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\Desktop\папа\"/>
    </mc:Choice>
  </mc:AlternateContent>
  <bookViews>
    <workbookView xWindow="-15" yWindow="0" windowWidth="19215" windowHeight="1200" tabRatio="754"/>
  </bookViews>
  <sheets>
    <sheet name="отгрузка" sheetId="10" r:id="rId1"/>
    <sheet name="склад" sheetId="11" r:id="rId2"/>
  </sheets>
  <definedNames>
    <definedName name="_xlnm._FilterDatabase" localSheetId="0" hidden="1">отгрузка!$A$1:$QR$721</definedName>
    <definedName name="_xlnm._FilterDatabase" localSheetId="1" hidden="1">склад!$A$1:$ADY$541</definedName>
    <definedName name="_xlnm.Print_Area" localSheetId="0">отгрузка!$A$1:$QR$719</definedName>
    <definedName name="_xlnm.Print_Area" localSheetId="1">склад!$A$1:$ADY$569</definedName>
  </definedNames>
  <calcPr calcId="152511"/>
</workbook>
</file>

<file path=xl/calcChain.xml><?xml version="1.0" encoding="utf-8"?>
<calcChain xmlns="http://schemas.openxmlformats.org/spreadsheetml/2006/main">
  <c r="QK718" i="10" l="1"/>
  <c r="QK717" i="10"/>
  <c r="QK716" i="10"/>
  <c r="QK715" i="10"/>
  <c r="EB541" i="11"/>
  <c r="EC541" i="11"/>
  <c r="ED541" i="11"/>
  <c r="EE541" i="11"/>
  <c r="FF541" i="11"/>
  <c r="FG541" i="11"/>
  <c r="FH541" i="11"/>
  <c r="FI541" i="11"/>
  <c r="FJ541" i="11"/>
  <c r="FK541" i="11"/>
  <c r="FL541" i="11"/>
  <c r="FM541" i="11"/>
  <c r="FN541" i="11"/>
  <c r="FO541" i="11"/>
  <c r="FP541" i="11"/>
  <c r="FQ541" i="11"/>
  <c r="FR541" i="11"/>
  <c r="FS541" i="11"/>
  <c r="FT541" i="11"/>
  <c r="FU541" i="11"/>
  <c r="FV541" i="11"/>
  <c r="FW541" i="11"/>
  <c r="FX541" i="11"/>
  <c r="FY541" i="11"/>
  <c r="FZ541" i="11"/>
  <c r="GA541" i="11"/>
  <c r="GB541" i="11"/>
  <c r="GC541" i="11"/>
  <c r="GD541" i="11"/>
  <c r="GE541" i="11"/>
  <c r="GF541" i="11"/>
  <c r="GG541" i="11"/>
  <c r="GH541" i="11"/>
  <c r="GI541" i="11"/>
  <c r="GJ541" i="11"/>
  <c r="GK541" i="11"/>
  <c r="GL541" i="11"/>
  <c r="GM541" i="11"/>
  <c r="GN541" i="11"/>
  <c r="GO541" i="11"/>
  <c r="GP541" i="11"/>
  <c r="GQ541" i="11"/>
  <c r="GR541" i="11"/>
  <c r="GS541" i="11"/>
  <c r="GT541" i="11"/>
  <c r="GU541" i="11"/>
  <c r="GV541" i="11"/>
  <c r="GW541" i="11"/>
  <c r="GX541" i="11"/>
  <c r="GY541" i="11"/>
  <c r="GZ541" i="11"/>
  <c r="HA541" i="11"/>
  <c r="HB541" i="11"/>
  <c r="HC541" i="11"/>
  <c r="HD541" i="11"/>
  <c r="HE541" i="11"/>
  <c r="HF541" i="11"/>
  <c r="HG541" i="11"/>
  <c r="HH541" i="11"/>
  <c r="HI541" i="11"/>
  <c r="HJ541" i="11"/>
  <c r="HK541" i="11"/>
  <c r="HL541" i="11"/>
  <c r="HM541" i="11"/>
  <c r="HN541" i="11"/>
  <c r="HO541" i="11"/>
  <c r="HP541" i="11"/>
  <c r="HQ541" i="11"/>
  <c r="HR541" i="11"/>
  <c r="HS541" i="11"/>
  <c r="HT541" i="11"/>
  <c r="HU541" i="11"/>
  <c r="HV541" i="11"/>
  <c r="HW541" i="11"/>
  <c r="HX541" i="11"/>
  <c r="HY541" i="11"/>
  <c r="HZ541" i="11"/>
  <c r="IA541" i="11"/>
  <c r="IB541" i="11"/>
  <c r="IC541" i="11"/>
  <c r="ID541" i="11"/>
  <c r="IE541" i="11"/>
  <c r="IF541" i="11"/>
  <c r="IG541" i="11"/>
  <c r="IH541" i="11"/>
  <c r="II541" i="11"/>
  <c r="IJ541" i="11"/>
  <c r="IK541" i="11"/>
  <c r="IL541" i="11"/>
  <c r="IM541" i="11"/>
  <c r="IN541" i="11"/>
  <c r="IO541" i="11"/>
  <c r="IP541" i="11"/>
  <c r="IQ541" i="11"/>
  <c r="IR541" i="11"/>
  <c r="IS541" i="11"/>
  <c r="IT541" i="11"/>
  <c r="IU541" i="11"/>
  <c r="IV541" i="11"/>
  <c r="IW541" i="11"/>
  <c r="IX541" i="11"/>
  <c r="IY541" i="11"/>
  <c r="IZ541" i="11"/>
  <c r="JA541" i="11"/>
  <c r="JB541" i="11"/>
  <c r="JC541" i="11"/>
  <c r="JD541" i="11"/>
  <c r="JE541" i="11"/>
  <c r="JF541" i="11"/>
  <c r="JG541" i="11"/>
  <c r="JH541" i="11"/>
  <c r="JI541" i="11"/>
  <c r="JJ541" i="11"/>
  <c r="JK541" i="11"/>
  <c r="JL541" i="11"/>
  <c r="JM541" i="11"/>
  <c r="JN541" i="11"/>
  <c r="JO541" i="11"/>
  <c r="JP541" i="11"/>
  <c r="JQ541" i="11"/>
  <c r="JR541" i="11"/>
  <c r="JS541" i="11"/>
  <c r="JT541" i="11"/>
  <c r="JU541" i="11"/>
  <c r="JV541" i="11"/>
  <c r="JW541" i="11"/>
  <c r="JX541" i="11"/>
  <c r="JY541" i="11"/>
  <c r="JZ541" i="11"/>
  <c r="KA541" i="11"/>
  <c r="KB541" i="11"/>
  <c r="KC541" i="11"/>
  <c r="KD541" i="11"/>
  <c r="KE541" i="11"/>
  <c r="KF541" i="11"/>
  <c r="KG541" i="11"/>
  <c r="KH541" i="11"/>
  <c r="KI541" i="11"/>
  <c r="KJ541" i="11"/>
  <c r="KK541" i="11"/>
  <c r="KL541" i="11"/>
  <c r="KM541" i="11"/>
  <c r="KN541" i="11"/>
  <c r="KO541" i="11"/>
  <c r="KP541" i="11"/>
  <c r="KQ541" i="11"/>
  <c r="KR541" i="11"/>
  <c r="KS541" i="11"/>
  <c r="KT541" i="11"/>
  <c r="KU541" i="11"/>
  <c r="KV541" i="11"/>
  <c r="KW541" i="11"/>
  <c r="KX541" i="11"/>
  <c r="KY541" i="11"/>
  <c r="KZ541" i="11"/>
  <c r="LA541" i="11"/>
  <c r="LB541" i="11"/>
  <c r="LC541" i="11"/>
  <c r="LD541" i="11"/>
  <c r="LE541" i="11"/>
  <c r="LF541" i="11"/>
  <c r="LG541" i="11"/>
  <c r="LH541" i="11"/>
  <c r="LI541" i="11"/>
  <c r="LJ541" i="11"/>
  <c r="LK541" i="11"/>
  <c r="LL541" i="11"/>
  <c r="LM541" i="11"/>
  <c r="LN541" i="11"/>
  <c r="LO541" i="11"/>
  <c r="LP541" i="11"/>
  <c r="LQ541" i="11"/>
  <c r="LR541" i="11"/>
  <c r="LS541" i="11"/>
  <c r="LT541" i="11"/>
  <c r="LU541" i="11"/>
  <c r="LV541" i="11"/>
  <c r="LW541" i="11"/>
  <c r="LX541" i="11"/>
  <c r="LY541" i="11"/>
  <c r="LZ541" i="11"/>
  <c r="MA541" i="11"/>
  <c r="MB541" i="11"/>
  <c r="MC541" i="11"/>
  <c r="MD541" i="11"/>
  <c r="ME541" i="11"/>
  <c r="MF541" i="11"/>
  <c r="MG541" i="11"/>
  <c r="MH541" i="11"/>
  <c r="MI541" i="11"/>
  <c r="MJ541" i="11"/>
  <c r="MK541" i="11"/>
  <c r="ML541" i="11"/>
  <c r="MM541" i="11"/>
  <c r="MN541" i="11"/>
  <c r="MO541" i="11"/>
  <c r="MP541" i="11"/>
  <c r="MQ541" i="11"/>
  <c r="MR541" i="11"/>
  <c r="MS541" i="11"/>
  <c r="MT541" i="11"/>
  <c r="MU541" i="11"/>
  <c r="MV541" i="11"/>
  <c r="MW541" i="11"/>
  <c r="MX541" i="11"/>
  <c r="MY541" i="11"/>
  <c r="MZ541" i="11"/>
  <c r="NA541" i="11"/>
  <c r="NB541" i="11"/>
  <c r="NC541" i="11"/>
  <c r="ND541" i="11"/>
  <c r="NE541" i="11"/>
  <c r="NF541" i="11"/>
  <c r="NG541" i="11"/>
  <c r="NH541" i="11"/>
  <c r="NI541" i="11"/>
  <c r="NJ541" i="11"/>
  <c r="NK541" i="11"/>
  <c r="NL541" i="11"/>
  <c r="NM541" i="11"/>
  <c r="NN541" i="11"/>
  <c r="NO541" i="11"/>
  <c r="NP541" i="11"/>
  <c r="NQ541" i="11"/>
  <c r="NR541" i="11"/>
  <c r="NS541" i="11"/>
  <c r="NT541" i="11"/>
  <c r="NU541" i="11"/>
  <c r="NV541" i="11"/>
  <c r="NW541" i="11"/>
  <c r="NX541" i="11"/>
  <c r="NY541" i="11"/>
  <c r="NZ541" i="11"/>
  <c r="OA541" i="11"/>
  <c r="OB541" i="11"/>
  <c r="OC541" i="11"/>
  <c r="OD541" i="11"/>
  <c r="OE541" i="11"/>
  <c r="OF541" i="11"/>
  <c r="OG541" i="11"/>
  <c r="OH541" i="11"/>
  <c r="OI541" i="11"/>
  <c r="OJ541" i="11"/>
  <c r="OK541" i="11"/>
  <c r="OL541" i="11"/>
  <c r="OM541" i="11"/>
  <c r="ON541" i="11"/>
  <c r="OO541" i="11"/>
  <c r="OP541" i="11"/>
  <c r="OQ541" i="11"/>
  <c r="OR541" i="11"/>
  <c r="OS541" i="11"/>
  <c r="OT541" i="11"/>
  <c r="OU541" i="11"/>
  <c r="OV541" i="11"/>
  <c r="OW541" i="11"/>
  <c r="OX541" i="11"/>
  <c r="OY541" i="11"/>
  <c r="OZ541" i="11"/>
  <c r="PA541" i="11"/>
  <c r="PB541" i="11"/>
  <c r="PC541" i="11"/>
  <c r="PD541" i="11"/>
  <c r="PE541" i="11"/>
  <c r="PF541" i="11"/>
  <c r="PG541" i="11"/>
  <c r="PH541" i="11"/>
  <c r="PI541" i="11"/>
  <c r="PJ541" i="11"/>
  <c r="PK541" i="11"/>
  <c r="PL541" i="11"/>
  <c r="PM541" i="11"/>
  <c r="PN541" i="11"/>
  <c r="PO541" i="11"/>
  <c r="PP541" i="11"/>
  <c r="PQ541" i="11"/>
  <c r="PR541" i="11"/>
  <c r="PS541" i="11"/>
  <c r="PT541" i="11"/>
  <c r="PU541" i="11"/>
  <c r="PV541" i="11"/>
  <c r="PW541" i="11"/>
  <c r="PX541" i="11"/>
  <c r="PY541" i="11"/>
  <c r="PZ541" i="11"/>
  <c r="QA541" i="11"/>
  <c r="QB541" i="11"/>
  <c r="QC541" i="11"/>
  <c r="QD541" i="11"/>
  <c r="QE541" i="11"/>
  <c r="QF541" i="11"/>
  <c r="QG541" i="11"/>
  <c r="QH541" i="11"/>
  <c r="QI541" i="11"/>
  <c r="QJ541" i="11"/>
  <c r="QK541" i="11"/>
  <c r="QL541" i="11"/>
  <c r="QM541" i="11"/>
  <c r="QN541" i="11"/>
  <c r="QO541" i="11"/>
  <c r="QP541" i="11"/>
  <c r="QQ541" i="11"/>
  <c r="QR541" i="11"/>
  <c r="QS541" i="11"/>
  <c r="QT541" i="11"/>
  <c r="QU541" i="11"/>
  <c r="QV541" i="11"/>
  <c r="QW541" i="11"/>
  <c r="QX541" i="11"/>
  <c r="QY541" i="11"/>
  <c r="QZ541" i="11"/>
  <c r="RA541" i="11"/>
  <c r="RB541" i="11"/>
  <c r="RC541" i="11"/>
  <c r="RD541" i="11"/>
  <c r="RE541" i="11"/>
  <c r="RF541" i="11"/>
  <c r="RG541" i="11"/>
  <c r="RH541" i="11"/>
  <c r="RI541" i="11"/>
  <c r="RJ541" i="11"/>
  <c r="RK541" i="11"/>
  <c r="RL541" i="11"/>
  <c r="RM541" i="11"/>
  <c r="RN541" i="11"/>
  <c r="RO541" i="11"/>
  <c r="RP541" i="11"/>
  <c r="RQ541" i="11"/>
  <c r="RR541" i="11"/>
  <c r="RS541" i="11"/>
  <c r="RT541" i="11"/>
  <c r="RU541" i="11"/>
  <c r="RV541" i="11"/>
  <c r="RW541" i="11"/>
  <c r="RX541" i="11"/>
  <c r="RY541" i="11"/>
  <c r="RZ541" i="11"/>
  <c r="SA541" i="11"/>
  <c r="SB541" i="11"/>
  <c r="SC541" i="11"/>
  <c r="SD541" i="11"/>
  <c r="SE541" i="11"/>
  <c r="SF541" i="11"/>
  <c r="SG541" i="11"/>
  <c r="SH541" i="11"/>
  <c r="SI541" i="11"/>
  <c r="SJ541" i="11"/>
  <c r="SK541" i="11"/>
  <c r="SL541" i="11"/>
  <c r="SM541" i="11"/>
  <c r="SN541" i="11"/>
  <c r="SO541" i="11"/>
  <c r="SP541" i="11"/>
  <c r="SQ541" i="11"/>
  <c r="SR541" i="11"/>
  <c r="SS541" i="11"/>
  <c r="ST541" i="11"/>
  <c r="SU541" i="11"/>
  <c r="SV541" i="11"/>
  <c r="SW541" i="11"/>
  <c r="SX541" i="11"/>
  <c r="SY541" i="11"/>
  <c r="SZ541" i="11"/>
  <c r="TA541" i="11"/>
  <c r="TB541" i="11"/>
  <c r="TC541" i="11"/>
  <c r="TD541" i="11"/>
  <c r="TE541" i="11"/>
  <c r="TF541" i="11"/>
  <c r="TG541" i="11"/>
  <c r="TH541" i="11"/>
  <c r="TI541" i="11"/>
  <c r="TJ541" i="11"/>
  <c r="TK541" i="11"/>
  <c r="TL541" i="11"/>
  <c r="TM541" i="11"/>
  <c r="TN541" i="11"/>
  <c r="TO541" i="11"/>
  <c r="TP541" i="11"/>
  <c r="TQ541" i="11"/>
  <c r="TR541" i="11"/>
  <c r="TS541" i="11"/>
  <c r="TT541" i="11"/>
  <c r="TU541" i="11"/>
  <c r="TV541" i="11"/>
  <c r="TW541" i="11"/>
  <c r="TX541" i="11"/>
  <c r="TY541" i="11"/>
  <c r="TZ541" i="11"/>
  <c r="UA541" i="11"/>
  <c r="UB541" i="11"/>
  <c r="UC541" i="11"/>
  <c r="UD541" i="11"/>
  <c r="UE541" i="11"/>
  <c r="UF541" i="11"/>
  <c r="UG541" i="11"/>
  <c r="UH541" i="11"/>
  <c r="UI541" i="11"/>
  <c r="UJ541" i="11"/>
  <c r="UK541" i="11"/>
  <c r="UL541" i="11"/>
  <c r="UM541" i="11"/>
  <c r="UN541" i="11"/>
  <c r="UO541" i="11"/>
  <c r="UP541" i="11"/>
  <c r="UQ541" i="11"/>
  <c r="UR541" i="11"/>
  <c r="US541" i="11"/>
  <c r="UT541" i="11"/>
  <c r="UU541" i="11"/>
  <c r="UV541" i="11"/>
  <c r="UW541" i="11"/>
  <c r="UX541" i="11"/>
  <c r="UY541" i="11"/>
  <c r="UZ541" i="11"/>
  <c r="VA541" i="11"/>
  <c r="VB541" i="11"/>
  <c r="VC541" i="11"/>
  <c r="VD541" i="11"/>
  <c r="VE541" i="11"/>
  <c r="VF541" i="11"/>
  <c r="VG541" i="11"/>
  <c r="VH541" i="11"/>
  <c r="VI541" i="11"/>
  <c r="VJ541" i="11"/>
  <c r="VK541" i="11"/>
  <c r="VL541" i="11"/>
  <c r="VM541" i="11"/>
  <c r="VN541" i="11"/>
  <c r="VO541" i="11"/>
  <c r="VP541" i="11"/>
  <c r="VQ541" i="11"/>
  <c r="VR541" i="11"/>
  <c r="VS541" i="11"/>
  <c r="VT541" i="11"/>
  <c r="VU541" i="11"/>
  <c r="VV541" i="11"/>
  <c r="VW541" i="11"/>
  <c r="VX541" i="11"/>
  <c r="VY541" i="11"/>
  <c r="VZ541" i="11"/>
  <c r="WA541" i="11"/>
  <c r="WB541" i="11"/>
  <c r="WC541" i="11"/>
  <c r="WD541" i="11"/>
  <c r="WE541" i="11"/>
  <c r="WF541" i="11"/>
  <c r="WG541" i="11"/>
  <c r="WH541" i="11"/>
  <c r="WI541" i="11"/>
  <c r="WJ541" i="11"/>
  <c r="WK541" i="11"/>
  <c r="WL541" i="11"/>
  <c r="WM541" i="11"/>
  <c r="WN541" i="11"/>
  <c r="WO541" i="11"/>
  <c r="WP541" i="11"/>
  <c r="WQ541" i="11"/>
  <c r="WR541" i="11"/>
  <c r="WS541" i="11"/>
  <c r="WT541" i="11"/>
  <c r="WU541" i="11"/>
  <c r="WV541" i="11"/>
  <c r="WW541" i="11"/>
  <c r="WX541" i="11"/>
  <c r="WY541" i="11"/>
  <c r="WZ541" i="11"/>
  <c r="XA541" i="11"/>
  <c r="XB541" i="11"/>
  <c r="XC541" i="11"/>
  <c r="XD541" i="11"/>
  <c r="XE541" i="11"/>
  <c r="XF541" i="11"/>
  <c r="XG541" i="11"/>
  <c r="XH541" i="11"/>
  <c r="XI541" i="11"/>
  <c r="XJ541" i="11"/>
  <c r="XK541" i="11"/>
  <c r="XL541" i="11"/>
  <c r="XM541" i="11"/>
  <c r="XN541" i="11"/>
  <c r="XO541" i="11"/>
  <c r="XP541" i="11"/>
  <c r="XQ541" i="11"/>
  <c r="XR541" i="11"/>
  <c r="XS541" i="11"/>
  <c r="XT541" i="11"/>
  <c r="XU541" i="11"/>
  <c r="XV541" i="11"/>
  <c r="XW541" i="11"/>
  <c r="XX541" i="11"/>
  <c r="XY541" i="11"/>
  <c r="XZ541" i="11"/>
  <c r="YA541" i="11"/>
  <c r="YB541" i="11"/>
  <c r="YC541" i="11"/>
  <c r="YD541" i="11"/>
  <c r="YE541" i="11"/>
  <c r="YF541" i="11"/>
  <c r="YG541" i="11"/>
  <c r="YH541" i="11"/>
  <c r="YI541" i="11"/>
  <c r="YJ541" i="11"/>
  <c r="YK541" i="11"/>
  <c r="YL541" i="11"/>
  <c r="YM541" i="11"/>
  <c r="YN541" i="11"/>
  <c r="YO541" i="11"/>
  <c r="YP541" i="11"/>
  <c r="YQ541" i="11"/>
  <c r="YR541" i="11"/>
  <c r="YS541" i="11"/>
  <c r="YT541" i="11"/>
  <c r="YU541" i="11"/>
  <c r="YV541" i="11"/>
  <c r="YW541" i="11"/>
  <c r="YX541" i="11"/>
  <c r="YY541" i="11"/>
  <c r="YZ541" i="11"/>
  <c r="ZA541" i="11"/>
  <c r="ZB541" i="11"/>
  <c r="ZC541" i="11"/>
  <c r="ZD541" i="11"/>
  <c r="ZE541" i="11"/>
  <c r="ZF541" i="11"/>
  <c r="ZG541" i="11"/>
  <c r="ZH541" i="11"/>
  <c r="ZI541" i="11"/>
  <c r="ZJ541" i="11"/>
  <c r="ZK541" i="11"/>
  <c r="ZL541" i="11"/>
  <c r="ZM541" i="11"/>
  <c r="ZN541" i="11"/>
  <c r="ZO541" i="11"/>
  <c r="ZP541" i="11"/>
  <c r="ZQ541" i="11"/>
  <c r="ZR541" i="11"/>
  <c r="ZS541" i="11"/>
  <c r="ZT541" i="11"/>
  <c r="ZU541" i="11"/>
  <c r="ZV541" i="11"/>
  <c r="ZW541" i="11"/>
  <c r="ZX541" i="11"/>
  <c r="ZY541" i="11"/>
  <c r="ZZ541" i="11"/>
  <c r="AAA541" i="11"/>
  <c r="AAB541" i="11"/>
  <c r="AAC541" i="11"/>
  <c r="AAD541" i="11"/>
  <c r="AAE541" i="11"/>
  <c r="AAF541" i="11"/>
  <c r="AAG541" i="11"/>
  <c r="AAH541" i="11"/>
  <c r="AAI541" i="11"/>
  <c r="AAJ541" i="11"/>
  <c r="AAK541" i="11"/>
  <c r="AAL541" i="11"/>
  <c r="AAM541" i="11"/>
  <c r="AAN541" i="11"/>
  <c r="AAO541" i="11"/>
  <c r="AAP541" i="11"/>
  <c r="AAQ541" i="11"/>
  <c r="AAR541" i="11"/>
  <c r="AAS541" i="11"/>
  <c r="AAT541" i="11"/>
  <c r="AAU541" i="11"/>
  <c r="AAV541" i="11"/>
  <c r="AAW541" i="11"/>
  <c r="AAX541" i="11"/>
  <c r="AAY541" i="11"/>
  <c r="AAZ541" i="11"/>
  <c r="ABA541" i="11"/>
  <c r="ABB541" i="11"/>
  <c r="ABC541" i="11"/>
  <c r="ABD541" i="11"/>
  <c r="ABE541" i="11"/>
  <c r="ABF541" i="11"/>
  <c r="ABG541" i="11"/>
  <c r="ABH541" i="11"/>
  <c r="ABI541" i="11"/>
  <c r="ABJ541" i="11"/>
  <c r="ABK541" i="11"/>
  <c r="ABL541" i="11"/>
  <c r="ABM541" i="11"/>
  <c r="ABN541" i="11"/>
  <c r="ABO541" i="11"/>
  <c r="ABP541" i="11"/>
  <c r="ABQ541" i="11"/>
  <c r="ABR541" i="11"/>
  <c r="ABS541" i="11"/>
  <c r="ABT541" i="11"/>
  <c r="ABU541" i="11"/>
  <c r="ABV541" i="11"/>
  <c r="ABW541" i="11"/>
  <c r="ABX541" i="11"/>
  <c r="ABY541" i="11"/>
  <c r="ABZ541" i="11"/>
  <c r="ACA541" i="11"/>
  <c r="ACB541" i="11"/>
  <c r="ACC541" i="11"/>
  <c r="ACD541" i="11"/>
  <c r="ACE541" i="11"/>
  <c r="ACF541" i="11"/>
  <c r="ACG541" i="11"/>
  <c r="ACH541" i="11"/>
  <c r="ACI541" i="11"/>
  <c r="ACJ541" i="11"/>
  <c r="ACK541" i="11"/>
  <c r="ACL541" i="11"/>
  <c r="ACM541" i="11"/>
  <c r="ACN541" i="11"/>
  <c r="ACO541" i="11"/>
  <c r="ACP541" i="11"/>
  <c r="ACQ541" i="11"/>
  <c r="ACR541" i="11"/>
  <c r="ACS541" i="11"/>
  <c r="ACT541" i="11"/>
  <c r="ACU541" i="11"/>
  <c r="ACV541" i="11"/>
  <c r="ACW541" i="11"/>
  <c r="ACX541" i="11"/>
  <c r="ACY541" i="11"/>
  <c r="ACZ541" i="11"/>
  <c r="ADA541" i="11"/>
  <c r="ADB541" i="11"/>
  <c r="ADC541" i="11"/>
  <c r="ADD541" i="11"/>
  <c r="ADE541" i="11"/>
  <c r="ADF541" i="11"/>
  <c r="ADG541" i="11"/>
  <c r="ADH541" i="11"/>
  <c r="ADI541" i="11"/>
  <c r="ADJ541" i="11"/>
  <c r="ADK541" i="11"/>
  <c r="ADL541" i="11"/>
  <c r="ADM541" i="11"/>
  <c r="ADN541" i="11"/>
  <c r="ADO541" i="11"/>
  <c r="ADP541" i="11"/>
  <c r="ADQ541" i="11"/>
  <c r="ADR541" i="11"/>
  <c r="ADS541" i="11"/>
  <c r="ADT541" i="11"/>
  <c r="ADU541" i="11"/>
  <c r="ADV541" i="11"/>
  <c r="ADW541" i="11"/>
  <c r="QK714" i="10" l="1"/>
  <c r="QK713" i="10" l="1"/>
  <c r="QK712" i="10"/>
  <c r="QK711" i="10"/>
  <c r="QK709" i="10"/>
  <c r="QK710" i="10"/>
  <c r="QK708" i="10"/>
  <c r="QK707" i="10"/>
  <c r="QK706" i="10" l="1"/>
  <c r="QK705" i="10"/>
  <c r="QK704" i="10"/>
  <c r="V541" i="11"/>
  <c r="W541" i="11"/>
  <c r="X541" i="11"/>
  <c r="Y541" i="11"/>
  <c r="Z541" i="11"/>
  <c r="AA541" i="11"/>
  <c r="AB541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O541" i="11"/>
  <c r="AP541" i="11"/>
  <c r="AQ541" i="11"/>
  <c r="AR541" i="11"/>
  <c r="AS541" i="11"/>
  <c r="AT541" i="11"/>
  <c r="AU541" i="11"/>
  <c r="AV541" i="11"/>
  <c r="AW541" i="11"/>
  <c r="AX541" i="11"/>
  <c r="AY541" i="11"/>
  <c r="AZ541" i="11"/>
  <c r="BA541" i="11"/>
  <c r="BB541" i="11"/>
  <c r="BC541" i="11"/>
  <c r="QK703" i="10"/>
  <c r="QK702" i="10"/>
  <c r="BE541" i="11"/>
  <c r="BF541" i="11"/>
  <c r="BG541" i="11"/>
  <c r="BH541" i="11"/>
  <c r="BI541" i="11"/>
  <c r="BJ541" i="11"/>
  <c r="BK541" i="11"/>
  <c r="BL541" i="11"/>
  <c r="BM541" i="11"/>
  <c r="BN541" i="11"/>
  <c r="BO541" i="11"/>
  <c r="BP541" i="11"/>
  <c r="BQ541" i="11"/>
  <c r="BR541" i="11"/>
  <c r="BS541" i="11"/>
  <c r="BT541" i="11"/>
  <c r="BU541" i="11"/>
  <c r="BV541" i="11"/>
  <c r="BW541" i="11"/>
  <c r="BX541" i="11"/>
  <c r="BY541" i="11"/>
  <c r="BZ541" i="11"/>
  <c r="CA541" i="11"/>
  <c r="CB541" i="11"/>
  <c r="CC541" i="11"/>
  <c r="CD541" i="11"/>
  <c r="CE541" i="11"/>
  <c r="CF541" i="11"/>
  <c r="CG541" i="11"/>
  <c r="CH541" i="11"/>
  <c r="CI541" i="11"/>
  <c r="CJ541" i="11"/>
  <c r="CK541" i="11"/>
  <c r="CL541" i="11"/>
  <c r="CM541" i="11"/>
  <c r="CN541" i="11"/>
  <c r="CO541" i="11"/>
  <c r="CP541" i="11"/>
  <c r="CQ541" i="11"/>
  <c r="CR541" i="11"/>
  <c r="CS541" i="11"/>
  <c r="CT541" i="11"/>
  <c r="CU541" i="11"/>
  <c r="CV541" i="11"/>
  <c r="CW541" i="11"/>
  <c r="CX541" i="11"/>
  <c r="CY541" i="11"/>
  <c r="CZ541" i="11"/>
  <c r="DA541" i="11"/>
  <c r="DB541" i="11"/>
  <c r="DC541" i="11"/>
  <c r="DD541" i="11"/>
  <c r="DE541" i="11"/>
  <c r="DF541" i="11"/>
  <c r="DG541" i="11"/>
  <c r="DH541" i="11"/>
  <c r="DI541" i="11"/>
  <c r="DJ541" i="11"/>
  <c r="DK541" i="11"/>
  <c r="DL541" i="11"/>
  <c r="DM541" i="11"/>
  <c r="DN541" i="11"/>
  <c r="DO541" i="11"/>
  <c r="DP541" i="11"/>
  <c r="DQ541" i="11"/>
  <c r="DR541" i="11"/>
  <c r="DS541" i="11"/>
  <c r="DT541" i="11"/>
  <c r="DU541" i="11"/>
  <c r="DV541" i="11"/>
  <c r="DW541" i="11"/>
  <c r="DX541" i="11"/>
  <c r="DY541" i="11"/>
  <c r="DZ541" i="11"/>
  <c r="EA541" i="11"/>
  <c r="EF541" i="11"/>
  <c r="EG541" i="11"/>
  <c r="EH541" i="11"/>
  <c r="EI541" i="11"/>
  <c r="EJ541" i="11"/>
  <c r="EK541" i="11"/>
  <c r="EL541" i="11"/>
  <c r="EM541" i="11"/>
  <c r="EN541" i="11"/>
  <c r="EO541" i="11"/>
  <c r="EP541" i="11"/>
  <c r="EQ541" i="11"/>
  <c r="ER541" i="11"/>
  <c r="ES541" i="11"/>
  <c r="ET541" i="11"/>
  <c r="EU541" i="11"/>
  <c r="EV541" i="11"/>
  <c r="EW541" i="11"/>
  <c r="EX541" i="11"/>
  <c r="EY541" i="11"/>
  <c r="EZ541" i="11"/>
  <c r="FA541" i="11"/>
  <c r="FB541" i="11"/>
  <c r="FC541" i="11"/>
  <c r="FD541" i="11"/>
  <c r="FE541" i="11"/>
  <c r="QK701" i="10"/>
  <c r="QK700" i="10"/>
  <c r="QK699" i="10"/>
  <c r="QK698" i="10" l="1"/>
  <c r="D719" i="10"/>
  <c r="E719" i="10"/>
  <c r="F719" i="10"/>
  <c r="G719" i="10"/>
  <c r="H719" i="10"/>
  <c r="I719" i="10"/>
  <c r="J719" i="10"/>
  <c r="K719" i="10"/>
  <c r="L719" i="10"/>
  <c r="M719" i="10"/>
  <c r="N719" i="10"/>
  <c r="O719" i="10"/>
  <c r="P719" i="10"/>
  <c r="Q719" i="10"/>
  <c r="R719" i="10"/>
  <c r="S719" i="10"/>
  <c r="T719" i="10"/>
  <c r="U719" i="10"/>
  <c r="V719" i="10"/>
  <c r="W719" i="10"/>
  <c r="X719" i="10"/>
  <c r="Y719" i="10"/>
  <c r="Z719" i="10"/>
  <c r="AA719" i="10"/>
  <c r="AB719" i="10"/>
  <c r="AC719" i="10"/>
  <c r="AD719" i="10"/>
  <c r="AE719" i="10"/>
  <c r="AF719" i="10"/>
  <c r="AG719" i="10"/>
  <c r="AH719" i="10"/>
  <c r="AI719" i="10"/>
  <c r="AJ719" i="10"/>
  <c r="AK719" i="10"/>
  <c r="AL719" i="10"/>
  <c r="AM719" i="10"/>
  <c r="AN719" i="10"/>
  <c r="AO719" i="10"/>
  <c r="AP719" i="10"/>
  <c r="AQ719" i="10"/>
  <c r="AR719" i="10"/>
  <c r="AS719" i="10"/>
  <c r="AT719" i="10"/>
  <c r="AU719" i="10"/>
  <c r="AV719" i="10"/>
  <c r="AW719" i="10"/>
  <c r="AX719" i="10"/>
  <c r="AY719" i="10"/>
  <c r="AZ719" i="10"/>
  <c r="BA719" i="10"/>
  <c r="BB719" i="10"/>
  <c r="BC719" i="10"/>
  <c r="BD719" i="10"/>
  <c r="BE719" i="10"/>
  <c r="BF719" i="10"/>
  <c r="BG719" i="10"/>
  <c r="BH719" i="10"/>
  <c r="BI719" i="10"/>
  <c r="BJ719" i="10"/>
  <c r="BK719" i="10"/>
  <c r="BL719" i="10"/>
  <c r="BM719" i="10"/>
  <c r="BN719" i="10"/>
  <c r="BO719" i="10"/>
  <c r="BP719" i="10"/>
  <c r="BQ719" i="10"/>
  <c r="BR719" i="10"/>
  <c r="BS719" i="10"/>
  <c r="BT719" i="10"/>
  <c r="BU719" i="10"/>
  <c r="BV719" i="10"/>
  <c r="BW719" i="10"/>
  <c r="BX719" i="10"/>
  <c r="BY719" i="10"/>
  <c r="BZ719" i="10"/>
  <c r="CA719" i="10"/>
  <c r="CB719" i="10"/>
  <c r="CC719" i="10"/>
  <c r="CD719" i="10"/>
  <c r="CE719" i="10"/>
  <c r="CF719" i="10"/>
  <c r="CG719" i="10"/>
  <c r="CH719" i="10"/>
  <c r="CI719" i="10"/>
  <c r="CJ719" i="10"/>
  <c r="CK719" i="10"/>
  <c r="CL719" i="10"/>
  <c r="CM719" i="10"/>
  <c r="CN719" i="10"/>
  <c r="CO719" i="10"/>
  <c r="CP719" i="10"/>
  <c r="CQ719" i="10"/>
  <c r="CR719" i="10"/>
  <c r="CS719" i="10"/>
  <c r="CT719" i="10"/>
  <c r="CU719" i="10"/>
  <c r="CV719" i="10"/>
  <c r="CW719" i="10"/>
  <c r="CX719" i="10"/>
  <c r="CY719" i="10"/>
  <c r="CZ719" i="10"/>
  <c r="DA719" i="10"/>
  <c r="DB719" i="10"/>
  <c r="DC719" i="10"/>
  <c r="DD719" i="10"/>
  <c r="DE719" i="10"/>
  <c r="DF719" i="10"/>
  <c r="DG719" i="10"/>
  <c r="DH719" i="10"/>
  <c r="DI719" i="10"/>
  <c r="DJ719" i="10"/>
  <c r="DK719" i="10"/>
  <c r="DL719" i="10"/>
  <c r="DM719" i="10"/>
  <c r="DN719" i="10"/>
  <c r="DO719" i="10"/>
  <c r="DP719" i="10"/>
  <c r="DQ719" i="10"/>
  <c r="DR719" i="10"/>
  <c r="DS719" i="10"/>
  <c r="DT719" i="10"/>
  <c r="DU719" i="10"/>
  <c r="DV719" i="10"/>
  <c r="DW719" i="10"/>
  <c r="DX719" i="10"/>
  <c r="DY719" i="10"/>
  <c r="DZ719" i="10"/>
  <c r="EA719" i="10"/>
  <c r="EB719" i="10"/>
  <c r="EC719" i="10"/>
  <c r="ED719" i="10"/>
  <c r="EE719" i="10"/>
  <c r="EF719" i="10"/>
  <c r="EG719" i="10"/>
  <c r="EH719" i="10"/>
  <c r="EI719" i="10"/>
  <c r="EJ719" i="10"/>
  <c r="EK719" i="10"/>
  <c r="EL719" i="10"/>
  <c r="EM719" i="10"/>
  <c r="EN719" i="10"/>
  <c r="EO719" i="10"/>
  <c r="EP719" i="10"/>
  <c r="EQ719" i="10"/>
  <c r="ER719" i="10"/>
  <c r="ES719" i="10"/>
  <c r="ET719" i="10"/>
  <c r="EU719" i="10"/>
  <c r="EV719" i="10"/>
  <c r="EW719" i="10"/>
  <c r="EX719" i="10"/>
  <c r="EY719" i="10"/>
  <c r="EZ719" i="10"/>
  <c r="FA719" i="10"/>
  <c r="FB719" i="10"/>
  <c r="FC719" i="10"/>
  <c r="FD719" i="10"/>
  <c r="FE719" i="10"/>
  <c r="FF719" i="10"/>
  <c r="FG719" i="10"/>
  <c r="FH719" i="10"/>
  <c r="FI719" i="10"/>
  <c r="FJ719" i="10"/>
  <c r="FK719" i="10"/>
  <c r="FL719" i="10"/>
  <c r="FM719" i="10"/>
  <c r="FN719" i="10"/>
  <c r="FO719" i="10"/>
  <c r="FP719" i="10"/>
  <c r="FQ719" i="10"/>
  <c r="FR719" i="10"/>
  <c r="FS719" i="10"/>
  <c r="FT719" i="10"/>
  <c r="FU719" i="10"/>
  <c r="FV719" i="10"/>
  <c r="FW719" i="10"/>
  <c r="FX719" i="10"/>
  <c r="FY719" i="10"/>
  <c r="FZ719" i="10"/>
  <c r="GA719" i="10"/>
  <c r="GB719" i="10"/>
  <c r="GC719" i="10"/>
  <c r="GD719" i="10"/>
  <c r="GE719" i="10"/>
  <c r="GF719" i="10"/>
  <c r="GG719" i="10"/>
  <c r="GH719" i="10"/>
  <c r="GI719" i="10"/>
  <c r="GJ719" i="10"/>
  <c r="GK719" i="10"/>
  <c r="GL719" i="10"/>
  <c r="GM719" i="10"/>
  <c r="GN719" i="10"/>
  <c r="GO719" i="10"/>
  <c r="GP719" i="10"/>
  <c r="GQ719" i="10"/>
  <c r="GR719" i="10"/>
  <c r="GS719" i="10"/>
  <c r="GT719" i="10"/>
  <c r="GU719" i="10"/>
  <c r="GV719" i="10"/>
  <c r="GW719" i="10"/>
  <c r="GX719" i="10"/>
  <c r="GY719" i="10"/>
  <c r="GZ719" i="10"/>
  <c r="HA719" i="10"/>
  <c r="HB719" i="10"/>
  <c r="HC719" i="10"/>
  <c r="HD719" i="10"/>
  <c r="HE719" i="10"/>
  <c r="HF719" i="10"/>
  <c r="HG719" i="10"/>
  <c r="HH719" i="10"/>
  <c r="HI719" i="10"/>
  <c r="HJ719" i="10"/>
  <c r="HK719" i="10"/>
  <c r="HL719" i="10"/>
  <c r="HM719" i="10"/>
  <c r="HN719" i="10"/>
  <c r="HO719" i="10"/>
  <c r="HP719" i="10"/>
  <c r="HQ719" i="10"/>
  <c r="HR719" i="10"/>
  <c r="HS719" i="10"/>
  <c r="HT719" i="10"/>
  <c r="HU719" i="10"/>
  <c r="HV719" i="10"/>
  <c r="HW719" i="10"/>
  <c r="HX719" i="10"/>
  <c r="HY719" i="10"/>
  <c r="HZ719" i="10"/>
  <c r="IA719" i="10"/>
  <c r="IB719" i="10"/>
  <c r="IC719" i="10"/>
  <c r="ID719" i="10"/>
  <c r="IE719" i="10"/>
  <c r="IF719" i="10"/>
  <c r="IG719" i="10"/>
  <c r="IH719" i="10"/>
  <c r="II719" i="10"/>
  <c r="IJ719" i="10"/>
  <c r="IK719" i="10"/>
  <c r="IL719" i="10"/>
  <c r="IM719" i="10"/>
  <c r="IN719" i="10"/>
  <c r="IO719" i="10"/>
  <c r="IP719" i="10"/>
  <c r="IQ719" i="10"/>
  <c r="IR719" i="10"/>
  <c r="IS719" i="10"/>
  <c r="IT719" i="10"/>
  <c r="IU719" i="10"/>
  <c r="IV719" i="10"/>
  <c r="IW719" i="10"/>
  <c r="IX719" i="10"/>
  <c r="IY719" i="10"/>
  <c r="IZ719" i="10"/>
  <c r="JA719" i="10"/>
  <c r="JB719" i="10"/>
  <c r="JC719" i="10"/>
  <c r="JD719" i="10"/>
  <c r="JE719" i="10"/>
  <c r="JF719" i="10"/>
  <c r="JG719" i="10"/>
  <c r="JH719" i="10"/>
  <c r="JI719" i="10"/>
  <c r="JJ719" i="10"/>
  <c r="JK719" i="10"/>
  <c r="JL719" i="10"/>
  <c r="JM719" i="10"/>
  <c r="JN719" i="10"/>
  <c r="JO719" i="10"/>
  <c r="JP719" i="10"/>
  <c r="JQ719" i="10"/>
  <c r="JR719" i="10"/>
  <c r="JS719" i="10"/>
  <c r="JT719" i="10"/>
  <c r="JU719" i="10"/>
  <c r="JV719" i="10"/>
  <c r="JW719" i="10"/>
  <c r="JX719" i="10"/>
  <c r="JY719" i="10"/>
  <c r="JZ719" i="10"/>
  <c r="KA719" i="10"/>
  <c r="KB719" i="10"/>
  <c r="KC719" i="10"/>
  <c r="KD719" i="10"/>
  <c r="KE719" i="10"/>
  <c r="KF719" i="10"/>
  <c r="KG719" i="10"/>
  <c r="KH719" i="10"/>
  <c r="KI719" i="10"/>
  <c r="KJ719" i="10"/>
  <c r="KK719" i="10"/>
  <c r="KL719" i="10"/>
  <c r="KM719" i="10"/>
  <c r="KN719" i="10"/>
  <c r="KO719" i="10"/>
  <c r="KP719" i="10"/>
  <c r="KQ719" i="10"/>
  <c r="KR719" i="10"/>
  <c r="KS719" i="10"/>
  <c r="KT719" i="10"/>
  <c r="KU719" i="10"/>
  <c r="KV719" i="10"/>
  <c r="KW719" i="10"/>
  <c r="KX719" i="10"/>
  <c r="KY719" i="10"/>
  <c r="KZ719" i="10"/>
  <c r="LA719" i="10"/>
  <c r="LB719" i="10"/>
  <c r="LC719" i="10"/>
  <c r="LD719" i="10"/>
  <c r="LE719" i="10"/>
  <c r="LF719" i="10"/>
  <c r="LG719" i="10"/>
  <c r="LH719" i="10"/>
  <c r="LI719" i="10"/>
  <c r="LJ719" i="10"/>
  <c r="LK719" i="10"/>
  <c r="LL719" i="10"/>
  <c r="LM719" i="10"/>
  <c r="LN719" i="10"/>
  <c r="LO719" i="10"/>
  <c r="LP719" i="10"/>
  <c r="LQ719" i="10"/>
  <c r="LR719" i="10"/>
  <c r="LS719" i="10"/>
  <c r="LT719" i="10"/>
  <c r="LU719" i="10"/>
  <c r="LV719" i="10"/>
  <c r="LW719" i="10"/>
  <c r="LX719" i="10"/>
  <c r="LY719" i="10"/>
  <c r="LZ719" i="10"/>
  <c r="MA719" i="10"/>
  <c r="MB719" i="10"/>
  <c r="MC719" i="10"/>
  <c r="MD719" i="10"/>
  <c r="ME719" i="10"/>
  <c r="MF719" i="10"/>
  <c r="MG719" i="10"/>
  <c r="MH719" i="10"/>
  <c r="MI719" i="10"/>
  <c r="MJ719" i="10"/>
  <c r="MK719" i="10"/>
  <c r="ML719" i="10"/>
  <c r="MM719" i="10"/>
  <c r="MN719" i="10"/>
  <c r="MO719" i="10"/>
  <c r="MP719" i="10"/>
  <c r="MQ719" i="10"/>
  <c r="MR719" i="10"/>
  <c r="MS719" i="10"/>
  <c r="MT719" i="10"/>
  <c r="MU719" i="10"/>
  <c r="MV719" i="10"/>
  <c r="MW719" i="10"/>
  <c r="MX719" i="10"/>
  <c r="MY719" i="10"/>
  <c r="MZ719" i="10"/>
  <c r="NA719" i="10"/>
  <c r="NB719" i="10"/>
  <c r="NC719" i="10"/>
  <c r="ND719" i="10"/>
  <c r="NE719" i="10"/>
  <c r="NF719" i="10"/>
  <c r="NG719" i="10"/>
  <c r="NH719" i="10"/>
  <c r="NI719" i="10"/>
  <c r="NJ719" i="10"/>
  <c r="NK719" i="10"/>
  <c r="NL719" i="10"/>
  <c r="NM719" i="10"/>
  <c r="NN719" i="10"/>
  <c r="NO719" i="10"/>
  <c r="NP719" i="10"/>
  <c r="NQ719" i="10"/>
  <c r="NR719" i="10"/>
  <c r="NS719" i="10"/>
  <c r="NT719" i="10"/>
  <c r="NU719" i="10"/>
  <c r="NV719" i="10"/>
  <c r="NW719" i="10"/>
  <c r="NX719" i="10"/>
  <c r="NY719" i="10"/>
  <c r="NZ719" i="10"/>
  <c r="OA719" i="10"/>
  <c r="OB719" i="10"/>
  <c r="OC719" i="10"/>
  <c r="OD719" i="10"/>
  <c r="OE719" i="10"/>
  <c r="OF719" i="10"/>
  <c r="OG719" i="10"/>
  <c r="OH719" i="10"/>
  <c r="OI719" i="10"/>
  <c r="OJ719" i="10"/>
  <c r="OK719" i="10"/>
  <c r="OL719" i="10"/>
  <c r="OM719" i="10"/>
  <c r="ON719" i="10"/>
  <c r="OO719" i="10"/>
  <c r="OP719" i="10"/>
  <c r="OQ719" i="10"/>
  <c r="OR719" i="10"/>
  <c r="OS719" i="10"/>
  <c r="OT719" i="10"/>
  <c r="OU719" i="10"/>
  <c r="OV719" i="10"/>
  <c r="OW719" i="10"/>
  <c r="OX719" i="10"/>
  <c r="OY719" i="10"/>
  <c r="OZ719" i="10"/>
  <c r="PA719" i="10"/>
  <c r="PB719" i="10"/>
  <c r="PC719" i="10"/>
  <c r="PD719" i="10"/>
  <c r="PE719" i="10"/>
  <c r="PF719" i="10"/>
  <c r="PG719" i="10"/>
  <c r="PH719" i="10"/>
  <c r="PI719" i="10"/>
  <c r="PJ719" i="10"/>
  <c r="PK719" i="10"/>
  <c r="PL719" i="10"/>
  <c r="PM719" i="10"/>
  <c r="PN719" i="10"/>
  <c r="PO719" i="10"/>
  <c r="PP719" i="10"/>
  <c r="PQ719" i="10"/>
  <c r="PR719" i="10"/>
  <c r="PS719" i="10"/>
  <c r="PT719" i="10"/>
  <c r="PU719" i="10"/>
  <c r="PV719" i="10"/>
  <c r="PW719" i="10"/>
  <c r="PX719" i="10"/>
  <c r="PY719" i="10"/>
  <c r="PZ719" i="10"/>
  <c r="QA719" i="10"/>
  <c r="QB719" i="10"/>
  <c r="QC719" i="10"/>
  <c r="QD719" i="10"/>
  <c r="QE719" i="10"/>
  <c r="QF719" i="10"/>
  <c r="QG719" i="10"/>
  <c r="QH719" i="10"/>
  <c r="QI719" i="10"/>
  <c r="QJ719" i="10"/>
  <c r="C719" i="10"/>
  <c r="ADY550" i="11" l="1"/>
  <c r="ADJ552" i="11"/>
  <c r="B237" i="11"/>
  <c r="F237" i="11" s="1"/>
  <c r="ADY565" i="11"/>
  <c r="ADI567" i="11"/>
  <c r="B522" i="11"/>
  <c r="F522" i="11" s="1"/>
  <c r="QK697" i="10"/>
  <c r="QK696" i="10"/>
  <c r="ADY237" i="11" l="1"/>
  <c r="ADY522" i="11"/>
  <c r="QK695" i="10"/>
  <c r="ABV566" i="11"/>
  <c r="QK694" i="10" l="1"/>
  <c r="U541" i="11"/>
  <c r="AN541" i="11"/>
  <c r="BD541" i="11"/>
  <c r="QK693" i="10" l="1"/>
  <c r="QK692" i="10"/>
  <c r="QK691" i="10" l="1"/>
  <c r="QK690" i="10"/>
  <c r="QK689" i="10" l="1"/>
  <c r="QK688" i="10"/>
  <c r="QK686" i="10" l="1"/>
  <c r="QK687" i="10"/>
  <c r="QK685" i="10"/>
  <c r="QK684" i="10" l="1"/>
  <c r="QK683" i="10"/>
  <c r="QK682" i="10"/>
  <c r="QK681" i="10"/>
  <c r="QK680" i="10"/>
  <c r="QK679" i="10"/>
  <c r="QK677" i="10"/>
  <c r="QK678" i="10"/>
  <c r="QK676" i="10"/>
  <c r="QK675" i="10"/>
  <c r="QK674" i="10"/>
  <c r="B409" i="11" l="1"/>
  <c r="F409" i="11" s="1"/>
  <c r="B412" i="11"/>
  <c r="F412" i="11" s="1"/>
  <c r="B113" i="11"/>
  <c r="F113" i="11" s="1"/>
  <c r="B114" i="11"/>
  <c r="F114" i="11" s="1"/>
  <c r="B44" i="11"/>
  <c r="F44" i="11" s="1"/>
  <c r="B115" i="11"/>
  <c r="F115" i="11" s="1"/>
  <c r="ADB552" i="11"/>
  <c r="QK673" i="10"/>
  <c r="ADY409" i="11" l="1"/>
  <c r="ADY412" i="11"/>
  <c r="ADY114" i="11"/>
  <c r="ADY113" i="11"/>
  <c r="ADY44" i="11"/>
  <c r="ADY115" i="11"/>
  <c r="QK672" i="10"/>
  <c r="QK671" i="10" l="1"/>
  <c r="QK670" i="10"/>
  <c r="QK669" i="10"/>
  <c r="QK668" i="10"/>
  <c r="QK667" i="10"/>
  <c r="QK666" i="10" l="1"/>
  <c r="QK665" i="10" l="1"/>
  <c r="QK664" i="10"/>
  <c r="QK663" i="10" l="1"/>
  <c r="T541" i="11"/>
  <c r="QK662" i="10" l="1"/>
  <c r="QK661" i="10"/>
  <c r="QK660" i="10"/>
  <c r="QK659" i="10"/>
  <c r="QK658" i="10"/>
  <c r="QK657" i="10"/>
  <c r="QK656" i="10"/>
  <c r="QK655" i="10"/>
  <c r="ACQ552" i="11" l="1"/>
  <c r="QK654" i="10"/>
  <c r="QK653" i="10"/>
  <c r="B391" i="11"/>
  <c r="F391" i="11" s="1"/>
  <c r="QK652" i="10"/>
  <c r="ADY391" i="11" l="1"/>
  <c r="QK650" i="10" l="1"/>
  <c r="QK651" i="10"/>
  <c r="QK649" i="10"/>
  <c r="QK648" i="10" l="1"/>
  <c r="ADY561" i="11" l="1"/>
  <c r="ADY560" i="11"/>
  <c r="ACN562" i="11"/>
  <c r="QK647" i="10"/>
  <c r="QK646" i="10"/>
  <c r="QK645" i="10" l="1"/>
  <c r="QK644" i="10"/>
  <c r="QK643" i="10"/>
  <c r="QK642" i="10"/>
  <c r="QK641" i="10"/>
  <c r="QK640" i="10"/>
  <c r="QK639" i="10" l="1"/>
  <c r="QK638" i="10"/>
  <c r="QK637" i="10"/>
  <c r="QK636" i="10" l="1"/>
  <c r="QK635" i="10" l="1"/>
  <c r="QK634" i="10"/>
  <c r="QK633" i="10"/>
  <c r="QK632" i="10"/>
  <c r="QK631" i="10"/>
  <c r="QK630" i="10"/>
  <c r="QK629" i="10"/>
  <c r="QK628" i="10" l="1"/>
  <c r="QK627" i="10"/>
  <c r="QK625" i="10"/>
  <c r="QK626" i="10"/>
  <c r="QK624" i="10"/>
  <c r="QK623" i="10"/>
  <c r="QK622" i="10"/>
  <c r="QK621" i="10"/>
  <c r="QK620" i="10"/>
  <c r="QK619" i="10"/>
  <c r="QK618" i="10"/>
  <c r="QK616" i="10" l="1"/>
  <c r="QK617" i="10"/>
  <c r="ABU552" i="11"/>
  <c r="B71" i="11"/>
  <c r="F71" i="11" s="1"/>
  <c r="B513" i="11"/>
  <c r="ADY513" i="11" s="1"/>
  <c r="ABV567" i="11"/>
  <c r="B436" i="11"/>
  <c r="F436" i="11" s="1"/>
  <c r="ADY71" i="11" l="1"/>
  <c r="F513" i="11"/>
  <c r="ADY436" i="11"/>
  <c r="QK615" i="10"/>
  <c r="QK614" i="10"/>
  <c r="QK613" i="10"/>
  <c r="QK612" i="10"/>
  <c r="QK611" i="10"/>
  <c r="QK610" i="10" l="1"/>
  <c r="QK609" i="10"/>
  <c r="QK608" i="10" l="1"/>
  <c r="QK607" i="10"/>
  <c r="QK606" i="10" l="1"/>
  <c r="QK605" i="10"/>
  <c r="QK604" i="10" l="1"/>
  <c r="QK603" i="10"/>
  <c r="QK602" i="10"/>
  <c r="QK601" i="10"/>
  <c r="QK600" i="10" l="1"/>
  <c r="QK598" i="10" l="1"/>
  <c r="QK599" i="10"/>
  <c r="B385" i="11"/>
  <c r="F385" i="11" s="1"/>
  <c r="B53" i="11"/>
  <c r="F53" i="11" s="1"/>
  <c r="ABQ552" i="11"/>
  <c r="ADY385" i="11" l="1"/>
  <c r="ADY53" i="11"/>
  <c r="QK597" i="10"/>
  <c r="QK596" i="10"/>
  <c r="QK595" i="10"/>
  <c r="QK594" i="10" l="1"/>
  <c r="QK593" i="10"/>
  <c r="QK592" i="10"/>
  <c r="QK591" i="10"/>
  <c r="QK590" i="10"/>
  <c r="QK589" i="10"/>
  <c r="QK588" i="10"/>
  <c r="QK587" i="10" l="1"/>
  <c r="QK586" i="10"/>
  <c r="QK585" i="10"/>
  <c r="QK584" i="10"/>
  <c r="QK583" i="10" l="1"/>
  <c r="QK582" i="10"/>
  <c r="QK581" i="10"/>
  <c r="QK580" i="10"/>
  <c r="QK579" i="10"/>
  <c r="QK578" i="10" l="1"/>
  <c r="QK577" i="10"/>
  <c r="Q541" i="11"/>
  <c r="R541" i="11"/>
  <c r="B383" i="11"/>
  <c r="F383" i="11" s="1"/>
  <c r="B267" i="11"/>
  <c r="F267" i="11" s="1"/>
  <c r="B11" i="11"/>
  <c r="F11" i="11" s="1"/>
  <c r="B466" i="11"/>
  <c r="F466" i="11" s="1"/>
  <c r="B526" i="11"/>
  <c r="F526" i="11" s="1"/>
  <c r="ABO552" i="11"/>
  <c r="ABN567" i="11"/>
  <c r="ADY383" i="11" l="1"/>
  <c r="ADY267" i="11"/>
  <c r="ADY11" i="11"/>
  <c r="ADY466" i="11"/>
  <c r="ADY526" i="11"/>
  <c r="QK576" i="10"/>
  <c r="QK573" i="10"/>
  <c r="QK572" i="10"/>
  <c r="QK570" i="10"/>
  <c r="QK575" i="10"/>
  <c r="QK574" i="10"/>
  <c r="QK571" i="10" l="1"/>
  <c r="QK569" i="10" l="1"/>
  <c r="QK568" i="10" l="1"/>
  <c r="QK567" i="10"/>
  <c r="QK565" i="10"/>
  <c r="QK566" i="10"/>
  <c r="P541" i="11"/>
  <c r="QK564" i="10"/>
  <c r="QK563" i="10" l="1"/>
  <c r="B516" i="11" l="1"/>
  <c r="QK562" i="10" l="1"/>
  <c r="QK561" i="10"/>
  <c r="ABI552" i="11"/>
  <c r="QK560" i="10"/>
  <c r="ADY516" i="11"/>
  <c r="F516" i="11"/>
  <c r="QK559" i="10" l="1"/>
  <c r="QK558" i="10" l="1"/>
  <c r="QK557" i="10"/>
  <c r="QK556" i="10"/>
  <c r="QK555" i="10"/>
  <c r="QK554" i="10" l="1"/>
  <c r="QK553" i="10" l="1"/>
  <c r="QK552" i="10"/>
  <c r="QK551" i="10"/>
  <c r="QK550" i="10"/>
  <c r="QK549" i="10"/>
  <c r="QK548" i="10"/>
  <c r="QK547" i="10"/>
  <c r="QK546" i="10" l="1"/>
  <c r="QK545" i="10" l="1"/>
  <c r="QK544" i="10"/>
  <c r="QK543" i="10"/>
  <c r="QK542" i="10"/>
  <c r="QK541" i="10"/>
  <c r="AAZ552" i="11"/>
  <c r="QK538" i="10"/>
  <c r="QK539" i="10"/>
  <c r="QK540" i="10"/>
  <c r="QK537" i="10" l="1"/>
  <c r="B48" i="11"/>
  <c r="F48" i="11" s="1"/>
  <c r="B18" i="11"/>
  <c r="F18" i="11" s="1"/>
  <c r="B399" i="11"/>
  <c r="F399" i="11" s="1"/>
  <c r="B397" i="11"/>
  <c r="F397" i="11" s="1"/>
  <c r="B380" i="11"/>
  <c r="F380" i="11" s="1"/>
  <c r="B362" i="11"/>
  <c r="F362" i="11" s="1"/>
  <c r="B283" i="11"/>
  <c r="F283" i="11" s="1"/>
  <c r="B167" i="11"/>
  <c r="F167" i="11" s="1"/>
  <c r="ADY48" i="11" l="1"/>
  <c r="ADY18" i="11"/>
  <c r="ADY399" i="11"/>
  <c r="ADY397" i="11"/>
  <c r="ADY380" i="11"/>
  <c r="ADY362" i="11"/>
  <c r="ADY283" i="11"/>
  <c r="ADY167" i="11"/>
  <c r="QK536" i="10"/>
  <c r="QK535" i="10"/>
  <c r="QK532" i="10" l="1"/>
  <c r="QR533" i="10" l="1"/>
  <c r="QK534" i="10"/>
  <c r="QK533" i="10"/>
  <c r="QK531" i="10"/>
  <c r="QK530" i="10" l="1"/>
  <c r="QK529" i="10"/>
  <c r="QK528" i="10"/>
  <c r="QK527" i="10"/>
  <c r="QK526" i="10" l="1"/>
  <c r="QK525" i="10"/>
  <c r="QK524" i="10"/>
  <c r="QK523" i="10"/>
  <c r="QK522" i="10"/>
  <c r="QK521" i="10"/>
  <c r="QK520" i="10" l="1"/>
  <c r="QK519" i="10"/>
  <c r="QK518" i="10" l="1"/>
  <c r="QK517" i="10"/>
  <c r="QK516" i="10"/>
  <c r="QK515" i="10"/>
  <c r="QK514" i="10" l="1"/>
  <c r="QK512" i="10"/>
  <c r="QK513" i="10"/>
  <c r="QK511" i="10"/>
  <c r="AAO551" i="11"/>
  <c r="ADY551" i="11" s="1"/>
  <c r="B323" i="11"/>
  <c r="F323" i="11" s="1"/>
  <c r="B319" i="11"/>
  <c r="F319" i="11" s="1"/>
  <c r="B118" i="11"/>
  <c r="F118" i="11" s="1"/>
  <c r="B88" i="11"/>
  <c r="F88" i="11" s="1"/>
  <c r="B108" i="11"/>
  <c r="F108" i="11" s="1"/>
  <c r="ADY323" i="11" l="1"/>
  <c r="ADY319" i="11"/>
  <c r="ADY118" i="11"/>
  <c r="ADY88" i="11"/>
  <c r="ADY108" i="11"/>
  <c r="AAN567" i="11" l="1"/>
  <c r="AAO552" i="11"/>
  <c r="QR412" i="10" l="1"/>
  <c r="QK510" i="10" l="1"/>
  <c r="QK509" i="10"/>
  <c r="QK508" i="10" l="1"/>
  <c r="QK507" i="10" l="1"/>
  <c r="QK506" i="10"/>
  <c r="QK505" i="10"/>
  <c r="QK504" i="10"/>
  <c r="QK503" i="10"/>
  <c r="QR421" i="10"/>
  <c r="QK502" i="10" l="1"/>
  <c r="QR335" i="10" l="1"/>
  <c r="QK501" i="10"/>
  <c r="QK500" i="10" l="1"/>
  <c r="QK499" i="10"/>
  <c r="QK498" i="10"/>
  <c r="QK497" i="10"/>
  <c r="QK496" i="10"/>
  <c r="QK495" i="10"/>
  <c r="QK494" i="10"/>
  <c r="QK493" i="10"/>
  <c r="QK492" i="10" l="1"/>
  <c r="AAC552" i="11"/>
  <c r="B352" i="11"/>
  <c r="F352" i="11" s="1"/>
  <c r="B276" i="11"/>
  <c r="F276" i="11" s="1"/>
  <c r="B166" i="11"/>
  <c r="F166" i="11" s="1"/>
  <c r="B82" i="11"/>
  <c r="F82" i="11" s="1"/>
  <c r="B36" i="11"/>
  <c r="F36" i="11" s="1"/>
  <c r="QK491" i="10"/>
  <c r="QK490" i="10"/>
  <c r="QK489" i="10"/>
  <c r="QR420" i="10"/>
  <c r="ADY352" i="11" l="1"/>
  <c r="ADY276" i="11"/>
  <c r="ADY166" i="11"/>
  <c r="ADY82" i="11"/>
  <c r="ADY36" i="11"/>
  <c r="QK488" i="10" l="1"/>
  <c r="QR451" i="10" l="1"/>
  <c r="QK487" i="10" l="1"/>
  <c r="QK486" i="10" l="1"/>
  <c r="QK485" i="10"/>
  <c r="QK484" i="10"/>
  <c r="QK483" i="10" l="1"/>
  <c r="QR195" i="10"/>
  <c r="QK482" i="10"/>
  <c r="QK481" i="10" l="1"/>
  <c r="QK480" i="10"/>
  <c r="QK479" i="10"/>
  <c r="QK478" i="10"/>
  <c r="QK477" i="10"/>
  <c r="QK476" i="10"/>
  <c r="QK475" i="10"/>
  <c r="QK474" i="10"/>
  <c r="QK473" i="10"/>
  <c r="QK472" i="10"/>
  <c r="QK471" i="10"/>
  <c r="QK470" i="10" l="1"/>
  <c r="B282" i="11" l="1"/>
  <c r="F282" i="11" s="1"/>
  <c r="B394" i="11"/>
  <c r="F394" i="11" s="1"/>
  <c r="B395" i="11"/>
  <c r="F395" i="11" s="1"/>
  <c r="B35" i="11"/>
  <c r="F35" i="11" s="1"/>
  <c r="QK469" i="10"/>
  <c r="ZS552" i="11"/>
  <c r="ADY282" i="11" l="1"/>
  <c r="ADY394" i="11"/>
  <c r="ADY395" i="11"/>
  <c r="ADY35" i="11"/>
  <c r="QK468" i="10"/>
  <c r="QR259" i="10" l="1"/>
  <c r="QK467" i="10" l="1"/>
  <c r="QK466" i="10" l="1"/>
  <c r="ZR562" i="11" l="1"/>
  <c r="QK465" i="10"/>
  <c r="QK464" i="10"/>
  <c r="QK463" i="10"/>
  <c r="QK462" i="10"/>
  <c r="QK461" i="10" l="1"/>
  <c r="QK460" i="10"/>
  <c r="QK459" i="10"/>
  <c r="QK458" i="10"/>
  <c r="QK457" i="10" l="1"/>
  <c r="QK456" i="10"/>
  <c r="QK455" i="10"/>
  <c r="QK454" i="10"/>
  <c r="QK453" i="10"/>
  <c r="QK452" i="10"/>
  <c r="QK451" i="10"/>
  <c r="QK450" i="10"/>
  <c r="QK449" i="10"/>
  <c r="B120" i="11"/>
  <c r="F120" i="11" s="1"/>
  <c r="B38" i="11"/>
  <c r="F38" i="11" s="1"/>
  <c r="B260" i="11"/>
  <c r="F260" i="11" s="1"/>
  <c r="B246" i="11"/>
  <c r="F246" i="11" s="1"/>
  <c r="B207" i="11"/>
  <c r="F207" i="11" s="1"/>
  <c r="B199" i="11"/>
  <c r="F199" i="11" s="1"/>
  <c r="B147" i="11"/>
  <c r="F147" i="11" s="1"/>
  <c r="B134" i="11"/>
  <c r="ADY134" i="11" s="1"/>
  <c r="B98" i="11"/>
  <c r="F98" i="11" s="1"/>
  <c r="B31" i="11"/>
  <c r="F31" i="11" s="1"/>
  <c r="B132" i="11"/>
  <c r="F132" i="11" s="1"/>
  <c r="ZB552" i="11"/>
  <c r="B425" i="11"/>
  <c r="F425" i="11" s="1"/>
  <c r="B449" i="11"/>
  <c r="F449" i="11" s="1"/>
  <c r="B456" i="11"/>
  <c r="F456" i="11" s="1"/>
  <c r="ZA567" i="11"/>
  <c r="ADY120" i="11" l="1"/>
  <c r="ADY38" i="11"/>
  <c r="ADY260" i="11"/>
  <c r="ADY246" i="11"/>
  <c r="ADY199" i="11"/>
  <c r="ADY207" i="11"/>
  <c r="ADY147" i="11"/>
  <c r="F134" i="11"/>
  <c r="ADY31" i="11"/>
  <c r="ADY98" i="11"/>
  <c r="ADY132" i="11"/>
  <c r="ADY425" i="11"/>
  <c r="ADY449" i="11"/>
  <c r="ADY456" i="11"/>
  <c r="QK448" i="10" l="1"/>
  <c r="QK447" i="10" l="1"/>
  <c r="QK446" i="10" l="1"/>
  <c r="QK445" i="10" l="1"/>
  <c r="QK444" i="10"/>
  <c r="QK443" i="10"/>
  <c r="QK442" i="10"/>
  <c r="QK441" i="10"/>
  <c r="QR400" i="10"/>
  <c r="QR719" i="10" s="1"/>
  <c r="QK440" i="10" l="1"/>
  <c r="QK439" i="10" l="1"/>
  <c r="QK438" i="10" l="1"/>
  <c r="QK437" i="10" l="1"/>
  <c r="QK436" i="10"/>
  <c r="ADY571" i="11"/>
  <c r="ADY570" i="11"/>
  <c r="YU572" i="11"/>
  <c r="QK435" i="10" l="1"/>
  <c r="QK434" i="10"/>
  <c r="QK433" i="10" l="1"/>
  <c r="QK432" i="10"/>
  <c r="QK431" i="10"/>
  <c r="QK430" i="10"/>
  <c r="QQ417" i="10" l="1"/>
  <c r="QQ420" i="10"/>
  <c r="QK429" i="10" l="1"/>
  <c r="QK428" i="10"/>
  <c r="QK425" i="10"/>
  <c r="QK426" i="10"/>
  <c r="QK427" i="10"/>
  <c r="QK424" i="10"/>
  <c r="QK423" i="10" l="1"/>
  <c r="QK422" i="10"/>
  <c r="QQ326" i="10" l="1"/>
  <c r="QK421" i="10"/>
  <c r="QK420" i="10"/>
  <c r="QQ393" i="10"/>
  <c r="QQ408" i="10"/>
  <c r="QK419" i="10" l="1"/>
  <c r="QK418" i="10" l="1"/>
  <c r="QK417" i="10"/>
  <c r="QK416" i="10"/>
  <c r="QK415" i="10"/>
  <c r="QK414" i="10"/>
  <c r="QQ405" i="10"/>
  <c r="QQ276" i="10"/>
  <c r="QK412" i="10" l="1"/>
  <c r="QK413" i="10"/>
  <c r="B331" i="11"/>
  <c r="F331" i="11" s="1"/>
  <c r="B100" i="11"/>
  <c r="F100" i="11" s="1"/>
  <c r="YH552" i="11"/>
  <c r="B528" i="11"/>
  <c r="F528" i="11" s="1"/>
  <c r="B443" i="11"/>
  <c r="F443" i="11" s="1"/>
  <c r="YG567" i="11"/>
  <c r="ADY331" i="11" l="1"/>
  <c r="ADY100" i="11"/>
  <c r="ADY528" i="11"/>
  <c r="ADY443" i="11"/>
  <c r="QK411" i="10"/>
  <c r="QK410" i="10"/>
  <c r="QK409" i="10"/>
  <c r="QK408" i="10"/>
  <c r="QK407" i="10"/>
  <c r="QK406" i="10"/>
  <c r="QK405" i="10"/>
  <c r="QK404" i="10" l="1"/>
  <c r="QK403" i="10"/>
  <c r="QK402" i="10" l="1"/>
  <c r="QK401" i="10"/>
  <c r="QQ346" i="10"/>
  <c r="QK400" i="10" l="1"/>
  <c r="QK399" i="10"/>
  <c r="QK398" i="10"/>
  <c r="QK397" i="10" l="1"/>
  <c r="QK396" i="10"/>
  <c r="QK395" i="10"/>
  <c r="QK394" i="10"/>
  <c r="QK393" i="10" l="1"/>
  <c r="QK392" i="10"/>
  <c r="QK391" i="10"/>
  <c r="B381" i="11"/>
  <c r="F381" i="11" s="1"/>
  <c r="B172" i="11"/>
  <c r="F172" i="11" s="1"/>
  <c r="B54" i="11"/>
  <c r="F54" i="11" s="1"/>
  <c r="B17" i="11"/>
  <c r="F17" i="11" s="1"/>
  <c r="B95" i="11"/>
  <c r="F95" i="11" s="1"/>
  <c r="XY552" i="11"/>
  <c r="QQ156" i="10"/>
  <c r="ADY381" i="11" l="1"/>
  <c r="ADY172" i="11"/>
  <c r="ADY54" i="11"/>
  <c r="ADY17" i="11"/>
  <c r="ADY95" i="11"/>
  <c r="QK390" i="10"/>
  <c r="QK389" i="10"/>
  <c r="QQ373" i="10"/>
  <c r="QK388" i="10" l="1"/>
  <c r="QK387" i="10"/>
  <c r="QK386" i="10"/>
  <c r="QK385" i="10" l="1"/>
  <c r="QK384" i="10"/>
  <c r="QK383" i="10"/>
  <c r="QK382" i="10"/>
  <c r="QK381" i="10"/>
  <c r="QQ146" i="10" l="1"/>
  <c r="QK380" i="10" l="1"/>
  <c r="QK379" i="10"/>
  <c r="QQ113" i="10"/>
  <c r="QK378" i="10"/>
  <c r="QK377" i="10"/>
  <c r="QK376" i="10"/>
  <c r="QQ258" i="10" l="1"/>
  <c r="QK375" i="10" l="1"/>
  <c r="QK374" i="10"/>
  <c r="QK373" i="10"/>
  <c r="QK372" i="10"/>
  <c r="QK371" i="10"/>
  <c r="QK370" i="10"/>
  <c r="QK369" i="10"/>
  <c r="QK368" i="10"/>
  <c r="QK367" i="10"/>
  <c r="QK366" i="10"/>
  <c r="QK365" i="10"/>
  <c r="QK364" i="10" l="1"/>
  <c r="QK363" i="10"/>
  <c r="QK362" i="10"/>
  <c r="QK361" i="10"/>
  <c r="B315" i="11"/>
  <c r="F315" i="11" s="1"/>
  <c r="B193" i="11"/>
  <c r="F193" i="11" s="1"/>
  <c r="B123" i="11"/>
  <c r="F123" i="11" s="1"/>
  <c r="B233" i="11"/>
  <c r="F233" i="11" s="1"/>
  <c r="B83" i="11"/>
  <c r="F83" i="11" s="1"/>
  <c r="XB552" i="11"/>
  <c r="XA567" i="11"/>
  <c r="B498" i="11"/>
  <c r="F498" i="11" s="1"/>
  <c r="B424" i="11"/>
  <c r="F424" i="11" s="1"/>
  <c r="ADY315" i="11" l="1"/>
  <c r="ADY193" i="11"/>
  <c r="ADY123" i="11"/>
  <c r="ADY233" i="11"/>
  <c r="ADY83" i="11"/>
  <c r="ADY498" i="11"/>
  <c r="ADY424" i="11"/>
  <c r="WS566" i="11"/>
  <c r="ADY566" i="11" s="1"/>
  <c r="QK359" i="10"/>
  <c r="QK360" i="10"/>
  <c r="QK358" i="10"/>
  <c r="QK357" i="10"/>
  <c r="QK356" i="10"/>
  <c r="QK355" i="10" l="1"/>
  <c r="QK354" i="10"/>
  <c r="QK353" i="10" l="1"/>
  <c r="QK352" i="10"/>
  <c r="QK351" i="10"/>
  <c r="QK350" i="10" l="1"/>
  <c r="QK349" i="10" l="1"/>
  <c r="QK348" i="10"/>
  <c r="QK347" i="10"/>
  <c r="QK346" i="10" l="1"/>
  <c r="B423" i="11"/>
  <c r="F423" i="11" s="1"/>
  <c r="ADY423" i="11" l="1"/>
  <c r="WS567" i="11"/>
  <c r="QK345" i="10"/>
  <c r="QK344" i="10"/>
  <c r="QK343" i="10"/>
  <c r="QQ260" i="10"/>
  <c r="QQ719" i="10" s="1"/>
  <c r="QK342" i="10" l="1"/>
  <c r="QK341" i="10"/>
  <c r="QK340" i="10"/>
  <c r="QK339" i="10"/>
  <c r="QK338" i="10"/>
  <c r="QK337" i="10" l="1"/>
  <c r="QK336" i="10"/>
  <c r="QK335" i="10"/>
  <c r="QK334" i="10"/>
  <c r="QK333" i="10"/>
  <c r="QK332" i="10"/>
  <c r="QK331" i="10" l="1"/>
  <c r="QK330" i="10"/>
  <c r="QK329" i="10"/>
  <c r="QK328" i="10"/>
  <c r="QP315" i="10"/>
  <c r="QP267" i="10"/>
  <c r="QP325" i="10"/>
  <c r="QP211" i="10"/>
  <c r="QK327" i="10" l="1"/>
  <c r="QK326" i="10"/>
  <c r="QK325" i="10"/>
  <c r="QK324" i="10" l="1"/>
  <c r="QK323" i="10"/>
  <c r="B414" i="11" l="1"/>
  <c r="F414" i="11" s="1"/>
  <c r="B215" i="11"/>
  <c r="F215" i="11" s="1"/>
  <c r="B164" i="11"/>
  <c r="F164" i="11" s="1"/>
  <c r="B355" i="11"/>
  <c r="F355" i="11" s="1"/>
  <c r="B57" i="11"/>
  <c r="F57" i="11" s="1"/>
  <c r="B242" i="11"/>
  <c r="F242" i="11" s="1"/>
  <c r="B180" i="11"/>
  <c r="F180" i="11" s="1"/>
  <c r="B60" i="11"/>
  <c r="F60" i="11" s="1"/>
  <c r="B61" i="11"/>
  <c r="F61" i="11" s="1"/>
  <c r="B10" i="11"/>
  <c r="F10" i="11" s="1"/>
  <c r="B5" i="11"/>
  <c r="B235" i="11"/>
  <c r="F235" i="11" s="1"/>
  <c r="B205" i="11"/>
  <c r="F205" i="11" s="1"/>
  <c r="WK552" i="11"/>
  <c r="QP289" i="10"/>
  <c r="ADY5" i="11" l="1"/>
  <c r="F5" i="11"/>
  <c r="ADY414" i="11"/>
  <c r="ADY215" i="11"/>
  <c r="ADY164" i="11"/>
  <c r="ADY355" i="11"/>
  <c r="ADY57" i="11"/>
  <c r="ADY242" i="11"/>
  <c r="ADY180" i="11"/>
  <c r="ADY61" i="11"/>
  <c r="ADY60" i="11"/>
  <c r="ADY10" i="11"/>
  <c r="ADY235" i="11"/>
  <c r="ADY205" i="11"/>
  <c r="QK322" i="10"/>
  <c r="QK321" i="10"/>
  <c r="QP113" i="10"/>
  <c r="QK320" i="10" l="1"/>
  <c r="QK319" i="10"/>
  <c r="QK318" i="10"/>
  <c r="QP244" i="10"/>
  <c r="QP220" i="10"/>
  <c r="QP138" i="10"/>
  <c r="QK317" i="10" l="1"/>
  <c r="QK316" i="10"/>
  <c r="QK315" i="10" l="1"/>
  <c r="QK314" i="10"/>
  <c r="QK313" i="10"/>
  <c r="QK312" i="10" l="1"/>
  <c r="QK311" i="10"/>
  <c r="QK310" i="10"/>
  <c r="QK309" i="10" l="1"/>
  <c r="QK308" i="10"/>
  <c r="QK307" i="10" l="1"/>
  <c r="QK306" i="10"/>
  <c r="QK305" i="10"/>
  <c r="QK304" i="10"/>
  <c r="QK303" i="10"/>
  <c r="QK302" i="10"/>
  <c r="QK301" i="10"/>
  <c r="B357" i="11"/>
  <c r="F357" i="11" s="1"/>
  <c r="B75" i="11"/>
  <c r="F75" i="11" s="1"/>
  <c r="B314" i="11"/>
  <c r="F314" i="11" s="1"/>
  <c r="B411" i="11"/>
  <c r="F411" i="11" s="1"/>
  <c r="B388" i="11"/>
  <c r="F388" i="11" s="1"/>
  <c r="B112" i="11"/>
  <c r="B93" i="11"/>
  <c r="ADY93" i="11" s="1"/>
  <c r="B7" i="11"/>
  <c r="F7" i="11" s="1"/>
  <c r="WD552" i="11"/>
  <c r="QP123" i="10"/>
  <c r="F112" i="11" l="1"/>
  <c r="ADY112" i="11"/>
  <c r="ADY357" i="11"/>
  <c r="ADY75" i="11"/>
  <c r="ADY314" i="11"/>
  <c r="ADY411" i="11"/>
  <c r="ADY388" i="11"/>
  <c r="F93" i="11"/>
  <c r="ADY7" i="11"/>
  <c r="QK300" i="10"/>
  <c r="QK299" i="10"/>
  <c r="QK298" i="10"/>
  <c r="QK297" i="10"/>
  <c r="QK296" i="10"/>
  <c r="QK295" i="10"/>
  <c r="QK294" i="10"/>
  <c r="QK293" i="10" l="1"/>
  <c r="QK292" i="10"/>
  <c r="QK291" i="10"/>
  <c r="QK290" i="10"/>
  <c r="QK289" i="10"/>
  <c r="QK288" i="10" l="1"/>
  <c r="QK287" i="10" l="1"/>
  <c r="QK286" i="10"/>
  <c r="QK285" i="10"/>
  <c r="QK284" i="10" l="1"/>
  <c r="QK283" i="10"/>
  <c r="QK282" i="10" l="1"/>
  <c r="ADX541" i="11"/>
  <c r="QP279" i="10"/>
  <c r="QP146" i="10"/>
  <c r="QK281" i="10" l="1"/>
  <c r="QK280" i="10"/>
  <c r="QK279" i="10" l="1"/>
  <c r="QK278" i="10"/>
  <c r="QK277" i="10"/>
  <c r="QK276" i="10"/>
  <c r="QK275" i="10"/>
  <c r="QK274" i="10"/>
  <c r="QK273" i="10"/>
  <c r="QP203" i="10"/>
  <c r="QP68" i="10"/>
  <c r="QK271" i="10" l="1"/>
  <c r="QK272" i="10"/>
  <c r="QK270" i="10"/>
  <c r="B191" i="11"/>
  <c r="F191" i="11" s="1"/>
  <c r="B301" i="11"/>
  <c r="F301" i="11" s="1"/>
  <c r="B209" i="11"/>
  <c r="F209" i="11" s="1"/>
  <c r="B318" i="11"/>
  <c r="F318" i="11" s="1"/>
  <c r="B254" i="11"/>
  <c r="F254" i="11" s="1"/>
  <c r="B248" i="11"/>
  <c r="F248" i="11" s="1"/>
  <c r="B182" i="11"/>
  <c r="F182" i="11" s="1"/>
  <c r="B176" i="11"/>
  <c r="F176" i="11" s="1"/>
  <c r="B204" i="11"/>
  <c r="F204" i="11" s="1"/>
  <c r="B460" i="11"/>
  <c r="F460" i="11" s="1"/>
  <c r="B497" i="11"/>
  <c r="F497" i="11" s="1"/>
  <c r="B468" i="11"/>
  <c r="F468" i="11" s="1"/>
  <c r="B464" i="11"/>
  <c r="F464" i="11" s="1"/>
  <c r="B463" i="11"/>
  <c r="F463" i="11" s="1"/>
  <c r="B518" i="11"/>
  <c r="F518" i="11" s="1"/>
  <c r="B519" i="11"/>
  <c r="F519" i="11" s="1"/>
  <c r="B489" i="11"/>
  <c r="F489" i="11" s="1"/>
  <c r="ADY191" i="11" l="1"/>
  <c r="ADY301" i="11"/>
  <c r="ADY209" i="11"/>
  <c r="ADY318" i="11"/>
  <c r="ADY254" i="11"/>
  <c r="ADY248" i="11"/>
  <c r="ADY182" i="11"/>
  <c r="ADY176" i="11"/>
  <c r="ADY204" i="11"/>
  <c r="ADY460" i="11"/>
  <c r="ADY497" i="11"/>
  <c r="ADY468" i="11"/>
  <c r="ADY464" i="11"/>
  <c r="ADY463" i="11"/>
  <c r="ADY519" i="11"/>
  <c r="ADY518" i="11"/>
  <c r="ADY489" i="11"/>
  <c r="QP137" i="10"/>
  <c r="QP262" i="10"/>
  <c r="VM552" i="11" l="1"/>
  <c r="VL567" i="11"/>
  <c r="VK562" i="11"/>
  <c r="QP22" i="10"/>
  <c r="QK269" i="10" l="1"/>
  <c r="QP98" i="10"/>
  <c r="QK268" i="10" l="1"/>
  <c r="QK267" i="10"/>
  <c r="QK266" i="10"/>
  <c r="QK265" i="10"/>
  <c r="QK264" i="10"/>
  <c r="QP227" i="10"/>
  <c r="QK263" i="10" l="1"/>
  <c r="QK262" i="10"/>
  <c r="QP202" i="10" l="1"/>
  <c r="QP719" i="10" s="1"/>
  <c r="QK261" i="10" l="1"/>
  <c r="QK259" i="10"/>
  <c r="QK260" i="10"/>
  <c r="QK258" i="10" l="1"/>
  <c r="QK256" i="10" l="1"/>
  <c r="QK257" i="10"/>
  <c r="QK255" i="10" l="1"/>
  <c r="QK254" i="10"/>
  <c r="ADY552" i="11" l="1"/>
  <c r="QK253" i="10"/>
  <c r="VG552" i="11" l="1"/>
  <c r="QK252" i="10"/>
  <c r="QK251" i="10" l="1"/>
  <c r="QK250" i="10"/>
  <c r="QK249" i="10"/>
  <c r="QK248" i="10"/>
  <c r="QK247" i="10"/>
  <c r="QK246" i="10"/>
  <c r="QK245" i="10"/>
  <c r="QK243" i="10"/>
  <c r="QK244" i="10"/>
  <c r="VF552" i="11"/>
  <c r="B125" i="11"/>
  <c r="ADY125" i="11" s="1"/>
  <c r="B223" i="11"/>
  <c r="F223" i="11" s="1"/>
  <c r="B376" i="11"/>
  <c r="F376" i="11" s="1"/>
  <c r="B109" i="11"/>
  <c r="ADY109" i="11" s="1"/>
  <c r="B294" i="11"/>
  <c r="F294" i="11" s="1"/>
  <c r="B258" i="11"/>
  <c r="ADY258" i="11" s="1"/>
  <c r="B185" i="11"/>
  <c r="ADY185" i="11" s="1"/>
  <c r="B151" i="11"/>
  <c r="ADY151" i="11" s="1"/>
  <c r="QK242" i="10"/>
  <c r="B6" i="11"/>
  <c r="F6" i="11" s="1"/>
  <c r="B203" i="11"/>
  <c r="F203" i="11" s="1"/>
  <c r="F109" i="11" l="1"/>
  <c r="F125" i="11"/>
  <c r="ADY223" i="11"/>
  <c r="ADY376" i="11"/>
  <c r="ADY294" i="11"/>
  <c r="F258" i="11"/>
  <c r="F185" i="11"/>
  <c r="F151" i="11"/>
  <c r="ADY6" i="11"/>
  <c r="ADY203" i="11"/>
  <c r="QO182" i="10" l="1"/>
  <c r="QK241" i="10" l="1"/>
  <c r="QK240" i="10"/>
  <c r="QK239" i="10"/>
  <c r="QK238" i="10" l="1"/>
  <c r="QK237" i="10" l="1"/>
  <c r="QO207" i="10"/>
  <c r="UQ552" i="11" l="1"/>
  <c r="UC552" i="11"/>
  <c r="TN567" i="11" l="1"/>
  <c r="UE562" i="11"/>
  <c r="ADY556" i="11"/>
  <c r="TJ562" i="11"/>
  <c r="QK236" i="10"/>
  <c r="ADY562" i="11" l="1"/>
  <c r="QK235" i="10"/>
  <c r="QK234" i="10" l="1"/>
  <c r="QK233" i="10"/>
  <c r="QK232" i="10"/>
  <c r="QK231" i="10" l="1"/>
  <c r="QK230" i="10"/>
  <c r="QK229" i="10"/>
  <c r="QK228" i="10" l="1"/>
  <c r="QK227" i="10"/>
  <c r="QK226" i="10"/>
  <c r="QO88" i="10"/>
  <c r="QK225" i="10" l="1"/>
  <c r="QK224" i="10"/>
  <c r="QK223" i="10" l="1"/>
  <c r="QK222" i="10"/>
  <c r="B262" i="11"/>
  <c r="F262" i="11" s="1"/>
  <c r="B183" i="11"/>
  <c r="F183" i="11" s="1"/>
  <c r="B94" i="11"/>
  <c r="F94" i="11" s="1"/>
  <c r="B400" i="11"/>
  <c r="B293" i="11"/>
  <c r="F293" i="11" s="1"/>
  <c r="B374" i="11"/>
  <c r="ADY374" i="11" s="1"/>
  <c r="B320" i="11"/>
  <c r="ADY320" i="11" s="1"/>
  <c r="B377" i="11"/>
  <c r="ADY377" i="11" s="1"/>
  <c r="F400" i="11" l="1"/>
  <c r="ADY400" i="11"/>
  <c r="ADY262" i="11"/>
  <c r="ADY183" i="11"/>
  <c r="ADY94" i="11"/>
  <c r="ADY293" i="11"/>
  <c r="F374" i="11"/>
  <c r="F320" i="11"/>
  <c r="F377" i="11"/>
  <c r="QK221" i="10"/>
  <c r="QO139" i="10"/>
  <c r="QO123" i="10"/>
  <c r="QK220" i="10" l="1"/>
  <c r="QK219" i="10"/>
  <c r="QK218" i="10"/>
  <c r="QK217" i="10"/>
  <c r="QK216" i="10"/>
  <c r="QK215" i="10"/>
  <c r="QK214" i="10"/>
  <c r="QK213" i="10"/>
  <c r="QO125" i="10"/>
  <c r="QK212" i="10" l="1"/>
  <c r="QK211" i="10"/>
  <c r="QK210" i="10" l="1"/>
  <c r="B263" i="11" l="1"/>
  <c r="B85" i="11"/>
  <c r="F85" i="11" l="1"/>
  <c r="ADY85" i="11"/>
  <c r="F263" i="11"/>
  <c r="ADY263" i="11"/>
  <c r="QK209" i="10"/>
  <c r="QK208" i="10"/>
  <c r="QK207" i="10"/>
  <c r="QK206" i="10"/>
  <c r="QK205" i="10"/>
  <c r="B467" i="11"/>
  <c r="QK204" i="10"/>
  <c r="QO119" i="10"/>
  <c r="QO80" i="10"/>
  <c r="QO53" i="10"/>
  <c r="QO38" i="10"/>
  <c r="QK203" i="10"/>
  <c r="QK202" i="10"/>
  <c r="QK201" i="10"/>
  <c r="QK200" i="10"/>
  <c r="QK199" i="10"/>
  <c r="QK198" i="10"/>
  <c r="QK197" i="10"/>
  <c r="QK196" i="10"/>
  <c r="F467" i="11" l="1"/>
  <c r="ADY467" i="11"/>
  <c r="B462" i="11"/>
  <c r="F462" i="11" l="1"/>
  <c r="ADY462" i="11"/>
  <c r="QO136" i="10"/>
  <c r="QO67" i="10"/>
  <c r="QO169" i="10"/>
  <c r="QK195" i="10"/>
  <c r="QK194" i="10"/>
  <c r="QO719" i="10" l="1"/>
  <c r="QK193" i="10"/>
  <c r="B534" i="11"/>
  <c r="F534" i="11" l="1"/>
  <c r="ADY534" i="11"/>
  <c r="QK192" i="10"/>
  <c r="QK191" i="10"/>
  <c r="QK190" i="10" l="1"/>
  <c r="QK189" i="10"/>
  <c r="QK188" i="10"/>
  <c r="QK187" i="10" l="1"/>
  <c r="QK186" i="10"/>
  <c r="QK185" i="10" l="1"/>
  <c r="QK184" i="10"/>
  <c r="QK183" i="10" l="1"/>
  <c r="QK182" i="10"/>
  <c r="QK181" i="10" l="1"/>
  <c r="QK180" i="10" l="1"/>
  <c r="QK179" i="10"/>
  <c r="QK178" i="10" l="1"/>
  <c r="QK177" i="10"/>
  <c r="QK176" i="10" l="1"/>
  <c r="QK175" i="10"/>
  <c r="QN174" i="10"/>
  <c r="QK173" i="10"/>
  <c r="QK174" i="10"/>
  <c r="QK172" i="10"/>
  <c r="QK171" i="10"/>
  <c r="QK170" i="10"/>
  <c r="QK169" i="10"/>
  <c r="QK168" i="10"/>
  <c r="QK167" i="10"/>
  <c r="QK165" i="10"/>
  <c r="QN11" i="10"/>
  <c r="QK166" i="10" l="1"/>
  <c r="QK164" i="10"/>
  <c r="QK163" i="10" l="1"/>
  <c r="QK162" i="10"/>
  <c r="QK160" i="10" l="1"/>
  <c r="QK161" i="10"/>
  <c r="QK159" i="10"/>
  <c r="B396" i="11" l="1"/>
  <c r="B387" i="11"/>
  <c r="ADY387" i="11" s="1"/>
  <c r="B333" i="11"/>
  <c r="F333" i="11" s="1"/>
  <c r="B165" i="11"/>
  <c r="ADY165" i="11" s="1"/>
  <c r="B56" i="11"/>
  <c r="F56" i="11" s="1"/>
  <c r="B300" i="11"/>
  <c r="ADY300" i="11" s="1"/>
  <c r="B278" i="11"/>
  <c r="F278" i="11" s="1"/>
  <c r="B214" i="11"/>
  <c r="F214" i="11" s="1"/>
  <c r="B162" i="11"/>
  <c r="F162" i="11" s="1"/>
  <c r="ADY546" i="11"/>
  <c r="ADY545" i="11"/>
  <c r="SN547" i="11"/>
  <c r="QN71" i="10"/>
  <c r="QK158" i="10"/>
  <c r="F396" i="11" l="1"/>
  <c r="ADY396" i="11"/>
  <c r="ADY56" i="11"/>
  <c r="ADY333" i="11"/>
  <c r="F387" i="11"/>
  <c r="F165" i="11"/>
  <c r="ADY214" i="11"/>
  <c r="ADY162" i="11"/>
  <c r="ADY278" i="11"/>
  <c r="F300" i="11"/>
  <c r="QK157" i="10"/>
  <c r="QK156" i="10"/>
  <c r="QN141" i="10"/>
  <c r="QK155" i="10"/>
  <c r="QK154" i="10" l="1"/>
  <c r="QK153" i="10" l="1"/>
  <c r="QK152" i="10"/>
  <c r="QN139" i="10"/>
  <c r="QK151" i="10" l="1"/>
  <c r="QK150" i="10"/>
  <c r="QK149" i="10" l="1"/>
  <c r="QK148" i="10"/>
  <c r="QK147" i="10"/>
  <c r="QK146" i="10" l="1"/>
  <c r="QK145" i="10" l="1"/>
  <c r="QN72" i="10" l="1"/>
  <c r="QK144" i="10" l="1"/>
  <c r="QK143" i="10"/>
  <c r="QK142" i="10"/>
  <c r="QK141" i="10" l="1"/>
  <c r="QN23" i="10"/>
  <c r="QK140" i="10" l="1"/>
  <c r="QN130" i="10"/>
  <c r="QK139" i="10"/>
  <c r="QK138" i="10" l="1"/>
  <c r="SG547" i="11" l="1"/>
  <c r="B148" i="11"/>
  <c r="ADY148" i="11" s="1"/>
  <c r="B46" i="11"/>
  <c r="F46" i="11" s="1"/>
  <c r="B161" i="11"/>
  <c r="F161" i="11" s="1"/>
  <c r="B105" i="11"/>
  <c r="QK137" i="10"/>
  <c r="QK136" i="10"/>
  <c r="F105" i="11" l="1"/>
  <c r="ADY105" i="11"/>
  <c r="F148" i="11"/>
  <c r="ADY46" i="11"/>
  <c r="ADY161" i="11"/>
  <c r="QK135" i="10" l="1"/>
  <c r="QN719" i="10" l="1"/>
  <c r="QK134" i="10"/>
  <c r="QK133" i="10" l="1"/>
  <c r="QK132" i="10"/>
  <c r="QK131" i="10"/>
  <c r="QK130" i="10"/>
  <c r="QK129" i="10" l="1"/>
  <c r="QK128" i="10"/>
  <c r="QK127" i="10" l="1"/>
  <c r="QK126" i="10"/>
  <c r="QK125" i="10"/>
  <c r="QK124" i="10"/>
  <c r="QK123" i="10"/>
  <c r="QK122" i="10" l="1"/>
  <c r="QK121" i="10"/>
  <c r="QK120" i="10"/>
  <c r="QK119" i="10"/>
  <c r="B89" i="11"/>
  <c r="F89" i="11" s="1"/>
  <c r="B405" i="11"/>
  <c r="F405" i="11" s="1"/>
  <c r="B174" i="11"/>
  <c r="F174" i="11" s="1"/>
  <c r="B384" i="11"/>
  <c r="F384" i="11" s="1"/>
  <c r="B327" i="11"/>
  <c r="F327" i="11" s="1"/>
  <c r="B322" i="11"/>
  <c r="F322" i="11" s="1"/>
  <c r="B298" i="11"/>
  <c r="F298" i="11" s="1"/>
  <c r="B252" i="11"/>
  <c r="F252" i="11" s="1"/>
  <c r="QF547" i="11"/>
  <c r="QK118" i="10"/>
  <c r="B437" i="11"/>
  <c r="F437" i="11" s="1"/>
  <c r="RP572" i="11"/>
  <c r="QD572" i="11"/>
  <c r="PF572" i="11"/>
  <c r="QK117" i="10"/>
  <c r="ADY547" i="11" l="1"/>
  <c r="ADY572" i="11"/>
  <c r="ADY405" i="11"/>
  <c r="ADY89" i="11"/>
  <c r="ADY174" i="11"/>
  <c r="ADY384" i="11"/>
  <c r="ADY327" i="11"/>
  <c r="ADY322" i="11"/>
  <c r="ADY298" i="11"/>
  <c r="ADY252" i="11"/>
  <c r="ADY437" i="11"/>
  <c r="QK116" i="10" l="1"/>
  <c r="QK115" i="10" l="1"/>
  <c r="QK114" i="10" l="1"/>
  <c r="QK113" i="10"/>
  <c r="QK112" i="10" l="1"/>
  <c r="QM64" i="10" l="1"/>
  <c r="QK111" i="10" l="1"/>
  <c r="QK110" i="10"/>
  <c r="QK109" i="10" l="1"/>
  <c r="QM43" i="10"/>
  <c r="QK108" i="10" l="1"/>
  <c r="QK107" i="10" l="1"/>
  <c r="QK106" i="10" l="1"/>
  <c r="QK105" i="10"/>
  <c r="QK104" i="10"/>
  <c r="QM18" i="10" l="1"/>
  <c r="QM83" i="10"/>
  <c r="QK103" i="10" l="1"/>
  <c r="QK102" i="10"/>
  <c r="QK101" i="10"/>
  <c r="QK100" i="10"/>
  <c r="QK98" i="10"/>
  <c r="QK99" i="10"/>
  <c r="QK97" i="10" l="1"/>
  <c r="QK96" i="10" l="1"/>
  <c r="QK95" i="10"/>
  <c r="QK94" i="10"/>
  <c r="B537" i="11"/>
  <c r="ADY537" i="11" s="1"/>
  <c r="B531" i="11"/>
  <c r="ADY555" i="11"/>
  <c r="RF557" i="11"/>
  <c r="ADY557" i="11" l="1"/>
  <c r="F537" i="11"/>
  <c r="F531" i="11"/>
  <c r="ADY531" i="11"/>
  <c r="QK93" i="10" l="1"/>
  <c r="QK92" i="10"/>
  <c r="QK91" i="10" l="1"/>
  <c r="QK89" i="10"/>
  <c r="QK90" i="10"/>
  <c r="QK88" i="10"/>
  <c r="QK87" i="10" l="1"/>
  <c r="QK86" i="10"/>
  <c r="QK85" i="10" l="1"/>
  <c r="QK84" i="10"/>
  <c r="QK83" i="10" l="1"/>
  <c r="QK82" i="10" l="1"/>
  <c r="QK81" i="10"/>
  <c r="QK80" i="10"/>
  <c r="QK79" i="10"/>
  <c r="PE547" i="11"/>
  <c r="B378" i="11"/>
  <c r="F378" i="11" s="1"/>
  <c r="B291" i="11"/>
  <c r="B292" i="11"/>
  <c r="F292" i="11" s="1"/>
  <c r="B130" i="11"/>
  <c r="F130" i="11" s="1"/>
  <c r="B128" i="11"/>
  <c r="F128" i="11" s="1"/>
  <c r="QK78" i="10"/>
  <c r="QK77" i="10"/>
  <c r="QK76" i="10"/>
  <c r="QK75" i="10"/>
  <c r="QK74" i="10"/>
  <c r="QK73" i="10"/>
  <c r="B504" i="11"/>
  <c r="F504" i="11" s="1"/>
  <c r="B469" i="11"/>
  <c r="F469" i="11" s="1"/>
  <c r="B458" i="11"/>
  <c r="F458" i="11" s="1"/>
  <c r="B500" i="11"/>
  <c r="F500" i="11" s="1"/>
  <c r="B521" i="11"/>
  <c r="F521" i="11" s="1"/>
  <c r="QK71" i="10"/>
  <c r="QK72" i="10"/>
  <c r="QK70" i="10"/>
  <c r="QK69" i="10"/>
  <c r="QK68" i="10"/>
  <c r="ADY378" i="11" l="1"/>
  <c r="ADY292" i="11"/>
  <c r="ADY130" i="11"/>
  <c r="ADY128" i="11"/>
  <c r="ADY504" i="11"/>
  <c r="ADY469" i="11"/>
  <c r="ADY458" i="11"/>
  <c r="ADY500" i="11"/>
  <c r="ADY521" i="11"/>
  <c r="QD567" i="11" l="1"/>
  <c r="QK67" i="10" l="1"/>
  <c r="QM54" i="10" l="1"/>
  <c r="QK66" i="10" l="1"/>
  <c r="QK65" i="10" l="1"/>
  <c r="QK64" i="10"/>
  <c r="QK63" i="10" l="1"/>
  <c r="QK62" i="10"/>
  <c r="QK60" i="10" l="1"/>
  <c r="QK61" i="10"/>
  <c r="QM719" i="10"/>
  <c r="QK59" i="10" l="1"/>
  <c r="QK58" i="10" l="1"/>
  <c r="QK57" i="10" l="1"/>
  <c r="QK56" i="10" l="1"/>
  <c r="QK55" i="10" l="1"/>
  <c r="QK54" i="10"/>
  <c r="QK53" i="10"/>
  <c r="QK52" i="10"/>
  <c r="QK51" i="10" l="1"/>
  <c r="B328" i="11"/>
  <c r="F328" i="11" s="1"/>
  <c r="B181" i="11"/>
  <c r="F181" i="11" s="1"/>
  <c r="B41" i="11"/>
  <c r="F41" i="11" s="1"/>
  <c r="B42" i="11"/>
  <c r="F42" i="11" s="1"/>
  <c r="B34" i="11"/>
  <c r="F34" i="11" s="1"/>
  <c r="B404" i="11"/>
  <c r="F404" i="11" s="1"/>
  <c r="B515" i="11"/>
  <c r="F515" i="11" s="1"/>
  <c r="ADY328" i="11" l="1"/>
  <c r="ADY181" i="11"/>
  <c r="ADY42" i="11"/>
  <c r="ADY41" i="11"/>
  <c r="ADY34" i="11"/>
  <c r="ADY404" i="11"/>
  <c r="ADY515" i="11"/>
  <c r="PD547" i="11"/>
  <c r="QK50" i="10"/>
  <c r="QK49" i="10"/>
  <c r="QK48" i="10" l="1"/>
  <c r="QK47" i="10" l="1"/>
  <c r="QK46" i="10"/>
  <c r="QK45" i="10"/>
  <c r="QK44" i="10" l="1"/>
  <c r="QK43" i="10" l="1"/>
  <c r="QK42" i="10"/>
  <c r="QK41" i="10"/>
  <c r="QK40" i="10"/>
  <c r="QK39" i="10"/>
  <c r="QK38" i="10"/>
  <c r="QK37" i="10"/>
  <c r="QK36" i="10" l="1"/>
  <c r="QK35" i="10" l="1"/>
  <c r="QK34" i="10"/>
  <c r="QK33" i="10"/>
  <c r="QK32" i="10" l="1"/>
  <c r="QK31" i="10"/>
  <c r="QK30" i="10"/>
  <c r="QK29" i="10"/>
  <c r="QK28" i="10"/>
  <c r="QK27" i="10"/>
  <c r="QK25" i="10" l="1"/>
  <c r="QK24" i="10"/>
  <c r="QK23" i="10"/>
  <c r="B370" i="11" l="1"/>
  <c r="F370" i="11" s="1"/>
  <c r="B346" i="11"/>
  <c r="F346" i="11" s="1"/>
  <c r="B324" i="11"/>
  <c r="F324" i="11" s="1"/>
  <c r="B141" i="11"/>
  <c r="F141" i="11" s="1"/>
  <c r="B107" i="11"/>
  <c r="B127" i="11"/>
  <c r="F127" i="11" s="1"/>
  <c r="PC547" i="11"/>
  <c r="B494" i="11"/>
  <c r="F494" i="11" s="1"/>
  <c r="B524" i="11"/>
  <c r="F524" i="11" s="1"/>
  <c r="PF567" i="11"/>
  <c r="F107" i="11" l="1"/>
  <c r="ADY107" i="11"/>
  <c r="ADY567" i="11"/>
  <c r="ADY141" i="11"/>
  <c r="ADY370" i="11"/>
  <c r="ADY346" i="11"/>
  <c r="ADY324" i="11"/>
  <c r="ADY127" i="11"/>
  <c r="ADY524" i="11"/>
  <c r="ADY494" i="11"/>
  <c r="QK22" i="10" l="1"/>
  <c r="QK21" i="10"/>
  <c r="QK20" i="10" l="1"/>
  <c r="QK19" i="10" l="1"/>
  <c r="QK18" i="10" l="1"/>
  <c r="QK17" i="10" l="1"/>
  <c r="QK16" i="10"/>
  <c r="QK15" i="10"/>
  <c r="QK14" i="10"/>
  <c r="QK13" i="10"/>
  <c r="QK12" i="10" l="1"/>
  <c r="QK11" i="10" l="1"/>
  <c r="QK10" i="10"/>
  <c r="QK9" i="10"/>
  <c r="QK8" i="10"/>
  <c r="QL719" i="10"/>
  <c r="QK7" i="10" l="1"/>
  <c r="QK6" i="10"/>
  <c r="QK5" i="10"/>
  <c r="QK4" i="10"/>
  <c r="QK3" i="10" l="1"/>
  <c r="OV547" i="11" l="1"/>
  <c r="B407" i="11"/>
  <c r="F407" i="11" s="1"/>
  <c r="B403" i="11"/>
  <c r="F403" i="11" s="1"/>
  <c r="B533" i="11"/>
  <c r="F533" i="11" s="1"/>
  <c r="B535" i="11"/>
  <c r="F535" i="11" s="1"/>
  <c r="B536" i="11"/>
  <c r="F536" i="11" s="1"/>
  <c r="B538" i="11"/>
  <c r="F538" i="11" s="1"/>
  <c r="B508" i="11"/>
  <c r="F508" i="11" s="1"/>
  <c r="B509" i="11"/>
  <c r="F509" i="11" s="1"/>
  <c r="B510" i="11"/>
  <c r="F510" i="11" s="1"/>
  <c r="B511" i="11"/>
  <c r="F511" i="11" s="1"/>
  <c r="B512" i="11"/>
  <c r="F512" i="11" s="1"/>
  <c r="B514" i="11"/>
  <c r="F514" i="11" s="1"/>
  <c r="B517" i="11"/>
  <c r="B520" i="11"/>
  <c r="F520" i="11" s="1"/>
  <c r="B523" i="11"/>
  <c r="B525" i="11"/>
  <c r="F525" i="11" s="1"/>
  <c r="B527" i="11"/>
  <c r="B529" i="11"/>
  <c r="B485" i="11"/>
  <c r="F485" i="11" s="1"/>
  <c r="B486" i="11"/>
  <c r="F486" i="11" s="1"/>
  <c r="B487" i="11"/>
  <c r="F487" i="11" s="1"/>
  <c r="B488" i="11"/>
  <c r="B490" i="11"/>
  <c r="F490" i="11" s="1"/>
  <c r="B491" i="11"/>
  <c r="F491" i="11" s="1"/>
  <c r="B492" i="11"/>
  <c r="B493" i="11"/>
  <c r="B495" i="11"/>
  <c r="F495" i="11" s="1"/>
  <c r="B496" i="11"/>
  <c r="F496" i="11" s="1"/>
  <c r="B499" i="11"/>
  <c r="B501" i="11"/>
  <c r="B502" i="11"/>
  <c r="F502" i="11" s="1"/>
  <c r="B503" i="11"/>
  <c r="F503" i="11" s="1"/>
  <c r="B505" i="11"/>
  <c r="B506" i="11"/>
  <c r="B507" i="11"/>
  <c r="F507" i="11" s="1"/>
  <c r="B446" i="11"/>
  <c r="F446" i="11" s="1"/>
  <c r="B447" i="11"/>
  <c r="F447" i="11" s="1"/>
  <c r="B448" i="11"/>
  <c r="F448" i="11" s="1"/>
  <c r="B450" i="11"/>
  <c r="B451" i="11"/>
  <c r="F451" i="11" s="1"/>
  <c r="B452" i="11"/>
  <c r="F452" i="11" s="1"/>
  <c r="B453" i="11"/>
  <c r="F453" i="11" s="1"/>
  <c r="B454" i="11"/>
  <c r="B455" i="11"/>
  <c r="F455" i="11" s="1"/>
  <c r="B457" i="11"/>
  <c r="B459" i="11"/>
  <c r="F459" i="11" s="1"/>
  <c r="B461" i="11"/>
  <c r="B470" i="11"/>
  <c r="F470" i="11" s="1"/>
  <c r="B471" i="11"/>
  <c r="B472" i="11"/>
  <c r="F472" i="11" s="1"/>
  <c r="B473" i="11"/>
  <c r="F473" i="11" s="1"/>
  <c r="B474" i="11"/>
  <c r="F474" i="11" s="1"/>
  <c r="B475" i="11"/>
  <c r="F475" i="11" s="1"/>
  <c r="B476" i="11"/>
  <c r="F476" i="11" s="1"/>
  <c r="B477" i="11"/>
  <c r="B478" i="11"/>
  <c r="B479" i="11"/>
  <c r="B480" i="11"/>
  <c r="F480" i="11" s="1"/>
  <c r="B481" i="11"/>
  <c r="F481" i="11" s="1"/>
  <c r="B482" i="11"/>
  <c r="F482" i="11" s="1"/>
  <c r="B483" i="11"/>
  <c r="B484" i="11"/>
  <c r="F484" i="11" s="1"/>
  <c r="B426" i="11"/>
  <c r="F426" i="11" s="1"/>
  <c r="B427" i="11"/>
  <c r="B428" i="11"/>
  <c r="B429" i="11"/>
  <c r="B430" i="11"/>
  <c r="B431" i="11"/>
  <c r="B432" i="11"/>
  <c r="F432" i="11" s="1"/>
  <c r="B433" i="11"/>
  <c r="F433" i="11" s="1"/>
  <c r="B434" i="11"/>
  <c r="F434" i="11" s="1"/>
  <c r="B435" i="11"/>
  <c r="F435" i="11" s="1"/>
  <c r="B421" i="11"/>
  <c r="B422" i="11"/>
  <c r="F422" i="11" s="1"/>
  <c r="B438" i="11"/>
  <c r="F438" i="11" s="1"/>
  <c r="B439" i="11"/>
  <c r="B440" i="11"/>
  <c r="B441" i="11"/>
  <c r="F441" i="11" s="1"/>
  <c r="B442" i="11"/>
  <c r="F442" i="11" s="1"/>
  <c r="B444" i="11"/>
  <c r="B445" i="11"/>
  <c r="F445" i="11" s="1"/>
  <c r="B389" i="11"/>
  <c r="F389" i="11" s="1"/>
  <c r="B390" i="11"/>
  <c r="F390" i="11" s="1"/>
  <c r="B392" i="11"/>
  <c r="F392" i="11" s="1"/>
  <c r="B393" i="11"/>
  <c r="B398" i="11"/>
  <c r="B401" i="11"/>
  <c r="F401" i="11" s="1"/>
  <c r="B402" i="11"/>
  <c r="F402" i="11" s="1"/>
  <c r="B406" i="11"/>
  <c r="F406" i="11" s="1"/>
  <c r="B408" i="11"/>
  <c r="F408" i="11" s="1"/>
  <c r="B410" i="11"/>
  <c r="F410" i="11" s="1"/>
  <c r="B413" i="11"/>
  <c r="F413" i="11" s="1"/>
  <c r="B415" i="11"/>
  <c r="F415" i="11" s="1"/>
  <c r="B416" i="11"/>
  <c r="F416" i="11" s="1"/>
  <c r="B417" i="11"/>
  <c r="F417" i="11" s="1"/>
  <c r="B418" i="11"/>
  <c r="F418" i="11" s="1"/>
  <c r="B419" i="11"/>
  <c r="F419" i="11" s="1"/>
  <c r="B359" i="11"/>
  <c r="F359" i="11" s="1"/>
  <c r="B360" i="11"/>
  <c r="ADY360" i="11" s="1"/>
  <c r="B361" i="11"/>
  <c r="F361" i="11" s="1"/>
  <c r="B363" i="11"/>
  <c r="F363" i="11" s="1"/>
  <c r="B364" i="11"/>
  <c r="ADY364" i="11" s="1"/>
  <c r="B365" i="11"/>
  <c r="F365" i="11" s="1"/>
  <c r="B366" i="11"/>
  <c r="F366" i="11" s="1"/>
  <c r="B367" i="11"/>
  <c r="ADY367" i="11" s="1"/>
  <c r="B368" i="11"/>
  <c r="F368" i="11" s="1"/>
  <c r="B369" i="11"/>
  <c r="ADY369" i="11" s="1"/>
  <c r="B371" i="11"/>
  <c r="F371" i="11" s="1"/>
  <c r="B372" i="11"/>
  <c r="F372" i="11" s="1"/>
  <c r="B373" i="11"/>
  <c r="F373" i="11" s="1"/>
  <c r="B375" i="11"/>
  <c r="F375" i="11" s="1"/>
  <c r="B379" i="11"/>
  <c r="F379" i="11" s="1"/>
  <c r="B338" i="11"/>
  <c r="F338" i="11" s="1"/>
  <c r="B339" i="11"/>
  <c r="F339" i="11" s="1"/>
  <c r="B340" i="11"/>
  <c r="F340" i="11" s="1"/>
  <c r="B341" i="11"/>
  <c r="F341" i="11" s="1"/>
  <c r="B342" i="11"/>
  <c r="F342" i="11" s="1"/>
  <c r="B343" i="11"/>
  <c r="F343" i="11" s="1"/>
  <c r="B344" i="11"/>
  <c r="F344" i="11" s="1"/>
  <c r="B345" i="11"/>
  <c r="ADY345" i="11" s="1"/>
  <c r="B347" i="11"/>
  <c r="F347" i="11" s="1"/>
  <c r="B348" i="11"/>
  <c r="F348" i="11" s="1"/>
  <c r="B349" i="11"/>
  <c r="F349" i="11" s="1"/>
  <c r="B350" i="11"/>
  <c r="F350" i="11" s="1"/>
  <c r="B351" i="11"/>
  <c r="F351" i="11" s="1"/>
  <c r="B353" i="11"/>
  <c r="F353" i="11" s="1"/>
  <c r="B354" i="11"/>
  <c r="F354" i="11" s="1"/>
  <c r="B356" i="11"/>
  <c r="F356" i="11" s="1"/>
  <c r="B358" i="11"/>
  <c r="F358" i="11" s="1"/>
  <c r="B310" i="11"/>
  <c r="ADY310" i="11" s="1"/>
  <c r="B311" i="11"/>
  <c r="ADY311" i="11" s="1"/>
  <c r="B312" i="11"/>
  <c r="ADY312" i="11" s="1"/>
  <c r="B313" i="11"/>
  <c r="ADY313" i="11" s="1"/>
  <c r="B316" i="11"/>
  <c r="ADY316" i="11" s="1"/>
  <c r="B317" i="11"/>
  <c r="ADY317" i="11" s="1"/>
  <c r="B321" i="11"/>
  <c r="F321" i="11" s="1"/>
  <c r="B325" i="11"/>
  <c r="F325" i="11" s="1"/>
  <c r="B326" i="11"/>
  <c r="ADY326" i="11" s="1"/>
  <c r="B329" i="11"/>
  <c r="F329" i="11" s="1"/>
  <c r="B330" i="11"/>
  <c r="F330" i="11" s="1"/>
  <c r="B332" i="11"/>
  <c r="F332" i="11" s="1"/>
  <c r="B334" i="11"/>
  <c r="ADY334" i="11" s="1"/>
  <c r="B335" i="11"/>
  <c r="ADY335" i="11" s="1"/>
  <c r="B336" i="11"/>
  <c r="F336" i="11" s="1"/>
  <c r="B337" i="11"/>
  <c r="F337" i="11" s="1"/>
  <c r="B275" i="11"/>
  <c r="F275" i="11" s="1"/>
  <c r="B277" i="11"/>
  <c r="F277" i="11" s="1"/>
  <c r="B279" i="11"/>
  <c r="ADY279" i="11" s="1"/>
  <c r="B280" i="11"/>
  <c r="F280" i="11" s="1"/>
  <c r="B281" i="11"/>
  <c r="ADY281" i="11" s="1"/>
  <c r="B284" i="11"/>
  <c r="F284" i="11" s="1"/>
  <c r="B285" i="11"/>
  <c r="F285" i="11" s="1"/>
  <c r="B286" i="11"/>
  <c r="ADY286" i="11" s="1"/>
  <c r="B287" i="11"/>
  <c r="ADY287" i="11" s="1"/>
  <c r="B288" i="11"/>
  <c r="ADY288" i="11" s="1"/>
  <c r="B289" i="11"/>
  <c r="F289" i="11" s="1"/>
  <c r="B290" i="11"/>
  <c r="F290" i="11" s="1"/>
  <c r="ADY291" i="11"/>
  <c r="B295" i="11"/>
  <c r="F295" i="11" s="1"/>
  <c r="B296" i="11"/>
  <c r="ADY296" i="11" s="1"/>
  <c r="B299" i="11"/>
  <c r="ADY299" i="11" s="1"/>
  <c r="B302" i="11"/>
  <c r="ADY302" i="11" s="1"/>
  <c r="B303" i="11"/>
  <c r="ADY303" i="11" s="1"/>
  <c r="B304" i="11"/>
  <c r="F304" i="11" s="1"/>
  <c r="B305" i="11"/>
  <c r="ADY305" i="11" s="1"/>
  <c r="B306" i="11"/>
  <c r="F306" i="11" s="1"/>
  <c r="B307" i="11"/>
  <c r="F307" i="11" s="1"/>
  <c r="B308" i="11"/>
  <c r="ADY308" i="11" s="1"/>
  <c r="B309" i="11"/>
  <c r="ADY309" i="11" s="1"/>
  <c r="B244" i="11"/>
  <c r="ADY244" i="11" s="1"/>
  <c r="B245" i="11"/>
  <c r="ADY245" i="11" s="1"/>
  <c r="B247" i="11"/>
  <c r="F247" i="11" s="1"/>
  <c r="B249" i="11"/>
  <c r="ADY249" i="11" s="1"/>
  <c r="B250" i="11"/>
  <c r="ADY250" i="11" s="1"/>
  <c r="B251" i="11"/>
  <c r="F251" i="11" s="1"/>
  <c r="B253" i="11"/>
  <c r="F253" i="11" s="1"/>
  <c r="B255" i="11"/>
  <c r="ADY255" i="11" s="1"/>
  <c r="B256" i="11"/>
  <c r="F256" i="11" s="1"/>
  <c r="B257" i="11"/>
  <c r="F257" i="11" s="1"/>
  <c r="B259" i="11"/>
  <c r="F259" i="11" s="1"/>
  <c r="B261" i="11"/>
  <c r="F261" i="11" s="1"/>
  <c r="B264" i="11"/>
  <c r="F264" i="11" s="1"/>
  <c r="B265" i="11"/>
  <c r="ADY265" i="11" s="1"/>
  <c r="B266" i="11"/>
  <c r="F266" i="11" s="1"/>
  <c r="B268" i="11"/>
  <c r="F268" i="11" s="1"/>
  <c r="B269" i="11"/>
  <c r="ADY269" i="11" s="1"/>
  <c r="B270" i="11"/>
  <c r="F270" i="11" s="1"/>
  <c r="B271" i="11"/>
  <c r="ADY271" i="11" s="1"/>
  <c r="B272" i="11"/>
  <c r="F272" i="11" s="1"/>
  <c r="B273" i="11"/>
  <c r="F273" i="11" s="1"/>
  <c r="B274" i="11"/>
  <c r="F274" i="11" s="1"/>
  <c r="B218" i="11"/>
  <c r="F218" i="11" s="1"/>
  <c r="B219" i="11"/>
  <c r="ADY219" i="11" s="1"/>
  <c r="B220" i="11"/>
  <c r="ADY220" i="11" s="1"/>
  <c r="B221" i="11"/>
  <c r="ADY221" i="11" s="1"/>
  <c r="B222" i="11"/>
  <c r="F222" i="11" s="1"/>
  <c r="B224" i="11"/>
  <c r="ADY224" i="11" s="1"/>
  <c r="B225" i="11"/>
  <c r="ADY225" i="11" s="1"/>
  <c r="B226" i="11"/>
  <c r="F226" i="11" s="1"/>
  <c r="B227" i="11"/>
  <c r="ADY227" i="11" s="1"/>
  <c r="B228" i="11"/>
  <c r="ADY228" i="11" s="1"/>
  <c r="B229" i="11"/>
  <c r="F229" i="11" s="1"/>
  <c r="B230" i="11"/>
  <c r="F230" i="11" s="1"/>
  <c r="B231" i="11"/>
  <c r="F231" i="11" s="1"/>
  <c r="B232" i="11"/>
  <c r="F232" i="11" s="1"/>
  <c r="B234" i="11"/>
  <c r="F234" i="11" s="1"/>
  <c r="B236" i="11"/>
  <c r="F236" i="11" s="1"/>
  <c r="B238" i="11"/>
  <c r="F238" i="11" s="1"/>
  <c r="B239" i="11"/>
  <c r="F239" i="11" s="1"/>
  <c r="B240" i="11"/>
  <c r="F240" i="11" s="1"/>
  <c r="B241" i="11"/>
  <c r="F241" i="11" s="1"/>
  <c r="B243" i="11"/>
  <c r="F243" i="11" s="1"/>
  <c r="B196" i="11"/>
  <c r="F196" i="11" s="1"/>
  <c r="B197" i="11"/>
  <c r="ADY197" i="11" s="1"/>
  <c r="B198" i="11"/>
  <c r="ADY198" i="11" s="1"/>
  <c r="B200" i="11"/>
  <c r="F200" i="11" s="1"/>
  <c r="B201" i="11"/>
  <c r="F201" i="11" s="1"/>
  <c r="B202" i="11"/>
  <c r="ADY202" i="11" s="1"/>
  <c r="B206" i="11"/>
  <c r="F206" i="11" s="1"/>
  <c r="B208" i="11"/>
  <c r="F208" i="11" s="1"/>
  <c r="B210" i="11"/>
  <c r="F210" i="11" s="1"/>
  <c r="B211" i="11"/>
  <c r="F211" i="11" s="1"/>
  <c r="B212" i="11"/>
  <c r="ADY212" i="11" s="1"/>
  <c r="B213" i="11"/>
  <c r="F213" i="11" s="1"/>
  <c r="B216" i="11"/>
  <c r="F216" i="11" s="1"/>
  <c r="B217" i="11"/>
  <c r="F217" i="11" s="1"/>
  <c r="B168" i="11"/>
  <c r="F168" i="11" s="1"/>
  <c r="B169" i="11"/>
  <c r="ADY169" i="11" s="1"/>
  <c r="B170" i="11"/>
  <c r="F170" i="11" s="1"/>
  <c r="B171" i="11"/>
  <c r="F171" i="11" s="1"/>
  <c r="B173" i="11"/>
  <c r="F173" i="11" s="1"/>
  <c r="B175" i="11"/>
  <c r="ADY175" i="11" s="1"/>
  <c r="B177" i="11"/>
  <c r="ADY177" i="11" s="1"/>
  <c r="B178" i="11"/>
  <c r="F178" i="11" s="1"/>
  <c r="B179" i="11"/>
  <c r="B184" i="11"/>
  <c r="ADY184" i="11" s="1"/>
  <c r="B186" i="11"/>
  <c r="F186" i="11" s="1"/>
  <c r="B187" i="11"/>
  <c r="F187" i="11" s="1"/>
  <c r="B188" i="11"/>
  <c r="ADY188" i="11" s="1"/>
  <c r="B189" i="11"/>
  <c r="ADY189" i="11" s="1"/>
  <c r="B190" i="11"/>
  <c r="ADY190" i="11" s="1"/>
  <c r="B192" i="11"/>
  <c r="F192" i="11" s="1"/>
  <c r="B194" i="11"/>
  <c r="F194" i="11" s="1"/>
  <c r="B195" i="11"/>
  <c r="ADY195" i="11" s="1"/>
  <c r="B140" i="11"/>
  <c r="ADY140" i="11" s="1"/>
  <c r="B142" i="11"/>
  <c r="F142" i="11" s="1"/>
  <c r="B143" i="11"/>
  <c r="F143" i="11" s="1"/>
  <c r="B144" i="11"/>
  <c r="ADY144" i="11" s="1"/>
  <c r="B145" i="11"/>
  <c r="ADY145" i="11" s="1"/>
  <c r="B146" i="11"/>
  <c r="ADY146" i="11" s="1"/>
  <c r="B149" i="11"/>
  <c r="F149" i="11" s="1"/>
  <c r="B150" i="11"/>
  <c r="F150" i="11" s="1"/>
  <c r="B152" i="11"/>
  <c r="ADY152" i="11" s="1"/>
  <c r="B153" i="11"/>
  <c r="F153" i="11" s="1"/>
  <c r="B154" i="11"/>
  <c r="F154" i="11" s="1"/>
  <c r="B155" i="11"/>
  <c r="ADY155" i="11" s="1"/>
  <c r="B156" i="11"/>
  <c r="ADY156" i="11" s="1"/>
  <c r="B157" i="11"/>
  <c r="F157" i="11" s="1"/>
  <c r="B158" i="11"/>
  <c r="ADY158" i="11" s="1"/>
  <c r="B159" i="11"/>
  <c r="F159" i="11" s="1"/>
  <c r="B160" i="11"/>
  <c r="ADY160" i="11" s="1"/>
  <c r="B163" i="11"/>
  <c r="F163" i="11" s="1"/>
  <c r="B110" i="11"/>
  <c r="ADY110" i="11" s="1"/>
  <c r="B111" i="11"/>
  <c r="ADY111" i="11" s="1"/>
  <c r="B116" i="11"/>
  <c r="F116" i="11" s="1"/>
  <c r="B117" i="11"/>
  <c r="B119" i="11"/>
  <c r="F119" i="11" s="1"/>
  <c r="B121" i="11"/>
  <c r="B122" i="11"/>
  <c r="B126" i="11"/>
  <c r="B129" i="11"/>
  <c r="F129" i="11" s="1"/>
  <c r="B131" i="11"/>
  <c r="F131" i="11" s="1"/>
  <c r="B133" i="11"/>
  <c r="F133" i="11" s="1"/>
  <c r="B135" i="11"/>
  <c r="F135" i="11" s="1"/>
  <c r="B136" i="11"/>
  <c r="F136" i="11" s="1"/>
  <c r="B137" i="11"/>
  <c r="F137" i="11" s="1"/>
  <c r="B138" i="11"/>
  <c r="ADY138" i="11" s="1"/>
  <c r="B139" i="11"/>
  <c r="F139" i="11" s="1"/>
  <c r="B76" i="11"/>
  <c r="ADY76" i="11" s="1"/>
  <c r="B77" i="11"/>
  <c r="F77" i="11" s="1"/>
  <c r="B78" i="11"/>
  <c r="F78" i="11" s="1"/>
  <c r="B79" i="11"/>
  <c r="F79" i="11" s="1"/>
  <c r="B80" i="11"/>
  <c r="ADY80" i="11" s="1"/>
  <c r="B81" i="11"/>
  <c r="F81" i="11" s="1"/>
  <c r="B86" i="11"/>
  <c r="ADY86" i="11" s="1"/>
  <c r="B90" i="11"/>
  <c r="F90" i="11" s="1"/>
  <c r="B91" i="11"/>
  <c r="ADY91" i="11" s="1"/>
  <c r="B92" i="11"/>
  <c r="F92" i="11" s="1"/>
  <c r="B96" i="11"/>
  <c r="F96" i="11" s="1"/>
  <c r="B97" i="11"/>
  <c r="F97" i="11" s="1"/>
  <c r="B99" i="11"/>
  <c r="F99" i="11" s="1"/>
  <c r="B101" i="11"/>
  <c r="F101" i="11" s="1"/>
  <c r="B102" i="11"/>
  <c r="ADY102" i="11" s="1"/>
  <c r="B103" i="11"/>
  <c r="ADY103" i="11" s="1"/>
  <c r="B104" i="11"/>
  <c r="ADY104" i="11" s="1"/>
  <c r="B106" i="11"/>
  <c r="B51" i="11"/>
  <c r="F51" i="11" s="1"/>
  <c r="B52" i="11"/>
  <c r="F52" i="11" s="1"/>
  <c r="B55" i="11"/>
  <c r="ADY55" i="11" s="1"/>
  <c r="B58" i="11"/>
  <c r="F58" i="11" s="1"/>
  <c r="B59" i="11"/>
  <c r="F59" i="11" s="1"/>
  <c r="B62" i="11"/>
  <c r="ADY62" i="11" s="1"/>
  <c r="B63" i="11"/>
  <c r="F63" i="11" s="1"/>
  <c r="B64" i="11"/>
  <c r="F64" i="11" s="1"/>
  <c r="B65" i="11"/>
  <c r="F65" i="11" s="1"/>
  <c r="B66" i="11"/>
  <c r="F66" i="11" s="1"/>
  <c r="B67" i="11"/>
  <c r="F67" i="11" s="1"/>
  <c r="B68" i="11"/>
  <c r="F68" i="11" s="1"/>
  <c r="B69" i="11"/>
  <c r="F69" i="11" s="1"/>
  <c r="B70" i="11"/>
  <c r="F70" i="11" s="1"/>
  <c r="B72" i="11"/>
  <c r="ADY72" i="11" s="1"/>
  <c r="B73" i="11"/>
  <c r="ADY73" i="11" s="1"/>
  <c r="B74" i="11"/>
  <c r="F74" i="11" s="1"/>
  <c r="B25" i="11"/>
  <c r="ADY25" i="11" s="1"/>
  <c r="B26" i="11"/>
  <c r="ADY26" i="11" s="1"/>
  <c r="B27" i="11"/>
  <c r="F27" i="11" s="1"/>
  <c r="B28" i="11"/>
  <c r="F28" i="11" s="1"/>
  <c r="B29" i="11"/>
  <c r="ADY29" i="11" s="1"/>
  <c r="B30" i="11"/>
  <c r="B37" i="11"/>
  <c r="F37" i="11" s="1"/>
  <c r="B39" i="11"/>
  <c r="ADY39" i="11" s="1"/>
  <c r="B40" i="11"/>
  <c r="F40" i="11" s="1"/>
  <c r="B43" i="11"/>
  <c r="F43" i="11" s="1"/>
  <c r="B45" i="11"/>
  <c r="ADY45" i="11" s="1"/>
  <c r="B49" i="11"/>
  <c r="F49" i="11" s="1"/>
  <c r="B50" i="11"/>
  <c r="F50" i="11" s="1"/>
  <c r="B8" i="11"/>
  <c r="F8" i="11" s="1"/>
  <c r="B9" i="11"/>
  <c r="ADY9" i="11" s="1"/>
  <c r="B12" i="11"/>
  <c r="ADY12" i="11" s="1"/>
  <c r="B13" i="11"/>
  <c r="F13" i="11" s="1"/>
  <c r="B14" i="11"/>
  <c r="F14" i="11" s="1"/>
  <c r="B15" i="11"/>
  <c r="ADY15" i="11" s="1"/>
  <c r="B16" i="11"/>
  <c r="F16" i="11" s="1"/>
  <c r="B19" i="11"/>
  <c r="F19" i="11" s="1"/>
  <c r="B20" i="11"/>
  <c r="F20" i="11" s="1"/>
  <c r="B21" i="11"/>
  <c r="F21" i="11" s="1"/>
  <c r="B22" i="11"/>
  <c r="F22" i="11" s="1"/>
  <c r="B23" i="11"/>
  <c r="F23" i="11" s="1"/>
  <c r="B24" i="11"/>
  <c r="F24" i="11" s="1"/>
  <c r="F30" i="11" l="1"/>
  <c r="ADY30" i="11"/>
  <c r="F110" i="11"/>
  <c r="ADY117" i="11"/>
  <c r="F117" i="11"/>
  <c r="ADY122" i="11"/>
  <c r="F122" i="11"/>
  <c r="F106" i="11"/>
  <c r="ADY106" i="11"/>
  <c r="ADY121" i="11"/>
  <c r="F121" i="11"/>
  <c r="F111" i="11"/>
  <c r="ADY116" i="11"/>
  <c r="F421" i="11"/>
  <c r="ADY341" i="11"/>
  <c r="F126" i="11"/>
  <c r="ADY126" i="11"/>
  <c r="ADY236" i="11"/>
  <c r="F303" i="11"/>
  <c r="F281" i="11"/>
  <c r="ADY511" i="11"/>
  <c r="F224" i="11"/>
  <c r="ADY416" i="11"/>
  <c r="F364" i="11"/>
  <c r="F245" i="11"/>
  <c r="ADY486" i="11"/>
  <c r="ADY321" i="11"/>
  <c r="ADY520" i="11"/>
  <c r="ADY251" i="11"/>
  <c r="ADY538" i="11"/>
  <c r="F179" i="11"/>
  <c r="ADY179" i="11"/>
  <c r="ADY139" i="11"/>
  <c r="ADY373" i="11"/>
  <c r="ADY289" i="11"/>
  <c r="ADY230" i="11"/>
  <c r="ADY58" i="11"/>
  <c r="ADY448" i="11"/>
  <c r="F345" i="11"/>
  <c r="F279" i="11"/>
  <c r="F198" i="11"/>
  <c r="ADY356" i="11"/>
  <c r="ADY270" i="11"/>
  <c r="ADY194" i="11"/>
  <c r="ADY441" i="11"/>
  <c r="F265" i="11"/>
  <c r="ADY295" i="11"/>
  <c r="ADY157" i="11"/>
  <c r="F317" i="11"/>
  <c r="ADY461" i="11"/>
  <c r="F461" i="11"/>
  <c r="ADY523" i="11"/>
  <c r="F523" i="11"/>
  <c r="ADY398" i="11"/>
  <c r="F398" i="11"/>
  <c r="ADY429" i="11"/>
  <c r="F429" i="11"/>
  <c r="ADY506" i="11"/>
  <c r="F506" i="11"/>
  <c r="ADY501" i="11"/>
  <c r="F501" i="11"/>
  <c r="ADY493" i="11"/>
  <c r="F493" i="11"/>
  <c r="ADY488" i="11"/>
  <c r="F488" i="11"/>
  <c r="ADY529" i="11"/>
  <c r="F529" i="11"/>
  <c r="ADY430" i="11"/>
  <c r="F430" i="11"/>
  <c r="ADY477" i="11"/>
  <c r="F477" i="11"/>
  <c r="ADY454" i="11"/>
  <c r="F454" i="11"/>
  <c r="ADY393" i="11"/>
  <c r="F393" i="11"/>
  <c r="ADY440" i="11"/>
  <c r="F440" i="11"/>
  <c r="ADY428" i="11"/>
  <c r="F428" i="11"/>
  <c r="ADY483" i="11"/>
  <c r="F483" i="11"/>
  <c r="ADY479" i="11"/>
  <c r="F479" i="11"/>
  <c r="ADY471" i="11"/>
  <c r="F471" i="11"/>
  <c r="ADY457" i="11"/>
  <c r="F457" i="11"/>
  <c r="ADY505" i="11"/>
  <c r="F505" i="11"/>
  <c r="ADY499" i="11"/>
  <c r="F499" i="11"/>
  <c r="ADY492" i="11"/>
  <c r="F492" i="11"/>
  <c r="ADY527" i="11"/>
  <c r="F527" i="11"/>
  <c r="ADY517" i="11"/>
  <c r="F517" i="11"/>
  <c r="ADY450" i="11"/>
  <c r="F450" i="11"/>
  <c r="ADY444" i="11"/>
  <c r="F444" i="11"/>
  <c r="ADY439" i="11"/>
  <c r="F439" i="11"/>
  <c r="ADY431" i="11"/>
  <c r="F431" i="11"/>
  <c r="ADY427" i="11"/>
  <c r="F427" i="11"/>
  <c r="ADY478" i="11"/>
  <c r="F478" i="11"/>
  <c r="ADY264" i="11"/>
  <c r="ADY78" i="11"/>
  <c r="ADY496" i="11"/>
  <c r="ADY491" i="11"/>
  <c r="F287" i="11"/>
  <c r="F335" i="11"/>
  <c r="ADY358" i="11"/>
  <c r="F291" i="11"/>
  <c r="ADY274" i="11"/>
  <c r="ADY257" i="11"/>
  <c r="F220" i="11"/>
  <c r="ADY216" i="11"/>
  <c r="F212" i="11"/>
  <c r="ADY143" i="11"/>
  <c r="ADY408" i="11"/>
  <c r="ADY368" i="11"/>
  <c r="ADY350" i="11"/>
  <c r="ADY307" i="11"/>
  <c r="ADY285" i="11"/>
  <c r="ADY226" i="11"/>
  <c r="ADY495" i="11"/>
  <c r="ADY481" i="11"/>
  <c r="ADY533" i="11"/>
  <c r="F360" i="11"/>
  <c r="F286" i="11"/>
  <c r="F227" i="11"/>
  <c r="ADY27" i="11"/>
  <c r="ADY459" i="11"/>
  <c r="ADY433" i="11"/>
  <c r="ADY241" i="11"/>
  <c r="ADY154" i="11"/>
  <c r="ADY453" i="11"/>
  <c r="ADY410" i="11"/>
  <c r="ADY13" i="11"/>
  <c r="ADY512" i="11"/>
  <c r="ADY502" i="11"/>
  <c r="ADY473" i="11"/>
  <c r="ADY426" i="11"/>
  <c r="F369" i="11"/>
  <c r="ADY332" i="11"/>
  <c r="ADY213" i="11"/>
  <c r="ADY434" i="11"/>
  <c r="F80" i="11"/>
  <c r="ADY280" i="11"/>
  <c r="ADY136" i="11"/>
  <c r="ADY347" i="11"/>
  <c r="ADY290" i="11"/>
  <c r="ADY243" i="11"/>
  <c r="ADY150" i="11"/>
  <c r="ADY28" i="11"/>
  <c r="ADY507" i="11"/>
  <c r="F144" i="11"/>
  <c r="ADY59" i="11"/>
  <c r="ADY375" i="11"/>
  <c r="ADY365" i="11"/>
  <c r="ADY325" i="11"/>
  <c r="ADY304" i="11"/>
  <c r="ADY266" i="11"/>
  <c r="ADY208" i="11"/>
  <c r="ADY129" i="11"/>
  <c r="ADY96" i="11"/>
  <c r="ADY74" i="11"/>
  <c r="ADY490" i="11"/>
  <c r="ADY442" i="11"/>
  <c r="F308" i="11"/>
  <c r="F271" i="11"/>
  <c r="ADY247" i="11"/>
  <c r="ADY222" i="11"/>
  <c r="F155" i="11"/>
  <c r="ADY401" i="11"/>
  <c r="ADY351" i="11"/>
  <c r="ADY200" i="11"/>
  <c r="ADY69" i="11"/>
  <c r="ADY50" i="11"/>
  <c r="ADY23" i="11"/>
  <c r="ADY337" i="11"/>
  <c r="ADY65" i="11"/>
  <c r="ADY43" i="11"/>
  <c r="ADY19" i="11"/>
  <c r="ADY438" i="11"/>
  <c r="ADY306" i="11"/>
  <c r="F367" i="11"/>
  <c r="ADY419" i="11"/>
  <c r="ADY229" i="11"/>
  <c r="ADY142" i="11"/>
  <c r="ADY510" i="11"/>
  <c r="ADY445" i="11"/>
  <c r="F269" i="11"/>
  <c r="F197" i="11"/>
  <c r="ADY372" i="11"/>
  <c r="ADY344" i="11"/>
  <c r="ADY240" i="11"/>
  <c r="ADY422" i="11"/>
  <c r="ADY503" i="11"/>
  <c r="ADY349" i="11"/>
  <c r="ADY211" i="11"/>
  <c r="ADY475" i="11"/>
  <c r="ADY452" i="11"/>
  <c r="ADY432" i="11"/>
  <c r="F311" i="11"/>
  <c r="F225" i="11"/>
  <c r="F202" i="11"/>
  <c r="F146" i="11"/>
  <c r="ADY415" i="11"/>
  <c r="ADY363" i="11"/>
  <c r="ADY354" i="11"/>
  <c r="ADY340" i="11"/>
  <c r="ADY284" i="11"/>
  <c r="ADY273" i="11"/>
  <c r="ADY234" i="11"/>
  <c r="ADY217" i="11"/>
  <c r="ADY421" i="11"/>
  <c r="F302" i="11"/>
  <c r="F288" i="11"/>
  <c r="F250" i="11"/>
  <c r="ADY153" i="11"/>
  <c r="ADY487" i="11"/>
  <c r="ADY210" i="11"/>
  <c r="ADY97" i="11"/>
  <c r="ADY81" i="11"/>
  <c r="ADY90" i="11"/>
  <c r="F228" i="11"/>
  <c r="ADY99" i="11"/>
  <c r="ADY163" i="11"/>
  <c r="ADY133" i="11"/>
  <c r="F26" i="11"/>
  <c r="F55" i="11"/>
  <c r="ADY390" i="11"/>
  <c r="ADY256" i="11"/>
  <c r="ADY389" i="11"/>
  <c r="F310" i="11"/>
  <c r="ADY406" i="11"/>
  <c r="ADY238" i="11"/>
  <c r="F12" i="11"/>
  <c r="F9" i="11"/>
  <c r="ADY336" i="11"/>
  <c r="ADY330" i="11"/>
  <c r="ADY196" i="11"/>
  <c r="F244" i="11"/>
  <c r="ADY485" i="11"/>
  <c r="ADY508" i="11"/>
  <c r="ADY536" i="11"/>
  <c r="ADY447" i="11"/>
  <c r="ADY417" i="11"/>
  <c r="F312" i="11"/>
  <c r="F313" i="11"/>
  <c r="ADY231" i="11"/>
  <c r="ADY201" i="11"/>
  <c r="ADY359" i="11"/>
  <c r="ADY218" i="11"/>
  <c r="F15" i="11"/>
  <c r="F72" i="11"/>
  <c r="F138" i="11"/>
  <c r="F91" i="11"/>
  <c r="ADY67" i="11"/>
  <c r="F104" i="11"/>
  <c r="ADY63" i="11"/>
  <c r="ADY21" i="11"/>
  <c r="ADY342" i="11"/>
  <c r="ADY338" i="11"/>
  <c r="ADY275" i="11"/>
  <c r="F86" i="11"/>
  <c r="F73" i="11"/>
  <c r="ADY173" i="11"/>
  <c r="ADY149" i="11"/>
  <c r="ADY135" i="11"/>
  <c r="ADY101" i="11"/>
  <c r="ADY92" i="11"/>
  <c r="ADY68" i="11"/>
  <c r="F188" i="11"/>
  <c r="F158" i="11"/>
  <c r="ADY206" i="11"/>
  <c r="ADY119" i="11"/>
  <c r="ADY40" i="11"/>
  <c r="ADY16" i="11"/>
  <c r="ADY64" i="11"/>
  <c r="ADY49" i="11"/>
  <c r="ADY22" i="11"/>
  <c r="ADY137" i="11"/>
  <c r="ADY131" i="11"/>
  <c r="ADY37" i="11"/>
  <c r="ADY470" i="11"/>
  <c r="ADY455" i="11"/>
  <c r="ADY451" i="11"/>
  <c r="ADY446" i="11"/>
  <c r="F62" i="11"/>
  <c r="F309" i="11"/>
  <c r="F305" i="11"/>
  <c r="F299" i="11"/>
  <c r="ADY170" i="11"/>
  <c r="F156" i="11"/>
  <c r="F152" i="11"/>
  <c r="F145" i="11"/>
  <c r="F140" i="11"/>
  <c r="ADY186" i="11"/>
  <c r="ADY77" i="11"/>
  <c r="ADY70" i="11"/>
  <c r="ADY66" i="11"/>
  <c r="ADY52" i="11"/>
  <c r="F334" i="11"/>
  <c r="F219" i="11"/>
  <c r="ADY253" i="11"/>
  <c r="ADY24" i="11"/>
  <c r="ADY20" i="11"/>
  <c r="ADY14" i="11"/>
  <c r="ADY8" i="11"/>
  <c r="F296" i="11"/>
  <c r="ADY79" i="11"/>
  <c r="F221" i="11"/>
  <c r="ADY159" i="11"/>
  <c r="ADY51" i="11"/>
  <c r="F76" i="11"/>
  <c r="F29" i="11"/>
  <c r="F25" i="11"/>
  <c r="ADY407" i="11"/>
  <c r="ADY379" i="11"/>
  <c r="ADY371" i="11"/>
  <c r="ADY366" i="11"/>
  <c r="ADY361" i="11"/>
  <c r="ADY272" i="11"/>
  <c r="ADY268" i="11"/>
  <c r="ADY261" i="11"/>
  <c r="ADY525" i="11"/>
  <c r="ADY514" i="11"/>
  <c r="ADY509" i="11"/>
  <c r="ADY482" i="11"/>
  <c r="F45" i="11"/>
  <c r="F326" i="11"/>
  <c r="F316" i="11"/>
  <c r="F103" i="11"/>
  <c r="ADY353" i="11"/>
  <c r="ADY348" i="11"/>
  <c r="ADY343" i="11"/>
  <c r="ADY339" i="11"/>
  <c r="ADY239" i="11"/>
  <c r="ADY232" i="11"/>
  <c r="ADY474" i="11"/>
  <c r="F255" i="11"/>
  <c r="F249" i="11"/>
  <c r="F190" i="11"/>
  <c r="F177" i="11"/>
  <c r="F160" i="11"/>
  <c r="ADY418" i="11"/>
  <c r="ADY413" i="11"/>
  <c r="ADY402" i="11"/>
  <c r="ADY392" i="11"/>
  <c r="ADY435" i="11"/>
  <c r="ADY535" i="11"/>
  <c r="ADY403" i="11"/>
  <c r="ADY329" i="11"/>
  <c r="ADY277" i="11"/>
  <c r="ADY259" i="11"/>
  <c r="ADY168" i="11"/>
  <c r="F102" i="11"/>
  <c r="F39" i="11"/>
  <c r="ADY484" i="11"/>
  <c r="ADY480" i="11"/>
  <c r="ADY476" i="11"/>
  <c r="ADY472" i="11"/>
  <c r="ADY192" i="11"/>
  <c r="ADY187" i="11"/>
  <c r="ADY178" i="11"/>
  <c r="ADY171" i="11"/>
  <c r="F195" i="11"/>
  <c r="F189" i="11"/>
  <c r="F184" i="11"/>
  <c r="F175" i="11"/>
  <c r="F169" i="11"/>
  <c r="QK2" i="10"/>
  <c r="H541" i="11" l="1"/>
  <c r="I541" i="11" l="1"/>
  <c r="J541" i="11" l="1"/>
  <c r="K541" i="11" l="1"/>
  <c r="L541" i="11" l="1"/>
  <c r="M541" i="11" l="1"/>
  <c r="N541" i="11" l="1"/>
  <c r="O541" i="11" l="1"/>
  <c r="B532" i="11" l="1"/>
  <c r="B539" i="11" s="1"/>
  <c r="ADY539" i="11" s="1"/>
  <c r="F539" i="11" l="1"/>
  <c r="ADY532" i="11"/>
  <c r="F532" i="11"/>
  <c r="B465" i="11" l="1"/>
  <c r="F465" i="11" l="1"/>
  <c r="B530" i="11"/>
  <c r="ADY465" i="11"/>
  <c r="G539" i="11" l="1"/>
  <c r="B4" i="11" l="1"/>
  <c r="ADY4" i="11" l="1"/>
  <c r="F4" i="11"/>
  <c r="G530" i="11"/>
  <c r="F530" i="11" l="1"/>
  <c r="ADY530" i="11" l="1"/>
  <c r="B33" i="11" l="1"/>
  <c r="F33" i="11" s="1"/>
  <c r="ADY33" i="11" l="1"/>
  <c r="B32" i="11"/>
  <c r="ADY32" i="11" l="1"/>
  <c r="F32" i="11"/>
  <c r="B297" i="11" l="1"/>
  <c r="ADY297" i="11" s="1"/>
  <c r="F297" i="11" l="1"/>
  <c r="B382" i="11"/>
  <c r="F382" i="11" l="1"/>
  <c r="ADY382" i="11"/>
  <c r="B87" i="11"/>
  <c r="ADY87" i="11" s="1"/>
  <c r="F87" i="11" l="1"/>
  <c r="B386" i="11" l="1"/>
  <c r="ADY386" i="11" s="1"/>
  <c r="F386" i="11" l="1"/>
  <c r="B84" i="11"/>
  <c r="ADY84" i="11" l="1"/>
  <c r="F84" i="11"/>
  <c r="G420" i="11"/>
  <c r="B124" i="11"/>
  <c r="F124" i="11" l="1"/>
  <c r="G540" i="11"/>
  <c r="G541" i="11" s="1"/>
  <c r="ADY124" i="11"/>
  <c r="B47" i="11" l="1"/>
  <c r="B420" i="11" l="1"/>
  <c r="B540" i="11" s="1"/>
  <c r="ADY47" i="11"/>
  <c r="F47" i="11"/>
  <c r="F420" i="11" l="1"/>
  <c r="ADY420" i="11"/>
  <c r="ADY540" i="11"/>
  <c r="F540" i="11"/>
</calcChain>
</file>

<file path=xl/comments1.xml><?xml version="1.0" encoding="utf-8"?>
<comments xmlns="http://schemas.openxmlformats.org/spreadsheetml/2006/main">
  <authors>
    <author>Ольга</author>
    <author>Office-pc</author>
    <author>Владимир</author>
    <author>Lesli2005</author>
  </authors>
  <commentList>
    <comment ref="QN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M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
</t>
        </r>
      </text>
    </comment>
    <comment ref="QL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19/01</t>
        </r>
      </text>
    </comment>
    <comment ref="QM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L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25/01</t>
        </r>
      </text>
    </comment>
    <comment ref="QM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L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</t>
        </r>
      </text>
    </comment>
    <comment ref="QM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M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QN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
31/03</t>
        </r>
      </text>
    </comment>
    <comment ref="QO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O1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28/04</t>
        </r>
      </text>
    </comment>
    <comment ref="QM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M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N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N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M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M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
15/02
23/02</t>
        </r>
      </text>
    </comment>
    <comment ref="QM19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QM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L2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P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M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N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
10/03
16/03</t>
        </r>
      </text>
    </comment>
    <comment ref="QN2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QO2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M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N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L2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N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Ольга03/03</t>
        </r>
      </text>
    </comment>
    <comment ref="QO2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N3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M3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QL3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N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03/03</t>
        </r>
      </text>
    </comment>
    <comment ref="QM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N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M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M3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N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</t>
        </r>
      </text>
    </comment>
    <comment ref="QN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O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11.04 - 500
14.04 - 500 из 3036,92</t>
        </r>
      </text>
    </comment>
    <comment ref="QL39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21/01</t>
        </r>
      </text>
    </comment>
    <comment ref="QN4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O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15.04 - из 1981,62</t>
        </r>
      </text>
    </comment>
    <comment ref="QN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
</t>
        </r>
      </text>
    </comment>
    <comment ref="QM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
24/02</t>
        </r>
      </text>
    </comment>
    <comment ref="QM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QO4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N4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4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QN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N4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M50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QM5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N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O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M5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
10/02</t>
        </r>
      </text>
    </comment>
    <comment ref="QP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N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O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15.08</t>
        </r>
      </text>
    </comment>
    <comment ref="QP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M5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M6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07/02</t>
        </r>
      </text>
    </comment>
    <comment ref="QN6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N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M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QN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M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QO6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N6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O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
12.04 - 500 тз 680,46</t>
        </r>
      </text>
    </comment>
    <comment ref="QP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
16/05</t>
        </r>
      </text>
    </comment>
    <comment ref="QN6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7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7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17/03
22/03
29/03
30/03</t>
        </r>
      </text>
    </comment>
    <comment ref="QN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QN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QN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N7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M7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M7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15/02</t>
        </r>
      </text>
    </comment>
    <comment ref="QM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04/02</t>
        </r>
      </text>
    </comment>
    <comment ref="QN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O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P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N8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M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
0,01 переплата с 17/12/21</t>
        </r>
      </text>
    </comment>
    <comment ref="QP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N8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M8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O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
</t>
        </r>
      </text>
    </comment>
    <comment ref="QN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O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 - 300
21.04 - 220,56 из 795,88</t>
        </r>
      </text>
    </comment>
    <comment ref="QP8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O9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N9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O9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M9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QP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M9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P9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O97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</t>
        </r>
      </text>
    </comment>
    <comment ref="QP9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
11/05</t>
        </r>
      </text>
    </comment>
    <comment ref="QO9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15.04 - из 1981,62</t>
        </r>
      </text>
    </comment>
    <comment ref="QN1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28/3</t>
        </r>
      </text>
    </comment>
    <comment ref="QN1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15/03</t>
        </r>
      </text>
    </comment>
    <comment ref="QM1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M10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M10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N10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</t>
        </r>
      </text>
    </comment>
    <comment ref="QN10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N10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N10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0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M1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Ольга22/02</t>
        </r>
      </text>
    </comment>
    <comment ref="QN1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1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QP1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
26/05</t>
        </r>
      </text>
    </comment>
    <comment ref="QQ11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10/06
1457,1 сумма курсовых разниц</t>
        </r>
      </text>
    </comment>
    <comment ref="QO1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</t>
        </r>
      </text>
    </comment>
    <comment ref="QN11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Office-pc:10/03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P1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O1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M1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QO1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14.04 - 1500</t>
        </r>
      </text>
    </comment>
    <comment ref="QP1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1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N12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O1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12.04</t>
        </r>
      </text>
    </comment>
    <comment ref="QN1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O1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11.04 - 500
12.04 - 500
13.04 - 300
14.04 - 300
19.04 - 500
19.04 - 500
</t>
        </r>
      </text>
    </comment>
    <comment ref="QP1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20/05</t>
        </r>
      </text>
    </comment>
    <comment ref="QN12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O12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05/04 - 3000
8.04 - 2551,2
11.04 - 2000
12.04 - 2000
15.04 - 2000</t>
        </r>
      </text>
    </comment>
    <comment ref="QN1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QN12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N1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12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N130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
15/03</t>
        </r>
      </text>
    </comment>
    <comment ref="QN13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31/03</t>
        </r>
      </text>
    </comment>
    <comment ref="QQ13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N1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1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P1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13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
12.04</t>
        </r>
      </text>
    </comment>
    <comment ref="QP1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
105,7- взаимозачет по воде акт от 13.05.22</t>
        </r>
      </text>
    </comment>
    <comment ref="QP1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24/05
26805</t>
        </r>
      </text>
    </comment>
    <comment ref="QN1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
25/03</t>
        </r>
      </text>
    </comment>
    <comment ref="QO1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19.04 - 100,05
</t>
        </r>
      </text>
    </comment>
    <comment ref="QP1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Q1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N1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25/0328/03
29/03</t>
        </r>
      </text>
    </comment>
    <comment ref="QN1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P1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P1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14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17/05</t>
        </r>
      </text>
    </comment>
    <comment ref="QQ1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
13/06
15/06</t>
        </r>
      </text>
    </comment>
    <comment ref="QN14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N1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14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N15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P1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1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N1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R1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
5/07 курс 2,73</t>
        </r>
      </text>
    </comment>
    <comment ref="QN1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O1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Q15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
08/06
20/06</t>
        </r>
      </text>
    </comment>
    <comment ref="QO1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</t>
        </r>
      </text>
    </comment>
    <comment ref="QO1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12.04 - 180 из 680,46</t>
        </r>
      </text>
    </comment>
    <comment ref="QO15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</t>
        </r>
      </text>
    </comment>
    <comment ref="QN16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16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1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P1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N1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31/03</t>
        </r>
      </text>
    </comment>
    <comment ref="QP16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QN16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O1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O1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O16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7.04 - 1000
8.04  - 3000
11.04 - 3000
12.04 - 3585,2</t>
        </r>
      </text>
    </comment>
    <comment ref="QN17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N17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</t>
        </r>
      </text>
    </comment>
    <comment ref="QN1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N1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M1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N1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
29/03</t>
        </r>
      </text>
    </comment>
    <comment ref="QN17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7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15/03</t>
        </r>
      </text>
    </comment>
    <comment ref="QO17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</t>
        </r>
      </text>
    </comment>
    <comment ref="QO1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O1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O1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N1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8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O18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7.04 - 1500
13.04 - 700
20.04 - 1000</t>
        </r>
      </text>
    </comment>
    <comment ref="QO1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O1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P18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O1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O1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R1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N19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Q1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16/06</t>
        </r>
      </text>
    </comment>
    <comment ref="QQ1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P1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QQ1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O1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8.04</t>
        </r>
      </text>
    </comment>
    <comment ref="QR195" authorId="3" shapeId="0">
      <text>
        <r>
          <rPr>
            <b/>
            <sz val="9"/>
            <color indexed="81"/>
            <rFont val="Tahoma"/>
            <family val="2"/>
            <charset val="204"/>
          </rPr>
          <t>15/07 курс 2,61 5000
остаток 6543,77$
19/07</t>
        </r>
      </text>
    </comment>
    <comment ref="QO19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
</t>
        </r>
      </text>
    </comment>
    <comment ref="QO19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P1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QP19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2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06805</t>
        </r>
      </text>
    </comment>
    <comment ref="QO2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14.09</t>
        </r>
      </text>
    </comment>
    <comment ref="QP2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
06/05</t>
        </r>
      </text>
    </comment>
    <comment ref="QP20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16/05</t>
        </r>
      </text>
    </comment>
    <comment ref="QO20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28/04</t>
        </r>
      </text>
    </comment>
    <comment ref="QN20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30.03</t>
        </r>
      </text>
    </comment>
    <comment ref="QO20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6.04</t>
        </r>
      </text>
    </comment>
    <comment ref="QO20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 - 167,9
19.04 - 336,2
26/04</t>
        </r>
      </text>
    </comment>
    <comment ref="QO20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O20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20.04</t>
        </r>
      </text>
    </comment>
    <comment ref="QQ21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P2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
23/05
31/05</t>
        </r>
      </text>
    </comment>
    <comment ref="QQ21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O2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5.04</t>
        </r>
      </text>
    </comment>
    <comment ref="QO2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20.04</t>
        </r>
      </text>
    </comment>
    <comment ref="QO2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P2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2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</t>
        </r>
      </text>
    </comment>
    <comment ref="QP2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2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4.04</t>
        </r>
      </text>
    </comment>
    <comment ref="QO2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</t>
        </r>
      </text>
    </comment>
    <comment ref="QP2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
25/05</t>
        </r>
      </text>
    </comment>
    <comment ref="QO22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из 33477,18 - 12.04</t>
        </r>
      </text>
    </comment>
    <comment ref="QO2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Q22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O225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</t>
        </r>
      </text>
    </comment>
    <comment ref="QO226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 из 795,88</t>
        </r>
      </text>
    </comment>
    <comment ref="QP22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
05/05
10/05</t>
        </r>
      </text>
    </comment>
    <comment ref="QO2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21/04</t>
        </r>
      </text>
    </comment>
    <comment ref="QO22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18/11/21</t>
        </r>
      </text>
    </comment>
    <comment ref="QP23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O23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20/04</t>
        </r>
      </text>
    </comment>
    <comment ref="QO23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19/04</t>
        </r>
      </text>
    </comment>
    <comment ref="QO2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</t>
        </r>
      </text>
    </comment>
    <comment ref="QO2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O2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P2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Q2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O2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27/04</t>
        </r>
      </text>
    </comment>
    <comment ref="QP24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2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P2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06805</t>
        </r>
      </text>
    </comment>
    <comment ref="QO2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29/04</t>
        </r>
      </text>
    </comment>
    <comment ref="QR24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P2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</t>
        </r>
      </text>
    </comment>
    <comment ref="QO24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12/04</t>
        </r>
      </text>
    </comment>
    <comment ref="QP24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Q2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R24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P2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</t>
        </r>
      </text>
    </comment>
    <comment ref="QO24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29/04</t>
        </r>
      </text>
    </comment>
    <comment ref="QQ2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P2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P2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</t>
        </r>
      </text>
    </comment>
    <comment ref="QP25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P2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O2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</t>
        </r>
      </text>
    </comment>
    <comment ref="QP2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P2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</t>
        </r>
      </text>
    </comment>
    <comment ref="QP2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QQ2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
14/06</t>
        </r>
      </text>
    </comment>
    <comment ref="QQ2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R2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
14/07</t>
        </r>
      </text>
    </comment>
    <comment ref="QQ2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
03/02</t>
        </r>
      </text>
    </comment>
    <comment ref="QP26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O2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27/04</t>
        </r>
      </text>
    </comment>
    <comment ref="QP2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05/513/05</t>
        </r>
      </text>
    </comment>
    <comment ref="QP2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6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
31/05</t>
        </r>
      </text>
    </comment>
    <comment ref="QP2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P26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QQ27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Q27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P2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P2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QO2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20/04</t>
        </r>
      </text>
    </comment>
    <comment ref="QP2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P27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Q2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
27/06</t>
        </r>
      </text>
    </comment>
    <comment ref="QR2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Q27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P2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20/5</t>
        </r>
      </text>
    </comment>
    <comment ref="QP2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
17/05</t>
        </r>
      </text>
    </comment>
    <comment ref="QP2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Q28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16/06</t>
        </r>
      </text>
    </comment>
    <comment ref="QQ2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P2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P2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28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28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2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Q28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P28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
26/05
27/05</t>
        </r>
      </text>
    </comment>
    <comment ref="QP29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Q2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 06
сумма отгрузки была 4430,36, курс на  24/06 2,55</t>
        </r>
      </text>
    </comment>
    <comment ref="QQ29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P2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QP29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Q29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P29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Q2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P29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3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QP3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QP3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QQ30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QQ30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P30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P30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Q30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0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P30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P3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P3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24/05</t>
        </r>
      </text>
    </comment>
    <comment ref="QQ3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P3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P31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31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
31/05</t>
        </r>
      </text>
    </comment>
    <comment ref="QR31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Q31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Q3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QQ3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P32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R32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Q32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QQ32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QP32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25/05
31/05</t>
        </r>
      </text>
    </comment>
    <comment ref="QQ32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Q32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
29/06</t>
        </r>
      </text>
    </comment>
    <comment ref="QQ32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P32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Q328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P32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33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QQ33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Q33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P33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QR3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14/07
26/07</t>
        </r>
      </text>
    </comment>
    <comment ref="QR3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Q3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Q3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P33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Q3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08/06</t>
        </r>
      </text>
    </comment>
    <comment ref="QR34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Q34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Q34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Q3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
22/06</t>
        </r>
      </text>
    </comment>
    <comment ref="QQ34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R34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P34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Q35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06/06</t>
        </r>
      </text>
    </comment>
    <comment ref="QQ35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QQ35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Q35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Q3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08/06</t>
        </r>
      </text>
    </comment>
    <comment ref="QQ35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Q35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10/06</t>
        </r>
      </text>
    </comment>
    <comment ref="QR3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Q3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008/06</t>
        </r>
      </text>
    </comment>
    <comment ref="QQ36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Q36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27/06</t>
        </r>
      </text>
    </comment>
    <comment ref="QQ36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6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QQ36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06/06</t>
        </r>
      </text>
    </comment>
    <comment ref="QR36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36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QR36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Q37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QQ37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13/0617/06</t>
        </r>
      </text>
    </comment>
    <comment ref="QR37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Q37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Q3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14/06</t>
        </r>
      </text>
    </comment>
    <comment ref="QQ37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R37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Q37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QQ38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QQ38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QR38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Q38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
6</t>
        </r>
      </text>
    </comment>
    <comment ref="QQ38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R38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06/07</t>
        </r>
      </text>
    </comment>
    <comment ref="QQ3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16/06</t>
        </r>
      </text>
    </comment>
    <comment ref="QQ3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Q3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QQ3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
28/06</t>
        </r>
      </text>
    </comment>
    <comment ref="QQ39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Q39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Q39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R3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Q3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R39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0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
06/07</t>
        </r>
      </text>
    </comment>
    <comment ref="QR40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Q40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R40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Q40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
27/06</t>
        </r>
      </text>
    </comment>
    <comment ref="QQ40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QQ40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24/06</t>
        </r>
      </text>
    </comment>
    <comment ref="QQ40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
28/06</t>
        </r>
      </text>
    </comment>
    <comment ref="QP40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R4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08/07
15/07
29/07</t>
        </r>
      </text>
    </comment>
    <comment ref="QR41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Q41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Q41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Q41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30/06</t>
        </r>
      </text>
    </comment>
    <comment ref="QR41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QQ4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Q4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
30/06</t>
        </r>
      </text>
    </comment>
    <comment ref="QR4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
06/07
07/07
08/07
11/07
12/07
22/07</t>
        </r>
      </text>
    </comment>
    <comment ref="QR42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15/07
18/07
27/07</t>
        </r>
      </text>
    </comment>
    <comment ref="QQ42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
29/06</t>
        </r>
      </text>
    </comment>
    <comment ref="QR42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QR42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Q42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R43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R43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13/07</t>
        </r>
      </text>
    </comment>
    <comment ref="QR4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Q4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R4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Q4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R4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R4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08/07</t>
        </r>
      </text>
    </comment>
    <comment ref="QR44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06/07</t>
        </r>
      </text>
    </comment>
    <comment ref="QR44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QR4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R45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R4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
12/07
18/07
22/07</t>
        </r>
      </text>
    </comment>
    <comment ref="QR4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22/007</t>
        </r>
      </text>
    </comment>
    <comment ref="QR45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R45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07/07
11/07</t>
        </r>
      </text>
    </comment>
    <comment ref="QR4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R4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6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6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R46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R46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46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14/07</t>
        </r>
      </text>
    </comment>
    <comment ref="QR46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7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QR47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47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QR47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QR4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48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48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R48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48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R48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R4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QR4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QR4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R49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Q4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R4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25/07</t>
        </r>
      </text>
    </comment>
    <comment ref="QR50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R50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50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50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R50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R51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51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29/07</t>
        </r>
      </text>
    </comment>
    <comment ref="QQ52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R53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27/07
28/07</t>
        </r>
      </text>
    </comment>
    <comment ref="QR5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29/07</t>
        </r>
      </text>
    </comment>
    <comment ref="QR67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25/07</t>
        </r>
      </text>
    </comment>
    <comment ref="QM7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0,01 переплата Вилейка с декабря 2021года</t>
        </r>
      </text>
    </comment>
    <comment ref="QQ7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1457,1 сумма курсовой разницы Беловежские сыры</t>
        </r>
      </text>
    </comment>
  </commentList>
</comments>
</file>

<file path=xl/comments2.xml><?xml version="1.0" encoding="utf-8"?>
<comments xmlns="http://schemas.openxmlformats.org/spreadsheetml/2006/main">
  <authors>
    <author>Ольга</author>
    <author>Office-pc</author>
    <author>Lesli2</author>
    <author>Lesli2005</author>
  </authors>
  <commentList>
    <comment ref="ADX2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ADX4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QF54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32256 предоплата прошлых лет за ром 550 сняли согл. сверки</t>
        </r>
      </text>
    </comment>
    <comment ref="ADY547" authorId="2" shapeId="0">
      <text>
        <r>
          <rPr>
            <sz val="9"/>
            <color indexed="81"/>
            <rFont val="Tahoma"/>
            <family val="2"/>
            <charset val="204"/>
          </rPr>
          <t xml:space="preserve">сумма предоплаты на 01.01.22 - 32256 руб.   </t>
        </r>
      </text>
    </comment>
    <comment ref="ADZ55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на 01.07.22 49970 предоплата (30 уе сняли при переводе денег)</t>
        </r>
      </text>
    </comment>
  </commentList>
</comments>
</file>

<file path=xl/sharedStrings.xml><?xml version="1.0" encoding="utf-8"?>
<sst xmlns="http://schemas.openxmlformats.org/spreadsheetml/2006/main" count="3311" uniqueCount="601">
  <si>
    <t>дата отгр</t>
  </si>
  <si>
    <t>Малина</t>
  </si>
  <si>
    <t>Ром 550</t>
  </si>
  <si>
    <t>Итого</t>
  </si>
  <si>
    <t>масса</t>
  </si>
  <si>
    <t>фасовка</t>
  </si>
  <si>
    <t>себест</t>
  </si>
  <si>
    <t xml:space="preserve"> ароматизаторов</t>
  </si>
  <si>
    <t>кг.</t>
  </si>
  <si>
    <t>прих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</si>
  <si>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</si>
  <si>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</si>
  <si>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</si>
  <si>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</si>
  <si>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</si>
  <si>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</si>
  <si>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</si>
  <si>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</si>
  <si>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</si>
  <si>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итого</t>
  </si>
  <si>
    <t>всего</t>
  </si>
  <si>
    <t>остаток после заявок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</si>
  <si>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</si>
  <si>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</si>
  <si>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</si>
  <si>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</si>
  <si>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</si>
  <si>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</si>
  <si>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</si>
  <si>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отгр</t>
  </si>
  <si>
    <t>Крем-сода 608</t>
  </si>
  <si>
    <t xml:space="preserve"> </t>
  </si>
  <si>
    <t>партии</t>
  </si>
  <si>
    <t>Комп.для нап."Лимонад"</t>
  </si>
  <si>
    <t xml:space="preserve"> руб с ндс</t>
  </si>
  <si>
    <t>Молоко-ваниль 916</t>
  </si>
  <si>
    <t>Дата</t>
  </si>
  <si>
    <t>Сливки 578</t>
  </si>
  <si>
    <t>поставки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</si>
  <si>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</si>
  <si>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</si>
  <si>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</si>
  <si>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</si>
  <si>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</si>
  <si>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</si>
  <si>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</si>
  <si>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</si>
  <si>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</si>
  <si>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сумма отгр USD</t>
  </si>
  <si>
    <t>Мармикс 200</t>
  </si>
  <si>
    <t>Киви 641</t>
  </si>
  <si>
    <t>Ванильный 762</t>
  </si>
  <si>
    <t>Коммунарка</t>
  </si>
  <si>
    <t xml:space="preserve">себест </t>
  </si>
  <si>
    <t>Михаэлла</t>
  </si>
  <si>
    <t>кг с ндс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</si>
  <si>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</si>
  <si>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</si>
  <si>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</si>
  <si>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</si>
  <si>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</si>
  <si>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</si>
  <si>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</si>
  <si>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</si>
  <si>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</si>
  <si>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</si>
  <si>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</si>
  <si>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Долг Аэросвит USD</t>
  </si>
  <si>
    <t>Банан 527</t>
  </si>
  <si>
    <t>Карамель 594</t>
  </si>
  <si>
    <t>Малина 587</t>
  </si>
  <si>
    <t>Домочай</t>
  </si>
  <si>
    <r>
      <t xml:space="preserve">Оплата в </t>
    </r>
    <r>
      <rPr>
        <b/>
        <sz val="11"/>
        <rFont val="Arial Cyr"/>
        <charset val="204"/>
      </rPr>
      <t>Аэросвит USD</t>
    </r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</si>
  <si>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</si>
  <si>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</si>
  <si>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</si>
  <si>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</si>
  <si>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</si>
  <si>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</si>
  <si>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</si>
  <si>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</si>
  <si>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</si>
  <si>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</si>
  <si>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</si>
  <si>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</si>
  <si>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</si>
  <si>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</si>
  <si>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</si>
  <si>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</si>
  <si>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</si>
  <si>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</si>
  <si>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</si>
  <si>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</si>
  <si>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</si>
  <si>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</si>
  <si>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</si>
  <si>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</si>
  <si>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</si>
  <si>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</si>
  <si>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</si>
  <si>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</si>
  <si>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</si>
  <si>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</si>
  <si>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</si>
  <si>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</si>
  <si>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</si>
  <si>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</si>
  <si>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</si>
  <si>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</si>
  <si>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</si>
  <si>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</si>
  <si>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</si>
  <si>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</si>
  <si>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</si>
  <si>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</si>
  <si>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</si>
  <si>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</si>
  <si>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</si>
  <si>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</si>
  <si>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</si>
  <si>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</si>
  <si>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</si>
  <si>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</si>
  <si>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</si>
  <si>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</si>
  <si>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</si>
  <si>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</si>
  <si>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</si>
  <si>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</si>
  <si>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</si>
  <si>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</si>
  <si>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</si>
  <si>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</si>
  <si>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</si>
  <si>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</si>
  <si>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</si>
  <si>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</si>
  <si>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</si>
  <si>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</si>
  <si>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</si>
  <si>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</si>
  <si>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</si>
  <si>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</si>
  <si>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</si>
  <si>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</si>
  <si>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</si>
  <si>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</si>
  <si>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</si>
  <si>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</si>
  <si>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</si>
  <si>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</si>
  <si>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</si>
  <si>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</si>
  <si>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</si>
  <si>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</si>
  <si>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</si>
  <si>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</si>
  <si>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</si>
  <si>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</si>
  <si>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</si>
  <si>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</si>
  <si>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</si>
  <si>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</si>
  <si>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</si>
  <si>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</si>
  <si>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</si>
  <si>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</si>
  <si>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</si>
  <si>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</si>
  <si>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</si>
  <si>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</si>
  <si>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</si>
  <si>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</si>
  <si>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</si>
  <si>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</si>
  <si>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</si>
  <si>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</si>
  <si>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</si>
  <si>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</si>
  <si>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</si>
  <si>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</si>
  <si>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</si>
  <si>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</si>
  <si>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</si>
  <si>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</si>
  <si>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</si>
  <si>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</si>
  <si>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СКЛАД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</si>
  <si>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</si>
  <si>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</si>
  <si>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</si>
  <si>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</si>
  <si>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</si>
  <si>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</si>
  <si>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</si>
  <si>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</si>
  <si>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</si>
  <si>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</si>
  <si>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</si>
  <si>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</si>
  <si>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</si>
  <si>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</si>
  <si>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</si>
  <si>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</si>
  <si>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</si>
  <si>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</si>
  <si>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</si>
  <si>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</si>
  <si>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</si>
  <si>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</si>
  <si>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</si>
  <si>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</si>
  <si>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</si>
  <si>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</si>
  <si>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</si>
  <si>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</si>
  <si>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сумма отгр росс. рублях</t>
  </si>
  <si>
    <r>
      <t xml:space="preserve">Оплата в </t>
    </r>
    <r>
      <rPr>
        <b/>
        <sz val="11"/>
        <rFont val="Arial Cyr"/>
        <charset val="204"/>
      </rPr>
      <t>КХПА росс. Рублях</t>
    </r>
  </si>
  <si>
    <t>Долг КХПА росс. Рублях</t>
  </si>
  <si>
    <t>сумма отгр $</t>
  </si>
  <si>
    <r>
      <t xml:space="preserve">Долг </t>
    </r>
    <r>
      <rPr>
        <b/>
        <sz val="11"/>
        <rFont val="Arial Cyr"/>
        <charset val="204"/>
      </rPr>
      <t>Экоресурс USD</t>
    </r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</si>
  <si>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</si>
  <si>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</si>
  <si>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</si>
  <si>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</si>
  <si>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</si>
  <si>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</si>
  <si>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</si>
  <si>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</si>
  <si>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</si>
  <si>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</si>
  <si>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</si>
  <si>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</si>
  <si>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</si>
  <si>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</si>
  <si>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</si>
  <si>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</si>
  <si>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</si>
  <si>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</si>
  <si>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</si>
  <si>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</si>
  <si>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</si>
  <si>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</si>
  <si>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</si>
  <si>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</si>
  <si>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</si>
  <si>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</si>
  <si>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</si>
  <si>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</si>
  <si>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</si>
  <si>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</si>
  <si>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</si>
  <si>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</si>
  <si>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</si>
  <si>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</si>
  <si>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</si>
  <si>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</si>
  <si>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</si>
  <si>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</si>
  <si>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</si>
  <si>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</si>
  <si>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</si>
  <si>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</si>
  <si>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</si>
  <si>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</si>
  <si>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</si>
  <si>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</si>
  <si>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</si>
  <si>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</si>
  <si>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</si>
  <si>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</si>
  <si>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</si>
  <si>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</si>
  <si>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</si>
  <si>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</si>
  <si>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</si>
  <si>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</si>
  <si>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</si>
  <si>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</si>
  <si>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</si>
  <si>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</si>
  <si>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</si>
  <si>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</si>
  <si>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</si>
  <si>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</si>
  <si>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</si>
  <si>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</si>
  <si>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</si>
  <si>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</si>
  <si>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</si>
  <si>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</si>
  <si>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</si>
  <si>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</si>
  <si>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</si>
  <si>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</si>
  <si>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</si>
  <si>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</si>
  <si>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</si>
  <si>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</si>
  <si>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</si>
  <si>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</si>
  <si>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</si>
  <si>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</si>
  <si>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</si>
  <si>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</si>
  <si>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</si>
  <si>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</si>
  <si>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</si>
  <si>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</si>
  <si>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</si>
  <si>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</si>
  <si>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</si>
  <si>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</si>
  <si>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</si>
  <si>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</si>
  <si>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</si>
  <si>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</si>
  <si>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</si>
  <si>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</si>
  <si>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</si>
  <si>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</si>
  <si>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</si>
  <si>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</si>
  <si>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</si>
  <si>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</si>
  <si>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</si>
  <si>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</si>
  <si>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</si>
  <si>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</si>
  <si>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</si>
  <si>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</si>
  <si>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</si>
  <si>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</si>
  <si>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</si>
  <si>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</si>
  <si>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</si>
  <si>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</si>
  <si>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</si>
  <si>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</si>
  <si>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</si>
  <si>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</si>
  <si>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</si>
  <si>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</si>
  <si>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</si>
  <si>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</si>
  <si>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</si>
  <si>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</si>
  <si>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</si>
  <si>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</si>
  <si>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</si>
  <si>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</si>
  <si>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</si>
  <si>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</si>
  <si>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</si>
  <si>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</si>
  <si>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</si>
  <si>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</si>
  <si>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</si>
  <si>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</si>
  <si>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</si>
  <si>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</si>
  <si>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</si>
  <si>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</si>
  <si>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</si>
  <si>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</si>
  <si>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</si>
  <si>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</si>
  <si>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</si>
  <si>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</si>
  <si>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</si>
  <si>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</si>
  <si>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</si>
  <si>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</si>
  <si>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</si>
  <si>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</si>
  <si>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</si>
  <si>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</si>
  <si>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</si>
  <si>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</si>
  <si>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</si>
  <si>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</si>
  <si>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</si>
  <si>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Оплата в Экоресурс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</si>
  <si>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</si>
  <si>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</si>
  <si>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</si>
  <si>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</si>
  <si>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</si>
  <si>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</si>
  <si>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</si>
  <si>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</si>
  <si>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</si>
  <si>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</si>
  <si>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</si>
  <si>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</si>
  <si>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</si>
  <si>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</si>
  <si>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</si>
  <si>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</si>
  <si>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</si>
  <si>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</si>
  <si>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</si>
  <si>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</si>
  <si>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остаток 01.01.2021</t>
  </si>
  <si>
    <t>Калина</t>
  </si>
  <si>
    <t>Белянтех</t>
  </si>
  <si>
    <t>КХПА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</si>
  <si>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</si>
  <si>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</si>
  <si>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</si>
  <si>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</si>
  <si>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</si>
  <si>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</si>
  <si>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</si>
  <si>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</si>
  <si>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</si>
  <si>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</si>
  <si>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</si>
  <si>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</si>
  <si>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</si>
  <si>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</si>
  <si>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</si>
  <si>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</si>
  <si>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</si>
  <si>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</si>
  <si>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</si>
  <si>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</si>
  <si>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</si>
  <si>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</si>
  <si>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</si>
  <si>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</si>
  <si>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</si>
  <si>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</si>
  <si>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</si>
  <si>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</si>
  <si>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</si>
  <si>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</si>
  <si>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</si>
  <si>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</si>
  <si>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</si>
  <si>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</si>
  <si>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</si>
  <si>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</si>
  <si>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</si>
  <si>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</si>
  <si>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</si>
  <si>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</si>
  <si>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</si>
  <si>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</si>
  <si>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</si>
  <si>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</si>
  <si>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28.12.2020,02.08.2021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</si>
  <si>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</si>
  <si>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</si>
  <si>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</si>
  <si>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</si>
  <si>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</si>
  <si>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</si>
  <si>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</si>
  <si>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</si>
  <si>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</si>
  <si>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</si>
  <si>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</si>
  <si>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</si>
  <si>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</si>
  <si>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</si>
  <si>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</si>
  <si>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ЭКОресурс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</si>
  <si>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</si>
  <si>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</si>
  <si>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</si>
  <si>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</si>
  <si>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</si>
  <si>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</si>
  <si>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</si>
  <si>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</si>
  <si>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</si>
  <si>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</si>
  <si>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</si>
  <si>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</si>
  <si>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</si>
  <si>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</si>
  <si>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</si>
  <si>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</si>
  <si>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</si>
  <si>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</si>
  <si>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</si>
  <si>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</si>
  <si>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</si>
  <si>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</si>
  <si>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ТД Аэросвит</t>
  </si>
  <si>
    <t>Фармленд</t>
  </si>
  <si>
    <t>Аветисян А.Г.</t>
  </si>
  <si>
    <t>Здравушка</t>
  </si>
  <si>
    <t>сумма отгр росс.руб</t>
  </si>
  <si>
    <r>
      <t xml:space="preserve">Долг </t>
    </r>
    <r>
      <rPr>
        <b/>
        <sz val="11"/>
        <rFont val="Arial Cyr"/>
        <charset val="204"/>
      </rPr>
      <t>Экоресурс росс. Рублях</t>
    </r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</si>
  <si>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</si>
  <si>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</si>
  <si>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</si>
  <si>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</si>
  <si>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</si>
  <si>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</si>
  <si>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</si>
  <si>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</si>
  <si>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</si>
  <si>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</si>
  <si>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</si>
  <si>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</si>
  <si>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</si>
  <si>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Сттолбцы</t>
  </si>
  <si>
    <t>им.Козлова</t>
  </si>
  <si>
    <t>Милкавита</t>
  </si>
  <si>
    <t>Биями</t>
  </si>
  <si>
    <t>Гуарди</t>
  </si>
  <si>
    <t>Аэросвит</t>
  </si>
  <si>
    <t>Экоресурс</t>
  </si>
  <si>
    <t>Новотон G Зеленый виноград 206</t>
  </si>
  <si>
    <t>Новотон Y Солнечный лимон 203</t>
  </si>
  <si>
    <t>Калина-Бел</t>
  </si>
  <si>
    <t>ОршаСырЗавод</t>
  </si>
  <si>
    <t>МЗВН</t>
  </si>
  <si>
    <t>Вишня 061</t>
  </si>
  <si>
    <t>Лидапищеконцентраты</t>
  </si>
  <si>
    <t>Беолбст</t>
  </si>
  <si>
    <t>Цитрусовый 570 тип Лимон-лайм</t>
  </si>
  <si>
    <t>Персик</t>
  </si>
  <si>
    <t>Вишня 667</t>
  </si>
  <si>
    <t>сумма отгр росс.руб.</t>
  </si>
  <si>
    <t>Долг Аэросвит росс.руб.</t>
  </si>
  <si>
    <r>
      <t xml:space="preserve">Оплата в </t>
    </r>
    <r>
      <rPr>
        <b/>
        <sz val="11"/>
        <rFont val="Arial Cyr"/>
        <charset val="204"/>
      </rPr>
      <t>Аэросвит росс.руб.</t>
    </r>
  </si>
  <si>
    <r>
      <t xml:space="preserve">Оплата в </t>
    </r>
    <r>
      <rPr>
        <b/>
        <sz val="11"/>
        <rFont val="Arial Cyr"/>
        <charset val="204"/>
      </rPr>
      <t>КХПА USD</t>
    </r>
  </si>
  <si>
    <t>Долг КХПА USD</t>
  </si>
  <si>
    <t>Дивиа торг</t>
  </si>
  <si>
    <t>Мед 1192</t>
  </si>
  <si>
    <t>Грейпфрутовый 1158</t>
  </si>
  <si>
    <t>Лимон 926/М</t>
  </si>
  <si>
    <t>Продинвест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</si>
  <si>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</si>
  <si>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</si>
  <si>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</si>
  <si>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</si>
  <si>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</si>
  <si>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</si>
  <si>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</si>
  <si>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</si>
  <si>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</si>
  <si>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</si>
  <si>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</si>
  <si>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</si>
  <si>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</si>
  <si>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</si>
  <si>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</si>
  <si>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</si>
  <si>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</si>
  <si>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</si>
  <si>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Рогачевский МКК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</si>
  <si>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</si>
  <si>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</si>
  <si>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</si>
  <si>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</si>
  <si>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</si>
  <si>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</si>
  <si>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</si>
  <si>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</si>
  <si>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</si>
  <si>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</si>
  <si>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</si>
  <si>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</si>
  <si>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</si>
  <si>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</si>
  <si>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</si>
  <si>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</si>
  <si>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</si>
  <si>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</si>
  <si>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</si>
  <si>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</si>
  <si>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</si>
  <si>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</si>
  <si>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</si>
  <si>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</si>
  <si>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</si>
  <si>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</si>
  <si>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Несвиж х/зд</t>
  </si>
  <si>
    <t>Свежесть вкуса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</si>
  <si>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</si>
  <si>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</si>
  <si>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</si>
  <si>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</si>
  <si>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</si>
  <si>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</si>
  <si>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</si>
  <si>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</si>
  <si>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</si>
  <si>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</si>
  <si>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Черная смородина 625</t>
  </si>
  <si>
    <t>Унифид</t>
  </si>
  <si>
    <t xml:space="preserve">б  </t>
  </si>
  <si>
    <t>Витьбя</t>
  </si>
  <si>
    <t>АРОМАКОЛОР 0983</t>
  </si>
  <si>
    <t>Манго 689</t>
  </si>
  <si>
    <t xml:space="preserve"> 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</si>
</sst>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  <numFmt numFmtId="168" formatCode="0.0"/>
    <numFmt numFmtId="169" formatCode="d/m/yy;@"/>
  </numFmts>
  <fonts count="16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 CYR"/>
    </font>
    <font>
      <sz val="10"/>
      <color indexed="10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9"/>
      <color indexed="81"/>
      <name val="Tahoma"/>
      <family val="2"/>
      <charset val="204"/>
    </font>
    <font>
      <b/>
      <sz val="11"/>
      <name val="Arial Cyr"/>
      <charset val="204"/>
    </font>
    <font>
      <b/>
      <sz val="9"/>
      <name val="Arial Cyr"/>
      <charset val="204"/>
    </font>
    <font>
      <sz val="11"/>
      <name val="Arial Cyr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66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3" borderId="2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0" borderId="3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0" borderId="0" xfId="0" applyFont="1" applyFill="1" applyBorder="1"/>
    <xf numFmtId="0" fontId="7" fillId="0" borderId="3" xfId="0" applyFont="1" applyFill="1" applyBorder="1"/>
    <xf numFmtId="168" fontId="7" fillId="0" borderId="3" xfId="0" applyNumberFormat="1" applyFont="1" applyFill="1" applyBorder="1" applyAlignment="1">
      <alignment horizontal="center"/>
    </xf>
    <xf numFmtId="0" fontId="1" fillId="0" borderId="4" xfId="0" applyFont="1" applyBorder="1"/>
    <xf numFmtId="0" fontId="6" fillId="0" borderId="5" xfId="0" applyFont="1" applyFill="1" applyBorder="1"/>
    <xf numFmtId="164" fontId="1" fillId="0" borderId="4" xfId="0" applyNumberFormat="1" applyFont="1" applyBorder="1"/>
    <xf numFmtId="0" fontId="1" fillId="0" borderId="3" xfId="0" applyFont="1" applyFill="1" applyBorder="1"/>
    <xf numFmtId="0" fontId="6" fillId="0" borderId="6" xfId="0" applyFont="1" applyFill="1" applyBorder="1"/>
    <xf numFmtId="3" fontId="5" fillId="0" borderId="3" xfId="0" applyNumberFormat="1" applyFont="1" applyBorder="1"/>
    <xf numFmtId="168" fontId="2" fillId="0" borderId="3" xfId="0" applyNumberFormat="1" applyFont="1" applyFill="1" applyBorder="1" applyAlignment="1">
      <alignment horizontal="center"/>
    </xf>
    <xf numFmtId="0" fontId="5" fillId="0" borderId="0" xfId="0" applyFont="1" applyBorder="1"/>
    <xf numFmtId="0" fontId="0" fillId="0" borderId="7" xfId="0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/>
    <xf numFmtId="0" fontId="1" fillId="0" borderId="0" xfId="0" applyFont="1" applyFill="1" applyBorder="1"/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ill="1"/>
    <xf numFmtId="4" fontId="5" fillId="0" borderId="0" xfId="0" applyNumberFormat="1" applyFont="1" applyFill="1"/>
    <xf numFmtId="0" fontId="1" fillId="0" borderId="0" xfId="0" applyFont="1" applyAlignment="1">
      <alignment horizontal="center"/>
    </xf>
    <xf numFmtId="0" fontId="0" fillId="0" borderId="3" xfId="0" applyFill="1" applyBorder="1"/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8" fontId="1" fillId="0" borderId="0" xfId="0" applyNumberFormat="1" applyFont="1" applyFill="1"/>
    <xf numFmtId="164" fontId="5" fillId="0" borderId="3" xfId="0" applyNumberFormat="1" applyFont="1" applyBorder="1"/>
    <xf numFmtId="0" fontId="5" fillId="0" borderId="0" xfId="0" applyFont="1" applyFill="1"/>
    <xf numFmtId="0" fontId="0" fillId="4" borderId="3" xfId="0" applyFill="1" applyBorder="1"/>
    <xf numFmtId="0" fontId="5" fillId="0" borderId="0" xfId="0" applyFont="1" applyFill="1" applyBorder="1"/>
    <xf numFmtId="0" fontId="0" fillId="0" borderId="3" xfId="0" applyFill="1" applyBorder="1" applyAlignment="1">
      <alignment wrapText="1"/>
    </xf>
    <xf numFmtId="168" fontId="0" fillId="0" borderId="0" xfId="0" applyNumberFormat="1" applyFill="1"/>
    <xf numFmtId="168" fontId="5" fillId="0" borderId="0" xfId="0" applyNumberFormat="1" applyFont="1" applyFill="1" applyAlignment="1">
      <alignment horizontal="left"/>
    </xf>
    <xf numFmtId="168" fontId="4" fillId="0" borderId="0" xfId="0" applyNumberFormat="1" applyFont="1" applyFill="1"/>
    <xf numFmtId="168" fontId="1" fillId="0" borderId="0" xfId="0" applyNumberFormat="1" applyFont="1"/>
    <xf numFmtId="0" fontId="0" fillId="0" borderId="3" xfId="0" applyFont="1" applyFill="1" applyBorder="1"/>
    <xf numFmtId="164" fontId="0" fillId="0" borderId="3" xfId="0" applyNumberFormat="1" applyFill="1" applyBorder="1" applyAlignment="1">
      <alignment horizontal="right"/>
    </xf>
    <xf numFmtId="0" fontId="6" fillId="6" borderId="3" xfId="0" applyFont="1" applyFill="1" applyBorder="1" applyAlignment="1">
      <alignment wrapText="1"/>
    </xf>
    <xf numFmtId="16" fontId="0" fillId="0" borderId="0" xfId="0" applyNumberFormat="1" applyFill="1" applyBorder="1"/>
    <xf numFmtId="0" fontId="0" fillId="4" borderId="3" xfId="0" applyFont="1" applyFill="1" applyBorder="1"/>
    <xf numFmtId="168" fontId="7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vertical="center"/>
    </xf>
    <xf numFmtId="169" fontId="0" fillId="0" borderId="3" xfId="0" applyNumberFormat="1" applyFill="1" applyBorder="1" applyAlignment="1">
      <alignment vertical="center"/>
    </xf>
    <xf numFmtId="169" fontId="1" fillId="0" borderId="3" xfId="0" applyNumberFormat="1" applyFont="1" applyFill="1" applyBorder="1" applyAlignment="1">
      <alignment vertical="center"/>
    </xf>
    <xf numFmtId="169" fontId="0" fillId="0" borderId="3" xfId="0" applyNumberFormat="1" applyFont="1" applyFill="1" applyBorder="1" applyAlignment="1">
      <alignment vertical="center"/>
    </xf>
    <xf numFmtId="169" fontId="8" fillId="0" borderId="3" xfId="0" applyNumberFormat="1" applyFont="1" applyFill="1" applyBorder="1" applyAlignment="1">
      <alignment vertical="center"/>
    </xf>
    <xf numFmtId="3" fontId="7" fillId="0" borderId="3" xfId="0" applyNumberFormat="1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14" fontId="1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4" fontId="1" fillId="0" borderId="3" xfId="0" applyNumberFormat="1" applyFont="1" applyFill="1" applyBorder="1" applyAlignment="1">
      <alignment vertical="center"/>
    </xf>
    <xf numFmtId="2" fontId="1" fillId="0" borderId="3" xfId="0" applyNumberFormat="1" applyFont="1" applyFill="1" applyBorder="1" applyAlignment="1">
      <alignment vertical="center"/>
    </xf>
    <xf numFmtId="4" fontId="1" fillId="0" borderId="3" xfId="0" applyNumberFormat="1" applyFont="1" applyFill="1" applyBorder="1" applyAlignment="1">
      <alignment horizontal="right" vertical="center"/>
    </xf>
    <xf numFmtId="4" fontId="5" fillId="7" borderId="2" xfId="0" applyNumberFormat="1" applyFont="1" applyFill="1" applyBorder="1"/>
    <xf numFmtId="168" fontId="0" fillId="0" borderId="0" xfId="0" applyNumberFormat="1" applyFill="1" applyBorder="1"/>
    <xf numFmtId="4" fontId="5" fillId="7" borderId="1" xfId="0" applyNumberFormat="1" applyFont="1" applyFill="1" applyBorder="1"/>
    <xf numFmtId="2" fontId="5" fillId="7" borderId="1" xfId="0" applyNumberFormat="1" applyFont="1" applyFill="1" applyBorder="1"/>
    <xf numFmtId="2" fontId="5" fillId="7" borderId="2" xfId="0" applyNumberFormat="1" applyFont="1" applyFill="1" applyBorder="1"/>
    <xf numFmtId="2" fontId="5" fillId="7" borderId="8" xfId="0" applyNumberFormat="1" applyFont="1" applyFill="1" applyBorder="1"/>
    <xf numFmtId="0" fontId="0" fillId="7" borderId="0" xfId="0" applyFill="1" applyAlignment="1">
      <alignment wrapText="1"/>
    </xf>
    <xf numFmtId="2" fontId="0" fillId="7" borderId="0" xfId="0" applyNumberFormat="1" applyFill="1"/>
    <xf numFmtId="14" fontId="0" fillId="0" borderId="3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16" fontId="4" fillId="0" borderId="0" xfId="0" applyNumberFormat="1" applyFont="1" applyFill="1" applyBorder="1"/>
    <xf numFmtId="0" fontId="11" fillId="0" borderId="0" xfId="0" applyFont="1" applyFill="1" applyBorder="1" applyAlignment="1">
      <alignment horizontal="left" wrapText="1"/>
    </xf>
    <xf numFmtId="0" fontId="10" fillId="0" borderId="3" xfId="0" applyFont="1" applyFill="1" applyBorder="1"/>
    <xf numFmtId="168" fontId="10" fillId="0" borderId="3" xfId="0" applyNumberFormat="1" applyFont="1" applyFill="1" applyBorder="1" applyAlignment="1">
      <alignment horizontal="center"/>
    </xf>
    <xf numFmtId="168" fontId="12" fillId="0" borderId="3" xfId="0" applyNumberFormat="1" applyFont="1" applyFill="1" applyBorder="1" applyAlignment="1">
      <alignment vertical="center"/>
    </xf>
    <xf numFmtId="14" fontId="12" fillId="0" borderId="3" xfId="0" applyNumberFormat="1" applyFont="1" applyFill="1" applyBorder="1" applyAlignment="1">
      <alignment vertical="center"/>
    </xf>
    <xf numFmtId="3" fontId="12" fillId="0" borderId="3" xfId="0" applyNumberFormat="1" applyFont="1" applyFill="1" applyBorder="1" applyAlignment="1">
      <alignment vertical="center"/>
    </xf>
    <xf numFmtId="1" fontId="10" fillId="0" borderId="3" xfId="0" applyNumberFormat="1" applyFont="1" applyFill="1" applyBorder="1" applyAlignment="1">
      <alignment vertical="center"/>
    </xf>
    <xf numFmtId="16" fontId="6" fillId="0" borderId="0" xfId="0" applyNumberFormat="1" applyFont="1" applyFill="1" applyBorder="1"/>
    <xf numFmtId="168" fontId="5" fillId="0" borderId="3" xfId="0" applyNumberFormat="1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4" fontId="5" fillId="9" borderId="3" xfId="0" applyNumberFormat="1" applyFont="1" applyFill="1" applyBorder="1"/>
    <xf numFmtId="164" fontId="6" fillId="0" borderId="3" xfId="1" applyNumberFormat="1" applyFont="1" applyFill="1" applyBorder="1" applyAlignment="1">
      <alignment horizontal="center" vertical="center" wrapText="1"/>
    </xf>
    <xf numFmtId="166" fontId="6" fillId="0" borderId="3" xfId="1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/>
    </xf>
    <xf numFmtId="17" fontId="6" fillId="8" borderId="6" xfId="0" applyNumberFormat="1" applyFont="1" applyFill="1" applyBorder="1" applyAlignment="1">
      <alignment horizontal="center"/>
    </xf>
    <xf numFmtId="4" fontId="0" fillId="0" borderId="3" xfId="0" applyNumberFormat="1" applyFont="1" applyFill="1" applyBorder="1" applyAlignment="1">
      <alignment vertical="center"/>
    </xf>
    <xf numFmtId="168" fontId="0" fillId="0" borderId="3" xfId="0" applyNumberFormat="1" applyFont="1" applyFill="1" applyBorder="1" applyAlignment="1">
      <alignment vertical="center"/>
    </xf>
    <xf numFmtId="0" fontId="0" fillId="5" borderId="3" xfId="0" applyFill="1" applyBorder="1" applyAlignment="1">
      <alignment horizontal="center"/>
    </xf>
    <xf numFmtId="0" fontId="13" fillId="0" borderId="3" xfId="0" applyFont="1" applyFill="1" applyBorder="1" applyAlignment="1">
      <alignment wrapText="1"/>
    </xf>
    <xf numFmtId="0" fontId="0" fillId="3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11" borderId="3" xfId="0" applyFill="1" applyBorder="1" applyAlignment="1">
      <alignment horizontal="center"/>
    </xf>
    <xf numFmtId="0" fontId="0" fillId="7" borderId="3" xfId="0" applyFill="1" applyBorder="1"/>
    <xf numFmtId="169" fontId="1" fillId="0" borderId="3" xfId="0" applyNumberFormat="1" applyFont="1" applyFill="1" applyBorder="1" applyAlignment="1"/>
    <xf numFmtId="2" fontId="0" fillId="0" borderId="0" xfId="0" applyNumberFormat="1" applyFont="1" applyBorder="1"/>
    <xf numFmtId="0" fontId="6" fillId="0" borderId="3" xfId="0" applyFont="1" applyBorder="1" applyAlignment="1">
      <alignment horizontal="center"/>
    </xf>
    <xf numFmtId="0" fontId="6" fillId="0" borderId="3" xfId="0" applyFont="1" applyBorder="1" applyAlignment="1">
      <alignment horizontal="right"/>
    </xf>
    <xf numFmtId="0" fontId="6" fillId="0" borderId="3" xfId="0" applyFont="1" applyBorder="1"/>
    <xf numFmtId="167" fontId="15" fillId="0" borderId="3" xfId="0" applyNumberFormat="1" applyFont="1" applyBorder="1"/>
    <xf numFmtId="0" fontId="6" fillId="0" borderId="0" xfId="0" applyFont="1" applyBorder="1" applyAlignment="1">
      <alignment horizontal="center"/>
    </xf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0" xfId="0" applyFont="1" applyAlignment="1">
      <alignment horizontal="center"/>
    </xf>
    <xf numFmtId="4" fontId="0" fillId="0" borderId="0" xfId="0" applyNumberFormat="1" applyBorder="1"/>
    <xf numFmtId="2" fontId="1" fillId="0" borderId="0" xfId="0" applyNumberFormat="1" applyFont="1" applyFill="1"/>
    <xf numFmtId="164" fontId="5" fillId="0" borderId="0" xfId="0" applyNumberFormat="1" applyFont="1" applyBorder="1"/>
    <xf numFmtId="3" fontId="5" fillId="0" borderId="0" xfId="0" applyNumberFormat="1" applyFont="1" applyBorder="1"/>
    <xf numFmtId="167" fontId="15" fillId="0" borderId="0" xfId="0" applyNumberFormat="1" applyFont="1" applyBorder="1"/>
    <xf numFmtId="167" fontId="15" fillId="0" borderId="4" xfId="0" applyNumberFormat="1" applyFont="1" applyBorder="1"/>
    <xf numFmtId="164" fontId="1" fillId="0" borderId="0" xfId="0" applyNumberFormat="1" applyFont="1" applyFill="1" applyBorder="1"/>
    <xf numFmtId="0" fontId="0" fillId="0" borderId="0" xfId="0" applyFont="1" applyFill="1"/>
    <xf numFmtId="0" fontId="0" fillId="7" borderId="1" xfId="0" applyFill="1" applyBorder="1" applyAlignment="1">
      <alignment horizontal="center"/>
    </xf>
    <xf numFmtId="2" fontId="0" fillId="0" borderId="3" xfId="0" applyNumberFormat="1" applyFill="1" applyBorder="1"/>
    <xf numFmtId="4" fontId="0" fillId="0" borderId="0" xfId="0" applyNumberFormat="1" applyFill="1" applyBorder="1"/>
    <xf numFmtId="0" fontId="0" fillId="5" borderId="3" xfId="0" applyFont="1" applyFill="1" applyBorder="1" applyAlignment="1">
      <alignment horizontal="center"/>
    </xf>
    <xf numFmtId="2" fontId="5" fillId="0" borderId="0" xfId="0" applyNumberFormat="1" applyFont="1" applyFill="1"/>
    <xf numFmtId="16" fontId="0" fillId="0" borderId="0" xfId="0" applyNumberFormat="1" applyBorder="1"/>
    <xf numFmtId="14" fontId="0" fillId="0" borderId="0" xfId="0" applyNumberFormat="1" applyFill="1" applyBorder="1" applyAlignment="1">
      <alignment horizontal="left"/>
    </xf>
    <xf numFmtId="168" fontId="7" fillId="0" borderId="0" xfId="0" applyNumberFormat="1" applyFont="1" applyFill="1" applyBorder="1" applyAlignment="1">
      <alignment horizontal="center"/>
    </xf>
    <xf numFmtId="168" fontId="10" fillId="0" borderId="0" xfId="0" applyNumberFormat="1" applyFon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right"/>
    </xf>
    <xf numFmtId="14" fontId="5" fillId="0" borderId="0" xfId="0" applyNumberFormat="1" applyFont="1" applyFill="1" applyBorder="1" applyAlignment="1">
      <alignment horizontal="left"/>
    </xf>
    <xf numFmtId="14" fontId="4" fillId="0" borderId="0" xfId="0" applyNumberFormat="1" applyFont="1" applyFill="1"/>
    <xf numFmtId="49" fontId="1" fillId="0" borderId="0" xfId="0" applyNumberFormat="1" applyFont="1" applyFill="1" applyBorder="1" applyAlignment="1">
      <alignment horizontal="right"/>
    </xf>
    <xf numFmtId="49" fontId="5" fillId="0" borderId="0" xfId="0" applyNumberFormat="1" applyFont="1" applyFill="1" applyAlignment="1">
      <alignment horizontal="right"/>
    </xf>
    <xf numFmtId="49" fontId="0" fillId="0" borderId="0" xfId="0" applyNumberFormat="1" applyFill="1" applyAlignment="1">
      <alignment horizontal="right"/>
    </xf>
    <xf numFmtId="49" fontId="7" fillId="0" borderId="0" xfId="0" applyNumberFormat="1" applyFont="1" applyFill="1" applyBorder="1" applyAlignment="1">
      <alignment horizontal="right"/>
    </xf>
    <xf numFmtId="49" fontId="10" fillId="0" borderId="0" xfId="0" applyNumberFormat="1" applyFont="1" applyFill="1" applyBorder="1" applyAlignment="1">
      <alignment horizontal="right"/>
    </xf>
    <xf numFmtId="49" fontId="1" fillId="0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14" fontId="4" fillId="0" borderId="0" xfId="0" applyNumberFormat="1" applyFont="1" applyFill="1" applyAlignment="1">
      <alignment horizontal="right"/>
    </xf>
    <xf numFmtId="0" fontId="5" fillId="7" borderId="1" xfId="0" applyFont="1" applyFill="1" applyBorder="1"/>
    <xf numFmtId="0" fontId="5" fillId="7" borderId="2" xfId="0" applyFont="1" applyFill="1" applyBorder="1"/>
    <xf numFmtId="0" fontId="5" fillId="7" borderId="8" xfId="0" applyFont="1" applyFill="1" applyBorder="1"/>
    <xf numFmtId="0" fontId="5" fillId="7" borderId="0" xfId="0" applyFont="1" applyFill="1" applyBorder="1"/>
    <xf numFmtId="2" fontId="0" fillId="12" borderId="3" xfId="0" applyNumberFormat="1" applyFill="1" applyBorder="1"/>
    <xf numFmtId="0" fontId="0" fillId="0" borderId="0" xfId="0" applyFont="1" applyFill="1" applyBorder="1"/>
    <xf numFmtId="0" fontId="0" fillId="10" borderId="3" xfId="0" applyFont="1" applyFill="1" applyBorder="1"/>
    <xf numFmtId="0" fontId="0" fillId="10" borderId="3" xfId="0" applyFill="1" applyBorder="1"/>
    <xf numFmtId="2" fontId="5" fillId="10" borderId="1" xfId="0" applyNumberFormat="1" applyFont="1" applyFill="1" applyBorder="1"/>
    <xf numFmtId="2" fontId="5" fillId="10" borderId="2" xfId="0" applyNumberFormat="1" applyFont="1" applyFill="1" applyBorder="1"/>
    <xf numFmtId="2" fontId="5" fillId="10" borderId="8" xfId="0" applyNumberFormat="1" applyFont="1" applyFill="1" applyBorder="1"/>
    <xf numFmtId="0" fontId="1" fillId="10" borderId="3" xfId="0" applyFont="1" applyFill="1" applyBorder="1"/>
    <xf numFmtId="4" fontId="5" fillId="10" borderId="1" xfId="0" applyNumberFormat="1" applyFont="1" applyFill="1" applyBorder="1"/>
    <xf numFmtId="4" fontId="5" fillId="10" borderId="2" xfId="0" applyNumberFormat="1" applyFont="1" applyFill="1" applyBorder="1"/>
    <xf numFmtId="0" fontId="5" fillId="10" borderId="1" xfId="0" applyFont="1" applyFill="1" applyBorder="1"/>
    <xf numFmtId="0" fontId="5" fillId="10" borderId="2" xfId="0" applyFont="1" applyFill="1" applyBorder="1"/>
    <xf numFmtId="0" fontId="5" fillId="10" borderId="8" xfId="0" applyFont="1" applyFill="1" applyBorder="1"/>
    <xf numFmtId="0" fontId="0" fillId="0" borderId="3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2" fontId="0" fillId="0" borderId="0" xfId="0" applyNumberFormat="1" applyFill="1" applyBorder="1" applyAlignment="1">
      <alignment horizontal="left"/>
    </xf>
    <xf numFmtId="4" fontId="1" fillId="0" borderId="0" xfId="0" applyNumberFormat="1" applyFont="1" applyBorder="1"/>
    <xf numFmtId="2" fontId="5" fillId="10" borderId="0" xfId="0" applyNumberFormat="1" applyFont="1" applyFill="1" applyBorder="1"/>
  </cellXfs>
  <cellStyles count="2">
    <cellStyle name="Обычный" xfId="0" builtinId="0"/>
    <cellStyle name="Финансовый_Декабрь" xfId="1"/>
  </cellStyles>
  <dxfs count="1">
    <dxf>
      <fill>
        <patternFill>
          <bgColor indexed="45"/>
        </patternFill>
      </fill>
    </dxf>
  </dxfs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47625</xdr:rowOff>
        </xdr:from>
        <xdr:to>
          <xdr:col>0</xdr:col>
          <xdr:colOff>1714500</xdr:colOff>
          <xdr:row>0</xdr:row>
          <xdr:rowOff>419100</xdr:rowOff>
        </xdr:to>
        <xdr:sp macro="" textlink="">
          <xdr:nvSpPr>
            <xdr:cNvPr id="285778" name="CommandButton1" hidden="1">
              <a:extLst>
                <a:ext uri="{63B3BB69-23CF-44E3-9099-C40C66FF867C}">
                  <a14:compatExt spid="_x0000_s28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438150</xdr:rowOff>
        </xdr:from>
        <xdr:to>
          <xdr:col>0</xdr:col>
          <xdr:colOff>1704975</xdr:colOff>
          <xdr:row>2</xdr:row>
          <xdr:rowOff>38100</xdr:rowOff>
        </xdr:to>
        <xdr:sp macro="" textlink="">
          <xdr:nvSpPr>
            <xdr:cNvPr id="285779" name="CommandButton2" hidden="1">
              <a:extLst>
                <a:ext uri="{63B3BB69-23CF-44E3-9099-C40C66FF867C}">
                  <a14:compatExt spid="_x0000_s28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S2163"/>
  <sheetViews>
    <sheetView tabSelected="1" zoomScale="110" zoomScaleNormal="110" workbookViewId="0">
      <pane ySplit="1" topLeftCell="A717" activePane="bottomLeft" state="frozen"/>
      <selection pane="bottomLeft" activeCell="D11" sqref="D11"/>
    </sheetView>
  </sheetViews>
  <sheetFormatPr defaultColWidth="9.140625" defaultRowHeight="12.75" x14ac:dyDescent="0.2"/>
  <cols>
    <col min="1" max="1" width="8.140625" style="22" customWidth="1"/>
    <col min="2" max="2" width="20.28515625" style="37" customWidth="1"/>
    <col min="3" max="4" width="11.28515625" style="115" customWidth="1"/>
    <col min="5" max="5" width="10.5703125" style="115" customWidth="1"/>
    <col min="6" max="7" width="11.28515625" style="115" customWidth="1"/>
    <col min="8" max="8" width="12" style="115" customWidth="1"/>
    <col min="9" max="9" width="9.85546875" style="115" customWidth="1"/>
    <col min="10" max="13" width="10.7109375" style="115" customWidth="1"/>
    <col min="14" max="15" width="12.28515625" style="112" customWidth="1"/>
    <col min="16" max="17" width="13" style="112" customWidth="1"/>
    <col min="18" max="18" width="12.42578125" style="112" customWidth="1"/>
    <col min="19" max="19" width="12.28515625" style="112" customWidth="1"/>
    <col min="20" max="20" width="12.28515625" style="113" customWidth="1"/>
    <col min="21" max="21" width="9.7109375" style="113" customWidth="1"/>
    <col min="22" max="23" width="10.7109375" style="113" customWidth="1"/>
    <col min="24" max="25" width="12.7109375" style="113" customWidth="1"/>
    <col min="26" max="28" width="12.28515625" style="113" customWidth="1"/>
    <col min="29" max="31" width="9.85546875" style="113" customWidth="1"/>
    <col min="32" max="32" width="7.140625" style="113" customWidth="1"/>
    <col min="33" max="34" width="11.140625" style="113" customWidth="1"/>
    <col min="35" max="36" width="9.7109375" style="113" customWidth="1"/>
    <col min="37" max="38" width="12.140625" style="113" customWidth="1"/>
    <col min="39" max="39" width="17.5703125" style="113" customWidth="1"/>
    <col min="40" max="40" width="19.28515625" style="113" customWidth="1"/>
    <col min="41" max="43" width="19.28515625" style="114" customWidth="1"/>
    <col min="44" max="44" width="17.7109375" style="114" customWidth="1"/>
    <col min="45" max="45" width="13.28515625" style="114" customWidth="1"/>
    <col min="46" max="47" width="13.28515625" style="112" customWidth="1"/>
    <col min="48" max="48" width="14" style="112" customWidth="1"/>
    <col min="49" max="49" width="10.7109375" style="112" customWidth="1"/>
    <col min="50" max="51" width="12.7109375" style="112" customWidth="1"/>
    <col min="52" max="52" width="19" style="112" customWidth="1"/>
    <col min="53" max="54" width="18.42578125" style="112" customWidth="1"/>
    <col min="55" max="55" width="19.28515625" style="112" customWidth="1"/>
    <col min="56" max="57" width="11.42578125" style="112" customWidth="1"/>
    <col min="58" max="59" width="12.140625" style="112" customWidth="1"/>
    <col min="60" max="63" width="18.7109375" style="112" customWidth="1"/>
    <col min="64" max="65" width="9.5703125" style="114" customWidth="1"/>
    <col min="66" max="66" width="19.85546875" style="114" customWidth="1"/>
    <col min="67" max="68" width="17.140625" style="114" customWidth="1"/>
    <col min="69" max="71" width="11.140625" style="114" customWidth="1"/>
    <col min="72" max="74" width="13.7109375" style="114" customWidth="1"/>
    <col min="75" max="75" width="10.28515625" style="114" customWidth="1"/>
    <col min="76" max="76" width="9.28515625" style="112" customWidth="1"/>
    <col min="77" max="78" width="10.85546875" style="112" customWidth="1"/>
    <col min="79" max="79" width="10.140625" style="112" customWidth="1"/>
    <col min="80" max="80" width="12.7109375" style="112" customWidth="1"/>
    <col min="81" max="81" width="14.7109375" style="112" customWidth="1"/>
    <col min="82" max="85" width="12.7109375" style="112" customWidth="1"/>
    <col min="86" max="87" width="10.7109375" style="114" customWidth="1"/>
    <col min="88" max="88" width="15.7109375" style="114" customWidth="1"/>
    <col min="89" max="89" width="18.5703125" style="114" customWidth="1"/>
    <col min="90" max="91" width="9.28515625" style="114" customWidth="1"/>
    <col min="92" max="92" width="11.5703125" style="114" customWidth="1"/>
    <col min="93" max="93" width="11.42578125" style="114" customWidth="1"/>
    <col min="94" max="96" width="13" style="114" customWidth="1"/>
    <col min="97" max="98" width="18.28515625" style="114" customWidth="1"/>
    <col min="99" max="99" width="10.85546875" style="112" customWidth="1"/>
    <col min="100" max="101" width="17.7109375" style="112" customWidth="1"/>
    <col min="102" max="102" width="18.28515625" style="112" customWidth="1"/>
    <col min="103" max="104" width="10.28515625" style="112" customWidth="1"/>
    <col min="105" max="105" width="9.7109375" style="112" customWidth="1"/>
    <col min="106" max="110" width="12.28515625" style="112" customWidth="1"/>
    <col min="111" max="111" width="20" style="112" customWidth="1"/>
    <col min="112" max="112" width="9.7109375" style="112" customWidth="1"/>
    <col min="113" max="115" width="9" style="112" customWidth="1"/>
    <col min="116" max="116" width="12" style="113" customWidth="1"/>
    <col min="117" max="119" width="12" style="114" customWidth="1"/>
    <col min="120" max="120" width="11.28515625" style="114" customWidth="1"/>
    <col min="121" max="125" width="12.7109375" style="114" customWidth="1"/>
    <col min="126" max="126" width="10" style="114" customWidth="1"/>
    <col min="127" max="129" width="10.7109375" style="114" customWidth="1"/>
    <col min="130" max="130" width="14.140625" style="114" customWidth="1"/>
    <col min="131" max="132" width="9.7109375" style="114" customWidth="1"/>
    <col min="133" max="133" width="15.5703125" style="114" customWidth="1"/>
    <col min="134" max="135" width="14.7109375" style="114" customWidth="1"/>
    <col min="136" max="136" width="23.42578125" style="114" customWidth="1"/>
    <col min="137" max="138" width="9.28515625" style="114" customWidth="1"/>
    <col min="139" max="139" width="15.85546875" style="114" customWidth="1"/>
    <col min="140" max="144" width="9" style="114" customWidth="1"/>
    <col min="145" max="145" width="10.42578125" style="114" customWidth="1"/>
    <col min="146" max="146" width="13.140625" style="114" customWidth="1"/>
    <col min="147" max="147" width="19.85546875" style="114" customWidth="1"/>
    <col min="148" max="150" width="19.28515625" style="114" customWidth="1"/>
    <col min="151" max="151" width="13.28515625" style="114" customWidth="1"/>
    <col min="152" max="152" width="12.85546875" style="114" customWidth="1"/>
    <col min="153" max="153" width="12.85546875" style="112" customWidth="1"/>
    <col min="154" max="154" width="11.28515625" style="112" customWidth="1"/>
    <col min="155" max="155" width="18.5703125" style="112" customWidth="1"/>
    <col min="156" max="156" width="18.28515625" style="112" customWidth="1"/>
    <col min="157" max="157" width="19" style="112" customWidth="1"/>
    <col min="158" max="160" width="13.85546875" style="112" customWidth="1"/>
    <col min="161" max="161" width="13.42578125" style="112" customWidth="1"/>
    <col min="162" max="162" width="14.85546875" style="112" customWidth="1"/>
    <col min="163" max="164" width="15.7109375" style="112" customWidth="1"/>
    <col min="165" max="166" width="15.140625" style="112" customWidth="1"/>
    <col min="167" max="167" width="10.140625" style="113" customWidth="1"/>
    <col min="168" max="168" width="12.7109375" style="113" customWidth="1"/>
    <col min="169" max="169" width="10.140625" style="113" customWidth="1"/>
    <col min="170" max="171" width="10.140625" style="114" customWidth="1"/>
    <col min="172" max="172" width="11.7109375" style="112" customWidth="1"/>
    <col min="173" max="174" width="12.5703125" style="112" customWidth="1"/>
    <col min="175" max="175" width="13" style="112" customWidth="1"/>
    <col min="176" max="177" width="14.28515625" style="112" customWidth="1"/>
    <col min="178" max="181" width="10.85546875" style="112" customWidth="1"/>
    <col min="182" max="182" width="13.85546875" style="112" customWidth="1"/>
    <col min="183" max="184" width="9.85546875" style="112" customWidth="1"/>
    <col min="185" max="185" width="8.140625" style="113" customWidth="1"/>
    <col min="186" max="186" width="14.28515625" style="114" customWidth="1"/>
    <col min="187" max="188" width="11.7109375" style="114" customWidth="1"/>
    <col min="189" max="189" width="10.85546875" style="112" customWidth="1"/>
    <col min="190" max="190" width="13.140625" style="112" customWidth="1"/>
    <col min="191" max="191" width="15.28515625" style="112" customWidth="1"/>
    <col min="192" max="192" width="17.7109375" style="112" customWidth="1"/>
    <col min="193" max="193" width="11.28515625" style="112" customWidth="1"/>
    <col min="194" max="194" width="9.28515625" style="112" customWidth="1"/>
    <col min="195" max="195" width="15.28515625" style="112" customWidth="1"/>
    <col min="196" max="196" width="8.7109375" style="112" customWidth="1"/>
    <col min="197" max="197" width="9.42578125" style="112" customWidth="1"/>
    <col min="198" max="200" width="8.7109375" style="112" customWidth="1"/>
    <col min="201" max="202" width="7.85546875" style="112" customWidth="1"/>
    <col min="203" max="203" width="16" style="113" customWidth="1"/>
    <col min="204" max="204" width="17.7109375" style="114" customWidth="1"/>
    <col min="205" max="205" width="15.7109375" style="114" customWidth="1"/>
    <col min="206" max="206" width="11.7109375" style="114" customWidth="1"/>
    <col min="207" max="207" width="11.7109375" style="112" customWidth="1"/>
    <col min="208" max="210" width="18.28515625" style="112" customWidth="1"/>
    <col min="211" max="211" width="18.7109375" style="113" customWidth="1"/>
    <col min="212" max="212" width="18.7109375" style="114" customWidth="1"/>
    <col min="213" max="213" width="19.5703125" style="114" customWidth="1"/>
    <col min="214" max="216" width="17.28515625" style="114" customWidth="1"/>
    <col min="217" max="220" width="18.140625" style="114" customWidth="1"/>
    <col min="221" max="221" width="11.7109375" style="114" customWidth="1"/>
    <col min="222" max="222" width="6.28515625" style="113" customWidth="1"/>
    <col min="223" max="223" width="9.140625" style="114" customWidth="1"/>
    <col min="224" max="224" width="9.85546875" style="114" customWidth="1"/>
    <col min="225" max="225" width="10.7109375" style="114" customWidth="1"/>
    <col min="226" max="226" width="18.42578125" style="114" customWidth="1"/>
    <col min="227" max="227" width="12.28515625" style="114" customWidth="1"/>
    <col min="228" max="229" width="11.28515625" style="114" customWidth="1"/>
    <col min="230" max="232" width="10.5703125" style="114" customWidth="1"/>
    <col min="233" max="233" width="11.28515625" style="114" customWidth="1"/>
    <col min="234" max="234" width="17.7109375" style="112" customWidth="1"/>
    <col min="235" max="235" width="28" style="112" customWidth="1"/>
    <col min="236" max="236" width="19.28515625" style="112" customWidth="1"/>
    <col min="237" max="238" width="17.85546875" style="112" customWidth="1"/>
    <col min="239" max="239" width="9.5703125" style="112" customWidth="1"/>
    <col min="240" max="240" width="8.5703125" style="112" customWidth="1"/>
    <col min="241" max="241" width="11.85546875" style="112" customWidth="1"/>
    <col min="242" max="242" width="16.28515625" style="112" customWidth="1"/>
    <col min="243" max="243" width="10.140625" style="112" customWidth="1"/>
    <col min="244" max="244" width="11.7109375" style="112" customWidth="1"/>
    <col min="245" max="247" width="12.42578125" style="112" customWidth="1"/>
    <col min="248" max="248" width="10.5703125" style="112" customWidth="1"/>
    <col min="249" max="249" width="9.85546875" style="112" customWidth="1"/>
    <col min="250" max="251" width="10.5703125" style="112" customWidth="1"/>
    <col min="252" max="255" width="11.28515625" style="112" customWidth="1"/>
    <col min="256" max="256" width="18.140625" style="112" customWidth="1"/>
    <col min="257" max="257" width="17.85546875" style="112" customWidth="1"/>
    <col min="258" max="258" width="11.42578125" style="112" customWidth="1"/>
    <col min="259" max="259" width="8.5703125" style="112" customWidth="1"/>
    <col min="260" max="260" width="17.140625" style="112" customWidth="1"/>
    <col min="261" max="261" width="17.7109375" style="112" customWidth="1"/>
    <col min="262" max="262" width="10.42578125" style="112" customWidth="1"/>
    <col min="263" max="263" width="10.28515625" style="112" customWidth="1"/>
    <col min="264" max="264" width="17.7109375" style="112" customWidth="1"/>
    <col min="265" max="265" width="10.28515625" style="114" customWidth="1"/>
    <col min="266" max="266" width="11.7109375" style="114" customWidth="1"/>
    <col min="267" max="269" width="12.28515625" style="114" customWidth="1"/>
    <col min="270" max="271" width="14.140625" style="114" customWidth="1"/>
    <col min="272" max="272" width="12.28515625" style="114" customWidth="1"/>
    <col min="273" max="278" width="11.42578125" style="114" customWidth="1"/>
    <col min="279" max="279" width="12.7109375" style="113" customWidth="1"/>
    <col min="280" max="281" width="10.85546875" style="112" customWidth="1"/>
    <col min="282" max="282" width="11.7109375" style="112" customWidth="1"/>
    <col min="283" max="283" width="12.5703125" style="112" customWidth="1"/>
    <col min="284" max="284" width="13.28515625" style="112" customWidth="1"/>
    <col min="285" max="285" width="9.7109375" style="112" customWidth="1"/>
    <col min="286" max="288" width="11.28515625" style="112" customWidth="1"/>
    <col min="289" max="290" width="23.7109375" style="112" customWidth="1"/>
    <col min="291" max="292" width="21.42578125" style="112" customWidth="1"/>
    <col min="293" max="296" width="14.28515625" style="112" customWidth="1"/>
    <col min="297" max="298" width="18.5703125" style="112" customWidth="1"/>
    <col min="299" max="299" width="19.42578125" style="112" customWidth="1"/>
    <col min="300" max="300" width="13" style="114" customWidth="1"/>
    <col min="301" max="301" width="10.5703125" style="114" customWidth="1"/>
    <col min="302" max="302" width="13.28515625" style="114" customWidth="1"/>
    <col min="303" max="304" width="11.28515625" style="112" customWidth="1"/>
    <col min="305" max="305" width="12.140625" style="112" customWidth="1"/>
    <col min="306" max="309" width="11.7109375" style="112" customWidth="1"/>
    <col min="310" max="311" width="12.42578125" style="112" customWidth="1"/>
    <col min="312" max="312" width="17.140625" style="112" customWidth="1"/>
    <col min="313" max="314" width="14.42578125" style="112" customWidth="1"/>
    <col min="315" max="316" width="10.5703125" style="112" customWidth="1"/>
    <col min="317" max="318" width="11.28515625" style="112" customWidth="1"/>
    <col min="319" max="319" width="16.42578125" style="112" customWidth="1"/>
    <col min="320" max="320" width="9.7109375" style="112" customWidth="1"/>
    <col min="321" max="321" width="16.5703125" style="112" customWidth="1"/>
    <col min="322" max="322" width="12.28515625" style="112" customWidth="1"/>
    <col min="323" max="323" width="11.28515625" style="112" customWidth="1"/>
    <col min="324" max="325" width="13.7109375" style="112" customWidth="1"/>
    <col min="326" max="326" width="16.42578125" style="112" customWidth="1"/>
    <col min="327" max="328" width="16.28515625" style="112" customWidth="1"/>
    <col min="329" max="330" width="16.140625" style="112" customWidth="1"/>
    <col min="331" max="331" width="18.28515625" style="112" customWidth="1"/>
    <col min="332" max="333" width="19.28515625" style="112" customWidth="1"/>
    <col min="334" max="334" width="8.85546875" style="112" customWidth="1"/>
    <col min="335" max="335" width="17.85546875" style="112" customWidth="1"/>
    <col min="336" max="336" width="13.7109375" style="112" customWidth="1"/>
    <col min="337" max="337" width="12.7109375" style="112" customWidth="1"/>
    <col min="338" max="339" width="10.7109375" style="112" customWidth="1"/>
    <col min="340" max="341" width="12.85546875" style="112" customWidth="1"/>
    <col min="342" max="342" width="14.140625" style="112" customWidth="1"/>
    <col min="343" max="351" width="13.28515625" style="112" customWidth="1"/>
    <col min="352" max="352" width="11.85546875" style="112" customWidth="1"/>
    <col min="353" max="353" width="12.7109375" style="112" customWidth="1"/>
    <col min="354" max="354" width="16.7109375" style="112" customWidth="1"/>
    <col min="355" max="355" width="13" style="112" customWidth="1"/>
    <col min="356" max="356" width="11.5703125" style="112" customWidth="1"/>
    <col min="357" max="357" width="9.42578125" style="112" customWidth="1"/>
    <col min="358" max="358" width="11.5703125" style="112" customWidth="1"/>
    <col min="359" max="363" width="11.140625" style="112" customWidth="1"/>
    <col min="364" max="366" width="13.85546875" style="112" customWidth="1"/>
    <col min="367" max="367" width="15.85546875" style="112" customWidth="1"/>
    <col min="368" max="368" width="15" style="112" customWidth="1"/>
    <col min="369" max="369" width="11.85546875" style="112" customWidth="1"/>
    <col min="370" max="370" width="13.42578125" style="112" customWidth="1"/>
    <col min="371" max="371" width="14.85546875" style="112" customWidth="1"/>
    <col min="372" max="372" width="8.85546875" style="112" customWidth="1"/>
    <col min="373" max="374" width="7.42578125" style="112" customWidth="1"/>
    <col min="375" max="382" width="9" style="112" customWidth="1"/>
    <col min="383" max="383" width="16.85546875" style="112" customWidth="1"/>
    <col min="384" max="384" width="15.42578125" style="112" customWidth="1"/>
    <col min="385" max="387" width="10.42578125" style="112" customWidth="1"/>
    <col min="388" max="388" width="9.28515625" style="112" customWidth="1"/>
    <col min="389" max="389" width="15.42578125" style="112" customWidth="1"/>
    <col min="390" max="390" width="14.42578125" style="112" customWidth="1"/>
    <col min="391" max="392" width="16" style="112" customWidth="1"/>
    <col min="393" max="394" width="10.42578125" style="112" customWidth="1"/>
    <col min="395" max="395" width="12.140625" style="112" customWidth="1"/>
    <col min="396" max="396" width="14.140625" style="112" customWidth="1"/>
    <col min="397" max="400" width="12.85546875" style="112" customWidth="1"/>
    <col min="401" max="401" width="11.42578125" style="112" customWidth="1"/>
    <col min="402" max="402" width="11" style="112" customWidth="1"/>
    <col min="403" max="403" width="11.85546875" style="112" customWidth="1"/>
    <col min="404" max="405" width="11.28515625" style="112" customWidth="1"/>
    <col min="406" max="406" width="20.7109375" style="112" customWidth="1"/>
    <col min="407" max="407" width="19.28515625" style="112" customWidth="1"/>
    <col min="408" max="408" width="15.7109375" style="112" customWidth="1"/>
    <col min="409" max="410" width="20" style="112" customWidth="1"/>
    <col min="411" max="411" width="21.140625" style="112" customWidth="1"/>
    <col min="412" max="412" width="22.28515625" style="112" customWidth="1"/>
    <col min="413" max="413" width="20.140625" style="112" customWidth="1"/>
    <col min="414" max="414" width="18.7109375" style="112" customWidth="1"/>
    <col min="415" max="415" width="20.85546875" style="112" customWidth="1"/>
    <col min="416" max="416" width="15.42578125" style="112" customWidth="1"/>
    <col min="417" max="417" width="27.28515625" style="112" customWidth="1"/>
    <col min="418" max="419" width="15.42578125" style="112" customWidth="1"/>
    <col min="420" max="420" width="17.7109375" style="112" customWidth="1"/>
    <col min="421" max="421" width="17.85546875" style="112" customWidth="1"/>
    <col min="422" max="422" width="13.5703125" style="112" customWidth="1"/>
    <col min="423" max="424" width="22.5703125" style="112" customWidth="1"/>
    <col min="425" max="428" width="14.28515625" style="112" customWidth="1"/>
    <col min="429" max="429" width="13.28515625" style="112" customWidth="1"/>
    <col min="430" max="430" width="14.28515625" style="112" customWidth="1"/>
    <col min="431" max="431" width="12.85546875" style="112" customWidth="1"/>
    <col min="432" max="432" width="13.7109375" style="112" customWidth="1"/>
    <col min="433" max="434" width="9" style="112" customWidth="1"/>
    <col min="435" max="435" width="14.5703125" style="112" customWidth="1"/>
    <col min="436" max="436" width="18.5703125" style="112" customWidth="1"/>
    <col min="437" max="437" width="18.42578125" style="112" customWidth="1"/>
    <col min="438" max="438" width="18.5703125" style="112" customWidth="1"/>
    <col min="439" max="439" width="29.42578125" style="112" customWidth="1"/>
    <col min="440" max="440" width="31.28515625" style="112" customWidth="1"/>
    <col min="441" max="441" width="33.42578125" style="112" customWidth="1"/>
    <col min="442" max="442" width="23.140625" style="112" customWidth="1"/>
    <col min="443" max="443" width="23.5703125" style="112" customWidth="1"/>
    <col min="444" max="444" width="23.140625" style="112" customWidth="1"/>
    <col min="445" max="445" width="23.28515625" style="112" customWidth="1"/>
    <col min="446" max="446" width="10.7109375" style="112" customWidth="1"/>
    <col min="447" max="447" width="11.85546875" style="112" customWidth="1"/>
    <col min="448" max="448" width="13.85546875" style="112" customWidth="1"/>
    <col min="449" max="449" width="14" style="112" customWidth="1"/>
    <col min="450" max="450" width="12.7109375" style="112" customWidth="1"/>
    <col min="451" max="451" width="14.42578125" style="112" customWidth="1"/>
    <col min="452" max="452" width="15" style="112" customWidth="1"/>
    <col min="453" max="453" width="7.42578125" style="20" customWidth="1"/>
    <col min="454" max="454" width="10.42578125" style="28" hidden="1" customWidth="1"/>
    <col min="455" max="455" width="10.7109375" style="28" hidden="1" customWidth="1"/>
    <col min="456" max="456" width="10.5703125" style="28" hidden="1" customWidth="1"/>
    <col min="457" max="457" width="10.28515625" style="28" hidden="1" customWidth="1"/>
    <col min="458" max="458" width="11.28515625" style="28" hidden="1" customWidth="1"/>
    <col min="459" max="459" width="10.5703125" style="28" hidden="1" customWidth="1"/>
    <col min="460" max="460" width="10.42578125" style="28" hidden="1" customWidth="1"/>
    <col min="461" max="486" width="225.7109375" style="4" customWidth="1"/>
    <col min="487" max="16384" width="9.140625" style="4"/>
  </cols>
  <sheetData>
    <row r="1" spans="1:461" s="17" customFormat="1" ht="45" customHeight="1" x14ac:dyDescent="0.2">
      <c r="A1" s="92" t="s">
        <v>0</v>
      </c>
      <c r="B1" s="93" t="s">
        <v>600</v>
      </c>
      <c r="C1" s="17" t="s">
        <v>73</v>
      </c>
      <c r="D1" s="17" t="s">
        <v>73</v>
      </c>
      <c r="E1" s="21" t="s">
        <v>84</v>
      </c>
      <c r="F1" s="21" t="s">
        <v>177</v>
      </c>
      <c r="G1" s="21" t="s">
        <v>417</v>
      </c>
      <c r="H1" s="21" t="s">
        <v>341</v>
      </c>
      <c r="I1" s="21" t="s">
        <v>214</v>
      </c>
      <c r="J1" s="21" t="s">
        <v>165</v>
      </c>
      <c r="K1" s="21" t="s">
        <v>272</v>
      </c>
      <c r="L1" s="21" t="s">
        <v>591</v>
      </c>
      <c r="M1" s="21" t="s">
        <v>448</v>
      </c>
      <c r="N1" s="21" t="s">
        <v>82</v>
      </c>
      <c r="O1" s="21" t="s">
        <v>188</v>
      </c>
      <c r="P1" s="21" t="s">
        <v>269</v>
      </c>
      <c r="Q1" s="21" t="s">
        <v>204</v>
      </c>
      <c r="R1" s="21" t="s">
        <v>221</v>
      </c>
      <c r="S1" s="21" t="s">
        <v>110</v>
      </c>
      <c r="T1" s="12" t="s">
        <v>46</v>
      </c>
      <c r="U1" s="12" t="s">
        <v>77</v>
      </c>
      <c r="V1" s="12" t="s">
        <v>255</v>
      </c>
      <c r="W1" s="12" t="s">
        <v>391</v>
      </c>
      <c r="X1" s="12" t="s">
        <v>327</v>
      </c>
      <c r="Y1" s="12" t="s">
        <v>578</v>
      </c>
      <c r="Z1" s="12" t="s">
        <v>104</v>
      </c>
      <c r="AA1" s="12" t="s">
        <v>208</v>
      </c>
      <c r="AB1" s="12" t="s">
        <v>475</v>
      </c>
      <c r="AC1" s="12" t="s">
        <v>285</v>
      </c>
      <c r="AD1" s="12" t="s">
        <v>68</v>
      </c>
      <c r="AE1" s="12" t="s">
        <v>499</v>
      </c>
      <c r="AF1" s="12" t="s">
        <v>157</v>
      </c>
      <c r="AG1" s="12" t="s">
        <v>101</v>
      </c>
      <c r="AH1" s="12" t="s">
        <v>592</v>
      </c>
      <c r="AI1" s="12" t="s">
        <v>244</v>
      </c>
      <c r="AJ1" s="12" t="s">
        <v>457</v>
      </c>
      <c r="AK1" s="12" t="s">
        <v>353</v>
      </c>
      <c r="AL1" s="12" t="s">
        <v>311</v>
      </c>
      <c r="AM1" s="12" t="s">
        <v>76</v>
      </c>
      <c r="AN1" s="12" t="s">
        <v>10</v>
      </c>
      <c r="AO1" s="21" t="s">
        <v>420</v>
      </c>
      <c r="AP1" s="21" t="s">
        <v>454</v>
      </c>
      <c r="AQ1" s="21" t="s">
        <v>413</v>
      </c>
      <c r="AR1" s="21" t="s">
        <v>260</v>
      </c>
      <c r="AS1" s="21" t="s">
        <v>273</v>
      </c>
      <c r="AT1" s="21" t="s">
        <v>51</v>
      </c>
      <c r="AU1" s="51" t="s">
        <v>428</v>
      </c>
      <c r="AV1" s="21" t="s">
        <v>359</v>
      </c>
      <c r="AW1" s="21" t="s">
        <v>119</v>
      </c>
      <c r="AX1" s="21" t="s">
        <v>254</v>
      </c>
      <c r="AY1" s="21" t="s">
        <v>452</v>
      </c>
      <c r="AZ1" s="21" t="s">
        <v>504</v>
      </c>
      <c r="BA1" s="21" t="s">
        <v>212</v>
      </c>
      <c r="BB1" s="21" t="s">
        <v>296</v>
      </c>
      <c r="BC1" s="21" t="s">
        <v>240</v>
      </c>
      <c r="BD1" s="21" t="s">
        <v>140</v>
      </c>
      <c r="BE1" s="21" t="s">
        <v>166</v>
      </c>
      <c r="BF1" s="21" t="s">
        <v>206</v>
      </c>
      <c r="BG1" s="21" t="s">
        <v>235</v>
      </c>
      <c r="BH1" s="21" t="s">
        <v>270</v>
      </c>
      <c r="BI1" s="21" t="s">
        <v>561</v>
      </c>
      <c r="BJ1" s="21" t="s">
        <v>446</v>
      </c>
      <c r="BK1" s="21" t="s">
        <v>521</v>
      </c>
      <c r="BL1" s="21" t="s">
        <v>64</v>
      </c>
      <c r="BM1" s="21" t="s">
        <v>498</v>
      </c>
      <c r="BN1" s="21" t="s">
        <v>344</v>
      </c>
      <c r="BO1" s="21" t="s">
        <v>198</v>
      </c>
      <c r="BP1" s="21" t="s">
        <v>526</v>
      </c>
      <c r="BQ1" s="21" t="s">
        <v>339</v>
      </c>
      <c r="BR1" s="21" t="s">
        <v>378</v>
      </c>
      <c r="BS1" s="21" t="s">
        <v>345</v>
      </c>
      <c r="BT1" s="21" t="s">
        <v>241</v>
      </c>
      <c r="BU1" s="21" t="s">
        <v>388</v>
      </c>
      <c r="BV1" s="21" t="s">
        <v>570</v>
      </c>
      <c r="BW1" s="21" t="s">
        <v>210</v>
      </c>
      <c r="BX1" s="21" t="s">
        <v>11</v>
      </c>
      <c r="BY1" s="21" t="s">
        <v>262</v>
      </c>
      <c r="BZ1" s="21" t="s">
        <v>585</v>
      </c>
      <c r="CA1" s="21" t="s">
        <v>248</v>
      </c>
      <c r="CB1" s="21" t="s">
        <v>79</v>
      </c>
      <c r="CC1" s="12" t="s">
        <v>116</v>
      </c>
      <c r="CD1" s="12" t="s">
        <v>239</v>
      </c>
      <c r="CE1" s="21" t="s">
        <v>469</v>
      </c>
      <c r="CF1" s="21" t="s">
        <v>584</v>
      </c>
      <c r="CG1" s="21" t="s">
        <v>534</v>
      </c>
      <c r="CH1" s="21" t="s">
        <v>105</v>
      </c>
      <c r="CI1" s="21" t="s">
        <v>105</v>
      </c>
      <c r="CJ1" s="21" t="s">
        <v>78</v>
      </c>
      <c r="CK1" s="21" t="s">
        <v>261</v>
      </c>
      <c r="CL1" s="21" t="s">
        <v>134</v>
      </c>
      <c r="CM1" s="21" t="s">
        <v>579</v>
      </c>
      <c r="CN1" s="21" t="s">
        <v>330</v>
      </c>
      <c r="CO1" s="21" t="s">
        <v>223</v>
      </c>
      <c r="CP1" s="21" t="s">
        <v>145</v>
      </c>
      <c r="CQ1" s="21" t="s">
        <v>80</v>
      </c>
      <c r="CR1" s="21" t="s">
        <v>573</v>
      </c>
      <c r="CS1" s="21" t="s">
        <v>159</v>
      </c>
      <c r="CT1" s="21" t="s">
        <v>574</v>
      </c>
      <c r="CU1" s="21" t="s">
        <v>58</v>
      </c>
      <c r="CV1" s="21" t="s">
        <v>25</v>
      </c>
      <c r="CW1" s="21" t="s">
        <v>466</v>
      </c>
      <c r="CX1" s="21" t="s">
        <v>205</v>
      </c>
      <c r="CY1" s="21" t="s">
        <v>293</v>
      </c>
      <c r="CZ1" s="21" t="s">
        <v>335</v>
      </c>
      <c r="DA1" s="21" t="s">
        <v>173</v>
      </c>
      <c r="DB1" s="21" t="s">
        <v>69</v>
      </c>
      <c r="DC1" s="21" t="s">
        <v>117</v>
      </c>
      <c r="DD1" s="21" t="s">
        <v>368</v>
      </c>
      <c r="DE1" s="21" t="s">
        <v>237</v>
      </c>
      <c r="DF1" s="21" t="s">
        <v>500</v>
      </c>
      <c r="DG1" s="21" t="s">
        <v>161</v>
      </c>
      <c r="DH1" s="21" t="s">
        <v>146</v>
      </c>
      <c r="DI1" s="21" t="s">
        <v>213</v>
      </c>
      <c r="DJ1" s="12" t="s">
        <v>50</v>
      </c>
      <c r="DK1" s="12" t="s">
        <v>375</v>
      </c>
      <c r="DL1" s="12" t="s">
        <v>12</v>
      </c>
      <c r="DM1" s="12" t="s">
        <v>91</v>
      </c>
      <c r="DN1" s="12" t="s">
        <v>102</v>
      </c>
      <c r="DO1" s="12" t="s">
        <v>91</v>
      </c>
      <c r="DP1" s="12" t="s">
        <v>63</v>
      </c>
      <c r="DQ1" s="12" t="s">
        <v>505</v>
      </c>
      <c r="DR1" s="12" t="s">
        <v>552</v>
      </c>
      <c r="DS1" s="12" t="s">
        <v>369</v>
      </c>
      <c r="DT1" s="12" t="s">
        <v>171</v>
      </c>
      <c r="DU1" s="12" t="s">
        <v>256</v>
      </c>
      <c r="DV1" s="12" t="s">
        <v>142</v>
      </c>
      <c r="DW1" s="12" t="s">
        <v>141</v>
      </c>
      <c r="DX1" s="12" t="s">
        <v>44</v>
      </c>
      <c r="DY1" s="12" t="s">
        <v>564</v>
      </c>
      <c r="DZ1" s="12" t="s">
        <v>93</v>
      </c>
      <c r="EA1" s="12" t="s">
        <v>236</v>
      </c>
      <c r="EB1" s="12" t="s">
        <v>43</v>
      </c>
      <c r="EC1" s="12" t="s">
        <v>180</v>
      </c>
      <c r="ED1" s="12" t="s">
        <v>226</v>
      </c>
      <c r="EE1" s="12" t="s">
        <v>550</v>
      </c>
      <c r="EF1" s="12" t="s">
        <v>336</v>
      </c>
      <c r="EG1" s="12" t="s">
        <v>114</v>
      </c>
      <c r="EH1" s="12" t="s">
        <v>294</v>
      </c>
      <c r="EI1" s="12" t="s">
        <v>191</v>
      </c>
      <c r="EJ1" s="12" t="s">
        <v>184</v>
      </c>
      <c r="EK1" s="12" t="s">
        <v>449</v>
      </c>
      <c r="EL1" s="12" t="s">
        <v>149</v>
      </c>
      <c r="EM1" s="12" t="s">
        <v>154</v>
      </c>
      <c r="EN1" s="12" t="s">
        <v>376</v>
      </c>
      <c r="EO1" s="12" t="s">
        <v>332</v>
      </c>
      <c r="EP1" s="12" t="s">
        <v>274</v>
      </c>
      <c r="EQ1" s="12" t="s">
        <v>33</v>
      </c>
      <c r="ER1" s="12" t="s">
        <v>168</v>
      </c>
      <c r="ES1" s="12" t="s">
        <v>575</v>
      </c>
      <c r="ET1" s="12" t="s">
        <v>387</v>
      </c>
      <c r="EU1" s="12" t="s">
        <v>181</v>
      </c>
      <c r="EV1" s="12" t="s">
        <v>271</v>
      </c>
      <c r="EW1" s="12" t="s">
        <v>30</v>
      </c>
      <c r="EX1" s="12" t="s">
        <v>202</v>
      </c>
      <c r="EY1" s="12" t="s">
        <v>257</v>
      </c>
      <c r="EZ1" s="12" t="s">
        <v>309</v>
      </c>
      <c r="FA1" s="12" t="s">
        <v>174</v>
      </c>
      <c r="FB1" s="12" t="s">
        <v>351</v>
      </c>
      <c r="FC1" s="12" t="s">
        <v>59</v>
      </c>
      <c r="FD1" s="12" t="s">
        <v>160</v>
      </c>
      <c r="FE1" s="12" t="s">
        <v>253</v>
      </c>
      <c r="FF1" s="12" t="s">
        <v>47</v>
      </c>
      <c r="FG1" s="12" t="s">
        <v>143</v>
      </c>
      <c r="FH1" s="12" t="s">
        <v>503</v>
      </c>
      <c r="FI1" s="12" t="s">
        <v>275</v>
      </c>
      <c r="FJ1" s="12" t="s">
        <v>553</v>
      </c>
      <c r="FK1" s="12" t="s">
        <v>13</v>
      </c>
      <c r="FL1" s="12" t="s">
        <v>94</v>
      </c>
      <c r="FM1" s="12" t="s">
        <v>57</v>
      </c>
      <c r="FN1" s="21" t="s">
        <v>340</v>
      </c>
      <c r="FO1" s="21" t="s">
        <v>535</v>
      </c>
      <c r="FP1" s="21" t="s">
        <v>14</v>
      </c>
      <c r="FQ1" s="21" t="s">
        <v>147</v>
      </c>
      <c r="FR1" s="21" t="s">
        <v>447</v>
      </c>
      <c r="FS1" s="21" t="s">
        <v>243</v>
      </c>
      <c r="FT1" s="21" t="s">
        <v>326</v>
      </c>
      <c r="FU1" s="21" t="s">
        <v>549</v>
      </c>
      <c r="FV1" s="12" t="s">
        <v>209</v>
      </c>
      <c r="FW1" s="12" t="s">
        <v>438</v>
      </c>
      <c r="FX1" s="12" t="s">
        <v>185</v>
      </c>
      <c r="FY1" s="12" t="s">
        <v>267</v>
      </c>
      <c r="FZ1" s="12" t="s">
        <v>224</v>
      </c>
      <c r="GA1" s="12" t="s">
        <v>152</v>
      </c>
      <c r="GB1" s="12" t="s">
        <v>599</v>
      </c>
      <c r="GC1" s="12" t="s">
        <v>1</v>
      </c>
      <c r="GD1" s="21" t="s">
        <v>305</v>
      </c>
      <c r="GE1" s="21" t="s">
        <v>155</v>
      </c>
      <c r="GF1" s="21" t="s">
        <v>576</v>
      </c>
      <c r="GG1" s="21" t="s">
        <v>70</v>
      </c>
      <c r="GH1" s="21" t="s">
        <v>312</v>
      </c>
      <c r="GI1" s="21" t="s">
        <v>252</v>
      </c>
      <c r="GJ1" s="21" t="s">
        <v>303</v>
      </c>
      <c r="GK1" s="21" t="s">
        <v>349</v>
      </c>
      <c r="GL1" s="21" t="s">
        <v>276</v>
      </c>
      <c r="GM1" s="21" t="s">
        <v>207</v>
      </c>
      <c r="GN1" s="21" t="s">
        <v>23</v>
      </c>
      <c r="GO1" s="12" t="s">
        <v>355</v>
      </c>
      <c r="GP1" s="21" t="s">
        <v>83</v>
      </c>
      <c r="GQ1" s="21" t="s">
        <v>444</v>
      </c>
      <c r="GR1" s="21" t="s">
        <v>577</v>
      </c>
      <c r="GS1" s="12" t="s">
        <v>126</v>
      </c>
      <c r="GT1" s="12" t="s">
        <v>533</v>
      </c>
      <c r="GU1" s="12" t="s">
        <v>35</v>
      </c>
      <c r="GV1" s="12" t="s">
        <v>158</v>
      </c>
      <c r="GW1" s="12" t="s">
        <v>170</v>
      </c>
      <c r="GX1" s="12" t="s">
        <v>362</v>
      </c>
      <c r="GY1" s="12" t="s">
        <v>24</v>
      </c>
      <c r="GZ1" s="12" t="s">
        <v>360</v>
      </c>
      <c r="HA1" s="12" t="s">
        <v>182</v>
      </c>
      <c r="HB1" s="12" t="s">
        <v>379</v>
      </c>
      <c r="HC1" s="12" t="s">
        <v>27</v>
      </c>
      <c r="HD1" s="12" t="s">
        <v>89</v>
      </c>
      <c r="HE1" s="21" t="s">
        <v>247</v>
      </c>
      <c r="HF1" s="21" t="s">
        <v>192</v>
      </c>
      <c r="HG1" s="21" t="s">
        <v>65</v>
      </c>
      <c r="HH1" s="21" t="s">
        <v>370</v>
      </c>
      <c r="HI1" s="21" t="s">
        <v>301</v>
      </c>
      <c r="HJ1" s="21" t="s">
        <v>315</v>
      </c>
      <c r="HK1" s="21" t="s">
        <v>380</v>
      </c>
      <c r="HL1" s="21" t="s">
        <v>587</v>
      </c>
      <c r="HM1" s="21" t="s">
        <v>441</v>
      </c>
      <c r="HN1" s="12" t="s">
        <v>26</v>
      </c>
      <c r="HO1" s="21" t="s">
        <v>127</v>
      </c>
      <c r="HP1" s="21" t="s">
        <v>148</v>
      </c>
      <c r="HQ1" s="21" t="s">
        <v>175</v>
      </c>
      <c r="HR1" s="21" t="s">
        <v>328</v>
      </c>
      <c r="HS1" s="21" t="s">
        <v>363</v>
      </c>
      <c r="HT1" s="21" t="s">
        <v>268</v>
      </c>
      <c r="HU1" s="21" t="s">
        <v>525</v>
      </c>
      <c r="HV1" s="21" t="s">
        <v>15</v>
      </c>
      <c r="HW1" s="21" t="s">
        <v>106</v>
      </c>
      <c r="HX1" s="21" t="s">
        <v>542</v>
      </c>
      <c r="HY1" s="21" t="s">
        <v>103</v>
      </c>
      <c r="HZ1" s="21" t="s">
        <v>162</v>
      </c>
      <c r="IA1" s="21" t="s">
        <v>300</v>
      </c>
      <c r="IB1" s="21" t="s">
        <v>163</v>
      </c>
      <c r="IC1" s="21" t="s">
        <v>228</v>
      </c>
      <c r="ID1" s="21" t="s">
        <v>402</v>
      </c>
      <c r="IE1" s="21" t="s">
        <v>107</v>
      </c>
      <c r="IF1" s="21" t="s">
        <v>2</v>
      </c>
      <c r="IG1" s="21" t="s">
        <v>227</v>
      </c>
      <c r="IH1" s="21" t="s">
        <v>215</v>
      </c>
      <c r="II1" s="21" t="s">
        <v>199</v>
      </c>
      <c r="IJ1" s="21" t="s">
        <v>85</v>
      </c>
      <c r="IK1" s="21" t="s">
        <v>115</v>
      </c>
      <c r="IL1" s="21" t="s">
        <v>437</v>
      </c>
      <c r="IM1" s="21" t="s">
        <v>427</v>
      </c>
      <c r="IN1" s="21" t="s">
        <v>308</v>
      </c>
      <c r="IO1" s="21" t="s">
        <v>183</v>
      </c>
      <c r="IP1" s="21" t="s">
        <v>37</v>
      </c>
      <c r="IQ1" s="12" t="s">
        <v>45</v>
      </c>
      <c r="IR1" s="21" t="s">
        <v>118</v>
      </c>
      <c r="IS1" s="21" t="s">
        <v>506</v>
      </c>
      <c r="IT1" s="21" t="s">
        <v>356</v>
      </c>
      <c r="IU1" s="21" t="s">
        <v>246</v>
      </c>
      <c r="IV1" s="21" t="s">
        <v>277</v>
      </c>
      <c r="IW1" s="21" t="s">
        <v>357</v>
      </c>
      <c r="IX1" s="21" t="s">
        <v>121</v>
      </c>
      <c r="IY1" s="21" t="s">
        <v>304</v>
      </c>
      <c r="IZ1" s="21" t="s">
        <v>81</v>
      </c>
      <c r="JA1" s="21" t="s">
        <v>132</v>
      </c>
      <c r="JB1" s="21" t="s">
        <v>200</v>
      </c>
      <c r="JC1" s="21" t="s">
        <v>211</v>
      </c>
      <c r="JD1" s="21" t="s">
        <v>346</v>
      </c>
      <c r="JE1" s="12" t="s">
        <v>164</v>
      </c>
      <c r="JF1" s="12" t="s">
        <v>331</v>
      </c>
      <c r="JG1" s="12" t="s">
        <v>153</v>
      </c>
      <c r="JH1" s="12" t="s">
        <v>440</v>
      </c>
      <c r="JI1" s="12" t="s">
        <v>430</v>
      </c>
      <c r="JJ1" s="12" t="s">
        <v>124</v>
      </c>
      <c r="JK1" s="12" t="s">
        <v>551</v>
      </c>
      <c r="JL1" s="12" t="s">
        <v>367</v>
      </c>
      <c r="JM1" s="12" t="s">
        <v>295</v>
      </c>
      <c r="JN1" s="12" t="s">
        <v>548</v>
      </c>
      <c r="JO1" s="12" t="s">
        <v>450</v>
      </c>
      <c r="JP1" s="12" t="s">
        <v>421</v>
      </c>
      <c r="JQ1" s="12" t="s">
        <v>399</v>
      </c>
      <c r="JR1" s="12" t="s">
        <v>398</v>
      </c>
      <c r="JS1" s="12" t="s">
        <v>22</v>
      </c>
      <c r="JT1" s="12" t="s">
        <v>16</v>
      </c>
      <c r="JU1" s="12" t="s">
        <v>56</v>
      </c>
      <c r="JV1" s="12" t="s">
        <v>186</v>
      </c>
      <c r="JW1" s="12" t="s">
        <v>350</v>
      </c>
      <c r="JX1" s="12" t="s">
        <v>189</v>
      </c>
      <c r="JY1" s="12" t="s">
        <v>100</v>
      </c>
      <c r="JZ1" s="12" t="s">
        <v>193</v>
      </c>
      <c r="KA1" s="12" t="s">
        <v>426</v>
      </c>
      <c r="KB1" s="12" t="s">
        <v>524</v>
      </c>
      <c r="KC1" s="12" t="s">
        <v>225</v>
      </c>
      <c r="KD1" s="12" t="s">
        <v>156</v>
      </c>
      <c r="KE1" s="12" t="s">
        <v>108</v>
      </c>
      <c r="KF1" s="12" t="s">
        <v>484</v>
      </c>
      <c r="KG1" s="12" t="s">
        <v>282</v>
      </c>
      <c r="KH1" s="12" t="s">
        <v>588</v>
      </c>
      <c r="KI1" s="12" t="s">
        <v>372</v>
      </c>
      <c r="KJ1" s="12" t="s">
        <v>565</v>
      </c>
      <c r="KK1" s="12" t="s">
        <v>18</v>
      </c>
      <c r="KL1" s="21" t="s">
        <v>594</v>
      </c>
      <c r="KM1" s="21" t="s">
        <v>167</v>
      </c>
      <c r="KN1" s="21" t="s">
        <v>66</v>
      </c>
      <c r="KO1" s="21" t="s">
        <v>138</v>
      </c>
      <c r="KP1" s="21" t="s">
        <v>337</v>
      </c>
      <c r="KQ1" s="12" t="s">
        <v>238</v>
      </c>
      <c r="KR1" s="12" t="s">
        <v>125</v>
      </c>
      <c r="KS1" s="12" t="s">
        <v>128</v>
      </c>
      <c r="KT1" s="21" t="s">
        <v>60</v>
      </c>
      <c r="KU1" s="12" t="s">
        <v>92</v>
      </c>
      <c r="KV1" s="21" t="s">
        <v>507</v>
      </c>
      <c r="KW1" s="21" t="s">
        <v>589</v>
      </c>
      <c r="KX1" s="21" t="s">
        <v>111</v>
      </c>
      <c r="KY1" s="21" t="s">
        <v>590</v>
      </c>
      <c r="KZ1" s="21" t="s">
        <v>232</v>
      </c>
      <c r="LA1" s="21" t="s">
        <v>17</v>
      </c>
      <c r="LB1" s="21" t="s">
        <v>497</v>
      </c>
      <c r="LC1" s="12" t="s">
        <v>112</v>
      </c>
      <c r="LD1" s="12" t="s">
        <v>554</v>
      </c>
      <c r="LE1" s="12" t="s">
        <v>233</v>
      </c>
      <c r="LF1" s="12" t="s">
        <v>249</v>
      </c>
      <c r="LG1" s="12" t="s">
        <v>150</v>
      </c>
      <c r="LH1" s="12" t="s">
        <v>201</v>
      </c>
      <c r="LI1" s="21" t="s">
        <v>179</v>
      </c>
      <c r="LJ1" s="21" t="s">
        <v>109</v>
      </c>
      <c r="LK1" s="21" t="s">
        <v>137</v>
      </c>
      <c r="LL1" s="21" t="s">
        <v>135</v>
      </c>
      <c r="LM1" s="21" t="s">
        <v>569</v>
      </c>
      <c r="LN1" s="21" t="s">
        <v>195</v>
      </c>
      <c r="LO1" s="21" t="s">
        <v>131</v>
      </c>
      <c r="LP1" s="21" t="s">
        <v>195</v>
      </c>
      <c r="LQ1" s="12" t="s">
        <v>289</v>
      </c>
      <c r="LR1" s="12" t="s">
        <v>572</v>
      </c>
      <c r="LS1" s="12" t="s">
        <v>292</v>
      </c>
      <c r="LT1" s="24" t="s">
        <v>310</v>
      </c>
      <c r="LU1" s="24" t="s">
        <v>453</v>
      </c>
      <c r="LV1" s="24" t="s">
        <v>386</v>
      </c>
      <c r="LW1" s="24" t="s">
        <v>319</v>
      </c>
      <c r="LX1" s="12" t="s">
        <v>320</v>
      </c>
      <c r="LY1" s="24" t="s">
        <v>314</v>
      </c>
      <c r="LZ1" s="24" t="s">
        <v>313</v>
      </c>
      <c r="MA1" s="24" t="s">
        <v>461</v>
      </c>
      <c r="MB1" s="24" t="s">
        <v>290</v>
      </c>
      <c r="MC1" s="24" t="s">
        <v>432</v>
      </c>
      <c r="MD1" s="24" t="s">
        <v>317</v>
      </c>
      <c r="ME1" s="24" t="s">
        <v>409</v>
      </c>
      <c r="MF1" s="24" t="s">
        <v>410</v>
      </c>
      <c r="MG1" s="24" t="s">
        <v>480</v>
      </c>
      <c r="MH1" s="24" t="s">
        <v>459</v>
      </c>
      <c r="MI1" s="24" t="s">
        <v>465</v>
      </c>
      <c r="MJ1" s="24" t="s">
        <v>556</v>
      </c>
      <c r="MK1" s="24" t="s">
        <v>559</v>
      </c>
      <c r="ML1" s="24" t="s">
        <v>407</v>
      </c>
      <c r="MM1" s="24" t="s">
        <v>408</v>
      </c>
      <c r="MN1" s="12" t="s">
        <v>291</v>
      </c>
      <c r="MO1" s="24" t="s">
        <v>321</v>
      </c>
      <c r="MP1" s="24" t="s">
        <v>322</v>
      </c>
      <c r="MQ1" s="24" t="s">
        <v>323</v>
      </c>
      <c r="MR1" s="24" t="s">
        <v>324</v>
      </c>
      <c r="MS1" s="24" t="s">
        <v>325</v>
      </c>
      <c r="MT1" s="24" t="s">
        <v>390</v>
      </c>
      <c r="MU1" s="24" t="s">
        <v>366</v>
      </c>
      <c r="MV1" s="24" t="s">
        <v>539</v>
      </c>
      <c r="MW1" s="24" t="s">
        <v>178</v>
      </c>
      <c r="MX1" s="24" t="s">
        <v>593</v>
      </c>
      <c r="MY1" s="24" t="s">
        <v>538</v>
      </c>
      <c r="MZ1" s="24" t="s">
        <v>178</v>
      </c>
      <c r="NA1" s="24" t="s">
        <v>516</v>
      </c>
      <c r="NB1" s="24" t="s">
        <v>517</v>
      </c>
      <c r="NC1" s="24" t="s">
        <v>265</v>
      </c>
      <c r="ND1" s="24" t="s">
        <v>266</v>
      </c>
      <c r="NE1" s="24" t="s">
        <v>279</v>
      </c>
      <c r="NF1" s="24" t="s">
        <v>280</v>
      </c>
      <c r="NG1" s="24" t="s">
        <v>281</v>
      </c>
      <c r="NH1" s="24" t="s">
        <v>306</v>
      </c>
      <c r="NI1" s="24" t="s">
        <v>392</v>
      </c>
      <c r="NJ1" s="24" t="s">
        <v>422</v>
      </c>
      <c r="NK1" s="24" t="s">
        <v>393</v>
      </c>
      <c r="NL1" s="24" t="s">
        <v>435</v>
      </c>
      <c r="NM1" s="24" t="s">
        <v>436</v>
      </c>
      <c r="NN1" s="24" t="s">
        <v>433</v>
      </c>
      <c r="NO1" s="24" t="s">
        <v>394</v>
      </c>
      <c r="NP1" s="24" t="s">
        <v>395</v>
      </c>
      <c r="NQ1" s="24" t="s">
        <v>396</v>
      </c>
      <c r="NR1" s="24" t="s">
        <v>397</v>
      </c>
      <c r="NS1" s="24" t="s">
        <v>571</v>
      </c>
      <c r="NT1" s="24" t="s">
        <v>264</v>
      </c>
      <c r="NU1" s="24" t="s">
        <v>316</v>
      </c>
      <c r="NV1" s="24" t="s">
        <v>298</v>
      </c>
      <c r="NW1" s="24" t="s">
        <v>541</v>
      </c>
      <c r="NX1" s="24" t="s">
        <v>299</v>
      </c>
      <c r="NY1" s="24" t="s">
        <v>307</v>
      </c>
      <c r="NZ1" s="24" t="s">
        <v>263</v>
      </c>
      <c r="OA1" s="24" t="s">
        <v>196</v>
      </c>
      <c r="OB1" s="24" t="s">
        <v>400</v>
      </c>
      <c r="OC1" s="24" t="s">
        <v>412</v>
      </c>
      <c r="OD1" s="24" t="s">
        <v>318</v>
      </c>
      <c r="OE1" s="24" t="s">
        <v>250</v>
      </c>
      <c r="OF1" s="12" t="s">
        <v>176</v>
      </c>
      <c r="OG1" s="24" t="s">
        <v>99</v>
      </c>
      <c r="OH1" s="24" t="s">
        <v>460</v>
      </c>
      <c r="OI1" s="24" t="s">
        <v>540</v>
      </c>
      <c r="OJ1" s="24" t="s">
        <v>560</v>
      </c>
      <c r="OK1" s="24" t="s">
        <v>98</v>
      </c>
      <c r="OL1" s="24" t="s">
        <v>97</v>
      </c>
      <c r="OM1" s="24" t="s">
        <v>151</v>
      </c>
      <c r="ON1" s="24" t="s">
        <v>96</v>
      </c>
      <c r="OO1" s="24" t="s">
        <v>481</v>
      </c>
      <c r="OP1" s="24" t="s">
        <v>482</v>
      </c>
      <c r="OQ1" s="24" t="s">
        <v>234</v>
      </c>
      <c r="OR1" s="99" t="s">
        <v>286</v>
      </c>
      <c r="OS1" s="24" t="s">
        <v>113</v>
      </c>
      <c r="OT1" s="24" t="s">
        <v>424</v>
      </c>
      <c r="OU1" s="24" t="s">
        <v>95</v>
      </c>
      <c r="OV1" s="24" t="s">
        <v>278</v>
      </c>
      <c r="OW1" s="24" t="s">
        <v>373</v>
      </c>
      <c r="OX1" s="24" t="s">
        <v>381</v>
      </c>
      <c r="OY1" s="24" t="s">
        <v>464</v>
      </c>
      <c r="OZ1" s="24" t="s">
        <v>365</v>
      </c>
      <c r="PA1" s="24" t="s">
        <v>222</v>
      </c>
      <c r="PB1" s="12" t="s">
        <v>39</v>
      </c>
      <c r="PC1" s="12" t="s">
        <v>598</v>
      </c>
      <c r="PD1" s="12" t="s">
        <v>333</v>
      </c>
      <c r="PE1" s="12" t="s">
        <v>411</v>
      </c>
      <c r="PF1" s="12" t="s">
        <v>479</v>
      </c>
      <c r="PG1" s="12" t="s">
        <v>90</v>
      </c>
      <c r="PH1" s="12" t="s">
        <v>230</v>
      </c>
      <c r="PI1" s="53" t="s">
        <v>123</v>
      </c>
      <c r="PJ1" s="53" t="s">
        <v>329</v>
      </c>
      <c r="PK1" s="53" t="s">
        <v>458</v>
      </c>
      <c r="PL1" s="53" t="s">
        <v>537</v>
      </c>
      <c r="PM1" s="53" t="s">
        <v>197</v>
      </c>
      <c r="PN1" s="53" t="s">
        <v>297</v>
      </c>
      <c r="PO1" s="53" t="s">
        <v>423</v>
      </c>
      <c r="PP1" s="53" t="s">
        <v>468</v>
      </c>
      <c r="PQ1" s="53" t="s">
        <v>258</v>
      </c>
      <c r="PR1" s="53" t="s">
        <v>259</v>
      </c>
      <c r="PS1" s="53" t="s">
        <v>120</v>
      </c>
      <c r="PT1" s="12" t="s">
        <v>203</v>
      </c>
      <c r="PU1" s="12" t="s">
        <v>429</v>
      </c>
      <c r="PV1" s="12" t="s">
        <v>302</v>
      </c>
      <c r="PW1" s="12" t="s">
        <v>374</v>
      </c>
      <c r="PX1" s="12" t="s">
        <v>384</v>
      </c>
      <c r="PY1" s="12" t="s">
        <v>383</v>
      </c>
      <c r="PZ1" s="12" t="s">
        <v>229</v>
      </c>
      <c r="QA1" s="12" t="s">
        <v>434</v>
      </c>
      <c r="QB1" s="12" t="s">
        <v>229</v>
      </c>
      <c r="QC1" s="12" t="s">
        <v>401</v>
      </c>
      <c r="QD1" s="12" t="s">
        <v>377</v>
      </c>
      <c r="QE1" s="12" t="s">
        <v>245</v>
      </c>
      <c r="QF1" s="12" t="s">
        <v>129</v>
      </c>
      <c r="QG1" s="12" t="s">
        <v>144</v>
      </c>
      <c r="QH1" s="12" t="s">
        <v>49</v>
      </c>
      <c r="QI1" s="12" t="s">
        <v>62</v>
      </c>
      <c r="QJ1" s="12" t="s">
        <v>42</v>
      </c>
      <c r="QK1" s="94" t="s">
        <v>3</v>
      </c>
      <c r="QL1" s="95">
        <v>44197</v>
      </c>
      <c r="QM1" s="95">
        <v>44593</v>
      </c>
      <c r="QN1" s="95">
        <v>44621</v>
      </c>
      <c r="QO1" s="95">
        <v>44652</v>
      </c>
      <c r="QP1" s="95">
        <v>44682</v>
      </c>
      <c r="QQ1" s="95">
        <v>44713</v>
      </c>
      <c r="QR1" s="95">
        <v>44743</v>
      </c>
      <c r="QS1" s="88"/>
    </row>
    <row r="2" spans="1:461" s="5" customFormat="1" ht="12.75" customHeight="1" x14ac:dyDescent="0.2">
      <c r="A2" s="52">
        <v>44571</v>
      </c>
      <c r="B2" s="98" t="s">
        <v>86</v>
      </c>
      <c r="C2" s="107"/>
      <c r="D2" s="107"/>
      <c r="E2" s="108"/>
      <c r="F2" s="108"/>
      <c r="G2" s="108"/>
      <c r="H2" s="108"/>
      <c r="I2" s="108"/>
      <c r="J2" s="108"/>
      <c r="K2" s="108"/>
      <c r="L2" s="108"/>
      <c r="M2" s="108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  <c r="CO2" s="109"/>
      <c r="CP2" s="109"/>
      <c r="CQ2" s="109"/>
      <c r="CR2" s="109"/>
      <c r="CS2" s="109"/>
      <c r="CT2" s="109"/>
      <c r="CU2" s="109"/>
      <c r="CV2" s="109"/>
      <c r="CW2" s="109">
        <v>7</v>
      </c>
      <c r="CX2" s="109"/>
      <c r="CY2" s="109"/>
      <c r="CZ2" s="109"/>
      <c r="DA2" s="109"/>
      <c r="DB2" s="109"/>
      <c r="DC2" s="109"/>
      <c r="DD2" s="109"/>
      <c r="DE2" s="109"/>
      <c r="DF2" s="109"/>
      <c r="DG2" s="109"/>
      <c r="DH2" s="109"/>
      <c r="DI2" s="109"/>
      <c r="DJ2" s="109"/>
      <c r="DK2" s="109"/>
      <c r="DL2" s="109"/>
      <c r="DM2" s="109"/>
      <c r="DN2" s="109"/>
      <c r="DO2" s="109"/>
      <c r="DP2" s="109"/>
      <c r="DQ2" s="109"/>
      <c r="DR2" s="109"/>
      <c r="DS2" s="109"/>
      <c r="DT2" s="109"/>
      <c r="DU2" s="109"/>
      <c r="DV2" s="109"/>
      <c r="DW2" s="109"/>
      <c r="DX2" s="109"/>
      <c r="DY2" s="109"/>
      <c r="DZ2" s="109"/>
      <c r="EA2" s="109"/>
      <c r="EB2" s="109"/>
      <c r="EC2" s="109"/>
      <c r="ED2" s="109"/>
      <c r="EE2" s="109"/>
      <c r="EF2" s="109"/>
      <c r="EG2" s="109"/>
      <c r="EH2" s="109"/>
      <c r="EI2" s="109"/>
      <c r="EJ2" s="109"/>
      <c r="EK2" s="109"/>
      <c r="EL2" s="109"/>
      <c r="EM2" s="109"/>
      <c r="EN2" s="109"/>
      <c r="EO2" s="109"/>
      <c r="EP2" s="109"/>
      <c r="EQ2" s="109"/>
      <c r="ER2" s="109"/>
      <c r="ES2" s="109"/>
      <c r="ET2" s="109"/>
      <c r="EU2" s="109"/>
      <c r="EV2" s="109"/>
      <c r="EW2" s="109"/>
      <c r="EX2" s="109"/>
      <c r="EY2" s="109"/>
      <c r="EZ2" s="109"/>
      <c r="FA2" s="109"/>
      <c r="FB2" s="109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09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09"/>
      <c r="GC2" s="109"/>
      <c r="GD2" s="109"/>
      <c r="GE2" s="109"/>
      <c r="GF2" s="109"/>
      <c r="GG2" s="109"/>
      <c r="GH2" s="109"/>
      <c r="GI2" s="109"/>
      <c r="GJ2" s="109"/>
      <c r="GK2" s="109"/>
      <c r="GL2" s="109"/>
      <c r="GM2" s="109"/>
      <c r="GN2" s="109"/>
      <c r="GO2" s="109"/>
      <c r="GP2" s="109"/>
      <c r="GQ2" s="109"/>
      <c r="GR2" s="109"/>
      <c r="GS2" s="109"/>
      <c r="GT2" s="109"/>
      <c r="GU2" s="109"/>
      <c r="GV2" s="109"/>
      <c r="GW2" s="109"/>
      <c r="GX2" s="109"/>
      <c r="GY2" s="109"/>
      <c r="GZ2" s="109"/>
      <c r="HA2" s="109"/>
      <c r="HB2" s="109"/>
      <c r="HC2" s="109"/>
      <c r="HD2" s="109"/>
      <c r="HE2" s="109"/>
      <c r="HF2" s="109"/>
      <c r="HG2" s="109"/>
      <c r="HH2" s="109"/>
      <c r="HI2" s="109"/>
      <c r="HJ2" s="109"/>
      <c r="HK2" s="109"/>
      <c r="HL2" s="109"/>
      <c r="HM2" s="109"/>
      <c r="HN2" s="109"/>
      <c r="HO2" s="109"/>
      <c r="HP2" s="109"/>
      <c r="HQ2" s="109"/>
      <c r="HR2" s="109"/>
      <c r="HS2" s="109"/>
      <c r="HT2" s="109"/>
      <c r="HU2" s="109"/>
      <c r="HV2" s="109"/>
      <c r="HW2" s="109"/>
      <c r="HX2" s="109"/>
      <c r="HY2" s="109"/>
      <c r="HZ2" s="109"/>
      <c r="IA2" s="109"/>
      <c r="IB2" s="109"/>
      <c r="IC2" s="109"/>
      <c r="ID2" s="109"/>
      <c r="IE2" s="109"/>
      <c r="IF2" s="109"/>
      <c r="IG2" s="109"/>
      <c r="IH2" s="109"/>
      <c r="II2" s="109"/>
      <c r="IJ2" s="109"/>
      <c r="IK2" s="109"/>
      <c r="IL2" s="109"/>
      <c r="IM2" s="109"/>
      <c r="IN2" s="109"/>
      <c r="IO2" s="109"/>
      <c r="IP2" s="109"/>
      <c r="IQ2" s="109"/>
      <c r="IR2" s="109"/>
      <c r="IS2" s="109"/>
      <c r="IT2" s="109"/>
      <c r="IU2" s="109"/>
      <c r="IV2" s="109"/>
      <c r="IW2" s="109"/>
      <c r="IX2" s="109"/>
      <c r="IY2" s="109"/>
      <c r="IZ2" s="109"/>
      <c r="JA2" s="109"/>
      <c r="JB2" s="109"/>
      <c r="JC2" s="109"/>
      <c r="JD2" s="109"/>
      <c r="JE2" s="109"/>
      <c r="JF2" s="109"/>
      <c r="JG2" s="109"/>
      <c r="JH2" s="109"/>
      <c r="JI2" s="109"/>
      <c r="JJ2" s="109"/>
      <c r="JK2" s="109"/>
      <c r="JL2" s="109"/>
      <c r="JM2" s="109"/>
      <c r="JN2" s="109"/>
      <c r="JO2" s="109"/>
      <c r="JP2" s="109"/>
      <c r="JQ2" s="109"/>
      <c r="JR2" s="109"/>
      <c r="JS2" s="109"/>
      <c r="JT2" s="109"/>
      <c r="JU2" s="109"/>
      <c r="JV2" s="109"/>
      <c r="JW2" s="109"/>
      <c r="JX2" s="109"/>
      <c r="JY2" s="109"/>
      <c r="JZ2" s="109"/>
      <c r="KA2" s="109"/>
      <c r="KB2" s="109"/>
      <c r="KC2" s="109"/>
      <c r="KD2" s="109"/>
      <c r="KE2" s="109"/>
      <c r="KF2" s="109"/>
      <c r="KG2" s="109"/>
      <c r="KH2" s="109"/>
      <c r="KI2" s="109"/>
      <c r="KJ2" s="109"/>
      <c r="KK2" s="109"/>
      <c r="KL2" s="109"/>
      <c r="KM2" s="109"/>
      <c r="KN2" s="109"/>
      <c r="KO2" s="109"/>
      <c r="KP2" s="109"/>
      <c r="KQ2" s="109"/>
      <c r="KR2" s="109"/>
      <c r="KS2" s="109"/>
      <c r="KT2" s="109"/>
      <c r="KU2" s="109"/>
      <c r="KV2" s="109"/>
      <c r="KW2" s="109"/>
      <c r="KX2" s="109"/>
      <c r="KY2" s="109"/>
      <c r="KZ2" s="109"/>
      <c r="LA2" s="109"/>
      <c r="LB2" s="109"/>
      <c r="LC2" s="109"/>
      <c r="LD2" s="109"/>
      <c r="LE2" s="109"/>
      <c r="LF2" s="109"/>
      <c r="LG2" s="109"/>
      <c r="LH2" s="109"/>
      <c r="LI2" s="109"/>
      <c r="LJ2" s="109"/>
      <c r="LK2" s="109"/>
      <c r="LL2" s="109"/>
      <c r="LM2" s="109"/>
      <c r="LN2" s="109"/>
      <c r="LO2" s="109"/>
      <c r="LP2" s="109"/>
      <c r="LQ2" s="109"/>
      <c r="LR2" s="109"/>
      <c r="LS2" s="109"/>
      <c r="LT2" s="109"/>
      <c r="LU2" s="109"/>
      <c r="LV2" s="109"/>
      <c r="LW2" s="109"/>
      <c r="LX2" s="109"/>
      <c r="LY2" s="109"/>
      <c r="LZ2" s="109"/>
      <c r="MA2" s="109"/>
      <c r="MB2" s="109"/>
      <c r="MC2" s="109"/>
      <c r="MD2" s="109"/>
      <c r="ME2" s="109"/>
      <c r="MF2" s="109"/>
      <c r="MG2" s="109"/>
      <c r="MH2" s="109"/>
      <c r="MI2" s="109"/>
      <c r="MJ2" s="109"/>
      <c r="MK2" s="109"/>
      <c r="ML2" s="109"/>
      <c r="MM2" s="109"/>
      <c r="MN2" s="109"/>
      <c r="MO2" s="109"/>
      <c r="MP2" s="109"/>
      <c r="MQ2" s="109"/>
      <c r="MR2" s="109"/>
      <c r="MS2" s="109"/>
      <c r="MT2" s="109"/>
      <c r="MU2" s="109"/>
      <c r="MV2" s="109"/>
      <c r="MW2" s="109"/>
      <c r="MX2" s="109"/>
      <c r="MY2" s="109"/>
      <c r="MZ2" s="109"/>
      <c r="NA2" s="109"/>
      <c r="NB2" s="109"/>
      <c r="NC2" s="109"/>
      <c r="ND2" s="109"/>
      <c r="NE2" s="109"/>
      <c r="NF2" s="109"/>
      <c r="NG2" s="109"/>
      <c r="NH2" s="109"/>
      <c r="NI2" s="109"/>
      <c r="NJ2" s="109"/>
      <c r="NK2" s="109"/>
      <c r="NL2" s="109"/>
      <c r="NM2" s="109"/>
      <c r="NN2" s="109"/>
      <c r="NO2" s="109"/>
      <c r="NP2" s="109"/>
      <c r="NQ2" s="109"/>
      <c r="NR2" s="109"/>
      <c r="NS2" s="109"/>
      <c r="NT2" s="109"/>
      <c r="NU2" s="109"/>
      <c r="NV2" s="109"/>
      <c r="NW2" s="109"/>
      <c r="NX2" s="109"/>
      <c r="NY2" s="109"/>
      <c r="NZ2" s="109"/>
      <c r="OA2" s="109"/>
      <c r="OB2" s="109"/>
      <c r="OC2" s="109"/>
      <c r="OD2" s="109"/>
      <c r="OE2" s="109"/>
      <c r="OF2" s="109"/>
      <c r="OG2" s="109"/>
      <c r="OH2" s="109"/>
      <c r="OI2" s="109"/>
      <c r="OJ2" s="109"/>
      <c r="OK2" s="109"/>
      <c r="OL2" s="109"/>
      <c r="OM2" s="109"/>
      <c r="ON2" s="109"/>
      <c r="OO2" s="109"/>
      <c r="OP2" s="109"/>
      <c r="OQ2" s="109"/>
      <c r="OR2" s="109"/>
      <c r="OS2" s="109"/>
      <c r="OT2" s="109"/>
      <c r="OU2" s="109"/>
      <c r="OV2" s="109"/>
      <c r="OW2" s="109"/>
      <c r="OX2" s="109"/>
      <c r="OY2" s="109"/>
      <c r="OZ2" s="109"/>
      <c r="PA2" s="109"/>
      <c r="PB2" s="109"/>
      <c r="PC2" s="109"/>
      <c r="PD2" s="109"/>
      <c r="PE2" s="109"/>
      <c r="PF2" s="109"/>
      <c r="PG2" s="109"/>
      <c r="PH2" s="109"/>
      <c r="PI2" s="109"/>
      <c r="PJ2" s="109"/>
      <c r="PK2" s="109"/>
      <c r="PL2" s="109"/>
      <c r="PM2" s="109"/>
      <c r="PN2" s="109"/>
      <c r="PO2" s="109"/>
      <c r="PP2" s="109"/>
      <c r="PQ2" s="109"/>
      <c r="PR2" s="109"/>
      <c r="PS2" s="109"/>
      <c r="PT2" s="109"/>
      <c r="PU2" s="109"/>
      <c r="PV2" s="109"/>
      <c r="PW2" s="109"/>
      <c r="PX2" s="109"/>
      <c r="PY2" s="109"/>
      <c r="PZ2" s="109"/>
      <c r="QA2" s="109"/>
      <c r="QB2" s="109"/>
      <c r="QC2" s="109"/>
      <c r="QD2" s="109"/>
      <c r="QE2" s="109"/>
      <c r="QF2" s="109"/>
      <c r="QG2" s="109"/>
      <c r="QH2" s="109"/>
      <c r="QI2" s="109"/>
      <c r="QJ2" s="109"/>
      <c r="QK2" s="23">
        <f t="shared" ref="QK2:QK25" si="0">SUBTOTAL(9,C2:QJ2)</f>
        <v>7</v>
      </c>
      <c r="QL2" s="125"/>
      <c r="QM2" s="125"/>
      <c r="QN2" s="125">
        <v>300.89</v>
      </c>
      <c r="QO2" s="125"/>
      <c r="QP2" s="125"/>
      <c r="QQ2" s="125"/>
      <c r="QR2" s="125"/>
      <c r="QS2" s="130"/>
    </row>
    <row r="3" spans="1:461" s="5" customFormat="1" ht="12.75" customHeight="1" x14ac:dyDescent="0.2">
      <c r="A3" s="52">
        <v>44571</v>
      </c>
      <c r="B3" s="98" t="s">
        <v>251</v>
      </c>
      <c r="C3" s="107"/>
      <c r="D3" s="107"/>
      <c r="E3" s="108"/>
      <c r="F3" s="108"/>
      <c r="G3" s="108"/>
      <c r="H3" s="108"/>
      <c r="I3" s="108"/>
      <c r="J3" s="108"/>
      <c r="K3" s="108"/>
      <c r="L3" s="108"/>
      <c r="M3" s="108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  <c r="BF3" s="109"/>
      <c r="BG3" s="109"/>
      <c r="BH3" s="109"/>
      <c r="BI3" s="109"/>
      <c r="BJ3" s="109"/>
      <c r="BK3" s="109"/>
      <c r="BL3" s="109"/>
      <c r="BM3" s="109"/>
      <c r="BN3" s="109"/>
      <c r="BO3" s="109"/>
      <c r="BP3" s="109"/>
      <c r="BQ3" s="109"/>
      <c r="BR3" s="109"/>
      <c r="BS3" s="109"/>
      <c r="BT3" s="109"/>
      <c r="BU3" s="109"/>
      <c r="BV3" s="109"/>
      <c r="BW3" s="109"/>
      <c r="BX3" s="109"/>
      <c r="BY3" s="109"/>
      <c r="BZ3" s="109"/>
      <c r="CA3" s="109"/>
      <c r="CB3" s="109"/>
      <c r="CC3" s="109"/>
      <c r="CD3" s="109"/>
      <c r="CE3" s="109"/>
      <c r="CF3" s="109"/>
      <c r="CG3" s="109"/>
      <c r="CH3" s="109"/>
      <c r="CI3" s="109"/>
      <c r="CJ3" s="109"/>
      <c r="CK3" s="109"/>
      <c r="CL3" s="109"/>
      <c r="CM3" s="109"/>
      <c r="CN3" s="109"/>
      <c r="CO3" s="109"/>
      <c r="CP3" s="109"/>
      <c r="CQ3" s="109"/>
      <c r="CR3" s="109"/>
      <c r="CS3" s="109"/>
      <c r="CT3" s="109"/>
      <c r="CU3" s="109"/>
      <c r="CV3" s="109"/>
      <c r="CW3" s="109"/>
      <c r="CX3" s="109"/>
      <c r="CY3" s="109"/>
      <c r="CZ3" s="109"/>
      <c r="DA3" s="109"/>
      <c r="DB3" s="109"/>
      <c r="DC3" s="109"/>
      <c r="DD3" s="109"/>
      <c r="DE3" s="109"/>
      <c r="DF3" s="109"/>
      <c r="DG3" s="109"/>
      <c r="DH3" s="109"/>
      <c r="DI3" s="109"/>
      <c r="DJ3" s="109"/>
      <c r="DK3" s="109"/>
      <c r="DL3" s="109"/>
      <c r="DM3" s="109"/>
      <c r="DN3" s="109"/>
      <c r="DO3" s="109"/>
      <c r="DP3" s="109"/>
      <c r="DQ3" s="109"/>
      <c r="DR3" s="109"/>
      <c r="DS3" s="109"/>
      <c r="DT3" s="109"/>
      <c r="DU3" s="109"/>
      <c r="DV3" s="109"/>
      <c r="DW3" s="109"/>
      <c r="DX3" s="109"/>
      <c r="DY3" s="109"/>
      <c r="DZ3" s="109"/>
      <c r="EA3" s="109"/>
      <c r="EB3" s="109"/>
      <c r="EC3" s="109"/>
      <c r="ED3" s="109"/>
      <c r="EE3" s="109"/>
      <c r="EF3" s="109"/>
      <c r="EG3" s="109"/>
      <c r="EH3" s="109"/>
      <c r="EI3" s="109"/>
      <c r="EJ3" s="109"/>
      <c r="EK3" s="109"/>
      <c r="EL3" s="109"/>
      <c r="EM3" s="109"/>
      <c r="EN3" s="109"/>
      <c r="EO3" s="109"/>
      <c r="EP3" s="109"/>
      <c r="EQ3" s="109"/>
      <c r="ER3" s="109"/>
      <c r="ES3" s="109"/>
      <c r="ET3" s="109"/>
      <c r="EU3" s="109"/>
      <c r="EV3" s="109"/>
      <c r="EW3" s="109"/>
      <c r="EX3" s="109"/>
      <c r="EY3" s="109"/>
      <c r="EZ3" s="109"/>
      <c r="FA3" s="109"/>
      <c r="FB3" s="109"/>
      <c r="FC3" s="109"/>
      <c r="FD3" s="109"/>
      <c r="FE3" s="109"/>
      <c r="FF3" s="109"/>
      <c r="FG3" s="109"/>
      <c r="FH3" s="109"/>
      <c r="FI3" s="109"/>
      <c r="FJ3" s="109"/>
      <c r="FK3" s="109"/>
      <c r="FL3" s="109"/>
      <c r="FM3" s="109"/>
      <c r="FN3" s="109"/>
      <c r="FO3" s="109"/>
      <c r="FP3" s="109"/>
      <c r="FQ3" s="109"/>
      <c r="FR3" s="109"/>
      <c r="FS3" s="109"/>
      <c r="FT3" s="109"/>
      <c r="FU3" s="109"/>
      <c r="FV3" s="109"/>
      <c r="FW3" s="109"/>
      <c r="FX3" s="109"/>
      <c r="FY3" s="109"/>
      <c r="FZ3" s="109"/>
      <c r="GA3" s="109"/>
      <c r="GB3" s="109"/>
      <c r="GC3" s="109"/>
      <c r="GD3" s="109"/>
      <c r="GE3" s="109"/>
      <c r="GF3" s="109"/>
      <c r="GG3" s="109">
        <v>2</v>
      </c>
      <c r="GH3" s="109"/>
      <c r="GI3" s="109"/>
      <c r="GJ3" s="109"/>
      <c r="GK3" s="109"/>
      <c r="GL3" s="109"/>
      <c r="GM3" s="109"/>
      <c r="GN3" s="109"/>
      <c r="GO3" s="109"/>
      <c r="GP3" s="109"/>
      <c r="GQ3" s="109"/>
      <c r="GR3" s="109"/>
      <c r="GS3" s="109"/>
      <c r="GT3" s="109"/>
      <c r="GU3" s="109"/>
      <c r="GV3" s="109"/>
      <c r="GW3" s="109"/>
      <c r="GX3" s="109"/>
      <c r="GY3" s="109"/>
      <c r="GZ3" s="109"/>
      <c r="HA3" s="109"/>
      <c r="HB3" s="109"/>
      <c r="HC3" s="109"/>
      <c r="HD3" s="109"/>
      <c r="HE3" s="109"/>
      <c r="HF3" s="109"/>
      <c r="HG3" s="109"/>
      <c r="HH3" s="109"/>
      <c r="HI3" s="109"/>
      <c r="HJ3" s="109"/>
      <c r="HK3" s="109"/>
      <c r="HL3" s="109"/>
      <c r="HM3" s="109"/>
      <c r="HN3" s="109"/>
      <c r="HO3" s="109"/>
      <c r="HP3" s="109"/>
      <c r="HQ3" s="109"/>
      <c r="HR3" s="109"/>
      <c r="HS3" s="109"/>
      <c r="HT3" s="109"/>
      <c r="HU3" s="109"/>
      <c r="HV3" s="109"/>
      <c r="HW3" s="109"/>
      <c r="HX3" s="109"/>
      <c r="HY3" s="109"/>
      <c r="HZ3" s="109"/>
      <c r="IA3" s="109"/>
      <c r="IB3" s="109"/>
      <c r="IC3" s="109"/>
      <c r="ID3" s="109"/>
      <c r="IE3" s="109"/>
      <c r="IF3" s="109"/>
      <c r="IG3" s="109"/>
      <c r="IH3" s="109"/>
      <c r="II3" s="109"/>
      <c r="IJ3" s="109"/>
      <c r="IK3" s="109"/>
      <c r="IL3" s="109"/>
      <c r="IM3" s="109"/>
      <c r="IN3" s="109"/>
      <c r="IO3" s="109"/>
      <c r="IP3" s="109"/>
      <c r="IQ3" s="109"/>
      <c r="IR3" s="109"/>
      <c r="IS3" s="109"/>
      <c r="IT3" s="109"/>
      <c r="IU3" s="109"/>
      <c r="IV3" s="109"/>
      <c r="IW3" s="109"/>
      <c r="IX3" s="109"/>
      <c r="IY3" s="109"/>
      <c r="IZ3" s="109"/>
      <c r="JA3" s="109"/>
      <c r="JB3" s="109"/>
      <c r="JC3" s="109"/>
      <c r="JD3" s="109"/>
      <c r="JE3" s="109"/>
      <c r="JF3" s="109"/>
      <c r="JG3" s="109"/>
      <c r="JH3" s="109"/>
      <c r="JI3" s="109"/>
      <c r="JJ3" s="109"/>
      <c r="JK3" s="109"/>
      <c r="JL3" s="109"/>
      <c r="JM3" s="109"/>
      <c r="JN3" s="109"/>
      <c r="JO3" s="109"/>
      <c r="JP3" s="109"/>
      <c r="JQ3" s="109"/>
      <c r="JR3" s="109"/>
      <c r="JS3" s="109"/>
      <c r="JT3" s="109"/>
      <c r="JU3" s="109"/>
      <c r="JV3" s="109"/>
      <c r="JW3" s="109"/>
      <c r="JX3" s="109"/>
      <c r="JY3" s="109"/>
      <c r="JZ3" s="109"/>
      <c r="KA3" s="109"/>
      <c r="KB3" s="109"/>
      <c r="KC3" s="109"/>
      <c r="KD3" s="109"/>
      <c r="KE3" s="109"/>
      <c r="KF3" s="109"/>
      <c r="KG3" s="109"/>
      <c r="KH3" s="109"/>
      <c r="KI3" s="109"/>
      <c r="KJ3" s="109"/>
      <c r="KK3" s="109"/>
      <c r="KL3" s="109"/>
      <c r="KM3" s="109"/>
      <c r="KN3" s="109"/>
      <c r="KO3" s="109"/>
      <c r="KP3" s="109"/>
      <c r="KQ3" s="109"/>
      <c r="KR3" s="109"/>
      <c r="KS3" s="109"/>
      <c r="KT3" s="109"/>
      <c r="KU3" s="109"/>
      <c r="KV3" s="109"/>
      <c r="KW3" s="109"/>
      <c r="KX3" s="109"/>
      <c r="KY3" s="109"/>
      <c r="KZ3" s="109"/>
      <c r="LA3" s="109"/>
      <c r="LB3" s="109"/>
      <c r="LC3" s="109"/>
      <c r="LD3" s="109"/>
      <c r="LE3" s="109"/>
      <c r="LF3" s="109"/>
      <c r="LG3" s="109"/>
      <c r="LH3" s="109"/>
      <c r="LI3" s="109"/>
      <c r="LJ3" s="109"/>
      <c r="LK3" s="109"/>
      <c r="LL3" s="109"/>
      <c r="LM3" s="109"/>
      <c r="LN3" s="109"/>
      <c r="LO3" s="109"/>
      <c r="LP3" s="109"/>
      <c r="LQ3" s="109"/>
      <c r="LR3" s="109"/>
      <c r="LS3" s="109"/>
      <c r="LT3" s="109"/>
      <c r="LU3" s="109"/>
      <c r="LV3" s="109"/>
      <c r="LW3" s="109"/>
      <c r="LX3" s="109"/>
      <c r="LY3" s="109"/>
      <c r="LZ3" s="109"/>
      <c r="MA3" s="109"/>
      <c r="MB3" s="109"/>
      <c r="MC3" s="109"/>
      <c r="MD3" s="109"/>
      <c r="ME3" s="109"/>
      <c r="MF3" s="109"/>
      <c r="MG3" s="109"/>
      <c r="MH3" s="109"/>
      <c r="MI3" s="109"/>
      <c r="MJ3" s="109"/>
      <c r="MK3" s="109"/>
      <c r="ML3" s="109"/>
      <c r="MM3" s="109"/>
      <c r="MN3" s="109"/>
      <c r="MO3" s="109"/>
      <c r="MP3" s="109"/>
      <c r="MQ3" s="109"/>
      <c r="MR3" s="109"/>
      <c r="MS3" s="109"/>
      <c r="MT3" s="109"/>
      <c r="MU3" s="109"/>
      <c r="MV3" s="109"/>
      <c r="MW3" s="109"/>
      <c r="MX3" s="109"/>
      <c r="MY3" s="109"/>
      <c r="MZ3" s="109"/>
      <c r="NA3" s="109"/>
      <c r="NB3" s="109"/>
      <c r="NC3" s="109"/>
      <c r="ND3" s="109"/>
      <c r="NE3" s="109"/>
      <c r="NF3" s="109"/>
      <c r="NG3" s="109"/>
      <c r="NH3" s="109"/>
      <c r="NI3" s="109"/>
      <c r="NJ3" s="109"/>
      <c r="NK3" s="109"/>
      <c r="NL3" s="109"/>
      <c r="NM3" s="109"/>
      <c r="NN3" s="109"/>
      <c r="NO3" s="109"/>
      <c r="NP3" s="109"/>
      <c r="NQ3" s="109"/>
      <c r="NR3" s="109"/>
      <c r="NS3" s="109"/>
      <c r="NT3" s="109"/>
      <c r="NU3" s="109"/>
      <c r="NV3" s="109"/>
      <c r="NW3" s="109"/>
      <c r="NX3" s="109"/>
      <c r="NY3" s="109"/>
      <c r="NZ3" s="109"/>
      <c r="OA3" s="109"/>
      <c r="OB3" s="109"/>
      <c r="OC3" s="109"/>
      <c r="OD3" s="109"/>
      <c r="OE3" s="109"/>
      <c r="OF3" s="109"/>
      <c r="OG3" s="109"/>
      <c r="OH3" s="109"/>
      <c r="OI3" s="109"/>
      <c r="OJ3" s="109"/>
      <c r="OK3" s="109"/>
      <c r="OL3" s="109"/>
      <c r="OM3" s="109"/>
      <c r="ON3" s="109"/>
      <c r="OO3" s="109"/>
      <c r="OP3" s="109"/>
      <c r="OQ3" s="109"/>
      <c r="OR3" s="109"/>
      <c r="OS3" s="109"/>
      <c r="OT3" s="109"/>
      <c r="OU3" s="109"/>
      <c r="OV3" s="109"/>
      <c r="OW3" s="109"/>
      <c r="OX3" s="109"/>
      <c r="OY3" s="109"/>
      <c r="OZ3" s="109"/>
      <c r="PA3" s="109"/>
      <c r="PB3" s="109"/>
      <c r="PC3" s="109"/>
      <c r="PD3" s="109"/>
      <c r="PE3" s="109"/>
      <c r="PF3" s="109"/>
      <c r="PG3" s="109"/>
      <c r="PH3" s="109"/>
      <c r="PI3" s="109"/>
      <c r="PJ3" s="109"/>
      <c r="PK3" s="109"/>
      <c r="PL3" s="109"/>
      <c r="PM3" s="109"/>
      <c r="PN3" s="109"/>
      <c r="PO3" s="109"/>
      <c r="PP3" s="109"/>
      <c r="PQ3" s="109"/>
      <c r="PR3" s="109"/>
      <c r="PS3" s="109"/>
      <c r="PT3" s="109"/>
      <c r="PU3" s="109"/>
      <c r="PV3" s="109"/>
      <c r="PW3" s="109"/>
      <c r="PX3" s="109"/>
      <c r="PY3" s="109"/>
      <c r="PZ3" s="109"/>
      <c r="QA3" s="109"/>
      <c r="QB3" s="109"/>
      <c r="QC3" s="109"/>
      <c r="QD3" s="109"/>
      <c r="QE3" s="109"/>
      <c r="QF3" s="109"/>
      <c r="QG3" s="109"/>
      <c r="QH3" s="109"/>
      <c r="QI3" s="109"/>
      <c r="QJ3" s="109"/>
      <c r="QK3" s="23">
        <f t="shared" si="0"/>
        <v>2</v>
      </c>
      <c r="QL3" s="125"/>
      <c r="QM3" s="125">
        <v>100.51</v>
      </c>
      <c r="QN3" s="125"/>
      <c r="QO3" s="125"/>
      <c r="QP3" s="125"/>
      <c r="QQ3" s="125"/>
      <c r="QR3" s="125"/>
      <c r="QS3" s="130"/>
    </row>
    <row r="4" spans="1:461" s="5" customFormat="1" ht="12.75" customHeight="1" x14ac:dyDescent="0.2">
      <c r="A4" s="52">
        <v>44572</v>
      </c>
      <c r="B4" s="98" t="s">
        <v>343</v>
      </c>
      <c r="C4" s="107"/>
      <c r="D4" s="107"/>
      <c r="E4" s="108"/>
      <c r="F4" s="108"/>
      <c r="G4" s="108"/>
      <c r="H4" s="108"/>
      <c r="I4" s="108"/>
      <c r="J4" s="108"/>
      <c r="K4" s="108"/>
      <c r="L4" s="108"/>
      <c r="M4" s="108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  <c r="BF4" s="109"/>
      <c r="BG4" s="109"/>
      <c r="BH4" s="109"/>
      <c r="BI4" s="109"/>
      <c r="BJ4" s="109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09"/>
      <c r="CF4" s="109"/>
      <c r="CG4" s="109"/>
      <c r="CH4" s="109"/>
      <c r="CI4" s="109"/>
      <c r="CJ4" s="109"/>
      <c r="CK4" s="109"/>
      <c r="CL4" s="109"/>
      <c r="CM4" s="109"/>
      <c r="CN4" s="109"/>
      <c r="CO4" s="109"/>
      <c r="CP4" s="109"/>
      <c r="CQ4" s="109"/>
      <c r="CR4" s="109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09"/>
      <c r="DK4" s="109"/>
      <c r="DL4" s="109"/>
      <c r="DM4" s="109"/>
      <c r="DN4" s="109"/>
      <c r="DO4" s="109"/>
      <c r="DP4" s="109"/>
      <c r="DQ4" s="109"/>
      <c r="DR4" s="109"/>
      <c r="DS4" s="109"/>
      <c r="DT4" s="109"/>
      <c r="DU4" s="109"/>
      <c r="DV4" s="109"/>
      <c r="DW4" s="109"/>
      <c r="DX4" s="109"/>
      <c r="DY4" s="109"/>
      <c r="DZ4" s="109"/>
      <c r="EA4" s="109"/>
      <c r="EB4" s="109"/>
      <c r="EC4" s="109"/>
      <c r="ED4" s="109"/>
      <c r="EE4" s="109"/>
      <c r="EF4" s="109"/>
      <c r="EG4" s="109"/>
      <c r="EH4" s="109"/>
      <c r="EI4" s="109"/>
      <c r="EJ4" s="109"/>
      <c r="EK4" s="109"/>
      <c r="EL4" s="109"/>
      <c r="EM4" s="109"/>
      <c r="EN4" s="109"/>
      <c r="EO4" s="109"/>
      <c r="EP4" s="109"/>
      <c r="EQ4" s="109"/>
      <c r="ER4" s="109"/>
      <c r="ES4" s="109"/>
      <c r="ET4" s="109"/>
      <c r="EU4" s="109"/>
      <c r="EV4" s="109"/>
      <c r="EW4" s="109"/>
      <c r="EX4" s="109"/>
      <c r="EY4" s="109"/>
      <c r="EZ4" s="109"/>
      <c r="FA4" s="109"/>
      <c r="FB4" s="109"/>
      <c r="FC4" s="109"/>
      <c r="FD4" s="109"/>
      <c r="FE4" s="109"/>
      <c r="FF4" s="109"/>
      <c r="FG4" s="109"/>
      <c r="FH4" s="109"/>
      <c r="FI4" s="109"/>
      <c r="FJ4" s="109"/>
      <c r="FK4" s="109"/>
      <c r="FL4" s="109"/>
      <c r="FM4" s="109"/>
      <c r="FN4" s="109"/>
      <c r="FO4" s="109"/>
      <c r="FP4" s="109"/>
      <c r="FQ4" s="109"/>
      <c r="FR4" s="109"/>
      <c r="FS4" s="109"/>
      <c r="FT4" s="109"/>
      <c r="FU4" s="109"/>
      <c r="FV4" s="109"/>
      <c r="FW4" s="109"/>
      <c r="FX4" s="109"/>
      <c r="FY4" s="109"/>
      <c r="FZ4" s="109"/>
      <c r="GA4" s="109"/>
      <c r="GB4" s="109"/>
      <c r="GC4" s="109"/>
      <c r="GD4" s="109"/>
      <c r="GE4" s="109"/>
      <c r="GF4" s="109"/>
      <c r="GG4" s="109"/>
      <c r="GH4" s="109"/>
      <c r="GI4" s="109"/>
      <c r="GJ4" s="109"/>
      <c r="GK4" s="109"/>
      <c r="GL4" s="109"/>
      <c r="GM4" s="109"/>
      <c r="GN4" s="109"/>
      <c r="GO4" s="109"/>
      <c r="GP4" s="109"/>
      <c r="GQ4" s="109"/>
      <c r="GR4" s="109"/>
      <c r="GS4" s="109">
        <v>10</v>
      </c>
      <c r="GT4" s="109"/>
      <c r="GU4" s="109"/>
      <c r="GV4" s="109"/>
      <c r="GW4" s="109"/>
      <c r="GX4" s="109"/>
      <c r="GY4" s="109"/>
      <c r="GZ4" s="109"/>
      <c r="HA4" s="109"/>
      <c r="HB4" s="109"/>
      <c r="HC4" s="109"/>
      <c r="HD4" s="109"/>
      <c r="HE4" s="109"/>
      <c r="HF4" s="109"/>
      <c r="HG4" s="109"/>
      <c r="HH4" s="109"/>
      <c r="HI4" s="109"/>
      <c r="HJ4" s="109"/>
      <c r="HK4" s="109"/>
      <c r="HL4" s="109"/>
      <c r="HM4" s="109"/>
      <c r="HN4" s="109"/>
      <c r="HO4" s="109"/>
      <c r="HP4" s="109"/>
      <c r="HQ4" s="109"/>
      <c r="HR4" s="109"/>
      <c r="HS4" s="109"/>
      <c r="HT4" s="109"/>
      <c r="HU4" s="109"/>
      <c r="HV4" s="109"/>
      <c r="HW4" s="109"/>
      <c r="HX4" s="109"/>
      <c r="HY4" s="109"/>
      <c r="HZ4" s="109"/>
      <c r="IA4" s="109"/>
      <c r="IB4" s="109"/>
      <c r="IC4" s="109"/>
      <c r="ID4" s="109"/>
      <c r="IE4" s="109"/>
      <c r="IF4" s="109"/>
      <c r="IG4" s="109"/>
      <c r="IH4" s="109"/>
      <c r="II4" s="109"/>
      <c r="IJ4" s="109"/>
      <c r="IK4" s="109"/>
      <c r="IL4" s="109"/>
      <c r="IM4" s="109"/>
      <c r="IN4" s="109"/>
      <c r="IO4" s="109"/>
      <c r="IP4" s="109"/>
      <c r="IQ4" s="109"/>
      <c r="IR4" s="109"/>
      <c r="IS4" s="109"/>
      <c r="IT4" s="109"/>
      <c r="IU4" s="109"/>
      <c r="IV4" s="109"/>
      <c r="IW4" s="109"/>
      <c r="IX4" s="109"/>
      <c r="IY4" s="109"/>
      <c r="IZ4" s="109"/>
      <c r="JA4" s="109"/>
      <c r="JB4" s="109"/>
      <c r="JC4" s="109"/>
      <c r="JD4" s="109"/>
      <c r="JE4" s="109"/>
      <c r="JF4" s="109"/>
      <c r="JG4" s="109"/>
      <c r="JH4" s="109"/>
      <c r="JI4" s="109"/>
      <c r="JJ4" s="109"/>
      <c r="JK4" s="109"/>
      <c r="JL4" s="109"/>
      <c r="JM4" s="109"/>
      <c r="JN4" s="109"/>
      <c r="JO4" s="109"/>
      <c r="JP4" s="109"/>
      <c r="JQ4" s="109"/>
      <c r="JR4" s="109"/>
      <c r="JS4" s="109"/>
      <c r="JT4" s="109"/>
      <c r="JU4" s="109"/>
      <c r="JV4" s="109"/>
      <c r="JW4" s="109"/>
      <c r="JX4" s="109"/>
      <c r="JY4" s="109"/>
      <c r="JZ4" s="109"/>
      <c r="KA4" s="109"/>
      <c r="KB4" s="109"/>
      <c r="KC4" s="109"/>
      <c r="KD4" s="109"/>
      <c r="KE4" s="109"/>
      <c r="KF4" s="109"/>
      <c r="KG4" s="109"/>
      <c r="KH4" s="109"/>
      <c r="KI4" s="109"/>
      <c r="KJ4" s="109"/>
      <c r="KK4" s="109"/>
      <c r="KL4" s="109"/>
      <c r="KM4" s="109"/>
      <c r="KN4" s="109"/>
      <c r="KO4" s="109"/>
      <c r="KP4" s="109"/>
      <c r="KQ4" s="109"/>
      <c r="KR4" s="109"/>
      <c r="KS4" s="109"/>
      <c r="KT4" s="109"/>
      <c r="KU4" s="109"/>
      <c r="KV4" s="109"/>
      <c r="KW4" s="109"/>
      <c r="KX4" s="109"/>
      <c r="KY4" s="109"/>
      <c r="KZ4" s="109"/>
      <c r="LA4" s="109"/>
      <c r="LB4" s="109"/>
      <c r="LC4" s="109"/>
      <c r="LD4" s="109"/>
      <c r="LE4" s="109"/>
      <c r="LF4" s="109"/>
      <c r="LG4" s="109"/>
      <c r="LH4" s="109"/>
      <c r="LI4" s="109"/>
      <c r="LJ4" s="109"/>
      <c r="LK4" s="109"/>
      <c r="LL4" s="109"/>
      <c r="LM4" s="109"/>
      <c r="LN4" s="109"/>
      <c r="LO4" s="109"/>
      <c r="LP4" s="109"/>
      <c r="LQ4" s="109"/>
      <c r="LR4" s="109"/>
      <c r="LS4" s="109"/>
      <c r="LT4" s="109"/>
      <c r="LU4" s="109"/>
      <c r="LV4" s="109"/>
      <c r="LW4" s="109"/>
      <c r="LX4" s="109"/>
      <c r="LY4" s="109"/>
      <c r="LZ4" s="109"/>
      <c r="MA4" s="109"/>
      <c r="MB4" s="109"/>
      <c r="MC4" s="109"/>
      <c r="MD4" s="109"/>
      <c r="ME4" s="109"/>
      <c r="MF4" s="109"/>
      <c r="MG4" s="109"/>
      <c r="MH4" s="109"/>
      <c r="MI4" s="109"/>
      <c r="MJ4" s="109"/>
      <c r="MK4" s="109"/>
      <c r="ML4" s="109"/>
      <c r="MM4" s="109"/>
      <c r="MN4" s="109"/>
      <c r="MO4" s="109"/>
      <c r="MP4" s="109"/>
      <c r="MQ4" s="109"/>
      <c r="MR4" s="109"/>
      <c r="MS4" s="109"/>
      <c r="MT4" s="109"/>
      <c r="MU4" s="109"/>
      <c r="MV4" s="109"/>
      <c r="MW4" s="109"/>
      <c r="MX4" s="109"/>
      <c r="MY4" s="109"/>
      <c r="MZ4" s="109"/>
      <c r="NA4" s="109"/>
      <c r="NB4" s="109"/>
      <c r="NC4" s="109"/>
      <c r="ND4" s="109"/>
      <c r="NE4" s="109"/>
      <c r="NF4" s="109"/>
      <c r="NG4" s="109"/>
      <c r="NH4" s="109"/>
      <c r="NI4" s="109"/>
      <c r="NJ4" s="109"/>
      <c r="NK4" s="109"/>
      <c r="NL4" s="109"/>
      <c r="NM4" s="109"/>
      <c r="NN4" s="109"/>
      <c r="NO4" s="109"/>
      <c r="NP4" s="109"/>
      <c r="NQ4" s="109"/>
      <c r="NR4" s="109"/>
      <c r="NS4" s="109"/>
      <c r="NT4" s="109"/>
      <c r="NU4" s="109"/>
      <c r="NV4" s="109"/>
      <c r="NW4" s="109"/>
      <c r="NX4" s="109"/>
      <c r="NY4" s="109"/>
      <c r="NZ4" s="109"/>
      <c r="OA4" s="109"/>
      <c r="OB4" s="109"/>
      <c r="OC4" s="109"/>
      <c r="OD4" s="109"/>
      <c r="OE4" s="109"/>
      <c r="OF4" s="109"/>
      <c r="OG4" s="109"/>
      <c r="OH4" s="109"/>
      <c r="OI4" s="109"/>
      <c r="OJ4" s="109"/>
      <c r="OK4" s="109"/>
      <c r="OL4" s="109"/>
      <c r="OM4" s="109"/>
      <c r="ON4" s="109"/>
      <c r="OO4" s="109"/>
      <c r="OP4" s="109"/>
      <c r="OQ4" s="109"/>
      <c r="OR4" s="109"/>
      <c r="OS4" s="109"/>
      <c r="OT4" s="109"/>
      <c r="OU4" s="109"/>
      <c r="OV4" s="109"/>
      <c r="OW4" s="109"/>
      <c r="OX4" s="109"/>
      <c r="OY4" s="109"/>
      <c r="OZ4" s="109"/>
      <c r="PA4" s="109"/>
      <c r="PB4" s="109"/>
      <c r="PC4" s="109"/>
      <c r="PD4" s="109"/>
      <c r="PE4" s="109"/>
      <c r="PF4" s="109"/>
      <c r="PG4" s="109"/>
      <c r="PH4" s="109"/>
      <c r="PI4" s="109"/>
      <c r="PJ4" s="109"/>
      <c r="PK4" s="109"/>
      <c r="PL4" s="109"/>
      <c r="PM4" s="109"/>
      <c r="PN4" s="109"/>
      <c r="PO4" s="109"/>
      <c r="PP4" s="109"/>
      <c r="PQ4" s="109"/>
      <c r="PR4" s="109"/>
      <c r="PS4" s="109"/>
      <c r="PT4" s="109"/>
      <c r="PU4" s="109"/>
      <c r="PV4" s="109"/>
      <c r="PW4" s="109"/>
      <c r="PX4" s="109"/>
      <c r="PY4" s="109"/>
      <c r="PZ4" s="109"/>
      <c r="QA4" s="109"/>
      <c r="QB4" s="109"/>
      <c r="QC4" s="109"/>
      <c r="QD4" s="109"/>
      <c r="QE4" s="109"/>
      <c r="QF4" s="109"/>
      <c r="QG4" s="109"/>
      <c r="QH4" s="109"/>
      <c r="QI4" s="109"/>
      <c r="QJ4" s="109"/>
      <c r="QK4" s="23">
        <f t="shared" si="0"/>
        <v>10</v>
      </c>
      <c r="QL4" s="125">
        <v>535.67999999999995</v>
      </c>
      <c r="QM4" s="125"/>
      <c r="QN4" s="125"/>
      <c r="QO4" s="125"/>
      <c r="QP4" s="125"/>
      <c r="QQ4" s="125"/>
      <c r="QR4" s="125"/>
      <c r="QS4" s="130"/>
    </row>
    <row r="5" spans="1:461" s="5" customFormat="1" ht="12.75" customHeight="1" x14ac:dyDescent="0.2">
      <c r="A5" s="52">
        <v>44572</v>
      </c>
      <c r="B5" s="90" t="s">
        <v>338</v>
      </c>
      <c r="C5" s="107"/>
      <c r="D5" s="107"/>
      <c r="E5" s="108"/>
      <c r="F5" s="108"/>
      <c r="G5" s="108"/>
      <c r="H5" s="108"/>
      <c r="I5" s="108"/>
      <c r="J5" s="108">
        <v>10</v>
      </c>
      <c r="K5" s="108"/>
      <c r="L5" s="108"/>
      <c r="M5" s="108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  <c r="BF5" s="109"/>
      <c r="BG5" s="109"/>
      <c r="BH5" s="109"/>
      <c r="BI5" s="109"/>
      <c r="BJ5" s="109"/>
      <c r="BK5" s="109"/>
      <c r="BL5" s="109"/>
      <c r="BM5" s="109"/>
      <c r="BN5" s="109"/>
      <c r="BO5" s="109"/>
      <c r="BP5" s="109"/>
      <c r="BQ5" s="109"/>
      <c r="BR5" s="109"/>
      <c r="BS5" s="109"/>
      <c r="BT5" s="109"/>
      <c r="BU5" s="109"/>
      <c r="BV5" s="109"/>
      <c r="BW5" s="109"/>
      <c r="BX5" s="109"/>
      <c r="BY5" s="109"/>
      <c r="BZ5" s="109"/>
      <c r="CA5" s="109"/>
      <c r="CB5" s="109"/>
      <c r="CC5" s="109"/>
      <c r="CD5" s="109"/>
      <c r="CE5" s="109"/>
      <c r="CF5" s="109"/>
      <c r="CG5" s="109"/>
      <c r="CH5" s="109"/>
      <c r="CI5" s="109"/>
      <c r="CJ5" s="109"/>
      <c r="CK5" s="109"/>
      <c r="CL5" s="109"/>
      <c r="CM5" s="109"/>
      <c r="CN5" s="109"/>
      <c r="CO5" s="109"/>
      <c r="CP5" s="109"/>
      <c r="CQ5" s="109"/>
      <c r="CR5" s="109"/>
      <c r="CS5" s="109"/>
      <c r="CT5" s="109"/>
      <c r="CU5" s="109"/>
      <c r="CV5" s="109"/>
      <c r="CW5" s="109"/>
      <c r="CX5" s="109"/>
      <c r="CY5" s="109"/>
      <c r="CZ5" s="109"/>
      <c r="DA5" s="109"/>
      <c r="DB5" s="109"/>
      <c r="DC5" s="109"/>
      <c r="DD5" s="109"/>
      <c r="DE5" s="109"/>
      <c r="DF5" s="109"/>
      <c r="DG5" s="109"/>
      <c r="DH5" s="109"/>
      <c r="DI5" s="109"/>
      <c r="DJ5" s="109"/>
      <c r="DK5" s="109"/>
      <c r="DL5" s="109"/>
      <c r="DM5" s="109"/>
      <c r="DN5" s="109"/>
      <c r="DO5" s="109"/>
      <c r="DP5" s="109"/>
      <c r="DQ5" s="109"/>
      <c r="DR5" s="109"/>
      <c r="DS5" s="109"/>
      <c r="DT5" s="109"/>
      <c r="DU5" s="109"/>
      <c r="DV5" s="109"/>
      <c r="DW5" s="109"/>
      <c r="DX5" s="109"/>
      <c r="DY5" s="109"/>
      <c r="DZ5" s="109"/>
      <c r="EA5" s="109"/>
      <c r="EB5" s="109"/>
      <c r="EC5" s="109"/>
      <c r="ED5" s="109"/>
      <c r="EE5" s="109"/>
      <c r="EF5" s="109"/>
      <c r="EG5" s="109"/>
      <c r="EH5" s="109"/>
      <c r="EI5" s="109"/>
      <c r="EJ5" s="109"/>
      <c r="EK5" s="109"/>
      <c r="EL5" s="109"/>
      <c r="EM5" s="109"/>
      <c r="EN5" s="109"/>
      <c r="EO5" s="109"/>
      <c r="EP5" s="109"/>
      <c r="EQ5" s="109"/>
      <c r="ER5" s="109"/>
      <c r="ES5" s="109"/>
      <c r="ET5" s="109"/>
      <c r="EU5" s="109"/>
      <c r="EV5" s="109"/>
      <c r="EW5" s="109"/>
      <c r="EX5" s="109"/>
      <c r="EY5" s="109"/>
      <c r="EZ5" s="109"/>
      <c r="FA5" s="109"/>
      <c r="FB5" s="109"/>
      <c r="FC5" s="109"/>
      <c r="FD5" s="109"/>
      <c r="FE5" s="109"/>
      <c r="FF5" s="109"/>
      <c r="FG5" s="109"/>
      <c r="FH5" s="109"/>
      <c r="FI5" s="109"/>
      <c r="FJ5" s="109"/>
      <c r="FK5" s="109"/>
      <c r="FL5" s="109"/>
      <c r="FM5" s="109"/>
      <c r="FN5" s="109"/>
      <c r="FO5" s="109"/>
      <c r="FP5" s="109"/>
      <c r="FQ5" s="109"/>
      <c r="FR5" s="109"/>
      <c r="FS5" s="109"/>
      <c r="FT5" s="109"/>
      <c r="FU5" s="109"/>
      <c r="FV5" s="109"/>
      <c r="FW5" s="109"/>
      <c r="FX5" s="109"/>
      <c r="FY5" s="109"/>
      <c r="FZ5" s="109"/>
      <c r="GA5" s="109"/>
      <c r="GB5" s="109"/>
      <c r="GC5" s="109"/>
      <c r="GD5" s="109"/>
      <c r="GE5" s="109"/>
      <c r="GF5" s="109"/>
      <c r="GG5" s="109"/>
      <c r="GH5" s="109"/>
      <c r="GI5" s="109"/>
      <c r="GJ5" s="109"/>
      <c r="GK5" s="109"/>
      <c r="GL5" s="109"/>
      <c r="GM5" s="109"/>
      <c r="GN5" s="109"/>
      <c r="GO5" s="109"/>
      <c r="GP5" s="109"/>
      <c r="GQ5" s="109"/>
      <c r="GR5" s="109"/>
      <c r="GS5" s="109"/>
      <c r="GT5" s="109"/>
      <c r="GU5" s="109"/>
      <c r="GV5" s="109"/>
      <c r="GW5" s="109"/>
      <c r="GX5" s="109"/>
      <c r="GY5" s="109"/>
      <c r="GZ5" s="109"/>
      <c r="HA5" s="109"/>
      <c r="HB5" s="109"/>
      <c r="HC5" s="109"/>
      <c r="HD5" s="109"/>
      <c r="HE5" s="109"/>
      <c r="HF5" s="109"/>
      <c r="HG5" s="109"/>
      <c r="HH5" s="109"/>
      <c r="HI5" s="109"/>
      <c r="HJ5" s="109"/>
      <c r="HK5" s="109"/>
      <c r="HL5" s="109"/>
      <c r="HM5" s="109"/>
      <c r="HN5" s="109"/>
      <c r="HO5" s="109"/>
      <c r="HP5" s="109"/>
      <c r="HQ5" s="109"/>
      <c r="HR5" s="109"/>
      <c r="HS5" s="109"/>
      <c r="HT5" s="109"/>
      <c r="HU5" s="109"/>
      <c r="HV5" s="109"/>
      <c r="HW5" s="109"/>
      <c r="HX5" s="109"/>
      <c r="HY5" s="109"/>
      <c r="HZ5" s="109"/>
      <c r="IA5" s="109"/>
      <c r="IB5" s="109"/>
      <c r="IC5" s="109"/>
      <c r="ID5" s="109"/>
      <c r="IE5" s="109"/>
      <c r="IF5" s="109"/>
      <c r="IG5" s="109"/>
      <c r="IH5" s="109"/>
      <c r="II5" s="109"/>
      <c r="IJ5" s="109"/>
      <c r="IK5" s="109"/>
      <c r="IL5" s="109"/>
      <c r="IM5" s="109"/>
      <c r="IN5" s="109"/>
      <c r="IO5" s="109"/>
      <c r="IP5" s="109"/>
      <c r="IQ5" s="109"/>
      <c r="IR5" s="109"/>
      <c r="IS5" s="109"/>
      <c r="IT5" s="109"/>
      <c r="IU5" s="109"/>
      <c r="IV5" s="109"/>
      <c r="IW5" s="109"/>
      <c r="IX5" s="109"/>
      <c r="IY5" s="109"/>
      <c r="IZ5" s="109"/>
      <c r="JA5" s="109"/>
      <c r="JB5" s="109"/>
      <c r="JC5" s="109"/>
      <c r="JD5" s="109"/>
      <c r="JE5" s="109"/>
      <c r="JF5" s="109"/>
      <c r="JG5" s="109"/>
      <c r="JH5" s="109"/>
      <c r="JI5" s="109"/>
      <c r="JJ5" s="109"/>
      <c r="JK5" s="109"/>
      <c r="JL5" s="109"/>
      <c r="JM5" s="109"/>
      <c r="JN5" s="109"/>
      <c r="JO5" s="109"/>
      <c r="JP5" s="109"/>
      <c r="JQ5" s="109"/>
      <c r="JR5" s="109"/>
      <c r="JS5" s="109"/>
      <c r="JT5" s="109"/>
      <c r="JU5" s="109"/>
      <c r="JV5" s="109"/>
      <c r="JW5" s="109"/>
      <c r="JX5" s="109"/>
      <c r="JY5" s="109"/>
      <c r="JZ5" s="109"/>
      <c r="KA5" s="109"/>
      <c r="KB5" s="109"/>
      <c r="KC5" s="109"/>
      <c r="KD5" s="109"/>
      <c r="KE5" s="109"/>
      <c r="KF5" s="109"/>
      <c r="KG5" s="109"/>
      <c r="KH5" s="109"/>
      <c r="KI5" s="109"/>
      <c r="KJ5" s="109"/>
      <c r="KK5" s="109"/>
      <c r="KL5" s="109"/>
      <c r="KM5" s="109"/>
      <c r="KN5" s="109"/>
      <c r="KO5" s="109"/>
      <c r="KP5" s="109"/>
      <c r="KQ5" s="109"/>
      <c r="KR5" s="109"/>
      <c r="KS5" s="109"/>
      <c r="KT5" s="109"/>
      <c r="KU5" s="109"/>
      <c r="KV5" s="109"/>
      <c r="KW5" s="109"/>
      <c r="KX5" s="109"/>
      <c r="KY5" s="109"/>
      <c r="KZ5" s="109"/>
      <c r="LA5" s="109"/>
      <c r="LB5" s="109"/>
      <c r="LC5" s="109"/>
      <c r="LD5" s="109"/>
      <c r="LE5" s="109"/>
      <c r="LF5" s="109"/>
      <c r="LG5" s="109"/>
      <c r="LH5" s="109"/>
      <c r="LI5" s="109"/>
      <c r="LJ5" s="109"/>
      <c r="LK5" s="109"/>
      <c r="LL5" s="109"/>
      <c r="LM5" s="109"/>
      <c r="LN5" s="109"/>
      <c r="LO5" s="109"/>
      <c r="LP5" s="109"/>
      <c r="LQ5" s="109"/>
      <c r="LR5" s="109"/>
      <c r="LS5" s="109"/>
      <c r="LT5" s="109"/>
      <c r="LU5" s="109"/>
      <c r="LV5" s="109"/>
      <c r="LW5" s="109"/>
      <c r="LX5" s="109"/>
      <c r="LY5" s="109"/>
      <c r="LZ5" s="109"/>
      <c r="MA5" s="109"/>
      <c r="MB5" s="109"/>
      <c r="MC5" s="109"/>
      <c r="MD5" s="109"/>
      <c r="ME5" s="109"/>
      <c r="MF5" s="109"/>
      <c r="MG5" s="109"/>
      <c r="MH5" s="109"/>
      <c r="MI5" s="109"/>
      <c r="MJ5" s="109"/>
      <c r="MK5" s="109"/>
      <c r="ML5" s="109"/>
      <c r="MM5" s="109"/>
      <c r="MN5" s="109"/>
      <c r="MO5" s="109"/>
      <c r="MP5" s="109"/>
      <c r="MQ5" s="109"/>
      <c r="MR5" s="109"/>
      <c r="MS5" s="109"/>
      <c r="MT5" s="109"/>
      <c r="MU5" s="109"/>
      <c r="MV5" s="109"/>
      <c r="MW5" s="109"/>
      <c r="MX5" s="109"/>
      <c r="MY5" s="109"/>
      <c r="MZ5" s="109"/>
      <c r="NA5" s="109"/>
      <c r="NB5" s="109"/>
      <c r="NC5" s="109"/>
      <c r="ND5" s="109"/>
      <c r="NE5" s="109"/>
      <c r="NF5" s="109"/>
      <c r="NG5" s="109"/>
      <c r="NH5" s="109"/>
      <c r="NI5" s="109"/>
      <c r="NJ5" s="109"/>
      <c r="NK5" s="109"/>
      <c r="NL5" s="109"/>
      <c r="NM5" s="109"/>
      <c r="NN5" s="109"/>
      <c r="NO5" s="109"/>
      <c r="NP5" s="109"/>
      <c r="NQ5" s="109"/>
      <c r="NR5" s="109"/>
      <c r="NS5" s="109"/>
      <c r="NT5" s="109"/>
      <c r="NU5" s="109"/>
      <c r="NV5" s="109"/>
      <c r="NW5" s="109"/>
      <c r="NX5" s="109"/>
      <c r="NY5" s="109"/>
      <c r="NZ5" s="109"/>
      <c r="OA5" s="109"/>
      <c r="OB5" s="109"/>
      <c r="OC5" s="109"/>
      <c r="OD5" s="109"/>
      <c r="OE5" s="109"/>
      <c r="OF5" s="109"/>
      <c r="OG5" s="109"/>
      <c r="OH5" s="109"/>
      <c r="OI5" s="109"/>
      <c r="OJ5" s="109"/>
      <c r="OK5" s="109"/>
      <c r="OL5" s="109"/>
      <c r="OM5" s="109"/>
      <c r="ON5" s="109"/>
      <c r="OO5" s="109"/>
      <c r="OP5" s="109"/>
      <c r="OQ5" s="109"/>
      <c r="OR5" s="109"/>
      <c r="OS5" s="109"/>
      <c r="OT5" s="109"/>
      <c r="OU5" s="109"/>
      <c r="OV5" s="109"/>
      <c r="OW5" s="109"/>
      <c r="OX5" s="109"/>
      <c r="OY5" s="109"/>
      <c r="OZ5" s="109"/>
      <c r="PA5" s="109"/>
      <c r="PB5" s="109"/>
      <c r="PC5" s="109"/>
      <c r="PD5" s="109"/>
      <c r="PE5" s="109"/>
      <c r="PF5" s="109"/>
      <c r="PG5" s="109"/>
      <c r="PH5" s="109"/>
      <c r="PI5" s="109"/>
      <c r="PJ5" s="109"/>
      <c r="PK5" s="109"/>
      <c r="PL5" s="109"/>
      <c r="PM5" s="109"/>
      <c r="PN5" s="109"/>
      <c r="PO5" s="109"/>
      <c r="PP5" s="109"/>
      <c r="PQ5" s="109"/>
      <c r="PR5" s="109"/>
      <c r="PS5" s="109"/>
      <c r="PT5" s="109"/>
      <c r="PU5" s="109"/>
      <c r="PV5" s="109"/>
      <c r="PW5" s="109"/>
      <c r="PX5" s="109"/>
      <c r="PY5" s="109"/>
      <c r="PZ5" s="109"/>
      <c r="QA5" s="109"/>
      <c r="QB5" s="109"/>
      <c r="QC5" s="109"/>
      <c r="QD5" s="109"/>
      <c r="QE5" s="109"/>
      <c r="QF5" s="109"/>
      <c r="QG5" s="109"/>
      <c r="QH5" s="109"/>
      <c r="QI5" s="109"/>
      <c r="QJ5" s="109"/>
      <c r="QK5" s="23">
        <f t="shared" si="0"/>
        <v>10</v>
      </c>
      <c r="QL5" s="125"/>
      <c r="QM5" s="125">
        <v>351.6</v>
      </c>
      <c r="QN5" s="125"/>
      <c r="QO5" s="125"/>
      <c r="QP5" s="125"/>
      <c r="QQ5" s="125"/>
      <c r="QR5" s="125"/>
      <c r="QS5" s="130"/>
    </row>
    <row r="6" spans="1:461" s="5" customFormat="1" ht="12.75" customHeight="1" x14ac:dyDescent="0.2">
      <c r="A6" s="52">
        <v>44572</v>
      </c>
      <c r="B6" s="90" t="s">
        <v>405</v>
      </c>
      <c r="C6" s="107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9"/>
      <c r="O6" s="109"/>
      <c r="P6" s="109"/>
      <c r="Q6" s="109"/>
      <c r="R6" s="109">
        <v>5</v>
      </c>
      <c r="S6" s="109"/>
      <c r="T6" s="109"/>
      <c r="U6" s="109">
        <v>30</v>
      </c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109"/>
      <c r="AM6" s="109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09"/>
      <c r="AZ6" s="109"/>
      <c r="BA6" s="109"/>
      <c r="BB6" s="109"/>
      <c r="BC6" s="109"/>
      <c r="BD6" s="109"/>
      <c r="BE6" s="109"/>
      <c r="BF6" s="109"/>
      <c r="BG6" s="109"/>
      <c r="BH6" s="109"/>
      <c r="BI6" s="109"/>
      <c r="BJ6" s="109"/>
      <c r="BK6" s="109"/>
      <c r="BL6" s="109">
        <v>10</v>
      </c>
      <c r="BM6" s="109"/>
      <c r="BN6" s="109"/>
      <c r="BO6" s="109"/>
      <c r="BP6" s="109"/>
      <c r="BQ6" s="109"/>
      <c r="BR6" s="109"/>
      <c r="BS6" s="109"/>
      <c r="BT6" s="109"/>
      <c r="BU6" s="109"/>
      <c r="BV6" s="109"/>
      <c r="BW6" s="109"/>
      <c r="BX6" s="109">
        <v>4.5</v>
      </c>
      <c r="BY6" s="109"/>
      <c r="BZ6" s="109"/>
      <c r="CA6" s="109"/>
      <c r="CB6" s="109"/>
      <c r="CC6" s="109"/>
      <c r="CD6" s="109"/>
      <c r="CE6" s="109"/>
      <c r="CF6" s="109"/>
      <c r="CG6" s="109"/>
      <c r="CH6" s="109"/>
      <c r="CI6" s="109"/>
      <c r="CJ6" s="109"/>
      <c r="CK6" s="109"/>
      <c r="CL6" s="109"/>
      <c r="CM6" s="109"/>
      <c r="CN6" s="109"/>
      <c r="CO6" s="109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09"/>
      <c r="DH6" s="109"/>
      <c r="DI6" s="109"/>
      <c r="DJ6" s="109"/>
      <c r="DK6" s="109"/>
      <c r="DL6" s="109"/>
      <c r="DM6" s="109"/>
      <c r="DN6" s="109"/>
      <c r="DO6" s="109"/>
      <c r="DP6" s="109"/>
      <c r="DQ6" s="109"/>
      <c r="DR6" s="109"/>
      <c r="DS6" s="109"/>
      <c r="DT6" s="109"/>
      <c r="DU6" s="109"/>
      <c r="DV6" s="109"/>
      <c r="DW6" s="109"/>
      <c r="DX6" s="109"/>
      <c r="DY6" s="109"/>
      <c r="DZ6" s="109"/>
      <c r="EA6" s="109"/>
      <c r="EB6" s="109"/>
      <c r="EC6" s="109"/>
      <c r="ED6" s="109"/>
      <c r="EE6" s="109"/>
      <c r="EF6" s="109"/>
      <c r="EG6" s="109"/>
      <c r="EH6" s="109"/>
      <c r="EI6" s="109"/>
      <c r="EJ6" s="109"/>
      <c r="EK6" s="109"/>
      <c r="EL6" s="109"/>
      <c r="EM6" s="109"/>
      <c r="EN6" s="109"/>
      <c r="EO6" s="109"/>
      <c r="EP6" s="109"/>
      <c r="EQ6" s="109"/>
      <c r="ER6" s="109"/>
      <c r="ES6" s="109"/>
      <c r="ET6" s="109"/>
      <c r="EU6" s="109"/>
      <c r="EV6" s="109"/>
      <c r="EW6" s="109"/>
      <c r="EX6" s="109"/>
      <c r="EY6" s="109"/>
      <c r="EZ6" s="109"/>
      <c r="FA6" s="109"/>
      <c r="FB6" s="109"/>
      <c r="FC6" s="109"/>
      <c r="FD6" s="109"/>
      <c r="FE6" s="109"/>
      <c r="FF6" s="109"/>
      <c r="FG6" s="109"/>
      <c r="FH6" s="109"/>
      <c r="FI6" s="109"/>
      <c r="FJ6" s="109"/>
      <c r="FK6" s="109"/>
      <c r="FL6" s="109"/>
      <c r="FM6" s="109"/>
      <c r="FN6" s="109"/>
      <c r="FO6" s="109"/>
      <c r="FP6" s="109"/>
      <c r="FQ6" s="109"/>
      <c r="FR6" s="109"/>
      <c r="FS6" s="109"/>
      <c r="FT6" s="109"/>
      <c r="FU6" s="109"/>
      <c r="FV6" s="109"/>
      <c r="FW6" s="109"/>
      <c r="FX6" s="109"/>
      <c r="FY6" s="109"/>
      <c r="FZ6" s="109"/>
      <c r="GA6" s="109"/>
      <c r="GB6" s="109"/>
      <c r="GC6" s="109"/>
      <c r="GD6" s="109"/>
      <c r="GE6" s="109"/>
      <c r="GF6" s="109"/>
      <c r="GG6" s="109"/>
      <c r="GH6" s="109"/>
      <c r="GI6" s="109"/>
      <c r="GJ6" s="109"/>
      <c r="GK6" s="109"/>
      <c r="GL6" s="109"/>
      <c r="GM6" s="109"/>
      <c r="GN6" s="109">
        <v>5</v>
      </c>
      <c r="GO6" s="109"/>
      <c r="GP6" s="109"/>
      <c r="GQ6" s="109"/>
      <c r="GR6" s="109"/>
      <c r="GS6" s="109"/>
      <c r="GT6" s="109"/>
      <c r="GU6" s="109"/>
      <c r="GV6" s="109"/>
      <c r="GW6" s="109"/>
      <c r="GX6" s="109"/>
      <c r="GY6" s="109"/>
      <c r="GZ6" s="109"/>
      <c r="HA6" s="109"/>
      <c r="HB6" s="109"/>
      <c r="HC6" s="109"/>
      <c r="HD6" s="109"/>
      <c r="HE6" s="109"/>
      <c r="HF6" s="109"/>
      <c r="HG6" s="109"/>
      <c r="HH6" s="109"/>
      <c r="HI6" s="109"/>
      <c r="HJ6" s="109"/>
      <c r="HK6" s="109"/>
      <c r="HL6" s="109"/>
      <c r="HM6" s="109"/>
      <c r="HN6" s="109"/>
      <c r="HO6" s="109"/>
      <c r="HP6" s="109"/>
      <c r="HQ6" s="109"/>
      <c r="HR6" s="109"/>
      <c r="HS6" s="109"/>
      <c r="HT6" s="109"/>
      <c r="HU6" s="109"/>
      <c r="HV6" s="109"/>
      <c r="HW6" s="109"/>
      <c r="HX6" s="109"/>
      <c r="HY6" s="109"/>
      <c r="HZ6" s="109"/>
      <c r="IA6" s="109"/>
      <c r="IB6" s="109"/>
      <c r="IC6" s="109"/>
      <c r="ID6" s="109"/>
      <c r="IE6" s="109"/>
      <c r="IF6" s="109"/>
      <c r="IG6" s="109"/>
      <c r="IH6" s="109"/>
      <c r="II6" s="109"/>
      <c r="IJ6" s="109"/>
      <c r="IK6" s="109"/>
      <c r="IL6" s="109"/>
      <c r="IM6" s="109"/>
      <c r="IN6" s="109"/>
      <c r="IO6" s="109"/>
      <c r="IP6" s="109"/>
      <c r="IQ6" s="109"/>
      <c r="IR6" s="109"/>
      <c r="IS6" s="109"/>
      <c r="IT6" s="109"/>
      <c r="IU6" s="109"/>
      <c r="IV6" s="109"/>
      <c r="IW6" s="109"/>
      <c r="IX6" s="109"/>
      <c r="IY6" s="109"/>
      <c r="IZ6" s="109"/>
      <c r="JA6" s="109"/>
      <c r="JB6" s="109"/>
      <c r="JC6" s="109"/>
      <c r="JD6" s="109"/>
      <c r="JE6" s="109"/>
      <c r="JF6" s="109"/>
      <c r="JG6" s="109"/>
      <c r="JH6" s="109"/>
      <c r="JI6" s="109"/>
      <c r="JJ6" s="109"/>
      <c r="JK6" s="109"/>
      <c r="JL6" s="109"/>
      <c r="JM6" s="109"/>
      <c r="JN6" s="109"/>
      <c r="JO6" s="109"/>
      <c r="JP6" s="109"/>
      <c r="JQ6" s="109"/>
      <c r="JR6" s="109"/>
      <c r="JS6" s="109"/>
      <c r="JT6" s="109"/>
      <c r="JU6" s="109"/>
      <c r="JV6" s="109"/>
      <c r="JW6" s="109"/>
      <c r="JX6" s="109"/>
      <c r="JY6" s="109"/>
      <c r="JZ6" s="109"/>
      <c r="KA6" s="109"/>
      <c r="KB6" s="109"/>
      <c r="KC6" s="109"/>
      <c r="KD6" s="109"/>
      <c r="KE6" s="109"/>
      <c r="KF6" s="109"/>
      <c r="KG6" s="109"/>
      <c r="KH6" s="109"/>
      <c r="KI6" s="109"/>
      <c r="KJ6" s="109"/>
      <c r="KK6" s="109"/>
      <c r="KL6" s="109"/>
      <c r="KM6" s="109"/>
      <c r="KN6" s="109"/>
      <c r="KO6" s="109"/>
      <c r="KP6" s="109"/>
      <c r="KQ6" s="109"/>
      <c r="KR6" s="109"/>
      <c r="KS6" s="109"/>
      <c r="KT6" s="109"/>
      <c r="KU6" s="109"/>
      <c r="KV6" s="109"/>
      <c r="KW6" s="109"/>
      <c r="KX6" s="109"/>
      <c r="KY6" s="109"/>
      <c r="KZ6" s="109"/>
      <c r="LA6" s="109"/>
      <c r="LB6" s="109"/>
      <c r="LC6" s="109"/>
      <c r="LD6" s="109"/>
      <c r="LE6" s="109"/>
      <c r="LF6" s="109"/>
      <c r="LG6" s="109"/>
      <c r="LH6" s="109"/>
      <c r="LI6" s="109"/>
      <c r="LJ6" s="109"/>
      <c r="LK6" s="109"/>
      <c r="LL6" s="109"/>
      <c r="LM6" s="109"/>
      <c r="LN6" s="109"/>
      <c r="LO6" s="109"/>
      <c r="LP6" s="109"/>
      <c r="LQ6" s="109"/>
      <c r="LR6" s="109"/>
      <c r="LS6" s="109"/>
      <c r="LT6" s="109"/>
      <c r="LU6" s="109"/>
      <c r="LV6" s="109"/>
      <c r="LW6" s="109"/>
      <c r="LX6" s="109"/>
      <c r="LY6" s="109"/>
      <c r="LZ6" s="109"/>
      <c r="MA6" s="109"/>
      <c r="MB6" s="109"/>
      <c r="MC6" s="109"/>
      <c r="MD6" s="109"/>
      <c r="ME6" s="109"/>
      <c r="MF6" s="109"/>
      <c r="MG6" s="109"/>
      <c r="MH6" s="109"/>
      <c r="MI6" s="109"/>
      <c r="MJ6" s="109"/>
      <c r="MK6" s="109"/>
      <c r="ML6" s="109"/>
      <c r="MM6" s="109"/>
      <c r="MN6" s="109"/>
      <c r="MO6" s="109"/>
      <c r="MP6" s="109"/>
      <c r="MQ6" s="109"/>
      <c r="MR6" s="109"/>
      <c r="MS6" s="109"/>
      <c r="MT6" s="109"/>
      <c r="MU6" s="109"/>
      <c r="MV6" s="109"/>
      <c r="MW6" s="109"/>
      <c r="MX6" s="109"/>
      <c r="MY6" s="109"/>
      <c r="MZ6" s="109"/>
      <c r="NA6" s="109"/>
      <c r="NB6" s="109"/>
      <c r="NC6" s="109"/>
      <c r="ND6" s="109"/>
      <c r="NE6" s="109"/>
      <c r="NF6" s="109"/>
      <c r="NG6" s="109"/>
      <c r="NH6" s="109"/>
      <c r="NI6" s="109"/>
      <c r="NJ6" s="109"/>
      <c r="NK6" s="109"/>
      <c r="NL6" s="109"/>
      <c r="NM6" s="109"/>
      <c r="NN6" s="109"/>
      <c r="NO6" s="109"/>
      <c r="NP6" s="109"/>
      <c r="NQ6" s="109"/>
      <c r="NR6" s="109"/>
      <c r="NS6" s="109"/>
      <c r="NT6" s="109"/>
      <c r="NU6" s="109"/>
      <c r="NV6" s="109"/>
      <c r="NW6" s="109"/>
      <c r="NX6" s="109"/>
      <c r="NY6" s="109"/>
      <c r="NZ6" s="109"/>
      <c r="OA6" s="109"/>
      <c r="OB6" s="109"/>
      <c r="OC6" s="109"/>
      <c r="OD6" s="109"/>
      <c r="OE6" s="109"/>
      <c r="OF6" s="109"/>
      <c r="OG6" s="109"/>
      <c r="OH6" s="109"/>
      <c r="OI6" s="109"/>
      <c r="OJ6" s="109"/>
      <c r="OK6" s="109"/>
      <c r="OL6" s="109"/>
      <c r="OM6" s="109"/>
      <c r="ON6" s="109"/>
      <c r="OO6" s="109"/>
      <c r="OP6" s="109"/>
      <c r="OQ6" s="109"/>
      <c r="OR6" s="109"/>
      <c r="OS6" s="109"/>
      <c r="OT6" s="109"/>
      <c r="OU6" s="109"/>
      <c r="OV6" s="109">
        <v>25</v>
      </c>
      <c r="OW6" s="109">
        <v>125</v>
      </c>
      <c r="OX6" s="109"/>
      <c r="OY6" s="109"/>
      <c r="OZ6" s="109"/>
      <c r="PA6" s="109"/>
      <c r="PB6" s="109"/>
      <c r="PC6" s="109"/>
      <c r="PD6" s="109"/>
      <c r="PE6" s="109"/>
      <c r="PF6" s="109"/>
      <c r="PG6" s="109"/>
      <c r="PH6" s="109"/>
      <c r="PI6" s="109"/>
      <c r="PJ6" s="109"/>
      <c r="PK6" s="109"/>
      <c r="PL6" s="109"/>
      <c r="PM6" s="109"/>
      <c r="PN6" s="109"/>
      <c r="PO6" s="109"/>
      <c r="PP6" s="109"/>
      <c r="PQ6" s="109"/>
      <c r="PR6" s="109"/>
      <c r="PS6" s="109"/>
      <c r="PT6" s="109"/>
      <c r="PU6" s="109"/>
      <c r="PV6" s="109"/>
      <c r="PW6" s="109"/>
      <c r="PX6" s="109"/>
      <c r="PY6" s="109"/>
      <c r="PZ6" s="109"/>
      <c r="QA6" s="109"/>
      <c r="QB6" s="109"/>
      <c r="QC6" s="109"/>
      <c r="QD6" s="109"/>
      <c r="QE6" s="109"/>
      <c r="QF6" s="109"/>
      <c r="QG6" s="109"/>
      <c r="QH6" s="109"/>
      <c r="QI6" s="109"/>
      <c r="QJ6" s="109"/>
      <c r="QK6" s="23">
        <f t="shared" si="0"/>
        <v>204.5</v>
      </c>
      <c r="QL6" s="125">
        <v>5604.05</v>
      </c>
      <c r="QM6" s="125"/>
      <c r="QN6" s="125"/>
      <c r="QO6" s="125"/>
      <c r="QP6" s="125"/>
      <c r="QQ6" s="125"/>
      <c r="QR6" s="125"/>
      <c r="QS6" s="130"/>
    </row>
    <row r="7" spans="1:461" s="5" customFormat="1" ht="12.75" customHeight="1" x14ac:dyDescent="0.2">
      <c r="A7" s="52">
        <v>44572</v>
      </c>
      <c r="B7" s="98" t="s">
        <v>231</v>
      </c>
      <c r="C7" s="107"/>
      <c r="D7" s="107"/>
      <c r="E7" s="108"/>
      <c r="F7" s="108"/>
      <c r="G7" s="108"/>
      <c r="H7" s="108"/>
      <c r="I7" s="108"/>
      <c r="J7" s="108"/>
      <c r="K7" s="108"/>
      <c r="L7" s="108"/>
      <c r="M7" s="108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09"/>
      <c r="BO7" s="109"/>
      <c r="BP7" s="109"/>
      <c r="BQ7" s="109"/>
      <c r="BR7" s="109"/>
      <c r="BS7" s="109"/>
      <c r="BT7" s="109"/>
      <c r="BU7" s="109"/>
      <c r="BV7" s="109"/>
      <c r="BW7" s="109"/>
      <c r="BX7" s="109"/>
      <c r="BY7" s="109"/>
      <c r="BZ7" s="109"/>
      <c r="CA7" s="109"/>
      <c r="CB7" s="109"/>
      <c r="CC7" s="109"/>
      <c r="CD7" s="109"/>
      <c r="CE7" s="109"/>
      <c r="CF7" s="109"/>
      <c r="CG7" s="109"/>
      <c r="CH7" s="109"/>
      <c r="CI7" s="109"/>
      <c r="CJ7" s="109"/>
      <c r="CK7" s="109"/>
      <c r="CL7" s="109"/>
      <c r="CM7" s="109"/>
      <c r="CN7" s="109"/>
      <c r="CO7" s="109"/>
      <c r="CP7" s="109"/>
      <c r="CQ7" s="109"/>
      <c r="CR7" s="109"/>
      <c r="CS7" s="109"/>
      <c r="CT7" s="109"/>
      <c r="CU7" s="109"/>
      <c r="CV7" s="109"/>
      <c r="CW7" s="109"/>
      <c r="CX7" s="109"/>
      <c r="CY7" s="109"/>
      <c r="CZ7" s="109"/>
      <c r="DA7" s="109"/>
      <c r="DB7" s="109"/>
      <c r="DC7" s="109"/>
      <c r="DD7" s="109"/>
      <c r="DE7" s="109"/>
      <c r="DF7" s="109"/>
      <c r="DG7" s="109"/>
      <c r="DH7" s="109"/>
      <c r="DI7" s="109"/>
      <c r="DJ7" s="109"/>
      <c r="DK7" s="109"/>
      <c r="DL7" s="109"/>
      <c r="DM7" s="109"/>
      <c r="DN7" s="109"/>
      <c r="DO7" s="109"/>
      <c r="DP7" s="109"/>
      <c r="DQ7" s="109"/>
      <c r="DR7" s="109"/>
      <c r="DS7" s="109"/>
      <c r="DT7" s="109"/>
      <c r="DU7" s="109"/>
      <c r="DV7" s="109"/>
      <c r="DW7" s="109"/>
      <c r="DX7" s="109"/>
      <c r="DY7" s="109"/>
      <c r="DZ7" s="109"/>
      <c r="EA7" s="109"/>
      <c r="EB7" s="109"/>
      <c r="EC7" s="109"/>
      <c r="ED7" s="109"/>
      <c r="EE7" s="109"/>
      <c r="EF7" s="109"/>
      <c r="EG7" s="109"/>
      <c r="EH7" s="109"/>
      <c r="EI7" s="109"/>
      <c r="EJ7" s="109"/>
      <c r="EK7" s="109"/>
      <c r="EL7" s="109"/>
      <c r="EM7" s="109"/>
      <c r="EN7" s="109"/>
      <c r="EO7" s="109"/>
      <c r="EP7" s="109"/>
      <c r="EQ7" s="109"/>
      <c r="ER7" s="109"/>
      <c r="ES7" s="109"/>
      <c r="ET7" s="109"/>
      <c r="EU7" s="109"/>
      <c r="EV7" s="109"/>
      <c r="EW7" s="109"/>
      <c r="EX7" s="109"/>
      <c r="EY7" s="109"/>
      <c r="EZ7" s="109"/>
      <c r="FA7" s="109"/>
      <c r="FB7" s="109"/>
      <c r="FC7" s="109"/>
      <c r="FD7" s="109"/>
      <c r="FE7" s="109"/>
      <c r="FF7" s="109"/>
      <c r="FG7" s="109"/>
      <c r="FH7" s="109"/>
      <c r="FI7" s="109"/>
      <c r="FJ7" s="109"/>
      <c r="FK7" s="109"/>
      <c r="FL7" s="109"/>
      <c r="FM7" s="109"/>
      <c r="FN7" s="109"/>
      <c r="FO7" s="109"/>
      <c r="FP7" s="109"/>
      <c r="FQ7" s="109"/>
      <c r="FR7" s="109"/>
      <c r="FS7" s="109"/>
      <c r="FT7" s="109"/>
      <c r="FU7" s="109"/>
      <c r="FV7" s="109"/>
      <c r="FW7" s="109"/>
      <c r="FX7" s="109"/>
      <c r="FY7" s="109"/>
      <c r="FZ7" s="109"/>
      <c r="GA7" s="109"/>
      <c r="GB7" s="109"/>
      <c r="GC7" s="109"/>
      <c r="GD7" s="109"/>
      <c r="GE7" s="109"/>
      <c r="GF7" s="109"/>
      <c r="GG7" s="109"/>
      <c r="GH7" s="109"/>
      <c r="GI7" s="109"/>
      <c r="GJ7" s="109"/>
      <c r="GK7" s="109"/>
      <c r="GL7" s="109"/>
      <c r="GM7" s="109"/>
      <c r="GN7" s="109"/>
      <c r="GO7" s="109"/>
      <c r="GP7" s="109"/>
      <c r="GQ7" s="109"/>
      <c r="GR7" s="109"/>
      <c r="GS7" s="109"/>
      <c r="GT7" s="109"/>
      <c r="GU7" s="109"/>
      <c r="GV7" s="109"/>
      <c r="GW7" s="109"/>
      <c r="GX7" s="109"/>
      <c r="GY7" s="109"/>
      <c r="GZ7" s="109"/>
      <c r="HA7" s="109"/>
      <c r="HB7" s="109"/>
      <c r="HC7" s="109"/>
      <c r="HD7" s="109"/>
      <c r="HE7" s="109"/>
      <c r="HF7" s="109"/>
      <c r="HG7" s="109"/>
      <c r="HH7" s="109"/>
      <c r="HI7" s="109"/>
      <c r="HJ7" s="109"/>
      <c r="HK7" s="109"/>
      <c r="HL7" s="109"/>
      <c r="HM7" s="109"/>
      <c r="HN7" s="109"/>
      <c r="HO7" s="109"/>
      <c r="HP7" s="109"/>
      <c r="HQ7" s="109"/>
      <c r="HR7" s="109"/>
      <c r="HS7" s="109"/>
      <c r="HT7" s="109"/>
      <c r="HU7" s="109"/>
      <c r="HV7" s="109"/>
      <c r="HW7" s="109"/>
      <c r="HX7" s="109"/>
      <c r="HY7" s="109"/>
      <c r="HZ7" s="109"/>
      <c r="IA7" s="109"/>
      <c r="IB7" s="109"/>
      <c r="IC7" s="109"/>
      <c r="ID7" s="109"/>
      <c r="IE7" s="109"/>
      <c r="IF7" s="109"/>
      <c r="IG7" s="109"/>
      <c r="IH7" s="109"/>
      <c r="II7" s="109"/>
      <c r="IJ7" s="109"/>
      <c r="IK7" s="109"/>
      <c r="IL7" s="109"/>
      <c r="IM7" s="109"/>
      <c r="IN7" s="109"/>
      <c r="IO7" s="109"/>
      <c r="IP7" s="109"/>
      <c r="IQ7" s="109"/>
      <c r="IR7" s="109"/>
      <c r="IS7" s="109"/>
      <c r="IT7" s="109"/>
      <c r="IU7" s="109"/>
      <c r="IV7" s="109"/>
      <c r="IW7" s="109"/>
      <c r="IX7" s="109"/>
      <c r="IY7" s="109"/>
      <c r="IZ7" s="109"/>
      <c r="JA7" s="109"/>
      <c r="JB7" s="109"/>
      <c r="JC7" s="109"/>
      <c r="JD7" s="109"/>
      <c r="JE7" s="109"/>
      <c r="JF7" s="109"/>
      <c r="JG7" s="109"/>
      <c r="JH7" s="109"/>
      <c r="JI7" s="109"/>
      <c r="JJ7" s="109"/>
      <c r="JK7" s="109"/>
      <c r="JL7" s="109"/>
      <c r="JM7" s="109"/>
      <c r="JN7" s="109"/>
      <c r="JO7" s="109"/>
      <c r="JP7" s="109"/>
      <c r="JQ7" s="109"/>
      <c r="JR7" s="109"/>
      <c r="JS7" s="109"/>
      <c r="JT7" s="109"/>
      <c r="JU7" s="109"/>
      <c r="JV7" s="109"/>
      <c r="JW7" s="109"/>
      <c r="JX7" s="109"/>
      <c r="JY7" s="109"/>
      <c r="JZ7" s="109"/>
      <c r="KA7" s="109"/>
      <c r="KB7" s="109"/>
      <c r="KC7" s="109"/>
      <c r="KD7" s="109"/>
      <c r="KE7" s="109"/>
      <c r="KF7" s="109"/>
      <c r="KG7" s="109"/>
      <c r="KH7" s="109"/>
      <c r="KI7" s="109"/>
      <c r="KJ7" s="109"/>
      <c r="KK7" s="109"/>
      <c r="KL7" s="109"/>
      <c r="KM7" s="109"/>
      <c r="KN7" s="109"/>
      <c r="KO7" s="109"/>
      <c r="KP7" s="109"/>
      <c r="KQ7" s="109"/>
      <c r="KR7" s="109"/>
      <c r="KS7" s="109"/>
      <c r="KT7" s="109"/>
      <c r="KU7" s="109"/>
      <c r="KV7" s="109"/>
      <c r="KW7" s="109"/>
      <c r="KX7" s="109"/>
      <c r="KY7" s="109"/>
      <c r="KZ7" s="109"/>
      <c r="LA7" s="109"/>
      <c r="LB7" s="109"/>
      <c r="LC7" s="109"/>
      <c r="LD7" s="109"/>
      <c r="LE7" s="109"/>
      <c r="LF7" s="109"/>
      <c r="LG7" s="109"/>
      <c r="LH7" s="109"/>
      <c r="LI7" s="109"/>
      <c r="LJ7" s="109"/>
      <c r="LK7" s="109"/>
      <c r="LL7" s="109"/>
      <c r="LM7" s="109"/>
      <c r="LN7" s="109"/>
      <c r="LO7" s="109"/>
      <c r="LP7" s="109"/>
      <c r="LQ7" s="109"/>
      <c r="LR7" s="109"/>
      <c r="LS7" s="109"/>
      <c r="LT7" s="109"/>
      <c r="LU7" s="109"/>
      <c r="LV7" s="109"/>
      <c r="LW7" s="109"/>
      <c r="LX7" s="109"/>
      <c r="LY7" s="109"/>
      <c r="LZ7" s="109"/>
      <c r="MA7" s="109"/>
      <c r="MB7" s="109"/>
      <c r="MC7" s="109"/>
      <c r="MD7" s="109"/>
      <c r="ME7" s="109"/>
      <c r="MF7" s="109"/>
      <c r="MG7" s="109"/>
      <c r="MH7" s="109"/>
      <c r="MI7" s="109"/>
      <c r="MJ7" s="109"/>
      <c r="MK7" s="109"/>
      <c r="ML7" s="109"/>
      <c r="MM7" s="109"/>
      <c r="MN7" s="109"/>
      <c r="MO7" s="109"/>
      <c r="MP7" s="109"/>
      <c r="MQ7" s="109"/>
      <c r="MR7" s="109"/>
      <c r="MS7" s="109"/>
      <c r="MT7" s="109"/>
      <c r="MU7" s="109"/>
      <c r="MV7" s="109"/>
      <c r="MW7" s="109"/>
      <c r="MX7" s="109"/>
      <c r="MY7" s="109"/>
      <c r="MZ7" s="109"/>
      <c r="NA7" s="109"/>
      <c r="NB7" s="109"/>
      <c r="NC7" s="109"/>
      <c r="ND7" s="109"/>
      <c r="NE7" s="109"/>
      <c r="NF7" s="109"/>
      <c r="NG7" s="109"/>
      <c r="NH7" s="109"/>
      <c r="NI7" s="109"/>
      <c r="NJ7" s="109"/>
      <c r="NK7" s="109"/>
      <c r="NL7" s="109"/>
      <c r="NM7" s="109"/>
      <c r="NN7" s="109"/>
      <c r="NO7" s="109"/>
      <c r="NP7" s="109"/>
      <c r="NQ7" s="109"/>
      <c r="NR7" s="109"/>
      <c r="NS7" s="109"/>
      <c r="NT7" s="109"/>
      <c r="NU7" s="109"/>
      <c r="NV7" s="109"/>
      <c r="NW7" s="109"/>
      <c r="NX7" s="109"/>
      <c r="NY7" s="109"/>
      <c r="NZ7" s="109"/>
      <c r="OA7" s="109"/>
      <c r="OB7" s="109"/>
      <c r="OC7" s="109"/>
      <c r="OD7" s="109"/>
      <c r="OE7" s="109"/>
      <c r="OF7" s="109"/>
      <c r="OG7" s="109"/>
      <c r="OH7" s="109"/>
      <c r="OI7" s="109"/>
      <c r="OJ7" s="109"/>
      <c r="OK7" s="109"/>
      <c r="OL7" s="109"/>
      <c r="OM7" s="109"/>
      <c r="ON7" s="109"/>
      <c r="OO7" s="109"/>
      <c r="OP7" s="109"/>
      <c r="OQ7" s="109"/>
      <c r="OR7" s="109"/>
      <c r="OS7" s="109"/>
      <c r="OT7" s="109"/>
      <c r="OU7" s="109"/>
      <c r="OV7" s="109"/>
      <c r="OW7" s="109"/>
      <c r="OX7" s="109"/>
      <c r="OY7" s="109"/>
      <c r="OZ7" s="109"/>
      <c r="PA7" s="109"/>
      <c r="PB7" s="109">
        <v>55</v>
      </c>
      <c r="PC7" s="109"/>
      <c r="PD7" s="109"/>
      <c r="PE7" s="109"/>
      <c r="PF7" s="109"/>
      <c r="PG7" s="109"/>
      <c r="PH7" s="109"/>
      <c r="PI7" s="109"/>
      <c r="PJ7" s="109"/>
      <c r="PK7" s="109"/>
      <c r="PL7" s="109"/>
      <c r="PM7" s="109"/>
      <c r="PN7" s="109"/>
      <c r="PO7" s="109"/>
      <c r="PP7" s="109"/>
      <c r="PQ7" s="109"/>
      <c r="PR7" s="109"/>
      <c r="PS7" s="109"/>
      <c r="PT7" s="109"/>
      <c r="PU7" s="109"/>
      <c r="PV7" s="109"/>
      <c r="PW7" s="109"/>
      <c r="PX7" s="109"/>
      <c r="PY7" s="109"/>
      <c r="PZ7" s="109"/>
      <c r="QA7" s="109"/>
      <c r="QB7" s="109"/>
      <c r="QC7" s="109"/>
      <c r="QD7" s="109"/>
      <c r="QE7" s="109"/>
      <c r="QF7" s="109"/>
      <c r="QG7" s="109"/>
      <c r="QH7" s="109"/>
      <c r="QI7" s="109"/>
      <c r="QJ7" s="109"/>
      <c r="QK7" s="23">
        <f t="shared" si="0"/>
        <v>55</v>
      </c>
      <c r="QL7" s="125"/>
      <c r="QM7" s="125">
        <v>465.3</v>
      </c>
      <c r="QN7" s="125"/>
      <c r="QO7" s="125"/>
      <c r="QP7" s="125"/>
      <c r="QQ7" s="125"/>
      <c r="QR7" s="125"/>
      <c r="QS7" s="130"/>
    </row>
    <row r="8" spans="1:461" s="5" customFormat="1" ht="12.75" customHeight="1" x14ac:dyDescent="0.2">
      <c r="A8" s="52">
        <v>44573</v>
      </c>
      <c r="B8" s="90" t="s">
        <v>74</v>
      </c>
      <c r="C8" s="107"/>
      <c r="D8" s="107"/>
      <c r="E8" s="108"/>
      <c r="F8" s="108"/>
      <c r="G8" s="108"/>
      <c r="H8" s="108"/>
      <c r="I8" s="108"/>
      <c r="J8" s="108"/>
      <c r="K8" s="108"/>
      <c r="L8" s="108"/>
      <c r="M8" s="108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109"/>
      <c r="AM8" s="109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09"/>
      <c r="AZ8" s="109"/>
      <c r="BA8" s="109"/>
      <c r="BB8" s="109"/>
      <c r="BC8" s="109"/>
      <c r="BD8" s="109"/>
      <c r="BE8" s="109"/>
      <c r="BF8" s="109"/>
      <c r="BG8" s="109"/>
      <c r="BH8" s="109"/>
      <c r="BI8" s="109"/>
      <c r="BJ8" s="109"/>
      <c r="BK8" s="109"/>
      <c r="BL8" s="109"/>
      <c r="BM8" s="109"/>
      <c r="BN8" s="109"/>
      <c r="BO8" s="109"/>
      <c r="BP8" s="109"/>
      <c r="BQ8" s="109"/>
      <c r="BR8" s="109"/>
      <c r="BS8" s="109"/>
      <c r="BT8" s="109"/>
      <c r="BU8" s="109"/>
      <c r="BV8" s="109"/>
      <c r="BW8" s="109"/>
      <c r="BX8" s="109"/>
      <c r="BY8" s="109"/>
      <c r="BZ8" s="109"/>
      <c r="CA8" s="109"/>
      <c r="CB8" s="109"/>
      <c r="CC8" s="109"/>
      <c r="CD8" s="109"/>
      <c r="CE8" s="109"/>
      <c r="CF8" s="109"/>
      <c r="CG8" s="109"/>
      <c r="CH8" s="109"/>
      <c r="CI8" s="109"/>
      <c r="CJ8" s="109"/>
      <c r="CK8" s="109"/>
      <c r="CL8" s="109"/>
      <c r="CM8" s="109"/>
      <c r="CN8" s="109"/>
      <c r="CO8" s="109"/>
      <c r="CP8" s="109"/>
      <c r="CQ8" s="109"/>
      <c r="CR8" s="109"/>
      <c r="CS8" s="109"/>
      <c r="CT8" s="109"/>
      <c r="CU8" s="109"/>
      <c r="CV8" s="109"/>
      <c r="CW8" s="109"/>
      <c r="CX8" s="109"/>
      <c r="CY8" s="109"/>
      <c r="CZ8" s="109"/>
      <c r="DA8" s="109"/>
      <c r="DB8" s="109"/>
      <c r="DC8" s="109"/>
      <c r="DD8" s="109"/>
      <c r="DE8" s="109"/>
      <c r="DF8" s="109"/>
      <c r="DG8" s="109"/>
      <c r="DH8" s="109"/>
      <c r="DI8" s="109"/>
      <c r="DJ8" s="109"/>
      <c r="DK8" s="109"/>
      <c r="DL8" s="109"/>
      <c r="DM8" s="109"/>
      <c r="DN8" s="109"/>
      <c r="DO8" s="109"/>
      <c r="DP8" s="109"/>
      <c r="DQ8" s="109"/>
      <c r="DR8" s="109"/>
      <c r="DS8" s="109"/>
      <c r="DT8" s="109"/>
      <c r="DU8" s="109"/>
      <c r="DV8" s="109"/>
      <c r="DW8" s="109">
        <v>10</v>
      </c>
      <c r="DX8" s="109"/>
      <c r="DY8" s="109"/>
      <c r="DZ8" s="109"/>
      <c r="EA8" s="109"/>
      <c r="EB8" s="109"/>
      <c r="EC8" s="109"/>
      <c r="ED8" s="109"/>
      <c r="EE8" s="109"/>
      <c r="EF8" s="109"/>
      <c r="EG8" s="109"/>
      <c r="EH8" s="109"/>
      <c r="EI8" s="109"/>
      <c r="EJ8" s="109"/>
      <c r="EK8" s="109"/>
      <c r="EL8" s="109"/>
      <c r="EM8" s="109"/>
      <c r="EN8" s="109"/>
      <c r="EO8" s="109"/>
      <c r="EP8" s="109"/>
      <c r="EQ8" s="109"/>
      <c r="ER8" s="109"/>
      <c r="ES8" s="109"/>
      <c r="ET8" s="109"/>
      <c r="EU8" s="109"/>
      <c r="EV8" s="109"/>
      <c r="EW8" s="109"/>
      <c r="EX8" s="109"/>
      <c r="EY8" s="109"/>
      <c r="EZ8" s="109"/>
      <c r="FA8" s="109"/>
      <c r="FB8" s="109"/>
      <c r="FC8" s="109"/>
      <c r="FD8" s="109"/>
      <c r="FE8" s="109"/>
      <c r="FF8" s="109"/>
      <c r="FG8" s="109"/>
      <c r="FH8" s="109"/>
      <c r="FI8" s="109"/>
      <c r="FJ8" s="109"/>
      <c r="FK8" s="109"/>
      <c r="FL8" s="109"/>
      <c r="FM8" s="109"/>
      <c r="FN8" s="109"/>
      <c r="FO8" s="109"/>
      <c r="FP8" s="109"/>
      <c r="FQ8" s="109"/>
      <c r="FR8" s="109"/>
      <c r="FS8" s="109"/>
      <c r="FT8" s="109"/>
      <c r="FU8" s="109"/>
      <c r="FV8" s="109"/>
      <c r="FW8" s="109"/>
      <c r="FX8" s="109"/>
      <c r="FY8" s="109"/>
      <c r="FZ8" s="109"/>
      <c r="GA8" s="109"/>
      <c r="GB8" s="109"/>
      <c r="GC8" s="109"/>
      <c r="GD8" s="109"/>
      <c r="GE8" s="109"/>
      <c r="GF8" s="109"/>
      <c r="GG8" s="109"/>
      <c r="GH8" s="109"/>
      <c r="GI8" s="109"/>
      <c r="GJ8" s="109"/>
      <c r="GK8" s="109"/>
      <c r="GL8" s="109"/>
      <c r="GM8" s="109"/>
      <c r="GN8" s="109"/>
      <c r="GO8" s="109"/>
      <c r="GP8" s="109"/>
      <c r="GQ8" s="109"/>
      <c r="GR8" s="109"/>
      <c r="GS8" s="109"/>
      <c r="GT8" s="109"/>
      <c r="GU8" s="109"/>
      <c r="GV8" s="109"/>
      <c r="GW8" s="109"/>
      <c r="GX8" s="109"/>
      <c r="GY8" s="109"/>
      <c r="GZ8" s="109"/>
      <c r="HA8" s="109"/>
      <c r="HB8" s="109"/>
      <c r="HC8" s="109"/>
      <c r="HD8" s="109"/>
      <c r="HE8" s="109"/>
      <c r="HF8" s="109"/>
      <c r="HG8" s="109"/>
      <c r="HH8" s="109"/>
      <c r="HI8" s="109"/>
      <c r="HJ8" s="109"/>
      <c r="HK8" s="109"/>
      <c r="HL8" s="109"/>
      <c r="HM8" s="109"/>
      <c r="HN8" s="109"/>
      <c r="HO8" s="109"/>
      <c r="HP8" s="109"/>
      <c r="HQ8" s="109"/>
      <c r="HR8" s="109"/>
      <c r="HS8" s="109"/>
      <c r="HT8" s="109"/>
      <c r="HU8" s="109"/>
      <c r="HV8" s="109"/>
      <c r="HW8" s="109"/>
      <c r="HX8" s="109"/>
      <c r="HY8" s="109"/>
      <c r="HZ8" s="109"/>
      <c r="IA8" s="109"/>
      <c r="IB8" s="109"/>
      <c r="IC8" s="109"/>
      <c r="ID8" s="109"/>
      <c r="IE8" s="109"/>
      <c r="IF8" s="109"/>
      <c r="IG8" s="109"/>
      <c r="IH8" s="109"/>
      <c r="II8" s="109"/>
      <c r="IJ8" s="109"/>
      <c r="IK8" s="109"/>
      <c r="IL8" s="109"/>
      <c r="IM8" s="109"/>
      <c r="IN8" s="109"/>
      <c r="IO8" s="109"/>
      <c r="IP8" s="109"/>
      <c r="IQ8" s="109"/>
      <c r="IR8" s="109"/>
      <c r="IS8" s="109"/>
      <c r="IT8" s="109"/>
      <c r="IU8" s="109"/>
      <c r="IV8" s="109"/>
      <c r="IW8" s="109"/>
      <c r="IX8" s="109"/>
      <c r="IY8" s="109"/>
      <c r="IZ8" s="109"/>
      <c r="JA8" s="109"/>
      <c r="JB8" s="109"/>
      <c r="JC8" s="109"/>
      <c r="JD8" s="109"/>
      <c r="JE8" s="109"/>
      <c r="JF8" s="109"/>
      <c r="JG8" s="109"/>
      <c r="JH8" s="109"/>
      <c r="JI8" s="109"/>
      <c r="JJ8" s="109"/>
      <c r="JK8" s="109"/>
      <c r="JL8" s="109"/>
      <c r="JM8" s="109"/>
      <c r="JN8" s="109"/>
      <c r="JO8" s="109"/>
      <c r="JP8" s="109"/>
      <c r="JQ8" s="109"/>
      <c r="JR8" s="109"/>
      <c r="JS8" s="109"/>
      <c r="JT8" s="109"/>
      <c r="JU8" s="109"/>
      <c r="JV8" s="109"/>
      <c r="JW8" s="109"/>
      <c r="JX8" s="109"/>
      <c r="JY8" s="109"/>
      <c r="JZ8" s="109"/>
      <c r="KA8" s="109"/>
      <c r="KB8" s="109"/>
      <c r="KC8" s="109"/>
      <c r="KD8" s="109"/>
      <c r="KE8" s="109"/>
      <c r="KF8" s="109"/>
      <c r="KG8" s="109"/>
      <c r="KH8" s="109"/>
      <c r="KI8" s="109"/>
      <c r="KJ8" s="109"/>
      <c r="KK8" s="109"/>
      <c r="KL8" s="109"/>
      <c r="KM8" s="109"/>
      <c r="KN8" s="109"/>
      <c r="KO8" s="109"/>
      <c r="KP8" s="109"/>
      <c r="KQ8" s="109"/>
      <c r="KR8" s="109"/>
      <c r="KS8" s="109"/>
      <c r="KT8" s="109"/>
      <c r="KU8" s="109"/>
      <c r="KV8" s="109"/>
      <c r="KW8" s="109"/>
      <c r="KX8" s="109"/>
      <c r="KY8" s="109"/>
      <c r="KZ8" s="109"/>
      <c r="LA8" s="109"/>
      <c r="LB8" s="109"/>
      <c r="LC8" s="109"/>
      <c r="LD8" s="109"/>
      <c r="LE8" s="109"/>
      <c r="LF8" s="109"/>
      <c r="LG8" s="109"/>
      <c r="LH8" s="109"/>
      <c r="LI8" s="109"/>
      <c r="LJ8" s="109"/>
      <c r="LK8" s="109"/>
      <c r="LL8" s="109"/>
      <c r="LM8" s="109"/>
      <c r="LN8" s="109"/>
      <c r="LO8" s="109"/>
      <c r="LP8" s="109"/>
      <c r="LQ8" s="109"/>
      <c r="LR8" s="109"/>
      <c r="LS8" s="109"/>
      <c r="LT8" s="109"/>
      <c r="LU8" s="109"/>
      <c r="LV8" s="109"/>
      <c r="LW8" s="109"/>
      <c r="LX8" s="109"/>
      <c r="LY8" s="109"/>
      <c r="LZ8" s="109"/>
      <c r="MA8" s="109"/>
      <c r="MB8" s="109"/>
      <c r="MC8" s="109"/>
      <c r="MD8" s="109"/>
      <c r="ME8" s="109"/>
      <c r="MF8" s="109"/>
      <c r="MG8" s="109"/>
      <c r="MH8" s="109"/>
      <c r="MI8" s="109"/>
      <c r="MJ8" s="109"/>
      <c r="MK8" s="109"/>
      <c r="ML8" s="109"/>
      <c r="MM8" s="109"/>
      <c r="MN8" s="109"/>
      <c r="MO8" s="109"/>
      <c r="MP8" s="109"/>
      <c r="MQ8" s="109"/>
      <c r="MR8" s="109"/>
      <c r="MS8" s="109"/>
      <c r="MT8" s="109"/>
      <c r="MU8" s="109"/>
      <c r="MV8" s="109"/>
      <c r="MW8" s="109"/>
      <c r="MX8" s="109"/>
      <c r="MY8" s="109"/>
      <c r="MZ8" s="109"/>
      <c r="NA8" s="109"/>
      <c r="NB8" s="109"/>
      <c r="NC8" s="109"/>
      <c r="ND8" s="109"/>
      <c r="NE8" s="109"/>
      <c r="NF8" s="109"/>
      <c r="NG8" s="109"/>
      <c r="NH8" s="109"/>
      <c r="NI8" s="109"/>
      <c r="NJ8" s="109"/>
      <c r="NK8" s="109"/>
      <c r="NL8" s="109"/>
      <c r="NM8" s="109"/>
      <c r="NN8" s="109"/>
      <c r="NO8" s="109"/>
      <c r="NP8" s="109"/>
      <c r="NQ8" s="109"/>
      <c r="NR8" s="109"/>
      <c r="NS8" s="109"/>
      <c r="NT8" s="109"/>
      <c r="NU8" s="109"/>
      <c r="NV8" s="109"/>
      <c r="NW8" s="109"/>
      <c r="NX8" s="109"/>
      <c r="NY8" s="109"/>
      <c r="NZ8" s="109"/>
      <c r="OA8" s="109"/>
      <c r="OB8" s="109"/>
      <c r="OC8" s="109"/>
      <c r="OD8" s="109"/>
      <c r="OE8" s="109"/>
      <c r="OF8" s="109"/>
      <c r="OG8" s="109"/>
      <c r="OH8" s="109"/>
      <c r="OI8" s="109"/>
      <c r="OJ8" s="109"/>
      <c r="OK8" s="109"/>
      <c r="OL8" s="109"/>
      <c r="OM8" s="109"/>
      <c r="ON8" s="109"/>
      <c r="OO8" s="109"/>
      <c r="OP8" s="109"/>
      <c r="OQ8" s="109"/>
      <c r="OR8" s="109"/>
      <c r="OS8" s="109"/>
      <c r="OT8" s="109"/>
      <c r="OU8" s="109"/>
      <c r="OV8" s="109"/>
      <c r="OW8" s="109"/>
      <c r="OX8" s="109"/>
      <c r="OY8" s="109"/>
      <c r="OZ8" s="109"/>
      <c r="PA8" s="109"/>
      <c r="PB8" s="109"/>
      <c r="PC8" s="109"/>
      <c r="PD8" s="109"/>
      <c r="PE8" s="109"/>
      <c r="PF8" s="109"/>
      <c r="PG8" s="109"/>
      <c r="PH8" s="109"/>
      <c r="PI8" s="109"/>
      <c r="PJ8" s="109"/>
      <c r="PK8" s="109"/>
      <c r="PL8" s="109"/>
      <c r="PM8" s="109"/>
      <c r="PN8" s="109"/>
      <c r="PO8" s="109"/>
      <c r="PP8" s="109"/>
      <c r="PQ8" s="109"/>
      <c r="PR8" s="109"/>
      <c r="PS8" s="109"/>
      <c r="PT8" s="109"/>
      <c r="PU8" s="109"/>
      <c r="PV8" s="109"/>
      <c r="PW8" s="109"/>
      <c r="PX8" s="109"/>
      <c r="PY8" s="109"/>
      <c r="PZ8" s="109"/>
      <c r="QA8" s="109"/>
      <c r="QB8" s="109"/>
      <c r="QC8" s="109"/>
      <c r="QD8" s="109"/>
      <c r="QE8" s="109"/>
      <c r="QF8" s="109"/>
      <c r="QG8" s="109"/>
      <c r="QH8" s="109"/>
      <c r="QI8" s="109"/>
      <c r="QJ8" s="109"/>
      <c r="QK8" s="23">
        <f t="shared" si="0"/>
        <v>10</v>
      </c>
      <c r="QL8" s="125">
        <v>420</v>
      </c>
      <c r="QM8" s="125"/>
      <c r="QN8" s="125"/>
      <c r="QO8" s="125"/>
      <c r="QP8" s="125"/>
      <c r="QQ8" s="125"/>
      <c r="QR8" s="125"/>
      <c r="QS8" s="130"/>
    </row>
    <row r="9" spans="1:461" s="5" customFormat="1" ht="12.75" customHeight="1" x14ac:dyDescent="0.2">
      <c r="A9" s="52">
        <v>44573</v>
      </c>
      <c r="B9" s="127" t="s">
        <v>342</v>
      </c>
      <c r="C9" s="107"/>
      <c r="D9" s="107"/>
      <c r="E9" s="108"/>
      <c r="F9" s="108"/>
      <c r="G9" s="108"/>
      <c r="H9" s="108"/>
      <c r="I9" s="108"/>
      <c r="J9" s="108"/>
      <c r="K9" s="108"/>
      <c r="L9" s="108"/>
      <c r="M9" s="108"/>
      <c r="N9" s="109"/>
      <c r="O9" s="109"/>
      <c r="P9" s="109"/>
      <c r="Q9" s="109"/>
      <c r="R9" s="109"/>
      <c r="S9" s="109"/>
      <c r="T9" s="109">
        <v>8.8000000000000007</v>
      </c>
      <c r="U9" s="109"/>
      <c r="V9" s="109"/>
      <c r="W9" s="109"/>
      <c r="X9" s="109"/>
      <c r="Y9" s="109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09"/>
      <c r="AM9" s="109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109"/>
      <c r="AZ9" s="109"/>
      <c r="BA9" s="109"/>
      <c r="BB9" s="109"/>
      <c r="BC9" s="109"/>
      <c r="BD9" s="109"/>
      <c r="BE9" s="109"/>
      <c r="BF9" s="109"/>
      <c r="BG9" s="109"/>
      <c r="BH9" s="109"/>
      <c r="BI9" s="109"/>
      <c r="BJ9" s="109"/>
      <c r="BK9" s="109"/>
      <c r="BL9" s="109"/>
      <c r="BM9" s="109"/>
      <c r="BN9" s="109"/>
      <c r="BO9" s="109"/>
      <c r="BP9" s="109"/>
      <c r="BQ9" s="109"/>
      <c r="BR9" s="109"/>
      <c r="BS9" s="109"/>
      <c r="BT9" s="109"/>
      <c r="BU9" s="109"/>
      <c r="BV9" s="109"/>
      <c r="BW9" s="109"/>
      <c r="BX9" s="109"/>
      <c r="BY9" s="109"/>
      <c r="BZ9" s="109"/>
      <c r="CA9" s="109"/>
      <c r="CB9" s="109"/>
      <c r="CC9" s="109"/>
      <c r="CD9" s="109"/>
      <c r="CE9" s="109"/>
      <c r="CF9" s="109"/>
      <c r="CG9" s="109"/>
      <c r="CH9" s="109"/>
      <c r="CI9" s="109"/>
      <c r="CJ9" s="109"/>
      <c r="CK9" s="109"/>
      <c r="CL9" s="109"/>
      <c r="CM9" s="109"/>
      <c r="CN9" s="109"/>
      <c r="CO9" s="109"/>
      <c r="CP9" s="109"/>
      <c r="CQ9" s="109"/>
      <c r="CR9" s="109"/>
      <c r="CS9" s="109"/>
      <c r="CT9" s="109"/>
      <c r="CU9" s="109"/>
      <c r="CV9" s="109"/>
      <c r="CW9" s="109"/>
      <c r="CX9" s="109"/>
      <c r="CY9" s="109"/>
      <c r="CZ9" s="109"/>
      <c r="DA9" s="109"/>
      <c r="DB9" s="109"/>
      <c r="DC9" s="109"/>
      <c r="DD9" s="109"/>
      <c r="DE9" s="109"/>
      <c r="DF9" s="109"/>
      <c r="DG9" s="109"/>
      <c r="DH9" s="109"/>
      <c r="DI9" s="109"/>
      <c r="DJ9" s="109"/>
      <c r="DK9" s="109"/>
      <c r="DL9" s="109"/>
      <c r="DM9" s="109"/>
      <c r="DN9" s="109"/>
      <c r="DO9" s="109"/>
      <c r="DP9" s="109"/>
      <c r="DQ9" s="109"/>
      <c r="DR9" s="109"/>
      <c r="DS9" s="109"/>
      <c r="DT9" s="109"/>
      <c r="DU9" s="109"/>
      <c r="DV9" s="109"/>
      <c r="DW9" s="109"/>
      <c r="DX9" s="109"/>
      <c r="DY9" s="109"/>
      <c r="DZ9" s="109"/>
      <c r="EA9" s="109"/>
      <c r="EB9" s="109"/>
      <c r="EC9" s="109"/>
      <c r="ED9" s="109"/>
      <c r="EE9" s="109"/>
      <c r="EF9" s="109"/>
      <c r="EG9" s="109"/>
      <c r="EH9" s="109"/>
      <c r="EI9" s="109"/>
      <c r="EJ9" s="109"/>
      <c r="EK9" s="109"/>
      <c r="EL9" s="109"/>
      <c r="EM9" s="109"/>
      <c r="EN9" s="109"/>
      <c r="EO9" s="109"/>
      <c r="EP9" s="109"/>
      <c r="EQ9" s="109"/>
      <c r="ER9" s="109"/>
      <c r="ES9" s="109"/>
      <c r="ET9" s="109"/>
      <c r="EU9" s="109"/>
      <c r="EV9" s="109"/>
      <c r="EW9" s="109"/>
      <c r="EX9" s="109"/>
      <c r="EY9" s="109"/>
      <c r="EZ9" s="109"/>
      <c r="FA9" s="109"/>
      <c r="FB9" s="109"/>
      <c r="FC9" s="109"/>
      <c r="FD9" s="109"/>
      <c r="FE9" s="109"/>
      <c r="FF9" s="109"/>
      <c r="FG9" s="109"/>
      <c r="FH9" s="109"/>
      <c r="FI9" s="109"/>
      <c r="FJ9" s="109"/>
      <c r="FK9" s="109"/>
      <c r="FL9" s="109"/>
      <c r="FM9" s="109"/>
      <c r="FN9" s="109"/>
      <c r="FO9" s="109"/>
      <c r="FP9" s="109"/>
      <c r="FQ9" s="109"/>
      <c r="FR9" s="109"/>
      <c r="FS9" s="109"/>
      <c r="FT9" s="109"/>
      <c r="FU9" s="109"/>
      <c r="FV9" s="109"/>
      <c r="FW9" s="109"/>
      <c r="FX9" s="109"/>
      <c r="FY9" s="109"/>
      <c r="FZ9" s="109"/>
      <c r="GA9" s="109"/>
      <c r="GB9" s="109"/>
      <c r="GC9" s="109"/>
      <c r="GD9" s="109"/>
      <c r="GE9" s="109"/>
      <c r="GF9" s="109"/>
      <c r="GG9" s="109"/>
      <c r="GH9" s="109"/>
      <c r="GI9" s="109"/>
      <c r="GJ9" s="109"/>
      <c r="GK9" s="109"/>
      <c r="GL9" s="109"/>
      <c r="GM9" s="109"/>
      <c r="GN9" s="109"/>
      <c r="GO9" s="109"/>
      <c r="GP9" s="109"/>
      <c r="GQ9" s="109"/>
      <c r="GR9" s="109"/>
      <c r="GS9" s="109"/>
      <c r="GT9" s="109"/>
      <c r="GU9" s="109"/>
      <c r="GV9" s="109"/>
      <c r="GW9" s="109"/>
      <c r="GX9" s="109"/>
      <c r="GY9" s="109"/>
      <c r="GZ9" s="109"/>
      <c r="HA9" s="109"/>
      <c r="HB9" s="109"/>
      <c r="HC9" s="109"/>
      <c r="HD9" s="109"/>
      <c r="HE9" s="109"/>
      <c r="HF9" s="109"/>
      <c r="HG9" s="109"/>
      <c r="HH9" s="109"/>
      <c r="HI9" s="109"/>
      <c r="HJ9" s="109"/>
      <c r="HK9" s="109"/>
      <c r="HL9" s="109"/>
      <c r="HM9" s="109"/>
      <c r="HN9" s="109"/>
      <c r="HO9" s="109"/>
      <c r="HP9" s="109"/>
      <c r="HQ9" s="109"/>
      <c r="HR9" s="109"/>
      <c r="HS9" s="109"/>
      <c r="HT9" s="109"/>
      <c r="HU9" s="109"/>
      <c r="HV9" s="109"/>
      <c r="HW9" s="109"/>
      <c r="HX9" s="109"/>
      <c r="HY9" s="109"/>
      <c r="HZ9" s="109"/>
      <c r="IA9" s="109"/>
      <c r="IB9" s="109"/>
      <c r="IC9" s="109"/>
      <c r="ID9" s="109"/>
      <c r="IE9" s="109"/>
      <c r="IF9" s="109"/>
      <c r="IG9" s="109"/>
      <c r="IH9" s="109"/>
      <c r="II9" s="109"/>
      <c r="IJ9" s="109"/>
      <c r="IK9" s="109"/>
      <c r="IL9" s="109"/>
      <c r="IM9" s="109"/>
      <c r="IN9" s="109"/>
      <c r="IO9" s="109"/>
      <c r="IP9" s="109"/>
      <c r="IQ9" s="109"/>
      <c r="IR9" s="109"/>
      <c r="IS9" s="109"/>
      <c r="IT9" s="109"/>
      <c r="IU9" s="109"/>
      <c r="IV9" s="109"/>
      <c r="IW9" s="109"/>
      <c r="IX9" s="109"/>
      <c r="IY9" s="109"/>
      <c r="IZ9" s="109"/>
      <c r="JA9" s="109"/>
      <c r="JB9" s="109"/>
      <c r="JC9" s="109"/>
      <c r="JD9" s="109"/>
      <c r="JE9" s="109"/>
      <c r="JF9" s="109"/>
      <c r="JG9" s="109"/>
      <c r="JH9" s="109"/>
      <c r="JI9" s="109"/>
      <c r="JJ9" s="109"/>
      <c r="JK9" s="109"/>
      <c r="JL9" s="109"/>
      <c r="JM9" s="109"/>
      <c r="JN9" s="109"/>
      <c r="JO9" s="109"/>
      <c r="JP9" s="109"/>
      <c r="JQ9" s="109"/>
      <c r="JR9" s="109"/>
      <c r="JS9" s="109"/>
      <c r="JT9" s="109"/>
      <c r="JU9" s="109"/>
      <c r="JV9" s="109"/>
      <c r="JW9" s="109"/>
      <c r="JX9" s="109"/>
      <c r="JY9" s="109"/>
      <c r="JZ9" s="109"/>
      <c r="KA9" s="109"/>
      <c r="KB9" s="109"/>
      <c r="KC9" s="109"/>
      <c r="KD9" s="109"/>
      <c r="KE9" s="109"/>
      <c r="KF9" s="109"/>
      <c r="KG9" s="109"/>
      <c r="KH9" s="109"/>
      <c r="KI9" s="109"/>
      <c r="KJ9" s="109"/>
      <c r="KK9" s="109"/>
      <c r="KL9" s="109"/>
      <c r="KM9" s="109"/>
      <c r="KN9" s="109"/>
      <c r="KO9" s="109"/>
      <c r="KP9" s="109"/>
      <c r="KQ9" s="109"/>
      <c r="KR9" s="109"/>
      <c r="KS9" s="109"/>
      <c r="KT9" s="109"/>
      <c r="KU9" s="109"/>
      <c r="KV9" s="109"/>
      <c r="KW9" s="109"/>
      <c r="KX9" s="109"/>
      <c r="KY9" s="109"/>
      <c r="KZ9" s="109"/>
      <c r="LA9" s="109"/>
      <c r="LB9" s="109"/>
      <c r="LC9" s="109"/>
      <c r="LD9" s="109"/>
      <c r="LE9" s="109"/>
      <c r="LF9" s="109"/>
      <c r="LG9" s="109"/>
      <c r="LH9" s="109"/>
      <c r="LI9" s="109"/>
      <c r="LJ9" s="109"/>
      <c r="LK9" s="109"/>
      <c r="LL9" s="109"/>
      <c r="LM9" s="109"/>
      <c r="LN9" s="109"/>
      <c r="LO9" s="109"/>
      <c r="LP9" s="109"/>
      <c r="LQ9" s="109"/>
      <c r="LR9" s="109"/>
      <c r="LS9" s="109"/>
      <c r="LT9" s="109"/>
      <c r="LU9" s="109"/>
      <c r="LV9" s="109"/>
      <c r="LW9" s="109"/>
      <c r="LX9" s="109"/>
      <c r="LY9" s="109"/>
      <c r="LZ9" s="109"/>
      <c r="MA9" s="109"/>
      <c r="MB9" s="109"/>
      <c r="MC9" s="109"/>
      <c r="MD9" s="109"/>
      <c r="ME9" s="109"/>
      <c r="MF9" s="109"/>
      <c r="MG9" s="109"/>
      <c r="MH9" s="109"/>
      <c r="MI9" s="109"/>
      <c r="MJ9" s="109"/>
      <c r="MK9" s="109"/>
      <c r="ML9" s="109"/>
      <c r="MM9" s="109"/>
      <c r="MN9" s="109"/>
      <c r="MO9" s="109"/>
      <c r="MP9" s="109"/>
      <c r="MQ9" s="109"/>
      <c r="MR9" s="109"/>
      <c r="MS9" s="109"/>
      <c r="MT9" s="109"/>
      <c r="MU9" s="109"/>
      <c r="MV9" s="109"/>
      <c r="MW9" s="109"/>
      <c r="MX9" s="109"/>
      <c r="MY9" s="109"/>
      <c r="MZ9" s="109"/>
      <c r="NA9" s="109"/>
      <c r="NB9" s="109"/>
      <c r="NC9" s="109"/>
      <c r="ND9" s="109"/>
      <c r="NE9" s="109"/>
      <c r="NF9" s="109"/>
      <c r="NG9" s="109"/>
      <c r="NH9" s="109"/>
      <c r="NI9" s="109"/>
      <c r="NJ9" s="109"/>
      <c r="NK9" s="109"/>
      <c r="NL9" s="109"/>
      <c r="NM9" s="109"/>
      <c r="NN9" s="109"/>
      <c r="NO9" s="109"/>
      <c r="NP9" s="109"/>
      <c r="NQ9" s="109"/>
      <c r="NR9" s="109"/>
      <c r="NS9" s="109"/>
      <c r="NT9" s="109"/>
      <c r="NU9" s="109"/>
      <c r="NV9" s="109"/>
      <c r="NW9" s="109"/>
      <c r="NX9" s="109"/>
      <c r="NY9" s="109"/>
      <c r="NZ9" s="109"/>
      <c r="OA9" s="109"/>
      <c r="OB9" s="109"/>
      <c r="OC9" s="109"/>
      <c r="OD9" s="109"/>
      <c r="OE9" s="109"/>
      <c r="OF9" s="109"/>
      <c r="OG9" s="109"/>
      <c r="OH9" s="109"/>
      <c r="OI9" s="109"/>
      <c r="OJ9" s="109"/>
      <c r="OK9" s="109"/>
      <c r="OL9" s="109"/>
      <c r="OM9" s="109"/>
      <c r="ON9" s="109"/>
      <c r="OO9" s="109"/>
      <c r="OP9" s="109"/>
      <c r="OQ9" s="109"/>
      <c r="OR9" s="109"/>
      <c r="OS9" s="109"/>
      <c r="OT9" s="109"/>
      <c r="OU9" s="109"/>
      <c r="OV9" s="109"/>
      <c r="OW9" s="109"/>
      <c r="OX9" s="109"/>
      <c r="OY9" s="109"/>
      <c r="OZ9" s="109"/>
      <c r="PA9" s="109"/>
      <c r="PB9" s="109"/>
      <c r="PC9" s="109"/>
      <c r="PD9" s="109"/>
      <c r="PE9" s="109"/>
      <c r="PF9" s="109"/>
      <c r="PG9" s="109"/>
      <c r="PH9" s="109"/>
      <c r="PI9" s="109"/>
      <c r="PJ9" s="109"/>
      <c r="PK9" s="109"/>
      <c r="PL9" s="109"/>
      <c r="PM9" s="109"/>
      <c r="PN9" s="109"/>
      <c r="PO9" s="109"/>
      <c r="PP9" s="109"/>
      <c r="PQ9" s="109"/>
      <c r="PR9" s="109"/>
      <c r="PS9" s="109"/>
      <c r="PT9" s="109"/>
      <c r="PU9" s="109"/>
      <c r="PV9" s="109"/>
      <c r="PW9" s="109"/>
      <c r="PX9" s="109"/>
      <c r="PY9" s="109"/>
      <c r="PZ9" s="109"/>
      <c r="QA9" s="109"/>
      <c r="QB9" s="109"/>
      <c r="QC9" s="109"/>
      <c r="QD9" s="109"/>
      <c r="QE9" s="109"/>
      <c r="QF9" s="109"/>
      <c r="QG9" s="109"/>
      <c r="QH9" s="109"/>
      <c r="QI9" s="109"/>
      <c r="QJ9" s="109"/>
      <c r="QK9" s="23">
        <f t="shared" si="0"/>
        <v>8.8000000000000007</v>
      </c>
      <c r="QL9" s="125"/>
      <c r="QM9" s="125">
        <v>800.09</v>
      </c>
      <c r="QN9" s="125"/>
      <c r="QO9" s="125"/>
      <c r="QP9" s="125"/>
      <c r="QQ9" s="125"/>
      <c r="QR9" s="125"/>
      <c r="QS9" s="130"/>
    </row>
    <row r="10" spans="1:461" s="5" customFormat="1" ht="12.75" customHeight="1" x14ac:dyDescent="0.2">
      <c r="A10" s="52">
        <v>44573</v>
      </c>
      <c r="B10" s="127" t="s">
        <v>87</v>
      </c>
      <c r="C10" s="107"/>
      <c r="D10" s="107"/>
      <c r="E10" s="108"/>
      <c r="F10" s="108"/>
      <c r="G10" s="108"/>
      <c r="H10" s="108"/>
      <c r="I10" s="108"/>
      <c r="J10" s="108"/>
      <c r="K10" s="108"/>
      <c r="L10" s="108"/>
      <c r="M10" s="108"/>
      <c r="N10" s="109"/>
      <c r="O10" s="109"/>
      <c r="P10" s="109"/>
      <c r="Q10" s="109"/>
      <c r="R10" s="109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09"/>
      <c r="AM10" s="109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09"/>
      <c r="AZ10" s="109"/>
      <c r="BA10" s="109"/>
      <c r="BB10" s="109"/>
      <c r="BC10" s="109"/>
      <c r="BD10" s="109"/>
      <c r="BE10" s="109"/>
      <c r="BF10" s="109"/>
      <c r="BG10" s="109"/>
      <c r="BH10" s="109"/>
      <c r="BI10" s="109"/>
      <c r="BJ10" s="109"/>
      <c r="BK10" s="109"/>
      <c r="BL10" s="109"/>
      <c r="BM10" s="109"/>
      <c r="BN10" s="109"/>
      <c r="BO10" s="109"/>
      <c r="BP10" s="109"/>
      <c r="BQ10" s="109"/>
      <c r="BR10" s="109"/>
      <c r="BS10" s="109"/>
      <c r="BT10" s="109"/>
      <c r="BU10" s="109"/>
      <c r="BV10" s="109"/>
      <c r="BW10" s="109"/>
      <c r="BX10" s="109"/>
      <c r="BY10" s="109"/>
      <c r="BZ10" s="109"/>
      <c r="CA10" s="109"/>
      <c r="CB10" s="109"/>
      <c r="CC10" s="109"/>
      <c r="CD10" s="109"/>
      <c r="CE10" s="109"/>
      <c r="CF10" s="109"/>
      <c r="CG10" s="109"/>
      <c r="CH10" s="109"/>
      <c r="CI10" s="109"/>
      <c r="CJ10" s="109"/>
      <c r="CK10" s="109"/>
      <c r="CL10" s="109"/>
      <c r="CM10" s="109"/>
      <c r="CN10" s="109"/>
      <c r="CO10" s="109"/>
      <c r="CP10" s="109"/>
      <c r="CQ10" s="109"/>
      <c r="CR10" s="109"/>
      <c r="CS10" s="109"/>
      <c r="CT10" s="109"/>
      <c r="CU10" s="109"/>
      <c r="CV10" s="109"/>
      <c r="CW10" s="109"/>
      <c r="CX10" s="109"/>
      <c r="CY10" s="109"/>
      <c r="CZ10" s="109"/>
      <c r="DA10" s="109"/>
      <c r="DB10" s="109"/>
      <c r="DC10" s="109"/>
      <c r="DD10" s="109"/>
      <c r="DE10" s="109"/>
      <c r="DF10" s="109"/>
      <c r="DG10" s="109"/>
      <c r="DH10" s="109"/>
      <c r="DI10" s="109"/>
      <c r="DJ10" s="109"/>
      <c r="DK10" s="109"/>
      <c r="DL10" s="109"/>
      <c r="DM10" s="109"/>
      <c r="DN10" s="109"/>
      <c r="DO10" s="109"/>
      <c r="DP10" s="109"/>
      <c r="DQ10" s="109"/>
      <c r="DR10" s="109"/>
      <c r="DS10" s="109"/>
      <c r="DT10" s="109"/>
      <c r="DU10" s="109"/>
      <c r="DV10" s="109"/>
      <c r="DW10" s="109"/>
      <c r="DX10" s="109"/>
      <c r="DY10" s="109"/>
      <c r="DZ10" s="109"/>
      <c r="EA10" s="109"/>
      <c r="EB10" s="109"/>
      <c r="EC10" s="109"/>
      <c r="ED10" s="109"/>
      <c r="EE10" s="109"/>
      <c r="EF10" s="109"/>
      <c r="EG10" s="109"/>
      <c r="EH10" s="109"/>
      <c r="EI10" s="109"/>
      <c r="EJ10" s="109"/>
      <c r="EK10" s="109"/>
      <c r="EL10" s="109"/>
      <c r="EM10" s="109"/>
      <c r="EN10" s="109"/>
      <c r="EO10" s="109"/>
      <c r="EP10" s="109"/>
      <c r="EQ10" s="109"/>
      <c r="ER10" s="109"/>
      <c r="ES10" s="109"/>
      <c r="ET10" s="109"/>
      <c r="EU10" s="109"/>
      <c r="EV10" s="109"/>
      <c r="EW10" s="109"/>
      <c r="EX10" s="109"/>
      <c r="EY10" s="109"/>
      <c r="EZ10" s="109"/>
      <c r="FA10" s="109"/>
      <c r="FB10" s="109"/>
      <c r="FC10" s="109"/>
      <c r="FD10" s="109"/>
      <c r="FE10" s="109"/>
      <c r="FF10" s="109"/>
      <c r="FG10" s="109"/>
      <c r="FH10" s="109"/>
      <c r="FI10" s="109"/>
      <c r="FJ10" s="109"/>
      <c r="FK10" s="109"/>
      <c r="FL10" s="109"/>
      <c r="FM10" s="109"/>
      <c r="FN10" s="109"/>
      <c r="FO10" s="109"/>
      <c r="FP10" s="109"/>
      <c r="FQ10" s="109"/>
      <c r="FR10" s="109"/>
      <c r="FS10" s="109"/>
      <c r="FT10" s="109"/>
      <c r="FU10" s="109"/>
      <c r="FV10" s="109"/>
      <c r="FW10" s="109"/>
      <c r="FX10" s="109"/>
      <c r="FY10" s="109"/>
      <c r="FZ10" s="109"/>
      <c r="GA10" s="109"/>
      <c r="GB10" s="109"/>
      <c r="GC10" s="109"/>
      <c r="GD10" s="109"/>
      <c r="GE10" s="109"/>
      <c r="GF10" s="109"/>
      <c r="GG10" s="109"/>
      <c r="GH10" s="109"/>
      <c r="GI10" s="109"/>
      <c r="GJ10" s="109"/>
      <c r="GK10" s="109"/>
      <c r="GL10" s="109"/>
      <c r="GM10" s="109"/>
      <c r="GN10" s="109"/>
      <c r="GO10" s="109"/>
      <c r="GP10" s="109"/>
      <c r="GQ10" s="109"/>
      <c r="GR10" s="109"/>
      <c r="GS10" s="109"/>
      <c r="GT10" s="109"/>
      <c r="GU10" s="109"/>
      <c r="GV10" s="109"/>
      <c r="GW10" s="109"/>
      <c r="GX10" s="109"/>
      <c r="GY10" s="109"/>
      <c r="GZ10" s="109"/>
      <c r="HA10" s="109"/>
      <c r="HB10" s="109"/>
      <c r="HC10" s="109"/>
      <c r="HD10" s="109"/>
      <c r="HE10" s="109"/>
      <c r="HF10" s="109"/>
      <c r="HG10" s="109"/>
      <c r="HH10" s="109"/>
      <c r="HI10" s="109"/>
      <c r="HJ10" s="109"/>
      <c r="HK10" s="109"/>
      <c r="HL10" s="109"/>
      <c r="HM10" s="109"/>
      <c r="HN10" s="109"/>
      <c r="HO10" s="109"/>
      <c r="HP10" s="109"/>
      <c r="HQ10" s="109"/>
      <c r="HR10" s="109"/>
      <c r="HS10" s="109"/>
      <c r="HT10" s="109"/>
      <c r="HU10" s="109"/>
      <c r="HV10" s="109"/>
      <c r="HW10" s="109"/>
      <c r="HX10" s="109"/>
      <c r="HY10" s="109"/>
      <c r="HZ10" s="109"/>
      <c r="IA10" s="109"/>
      <c r="IB10" s="109"/>
      <c r="IC10" s="109"/>
      <c r="ID10" s="109"/>
      <c r="IE10" s="109"/>
      <c r="IF10" s="109"/>
      <c r="IG10" s="109"/>
      <c r="IH10" s="109"/>
      <c r="II10" s="109"/>
      <c r="IJ10" s="109"/>
      <c r="IK10" s="109"/>
      <c r="IL10" s="109"/>
      <c r="IM10" s="109"/>
      <c r="IN10" s="109"/>
      <c r="IO10" s="109"/>
      <c r="IP10" s="109"/>
      <c r="IQ10" s="109"/>
      <c r="IR10" s="109"/>
      <c r="IS10" s="109"/>
      <c r="IT10" s="109"/>
      <c r="IU10" s="109"/>
      <c r="IV10" s="109"/>
      <c r="IW10" s="109"/>
      <c r="IX10" s="109"/>
      <c r="IY10" s="109"/>
      <c r="IZ10" s="109">
        <v>2</v>
      </c>
      <c r="JA10" s="109"/>
      <c r="JB10" s="109"/>
      <c r="JC10" s="109"/>
      <c r="JD10" s="109"/>
      <c r="JE10" s="109"/>
      <c r="JF10" s="109"/>
      <c r="JG10" s="109"/>
      <c r="JH10" s="109"/>
      <c r="JI10" s="109"/>
      <c r="JJ10" s="109"/>
      <c r="JK10" s="109"/>
      <c r="JL10" s="109"/>
      <c r="JM10" s="109"/>
      <c r="JN10" s="109"/>
      <c r="JO10" s="109"/>
      <c r="JP10" s="109"/>
      <c r="JQ10" s="109"/>
      <c r="JR10" s="109"/>
      <c r="JS10" s="109"/>
      <c r="JT10" s="109"/>
      <c r="JU10" s="109"/>
      <c r="JV10" s="109"/>
      <c r="JW10" s="109"/>
      <c r="JX10" s="109"/>
      <c r="JY10" s="109"/>
      <c r="JZ10" s="109"/>
      <c r="KA10" s="109"/>
      <c r="KB10" s="109"/>
      <c r="KC10" s="109"/>
      <c r="KD10" s="109"/>
      <c r="KE10" s="109"/>
      <c r="KF10" s="109"/>
      <c r="KG10" s="109"/>
      <c r="KH10" s="109"/>
      <c r="KI10" s="109"/>
      <c r="KJ10" s="109"/>
      <c r="KK10" s="109"/>
      <c r="KL10" s="109"/>
      <c r="KM10" s="109"/>
      <c r="KN10" s="109"/>
      <c r="KO10" s="109">
        <v>1.8</v>
      </c>
      <c r="KP10" s="109"/>
      <c r="KQ10" s="109"/>
      <c r="KR10" s="109"/>
      <c r="KS10" s="109"/>
      <c r="KT10" s="109"/>
      <c r="KU10" s="109"/>
      <c r="KV10" s="109"/>
      <c r="KW10" s="109"/>
      <c r="KX10" s="109"/>
      <c r="KY10" s="109"/>
      <c r="KZ10" s="109"/>
      <c r="LA10" s="109"/>
      <c r="LB10" s="109"/>
      <c r="LC10" s="109"/>
      <c r="LD10" s="109"/>
      <c r="LE10" s="109"/>
      <c r="LF10" s="109"/>
      <c r="LG10" s="109"/>
      <c r="LH10" s="109"/>
      <c r="LI10" s="109"/>
      <c r="LJ10" s="109"/>
      <c r="LK10" s="109"/>
      <c r="LL10" s="109"/>
      <c r="LM10" s="109"/>
      <c r="LN10" s="109"/>
      <c r="LO10" s="109"/>
      <c r="LP10" s="109"/>
      <c r="LQ10" s="109"/>
      <c r="LR10" s="109"/>
      <c r="LS10" s="109"/>
      <c r="LT10" s="109"/>
      <c r="LU10" s="109"/>
      <c r="LV10" s="109"/>
      <c r="LW10" s="109"/>
      <c r="LX10" s="109"/>
      <c r="LY10" s="109"/>
      <c r="LZ10" s="109"/>
      <c r="MA10" s="109"/>
      <c r="MB10" s="109"/>
      <c r="MC10" s="109"/>
      <c r="MD10" s="109"/>
      <c r="ME10" s="109"/>
      <c r="MF10" s="109"/>
      <c r="MG10" s="109"/>
      <c r="MH10" s="109"/>
      <c r="MI10" s="109"/>
      <c r="MJ10" s="109"/>
      <c r="MK10" s="109"/>
      <c r="ML10" s="109"/>
      <c r="MM10" s="109"/>
      <c r="MN10" s="109"/>
      <c r="MO10" s="109"/>
      <c r="MP10" s="109"/>
      <c r="MQ10" s="109"/>
      <c r="MR10" s="109"/>
      <c r="MS10" s="109"/>
      <c r="MT10" s="109"/>
      <c r="MU10" s="109"/>
      <c r="MV10" s="109"/>
      <c r="MW10" s="109"/>
      <c r="MX10" s="109"/>
      <c r="MY10" s="109"/>
      <c r="MZ10" s="109"/>
      <c r="NA10" s="109"/>
      <c r="NB10" s="109"/>
      <c r="NC10" s="109"/>
      <c r="ND10" s="109"/>
      <c r="NE10" s="109"/>
      <c r="NF10" s="109"/>
      <c r="NG10" s="109"/>
      <c r="NH10" s="109"/>
      <c r="NI10" s="109"/>
      <c r="NJ10" s="109"/>
      <c r="NK10" s="109"/>
      <c r="NL10" s="109"/>
      <c r="NM10" s="109"/>
      <c r="NN10" s="109"/>
      <c r="NO10" s="109"/>
      <c r="NP10" s="109"/>
      <c r="NQ10" s="109"/>
      <c r="NR10" s="109"/>
      <c r="NS10" s="109"/>
      <c r="NT10" s="109"/>
      <c r="NU10" s="109"/>
      <c r="NV10" s="109"/>
      <c r="NW10" s="109"/>
      <c r="NX10" s="109"/>
      <c r="NY10" s="109"/>
      <c r="NZ10" s="109"/>
      <c r="OA10" s="109"/>
      <c r="OB10" s="109"/>
      <c r="OC10" s="109"/>
      <c r="OD10" s="109"/>
      <c r="OE10" s="109"/>
      <c r="OF10" s="109"/>
      <c r="OG10" s="109"/>
      <c r="OH10" s="109"/>
      <c r="OI10" s="109"/>
      <c r="OJ10" s="109"/>
      <c r="OK10" s="109"/>
      <c r="OL10" s="109"/>
      <c r="OM10" s="109"/>
      <c r="ON10" s="109"/>
      <c r="OO10" s="109"/>
      <c r="OP10" s="109"/>
      <c r="OQ10" s="109"/>
      <c r="OR10" s="109"/>
      <c r="OS10" s="109"/>
      <c r="OT10" s="109"/>
      <c r="OU10" s="109"/>
      <c r="OV10" s="109"/>
      <c r="OW10" s="109"/>
      <c r="OX10" s="109"/>
      <c r="OY10" s="109"/>
      <c r="OZ10" s="109"/>
      <c r="PA10" s="109"/>
      <c r="PB10" s="109"/>
      <c r="PC10" s="109"/>
      <c r="PD10" s="109"/>
      <c r="PE10" s="109"/>
      <c r="PF10" s="109"/>
      <c r="PG10" s="109"/>
      <c r="PH10" s="109"/>
      <c r="PI10" s="109"/>
      <c r="PJ10" s="109"/>
      <c r="PK10" s="109"/>
      <c r="PL10" s="109"/>
      <c r="PM10" s="109"/>
      <c r="PN10" s="109"/>
      <c r="PO10" s="109"/>
      <c r="PP10" s="109"/>
      <c r="PQ10" s="109"/>
      <c r="PR10" s="109"/>
      <c r="PS10" s="109"/>
      <c r="PT10" s="109"/>
      <c r="PU10" s="109"/>
      <c r="PV10" s="109"/>
      <c r="PW10" s="109"/>
      <c r="PX10" s="109"/>
      <c r="PY10" s="109"/>
      <c r="PZ10" s="109"/>
      <c r="QA10" s="109"/>
      <c r="QB10" s="109"/>
      <c r="QC10" s="109"/>
      <c r="QD10" s="109"/>
      <c r="QE10" s="109"/>
      <c r="QF10" s="109"/>
      <c r="QG10" s="109"/>
      <c r="QH10" s="109"/>
      <c r="QI10" s="109"/>
      <c r="QJ10" s="109"/>
      <c r="QK10" s="23">
        <f t="shared" si="0"/>
        <v>3.8</v>
      </c>
      <c r="QL10" s="125"/>
      <c r="QM10" s="125">
        <v>254.97</v>
      </c>
      <c r="QN10" s="125"/>
      <c r="QO10" s="125"/>
      <c r="QP10" s="125"/>
      <c r="QQ10" s="125"/>
      <c r="QR10" s="125"/>
      <c r="QS10" s="130"/>
    </row>
    <row r="11" spans="1:461" s="5" customFormat="1" ht="12.75" customHeight="1" x14ac:dyDescent="0.2">
      <c r="A11" s="52">
        <v>44573</v>
      </c>
      <c r="B11" s="90" t="s">
        <v>136</v>
      </c>
      <c r="C11" s="107"/>
      <c r="D11" s="107"/>
      <c r="E11" s="108"/>
      <c r="F11" s="108"/>
      <c r="G11" s="108"/>
      <c r="H11" s="108"/>
      <c r="I11" s="108"/>
      <c r="J11" s="108"/>
      <c r="K11" s="108"/>
      <c r="L11" s="108"/>
      <c r="M11" s="108"/>
      <c r="N11" s="109"/>
      <c r="O11" s="109"/>
      <c r="P11" s="109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109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  <c r="BC11" s="109"/>
      <c r="BD11" s="109"/>
      <c r="BE11" s="109"/>
      <c r="BF11" s="109"/>
      <c r="BG11" s="109"/>
      <c r="BH11" s="109"/>
      <c r="BI11" s="109"/>
      <c r="BJ11" s="109"/>
      <c r="BK11" s="109"/>
      <c r="BL11" s="109"/>
      <c r="BM11" s="109"/>
      <c r="BN11" s="109"/>
      <c r="BO11" s="109"/>
      <c r="BP11" s="109"/>
      <c r="BQ11" s="109"/>
      <c r="BR11" s="109"/>
      <c r="BS11" s="109"/>
      <c r="BT11" s="109"/>
      <c r="BU11" s="109"/>
      <c r="BV11" s="109"/>
      <c r="BW11" s="109"/>
      <c r="BX11" s="109"/>
      <c r="BY11" s="109"/>
      <c r="BZ11" s="109"/>
      <c r="CA11" s="109"/>
      <c r="CB11" s="109"/>
      <c r="CC11" s="109"/>
      <c r="CD11" s="109"/>
      <c r="CE11" s="109"/>
      <c r="CF11" s="109"/>
      <c r="CG11" s="109"/>
      <c r="CH11" s="109"/>
      <c r="CI11" s="109"/>
      <c r="CJ11" s="109"/>
      <c r="CK11" s="109"/>
      <c r="CL11" s="109"/>
      <c r="CM11" s="109"/>
      <c r="CN11" s="109"/>
      <c r="CO11" s="109"/>
      <c r="CP11" s="109"/>
      <c r="CQ11" s="109"/>
      <c r="CR11" s="109"/>
      <c r="CS11" s="109"/>
      <c r="CT11" s="109"/>
      <c r="CU11" s="109"/>
      <c r="CV11" s="109"/>
      <c r="CW11" s="109"/>
      <c r="CX11" s="109"/>
      <c r="CY11" s="109"/>
      <c r="CZ11" s="109"/>
      <c r="DA11" s="109"/>
      <c r="DB11" s="109"/>
      <c r="DC11" s="109"/>
      <c r="DD11" s="109"/>
      <c r="DE11" s="109"/>
      <c r="DF11" s="109"/>
      <c r="DG11" s="109"/>
      <c r="DH11" s="109"/>
      <c r="DI11" s="109"/>
      <c r="DJ11" s="109"/>
      <c r="DK11" s="109"/>
      <c r="DL11" s="109"/>
      <c r="DM11" s="109"/>
      <c r="DN11" s="109"/>
      <c r="DO11" s="109"/>
      <c r="DP11" s="109"/>
      <c r="DQ11" s="109"/>
      <c r="DR11" s="109"/>
      <c r="DS11" s="109"/>
      <c r="DT11" s="109"/>
      <c r="DU11" s="109"/>
      <c r="DV11" s="109"/>
      <c r="DW11" s="109"/>
      <c r="DX11" s="109"/>
      <c r="DY11" s="109"/>
      <c r="DZ11" s="109"/>
      <c r="EA11" s="109"/>
      <c r="EB11" s="109"/>
      <c r="EC11" s="109"/>
      <c r="ED11" s="109"/>
      <c r="EE11" s="109"/>
      <c r="EF11" s="109"/>
      <c r="EG11" s="109"/>
      <c r="EH11" s="109"/>
      <c r="EI11" s="109"/>
      <c r="EJ11" s="109"/>
      <c r="EK11" s="109"/>
      <c r="EL11" s="109"/>
      <c r="EM11" s="109"/>
      <c r="EN11" s="109"/>
      <c r="EO11" s="109"/>
      <c r="EP11" s="109"/>
      <c r="EQ11" s="109"/>
      <c r="ER11" s="109"/>
      <c r="ES11" s="109"/>
      <c r="ET11" s="109"/>
      <c r="EU11" s="109"/>
      <c r="EV11" s="109"/>
      <c r="EW11" s="109"/>
      <c r="EX11" s="109"/>
      <c r="EY11" s="109"/>
      <c r="EZ11" s="109"/>
      <c r="FA11" s="109"/>
      <c r="FB11" s="109"/>
      <c r="FC11" s="109"/>
      <c r="FD11" s="109"/>
      <c r="FE11" s="109"/>
      <c r="FF11" s="109"/>
      <c r="FG11" s="109"/>
      <c r="FH11" s="109"/>
      <c r="FI11" s="109"/>
      <c r="FJ11" s="109"/>
      <c r="FK11" s="109"/>
      <c r="FL11" s="109"/>
      <c r="FM11" s="109"/>
      <c r="FN11" s="109"/>
      <c r="FO11" s="109"/>
      <c r="FP11" s="109"/>
      <c r="FQ11" s="109"/>
      <c r="FR11" s="109"/>
      <c r="FS11" s="109"/>
      <c r="FT11" s="109"/>
      <c r="FU11" s="109"/>
      <c r="FV11" s="109"/>
      <c r="FW11" s="109"/>
      <c r="FX11" s="109"/>
      <c r="FY11" s="109"/>
      <c r="FZ11" s="109"/>
      <c r="GA11" s="109"/>
      <c r="GB11" s="109"/>
      <c r="GC11" s="109"/>
      <c r="GD11" s="109"/>
      <c r="GE11" s="109"/>
      <c r="GF11" s="109"/>
      <c r="GG11" s="109"/>
      <c r="GH11" s="109"/>
      <c r="GI11" s="109"/>
      <c r="GJ11" s="109"/>
      <c r="GK11" s="109"/>
      <c r="GL11" s="109"/>
      <c r="GM11" s="109"/>
      <c r="GN11" s="109"/>
      <c r="GO11" s="109"/>
      <c r="GP11" s="109"/>
      <c r="GQ11" s="109">
        <v>30</v>
      </c>
      <c r="GR11" s="109"/>
      <c r="GS11" s="109"/>
      <c r="GT11" s="109"/>
      <c r="GU11" s="109"/>
      <c r="GV11" s="109"/>
      <c r="GW11" s="109"/>
      <c r="GX11" s="109"/>
      <c r="GY11" s="109"/>
      <c r="GZ11" s="109"/>
      <c r="HA11" s="109"/>
      <c r="HB11" s="109"/>
      <c r="HC11" s="109"/>
      <c r="HD11" s="109"/>
      <c r="HE11" s="109"/>
      <c r="HF11" s="109"/>
      <c r="HG11" s="109"/>
      <c r="HH11" s="109"/>
      <c r="HI11" s="109"/>
      <c r="HJ11" s="109"/>
      <c r="HK11" s="109"/>
      <c r="HL11" s="109"/>
      <c r="HM11" s="109"/>
      <c r="HN11" s="109"/>
      <c r="HO11" s="109"/>
      <c r="HP11" s="109"/>
      <c r="HQ11" s="109"/>
      <c r="HR11" s="109"/>
      <c r="HS11" s="109"/>
      <c r="HT11" s="109"/>
      <c r="HU11" s="109"/>
      <c r="HV11" s="109"/>
      <c r="HW11" s="109"/>
      <c r="HX11" s="109"/>
      <c r="HY11" s="109"/>
      <c r="HZ11" s="109"/>
      <c r="IA11" s="109"/>
      <c r="IB11" s="109"/>
      <c r="IC11" s="109"/>
      <c r="ID11" s="109"/>
      <c r="IE11" s="109"/>
      <c r="IF11" s="109"/>
      <c r="IG11" s="109"/>
      <c r="IH11" s="109"/>
      <c r="II11" s="109"/>
      <c r="IJ11" s="109"/>
      <c r="IK11" s="109"/>
      <c r="IL11" s="109"/>
      <c r="IM11" s="109"/>
      <c r="IN11" s="109"/>
      <c r="IO11" s="109"/>
      <c r="IP11" s="109"/>
      <c r="IQ11" s="109"/>
      <c r="IR11" s="109"/>
      <c r="IS11" s="109"/>
      <c r="IT11" s="109"/>
      <c r="IU11" s="109"/>
      <c r="IV11" s="109"/>
      <c r="IW11" s="109"/>
      <c r="IX11" s="109"/>
      <c r="IY11" s="109"/>
      <c r="IZ11" s="109"/>
      <c r="JA11" s="109"/>
      <c r="JB11" s="109"/>
      <c r="JC11" s="109"/>
      <c r="JD11" s="109"/>
      <c r="JE11" s="109"/>
      <c r="JF11" s="109"/>
      <c r="JG11" s="109"/>
      <c r="JH11" s="109"/>
      <c r="JI11" s="109"/>
      <c r="JJ11" s="109"/>
      <c r="JK11" s="109"/>
      <c r="JL11" s="109"/>
      <c r="JM11" s="109"/>
      <c r="JN11" s="109"/>
      <c r="JO11" s="109"/>
      <c r="JP11" s="109"/>
      <c r="JQ11" s="109"/>
      <c r="JR11" s="109"/>
      <c r="JS11" s="109"/>
      <c r="JT11" s="109"/>
      <c r="JU11" s="109"/>
      <c r="JV11" s="109"/>
      <c r="JW11" s="109"/>
      <c r="JX11" s="109"/>
      <c r="JY11" s="109"/>
      <c r="JZ11" s="109"/>
      <c r="KA11" s="109"/>
      <c r="KB11" s="109"/>
      <c r="KC11" s="109"/>
      <c r="KD11" s="109"/>
      <c r="KE11" s="109"/>
      <c r="KF11" s="109"/>
      <c r="KG11" s="109"/>
      <c r="KH11" s="109"/>
      <c r="KI11" s="109"/>
      <c r="KJ11" s="109"/>
      <c r="KK11" s="109"/>
      <c r="KL11" s="109"/>
      <c r="KM11" s="109"/>
      <c r="KN11" s="109"/>
      <c r="KO11" s="109"/>
      <c r="KP11" s="109"/>
      <c r="KQ11" s="109"/>
      <c r="KR11" s="109"/>
      <c r="KS11" s="109"/>
      <c r="KT11" s="109"/>
      <c r="KU11" s="109"/>
      <c r="KV11" s="109"/>
      <c r="KW11" s="109"/>
      <c r="KX11" s="109"/>
      <c r="KY11" s="109"/>
      <c r="KZ11" s="109"/>
      <c r="LA11" s="109"/>
      <c r="LB11" s="109"/>
      <c r="LC11" s="109"/>
      <c r="LD11" s="109"/>
      <c r="LE11" s="109"/>
      <c r="LF11" s="109"/>
      <c r="LG11" s="109"/>
      <c r="LH11" s="109"/>
      <c r="LI11" s="109"/>
      <c r="LJ11" s="109"/>
      <c r="LK11" s="109"/>
      <c r="LL11" s="109"/>
      <c r="LM11" s="109"/>
      <c r="LN11" s="109"/>
      <c r="LO11" s="109"/>
      <c r="LP11" s="109"/>
      <c r="LQ11" s="109"/>
      <c r="LR11" s="109"/>
      <c r="LS11" s="109"/>
      <c r="LT11" s="109"/>
      <c r="LU11" s="109"/>
      <c r="LV11" s="109"/>
      <c r="LW11" s="109"/>
      <c r="LX11" s="109"/>
      <c r="LY11" s="109"/>
      <c r="LZ11" s="109"/>
      <c r="MA11" s="109"/>
      <c r="MB11" s="109"/>
      <c r="MC11" s="109"/>
      <c r="MD11" s="109"/>
      <c r="ME11" s="109"/>
      <c r="MF11" s="109"/>
      <c r="MG11" s="109"/>
      <c r="MH11" s="109"/>
      <c r="MI11" s="109"/>
      <c r="MJ11" s="109"/>
      <c r="MK11" s="109"/>
      <c r="ML11" s="109"/>
      <c r="MM11" s="109"/>
      <c r="MN11" s="109"/>
      <c r="MO11" s="109"/>
      <c r="MP11" s="109"/>
      <c r="MQ11" s="109"/>
      <c r="MR11" s="109"/>
      <c r="MS11" s="109"/>
      <c r="MT11" s="109"/>
      <c r="MU11" s="109"/>
      <c r="MV11" s="109"/>
      <c r="MW11" s="109"/>
      <c r="MX11" s="109"/>
      <c r="MY11" s="109"/>
      <c r="MZ11" s="109"/>
      <c r="NA11" s="109"/>
      <c r="NB11" s="109"/>
      <c r="NC11" s="109"/>
      <c r="ND11" s="109"/>
      <c r="NE11" s="109"/>
      <c r="NF11" s="109"/>
      <c r="NG11" s="109"/>
      <c r="NH11" s="109"/>
      <c r="NI11" s="109"/>
      <c r="NJ11" s="109"/>
      <c r="NK11" s="109"/>
      <c r="NL11" s="109"/>
      <c r="NM11" s="109"/>
      <c r="NN11" s="109"/>
      <c r="NO11" s="109"/>
      <c r="NP11" s="109"/>
      <c r="NQ11" s="109"/>
      <c r="NR11" s="109"/>
      <c r="NS11" s="109"/>
      <c r="NT11" s="109"/>
      <c r="NU11" s="109"/>
      <c r="NV11" s="109"/>
      <c r="NW11" s="109"/>
      <c r="NX11" s="109"/>
      <c r="NY11" s="109"/>
      <c r="NZ11" s="109"/>
      <c r="OA11" s="109"/>
      <c r="OB11" s="109"/>
      <c r="OC11" s="109"/>
      <c r="OD11" s="109"/>
      <c r="OE11" s="109"/>
      <c r="OF11" s="109"/>
      <c r="OG11" s="109"/>
      <c r="OH11" s="109"/>
      <c r="OI11" s="109"/>
      <c r="OJ11" s="109"/>
      <c r="OK11" s="109"/>
      <c r="OL11" s="109"/>
      <c r="OM11" s="109"/>
      <c r="ON11" s="109"/>
      <c r="OO11" s="109"/>
      <c r="OP11" s="109"/>
      <c r="OQ11" s="109"/>
      <c r="OR11" s="109"/>
      <c r="OS11" s="109"/>
      <c r="OT11" s="109"/>
      <c r="OU11" s="109"/>
      <c r="OV11" s="109"/>
      <c r="OW11" s="109"/>
      <c r="OX11" s="109"/>
      <c r="OY11" s="109"/>
      <c r="OZ11" s="109"/>
      <c r="PA11" s="109"/>
      <c r="PB11" s="109"/>
      <c r="PC11" s="109"/>
      <c r="PD11" s="109"/>
      <c r="PE11" s="109"/>
      <c r="PF11" s="109"/>
      <c r="PG11" s="109"/>
      <c r="PH11" s="109"/>
      <c r="PI11" s="109"/>
      <c r="PJ11" s="109"/>
      <c r="PK11" s="109"/>
      <c r="PL11" s="109"/>
      <c r="PM11" s="109"/>
      <c r="PN11" s="109"/>
      <c r="PO11" s="109"/>
      <c r="PP11" s="109"/>
      <c r="PQ11" s="109"/>
      <c r="PR11" s="109"/>
      <c r="PS11" s="109"/>
      <c r="PT11" s="109"/>
      <c r="PU11" s="109"/>
      <c r="PV11" s="109"/>
      <c r="PW11" s="109"/>
      <c r="PX11" s="109"/>
      <c r="PY11" s="109"/>
      <c r="PZ11" s="109"/>
      <c r="QA11" s="109"/>
      <c r="QB11" s="109"/>
      <c r="QC11" s="109"/>
      <c r="QD11" s="109"/>
      <c r="QE11" s="109"/>
      <c r="QF11" s="109"/>
      <c r="QG11" s="109"/>
      <c r="QH11" s="109"/>
      <c r="QI11" s="109"/>
      <c r="QJ11" s="109"/>
      <c r="QK11" s="23">
        <f t="shared" si="0"/>
        <v>30</v>
      </c>
      <c r="QL11" s="125"/>
      <c r="QM11" s="125"/>
      <c r="QN11" s="125">
        <f>182.51+460.3</f>
        <v>642.80999999999995</v>
      </c>
      <c r="QO11" s="125">
        <v>127.59</v>
      </c>
      <c r="QP11" s="125"/>
      <c r="QQ11" s="125"/>
      <c r="QR11" s="125"/>
      <c r="QS11" s="130"/>
    </row>
    <row r="12" spans="1:461" s="5" customFormat="1" ht="12.75" customHeight="1" x14ac:dyDescent="0.2">
      <c r="A12" s="52">
        <v>44573</v>
      </c>
      <c r="B12" s="98" t="s">
        <v>75</v>
      </c>
      <c r="C12" s="107"/>
      <c r="D12" s="107"/>
      <c r="E12" s="108"/>
      <c r="F12" s="108"/>
      <c r="G12" s="108"/>
      <c r="H12" s="108"/>
      <c r="I12" s="108"/>
      <c r="J12" s="108"/>
      <c r="K12" s="108"/>
      <c r="L12" s="108"/>
      <c r="M12" s="108"/>
      <c r="N12" s="109"/>
      <c r="O12" s="109"/>
      <c r="P12" s="109"/>
      <c r="Q12" s="109"/>
      <c r="R12" s="109"/>
      <c r="S12" s="109"/>
      <c r="T12" s="109"/>
      <c r="U12" s="109">
        <v>20</v>
      </c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  <c r="BY12" s="109"/>
      <c r="BZ12" s="109"/>
      <c r="CA12" s="109"/>
      <c r="CB12" s="109"/>
      <c r="CC12" s="109"/>
      <c r="CD12" s="109"/>
      <c r="CE12" s="109"/>
      <c r="CF12" s="109"/>
      <c r="CG12" s="109"/>
      <c r="CH12" s="109"/>
      <c r="CI12" s="109"/>
      <c r="CJ12" s="109"/>
      <c r="CK12" s="109"/>
      <c r="CL12" s="109"/>
      <c r="CM12" s="109"/>
      <c r="CN12" s="109"/>
      <c r="CO12" s="109"/>
      <c r="CP12" s="109"/>
      <c r="CQ12" s="109"/>
      <c r="CR12" s="109"/>
      <c r="CS12" s="109"/>
      <c r="CT12" s="109"/>
      <c r="CU12" s="109"/>
      <c r="CV12" s="109"/>
      <c r="CW12" s="109"/>
      <c r="CX12" s="109"/>
      <c r="CY12" s="109"/>
      <c r="CZ12" s="109"/>
      <c r="DA12" s="109"/>
      <c r="DB12" s="109"/>
      <c r="DC12" s="109"/>
      <c r="DD12" s="109"/>
      <c r="DE12" s="109"/>
      <c r="DF12" s="109"/>
      <c r="DG12" s="109"/>
      <c r="DH12" s="109"/>
      <c r="DI12" s="109"/>
      <c r="DJ12" s="109"/>
      <c r="DK12" s="109"/>
      <c r="DL12" s="109"/>
      <c r="DM12" s="109"/>
      <c r="DN12" s="109"/>
      <c r="DO12" s="109"/>
      <c r="DP12" s="109"/>
      <c r="DQ12" s="109"/>
      <c r="DR12" s="109"/>
      <c r="DS12" s="109"/>
      <c r="DT12" s="109"/>
      <c r="DU12" s="109"/>
      <c r="DV12" s="109"/>
      <c r="DW12" s="109"/>
      <c r="DX12" s="109"/>
      <c r="DY12" s="109"/>
      <c r="DZ12" s="109"/>
      <c r="EA12" s="109"/>
      <c r="EB12" s="109"/>
      <c r="EC12" s="109"/>
      <c r="ED12" s="109"/>
      <c r="EE12" s="109"/>
      <c r="EF12" s="109"/>
      <c r="EG12" s="109"/>
      <c r="EH12" s="109"/>
      <c r="EI12" s="109"/>
      <c r="EJ12" s="109"/>
      <c r="EK12" s="109"/>
      <c r="EL12" s="109"/>
      <c r="EM12" s="109"/>
      <c r="EN12" s="109"/>
      <c r="EO12" s="109"/>
      <c r="EP12" s="109"/>
      <c r="EQ12" s="109"/>
      <c r="ER12" s="109"/>
      <c r="ES12" s="109"/>
      <c r="ET12" s="109"/>
      <c r="EU12" s="109"/>
      <c r="EV12" s="109"/>
      <c r="EW12" s="109">
        <v>10</v>
      </c>
      <c r="EX12" s="109"/>
      <c r="EY12" s="109"/>
      <c r="EZ12" s="109"/>
      <c r="FA12" s="109"/>
      <c r="FB12" s="109"/>
      <c r="FC12" s="109"/>
      <c r="FD12" s="109"/>
      <c r="FE12" s="109"/>
      <c r="FF12" s="109"/>
      <c r="FG12" s="109"/>
      <c r="FH12" s="109"/>
      <c r="FI12" s="109"/>
      <c r="FJ12" s="109"/>
      <c r="FK12" s="109"/>
      <c r="FL12" s="109"/>
      <c r="FM12" s="109"/>
      <c r="FN12" s="109"/>
      <c r="FO12" s="109"/>
      <c r="FP12" s="109"/>
      <c r="FQ12" s="109"/>
      <c r="FR12" s="109"/>
      <c r="FS12" s="109">
        <v>10</v>
      </c>
      <c r="FT12" s="109"/>
      <c r="FU12" s="109"/>
      <c r="FV12" s="109"/>
      <c r="FW12" s="109"/>
      <c r="FX12" s="109"/>
      <c r="FY12" s="109"/>
      <c r="FZ12" s="109"/>
      <c r="GA12" s="109"/>
      <c r="GB12" s="109"/>
      <c r="GC12" s="109"/>
      <c r="GD12" s="109"/>
      <c r="GE12" s="109"/>
      <c r="GF12" s="109"/>
      <c r="GG12" s="109"/>
      <c r="GH12" s="109"/>
      <c r="GI12" s="109"/>
      <c r="GJ12" s="109"/>
      <c r="GK12" s="109"/>
      <c r="GL12" s="109"/>
      <c r="GM12" s="109"/>
      <c r="GN12" s="109"/>
      <c r="GO12" s="109"/>
      <c r="GP12" s="109"/>
      <c r="GQ12" s="109"/>
      <c r="GR12" s="109"/>
      <c r="GS12" s="109"/>
      <c r="GT12" s="109"/>
      <c r="GU12" s="109"/>
      <c r="GV12" s="109"/>
      <c r="GW12" s="109"/>
      <c r="GX12" s="109"/>
      <c r="GY12" s="109"/>
      <c r="GZ12" s="109"/>
      <c r="HA12" s="109"/>
      <c r="HB12" s="109"/>
      <c r="HC12" s="109"/>
      <c r="HD12" s="109"/>
      <c r="HE12" s="109"/>
      <c r="HF12" s="109"/>
      <c r="HG12" s="109"/>
      <c r="HH12" s="109"/>
      <c r="HI12" s="109"/>
      <c r="HJ12" s="109"/>
      <c r="HK12" s="109"/>
      <c r="HL12" s="109"/>
      <c r="HM12" s="109"/>
      <c r="HN12" s="109"/>
      <c r="HO12" s="109"/>
      <c r="HP12" s="109"/>
      <c r="HQ12" s="109"/>
      <c r="HR12" s="109"/>
      <c r="HS12" s="109"/>
      <c r="HT12" s="109"/>
      <c r="HU12" s="109"/>
      <c r="HV12" s="109"/>
      <c r="HW12" s="109"/>
      <c r="HX12" s="109"/>
      <c r="HY12" s="109"/>
      <c r="HZ12" s="109"/>
      <c r="IA12" s="109"/>
      <c r="IB12" s="109">
        <v>20</v>
      </c>
      <c r="IC12" s="109"/>
      <c r="ID12" s="109"/>
      <c r="IE12" s="109"/>
      <c r="IF12" s="109"/>
      <c r="IG12" s="109"/>
      <c r="IH12" s="109"/>
      <c r="II12" s="109"/>
      <c r="IJ12" s="109"/>
      <c r="IK12" s="109"/>
      <c r="IL12" s="109"/>
      <c r="IM12" s="109"/>
      <c r="IN12" s="109"/>
      <c r="IO12" s="109"/>
      <c r="IP12" s="109"/>
      <c r="IQ12" s="109"/>
      <c r="IR12" s="109"/>
      <c r="IS12" s="109"/>
      <c r="IT12" s="109"/>
      <c r="IU12" s="109"/>
      <c r="IV12" s="109"/>
      <c r="IW12" s="109"/>
      <c r="IX12" s="109"/>
      <c r="IY12" s="109"/>
      <c r="IZ12" s="109"/>
      <c r="JA12" s="109"/>
      <c r="JB12" s="109"/>
      <c r="JC12" s="109"/>
      <c r="JD12" s="109"/>
      <c r="JE12" s="109"/>
      <c r="JF12" s="109"/>
      <c r="JG12" s="109"/>
      <c r="JH12" s="109"/>
      <c r="JI12" s="109"/>
      <c r="JJ12" s="109"/>
      <c r="JK12" s="109"/>
      <c r="JL12" s="109"/>
      <c r="JM12" s="109"/>
      <c r="JN12" s="109"/>
      <c r="JO12" s="109"/>
      <c r="JP12" s="109"/>
      <c r="JQ12" s="109"/>
      <c r="JR12" s="109"/>
      <c r="JS12" s="109"/>
      <c r="JT12" s="109"/>
      <c r="JU12" s="109"/>
      <c r="JV12" s="109"/>
      <c r="JW12" s="109"/>
      <c r="JX12" s="109"/>
      <c r="JY12" s="109"/>
      <c r="JZ12" s="109"/>
      <c r="KA12" s="109"/>
      <c r="KB12" s="109"/>
      <c r="KC12" s="109"/>
      <c r="KD12" s="109"/>
      <c r="KE12" s="109"/>
      <c r="KF12" s="109"/>
      <c r="KG12" s="109"/>
      <c r="KH12" s="109"/>
      <c r="KI12" s="109"/>
      <c r="KJ12" s="109"/>
      <c r="KK12" s="109"/>
      <c r="KL12" s="109"/>
      <c r="KM12" s="109"/>
      <c r="KN12" s="109"/>
      <c r="KO12" s="109"/>
      <c r="KP12" s="109"/>
      <c r="KQ12" s="109"/>
      <c r="KR12" s="109"/>
      <c r="KS12" s="109"/>
      <c r="KT12" s="109"/>
      <c r="KU12" s="109"/>
      <c r="KV12" s="109"/>
      <c r="KW12" s="109"/>
      <c r="KX12" s="109"/>
      <c r="KY12" s="109"/>
      <c r="KZ12" s="109"/>
      <c r="LA12" s="109"/>
      <c r="LB12" s="109"/>
      <c r="LC12" s="109"/>
      <c r="LD12" s="109"/>
      <c r="LE12" s="109"/>
      <c r="LF12" s="109"/>
      <c r="LG12" s="109"/>
      <c r="LH12" s="109"/>
      <c r="LI12" s="109"/>
      <c r="LJ12" s="109"/>
      <c r="LK12" s="109">
        <v>10</v>
      </c>
      <c r="LL12" s="109"/>
      <c r="LM12" s="109"/>
      <c r="LN12" s="109"/>
      <c r="LO12" s="109"/>
      <c r="LP12" s="109"/>
      <c r="LQ12" s="109"/>
      <c r="LR12" s="109"/>
      <c r="LS12" s="109"/>
      <c r="LT12" s="109">
        <v>2</v>
      </c>
      <c r="LU12" s="109"/>
      <c r="LV12" s="109"/>
      <c r="LW12" s="109"/>
      <c r="LX12" s="109"/>
      <c r="LY12" s="109"/>
      <c r="LZ12" s="109"/>
      <c r="MA12" s="109"/>
      <c r="MB12" s="109"/>
      <c r="MC12" s="109"/>
      <c r="MD12" s="109"/>
      <c r="ME12" s="109"/>
      <c r="MF12" s="109"/>
      <c r="MG12" s="109"/>
      <c r="MH12" s="109"/>
      <c r="MI12" s="109"/>
      <c r="MJ12" s="109"/>
      <c r="MK12" s="109"/>
      <c r="ML12" s="109"/>
      <c r="MM12" s="109"/>
      <c r="MN12" s="109"/>
      <c r="MO12" s="109"/>
      <c r="MP12" s="109"/>
      <c r="MQ12" s="109"/>
      <c r="MR12" s="109"/>
      <c r="MS12" s="109"/>
      <c r="MT12" s="109"/>
      <c r="MU12" s="109"/>
      <c r="MV12" s="109"/>
      <c r="MW12" s="109"/>
      <c r="MX12" s="109"/>
      <c r="MY12" s="109"/>
      <c r="MZ12" s="109"/>
      <c r="NA12" s="109"/>
      <c r="NB12" s="109"/>
      <c r="NC12" s="109"/>
      <c r="ND12" s="109"/>
      <c r="NE12" s="109"/>
      <c r="NF12" s="109"/>
      <c r="NG12" s="109"/>
      <c r="NH12" s="109"/>
      <c r="NI12" s="109"/>
      <c r="NJ12" s="109"/>
      <c r="NK12" s="109"/>
      <c r="NL12" s="109"/>
      <c r="NM12" s="109"/>
      <c r="NN12" s="109"/>
      <c r="NO12" s="109"/>
      <c r="NP12" s="109"/>
      <c r="NQ12" s="109"/>
      <c r="NR12" s="109"/>
      <c r="NS12" s="109"/>
      <c r="NT12" s="109"/>
      <c r="NU12" s="109"/>
      <c r="NV12" s="109"/>
      <c r="NW12" s="109"/>
      <c r="NX12" s="109"/>
      <c r="NY12" s="109"/>
      <c r="NZ12" s="109"/>
      <c r="OA12" s="109"/>
      <c r="OB12" s="109"/>
      <c r="OC12" s="109"/>
      <c r="OD12" s="109"/>
      <c r="OE12" s="109"/>
      <c r="OF12" s="109"/>
      <c r="OG12" s="109"/>
      <c r="OH12" s="109"/>
      <c r="OI12" s="109"/>
      <c r="OJ12" s="109"/>
      <c r="OK12" s="109"/>
      <c r="OL12" s="109"/>
      <c r="OM12" s="109"/>
      <c r="ON12" s="109"/>
      <c r="OO12" s="109"/>
      <c r="OP12" s="109"/>
      <c r="OQ12" s="109"/>
      <c r="OR12" s="109"/>
      <c r="OS12" s="109"/>
      <c r="OT12" s="109"/>
      <c r="OU12" s="109"/>
      <c r="OV12" s="109"/>
      <c r="OW12" s="109"/>
      <c r="OX12" s="109"/>
      <c r="OY12" s="109"/>
      <c r="OZ12" s="109"/>
      <c r="PA12" s="109"/>
      <c r="PB12" s="109"/>
      <c r="PC12" s="109"/>
      <c r="PD12" s="109"/>
      <c r="PE12" s="109"/>
      <c r="PF12" s="109"/>
      <c r="PG12" s="109"/>
      <c r="PH12" s="109"/>
      <c r="PI12" s="109"/>
      <c r="PJ12" s="109"/>
      <c r="PK12" s="109"/>
      <c r="PL12" s="109"/>
      <c r="PM12" s="109"/>
      <c r="PN12" s="109"/>
      <c r="PO12" s="109"/>
      <c r="PP12" s="109"/>
      <c r="PQ12" s="109"/>
      <c r="PR12" s="109"/>
      <c r="PS12" s="109"/>
      <c r="PT12" s="109"/>
      <c r="PU12" s="109"/>
      <c r="PV12" s="109"/>
      <c r="PW12" s="109"/>
      <c r="PX12" s="109"/>
      <c r="PY12" s="109"/>
      <c r="PZ12" s="109"/>
      <c r="QA12" s="109"/>
      <c r="QB12" s="109"/>
      <c r="QC12" s="109"/>
      <c r="QD12" s="109"/>
      <c r="QE12" s="109"/>
      <c r="QF12" s="109"/>
      <c r="QG12" s="109">
        <v>200</v>
      </c>
      <c r="QH12" s="109"/>
      <c r="QI12" s="109"/>
      <c r="QJ12" s="109"/>
      <c r="QK12" s="23">
        <f t="shared" si="0"/>
        <v>272</v>
      </c>
      <c r="QL12" s="125"/>
      <c r="QM12" s="125"/>
      <c r="QN12" s="125"/>
      <c r="QO12" s="125">
        <v>11843.3</v>
      </c>
      <c r="QP12" s="125"/>
      <c r="QQ12" s="125"/>
      <c r="QR12" s="125"/>
      <c r="QS12" s="130"/>
    </row>
    <row r="13" spans="1:461" s="5" customFormat="1" ht="12.75" customHeight="1" x14ac:dyDescent="0.2">
      <c r="A13" s="52">
        <v>44574</v>
      </c>
      <c r="B13" s="98" t="s">
        <v>122</v>
      </c>
      <c r="C13" s="107"/>
      <c r="D13" s="107"/>
      <c r="E13" s="108"/>
      <c r="F13" s="108"/>
      <c r="G13" s="108"/>
      <c r="H13" s="108"/>
      <c r="I13" s="108"/>
      <c r="J13" s="108"/>
      <c r="K13" s="108"/>
      <c r="L13" s="108"/>
      <c r="M13" s="108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>
        <v>36</v>
      </c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R13" s="109"/>
      <c r="BS13" s="109"/>
      <c r="BT13" s="109"/>
      <c r="BU13" s="109"/>
      <c r="BV13" s="109"/>
      <c r="BW13" s="109"/>
      <c r="BX13" s="109"/>
      <c r="BY13" s="109"/>
      <c r="BZ13" s="109"/>
      <c r="CA13" s="109"/>
      <c r="CB13" s="109"/>
      <c r="CC13" s="109"/>
      <c r="CD13" s="109"/>
      <c r="CE13" s="109"/>
      <c r="CF13" s="109"/>
      <c r="CG13" s="109"/>
      <c r="CH13" s="109"/>
      <c r="CI13" s="109"/>
      <c r="CJ13" s="109"/>
      <c r="CK13" s="109"/>
      <c r="CL13" s="109"/>
      <c r="CM13" s="109"/>
      <c r="CN13" s="109"/>
      <c r="CO13" s="109"/>
      <c r="CP13" s="109"/>
      <c r="CQ13" s="109"/>
      <c r="CR13" s="109"/>
      <c r="CS13" s="109"/>
      <c r="CT13" s="109"/>
      <c r="CU13" s="109"/>
      <c r="CV13" s="109"/>
      <c r="CW13" s="109"/>
      <c r="CX13" s="109"/>
      <c r="CY13" s="109"/>
      <c r="CZ13" s="109"/>
      <c r="DA13" s="109"/>
      <c r="DB13" s="109"/>
      <c r="DC13" s="109"/>
      <c r="DD13" s="109"/>
      <c r="DE13" s="109"/>
      <c r="DF13" s="109"/>
      <c r="DG13" s="109"/>
      <c r="DH13" s="109"/>
      <c r="DI13" s="109"/>
      <c r="DJ13" s="109"/>
      <c r="DK13" s="109"/>
      <c r="DL13" s="109"/>
      <c r="DM13" s="109"/>
      <c r="DN13" s="109"/>
      <c r="DO13" s="109"/>
      <c r="DP13" s="109"/>
      <c r="DQ13" s="109"/>
      <c r="DR13" s="109"/>
      <c r="DS13" s="109"/>
      <c r="DT13" s="109"/>
      <c r="DU13" s="109"/>
      <c r="DV13" s="109"/>
      <c r="DW13" s="109"/>
      <c r="DX13" s="109"/>
      <c r="DY13" s="109"/>
      <c r="DZ13" s="109"/>
      <c r="EA13" s="109"/>
      <c r="EB13" s="109"/>
      <c r="EC13" s="109"/>
      <c r="ED13" s="109"/>
      <c r="EE13" s="109"/>
      <c r="EF13" s="109"/>
      <c r="EG13" s="109"/>
      <c r="EH13" s="109"/>
      <c r="EI13" s="109"/>
      <c r="EJ13" s="109"/>
      <c r="EK13" s="109"/>
      <c r="EL13" s="109"/>
      <c r="EM13" s="109"/>
      <c r="EN13" s="109"/>
      <c r="EO13" s="109"/>
      <c r="EP13" s="109"/>
      <c r="EQ13" s="109"/>
      <c r="ER13" s="109"/>
      <c r="ES13" s="109"/>
      <c r="ET13" s="109"/>
      <c r="EU13" s="109"/>
      <c r="EV13" s="109"/>
      <c r="EW13" s="109"/>
      <c r="EX13" s="109"/>
      <c r="EY13" s="109"/>
      <c r="EZ13" s="109"/>
      <c r="FA13" s="109"/>
      <c r="FB13" s="109"/>
      <c r="FC13" s="109"/>
      <c r="FD13" s="109"/>
      <c r="FE13" s="109"/>
      <c r="FF13" s="109"/>
      <c r="FG13" s="109"/>
      <c r="FH13" s="109"/>
      <c r="FI13" s="109"/>
      <c r="FJ13" s="109"/>
      <c r="FK13" s="109"/>
      <c r="FL13" s="109"/>
      <c r="FM13" s="109"/>
      <c r="FN13" s="109"/>
      <c r="FO13" s="109"/>
      <c r="FP13" s="109"/>
      <c r="FQ13" s="109"/>
      <c r="FR13" s="109"/>
      <c r="FS13" s="109"/>
      <c r="FT13" s="109"/>
      <c r="FU13" s="109"/>
      <c r="FV13" s="109"/>
      <c r="FW13" s="109"/>
      <c r="FX13" s="109"/>
      <c r="FY13" s="109"/>
      <c r="FZ13" s="109"/>
      <c r="GA13" s="109"/>
      <c r="GB13" s="109"/>
      <c r="GC13" s="109"/>
      <c r="GD13" s="109"/>
      <c r="GE13" s="109"/>
      <c r="GF13" s="109"/>
      <c r="GG13" s="109"/>
      <c r="GH13" s="109"/>
      <c r="GI13" s="109"/>
      <c r="GJ13" s="109"/>
      <c r="GK13" s="109"/>
      <c r="GL13" s="109"/>
      <c r="GM13" s="109"/>
      <c r="GN13" s="109"/>
      <c r="GO13" s="109"/>
      <c r="GP13" s="109"/>
      <c r="GQ13" s="109"/>
      <c r="GR13" s="109"/>
      <c r="GS13" s="109"/>
      <c r="GT13" s="109"/>
      <c r="GU13" s="109"/>
      <c r="GV13" s="109"/>
      <c r="GW13" s="109"/>
      <c r="GX13" s="109"/>
      <c r="GY13" s="109"/>
      <c r="GZ13" s="109"/>
      <c r="HA13" s="109"/>
      <c r="HB13" s="109"/>
      <c r="HC13" s="109"/>
      <c r="HD13" s="109"/>
      <c r="HE13" s="109"/>
      <c r="HF13" s="109"/>
      <c r="HG13" s="109"/>
      <c r="HH13" s="109"/>
      <c r="HI13" s="109"/>
      <c r="HJ13" s="109"/>
      <c r="HK13" s="109"/>
      <c r="HL13" s="109"/>
      <c r="HM13" s="109"/>
      <c r="HN13" s="109"/>
      <c r="HO13" s="109"/>
      <c r="HP13" s="109"/>
      <c r="HQ13" s="109"/>
      <c r="HR13" s="109"/>
      <c r="HS13" s="109"/>
      <c r="HT13" s="109"/>
      <c r="HU13" s="109"/>
      <c r="HV13" s="109"/>
      <c r="HW13" s="109"/>
      <c r="HX13" s="109"/>
      <c r="HY13" s="109"/>
      <c r="HZ13" s="109"/>
      <c r="IA13" s="109"/>
      <c r="IB13" s="109"/>
      <c r="IC13" s="109"/>
      <c r="ID13" s="109"/>
      <c r="IE13" s="109"/>
      <c r="IF13" s="109"/>
      <c r="IG13" s="109"/>
      <c r="IH13" s="109"/>
      <c r="II13" s="109"/>
      <c r="IJ13" s="109"/>
      <c r="IK13" s="109"/>
      <c r="IL13" s="109"/>
      <c r="IM13" s="109"/>
      <c r="IN13" s="109"/>
      <c r="IO13" s="109"/>
      <c r="IP13" s="109"/>
      <c r="IQ13" s="109"/>
      <c r="IR13" s="109"/>
      <c r="IS13" s="109"/>
      <c r="IT13" s="109"/>
      <c r="IU13" s="109"/>
      <c r="IV13" s="109"/>
      <c r="IW13" s="109"/>
      <c r="IX13" s="109"/>
      <c r="IY13" s="109"/>
      <c r="IZ13" s="109"/>
      <c r="JA13" s="109"/>
      <c r="JB13" s="109"/>
      <c r="JC13" s="109"/>
      <c r="JD13" s="109"/>
      <c r="JE13" s="109"/>
      <c r="JF13" s="109"/>
      <c r="JG13" s="109"/>
      <c r="JH13" s="109"/>
      <c r="JI13" s="109"/>
      <c r="JJ13" s="109"/>
      <c r="JK13" s="109"/>
      <c r="JL13" s="109"/>
      <c r="JM13" s="109"/>
      <c r="JN13" s="109"/>
      <c r="JO13" s="109"/>
      <c r="JP13" s="109"/>
      <c r="JQ13" s="109"/>
      <c r="JR13" s="109"/>
      <c r="JS13" s="109"/>
      <c r="JT13" s="109"/>
      <c r="JU13" s="109"/>
      <c r="JV13" s="109"/>
      <c r="JW13" s="109"/>
      <c r="JX13" s="109"/>
      <c r="JY13" s="109"/>
      <c r="JZ13" s="109"/>
      <c r="KA13" s="109"/>
      <c r="KB13" s="109"/>
      <c r="KC13" s="109"/>
      <c r="KD13" s="109"/>
      <c r="KE13" s="109"/>
      <c r="KF13" s="109"/>
      <c r="KG13" s="109"/>
      <c r="KH13" s="109"/>
      <c r="KI13" s="109"/>
      <c r="KJ13" s="109"/>
      <c r="KK13" s="109"/>
      <c r="KL13" s="109"/>
      <c r="KM13" s="109"/>
      <c r="KN13" s="109"/>
      <c r="KO13" s="109"/>
      <c r="KP13" s="109"/>
      <c r="KQ13" s="109"/>
      <c r="KR13" s="109"/>
      <c r="KS13" s="109"/>
      <c r="KT13" s="109"/>
      <c r="KU13" s="109"/>
      <c r="KV13" s="109"/>
      <c r="KW13" s="109"/>
      <c r="KX13" s="109"/>
      <c r="KY13" s="109"/>
      <c r="KZ13" s="109"/>
      <c r="LA13" s="109"/>
      <c r="LB13" s="109"/>
      <c r="LC13" s="109"/>
      <c r="LD13" s="109"/>
      <c r="LE13" s="109"/>
      <c r="LF13" s="109"/>
      <c r="LG13" s="109"/>
      <c r="LH13" s="109"/>
      <c r="LI13" s="109"/>
      <c r="LJ13" s="109"/>
      <c r="LK13" s="109"/>
      <c r="LL13" s="109"/>
      <c r="LM13" s="109"/>
      <c r="LN13" s="109"/>
      <c r="LO13" s="109"/>
      <c r="LP13" s="109"/>
      <c r="LQ13" s="109"/>
      <c r="LR13" s="109"/>
      <c r="LS13" s="109"/>
      <c r="LT13" s="109"/>
      <c r="LU13" s="109"/>
      <c r="LV13" s="109"/>
      <c r="LW13" s="109"/>
      <c r="LX13" s="109"/>
      <c r="LY13" s="109"/>
      <c r="LZ13" s="109"/>
      <c r="MA13" s="109"/>
      <c r="MB13" s="109"/>
      <c r="MC13" s="109"/>
      <c r="MD13" s="109"/>
      <c r="ME13" s="109"/>
      <c r="MF13" s="109"/>
      <c r="MG13" s="109"/>
      <c r="MH13" s="109"/>
      <c r="MI13" s="109"/>
      <c r="MJ13" s="109"/>
      <c r="MK13" s="109"/>
      <c r="ML13" s="109"/>
      <c r="MM13" s="109"/>
      <c r="MN13" s="109"/>
      <c r="MO13" s="109"/>
      <c r="MP13" s="109"/>
      <c r="MQ13" s="109"/>
      <c r="MR13" s="109"/>
      <c r="MS13" s="109"/>
      <c r="MT13" s="109"/>
      <c r="MU13" s="109"/>
      <c r="MV13" s="109"/>
      <c r="MW13" s="109"/>
      <c r="MX13" s="109"/>
      <c r="MY13" s="109"/>
      <c r="MZ13" s="109"/>
      <c r="NA13" s="109"/>
      <c r="NB13" s="109"/>
      <c r="NC13" s="109"/>
      <c r="ND13" s="109"/>
      <c r="NE13" s="109"/>
      <c r="NF13" s="109"/>
      <c r="NG13" s="109"/>
      <c r="NH13" s="109"/>
      <c r="NI13" s="109"/>
      <c r="NJ13" s="109"/>
      <c r="NK13" s="109"/>
      <c r="NL13" s="109"/>
      <c r="NM13" s="109"/>
      <c r="NN13" s="109"/>
      <c r="NO13" s="109"/>
      <c r="NP13" s="109"/>
      <c r="NQ13" s="109"/>
      <c r="NR13" s="109"/>
      <c r="NS13" s="109"/>
      <c r="NT13" s="109"/>
      <c r="NU13" s="109"/>
      <c r="NV13" s="109"/>
      <c r="NW13" s="109"/>
      <c r="NX13" s="109"/>
      <c r="NY13" s="109"/>
      <c r="NZ13" s="109"/>
      <c r="OA13" s="109"/>
      <c r="OB13" s="109"/>
      <c r="OC13" s="109"/>
      <c r="OD13" s="109"/>
      <c r="OE13" s="109"/>
      <c r="OF13" s="109"/>
      <c r="OG13" s="109"/>
      <c r="OH13" s="109"/>
      <c r="OI13" s="109"/>
      <c r="OJ13" s="109"/>
      <c r="OK13" s="109"/>
      <c r="OL13" s="109"/>
      <c r="OM13" s="109"/>
      <c r="ON13" s="109"/>
      <c r="OO13" s="109"/>
      <c r="OP13" s="109"/>
      <c r="OQ13" s="109"/>
      <c r="OR13" s="109"/>
      <c r="OS13" s="109"/>
      <c r="OT13" s="109"/>
      <c r="OU13" s="109"/>
      <c r="OV13" s="109"/>
      <c r="OW13" s="109"/>
      <c r="OX13" s="109"/>
      <c r="OY13" s="109"/>
      <c r="OZ13" s="109"/>
      <c r="PA13" s="109"/>
      <c r="PB13" s="109"/>
      <c r="PC13" s="109"/>
      <c r="PD13" s="109"/>
      <c r="PE13" s="109"/>
      <c r="PF13" s="109"/>
      <c r="PG13" s="109"/>
      <c r="PH13" s="109"/>
      <c r="PI13" s="109"/>
      <c r="PJ13" s="109"/>
      <c r="PK13" s="109"/>
      <c r="PL13" s="109"/>
      <c r="PM13" s="109"/>
      <c r="PN13" s="109"/>
      <c r="PO13" s="109"/>
      <c r="PP13" s="109"/>
      <c r="PQ13" s="109"/>
      <c r="PR13" s="109"/>
      <c r="PS13" s="109"/>
      <c r="PT13" s="109"/>
      <c r="PU13" s="109"/>
      <c r="PV13" s="109"/>
      <c r="PW13" s="109"/>
      <c r="PX13" s="109"/>
      <c r="PY13" s="109"/>
      <c r="PZ13" s="109"/>
      <c r="QA13" s="109"/>
      <c r="QB13" s="109"/>
      <c r="QC13" s="109"/>
      <c r="QD13" s="109"/>
      <c r="QE13" s="109"/>
      <c r="QF13" s="109"/>
      <c r="QG13" s="109"/>
      <c r="QH13" s="109"/>
      <c r="QI13" s="109"/>
      <c r="QJ13" s="109"/>
      <c r="QK13" s="23">
        <f t="shared" si="0"/>
        <v>36</v>
      </c>
      <c r="QL13" s="125"/>
      <c r="QM13" s="125">
        <v>1043.28</v>
      </c>
      <c r="QN13" s="125"/>
      <c r="QO13" s="125"/>
      <c r="QP13" s="125"/>
      <c r="QQ13" s="125"/>
      <c r="QR13" s="125"/>
      <c r="QS13" s="130"/>
    </row>
    <row r="14" spans="1:461" s="5" customFormat="1" ht="12.75" customHeight="1" x14ac:dyDescent="0.2">
      <c r="A14" s="52">
        <v>44574</v>
      </c>
      <c r="B14" s="90" t="s">
        <v>456</v>
      </c>
      <c r="C14" s="107"/>
      <c r="D14" s="107"/>
      <c r="E14" s="108"/>
      <c r="F14" s="108"/>
      <c r="G14" s="108"/>
      <c r="H14" s="108"/>
      <c r="I14" s="108"/>
      <c r="J14" s="108"/>
      <c r="K14" s="108"/>
      <c r="L14" s="108"/>
      <c r="M14" s="108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  <c r="BY14" s="109"/>
      <c r="BZ14" s="109"/>
      <c r="CA14" s="109"/>
      <c r="CB14" s="109"/>
      <c r="CC14" s="109">
        <v>50</v>
      </c>
      <c r="CD14" s="109"/>
      <c r="CE14" s="109"/>
      <c r="CF14" s="109"/>
      <c r="CG14" s="109"/>
      <c r="CH14" s="109"/>
      <c r="CI14" s="109"/>
      <c r="CJ14" s="109"/>
      <c r="CK14" s="109"/>
      <c r="CL14" s="109"/>
      <c r="CM14" s="109"/>
      <c r="CN14" s="109"/>
      <c r="CO14" s="109"/>
      <c r="CP14" s="109"/>
      <c r="CQ14" s="109"/>
      <c r="CR14" s="109"/>
      <c r="CS14" s="109"/>
      <c r="CT14" s="109"/>
      <c r="CU14" s="109"/>
      <c r="CV14" s="109"/>
      <c r="CW14" s="109"/>
      <c r="CX14" s="109"/>
      <c r="CY14" s="109"/>
      <c r="CZ14" s="109"/>
      <c r="DA14" s="109"/>
      <c r="DB14" s="109"/>
      <c r="DC14" s="109"/>
      <c r="DD14" s="109"/>
      <c r="DE14" s="109"/>
      <c r="DF14" s="109"/>
      <c r="DG14" s="109"/>
      <c r="DH14" s="109"/>
      <c r="DI14" s="109"/>
      <c r="DJ14" s="109"/>
      <c r="DK14" s="109"/>
      <c r="DL14" s="109"/>
      <c r="DM14" s="109"/>
      <c r="DN14" s="109"/>
      <c r="DO14" s="109"/>
      <c r="DP14" s="109"/>
      <c r="DQ14" s="109"/>
      <c r="DR14" s="109"/>
      <c r="DS14" s="109"/>
      <c r="DT14" s="109"/>
      <c r="DU14" s="109"/>
      <c r="DV14" s="109"/>
      <c r="DW14" s="109"/>
      <c r="DX14" s="109"/>
      <c r="DY14" s="109"/>
      <c r="DZ14" s="109"/>
      <c r="EA14" s="109"/>
      <c r="EB14" s="109"/>
      <c r="EC14" s="109"/>
      <c r="ED14" s="109"/>
      <c r="EE14" s="109"/>
      <c r="EF14" s="109"/>
      <c r="EG14" s="109"/>
      <c r="EH14" s="109"/>
      <c r="EI14" s="109"/>
      <c r="EJ14" s="109"/>
      <c r="EK14" s="109"/>
      <c r="EL14" s="109"/>
      <c r="EM14" s="109"/>
      <c r="EN14" s="109"/>
      <c r="EO14" s="109"/>
      <c r="EP14" s="109"/>
      <c r="EQ14" s="109"/>
      <c r="ER14" s="109"/>
      <c r="ES14" s="109"/>
      <c r="ET14" s="109"/>
      <c r="EU14" s="109"/>
      <c r="EV14" s="109"/>
      <c r="EW14" s="109"/>
      <c r="EX14" s="109"/>
      <c r="EY14" s="109"/>
      <c r="EZ14" s="109"/>
      <c r="FA14" s="109"/>
      <c r="FB14" s="109"/>
      <c r="FC14" s="109"/>
      <c r="FD14" s="109"/>
      <c r="FE14" s="109"/>
      <c r="FF14" s="109"/>
      <c r="FG14" s="109"/>
      <c r="FH14" s="109"/>
      <c r="FI14" s="109"/>
      <c r="FJ14" s="109"/>
      <c r="FK14" s="109"/>
      <c r="FL14" s="109"/>
      <c r="FM14" s="109"/>
      <c r="FN14" s="109"/>
      <c r="FO14" s="109"/>
      <c r="FP14" s="109"/>
      <c r="FQ14" s="109"/>
      <c r="FR14" s="109"/>
      <c r="FS14" s="109"/>
      <c r="FT14" s="109"/>
      <c r="FU14" s="109"/>
      <c r="FV14" s="109"/>
      <c r="FW14" s="109"/>
      <c r="FX14" s="109"/>
      <c r="FY14" s="109"/>
      <c r="FZ14" s="109"/>
      <c r="GA14" s="109"/>
      <c r="GB14" s="109"/>
      <c r="GC14" s="109"/>
      <c r="GD14" s="109"/>
      <c r="GE14" s="109"/>
      <c r="GF14" s="109"/>
      <c r="GG14" s="109"/>
      <c r="GH14" s="109"/>
      <c r="GI14" s="109"/>
      <c r="GJ14" s="109"/>
      <c r="GK14" s="109"/>
      <c r="GL14" s="109"/>
      <c r="GM14" s="109"/>
      <c r="GN14" s="109"/>
      <c r="GO14" s="109"/>
      <c r="GP14" s="109"/>
      <c r="GQ14" s="109"/>
      <c r="GR14" s="109"/>
      <c r="GS14" s="109"/>
      <c r="GT14" s="109"/>
      <c r="GU14" s="109"/>
      <c r="GV14" s="109"/>
      <c r="GW14" s="109"/>
      <c r="GX14" s="109"/>
      <c r="GY14" s="109"/>
      <c r="GZ14" s="109"/>
      <c r="HA14" s="109"/>
      <c r="HB14" s="109"/>
      <c r="HC14" s="109"/>
      <c r="HD14" s="109"/>
      <c r="HE14" s="109"/>
      <c r="HF14" s="109"/>
      <c r="HG14" s="109"/>
      <c r="HH14" s="109"/>
      <c r="HI14" s="109"/>
      <c r="HJ14" s="109"/>
      <c r="HK14" s="109"/>
      <c r="HL14" s="109"/>
      <c r="HM14" s="109"/>
      <c r="HN14" s="109"/>
      <c r="HO14" s="109"/>
      <c r="HP14" s="109"/>
      <c r="HQ14" s="109"/>
      <c r="HR14" s="109"/>
      <c r="HS14" s="109"/>
      <c r="HT14" s="109"/>
      <c r="HU14" s="109"/>
      <c r="HV14" s="109"/>
      <c r="HW14" s="109"/>
      <c r="HX14" s="109"/>
      <c r="HY14" s="109"/>
      <c r="HZ14" s="109"/>
      <c r="IA14" s="109"/>
      <c r="IB14" s="109"/>
      <c r="IC14" s="109"/>
      <c r="ID14" s="109"/>
      <c r="IE14" s="109"/>
      <c r="IF14" s="109"/>
      <c r="IG14" s="109"/>
      <c r="IH14" s="109"/>
      <c r="II14" s="109"/>
      <c r="IJ14" s="109"/>
      <c r="IK14" s="109"/>
      <c r="IL14" s="109"/>
      <c r="IM14" s="109"/>
      <c r="IN14" s="109"/>
      <c r="IO14" s="109"/>
      <c r="IP14" s="109"/>
      <c r="IQ14" s="109"/>
      <c r="IR14" s="109"/>
      <c r="IS14" s="109"/>
      <c r="IT14" s="109"/>
      <c r="IU14" s="109"/>
      <c r="IV14" s="109"/>
      <c r="IW14" s="109"/>
      <c r="IX14" s="109"/>
      <c r="IY14" s="109"/>
      <c r="IZ14" s="109"/>
      <c r="JA14" s="109"/>
      <c r="JB14" s="109"/>
      <c r="JC14" s="109"/>
      <c r="JD14" s="109"/>
      <c r="JE14" s="109"/>
      <c r="JF14" s="109"/>
      <c r="JG14" s="109"/>
      <c r="JH14" s="109"/>
      <c r="JI14" s="109"/>
      <c r="JJ14" s="109"/>
      <c r="JK14" s="109"/>
      <c r="JL14" s="109"/>
      <c r="JM14" s="109"/>
      <c r="JN14" s="109"/>
      <c r="JO14" s="109"/>
      <c r="JP14" s="109"/>
      <c r="JQ14" s="109"/>
      <c r="JR14" s="109"/>
      <c r="JS14" s="109"/>
      <c r="JT14" s="109"/>
      <c r="JU14" s="109"/>
      <c r="JV14" s="109"/>
      <c r="JW14" s="109"/>
      <c r="JX14" s="109"/>
      <c r="JY14" s="109"/>
      <c r="JZ14" s="109"/>
      <c r="KA14" s="109"/>
      <c r="KB14" s="109"/>
      <c r="KC14" s="109"/>
      <c r="KD14" s="109"/>
      <c r="KE14" s="109"/>
      <c r="KF14" s="109"/>
      <c r="KG14" s="109"/>
      <c r="KH14" s="109"/>
      <c r="KI14" s="109"/>
      <c r="KJ14" s="109"/>
      <c r="KK14" s="109"/>
      <c r="KL14" s="109"/>
      <c r="KM14" s="109"/>
      <c r="KN14" s="109"/>
      <c r="KO14" s="109"/>
      <c r="KP14" s="109"/>
      <c r="KQ14" s="109"/>
      <c r="KR14" s="109"/>
      <c r="KS14" s="109"/>
      <c r="KT14" s="109"/>
      <c r="KU14" s="109"/>
      <c r="KV14" s="109"/>
      <c r="KW14" s="109"/>
      <c r="KX14" s="109"/>
      <c r="KY14" s="109"/>
      <c r="KZ14" s="109"/>
      <c r="LA14" s="109"/>
      <c r="LB14" s="109"/>
      <c r="LC14" s="109"/>
      <c r="LD14" s="109"/>
      <c r="LE14" s="109"/>
      <c r="LF14" s="109"/>
      <c r="LG14" s="109"/>
      <c r="LH14" s="109"/>
      <c r="LI14" s="109"/>
      <c r="LJ14" s="109"/>
      <c r="LK14" s="109"/>
      <c r="LL14" s="109"/>
      <c r="LM14" s="109"/>
      <c r="LN14" s="109"/>
      <c r="LO14" s="109"/>
      <c r="LP14" s="109"/>
      <c r="LQ14" s="109"/>
      <c r="LR14" s="109"/>
      <c r="LS14" s="109"/>
      <c r="LT14" s="109"/>
      <c r="LU14" s="109"/>
      <c r="LV14" s="109"/>
      <c r="LW14" s="109"/>
      <c r="LX14" s="109"/>
      <c r="LY14" s="109"/>
      <c r="LZ14" s="109"/>
      <c r="MA14" s="109"/>
      <c r="MB14" s="109"/>
      <c r="MC14" s="109"/>
      <c r="MD14" s="109"/>
      <c r="ME14" s="109"/>
      <c r="MF14" s="109"/>
      <c r="MG14" s="109"/>
      <c r="MH14" s="109"/>
      <c r="MI14" s="109"/>
      <c r="MJ14" s="109"/>
      <c r="MK14" s="109"/>
      <c r="ML14" s="109"/>
      <c r="MM14" s="109"/>
      <c r="MN14" s="109"/>
      <c r="MO14" s="109"/>
      <c r="MP14" s="109"/>
      <c r="MQ14" s="109"/>
      <c r="MR14" s="109"/>
      <c r="MS14" s="109"/>
      <c r="MT14" s="109"/>
      <c r="MU14" s="109"/>
      <c r="MV14" s="109"/>
      <c r="MW14" s="109"/>
      <c r="MX14" s="109"/>
      <c r="MY14" s="109"/>
      <c r="MZ14" s="109"/>
      <c r="NA14" s="109"/>
      <c r="NB14" s="109"/>
      <c r="NC14" s="109"/>
      <c r="ND14" s="109"/>
      <c r="NE14" s="109"/>
      <c r="NF14" s="109"/>
      <c r="NG14" s="109"/>
      <c r="NH14" s="109"/>
      <c r="NI14" s="109"/>
      <c r="NJ14" s="109"/>
      <c r="NK14" s="109"/>
      <c r="NL14" s="109"/>
      <c r="NM14" s="109"/>
      <c r="NN14" s="109"/>
      <c r="NO14" s="109"/>
      <c r="NP14" s="109"/>
      <c r="NQ14" s="109"/>
      <c r="NR14" s="109"/>
      <c r="NS14" s="109"/>
      <c r="NT14" s="109"/>
      <c r="NU14" s="109"/>
      <c r="NV14" s="109"/>
      <c r="NW14" s="109"/>
      <c r="NX14" s="109"/>
      <c r="NY14" s="109"/>
      <c r="NZ14" s="109"/>
      <c r="OA14" s="109"/>
      <c r="OB14" s="109"/>
      <c r="OC14" s="109"/>
      <c r="OD14" s="109"/>
      <c r="OE14" s="109"/>
      <c r="OF14" s="109"/>
      <c r="OG14" s="109"/>
      <c r="OH14" s="109"/>
      <c r="OI14" s="109"/>
      <c r="OJ14" s="109"/>
      <c r="OK14" s="109"/>
      <c r="OL14" s="109"/>
      <c r="OM14" s="109"/>
      <c r="ON14" s="109"/>
      <c r="OO14" s="109"/>
      <c r="OP14" s="109"/>
      <c r="OQ14" s="109"/>
      <c r="OR14" s="109"/>
      <c r="OS14" s="109"/>
      <c r="OT14" s="109"/>
      <c r="OU14" s="109"/>
      <c r="OV14" s="109"/>
      <c r="OW14" s="109"/>
      <c r="OX14" s="109"/>
      <c r="OY14" s="109"/>
      <c r="OZ14" s="109"/>
      <c r="PA14" s="109"/>
      <c r="PB14" s="109"/>
      <c r="PC14" s="109"/>
      <c r="PD14" s="109"/>
      <c r="PE14" s="109"/>
      <c r="PF14" s="109"/>
      <c r="PG14" s="109"/>
      <c r="PH14" s="109"/>
      <c r="PI14" s="109"/>
      <c r="PJ14" s="109"/>
      <c r="PK14" s="109"/>
      <c r="PL14" s="109"/>
      <c r="PM14" s="109"/>
      <c r="PN14" s="109"/>
      <c r="PO14" s="109"/>
      <c r="PP14" s="109"/>
      <c r="PQ14" s="109"/>
      <c r="PR14" s="109"/>
      <c r="PS14" s="109"/>
      <c r="PT14" s="109"/>
      <c r="PU14" s="109"/>
      <c r="PV14" s="109"/>
      <c r="PW14" s="109"/>
      <c r="PX14" s="109"/>
      <c r="PY14" s="109"/>
      <c r="PZ14" s="109"/>
      <c r="QA14" s="109"/>
      <c r="QB14" s="109"/>
      <c r="QC14" s="109"/>
      <c r="QD14" s="109"/>
      <c r="QE14" s="109"/>
      <c r="QF14" s="109"/>
      <c r="QG14" s="109"/>
      <c r="QH14" s="109"/>
      <c r="QI14" s="109"/>
      <c r="QJ14" s="109"/>
      <c r="QK14" s="23">
        <f t="shared" si="0"/>
        <v>50</v>
      </c>
      <c r="QL14" s="125"/>
      <c r="QM14" s="125">
        <v>2022</v>
      </c>
      <c r="QN14" s="125"/>
      <c r="QO14" s="125"/>
      <c r="QP14" s="125"/>
      <c r="QQ14" s="125"/>
      <c r="QR14" s="125"/>
      <c r="QS14" s="130"/>
    </row>
    <row r="15" spans="1:461" s="5" customFormat="1" ht="12.75" customHeight="1" x14ac:dyDescent="0.2">
      <c r="A15" s="52">
        <v>44574</v>
      </c>
      <c r="B15" s="90" t="s">
        <v>287</v>
      </c>
      <c r="C15" s="107"/>
      <c r="D15" s="107"/>
      <c r="E15" s="108"/>
      <c r="F15" s="108"/>
      <c r="G15" s="108"/>
      <c r="H15" s="108"/>
      <c r="I15" s="108"/>
      <c r="J15" s="108"/>
      <c r="K15" s="108"/>
      <c r="L15" s="108"/>
      <c r="M15" s="108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>
        <v>160</v>
      </c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109"/>
      <c r="PQ15" s="109"/>
      <c r="PR15" s="109"/>
      <c r="PS15" s="109"/>
      <c r="PT15" s="109"/>
      <c r="PU15" s="109"/>
      <c r="PV15" s="109"/>
      <c r="PW15" s="109"/>
      <c r="PX15" s="109"/>
      <c r="PY15" s="109"/>
      <c r="PZ15" s="109"/>
      <c r="QA15" s="109"/>
      <c r="QB15" s="109"/>
      <c r="QC15" s="109"/>
      <c r="QD15" s="109"/>
      <c r="QE15" s="109"/>
      <c r="QF15" s="109"/>
      <c r="QG15" s="109"/>
      <c r="QH15" s="109"/>
      <c r="QI15" s="109"/>
      <c r="QJ15" s="109"/>
      <c r="QK15" s="23">
        <f t="shared" si="0"/>
        <v>160</v>
      </c>
      <c r="QL15" s="125"/>
      <c r="QM15" s="125"/>
      <c r="QN15" s="125">
        <v>4704</v>
      </c>
      <c r="QO15" s="125"/>
      <c r="QP15" s="125"/>
      <c r="QQ15" s="125"/>
      <c r="QR15" s="125"/>
      <c r="QS15" s="130"/>
    </row>
    <row r="16" spans="1:461" s="5" customFormat="1" ht="12.75" customHeight="1" x14ac:dyDescent="0.2">
      <c r="A16" s="52">
        <v>44574</v>
      </c>
      <c r="B16" s="90" t="s">
        <v>287</v>
      </c>
      <c r="C16" s="107"/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  <c r="BR16" s="109"/>
      <c r="BS16" s="109"/>
      <c r="BT16" s="109"/>
      <c r="BU16" s="109"/>
      <c r="BV16" s="109"/>
      <c r="BW16" s="109"/>
      <c r="BX16" s="109"/>
      <c r="BY16" s="109"/>
      <c r="BZ16" s="109"/>
      <c r="CA16" s="109"/>
      <c r="CB16" s="109"/>
      <c r="CC16" s="109"/>
      <c r="CD16" s="109"/>
      <c r="CE16" s="109"/>
      <c r="CF16" s="109"/>
      <c r="CG16" s="109"/>
      <c r="CH16" s="109"/>
      <c r="CI16" s="109"/>
      <c r="CJ16" s="109"/>
      <c r="CK16" s="109"/>
      <c r="CL16" s="109"/>
      <c r="CM16" s="109"/>
      <c r="CN16" s="109"/>
      <c r="CO16" s="109"/>
      <c r="CP16" s="109"/>
      <c r="CQ16" s="109"/>
      <c r="CR16" s="109"/>
      <c r="CS16" s="109"/>
      <c r="CT16" s="109"/>
      <c r="CU16" s="109"/>
      <c r="CV16" s="109"/>
      <c r="CW16" s="109"/>
      <c r="CX16" s="109"/>
      <c r="CY16" s="109"/>
      <c r="CZ16" s="109"/>
      <c r="DA16" s="109"/>
      <c r="DB16" s="109"/>
      <c r="DC16" s="109"/>
      <c r="DD16" s="109"/>
      <c r="DE16" s="109"/>
      <c r="DF16" s="109"/>
      <c r="DG16" s="109"/>
      <c r="DH16" s="109"/>
      <c r="DI16" s="109"/>
      <c r="DJ16" s="109"/>
      <c r="DK16" s="109"/>
      <c r="DL16" s="109"/>
      <c r="DM16" s="109"/>
      <c r="DN16" s="109"/>
      <c r="DO16" s="109"/>
      <c r="DP16" s="109"/>
      <c r="DQ16" s="109"/>
      <c r="DR16" s="109"/>
      <c r="DS16" s="109"/>
      <c r="DT16" s="109"/>
      <c r="DU16" s="109"/>
      <c r="DV16" s="109"/>
      <c r="DW16" s="109"/>
      <c r="DX16" s="109"/>
      <c r="DY16" s="109"/>
      <c r="DZ16" s="109"/>
      <c r="EA16" s="109"/>
      <c r="EB16" s="109"/>
      <c r="EC16" s="109"/>
      <c r="ED16" s="109"/>
      <c r="EE16" s="109"/>
      <c r="EF16" s="109"/>
      <c r="EG16" s="109"/>
      <c r="EH16" s="109"/>
      <c r="EI16" s="109"/>
      <c r="EJ16" s="109"/>
      <c r="EK16" s="109"/>
      <c r="EL16" s="109"/>
      <c r="EM16" s="109"/>
      <c r="EN16" s="109"/>
      <c r="EO16" s="109"/>
      <c r="EP16" s="109"/>
      <c r="EQ16" s="109"/>
      <c r="ER16" s="109"/>
      <c r="ES16" s="109"/>
      <c r="ET16" s="109"/>
      <c r="EU16" s="109"/>
      <c r="EV16" s="109"/>
      <c r="EW16" s="109"/>
      <c r="EX16" s="109"/>
      <c r="EY16" s="109"/>
      <c r="EZ16" s="109"/>
      <c r="FA16" s="109"/>
      <c r="FB16" s="109"/>
      <c r="FC16" s="109"/>
      <c r="FD16" s="109"/>
      <c r="FE16" s="109"/>
      <c r="FF16" s="109"/>
      <c r="FG16" s="109"/>
      <c r="FH16" s="109"/>
      <c r="FI16" s="109"/>
      <c r="FJ16" s="109"/>
      <c r="FK16" s="109"/>
      <c r="FL16" s="109"/>
      <c r="FM16" s="109"/>
      <c r="FN16" s="109"/>
      <c r="FO16" s="109"/>
      <c r="FP16" s="109"/>
      <c r="FQ16" s="109"/>
      <c r="FR16" s="109"/>
      <c r="FS16" s="109"/>
      <c r="FT16" s="109"/>
      <c r="FU16" s="109"/>
      <c r="FV16" s="109"/>
      <c r="FW16" s="109"/>
      <c r="FX16" s="109"/>
      <c r="FY16" s="109"/>
      <c r="FZ16" s="109"/>
      <c r="GA16" s="109"/>
      <c r="GB16" s="109"/>
      <c r="GC16" s="109"/>
      <c r="GD16" s="109"/>
      <c r="GE16" s="109"/>
      <c r="GF16" s="109"/>
      <c r="GG16" s="109"/>
      <c r="GH16" s="109"/>
      <c r="GI16" s="109"/>
      <c r="GJ16" s="109"/>
      <c r="GK16" s="109"/>
      <c r="GL16" s="109"/>
      <c r="GM16" s="109"/>
      <c r="GN16" s="109"/>
      <c r="GO16" s="109"/>
      <c r="GP16" s="109"/>
      <c r="GQ16" s="109"/>
      <c r="GR16" s="109"/>
      <c r="GS16" s="109"/>
      <c r="GT16" s="109"/>
      <c r="GU16" s="109"/>
      <c r="GV16" s="109"/>
      <c r="GW16" s="109"/>
      <c r="GX16" s="109"/>
      <c r="GY16" s="109"/>
      <c r="GZ16" s="109"/>
      <c r="HA16" s="109"/>
      <c r="HB16" s="109"/>
      <c r="HC16" s="109"/>
      <c r="HD16" s="109"/>
      <c r="HE16" s="109"/>
      <c r="HF16" s="109"/>
      <c r="HG16" s="109"/>
      <c r="HH16" s="109"/>
      <c r="HI16" s="109"/>
      <c r="HJ16" s="109"/>
      <c r="HK16" s="109"/>
      <c r="HL16" s="109"/>
      <c r="HM16" s="109"/>
      <c r="HN16" s="109"/>
      <c r="HO16" s="109"/>
      <c r="HP16" s="109"/>
      <c r="HQ16" s="109"/>
      <c r="HR16" s="109"/>
      <c r="HS16" s="109"/>
      <c r="HT16" s="109"/>
      <c r="HU16" s="109"/>
      <c r="HV16" s="109"/>
      <c r="HW16" s="109"/>
      <c r="HX16" s="109"/>
      <c r="HY16" s="109"/>
      <c r="HZ16" s="109"/>
      <c r="IA16" s="109"/>
      <c r="IB16" s="109"/>
      <c r="IC16" s="109"/>
      <c r="ID16" s="109"/>
      <c r="IE16" s="109"/>
      <c r="IF16" s="109"/>
      <c r="IG16" s="109"/>
      <c r="IH16" s="109"/>
      <c r="II16" s="109"/>
      <c r="IJ16" s="109"/>
      <c r="IK16" s="109"/>
      <c r="IL16" s="109"/>
      <c r="IM16" s="109"/>
      <c r="IN16" s="109"/>
      <c r="IO16" s="109"/>
      <c r="IP16" s="109"/>
      <c r="IQ16" s="109">
        <v>33</v>
      </c>
      <c r="IR16" s="109"/>
      <c r="IS16" s="109"/>
      <c r="IT16" s="109"/>
      <c r="IU16" s="109"/>
      <c r="IV16" s="109"/>
      <c r="IW16" s="109"/>
      <c r="IX16" s="109"/>
      <c r="IY16" s="109"/>
      <c r="IZ16" s="109"/>
      <c r="JA16" s="109"/>
      <c r="JB16" s="109"/>
      <c r="JC16" s="109"/>
      <c r="JD16" s="109"/>
      <c r="JE16" s="109"/>
      <c r="JF16" s="109"/>
      <c r="JG16" s="109"/>
      <c r="JH16" s="109"/>
      <c r="JI16" s="109"/>
      <c r="JJ16" s="109"/>
      <c r="JK16" s="109"/>
      <c r="JL16" s="109"/>
      <c r="JM16" s="109"/>
      <c r="JN16" s="109"/>
      <c r="JO16" s="109"/>
      <c r="JP16" s="109"/>
      <c r="JQ16" s="109"/>
      <c r="JR16" s="109"/>
      <c r="JS16" s="109"/>
      <c r="JT16" s="109"/>
      <c r="JU16" s="109"/>
      <c r="JV16" s="109"/>
      <c r="JW16" s="109"/>
      <c r="JX16" s="109"/>
      <c r="JY16" s="109"/>
      <c r="JZ16" s="109"/>
      <c r="KA16" s="109"/>
      <c r="KB16" s="109"/>
      <c r="KC16" s="109"/>
      <c r="KD16" s="109"/>
      <c r="KE16" s="109"/>
      <c r="KF16" s="109"/>
      <c r="KG16" s="109"/>
      <c r="KH16" s="109"/>
      <c r="KI16" s="109"/>
      <c r="KJ16" s="109"/>
      <c r="KK16" s="109"/>
      <c r="KL16" s="109"/>
      <c r="KM16" s="109"/>
      <c r="KN16" s="109"/>
      <c r="KO16" s="109"/>
      <c r="KP16" s="109"/>
      <c r="KQ16" s="109"/>
      <c r="KR16" s="109"/>
      <c r="KS16" s="109"/>
      <c r="KT16" s="109"/>
      <c r="KU16" s="109"/>
      <c r="KV16" s="109"/>
      <c r="KW16" s="109"/>
      <c r="KX16" s="109"/>
      <c r="KY16" s="109"/>
      <c r="KZ16" s="109"/>
      <c r="LA16" s="109"/>
      <c r="LB16" s="109"/>
      <c r="LC16" s="109"/>
      <c r="LD16" s="109"/>
      <c r="LE16" s="109"/>
      <c r="LF16" s="109"/>
      <c r="LG16" s="109"/>
      <c r="LH16" s="109"/>
      <c r="LI16" s="109"/>
      <c r="LJ16" s="109"/>
      <c r="LK16" s="109"/>
      <c r="LL16" s="109"/>
      <c r="LM16" s="109"/>
      <c r="LN16" s="109"/>
      <c r="LO16" s="109"/>
      <c r="LP16" s="109"/>
      <c r="LQ16" s="109"/>
      <c r="LR16" s="109"/>
      <c r="LS16" s="109"/>
      <c r="LT16" s="109"/>
      <c r="LU16" s="109"/>
      <c r="LV16" s="109"/>
      <c r="LW16" s="109"/>
      <c r="LX16" s="109"/>
      <c r="LY16" s="109"/>
      <c r="LZ16" s="109"/>
      <c r="MA16" s="109"/>
      <c r="MB16" s="109"/>
      <c r="MC16" s="109"/>
      <c r="MD16" s="109"/>
      <c r="ME16" s="109"/>
      <c r="MF16" s="109"/>
      <c r="MG16" s="109"/>
      <c r="MH16" s="109"/>
      <c r="MI16" s="109"/>
      <c r="MJ16" s="109"/>
      <c r="MK16" s="109"/>
      <c r="ML16" s="109"/>
      <c r="MM16" s="109"/>
      <c r="MN16" s="109"/>
      <c r="MO16" s="109"/>
      <c r="MP16" s="109"/>
      <c r="MQ16" s="109"/>
      <c r="MR16" s="109"/>
      <c r="MS16" s="109"/>
      <c r="MT16" s="109"/>
      <c r="MU16" s="109"/>
      <c r="MV16" s="109"/>
      <c r="MW16" s="109"/>
      <c r="MX16" s="109"/>
      <c r="MY16" s="109"/>
      <c r="MZ16" s="109"/>
      <c r="NA16" s="109"/>
      <c r="NB16" s="109"/>
      <c r="NC16" s="109"/>
      <c r="ND16" s="109"/>
      <c r="NE16" s="109"/>
      <c r="NF16" s="109"/>
      <c r="NG16" s="109"/>
      <c r="NH16" s="109"/>
      <c r="NI16" s="109"/>
      <c r="NJ16" s="109"/>
      <c r="NK16" s="109"/>
      <c r="NL16" s="109"/>
      <c r="NM16" s="109"/>
      <c r="NN16" s="109"/>
      <c r="NO16" s="109"/>
      <c r="NP16" s="109"/>
      <c r="NQ16" s="109"/>
      <c r="NR16" s="109"/>
      <c r="NS16" s="109"/>
      <c r="NT16" s="109"/>
      <c r="NU16" s="109"/>
      <c r="NV16" s="109"/>
      <c r="NW16" s="109"/>
      <c r="NX16" s="109"/>
      <c r="NY16" s="109"/>
      <c r="NZ16" s="109"/>
      <c r="OA16" s="109"/>
      <c r="OB16" s="109"/>
      <c r="OC16" s="109"/>
      <c r="OD16" s="109"/>
      <c r="OE16" s="109"/>
      <c r="OF16" s="109"/>
      <c r="OG16" s="109"/>
      <c r="OH16" s="109"/>
      <c r="OI16" s="109"/>
      <c r="OJ16" s="109"/>
      <c r="OK16" s="109"/>
      <c r="OL16" s="109"/>
      <c r="OM16" s="109"/>
      <c r="ON16" s="109"/>
      <c r="OO16" s="109"/>
      <c r="OP16" s="109"/>
      <c r="OQ16" s="109"/>
      <c r="OR16" s="109"/>
      <c r="OS16" s="109"/>
      <c r="OT16" s="109"/>
      <c r="OU16" s="109"/>
      <c r="OV16" s="109"/>
      <c r="OW16" s="109"/>
      <c r="OX16" s="109"/>
      <c r="OY16" s="109"/>
      <c r="OZ16" s="109"/>
      <c r="PA16" s="109"/>
      <c r="PB16" s="109"/>
      <c r="PC16" s="109"/>
      <c r="PD16" s="109"/>
      <c r="PE16" s="109"/>
      <c r="PF16" s="109"/>
      <c r="PG16" s="109"/>
      <c r="PH16" s="109"/>
      <c r="PI16" s="109"/>
      <c r="PJ16" s="109"/>
      <c r="PK16" s="109"/>
      <c r="PL16" s="109"/>
      <c r="PM16" s="109"/>
      <c r="PN16" s="109"/>
      <c r="PO16" s="109"/>
      <c r="PP16" s="109"/>
      <c r="PQ16" s="109"/>
      <c r="PR16" s="109"/>
      <c r="PS16" s="109"/>
      <c r="PT16" s="109"/>
      <c r="PU16" s="109"/>
      <c r="PV16" s="109"/>
      <c r="PW16" s="109"/>
      <c r="PX16" s="109"/>
      <c r="PY16" s="109"/>
      <c r="PZ16" s="109"/>
      <c r="QA16" s="109"/>
      <c r="QB16" s="109"/>
      <c r="QC16" s="109"/>
      <c r="QD16" s="109"/>
      <c r="QE16" s="109"/>
      <c r="QF16" s="109"/>
      <c r="QG16" s="109"/>
      <c r="QH16" s="109"/>
      <c r="QI16" s="109"/>
      <c r="QJ16" s="109"/>
      <c r="QK16" s="23">
        <f t="shared" si="0"/>
        <v>33</v>
      </c>
      <c r="QL16" s="125"/>
      <c r="QM16" s="125"/>
      <c r="QN16" s="125">
        <v>1199.8800000000001</v>
      </c>
      <c r="QO16" s="125"/>
      <c r="QP16" s="125"/>
      <c r="QQ16" s="125"/>
      <c r="QR16" s="125"/>
      <c r="QS16" s="130"/>
    </row>
    <row r="17" spans="1:461" s="5" customFormat="1" ht="12.75" customHeight="1" x14ac:dyDescent="0.2">
      <c r="A17" s="52">
        <v>44574</v>
      </c>
      <c r="B17" s="90" t="s">
        <v>287</v>
      </c>
      <c r="C17" s="107"/>
      <c r="D17" s="107"/>
      <c r="E17" s="108"/>
      <c r="F17" s="108"/>
      <c r="G17" s="108"/>
      <c r="H17" s="108"/>
      <c r="I17" s="108"/>
      <c r="J17" s="108"/>
      <c r="K17" s="108"/>
      <c r="L17" s="108"/>
      <c r="M17" s="108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  <c r="BR17" s="109"/>
      <c r="BS17" s="109"/>
      <c r="BT17" s="109"/>
      <c r="BU17" s="109"/>
      <c r="BV17" s="109"/>
      <c r="BW17" s="109"/>
      <c r="BX17" s="109"/>
      <c r="BY17" s="109"/>
      <c r="BZ17" s="109"/>
      <c r="CA17" s="109"/>
      <c r="CB17" s="109"/>
      <c r="CC17" s="109"/>
      <c r="CD17" s="109"/>
      <c r="CE17" s="109"/>
      <c r="CF17" s="109"/>
      <c r="CG17" s="109"/>
      <c r="CH17" s="109"/>
      <c r="CI17" s="109"/>
      <c r="CJ17" s="109"/>
      <c r="CK17" s="109"/>
      <c r="CL17" s="109"/>
      <c r="CM17" s="109"/>
      <c r="CN17" s="109"/>
      <c r="CO17" s="109"/>
      <c r="CP17" s="109"/>
      <c r="CQ17" s="109"/>
      <c r="CR17" s="109"/>
      <c r="CS17" s="109"/>
      <c r="CT17" s="109"/>
      <c r="CU17" s="109"/>
      <c r="CV17" s="109"/>
      <c r="CW17" s="109"/>
      <c r="CX17" s="109"/>
      <c r="CY17" s="109"/>
      <c r="CZ17" s="109"/>
      <c r="DA17" s="109"/>
      <c r="DB17" s="109"/>
      <c r="DC17" s="109"/>
      <c r="DD17" s="109"/>
      <c r="DE17" s="109"/>
      <c r="DF17" s="109"/>
      <c r="DG17" s="109"/>
      <c r="DH17" s="109"/>
      <c r="DI17" s="109"/>
      <c r="DJ17" s="109"/>
      <c r="DK17" s="109"/>
      <c r="DL17" s="109"/>
      <c r="DM17" s="109"/>
      <c r="DN17" s="109"/>
      <c r="DO17" s="109"/>
      <c r="DP17" s="109"/>
      <c r="DQ17" s="109"/>
      <c r="DR17" s="109"/>
      <c r="DS17" s="109"/>
      <c r="DT17" s="109"/>
      <c r="DU17" s="109"/>
      <c r="DV17" s="109"/>
      <c r="DW17" s="109"/>
      <c r="DX17" s="109"/>
      <c r="DY17" s="109"/>
      <c r="DZ17" s="109"/>
      <c r="EA17" s="109"/>
      <c r="EB17" s="109"/>
      <c r="EC17" s="109"/>
      <c r="ED17" s="109"/>
      <c r="EE17" s="109"/>
      <c r="EF17" s="109"/>
      <c r="EG17" s="109"/>
      <c r="EH17" s="109"/>
      <c r="EI17" s="109"/>
      <c r="EJ17" s="109"/>
      <c r="EK17" s="109"/>
      <c r="EL17" s="109"/>
      <c r="EM17" s="109"/>
      <c r="EN17" s="109"/>
      <c r="EO17" s="109"/>
      <c r="EP17" s="109"/>
      <c r="EQ17" s="109"/>
      <c r="ER17" s="109"/>
      <c r="ES17" s="109"/>
      <c r="ET17" s="109"/>
      <c r="EU17" s="109"/>
      <c r="EV17" s="109"/>
      <c r="EW17" s="109"/>
      <c r="EX17" s="109"/>
      <c r="EY17" s="109"/>
      <c r="EZ17" s="109"/>
      <c r="FA17" s="109"/>
      <c r="FB17" s="109"/>
      <c r="FC17" s="109"/>
      <c r="FD17" s="109"/>
      <c r="FE17" s="109"/>
      <c r="FF17" s="109"/>
      <c r="FG17" s="109"/>
      <c r="FH17" s="109"/>
      <c r="FI17" s="109"/>
      <c r="FJ17" s="109"/>
      <c r="FK17" s="109"/>
      <c r="FL17" s="109"/>
      <c r="FM17" s="109"/>
      <c r="FN17" s="109"/>
      <c r="FO17" s="109"/>
      <c r="FP17" s="109"/>
      <c r="FQ17" s="109"/>
      <c r="FR17" s="109"/>
      <c r="FS17" s="109"/>
      <c r="FT17" s="109"/>
      <c r="FU17" s="109"/>
      <c r="FV17" s="109"/>
      <c r="FW17" s="109"/>
      <c r="FX17" s="109"/>
      <c r="FY17" s="109"/>
      <c r="FZ17" s="109"/>
      <c r="GA17" s="109"/>
      <c r="GB17" s="109"/>
      <c r="GC17" s="109"/>
      <c r="GD17" s="109"/>
      <c r="GE17" s="109"/>
      <c r="GF17" s="109"/>
      <c r="GG17" s="109"/>
      <c r="GH17" s="109"/>
      <c r="GI17" s="109"/>
      <c r="GJ17" s="109"/>
      <c r="GK17" s="109"/>
      <c r="GL17" s="109"/>
      <c r="GM17" s="109"/>
      <c r="GN17" s="109"/>
      <c r="GO17" s="109"/>
      <c r="GP17" s="109"/>
      <c r="GQ17" s="109"/>
      <c r="GR17" s="109"/>
      <c r="GS17" s="109"/>
      <c r="GT17" s="109"/>
      <c r="GU17" s="109"/>
      <c r="GV17" s="109"/>
      <c r="GW17" s="109"/>
      <c r="GX17" s="109"/>
      <c r="GY17" s="109"/>
      <c r="GZ17" s="109"/>
      <c r="HA17" s="109"/>
      <c r="HB17" s="109"/>
      <c r="HC17" s="109"/>
      <c r="HD17" s="109"/>
      <c r="HE17" s="109"/>
      <c r="HF17" s="109"/>
      <c r="HG17" s="109"/>
      <c r="HH17" s="109"/>
      <c r="HI17" s="109"/>
      <c r="HJ17" s="109"/>
      <c r="HK17" s="109"/>
      <c r="HL17" s="109"/>
      <c r="HM17" s="109"/>
      <c r="HN17" s="109"/>
      <c r="HO17" s="109"/>
      <c r="HP17" s="109"/>
      <c r="HQ17" s="109"/>
      <c r="HR17" s="109"/>
      <c r="HS17" s="109"/>
      <c r="HT17" s="109"/>
      <c r="HU17" s="109"/>
      <c r="HV17" s="109"/>
      <c r="HW17" s="109"/>
      <c r="HX17" s="109"/>
      <c r="HY17" s="109"/>
      <c r="HZ17" s="109"/>
      <c r="IA17" s="109"/>
      <c r="IB17" s="109"/>
      <c r="IC17" s="109"/>
      <c r="ID17" s="109"/>
      <c r="IE17" s="109"/>
      <c r="IF17" s="109"/>
      <c r="IG17" s="109"/>
      <c r="IH17" s="109"/>
      <c r="II17" s="109"/>
      <c r="IJ17" s="109"/>
      <c r="IK17" s="109"/>
      <c r="IL17" s="109"/>
      <c r="IM17" s="109"/>
      <c r="IN17" s="109"/>
      <c r="IO17" s="109"/>
      <c r="IP17" s="109"/>
      <c r="IQ17" s="109"/>
      <c r="IR17" s="109"/>
      <c r="IS17" s="109"/>
      <c r="IT17" s="109"/>
      <c r="IU17" s="109"/>
      <c r="IV17" s="109">
        <v>30</v>
      </c>
      <c r="IW17" s="109"/>
      <c r="IX17" s="109"/>
      <c r="IY17" s="109"/>
      <c r="IZ17" s="109"/>
      <c r="JA17" s="109"/>
      <c r="JB17" s="109"/>
      <c r="JC17" s="109"/>
      <c r="JD17" s="109"/>
      <c r="JE17" s="109"/>
      <c r="JF17" s="109"/>
      <c r="JG17" s="109"/>
      <c r="JH17" s="109"/>
      <c r="JI17" s="109"/>
      <c r="JJ17" s="109"/>
      <c r="JK17" s="109"/>
      <c r="JL17" s="109"/>
      <c r="JM17" s="109"/>
      <c r="JN17" s="109"/>
      <c r="JO17" s="109"/>
      <c r="JP17" s="109"/>
      <c r="JQ17" s="109"/>
      <c r="JR17" s="109"/>
      <c r="JS17" s="109"/>
      <c r="JT17" s="109"/>
      <c r="JU17" s="109"/>
      <c r="JV17" s="109"/>
      <c r="JW17" s="109"/>
      <c r="JX17" s="109"/>
      <c r="JY17" s="109"/>
      <c r="JZ17" s="109"/>
      <c r="KA17" s="109"/>
      <c r="KB17" s="109"/>
      <c r="KC17" s="109"/>
      <c r="KD17" s="109"/>
      <c r="KE17" s="109"/>
      <c r="KF17" s="109"/>
      <c r="KG17" s="109"/>
      <c r="KH17" s="109"/>
      <c r="KI17" s="109"/>
      <c r="KJ17" s="109"/>
      <c r="KK17" s="109"/>
      <c r="KL17" s="109"/>
      <c r="KM17" s="109"/>
      <c r="KN17" s="109"/>
      <c r="KO17" s="109"/>
      <c r="KP17" s="109"/>
      <c r="KQ17" s="109"/>
      <c r="KR17" s="109"/>
      <c r="KS17" s="109"/>
      <c r="KT17" s="109"/>
      <c r="KU17" s="109"/>
      <c r="KV17" s="109"/>
      <c r="KW17" s="109"/>
      <c r="KX17" s="109"/>
      <c r="KY17" s="109"/>
      <c r="KZ17" s="109"/>
      <c r="LA17" s="109"/>
      <c r="LB17" s="109"/>
      <c r="LC17" s="109"/>
      <c r="LD17" s="109"/>
      <c r="LE17" s="109"/>
      <c r="LF17" s="109"/>
      <c r="LG17" s="109"/>
      <c r="LH17" s="109"/>
      <c r="LI17" s="109"/>
      <c r="LJ17" s="109"/>
      <c r="LK17" s="109"/>
      <c r="LL17" s="109"/>
      <c r="LM17" s="109"/>
      <c r="LN17" s="109"/>
      <c r="LO17" s="109"/>
      <c r="LP17" s="109"/>
      <c r="LQ17" s="109"/>
      <c r="LR17" s="109"/>
      <c r="LS17" s="109"/>
      <c r="LT17" s="109"/>
      <c r="LU17" s="109"/>
      <c r="LV17" s="109"/>
      <c r="LW17" s="109"/>
      <c r="LX17" s="109"/>
      <c r="LY17" s="109"/>
      <c r="LZ17" s="109"/>
      <c r="MA17" s="109"/>
      <c r="MB17" s="109"/>
      <c r="MC17" s="109"/>
      <c r="MD17" s="109"/>
      <c r="ME17" s="109"/>
      <c r="MF17" s="109"/>
      <c r="MG17" s="109"/>
      <c r="MH17" s="109"/>
      <c r="MI17" s="109"/>
      <c r="MJ17" s="109"/>
      <c r="MK17" s="109"/>
      <c r="ML17" s="109"/>
      <c r="MM17" s="109"/>
      <c r="MN17" s="109"/>
      <c r="MO17" s="109"/>
      <c r="MP17" s="109"/>
      <c r="MQ17" s="109"/>
      <c r="MR17" s="109"/>
      <c r="MS17" s="109"/>
      <c r="MT17" s="109"/>
      <c r="MU17" s="109"/>
      <c r="MV17" s="109"/>
      <c r="MW17" s="109"/>
      <c r="MX17" s="109"/>
      <c r="MY17" s="109"/>
      <c r="MZ17" s="109"/>
      <c r="NA17" s="109"/>
      <c r="NB17" s="109"/>
      <c r="NC17" s="109"/>
      <c r="ND17" s="109"/>
      <c r="NE17" s="109"/>
      <c r="NF17" s="109"/>
      <c r="NG17" s="109"/>
      <c r="NH17" s="109"/>
      <c r="NI17" s="109"/>
      <c r="NJ17" s="109"/>
      <c r="NK17" s="109"/>
      <c r="NL17" s="109"/>
      <c r="NM17" s="109"/>
      <c r="NN17" s="109"/>
      <c r="NO17" s="109"/>
      <c r="NP17" s="109"/>
      <c r="NQ17" s="109"/>
      <c r="NR17" s="109"/>
      <c r="NS17" s="109"/>
      <c r="NT17" s="109"/>
      <c r="NU17" s="109"/>
      <c r="NV17" s="109"/>
      <c r="NW17" s="109"/>
      <c r="NX17" s="109"/>
      <c r="NY17" s="109"/>
      <c r="NZ17" s="109"/>
      <c r="OA17" s="109"/>
      <c r="OB17" s="109"/>
      <c r="OC17" s="109"/>
      <c r="OD17" s="109"/>
      <c r="OE17" s="109"/>
      <c r="OF17" s="109"/>
      <c r="OG17" s="109"/>
      <c r="OH17" s="109"/>
      <c r="OI17" s="109"/>
      <c r="OJ17" s="109"/>
      <c r="OK17" s="109"/>
      <c r="OL17" s="109"/>
      <c r="OM17" s="109"/>
      <c r="ON17" s="109"/>
      <c r="OO17" s="109"/>
      <c r="OP17" s="109"/>
      <c r="OQ17" s="109"/>
      <c r="OR17" s="109"/>
      <c r="OS17" s="109"/>
      <c r="OT17" s="109"/>
      <c r="OU17" s="109"/>
      <c r="OV17" s="109"/>
      <c r="OW17" s="109"/>
      <c r="OX17" s="109"/>
      <c r="OY17" s="109"/>
      <c r="OZ17" s="109"/>
      <c r="PA17" s="109"/>
      <c r="PB17" s="109"/>
      <c r="PC17" s="109"/>
      <c r="PD17" s="109"/>
      <c r="PE17" s="109"/>
      <c r="PF17" s="109"/>
      <c r="PG17" s="109"/>
      <c r="PH17" s="109"/>
      <c r="PI17" s="109"/>
      <c r="PJ17" s="109"/>
      <c r="PK17" s="109"/>
      <c r="PL17" s="109"/>
      <c r="PM17" s="109"/>
      <c r="PN17" s="109"/>
      <c r="PO17" s="109"/>
      <c r="PP17" s="109"/>
      <c r="PQ17" s="109"/>
      <c r="PR17" s="109"/>
      <c r="PS17" s="109"/>
      <c r="PT17" s="109"/>
      <c r="PU17" s="109"/>
      <c r="PV17" s="109"/>
      <c r="PW17" s="109"/>
      <c r="PX17" s="109"/>
      <c r="PY17" s="109"/>
      <c r="PZ17" s="109"/>
      <c r="QA17" s="109"/>
      <c r="QB17" s="109"/>
      <c r="QC17" s="109"/>
      <c r="QD17" s="109"/>
      <c r="QE17" s="109"/>
      <c r="QF17" s="109"/>
      <c r="QG17" s="109"/>
      <c r="QH17" s="109"/>
      <c r="QI17" s="109"/>
      <c r="QJ17" s="109"/>
      <c r="QK17" s="23">
        <f t="shared" si="0"/>
        <v>30</v>
      </c>
      <c r="QL17" s="125"/>
      <c r="QM17" s="125">
        <v>1908</v>
      </c>
      <c r="QN17" s="125"/>
      <c r="QO17" s="125"/>
      <c r="QP17" s="125"/>
      <c r="QQ17" s="125"/>
      <c r="QR17" s="125"/>
      <c r="QS17" s="130"/>
    </row>
    <row r="18" spans="1:461" s="5" customFormat="1" ht="12.75" customHeight="1" x14ac:dyDescent="0.2">
      <c r="A18" s="52">
        <v>44575</v>
      </c>
      <c r="B18" s="98" t="s">
        <v>283</v>
      </c>
      <c r="C18" s="107"/>
      <c r="D18" s="107"/>
      <c r="E18" s="108"/>
      <c r="F18" s="108">
        <v>150</v>
      </c>
      <c r="G18" s="108"/>
      <c r="H18" s="108"/>
      <c r="I18" s="108"/>
      <c r="J18" s="108"/>
      <c r="K18" s="108"/>
      <c r="L18" s="108"/>
      <c r="M18" s="108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>
        <v>30</v>
      </c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>
        <v>120</v>
      </c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>
        <v>110</v>
      </c>
      <c r="DV18" s="109"/>
      <c r="DW18" s="109"/>
      <c r="DX18" s="109"/>
      <c r="DY18" s="109"/>
      <c r="DZ18" s="109">
        <v>20</v>
      </c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>
        <v>32</v>
      </c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>
        <v>120</v>
      </c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>
        <v>100</v>
      </c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>
        <v>150</v>
      </c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109"/>
      <c r="PQ18" s="109"/>
      <c r="PR18" s="109"/>
      <c r="PS18" s="109"/>
      <c r="PT18" s="109"/>
      <c r="PU18" s="109"/>
      <c r="PV18" s="109"/>
      <c r="PW18" s="109"/>
      <c r="PX18" s="109"/>
      <c r="PY18" s="109"/>
      <c r="PZ18" s="109"/>
      <c r="QA18" s="109"/>
      <c r="QB18" s="109"/>
      <c r="QC18" s="109"/>
      <c r="QD18" s="109"/>
      <c r="QE18" s="109"/>
      <c r="QF18" s="109"/>
      <c r="QG18" s="109"/>
      <c r="QH18" s="109"/>
      <c r="QI18" s="109"/>
      <c r="QJ18" s="109"/>
      <c r="QK18" s="23">
        <f t="shared" si="0"/>
        <v>832</v>
      </c>
      <c r="QL18" s="125"/>
      <c r="QM18" s="125">
        <f>14849.55+7976.41+7684.28</f>
        <v>30510.239999999998</v>
      </c>
      <c r="QN18" s="125"/>
      <c r="QO18" s="125"/>
      <c r="QP18" s="125"/>
      <c r="QQ18" s="125"/>
      <c r="QR18" s="125"/>
      <c r="QS18" s="130"/>
    </row>
    <row r="19" spans="1:461" s="5" customFormat="1" ht="12.75" customHeight="1" x14ac:dyDescent="0.2">
      <c r="A19" s="52">
        <v>44578</v>
      </c>
      <c r="B19" s="98" t="s">
        <v>418</v>
      </c>
      <c r="C19" s="107"/>
      <c r="D19" s="107"/>
      <c r="E19" s="108"/>
      <c r="F19" s="108"/>
      <c r="G19" s="108"/>
      <c r="H19" s="108"/>
      <c r="I19" s="108"/>
      <c r="J19" s="108"/>
      <c r="K19" s="108"/>
      <c r="L19" s="108"/>
      <c r="M19" s="108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>
        <v>10</v>
      </c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109"/>
      <c r="PQ19" s="109"/>
      <c r="PR19" s="109"/>
      <c r="PS19" s="109"/>
      <c r="PT19" s="109"/>
      <c r="PU19" s="109"/>
      <c r="PV19" s="109"/>
      <c r="PW19" s="109"/>
      <c r="PX19" s="109"/>
      <c r="PY19" s="109"/>
      <c r="PZ19" s="109"/>
      <c r="QA19" s="109"/>
      <c r="QB19" s="109"/>
      <c r="QC19" s="109"/>
      <c r="QD19" s="109"/>
      <c r="QE19" s="109"/>
      <c r="QF19" s="109"/>
      <c r="QG19" s="109"/>
      <c r="QH19" s="109"/>
      <c r="QI19" s="109"/>
      <c r="QJ19" s="109"/>
      <c r="QK19" s="23">
        <f t="shared" si="0"/>
        <v>10</v>
      </c>
      <c r="QL19" s="125"/>
      <c r="QM19" s="125">
        <v>354.36</v>
      </c>
      <c r="QN19" s="125"/>
      <c r="QO19" s="125"/>
      <c r="QP19" s="125"/>
      <c r="QQ19" s="125"/>
      <c r="QR19" s="125"/>
      <c r="QS19" s="130"/>
    </row>
    <row r="20" spans="1:461" s="5" customFormat="1" ht="12.75" customHeight="1" x14ac:dyDescent="0.2">
      <c r="A20" s="52">
        <v>44579</v>
      </c>
      <c r="B20" s="98" t="s">
        <v>352</v>
      </c>
      <c r="C20" s="107"/>
      <c r="D20" s="107"/>
      <c r="E20" s="108"/>
      <c r="F20" s="108"/>
      <c r="G20" s="108"/>
      <c r="H20" s="108"/>
      <c r="I20" s="108"/>
      <c r="J20" s="108"/>
      <c r="K20" s="108"/>
      <c r="L20" s="108"/>
      <c r="M20" s="108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>
        <v>10</v>
      </c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>
        <v>5</v>
      </c>
      <c r="HW20" s="109"/>
      <c r="HX20" s="109"/>
      <c r="HY20" s="109"/>
      <c r="HZ20" s="109"/>
      <c r="IA20" s="109"/>
      <c r="IB20" s="109"/>
      <c r="IC20" s="109"/>
      <c r="ID20" s="109"/>
      <c r="IE20" s="109"/>
      <c r="IF20" s="109">
        <v>9</v>
      </c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109"/>
      <c r="PQ20" s="109"/>
      <c r="PR20" s="109"/>
      <c r="PS20" s="109"/>
      <c r="PT20" s="109"/>
      <c r="PU20" s="109"/>
      <c r="PV20" s="109"/>
      <c r="PW20" s="109"/>
      <c r="PX20" s="109"/>
      <c r="PY20" s="109"/>
      <c r="PZ20" s="109"/>
      <c r="QA20" s="109"/>
      <c r="QB20" s="109"/>
      <c r="QC20" s="109"/>
      <c r="QD20" s="109"/>
      <c r="QE20" s="109"/>
      <c r="QF20" s="109"/>
      <c r="QG20" s="109"/>
      <c r="QH20" s="109"/>
      <c r="QI20" s="109"/>
      <c r="QJ20" s="109"/>
      <c r="QK20" s="23">
        <f t="shared" si="0"/>
        <v>24</v>
      </c>
      <c r="QL20" s="125"/>
      <c r="QM20" s="125">
        <v>989.54</v>
      </c>
      <c r="QN20" s="125"/>
      <c r="QO20" s="125"/>
      <c r="QP20" s="125"/>
      <c r="QQ20" s="125"/>
      <c r="QR20" s="125"/>
      <c r="QS20" s="130"/>
    </row>
    <row r="21" spans="1:461" s="5" customFormat="1" ht="12.75" customHeight="1" x14ac:dyDescent="0.2">
      <c r="A21" s="52">
        <v>44581</v>
      </c>
      <c r="B21" s="98" t="s">
        <v>415</v>
      </c>
      <c r="C21" s="107"/>
      <c r="D21" s="107"/>
      <c r="E21" s="108"/>
      <c r="F21" s="108"/>
      <c r="G21" s="108"/>
      <c r="H21" s="108"/>
      <c r="I21" s="108"/>
      <c r="J21" s="108"/>
      <c r="K21" s="108"/>
      <c r="L21" s="108"/>
      <c r="M21" s="108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>
        <v>2</v>
      </c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>
        <v>2</v>
      </c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109"/>
      <c r="PQ21" s="109"/>
      <c r="PR21" s="109"/>
      <c r="PS21" s="109"/>
      <c r="PT21" s="109"/>
      <c r="PU21" s="109"/>
      <c r="PV21" s="109"/>
      <c r="PW21" s="109"/>
      <c r="PX21" s="109"/>
      <c r="PY21" s="109"/>
      <c r="PZ21" s="109"/>
      <c r="QA21" s="109"/>
      <c r="QB21" s="109"/>
      <c r="QC21" s="109"/>
      <c r="QD21" s="109"/>
      <c r="QE21" s="109"/>
      <c r="QF21" s="109"/>
      <c r="QG21" s="109"/>
      <c r="QH21" s="109"/>
      <c r="QI21" s="109"/>
      <c r="QJ21" s="109"/>
      <c r="QK21" s="23">
        <f t="shared" si="0"/>
        <v>4</v>
      </c>
      <c r="QL21" s="125">
        <v>191.01</v>
      </c>
      <c r="QM21" s="125"/>
      <c r="QN21" s="125"/>
      <c r="QO21" s="125"/>
      <c r="QP21" s="125"/>
      <c r="QQ21" s="125"/>
      <c r="QR21" s="125"/>
      <c r="QS21" s="130"/>
    </row>
    <row r="22" spans="1:461" s="5" customFormat="1" ht="12.75" customHeight="1" x14ac:dyDescent="0.2">
      <c r="A22" s="52">
        <v>44581</v>
      </c>
      <c r="B22" s="98" t="s">
        <v>41</v>
      </c>
      <c r="C22" s="107"/>
      <c r="D22" s="107"/>
      <c r="E22" s="108"/>
      <c r="F22" s="108"/>
      <c r="G22" s="108"/>
      <c r="H22" s="108"/>
      <c r="I22" s="108"/>
      <c r="J22" s="108"/>
      <c r="K22" s="108"/>
      <c r="L22" s="108"/>
      <c r="M22" s="108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>
        <v>10</v>
      </c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CW22" s="109"/>
      <c r="CX22" s="109"/>
      <c r="CY22" s="109"/>
      <c r="CZ22" s="109"/>
      <c r="DA22" s="109"/>
      <c r="DB22" s="109"/>
      <c r="DC22" s="109"/>
      <c r="DD22" s="109"/>
      <c r="DE22" s="109"/>
      <c r="DF22" s="109"/>
      <c r="DG22" s="109"/>
      <c r="DH22" s="109"/>
      <c r="DI22" s="109"/>
      <c r="DJ22" s="109"/>
      <c r="DK22" s="109"/>
      <c r="DL22" s="109"/>
      <c r="DM22" s="109"/>
      <c r="DN22" s="109"/>
      <c r="DO22" s="109"/>
      <c r="DP22" s="109"/>
      <c r="DQ22" s="109"/>
      <c r="DR22" s="109"/>
      <c r="DS22" s="109"/>
      <c r="DT22" s="109"/>
      <c r="DU22" s="109"/>
      <c r="DV22" s="109"/>
      <c r="DW22" s="109"/>
      <c r="DX22" s="109"/>
      <c r="DY22" s="109"/>
      <c r="DZ22" s="109"/>
      <c r="EA22" s="109"/>
      <c r="EB22" s="109"/>
      <c r="EC22" s="109"/>
      <c r="ED22" s="109"/>
      <c r="EE22" s="109"/>
      <c r="EF22" s="109"/>
      <c r="EG22" s="109"/>
      <c r="EH22" s="109"/>
      <c r="EI22" s="109"/>
      <c r="EJ22" s="109"/>
      <c r="EK22" s="109"/>
      <c r="EL22" s="109"/>
      <c r="EM22" s="109"/>
      <c r="EN22" s="109"/>
      <c r="EO22" s="109"/>
      <c r="EP22" s="109"/>
      <c r="EQ22" s="109"/>
      <c r="ER22" s="109"/>
      <c r="ES22" s="109"/>
      <c r="ET22" s="109"/>
      <c r="EU22" s="109"/>
      <c r="EV22" s="109"/>
      <c r="EW22" s="109">
        <v>10</v>
      </c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/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9"/>
      <c r="GG22" s="109"/>
      <c r="GH22" s="109"/>
      <c r="GI22" s="109"/>
      <c r="GJ22" s="109"/>
      <c r="GK22" s="109"/>
      <c r="GL22" s="109"/>
      <c r="GM22" s="109"/>
      <c r="GN22" s="109"/>
      <c r="GO22" s="109"/>
      <c r="GP22" s="109"/>
      <c r="GQ22" s="109"/>
      <c r="GR22" s="109"/>
      <c r="GS22" s="109"/>
      <c r="GT22" s="109"/>
      <c r="GU22" s="109"/>
      <c r="GV22" s="109"/>
      <c r="GW22" s="109"/>
      <c r="GX22" s="109"/>
      <c r="GY22" s="109"/>
      <c r="GZ22" s="109"/>
      <c r="HA22" s="109"/>
      <c r="HB22" s="109"/>
      <c r="HC22" s="109"/>
      <c r="HD22" s="109"/>
      <c r="HE22" s="109"/>
      <c r="HF22" s="109"/>
      <c r="HG22" s="109"/>
      <c r="HH22" s="109"/>
      <c r="HI22" s="109"/>
      <c r="HJ22" s="109"/>
      <c r="HK22" s="109"/>
      <c r="HL22" s="109"/>
      <c r="HM22" s="109"/>
      <c r="HN22" s="109"/>
      <c r="HO22" s="109"/>
      <c r="HP22" s="109"/>
      <c r="HQ22" s="109"/>
      <c r="HR22" s="109"/>
      <c r="HS22" s="109"/>
      <c r="HT22" s="109"/>
      <c r="HU22" s="109"/>
      <c r="HV22" s="109"/>
      <c r="HW22" s="109"/>
      <c r="HX22" s="109"/>
      <c r="HY22" s="109"/>
      <c r="HZ22" s="109"/>
      <c r="IA22" s="109"/>
      <c r="IB22" s="109">
        <v>10</v>
      </c>
      <c r="IC22" s="109"/>
      <c r="ID22" s="109"/>
      <c r="IE22" s="109"/>
      <c r="IF22" s="109"/>
      <c r="IG22" s="109"/>
      <c r="IH22" s="109"/>
      <c r="II22" s="109"/>
      <c r="IJ22" s="109"/>
      <c r="IK22" s="109"/>
      <c r="IL22" s="109"/>
      <c r="IM22" s="109"/>
      <c r="IN22" s="109"/>
      <c r="IO22" s="109"/>
      <c r="IP22" s="109"/>
      <c r="IQ22" s="109"/>
      <c r="IR22" s="109"/>
      <c r="IS22" s="109"/>
      <c r="IT22" s="109"/>
      <c r="IU22" s="109"/>
      <c r="IV22" s="109"/>
      <c r="IW22" s="109"/>
      <c r="IX22" s="109"/>
      <c r="IY22" s="109"/>
      <c r="IZ22" s="109"/>
      <c r="JA22" s="109"/>
      <c r="JB22" s="109"/>
      <c r="JC22" s="109"/>
      <c r="JD22" s="109"/>
      <c r="JE22" s="109"/>
      <c r="JF22" s="109"/>
      <c r="JG22" s="109"/>
      <c r="JH22" s="109"/>
      <c r="JI22" s="109"/>
      <c r="JJ22" s="109"/>
      <c r="JK22" s="109"/>
      <c r="JL22" s="109"/>
      <c r="JM22" s="109"/>
      <c r="JN22" s="109"/>
      <c r="JO22" s="109"/>
      <c r="JP22" s="109"/>
      <c r="JQ22" s="109"/>
      <c r="JR22" s="109"/>
      <c r="JS22" s="109"/>
      <c r="JT22" s="109"/>
      <c r="JU22" s="109"/>
      <c r="JV22" s="109"/>
      <c r="JW22" s="109"/>
      <c r="JX22" s="109"/>
      <c r="JY22" s="109"/>
      <c r="JZ22" s="109"/>
      <c r="KA22" s="109"/>
      <c r="KB22" s="109"/>
      <c r="KC22" s="109"/>
      <c r="KD22" s="109"/>
      <c r="KE22" s="109"/>
      <c r="KF22" s="109"/>
      <c r="KG22" s="109"/>
      <c r="KH22" s="109"/>
      <c r="KI22" s="109"/>
      <c r="KJ22" s="109"/>
      <c r="KK22" s="109"/>
      <c r="KL22" s="109"/>
      <c r="KM22" s="109"/>
      <c r="KN22" s="109"/>
      <c r="KO22" s="109"/>
      <c r="KP22" s="109"/>
      <c r="KQ22" s="109"/>
      <c r="KR22" s="109"/>
      <c r="KS22" s="109"/>
      <c r="KT22" s="109"/>
      <c r="KU22" s="109"/>
      <c r="KV22" s="109"/>
      <c r="KW22" s="109"/>
      <c r="KX22" s="109"/>
      <c r="KY22" s="109"/>
      <c r="KZ22" s="109"/>
      <c r="LA22" s="109"/>
      <c r="LB22" s="109"/>
      <c r="LC22" s="109"/>
      <c r="LD22" s="109"/>
      <c r="LE22" s="109"/>
      <c r="LF22" s="109"/>
      <c r="LG22" s="109"/>
      <c r="LH22" s="109"/>
      <c r="LI22" s="109"/>
      <c r="LJ22" s="109"/>
      <c r="LK22" s="109"/>
      <c r="LL22" s="109"/>
      <c r="LM22" s="109"/>
      <c r="LN22" s="109"/>
      <c r="LO22" s="109"/>
      <c r="LP22" s="109"/>
      <c r="LQ22" s="109"/>
      <c r="LR22" s="109"/>
      <c r="LS22" s="109">
        <v>1</v>
      </c>
      <c r="LT22" s="109"/>
      <c r="LU22" s="109"/>
      <c r="LV22" s="109"/>
      <c r="LW22" s="109"/>
      <c r="LX22" s="109"/>
      <c r="LY22" s="109"/>
      <c r="LZ22" s="109"/>
      <c r="MA22" s="109"/>
      <c r="MB22" s="109"/>
      <c r="MC22" s="109"/>
      <c r="MD22" s="109"/>
      <c r="ME22" s="109"/>
      <c r="MF22" s="109"/>
      <c r="MG22" s="109"/>
      <c r="MH22" s="109"/>
      <c r="MI22" s="109"/>
      <c r="MJ22" s="109"/>
      <c r="MK22" s="109"/>
      <c r="ML22" s="109"/>
      <c r="MM22" s="109"/>
      <c r="MN22" s="109"/>
      <c r="MO22" s="109"/>
      <c r="MP22" s="109"/>
      <c r="MQ22" s="109"/>
      <c r="MR22" s="109"/>
      <c r="MS22" s="109"/>
      <c r="MT22" s="109"/>
      <c r="MU22" s="109"/>
      <c r="MV22" s="109"/>
      <c r="MW22" s="109"/>
      <c r="MX22" s="109"/>
      <c r="MY22" s="109"/>
      <c r="MZ22" s="109"/>
      <c r="NA22" s="109"/>
      <c r="NB22" s="109"/>
      <c r="NC22" s="109"/>
      <c r="ND22" s="109"/>
      <c r="NE22" s="109"/>
      <c r="NF22" s="109"/>
      <c r="NG22" s="109"/>
      <c r="NH22" s="109"/>
      <c r="NI22" s="109"/>
      <c r="NJ22" s="109"/>
      <c r="NK22" s="109"/>
      <c r="NL22" s="109"/>
      <c r="NM22" s="109"/>
      <c r="NN22" s="109"/>
      <c r="NO22" s="109"/>
      <c r="NP22" s="109"/>
      <c r="NQ22" s="109"/>
      <c r="NR22" s="109"/>
      <c r="NS22" s="109"/>
      <c r="NT22" s="109"/>
      <c r="NU22" s="109"/>
      <c r="NV22" s="109"/>
      <c r="NW22" s="109"/>
      <c r="NX22" s="109"/>
      <c r="NY22" s="109"/>
      <c r="NZ22" s="109"/>
      <c r="OA22" s="109"/>
      <c r="OB22" s="109"/>
      <c r="OC22" s="109"/>
      <c r="OD22" s="109"/>
      <c r="OE22" s="109"/>
      <c r="OF22" s="109"/>
      <c r="OG22" s="109"/>
      <c r="OH22" s="109"/>
      <c r="OI22" s="109"/>
      <c r="OJ22" s="109"/>
      <c r="OK22" s="109"/>
      <c r="OL22" s="109"/>
      <c r="OM22" s="109"/>
      <c r="ON22" s="109"/>
      <c r="OO22" s="109"/>
      <c r="OP22" s="109"/>
      <c r="OQ22" s="109"/>
      <c r="OR22" s="109"/>
      <c r="OS22" s="109"/>
      <c r="OT22" s="109"/>
      <c r="OU22" s="109"/>
      <c r="OV22" s="109"/>
      <c r="OW22" s="109"/>
      <c r="OX22" s="109"/>
      <c r="OY22" s="109"/>
      <c r="OZ22" s="109"/>
      <c r="PA22" s="109"/>
      <c r="PB22" s="109"/>
      <c r="PC22" s="109"/>
      <c r="PD22" s="109"/>
      <c r="PE22" s="109"/>
      <c r="PF22" s="109"/>
      <c r="PG22" s="109"/>
      <c r="PH22" s="109"/>
      <c r="PI22" s="109"/>
      <c r="PJ22" s="109"/>
      <c r="PK22" s="109"/>
      <c r="PL22" s="109"/>
      <c r="PM22" s="109"/>
      <c r="PN22" s="109"/>
      <c r="PO22" s="109"/>
      <c r="PP22" s="109"/>
      <c r="PQ22" s="109"/>
      <c r="PR22" s="109"/>
      <c r="PS22" s="109"/>
      <c r="PT22" s="109"/>
      <c r="PU22" s="109"/>
      <c r="PV22" s="109"/>
      <c r="PW22" s="109"/>
      <c r="PX22" s="109"/>
      <c r="PY22" s="109"/>
      <c r="PZ22" s="109"/>
      <c r="QA22" s="109"/>
      <c r="QB22" s="109"/>
      <c r="QC22" s="109"/>
      <c r="QD22" s="109"/>
      <c r="QE22" s="109"/>
      <c r="QF22" s="109"/>
      <c r="QG22" s="109"/>
      <c r="QH22" s="109"/>
      <c r="QI22" s="109"/>
      <c r="QJ22" s="109"/>
      <c r="QK22" s="23">
        <f t="shared" si="0"/>
        <v>31</v>
      </c>
      <c r="QL22" s="125"/>
      <c r="QM22" s="125"/>
      <c r="QN22" s="125"/>
      <c r="QO22" s="125"/>
      <c r="QP22" s="125">
        <f>1142.37+36.22</f>
        <v>1178.5899999999999</v>
      </c>
      <c r="QQ22" s="125"/>
      <c r="QR22" s="125"/>
      <c r="QS22" s="130"/>
    </row>
    <row r="23" spans="1:461" s="5" customFormat="1" ht="12.75" customHeight="1" x14ac:dyDescent="0.2">
      <c r="A23" s="52">
        <v>44585</v>
      </c>
      <c r="B23" s="90" t="s">
        <v>338</v>
      </c>
      <c r="C23" s="107"/>
      <c r="D23" s="107"/>
      <c r="E23" s="108"/>
      <c r="F23" s="108"/>
      <c r="G23" s="108"/>
      <c r="H23" s="108"/>
      <c r="I23" s="108"/>
      <c r="J23" s="108"/>
      <c r="K23" s="108"/>
      <c r="L23" s="108"/>
      <c r="M23" s="108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>
        <v>1</v>
      </c>
      <c r="CM23" s="109"/>
      <c r="CN23" s="109"/>
      <c r="CO23" s="109"/>
      <c r="CP23" s="109"/>
      <c r="CQ23" s="109"/>
      <c r="CR23" s="109"/>
      <c r="CS23" s="109"/>
      <c r="CT23" s="109"/>
      <c r="CU23" s="109"/>
      <c r="CV23" s="109"/>
      <c r="CW23" s="109"/>
      <c r="CX23" s="109"/>
      <c r="CY23" s="109"/>
      <c r="CZ23" s="109"/>
      <c r="DA23" s="109"/>
      <c r="DB23" s="109"/>
      <c r="DC23" s="109"/>
      <c r="DD23" s="109"/>
      <c r="DE23" s="109"/>
      <c r="DF23" s="109"/>
      <c r="DG23" s="109"/>
      <c r="DH23" s="109"/>
      <c r="DI23" s="109"/>
      <c r="DJ23" s="109"/>
      <c r="DK23" s="109"/>
      <c r="DL23" s="109"/>
      <c r="DM23" s="109"/>
      <c r="DN23" s="109"/>
      <c r="DO23" s="109"/>
      <c r="DP23" s="109"/>
      <c r="DQ23" s="109"/>
      <c r="DR23" s="109"/>
      <c r="DS23" s="109"/>
      <c r="DT23" s="109"/>
      <c r="DU23" s="109"/>
      <c r="DV23" s="109"/>
      <c r="DW23" s="109"/>
      <c r="DX23" s="109"/>
      <c r="DY23" s="109"/>
      <c r="DZ23" s="109"/>
      <c r="EA23" s="109"/>
      <c r="EB23" s="109"/>
      <c r="EC23" s="109"/>
      <c r="ED23" s="109"/>
      <c r="EE23" s="109"/>
      <c r="EF23" s="109"/>
      <c r="EG23" s="109"/>
      <c r="EH23" s="109"/>
      <c r="EI23" s="109"/>
      <c r="EJ23" s="109"/>
      <c r="EK23" s="109"/>
      <c r="EL23" s="109"/>
      <c r="EM23" s="109"/>
      <c r="EN23" s="109"/>
      <c r="EO23" s="109"/>
      <c r="EP23" s="109"/>
      <c r="EQ23" s="109"/>
      <c r="ER23" s="109"/>
      <c r="ES23" s="109"/>
      <c r="ET23" s="109"/>
      <c r="EU23" s="109"/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9"/>
      <c r="GG23" s="109"/>
      <c r="GH23" s="109"/>
      <c r="GI23" s="109"/>
      <c r="GJ23" s="109"/>
      <c r="GK23" s="109"/>
      <c r="GL23" s="109"/>
      <c r="GM23" s="109"/>
      <c r="GN23" s="109"/>
      <c r="GO23" s="109"/>
      <c r="GP23" s="109"/>
      <c r="GQ23" s="109"/>
      <c r="GR23" s="109"/>
      <c r="GS23" s="109"/>
      <c r="GT23" s="109"/>
      <c r="GU23" s="109"/>
      <c r="GV23" s="109"/>
      <c r="GW23" s="109"/>
      <c r="GX23" s="109"/>
      <c r="GY23" s="109"/>
      <c r="GZ23" s="109"/>
      <c r="HA23" s="109"/>
      <c r="HB23" s="109"/>
      <c r="HC23" s="109"/>
      <c r="HD23" s="109"/>
      <c r="HE23" s="109"/>
      <c r="HF23" s="109"/>
      <c r="HG23" s="109"/>
      <c r="HH23" s="109"/>
      <c r="HI23" s="109"/>
      <c r="HJ23" s="109"/>
      <c r="HK23" s="109"/>
      <c r="HL23" s="109"/>
      <c r="HM23" s="109"/>
      <c r="HN23" s="109"/>
      <c r="HO23" s="109"/>
      <c r="HP23" s="109"/>
      <c r="HQ23" s="109"/>
      <c r="HR23" s="109"/>
      <c r="HS23" s="109"/>
      <c r="HT23" s="109"/>
      <c r="HU23" s="109"/>
      <c r="HV23" s="109"/>
      <c r="HW23" s="109"/>
      <c r="HX23" s="109"/>
      <c r="HY23" s="109"/>
      <c r="HZ23" s="109"/>
      <c r="IA23" s="109"/>
      <c r="IB23" s="109"/>
      <c r="IC23" s="109"/>
      <c r="ID23" s="109"/>
      <c r="IE23" s="109"/>
      <c r="IF23" s="109"/>
      <c r="IG23" s="109"/>
      <c r="IH23" s="109"/>
      <c r="II23" s="109"/>
      <c r="IJ23" s="109"/>
      <c r="IK23" s="109"/>
      <c r="IL23" s="109"/>
      <c r="IM23" s="109"/>
      <c r="IN23" s="109"/>
      <c r="IO23" s="109"/>
      <c r="IP23" s="109"/>
      <c r="IQ23" s="109"/>
      <c r="IR23" s="109"/>
      <c r="IS23" s="109"/>
      <c r="IT23" s="109"/>
      <c r="IU23" s="109"/>
      <c r="IV23" s="109"/>
      <c r="IW23" s="109"/>
      <c r="IX23" s="109"/>
      <c r="IY23" s="109"/>
      <c r="IZ23" s="109"/>
      <c r="JA23" s="109"/>
      <c r="JB23" s="109"/>
      <c r="JC23" s="109"/>
      <c r="JD23" s="109"/>
      <c r="JE23" s="109"/>
      <c r="JF23" s="109"/>
      <c r="JG23" s="109"/>
      <c r="JH23" s="109"/>
      <c r="JI23" s="109"/>
      <c r="JJ23" s="109"/>
      <c r="JK23" s="109"/>
      <c r="JL23" s="109"/>
      <c r="JM23" s="109"/>
      <c r="JN23" s="109"/>
      <c r="JO23" s="109"/>
      <c r="JP23" s="109"/>
      <c r="JQ23" s="109"/>
      <c r="JR23" s="109"/>
      <c r="JS23" s="109"/>
      <c r="JT23" s="109"/>
      <c r="JU23" s="109"/>
      <c r="JV23" s="109"/>
      <c r="JW23" s="109"/>
      <c r="JX23" s="109"/>
      <c r="JY23" s="109"/>
      <c r="JZ23" s="109"/>
      <c r="KA23" s="109"/>
      <c r="KB23" s="109"/>
      <c r="KC23" s="109"/>
      <c r="KD23" s="109"/>
      <c r="KE23" s="109"/>
      <c r="KF23" s="109"/>
      <c r="KG23" s="109"/>
      <c r="KH23" s="109"/>
      <c r="KI23" s="109"/>
      <c r="KJ23" s="109"/>
      <c r="KK23" s="109"/>
      <c r="KL23" s="109"/>
      <c r="KM23" s="109"/>
      <c r="KN23" s="109"/>
      <c r="KO23" s="109"/>
      <c r="KP23" s="109"/>
      <c r="KQ23" s="109"/>
      <c r="KR23" s="109"/>
      <c r="KS23" s="109"/>
      <c r="KT23" s="109"/>
      <c r="KU23" s="109"/>
      <c r="KV23" s="109"/>
      <c r="KW23" s="109"/>
      <c r="KX23" s="109"/>
      <c r="KY23" s="109"/>
      <c r="KZ23" s="109"/>
      <c r="LA23" s="109"/>
      <c r="LB23" s="109"/>
      <c r="LC23" s="109"/>
      <c r="LD23" s="109"/>
      <c r="LE23" s="109"/>
      <c r="LF23" s="109"/>
      <c r="LG23" s="109"/>
      <c r="LH23" s="109"/>
      <c r="LI23" s="109"/>
      <c r="LJ23" s="109"/>
      <c r="LK23" s="109"/>
      <c r="LL23" s="109"/>
      <c r="LM23" s="109"/>
      <c r="LN23" s="109"/>
      <c r="LO23" s="109"/>
      <c r="LP23" s="109"/>
      <c r="LQ23" s="109"/>
      <c r="LR23" s="109"/>
      <c r="LS23" s="109"/>
      <c r="LT23" s="109"/>
      <c r="LU23" s="109"/>
      <c r="LV23" s="109"/>
      <c r="LW23" s="109"/>
      <c r="LX23" s="109"/>
      <c r="LY23" s="109"/>
      <c r="LZ23" s="109"/>
      <c r="MA23" s="109"/>
      <c r="MB23" s="109"/>
      <c r="MC23" s="109"/>
      <c r="MD23" s="109"/>
      <c r="ME23" s="109"/>
      <c r="MF23" s="109"/>
      <c r="MG23" s="109"/>
      <c r="MH23" s="109"/>
      <c r="MI23" s="109"/>
      <c r="MJ23" s="109"/>
      <c r="MK23" s="109"/>
      <c r="ML23" s="109"/>
      <c r="MM23" s="109"/>
      <c r="MN23" s="109"/>
      <c r="MO23" s="109"/>
      <c r="MP23" s="109"/>
      <c r="MQ23" s="109"/>
      <c r="MR23" s="109"/>
      <c r="MS23" s="109"/>
      <c r="MT23" s="109"/>
      <c r="MU23" s="109"/>
      <c r="MV23" s="109"/>
      <c r="MW23" s="109"/>
      <c r="MX23" s="109"/>
      <c r="MY23" s="109"/>
      <c r="MZ23" s="109"/>
      <c r="NA23" s="109"/>
      <c r="NB23" s="109"/>
      <c r="NC23" s="109"/>
      <c r="ND23" s="109"/>
      <c r="NE23" s="109"/>
      <c r="NF23" s="109"/>
      <c r="NG23" s="109"/>
      <c r="NH23" s="109"/>
      <c r="NI23" s="109"/>
      <c r="NJ23" s="109"/>
      <c r="NK23" s="109"/>
      <c r="NL23" s="109"/>
      <c r="NM23" s="109"/>
      <c r="NN23" s="109"/>
      <c r="NO23" s="109"/>
      <c r="NP23" s="109"/>
      <c r="NQ23" s="109"/>
      <c r="NR23" s="109"/>
      <c r="NS23" s="109"/>
      <c r="NT23" s="109"/>
      <c r="NU23" s="109"/>
      <c r="NV23" s="109"/>
      <c r="NW23" s="109"/>
      <c r="NX23" s="109"/>
      <c r="NY23" s="109"/>
      <c r="NZ23" s="109"/>
      <c r="OA23" s="109"/>
      <c r="OB23" s="109"/>
      <c r="OC23" s="109"/>
      <c r="OD23" s="109"/>
      <c r="OE23" s="109"/>
      <c r="OF23" s="109"/>
      <c r="OG23" s="109"/>
      <c r="OH23" s="109"/>
      <c r="OI23" s="109"/>
      <c r="OJ23" s="109"/>
      <c r="OK23" s="109"/>
      <c r="OL23" s="109"/>
      <c r="OM23" s="109"/>
      <c r="ON23" s="109"/>
      <c r="OO23" s="109"/>
      <c r="OP23" s="109"/>
      <c r="OQ23" s="109"/>
      <c r="OR23" s="109"/>
      <c r="OS23" s="109"/>
      <c r="OT23" s="109"/>
      <c r="OU23" s="109"/>
      <c r="OV23" s="109"/>
      <c r="OW23" s="109"/>
      <c r="OX23" s="109"/>
      <c r="OY23" s="109"/>
      <c r="OZ23" s="109"/>
      <c r="PA23" s="109"/>
      <c r="PB23" s="109"/>
      <c r="PC23" s="109"/>
      <c r="PD23" s="109"/>
      <c r="PE23" s="109"/>
      <c r="PF23" s="109"/>
      <c r="PG23" s="109"/>
      <c r="PH23" s="109"/>
      <c r="PI23" s="109"/>
      <c r="PJ23" s="109"/>
      <c r="PK23" s="109"/>
      <c r="PL23" s="109"/>
      <c r="PM23" s="109"/>
      <c r="PN23" s="109"/>
      <c r="PO23" s="109"/>
      <c r="PP23" s="109"/>
      <c r="PQ23" s="109"/>
      <c r="PR23" s="109"/>
      <c r="PS23" s="109"/>
      <c r="PT23" s="109"/>
      <c r="PU23" s="109"/>
      <c r="PV23" s="109"/>
      <c r="PW23" s="109"/>
      <c r="PX23" s="109"/>
      <c r="PY23" s="109"/>
      <c r="PZ23" s="109">
        <v>100</v>
      </c>
      <c r="QA23" s="109"/>
      <c r="QB23" s="109"/>
      <c r="QC23" s="109"/>
      <c r="QD23" s="109"/>
      <c r="QE23" s="109"/>
      <c r="QF23" s="109"/>
      <c r="QG23" s="109"/>
      <c r="QH23" s="109"/>
      <c r="QI23" s="109"/>
      <c r="QJ23" s="109"/>
      <c r="QK23" s="23">
        <f t="shared" si="0"/>
        <v>101</v>
      </c>
      <c r="QL23" s="125"/>
      <c r="QM23" s="125">
        <v>1118.4000000000001</v>
      </c>
      <c r="QN23" s="125">
        <f>1723.86+1000+1000</f>
        <v>3723.8599999999997</v>
      </c>
      <c r="QO23" s="125"/>
      <c r="QP23" s="125"/>
      <c r="QQ23" s="125"/>
      <c r="QR23" s="125"/>
      <c r="QS23" s="130"/>
    </row>
    <row r="24" spans="1:461" s="5" customFormat="1" ht="12.75" customHeight="1" x14ac:dyDescent="0.2">
      <c r="A24" s="52">
        <v>44585</v>
      </c>
      <c r="B24" s="90" t="s">
        <v>425</v>
      </c>
      <c r="C24" s="107"/>
      <c r="D24" s="107"/>
      <c r="E24" s="108"/>
      <c r="F24" s="108"/>
      <c r="G24" s="108"/>
      <c r="H24" s="108"/>
      <c r="I24" s="108"/>
      <c r="J24" s="108"/>
      <c r="K24" s="108"/>
      <c r="L24" s="108"/>
      <c r="M24" s="108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>
        <v>1</v>
      </c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09"/>
      <c r="CC24" s="109"/>
      <c r="CD24" s="109"/>
      <c r="CE24" s="109"/>
      <c r="CF24" s="109"/>
      <c r="CG24" s="109"/>
      <c r="CH24" s="109"/>
      <c r="CI24" s="109"/>
      <c r="CJ24" s="109"/>
      <c r="CK24" s="109"/>
      <c r="CL24" s="109"/>
      <c r="CM24" s="109"/>
      <c r="CN24" s="109"/>
      <c r="CO24" s="109"/>
      <c r="CP24" s="109"/>
      <c r="CQ24" s="109"/>
      <c r="CR24" s="109"/>
      <c r="CS24" s="109"/>
      <c r="CT24" s="109"/>
      <c r="CU24" s="109"/>
      <c r="CV24" s="109"/>
      <c r="CW24" s="109"/>
      <c r="CX24" s="109"/>
      <c r="CY24" s="109"/>
      <c r="CZ24" s="109"/>
      <c r="DA24" s="109"/>
      <c r="DB24" s="109"/>
      <c r="DC24" s="109"/>
      <c r="DD24" s="109"/>
      <c r="DE24" s="109"/>
      <c r="DF24" s="109"/>
      <c r="DG24" s="109"/>
      <c r="DH24" s="109"/>
      <c r="DI24" s="109"/>
      <c r="DJ24" s="109"/>
      <c r="DK24" s="109"/>
      <c r="DL24" s="109"/>
      <c r="DM24" s="109"/>
      <c r="DN24" s="109"/>
      <c r="DO24" s="109"/>
      <c r="DP24" s="109"/>
      <c r="DQ24" s="109"/>
      <c r="DR24" s="109"/>
      <c r="DS24" s="109"/>
      <c r="DT24" s="109"/>
      <c r="DU24" s="109"/>
      <c r="DV24" s="109"/>
      <c r="DW24" s="109"/>
      <c r="DX24" s="109"/>
      <c r="DY24" s="109"/>
      <c r="DZ24" s="109"/>
      <c r="EA24" s="109"/>
      <c r="EB24" s="109"/>
      <c r="EC24" s="109"/>
      <c r="ED24" s="109"/>
      <c r="EE24" s="109"/>
      <c r="EF24" s="109"/>
      <c r="EG24" s="109"/>
      <c r="EH24" s="109"/>
      <c r="EI24" s="109"/>
      <c r="EJ24" s="109"/>
      <c r="EK24" s="109"/>
      <c r="EL24" s="109"/>
      <c r="EM24" s="109"/>
      <c r="EN24" s="109"/>
      <c r="EO24" s="109"/>
      <c r="EP24" s="109"/>
      <c r="EQ24" s="109"/>
      <c r="ER24" s="109"/>
      <c r="ES24" s="109"/>
      <c r="ET24" s="109"/>
      <c r="EU24" s="109"/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9"/>
      <c r="GG24" s="109"/>
      <c r="GH24" s="109"/>
      <c r="GI24" s="109"/>
      <c r="GJ24" s="109"/>
      <c r="GK24" s="109"/>
      <c r="GL24" s="109"/>
      <c r="GM24" s="109"/>
      <c r="GN24" s="109"/>
      <c r="GO24" s="109"/>
      <c r="GP24" s="109"/>
      <c r="GQ24" s="109"/>
      <c r="GR24" s="109"/>
      <c r="GS24" s="109"/>
      <c r="GT24" s="109"/>
      <c r="GU24" s="109"/>
      <c r="GV24" s="109"/>
      <c r="GW24" s="109"/>
      <c r="GX24" s="109"/>
      <c r="GY24" s="109"/>
      <c r="GZ24" s="109"/>
      <c r="HA24" s="109"/>
      <c r="HB24" s="109"/>
      <c r="HC24" s="109"/>
      <c r="HD24" s="109"/>
      <c r="HE24" s="109"/>
      <c r="HF24" s="109"/>
      <c r="HG24" s="109"/>
      <c r="HH24" s="109"/>
      <c r="HI24" s="109"/>
      <c r="HJ24" s="109"/>
      <c r="HK24" s="109"/>
      <c r="HL24" s="109"/>
      <c r="HM24" s="109"/>
      <c r="HN24" s="109"/>
      <c r="HO24" s="109"/>
      <c r="HP24" s="109"/>
      <c r="HQ24" s="109"/>
      <c r="HR24" s="109"/>
      <c r="HS24" s="109"/>
      <c r="HT24" s="109"/>
      <c r="HU24" s="109"/>
      <c r="HV24" s="109"/>
      <c r="HW24" s="109"/>
      <c r="HX24" s="109"/>
      <c r="HY24" s="109"/>
      <c r="HZ24" s="109"/>
      <c r="IA24" s="109"/>
      <c r="IB24" s="109"/>
      <c r="IC24" s="109"/>
      <c r="ID24" s="109"/>
      <c r="IE24" s="109"/>
      <c r="IF24" s="109"/>
      <c r="IG24" s="109"/>
      <c r="IH24" s="109"/>
      <c r="II24" s="109"/>
      <c r="IJ24" s="109"/>
      <c r="IK24" s="109"/>
      <c r="IL24" s="109"/>
      <c r="IM24" s="109"/>
      <c r="IN24" s="109"/>
      <c r="IO24" s="109"/>
      <c r="IP24" s="109"/>
      <c r="IQ24" s="109"/>
      <c r="IR24" s="109"/>
      <c r="IS24" s="109"/>
      <c r="IT24" s="109"/>
      <c r="IU24" s="109"/>
      <c r="IV24" s="109"/>
      <c r="IW24" s="109"/>
      <c r="IX24" s="109"/>
      <c r="IY24" s="109"/>
      <c r="IZ24" s="109"/>
      <c r="JA24" s="109"/>
      <c r="JB24" s="109"/>
      <c r="JC24" s="109"/>
      <c r="JD24" s="109"/>
      <c r="JE24" s="109"/>
      <c r="JF24" s="109"/>
      <c r="JG24" s="109"/>
      <c r="JH24" s="109"/>
      <c r="JI24" s="109"/>
      <c r="JJ24" s="109"/>
      <c r="JK24" s="109"/>
      <c r="JL24" s="109"/>
      <c r="JM24" s="109"/>
      <c r="JN24" s="109"/>
      <c r="JO24" s="109"/>
      <c r="JP24" s="109"/>
      <c r="JQ24" s="109"/>
      <c r="JR24" s="109"/>
      <c r="JS24" s="109"/>
      <c r="JT24" s="109"/>
      <c r="JU24" s="109"/>
      <c r="JV24" s="109"/>
      <c r="JW24" s="109"/>
      <c r="JX24" s="109"/>
      <c r="JY24" s="109"/>
      <c r="JZ24" s="109"/>
      <c r="KA24" s="109"/>
      <c r="KB24" s="109"/>
      <c r="KC24" s="109"/>
      <c r="KD24" s="109"/>
      <c r="KE24" s="109"/>
      <c r="KF24" s="109"/>
      <c r="KG24" s="109"/>
      <c r="KH24" s="109"/>
      <c r="KI24" s="109"/>
      <c r="KJ24" s="109"/>
      <c r="KK24" s="109"/>
      <c r="KL24" s="109"/>
      <c r="KM24" s="109"/>
      <c r="KN24" s="109"/>
      <c r="KO24" s="109"/>
      <c r="KP24" s="109"/>
      <c r="KQ24" s="109"/>
      <c r="KR24" s="109"/>
      <c r="KS24" s="109"/>
      <c r="KT24" s="109"/>
      <c r="KU24" s="109"/>
      <c r="KV24" s="109"/>
      <c r="KW24" s="109"/>
      <c r="KX24" s="109"/>
      <c r="KY24" s="109"/>
      <c r="KZ24" s="109"/>
      <c r="LA24" s="109"/>
      <c r="LB24" s="109"/>
      <c r="LC24" s="109"/>
      <c r="LD24" s="109"/>
      <c r="LE24" s="109"/>
      <c r="LF24" s="109"/>
      <c r="LG24" s="109"/>
      <c r="LH24" s="109"/>
      <c r="LI24" s="109"/>
      <c r="LJ24" s="109"/>
      <c r="LK24" s="109"/>
      <c r="LL24" s="109"/>
      <c r="LM24" s="109"/>
      <c r="LN24" s="109"/>
      <c r="LO24" s="109"/>
      <c r="LP24" s="109"/>
      <c r="LQ24" s="109"/>
      <c r="LR24" s="109"/>
      <c r="LS24" s="109"/>
      <c r="LT24" s="109"/>
      <c r="LU24" s="109"/>
      <c r="LV24" s="109"/>
      <c r="LW24" s="109"/>
      <c r="LX24" s="109"/>
      <c r="LY24" s="109"/>
      <c r="LZ24" s="109"/>
      <c r="MA24" s="109"/>
      <c r="MB24" s="109"/>
      <c r="MC24" s="109"/>
      <c r="MD24" s="109"/>
      <c r="ME24" s="109"/>
      <c r="MF24" s="109"/>
      <c r="MG24" s="109"/>
      <c r="MH24" s="109"/>
      <c r="MI24" s="109"/>
      <c r="MJ24" s="109"/>
      <c r="MK24" s="109"/>
      <c r="ML24" s="109"/>
      <c r="MM24" s="109"/>
      <c r="MN24" s="109"/>
      <c r="MO24" s="109"/>
      <c r="MP24" s="109"/>
      <c r="MQ24" s="109"/>
      <c r="MR24" s="109"/>
      <c r="MS24" s="109"/>
      <c r="MT24" s="109"/>
      <c r="MU24" s="109"/>
      <c r="MV24" s="109"/>
      <c r="MW24" s="109"/>
      <c r="MX24" s="109"/>
      <c r="MY24" s="109"/>
      <c r="MZ24" s="109"/>
      <c r="NA24" s="109"/>
      <c r="NB24" s="109"/>
      <c r="NC24" s="109"/>
      <c r="ND24" s="109"/>
      <c r="NE24" s="109"/>
      <c r="NF24" s="109"/>
      <c r="NG24" s="109"/>
      <c r="NH24" s="109"/>
      <c r="NI24" s="109"/>
      <c r="NJ24" s="109"/>
      <c r="NK24" s="109"/>
      <c r="NL24" s="109"/>
      <c r="NM24" s="109"/>
      <c r="NN24" s="109"/>
      <c r="NO24" s="109"/>
      <c r="NP24" s="109"/>
      <c r="NQ24" s="109"/>
      <c r="NR24" s="109"/>
      <c r="NS24" s="109"/>
      <c r="NT24" s="109"/>
      <c r="NU24" s="109"/>
      <c r="NV24" s="109"/>
      <c r="NW24" s="109"/>
      <c r="NX24" s="109"/>
      <c r="NY24" s="109"/>
      <c r="NZ24" s="109"/>
      <c r="OA24" s="109"/>
      <c r="OB24" s="109"/>
      <c r="OC24" s="109"/>
      <c r="OD24" s="109"/>
      <c r="OE24" s="109"/>
      <c r="OF24" s="109"/>
      <c r="OG24" s="109"/>
      <c r="OH24" s="109"/>
      <c r="OI24" s="109"/>
      <c r="OJ24" s="109"/>
      <c r="OK24" s="109"/>
      <c r="OL24" s="109"/>
      <c r="OM24" s="109"/>
      <c r="ON24" s="109"/>
      <c r="OO24" s="109"/>
      <c r="OP24" s="109"/>
      <c r="OQ24" s="109"/>
      <c r="OR24" s="109"/>
      <c r="OS24" s="109"/>
      <c r="OT24" s="109"/>
      <c r="OU24" s="109"/>
      <c r="OV24" s="109"/>
      <c r="OW24" s="109"/>
      <c r="OX24" s="109"/>
      <c r="OY24" s="109"/>
      <c r="OZ24" s="109"/>
      <c r="PA24" s="109"/>
      <c r="PB24" s="109"/>
      <c r="PC24" s="109"/>
      <c r="PD24" s="109"/>
      <c r="PE24" s="109"/>
      <c r="PF24" s="109"/>
      <c r="PG24" s="109"/>
      <c r="PH24" s="109"/>
      <c r="PI24" s="109"/>
      <c r="PJ24" s="109"/>
      <c r="PK24" s="109"/>
      <c r="PL24" s="109"/>
      <c r="PM24" s="109"/>
      <c r="PN24" s="109"/>
      <c r="PO24" s="109"/>
      <c r="PP24" s="109"/>
      <c r="PQ24" s="109"/>
      <c r="PR24" s="109"/>
      <c r="PS24" s="109"/>
      <c r="PT24" s="109"/>
      <c r="PU24" s="109"/>
      <c r="PV24" s="109"/>
      <c r="PW24" s="109"/>
      <c r="PX24" s="109"/>
      <c r="PY24" s="109"/>
      <c r="PZ24" s="109"/>
      <c r="QA24" s="109"/>
      <c r="QB24" s="109"/>
      <c r="QC24" s="109"/>
      <c r="QD24" s="109"/>
      <c r="QE24" s="109"/>
      <c r="QF24" s="109"/>
      <c r="QG24" s="109"/>
      <c r="QH24" s="109"/>
      <c r="QI24" s="109"/>
      <c r="QJ24" s="109"/>
      <c r="QK24" s="23">
        <f t="shared" si="0"/>
        <v>1</v>
      </c>
      <c r="QL24" s="125"/>
      <c r="QM24" s="125"/>
      <c r="QN24" s="125">
        <v>68.400000000000006</v>
      </c>
      <c r="QO24" s="125"/>
      <c r="QP24" s="125"/>
      <c r="QQ24" s="125"/>
      <c r="QR24" s="125"/>
      <c r="QS24" s="130"/>
    </row>
    <row r="25" spans="1:461" s="5" customFormat="1" ht="12.75" customHeight="1" x14ac:dyDescent="0.2">
      <c r="A25" s="52">
        <v>44585</v>
      </c>
      <c r="B25" s="90" t="s">
        <v>40</v>
      </c>
      <c r="C25" s="107"/>
      <c r="D25" s="107"/>
      <c r="E25" s="108"/>
      <c r="F25" s="108"/>
      <c r="G25" s="108"/>
      <c r="H25" s="108"/>
      <c r="I25" s="108"/>
      <c r="J25" s="108"/>
      <c r="K25" s="108"/>
      <c r="L25" s="108"/>
      <c r="M25" s="108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>
        <v>21</v>
      </c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>
        <v>1.1000000000000001</v>
      </c>
      <c r="JB25" s="109"/>
      <c r="JC25" s="109"/>
      <c r="JD25" s="109"/>
      <c r="JE25" s="109"/>
      <c r="JF25" s="109"/>
      <c r="JG25" s="109">
        <v>1</v>
      </c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>
        <v>20</v>
      </c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109"/>
      <c r="PQ25" s="109"/>
      <c r="PR25" s="109"/>
      <c r="PS25" s="109"/>
      <c r="PT25" s="109"/>
      <c r="PU25" s="109"/>
      <c r="PV25" s="109"/>
      <c r="PW25" s="109"/>
      <c r="PX25" s="109"/>
      <c r="PY25" s="109"/>
      <c r="PZ25" s="109"/>
      <c r="QA25" s="109"/>
      <c r="QB25" s="109"/>
      <c r="QC25" s="109"/>
      <c r="QD25" s="109"/>
      <c r="QE25" s="109"/>
      <c r="QF25" s="109"/>
      <c r="QG25" s="109"/>
      <c r="QH25" s="109"/>
      <c r="QI25" s="109"/>
      <c r="QJ25" s="109"/>
      <c r="QK25" s="23">
        <f t="shared" si="0"/>
        <v>43.1</v>
      </c>
      <c r="QL25" s="125"/>
      <c r="QM25" s="125"/>
      <c r="QN25" s="125"/>
      <c r="QO25" s="125">
        <v>3775.88</v>
      </c>
      <c r="QP25" s="125"/>
      <c r="QQ25" s="125"/>
      <c r="QR25" s="125"/>
      <c r="QS25" s="130"/>
    </row>
    <row r="26" spans="1:461" s="5" customFormat="1" ht="12.75" customHeight="1" x14ac:dyDescent="0.2">
      <c r="A26" s="52">
        <v>44312</v>
      </c>
      <c r="B26" s="98" t="s">
        <v>389</v>
      </c>
      <c r="C26" s="107"/>
      <c r="D26" s="107"/>
      <c r="E26" s="108"/>
      <c r="F26" s="108"/>
      <c r="G26" s="108"/>
      <c r="H26" s="108"/>
      <c r="I26" s="108"/>
      <c r="J26" s="108"/>
      <c r="K26" s="108"/>
      <c r="L26" s="108"/>
      <c r="M26" s="108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  <c r="BR26" s="109"/>
      <c r="BS26" s="109"/>
      <c r="BT26" s="109"/>
      <c r="BU26" s="109"/>
      <c r="BV26" s="109"/>
      <c r="BW26" s="109"/>
      <c r="BX26" s="109"/>
      <c r="BY26" s="109"/>
      <c r="BZ26" s="109"/>
      <c r="CA26" s="109"/>
      <c r="CB26" s="109"/>
      <c r="CC26" s="109"/>
      <c r="CD26" s="109"/>
      <c r="CE26" s="109"/>
      <c r="CF26" s="109"/>
      <c r="CG26" s="109"/>
      <c r="CH26" s="109"/>
      <c r="CI26" s="109"/>
      <c r="CJ26" s="109"/>
      <c r="CK26" s="109"/>
      <c r="CL26" s="109"/>
      <c r="CM26" s="109"/>
      <c r="CN26" s="109"/>
      <c r="CO26" s="109"/>
      <c r="CP26" s="109"/>
      <c r="CQ26" s="109"/>
      <c r="CR26" s="109"/>
      <c r="CS26" s="109"/>
      <c r="CT26" s="109"/>
      <c r="CU26" s="109"/>
      <c r="CV26" s="109"/>
      <c r="CW26" s="109"/>
      <c r="CX26" s="109"/>
      <c r="CY26" s="109"/>
      <c r="CZ26" s="109"/>
      <c r="DA26" s="109"/>
      <c r="DB26" s="109"/>
      <c r="DC26" s="109"/>
      <c r="DD26" s="109"/>
      <c r="DE26" s="109"/>
      <c r="DF26" s="109"/>
      <c r="DG26" s="109"/>
      <c r="DH26" s="109"/>
      <c r="DI26" s="109"/>
      <c r="DJ26" s="109"/>
      <c r="DK26" s="109"/>
      <c r="DL26" s="109"/>
      <c r="DM26" s="109"/>
      <c r="DN26" s="109"/>
      <c r="DO26" s="109"/>
      <c r="DP26" s="109"/>
      <c r="DQ26" s="109"/>
      <c r="DR26" s="109"/>
      <c r="DS26" s="109"/>
      <c r="DT26" s="109"/>
      <c r="DU26" s="109"/>
      <c r="DV26" s="109"/>
      <c r="DW26" s="109"/>
      <c r="DX26" s="109"/>
      <c r="DY26" s="109"/>
      <c r="DZ26" s="109"/>
      <c r="EA26" s="109"/>
      <c r="EB26" s="109"/>
      <c r="EC26" s="109"/>
      <c r="ED26" s="109"/>
      <c r="EE26" s="109"/>
      <c r="EF26" s="109"/>
      <c r="EG26" s="109"/>
      <c r="EH26" s="109"/>
      <c r="EI26" s="109"/>
      <c r="EJ26" s="109"/>
      <c r="EK26" s="109"/>
      <c r="EL26" s="109"/>
      <c r="EM26" s="109"/>
      <c r="EN26" s="109"/>
      <c r="EO26" s="109"/>
      <c r="EP26" s="109"/>
      <c r="EQ26" s="109"/>
      <c r="ER26" s="109"/>
      <c r="ES26" s="109"/>
      <c r="ET26" s="109"/>
      <c r="EU26" s="109"/>
      <c r="EV26" s="109"/>
      <c r="EW26" s="109"/>
      <c r="EX26" s="109"/>
      <c r="EY26" s="109"/>
      <c r="EZ26" s="109"/>
      <c r="FA26" s="109"/>
      <c r="FB26" s="109"/>
      <c r="FC26" s="109"/>
      <c r="FD26" s="109"/>
      <c r="FE26" s="109"/>
      <c r="FF26" s="109"/>
      <c r="FG26" s="109"/>
      <c r="FH26" s="109"/>
      <c r="FI26" s="109"/>
      <c r="FJ26" s="109"/>
      <c r="FK26" s="109"/>
      <c r="FL26" s="109"/>
      <c r="FM26" s="109"/>
      <c r="FN26" s="109"/>
      <c r="FO26" s="109"/>
      <c r="FP26" s="109"/>
      <c r="FQ26" s="109"/>
      <c r="FR26" s="109"/>
      <c r="FS26" s="109"/>
      <c r="FT26" s="109"/>
      <c r="FU26" s="109"/>
      <c r="FV26" s="109"/>
      <c r="FW26" s="109"/>
      <c r="FX26" s="109"/>
      <c r="FY26" s="109"/>
      <c r="FZ26" s="109"/>
      <c r="GA26" s="109"/>
      <c r="GB26" s="109"/>
      <c r="GC26" s="109"/>
      <c r="GD26" s="109"/>
      <c r="GE26" s="109"/>
      <c r="GF26" s="109"/>
      <c r="GG26" s="109"/>
      <c r="GH26" s="109"/>
      <c r="GI26" s="109"/>
      <c r="GJ26" s="109"/>
      <c r="GK26" s="109"/>
      <c r="GL26" s="109"/>
      <c r="GM26" s="109"/>
      <c r="GN26" s="109"/>
      <c r="GO26" s="109"/>
      <c r="GP26" s="109"/>
      <c r="GQ26" s="109"/>
      <c r="GR26" s="109"/>
      <c r="GS26" s="109"/>
      <c r="GT26" s="109"/>
      <c r="GU26" s="109"/>
      <c r="GV26" s="109"/>
      <c r="GW26" s="109"/>
      <c r="GX26" s="109"/>
      <c r="GY26" s="109"/>
      <c r="GZ26" s="109"/>
      <c r="HA26" s="109"/>
      <c r="HB26" s="109"/>
      <c r="HC26" s="109"/>
      <c r="HD26" s="109"/>
      <c r="HE26" s="109"/>
      <c r="HF26" s="109"/>
      <c r="HG26" s="109"/>
      <c r="HH26" s="109"/>
      <c r="HI26" s="109"/>
      <c r="HJ26" s="109"/>
      <c r="HK26" s="109"/>
      <c r="HL26" s="109"/>
      <c r="HM26" s="109"/>
      <c r="HN26" s="109"/>
      <c r="HO26" s="109"/>
      <c r="HP26" s="109"/>
      <c r="HQ26" s="109"/>
      <c r="HR26" s="109"/>
      <c r="HS26" s="109"/>
      <c r="HT26" s="109"/>
      <c r="HU26" s="109"/>
      <c r="HV26" s="109"/>
      <c r="HW26" s="109"/>
      <c r="HX26" s="109"/>
      <c r="HY26" s="109"/>
      <c r="HZ26" s="109"/>
      <c r="IA26" s="109"/>
      <c r="IB26" s="109"/>
      <c r="IC26" s="109"/>
      <c r="ID26" s="109"/>
      <c r="IE26" s="109"/>
      <c r="IF26" s="109"/>
      <c r="IG26" s="109"/>
      <c r="IH26" s="109"/>
      <c r="II26" s="109"/>
      <c r="IJ26" s="109"/>
      <c r="IK26" s="109"/>
      <c r="IL26" s="109"/>
      <c r="IM26" s="109"/>
      <c r="IN26" s="109"/>
      <c r="IO26" s="109"/>
      <c r="IP26" s="109"/>
      <c r="IQ26" s="109"/>
      <c r="IR26" s="109"/>
      <c r="IS26" s="109"/>
      <c r="IT26" s="109"/>
      <c r="IU26" s="109"/>
      <c r="IV26" s="109"/>
      <c r="IW26" s="109"/>
      <c r="IX26" s="109"/>
      <c r="IY26" s="109"/>
      <c r="IZ26" s="109"/>
      <c r="JA26" s="109"/>
      <c r="JB26" s="109"/>
      <c r="JC26" s="109"/>
      <c r="JD26" s="109"/>
      <c r="JE26" s="109"/>
      <c r="JF26" s="109"/>
      <c r="JG26" s="109"/>
      <c r="JH26" s="109"/>
      <c r="JI26" s="109"/>
      <c r="JJ26" s="109"/>
      <c r="JK26" s="109"/>
      <c r="JL26" s="109"/>
      <c r="JM26" s="109"/>
      <c r="JN26" s="109"/>
      <c r="JO26" s="109"/>
      <c r="JP26" s="109"/>
      <c r="JQ26" s="109"/>
      <c r="JR26" s="109"/>
      <c r="JS26" s="109"/>
      <c r="JT26" s="109"/>
      <c r="JU26" s="109"/>
      <c r="JV26" s="109"/>
      <c r="JW26" s="109"/>
      <c r="JX26" s="109"/>
      <c r="JY26" s="109"/>
      <c r="JZ26" s="109"/>
      <c r="KA26" s="109"/>
      <c r="KB26" s="109"/>
      <c r="KC26" s="109"/>
      <c r="KD26" s="109"/>
      <c r="KE26" s="109"/>
      <c r="KF26" s="109"/>
      <c r="KG26" s="109"/>
      <c r="KH26" s="109"/>
      <c r="KI26" s="109"/>
      <c r="KJ26" s="109"/>
      <c r="KK26" s="109"/>
      <c r="KL26" s="109"/>
      <c r="KM26" s="109"/>
      <c r="KN26" s="109"/>
      <c r="KO26" s="109"/>
      <c r="KP26" s="109"/>
      <c r="KQ26" s="109"/>
      <c r="KR26" s="109"/>
      <c r="KS26" s="109"/>
      <c r="KT26" s="109"/>
      <c r="KU26" s="109"/>
      <c r="KV26" s="109"/>
      <c r="KW26" s="109"/>
      <c r="KX26" s="109"/>
      <c r="KY26" s="109"/>
      <c r="KZ26" s="109"/>
      <c r="LA26" s="109"/>
      <c r="LB26" s="109"/>
      <c r="LC26" s="109"/>
      <c r="LD26" s="109"/>
      <c r="LE26" s="109"/>
      <c r="LF26" s="109"/>
      <c r="LG26" s="109"/>
      <c r="LH26" s="109"/>
      <c r="LI26" s="109"/>
      <c r="LJ26" s="109"/>
      <c r="LK26" s="109"/>
      <c r="LL26" s="109"/>
      <c r="LM26" s="109"/>
      <c r="LN26" s="109"/>
      <c r="LO26" s="109"/>
      <c r="LP26" s="109"/>
      <c r="LQ26" s="109"/>
      <c r="LR26" s="109"/>
      <c r="LS26" s="109"/>
      <c r="LT26" s="109"/>
      <c r="LU26" s="109"/>
      <c r="LV26" s="109"/>
      <c r="LW26" s="109"/>
      <c r="LX26" s="109"/>
      <c r="LY26" s="109"/>
      <c r="LZ26" s="109"/>
      <c r="MA26" s="109"/>
      <c r="MB26" s="109"/>
      <c r="MC26" s="109"/>
      <c r="MD26" s="109"/>
      <c r="ME26" s="109"/>
      <c r="MF26" s="109"/>
      <c r="MG26" s="109"/>
      <c r="MH26" s="109"/>
      <c r="MI26" s="109"/>
      <c r="MJ26" s="109"/>
      <c r="MK26" s="109"/>
      <c r="ML26" s="109"/>
      <c r="MM26" s="109"/>
      <c r="MN26" s="109"/>
      <c r="MO26" s="109"/>
      <c r="MP26" s="109"/>
      <c r="MQ26" s="109"/>
      <c r="MR26" s="109"/>
      <c r="MS26" s="109"/>
      <c r="MT26" s="109"/>
      <c r="MU26" s="109"/>
      <c r="MV26" s="109"/>
      <c r="MW26" s="109"/>
      <c r="MX26" s="109"/>
      <c r="MY26" s="109"/>
      <c r="MZ26" s="109"/>
      <c r="NA26" s="109"/>
      <c r="NB26" s="109"/>
      <c r="NC26" s="109"/>
      <c r="ND26" s="109"/>
      <c r="NE26" s="109"/>
      <c r="NF26" s="109"/>
      <c r="NG26" s="109"/>
      <c r="NH26" s="109"/>
      <c r="NI26" s="109"/>
      <c r="NJ26" s="109"/>
      <c r="NK26" s="109"/>
      <c r="NL26" s="109"/>
      <c r="NM26" s="109"/>
      <c r="NN26" s="109"/>
      <c r="NO26" s="109"/>
      <c r="NP26" s="109"/>
      <c r="NQ26" s="109"/>
      <c r="NR26" s="109"/>
      <c r="NS26" s="109"/>
      <c r="NT26" s="109"/>
      <c r="NU26" s="109"/>
      <c r="NV26" s="109"/>
      <c r="NW26" s="109"/>
      <c r="NX26" s="109"/>
      <c r="NY26" s="109"/>
      <c r="NZ26" s="109"/>
      <c r="OA26" s="109"/>
      <c r="OB26" s="109"/>
      <c r="OC26" s="109"/>
      <c r="OD26" s="109"/>
      <c r="OE26" s="109"/>
      <c r="OF26" s="109"/>
      <c r="OG26" s="109"/>
      <c r="OH26" s="109"/>
      <c r="OI26" s="109"/>
      <c r="OJ26" s="109"/>
      <c r="OK26" s="109"/>
      <c r="OL26" s="109"/>
      <c r="OM26" s="109"/>
      <c r="ON26" s="109"/>
      <c r="OO26" s="109"/>
      <c r="OP26" s="109"/>
      <c r="OQ26" s="109"/>
      <c r="OR26" s="109"/>
      <c r="OS26" s="109"/>
      <c r="OT26" s="109"/>
      <c r="OU26" s="109"/>
      <c r="OV26" s="109"/>
      <c r="OW26" s="109"/>
      <c r="OX26" s="109"/>
      <c r="OY26" s="109"/>
      <c r="OZ26" s="109"/>
      <c r="PA26" s="109"/>
      <c r="PB26" s="109"/>
      <c r="PC26" s="109"/>
      <c r="PD26" s="109"/>
      <c r="PE26" s="109"/>
      <c r="PF26" s="109"/>
      <c r="PG26" s="109"/>
      <c r="PH26" s="109"/>
      <c r="PI26" s="109"/>
      <c r="PJ26" s="109"/>
      <c r="PK26" s="109"/>
      <c r="PL26" s="109"/>
      <c r="PM26" s="109"/>
      <c r="PN26" s="109"/>
      <c r="PO26" s="109"/>
      <c r="PP26" s="109"/>
      <c r="PQ26" s="109"/>
      <c r="PR26" s="109"/>
      <c r="PS26" s="109"/>
      <c r="PT26" s="109"/>
      <c r="PU26" s="109"/>
      <c r="PV26" s="109"/>
      <c r="PW26" s="109"/>
      <c r="PX26" s="109"/>
      <c r="PY26" s="109"/>
      <c r="PZ26" s="109"/>
      <c r="QA26" s="109"/>
      <c r="QB26" s="109"/>
      <c r="QC26" s="109"/>
      <c r="QD26" s="109"/>
      <c r="QE26" s="109"/>
      <c r="QF26" s="109"/>
      <c r="QG26" s="109"/>
      <c r="QH26" s="109"/>
      <c r="QI26" s="109"/>
      <c r="QJ26" s="109"/>
      <c r="QK26" s="23">
        <v>0</v>
      </c>
      <c r="QL26" s="125"/>
      <c r="QM26" s="125">
        <v>2.83</v>
      </c>
      <c r="QN26" s="125">
        <v>78.17</v>
      </c>
      <c r="QO26" s="125"/>
      <c r="QP26" s="125"/>
      <c r="QQ26" s="125"/>
      <c r="QR26" s="125"/>
      <c r="QS26" s="130"/>
    </row>
    <row r="27" spans="1:461" s="5" customFormat="1" ht="12.75" customHeight="1" x14ac:dyDescent="0.2">
      <c r="A27" s="52">
        <v>44586</v>
      </c>
      <c r="B27" s="98" t="s">
        <v>389</v>
      </c>
      <c r="C27" s="107"/>
      <c r="D27" s="107"/>
      <c r="E27" s="108"/>
      <c r="F27" s="108"/>
      <c r="G27" s="108"/>
      <c r="H27" s="108"/>
      <c r="I27" s="108"/>
      <c r="J27" s="108"/>
      <c r="K27" s="108"/>
      <c r="L27" s="108"/>
      <c r="M27" s="108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  <c r="BO27" s="109"/>
      <c r="BP27" s="109"/>
      <c r="BQ27" s="109"/>
      <c r="BR27" s="109"/>
      <c r="BS27" s="109"/>
      <c r="BT27" s="109"/>
      <c r="BU27" s="109"/>
      <c r="BV27" s="109"/>
      <c r="BW27" s="109"/>
      <c r="BX27" s="109"/>
      <c r="BY27" s="109"/>
      <c r="BZ27" s="109"/>
      <c r="CA27" s="109"/>
      <c r="CB27" s="109"/>
      <c r="CC27" s="109"/>
      <c r="CD27" s="109"/>
      <c r="CE27" s="109"/>
      <c r="CF27" s="109"/>
      <c r="CG27" s="109"/>
      <c r="CH27" s="109"/>
      <c r="CI27" s="109"/>
      <c r="CJ27" s="109"/>
      <c r="CK27" s="109"/>
      <c r="CL27" s="109"/>
      <c r="CM27" s="109"/>
      <c r="CN27" s="109"/>
      <c r="CO27" s="109"/>
      <c r="CP27" s="109"/>
      <c r="CQ27" s="109"/>
      <c r="CR27" s="109"/>
      <c r="CS27" s="109"/>
      <c r="CT27" s="109"/>
      <c r="CU27" s="109"/>
      <c r="CV27" s="109"/>
      <c r="CW27" s="109"/>
      <c r="CX27" s="109"/>
      <c r="CY27" s="109"/>
      <c r="CZ27" s="109"/>
      <c r="DA27" s="109"/>
      <c r="DB27" s="109"/>
      <c r="DC27" s="109"/>
      <c r="DD27" s="109"/>
      <c r="DE27" s="109"/>
      <c r="DF27" s="109"/>
      <c r="DG27" s="109"/>
      <c r="DH27" s="109"/>
      <c r="DI27" s="109"/>
      <c r="DJ27" s="109"/>
      <c r="DK27" s="109"/>
      <c r="DL27" s="109"/>
      <c r="DM27" s="109"/>
      <c r="DN27" s="109"/>
      <c r="DO27" s="109"/>
      <c r="DP27" s="109"/>
      <c r="DQ27" s="109"/>
      <c r="DR27" s="109"/>
      <c r="DS27" s="109"/>
      <c r="DT27" s="109"/>
      <c r="DU27" s="109"/>
      <c r="DV27" s="109"/>
      <c r="DW27" s="109"/>
      <c r="DX27" s="109"/>
      <c r="DY27" s="109"/>
      <c r="DZ27" s="109"/>
      <c r="EA27" s="109"/>
      <c r="EB27" s="109"/>
      <c r="EC27" s="109"/>
      <c r="ED27" s="109"/>
      <c r="EE27" s="109"/>
      <c r="EF27" s="109"/>
      <c r="EG27" s="109"/>
      <c r="EH27" s="109"/>
      <c r="EI27" s="109"/>
      <c r="EJ27" s="109"/>
      <c r="EK27" s="109"/>
      <c r="EL27" s="109"/>
      <c r="EM27" s="109"/>
      <c r="EN27" s="109"/>
      <c r="EO27" s="109"/>
      <c r="EP27" s="109"/>
      <c r="EQ27" s="109"/>
      <c r="ER27" s="109"/>
      <c r="ES27" s="109"/>
      <c r="ET27" s="109"/>
      <c r="EU27" s="109"/>
      <c r="EV27" s="109"/>
      <c r="EW27" s="109"/>
      <c r="EX27" s="109"/>
      <c r="EY27" s="109"/>
      <c r="EZ27" s="109"/>
      <c r="FA27" s="109"/>
      <c r="FB27" s="109"/>
      <c r="FC27" s="109"/>
      <c r="FD27" s="109"/>
      <c r="FE27" s="109"/>
      <c r="FF27" s="109"/>
      <c r="FG27" s="109"/>
      <c r="FH27" s="109"/>
      <c r="FI27" s="109"/>
      <c r="FJ27" s="109"/>
      <c r="FK27" s="109"/>
      <c r="FL27" s="109"/>
      <c r="FM27" s="109"/>
      <c r="FN27" s="109"/>
      <c r="FO27" s="109"/>
      <c r="FP27" s="109"/>
      <c r="FQ27" s="109"/>
      <c r="FR27" s="109"/>
      <c r="FS27" s="109"/>
      <c r="FT27" s="109"/>
      <c r="FU27" s="109"/>
      <c r="FV27" s="109"/>
      <c r="FW27" s="109"/>
      <c r="FX27" s="109"/>
      <c r="FY27" s="109"/>
      <c r="FZ27" s="109"/>
      <c r="GA27" s="109"/>
      <c r="GB27" s="109"/>
      <c r="GC27" s="109"/>
      <c r="GD27" s="109"/>
      <c r="GE27" s="109"/>
      <c r="GF27" s="109"/>
      <c r="GG27" s="109"/>
      <c r="GH27" s="109"/>
      <c r="GI27" s="109"/>
      <c r="GJ27" s="109"/>
      <c r="GK27" s="109"/>
      <c r="GL27" s="109"/>
      <c r="GM27" s="109"/>
      <c r="GN27" s="109"/>
      <c r="GO27" s="109"/>
      <c r="GP27" s="109"/>
      <c r="GQ27" s="109"/>
      <c r="GR27" s="109"/>
      <c r="GS27" s="109"/>
      <c r="GT27" s="109"/>
      <c r="GU27" s="109"/>
      <c r="GV27" s="109"/>
      <c r="GW27" s="109"/>
      <c r="GX27" s="109"/>
      <c r="GY27" s="109"/>
      <c r="GZ27" s="109"/>
      <c r="HA27" s="109"/>
      <c r="HB27" s="109"/>
      <c r="HC27" s="109"/>
      <c r="HD27" s="109"/>
      <c r="HE27" s="109"/>
      <c r="HF27" s="109"/>
      <c r="HG27" s="109"/>
      <c r="HH27" s="109"/>
      <c r="HI27" s="109"/>
      <c r="HJ27" s="109"/>
      <c r="HK27" s="109"/>
      <c r="HL27" s="109"/>
      <c r="HM27" s="109"/>
      <c r="HN27" s="109"/>
      <c r="HO27" s="109"/>
      <c r="HP27" s="109"/>
      <c r="HQ27" s="109"/>
      <c r="HR27" s="109"/>
      <c r="HS27" s="109"/>
      <c r="HT27" s="109"/>
      <c r="HU27" s="109"/>
      <c r="HV27" s="109"/>
      <c r="HW27" s="109"/>
      <c r="HX27" s="109"/>
      <c r="HY27" s="109"/>
      <c r="HZ27" s="109"/>
      <c r="IA27" s="109"/>
      <c r="IB27" s="109"/>
      <c r="IC27" s="109"/>
      <c r="ID27" s="109"/>
      <c r="IE27" s="109"/>
      <c r="IF27" s="109"/>
      <c r="IG27" s="109"/>
      <c r="IH27" s="109"/>
      <c r="II27" s="109"/>
      <c r="IJ27" s="109"/>
      <c r="IK27" s="109"/>
      <c r="IL27" s="109"/>
      <c r="IM27" s="109"/>
      <c r="IN27" s="109"/>
      <c r="IO27" s="109"/>
      <c r="IP27" s="109"/>
      <c r="IQ27" s="109"/>
      <c r="IR27" s="109"/>
      <c r="IS27" s="109"/>
      <c r="IT27" s="109"/>
      <c r="IU27" s="109"/>
      <c r="IV27" s="109"/>
      <c r="IW27" s="109"/>
      <c r="IX27" s="109"/>
      <c r="IY27" s="109"/>
      <c r="IZ27" s="109"/>
      <c r="JA27" s="109"/>
      <c r="JB27" s="109"/>
      <c r="JC27" s="109"/>
      <c r="JD27" s="109"/>
      <c r="JE27" s="109"/>
      <c r="JF27" s="109"/>
      <c r="JG27" s="109"/>
      <c r="JH27" s="109"/>
      <c r="JI27" s="109"/>
      <c r="JJ27" s="109"/>
      <c r="JK27" s="109"/>
      <c r="JL27" s="109"/>
      <c r="JM27" s="109"/>
      <c r="JN27" s="109"/>
      <c r="JO27" s="109"/>
      <c r="JP27" s="109"/>
      <c r="JQ27" s="109"/>
      <c r="JR27" s="109"/>
      <c r="JS27" s="109"/>
      <c r="JT27" s="109"/>
      <c r="JU27" s="109"/>
      <c r="JV27" s="109"/>
      <c r="JW27" s="109"/>
      <c r="JX27" s="109"/>
      <c r="JY27" s="109"/>
      <c r="JZ27" s="109"/>
      <c r="KA27" s="109"/>
      <c r="KB27" s="109"/>
      <c r="KC27" s="109"/>
      <c r="KD27" s="109"/>
      <c r="KE27" s="109"/>
      <c r="KF27" s="109"/>
      <c r="KG27" s="109"/>
      <c r="KH27" s="109"/>
      <c r="KI27" s="109"/>
      <c r="KJ27" s="109"/>
      <c r="KK27" s="109"/>
      <c r="KL27" s="109"/>
      <c r="KM27" s="109"/>
      <c r="KN27" s="109"/>
      <c r="KO27" s="109"/>
      <c r="KP27" s="109"/>
      <c r="KQ27" s="109"/>
      <c r="KR27" s="109"/>
      <c r="KS27" s="109"/>
      <c r="KT27" s="109"/>
      <c r="KU27" s="109"/>
      <c r="KV27" s="109"/>
      <c r="KW27" s="109"/>
      <c r="KX27" s="109"/>
      <c r="KY27" s="109"/>
      <c r="KZ27" s="109"/>
      <c r="LA27" s="109"/>
      <c r="LB27" s="109"/>
      <c r="LC27" s="109"/>
      <c r="LD27" s="109"/>
      <c r="LE27" s="109"/>
      <c r="LF27" s="109"/>
      <c r="LG27" s="109"/>
      <c r="LH27" s="109"/>
      <c r="LI27" s="109"/>
      <c r="LJ27" s="109"/>
      <c r="LK27" s="109"/>
      <c r="LL27" s="109"/>
      <c r="LM27" s="109"/>
      <c r="LN27" s="109"/>
      <c r="LO27" s="109"/>
      <c r="LP27" s="109"/>
      <c r="LQ27" s="109"/>
      <c r="LR27" s="109"/>
      <c r="LS27" s="109"/>
      <c r="LT27" s="109"/>
      <c r="LU27" s="109"/>
      <c r="LV27" s="109"/>
      <c r="LW27" s="109"/>
      <c r="LX27" s="109"/>
      <c r="LY27" s="109"/>
      <c r="LZ27" s="109"/>
      <c r="MA27" s="109"/>
      <c r="MB27" s="109"/>
      <c r="MC27" s="109"/>
      <c r="MD27" s="109"/>
      <c r="ME27" s="109"/>
      <c r="MF27" s="109"/>
      <c r="MG27" s="109"/>
      <c r="MH27" s="109"/>
      <c r="MI27" s="109"/>
      <c r="MJ27" s="109"/>
      <c r="MK27" s="109"/>
      <c r="ML27" s="109"/>
      <c r="MM27" s="109"/>
      <c r="MN27" s="109"/>
      <c r="MO27" s="109"/>
      <c r="MP27" s="109"/>
      <c r="MQ27" s="109"/>
      <c r="MR27" s="109"/>
      <c r="MS27" s="109"/>
      <c r="MT27" s="109"/>
      <c r="MU27" s="109"/>
      <c r="MV27" s="109"/>
      <c r="MW27" s="109"/>
      <c r="MX27" s="109"/>
      <c r="MY27" s="109"/>
      <c r="MZ27" s="109"/>
      <c r="NA27" s="109"/>
      <c r="NB27" s="109"/>
      <c r="NC27" s="109"/>
      <c r="ND27" s="109"/>
      <c r="NE27" s="109"/>
      <c r="NF27" s="109"/>
      <c r="NG27" s="109"/>
      <c r="NH27" s="109"/>
      <c r="NI27" s="109"/>
      <c r="NJ27" s="109"/>
      <c r="NK27" s="109"/>
      <c r="NL27" s="109"/>
      <c r="NM27" s="109"/>
      <c r="NN27" s="109"/>
      <c r="NO27" s="109"/>
      <c r="NP27" s="109"/>
      <c r="NQ27" s="109"/>
      <c r="NR27" s="109"/>
      <c r="NS27" s="109"/>
      <c r="NT27" s="109"/>
      <c r="NU27" s="109"/>
      <c r="NV27" s="109"/>
      <c r="NW27" s="109"/>
      <c r="NX27" s="109"/>
      <c r="NY27" s="109"/>
      <c r="NZ27" s="109"/>
      <c r="OA27" s="109">
        <v>2</v>
      </c>
      <c r="OB27" s="109"/>
      <c r="OC27" s="109"/>
      <c r="OD27" s="109"/>
      <c r="OE27" s="109"/>
      <c r="OF27" s="109"/>
      <c r="OG27" s="109"/>
      <c r="OH27" s="109"/>
      <c r="OI27" s="109"/>
      <c r="OJ27" s="109"/>
      <c r="OK27" s="109"/>
      <c r="OL27" s="109"/>
      <c r="OM27" s="109"/>
      <c r="ON27" s="109"/>
      <c r="OO27" s="109"/>
      <c r="OP27" s="109"/>
      <c r="OQ27" s="109"/>
      <c r="OR27" s="109"/>
      <c r="OS27" s="109"/>
      <c r="OT27" s="109"/>
      <c r="OU27" s="109"/>
      <c r="OV27" s="109"/>
      <c r="OW27" s="109"/>
      <c r="OX27" s="109"/>
      <c r="OY27" s="109"/>
      <c r="OZ27" s="109"/>
      <c r="PA27" s="109"/>
      <c r="PB27" s="109"/>
      <c r="PC27" s="109"/>
      <c r="PD27" s="109"/>
      <c r="PE27" s="109"/>
      <c r="PF27" s="109"/>
      <c r="PG27" s="109"/>
      <c r="PH27" s="109"/>
      <c r="PI27" s="109"/>
      <c r="PJ27" s="109"/>
      <c r="PK27" s="109"/>
      <c r="PL27" s="109"/>
      <c r="PM27" s="109"/>
      <c r="PN27" s="109"/>
      <c r="PO27" s="109"/>
      <c r="PP27" s="109"/>
      <c r="PQ27" s="109"/>
      <c r="PR27" s="109"/>
      <c r="PS27" s="109"/>
      <c r="PT27" s="109"/>
      <c r="PU27" s="109"/>
      <c r="PV27" s="109"/>
      <c r="PW27" s="109"/>
      <c r="PX27" s="109"/>
      <c r="PY27" s="109"/>
      <c r="PZ27" s="109"/>
      <c r="QA27" s="109"/>
      <c r="QB27" s="109"/>
      <c r="QC27" s="109"/>
      <c r="QD27" s="109"/>
      <c r="QE27" s="109"/>
      <c r="QF27" s="109"/>
      <c r="QG27" s="109"/>
      <c r="QH27" s="109"/>
      <c r="QI27" s="109"/>
      <c r="QJ27" s="109"/>
      <c r="QK27" s="23">
        <f t="shared" ref="QK27:QK90" si="1">SUBTOTAL(9,C27:QJ27)</f>
        <v>2</v>
      </c>
      <c r="QL27" s="125">
        <v>57.48</v>
      </c>
      <c r="QM27" s="125"/>
      <c r="QN27" s="125"/>
      <c r="QO27" s="125"/>
      <c r="QP27" s="125"/>
      <c r="QQ27" s="125"/>
      <c r="QR27" s="125"/>
      <c r="QS27" s="130"/>
    </row>
    <row r="28" spans="1:461" s="5" customFormat="1" ht="12.75" customHeight="1" x14ac:dyDescent="0.2">
      <c r="A28" s="52">
        <v>44586</v>
      </c>
      <c r="B28" s="90" t="s">
        <v>334</v>
      </c>
      <c r="C28" s="107"/>
      <c r="D28" s="107"/>
      <c r="E28" s="108"/>
      <c r="F28" s="108"/>
      <c r="G28" s="108"/>
      <c r="H28" s="108"/>
      <c r="I28" s="108"/>
      <c r="J28" s="108"/>
      <c r="K28" s="108"/>
      <c r="L28" s="108"/>
      <c r="M28" s="108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/>
      <c r="BN28" s="109"/>
      <c r="BO28" s="109"/>
      <c r="BP28" s="109"/>
      <c r="BQ28" s="109"/>
      <c r="BR28" s="109"/>
      <c r="BS28" s="109"/>
      <c r="BT28" s="109"/>
      <c r="BU28" s="109"/>
      <c r="BV28" s="109"/>
      <c r="BW28" s="109"/>
      <c r="BX28" s="109"/>
      <c r="BY28" s="109"/>
      <c r="BZ28" s="109"/>
      <c r="CA28" s="109"/>
      <c r="CB28" s="109"/>
      <c r="CC28" s="109"/>
      <c r="CD28" s="109"/>
      <c r="CE28" s="109"/>
      <c r="CF28" s="109"/>
      <c r="CG28" s="109"/>
      <c r="CH28" s="109"/>
      <c r="CI28" s="109"/>
      <c r="CJ28" s="109"/>
      <c r="CK28" s="109"/>
      <c r="CL28" s="109"/>
      <c r="CM28" s="109"/>
      <c r="CN28" s="109"/>
      <c r="CO28" s="109"/>
      <c r="CP28" s="109"/>
      <c r="CQ28" s="109"/>
      <c r="CR28" s="109"/>
      <c r="CS28" s="109"/>
      <c r="CT28" s="109"/>
      <c r="CU28" s="109"/>
      <c r="CV28" s="109"/>
      <c r="CW28" s="109"/>
      <c r="CX28" s="109"/>
      <c r="CY28" s="109"/>
      <c r="CZ28" s="109"/>
      <c r="DA28" s="109"/>
      <c r="DB28" s="109"/>
      <c r="DC28" s="109"/>
      <c r="DD28" s="109"/>
      <c r="DE28" s="109"/>
      <c r="DF28" s="109"/>
      <c r="DG28" s="109"/>
      <c r="DH28" s="109"/>
      <c r="DI28" s="109"/>
      <c r="DJ28" s="109"/>
      <c r="DK28" s="109"/>
      <c r="DL28" s="109"/>
      <c r="DM28" s="109"/>
      <c r="DN28" s="109"/>
      <c r="DO28" s="109"/>
      <c r="DP28" s="109"/>
      <c r="DQ28" s="109"/>
      <c r="DR28" s="109"/>
      <c r="DS28" s="109"/>
      <c r="DT28" s="109"/>
      <c r="DU28" s="109"/>
      <c r="DV28" s="109"/>
      <c r="DW28" s="109"/>
      <c r="DX28" s="109"/>
      <c r="DY28" s="109"/>
      <c r="DZ28" s="109"/>
      <c r="EA28" s="109"/>
      <c r="EB28" s="109"/>
      <c r="EC28" s="109"/>
      <c r="ED28" s="109"/>
      <c r="EE28" s="109"/>
      <c r="EF28" s="109"/>
      <c r="EG28" s="109"/>
      <c r="EH28" s="109"/>
      <c r="EI28" s="109"/>
      <c r="EJ28" s="109"/>
      <c r="EK28" s="109"/>
      <c r="EL28" s="109"/>
      <c r="EM28" s="109"/>
      <c r="EN28" s="109"/>
      <c r="EO28" s="109"/>
      <c r="EP28" s="109"/>
      <c r="EQ28" s="109"/>
      <c r="ER28" s="109"/>
      <c r="ES28" s="109"/>
      <c r="ET28" s="109"/>
      <c r="EU28" s="109"/>
      <c r="EV28" s="109"/>
      <c r="EW28" s="109"/>
      <c r="EX28" s="109"/>
      <c r="EY28" s="109"/>
      <c r="EZ28" s="109"/>
      <c r="FA28" s="109"/>
      <c r="FB28" s="109"/>
      <c r="FC28" s="109"/>
      <c r="FD28" s="109"/>
      <c r="FE28" s="109"/>
      <c r="FF28" s="109"/>
      <c r="FG28" s="109">
        <v>1</v>
      </c>
      <c r="FH28" s="109"/>
      <c r="FI28" s="109"/>
      <c r="FJ28" s="109"/>
      <c r="FK28" s="109"/>
      <c r="FL28" s="109"/>
      <c r="FM28" s="109"/>
      <c r="FN28" s="109"/>
      <c r="FO28" s="109"/>
      <c r="FP28" s="109"/>
      <c r="FQ28" s="109"/>
      <c r="FR28" s="109"/>
      <c r="FS28" s="109"/>
      <c r="FT28" s="109"/>
      <c r="FU28" s="109"/>
      <c r="FV28" s="109"/>
      <c r="FW28" s="109"/>
      <c r="FX28" s="109"/>
      <c r="FY28" s="109"/>
      <c r="FZ28" s="109"/>
      <c r="GA28" s="109"/>
      <c r="GB28" s="109"/>
      <c r="GC28" s="109"/>
      <c r="GD28" s="109"/>
      <c r="GE28" s="109"/>
      <c r="GF28" s="109"/>
      <c r="GG28" s="109"/>
      <c r="GH28" s="109"/>
      <c r="GI28" s="109"/>
      <c r="GJ28" s="109"/>
      <c r="GK28" s="109"/>
      <c r="GL28" s="109"/>
      <c r="GM28" s="109"/>
      <c r="GN28" s="109"/>
      <c r="GO28" s="109"/>
      <c r="GP28" s="109"/>
      <c r="GQ28" s="109"/>
      <c r="GR28" s="109"/>
      <c r="GS28" s="109"/>
      <c r="GT28" s="109"/>
      <c r="GU28" s="109"/>
      <c r="GV28" s="109"/>
      <c r="GW28" s="109"/>
      <c r="GX28" s="109"/>
      <c r="GY28" s="109"/>
      <c r="GZ28" s="109"/>
      <c r="HA28" s="109"/>
      <c r="HB28" s="109"/>
      <c r="HC28" s="109"/>
      <c r="HD28" s="109"/>
      <c r="HE28" s="109"/>
      <c r="HF28" s="109"/>
      <c r="HG28" s="109"/>
      <c r="HH28" s="109"/>
      <c r="HI28" s="109"/>
      <c r="HJ28" s="109"/>
      <c r="HK28" s="109"/>
      <c r="HL28" s="109"/>
      <c r="HM28" s="109"/>
      <c r="HN28" s="109"/>
      <c r="HO28" s="109"/>
      <c r="HP28" s="109"/>
      <c r="HQ28" s="109"/>
      <c r="HR28" s="109"/>
      <c r="HS28" s="109"/>
      <c r="HT28" s="109"/>
      <c r="HU28" s="109"/>
      <c r="HV28" s="109"/>
      <c r="HW28" s="109"/>
      <c r="HX28" s="109"/>
      <c r="HY28" s="109"/>
      <c r="HZ28" s="109"/>
      <c r="IA28" s="109"/>
      <c r="IB28" s="109"/>
      <c r="IC28" s="109"/>
      <c r="ID28" s="109"/>
      <c r="IE28" s="109"/>
      <c r="IF28" s="109"/>
      <c r="IG28" s="109"/>
      <c r="IH28" s="109"/>
      <c r="II28" s="109"/>
      <c r="IJ28" s="109"/>
      <c r="IK28" s="109"/>
      <c r="IL28" s="109"/>
      <c r="IM28" s="109"/>
      <c r="IN28" s="109"/>
      <c r="IO28" s="109"/>
      <c r="IP28" s="109"/>
      <c r="IQ28" s="109"/>
      <c r="IR28" s="109"/>
      <c r="IS28" s="109"/>
      <c r="IT28" s="109"/>
      <c r="IU28" s="109"/>
      <c r="IV28" s="109"/>
      <c r="IW28" s="109"/>
      <c r="IX28" s="109">
        <v>1.1000000000000001</v>
      </c>
      <c r="IY28" s="109"/>
      <c r="IZ28" s="109"/>
      <c r="JA28" s="109"/>
      <c r="JB28" s="109"/>
      <c r="JC28" s="109"/>
      <c r="JD28" s="109"/>
      <c r="JE28" s="109"/>
      <c r="JF28" s="109"/>
      <c r="JG28" s="109"/>
      <c r="JH28" s="109"/>
      <c r="JI28" s="109"/>
      <c r="JJ28" s="109"/>
      <c r="JK28" s="109"/>
      <c r="JL28" s="109"/>
      <c r="JM28" s="109"/>
      <c r="JN28" s="109"/>
      <c r="JO28" s="109"/>
      <c r="JP28" s="109"/>
      <c r="JQ28" s="109"/>
      <c r="JR28" s="109"/>
      <c r="JS28" s="109"/>
      <c r="JT28" s="109"/>
      <c r="JU28" s="109"/>
      <c r="JV28" s="109"/>
      <c r="JW28" s="109"/>
      <c r="JX28" s="109"/>
      <c r="JY28" s="109"/>
      <c r="JZ28" s="109"/>
      <c r="KA28" s="109"/>
      <c r="KB28" s="109"/>
      <c r="KC28" s="109"/>
      <c r="KD28" s="109"/>
      <c r="KE28" s="109"/>
      <c r="KF28" s="109"/>
      <c r="KG28" s="109"/>
      <c r="KH28" s="109"/>
      <c r="KI28" s="109"/>
      <c r="KJ28" s="109"/>
      <c r="KK28" s="109"/>
      <c r="KL28" s="109"/>
      <c r="KM28" s="109"/>
      <c r="KN28" s="109"/>
      <c r="KO28" s="109"/>
      <c r="KP28" s="109"/>
      <c r="KQ28" s="109"/>
      <c r="KR28" s="109"/>
      <c r="KS28" s="109"/>
      <c r="KT28" s="109"/>
      <c r="KU28" s="109"/>
      <c r="KV28" s="109"/>
      <c r="KW28" s="109"/>
      <c r="KX28" s="109"/>
      <c r="KY28" s="109"/>
      <c r="KZ28" s="109"/>
      <c r="LA28" s="109"/>
      <c r="LB28" s="109"/>
      <c r="LC28" s="109"/>
      <c r="LD28" s="109"/>
      <c r="LE28" s="109"/>
      <c r="LF28" s="109"/>
      <c r="LG28" s="109"/>
      <c r="LH28" s="109"/>
      <c r="LI28" s="109"/>
      <c r="LJ28" s="109"/>
      <c r="LK28" s="109"/>
      <c r="LL28" s="109"/>
      <c r="LM28" s="109"/>
      <c r="LN28" s="109"/>
      <c r="LO28" s="109"/>
      <c r="LP28" s="109"/>
      <c r="LQ28" s="109"/>
      <c r="LR28" s="109"/>
      <c r="LS28" s="109"/>
      <c r="LT28" s="109"/>
      <c r="LU28" s="109"/>
      <c r="LV28" s="109"/>
      <c r="LW28" s="109"/>
      <c r="LX28" s="109"/>
      <c r="LY28" s="109"/>
      <c r="LZ28" s="109"/>
      <c r="MA28" s="109"/>
      <c r="MB28" s="109"/>
      <c r="MC28" s="109"/>
      <c r="MD28" s="109"/>
      <c r="ME28" s="109"/>
      <c r="MF28" s="109"/>
      <c r="MG28" s="109"/>
      <c r="MH28" s="109"/>
      <c r="MI28" s="109"/>
      <c r="MJ28" s="109"/>
      <c r="MK28" s="109"/>
      <c r="ML28" s="109"/>
      <c r="MM28" s="109"/>
      <c r="MN28" s="109"/>
      <c r="MO28" s="109"/>
      <c r="MP28" s="109"/>
      <c r="MQ28" s="109"/>
      <c r="MR28" s="109"/>
      <c r="MS28" s="109"/>
      <c r="MT28" s="109"/>
      <c r="MU28" s="109"/>
      <c r="MV28" s="109"/>
      <c r="MW28" s="109"/>
      <c r="MX28" s="109"/>
      <c r="MY28" s="109"/>
      <c r="MZ28" s="109"/>
      <c r="NA28" s="109"/>
      <c r="NB28" s="109"/>
      <c r="NC28" s="109"/>
      <c r="ND28" s="109"/>
      <c r="NE28" s="109"/>
      <c r="NF28" s="109"/>
      <c r="NG28" s="109"/>
      <c r="NH28" s="109"/>
      <c r="NI28" s="109"/>
      <c r="NJ28" s="109"/>
      <c r="NK28" s="109"/>
      <c r="NL28" s="109"/>
      <c r="NM28" s="109"/>
      <c r="NN28" s="109"/>
      <c r="NO28" s="109"/>
      <c r="NP28" s="109"/>
      <c r="NQ28" s="109"/>
      <c r="NR28" s="109"/>
      <c r="NS28" s="109"/>
      <c r="NT28" s="109"/>
      <c r="NU28" s="109"/>
      <c r="NV28" s="109"/>
      <c r="NW28" s="109"/>
      <c r="NX28" s="109"/>
      <c r="NY28" s="109"/>
      <c r="NZ28" s="109"/>
      <c r="OA28" s="109"/>
      <c r="OB28" s="109"/>
      <c r="OC28" s="109"/>
      <c r="OD28" s="109"/>
      <c r="OE28" s="109"/>
      <c r="OF28" s="109"/>
      <c r="OG28" s="109"/>
      <c r="OH28" s="109"/>
      <c r="OI28" s="109"/>
      <c r="OJ28" s="109"/>
      <c r="OK28" s="109"/>
      <c r="OL28" s="109"/>
      <c r="OM28" s="109"/>
      <c r="ON28" s="109"/>
      <c r="OO28" s="109"/>
      <c r="OP28" s="109"/>
      <c r="OQ28" s="109"/>
      <c r="OR28" s="109"/>
      <c r="OS28" s="109"/>
      <c r="OT28" s="109"/>
      <c r="OU28" s="109"/>
      <c r="OV28" s="109"/>
      <c r="OW28" s="109"/>
      <c r="OX28" s="109"/>
      <c r="OY28" s="109"/>
      <c r="OZ28" s="109"/>
      <c r="PA28" s="109"/>
      <c r="PB28" s="109"/>
      <c r="PC28" s="109"/>
      <c r="PD28" s="109"/>
      <c r="PE28" s="109"/>
      <c r="PF28" s="109"/>
      <c r="PG28" s="109"/>
      <c r="PH28" s="109"/>
      <c r="PI28" s="109"/>
      <c r="PJ28" s="109"/>
      <c r="PK28" s="109"/>
      <c r="PL28" s="109"/>
      <c r="PM28" s="109"/>
      <c r="PN28" s="109"/>
      <c r="PO28" s="109"/>
      <c r="PP28" s="109"/>
      <c r="PQ28" s="109"/>
      <c r="PR28" s="109"/>
      <c r="PS28" s="109"/>
      <c r="PT28" s="109"/>
      <c r="PU28" s="109"/>
      <c r="PV28" s="109"/>
      <c r="PW28" s="109"/>
      <c r="PX28" s="109"/>
      <c r="PY28" s="109"/>
      <c r="PZ28" s="109"/>
      <c r="QA28" s="109"/>
      <c r="QB28" s="109"/>
      <c r="QC28" s="109"/>
      <c r="QD28" s="109"/>
      <c r="QE28" s="109"/>
      <c r="QF28" s="109"/>
      <c r="QG28" s="109"/>
      <c r="QH28" s="109"/>
      <c r="QI28" s="109"/>
      <c r="QJ28" s="109"/>
      <c r="QK28" s="23">
        <f t="shared" si="1"/>
        <v>2.1</v>
      </c>
      <c r="QL28" s="125"/>
      <c r="QM28" s="125"/>
      <c r="QN28" s="125">
        <v>117.05</v>
      </c>
      <c r="QO28" s="125"/>
      <c r="QP28" s="125"/>
      <c r="QQ28" s="125"/>
      <c r="QR28" s="125"/>
      <c r="QS28" s="130"/>
    </row>
    <row r="29" spans="1:461" s="5" customFormat="1" ht="12.75" customHeight="1" x14ac:dyDescent="0.2">
      <c r="A29" s="52">
        <v>44586</v>
      </c>
      <c r="B29" s="90" t="s">
        <v>371</v>
      </c>
      <c r="C29" s="107"/>
      <c r="D29" s="107"/>
      <c r="E29" s="108"/>
      <c r="F29" s="108"/>
      <c r="G29" s="108"/>
      <c r="H29" s="108"/>
      <c r="I29" s="108"/>
      <c r="J29" s="108"/>
      <c r="K29" s="108"/>
      <c r="L29" s="108"/>
      <c r="M29" s="108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>
        <v>9</v>
      </c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  <c r="BR29" s="109"/>
      <c r="BS29" s="109"/>
      <c r="BT29" s="109"/>
      <c r="BU29" s="109"/>
      <c r="BV29" s="109"/>
      <c r="BW29" s="109"/>
      <c r="BX29" s="109"/>
      <c r="BY29" s="109"/>
      <c r="BZ29" s="109"/>
      <c r="CA29" s="109"/>
      <c r="CB29" s="109"/>
      <c r="CC29" s="109"/>
      <c r="CD29" s="109"/>
      <c r="CE29" s="109"/>
      <c r="CF29" s="109"/>
      <c r="CG29" s="109"/>
      <c r="CH29" s="109"/>
      <c r="CI29" s="109"/>
      <c r="CJ29" s="109"/>
      <c r="CK29" s="109"/>
      <c r="CL29" s="109"/>
      <c r="CM29" s="109"/>
      <c r="CN29" s="109"/>
      <c r="CO29" s="109"/>
      <c r="CP29" s="109"/>
      <c r="CQ29" s="109"/>
      <c r="CR29" s="109"/>
      <c r="CS29" s="109"/>
      <c r="CT29" s="109"/>
      <c r="CU29" s="109"/>
      <c r="CV29" s="109"/>
      <c r="CW29" s="109"/>
      <c r="CX29" s="109"/>
      <c r="CY29" s="109"/>
      <c r="CZ29" s="109"/>
      <c r="DA29" s="109"/>
      <c r="DB29" s="109"/>
      <c r="DC29" s="109"/>
      <c r="DD29" s="109"/>
      <c r="DE29" s="109"/>
      <c r="DF29" s="109"/>
      <c r="DG29" s="109"/>
      <c r="DH29" s="109"/>
      <c r="DI29" s="109"/>
      <c r="DJ29" s="109"/>
      <c r="DK29" s="109"/>
      <c r="DL29" s="109"/>
      <c r="DM29" s="109"/>
      <c r="DN29" s="109"/>
      <c r="DO29" s="109"/>
      <c r="DP29" s="109"/>
      <c r="DQ29" s="109"/>
      <c r="DR29" s="109"/>
      <c r="DS29" s="109"/>
      <c r="DT29" s="109"/>
      <c r="DU29" s="109"/>
      <c r="DV29" s="109"/>
      <c r="DW29" s="109"/>
      <c r="DX29" s="109"/>
      <c r="DY29" s="109"/>
      <c r="DZ29" s="109"/>
      <c r="EA29" s="109"/>
      <c r="EB29" s="109">
        <v>10</v>
      </c>
      <c r="EC29" s="109"/>
      <c r="ED29" s="109"/>
      <c r="EE29" s="109"/>
      <c r="EF29" s="109"/>
      <c r="EG29" s="109"/>
      <c r="EH29" s="109"/>
      <c r="EI29" s="109"/>
      <c r="EJ29" s="109"/>
      <c r="EK29" s="109"/>
      <c r="EL29" s="109"/>
      <c r="EM29" s="109"/>
      <c r="EN29" s="109"/>
      <c r="EO29" s="109"/>
      <c r="EP29" s="109"/>
      <c r="EQ29" s="109"/>
      <c r="ER29" s="109"/>
      <c r="ES29" s="109"/>
      <c r="ET29" s="109"/>
      <c r="EU29" s="109"/>
      <c r="EV29" s="109"/>
      <c r="EW29" s="109"/>
      <c r="EX29" s="109"/>
      <c r="EY29" s="109"/>
      <c r="EZ29" s="109"/>
      <c r="FA29" s="109"/>
      <c r="FB29" s="109"/>
      <c r="FC29" s="109"/>
      <c r="FD29" s="109"/>
      <c r="FE29" s="109"/>
      <c r="FF29" s="109"/>
      <c r="FG29" s="109"/>
      <c r="FH29" s="109"/>
      <c r="FI29" s="109"/>
      <c r="FJ29" s="109"/>
      <c r="FK29" s="109"/>
      <c r="FL29" s="109"/>
      <c r="FM29" s="109"/>
      <c r="FN29" s="109"/>
      <c r="FO29" s="109"/>
      <c r="FP29" s="109"/>
      <c r="FQ29" s="109"/>
      <c r="FR29" s="109"/>
      <c r="FS29" s="109"/>
      <c r="FT29" s="109"/>
      <c r="FU29" s="109"/>
      <c r="FV29" s="109"/>
      <c r="FW29" s="109"/>
      <c r="FX29" s="109"/>
      <c r="FY29" s="109"/>
      <c r="FZ29" s="109"/>
      <c r="GA29" s="109"/>
      <c r="GB29" s="109"/>
      <c r="GC29" s="109"/>
      <c r="GD29" s="109"/>
      <c r="GE29" s="109"/>
      <c r="GF29" s="109"/>
      <c r="GG29" s="109"/>
      <c r="GH29" s="109"/>
      <c r="GI29" s="109"/>
      <c r="GJ29" s="109"/>
      <c r="GK29" s="109"/>
      <c r="GL29" s="109"/>
      <c r="GM29" s="109"/>
      <c r="GN29" s="109"/>
      <c r="GO29" s="109"/>
      <c r="GP29" s="109"/>
      <c r="GQ29" s="109"/>
      <c r="GR29" s="109"/>
      <c r="GS29" s="109"/>
      <c r="GT29" s="109"/>
      <c r="GU29" s="109"/>
      <c r="GV29" s="109"/>
      <c r="GW29" s="109"/>
      <c r="GX29" s="109"/>
      <c r="GY29" s="109"/>
      <c r="GZ29" s="109"/>
      <c r="HA29" s="109"/>
      <c r="HB29" s="109"/>
      <c r="HC29" s="109"/>
      <c r="HD29" s="109"/>
      <c r="HE29" s="109"/>
      <c r="HF29" s="109"/>
      <c r="HG29" s="109"/>
      <c r="HH29" s="109"/>
      <c r="HI29" s="109"/>
      <c r="HJ29" s="109"/>
      <c r="HK29" s="109"/>
      <c r="HL29" s="109"/>
      <c r="HM29" s="109"/>
      <c r="HN29" s="109"/>
      <c r="HO29" s="109"/>
      <c r="HP29" s="109"/>
      <c r="HQ29" s="109"/>
      <c r="HR29" s="109"/>
      <c r="HS29" s="109"/>
      <c r="HT29" s="109"/>
      <c r="HU29" s="109"/>
      <c r="HV29" s="109"/>
      <c r="HW29" s="109"/>
      <c r="HX29" s="109"/>
      <c r="HY29" s="109"/>
      <c r="HZ29" s="109"/>
      <c r="IA29" s="109"/>
      <c r="IB29" s="109"/>
      <c r="IC29" s="109"/>
      <c r="ID29" s="109"/>
      <c r="IE29" s="109"/>
      <c r="IF29" s="109"/>
      <c r="IG29" s="109"/>
      <c r="IH29" s="109"/>
      <c r="II29" s="109"/>
      <c r="IJ29" s="109"/>
      <c r="IK29" s="109"/>
      <c r="IL29" s="109"/>
      <c r="IM29" s="109"/>
      <c r="IN29" s="109"/>
      <c r="IO29" s="109"/>
      <c r="IP29" s="109"/>
      <c r="IQ29" s="109"/>
      <c r="IR29" s="109"/>
      <c r="IS29" s="109"/>
      <c r="IT29" s="109"/>
      <c r="IU29" s="109"/>
      <c r="IV29" s="109"/>
      <c r="IW29" s="109"/>
      <c r="IX29" s="109"/>
      <c r="IY29" s="109">
        <v>50</v>
      </c>
      <c r="IZ29" s="109"/>
      <c r="JA29" s="109"/>
      <c r="JB29" s="109"/>
      <c r="JC29" s="109"/>
      <c r="JD29" s="109"/>
      <c r="JE29" s="109"/>
      <c r="JF29" s="109"/>
      <c r="JG29" s="109"/>
      <c r="JH29" s="109"/>
      <c r="JI29" s="109"/>
      <c r="JJ29" s="109"/>
      <c r="JK29" s="109"/>
      <c r="JL29" s="109"/>
      <c r="JM29" s="109"/>
      <c r="JN29" s="109"/>
      <c r="JO29" s="109"/>
      <c r="JP29" s="109"/>
      <c r="JQ29" s="109"/>
      <c r="JR29" s="109"/>
      <c r="JS29" s="109"/>
      <c r="JT29" s="109"/>
      <c r="JU29" s="109"/>
      <c r="JV29" s="109"/>
      <c r="JW29" s="109"/>
      <c r="JX29" s="109"/>
      <c r="JY29" s="109"/>
      <c r="JZ29" s="109"/>
      <c r="KA29" s="109"/>
      <c r="KB29" s="109"/>
      <c r="KC29" s="109"/>
      <c r="KD29" s="109"/>
      <c r="KE29" s="109"/>
      <c r="KF29" s="109"/>
      <c r="KG29" s="109"/>
      <c r="KH29" s="109"/>
      <c r="KI29" s="109"/>
      <c r="KJ29" s="109"/>
      <c r="KK29" s="109"/>
      <c r="KL29" s="109"/>
      <c r="KM29" s="109"/>
      <c r="KN29" s="109"/>
      <c r="KO29" s="109"/>
      <c r="KP29" s="109"/>
      <c r="KQ29" s="109"/>
      <c r="KR29" s="109"/>
      <c r="KS29" s="109"/>
      <c r="KT29" s="109"/>
      <c r="KU29" s="109"/>
      <c r="KV29" s="109"/>
      <c r="KW29" s="109"/>
      <c r="KX29" s="109"/>
      <c r="KY29" s="109"/>
      <c r="KZ29" s="109"/>
      <c r="LA29" s="109"/>
      <c r="LB29" s="109"/>
      <c r="LC29" s="109"/>
      <c r="LD29" s="109"/>
      <c r="LE29" s="109"/>
      <c r="LF29" s="109"/>
      <c r="LG29" s="109"/>
      <c r="LH29" s="109"/>
      <c r="LI29" s="109"/>
      <c r="LJ29" s="109"/>
      <c r="LK29" s="109"/>
      <c r="LL29" s="109"/>
      <c r="LM29" s="109"/>
      <c r="LN29" s="109"/>
      <c r="LO29" s="109"/>
      <c r="LP29" s="109"/>
      <c r="LQ29" s="109"/>
      <c r="LR29" s="109"/>
      <c r="LS29" s="109"/>
      <c r="LT29" s="109"/>
      <c r="LU29" s="109"/>
      <c r="LV29" s="109"/>
      <c r="LW29" s="109"/>
      <c r="LX29" s="109"/>
      <c r="LY29" s="109"/>
      <c r="LZ29" s="109"/>
      <c r="MA29" s="109"/>
      <c r="MB29" s="109"/>
      <c r="MC29" s="109"/>
      <c r="MD29" s="109"/>
      <c r="ME29" s="109"/>
      <c r="MF29" s="109"/>
      <c r="MG29" s="109"/>
      <c r="MH29" s="109"/>
      <c r="MI29" s="109">
        <v>5</v>
      </c>
      <c r="MJ29" s="109"/>
      <c r="MK29" s="109"/>
      <c r="ML29" s="109"/>
      <c r="MM29" s="109"/>
      <c r="MN29" s="109"/>
      <c r="MO29" s="109"/>
      <c r="MP29" s="109"/>
      <c r="MQ29" s="109"/>
      <c r="MR29" s="109"/>
      <c r="MS29" s="109"/>
      <c r="MT29" s="109"/>
      <c r="MU29" s="109"/>
      <c r="MV29" s="109"/>
      <c r="MW29" s="109"/>
      <c r="MX29" s="109"/>
      <c r="MY29" s="109"/>
      <c r="MZ29" s="109"/>
      <c r="NA29" s="109"/>
      <c r="NB29" s="109"/>
      <c r="NC29" s="109"/>
      <c r="ND29" s="109"/>
      <c r="NE29" s="109"/>
      <c r="NF29" s="109"/>
      <c r="NG29" s="109"/>
      <c r="NH29" s="109"/>
      <c r="NI29" s="109"/>
      <c r="NJ29" s="109"/>
      <c r="NK29" s="109"/>
      <c r="NL29" s="109"/>
      <c r="NM29" s="109"/>
      <c r="NN29" s="109"/>
      <c r="NO29" s="109"/>
      <c r="NP29" s="109"/>
      <c r="NQ29" s="109"/>
      <c r="NR29" s="109"/>
      <c r="NS29" s="109"/>
      <c r="NT29" s="109"/>
      <c r="NU29" s="109"/>
      <c r="NV29" s="109"/>
      <c r="NW29" s="109"/>
      <c r="NX29" s="109"/>
      <c r="NY29" s="109"/>
      <c r="NZ29" s="109"/>
      <c r="OA29" s="109"/>
      <c r="OB29" s="109"/>
      <c r="OC29" s="109"/>
      <c r="OD29" s="109"/>
      <c r="OE29" s="109"/>
      <c r="OF29" s="109"/>
      <c r="OG29" s="109"/>
      <c r="OH29" s="109"/>
      <c r="OI29" s="109"/>
      <c r="OJ29" s="109"/>
      <c r="OK29" s="109"/>
      <c r="OL29" s="109"/>
      <c r="OM29" s="109"/>
      <c r="ON29" s="109"/>
      <c r="OO29" s="109"/>
      <c r="OP29" s="109"/>
      <c r="OQ29" s="109"/>
      <c r="OR29" s="109"/>
      <c r="OS29" s="109"/>
      <c r="OT29" s="109"/>
      <c r="OU29" s="109"/>
      <c r="OV29" s="109"/>
      <c r="OW29" s="109"/>
      <c r="OX29" s="109"/>
      <c r="OY29" s="109"/>
      <c r="OZ29" s="109"/>
      <c r="PA29" s="109"/>
      <c r="PB29" s="109"/>
      <c r="PC29" s="109"/>
      <c r="PD29" s="109"/>
      <c r="PE29" s="109"/>
      <c r="PF29" s="109"/>
      <c r="PG29" s="109"/>
      <c r="PH29" s="109"/>
      <c r="PI29" s="109"/>
      <c r="PJ29" s="109"/>
      <c r="PK29" s="109"/>
      <c r="PL29" s="109"/>
      <c r="PM29" s="109"/>
      <c r="PN29" s="109"/>
      <c r="PO29" s="109"/>
      <c r="PP29" s="109"/>
      <c r="PQ29" s="109"/>
      <c r="PR29" s="109"/>
      <c r="PS29" s="109"/>
      <c r="PT29" s="109"/>
      <c r="PU29" s="109"/>
      <c r="PV29" s="109"/>
      <c r="PW29" s="109"/>
      <c r="PX29" s="109"/>
      <c r="PY29" s="109"/>
      <c r="PZ29" s="109"/>
      <c r="QA29" s="109"/>
      <c r="QB29" s="109"/>
      <c r="QC29" s="109"/>
      <c r="QD29" s="109"/>
      <c r="QE29" s="109"/>
      <c r="QF29" s="109"/>
      <c r="QG29" s="109"/>
      <c r="QH29" s="109"/>
      <c r="QI29" s="109"/>
      <c r="QJ29" s="109"/>
      <c r="QK29" s="23">
        <f t="shared" si="1"/>
        <v>74</v>
      </c>
      <c r="QL29" s="125"/>
      <c r="QM29" s="125"/>
      <c r="QN29" s="125"/>
      <c r="QO29" s="125">
        <v>4216.3</v>
      </c>
      <c r="QP29" s="125"/>
      <c r="QQ29" s="125"/>
      <c r="QR29" s="125"/>
      <c r="QS29" s="130"/>
    </row>
    <row r="30" spans="1:461" s="5" customFormat="1" ht="12.75" customHeight="1" x14ac:dyDescent="0.2">
      <c r="A30" s="52">
        <v>44586</v>
      </c>
      <c r="B30" s="98" t="s">
        <v>61</v>
      </c>
      <c r="C30" s="107"/>
      <c r="D30" s="107"/>
      <c r="E30" s="108"/>
      <c r="F30" s="108"/>
      <c r="G30" s="108"/>
      <c r="H30" s="108"/>
      <c r="I30" s="108"/>
      <c r="J30" s="108"/>
      <c r="K30" s="108"/>
      <c r="L30" s="108"/>
      <c r="M30" s="108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  <c r="BR30" s="109"/>
      <c r="BS30" s="109"/>
      <c r="BT30" s="109"/>
      <c r="BU30" s="109"/>
      <c r="BV30" s="109"/>
      <c r="BW30" s="109"/>
      <c r="BX30" s="109"/>
      <c r="BY30" s="109"/>
      <c r="BZ30" s="109"/>
      <c r="CA30" s="109"/>
      <c r="CB30" s="109"/>
      <c r="CC30" s="109"/>
      <c r="CD30" s="109"/>
      <c r="CE30" s="109"/>
      <c r="CF30" s="109"/>
      <c r="CG30" s="109"/>
      <c r="CH30" s="109"/>
      <c r="CI30" s="109"/>
      <c r="CJ30" s="109"/>
      <c r="CK30" s="109"/>
      <c r="CL30" s="109"/>
      <c r="CM30" s="109"/>
      <c r="CN30" s="109"/>
      <c r="CO30" s="109"/>
      <c r="CP30" s="109"/>
      <c r="CQ30" s="109"/>
      <c r="CR30" s="109"/>
      <c r="CS30" s="109"/>
      <c r="CT30" s="109"/>
      <c r="CU30" s="109"/>
      <c r="CV30" s="109"/>
      <c r="CW30" s="109"/>
      <c r="CX30" s="109"/>
      <c r="CY30" s="109"/>
      <c r="CZ30" s="109"/>
      <c r="DA30" s="109"/>
      <c r="DB30" s="109"/>
      <c r="DC30" s="109"/>
      <c r="DD30" s="109"/>
      <c r="DE30" s="109"/>
      <c r="DF30" s="109"/>
      <c r="DG30" s="109"/>
      <c r="DH30" s="109"/>
      <c r="DI30" s="109"/>
      <c r="DJ30" s="109"/>
      <c r="DK30" s="109"/>
      <c r="DL30" s="109"/>
      <c r="DM30" s="109"/>
      <c r="DN30" s="109"/>
      <c r="DO30" s="109"/>
      <c r="DP30" s="109"/>
      <c r="DQ30" s="109"/>
      <c r="DR30" s="109"/>
      <c r="DS30" s="109"/>
      <c r="DT30" s="109"/>
      <c r="DU30" s="109"/>
      <c r="DV30" s="109"/>
      <c r="DW30" s="109"/>
      <c r="DX30" s="109"/>
      <c r="DY30" s="109"/>
      <c r="DZ30" s="109"/>
      <c r="EA30" s="109"/>
      <c r="EB30" s="109"/>
      <c r="EC30" s="109"/>
      <c r="ED30" s="109"/>
      <c r="EE30" s="109"/>
      <c r="EF30" s="109"/>
      <c r="EG30" s="109"/>
      <c r="EH30" s="109"/>
      <c r="EI30" s="109"/>
      <c r="EJ30" s="109"/>
      <c r="EK30" s="109"/>
      <c r="EL30" s="109"/>
      <c r="EM30" s="109"/>
      <c r="EN30" s="109"/>
      <c r="EO30" s="109"/>
      <c r="EP30" s="109"/>
      <c r="EQ30" s="109"/>
      <c r="ER30" s="109"/>
      <c r="ES30" s="109"/>
      <c r="ET30" s="109"/>
      <c r="EU30" s="109"/>
      <c r="EV30" s="109"/>
      <c r="EW30" s="109"/>
      <c r="EX30" s="109"/>
      <c r="EY30" s="109"/>
      <c r="EZ30" s="109"/>
      <c r="FA30" s="109"/>
      <c r="FB30" s="109"/>
      <c r="FC30" s="109"/>
      <c r="FD30" s="109"/>
      <c r="FE30" s="109"/>
      <c r="FF30" s="109"/>
      <c r="FG30" s="109"/>
      <c r="FH30" s="109"/>
      <c r="FI30" s="109"/>
      <c r="FJ30" s="109"/>
      <c r="FK30" s="109"/>
      <c r="FL30" s="109"/>
      <c r="FM30" s="109"/>
      <c r="FN30" s="109"/>
      <c r="FO30" s="109"/>
      <c r="FP30" s="109"/>
      <c r="FQ30" s="109"/>
      <c r="FR30" s="109"/>
      <c r="FS30" s="109"/>
      <c r="FT30" s="109"/>
      <c r="FU30" s="109"/>
      <c r="FV30" s="109"/>
      <c r="FW30" s="109"/>
      <c r="FX30" s="109"/>
      <c r="FY30" s="109"/>
      <c r="FZ30" s="109"/>
      <c r="GA30" s="109"/>
      <c r="GB30" s="109"/>
      <c r="GC30" s="109"/>
      <c r="GD30" s="109"/>
      <c r="GE30" s="109"/>
      <c r="GF30" s="109"/>
      <c r="GG30" s="109"/>
      <c r="GH30" s="109"/>
      <c r="GI30" s="109"/>
      <c r="GJ30" s="109"/>
      <c r="GK30" s="109"/>
      <c r="GL30" s="109"/>
      <c r="GM30" s="109"/>
      <c r="GN30" s="109"/>
      <c r="GO30" s="109"/>
      <c r="GP30" s="109"/>
      <c r="GQ30" s="109"/>
      <c r="GR30" s="109"/>
      <c r="GS30" s="109"/>
      <c r="GT30" s="109"/>
      <c r="GU30" s="109"/>
      <c r="GV30" s="109"/>
      <c r="GW30" s="109"/>
      <c r="GX30" s="109"/>
      <c r="GY30" s="109"/>
      <c r="GZ30" s="109"/>
      <c r="HA30" s="109"/>
      <c r="HB30" s="109"/>
      <c r="HC30" s="109"/>
      <c r="HD30" s="109"/>
      <c r="HE30" s="109"/>
      <c r="HF30" s="109"/>
      <c r="HG30" s="109"/>
      <c r="HH30" s="109"/>
      <c r="HI30" s="109"/>
      <c r="HJ30" s="109"/>
      <c r="HK30" s="109"/>
      <c r="HL30" s="109"/>
      <c r="HM30" s="109"/>
      <c r="HN30" s="109"/>
      <c r="HO30" s="109"/>
      <c r="HP30" s="109"/>
      <c r="HQ30" s="109"/>
      <c r="HR30" s="109"/>
      <c r="HS30" s="109"/>
      <c r="HT30" s="109"/>
      <c r="HU30" s="109"/>
      <c r="HV30" s="109"/>
      <c r="HW30" s="109"/>
      <c r="HX30" s="109"/>
      <c r="HY30" s="109"/>
      <c r="HZ30" s="109"/>
      <c r="IA30" s="109"/>
      <c r="IB30" s="109"/>
      <c r="IC30" s="109"/>
      <c r="ID30" s="109"/>
      <c r="IE30" s="109"/>
      <c r="IF30" s="109"/>
      <c r="IG30" s="109"/>
      <c r="IH30" s="109"/>
      <c r="II30" s="109"/>
      <c r="IJ30" s="109"/>
      <c r="IK30" s="109"/>
      <c r="IL30" s="109"/>
      <c r="IM30" s="109"/>
      <c r="IN30" s="109"/>
      <c r="IO30" s="109"/>
      <c r="IP30" s="109"/>
      <c r="IQ30" s="109"/>
      <c r="IR30" s="109"/>
      <c r="IS30" s="109"/>
      <c r="IT30" s="109"/>
      <c r="IU30" s="109"/>
      <c r="IV30" s="109"/>
      <c r="IW30" s="109"/>
      <c r="IX30" s="109"/>
      <c r="IY30" s="109"/>
      <c r="IZ30" s="109"/>
      <c r="JA30" s="109"/>
      <c r="JB30" s="109"/>
      <c r="JC30" s="109"/>
      <c r="JD30" s="109"/>
      <c r="JE30" s="109">
        <v>30</v>
      </c>
      <c r="JF30" s="109"/>
      <c r="JG30" s="109"/>
      <c r="JH30" s="109"/>
      <c r="JI30" s="109"/>
      <c r="JJ30" s="109"/>
      <c r="JK30" s="109"/>
      <c r="JL30" s="109"/>
      <c r="JM30" s="109"/>
      <c r="JN30" s="109"/>
      <c r="JO30" s="109"/>
      <c r="JP30" s="109"/>
      <c r="JQ30" s="109"/>
      <c r="JR30" s="109"/>
      <c r="JS30" s="109"/>
      <c r="JT30" s="109"/>
      <c r="JU30" s="109"/>
      <c r="JV30" s="109"/>
      <c r="JW30" s="109"/>
      <c r="JX30" s="109"/>
      <c r="JY30" s="109"/>
      <c r="JZ30" s="109"/>
      <c r="KA30" s="109"/>
      <c r="KB30" s="109"/>
      <c r="KC30" s="109"/>
      <c r="KD30" s="109"/>
      <c r="KE30" s="109"/>
      <c r="KF30" s="109"/>
      <c r="KG30" s="109"/>
      <c r="KH30" s="109"/>
      <c r="KI30" s="109"/>
      <c r="KJ30" s="109"/>
      <c r="KK30" s="109"/>
      <c r="KL30" s="109"/>
      <c r="KM30" s="109"/>
      <c r="KN30" s="109"/>
      <c r="KO30" s="109"/>
      <c r="KP30" s="109"/>
      <c r="KQ30" s="109"/>
      <c r="KR30" s="109"/>
      <c r="KS30" s="109"/>
      <c r="KT30" s="109"/>
      <c r="KU30" s="109"/>
      <c r="KV30" s="109"/>
      <c r="KW30" s="109"/>
      <c r="KX30" s="109"/>
      <c r="KY30" s="109"/>
      <c r="KZ30" s="109"/>
      <c r="LA30" s="109"/>
      <c r="LB30" s="109"/>
      <c r="LC30" s="109"/>
      <c r="LD30" s="109"/>
      <c r="LE30" s="109"/>
      <c r="LF30" s="109"/>
      <c r="LG30" s="109"/>
      <c r="LH30" s="109"/>
      <c r="LI30" s="109"/>
      <c r="LJ30" s="109"/>
      <c r="LK30" s="109"/>
      <c r="LL30" s="109"/>
      <c r="LM30" s="109"/>
      <c r="LN30" s="109"/>
      <c r="LO30" s="109"/>
      <c r="LP30" s="109"/>
      <c r="LQ30" s="109"/>
      <c r="LR30" s="109"/>
      <c r="LS30" s="109"/>
      <c r="LT30" s="109"/>
      <c r="LU30" s="109"/>
      <c r="LV30" s="109"/>
      <c r="LW30" s="109"/>
      <c r="LX30" s="109"/>
      <c r="LY30" s="109"/>
      <c r="LZ30" s="109"/>
      <c r="MA30" s="109"/>
      <c r="MB30" s="109"/>
      <c r="MC30" s="109"/>
      <c r="MD30" s="109"/>
      <c r="ME30" s="109"/>
      <c r="MF30" s="109"/>
      <c r="MG30" s="109"/>
      <c r="MH30" s="109"/>
      <c r="MI30" s="109"/>
      <c r="MJ30" s="109"/>
      <c r="MK30" s="109"/>
      <c r="ML30" s="109"/>
      <c r="MM30" s="109"/>
      <c r="MN30" s="109"/>
      <c r="MO30" s="109"/>
      <c r="MP30" s="109"/>
      <c r="MQ30" s="109"/>
      <c r="MR30" s="109"/>
      <c r="MS30" s="109"/>
      <c r="MT30" s="109"/>
      <c r="MU30" s="109"/>
      <c r="MV30" s="109"/>
      <c r="MW30" s="109"/>
      <c r="MX30" s="109"/>
      <c r="MY30" s="109"/>
      <c r="MZ30" s="109"/>
      <c r="NA30" s="109"/>
      <c r="NB30" s="109"/>
      <c r="NC30" s="109"/>
      <c r="ND30" s="109"/>
      <c r="NE30" s="109"/>
      <c r="NF30" s="109"/>
      <c r="NG30" s="109"/>
      <c r="NH30" s="109"/>
      <c r="NI30" s="109"/>
      <c r="NJ30" s="109"/>
      <c r="NK30" s="109"/>
      <c r="NL30" s="109"/>
      <c r="NM30" s="109"/>
      <c r="NN30" s="109"/>
      <c r="NO30" s="109"/>
      <c r="NP30" s="109"/>
      <c r="NQ30" s="109"/>
      <c r="NR30" s="109"/>
      <c r="NS30" s="109"/>
      <c r="NT30" s="109"/>
      <c r="NU30" s="109"/>
      <c r="NV30" s="109"/>
      <c r="NW30" s="109"/>
      <c r="NX30" s="109"/>
      <c r="NY30" s="109"/>
      <c r="NZ30" s="109"/>
      <c r="OA30" s="109"/>
      <c r="OB30" s="109"/>
      <c r="OC30" s="109"/>
      <c r="OD30" s="109"/>
      <c r="OE30" s="109"/>
      <c r="OF30" s="109"/>
      <c r="OG30" s="109"/>
      <c r="OH30" s="109"/>
      <c r="OI30" s="109"/>
      <c r="OJ30" s="109"/>
      <c r="OK30" s="109"/>
      <c r="OL30" s="109"/>
      <c r="OM30" s="109"/>
      <c r="ON30" s="109"/>
      <c r="OO30" s="109"/>
      <c r="OP30" s="109"/>
      <c r="OQ30" s="109"/>
      <c r="OR30" s="109"/>
      <c r="OS30" s="109"/>
      <c r="OT30" s="109"/>
      <c r="OU30" s="109"/>
      <c r="OV30" s="109"/>
      <c r="OW30" s="109"/>
      <c r="OX30" s="109"/>
      <c r="OY30" s="109"/>
      <c r="OZ30" s="109"/>
      <c r="PA30" s="109"/>
      <c r="PB30" s="109"/>
      <c r="PC30" s="109"/>
      <c r="PD30" s="109"/>
      <c r="PE30" s="109"/>
      <c r="PF30" s="109"/>
      <c r="PG30" s="109"/>
      <c r="PH30" s="109"/>
      <c r="PI30" s="109"/>
      <c r="PJ30" s="109"/>
      <c r="PK30" s="109"/>
      <c r="PL30" s="109"/>
      <c r="PM30" s="109"/>
      <c r="PN30" s="109"/>
      <c r="PO30" s="109"/>
      <c r="PP30" s="109"/>
      <c r="PQ30" s="109"/>
      <c r="PR30" s="109"/>
      <c r="PS30" s="109"/>
      <c r="PT30" s="109"/>
      <c r="PU30" s="109"/>
      <c r="PV30" s="109"/>
      <c r="PW30" s="109"/>
      <c r="PX30" s="109"/>
      <c r="PY30" s="109"/>
      <c r="PZ30" s="109"/>
      <c r="QA30" s="109"/>
      <c r="QB30" s="109"/>
      <c r="QC30" s="109"/>
      <c r="QD30" s="109"/>
      <c r="QE30" s="109"/>
      <c r="QF30" s="109"/>
      <c r="QG30" s="109"/>
      <c r="QH30" s="109"/>
      <c r="QI30" s="109"/>
      <c r="QJ30" s="109"/>
      <c r="QK30" s="23">
        <f t="shared" si="1"/>
        <v>30</v>
      </c>
      <c r="QL30" s="125"/>
      <c r="QM30" s="125"/>
      <c r="QN30" s="125">
        <v>1185.1199999999999</v>
      </c>
      <c r="QO30" s="125"/>
      <c r="QP30" s="125"/>
      <c r="QQ30" s="125"/>
      <c r="QR30" s="125"/>
      <c r="QS30" s="130"/>
    </row>
    <row r="31" spans="1:461" s="5" customFormat="1" ht="12.75" customHeight="1" x14ac:dyDescent="0.2">
      <c r="A31" s="52">
        <v>44586</v>
      </c>
      <c r="B31" s="98" t="s">
        <v>88</v>
      </c>
      <c r="C31" s="107"/>
      <c r="D31" s="107"/>
      <c r="E31" s="108"/>
      <c r="F31" s="108"/>
      <c r="G31" s="108"/>
      <c r="H31" s="108"/>
      <c r="I31" s="108"/>
      <c r="J31" s="108"/>
      <c r="K31" s="108"/>
      <c r="L31" s="108"/>
      <c r="M31" s="108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>
        <v>100</v>
      </c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  <c r="BY31" s="109"/>
      <c r="BZ31" s="109"/>
      <c r="CA31" s="109"/>
      <c r="CB31" s="109"/>
      <c r="CC31" s="109"/>
      <c r="CD31" s="109"/>
      <c r="CE31" s="109"/>
      <c r="CF31" s="109"/>
      <c r="CG31" s="109"/>
      <c r="CH31" s="109"/>
      <c r="CI31" s="109"/>
      <c r="CJ31" s="109"/>
      <c r="CK31" s="109"/>
      <c r="CL31" s="109"/>
      <c r="CM31" s="109"/>
      <c r="CN31" s="109"/>
      <c r="CO31" s="109"/>
      <c r="CP31" s="109"/>
      <c r="CQ31" s="109"/>
      <c r="CR31" s="109"/>
      <c r="CS31" s="109"/>
      <c r="CT31" s="109"/>
      <c r="CU31" s="109"/>
      <c r="CV31" s="109"/>
      <c r="CW31" s="109"/>
      <c r="CX31" s="109"/>
      <c r="CY31" s="109"/>
      <c r="CZ31" s="109"/>
      <c r="DA31" s="109"/>
      <c r="DB31" s="109"/>
      <c r="DC31" s="109"/>
      <c r="DD31" s="109"/>
      <c r="DE31" s="109"/>
      <c r="DF31" s="109"/>
      <c r="DG31" s="109"/>
      <c r="DH31" s="109"/>
      <c r="DI31" s="109"/>
      <c r="DJ31" s="109"/>
      <c r="DK31" s="109"/>
      <c r="DL31" s="109"/>
      <c r="DM31" s="109"/>
      <c r="DN31" s="109"/>
      <c r="DO31" s="109"/>
      <c r="DP31" s="109"/>
      <c r="DQ31" s="109"/>
      <c r="DR31" s="109"/>
      <c r="DS31" s="109"/>
      <c r="DT31" s="109"/>
      <c r="DU31" s="109">
        <v>1</v>
      </c>
      <c r="DV31" s="109"/>
      <c r="DW31" s="109"/>
      <c r="DX31" s="109"/>
      <c r="DY31" s="109"/>
      <c r="DZ31" s="109"/>
      <c r="EA31" s="109"/>
      <c r="EB31" s="109"/>
      <c r="EC31" s="109"/>
      <c r="ED31" s="109"/>
      <c r="EE31" s="109"/>
      <c r="EF31" s="109"/>
      <c r="EG31" s="109"/>
      <c r="EH31" s="109"/>
      <c r="EI31" s="109"/>
      <c r="EJ31" s="109"/>
      <c r="EK31" s="109"/>
      <c r="EL31" s="109"/>
      <c r="EM31" s="109"/>
      <c r="EN31" s="109"/>
      <c r="EO31" s="109"/>
      <c r="EP31" s="109"/>
      <c r="EQ31" s="109"/>
      <c r="ER31" s="109"/>
      <c r="ES31" s="109"/>
      <c r="ET31" s="109"/>
      <c r="EU31" s="109"/>
      <c r="EV31" s="109"/>
      <c r="EW31" s="109"/>
      <c r="EX31" s="109"/>
      <c r="EY31" s="109"/>
      <c r="EZ31" s="109"/>
      <c r="FA31" s="109"/>
      <c r="FB31" s="109"/>
      <c r="FC31" s="109"/>
      <c r="FD31" s="109"/>
      <c r="FE31" s="109"/>
      <c r="FF31" s="109"/>
      <c r="FG31" s="109"/>
      <c r="FH31" s="109"/>
      <c r="FI31" s="109"/>
      <c r="FJ31" s="109"/>
      <c r="FK31" s="109"/>
      <c r="FL31" s="109"/>
      <c r="FM31" s="109"/>
      <c r="FN31" s="109"/>
      <c r="FO31" s="109"/>
      <c r="FP31" s="109"/>
      <c r="FQ31" s="109"/>
      <c r="FR31" s="109"/>
      <c r="FS31" s="109"/>
      <c r="FT31" s="109"/>
      <c r="FU31" s="109"/>
      <c r="FV31" s="109"/>
      <c r="FW31" s="109"/>
      <c r="FX31" s="109"/>
      <c r="FY31" s="109"/>
      <c r="FZ31" s="109"/>
      <c r="GA31" s="109"/>
      <c r="GB31" s="109"/>
      <c r="GC31" s="109"/>
      <c r="GD31" s="109"/>
      <c r="GE31" s="109"/>
      <c r="GF31" s="109"/>
      <c r="GG31" s="109"/>
      <c r="GH31" s="109"/>
      <c r="GI31" s="109"/>
      <c r="GJ31" s="109"/>
      <c r="GK31" s="109"/>
      <c r="GL31" s="109"/>
      <c r="GM31" s="109"/>
      <c r="GN31" s="109"/>
      <c r="GO31" s="109"/>
      <c r="GP31" s="109"/>
      <c r="GQ31" s="109"/>
      <c r="GR31" s="109"/>
      <c r="GS31" s="109"/>
      <c r="GT31" s="109"/>
      <c r="GU31" s="109"/>
      <c r="GV31" s="109"/>
      <c r="GW31" s="109"/>
      <c r="GX31" s="109"/>
      <c r="GY31" s="109"/>
      <c r="GZ31" s="109"/>
      <c r="HA31" s="109"/>
      <c r="HB31" s="109"/>
      <c r="HC31" s="109"/>
      <c r="HD31" s="109"/>
      <c r="HE31" s="109"/>
      <c r="HF31" s="109"/>
      <c r="HG31" s="109"/>
      <c r="HH31" s="109"/>
      <c r="HI31" s="109"/>
      <c r="HJ31" s="109"/>
      <c r="HK31" s="109"/>
      <c r="HL31" s="109"/>
      <c r="HM31" s="109"/>
      <c r="HN31" s="109"/>
      <c r="HO31" s="109"/>
      <c r="HP31" s="109"/>
      <c r="HQ31" s="109"/>
      <c r="HR31" s="109"/>
      <c r="HS31" s="109"/>
      <c r="HT31" s="109"/>
      <c r="HU31" s="109"/>
      <c r="HV31" s="109"/>
      <c r="HW31" s="109"/>
      <c r="HX31" s="109"/>
      <c r="HY31" s="109"/>
      <c r="HZ31" s="109"/>
      <c r="IA31" s="109"/>
      <c r="IB31" s="109"/>
      <c r="IC31" s="109"/>
      <c r="ID31" s="109"/>
      <c r="IE31" s="109"/>
      <c r="IF31" s="109"/>
      <c r="IG31" s="109"/>
      <c r="IH31" s="109"/>
      <c r="II31" s="109"/>
      <c r="IJ31" s="109"/>
      <c r="IK31" s="109"/>
      <c r="IL31" s="109"/>
      <c r="IM31" s="109"/>
      <c r="IN31" s="109"/>
      <c r="IO31" s="109"/>
      <c r="IP31" s="109"/>
      <c r="IQ31" s="109"/>
      <c r="IR31" s="109"/>
      <c r="IS31" s="109"/>
      <c r="IT31" s="109"/>
      <c r="IU31" s="109"/>
      <c r="IV31" s="109"/>
      <c r="IW31" s="109"/>
      <c r="IX31" s="109"/>
      <c r="IY31" s="109"/>
      <c r="IZ31" s="109"/>
      <c r="JA31" s="109"/>
      <c r="JB31" s="109"/>
      <c r="JC31" s="109"/>
      <c r="JD31" s="109"/>
      <c r="JE31" s="109"/>
      <c r="JF31" s="109"/>
      <c r="JG31" s="109">
        <v>3</v>
      </c>
      <c r="JH31" s="109"/>
      <c r="JI31" s="109"/>
      <c r="JJ31" s="109"/>
      <c r="JK31" s="109"/>
      <c r="JL31" s="109"/>
      <c r="JM31" s="109"/>
      <c r="JN31" s="109"/>
      <c r="JO31" s="109"/>
      <c r="JP31" s="109"/>
      <c r="JQ31" s="109"/>
      <c r="JR31" s="109"/>
      <c r="JS31" s="109"/>
      <c r="JT31" s="109"/>
      <c r="JU31" s="109"/>
      <c r="JV31" s="109"/>
      <c r="JW31" s="109"/>
      <c r="JX31" s="109"/>
      <c r="JY31" s="109"/>
      <c r="JZ31" s="109"/>
      <c r="KA31" s="109"/>
      <c r="KB31" s="109"/>
      <c r="KC31" s="109"/>
      <c r="KD31" s="109"/>
      <c r="KE31" s="109"/>
      <c r="KF31" s="109"/>
      <c r="KG31" s="109"/>
      <c r="KH31" s="109"/>
      <c r="KI31" s="109"/>
      <c r="KJ31" s="109"/>
      <c r="KK31" s="109"/>
      <c r="KL31" s="109"/>
      <c r="KM31" s="109"/>
      <c r="KN31" s="109"/>
      <c r="KO31" s="109"/>
      <c r="KP31" s="109"/>
      <c r="KQ31" s="109"/>
      <c r="KR31" s="109"/>
      <c r="KS31" s="109"/>
      <c r="KT31" s="109"/>
      <c r="KU31" s="109"/>
      <c r="KV31" s="109"/>
      <c r="KW31" s="109"/>
      <c r="KX31" s="109"/>
      <c r="KY31" s="109"/>
      <c r="KZ31" s="109"/>
      <c r="LA31" s="109"/>
      <c r="LB31" s="109"/>
      <c r="LC31" s="109"/>
      <c r="LD31" s="109"/>
      <c r="LE31" s="109"/>
      <c r="LF31" s="109"/>
      <c r="LG31" s="109"/>
      <c r="LH31" s="109"/>
      <c r="LI31" s="109"/>
      <c r="LJ31" s="109"/>
      <c r="LK31" s="109"/>
      <c r="LL31" s="109"/>
      <c r="LM31" s="109"/>
      <c r="LN31" s="109"/>
      <c r="LO31" s="109"/>
      <c r="LP31" s="109"/>
      <c r="LQ31" s="109"/>
      <c r="LR31" s="109"/>
      <c r="LS31" s="109"/>
      <c r="LT31" s="109"/>
      <c r="LU31" s="109"/>
      <c r="LV31" s="109"/>
      <c r="LW31" s="109"/>
      <c r="LX31" s="109"/>
      <c r="LY31" s="109"/>
      <c r="LZ31" s="109"/>
      <c r="MA31" s="109"/>
      <c r="MB31" s="109"/>
      <c r="MC31" s="109"/>
      <c r="MD31" s="109"/>
      <c r="ME31" s="109"/>
      <c r="MF31" s="109"/>
      <c r="MG31" s="109"/>
      <c r="MH31" s="109"/>
      <c r="MI31" s="109"/>
      <c r="MJ31" s="109"/>
      <c r="MK31" s="109"/>
      <c r="ML31" s="109"/>
      <c r="MM31" s="109"/>
      <c r="MN31" s="109"/>
      <c r="MO31" s="109"/>
      <c r="MP31" s="109"/>
      <c r="MQ31" s="109"/>
      <c r="MR31" s="109"/>
      <c r="MS31" s="109"/>
      <c r="MT31" s="109"/>
      <c r="MU31" s="109"/>
      <c r="MV31" s="109"/>
      <c r="MW31" s="109"/>
      <c r="MX31" s="109"/>
      <c r="MY31" s="109"/>
      <c r="MZ31" s="109"/>
      <c r="NA31" s="109"/>
      <c r="NB31" s="109"/>
      <c r="NC31" s="109"/>
      <c r="ND31" s="109"/>
      <c r="NE31" s="109"/>
      <c r="NF31" s="109"/>
      <c r="NG31" s="109"/>
      <c r="NH31" s="109"/>
      <c r="NI31" s="109"/>
      <c r="NJ31" s="109"/>
      <c r="NK31" s="109"/>
      <c r="NL31" s="109"/>
      <c r="NM31" s="109"/>
      <c r="NN31" s="109"/>
      <c r="NO31" s="109"/>
      <c r="NP31" s="109"/>
      <c r="NQ31" s="109"/>
      <c r="NR31" s="109"/>
      <c r="NS31" s="109"/>
      <c r="NT31" s="109"/>
      <c r="NU31" s="109"/>
      <c r="NV31" s="109"/>
      <c r="NW31" s="109"/>
      <c r="NX31" s="109"/>
      <c r="NY31" s="109"/>
      <c r="NZ31" s="109"/>
      <c r="OA31" s="109"/>
      <c r="OB31" s="109"/>
      <c r="OC31" s="109"/>
      <c r="OD31" s="109"/>
      <c r="OE31" s="109"/>
      <c r="OF31" s="109"/>
      <c r="OG31" s="109"/>
      <c r="OH31" s="109"/>
      <c r="OI31" s="109"/>
      <c r="OJ31" s="109"/>
      <c r="OK31" s="109"/>
      <c r="OL31" s="109"/>
      <c r="OM31" s="109"/>
      <c r="ON31" s="109"/>
      <c r="OO31" s="109"/>
      <c r="OP31" s="109"/>
      <c r="OQ31" s="109"/>
      <c r="OR31" s="109"/>
      <c r="OS31" s="109"/>
      <c r="OT31" s="109"/>
      <c r="OU31" s="109"/>
      <c r="OV31" s="109"/>
      <c r="OW31" s="109"/>
      <c r="OX31" s="109"/>
      <c r="OY31" s="109"/>
      <c r="OZ31" s="109"/>
      <c r="PA31" s="109"/>
      <c r="PB31" s="109"/>
      <c r="PC31" s="109"/>
      <c r="PD31" s="109"/>
      <c r="PE31" s="109"/>
      <c r="PF31" s="109"/>
      <c r="PG31" s="109"/>
      <c r="PH31" s="109"/>
      <c r="PI31" s="109"/>
      <c r="PJ31" s="109"/>
      <c r="PK31" s="109"/>
      <c r="PL31" s="109"/>
      <c r="PM31" s="109"/>
      <c r="PN31" s="109"/>
      <c r="PO31" s="109"/>
      <c r="PP31" s="109"/>
      <c r="PQ31" s="109"/>
      <c r="PR31" s="109"/>
      <c r="PS31" s="109"/>
      <c r="PT31" s="109"/>
      <c r="PU31" s="109"/>
      <c r="PV31" s="109"/>
      <c r="PW31" s="109"/>
      <c r="PX31" s="109"/>
      <c r="PY31" s="109"/>
      <c r="PZ31" s="109"/>
      <c r="QA31" s="109"/>
      <c r="QB31" s="109"/>
      <c r="QC31" s="109"/>
      <c r="QD31" s="109"/>
      <c r="QE31" s="109"/>
      <c r="QF31" s="109"/>
      <c r="QG31" s="109"/>
      <c r="QH31" s="109"/>
      <c r="QI31" s="109"/>
      <c r="QJ31" s="109"/>
      <c r="QK31" s="23">
        <f t="shared" si="1"/>
        <v>104</v>
      </c>
      <c r="QL31" s="125"/>
      <c r="QM31" s="125">
        <v>5049.46</v>
      </c>
      <c r="QN31" s="125"/>
      <c r="QO31" s="125"/>
      <c r="QP31" s="125"/>
      <c r="QQ31" s="125"/>
      <c r="QR31" s="125"/>
      <c r="QS31" s="130"/>
    </row>
    <row r="32" spans="1:461" s="5" customFormat="1" ht="12.75" customHeight="1" x14ac:dyDescent="0.2">
      <c r="A32" s="52">
        <v>44586</v>
      </c>
      <c r="B32" s="90" t="s">
        <v>470</v>
      </c>
      <c r="C32" s="107"/>
      <c r="D32" s="107"/>
      <c r="E32" s="108"/>
      <c r="F32" s="108"/>
      <c r="G32" s="108"/>
      <c r="H32" s="108"/>
      <c r="I32" s="108"/>
      <c r="J32" s="108"/>
      <c r="K32" s="108"/>
      <c r="L32" s="108"/>
      <c r="M32" s="108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09"/>
      <c r="BX32" s="109"/>
      <c r="BY32" s="109"/>
      <c r="BZ32" s="109"/>
      <c r="CA32" s="109"/>
      <c r="CB32" s="109"/>
      <c r="CC32" s="109"/>
      <c r="CD32" s="109"/>
      <c r="CE32" s="109"/>
      <c r="CF32" s="109"/>
      <c r="CG32" s="109"/>
      <c r="CH32" s="109"/>
      <c r="CI32" s="109"/>
      <c r="CJ32" s="109"/>
      <c r="CK32" s="109"/>
      <c r="CL32" s="109"/>
      <c r="CM32" s="109"/>
      <c r="CN32" s="109"/>
      <c r="CO32" s="109"/>
      <c r="CP32" s="109"/>
      <c r="CQ32" s="109"/>
      <c r="CR32" s="109"/>
      <c r="CS32" s="109"/>
      <c r="CT32" s="109"/>
      <c r="CU32" s="109"/>
      <c r="CV32" s="109"/>
      <c r="CW32" s="109"/>
      <c r="CX32" s="109"/>
      <c r="CY32" s="109"/>
      <c r="CZ32" s="109"/>
      <c r="DA32" s="109"/>
      <c r="DB32" s="109"/>
      <c r="DC32" s="109"/>
      <c r="DD32" s="109"/>
      <c r="DE32" s="109"/>
      <c r="DF32" s="109"/>
      <c r="DG32" s="109"/>
      <c r="DH32" s="109"/>
      <c r="DI32" s="109"/>
      <c r="DJ32" s="109"/>
      <c r="DK32" s="109"/>
      <c r="DL32" s="109"/>
      <c r="DM32" s="109"/>
      <c r="DN32" s="109"/>
      <c r="DO32" s="109"/>
      <c r="DP32" s="109"/>
      <c r="DQ32" s="109"/>
      <c r="DR32" s="109"/>
      <c r="DS32" s="109"/>
      <c r="DT32" s="109"/>
      <c r="DU32" s="109"/>
      <c r="DV32" s="109"/>
      <c r="DW32" s="109"/>
      <c r="DX32" s="109"/>
      <c r="DY32" s="109"/>
      <c r="DZ32" s="109"/>
      <c r="EA32" s="109"/>
      <c r="EB32" s="109"/>
      <c r="EC32" s="109"/>
      <c r="ED32" s="109"/>
      <c r="EE32" s="109"/>
      <c r="EF32" s="109"/>
      <c r="EG32" s="109"/>
      <c r="EH32" s="109"/>
      <c r="EI32" s="109"/>
      <c r="EJ32" s="109"/>
      <c r="EK32" s="109"/>
      <c r="EL32" s="109"/>
      <c r="EM32" s="109"/>
      <c r="EN32" s="109"/>
      <c r="EO32" s="109"/>
      <c r="EP32" s="109"/>
      <c r="EQ32" s="109"/>
      <c r="ER32" s="109"/>
      <c r="ES32" s="109"/>
      <c r="ET32" s="109"/>
      <c r="EU32" s="109"/>
      <c r="EV32" s="109"/>
      <c r="EW32" s="109"/>
      <c r="EX32" s="109"/>
      <c r="EY32" s="109"/>
      <c r="EZ32" s="109"/>
      <c r="FA32" s="109"/>
      <c r="FB32" s="109"/>
      <c r="FC32" s="109"/>
      <c r="FD32" s="109"/>
      <c r="FE32" s="109"/>
      <c r="FF32" s="109"/>
      <c r="FG32" s="109"/>
      <c r="FH32" s="109"/>
      <c r="FI32" s="109"/>
      <c r="FJ32" s="109"/>
      <c r="FK32" s="109"/>
      <c r="FL32" s="109"/>
      <c r="FM32" s="109"/>
      <c r="FN32" s="109"/>
      <c r="FO32" s="109"/>
      <c r="FP32" s="109"/>
      <c r="FQ32" s="109"/>
      <c r="FR32" s="109"/>
      <c r="FS32" s="109"/>
      <c r="FT32" s="109"/>
      <c r="FU32" s="109"/>
      <c r="FV32" s="109"/>
      <c r="FW32" s="109"/>
      <c r="FX32" s="109"/>
      <c r="FY32" s="109"/>
      <c r="FZ32" s="109"/>
      <c r="GA32" s="109"/>
      <c r="GB32" s="109"/>
      <c r="GC32" s="109"/>
      <c r="GD32" s="109"/>
      <c r="GE32" s="109"/>
      <c r="GF32" s="109"/>
      <c r="GG32" s="109"/>
      <c r="GH32" s="109"/>
      <c r="GI32" s="109"/>
      <c r="GJ32" s="109"/>
      <c r="GK32" s="109"/>
      <c r="GL32" s="109"/>
      <c r="GM32" s="109"/>
      <c r="GN32" s="109"/>
      <c r="GO32" s="109"/>
      <c r="GP32" s="109"/>
      <c r="GQ32" s="109"/>
      <c r="GR32" s="109"/>
      <c r="GS32" s="109"/>
      <c r="GT32" s="109"/>
      <c r="GU32" s="109"/>
      <c r="GV32" s="109"/>
      <c r="GW32" s="109"/>
      <c r="GX32" s="109"/>
      <c r="GY32" s="109"/>
      <c r="GZ32" s="109"/>
      <c r="HA32" s="109"/>
      <c r="HB32" s="109"/>
      <c r="HC32" s="109"/>
      <c r="HD32" s="109"/>
      <c r="HE32" s="109"/>
      <c r="HF32" s="109"/>
      <c r="HG32" s="109"/>
      <c r="HH32" s="109"/>
      <c r="HI32" s="109"/>
      <c r="HJ32" s="109"/>
      <c r="HK32" s="109"/>
      <c r="HL32" s="109"/>
      <c r="HM32" s="109"/>
      <c r="HN32" s="109"/>
      <c r="HO32" s="109"/>
      <c r="HP32" s="109"/>
      <c r="HQ32" s="109"/>
      <c r="HR32" s="109"/>
      <c r="HS32" s="109"/>
      <c r="HT32" s="109"/>
      <c r="HU32" s="109"/>
      <c r="HV32" s="109"/>
      <c r="HW32" s="109"/>
      <c r="HX32" s="109"/>
      <c r="HY32" s="109"/>
      <c r="HZ32" s="109"/>
      <c r="IA32" s="109"/>
      <c r="IB32" s="109"/>
      <c r="IC32" s="109"/>
      <c r="ID32" s="109"/>
      <c r="IE32" s="109"/>
      <c r="IF32" s="109"/>
      <c r="IG32" s="109"/>
      <c r="IH32" s="109"/>
      <c r="II32" s="109"/>
      <c r="IJ32" s="109"/>
      <c r="IK32" s="109"/>
      <c r="IL32" s="109"/>
      <c r="IM32" s="109"/>
      <c r="IN32" s="109"/>
      <c r="IO32" s="109"/>
      <c r="IP32" s="109"/>
      <c r="IQ32" s="109"/>
      <c r="IR32" s="109"/>
      <c r="IS32" s="109"/>
      <c r="IT32" s="109"/>
      <c r="IU32" s="109"/>
      <c r="IV32" s="109"/>
      <c r="IW32" s="109"/>
      <c r="IX32" s="109"/>
      <c r="IY32" s="109"/>
      <c r="IZ32" s="109"/>
      <c r="JA32" s="109"/>
      <c r="JB32" s="109"/>
      <c r="JC32" s="109"/>
      <c r="JD32" s="109"/>
      <c r="JE32" s="109"/>
      <c r="JF32" s="109"/>
      <c r="JG32" s="109"/>
      <c r="JH32" s="109"/>
      <c r="JI32" s="109"/>
      <c r="JJ32" s="109"/>
      <c r="JK32" s="109"/>
      <c r="JL32" s="109"/>
      <c r="JM32" s="109"/>
      <c r="JN32" s="109"/>
      <c r="JO32" s="109"/>
      <c r="JP32" s="109"/>
      <c r="JQ32" s="109"/>
      <c r="JR32" s="109"/>
      <c r="JS32" s="109"/>
      <c r="JT32" s="109"/>
      <c r="JU32" s="109"/>
      <c r="JV32" s="109"/>
      <c r="JW32" s="109"/>
      <c r="JX32" s="109"/>
      <c r="JY32" s="109"/>
      <c r="JZ32" s="109"/>
      <c r="KA32" s="109"/>
      <c r="KB32" s="109"/>
      <c r="KC32" s="109"/>
      <c r="KD32" s="109"/>
      <c r="KE32" s="109"/>
      <c r="KF32" s="109"/>
      <c r="KG32" s="109"/>
      <c r="KH32" s="109"/>
      <c r="KI32" s="109"/>
      <c r="KJ32" s="109"/>
      <c r="KK32" s="109"/>
      <c r="KL32" s="109"/>
      <c r="KM32" s="109">
        <v>2</v>
      </c>
      <c r="KN32" s="109"/>
      <c r="KO32" s="109"/>
      <c r="KP32" s="109"/>
      <c r="KQ32" s="109"/>
      <c r="KR32" s="109"/>
      <c r="KS32" s="109"/>
      <c r="KT32" s="109"/>
      <c r="KU32" s="109"/>
      <c r="KV32" s="109"/>
      <c r="KW32" s="109"/>
      <c r="KX32" s="109"/>
      <c r="KY32" s="109"/>
      <c r="KZ32" s="109"/>
      <c r="LA32" s="109"/>
      <c r="LB32" s="109"/>
      <c r="LC32" s="109"/>
      <c r="LD32" s="109"/>
      <c r="LE32" s="109"/>
      <c r="LF32" s="109"/>
      <c r="LG32" s="109"/>
      <c r="LH32" s="109"/>
      <c r="LI32" s="109"/>
      <c r="LJ32" s="109"/>
      <c r="LK32" s="109"/>
      <c r="LL32" s="109"/>
      <c r="LM32" s="109"/>
      <c r="LN32" s="109"/>
      <c r="LO32" s="109"/>
      <c r="LP32" s="109"/>
      <c r="LQ32" s="109"/>
      <c r="LR32" s="109"/>
      <c r="LS32" s="109"/>
      <c r="LT32" s="109"/>
      <c r="LU32" s="109"/>
      <c r="LV32" s="109"/>
      <c r="LW32" s="109"/>
      <c r="LX32" s="109"/>
      <c r="LY32" s="109"/>
      <c r="LZ32" s="109"/>
      <c r="MA32" s="109"/>
      <c r="MB32" s="109"/>
      <c r="MC32" s="109"/>
      <c r="MD32" s="109"/>
      <c r="ME32" s="109"/>
      <c r="MF32" s="109"/>
      <c r="MG32" s="109"/>
      <c r="MH32" s="109"/>
      <c r="MI32" s="109"/>
      <c r="MJ32" s="109"/>
      <c r="MK32" s="109"/>
      <c r="ML32" s="109"/>
      <c r="MM32" s="109"/>
      <c r="MN32" s="109"/>
      <c r="MO32" s="109"/>
      <c r="MP32" s="109"/>
      <c r="MQ32" s="109"/>
      <c r="MR32" s="109"/>
      <c r="MS32" s="109"/>
      <c r="MT32" s="109"/>
      <c r="MU32" s="109"/>
      <c r="MV32" s="109"/>
      <c r="MW32" s="109"/>
      <c r="MX32" s="109"/>
      <c r="MY32" s="109"/>
      <c r="MZ32" s="109"/>
      <c r="NA32" s="109"/>
      <c r="NB32" s="109"/>
      <c r="NC32" s="109"/>
      <c r="ND32" s="109"/>
      <c r="NE32" s="109"/>
      <c r="NF32" s="109"/>
      <c r="NG32" s="109"/>
      <c r="NH32" s="109"/>
      <c r="NI32" s="109"/>
      <c r="NJ32" s="109"/>
      <c r="NK32" s="109"/>
      <c r="NL32" s="109"/>
      <c r="NM32" s="109"/>
      <c r="NN32" s="109"/>
      <c r="NO32" s="109"/>
      <c r="NP32" s="109"/>
      <c r="NQ32" s="109"/>
      <c r="NR32" s="109"/>
      <c r="NS32" s="109"/>
      <c r="NT32" s="109"/>
      <c r="NU32" s="109"/>
      <c r="NV32" s="109"/>
      <c r="NW32" s="109"/>
      <c r="NX32" s="109"/>
      <c r="NY32" s="109"/>
      <c r="NZ32" s="109"/>
      <c r="OA32" s="109"/>
      <c r="OB32" s="109"/>
      <c r="OC32" s="109"/>
      <c r="OD32" s="109"/>
      <c r="OE32" s="109"/>
      <c r="OF32" s="109"/>
      <c r="OG32" s="109"/>
      <c r="OH32" s="109"/>
      <c r="OI32" s="109"/>
      <c r="OJ32" s="109"/>
      <c r="OK32" s="109"/>
      <c r="OL32" s="109"/>
      <c r="OM32" s="109"/>
      <c r="ON32" s="109"/>
      <c r="OO32" s="109"/>
      <c r="OP32" s="109"/>
      <c r="OQ32" s="109"/>
      <c r="OR32" s="109"/>
      <c r="OS32" s="109"/>
      <c r="OT32" s="109"/>
      <c r="OU32" s="109"/>
      <c r="OV32" s="109"/>
      <c r="OW32" s="109"/>
      <c r="OX32" s="109"/>
      <c r="OY32" s="109"/>
      <c r="OZ32" s="109"/>
      <c r="PA32" s="109"/>
      <c r="PB32" s="109"/>
      <c r="PC32" s="109"/>
      <c r="PD32" s="109"/>
      <c r="PE32" s="109"/>
      <c r="PF32" s="109"/>
      <c r="PG32" s="109"/>
      <c r="PH32" s="109"/>
      <c r="PI32" s="109"/>
      <c r="PJ32" s="109"/>
      <c r="PK32" s="109"/>
      <c r="PL32" s="109"/>
      <c r="PM32" s="109"/>
      <c r="PN32" s="109"/>
      <c r="PO32" s="109"/>
      <c r="PP32" s="109"/>
      <c r="PQ32" s="109"/>
      <c r="PR32" s="109"/>
      <c r="PS32" s="109"/>
      <c r="PT32" s="109"/>
      <c r="PU32" s="109"/>
      <c r="PV32" s="109"/>
      <c r="PW32" s="109"/>
      <c r="PX32" s="109"/>
      <c r="PY32" s="109"/>
      <c r="PZ32" s="109"/>
      <c r="QA32" s="109"/>
      <c r="QB32" s="109"/>
      <c r="QC32" s="109"/>
      <c r="QD32" s="109"/>
      <c r="QE32" s="109"/>
      <c r="QF32" s="109"/>
      <c r="QG32" s="109"/>
      <c r="QH32" s="109"/>
      <c r="QI32" s="109"/>
      <c r="QJ32" s="109"/>
      <c r="QK32" s="23">
        <f t="shared" si="1"/>
        <v>2</v>
      </c>
      <c r="QL32" s="125">
        <v>86.95</v>
      </c>
      <c r="QM32" s="125"/>
      <c r="QN32" s="125"/>
      <c r="QO32" s="125"/>
      <c r="QP32" s="125"/>
      <c r="QQ32" s="125"/>
      <c r="QR32" s="125"/>
      <c r="QS32" s="130"/>
    </row>
    <row r="33" spans="1:461" s="5" customFormat="1" ht="12.75" customHeight="1" x14ac:dyDescent="0.2">
      <c r="A33" s="52">
        <v>44586</v>
      </c>
      <c r="B33" s="90" t="s">
        <v>471</v>
      </c>
      <c r="C33" s="107"/>
      <c r="D33" s="107"/>
      <c r="E33" s="108"/>
      <c r="F33" s="108"/>
      <c r="G33" s="108"/>
      <c r="H33" s="108"/>
      <c r="I33" s="108"/>
      <c r="J33" s="108"/>
      <c r="K33" s="108"/>
      <c r="L33" s="108"/>
      <c r="M33" s="108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  <c r="CZ33" s="109"/>
      <c r="DA33" s="109"/>
      <c r="DB33" s="109"/>
      <c r="DC33" s="109"/>
      <c r="DD33" s="109"/>
      <c r="DE33" s="109"/>
      <c r="DF33" s="109"/>
      <c r="DG33" s="109"/>
      <c r="DH33" s="109"/>
      <c r="DI33" s="109"/>
      <c r="DJ33" s="109"/>
      <c r="DK33" s="109"/>
      <c r="DL33" s="109"/>
      <c r="DM33" s="109"/>
      <c r="DN33" s="109"/>
      <c r="DO33" s="109"/>
      <c r="DP33" s="109"/>
      <c r="DQ33" s="109"/>
      <c r="DR33" s="109"/>
      <c r="DS33" s="109"/>
      <c r="DT33" s="109"/>
      <c r="DU33" s="109"/>
      <c r="DV33" s="109"/>
      <c r="DW33" s="109"/>
      <c r="DX33" s="109"/>
      <c r="DY33" s="109"/>
      <c r="DZ33" s="109"/>
      <c r="EA33" s="109"/>
      <c r="EB33" s="109"/>
      <c r="EC33" s="109"/>
      <c r="ED33" s="109"/>
      <c r="EE33" s="109"/>
      <c r="EF33" s="109"/>
      <c r="EG33" s="109"/>
      <c r="EH33" s="109"/>
      <c r="EI33" s="109"/>
      <c r="EJ33" s="109"/>
      <c r="EK33" s="109"/>
      <c r="EL33" s="109"/>
      <c r="EM33" s="109"/>
      <c r="EN33" s="109"/>
      <c r="EO33" s="109"/>
      <c r="EP33" s="109"/>
      <c r="EQ33" s="109"/>
      <c r="ER33" s="109"/>
      <c r="ES33" s="109"/>
      <c r="ET33" s="109"/>
      <c r="EU33" s="109"/>
      <c r="EV33" s="109"/>
      <c r="EW33" s="109"/>
      <c r="EX33" s="109"/>
      <c r="EY33" s="109"/>
      <c r="EZ33" s="109"/>
      <c r="FA33" s="109"/>
      <c r="FB33" s="109"/>
      <c r="FC33" s="109"/>
      <c r="FD33" s="109"/>
      <c r="FE33" s="109"/>
      <c r="FF33" s="109"/>
      <c r="FG33" s="109"/>
      <c r="FH33" s="109"/>
      <c r="FI33" s="109"/>
      <c r="FJ33" s="109"/>
      <c r="FK33" s="109"/>
      <c r="FL33" s="109"/>
      <c r="FM33" s="109"/>
      <c r="FN33" s="109"/>
      <c r="FO33" s="109"/>
      <c r="FP33" s="109"/>
      <c r="FQ33" s="109"/>
      <c r="FR33" s="109"/>
      <c r="FS33" s="109"/>
      <c r="FT33" s="109"/>
      <c r="FU33" s="109"/>
      <c r="FV33" s="109"/>
      <c r="FW33" s="109"/>
      <c r="FX33" s="109"/>
      <c r="FY33" s="109"/>
      <c r="FZ33" s="109"/>
      <c r="GA33" s="109"/>
      <c r="GB33" s="109"/>
      <c r="GC33" s="109"/>
      <c r="GD33" s="109"/>
      <c r="GE33" s="109"/>
      <c r="GF33" s="109"/>
      <c r="GG33" s="109"/>
      <c r="GH33" s="109"/>
      <c r="GI33" s="109"/>
      <c r="GJ33" s="109"/>
      <c r="GK33" s="109"/>
      <c r="GL33" s="109"/>
      <c r="GM33" s="109"/>
      <c r="GN33" s="109"/>
      <c r="GO33" s="109"/>
      <c r="GP33" s="109"/>
      <c r="GQ33" s="109"/>
      <c r="GR33" s="109"/>
      <c r="GS33" s="109"/>
      <c r="GT33" s="109"/>
      <c r="GU33" s="109"/>
      <c r="GV33" s="109"/>
      <c r="GW33" s="109"/>
      <c r="GX33" s="109"/>
      <c r="GY33" s="109"/>
      <c r="GZ33" s="109"/>
      <c r="HA33" s="109"/>
      <c r="HB33" s="109"/>
      <c r="HC33" s="109"/>
      <c r="HD33" s="109"/>
      <c r="HE33" s="109"/>
      <c r="HF33" s="109"/>
      <c r="HG33" s="109"/>
      <c r="HH33" s="109"/>
      <c r="HI33" s="109"/>
      <c r="HJ33" s="109"/>
      <c r="HK33" s="109"/>
      <c r="HL33" s="109"/>
      <c r="HM33" s="109"/>
      <c r="HN33" s="109"/>
      <c r="HO33" s="109"/>
      <c r="HP33" s="109"/>
      <c r="HQ33" s="109"/>
      <c r="HR33" s="109"/>
      <c r="HS33" s="109"/>
      <c r="HT33" s="109"/>
      <c r="HU33" s="109"/>
      <c r="HV33" s="109"/>
      <c r="HW33" s="109"/>
      <c r="HX33" s="109"/>
      <c r="HY33" s="109"/>
      <c r="HZ33" s="109"/>
      <c r="IA33" s="109"/>
      <c r="IB33" s="109"/>
      <c r="IC33" s="109"/>
      <c r="ID33" s="109"/>
      <c r="IE33" s="109"/>
      <c r="IF33" s="109"/>
      <c r="IG33" s="109"/>
      <c r="IH33" s="109"/>
      <c r="II33" s="109"/>
      <c r="IJ33" s="109"/>
      <c r="IK33" s="109"/>
      <c r="IL33" s="109"/>
      <c r="IM33" s="109"/>
      <c r="IN33" s="109"/>
      <c r="IO33" s="109"/>
      <c r="IP33" s="109"/>
      <c r="IQ33" s="109"/>
      <c r="IR33" s="109"/>
      <c r="IS33" s="109"/>
      <c r="IT33" s="109"/>
      <c r="IU33" s="109"/>
      <c r="IV33" s="109"/>
      <c r="IW33" s="109"/>
      <c r="IX33" s="109"/>
      <c r="IY33" s="109"/>
      <c r="IZ33" s="109"/>
      <c r="JA33" s="109"/>
      <c r="JB33" s="109"/>
      <c r="JC33" s="109"/>
      <c r="JD33" s="109"/>
      <c r="JE33" s="109"/>
      <c r="JF33" s="109"/>
      <c r="JG33" s="109"/>
      <c r="JH33" s="109"/>
      <c r="JI33" s="109"/>
      <c r="JJ33" s="109"/>
      <c r="JK33" s="109"/>
      <c r="JL33" s="109"/>
      <c r="JM33" s="109"/>
      <c r="JN33" s="109"/>
      <c r="JO33" s="109"/>
      <c r="JP33" s="109"/>
      <c r="JQ33" s="109"/>
      <c r="JR33" s="109"/>
      <c r="JS33" s="109"/>
      <c r="JT33" s="109"/>
      <c r="JU33" s="109"/>
      <c r="JV33" s="109"/>
      <c r="JW33" s="109"/>
      <c r="JX33" s="109"/>
      <c r="JY33" s="109"/>
      <c r="JZ33" s="109"/>
      <c r="KA33" s="109"/>
      <c r="KB33" s="109"/>
      <c r="KC33" s="109"/>
      <c r="KD33" s="109"/>
      <c r="KE33" s="109"/>
      <c r="KF33" s="109"/>
      <c r="KG33" s="109"/>
      <c r="KH33" s="109"/>
      <c r="KI33" s="109"/>
      <c r="KJ33" s="109"/>
      <c r="KK33" s="109"/>
      <c r="KL33" s="109"/>
      <c r="KM33" s="109"/>
      <c r="KN33" s="109"/>
      <c r="KO33" s="109"/>
      <c r="KP33" s="109"/>
      <c r="KQ33" s="109"/>
      <c r="KR33" s="109"/>
      <c r="KS33" s="109"/>
      <c r="KT33" s="109"/>
      <c r="KU33" s="109"/>
      <c r="KV33" s="109"/>
      <c r="KW33" s="109"/>
      <c r="KX33" s="109"/>
      <c r="KY33" s="109"/>
      <c r="KZ33" s="109"/>
      <c r="LA33" s="109"/>
      <c r="LB33" s="109"/>
      <c r="LC33" s="109"/>
      <c r="LD33" s="109"/>
      <c r="LE33" s="109"/>
      <c r="LF33" s="109"/>
      <c r="LG33" s="109"/>
      <c r="LH33" s="109"/>
      <c r="LI33" s="109"/>
      <c r="LJ33" s="109"/>
      <c r="LK33" s="109"/>
      <c r="LL33" s="109"/>
      <c r="LM33" s="109"/>
      <c r="LN33" s="109"/>
      <c r="LO33" s="109"/>
      <c r="LP33" s="109"/>
      <c r="LQ33" s="109"/>
      <c r="LR33" s="109"/>
      <c r="LS33" s="109"/>
      <c r="LT33" s="109"/>
      <c r="LU33" s="109"/>
      <c r="LV33" s="109"/>
      <c r="LW33" s="109"/>
      <c r="LX33" s="109"/>
      <c r="LY33" s="109"/>
      <c r="LZ33" s="109"/>
      <c r="MA33" s="109"/>
      <c r="MB33" s="109"/>
      <c r="MC33" s="109"/>
      <c r="MD33" s="109"/>
      <c r="ME33" s="109"/>
      <c r="MF33" s="109"/>
      <c r="MG33" s="109"/>
      <c r="MH33" s="109"/>
      <c r="MI33" s="109"/>
      <c r="MJ33" s="109"/>
      <c r="MK33" s="109"/>
      <c r="ML33" s="109"/>
      <c r="MM33" s="109"/>
      <c r="MN33" s="109"/>
      <c r="MO33" s="109"/>
      <c r="MP33" s="109"/>
      <c r="MQ33" s="109"/>
      <c r="MR33" s="109"/>
      <c r="MS33" s="109"/>
      <c r="MT33" s="109"/>
      <c r="MU33" s="109"/>
      <c r="MV33" s="109"/>
      <c r="MW33" s="109"/>
      <c r="MX33" s="109"/>
      <c r="MY33" s="109"/>
      <c r="MZ33" s="109"/>
      <c r="NA33" s="109"/>
      <c r="NB33" s="109"/>
      <c r="NC33" s="109"/>
      <c r="ND33" s="109"/>
      <c r="NE33" s="109"/>
      <c r="NF33" s="109"/>
      <c r="NG33" s="109"/>
      <c r="NH33" s="109"/>
      <c r="NI33" s="109"/>
      <c r="NJ33" s="109"/>
      <c r="NK33" s="109"/>
      <c r="NL33" s="109"/>
      <c r="NM33" s="109"/>
      <c r="NN33" s="109"/>
      <c r="NO33" s="109"/>
      <c r="NP33" s="109"/>
      <c r="NQ33" s="109"/>
      <c r="NR33" s="109"/>
      <c r="NS33" s="109"/>
      <c r="NT33" s="109"/>
      <c r="NU33" s="109"/>
      <c r="NV33" s="109"/>
      <c r="NW33" s="109"/>
      <c r="NX33" s="109"/>
      <c r="NY33" s="109"/>
      <c r="NZ33" s="109"/>
      <c r="OA33" s="109"/>
      <c r="OB33" s="109"/>
      <c r="OC33" s="109"/>
      <c r="OD33" s="109"/>
      <c r="OE33" s="109"/>
      <c r="OF33" s="109"/>
      <c r="OG33" s="109"/>
      <c r="OH33" s="109"/>
      <c r="OI33" s="109"/>
      <c r="OJ33" s="109"/>
      <c r="OK33" s="109"/>
      <c r="OL33" s="109"/>
      <c r="OM33" s="109"/>
      <c r="ON33" s="109"/>
      <c r="OO33" s="109"/>
      <c r="OP33" s="109"/>
      <c r="OQ33" s="109"/>
      <c r="OR33" s="109"/>
      <c r="OS33" s="109"/>
      <c r="OT33" s="109"/>
      <c r="OU33" s="109"/>
      <c r="OV33" s="109"/>
      <c r="OW33" s="109"/>
      <c r="OX33" s="109"/>
      <c r="OY33" s="109"/>
      <c r="OZ33" s="109"/>
      <c r="PA33" s="109"/>
      <c r="PB33" s="109"/>
      <c r="PC33" s="109"/>
      <c r="PD33" s="109"/>
      <c r="PE33" s="109"/>
      <c r="PF33" s="109"/>
      <c r="PG33" s="109"/>
      <c r="PH33" s="109"/>
      <c r="PI33" s="109"/>
      <c r="PJ33" s="109"/>
      <c r="PK33" s="109"/>
      <c r="PL33" s="109"/>
      <c r="PM33" s="109"/>
      <c r="PN33" s="109"/>
      <c r="PO33" s="109"/>
      <c r="PP33" s="109">
        <v>4</v>
      </c>
      <c r="PQ33" s="109"/>
      <c r="PR33" s="109"/>
      <c r="PS33" s="109"/>
      <c r="PT33" s="109"/>
      <c r="PU33" s="109"/>
      <c r="PV33" s="109"/>
      <c r="PW33" s="109"/>
      <c r="PX33" s="109"/>
      <c r="PY33" s="109"/>
      <c r="PZ33" s="109"/>
      <c r="QA33" s="109"/>
      <c r="QB33" s="109"/>
      <c r="QC33" s="109"/>
      <c r="QD33" s="109"/>
      <c r="QE33" s="109"/>
      <c r="QF33" s="109"/>
      <c r="QG33" s="109"/>
      <c r="QH33" s="109"/>
      <c r="QI33" s="109"/>
      <c r="QJ33" s="109"/>
      <c r="QK33" s="23">
        <f t="shared" si="1"/>
        <v>4</v>
      </c>
      <c r="QL33" s="125"/>
      <c r="QM33" s="125"/>
      <c r="QN33" s="125">
        <v>395.57</v>
      </c>
      <c r="QO33" s="125"/>
      <c r="QP33" s="125"/>
      <c r="QQ33" s="125"/>
      <c r="QR33" s="125"/>
      <c r="QS33" s="130"/>
    </row>
    <row r="34" spans="1:461" s="5" customFormat="1" ht="12.75" customHeight="1" x14ac:dyDescent="0.2">
      <c r="A34" s="52">
        <v>44586</v>
      </c>
      <c r="B34" s="98" t="s">
        <v>231</v>
      </c>
      <c r="C34" s="107"/>
      <c r="D34" s="107"/>
      <c r="E34" s="108"/>
      <c r="F34" s="108"/>
      <c r="G34" s="108"/>
      <c r="H34" s="108"/>
      <c r="I34" s="108"/>
      <c r="J34" s="108"/>
      <c r="K34" s="108"/>
      <c r="L34" s="108"/>
      <c r="M34" s="108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  <c r="BY34" s="109"/>
      <c r="BZ34" s="109"/>
      <c r="CA34" s="109"/>
      <c r="CB34" s="109"/>
      <c r="CC34" s="109"/>
      <c r="CD34" s="109"/>
      <c r="CE34" s="109"/>
      <c r="CF34" s="109"/>
      <c r="CG34" s="109"/>
      <c r="CH34" s="109"/>
      <c r="CI34" s="109"/>
      <c r="CJ34" s="109"/>
      <c r="CK34" s="109"/>
      <c r="CL34" s="109"/>
      <c r="CM34" s="109"/>
      <c r="CN34" s="109"/>
      <c r="CO34" s="109"/>
      <c r="CP34" s="109"/>
      <c r="CQ34" s="109"/>
      <c r="CR34" s="109"/>
      <c r="CS34" s="109"/>
      <c r="CT34" s="109"/>
      <c r="CU34" s="109"/>
      <c r="CV34" s="109"/>
      <c r="CW34" s="109"/>
      <c r="CX34" s="109"/>
      <c r="CY34" s="109"/>
      <c r="CZ34" s="109"/>
      <c r="DA34" s="109"/>
      <c r="DB34" s="109"/>
      <c r="DC34" s="109"/>
      <c r="DD34" s="109"/>
      <c r="DE34" s="109"/>
      <c r="DF34" s="109"/>
      <c r="DG34" s="109"/>
      <c r="DH34" s="109"/>
      <c r="DI34" s="109"/>
      <c r="DJ34" s="109"/>
      <c r="DK34" s="109"/>
      <c r="DL34" s="109"/>
      <c r="DM34" s="109"/>
      <c r="DN34" s="109"/>
      <c r="DO34" s="109"/>
      <c r="DP34" s="109"/>
      <c r="DQ34" s="109"/>
      <c r="DR34" s="109"/>
      <c r="DS34" s="109"/>
      <c r="DT34" s="109"/>
      <c r="DU34" s="109"/>
      <c r="DV34" s="109"/>
      <c r="DW34" s="109"/>
      <c r="DX34" s="109"/>
      <c r="DY34" s="109"/>
      <c r="DZ34" s="109"/>
      <c r="EA34" s="109"/>
      <c r="EB34" s="109"/>
      <c r="EC34" s="109"/>
      <c r="ED34" s="109"/>
      <c r="EE34" s="109"/>
      <c r="EF34" s="109"/>
      <c r="EG34" s="109"/>
      <c r="EH34" s="109"/>
      <c r="EI34" s="109"/>
      <c r="EJ34" s="109"/>
      <c r="EK34" s="109"/>
      <c r="EL34" s="109"/>
      <c r="EM34" s="109"/>
      <c r="EN34" s="109"/>
      <c r="EO34" s="109"/>
      <c r="EP34" s="109"/>
      <c r="EQ34" s="109"/>
      <c r="ER34" s="109"/>
      <c r="ES34" s="109"/>
      <c r="ET34" s="109"/>
      <c r="EU34" s="109"/>
      <c r="EV34" s="109"/>
      <c r="EW34" s="109"/>
      <c r="EX34" s="109"/>
      <c r="EY34" s="109"/>
      <c r="EZ34" s="109"/>
      <c r="FA34" s="109"/>
      <c r="FB34" s="109"/>
      <c r="FC34" s="109"/>
      <c r="FD34" s="109"/>
      <c r="FE34" s="109"/>
      <c r="FF34" s="109"/>
      <c r="FG34" s="109"/>
      <c r="FH34" s="109"/>
      <c r="FI34" s="109"/>
      <c r="FJ34" s="109"/>
      <c r="FK34" s="109"/>
      <c r="FL34" s="109"/>
      <c r="FM34" s="109"/>
      <c r="FN34" s="109"/>
      <c r="FO34" s="109"/>
      <c r="FP34" s="109"/>
      <c r="FQ34" s="109"/>
      <c r="FR34" s="109"/>
      <c r="FS34" s="109"/>
      <c r="FT34" s="109"/>
      <c r="FU34" s="109"/>
      <c r="FV34" s="109"/>
      <c r="FW34" s="109"/>
      <c r="FX34" s="109"/>
      <c r="FY34" s="109"/>
      <c r="FZ34" s="109"/>
      <c r="GA34" s="109"/>
      <c r="GB34" s="109"/>
      <c r="GC34" s="109"/>
      <c r="GD34" s="109"/>
      <c r="GE34" s="109"/>
      <c r="GF34" s="109"/>
      <c r="GG34" s="109"/>
      <c r="GH34" s="109"/>
      <c r="GI34" s="109"/>
      <c r="GJ34" s="109"/>
      <c r="GK34" s="109"/>
      <c r="GL34" s="109"/>
      <c r="GM34" s="109"/>
      <c r="GN34" s="109"/>
      <c r="GO34" s="109"/>
      <c r="GP34" s="109"/>
      <c r="GQ34" s="109"/>
      <c r="GR34" s="109"/>
      <c r="GS34" s="109"/>
      <c r="GT34" s="109"/>
      <c r="GU34" s="109"/>
      <c r="GV34" s="109"/>
      <c r="GW34" s="109"/>
      <c r="GX34" s="109"/>
      <c r="GY34" s="109"/>
      <c r="GZ34" s="109"/>
      <c r="HA34" s="109"/>
      <c r="HB34" s="109"/>
      <c r="HC34" s="109"/>
      <c r="HD34" s="109"/>
      <c r="HE34" s="109"/>
      <c r="HF34" s="109"/>
      <c r="HG34" s="109"/>
      <c r="HH34" s="109"/>
      <c r="HI34" s="109"/>
      <c r="HJ34" s="109"/>
      <c r="HK34" s="109"/>
      <c r="HL34" s="109"/>
      <c r="HM34" s="109"/>
      <c r="HN34" s="109"/>
      <c r="HO34" s="109"/>
      <c r="HP34" s="109"/>
      <c r="HQ34" s="109"/>
      <c r="HR34" s="109"/>
      <c r="HS34" s="109"/>
      <c r="HT34" s="109"/>
      <c r="HU34" s="109"/>
      <c r="HV34" s="109"/>
      <c r="HW34" s="109"/>
      <c r="HX34" s="109"/>
      <c r="HY34" s="109"/>
      <c r="HZ34" s="109"/>
      <c r="IA34" s="109"/>
      <c r="IB34" s="109"/>
      <c r="IC34" s="109"/>
      <c r="ID34" s="109"/>
      <c r="IE34" s="109"/>
      <c r="IF34" s="109"/>
      <c r="IG34" s="109"/>
      <c r="IH34" s="109"/>
      <c r="II34" s="109"/>
      <c r="IJ34" s="109"/>
      <c r="IK34" s="109"/>
      <c r="IL34" s="109"/>
      <c r="IM34" s="109"/>
      <c r="IN34" s="109"/>
      <c r="IO34" s="109"/>
      <c r="IP34" s="109"/>
      <c r="IQ34" s="109"/>
      <c r="IR34" s="109"/>
      <c r="IS34" s="109"/>
      <c r="IT34" s="109"/>
      <c r="IU34" s="109"/>
      <c r="IV34" s="109"/>
      <c r="IW34" s="109"/>
      <c r="IX34" s="109"/>
      <c r="IY34" s="109"/>
      <c r="IZ34" s="109"/>
      <c r="JA34" s="109"/>
      <c r="JB34" s="109"/>
      <c r="JC34" s="109"/>
      <c r="JD34" s="109"/>
      <c r="JE34" s="109"/>
      <c r="JF34" s="109"/>
      <c r="JG34" s="109"/>
      <c r="JH34" s="109"/>
      <c r="JI34" s="109"/>
      <c r="JJ34" s="109"/>
      <c r="JK34" s="109"/>
      <c r="JL34" s="109"/>
      <c r="JM34" s="109"/>
      <c r="JN34" s="109"/>
      <c r="JO34" s="109"/>
      <c r="JP34" s="109"/>
      <c r="JQ34" s="109"/>
      <c r="JR34" s="109"/>
      <c r="JS34" s="109"/>
      <c r="JT34" s="109"/>
      <c r="JU34" s="109"/>
      <c r="JV34" s="109"/>
      <c r="JW34" s="109"/>
      <c r="JX34" s="109"/>
      <c r="JY34" s="109"/>
      <c r="JZ34" s="109"/>
      <c r="KA34" s="109"/>
      <c r="KB34" s="109"/>
      <c r="KC34" s="109"/>
      <c r="KD34" s="109"/>
      <c r="KE34" s="109"/>
      <c r="KF34" s="109"/>
      <c r="KG34" s="109"/>
      <c r="KH34" s="109"/>
      <c r="KI34" s="109"/>
      <c r="KJ34" s="109"/>
      <c r="KK34" s="109"/>
      <c r="KL34" s="109"/>
      <c r="KM34" s="109"/>
      <c r="KN34" s="109"/>
      <c r="KO34" s="109"/>
      <c r="KP34" s="109"/>
      <c r="KQ34" s="109"/>
      <c r="KR34" s="109"/>
      <c r="KS34" s="109"/>
      <c r="KT34" s="109"/>
      <c r="KU34" s="109"/>
      <c r="KV34" s="109"/>
      <c r="KW34" s="109"/>
      <c r="KX34" s="109"/>
      <c r="KY34" s="109"/>
      <c r="KZ34" s="109"/>
      <c r="LA34" s="109"/>
      <c r="LB34" s="109"/>
      <c r="LC34" s="109"/>
      <c r="LD34" s="109"/>
      <c r="LE34" s="109"/>
      <c r="LF34" s="109"/>
      <c r="LG34" s="109"/>
      <c r="LH34" s="109"/>
      <c r="LI34" s="109"/>
      <c r="LJ34" s="109"/>
      <c r="LK34" s="109"/>
      <c r="LL34" s="109"/>
      <c r="LM34" s="109"/>
      <c r="LN34" s="109"/>
      <c r="LO34" s="109"/>
      <c r="LP34" s="109"/>
      <c r="LQ34" s="109"/>
      <c r="LR34" s="109"/>
      <c r="LS34" s="109"/>
      <c r="LT34" s="109"/>
      <c r="LU34" s="109"/>
      <c r="LV34" s="109"/>
      <c r="LW34" s="109"/>
      <c r="LX34" s="109"/>
      <c r="LY34" s="109"/>
      <c r="LZ34" s="109"/>
      <c r="MA34" s="109"/>
      <c r="MB34" s="109"/>
      <c r="MC34" s="109"/>
      <c r="MD34" s="109"/>
      <c r="ME34" s="109"/>
      <c r="MF34" s="109"/>
      <c r="MG34" s="109"/>
      <c r="MH34" s="109"/>
      <c r="MI34" s="109"/>
      <c r="MJ34" s="109"/>
      <c r="MK34" s="109"/>
      <c r="ML34" s="109"/>
      <c r="MM34" s="109"/>
      <c r="MN34" s="109"/>
      <c r="MO34" s="109"/>
      <c r="MP34" s="109"/>
      <c r="MQ34" s="109"/>
      <c r="MR34" s="109"/>
      <c r="MS34" s="109"/>
      <c r="MT34" s="109"/>
      <c r="MU34" s="109"/>
      <c r="MV34" s="109"/>
      <c r="MW34" s="109"/>
      <c r="MX34" s="109"/>
      <c r="MY34" s="109"/>
      <c r="MZ34" s="109"/>
      <c r="NA34" s="109"/>
      <c r="NB34" s="109"/>
      <c r="NC34" s="109"/>
      <c r="ND34" s="109"/>
      <c r="NE34" s="109"/>
      <c r="NF34" s="109"/>
      <c r="NG34" s="109"/>
      <c r="NH34" s="109"/>
      <c r="NI34" s="109"/>
      <c r="NJ34" s="109"/>
      <c r="NK34" s="109"/>
      <c r="NL34" s="109"/>
      <c r="NM34" s="109"/>
      <c r="NN34" s="109"/>
      <c r="NO34" s="109"/>
      <c r="NP34" s="109"/>
      <c r="NQ34" s="109"/>
      <c r="NR34" s="109"/>
      <c r="NS34" s="109"/>
      <c r="NT34" s="109"/>
      <c r="NU34" s="109"/>
      <c r="NV34" s="109"/>
      <c r="NW34" s="109"/>
      <c r="NX34" s="109"/>
      <c r="NY34" s="109"/>
      <c r="NZ34" s="109"/>
      <c r="OA34" s="109"/>
      <c r="OB34" s="109"/>
      <c r="OC34" s="109"/>
      <c r="OD34" s="109"/>
      <c r="OE34" s="109"/>
      <c r="OF34" s="109"/>
      <c r="OG34" s="109"/>
      <c r="OH34" s="109"/>
      <c r="OI34" s="109"/>
      <c r="OJ34" s="109"/>
      <c r="OK34" s="109"/>
      <c r="OL34" s="109"/>
      <c r="OM34" s="109"/>
      <c r="ON34" s="109"/>
      <c r="OO34" s="109"/>
      <c r="OP34" s="109"/>
      <c r="OQ34" s="109"/>
      <c r="OR34" s="109"/>
      <c r="OS34" s="109"/>
      <c r="OT34" s="109"/>
      <c r="OU34" s="109"/>
      <c r="OV34" s="109"/>
      <c r="OW34" s="109"/>
      <c r="OX34" s="109"/>
      <c r="OY34" s="109"/>
      <c r="OZ34" s="109"/>
      <c r="PA34" s="109"/>
      <c r="PB34" s="109">
        <v>176</v>
      </c>
      <c r="PC34" s="109"/>
      <c r="PD34" s="109"/>
      <c r="PE34" s="109"/>
      <c r="PF34" s="109"/>
      <c r="PG34" s="109"/>
      <c r="PH34" s="109"/>
      <c r="PI34" s="109"/>
      <c r="PJ34" s="109"/>
      <c r="PK34" s="109"/>
      <c r="PL34" s="109"/>
      <c r="PM34" s="109"/>
      <c r="PN34" s="109"/>
      <c r="PO34" s="109"/>
      <c r="PP34" s="109"/>
      <c r="PQ34" s="109"/>
      <c r="PR34" s="109"/>
      <c r="PS34" s="109"/>
      <c r="PT34" s="109"/>
      <c r="PU34" s="109"/>
      <c r="PV34" s="109"/>
      <c r="PW34" s="109"/>
      <c r="PX34" s="109"/>
      <c r="PY34" s="109"/>
      <c r="PZ34" s="109"/>
      <c r="QA34" s="109"/>
      <c r="QB34" s="109"/>
      <c r="QC34" s="109"/>
      <c r="QD34" s="109"/>
      <c r="QE34" s="109"/>
      <c r="QF34" s="109"/>
      <c r="QG34" s="109"/>
      <c r="QH34" s="109"/>
      <c r="QI34" s="109"/>
      <c r="QJ34" s="109"/>
      <c r="QK34" s="23">
        <f t="shared" si="1"/>
        <v>176</v>
      </c>
      <c r="QL34" s="125"/>
      <c r="QM34" s="125">
        <v>534.70000000000005</v>
      </c>
      <c r="QN34" s="125">
        <v>954.26</v>
      </c>
      <c r="QO34" s="125"/>
      <c r="QP34" s="125"/>
      <c r="QQ34" s="125"/>
      <c r="QR34" s="125"/>
      <c r="QS34" s="130"/>
    </row>
    <row r="35" spans="1:461" s="5" customFormat="1" ht="12.75" customHeight="1" x14ac:dyDescent="0.2">
      <c r="A35" s="52">
        <v>44586</v>
      </c>
      <c r="B35" s="98" t="s">
        <v>418</v>
      </c>
      <c r="C35" s="107"/>
      <c r="D35" s="107"/>
      <c r="E35" s="108"/>
      <c r="F35" s="108"/>
      <c r="G35" s="108"/>
      <c r="H35" s="108"/>
      <c r="I35" s="108"/>
      <c r="J35" s="108"/>
      <c r="K35" s="108"/>
      <c r="L35" s="108"/>
      <c r="M35" s="108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  <c r="BS35" s="109"/>
      <c r="BT35" s="109"/>
      <c r="BU35" s="109"/>
      <c r="BV35" s="109"/>
      <c r="BW35" s="109"/>
      <c r="BX35" s="109"/>
      <c r="BY35" s="109"/>
      <c r="BZ35" s="109"/>
      <c r="CA35" s="109"/>
      <c r="CB35" s="109"/>
      <c r="CC35" s="109"/>
      <c r="CD35" s="109"/>
      <c r="CE35" s="109"/>
      <c r="CF35" s="109"/>
      <c r="CG35" s="109"/>
      <c r="CH35" s="109"/>
      <c r="CI35" s="109"/>
      <c r="CJ35" s="109"/>
      <c r="CK35" s="109"/>
      <c r="CL35" s="109"/>
      <c r="CM35" s="109"/>
      <c r="CN35" s="109"/>
      <c r="CO35" s="109"/>
      <c r="CP35" s="109"/>
      <c r="CQ35" s="109"/>
      <c r="CR35" s="109"/>
      <c r="CS35" s="109"/>
      <c r="CT35" s="109"/>
      <c r="CU35" s="109"/>
      <c r="CV35" s="109"/>
      <c r="CW35" s="109"/>
      <c r="CX35" s="109"/>
      <c r="CY35" s="109"/>
      <c r="CZ35" s="109"/>
      <c r="DA35" s="109"/>
      <c r="DB35" s="109"/>
      <c r="DC35" s="109"/>
      <c r="DD35" s="109"/>
      <c r="DE35" s="109"/>
      <c r="DF35" s="109"/>
      <c r="DG35" s="109"/>
      <c r="DH35" s="109"/>
      <c r="DI35" s="109"/>
      <c r="DJ35" s="109"/>
      <c r="DK35" s="109"/>
      <c r="DL35" s="109"/>
      <c r="DM35" s="109"/>
      <c r="DN35" s="109"/>
      <c r="DO35" s="109"/>
      <c r="DP35" s="109"/>
      <c r="DQ35" s="109"/>
      <c r="DR35" s="109"/>
      <c r="DS35" s="109"/>
      <c r="DT35" s="109"/>
      <c r="DU35" s="109"/>
      <c r="DV35" s="109"/>
      <c r="DW35" s="109"/>
      <c r="DX35" s="109"/>
      <c r="DY35" s="109"/>
      <c r="DZ35" s="109"/>
      <c r="EA35" s="109"/>
      <c r="EB35" s="109"/>
      <c r="EC35" s="109"/>
      <c r="ED35" s="109"/>
      <c r="EE35" s="109"/>
      <c r="EF35" s="109"/>
      <c r="EG35" s="109"/>
      <c r="EH35" s="109"/>
      <c r="EI35" s="109"/>
      <c r="EJ35" s="109"/>
      <c r="EK35" s="109"/>
      <c r="EL35" s="109"/>
      <c r="EM35" s="109"/>
      <c r="EN35" s="109"/>
      <c r="EO35" s="109"/>
      <c r="EP35" s="109"/>
      <c r="EQ35" s="109"/>
      <c r="ER35" s="109"/>
      <c r="ES35" s="109"/>
      <c r="ET35" s="109"/>
      <c r="EU35" s="109"/>
      <c r="EV35" s="109"/>
      <c r="EW35" s="109"/>
      <c r="EX35" s="109"/>
      <c r="EY35" s="109"/>
      <c r="EZ35" s="109"/>
      <c r="FA35" s="109"/>
      <c r="FB35" s="109"/>
      <c r="FC35" s="109"/>
      <c r="FD35" s="109"/>
      <c r="FE35" s="109"/>
      <c r="FF35" s="109"/>
      <c r="FG35" s="109"/>
      <c r="FH35" s="109"/>
      <c r="FI35" s="109"/>
      <c r="FJ35" s="109"/>
      <c r="FK35" s="109"/>
      <c r="FL35" s="109"/>
      <c r="FM35" s="109"/>
      <c r="FN35" s="109"/>
      <c r="FO35" s="109"/>
      <c r="FP35" s="109"/>
      <c r="FQ35" s="109"/>
      <c r="FR35" s="109"/>
      <c r="FS35" s="109"/>
      <c r="FT35" s="109"/>
      <c r="FU35" s="109"/>
      <c r="FV35" s="109"/>
      <c r="FW35" s="109"/>
      <c r="FX35" s="109"/>
      <c r="FY35" s="109"/>
      <c r="FZ35" s="109"/>
      <c r="GA35" s="109"/>
      <c r="GB35" s="109"/>
      <c r="GC35" s="109"/>
      <c r="GD35" s="109"/>
      <c r="GE35" s="109"/>
      <c r="GF35" s="109"/>
      <c r="GG35" s="109"/>
      <c r="GH35" s="109"/>
      <c r="GI35" s="109"/>
      <c r="GJ35" s="109"/>
      <c r="GK35" s="109"/>
      <c r="GL35" s="109"/>
      <c r="GM35" s="109"/>
      <c r="GN35" s="109"/>
      <c r="GO35" s="109"/>
      <c r="GP35" s="109"/>
      <c r="GQ35" s="109"/>
      <c r="GR35" s="109"/>
      <c r="GS35" s="109">
        <v>20</v>
      </c>
      <c r="GT35" s="109"/>
      <c r="GU35" s="109"/>
      <c r="GV35" s="109"/>
      <c r="GW35" s="109"/>
      <c r="GX35" s="109"/>
      <c r="GY35" s="109"/>
      <c r="GZ35" s="109"/>
      <c r="HA35" s="109"/>
      <c r="HB35" s="109"/>
      <c r="HC35" s="109"/>
      <c r="HD35" s="109"/>
      <c r="HE35" s="109"/>
      <c r="HF35" s="109"/>
      <c r="HG35" s="109"/>
      <c r="HH35" s="109"/>
      <c r="HI35" s="109"/>
      <c r="HJ35" s="109"/>
      <c r="HK35" s="109"/>
      <c r="HL35" s="109"/>
      <c r="HM35" s="109"/>
      <c r="HN35" s="109"/>
      <c r="HO35" s="109"/>
      <c r="HP35" s="109"/>
      <c r="HQ35" s="109"/>
      <c r="HR35" s="109"/>
      <c r="HS35" s="109"/>
      <c r="HT35" s="109"/>
      <c r="HU35" s="109"/>
      <c r="HV35" s="109"/>
      <c r="HW35" s="109"/>
      <c r="HX35" s="109"/>
      <c r="HY35" s="109"/>
      <c r="HZ35" s="109"/>
      <c r="IA35" s="109"/>
      <c r="IB35" s="109"/>
      <c r="IC35" s="109"/>
      <c r="ID35" s="109"/>
      <c r="IE35" s="109"/>
      <c r="IF35" s="109"/>
      <c r="IG35" s="109"/>
      <c r="IH35" s="109"/>
      <c r="II35" s="109"/>
      <c r="IJ35" s="109"/>
      <c r="IK35" s="109"/>
      <c r="IL35" s="109"/>
      <c r="IM35" s="109"/>
      <c r="IN35" s="109"/>
      <c r="IO35" s="109"/>
      <c r="IP35" s="109"/>
      <c r="IQ35" s="109"/>
      <c r="IR35" s="109"/>
      <c r="IS35" s="109"/>
      <c r="IT35" s="109"/>
      <c r="IU35" s="109"/>
      <c r="IV35" s="109"/>
      <c r="IW35" s="109"/>
      <c r="IX35" s="109"/>
      <c r="IY35" s="109"/>
      <c r="IZ35" s="109"/>
      <c r="JA35" s="109"/>
      <c r="JB35" s="109"/>
      <c r="JC35" s="109"/>
      <c r="JD35" s="109"/>
      <c r="JE35" s="109"/>
      <c r="JF35" s="109"/>
      <c r="JG35" s="109"/>
      <c r="JH35" s="109"/>
      <c r="JI35" s="109"/>
      <c r="JJ35" s="109"/>
      <c r="JK35" s="109"/>
      <c r="JL35" s="109"/>
      <c r="JM35" s="109"/>
      <c r="JN35" s="109"/>
      <c r="JO35" s="109"/>
      <c r="JP35" s="109"/>
      <c r="JQ35" s="109"/>
      <c r="JR35" s="109"/>
      <c r="JS35" s="109"/>
      <c r="JT35" s="109"/>
      <c r="JU35" s="109"/>
      <c r="JV35" s="109"/>
      <c r="JW35" s="109"/>
      <c r="JX35" s="109"/>
      <c r="JY35" s="109"/>
      <c r="JZ35" s="109"/>
      <c r="KA35" s="109"/>
      <c r="KB35" s="109"/>
      <c r="KC35" s="109"/>
      <c r="KD35" s="109"/>
      <c r="KE35" s="109"/>
      <c r="KF35" s="109"/>
      <c r="KG35" s="109"/>
      <c r="KH35" s="109"/>
      <c r="KI35" s="109"/>
      <c r="KJ35" s="109"/>
      <c r="KK35" s="109"/>
      <c r="KL35" s="109"/>
      <c r="KM35" s="109"/>
      <c r="KN35" s="109"/>
      <c r="KO35" s="109"/>
      <c r="KP35" s="109"/>
      <c r="KQ35" s="109"/>
      <c r="KR35" s="109"/>
      <c r="KS35" s="109"/>
      <c r="KT35" s="109"/>
      <c r="KU35" s="109"/>
      <c r="KV35" s="109"/>
      <c r="KW35" s="109"/>
      <c r="KX35" s="109"/>
      <c r="KY35" s="109"/>
      <c r="KZ35" s="109"/>
      <c r="LA35" s="109"/>
      <c r="LB35" s="109"/>
      <c r="LC35" s="109"/>
      <c r="LD35" s="109"/>
      <c r="LE35" s="109"/>
      <c r="LF35" s="109"/>
      <c r="LG35" s="109"/>
      <c r="LH35" s="109"/>
      <c r="LI35" s="109"/>
      <c r="LJ35" s="109"/>
      <c r="LK35" s="109"/>
      <c r="LL35" s="109"/>
      <c r="LM35" s="109"/>
      <c r="LN35" s="109"/>
      <c r="LO35" s="109"/>
      <c r="LP35" s="109"/>
      <c r="LQ35" s="109"/>
      <c r="LR35" s="109"/>
      <c r="LS35" s="109"/>
      <c r="LT35" s="109"/>
      <c r="LU35" s="109"/>
      <c r="LV35" s="109"/>
      <c r="LW35" s="109"/>
      <c r="LX35" s="109"/>
      <c r="LY35" s="109"/>
      <c r="LZ35" s="109"/>
      <c r="MA35" s="109"/>
      <c r="MB35" s="109"/>
      <c r="MC35" s="109"/>
      <c r="MD35" s="109"/>
      <c r="ME35" s="109"/>
      <c r="MF35" s="109"/>
      <c r="MG35" s="109"/>
      <c r="MH35" s="109"/>
      <c r="MI35" s="109"/>
      <c r="MJ35" s="109"/>
      <c r="MK35" s="109"/>
      <c r="ML35" s="109"/>
      <c r="MM35" s="109"/>
      <c r="MN35" s="109"/>
      <c r="MO35" s="109"/>
      <c r="MP35" s="109"/>
      <c r="MQ35" s="109"/>
      <c r="MR35" s="109"/>
      <c r="MS35" s="109"/>
      <c r="MT35" s="109"/>
      <c r="MU35" s="109"/>
      <c r="MV35" s="109"/>
      <c r="MW35" s="109"/>
      <c r="MX35" s="109"/>
      <c r="MY35" s="109"/>
      <c r="MZ35" s="109"/>
      <c r="NA35" s="109"/>
      <c r="NB35" s="109"/>
      <c r="NC35" s="109"/>
      <c r="ND35" s="109"/>
      <c r="NE35" s="109"/>
      <c r="NF35" s="109"/>
      <c r="NG35" s="109"/>
      <c r="NH35" s="109"/>
      <c r="NI35" s="109"/>
      <c r="NJ35" s="109"/>
      <c r="NK35" s="109"/>
      <c r="NL35" s="109"/>
      <c r="NM35" s="109"/>
      <c r="NN35" s="109"/>
      <c r="NO35" s="109"/>
      <c r="NP35" s="109"/>
      <c r="NQ35" s="109"/>
      <c r="NR35" s="109"/>
      <c r="NS35" s="109"/>
      <c r="NT35" s="109"/>
      <c r="NU35" s="109"/>
      <c r="NV35" s="109"/>
      <c r="NW35" s="109"/>
      <c r="NX35" s="109"/>
      <c r="NY35" s="109"/>
      <c r="NZ35" s="109"/>
      <c r="OA35" s="109"/>
      <c r="OB35" s="109"/>
      <c r="OC35" s="109"/>
      <c r="OD35" s="109"/>
      <c r="OE35" s="109"/>
      <c r="OF35" s="109"/>
      <c r="OG35" s="109"/>
      <c r="OH35" s="109"/>
      <c r="OI35" s="109"/>
      <c r="OJ35" s="109"/>
      <c r="OK35" s="109"/>
      <c r="OL35" s="109"/>
      <c r="OM35" s="109"/>
      <c r="ON35" s="109"/>
      <c r="OO35" s="109"/>
      <c r="OP35" s="109"/>
      <c r="OQ35" s="109"/>
      <c r="OR35" s="109"/>
      <c r="OS35" s="109"/>
      <c r="OT35" s="109"/>
      <c r="OU35" s="109"/>
      <c r="OV35" s="109"/>
      <c r="OW35" s="109"/>
      <c r="OX35" s="109"/>
      <c r="OY35" s="109"/>
      <c r="OZ35" s="109"/>
      <c r="PA35" s="109"/>
      <c r="PB35" s="109"/>
      <c r="PC35" s="109"/>
      <c r="PD35" s="109"/>
      <c r="PE35" s="109"/>
      <c r="PF35" s="109"/>
      <c r="PG35" s="109"/>
      <c r="PH35" s="109"/>
      <c r="PI35" s="109"/>
      <c r="PJ35" s="109"/>
      <c r="PK35" s="109"/>
      <c r="PL35" s="109"/>
      <c r="PM35" s="109"/>
      <c r="PN35" s="109"/>
      <c r="PO35" s="109"/>
      <c r="PP35" s="109"/>
      <c r="PQ35" s="109"/>
      <c r="PR35" s="109"/>
      <c r="PS35" s="109"/>
      <c r="PT35" s="109"/>
      <c r="PU35" s="109"/>
      <c r="PV35" s="109"/>
      <c r="PW35" s="109"/>
      <c r="PX35" s="109"/>
      <c r="PY35" s="109"/>
      <c r="PZ35" s="109"/>
      <c r="QA35" s="109"/>
      <c r="QB35" s="109"/>
      <c r="QC35" s="109"/>
      <c r="QD35" s="109"/>
      <c r="QE35" s="109"/>
      <c r="QF35" s="109"/>
      <c r="QG35" s="109"/>
      <c r="QH35" s="109"/>
      <c r="QI35" s="109"/>
      <c r="QJ35" s="109"/>
      <c r="QK35" s="23">
        <f t="shared" si="1"/>
        <v>20</v>
      </c>
      <c r="QL35" s="125"/>
      <c r="QM35" s="125">
        <v>870.72</v>
      </c>
      <c r="QN35" s="125"/>
      <c r="QO35" s="125"/>
      <c r="QP35" s="125"/>
      <c r="QQ35" s="125"/>
      <c r="QR35" s="125"/>
      <c r="QS35" s="130"/>
    </row>
    <row r="36" spans="1:461" s="5" customFormat="1" ht="12.75" customHeight="1" x14ac:dyDescent="0.2">
      <c r="A36" s="52">
        <v>44586</v>
      </c>
      <c r="B36" s="98" t="s">
        <v>472</v>
      </c>
      <c r="C36" s="107"/>
      <c r="D36" s="107"/>
      <c r="E36" s="108"/>
      <c r="F36" s="108"/>
      <c r="G36" s="108"/>
      <c r="H36" s="108"/>
      <c r="I36" s="108"/>
      <c r="J36" s="108"/>
      <c r="K36" s="108"/>
      <c r="L36" s="108"/>
      <c r="M36" s="108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  <c r="BR36" s="109"/>
      <c r="BS36" s="109"/>
      <c r="BT36" s="109"/>
      <c r="BU36" s="109"/>
      <c r="BV36" s="109"/>
      <c r="BW36" s="109"/>
      <c r="BX36" s="109"/>
      <c r="BY36" s="109"/>
      <c r="BZ36" s="109"/>
      <c r="CA36" s="109"/>
      <c r="CB36" s="109"/>
      <c r="CC36" s="109"/>
      <c r="CD36" s="109"/>
      <c r="CE36" s="109"/>
      <c r="CF36" s="109"/>
      <c r="CG36" s="109"/>
      <c r="CH36" s="109"/>
      <c r="CI36" s="109"/>
      <c r="CJ36" s="109"/>
      <c r="CK36" s="109"/>
      <c r="CL36" s="109"/>
      <c r="CM36" s="109"/>
      <c r="CN36" s="109"/>
      <c r="CO36" s="109"/>
      <c r="CP36" s="109"/>
      <c r="CQ36" s="109"/>
      <c r="CR36" s="109"/>
      <c r="CS36" s="109"/>
      <c r="CT36" s="109"/>
      <c r="CU36" s="109"/>
      <c r="CV36" s="109"/>
      <c r="CW36" s="109"/>
      <c r="CX36" s="109"/>
      <c r="CY36" s="109"/>
      <c r="CZ36" s="109"/>
      <c r="DA36" s="109"/>
      <c r="DB36" s="109"/>
      <c r="DC36" s="109"/>
      <c r="DD36" s="109"/>
      <c r="DE36" s="109"/>
      <c r="DF36" s="109"/>
      <c r="DG36" s="109"/>
      <c r="DH36" s="109"/>
      <c r="DI36" s="109"/>
      <c r="DJ36" s="109"/>
      <c r="DK36" s="109"/>
      <c r="DL36" s="109"/>
      <c r="DM36" s="109"/>
      <c r="DN36" s="109"/>
      <c r="DO36" s="109"/>
      <c r="DP36" s="109"/>
      <c r="DQ36" s="109"/>
      <c r="DR36" s="109"/>
      <c r="DS36" s="109"/>
      <c r="DT36" s="109"/>
      <c r="DU36" s="109"/>
      <c r="DV36" s="109"/>
      <c r="DW36" s="109"/>
      <c r="DX36" s="109"/>
      <c r="DY36" s="109"/>
      <c r="DZ36" s="109"/>
      <c r="EA36" s="109"/>
      <c r="EB36" s="109"/>
      <c r="EC36" s="109"/>
      <c r="ED36" s="109"/>
      <c r="EE36" s="109"/>
      <c r="EF36" s="109"/>
      <c r="EG36" s="109"/>
      <c r="EH36" s="109"/>
      <c r="EI36" s="109"/>
      <c r="EJ36" s="109"/>
      <c r="EK36" s="109"/>
      <c r="EL36" s="109"/>
      <c r="EM36" s="109"/>
      <c r="EN36" s="109"/>
      <c r="EO36" s="109"/>
      <c r="EP36" s="109"/>
      <c r="EQ36" s="109"/>
      <c r="ER36" s="109"/>
      <c r="ES36" s="109"/>
      <c r="ET36" s="109"/>
      <c r="EU36" s="109"/>
      <c r="EV36" s="109"/>
      <c r="EW36" s="109"/>
      <c r="EX36" s="109"/>
      <c r="EY36" s="109"/>
      <c r="EZ36" s="109"/>
      <c r="FA36" s="109"/>
      <c r="FB36" s="109"/>
      <c r="FC36" s="109"/>
      <c r="FD36" s="109"/>
      <c r="FE36" s="109"/>
      <c r="FF36" s="109"/>
      <c r="FG36" s="109"/>
      <c r="FH36" s="109"/>
      <c r="FI36" s="109"/>
      <c r="FJ36" s="109"/>
      <c r="FK36" s="109"/>
      <c r="FL36" s="109"/>
      <c r="FM36" s="109"/>
      <c r="FN36" s="109"/>
      <c r="FO36" s="109"/>
      <c r="FP36" s="109"/>
      <c r="FQ36" s="109"/>
      <c r="FR36" s="109"/>
      <c r="FS36" s="109"/>
      <c r="FT36" s="109"/>
      <c r="FU36" s="109"/>
      <c r="FV36" s="109"/>
      <c r="FW36" s="109"/>
      <c r="FX36" s="109"/>
      <c r="FY36" s="109"/>
      <c r="FZ36" s="109"/>
      <c r="GA36" s="109"/>
      <c r="GB36" s="109"/>
      <c r="GC36" s="109"/>
      <c r="GD36" s="109"/>
      <c r="GE36" s="109"/>
      <c r="GF36" s="109"/>
      <c r="GG36" s="109"/>
      <c r="GH36" s="109"/>
      <c r="GI36" s="109"/>
      <c r="GJ36" s="109"/>
      <c r="GK36" s="109"/>
      <c r="GL36" s="109"/>
      <c r="GM36" s="109"/>
      <c r="GN36" s="109"/>
      <c r="GO36" s="109"/>
      <c r="GP36" s="109"/>
      <c r="GQ36" s="109"/>
      <c r="GR36" s="109"/>
      <c r="GS36" s="109"/>
      <c r="GT36" s="109"/>
      <c r="GU36" s="109"/>
      <c r="GV36" s="109"/>
      <c r="GW36" s="109"/>
      <c r="GX36" s="109"/>
      <c r="GY36" s="109"/>
      <c r="GZ36" s="109"/>
      <c r="HA36" s="109"/>
      <c r="HB36" s="109"/>
      <c r="HC36" s="109"/>
      <c r="HD36" s="109"/>
      <c r="HE36" s="109"/>
      <c r="HF36" s="109"/>
      <c r="HG36" s="109"/>
      <c r="HH36" s="109"/>
      <c r="HI36" s="109"/>
      <c r="HJ36" s="109"/>
      <c r="HK36" s="109"/>
      <c r="HL36" s="109"/>
      <c r="HM36" s="109"/>
      <c r="HN36" s="109"/>
      <c r="HO36" s="109"/>
      <c r="HP36" s="109"/>
      <c r="HQ36" s="109"/>
      <c r="HR36" s="109"/>
      <c r="HS36" s="109"/>
      <c r="HT36" s="109"/>
      <c r="HU36" s="109"/>
      <c r="HV36" s="109"/>
      <c r="HW36" s="109"/>
      <c r="HX36" s="109"/>
      <c r="HY36" s="109"/>
      <c r="HZ36" s="109"/>
      <c r="IA36" s="109"/>
      <c r="IB36" s="109"/>
      <c r="IC36" s="109"/>
      <c r="ID36" s="109"/>
      <c r="IE36" s="109"/>
      <c r="IF36" s="109"/>
      <c r="IG36" s="109"/>
      <c r="IH36" s="109"/>
      <c r="II36" s="109"/>
      <c r="IJ36" s="109"/>
      <c r="IK36" s="109"/>
      <c r="IL36" s="109"/>
      <c r="IM36" s="109"/>
      <c r="IN36" s="109"/>
      <c r="IO36" s="109"/>
      <c r="IP36" s="109"/>
      <c r="IQ36" s="109"/>
      <c r="IR36" s="109"/>
      <c r="IS36" s="109"/>
      <c r="IT36" s="109"/>
      <c r="IU36" s="109"/>
      <c r="IV36" s="109"/>
      <c r="IW36" s="109"/>
      <c r="IX36" s="109"/>
      <c r="IY36" s="109"/>
      <c r="IZ36" s="109"/>
      <c r="JA36" s="109"/>
      <c r="JB36" s="109"/>
      <c r="JC36" s="109"/>
      <c r="JD36" s="109"/>
      <c r="JE36" s="109"/>
      <c r="JF36" s="109"/>
      <c r="JG36" s="109"/>
      <c r="JH36" s="109"/>
      <c r="JI36" s="109"/>
      <c r="JJ36" s="109"/>
      <c r="JK36" s="109"/>
      <c r="JL36" s="109"/>
      <c r="JM36" s="109"/>
      <c r="JN36" s="109"/>
      <c r="JO36" s="109"/>
      <c r="JP36" s="109"/>
      <c r="JQ36" s="109"/>
      <c r="JR36" s="109"/>
      <c r="JS36" s="109"/>
      <c r="JT36" s="109"/>
      <c r="JU36" s="109"/>
      <c r="JV36" s="109"/>
      <c r="JW36" s="109"/>
      <c r="JX36" s="109"/>
      <c r="JY36" s="109"/>
      <c r="JZ36" s="109"/>
      <c r="KA36" s="109"/>
      <c r="KB36" s="109"/>
      <c r="KC36" s="109"/>
      <c r="KD36" s="109"/>
      <c r="KE36" s="109"/>
      <c r="KF36" s="109"/>
      <c r="KG36" s="109"/>
      <c r="KH36" s="109"/>
      <c r="KI36" s="109"/>
      <c r="KJ36" s="109"/>
      <c r="KK36" s="109"/>
      <c r="KL36" s="109"/>
      <c r="KM36" s="109"/>
      <c r="KN36" s="109"/>
      <c r="KO36" s="109"/>
      <c r="KP36" s="109"/>
      <c r="KQ36" s="109"/>
      <c r="KR36" s="109"/>
      <c r="KS36" s="109"/>
      <c r="KT36" s="109"/>
      <c r="KU36" s="109"/>
      <c r="KV36" s="109"/>
      <c r="KW36" s="109"/>
      <c r="KX36" s="109"/>
      <c r="KY36" s="109"/>
      <c r="KZ36" s="109"/>
      <c r="LA36" s="109"/>
      <c r="LB36" s="109"/>
      <c r="LC36" s="109"/>
      <c r="LD36" s="109"/>
      <c r="LE36" s="109"/>
      <c r="LF36" s="109"/>
      <c r="LG36" s="109"/>
      <c r="LH36" s="109"/>
      <c r="LI36" s="109"/>
      <c r="LJ36" s="109"/>
      <c r="LK36" s="109"/>
      <c r="LL36" s="109"/>
      <c r="LM36" s="109"/>
      <c r="LN36" s="109"/>
      <c r="LO36" s="109"/>
      <c r="LP36" s="109"/>
      <c r="LQ36" s="109"/>
      <c r="LR36" s="109"/>
      <c r="LS36" s="109"/>
      <c r="LT36" s="109"/>
      <c r="LU36" s="109"/>
      <c r="LV36" s="109"/>
      <c r="LW36" s="109"/>
      <c r="LX36" s="109"/>
      <c r="LY36" s="109"/>
      <c r="LZ36" s="109"/>
      <c r="MA36" s="109"/>
      <c r="MB36" s="109"/>
      <c r="MC36" s="109"/>
      <c r="MD36" s="109"/>
      <c r="ME36" s="109"/>
      <c r="MF36" s="109"/>
      <c r="MG36" s="109"/>
      <c r="MH36" s="109"/>
      <c r="MI36" s="109"/>
      <c r="MJ36" s="109"/>
      <c r="MK36" s="109"/>
      <c r="ML36" s="109"/>
      <c r="MM36" s="109"/>
      <c r="MN36" s="109"/>
      <c r="MO36" s="109"/>
      <c r="MP36" s="109"/>
      <c r="MQ36" s="109"/>
      <c r="MR36" s="109"/>
      <c r="MS36" s="109"/>
      <c r="MT36" s="109"/>
      <c r="MU36" s="109"/>
      <c r="MV36" s="109"/>
      <c r="MW36" s="109"/>
      <c r="MX36" s="109"/>
      <c r="MY36" s="109"/>
      <c r="MZ36" s="109"/>
      <c r="NA36" s="109"/>
      <c r="NB36" s="109"/>
      <c r="NC36" s="109"/>
      <c r="ND36" s="109"/>
      <c r="NE36" s="109"/>
      <c r="NF36" s="109"/>
      <c r="NG36" s="109"/>
      <c r="NH36" s="109"/>
      <c r="NI36" s="109"/>
      <c r="NJ36" s="109"/>
      <c r="NK36" s="109"/>
      <c r="NL36" s="109"/>
      <c r="NM36" s="109"/>
      <c r="NN36" s="109"/>
      <c r="NO36" s="109"/>
      <c r="NP36" s="109"/>
      <c r="NQ36" s="109"/>
      <c r="NR36" s="109"/>
      <c r="NS36" s="109"/>
      <c r="NT36" s="109"/>
      <c r="NU36" s="109"/>
      <c r="NV36" s="109"/>
      <c r="NW36" s="109"/>
      <c r="NX36" s="109"/>
      <c r="NY36" s="109"/>
      <c r="NZ36" s="109"/>
      <c r="OA36" s="109"/>
      <c r="OB36" s="109"/>
      <c r="OC36" s="109"/>
      <c r="OD36" s="109"/>
      <c r="OE36" s="109"/>
      <c r="OF36" s="109"/>
      <c r="OG36" s="109"/>
      <c r="OH36" s="109"/>
      <c r="OI36" s="109"/>
      <c r="OJ36" s="109"/>
      <c r="OK36" s="109"/>
      <c r="OL36" s="109"/>
      <c r="OM36" s="109"/>
      <c r="ON36" s="109"/>
      <c r="OO36" s="109"/>
      <c r="OP36" s="109"/>
      <c r="OQ36" s="109"/>
      <c r="OR36" s="109"/>
      <c r="OS36" s="109"/>
      <c r="OT36" s="109"/>
      <c r="OU36" s="109"/>
      <c r="OV36" s="109"/>
      <c r="OW36" s="109"/>
      <c r="OX36" s="109"/>
      <c r="OY36" s="109"/>
      <c r="OZ36" s="109"/>
      <c r="PA36" s="109"/>
      <c r="PB36" s="109">
        <v>55</v>
      </c>
      <c r="PC36" s="109"/>
      <c r="PD36" s="109"/>
      <c r="PE36" s="109"/>
      <c r="PF36" s="109"/>
      <c r="PG36" s="109"/>
      <c r="PH36" s="109"/>
      <c r="PI36" s="109"/>
      <c r="PJ36" s="109"/>
      <c r="PK36" s="109"/>
      <c r="PL36" s="109"/>
      <c r="PM36" s="109"/>
      <c r="PN36" s="109"/>
      <c r="PO36" s="109"/>
      <c r="PP36" s="109"/>
      <c r="PQ36" s="109"/>
      <c r="PR36" s="109"/>
      <c r="PS36" s="109"/>
      <c r="PT36" s="109"/>
      <c r="PU36" s="109"/>
      <c r="PV36" s="109"/>
      <c r="PW36" s="109"/>
      <c r="PX36" s="109"/>
      <c r="PY36" s="109"/>
      <c r="PZ36" s="109"/>
      <c r="QA36" s="109"/>
      <c r="QB36" s="109"/>
      <c r="QC36" s="109"/>
      <c r="QD36" s="109"/>
      <c r="QE36" s="109"/>
      <c r="QF36" s="109"/>
      <c r="QG36" s="109"/>
      <c r="QH36" s="109"/>
      <c r="QI36" s="109"/>
      <c r="QJ36" s="109"/>
      <c r="QK36" s="23">
        <f t="shared" si="1"/>
        <v>55</v>
      </c>
      <c r="QL36" s="125"/>
      <c r="QM36" s="125">
        <v>465.3</v>
      </c>
      <c r="QN36" s="125"/>
      <c r="QO36" s="125"/>
      <c r="QP36" s="125"/>
      <c r="QQ36" s="125"/>
      <c r="QR36" s="125"/>
      <c r="QS36" s="130"/>
    </row>
    <row r="37" spans="1:461" s="5" customFormat="1" ht="12.75" customHeight="1" x14ac:dyDescent="0.2">
      <c r="A37" s="52">
        <v>44587</v>
      </c>
      <c r="B37" s="90" t="s">
        <v>456</v>
      </c>
      <c r="C37" s="107"/>
      <c r="D37" s="107"/>
      <c r="E37" s="108"/>
      <c r="F37" s="108"/>
      <c r="G37" s="108"/>
      <c r="H37" s="108"/>
      <c r="I37" s="108"/>
      <c r="J37" s="108"/>
      <c r="K37" s="108"/>
      <c r="L37" s="108"/>
      <c r="M37" s="108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  <c r="BR37" s="109"/>
      <c r="BS37" s="109"/>
      <c r="BT37" s="109"/>
      <c r="BU37" s="109"/>
      <c r="BV37" s="109"/>
      <c r="BW37" s="109"/>
      <c r="BX37" s="109"/>
      <c r="BY37" s="109"/>
      <c r="BZ37" s="109"/>
      <c r="CA37" s="109"/>
      <c r="CB37" s="109"/>
      <c r="CC37" s="109"/>
      <c r="CD37" s="109"/>
      <c r="CE37" s="109"/>
      <c r="CF37" s="109"/>
      <c r="CG37" s="109"/>
      <c r="CH37" s="109"/>
      <c r="CI37" s="109"/>
      <c r="CJ37" s="109"/>
      <c r="CK37" s="109"/>
      <c r="CL37" s="109"/>
      <c r="CM37" s="109"/>
      <c r="CN37" s="109"/>
      <c r="CO37" s="109"/>
      <c r="CP37" s="109"/>
      <c r="CQ37" s="109"/>
      <c r="CR37" s="109"/>
      <c r="CS37" s="109"/>
      <c r="CT37" s="109"/>
      <c r="CU37" s="109"/>
      <c r="CV37" s="109"/>
      <c r="CW37" s="109"/>
      <c r="CX37" s="109"/>
      <c r="CY37" s="109"/>
      <c r="CZ37" s="109"/>
      <c r="DA37" s="109"/>
      <c r="DB37" s="109">
        <v>50</v>
      </c>
      <c r="DC37" s="109"/>
      <c r="DD37" s="109"/>
      <c r="DE37" s="109"/>
      <c r="DF37" s="109"/>
      <c r="DG37" s="109"/>
      <c r="DH37" s="109"/>
      <c r="DI37" s="109"/>
      <c r="DJ37" s="109"/>
      <c r="DK37" s="109"/>
      <c r="DL37" s="109"/>
      <c r="DM37" s="109"/>
      <c r="DN37" s="109"/>
      <c r="DO37" s="109"/>
      <c r="DP37" s="109"/>
      <c r="DQ37" s="109"/>
      <c r="DR37" s="109"/>
      <c r="DS37" s="109"/>
      <c r="DT37" s="109"/>
      <c r="DU37" s="109"/>
      <c r="DV37" s="109"/>
      <c r="DW37" s="109"/>
      <c r="DX37" s="109"/>
      <c r="DY37" s="109"/>
      <c r="DZ37" s="109"/>
      <c r="EA37" s="109"/>
      <c r="EB37" s="109"/>
      <c r="EC37" s="109"/>
      <c r="ED37" s="109"/>
      <c r="EE37" s="109"/>
      <c r="EF37" s="109"/>
      <c r="EG37" s="109"/>
      <c r="EH37" s="109"/>
      <c r="EI37" s="109"/>
      <c r="EJ37" s="109"/>
      <c r="EK37" s="109"/>
      <c r="EL37" s="109"/>
      <c r="EM37" s="109"/>
      <c r="EN37" s="109"/>
      <c r="EO37" s="109"/>
      <c r="EP37" s="109"/>
      <c r="EQ37" s="109"/>
      <c r="ER37" s="109"/>
      <c r="ES37" s="109"/>
      <c r="ET37" s="109"/>
      <c r="EU37" s="109"/>
      <c r="EV37" s="109"/>
      <c r="EW37" s="109"/>
      <c r="EX37" s="109"/>
      <c r="EY37" s="109"/>
      <c r="EZ37" s="109"/>
      <c r="FA37" s="109"/>
      <c r="FB37" s="109"/>
      <c r="FC37" s="109"/>
      <c r="FD37" s="109"/>
      <c r="FE37" s="109"/>
      <c r="FF37" s="109"/>
      <c r="FG37" s="109"/>
      <c r="FH37" s="109"/>
      <c r="FI37" s="109"/>
      <c r="FJ37" s="109"/>
      <c r="FK37" s="109"/>
      <c r="FL37" s="109"/>
      <c r="FM37" s="109"/>
      <c r="FN37" s="109"/>
      <c r="FO37" s="109"/>
      <c r="FP37" s="109"/>
      <c r="FQ37" s="109"/>
      <c r="FR37" s="109"/>
      <c r="FS37" s="109"/>
      <c r="FT37" s="109"/>
      <c r="FU37" s="109"/>
      <c r="FV37" s="109"/>
      <c r="FW37" s="109"/>
      <c r="FX37" s="109"/>
      <c r="FY37" s="109"/>
      <c r="FZ37" s="109"/>
      <c r="GA37" s="109"/>
      <c r="GB37" s="109"/>
      <c r="GC37" s="109"/>
      <c r="GD37" s="109"/>
      <c r="GE37" s="109"/>
      <c r="GF37" s="109"/>
      <c r="GG37" s="109"/>
      <c r="GH37" s="109"/>
      <c r="GI37" s="109"/>
      <c r="GJ37" s="109"/>
      <c r="GK37" s="109"/>
      <c r="GL37" s="109"/>
      <c r="GM37" s="109"/>
      <c r="GN37" s="109"/>
      <c r="GO37" s="109"/>
      <c r="GP37" s="109"/>
      <c r="GQ37" s="109"/>
      <c r="GR37" s="109"/>
      <c r="GS37" s="109"/>
      <c r="GT37" s="109"/>
      <c r="GU37" s="109"/>
      <c r="GV37" s="109"/>
      <c r="GW37" s="109"/>
      <c r="GX37" s="109"/>
      <c r="GY37" s="109"/>
      <c r="GZ37" s="109"/>
      <c r="HA37" s="109"/>
      <c r="HB37" s="109"/>
      <c r="HC37" s="109"/>
      <c r="HD37" s="109"/>
      <c r="HE37" s="109"/>
      <c r="HF37" s="109"/>
      <c r="HG37" s="109"/>
      <c r="HH37" s="109"/>
      <c r="HI37" s="109"/>
      <c r="HJ37" s="109"/>
      <c r="HK37" s="109"/>
      <c r="HL37" s="109"/>
      <c r="HM37" s="109"/>
      <c r="HN37" s="109"/>
      <c r="HO37" s="109"/>
      <c r="HP37" s="109"/>
      <c r="HQ37" s="109"/>
      <c r="HR37" s="109"/>
      <c r="HS37" s="109"/>
      <c r="HT37" s="109"/>
      <c r="HU37" s="109"/>
      <c r="HV37" s="109"/>
      <c r="HW37" s="109"/>
      <c r="HX37" s="109"/>
      <c r="HY37" s="109"/>
      <c r="HZ37" s="109"/>
      <c r="IA37" s="109"/>
      <c r="IB37" s="109"/>
      <c r="IC37" s="109"/>
      <c r="ID37" s="109"/>
      <c r="IE37" s="109"/>
      <c r="IF37" s="109"/>
      <c r="IG37" s="109"/>
      <c r="IH37" s="109"/>
      <c r="II37" s="109"/>
      <c r="IJ37" s="109"/>
      <c r="IK37" s="109"/>
      <c r="IL37" s="109"/>
      <c r="IM37" s="109"/>
      <c r="IN37" s="109"/>
      <c r="IO37" s="109"/>
      <c r="IP37" s="109"/>
      <c r="IQ37" s="109"/>
      <c r="IR37" s="109"/>
      <c r="IS37" s="109"/>
      <c r="IT37" s="109"/>
      <c r="IU37" s="109"/>
      <c r="IV37" s="109"/>
      <c r="IW37" s="109"/>
      <c r="IX37" s="109"/>
      <c r="IY37" s="109"/>
      <c r="IZ37" s="109"/>
      <c r="JA37" s="109"/>
      <c r="JB37" s="109"/>
      <c r="JC37" s="109"/>
      <c r="JD37" s="109"/>
      <c r="JE37" s="109"/>
      <c r="JF37" s="109"/>
      <c r="JG37" s="109"/>
      <c r="JH37" s="109"/>
      <c r="JI37" s="109"/>
      <c r="JJ37" s="109"/>
      <c r="JK37" s="109"/>
      <c r="JL37" s="109"/>
      <c r="JM37" s="109"/>
      <c r="JN37" s="109"/>
      <c r="JO37" s="109"/>
      <c r="JP37" s="109"/>
      <c r="JQ37" s="109"/>
      <c r="JR37" s="109"/>
      <c r="JS37" s="109"/>
      <c r="JT37" s="109"/>
      <c r="JU37" s="109"/>
      <c r="JV37" s="109"/>
      <c r="JW37" s="109"/>
      <c r="JX37" s="109"/>
      <c r="JY37" s="109"/>
      <c r="JZ37" s="109"/>
      <c r="KA37" s="109"/>
      <c r="KB37" s="109"/>
      <c r="KC37" s="109"/>
      <c r="KD37" s="109"/>
      <c r="KE37" s="109"/>
      <c r="KF37" s="109"/>
      <c r="KG37" s="109"/>
      <c r="KH37" s="109"/>
      <c r="KI37" s="109"/>
      <c r="KJ37" s="109"/>
      <c r="KK37" s="109"/>
      <c r="KL37" s="109"/>
      <c r="KM37" s="109"/>
      <c r="KN37" s="109"/>
      <c r="KO37" s="109"/>
      <c r="KP37" s="109"/>
      <c r="KQ37" s="109"/>
      <c r="KR37" s="109"/>
      <c r="KS37" s="109"/>
      <c r="KT37" s="109"/>
      <c r="KU37" s="109"/>
      <c r="KV37" s="109"/>
      <c r="KW37" s="109"/>
      <c r="KX37" s="109"/>
      <c r="KY37" s="109"/>
      <c r="KZ37" s="109"/>
      <c r="LA37" s="109"/>
      <c r="LB37" s="109"/>
      <c r="LC37" s="109"/>
      <c r="LD37" s="109"/>
      <c r="LE37" s="109"/>
      <c r="LF37" s="109"/>
      <c r="LG37" s="109"/>
      <c r="LH37" s="109"/>
      <c r="LI37" s="109"/>
      <c r="LJ37" s="109"/>
      <c r="LK37" s="109"/>
      <c r="LL37" s="109"/>
      <c r="LM37" s="109"/>
      <c r="LN37" s="109"/>
      <c r="LO37" s="109"/>
      <c r="LP37" s="109"/>
      <c r="LQ37" s="109"/>
      <c r="LR37" s="109"/>
      <c r="LS37" s="109"/>
      <c r="LT37" s="109"/>
      <c r="LU37" s="109"/>
      <c r="LV37" s="109"/>
      <c r="LW37" s="109"/>
      <c r="LX37" s="109"/>
      <c r="LY37" s="109"/>
      <c r="LZ37" s="109"/>
      <c r="MA37" s="109"/>
      <c r="MB37" s="109"/>
      <c r="MC37" s="109"/>
      <c r="MD37" s="109"/>
      <c r="ME37" s="109"/>
      <c r="MF37" s="109"/>
      <c r="MG37" s="109"/>
      <c r="MH37" s="109"/>
      <c r="MI37" s="109"/>
      <c r="MJ37" s="109"/>
      <c r="MK37" s="109"/>
      <c r="ML37" s="109"/>
      <c r="MM37" s="109"/>
      <c r="MN37" s="109"/>
      <c r="MO37" s="109"/>
      <c r="MP37" s="109"/>
      <c r="MQ37" s="109"/>
      <c r="MR37" s="109"/>
      <c r="MS37" s="109"/>
      <c r="MT37" s="109"/>
      <c r="MU37" s="109"/>
      <c r="MV37" s="109"/>
      <c r="MW37" s="109"/>
      <c r="MX37" s="109"/>
      <c r="MY37" s="109"/>
      <c r="MZ37" s="109"/>
      <c r="NA37" s="109"/>
      <c r="NB37" s="109"/>
      <c r="NC37" s="109"/>
      <c r="ND37" s="109"/>
      <c r="NE37" s="109"/>
      <c r="NF37" s="109"/>
      <c r="NG37" s="109"/>
      <c r="NH37" s="109"/>
      <c r="NI37" s="109"/>
      <c r="NJ37" s="109"/>
      <c r="NK37" s="109"/>
      <c r="NL37" s="109"/>
      <c r="NM37" s="109"/>
      <c r="NN37" s="109"/>
      <c r="NO37" s="109"/>
      <c r="NP37" s="109"/>
      <c r="NQ37" s="109"/>
      <c r="NR37" s="109"/>
      <c r="NS37" s="109"/>
      <c r="NT37" s="109"/>
      <c r="NU37" s="109"/>
      <c r="NV37" s="109"/>
      <c r="NW37" s="109"/>
      <c r="NX37" s="109"/>
      <c r="NY37" s="109"/>
      <c r="NZ37" s="109"/>
      <c r="OA37" s="109"/>
      <c r="OB37" s="109"/>
      <c r="OC37" s="109"/>
      <c r="OD37" s="109"/>
      <c r="OE37" s="109"/>
      <c r="OF37" s="109"/>
      <c r="OG37" s="109"/>
      <c r="OH37" s="109"/>
      <c r="OI37" s="109"/>
      <c r="OJ37" s="109"/>
      <c r="OK37" s="109"/>
      <c r="OL37" s="109"/>
      <c r="OM37" s="109"/>
      <c r="ON37" s="109"/>
      <c r="OO37" s="109"/>
      <c r="OP37" s="109"/>
      <c r="OQ37" s="109"/>
      <c r="OR37" s="109"/>
      <c r="OS37" s="109"/>
      <c r="OT37" s="109"/>
      <c r="OU37" s="109"/>
      <c r="OV37" s="109"/>
      <c r="OW37" s="109"/>
      <c r="OX37" s="109"/>
      <c r="OY37" s="109"/>
      <c r="OZ37" s="109"/>
      <c r="PA37" s="109"/>
      <c r="PB37" s="109"/>
      <c r="PC37" s="109"/>
      <c r="PD37" s="109"/>
      <c r="PE37" s="109"/>
      <c r="PF37" s="109"/>
      <c r="PG37" s="109"/>
      <c r="PH37" s="109"/>
      <c r="PI37" s="109"/>
      <c r="PJ37" s="109"/>
      <c r="PK37" s="109"/>
      <c r="PL37" s="109"/>
      <c r="PM37" s="109"/>
      <c r="PN37" s="109"/>
      <c r="PO37" s="109"/>
      <c r="PP37" s="109"/>
      <c r="PQ37" s="109"/>
      <c r="PR37" s="109"/>
      <c r="PS37" s="109"/>
      <c r="PT37" s="109"/>
      <c r="PU37" s="109"/>
      <c r="PV37" s="109"/>
      <c r="PW37" s="109"/>
      <c r="PX37" s="109"/>
      <c r="PY37" s="109"/>
      <c r="PZ37" s="109"/>
      <c r="QA37" s="109"/>
      <c r="QB37" s="109"/>
      <c r="QC37" s="109"/>
      <c r="QD37" s="109"/>
      <c r="QE37" s="109"/>
      <c r="QF37" s="109"/>
      <c r="QG37" s="109"/>
      <c r="QH37" s="109"/>
      <c r="QI37" s="109"/>
      <c r="QJ37" s="109"/>
      <c r="QK37" s="23">
        <f t="shared" si="1"/>
        <v>50</v>
      </c>
      <c r="QL37" s="125"/>
      <c r="QM37" s="125"/>
      <c r="QN37" s="125">
        <v>2310</v>
      </c>
      <c r="QO37" s="125"/>
      <c r="QP37" s="125"/>
      <c r="QQ37" s="125"/>
      <c r="QR37" s="125"/>
      <c r="QS37" s="130"/>
    </row>
    <row r="38" spans="1:461" s="5" customFormat="1" ht="12.75" customHeight="1" x14ac:dyDescent="0.2">
      <c r="A38" s="52">
        <v>44587</v>
      </c>
      <c r="B38" s="90" t="s">
        <v>139</v>
      </c>
      <c r="C38" s="107"/>
      <c r="D38" s="107"/>
      <c r="E38" s="108"/>
      <c r="F38" s="108"/>
      <c r="G38" s="108"/>
      <c r="H38" s="108"/>
      <c r="I38" s="108"/>
      <c r="J38" s="108"/>
      <c r="K38" s="108"/>
      <c r="L38" s="108"/>
      <c r="M38" s="108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  <c r="BY38" s="109"/>
      <c r="BZ38" s="109"/>
      <c r="CA38" s="109"/>
      <c r="CB38" s="109"/>
      <c r="CC38" s="109"/>
      <c r="CD38" s="109"/>
      <c r="CE38" s="109"/>
      <c r="CF38" s="109"/>
      <c r="CG38" s="109"/>
      <c r="CH38" s="109"/>
      <c r="CI38" s="109"/>
      <c r="CJ38" s="109"/>
      <c r="CK38" s="109"/>
      <c r="CL38" s="109"/>
      <c r="CM38" s="109"/>
      <c r="CN38" s="109"/>
      <c r="CO38" s="109"/>
      <c r="CP38" s="109"/>
      <c r="CQ38" s="109"/>
      <c r="CR38" s="109"/>
      <c r="CS38" s="109"/>
      <c r="CT38" s="109"/>
      <c r="CU38" s="109"/>
      <c r="CV38" s="109"/>
      <c r="CW38" s="109"/>
      <c r="CX38" s="109"/>
      <c r="CY38" s="109"/>
      <c r="CZ38" s="109"/>
      <c r="DA38" s="109"/>
      <c r="DB38" s="109"/>
      <c r="DC38" s="109"/>
      <c r="DD38" s="109"/>
      <c r="DE38" s="109"/>
      <c r="DF38" s="109"/>
      <c r="DG38" s="109"/>
      <c r="DH38" s="109"/>
      <c r="DI38" s="109"/>
      <c r="DJ38" s="109"/>
      <c r="DK38" s="109"/>
      <c r="DL38" s="109"/>
      <c r="DM38" s="109"/>
      <c r="DN38" s="109"/>
      <c r="DO38" s="109"/>
      <c r="DP38" s="109"/>
      <c r="DQ38" s="109"/>
      <c r="DR38" s="109"/>
      <c r="DS38" s="109"/>
      <c r="DT38" s="109"/>
      <c r="DU38" s="109"/>
      <c r="DV38" s="109"/>
      <c r="DW38" s="109"/>
      <c r="DX38" s="109"/>
      <c r="DY38" s="109"/>
      <c r="DZ38" s="109"/>
      <c r="EA38" s="109"/>
      <c r="EB38" s="109"/>
      <c r="EC38" s="109"/>
      <c r="ED38" s="109"/>
      <c r="EE38" s="109"/>
      <c r="EF38" s="109"/>
      <c r="EG38" s="109"/>
      <c r="EH38" s="109"/>
      <c r="EI38" s="109"/>
      <c r="EJ38" s="109"/>
      <c r="EK38" s="109"/>
      <c r="EL38" s="109"/>
      <c r="EM38" s="109"/>
      <c r="EN38" s="109"/>
      <c r="EO38" s="109"/>
      <c r="EP38" s="109"/>
      <c r="EQ38" s="109"/>
      <c r="ER38" s="109"/>
      <c r="ES38" s="109"/>
      <c r="ET38" s="109"/>
      <c r="EU38" s="109"/>
      <c r="EV38" s="109"/>
      <c r="EW38" s="109"/>
      <c r="EX38" s="109"/>
      <c r="EY38" s="109"/>
      <c r="EZ38" s="109"/>
      <c r="FA38" s="109"/>
      <c r="FB38" s="109">
        <v>10</v>
      </c>
      <c r="FC38" s="109"/>
      <c r="FD38" s="109"/>
      <c r="FE38" s="109"/>
      <c r="FF38" s="109"/>
      <c r="FG38" s="109"/>
      <c r="FH38" s="109"/>
      <c r="FI38" s="109"/>
      <c r="FJ38" s="109"/>
      <c r="FK38" s="109"/>
      <c r="FL38" s="109"/>
      <c r="FM38" s="109"/>
      <c r="FN38" s="109"/>
      <c r="FO38" s="109"/>
      <c r="FP38" s="109"/>
      <c r="FQ38" s="109"/>
      <c r="FR38" s="109"/>
      <c r="FS38" s="109"/>
      <c r="FT38" s="109"/>
      <c r="FU38" s="109"/>
      <c r="FV38" s="109"/>
      <c r="FW38" s="109"/>
      <c r="FX38" s="109"/>
      <c r="FY38" s="109"/>
      <c r="FZ38" s="109"/>
      <c r="GA38" s="109"/>
      <c r="GB38" s="109"/>
      <c r="GC38" s="109"/>
      <c r="GD38" s="109"/>
      <c r="GE38" s="109"/>
      <c r="GF38" s="109"/>
      <c r="GG38" s="109"/>
      <c r="GH38" s="109"/>
      <c r="GI38" s="109"/>
      <c r="GJ38" s="109"/>
      <c r="GK38" s="109"/>
      <c r="GL38" s="109"/>
      <c r="GM38" s="109"/>
      <c r="GN38" s="109"/>
      <c r="GO38" s="109"/>
      <c r="GP38" s="109"/>
      <c r="GQ38" s="109"/>
      <c r="GR38" s="109"/>
      <c r="GS38" s="109"/>
      <c r="GT38" s="109"/>
      <c r="GU38" s="109"/>
      <c r="GV38" s="109"/>
      <c r="GW38" s="109"/>
      <c r="GX38" s="109"/>
      <c r="GY38" s="109"/>
      <c r="GZ38" s="109"/>
      <c r="HA38" s="109"/>
      <c r="HB38" s="109"/>
      <c r="HC38" s="109"/>
      <c r="HD38" s="109"/>
      <c r="HE38" s="109"/>
      <c r="HF38" s="109"/>
      <c r="HG38" s="109">
        <v>10</v>
      </c>
      <c r="HH38" s="109"/>
      <c r="HI38" s="109"/>
      <c r="HJ38" s="109"/>
      <c r="HK38" s="109"/>
      <c r="HL38" s="109"/>
      <c r="HM38" s="109"/>
      <c r="HN38" s="109"/>
      <c r="HO38" s="109"/>
      <c r="HP38" s="109"/>
      <c r="HQ38" s="109"/>
      <c r="HR38" s="109"/>
      <c r="HS38" s="109"/>
      <c r="HT38" s="109"/>
      <c r="HU38" s="109"/>
      <c r="HV38" s="109"/>
      <c r="HW38" s="109"/>
      <c r="HX38" s="109"/>
      <c r="HY38" s="109"/>
      <c r="HZ38" s="109"/>
      <c r="IA38" s="109"/>
      <c r="IB38" s="109"/>
      <c r="IC38" s="109"/>
      <c r="ID38" s="109"/>
      <c r="IE38" s="109"/>
      <c r="IF38" s="109"/>
      <c r="IG38" s="109"/>
      <c r="IH38" s="109"/>
      <c r="II38" s="109"/>
      <c r="IJ38" s="109"/>
      <c r="IK38" s="109"/>
      <c r="IL38" s="109"/>
      <c r="IM38" s="109"/>
      <c r="IN38" s="109"/>
      <c r="IO38" s="109"/>
      <c r="IP38" s="109"/>
      <c r="IQ38" s="109"/>
      <c r="IR38" s="109"/>
      <c r="IS38" s="109"/>
      <c r="IT38" s="109"/>
      <c r="IU38" s="109">
        <v>11</v>
      </c>
      <c r="IV38" s="109"/>
      <c r="IW38" s="109"/>
      <c r="IX38" s="109"/>
      <c r="IY38" s="109"/>
      <c r="IZ38" s="109"/>
      <c r="JA38" s="109"/>
      <c r="JB38" s="109"/>
      <c r="JC38" s="109"/>
      <c r="JD38" s="109"/>
      <c r="JE38" s="109"/>
      <c r="JF38" s="109"/>
      <c r="JG38" s="109"/>
      <c r="JH38" s="109"/>
      <c r="JI38" s="109"/>
      <c r="JJ38" s="109"/>
      <c r="JK38" s="109"/>
      <c r="JL38" s="109"/>
      <c r="JM38" s="109"/>
      <c r="JN38" s="109"/>
      <c r="JO38" s="109"/>
      <c r="JP38" s="109"/>
      <c r="JQ38" s="109"/>
      <c r="JR38" s="109"/>
      <c r="JS38" s="109"/>
      <c r="JT38" s="109"/>
      <c r="JU38" s="109"/>
      <c r="JV38" s="109"/>
      <c r="JW38" s="109"/>
      <c r="JX38" s="109"/>
      <c r="JY38" s="109"/>
      <c r="JZ38" s="109"/>
      <c r="KA38" s="109"/>
      <c r="KB38" s="109"/>
      <c r="KC38" s="109"/>
      <c r="KD38" s="109"/>
      <c r="KE38" s="109"/>
      <c r="KF38" s="109"/>
      <c r="KG38" s="109"/>
      <c r="KH38" s="109"/>
      <c r="KI38" s="109"/>
      <c r="KJ38" s="109"/>
      <c r="KK38" s="109"/>
      <c r="KL38" s="109"/>
      <c r="KM38" s="109"/>
      <c r="KN38" s="109"/>
      <c r="KO38" s="109"/>
      <c r="KP38" s="109"/>
      <c r="KQ38" s="109"/>
      <c r="KR38" s="109"/>
      <c r="KS38" s="109"/>
      <c r="KT38" s="109"/>
      <c r="KU38" s="109"/>
      <c r="KV38" s="109"/>
      <c r="KW38" s="109"/>
      <c r="KX38" s="109"/>
      <c r="KY38" s="109"/>
      <c r="KZ38" s="109"/>
      <c r="LA38" s="109"/>
      <c r="LB38" s="109"/>
      <c r="LC38" s="109"/>
      <c r="LD38" s="109"/>
      <c r="LE38" s="109"/>
      <c r="LF38" s="109"/>
      <c r="LG38" s="109"/>
      <c r="LH38" s="109"/>
      <c r="LI38" s="109"/>
      <c r="LJ38" s="109"/>
      <c r="LK38" s="109"/>
      <c r="LL38" s="109"/>
      <c r="LM38" s="109"/>
      <c r="LN38" s="109"/>
      <c r="LO38" s="109"/>
      <c r="LP38" s="109"/>
      <c r="LQ38" s="109"/>
      <c r="LR38" s="109"/>
      <c r="LS38" s="109"/>
      <c r="LT38" s="109"/>
      <c r="LU38" s="109"/>
      <c r="LV38" s="109"/>
      <c r="LW38" s="109"/>
      <c r="LX38" s="109"/>
      <c r="LY38" s="109"/>
      <c r="LZ38" s="109"/>
      <c r="MA38" s="109"/>
      <c r="MB38" s="109"/>
      <c r="MC38" s="109"/>
      <c r="MD38" s="109"/>
      <c r="ME38" s="109"/>
      <c r="MF38" s="109"/>
      <c r="MG38" s="109"/>
      <c r="MH38" s="109"/>
      <c r="MI38" s="109"/>
      <c r="MJ38" s="109"/>
      <c r="MK38" s="109"/>
      <c r="ML38" s="109"/>
      <c r="MM38" s="109"/>
      <c r="MN38" s="109"/>
      <c r="MO38" s="109"/>
      <c r="MP38" s="109"/>
      <c r="MQ38" s="109"/>
      <c r="MR38" s="109"/>
      <c r="MS38" s="109"/>
      <c r="MT38" s="109"/>
      <c r="MU38" s="109"/>
      <c r="MV38" s="109"/>
      <c r="MW38" s="109"/>
      <c r="MX38" s="109"/>
      <c r="MY38" s="109"/>
      <c r="MZ38" s="109"/>
      <c r="NA38" s="109"/>
      <c r="NB38" s="109"/>
      <c r="NC38" s="109"/>
      <c r="ND38" s="109"/>
      <c r="NE38" s="109"/>
      <c r="NF38" s="109"/>
      <c r="NG38" s="109"/>
      <c r="NH38" s="109"/>
      <c r="NI38" s="109"/>
      <c r="NJ38" s="109"/>
      <c r="NK38" s="109"/>
      <c r="NL38" s="109"/>
      <c r="NM38" s="109"/>
      <c r="NN38" s="109"/>
      <c r="NO38" s="109"/>
      <c r="NP38" s="109"/>
      <c r="NQ38" s="109"/>
      <c r="NR38" s="109"/>
      <c r="NS38" s="109"/>
      <c r="NT38" s="109"/>
      <c r="NU38" s="109"/>
      <c r="NV38" s="109"/>
      <c r="NW38" s="109"/>
      <c r="NX38" s="109"/>
      <c r="NY38" s="109"/>
      <c r="NZ38" s="109"/>
      <c r="OA38" s="109"/>
      <c r="OB38" s="109"/>
      <c r="OC38" s="109"/>
      <c r="OD38" s="109"/>
      <c r="OE38" s="109"/>
      <c r="OF38" s="109"/>
      <c r="OG38" s="109"/>
      <c r="OH38" s="109"/>
      <c r="OI38" s="109"/>
      <c r="OJ38" s="109"/>
      <c r="OK38" s="109"/>
      <c r="OL38" s="109"/>
      <c r="OM38" s="109"/>
      <c r="ON38" s="109"/>
      <c r="OO38" s="109"/>
      <c r="OP38" s="109"/>
      <c r="OQ38" s="109"/>
      <c r="OR38" s="109"/>
      <c r="OS38" s="109"/>
      <c r="OT38" s="109"/>
      <c r="OU38" s="109"/>
      <c r="OV38" s="109"/>
      <c r="OW38" s="109"/>
      <c r="OX38" s="109"/>
      <c r="OY38" s="109"/>
      <c r="OZ38" s="109"/>
      <c r="PA38" s="109"/>
      <c r="PB38" s="109"/>
      <c r="PC38" s="109"/>
      <c r="PD38" s="109"/>
      <c r="PE38" s="109"/>
      <c r="PF38" s="109"/>
      <c r="PG38" s="109"/>
      <c r="PH38" s="109"/>
      <c r="PI38" s="109"/>
      <c r="PJ38" s="109"/>
      <c r="PK38" s="109"/>
      <c r="PL38" s="109"/>
      <c r="PM38" s="109"/>
      <c r="PN38" s="109"/>
      <c r="PO38" s="109"/>
      <c r="PP38" s="109"/>
      <c r="PQ38" s="109"/>
      <c r="PR38" s="109"/>
      <c r="PS38" s="109"/>
      <c r="PT38" s="109"/>
      <c r="PU38" s="109"/>
      <c r="PV38" s="109"/>
      <c r="PW38" s="109"/>
      <c r="PX38" s="109"/>
      <c r="PY38" s="109"/>
      <c r="PZ38" s="109"/>
      <c r="QA38" s="109"/>
      <c r="QB38" s="109"/>
      <c r="QC38" s="109"/>
      <c r="QD38" s="109"/>
      <c r="QE38" s="109"/>
      <c r="QF38" s="109"/>
      <c r="QG38" s="109"/>
      <c r="QH38" s="109"/>
      <c r="QI38" s="109"/>
      <c r="QJ38" s="109"/>
      <c r="QK38" s="23">
        <f t="shared" si="1"/>
        <v>31</v>
      </c>
      <c r="QL38" s="125"/>
      <c r="QM38" s="125"/>
      <c r="QN38" s="125">
        <v>324.45999999999998</v>
      </c>
      <c r="QO38" s="125">
        <f>500+500</f>
        <v>1000</v>
      </c>
      <c r="QP38" s="125"/>
      <c r="QQ38" s="125"/>
      <c r="QR38" s="125"/>
      <c r="QS38" s="130"/>
    </row>
    <row r="39" spans="1:461" s="5" customFormat="1" ht="12.75" customHeight="1" x14ac:dyDescent="0.2">
      <c r="A39" s="52">
        <v>44587</v>
      </c>
      <c r="B39" s="98" t="s">
        <v>473</v>
      </c>
      <c r="C39" s="107"/>
      <c r="D39" s="107"/>
      <c r="E39" s="108"/>
      <c r="F39" s="108"/>
      <c r="G39" s="108"/>
      <c r="H39" s="108"/>
      <c r="I39" s="108"/>
      <c r="J39" s="108"/>
      <c r="K39" s="108"/>
      <c r="L39" s="108"/>
      <c r="M39" s="108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  <c r="BR39" s="109"/>
      <c r="BS39" s="109"/>
      <c r="BT39" s="109"/>
      <c r="BU39" s="109"/>
      <c r="BV39" s="109"/>
      <c r="BW39" s="109"/>
      <c r="BX39" s="109"/>
      <c r="BY39" s="109"/>
      <c r="BZ39" s="109"/>
      <c r="CA39" s="109"/>
      <c r="CB39" s="109"/>
      <c r="CC39" s="109"/>
      <c r="CD39" s="109"/>
      <c r="CE39" s="109"/>
      <c r="CF39" s="109"/>
      <c r="CG39" s="109"/>
      <c r="CH39" s="109"/>
      <c r="CI39" s="109"/>
      <c r="CJ39" s="109"/>
      <c r="CK39" s="109"/>
      <c r="CL39" s="109"/>
      <c r="CM39" s="109"/>
      <c r="CN39" s="109"/>
      <c r="CO39" s="109"/>
      <c r="CP39" s="109"/>
      <c r="CQ39" s="109"/>
      <c r="CR39" s="109"/>
      <c r="CS39" s="109"/>
      <c r="CT39" s="109"/>
      <c r="CU39" s="109"/>
      <c r="CV39" s="109"/>
      <c r="CW39" s="109"/>
      <c r="CX39" s="109"/>
      <c r="CY39" s="109"/>
      <c r="CZ39" s="109"/>
      <c r="DA39" s="109"/>
      <c r="DB39" s="109"/>
      <c r="DC39" s="109"/>
      <c r="DD39" s="109"/>
      <c r="DE39" s="109"/>
      <c r="DF39" s="109"/>
      <c r="DG39" s="109"/>
      <c r="DH39" s="109"/>
      <c r="DI39" s="109"/>
      <c r="DJ39" s="109"/>
      <c r="DK39" s="109"/>
      <c r="DL39" s="109"/>
      <c r="DM39" s="109"/>
      <c r="DN39" s="109"/>
      <c r="DO39" s="109"/>
      <c r="DP39" s="109"/>
      <c r="DQ39" s="109"/>
      <c r="DR39" s="109"/>
      <c r="DS39" s="109"/>
      <c r="DT39" s="109"/>
      <c r="DU39" s="109"/>
      <c r="DV39" s="109"/>
      <c r="DW39" s="109"/>
      <c r="DX39" s="109"/>
      <c r="DY39" s="109"/>
      <c r="DZ39" s="109"/>
      <c r="EA39" s="109"/>
      <c r="EB39" s="109"/>
      <c r="EC39" s="109"/>
      <c r="ED39" s="109"/>
      <c r="EE39" s="109"/>
      <c r="EF39" s="109"/>
      <c r="EG39" s="109"/>
      <c r="EH39" s="109"/>
      <c r="EI39" s="109"/>
      <c r="EJ39" s="109"/>
      <c r="EK39" s="109"/>
      <c r="EL39" s="109"/>
      <c r="EM39" s="109"/>
      <c r="EN39" s="109"/>
      <c r="EO39" s="109"/>
      <c r="EP39" s="109"/>
      <c r="EQ39" s="109"/>
      <c r="ER39" s="109"/>
      <c r="ES39" s="109"/>
      <c r="ET39" s="109"/>
      <c r="EU39" s="109"/>
      <c r="EV39" s="109"/>
      <c r="EW39" s="109"/>
      <c r="EX39" s="109"/>
      <c r="EY39" s="109"/>
      <c r="EZ39" s="109"/>
      <c r="FA39" s="109"/>
      <c r="FB39" s="109"/>
      <c r="FC39" s="109"/>
      <c r="FD39" s="109"/>
      <c r="FE39" s="109"/>
      <c r="FF39" s="109"/>
      <c r="FG39" s="109"/>
      <c r="FH39" s="109"/>
      <c r="FI39" s="109"/>
      <c r="FJ39" s="109"/>
      <c r="FK39" s="109"/>
      <c r="FL39" s="109"/>
      <c r="FM39" s="109">
        <v>1.6</v>
      </c>
      <c r="FN39" s="109"/>
      <c r="FO39" s="109"/>
      <c r="FP39" s="109"/>
      <c r="FQ39" s="109"/>
      <c r="FR39" s="109"/>
      <c r="FS39" s="109"/>
      <c r="FT39" s="109"/>
      <c r="FU39" s="109"/>
      <c r="FV39" s="109"/>
      <c r="FW39" s="109"/>
      <c r="FX39" s="109"/>
      <c r="FY39" s="109"/>
      <c r="FZ39" s="109"/>
      <c r="GA39" s="109"/>
      <c r="GB39" s="109"/>
      <c r="GC39" s="109"/>
      <c r="GD39" s="109"/>
      <c r="GE39" s="109"/>
      <c r="GF39" s="109"/>
      <c r="GG39" s="109"/>
      <c r="GH39" s="109"/>
      <c r="GI39" s="109"/>
      <c r="GJ39" s="109"/>
      <c r="GK39" s="109"/>
      <c r="GL39" s="109"/>
      <c r="GM39" s="109"/>
      <c r="GN39" s="109"/>
      <c r="GO39" s="109"/>
      <c r="GP39" s="109"/>
      <c r="GQ39" s="109"/>
      <c r="GR39" s="109"/>
      <c r="GS39" s="109"/>
      <c r="GT39" s="109"/>
      <c r="GU39" s="109"/>
      <c r="GV39" s="109"/>
      <c r="GW39" s="109"/>
      <c r="GX39" s="109"/>
      <c r="GY39" s="109"/>
      <c r="GZ39" s="109"/>
      <c r="HA39" s="109"/>
      <c r="HB39" s="109"/>
      <c r="HC39" s="109"/>
      <c r="HD39" s="109"/>
      <c r="HE39" s="109"/>
      <c r="HF39" s="109"/>
      <c r="HG39" s="109"/>
      <c r="HH39" s="109"/>
      <c r="HI39" s="109"/>
      <c r="HJ39" s="109"/>
      <c r="HK39" s="109"/>
      <c r="HL39" s="109"/>
      <c r="HM39" s="109"/>
      <c r="HN39" s="109"/>
      <c r="HO39" s="109"/>
      <c r="HP39" s="109"/>
      <c r="HQ39" s="109"/>
      <c r="HR39" s="109"/>
      <c r="HS39" s="109"/>
      <c r="HT39" s="109"/>
      <c r="HU39" s="109"/>
      <c r="HV39" s="109"/>
      <c r="HW39" s="109"/>
      <c r="HX39" s="109"/>
      <c r="HY39" s="109"/>
      <c r="HZ39" s="109"/>
      <c r="IA39" s="109"/>
      <c r="IB39" s="109"/>
      <c r="IC39" s="109"/>
      <c r="ID39" s="109"/>
      <c r="IE39" s="109"/>
      <c r="IF39" s="109"/>
      <c r="IG39" s="109"/>
      <c r="IH39" s="109"/>
      <c r="II39" s="109"/>
      <c r="IJ39" s="109"/>
      <c r="IK39" s="109"/>
      <c r="IL39" s="109"/>
      <c r="IM39" s="109"/>
      <c r="IN39" s="109"/>
      <c r="IO39" s="109"/>
      <c r="IP39" s="109"/>
      <c r="IQ39" s="109"/>
      <c r="IR39" s="109"/>
      <c r="IS39" s="109"/>
      <c r="IT39" s="109"/>
      <c r="IU39" s="109"/>
      <c r="IV39" s="109"/>
      <c r="IW39" s="109"/>
      <c r="IX39" s="109">
        <v>2.2000000000000002</v>
      </c>
      <c r="IY39" s="109"/>
      <c r="IZ39" s="109"/>
      <c r="JA39" s="109"/>
      <c r="JB39" s="109"/>
      <c r="JC39" s="109"/>
      <c r="JD39" s="109"/>
      <c r="JE39" s="109"/>
      <c r="JF39" s="109"/>
      <c r="JG39" s="109"/>
      <c r="JH39" s="109"/>
      <c r="JI39" s="109"/>
      <c r="JJ39" s="109"/>
      <c r="JK39" s="109"/>
      <c r="JL39" s="109"/>
      <c r="JM39" s="109"/>
      <c r="JN39" s="109"/>
      <c r="JO39" s="109"/>
      <c r="JP39" s="109"/>
      <c r="JQ39" s="109"/>
      <c r="JR39" s="109"/>
      <c r="JS39" s="109"/>
      <c r="JT39" s="109"/>
      <c r="JU39" s="109"/>
      <c r="JV39" s="109"/>
      <c r="JW39" s="109"/>
      <c r="JX39" s="109"/>
      <c r="JY39" s="109"/>
      <c r="JZ39" s="109"/>
      <c r="KA39" s="109"/>
      <c r="KB39" s="109"/>
      <c r="KC39" s="109"/>
      <c r="KD39" s="109"/>
      <c r="KE39" s="109"/>
      <c r="KF39" s="109"/>
      <c r="KG39" s="109"/>
      <c r="KH39" s="109"/>
      <c r="KI39" s="109"/>
      <c r="KJ39" s="109"/>
      <c r="KK39" s="109"/>
      <c r="KL39" s="109"/>
      <c r="KM39" s="109"/>
      <c r="KN39" s="109"/>
      <c r="KO39" s="109"/>
      <c r="KP39" s="109"/>
      <c r="KQ39" s="109"/>
      <c r="KR39" s="109"/>
      <c r="KS39" s="109"/>
      <c r="KT39" s="109"/>
      <c r="KU39" s="109"/>
      <c r="KV39" s="109"/>
      <c r="KW39" s="109"/>
      <c r="KX39" s="109"/>
      <c r="KY39" s="109"/>
      <c r="KZ39" s="109"/>
      <c r="LA39" s="109"/>
      <c r="LB39" s="109"/>
      <c r="LC39" s="109"/>
      <c r="LD39" s="109"/>
      <c r="LE39" s="109"/>
      <c r="LF39" s="109"/>
      <c r="LG39" s="109"/>
      <c r="LH39" s="109"/>
      <c r="LI39" s="109"/>
      <c r="LJ39" s="109"/>
      <c r="LK39" s="109"/>
      <c r="LL39" s="109"/>
      <c r="LM39" s="109"/>
      <c r="LN39" s="109"/>
      <c r="LO39" s="109"/>
      <c r="LP39" s="109"/>
      <c r="LQ39" s="109"/>
      <c r="LR39" s="109"/>
      <c r="LS39" s="109"/>
      <c r="LT39" s="109"/>
      <c r="LU39" s="109"/>
      <c r="LV39" s="109"/>
      <c r="LW39" s="109"/>
      <c r="LX39" s="109"/>
      <c r="LY39" s="109"/>
      <c r="LZ39" s="109"/>
      <c r="MA39" s="109"/>
      <c r="MB39" s="109"/>
      <c r="MC39" s="109"/>
      <c r="MD39" s="109"/>
      <c r="ME39" s="109"/>
      <c r="MF39" s="109"/>
      <c r="MG39" s="109"/>
      <c r="MH39" s="109"/>
      <c r="MI39" s="109"/>
      <c r="MJ39" s="109"/>
      <c r="MK39" s="109"/>
      <c r="ML39" s="109"/>
      <c r="MM39" s="109"/>
      <c r="MN39" s="109"/>
      <c r="MO39" s="109"/>
      <c r="MP39" s="109"/>
      <c r="MQ39" s="109"/>
      <c r="MR39" s="109"/>
      <c r="MS39" s="109"/>
      <c r="MT39" s="109"/>
      <c r="MU39" s="109"/>
      <c r="MV39" s="109"/>
      <c r="MW39" s="109"/>
      <c r="MX39" s="109"/>
      <c r="MY39" s="109"/>
      <c r="MZ39" s="109"/>
      <c r="NA39" s="109"/>
      <c r="NB39" s="109"/>
      <c r="NC39" s="109"/>
      <c r="ND39" s="109"/>
      <c r="NE39" s="109"/>
      <c r="NF39" s="109"/>
      <c r="NG39" s="109"/>
      <c r="NH39" s="109"/>
      <c r="NI39" s="109"/>
      <c r="NJ39" s="109"/>
      <c r="NK39" s="109"/>
      <c r="NL39" s="109"/>
      <c r="NM39" s="109"/>
      <c r="NN39" s="109"/>
      <c r="NO39" s="109"/>
      <c r="NP39" s="109"/>
      <c r="NQ39" s="109"/>
      <c r="NR39" s="109"/>
      <c r="NS39" s="109"/>
      <c r="NT39" s="109"/>
      <c r="NU39" s="109"/>
      <c r="NV39" s="109"/>
      <c r="NW39" s="109"/>
      <c r="NX39" s="109"/>
      <c r="NY39" s="109"/>
      <c r="NZ39" s="109"/>
      <c r="OA39" s="109"/>
      <c r="OB39" s="109"/>
      <c r="OC39" s="109"/>
      <c r="OD39" s="109"/>
      <c r="OE39" s="109"/>
      <c r="OF39" s="109"/>
      <c r="OG39" s="109"/>
      <c r="OH39" s="109"/>
      <c r="OI39" s="109"/>
      <c r="OJ39" s="109"/>
      <c r="OK39" s="109"/>
      <c r="OL39" s="109"/>
      <c r="OM39" s="109"/>
      <c r="ON39" s="109"/>
      <c r="OO39" s="109"/>
      <c r="OP39" s="109"/>
      <c r="OQ39" s="109"/>
      <c r="OR39" s="109"/>
      <c r="OS39" s="109"/>
      <c r="OT39" s="109"/>
      <c r="OU39" s="109"/>
      <c r="OV39" s="109"/>
      <c r="OW39" s="109"/>
      <c r="OX39" s="109"/>
      <c r="OY39" s="109"/>
      <c r="OZ39" s="109"/>
      <c r="PA39" s="109"/>
      <c r="PB39" s="109"/>
      <c r="PC39" s="109"/>
      <c r="PD39" s="109"/>
      <c r="PE39" s="109"/>
      <c r="PF39" s="109"/>
      <c r="PG39" s="109"/>
      <c r="PH39" s="109"/>
      <c r="PI39" s="109"/>
      <c r="PJ39" s="109"/>
      <c r="PK39" s="109"/>
      <c r="PL39" s="109"/>
      <c r="PM39" s="109"/>
      <c r="PN39" s="109"/>
      <c r="PO39" s="109"/>
      <c r="PP39" s="109"/>
      <c r="PQ39" s="109"/>
      <c r="PR39" s="109"/>
      <c r="PS39" s="109"/>
      <c r="PT39" s="109"/>
      <c r="PU39" s="109"/>
      <c r="PV39" s="109"/>
      <c r="PW39" s="109"/>
      <c r="PX39" s="109"/>
      <c r="PY39" s="109"/>
      <c r="PZ39" s="109"/>
      <c r="QA39" s="109"/>
      <c r="QB39" s="109"/>
      <c r="QC39" s="109"/>
      <c r="QD39" s="109"/>
      <c r="QE39" s="109"/>
      <c r="QF39" s="109"/>
      <c r="QG39" s="109"/>
      <c r="QH39" s="109"/>
      <c r="QI39" s="109"/>
      <c r="QJ39" s="109"/>
      <c r="QK39" s="23">
        <f t="shared" si="1"/>
        <v>3.8000000000000003</v>
      </c>
      <c r="QL39" s="125">
        <v>233.3</v>
      </c>
      <c r="QM39" s="125"/>
      <c r="QN39" s="125"/>
      <c r="QO39" s="125"/>
      <c r="QP39" s="125"/>
      <c r="QQ39" s="125"/>
      <c r="QR39" s="125"/>
      <c r="QS39" s="130"/>
    </row>
    <row r="40" spans="1:461" s="5" customFormat="1" ht="12.75" customHeight="1" x14ac:dyDescent="0.2">
      <c r="A40" s="52">
        <v>44587</v>
      </c>
      <c r="B40" s="90" t="s">
        <v>474</v>
      </c>
      <c r="C40" s="107"/>
      <c r="D40" s="107"/>
      <c r="E40" s="108"/>
      <c r="F40" s="108"/>
      <c r="G40" s="108"/>
      <c r="H40" s="108"/>
      <c r="I40" s="108"/>
      <c r="J40" s="108"/>
      <c r="K40" s="108"/>
      <c r="L40" s="108"/>
      <c r="M40" s="108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>
        <v>1</v>
      </c>
      <c r="BI40" s="109"/>
      <c r="BJ40" s="109"/>
      <c r="BK40" s="109"/>
      <c r="BL40" s="109"/>
      <c r="BM40" s="109"/>
      <c r="BN40" s="109"/>
      <c r="BO40" s="109"/>
      <c r="BP40" s="109"/>
      <c r="BQ40" s="109"/>
      <c r="BR40" s="109"/>
      <c r="BS40" s="109"/>
      <c r="BT40" s="109"/>
      <c r="BU40" s="109"/>
      <c r="BV40" s="109"/>
      <c r="BW40" s="109"/>
      <c r="BX40" s="109"/>
      <c r="BY40" s="109"/>
      <c r="BZ40" s="109"/>
      <c r="CA40" s="109"/>
      <c r="CB40" s="109"/>
      <c r="CC40" s="109"/>
      <c r="CD40" s="109"/>
      <c r="CE40" s="109"/>
      <c r="CF40" s="109"/>
      <c r="CG40" s="109"/>
      <c r="CH40" s="109"/>
      <c r="CI40" s="109"/>
      <c r="CJ40" s="109"/>
      <c r="CK40" s="109"/>
      <c r="CL40" s="109"/>
      <c r="CM40" s="109"/>
      <c r="CN40" s="109"/>
      <c r="CO40" s="109"/>
      <c r="CP40" s="109"/>
      <c r="CQ40" s="109"/>
      <c r="CR40" s="109"/>
      <c r="CS40" s="109"/>
      <c r="CT40" s="109"/>
      <c r="CU40" s="109"/>
      <c r="CV40" s="109"/>
      <c r="CW40" s="109"/>
      <c r="CX40" s="109"/>
      <c r="CY40" s="109"/>
      <c r="CZ40" s="109"/>
      <c r="DA40" s="109"/>
      <c r="DB40" s="109"/>
      <c r="DC40" s="109"/>
      <c r="DD40" s="109"/>
      <c r="DE40" s="109"/>
      <c r="DF40" s="109"/>
      <c r="DG40" s="109"/>
      <c r="DH40" s="109"/>
      <c r="DI40" s="109"/>
      <c r="DJ40" s="109"/>
      <c r="DK40" s="109"/>
      <c r="DL40" s="109"/>
      <c r="DM40" s="109"/>
      <c r="DN40" s="109"/>
      <c r="DO40" s="109"/>
      <c r="DP40" s="109"/>
      <c r="DQ40" s="109"/>
      <c r="DR40" s="109"/>
      <c r="DS40" s="109"/>
      <c r="DT40" s="109"/>
      <c r="DU40" s="109"/>
      <c r="DV40" s="109"/>
      <c r="DW40" s="109"/>
      <c r="DX40" s="109"/>
      <c r="DY40" s="109"/>
      <c r="DZ40" s="109"/>
      <c r="EA40" s="109"/>
      <c r="EB40" s="109"/>
      <c r="EC40" s="109"/>
      <c r="ED40" s="109"/>
      <c r="EE40" s="109"/>
      <c r="EF40" s="109"/>
      <c r="EG40" s="109"/>
      <c r="EH40" s="109"/>
      <c r="EI40" s="109"/>
      <c r="EJ40" s="109"/>
      <c r="EK40" s="109"/>
      <c r="EL40" s="109"/>
      <c r="EM40" s="109"/>
      <c r="EN40" s="109"/>
      <c r="EO40" s="109"/>
      <c r="EP40" s="109"/>
      <c r="EQ40" s="109"/>
      <c r="ER40" s="109"/>
      <c r="ES40" s="109"/>
      <c r="ET40" s="109"/>
      <c r="EU40" s="109"/>
      <c r="EV40" s="109"/>
      <c r="EW40" s="109"/>
      <c r="EX40" s="109"/>
      <c r="EY40" s="109"/>
      <c r="EZ40" s="109"/>
      <c r="FA40" s="109"/>
      <c r="FB40" s="109"/>
      <c r="FC40" s="109"/>
      <c r="FD40" s="109"/>
      <c r="FE40" s="109"/>
      <c r="FF40" s="109"/>
      <c r="FG40" s="109"/>
      <c r="FH40" s="109"/>
      <c r="FI40" s="109"/>
      <c r="FJ40" s="109"/>
      <c r="FK40" s="109"/>
      <c r="FL40" s="109"/>
      <c r="FM40" s="109"/>
      <c r="FN40" s="109"/>
      <c r="FO40" s="109"/>
      <c r="FP40" s="109"/>
      <c r="FQ40" s="109"/>
      <c r="FR40" s="109"/>
      <c r="FS40" s="109"/>
      <c r="FT40" s="109"/>
      <c r="FU40" s="109"/>
      <c r="FV40" s="109"/>
      <c r="FW40" s="109"/>
      <c r="FX40" s="109"/>
      <c r="FY40" s="109"/>
      <c r="FZ40" s="109"/>
      <c r="GA40" s="109"/>
      <c r="GB40" s="109"/>
      <c r="GC40" s="109"/>
      <c r="GD40" s="109"/>
      <c r="GE40" s="109"/>
      <c r="GF40" s="109"/>
      <c r="GG40" s="109"/>
      <c r="GH40" s="109"/>
      <c r="GI40" s="109"/>
      <c r="GJ40" s="109"/>
      <c r="GK40" s="109"/>
      <c r="GL40" s="109"/>
      <c r="GM40" s="109"/>
      <c r="GN40" s="109"/>
      <c r="GO40" s="109"/>
      <c r="GP40" s="109"/>
      <c r="GQ40" s="109"/>
      <c r="GR40" s="109"/>
      <c r="GS40" s="109"/>
      <c r="GT40" s="109"/>
      <c r="GU40" s="109"/>
      <c r="GV40" s="109"/>
      <c r="GW40" s="109"/>
      <c r="GX40" s="109"/>
      <c r="GY40" s="109"/>
      <c r="GZ40" s="109"/>
      <c r="HA40" s="109"/>
      <c r="HB40" s="109"/>
      <c r="HC40" s="109"/>
      <c r="HD40" s="109"/>
      <c r="HE40" s="109"/>
      <c r="HF40" s="109"/>
      <c r="HG40" s="109"/>
      <c r="HH40" s="109"/>
      <c r="HI40" s="109"/>
      <c r="HJ40" s="109"/>
      <c r="HK40" s="109"/>
      <c r="HL40" s="109"/>
      <c r="HM40" s="109"/>
      <c r="HN40" s="109"/>
      <c r="HO40" s="109"/>
      <c r="HP40" s="109"/>
      <c r="HQ40" s="109"/>
      <c r="HR40" s="109"/>
      <c r="HS40" s="109"/>
      <c r="HT40" s="109"/>
      <c r="HU40" s="109"/>
      <c r="HV40" s="109"/>
      <c r="HW40" s="109"/>
      <c r="HX40" s="109"/>
      <c r="HY40" s="109"/>
      <c r="HZ40" s="109"/>
      <c r="IA40" s="109"/>
      <c r="IB40" s="109"/>
      <c r="IC40" s="109"/>
      <c r="ID40" s="109"/>
      <c r="IE40" s="109"/>
      <c r="IF40" s="109"/>
      <c r="IG40" s="109"/>
      <c r="IH40" s="109"/>
      <c r="II40" s="109"/>
      <c r="IJ40" s="109"/>
      <c r="IK40" s="109"/>
      <c r="IL40" s="109"/>
      <c r="IM40" s="109"/>
      <c r="IN40" s="109"/>
      <c r="IO40" s="109"/>
      <c r="IP40" s="109"/>
      <c r="IQ40" s="109"/>
      <c r="IR40" s="109"/>
      <c r="IS40" s="109"/>
      <c r="IT40" s="109"/>
      <c r="IU40" s="109"/>
      <c r="IV40" s="109"/>
      <c r="IW40" s="109"/>
      <c r="IX40" s="109"/>
      <c r="IY40" s="109"/>
      <c r="IZ40" s="109"/>
      <c r="JA40" s="109"/>
      <c r="JB40" s="109"/>
      <c r="JC40" s="109"/>
      <c r="JD40" s="109"/>
      <c r="JE40" s="109"/>
      <c r="JF40" s="109"/>
      <c r="JG40" s="109"/>
      <c r="JH40" s="109"/>
      <c r="JI40" s="109"/>
      <c r="JJ40" s="109"/>
      <c r="JK40" s="109"/>
      <c r="JL40" s="109"/>
      <c r="JM40" s="109"/>
      <c r="JN40" s="109"/>
      <c r="JO40" s="109"/>
      <c r="JP40" s="109"/>
      <c r="JQ40" s="109"/>
      <c r="JR40" s="109"/>
      <c r="JS40" s="109"/>
      <c r="JT40" s="109"/>
      <c r="JU40" s="109"/>
      <c r="JV40" s="109"/>
      <c r="JW40" s="109"/>
      <c r="JX40" s="109"/>
      <c r="JY40" s="109"/>
      <c r="JZ40" s="109"/>
      <c r="KA40" s="109"/>
      <c r="KB40" s="109"/>
      <c r="KC40" s="109"/>
      <c r="KD40" s="109"/>
      <c r="KE40" s="109"/>
      <c r="KF40" s="109"/>
      <c r="KG40" s="109"/>
      <c r="KH40" s="109"/>
      <c r="KI40" s="109"/>
      <c r="KJ40" s="109"/>
      <c r="KK40" s="109"/>
      <c r="KL40" s="109"/>
      <c r="KM40" s="109"/>
      <c r="KN40" s="109"/>
      <c r="KO40" s="109"/>
      <c r="KP40" s="109"/>
      <c r="KQ40" s="109"/>
      <c r="KR40" s="109"/>
      <c r="KS40" s="109"/>
      <c r="KT40" s="109"/>
      <c r="KU40" s="109"/>
      <c r="KV40" s="109"/>
      <c r="KW40" s="109"/>
      <c r="KX40" s="109"/>
      <c r="KY40" s="109"/>
      <c r="KZ40" s="109"/>
      <c r="LA40" s="109"/>
      <c r="LB40" s="109"/>
      <c r="LC40" s="109"/>
      <c r="LD40" s="109"/>
      <c r="LE40" s="109"/>
      <c r="LF40" s="109"/>
      <c r="LG40" s="109"/>
      <c r="LH40" s="109"/>
      <c r="LI40" s="109"/>
      <c r="LJ40" s="109"/>
      <c r="LK40" s="109"/>
      <c r="LL40" s="109"/>
      <c r="LM40" s="109"/>
      <c r="LN40" s="109"/>
      <c r="LO40" s="109"/>
      <c r="LP40" s="109"/>
      <c r="LQ40" s="109"/>
      <c r="LR40" s="109"/>
      <c r="LS40" s="109"/>
      <c r="LT40" s="109"/>
      <c r="LU40" s="109"/>
      <c r="LV40" s="109"/>
      <c r="LW40" s="109"/>
      <c r="LX40" s="109"/>
      <c r="LY40" s="109"/>
      <c r="LZ40" s="109"/>
      <c r="MA40" s="109"/>
      <c r="MB40" s="109"/>
      <c r="MC40" s="109"/>
      <c r="MD40" s="109"/>
      <c r="ME40" s="109"/>
      <c r="MF40" s="109"/>
      <c r="MG40" s="109"/>
      <c r="MH40" s="109"/>
      <c r="MI40" s="109"/>
      <c r="MJ40" s="109"/>
      <c r="MK40" s="109"/>
      <c r="ML40" s="109"/>
      <c r="MM40" s="109"/>
      <c r="MN40" s="109"/>
      <c r="MO40" s="109"/>
      <c r="MP40" s="109"/>
      <c r="MQ40" s="109"/>
      <c r="MR40" s="109"/>
      <c r="MS40" s="109"/>
      <c r="MT40" s="109"/>
      <c r="MU40" s="109"/>
      <c r="MV40" s="109"/>
      <c r="MW40" s="109"/>
      <c r="MX40" s="109"/>
      <c r="MY40" s="109"/>
      <c r="MZ40" s="109"/>
      <c r="NA40" s="109"/>
      <c r="NB40" s="109"/>
      <c r="NC40" s="109"/>
      <c r="ND40" s="109"/>
      <c r="NE40" s="109"/>
      <c r="NF40" s="109"/>
      <c r="NG40" s="109"/>
      <c r="NH40" s="109"/>
      <c r="NI40" s="109"/>
      <c r="NJ40" s="109"/>
      <c r="NK40" s="109"/>
      <c r="NL40" s="109"/>
      <c r="NM40" s="109"/>
      <c r="NN40" s="109"/>
      <c r="NO40" s="109"/>
      <c r="NP40" s="109"/>
      <c r="NQ40" s="109"/>
      <c r="NR40" s="109"/>
      <c r="NS40" s="109"/>
      <c r="NT40" s="109"/>
      <c r="NU40" s="109"/>
      <c r="NV40" s="109"/>
      <c r="NW40" s="109"/>
      <c r="NX40" s="109"/>
      <c r="NY40" s="109"/>
      <c r="NZ40" s="109"/>
      <c r="OA40" s="109"/>
      <c r="OB40" s="109"/>
      <c r="OC40" s="109"/>
      <c r="OD40" s="109"/>
      <c r="OE40" s="109"/>
      <c r="OF40" s="109"/>
      <c r="OG40" s="109"/>
      <c r="OH40" s="109"/>
      <c r="OI40" s="109"/>
      <c r="OJ40" s="109"/>
      <c r="OK40" s="109"/>
      <c r="OL40" s="109"/>
      <c r="OM40" s="109"/>
      <c r="ON40" s="109"/>
      <c r="OO40" s="109"/>
      <c r="OP40" s="109"/>
      <c r="OQ40" s="109"/>
      <c r="OR40" s="109"/>
      <c r="OS40" s="109"/>
      <c r="OT40" s="109"/>
      <c r="OU40" s="109"/>
      <c r="OV40" s="109"/>
      <c r="OW40" s="109"/>
      <c r="OX40" s="109"/>
      <c r="OY40" s="109"/>
      <c r="OZ40" s="109"/>
      <c r="PA40" s="109"/>
      <c r="PB40" s="109"/>
      <c r="PC40" s="109"/>
      <c r="PD40" s="109"/>
      <c r="PE40" s="109"/>
      <c r="PF40" s="109"/>
      <c r="PG40" s="109"/>
      <c r="PH40" s="109"/>
      <c r="PI40" s="109"/>
      <c r="PJ40" s="109"/>
      <c r="PK40" s="109"/>
      <c r="PL40" s="109"/>
      <c r="PM40" s="109"/>
      <c r="PN40" s="109"/>
      <c r="PO40" s="109"/>
      <c r="PP40" s="109"/>
      <c r="PQ40" s="109"/>
      <c r="PR40" s="109"/>
      <c r="PS40" s="109"/>
      <c r="PT40" s="109"/>
      <c r="PU40" s="109"/>
      <c r="PV40" s="109"/>
      <c r="PW40" s="109"/>
      <c r="PX40" s="109"/>
      <c r="PY40" s="109"/>
      <c r="PZ40" s="109"/>
      <c r="QA40" s="109"/>
      <c r="QB40" s="109"/>
      <c r="QC40" s="109"/>
      <c r="QD40" s="109"/>
      <c r="QE40" s="109"/>
      <c r="QF40" s="109"/>
      <c r="QG40" s="109"/>
      <c r="QH40" s="109"/>
      <c r="QI40" s="109"/>
      <c r="QJ40" s="109"/>
      <c r="QK40" s="23">
        <f t="shared" si="1"/>
        <v>1</v>
      </c>
      <c r="QL40" s="125"/>
      <c r="QM40" s="125"/>
      <c r="QN40" s="125">
        <v>36.67</v>
      </c>
      <c r="QO40" s="125"/>
      <c r="QP40" s="125"/>
      <c r="QQ40" s="125"/>
      <c r="QR40" s="125"/>
      <c r="QS40" s="130"/>
    </row>
    <row r="41" spans="1:461" s="5" customFormat="1" ht="12.75" customHeight="1" x14ac:dyDescent="0.2">
      <c r="A41" s="52">
        <v>44587</v>
      </c>
      <c r="B41" s="98" t="s">
        <v>52</v>
      </c>
      <c r="C41" s="107"/>
      <c r="D41" s="107"/>
      <c r="E41" s="108"/>
      <c r="F41" s="108"/>
      <c r="G41" s="108"/>
      <c r="H41" s="108"/>
      <c r="I41" s="108"/>
      <c r="J41" s="108"/>
      <c r="K41" s="108"/>
      <c r="L41" s="108"/>
      <c r="M41" s="108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  <c r="BR41" s="109"/>
      <c r="BS41" s="109"/>
      <c r="BT41" s="109"/>
      <c r="BU41" s="109"/>
      <c r="BV41" s="109"/>
      <c r="BW41" s="109"/>
      <c r="BX41" s="109"/>
      <c r="BY41" s="109"/>
      <c r="BZ41" s="109"/>
      <c r="CA41" s="109"/>
      <c r="CB41" s="109"/>
      <c r="CC41" s="109"/>
      <c r="CD41" s="109"/>
      <c r="CE41" s="109"/>
      <c r="CF41" s="109"/>
      <c r="CG41" s="109"/>
      <c r="CH41" s="109"/>
      <c r="CI41" s="109"/>
      <c r="CJ41" s="109"/>
      <c r="CK41" s="109"/>
      <c r="CL41" s="109"/>
      <c r="CM41" s="109"/>
      <c r="CN41" s="109"/>
      <c r="CO41" s="109"/>
      <c r="CP41" s="109"/>
      <c r="CQ41" s="109"/>
      <c r="CR41" s="109"/>
      <c r="CS41" s="109"/>
      <c r="CT41" s="109"/>
      <c r="CU41" s="109"/>
      <c r="CV41" s="109"/>
      <c r="CW41" s="109"/>
      <c r="CX41" s="109"/>
      <c r="CY41" s="109"/>
      <c r="CZ41" s="109"/>
      <c r="DA41" s="109"/>
      <c r="DB41" s="109"/>
      <c r="DC41" s="109"/>
      <c r="DD41" s="109"/>
      <c r="DE41" s="109"/>
      <c r="DF41" s="109"/>
      <c r="DG41" s="109"/>
      <c r="DH41" s="109"/>
      <c r="DI41" s="109"/>
      <c r="DJ41" s="109"/>
      <c r="DK41" s="109"/>
      <c r="DL41" s="109"/>
      <c r="DM41" s="109"/>
      <c r="DN41" s="109"/>
      <c r="DO41" s="109"/>
      <c r="DP41" s="109"/>
      <c r="DQ41" s="109"/>
      <c r="DR41" s="109"/>
      <c r="DS41" s="109"/>
      <c r="DT41" s="109"/>
      <c r="DU41" s="109"/>
      <c r="DV41" s="109"/>
      <c r="DW41" s="109"/>
      <c r="DX41" s="109"/>
      <c r="DY41" s="109"/>
      <c r="DZ41" s="109"/>
      <c r="EA41" s="109"/>
      <c r="EB41" s="109"/>
      <c r="EC41" s="109"/>
      <c r="ED41" s="109"/>
      <c r="EE41" s="109"/>
      <c r="EF41" s="109"/>
      <c r="EG41" s="109"/>
      <c r="EH41" s="109"/>
      <c r="EI41" s="109"/>
      <c r="EJ41" s="109"/>
      <c r="EK41" s="109"/>
      <c r="EL41" s="109"/>
      <c r="EM41" s="109"/>
      <c r="EN41" s="109"/>
      <c r="EO41" s="109"/>
      <c r="EP41" s="109"/>
      <c r="EQ41" s="109"/>
      <c r="ER41" s="109"/>
      <c r="ES41" s="109"/>
      <c r="ET41" s="109"/>
      <c r="EU41" s="109"/>
      <c r="EV41" s="109"/>
      <c r="EW41" s="109"/>
      <c r="EX41" s="109"/>
      <c r="EY41" s="109"/>
      <c r="EZ41" s="109"/>
      <c r="FA41" s="109"/>
      <c r="FB41" s="109"/>
      <c r="FC41" s="109"/>
      <c r="FD41" s="109"/>
      <c r="FE41" s="109"/>
      <c r="FF41" s="109"/>
      <c r="FG41" s="109"/>
      <c r="FH41" s="109"/>
      <c r="FI41" s="109"/>
      <c r="FJ41" s="109"/>
      <c r="FK41" s="109"/>
      <c r="FL41" s="109"/>
      <c r="FM41" s="109"/>
      <c r="FN41" s="109"/>
      <c r="FO41" s="109"/>
      <c r="FP41" s="109"/>
      <c r="FQ41" s="109"/>
      <c r="FR41" s="109"/>
      <c r="FS41" s="109"/>
      <c r="FT41" s="109"/>
      <c r="FU41" s="109"/>
      <c r="FV41" s="109"/>
      <c r="FW41" s="109"/>
      <c r="FX41" s="109"/>
      <c r="FY41" s="109"/>
      <c r="FZ41" s="109"/>
      <c r="GA41" s="109"/>
      <c r="GB41" s="109"/>
      <c r="GC41" s="109"/>
      <c r="GD41" s="109"/>
      <c r="GE41" s="109"/>
      <c r="GF41" s="109"/>
      <c r="GG41" s="109"/>
      <c r="GH41" s="109"/>
      <c r="GI41" s="109"/>
      <c r="GJ41" s="109"/>
      <c r="GK41" s="109"/>
      <c r="GL41" s="109"/>
      <c r="GM41" s="109"/>
      <c r="GN41" s="109"/>
      <c r="GO41" s="109"/>
      <c r="GP41" s="109"/>
      <c r="GQ41" s="109"/>
      <c r="GR41" s="109"/>
      <c r="GS41" s="109"/>
      <c r="GT41" s="109"/>
      <c r="GU41" s="109"/>
      <c r="GV41" s="109"/>
      <c r="GW41" s="109"/>
      <c r="GX41" s="109"/>
      <c r="GY41" s="109"/>
      <c r="GZ41" s="109"/>
      <c r="HA41" s="109"/>
      <c r="HB41" s="109"/>
      <c r="HC41" s="109"/>
      <c r="HD41" s="109"/>
      <c r="HE41" s="109"/>
      <c r="HF41" s="109"/>
      <c r="HG41" s="109"/>
      <c r="HH41" s="109"/>
      <c r="HI41" s="109"/>
      <c r="HJ41" s="109"/>
      <c r="HK41" s="109"/>
      <c r="HL41" s="109"/>
      <c r="HM41" s="109"/>
      <c r="HN41" s="109"/>
      <c r="HO41" s="109"/>
      <c r="HP41" s="109"/>
      <c r="HQ41" s="109"/>
      <c r="HR41" s="109"/>
      <c r="HS41" s="109"/>
      <c r="HT41" s="109"/>
      <c r="HU41" s="109"/>
      <c r="HV41" s="109"/>
      <c r="HW41" s="109"/>
      <c r="HX41" s="109"/>
      <c r="HY41" s="109"/>
      <c r="HZ41" s="109"/>
      <c r="IA41" s="109"/>
      <c r="IB41" s="109"/>
      <c r="IC41" s="109"/>
      <c r="ID41" s="109"/>
      <c r="IE41" s="109"/>
      <c r="IF41" s="109"/>
      <c r="IG41" s="109"/>
      <c r="IH41" s="109"/>
      <c r="II41" s="109"/>
      <c r="IJ41" s="109"/>
      <c r="IK41" s="109"/>
      <c r="IL41" s="109"/>
      <c r="IM41" s="109"/>
      <c r="IN41" s="109"/>
      <c r="IO41" s="109"/>
      <c r="IP41" s="109"/>
      <c r="IQ41" s="109"/>
      <c r="IR41" s="109"/>
      <c r="IS41" s="109"/>
      <c r="IT41" s="109"/>
      <c r="IU41" s="109"/>
      <c r="IV41" s="109"/>
      <c r="IW41" s="109"/>
      <c r="IX41" s="109"/>
      <c r="IY41" s="109"/>
      <c r="IZ41" s="109"/>
      <c r="JA41" s="109"/>
      <c r="JB41" s="109"/>
      <c r="JC41" s="109"/>
      <c r="JD41" s="109"/>
      <c r="JE41" s="109"/>
      <c r="JF41" s="109"/>
      <c r="JG41" s="109"/>
      <c r="JH41" s="109"/>
      <c r="JI41" s="109"/>
      <c r="JJ41" s="109"/>
      <c r="JK41" s="109"/>
      <c r="JL41" s="109"/>
      <c r="JM41" s="109"/>
      <c r="JN41" s="109"/>
      <c r="JO41" s="109"/>
      <c r="JP41" s="109"/>
      <c r="JQ41" s="109"/>
      <c r="JR41" s="109"/>
      <c r="JS41" s="109"/>
      <c r="JT41" s="109"/>
      <c r="JU41" s="109"/>
      <c r="JV41" s="109"/>
      <c r="JW41" s="109"/>
      <c r="JX41" s="109"/>
      <c r="JY41" s="109"/>
      <c r="JZ41" s="109"/>
      <c r="KA41" s="109"/>
      <c r="KB41" s="109"/>
      <c r="KC41" s="109"/>
      <c r="KD41" s="109"/>
      <c r="KE41" s="109"/>
      <c r="KF41" s="109"/>
      <c r="KG41" s="109"/>
      <c r="KH41" s="109"/>
      <c r="KI41" s="109"/>
      <c r="KJ41" s="109"/>
      <c r="KK41" s="109"/>
      <c r="KL41" s="109"/>
      <c r="KM41" s="109"/>
      <c r="KN41" s="109"/>
      <c r="KO41" s="109"/>
      <c r="KP41" s="109"/>
      <c r="KQ41" s="109"/>
      <c r="KR41" s="109"/>
      <c r="KS41" s="109"/>
      <c r="KT41" s="109"/>
      <c r="KU41" s="109"/>
      <c r="KV41" s="109"/>
      <c r="KW41" s="109"/>
      <c r="KX41" s="109"/>
      <c r="KY41" s="109"/>
      <c r="KZ41" s="109"/>
      <c r="LA41" s="109"/>
      <c r="LB41" s="109"/>
      <c r="LC41" s="109"/>
      <c r="LD41" s="109"/>
      <c r="LE41" s="109"/>
      <c r="LF41" s="109">
        <v>40</v>
      </c>
      <c r="LG41" s="109"/>
      <c r="LH41" s="109"/>
      <c r="LI41" s="109"/>
      <c r="LJ41" s="109"/>
      <c r="LK41" s="109"/>
      <c r="LL41" s="109"/>
      <c r="LM41" s="109"/>
      <c r="LN41" s="109"/>
      <c r="LO41" s="109"/>
      <c r="LP41" s="109"/>
      <c r="LQ41" s="109"/>
      <c r="LR41" s="109"/>
      <c r="LS41" s="109"/>
      <c r="LT41" s="109"/>
      <c r="LU41" s="109"/>
      <c r="LV41" s="109"/>
      <c r="LW41" s="109"/>
      <c r="LX41" s="109"/>
      <c r="LY41" s="109"/>
      <c r="LZ41" s="109"/>
      <c r="MA41" s="109"/>
      <c r="MB41" s="109"/>
      <c r="MC41" s="109"/>
      <c r="MD41" s="109"/>
      <c r="ME41" s="109"/>
      <c r="MF41" s="109"/>
      <c r="MG41" s="109"/>
      <c r="MH41" s="109"/>
      <c r="MI41" s="109"/>
      <c r="MJ41" s="109"/>
      <c r="MK41" s="109"/>
      <c r="ML41" s="109"/>
      <c r="MM41" s="109"/>
      <c r="MN41" s="109"/>
      <c r="MO41" s="109"/>
      <c r="MP41" s="109"/>
      <c r="MQ41" s="109"/>
      <c r="MR41" s="109"/>
      <c r="MS41" s="109"/>
      <c r="MT41" s="109"/>
      <c r="MU41" s="109"/>
      <c r="MV41" s="109"/>
      <c r="MW41" s="109"/>
      <c r="MX41" s="109"/>
      <c r="MY41" s="109"/>
      <c r="MZ41" s="109"/>
      <c r="NA41" s="109"/>
      <c r="NB41" s="109"/>
      <c r="NC41" s="109"/>
      <c r="ND41" s="109"/>
      <c r="NE41" s="109"/>
      <c r="NF41" s="109"/>
      <c r="NG41" s="109"/>
      <c r="NH41" s="109"/>
      <c r="NI41" s="109"/>
      <c r="NJ41" s="109"/>
      <c r="NK41" s="109"/>
      <c r="NL41" s="109"/>
      <c r="NM41" s="109"/>
      <c r="NN41" s="109"/>
      <c r="NO41" s="109"/>
      <c r="NP41" s="109"/>
      <c r="NQ41" s="109"/>
      <c r="NR41" s="109"/>
      <c r="NS41" s="109"/>
      <c r="NT41" s="109"/>
      <c r="NU41" s="109"/>
      <c r="NV41" s="109"/>
      <c r="NW41" s="109"/>
      <c r="NX41" s="109"/>
      <c r="NY41" s="109"/>
      <c r="NZ41" s="109"/>
      <c r="OA41" s="109"/>
      <c r="OB41" s="109"/>
      <c r="OC41" s="109"/>
      <c r="OD41" s="109"/>
      <c r="OE41" s="109"/>
      <c r="OF41" s="109"/>
      <c r="OG41" s="109"/>
      <c r="OH41" s="109"/>
      <c r="OI41" s="109"/>
      <c r="OJ41" s="109"/>
      <c r="OK41" s="109"/>
      <c r="OL41" s="109"/>
      <c r="OM41" s="109"/>
      <c r="ON41" s="109"/>
      <c r="OO41" s="109"/>
      <c r="OP41" s="109"/>
      <c r="OQ41" s="109"/>
      <c r="OR41" s="109"/>
      <c r="OS41" s="109"/>
      <c r="OT41" s="109"/>
      <c r="OU41" s="109"/>
      <c r="OV41" s="109"/>
      <c r="OW41" s="109"/>
      <c r="OX41" s="109"/>
      <c r="OY41" s="109"/>
      <c r="OZ41" s="109"/>
      <c r="PA41" s="109"/>
      <c r="PB41" s="109"/>
      <c r="PC41" s="109"/>
      <c r="PD41" s="109"/>
      <c r="PE41" s="109"/>
      <c r="PF41" s="109"/>
      <c r="PG41" s="109"/>
      <c r="PH41" s="109"/>
      <c r="PI41" s="109"/>
      <c r="PJ41" s="109"/>
      <c r="PK41" s="109"/>
      <c r="PL41" s="109"/>
      <c r="PM41" s="109"/>
      <c r="PN41" s="109"/>
      <c r="PO41" s="109"/>
      <c r="PP41" s="109"/>
      <c r="PQ41" s="109"/>
      <c r="PR41" s="109"/>
      <c r="PS41" s="109"/>
      <c r="PT41" s="109"/>
      <c r="PU41" s="109"/>
      <c r="PV41" s="109"/>
      <c r="PW41" s="109"/>
      <c r="PX41" s="109"/>
      <c r="PY41" s="109"/>
      <c r="PZ41" s="109"/>
      <c r="QA41" s="109"/>
      <c r="QB41" s="109"/>
      <c r="QC41" s="109"/>
      <c r="QD41" s="109"/>
      <c r="QE41" s="109"/>
      <c r="QF41" s="109"/>
      <c r="QG41" s="109"/>
      <c r="QH41" s="109"/>
      <c r="QI41" s="109"/>
      <c r="QJ41" s="109"/>
      <c r="QK41" s="23">
        <f t="shared" si="1"/>
        <v>40</v>
      </c>
      <c r="QL41" s="125"/>
      <c r="QM41" s="125"/>
      <c r="QN41" s="125"/>
      <c r="QO41" s="125">
        <v>1933.44</v>
      </c>
      <c r="QP41" s="125"/>
      <c r="QQ41" s="125"/>
      <c r="QR41" s="125"/>
      <c r="QS41" s="130"/>
    </row>
    <row r="42" spans="1:461" s="5" customFormat="1" ht="12.75" customHeight="1" x14ac:dyDescent="0.2">
      <c r="A42" s="52">
        <v>44587</v>
      </c>
      <c r="B42" s="98" t="s">
        <v>52</v>
      </c>
      <c r="C42" s="107"/>
      <c r="D42" s="107"/>
      <c r="E42" s="108"/>
      <c r="F42" s="108"/>
      <c r="G42" s="108"/>
      <c r="H42" s="108"/>
      <c r="I42" s="108"/>
      <c r="J42" s="108"/>
      <c r="K42" s="108"/>
      <c r="L42" s="108"/>
      <c r="M42" s="108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  <c r="BR42" s="109"/>
      <c r="BS42" s="109"/>
      <c r="BT42" s="109"/>
      <c r="BU42" s="109"/>
      <c r="BV42" s="109"/>
      <c r="BW42" s="109"/>
      <c r="BX42" s="109"/>
      <c r="BY42" s="109"/>
      <c r="BZ42" s="109"/>
      <c r="CA42" s="109"/>
      <c r="CB42" s="109"/>
      <c r="CC42" s="109"/>
      <c r="CD42" s="109"/>
      <c r="CE42" s="109">
        <v>1.6</v>
      </c>
      <c r="CF42" s="109"/>
      <c r="CG42" s="109"/>
      <c r="CH42" s="109"/>
      <c r="CI42" s="109"/>
      <c r="CJ42" s="109"/>
      <c r="CK42" s="109"/>
      <c r="CL42" s="109"/>
      <c r="CM42" s="109"/>
      <c r="CN42" s="109"/>
      <c r="CO42" s="109"/>
      <c r="CP42" s="109"/>
      <c r="CQ42" s="109"/>
      <c r="CR42" s="109"/>
      <c r="CS42" s="109"/>
      <c r="CT42" s="109"/>
      <c r="CU42" s="109"/>
      <c r="CV42" s="109"/>
      <c r="CW42" s="109"/>
      <c r="CX42" s="109">
        <v>2</v>
      </c>
      <c r="CY42" s="109"/>
      <c r="CZ42" s="109"/>
      <c r="DA42" s="109"/>
      <c r="DB42" s="109"/>
      <c r="DC42" s="109"/>
      <c r="DD42" s="109"/>
      <c r="DE42" s="109"/>
      <c r="DF42" s="109"/>
      <c r="DG42" s="109"/>
      <c r="DH42" s="109"/>
      <c r="DI42" s="109"/>
      <c r="DJ42" s="109"/>
      <c r="DK42" s="109"/>
      <c r="DL42" s="109"/>
      <c r="DM42" s="109"/>
      <c r="DN42" s="109"/>
      <c r="DO42" s="109"/>
      <c r="DP42" s="109"/>
      <c r="DQ42" s="109"/>
      <c r="DR42" s="109"/>
      <c r="DS42" s="109"/>
      <c r="DT42" s="109"/>
      <c r="DU42" s="109"/>
      <c r="DV42" s="109"/>
      <c r="DW42" s="109"/>
      <c r="DX42" s="109"/>
      <c r="DY42" s="109"/>
      <c r="DZ42" s="109"/>
      <c r="EA42" s="109"/>
      <c r="EB42" s="109"/>
      <c r="EC42" s="109"/>
      <c r="ED42" s="109"/>
      <c r="EE42" s="109"/>
      <c r="EF42" s="109"/>
      <c r="EG42" s="109"/>
      <c r="EH42" s="109"/>
      <c r="EI42" s="109"/>
      <c r="EJ42" s="109"/>
      <c r="EK42" s="109"/>
      <c r="EL42" s="109"/>
      <c r="EM42" s="109"/>
      <c r="EN42" s="109"/>
      <c r="EO42" s="109"/>
      <c r="EP42" s="109"/>
      <c r="EQ42" s="109"/>
      <c r="ER42" s="109"/>
      <c r="ES42" s="109"/>
      <c r="ET42" s="109"/>
      <c r="EU42" s="109"/>
      <c r="EV42" s="109"/>
      <c r="EW42" s="109"/>
      <c r="EX42" s="109"/>
      <c r="EY42" s="109"/>
      <c r="EZ42" s="109"/>
      <c r="FA42" s="109"/>
      <c r="FB42" s="109"/>
      <c r="FC42" s="109"/>
      <c r="FD42" s="109"/>
      <c r="FE42" s="109"/>
      <c r="FF42" s="109"/>
      <c r="FG42" s="109"/>
      <c r="FH42" s="109"/>
      <c r="FI42" s="109"/>
      <c r="FJ42" s="109"/>
      <c r="FK42" s="109"/>
      <c r="FL42" s="109"/>
      <c r="FM42" s="109"/>
      <c r="FN42" s="109"/>
      <c r="FO42" s="109"/>
      <c r="FP42" s="109"/>
      <c r="FQ42" s="109"/>
      <c r="FR42" s="109"/>
      <c r="FS42" s="109"/>
      <c r="FT42" s="109"/>
      <c r="FU42" s="109"/>
      <c r="FV42" s="109"/>
      <c r="FW42" s="109"/>
      <c r="FX42" s="109"/>
      <c r="FY42" s="109"/>
      <c r="FZ42" s="109"/>
      <c r="GA42" s="109"/>
      <c r="GB42" s="109"/>
      <c r="GC42" s="109"/>
      <c r="GD42" s="109"/>
      <c r="GE42" s="109"/>
      <c r="GF42" s="109"/>
      <c r="GG42" s="109"/>
      <c r="GH42" s="109"/>
      <c r="GI42" s="109"/>
      <c r="GJ42" s="109"/>
      <c r="GK42" s="109"/>
      <c r="GL42" s="109"/>
      <c r="GM42" s="109"/>
      <c r="GN42" s="109"/>
      <c r="GO42" s="109"/>
      <c r="GP42" s="109"/>
      <c r="GQ42" s="109"/>
      <c r="GR42" s="109"/>
      <c r="GS42" s="109"/>
      <c r="GT42" s="109"/>
      <c r="GU42" s="109"/>
      <c r="GV42" s="109"/>
      <c r="GW42" s="109"/>
      <c r="GX42" s="109"/>
      <c r="GY42" s="109"/>
      <c r="GZ42" s="109"/>
      <c r="HA42" s="109"/>
      <c r="HB42" s="109"/>
      <c r="HC42" s="109"/>
      <c r="HD42" s="109"/>
      <c r="HE42" s="109"/>
      <c r="HF42" s="109"/>
      <c r="HG42" s="109"/>
      <c r="HH42" s="109"/>
      <c r="HI42" s="109"/>
      <c r="HJ42" s="109"/>
      <c r="HK42" s="109"/>
      <c r="HL42" s="109"/>
      <c r="HM42" s="109"/>
      <c r="HN42" s="109"/>
      <c r="HO42" s="109"/>
      <c r="HP42" s="109"/>
      <c r="HQ42" s="109"/>
      <c r="HR42" s="109"/>
      <c r="HS42" s="109"/>
      <c r="HT42" s="109"/>
      <c r="HU42" s="109"/>
      <c r="HV42" s="109"/>
      <c r="HW42" s="109"/>
      <c r="HX42" s="109"/>
      <c r="HY42" s="109"/>
      <c r="HZ42" s="109"/>
      <c r="IA42" s="109"/>
      <c r="IB42" s="109"/>
      <c r="IC42" s="109"/>
      <c r="ID42" s="109"/>
      <c r="IE42" s="109"/>
      <c r="IF42" s="109"/>
      <c r="IG42" s="109"/>
      <c r="IH42" s="109"/>
      <c r="II42" s="109"/>
      <c r="IJ42" s="109"/>
      <c r="IK42" s="109"/>
      <c r="IL42" s="109"/>
      <c r="IM42" s="109"/>
      <c r="IN42" s="109"/>
      <c r="IO42" s="109"/>
      <c r="IP42" s="109"/>
      <c r="IQ42" s="109"/>
      <c r="IR42" s="109"/>
      <c r="IS42" s="109"/>
      <c r="IT42" s="109"/>
      <c r="IU42" s="109"/>
      <c r="IV42" s="109"/>
      <c r="IW42" s="109"/>
      <c r="IX42" s="109"/>
      <c r="IY42" s="109"/>
      <c r="IZ42" s="109"/>
      <c r="JA42" s="109"/>
      <c r="JB42" s="109"/>
      <c r="JC42" s="109"/>
      <c r="JD42" s="109"/>
      <c r="JE42" s="109"/>
      <c r="JF42" s="109"/>
      <c r="JG42" s="109"/>
      <c r="JH42" s="109"/>
      <c r="JI42" s="109"/>
      <c r="JJ42" s="109"/>
      <c r="JK42" s="109"/>
      <c r="JL42" s="109"/>
      <c r="JM42" s="109"/>
      <c r="JN42" s="109"/>
      <c r="JO42" s="109"/>
      <c r="JP42" s="109"/>
      <c r="JQ42" s="109"/>
      <c r="JR42" s="109"/>
      <c r="JS42" s="109"/>
      <c r="JT42" s="109"/>
      <c r="JU42" s="109"/>
      <c r="JV42" s="109"/>
      <c r="JW42" s="109"/>
      <c r="JX42" s="109"/>
      <c r="JY42" s="109"/>
      <c r="JZ42" s="109"/>
      <c r="KA42" s="109"/>
      <c r="KB42" s="109"/>
      <c r="KC42" s="109"/>
      <c r="KD42" s="109"/>
      <c r="KE42" s="109"/>
      <c r="KF42" s="109"/>
      <c r="KG42" s="109"/>
      <c r="KH42" s="109"/>
      <c r="KI42" s="109"/>
      <c r="KJ42" s="109"/>
      <c r="KK42" s="109"/>
      <c r="KL42" s="109"/>
      <c r="KM42" s="109"/>
      <c r="KN42" s="109"/>
      <c r="KO42" s="109"/>
      <c r="KP42" s="109"/>
      <c r="KQ42" s="109"/>
      <c r="KR42" s="109"/>
      <c r="KS42" s="109"/>
      <c r="KT42" s="109"/>
      <c r="KU42" s="109"/>
      <c r="KV42" s="109"/>
      <c r="KW42" s="109"/>
      <c r="KX42" s="109"/>
      <c r="KY42" s="109"/>
      <c r="KZ42" s="109"/>
      <c r="LA42" s="109"/>
      <c r="LB42" s="109"/>
      <c r="LC42" s="109"/>
      <c r="LD42" s="109"/>
      <c r="LE42" s="109"/>
      <c r="LF42" s="109"/>
      <c r="LG42" s="109"/>
      <c r="LH42" s="109"/>
      <c r="LI42" s="109"/>
      <c r="LJ42" s="109"/>
      <c r="LK42" s="109"/>
      <c r="LL42" s="109"/>
      <c r="LM42" s="109"/>
      <c r="LN42" s="109"/>
      <c r="LO42" s="109"/>
      <c r="LP42" s="109"/>
      <c r="LQ42" s="109"/>
      <c r="LR42" s="109"/>
      <c r="LS42" s="109"/>
      <c r="LT42" s="109"/>
      <c r="LU42" s="109"/>
      <c r="LV42" s="109"/>
      <c r="LW42" s="109"/>
      <c r="LX42" s="109"/>
      <c r="LY42" s="109"/>
      <c r="LZ42" s="109"/>
      <c r="MA42" s="109"/>
      <c r="MB42" s="109"/>
      <c r="MC42" s="109"/>
      <c r="MD42" s="109"/>
      <c r="ME42" s="109"/>
      <c r="MF42" s="109"/>
      <c r="MG42" s="109"/>
      <c r="MH42" s="109"/>
      <c r="MI42" s="109"/>
      <c r="MJ42" s="109"/>
      <c r="MK42" s="109"/>
      <c r="ML42" s="109"/>
      <c r="MM42" s="109"/>
      <c r="MN42" s="109"/>
      <c r="MO42" s="109"/>
      <c r="MP42" s="109"/>
      <c r="MQ42" s="109"/>
      <c r="MR42" s="109"/>
      <c r="MS42" s="109"/>
      <c r="MT42" s="109"/>
      <c r="MU42" s="109"/>
      <c r="MV42" s="109"/>
      <c r="MW42" s="109"/>
      <c r="MX42" s="109"/>
      <c r="MY42" s="109"/>
      <c r="MZ42" s="109"/>
      <c r="NA42" s="109"/>
      <c r="NB42" s="109"/>
      <c r="NC42" s="109"/>
      <c r="ND42" s="109"/>
      <c r="NE42" s="109"/>
      <c r="NF42" s="109"/>
      <c r="NG42" s="109"/>
      <c r="NH42" s="109"/>
      <c r="NI42" s="109"/>
      <c r="NJ42" s="109"/>
      <c r="NK42" s="109"/>
      <c r="NL42" s="109"/>
      <c r="NM42" s="109"/>
      <c r="NN42" s="109"/>
      <c r="NO42" s="109"/>
      <c r="NP42" s="109"/>
      <c r="NQ42" s="109"/>
      <c r="NR42" s="109"/>
      <c r="NS42" s="109"/>
      <c r="NT42" s="109"/>
      <c r="NU42" s="109"/>
      <c r="NV42" s="109"/>
      <c r="NW42" s="109"/>
      <c r="NX42" s="109"/>
      <c r="NY42" s="109"/>
      <c r="NZ42" s="109"/>
      <c r="OA42" s="109"/>
      <c r="OB42" s="109"/>
      <c r="OC42" s="109"/>
      <c r="OD42" s="109"/>
      <c r="OE42" s="109"/>
      <c r="OF42" s="109"/>
      <c r="OG42" s="109"/>
      <c r="OH42" s="109"/>
      <c r="OI42" s="109"/>
      <c r="OJ42" s="109"/>
      <c r="OK42" s="109"/>
      <c r="OL42" s="109"/>
      <c r="OM42" s="109"/>
      <c r="ON42" s="109"/>
      <c r="OO42" s="109"/>
      <c r="OP42" s="109"/>
      <c r="OQ42" s="109"/>
      <c r="OR42" s="109"/>
      <c r="OS42" s="109"/>
      <c r="OT42" s="109"/>
      <c r="OU42" s="109"/>
      <c r="OV42" s="109"/>
      <c r="OW42" s="109"/>
      <c r="OX42" s="109"/>
      <c r="OY42" s="109"/>
      <c r="OZ42" s="109"/>
      <c r="PA42" s="109"/>
      <c r="PB42" s="109"/>
      <c r="PC42" s="109"/>
      <c r="PD42" s="109"/>
      <c r="PE42" s="109"/>
      <c r="PF42" s="109"/>
      <c r="PG42" s="109"/>
      <c r="PH42" s="109"/>
      <c r="PI42" s="109"/>
      <c r="PJ42" s="109"/>
      <c r="PK42" s="109"/>
      <c r="PL42" s="109"/>
      <c r="PM42" s="109"/>
      <c r="PN42" s="109"/>
      <c r="PO42" s="109"/>
      <c r="PP42" s="109"/>
      <c r="PQ42" s="109"/>
      <c r="PR42" s="109"/>
      <c r="PS42" s="109"/>
      <c r="PT42" s="109"/>
      <c r="PU42" s="109"/>
      <c r="PV42" s="109"/>
      <c r="PW42" s="109"/>
      <c r="PX42" s="109"/>
      <c r="PY42" s="109"/>
      <c r="PZ42" s="109"/>
      <c r="QA42" s="109"/>
      <c r="QB42" s="109"/>
      <c r="QC42" s="109"/>
      <c r="QD42" s="109"/>
      <c r="QE42" s="109"/>
      <c r="QF42" s="109"/>
      <c r="QG42" s="109"/>
      <c r="QH42" s="109"/>
      <c r="QI42" s="109"/>
      <c r="QJ42" s="109"/>
      <c r="QK42" s="23">
        <f t="shared" si="1"/>
        <v>3.6</v>
      </c>
      <c r="QL42" s="125"/>
      <c r="QM42" s="125"/>
      <c r="QN42" s="125">
        <v>203.86</v>
      </c>
      <c r="QO42" s="125"/>
      <c r="QP42" s="125"/>
      <c r="QQ42" s="125"/>
      <c r="QR42" s="125"/>
      <c r="QS42" s="130"/>
    </row>
    <row r="43" spans="1:461" s="5" customFormat="1" ht="12.75" customHeight="1" x14ac:dyDescent="0.2">
      <c r="A43" s="52">
        <v>44587</v>
      </c>
      <c r="B43" s="90" t="s">
        <v>190</v>
      </c>
      <c r="C43" s="107"/>
      <c r="D43" s="107"/>
      <c r="E43" s="108"/>
      <c r="F43" s="108"/>
      <c r="G43" s="108"/>
      <c r="H43" s="108"/>
      <c r="I43" s="108"/>
      <c r="J43" s="108"/>
      <c r="K43" s="108"/>
      <c r="L43" s="108"/>
      <c r="M43" s="108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  <c r="BR43" s="109"/>
      <c r="BS43" s="109"/>
      <c r="BT43" s="109"/>
      <c r="BU43" s="109"/>
      <c r="BV43" s="109"/>
      <c r="BW43" s="109"/>
      <c r="BX43" s="109"/>
      <c r="BY43" s="109"/>
      <c r="BZ43" s="109"/>
      <c r="CA43" s="109"/>
      <c r="CB43" s="109"/>
      <c r="CC43" s="109">
        <v>40</v>
      </c>
      <c r="CD43" s="109"/>
      <c r="CE43" s="109"/>
      <c r="CF43" s="109"/>
      <c r="CG43" s="109"/>
      <c r="CH43" s="109"/>
      <c r="CI43" s="109"/>
      <c r="CJ43" s="109"/>
      <c r="CK43" s="109"/>
      <c r="CL43" s="109"/>
      <c r="CM43" s="109"/>
      <c r="CN43" s="109"/>
      <c r="CO43" s="109"/>
      <c r="CP43" s="109"/>
      <c r="CQ43" s="109"/>
      <c r="CR43" s="109"/>
      <c r="CS43" s="109"/>
      <c r="CT43" s="109"/>
      <c r="CU43" s="109"/>
      <c r="CV43" s="109"/>
      <c r="CW43" s="109"/>
      <c r="CX43" s="109"/>
      <c r="CY43" s="109"/>
      <c r="CZ43" s="109"/>
      <c r="DA43" s="109"/>
      <c r="DB43" s="109"/>
      <c r="DC43" s="109"/>
      <c r="DD43" s="109"/>
      <c r="DE43" s="109"/>
      <c r="DF43" s="109"/>
      <c r="DG43" s="109"/>
      <c r="DH43" s="109"/>
      <c r="DI43" s="109"/>
      <c r="DJ43" s="109"/>
      <c r="DK43" s="109"/>
      <c r="DL43" s="109"/>
      <c r="DM43" s="109"/>
      <c r="DN43" s="109"/>
      <c r="DO43" s="109"/>
      <c r="DP43" s="109"/>
      <c r="DQ43" s="109"/>
      <c r="DR43" s="109"/>
      <c r="DS43" s="109"/>
      <c r="DT43" s="109"/>
      <c r="DU43" s="109"/>
      <c r="DV43" s="109"/>
      <c r="DW43" s="109"/>
      <c r="DX43" s="109"/>
      <c r="DY43" s="109"/>
      <c r="DZ43" s="109"/>
      <c r="EA43" s="109"/>
      <c r="EB43" s="109"/>
      <c r="EC43" s="109"/>
      <c r="ED43" s="109"/>
      <c r="EE43" s="109"/>
      <c r="EF43" s="109"/>
      <c r="EG43" s="109"/>
      <c r="EH43" s="109"/>
      <c r="EI43" s="109"/>
      <c r="EJ43" s="109"/>
      <c r="EK43" s="109"/>
      <c r="EL43" s="109"/>
      <c r="EM43" s="109"/>
      <c r="EN43" s="109"/>
      <c r="EO43" s="109"/>
      <c r="EP43" s="109"/>
      <c r="EQ43" s="109"/>
      <c r="ER43" s="109"/>
      <c r="ES43" s="109"/>
      <c r="ET43" s="109"/>
      <c r="EU43" s="109"/>
      <c r="EV43" s="109"/>
      <c r="EW43" s="109"/>
      <c r="EX43" s="109"/>
      <c r="EY43" s="109"/>
      <c r="EZ43" s="109"/>
      <c r="FA43" s="109"/>
      <c r="FB43" s="109"/>
      <c r="FC43" s="109"/>
      <c r="FD43" s="109"/>
      <c r="FE43" s="109"/>
      <c r="FF43" s="109"/>
      <c r="FG43" s="109"/>
      <c r="FH43" s="109"/>
      <c r="FI43" s="109"/>
      <c r="FJ43" s="109"/>
      <c r="FK43" s="109"/>
      <c r="FL43" s="109"/>
      <c r="FM43" s="109"/>
      <c r="FN43" s="109"/>
      <c r="FO43" s="109"/>
      <c r="FP43" s="109"/>
      <c r="FQ43" s="109"/>
      <c r="FR43" s="109"/>
      <c r="FS43" s="109"/>
      <c r="FT43" s="109"/>
      <c r="FU43" s="109"/>
      <c r="FV43" s="109"/>
      <c r="FW43" s="109"/>
      <c r="FX43" s="109"/>
      <c r="FY43" s="109"/>
      <c r="FZ43" s="109"/>
      <c r="GA43" s="109"/>
      <c r="GB43" s="109"/>
      <c r="GC43" s="109"/>
      <c r="GD43" s="109"/>
      <c r="GE43" s="109"/>
      <c r="GF43" s="109"/>
      <c r="GG43" s="109"/>
      <c r="GH43" s="109"/>
      <c r="GI43" s="109"/>
      <c r="GJ43" s="109"/>
      <c r="GK43" s="109"/>
      <c r="GL43" s="109"/>
      <c r="GM43" s="109"/>
      <c r="GN43" s="109"/>
      <c r="GO43" s="109"/>
      <c r="GP43" s="109"/>
      <c r="GQ43" s="109"/>
      <c r="GR43" s="109"/>
      <c r="GS43" s="109"/>
      <c r="GT43" s="109"/>
      <c r="GU43" s="109"/>
      <c r="GV43" s="109"/>
      <c r="GW43" s="109"/>
      <c r="GX43" s="109"/>
      <c r="GY43" s="109"/>
      <c r="GZ43" s="109"/>
      <c r="HA43" s="109"/>
      <c r="HB43" s="109"/>
      <c r="HC43" s="109"/>
      <c r="HD43" s="109"/>
      <c r="HE43" s="109"/>
      <c r="HF43" s="109"/>
      <c r="HG43" s="109"/>
      <c r="HH43" s="109"/>
      <c r="HI43" s="109"/>
      <c r="HJ43" s="109"/>
      <c r="HK43" s="109"/>
      <c r="HL43" s="109"/>
      <c r="HM43" s="109"/>
      <c r="HN43" s="109"/>
      <c r="HO43" s="109"/>
      <c r="HP43" s="109"/>
      <c r="HQ43" s="109"/>
      <c r="HR43" s="109"/>
      <c r="HS43" s="109"/>
      <c r="HT43" s="109"/>
      <c r="HU43" s="109"/>
      <c r="HV43" s="109"/>
      <c r="HW43" s="109"/>
      <c r="HX43" s="109"/>
      <c r="HY43" s="109"/>
      <c r="HZ43" s="109"/>
      <c r="IA43" s="109"/>
      <c r="IB43" s="109"/>
      <c r="IC43" s="109"/>
      <c r="ID43" s="109"/>
      <c r="IE43" s="109"/>
      <c r="IF43" s="109"/>
      <c r="IG43" s="109"/>
      <c r="IH43" s="109"/>
      <c r="II43" s="109"/>
      <c r="IJ43" s="109"/>
      <c r="IK43" s="109"/>
      <c r="IL43" s="109"/>
      <c r="IM43" s="109"/>
      <c r="IN43" s="109"/>
      <c r="IO43" s="109"/>
      <c r="IP43" s="109"/>
      <c r="IQ43" s="109"/>
      <c r="IR43" s="109"/>
      <c r="IS43" s="109"/>
      <c r="IT43" s="109"/>
      <c r="IU43" s="109"/>
      <c r="IV43" s="109"/>
      <c r="IW43" s="109"/>
      <c r="IX43" s="109"/>
      <c r="IY43" s="109"/>
      <c r="IZ43" s="109"/>
      <c r="JA43" s="109"/>
      <c r="JB43" s="109"/>
      <c r="JC43" s="109"/>
      <c r="JD43" s="109"/>
      <c r="JE43" s="109"/>
      <c r="JF43" s="109"/>
      <c r="JG43" s="109"/>
      <c r="JH43" s="109"/>
      <c r="JI43" s="109"/>
      <c r="JJ43" s="109"/>
      <c r="JK43" s="109"/>
      <c r="JL43" s="109"/>
      <c r="JM43" s="109"/>
      <c r="JN43" s="109"/>
      <c r="JO43" s="109"/>
      <c r="JP43" s="109"/>
      <c r="JQ43" s="109"/>
      <c r="JR43" s="109"/>
      <c r="JS43" s="109"/>
      <c r="JT43" s="109"/>
      <c r="JU43" s="109"/>
      <c r="JV43" s="109"/>
      <c r="JW43" s="109"/>
      <c r="JX43" s="109"/>
      <c r="JY43" s="109"/>
      <c r="JZ43" s="109"/>
      <c r="KA43" s="109"/>
      <c r="KB43" s="109"/>
      <c r="KC43" s="109"/>
      <c r="KD43" s="109"/>
      <c r="KE43" s="109"/>
      <c r="KF43" s="109"/>
      <c r="KG43" s="109"/>
      <c r="KH43" s="109"/>
      <c r="KI43" s="109"/>
      <c r="KJ43" s="109"/>
      <c r="KK43" s="109"/>
      <c r="KL43" s="109"/>
      <c r="KM43" s="109"/>
      <c r="KN43" s="109"/>
      <c r="KO43" s="109"/>
      <c r="KP43" s="109"/>
      <c r="KQ43" s="109"/>
      <c r="KR43" s="109"/>
      <c r="KS43" s="109"/>
      <c r="KT43" s="109"/>
      <c r="KU43" s="109"/>
      <c r="KV43" s="109"/>
      <c r="KW43" s="109"/>
      <c r="KX43" s="109"/>
      <c r="KY43" s="109"/>
      <c r="KZ43" s="109"/>
      <c r="LA43" s="109"/>
      <c r="LB43" s="109"/>
      <c r="LC43" s="109"/>
      <c r="LD43" s="109"/>
      <c r="LE43" s="109"/>
      <c r="LF43" s="109"/>
      <c r="LG43" s="109"/>
      <c r="LH43" s="109"/>
      <c r="LI43" s="109"/>
      <c r="LJ43" s="109"/>
      <c r="LK43" s="109"/>
      <c r="LL43" s="109"/>
      <c r="LM43" s="109"/>
      <c r="LN43" s="109"/>
      <c r="LO43" s="109"/>
      <c r="LP43" s="109"/>
      <c r="LQ43" s="109"/>
      <c r="LR43" s="109"/>
      <c r="LS43" s="109"/>
      <c r="LT43" s="109"/>
      <c r="LU43" s="109"/>
      <c r="LV43" s="109"/>
      <c r="LW43" s="109"/>
      <c r="LX43" s="109"/>
      <c r="LY43" s="109"/>
      <c r="LZ43" s="109"/>
      <c r="MA43" s="109"/>
      <c r="MB43" s="109"/>
      <c r="MC43" s="109"/>
      <c r="MD43" s="109"/>
      <c r="ME43" s="109"/>
      <c r="MF43" s="109"/>
      <c r="MG43" s="109"/>
      <c r="MH43" s="109"/>
      <c r="MI43" s="109"/>
      <c r="MJ43" s="109"/>
      <c r="MK43" s="109"/>
      <c r="ML43" s="109"/>
      <c r="MM43" s="109"/>
      <c r="MN43" s="109"/>
      <c r="MO43" s="109"/>
      <c r="MP43" s="109"/>
      <c r="MQ43" s="109"/>
      <c r="MR43" s="109"/>
      <c r="MS43" s="109"/>
      <c r="MT43" s="109"/>
      <c r="MU43" s="109"/>
      <c r="MV43" s="109"/>
      <c r="MW43" s="109"/>
      <c r="MX43" s="109"/>
      <c r="MY43" s="109"/>
      <c r="MZ43" s="109"/>
      <c r="NA43" s="109"/>
      <c r="NB43" s="109"/>
      <c r="NC43" s="109"/>
      <c r="ND43" s="109"/>
      <c r="NE43" s="109"/>
      <c r="NF43" s="109"/>
      <c r="NG43" s="109"/>
      <c r="NH43" s="109"/>
      <c r="NI43" s="109"/>
      <c r="NJ43" s="109"/>
      <c r="NK43" s="109"/>
      <c r="NL43" s="109"/>
      <c r="NM43" s="109"/>
      <c r="NN43" s="109"/>
      <c r="NO43" s="109"/>
      <c r="NP43" s="109"/>
      <c r="NQ43" s="109"/>
      <c r="NR43" s="109"/>
      <c r="NS43" s="109"/>
      <c r="NT43" s="109"/>
      <c r="NU43" s="109"/>
      <c r="NV43" s="109"/>
      <c r="NW43" s="109"/>
      <c r="NX43" s="109"/>
      <c r="NY43" s="109"/>
      <c r="NZ43" s="109"/>
      <c r="OA43" s="109"/>
      <c r="OB43" s="109"/>
      <c r="OC43" s="109"/>
      <c r="OD43" s="109"/>
      <c r="OE43" s="109"/>
      <c r="OF43" s="109"/>
      <c r="OG43" s="109"/>
      <c r="OH43" s="109"/>
      <c r="OI43" s="109"/>
      <c r="OJ43" s="109"/>
      <c r="OK43" s="109"/>
      <c r="OL43" s="109"/>
      <c r="OM43" s="109"/>
      <c r="ON43" s="109"/>
      <c r="OO43" s="109"/>
      <c r="OP43" s="109"/>
      <c r="OQ43" s="109"/>
      <c r="OR43" s="109"/>
      <c r="OS43" s="109"/>
      <c r="OT43" s="109"/>
      <c r="OU43" s="109"/>
      <c r="OV43" s="109"/>
      <c r="OW43" s="109"/>
      <c r="OX43" s="109"/>
      <c r="OY43" s="109"/>
      <c r="OZ43" s="109"/>
      <c r="PA43" s="109"/>
      <c r="PB43" s="109"/>
      <c r="PC43" s="109"/>
      <c r="PD43" s="109"/>
      <c r="PE43" s="109"/>
      <c r="PF43" s="109"/>
      <c r="PG43" s="109"/>
      <c r="PH43" s="109"/>
      <c r="PI43" s="109"/>
      <c r="PJ43" s="109"/>
      <c r="PK43" s="109"/>
      <c r="PL43" s="109"/>
      <c r="PM43" s="109"/>
      <c r="PN43" s="109"/>
      <c r="PO43" s="109"/>
      <c r="PP43" s="109"/>
      <c r="PQ43" s="109"/>
      <c r="PR43" s="109"/>
      <c r="PS43" s="109"/>
      <c r="PT43" s="109"/>
      <c r="PU43" s="109"/>
      <c r="PV43" s="109"/>
      <c r="PW43" s="109"/>
      <c r="PX43" s="109"/>
      <c r="PY43" s="109"/>
      <c r="PZ43" s="109"/>
      <c r="QA43" s="109"/>
      <c r="QB43" s="109"/>
      <c r="QC43" s="109"/>
      <c r="QD43" s="109"/>
      <c r="QE43" s="109"/>
      <c r="QF43" s="109"/>
      <c r="QG43" s="109"/>
      <c r="QH43" s="109"/>
      <c r="QI43" s="109"/>
      <c r="QJ43" s="109"/>
      <c r="QK43" s="23">
        <f t="shared" si="1"/>
        <v>40</v>
      </c>
      <c r="QL43" s="125"/>
      <c r="QM43" s="125">
        <f>108.27+1035.58</f>
        <v>1143.8499999999999</v>
      </c>
      <c r="QN43" s="125"/>
      <c r="QO43" s="125"/>
      <c r="QP43" s="125"/>
      <c r="QQ43" s="125"/>
      <c r="QR43" s="125"/>
      <c r="QS43" s="130"/>
    </row>
    <row r="44" spans="1:461" s="5" customFormat="1" ht="12.75" customHeight="1" x14ac:dyDescent="0.2">
      <c r="A44" s="52">
        <v>44587</v>
      </c>
      <c r="B44" s="90" t="s">
        <v>445</v>
      </c>
      <c r="C44" s="107"/>
      <c r="D44" s="107"/>
      <c r="E44" s="108"/>
      <c r="F44" s="108"/>
      <c r="G44" s="108"/>
      <c r="H44" s="108"/>
      <c r="I44" s="108"/>
      <c r="J44" s="108"/>
      <c r="K44" s="108"/>
      <c r="L44" s="108"/>
      <c r="M44" s="108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>
        <v>10</v>
      </c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  <c r="BR44" s="109"/>
      <c r="BS44" s="109"/>
      <c r="BT44" s="109"/>
      <c r="BU44" s="109"/>
      <c r="BV44" s="109"/>
      <c r="BW44" s="109"/>
      <c r="BX44" s="109"/>
      <c r="BY44" s="109"/>
      <c r="BZ44" s="109"/>
      <c r="CA44" s="109"/>
      <c r="CB44" s="109"/>
      <c r="CC44" s="109"/>
      <c r="CD44" s="109"/>
      <c r="CE44" s="109"/>
      <c r="CF44" s="109"/>
      <c r="CG44" s="109"/>
      <c r="CH44" s="109"/>
      <c r="CI44" s="109"/>
      <c r="CJ44" s="109"/>
      <c r="CK44" s="109"/>
      <c r="CL44" s="109"/>
      <c r="CM44" s="109"/>
      <c r="CN44" s="109"/>
      <c r="CO44" s="109"/>
      <c r="CP44" s="109"/>
      <c r="CQ44" s="109"/>
      <c r="CR44" s="109"/>
      <c r="CS44" s="109"/>
      <c r="CT44" s="109"/>
      <c r="CU44" s="109"/>
      <c r="CV44" s="109"/>
      <c r="CW44" s="109"/>
      <c r="CX44" s="109"/>
      <c r="CY44" s="109"/>
      <c r="CZ44" s="109"/>
      <c r="DA44" s="109"/>
      <c r="DB44" s="109"/>
      <c r="DC44" s="109"/>
      <c r="DD44" s="109"/>
      <c r="DE44" s="109"/>
      <c r="DF44" s="109"/>
      <c r="DG44" s="109"/>
      <c r="DH44" s="109"/>
      <c r="DI44" s="109"/>
      <c r="DJ44" s="109"/>
      <c r="DK44" s="109"/>
      <c r="DL44" s="109"/>
      <c r="DM44" s="109"/>
      <c r="DN44" s="109"/>
      <c r="DO44" s="109"/>
      <c r="DP44" s="109"/>
      <c r="DQ44" s="109"/>
      <c r="DR44" s="109"/>
      <c r="DS44" s="109"/>
      <c r="DT44" s="109"/>
      <c r="DU44" s="109"/>
      <c r="DV44" s="109"/>
      <c r="DW44" s="109"/>
      <c r="DX44" s="109"/>
      <c r="DY44" s="109"/>
      <c r="DZ44" s="109"/>
      <c r="EA44" s="109"/>
      <c r="EB44" s="109"/>
      <c r="EC44" s="109"/>
      <c r="ED44" s="109"/>
      <c r="EE44" s="109"/>
      <c r="EF44" s="109"/>
      <c r="EG44" s="109"/>
      <c r="EH44" s="109"/>
      <c r="EI44" s="109"/>
      <c r="EJ44" s="109"/>
      <c r="EK44" s="109"/>
      <c r="EL44" s="109"/>
      <c r="EM44" s="109"/>
      <c r="EN44" s="109"/>
      <c r="EO44" s="109"/>
      <c r="EP44" s="109"/>
      <c r="EQ44" s="109"/>
      <c r="ER44" s="109"/>
      <c r="ES44" s="109"/>
      <c r="ET44" s="109"/>
      <c r="EU44" s="109"/>
      <c r="EV44" s="109"/>
      <c r="EW44" s="109"/>
      <c r="EX44" s="109"/>
      <c r="EY44" s="109"/>
      <c r="EZ44" s="109"/>
      <c r="FA44" s="109"/>
      <c r="FB44" s="109"/>
      <c r="FC44" s="109"/>
      <c r="FD44" s="109"/>
      <c r="FE44" s="109"/>
      <c r="FF44" s="109"/>
      <c r="FG44" s="109"/>
      <c r="FH44" s="109"/>
      <c r="FI44" s="109"/>
      <c r="FJ44" s="109"/>
      <c r="FK44" s="109"/>
      <c r="FL44" s="109"/>
      <c r="FM44" s="109"/>
      <c r="FN44" s="109"/>
      <c r="FO44" s="109"/>
      <c r="FP44" s="109"/>
      <c r="FQ44" s="109"/>
      <c r="FR44" s="109"/>
      <c r="FS44" s="109"/>
      <c r="FT44" s="109"/>
      <c r="FU44" s="109"/>
      <c r="FV44" s="109"/>
      <c r="FW44" s="109"/>
      <c r="FX44" s="109"/>
      <c r="FY44" s="109"/>
      <c r="FZ44" s="109"/>
      <c r="GA44" s="109"/>
      <c r="GB44" s="109"/>
      <c r="GC44" s="109"/>
      <c r="GD44" s="109"/>
      <c r="GE44" s="109"/>
      <c r="GF44" s="109"/>
      <c r="GG44" s="109"/>
      <c r="GH44" s="109"/>
      <c r="GI44" s="109"/>
      <c r="GJ44" s="109"/>
      <c r="GK44" s="109"/>
      <c r="GL44" s="109"/>
      <c r="GM44" s="109"/>
      <c r="GN44" s="109"/>
      <c r="GO44" s="109"/>
      <c r="GP44" s="109"/>
      <c r="GQ44" s="109"/>
      <c r="GR44" s="109"/>
      <c r="GS44" s="109"/>
      <c r="GT44" s="109"/>
      <c r="GU44" s="109"/>
      <c r="GV44" s="109"/>
      <c r="GW44" s="109"/>
      <c r="GX44" s="109"/>
      <c r="GY44" s="109"/>
      <c r="GZ44" s="109"/>
      <c r="HA44" s="109"/>
      <c r="HB44" s="109"/>
      <c r="HC44" s="109"/>
      <c r="HD44" s="109"/>
      <c r="HE44" s="109"/>
      <c r="HF44" s="109"/>
      <c r="HG44" s="109"/>
      <c r="HH44" s="109"/>
      <c r="HI44" s="109"/>
      <c r="HJ44" s="109"/>
      <c r="HK44" s="109"/>
      <c r="HL44" s="109"/>
      <c r="HM44" s="109"/>
      <c r="HN44" s="109"/>
      <c r="HO44" s="109"/>
      <c r="HP44" s="109"/>
      <c r="HQ44" s="109"/>
      <c r="HR44" s="109"/>
      <c r="HS44" s="109"/>
      <c r="HT44" s="109"/>
      <c r="HU44" s="109"/>
      <c r="HV44" s="109"/>
      <c r="HW44" s="109"/>
      <c r="HX44" s="109"/>
      <c r="HY44" s="109"/>
      <c r="HZ44" s="109"/>
      <c r="IA44" s="109"/>
      <c r="IB44" s="109"/>
      <c r="IC44" s="109"/>
      <c r="ID44" s="109"/>
      <c r="IE44" s="109"/>
      <c r="IF44" s="109"/>
      <c r="IG44" s="109"/>
      <c r="IH44" s="109"/>
      <c r="II44" s="109"/>
      <c r="IJ44" s="109"/>
      <c r="IK44" s="109"/>
      <c r="IL44" s="109"/>
      <c r="IM44" s="109"/>
      <c r="IN44" s="109"/>
      <c r="IO44" s="109"/>
      <c r="IP44" s="109"/>
      <c r="IQ44" s="109"/>
      <c r="IR44" s="109"/>
      <c r="IS44" s="109"/>
      <c r="IT44" s="109"/>
      <c r="IU44" s="109"/>
      <c r="IV44" s="109"/>
      <c r="IW44" s="109"/>
      <c r="IX44" s="109"/>
      <c r="IY44" s="109"/>
      <c r="IZ44" s="109"/>
      <c r="JA44" s="109"/>
      <c r="JB44" s="109"/>
      <c r="JC44" s="109"/>
      <c r="JD44" s="109"/>
      <c r="JE44" s="109"/>
      <c r="JF44" s="109"/>
      <c r="JG44" s="109"/>
      <c r="JH44" s="109"/>
      <c r="JI44" s="109"/>
      <c r="JJ44" s="109"/>
      <c r="JK44" s="109"/>
      <c r="JL44" s="109"/>
      <c r="JM44" s="109"/>
      <c r="JN44" s="109"/>
      <c r="JO44" s="109"/>
      <c r="JP44" s="109"/>
      <c r="JQ44" s="109"/>
      <c r="JR44" s="109"/>
      <c r="JS44" s="109"/>
      <c r="JT44" s="109"/>
      <c r="JU44" s="109"/>
      <c r="JV44" s="109"/>
      <c r="JW44" s="109"/>
      <c r="JX44" s="109"/>
      <c r="JY44" s="109"/>
      <c r="JZ44" s="109"/>
      <c r="KA44" s="109"/>
      <c r="KB44" s="109"/>
      <c r="KC44" s="109"/>
      <c r="KD44" s="109"/>
      <c r="KE44" s="109"/>
      <c r="KF44" s="109"/>
      <c r="KG44" s="109"/>
      <c r="KH44" s="109"/>
      <c r="KI44" s="109"/>
      <c r="KJ44" s="109"/>
      <c r="KK44" s="109"/>
      <c r="KL44" s="109"/>
      <c r="KM44" s="109"/>
      <c r="KN44" s="109"/>
      <c r="KO44" s="109"/>
      <c r="KP44" s="109"/>
      <c r="KQ44" s="109"/>
      <c r="KR44" s="109"/>
      <c r="KS44" s="109"/>
      <c r="KT44" s="109"/>
      <c r="KU44" s="109"/>
      <c r="KV44" s="109"/>
      <c r="KW44" s="109"/>
      <c r="KX44" s="109"/>
      <c r="KY44" s="109"/>
      <c r="KZ44" s="109"/>
      <c r="LA44" s="109"/>
      <c r="LB44" s="109"/>
      <c r="LC44" s="109"/>
      <c r="LD44" s="109"/>
      <c r="LE44" s="109"/>
      <c r="LF44" s="109"/>
      <c r="LG44" s="109"/>
      <c r="LH44" s="109"/>
      <c r="LI44" s="109"/>
      <c r="LJ44" s="109"/>
      <c r="LK44" s="109"/>
      <c r="LL44" s="109"/>
      <c r="LM44" s="109"/>
      <c r="LN44" s="109"/>
      <c r="LO44" s="109"/>
      <c r="LP44" s="109"/>
      <c r="LQ44" s="109"/>
      <c r="LR44" s="109"/>
      <c r="LS44" s="109"/>
      <c r="LT44" s="109"/>
      <c r="LU44" s="109"/>
      <c r="LV44" s="109"/>
      <c r="LW44" s="109"/>
      <c r="LX44" s="109"/>
      <c r="LY44" s="109"/>
      <c r="LZ44" s="109"/>
      <c r="MA44" s="109"/>
      <c r="MB44" s="109"/>
      <c r="MC44" s="109"/>
      <c r="MD44" s="109"/>
      <c r="ME44" s="109"/>
      <c r="MF44" s="109"/>
      <c r="MG44" s="109"/>
      <c r="MH44" s="109"/>
      <c r="MI44" s="109"/>
      <c r="MJ44" s="109"/>
      <c r="MK44" s="109"/>
      <c r="ML44" s="109"/>
      <c r="MM44" s="109"/>
      <c r="MN44" s="109"/>
      <c r="MO44" s="109"/>
      <c r="MP44" s="109"/>
      <c r="MQ44" s="109"/>
      <c r="MR44" s="109"/>
      <c r="MS44" s="109"/>
      <c r="MT44" s="109"/>
      <c r="MU44" s="109"/>
      <c r="MV44" s="109"/>
      <c r="MW44" s="109"/>
      <c r="MX44" s="109"/>
      <c r="MY44" s="109"/>
      <c r="MZ44" s="109"/>
      <c r="NA44" s="109"/>
      <c r="NB44" s="109"/>
      <c r="NC44" s="109"/>
      <c r="ND44" s="109"/>
      <c r="NE44" s="109"/>
      <c r="NF44" s="109"/>
      <c r="NG44" s="109"/>
      <c r="NH44" s="109"/>
      <c r="NI44" s="109"/>
      <c r="NJ44" s="109"/>
      <c r="NK44" s="109"/>
      <c r="NL44" s="109"/>
      <c r="NM44" s="109"/>
      <c r="NN44" s="109"/>
      <c r="NO44" s="109"/>
      <c r="NP44" s="109"/>
      <c r="NQ44" s="109"/>
      <c r="NR44" s="109"/>
      <c r="NS44" s="109"/>
      <c r="NT44" s="109"/>
      <c r="NU44" s="109"/>
      <c r="NV44" s="109"/>
      <c r="NW44" s="109"/>
      <c r="NX44" s="109"/>
      <c r="NY44" s="109"/>
      <c r="NZ44" s="109"/>
      <c r="OA44" s="109"/>
      <c r="OB44" s="109"/>
      <c r="OC44" s="109"/>
      <c r="OD44" s="109"/>
      <c r="OE44" s="109"/>
      <c r="OF44" s="109"/>
      <c r="OG44" s="109"/>
      <c r="OH44" s="109"/>
      <c r="OI44" s="109"/>
      <c r="OJ44" s="109"/>
      <c r="OK44" s="109"/>
      <c r="OL44" s="109"/>
      <c r="OM44" s="109"/>
      <c r="ON44" s="109"/>
      <c r="OO44" s="109"/>
      <c r="OP44" s="109"/>
      <c r="OQ44" s="109"/>
      <c r="OR44" s="109"/>
      <c r="OS44" s="109"/>
      <c r="OT44" s="109"/>
      <c r="OU44" s="109"/>
      <c r="OV44" s="109"/>
      <c r="OW44" s="109"/>
      <c r="OX44" s="109"/>
      <c r="OY44" s="109"/>
      <c r="OZ44" s="109"/>
      <c r="PA44" s="109"/>
      <c r="PB44" s="109"/>
      <c r="PC44" s="109"/>
      <c r="PD44" s="109"/>
      <c r="PE44" s="109"/>
      <c r="PF44" s="109"/>
      <c r="PG44" s="109"/>
      <c r="PH44" s="109"/>
      <c r="PI44" s="109"/>
      <c r="PJ44" s="109"/>
      <c r="PK44" s="109"/>
      <c r="PL44" s="109"/>
      <c r="PM44" s="109"/>
      <c r="PN44" s="109"/>
      <c r="PO44" s="109"/>
      <c r="PP44" s="109"/>
      <c r="PQ44" s="109"/>
      <c r="PR44" s="109"/>
      <c r="PS44" s="109"/>
      <c r="PT44" s="109"/>
      <c r="PU44" s="109"/>
      <c r="PV44" s="109"/>
      <c r="PW44" s="109"/>
      <c r="PX44" s="109"/>
      <c r="PY44" s="109"/>
      <c r="PZ44" s="109"/>
      <c r="QA44" s="109"/>
      <c r="QB44" s="109"/>
      <c r="QC44" s="109"/>
      <c r="QD44" s="109"/>
      <c r="QE44" s="109"/>
      <c r="QF44" s="109"/>
      <c r="QG44" s="109"/>
      <c r="QH44" s="109"/>
      <c r="QI44" s="109"/>
      <c r="QJ44" s="109"/>
      <c r="QK44" s="23">
        <f t="shared" si="1"/>
        <v>10</v>
      </c>
      <c r="QL44" s="125"/>
      <c r="QM44" s="125">
        <v>228</v>
      </c>
      <c r="QN44" s="125"/>
      <c r="QO44" s="125"/>
      <c r="QP44" s="125"/>
      <c r="QQ44" s="125"/>
      <c r="QR44" s="125"/>
      <c r="QS44" s="130"/>
    </row>
    <row r="45" spans="1:461" s="5" customFormat="1" ht="12.75" customHeight="1" x14ac:dyDescent="0.2">
      <c r="A45" s="52">
        <v>44588</v>
      </c>
      <c r="B45" s="90" t="s">
        <v>136</v>
      </c>
      <c r="C45" s="107"/>
      <c r="D45" s="107"/>
      <c r="E45" s="108"/>
      <c r="F45" s="108"/>
      <c r="G45" s="108"/>
      <c r="H45" s="108"/>
      <c r="I45" s="108"/>
      <c r="J45" s="108"/>
      <c r="K45" s="108"/>
      <c r="L45" s="108"/>
      <c r="M45" s="108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>
        <v>1</v>
      </c>
      <c r="BM45" s="109"/>
      <c r="BN45" s="109"/>
      <c r="BO45" s="109"/>
      <c r="BP45" s="109"/>
      <c r="BQ45" s="109"/>
      <c r="BR45" s="109"/>
      <c r="BS45" s="109"/>
      <c r="BT45" s="109"/>
      <c r="BU45" s="109"/>
      <c r="BV45" s="109"/>
      <c r="BW45" s="109"/>
      <c r="BX45" s="109"/>
      <c r="BY45" s="109"/>
      <c r="BZ45" s="109"/>
      <c r="CA45" s="109"/>
      <c r="CB45" s="109"/>
      <c r="CC45" s="109"/>
      <c r="CD45" s="109"/>
      <c r="CE45" s="109"/>
      <c r="CF45" s="109"/>
      <c r="CG45" s="109"/>
      <c r="CH45" s="109"/>
      <c r="CI45" s="109"/>
      <c r="CJ45" s="109"/>
      <c r="CK45" s="109"/>
      <c r="CL45" s="109"/>
      <c r="CM45" s="109"/>
      <c r="CN45" s="109"/>
      <c r="CO45" s="109"/>
      <c r="CP45" s="109"/>
      <c r="CQ45" s="109"/>
      <c r="CR45" s="109"/>
      <c r="CS45" s="109"/>
      <c r="CT45" s="109"/>
      <c r="CU45" s="109"/>
      <c r="CV45" s="109"/>
      <c r="CW45" s="109"/>
      <c r="CX45" s="109"/>
      <c r="CY45" s="109"/>
      <c r="CZ45" s="109"/>
      <c r="DA45" s="109"/>
      <c r="DB45" s="109"/>
      <c r="DC45" s="109"/>
      <c r="DD45" s="109"/>
      <c r="DE45" s="109"/>
      <c r="DF45" s="109"/>
      <c r="DG45" s="109"/>
      <c r="DH45" s="109"/>
      <c r="DI45" s="109"/>
      <c r="DJ45" s="109"/>
      <c r="DK45" s="109"/>
      <c r="DL45" s="109"/>
      <c r="DM45" s="109"/>
      <c r="DN45" s="109"/>
      <c r="DO45" s="109"/>
      <c r="DP45" s="109"/>
      <c r="DQ45" s="109"/>
      <c r="DR45" s="109"/>
      <c r="DS45" s="109"/>
      <c r="DT45" s="109"/>
      <c r="DU45" s="109"/>
      <c r="DV45" s="109"/>
      <c r="DW45" s="109"/>
      <c r="DX45" s="109"/>
      <c r="DY45" s="109"/>
      <c r="DZ45" s="109"/>
      <c r="EA45" s="109"/>
      <c r="EB45" s="109"/>
      <c r="EC45" s="109"/>
      <c r="ED45" s="109"/>
      <c r="EE45" s="109"/>
      <c r="EF45" s="109"/>
      <c r="EG45" s="109"/>
      <c r="EH45" s="109"/>
      <c r="EI45" s="109"/>
      <c r="EJ45" s="109"/>
      <c r="EK45" s="109"/>
      <c r="EL45" s="109"/>
      <c r="EM45" s="109"/>
      <c r="EN45" s="109">
        <v>0.9</v>
      </c>
      <c r="EO45" s="109"/>
      <c r="EP45" s="109"/>
      <c r="EQ45" s="109"/>
      <c r="ER45" s="109"/>
      <c r="ES45" s="109"/>
      <c r="ET45" s="109"/>
      <c r="EU45" s="109"/>
      <c r="EV45" s="109"/>
      <c r="EW45" s="109"/>
      <c r="EX45" s="109"/>
      <c r="EY45" s="109"/>
      <c r="EZ45" s="109"/>
      <c r="FA45" s="109"/>
      <c r="FB45" s="109"/>
      <c r="FC45" s="109"/>
      <c r="FD45" s="109"/>
      <c r="FE45" s="109"/>
      <c r="FF45" s="109"/>
      <c r="FG45" s="109"/>
      <c r="FH45" s="109"/>
      <c r="FI45" s="109"/>
      <c r="FJ45" s="109"/>
      <c r="FK45" s="109"/>
      <c r="FL45" s="109"/>
      <c r="FM45" s="109"/>
      <c r="FN45" s="109"/>
      <c r="FO45" s="109"/>
      <c r="FP45" s="109"/>
      <c r="FQ45" s="109"/>
      <c r="FR45" s="109"/>
      <c r="FS45" s="109"/>
      <c r="FT45" s="109"/>
      <c r="FU45" s="109"/>
      <c r="FV45" s="109"/>
      <c r="FW45" s="109"/>
      <c r="FX45" s="109"/>
      <c r="FY45" s="109"/>
      <c r="FZ45" s="109"/>
      <c r="GA45" s="109"/>
      <c r="GB45" s="109"/>
      <c r="GC45" s="109"/>
      <c r="GD45" s="109"/>
      <c r="GE45" s="109"/>
      <c r="GF45" s="109"/>
      <c r="GG45" s="109"/>
      <c r="GH45" s="109"/>
      <c r="GI45" s="109"/>
      <c r="GJ45" s="109"/>
      <c r="GK45" s="109"/>
      <c r="GL45" s="109"/>
      <c r="GM45" s="109"/>
      <c r="GN45" s="109"/>
      <c r="GO45" s="109"/>
      <c r="GP45" s="109"/>
      <c r="GQ45" s="109"/>
      <c r="GR45" s="109"/>
      <c r="GS45" s="109"/>
      <c r="GT45" s="109"/>
      <c r="GU45" s="109"/>
      <c r="GV45" s="109"/>
      <c r="GW45" s="109"/>
      <c r="GX45" s="109"/>
      <c r="GY45" s="109"/>
      <c r="GZ45" s="109"/>
      <c r="HA45" s="109"/>
      <c r="HB45" s="109"/>
      <c r="HC45" s="109"/>
      <c r="HD45" s="109"/>
      <c r="HE45" s="109"/>
      <c r="HF45" s="109"/>
      <c r="HG45" s="109"/>
      <c r="HH45" s="109"/>
      <c r="HI45" s="109"/>
      <c r="HJ45" s="109"/>
      <c r="HK45" s="109"/>
      <c r="HL45" s="109"/>
      <c r="HM45" s="109"/>
      <c r="HN45" s="109"/>
      <c r="HO45" s="109"/>
      <c r="HP45" s="109"/>
      <c r="HQ45" s="109"/>
      <c r="HR45" s="109"/>
      <c r="HS45" s="109"/>
      <c r="HT45" s="109"/>
      <c r="HU45" s="109"/>
      <c r="HV45" s="109"/>
      <c r="HW45" s="109"/>
      <c r="HX45" s="109"/>
      <c r="HY45" s="109"/>
      <c r="HZ45" s="109"/>
      <c r="IA45" s="109"/>
      <c r="IB45" s="109"/>
      <c r="IC45" s="109"/>
      <c r="ID45" s="109"/>
      <c r="IE45" s="109"/>
      <c r="IF45" s="109"/>
      <c r="IG45" s="109"/>
      <c r="IH45" s="109"/>
      <c r="II45" s="109"/>
      <c r="IJ45" s="109"/>
      <c r="IK45" s="109"/>
      <c r="IL45" s="109"/>
      <c r="IM45" s="109"/>
      <c r="IN45" s="109"/>
      <c r="IO45" s="109"/>
      <c r="IP45" s="109"/>
      <c r="IQ45" s="109"/>
      <c r="IR45" s="109"/>
      <c r="IS45" s="109"/>
      <c r="IT45" s="109"/>
      <c r="IU45" s="109"/>
      <c r="IV45" s="109"/>
      <c r="IW45" s="109"/>
      <c r="IX45" s="109"/>
      <c r="IY45" s="109"/>
      <c r="IZ45" s="109"/>
      <c r="JA45" s="109"/>
      <c r="JB45" s="109"/>
      <c r="JC45" s="109"/>
      <c r="JD45" s="109"/>
      <c r="JE45" s="109"/>
      <c r="JF45" s="109"/>
      <c r="JG45" s="109"/>
      <c r="JH45" s="109"/>
      <c r="JI45" s="109"/>
      <c r="JJ45" s="109"/>
      <c r="JK45" s="109"/>
      <c r="JL45" s="109"/>
      <c r="JM45" s="109"/>
      <c r="JN45" s="109"/>
      <c r="JO45" s="109"/>
      <c r="JP45" s="109"/>
      <c r="JQ45" s="109"/>
      <c r="JR45" s="109"/>
      <c r="JS45" s="109"/>
      <c r="JT45" s="109"/>
      <c r="JU45" s="109"/>
      <c r="JV45" s="109"/>
      <c r="JW45" s="109"/>
      <c r="JX45" s="109"/>
      <c r="JY45" s="109"/>
      <c r="JZ45" s="109"/>
      <c r="KA45" s="109"/>
      <c r="KB45" s="109"/>
      <c r="KC45" s="109"/>
      <c r="KD45" s="109"/>
      <c r="KE45" s="109"/>
      <c r="KF45" s="109"/>
      <c r="KG45" s="109"/>
      <c r="KH45" s="109"/>
      <c r="KI45" s="109"/>
      <c r="KJ45" s="109"/>
      <c r="KK45" s="109"/>
      <c r="KL45" s="109"/>
      <c r="KM45" s="109"/>
      <c r="KN45" s="109"/>
      <c r="KO45" s="109"/>
      <c r="KP45" s="109"/>
      <c r="KQ45" s="109"/>
      <c r="KR45" s="109"/>
      <c r="KS45" s="109"/>
      <c r="KT45" s="109"/>
      <c r="KU45" s="109"/>
      <c r="KV45" s="109"/>
      <c r="KW45" s="109"/>
      <c r="KX45" s="109"/>
      <c r="KY45" s="109"/>
      <c r="KZ45" s="109"/>
      <c r="LA45" s="109"/>
      <c r="LB45" s="109"/>
      <c r="LC45" s="109"/>
      <c r="LD45" s="109"/>
      <c r="LE45" s="109"/>
      <c r="LF45" s="109"/>
      <c r="LG45" s="109"/>
      <c r="LH45" s="109"/>
      <c r="LI45" s="109"/>
      <c r="LJ45" s="109"/>
      <c r="LK45" s="109"/>
      <c r="LL45" s="109"/>
      <c r="LM45" s="109"/>
      <c r="LN45" s="109"/>
      <c r="LO45" s="109"/>
      <c r="LP45" s="109"/>
      <c r="LQ45" s="109"/>
      <c r="LR45" s="109"/>
      <c r="LS45" s="109"/>
      <c r="LT45" s="109"/>
      <c r="LU45" s="109"/>
      <c r="LV45" s="109"/>
      <c r="LW45" s="109"/>
      <c r="LX45" s="109"/>
      <c r="LY45" s="109"/>
      <c r="LZ45" s="109"/>
      <c r="MA45" s="109"/>
      <c r="MB45" s="109"/>
      <c r="MC45" s="109"/>
      <c r="MD45" s="109"/>
      <c r="ME45" s="109"/>
      <c r="MF45" s="109"/>
      <c r="MG45" s="109"/>
      <c r="MH45" s="109"/>
      <c r="MI45" s="109"/>
      <c r="MJ45" s="109"/>
      <c r="MK45" s="109"/>
      <c r="ML45" s="109"/>
      <c r="MM45" s="109"/>
      <c r="MN45" s="109"/>
      <c r="MO45" s="109"/>
      <c r="MP45" s="109"/>
      <c r="MQ45" s="109"/>
      <c r="MR45" s="109"/>
      <c r="MS45" s="109"/>
      <c r="MT45" s="109"/>
      <c r="MU45" s="109"/>
      <c r="MV45" s="109"/>
      <c r="MW45" s="109"/>
      <c r="MX45" s="109"/>
      <c r="MY45" s="109"/>
      <c r="MZ45" s="109"/>
      <c r="NA45" s="109"/>
      <c r="NB45" s="109"/>
      <c r="NC45" s="109"/>
      <c r="ND45" s="109"/>
      <c r="NE45" s="109"/>
      <c r="NF45" s="109"/>
      <c r="NG45" s="109"/>
      <c r="NH45" s="109"/>
      <c r="NI45" s="109"/>
      <c r="NJ45" s="109"/>
      <c r="NK45" s="109"/>
      <c r="NL45" s="109"/>
      <c r="NM45" s="109"/>
      <c r="NN45" s="109"/>
      <c r="NO45" s="109"/>
      <c r="NP45" s="109"/>
      <c r="NQ45" s="109"/>
      <c r="NR45" s="109"/>
      <c r="NS45" s="109"/>
      <c r="NT45" s="109"/>
      <c r="NU45" s="109"/>
      <c r="NV45" s="109"/>
      <c r="NW45" s="109"/>
      <c r="NX45" s="109"/>
      <c r="NY45" s="109"/>
      <c r="NZ45" s="109"/>
      <c r="OA45" s="109"/>
      <c r="OB45" s="109"/>
      <c r="OC45" s="109"/>
      <c r="OD45" s="109"/>
      <c r="OE45" s="109"/>
      <c r="OF45" s="109"/>
      <c r="OG45" s="109"/>
      <c r="OH45" s="109"/>
      <c r="OI45" s="109"/>
      <c r="OJ45" s="109"/>
      <c r="OK45" s="109"/>
      <c r="OL45" s="109"/>
      <c r="OM45" s="109"/>
      <c r="ON45" s="109"/>
      <c r="OO45" s="109"/>
      <c r="OP45" s="109"/>
      <c r="OQ45" s="109"/>
      <c r="OR45" s="109"/>
      <c r="OS45" s="109"/>
      <c r="OT45" s="109"/>
      <c r="OU45" s="109"/>
      <c r="OV45" s="109"/>
      <c r="OW45" s="109"/>
      <c r="OX45" s="109"/>
      <c r="OY45" s="109"/>
      <c r="OZ45" s="109"/>
      <c r="PA45" s="109"/>
      <c r="PB45" s="109"/>
      <c r="PC45" s="109"/>
      <c r="PD45" s="109"/>
      <c r="PE45" s="109"/>
      <c r="PF45" s="109"/>
      <c r="PG45" s="109"/>
      <c r="PH45" s="109"/>
      <c r="PI45" s="109"/>
      <c r="PJ45" s="109"/>
      <c r="PK45" s="109"/>
      <c r="PL45" s="109"/>
      <c r="PM45" s="109"/>
      <c r="PN45" s="109"/>
      <c r="PO45" s="109"/>
      <c r="PP45" s="109"/>
      <c r="PQ45" s="109"/>
      <c r="PR45" s="109"/>
      <c r="PS45" s="109"/>
      <c r="PT45" s="109"/>
      <c r="PU45" s="109"/>
      <c r="PV45" s="109"/>
      <c r="PW45" s="109"/>
      <c r="PX45" s="109"/>
      <c r="PY45" s="109"/>
      <c r="PZ45" s="109"/>
      <c r="QA45" s="109"/>
      <c r="QB45" s="109"/>
      <c r="QC45" s="109"/>
      <c r="QD45" s="109"/>
      <c r="QE45" s="109"/>
      <c r="QF45" s="109"/>
      <c r="QG45" s="109"/>
      <c r="QH45" s="109"/>
      <c r="QI45" s="109"/>
      <c r="QJ45" s="109"/>
      <c r="QK45" s="23">
        <f t="shared" si="1"/>
        <v>1.9</v>
      </c>
      <c r="QL45" s="125"/>
      <c r="QM45" s="125"/>
      <c r="QN45" s="125"/>
      <c r="QO45" s="125">
        <v>76.67</v>
      </c>
      <c r="QP45" s="125"/>
      <c r="QQ45" s="125"/>
      <c r="QR45" s="125"/>
      <c r="QS45" s="130"/>
    </row>
    <row r="46" spans="1:461" s="5" customFormat="1" ht="12.75" customHeight="1" x14ac:dyDescent="0.2">
      <c r="A46" s="52">
        <v>44606</v>
      </c>
      <c r="B46" s="98" t="s">
        <v>251</v>
      </c>
      <c r="C46" s="107"/>
      <c r="D46" s="107"/>
      <c r="E46" s="108"/>
      <c r="F46" s="108"/>
      <c r="G46" s="108"/>
      <c r="H46" s="108"/>
      <c r="I46" s="108"/>
      <c r="J46" s="108"/>
      <c r="K46" s="108"/>
      <c r="L46" s="108"/>
      <c r="M46" s="108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  <c r="BR46" s="109"/>
      <c r="BS46" s="109"/>
      <c r="BT46" s="109"/>
      <c r="BU46" s="109"/>
      <c r="BV46" s="109"/>
      <c r="BW46" s="109"/>
      <c r="BX46" s="109"/>
      <c r="BY46" s="109"/>
      <c r="BZ46" s="109"/>
      <c r="CA46" s="109"/>
      <c r="CB46" s="109"/>
      <c r="CC46" s="109"/>
      <c r="CD46" s="109"/>
      <c r="CE46" s="109"/>
      <c r="CF46" s="109"/>
      <c r="CG46" s="109"/>
      <c r="CH46" s="109"/>
      <c r="CI46" s="109"/>
      <c r="CJ46" s="109"/>
      <c r="CK46" s="109"/>
      <c r="CL46" s="109"/>
      <c r="CM46" s="109"/>
      <c r="CN46" s="109"/>
      <c r="CO46" s="109"/>
      <c r="CP46" s="109"/>
      <c r="CQ46" s="109"/>
      <c r="CR46" s="109"/>
      <c r="CS46" s="109"/>
      <c r="CT46" s="109"/>
      <c r="CU46" s="109"/>
      <c r="CV46" s="109"/>
      <c r="CW46" s="109"/>
      <c r="CX46" s="109"/>
      <c r="CY46" s="109"/>
      <c r="CZ46" s="109"/>
      <c r="DA46" s="109"/>
      <c r="DB46" s="109"/>
      <c r="DC46" s="109"/>
      <c r="DD46" s="109"/>
      <c r="DE46" s="109"/>
      <c r="DF46" s="109"/>
      <c r="DG46" s="109"/>
      <c r="DH46" s="109"/>
      <c r="DI46" s="109"/>
      <c r="DJ46" s="109"/>
      <c r="DK46" s="109"/>
      <c r="DL46" s="109"/>
      <c r="DM46" s="109"/>
      <c r="DN46" s="109"/>
      <c r="DO46" s="109"/>
      <c r="DP46" s="109"/>
      <c r="DQ46" s="109"/>
      <c r="DR46" s="109"/>
      <c r="DS46" s="109"/>
      <c r="DT46" s="109"/>
      <c r="DU46" s="109">
        <v>1</v>
      </c>
      <c r="DV46" s="109"/>
      <c r="DW46" s="109"/>
      <c r="DX46" s="109"/>
      <c r="DY46" s="109"/>
      <c r="DZ46" s="109"/>
      <c r="EA46" s="109"/>
      <c r="EB46" s="109"/>
      <c r="EC46" s="109"/>
      <c r="ED46" s="109"/>
      <c r="EE46" s="109"/>
      <c r="EF46" s="109"/>
      <c r="EG46" s="109"/>
      <c r="EH46" s="109"/>
      <c r="EI46" s="109"/>
      <c r="EJ46" s="109"/>
      <c r="EK46" s="109"/>
      <c r="EL46" s="109"/>
      <c r="EM46" s="109"/>
      <c r="EN46" s="109"/>
      <c r="EO46" s="109"/>
      <c r="EP46" s="109"/>
      <c r="EQ46" s="109"/>
      <c r="ER46" s="109"/>
      <c r="ES46" s="109"/>
      <c r="ET46" s="109"/>
      <c r="EU46" s="109"/>
      <c r="EV46" s="109"/>
      <c r="EW46" s="109"/>
      <c r="EX46" s="109"/>
      <c r="EY46" s="109"/>
      <c r="EZ46" s="109"/>
      <c r="FA46" s="109"/>
      <c r="FB46" s="109"/>
      <c r="FC46" s="109"/>
      <c r="FD46" s="109"/>
      <c r="FE46" s="109"/>
      <c r="FF46" s="109"/>
      <c r="FG46" s="109"/>
      <c r="FH46" s="109"/>
      <c r="FI46" s="109"/>
      <c r="FJ46" s="109"/>
      <c r="FK46" s="109"/>
      <c r="FL46" s="109"/>
      <c r="FM46" s="109"/>
      <c r="FN46" s="109"/>
      <c r="FO46" s="109"/>
      <c r="FP46" s="109"/>
      <c r="FQ46" s="109"/>
      <c r="FR46" s="109"/>
      <c r="FS46" s="109"/>
      <c r="FT46" s="109"/>
      <c r="FU46" s="109"/>
      <c r="FV46" s="109"/>
      <c r="FW46" s="109"/>
      <c r="FX46" s="109"/>
      <c r="FY46" s="109"/>
      <c r="FZ46" s="109"/>
      <c r="GA46" s="109"/>
      <c r="GB46" s="109"/>
      <c r="GC46" s="109"/>
      <c r="GD46" s="109"/>
      <c r="GE46" s="109"/>
      <c r="GF46" s="109"/>
      <c r="GG46" s="109">
        <v>3</v>
      </c>
      <c r="GH46" s="109"/>
      <c r="GI46" s="109"/>
      <c r="GJ46" s="109"/>
      <c r="GK46" s="109"/>
      <c r="GL46" s="109"/>
      <c r="GM46" s="109"/>
      <c r="GN46" s="109"/>
      <c r="GO46" s="109"/>
      <c r="GP46" s="109"/>
      <c r="GQ46" s="109"/>
      <c r="GR46" s="109"/>
      <c r="GS46" s="109"/>
      <c r="GT46" s="109"/>
      <c r="GU46" s="109"/>
      <c r="GV46" s="109"/>
      <c r="GW46" s="109"/>
      <c r="GX46" s="109"/>
      <c r="GY46" s="109"/>
      <c r="GZ46" s="109"/>
      <c r="HA46" s="109"/>
      <c r="HB46" s="109"/>
      <c r="HC46" s="109"/>
      <c r="HD46" s="109"/>
      <c r="HE46" s="109"/>
      <c r="HF46" s="109"/>
      <c r="HG46" s="109"/>
      <c r="HH46" s="109"/>
      <c r="HI46" s="109"/>
      <c r="HJ46" s="109"/>
      <c r="HK46" s="109"/>
      <c r="HL46" s="109"/>
      <c r="HM46" s="109"/>
      <c r="HN46" s="109"/>
      <c r="HO46" s="109"/>
      <c r="HP46" s="109"/>
      <c r="HQ46" s="109"/>
      <c r="HR46" s="109"/>
      <c r="HS46" s="109"/>
      <c r="HT46" s="109"/>
      <c r="HU46" s="109"/>
      <c r="HV46" s="109"/>
      <c r="HW46" s="109"/>
      <c r="HX46" s="109"/>
      <c r="HY46" s="109"/>
      <c r="HZ46" s="109"/>
      <c r="IA46" s="109"/>
      <c r="IB46" s="109"/>
      <c r="IC46" s="109"/>
      <c r="ID46" s="109"/>
      <c r="IE46" s="109"/>
      <c r="IF46" s="109"/>
      <c r="IG46" s="109"/>
      <c r="IH46" s="109"/>
      <c r="II46" s="109"/>
      <c r="IJ46" s="109"/>
      <c r="IK46" s="109"/>
      <c r="IL46" s="109"/>
      <c r="IM46" s="109"/>
      <c r="IN46" s="109"/>
      <c r="IO46" s="109"/>
      <c r="IP46" s="109"/>
      <c r="IQ46" s="109"/>
      <c r="IR46" s="109"/>
      <c r="IS46" s="109"/>
      <c r="IT46" s="109"/>
      <c r="IU46" s="109"/>
      <c r="IV46" s="109"/>
      <c r="IW46" s="109"/>
      <c r="IX46" s="109"/>
      <c r="IY46" s="109"/>
      <c r="IZ46" s="109"/>
      <c r="JA46" s="109"/>
      <c r="JB46" s="109"/>
      <c r="JC46" s="109"/>
      <c r="JD46" s="109"/>
      <c r="JE46" s="109"/>
      <c r="JF46" s="109"/>
      <c r="JG46" s="109"/>
      <c r="JH46" s="109"/>
      <c r="JI46" s="109"/>
      <c r="JJ46" s="109"/>
      <c r="JK46" s="109"/>
      <c r="JL46" s="109"/>
      <c r="JM46" s="109"/>
      <c r="JN46" s="109"/>
      <c r="JO46" s="109"/>
      <c r="JP46" s="109"/>
      <c r="JQ46" s="109"/>
      <c r="JR46" s="109"/>
      <c r="JS46" s="109"/>
      <c r="JT46" s="109"/>
      <c r="JU46" s="109"/>
      <c r="JV46" s="109"/>
      <c r="JW46" s="109"/>
      <c r="JX46" s="109"/>
      <c r="JY46" s="109"/>
      <c r="JZ46" s="109"/>
      <c r="KA46" s="109"/>
      <c r="KB46" s="109"/>
      <c r="KC46" s="109"/>
      <c r="KD46" s="109"/>
      <c r="KE46" s="109"/>
      <c r="KF46" s="109"/>
      <c r="KG46" s="109"/>
      <c r="KH46" s="109"/>
      <c r="KI46" s="109"/>
      <c r="KJ46" s="109"/>
      <c r="KK46" s="109"/>
      <c r="KL46" s="109"/>
      <c r="KM46" s="109"/>
      <c r="KN46" s="109"/>
      <c r="KO46" s="109"/>
      <c r="KP46" s="109"/>
      <c r="KQ46" s="109"/>
      <c r="KR46" s="109"/>
      <c r="KS46" s="109"/>
      <c r="KT46" s="109"/>
      <c r="KU46" s="109"/>
      <c r="KV46" s="109"/>
      <c r="KW46" s="109"/>
      <c r="KX46" s="109"/>
      <c r="KY46" s="109"/>
      <c r="KZ46" s="109"/>
      <c r="LA46" s="109"/>
      <c r="LB46" s="109"/>
      <c r="LC46" s="109"/>
      <c r="LD46" s="109"/>
      <c r="LE46" s="109"/>
      <c r="LF46" s="109"/>
      <c r="LG46" s="109"/>
      <c r="LH46" s="109"/>
      <c r="LI46" s="109"/>
      <c r="LJ46" s="109"/>
      <c r="LK46" s="109"/>
      <c r="LL46" s="109"/>
      <c r="LM46" s="109"/>
      <c r="LN46" s="109"/>
      <c r="LO46" s="109"/>
      <c r="LP46" s="109"/>
      <c r="LQ46" s="109"/>
      <c r="LR46" s="109"/>
      <c r="LS46" s="109"/>
      <c r="LT46" s="109"/>
      <c r="LU46" s="109"/>
      <c r="LV46" s="109"/>
      <c r="LW46" s="109"/>
      <c r="LX46" s="109"/>
      <c r="LY46" s="109"/>
      <c r="LZ46" s="109"/>
      <c r="MA46" s="109"/>
      <c r="MB46" s="109"/>
      <c r="MC46" s="109"/>
      <c r="MD46" s="109"/>
      <c r="ME46" s="109"/>
      <c r="MF46" s="109"/>
      <c r="MG46" s="109"/>
      <c r="MH46" s="109"/>
      <c r="MI46" s="109"/>
      <c r="MJ46" s="109"/>
      <c r="MK46" s="109"/>
      <c r="ML46" s="109"/>
      <c r="MM46" s="109"/>
      <c r="MN46" s="109"/>
      <c r="MO46" s="109"/>
      <c r="MP46" s="109"/>
      <c r="MQ46" s="109"/>
      <c r="MR46" s="109"/>
      <c r="MS46" s="109"/>
      <c r="MT46" s="109"/>
      <c r="MU46" s="109"/>
      <c r="MV46" s="109"/>
      <c r="MW46" s="109"/>
      <c r="MX46" s="109"/>
      <c r="MY46" s="109"/>
      <c r="MZ46" s="109"/>
      <c r="NA46" s="109"/>
      <c r="NB46" s="109"/>
      <c r="NC46" s="109"/>
      <c r="ND46" s="109"/>
      <c r="NE46" s="109"/>
      <c r="NF46" s="109"/>
      <c r="NG46" s="109"/>
      <c r="NH46" s="109"/>
      <c r="NI46" s="109"/>
      <c r="NJ46" s="109"/>
      <c r="NK46" s="109"/>
      <c r="NL46" s="109"/>
      <c r="NM46" s="109"/>
      <c r="NN46" s="109"/>
      <c r="NO46" s="109"/>
      <c r="NP46" s="109"/>
      <c r="NQ46" s="109"/>
      <c r="NR46" s="109"/>
      <c r="NS46" s="109"/>
      <c r="NT46" s="109"/>
      <c r="NU46" s="109"/>
      <c r="NV46" s="109"/>
      <c r="NW46" s="109"/>
      <c r="NX46" s="109"/>
      <c r="NY46" s="109"/>
      <c r="NZ46" s="109"/>
      <c r="OA46" s="109"/>
      <c r="OB46" s="109"/>
      <c r="OC46" s="109"/>
      <c r="OD46" s="109"/>
      <c r="OE46" s="109"/>
      <c r="OF46" s="109"/>
      <c r="OG46" s="109"/>
      <c r="OH46" s="109"/>
      <c r="OI46" s="109"/>
      <c r="OJ46" s="109"/>
      <c r="OK46" s="109"/>
      <c r="OL46" s="109"/>
      <c r="OM46" s="109"/>
      <c r="ON46" s="109">
        <v>2</v>
      </c>
      <c r="OO46" s="109"/>
      <c r="OP46" s="109"/>
      <c r="OQ46" s="109"/>
      <c r="OR46" s="109"/>
      <c r="OS46" s="109"/>
      <c r="OT46" s="109"/>
      <c r="OU46" s="109"/>
      <c r="OV46" s="109"/>
      <c r="OW46" s="109"/>
      <c r="OX46" s="109"/>
      <c r="OY46" s="109"/>
      <c r="OZ46" s="109"/>
      <c r="PA46" s="109"/>
      <c r="PB46" s="109"/>
      <c r="PC46" s="109"/>
      <c r="PD46" s="109"/>
      <c r="PE46" s="109"/>
      <c r="PF46" s="109"/>
      <c r="PG46" s="109"/>
      <c r="PH46" s="109"/>
      <c r="PI46" s="109"/>
      <c r="PJ46" s="109"/>
      <c r="PK46" s="109"/>
      <c r="PL46" s="109"/>
      <c r="PM46" s="109"/>
      <c r="PN46" s="109"/>
      <c r="PO46" s="109"/>
      <c r="PP46" s="109"/>
      <c r="PQ46" s="109"/>
      <c r="PR46" s="109"/>
      <c r="PS46" s="109"/>
      <c r="PT46" s="109"/>
      <c r="PU46" s="109"/>
      <c r="PV46" s="109"/>
      <c r="PW46" s="109"/>
      <c r="PX46" s="109"/>
      <c r="PY46" s="109"/>
      <c r="PZ46" s="109"/>
      <c r="QA46" s="109"/>
      <c r="QB46" s="109"/>
      <c r="QC46" s="109"/>
      <c r="QD46" s="109"/>
      <c r="QE46" s="109"/>
      <c r="QF46" s="109"/>
      <c r="QG46" s="109"/>
      <c r="QH46" s="109"/>
      <c r="QI46" s="109"/>
      <c r="QJ46" s="109"/>
      <c r="QK46" s="23">
        <f t="shared" si="1"/>
        <v>6</v>
      </c>
      <c r="QL46" s="125"/>
      <c r="QM46" s="125"/>
      <c r="QN46" s="125">
        <v>514.63</v>
      </c>
      <c r="QO46" s="125"/>
      <c r="QP46" s="125"/>
      <c r="QQ46" s="125"/>
      <c r="QR46" s="125"/>
      <c r="QS46" s="130"/>
    </row>
    <row r="47" spans="1:461" s="5" customFormat="1" ht="12.75" customHeight="1" x14ac:dyDescent="0.2">
      <c r="A47" s="52">
        <v>44588</v>
      </c>
      <c r="B47" s="98" t="s">
        <v>419</v>
      </c>
      <c r="C47" s="107"/>
      <c r="D47" s="107"/>
      <c r="E47" s="108"/>
      <c r="F47" s="108"/>
      <c r="G47" s="108"/>
      <c r="H47" s="108"/>
      <c r="I47" s="108"/>
      <c r="J47" s="108"/>
      <c r="K47" s="108"/>
      <c r="L47" s="108"/>
      <c r="M47" s="108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  <c r="BO47" s="109"/>
      <c r="BP47" s="109"/>
      <c r="BQ47" s="109"/>
      <c r="BR47" s="109"/>
      <c r="BS47" s="109"/>
      <c r="BT47" s="109"/>
      <c r="BU47" s="109"/>
      <c r="BV47" s="109"/>
      <c r="BW47" s="109"/>
      <c r="BX47" s="109"/>
      <c r="BY47" s="109"/>
      <c r="BZ47" s="109"/>
      <c r="CA47" s="109"/>
      <c r="CB47" s="109"/>
      <c r="CC47" s="109"/>
      <c r="CD47" s="109"/>
      <c r="CE47" s="109"/>
      <c r="CF47" s="109"/>
      <c r="CG47" s="109"/>
      <c r="CH47" s="109"/>
      <c r="CI47" s="109"/>
      <c r="CJ47" s="109"/>
      <c r="CK47" s="109"/>
      <c r="CL47" s="109"/>
      <c r="CM47" s="109"/>
      <c r="CN47" s="109"/>
      <c r="CO47" s="109"/>
      <c r="CP47" s="109"/>
      <c r="CQ47" s="109"/>
      <c r="CR47" s="109"/>
      <c r="CS47" s="109"/>
      <c r="CT47" s="109"/>
      <c r="CU47" s="109"/>
      <c r="CV47" s="109"/>
      <c r="CW47" s="109"/>
      <c r="CX47" s="109"/>
      <c r="CY47" s="109"/>
      <c r="CZ47" s="109"/>
      <c r="DA47" s="109"/>
      <c r="DB47" s="109"/>
      <c r="DC47" s="109"/>
      <c r="DD47" s="109"/>
      <c r="DE47" s="109"/>
      <c r="DF47" s="109"/>
      <c r="DG47" s="109"/>
      <c r="DH47" s="109"/>
      <c r="DI47" s="109"/>
      <c r="DJ47" s="109"/>
      <c r="DK47" s="109"/>
      <c r="DL47" s="109"/>
      <c r="DM47" s="109"/>
      <c r="DN47" s="109"/>
      <c r="DO47" s="109"/>
      <c r="DP47" s="109"/>
      <c r="DQ47" s="109"/>
      <c r="DR47" s="109"/>
      <c r="DS47" s="109"/>
      <c r="DT47" s="109"/>
      <c r="DU47" s="109"/>
      <c r="DV47" s="109"/>
      <c r="DW47" s="109"/>
      <c r="DX47" s="109"/>
      <c r="DY47" s="109"/>
      <c r="DZ47" s="109"/>
      <c r="EA47" s="109"/>
      <c r="EB47" s="109"/>
      <c r="EC47" s="109"/>
      <c r="ED47" s="109"/>
      <c r="EE47" s="109"/>
      <c r="EF47" s="109"/>
      <c r="EG47" s="109"/>
      <c r="EH47" s="109"/>
      <c r="EI47" s="109"/>
      <c r="EJ47" s="109"/>
      <c r="EK47" s="109"/>
      <c r="EL47" s="109"/>
      <c r="EM47" s="109"/>
      <c r="EN47" s="109"/>
      <c r="EO47" s="109"/>
      <c r="EP47" s="109"/>
      <c r="EQ47" s="109"/>
      <c r="ER47" s="109"/>
      <c r="ES47" s="109"/>
      <c r="ET47" s="109"/>
      <c r="EU47" s="109"/>
      <c r="EV47" s="109"/>
      <c r="EW47" s="109"/>
      <c r="EX47" s="109"/>
      <c r="EY47" s="109"/>
      <c r="EZ47" s="109"/>
      <c r="FA47" s="109"/>
      <c r="FB47" s="109"/>
      <c r="FC47" s="109"/>
      <c r="FD47" s="109"/>
      <c r="FE47" s="109"/>
      <c r="FF47" s="109"/>
      <c r="FG47" s="109"/>
      <c r="FH47" s="109"/>
      <c r="FI47" s="109"/>
      <c r="FJ47" s="109"/>
      <c r="FK47" s="109"/>
      <c r="FL47" s="109"/>
      <c r="FM47" s="109"/>
      <c r="FN47" s="109"/>
      <c r="FO47" s="109"/>
      <c r="FP47" s="109"/>
      <c r="FQ47" s="109"/>
      <c r="FR47" s="109"/>
      <c r="FS47" s="109"/>
      <c r="FT47" s="109"/>
      <c r="FU47" s="109"/>
      <c r="FV47" s="109"/>
      <c r="FW47" s="109"/>
      <c r="FX47" s="109"/>
      <c r="FY47" s="109"/>
      <c r="FZ47" s="109"/>
      <c r="GA47" s="109"/>
      <c r="GB47" s="109"/>
      <c r="GC47" s="109"/>
      <c r="GD47" s="109"/>
      <c r="GE47" s="109"/>
      <c r="GF47" s="109"/>
      <c r="GG47" s="109"/>
      <c r="GH47" s="109"/>
      <c r="GI47" s="109"/>
      <c r="GJ47" s="109"/>
      <c r="GK47" s="109"/>
      <c r="GL47" s="109"/>
      <c r="GM47" s="109"/>
      <c r="GN47" s="109"/>
      <c r="GO47" s="109"/>
      <c r="GP47" s="109"/>
      <c r="GQ47" s="109"/>
      <c r="GR47" s="109"/>
      <c r="GS47" s="109"/>
      <c r="GT47" s="109"/>
      <c r="GU47" s="109"/>
      <c r="GV47" s="109"/>
      <c r="GW47" s="109"/>
      <c r="GX47" s="109"/>
      <c r="GY47" s="109"/>
      <c r="GZ47" s="109"/>
      <c r="HA47" s="109"/>
      <c r="HB47" s="109"/>
      <c r="HC47" s="109"/>
      <c r="HD47" s="109"/>
      <c r="HE47" s="109"/>
      <c r="HF47" s="109"/>
      <c r="HG47" s="109"/>
      <c r="HH47" s="109"/>
      <c r="HI47" s="109"/>
      <c r="HJ47" s="109"/>
      <c r="HK47" s="109"/>
      <c r="HL47" s="109"/>
      <c r="HM47" s="109"/>
      <c r="HN47" s="109"/>
      <c r="HO47" s="109"/>
      <c r="HP47" s="109"/>
      <c r="HQ47" s="109"/>
      <c r="HR47" s="109"/>
      <c r="HS47" s="109"/>
      <c r="HT47" s="109"/>
      <c r="HU47" s="109"/>
      <c r="HV47" s="109"/>
      <c r="HW47" s="109"/>
      <c r="HX47" s="109"/>
      <c r="HY47" s="109"/>
      <c r="HZ47" s="109"/>
      <c r="IA47" s="109"/>
      <c r="IB47" s="109"/>
      <c r="IC47" s="109"/>
      <c r="ID47" s="109"/>
      <c r="IE47" s="109"/>
      <c r="IF47" s="109"/>
      <c r="IG47" s="109"/>
      <c r="IH47" s="109"/>
      <c r="II47" s="109"/>
      <c r="IJ47" s="109"/>
      <c r="IK47" s="109"/>
      <c r="IL47" s="109"/>
      <c r="IM47" s="109"/>
      <c r="IN47" s="109"/>
      <c r="IO47" s="109">
        <v>1</v>
      </c>
      <c r="IP47" s="109"/>
      <c r="IQ47" s="109"/>
      <c r="IR47" s="109"/>
      <c r="IS47" s="109"/>
      <c r="IT47" s="109"/>
      <c r="IU47" s="109"/>
      <c r="IV47" s="109"/>
      <c r="IW47" s="109"/>
      <c r="IX47" s="109"/>
      <c r="IY47" s="109"/>
      <c r="IZ47" s="109"/>
      <c r="JA47" s="109"/>
      <c r="JB47" s="109"/>
      <c r="JC47" s="109"/>
      <c r="JD47" s="109"/>
      <c r="JE47" s="109"/>
      <c r="JF47" s="109"/>
      <c r="JG47" s="109"/>
      <c r="JH47" s="109"/>
      <c r="JI47" s="109"/>
      <c r="JJ47" s="109"/>
      <c r="JK47" s="109"/>
      <c r="JL47" s="109"/>
      <c r="JM47" s="109"/>
      <c r="JN47" s="109"/>
      <c r="JO47" s="109"/>
      <c r="JP47" s="109"/>
      <c r="JQ47" s="109"/>
      <c r="JR47" s="109"/>
      <c r="JS47" s="109"/>
      <c r="JT47" s="109"/>
      <c r="JU47" s="109"/>
      <c r="JV47" s="109"/>
      <c r="JW47" s="109"/>
      <c r="JX47" s="109"/>
      <c r="JY47" s="109"/>
      <c r="JZ47" s="109"/>
      <c r="KA47" s="109"/>
      <c r="KB47" s="109"/>
      <c r="KC47" s="109"/>
      <c r="KD47" s="109"/>
      <c r="KE47" s="109"/>
      <c r="KF47" s="109"/>
      <c r="KG47" s="109"/>
      <c r="KH47" s="109"/>
      <c r="KI47" s="109"/>
      <c r="KJ47" s="109"/>
      <c r="KK47" s="109"/>
      <c r="KL47" s="109"/>
      <c r="KM47" s="109"/>
      <c r="KN47" s="109"/>
      <c r="KO47" s="109"/>
      <c r="KP47" s="109"/>
      <c r="KQ47" s="109"/>
      <c r="KR47" s="109"/>
      <c r="KS47" s="109"/>
      <c r="KT47" s="109"/>
      <c r="KU47" s="109"/>
      <c r="KV47" s="109"/>
      <c r="KW47" s="109"/>
      <c r="KX47" s="109"/>
      <c r="KY47" s="109"/>
      <c r="KZ47" s="109"/>
      <c r="LA47" s="109"/>
      <c r="LB47" s="109"/>
      <c r="LC47" s="109"/>
      <c r="LD47" s="109"/>
      <c r="LE47" s="109"/>
      <c r="LF47" s="109"/>
      <c r="LG47" s="109"/>
      <c r="LH47" s="109"/>
      <c r="LI47" s="109"/>
      <c r="LJ47" s="109"/>
      <c r="LK47" s="109"/>
      <c r="LL47" s="109"/>
      <c r="LM47" s="109"/>
      <c r="LN47" s="109"/>
      <c r="LO47" s="109"/>
      <c r="LP47" s="109"/>
      <c r="LQ47" s="109"/>
      <c r="LR47" s="109"/>
      <c r="LS47" s="109"/>
      <c r="LT47" s="109"/>
      <c r="LU47" s="109"/>
      <c r="LV47" s="109"/>
      <c r="LW47" s="109"/>
      <c r="LX47" s="109"/>
      <c r="LY47" s="109"/>
      <c r="LZ47" s="109"/>
      <c r="MA47" s="109"/>
      <c r="MB47" s="109"/>
      <c r="MC47" s="109"/>
      <c r="MD47" s="109"/>
      <c r="ME47" s="109"/>
      <c r="MF47" s="109"/>
      <c r="MG47" s="109"/>
      <c r="MH47" s="109"/>
      <c r="MI47" s="109"/>
      <c r="MJ47" s="109"/>
      <c r="MK47" s="109"/>
      <c r="ML47" s="109"/>
      <c r="MM47" s="109"/>
      <c r="MN47" s="109"/>
      <c r="MO47" s="109"/>
      <c r="MP47" s="109"/>
      <c r="MQ47" s="109"/>
      <c r="MR47" s="109"/>
      <c r="MS47" s="109"/>
      <c r="MT47" s="109"/>
      <c r="MU47" s="109"/>
      <c r="MV47" s="109"/>
      <c r="MW47" s="109"/>
      <c r="MX47" s="109"/>
      <c r="MY47" s="109"/>
      <c r="MZ47" s="109"/>
      <c r="NA47" s="109"/>
      <c r="NB47" s="109"/>
      <c r="NC47" s="109"/>
      <c r="ND47" s="109"/>
      <c r="NE47" s="109"/>
      <c r="NF47" s="109"/>
      <c r="NG47" s="109"/>
      <c r="NH47" s="109"/>
      <c r="NI47" s="109"/>
      <c r="NJ47" s="109"/>
      <c r="NK47" s="109"/>
      <c r="NL47" s="109"/>
      <c r="NM47" s="109"/>
      <c r="NN47" s="109"/>
      <c r="NO47" s="109"/>
      <c r="NP47" s="109"/>
      <c r="NQ47" s="109"/>
      <c r="NR47" s="109"/>
      <c r="NS47" s="109"/>
      <c r="NT47" s="109"/>
      <c r="NU47" s="109"/>
      <c r="NV47" s="109"/>
      <c r="NW47" s="109"/>
      <c r="NX47" s="109"/>
      <c r="NY47" s="109"/>
      <c r="NZ47" s="109"/>
      <c r="OA47" s="109"/>
      <c r="OB47" s="109"/>
      <c r="OC47" s="109"/>
      <c r="OD47" s="109"/>
      <c r="OE47" s="109"/>
      <c r="OF47" s="109"/>
      <c r="OG47" s="109"/>
      <c r="OH47" s="109"/>
      <c r="OI47" s="109"/>
      <c r="OJ47" s="109"/>
      <c r="OK47" s="109"/>
      <c r="OL47" s="109"/>
      <c r="OM47" s="109"/>
      <c r="ON47" s="109"/>
      <c r="OO47" s="109"/>
      <c r="OP47" s="109"/>
      <c r="OQ47" s="109"/>
      <c r="OR47" s="109"/>
      <c r="OS47" s="109"/>
      <c r="OT47" s="109"/>
      <c r="OU47" s="109"/>
      <c r="OV47" s="109"/>
      <c r="OW47" s="109"/>
      <c r="OX47" s="109"/>
      <c r="OY47" s="109"/>
      <c r="OZ47" s="109"/>
      <c r="PA47" s="109"/>
      <c r="PB47" s="109"/>
      <c r="PC47" s="109"/>
      <c r="PD47" s="109"/>
      <c r="PE47" s="109"/>
      <c r="PF47" s="109"/>
      <c r="PG47" s="109"/>
      <c r="PH47" s="109"/>
      <c r="PI47" s="109"/>
      <c r="PJ47" s="109"/>
      <c r="PK47" s="109"/>
      <c r="PL47" s="109"/>
      <c r="PM47" s="109"/>
      <c r="PN47" s="109"/>
      <c r="PO47" s="109"/>
      <c r="PP47" s="109"/>
      <c r="PQ47" s="109"/>
      <c r="PR47" s="109"/>
      <c r="PS47" s="109"/>
      <c r="PT47" s="109"/>
      <c r="PU47" s="109"/>
      <c r="PV47" s="109"/>
      <c r="PW47" s="109"/>
      <c r="PX47" s="109"/>
      <c r="PY47" s="109"/>
      <c r="PZ47" s="109"/>
      <c r="QA47" s="109"/>
      <c r="QB47" s="109"/>
      <c r="QC47" s="109"/>
      <c r="QD47" s="109"/>
      <c r="QE47" s="109"/>
      <c r="QF47" s="109"/>
      <c r="QG47" s="109"/>
      <c r="QH47" s="109"/>
      <c r="QI47" s="109"/>
      <c r="QJ47" s="109"/>
      <c r="QK47" s="23">
        <f t="shared" si="1"/>
        <v>1</v>
      </c>
      <c r="QL47" s="125"/>
      <c r="QM47" s="125"/>
      <c r="QN47" s="125">
        <v>43.93</v>
      </c>
      <c r="QO47" s="125"/>
      <c r="QP47" s="125"/>
      <c r="QQ47" s="125"/>
      <c r="QR47" s="125"/>
      <c r="QS47" s="130"/>
    </row>
    <row r="48" spans="1:461" s="5" customFormat="1" ht="12.75" customHeight="1" x14ac:dyDescent="0.2">
      <c r="A48" s="52">
        <v>44589</v>
      </c>
      <c r="B48" s="98" t="s">
        <v>242</v>
      </c>
      <c r="C48" s="107"/>
      <c r="D48" s="107"/>
      <c r="E48" s="108"/>
      <c r="F48" s="108"/>
      <c r="G48" s="108"/>
      <c r="H48" s="108"/>
      <c r="I48" s="108"/>
      <c r="J48" s="108"/>
      <c r="K48" s="108"/>
      <c r="L48" s="108"/>
      <c r="M48" s="108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  <c r="BO48" s="109"/>
      <c r="BP48" s="109"/>
      <c r="BQ48" s="109"/>
      <c r="BR48" s="109"/>
      <c r="BS48" s="109"/>
      <c r="BT48" s="109"/>
      <c r="BU48" s="109"/>
      <c r="BV48" s="109"/>
      <c r="BW48" s="109"/>
      <c r="BX48" s="109"/>
      <c r="BY48" s="109"/>
      <c r="BZ48" s="109"/>
      <c r="CA48" s="109"/>
      <c r="CB48" s="109"/>
      <c r="CC48" s="109"/>
      <c r="CD48" s="109"/>
      <c r="CE48" s="109"/>
      <c r="CF48" s="109"/>
      <c r="CG48" s="109"/>
      <c r="CH48" s="109"/>
      <c r="CI48" s="109"/>
      <c r="CJ48" s="109"/>
      <c r="CK48" s="109"/>
      <c r="CL48" s="109"/>
      <c r="CM48" s="109"/>
      <c r="CN48" s="109"/>
      <c r="CO48" s="109"/>
      <c r="CP48" s="109"/>
      <c r="CQ48" s="109"/>
      <c r="CR48" s="109"/>
      <c r="CS48" s="109"/>
      <c r="CT48" s="109"/>
      <c r="CU48" s="109"/>
      <c r="CV48" s="109"/>
      <c r="CW48" s="109"/>
      <c r="CX48" s="109">
        <v>20</v>
      </c>
      <c r="CY48" s="109"/>
      <c r="CZ48" s="109"/>
      <c r="DA48" s="109"/>
      <c r="DB48" s="109"/>
      <c r="DC48" s="109"/>
      <c r="DD48" s="109"/>
      <c r="DE48" s="109"/>
      <c r="DF48" s="109"/>
      <c r="DG48" s="109"/>
      <c r="DH48" s="109"/>
      <c r="DI48" s="109"/>
      <c r="DJ48" s="109"/>
      <c r="DK48" s="109"/>
      <c r="DL48" s="109"/>
      <c r="DM48" s="109"/>
      <c r="DN48" s="109"/>
      <c r="DO48" s="109"/>
      <c r="DP48" s="109"/>
      <c r="DQ48" s="109"/>
      <c r="DR48" s="109"/>
      <c r="DS48" s="109"/>
      <c r="DT48" s="109"/>
      <c r="DU48" s="109"/>
      <c r="DV48" s="109"/>
      <c r="DW48" s="109"/>
      <c r="DX48" s="109"/>
      <c r="DY48" s="109"/>
      <c r="DZ48" s="109"/>
      <c r="EA48" s="109"/>
      <c r="EB48" s="109"/>
      <c r="EC48" s="109"/>
      <c r="ED48" s="109"/>
      <c r="EE48" s="109"/>
      <c r="EF48" s="109"/>
      <c r="EG48" s="109"/>
      <c r="EH48" s="109"/>
      <c r="EI48" s="109">
        <v>10</v>
      </c>
      <c r="EJ48" s="109"/>
      <c r="EK48" s="109"/>
      <c r="EL48" s="109"/>
      <c r="EM48" s="109"/>
      <c r="EN48" s="109"/>
      <c r="EO48" s="109"/>
      <c r="EP48" s="109"/>
      <c r="EQ48" s="109"/>
      <c r="ER48" s="109"/>
      <c r="ES48" s="109"/>
      <c r="ET48" s="109"/>
      <c r="EU48" s="109"/>
      <c r="EV48" s="109"/>
      <c r="EW48" s="109"/>
      <c r="EX48" s="109"/>
      <c r="EY48" s="109"/>
      <c r="EZ48" s="109"/>
      <c r="FA48" s="109"/>
      <c r="FB48" s="109"/>
      <c r="FC48" s="109"/>
      <c r="FD48" s="109"/>
      <c r="FE48" s="109"/>
      <c r="FF48" s="109"/>
      <c r="FG48" s="109"/>
      <c r="FH48" s="109"/>
      <c r="FI48" s="109"/>
      <c r="FJ48" s="109"/>
      <c r="FK48" s="109"/>
      <c r="FL48" s="109"/>
      <c r="FM48" s="109"/>
      <c r="FN48" s="109"/>
      <c r="FO48" s="109"/>
      <c r="FP48" s="109"/>
      <c r="FQ48" s="109"/>
      <c r="FR48" s="109"/>
      <c r="FS48" s="109"/>
      <c r="FT48" s="109"/>
      <c r="FU48" s="109"/>
      <c r="FV48" s="109"/>
      <c r="FW48" s="109"/>
      <c r="FX48" s="109"/>
      <c r="FY48" s="109"/>
      <c r="FZ48" s="109"/>
      <c r="GA48" s="109"/>
      <c r="GB48" s="109"/>
      <c r="GC48" s="109"/>
      <c r="GD48" s="109"/>
      <c r="GE48" s="109"/>
      <c r="GF48" s="109"/>
      <c r="GG48" s="109"/>
      <c r="GH48" s="109"/>
      <c r="GI48" s="109"/>
      <c r="GJ48" s="109"/>
      <c r="GK48" s="109"/>
      <c r="GL48" s="109"/>
      <c r="GM48" s="109"/>
      <c r="GN48" s="109"/>
      <c r="GO48" s="109"/>
      <c r="GP48" s="109"/>
      <c r="GQ48" s="109"/>
      <c r="GR48" s="109"/>
      <c r="GS48" s="109"/>
      <c r="GT48" s="109"/>
      <c r="GU48" s="109"/>
      <c r="GV48" s="109"/>
      <c r="GW48" s="109"/>
      <c r="GX48" s="109"/>
      <c r="GY48" s="109"/>
      <c r="GZ48" s="109"/>
      <c r="HA48" s="109"/>
      <c r="HB48" s="109"/>
      <c r="HC48" s="109"/>
      <c r="HD48" s="109"/>
      <c r="HE48" s="109"/>
      <c r="HF48" s="109"/>
      <c r="HG48" s="109"/>
      <c r="HH48" s="109"/>
      <c r="HI48" s="109"/>
      <c r="HJ48" s="109"/>
      <c r="HK48" s="109"/>
      <c r="HL48" s="109"/>
      <c r="HM48" s="109"/>
      <c r="HN48" s="109"/>
      <c r="HO48" s="109"/>
      <c r="HP48" s="109"/>
      <c r="HQ48" s="109"/>
      <c r="HR48" s="109"/>
      <c r="HS48" s="109"/>
      <c r="HT48" s="109"/>
      <c r="HU48" s="109"/>
      <c r="HV48" s="109"/>
      <c r="HW48" s="109"/>
      <c r="HX48" s="109"/>
      <c r="HY48" s="109"/>
      <c r="HZ48" s="109"/>
      <c r="IA48" s="109"/>
      <c r="IB48" s="109"/>
      <c r="IC48" s="109"/>
      <c r="ID48" s="109"/>
      <c r="IE48" s="109"/>
      <c r="IF48" s="109"/>
      <c r="IG48" s="109"/>
      <c r="IH48" s="109"/>
      <c r="II48" s="109"/>
      <c r="IJ48" s="109"/>
      <c r="IK48" s="109"/>
      <c r="IL48" s="109"/>
      <c r="IM48" s="109"/>
      <c r="IN48" s="109"/>
      <c r="IO48" s="109"/>
      <c r="IP48" s="109"/>
      <c r="IQ48" s="109"/>
      <c r="IR48" s="109"/>
      <c r="IS48" s="109"/>
      <c r="IT48" s="109"/>
      <c r="IU48" s="109"/>
      <c r="IV48" s="109"/>
      <c r="IW48" s="109"/>
      <c r="IX48" s="109"/>
      <c r="IY48" s="109"/>
      <c r="IZ48" s="109"/>
      <c r="JA48" s="109"/>
      <c r="JB48" s="109"/>
      <c r="JC48" s="109"/>
      <c r="JD48" s="109"/>
      <c r="JE48" s="109"/>
      <c r="JF48" s="109"/>
      <c r="JG48" s="109"/>
      <c r="JH48" s="109">
        <v>20</v>
      </c>
      <c r="JI48" s="109"/>
      <c r="JJ48" s="109"/>
      <c r="JK48" s="109"/>
      <c r="JL48" s="109"/>
      <c r="JM48" s="109"/>
      <c r="JN48" s="109"/>
      <c r="JO48" s="109"/>
      <c r="JP48" s="109"/>
      <c r="JQ48" s="109"/>
      <c r="JR48" s="109"/>
      <c r="JS48" s="109"/>
      <c r="JT48" s="109"/>
      <c r="JU48" s="109"/>
      <c r="JV48" s="109"/>
      <c r="JW48" s="109"/>
      <c r="JX48" s="109"/>
      <c r="JY48" s="109"/>
      <c r="JZ48" s="109"/>
      <c r="KA48" s="109"/>
      <c r="KB48" s="109"/>
      <c r="KC48" s="109"/>
      <c r="KD48" s="109"/>
      <c r="KE48" s="109"/>
      <c r="KF48" s="109"/>
      <c r="KG48" s="109"/>
      <c r="KH48" s="109"/>
      <c r="KI48" s="109"/>
      <c r="KJ48" s="109"/>
      <c r="KK48" s="109"/>
      <c r="KL48" s="109"/>
      <c r="KM48" s="109"/>
      <c r="KN48" s="109"/>
      <c r="KO48" s="109"/>
      <c r="KP48" s="109"/>
      <c r="KQ48" s="109"/>
      <c r="KR48" s="109"/>
      <c r="KS48" s="109"/>
      <c r="KT48" s="109"/>
      <c r="KU48" s="109"/>
      <c r="KV48" s="109"/>
      <c r="KW48" s="109"/>
      <c r="KX48" s="109"/>
      <c r="KY48" s="109"/>
      <c r="KZ48" s="109"/>
      <c r="LA48" s="109"/>
      <c r="LB48" s="109"/>
      <c r="LC48" s="109"/>
      <c r="LD48" s="109"/>
      <c r="LE48" s="109"/>
      <c r="LF48" s="109"/>
      <c r="LG48" s="109"/>
      <c r="LH48" s="109"/>
      <c r="LI48" s="109"/>
      <c r="LJ48" s="109"/>
      <c r="LK48" s="109"/>
      <c r="LL48" s="109"/>
      <c r="LM48" s="109"/>
      <c r="LN48" s="109"/>
      <c r="LO48" s="109"/>
      <c r="LP48" s="109"/>
      <c r="LQ48" s="109"/>
      <c r="LR48" s="109"/>
      <c r="LS48" s="109"/>
      <c r="LT48" s="109"/>
      <c r="LU48" s="109"/>
      <c r="LV48" s="109"/>
      <c r="LW48" s="109"/>
      <c r="LX48" s="109"/>
      <c r="LY48" s="109"/>
      <c r="LZ48" s="109"/>
      <c r="MA48" s="109"/>
      <c r="MB48" s="109"/>
      <c r="MC48" s="109"/>
      <c r="MD48" s="109"/>
      <c r="ME48" s="109"/>
      <c r="MF48" s="109"/>
      <c r="MG48" s="109"/>
      <c r="MH48" s="109"/>
      <c r="MI48" s="109"/>
      <c r="MJ48" s="109"/>
      <c r="MK48" s="109"/>
      <c r="ML48" s="109"/>
      <c r="MM48" s="109"/>
      <c r="MN48" s="109"/>
      <c r="MO48" s="109"/>
      <c r="MP48" s="109"/>
      <c r="MQ48" s="109"/>
      <c r="MR48" s="109"/>
      <c r="MS48" s="109"/>
      <c r="MT48" s="109"/>
      <c r="MU48" s="109"/>
      <c r="MV48" s="109"/>
      <c r="MW48" s="109"/>
      <c r="MX48" s="109"/>
      <c r="MY48" s="109"/>
      <c r="MZ48" s="109"/>
      <c r="NA48" s="109"/>
      <c r="NB48" s="109"/>
      <c r="NC48" s="109"/>
      <c r="ND48" s="109"/>
      <c r="NE48" s="109"/>
      <c r="NF48" s="109"/>
      <c r="NG48" s="109"/>
      <c r="NH48" s="109"/>
      <c r="NI48" s="109"/>
      <c r="NJ48" s="109"/>
      <c r="NK48" s="109"/>
      <c r="NL48" s="109"/>
      <c r="NM48" s="109"/>
      <c r="NN48" s="109"/>
      <c r="NO48" s="109"/>
      <c r="NP48" s="109"/>
      <c r="NQ48" s="109"/>
      <c r="NR48" s="109"/>
      <c r="NS48" s="109"/>
      <c r="NT48" s="109"/>
      <c r="NU48" s="109"/>
      <c r="NV48" s="109"/>
      <c r="NW48" s="109"/>
      <c r="NX48" s="109"/>
      <c r="NY48" s="109"/>
      <c r="NZ48" s="109"/>
      <c r="OA48" s="109"/>
      <c r="OB48" s="109"/>
      <c r="OC48" s="109"/>
      <c r="OD48" s="109"/>
      <c r="OE48" s="109"/>
      <c r="OF48" s="109"/>
      <c r="OG48" s="109"/>
      <c r="OH48" s="109"/>
      <c r="OI48" s="109"/>
      <c r="OJ48" s="109"/>
      <c r="OK48" s="109"/>
      <c r="OL48" s="109"/>
      <c r="OM48" s="109"/>
      <c r="ON48" s="109"/>
      <c r="OO48" s="109"/>
      <c r="OP48" s="109"/>
      <c r="OQ48" s="109"/>
      <c r="OR48" s="109"/>
      <c r="OS48" s="109"/>
      <c r="OT48" s="109"/>
      <c r="OU48" s="109"/>
      <c r="OV48" s="109"/>
      <c r="OW48" s="109"/>
      <c r="OX48" s="109"/>
      <c r="OY48" s="109"/>
      <c r="OZ48" s="109"/>
      <c r="PA48" s="109"/>
      <c r="PB48" s="109"/>
      <c r="PC48" s="109"/>
      <c r="PD48" s="109"/>
      <c r="PE48" s="109"/>
      <c r="PF48" s="109"/>
      <c r="PG48" s="109"/>
      <c r="PH48" s="109"/>
      <c r="PI48" s="109"/>
      <c r="PJ48" s="109"/>
      <c r="PK48" s="109"/>
      <c r="PL48" s="109"/>
      <c r="PM48" s="109"/>
      <c r="PN48" s="109"/>
      <c r="PO48" s="109"/>
      <c r="PP48" s="109"/>
      <c r="PQ48" s="109"/>
      <c r="PR48" s="109"/>
      <c r="PS48" s="109"/>
      <c r="PT48" s="109"/>
      <c r="PU48" s="109"/>
      <c r="PV48" s="109"/>
      <c r="PW48" s="109"/>
      <c r="PX48" s="109"/>
      <c r="PY48" s="109"/>
      <c r="PZ48" s="109"/>
      <c r="QA48" s="109"/>
      <c r="QB48" s="109"/>
      <c r="QC48" s="109"/>
      <c r="QD48" s="109"/>
      <c r="QE48" s="109"/>
      <c r="QF48" s="109"/>
      <c r="QG48" s="109"/>
      <c r="QH48" s="109"/>
      <c r="QI48" s="109"/>
      <c r="QJ48" s="109"/>
      <c r="QK48" s="23">
        <f t="shared" si="1"/>
        <v>50</v>
      </c>
      <c r="QL48" s="125"/>
      <c r="QM48" s="125"/>
      <c r="QN48" s="125">
        <v>2186.7600000000002</v>
      </c>
      <c r="QO48" s="125"/>
      <c r="QP48" s="125"/>
      <c r="QQ48" s="125"/>
      <c r="QR48" s="125"/>
      <c r="QS48" s="130"/>
    </row>
    <row r="49" spans="1:461" s="5" customFormat="1" ht="12.75" customHeight="1" x14ac:dyDescent="0.2">
      <c r="A49" s="52">
        <v>44589</v>
      </c>
      <c r="B49" s="90" t="s">
        <v>431</v>
      </c>
      <c r="C49" s="107"/>
      <c r="D49" s="107"/>
      <c r="E49" s="108"/>
      <c r="F49" s="108"/>
      <c r="G49" s="108"/>
      <c r="H49" s="108"/>
      <c r="I49" s="108"/>
      <c r="J49" s="108"/>
      <c r="K49" s="108"/>
      <c r="L49" s="108"/>
      <c r="M49" s="108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  <c r="BO49" s="109"/>
      <c r="BP49" s="109"/>
      <c r="BQ49" s="109"/>
      <c r="BR49" s="109"/>
      <c r="BS49" s="109"/>
      <c r="BT49" s="109"/>
      <c r="BU49" s="109"/>
      <c r="BV49" s="109"/>
      <c r="BW49" s="109"/>
      <c r="BX49" s="109"/>
      <c r="BY49" s="109"/>
      <c r="BZ49" s="109"/>
      <c r="CA49" s="109"/>
      <c r="CB49" s="109"/>
      <c r="CC49" s="109"/>
      <c r="CD49" s="109"/>
      <c r="CE49" s="109"/>
      <c r="CF49" s="109"/>
      <c r="CG49" s="109"/>
      <c r="CH49" s="109"/>
      <c r="CI49" s="109"/>
      <c r="CJ49" s="109"/>
      <c r="CK49" s="109"/>
      <c r="CL49" s="109"/>
      <c r="CM49" s="109"/>
      <c r="CN49" s="109"/>
      <c r="CO49" s="109"/>
      <c r="CP49" s="109"/>
      <c r="CQ49" s="109"/>
      <c r="CR49" s="109"/>
      <c r="CS49" s="109"/>
      <c r="CT49" s="109"/>
      <c r="CU49" s="109"/>
      <c r="CV49" s="109"/>
      <c r="CW49" s="109"/>
      <c r="CX49" s="109"/>
      <c r="CY49" s="109"/>
      <c r="CZ49" s="109"/>
      <c r="DA49" s="109"/>
      <c r="DB49" s="109"/>
      <c r="DC49" s="109"/>
      <c r="DD49" s="109"/>
      <c r="DE49" s="109"/>
      <c r="DF49" s="109"/>
      <c r="DG49" s="109"/>
      <c r="DH49" s="109"/>
      <c r="DI49" s="109"/>
      <c r="DJ49" s="109"/>
      <c r="DK49" s="109"/>
      <c r="DL49" s="109"/>
      <c r="DM49" s="109"/>
      <c r="DN49" s="109"/>
      <c r="DO49" s="109"/>
      <c r="DP49" s="109"/>
      <c r="DQ49" s="109"/>
      <c r="DR49" s="109"/>
      <c r="DS49" s="109"/>
      <c r="DT49" s="109"/>
      <c r="DU49" s="109"/>
      <c r="DV49" s="109"/>
      <c r="DW49" s="109"/>
      <c r="DX49" s="109"/>
      <c r="DY49" s="109"/>
      <c r="DZ49" s="109"/>
      <c r="EA49" s="109"/>
      <c r="EB49" s="109"/>
      <c r="EC49" s="109"/>
      <c r="ED49" s="109"/>
      <c r="EE49" s="109"/>
      <c r="EF49" s="109"/>
      <c r="EG49" s="109"/>
      <c r="EH49" s="109"/>
      <c r="EI49" s="109"/>
      <c r="EJ49" s="109"/>
      <c r="EK49" s="109"/>
      <c r="EL49" s="109"/>
      <c r="EM49" s="109"/>
      <c r="EN49" s="109"/>
      <c r="EO49" s="109"/>
      <c r="EP49" s="109"/>
      <c r="EQ49" s="109"/>
      <c r="ER49" s="109"/>
      <c r="ES49" s="109"/>
      <c r="ET49" s="109"/>
      <c r="EU49" s="109"/>
      <c r="EV49" s="109"/>
      <c r="EW49" s="109"/>
      <c r="EX49" s="109"/>
      <c r="EY49" s="109"/>
      <c r="EZ49" s="109"/>
      <c r="FA49" s="109"/>
      <c r="FB49" s="109"/>
      <c r="FC49" s="109"/>
      <c r="FD49" s="109"/>
      <c r="FE49" s="109"/>
      <c r="FF49" s="109"/>
      <c r="FG49" s="109"/>
      <c r="FH49" s="109"/>
      <c r="FI49" s="109"/>
      <c r="FJ49" s="109"/>
      <c r="FK49" s="109"/>
      <c r="FL49" s="109"/>
      <c r="FM49" s="109"/>
      <c r="FN49" s="109"/>
      <c r="FO49" s="109"/>
      <c r="FP49" s="109"/>
      <c r="FQ49" s="109"/>
      <c r="FR49" s="109"/>
      <c r="FS49" s="109"/>
      <c r="FT49" s="109"/>
      <c r="FU49" s="109"/>
      <c r="FV49" s="109"/>
      <c r="FW49" s="109"/>
      <c r="FX49" s="109"/>
      <c r="FY49" s="109"/>
      <c r="FZ49" s="109"/>
      <c r="GA49" s="109"/>
      <c r="GB49" s="109"/>
      <c r="GC49" s="109"/>
      <c r="GD49" s="109"/>
      <c r="GE49" s="109"/>
      <c r="GF49" s="109"/>
      <c r="GG49" s="109"/>
      <c r="GH49" s="109"/>
      <c r="GI49" s="109"/>
      <c r="GJ49" s="109"/>
      <c r="GK49" s="109"/>
      <c r="GL49" s="109"/>
      <c r="GM49" s="109"/>
      <c r="GN49" s="109"/>
      <c r="GO49" s="109"/>
      <c r="GP49" s="109"/>
      <c r="GQ49" s="109"/>
      <c r="GR49" s="109"/>
      <c r="GS49" s="109"/>
      <c r="GT49" s="109"/>
      <c r="GU49" s="109"/>
      <c r="GV49" s="109"/>
      <c r="GW49" s="109"/>
      <c r="GX49" s="109"/>
      <c r="GY49" s="109"/>
      <c r="GZ49" s="109"/>
      <c r="HA49" s="109"/>
      <c r="HB49" s="109"/>
      <c r="HC49" s="109"/>
      <c r="HD49" s="109"/>
      <c r="HE49" s="109"/>
      <c r="HF49" s="109"/>
      <c r="HG49" s="109"/>
      <c r="HH49" s="109"/>
      <c r="HI49" s="109"/>
      <c r="HJ49" s="109"/>
      <c r="HK49" s="109"/>
      <c r="HL49" s="109"/>
      <c r="HM49" s="109"/>
      <c r="HN49" s="109"/>
      <c r="HO49" s="109"/>
      <c r="HP49" s="109"/>
      <c r="HQ49" s="109"/>
      <c r="HR49" s="109"/>
      <c r="HS49" s="109"/>
      <c r="HT49" s="109"/>
      <c r="HU49" s="109"/>
      <c r="HV49" s="109"/>
      <c r="HW49" s="109"/>
      <c r="HX49" s="109"/>
      <c r="HY49" s="109"/>
      <c r="HZ49" s="109"/>
      <c r="IA49" s="109"/>
      <c r="IB49" s="109"/>
      <c r="IC49" s="109"/>
      <c r="ID49" s="109"/>
      <c r="IE49" s="109"/>
      <c r="IF49" s="109"/>
      <c r="IG49" s="109"/>
      <c r="IH49" s="109"/>
      <c r="II49" s="109"/>
      <c r="IJ49" s="109"/>
      <c r="IK49" s="109"/>
      <c r="IL49" s="109"/>
      <c r="IM49" s="109"/>
      <c r="IN49" s="109"/>
      <c r="IO49" s="109"/>
      <c r="IP49" s="109"/>
      <c r="IQ49" s="109">
        <v>11</v>
      </c>
      <c r="IR49" s="109"/>
      <c r="IS49" s="109"/>
      <c r="IT49" s="109"/>
      <c r="IU49" s="109"/>
      <c r="IV49" s="109"/>
      <c r="IW49" s="109"/>
      <c r="IX49" s="109"/>
      <c r="IY49" s="109"/>
      <c r="IZ49" s="109"/>
      <c r="JA49" s="109"/>
      <c r="JB49" s="109"/>
      <c r="JC49" s="109"/>
      <c r="JD49" s="109"/>
      <c r="JE49" s="109"/>
      <c r="JF49" s="109"/>
      <c r="JG49" s="109"/>
      <c r="JH49" s="109"/>
      <c r="JI49" s="109"/>
      <c r="JJ49" s="109"/>
      <c r="JK49" s="109"/>
      <c r="JL49" s="109"/>
      <c r="JM49" s="109"/>
      <c r="JN49" s="109"/>
      <c r="JO49" s="109"/>
      <c r="JP49" s="109"/>
      <c r="JQ49" s="109"/>
      <c r="JR49" s="109"/>
      <c r="JS49" s="109"/>
      <c r="JT49" s="109"/>
      <c r="JU49" s="109"/>
      <c r="JV49" s="109"/>
      <c r="JW49" s="109"/>
      <c r="JX49" s="109"/>
      <c r="JY49" s="109"/>
      <c r="JZ49" s="109"/>
      <c r="KA49" s="109"/>
      <c r="KB49" s="109"/>
      <c r="KC49" s="109"/>
      <c r="KD49" s="109"/>
      <c r="KE49" s="109"/>
      <c r="KF49" s="109"/>
      <c r="KG49" s="109"/>
      <c r="KH49" s="109"/>
      <c r="KI49" s="109"/>
      <c r="KJ49" s="109"/>
      <c r="KK49" s="109"/>
      <c r="KL49" s="109"/>
      <c r="KM49" s="109"/>
      <c r="KN49" s="109"/>
      <c r="KO49" s="109"/>
      <c r="KP49" s="109"/>
      <c r="KQ49" s="109"/>
      <c r="KR49" s="109"/>
      <c r="KS49" s="109"/>
      <c r="KT49" s="109"/>
      <c r="KU49" s="109"/>
      <c r="KV49" s="109"/>
      <c r="KW49" s="109"/>
      <c r="KX49" s="109"/>
      <c r="KY49" s="109"/>
      <c r="KZ49" s="109"/>
      <c r="LA49" s="109"/>
      <c r="LB49" s="109"/>
      <c r="LC49" s="109"/>
      <c r="LD49" s="109"/>
      <c r="LE49" s="109"/>
      <c r="LF49" s="109"/>
      <c r="LG49" s="109"/>
      <c r="LH49" s="109"/>
      <c r="LI49" s="109"/>
      <c r="LJ49" s="109"/>
      <c r="LK49" s="109"/>
      <c r="LL49" s="109"/>
      <c r="LM49" s="109"/>
      <c r="LN49" s="109"/>
      <c r="LO49" s="109"/>
      <c r="LP49" s="109"/>
      <c r="LQ49" s="109"/>
      <c r="LR49" s="109"/>
      <c r="LS49" s="109"/>
      <c r="LT49" s="109"/>
      <c r="LU49" s="109"/>
      <c r="LV49" s="109"/>
      <c r="LW49" s="109"/>
      <c r="LX49" s="109"/>
      <c r="LY49" s="109"/>
      <c r="LZ49" s="109"/>
      <c r="MA49" s="109"/>
      <c r="MB49" s="109"/>
      <c r="MC49" s="109"/>
      <c r="MD49" s="109"/>
      <c r="ME49" s="109"/>
      <c r="MF49" s="109"/>
      <c r="MG49" s="109"/>
      <c r="MH49" s="109"/>
      <c r="MI49" s="109"/>
      <c r="MJ49" s="109"/>
      <c r="MK49" s="109"/>
      <c r="ML49" s="109"/>
      <c r="MM49" s="109"/>
      <c r="MN49" s="109"/>
      <c r="MO49" s="109"/>
      <c r="MP49" s="109"/>
      <c r="MQ49" s="109"/>
      <c r="MR49" s="109"/>
      <c r="MS49" s="109"/>
      <c r="MT49" s="109"/>
      <c r="MU49" s="109"/>
      <c r="MV49" s="109"/>
      <c r="MW49" s="109"/>
      <c r="MX49" s="109"/>
      <c r="MY49" s="109"/>
      <c r="MZ49" s="109"/>
      <c r="NA49" s="109"/>
      <c r="NB49" s="109"/>
      <c r="NC49" s="109"/>
      <c r="ND49" s="109"/>
      <c r="NE49" s="109"/>
      <c r="NF49" s="109"/>
      <c r="NG49" s="109"/>
      <c r="NH49" s="109"/>
      <c r="NI49" s="109"/>
      <c r="NJ49" s="109"/>
      <c r="NK49" s="109"/>
      <c r="NL49" s="109"/>
      <c r="NM49" s="109"/>
      <c r="NN49" s="109"/>
      <c r="NO49" s="109"/>
      <c r="NP49" s="109"/>
      <c r="NQ49" s="109"/>
      <c r="NR49" s="109"/>
      <c r="NS49" s="109"/>
      <c r="NT49" s="109"/>
      <c r="NU49" s="109"/>
      <c r="NV49" s="109"/>
      <c r="NW49" s="109"/>
      <c r="NX49" s="109"/>
      <c r="NY49" s="109"/>
      <c r="NZ49" s="109"/>
      <c r="OA49" s="109"/>
      <c r="OB49" s="109"/>
      <c r="OC49" s="109"/>
      <c r="OD49" s="109"/>
      <c r="OE49" s="109"/>
      <c r="OF49" s="109"/>
      <c r="OG49" s="109"/>
      <c r="OH49" s="109"/>
      <c r="OI49" s="109"/>
      <c r="OJ49" s="109"/>
      <c r="OK49" s="109"/>
      <c r="OL49" s="109"/>
      <c r="OM49" s="109"/>
      <c r="ON49" s="109"/>
      <c r="OO49" s="109"/>
      <c r="OP49" s="109"/>
      <c r="OQ49" s="109"/>
      <c r="OR49" s="109"/>
      <c r="OS49" s="109"/>
      <c r="OT49" s="109"/>
      <c r="OU49" s="109"/>
      <c r="OV49" s="109"/>
      <c r="OW49" s="109"/>
      <c r="OX49" s="109"/>
      <c r="OY49" s="109"/>
      <c r="OZ49" s="109"/>
      <c r="PA49" s="109"/>
      <c r="PB49" s="109"/>
      <c r="PC49" s="109"/>
      <c r="PD49" s="109"/>
      <c r="PE49" s="109"/>
      <c r="PF49" s="109"/>
      <c r="PG49" s="109"/>
      <c r="PH49" s="109"/>
      <c r="PI49" s="109"/>
      <c r="PJ49" s="109"/>
      <c r="PK49" s="109"/>
      <c r="PL49" s="109"/>
      <c r="PM49" s="109"/>
      <c r="PN49" s="109"/>
      <c r="PO49" s="109"/>
      <c r="PP49" s="109"/>
      <c r="PQ49" s="109"/>
      <c r="PR49" s="109"/>
      <c r="PS49" s="109"/>
      <c r="PT49" s="109"/>
      <c r="PU49" s="109"/>
      <c r="PV49" s="109"/>
      <c r="PW49" s="109"/>
      <c r="PX49" s="109"/>
      <c r="PY49" s="109"/>
      <c r="PZ49" s="109"/>
      <c r="QA49" s="109"/>
      <c r="QB49" s="109"/>
      <c r="QC49" s="109"/>
      <c r="QD49" s="109"/>
      <c r="QE49" s="109"/>
      <c r="QF49" s="109"/>
      <c r="QG49" s="109"/>
      <c r="QH49" s="109"/>
      <c r="QI49" s="109"/>
      <c r="QJ49" s="109"/>
      <c r="QK49" s="23">
        <f t="shared" si="1"/>
        <v>11</v>
      </c>
      <c r="QL49" s="125"/>
      <c r="QM49" s="125"/>
      <c r="QN49" s="125">
        <v>399.96</v>
      </c>
      <c r="QO49" s="125"/>
      <c r="QP49" s="125"/>
      <c r="QQ49" s="125"/>
      <c r="QR49" s="125"/>
      <c r="QS49" s="130"/>
    </row>
    <row r="50" spans="1:461" s="5" customFormat="1" ht="12.75" customHeight="1" x14ac:dyDescent="0.2">
      <c r="A50" s="52">
        <v>44588</v>
      </c>
      <c r="B50" s="90" t="s">
        <v>74</v>
      </c>
      <c r="C50" s="107"/>
      <c r="D50" s="107"/>
      <c r="E50" s="108"/>
      <c r="F50" s="108"/>
      <c r="G50" s="108"/>
      <c r="H50" s="108"/>
      <c r="I50" s="108"/>
      <c r="J50" s="108"/>
      <c r="K50" s="108"/>
      <c r="L50" s="108"/>
      <c r="M50" s="108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  <c r="BO50" s="109"/>
      <c r="BP50" s="109"/>
      <c r="BQ50" s="109"/>
      <c r="BR50" s="109"/>
      <c r="BS50" s="109"/>
      <c r="BT50" s="109"/>
      <c r="BU50" s="109"/>
      <c r="BV50" s="109"/>
      <c r="BW50" s="109"/>
      <c r="BX50" s="109"/>
      <c r="BY50" s="109"/>
      <c r="BZ50" s="109"/>
      <c r="CA50" s="109"/>
      <c r="CB50" s="109"/>
      <c r="CC50" s="109"/>
      <c r="CD50" s="109"/>
      <c r="CE50" s="109"/>
      <c r="CF50" s="109"/>
      <c r="CG50" s="109"/>
      <c r="CH50" s="109"/>
      <c r="CI50" s="109"/>
      <c r="CJ50" s="109"/>
      <c r="CK50" s="109"/>
      <c r="CL50" s="109"/>
      <c r="CM50" s="109"/>
      <c r="CN50" s="109"/>
      <c r="CO50" s="109"/>
      <c r="CP50" s="109"/>
      <c r="CQ50" s="109"/>
      <c r="CR50" s="109"/>
      <c r="CS50" s="109"/>
      <c r="CT50" s="109"/>
      <c r="CU50" s="109"/>
      <c r="CV50" s="109"/>
      <c r="CW50" s="109"/>
      <c r="CX50" s="109"/>
      <c r="CY50" s="109"/>
      <c r="CZ50" s="109"/>
      <c r="DA50" s="109"/>
      <c r="DB50" s="109"/>
      <c r="DC50" s="109"/>
      <c r="DD50" s="109"/>
      <c r="DE50" s="109"/>
      <c r="DF50" s="109"/>
      <c r="DG50" s="109"/>
      <c r="DH50" s="109"/>
      <c r="DI50" s="109"/>
      <c r="DJ50" s="109"/>
      <c r="DK50" s="109"/>
      <c r="DL50" s="109"/>
      <c r="DM50" s="109"/>
      <c r="DN50" s="109"/>
      <c r="DO50" s="109"/>
      <c r="DP50" s="109"/>
      <c r="DQ50" s="109"/>
      <c r="DR50" s="109"/>
      <c r="DS50" s="109"/>
      <c r="DT50" s="109"/>
      <c r="DU50" s="109"/>
      <c r="DV50" s="109"/>
      <c r="DW50" s="109">
        <v>10</v>
      </c>
      <c r="DX50" s="109"/>
      <c r="DY50" s="109"/>
      <c r="DZ50" s="109"/>
      <c r="EA50" s="109"/>
      <c r="EB50" s="109"/>
      <c r="EC50" s="109"/>
      <c r="ED50" s="109"/>
      <c r="EE50" s="109"/>
      <c r="EF50" s="109"/>
      <c r="EG50" s="109"/>
      <c r="EH50" s="109"/>
      <c r="EI50" s="109"/>
      <c r="EJ50" s="109"/>
      <c r="EK50" s="109"/>
      <c r="EL50" s="109"/>
      <c r="EM50" s="109"/>
      <c r="EN50" s="109"/>
      <c r="EO50" s="109"/>
      <c r="EP50" s="109"/>
      <c r="EQ50" s="109"/>
      <c r="ER50" s="109"/>
      <c r="ES50" s="109"/>
      <c r="ET50" s="109"/>
      <c r="EU50" s="109"/>
      <c r="EV50" s="109"/>
      <c r="EW50" s="109"/>
      <c r="EX50" s="109"/>
      <c r="EY50" s="109"/>
      <c r="EZ50" s="109"/>
      <c r="FA50" s="109"/>
      <c r="FB50" s="109"/>
      <c r="FC50" s="109"/>
      <c r="FD50" s="109"/>
      <c r="FE50" s="109"/>
      <c r="FF50" s="109"/>
      <c r="FG50" s="109"/>
      <c r="FH50" s="109"/>
      <c r="FI50" s="109"/>
      <c r="FJ50" s="109"/>
      <c r="FK50" s="109"/>
      <c r="FL50" s="109"/>
      <c r="FM50" s="109"/>
      <c r="FN50" s="109"/>
      <c r="FO50" s="109"/>
      <c r="FP50" s="109"/>
      <c r="FQ50" s="109"/>
      <c r="FR50" s="109"/>
      <c r="FS50" s="109"/>
      <c r="FT50" s="109"/>
      <c r="FU50" s="109"/>
      <c r="FV50" s="109"/>
      <c r="FW50" s="109"/>
      <c r="FX50" s="109"/>
      <c r="FY50" s="109"/>
      <c r="FZ50" s="109"/>
      <c r="GA50" s="109"/>
      <c r="GB50" s="109"/>
      <c r="GC50" s="109"/>
      <c r="GD50" s="109"/>
      <c r="GE50" s="109"/>
      <c r="GF50" s="109"/>
      <c r="GG50" s="109"/>
      <c r="GH50" s="109"/>
      <c r="GI50" s="109"/>
      <c r="GJ50" s="109"/>
      <c r="GK50" s="109"/>
      <c r="GL50" s="109"/>
      <c r="GM50" s="109"/>
      <c r="GN50" s="109"/>
      <c r="GO50" s="109"/>
      <c r="GP50" s="109"/>
      <c r="GQ50" s="109"/>
      <c r="GR50" s="109"/>
      <c r="GS50" s="109"/>
      <c r="GT50" s="109"/>
      <c r="GU50" s="109"/>
      <c r="GV50" s="109"/>
      <c r="GW50" s="109"/>
      <c r="GX50" s="109"/>
      <c r="GY50" s="109"/>
      <c r="GZ50" s="109"/>
      <c r="HA50" s="109"/>
      <c r="HB50" s="109"/>
      <c r="HC50" s="109"/>
      <c r="HD50" s="109"/>
      <c r="HE50" s="109"/>
      <c r="HF50" s="109"/>
      <c r="HG50" s="109"/>
      <c r="HH50" s="109"/>
      <c r="HI50" s="109"/>
      <c r="HJ50" s="109"/>
      <c r="HK50" s="109"/>
      <c r="HL50" s="109"/>
      <c r="HM50" s="109"/>
      <c r="HN50" s="109"/>
      <c r="HO50" s="109"/>
      <c r="HP50" s="109"/>
      <c r="HQ50" s="109"/>
      <c r="HR50" s="109"/>
      <c r="HS50" s="109"/>
      <c r="HT50" s="109"/>
      <c r="HU50" s="109"/>
      <c r="HV50" s="109"/>
      <c r="HW50" s="109"/>
      <c r="HX50" s="109"/>
      <c r="HY50" s="109"/>
      <c r="HZ50" s="109"/>
      <c r="IA50" s="109"/>
      <c r="IB50" s="109"/>
      <c r="IC50" s="109"/>
      <c r="ID50" s="109"/>
      <c r="IE50" s="109"/>
      <c r="IF50" s="109"/>
      <c r="IG50" s="109"/>
      <c r="IH50" s="109"/>
      <c r="II50" s="109"/>
      <c r="IJ50" s="109"/>
      <c r="IK50" s="109"/>
      <c r="IL50" s="109"/>
      <c r="IM50" s="109"/>
      <c r="IN50" s="109"/>
      <c r="IO50" s="109"/>
      <c r="IP50" s="109"/>
      <c r="IQ50" s="109"/>
      <c r="IR50" s="109"/>
      <c r="IS50" s="109"/>
      <c r="IT50" s="109"/>
      <c r="IU50" s="109"/>
      <c r="IV50" s="109"/>
      <c r="IW50" s="109"/>
      <c r="IX50" s="109"/>
      <c r="IY50" s="109"/>
      <c r="IZ50" s="109"/>
      <c r="JA50" s="109"/>
      <c r="JB50" s="109"/>
      <c r="JC50" s="109"/>
      <c r="JD50" s="109"/>
      <c r="JE50" s="109"/>
      <c r="JF50" s="109"/>
      <c r="JG50" s="109"/>
      <c r="JH50" s="109"/>
      <c r="JI50" s="109"/>
      <c r="JJ50" s="109"/>
      <c r="JK50" s="109"/>
      <c r="JL50" s="109"/>
      <c r="JM50" s="109"/>
      <c r="JN50" s="109"/>
      <c r="JO50" s="109"/>
      <c r="JP50" s="109"/>
      <c r="JQ50" s="109"/>
      <c r="JR50" s="109"/>
      <c r="JS50" s="109"/>
      <c r="JT50" s="109"/>
      <c r="JU50" s="109"/>
      <c r="JV50" s="109"/>
      <c r="JW50" s="109"/>
      <c r="JX50" s="109"/>
      <c r="JY50" s="109"/>
      <c r="JZ50" s="109"/>
      <c r="KA50" s="109"/>
      <c r="KB50" s="109"/>
      <c r="KC50" s="109"/>
      <c r="KD50" s="109"/>
      <c r="KE50" s="109"/>
      <c r="KF50" s="109"/>
      <c r="KG50" s="109"/>
      <c r="KH50" s="109"/>
      <c r="KI50" s="109"/>
      <c r="KJ50" s="109"/>
      <c r="KK50" s="109"/>
      <c r="KL50" s="109"/>
      <c r="KM50" s="109"/>
      <c r="KN50" s="109"/>
      <c r="KO50" s="109"/>
      <c r="KP50" s="109"/>
      <c r="KQ50" s="109"/>
      <c r="KR50" s="109"/>
      <c r="KS50" s="109"/>
      <c r="KT50" s="109"/>
      <c r="KU50" s="109"/>
      <c r="KV50" s="109"/>
      <c r="KW50" s="109"/>
      <c r="KX50" s="109"/>
      <c r="KY50" s="109"/>
      <c r="KZ50" s="109"/>
      <c r="LA50" s="109"/>
      <c r="LB50" s="109"/>
      <c r="LC50" s="109"/>
      <c r="LD50" s="109"/>
      <c r="LE50" s="109"/>
      <c r="LF50" s="109"/>
      <c r="LG50" s="109"/>
      <c r="LH50" s="109"/>
      <c r="LI50" s="109"/>
      <c r="LJ50" s="109"/>
      <c r="LK50" s="109"/>
      <c r="LL50" s="109"/>
      <c r="LM50" s="109"/>
      <c r="LN50" s="109"/>
      <c r="LO50" s="109"/>
      <c r="LP50" s="109"/>
      <c r="LQ50" s="109"/>
      <c r="LR50" s="109"/>
      <c r="LS50" s="109"/>
      <c r="LT50" s="109"/>
      <c r="LU50" s="109"/>
      <c r="LV50" s="109"/>
      <c r="LW50" s="109"/>
      <c r="LX50" s="109"/>
      <c r="LY50" s="109"/>
      <c r="LZ50" s="109"/>
      <c r="MA50" s="109"/>
      <c r="MB50" s="109"/>
      <c r="MC50" s="109"/>
      <c r="MD50" s="109"/>
      <c r="ME50" s="109"/>
      <c r="MF50" s="109"/>
      <c r="MG50" s="109"/>
      <c r="MH50" s="109"/>
      <c r="MI50" s="109"/>
      <c r="MJ50" s="109"/>
      <c r="MK50" s="109"/>
      <c r="ML50" s="109"/>
      <c r="MM50" s="109"/>
      <c r="MN50" s="109"/>
      <c r="MO50" s="109"/>
      <c r="MP50" s="109"/>
      <c r="MQ50" s="109"/>
      <c r="MR50" s="109"/>
      <c r="MS50" s="109"/>
      <c r="MT50" s="109"/>
      <c r="MU50" s="109"/>
      <c r="MV50" s="109"/>
      <c r="MW50" s="109"/>
      <c r="MX50" s="109"/>
      <c r="MY50" s="109"/>
      <c r="MZ50" s="109"/>
      <c r="NA50" s="109"/>
      <c r="NB50" s="109"/>
      <c r="NC50" s="109"/>
      <c r="ND50" s="109"/>
      <c r="NE50" s="109"/>
      <c r="NF50" s="109"/>
      <c r="NG50" s="109"/>
      <c r="NH50" s="109"/>
      <c r="NI50" s="109"/>
      <c r="NJ50" s="109"/>
      <c r="NK50" s="109"/>
      <c r="NL50" s="109"/>
      <c r="NM50" s="109"/>
      <c r="NN50" s="109"/>
      <c r="NO50" s="109"/>
      <c r="NP50" s="109"/>
      <c r="NQ50" s="109"/>
      <c r="NR50" s="109"/>
      <c r="NS50" s="109"/>
      <c r="NT50" s="109"/>
      <c r="NU50" s="109"/>
      <c r="NV50" s="109"/>
      <c r="NW50" s="109"/>
      <c r="NX50" s="109"/>
      <c r="NY50" s="109"/>
      <c r="NZ50" s="109"/>
      <c r="OA50" s="109"/>
      <c r="OB50" s="109"/>
      <c r="OC50" s="109"/>
      <c r="OD50" s="109"/>
      <c r="OE50" s="109"/>
      <c r="OF50" s="109"/>
      <c r="OG50" s="109"/>
      <c r="OH50" s="109"/>
      <c r="OI50" s="109"/>
      <c r="OJ50" s="109"/>
      <c r="OK50" s="109"/>
      <c r="OL50" s="109"/>
      <c r="OM50" s="109"/>
      <c r="ON50" s="109"/>
      <c r="OO50" s="109"/>
      <c r="OP50" s="109"/>
      <c r="OQ50" s="109"/>
      <c r="OR50" s="109"/>
      <c r="OS50" s="109"/>
      <c r="OT50" s="109"/>
      <c r="OU50" s="109"/>
      <c r="OV50" s="109"/>
      <c r="OW50" s="109"/>
      <c r="OX50" s="109"/>
      <c r="OY50" s="109"/>
      <c r="OZ50" s="109"/>
      <c r="PA50" s="109"/>
      <c r="PB50" s="109"/>
      <c r="PC50" s="109"/>
      <c r="PD50" s="109"/>
      <c r="PE50" s="109"/>
      <c r="PF50" s="109"/>
      <c r="PG50" s="109"/>
      <c r="PH50" s="109"/>
      <c r="PI50" s="109"/>
      <c r="PJ50" s="109"/>
      <c r="PK50" s="109"/>
      <c r="PL50" s="109"/>
      <c r="PM50" s="109"/>
      <c r="PN50" s="109"/>
      <c r="PO50" s="109"/>
      <c r="PP50" s="109"/>
      <c r="PQ50" s="109"/>
      <c r="PR50" s="109"/>
      <c r="PS50" s="109"/>
      <c r="PT50" s="109"/>
      <c r="PU50" s="109"/>
      <c r="PV50" s="109"/>
      <c r="PW50" s="109"/>
      <c r="PX50" s="109"/>
      <c r="PY50" s="109"/>
      <c r="PZ50" s="109"/>
      <c r="QA50" s="109"/>
      <c r="QB50" s="109"/>
      <c r="QC50" s="109"/>
      <c r="QD50" s="109"/>
      <c r="QE50" s="109"/>
      <c r="QF50" s="109"/>
      <c r="QG50" s="109"/>
      <c r="QH50" s="109"/>
      <c r="QI50" s="109"/>
      <c r="QJ50" s="109"/>
      <c r="QK50" s="23">
        <f t="shared" si="1"/>
        <v>10</v>
      </c>
      <c r="QL50" s="125"/>
      <c r="QM50" s="125">
        <v>420</v>
      </c>
      <c r="QN50" s="125"/>
      <c r="QO50" s="125"/>
      <c r="QP50" s="125"/>
      <c r="QQ50" s="125"/>
      <c r="QR50" s="125"/>
      <c r="QS50" s="130"/>
    </row>
    <row r="51" spans="1:461" s="5" customFormat="1" ht="12.75" customHeight="1" x14ac:dyDescent="0.2">
      <c r="A51" s="52">
        <v>44593</v>
      </c>
      <c r="B51" s="98" t="s">
        <v>194</v>
      </c>
      <c r="C51" s="107"/>
      <c r="D51" s="107"/>
      <c r="E51" s="108"/>
      <c r="F51" s="108"/>
      <c r="G51" s="108"/>
      <c r="H51" s="108"/>
      <c r="I51" s="108"/>
      <c r="J51" s="108"/>
      <c r="K51" s="108"/>
      <c r="L51" s="108"/>
      <c r="M51" s="108"/>
      <c r="N51" s="109"/>
      <c r="O51" s="109"/>
      <c r="P51" s="109"/>
      <c r="Q51" s="109"/>
      <c r="R51" s="109">
        <v>20</v>
      </c>
      <c r="S51" s="109"/>
      <c r="T51" s="109"/>
      <c r="U51" s="109"/>
      <c r="V51" s="109"/>
      <c r="W51" s="109"/>
      <c r="X51" s="109"/>
      <c r="Y51" s="109"/>
      <c r="Z51" s="109"/>
      <c r="AA51" s="109"/>
      <c r="AB51" s="109">
        <v>11.7</v>
      </c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  <c r="BO51" s="109"/>
      <c r="BP51" s="109"/>
      <c r="BQ51" s="109"/>
      <c r="BR51" s="109"/>
      <c r="BS51" s="109"/>
      <c r="BT51" s="109"/>
      <c r="BU51" s="109"/>
      <c r="BV51" s="109"/>
      <c r="BW51" s="109"/>
      <c r="BX51" s="109"/>
      <c r="BY51" s="109"/>
      <c r="BZ51" s="109"/>
      <c r="CA51" s="109"/>
      <c r="CB51" s="109"/>
      <c r="CC51" s="109"/>
      <c r="CD51" s="109"/>
      <c r="CE51" s="109"/>
      <c r="CF51" s="109"/>
      <c r="CG51" s="109"/>
      <c r="CH51" s="109"/>
      <c r="CI51" s="109"/>
      <c r="CJ51" s="109"/>
      <c r="CK51" s="109"/>
      <c r="CL51" s="109"/>
      <c r="CM51" s="109"/>
      <c r="CN51" s="109"/>
      <c r="CO51" s="109"/>
      <c r="CP51" s="109"/>
      <c r="CQ51" s="109"/>
      <c r="CR51" s="109"/>
      <c r="CS51" s="109"/>
      <c r="CT51" s="109"/>
      <c r="CU51" s="109">
        <v>36</v>
      </c>
      <c r="CV51" s="109"/>
      <c r="CW51" s="109"/>
      <c r="CX51" s="109"/>
      <c r="CY51" s="109"/>
      <c r="CZ51" s="109"/>
      <c r="DA51" s="109"/>
      <c r="DB51" s="109"/>
      <c r="DC51" s="109"/>
      <c r="DD51" s="109"/>
      <c r="DE51" s="109"/>
      <c r="DF51" s="109"/>
      <c r="DG51" s="109"/>
      <c r="DH51" s="109"/>
      <c r="DI51" s="109"/>
      <c r="DJ51" s="109"/>
      <c r="DK51" s="109"/>
      <c r="DL51" s="109"/>
      <c r="DM51" s="109"/>
      <c r="DN51" s="109"/>
      <c r="DO51" s="109"/>
      <c r="DP51" s="109"/>
      <c r="DQ51" s="109"/>
      <c r="DR51" s="109"/>
      <c r="DS51" s="109"/>
      <c r="DT51" s="109"/>
      <c r="DU51" s="109"/>
      <c r="DV51" s="109"/>
      <c r="DW51" s="109"/>
      <c r="DX51" s="109"/>
      <c r="DY51" s="109"/>
      <c r="DZ51" s="109"/>
      <c r="EA51" s="109"/>
      <c r="EB51" s="109"/>
      <c r="EC51" s="109"/>
      <c r="ED51" s="109"/>
      <c r="EE51" s="109"/>
      <c r="EF51" s="109"/>
      <c r="EG51" s="109"/>
      <c r="EH51" s="109"/>
      <c r="EI51" s="109"/>
      <c r="EJ51" s="109"/>
      <c r="EK51" s="109"/>
      <c r="EL51" s="109"/>
      <c r="EM51" s="109"/>
      <c r="EN51" s="109"/>
      <c r="EO51" s="109"/>
      <c r="EP51" s="109"/>
      <c r="EQ51" s="109"/>
      <c r="ER51" s="109"/>
      <c r="ES51" s="109"/>
      <c r="ET51" s="109"/>
      <c r="EU51" s="109"/>
      <c r="EV51" s="109"/>
      <c r="EW51" s="109"/>
      <c r="EX51" s="109"/>
      <c r="EY51" s="109"/>
      <c r="EZ51" s="109"/>
      <c r="FA51" s="109"/>
      <c r="FB51" s="109"/>
      <c r="FC51" s="109"/>
      <c r="FD51" s="109"/>
      <c r="FE51" s="109"/>
      <c r="FF51" s="109"/>
      <c r="FG51" s="109">
        <v>10</v>
      </c>
      <c r="FH51" s="109"/>
      <c r="FI51" s="109"/>
      <c r="FJ51" s="109"/>
      <c r="FK51" s="109">
        <v>18</v>
      </c>
      <c r="FL51" s="109"/>
      <c r="FM51" s="109"/>
      <c r="FN51" s="109"/>
      <c r="FO51" s="109"/>
      <c r="FP51" s="109"/>
      <c r="FQ51" s="109"/>
      <c r="FR51" s="109"/>
      <c r="FS51" s="109"/>
      <c r="FT51" s="109"/>
      <c r="FU51" s="109"/>
      <c r="FV51" s="109"/>
      <c r="FW51" s="109"/>
      <c r="FX51" s="109"/>
      <c r="FY51" s="109"/>
      <c r="FZ51" s="109"/>
      <c r="GA51" s="109"/>
      <c r="GB51" s="109"/>
      <c r="GC51" s="109"/>
      <c r="GD51" s="109"/>
      <c r="GE51" s="109"/>
      <c r="GF51" s="109"/>
      <c r="GG51" s="109"/>
      <c r="GH51" s="109"/>
      <c r="GI51" s="109"/>
      <c r="GJ51" s="109"/>
      <c r="GK51" s="109"/>
      <c r="GL51" s="109"/>
      <c r="GM51" s="109"/>
      <c r="GN51" s="109"/>
      <c r="GO51" s="109">
        <v>10</v>
      </c>
      <c r="GP51" s="109"/>
      <c r="GQ51" s="109"/>
      <c r="GR51" s="109"/>
      <c r="GS51" s="109"/>
      <c r="GT51" s="109"/>
      <c r="GU51" s="109"/>
      <c r="GV51" s="109"/>
      <c r="GW51" s="109"/>
      <c r="GX51" s="109"/>
      <c r="GY51" s="109"/>
      <c r="GZ51" s="109"/>
      <c r="HA51" s="109"/>
      <c r="HB51" s="109"/>
      <c r="HC51" s="109"/>
      <c r="HD51" s="109"/>
      <c r="HE51" s="109"/>
      <c r="HF51" s="109"/>
      <c r="HG51" s="109"/>
      <c r="HH51" s="109"/>
      <c r="HI51" s="109"/>
      <c r="HJ51" s="109"/>
      <c r="HK51" s="109"/>
      <c r="HL51" s="109"/>
      <c r="HM51" s="109"/>
      <c r="HN51" s="109"/>
      <c r="HO51" s="109"/>
      <c r="HP51" s="109"/>
      <c r="HQ51" s="109"/>
      <c r="HR51" s="109"/>
      <c r="HS51" s="109">
        <v>10</v>
      </c>
      <c r="HT51" s="109"/>
      <c r="HU51" s="109"/>
      <c r="HV51" s="109">
        <v>30</v>
      </c>
      <c r="HW51" s="109"/>
      <c r="HX51" s="109"/>
      <c r="HY51" s="109"/>
      <c r="HZ51" s="109"/>
      <c r="IA51" s="109"/>
      <c r="IB51" s="109"/>
      <c r="IC51" s="109"/>
      <c r="ID51" s="109"/>
      <c r="IE51" s="109"/>
      <c r="IF51" s="109"/>
      <c r="IG51" s="109"/>
      <c r="IH51" s="109"/>
      <c r="II51" s="109"/>
      <c r="IJ51" s="109"/>
      <c r="IK51" s="109"/>
      <c r="IL51" s="109"/>
      <c r="IM51" s="109"/>
      <c r="IN51" s="109"/>
      <c r="IO51" s="109"/>
      <c r="IP51" s="109"/>
      <c r="IQ51" s="109"/>
      <c r="IR51" s="109"/>
      <c r="IS51" s="109"/>
      <c r="IT51" s="109"/>
      <c r="IU51" s="109"/>
      <c r="IV51" s="109"/>
      <c r="IW51" s="109"/>
      <c r="IX51" s="109"/>
      <c r="IY51" s="109"/>
      <c r="IZ51" s="109"/>
      <c r="JA51" s="109"/>
      <c r="JB51" s="109"/>
      <c r="JC51" s="109"/>
      <c r="JD51" s="109"/>
      <c r="JE51" s="109">
        <v>20</v>
      </c>
      <c r="JF51" s="109"/>
      <c r="JG51" s="109"/>
      <c r="JH51" s="109"/>
      <c r="JI51" s="109"/>
      <c r="JJ51" s="109"/>
      <c r="JK51" s="109"/>
      <c r="JL51" s="109"/>
      <c r="JM51" s="109"/>
      <c r="JN51" s="109"/>
      <c r="JO51" s="109"/>
      <c r="JP51" s="109"/>
      <c r="JQ51" s="109"/>
      <c r="JR51" s="109"/>
      <c r="JS51" s="109"/>
      <c r="JT51" s="109"/>
      <c r="JU51" s="109"/>
      <c r="JV51" s="109"/>
      <c r="JW51" s="109"/>
      <c r="JX51" s="109"/>
      <c r="JY51" s="109"/>
      <c r="JZ51" s="109"/>
      <c r="KA51" s="109"/>
      <c r="KB51" s="109"/>
      <c r="KC51" s="109"/>
      <c r="KD51" s="109"/>
      <c r="KE51" s="109"/>
      <c r="KF51" s="109"/>
      <c r="KG51" s="109"/>
      <c r="KH51" s="109"/>
      <c r="KI51" s="109"/>
      <c r="KJ51" s="109"/>
      <c r="KK51" s="109"/>
      <c r="KL51" s="109"/>
      <c r="KM51" s="109"/>
      <c r="KN51" s="109"/>
      <c r="KO51" s="109"/>
      <c r="KP51" s="109"/>
      <c r="KQ51" s="109"/>
      <c r="KR51" s="109"/>
      <c r="KS51" s="109"/>
      <c r="KT51" s="109"/>
      <c r="KU51" s="109"/>
      <c r="KV51" s="109"/>
      <c r="KW51" s="109"/>
      <c r="KX51" s="109"/>
      <c r="KY51" s="109"/>
      <c r="KZ51" s="109"/>
      <c r="LA51" s="109"/>
      <c r="LB51" s="109"/>
      <c r="LC51" s="109"/>
      <c r="LD51" s="109"/>
      <c r="LE51" s="109"/>
      <c r="LF51" s="109"/>
      <c r="LG51" s="109"/>
      <c r="LH51" s="109"/>
      <c r="LI51" s="109"/>
      <c r="LJ51" s="109"/>
      <c r="LK51" s="109"/>
      <c r="LL51" s="109"/>
      <c r="LM51" s="109"/>
      <c r="LN51" s="109"/>
      <c r="LO51" s="109"/>
      <c r="LP51" s="109"/>
      <c r="LQ51" s="109"/>
      <c r="LR51" s="109"/>
      <c r="LS51" s="109"/>
      <c r="LT51" s="109"/>
      <c r="LU51" s="109"/>
      <c r="LV51" s="109"/>
      <c r="LW51" s="109"/>
      <c r="LX51" s="109"/>
      <c r="LY51" s="109"/>
      <c r="LZ51" s="109"/>
      <c r="MA51" s="109"/>
      <c r="MB51" s="109"/>
      <c r="MC51" s="109"/>
      <c r="MD51" s="109"/>
      <c r="ME51" s="109"/>
      <c r="MF51" s="109"/>
      <c r="MG51" s="109"/>
      <c r="MH51" s="109"/>
      <c r="MI51" s="109"/>
      <c r="MJ51" s="109"/>
      <c r="MK51" s="109"/>
      <c r="ML51" s="109"/>
      <c r="MM51" s="109"/>
      <c r="MN51" s="109"/>
      <c r="MO51" s="109"/>
      <c r="MP51" s="109"/>
      <c r="MQ51" s="109"/>
      <c r="MR51" s="109"/>
      <c r="MS51" s="109"/>
      <c r="MT51" s="109"/>
      <c r="MU51" s="109"/>
      <c r="MV51" s="109"/>
      <c r="MW51" s="109"/>
      <c r="MX51" s="109"/>
      <c r="MY51" s="109"/>
      <c r="MZ51" s="109"/>
      <c r="NA51" s="109"/>
      <c r="NB51" s="109"/>
      <c r="NC51" s="109"/>
      <c r="ND51" s="109"/>
      <c r="NE51" s="109"/>
      <c r="NF51" s="109"/>
      <c r="NG51" s="109"/>
      <c r="NH51" s="109"/>
      <c r="NI51" s="109"/>
      <c r="NJ51" s="109"/>
      <c r="NK51" s="109"/>
      <c r="NL51" s="109"/>
      <c r="NM51" s="109"/>
      <c r="NN51" s="109"/>
      <c r="NO51" s="109"/>
      <c r="NP51" s="109"/>
      <c r="NQ51" s="109"/>
      <c r="NR51" s="109"/>
      <c r="NS51" s="109"/>
      <c r="NT51" s="109"/>
      <c r="NU51" s="109"/>
      <c r="NV51" s="109"/>
      <c r="NW51" s="109"/>
      <c r="NX51" s="109"/>
      <c r="NY51" s="109"/>
      <c r="NZ51" s="109"/>
      <c r="OA51" s="109"/>
      <c r="OB51" s="109"/>
      <c r="OC51" s="109"/>
      <c r="OD51" s="109"/>
      <c r="OE51" s="109"/>
      <c r="OF51" s="109"/>
      <c r="OG51" s="109"/>
      <c r="OH51" s="109"/>
      <c r="OI51" s="109"/>
      <c r="OJ51" s="109"/>
      <c r="OK51" s="109"/>
      <c r="OL51" s="109"/>
      <c r="OM51" s="109"/>
      <c r="ON51" s="109"/>
      <c r="OO51" s="109"/>
      <c r="OP51" s="109"/>
      <c r="OQ51" s="109"/>
      <c r="OR51" s="109"/>
      <c r="OS51" s="109"/>
      <c r="OT51" s="109"/>
      <c r="OU51" s="109"/>
      <c r="OV51" s="109"/>
      <c r="OW51" s="109"/>
      <c r="OX51" s="109"/>
      <c r="OY51" s="109"/>
      <c r="OZ51" s="109"/>
      <c r="PA51" s="109"/>
      <c r="PB51" s="109"/>
      <c r="PC51" s="109"/>
      <c r="PD51" s="109"/>
      <c r="PE51" s="109"/>
      <c r="PF51" s="109"/>
      <c r="PG51" s="109"/>
      <c r="PH51" s="109"/>
      <c r="PI51" s="109"/>
      <c r="PJ51" s="109"/>
      <c r="PK51" s="109"/>
      <c r="PL51" s="109"/>
      <c r="PM51" s="109"/>
      <c r="PN51" s="109"/>
      <c r="PO51" s="109"/>
      <c r="PP51" s="109"/>
      <c r="PQ51" s="109"/>
      <c r="PR51" s="109"/>
      <c r="PS51" s="109"/>
      <c r="PT51" s="109"/>
      <c r="PU51" s="109"/>
      <c r="PV51" s="109"/>
      <c r="PW51" s="109"/>
      <c r="PX51" s="109"/>
      <c r="PY51" s="109"/>
      <c r="PZ51" s="109"/>
      <c r="QA51" s="109"/>
      <c r="QB51" s="109"/>
      <c r="QC51" s="109"/>
      <c r="QD51" s="109"/>
      <c r="QE51" s="109"/>
      <c r="QF51" s="109"/>
      <c r="QG51" s="109"/>
      <c r="QH51" s="109"/>
      <c r="QI51" s="109"/>
      <c r="QJ51" s="109"/>
      <c r="QK51" s="23">
        <f t="shared" si="1"/>
        <v>165.7</v>
      </c>
      <c r="QL51" s="125"/>
      <c r="QM51" s="125">
        <v>8622.7900000000009</v>
      </c>
      <c r="QN51" s="125"/>
      <c r="QO51" s="125"/>
      <c r="QP51" s="125"/>
      <c r="QQ51" s="125"/>
      <c r="QR51" s="125"/>
      <c r="QS51" s="130"/>
    </row>
    <row r="52" spans="1:461" s="5" customFormat="1" ht="12.75" customHeight="1" x14ac:dyDescent="0.2">
      <c r="A52" s="52">
        <v>44594</v>
      </c>
      <c r="B52" s="98" t="s">
        <v>242</v>
      </c>
      <c r="C52" s="107"/>
      <c r="D52" s="107"/>
      <c r="E52" s="108"/>
      <c r="F52" s="108"/>
      <c r="G52" s="108"/>
      <c r="H52" s="108"/>
      <c r="I52" s="108"/>
      <c r="J52" s="108"/>
      <c r="K52" s="108"/>
      <c r="L52" s="108"/>
      <c r="M52" s="108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  <c r="BR52" s="109"/>
      <c r="BS52" s="109"/>
      <c r="BT52" s="109"/>
      <c r="BU52" s="109"/>
      <c r="BV52" s="109"/>
      <c r="BW52" s="109"/>
      <c r="BX52" s="109"/>
      <c r="BY52" s="109"/>
      <c r="BZ52" s="109"/>
      <c r="CA52" s="109"/>
      <c r="CB52" s="109"/>
      <c r="CC52" s="109"/>
      <c r="CD52" s="109"/>
      <c r="CE52" s="109"/>
      <c r="CF52" s="109"/>
      <c r="CG52" s="109"/>
      <c r="CH52" s="109"/>
      <c r="CI52" s="109"/>
      <c r="CJ52" s="109"/>
      <c r="CK52" s="109"/>
      <c r="CL52" s="109"/>
      <c r="CM52" s="109"/>
      <c r="CN52" s="109"/>
      <c r="CO52" s="109"/>
      <c r="CP52" s="109"/>
      <c r="CQ52" s="109"/>
      <c r="CR52" s="109"/>
      <c r="CS52" s="109"/>
      <c r="CT52" s="109"/>
      <c r="CU52" s="109"/>
      <c r="CV52" s="109"/>
      <c r="CW52" s="109"/>
      <c r="CX52" s="109"/>
      <c r="CY52" s="109"/>
      <c r="CZ52" s="109"/>
      <c r="DA52" s="109"/>
      <c r="DB52" s="109"/>
      <c r="DC52" s="109"/>
      <c r="DD52" s="109"/>
      <c r="DE52" s="109"/>
      <c r="DF52" s="109"/>
      <c r="DG52" s="109"/>
      <c r="DH52" s="109"/>
      <c r="DI52" s="109"/>
      <c r="DJ52" s="109"/>
      <c r="DK52" s="109"/>
      <c r="DL52" s="109"/>
      <c r="DM52" s="109"/>
      <c r="DN52" s="109"/>
      <c r="DO52" s="109"/>
      <c r="DP52" s="109"/>
      <c r="DQ52" s="109"/>
      <c r="DR52" s="109"/>
      <c r="DS52" s="109"/>
      <c r="DT52" s="109"/>
      <c r="DU52" s="109"/>
      <c r="DV52" s="109"/>
      <c r="DW52" s="109"/>
      <c r="DX52" s="109"/>
      <c r="DY52" s="109"/>
      <c r="DZ52" s="109"/>
      <c r="EA52" s="109"/>
      <c r="EB52" s="109"/>
      <c r="EC52" s="109"/>
      <c r="ED52" s="109"/>
      <c r="EE52" s="109"/>
      <c r="EF52" s="109"/>
      <c r="EG52" s="109"/>
      <c r="EH52" s="109"/>
      <c r="EI52" s="109"/>
      <c r="EJ52" s="109"/>
      <c r="EK52" s="109"/>
      <c r="EL52" s="109"/>
      <c r="EM52" s="109"/>
      <c r="EN52" s="109"/>
      <c r="EO52" s="109"/>
      <c r="EP52" s="109">
        <v>10</v>
      </c>
      <c r="EQ52" s="109"/>
      <c r="ER52" s="109"/>
      <c r="ES52" s="109"/>
      <c r="ET52" s="109"/>
      <c r="EU52" s="109"/>
      <c r="EV52" s="109"/>
      <c r="EW52" s="109"/>
      <c r="EX52" s="109"/>
      <c r="EY52" s="109"/>
      <c r="EZ52" s="109"/>
      <c r="FA52" s="109"/>
      <c r="FB52" s="109"/>
      <c r="FC52" s="109"/>
      <c r="FD52" s="109"/>
      <c r="FE52" s="109"/>
      <c r="FF52" s="109"/>
      <c r="FG52" s="109"/>
      <c r="FH52" s="109"/>
      <c r="FI52" s="109"/>
      <c r="FJ52" s="109"/>
      <c r="FK52" s="109"/>
      <c r="FL52" s="109"/>
      <c r="FM52" s="109"/>
      <c r="FN52" s="109"/>
      <c r="FO52" s="109"/>
      <c r="FP52" s="109"/>
      <c r="FQ52" s="109"/>
      <c r="FR52" s="109"/>
      <c r="FS52" s="109"/>
      <c r="FT52" s="109"/>
      <c r="FU52" s="109"/>
      <c r="FV52" s="109"/>
      <c r="FW52" s="109"/>
      <c r="FX52" s="109"/>
      <c r="FY52" s="109"/>
      <c r="FZ52" s="109"/>
      <c r="GA52" s="109"/>
      <c r="GB52" s="109"/>
      <c r="GC52" s="109"/>
      <c r="GD52" s="109"/>
      <c r="GE52" s="109"/>
      <c r="GF52" s="109"/>
      <c r="GG52" s="109"/>
      <c r="GH52" s="109"/>
      <c r="GI52" s="109"/>
      <c r="GJ52" s="109"/>
      <c r="GK52" s="109"/>
      <c r="GL52" s="109"/>
      <c r="GM52" s="109"/>
      <c r="GN52" s="109"/>
      <c r="GO52" s="109"/>
      <c r="GP52" s="109"/>
      <c r="GQ52" s="109"/>
      <c r="GR52" s="109"/>
      <c r="GS52" s="109"/>
      <c r="GT52" s="109"/>
      <c r="GU52" s="109"/>
      <c r="GV52" s="109"/>
      <c r="GW52" s="109"/>
      <c r="GX52" s="109"/>
      <c r="GY52" s="109"/>
      <c r="GZ52" s="109"/>
      <c r="HA52" s="109"/>
      <c r="HB52" s="109"/>
      <c r="HC52" s="109"/>
      <c r="HD52" s="109"/>
      <c r="HE52" s="109"/>
      <c r="HF52" s="109"/>
      <c r="HG52" s="109"/>
      <c r="HH52" s="109"/>
      <c r="HI52" s="109"/>
      <c r="HJ52" s="109"/>
      <c r="HK52" s="109"/>
      <c r="HL52" s="109"/>
      <c r="HM52" s="109"/>
      <c r="HN52" s="109"/>
      <c r="HO52" s="109"/>
      <c r="HP52" s="109"/>
      <c r="HQ52" s="109"/>
      <c r="HR52" s="109"/>
      <c r="HS52" s="109"/>
      <c r="HT52" s="109"/>
      <c r="HU52" s="109"/>
      <c r="HV52" s="109"/>
      <c r="HW52" s="109"/>
      <c r="HX52" s="109"/>
      <c r="HY52" s="109"/>
      <c r="HZ52" s="109"/>
      <c r="IA52" s="109"/>
      <c r="IB52" s="109"/>
      <c r="IC52" s="109"/>
      <c r="ID52" s="109"/>
      <c r="IE52" s="109"/>
      <c r="IF52" s="109"/>
      <c r="IG52" s="109"/>
      <c r="IH52" s="109"/>
      <c r="II52" s="109"/>
      <c r="IJ52" s="109"/>
      <c r="IK52" s="109"/>
      <c r="IL52" s="109"/>
      <c r="IM52" s="109"/>
      <c r="IN52" s="109"/>
      <c r="IO52" s="109"/>
      <c r="IP52" s="109"/>
      <c r="IQ52" s="109"/>
      <c r="IR52" s="109"/>
      <c r="IS52" s="109"/>
      <c r="IT52" s="109"/>
      <c r="IU52" s="109"/>
      <c r="IV52" s="109"/>
      <c r="IW52" s="109"/>
      <c r="IX52" s="109"/>
      <c r="IY52" s="109"/>
      <c r="IZ52" s="109"/>
      <c r="JA52" s="109"/>
      <c r="JB52" s="109"/>
      <c r="JC52" s="109"/>
      <c r="JD52" s="109"/>
      <c r="JE52" s="109"/>
      <c r="JF52" s="109"/>
      <c r="JG52" s="109"/>
      <c r="JH52" s="109"/>
      <c r="JI52" s="109"/>
      <c r="JJ52" s="109"/>
      <c r="JK52" s="109"/>
      <c r="JL52" s="109"/>
      <c r="JM52" s="109"/>
      <c r="JN52" s="109"/>
      <c r="JO52" s="109"/>
      <c r="JP52" s="109"/>
      <c r="JQ52" s="109"/>
      <c r="JR52" s="109"/>
      <c r="JS52" s="109"/>
      <c r="JT52" s="109"/>
      <c r="JU52" s="109"/>
      <c r="JV52" s="109"/>
      <c r="JW52" s="109"/>
      <c r="JX52" s="109"/>
      <c r="JY52" s="109"/>
      <c r="JZ52" s="109"/>
      <c r="KA52" s="109"/>
      <c r="KB52" s="109"/>
      <c r="KC52" s="109"/>
      <c r="KD52" s="109"/>
      <c r="KE52" s="109"/>
      <c r="KF52" s="109"/>
      <c r="KG52" s="109"/>
      <c r="KH52" s="109"/>
      <c r="KI52" s="109"/>
      <c r="KJ52" s="109"/>
      <c r="KK52" s="109"/>
      <c r="KL52" s="109"/>
      <c r="KM52" s="109"/>
      <c r="KN52" s="109"/>
      <c r="KO52" s="109"/>
      <c r="KP52" s="109"/>
      <c r="KQ52" s="109"/>
      <c r="KR52" s="109"/>
      <c r="KS52" s="109"/>
      <c r="KT52" s="109"/>
      <c r="KU52" s="109"/>
      <c r="KV52" s="109"/>
      <c r="KW52" s="109"/>
      <c r="KX52" s="109"/>
      <c r="KY52" s="109"/>
      <c r="KZ52" s="109"/>
      <c r="LA52" s="109"/>
      <c r="LB52" s="109"/>
      <c r="LC52" s="109"/>
      <c r="LD52" s="109"/>
      <c r="LE52" s="109"/>
      <c r="LF52" s="109"/>
      <c r="LG52" s="109"/>
      <c r="LH52" s="109"/>
      <c r="LI52" s="109"/>
      <c r="LJ52" s="109"/>
      <c r="LK52" s="109"/>
      <c r="LL52" s="109"/>
      <c r="LM52" s="109"/>
      <c r="LN52" s="109"/>
      <c r="LO52" s="109"/>
      <c r="LP52" s="109"/>
      <c r="LQ52" s="109"/>
      <c r="LR52" s="109"/>
      <c r="LS52" s="109"/>
      <c r="LT52" s="109"/>
      <c r="LU52" s="109"/>
      <c r="LV52" s="109"/>
      <c r="LW52" s="109"/>
      <c r="LX52" s="109"/>
      <c r="LY52" s="109"/>
      <c r="LZ52" s="109"/>
      <c r="MA52" s="109"/>
      <c r="MB52" s="109"/>
      <c r="MC52" s="109"/>
      <c r="MD52" s="109"/>
      <c r="ME52" s="109"/>
      <c r="MF52" s="109"/>
      <c r="MG52" s="109"/>
      <c r="MH52" s="109"/>
      <c r="MI52" s="109"/>
      <c r="MJ52" s="109"/>
      <c r="MK52" s="109"/>
      <c r="ML52" s="109"/>
      <c r="MM52" s="109"/>
      <c r="MN52" s="109"/>
      <c r="MO52" s="109"/>
      <c r="MP52" s="109"/>
      <c r="MQ52" s="109"/>
      <c r="MR52" s="109"/>
      <c r="MS52" s="109"/>
      <c r="MT52" s="109"/>
      <c r="MU52" s="109"/>
      <c r="MV52" s="109"/>
      <c r="MW52" s="109"/>
      <c r="MX52" s="109"/>
      <c r="MY52" s="109"/>
      <c r="MZ52" s="109"/>
      <c r="NA52" s="109"/>
      <c r="NB52" s="109"/>
      <c r="NC52" s="109"/>
      <c r="ND52" s="109"/>
      <c r="NE52" s="109"/>
      <c r="NF52" s="109"/>
      <c r="NG52" s="109"/>
      <c r="NH52" s="109"/>
      <c r="NI52" s="109"/>
      <c r="NJ52" s="109"/>
      <c r="NK52" s="109"/>
      <c r="NL52" s="109"/>
      <c r="NM52" s="109"/>
      <c r="NN52" s="109"/>
      <c r="NO52" s="109"/>
      <c r="NP52" s="109"/>
      <c r="NQ52" s="109"/>
      <c r="NR52" s="109"/>
      <c r="NS52" s="109"/>
      <c r="NT52" s="109"/>
      <c r="NU52" s="109"/>
      <c r="NV52" s="109"/>
      <c r="NW52" s="109"/>
      <c r="NX52" s="109"/>
      <c r="NY52" s="109"/>
      <c r="NZ52" s="109"/>
      <c r="OA52" s="109"/>
      <c r="OB52" s="109"/>
      <c r="OC52" s="109"/>
      <c r="OD52" s="109"/>
      <c r="OE52" s="109"/>
      <c r="OF52" s="109"/>
      <c r="OG52" s="109"/>
      <c r="OH52" s="109"/>
      <c r="OI52" s="109"/>
      <c r="OJ52" s="109"/>
      <c r="OK52" s="109"/>
      <c r="OL52" s="109"/>
      <c r="OM52" s="109"/>
      <c r="ON52" s="109"/>
      <c r="OO52" s="109"/>
      <c r="OP52" s="109"/>
      <c r="OQ52" s="109"/>
      <c r="OR52" s="109"/>
      <c r="OS52" s="109"/>
      <c r="OT52" s="109"/>
      <c r="OU52" s="109"/>
      <c r="OV52" s="109"/>
      <c r="OW52" s="109"/>
      <c r="OX52" s="109"/>
      <c r="OY52" s="109"/>
      <c r="OZ52" s="109"/>
      <c r="PA52" s="109"/>
      <c r="PB52" s="109"/>
      <c r="PC52" s="109"/>
      <c r="PD52" s="109"/>
      <c r="PE52" s="109"/>
      <c r="PF52" s="109"/>
      <c r="PG52" s="109"/>
      <c r="PH52" s="109"/>
      <c r="PI52" s="109"/>
      <c r="PJ52" s="109"/>
      <c r="PK52" s="109"/>
      <c r="PL52" s="109"/>
      <c r="PM52" s="109"/>
      <c r="PN52" s="109"/>
      <c r="PO52" s="109"/>
      <c r="PP52" s="109"/>
      <c r="PQ52" s="109"/>
      <c r="PR52" s="109"/>
      <c r="PS52" s="109"/>
      <c r="PT52" s="109"/>
      <c r="PU52" s="109"/>
      <c r="PV52" s="109"/>
      <c r="PW52" s="109"/>
      <c r="PX52" s="109"/>
      <c r="PY52" s="109"/>
      <c r="PZ52" s="109"/>
      <c r="QA52" s="109"/>
      <c r="QB52" s="109"/>
      <c r="QC52" s="109"/>
      <c r="QD52" s="109"/>
      <c r="QE52" s="109"/>
      <c r="QF52" s="109"/>
      <c r="QG52" s="109"/>
      <c r="QH52" s="109"/>
      <c r="QI52" s="109"/>
      <c r="QJ52" s="109"/>
      <c r="QK52" s="23">
        <f t="shared" si="1"/>
        <v>10</v>
      </c>
      <c r="QL52" s="125"/>
      <c r="QM52" s="125"/>
      <c r="QN52" s="125">
        <v>522.6</v>
      </c>
      <c r="QO52" s="125"/>
      <c r="QP52" s="125"/>
      <c r="QQ52" s="125"/>
      <c r="QR52" s="125"/>
      <c r="QS52" s="130"/>
    </row>
    <row r="53" spans="1:461" s="5" customFormat="1" ht="12.75" customHeight="1" x14ac:dyDescent="0.2">
      <c r="A53" s="52">
        <v>44594</v>
      </c>
      <c r="B53" s="90" t="s">
        <v>139</v>
      </c>
      <c r="C53" s="107"/>
      <c r="D53" s="107"/>
      <c r="E53" s="108"/>
      <c r="F53" s="108"/>
      <c r="G53" s="108"/>
      <c r="H53" s="108"/>
      <c r="I53" s="108"/>
      <c r="J53" s="108">
        <v>10</v>
      </c>
      <c r="K53" s="108"/>
      <c r="L53" s="108"/>
      <c r="M53" s="108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  <c r="BO53" s="109"/>
      <c r="BP53" s="109"/>
      <c r="BQ53" s="109"/>
      <c r="BR53" s="109"/>
      <c r="BS53" s="109"/>
      <c r="BT53" s="109"/>
      <c r="BU53" s="109"/>
      <c r="BV53" s="109"/>
      <c r="BW53" s="109"/>
      <c r="BX53" s="109"/>
      <c r="BY53" s="109"/>
      <c r="BZ53" s="109"/>
      <c r="CA53" s="109"/>
      <c r="CB53" s="109"/>
      <c r="CC53" s="109"/>
      <c r="CD53" s="109"/>
      <c r="CE53" s="109"/>
      <c r="CF53" s="109"/>
      <c r="CG53" s="109"/>
      <c r="CH53" s="109"/>
      <c r="CI53" s="109"/>
      <c r="CJ53" s="109"/>
      <c r="CK53" s="109"/>
      <c r="CL53" s="109"/>
      <c r="CM53" s="109"/>
      <c r="CN53" s="109"/>
      <c r="CO53" s="109"/>
      <c r="CP53" s="109"/>
      <c r="CQ53" s="109"/>
      <c r="CR53" s="109"/>
      <c r="CS53" s="109"/>
      <c r="CT53" s="109"/>
      <c r="CU53" s="109"/>
      <c r="CV53" s="109"/>
      <c r="CW53" s="109"/>
      <c r="CX53" s="109"/>
      <c r="CY53" s="109"/>
      <c r="CZ53" s="109"/>
      <c r="DA53" s="109"/>
      <c r="DB53" s="109"/>
      <c r="DC53" s="109"/>
      <c r="DD53" s="109"/>
      <c r="DE53" s="109"/>
      <c r="DF53" s="109"/>
      <c r="DG53" s="109"/>
      <c r="DH53" s="109"/>
      <c r="DI53" s="109"/>
      <c r="DJ53" s="109"/>
      <c r="DK53" s="109"/>
      <c r="DL53" s="109"/>
      <c r="DM53" s="109"/>
      <c r="DN53" s="109"/>
      <c r="DO53" s="109"/>
      <c r="DP53" s="109"/>
      <c r="DQ53" s="109"/>
      <c r="DR53" s="109"/>
      <c r="DS53" s="109"/>
      <c r="DT53" s="109"/>
      <c r="DU53" s="109">
        <v>30</v>
      </c>
      <c r="DV53" s="109"/>
      <c r="DW53" s="109"/>
      <c r="DX53" s="109"/>
      <c r="DY53" s="109"/>
      <c r="DZ53" s="109"/>
      <c r="EA53" s="109"/>
      <c r="EB53" s="109"/>
      <c r="EC53" s="109"/>
      <c r="ED53" s="109"/>
      <c r="EE53" s="109"/>
      <c r="EF53" s="109"/>
      <c r="EG53" s="109">
        <v>10</v>
      </c>
      <c r="EH53" s="109"/>
      <c r="EI53" s="109"/>
      <c r="EJ53" s="109"/>
      <c r="EK53" s="109"/>
      <c r="EL53" s="109"/>
      <c r="EM53" s="109"/>
      <c r="EN53" s="109"/>
      <c r="EO53" s="109"/>
      <c r="EP53" s="109"/>
      <c r="EQ53" s="109"/>
      <c r="ER53" s="109"/>
      <c r="ES53" s="109"/>
      <c r="ET53" s="109"/>
      <c r="EU53" s="109"/>
      <c r="EV53" s="109"/>
      <c r="EW53" s="109"/>
      <c r="EX53" s="109"/>
      <c r="EY53" s="109"/>
      <c r="EZ53" s="109"/>
      <c r="FA53" s="109"/>
      <c r="FB53" s="109"/>
      <c r="FC53" s="109"/>
      <c r="FD53" s="109"/>
      <c r="FE53" s="109"/>
      <c r="FF53" s="109"/>
      <c r="FG53" s="109"/>
      <c r="FH53" s="109"/>
      <c r="FI53" s="109"/>
      <c r="FJ53" s="109"/>
      <c r="FK53" s="109"/>
      <c r="FL53" s="109"/>
      <c r="FM53" s="109"/>
      <c r="FN53" s="109"/>
      <c r="FO53" s="109"/>
      <c r="FP53" s="109"/>
      <c r="FQ53" s="109"/>
      <c r="FR53" s="109"/>
      <c r="FS53" s="109"/>
      <c r="FT53" s="109"/>
      <c r="FU53" s="109"/>
      <c r="FV53" s="109"/>
      <c r="FW53" s="109"/>
      <c r="FX53" s="109"/>
      <c r="FY53" s="109"/>
      <c r="FZ53" s="109"/>
      <c r="GA53" s="109"/>
      <c r="GB53" s="109"/>
      <c r="GC53" s="109"/>
      <c r="GD53" s="109"/>
      <c r="GE53" s="109"/>
      <c r="GF53" s="109"/>
      <c r="GG53" s="109"/>
      <c r="GH53" s="109"/>
      <c r="GI53" s="109"/>
      <c r="GJ53" s="109"/>
      <c r="GK53" s="109"/>
      <c r="GL53" s="109"/>
      <c r="GM53" s="109"/>
      <c r="GN53" s="109"/>
      <c r="GO53" s="109"/>
      <c r="GP53" s="109"/>
      <c r="GQ53" s="109"/>
      <c r="GR53" s="109"/>
      <c r="GS53" s="109"/>
      <c r="GT53" s="109"/>
      <c r="GU53" s="109"/>
      <c r="GV53" s="109"/>
      <c r="GW53" s="109"/>
      <c r="GX53" s="109"/>
      <c r="GY53" s="109"/>
      <c r="GZ53" s="109"/>
      <c r="HA53" s="109"/>
      <c r="HB53" s="109"/>
      <c r="HC53" s="109"/>
      <c r="HD53" s="109"/>
      <c r="HE53" s="109"/>
      <c r="HF53" s="109"/>
      <c r="HG53" s="109"/>
      <c r="HH53" s="109"/>
      <c r="HI53" s="109"/>
      <c r="HJ53" s="109"/>
      <c r="HK53" s="109"/>
      <c r="HL53" s="109"/>
      <c r="HM53" s="109"/>
      <c r="HN53" s="109"/>
      <c r="HO53" s="109"/>
      <c r="HP53" s="109"/>
      <c r="HQ53" s="109"/>
      <c r="HR53" s="109"/>
      <c r="HS53" s="109"/>
      <c r="HT53" s="109"/>
      <c r="HU53" s="109"/>
      <c r="HV53" s="109"/>
      <c r="HW53" s="109"/>
      <c r="HX53" s="109"/>
      <c r="HY53" s="109"/>
      <c r="HZ53" s="109"/>
      <c r="IA53" s="109"/>
      <c r="IB53" s="109"/>
      <c r="IC53" s="109"/>
      <c r="ID53" s="109"/>
      <c r="IE53" s="109"/>
      <c r="IF53" s="109"/>
      <c r="IG53" s="109"/>
      <c r="IH53" s="109"/>
      <c r="II53" s="109"/>
      <c r="IJ53" s="109"/>
      <c r="IK53" s="109"/>
      <c r="IL53" s="109"/>
      <c r="IM53" s="109"/>
      <c r="IN53" s="109"/>
      <c r="IO53" s="109"/>
      <c r="IP53" s="109"/>
      <c r="IQ53" s="109"/>
      <c r="IR53" s="109"/>
      <c r="IS53" s="109"/>
      <c r="IT53" s="109"/>
      <c r="IU53" s="109"/>
      <c r="IV53" s="109"/>
      <c r="IW53" s="109"/>
      <c r="IX53" s="109"/>
      <c r="IY53" s="109"/>
      <c r="IZ53" s="109"/>
      <c r="JA53" s="109"/>
      <c r="JB53" s="109"/>
      <c r="JC53" s="109"/>
      <c r="JD53" s="109"/>
      <c r="JE53" s="109"/>
      <c r="JF53" s="109"/>
      <c r="JG53" s="109"/>
      <c r="JH53" s="109"/>
      <c r="JI53" s="109"/>
      <c r="JJ53" s="109"/>
      <c r="JK53" s="109"/>
      <c r="JL53" s="109"/>
      <c r="JM53" s="109"/>
      <c r="JN53" s="109"/>
      <c r="JO53" s="109"/>
      <c r="JP53" s="109"/>
      <c r="JQ53" s="109"/>
      <c r="JR53" s="109"/>
      <c r="JS53" s="109"/>
      <c r="JT53" s="109"/>
      <c r="JU53" s="109"/>
      <c r="JV53" s="109"/>
      <c r="JW53" s="109"/>
      <c r="JX53" s="109"/>
      <c r="JY53" s="109"/>
      <c r="JZ53" s="109"/>
      <c r="KA53" s="109"/>
      <c r="KB53" s="109"/>
      <c r="KC53" s="109"/>
      <c r="KD53" s="109"/>
      <c r="KE53" s="109"/>
      <c r="KF53" s="109"/>
      <c r="KG53" s="109"/>
      <c r="KH53" s="109"/>
      <c r="KI53" s="109"/>
      <c r="KJ53" s="109"/>
      <c r="KK53" s="109"/>
      <c r="KL53" s="109"/>
      <c r="KM53" s="109"/>
      <c r="KN53" s="109"/>
      <c r="KO53" s="109"/>
      <c r="KP53" s="109"/>
      <c r="KQ53" s="109"/>
      <c r="KR53" s="109"/>
      <c r="KS53" s="109"/>
      <c r="KT53" s="109"/>
      <c r="KU53" s="109"/>
      <c r="KV53" s="109"/>
      <c r="KW53" s="109"/>
      <c r="KX53" s="109"/>
      <c r="KY53" s="109"/>
      <c r="KZ53" s="109"/>
      <c r="LA53" s="109"/>
      <c r="LB53" s="109"/>
      <c r="LC53" s="109"/>
      <c r="LD53" s="109"/>
      <c r="LE53" s="109"/>
      <c r="LF53" s="109"/>
      <c r="LG53" s="109"/>
      <c r="LH53" s="109"/>
      <c r="LI53" s="109"/>
      <c r="LJ53" s="109"/>
      <c r="LK53" s="109"/>
      <c r="LL53" s="109"/>
      <c r="LM53" s="109"/>
      <c r="LN53" s="109"/>
      <c r="LO53" s="109"/>
      <c r="LP53" s="109"/>
      <c r="LQ53" s="109"/>
      <c r="LR53" s="109"/>
      <c r="LS53" s="109"/>
      <c r="LT53" s="109"/>
      <c r="LU53" s="109"/>
      <c r="LV53" s="109"/>
      <c r="LW53" s="109"/>
      <c r="LX53" s="109"/>
      <c r="LY53" s="109"/>
      <c r="LZ53" s="109"/>
      <c r="MA53" s="109"/>
      <c r="MB53" s="109"/>
      <c r="MC53" s="109"/>
      <c r="MD53" s="109"/>
      <c r="ME53" s="109"/>
      <c r="MF53" s="109"/>
      <c r="MG53" s="109"/>
      <c r="MH53" s="109"/>
      <c r="MI53" s="109"/>
      <c r="MJ53" s="109"/>
      <c r="MK53" s="109"/>
      <c r="ML53" s="109"/>
      <c r="MM53" s="109"/>
      <c r="MN53" s="109"/>
      <c r="MO53" s="109"/>
      <c r="MP53" s="109"/>
      <c r="MQ53" s="109"/>
      <c r="MR53" s="109"/>
      <c r="MS53" s="109"/>
      <c r="MT53" s="109"/>
      <c r="MU53" s="109"/>
      <c r="MV53" s="109"/>
      <c r="MW53" s="109"/>
      <c r="MX53" s="109"/>
      <c r="MY53" s="109"/>
      <c r="MZ53" s="109"/>
      <c r="NA53" s="109"/>
      <c r="NB53" s="109"/>
      <c r="NC53" s="109"/>
      <c r="ND53" s="109"/>
      <c r="NE53" s="109"/>
      <c r="NF53" s="109"/>
      <c r="NG53" s="109"/>
      <c r="NH53" s="109"/>
      <c r="NI53" s="109"/>
      <c r="NJ53" s="109"/>
      <c r="NK53" s="109"/>
      <c r="NL53" s="109"/>
      <c r="NM53" s="109"/>
      <c r="NN53" s="109"/>
      <c r="NO53" s="109"/>
      <c r="NP53" s="109"/>
      <c r="NQ53" s="109"/>
      <c r="NR53" s="109"/>
      <c r="NS53" s="109"/>
      <c r="NT53" s="109"/>
      <c r="NU53" s="109"/>
      <c r="NV53" s="109"/>
      <c r="NW53" s="109"/>
      <c r="NX53" s="109"/>
      <c r="NY53" s="109"/>
      <c r="NZ53" s="109"/>
      <c r="OA53" s="109"/>
      <c r="OB53" s="109"/>
      <c r="OC53" s="109"/>
      <c r="OD53" s="109"/>
      <c r="OE53" s="109"/>
      <c r="OF53" s="109"/>
      <c r="OG53" s="109"/>
      <c r="OH53" s="109"/>
      <c r="OI53" s="109"/>
      <c r="OJ53" s="109"/>
      <c r="OK53" s="109"/>
      <c r="OL53" s="109"/>
      <c r="OM53" s="109"/>
      <c r="ON53" s="109"/>
      <c r="OO53" s="109"/>
      <c r="OP53" s="109"/>
      <c r="OQ53" s="109"/>
      <c r="OR53" s="109"/>
      <c r="OS53" s="109"/>
      <c r="OT53" s="109"/>
      <c r="OU53" s="109"/>
      <c r="OV53" s="109"/>
      <c r="OW53" s="109"/>
      <c r="OX53" s="109"/>
      <c r="OY53" s="109"/>
      <c r="OZ53" s="109"/>
      <c r="PA53" s="109"/>
      <c r="PB53" s="109"/>
      <c r="PC53" s="109"/>
      <c r="PD53" s="109"/>
      <c r="PE53" s="109"/>
      <c r="PF53" s="109"/>
      <c r="PG53" s="109"/>
      <c r="PH53" s="109"/>
      <c r="PI53" s="109"/>
      <c r="PJ53" s="109"/>
      <c r="PK53" s="109"/>
      <c r="PL53" s="109"/>
      <c r="PM53" s="109"/>
      <c r="PN53" s="109"/>
      <c r="PO53" s="109"/>
      <c r="PP53" s="109"/>
      <c r="PQ53" s="109"/>
      <c r="PR53" s="109"/>
      <c r="PS53" s="109"/>
      <c r="PT53" s="109"/>
      <c r="PU53" s="109"/>
      <c r="PV53" s="109"/>
      <c r="PW53" s="109"/>
      <c r="PX53" s="109"/>
      <c r="PY53" s="109"/>
      <c r="PZ53" s="109"/>
      <c r="QA53" s="109"/>
      <c r="QB53" s="109"/>
      <c r="QC53" s="109"/>
      <c r="QD53" s="109"/>
      <c r="QE53" s="109"/>
      <c r="QF53" s="109"/>
      <c r="QG53" s="109"/>
      <c r="QH53" s="109"/>
      <c r="QI53" s="109"/>
      <c r="QJ53" s="109"/>
      <c r="QK53" s="23">
        <f t="shared" si="1"/>
        <v>50</v>
      </c>
      <c r="QL53" s="125"/>
      <c r="QM53" s="125"/>
      <c r="QN53" s="125"/>
      <c r="QO53" s="125">
        <f>1925.16</f>
        <v>1925.16</v>
      </c>
      <c r="QP53" s="125"/>
      <c r="QQ53" s="125"/>
      <c r="QR53" s="125"/>
      <c r="QS53" s="130"/>
    </row>
    <row r="54" spans="1:461" s="5" customFormat="1" ht="12.75" customHeight="1" x14ac:dyDescent="0.2">
      <c r="A54" s="52">
        <v>44594</v>
      </c>
      <c r="B54" s="98" t="s">
        <v>476</v>
      </c>
      <c r="C54" s="107"/>
      <c r="D54" s="107"/>
      <c r="E54" s="108"/>
      <c r="F54" s="108"/>
      <c r="G54" s="108"/>
      <c r="H54" s="108"/>
      <c r="I54" s="108"/>
      <c r="J54" s="108"/>
      <c r="K54" s="108"/>
      <c r="L54" s="108"/>
      <c r="M54" s="108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  <c r="BO54" s="109"/>
      <c r="BP54" s="109"/>
      <c r="BQ54" s="109"/>
      <c r="BR54" s="109"/>
      <c r="BS54" s="109"/>
      <c r="BT54" s="109"/>
      <c r="BU54" s="109"/>
      <c r="BV54" s="109"/>
      <c r="BW54" s="109"/>
      <c r="BX54" s="109"/>
      <c r="BY54" s="109"/>
      <c r="BZ54" s="109"/>
      <c r="CA54" s="109"/>
      <c r="CB54" s="109"/>
      <c r="CC54" s="109"/>
      <c r="CD54" s="109"/>
      <c r="CE54" s="109"/>
      <c r="CF54" s="109"/>
      <c r="CG54" s="109"/>
      <c r="CH54" s="109"/>
      <c r="CI54" s="109"/>
      <c r="CJ54" s="109"/>
      <c r="CK54" s="109"/>
      <c r="CL54" s="109"/>
      <c r="CM54" s="109"/>
      <c r="CN54" s="109"/>
      <c r="CO54" s="109"/>
      <c r="CP54" s="109"/>
      <c r="CQ54" s="109"/>
      <c r="CR54" s="109"/>
      <c r="CS54" s="109"/>
      <c r="CT54" s="109"/>
      <c r="CU54" s="109"/>
      <c r="CV54" s="109"/>
      <c r="CW54" s="109"/>
      <c r="CX54" s="109"/>
      <c r="CY54" s="109"/>
      <c r="CZ54" s="109"/>
      <c r="DA54" s="109"/>
      <c r="DB54" s="109"/>
      <c r="DC54" s="109"/>
      <c r="DD54" s="109"/>
      <c r="DE54" s="109"/>
      <c r="DF54" s="109"/>
      <c r="DG54" s="109"/>
      <c r="DH54" s="109"/>
      <c r="DI54" s="109"/>
      <c r="DJ54" s="109"/>
      <c r="DK54" s="109"/>
      <c r="DL54" s="109"/>
      <c r="DM54" s="109"/>
      <c r="DN54" s="109"/>
      <c r="DO54" s="109"/>
      <c r="DP54" s="109"/>
      <c r="DQ54" s="109"/>
      <c r="DR54" s="109"/>
      <c r="DS54" s="109"/>
      <c r="DT54" s="109"/>
      <c r="DU54" s="109"/>
      <c r="DV54" s="109"/>
      <c r="DW54" s="109"/>
      <c r="DX54" s="109"/>
      <c r="DY54" s="109"/>
      <c r="DZ54" s="109"/>
      <c r="EA54" s="109"/>
      <c r="EB54" s="109"/>
      <c r="EC54" s="109"/>
      <c r="ED54" s="109"/>
      <c r="EE54" s="109"/>
      <c r="EF54" s="109"/>
      <c r="EG54" s="109"/>
      <c r="EH54" s="109"/>
      <c r="EI54" s="109"/>
      <c r="EJ54" s="109"/>
      <c r="EK54" s="109"/>
      <c r="EL54" s="109"/>
      <c r="EM54" s="109"/>
      <c r="EN54" s="109"/>
      <c r="EO54" s="109"/>
      <c r="EP54" s="109"/>
      <c r="EQ54" s="109"/>
      <c r="ER54" s="109"/>
      <c r="ES54" s="109"/>
      <c r="ET54" s="109"/>
      <c r="EU54" s="109"/>
      <c r="EV54" s="109"/>
      <c r="EW54" s="109">
        <v>10</v>
      </c>
      <c r="EX54" s="109"/>
      <c r="EY54" s="109"/>
      <c r="EZ54" s="109"/>
      <c r="FA54" s="109"/>
      <c r="FB54" s="109"/>
      <c r="FC54" s="109"/>
      <c r="FD54" s="109"/>
      <c r="FE54" s="109"/>
      <c r="FF54" s="109"/>
      <c r="FG54" s="109"/>
      <c r="FH54" s="109"/>
      <c r="FI54" s="109"/>
      <c r="FJ54" s="109"/>
      <c r="FK54" s="109"/>
      <c r="FL54" s="109"/>
      <c r="FM54" s="109"/>
      <c r="FN54" s="109"/>
      <c r="FO54" s="109"/>
      <c r="FP54" s="109"/>
      <c r="FQ54" s="109"/>
      <c r="FR54" s="109"/>
      <c r="FS54" s="109"/>
      <c r="FT54" s="109"/>
      <c r="FU54" s="109"/>
      <c r="FV54" s="109"/>
      <c r="FW54" s="109"/>
      <c r="FX54" s="109"/>
      <c r="FY54" s="109"/>
      <c r="FZ54" s="109"/>
      <c r="GA54" s="109"/>
      <c r="GB54" s="109"/>
      <c r="GC54" s="109"/>
      <c r="GD54" s="109"/>
      <c r="GE54" s="109"/>
      <c r="GF54" s="109"/>
      <c r="GG54" s="109"/>
      <c r="GH54" s="109"/>
      <c r="GI54" s="109"/>
      <c r="GJ54" s="109"/>
      <c r="GK54" s="109"/>
      <c r="GL54" s="109"/>
      <c r="GM54" s="109"/>
      <c r="GN54" s="109"/>
      <c r="GO54" s="109"/>
      <c r="GP54" s="109"/>
      <c r="GQ54" s="109"/>
      <c r="GR54" s="109"/>
      <c r="GS54" s="109"/>
      <c r="GT54" s="109"/>
      <c r="GU54" s="109"/>
      <c r="GV54" s="109"/>
      <c r="GW54" s="109"/>
      <c r="GX54" s="109"/>
      <c r="GY54" s="109"/>
      <c r="GZ54" s="109"/>
      <c r="HA54" s="109"/>
      <c r="HB54" s="109"/>
      <c r="HC54" s="109"/>
      <c r="HD54" s="109"/>
      <c r="HE54" s="109"/>
      <c r="HF54" s="109"/>
      <c r="HG54" s="109"/>
      <c r="HH54" s="109"/>
      <c r="HI54" s="109"/>
      <c r="HJ54" s="109"/>
      <c r="HK54" s="109"/>
      <c r="HL54" s="109"/>
      <c r="HM54" s="109"/>
      <c r="HN54" s="109"/>
      <c r="HO54" s="109"/>
      <c r="HP54" s="109"/>
      <c r="HQ54" s="109"/>
      <c r="HR54" s="109"/>
      <c r="HS54" s="109"/>
      <c r="HT54" s="109"/>
      <c r="HU54" s="109"/>
      <c r="HV54" s="109"/>
      <c r="HW54" s="109"/>
      <c r="HX54" s="109"/>
      <c r="HY54" s="109"/>
      <c r="HZ54" s="109"/>
      <c r="IA54" s="109"/>
      <c r="IB54" s="109"/>
      <c r="IC54" s="109"/>
      <c r="ID54" s="109"/>
      <c r="IE54" s="109"/>
      <c r="IF54" s="109"/>
      <c r="IG54" s="109"/>
      <c r="IH54" s="109"/>
      <c r="II54" s="109"/>
      <c r="IJ54" s="109"/>
      <c r="IK54" s="109"/>
      <c r="IL54" s="109"/>
      <c r="IM54" s="109"/>
      <c r="IN54" s="109"/>
      <c r="IO54" s="109"/>
      <c r="IP54" s="109"/>
      <c r="IQ54" s="109"/>
      <c r="IR54" s="109"/>
      <c r="IS54" s="109"/>
      <c r="IT54" s="109"/>
      <c r="IU54" s="109"/>
      <c r="IV54" s="109"/>
      <c r="IW54" s="109"/>
      <c r="IX54" s="109"/>
      <c r="IY54" s="109"/>
      <c r="IZ54" s="109"/>
      <c r="JA54" s="109"/>
      <c r="JB54" s="109"/>
      <c r="JC54" s="109"/>
      <c r="JD54" s="109"/>
      <c r="JE54" s="109"/>
      <c r="JF54" s="109"/>
      <c r="JG54" s="109"/>
      <c r="JH54" s="109"/>
      <c r="JI54" s="109"/>
      <c r="JJ54" s="109"/>
      <c r="JK54" s="109"/>
      <c r="JL54" s="109"/>
      <c r="JM54" s="109"/>
      <c r="JN54" s="109"/>
      <c r="JO54" s="109"/>
      <c r="JP54" s="109"/>
      <c r="JQ54" s="109"/>
      <c r="JR54" s="109"/>
      <c r="JS54" s="109"/>
      <c r="JT54" s="109"/>
      <c r="JU54" s="109"/>
      <c r="JV54" s="109"/>
      <c r="JW54" s="109"/>
      <c r="JX54" s="109"/>
      <c r="JY54" s="109"/>
      <c r="JZ54" s="109"/>
      <c r="KA54" s="109"/>
      <c r="KB54" s="109"/>
      <c r="KC54" s="109"/>
      <c r="KD54" s="109"/>
      <c r="KE54" s="109"/>
      <c r="KF54" s="109"/>
      <c r="KG54" s="109"/>
      <c r="KH54" s="109"/>
      <c r="KI54" s="109"/>
      <c r="KJ54" s="109"/>
      <c r="KK54" s="109"/>
      <c r="KL54" s="109"/>
      <c r="KM54" s="109"/>
      <c r="KN54" s="109"/>
      <c r="KO54" s="109"/>
      <c r="KP54" s="109"/>
      <c r="KQ54" s="109"/>
      <c r="KR54" s="109"/>
      <c r="KS54" s="109"/>
      <c r="KT54" s="109"/>
      <c r="KU54" s="109"/>
      <c r="KV54" s="109"/>
      <c r="KW54" s="109"/>
      <c r="KX54" s="109"/>
      <c r="KY54" s="109"/>
      <c r="KZ54" s="109"/>
      <c r="LA54" s="109">
        <v>10</v>
      </c>
      <c r="LB54" s="109"/>
      <c r="LC54" s="109"/>
      <c r="LD54" s="109"/>
      <c r="LE54" s="109"/>
      <c r="LF54" s="109"/>
      <c r="LG54" s="109"/>
      <c r="LH54" s="109"/>
      <c r="LI54" s="109"/>
      <c r="LJ54" s="109"/>
      <c r="LK54" s="109"/>
      <c r="LL54" s="109"/>
      <c r="LM54" s="109"/>
      <c r="LN54" s="109"/>
      <c r="LO54" s="109"/>
      <c r="LP54" s="109"/>
      <c r="LQ54" s="109"/>
      <c r="LR54" s="109"/>
      <c r="LS54" s="109"/>
      <c r="LT54" s="109"/>
      <c r="LU54" s="109"/>
      <c r="LV54" s="109"/>
      <c r="LW54" s="109"/>
      <c r="LX54" s="109"/>
      <c r="LY54" s="109"/>
      <c r="LZ54" s="109"/>
      <c r="MA54" s="109"/>
      <c r="MB54" s="109"/>
      <c r="MC54" s="109"/>
      <c r="MD54" s="109"/>
      <c r="ME54" s="109"/>
      <c r="MF54" s="109"/>
      <c r="MG54" s="109"/>
      <c r="MH54" s="109"/>
      <c r="MI54" s="109"/>
      <c r="MJ54" s="109"/>
      <c r="MK54" s="109"/>
      <c r="ML54" s="109"/>
      <c r="MM54" s="109"/>
      <c r="MN54" s="109"/>
      <c r="MO54" s="109"/>
      <c r="MP54" s="109"/>
      <c r="MQ54" s="109"/>
      <c r="MR54" s="109"/>
      <c r="MS54" s="109"/>
      <c r="MT54" s="109"/>
      <c r="MU54" s="109"/>
      <c r="MV54" s="109"/>
      <c r="MW54" s="109"/>
      <c r="MX54" s="109"/>
      <c r="MY54" s="109"/>
      <c r="MZ54" s="109"/>
      <c r="NA54" s="109"/>
      <c r="NB54" s="109"/>
      <c r="NC54" s="109"/>
      <c r="ND54" s="109"/>
      <c r="NE54" s="109"/>
      <c r="NF54" s="109"/>
      <c r="NG54" s="109"/>
      <c r="NH54" s="109"/>
      <c r="NI54" s="109"/>
      <c r="NJ54" s="109"/>
      <c r="NK54" s="109"/>
      <c r="NL54" s="109"/>
      <c r="NM54" s="109"/>
      <c r="NN54" s="109"/>
      <c r="NO54" s="109"/>
      <c r="NP54" s="109"/>
      <c r="NQ54" s="109"/>
      <c r="NR54" s="109"/>
      <c r="NS54" s="109"/>
      <c r="NT54" s="109"/>
      <c r="NU54" s="109"/>
      <c r="NV54" s="109"/>
      <c r="NW54" s="109"/>
      <c r="NX54" s="109"/>
      <c r="NY54" s="109"/>
      <c r="NZ54" s="109"/>
      <c r="OA54" s="109"/>
      <c r="OB54" s="109"/>
      <c r="OC54" s="109"/>
      <c r="OD54" s="109"/>
      <c r="OE54" s="109"/>
      <c r="OF54" s="109"/>
      <c r="OG54" s="109"/>
      <c r="OH54" s="109"/>
      <c r="OI54" s="109"/>
      <c r="OJ54" s="109"/>
      <c r="OK54" s="109"/>
      <c r="OL54" s="109"/>
      <c r="OM54" s="109"/>
      <c r="ON54" s="109"/>
      <c r="OO54" s="109"/>
      <c r="OP54" s="109"/>
      <c r="OQ54" s="109"/>
      <c r="OR54" s="109"/>
      <c r="OS54" s="109"/>
      <c r="OT54" s="109"/>
      <c r="OU54" s="109"/>
      <c r="OV54" s="109"/>
      <c r="OW54" s="109"/>
      <c r="OX54" s="109"/>
      <c r="OY54" s="109"/>
      <c r="OZ54" s="109"/>
      <c r="PA54" s="109"/>
      <c r="PB54" s="109"/>
      <c r="PC54" s="109"/>
      <c r="PD54" s="109"/>
      <c r="PE54" s="109"/>
      <c r="PF54" s="109"/>
      <c r="PG54" s="109"/>
      <c r="PH54" s="109"/>
      <c r="PI54" s="109"/>
      <c r="PJ54" s="109"/>
      <c r="PK54" s="109"/>
      <c r="PL54" s="109"/>
      <c r="PM54" s="109"/>
      <c r="PN54" s="109"/>
      <c r="PO54" s="109"/>
      <c r="PP54" s="109"/>
      <c r="PQ54" s="109"/>
      <c r="PR54" s="109"/>
      <c r="PS54" s="109"/>
      <c r="PT54" s="109"/>
      <c r="PU54" s="109"/>
      <c r="PV54" s="109"/>
      <c r="PW54" s="109"/>
      <c r="PX54" s="109"/>
      <c r="PY54" s="109"/>
      <c r="PZ54" s="109"/>
      <c r="QA54" s="109"/>
      <c r="QB54" s="109"/>
      <c r="QC54" s="109"/>
      <c r="QD54" s="109"/>
      <c r="QE54" s="109"/>
      <c r="QF54" s="109"/>
      <c r="QG54" s="109"/>
      <c r="QH54" s="109"/>
      <c r="QI54" s="109"/>
      <c r="QJ54" s="109"/>
      <c r="QK54" s="23">
        <f t="shared" si="1"/>
        <v>20</v>
      </c>
      <c r="QL54" s="125"/>
      <c r="QM54" s="125">
        <f>459.12+421.2</f>
        <v>880.31999999999994</v>
      </c>
      <c r="QN54" s="125"/>
      <c r="QO54" s="125"/>
      <c r="QP54" s="125"/>
      <c r="QQ54" s="125"/>
      <c r="QR54" s="125"/>
      <c r="QS54" s="130"/>
    </row>
    <row r="55" spans="1:461" s="5" customFormat="1" ht="12.75" customHeight="1" x14ac:dyDescent="0.2">
      <c r="A55" s="52">
        <v>44594</v>
      </c>
      <c r="B55" s="98" t="s">
        <v>75</v>
      </c>
      <c r="C55" s="107"/>
      <c r="D55" s="107"/>
      <c r="E55" s="108"/>
      <c r="F55" s="108"/>
      <c r="G55" s="108"/>
      <c r="H55" s="108"/>
      <c r="I55" s="108"/>
      <c r="J55" s="108"/>
      <c r="K55" s="108"/>
      <c r="L55" s="108"/>
      <c r="M55" s="108"/>
      <c r="N55" s="109"/>
      <c r="O55" s="109"/>
      <c r="P55" s="109"/>
      <c r="Q55" s="109"/>
      <c r="R55" s="109"/>
      <c r="S55" s="109"/>
      <c r="T55" s="109"/>
      <c r="U55" s="109">
        <v>30</v>
      </c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  <c r="BO55" s="109"/>
      <c r="BP55" s="109"/>
      <c r="BQ55" s="109"/>
      <c r="BR55" s="109"/>
      <c r="BS55" s="109"/>
      <c r="BT55" s="109"/>
      <c r="BU55" s="109"/>
      <c r="BV55" s="109"/>
      <c r="BW55" s="109"/>
      <c r="BX55" s="109"/>
      <c r="BY55" s="109">
        <v>70</v>
      </c>
      <c r="BZ55" s="109"/>
      <c r="CA55" s="109"/>
      <c r="CB55" s="109"/>
      <c r="CC55" s="109"/>
      <c r="CD55" s="109"/>
      <c r="CE55" s="109"/>
      <c r="CF55" s="109"/>
      <c r="CG55" s="109"/>
      <c r="CH55" s="109"/>
      <c r="CI55" s="109"/>
      <c r="CJ55" s="109"/>
      <c r="CK55" s="109"/>
      <c r="CL55" s="109"/>
      <c r="CM55" s="109"/>
      <c r="CN55" s="109"/>
      <c r="CO55" s="109"/>
      <c r="CP55" s="109"/>
      <c r="CQ55" s="109"/>
      <c r="CR55" s="109"/>
      <c r="CS55" s="109"/>
      <c r="CT55" s="109"/>
      <c r="CU55" s="109"/>
      <c r="CV55" s="109"/>
      <c r="CW55" s="109"/>
      <c r="CX55" s="109"/>
      <c r="CY55" s="109"/>
      <c r="CZ55" s="109"/>
      <c r="DA55" s="109"/>
      <c r="DB55" s="109"/>
      <c r="DC55" s="109"/>
      <c r="DD55" s="109"/>
      <c r="DE55" s="109"/>
      <c r="DF55" s="109"/>
      <c r="DG55" s="109"/>
      <c r="DH55" s="109"/>
      <c r="DI55" s="109"/>
      <c r="DJ55" s="109"/>
      <c r="DK55" s="109"/>
      <c r="DL55" s="109"/>
      <c r="DM55" s="109"/>
      <c r="DN55" s="109"/>
      <c r="DO55" s="109"/>
      <c r="DP55" s="109"/>
      <c r="DQ55" s="109"/>
      <c r="DR55" s="109"/>
      <c r="DS55" s="109"/>
      <c r="DT55" s="109"/>
      <c r="DU55" s="109">
        <v>10</v>
      </c>
      <c r="DV55" s="109"/>
      <c r="DW55" s="109"/>
      <c r="DX55" s="109"/>
      <c r="DY55" s="109"/>
      <c r="DZ55" s="109"/>
      <c r="EA55" s="109"/>
      <c r="EB55" s="109"/>
      <c r="EC55" s="109"/>
      <c r="ED55" s="109"/>
      <c r="EE55" s="109"/>
      <c r="EF55" s="109"/>
      <c r="EG55" s="109"/>
      <c r="EH55" s="109"/>
      <c r="EI55" s="109"/>
      <c r="EJ55" s="109"/>
      <c r="EK55" s="109"/>
      <c r="EL55" s="109"/>
      <c r="EM55" s="109"/>
      <c r="EN55" s="109"/>
      <c r="EO55" s="109"/>
      <c r="EP55" s="109"/>
      <c r="EQ55" s="109"/>
      <c r="ER55" s="109"/>
      <c r="ES55" s="109"/>
      <c r="ET55" s="109"/>
      <c r="EU55" s="109"/>
      <c r="EV55" s="109"/>
      <c r="EW55" s="109"/>
      <c r="EX55" s="109"/>
      <c r="EY55" s="109"/>
      <c r="EZ55" s="109"/>
      <c r="FA55" s="109"/>
      <c r="FB55" s="109"/>
      <c r="FC55" s="109"/>
      <c r="FD55" s="109"/>
      <c r="FE55" s="109"/>
      <c r="FF55" s="109"/>
      <c r="FG55" s="109"/>
      <c r="FH55" s="109"/>
      <c r="FI55" s="109"/>
      <c r="FJ55" s="109"/>
      <c r="FK55" s="109"/>
      <c r="FL55" s="109"/>
      <c r="FM55" s="109"/>
      <c r="FN55" s="109"/>
      <c r="FO55" s="109"/>
      <c r="FP55" s="109"/>
      <c r="FQ55" s="109"/>
      <c r="FR55" s="109"/>
      <c r="FS55" s="109"/>
      <c r="FT55" s="109"/>
      <c r="FU55" s="109"/>
      <c r="FV55" s="109"/>
      <c r="FW55" s="109"/>
      <c r="FX55" s="109"/>
      <c r="FY55" s="109"/>
      <c r="FZ55" s="109"/>
      <c r="GA55" s="109"/>
      <c r="GB55" s="109"/>
      <c r="GC55" s="109"/>
      <c r="GD55" s="109"/>
      <c r="GE55" s="109"/>
      <c r="GF55" s="109"/>
      <c r="GG55" s="109"/>
      <c r="GH55" s="109"/>
      <c r="GI55" s="109"/>
      <c r="GJ55" s="109"/>
      <c r="GK55" s="109"/>
      <c r="GL55" s="109"/>
      <c r="GM55" s="109"/>
      <c r="GN55" s="109"/>
      <c r="GO55" s="109"/>
      <c r="GP55" s="109"/>
      <c r="GQ55" s="109"/>
      <c r="GR55" s="109"/>
      <c r="GS55" s="109"/>
      <c r="GT55" s="109"/>
      <c r="GU55" s="109"/>
      <c r="GV55" s="109"/>
      <c r="GW55" s="109"/>
      <c r="GX55" s="109"/>
      <c r="GY55" s="109"/>
      <c r="GZ55" s="109"/>
      <c r="HA55" s="109"/>
      <c r="HB55" s="109"/>
      <c r="HC55" s="109"/>
      <c r="HD55" s="109"/>
      <c r="HE55" s="109"/>
      <c r="HF55" s="109"/>
      <c r="HG55" s="109"/>
      <c r="HH55" s="109"/>
      <c r="HI55" s="109"/>
      <c r="HJ55" s="109"/>
      <c r="HK55" s="109"/>
      <c r="HL55" s="109"/>
      <c r="HM55" s="109"/>
      <c r="HN55" s="109"/>
      <c r="HO55" s="109"/>
      <c r="HP55" s="109"/>
      <c r="HQ55" s="109"/>
      <c r="HR55" s="109"/>
      <c r="HS55" s="109"/>
      <c r="HT55" s="109"/>
      <c r="HU55" s="109"/>
      <c r="HV55" s="109"/>
      <c r="HW55" s="109"/>
      <c r="HX55" s="109"/>
      <c r="HY55" s="109"/>
      <c r="HZ55" s="109"/>
      <c r="IA55" s="109"/>
      <c r="IB55" s="109"/>
      <c r="IC55" s="109"/>
      <c r="ID55" s="109"/>
      <c r="IE55" s="109"/>
      <c r="IF55" s="109"/>
      <c r="IG55" s="109"/>
      <c r="IH55" s="109"/>
      <c r="II55" s="109"/>
      <c r="IJ55" s="109"/>
      <c r="IK55" s="109"/>
      <c r="IL55" s="109"/>
      <c r="IM55" s="109"/>
      <c r="IN55" s="109"/>
      <c r="IO55" s="109"/>
      <c r="IP55" s="109"/>
      <c r="IQ55" s="109"/>
      <c r="IR55" s="109"/>
      <c r="IS55" s="109"/>
      <c r="IT55" s="109"/>
      <c r="IU55" s="109"/>
      <c r="IV55" s="109"/>
      <c r="IW55" s="109"/>
      <c r="IX55" s="109"/>
      <c r="IY55" s="109"/>
      <c r="IZ55" s="109"/>
      <c r="JA55" s="109"/>
      <c r="JB55" s="109"/>
      <c r="JC55" s="109"/>
      <c r="JD55" s="109"/>
      <c r="JE55" s="109"/>
      <c r="JF55" s="109"/>
      <c r="JG55" s="109"/>
      <c r="JH55" s="109"/>
      <c r="JI55" s="109"/>
      <c r="JJ55" s="109"/>
      <c r="JK55" s="109"/>
      <c r="JL55" s="109"/>
      <c r="JM55" s="109"/>
      <c r="JN55" s="109"/>
      <c r="JO55" s="109"/>
      <c r="JP55" s="109"/>
      <c r="JQ55" s="109"/>
      <c r="JR55" s="109"/>
      <c r="JS55" s="109"/>
      <c r="JT55" s="109"/>
      <c r="JU55" s="109"/>
      <c r="JV55" s="109"/>
      <c r="JW55" s="109"/>
      <c r="JX55" s="109"/>
      <c r="JY55" s="109"/>
      <c r="JZ55" s="109"/>
      <c r="KA55" s="109"/>
      <c r="KB55" s="109"/>
      <c r="KC55" s="109"/>
      <c r="KD55" s="109"/>
      <c r="KE55" s="109"/>
      <c r="KF55" s="109"/>
      <c r="KG55" s="109"/>
      <c r="KH55" s="109"/>
      <c r="KI55" s="109"/>
      <c r="KJ55" s="109"/>
      <c r="KK55" s="109"/>
      <c r="KL55" s="109"/>
      <c r="KM55" s="109"/>
      <c r="KN55" s="109"/>
      <c r="KO55" s="109"/>
      <c r="KP55" s="109"/>
      <c r="KQ55" s="109"/>
      <c r="KR55" s="109"/>
      <c r="KS55" s="109"/>
      <c r="KT55" s="109"/>
      <c r="KU55" s="109"/>
      <c r="KV55" s="109"/>
      <c r="KW55" s="109"/>
      <c r="KX55" s="109"/>
      <c r="KY55" s="109"/>
      <c r="KZ55" s="109"/>
      <c r="LA55" s="109"/>
      <c r="LB55" s="109"/>
      <c r="LC55" s="109"/>
      <c r="LD55" s="109"/>
      <c r="LE55" s="109"/>
      <c r="LF55" s="109"/>
      <c r="LG55" s="109"/>
      <c r="LH55" s="109"/>
      <c r="LI55" s="109"/>
      <c r="LJ55" s="109"/>
      <c r="LK55" s="109"/>
      <c r="LL55" s="109"/>
      <c r="LM55" s="109"/>
      <c r="LN55" s="109"/>
      <c r="LO55" s="109"/>
      <c r="LP55" s="109"/>
      <c r="LQ55" s="109"/>
      <c r="LR55" s="109"/>
      <c r="LS55" s="109"/>
      <c r="LT55" s="109"/>
      <c r="LU55" s="109"/>
      <c r="LV55" s="109"/>
      <c r="LW55" s="109"/>
      <c r="LX55" s="109"/>
      <c r="LY55" s="109"/>
      <c r="LZ55" s="109"/>
      <c r="MA55" s="109"/>
      <c r="MB55" s="109"/>
      <c r="MC55" s="109"/>
      <c r="MD55" s="109"/>
      <c r="ME55" s="109"/>
      <c r="MF55" s="109"/>
      <c r="MG55" s="109"/>
      <c r="MH55" s="109"/>
      <c r="MI55" s="109"/>
      <c r="MJ55" s="109"/>
      <c r="MK55" s="109"/>
      <c r="ML55" s="109"/>
      <c r="MM55" s="109"/>
      <c r="MN55" s="109"/>
      <c r="MO55" s="109"/>
      <c r="MP55" s="109"/>
      <c r="MQ55" s="109"/>
      <c r="MR55" s="109"/>
      <c r="MS55" s="109"/>
      <c r="MT55" s="109"/>
      <c r="MU55" s="109"/>
      <c r="MV55" s="109"/>
      <c r="MW55" s="109"/>
      <c r="MX55" s="109"/>
      <c r="MY55" s="109"/>
      <c r="MZ55" s="109"/>
      <c r="NA55" s="109"/>
      <c r="NB55" s="109"/>
      <c r="NC55" s="109"/>
      <c r="ND55" s="109"/>
      <c r="NE55" s="109"/>
      <c r="NF55" s="109"/>
      <c r="NG55" s="109"/>
      <c r="NH55" s="109"/>
      <c r="NI55" s="109"/>
      <c r="NJ55" s="109"/>
      <c r="NK55" s="109"/>
      <c r="NL55" s="109"/>
      <c r="NM55" s="109"/>
      <c r="NN55" s="109"/>
      <c r="NO55" s="109"/>
      <c r="NP55" s="109"/>
      <c r="NQ55" s="109"/>
      <c r="NR55" s="109"/>
      <c r="NS55" s="109"/>
      <c r="NT55" s="109"/>
      <c r="NU55" s="109">
        <v>2</v>
      </c>
      <c r="NV55" s="109"/>
      <c r="NW55" s="109"/>
      <c r="NX55" s="109"/>
      <c r="NY55" s="109"/>
      <c r="NZ55" s="109"/>
      <c r="OA55" s="109"/>
      <c r="OB55" s="109"/>
      <c r="OC55" s="109"/>
      <c r="OD55" s="109"/>
      <c r="OE55" s="109"/>
      <c r="OF55" s="109"/>
      <c r="OG55" s="109"/>
      <c r="OH55" s="109"/>
      <c r="OI55" s="109"/>
      <c r="OJ55" s="109"/>
      <c r="OK55" s="109"/>
      <c r="OL55" s="109"/>
      <c r="OM55" s="109"/>
      <c r="ON55" s="109"/>
      <c r="OO55" s="109"/>
      <c r="OP55" s="109"/>
      <c r="OQ55" s="109"/>
      <c r="OR55" s="109"/>
      <c r="OS55" s="109"/>
      <c r="OT55" s="109"/>
      <c r="OU55" s="109"/>
      <c r="OV55" s="109"/>
      <c r="OW55" s="109"/>
      <c r="OX55" s="109"/>
      <c r="OY55" s="109"/>
      <c r="OZ55" s="109"/>
      <c r="PA55" s="109"/>
      <c r="PB55" s="109"/>
      <c r="PC55" s="109"/>
      <c r="PD55" s="109"/>
      <c r="PE55" s="109"/>
      <c r="PF55" s="109"/>
      <c r="PG55" s="109"/>
      <c r="PH55" s="109"/>
      <c r="PI55" s="109"/>
      <c r="PJ55" s="109"/>
      <c r="PK55" s="109"/>
      <c r="PL55" s="109"/>
      <c r="PM55" s="109"/>
      <c r="PN55" s="109"/>
      <c r="PO55" s="109"/>
      <c r="PP55" s="109"/>
      <c r="PQ55" s="109"/>
      <c r="PR55" s="109"/>
      <c r="PS55" s="109"/>
      <c r="PT55" s="109"/>
      <c r="PU55" s="109"/>
      <c r="PV55" s="109"/>
      <c r="PW55" s="109"/>
      <c r="PX55" s="109"/>
      <c r="PY55" s="109"/>
      <c r="PZ55" s="109"/>
      <c r="QA55" s="109"/>
      <c r="QB55" s="109"/>
      <c r="QC55" s="109"/>
      <c r="QD55" s="109"/>
      <c r="QE55" s="109"/>
      <c r="QF55" s="109"/>
      <c r="QG55" s="109">
        <v>200</v>
      </c>
      <c r="QH55" s="109"/>
      <c r="QI55" s="109"/>
      <c r="QJ55" s="109"/>
      <c r="QK55" s="23">
        <f t="shared" si="1"/>
        <v>312</v>
      </c>
      <c r="QL55" s="125"/>
      <c r="QM55" s="125"/>
      <c r="QN55" s="125"/>
      <c r="QO55" s="125"/>
      <c r="QP55" s="125">
        <v>12393.86</v>
      </c>
      <c r="QQ55" s="125"/>
      <c r="QR55" s="125"/>
      <c r="QS55" s="130"/>
    </row>
    <row r="56" spans="1:461" s="5" customFormat="1" ht="12.75" customHeight="1" x14ac:dyDescent="0.2">
      <c r="A56" s="52">
        <v>44595</v>
      </c>
      <c r="B56" s="98" t="s">
        <v>354</v>
      </c>
      <c r="C56" s="107"/>
      <c r="D56" s="107"/>
      <c r="E56" s="108"/>
      <c r="F56" s="108"/>
      <c r="G56" s="108"/>
      <c r="H56" s="108"/>
      <c r="I56" s="108"/>
      <c r="J56" s="108"/>
      <c r="K56" s="108"/>
      <c r="L56" s="108"/>
      <c r="M56" s="108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  <c r="BO56" s="109"/>
      <c r="BP56" s="109"/>
      <c r="BQ56" s="109"/>
      <c r="BR56" s="109"/>
      <c r="BS56" s="109"/>
      <c r="BT56" s="109"/>
      <c r="BU56" s="109"/>
      <c r="BV56" s="109"/>
      <c r="BW56" s="109"/>
      <c r="BX56" s="109"/>
      <c r="BY56" s="109"/>
      <c r="BZ56" s="109"/>
      <c r="CA56" s="109"/>
      <c r="CB56" s="109"/>
      <c r="CC56" s="109"/>
      <c r="CD56" s="109"/>
      <c r="CE56" s="109"/>
      <c r="CF56" s="109"/>
      <c r="CG56" s="109"/>
      <c r="CH56" s="109"/>
      <c r="CI56" s="109"/>
      <c r="CJ56" s="109"/>
      <c r="CK56" s="109"/>
      <c r="CL56" s="109"/>
      <c r="CM56" s="109"/>
      <c r="CN56" s="109"/>
      <c r="CO56" s="109"/>
      <c r="CP56" s="109"/>
      <c r="CQ56" s="109"/>
      <c r="CR56" s="109"/>
      <c r="CS56" s="109"/>
      <c r="CT56" s="109"/>
      <c r="CU56" s="109"/>
      <c r="CV56" s="109"/>
      <c r="CW56" s="109"/>
      <c r="CX56" s="109"/>
      <c r="CY56" s="109"/>
      <c r="CZ56" s="109"/>
      <c r="DA56" s="109"/>
      <c r="DB56" s="109"/>
      <c r="DC56" s="109"/>
      <c r="DD56" s="109"/>
      <c r="DE56" s="109"/>
      <c r="DF56" s="109"/>
      <c r="DG56" s="109"/>
      <c r="DH56" s="109"/>
      <c r="DI56" s="109"/>
      <c r="DJ56" s="109"/>
      <c r="DK56" s="109"/>
      <c r="DL56" s="109"/>
      <c r="DM56" s="109"/>
      <c r="DN56" s="109"/>
      <c r="DO56" s="109"/>
      <c r="DP56" s="109"/>
      <c r="DQ56" s="109"/>
      <c r="DR56" s="109"/>
      <c r="DS56" s="109"/>
      <c r="DT56" s="109"/>
      <c r="DU56" s="109"/>
      <c r="DV56" s="109"/>
      <c r="DW56" s="109"/>
      <c r="DX56" s="109"/>
      <c r="DY56" s="109"/>
      <c r="DZ56" s="109"/>
      <c r="EA56" s="109"/>
      <c r="EB56" s="109"/>
      <c r="EC56" s="109"/>
      <c r="ED56" s="109"/>
      <c r="EE56" s="109"/>
      <c r="EF56" s="109"/>
      <c r="EG56" s="109"/>
      <c r="EH56" s="109"/>
      <c r="EI56" s="109"/>
      <c r="EJ56" s="109"/>
      <c r="EK56" s="109"/>
      <c r="EL56" s="109"/>
      <c r="EM56" s="109"/>
      <c r="EN56" s="109"/>
      <c r="EO56" s="109"/>
      <c r="EP56" s="109"/>
      <c r="EQ56" s="109"/>
      <c r="ER56" s="109"/>
      <c r="ES56" s="109"/>
      <c r="ET56" s="109"/>
      <c r="EU56" s="109"/>
      <c r="EV56" s="109"/>
      <c r="EW56" s="109"/>
      <c r="EX56" s="109"/>
      <c r="EY56" s="109"/>
      <c r="EZ56" s="109"/>
      <c r="FA56" s="109"/>
      <c r="FB56" s="109"/>
      <c r="FC56" s="109"/>
      <c r="FD56" s="109"/>
      <c r="FE56" s="109"/>
      <c r="FF56" s="109"/>
      <c r="FG56" s="109"/>
      <c r="FH56" s="109"/>
      <c r="FI56" s="109"/>
      <c r="FJ56" s="109"/>
      <c r="FK56" s="109"/>
      <c r="FL56" s="109"/>
      <c r="FM56" s="109"/>
      <c r="FN56" s="109"/>
      <c r="FO56" s="109"/>
      <c r="FP56" s="109"/>
      <c r="FQ56" s="109"/>
      <c r="FR56" s="109"/>
      <c r="FS56" s="109"/>
      <c r="FT56" s="109"/>
      <c r="FU56" s="109"/>
      <c r="FV56" s="109"/>
      <c r="FW56" s="109"/>
      <c r="FX56" s="109"/>
      <c r="FY56" s="109"/>
      <c r="FZ56" s="109"/>
      <c r="GA56" s="109"/>
      <c r="GB56" s="109"/>
      <c r="GC56" s="109"/>
      <c r="GD56" s="109"/>
      <c r="GE56" s="109"/>
      <c r="GF56" s="109"/>
      <c r="GG56" s="109"/>
      <c r="GH56" s="109"/>
      <c r="GI56" s="109"/>
      <c r="GJ56" s="109"/>
      <c r="GK56" s="109"/>
      <c r="GL56" s="109"/>
      <c r="GM56" s="109"/>
      <c r="GN56" s="109"/>
      <c r="GO56" s="109"/>
      <c r="GP56" s="109"/>
      <c r="GQ56" s="109"/>
      <c r="GR56" s="109"/>
      <c r="GS56" s="109"/>
      <c r="GT56" s="109"/>
      <c r="GU56" s="109"/>
      <c r="GV56" s="109"/>
      <c r="GW56" s="109"/>
      <c r="GX56" s="109"/>
      <c r="GY56" s="109"/>
      <c r="GZ56" s="109"/>
      <c r="HA56" s="109"/>
      <c r="HB56" s="109"/>
      <c r="HC56" s="109"/>
      <c r="HD56" s="109"/>
      <c r="HE56" s="109"/>
      <c r="HF56" s="109"/>
      <c r="HG56" s="109"/>
      <c r="HH56" s="109"/>
      <c r="HI56" s="109"/>
      <c r="HJ56" s="109"/>
      <c r="HK56" s="109"/>
      <c r="HL56" s="109"/>
      <c r="HM56" s="109"/>
      <c r="HN56" s="109"/>
      <c r="HO56" s="109"/>
      <c r="HP56" s="109"/>
      <c r="HQ56" s="109"/>
      <c r="HR56" s="109"/>
      <c r="HS56" s="109"/>
      <c r="HT56" s="109"/>
      <c r="HU56" s="109"/>
      <c r="HV56" s="109"/>
      <c r="HW56" s="109"/>
      <c r="HX56" s="109"/>
      <c r="HY56" s="109"/>
      <c r="HZ56" s="109"/>
      <c r="IA56" s="109"/>
      <c r="IB56" s="109"/>
      <c r="IC56" s="109"/>
      <c r="ID56" s="109"/>
      <c r="IE56" s="109"/>
      <c r="IF56" s="109"/>
      <c r="IG56" s="109"/>
      <c r="IH56" s="109"/>
      <c r="II56" s="109"/>
      <c r="IJ56" s="109"/>
      <c r="IK56" s="109"/>
      <c r="IL56" s="109"/>
      <c r="IM56" s="109"/>
      <c r="IN56" s="109"/>
      <c r="IO56" s="109"/>
      <c r="IP56" s="109"/>
      <c r="IQ56" s="109"/>
      <c r="IR56" s="109"/>
      <c r="IS56" s="109"/>
      <c r="IT56" s="109"/>
      <c r="IU56" s="109"/>
      <c r="IV56" s="109">
        <v>50</v>
      </c>
      <c r="IW56" s="109"/>
      <c r="IX56" s="109"/>
      <c r="IY56" s="109"/>
      <c r="IZ56" s="109"/>
      <c r="JA56" s="109"/>
      <c r="JB56" s="109"/>
      <c r="JC56" s="109"/>
      <c r="JD56" s="109"/>
      <c r="JE56" s="109"/>
      <c r="JF56" s="109"/>
      <c r="JG56" s="109"/>
      <c r="JH56" s="109"/>
      <c r="JI56" s="109"/>
      <c r="JJ56" s="109"/>
      <c r="JK56" s="109"/>
      <c r="JL56" s="109"/>
      <c r="JM56" s="109"/>
      <c r="JN56" s="109"/>
      <c r="JO56" s="109"/>
      <c r="JP56" s="109"/>
      <c r="JQ56" s="109"/>
      <c r="JR56" s="109"/>
      <c r="JS56" s="109"/>
      <c r="JT56" s="109"/>
      <c r="JU56" s="109"/>
      <c r="JV56" s="109"/>
      <c r="JW56" s="109"/>
      <c r="JX56" s="109"/>
      <c r="JY56" s="109"/>
      <c r="JZ56" s="109"/>
      <c r="KA56" s="109"/>
      <c r="KB56" s="109"/>
      <c r="KC56" s="109"/>
      <c r="KD56" s="109"/>
      <c r="KE56" s="109"/>
      <c r="KF56" s="109"/>
      <c r="KG56" s="109"/>
      <c r="KH56" s="109"/>
      <c r="KI56" s="109"/>
      <c r="KJ56" s="109"/>
      <c r="KK56" s="109"/>
      <c r="KL56" s="109"/>
      <c r="KM56" s="109"/>
      <c r="KN56" s="109"/>
      <c r="KO56" s="109"/>
      <c r="KP56" s="109"/>
      <c r="KQ56" s="109"/>
      <c r="KR56" s="109"/>
      <c r="KS56" s="109"/>
      <c r="KT56" s="109"/>
      <c r="KU56" s="109"/>
      <c r="KV56" s="109"/>
      <c r="KW56" s="109"/>
      <c r="KX56" s="109"/>
      <c r="KY56" s="109"/>
      <c r="KZ56" s="109"/>
      <c r="LA56" s="109"/>
      <c r="LB56" s="109"/>
      <c r="LC56" s="109"/>
      <c r="LD56" s="109"/>
      <c r="LE56" s="109"/>
      <c r="LF56" s="109"/>
      <c r="LG56" s="109"/>
      <c r="LH56" s="109"/>
      <c r="LI56" s="109"/>
      <c r="LJ56" s="109"/>
      <c r="LK56" s="109"/>
      <c r="LL56" s="109"/>
      <c r="LM56" s="109"/>
      <c r="LN56" s="109"/>
      <c r="LO56" s="109"/>
      <c r="LP56" s="109"/>
      <c r="LQ56" s="109"/>
      <c r="LR56" s="109"/>
      <c r="LS56" s="109"/>
      <c r="LT56" s="109"/>
      <c r="LU56" s="109"/>
      <c r="LV56" s="109"/>
      <c r="LW56" s="109"/>
      <c r="LX56" s="109"/>
      <c r="LY56" s="109"/>
      <c r="LZ56" s="109"/>
      <c r="MA56" s="109"/>
      <c r="MB56" s="109"/>
      <c r="MC56" s="109"/>
      <c r="MD56" s="109"/>
      <c r="ME56" s="109"/>
      <c r="MF56" s="109"/>
      <c r="MG56" s="109"/>
      <c r="MH56" s="109"/>
      <c r="MI56" s="109"/>
      <c r="MJ56" s="109"/>
      <c r="MK56" s="109"/>
      <c r="ML56" s="109"/>
      <c r="MM56" s="109"/>
      <c r="MN56" s="109"/>
      <c r="MO56" s="109"/>
      <c r="MP56" s="109"/>
      <c r="MQ56" s="109"/>
      <c r="MR56" s="109"/>
      <c r="MS56" s="109"/>
      <c r="MT56" s="109"/>
      <c r="MU56" s="109"/>
      <c r="MV56" s="109"/>
      <c r="MW56" s="109"/>
      <c r="MX56" s="109"/>
      <c r="MY56" s="109"/>
      <c r="MZ56" s="109"/>
      <c r="NA56" s="109"/>
      <c r="NB56" s="109"/>
      <c r="NC56" s="109"/>
      <c r="ND56" s="109"/>
      <c r="NE56" s="109"/>
      <c r="NF56" s="109"/>
      <c r="NG56" s="109"/>
      <c r="NH56" s="109"/>
      <c r="NI56" s="109"/>
      <c r="NJ56" s="109"/>
      <c r="NK56" s="109"/>
      <c r="NL56" s="109"/>
      <c r="NM56" s="109"/>
      <c r="NN56" s="109"/>
      <c r="NO56" s="109"/>
      <c r="NP56" s="109"/>
      <c r="NQ56" s="109"/>
      <c r="NR56" s="109"/>
      <c r="NS56" s="109"/>
      <c r="NT56" s="109"/>
      <c r="NU56" s="109"/>
      <c r="NV56" s="109"/>
      <c r="NW56" s="109"/>
      <c r="NX56" s="109"/>
      <c r="NY56" s="109"/>
      <c r="NZ56" s="109"/>
      <c r="OA56" s="109"/>
      <c r="OB56" s="109"/>
      <c r="OC56" s="109"/>
      <c r="OD56" s="109"/>
      <c r="OE56" s="109"/>
      <c r="OF56" s="109"/>
      <c r="OG56" s="109"/>
      <c r="OH56" s="109"/>
      <c r="OI56" s="109"/>
      <c r="OJ56" s="109"/>
      <c r="OK56" s="109"/>
      <c r="OL56" s="109"/>
      <c r="OM56" s="109"/>
      <c r="ON56" s="109"/>
      <c r="OO56" s="109"/>
      <c r="OP56" s="109"/>
      <c r="OQ56" s="109"/>
      <c r="OR56" s="109"/>
      <c r="OS56" s="109"/>
      <c r="OT56" s="109"/>
      <c r="OU56" s="109"/>
      <c r="OV56" s="109"/>
      <c r="OW56" s="109"/>
      <c r="OX56" s="109"/>
      <c r="OY56" s="109"/>
      <c r="OZ56" s="109"/>
      <c r="PA56" s="109"/>
      <c r="PB56" s="109"/>
      <c r="PC56" s="109"/>
      <c r="PD56" s="109"/>
      <c r="PE56" s="109"/>
      <c r="PF56" s="109"/>
      <c r="PG56" s="109"/>
      <c r="PH56" s="109"/>
      <c r="PI56" s="109"/>
      <c r="PJ56" s="109"/>
      <c r="PK56" s="109"/>
      <c r="PL56" s="109"/>
      <c r="PM56" s="109"/>
      <c r="PN56" s="109"/>
      <c r="PO56" s="109"/>
      <c r="PP56" s="109"/>
      <c r="PQ56" s="109"/>
      <c r="PR56" s="109"/>
      <c r="PS56" s="109"/>
      <c r="PT56" s="109"/>
      <c r="PU56" s="109"/>
      <c r="PV56" s="109"/>
      <c r="PW56" s="109"/>
      <c r="PX56" s="109"/>
      <c r="PY56" s="109"/>
      <c r="PZ56" s="109"/>
      <c r="QA56" s="109"/>
      <c r="QB56" s="109"/>
      <c r="QC56" s="109"/>
      <c r="QD56" s="109"/>
      <c r="QE56" s="109"/>
      <c r="QF56" s="109"/>
      <c r="QG56" s="109"/>
      <c r="QH56" s="109"/>
      <c r="QI56" s="109"/>
      <c r="QJ56" s="109"/>
      <c r="QK56" s="23">
        <f t="shared" si="1"/>
        <v>50</v>
      </c>
      <c r="QL56" s="125"/>
      <c r="QM56" s="125"/>
      <c r="QN56" s="125">
        <v>3084</v>
      </c>
      <c r="QO56" s="125"/>
      <c r="QP56" s="125"/>
      <c r="QQ56" s="125"/>
      <c r="QR56" s="125"/>
      <c r="QS56" s="130"/>
    </row>
    <row r="57" spans="1:461" s="5" customFormat="1" ht="12.75" customHeight="1" x14ac:dyDescent="0.2">
      <c r="A57" s="52">
        <v>44595</v>
      </c>
      <c r="B57" s="90" t="s">
        <v>40</v>
      </c>
      <c r="C57" s="107"/>
      <c r="D57" s="107"/>
      <c r="E57" s="108"/>
      <c r="F57" s="108"/>
      <c r="G57" s="108"/>
      <c r="H57" s="108"/>
      <c r="I57" s="108"/>
      <c r="J57" s="108"/>
      <c r="K57" s="108"/>
      <c r="L57" s="108"/>
      <c r="M57" s="108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  <c r="BO57" s="109"/>
      <c r="BP57" s="109"/>
      <c r="BQ57" s="109"/>
      <c r="BR57" s="109"/>
      <c r="BS57" s="109"/>
      <c r="BT57" s="109"/>
      <c r="BU57" s="109"/>
      <c r="BV57" s="109"/>
      <c r="BW57" s="109"/>
      <c r="BX57" s="109"/>
      <c r="BY57" s="109"/>
      <c r="BZ57" s="109"/>
      <c r="CA57" s="109"/>
      <c r="CB57" s="109"/>
      <c r="CC57" s="109"/>
      <c r="CD57" s="109"/>
      <c r="CE57" s="109"/>
      <c r="CF57" s="109"/>
      <c r="CG57" s="109"/>
      <c r="CH57" s="109"/>
      <c r="CI57" s="109"/>
      <c r="CJ57" s="109"/>
      <c r="CK57" s="109"/>
      <c r="CL57" s="109"/>
      <c r="CM57" s="109"/>
      <c r="CN57" s="109"/>
      <c r="CO57" s="109"/>
      <c r="CP57" s="109"/>
      <c r="CQ57" s="109"/>
      <c r="CR57" s="109"/>
      <c r="CS57" s="109"/>
      <c r="CT57" s="109"/>
      <c r="CU57" s="109"/>
      <c r="CV57" s="109"/>
      <c r="CW57" s="109"/>
      <c r="CX57" s="109"/>
      <c r="CY57" s="109"/>
      <c r="CZ57" s="109"/>
      <c r="DA57" s="109"/>
      <c r="DB57" s="109"/>
      <c r="DC57" s="109"/>
      <c r="DD57" s="109"/>
      <c r="DE57" s="109"/>
      <c r="DF57" s="109"/>
      <c r="DG57" s="109"/>
      <c r="DH57" s="109"/>
      <c r="DI57" s="109"/>
      <c r="DJ57" s="109"/>
      <c r="DK57" s="109"/>
      <c r="DL57" s="109"/>
      <c r="DM57" s="109"/>
      <c r="DN57" s="109"/>
      <c r="DO57" s="109"/>
      <c r="DP57" s="109"/>
      <c r="DQ57" s="109"/>
      <c r="DR57" s="109"/>
      <c r="DS57" s="109"/>
      <c r="DT57" s="109"/>
      <c r="DU57" s="109"/>
      <c r="DV57" s="109"/>
      <c r="DW57" s="109"/>
      <c r="DX57" s="109"/>
      <c r="DY57" s="109"/>
      <c r="DZ57" s="109"/>
      <c r="EA57" s="109"/>
      <c r="EB57" s="109"/>
      <c r="EC57" s="109"/>
      <c r="ED57" s="109"/>
      <c r="EE57" s="109"/>
      <c r="EF57" s="109"/>
      <c r="EG57" s="109"/>
      <c r="EH57" s="109"/>
      <c r="EI57" s="109"/>
      <c r="EJ57" s="109"/>
      <c r="EK57" s="109"/>
      <c r="EL57" s="109"/>
      <c r="EM57" s="109"/>
      <c r="EN57" s="109"/>
      <c r="EO57" s="109"/>
      <c r="EP57" s="109"/>
      <c r="EQ57" s="109"/>
      <c r="ER57" s="109"/>
      <c r="ES57" s="109"/>
      <c r="ET57" s="109"/>
      <c r="EU57" s="109"/>
      <c r="EV57" s="109"/>
      <c r="EW57" s="109"/>
      <c r="EX57" s="109"/>
      <c r="EY57" s="109"/>
      <c r="EZ57" s="109"/>
      <c r="FA57" s="109"/>
      <c r="FB57" s="109"/>
      <c r="FC57" s="109"/>
      <c r="FD57" s="109"/>
      <c r="FE57" s="109"/>
      <c r="FF57" s="109"/>
      <c r="FG57" s="109"/>
      <c r="FH57" s="109"/>
      <c r="FI57" s="109"/>
      <c r="FJ57" s="109"/>
      <c r="FK57" s="109"/>
      <c r="FL57" s="109"/>
      <c r="FM57" s="109"/>
      <c r="FN57" s="109"/>
      <c r="FO57" s="109"/>
      <c r="FP57" s="109"/>
      <c r="FQ57" s="109"/>
      <c r="FR57" s="109"/>
      <c r="FS57" s="109"/>
      <c r="FT57" s="109"/>
      <c r="FU57" s="109"/>
      <c r="FV57" s="109"/>
      <c r="FW57" s="109"/>
      <c r="FX57" s="109"/>
      <c r="FY57" s="109"/>
      <c r="FZ57" s="109"/>
      <c r="GA57" s="109"/>
      <c r="GB57" s="109"/>
      <c r="GC57" s="109"/>
      <c r="GD57" s="109"/>
      <c r="GE57" s="109"/>
      <c r="GF57" s="109"/>
      <c r="GG57" s="109"/>
      <c r="GH57" s="109"/>
      <c r="GI57" s="109"/>
      <c r="GJ57" s="109"/>
      <c r="GK57" s="109"/>
      <c r="GL57" s="109"/>
      <c r="GM57" s="109"/>
      <c r="GN57" s="109"/>
      <c r="GO57" s="109"/>
      <c r="GP57" s="109"/>
      <c r="GQ57" s="109"/>
      <c r="GR57" s="109"/>
      <c r="GS57" s="109"/>
      <c r="GT57" s="109"/>
      <c r="GU57" s="109"/>
      <c r="GV57" s="109"/>
      <c r="GW57" s="109"/>
      <c r="GX57" s="109"/>
      <c r="GY57" s="109"/>
      <c r="GZ57" s="109"/>
      <c r="HA57" s="109"/>
      <c r="HB57" s="109"/>
      <c r="HC57" s="109"/>
      <c r="HD57" s="109"/>
      <c r="HE57" s="109"/>
      <c r="HF57" s="109"/>
      <c r="HG57" s="109"/>
      <c r="HH57" s="109"/>
      <c r="HI57" s="109"/>
      <c r="HJ57" s="109"/>
      <c r="HK57" s="109"/>
      <c r="HL57" s="109"/>
      <c r="HM57" s="109"/>
      <c r="HN57" s="109"/>
      <c r="HO57" s="109"/>
      <c r="HP57" s="109"/>
      <c r="HQ57" s="109"/>
      <c r="HR57" s="109"/>
      <c r="HS57" s="109"/>
      <c r="HT57" s="109"/>
      <c r="HU57" s="109"/>
      <c r="HV57" s="109"/>
      <c r="HW57" s="109"/>
      <c r="HX57" s="109"/>
      <c r="HY57" s="109"/>
      <c r="HZ57" s="109"/>
      <c r="IA57" s="109"/>
      <c r="IB57" s="109"/>
      <c r="IC57" s="109"/>
      <c r="ID57" s="109"/>
      <c r="IE57" s="109"/>
      <c r="IF57" s="109"/>
      <c r="IG57" s="109"/>
      <c r="IH57" s="109"/>
      <c r="II57" s="109"/>
      <c r="IJ57" s="109"/>
      <c r="IK57" s="109"/>
      <c r="IL57" s="109"/>
      <c r="IM57" s="109"/>
      <c r="IN57" s="109"/>
      <c r="IO57" s="109"/>
      <c r="IP57" s="109"/>
      <c r="IQ57" s="109"/>
      <c r="IR57" s="109"/>
      <c r="IS57" s="109"/>
      <c r="IT57" s="109"/>
      <c r="IU57" s="109"/>
      <c r="IV57" s="109"/>
      <c r="IW57" s="109"/>
      <c r="IX57" s="109"/>
      <c r="IY57" s="109"/>
      <c r="IZ57" s="109"/>
      <c r="JA57" s="109"/>
      <c r="JB57" s="109"/>
      <c r="JC57" s="109"/>
      <c r="JD57" s="109"/>
      <c r="JE57" s="109"/>
      <c r="JF57" s="109"/>
      <c r="JG57" s="109"/>
      <c r="JH57" s="109"/>
      <c r="JI57" s="109"/>
      <c r="JJ57" s="109"/>
      <c r="JK57" s="109"/>
      <c r="JL57" s="109"/>
      <c r="JM57" s="109"/>
      <c r="JN57" s="109"/>
      <c r="JO57" s="109"/>
      <c r="JP57" s="109"/>
      <c r="JQ57" s="109"/>
      <c r="JR57" s="109"/>
      <c r="JS57" s="109"/>
      <c r="JT57" s="109">
        <v>40</v>
      </c>
      <c r="JU57" s="109"/>
      <c r="JV57" s="109"/>
      <c r="JW57" s="109"/>
      <c r="JX57" s="109"/>
      <c r="JY57" s="109"/>
      <c r="JZ57" s="109"/>
      <c r="KA57" s="109"/>
      <c r="KB57" s="109"/>
      <c r="KC57" s="109"/>
      <c r="KD57" s="109"/>
      <c r="KE57" s="109"/>
      <c r="KF57" s="109"/>
      <c r="KG57" s="109"/>
      <c r="KH57" s="109"/>
      <c r="KI57" s="109"/>
      <c r="KJ57" s="109"/>
      <c r="KK57" s="109"/>
      <c r="KL57" s="109"/>
      <c r="KM57" s="109"/>
      <c r="KN57" s="109"/>
      <c r="KO57" s="109"/>
      <c r="KP57" s="109"/>
      <c r="KQ57" s="109"/>
      <c r="KR57" s="109"/>
      <c r="KS57" s="109"/>
      <c r="KT57" s="109"/>
      <c r="KU57" s="109"/>
      <c r="KV57" s="109"/>
      <c r="KW57" s="109"/>
      <c r="KX57" s="109"/>
      <c r="KY57" s="109"/>
      <c r="KZ57" s="109"/>
      <c r="LA57" s="109"/>
      <c r="LB57" s="109"/>
      <c r="LC57" s="109"/>
      <c r="LD57" s="109"/>
      <c r="LE57" s="109"/>
      <c r="LF57" s="109"/>
      <c r="LG57" s="109"/>
      <c r="LH57" s="109"/>
      <c r="LI57" s="109"/>
      <c r="LJ57" s="109"/>
      <c r="LK57" s="109"/>
      <c r="LL57" s="109"/>
      <c r="LM57" s="109"/>
      <c r="LN57" s="109"/>
      <c r="LO57" s="109"/>
      <c r="LP57" s="109"/>
      <c r="LQ57" s="109"/>
      <c r="LR57" s="109"/>
      <c r="LS57" s="109"/>
      <c r="LT57" s="109"/>
      <c r="LU57" s="109"/>
      <c r="LV57" s="109"/>
      <c r="LW57" s="109"/>
      <c r="LX57" s="109"/>
      <c r="LY57" s="109"/>
      <c r="LZ57" s="109"/>
      <c r="MA57" s="109"/>
      <c r="MB57" s="109"/>
      <c r="MC57" s="109"/>
      <c r="MD57" s="109"/>
      <c r="ME57" s="109"/>
      <c r="MF57" s="109"/>
      <c r="MG57" s="109"/>
      <c r="MH57" s="109"/>
      <c r="MI57" s="109"/>
      <c r="MJ57" s="109"/>
      <c r="MK57" s="109"/>
      <c r="ML57" s="109"/>
      <c r="MM57" s="109"/>
      <c r="MN57" s="109"/>
      <c r="MO57" s="109"/>
      <c r="MP57" s="109"/>
      <c r="MQ57" s="109"/>
      <c r="MR57" s="109"/>
      <c r="MS57" s="109"/>
      <c r="MT57" s="109"/>
      <c r="MU57" s="109"/>
      <c r="MV57" s="109"/>
      <c r="MW57" s="109"/>
      <c r="MX57" s="109"/>
      <c r="MY57" s="109"/>
      <c r="MZ57" s="109"/>
      <c r="NA57" s="109"/>
      <c r="NB57" s="109"/>
      <c r="NC57" s="109"/>
      <c r="ND57" s="109"/>
      <c r="NE57" s="109"/>
      <c r="NF57" s="109"/>
      <c r="NG57" s="109"/>
      <c r="NH57" s="109"/>
      <c r="NI57" s="109"/>
      <c r="NJ57" s="109"/>
      <c r="NK57" s="109"/>
      <c r="NL57" s="109"/>
      <c r="NM57" s="109"/>
      <c r="NN57" s="109"/>
      <c r="NO57" s="109"/>
      <c r="NP57" s="109"/>
      <c r="NQ57" s="109"/>
      <c r="NR57" s="109"/>
      <c r="NS57" s="109"/>
      <c r="NT57" s="109"/>
      <c r="NU57" s="109"/>
      <c r="NV57" s="109"/>
      <c r="NW57" s="109"/>
      <c r="NX57" s="109"/>
      <c r="NY57" s="109"/>
      <c r="NZ57" s="109"/>
      <c r="OA57" s="109"/>
      <c r="OB57" s="109"/>
      <c r="OC57" s="109"/>
      <c r="OD57" s="109"/>
      <c r="OE57" s="109"/>
      <c r="OF57" s="109"/>
      <c r="OG57" s="109"/>
      <c r="OH57" s="109"/>
      <c r="OI57" s="109"/>
      <c r="OJ57" s="109"/>
      <c r="OK57" s="109"/>
      <c r="OL57" s="109"/>
      <c r="OM57" s="109"/>
      <c r="ON57" s="109"/>
      <c r="OO57" s="109"/>
      <c r="OP57" s="109"/>
      <c r="OQ57" s="109"/>
      <c r="OR57" s="109"/>
      <c r="OS57" s="109"/>
      <c r="OT57" s="109"/>
      <c r="OU57" s="109"/>
      <c r="OV57" s="109"/>
      <c r="OW57" s="109"/>
      <c r="OX57" s="109"/>
      <c r="OY57" s="109"/>
      <c r="OZ57" s="109"/>
      <c r="PA57" s="109"/>
      <c r="PB57" s="109"/>
      <c r="PC57" s="109"/>
      <c r="PD57" s="109"/>
      <c r="PE57" s="109"/>
      <c r="PF57" s="109"/>
      <c r="PG57" s="109"/>
      <c r="PH57" s="109"/>
      <c r="PI57" s="109"/>
      <c r="PJ57" s="109"/>
      <c r="PK57" s="109"/>
      <c r="PL57" s="109"/>
      <c r="PM57" s="109"/>
      <c r="PN57" s="109"/>
      <c r="PO57" s="109"/>
      <c r="PP57" s="109"/>
      <c r="PQ57" s="109"/>
      <c r="PR57" s="109"/>
      <c r="PS57" s="109"/>
      <c r="PT57" s="109"/>
      <c r="PU57" s="109"/>
      <c r="PV57" s="109"/>
      <c r="PW57" s="109"/>
      <c r="PX57" s="109"/>
      <c r="PY57" s="109"/>
      <c r="PZ57" s="109"/>
      <c r="QA57" s="109"/>
      <c r="QB57" s="109"/>
      <c r="QC57" s="109"/>
      <c r="QD57" s="109"/>
      <c r="QE57" s="109"/>
      <c r="QF57" s="109"/>
      <c r="QG57" s="109"/>
      <c r="QH57" s="109"/>
      <c r="QI57" s="109"/>
      <c r="QJ57" s="109"/>
      <c r="QK57" s="23">
        <f t="shared" si="1"/>
        <v>40</v>
      </c>
      <c r="QL57" s="125"/>
      <c r="QM57" s="125"/>
      <c r="QN57" s="125"/>
      <c r="QO57" s="125">
        <v>2016</v>
      </c>
      <c r="QP57" s="125"/>
      <c r="QQ57" s="125"/>
      <c r="QR57" s="125"/>
      <c r="QS57" s="130"/>
    </row>
    <row r="58" spans="1:461" s="5" customFormat="1" ht="12.75" customHeight="1" x14ac:dyDescent="0.2">
      <c r="A58" s="52">
        <v>44596</v>
      </c>
      <c r="B58" s="90" t="s">
        <v>443</v>
      </c>
      <c r="C58" s="107"/>
      <c r="D58" s="107"/>
      <c r="E58" s="108"/>
      <c r="F58" s="108"/>
      <c r="G58" s="108"/>
      <c r="H58" s="108"/>
      <c r="I58" s="108"/>
      <c r="J58" s="108"/>
      <c r="K58" s="108"/>
      <c r="L58" s="108"/>
      <c r="M58" s="108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  <c r="BO58" s="109"/>
      <c r="BP58" s="109"/>
      <c r="BQ58" s="109"/>
      <c r="BR58" s="109"/>
      <c r="BS58" s="109"/>
      <c r="BT58" s="109"/>
      <c r="BU58" s="109"/>
      <c r="BV58" s="109"/>
      <c r="BW58" s="109"/>
      <c r="BX58" s="109"/>
      <c r="BY58" s="109"/>
      <c r="BZ58" s="109"/>
      <c r="CA58" s="109"/>
      <c r="CB58" s="109"/>
      <c r="CC58" s="109"/>
      <c r="CD58" s="109"/>
      <c r="CE58" s="109"/>
      <c r="CF58" s="109"/>
      <c r="CG58" s="109"/>
      <c r="CH58" s="109"/>
      <c r="CI58" s="109"/>
      <c r="CJ58" s="109"/>
      <c r="CK58" s="109"/>
      <c r="CL58" s="109"/>
      <c r="CM58" s="109"/>
      <c r="CN58" s="109"/>
      <c r="CO58" s="109"/>
      <c r="CP58" s="109"/>
      <c r="CQ58" s="109"/>
      <c r="CR58" s="109"/>
      <c r="CS58" s="109"/>
      <c r="CT58" s="109"/>
      <c r="CU58" s="109"/>
      <c r="CV58" s="109"/>
      <c r="CW58" s="109"/>
      <c r="CX58" s="109"/>
      <c r="CY58" s="109"/>
      <c r="CZ58" s="109"/>
      <c r="DA58" s="109"/>
      <c r="DB58" s="109"/>
      <c r="DC58" s="109"/>
      <c r="DD58" s="109"/>
      <c r="DE58" s="109"/>
      <c r="DF58" s="109"/>
      <c r="DG58" s="109"/>
      <c r="DH58" s="109"/>
      <c r="DI58" s="109"/>
      <c r="DJ58" s="109"/>
      <c r="DK58" s="109"/>
      <c r="DL58" s="109"/>
      <c r="DM58" s="109"/>
      <c r="DN58" s="109"/>
      <c r="DO58" s="109"/>
      <c r="DP58" s="109"/>
      <c r="DQ58" s="109"/>
      <c r="DR58" s="109"/>
      <c r="DS58" s="109"/>
      <c r="DT58" s="109"/>
      <c r="DU58" s="109"/>
      <c r="DV58" s="109"/>
      <c r="DW58" s="109"/>
      <c r="DX58" s="109"/>
      <c r="DY58" s="109"/>
      <c r="DZ58" s="109"/>
      <c r="EA58" s="109"/>
      <c r="EB58" s="109"/>
      <c r="EC58" s="109"/>
      <c r="ED58" s="109"/>
      <c r="EE58" s="109"/>
      <c r="EF58" s="109"/>
      <c r="EG58" s="109"/>
      <c r="EH58" s="109"/>
      <c r="EI58" s="109"/>
      <c r="EJ58" s="109"/>
      <c r="EK58" s="109"/>
      <c r="EL58" s="109"/>
      <c r="EM58" s="109"/>
      <c r="EN58" s="109"/>
      <c r="EO58" s="109"/>
      <c r="EP58" s="109"/>
      <c r="EQ58" s="109"/>
      <c r="ER58" s="109"/>
      <c r="ES58" s="109"/>
      <c r="ET58" s="109"/>
      <c r="EU58" s="109"/>
      <c r="EV58" s="109"/>
      <c r="EW58" s="109"/>
      <c r="EX58" s="109"/>
      <c r="EY58" s="109"/>
      <c r="EZ58" s="109"/>
      <c r="FA58" s="109"/>
      <c r="FB58" s="109"/>
      <c r="FC58" s="109"/>
      <c r="FD58" s="109"/>
      <c r="FE58" s="109"/>
      <c r="FF58" s="109"/>
      <c r="FG58" s="109"/>
      <c r="FH58" s="109"/>
      <c r="FI58" s="109"/>
      <c r="FJ58" s="109"/>
      <c r="FK58" s="109"/>
      <c r="FL58" s="109"/>
      <c r="FM58" s="109"/>
      <c r="FN58" s="109"/>
      <c r="FO58" s="109"/>
      <c r="FP58" s="109"/>
      <c r="FQ58" s="109"/>
      <c r="FR58" s="109"/>
      <c r="FS58" s="109"/>
      <c r="FT58" s="109"/>
      <c r="FU58" s="109"/>
      <c r="FV58" s="109"/>
      <c r="FW58" s="109"/>
      <c r="FX58" s="109"/>
      <c r="FY58" s="109"/>
      <c r="FZ58" s="109"/>
      <c r="GA58" s="109"/>
      <c r="GB58" s="109"/>
      <c r="GC58" s="109"/>
      <c r="GD58" s="109"/>
      <c r="GE58" s="109"/>
      <c r="GF58" s="109"/>
      <c r="GG58" s="109"/>
      <c r="GH58" s="109"/>
      <c r="GI58" s="109"/>
      <c r="GJ58" s="109"/>
      <c r="GK58" s="109"/>
      <c r="GL58" s="109"/>
      <c r="GM58" s="109"/>
      <c r="GN58" s="109"/>
      <c r="GO58" s="109"/>
      <c r="GP58" s="109"/>
      <c r="GQ58" s="109"/>
      <c r="GR58" s="109"/>
      <c r="GS58" s="109"/>
      <c r="GT58" s="109"/>
      <c r="GU58" s="109"/>
      <c r="GV58" s="109"/>
      <c r="GW58" s="109"/>
      <c r="GX58" s="109"/>
      <c r="GY58" s="109"/>
      <c r="GZ58" s="109"/>
      <c r="HA58" s="109"/>
      <c r="HB58" s="109"/>
      <c r="HC58" s="109"/>
      <c r="HD58" s="109"/>
      <c r="HE58" s="109"/>
      <c r="HF58" s="109"/>
      <c r="HG58" s="109">
        <v>60</v>
      </c>
      <c r="HH58" s="109"/>
      <c r="HI58" s="109"/>
      <c r="HJ58" s="109"/>
      <c r="HK58" s="109"/>
      <c r="HL58" s="109"/>
      <c r="HM58" s="109"/>
      <c r="HN58" s="109"/>
      <c r="HO58" s="109"/>
      <c r="HP58" s="109"/>
      <c r="HQ58" s="109"/>
      <c r="HR58" s="109"/>
      <c r="HS58" s="109"/>
      <c r="HT58" s="109"/>
      <c r="HU58" s="109"/>
      <c r="HV58" s="109"/>
      <c r="HW58" s="109"/>
      <c r="HX58" s="109"/>
      <c r="HY58" s="109"/>
      <c r="HZ58" s="109"/>
      <c r="IA58" s="109"/>
      <c r="IB58" s="109"/>
      <c r="IC58" s="109"/>
      <c r="ID58" s="109"/>
      <c r="IE58" s="109"/>
      <c r="IF58" s="109"/>
      <c r="IG58" s="109"/>
      <c r="IH58" s="109"/>
      <c r="II58" s="109"/>
      <c r="IJ58" s="109"/>
      <c r="IK58" s="109"/>
      <c r="IL58" s="109"/>
      <c r="IM58" s="109"/>
      <c r="IN58" s="109"/>
      <c r="IO58" s="109"/>
      <c r="IP58" s="109"/>
      <c r="IQ58" s="109"/>
      <c r="IR58" s="109"/>
      <c r="IS58" s="109"/>
      <c r="IT58" s="109"/>
      <c r="IU58" s="109"/>
      <c r="IV58" s="109"/>
      <c r="IW58" s="109"/>
      <c r="IX58" s="109"/>
      <c r="IY58" s="109"/>
      <c r="IZ58" s="109"/>
      <c r="JA58" s="109"/>
      <c r="JB58" s="109"/>
      <c r="JC58" s="109"/>
      <c r="JD58" s="109"/>
      <c r="JE58" s="109"/>
      <c r="JF58" s="109"/>
      <c r="JG58" s="109"/>
      <c r="JH58" s="109"/>
      <c r="JI58" s="109"/>
      <c r="JJ58" s="109"/>
      <c r="JK58" s="109"/>
      <c r="JL58" s="109"/>
      <c r="JM58" s="109"/>
      <c r="JN58" s="109"/>
      <c r="JO58" s="109"/>
      <c r="JP58" s="109"/>
      <c r="JQ58" s="109"/>
      <c r="JR58" s="109"/>
      <c r="JS58" s="109"/>
      <c r="JT58" s="109"/>
      <c r="JU58" s="109"/>
      <c r="JV58" s="109"/>
      <c r="JW58" s="109"/>
      <c r="JX58" s="109"/>
      <c r="JY58" s="109"/>
      <c r="JZ58" s="109"/>
      <c r="KA58" s="109"/>
      <c r="KB58" s="109"/>
      <c r="KC58" s="109"/>
      <c r="KD58" s="109"/>
      <c r="KE58" s="109"/>
      <c r="KF58" s="109"/>
      <c r="KG58" s="109"/>
      <c r="KH58" s="109"/>
      <c r="KI58" s="109"/>
      <c r="KJ58" s="109"/>
      <c r="KK58" s="109"/>
      <c r="KL58" s="109"/>
      <c r="KM58" s="109"/>
      <c r="KN58" s="109"/>
      <c r="KO58" s="109"/>
      <c r="KP58" s="109"/>
      <c r="KQ58" s="109"/>
      <c r="KR58" s="109"/>
      <c r="KS58" s="109"/>
      <c r="KT58" s="109"/>
      <c r="KU58" s="109"/>
      <c r="KV58" s="109"/>
      <c r="KW58" s="109"/>
      <c r="KX58" s="109"/>
      <c r="KY58" s="109"/>
      <c r="KZ58" s="109"/>
      <c r="LA58" s="109"/>
      <c r="LB58" s="109"/>
      <c r="LC58" s="109"/>
      <c r="LD58" s="109"/>
      <c r="LE58" s="109"/>
      <c r="LF58" s="109"/>
      <c r="LG58" s="109"/>
      <c r="LH58" s="109"/>
      <c r="LI58" s="109"/>
      <c r="LJ58" s="109"/>
      <c r="LK58" s="109"/>
      <c r="LL58" s="109"/>
      <c r="LM58" s="109"/>
      <c r="LN58" s="109"/>
      <c r="LO58" s="109"/>
      <c r="LP58" s="109"/>
      <c r="LQ58" s="109"/>
      <c r="LR58" s="109"/>
      <c r="LS58" s="109"/>
      <c r="LT58" s="109"/>
      <c r="LU58" s="109"/>
      <c r="LV58" s="109"/>
      <c r="LW58" s="109"/>
      <c r="LX58" s="109"/>
      <c r="LY58" s="109"/>
      <c r="LZ58" s="109"/>
      <c r="MA58" s="109"/>
      <c r="MB58" s="109"/>
      <c r="MC58" s="109"/>
      <c r="MD58" s="109"/>
      <c r="ME58" s="109"/>
      <c r="MF58" s="109"/>
      <c r="MG58" s="109"/>
      <c r="MH58" s="109"/>
      <c r="MI58" s="109"/>
      <c r="MJ58" s="109"/>
      <c r="MK58" s="109"/>
      <c r="ML58" s="109"/>
      <c r="MM58" s="109"/>
      <c r="MN58" s="109"/>
      <c r="MO58" s="109"/>
      <c r="MP58" s="109"/>
      <c r="MQ58" s="109"/>
      <c r="MR58" s="109"/>
      <c r="MS58" s="109"/>
      <c r="MT58" s="109"/>
      <c r="MU58" s="109"/>
      <c r="MV58" s="109"/>
      <c r="MW58" s="109"/>
      <c r="MX58" s="109"/>
      <c r="MY58" s="109"/>
      <c r="MZ58" s="109"/>
      <c r="NA58" s="109"/>
      <c r="NB58" s="109"/>
      <c r="NC58" s="109"/>
      <c r="ND58" s="109"/>
      <c r="NE58" s="109"/>
      <c r="NF58" s="109"/>
      <c r="NG58" s="109"/>
      <c r="NH58" s="109"/>
      <c r="NI58" s="109"/>
      <c r="NJ58" s="109"/>
      <c r="NK58" s="109"/>
      <c r="NL58" s="109"/>
      <c r="NM58" s="109"/>
      <c r="NN58" s="109"/>
      <c r="NO58" s="109"/>
      <c r="NP58" s="109"/>
      <c r="NQ58" s="109"/>
      <c r="NR58" s="109"/>
      <c r="NS58" s="109"/>
      <c r="NT58" s="109"/>
      <c r="NU58" s="109"/>
      <c r="NV58" s="109"/>
      <c r="NW58" s="109"/>
      <c r="NX58" s="109"/>
      <c r="NY58" s="109"/>
      <c r="NZ58" s="109"/>
      <c r="OA58" s="109"/>
      <c r="OB58" s="109"/>
      <c r="OC58" s="109"/>
      <c r="OD58" s="109"/>
      <c r="OE58" s="109"/>
      <c r="OF58" s="109"/>
      <c r="OG58" s="109"/>
      <c r="OH58" s="109"/>
      <c r="OI58" s="109"/>
      <c r="OJ58" s="109"/>
      <c r="OK58" s="109"/>
      <c r="OL58" s="109"/>
      <c r="OM58" s="109"/>
      <c r="ON58" s="109"/>
      <c r="OO58" s="109"/>
      <c r="OP58" s="109"/>
      <c r="OQ58" s="109"/>
      <c r="OR58" s="109"/>
      <c r="OS58" s="109"/>
      <c r="OT58" s="109"/>
      <c r="OU58" s="109"/>
      <c r="OV58" s="109"/>
      <c r="OW58" s="109"/>
      <c r="OX58" s="109"/>
      <c r="OY58" s="109"/>
      <c r="OZ58" s="109"/>
      <c r="PA58" s="109"/>
      <c r="PB58" s="109"/>
      <c r="PC58" s="109"/>
      <c r="PD58" s="109"/>
      <c r="PE58" s="109"/>
      <c r="PF58" s="109"/>
      <c r="PG58" s="109"/>
      <c r="PH58" s="109"/>
      <c r="PI58" s="109"/>
      <c r="PJ58" s="109"/>
      <c r="PK58" s="109"/>
      <c r="PL58" s="109"/>
      <c r="PM58" s="109"/>
      <c r="PN58" s="109"/>
      <c r="PO58" s="109"/>
      <c r="PP58" s="109"/>
      <c r="PQ58" s="109"/>
      <c r="PR58" s="109"/>
      <c r="PS58" s="109"/>
      <c r="PT58" s="109"/>
      <c r="PU58" s="109"/>
      <c r="PV58" s="109"/>
      <c r="PW58" s="109"/>
      <c r="PX58" s="109"/>
      <c r="PY58" s="109"/>
      <c r="PZ58" s="109"/>
      <c r="QA58" s="109"/>
      <c r="QB58" s="109"/>
      <c r="QC58" s="109"/>
      <c r="QD58" s="109"/>
      <c r="QE58" s="109"/>
      <c r="QF58" s="109"/>
      <c r="QG58" s="109"/>
      <c r="QH58" s="109"/>
      <c r="QI58" s="109"/>
      <c r="QJ58" s="109"/>
      <c r="QK58" s="23">
        <f t="shared" si="1"/>
        <v>60</v>
      </c>
      <c r="QL58" s="125"/>
      <c r="QM58" s="125"/>
      <c r="QN58" s="125"/>
      <c r="QO58" s="125"/>
      <c r="QP58" s="125">
        <v>1548</v>
      </c>
      <c r="QQ58" s="125"/>
      <c r="QR58" s="125"/>
      <c r="QS58" s="130"/>
    </row>
    <row r="59" spans="1:461" s="5" customFormat="1" ht="12.75" customHeight="1" x14ac:dyDescent="0.2">
      <c r="A59" s="52">
        <v>44596</v>
      </c>
      <c r="B59" s="98" t="s">
        <v>358</v>
      </c>
      <c r="C59" s="107"/>
      <c r="D59" s="107"/>
      <c r="E59" s="108"/>
      <c r="F59" s="108"/>
      <c r="G59" s="108"/>
      <c r="H59" s="108"/>
      <c r="I59" s="108"/>
      <c r="J59" s="108"/>
      <c r="K59" s="108"/>
      <c r="L59" s="108"/>
      <c r="M59" s="108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  <c r="BO59" s="109"/>
      <c r="BP59" s="109"/>
      <c r="BQ59" s="109"/>
      <c r="BR59" s="109"/>
      <c r="BS59" s="109"/>
      <c r="BT59" s="109"/>
      <c r="BU59" s="109"/>
      <c r="BV59" s="109"/>
      <c r="BW59" s="109"/>
      <c r="BX59" s="109"/>
      <c r="BY59" s="109"/>
      <c r="BZ59" s="109"/>
      <c r="CA59" s="109"/>
      <c r="CB59" s="109"/>
      <c r="CC59" s="109"/>
      <c r="CD59" s="109"/>
      <c r="CE59" s="109"/>
      <c r="CF59" s="109"/>
      <c r="CG59" s="109"/>
      <c r="CH59" s="109"/>
      <c r="CI59" s="109"/>
      <c r="CJ59" s="109"/>
      <c r="CK59" s="109"/>
      <c r="CL59" s="109"/>
      <c r="CM59" s="109"/>
      <c r="CN59" s="109"/>
      <c r="CO59" s="109"/>
      <c r="CP59" s="109"/>
      <c r="CQ59" s="109"/>
      <c r="CR59" s="109"/>
      <c r="CS59" s="109"/>
      <c r="CT59" s="109"/>
      <c r="CU59" s="109"/>
      <c r="CV59" s="109"/>
      <c r="CW59" s="109"/>
      <c r="CX59" s="109"/>
      <c r="CY59" s="109"/>
      <c r="CZ59" s="109"/>
      <c r="DA59" s="109"/>
      <c r="DB59" s="109"/>
      <c r="DC59" s="109"/>
      <c r="DD59" s="109"/>
      <c r="DE59" s="109"/>
      <c r="DF59" s="109"/>
      <c r="DG59" s="109"/>
      <c r="DH59" s="109"/>
      <c r="DI59" s="109"/>
      <c r="DJ59" s="109">
        <v>4</v>
      </c>
      <c r="DK59" s="109"/>
      <c r="DL59" s="109"/>
      <c r="DM59" s="109"/>
      <c r="DN59" s="109"/>
      <c r="DO59" s="109"/>
      <c r="DP59" s="109"/>
      <c r="DQ59" s="109"/>
      <c r="DR59" s="109"/>
      <c r="DS59" s="109"/>
      <c r="DT59" s="109"/>
      <c r="DU59" s="109"/>
      <c r="DV59" s="109"/>
      <c r="DW59" s="109"/>
      <c r="DX59" s="109"/>
      <c r="DY59" s="109"/>
      <c r="DZ59" s="109"/>
      <c r="EA59" s="109"/>
      <c r="EB59" s="109"/>
      <c r="EC59" s="109"/>
      <c r="ED59" s="109"/>
      <c r="EE59" s="109"/>
      <c r="EF59" s="109"/>
      <c r="EG59" s="109"/>
      <c r="EH59" s="109"/>
      <c r="EI59" s="109"/>
      <c r="EJ59" s="109"/>
      <c r="EK59" s="109"/>
      <c r="EL59" s="109"/>
      <c r="EM59" s="109"/>
      <c r="EN59" s="109"/>
      <c r="EO59" s="109"/>
      <c r="EP59" s="109"/>
      <c r="EQ59" s="109"/>
      <c r="ER59" s="109"/>
      <c r="ES59" s="109"/>
      <c r="ET59" s="109"/>
      <c r="EU59" s="109"/>
      <c r="EV59" s="109"/>
      <c r="EW59" s="109"/>
      <c r="EX59" s="109"/>
      <c r="EY59" s="109"/>
      <c r="EZ59" s="109"/>
      <c r="FA59" s="109"/>
      <c r="FB59" s="109"/>
      <c r="FC59" s="109"/>
      <c r="FD59" s="109"/>
      <c r="FE59" s="109"/>
      <c r="FF59" s="109"/>
      <c r="FG59" s="109"/>
      <c r="FH59" s="109"/>
      <c r="FI59" s="109"/>
      <c r="FJ59" s="109"/>
      <c r="FK59" s="109"/>
      <c r="FL59" s="109"/>
      <c r="FM59" s="109"/>
      <c r="FN59" s="109"/>
      <c r="FO59" s="109"/>
      <c r="FP59" s="109"/>
      <c r="FQ59" s="109"/>
      <c r="FR59" s="109"/>
      <c r="FS59" s="109"/>
      <c r="FT59" s="109"/>
      <c r="FU59" s="109"/>
      <c r="FV59" s="109"/>
      <c r="FW59" s="109"/>
      <c r="FX59" s="109"/>
      <c r="FY59" s="109"/>
      <c r="FZ59" s="109"/>
      <c r="GA59" s="109"/>
      <c r="GB59" s="109"/>
      <c r="GC59" s="109"/>
      <c r="GD59" s="109"/>
      <c r="GE59" s="109"/>
      <c r="GF59" s="109"/>
      <c r="GG59" s="109"/>
      <c r="GH59" s="109"/>
      <c r="GI59" s="109"/>
      <c r="GJ59" s="109"/>
      <c r="GK59" s="109"/>
      <c r="GL59" s="109"/>
      <c r="GM59" s="109"/>
      <c r="GN59" s="109"/>
      <c r="GO59" s="109"/>
      <c r="GP59" s="109"/>
      <c r="GQ59" s="109"/>
      <c r="GR59" s="109"/>
      <c r="GS59" s="109"/>
      <c r="GT59" s="109"/>
      <c r="GU59" s="109"/>
      <c r="GV59" s="109"/>
      <c r="GW59" s="109"/>
      <c r="GX59" s="109"/>
      <c r="GY59" s="109"/>
      <c r="GZ59" s="109"/>
      <c r="HA59" s="109"/>
      <c r="HB59" s="109"/>
      <c r="HC59" s="109"/>
      <c r="HD59" s="109"/>
      <c r="HE59" s="109"/>
      <c r="HF59" s="109"/>
      <c r="HG59" s="109"/>
      <c r="HH59" s="109"/>
      <c r="HI59" s="109"/>
      <c r="HJ59" s="109"/>
      <c r="HK59" s="109"/>
      <c r="HL59" s="109"/>
      <c r="HM59" s="109"/>
      <c r="HN59" s="109"/>
      <c r="HO59" s="109"/>
      <c r="HP59" s="109"/>
      <c r="HQ59" s="109"/>
      <c r="HR59" s="109"/>
      <c r="HS59" s="109"/>
      <c r="HT59" s="109"/>
      <c r="HU59" s="109"/>
      <c r="HV59" s="109"/>
      <c r="HW59" s="109"/>
      <c r="HX59" s="109"/>
      <c r="HY59" s="109"/>
      <c r="HZ59" s="109"/>
      <c r="IA59" s="109"/>
      <c r="IB59" s="109"/>
      <c r="IC59" s="109"/>
      <c r="ID59" s="109"/>
      <c r="IE59" s="109"/>
      <c r="IF59" s="109"/>
      <c r="IG59" s="109"/>
      <c r="IH59" s="109"/>
      <c r="II59" s="109"/>
      <c r="IJ59" s="109"/>
      <c r="IK59" s="109"/>
      <c r="IL59" s="109"/>
      <c r="IM59" s="109"/>
      <c r="IN59" s="109"/>
      <c r="IO59" s="109"/>
      <c r="IP59" s="109"/>
      <c r="IQ59" s="109"/>
      <c r="IR59" s="109"/>
      <c r="IS59" s="109"/>
      <c r="IT59" s="109"/>
      <c r="IU59" s="109"/>
      <c r="IV59" s="109"/>
      <c r="IW59" s="109"/>
      <c r="IX59" s="109"/>
      <c r="IY59" s="109"/>
      <c r="IZ59" s="109"/>
      <c r="JA59" s="109"/>
      <c r="JB59" s="109"/>
      <c r="JC59" s="109"/>
      <c r="JD59" s="109"/>
      <c r="JE59" s="109"/>
      <c r="JF59" s="109"/>
      <c r="JG59" s="109"/>
      <c r="JH59" s="109"/>
      <c r="JI59" s="109"/>
      <c r="JJ59" s="109"/>
      <c r="JK59" s="109"/>
      <c r="JL59" s="109"/>
      <c r="JM59" s="109"/>
      <c r="JN59" s="109"/>
      <c r="JO59" s="109"/>
      <c r="JP59" s="109"/>
      <c r="JQ59" s="109"/>
      <c r="JR59" s="109"/>
      <c r="JS59" s="109"/>
      <c r="JT59" s="109"/>
      <c r="JU59" s="109"/>
      <c r="JV59" s="109"/>
      <c r="JW59" s="109"/>
      <c r="JX59" s="109"/>
      <c r="JY59" s="109"/>
      <c r="JZ59" s="109"/>
      <c r="KA59" s="109"/>
      <c r="KB59" s="109"/>
      <c r="KC59" s="109"/>
      <c r="KD59" s="109"/>
      <c r="KE59" s="109"/>
      <c r="KF59" s="109"/>
      <c r="KG59" s="109"/>
      <c r="KH59" s="109"/>
      <c r="KI59" s="109"/>
      <c r="KJ59" s="109"/>
      <c r="KK59" s="109"/>
      <c r="KL59" s="109"/>
      <c r="KM59" s="109"/>
      <c r="KN59" s="109"/>
      <c r="KO59" s="109"/>
      <c r="KP59" s="109"/>
      <c r="KQ59" s="109"/>
      <c r="KR59" s="109"/>
      <c r="KS59" s="109"/>
      <c r="KT59" s="109"/>
      <c r="KU59" s="109"/>
      <c r="KV59" s="109"/>
      <c r="KW59" s="109"/>
      <c r="KX59" s="109"/>
      <c r="KY59" s="109"/>
      <c r="KZ59" s="109"/>
      <c r="LA59" s="109"/>
      <c r="LB59" s="109"/>
      <c r="LC59" s="109"/>
      <c r="LD59" s="109"/>
      <c r="LE59" s="109"/>
      <c r="LF59" s="109"/>
      <c r="LG59" s="109"/>
      <c r="LH59" s="109"/>
      <c r="LI59" s="109"/>
      <c r="LJ59" s="109"/>
      <c r="LK59" s="109"/>
      <c r="LL59" s="109"/>
      <c r="LM59" s="109"/>
      <c r="LN59" s="109"/>
      <c r="LO59" s="109"/>
      <c r="LP59" s="109"/>
      <c r="LQ59" s="109"/>
      <c r="LR59" s="109"/>
      <c r="LS59" s="109"/>
      <c r="LT59" s="109"/>
      <c r="LU59" s="109"/>
      <c r="LV59" s="109"/>
      <c r="LW59" s="109"/>
      <c r="LX59" s="109"/>
      <c r="LY59" s="109"/>
      <c r="LZ59" s="109"/>
      <c r="MA59" s="109"/>
      <c r="MB59" s="109"/>
      <c r="MC59" s="109"/>
      <c r="MD59" s="109"/>
      <c r="ME59" s="109"/>
      <c r="MF59" s="109"/>
      <c r="MG59" s="109"/>
      <c r="MH59" s="109"/>
      <c r="MI59" s="109"/>
      <c r="MJ59" s="109"/>
      <c r="MK59" s="109"/>
      <c r="ML59" s="109"/>
      <c r="MM59" s="109"/>
      <c r="MN59" s="109"/>
      <c r="MO59" s="109"/>
      <c r="MP59" s="109"/>
      <c r="MQ59" s="109"/>
      <c r="MR59" s="109"/>
      <c r="MS59" s="109"/>
      <c r="MT59" s="109"/>
      <c r="MU59" s="109"/>
      <c r="MV59" s="109"/>
      <c r="MW59" s="109"/>
      <c r="MX59" s="109"/>
      <c r="MY59" s="109"/>
      <c r="MZ59" s="109"/>
      <c r="NA59" s="109"/>
      <c r="NB59" s="109"/>
      <c r="NC59" s="109"/>
      <c r="ND59" s="109"/>
      <c r="NE59" s="109"/>
      <c r="NF59" s="109"/>
      <c r="NG59" s="109"/>
      <c r="NH59" s="109"/>
      <c r="NI59" s="109"/>
      <c r="NJ59" s="109"/>
      <c r="NK59" s="109"/>
      <c r="NL59" s="109"/>
      <c r="NM59" s="109"/>
      <c r="NN59" s="109"/>
      <c r="NO59" s="109"/>
      <c r="NP59" s="109"/>
      <c r="NQ59" s="109"/>
      <c r="NR59" s="109"/>
      <c r="NS59" s="109"/>
      <c r="NT59" s="109"/>
      <c r="NU59" s="109"/>
      <c r="NV59" s="109"/>
      <c r="NW59" s="109"/>
      <c r="NX59" s="109"/>
      <c r="NY59" s="109"/>
      <c r="NZ59" s="109"/>
      <c r="OA59" s="109"/>
      <c r="OB59" s="109"/>
      <c r="OC59" s="109"/>
      <c r="OD59" s="109"/>
      <c r="OE59" s="109"/>
      <c r="OF59" s="109"/>
      <c r="OG59" s="109"/>
      <c r="OH59" s="109"/>
      <c r="OI59" s="109"/>
      <c r="OJ59" s="109"/>
      <c r="OK59" s="109"/>
      <c r="OL59" s="109"/>
      <c r="OM59" s="109"/>
      <c r="ON59" s="109"/>
      <c r="OO59" s="109"/>
      <c r="OP59" s="109"/>
      <c r="OQ59" s="109"/>
      <c r="OR59" s="109"/>
      <c r="OS59" s="109"/>
      <c r="OT59" s="109"/>
      <c r="OU59" s="109"/>
      <c r="OV59" s="109"/>
      <c r="OW59" s="109"/>
      <c r="OX59" s="109"/>
      <c r="OY59" s="109"/>
      <c r="OZ59" s="109"/>
      <c r="PA59" s="109"/>
      <c r="PB59" s="109"/>
      <c r="PC59" s="109"/>
      <c r="PD59" s="109"/>
      <c r="PE59" s="109"/>
      <c r="PF59" s="109"/>
      <c r="PG59" s="109"/>
      <c r="PH59" s="109"/>
      <c r="PI59" s="109"/>
      <c r="PJ59" s="109"/>
      <c r="PK59" s="109"/>
      <c r="PL59" s="109"/>
      <c r="PM59" s="109"/>
      <c r="PN59" s="109"/>
      <c r="PO59" s="109"/>
      <c r="PP59" s="109"/>
      <c r="PQ59" s="109"/>
      <c r="PR59" s="109"/>
      <c r="PS59" s="109"/>
      <c r="PT59" s="109"/>
      <c r="PU59" s="109"/>
      <c r="PV59" s="109"/>
      <c r="PW59" s="109"/>
      <c r="PX59" s="109"/>
      <c r="PY59" s="109"/>
      <c r="PZ59" s="109"/>
      <c r="QA59" s="109"/>
      <c r="QB59" s="109"/>
      <c r="QC59" s="109"/>
      <c r="QD59" s="109"/>
      <c r="QE59" s="109"/>
      <c r="QF59" s="109"/>
      <c r="QG59" s="109"/>
      <c r="QH59" s="109"/>
      <c r="QI59" s="109"/>
      <c r="QJ59" s="109"/>
      <c r="QK59" s="23">
        <f t="shared" si="1"/>
        <v>4</v>
      </c>
      <c r="QL59" s="125"/>
      <c r="QM59" s="125">
        <v>269.08999999999997</v>
      </c>
      <c r="QN59" s="125"/>
      <c r="QO59" s="125"/>
      <c r="QP59" s="125"/>
      <c r="QQ59" s="125"/>
      <c r="QR59" s="125"/>
      <c r="QS59" s="130"/>
    </row>
    <row r="60" spans="1:461" s="5" customFormat="1" ht="12.75" customHeight="1" x14ac:dyDescent="0.2">
      <c r="A60" s="52">
        <v>44599</v>
      </c>
      <c r="B60" s="98" t="s">
        <v>477</v>
      </c>
      <c r="C60" s="107"/>
      <c r="D60" s="107"/>
      <c r="E60" s="108"/>
      <c r="F60" s="108"/>
      <c r="G60" s="108"/>
      <c r="H60" s="108"/>
      <c r="I60" s="108"/>
      <c r="J60" s="108"/>
      <c r="K60" s="108"/>
      <c r="L60" s="108"/>
      <c r="M60" s="108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  <c r="BO60" s="109"/>
      <c r="BP60" s="109"/>
      <c r="BQ60" s="109"/>
      <c r="BR60" s="109"/>
      <c r="BS60" s="109"/>
      <c r="BT60" s="109"/>
      <c r="BU60" s="109"/>
      <c r="BV60" s="109"/>
      <c r="BW60" s="109"/>
      <c r="BX60" s="109"/>
      <c r="BY60" s="109"/>
      <c r="BZ60" s="109"/>
      <c r="CA60" s="109"/>
      <c r="CB60" s="109"/>
      <c r="CC60" s="109"/>
      <c r="CD60" s="109"/>
      <c r="CE60" s="109"/>
      <c r="CF60" s="109"/>
      <c r="CG60" s="109"/>
      <c r="CH60" s="109"/>
      <c r="CI60" s="109"/>
      <c r="CJ60" s="109"/>
      <c r="CK60" s="109"/>
      <c r="CL60" s="109"/>
      <c r="CM60" s="109"/>
      <c r="CN60" s="109"/>
      <c r="CO60" s="109"/>
      <c r="CP60" s="109"/>
      <c r="CQ60" s="109"/>
      <c r="CR60" s="109"/>
      <c r="CS60" s="109"/>
      <c r="CT60" s="109"/>
      <c r="CU60" s="109"/>
      <c r="CV60" s="109"/>
      <c r="CW60" s="109"/>
      <c r="CX60" s="109"/>
      <c r="CY60" s="109"/>
      <c r="CZ60" s="109"/>
      <c r="DA60" s="109"/>
      <c r="DB60" s="109"/>
      <c r="DC60" s="109"/>
      <c r="DD60" s="109"/>
      <c r="DE60" s="109"/>
      <c r="DF60" s="109"/>
      <c r="DG60" s="109"/>
      <c r="DH60" s="109"/>
      <c r="DI60" s="109"/>
      <c r="DJ60" s="109"/>
      <c r="DK60" s="109"/>
      <c r="DL60" s="109"/>
      <c r="DM60" s="109"/>
      <c r="DN60" s="109"/>
      <c r="DO60" s="109"/>
      <c r="DP60" s="109"/>
      <c r="DQ60" s="109"/>
      <c r="DR60" s="109"/>
      <c r="DS60" s="109"/>
      <c r="DT60" s="109"/>
      <c r="DU60" s="109"/>
      <c r="DV60" s="109"/>
      <c r="DW60" s="109"/>
      <c r="DX60" s="109"/>
      <c r="DY60" s="109"/>
      <c r="DZ60" s="109"/>
      <c r="EA60" s="109"/>
      <c r="EB60" s="109"/>
      <c r="EC60" s="109"/>
      <c r="ED60" s="109"/>
      <c r="EE60" s="109"/>
      <c r="EF60" s="109"/>
      <c r="EG60" s="109"/>
      <c r="EH60" s="109"/>
      <c r="EI60" s="109"/>
      <c r="EJ60" s="109"/>
      <c r="EK60" s="109"/>
      <c r="EL60" s="109"/>
      <c r="EM60" s="109"/>
      <c r="EN60" s="109"/>
      <c r="EO60" s="109"/>
      <c r="EP60" s="109"/>
      <c r="EQ60" s="109"/>
      <c r="ER60" s="109"/>
      <c r="ES60" s="109"/>
      <c r="ET60" s="109"/>
      <c r="EU60" s="109"/>
      <c r="EV60" s="109"/>
      <c r="EW60" s="109"/>
      <c r="EX60" s="109"/>
      <c r="EY60" s="109"/>
      <c r="EZ60" s="109"/>
      <c r="FA60" s="109"/>
      <c r="FB60" s="109"/>
      <c r="FC60" s="109"/>
      <c r="FD60" s="109"/>
      <c r="FE60" s="109"/>
      <c r="FF60" s="109"/>
      <c r="FG60" s="109"/>
      <c r="FH60" s="109"/>
      <c r="FI60" s="109"/>
      <c r="FJ60" s="109"/>
      <c r="FK60" s="109"/>
      <c r="FL60" s="109"/>
      <c r="FM60" s="109"/>
      <c r="FN60" s="109"/>
      <c r="FO60" s="109"/>
      <c r="FP60" s="109"/>
      <c r="FQ60" s="109"/>
      <c r="FR60" s="109"/>
      <c r="FS60" s="109"/>
      <c r="FT60" s="109"/>
      <c r="FU60" s="109"/>
      <c r="FV60" s="109"/>
      <c r="FW60" s="109"/>
      <c r="FX60" s="109"/>
      <c r="FY60" s="109"/>
      <c r="FZ60" s="109"/>
      <c r="GA60" s="109"/>
      <c r="GB60" s="109"/>
      <c r="GC60" s="109"/>
      <c r="GD60" s="109"/>
      <c r="GE60" s="109"/>
      <c r="GF60" s="109"/>
      <c r="GG60" s="109"/>
      <c r="GH60" s="109"/>
      <c r="GI60" s="109"/>
      <c r="GJ60" s="109"/>
      <c r="GK60" s="109"/>
      <c r="GL60" s="109"/>
      <c r="GM60" s="109"/>
      <c r="GN60" s="109"/>
      <c r="GO60" s="109"/>
      <c r="GP60" s="109"/>
      <c r="GQ60" s="109"/>
      <c r="GR60" s="109"/>
      <c r="GS60" s="109"/>
      <c r="GT60" s="109"/>
      <c r="GU60" s="109"/>
      <c r="GV60" s="109"/>
      <c r="GW60" s="109"/>
      <c r="GX60" s="109"/>
      <c r="GY60" s="109"/>
      <c r="GZ60" s="109"/>
      <c r="HA60" s="109"/>
      <c r="HB60" s="109"/>
      <c r="HC60" s="109"/>
      <c r="HD60" s="109"/>
      <c r="HE60" s="109"/>
      <c r="HF60" s="109"/>
      <c r="HG60" s="109"/>
      <c r="HH60" s="109"/>
      <c r="HI60" s="109"/>
      <c r="HJ60" s="109"/>
      <c r="HK60" s="109"/>
      <c r="HL60" s="109"/>
      <c r="HM60" s="109"/>
      <c r="HN60" s="109"/>
      <c r="HO60" s="109"/>
      <c r="HP60" s="109"/>
      <c r="HQ60" s="109"/>
      <c r="HR60" s="109"/>
      <c r="HS60" s="109"/>
      <c r="HT60" s="109"/>
      <c r="HU60" s="109"/>
      <c r="HV60" s="109"/>
      <c r="HW60" s="109"/>
      <c r="HX60" s="109"/>
      <c r="HY60" s="109"/>
      <c r="HZ60" s="109"/>
      <c r="IA60" s="109"/>
      <c r="IB60" s="109"/>
      <c r="IC60" s="109"/>
      <c r="ID60" s="109"/>
      <c r="IE60" s="109"/>
      <c r="IF60" s="109"/>
      <c r="IG60" s="109"/>
      <c r="IH60" s="109"/>
      <c r="II60" s="109"/>
      <c r="IJ60" s="109"/>
      <c r="IK60" s="109"/>
      <c r="IL60" s="109"/>
      <c r="IM60" s="109"/>
      <c r="IN60" s="109"/>
      <c r="IO60" s="109"/>
      <c r="IP60" s="109"/>
      <c r="IQ60" s="109"/>
      <c r="IR60" s="109"/>
      <c r="IS60" s="109"/>
      <c r="IT60" s="109"/>
      <c r="IU60" s="109"/>
      <c r="IV60" s="109"/>
      <c r="IW60" s="109"/>
      <c r="IX60" s="109"/>
      <c r="IY60" s="109"/>
      <c r="IZ60" s="109">
        <v>10</v>
      </c>
      <c r="JA60" s="109"/>
      <c r="JB60" s="109"/>
      <c r="JC60" s="109"/>
      <c r="JD60" s="109"/>
      <c r="JE60" s="109"/>
      <c r="JF60" s="109"/>
      <c r="JG60" s="109"/>
      <c r="JH60" s="109"/>
      <c r="JI60" s="109"/>
      <c r="JJ60" s="109"/>
      <c r="JK60" s="109"/>
      <c r="JL60" s="109"/>
      <c r="JM60" s="109"/>
      <c r="JN60" s="109"/>
      <c r="JO60" s="109"/>
      <c r="JP60" s="109"/>
      <c r="JQ60" s="109"/>
      <c r="JR60" s="109"/>
      <c r="JS60" s="109"/>
      <c r="JT60" s="109"/>
      <c r="JU60" s="109"/>
      <c r="JV60" s="109"/>
      <c r="JW60" s="109"/>
      <c r="JX60" s="109"/>
      <c r="JY60" s="109"/>
      <c r="JZ60" s="109"/>
      <c r="KA60" s="109"/>
      <c r="KB60" s="109"/>
      <c r="KC60" s="109"/>
      <c r="KD60" s="109"/>
      <c r="KE60" s="109"/>
      <c r="KF60" s="109"/>
      <c r="KG60" s="109"/>
      <c r="KH60" s="109"/>
      <c r="KI60" s="109"/>
      <c r="KJ60" s="109"/>
      <c r="KK60" s="109"/>
      <c r="KL60" s="109"/>
      <c r="KM60" s="109"/>
      <c r="KN60" s="109"/>
      <c r="KO60" s="109"/>
      <c r="KP60" s="109"/>
      <c r="KQ60" s="109"/>
      <c r="KR60" s="109"/>
      <c r="KS60" s="109"/>
      <c r="KT60" s="109"/>
      <c r="KU60" s="109"/>
      <c r="KV60" s="109"/>
      <c r="KW60" s="109"/>
      <c r="KX60" s="109"/>
      <c r="KY60" s="109"/>
      <c r="KZ60" s="109"/>
      <c r="LA60" s="109"/>
      <c r="LB60" s="109"/>
      <c r="LC60" s="109"/>
      <c r="LD60" s="109"/>
      <c r="LE60" s="109"/>
      <c r="LF60" s="109"/>
      <c r="LG60" s="109"/>
      <c r="LH60" s="109"/>
      <c r="LI60" s="109"/>
      <c r="LJ60" s="109"/>
      <c r="LK60" s="109"/>
      <c r="LL60" s="109"/>
      <c r="LM60" s="109"/>
      <c r="LN60" s="109"/>
      <c r="LO60" s="109"/>
      <c r="LP60" s="109"/>
      <c r="LQ60" s="109"/>
      <c r="LR60" s="109"/>
      <c r="LS60" s="109"/>
      <c r="LT60" s="109"/>
      <c r="LU60" s="109"/>
      <c r="LV60" s="109"/>
      <c r="LW60" s="109"/>
      <c r="LX60" s="109"/>
      <c r="LY60" s="109"/>
      <c r="LZ60" s="109"/>
      <c r="MA60" s="109"/>
      <c r="MB60" s="109"/>
      <c r="MC60" s="109"/>
      <c r="MD60" s="109"/>
      <c r="ME60" s="109"/>
      <c r="MF60" s="109"/>
      <c r="MG60" s="109"/>
      <c r="MH60" s="109"/>
      <c r="MI60" s="109"/>
      <c r="MJ60" s="109"/>
      <c r="MK60" s="109"/>
      <c r="ML60" s="109"/>
      <c r="MM60" s="109"/>
      <c r="MN60" s="109"/>
      <c r="MO60" s="109"/>
      <c r="MP60" s="109"/>
      <c r="MQ60" s="109"/>
      <c r="MR60" s="109"/>
      <c r="MS60" s="109"/>
      <c r="MT60" s="109"/>
      <c r="MU60" s="109"/>
      <c r="MV60" s="109"/>
      <c r="MW60" s="109"/>
      <c r="MX60" s="109"/>
      <c r="MY60" s="109"/>
      <c r="MZ60" s="109"/>
      <c r="NA60" s="109"/>
      <c r="NB60" s="109"/>
      <c r="NC60" s="109"/>
      <c r="ND60" s="109"/>
      <c r="NE60" s="109"/>
      <c r="NF60" s="109"/>
      <c r="NG60" s="109"/>
      <c r="NH60" s="109"/>
      <c r="NI60" s="109"/>
      <c r="NJ60" s="109"/>
      <c r="NK60" s="109"/>
      <c r="NL60" s="109"/>
      <c r="NM60" s="109"/>
      <c r="NN60" s="109"/>
      <c r="NO60" s="109"/>
      <c r="NP60" s="109"/>
      <c r="NQ60" s="109"/>
      <c r="NR60" s="109"/>
      <c r="NS60" s="109"/>
      <c r="NT60" s="109"/>
      <c r="NU60" s="109"/>
      <c r="NV60" s="109"/>
      <c r="NW60" s="109"/>
      <c r="NX60" s="109"/>
      <c r="NY60" s="109"/>
      <c r="NZ60" s="109"/>
      <c r="OA60" s="109">
        <v>20</v>
      </c>
      <c r="OB60" s="109"/>
      <c r="OC60" s="109"/>
      <c r="OD60" s="109"/>
      <c r="OE60" s="109"/>
      <c r="OF60" s="109"/>
      <c r="OG60" s="109"/>
      <c r="OH60" s="109"/>
      <c r="OI60" s="109"/>
      <c r="OJ60" s="109"/>
      <c r="OK60" s="109"/>
      <c r="OL60" s="109"/>
      <c r="OM60" s="109"/>
      <c r="ON60" s="109"/>
      <c r="OO60" s="109"/>
      <c r="OP60" s="109"/>
      <c r="OQ60" s="109"/>
      <c r="OR60" s="109"/>
      <c r="OS60" s="109"/>
      <c r="OT60" s="109"/>
      <c r="OU60" s="109"/>
      <c r="OV60" s="109"/>
      <c r="OW60" s="109"/>
      <c r="OX60" s="109"/>
      <c r="OY60" s="109"/>
      <c r="OZ60" s="109"/>
      <c r="PA60" s="109"/>
      <c r="PB60" s="109"/>
      <c r="PC60" s="109"/>
      <c r="PD60" s="109"/>
      <c r="PE60" s="109"/>
      <c r="PF60" s="109"/>
      <c r="PG60" s="109"/>
      <c r="PH60" s="109"/>
      <c r="PI60" s="109"/>
      <c r="PJ60" s="109"/>
      <c r="PK60" s="109"/>
      <c r="PL60" s="109"/>
      <c r="PM60" s="109"/>
      <c r="PN60" s="109"/>
      <c r="PO60" s="109"/>
      <c r="PP60" s="109"/>
      <c r="PQ60" s="109"/>
      <c r="PR60" s="109"/>
      <c r="PS60" s="109"/>
      <c r="PT60" s="109"/>
      <c r="PU60" s="109"/>
      <c r="PV60" s="109"/>
      <c r="PW60" s="109"/>
      <c r="PX60" s="109"/>
      <c r="PY60" s="109"/>
      <c r="PZ60" s="109"/>
      <c r="QA60" s="109"/>
      <c r="QB60" s="109"/>
      <c r="QC60" s="109"/>
      <c r="QD60" s="109"/>
      <c r="QE60" s="109"/>
      <c r="QF60" s="109"/>
      <c r="QG60" s="109"/>
      <c r="QH60" s="109"/>
      <c r="QI60" s="109"/>
      <c r="QJ60" s="109"/>
      <c r="QK60" s="23">
        <f t="shared" si="1"/>
        <v>30</v>
      </c>
      <c r="QL60" s="125"/>
      <c r="QM60" s="125">
        <v>1040.52</v>
      </c>
      <c r="QN60" s="125"/>
      <c r="QO60" s="125"/>
      <c r="QP60" s="125"/>
      <c r="QQ60" s="125"/>
      <c r="QR60" s="125"/>
      <c r="QS60" s="130"/>
    </row>
    <row r="61" spans="1:461" s="5" customFormat="1" ht="12.75" customHeight="1" x14ac:dyDescent="0.2">
      <c r="A61" s="52">
        <v>44599</v>
      </c>
      <c r="B61" s="90" t="s">
        <v>456</v>
      </c>
      <c r="C61" s="107"/>
      <c r="D61" s="107"/>
      <c r="E61" s="108"/>
      <c r="F61" s="108"/>
      <c r="G61" s="108"/>
      <c r="H61" s="108"/>
      <c r="I61" s="108"/>
      <c r="J61" s="108"/>
      <c r="K61" s="108"/>
      <c r="L61" s="108"/>
      <c r="M61" s="108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  <c r="BO61" s="109"/>
      <c r="BP61" s="109"/>
      <c r="BQ61" s="109"/>
      <c r="BR61" s="109"/>
      <c r="BS61" s="109"/>
      <c r="BT61" s="109"/>
      <c r="BU61" s="109"/>
      <c r="BV61" s="109"/>
      <c r="BW61" s="109"/>
      <c r="BX61" s="109"/>
      <c r="BY61" s="109"/>
      <c r="BZ61" s="109"/>
      <c r="CA61" s="109"/>
      <c r="CB61" s="109"/>
      <c r="CC61" s="109">
        <v>50</v>
      </c>
      <c r="CD61" s="109"/>
      <c r="CE61" s="109"/>
      <c r="CF61" s="109"/>
      <c r="CG61" s="109"/>
      <c r="CH61" s="109"/>
      <c r="CI61" s="109"/>
      <c r="CJ61" s="109"/>
      <c r="CK61" s="109"/>
      <c r="CL61" s="109"/>
      <c r="CM61" s="109"/>
      <c r="CN61" s="109"/>
      <c r="CO61" s="109"/>
      <c r="CP61" s="109"/>
      <c r="CQ61" s="109"/>
      <c r="CR61" s="109"/>
      <c r="CS61" s="109"/>
      <c r="CT61" s="109"/>
      <c r="CU61" s="109"/>
      <c r="CV61" s="109"/>
      <c r="CW61" s="109"/>
      <c r="CX61" s="109"/>
      <c r="CY61" s="109"/>
      <c r="CZ61" s="109"/>
      <c r="DA61" s="109"/>
      <c r="DB61" s="109">
        <v>50</v>
      </c>
      <c r="DC61" s="109"/>
      <c r="DD61" s="109"/>
      <c r="DE61" s="109"/>
      <c r="DF61" s="109"/>
      <c r="DG61" s="109"/>
      <c r="DH61" s="109"/>
      <c r="DI61" s="109"/>
      <c r="DJ61" s="109"/>
      <c r="DK61" s="109"/>
      <c r="DL61" s="109"/>
      <c r="DM61" s="109"/>
      <c r="DN61" s="109"/>
      <c r="DO61" s="109"/>
      <c r="DP61" s="109"/>
      <c r="DQ61" s="109"/>
      <c r="DR61" s="109"/>
      <c r="DS61" s="109"/>
      <c r="DT61" s="109"/>
      <c r="DU61" s="109"/>
      <c r="DV61" s="109"/>
      <c r="DW61" s="109"/>
      <c r="DX61" s="109"/>
      <c r="DY61" s="109"/>
      <c r="DZ61" s="109"/>
      <c r="EA61" s="109"/>
      <c r="EB61" s="109"/>
      <c r="EC61" s="109"/>
      <c r="ED61" s="109"/>
      <c r="EE61" s="109"/>
      <c r="EF61" s="109"/>
      <c r="EG61" s="109"/>
      <c r="EH61" s="109"/>
      <c r="EI61" s="109"/>
      <c r="EJ61" s="109"/>
      <c r="EK61" s="109"/>
      <c r="EL61" s="109"/>
      <c r="EM61" s="109"/>
      <c r="EN61" s="109"/>
      <c r="EO61" s="109"/>
      <c r="EP61" s="109"/>
      <c r="EQ61" s="109"/>
      <c r="ER61" s="109"/>
      <c r="ES61" s="109"/>
      <c r="ET61" s="109"/>
      <c r="EU61" s="109"/>
      <c r="EV61" s="109"/>
      <c r="EW61" s="109"/>
      <c r="EX61" s="109"/>
      <c r="EY61" s="109"/>
      <c r="EZ61" s="109"/>
      <c r="FA61" s="109"/>
      <c r="FB61" s="109"/>
      <c r="FC61" s="109"/>
      <c r="FD61" s="109"/>
      <c r="FE61" s="109"/>
      <c r="FF61" s="109"/>
      <c r="FG61" s="109"/>
      <c r="FH61" s="109"/>
      <c r="FI61" s="109"/>
      <c r="FJ61" s="109"/>
      <c r="FK61" s="109"/>
      <c r="FL61" s="109"/>
      <c r="FM61" s="109"/>
      <c r="FN61" s="109"/>
      <c r="FO61" s="109"/>
      <c r="FP61" s="109"/>
      <c r="FQ61" s="109"/>
      <c r="FR61" s="109"/>
      <c r="FS61" s="109"/>
      <c r="FT61" s="109"/>
      <c r="FU61" s="109"/>
      <c r="FV61" s="109"/>
      <c r="FW61" s="109"/>
      <c r="FX61" s="109"/>
      <c r="FY61" s="109"/>
      <c r="FZ61" s="109"/>
      <c r="GA61" s="109"/>
      <c r="GB61" s="109"/>
      <c r="GC61" s="109"/>
      <c r="GD61" s="109"/>
      <c r="GE61" s="109"/>
      <c r="GF61" s="109"/>
      <c r="GG61" s="109"/>
      <c r="GH61" s="109"/>
      <c r="GI61" s="109"/>
      <c r="GJ61" s="109"/>
      <c r="GK61" s="109"/>
      <c r="GL61" s="109"/>
      <c r="GM61" s="109"/>
      <c r="GN61" s="109"/>
      <c r="GO61" s="109"/>
      <c r="GP61" s="109"/>
      <c r="GQ61" s="109"/>
      <c r="GR61" s="109"/>
      <c r="GS61" s="109"/>
      <c r="GT61" s="109"/>
      <c r="GU61" s="109"/>
      <c r="GV61" s="109"/>
      <c r="GW61" s="109"/>
      <c r="GX61" s="109"/>
      <c r="GY61" s="109"/>
      <c r="GZ61" s="109"/>
      <c r="HA61" s="109"/>
      <c r="HB61" s="109"/>
      <c r="HC61" s="109"/>
      <c r="HD61" s="109"/>
      <c r="HE61" s="109"/>
      <c r="HF61" s="109"/>
      <c r="HG61" s="109"/>
      <c r="HH61" s="109"/>
      <c r="HI61" s="109"/>
      <c r="HJ61" s="109"/>
      <c r="HK61" s="109"/>
      <c r="HL61" s="109"/>
      <c r="HM61" s="109"/>
      <c r="HN61" s="109"/>
      <c r="HO61" s="109"/>
      <c r="HP61" s="109"/>
      <c r="HQ61" s="109"/>
      <c r="HR61" s="109"/>
      <c r="HS61" s="109"/>
      <c r="HT61" s="109"/>
      <c r="HU61" s="109"/>
      <c r="HV61" s="109"/>
      <c r="HW61" s="109"/>
      <c r="HX61" s="109"/>
      <c r="HY61" s="109"/>
      <c r="HZ61" s="109"/>
      <c r="IA61" s="109"/>
      <c r="IB61" s="109"/>
      <c r="IC61" s="109"/>
      <c r="ID61" s="109"/>
      <c r="IE61" s="109"/>
      <c r="IF61" s="109"/>
      <c r="IG61" s="109"/>
      <c r="IH61" s="109"/>
      <c r="II61" s="109"/>
      <c r="IJ61" s="109"/>
      <c r="IK61" s="109"/>
      <c r="IL61" s="109"/>
      <c r="IM61" s="109"/>
      <c r="IN61" s="109"/>
      <c r="IO61" s="109"/>
      <c r="IP61" s="109"/>
      <c r="IQ61" s="109"/>
      <c r="IR61" s="109"/>
      <c r="IS61" s="109"/>
      <c r="IT61" s="109"/>
      <c r="IU61" s="109"/>
      <c r="IV61" s="109"/>
      <c r="IW61" s="109"/>
      <c r="IX61" s="109"/>
      <c r="IY61" s="109"/>
      <c r="IZ61" s="109"/>
      <c r="JA61" s="109"/>
      <c r="JB61" s="109"/>
      <c r="JC61" s="109"/>
      <c r="JD61" s="109"/>
      <c r="JE61" s="109"/>
      <c r="JF61" s="109"/>
      <c r="JG61" s="109"/>
      <c r="JH61" s="109"/>
      <c r="JI61" s="109"/>
      <c r="JJ61" s="109"/>
      <c r="JK61" s="109"/>
      <c r="JL61" s="109"/>
      <c r="JM61" s="109"/>
      <c r="JN61" s="109"/>
      <c r="JO61" s="109"/>
      <c r="JP61" s="109"/>
      <c r="JQ61" s="109"/>
      <c r="JR61" s="109"/>
      <c r="JS61" s="109"/>
      <c r="JT61" s="109"/>
      <c r="JU61" s="109"/>
      <c r="JV61" s="109"/>
      <c r="JW61" s="109"/>
      <c r="JX61" s="109"/>
      <c r="JY61" s="109"/>
      <c r="JZ61" s="109"/>
      <c r="KA61" s="109"/>
      <c r="KB61" s="109"/>
      <c r="KC61" s="109"/>
      <c r="KD61" s="109"/>
      <c r="KE61" s="109"/>
      <c r="KF61" s="109"/>
      <c r="KG61" s="109"/>
      <c r="KH61" s="109"/>
      <c r="KI61" s="109"/>
      <c r="KJ61" s="109"/>
      <c r="KK61" s="109"/>
      <c r="KL61" s="109"/>
      <c r="KM61" s="109"/>
      <c r="KN61" s="109"/>
      <c r="KO61" s="109"/>
      <c r="KP61" s="109"/>
      <c r="KQ61" s="109"/>
      <c r="KR61" s="109"/>
      <c r="KS61" s="109"/>
      <c r="KT61" s="109"/>
      <c r="KU61" s="109"/>
      <c r="KV61" s="109"/>
      <c r="KW61" s="109"/>
      <c r="KX61" s="109"/>
      <c r="KY61" s="109"/>
      <c r="KZ61" s="109"/>
      <c r="LA61" s="109"/>
      <c r="LB61" s="109"/>
      <c r="LC61" s="109"/>
      <c r="LD61" s="109"/>
      <c r="LE61" s="109"/>
      <c r="LF61" s="109"/>
      <c r="LG61" s="109"/>
      <c r="LH61" s="109"/>
      <c r="LI61" s="109"/>
      <c r="LJ61" s="109"/>
      <c r="LK61" s="109"/>
      <c r="LL61" s="109"/>
      <c r="LM61" s="109"/>
      <c r="LN61" s="109"/>
      <c r="LO61" s="109"/>
      <c r="LP61" s="109"/>
      <c r="LQ61" s="109"/>
      <c r="LR61" s="109"/>
      <c r="LS61" s="109"/>
      <c r="LT61" s="109"/>
      <c r="LU61" s="109"/>
      <c r="LV61" s="109"/>
      <c r="LW61" s="109"/>
      <c r="LX61" s="109"/>
      <c r="LY61" s="109"/>
      <c r="LZ61" s="109"/>
      <c r="MA61" s="109"/>
      <c r="MB61" s="109"/>
      <c r="MC61" s="109"/>
      <c r="MD61" s="109"/>
      <c r="ME61" s="109"/>
      <c r="MF61" s="109"/>
      <c r="MG61" s="109"/>
      <c r="MH61" s="109"/>
      <c r="MI61" s="109"/>
      <c r="MJ61" s="109"/>
      <c r="MK61" s="109"/>
      <c r="ML61" s="109"/>
      <c r="MM61" s="109"/>
      <c r="MN61" s="109"/>
      <c r="MO61" s="109"/>
      <c r="MP61" s="109"/>
      <c r="MQ61" s="109"/>
      <c r="MR61" s="109"/>
      <c r="MS61" s="109"/>
      <c r="MT61" s="109"/>
      <c r="MU61" s="109"/>
      <c r="MV61" s="109"/>
      <c r="MW61" s="109"/>
      <c r="MX61" s="109"/>
      <c r="MY61" s="109"/>
      <c r="MZ61" s="109"/>
      <c r="NA61" s="109"/>
      <c r="NB61" s="109"/>
      <c r="NC61" s="109"/>
      <c r="ND61" s="109"/>
      <c r="NE61" s="109"/>
      <c r="NF61" s="109"/>
      <c r="NG61" s="109"/>
      <c r="NH61" s="109"/>
      <c r="NI61" s="109"/>
      <c r="NJ61" s="109"/>
      <c r="NK61" s="109"/>
      <c r="NL61" s="109"/>
      <c r="NM61" s="109"/>
      <c r="NN61" s="109"/>
      <c r="NO61" s="109"/>
      <c r="NP61" s="109"/>
      <c r="NQ61" s="109"/>
      <c r="NR61" s="109"/>
      <c r="NS61" s="109"/>
      <c r="NT61" s="109"/>
      <c r="NU61" s="109"/>
      <c r="NV61" s="109"/>
      <c r="NW61" s="109"/>
      <c r="NX61" s="109"/>
      <c r="NY61" s="109"/>
      <c r="NZ61" s="109"/>
      <c r="OA61" s="109"/>
      <c r="OB61" s="109"/>
      <c r="OC61" s="109"/>
      <c r="OD61" s="109"/>
      <c r="OE61" s="109"/>
      <c r="OF61" s="109"/>
      <c r="OG61" s="109"/>
      <c r="OH61" s="109"/>
      <c r="OI61" s="109"/>
      <c r="OJ61" s="109"/>
      <c r="OK61" s="109"/>
      <c r="OL61" s="109"/>
      <c r="OM61" s="109"/>
      <c r="ON61" s="109"/>
      <c r="OO61" s="109"/>
      <c r="OP61" s="109"/>
      <c r="OQ61" s="109"/>
      <c r="OR61" s="109"/>
      <c r="OS61" s="109"/>
      <c r="OT61" s="109"/>
      <c r="OU61" s="109"/>
      <c r="OV61" s="109"/>
      <c r="OW61" s="109"/>
      <c r="OX61" s="109"/>
      <c r="OY61" s="109"/>
      <c r="OZ61" s="109"/>
      <c r="PA61" s="109"/>
      <c r="PB61" s="109"/>
      <c r="PC61" s="109"/>
      <c r="PD61" s="109"/>
      <c r="PE61" s="109"/>
      <c r="PF61" s="109"/>
      <c r="PG61" s="109"/>
      <c r="PH61" s="109"/>
      <c r="PI61" s="109"/>
      <c r="PJ61" s="109"/>
      <c r="PK61" s="109"/>
      <c r="PL61" s="109"/>
      <c r="PM61" s="109"/>
      <c r="PN61" s="109"/>
      <c r="PO61" s="109"/>
      <c r="PP61" s="109"/>
      <c r="PQ61" s="109"/>
      <c r="PR61" s="109"/>
      <c r="PS61" s="109"/>
      <c r="PT61" s="109"/>
      <c r="PU61" s="109"/>
      <c r="PV61" s="109"/>
      <c r="PW61" s="109"/>
      <c r="PX61" s="109"/>
      <c r="PY61" s="109"/>
      <c r="PZ61" s="109"/>
      <c r="QA61" s="109"/>
      <c r="QB61" s="109"/>
      <c r="QC61" s="109"/>
      <c r="QD61" s="109"/>
      <c r="QE61" s="109"/>
      <c r="QF61" s="109"/>
      <c r="QG61" s="109"/>
      <c r="QH61" s="109"/>
      <c r="QI61" s="109"/>
      <c r="QJ61" s="109"/>
      <c r="QK61" s="23">
        <f t="shared" si="1"/>
        <v>100</v>
      </c>
      <c r="QL61" s="125"/>
      <c r="QM61" s="125"/>
      <c r="QN61" s="125">
        <v>4332</v>
      </c>
      <c r="QO61" s="125"/>
      <c r="QP61" s="125"/>
      <c r="QQ61" s="125"/>
      <c r="QR61" s="125"/>
      <c r="QS61" s="130"/>
    </row>
    <row r="62" spans="1:461" s="5" customFormat="1" ht="12.75" customHeight="1" x14ac:dyDescent="0.2">
      <c r="A62" s="52">
        <v>44599</v>
      </c>
      <c r="B62" s="98" t="s">
        <v>283</v>
      </c>
      <c r="C62" s="107"/>
      <c r="D62" s="107"/>
      <c r="E62" s="108"/>
      <c r="F62" s="108">
        <v>40</v>
      </c>
      <c r="G62" s="108"/>
      <c r="H62" s="108"/>
      <c r="I62" s="108"/>
      <c r="J62" s="108"/>
      <c r="K62" s="108"/>
      <c r="L62" s="108"/>
      <c r="M62" s="108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>
        <v>10</v>
      </c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  <c r="BO62" s="109"/>
      <c r="BP62" s="109"/>
      <c r="BQ62" s="109"/>
      <c r="BR62" s="109"/>
      <c r="BS62" s="109"/>
      <c r="BT62" s="109"/>
      <c r="BU62" s="109"/>
      <c r="BV62" s="109"/>
      <c r="BW62" s="109"/>
      <c r="BX62" s="109"/>
      <c r="BY62" s="109"/>
      <c r="BZ62" s="109"/>
      <c r="CA62" s="109"/>
      <c r="CB62" s="109"/>
      <c r="CC62" s="109"/>
      <c r="CD62" s="109"/>
      <c r="CE62" s="109"/>
      <c r="CF62" s="109"/>
      <c r="CG62" s="109"/>
      <c r="CH62" s="109"/>
      <c r="CI62" s="109"/>
      <c r="CJ62" s="109"/>
      <c r="CK62" s="109"/>
      <c r="CL62" s="109"/>
      <c r="CM62" s="109"/>
      <c r="CN62" s="109"/>
      <c r="CO62" s="109"/>
      <c r="CP62" s="109"/>
      <c r="CQ62" s="109"/>
      <c r="CR62" s="109"/>
      <c r="CS62" s="109"/>
      <c r="CT62" s="109"/>
      <c r="CU62" s="109"/>
      <c r="CV62" s="109"/>
      <c r="CW62" s="109"/>
      <c r="CX62" s="109"/>
      <c r="CY62" s="109"/>
      <c r="CZ62" s="109"/>
      <c r="DA62" s="109"/>
      <c r="DB62" s="109"/>
      <c r="DC62" s="109"/>
      <c r="DD62" s="109"/>
      <c r="DE62" s="109"/>
      <c r="DF62" s="109"/>
      <c r="DG62" s="109"/>
      <c r="DH62" s="109"/>
      <c r="DI62" s="109"/>
      <c r="DJ62" s="109"/>
      <c r="DK62" s="109"/>
      <c r="DL62" s="109"/>
      <c r="DM62" s="109"/>
      <c r="DN62" s="109"/>
      <c r="DO62" s="109"/>
      <c r="DP62" s="109"/>
      <c r="DQ62" s="109"/>
      <c r="DR62" s="109"/>
      <c r="DS62" s="109"/>
      <c r="DT62" s="109"/>
      <c r="DU62" s="109"/>
      <c r="DV62" s="109"/>
      <c r="DW62" s="109"/>
      <c r="DX62" s="109"/>
      <c r="DY62" s="109"/>
      <c r="DZ62" s="109"/>
      <c r="EA62" s="109"/>
      <c r="EB62" s="109"/>
      <c r="EC62" s="109"/>
      <c r="ED62" s="109"/>
      <c r="EE62" s="109"/>
      <c r="EF62" s="109"/>
      <c r="EG62" s="109"/>
      <c r="EH62" s="109"/>
      <c r="EI62" s="109"/>
      <c r="EJ62" s="109"/>
      <c r="EK62" s="109"/>
      <c r="EL62" s="109"/>
      <c r="EM62" s="109"/>
      <c r="EN62" s="109"/>
      <c r="EO62" s="109"/>
      <c r="EP62" s="109"/>
      <c r="EQ62" s="109"/>
      <c r="ER62" s="109"/>
      <c r="ES62" s="109"/>
      <c r="ET62" s="109"/>
      <c r="EU62" s="109"/>
      <c r="EV62" s="109"/>
      <c r="EW62" s="109"/>
      <c r="EX62" s="109"/>
      <c r="EY62" s="109"/>
      <c r="EZ62" s="109"/>
      <c r="FA62" s="109"/>
      <c r="FB62" s="109"/>
      <c r="FC62" s="109"/>
      <c r="FD62" s="109"/>
      <c r="FE62" s="109"/>
      <c r="FF62" s="109"/>
      <c r="FG62" s="109"/>
      <c r="FH62" s="109"/>
      <c r="FI62" s="109"/>
      <c r="FJ62" s="109"/>
      <c r="FK62" s="109"/>
      <c r="FL62" s="109"/>
      <c r="FM62" s="109"/>
      <c r="FN62" s="109"/>
      <c r="FO62" s="109"/>
      <c r="FP62" s="109"/>
      <c r="FQ62" s="109"/>
      <c r="FR62" s="109"/>
      <c r="FS62" s="109"/>
      <c r="FT62" s="109"/>
      <c r="FU62" s="109"/>
      <c r="FV62" s="109"/>
      <c r="FW62" s="109"/>
      <c r="FX62" s="109"/>
      <c r="FY62" s="109"/>
      <c r="FZ62" s="109"/>
      <c r="GA62" s="109"/>
      <c r="GB62" s="109"/>
      <c r="GC62" s="109"/>
      <c r="GD62" s="109"/>
      <c r="GE62" s="109"/>
      <c r="GF62" s="109"/>
      <c r="GG62" s="109"/>
      <c r="GH62" s="109"/>
      <c r="GI62" s="109"/>
      <c r="GJ62" s="109"/>
      <c r="GK62" s="109"/>
      <c r="GL62" s="109"/>
      <c r="GM62" s="109"/>
      <c r="GN62" s="109"/>
      <c r="GO62" s="109"/>
      <c r="GP62" s="109"/>
      <c r="GQ62" s="109"/>
      <c r="GR62" s="109"/>
      <c r="GS62" s="109"/>
      <c r="GT62" s="109"/>
      <c r="GU62" s="109"/>
      <c r="GV62" s="109"/>
      <c r="GW62" s="109"/>
      <c r="GX62" s="109"/>
      <c r="GY62" s="109"/>
      <c r="GZ62" s="109"/>
      <c r="HA62" s="109"/>
      <c r="HB62" s="109"/>
      <c r="HC62" s="109"/>
      <c r="HD62" s="109"/>
      <c r="HE62" s="109"/>
      <c r="HF62" s="109"/>
      <c r="HG62" s="109"/>
      <c r="HH62" s="109"/>
      <c r="HI62" s="109"/>
      <c r="HJ62" s="109"/>
      <c r="HK62" s="109"/>
      <c r="HL62" s="109"/>
      <c r="HM62" s="109"/>
      <c r="HN62" s="109"/>
      <c r="HO62" s="109"/>
      <c r="HP62" s="109"/>
      <c r="HQ62" s="109"/>
      <c r="HR62" s="109"/>
      <c r="HS62" s="109"/>
      <c r="HT62" s="109"/>
      <c r="HU62" s="109"/>
      <c r="HV62" s="109"/>
      <c r="HW62" s="109"/>
      <c r="HX62" s="109"/>
      <c r="HY62" s="109"/>
      <c r="HZ62" s="109"/>
      <c r="IA62" s="109"/>
      <c r="IB62" s="109"/>
      <c r="IC62" s="109"/>
      <c r="ID62" s="109"/>
      <c r="IE62" s="109"/>
      <c r="IF62" s="109"/>
      <c r="IG62" s="109"/>
      <c r="IH62" s="109"/>
      <c r="II62" s="109"/>
      <c r="IJ62" s="109"/>
      <c r="IK62" s="109"/>
      <c r="IL62" s="109"/>
      <c r="IM62" s="109"/>
      <c r="IN62" s="109"/>
      <c r="IO62" s="109"/>
      <c r="IP62" s="109"/>
      <c r="IQ62" s="109"/>
      <c r="IR62" s="109"/>
      <c r="IS62" s="109"/>
      <c r="IT62" s="109"/>
      <c r="IU62" s="109"/>
      <c r="IV62" s="109"/>
      <c r="IW62" s="109"/>
      <c r="IX62" s="109"/>
      <c r="IY62" s="109"/>
      <c r="IZ62" s="109"/>
      <c r="JA62" s="109"/>
      <c r="JB62" s="109"/>
      <c r="JC62" s="109"/>
      <c r="JD62" s="109"/>
      <c r="JE62" s="109"/>
      <c r="JF62" s="109"/>
      <c r="JG62" s="109"/>
      <c r="JH62" s="109"/>
      <c r="JI62" s="109"/>
      <c r="JJ62" s="109"/>
      <c r="JK62" s="109"/>
      <c r="JL62" s="109"/>
      <c r="JM62" s="109"/>
      <c r="JN62" s="109"/>
      <c r="JO62" s="109"/>
      <c r="JP62" s="109"/>
      <c r="JQ62" s="109"/>
      <c r="JR62" s="109"/>
      <c r="JS62" s="109"/>
      <c r="JT62" s="109"/>
      <c r="JU62" s="109"/>
      <c r="JV62" s="109"/>
      <c r="JW62" s="109"/>
      <c r="JX62" s="109"/>
      <c r="JY62" s="109"/>
      <c r="JZ62" s="109"/>
      <c r="KA62" s="109"/>
      <c r="KB62" s="109"/>
      <c r="KC62" s="109"/>
      <c r="KD62" s="109"/>
      <c r="KE62" s="109"/>
      <c r="KF62" s="109"/>
      <c r="KG62" s="109"/>
      <c r="KH62" s="109"/>
      <c r="KI62" s="109"/>
      <c r="KJ62" s="109"/>
      <c r="KK62" s="109"/>
      <c r="KL62" s="109"/>
      <c r="KM62" s="109"/>
      <c r="KN62" s="109"/>
      <c r="KO62" s="109"/>
      <c r="KP62" s="109"/>
      <c r="KQ62" s="109"/>
      <c r="KR62" s="109"/>
      <c r="KS62" s="109"/>
      <c r="KT62" s="109"/>
      <c r="KU62" s="109"/>
      <c r="KV62" s="109"/>
      <c r="KW62" s="109"/>
      <c r="KX62" s="109"/>
      <c r="KY62" s="109"/>
      <c r="KZ62" s="109"/>
      <c r="LA62" s="109"/>
      <c r="LB62" s="109"/>
      <c r="LC62" s="109"/>
      <c r="LD62" s="109"/>
      <c r="LE62" s="109"/>
      <c r="LF62" s="109">
        <v>110</v>
      </c>
      <c r="LG62" s="109"/>
      <c r="LH62" s="109"/>
      <c r="LI62" s="109"/>
      <c r="LJ62" s="109"/>
      <c r="LK62" s="109"/>
      <c r="LL62" s="109"/>
      <c r="LM62" s="109"/>
      <c r="LN62" s="109"/>
      <c r="LO62" s="109"/>
      <c r="LP62" s="109"/>
      <c r="LQ62" s="109"/>
      <c r="LR62" s="109"/>
      <c r="LS62" s="109"/>
      <c r="LT62" s="109"/>
      <c r="LU62" s="109"/>
      <c r="LV62" s="109"/>
      <c r="LW62" s="109"/>
      <c r="LX62" s="109"/>
      <c r="LY62" s="109"/>
      <c r="LZ62" s="109"/>
      <c r="MA62" s="109"/>
      <c r="MB62" s="109"/>
      <c r="MC62" s="109"/>
      <c r="MD62" s="109"/>
      <c r="ME62" s="109"/>
      <c r="MF62" s="109"/>
      <c r="MG62" s="109"/>
      <c r="MH62" s="109"/>
      <c r="MI62" s="109"/>
      <c r="MJ62" s="109"/>
      <c r="MK62" s="109"/>
      <c r="ML62" s="109"/>
      <c r="MM62" s="109"/>
      <c r="MN62" s="109"/>
      <c r="MO62" s="109"/>
      <c r="MP62" s="109"/>
      <c r="MQ62" s="109"/>
      <c r="MR62" s="109"/>
      <c r="MS62" s="109"/>
      <c r="MT62" s="109"/>
      <c r="MU62" s="109"/>
      <c r="MV62" s="109"/>
      <c r="MW62" s="109"/>
      <c r="MX62" s="109"/>
      <c r="MY62" s="109"/>
      <c r="MZ62" s="109"/>
      <c r="NA62" s="109"/>
      <c r="NB62" s="109"/>
      <c r="NC62" s="109"/>
      <c r="ND62" s="109"/>
      <c r="NE62" s="109"/>
      <c r="NF62" s="109"/>
      <c r="NG62" s="109"/>
      <c r="NH62" s="109"/>
      <c r="NI62" s="109"/>
      <c r="NJ62" s="109"/>
      <c r="NK62" s="109"/>
      <c r="NL62" s="109"/>
      <c r="NM62" s="109"/>
      <c r="NN62" s="109"/>
      <c r="NO62" s="109"/>
      <c r="NP62" s="109"/>
      <c r="NQ62" s="109"/>
      <c r="NR62" s="109"/>
      <c r="NS62" s="109"/>
      <c r="NT62" s="109"/>
      <c r="NU62" s="109"/>
      <c r="NV62" s="109"/>
      <c r="NW62" s="109"/>
      <c r="NX62" s="109"/>
      <c r="NY62" s="109"/>
      <c r="NZ62" s="109"/>
      <c r="OA62" s="109"/>
      <c r="OB62" s="109"/>
      <c r="OC62" s="109"/>
      <c r="OD62" s="109"/>
      <c r="OE62" s="109"/>
      <c r="OF62" s="109"/>
      <c r="OG62" s="109"/>
      <c r="OH62" s="109"/>
      <c r="OI62" s="109"/>
      <c r="OJ62" s="109"/>
      <c r="OK62" s="109"/>
      <c r="OL62" s="109"/>
      <c r="OM62" s="109"/>
      <c r="ON62" s="109"/>
      <c r="OO62" s="109"/>
      <c r="OP62" s="109"/>
      <c r="OQ62" s="109"/>
      <c r="OR62" s="109"/>
      <c r="OS62" s="109"/>
      <c r="OT62" s="109"/>
      <c r="OU62" s="109"/>
      <c r="OV62" s="109"/>
      <c r="OW62" s="109"/>
      <c r="OX62" s="109"/>
      <c r="OY62" s="109"/>
      <c r="OZ62" s="109"/>
      <c r="PA62" s="109"/>
      <c r="PB62" s="109"/>
      <c r="PC62" s="109"/>
      <c r="PD62" s="109"/>
      <c r="PE62" s="109"/>
      <c r="PF62" s="109"/>
      <c r="PG62" s="109"/>
      <c r="PH62" s="109"/>
      <c r="PI62" s="109"/>
      <c r="PJ62" s="109"/>
      <c r="PK62" s="109"/>
      <c r="PL62" s="109"/>
      <c r="PM62" s="109"/>
      <c r="PN62" s="109"/>
      <c r="PO62" s="109"/>
      <c r="PP62" s="109"/>
      <c r="PQ62" s="109"/>
      <c r="PR62" s="109"/>
      <c r="PS62" s="109"/>
      <c r="PT62" s="109"/>
      <c r="PU62" s="109"/>
      <c r="PV62" s="109"/>
      <c r="PW62" s="109"/>
      <c r="PX62" s="109"/>
      <c r="PY62" s="109"/>
      <c r="PZ62" s="109"/>
      <c r="QA62" s="109"/>
      <c r="QB62" s="109"/>
      <c r="QC62" s="109"/>
      <c r="QD62" s="109"/>
      <c r="QE62" s="109"/>
      <c r="QF62" s="109"/>
      <c r="QG62" s="109"/>
      <c r="QH62" s="109"/>
      <c r="QI62" s="109"/>
      <c r="QJ62" s="109"/>
      <c r="QK62" s="23">
        <f t="shared" si="1"/>
        <v>160</v>
      </c>
      <c r="QL62" s="125"/>
      <c r="QM62" s="125"/>
      <c r="QN62" s="125">
        <v>5127.92</v>
      </c>
      <c r="QO62" s="125"/>
      <c r="QP62" s="125"/>
      <c r="QQ62" s="125"/>
      <c r="QR62" s="125"/>
      <c r="QS62" s="130"/>
    </row>
    <row r="63" spans="1:461" s="5" customFormat="1" ht="12.75" customHeight="1" x14ac:dyDescent="0.2">
      <c r="A63" s="52">
        <v>44599</v>
      </c>
      <c r="B63" s="98" t="s">
        <v>172</v>
      </c>
      <c r="C63" s="107"/>
      <c r="D63" s="107"/>
      <c r="E63" s="108"/>
      <c r="F63" s="108"/>
      <c r="G63" s="108"/>
      <c r="H63" s="108"/>
      <c r="I63" s="108"/>
      <c r="J63" s="108">
        <v>90</v>
      </c>
      <c r="K63" s="108"/>
      <c r="L63" s="108"/>
      <c r="M63" s="108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  <c r="BO63" s="109"/>
      <c r="BP63" s="109"/>
      <c r="BQ63" s="109"/>
      <c r="BR63" s="109"/>
      <c r="BS63" s="109"/>
      <c r="BT63" s="109"/>
      <c r="BU63" s="109"/>
      <c r="BV63" s="109"/>
      <c r="BW63" s="109"/>
      <c r="BX63" s="109"/>
      <c r="BY63" s="109"/>
      <c r="BZ63" s="109"/>
      <c r="CA63" s="109"/>
      <c r="CB63" s="109"/>
      <c r="CC63" s="109"/>
      <c r="CD63" s="109"/>
      <c r="CE63" s="109"/>
      <c r="CF63" s="109"/>
      <c r="CG63" s="109"/>
      <c r="CH63" s="109"/>
      <c r="CI63" s="109"/>
      <c r="CJ63" s="109"/>
      <c r="CK63" s="109"/>
      <c r="CL63" s="109"/>
      <c r="CM63" s="109"/>
      <c r="CN63" s="109"/>
      <c r="CO63" s="109"/>
      <c r="CP63" s="109"/>
      <c r="CQ63" s="109"/>
      <c r="CR63" s="109"/>
      <c r="CS63" s="109"/>
      <c r="CT63" s="109"/>
      <c r="CU63" s="109"/>
      <c r="CV63" s="109"/>
      <c r="CW63" s="109"/>
      <c r="CX63" s="109"/>
      <c r="CY63" s="109"/>
      <c r="CZ63" s="109"/>
      <c r="DA63" s="109"/>
      <c r="DB63" s="109"/>
      <c r="DC63" s="109"/>
      <c r="DD63" s="109"/>
      <c r="DE63" s="109"/>
      <c r="DF63" s="109"/>
      <c r="DG63" s="109"/>
      <c r="DH63" s="109"/>
      <c r="DI63" s="109"/>
      <c r="DJ63" s="109"/>
      <c r="DK63" s="109"/>
      <c r="DL63" s="109"/>
      <c r="DM63" s="109"/>
      <c r="DN63" s="109"/>
      <c r="DO63" s="109"/>
      <c r="DP63" s="109"/>
      <c r="DQ63" s="109"/>
      <c r="DR63" s="109"/>
      <c r="DS63" s="109"/>
      <c r="DT63" s="109"/>
      <c r="DU63" s="109"/>
      <c r="DV63" s="109"/>
      <c r="DW63" s="109"/>
      <c r="DX63" s="109"/>
      <c r="DY63" s="109"/>
      <c r="DZ63" s="109"/>
      <c r="EA63" s="109"/>
      <c r="EB63" s="109"/>
      <c r="EC63" s="109"/>
      <c r="ED63" s="109"/>
      <c r="EE63" s="109"/>
      <c r="EF63" s="109"/>
      <c r="EG63" s="109"/>
      <c r="EH63" s="109"/>
      <c r="EI63" s="109"/>
      <c r="EJ63" s="109"/>
      <c r="EK63" s="109"/>
      <c r="EL63" s="109"/>
      <c r="EM63" s="109"/>
      <c r="EN63" s="109"/>
      <c r="EO63" s="109"/>
      <c r="EP63" s="109"/>
      <c r="EQ63" s="109"/>
      <c r="ER63" s="109"/>
      <c r="ES63" s="109"/>
      <c r="ET63" s="109"/>
      <c r="EU63" s="109"/>
      <c r="EV63" s="109"/>
      <c r="EW63" s="109"/>
      <c r="EX63" s="109"/>
      <c r="EY63" s="109"/>
      <c r="EZ63" s="109"/>
      <c r="FA63" s="109"/>
      <c r="FB63" s="109"/>
      <c r="FC63" s="109"/>
      <c r="FD63" s="109"/>
      <c r="FE63" s="109"/>
      <c r="FF63" s="109"/>
      <c r="FG63" s="109"/>
      <c r="FH63" s="109"/>
      <c r="FI63" s="109"/>
      <c r="FJ63" s="109"/>
      <c r="FK63" s="109"/>
      <c r="FL63" s="109"/>
      <c r="FM63" s="109"/>
      <c r="FN63" s="109"/>
      <c r="FO63" s="109"/>
      <c r="FP63" s="109"/>
      <c r="FQ63" s="109"/>
      <c r="FR63" s="109"/>
      <c r="FS63" s="109"/>
      <c r="FT63" s="109"/>
      <c r="FU63" s="109"/>
      <c r="FV63" s="109"/>
      <c r="FW63" s="109"/>
      <c r="FX63" s="109"/>
      <c r="FY63" s="109"/>
      <c r="FZ63" s="109"/>
      <c r="GA63" s="109"/>
      <c r="GB63" s="109"/>
      <c r="GC63" s="109"/>
      <c r="GD63" s="109"/>
      <c r="GE63" s="109"/>
      <c r="GF63" s="109"/>
      <c r="GG63" s="109"/>
      <c r="GH63" s="109"/>
      <c r="GI63" s="109"/>
      <c r="GJ63" s="109"/>
      <c r="GK63" s="109"/>
      <c r="GL63" s="109"/>
      <c r="GM63" s="109"/>
      <c r="GN63" s="109"/>
      <c r="GO63" s="109"/>
      <c r="GP63" s="109"/>
      <c r="GQ63" s="109"/>
      <c r="GR63" s="109"/>
      <c r="GS63" s="109"/>
      <c r="GT63" s="109"/>
      <c r="GU63" s="109"/>
      <c r="GV63" s="109"/>
      <c r="GW63" s="109"/>
      <c r="GX63" s="109"/>
      <c r="GY63" s="109"/>
      <c r="GZ63" s="109"/>
      <c r="HA63" s="109"/>
      <c r="HB63" s="109"/>
      <c r="HC63" s="109"/>
      <c r="HD63" s="109"/>
      <c r="HE63" s="109"/>
      <c r="HF63" s="109"/>
      <c r="HG63" s="109"/>
      <c r="HH63" s="109"/>
      <c r="HI63" s="109"/>
      <c r="HJ63" s="109"/>
      <c r="HK63" s="109"/>
      <c r="HL63" s="109"/>
      <c r="HM63" s="109"/>
      <c r="HN63" s="109"/>
      <c r="HO63" s="109"/>
      <c r="HP63" s="109"/>
      <c r="HQ63" s="109"/>
      <c r="HR63" s="109"/>
      <c r="HS63" s="109"/>
      <c r="HT63" s="109"/>
      <c r="HU63" s="109"/>
      <c r="HV63" s="109"/>
      <c r="HW63" s="109"/>
      <c r="HX63" s="109"/>
      <c r="HY63" s="109"/>
      <c r="HZ63" s="109"/>
      <c r="IA63" s="109"/>
      <c r="IB63" s="109"/>
      <c r="IC63" s="109"/>
      <c r="ID63" s="109"/>
      <c r="IE63" s="109"/>
      <c r="IF63" s="109"/>
      <c r="IG63" s="109"/>
      <c r="IH63" s="109"/>
      <c r="II63" s="109"/>
      <c r="IJ63" s="109"/>
      <c r="IK63" s="109"/>
      <c r="IL63" s="109"/>
      <c r="IM63" s="109"/>
      <c r="IN63" s="109"/>
      <c r="IO63" s="109"/>
      <c r="IP63" s="109"/>
      <c r="IQ63" s="109"/>
      <c r="IR63" s="109"/>
      <c r="IS63" s="109"/>
      <c r="IT63" s="109"/>
      <c r="IU63" s="109"/>
      <c r="IV63" s="109"/>
      <c r="IW63" s="109"/>
      <c r="IX63" s="109"/>
      <c r="IY63" s="109"/>
      <c r="IZ63" s="109"/>
      <c r="JA63" s="109"/>
      <c r="JB63" s="109"/>
      <c r="JC63" s="109"/>
      <c r="JD63" s="109"/>
      <c r="JE63" s="109"/>
      <c r="JF63" s="109"/>
      <c r="JG63" s="109"/>
      <c r="JH63" s="109"/>
      <c r="JI63" s="109"/>
      <c r="JJ63" s="109"/>
      <c r="JK63" s="109"/>
      <c r="JL63" s="109"/>
      <c r="JM63" s="109"/>
      <c r="JN63" s="109"/>
      <c r="JO63" s="109"/>
      <c r="JP63" s="109"/>
      <c r="JQ63" s="109"/>
      <c r="JR63" s="109"/>
      <c r="JS63" s="109"/>
      <c r="JT63" s="109"/>
      <c r="JU63" s="109"/>
      <c r="JV63" s="109"/>
      <c r="JW63" s="109"/>
      <c r="JX63" s="109"/>
      <c r="JY63" s="109"/>
      <c r="JZ63" s="109"/>
      <c r="KA63" s="109"/>
      <c r="KB63" s="109"/>
      <c r="KC63" s="109"/>
      <c r="KD63" s="109"/>
      <c r="KE63" s="109"/>
      <c r="KF63" s="109"/>
      <c r="KG63" s="109"/>
      <c r="KH63" s="109"/>
      <c r="KI63" s="109"/>
      <c r="KJ63" s="109"/>
      <c r="KK63" s="109"/>
      <c r="KL63" s="109"/>
      <c r="KM63" s="109"/>
      <c r="KN63" s="109"/>
      <c r="KO63" s="109"/>
      <c r="KP63" s="109"/>
      <c r="KQ63" s="109"/>
      <c r="KR63" s="109"/>
      <c r="KS63" s="109"/>
      <c r="KT63" s="109"/>
      <c r="KU63" s="109"/>
      <c r="KV63" s="109"/>
      <c r="KW63" s="109"/>
      <c r="KX63" s="109"/>
      <c r="KY63" s="109"/>
      <c r="KZ63" s="109"/>
      <c r="LA63" s="109"/>
      <c r="LB63" s="109"/>
      <c r="LC63" s="109"/>
      <c r="LD63" s="109"/>
      <c r="LE63" s="109"/>
      <c r="LF63" s="109"/>
      <c r="LG63" s="109"/>
      <c r="LH63" s="109"/>
      <c r="LI63" s="109"/>
      <c r="LJ63" s="109"/>
      <c r="LK63" s="109"/>
      <c r="LL63" s="109"/>
      <c r="LM63" s="109"/>
      <c r="LN63" s="109"/>
      <c r="LO63" s="109"/>
      <c r="LP63" s="109"/>
      <c r="LQ63" s="109"/>
      <c r="LR63" s="109"/>
      <c r="LS63" s="109"/>
      <c r="LT63" s="109"/>
      <c r="LU63" s="109"/>
      <c r="LV63" s="109"/>
      <c r="LW63" s="109"/>
      <c r="LX63" s="109"/>
      <c r="LY63" s="109"/>
      <c r="LZ63" s="109"/>
      <c r="MA63" s="109"/>
      <c r="MB63" s="109"/>
      <c r="MC63" s="109"/>
      <c r="MD63" s="109"/>
      <c r="ME63" s="109"/>
      <c r="MF63" s="109"/>
      <c r="MG63" s="109"/>
      <c r="MH63" s="109"/>
      <c r="MI63" s="109"/>
      <c r="MJ63" s="109"/>
      <c r="MK63" s="109"/>
      <c r="ML63" s="109"/>
      <c r="MM63" s="109"/>
      <c r="MN63" s="109"/>
      <c r="MO63" s="109"/>
      <c r="MP63" s="109"/>
      <c r="MQ63" s="109"/>
      <c r="MR63" s="109"/>
      <c r="MS63" s="109"/>
      <c r="MT63" s="109"/>
      <c r="MU63" s="109"/>
      <c r="MV63" s="109"/>
      <c r="MW63" s="109"/>
      <c r="MX63" s="109"/>
      <c r="MY63" s="109"/>
      <c r="MZ63" s="109"/>
      <c r="NA63" s="109"/>
      <c r="NB63" s="109"/>
      <c r="NC63" s="109"/>
      <c r="ND63" s="109"/>
      <c r="NE63" s="109"/>
      <c r="NF63" s="109"/>
      <c r="NG63" s="109"/>
      <c r="NH63" s="109"/>
      <c r="NI63" s="109"/>
      <c r="NJ63" s="109"/>
      <c r="NK63" s="109"/>
      <c r="NL63" s="109"/>
      <c r="NM63" s="109"/>
      <c r="NN63" s="109"/>
      <c r="NO63" s="109"/>
      <c r="NP63" s="109"/>
      <c r="NQ63" s="109"/>
      <c r="NR63" s="109"/>
      <c r="NS63" s="109"/>
      <c r="NT63" s="109"/>
      <c r="NU63" s="109"/>
      <c r="NV63" s="109"/>
      <c r="NW63" s="109"/>
      <c r="NX63" s="109"/>
      <c r="NY63" s="109"/>
      <c r="NZ63" s="109"/>
      <c r="OA63" s="109"/>
      <c r="OB63" s="109"/>
      <c r="OC63" s="109"/>
      <c r="OD63" s="109"/>
      <c r="OE63" s="109"/>
      <c r="OF63" s="109"/>
      <c r="OG63" s="109"/>
      <c r="OH63" s="109"/>
      <c r="OI63" s="109"/>
      <c r="OJ63" s="109"/>
      <c r="OK63" s="109"/>
      <c r="OL63" s="109"/>
      <c r="OM63" s="109"/>
      <c r="ON63" s="109"/>
      <c r="OO63" s="109"/>
      <c r="OP63" s="109"/>
      <c r="OQ63" s="109"/>
      <c r="OR63" s="109"/>
      <c r="OS63" s="109"/>
      <c r="OT63" s="109"/>
      <c r="OU63" s="109"/>
      <c r="OV63" s="109"/>
      <c r="OW63" s="109"/>
      <c r="OX63" s="109"/>
      <c r="OY63" s="109"/>
      <c r="OZ63" s="109"/>
      <c r="PA63" s="109"/>
      <c r="PB63" s="109"/>
      <c r="PC63" s="109"/>
      <c r="PD63" s="109"/>
      <c r="PE63" s="109"/>
      <c r="PF63" s="109"/>
      <c r="PG63" s="109"/>
      <c r="PH63" s="109"/>
      <c r="PI63" s="109"/>
      <c r="PJ63" s="109"/>
      <c r="PK63" s="109"/>
      <c r="PL63" s="109"/>
      <c r="PM63" s="109"/>
      <c r="PN63" s="109"/>
      <c r="PO63" s="109"/>
      <c r="PP63" s="109"/>
      <c r="PQ63" s="109"/>
      <c r="PR63" s="109"/>
      <c r="PS63" s="109"/>
      <c r="PT63" s="109"/>
      <c r="PU63" s="109"/>
      <c r="PV63" s="109"/>
      <c r="PW63" s="109"/>
      <c r="PX63" s="109"/>
      <c r="PY63" s="109"/>
      <c r="PZ63" s="109"/>
      <c r="QA63" s="109"/>
      <c r="QB63" s="109"/>
      <c r="QC63" s="109"/>
      <c r="QD63" s="109"/>
      <c r="QE63" s="109"/>
      <c r="QF63" s="109"/>
      <c r="QG63" s="109"/>
      <c r="QH63" s="109"/>
      <c r="QI63" s="109"/>
      <c r="QJ63" s="109"/>
      <c r="QK63" s="23">
        <f t="shared" si="1"/>
        <v>90</v>
      </c>
      <c r="QL63" s="125"/>
      <c r="QM63" s="125">
        <v>93.06</v>
      </c>
      <c r="QN63" s="125">
        <v>3038.94</v>
      </c>
      <c r="QO63" s="125"/>
      <c r="QP63" s="125"/>
      <c r="QQ63" s="125"/>
      <c r="QR63" s="125"/>
      <c r="QS63" s="130"/>
    </row>
    <row r="64" spans="1:461" s="5" customFormat="1" ht="12.75" customHeight="1" x14ac:dyDescent="0.2">
      <c r="A64" s="52">
        <v>44601</v>
      </c>
      <c r="B64" s="90" t="s">
        <v>190</v>
      </c>
      <c r="C64" s="107"/>
      <c r="D64" s="107"/>
      <c r="E64" s="108"/>
      <c r="F64" s="108"/>
      <c r="G64" s="108"/>
      <c r="H64" s="108"/>
      <c r="I64" s="108"/>
      <c r="J64" s="108"/>
      <c r="K64" s="108"/>
      <c r="L64" s="108"/>
      <c r="M64" s="108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  <c r="BO64" s="109"/>
      <c r="BP64" s="109"/>
      <c r="BQ64" s="109"/>
      <c r="BR64" s="109"/>
      <c r="BS64" s="109"/>
      <c r="BT64" s="109"/>
      <c r="BU64" s="109"/>
      <c r="BV64" s="109"/>
      <c r="BW64" s="109"/>
      <c r="BX64" s="109"/>
      <c r="BY64" s="109"/>
      <c r="BZ64" s="109"/>
      <c r="CA64" s="109"/>
      <c r="CB64" s="109"/>
      <c r="CC64" s="109">
        <v>80</v>
      </c>
      <c r="CD64" s="109"/>
      <c r="CE64" s="109"/>
      <c r="CF64" s="109"/>
      <c r="CG64" s="109"/>
      <c r="CH64" s="109"/>
      <c r="CI64" s="109"/>
      <c r="CJ64" s="109"/>
      <c r="CK64" s="109"/>
      <c r="CL64" s="109"/>
      <c r="CM64" s="109"/>
      <c r="CN64" s="109"/>
      <c r="CO64" s="109"/>
      <c r="CP64" s="109"/>
      <c r="CQ64" s="109"/>
      <c r="CR64" s="109"/>
      <c r="CS64" s="109"/>
      <c r="CT64" s="109"/>
      <c r="CU64" s="109"/>
      <c r="CV64" s="109"/>
      <c r="CW64" s="109"/>
      <c r="CX64" s="109"/>
      <c r="CY64" s="109"/>
      <c r="CZ64" s="109"/>
      <c r="DA64" s="109"/>
      <c r="DB64" s="109"/>
      <c r="DC64" s="109"/>
      <c r="DD64" s="109"/>
      <c r="DE64" s="109"/>
      <c r="DF64" s="109"/>
      <c r="DG64" s="109"/>
      <c r="DH64" s="109"/>
      <c r="DI64" s="109"/>
      <c r="DJ64" s="109"/>
      <c r="DK64" s="109"/>
      <c r="DL64" s="109"/>
      <c r="DM64" s="109"/>
      <c r="DN64" s="109"/>
      <c r="DO64" s="109"/>
      <c r="DP64" s="109"/>
      <c r="DQ64" s="109"/>
      <c r="DR64" s="109"/>
      <c r="DS64" s="109"/>
      <c r="DT64" s="109"/>
      <c r="DU64" s="109"/>
      <c r="DV64" s="109"/>
      <c r="DW64" s="109"/>
      <c r="DX64" s="109"/>
      <c r="DY64" s="109"/>
      <c r="DZ64" s="109"/>
      <c r="EA64" s="109"/>
      <c r="EB64" s="109"/>
      <c r="EC64" s="109"/>
      <c r="ED64" s="109"/>
      <c r="EE64" s="109"/>
      <c r="EF64" s="109"/>
      <c r="EG64" s="109"/>
      <c r="EH64" s="109"/>
      <c r="EI64" s="109"/>
      <c r="EJ64" s="109"/>
      <c r="EK64" s="109"/>
      <c r="EL64" s="109"/>
      <c r="EM64" s="109"/>
      <c r="EN64" s="109"/>
      <c r="EO64" s="109"/>
      <c r="EP64" s="109"/>
      <c r="EQ64" s="109"/>
      <c r="ER64" s="109"/>
      <c r="ES64" s="109"/>
      <c r="ET64" s="109"/>
      <c r="EU64" s="109"/>
      <c r="EV64" s="109"/>
      <c r="EW64" s="109"/>
      <c r="EX64" s="109"/>
      <c r="EY64" s="109"/>
      <c r="EZ64" s="109"/>
      <c r="FA64" s="109"/>
      <c r="FB64" s="109"/>
      <c r="FC64" s="109"/>
      <c r="FD64" s="109"/>
      <c r="FE64" s="109"/>
      <c r="FF64" s="109"/>
      <c r="FG64" s="109"/>
      <c r="FH64" s="109"/>
      <c r="FI64" s="109"/>
      <c r="FJ64" s="109"/>
      <c r="FK64" s="109"/>
      <c r="FL64" s="109"/>
      <c r="FM64" s="109"/>
      <c r="FN64" s="109"/>
      <c r="FO64" s="109"/>
      <c r="FP64" s="109"/>
      <c r="FQ64" s="109"/>
      <c r="FR64" s="109"/>
      <c r="FS64" s="109"/>
      <c r="FT64" s="109"/>
      <c r="FU64" s="109"/>
      <c r="FV64" s="109"/>
      <c r="FW64" s="109"/>
      <c r="FX64" s="109"/>
      <c r="FY64" s="109"/>
      <c r="FZ64" s="109"/>
      <c r="GA64" s="109"/>
      <c r="GB64" s="109"/>
      <c r="GC64" s="109"/>
      <c r="GD64" s="109"/>
      <c r="GE64" s="109"/>
      <c r="GF64" s="109"/>
      <c r="GG64" s="109"/>
      <c r="GH64" s="109"/>
      <c r="GI64" s="109"/>
      <c r="GJ64" s="109"/>
      <c r="GK64" s="109"/>
      <c r="GL64" s="109"/>
      <c r="GM64" s="109"/>
      <c r="GN64" s="109"/>
      <c r="GO64" s="109"/>
      <c r="GP64" s="109"/>
      <c r="GQ64" s="109"/>
      <c r="GR64" s="109"/>
      <c r="GS64" s="109"/>
      <c r="GT64" s="109"/>
      <c r="GU64" s="109"/>
      <c r="GV64" s="109"/>
      <c r="GW64" s="109"/>
      <c r="GX64" s="109"/>
      <c r="GY64" s="109"/>
      <c r="GZ64" s="109"/>
      <c r="HA64" s="109"/>
      <c r="HB64" s="109"/>
      <c r="HC64" s="109"/>
      <c r="HD64" s="109"/>
      <c r="HE64" s="109"/>
      <c r="HF64" s="109"/>
      <c r="HG64" s="109"/>
      <c r="HH64" s="109"/>
      <c r="HI64" s="109"/>
      <c r="HJ64" s="109"/>
      <c r="HK64" s="109"/>
      <c r="HL64" s="109"/>
      <c r="HM64" s="109"/>
      <c r="HN64" s="109"/>
      <c r="HO64" s="109"/>
      <c r="HP64" s="109"/>
      <c r="HQ64" s="109"/>
      <c r="HR64" s="109"/>
      <c r="HS64" s="109"/>
      <c r="HT64" s="109"/>
      <c r="HU64" s="109"/>
      <c r="HV64" s="109"/>
      <c r="HW64" s="109"/>
      <c r="HX64" s="109"/>
      <c r="HY64" s="109"/>
      <c r="HZ64" s="109"/>
      <c r="IA64" s="109"/>
      <c r="IB64" s="109"/>
      <c r="IC64" s="109"/>
      <c r="ID64" s="109"/>
      <c r="IE64" s="109"/>
      <c r="IF64" s="109"/>
      <c r="IG64" s="109"/>
      <c r="IH64" s="109"/>
      <c r="II64" s="109"/>
      <c r="IJ64" s="109"/>
      <c r="IK64" s="109"/>
      <c r="IL64" s="109"/>
      <c r="IM64" s="109"/>
      <c r="IN64" s="109"/>
      <c r="IO64" s="109"/>
      <c r="IP64" s="109"/>
      <c r="IQ64" s="109"/>
      <c r="IR64" s="109"/>
      <c r="IS64" s="109"/>
      <c r="IT64" s="109"/>
      <c r="IU64" s="109"/>
      <c r="IV64" s="109"/>
      <c r="IW64" s="109"/>
      <c r="IX64" s="109"/>
      <c r="IY64" s="109"/>
      <c r="IZ64" s="109"/>
      <c r="JA64" s="109"/>
      <c r="JB64" s="109"/>
      <c r="JC64" s="109"/>
      <c r="JD64" s="109"/>
      <c r="JE64" s="109"/>
      <c r="JF64" s="109"/>
      <c r="JG64" s="109"/>
      <c r="JH64" s="109"/>
      <c r="JI64" s="109"/>
      <c r="JJ64" s="109"/>
      <c r="JK64" s="109"/>
      <c r="JL64" s="109"/>
      <c r="JM64" s="109"/>
      <c r="JN64" s="109"/>
      <c r="JO64" s="109"/>
      <c r="JP64" s="109"/>
      <c r="JQ64" s="109"/>
      <c r="JR64" s="109"/>
      <c r="JS64" s="109"/>
      <c r="JT64" s="109"/>
      <c r="JU64" s="109"/>
      <c r="JV64" s="109"/>
      <c r="JW64" s="109"/>
      <c r="JX64" s="109"/>
      <c r="JY64" s="109"/>
      <c r="JZ64" s="109"/>
      <c r="KA64" s="109"/>
      <c r="KB64" s="109"/>
      <c r="KC64" s="109"/>
      <c r="KD64" s="109"/>
      <c r="KE64" s="109"/>
      <c r="KF64" s="109"/>
      <c r="KG64" s="109"/>
      <c r="KH64" s="109"/>
      <c r="KI64" s="109"/>
      <c r="KJ64" s="109"/>
      <c r="KK64" s="109"/>
      <c r="KL64" s="109"/>
      <c r="KM64" s="109"/>
      <c r="KN64" s="109"/>
      <c r="KO64" s="109"/>
      <c r="KP64" s="109"/>
      <c r="KQ64" s="109"/>
      <c r="KR64" s="109"/>
      <c r="KS64" s="109"/>
      <c r="KT64" s="109"/>
      <c r="KU64" s="109"/>
      <c r="KV64" s="109"/>
      <c r="KW64" s="109"/>
      <c r="KX64" s="109"/>
      <c r="KY64" s="109"/>
      <c r="KZ64" s="109"/>
      <c r="LA64" s="109"/>
      <c r="LB64" s="109"/>
      <c r="LC64" s="109"/>
      <c r="LD64" s="109"/>
      <c r="LE64" s="109"/>
      <c r="LF64" s="109"/>
      <c r="LG64" s="109"/>
      <c r="LH64" s="109"/>
      <c r="LI64" s="109"/>
      <c r="LJ64" s="109"/>
      <c r="LK64" s="109"/>
      <c r="LL64" s="109"/>
      <c r="LM64" s="109"/>
      <c r="LN64" s="109"/>
      <c r="LO64" s="109"/>
      <c r="LP64" s="109"/>
      <c r="LQ64" s="109"/>
      <c r="LR64" s="109"/>
      <c r="LS64" s="109"/>
      <c r="LT64" s="109"/>
      <c r="LU64" s="109"/>
      <c r="LV64" s="109"/>
      <c r="LW64" s="109"/>
      <c r="LX64" s="109"/>
      <c r="LY64" s="109"/>
      <c r="LZ64" s="109"/>
      <c r="MA64" s="109"/>
      <c r="MB64" s="109"/>
      <c r="MC64" s="109"/>
      <c r="MD64" s="109"/>
      <c r="ME64" s="109"/>
      <c r="MF64" s="109"/>
      <c r="MG64" s="109"/>
      <c r="MH64" s="109"/>
      <c r="MI64" s="109"/>
      <c r="MJ64" s="109"/>
      <c r="MK64" s="109"/>
      <c r="ML64" s="109"/>
      <c r="MM64" s="109"/>
      <c r="MN64" s="109"/>
      <c r="MO64" s="109"/>
      <c r="MP64" s="109"/>
      <c r="MQ64" s="109"/>
      <c r="MR64" s="109"/>
      <c r="MS64" s="109"/>
      <c r="MT64" s="109"/>
      <c r="MU64" s="109"/>
      <c r="MV64" s="109"/>
      <c r="MW64" s="109"/>
      <c r="MX64" s="109"/>
      <c r="MY64" s="109"/>
      <c r="MZ64" s="109"/>
      <c r="NA64" s="109"/>
      <c r="NB64" s="109"/>
      <c r="NC64" s="109"/>
      <c r="ND64" s="109"/>
      <c r="NE64" s="109"/>
      <c r="NF64" s="109"/>
      <c r="NG64" s="109"/>
      <c r="NH64" s="109"/>
      <c r="NI64" s="109"/>
      <c r="NJ64" s="109"/>
      <c r="NK64" s="109"/>
      <c r="NL64" s="109"/>
      <c r="NM64" s="109"/>
      <c r="NN64" s="109"/>
      <c r="NO64" s="109"/>
      <c r="NP64" s="109"/>
      <c r="NQ64" s="109"/>
      <c r="NR64" s="109"/>
      <c r="NS64" s="109"/>
      <c r="NT64" s="109"/>
      <c r="NU64" s="109"/>
      <c r="NV64" s="109"/>
      <c r="NW64" s="109"/>
      <c r="NX64" s="109"/>
      <c r="NY64" s="109"/>
      <c r="NZ64" s="109"/>
      <c r="OA64" s="109"/>
      <c r="OB64" s="109"/>
      <c r="OC64" s="109"/>
      <c r="OD64" s="109"/>
      <c r="OE64" s="109"/>
      <c r="OF64" s="109"/>
      <c r="OG64" s="109"/>
      <c r="OH64" s="109"/>
      <c r="OI64" s="109"/>
      <c r="OJ64" s="109"/>
      <c r="OK64" s="109"/>
      <c r="OL64" s="109"/>
      <c r="OM64" s="109"/>
      <c r="ON64" s="109"/>
      <c r="OO64" s="109"/>
      <c r="OP64" s="109"/>
      <c r="OQ64" s="109"/>
      <c r="OR64" s="109"/>
      <c r="OS64" s="109"/>
      <c r="OT64" s="109"/>
      <c r="OU64" s="109"/>
      <c r="OV64" s="109"/>
      <c r="OW64" s="109"/>
      <c r="OX64" s="109"/>
      <c r="OY64" s="109"/>
      <c r="OZ64" s="109"/>
      <c r="PA64" s="109"/>
      <c r="PB64" s="109"/>
      <c r="PC64" s="109"/>
      <c r="PD64" s="109"/>
      <c r="PE64" s="109"/>
      <c r="PF64" s="109"/>
      <c r="PG64" s="109"/>
      <c r="PH64" s="109"/>
      <c r="PI64" s="109"/>
      <c r="PJ64" s="109"/>
      <c r="PK64" s="109"/>
      <c r="PL64" s="109"/>
      <c r="PM64" s="109"/>
      <c r="PN64" s="109"/>
      <c r="PO64" s="109"/>
      <c r="PP64" s="109"/>
      <c r="PQ64" s="109"/>
      <c r="PR64" s="109"/>
      <c r="PS64" s="109"/>
      <c r="PT64" s="109"/>
      <c r="PU64" s="109"/>
      <c r="PV64" s="109"/>
      <c r="PW64" s="109"/>
      <c r="PX64" s="109"/>
      <c r="PY64" s="109"/>
      <c r="PZ64" s="109"/>
      <c r="QA64" s="109"/>
      <c r="QB64" s="109"/>
      <c r="QC64" s="109"/>
      <c r="QD64" s="109"/>
      <c r="QE64" s="109"/>
      <c r="QF64" s="109"/>
      <c r="QG64" s="109"/>
      <c r="QH64" s="109"/>
      <c r="QI64" s="109"/>
      <c r="QJ64" s="109"/>
      <c r="QK64" s="23">
        <f t="shared" si="1"/>
        <v>80</v>
      </c>
      <c r="QL64" s="125"/>
      <c r="QM64" s="125">
        <f>1212.41+1033.79</f>
        <v>2246.1999999999998</v>
      </c>
      <c r="QN64" s="125"/>
      <c r="QO64" s="125"/>
      <c r="QP64" s="125"/>
      <c r="QQ64" s="125"/>
      <c r="QR64" s="125"/>
      <c r="QS64" s="130"/>
    </row>
    <row r="65" spans="1:461" s="5" customFormat="1" ht="12.75" customHeight="1" x14ac:dyDescent="0.2">
      <c r="A65" s="52">
        <v>44601</v>
      </c>
      <c r="B65" s="90" t="s">
        <v>371</v>
      </c>
      <c r="C65" s="107"/>
      <c r="D65" s="107"/>
      <c r="E65" s="108"/>
      <c r="F65" s="108"/>
      <c r="G65" s="108"/>
      <c r="H65" s="108"/>
      <c r="I65" s="108"/>
      <c r="J65" s="108"/>
      <c r="K65" s="108"/>
      <c r="L65" s="108"/>
      <c r="M65" s="108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  <c r="BO65" s="109"/>
      <c r="BP65" s="109"/>
      <c r="BQ65" s="109"/>
      <c r="BR65" s="109"/>
      <c r="BS65" s="109"/>
      <c r="BT65" s="109"/>
      <c r="BU65" s="109"/>
      <c r="BV65" s="109"/>
      <c r="BW65" s="109"/>
      <c r="BX65" s="109"/>
      <c r="BY65" s="109"/>
      <c r="BZ65" s="109"/>
      <c r="CA65" s="109"/>
      <c r="CB65" s="109"/>
      <c r="CC65" s="109"/>
      <c r="CD65" s="109"/>
      <c r="CE65" s="109"/>
      <c r="CF65" s="109"/>
      <c r="CG65" s="109"/>
      <c r="CH65" s="109"/>
      <c r="CI65" s="109"/>
      <c r="CJ65" s="109"/>
      <c r="CK65" s="109"/>
      <c r="CL65" s="109"/>
      <c r="CM65" s="109"/>
      <c r="CN65" s="109"/>
      <c r="CO65" s="109"/>
      <c r="CP65" s="109"/>
      <c r="CQ65" s="109"/>
      <c r="CR65" s="109"/>
      <c r="CS65" s="109"/>
      <c r="CT65" s="109"/>
      <c r="CU65" s="109"/>
      <c r="CV65" s="109"/>
      <c r="CW65" s="109"/>
      <c r="CX65" s="109"/>
      <c r="CY65" s="109"/>
      <c r="CZ65" s="109"/>
      <c r="DA65" s="109"/>
      <c r="DB65" s="109"/>
      <c r="DC65" s="109"/>
      <c r="DD65" s="109"/>
      <c r="DE65" s="109"/>
      <c r="DF65" s="109"/>
      <c r="DG65" s="109"/>
      <c r="DH65" s="109"/>
      <c r="DI65" s="109"/>
      <c r="DJ65" s="109"/>
      <c r="DK65" s="109"/>
      <c r="DL65" s="109"/>
      <c r="DM65" s="109"/>
      <c r="DN65" s="109"/>
      <c r="DO65" s="109"/>
      <c r="DP65" s="109"/>
      <c r="DQ65" s="109"/>
      <c r="DR65" s="109"/>
      <c r="DS65" s="109"/>
      <c r="DT65" s="109"/>
      <c r="DU65" s="109"/>
      <c r="DV65" s="109"/>
      <c r="DW65" s="109"/>
      <c r="DX65" s="109"/>
      <c r="DY65" s="109"/>
      <c r="DZ65" s="109"/>
      <c r="EA65" s="109"/>
      <c r="EB65" s="109">
        <v>10</v>
      </c>
      <c r="EC65" s="109"/>
      <c r="ED65" s="109"/>
      <c r="EE65" s="109"/>
      <c r="EF65" s="109"/>
      <c r="EG65" s="109"/>
      <c r="EH65" s="109"/>
      <c r="EI65" s="109"/>
      <c r="EJ65" s="109"/>
      <c r="EK65" s="109"/>
      <c r="EL65" s="109"/>
      <c r="EM65" s="109"/>
      <c r="EN65" s="109"/>
      <c r="EO65" s="109"/>
      <c r="EP65" s="109"/>
      <c r="EQ65" s="109"/>
      <c r="ER65" s="109"/>
      <c r="ES65" s="109"/>
      <c r="ET65" s="109"/>
      <c r="EU65" s="109"/>
      <c r="EV65" s="109"/>
      <c r="EW65" s="109"/>
      <c r="EX65" s="109"/>
      <c r="EY65" s="109"/>
      <c r="EZ65" s="109"/>
      <c r="FA65" s="109"/>
      <c r="FB65" s="109"/>
      <c r="FC65" s="109"/>
      <c r="FD65" s="109"/>
      <c r="FE65" s="109"/>
      <c r="FF65" s="109"/>
      <c r="FG65" s="109"/>
      <c r="FH65" s="109"/>
      <c r="FI65" s="109"/>
      <c r="FJ65" s="109"/>
      <c r="FK65" s="109"/>
      <c r="FL65" s="109"/>
      <c r="FM65" s="109"/>
      <c r="FN65" s="109"/>
      <c r="FO65" s="109"/>
      <c r="FP65" s="109"/>
      <c r="FQ65" s="109"/>
      <c r="FR65" s="109"/>
      <c r="FS65" s="109"/>
      <c r="FT65" s="109"/>
      <c r="FU65" s="109"/>
      <c r="FV65" s="109"/>
      <c r="FW65" s="109"/>
      <c r="FX65" s="109"/>
      <c r="FY65" s="109"/>
      <c r="FZ65" s="109"/>
      <c r="GA65" s="109"/>
      <c r="GB65" s="109"/>
      <c r="GC65" s="109"/>
      <c r="GD65" s="109"/>
      <c r="GE65" s="109"/>
      <c r="GF65" s="109"/>
      <c r="GG65" s="109"/>
      <c r="GH65" s="109"/>
      <c r="GI65" s="109"/>
      <c r="GJ65" s="109"/>
      <c r="GK65" s="109"/>
      <c r="GL65" s="109"/>
      <c r="GM65" s="109">
        <v>20</v>
      </c>
      <c r="GN65" s="109"/>
      <c r="GO65" s="109"/>
      <c r="GP65" s="109"/>
      <c r="GQ65" s="109"/>
      <c r="GR65" s="109"/>
      <c r="GS65" s="109"/>
      <c r="GT65" s="109"/>
      <c r="GU65" s="109"/>
      <c r="GV65" s="109"/>
      <c r="GW65" s="109"/>
      <c r="GX65" s="109"/>
      <c r="GY65" s="109"/>
      <c r="GZ65" s="109"/>
      <c r="HA65" s="109"/>
      <c r="HB65" s="109"/>
      <c r="HC65" s="109"/>
      <c r="HD65" s="109"/>
      <c r="HE65" s="109"/>
      <c r="HF65" s="109"/>
      <c r="HG65" s="109"/>
      <c r="HH65" s="109"/>
      <c r="HI65" s="109"/>
      <c r="HJ65" s="109"/>
      <c r="HK65" s="109"/>
      <c r="HL65" s="109"/>
      <c r="HM65" s="109"/>
      <c r="HN65" s="109"/>
      <c r="HO65" s="109"/>
      <c r="HP65" s="109"/>
      <c r="HQ65" s="109"/>
      <c r="HR65" s="109"/>
      <c r="HS65" s="109"/>
      <c r="HT65" s="109"/>
      <c r="HU65" s="109"/>
      <c r="HV65" s="109"/>
      <c r="HW65" s="109"/>
      <c r="HX65" s="109"/>
      <c r="HY65" s="109"/>
      <c r="HZ65" s="109"/>
      <c r="IA65" s="109"/>
      <c r="IB65" s="109"/>
      <c r="IC65" s="109"/>
      <c r="ID65" s="109"/>
      <c r="IE65" s="109"/>
      <c r="IF65" s="109"/>
      <c r="IG65" s="109"/>
      <c r="IH65" s="109"/>
      <c r="II65" s="109"/>
      <c r="IJ65" s="109"/>
      <c r="IK65" s="109"/>
      <c r="IL65" s="109"/>
      <c r="IM65" s="109"/>
      <c r="IN65" s="109"/>
      <c r="IO65" s="109"/>
      <c r="IP65" s="109"/>
      <c r="IQ65" s="109"/>
      <c r="IR65" s="109"/>
      <c r="IS65" s="109"/>
      <c r="IT65" s="109"/>
      <c r="IU65" s="109"/>
      <c r="IV65" s="109"/>
      <c r="IW65" s="109"/>
      <c r="IX65" s="109"/>
      <c r="IY65" s="109"/>
      <c r="IZ65" s="109"/>
      <c r="JA65" s="109"/>
      <c r="JB65" s="109"/>
      <c r="JC65" s="109">
        <v>10</v>
      </c>
      <c r="JD65" s="109"/>
      <c r="JE65" s="109"/>
      <c r="JF65" s="109"/>
      <c r="JG65" s="109"/>
      <c r="JH65" s="109"/>
      <c r="JI65" s="109"/>
      <c r="JJ65" s="109"/>
      <c r="JK65" s="109"/>
      <c r="JL65" s="109"/>
      <c r="JM65" s="109"/>
      <c r="JN65" s="109"/>
      <c r="JO65" s="109"/>
      <c r="JP65" s="109"/>
      <c r="JQ65" s="109"/>
      <c r="JR65" s="109"/>
      <c r="JS65" s="109"/>
      <c r="JT65" s="109"/>
      <c r="JU65" s="109"/>
      <c r="JV65" s="109"/>
      <c r="JW65" s="109"/>
      <c r="JX65" s="109"/>
      <c r="JY65" s="109"/>
      <c r="JZ65" s="109"/>
      <c r="KA65" s="109"/>
      <c r="KB65" s="109"/>
      <c r="KC65" s="109"/>
      <c r="KD65" s="109"/>
      <c r="KE65" s="109"/>
      <c r="KF65" s="109"/>
      <c r="KG65" s="109"/>
      <c r="KH65" s="109"/>
      <c r="KI65" s="109"/>
      <c r="KJ65" s="109"/>
      <c r="KK65" s="109"/>
      <c r="KL65" s="109"/>
      <c r="KM65" s="109"/>
      <c r="KN65" s="109"/>
      <c r="KO65" s="109"/>
      <c r="KP65" s="109"/>
      <c r="KQ65" s="109"/>
      <c r="KR65" s="109"/>
      <c r="KS65" s="109"/>
      <c r="KT65" s="109"/>
      <c r="KU65" s="109"/>
      <c r="KV65" s="109"/>
      <c r="KW65" s="109"/>
      <c r="KX65" s="109"/>
      <c r="KY65" s="109"/>
      <c r="KZ65" s="109"/>
      <c r="LA65" s="109"/>
      <c r="LB65" s="109"/>
      <c r="LC65" s="109"/>
      <c r="LD65" s="109"/>
      <c r="LE65" s="109"/>
      <c r="LF65" s="109"/>
      <c r="LG65" s="109"/>
      <c r="LH65" s="109"/>
      <c r="LI65" s="109"/>
      <c r="LJ65" s="109"/>
      <c r="LK65" s="109"/>
      <c r="LL65" s="109"/>
      <c r="LM65" s="109"/>
      <c r="LN65" s="109"/>
      <c r="LO65" s="109"/>
      <c r="LP65" s="109"/>
      <c r="LQ65" s="109"/>
      <c r="LR65" s="109"/>
      <c r="LS65" s="109"/>
      <c r="LT65" s="109"/>
      <c r="LU65" s="109"/>
      <c r="LV65" s="109"/>
      <c r="LW65" s="109"/>
      <c r="LX65" s="109"/>
      <c r="LY65" s="109"/>
      <c r="LZ65" s="109"/>
      <c r="MA65" s="109"/>
      <c r="MB65" s="109"/>
      <c r="MC65" s="109"/>
      <c r="MD65" s="109"/>
      <c r="ME65" s="109"/>
      <c r="MF65" s="109"/>
      <c r="MG65" s="109"/>
      <c r="MH65" s="109"/>
      <c r="MI65" s="109"/>
      <c r="MJ65" s="109"/>
      <c r="MK65" s="109"/>
      <c r="ML65" s="109"/>
      <c r="MM65" s="109"/>
      <c r="MN65" s="109"/>
      <c r="MO65" s="109"/>
      <c r="MP65" s="109"/>
      <c r="MQ65" s="109"/>
      <c r="MR65" s="109"/>
      <c r="MS65" s="109"/>
      <c r="MT65" s="109"/>
      <c r="MU65" s="109"/>
      <c r="MV65" s="109"/>
      <c r="MW65" s="109"/>
      <c r="MX65" s="109"/>
      <c r="MY65" s="109"/>
      <c r="MZ65" s="109"/>
      <c r="NA65" s="109"/>
      <c r="NB65" s="109"/>
      <c r="NC65" s="109"/>
      <c r="ND65" s="109"/>
      <c r="NE65" s="109"/>
      <c r="NF65" s="109"/>
      <c r="NG65" s="109"/>
      <c r="NH65" s="109"/>
      <c r="NI65" s="109"/>
      <c r="NJ65" s="109"/>
      <c r="NK65" s="109"/>
      <c r="NL65" s="109"/>
      <c r="NM65" s="109"/>
      <c r="NN65" s="109"/>
      <c r="NO65" s="109"/>
      <c r="NP65" s="109"/>
      <c r="NQ65" s="109"/>
      <c r="NR65" s="109"/>
      <c r="NS65" s="109"/>
      <c r="NT65" s="109"/>
      <c r="NU65" s="109"/>
      <c r="NV65" s="109"/>
      <c r="NW65" s="109"/>
      <c r="NX65" s="109"/>
      <c r="NY65" s="109"/>
      <c r="NZ65" s="109"/>
      <c r="OA65" s="109"/>
      <c r="OB65" s="109"/>
      <c r="OC65" s="109"/>
      <c r="OD65" s="109"/>
      <c r="OE65" s="109"/>
      <c r="OF65" s="109"/>
      <c r="OG65" s="109"/>
      <c r="OH65" s="109"/>
      <c r="OI65" s="109"/>
      <c r="OJ65" s="109"/>
      <c r="OK65" s="109"/>
      <c r="OL65" s="109"/>
      <c r="OM65" s="109"/>
      <c r="ON65" s="109"/>
      <c r="OO65" s="109"/>
      <c r="OP65" s="109"/>
      <c r="OQ65" s="109"/>
      <c r="OR65" s="109"/>
      <c r="OS65" s="109"/>
      <c r="OT65" s="109"/>
      <c r="OU65" s="109"/>
      <c r="OV65" s="109"/>
      <c r="OW65" s="109"/>
      <c r="OX65" s="109"/>
      <c r="OY65" s="109"/>
      <c r="OZ65" s="109"/>
      <c r="PA65" s="109"/>
      <c r="PB65" s="109"/>
      <c r="PC65" s="109"/>
      <c r="PD65" s="109"/>
      <c r="PE65" s="109"/>
      <c r="PF65" s="109"/>
      <c r="PG65" s="109"/>
      <c r="PH65" s="109"/>
      <c r="PI65" s="109"/>
      <c r="PJ65" s="109"/>
      <c r="PK65" s="109"/>
      <c r="PL65" s="109"/>
      <c r="PM65" s="109"/>
      <c r="PN65" s="109"/>
      <c r="PO65" s="109"/>
      <c r="PP65" s="109"/>
      <c r="PQ65" s="109"/>
      <c r="PR65" s="109"/>
      <c r="PS65" s="109"/>
      <c r="PT65" s="109"/>
      <c r="PU65" s="109"/>
      <c r="PV65" s="109"/>
      <c r="PW65" s="109"/>
      <c r="PX65" s="109"/>
      <c r="PY65" s="109"/>
      <c r="PZ65" s="109"/>
      <c r="QA65" s="109"/>
      <c r="QB65" s="109"/>
      <c r="QC65" s="109"/>
      <c r="QD65" s="109"/>
      <c r="QE65" s="109"/>
      <c r="QF65" s="109"/>
      <c r="QG65" s="109"/>
      <c r="QH65" s="109"/>
      <c r="QI65" s="109"/>
      <c r="QJ65" s="109"/>
      <c r="QK65" s="23">
        <f t="shared" si="1"/>
        <v>40</v>
      </c>
      <c r="QL65" s="125"/>
      <c r="QM65" s="125"/>
      <c r="QN65" s="125"/>
      <c r="QO65" s="125">
        <v>1974.84</v>
      </c>
      <c r="QP65" s="125"/>
      <c r="QQ65" s="125"/>
      <c r="QR65" s="125"/>
      <c r="QS65" s="130"/>
    </row>
    <row r="66" spans="1:461" s="5" customFormat="1" ht="12.75" customHeight="1" x14ac:dyDescent="0.2">
      <c r="A66" s="52">
        <v>44602</v>
      </c>
      <c r="B66" s="98" t="s">
        <v>231</v>
      </c>
      <c r="C66" s="107"/>
      <c r="D66" s="107"/>
      <c r="E66" s="108"/>
      <c r="F66" s="108"/>
      <c r="G66" s="108"/>
      <c r="H66" s="108"/>
      <c r="I66" s="108"/>
      <c r="J66" s="108"/>
      <c r="K66" s="108"/>
      <c r="L66" s="108"/>
      <c r="M66" s="108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  <c r="BO66" s="109"/>
      <c r="BP66" s="109"/>
      <c r="BQ66" s="109"/>
      <c r="BR66" s="109"/>
      <c r="BS66" s="109"/>
      <c r="BT66" s="109"/>
      <c r="BU66" s="109"/>
      <c r="BV66" s="109"/>
      <c r="BW66" s="109"/>
      <c r="BX66" s="109"/>
      <c r="BY66" s="109"/>
      <c r="BZ66" s="109"/>
      <c r="CA66" s="109"/>
      <c r="CB66" s="109"/>
      <c r="CC66" s="109"/>
      <c r="CD66" s="109"/>
      <c r="CE66" s="109"/>
      <c r="CF66" s="109"/>
      <c r="CG66" s="109"/>
      <c r="CH66" s="109"/>
      <c r="CI66" s="109"/>
      <c r="CJ66" s="109"/>
      <c r="CK66" s="109"/>
      <c r="CL66" s="109"/>
      <c r="CM66" s="109"/>
      <c r="CN66" s="109"/>
      <c r="CO66" s="109"/>
      <c r="CP66" s="109"/>
      <c r="CQ66" s="109"/>
      <c r="CR66" s="109"/>
      <c r="CS66" s="109"/>
      <c r="CT66" s="109"/>
      <c r="CU66" s="109"/>
      <c r="CV66" s="109"/>
      <c r="CW66" s="109"/>
      <c r="CX66" s="109"/>
      <c r="CY66" s="109"/>
      <c r="CZ66" s="109"/>
      <c r="DA66" s="109"/>
      <c r="DB66" s="109"/>
      <c r="DC66" s="109"/>
      <c r="DD66" s="109"/>
      <c r="DE66" s="109"/>
      <c r="DF66" s="109"/>
      <c r="DG66" s="109"/>
      <c r="DH66" s="109"/>
      <c r="DI66" s="109"/>
      <c r="DJ66" s="109"/>
      <c r="DK66" s="109"/>
      <c r="DL66" s="109"/>
      <c r="DM66" s="109"/>
      <c r="DN66" s="109"/>
      <c r="DO66" s="109"/>
      <c r="DP66" s="109"/>
      <c r="DQ66" s="109"/>
      <c r="DR66" s="109"/>
      <c r="DS66" s="109"/>
      <c r="DT66" s="109"/>
      <c r="DU66" s="109"/>
      <c r="DV66" s="109"/>
      <c r="DW66" s="109"/>
      <c r="DX66" s="109"/>
      <c r="DY66" s="109"/>
      <c r="DZ66" s="109"/>
      <c r="EA66" s="109"/>
      <c r="EB66" s="109"/>
      <c r="EC66" s="109"/>
      <c r="ED66" s="109"/>
      <c r="EE66" s="109"/>
      <c r="EF66" s="109"/>
      <c r="EG66" s="109"/>
      <c r="EH66" s="109"/>
      <c r="EI66" s="109"/>
      <c r="EJ66" s="109"/>
      <c r="EK66" s="109"/>
      <c r="EL66" s="109"/>
      <c r="EM66" s="109"/>
      <c r="EN66" s="109"/>
      <c r="EO66" s="109"/>
      <c r="EP66" s="109"/>
      <c r="EQ66" s="109"/>
      <c r="ER66" s="109"/>
      <c r="ES66" s="109"/>
      <c r="ET66" s="109"/>
      <c r="EU66" s="109"/>
      <c r="EV66" s="109"/>
      <c r="EW66" s="109"/>
      <c r="EX66" s="109"/>
      <c r="EY66" s="109"/>
      <c r="EZ66" s="109"/>
      <c r="FA66" s="109"/>
      <c r="FB66" s="109"/>
      <c r="FC66" s="109"/>
      <c r="FD66" s="109"/>
      <c r="FE66" s="109"/>
      <c r="FF66" s="109"/>
      <c r="FG66" s="109"/>
      <c r="FH66" s="109"/>
      <c r="FI66" s="109"/>
      <c r="FJ66" s="109"/>
      <c r="FK66" s="109"/>
      <c r="FL66" s="109"/>
      <c r="FM66" s="109"/>
      <c r="FN66" s="109"/>
      <c r="FO66" s="109"/>
      <c r="FP66" s="109"/>
      <c r="FQ66" s="109"/>
      <c r="FR66" s="109"/>
      <c r="FS66" s="109"/>
      <c r="FT66" s="109"/>
      <c r="FU66" s="109"/>
      <c r="FV66" s="109"/>
      <c r="FW66" s="109"/>
      <c r="FX66" s="109"/>
      <c r="FY66" s="109"/>
      <c r="FZ66" s="109"/>
      <c r="GA66" s="109"/>
      <c r="GB66" s="109"/>
      <c r="GC66" s="109"/>
      <c r="GD66" s="109"/>
      <c r="GE66" s="109"/>
      <c r="GF66" s="109"/>
      <c r="GG66" s="109"/>
      <c r="GH66" s="109"/>
      <c r="GI66" s="109"/>
      <c r="GJ66" s="109"/>
      <c r="GK66" s="109"/>
      <c r="GL66" s="109"/>
      <c r="GM66" s="109"/>
      <c r="GN66" s="109"/>
      <c r="GO66" s="109"/>
      <c r="GP66" s="109"/>
      <c r="GQ66" s="109"/>
      <c r="GR66" s="109"/>
      <c r="GS66" s="109"/>
      <c r="GT66" s="109"/>
      <c r="GU66" s="109"/>
      <c r="GV66" s="109"/>
      <c r="GW66" s="109"/>
      <c r="GX66" s="109"/>
      <c r="GY66" s="109"/>
      <c r="GZ66" s="109"/>
      <c r="HA66" s="109"/>
      <c r="HB66" s="109"/>
      <c r="HC66" s="109"/>
      <c r="HD66" s="109"/>
      <c r="HE66" s="109"/>
      <c r="HF66" s="109"/>
      <c r="HG66" s="109"/>
      <c r="HH66" s="109"/>
      <c r="HI66" s="109"/>
      <c r="HJ66" s="109"/>
      <c r="HK66" s="109"/>
      <c r="HL66" s="109"/>
      <c r="HM66" s="109"/>
      <c r="HN66" s="109"/>
      <c r="HO66" s="109"/>
      <c r="HP66" s="109"/>
      <c r="HQ66" s="109"/>
      <c r="HR66" s="109"/>
      <c r="HS66" s="109"/>
      <c r="HT66" s="109"/>
      <c r="HU66" s="109"/>
      <c r="HV66" s="109"/>
      <c r="HW66" s="109"/>
      <c r="HX66" s="109"/>
      <c r="HY66" s="109"/>
      <c r="HZ66" s="109"/>
      <c r="IA66" s="109"/>
      <c r="IB66" s="109"/>
      <c r="IC66" s="109"/>
      <c r="ID66" s="109"/>
      <c r="IE66" s="109"/>
      <c r="IF66" s="109"/>
      <c r="IG66" s="109"/>
      <c r="IH66" s="109"/>
      <c r="II66" s="109"/>
      <c r="IJ66" s="109"/>
      <c r="IK66" s="109"/>
      <c r="IL66" s="109"/>
      <c r="IM66" s="109"/>
      <c r="IN66" s="109"/>
      <c r="IO66" s="109"/>
      <c r="IP66" s="109"/>
      <c r="IQ66" s="109"/>
      <c r="IR66" s="109"/>
      <c r="IS66" s="109"/>
      <c r="IT66" s="109"/>
      <c r="IU66" s="109"/>
      <c r="IV66" s="109"/>
      <c r="IW66" s="109"/>
      <c r="IX66" s="109"/>
      <c r="IY66" s="109"/>
      <c r="IZ66" s="109"/>
      <c r="JA66" s="109"/>
      <c r="JB66" s="109"/>
      <c r="JC66" s="109"/>
      <c r="JD66" s="109"/>
      <c r="JE66" s="109"/>
      <c r="JF66" s="109"/>
      <c r="JG66" s="109"/>
      <c r="JH66" s="109"/>
      <c r="JI66" s="109"/>
      <c r="JJ66" s="109"/>
      <c r="JK66" s="109"/>
      <c r="JL66" s="109"/>
      <c r="JM66" s="109"/>
      <c r="JN66" s="109"/>
      <c r="JO66" s="109"/>
      <c r="JP66" s="109"/>
      <c r="JQ66" s="109"/>
      <c r="JR66" s="109"/>
      <c r="JS66" s="109"/>
      <c r="JT66" s="109"/>
      <c r="JU66" s="109"/>
      <c r="JV66" s="109"/>
      <c r="JW66" s="109"/>
      <c r="JX66" s="109"/>
      <c r="JY66" s="109"/>
      <c r="JZ66" s="109"/>
      <c r="KA66" s="109"/>
      <c r="KB66" s="109"/>
      <c r="KC66" s="109"/>
      <c r="KD66" s="109"/>
      <c r="KE66" s="109"/>
      <c r="KF66" s="109"/>
      <c r="KG66" s="109"/>
      <c r="KH66" s="109"/>
      <c r="KI66" s="109"/>
      <c r="KJ66" s="109"/>
      <c r="KK66" s="109"/>
      <c r="KL66" s="109"/>
      <c r="KM66" s="109"/>
      <c r="KN66" s="109"/>
      <c r="KO66" s="109"/>
      <c r="KP66" s="109"/>
      <c r="KQ66" s="109"/>
      <c r="KR66" s="109"/>
      <c r="KS66" s="109"/>
      <c r="KT66" s="109"/>
      <c r="KU66" s="109"/>
      <c r="KV66" s="109"/>
      <c r="KW66" s="109"/>
      <c r="KX66" s="109"/>
      <c r="KY66" s="109"/>
      <c r="KZ66" s="109"/>
      <c r="LA66" s="109"/>
      <c r="LB66" s="109"/>
      <c r="LC66" s="109"/>
      <c r="LD66" s="109"/>
      <c r="LE66" s="109"/>
      <c r="LF66" s="109"/>
      <c r="LG66" s="109"/>
      <c r="LH66" s="109"/>
      <c r="LI66" s="109"/>
      <c r="LJ66" s="109"/>
      <c r="LK66" s="109"/>
      <c r="LL66" s="109"/>
      <c r="LM66" s="109"/>
      <c r="LN66" s="109"/>
      <c r="LO66" s="109"/>
      <c r="LP66" s="109"/>
      <c r="LQ66" s="109"/>
      <c r="LR66" s="109"/>
      <c r="LS66" s="109"/>
      <c r="LT66" s="109"/>
      <c r="LU66" s="109"/>
      <c r="LV66" s="109"/>
      <c r="LW66" s="109"/>
      <c r="LX66" s="109"/>
      <c r="LY66" s="109"/>
      <c r="LZ66" s="109"/>
      <c r="MA66" s="109"/>
      <c r="MB66" s="109"/>
      <c r="MC66" s="109"/>
      <c r="MD66" s="109"/>
      <c r="ME66" s="109"/>
      <c r="MF66" s="109"/>
      <c r="MG66" s="109"/>
      <c r="MH66" s="109"/>
      <c r="MI66" s="109"/>
      <c r="MJ66" s="109"/>
      <c r="MK66" s="109"/>
      <c r="ML66" s="109"/>
      <c r="MM66" s="109"/>
      <c r="MN66" s="109"/>
      <c r="MO66" s="109"/>
      <c r="MP66" s="109"/>
      <c r="MQ66" s="109"/>
      <c r="MR66" s="109"/>
      <c r="MS66" s="109"/>
      <c r="MT66" s="109"/>
      <c r="MU66" s="109"/>
      <c r="MV66" s="109"/>
      <c r="MW66" s="109"/>
      <c r="MX66" s="109"/>
      <c r="MY66" s="109"/>
      <c r="MZ66" s="109"/>
      <c r="NA66" s="109"/>
      <c r="NB66" s="109"/>
      <c r="NC66" s="109"/>
      <c r="ND66" s="109"/>
      <c r="NE66" s="109"/>
      <c r="NF66" s="109"/>
      <c r="NG66" s="109"/>
      <c r="NH66" s="109"/>
      <c r="NI66" s="109"/>
      <c r="NJ66" s="109"/>
      <c r="NK66" s="109"/>
      <c r="NL66" s="109"/>
      <c r="NM66" s="109"/>
      <c r="NN66" s="109"/>
      <c r="NO66" s="109"/>
      <c r="NP66" s="109"/>
      <c r="NQ66" s="109"/>
      <c r="NR66" s="109"/>
      <c r="NS66" s="109"/>
      <c r="NT66" s="109"/>
      <c r="NU66" s="109"/>
      <c r="NV66" s="109"/>
      <c r="NW66" s="109"/>
      <c r="NX66" s="109"/>
      <c r="NY66" s="109"/>
      <c r="NZ66" s="109"/>
      <c r="OA66" s="109"/>
      <c r="OB66" s="109"/>
      <c r="OC66" s="109"/>
      <c r="OD66" s="109"/>
      <c r="OE66" s="109"/>
      <c r="OF66" s="109"/>
      <c r="OG66" s="109"/>
      <c r="OH66" s="109"/>
      <c r="OI66" s="109"/>
      <c r="OJ66" s="109"/>
      <c r="OK66" s="109"/>
      <c r="OL66" s="109"/>
      <c r="OM66" s="109"/>
      <c r="ON66" s="109"/>
      <c r="OO66" s="109"/>
      <c r="OP66" s="109"/>
      <c r="OQ66" s="109"/>
      <c r="OR66" s="109"/>
      <c r="OS66" s="109"/>
      <c r="OT66" s="109"/>
      <c r="OU66" s="109"/>
      <c r="OV66" s="109"/>
      <c r="OW66" s="109"/>
      <c r="OX66" s="109"/>
      <c r="OY66" s="109"/>
      <c r="OZ66" s="109"/>
      <c r="PA66" s="109"/>
      <c r="PB66" s="109">
        <v>120</v>
      </c>
      <c r="PC66" s="109"/>
      <c r="PD66" s="109"/>
      <c r="PE66" s="109"/>
      <c r="PF66" s="109"/>
      <c r="PG66" s="109"/>
      <c r="PH66" s="109"/>
      <c r="PI66" s="109"/>
      <c r="PJ66" s="109"/>
      <c r="PK66" s="109"/>
      <c r="PL66" s="109"/>
      <c r="PM66" s="109"/>
      <c r="PN66" s="109"/>
      <c r="PO66" s="109"/>
      <c r="PP66" s="109"/>
      <c r="PQ66" s="109"/>
      <c r="PR66" s="109"/>
      <c r="PS66" s="109"/>
      <c r="PT66" s="109"/>
      <c r="PU66" s="109"/>
      <c r="PV66" s="109"/>
      <c r="PW66" s="109"/>
      <c r="PX66" s="109"/>
      <c r="PY66" s="109"/>
      <c r="PZ66" s="109"/>
      <c r="QA66" s="109"/>
      <c r="QB66" s="109"/>
      <c r="QC66" s="109"/>
      <c r="QD66" s="109"/>
      <c r="QE66" s="109"/>
      <c r="QF66" s="109"/>
      <c r="QG66" s="109"/>
      <c r="QH66" s="109"/>
      <c r="QI66" s="109"/>
      <c r="QJ66" s="109"/>
      <c r="QK66" s="23">
        <f t="shared" si="1"/>
        <v>120</v>
      </c>
      <c r="QL66" s="125"/>
      <c r="QM66" s="125"/>
      <c r="QN66" s="125">
        <v>1015.2</v>
      </c>
      <c r="QO66" s="125"/>
      <c r="QP66" s="125"/>
      <c r="QQ66" s="125"/>
      <c r="QR66" s="125"/>
      <c r="QS66" s="130"/>
    </row>
    <row r="67" spans="1:461" s="5" customFormat="1" ht="12.75" customHeight="1" x14ac:dyDescent="0.2">
      <c r="A67" s="52">
        <v>44603</v>
      </c>
      <c r="B67" s="90" t="s">
        <v>136</v>
      </c>
      <c r="C67" s="107"/>
      <c r="D67" s="107"/>
      <c r="E67" s="108"/>
      <c r="F67" s="108"/>
      <c r="G67" s="108"/>
      <c r="H67" s="108"/>
      <c r="I67" s="108"/>
      <c r="J67" s="108"/>
      <c r="K67" s="108"/>
      <c r="L67" s="108"/>
      <c r="M67" s="108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  <c r="BO67" s="109"/>
      <c r="BP67" s="109"/>
      <c r="BQ67" s="109"/>
      <c r="BR67" s="109"/>
      <c r="BS67" s="109"/>
      <c r="BT67" s="109"/>
      <c r="BU67" s="109"/>
      <c r="BV67" s="109"/>
      <c r="BW67" s="109"/>
      <c r="BX67" s="109"/>
      <c r="BY67" s="109"/>
      <c r="BZ67" s="109"/>
      <c r="CA67" s="109"/>
      <c r="CB67" s="109"/>
      <c r="CC67" s="109"/>
      <c r="CD67" s="109"/>
      <c r="CE67" s="109"/>
      <c r="CF67" s="109"/>
      <c r="CG67" s="109"/>
      <c r="CH67" s="109"/>
      <c r="CI67" s="109"/>
      <c r="CJ67" s="109"/>
      <c r="CK67" s="109"/>
      <c r="CL67" s="109"/>
      <c r="CM67" s="109"/>
      <c r="CN67" s="109"/>
      <c r="CO67" s="109"/>
      <c r="CP67" s="109"/>
      <c r="CQ67" s="109"/>
      <c r="CR67" s="109"/>
      <c r="CS67" s="109"/>
      <c r="CT67" s="109"/>
      <c r="CU67" s="109">
        <v>10.8</v>
      </c>
      <c r="CV67" s="109"/>
      <c r="CW67" s="109"/>
      <c r="CX67" s="109"/>
      <c r="CY67" s="109"/>
      <c r="CZ67" s="109"/>
      <c r="DA67" s="109"/>
      <c r="DB67" s="109"/>
      <c r="DC67" s="109"/>
      <c r="DD67" s="109"/>
      <c r="DE67" s="109"/>
      <c r="DF67" s="109"/>
      <c r="DG67" s="109"/>
      <c r="DH67" s="109"/>
      <c r="DI67" s="109"/>
      <c r="DJ67" s="109"/>
      <c r="DK67" s="109"/>
      <c r="DL67" s="109"/>
      <c r="DM67" s="109"/>
      <c r="DN67" s="109"/>
      <c r="DO67" s="109"/>
      <c r="DP67" s="109"/>
      <c r="DQ67" s="109"/>
      <c r="DR67" s="109"/>
      <c r="DS67" s="109"/>
      <c r="DT67" s="109"/>
      <c r="DU67" s="109"/>
      <c r="DV67" s="109"/>
      <c r="DW67" s="109"/>
      <c r="DX67" s="109"/>
      <c r="DY67" s="109"/>
      <c r="DZ67" s="109"/>
      <c r="EA67" s="109"/>
      <c r="EB67" s="109"/>
      <c r="EC67" s="109"/>
      <c r="ED67" s="109"/>
      <c r="EE67" s="109"/>
      <c r="EF67" s="109"/>
      <c r="EG67" s="109"/>
      <c r="EH67" s="109"/>
      <c r="EI67" s="109"/>
      <c r="EJ67" s="109"/>
      <c r="EK67" s="109"/>
      <c r="EL67" s="109"/>
      <c r="EM67" s="109"/>
      <c r="EN67" s="109"/>
      <c r="EO67" s="109"/>
      <c r="EP67" s="109"/>
      <c r="EQ67" s="109"/>
      <c r="ER67" s="109"/>
      <c r="ES67" s="109"/>
      <c r="ET67" s="109"/>
      <c r="EU67" s="109"/>
      <c r="EV67" s="109"/>
      <c r="EW67" s="109"/>
      <c r="EX67" s="109"/>
      <c r="EY67" s="109"/>
      <c r="EZ67" s="109"/>
      <c r="FA67" s="109"/>
      <c r="FB67" s="109"/>
      <c r="FC67" s="109"/>
      <c r="FD67" s="109"/>
      <c r="FE67" s="109"/>
      <c r="FF67" s="109"/>
      <c r="FG67" s="109"/>
      <c r="FH67" s="109"/>
      <c r="FI67" s="109"/>
      <c r="FJ67" s="109"/>
      <c r="FK67" s="109"/>
      <c r="FL67" s="109"/>
      <c r="FM67" s="109"/>
      <c r="FN67" s="109"/>
      <c r="FO67" s="109"/>
      <c r="FP67" s="109"/>
      <c r="FQ67" s="109"/>
      <c r="FR67" s="109"/>
      <c r="FS67" s="109"/>
      <c r="FT67" s="109"/>
      <c r="FU67" s="109"/>
      <c r="FV67" s="109"/>
      <c r="FW67" s="109"/>
      <c r="FX67" s="109"/>
      <c r="FY67" s="109"/>
      <c r="FZ67" s="109"/>
      <c r="GA67" s="109"/>
      <c r="GB67" s="109"/>
      <c r="GC67" s="109"/>
      <c r="GD67" s="109"/>
      <c r="GE67" s="109"/>
      <c r="GF67" s="109"/>
      <c r="GG67" s="109"/>
      <c r="GH67" s="109"/>
      <c r="GI67" s="109"/>
      <c r="GJ67" s="109"/>
      <c r="GK67" s="109"/>
      <c r="GL67" s="109"/>
      <c r="GM67" s="109"/>
      <c r="GN67" s="109"/>
      <c r="GO67" s="109"/>
      <c r="GP67" s="109"/>
      <c r="GQ67" s="109"/>
      <c r="GR67" s="109"/>
      <c r="GS67" s="109"/>
      <c r="GT67" s="109"/>
      <c r="GU67" s="109"/>
      <c r="GV67" s="109"/>
      <c r="GW67" s="109"/>
      <c r="GX67" s="109"/>
      <c r="GY67" s="109"/>
      <c r="GZ67" s="109"/>
      <c r="HA67" s="109"/>
      <c r="HB67" s="109"/>
      <c r="HC67" s="109"/>
      <c r="HD67" s="109"/>
      <c r="HE67" s="109"/>
      <c r="HF67" s="109"/>
      <c r="HG67" s="109"/>
      <c r="HH67" s="109"/>
      <c r="HI67" s="109"/>
      <c r="HJ67" s="109"/>
      <c r="HK67" s="109"/>
      <c r="HL67" s="109"/>
      <c r="HM67" s="109"/>
      <c r="HN67" s="109"/>
      <c r="HO67" s="109"/>
      <c r="HP67" s="109"/>
      <c r="HQ67" s="109"/>
      <c r="HR67" s="109"/>
      <c r="HS67" s="109"/>
      <c r="HT67" s="109"/>
      <c r="HU67" s="109"/>
      <c r="HV67" s="109"/>
      <c r="HW67" s="109"/>
      <c r="HX67" s="109"/>
      <c r="HY67" s="109"/>
      <c r="HZ67" s="109"/>
      <c r="IA67" s="109"/>
      <c r="IB67" s="109"/>
      <c r="IC67" s="109"/>
      <c r="ID67" s="109"/>
      <c r="IE67" s="109"/>
      <c r="IF67" s="109"/>
      <c r="IG67" s="109"/>
      <c r="IH67" s="109"/>
      <c r="II67" s="109"/>
      <c r="IJ67" s="109"/>
      <c r="IK67" s="109"/>
      <c r="IL67" s="109"/>
      <c r="IM67" s="109"/>
      <c r="IN67" s="109"/>
      <c r="IO67" s="109"/>
      <c r="IP67" s="109"/>
      <c r="IQ67" s="109"/>
      <c r="IR67" s="109"/>
      <c r="IS67" s="109"/>
      <c r="IT67" s="109"/>
      <c r="IU67" s="109"/>
      <c r="IV67" s="109"/>
      <c r="IW67" s="109"/>
      <c r="IX67" s="109"/>
      <c r="IY67" s="109"/>
      <c r="IZ67" s="109"/>
      <c r="JA67" s="109"/>
      <c r="JB67" s="109"/>
      <c r="JC67" s="109"/>
      <c r="JD67" s="109"/>
      <c r="JE67" s="109"/>
      <c r="JF67" s="109"/>
      <c r="JG67" s="109"/>
      <c r="JH67" s="109"/>
      <c r="JI67" s="109"/>
      <c r="JJ67" s="109"/>
      <c r="JK67" s="109"/>
      <c r="JL67" s="109"/>
      <c r="JM67" s="109"/>
      <c r="JN67" s="109"/>
      <c r="JO67" s="109"/>
      <c r="JP67" s="109"/>
      <c r="JQ67" s="109"/>
      <c r="JR67" s="109"/>
      <c r="JS67" s="109"/>
      <c r="JT67" s="109"/>
      <c r="JU67" s="109"/>
      <c r="JV67" s="109"/>
      <c r="JW67" s="109"/>
      <c r="JX67" s="109"/>
      <c r="JY67" s="109"/>
      <c r="JZ67" s="109"/>
      <c r="KA67" s="109"/>
      <c r="KB67" s="109"/>
      <c r="KC67" s="109"/>
      <c r="KD67" s="109"/>
      <c r="KE67" s="109"/>
      <c r="KF67" s="109"/>
      <c r="KG67" s="109"/>
      <c r="KH67" s="109"/>
      <c r="KI67" s="109"/>
      <c r="KJ67" s="109"/>
      <c r="KK67" s="109"/>
      <c r="KL67" s="109"/>
      <c r="KM67" s="109"/>
      <c r="KN67" s="109"/>
      <c r="KO67" s="109"/>
      <c r="KP67" s="109"/>
      <c r="KQ67" s="109"/>
      <c r="KR67" s="109"/>
      <c r="KS67" s="109"/>
      <c r="KT67" s="109"/>
      <c r="KU67" s="109"/>
      <c r="KV67" s="109"/>
      <c r="KW67" s="109"/>
      <c r="KX67" s="109"/>
      <c r="KY67" s="109"/>
      <c r="KZ67" s="109"/>
      <c r="LA67" s="109"/>
      <c r="LB67" s="109"/>
      <c r="LC67" s="109"/>
      <c r="LD67" s="109"/>
      <c r="LE67" s="109"/>
      <c r="LF67" s="109"/>
      <c r="LG67" s="109"/>
      <c r="LH67" s="109"/>
      <c r="LI67" s="109"/>
      <c r="LJ67" s="109"/>
      <c r="LK67" s="109"/>
      <c r="LL67" s="109"/>
      <c r="LM67" s="109"/>
      <c r="LN67" s="109"/>
      <c r="LO67" s="109"/>
      <c r="LP67" s="109"/>
      <c r="LQ67" s="109"/>
      <c r="LR67" s="109"/>
      <c r="LS67" s="109"/>
      <c r="LT67" s="109"/>
      <c r="LU67" s="109"/>
      <c r="LV67" s="109"/>
      <c r="LW67" s="109"/>
      <c r="LX67" s="109"/>
      <c r="LY67" s="109"/>
      <c r="LZ67" s="109"/>
      <c r="MA67" s="109"/>
      <c r="MB67" s="109"/>
      <c r="MC67" s="109"/>
      <c r="MD67" s="109"/>
      <c r="ME67" s="109"/>
      <c r="MF67" s="109"/>
      <c r="MG67" s="109"/>
      <c r="MH67" s="109"/>
      <c r="MI67" s="109"/>
      <c r="MJ67" s="109"/>
      <c r="MK67" s="109"/>
      <c r="ML67" s="109"/>
      <c r="MM67" s="109"/>
      <c r="MN67" s="109"/>
      <c r="MO67" s="109"/>
      <c r="MP67" s="109"/>
      <c r="MQ67" s="109"/>
      <c r="MR67" s="109"/>
      <c r="MS67" s="109"/>
      <c r="MT67" s="109"/>
      <c r="MU67" s="109"/>
      <c r="MV67" s="109"/>
      <c r="MW67" s="109"/>
      <c r="MX67" s="109"/>
      <c r="MY67" s="109"/>
      <c r="MZ67" s="109"/>
      <c r="NA67" s="109"/>
      <c r="NB67" s="109"/>
      <c r="NC67" s="109"/>
      <c r="ND67" s="109"/>
      <c r="NE67" s="109"/>
      <c r="NF67" s="109"/>
      <c r="NG67" s="109"/>
      <c r="NH67" s="109"/>
      <c r="NI67" s="109"/>
      <c r="NJ67" s="109"/>
      <c r="NK67" s="109"/>
      <c r="NL67" s="109"/>
      <c r="NM67" s="109"/>
      <c r="NN67" s="109"/>
      <c r="NO67" s="109"/>
      <c r="NP67" s="109"/>
      <c r="NQ67" s="109"/>
      <c r="NR67" s="109"/>
      <c r="NS67" s="109"/>
      <c r="NT67" s="109"/>
      <c r="NU67" s="109"/>
      <c r="NV67" s="109"/>
      <c r="NW67" s="109"/>
      <c r="NX67" s="109"/>
      <c r="NY67" s="109"/>
      <c r="NZ67" s="109"/>
      <c r="OA67" s="109"/>
      <c r="OB67" s="109"/>
      <c r="OC67" s="109"/>
      <c r="OD67" s="109"/>
      <c r="OE67" s="109"/>
      <c r="OF67" s="109"/>
      <c r="OG67" s="109"/>
      <c r="OH67" s="109"/>
      <c r="OI67" s="109"/>
      <c r="OJ67" s="109"/>
      <c r="OK67" s="109"/>
      <c r="OL67" s="109"/>
      <c r="OM67" s="109"/>
      <c r="ON67" s="109"/>
      <c r="OO67" s="109"/>
      <c r="OP67" s="109"/>
      <c r="OQ67" s="109"/>
      <c r="OR67" s="109"/>
      <c r="OS67" s="109"/>
      <c r="OT67" s="109"/>
      <c r="OU67" s="109"/>
      <c r="OV67" s="109"/>
      <c r="OW67" s="109"/>
      <c r="OX67" s="109"/>
      <c r="OY67" s="109"/>
      <c r="OZ67" s="109"/>
      <c r="PA67" s="109"/>
      <c r="PB67" s="109"/>
      <c r="PC67" s="109"/>
      <c r="PD67" s="109"/>
      <c r="PE67" s="109"/>
      <c r="PF67" s="109"/>
      <c r="PG67" s="109"/>
      <c r="PH67" s="109"/>
      <c r="PI67" s="109"/>
      <c r="PJ67" s="109"/>
      <c r="PK67" s="109"/>
      <c r="PL67" s="109"/>
      <c r="PM67" s="109"/>
      <c r="PN67" s="109"/>
      <c r="PO67" s="109"/>
      <c r="PP67" s="109"/>
      <c r="PQ67" s="109"/>
      <c r="PR67" s="109"/>
      <c r="PS67" s="109"/>
      <c r="PT67" s="109"/>
      <c r="PU67" s="109"/>
      <c r="PV67" s="109"/>
      <c r="PW67" s="109"/>
      <c r="PX67" s="109"/>
      <c r="PY67" s="109"/>
      <c r="PZ67" s="109"/>
      <c r="QA67" s="109"/>
      <c r="QB67" s="109"/>
      <c r="QC67" s="109"/>
      <c r="QD67" s="109"/>
      <c r="QE67" s="109"/>
      <c r="QF67" s="109"/>
      <c r="QG67" s="109"/>
      <c r="QH67" s="109"/>
      <c r="QI67" s="109"/>
      <c r="QJ67" s="109"/>
      <c r="QK67" s="23">
        <f t="shared" si="1"/>
        <v>10.8</v>
      </c>
      <c r="QL67" s="125"/>
      <c r="QM67" s="125"/>
      <c r="QN67" s="125"/>
      <c r="QO67" s="125">
        <f>295.74+500</f>
        <v>795.74</v>
      </c>
      <c r="QP67" s="125"/>
      <c r="QQ67" s="125"/>
      <c r="QR67" s="125"/>
      <c r="QS67" s="130"/>
    </row>
    <row r="68" spans="1:461" s="5" customFormat="1" ht="12.75" customHeight="1" x14ac:dyDescent="0.2">
      <c r="A68" s="52">
        <v>44606</v>
      </c>
      <c r="B68" s="98" t="s">
        <v>75</v>
      </c>
      <c r="C68" s="107"/>
      <c r="D68" s="107"/>
      <c r="E68" s="108"/>
      <c r="F68" s="108"/>
      <c r="G68" s="108"/>
      <c r="H68" s="108"/>
      <c r="I68" s="108"/>
      <c r="J68" s="108"/>
      <c r="K68" s="108"/>
      <c r="L68" s="108"/>
      <c r="M68" s="108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>
        <v>9</v>
      </c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09"/>
      <c r="BQ68" s="109"/>
      <c r="BR68" s="109"/>
      <c r="BS68" s="109"/>
      <c r="BT68" s="109"/>
      <c r="BU68" s="109"/>
      <c r="BV68" s="109"/>
      <c r="BW68" s="109"/>
      <c r="BX68" s="109"/>
      <c r="BY68" s="109">
        <v>50</v>
      </c>
      <c r="BZ68" s="109"/>
      <c r="CA68" s="109"/>
      <c r="CB68" s="109"/>
      <c r="CC68" s="109"/>
      <c r="CD68" s="109"/>
      <c r="CE68" s="109"/>
      <c r="CF68" s="109"/>
      <c r="CG68" s="109"/>
      <c r="CH68" s="109"/>
      <c r="CI68" s="109"/>
      <c r="CJ68" s="109"/>
      <c r="CK68" s="109"/>
      <c r="CL68" s="109"/>
      <c r="CM68" s="109"/>
      <c r="CN68" s="109"/>
      <c r="CO68" s="109">
        <v>150</v>
      </c>
      <c r="CP68" s="109"/>
      <c r="CQ68" s="109"/>
      <c r="CR68" s="109"/>
      <c r="CS68" s="109"/>
      <c r="CT68" s="109"/>
      <c r="CU68" s="109"/>
      <c r="CV68" s="109"/>
      <c r="CW68" s="109"/>
      <c r="CX68" s="109"/>
      <c r="CY68" s="109"/>
      <c r="CZ68" s="109"/>
      <c r="DA68" s="109"/>
      <c r="DB68" s="109"/>
      <c r="DC68" s="109"/>
      <c r="DD68" s="109"/>
      <c r="DE68" s="109"/>
      <c r="DF68" s="109"/>
      <c r="DG68" s="109"/>
      <c r="DH68" s="109"/>
      <c r="DI68" s="109"/>
      <c r="DJ68" s="109">
        <v>10</v>
      </c>
      <c r="DK68" s="109"/>
      <c r="DL68" s="109"/>
      <c r="DM68" s="109"/>
      <c r="DN68" s="109"/>
      <c r="DO68" s="109"/>
      <c r="DP68" s="109"/>
      <c r="DQ68" s="109"/>
      <c r="DR68" s="109"/>
      <c r="DS68" s="109"/>
      <c r="DT68" s="109"/>
      <c r="DU68" s="109">
        <v>10</v>
      </c>
      <c r="DV68" s="109"/>
      <c r="DW68" s="109"/>
      <c r="DX68" s="109"/>
      <c r="DY68" s="109"/>
      <c r="DZ68" s="109"/>
      <c r="EA68" s="109"/>
      <c r="EB68" s="109"/>
      <c r="EC68" s="109"/>
      <c r="ED68" s="109"/>
      <c r="EE68" s="109"/>
      <c r="EF68" s="109"/>
      <c r="EG68" s="109"/>
      <c r="EH68" s="109"/>
      <c r="EI68" s="109"/>
      <c r="EJ68" s="109"/>
      <c r="EK68" s="109"/>
      <c r="EL68" s="109"/>
      <c r="EM68" s="109"/>
      <c r="EN68" s="109"/>
      <c r="EO68" s="109"/>
      <c r="EP68" s="109"/>
      <c r="EQ68" s="109"/>
      <c r="ER68" s="109"/>
      <c r="ES68" s="109"/>
      <c r="ET68" s="109"/>
      <c r="EU68" s="109"/>
      <c r="EV68" s="109"/>
      <c r="EW68" s="109"/>
      <c r="EX68" s="109"/>
      <c r="EY68" s="109"/>
      <c r="EZ68" s="109"/>
      <c r="FA68" s="109"/>
      <c r="FB68" s="109"/>
      <c r="FC68" s="109"/>
      <c r="FD68" s="109"/>
      <c r="FE68" s="109"/>
      <c r="FF68" s="109"/>
      <c r="FG68" s="109"/>
      <c r="FH68" s="109"/>
      <c r="FI68" s="109"/>
      <c r="FJ68" s="109"/>
      <c r="FK68" s="109"/>
      <c r="FL68" s="109"/>
      <c r="FM68" s="109"/>
      <c r="FN68" s="109"/>
      <c r="FO68" s="109"/>
      <c r="FP68" s="109"/>
      <c r="FQ68" s="109"/>
      <c r="FR68" s="109"/>
      <c r="FS68" s="109"/>
      <c r="FT68" s="109"/>
      <c r="FU68" s="109"/>
      <c r="FV68" s="109"/>
      <c r="FW68" s="109"/>
      <c r="FX68" s="109"/>
      <c r="FY68" s="109"/>
      <c r="FZ68" s="109"/>
      <c r="GA68" s="109"/>
      <c r="GB68" s="109"/>
      <c r="GC68" s="109"/>
      <c r="GD68" s="109"/>
      <c r="GE68" s="109"/>
      <c r="GF68" s="109"/>
      <c r="GG68" s="109"/>
      <c r="GH68" s="109"/>
      <c r="GI68" s="109"/>
      <c r="GJ68" s="109"/>
      <c r="GK68" s="109"/>
      <c r="GL68" s="109"/>
      <c r="GM68" s="109"/>
      <c r="GN68" s="109"/>
      <c r="GO68" s="109"/>
      <c r="GP68" s="109"/>
      <c r="GQ68" s="109"/>
      <c r="GR68" s="109"/>
      <c r="GS68" s="109"/>
      <c r="GT68" s="109"/>
      <c r="GU68" s="109"/>
      <c r="GV68" s="109"/>
      <c r="GW68" s="109"/>
      <c r="GX68" s="109"/>
      <c r="GY68" s="109"/>
      <c r="GZ68" s="109"/>
      <c r="HA68" s="109"/>
      <c r="HB68" s="109"/>
      <c r="HC68" s="109"/>
      <c r="HD68" s="109"/>
      <c r="HE68" s="109"/>
      <c r="HF68" s="109"/>
      <c r="HG68" s="109"/>
      <c r="HH68" s="109"/>
      <c r="HI68" s="109"/>
      <c r="HJ68" s="109"/>
      <c r="HK68" s="109"/>
      <c r="HL68" s="109"/>
      <c r="HM68" s="109"/>
      <c r="HN68" s="109"/>
      <c r="HO68" s="109"/>
      <c r="HP68" s="109"/>
      <c r="HQ68" s="109"/>
      <c r="HR68" s="109"/>
      <c r="HS68" s="109"/>
      <c r="HT68" s="109"/>
      <c r="HU68" s="109"/>
      <c r="HV68" s="109"/>
      <c r="HW68" s="109"/>
      <c r="HX68" s="109"/>
      <c r="HY68" s="109"/>
      <c r="HZ68" s="109"/>
      <c r="IA68" s="109"/>
      <c r="IB68" s="109"/>
      <c r="IC68" s="109"/>
      <c r="ID68" s="109"/>
      <c r="IE68" s="109"/>
      <c r="IF68" s="109"/>
      <c r="IG68" s="109"/>
      <c r="IH68" s="109"/>
      <c r="II68" s="109"/>
      <c r="IJ68" s="109"/>
      <c r="IK68" s="109"/>
      <c r="IL68" s="109"/>
      <c r="IM68" s="109"/>
      <c r="IN68" s="109"/>
      <c r="IO68" s="109"/>
      <c r="IP68" s="109"/>
      <c r="IQ68" s="109"/>
      <c r="IR68" s="109"/>
      <c r="IS68" s="109"/>
      <c r="IT68" s="109"/>
      <c r="IU68" s="109"/>
      <c r="IV68" s="109"/>
      <c r="IW68" s="109"/>
      <c r="IX68" s="109"/>
      <c r="IY68" s="109"/>
      <c r="IZ68" s="109"/>
      <c r="JA68" s="109"/>
      <c r="JB68" s="109"/>
      <c r="JC68" s="109"/>
      <c r="JD68" s="109"/>
      <c r="JE68" s="109"/>
      <c r="JF68" s="109"/>
      <c r="JG68" s="109"/>
      <c r="JH68" s="109"/>
      <c r="JI68" s="109"/>
      <c r="JJ68" s="109"/>
      <c r="JK68" s="109"/>
      <c r="JL68" s="109"/>
      <c r="JM68" s="109"/>
      <c r="JN68" s="109"/>
      <c r="JO68" s="109"/>
      <c r="JP68" s="109"/>
      <c r="JQ68" s="109"/>
      <c r="JR68" s="109"/>
      <c r="JS68" s="109"/>
      <c r="JT68" s="109"/>
      <c r="JU68" s="109"/>
      <c r="JV68" s="109"/>
      <c r="JW68" s="109"/>
      <c r="JX68" s="109"/>
      <c r="JY68" s="109"/>
      <c r="JZ68" s="109"/>
      <c r="KA68" s="109"/>
      <c r="KB68" s="109"/>
      <c r="KC68" s="109"/>
      <c r="KD68" s="109"/>
      <c r="KE68" s="109"/>
      <c r="KF68" s="109"/>
      <c r="KG68" s="109"/>
      <c r="KH68" s="109"/>
      <c r="KI68" s="109"/>
      <c r="KJ68" s="109"/>
      <c r="KK68" s="109"/>
      <c r="KL68" s="109"/>
      <c r="KM68" s="109"/>
      <c r="KN68" s="109"/>
      <c r="KO68" s="109"/>
      <c r="KP68" s="109"/>
      <c r="KQ68" s="109"/>
      <c r="KR68" s="109"/>
      <c r="KS68" s="109"/>
      <c r="KT68" s="109"/>
      <c r="KU68" s="109"/>
      <c r="KV68" s="109"/>
      <c r="KW68" s="109"/>
      <c r="KX68" s="109"/>
      <c r="KY68" s="109"/>
      <c r="KZ68" s="109"/>
      <c r="LA68" s="109"/>
      <c r="LB68" s="109"/>
      <c r="LC68" s="109"/>
      <c r="LD68" s="109"/>
      <c r="LE68" s="109"/>
      <c r="LF68" s="109"/>
      <c r="LG68" s="109"/>
      <c r="LH68" s="109"/>
      <c r="LI68" s="109"/>
      <c r="LJ68" s="109"/>
      <c r="LK68" s="109"/>
      <c r="LL68" s="109"/>
      <c r="LM68" s="109"/>
      <c r="LN68" s="109"/>
      <c r="LO68" s="109"/>
      <c r="LP68" s="109"/>
      <c r="LQ68" s="109"/>
      <c r="LR68" s="109"/>
      <c r="LS68" s="109"/>
      <c r="LT68" s="109">
        <v>2</v>
      </c>
      <c r="LU68" s="109"/>
      <c r="LV68" s="109"/>
      <c r="LW68" s="109"/>
      <c r="LX68" s="109"/>
      <c r="LY68" s="109"/>
      <c r="LZ68" s="109"/>
      <c r="MA68" s="109"/>
      <c r="MB68" s="109"/>
      <c r="MC68" s="109"/>
      <c r="MD68" s="109"/>
      <c r="ME68" s="109"/>
      <c r="MF68" s="109"/>
      <c r="MG68" s="109"/>
      <c r="MH68" s="109"/>
      <c r="MI68" s="109"/>
      <c r="MJ68" s="109"/>
      <c r="MK68" s="109"/>
      <c r="ML68" s="109"/>
      <c r="MM68" s="109"/>
      <c r="MN68" s="109"/>
      <c r="MO68" s="109"/>
      <c r="MP68" s="109"/>
      <c r="MQ68" s="109"/>
      <c r="MR68" s="109"/>
      <c r="MS68" s="109"/>
      <c r="MT68" s="109"/>
      <c r="MU68" s="109"/>
      <c r="MV68" s="109"/>
      <c r="MW68" s="109"/>
      <c r="MX68" s="109"/>
      <c r="MY68" s="109"/>
      <c r="MZ68" s="109"/>
      <c r="NA68" s="109"/>
      <c r="NB68" s="109"/>
      <c r="NC68" s="109"/>
      <c r="ND68" s="109"/>
      <c r="NE68" s="109"/>
      <c r="NF68" s="109"/>
      <c r="NG68" s="109"/>
      <c r="NH68" s="109"/>
      <c r="NI68" s="109"/>
      <c r="NJ68" s="109"/>
      <c r="NK68" s="109"/>
      <c r="NL68" s="109"/>
      <c r="NM68" s="109"/>
      <c r="NN68" s="109"/>
      <c r="NO68" s="109"/>
      <c r="NP68" s="109"/>
      <c r="NQ68" s="109"/>
      <c r="NR68" s="109"/>
      <c r="NS68" s="109"/>
      <c r="NT68" s="109"/>
      <c r="NU68" s="109">
        <v>2</v>
      </c>
      <c r="NV68" s="109"/>
      <c r="NW68" s="109"/>
      <c r="NX68" s="109"/>
      <c r="NY68" s="109"/>
      <c r="NZ68" s="109"/>
      <c r="OA68" s="109">
        <v>1</v>
      </c>
      <c r="OB68" s="109"/>
      <c r="OC68" s="109"/>
      <c r="OD68" s="109"/>
      <c r="OE68" s="109"/>
      <c r="OF68" s="109"/>
      <c r="OG68" s="109"/>
      <c r="OH68" s="109"/>
      <c r="OI68" s="109"/>
      <c r="OJ68" s="109"/>
      <c r="OK68" s="109"/>
      <c r="OL68" s="109"/>
      <c r="OM68" s="109"/>
      <c r="ON68" s="109"/>
      <c r="OO68" s="109"/>
      <c r="OP68" s="109"/>
      <c r="OQ68" s="109"/>
      <c r="OR68" s="109"/>
      <c r="OS68" s="109"/>
      <c r="OT68" s="109"/>
      <c r="OU68" s="109"/>
      <c r="OV68" s="109"/>
      <c r="OW68" s="109"/>
      <c r="OX68" s="109"/>
      <c r="OY68" s="109"/>
      <c r="OZ68" s="109"/>
      <c r="PA68" s="109"/>
      <c r="PB68" s="109"/>
      <c r="PC68" s="109"/>
      <c r="PD68" s="109"/>
      <c r="PE68" s="109"/>
      <c r="PF68" s="109"/>
      <c r="PG68" s="109"/>
      <c r="PH68" s="109"/>
      <c r="PI68" s="109"/>
      <c r="PJ68" s="109"/>
      <c r="PK68" s="109"/>
      <c r="PL68" s="109"/>
      <c r="PM68" s="109"/>
      <c r="PN68" s="109"/>
      <c r="PO68" s="109"/>
      <c r="PP68" s="109"/>
      <c r="PQ68" s="109"/>
      <c r="PR68" s="109"/>
      <c r="PS68" s="109"/>
      <c r="PT68" s="109"/>
      <c r="PU68" s="109"/>
      <c r="PV68" s="109"/>
      <c r="PW68" s="109"/>
      <c r="PX68" s="109"/>
      <c r="PY68" s="109"/>
      <c r="PZ68" s="109"/>
      <c r="QA68" s="109"/>
      <c r="QB68" s="109"/>
      <c r="QC68" s="109"/>
      <c r="QD68" s="109"/>
      <c r="QE68" s="109"/>
      <c r="QF68" s="109"/>
      <c r="QG68" s="109">
        <v>150</v>
      </c>
      <c r="QH68" s="109"/>
      <c r="QI68" s="109">
        <v>100</v>
      </c>
      <c r="QJ68" s="109"/>
      <c r="QK68" s="23">
        <f t="shared" si="1"/>
        <v>484</v>
      </c>
      <c r="QL68" s="125"/>
      <c r="QM68" s="125"/>
      <c r="QN68" s="125"/>
      <c r="QO68" s="125"/>
      <c r="QP68" s="125">
        <f>12174.99+6978.4</f>
        <v>19153.39</v>
      </c>
      <c r="QQ68" s="125"/>
      <c r="QR68" s="125"/>
      <c r="QS68" s="130"/>
    </row>
    <row r="69" spans="1:461" s="5" customFormat="1" ht="12.75" customHeight="1" x14ac:dyDescent="0.2">
      <c r="A69" s="52">
        <v>44607</v>
      </c>
      <c r="B69" s="90" t="s">
        <v>287</v>
      </c>
      <c r="C69" s="107"/>
      <c r="D69" s="107"/>
      <c r="E69" s="108"/>
      <c r="F69" s="108"/>
      <c r="G69" s="108"/>
      <c r="H69" s="108"/>
      <c r="I69" s="108"/>
      <c r="J69" s="108"/>
      <c r="K69" s="108"/>
      <c r="L69" s="108"/>
      <c r="M69" s="108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  <c r="BO69" s="109"/>
      <c r="BP69" s="109"/>
      <c r="BQ69" s="109"/>
      <c r="BR69" s="109"/>
      <c r="BS69" s="109"/>
      <c r="BT69" s="109"/>
      <c r="BU69" s="109"/>
      <c r="BV69" s="109"/>
      <c r="BW69" s="109"/>
      <c r="BX69" s="109"/>
      <c r="BY69" s="109"/>
      <c r="BZ69" s="109"/>
      <c r="CA69" s="109"/>
      <c r="CB69" s="109"/>
      <c r="CC69" s="109"/>
      <c r="CD69" s="109"/>
      <c r="CE69" s="109"/>
      <c r="CF69" s="109"/>
      <c r="CG69" s="109"/>
      <c r="CH69" s="109"/>
      <c r="CI69" s="109"/>
      <c r="CJ69" s="109"/>
      <c r="CK69" s="109"/>
      <c r="CL69" s="109"/>
      <c r="CM69" s="109"/>
      <c r="CN69" s="109"/>
      <c r="CO69" s="109"/>
      <c r="CP69" s="109"/>
      <c r="CQ69" s="109"/>
      <c r="CR69" s="109"/>
      <c r="CS69" s="109"/>
      <c r="CT69" s="109"/>
      <c r="CU69" s="109"/>
      <c r="CV69" s="109"/>
      <c r="CW69" s="109"/>
      <c r="CX69" s="109"/>
      <c r="CY69" s="109"/>
      <c r="CZ69" s="109"/>
      <c r="DA69" s="109"/>
      <c r="DB69" s="109"/>
      <c r="DC69" s="109"/>
      <c r="DD69" s="109"/>
      <c r="DE69" s="109"/>
      <c r="DF69" s="109"/>
      <c r="DG69" s="109"/>
      <c r="DH69" s="109"/>
      <c r="DI69" s="109"/>
      <c r="DJ69" s="109"/>
      <c r="DK69" s="109"/>
      <c r="DL69" s="109"/>
      <c r="DM69" s="109"/>
      <c r="DN69" s="109"/>
      <c r="DO69" s="109"/>
      <c r="DP69" s="109"/>
      <c r="DQ69" s="109"/>
      <c r="DR69" s="109"/>
      <c r="DS69" s="109"/>
      <c r="DT69" s="109"/>
      <c r="DU69" s="109"/>
      <c r="DV69" s="109"/>
      <c r="DW69" s="109"/>
      <c r="DX69" s="109"/>
      <c r="DY69" s="109"/>
      <c r="DZ69" s="109"/>
      <c r="EA69" s="109"/>
      <c r="EB69" s="109"/>
      <c r="EC69" s="109"/>
      <c r="ED69" s="109"/>
      <c r="EE69" s="109"/>
      <c r="EF69" s="109"/>
      <c r="EG69" s="109"/>
      <c r="EH69" s="109"/>
      <c r="EI69" s="109"/>
      <c r="EJ69" s="109"/>
      <c r="EK69" s="109"/>
      <c r="EL69" s="109"/>
      <c r="EM69" s="109"/>
      <c r="EN69" s="109"/>
      <c r="EO69" s="109"/>
      <c r="EP69" s="109"/>
      <c r="EQ69" s="109"/>
      <c r="ER69" s="109"/>
      <c r="ES69" s="109"/>
      <c r="ET69" s="109"/>
      <c r="EU69" s="109"/>
      <c r="EV69" s="109"/>
      <c r="EW69" s="109"/>
      <c r="EX69" s="109"/>
      <c r="EY69" s="109"/>
      <c r="EZ69" s="109"/>
      <c r="FA69" s="109"/>
      <c r="FB69" s="109"/>
      <c r="FC69" s="109"/>
      <c r="FD69" s="109"/>
      <c r="FE69" s="109"/>
      <c r="FF69" s="109"/>
      <c r="FG69" s="109"/>
      <c r="FH69" s="109"/>
      <c r="FI69" s="109"/>
      <c r="FJ69" s="109"/>
      <c r="FK69" s="109"/>
      <c r="FL69" s="109"/>
      <c r="FM69" s="109"/>
      <c r="FN69" s="109"/>
      <c r="FO69" s="109"/>
      <c r="FP69" s="109"/>
      <c r="FQ69" s="109"/>
      <c r="FR69" s="109"/>
      <c r="FS69" s="109"/>
      <c r="FT69" s="109"/>
      <c r="FU69" s="109"/>
      <c r="FV69" s="109"/>
      <c r="FW69" s="109"/>
      <c r="FX69" s="109"/>
      <c r="FY69" s="109"/>
      <c r="FZ69" s="109"/>
      <c r="GA69" s="109"/>
      <c r="GB69" s="109"/>
      <c r="GC69" s="109"/>
      <c r="GD69" s="109"/>
      <c r="GE69" s="109"/>
      <c r="GF69" s="109"/>
      <c r="GG69" s="109"/>
      <c r="GH69" s="109"/>
      <c r="GI69" s="109"/>
      <c r="GJ69" s="109"/>
      <c r="GK69" s="109"/>
      <c r="GL69" s="109"/>
      <c r="GM69" s="109"/>
      <c r="GN69" s="109"/>
      <c r="GO69" s="109"/>
      <c r="GP69" s="109"/>
      <c r="GQ69" s="109"/>
      <c r="GR69" s="109"/>
      <c r="GS69" s="109"/>
      <c r="GT69" s="109"/>
      <c r="GU69" s="109"/>
      <c r="GV69" s="109"/>
      <c r="GW69" s="109"/>
      <c r="GX69" s="109"/>
      <c r="GY69" s="109"/>
      <c r="GZ69" s="109"/>
      <c r="HA69" s="109"/>
      <c r="HB69" s="109"/>
      <c r="HC69" s="109"/>
      <c r="HD69" s="109"/>
      <c r="HE69" s="109"/>
      <c r="HF69" s="109"/>
      <c r="HG69" s="109"/>
      <c r="HH69" s="109"/>
      <c r="HI69" s="109"/>
      <c r="HJ69" s="109"/>
      <c r="HK69" s="109"/>
      <c r="HL69" s="109"/>
      <c r="HM69" s="109"/>
      <c r="HN69" s="109"/>
      <c r="HO69" s="109"/>
      <c r="HP69" s="109"/>
      <c r="HQ69" s="109"/>
      <c r="HR69" s="109"/>
      <c r="HS69" s="109"/>
      <c r="HT69" s="109"/>
      <c r="HU69" s="109"/>
      <c r="HV69" s="109"/>
      <c r="HW69" s="109"/>
      <c r="HX69" s="109"/>
      <c r="HY69" s="109"/>
      <c r="HZ69" s="109"/>
      <c r="IA69" s="109"/>
      <c r="IB69" s="109"/>
      <c r="IC69" s="109"/>
      <c r="ID69" s="109"/>
      <c r="IE69" s="109"/>
      <c r="IF69" s="109"/>
      <c r="IG69" s="109"/>
      <c r="IH69" s="109"/>
      <c r="II69" s="109"/>
      <c r="IJ69" s="109"/>
      <c r="IK69" s="109"/>
      <c r="IL69" s="109"/>
      <c r="IM69" s="109"/>
      <c r="IN69" s="109"/>
      <c r="IO69" s="109"/>
      <c r="IP69" s="109"/>
      <c r="IQ69" s="109">
        <v>33</v>
      </c>
      <c r="IR69" s="109"/>
      <c r="IS69" s="109"/>
      <c r="IT69" s="109"/>
      <c r="IU69" s="109"/>
      <c r="IV69" s="109"/>
      <c r="IW69" s="109"/>
      <c r="IX69" s="109"/>
      <c r="IY69" s="109"/>
      <c r="IZ69" s="109"/>
      <c r="JA69" s="109"/>
      <c r="JB69" s="109"/>
      <c r="JC69" s="109"/>
      <c r="JD69" s="109"/>
      <c r="JE69" s="109"/>
      <c r="JF69" s="109"/>
      <c r="JG69" s="109"/>
      <c r="JH69" s="109"/>
      <c r="JI69" s="109"/>
      <c r="JJ69" s="109"/>
      <c r="JK69" s="109"/>
      <c r="JL69" s="109"/>
      <c r="JM69" s="109"/>
      <c r="JN69" s="109"/>
      <c r="JO69" s="109"/>
      <c r="JP69" s="109"/>
      <c r="JQ69" s="109"/>
      <c r="JR69" s="109"/>
      <c r="JS69" s="109"/>
      <c r="JT69" s="109"/>
      <c r="JU69" s="109"/>
      <c r="JV69" s="109"/>
      <c r="JW69" s="109"/>
      <c r="JX69" s="109"/>
      <c r="JY69" s="109"/>
      <c r="JZ69" s="109"/>
      <c r="KA69" s="109"/>
      <c r="KB69" s="109"/>
      <c r="KC69" s="109"/>
      <c r="KD69" s="109"/>
      <c r="KE69" s="109"/>
      <c r="KF69" s="109"/>
      <c r="KG69" s="109"/>
      <c r="KH69" s="109"/>
      <c r="KI69" s="109"/>
      <c r="KJ69" s="109"/>
      <c r="KK69" s="109"/>
      <c r="KL69" s="109"/>
      <c r="KM69" s="109"/>
      <c r="KN69" s="109"/>
      <c r="KO69" s="109"/>
      <c r="KP69" s="109"/>
      <c r="KQ69" s="109"/>
      <c r="KR69" s="109"/>
      <c r="KS69" s="109"/>
      <c r="KT69" s="109"/>
      <c r="KU69" s="109"/>
      <c r="KV69" s="109"/>
      <c r="KW69" s="109"/>
      <c r="KX69" s="109"/>
      <c r="KY69" s="109"/>
      <c r="KZ69" s="109"/>
      <c r="LA69" s="109"/>
      <c r="LB69" s="109"/>
      <c r="LC69" s="109"/>
      <c r="LD69" s="109"/>
      <c r="LE69" s="109"/>
      <c r="LF69" s="109"/>
      <c r="LG69" s="109"/>
      <c r="LH69" s="109"/>
      <c r="LI69" s="109"/>
      <c r="LJ69" s="109"/>
      <c r="LK69" s="109"/>
      <c r="LL69" s="109"/>
      <c r="LM69" s="109"/>
      <c r="LN69" s="109"/>
      <c r="LO69" s="109"/>
      <c r="LP69" s="109"/>
      <c r="LQ69" s="109"/>
      <c r="LR69" s="109"/>
      <c r="LS69" s="109"/>
      <c r="LT69" s="109"/>
      <c r="LU69" s="109"/>
      <c r="LV69" s="109"/>
      <c r="LW69" s="109"/>
      <c r="LX69" s="109"/>
      <c r="LY69" s="109"/>
      <c r="LZ69" s="109"/>
      <c r="MA69" s="109"/>
      <c r="MB69" s="109"/>
      <c r="MC69" s="109"/>
      <c r="MD69" s="109"/>
      <c r="ME69" s="109"/>
      <c r="MF69" s="109"/>
      <c r="MG69" s="109"/>
      <c r="MH69" s="109"/>
      <c r="MI69" s="109"/>
      <c r="MJ69" s="109"/>
      <c r="MK69" s="109"/>
      <c r="ML69" s="109"/>
      <c r="MM69" s="109"/>
      <c r="MN69" s="109"/>
      <c r="MO69" s="109"/>
      <c r="MP69" s="109"/>
      <c r="MQ69" s="109"/>
      <c r="MR69" s="109"/>
      <c r="MS69" s="109"/>
      <c r="MT69" s="109"/>
      <c r="MU69" s="109"/>
      <c r="MV69" s="109"/>
      <c r="MW69" s="109"/>
      <c r="MX69" s="109"/>
      <c r="MY69" s="109"/>
      <c r="MZ69" s="109"/>
      <c r="NA69" s="109"/>
      <c r="NB69" s="109"/>
      <c r="NC69" s="109"/>
      <c r="ND69" s="109"/>
      <c r="NE69" s="109"/>
      <c r="NF69" s="109"/>
      <c r="NG69" s="109"/>
      <c r="NH69" s="109"/>
      <c r="NI69" s="109"/>
      <c r="NJ69" s="109"/>
      <c r="NK69" s="109"/>
      <c r="NL69" s="109"/>
      <c r="NM69" s="109"/>
      <c r="NN69" s="109"/>
      <c r="NO69" s="109"/>
      <c r="NP69" s="109"/>
      <c r="NQ69" s="109"/>
      <c r="NR69" s="109"/>
      <c r="NS69" s="109"/>
      <c r="NT69" s="109"/>
      <c r="NU69" s="109"/>
      <c r="NV69" s="109"/>
      <c r="NW69" s="109"/>
      <c r="NX69" s="109"/>
      <c r="NY69" s="109"/>
      <c r="NZ69" s="109"/>
      <c r="OA69" s="109"/>
      <c r="OB69" s="109"/>
      <c r="OC69" s="109"/>
      <c r="OD69" s="109"/>
      <c r="OE69" s="109"/>
      <c r="OF69" s="109"/>
      <c r="OG69" s="109"/>
      <c r="OH69" s="109"/>
      <c r="OI69" s="109"/>
      <c r="OJ69" s="109"/>
      <c r="OK69" s="109"/>
      <c r="OL69" s="109"/>
      <c r="OM69" s="109"/>
      <c r="ON69" s="109"/>
      <c r="OO69" s="109"/>
      <c r="OP69" s="109"/>
      <c r="OQ69" s="109"/>
      <c r="OR69" s="109"/>
      <c r="OS69" s="109"/>
      <c r="OT69" s="109"/>
      <c r="OU69" s="109"/>
      <c r="OV69" s="109"/>
      <c r="OW69" s="109"/>
      <c r="OX69" s="109"/>
      <c r="OY69" s="109"/>
      <c r="OZ69" s="109"/>
      <c r="PA69" s="109"/>
      <c r="PB69" s="109"/>
      <c r="PC69" s="109"/>
      <c r="PD69" s="109"/>
      <c r="PE69" s="109"/>
      <c r="PF69" s="109"/>
      <c r="PG69" s="109"/>
      <c r="PH69" s="109"/>
      <c r="PI69" s="109"/>
      <c r="PJ69" s="109"/>
      <c r="PK69" s="109"/>
      <c r="PL69" s="109"/>
      <c r="PM69" s="109"/>
      <c r="PN69" s="109"/>
      <c r="PO69" s="109"/>
      <c r="PP69" s="109"/>
      <c r="PQ69" s="109"/>
      <c r="PR69" s="109"/>
      <c r="PS69" s="109"/>
      <c r="PT69" s="109"/>
      <c r="PU69" s="109"/>
      <c r="PV69" s="109"/>
      <c r="PW69" s="109"/>
      <c r="PX69" s="109"/>
      <c r="PY69" s="109"/>
      <c r="PZ69" s="109"/>
      <c r="QA69" s="109"/>
      <c r="QB69" s="109"/>
      <c r="QC69" s="109"/>
      <c r="QD69" s="109"/>
      <c r="QE69" s="109"/>
      <c r="QF69" s="109"/>
      <c r="QG69" s="109"/>
      <c r="QH69" s="109"/>
      <c r="QI69" s="109"/>
      <c r="QJ69" s="109"/>
      <c r="QK69" s="23">
        <f t="shared" si="1"/>
        <v>33</v>
      </c>
      <c r="QL69" s="125"/>
      <c r="QM69" s="125"/>
      <c r="QN69" s="125">
        <v>1199.8800000000001</v>
      </c>
      <c r="QO69" s="125"/>
      <c r="QP69" s="125"/>
      <c r="QQ69" s="125"/>
      <c r="QR69" s="125"/>
      <c r="QS69" s="130"/>
    </row>
    <row r="70" spans="1:461" s="5" customFormat="1" ht="12.75" customHeight="1" x14ac:dyDescent="0.2">
      <c r="A70" s="52">
        <v>44607</v>
      </c>
      <c r="B70" s="90" t="s">
        <v>287</v>
      </c>
      <c r="C70" s="107"/>
      <c r="D70" s="107"/>
      <c r="E70" s="108"/>
      <c r="F70" s="108"/>
      <c r="G70" s="108"/>
      <c r="H70" s="108"/>
      <c r="I70" s="108"/>
      <c r="J70" s="108"/>
      <c r="K70" s="108"/>
      <c r="L70" s="108"/>
      <c r="M70" s="108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  <c r="BO70" s="109"/>
      <c r="BP70" s="109"/>
      <c r="BQ70" s="109"/>
      <c r="BR70" s="109"/>
      <c r="BS70" s="109"/>
      <c r="BT70" s="109"/>
      <c r="BU70" s="109"/>
      <c r="BV70" s="109"/>
      <c r="BW70" s="109"/>
      <c r="BX70" s="109"/>
      <c r="BY70" s="109"/>
      <c r="BZ70" s="109"/>
      <c r="CA70" s="109"/>
      <c r="CB70" s="109"/>
      <c r="CC70" s="109">
        <v>50</v>
      </c>
      <c r="CD70" s="109"/>
      <c r="CE70" s="109"/>
      <c r="CF70" s="109"/>
      <c r="CG70" s="109"/>
      <c r="CH70" s="109"/>
      <c r="CI70" s="109"/>
      <c r="CJ70" s="109"/>
      <c r="CK70" s="109"/>
      <c r="CL70" s="109"/>
      <c r="CM70" s="109"/>
      <c r="CN70" s="109"/>
      <c r="CO70" s="109"/>
      <c r="CP70" s="109"/>
      <c r="CQ70" s="109"/>
      <c r="CR70" s="109"/>
      <c r="CS70" s="109"/>
      <c r="CT70" s="109"/>
      <c r="CU70" s="109"/>
      <c r="CV70" s="109"/>
      <c r="CW70" s="109"/>
      <c r="CX70" s="109"/>
      <c r="CY70" s="109"/>
      <c r="CZ70" s="109"/>
      <c r="DA70" s="109"/>
      <c r="DB70" s="109"/>
      <c r="DC70" s="109"/>
      <c r="DD70" s="109"/>
      <c r="DE70" s="109"/>
      <c r="DF70" s="109"/>
      <c r="DG70" s="109"/>
      <c r="DH70" s="109"/>
      <c r="DI70" s="109"/>
      <c r="DJ70" s="109"/>
      <c r="DK70" s="109"/>
      <c r="DL70" s="109"/>
      <c r="DM70" s="109"/>
      <c r="DN70" s="109"/>
      <c r="DO70" s="109"/>
      <c r="DP70" s="109"/>
      <c r="DQ70" s="109"/>
      <c r="DR70" s="109"/>
      <c r="DS70" s="109"/>
      <c r="DT70" s="109"/>
      <c r="DU70" s="109"/>
      <c r="DV70" s="109"/>
      <c r="DW70" s="109"/>
      <c r="DX70" s="109"/>
      <c r="DY70" s="109"/>
      <c r="DZ70" s="109"/>
      <c r="EA70" s="109"/>
      <c r="EB70" s="109"/>
      <c r="EC70" s="109"/>
      <c r="ED70" s="109"/>
      <c r="EE70" s="109"/>
      <c r="EF70" s="109"/>
      <c r="EG70" s="109"/>
      <c r="EH70" s="109"/>
      <c r="EI70" s="109"/>
      <c r="EJ70" s="109"/>
      <c r="EK70" s="109"/>
      <c r="EL70" s="109"/>
      <c r="EM70" s="109"/>
      <c r="EN70" s="109"/>
      <c r="EO70" s="109"/>
      <c r="EP70" s="109"/>
      <c r="EQ70" s="109"/>
      <c r="ER70" s="109"/>
      <c r="ES70" s="109"/>
      <c r="ET70" s="109"/>
      <c r="EU70" s="109"/>
      <c r="EV70" s="109"/>
      <c r="EW70" s="109"/>
      <c r="EX70" s="109"/>
      <c r="EY70" s="109"/>
      <c r="EZ70" s="109"/>
      <c r="FA70" s="109"/>
      <c r="FB70" s="109"/>
      <c r="FC70" s="109"/>
      <c r="FD70" s="109"/>
      <c r="FE70" s="109"/>
      <c r="FF70" s="109"/>
      <c r="FG70" s="109"/>
      <c r="FH70" s="109"/>
      <c r="FI70" s="109"/>
      <c r="FJ70" s="109"/>
      <c r="FK70" s="109"/>
      <c r="FL70" s="109"/>
      <c r="FM70" s="109"/>
      <c r="FN70" s="109"/>
      <c r="FO70" s="109"/>
      <c r="FP70" s="109"/>
      <c r="FQ70" s="109"/>
      <c r="FR70" s="109"/>
      <c r="FS70" s="109"/>
      <c r="FT70" s="109"/>
      <c r="FU70" s="109"/>
      <c r="FV70" s="109"/>
      <c r="FW70" s="109"/>
      <c r="FX70" s="109"/>
      <c r="FY70" s="109"/>
      <c r="FZ70" s="109"/>
      <c r="GA70" s="109"/>
      <c r="GB70" s="109"/>
      <c r="GC70" s="109"/>
      <c r="GD70" s="109"/>
      <c r="GE70" s="109"/>
      <c r="GF70" s="109"/>
      <c r="GG70" s="109"/>
      <c r="GH70" s="109"/>
      <c r="GI70" s="109"/>
      <c r="GJ70" s="109"/>
      <c r="GK70" s="109"/>
      <c r="GL70" s="109"/>
      <c r="GM70" s="109"/>
      <c r="GN70" s="109"/>
      <c r="GO70" s="109"/>
      <c r="GP70" s="109"/>
      <c r="GQ70" s="109"/>
      <c r="GR70" s="109"/>
      <c r="GS70" s="109"/>
      <c r="GT70" s="109"/>
      <c r="GU70" s="109"/>
      <c r="GV70" s="109"/>
      <c r="GW70" s="109"/>
      <c r="GX70" s="109"/>
      <c r="GY70" s="109"/>
      <c r="GZ70" s="109"/>
      <c r="HA70" s="109"/>
      <c r="HB70" s="109"/>
      <c r="HC70" s="109"/>
      <c r="HD70" s="109"/>
      <c r="HE70" s="109"/>
      <c r="HF70" s="109"/>
      <c r="HG70" s="109"/>
      <c r="HH70" s="109"/>
      <c r="HI70" s="109"/>
      <c r="HJ70" s="109"/>
      <c r="HK70" s="109"/>
      <c r="HL70" s="109"/>
      <c r="HM70" s="109"/>
      <c r="HN70" s="109"/>
      <c r="HO70" s="109"/>
      <c r="HP70" s="109"/>
      <c r="HQ70" s="109"/>
      <c r="HR70" s="109"/>
      <c r="HS70" s="109"/>
      <c r="HT70" s="109"/>
      <c r="HU70" s="109"/>
      <c r="HV70" s="109"/>
      <c r="HW70" s="109"/>
      <c r="HX70" s="109"/>
      <c r="HY70" s="109"/>
      <c r="HZ70" s="109"/>
      <c r="IA70" s="109"/>
      <c r="IB70" s="109"/>
      <c r="IC70" s="109"/>
      <c r="ID70" s="109"/>
      <c r="IE70" s="109"/>
      <c r="IF70" s="109"/>
      <c r="IG70" s="109"/>
      <c r="IH70" s="109"/>
      <c r="II70" s="109"/>
      <c r="IJ70" s="109"/>
      <c r="IK70" s="109"/>
      <c r="IL70" s="109"/>
      <c r="IM70" s="109"/>
      <c r="IN70" s="109"/>
      <c r="IO70" s="109"/>
      <c r="IP70" s="109"/>
      <c r="IQ70" s="109"/>
      <c r="IR70" s="109"/>
      <c r="IS70" s="109"/>
      <c r="IT70" s="109"/>
      <c r="IU70" s="109"/>
      <c r="IV70" s="109"/>
      <c r="IW70" s="109"/>
      <c r="IX70" s="109"/>
      <c r="IY70" s="109"/>
      <c r="IZ70" s="109"/>
      <c r="JA70" s="109"/>
      <c r="JB70" s="109"/>
      <c r="JC70" s="109"/>
      <c r="JD70" s="109"/>
      <c r="JE70" s="109"/>
      <c r="JF70" s="109"/>
      <c r="JG70" s="109"/>
      <c r="JH70" s="109"/>
      <c r="JI70" s="109"/>
      <c r="JJ70" s="109"/>
      <c r="JK70" s="109"/>
      <c r="JL70" s="109"/>
      <c r="JM70" s="109"/>
      <c r="JN70" s="109"/>
      <c r="JO70" s="109"/>
      <c r="JP70" s="109"/>
      <c r="JQ70" s="109"/>
      <c r="JR70" s="109"/>
      <c r="JS70" s="109"/>
      <c r="JT70" s="109"/>
      <c r="JU70" s="109"/>
      <c r="JV70" s="109"/>
      <c r="JW70" s="109"/>
      <c r="JX70" s="109"/>
      <c r="JY70" s="109"/>
      <c r="JZ70" s="109"/>
      <c r="KA70" s="109"/>
      <c r="KB70" s="109"/>
      <c r="KC70" s="109"/>
      <c r="KD70" s="109"/>
      <c r="KE70" s="109"/>
      <c r="KF70" s="109"/>
      <c r="KG70" s="109"/>
      <c r="KH70" s="109"/>
      <c r="KI70" s="109"/>
      <c r="KJ70" s="109"/>
      <c r="KK70" s="109"/>
      <c r="KL70" s="109"/>
      <c r="KM70" s="109"/>
      <c r="KN70" s="109"/>
      <c r="KO70" s="109"/>
      <c r="KP70" s="109"/>
      <c r="KQ70" s="109"/>
      <c r="KR70" s="109"/>
      <c r="KS70" s="109"/>
      <c r="KT70" s="109"/>
      <c r="KU70" s="109"/>
      <c r="KV70" s="109"/>
      <c r="KW70" s="109"/>
      <c r="KX70" s="109"/>
      <c r="KY70" s="109"/>
      <c r="KZ70" s="109"/>
      <c r="LA70" s="109"/>
      <c r="LB70" s="109"/>
      <c r="LC70" s="109"/>
      <c r="LD70" s="109"/>
      <c r="LE70" s="109"/>
      <c r="LF70" s="109"/>
      <c r="LG70" s="109"/>
      <c r="LH70" s="109"/>
      <c r="LI70" s="109"/>
      <c r="LJ70" s="109"/>
      <c r="LK70" s="109"/>
      <c r="LL70" s="109"/>
      <c r="LM70" s="109"/>
      <c r="LN70" s="109"/>
      <c r="LO70" s="109"/>
      <c r="LP70" s="109"/>
      <c r="LQ70" s="109"/>
      <c r="LR70" s="109"/>
      <c r="LS70" s="109"/>
      <c r="LT70" s="109"/>
      <c r="LU70" s="109"/>
      <c r="LV70" s="109"/>
      <c r="LW70" s="109"/>
      <c r="LX70" s="109"/>
      <c r="LY70" s="109"/>
      <c r="LZ70" s="109"/>
      <c r="MA70" s="109"/>
      <c r="MB70" s="109"/>
      <c r="MC70" s="109"/>
      <c r="MD70" s="109"/>
      <c r="ME70" s="109"/>
      <c r="MF70" s="109"/>
      <c r="MG70" s="109"/>
      <c r="MH70" s="109"/>
      <c r="MI70" s="109"/>
      <c r="MJ70" s="109"/>
      <c r="MK70" s="109"/>
      <c r="ML70" s="109"/>
      <c r="MM70" s="109"/>
      <c r="MN70" s="109"/>
      <c r="MO70" s="109"/>
      <c r="MP70" s="109"/>
      <c r="MQ70" s="109"/>
      <c r="MR70" s="109"/>
      <c r="MS70" s="109"/>
      <c r="MT70" s="109"/>
      <c r="MU70" s="109"/>
      <c r="MV70" s="109"/>
      <c r="MW70" s="109"/>
      <c r="MX70" s="109"/>
      <c r="MY70" s="109"/>
      <c r="MZ70" s="109"/>
      <c r="NA70" s="109"/>
      <c r="NB70" s="109"/>
      <c r="NC70" s="109"/>
      <c r="ND70" s="109"/>
      <c r="NE70" s="109"/>
      <c r="NF70" s="109"/>
      <c r="NG70" s="109"/>
      <c r="NH70" s="109"/>
      <c r="NI70" s="109"/>
      <c r="NJ70" s="109"/>
      <c r="NK70" s="109"/>
      <c r="NL70" s="109"/>
      <c r="NM70" s="109"/>
      <c r="NN70" s="109"/>
      <c r="NO70" s="109"/>
      <c r="NP70" s="109"/>
      <c r="NQ70" s="109"/>
      <c r="NR70" s="109"/>
      <c r="NS70" s="109"/>
      <c r="NT70" s="109"/>
      <c r="NU70" s="109"/>
      <c r="NV70" s="109"/>
      <c r="NW70" s="109"/>
      <c r="NX70" s="109"/>
      <c r="NY70" s="109"/>
      <c r="NZ70" s="109"/>
      <c r="OA70" s="109"/>
      <c r="OB70" s="109"/>
      <c r="OC70" s="109"/>
      <c r="OD70" s="109"/>
      <c r="OE70" s="109"/>
      <c r="OF70" s="109"/>
      <c r="OG70" s="109"/>
      <c r="OH70" s="109"/>
      <c r="OI70" s="109"/>
      <c r="OJ70" s="109"/>
      <c r="OK70" s="109"/>
      <c r="OL70" s="109"/>
      <c r="OM70" s="109"/>
      <c r="ON70" s="109"/>
      <c r="OO70" s="109"/>
      <c r="OP70" s="109"/>
      <c r="OQ70" s="109"/>
      <c r="OR70" s="109"/>
      <c r="OS70" s="109"/>
      <c r="OT70" s="109"/>
      <c r="OU70" s="109"/>
      <c r="OV70" s="109"/>
      <c r="OW70" s="109"/>
      <c r="OX70" s="109"/>
      <c r="OY70" s="109"/>
      <c r="OZ70" s="109"/>
      <c r="PA70" s="109"/>
      <c r="PB70" s="109"/>
      <c r="PC70" s="109"/>
      <c r="PD70" s="109"/>
      <c r="PE70" s="109"/>
      <c r="PF70" s="109"/>
      <c r="PG70" s="109"/>
      <c r="PH70" s="109"/>
      <c r="PI70" s="109"/>
      <c r="PJ70" s="109"/>
      <c r="PK70" s="109"/>
      <c r="PL70" s="109"/>
      <c r="PM70" s="109"/>
      <c r="PN70" s="109"/>
      <c r="PO70" s="109"/>
      <c r="PP70" s="109"/>
      <c r="PQ70" s="109"/>
      <c r="PR70" s="109"/>
      <c r="PS70" s="109"/>
      <c r="PT70" s="109"/>
      <c r="PU70" s="109"/>
      <c r="PV70" s="109"/>
      <c r="PW70" s="109"/>
      <c r="PX70" s="109"/>
      <c r="PY70" s="109"/>
      <c r="PZ70" s="109"/>
      <c r="QA70" s="109"/>
      <c r="QB70" s="109"/>
      <c r="QC70" s="109"/>
      <c r="QD70" s="109"/>
      <c r="QE70" s="109"/>
      <c r="QF70" s="109"/>
      <c r="QG70" s="109"/>
      <c r="QH70" s="109"/>
      <c r="QI70" s="109"/>
      <c r="QJ70" s="109"/>
      <c r="QK70" s="23">
        <f t="shared" si="1"/>
        <v>50</v>
      </c>
      <c r="QL70" s="125"/>
      <c r="QM70" s="125"/>
      <c r="QN70" s="125">
        <v>1470</v>
      </c>
      <c r="QO70" s="125"/>
      <c r="QP70" s="125"/>
      <c r="QQ70" s="125"/>
      <c r="QR70" s="125"/>
      <c r="QS70" s="130"/>
    </row>
    <row r="71" spans="1:461" s="5" customFormat="1" ht="12.75" customHeight="1" x14ac:dyDescent="0.2">
      <c r="A71" s="52">
        <v>44606</v>
      </c>
      <c r="B71" s="98" t="s">
        <v>284</v>
      </c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  <c r="BO71" s="109"/>
      <c r="BP71" s="109"/>
      <c r="BQ71" s="109"/>
      <c r="BR71" s="109"/>
      <c r="BS71" s="109"/>
      <c r="BT71" s="109"/>
      <c r="BU71" s="109"/>
      <c r="BV71" s="109"/>
      <c r="BW71" s="109"/>
      <c r="BX71" s="109"/>
      <c r="BY71" s="109"/>
      <c r="BZ71" s="109"/>
      <c r="CA71" s="109"/>
      <c r="CB71" s="109"/>
      <c r="CC71" s="109"/>
      <c r="CD71" s="109"/>
      <c r="CE71" s="109"/>
      <c r="CF71" s="109"/>
      <c r="CG71" s="109"/>
      <c r="CH71" s="109"/>
      <c r="CI71" s="109"/>
      <c r="CJ71" s="109"/>
      <c r="CK71" s="109"/>
      <c r="CL71" s="109"/>
      <c r="CM71" s="109"/>
      <c r="CN71" s="109"/>
      <c r="CO71" s="109"/>
      <c r="CP71" s="109"/>
      <c r="CQ71" s="109"/>
      <c r="CR71" s="109"/>
      <c r="CS71" s="109"/>
      <c r="CT71" s="109"/>
      <c r="CU71" s="109"/>
      <c r="CV71" s="109"/>
      <c r="CW71" s="109"/>
      <c r="CX71" s="109"/>
      <c r="CY71" s="109"/>
      <c r="CZ71" s="109"/>
      <c r="DA71" s="109"/>
      <c r="DB71" s="109"/>
      <c r="DC71" s="109"/>
      <c r="DD71" s="109"/>
      <c r="DE71" s="109"/>
      <c r="DF71" s="109"/>
      <c r="DG71" s="109"/>
      <c r="DH71" s="109"/>
      <c r="DI71" s="109"/>
      <c r="DJ71" s="109"/>
      <c r="DK71" s="109"/>
      <c r="DL71" s="109"/>
      <c r="DM71" s="109"/>
      <c r="DN71" s="109"/>
      <c r="DO71" s="109"/>
      <c r="DP71" s="109"/>
      <c r="DQ71" s="109"/>
      <c r="DR71" s="109"/>
      <c r="DS71" s="109"/>
      <c r="DT71" s="109"/>
      <c r="DU71" s="109"/>
      <c r="DV71" s="109"/>
      <c r="DW71" s="109"/>
      <c r="DX71" s="109"/>
      <c r="DY71" s="109"/>
      <c r="DZ71" s="109"/>
      <c r="EA71" s="109"/>
      <c r="EB71" s="109"/>
      <c r="EC71" s="109"/>
      <c r="ED71" s="109"/>
      <c r="EE71" s="109"/>
      <c r="EF71" s="109"/>
      <c r="EG71" s="109"/>
      <c r="EH71" s="109"/>
      <c r="EI71" s="109"/>
      <c r="EJ71" s="109"/>
      <c r="EK71" s="109"/>
      <c r="EL71" s="109"/>
      <c r="EM71" s="109"/>
      <c r="EN71" s="109"/>
      <c r="EO71" s="109"/>
      <c r="EP71" s="109"/>
      <c r="EQ71" s="109"/>
      <c r="ER71" s="109"/>
      <c r="ES71" s="109"/>
      <c r="ET71" s="109"/>
      <c r="EU71" s="109"/>
      <c r="EV71" s="109"/>
      <c r="EW71" s="109"/>
      <c r="EX71" s="109"/>
      <c r="EY71" s="109"/>
      <c r="EZ71" s="109"/>
      <c r="FA71" s="109"/>
      <c r="FB71" s="109"/>
      <c r="FC71" s="109"/>
      <c r="FD71" s="109"/>
      <c r="FE71" s="109"/>
      <c r="FF71" s="109"/>
      <c r="FG71" s="109"/>
      <c r="FH71" s="109"/>
      <c r="FI71" s="109"/>
      <c r="FJ71" s="109"/>
      <c r="FK71" s="109"/>
      <c r="FL71" s="109"/>
      <c r="FM71" s="109"/>
      <c r="FN71" s="109"/>
      <c r="FO71" s="109"/>
      <c r="FP71" s="109"/>
      <c r="FQ71" s="109"/>
      <c r="FR71" s="109"/>
      <c r="FS71" s="109"/>
      <c r="FT71" s="109"/>
      <c r="FU71" s="109"/>
      <c r="FV71" s="109"/>
      <c r="FW71" s="109"/>
      <c r="FX71" s="109"/>
      <c r="FY71" s="109"/>
      <c r="FZ71" s="109"/>
      <c r="GA71" s="109"/>
      <c r="GB71" s="109"/>
      <c r="GC71" s="109"/>
      <c r="GD71" s="109"/>
      <c r="GE71" s="109"/>
      <c r="GF71" s="109"/>
      <c r="GG71" s="109"/>
      <c r="GH71" s="109"/>
      <c r="GI71" s="109"/>
      <c r="GJ71" s="109"/>
      <c r="GK71" s="109"/>
      <c r="GL71" s="109"/>
      <c r="GM71" s="109"/>
      <c r="GN71" s="109"/>
      <c r="GO71" s="109"/>
      <c r="GP71" s="109"/>
      <c r="GQ71" s="109"/>
      <c r="GR71" s="109"/>
      <c r="GS71" s="109"/>
      <c r="GT71" s="109"/>
      <c r="GU71" s="109"/>
      <c r="GV71" s="109"/>
      <c r="GW71" s="109"/>
      <c r="GX71" s="109"/>
      <c r="GY71" s="109"/>
      <c r="GZ71" s="109"/>
      <c r="HA71" s="109"/>
      <c r="HB71" s="109"/>
      <c r="HC71" s="109"/>
      <c r="HD71" s="109"/>
      <c r="HE71" s="109"/>
      <c r="HF71" s="109"/>
      <c r="HG71" s="109"/>
      <c r="HH71" s="109"/>
      <c r="HI71" s="109"/>
      <c r="HJ71" s="109"/>
      <c r="HK71" s="109"/>
      <c r="HL71" s="109"/>
      <c r="HM71" s="109"/>
      <c r="HN71" s="109"/>
      <c r="HO71" s="109"/>
      <c r="HP71" s="109"/>
      <c r="HQ71" s="109"/>
      <c r="HR71" s="109"/>
      <c r="HS71" s="109"/>
      <c r="HT71" s="109"/>
      <c r="HU71" s="109"/>
      <c r="HV71" s="109"/>
      <c r="HW71" s="109"/>
      <c r="HX71" s="109"/>
      <c r="HY71" s="109"/>
      <c r="HZ71" s="109"/>
      <c r="IA71" s="109"/>
      <c r="IB71" s="109"/>
      <c r="IC71" s="109"/>
      <c r="ID71" s="109"/>
      <c r="IE71" s="109"/>
      <c r="IF71" s="109"/>
      <c r="IG71" s="109"/>
      <c r="IH71" s="109"/>
      <c r="II71" s="109"/>
      <c r="IJ71" s="109"/>
      <c r="IK71" s="109"/>
      <c r="IL71" s="109"/>
      <c r="IM71" s="109"/>
      <c r="IN71" s="109"/>
      <c r="IO71" s="109"/>
      <c r="IP71" s="109"/>
      <c r="IQ71" s="109"/>
      <c r="IR71" s="109"/>
      <c r="IS71" s="109"/>
      <c r="IT71" s="109"/>
      <c r="IU71" s="109"/>
      <c r="IV71" s="109"/>
      <c r="IW71" s="109"/>
      <c r="IX71" s="109"/>
      <c r="IY71" s="109"/>
      <c r="IZ71" s="109"/>
      <c r="JA71" s="109"/>
      <c r="JB71" s="109"/>
      <c r="JC71" s="109"/>
      <c r="JD71" s="109"/>
      <c r="JE71" s="109"/>
      <c r="JF71" s="109"/>
      <c r="JG71" s="109"/>
      <c r="JH71" s="109"/>
      <c r="JI71" s="109"/>
      <c r="JJ71" s="109"/>
      <c r="JK71" s="109"/>
      <c r="JL71" s="109"/>
      <c r="JM71" s="109"/>
      <c r="JN71" s="109"/>
      <c r="JO71" s="109"/>
      <c r="JP71" s="109"/>
      <c r="JQ71" s="109"/>
      <c r="JR71" s="109"/>
      <c r="JS71" s="109"/>
      <c r="JT71" s="109"/>
      <c r="JU71" s="109"/>
      <c r="JV71" s="109"/>
      <c r="JW71" s="109"/>
      <c r="JX71" s="109"/>
      <c r="JY71" s="109"/>
      <c r="JZ71" s="109"/>
      <c r="KA71" s="109"/>
      <c r="KB71" s="109"/>
      <c r="KC71" s="109"/>
      <c r="KD71" s="109"/>
      <c r="KE71" s="109"/>
      <c r="KF71" s="109"/>
      <c r="KG71" s="109"/>
      <c r="KH71" s="109"/>
      <c r="KI71" s="109"/>
      <c r="KJ71" s="109"/>
      <c r="KK71" s="109"/>
      <c r="KL71" s="109"/>
      <c r="KM71" s="109"/>
      <c r="KN71" s="109"/>
      <c r="KO71" s="109"/>
      <c r="KP71" s="109"/>
      <c r="KQ71" s="109"/>
      <c r="KR71" s="109"/>
      <c r="KS71" s="109"/>
      <c r="KT71" s="109"/>
      <c r="KU71" s="109"/>
      <c r="KV71" s="109"/>
      <c r="KW71" s="109"/>
      <c r="KX71" s="109"/>
      <c r="KY71" s="109"/>
      <c r="KZ71" s="109"/>
      <c r="LA71" s="109"/>
      <c r="LB71" s="109"/>
      <c r="LC71" s="109"/>
      <c r="LD71" s="109"/>
      <c r="LE71" s="109"/>
      <c r="LF71" s="109"/>
      <c r="LG71" s="109"/>
      <c r="LH71" s="109"/>
      <c r="LI71" s="109"/>
      <c r="LJ71" s="109"/>
      <c r="LK71" s="109"/>
      <c r="LL71" s="109"/>
      <c r="LM71" s="109"/>
      <c r="LN71" s="109"/>
      <c r="LO71" s="109"/>
      <c r="LP71" s="109"/>
      <c r="LQ71" s="109"/>
      <c r="LR71" s="109"/>
      <c r="LS71" s="109"/>
      <c r="LT71" s="109"/>
      <c r="LU71" s="109"/>
      <c r="LV71" s="109"/>
      <c r="LW71" s="109"/>
      <c r="LX71" s="109"/>
      <c r="LY71" s="109"/>
      <c r="LZ71" s="109"/>
      <c r="MA71" s="109"/>
      <c r="MB71" s="109"/>
      <c r="MC71" s="109"/>
      <c r="MD71" s="109"/>
      <c r="ME71" s="109"/>
      <c r="MF71" s="109"/>
      <c r="MG71" s="109"/>
      <c r="MH71" s="109"/>
      <c r="MI71" s="109"/>
      <c r="MJ71" s="109"/>
      <c r="MK71" s="109"/>
      <c r="ML71" s="109"/>
      <c r="MM71" s="109"/>
      <c r="MN71" s="109"/>
      <c r="MO71" s="109"/>
      <c r="MP71" s="109"/>
      <c r="MQ71" s="109"/>
      <c r="MR71" s="109"/>
      <c r="MS71" s="109"/>
      <c r="MT71" s="109"/>
      <c r="MU71" s="109"/>
      <c r="MV71" s="109"/>
      <c r="MW71" s="109"/>
      <c r="MX71" s="109"/>
      <c r="MY71" s="109"/>
      <c r="MZ71" s="109"/>
      <c r="NA71" s="109"/>
      <c r="NB71" s="109"/>
      <c r="NC71" s="109"/>
      <c r="ND71" s="109"/>
      <c r="NE71" s="109"/>
      <c r="NF71" s="109"/>
      <c r="NG71" s="109"/>
      <c r="NH71" s="109"/>
      <c r="NI71" s="109"/>
      <c r="NJ71" s="109"/>
      <c r="NK71" s="109"/>
      <c r="NL71" s="109"/>
      <c r="NM71" s="109"/>
      <c r="NN71" s="109"/>
      <c r="NO71" s="109"/>
      <c r="NP71" s="109"/>
      <c r="NQ71" s="109"/>
      <c r="NR71" s="109"/>
      <c r="NS71" s="109"/>
      <c r="NT71" s="109"/>
      <c r="NU71" s="109"/>
      <c r="NV71" s="109"/>
      <c r="NW71" s="109"/>
      <c r="NX71" s="109"/>
      <c r="NY71" s="109"/>
      <c r="NZ71" s="109"/>
      <c r="OA71" s="109"/>
      <c r="OB71" s="109"/>
      <c r="OC71" s="109"/>
      <c r="OD71" s="109"/>
      <c r="OE71" s="109"/>
      <c r="OF71" s="109"/>
      <c r="OG71" s="109"/>
      <c r="OH71" s="109"/>
      <c r="OI71" s="109"/>
      <c r="OJ71" s="109"/>
      <c r="OK71" s="109"/>
      <c r="OL71" s="109"/>
      <c r="OM71" s="109"/>
      <c r="ON71" s="109"/>
      <c r="OO71" s="109"/>
      <c r="OP71" s="109"/>
      <c r="OQ71" s="109"/>
      <c r="OR71" s="109"/>
      <c r="OS71" s="109"/>
      <c r="OT71" s="109"/>
      <c r="OU71" s="109"/>
      <c r="OV71" s="109"/>
      <c r="OW71" s="109"/>
      <c r="OX71" s="109"/>
      <c r="OY71" s="109"/>
      <c r="OZ71" s="109"/>
      <c r="PA71" s="109"/>
      <c r="PB71" s="109"/>
      <c r="PC71" s="109"/>
      <c r="PD71" s="109"/>
      <c r="PE71" s="109"/>
      <c r="PF71" s="109"/>
      <c r="PG71" s="109"/>
      <c r="PH71" s="109"/>
      <c r="PI71" s="109"/>
      <c r="PJ71" s="109"/>
      <c r="PK71" s="109"/>
      <c r="PL71" s="109"/>
      <c r="PM71" s="109"/>
      <c r="PN71" s="109"/>
      <c r="PO71" s="109"/>
      <c r="PP71" s="109"/>
      <c r="PQ71" s="109"/>
      <c r="PR71" s="109"/>
      <c r="PS71" s="109"/>
      <c r="PT71" s="109"/>
      <c r="PU71" s="109"/>
      <c r="PV71" s="109"/>
      <c r="PW71" s="109"/>
      <c r="PX71" s="109"/>
      <c r="PY71" s="109"/>
      <c r="PZ71" s="109"/>
      <c r="QA71" s="109"/>
      <c r="QB71" s="109"/>
      <c r="QC71" s="109"/>
      <c r="QD71" s="109"/>
      <c r="QE71" s="109"/>
      <c r="QF71" s="109"/>
      <c r="QG71" s="109"/>
      <c r="QH71" s="109">
        <v>18</v>
      </c>
      <c r="QI71" s="109"/>
      <c r="QJ71" s="109"/>
      <c r="QK71" s="23">
        <f t="shared" si="1"/>
        <v>18</v>
      </c>
      <c r="QL71" s="125"/>
      <c r="QM71" s="125"/>
      <c r="QN71" s="125">
        <f>100+200+163.77+200</f>
        <v>663.77</v>
      </c>
      <c r="QO71" s="125"/>
      <c r="QP71" s="125"/>
      <c r="QQ71" s="125"/>
      <c r="QR71" s="125"/>
      <c r="QS71" s="130"/>
    </row>
    <row r="72" spans="1:461" s="5" customFormat="1" ht="12.75" customHeight="1" x14ac:dyDescent="0.2">
      <c r="A72" s="52">
        <v>44606</v>
      </c>
      <c r="B72" s="98" t="s">
        <v>478</v>
      </c>
      <c r="C72" s="107"/>
      <c r="D72" s="107"/>
      <c r="E72" s="108"/>
      <c r="F72" s="108"/>
      <c r="G72" s="108"/>
      <c r="H72" s="108"/>
      <c r="I72" s="108"/>
      <c r="J72" s="108"/>
      <c r="K72" s="108"/>
      <c r="L72" s="108"/>
      <c r="M72" s="108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  <c r="BO72" s="109"/>
      <c r="BP72" s="109"/>
      <c r="BQ72" s="109"/>
      <c r="BR72" s="109"/>
      <c r="BS72" s="109"/>
      <c r="BT72" s="109"/>
      <c r="BU72" s="109"/>
      <c r="BV72" s="109"/>
      <c r="BW72" s="109"/>
      <c r="BX72" s="109"/>
      <c r="BY72" s="109"/>
      <c r="BZ72" s="109"/>
      <c r="CA72" s="109"/>
      <c r="CB72" s="109"/>
      <c r="CC72" s="109"/>
      <c r="CD72" s="109"/>
      <c r="CE72" s="109"/>
      <c r="CF72" s="109"/>
      <c r="CG72" s="109"/>
      <c r="CH72" s="109"/>
      <c r="CI72" s="109"/>
      <c r="CJ72" s="109"/>
      <c r="CK72" s="109"/>
      <c r="CL72" s="109"/>
      <c r="CM72" s="109"/>
      <c r="CN72" s="109"/>
      <c r="CO72" s="109"/>
      <c r="CP72" s="109"/>
      <c r="CQ72" s="109"/>
      <c r="CR72" s="109"/>
      <c r="CS72" s="109"/>
      <c r="CT72" s="109"/>
      <c r="CU72" s="109"/>
      <c r="CV72" s="109"/>
      <c r="CW72" s="109"/>
      <c r="CX72" s="109"/>
      <c r="CY72" s="109"/>
      <c r="CZ72" s="109"/>
      <c r="DA72" s="109"/>
      <c r="DB72" s="109"/>
      <c r="DC72" s="109"/>
      <c r="DD72" s="109"/>
      <c r="DE72" s="109"/>
      <c r="DF72" s="109"/>
      <c r="DG72" s="109"/>
      <c r="DH72" s="109"/>
      <c r="DI72" s="109"/>
      <c r="DJ72" s="109"/>
      <c r="DK72" s="109"/>
      <c r="DL72" s="109"/>
      <c r="DM72" s="109"/>
      <c r="DN72" s="109"/>
      <c r="DO72" s="109"/>
      <c r="DP72" s="109"/>
      <c r="DQ72" s="109"/>
      <c r="DR72" s="109"/>
      <c r="DS72" s="109"/>
      <c r="DT72" s="109"/>
      <c r="DU72" s="109"/>
      <c r="DV72" s="109"/>
      <c r="DW72" s="109"/>
      <c r="DX72" s="109"/>
      <c r="DY72" s="109"/>
      <c r="DZ72" s="109"/>
      <c r="EA72" s="109"/>
      <c r="EB72" s="109"/>
      <c r="EC72" s="109"/>
      <c r="ED72" s="109"/>
      <c r="EE72" s="109"/>
      <c r="EF72" s="109"/>
      <c r="EG72" s="109"/>
      <c r="EH72" s="109"/>
      <c r="EI72" s="109"/>
      <c r="EJ72" s="109"/>
      <c r="EK72" s="109"/>
      <c r="EL72" s="109"/>
      <c r="EM72" s="109"/>
      <c r="EN72" s="109"/>
      <c r="EO72" s="109"/>
      <c r="EP72" s="109"/>
      <c r="EQ72" s="109"/>
      <c r="ER72" s="109"/>
      <c r="ES72" s="109"/>
      <c r="ET72" s="109"/>
      <c r="EU72" s="109"/>
      <c r="EV72" s="109"/>
      <c r="EW72" s="109"/>
      <c r="EX72" s="109"/>
      <c r="EY72" s="109"/>
      <c r="EZ72" s="109"/>
      <c r="FA72" s="109"/>
      <c r="FB72" s="109"/>
      <c r="FC72" s="109"/>
      <c r="FD72" s="109"/>
      <c r="FE72" s="109"/>
      <c r="FF72" s="109"/>
      <c r="FG72" s="109"/>
      <c r="FH72" s="109"/>
      <c r="FI72" s="109"/>
      <c r="FJ72" s="109"/>
      <c r="FK72" s="109"/>
      <c r="FL72" s="109"/>
      <c r="FM72" s="109"/>
      <c r="FN72" s="109"/>
      <c r="FO72" s="109"/>
      <c r="FP72" s="109"/>
      <c r="FQ72" s="109"/>
      <c r="FR72" s="109"/>
      <c r="FS72" s="109"/>
      <c r="FT72" s="109"/>
      <c r="FU72" s="109"/>
      <c r="FV72" s="109"/>
      <c r="FW72" s="109"/>
      <c r="FX72" s="109"/>
      <c r="FY72" s="109"/>
      <c r="FZ72" s="109"/>
      <c r="GA72" s="109"/>
      <c r="GB72" s="109"/>
      <c r="GC72" s="109"/>
      <c r="GD72" s="109"/>
      <c r="GE72" s="109"/>
      <c r="GF72" s="109"/>
      <c r="GG72" s="109"/>
      <c r="GH72" s="109"/>
      <c r="GI72" s="109"/>
      <c r="GJ72" s="109"/>
      <c r="GK72" s="109"/>
      <c r="GL72" s="109"/>
      <c r="GM72" s="109"/>
      <c r="GN72" s="109"/>
      <c r="GO72" s="109"/>
      <c r="GP72" s="109"/>
      <c r="GQ72" s="109"/>
      <c r="GR72" s="109"/>
      <c r="GS72" s="109"/>
      <c r="GT72" s="109"/>
      <c r="GU72" s="109"/>
      <c r="GV72" s="109"/>
      <c r="GW72" s="109"/>
      <c r="GX72" s="109"/>
      <c r="GY72" s="109"/>
      <c r="GZ72" s="109"/>
      <c r="HA72" s="109"/>
      <c r="HB72" s="109"/>
      <c r="HC72" s="109"/>
      <c r="HD72" s="109"/>
      <c r="HE72" s="109"/>
      <c r="HF72" s="109"/>
      <c r="HG72" s="109"/>
      <c r="HH72" s="109"/>
      <c r="HI72" s="109"/>
      <c r="HJ72" s="109"/>
      <c r="HK72" s="109"/>
      <c r="HL72" s="109"/>
      <c r="HM72" s="109"/>
      <c r="HN72" s="109"/>
      <c r="HO72" s="109"/>
      <c r="HP72" s="109"/>
      <c r="HQ72" s="109"/>
      <c r="HR72" s="109"/>
      <c r="HS72" s="109"/>
      <c r="HT72" s="109"/>
      <c r="HU72" s="109"/>
      <c r="HV72" s="109"/>
      <c r="HW72" s="109"/>
      <c r="HX72" s="109"/>
      <c r="HY72" s="109"/>
      <c r="HZ72" s="109"/>
      <c r="IA72" s="109"/>
      <c r="IB72" s="109"/>
      <c r="IC72" s="109"/>
      <c r="ID72" s="109"/>
      <c r="IE72" s="109"/>
      <c r="IF72" s="109"/>
      <c r="IG72" s="109"/>
      <c r="IH72" s="109"/>
      <c r="II72" s="109"/>
      <c r="IJ72" s="109"/>
      <c r="IK72" s="109"/>
      <c r="IL72" s="109"/>
      <c r="IM72" s="109"/>
      <c r="IN72" s="109"/>
      <c r="IO72" s="109"/>
      <c r="IP72" s="109"/>
      <c r="IQ72" s="109"/>
      <c r="IR72" s="109"/>
      <c r="IS72" s="109"/>
      <c r="IT72" s="109"/>
      <c r="IU72" s="109"/>
      <c r="IV72" s="109"/>
      <c r="IW72" s="109"/>
      <c r="IX72" s="109"/>
      <c r="IY72" s="109"/>
      <c r="IZ72" s="109"/>
      <c r="JA72" s="109"/>
      <c r="JB72" s="109"/>
      <c r="JC72" s="109"/>
      <c r="JD72" s="109"/>
      <c r="JE72" s="109"/>
      <c r="JF72" s="109"/>
      <c r="JG72" s="109"/>
      <c r="JH72" s="109"/>
      <c r="JI72" s="109"/>
      <c r="JJ72" s="109"/>
      <c r="JK72" s="109"/>
      <c r="JL72" s="109"/>
      <c r="JM72" s="109"/>
      <c r="JN72" s="109"/>
      <c r="JO72" s="109"/>
      <c r="JP72" s="109"/>
      <c r="JQ72" s="109"/>
      <c r="JR72" s="109"/>
      <c r="JS72" s="109"/>
      <c r="JT72" s="109"/>
      <c r="JU72" s="109"/>
      <c r="JV72" s="109"/>
      <c r="JW72" s="109"/>
      <c r="JX72" s="109"/>
      <c r="JY72" s="109"/>
      <c r="JZ72" s="109"/>
      <c r="KA72" s="109"/>
      <c r="KB72" s="109"/>
      <c r="KC72" s="109"/>
      <c r="KD72" s="109"/>
      <c r="KE72" s="109"/>
      <c r="KF72" s="109"/>
      <c r="KG72" s="109"/>
      <c r="KH72" s="109"/>
      <c r="KI72" s="109"/>
      <c r="KJ72" s="109"/>
      <c r="KK72" s="109"/>
      <c r="KL72" s="109"/>
      <c r="KM72" s="109"/>
      <c r="KN72" s="109"/>
      <c r="KO72" s="109"/>
      <c r="KP72" s="109"/>
      <c r="KQ72" s="109"/>
      <c r="KR72" s="109"/>
      <c r="KS72" s="109"/>
      <c r="KT72" s="109"/>
      <c r="KU72" s="109"/>
      <c r="KV72" s="109"/>
      <c r="KW72" s="109"/>
      <c r="KX72" s="109"/>
      <c r="KY72" s="109"/>
      <c r="KZ72" s="109"/>
      <c r="LA72" s="109"/>
      <c r="LB72" s="109"/>
      <c r="LC72" s="109"/>
      <c r="LD72" s="109"/>
      <c r="LE72" s="109"/>
      <c r="LF72" s="109"/>
      <c r="LG72" s="109"/>
      <c r="LH72" s="109"/>
      <c r="LI72" s="109"/>
      <c r="LJ72" s="109"/>
      <c r="LK72" s="109"/>
      <c r="LL72" s="109"/>
      <c r="LM72" s="109"/>
      <c r="LN72" s="109"/>
      <c r="LO72" s="109"/>
      <c r="LP72" s="109"/>
      <c r="LQ72" s="109"/>
      <c r="LR72" s="109"/>
      <c r="LS72" s="109"/>
      <c r="LT72" s="109"/>
      <c r="LU72" s="109"/>
      <c r="LV72" s="109"/>
      <c r="LW72" s="109"/>
      <c r="LX72" s="109"/>
      <c r="LY72" s="109"/>
      <c r="LZ72" s="109"/>
      <c r="MA72" s="109"/>
      <c r="MB72" s="109"/>
      <c r="MC72" s="109"/>
      <c r="MD72" s="109"/>
      <c r="ME72" s="109"/>
      <c r="MF72" s="109"/>
      <c r="MG72" s="109"/>
      <c r="MH72" s="109"/>
      <c r="MI72" s="109"/>
      <c r="MJ72" s="109"/>
      <c r="MK72" s="109"/>
      <c r="ML72" s="109"/>
      <c r="MM72" s="109"/>
      <c r="MN72" s="109"/>
      <c r="MO72" s="109"/>
      <c r="MP72" s="109"/>
      <c r="MQ72" s="109"/>
      <c r="MR72" s="109"/>
      <c r="MS72" s="109"/>
      <c r="MT72" s="109"/>
      <c r="MU72" s="109"/>
      <c r="MV72" s="109"/>
      <c r="MW72" s="109"/>
      <c r="MX72" s="109"/>
      <c r="MY72" s="109"/>
      <c r="MZ72" s="109"/>
      <c r="NA72" s="109"/>
      <c r="NB72" s="109"/>
      <c r="NC72" s="109"/>
      <c r="ND72" s="109"/>
      <c r="NE72" s="109"/>
      <c r="NF72" s="109"/>
      <c r="NG72" s="109"/>
      <c r="NH72" s="109"/>
      <c r="NI72" s="109"/>
      <c r="NJ72" s="109"/>
      <c r="NK72" s="109"/>
      <c r="NL72" s="109"/>
      <c r="NM72" s="109"/>
      <c r="NN72" s="109"/>
      <c r="NO72" s="109"/>
      <c r="NP72" s="109"/>
      <c r="NQ72" s="109"/>
      <c r="NR72" s="109"/>
      <c r="NS72" s="109"/>
      <c r="NT72" s="109"/>
      <c r="NU72" s="109"/>
      <c r="NV72" s="109"/>
      <c r="NW72" s="109"/>
      <c r="NX72" s="109"/>
      <c r="NY72" s="109"/>
      <c r="NZ72" s="109"/>
      <c r="OA72" s="109"/>
      <c r="OB72" s="109"/>
      <c r="OC72" s="109"/>
      <c r="OD72" s="109"/>
      <c r="OE72" s="109"/>
      <c r="OF72" s="109"/>
      <c r="OG72" s="109"/>
      <c r="OH72" s="109"/>
      <c r="OI72" s="109"/>
      <c r="OJ72" s="109"/>
      <c r="OK72" s="109"/>
      <c r="OL72" s="109"/>
      <c r="OM72" s="109"/>
      <c r="ON72" s="109"/>
      <c r="OO72" s="109"/>
      <c r="OP72" s="109"/>
      <c r="OQ72" s="109"/>
      <c r="OR72" s="109"/>
      <c r="OS72" s="109"/>
      <c r="OT72" s="109"/>
      <c r="OU72" s="109"/>
      <c r="OV72" s="109"/>
      <c r="OW72" s="109"/>
      <c r="OX72" s="109"/>
      <c r="OY72" s="109"/>
      <c r="OZ72" s="109"/>
      <c r="PA72" s="109"/>
      <c r="PB72" s="109"/>
      <c r="PC72" s="109"/>
      <c r="PD72" s="109"/>
      <c r="PE72" s="109"/>
      <c r="PF72" s="109"/>
      <c r="PG72" s="109"/>
      <c r="PH72" s="109"/>
      <c r="PI72" s="109"/>
      <c r="PJ72" s="109"/>
      <c r="PK72" s="109"/>
      <c r="PL72" s="109"/>
      <c r="PM72" s="109"/>
      <c r="PN72" s="109"/>
      <c r="PO72" s="109"/>
      <c r="PP72" s="109"/>
      <c r="PQ72" s="109"/>
      <c r="PR72" s="109"/>
      <c r="PS72" s="109"/>
      <c r="PT72" s="109"/>
      <c r="PU72" s="109"/>
      <c r="PV72" s="109"/>
      <c r="PW72" s="109"/>
      <c r="PX72" s="109"/>
      <c r="PY72" s="109"/>
      <c r="PZ72" s="109"/>
      <c r="QA72" s="109"/>
      <c r="QB72" s="109"/>
      <c r="QC72" s="109"/>
      <c r="QD72" s="109"/>
      <c r="QE72" s="109"/>
      <c r="QF72" s="109"/>
      <c r="QG72" s="109"/>
      <c r="QH72" s="109">
        <v>7</v>
      </c>
      <c r="QI72" s="109"/>
      <c r="QJ72" s="109"/>
      <c r="QK72" s="23">
        <f t="shared" si="1"/>
        <v>7</v>
      </c>
      <c r="QL72" s="125"/>
      <c r="QM72" s="125"/>
      <c r="QN72" s="125">
        <f>158.13+100</f>
        <v>258.13</v>
      </c>
      <c r="QO72" s="125"/>
      <c r="QP72" s="125"/>
      <c r="QQ72" s="125"/>
      <c r="QR72" s="125"/>
      <c r="QS72" s="130"/>
    </row>
    <row r="73" spans="1:461" s="5" customFormat="1" ht="12.75" customHeight="1" x14ac:dyDescent="0.2">
      <c r="A73" s="52">
        <v>44607</v>
      </c>
      <c r="B73" s="98" t="s">
        <v>242</v>
      </c>
      <c r="C73" s="107"/>
      <c r="D73" s="107"/>
      <c r="E73" s="108"/>
      <c r="F73" s="108"/>
      <c r="G73" s="108"/>
      <c r="H73" s="108"/>
      <c r="I73" s="108"/>
      <c r="J73" s="108"/>
      <c r="K73" s="108"/>
      <c r="L73" s="108"/>
      <c r="M73" s="108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  <c r="BO73" s="109"/>
      <c r="BP73" s="109"/>
      <c r="BQ73" s="109"/>
      <c r="BR73" s="109"/>
      <c r="BS73" s="109"/>
      <c r="BT73" s="109"/>
      <c r="BU73" s="109"/>
      <c r="BV73" s="109"/>
      <c r="BW73" s="109"/>
      <c r="BX73" s="109"/>
      <c r="BY73" s="109"/>
      <c r="BZ73" s="109"/>
      <c r="CA73" s="109"/>
      <c r="CB73" s="109"/>
      <c r="CC73" s="109"/>
      <c r="CD73" s="109"/>
      <c r="CE73" s="109"/>
      <c r="CF73" s="109"/>
      <c r="CG73" s="109"/>
      <c r="CH73" s="109"/>
      <c r="CI73" s="109"/>
      <c r="CJ73" s="109"/>
      <c r="CK73" s="109"/>
      <c r="CL73" s="109"/>
      <c r="CM73" s="109"/>
      <c r="CN73" s="109"/>
      <c r="CO73" s="109"/>
      <c r="CP73" s="109"/>
      <c r="CQ73" s="109"/>
      <c r="CR73" s="109"/>
      <c r="CS73" s="109"/>
      <c r="CT73" s="109"/>
      <c r="CU73" s="109"/>
      <c r="CV73" s="109"/>
      <c r="CW73" s="109"/>
      <c r="CX73" s="109"/>
      <c r="CY73" s="109"/>
      <c r="CZ73" s="109"/>
      <c r="DA73" s="109"/>
      <c r="DB73" s="109"/>
      <c r="DC73" s="109"/>
      <c r="DD73" s="109"/>
      <c r="DE73" s="109"/>
      <c r="DF73" s="109"/>
      <c r="DG73" s="109"/>
      <c r="DH73" s="109"/>
      <c r="DI73" s="109"/>
      <c r="DJ73" s="109"/>
      <c r="DK73" s="109"/>
      <c r="DL73" s="109"/>
      <c r="DM73" s="109"/>
      <c r="DN73" s="109"/>
      <c r="DO73" s="109"/>
      <c r="DP73" s="109"/>
      <c r="DQ73" s="109"/>
      <c r="DR73" s="109"/>
      <c r="DS73" s="109"/>
      <c r="DT73" s="109"/>
      <c r="DU73" s="109"/>
      <c r="DV73" s="109"/>
      <c r="DW73" s="109"/>
      <c r="DX73" s="109"/>
      <c r="DY73" s="109"/>
      <c r="DZ73" s="109"/>
      <c r="EA73" s="109"/>
      <c r="EB73" s="109"/>
      <c r="EC73" s="109"/>
      <c r="ED73" s="109"/>
      <c r="EE73" s="109"/>
      <c r="EF73" s="109"/>
      <c r="EG73" s="109"/>
      <c r="EH73" s="109"/>
      <c r="EI73" s="109"/>
      <c r="EJ73" s="109"/>
      <c r="EK73" s="109"/>
      <c r="EL73" s="109"/>
      <c r="EM73" s="109"/>
      <c r="EN73" s="109"/>
      <c r="EO73" s="109"/>
      <c r="EP73" s="109"/>
      <c r="EQ73" s="109"/>
      <c r="ER73" s="109"/>
      <c r="ES73" s="109"/>
      <c r="ET73" s="109"/>
      <c r="EU73" s="109"/>
      <c r="EV73" s="109"/>
      <c r="EW73" s="109"/>
      <c r="EX73" s="109"/>
      <c r="EY73" s="109"/>
      <c r="EZ73" s="109"/>
      <c r="FA73" s="109"/>
      <c r="FB73" s="109"/>
      <c r="FC73" s="109"/>
      <c r="FD73" s="109"/>
      <c r="FE73" s="109"/>
      <c r="FF73" s="109"/>
      <c r="FG73" s="109"/>
      <c r="FH73" s="109"/>
      <c r="FI73" s="109"/>
      <c r="FJ73" s="109"/>
      <c r="FK73" s="109"/>
      <c r="FL73" s="109"/>
      <c r="FM73" s="109"/>
      <c r="FN73" s="109"/>
      <c r="FO73" s="109"/>
      <c r="FP73" s="109"/>
      <c r="FQ73" s="109"/>
      <c r="FR73" s="109"/>
      <c r="FS73" s="109"/>
      <c r="FT73" s="109"/>
      <c r="FU73" s="109"/>
      <c r="FV73" s="109"/>
      <c r="FW73" s="109"/>
      <c r="FX73" s="109"/>
      <c r="FY73" s="109"/>
      <c r="FZ73" s="109"/>
      <c r="GA73" s="109"/>
      <c r="GB73" s="109"/>
      <c r="GC73" s="109"/>
      <c r="GD73" s="109"/>
      <c r="GE73" s="109"/>
      <c r="GF73" s="109"/>
      <c r="GG73" s="109"/>
      <c r="GH73" s="109"/>
      <c r="GI73" s="109"/>
      <c r="GJ73" s="109"/>
      <c r="GK73" s="109"/>
      <c r="GL73" s="109"/>
      <c r="GM73" s="109"/>
      <c r="GN73" s="109"/>
      <c r="GO73" s="109"/>
      <c r="GP73" s="109"/>
      <c r="GQ73" s="109"/>
      <c r="GR73" s="109"/>
      <c r="GS73" s="109"/>
      <c r="GT73" s="109"/>
      <c r="GU73" s="109"/>
      <c r="GV73" s="109"/>
      <c r="GW73" s="109"/>
      <c r="GX73" s="109"/>
      <c r="GY73" s="109"/>
      <c r="GZ73" s="109"/>
      <c r="HA73" s="109"/>
      <c r="HB73" s="109"/>
      <c r="HC73" s="109"/>
      <c r="HD73" s="109"/>
      <c r="HE73" s="109"/>
      <c r="HF73" s="109"/>
      <c r="HG73" s="109"/>
      <c r="HH73" s="109"/>
      <c r="HI73" s="109"/>
      <c r="HJ73" s="109"/>
      <c r="HK73" s="109"/>
      <c r="HL73" s="109"/>
      <c r="HM73" s="109"/>
      <c r="HN73" s="109"/>
      <c r="HO73" s="109"/>
      <c r="HP73" s="109"/>
      <c r="HQ73" s="109"/>
      <c r="HR73" s="109"/>
      <c r="HS73" s="109"/>
      <c r="HT73" s="109"/>
      <c r="HU73" s="109"/>
      <c r="HV73" s="109"/>
      <c r="HW73" s="109"/>
      <c r="HX73" s="109"/>
      <c r="HY73" s="109"/>
      <c r="HZ73" s="109"/>
      <c r="IA73" s="109"/>
      <c r="IB73" s="109"/>
      <c r="IC73" s="109"/>
      <c r="ID73" s="109"/>
      <c r="IE73" s="109"/>
      <c r="IF73" s="109"/>
      <c r="IG73" s="109"/>
      <c r="IH73" s="109"/>
      <c r="II73" s="109"/>
      <c r="IJ73" s="109"/>
      <c r="IK73" s="109"/>
      <c r="IL73" s="109"/>
      <c r="IM73" s="109"/>
      <c r="IN73" s="109"/>
      <c r="IO73" s="109"/>
      <c r="IP73" s="109"/>
      <c r="IQ73" s="109"/>
      <c r="IR73" s="109"/>
      <c r="IS73" s="109"/>
      <c r="IT73" s="109"/>
      <c r="IU73" s="109"/>
      <c r="IV73" s="109"/>
      <c r="IW73" s="109"/>
      <c r="IX73" s="109"/>
      <c r="IY73" s="109"/>
      <c r="IZ73" s="109"/>
      <c r="JA73" s="109"/>
      <c r="JB73" s="109"/>
      <c r="JC73" s="109"/>
      <c r="JD73" s="109"/>
      <c r="JE73" s="109"/>
      <c r="JF73" s="109"/>
      <c r="JG73" s="109"/>
      <c r="JH73" s="109"/>
      <c r="JI73" s="109"/>
      <c r="JJ73" s="109"/>
      <c r="JK73" s="109"/>
      <c r="JL73" s="109"/>
      <c r="JM73" s="109"/>
      <c r="JN73" s="109"/>
      <c r="JO73" s="109"/>
      <c r="JP73" s="109"/>
      <c r="JQ73" s="109"/>
      <c r="JR73" s="109"/>
      <c r="JS73" s="109"/>
      <c r="JT73" s="109"/>
      <c r="JU73" s="109"/>
      <c r="JV73" s="109"/>
      <c r="JW73" s="109"/>
      <c r="JX73" s="109"/>
      <c r="JY73" s="109"/>
      <c r="JZ73" s="109"/>
      <c r="KA73" s="109"/>
      <c r="KB73" s="109"/>
      <c r="KC73" s="109"/>
      <c r="KD73" s="109"/>
      <c r="KE73" s="109"/>
      <c r="KF73" s="109"/>
      <c r="KG73" s="109"/>
      <c r="KH73" s="109"/>
      <c r="KI73" s="109"/>
      <c r="KJ73" s="109"/>
      <c r="KK73" s="109"/>
      <c r="KL73" s="109"/>
      <c r="KM73" s="109"/>
      <c r="KN73" s="109"/>
      <c r="KO73" s="109"/>
      <c r="KP73" s="109"/>
      <c r="KQ73" s="109"/>
      <c r="KR73" s="109"/>
      <c r="KS73" s="109"/>
      <c r="KT73" s="109"/>
      <c r="KU73" s="109"/>
      <c r="KV73" s="109"/>
      <c r="KW73" s="109"/>
      <c r="KX73" s="109"/>
      <c r="KY73" s="109"/>
      <c r="KZ73" s="109"/>
      <c r="LA73" s="109"/>
      <c r="LB73" s="109"/>
      <c r="LC73" s="109"/>
      <c r="LD73" s="109"/>
      <c r="LE73" s="109"/>
      <c r="LF73" s="109"/>
      <c r="LG73" s="109"/>
      <c r="LH73" s="109"/>
      <c r="LI73" s="109"/>
      <c r="LJ73" s="109"/>
      <c r="LK73" s="109"/>
      <c r="LL73" s="109"/>
      <c r="LM73" s="109"/>
      <c r="LN73" s="109"/>
      <c r="LO73" s="109"/>
      <c r="LP73" s="109"/>
      <c r="LQ73" s="109"/>
      <c r="LR73" s="109"/>
      <c r="LS73" s="109"/>
      <c r="LT73" s="109"/>
      <c r="LU73" s="109"/>
      <c r="LV73" s="109"/>
      <c r="LW73" s="109"/>
      <c r="LX73" s="109"/>
      <c r="LY73" s="109"/>
      <c r="LZ73" s="109"/>
      <c r="MA73" s="109"/>
      <c r="MB73" s="109"/>
      <c r="MC73" s="109"/>
      <c r="MD73" s="109"/>
      <c r="ME73" s="109"/>
      <c r="MF73" s="109"/>
      <c r="MG73" s="109"/>
      <c r="MH73" s="109"/>
      <c r="MI73" s="109"/>
      <c r="MJ73" s="109"/>
      <c r="MK73" s="109"/>
      <c r="ML73" s="109"/>
      <c r="MM73" s="109"/>
      <c r="MN73" s="109"/>
      <c r="MO73" s="109"/>
      <c r="MP73" s="109"/>
      <c r="MQ73" s="109"/>
      <c r="MR73" s="109"/>
      <c r="MS73" s="109"/>
      <c r="MT73" s="109"/>
      <c r="MU73" s="109"/>
      <c r="MV73" s="109"/>
      <c r="MW73" s="109"/>
      <c r="MX73" s="109"/>
      <c r="MY73" s="109"/>
      <c r="MZ73" s="109"/>
      <c r="NA73" s="109"/>
      <c r="NB73" s="109"/>
      <c r="NC73" s="109"/>
      <c r="ND73" s="109"/>
      <c r="NE73" s="109"/>
      <c r="NF73" s="109"/>
      <c r="NG73" s="109"/>
      <c r="NH73" s="109"/>
      <c r="NI73" s="109"/>
      <c r="NJ73" s="109"/>
      <c r="NK73" s="109"/>
      <c r="NL73" s="109"/>
      <c r="NM73" s="109"/>
      <c r="NN73" s="109"/>
      <c r="NO73" s="109"/>
      <c r="NP73" s="109"/>
      <c r="NQ73" s="109"/>
      <c r="NR73" s="109"/>
      <c r="NS73" s="109"/>
      <c r="NT73" s="109"/>
      <c r="NU73" s="109"/>
      <c r="NV73" s="109"/>
      <c r="NW73" s="109"/>
      <c r="NX73" s="109"/>
      <c r="NY73" s="109"/>
      <c r="NZ73" s="109"/>
      <c r="OA73" s="109"/>
      <c r="OB73" s="109"/>
      <c r="OC73" s="109"/>
      <c r="OD73" s="109"/>
      <c r="OE73" s="109"/>
      <c r="OF73" s="109"/>
      <c r="OG73" s="109"/>
      <c r="OH73" s="109"/>
      <c r="OI73" s="109"/>
      <c r="OJ73" s="109"/>
      <c r="OK73" s="109"/>
      <c r="OL73" s="109"/>
      <c r="OM73" s="109"/>
      <c r="ON73" s="109"/>
      <c r="OO73" s="109"/>
      <c r="OP73" s="109">
        <v>20</v>
      </c>
      <c r="OQ73" s="109"/>
      <c r="OR73" s="109"/>
      <c r="OS73" s="109"/>
      <c r="OT73" s="109"/>
      <c r="OU73" s="109"/>
      <c r="OV73" s="109"/>
      <c r="OW73" s="109"/>
      <c r="OX73" s="109"/>
      <c r="OY73" s="109"/>
      <c r="OZ73" s="109"/>
      <c r="PA73" s="109"/>
      <c r="PB73" s="109"/>
      <c r="PC73" s="109"/>
      <c r="PD73" s="109"/>
      <c r="PE73" s="109"/>
      <c r="PF73" s="109"/>
      <c r="PG73" s="109"/>
      <c r="PH73" s="109"/>
      <c r="PI73" s="109"/>
      <c r="PJ73" s="109"/>
      <c r="PK73" s="109"/>
      <c r="PL73" s="109"/>
      <c r="PM73" s="109"/>
      <c r="PN73" s="109"/>
      <c r="PO73" s="109"/>
      <c r="PP73" s="109"/>
      <c r="PQ73" s="109"/>
      <c r="PR73" s="109"/>
      <c r="PS73" s="109"/>
      <c r="PT73" s="109"/>
      <c r="PU73" s="109"/>
      <c r="PV73" s="109"/>
      <c r="PW73" s="109"/>
      <c r="PX73" s="109"/>
      <c r="PY73" s="109"/>
      <c r="PZ73" s="109"/>
      <c r="QA73" s="109"/>
      <c r="QB73" s="109"/>
      <c r="QC73" s="109"/>
      <c r="QD73" s="109"/>
      <c r="QE73" s="109"/>
      <c r="QF73" s="109"/>
      <c r="QG73" s="109"/>
      <c r="QH73" s="109"/>
      <c r="QI73" s="109"/>
      <c r="QJ73" s="109"/>
      <c r="QK73" s="23">
        <f t="shared" si="1"/>
        <v>20</v>
      </c>
      <c r="QL73" s="125"/>
      <c r="QM73" s="125"/>
      <c r="QN73" s="125">
        <v>1186.08</v>
      </c>
      <c r="QO73" s="125"/>
      <c r="QP73" s="125"/>
      <c r="QQ73" s="125"/>
      <c r="QR73" s="125"/>
      <c r="QS73" s="130"/>
    </row>
    <row r="74" spans="1:461" s="5" customFormat="1" ht="12.75" customHeight="1" x14ac:dyDescent="0.2">
      <c r="A74" s="52">
        <v>44607</v>
      </c>
      <c r="B74" s="90" t="s">
        <v>334</v>
      </c>
      <c r="C74" s="107"/>
      <c r="D74" s="107"/>
      <c r="E74" s="108"/>
      <c r="F74" s="108"/>
      <c r="G74" s="108"/>
      <c r="H74" s="108"/>
      <c r="I74" s="108"/>
      <c r="J74" s="108"/>
      <c r="K74" s="108"/>
      <c r="L74" s="108"/>
      <c r="M74" s="108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  <c r="BO74" s="109"/>
      <c r="BP74" s="109"/>
      <c r="BQ74" s="109"/>
      <c r="BR74" s="109"/>
      <c r="BS74" s="109"/>
      <c r="BT74" s="109"/>
      <c r="BU74" s="109"/>
      <c r="BV74" s="109"/>
      <c r="BW74" s="109"/>
      <c r="BX74" s="109"/>
      <c r="BY74" s="109"/>
      <c r="BZ74" s="109"/>
      <c r="CA74" s="109"/>
      <c r="CB74" s="109"/>
      <c r="CC74" s="109"/>
      <c r="CD74" s="109"/>
      <c r="CE74" s="109"/>
      <c r="CF74" s="109"/>
      <c r="CG74" s="109"/>
      <c r="CH74" s="109"/>
      <c r="CI74" s="109"/>
      <c r="CJ74" s="109"/>
      <c r="CK74" s="109"/>
      <c r="CL74" s="109"/>
      <c r="CM74" s="109"/>
      <c r="CN74" s="109"/>
      <c r="CO74" s="109"/>
      <c r="CP74" s="109"/>
      <c r="CQ74" s="109"/>
      <c r="CR74" s="109"/>
      <c r="CS74" s="109"/>
      <c r="CT74" s="109"/>
      <c r="CU74" s="109"/>
      <c r="CV74" s="109"/>
      <c r="CW74" s="109"/>
      <c r="CX74" s="109"/>
      <c r="CY74" s="109"/>
      <c r="CZ74" s="109"/>
      <c r="DA74" s="109"/>
      <c r="DB74" s="109"/>
      <c r="DC74" s="109"/>
      <c r="DD74" s="109"/>
      <c r="DE74" s="109"/>
      <c r="DF74" s="109"/>
      <c r="DG74" s="109"/>
      <c r="DH74" s="109"/>
      <c r="DI74" s="109"/>
      <c r="DJ74" s="109"/>
      <c r="DK74" s="109"/>
      <c r="DL74" s="109"/>
      <c r="DM74" s="109"/>
      <c r="DN74" s="109"/>
      <c r="DO74" s="109"/>
      <c r="DP74" s="109"/>
      <c r="DQ74" s="109"/>
      <c r="DR74" s="109"/>
      <c r="DS74" s="109"/>
      <c r="DT74" s="109"/>
      <c r="DU74" s="109"/>
      <c r="DV74" s="109"/>
      <c r="DW74" s="109"/>
      <c r="DX74" s="109"/>
      <c r="DY74" s="109"/>
      <c r="DZ74" s="109"/>
      <c r="EA74" s="109"/>
      <c r="EB74" s="109"/>
      <c r="EC74" s="109"/>
      <c r="ED74" s="109"/>
      <c r="EE74" s="109"/>
      <c r="EF74" s="109"/>
      <c r="EG74" s="109"/>
      <c r="EH74" s="109"/>
      <c r="EI74" s="109"/>
      <c r="EJ74" s="109"/>
      <c r="EK74" s="109"/>
      <c r="EL74" s="109"/>
      <c r="EM74" s="109"/>
      <c r="EN74" s="109"/>
      <c r="EO74" s="109"/>
      <c r="EP74" s="109"/>
      <c r="EQ74" s="109"/>
      <c r="ER74" s="109"/>
      <c r="ES74" s="109"/>
      <c r="ET74" s="109"/>
      <c r="EU74" s="109"/>
      <c r="EV74" s="109"/>
      <c r="EW74" s="109"/>
      <c r="EX74" s="109"/>
      <c r="EY74" s="109"/>
      <c r="EZ74" s="109"/>
      <c r="FA74" s="109"/>
      <c r="FB74" s="109"/>
      <c r="FC74" s="109"/>
      <c r="FD74" s="109"/>
      <c r="FE74" s="109"/>
      <c r="FF74" s="109"/>
      <c r="FG74" s="109"/>
      <c r="FH74" s="109"/>
      <c r="FI74" s="109"/>
      <c r="FJ74" s="109"/>
      <c r="FK74" s="109"/>
      <c r="FL74" s="109"/>
      <c r="FM74" s="109"/>
      <c r="FN74" s="109"/>
      <c r="FO74" s="109"/>
      <c r="FP74" s="109"/>
      <c r="FQ74" s="109"/>
      <c r="FR74" s="109"/>
      <c r="FS74" s="109"/>
      <c r="FT74" s="109"/>
      <c r="FU74" s="109"/>
      <c r="FV74" s="109"/>
      <c r="FW74" s="109"/>
      <c r="FX74" s="109"/>
      <c r="FY74" s="109"/>
      <c r="FZ74" s="109"/>
      <c r="GA74" s="109"/>
      <c r="GB74" s="109"/>
      <c r="GC74" s="109"/>
      <c r="GD74" s="109"/>
      <c r="GE74" s="109"/>
      <c r="GF74" s="109"/>
      <c r="GG74" s="109"/>
      <c r="GH74" s="109"/>
      <c r="GI74" s="109"/>
      <c r="GJ74" s="109"/>
      <c r="GK74" s="109"/>
      <c r="GL74" s="109"/>
      <c r="GM74" s="109"/>
      <c r="GN74" s="109"/>
      <c r="GO74" s="109"/>
      <c r="GP74" s="109"/>
      <c r="GQ74" s="109"/>
      <c r="GR74" s="109"/>
      <c r="GS74" s="109"/>
      <c r="GT74" s="109"/>
      <c r="GU74" s="109"/>
      <c r="GV74" s="109"/>
      <c r="GW74" s="109"/>
      <c r="GX74" s="109"/>
      <c r="GY74" s="109"/>
      <c r="GZ74" s="109"/>
      <c r="HA74" s="109"/>
      <c r="HB74" s="109"/>
      <c r="HC74" s="109"/>
      <c r="HD74" s="109"/>
      <c r="HE74" s="109"/>
      <c r="HF74" s="109"/>
      <c r="HG74" s="109"/>
      <c r="HH74" s="109"/>
      <c r="HI74" s="109"/>
      <c r="HJ74" s="109"/>
      <c r="HK74" s="109"/>
      <c r="HL74" s="109"/>
      <c r="HM74" s="109"/>
      <c r="HN74" s="109"/>
      <c r="HO74" s="109"/>
      <c r="HP74" s="109"/>
      <c r="HQ74" s="109"/>
      <c r="HR74" s="109"/>
      <c r="HS74" s="109"/>
      <c r="HT74" s="109"/>
      <c r="HU74" s="109"/>
      <c r="HV74" s="109"/>
      <c r="HW74" s="109"/>
      <c r="HX74" s="109"/>
      <c r="HY74" s="109"/>
      <c r="HZ74" s="109"/>
      <c r="IA74" s="109"/>
      <c r="IB74" s="109"/>
      <c r="IC74" s="109"/>
      <c r="ID74" s="109"/>
      <c r="IE74" s="109"/>
      <c r="IF74" s="109"/>
      <c r="IG74" s="109"/>
      <c r="IH74" s="109"/>
      <c r="II74" s="109"/>
      <c r="IJ74" s="109"/>
      <c r="IK74" s="109"/>
      <c r="IL74" s="109"/>
      <c r="IM74" s="109"/>
      <c r="IN74" s="109"/>
      <c r="IO74" s="109"/>
      <c r="IP74" s="109"/>
      <c r="IQ74" s="109"/>
      <c r="IR74" s="109"/>
      <c r="IS74" s="109"/>
      <c r="IT74" s="109"/>
      <c r="IU74" s="109"/>
      <c r="IV74" s="109"/>
      <c r="IW74" s="109"/>
      <c r="IX74" s="109"/>
      <c r="IY74" s="109"/>
      <c r="IZ74" s="109"/>
      <c r="JA74" s="109"/>
      <c r="JB74" s="109"/>
      <c r="JC74" s="109"/>
      <c r="JD74" s="109"/>
      <c r="JE74" s="109"/>
      <c r="JF74" s="109"/>
      <c r="JG74" s="109"/>
      <c r="JH74" s="109"/>
      <c r="JI74" s="109"/>
      <c r="JJ74" s="109"/>
      <c r="JK74" s="109"/>
      <c r="JL74" s="109"/>
      <c r="JM74" s="109"/>
      <c r="JN74" s="109"/>
      <c r="JO74" s="109"/>
      <c r="JP74" s="109"/>
      <c r="JQ74" s="109"/>
      <c r="JR74" s="109"/>
      <c r="JS74" s="109"/>
      <c r="JT74" s="109"/>
      <c r="JU74" s="109"/>
      <c r="JV74" s="109"/>
      <c r="JW74" s="109"/>
      <c r="JX74" s="109"/>
      <c r="JY74" s="109"/>
      <c r="JZ74" s="109"/>
      <c r="KA74" s="109"/>
      <c r="KB74" s="109"/>
      <c r="KC74" s="109"/>
      <c r="KD74" s="109"/>
      <c r="KE74" s="109"/>
      <c r="KF74" s="109"/>
      <c r="KG74" s="109"/>
      <c r="KH74" s="109"/>
      <c r="KI74" s="109"/>
      <c r="KJ74" s="109"/>
      <c r="KK74" s="109"/>
      <c r="KL74" s="109"/>
      <c r="KM74" s="109"/>
      <c r="KN74" s="109"/>
      <c r="KO74" s="109"/>
      <c r="KP74" s="109"/>
      <c r="KQ74" s="109"/>
      <c r="KR74" s="109"/>
      <c r="KS74" s="109"/>
      <c r="KT74" s="109"/>
      <c r="KU74" s="109"/>
      <c r="KV74" s="109"/>
      <c r="KW74" s="109"/>
      <c r="KX74" s="109"/>
      <c r="KY74" s="109"/>
      <c r="KZ74" s="109"/>
      <c r="LA74" s="109"/>
      <c r="LB74" s="109"/>
      <c r="LC74" s="109"/>
      <c r="LD74" s="109"/>
      <c r="LE74" s="109"/>
      <c r="LF74" s="109"/>
      <c r="LG74" s="109"/>
      <c r="LH74" s="109"/>
      <c r="LI74" s="109"/>
      <c r="LJ74" s="109"/>
      <c r="LK74" s="109"/>
      <c r="LL74" s="109"/>
      <c r="LM74" s="109"/>
      <c r="LN74" s="109"/>
      <c r="LO74" s="109"/>
      <c r="LP74" s="109"/>
      <c r="LQ74" s="109"/>
      <c r="LR74" s="109"/>
      <c r="LS74" s="109"/>
      <c r="LT74" s="109"/>
      <c r="LU74" s="109"/>
      <c r="LV74" s="109"/>
      <c r="LW74" s="109"/>
      <c r="LX74" s="109"/>
      <c r="LY74" s="109"/>
      <c r="LZ74" s="109"/>
      <c r="MA74" s="109"/>
      <c r="MB74" s="109"/>
      <c r="MC74" s="109"/>
      <c r="MD74" s="109"/>
      <c r="ME74" s="109"/>
      <c r="MF74" s="109"/>
      <c r="MG74" s="109"/>
      <c r="MH74" s="109"/>
      <c r="MI74" s="109"/>
      <c r="MJ74" s="109"/>
      <c r="MK74" s="109"/>
      <c r="ML74" s="109"/>
      <c r="MM74" s="109"/>
      <c r="MN74" s="109"/>
      <c r="MO74" s="109"/>
      <c r="MP74" s="109"/>
      <c r="MQ74" s="109"/>
      <c r="MR74" s="109"/>
      <c r="MS74" s="109"/>
      <c r="MT74" s="109"/>
      <c r="MU74" s="109"/>
      <c r="MV74" s="109"/>
      <c r="MW74" s="109"/>
      <c r="MX74" s="109"/>
      <c r="MY74" s="109"/>
      <c r="MZ74" s="109"/>
      <c r="NA74" s="109"/>
      <c r="NB74" s="109"/>
      <c r="NC74" s="109"/>
      <c r="ND74" s="109"/>
      <c r="NE74" s="109"/>
      <c r="NF74" s="109"/>
      <c r="NG74" s="109"/>
      <c r="NH74" s="109"/>
      <c r="NI74" s="109"/>
      <c r="NJ74" s="109"/>
      <c r="NK74" s="109"/>
      <c r="NL74" s="109"/>
      <c r="NM74" s="109"/>
      <c r="NN74" s="109"/>
      <c r="NO74" s="109"/>
      <c r="NP74" s="109"/>
      <c r="NQ74" s="109"/>
      <c r="NR74" s="109"/>
      <c r="NS74" s="109"/>
      <c r="NT74" s="109"/>
      <c r="NU74" s="109"/>
      <c r="NV74" s="109"/>
      <c r="NW74" s="109"/>
      <c r="NX74" s="109"/>
      <c r="NY74" s="109"/>
      <c r="NZ74" s="109"/>
      <c r="OA74" s="109"/>
      <c r="OB74" s="109"/>
      <c r="OC74" s="109"/>
      <c r="OD74" s="109"/>
      <c r="OE74" s="109"/>
      <c r="OF74" s="109"/>
      <c r="OG74" s="109"/>
      <c r="OH74" s="109"/>
      <c r="OI74" s="109"/>
      <c r="OJ74" s="109"/>
      <c r="OK74" s="109"/>
      <c r="OL74" s="109"/>
      <c r="OM74" s="109"/>
      <c r="ON74" s="109"/>
      <c r="OO74" s="109">
        <v>1</v>
      </c>
      <c r="OP74" s="109"/>
      <c r="OQ74" s="109"/>
      <c r="OR74" s="109"/>
      <c r="OS74" s="109"/>
      <c r="OT74" s="109"/>
      <c r="OU74" s="109"/>
      <c r="OV74" s="109"/>
      <c r="OW74" s="109"/>
      <c r="OX74" s="109"/>
      <c r="OY74" s="109"/>
      <c r="OZ74" s="109"/>
      <c r="PA74" s="109"/>
      <c r="PB74" s="109"/>
      <c r="PC74" s="109"/>
      <c r="PD74" s="109"/>
      <c r="PE74" s="109"/>
      <c r="PF74" s="109"/>
      <c r="PG74" s="109"/>
      <c r="PH74" s="109"/>
      <c r="PI74" s="109"/>
      <c r="PJ74" s="109"/>
      <c r="PK74" s="109"/>
      <c r="PL74" s="109"/>
      <c r="PM74" s="109"/>
      <c r="PN74" s="109"/>
      <c r="PO74" s="109"/>
      <c r="PP74" s="109"/>
      <c r="PQ74" s="109"/>
      <c r="PR74" s="109"/>
      <c r="PS74" s="109"/>
      <c r="PT74" s="109"/>
      <c r="PU74" s="109"/>
      <c r="PV74" s="109"/>
      <c r="PW74" s="109"/>
      <c r="PX74" s="109"/>
      <c r="PY74" s="109"/>
      <c r="PZ74" s="109"/>
      <c r="QA74" s="109"/>
      <c r="QB74" s="109"/>
      <c r="QC74" s="109"/>
      <c r="QD74" s="109"/>
      <c r="QE74" s="109"/>
      <c r="QF74" s="109"/>
      <c r="QG74" s="109"/>
      <c r="QH74" s="109"/>
      <c r="QI74" s="109"/>
      <c r="QJ74" s="109"/>
      <c r="QK74" s="23">
        <f t="shared" si="1"/>
        <v>1</v>
      </c>
      <c r="QL74" s="125"/>
      <c r="QM74" s="125"/>
      <c r="QN74" s="125">
        <v>55.36</v>
      </c>
      <c r="QO74" s="125"/>
      <c r="QP74" s="125"/>
      <c r="QQ74" s="125"/>
      <c r="QR74" s="125"/>
      <c r="QS74" s="130"/>
    </row>
    <row r="75" spans="1:461" s="5" customFormat="1" ht="12.75" customHeight="1" x14ac:dyDescent="0.2">
      <c r="A75" s="52">
        <v>44607</v>
      </c>
      <c r="B75" s="98" t="s">
        <v>358</v>
      </c>
      <c r="C75" s="107"/>
      <c r="D75" s="107"/>
      <c r="E75" s="108"/>
      <c r="F75" s="108"/>
      <c r="G75" s="108"/>
      <c r="H75" s="108"/>
      <c r="I75" s="108"/>
      <c r="J75" s="108"/>
      <c r="K75" s="108"/>
      <c r="L75" s="108"/>
      <c r="M75" s="108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  <c r="BO75" s="109"/>
      <c r="BP75" s="109"/>
      <c r="BQ75" s="109"/>
      <c r="BR75" s="109"/>
      <c r="BS75" s="109"/>
      <c r="BT75" s="109"/>
      <c r="BU75" s="109"/>
      <c r="BV75" s="109"/>
      <c r="BW75" s="109"/>
      <c r="BX75" s="109"/>
      <c r="BY75" s="109"/>
      <c r="BZ75" s="109"/>
      <c r="CA75" s="109"/>
      <c r="CB75" s="109"/>
      <c r="CC75" s="109"/>
      <c r="CD75" s="109"/>
      <c r="CE75" s="109"/>
      <c r="CF75" s="109"/>
      <c r="CG75" s="109"/>
      <c r="CH75" s="109"/>
      <c r="CI75" s="109"/>
      <c r="CJ75" s="109"/>
      <c r="CK75" s="109"/>
      <c r="CL75" s="109"/>
      <c r="CM75" s="109"/>
      <c r="CN75" s="109"/>
      <c r="CO75" s="109"/>
      <c r="CP75" s="109"/>
      <c r="CQ75" s="109"/>
      <c r="CR75" s="109"/>
      <c r="CS75" s="109"/>
      <c r="CT75" s="109"/>
      <c r="CU75" s="109"/>
      <c r="CV75" s="109"/>
      <c r="CW75" s="109"/>
      <c r="CX75" s="109"/>
      <c r="CY75" s="109"/>
      <c r="CZ75" s="109"/>
      <c r="DA75" s="109"/>
      <c r="DB75" s="109"/>
      <c r="DC75" s="109"/>
      <c r="DD75" s="109"/>
      <c r="DE75" s="109"/>
      <c r="DF75" s="109"/>
      <c r="DG75" s="109"/>
      <c r="DH75" s="109"/>
      <c r="DI75" s="109"/>
      <c r="DJ75" s="109"/>
      <c r="DK75" s="109"/>
      <c r="DL75" s="109"/>
      <c r="DM75" s="109"/>
      <c r="DN75" s="109"/>
      <c r="DO75" s="109"/>
      <c r="DP75" s="109"/>
      <c r="DQ75" s="109"/>
      <c r="DR75" s="109"/>
      <c r="DS75" s="109"/>
      <c r="DT75" s="109"/>
      <c r="DU75" s="109"/>
      <c r="DV75" s="109"/>
      <c r="DW75" s="109"/>
      <c r="DX75" s="109"/>
      <c r="DY75" s="109"/>
      <c r="DZ75" s="109"/>
      <c r="EA75" s="109"/>
      <c r="EB75" s="109"/>
      <c r="EC75" s="109"/>
      <c r="ED75" s="109"/>
      <c r="EE75" s="109"/>
      <c r="EF75" s="109"/>
      <c r="EG75" s="109"/>
      <c r="EH75" s="109"/>
      <c r="EI75" s="109"/>
      <c r="EJ75" s="109"/>
      <c r="EK75" s="109"/>
      <c r="EL75" s="109"/>
      <c r="EM75" s="109"/>
      <c r="EN75" s="109"/>
      <c r="EO75" s="109"/>
      <c r="EP75" s="109"/>
      <c r="EQ75" s="109"/>
      <c r="ER75" s="109"/>
      <c r="ES75" s="109"/>
      <c r="ET75" s="109"/>
      <c r="EU75" s="109"/>
      <c r="EV75" s="109"/>
      <c r="EW75" s="109"/>
      <c r="EX75" s="109"/>
      <c r="EY75" s="109"/>
      <c r="EZ75" s="109"/>
      <c r="FA75" s="109"/>
      <c r="FB75" s="109"/>
      <c r="FC75" s="109"/>
      <c r="FD75" s="109"/>
      <c r="FE75" s="109"/>
      <c r="FF75" s="109"/>
      <c r="FG75" s="109"/>
      <c r="FH75" s="109"/>
      <c r="FI75" s="109"/>
      <c r="FJ75" s="109"/>
      <c r="FK75" s="109"/>
      <c r="FL75" s="109"/>
      <c r="FM75" s="109"/>
      <c r="FN75" s="109"/>
      <c r="FO75" s="109"/>
      <c r="FP75" s="109"/>
      <c r="FQ75" s="109"/>
      <c r="FR75" s="109"/>
      <c r="FS75" s="109"/>
      <c r="FT75" s="109"/>
      <c r="FU75" s="109"/>
      <c r="FV75" s="109"/>
      <c r="FW75" s="109"/>
      <c r="FX75" s="109"/>
      <c r="FY75" s="109"/>
      <c r="FZ75" s="109"/>
      <c r="GA75" s="109"/>
      <c r="GB75" s="109"/>
      <c r="GC75" s="109"/>
      <c r="GD75" s="109"/>
      <c r="GE75" s="109"/>
      <c r="GF75" s="109"/>
      <c r="GG75" s="109"/>
      <c r="GH75" s="109"/>
      <c r="GI75" s="109"/>
      <c r="GJ75" s="109"/>
      <c r="GK75" s="109"/>
      <c r="GL75" s="109"/>
      <c r="GM75" s="109"/>
      <c r="GN75" s="109"/>
      <c r="GO75" s="109"/>
      <c r="GP75" s="109"/>
      <c r="GQ75" s="109"/>
      <c r="GR75" s="109"/>
      <c r="GS75" s="109"/>
      <c r="GT75" s="109"/>
      <c r="GU75" s="109"/>
      <c r="GV75" s="109"/>
      <c r="GW75" s="109"/>
      <c r="GX75" s="109"/>
      <c r="GY75" s="109"/>
      <c r="GZ75" s="109"/>
      <c r="HA75" s="109"/>
      <c r="HB75" s="109"/>
      <c r="HC75" s="109"/>
      <c r="HD75" s="109"/>
      <c r="HE75" s="109"/>
      <c r="HF75" s="109"/>
      <c r="HG75" s="109"/>
      <c r="HH75" s="109"/>
      <c r="HI75" s="109"/>
      <c r="HJ75" s="109"/>
      <c r="HK75" s="109"/>
      <c r="HL75" s="109"/>
      <c r="HM75" s="109"/>
      <c r="HN75" s="109"/>
      <c r="HO75" s="109"/>
      <c r="HP75" s="109"/>
      <c r="HQ75" s="109"/>
      <c r="HR75" s="109"/>
      <c r="HS75" s="109"/>
      <c r="HT75" s="109"/>
      <c r="HU75" s="109"/>
      <c r="HV75" s="109"/>
      <c r="HW75" s="109"/>
      <c r="HX75" s="109"/>
      <c r="HY75" s="109"/>
      <c r="HZ75" s="109"/>
      <c r="IA75" s="109"/>
      <c r="IB75" s="109"/>
      <c r="IC75" s="109"/>
      <c r="ID75" s="109"/>
      <c r="IE75" s="109"/>
      <c r="IF75" s="109"/>
      <c r="IG75" s="109"/>
      <c r="IH75" s="109"/>
      <c r="II75" s="109"/>
      <c r="IJ75" s="109"/>
      <c r="IK75" s="109"/>
      <c r="IL75" s="109"/>
      <c r="IM75" s="109"/>
      <c r="IN75" s="109"/>
      <c r="IO75" s="109"/>
      <c r="IP75" s="109"/>
      <c r="IQ75" s="109"/>
      <c r="IR75" s="109"/>
      <c r="IS75" s="109"/>
      <c r="IT75" s="109"/>
      <c r="IU75" s="109"/>
      <c r="IV75" s="109"/>
      <c r="IW75" s="109"/>
      <c r="IX75" s="109"/>
      <c r="IY75" s="109"/>
      <c r="IZ75" s="109"/>
      <c r="JA75" s="109"/>
      <c r="JB75" s="109"/>
      <c r="JC75" s="109"/>
      <c r="JD75" s="109"/>
      <c r="JE75" s="109"/>
      <c r="JF75" s="109"/>
      <c r="JG75" s="109"/>
      <c r="JH75" s="109"/>
      <c r="JI75" s="109"/>
      <c r="JJ75" s="109"/>
      <c r="JK75" s="109"/>
      <c r="JL75" s="109"/>
      <c r="JM75" s="109"/>
      <c r="JN75" s="109"/>
      <c r="JO75" s="109"/>
      <c r="JP75" s="109"/>
      <c r="JQ75" s="109"/>
      <c r="JR75" s="109"/>
      <c r="JS75" s="109"/>
      <c r="JT75" s="109"/>
      <c r="JU75" s="109"/>
      <c r="JV75" s="109"/>
      <c r="JW75" s="109"/>
      <c r="JX75" s="109"/>
      <c r="JY75" s="109"/>
      <c r="JZ75" s="109"/>
      <c r="KA75" s="109"/>
      <c r="KB75" s="109"/>
      <c r="KC75" s="109"/>
      <c r="KD75" s="109"/>
      <c r="KE75" s="109"/>
      <c r="KF75" s="109"/>
      <c r="KG75" s="109"/>
      <c r="KH75" s="109"/>
      <c r="KI75" s="109"/>
      <c r="KJ75" s="109"/>
      <c r="KK75" s="109"/>
      <c r="KL75" s="109"/>
      <c r="KM75" s="109"/>
      <c r="KN75" s="109"/>
      <c r="KO75" s="109"/>
      <c r="KP75" s="109"/>
      <c r="KQ75" s="109"/>
      <c r="KR75" s="109"/>
      <c r="KS75" s="109"/>
      <c r="KT75" s="109"/>
      <c r="KU75" s="109"/>
      <c r="KV75" s="109"/>
      <c r="KW75" s="109"/>
      <c r="KX75" s="109"/>
      <c r="KY75" s="109"/>
      <c r="KZ75" s="109"/>
      <c r="LA75" s="109"/>
      <c r="LB75" s="109"/>
      <c r="LC75" s="109"/>
      <c r="LD75" s="109"/>
      <c r="LE75" s="109"/>
      <c r="LF75" s="109"/>
      <c r="LG75" s="109"/>
      <c r="LH75" s="109"/>
      <c r="LI75" s="109"/>
      <c r="LJ75" s="109"/>
      <c r="LK75" s="109"/>
      <c r="LL75" s="109"/>
      <c r="LM75" s="109"/>
      <c r="LN75" s="109"/>
      <c r="LO75" s="109"/>
      <c r="LP75" s="109"/>
      <c r="LQ75" s="109"/>
      <c r="LR75" s="109"/>
      <c r="LS75" s="109"/>
      <c r="LT75" s="109"/>
      <c r="LU75" s="109"/>
      <c r="LV75" s="109"/>
      <c r="LW75" s="109"/>
      <c r="LX75" s="109"/>
      <c r="LY75" s="109"/>
      <c r="LZ75" s="109"/>
      <c r="MA75" s="109"/>
      <c r="MB75" s="109"/>
      <c r="MC75" s="109"/>
      <c r="MD75" s="109"/>
      <c r="ME75" s="109"/>
      <c r="MF75" s="109"/>
      <c r="MG75" s="109"/>
      <c r="MH75" s="109"/>
      <c r="MI75" s="109"/>
      <c r="MJ75" s="109"/>
      <c r="MK75" s="109"/>
      <c r="ML75" s="109"/>
      <c r="MM75" s="109"/>
      <c r="MN75" s="109"/>
      <c r="MO75" s="109"/>
      <c r="MP75" s="109"/>
      <c r="MQ75" s="109"/>
      <c r="MR75" s="109"/>
      <c r="MS75" s="109"/>
      <c r="MT75" s="109"/>
      <c r="MU75" s="109"/>
      <c r="MV75" s="109"/>
      <c r="MW75" s="109"/>
      <c r="MX75" s="109"/>
      <c r="MY75" s="109"/>
      <c r="MZ75" s="109"/>
      <c r="NA75" s="109"/>
      <c r="NB75" s="109"/>
      <c r="NC75" s="109"/>
      <c r="ND75" s="109"/>
      <c r="NE75" s="109"/>
      <c r="NF75" s="109"/>
      <c r="NG75" s="109"/>
      <c r="NH75" s="109"/>
      <c r="NI75" s="109"/>
      <c r="NJ75" s="109"/>
      <c r="NK75" s="109"/>
      <c r="NL75" s="109"/>
      <c r="NM75" s="109"/>
      <c r="NN75" s="109"/>
      <c r="NO75" s="109"/>
      <c r="NP75" s="109"/>
      <c r="NQ75" s="109"/>
      <c r="NR75" s="109"/>
      <c r="NS75" s="109"/>
      <c r="NT75" s="109"/>
      <c r="NU75" s="109"/>
      <c r="NV75" s="109"/>
      <c r="NW75" s="109"/>
      <c r="NX75" s="109"/>
      <c r="NY75" s="109"/>
      <c r="NZ75" s="109"/>
      <c r="OA75" s="109"/>
      <c r="OB75" s="109"/>
      <c r="OC75" s="109"/>
      <c r="OD75" s="109"/>
      <c r="OE75" s="109"/>
      <c r="OF75" s="109"/>
      <c r="OG75" s="109"/>
      <c r="OH75" s="109"/>
      <c r="OI75" s="109"/>
      <c r="OJ75" s="109"/>
      <c r="OK75" s="109"/>
      <c r="OL75" s="109"/>
      <c r="OM75" s="109"/>
      <c r="ON75" s="109"/>
      <c r="OO75" s="109"/>
      <c r="OP75" s="109"/>
      <c r="OQ75" s="109"/>
      <c r="OR75" s="109"/>
      <c r="OS75" s="109"/>
      <c r="OT75" s="109"/>
      <c r="OU75" s="109"/>
      <c r="OV75" s="109"/>
      <c r="OW75" s="109"/>
      <c r="OX75" s="109"/>
      <c r="OY75" s="109"/>
      <c r="OZ75" s="109"/>
      <c r="PA75" s="109"/>
      <c r="PB75" s="109"/>
      <c r="PC75" s="109"/>
      <c r="PD75" s="109"/>
      <c r="PE75" s="109"/>
      <c r="PF75" s="109"/>
      <c r="PG75" s="109"/>
      <c r="PH75" s="109"/>
      <c r="PI75" s="109"/>
      <c r="PJ75" s="109"/>
      <c r="PK75" s="109"/>
      <c r="PL75" s="109"/>
      <c r="PM75" s="109">
        <v>5</v>
      </c>
      <c r="PN75" s="109"/>
      <c r="PO75" s="109"/>
      <c r="PP75" s="109"/>
      <c r="PQ75" s="109"/>
      <c r="PR75" s="109"/>
      <c r="PS75" s="109"/>
      <c r="PT75" s="109"/>
      <c r="PU75" s="109"/>
      <c r="PV75" s="109"/>
      <c r="PW75" s="109"/>
      <c r="PX75" s="109"/>
      <c r="PY75" s="109"/>
      <c r="PZ75" s="109"/>
      <c r="QA75" s="109"/>
      <c r="QB75" s="109"/>
      <c r="QC75" s="109"/>
      <c r="QD75" s="109"/>
      <c r="QE75" s="109"/>
      <c r="QF75" s="109"/>
      <c r="QG75" s="109"/>
      <c r="QH75" s="109"/>
      <c r="QI75" s="109"/>
      <c r="QJ75" s="109"/>
      <c r="QK75" s="23">
        <f t="shared" si="1"/>
        <v>5</v>
      </c>
      <c r="QL75" s="125"/>
      <c r="QM75" s="125"/>
      <c r="QN75" s="125">
        <v>550.14</v>
      </c>
      <c r="QO75" s="125"/>
      <c r="QP75" s="125"/>
      <c r="QQ75" s="125"/>
      <c r="QR75" s="125"/>
      <c r="QS75" s="130"/>
    </row>
    <row r="76" spans="1:461" s="5" customFormat="1" ht="12.75" customHeight="1" x14ac:dyDescent="0.2">
      <c r="A76" s="52">
        <v>44607</v>
      </c>
      <c r="B76" s="90" t="s">
        <v>74</v>
      </c>
      <c r="C76" s="107"/>
      <c r="D76" s="107"/>
      <c r="E76" s="108"/>
      <c r="F76" s="108"/>
      <c r="G76" s="108"/>
      <c r="H76" s="108"/>
      <c r="I76" s="108"/>
      <c r="J76" s="108"/>
      <c r="K76" s="108"/>
      <c r="L76" s="108"/>
      <c r="M76" s="108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  <c r="BO76" s="109"/>
      <c r="BP76" s="109"/>
      <c r="BQ76" s="109"/>
      <c r="BR76" s="109"/>
      <c r="BS76" s="109"/>
      <c r="BT76" s="109"/>
      <c r="BU76" s="109"/>
      <c r="BV76" s="109"/>
      <c r="BW76" s="109"/>
      <c r="BX76" s="109"/>
      <c r="BY76" s="109"/>
      <c r="BZ76" s="109"/>
      <c r="CA76" s="109"/>
      <c r="CB76" s="109"/>
      <c r="CC76" s="109"/>
      <c r="CD76" s="109"/>
      <c r="CE76" s="109"/>
      <c r="CF76" s="109"/>
      <c r="CG76" s="109"/>
      <c r="CH76" s="109"/>
      <c r="CI76" s="109"/>
      <c r="CJ76" s="109"/>
      <c r="CK76" s="109"/>
      <c r="CL76" s="109"/>
      <c r="CM76" s="109"/>
      <c r="CN76" s="109"/>
      <c r="CO76" s="109"/>
      <c r="CP76" s="109"/>
      <c r="CQ76" s="109"/>
      <c r="CR76" s="109"/>
      <c r="CS76" s="109"/>
      <c r="CT76" s="109"/>
      <c r="CU76" s="109"/>
      <c r="CV76" s="109"/>
      <c r="CW76" s="109"/>
      <c r="CX76" s="109"/>
      <c r="CY76" s="109"/>
      <c r="CZ76" s="109"/>
      <c r="DA76" s="109"/>
      <c r="DB76" s="109"/>
      <c r="DC76" s="109"/>
      <c r="DD76" s="109"/>
      <c r="DE76" s="109"/>
      <c r="DF76" s="109"/>
      <c r="DG76" s="109"/>
      <c r="DH76" s="109"/>
      <c r="DI76" s="109"/>
      <c r="DJ76" s="109"/>
      <c r="DK76" s="109"/>
      <c r="DL76" s="109"/>
      <c r="DM76" s="109"/>
      <c r="DN76" s="109"/>
      <c r="DO76" s="109"/>
      <c r="DP76" s="109"/>
      <c r="DQ76" s="109"/>
      <c r="DR76" s="109"/>
      <c r="DS76" s="109"/>
      <c r="DT76" s="109"/>
      <c r="DU76" s="109"/>
      <c r="DV76" s="109"/>
      <c r="DW76" s="109"/>
      <c r="DX76" s="109"/>
      <c r="DY76" s="109"/>
      <c r="DZ76" s="109"/>
      <c r="EA76" s="109"/>
      <c r="EB76" s="109"/>
      <c r="EC76" s="109"/>
      <c r="ED76" s="109"/>
      <c r="EE76" s="109"/>
      <c r="EF76" s="109"/>
      <c r="EG76" s="109"/>
      <c r="EH76" s="109"/>
      <c r="EI76" s="109"/>
      <c r="EJ76" s="109"/>
      <c r="EK76" s="109"/>
      <c r="EL76" s="109"/>
      <c r="EM76" s="109"/>
      <c r="EN76" s="109"/>
      <c r="EO76" s="109"/>
      <c r="EP76" s="109"/>
      <c r="EQ76" s="109"/>
      <c r="ER76" s="109"/>
      <c r="ES76" s="109"/>
      <c r="ET76" s="109"/>
      <c r="EU76" s="109"/>
      <c r="EV76" s="109"/>
      <c r="EW76" s="109"/>
      <c r="EX76" s="109"/>
      <c r="EY76" s="109"/>
      <c r="EZ76" s="109"/>
      <c r="FA76" s="109"/>
      <c r="FB76" s="109"/>
      <c r="FC76" s="109"/>
      <c r="FD76" s="109"/>
      <c r="FE76" s="109"/>
      <c r="FF76" s="109"/>
      <c r="FG76" s="109"/>
      <c r="FH76" s="109"/>
      <c r="FI76" s="109"/>
      <c r="FJ76" s="109"/>
      <c r="FK76" s="109"/>
      <c r="FL76" s="109"/>
      <c r="FM76" s="109"/>
      <c r="FN76" s="109"/>
      <c r="FO76" s="109"/>
      <c r="FP76" s="109"/>
      <c r="FQ76" s="109"/>
      <c r="FR76" s="109"/>
      <c r="FS76" s="109"/>
      <c r="FT76" s="109"/>
      <c r="FU76" s="109"/>
      <c r="FV76" s="109"/>
      <c r="FW76" s="109"/>
      <c r="FX76" s="109"/>
      <c r="FY76" s="109"/>
      <c r="FZ76" s="109"/>
      <c r="GA76" s="109"/>
      <c r="GB76" s="109"/>
      <c r="GC76" s="109"/>
      <c r="GD76" s="109"/>
      <c r="GE76" s="109"/>
      <c r="GF76" s="109"/>
      <c r="GG76" s="109"/>
      <c r="GH76" s="109"/>
      <c r="GI76" s="109"/>
      <c r="GJ76" s="109"/>
      <c r="GK76" s="109"/>
      <c r="GL76" s="109"/>
      <c r="GM76" s="109"/>
      <c r="GN76" s="109"/>
      <c r="GO76" s="109"/>
      <c r="GP76" s="109"/>
      <c r="GQ76" s="109"/>
      <c r="GR76" s="109"/>
      <c r="GS76" s="109"/>
      <c r="GT76" s="109"/>
      <c r="GU76" s="109"/>
      <c r="GV76" s="109"/>
      <c r="GW76" s="109"/>
      <c r="GX76" s="109"/>
      <c r="GY76" s="109"/>
      <c r="GZ76" s="109"/>
      <c r="HA76" s="109"/>
      <c r="HB76" s="109"/>
      <c r="HC76" s="109"/>
      <c r="HD76" s="109"/>
      <c r="HE76" s="109"/>
      <c r="HF76" s="109"/>
      <c r="HG76" s="109"/>
      <c r="HH76" s="109"/>
      <c r="HI76" s="109"/>
      <c r="HJ76" s="109"/>
      <c r="HK76" s="109"/>
      <c r="HL76" s="109"/>
      <c r="HM76" s="109"/>
      <c r="HN76" s="109"/>
      <c r="HO76" s="109"/>
      <c r="HP76" s="109"/>
      <c r="HQ76" s="109"/>
      <c r="HR76" s="109"/>
      <c r="HS76" s="109"/>
      <c r="HT76" s="109"/>
      <c r="HU76" s="109"/>
      <c r="HV76" s="109"/>
      <c r="HW76" s="109"/>
      <c r="HX76" s="109"/>
      <c r="HY76" s="109"/>
      <c r="HZ76" s="109"/>
      <c r="IA76" s="109"/>
      <c r="IB76" s="109"/>
      <c r="IC76" s="109"/>
      <c r="ID76" s="109"/>
      <c r="IE76" s="109"/>
      <c r="IF76" s="109"/>
      <c r="IG76" s="109"/>
      <c r="IH76" s="109"/>
      <c r="II76" s="109"/>
      <c r="IJ76" s="109"/>
      <c r="IK76" s="109"/>
      <c r="IL76" s="109"/>
      <c r="IM76" s="109"/>
      <c r="IN76" s="109"/>
      <c r="IO76" s="109"/>
      <c r="IP76" s="109"/>
      <c r="IQ76" s="109"/>
      <c r="IR76" s="109"/>
      <c r="IS76" s="109"/>
      <c r="IT76" s="109"/>
      <c r="IU76" s="109"/>
      <c r="IV76" s="109"/>
      <c r="IW76" s="109"/>
      <c r="IX76" s="109"/>
      <c r="IY76" s="109"/>
      <c r="IZ76" s="109"/>
      <c r="JA76" s="109"/>
      <c r="JB76" s="109"/>
      <c r="JC76" s="109"/>
      <c r="JD76" s="109"/>
      <c r="JE76" s="109"/>
      <c r="JF76" s="109"/>
      <c r="JG76" s="109"/>
      <c r="JH76" s="109"/>
      <c r="JI76" s="109"/>
      <c r="JJ76" s="109"/>
      <c r="JK76" s="109"/>
      <c r="JL76" s="109"/>
      <c r="JM76" s="109"/>
      <c r="JN76" s="109"/>
      <c r="JO76" s="109"/>
      <c r="JP76" s="109"/>
      <c r="JQ76" s="109"/>
      <c r="JR76" s="109"/>
      <c r="JS76" s="109"/>
      <c r="JT76" s="109"/>
      <c r="JU76" s="109"/>
      <c r="JV76" s="109"/>
      <c r="JW76" s="109"/>
      <c r="JX76" s="109"/>
      <c r="JY76" s="109"/>
      <c r="JZ76" s="109"/>
      <c r="KA76" s="109"/>
      <c r="KB76" s="109"/>
      <c r="KC76" s="109"/>
      <c r="KD76" s="109"/>
      <c r="KE76" s="109"/>
      <c r="KF76" s="109"/>
      <c r="KG76" s="109"/>
      <c r="KH76" s="109"/>
      <c r="KI76" s="109"/>
      <c r="KJ76" s="109"/>
      <c r="KK76" s="109"/>
      <c r="KL76" s="109"/>
      <c r="KM76" s="109"/>
      <c r="KN76" s="109"/>
      <c r="KO76" s="109"/>
      <c r="KP76" s="109"/>
      <c r="KQ76" s="109"/>
      <c r="KR76" s="109"/>
      <c r="KS76" s="109"/>
      <c r="KT76" s="109"/>
      <c r="KU76" s="109"/>
      <c r="KV76" s="109"/>
      <c r="KW76" s="109"/>
      <c r="KX76" s="109"/>
      <c r="KY76" s="109"/>
      <c r="KZ76" s="109"/>
      <c r="LA76" s="109"/>
      <c r="LB76" s="109"/>
      <c r="LC76" s="109"/>
      <c r="LD76" s="109"/>
      <c r="LE76" s="109"/>
      <c r="LF76" s="109"/>
      <c r="LG76" s="109"/>
      <c r="LH76" s="109"/>
      <c r="LI76" s="109"/>
      <c r="LJ76" s="109"/>
      <c r="LK76" s="109"/>
      <c r="LL76" s="109"/>
      <c r="LM76" s="109"/>
      <c r="LN76" s="109"/>
      <c r="LO76" s="109"/>
      <c r="LP76" s="109"/>
      <c r="LQ76" s="109"/>
      <c r="LR76" s="109"/>
      <c r="LS76" s="109"/>
      <c r="LT76" s="109"/>
      <c r="LU76" s="109"/>
      <c r="LV76" s="109"/>
      <c r="LW76" s="109"/>
      <c r="LX76" s="109"/>
      <c r="LY76" s="109"/>
      <c r="LZ76" s="109"/>
      <c r="MA76" s="109"/>
      <c r="MB76" s="109"/>
      <c r="MC76" s="109"/>
      <c r="MD76" s="109"/>
      <c r="ME76" s="109"/>
      <c r="MF76" s="109"/>
      <c r="MG76" s="109"/>
      <c r="MH76" s="109"/>
      <c r="MI76" s="109"/>
      <c r="MJ76" s="109"/>
      <c r="MK76" s="109"/>
      <c r="ML76" s="109"/>
      <c r="MM76" s="109"/>
      <c r="MN76" s="109"/>
      <c r="MO76" s="109"/>
      <c r="MP76" s="109"/>
      <c r="MQ76" s="109"/>
      <c r="MR76" s="109"/>
      <c r="MS76" s="109"/>
      <c r="MT76" s="109"/>
      <c r="MU76" s="109"/>
      <c r="MV76" s="109"/>
      <c r="MW76" s="109"/>
      <c r="MX76" s="109"/>
      <c r="MY76" s="109"/>
      <c r="MZ76" s="109"/>
      <c r="NA76" s="109"/>
      <c r="NB76" s="109"/>
      <c r="NC76" s="109"/>
      <c r="ND76" s="109"/>
      <c r="NE76" s="109"/>
      <c r="NF76" s="109"/>
      <c r="NG76" s="109"/>
      <c r="NH76" s="109"/>
      <c r="NI76" s="109"/>
      <c r="NJ76" s="109"/>
      <c r="NK76" s="109"/>
      <c r="NL76" s="109"/>
      <c r="NM76" s="109"/>
      <c r="NN76" s="109"/>
      <c r="NO76" s="109"/>
      <c r="NP76" s="109"/>
      <c r="NQ76" s="109"/>
      <c r="NR76" s="109"/>
      <c r="NS76" s="109"/>
      <c r="NT76" s="109"/>
      <c r="NU76" s="109"/>
      <c r="NV76" s="109"/>
      <c r="NW76" s="109"/>
      <c r="NX76" s="109"/>
      <c r="NY76" s="109"/>
      <c r="NZ76" s="109"/>
      <c r="OA76" s="109"/>
      <c r="OB76" s="109"/>
      <c r="OC76" s="109"/>
      <c r="OD76" s="109"/>
      <c r="OE76" s="109"/>
      <c r="OF76" s="109"/>
      <c r="OG76" s="109"/>
      <c r="OH76" s="109"/>
      <c r="OI76" s="109"/>
      <c r="OJ76" s="109"/>
      <c r="OK76" s="109"/>
      <c r="OL76" s="109"/>
      <c r="OM76" s="109"/>
      <c r="ON76" s="109"/>
      <c r="OO76" s="109"/>
      <c r="OP76" s="109"/>
      <c r="OQ76" s="109"/>
      <c r="OR76" s="109"/>
      <c r="OS76" s="109"/>
      <c r="OT76" s="109"/>
      <c r="OU76" s="109">
        <v>1</v>
      </c>
      <c r="OV76" s="109"/>
      <c r="OW76" s="109"/>
      <c r="OX76" s="109"/>
      <c r="OY76" s="109"/>
      <c r="OZ76" s="109"/>
      <c r="PA76" s="109"/>
      <c r="PB76" s="109"/>
      <c r="PC76" s="109"/>
      <c r="PD76" s="109"/>
      <c r="PE76" s="109"/>
      <c r="PF76" s="109"/>
      <c r="PG76" s="109"/>
      <c r="PH76" s="109"/>
      <c r="PI76" s="109"/>
      <c r="PJ76" s="109"/>
      <c r="PK76" s="109"/>
      <c r="PL76" s="109"/>
      <c r="PM76" s="109"/>
      <c r="PN76" s="109"/>
      <c r="PO76" s="109"/>
      <c r="PP76" s="109"/>
      <c r="PQ76" s="109"/>
      <c r="PR76" s="109"/>
      <c r="PS76" s="109"/>
      <c r="PT76" s="109"/>
      <c r="PU76" s="109"/>
      <c r="PV76" s="109"/>
      <c r="PW76" s="109"/>
      <c r="PX76" s="109"/>
      <c r="PY76" s="109"/>
      <c r="PZ76" s="109"/>
      <c r="QA76" s="109"/>
      <c r="QB76" s="109"/>
      <c r="QC76" s="109"/>
      <c r="QD76" s="109"/>
      <c r="QE76" s="109"/>
      <c r="QF76" s="109"/>
      <c r="QG76" s="109"/>
      <c r="QH76" s="109"/>
      <c r="QI76" s="109"/>
      <c r="QJ76" s="109"/>
      <c r="QK76" s="23">
        <f t="shared" si="1"/>
        <v>1</v>
      </c>
      <c r="QL76" s="125"/>
      <c r="QM76" s="125">
        <v>71.040000000000006</v>
      </c>
      <c r="QN76" s="125"/>
      <c r="QO76" s="125"/>
      <c r="QP76" s="125"/>
      <c r="QQ76" s="125"/>
      <c r="QR76" s="125"/>
      <c r="QS76" s="130"/>
    </row>
    <row r="77" spans="1:461" s="5" customFormat="1" ht="12.75" customHeight="1" x14ac:dyDescent="0.2">
      <c r="A77" s="52">
        <v>44607</v>
      </c>
      <c r="B77" s="90" t="s">
        <v>404</v>
      </c>
      <c r="C77" s="107"/>
      <c r="D77" s="107"/>
      <c r="E77" s="108"/>
      <c r="F77" s="108"/>
      <c r="G77" s="108"/>
      <c r="H77" s="108"/>
      <c r="I77" s="108"/>
      <c r="J77" s="108"/>
      <c r="K77" s="108"/>
      <c r="L77" s="108"/>
      <c r="M77" s="108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/>
      <c r="BO77" s="109"/>
      <c r="BP77" s="109"/>
      <c r="BQ77" s="109"/>
      <c r="BR77" s="109"/>
      <c r="BS77" s="109"/>
      <c r="BT77" s="109"/>
      <c r="BU77" s="109"/>
      <c r="BV77" s="109"/>
      <c r="BW77" s="109"/>
      <c r="BX77" s="109"/>
      <c r="BY77" s="109"/>
      <c r="BZ77" s="109"/>
      <c r="CA77" s="109"/>
      <c r="CB77" s="109"/>
      <c r="CC77" s="109"/>
      <c r="CD77" s="109"/>
      <c r="CE77" s="109"/>
      <c r="CF77" s="109"/>
      <c r="CG77" s="109"/>
      <c r="CH77" s="109"/>
      <c r="CI77" s="109"/>
      <c r="CJ77" s="109"/>
      <c r="CK77" s="109"/>
      <c r="CL77" s="109"/>
      <c r="CM77" s="109"/>
      <c r="CN77" s="109"/>
      <c r="CO77" s="109"/>
      <c r="CP77" s="109"/>
      <c r="CQ77" s="109"/>
      <c r="CR77" s="109"/>
      <c r="CS77" s="109"/>
      <c r="CT77" s="109"/>
      <c r="CU77" s="109"/>
      <c r="CV77" s="109"/>
      <c r="CW77" s="109"/>
      <c r="CX77" s="109"/>
      <c r="CY77" s="109"/>
      <c r="CZ77" s="109"/>
      <c r="DA77" s="109"/>
      <c r="DB77" s="109"/>
      <c r="DC77" s="109"/>
      <c r="DD77" s="109"/>
      <c r="DE77" s="109"/>
      <c r="DF77" s="109"/>
      <c r="DG77" s="109"/>
      <c r="DH77" s="109"/>
      <c r="DI77" s="109"/>
      <c r="DJ77" s="109"/>
      <c r="DK77" s="109"/>
      <c r="DL77" s="109"/>
      <c r="DM77" s="109"/>
      <c r="DN77" s="109"/>
      <c r="DO77" s="109"/>
      <c r="DP77" s="109"/>
      <c r="DQ77" s="109"/>
      <c r="DR77" s="109"/>
      <c r="DS77" s="109"/>
      <c r="DT77" s="109"/>
      <c r="DU77" s="109"/>
      <c r="DV77" s="109"/>
      <c r="DW77" s="109"/>
      <c r="DX77" s="109"/>
      <c r="DY77" s="109"/>
      <c r="DZ77" s="109"/>
      <c r="EA77" s="109"/>
      <c r="EB77" s="109"/>
      <c r="EC77" s="109"/>
      <c r="ED77" s="109"/>
      <c r="EE77" s="109"/>
      <c r="EF77" s="109"/>
      <c r="EG77" s="109"/>
      <c r="EH77" s="109"/>
      <c r="EI77" s="109"/>
      <c r="EJ77" s="109"/>
      <c r="EK77" s="109"/>
      <c r="EL77" s="109"/>
      <c r="EM77" s="109"/>
      <c r="EN77" s="109"/>
      <c r="EO77" s="109"/>
      <c r="EP77" s="109"/>
      <c r="EQ77" s="109"/>
      <c r="ER77" s="109"/>
      <c r="ES77" s="109"/>
      <c r="ET77" s="109"/>
      <c r="EU77" s="109"/>
      <c r="EV77" s="109"/>
      <c r="EW77" s="109"/>
      <c r="EX77" s="109"/>
      <c r="EY77" s="109"/>
      <c r="EZ77" s="109"/>
      <c r="FA77" s="109"/>
      <c r="FB77" s="109"/>
      <c r="FC77" s="109"/>
      <c r="FD77" s="109"/>
      <c r="FE77" s="109"/>
      <c r="FF77" s="109"/>
      <c r="FG77" s="109"/>
      <c r="FH77" s="109"/>
      <c r="FI77" s="109"/>
      <c r="FJ77" s="109"/>
      <c r="FK77" s="109"/>
      <c r="FL77" s="109"/>
      <c r="FM77" s="109"/>
      <c r="FN77" s="109"/>
      <c r="FO77" s="109"/>
      <c r="FP77" s="109"/>
      <c r="FQ77" s="109"/>
      <c r="FR77" s="109"/>
      <c r="FS77" s="109"/>
      <c r="FT77" s="109"/>
      <c r="FU77" s="109"/>
      <c r="FV77" s="109"/>
      <c r="FW77" s="109"/>
      <c r="FX77" s="109"/>
      <c r="FY77" s="109"/>
      <c r="FZ77" s="109"/>
      <c r="GA77" s="109"/>
      <c r="GB77" s="109"/>
      <c r="GC77" s="109"/>
      <c r="GD77" s="109"/>
      <c r="GE77" s="109"/>
      <c r="GF77" s="109"/>
      <c r="GG77" s="109"/>
      <c r="GH77" s="109"/>
      <c r="GI77" s="109"/>
      <c r="GJ77" s="109"/>
      <c r="GK77" s="109"/>
      <c r="GL77" s="109"/>
      <c r="GM77" s="109"/>
      <c r="GN77" s="109"/>
      <c r="GO77" s="109"/>
      <c r="GP77" s="109"/>
      <c r="GQ77" s="109"/>
      <c r="GR77" s="109"/>
      <c r="GS77" s="109"/>
      <c r="GT77" s="109"/>
      <c r="GU77" s="109"/>
      <c r="GV77" s="109"/>
      <c r="GW77" s="109"/>
      <c r="GX77" s="109"/>
      <c r="GY77" s="109"/>
      <c r="GZ77" s="109"/>
      <c r="HA77" s="109"/>
      <c r="HB77" s="109"/>
      <c r="HC77" s="109"/>
      <c r="HD77" s="109"/>
      <c r="HE77" s="109"/>
      <c r="HF77" s="109"/>
      <c r="HG77" s="109"/>
      <c r="HH77" s="109"/>
      <c r="HI77" s="109"/>
      <c r="HJ77" s="109"/>
      <c r="HK77" s="109"/>
      <c r="HL77" s="109"/>
      <c r="HM77" s="109"/>
      <c r="HN77" s="109"/>
      <c r="HO77" s="109"/>
      <c r="HP77" s="109"/>
      <c r="HQ77" s="109"/>
      <c r="HR77" s="109"/>
      <c r="HS77" s="109"/>
      <c r="HT77" s="109"/>
      <c r="HU77" s="109"/>
      <c r="HV77" s="109"/>
      <c r="HW77" s="109"/>
      <c r="HX77" s="109"/>
      <c r="HY77" s="109"/>
      <c r="HZ77" s="109"/>
      <c r="IA77" s="109"/>
      <c r="IB77" s="109"/>
      <c r="IC77" s="109"/>
      <c r="ID77" s="109"/>
      <c r="IE77" s="109"/>
      <c r="IF77" s="109"/>
      <c r="IG77" s="109"/>
      <c r="IH77" s="109"/>
      <c r="II77" s="109"/>
      <c r="IJ77" s="109"/>
      <c r="IK77" s="109"/>
      <c r="IL77" s="109"/>
      <c r="IM77" s="109"/>
      <c r="IN77" s="109"/>
      <c r="IO77" s="109"/>
      <c r="IP77" s="109"/>
      <c r="IQ77" s="109"/>
      <c r="IR77" s="109"/>
      <c r="IS77" s="109"/>
      <c r="IT77" s="109"/>
      <c r="IU77" s="109"/>
      <c r="IV77" s="109"/>
      <c r="IW77" s="109"/>
      <c r="IX77" s="109"/>
      <c r="IY77" s="109"/>
      <c r="IZ77" s="109"/>
      <c r="JA77" s="109"/>
      <c r="JB77" s="109"/>
      <c r="JC77" s="109"/>
      <c r="JD77" s="109"/>
      <c r="JE77" s="109"/>
      <c r="JF77" s="109"/>
      <c r="JG77" s="109"/>
      <c r="JH77" s="109"/>
      <c r="JI77" s="109"/>
      <c r="JJ77" s="109"/>
      <c r="JK77" s="109"/>
      <c r="JL77" s="109"/>
      <c r="JM77" s="109"/>
      <c r="JN77" s="109"/>
      <c r="JO77" s="109"/>
      <c r="JP77" s="109"/>
      <c r="JQ77" s="109"/>
      <c r="JR77" s="109"/>
      <c r="JS77" s="109"/>
      <c r="JT77" s="109"/>
      <c r="JU77" s="109"/>
      <c r="JV77" s="109"/>
      <c r="JW77" s="109"/>
      <c r="JX77" s="109"/>
      <c r="JY77" s="109"/>
      <c r="JZ77" s="109"/>
      <c r="KA77" s="109"/>
      <c r="KB77" s="109"/>
      <c r="KC77" s="109"/>
      <c r="KD77" s="109"/>
      <c r="KE77" s="109"/>
      <c r="KF77" s="109"/>
      <c r="KG77" s="109"/>
      <c r="KH77" s="109"/>
      <c r="KI77" s="109"/>
      <c r="KJ77" s="109"/>
      <c r="KK77" s="109"/>
      <c r="KL77" s="109"/>
      <c r="KM77" s="109"/>
      <c r="KN77" s="109"/>
      <c r="KO77" s="109"/>
      <c r="KP77" s="109"/>
      <c r="KQ77" s="109"/>
      <c r="KR77" s="109"/>
      <c r="KS77" s="109"/>
      <c r="KT77" s="109"/>
      <c r="KU77" s="109"/>
      <c r="KV77" s="109"/>
      <c r="KW77" s="109"/>
      <c r="KX77" s="109"/>
      <c r="KY77" s="109"/>
      <c r="KZ77" s="109"/>
      <c r="LA77" s="109"/>
      <c r="LB77" s="109"/>
      <c r="LC77" s="109"/>
      <c r="LD77" s="109"/>
      <c r="LE77" s="109"/>
      <c r="LF77" s="109"/>
      <c r="LG77" s="109"/>
      <c r="LH77" s="109"/>
      <c r="LI77" s="109"/>
      <c r="LJ77" s="109"/>
      <c r="LK77" s="109"/>
      <c r="LL77" s="109"/>
      <c r="LM77" s="109"/>
      <c r="LN77" s="109"/>
      <c r="LO77" s="109"/>
      <c r="LP77" s="109"/>
      <c r="LQ77" s="109"/>
      <c r="LR77" s="109"/>
      <c r="LS77" s="109"/>
      <c r="LT77" s="109"/>
      <c r="LU77" s="109"/>
      <c r="LV77" s="109"/>
      <c r="LW77" s="109"/>
      <c r="LX77" s="109"/>
      <c r="LY77" s="109"/>
      <c r="LZ77" s="109"/>
      <c r="MA77" s="109"/>
      <c r="MB77" s="109"/>
      <c r="MC77" s="109"/>
      <c r="MD77" s="109"/>
      <c r="ME77" s="109"/>
      <c r="MF77" s="109"/>
      <c r="MG77" s="109">
        <v>1</v>
      </c>
      <c r="MH77" s="109"/>
      <c r="MI77" s="109"/>
      <c r="MJ77" s="109"/>
      <c r="MK77" s="109"/>
      <c r="ML77" s="109"/>
      <c r="MM77" s="109"/>
      <c r="MN77" s="109"/>
      <c r="MO77" s="109"/>
      <c r="MP77" s="109"/>
      <c r="MQ77" s="109"/>
      <c r="MR77" s="109"/>
      <c r="MS77" s="109"/>
      <c r="MT77" s="109"/>
      <c r="MU77" s="109"/>
      <c r="MV77" s="109"/>
      <c r="MW77" s="109"/>
      <c r="MX77" s="109"/>
      <c r="MY77" s="109"/>
      <c r="MZ77" s="109"/>
      <c r="NA77" s="109"/>
      <c r="NB77" s="109"/>
      <c r="NC77" s="109"/>
      <c r="ND77" s="109"/>
      <c r="NE77" s="109"/>
      <c r="NF77" s="109"/>
      <c r="NG77" s="109"/>
      <c r="NH77" s="109"/>
      <c r="NI77" s="109"/>
      <c r="NJ77" s="109"/>
      <c r="NK77" s="109"/>
      <c r="NL77" s="109"/>
      <c r="NM77" s="109"/>
      <c r="NN77" s="109"/>
      <c r="NO77" s="109"/>
      <c r="NP77" s="109"/>
      <c r="NQ77" s="109"/>
      <c r="NR77" s="109"/>
      <c r="NS77" s="109"/>
      <c r="NT77" s="109">
        <v>5</v>
      </c>
      <c r="NU77" s="109"/>
      <c r="NV77" s="109"/>
      <c r="NW77" s="109"/>
      <c r="NX77" s="109"/>
      <c r="NY77" s="109"/>
      <c r="NZ77" s="109"/>
      <c r="OA77" s="109"/>
      <c r="OB77" s="109"/>
      <c r="OC77" s="109"/>
      <c r="OD77" s="109"/>
      <c r="OE77" s="109"/>
      <c r="OF77" s="109"/>
      <c r="OG77" s="109"/>
      <c r="OH77" s="109"/>
      <c r="OI77" s="109"/>
      <c r="OJ77" s="109"/>
      <c r="OK77" s="109"/>
      <c r="OL77" s="109"/>
      <c r="OM77" s="109"/>
      <c r="ON77" s="109"/>
      <c r="OO77" s="109"/>
      <c r="OP77" s="109"/>
      <c r="OQ77" s="109"/>
      <c r="OR77" s="109"/>
      <c r="OS77" s="109"/>
      <c r="OT77" s="109"/>
      <c r="OU77" s="109"/>
      <c r="OV77" s="109"/>
      <c r="OW77" s="109"/>
      <c r="OX77" s="109"/>
      <c r="OY77" s="109"/>
      <c r="OZ77" s="109"/>
      <c r="PA77" s="109"/>
      <c r="PB77" s="109"/>
      <c r="PC77" s="109"/>
      <c r="PD77" s="109"/>
      <c r="PE77" s="109"/>
      <c r="PF77" s="109"/>
      <c r="PG77" s="109"/>
      <c r="PH77" s="109"/>
      <c r="PI77" s="109"/>
      <c r="PJ77" s="109"/>
      <c r="PK77" s="109"/>
      <c r="PL77" s="109"/>
      <c r="PM77" s="109"/>
      <c r="PN77" s="109"/>
      <c r="PO77" s="109"/>
      <c r="PP77" s="109"/>
      <c r="PQ77" s="109"/>
      <c r="PR77" s="109"/>
      <c r="PS77" s="109"/>
      <c r="PT77" s="109"/>
      <c r="PU77" s="109"/>
      <c r="PV77" s="109"/>
      <c r="PW77" s="109"/>
      <c r="PX77" s="109"/>
      <c r="PY77" s="109"/>
      <c r="PZ77" s="109"/>
      <c r="QA77" s="109"/>
      <c r="QB77" s="109"/>
      <c r="QC77" s="109"/>
      <c r="QD77" s="109"/>
      <c r="QE77" s="109"/>
      <c r="QF77" s="109"/>
      <c r="QG77" s="109"/>
      <c r="QH77" s="109"/>
      <c r="QI77" s="109"/>
      <c r="QJ77" s="109"/>
      <c r="QK77" s="23">
        <f t="shared" si="1"/>
        <v>6</v>
      </c>
      <c r="QL77" s="125"/>
      <c r="QM77" s="125">
        <v>567.01</v>
      </c>
      <c r="QN77" s="125"/>
      <c r="QO77" s="125"/>
      <c r="QP77" s="125"/>
      <c r="QQ77" s="125"/>
      <c r="QR77" s="125"/>
      <c r="QS77" s="130"/>
    </row>
    <row r="78" spans="1:461" s="5" customFormat="1" ht="12.75" customHeight="1" x14ac:dyDescent="0.2">
      <c r="A78" s="52">
        <v>44607</v>
      </c>
      <c r="B78" s="90" t="s">
        <v>483</v>
      </c>
      <c r="C78" s="107"/>
      <c r="D78" s="107"/>
      <c r="E78" s="108"/>
      <c r="F78" s="108"/>
      <c r="G78" s="108"/>
      <c r="H78" s="108"/>
      <c r="I78" s="108"/>
      <c r="J78" s="108"/>
      <c r="K78" s="108"/>
      <c r="L78" s="108"/>
      <c r="M78" s="108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  <c r="BO78" s="109"/>
      <c r="BP78" s="109"/>
      <c r="BQ78" s="109"/>
      <c r="BR78" s="109"/>
      <c r="BS78" s="109"/>
      <c r="BT78" s="109"/>
      <c r="BU78" s="109"/>
      <c r="BV78" s="109"/>
      <c r="BW78" s="109"/>
      <c r="BX78" s="109"/>
      <c r="BY78" s="109"/>
      <c r="BZ78" s="109"/>
      <c r="CA78" s="109"/>
      <c r="CB78" s="109"/>
      <c r="CC78" s="109"/>
      <c r="CD78" s="109"/>
      <c r="CE78" s="109"/>
      <c r="CF78" s="109"/>
      <c r="CG78" s="109"/>
      <c r="CH78" s="109"/>
      <c r="CI78" s="109"/>
      <c r="CJ78" s="109"/>
      <c r="CK78" s="109"/>
      <c r="CL78" s="109"/>
      <c r="CM78" s="109"/>
      <c r="CN78" s="109"/>
      <c r="CO78" s="109"/>
      <c r="CP78" s="109"/>
      <c r="CQ78" s="109"/>
      <c r="CR78" s="109"/>
      <c r="CS78" s="109"/>
      <c r="CT78" s="109"/>
      <c r="CU78" s="109"/>
      <c r="CV78" s="109"/>
      <c r="CW78" s="109"/>
      <c r="CX78" s="109"/>
      <c r="CY78" s="109"/>
      <c r="CZ78" s="109"/>
      <c r="DA78" s="109"/>
      <c r="DB78" s="109"/>
      <c r="DC78" s="109"/>
      <c r="DD78" s="109"/>
      <c r="DE78" s="109"/>
      <c r="DF78" s="109"/>
      <c r="DG78" s="109"/>
      <c r="DH78" s="109"/>
      <c r="DI78" s="109"/>
      <c r="DJ78" s="109"/>
      <c r="DK78" s="109"/>
      <c r="DL78" s="109"/>
      <c r="DM78" s="109"/>
      <c r="DN78" s="109"/>
      <c r="DO78" s="109"/>
      <c r="DP78" s="109"/>
      <c r="DQ78" s="109"/>
      <c r="DR78" s="109"/>
      <c r="DS78" s="109"/>
      <c r="DT78" s="109"/>
      <c r="DU78" s="109"/>
      <c r="DV78" s="109"/>
      <c r="DW78" s="109"/>
      <c r="DX78" s="109"/>
      <c r="DY78" s="109"/>
      <c r="DZ78" s="109"/>
      <c r="EA78" s="109"/>
      <c r="EB78" s="109"/>
      <c r="EC78" s="109"/>
      <c r="ED78" s="109"/>
      <c r="EE78" s="109"/>
      <c r="EF78" s="109"/>
      <c r="EG78" s="109"/>
      <c r="EH78" s="109"/>
      <c r="EI78" s="109"/>
      <c r="EJ78" s="109"/>
      <c r="EK78" s="109"/>
      <c r="EL78" s="109"/>
      <c r="EM78" s="109"/>
      <c r="EN78" s="109"/>
      <c r="EO78" s="109"/>
      <c r="EP78" s="109"/>
      <c r="EQ78" s="109"/>
      <c r="ER78" s="109"/>
      <c r="ES78" s="109"/>
      <c r="ET78" s="109"/>
      <c r="EU78" s="109"/>
      <c r="EV78" s="109"/>
      <c r="EW78" s="109"/>
      <c r="EX78" s="109"/>
      <c r="EY78" s="109"/>
      <c r="EZ78" s="109"/>
      <c r="FA78" s="109"/>
      <c r="FB78" s="109"/>
      <c r="FC78" s="109"/>
      <c r="FD78" s="109"/>
      <c r="FE78" s="109"/>
      <c r="FF78" s="109"/>
      <c r="FG78" s="109"/>
      <c r="FH78" s="109"/>
      <c r="FI78" s="109"/>
      <c r="FJ78" s="109"/>
      <c r="FK78" s="109"/>
      <c r="FL78" s="109"/>
      <c r="FM78" s="109"/>
      <c r="FN78" s="109"/>
      <c r="FO78" s="109"/>
      <c r="FP78" s="109"/>
      <c r="FQ78" s="109"/>
      <c r="FR78" s="109"/>
      <c r="FS78" s="109"/>
      <c r="FT78" s="109"/>
      <c r="FU78" s="109"/>
      <c r="FV78" s="109"/>
      <c r="FW78" s="109"/>
      <c r="FX78" s="109"/>
      <c r="FY78" s="109"/>
      <c r="FZ78" s="109"/>
      <c r="GA78" s="109"/>
      <c r="GB78" s="109"/>
      <c r="GC78" s="109"/>
      <c r="GD78" s="109"/>
      <c r="GE78" s="109"/>
      <c r="GF78" s="109"/>
      <c r="GG78" s="109"/>
      <c r="GH78" s="109"/>
      <c r="GI78" s="109"/>
      <c r="GJ78" s="109"/>
      <c r="GK78" s="109"/>
      <c r="GL78" s="109"/>
      <c r="GM78" s="109"/>
      <c r="GN78" s="109"/>
      <c r="GO78" s="109"/>
      <c r="GP78" s="109"/>
      <c r="GQ78" s="109"/>
      <c r="GR78" s="109"/>
      <c r="GS78" s="109"/>
      <c r="GT78" s="109"/>
      <c r="GU78" s="109"/>
      <c r="GV78" s="109"/>
      <c r="GW78" s="109"/>
      <c r="GX78" s="109"/>
      <c r="GY78" s="109"/>
      <c r="GZ78" s="109"/>
      <c r="HA78" s="109"/>
      <c r="HB78" s="109"/>
      <c r="HC78" s="109"/>
      <c r="HD78" s="109"/>
      <c r="HE78" s="109"/>
      <c r="HF78" s="109"/>
      <c r="HG78" s="109"/>
      <c r="HH78" s="109"/>
      <c r="HI78" s="109"/>
      <c r="HJ78" s="109"/>
      <c r="HK78" s="109"/>
      <c r="HL78" s="109"/>
      <c r="HM78" s="109"/>
      <c r="HN78" s="109"/>
      <c r="HO78" s="109"/>
      <c r="HP78" s="109"/>
      <c r="HQ78" s="109"/>
      <c r="HR78" s="109"/>
      <c r="HS78" s="109"/>
      <c r="HT78" s="109"/>
      <c r="HU78" s="109"/>
      <c r="HV78" s="109"/>
      <c r="HW78" s="109"/>
      <c r="HX78" s="109"/>
      <c r="HY78" s="109"/>
      <c r="HZ78" s="109"/>
      <c r="IA78" s="109"/>
      <c r="IB78" s="109"/>
      <c r="IC78" s="109"/>
      <c r="ID78" s="109"/>
      <c r="IE78" s="109"/>
      <c r="IF78" s="109"/>
      <c r="IG78" s="109"/>
      <c r="IH78" s="109"/>
      <c r="II78" s="109"/>
      <c r="IJ78" s="109"/>
      <c r="IK78" s="109"/>
      <c r="IL78" s="109"/>
      <c r="IM78" s="109"/>
      <c r="IN78" s="109"/>
      <c r="IO78" s="109"/>
      <c r="IP78" s="109"/>
      <c r="IQ78" s="109"/>
      <c r="IR78" s="109"/>
      <c r="IS78" s="109"/>
      <c r="IT78" s="109"/>
      <c r="IU78" s="109"/>
      <c r="IV78" s="109"/>
      <c r="IW78" s="109"/>
      <c r="IX78" s="109"/>
      <c r="IY78" s="109"/>
      <c r="IZ78" s="109"/>
      <c r="JA78" s="109"/>
      <c r="JB78" s="109"/>
      <c r="JC78" s="109"/>
      <c r="JD78" s="109"/>
      <c r="JE78" s="109"/>
      <c r="JF78" s="109"/>
      <c r="JG78" s="109"/>
      <c r="JH78" s="109"/>
      <c r="JI78" s="109"/>
      <c r="JJ78" s="109"/>
      <c r="JK78" s="109"/>
      <c r="JL78" s="109"/>
      <c r="JM78" s="109"/>
      <c r="JN78" s="109"/>
      <c r="JO78" s="109"/>
      <c r="JP78" s="109"/>
      <c r="JQ78" s="109"/>
      <c r="JR78" s="109"/>
      <c r="JS78" s="109"/>
      <c r="JT78" s="109"/>
      <c r="JU78" s="109"/>
      <c r="JV78" s="109"/>
      <c r="JW78" s="109"/>
      <c r="JX78" s="109"/>
      <c r="JY78" s="109"/>
      <c r="JZ78" s="109"/>
      <c r="KA78" s="109"/>
      <c r="KB78" s="109"/>
      <c r="KC78" s="109"/>
      <c r="KD78" s="109"/>
      <c r="KE78" s="109"/>
      <c r="KF78" s="109"/>
      <c r="KG78" s="109"/>
      <c r="KH78" s="109"/>
      <c r="KI78" s="109"/>
      <c r="KJ78" s="109"/>
      <c r="KK78" s="109"/>
      <c r="KL78" s="109"/>
      <c r="KM78" s="109"/>
      <c r="KN78" s="109"/>
      <c r="KO78" s="109"/>
      <c r="KP78" s="109"/>
      <c r="KQ78" s="109"/>
      <c r="KR78" s="109"/>
      <c r="KS78" s="109"/>
      <c r="KT78" s="109"/>
      <c r="KU78" s="109"/>
      <c r="KV78" s="109"/>
      <c r="KW78" s="109"/>
      <c r="KX78" s="109"/>
      <c r="KY78" s="109"/>
      <c r="KZ78" s="109"/>
      <c r="LA78" s="109"/>
      <c r="LB78" s="109"/>
      <c r="LC78" s="109"/>
      <c r="LD78" s="109"/>
      <c r="LE78" s="109"/>
      <c r="LF78" s="109"/>
      <c r="LG78" s="109"/>
      <c r="LH78" s="109"/>
      <c r="LI78" s="109"/>
      <c r="LJ78" s="109"/>
      <c r="LK78" s="109"/>
      <c r="LL78" s="109"/>
      <c r="LM78" s="109"/>
      <c r="LN78" s="109"/>
      <c r="LO78" s="109"/>
      <c r="LP78" s="109"/>
      <c r="LQ78" s="109"/>
      <c r="LR78" s="109"/>
      <c r="LS78" s="109"/>
      <c r="LT78" s="109"/>
      <c r="LU78" s="109"/>
      <c r="LV78" s="109"/>
      <c r="LW78" s="109"/>
      <c r="LX78" s="109"/>
      <c r="LY78" s="109">
        <v>1</v>
      </c>
      <c r="LZ78" s="109"/>
      <c r="MA78" s="109"/>
      <c r="MB78" s="109"/>
      <c r="MC78" s="109"/>
      <c r="MD78" s="109"/>
      <c r="ME78" s="109"/>
      <c r="MF78" s="109"/>
      <c r="MG78" s="109"/>
      <c r="MH78" s="109"/>
      <c r="MI78" s="109"/>
      <c r="MJ78" s="109"/>
      <c r="MK78" s="109"/>
      <c r="ML78" s="109"/>
      <c r="MM78" s="109"/>
      <c r="MN78" s="109"/>
      <c r="MO78" s="109"/>
      <c r="MP78" s="109"/>
      <c r="MQ78" s="109"/>
      <c r="MR78" s="109"/>
      <c r="MS78" s="109"/>
      <c r="MT78" s="109"/>
      <c r="MU78" s="109"/>
      <c r="MV78" s="109"/>
      <c r="MW78" s="109"/>
      <c r="MX78" s="109"/>
      <c r="MY78" s="109"/>
      <c r="MZ78" s="109"/>
      <c r="NA78" s="109"/>
      <c r="NB78" s="109"/>
      <c r="NC78" s="109"/>
      <c r="ND78" s="109"/>
      <c r="NE78" s="109"/>
      <c r="NF78" s="109"/>
      <c r="NG78" s="109"/>
      <c r="NH78" s="109"/>
      <c r="NI78" s="109"/>
      <c r="NJ78" s="109"/>
      <c r="NK78" s="109"/>
      <c r="NL78" s="109"/>
      <c r="NM78" s="109"/>
      <c r="NN78" s="109"/>
      <c r="NO78" s="109"/>
      <c r="NP78" s="109"/>
      <c r="NQ78" s="109"/>
      <c r="NR78" s="109"/>
      <c r="NS78" s="109"/>
      <c r="NT78" s="109"/>
      <c r="NU78" s="109"/>
      <c r="NV78" s="109"/>
      <c r="NW78" s="109"/>
      <c r="NX78" s="109"/>
      <c r="NY78" s="109"/>
      <c r="NZ78" s="109"/>
      <c r="OA78" s="109"/>
      <c r="OB78" s="109"/>
      <c r="OC78" s="109"/>
      <c r="OD78" s="109"/>
      <c r="OE78" s="109"/>
      <c r="OF78" s="109"/>
      <c r="OG78" s="109"/>
      <c r="OH78" s="109"/>
      <c r="OI78" s="109"/>
      <c r="OJ78" s="109"/>
      <c r="OK78" s="109"/>
      <c r="OL78" s="109"/>
      <c r="OM78" s="109"/>
      <c r="ON78" s="109"/>
      <c r="OO78" s="109"/>
      <c r="OP78" s="109"/>
      <c r="OQ78" s="109"/>
      <c r="OR78" s="109"/>
      <c r="OS78" s="109"/>
      <c r="OT78" s="109"/>
      <c r="OU78" s="109"/>
      <c r="OV78" s="109"/>
      <c r="OW78" s="109"/>
      <c r="OX78" s="109"/>
      <c r="OY78" s="109"/>
      <c r="OZ78" s="109"/>
      <c r="PA78" s="109"/>
      <c r="PB78" s="109"/>
      <c r="PC78" s="109"/>
      <c r="PD78" s="109"/>
      <c r="PE78" s="109">
        <v>10</v>
      </c>
      <c r="PF78" s="109">
        <v>10</v>
      </c>
      <c r="PG78" s="109"/>
      <c r="PH78" s="109"/>
      <c r="PI78" s="109"/>
      <c r="PJ78" s="109"/>
      <c r="PK78" s="109"/>
      <c r="PL78" s="109"/>
      <c r="PM78" s="109"/>
      <c r="PN78" s="109"/>
      <c r="PO78" s="109"/>
      <c r="PP78" s="109"/>
      <c r="PQ78" s="109"/>
      <c r="PR78" s="109"/>
      <c r="PS78" s="109"/>
      <c r="PT78" s="109"/>
      <c r="PU78" s="109"/>
      <c r="PV78" s="109"/>
      <c r="PW78" s="109"/>
      <c r="PX78" s="109"/>
      <c r="PY78" s="109"/>
      <c r="PZ78" s="109"/>
      <c r="QA78" s="109"/>
      <c r="QB78" s="109"/>
      <c r="QC78" s="109"/>
      <c r="QD78" s="109"/>
      <c r="QE78" s="109"/>
      <c r="QF78" s="109"/>
      <c r="QG78" s="109"/>
      <c r="QH78" s="109"/>
      <c r="QI78" s="109"/>
      <c r="QJ78" s="109"/>
      <c r="QK78" s="23">
        <f t="shared" si="1"/>
        <v>21</v>
      </c>
      <c r="QL78" s="125"/>
      <c r="QM78" s="125">
        <v>490.54</v>
      </c>
      <c r="QN78" s="125"/>
      <c r="QO78" s="125"/>
      <c r="QP78" s="125"/>
      <c r="QQ78" s="125"/>
      <c r="QR78" s="125"/>
      <c r="QS78" s="130"/>
    </row>
    <row r="79" spans="1:461" s="5" customFormat="1" ht="12.75" customHeight="1" x14ac:dyDescent="0.2">
      <c r="A79" s="52">
        <v>44606</v>
      </c>
      <c r="B79" s="90" t="s">
        <v>338</v>
      </c>
      <c r="C79" s="107"/>
      <c r="D79" s="107"/>
      <c r="E79" s="108"/>
      <c r="F79" s="108"/>
      <c r="G79" s="108"/>
      <c r="H79" s="108"/>
      <c r="I79" s="108"/>
      <c r="J79" s="108"/>
      <c r="K79" s="108"/>
      <c r="L79" s="108"/>
      <c r="M79" s="108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  <c r="BO79" s="109"/>
      <c r="BP79" s="109"/>
      <c r="BQ79" s="109"/>
      <c r="BR79" s="109"/>
      <c r="BS79" s="109"/>
      <c r="BT79" s="109"/>
      <c r="BU79" s="109"/>
      <c r="BV79" s="109"/>
      <c r="BW79" s="109"/>
      <c r="BX79" s="109"/>
      <c r="BY79" s="109"/>
      <c r="BZ79" s="109"/>
      <c r="CA79" s="109"/>
      <c r="CB79" s="109"/>
      <c r="CC79" s="109"/>
      <c r="CD79" s="109"/>
      <c r="CE79" s="109"/>
      <c r="CF79" s="109"/>
      <c r="CG79" s="109"/>
      <c r="CH79" s="109"/>
      <c r="CI79" s="109"/>
      <c r="CJ79" s="109"/>
      <c r="CK79" s="109"/>
      <c r="CL79" s="109"/>
      <c r="CM79" s="109"/>
      <c r="CN79" s="109"/>
      <c r="CO79" s="109"/>
      <c r="CP79" s="109"/>
      <c r="CQ79" s="109"/>
      <c r="CR79" s="109"/>
      <c r="CS79" s="109"/>
      <c r="CT79" s="109"/>
      <c r="CU79" s="109"/>
      <c r="CV79" s="109"/>
      <c r="CW79" s="109"/>
      <c r="CX79" s="109"/>
      <c r="CY79" s="109"/>
      <c r="CZ79" s="109"/>
      <c r="DA79" s="109"/>
      <c r="DB79" s="109"/>
      <c r="DC79" s="109"/>
      <c r="DD79" s="109"/>
      <c r="DE79" s="109"/>
      <c r="DF79" s="109"/>
      <c r="DG79" s="109"/>
      <c r="DH79" s="109"/>
      <c r="DI79" s="109"/>
      <c r="DJ79" s="109"/>
      <c r="DK79" s="109"/>
      <c r="DL79" s="109"/>
      <c r="DM79" s="109"/>
      <c r="DN79" s="109"/>
      <c r="DO79" s="109"/>
      <c r="DP79" s="109"/>
      <c r="DQ79" s="109"/>
      <c r="DR79" s="109"/>
      <c r="DS79" s="109"/>
      <c r="DT79" s="109"/>
      <c r="DU79" s="109"/>
      <c r="DV79" s="109"/>
      <c r="DW79" s="109"/>
      <c r="DX79" s="109"/>
      <c r="DY79" s="109"/>
      <c r="DZ79" s="109"/>
      <c r="EA79" s="109"/>
      <c r="EB79" s="109"/>
      <c r="EC79" s="109"/>
      <c r="ED79" s="109"/>
      <c r="EE79" s="109"/>
      <c r="EF79" s="109"/>
      <c r="EG79" s="109"/>
      <c r="EH79" s="109"/>
      <c r="EI79" s="109"/>
      <c r="EJ79" s="109"/>
      <c r="EK79" s="109"/>
      <c r="EL79" s="109"/>
      <c r="EM79" s="109"/>
      <c r="EN79" s="109"/>
      <c r="EO79" s="109"/>
      <c r="EP79" s="109"/>
      <c r="EQ79" s="109"/>
      <c r="ER79" s="109"/>
      <c r="ES79" s="109"/>
      <c r="ET79" s="109"/>
      <c r="EU79" s="109"/>
      <c r="EV79" s="109"/>
      <c r="EW79" s="109"/>
      <c r="EX79" s="109"/>
      <c r="EY79" s="109"/>
      <c r="EZ79" s="109"/>
      <c r="FA79" s="109"/>
      <c r="FB79" s="109"/>
      <c r="FC79" s="109"/>
      <c r="FD79" s="109"/>
      <c r="FE79" s="109"/>
      <c r="FF79" s="109"/>
      <c r="FG79" s="109"/>
      <c r="FH79" s="109"/>
      <c r="FI79" s="109"/>
      <c r="FJ79" s="109"/>
      <c r="FK79" s="109"/>
      <c r="FL79" s="109"/>
      <c r="FM79" s="109"/>
      <c r="FN79" s="109"/>
      <c r="FO79" s="109"/>
      <c r="FP79" s="109"/>
      <c r="FQ79" s="109"/>
      <c r="FR79" s="109"/>
      <c r="FS79" s="109"/>
      <c r="FT79" s="109"/>
      <c r="FU79" s="109"/>
      <c r="FV79" s="109"/>
      <c r="FW79" s="109"/>
      <c r="FX79" s="109"/>
      <c r="FY79" s="109"/>
      <c r="FZ79" s="109"/>
      <c r="GA79" s="109"/>
      <c r="GB79" s="109"/>
      <c r="GC79" s="109"/>
      <c r="GD79" s="109">
        <v>3.3</v>
      </c>
      <c r="GE79" s="109">
        <v>10</v>
      </c>
      <c r="GF79" s="109"/>
      <c r="GG79" s="109"/>
      <c r="GH79" s="109"/>
      <c r="GI79" s="109"/>
      <c r="GJ79" s="109"/>
      <c r="GK79" s="109"/>
      <c r="GL79" s="109"/>
      <c r="GM79" s="109"/>
      <c r="GN79" s="109"/>
      <c r="GO79" s="109"/>
      <c r="GP79" s="109"/>
      <c r="GQ79" s="109"/>
      <c r="GR79" s="109"/>
      <c r="GS79" s="109"/>
      <c r="GT79" s="109"/>
      <c r="GU79" s="109"/>
      <c r="GV79" s="109"/>
      <c r="GW79" s="109"/>
      <c r="GX79" s="109"/>
      <c r="GY79" s="109"/>
      <c r="GZ79" s="109"/>
      <c r="HA79" s="109"/>
      <c r="HB79" s="109"/>
      <c r="HC79" s="109"/>
      <c r="HD79" s="109"/>
      <c r="HE79" s="109"/>
      <c r="HF79" s="109"/>
      <c r="HG79" s="109"/>
      <c r="HH79" s="109"/>
      <c r="HI79" s="109"/>
      <c r="HJ79" s="109"/>
      <c r="HK79" s="109"/>
      <c r="HL79" s="109"/>
      <c r="HM79" s="109"/>
      <c r="HN79" s="109"/>
      <c r="HO79" s="109"/>
      <c r="HP79" s="109"/>
      <c r="HQ79" s="109"/>
      <c r="HR79" s="109"/>
      <c r="HS79" s="109"/>
      <c r="HT79" s="109"/>
      <c r="HU79" s="109"/>
      <c r="HV79" s="109"/>
      <c r="HW79" s="109"/>
      <c r="HX79" s="109"/>
      <c r="HY79" s="109"/>
      <c r="HZ79" s="109"/>
      <c r="IA79" s="109"/>
      <c r="IB79" s="109"/>
      <c r="IC79" s="109"/>
      <c r="ID79" s="109"/>
      <c r="IE79" s="109"/>
      <c r="IF79" s="109"/>
      <c r="IG79" s="109"/>
      <c r="IH79" s="109"/>
      <c r="II79" s="109"/>
      <c r="IJ79" s="109"/>
      <c r="IK79" s="109"/>
      <c r="IL79" s="109"/>
      <c r="IM79" s="109"/>
      <c r="IN79" s="109"/>
      <c r="IO79" s="109"/>
      <c r="IP79" s="109"/>
      <c r="IQ79" s="109"/>
      <c r="IR79" s="109"/>
      <c r="IS79" s="109"/>
      <c r="IT79" s="109"/>
      <c r="IU79" s="109"/>
      <c r="IV79" s="109"/>
      <c r="IW79" s="109"/>
      <c r="IX79" s="109"/>
      <c r="IY79" s="109"/>
      <c r="IZ79" s="109"/>
      <c r="JA79" s="109"/>
      <c r="JB79" s="109"/>
      <c r="JC79" s="109"/>
      <c r="JD79" s="109"/>
      <c r="JE79" s="109"/>
      <c r="JF79" s="109"/>
      <c r="JG79" s="109"/>
      <c r="JH79" s="109"/>
      <c r="JI79" s="109"/>
      <c r="JJ79" s="109"/>
      <c r="JK79" s="109"/>
      <c r="JL79" s="109"/>
      <c r="JM79" s="109"/>
      <c r="JN79" s="109"/>
      <c r="JO79" s="109"/>
      <c r="JP79" s="109"/>
      <c r="JQ79" s="109"/>
      <c r="JR79" s="109"/>
      <c r="JS79" s="109"/>
      <c r="JT79" s="109"/>
      <c r="JU79" s="109"/>
      <c r="JV79" s="109"/>
      <c r="JW79" s="109"/>
      <c r="JX79" s="109"/>
      <c r="JY79" s="109"/>
      <c r="JZ79" s="109"/>
      <c r="KA79" s="109"/>
      <c r="KB79" s="109"/>
      <c r="KC79" s="109"/>
      <c r="KD79" s="109"/>
      <c r="KE79" s="109"/>
      <c r="KF79" s="109"/>
      <c r="KG79" s="109"/>
      <c r="KH79" s="109"/>
      <c r="KI79" s="109"/>
      <c r="KJ79" s="109"/>
      <c r="KK79" s="109"/>
      <c r="KL79" s="109"/>
      <c r="KM79" s="109"/>
      <c r="KN79" s="109"/>
      <c r="KO79" s="109"/>
      <c r="KP79" s="109"/>
      <c r="KQ79" s="109"/>
      <c r="KR79" s="109"/>
      <c r="KS79" s="109"/>
      <c r="KT79" s="109"/>
      <c r="KU79" s="109"/>
      <c r="KV79" s="109"/>
      <c r="KW79" s="109"/>
      <c r="KX79" s="109"/>
      <c r="KY79" s="109"/>
      <c r="KZ79" s="109"/>
      <c r="LA79" s="109"/>
      <c r="LB79" s="109"/>
      <c r="LC79" s="109"/>
      <c r="LD79" s="109"/>
      <c r="LE79" s="109"/>
      <c r="LF79" s="109"/>
      <c r="LG79" s="109"/>
      <c r="LH79" s="109"/>
      <c r="LI79" s="109"/>
      <c r="LJ79" s="109"/>
      <c r="LK79" s="109"/>
      <c r="LL79" s="109"/>
      <c r="LM79" s="109"/>
      <c r="LN79" s="109"/>
      <c r="LO79" s="109"/>
      <c r="LP79" s="109"/>
      <c r="LQ79" s="109"/>
      <c r="LR79" s="109"/>
      <c r="LS79" s="109"/>
      <c r="LT79" s="109"/>
      <c r="LU79" s="109"/>
      <c r="LV79" s="109"/>
      <c r="LW79" s="109"/>
      <c r="LX79" s="109"/>
      <c r="LY79" s="109"/>
      <c r="LZ79" s="109"/>
      <c r="MA79" s="109"/>
      <c r="MB79" s="109"/>
      <c r="MC79" s="109"/>
      <c r="MD79" s="109"/>
      <c r="ME79" s="109"/>
      <c r="MF79" s="109"/>
      <c r="MG79" s="109"/>
      <c r="MH79" s="109"/>
      <c r="MI79" s="109"/>
      <c r="MJ79" s="109"/>
      <c r="MK79" s="109"/>
      <c r="ML79" s="109"/>
      <c r="MM79" s="109"/>
      <c r="MN79" s="109"/>
      <c r="MO79" s="109"/>
      <c r="MP79" s="109"/>
      <c r="MQ79" s="109"/>
      <c r="MR79" s="109"/>
      <c r="MS79" s="109"/>
      <c r="MT79" s="109"/>
      <c r="MU79" s="109"/>
      <c r="MV79" s="109"/>
      <c r="MW79" s="109"/>
      <c r="MX79" s="109"/>
      <c r="MY79" s="109"/>
      <c r="MZ79" s="109"/>
      <c r="NA79" s="109"/>
      <c r="NB79" s="109"/>
      <c r="NC79" s="109"/>
      <c r="ND79" s="109"/>
      <c r="NE79" s="109"/>
      <c r="NF79" s="109"/>
      <c r="NG79" s="109"/>
      <c r="NH79" s="109"/>
      <c r="NI79" s="109"/>
      <c r="NJ79" s="109"/>
      <c r="NK79" s="109"/>
      <c r="NL79" s="109"/>
      <c r="NM79" s="109"/>
      <c r="NN79" s="109"/>
      <c r="NO79" s="109"/>
      <c r="NP79" s="109"/>
      <c r="NQ79" s="109"/>
      <c r="NR79" s="109"/>
      <c r="NS79" s="109"/>
      <c r="NT79" s="109"/>
      <c r="NU79" s="109"/>
      <c r="NV79" s="109"/>
      <c r="NW79" s="109"/>
      <c r="NX79" s="109"/>
      <c r="NY79" s="109"/>
      <c r="NZ79" s="109"/>
      <c r="OA79" s="109"/>
      <c r="OB79" s="109"/>
      <c r="OC79" s="109"/>
      <c r="OD79" s="109"/>
      <c r="OE79" s="109"/>
      <c r="OF79" s="109"/>
      <c r="OG79" s="109"/>
      <c r="OH79" s="109"/>
      <c r="OI79" s="109"/>
      <c r="OJ79" s="109"/>
      <c r="OK79" s="109"/>
      <c r="OL79" s="109"/>
      <c r="OM79" s="109"/>
      <c r="ON79" s="109"/>
      <c r="OO79" s="109"/>
      <c r="OP79" s="109"/>
      <c r="OQ79" s="109"/>
      <c r="OR79" s="109"/>
      <c r="OS79" s="109"/>
      <c r="OT79" s="109"/>
      <c r="OU79" s="109"/>
      <c r="OV79" s="109"/>
      <c r="OW79" s="109"/>
      <c r="OX79" s="109"/>
      <c r="OY79" s="109"/>
      <c r="OZ79" s="109"/>
      <c r="PA79" s="109"/>
      <c r="PB79" s="109"/>
      <c r="PC79" s="109"/>
      <c r="PD79" s="109"/>
      <c r="PE79" s="109"/>
      <c r="PF79" s="109"/>
      <c r="PG79" s="109"/>
      <c r="PH79" s="109"/>
      <c r="PI79" s="109"/>
      <c r="PJ79" s="109"/>
      <c r="PK79" s="109"/>
      <c r="PL79" s="109"/>
      <c r="PM79" s="109"/>
      <c r="PN79" s="109"/>
      <c r="PO79" s="109"/>
      <c r="PP79" s="109"/>
      <c r="PQ79" s="109"/>
      <c r="PR79" s="109"/>
      <c r="PS79" s="109"/>
      <c r="PT79" s="109"/>
      <c r="PU79" s="109"/>
      <c r="PV79" s="109"/>
      <c r="PW79" s="109"/>
      <c r="PX79" s="109"/>
      <c r="PY79" s="109"/>
      <c r="PZ79" s="109"/>
      <c r="QA79" s="109"/>
      <c r="QB79" s="109"/>
      <c r="QC79" s="109"/>
      <c r="QD79" s="109"/>
      <c r="QE79" s="109"/>
      <c r="QF79" s="109"/>
      <c r="QG79" s="109"/>
      <c r="QH79" s="109"/>
      <c r="QI79" s="109"/>
      <c r="QJ79" s="109"/>
      <c r="QK79" s="23">
        <f t="shared" si="1"/>
        <v>13.3</v>
      </c>
      <c r="QL79" s="125"/>
      <c r="QM79" s="125"/>
      <c r="QN79" s="125">
        <v>1046.26</v>
      </c>
      <c r="QO79" s="125"/>
      <c r="QP79" s="125"/>
      <c r="QQ79" s="125"/>
      <c r="QR79" s="125"/>
      <c r="QS79" s="130"/>
    </row>
    <row r="80" spans="1:461" s="5" customFormat="1" ht="12.75" customHeight="1" x14ac:dyDescent="0.2">
      <c r="A80" s="52">
        <v>44607</v>
      </c>
      <c r="B80" s="90" t="s">
        <v>139</v>
      </c>
      <c r="C80" s="107"/>
      <c r="D80" s="107"/>
      <c r="E80" s="108"/>
      <c r="F80" s="108"/>
      <c r="G80" s="108"/>
      <c r="H80" s="108"/>
      <c r="I80" s="108"/>
      <c r="J80" s="108"/>
      <c r="K80" s="108"/>
      <c r="L80" s="108"/>
      <c r="M80" s="108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  <c r="BO80" s="109"/>
      <c r="BP80" s="109"/>
      <c r="BQ80" s="109"/>
      <c r="BR80" s="109"/>
      <c r="BS80" s="109"/>
      <c r="BT80" s="109"/>
      <c r="BU80" s="109"/>
      <c r="BV80" s="109"/>
      <c r="BW80" s="109"/>
      <c r="BX80" s="109"/>
      <c r="BY80" s="109"/>
      <c r="BZ80" s="109"/>
      <c r="CA80" s="109"/>
      <c r="CB80" s="109"/>
      <c r="CC80" s="109"/>
      <c r="CD80" s="109"/>
      <c r="CE80" s="109"/>
      <c r="CF80" s="109"/>
      <c r="CG80" s="109"/>
      <c r="CH80" s="109"/>
      <c r="CI80" s="109"/>
      <c r="CJ80" s="109"/>
      <c r="CK80" s="109"/>
      <c r="CL80" s="109"/>
      <c r="CM80" s="109"/>
      <c r="CN80" s="109"/>
      <c r="CO80" s="109"/>
      <c r="CP80" s="109"/>
      <c r="CQ80" s="109"/>
      <c r="CR80" s="109"/>
      <c r="CS80" s="109"/>
      <c r="CT80" s="109"/>
      <c r="CU80" s="109"/>
      <c r="CV80" s="109"/>
      <c r="CW80" s="109"/>
      <c r="CX80" s="109"/>
      <c r="CY80" s="109"/>
      <c r="CZ80" s="109"/>
      <c r="DA80" s="109"/>
      <c r="DB80" s="109"/>
      <c r="DC80" s="109"/>
      <c r="DD80" s="109"/>
      <c r="DE80" s="109"/>
      <c r="DF80" s="109"/>
      <c r="DG80" s="109"/>
      <c r="DH80" s="109"/>
      <c r="DI80" s="109"/>
      <c r="DJ80" s="109"/>
      <c r="DK80" s="109"/>
      <c r="DL80" s="109"/>
      <c r="DM80" s="109"/>
      <c r="DN80" s="109"/>
      <c r="DO80" s="109"/>
      <c r="DP80" s="109"/>
      <c r="DQ80" s="109"/>
      <c r="DR80" s="109"/>
      <c r="DS80" s="109"/>
      <c r="DT80" s="109"/>
      <c r="DU80" s="109"/>
      <c r="DV80" s="109"/>
      <c r="DW80" s="109"/>
      <c r="DX80" s="109"/>
      <c r="DY80" s="109"/>
      <c r="DZ80" s="109"/>
      <c r="EA80" s="109"/>
      <c r="EB80" s="109"/>
      <c r="EC80" s="109"/>
      <c r="ED80" s="109"/>
      <c r="EE80" s="109"/>
      <c r="EF80" s="109"/>
      <c r="EG80" s="109"/>
      <c r="EH80" s="109"/>
      <c r="EI80" s="109"/>
      <c r="EJ80" s="109"/>
      <c r="EK80" s="109"/>
      <c r="EL80" s="109"/>
      <c r="EM80" s="109"/>
      <c r="EN80" s="109"/>
      <c r="EO80" s="109"/>
      <c r="EP80" s="109"/>
      <c r="EQ80" s="109"/>
      <c r="ER80" s="109"/>
      <c r="ES80" s="109"/>
      <c r="ET80" s="109"/>
      <c r="EU80" s="109"/>
      <c r="EV80" s="109"/>
      <c r="EW80" s="109"/>
      <c r="EX80" s="109"/>
      <c r="EY80" s="109"/>
      <c r="EZ80" s="109"/>
      <c r="FA80" s="109"/>
      <c r="FB80" s="109"/>
      <c r="FC80" s="109"/>
      <c r="FD80" s="109"/>
      <c r="FE80" s="109"/>
      <c r="FF80" s="109"/>
      <c r="FG80" s="109"/>
      <c r="FH80" s="109"/>
      <c r="FI80" s="109"/>
      <c r="FJ80" s="109"/>
      <c r="FK80" s="109"/>
      <c r="FL80" s="109"/>
      <c r="FM80" s="109"/>
      <c r="FN80" s="109"/>
      <c r="FO80" s="109"/>
      <c r="FP80" s="109"/>
      <c r="FQ80" s="109"/>
      <c r="FR80" s="109"/>
      <c r="FS80" s="109"/>
      <c r="FT80" s="109"/>
      <c r="FU80" s="109"/>
      <c r="FV80" s="109"/>
      <c r="FW80" s="109"/>
      <c r="FX80" s="109"/>
      <c r="FY80" s="109"/>
      <c r="FZ80" s="109"/>
      <c r="GA80" s="109"/>
      <c r="GB80" s="109"/>
      <c r="GC80" s="109"/>
      <c r="GD80" s="109"/>
      <c r="GE80" s="109"/>
      <c r="GF80" s="109"/>
      <c r="GG80" s="109"/>
      <c r="GH80" s="109"/>
      <c r="GI80" s="109"/>
      <c r="GJ80" s="109"/>
      <c r="GK80" s="109"/>
      <c r="GL80" s="109"/>
      <c r="GM80" s="109"/>
      <c r="GN80" s="109"/>
      <c r="GO80" s="109"/>
      <c r="GP80" s="109"/>
      <c r="GQ80" s="109"/>
      <c r="GR80" s="109"/>
      <c r="GS80" s="109"/>
      <c r="GT80" s="109"/>
      <c r="GU80" s="109"/>
      <c r="GV80" s="109"/>
      <c r="GW80" s="109"/>
      <c r="GX80" s="109"/>
      <c r="GY80" s="109"/>
      <c r="GZ80" s="109"/>
      <c r="HA80" s="109"/>
      <c r="HB80" s="109"/>
      <c r="HC80" s="109"/>
      <c r="HD80" s="109"/>
      <c r="HE80" s="109"/>
      <c r="HF80" s="109"/>
      <c r="HG80" s="109"/>
      <c r="HH80" s="109"/>
      <c r="HI80" s="109"/>
      <c r="HJ80" s="109"/>
      <c r="HK80" s="109"/>
      <c r="HL80" s="109"/>
      <c r="HM80" s="109"/>
      <c r="HN80" s="109"/>
      <c r="HO80" s="109"/>
      <c r="HP80" s="109"/>
      <c r="HQ80" s="109"/>
      <c r="HR80" s="109"/>
      <c r="HS80" s="109"/>
      <c r="HT80" s="109"/>
      <c r="HU80" s="109"/>
      <c r="HV80" s="109"/>
      <c r="HW80" s="109"/>
      <c r="HX80" s="109"/>
      <c r="HY80" s="109"/>
      <c r="HZ80" s="109"/>
      <c r="IA80" s="109"/>
      <c r="IB80" s="109"/>
      <c r="IC80" s="109"/>
      <c r="ID80" s="109"/>
      <c r="IE80" s="109"/>
      <c r="IF80" s="109"/>
      <c r="IG80" s="109"/>
      <c r="IH80" s="109"/>
      <c r="II80" s="109"/>
      <c r="IJ80" s="109"/>
      <c r="IK80" s="109"/>
      <c r="IL80" s="109"/>
      <c r="IM80" s="109"/>
      <c r="IN80" s="109"/>
      <c r="IO80" s="109"/>
      <c r="IP80" s="109"/>
      <c r="IQ80" s="109"/>
      <c r="IR80" s="109"/>
      <c r="IS80" s="109"/>
      <c r="IT80" s="109"/>
      <c r="IU80" s="109"/>
      <c r="IV80" s="109"/>
      <c r="IW80" s="109"/>
      <c r="IX80" s="109"/>
      <c r="IY80" s="109"/>
      <c r="IZ80" s="109"/>
      <c r="JA80" s="109"/>
      <c r="JB80" s="109"/>
      <c r="JC80" s="109"/>
      <c r="JD80" s="109"/>
      <c r="JE80" s="109"/>
      <c r="JF80" s="109"/>
      <c r="JG80" s="109"/>
      <c r="JH80" s="109"/>
      <c r="JI80" s="109"/>
      <c r="JJ80" s="109"/>
      <c r="JK80" s="109"/>
      <c r="JL80" s="109"/>
      <c r="JM80" s="109"/>
      <c r="JN80" s="109"/>
      <c r="JO80" s="109"/>
      <c r="JP80" s="109"/>
      <c r="JQ80" s="109"/>
      <c r="JR80" s="109"/>
      <c r="JS80" s="109">
        <v>20</v>
      </c>
      <c r="JT80" s="109"/>
      <c r="JU80" s="109"/>
      <c r="JV80" s="109"/>
      <c r="JW80" s="109"/>
      <c r="JX80" s="109"/>
      <c r="JY80" s="109"/>
      <c r="JZ80" s="109"/>
      <c r="KA80" s="109"/>
      <c r="KB80" s="109"/>
      <c r="KC80" s="109"/>
      <c r="KD80" s="109"/>
      <c r="KE80" s="109"/>
      <c r="KF80" s="109"/>
      <c r="KG80" s="109"/>
      <c r="KH80" s="109"/>
      <c r="KI80" s="109"/>
      <c r="KJ80" s="109"/>
      <c r="KK80" s="109"/>
      <c r="KL80" s="109"/>
      <c r="KM80" s="109"/>
      <c r="KN80" s="109"/>
      <c r="KO80" s="109"/>
      <c r="KP80" s="109"/>
      <c r="KQ80" s="109"/>
      <c r="KR80" s="109"/>
      <c r="KS80" s="109"/>
      <c r="KT80" s="109"/>
      <c r="KU80" s="109"/>
      <c r="KV80" s="109"/>
      <c r="KW80" s="109"/>
      <c r="KX80" s="109"/>
      <c r="KY80" s="109"/>
      <c r="KZ80" s="109"/>
      <c r="LA80" s="109"/>
      <c r="LB80" s="109"/>
      <c r="LC80" s="109"/>
      <c r="LD80" s="109"/>
      <c r="LE80" s="109"/>
      <c r="LF80" s="109"/>
      <c r="LG80" s="109"/>
      <c r="LH80" s="109"/>
      <c r="LI80" s="109"/>
      <c r="LJ80" s="109"/>
      <c r="LK80" s="109"/>
      <c r="LL80" s="109"/>
      <c r="LM80" s="109"/>
      <c r="LN80" s="109"/>
      <c r="LO80" s="109"/>
      <c r="LP80" s="109"/>
      <c r="LQ80" s="109"/>
      <c r="LR80" s="109"/>
      <c r="LS80" s="109"/>
      <c r="LT80" s="109"/>
      <c r="LU80" s="109"/>
      <c r="LV80" s="109"/>
      <c r="LW80" s="109"/>
      <c r="LX80" s="109"/>
      <c r="LY80" s="109"/>
      <c r="LZ80" s="109"/>
      <c r="MA80" s="109"/>
      <c r="MB80" s="109"/>
      <c r="MC80" s="109"/>
      <c r="MD80" s="109"/>
      <c r="ME80" s="109"/>
      <c r="MF80" s="109"/>
      <c r="MG80" s="109"/>
      <c r="MH80" s="109"/>
      <c r="MI80" s="109"/>
      <c r="MJ80" s="109"/>
      <c r="MK80" s="109"/>
      <c r="ML80" s="109"/>
      <c r="MM80" s="109"/>
      <c r="MN80" s="109"/>
      <c r="MO80" s="109"/>
      <c r="MP80" s="109"/>
      <c r="MQ80" s="109"/>
      <c r="MR80" s="109"/>
      <c r="MS80" s="109"/>
      <c r="MT80" s="109"/>
      <c r="MU80" s="109"/>
      <c r="MV80" s="109"/>
      <c r="MW80" s="109"/>
      <c r="MX80" s="109"/>
      <c r="MY80" s="109"/>
      <c r="MZ80" s="109"/>
      <c r="NA80" s="109"/>
      <c r="NB80" s="109"/>
      <c r="NC80" s="109"/>
      <c r="ND80" s="109"/>
      <c r="NE80" s="109"/>
      <c r="NF80" s="109"/>
      <c r="NG80" s="109"/>
      <c r="NH80" s="109"/>
      <c r="NI80" s="109"/>
      <c r="NJ80" s="109"/>
      <c r="NK80" s="109"/>
      <c r="NL80" s="109"/>
      <c r="NM80" s="109"/>
      <c r="NN80" s="109"/>
      <c r="NO80" s="109"/>
      <c r="NP80" s="109"/>
      <c r="NQ80" s="109"/>
      <c r="NR80" s="109"/>
      <c r="NS80" s="109"/>
      <c r="NT80" s="109"/>
      <c r="NU80" s="109"/>
      <c r="NV80" s="109"/>
      <c r="NW80" s="109"/>
      <c r="NX80" s="109"/>
      <c r="NY80" s="109"/>
      <c r="NZ80" s="109"/>
      <c r="OA80" s="109"/>
      <c r="OB80" s="109"/>
      <c r="OC80" s="109"/>
      <c r="OD80" s="109"/>
      <c r="OE80" s="109"/>
      <c r="OF80" s="109"/>
      <c r="OG80" s="109"/>
      <c r="OH80" s="109"/>
      <c r="OI80" s="109"/>
      <c r="OJ80" s="109"/>
      <c r="OK80" s="109"/>
      <c r="OL80" s="109"/>
      <c r="OM80" s="109"/>
      <c r="ON80" s="109"/>
      <c r="OO80" s="109"/>
      <c r="OP80" s="109"/>
      <c r="OQ80" s="109"/>
      <c r="OR80" s="109"/>
      <c r="OS80" s="109"/>
      <c r="OT80" s="109"/>
      <c r="OU80" s="109"/>
      <c r="OV80" s="109"/>
      <c r="OW80" s="109"/>
      <c r="OX80" s="109"/>
      <c r="OY80" s="109"/>
      <c r="OZ80" s="109"/>
      <c r="PA80" s="109"/>
      <c r="PB80" s="109"/>
      <c r="PC80" s="109"/>
      <c r="PD80" s="109"/>
      <c r="PE80" s="109"/>
      <c r="PF80" s="109"/>
      <c r="PG80" s="109"/>
      <c r="PH80" s="109"/>
      <c r="PI80" s="109"/>
      <c r="PJ80" s="109"/>
      <c r="PK80" s="109"/>
      <c r="PL80" s="109"/>
      <c r="PM80" s="109"/>
      <c r="PN80" s="109"/>
      <c r="PO80" s="109"/>
      <c r="PP80" s="109"/>
      <c r="PQ80" s="109"/>
      <c r="PR80" s="109"/>
      <c r="PS80" s="109"/>
      <c r="PT80" s="109"/>
      <c r="PU80" s="109"/>
      <c r="PV80" s="109"/>
      <c r="PW80" s="109"/>
      <c r="PX80" s="109"/>
      <c r="PY80" s="109"/>
      <c r="PZ80" s="109"/>
      <c r="QA80" s="109"/>
      <c r="QB80" s="109"/>
      <c r="QC80" s="109"/>
      <c r="QD80" s="109"/>
      <c r="QE80" s="109"/>
      <c r="QF80" s="109"/>
      <c r="QG80" s="109"/>
      <c r="QH80" s="109"/>
      <c r="QI80" s="109"/>
      <c r="QJ80" s="109"/>
      <c r="QK80" s="23">
        <f t="shared" si="1"/>
        <v>20</v>
      </c>
      <c r="QL80" s="125"/>
      <c r="QM80" s="125"/>
      <c r="QN80" s="125"/>
      <c r="QO80" s="125">
        <f>611.76</f>
        <v>611.76</v>
      </c>
      <c r="QP80" s="125"/>
      <c r="QQ80" s="125"/>
      <c r="QR80" s="125"/>
      <c r="QS80" s="130"/>
    </row>
    <row r="81" spans="1:461" s="5" customFormat="1" ht="12.75" customHeight="1" x14ac:dyDescent="0.2">
      <c r="A81" s="52">
        <v>44607</v>
      </c>
      <c r="B81" s="98" t="s">
        <v>75</v>
      </c>
      <c r="C81" s="107"/>
      <c r="D81" s="107"/>
      <c r="E81" s="108"/>
      <c r="F81" s="108"/>
      <c r="G81" s="108"/>
      <c r="H81" s="108"/>
      <c r="I81" s="108"/>
      <c r="J81" s="108">
        <v>10</v>
      </c>
      <c r="K81" s="108"/>
      <c r="L81" s="108"/>
      <c r="M81" s="108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  <c r="BO81" s="109"/>
      <c r="BP81" s="109"/>
      <c r="BQ81" s="109"/>
      <c r="BR81" s="109"/>
      <c r="BS81" s="109"/>
      <c r="BT81" s="109"/>
      <c r="BU81" s="109"/>
      <c r="BV81" s="109"/>
      <c r="BW81" s="109"/>
      <c r="BX81" s="109"/>
      <c r="BY81" s="109"/>
      <c r="BZ81" s="109"/>
      <c r="CA81" s="109"/>
      <c r="CB81" s="109"/>
      <c r="CC81" s="109"/>
      <c r="CD81" s="109"/>
      <c r="CE81" s="109"/>
      <c r="CF81" s="109"/>
      <c r="CG81" s="109"/>
      <c r="CH81" s="109"/>
      <c r="CI81" s="109"/>
      <c r="CJ81" s="109"/>
      <c r="CK81" s="109"/>
      <c r="CL81" s="109"/>
      <c r="CM81" s="109"/>
      <c r="CN81" s="109"/>
      <c r="CO81" s="109"/>
      <c r="CP81" s="109"/>
      <c r="CQ81" s="109"/>
      <c r="CR81" s="109"/>
      <c r="CS81" s="109"/>
      <c r="CT81" s="109"/>
      <c r="CU81" s="109"/>
      <c r="CV81" s="109"/>
      <c r="CW81" s="109"/>
      <c r="CX81" s="109"/>
      <c r="CY81" s="109"/>
      <c r="CZ81" s="109"/>
      <c r="DA81" s="109"/>
      <c r="DB81" s="109"/>
      <c r="DC81" s="109"/>
      <c r="DD81" s="109"/>
      <c r="DE81" s="109"/>
      <c r="DF81" s="109"/>
      <c r="DG81" s="109"/>
      <c r="DH81" s="109"/>
      <c r="DI81" s="109"/>
      <c r="DJ81" s="109"/>
      <c r="DK81" s="109"/>
      <c r="DL81" s="109"/>
      <c r="DM81" s="109"/>
      <c r="DN81" s="109"/>
      <c r="DO81" s="109"/>
      <c r="DP81" s="109"/>
      <c r="DQ81" s="109"/>
      <c r="DR81" s="109"/>
      <c r="DS81" s="109"/>
      <c r="DT81" s="109"/>
      <c r="DU81" s="109"/>
      <c r="DV81" s="109"/>
      <c r="DW81" s="109"/>
      <c r="DX81" s="109"/>
      <c r="DY81" s="109"/>
      <c r="DZ81" s="109"/>
      <c r="EA81" s="109"/>
      <c r="EB81" s="109">
        <v>10</v>
      </c>
      <c r="EC81" s="109"/>
      <c r="ED81" s="109"/>
      <c r="EE81" s="109"/>
      <c r="EF81" s="109"/>
      <c r="EG81" s="109"/>
      <c r="EH81" s="109"/>
      <c r="EI81" s="109"/>
      <c r="EJ81" s="109"/>
      <c r="EK81" s="109"/>
      <c r="EL81" s="109"/>
      <c r="EM81" s="109"/>
      <c r="EN81" s="109"/>
      <c r="EO81" s="109"/>
      <c r="EP81" s="109"/>
      <c r="EQ81" s="109"/>
      <c r="ER81" s="109"/>
      <c r="ES81" s="109"/>
      <c r="ET81" s="109"/>
      <c r="EU81" s="109"/>
      <c r="EV81" s="109"/>
      <c r="EW81" s="109"/>
      <c r="EX81" s="109"/>
      <c r="EY81" s="109"/>
      <c r="EZ81" s="109"/>
      <c r="FA81" s="109"/>
      <c r="FB81" s="109"/>
      <c r="FC81" s="109"/>
      <c r="FD81" s="109"/>
      <c r="FE81" s="109"/>
      <c r="FF81" s="109"/>
      <c r="FG81" s="109"/>
      <c r="FH81" s="109"/>
      <c r="FI81" s="109"/>
      <c r="FJ81" s="109"/>
      <c r="FK81" s="109"/>
      <c r="FL81" s="109"/>
      <c r="FM81" s="109"/>
      <c r="FN81" s="109"/>
      <c r="FO81" s="109"/>
      <c r="FP81" s="109"/>
      <c r="FQ81" s="109"/>
      <c r="FR81" s="109"/>
      <c r="FS81" s="109"/>
      <c r="FT81" s="109"/>
      <c r="FU81" s="109"/>
      <c r="FV81" s="109"/>
      <c r="FW81" s="109"/>
      <c r="FX81" s="109"/>
      <c r="FY81" s="109"/>
      <c r="FZ81" s="109"/>
      <c r="GA81" s="109"/>
      <c r="GB81" s="109"/>
      <c r="GC81" s="109"/>
      <c r="GD81" s="109"/>
      <c r="GE81" s="109"/>
      <c r="GF81" s="109"/>
      <c r="GG81" s="109"/>
      <c r="GH81" s="109"/>
      <c r="GI81" s="109"/>
      <c r="GJ81" s="109"/>
      <c r="GK81" s="109"/>
      <c r="GL81" s="109"/>
      <c r="GM81" s="109"/>
      <c r="GN81" s="109"/>
      <c r="GO81" s="109"/>
      <c r="GP81" s="109"/>
      <c r="GQ81" s="109"/>
      <c r="GR81" s="109"/>
      <c r="GS81" s="109"/>
      <c r="GT81" s="109"/>
      <c r="GU81" s="109"/>
      <c r="GV81" s="109"/>
      <c r="GW81" s="109"/>
      <c r="GX81" s="109"/>
      <c r="GY81" s="109"/>
      <c r="GZ81" s="109"/>
      <c r="HA81" s="109"/>
      <c r="HB81" s="109"/>
      <c r="HC81" s="109"/>
      <c r="HD81" s="109"/>
      <c r="HE81" s="109"/>
      <c r="HF81" s="109"/>
      <c r="HG81" s="109"/>
      <c r="HH81" s="109"/>
      <c r="HI81" s="109"/>
      <c r="HJ81" s="109"/>
      <c r="HK81" s="109"/>
      <c r="HL81" s="109"/>
      <c r="HM81" s="109"/>
      <c r="HN81" s="109"/>
      <c r="HO81" s="109"/>
      <c r="HP81" s="109"/>
      <c r="HQ81" s="109"/>
      <c r="HR81" s="109"/>
      <c r="HS81" s="109"/>
      <c r="HT81" s="109"/>
      <c r="HU81" s="109"/>
      <c r="HV81" s="109"/>
      <c r="HW81" s="109"/>
      <c r="HX81" s="109"/>
      <c r="HY81" s="109"/>
      <c r="HZ81" s="109"/>
      <c r="IA81" s="109"/>
      <c r="IB81" s="109"/>
      <c r="IC81" s="109"/>
      <c r="ID81" s="109"/>
      <c r="IE81" s="109"/>
      <c r="IF81" s="109"/>
      <c r="IG81" s="109"/>
      <c r="IH81" s="109"/>
      <c r="II81" s="109"/>
      <c r="IJ81" s="109"/>
      <c r="IK81" s="109"/>
      <c r="IL81" s="109"/>
      <c r="IM81" s="109"/>
      <c r="IN81" s="109"/>
      <c r="IO81" s="109"/>
      <c r="IP81" s="109"/>
      <c r="IQ81" s="109"/>
      <c r="IR81" s="109"/>
      <c r="IS81" s="109"/>
      <c r="IT81" s="109"/>
      <c r="IU81" s="109"/>
      <c r="IV81" s="109"/>
      <c r="IW81" s="109"/>
      <c r="IX81" s="109"/>
      <c r="IY81" s="109"/>
      <c r="IZ81" s="109"/>
      <c r="JA81" s="109"/>
      <c r="JB81" s="109"/>
      <c r="JC81" s="109"/>
      <c r="JD81" s="109"/>
      <c r="JE81" s="109"/>
      <c r="JF81" s="109"/>
      <c r="JG81" s="109"/>
      <c r="JH81" s="109"/>
      <c r="JI81" s="109"/>
      <c r="JJ81" s="109"/>
      <c r="JK81" s="109"/>
      <c r="JL81" s="109"/>
      <c r="JM81" s="109"/>
      <c r="JN81" s="109"/>
      <c r="JO81" s="109"/>
      <c r="JP81" s="109"/>
      <c r="JQ81" s="109"/>
      <c r="JR81" s="109"/>
      <c r="JS81" s="109"/>
      <c r="JT81" s="109"/>
      <c r="JU81" s="109"/>
      <c r="JV81" s="109"/>
      <c r="JW81" s="109"/>
      <c r="JX81" s="109"/>
      <c r="JY81" s="109"/>
      <c r="JZ81" s="109"/>
      <c r="KA81" s="109"/>
      <c r="KB81" s="109"/>
      <c r="KC81" s="109"/>
      <c r="KD81" s="109"/>
      <c r="KE81" s="109"/>
      <c r="KF81" s="109"/>
      <c r="KG81" s="109"/>
      <c r="KH81" s="109"/>
      <c r="KI81" s="109"/>
      <c r="KJ81" s="109"/>
      <c r="KK81" s="109"/>
      <c r="KL81" s="109"/>
      <c r="KM81" s="109"/>
      <c r="KN81" s="109"/>
      <c r="KO81" s="109"/>
      <c r="KP81" s="109"/>
      <c r="KQ81" s="109"/>
      <c r="KR81" s="109"/>
      <c r="KS81" s="109"/>
      <c r="KT81" s="109"/>
      <c r="KU81" s="109"/>
      <c r="KV81" s="109"/>
      <c r="KW81" s="109"/>
      <c r="KX81" s="109"/>
      <c r="KY81" s="109"/>
      <c r="KZ81" s="109"/>
      <c r="LA81" s="109"/>
      <c r="LB81" s="109"/>
      <c r="LC81" s="109"/>
      <c r="LD81" s="109"/>
      <c r="LE81" s="109"/>
      <c r="LF81" s="109"/>
      <c r="LG81" s="109"/>
      <c r="LH81" s="109"/>
      <c r="LI81" s="109"/>
      <c r="LJ81" s="109"/>
      <c r="LK81" s="109"/>
      <c r="LL81" s="109"/>
      <c r="LM81" s="109"/>
      <c r="LN81" s="109"/>
      <c r="LO81" s="109"/>
      <c r="LP81" s="109"/>
      <c r="LQ81" s="109"/>
      <c r="LR81" s="109"/>
      <c r="LS81" s="109"/>
      <c r="LT81" s="109"/>
      <c r="LU81" s="109"/>
      <c r="LV81" s="109"/>
      <c r="LW81" s="109"/>
      <c r="LX81" s="109"/>
      <c r="LY81" s="109"/>
      <c r="LZ81" s="109"/>
      <c r="MA81" s="109"/>
      <c r="MB81" s="109"/>
      <c r="MC81" s="109"/>
      <c r="MD81" s="109"/>
      <c r="ME81" s="109"/>
      <c r="MF81" s="109"/>
      <c r="MG81" s="109"/>
      <c r="MH81" s="109"/>
      <c r="MI81" s="109"/>
      <c r="MJ81" s="109"/>
      <c r="MK81" s="109"/>
      <c r="ML81" s="109"/>
      <c r="MM81" s="109"/>
      <c r="MN81" s="109"/>
      <c r="MO81" s="109"/>
      <c r="MP81" s="109"/>
      <c r="MQ81" s="109"/>
      <c r="MR81" s="109"/>
      <c r="MS81" s="109"/>
      <c r="MT81" s="109"/>
      <c r="MU81" s="109"/>
      <c r="MV81" s="109"/>
      <c r="MW81" s="109"/>
      <c r="MX81" s="109"/>
      <c r="MY81" s="109"/>
      <c r="MZ81" s="109"/>
      <c r="NA81" s="109"/>
      <c r="NB81" s="109"/>
      <c r="NC81" s="109"/>
      <c r="ND81" s="109"/>
      <c r="NE81" s="109"/>
      <c r="NF81" s="109"/>
      <c r="NG81" s="109"/>
      <c r="NH81" s="109"/>
      <c r="NI81" s="109"/>
      <c r="NJ81" s="109"/>
      <c r="NK81" s="109"/>
      <c r="NL81" s="109"/>
      <c r="NM81" s="109"/>
      <c r="NN81" s="109"/>
      <c r="NO81" s="109"/>
      <c r="NP81" s="109"/>
      <c r="NQ81" s="109"/>
      <c r="NR81" s="109"/>
      <c r="NS81" s="109"/>
      <c r="NT81" s="109"/>
      <c r="NU81" s="109"/>
      <c r="NV81" s="109"/>
      <c r="NW81" s="109"/>
      <c r="NX81" s="109"/>
      <c r="NY81" s="109"/>
      <c r="NZ81" s="109"/>
      <c r="OA81" s="109"/>
      <c r="OB81" s="109"/>
      <c r="OC81" s="109"/>
      <c r="OD81" s="109"/>
      <c r="OE81" s="109"/>
      <c r="OF81" s="109"/>
      <c r="OG81" s="109"/>
      <c r="OH81" s="109"/>
      <c r="OI81" s="109"/>
      <c r="OJ81" s="109"/>
      <c r="OK81" s="109"/>
      <c r="OL81" s="109"/>
      <c r="OM81" s="109"/>
      <c r="ON81" s="109"/>
      <c r="OO81" s="109"/>
      <c r="OP81" s="109"/>
      <c r="OQ81" s="109"/>
      <c r="OR81" s="109"/>
      <c r="OS81" s="109"/>
      <c r="OT81" s="109"/>
      <c r="OU81" s="109"/>
      <c r="OV81" s="109"/>
      <c r="OW81" s="109"/>
      <c r="OX81" s="109"/>
      <c r="OY81" s="109"/>
      <c r="OZ81" s="109"/>
      <c r="PA81" s="109"/>
      <c r="PB81" s="109"/>
      <c r="PC81" s="109"/>
      <c r="PD81" s="109"/>
      <c r="PE81" s="109"/>
      <c r="PF81" s="109"/>
      <c r="PG81" s="109"/>
      <c r="PH81" s="109"/>
      <c r="PI81" s="109"/>
      <c r="PJ81" s="109"/>
      <c r="PK81" s="109"/>
      <c r="PL81" s="109"/>
      <c r="PM81" s="109"/>
      <c r="PN81" s="109"/>
      <c r="PO81" s="109"/>
      <c r="PP81" s="109"/>
      <c r="PQ81" s="109"/>
      <c r="PR81" s="109"/>
      <c r="PS81" s="109"/>
      <c r="PT81" s="109"/>
      <c r="PU81" s="109"/>
      <c r="PV81" s="109"/>
      <c r="PW81" s="109"/>
      <c r="PX81" s="109"/>
      <c r="PY81" s="109"/>
      <c r="PZ81" s="109"/>
      <c r="QA81" s="109"/>
      <c r="QB81" s="109"/>
      <c r="QC81" s="109"/>
      <c r="QD81" s="109"/>
      <c r="QE81" s="109"/>
      <c r="QF81" s="109"/>
      <c r="QG81" s="109"/>
      <c r="QH81" s="109"/>
      <c r="QI81" s="109"/>
      <c r="QJ81" s="109"/>
      <c r="QK81" s="23">
        <f t="shared" si="1"/>
        <v>20</v>
      </c>
      <c r="QL81" s="125"/>
      <c r="QM81" s="125"/>
      <c r="QN81" s="125"/>
      <c r="QO81" s="125"/>
      <c r="QP81" s="125">
        <v>1009.44</v>
      </c>
      <c r="QQ81" s="125"/>
      <c r="QR81" s="125"/>
      <c r="QS81" s="130"/>
    </row>
    <row r="82" spans="1:461" s="5" customFormat="1" ht="12.75" customHeight="1" x14ac:dyDescent="0.2">
      <c r="A82" s="52">
        <v>44607</v>
      </c>
      <c r="B82" s="90" t="s">
        <v>485</v>
      </c>
      <c r="C82" s="107"/>
      <c r="D82" s="107"/>
      <c r="E82" s="108"/>
      <c r="F82" s="108"/>
      <c r="G82" s="108"/>
      <c r="H82" s="108"/>
      <c r="I82" s="108"/>
      <c r="J82" s="108"/>
      <c r="K82" s="108"/>
      <c r="L82" s="108"/>
      <c r="M82" s="108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09"/>
      <c r="BO82" s="109"/>
      <c r="BP82" s="109"/>
      <c r="BQ82" s="109"/>
      <c r="BR82" s="109"/>
      <c r="BS82" s="109"/>
      <c r="BT82" s="109"/>
      <c r="BU82" s="109"/>
      <c r="BV82" s="109"/>
      <c r="BW82" s="109"/>
      <c r="BX82" s="109"/>
      <c r="BY82" s="109"/>
      <c r="BZ82" s="109"/>
      <c r="CA82" s="109"/>
      <c r="CB82" s="109"/>
      <c r="CC82" s="109"/>
      <c r="CD82" s="109"/>
      <c r="CE82" s="109"/>
      <c r="CF82" s="109"/>
      <c r="CG82" s="109"/>
      <c r="CH82" s="109"/>
      <c r="CI82" s="109"/>
      <c r="CJ82" s="109"/>
      <c r="CK82" s="109"/>
      <c r="CL82" s="109"/>
      <c r="CM82" s="109"/>
      <c r="CN82" s="109"/>
      <c r="CO82" s="109"/>
      <c r="CP82" s="109"/>
      <c r="CQ82" s="109"/>
      <c r="CR82" s="109"/>
      <c r="CS82" s="109"/>
      <c r="CT82" s="109"/>
      <c r="CU82" s="109"/>
      <c r="CV82" s="109"/>
      <c r="CW82" s="109"/>
      <c r="CX82" s="109"/>
      <c r="CY82" s="109"/>
      <c r="CZ82" s="109"/>
      <c r="DA82" s="109"/>
      <c r="DB82" s="109"/>
      <c r="DC82" s="109"/>
      <c r="DD82" s="109"/>
      <c r="DE82" s="109"/>
      <c r="DF82" s="109"/>
      <c r="DG82" s="109"/>
      <c r="DH82" s="109"/>
      <c r="DI82" s="109"/>
      <c r="DJ82" s="109"/>
      <c r="DK82" s="109"/>
      <c r="DL82" s="109"/>
      <c r="DM82" s="109"/>
      <c r="DN82" s="109"/>
      <c r="DO82" s="109"/>
      <c r="DP82" s="109"/>
      <c r="DQ82" s="109"/>
      <c r="DR82" s="109"/>
      <c r="DS82" s="109"/>
      <c r="DT82" s="109"/>
      <c r="DU82" s="109"/>
      <c r="DV82" s="109"/>
      <c r="DW82" s="109"/>
      <c r="DX82" s="109"/>
      <c r="DY82" s="109"/>
      <c r="DZ82" s="109"/>
      <c r="EA82" s="109"/>
      <c r="EB82" s="109"/>
      <c r="EC82" s="109"/>
      <c r="ED82" s="109"/>
      <c r="EE82" s="109"/>
      <c r="EF82" s="109"/>
      <c r="EG82" s="109"/>
      <c r="EH82" s="109"/>
      <c r="EI82" s="109"/>
      <c r="EJ82" s="109"/>
      <c r="EK82" s="109"/>
      <c r="EL82" s="109"/>
      <c r="EM82" s="109"/>
      <c r="EN82" s="109"/>
      <c r="EO82" s="109"/>
      <c r="EP82" s="109"/>
      <c r="EQ82" s="109"/>
      <c r="ER82" s="109"/>
      <c r="ES82" s="109"/>
      <c r="ET82" s="109"/>
      <c r="EU82" s="109"/>
      <c r="EV82" s="109"/>
      <c r="EW82" s="109"/>
      <c r="EX82" s="109"/>
      <c r="EY82" s="109"/>
      <c r="EZ82" s="109"/>
      <c r="FA82" s="109"/>
      <c r="FB82" s="109"/>
      <c r="FC82" s="109"/>
      <c r="FD82" s="109"/>
      <c r="FE82" s="109"/>
      <c r="FF82" s="109"/>
      <c r="FG82" s="109"/>
      <c r="FH82" s="109"/>
      <c r="FI82" s="109"/>
      <c r="FJ82" s="109"/>
      <c r="FK82" s="109"/>
      <c r="FL82" s="109"/>
      <c r="FM82" s="109"/>
      <c r="FN82" s="109"/>
      <c r="FO82" s="109"/>
      <c r="FP82" s="109"/>
      <c r="FQ82" s="109"/>
      <c r="FR82" s="109"/>
      <c r="FS82" s="109"/>
      <c r="FT82" s="109"/>
      <c r="FU82" s="109"/>
      <c r="FV82" s="109"/>
      <c r="FW82" s="109"/>
      <c r="FX82" s="109"/>
      <c r="FY82" s="109"/>
      <c r="FZ82" s="109"/>
      <c r="GA82" s="109"/>
      <c r="GB82" s="109"/>
      <c r="GC82" s="109"/>
      <c r="GD82" s="109"/>
      <c r="GE82" s="109"/>
      <c r="GF82" s="109"/>
      <c r="GG82" s="109"/>
      <c r="GH82" s="109"/>
      <c r="GI82" s="109"/>
      <c r="GJ82" s="109"/>
      <c r="GK82" s="109"/>
      <c r="GL82" s="109"/>
      <c r="GM82" s="109"/>
      <c r="GN82" s="109"/>
      <c r="GO82" s="109"/>
      <c r="GP82" s="109"/>
      <c r="GQ82" s="109"/>
      <c r="GR82" s="109"/>
      <c r="GS82" s="109"/>
      <c r="GT82" s="109"/>
      <c r="GU82" s="109"/>
      <c r="GV82" s="109"/>
      <c r="GW82" s="109"/>
      <c r="GX82" s="109"/>
      <c r="GY82" s="109"/>
      <c r="GZ82" s="109"/>
      <c r="HA82" s="109"/>
      <c r="HB82" s="109"/>
      <c r="HC82" s="109"/>
      <c r="HD82" s="109"/>
      <c r="HE82" s="109"/>
      <c r="HF82" s="109"/>
      <c r="HG82" s="109"/>
      <c r="HH82" s="109"/>
      <c r="HI82" s="109"/>
      <c r="HJ82" s="109"/>
      <c r="HK82" s="109"/>
      <c r="HL82" s="109"/>
      <c r="HM82" s="109"/>
      <c r="HN82" s="109"/>
      <c r="HO82" s="109"/>
      <c r="HP82" s="109"/>
      <c r="HQ82" s="109"/>
      <c r="HR82" s="109"/>
      <c r="HS82" s="109"/>
      <c r="HT82" s="109"/>
      <c r="HU82" s="109"/>
      <c r="HV82" s="109"/>
      <c r="HW82" s="109"/>
      <c r="HX82" s="109"/>
      <c r="HY82" s="109"/>
      <c r="HZ82" s="109"/>
      <c r="IA82" s="109"/>
      <c r="IB82" s="109"/>
      <c r="IC82" s="109"/>
      <c r="ID82" s="109"/>
      <c r="IE82" s="109"/>
      <c r="IF82" s="109"/>
      <c r="IG82" s="109"/>
      <c r="IH82" s="109"/>
      <c r="II82" s="109"/>
      <c r="IJ82" s="109"/>
      <c r="IK82" s="109"/>
      <c r="IL82" s="109"/>
      <c r="IM82" s="109"/>
      <c r="IN82" s="109"/>
      <c r="IO82" s="109"/>
      <c r="IP82" s="109"/>
      <c r="IQ82" s="109"/>
      <c r="IR82" s="109"/>
      <c r="IS82" s="109"/>
      <c r="IT82" s="109"/>
      <c r="IU82" s="109"/>
      <c r="IV82" s="109"/>
      <c r="IW82" s="109"/>
      <c r="IX82" s="109"/>
      <c r="IY82" s="109"/>
      <c r="IZ82" s="109"/>
      <c r="JA82" s="109"/>
      <c r="JB82" s="109"/>
      <c r="JC82" s="109"/>
      <c r="JD82" s="109"/>
      <c r="JE82" s="109"/>
      <c r="JF82" s="109"/>
      <c r="JG82" s="109"/>
      <c r="JH82" s="109"/>
      <c r="JI82" s="109"/>
      <c r="JJ82" s="109"/>
      <c r="JK82" s="109"/>
      <c r="JL82" s="109"/>
      <c r="JM82" s="109"/>
      <c r="JN82" s="109"/>
      <c r="JO82" s="109"/>
      <c r="JP82" s="109"/>
      <c r="JQ82" s="109"/>
      <c r="JR82" s="109"/>
      <c r="JS82" s="109"/>
      <c r="JT82" s="109"/>
      <c r="JU82" s="109"/>
      <c r="JV82" s="109"/>
      <c r="JW82" s="109"/>
      <c r="JX82" s="109"/>
      <c r="JY82" s="109"/>
      <c r="JZ82" s="109"/>
      <c r="KA82" s="109"/>
      <c r="KB82" s="109"/>
      <c r="KC82" s="109"/>
      <c r="KD82" s="109"/>
      <c r="KE82" s="109"/>
      <c r="KF82" s="109"/>
      <c r="KG82" s="109"/>
      <c r="KH82" s="109"/>
      <c r="KI82" s="109"/>
      <c r="KJ82" s="109"/>
      <c r="KK82" s="109"/>
      <c r="KL82" s="109"/>
      <c r="KM82" s="109"/>
      <c r="KN82" s="109"/>
      <c r="KO82" s="109"/>
      <c r="KP82" s="109"/>
      <c r="KQ82" s="109"/>
      <c r="KR82" s="109"/>
      <c r="KS82" s="109"/>
      <c r="KT82" s="109"/>
      <c r="KU82" s="109"/>
      <c r="KV82" s="109"/>
      <c r="KW82" s="109"/>
      <c r="KX82" s="109"/>
      <c r="KY82" s="109"/>
      <c r="KZ82" s="109"/>
      <c r="LA82" s="109"/>
      <c r="LB82" s="109"/>
      <c r="LC82" s="109"/>
      <c r="LD82" s="109"/>
      <c r="LE82" s="109"/>
      <c r="LF82" s="109"/>
      <c r="LG82" s="109"/>
      <c r="LH82" s="109"/>
      <c r="LI82" s="109"/>
      <c r="LJ82" s="109"/>
      <c r="LK82" s="109"/>
      <c r="LL82" s="109"/>
      <c r="LM82" s="109"/>
      <c r="LN82" s="109"/>
      <c r="LO82" s="109"/>
      <c r="LP82" s="109"/>
      <c r="LQ82" s="109"/>
      <c r="LR82" s="109"/>
      <c r="LS82" s="109"/>
      <c r="LT82" s="109"/>
      <c r="LU82" s="109"/>
      <c r="LV82" s="109"/>
      <c r="LW82" s="109"/>
      <c r="LX82" s="109"/>
      <c r="LY82" s="109"/>
      <c r="LZ82" s="109"/>
      <c r="MA82" s="109"/>
      <c r="MB82" s="109"/>
      <c r="MC82" s="109"/>
      <c r="MD82" s="109"/>
      <c r="ME82" s="109"/>
      <c r="MF82" s="109"/>
      <c r="MG82" s="109"/>
      <c r="MH82" s="109"/>
      <c r="MI82" s="109"/>
      <c r="MJ82" s="109"/>
      <c r="MK82" s="109"/>
      <c r="ML82" s="109"/>
      <c r="MM82" s="109"/>
      <c r="MN82" s="109"/>
      <c r="MO82" s="109"/>
      <c r="MP82" s="109"/>
      <c r="MQ82" s="109"/>
      <c r="MR82" s="109"/>
      <c r="MS82" s="109"/>
      <c r="MT82" s="109"/>
      <c r="MU82" s="109"/>
      <c r="MV82" s="109"/>
      <c r="MW82" s="109"/>
      <c r="MX82" s="109"/>
      <c r="MY82" s="109"/>
      <c r="MZ82" s="109">
        <v>10</v>
      </c>
      <c r="NA82" s="109"/>
      <c r="NB82" s="109"/>
      <c r="NC82" s="109"/>
      <c r="ND82" s="109"/>
      <c r="NE82" s="109"/>
      <c r="NF82" s="109"/>
      <c r="NG82" s="109"/>
      <c r="NH82" s="109"/>
      <c r="NI82" s="109"/>
      <c r="NJ82" s="109"/>
      <c r="NK82" s="109"/>
      <c r="NL82" s="109"/>
      <c r="NM82" s="109"/>
      <c r="NN82" s="109"/>
      <c r="NO82" s="109"/>
      <c r="NP82" s="109"/>
      <c r="NQ82" s="109"/>
      <c r="NR82" s="109"/>
      <c r="NS82" s="109"/>
      <c r="NT82" s="109"/>
      <c r="NU82" s="109"/>
      <c r="NV82" s="109"/>
      <c r="NW82" s="109"/>
      <c r="NX82" s="109"/>
      <c r="NY82" s="109"/>
      <c r="NZ82" s="109"/>
      <c r="OA82" s="109"/>
      <c r="OB82" s="109"/>
      <c r="OC82" s="109"/>
      <c r="OD82" s="109"/>
      <c r="OE82" s="109"/>
      <c r="OF82" s="109"/>
      <c r="OG82" s="109"/>
      <c r="OH82" s="109"/>
      <c r="OI82" s="109"/>
      <c r="OJ82" s="109"/>
      <c r="OK82" s="109"/>
      <c r="OL82" s="109"/>
      <c r="OM82" s="109"/>
      <c r="ON82" s="109"/>
      <c r="OO82" s="109"/>
      <c r="OP82" s="109"/>
      <c r="OQ82" s="109"/>
      <c r="OR82" s="109"/>
      <c r="OS82" s="109"/>
      <c r="OT82" s="109"/>
      <c r="OU82" s="109"/>
      <c r="OV82" s="109"/>
      <c r="OW82" s="109"/>
      <c r="OX82" s="109"/>
      <c r="OY82" s="109"/>
      <c r="OZ82" s="109"/>
      <c r="PA82" s="109"/>
      <c r="PB82" s="109"/>
      <c r="PC82" s="109"/>
      <c r="PD82" s="109"/>
      <c r="PE82" s="109"/>
      <c r="PF82" s="109"/>
      <c r="PG82" s="109"/>
      <c r="PH82" s="109"/>
      <c r="PI82" s="109"/>
      <c r="PJ82" s="109"/>
      <c r="PK82" s="109"/>
      <c r="PL82" s="109"/>
      <c r="PM82" s="109"/>
      <c r="PN82" s="109"/>
      <c r="PO82" s="109"/>
      <c r="PP82" s="109"/>
      <c r="PQ82" s="109"/>
      <c r="PR82" s="109"/>
      <c r="PS82" s="109"/>
      <c r="PT82" s="109"/>
      <c r="PU82" s="109"/>
      <c r="PV82" s="109"/>
      <c r="PW82" s="109"/>
      <c r="PX82" s="109"/>
      <c r="PY82" s="109"/>
      <c r="PZ82" s="109"/>
      <c r="QA82" s="109"/>
      <c r="QB82" s="109"/>
      <c r="QC82" s="109"/>
      <c r="QD82" s="109"/>
      <c r="QE82" s="109"/>
      <c r="QF82" s="109"/>
      <c r="QG82" s="109"/>
      <c r="QH82" s="109"/>
      <c r="QI82" s="109"/>
      <c r="QJ82" s="109"/>
      <c r="QK82" s="23">
        <f t="shared" si="1"/>
        <v>10</v>
      </c>
      <c r="QL82" s="125"/>
      <c r="QM82" s="125"/>
      <c r="QN82" s="125">
        <v>808.08</v>
      </c>
      <c r="QO82" s="125"/>
      <c r="QP82" s="125"/>
      <c r="QQ82" s="125"/>
      <c r="QR82" s="125"/>
      <c r="QS82" s="130"/>
    </row>
    <row r="83" spans="1:461" s="5" customFormat="1" ht="12.75" customHeight="1" x14ac:dyDescent="0.2">
      <c r="A83" s="52">
        <v>44608</v>
      </c>
      <c r="B83" s="90" t="s">
        <v>385</v>
      </c>
      <c r="C83" s="107"/>
      <c r="D83" s="107"/>
      <c r="E83" s="108"/>
      <c r="F83" s="108"/>
      <c r="G83" s="108"/>
      <c r="H83" s="108"/>
      <c r="I83" s="108"/>
      <c r="J83" s="108"/>
      <c r="K83" s="108"/>
      <c r="L83" s="108"/>
      <c r="M83" s="108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09"/>
      <c r="BO83" s="109"/>
      <c r="BP83" s="109"/>
      <c r="BQ83" s="109"/>
      <c r="BR83" s="109"/>
      <c r="BS83" s="109"/>
      <c r="BT83" s="109"/>
      <c r="BU83" s="109"/>
      <c r="BV83" s="109"/>
      <c r="BW83" s="109"/>
      <c r="BX83" s="109"/>
      <c r="BY83" s="109"/>
      <c r="BZ83" s="109"/>
      <c r="CA83" s="109"/>
      <c r="CB83" s="109"/>
      <c r="CC83" s="109"/>
      <c r="CD83" s="109"/>
      <c r="CE83" s="109"/>
      <c r="CF83" s="109"/>
      <c r="CG83" s="109"/>
      <c r="CH83" s="109"/>
      <c r="CI83" s="109"/>
      <c r="CJ83" s="109"/>
      <c r="CK83" s="109"/>
      <c r="CL83" s="109"/>
      <c r="CM83" s="109"/>
      <c r="CN83" s="109"/>
      <c r="CO83" s="109"/>
      <c r="CP83" s="109"/>
      <c r="CQ83" s="109"/>
      <c r="CR83" s="109"/>
      <c r="CS83" s="109"/>
      <c r="CT83" s="109"/>
      <c r="CU83" s="109"/>
      <c r="CV83" s="109"/>
      <c r="CW83" s="109"/>
      <c r="CX83" s="109"/>
      <c r="CY83" s="109"/>
      <c r="CZ83" s="109"/>
      <c r="DA83" s="109"/>
      <c r="DB83" s="109"/>
      <c r="DC83" s="109"/>
      <c r="DD83" s="109"/>
      <c r="DE83" s="109"/>
      <c r="DF83" s="109"/>
      <c r="DG83" s="109"/>
      <c r="DH83" s="109"/>
      <c r="DI83" s="109"/>
      <c r="DJ83" s="109"/>
      <c r="DK83" s="109"/>
      <c r="DL83" s="109"/>
      <c r="DM83" s="109"/>
      <c r="DN83" s="109"/>
      <c r="DO83" s="109"/>
      <c r="DP83" s="109"/>
      <c r="DQ83" s="109"/>
      <c r="DR83" s="109"/>
      <c r="DS83" s="109"/>
      <c r="DT83" s="109"/>
      <c r="DU83" s="109"/>
      <c r="DV83" s="109"/>
      <c r="DW83" s="109"/>
      <c r="DX83" s="109"/>
      <c r="DY83" s="109"/>
      <c r="DZ83" s="109"/>
      <c r="EA83" s="109"/>
      <c r="EB83" s="109"/>
      <c r="EC83" s="109"/>
      <c r="ED83" s="109"/>
      <c r="EE83" s="109"/>
      <c r="EF83" s="109"/>
      <c r="EG83" s="109"/>
      <c r="EH83" s="109"/>
      <c r="EI83" s="109"/>
      <c r="EJ83" s="109"/>
      <c r="EK83" s="109"/>
      <c r="EL83" s="109"/>
      <c r="EM83" s="109"/>
      <c r="EN83" s="109"/>
      <c r="EO83" s="109"/>
      <c r="EP83" s="109"/>
      <c r="EQ83" s="109"/>
      <c r="ER83" s="109"/>
      <c r="ES83" s="109"/>
      <c r="ET83" s="109"/>
      <c r="EU83" s="109"/>
      <c r="EV83" s="109"/>
      <c r="EW83" s="109"/>
      <c r="EX83" s="109"/>
      <c r="EY83" s="109"/>
      <c r="EZ83" s="109"/>
      <c r="FA83" s="109"/>
      <c r="FB83" s="109"/>
      <c r="FC83" s="109"/>
      <c r="FD83" s="109"/>
      <c r="FE83" s="109"/>
      <c r="FF83" s="109"/>
      <c r="FG83" s="109"/>
      <c r="FH83" s="109"/>
      <c r="FI83" s="109"/>
      <c r="FJ83" s="109"/>
      <c r="FK83" s="109"/>
      <c r="FL83" s="109"/>
      <c r="FM83" s="109"/>
      <c r="FN83" s="109"/>
      <c r="FO83" s="109"/>
      <c r="FP83" s="109"/>
      <c r="FQ83" s="109"/>
      <c r="FR83" s="109"/>
      <c r="FS83" s="109"/>
      <c r="FT83" s="109"/>
      <c r="FU83" s="109"/>
      <c r="FV83" s="109"/>
      <c r="FW83" s="109"/>
      <c r="FX83" s="109"/>
      <c r="FY83" s="109"/>
      <c r="FZ83" s="109"/>
      <c r="GA83" s="109"/>
      <c r="GB83" s="109"/>
      <c r="GC83" s="109"/>
      <c r="GD83" s="109"/>
      <c r="GE83" s="109"/>
      <c r="GF83" s="109"/>
      <c r="GG83" s="109"/>
      <c r="GH83" s="109"/>
      <c r="GI83" s="109"/>
      <c r="GJ83" s="109"/>
      <c r="GK83" s="109"/>
      <c r="GL83" s="109"/>
      <c r="GM83" s="109"/>
      <c r="GN83" s="109">
        <v>2</v>
      </c>
      <c r="GO83" s="109"/>
      <c r="GP83" s="109"/>
      <c r="GQ83" s="109"/>
      <c r="GR83" s="109"/>
      <c r="GS83" s="109"/>
      <c r="GT83" s="109"/>
      <c r="GU83" s="109"/>
      <c r="GV83" s="109"/>
      <c r="GW83" s="109"/>
      <c r="GX83" s="109"/>
      <c r="GY83" s="109"/>
      <c r="GZ83" s="109"/>
      <c r="HA83" s="109"/>
      <c r="HB83" s="109"/>
      <c r="HC83" s="109"/>
      <c r="HD83" s="109"/>
      <c r="HE83" s="109"/>
      <c r="HF83" s="109"/>
      <c r="HG83" s="109"/>
      <c r="HH83" s="109"/>
      <c r="HI83" s="109"/>
      <c r="HJ83" s="109"/>
      <c r="HK83" s="109"/>
      <c r="HL83" s="109"/>
      <c r="HM83" s="109"/>
      <c r="HN83" s="109"/>
      <c r="HO83" s="109"/>
      <c r="HP83" s="109"/>
      <c r="HQ83" s="109"/>
      <c r="HR83" s="109"/>
      <c r="HS83" s="109"/>
      <c r="HT83" s="109"/>
      <c r="HU83" s="109"/>
      <c r="HV83" s="109"/>
      <c r="HW83" s="109"/>
      <c r="HX83" s="109"/>
      <c r="HY83" s="109"/>
      <c r="HZ83" s="109"/>
      <c r="IA83" s="109"/>
      <c r="IB83" s="109"/>
      <c r="IC83" s="109"/>
      <c r="ID83" s="109"/>
      <c r="IE83" s="109"/>
      <c r="IF83" s="109"/>
      <c r="IG83" s="109"/>
      <c r="IH83" s="109"/>
      <c r="II83" s="109"/>
      <c r="IJ83" s="109"/>
      <c r="IK83" s="109"/>
      <c r="IL83" s="109"/>
      <c r="IM83" s="109"/>
      <c r="IN83" s="109"/>
      <c r="IO83" s="109"/>
      <c r="IP83" s="109"/>
      <c r="IQ83" s="109"/>
      <c r="IR83" s="109"/>
      <c r="IS83" s="109"/>
      <c r="IT83" s="109"/>
      <c r="IU83" s="109"/>
      <c r="IV83" s="109"/>
      <c r="IW83" s="109"/>
      <c r="IX83" s="109"/>
      <c r="IY83" s="109"/>
      <c r="IZ83" s="109"/>
      <c r="JA83" s="109"/>
      <c r="JB83" s="109"/>
      <c r="JC83" s="109"/>
      <c r="JD83" s="109"/>
      <c r="JE83" s="109"/>
      <c r="JF83" s="109"/>
      <c r="JG83" s="109"/>
      <c r="JH83" s="109"/>
      <c r="JI83" s="109"/>
      <c r="JJ83" s="109"/>
      <c r="JK83" s="109"/>
      <c r="JL83" s="109"/>
      <c r="JM83" s="109"/>
      <c r="JN83" s="109"/>
      <c r="JO83" s="109"/>
      <c r="JP83" s="109"/>
      <c r="JQ83" s="109"/>
      <c r="JR83" s="109"/>
      <c r="JS83" s="109"/>
      <c r="JT83" s="109"/>
      <c r="JU83" s="109"/>
      <c r="JV83" s="109"/>
      <c r="JW83" s="109"/>
      <c r="JX83" s="109"/>
      <c r="JY83" s="109"/>
      <c r="JZ83" s="109"/>
      <c r="KA83" s="109"/>
      <c r="KB83" s="109"/>
      <c r="KC83" s="109"/>
      <c r="KD83" s="109"/>
      <c r="KE83" s="109"/>
      <c r="KF83" s="109"/>
      <c r="KG83" s="109"/>
      <c r="KH83" s="109"/>
      <c r="KI83" s="109"/>
      <c r="KJ83" s="109"/>
      <c r="KK83" s="109"/>
      <c r="KL83" s="109"/>
      <c r="KM83" s="109"/>
      <c r="KN83" s="109"/>
      <c r="KO83" s="109"/>
      <c r="KP83" s="109"/>
      <c r="KQ83" s="109"/>
      <c r="KR83" s="109"/>
      <c r="KS83" s="109"/>
      <c r="KT83" s="109"/>
      <c r="KU83" s="109"/>
      <c r="KV83" s="109"/>
      <c r="KW83" s="109"/>
      <c r="KX83" s="109"/>
      <c r="KY83" s="109"/>
      <c r="KZ83" s="109"/>
      <c r="LA83" s="109"/>
      <c r="LB83" s="109"/>
      <c r="LC83" s="109"/>
      <c r="LD83" s="109"/>
      <c r="LE83" s="109"/>
      <c r="LF83" s="109"/>
      <c r="LG83" s="109"/>
      <c r="LH83" s="109"/>
      <c r="LI83" s="109"/>
      <c r="LJ83" s="109"/>
      <c r="LK83" s="109"/>
      <c r="LL83" s="109"/>
      <c r="LM83" s="109"/>
      <c r="LN83" s="109"/>
      <c r="LO83" s="109"/>
      <c r="LP83" s="109"/>
      <c r="LQ83" s="109"/>
      <c r="LR83" s="109"/>
      <c r="LS83" s="109"/>
      <c r="LT83" s="109"/>
      <c r="LU83" s="109"/>
      <c r="LV83" s="109"/>
      <c r="LW83" s="109"/>
      <c r="LX83" s="109"/>
      <c r="LY83" s="109"/>
      <c r="LZ83" s="109"/>
      <c r="MA83" s="109"/>
      <c r="MB83" s="109"/>
      <c r="MC83" s="109"/>
      <c r="MD83" s="109"/>
      <c r="ME83" s="109"/>
      <c r="MF83" s="109"/>
      <c r="MG83" s="109"/>
      <c r="MH83" s="109"/>
      <c r="MI83" s="109"/>
      <c r="MJ83" s="109"/>
      <c r="MK83" s="109"/>
      <c r="ML83" s="109"/>
      <c r="MM83" s="109"/>
      <c r="MN83" s="109"/>
      <c r="MO83" s="109"/>
      <c r="MP83" s="109"/>
      <c r="MQ83" s="109"/>
      <c r="MR83" s="109"/>
      <c r="MS83" s="109"/>
      <c r="MT83" s="109"/>
      <c r="MU83" s="109"/>
      <c r="MV83" s="109"/>
      <c r="MW83" s="109"/>
      <c r="MX83" s="109"/>
      <c r="MY83" s="109"/>
      <c r="MZ83" s="109"/>
      <c r="NA83" s="109"/>
      <c r="NB83" s="109"/>
      <c r="NC83" s="109"/>
      <c r="ND83" s="109"/>
      <c r="NE83" s="109"/>
      <c r="NF83" s="109"/>
      <c r="NG83" s="109"/>
      <c r="NH83" s="109"/>
      <c r="NI83" s="109"/>
      <c r="NJ83" s="109"/>
      <c r="NK83" s="109"/>
      <c r="NL83" s="109"/>
      <c r="NM83" s="109"/>
      <c r="NN83" s="109"/>
      <c r="NO83" s="109"/>
      <c r="NP83" s="109"/>
      <c r="NQ83" s="109"/>
      <c r="NR83" s="109"/>
      <c r="NS83" s="109"/>
      <c r="NT83" s="109"/>
      <c r="NU83" s="109"/>
      <c r="NV83" s="109"/>
      <c r="NW83" s="109"/>
      <c r="NX83" s="109"/>
      <c r="NY83" s="109"/>
      <c r="NZ83" s="109"/>
      <c r="OA83" s="109"/>
      <c r="OB83" s="109"/>
      <c r="OC83" s="109"/>
      <c r="OD83" s="109"/>
      <c r="OE83" s="109"/>
      <c r="OF83" s="109"/>
      <c r="OG83" s="109"/>
      <c r="OH83" s="109"/>
      <c r="OI83" s="109"/>
      <c r="OJ83" s="109"/>
      <c r="OK83" s="109"/>
      <c r="OL83" s="109"/>
      <c r="OM83" s="109"/>
      <c r="ON83" s="109"/>
      <c r="OO83" s="109"/>
      <c r="OP83" s="109"/>
      <c r="OQ83" s="109"/>
      <c r="OR83" s="109"/>
      <c r="OS83" s="109"/>
      <c r="OT83" s="109"/>
      <c r="OU83" s="109"/>
      <c r="OV83" s="109"/>
      <c r="OW83" s="109"/>
      <c r="OX83" s="109"/>
      <c r="OY83" s="109"/>
      <c r="OZ83" s="109"/>
      <c r="PA83" s="109"/>
      <c r="PB83" s="109"/>
      <c r="PC83" s="109"/>
      <c r="PD83" s="109"/>
      <c r="PE83" s="109"/>
      <c r="PF83" s="109"/>
      <c r="PG83" s="109"/>
      <c r="PH83" s="109"/>
      <c r="PI83" s="109"/>
      <c r="PJ83" s="109"/>
      <c r="PK83" s="109"/>
      <c r="PL83" s="109"/>
      <c r="PM83" s="109"/>
      <c r="PN83" s="109"/>
      <c r="PO83" s="109"/>
      <c r="PP83" s="109"/>
      <c r="PQ83" s="109"/>
      <c r="PR83" s="109"/>
      <c r="PS83" s="109"/>
      <c r="PT83" s="109"/>
      <c r="PU83" s="109"/>
      <c r="PV83" s="109"/>
      <c r="PW83" s="109"/>
      <c r="PX83" s="109"/>
      <c r="PY83" s="109"/>
      <c r="PZ83" s="109"/>
      <c r="QA83" s="109"/>
      <c r="QB83" s="109"/>
      <c r="QC83" s="109"/>
      <c r="QD83" s="109"/>
      <c r="QE83" s="109"/>
      <c r="QF83" s="109"/>
      <c r="QG83" s="109"/>
      <c r="QH83" s="109"/>
      <c r="QI83" s="109"/>
      <c r="QJ83" s="109"/>
      <c r="QK83" s="23">
        <f t="shared" si="1"/>
        <v>2</v>
      </c>
      <c r="QL83" s="125"/>
      <c r="QM83" s="125">
        <f>76.24+0.01</f>
        <v>76.25</v>
      </c>
      <c r="QN83" s="125"/>
      <c r="QO83" s="125"/>
      <c r="QP83" s="125"/>
      <c r="QQ83" s="125"/>
      <c r="QR83" s="125"/>
      <c r="QS83" s="130"/>
    </row>
    <row r="84" spans="1:461" s="5" customFormat="1" ht="12.75" customHeight="1" x14ac:dyDescent="0.2">
      <c r="A84" s="52">
        <v>44608</v>
      </c>
      <c r="B84" s="103" t="s">
        <v>28</v>
      </c>
      <c r="C84" s="107"/>
      <c r="D84" s="107"/>
      <c r="E84" s="108"/>
      <c r="F84" s="108"/>
      <c r="G84" s="108"/>
      <c r="H84" s="108"/>
      <c r="I84" s="108"/>
      <c r="J84" s="108"/>
      <c r="K84" s="108"/>
      <c r="L84" s="108"/>
      <c r="M84" s="108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  <c r="BO84" s="109"/>
      <c r="BP84" s="109"/>
      <c r="BQ84" s="109"/>
      <c r="BR84" s="109"/>
      <c r="BS84" s="109"/>
      <c r="BT84" s="109"/>
      <c r="BU84" s="109"/>
      <c r="BV84" s="109"/>
      <c r="BW84" s="109"/>
      <c r="BX84" s="109"/>
      <c r="BY84" s="109"/>
      <c r="BZ84" s="109"/>
      <c r="CA84" s="109"/>
      <c r="CB84" s="109"/>
      <c r="CC84" s="109"/>
      <c r="CD84" s="109"/>
      <c r="CE84" s="109"/>
      <c r="CF84" s="109"/>
      <c r="CG84" s="109"/>
      <c r="CH84" s="109"/>
      <c r="CI84" s="109"/>
      <c r="CJ84" s="109"/>
      <c r="CK84" s="109"/>
      <c r="CL84" s="109"/>
      <c r="CM84" s="109"/>
      <c r="CN84" s="109"/>
      <c r="CO84" s="109"/>
      <c r="CP84" s="109"/>
      <c r="CQ84" s="109"/>
      <c r="CR84" s="109"/>
      <c r="CS84" s="109"/>
      <c r="CT84" s="109"/>
      <c r="CU84" s="109"/>
      <c r="CV84" s="109"/>
      <c r="CW84" s="109"/>
      <c r="CX84" s="109"/>
      <c r="CY84" s="109"/>
      <c r="CZ84" s="109"/>
      <c r="DA84" s="109"/>
      <c r="DB84" s="109"/>
      <c r="DC84" s="109"/>
      <c r="DD84" s="109"/>
      <c r="DE84" s="109"/>
      <c r="DF84" s="109"/>
      <c r="DG84" s="109"/>
      <c r="DH84" s="109"/>
      <c r="DI84" s="109"/>
      <c r="DJ84" s="109"/>
      <c r="DK84" s="109"/>
      <c r="DL84" s="109"/>
      <c r="DM84" s="109"/>
      <c r="DN84" s="109"/>
      <c r="DO84" s="109"/>
      <c r="DP84" s="109"/>
      <c r="DQ84" s="109"/>
      <c r="DR84" s="109"/>
      <c r="DS84" s="109"/>
      <c r="DT84" s="109"/>
      <c r="DU84" s="109"/>
      <c r="DV84" s="109"/>
      <c r="DW84" s="109"/>
      <c r="DX84" s="109"/>
      <c r="DY84" s="109"/>
      <c r="DZ84" s="109"/>
      <c r="EA84" s="109"/>
      <c r="EB84" s="109"/>
      <c r="EC84" s="109"/>
      <c r="ED84" s="109"/>
      <c r="EE84" s="109"/>
      <c r="EF84" s="109"/>
      <c r="EG84" s="109"/>
      <c r="EH84" s="109"/>
      <c r="EI84" s="109"/>
      <c r="EJ84" s="109"/>
      <c r="EK84" s="109"/>
      <c r="EL84" s="109"/>
      <c r="EM84" s="109"/>
      <c r="EN84" s="109"/>
      <c r="EO84" s="109"/>
      <c r="EP84" s="109"/>
      <c r="EQ84" s="109"/>
      <c r="ER84" s="109"/>
      <c r="ES84" s="109"/>
      <c r="ET84" s="109"/>
      <c r="EU84" s="109"/>
      <c r="EV84" s="109"/>
      <c r="EW84" s="109">
        <v>50</v>
      </c>
      <c r="EX84" s="109"/>
      <c r="EY84" s="109"/>
      <c r="EZ84" s="109"/>
      <c r="FA84" s="109"/>
      <c r="FB84" s="109"/>
      <c r="FC84" s="109"/>
      <c r="FD84" s="109"/>
      <c r="FE84" s="109"/>
      <c r="FF84" s="109"/>
      <c r="FG84" s="109"/>
      <c r="FH84" s="109"/>
      <c r="FI84" s="109"/>
      <c r="FJ84" s="109"/>
      <c r="FK84" s="109"/>
      <c r="FL84" s="109"/>
      <c r="FM84" s="109"/>
      <c r="FN84" s="109"/>
      <c r="FO84" s="109"/>
      <c r="FP84" s="109"/>
      <c r="FQ84" s="109"/>
      <c r="FR84" s="109"/>
      <c r="FS84" s="109"/>
      <c r="FT84" s="109"/>
      <c r="FU84" s="109"/>
      <c r="FV84" s="109"/>
      <c r="FW84" s="109"/>
      <c r="FX84" s="109"/>
      <c r="FY84" s="109"/>
      <c r="FZ84" s="109"/>
      <c r="GA84" s="109"/>
      <c r="GB84" s="109"/>
      <c r="GC84" s="109"/>
      <c r="GD84" s="109"/>
      <c r="GE84" s="109"/>
      <c r="GF84" s="109"/>
      <c r="GG84" s="109"/>
      <c r="GH84" s="109"/>
      <c r="GI84" s="109"/>
      <c r="GJ84" s="109"/>
      <c r="GK84" s="109"/>
      <c r="GL84" s="109"/>
      <c r="GM84" s="109"/>
      <c r="GN84" s="109"/>
      <c r="GO84" s="109"/>
      <c r="GP84" s="109"/>
      <c r="GQ84" s="109"/>
      <c r="GR84" s="109"/>
      <c r="GS84" s="109"/>
      <c r="GT84" s="109"/>
      <c r="GU84" s="109"/>
      <c r="GV84" s="109"/>
      <c r="GW84" s="109"/>
      <c r="GX84" s="109"/>
      <c r="GY84" s="109"/>
      <c r="GZ84" s="109"/>
      <c r="HA84" s="109"/>
      <c r="HB84" s="109"/>
      <c r="HC84" s="109"/>
      <c r="HD84" s="109"/>
      <c r="HE84" s="109"/>
      <c r="HF84" s="109"/>
      <c r="HG84" s="109"/>
      <c r="HH84" s="109"/>
      <c r="HI84" s="109"/>
      <c r="HJ84" s="109"/>
      <c r="HK84" s="109"/>
      <c r="HL84" s="109"/>
      <c r="HM84" s="109"/>
      <c r="HN84" s="109"/>
      <c r="HO84" s="109"/>
      <c r="HP84" s="109"/>
      <c r="HQ84" s="109"/>
      <c r="HR84" s="109"/>
      <c r="HS84" s="109"/>
      <c r="HT84" s="109"/>
      <c r="HU84" s="109"/>
      <c r="HV84" s="109"/>
      <c r="HW84" s="109"/>
      <c r="HX84" s="109"/>
      <c r="HY84" s="109"/>
      <c r="HZ84" s="109"/>
      <c r="IA84" s="109"/>
      <c r="IB84" s="109"/>
      <c r="IC84" s="109"/>
      <c r="ID84" s="109"/>
      <c r="IE84" s="109"/>
      <c r="IF84" s="109"/>
      <c r="IG84" s="109"/>
      <c r="IH84" s="109"/>
      <c r="II84" s="109"/>
      <c r="IJ84" s="109"/>
      <c r="IK84" s="109"/>
      <c r="IL84" s="109"/>
      <c r="IM84" s="109"/>
      <c r="IN84" s="109"/>
      <c r="IO84" s="109"/>
      <c r="IP84" s="109"/>
      <c r="IQ84" s="109"/>
      <c r="IR84" s="109"/>
      <c r="IS84" s="109"/>
      <c r="IT84" s="109"/>
      <c r="IU84" s="109"/>
      <c r="IV84" s="109"/>
      <c r="IW84" s="109"/>
      <c r="IX84" s="109"/>
      <c r="IY84" s="109"/>
      <c r="IZ84" s="109"/>
      <c r="JA84" s="109"/>
      <c r="JB84" s="109"/>
      <c r="JC84" s="109"/>
      <c r="JD84" s="109"/>
      <c r="JE84" s="109"/>
      <c r="JF84" s="109"/>
      <c r="JG84" s="109"/>
      <c r="JH84" s="109"/>
      <c r="JI84" s="109"/>
      <c r="JJ84" s="109"/>
      <c r="JK84" s="109"/>
      <c r="JL84" s="109"/>
      <c r="JM84" s="109"/>
      <c r="JN84" s="109"/>
      <c r="JO84" s="109"/>
      <c r="JP84" s="109"/>
      <c r="JQ84" s="109"/>
      <c r="JR84" s="109"/>
      <c r="JS84" s="109"/>
      <c r="JT84" s="109"/>
      <c r="JU84" s="109"/>
      <c r="JV84" s="109"/>
      <c r="JW84" s="109"/>
      <c r="JX84" s="109"/>
      <c r="JY84" s="109"/>
      <c r="JZ84" s="109"/>
      <c r="KA84" s="109"/>
      <c r="KB84" s="109"/>
      <c r="KC84" s="109"/>
      <c r="KD84" s="109"/>
      <c r="KE84" s="109"/>
      <c r="KF84" s="109"/>
      <c r="KG84" s="109"/>
      <c r="KH84" s="109"/>
      <c r="KI84" s="109"/>
      <c r="KJ84" s="109"/>
      <c r="KK84" s="109"/>
      <c r="KL84" s="109"/>
      <c r="KM84" s="109"/>
      <c r="KN84" s="109"/>
      <c r="KO84" s="109"/>
      <c r="KP84" s="109"/>
      <c r="KQ84" s="109"/>
      <c r="KR84" s="109"/>
      <c r="KS84" s="109"/>
      <c r="KT84" s="109"/>
      <c r="KU84" s="109"/>
      <c r="KV84" s="109"/>
      <c r="KW84" s="109"/>
      <c r="KX84" s="109"/>
      <c r="KY84" s="109"/>
      <c r="KZ84" s="109"/>
      <c r="LA84" s="109"/>
      <c r="LB84" s="109"/>
      <c r="LC84" s="109"/>
      <c r="LD84" s="109"/>
      <c r="LE84" s="109"/>
      <c r="LF84" s="109"/>
      <c r="LG84" s="109"/>
      <c r="LH84" s="109"/>
      <c r="LI84" s="109"/>
      <c r="LJ84" s="109"/>
      <c r="LK84" s="109"/>
      <c r="LL84" s="109"/>
      <c r="LM84" s="109"/>
      <c r="LN84" s="109"/>
      <c r="LO84" s="109"/>
      <c r="LP84" s="109"/>
      <c r="LQ84" s="109"/>
      <c r="LR84" s="109"/>
      <c r="LS84" s="109"/>
      <c r="LT84" s="109"/>
      <c r="LU84" s="109"/>
      <c r="LV84" s="109"/>
      <c r="LW84" s="109"/>
      <c r="LX84" s="109"/>
      <c r="LY84" s="109"/>
      <c r="LZ84" s="109"/>
      <c r="MA84" s="109"/>
      <c r="MB84" s="109"/>
      <c r="MC84" s="109"/>
      <c r="MD84" s="109"/>
      <c r="ME84" s="109"/>
      <c r="MF84" s="109"/>
      <c r="MG84" s="109"/>
      <c r="MH84" s="109"/>
      <c r="MI84" s="109"/>
      <c r="MJ84" s="109"/>
      <c r="MK84" s="109"/>
      <c r="ML84" s="109"/>
      <c r="MM84" s="109"/>
      <c r="MN84" s="109"/>
      <c r="MO84" s="109"/>
      <c r="MP84" s="109"/>
      <c r="MQ84" s="109"/>
      <c r="MR84" s="109"/>
      <c r="MS84" s="109"/>
      <c r="MT84" s="109"/>
      <c r="MU84" s="109"/>
      <c r="MV84" s="109"/>
      <c r="MW84" s="109"/>
      <c r="MX84" s="109"/>
      <c r="MY84" s="109"/>
      <c r="MZ84" s="109"/>
      <c r="NA84" s="109"/>
      <c r="NB84" s="109"/>
      <c r="NC84" s="109"/>
      <c r="ND84" s="109"/>
      <c r="NE84" s="109"/>
      <c r="NF84" s="109"/>
      <c r="NG84" s="109"/>
      <c r="NH84" s="109"/>
      <c r="NI84" s="109"/>
      <c r="NJ84" s="109"/>
      <c r="NK84" s="109"/>
      <c r="NL84" s="109"/>
      <c r="NM84" s="109"/>
      <c r="NN84" s="109"/>
      <c r="NO84" s="109"/>
      <c r="NP84" s="109"/>
      <c r="NQ84" s="109"/>
      <c r="NR84" s="109"/>
      <c r="NS84" s="109"/>
      <c r="NT84" s="109"/>
      <c r="NU84" s="109"/>
      <c r="NV84" s="109"/>
      <c r="NW84" s="109"/>
      <c r="NX84" s="109"/>
      <c r="NY84" s="109"/>
      <c r="NZ84" s="109"/>
      <c r="OA84" s="109"/>
      <c r="OB84" s="109"/>
      <c r="OC84" s="109"/>
      <c r="OD84" s="109"/>
      <c r="OE84" s="109"/>
      <c r="OF84" s="109"/>
      <c r="OG84" s="109"/>
      <c r="OH84" s="109"/>
      <c r="OI84" s="109"/>
      <c r="OJ84" s="109"/>
      <c r="OK84" s="109"/>
      <c r="OL84" s="109"/>
      <c r="OM84" s="109"/>
      <c r="ON84" s="109"/>
      <c r="OO84" s="109"/>
      <c r="OP84" s="109"/>
      <c r="OQ84" s="109"/>
      <c r="OR84" s="109"/>
      <c r="OS84" s="109"/>
      <c r="OT84" s="109"/>
      <c r="OU84" s="109"/>
      <c r="OV84" s="109"/>
      <c r="OW84" s="109"/>
      <c r="OX84" s="109"/>
      <c r="OY84" s="109"/>
      <c r="OZ84" s="109"/>
      <c r="PA84" s="109"/>
      <c r="PB84" s="109"/>
      <c r="PC84" s="109"/>
      <c r="PD84" s="109"/>
      <c r="PE84" s="109"/>
      <c r="PF84" s="109"/>
      <c r="PG84" s="109"/>
      <c r="PH84" s="109"/>
      <c r="PI84" s="109"/>
      <c r="PJ84" s="109"/>
      <c r="PK84" s="109"/>
      <c r="PL84" s="109"/>
      <c r="PM84" s="109"/>
      <c r="PN84" s="109"/>
      <c r="PO84" s="109"/>
      <c r="PP84" s="109"/>
      <c r="PQ84" s="109"/>
      <c r="PR84" s="109"/>
      <c r="PS84" s="109"/>
      <c r="PT84" s="109"/>
      <c r="PU84" s="109"/>
      <c r="PV84" s="109"/>
      <c r="PW84" s="109"/>
      <c r="PX84" s="109"/>
      <c r="PY84" s="109"/>
      <c r="PZ84" s="109"/>
      <c r="QA84" s="109"/>
      <c r="QB84" s="109"/>
      <c r="QC84" s="109"/>
      <c r="QD84" s="109"/>
      <c r="QE84" s="109"/>
      <c r="QF84" s="109"/>
      <c r="QG84" s="109"/>
      <c r="QH84" s="109"/>
      <c r="QI84" s="109"/>
      <c r="QJ84" s="109"/>
      <c r="QK84" s="23">
        <f t="shared" si="1"/>
        <v>50</v>
      </c>
      <c r="QL84" s="125"/>
      <c r="QM84" s="125"/>
      <c r="QN84" s="125"/>
      <c r="QO84" s="125"/>
      <c r="QP84" s="125">
        <v>1929.6</v>
      </c>
      <c r="QQ84" s="125"/>
      <c r="QR84" s="125"/>
      <c r="QS84" s="130"/>
    </row>
    <row r="85" spans="1:461" s="5" customFormat="1" ht="12.75" customHeight="1" x14ac:dyDescent="0.2">
      <c r="A85" s="52">
        <v>44608</v>
      </c>
      <c r="B85" s="90" t="s">
        <v>474</v>
      </c>
      <c r="C85" s="107"/>
      <c r="D85" s="107"/>
      <c r="E85" s="108"/>
      <c r="F85" s="108"/>
      <c r="G85" s="108"/>
      <c r="H85" s="108"/>
      <c r="I85" s="108"/>
      <c r="J85" s="108"/>
      <c r="K85" s="108"/>
      <c r="L85" s="108"/>
      <c r="M85" s="108"/>
      <c r="N85" s="109"/>
      <c r="O85" s="109"/>
      <c r="P85" s="109"/>
      <c r="Q85" s="109"/>
      <c r="R85" s="109"/>
      <c r="S85" s="109"/>
      <c r="T85" s="109">
        <v>2.4</v>
      </c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09"/>
      <c r="BO85" s="109"/>
      <c r="BP85" s="109"/>
      <c r="BQ85" s="109"/>
      <c r="BR85" s="109"/>
      <c r="BS85" s="109"/>
      <c r="BT85" s="109"/>
      <c r="BU85" s="109"/>
      <c r="BV85" s="109"/>
      <c r="BW85" s="109"/>
      <c r="BX85" s="109"/>
      <c r="BY85" s="109"/>
      <c r="BZ85" s="109"/>
      <c r="CA85" s="109"/>
      <c r="CB85" s="109"/>
      <c r="CC85" s="109"/>
      <c r="CD85" s="109"/>
      <c r="CE85" s="109"/>
      <c r="CF85" s="109"/>
      <c r="CG85" s="109"/>
      <c r="CH85" s="109"/>
      <c r="CI85" s="109"/>
      <c r="CJ85" s="109"/>
      <c r="CK85" s="109"/>
      <c r="CL85" s="109"/>
      <c r="CM85" s="109"/>
      <c r="CN85" s="109"/>
      <c r="CO85" s="109"/>
      <c r="CP85" s="109"/>
      <c r="CQ85" s="109"/>
      <c r="CR85" s="109"/>
      <c r="CS85" s="109"/>
      <c r="CT85" s="109"/>
      <c r="CU85" s="109"/>
      <c r="CV85" s="109"/>
      <c r="CW85" s="109"/>
      <c r="CX85" s="109"/>
      <c r="CY85" s="109"/>
      <c r="CZ85" s="109"/>
      <c r="DA85" s="109"/>
      <c r="DB85" s="109"/>
      <c r="DC85" s="109"/>
      <c r="DD85" s="109"/>
      <c r="DE85" s="109"/>
      <c r="DF85" s="109"/>
      <c r="DG85" s="109"/>
      <c r="DH85" s="109"/>
      <c r="DI85" s="109"/>
      <c r="DJ85" s="109"/>
      <c r="DK85" s="109"/>
      <c r="DL85" s="109"/>
      <c r="DM85" s="109"/>
      <c r="DN85" s="109"/>
      <c r="DO85" s="109"/>
      <c r="DP85" s="109"/>
      <c r="DQ85" s="109"/>
      <c r="DR85" s="109"/>
      <c r="DS85" s="109"/>
      <c r="DT85" s="109"/>
      <c r="DU85" s="109"/>
      <c r="DV85" s="109"/>
      <c r="DW85" s="109"/>
      <c r="DX85" s="109">
        <v>20</v>
      </c>
      <c r="DY85" s="109"/>
      <c r="DZ85" s="109"/>
      <c r="EA85" s="109"/>
      <c r="EB85" s="109"/>
      <c r="EC85" s="109"/>
      <c r="ED85" s="109"/>
      <c r="EE85" s="109"/>
      <c r="EF85" s="109"/>
      <c r="EG85" s="109"/>
      <c r="EH85" s="109"/>
      <c r="EI85" s="109"/>
      <c r="EJ85" s="109"/>
      <c r="EK85" s="109"/>
      <c r="EL85" s="109"/>
      <c r="EM85" s="109"/>
      <c r="EN85" s="109"/>
      <c r="EO85" s="109"/>
      <c r="EP85" s="109"/>
      <c r="EQ85" s="109"/>
      <c r="ER85" s="109"/>
      <c r="ES85" s="109"/>
      <c r="ET85" s="109"/>
      <c r="EU85" s="109"/>
      <c r="EV85" s="109"/>
      <c r="EW85" s="109"/>
      <c r="EX85" s="109"/>
      <c r="EY85" s="109"/>
      <c r="EZ85" s="109"/>
      <c r="FA85" s="109"/>
      <c r="FB85" s="109"/>
      <c r="FC85" s="109"/>
      <c r="FD85" s="109"/>
      <c r="FE85" s="109"/>
      <c r="FF85" s="109"/>
      <c r="FG85" s="109"/>
      <c r="FH85" s="109"/>
      <c r="FI85" s="109"/>
      <c r="FJ85" s="109"/>
      <c r="FK85" s="109"/>
      <c r="FL85" s="109"/>
      <c r="FM85" s="109"/>
      <c r="FN85" s="109"/>
      <c r="FO85" s="109"/>
      <c r="FP85" s="109"/>
      <c r="FQ85" s="109"/>
      <c r="FR85" s="109"/>
      <c r="FS85" s="109"/>
      <c r="FT85" s="109"/>
      <c r="FU85" s="109"/>
      <c r="FV85" s="109"/>
      <c r="FW85" s="109"/>
      <c r="FX85" s="109"/>
      <c r="FY85" s="109"/>
      <c r="FZ85" s="109"/>
      <c r="GA85" s="109"/>
      <c r="GB85" s="109"/>
      <c r="GC85" s="109"/>
      <c r="GD85" s="109"/>
      <c r="GE85" s="109"/>
      <c r="GF85" s="109"/>
      <c r="GG85" s="109"/>
      <c r="GH85" s="109"/>
      <c r="GI85" s="109"/>
      <c r="GJ85" s="109"/>
      <c r="GK85" s="109"/>
      <c r="GL85" s="109"/>
      <c r="GM85" s="109"/>
      <c r="GN85" s="109"/>
      <c r="GO85" s="109"/>
      <c r="GP85" s="109"/>
      <c r="GQ85" s="109"/>
      <c r="GR85" s="109"/>
      <c r="GS85" s="109"/>
      <c r="GT85" s="109"/>
      <c r="GU85" s="109"/>
      <c r="GV85" s="109"/>
      <c r="GW85" s="109"/>
      <c r="GX85" s="109"/>
      <c r="GY85" s="109"/>
      <c r="GZ85" s="109"/>
      <c r="HA85" s="109"/>
      <c r="HB85" s="109"/>
      <c r="HC85" s="109"/>
      <c r="HD85" s="109"/>
      <c r="HE85" s="109"/>
      <c r="HF85" s="109"/>
      <c r="HG85" s="109"/>
      <c r="HH85" s="109"/>
      <c r="HI85" s="109"/>
      <c r="HJ85" s="109"/>
      <c r="HK85" s="109"/>
      <c r="HL85" s="109"/>
      <c r="HM85" s="109"/>
      <c r="HN85" s="109"/>
      <c r="HO85" s="109"/>
      <c r="HP85" s="109"/>
      <c r="HQ85" s="109"/>
      <c r="HR85" s="109"/>
      <c r="HS85" s="109"/>
      <c r="HT85" s="109"/>
      <c r="HU85" s="109"/>
      <c r="HV85" s="109"/>
      <c r="HW85" s="109"/>
      <c r="HX85" s="109"/>
      <c r="HY85" s="109"/>
      <c r="HZ85" s="109"/>
      <c r="IA85" s="109"/>
      <c r="IB85" s="109"/>
      <c r="IC85" s="109"/>
      <c r="ID85" s="109"/>
      <c r="IE85" s="109"/>
      <c r="IF85" s="109"/>
      <c r="IG85" s="109"/>
      <c r="IH85" s="109"/>
      <c r="II85" s="109"/>
      <c r="IJ85" s="109"/>
      <c r="IK85" s="109"/>
      <c r="IL85" s="109"/>
      <c r="IM85" s="109"/>
      <c r="IN85" s="109"/>
      <c r="IO85" s="109"/>
      <c r="IP85" s="109"/>
      <c r="IQ85" s="109"/>
      <c r="IR85" s="109"/>
      <c r="IS85" s="109"/>
      <c r="IT85" s="109"/>
      <c r="IU85" s="109"/>
      <c r="IV85" s="109"/>
      <c r="IW85" s="109"/>
      <c r="IX85" s="109"/>
      <c r="IY85" s="109"/>
      <c r="IZ85" s="109"/>
      <c r="JA85" s="109"/>
      <c r="JB85" s="109"/>
      <c r="JC85" s="109"/>
      <c r="JD85" s="109"/>
      <c r="JE85" s="109"/>
      <c r="JF85" s="109"/>
      <c r="JG85" s="109"/>
      <c r="JH85" s="109"/>
      <c r="JI85" s="109"/>
      <c r="JJ85" s="109">
        <v>8</v>
      </c>
      <c r="JK85" s="109"/>
      <c r="JL85" s="109"/>
      <c r="JM85" s="109"/>
      <c r="JN85" s="109"/>
      <c r="JO85" s="109"/>
      <c r="JP85" s="109"/>
      <c r="JQ85" s="109"/>
      <c r="JR85" s="109"/>
      <c r="JS85" s="109"/>
      <c r="JT85" s="109"/>
      <c r="JU85" s="109"/>
      <c r="JV85" s="109"/>
      <c r="JW85" s="109"/>
      <c r="JX85" s="109"/>
      <c r="JY85" s="109"/>
      <c r="JZ85" s="109"/>
      <c r="KA85" s="109"/>
      <c r="KB85" s="109"/>
      <c r="KC85" s="109"/>
      <c r="KD85" s="109"/>
      <c r="KE85" s="109"/>
      <c r="KF85" s="109"/>
      <c r="KG85" s="109"/>
      <c r="KH85" s="109"/>
      <c r="KI85" s="109"/>
      <c r="KJ85" s="109"/>
      <c r="KK85" s="109"/>
      <c r="KL85" s="109"/>
      <c r="KM85" s="109"/>
      <c r="KN85" s="109"/>
      <c r="KO85" s="109"/>
      <c r="KP85" s="109"/>
      <c r="KQ85" s="109"/>
      <c r="KR85" s="109"/>
      <c r="KS85" s="109"/>
      <c r="KT85" s="109"/>
      <c r="KU85" s="109"/>
      <c r="KV85" s="109"/>
      <c r="KW85" s="109"/>
      <c r="KX85" s="109"/>
      <c r="KY85" s="109"/>
      <c r="KZ85" s="109"/>
      <c r="LA85" s="109"/>
      <c r="LB85" s="109"/>
      <c r="LC85" s="109"/>
      <c r="LD85" s="109"/>
      <c r="LE85" s="109"/>
      <c r="LF85" s="109"/>
      <c r="LG85" s="109"/>
      <c r="LH85" s="109"/>
      <c r="LI85" s="109"/>
      <c r="LJ85" s="109"/>
      <c r="LK85" s="109"/>
      <c r="LL85" s="109"/>
      <c r="LM85" s="109"/>
      <c r="LN85" s="109"/>
      <c r="LO85" s="109"/>
      <c r="LP85" s="109"/>
      <c r="LQ85" s="109"/>
      <c r="LR85" s="109"/>
      <c r="LS85" s="109"/>
      <c r="LT85" s="109"/>
      <c r="LU85" s="109"/>
      <c r="LV85" s="109"/>
      <c r="LW85" s="109"/>
      <c r="LX85" s="109"/>
      <c r="LY85" s="109"/>
      <c r="LZ85" s="109"/>
      <c r="MA85" s="109"/>
      <c r="MB85" s="109"/>
      <c r="MC85" s="109"/>
      <c r="MD85" s="109"/>
      <c r="ME85" s="109"/>
      <c r="MF85" s="109"/>
      <c r="MG85" s="109"/>
      <c r="MH85" s="109"/>
      <c r="MI85" s="109"/>
      <c r="MJ85" s="109"/>
      <c r="MK85" s="109"/>
      <c r="ML85" s="109"/>
      <c r="MM85" s="109"/>
      <c r="MN85" s="109"/>
      <c r="MO85" s="109"/>
      <c r="MP85" s="109"/>
      <c r="MQ85" s="109"/>
      <c r="MR85" s="109"/>
      <c r="MS85" s="109"/>
      <c r="MT85" s="109"/>
      <c r="MU85" s="109"/>
      <c r="MV85" s="109"/>
      <c r="MW85" s="109"/>
      <c r="MX85" s="109"/>
      <c r="MY85" s="109"/>
      <c r="MZ85" s="109"/>
      <c r="NA85" s="109"/>
      <c r="NB85" s="109"/>
      <c r="NC85" s="109"/>
      <c r="ND85" s="109"/>
      <c r="NE85" s="109"/>
      <c r="NF85" s="109"/>
      <c r="NG85" s="109"/>
      <c r="NH85" s="109"/>
      <c r="NI85" s="109"/>
      <c r="NJ85" s="109"/>
      <c r="NK85" s="109"/>
      <c r="NL85" s="109"/>
      <c r="NM85" s="109"/>
      <c r="NN85" s="109"/>
      <c r="NO85" s="109"/>
      <c r="NP85" s="109"/>
      <c r="NQ85" s="109"/>
      <c r="NR85" s="109"/>
      <c r="NS85" s="109"/>
      <c r="NT85" s="109"/>
      <c r="NU85" s="109"/>
      <c r="NV85" s="109"/>
      <c r="NW85" s="109"/>
      <c r="NX85" s="109"/>
      <c r="NY85" s="109"/>
      <c r="NZ85" s="109"/>
      <c r="OA85" s="109"/>
      <c r="OB85" s="109"/>
      <c r="OC85" s="109"/>
      <c r="OD85" s="109"/>
      <c r="OE85" s="109"/>
      <c r="OF85" s="109"/>
      <c r="OG85" s="109"/>
      <c r="OH85" s="109"/>
      <c r="OI85" s="109"/>
      <c r="OJ85" s="109"/>
      <c r="OK85" s="109"/>
      <c r="OL85" s="109"/>
      <c r="OM85" s="109"/>
      <c r="ON85" s="109"/>
      <c r="OO85" s="109"/>
      <c r="OP85" s="109"/>
      <c r="OQ85" s="109"/>
      <c r="OR85" s="109"/>
      <c r="OS85" s="109"/>
      <c r="OT85" s="109"/>
      <c r="OU85" s="109"/>
      <c r="OV85" s="109"/>
      <c r="OW85" s="109"/>
      <c r="OX85" s="109"/>
      <c r="OY85" s="109"/>
      <c r="OZ85" s="109"/>
      <c r="PA85" s="109"/>
      <c r="PB85" s="109"/>
      <c r="PC85" s="109"/>
      <c r="PD85" s="109"/>
      <c r="PE85" s="109"/>
      <c r="PF85" s="109"/>
      <c r="PG85" s="109"/>
      <c r="PH85" s="109"/>
      <c r="PI85" s="109"/>
      <c r="PJ85" s="109"/>
      <c r="PK85" s="109"/>
      <c r="PL85" s="109"/>
      <c r="PM85" s="109"/>
      <c r="PN85" s="109"/>
      <c r="PO85" s="109"/>
      <c r="PP85" s="109"/>
      <c r="PQ85" s="109"/>
      <c r="PR85" s="109"/>
      <c r="PS85" s="109"/>
      <c r="PT85" s="109"/>
      <c r="PU85" s="109"/>
      <c r="PV85" s="109"/>
      <c r="PW85" s="109"/>
      <c r="PX85" s="109"/>
      <c r="PY85" s="109"/>
      <c r="PZ85" s="109"/>
      <c r="QA85" s="109"/>
      <c r="QB85" s="109"/>
      <c r="QC85" s="109"/>
      <c r="QD85" s="109"/>
      <c r="QE85" s="109"/>
      <c r="QF85" s="109"/>
      <c r="QG85" s="109"/>
      <c r="QH85" s="109"/>
      <c r="QI85" s="109"/>
      <c r="QJ85" s="109"/>
      <c r="QK85" s="23">
        <f t="shared" si="1"/>
        <v>30.4</v>
      </c>
      <c r="QL85" s="125"/>
      <c r="QM85" s="125"/>
      <c r="QN85" s="125">
        <v>1650.22</v>
      </c>
      <c r="QO85" s="125"/>
      <c r="QP85" s="125"/>
      <c r="QQ85" s="125"/>
      <c r="QR85" s="125"/>
      <c r="QS85" s="130"/>
    </row>
    <row r="86" spans="1:461" s="5" customFormat="1" ht="12.75" customHeight="1" x14ac:dyDescent="0.2">
      <c r="A86" s="52">
        <v>44609</v>
      </c>
      <c r="B86" s="98" t="s">
        <v>389</v>
      </c>
      <c r="C86" s="107"/>
      <c r="D86" s="107"/>
      <c r="E86" s="108"/>
      <c r="F86" s="108"/>
      <c r="G86" s="108"/>
      <c r="H86" s="108"/>
      <c r="I86" s="108"/>
      <c r="J86" s="108"/>
      <c r="K86" s="108"/>
      <c r="L86" s="108"/>
      <c r="M86" s="108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09"/>
      <c r="BO86" s="109"/>
      <c r="BP86" s="109"/>
      <c r="BQ86" s="109"/>
      <c r="BR86" s="109"/>
      <c r="BS86" s="109"/>
      <c r="BT86" s="109"/>
      <c r="BU86" s="109"/>
      <c r="BV86" s="109"/>
      <c r="BW86" s="109"/>
      <c r="BX86" s="109"/>
      <c r="BY86" s="109"/>
      <c r="BZ86" s="109"/>
      <c r="CA86" s="109"/>
      <c r="CB86" s="109"/>
      <c r="CC86" s="109"/>
      <c r="CD86" s="109"/>
      <c r="CE86" s="109"/>
      <c r="CF86" s="109"/>
      <c r="CG86" s="109"/>
      <c r="CH86" s="109"/>
      <c r="CI86" s="109"/>
      <c r="CJ86" s="109"/>
      <c r="CK86" s="109"/>
      <c r="CL86" s="109"/>
      <c r="CM86" s="109"/>
      <c r="CN86" s="109"/>
      <c r="CO86" s="109"/>
      <c r="CP86" s="109"/>
      <c r="CQ86" s="109"/>
      <c r="CR86" s="109"/>
      <c r="CS86" s="109"/>
      <c r="CT86" s="109"/>
      <c r="CU86" s="109"/>
      <c r="CV86" s="109"/>
      <c r="CW86" s="109"/>
      <c r="CX86" s="109"/>
      <c r="CY86" s="109"/>
      <c r="CZ86" s="109"/>
      <c r="DA86" s="109"/>
      <c r="DB86" s="109"/>
      <c r="DC86" s="109"/>
      <c r="DD86" s="109"/>
      <c r="DE86" s="109"/>
      <c r="DF86" s="109"/>
      <c r="DG86" s="109"/>
      <c r="DH86" s="109"/>
      <c r="DI86" s="109"/>
      <c r="DJ86" s="109"/>
      <c r="DK86" s="109"/>
      <c r="DL86" s="109"/>
      <c r="DM86" s="109"/>
      <c r="DN86" s="109"/>
      <c r="DO86" s="109"/>
      <c r="DP86" s="109"/>
      <c r="DQ86" s="109"/>
      <c r="DR86" s="109"/>
      <c r="DS86" s="109"/>
      <c r="DT86" s="109"/>
      <c r="DU86" s="109"/>
      <c r="DV86" s="109"/>
      <c r="DW86" s="109"/>
      <c r="DX86" s="109"/>
      <c r="DY86" s="109"/>
      <c r="DZ86" s="109"/>
      <c r="EA86" s="109"/>
      <c r="EB86" s="109"/>
      <c r="EC86" s="109"/>
      <c r="ED86" s="109"/>
      <c r="EE86" s="109"/>
      <c r="EF86" s="109"/>
      <c r="EG86" s="109"/>
      <c r="EH86" s="109"/>
      <c r="EI86" s="109"/>
      <c r="EJ86" s="109"/>
      <c r="EK86" s="109"/>
      <c r="EL86" s="109"/>
      <c r="EM86" s="109"/>
      <c r="EN86" s="109"/>
      <c r="EO86" s="109"/>
      <c r="EP86" s="109"/>
      <c r="EQ86" s="109"/>
      <c r="ER86" s="109"/>
      <c r="ES86" s="109"/>
      <c r="ET86" s="109"/>
      <c r="EU86" s="109"/>
      <c r="EV86" s="109"/>
      <c r="EW86" s="109"/>
      <c r="EX86" s="109"/>
      <c r="EY86" s="109"/>
      <c r="EZ86" s="109"/>
      <c r="FA86" s="109"/>
      <c r="FB86" s="109"/>
      <c r="FC86" s="109"/>
      <c r="FD86" s="109"/>
      <c r="FE86" s="109"/>
      <c r="FF86" s="109"/>
      <c r="FG86" s="109"/>
      <c r="FH86" s="109"/>
      <c r="FI86" s="109"/>
      <c r="FJ86" s="109"/>
      <c r="FK86" s="109"/>
      <c r="FL86" s="109"/>
      <c r="FM86" s="109"/>
      <c r="FN86" s="109"/>
      <c r="FO86" s="109"/>
      <c r="FP86" s="109"/>
      <c r="FQ86" s="109"/>
      <c r="FR86" s="109"/>
      <c r="FS86" s="109"/>
      <c r="FT86" s="109"/>
      <c r="FU86" s="109"/>
      <c r="FV86" s="109"/>
      <c r="FW86" s="109"/>
      <c r="FX86" s="109"/>
      <c r="FY86" s="109"/>
      <c r="FZ86" s="109"/>
      <c r="GA86" s="109"/>
      <c r="GB86" s="109"/>
      <c r="GC86" s="109"/>
      <c r="GD86" s="109"/>
      <c r="GE86" s="109"/>
      <c r="GF86" s="109"/>
      <c r="GG86" s="109"/>
      <c r="GH86" s="109"/>
      <c r="GI86" s="109"/>
      <c r="GJ86" s="109"/>
      <c r="GK86" s="109"/>
      <c r="GL86" s="109"/>
      <c r="GM86" s="109"/>
      <c r="GN86" s="109"/>
      <c r="GO86" s="109"/>
      <c r="GP86" s="109"/>
      <c r="GQ86" s="109"/>
      <c r="GR86" s="109"/>
      <c r="GS86" s="109"/>
      <c r="GT86" s="109"/>
      <c r="GU86" s="109"/>
      <c r="GV86" s="109"/>
      <c r="GW86" s="109"/>
      <c r="GX86" s="109"/>
      <c r="GY86" s="109"/>
      <c r="GZ86" s="109"/>
      <c r="HA86" s="109"/>
      <c r="HB86" s="109"/>
      <c r="HC86" s="109"/>
      <c r="HD86" s="109"/>
      <c r="HE86" s="109"/>
      <c r="HF86" s="109"/>
      <c r="HG86" s="109"/>
      <c r="HH86" s="109"/>
      <c r="HI86" s="109"/>
      <c r="HJ86" s="109"/>
      <c r="HK86" s="109"/>
      <c r="HL86" s="109"/>
      <c r="HM86" s="109"/>
      <c r="HN86" s="109"/>
      <c r="HO86" s="109"/>
      <c r="HP86" s="109"/>
      <c r="HQ86" s="109"/>
      <c r="HR86" s="109"/>
      <c r="HS86" s="109"/>
      <c r="HT86" s="109"/>
      <c r="HU86" s="109"/>
      <c r="HV86" s="109"/>
      <c r="HW86" s="109"/>
      <c r="HX86" s="109"/>
      <c r="HY86" s="109"/>
      <c r="HZ86" s="109"/>
      <c r="IA86" s="109"/>
      <c r="IB86" s="109"/>
      <c r="IC86" s="109"/>
      <c r="ID86" s="109"/>
      <c r="IE86" s="109"/>
      <c r="IF86" s="109"/>
      <c r="IG86" s="109"/>
      <c r="IH86" s="109"/>
      <c r="II86" s="109"/>
      <c r="IJ86" s="109"/>
      <c r="IK86" s="109"/>
      <c r="IL86" s="109"/>
      <c r="IM86" s="109"/>
      <c r="IN86" s="109"/>
      <c r="IO86" s="109"/>
      <c r="IP86" s="109"/>
      <c r="IQ86" s="109"/>
      <c r="IR86" s="109"/>
      <c r="IS86" s="109"/>
      <c r="IT86" s="109"/>
      <c r="IU86" s="109"/>
      <c r="IV86" s="109"/>
      <c r="IW86" s="109"/>
      <c r="IX86" s="109"/>
      <c r="IY86" s="109"/>
      <c r="IZ86" s="109"/>
      <c r="JA86" s="109"/>
      <c r="JB86" s="109"/>
      <c r="JC86" s="109"/>
      <c r="JD86" s="109"/>
      <c r="JE86" s="109"/>
      <c r="JF86" s="109"/>
      <c r="JG86" s="109"/>
      <c r="JH86" s="109"/>
      <c r="JI86" s="109"/>
      <c r="JJ86" s="109"/>
      <c r="JK86" s="109"/>
      <c r="JL86" s="109"/>
      <c r="JM86" s="109"/>
      <c r="JN86" s="109"/>
      <c r="JO86" s="109"/>
      <c r="JP86" s="109"/>
      <c r="JQ86" s="109"/>
      <c r="JR86" s="109"/>
      <c r="JS86" s="109"/>
      <c r="JT86" s="109"/>
      <c r="JU86" s="109"/>
      <c r="JV86" s="109"/>
      <c r="JW86" s="109"/>
      <c r="JX86" s="109"/>
      <c r="JY86" s="109"/>
      <c r="JZ86" s="109"/>
      <c r="KA86" s="109"/>
      <c r="KB86" s="109"/>
      <c r="KC86" s="109"/>
      <c r="KD86" s="109"/>
      <c r="KE86" s="109"/>
      <c r="KF86" s="109"/>
      <c r="KG86" s="109"/>
      <c r="KH86" s="109"/>
      <c r="KI86" s="109"/>
      <c r="KJ86" s="109"/>
      <c r="KK86" s="109"/>
      <c r="KL86" s="109"/>
      <c r="KM86" s="109"/>
      <c r="KN86" s="109"/>
      <c r="KO86" s="109"/>
      <c r="KP86" s="109"/>
      <c r="KQ86" s="109"/>
      <c r="KR86" s="109"/>
      <c r="KS86" s="109"/>
      <c r="KT86" s="109"/>
      <c r="KU86" s="109"/>
      <c r="KV86" s="109"/>
      <c r="KW86" s="109"/>
      <c r="KX86" s="109"/>
      <c r="KY86" s="109"/>
      <c r="KZ86" s="109"/>
      <c r="LA86" s="109"/>
      <c r="LB86" s="109"/>
      <c r="LC86" s="109"/>
      <c r="LD86" s="109"/>
      <c r="LE86" s="109"/>
      <c r="LF86" s="109"/>
      <c r="LG86" s="109"/>
      <c r="LH86" s="109"/>
      <c r="LI86" s="109"/>
      <c r="LJ86" s="109"/>
      <c r="LK86" s="109"/>
      <c r="LL86" s="109"/>
      <c r="LM86" s="109"/>
      <c r="LN86" s="109"/>
      <c r="LO86" s="109"/>
      <c r="LP86" s="109"/>
      <c r="LQ86" s="109"/>
      <c r="LR86" s="109"/>
      <c r="LS86" s="109"/>
      <c r="LT86" s="109"/>
      <c r="LU86" s="109"/>
      <c r="LV86" s="109"/>
      <c r="LW86" s="109"/>
      <c r="LX86" s="109"/>
      <c r="LY86" s="109"/>
      <c r="LZ86" s="109"/>
      <c r="MA86" s="109"/>
      <c r="MB86" s="109"/>
      <c r="MC86" s="109"/>
      <c r="MD86" s="109"/>
      <c r="ME86" s="109"/>
      <c r="MF86" s="109"/>
      <c r="MG86" s="109"/>
      <c r="MH86" s="109"/>
      <c r="MI86" s="109"/>
      <c r="MJ86" s="109"/>
      <c r="MK86" s="109"/>
      <c r="ML86" s="109"/>
      <c r="MM86" s="109"/>
      <c r="MN86" s="109"/>
      <c r="MO86" s="109"/>
      <c r="MP86" s="109"/>
      <c r="MQ86" s="109"/>
      <c r="MR86" s="109"/>
      <c r="MS86" s="109"/>
      <c r="MT86" s="109"/>
      <c r="MU86" s="109"/>
      <c r="MV86" s="109"/>
      <c r="MW86" s="109"/>
      <c r="MX86" s="109"/>
      <c r="MY86" s="109"/>
      <c r="MZ86" s="109"/>
      <c r="NA86" s="109"/>
      <c r="NB86" s="109"/>
      <c r="NC86" s="109"/>
      <c r="ND86" s="109"/>
      <c r="NE86" s="109"/>
      <c r="NF86" s="109"/>
      <c r="NG86" s="109"/>
      <c r="NH86" s="109"/>
      <c r="NI86" s="109"/>
      <c r="NJ86" s="109"/>
      <c r="NK86" s="109"/>
      <c r="NL86" s="109"/>
      <c r="NM86" s="109"/>
      <c r="NN86" s="109"/>
      <c r="NO86" s="109"/>
      <c r="NP86" s="109"/>
      <c r="NQ86" s="109"/>
      <c r="NR86" s="109"/>
      <c r="NS86" s="109"/>
      <c r="NT86" s="109"/>
      <c r="NU86" s="109"/>
      <c r="NV86" s="109"/>
      <c r="NW86" s="109"/>
      <c r="NX86" s="109"/>
      <c r="NY86" s="109"/>
      <c r="NZ86" s="109"/>
      <c r="OA86" s="109">
        <v>2</v>
      </c>
      <c r="OB86" s="109"/>
      <c r="OC86" s="109"/>
      <c r="OD86" s="109"/>
      <c r="OE86" s="109"/>
      <c r="OF86" s="109"/>
      <c r="OG86" s="109"/>
      <c r="OH86" s="109"/>
      <c r="OI86" s="109"/>
      <c r="OJ86" s="109"/>
      <c r="OK86" s="109"/>
      <c r="OL86" s="109"/>
      <c r="OM86" s="109"/>
      <c r="ON86" s="109"/>
      <c r="OO86" s="109"/>
      <c r="OP86" s="109"/>
      <c r="OQ86" s="109"/>
      <c r="OR86" s="109"/>
      <c r="OS86" s="109"/>
      <c r="OT86" s="109"/>
      <c r="OU86" s="109"/>
      <c r="OV86" s="109"/>
      <c r="OW86" s="109"/>
      <c r="OX86" s="109"/>
      <c r="OY86" s="109"/>
      <c r="OZ86" s="109"/>
      <c r="PA86" s="109"/>
      <c r="PB86" s="109"/>
      <c r="PC86" s="109"/>
      <c r="PD86" s="109"/>
      <c r="PE86" s="109"/>
      <c r="PF86" s="109"/>
      <c r="PG86" s="109"/>
      <c r="PH86" s="109"/>
      <c r="PI86" s="109"/>
      <c r="PJ86" s="109"/>
      <c r="PK86" s="109"/>
      <c r="PL86" s="109"/>
      <c r="PM86" s="109"/>
      <c r="PN86" s="109"/>
      <c r="PO86" s="109"/>
      <c r="PP86" s="109"/>
      <c r="PQ86" s="109"/>
      <c r="PR86" s="109"/>
      <c r="PS86" s="109"/>
      <c r="PT86" s="109"/>
      <c r="PU86" s="109"/>
      <c r="PV86" s="109"/>
      <c r="PW86" s="109"/>
      <c r="PX86" s="109"/>
      <c r="PY86" s="109"/>
      <c r="PZ86" s="109"/>
      <c r="QA86" s="109"/>
      <c r="QB86" s="109"/>
      <c r="QC86" s="109"/>
      <c r="QD86" s="109"/>
      <c r="QE86" s="109"/>
      <c r="QF86" s="109"/>
      <c r="QG86" s="109"/>
      <c r="QH86" s="109"/>
      <c r="QI86" s="109"/>
      <c r="QJ86" s="109"/>
      <c r="QK86" s="23">
        <f t="shared" si="1"/>
        <v>2</v>
      </c>
      <c r="QL86" s="125"/>
      <c r="QM86" s="125">
        <v>57.17</v>
      </c>
      <c r="QN86" s="125"/>
      <c r="QO86" s="125"/>
      <c r="QP86" s="125"/>
      <c r="QQ86" s="125"/>
      <c r="QR86" s="125"/>
      <c r="QS86" s="130"/>
    </row>
    <row r="87" spans="1:461" s="5" customFormat="1" ht="12.75" customHeight="1" x14ac:dyDescent="0.2">
      <c r="A87" s="52">
        <v>44609</v>
      </c>
      <c r="B87" s="98" t="s">
        <v>489</v>
      </c>
      <c r="C87" s="107"/>
      <c r="D87" s="107"/>
      <c r="E87" s="108"/>
      <c r="F87" s="108"/>
      <c r="G87" s="108"/>
      <c r="H87" s="108"/>
      <c r="I87" s="108"/>
      <c r="J87" s="108"/>
      <c r="K87" s="108"/>
      <c r="L87" s="108"/>
      <c r="M87" s="108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09"/>
      <c r="BO87" s="109"/>
      <c r="BP87" s="109"/>
      <c r="BQ87" s="109"/>
      <c r="BR87" s="109"/>
      <c r="BS87" s="109"/>
      <c r="BT87" s="109"/>
      <c r="BU87" s="109"/>
      <c r="BV87" s="109"/>
      <c r="BW87" s="109"/>
      <c r="BX87" s="109"/>
      <c r="BY87" s="109"/>
      <c r="BZ87" s="109"/>
      <c r="CA87" s="109"/>
      <c r="CB87" s="109"/>
      <c r="CC87" s="109"/>
      <c r="CD87" s="109"/>
      <c r="CE87" s="109"/>
      <c r="CF87" s="109"/>
      <c r="CG87" s="109"/>
      <c r="CH87" s="109"/>
      <c r="CI87" s="109"/>
      <c r="CJ87" s="109"/>
      <c r="CK87" s="109"/>
      <c r="CL87" s="109"/>
      <c r="CM87" s="109"/>
      <c r="CN87" s="109"/>
      <c r="CO87" s="109"/>
      <c r="CP87" s="109"/>
      <c r="CQ87" s="109"/>
      <c r="CR87" s="109"/>
      <c r="CS87" s="109"/>
      <c r="CT87" s="109"/>
      <c r="CU87" s="109"/>
      <c r="CV87" s="109"/>
      <c r="CW87" s="109"/>
      <c r="CX87" s="109"/>
      <c r="CY87" s="109"/>
      <c r="CZ87" s="109"/>
      <c r="DA87" s="109"/>
      <c r="DB87" s="109"/>
      <c r="DC87" s="109"/>
      <c r="DD87" s="109"/>
      <c r="DE87" s="109"/>
      <c r="DF87" s="109"/>
      <c r="DG87" s="109"/>
      <c r="DH87" s="109"/>
      <c r="DI87" s="109"/>
      <c r="DJ87" s="109"/>
      <c r="DK87" s="109"/>
      <c r="DL87" s="109"/>
      <c r="DM87" s="109"/>
      <c r="DN87" s="109"/>
      <c r="DO87" s="109"/>
      <c r="DP87" s="109"/>
      <c r="DQ87" s="109"/>
      <c r="DR87" s="109"/>
      <c r="DS87" s="109"/>
      <c r="DT87" s="109"/>
      <c r="DU87" s="109"/>
      <c r="DV87" s="109"/>
      <c r="DW87" s="109"/>
      <c r="DX87" s="109"/>
      <c r="DY87" s="109"/>
      <c r="DZ87" s="109"/>
      <c r="EA87" s="109"/>
      <c r="EB87" s="109"/>
      <c r="EC87" s="109"/>
      <c r="ED87" s="109"/>
      <c r="EE87" s="109"/>
      <c r="EF87" s="109"/>
      <c r="EG87" s="109"/>
      <c r="EH87" s="109"/>
      <c r="EI87" s="109"/>
      <c r="EJ87" s="109"/>
      <c r="EK87" s="109"/>
      <c r="EL87" s="109"/>
      <c r="EM87" s="109"/>
      <c r="EN87" s="109"/>
      <c r="EO87" s="109"/>
      <c r="EP87" s="109"/>
      <c r="EQ87" s="109"/>
      <c r="ER87" s="109"/>
      <c r="ES87" s="109"/>
      <c r="ET87" s="109"/>
      <c r="EU87" s="109"/>
      <c r="EV87" s="109"/>
      <c r="EW87" s="109">
        <v>30</v>
      </c>
      <c r="EX87" s="109"/>
      <c r="EY87" s="109"/>
      <c r="EZ87" s="109"/>
      <c r="FA87" s="109"/>
      <c r="FB87" s="109"/>
      <c r="FC87" s="109"/>
      <c r="FD87" s="109"/>
      <c r="FE87" s="109"/>
      <c r="FF87" s="109"/>
      <c r="FG87" s="109"/>
      <c r="FH87" s="109"/>
      <c r="FI87" s="109"/>
      <c r="FJ87" s="109"/>
      <c r="FK87" s="109"/>
      <c r="FL87" s="109"/>
      <c r="FM87" s="109"/>
      <c r="FN87" s="109"/>
      <c r="FO87" s="109"/>
      <c r="FP87" s="109"/>
      <c r="FQ87" s="109"/>
      <c r="FR87" s="109"/>
      <c r="FS87" s="109"/>
      <c r="FT87" s="109"/>
      <c r="FU87" s="109"/>
      <c r="FV87" s="109"/>
      <c r="FW87" s="109"/>
      <c r="FX87" s="109"/>
      <c r="FY87" s="109"/>
      <c r="FZ87" s="109"/>
      <c r="GA87" s="109"/>
      <c r="GB87" s="109"/>
      <c r="GC87" s="109"/>
      <c r="GD87" s="109"/>
      <c r="GE87" s="109"/>
      <c r="GF87" s="109"/>
      <c r="GG87" s="109"/>
      <c r="GH87" s="109"/>
      <c r="GI87" s="109"/>
      <c r="GJ87" s="109"/>
      <c r="GK87" s="109"/>
      <c r="GL87" s="109"/>
      <c r="GM87" s="109"/>
      <c r="GN87" s="109"/>
      <c r="GO87" s="109"/>
      <c r="GP87" s="109"/>
      <c r="GQ87" s="109"/>
      <c r="GR87" s="109"/>
      <c r="GS87" s="109"/>
      <c r="GT87" s="109"/>
      <c r="GU87" s="109"/>
      <c r="GV87" s="109"/>
      <c r="GW87" s="109"/>
      <c r="GX87" s="109"/>
      <c r="GY87" s="109"/>
      <c r="GZ87" s="109"/>
      <c r="HA87" s="109"/>
      <c r="HB87" s="109"/>
      <c r="HC87" s="109"/>
      <c r="HD87" s="109"/>
      <c r="HE87" s="109"/>
      <c r="HF87" s="109"/>
      <c r="HG87" s="109"/>
      <c r="HH87" s="109"/>
      <c r="HI87" s="109"/>
      <c r="HJ87" s="109"/>
      <c r="HK87" s="109"/>
      <c r="HL87" s="109"/>
      <c r="HM87" s="109"/>
      <c r="HN87" s="109"/>
      <c r="HO87" s="109"/>
      <c r="HP87" s="109"/>
      <c r="HQ87" s="109"/>
      <c r="HR87" s="109"/>
      <c r="HS87" s="109"/>
      <c r="HT87" s="109"/>
      <c r="HU87" s="109"/>
      <c r="HV87" s="109"/>
      <c r="HW87" s="109"/>
      <c r="HX87" s="109"/>
      <c r="HY87" s="109"/>
      <c r="HZ87" s="109"/>
      <c r="IA87" s="109"/>
      <c r="IB87" s="109"/>
      <c r="IC87" s="109"/>
      <c r="ID87" s="109"/>
      <c r="IE87" s="109"/>
      <c r="IF87" s="109"/>
      <c r="IG87" s="109"/>
      <c r="IH87" s="109"/>
      <c r="II87" s="109"/>
      <c r="IJ87" s="109"/>
      <c r="IK87" s="109"/>
      <c r="IL87" s="109"/>
      <c r="IM87" s="109"/>
      <c r="IN87" s="109"/>
      <c r="IO87" s="109"/>
      <c r="IP87" s="109"/>
      <c r="IQ87" s="109"/>
      <c r="IR87" s="109"/>
      <c r="IS87" s="109"/>
      <c r="IT87" s="109"/>
      <c r="IU87" s="109"/>
      <c r="IV87" s="109"/>
      <c r="IW87" s="109"/>
      <c r="IX87" s="109"/>
      <c r="IY87" s="109"/>
      <c r="IZ87" s="109"/>
      <c r="JA87" s="109"/>
      <c r="JB87" s="109"/>
      <c r="JC87" s="109"/>
      <c r="JD87" s="109"/>
      <c r="JE87" s="109"/>
      <c r="JF87" s="109"/>
      <c r="JG87" s="109"/>
      <c r="JH87" s="109"/>
      <c r="JI87" s="109"/>
      <c r="JJ87" s="109"/>
      <c r="JK87" s="109"/>
      <c r="JL87" s="109"/>
      <c r="JM87" s="109"/>
      <c r="JN87" s="109"/>
      <c r="JO87" s="109"/>
      <c r="JP87" s="109"/>
      <c r="JQ87" s="109"/>
      <c r="JR87" s="109"/>
      <c r="JS87" s="109"/>
      <c r="JT87" s="109"/>
      <c r="JU87" s="109"/>
      <c r="JV87" s="109"/>
      <c r="JW87" s="109"/>
      <c r="JX87" s="109"/>
      <c r="JY87" s="109"/>
      <c r="JZ87" s="109"/>
      <c r="KA87" s="109"/>
      <c r="KB87" s="109"/>
      <c r="KC87" s="109"/>
      <c r="KD87" s="109"/>
      <c r="KE87" s="109"/>
      <c r="KF87" s="109"/>
      <c r="KG87" s="109"/>
      <c r="KH87" s="109"/>
      <c r="KI87" s="109"/>
      <c r="KJ87" s="109"/>
      <c r="KK87" s="109"/>
      <c r="KL87" s="109"/>
      <c r="KM87" s="109"/>
      <c r="KN87" s="109"/>
      <c r="KO87" s="109"/>
      <c r="KP87" s="109"/>
      <c r="KQ87" s="109"/>
      <c r="KR87" s="109"/>
      <c r="KS87" s="109"/>
      <c r="KT87" s="109"/>
      <c r="KU87" s="109"/>
      <c r="KV87" s="109"/>
      <c r="KW87" s="109"/>
      <c r="KX87" s="109"/>
      <c r="KY87" s="109"/>
      <c r="KZ87" s="109"/>
      <c r="LA87" s="109"/>
      <c r="LB87" s="109"/>
      <c r="LC87" s="109"/>
      <c r="LD87" s="109"/>
      <c r="LE87" s="109"/>
      <c r="LF87" s="109"/>
      <c r="LG87" s="109"/>
      <c r="LH87" s="109"/>
      <c r="LI87" s="109"/>
      <c r="LJ87" s="109"/>
      <c r="LK87" s="109"/>
      <c r="LL87" s="109"/>
      <c r="LM87" s="109"/>
      <c r="LN87" s="109"/>
      <c r="LO87" s="109"/>
      <c r="LP87" s="109"/>
      <c r="LQ87" s="109"/>
      <c r="LR87" s="109"/>
      <c r="LS87" s="109"/>
      <c r="LT87" s="109"/>
      <c r="LU87" s="109"/>
      <c r="LV87" s="109"/>
      <c r="LW87" s="109"/>
      <c r="LX87" s="109"/>
      <c r="LY87" s="109"/>
      <c r="LZ87" s="109"/>
      <c r="MA87" s="109"/>
      <c r="MB87" s="109"/>
      <c r="MC87" s="109"/>
      <c r="MD87" s="109"/>
      <c r="ME87" s="109"/>
      <c r="MF87" s="109"/>
      <c r="MG87" s="109"/>
      <c r="MH87" s="109"/>
      <c r="MI87" s="109"/>
      <c r="MJ87" s="109"/>
      <c r="MK87" s="109"/>
      <c r="ML87" s="109"/>
      <c r="MM87" s="109"/>
      <c r="MN87" s="109"/>
      <c r="MO87" s="109"/>
      <c r="MP87" s="109"/>
      <c r="MQ87" s="109"/>
      <c r="MR87" s="109"/>
      <c r="MS87" s="109"/>
      <c r="MT87" s="109"/>
      <c r="MU87" s="109"/>
      <c r="MV87" s="109"/>
      <c r="MW87" s="109"/>
      <c r="MX87" s="109"/>
      <c r="MY87" s="109"/>
      <c r="MZ87" s="109"/>
      <c r="NA87" s="109"/>
      <c r="NB87" s="109"/>
      <c r="NC87" s="109"/>
      <c r="ND87" s="109"/>
      <c r="NE87" s="109"/>
      <c r="NF87" s="109"/>
      <c r="NG87" s="109"/>
      <c r="NH87" s="109"/>
      <c r="NI87" s="109"/>
      <c r="NJ87" s="109"/>
      <c r="NK87" s="109"/>
      <c r="NL87" s="109"/>
      <c r="NM87" s="109"/>
      <c r="NN87" s="109"/>
      <c r="NO87" s="109"/>
      <c r="NP87" s="109"/>
      <c r="NQ87" s="109"/>
      <c r="NR87" s="109"/>
      <c r="NS87" s="109"/>
      <c r="NT87" s="109"/>
      <c r="NU87" s="109"/>
      <c r="NV87" s="109"/>
      <c r="NW87" s="109"/>
      <c r="NX87" s="109"/>
      <c r="NY87" s="109"/>
      <c r="NZ87" s="109"/>
      <c r="OA87" s="109"/>
      <c r="OB87" s="109"/>
      <c r="OC87" s="109"/>
      <c r="OD87" s="109"/>
      <c r="OE87" s="109"/>
      <c r="OF87" s="109"/>
      <c r="OG87" s="109"/>
      <c r="OH87" s="109"/>
      <c r="OI87" s="109"/>
      <c r="OJ87" s="109"/>
      <c r="OK87" s="109"/>
      <c r="OL87" s="109"/>
      <c r="OM87" s="109"/>
      <c r="ON87" s="109"/>
      <c r="OO87" s="109"/>
      <c r="OP87" s="109"/>
      <c r="OQ87" s="109"/>
      <c r="OR87" s="109"/>
      <c r="OS87" s="109"/>
      <c r="OT87" s="109"/>
      <c r="OU87" s="109"/>
      <c r="OV87" s="109"/>
      <c r="OW87" s="109"/>
      <c r="OX87" s="109"/>
      <c r="OY87" s="109"/>
      <c r="OZ87" s="109"/>
      <c r="PA87" s="109"/>
      <c r="PB87" s="109"/>
      <c r="PC87" s="109"/>
      <c r="PD87" s="109"/>
      <c r="PE87" s="109"/>
      <c r="PF87" s="109"/>
      <c r="PG87" s="109"/>
      <c r="PH87" s="109"/>
      <c r="PI87" s="109"/>
      <c r="PJ87" s="109"/>
      <c r="PK87" s="109"/>
      <c r="PL87" s="109"/>
      <c r="PM87" s="109"/>
      <c r="PN87" s="109"/>
      <c r="PO87" s="109"/>
      <c r="PP87" s="109"/>
      <c r="PQ87" s="109"/>
      <c r="PR87" s="109"/>
      <c r="PS87" s="109"/>
      <c r="PT87" s="109"/>
      <c r="PU87" s="109"/>
      <c r="PV87" s="109"/>
      <c r="PW87" s="109"/>
      <c r="PX87" s="109"/>
      <c r="PY87" s="109"/>
      <c r="PZ87" s="109"/>
      <c r="QA87" s="109"/>
      <c r="QB87" s="109"/>
      <c r="QC87" s="109"/>
      <c r="QD87" s="109"/>
      <c r="QE87" s="109"/>
      <c r="QF87" s="109"/>
      <c r="QG87" s="109"/>
      <c r="QH87" s="109"/>
      <c r="QI87" s="109"/>
      <c r="QJ87" s="109"/>
      <c r="QK87" s="23">
        <f t="shared" si="1"/>
        <v>30</v>
      </c>
      <c r="QL87" s="125"/>
      <c r="QM87" s="125"/>
      <c r="QN87" s="125"/>
      <c r="QO87" s="125">
        <v>1295.28</v>
      </c>
      <c r="QP87" s="125"/>
      <c r="QQ87" s="125"/>
      <c r="QR87" s="125"/>
      <c r="QS87" s="130"/>
    </row>
    <row r="88" spans="1:461" s="5" customFormat="1" ht="12.75" customHeight="1" x14ac:dyDescent="0.2">
      <c r="A88" s="52">
        <v>44609</v>
      </c>
      <c r="B88" s="98" t="s">
        <v>86</v>
      </c>
      <c r="C88" s="107"/>
      <c r="D88" s="107"/>
      <c r="E88" s="108"/>
      <c r="F88" s="108"/>
      <c r="G88" s="108"/>
      <c r="H88" s="108"/>
      <c r="I88" s="108"/>
      <c r="J88" s="108"/>
      <c r="K88" s="108"/>
      <c r="L88" s="108"/>
      <c r="M88" s="108"/>
      <c r="N88" s="109">
        <v>4</v>
      </c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/>
      <c r="BJ88" s="109"/>
      <c r="BK88" s="109"/>
      <c r="BL88" s="109"/>
      <c r="BM88" s="109"/>
      <c r="BN88" s="109"/>
      <c r="BO88" s="109"/>
      <c r="BP88" s="109"/>
      <c r="BQ88" s="109"/>
      <c r="BR88" s="109"/>
      <c r="BS88" s="109"/>
      <c r="BT88" s="109"/>
      <c r="BU88" s="109"/>
      <c r="BV88" s="109"/>
      <c r="BW88" s="109"/>
      <c r="BX88" s="109"/>
      <c r="BY88" s="109"/>
      <c r="BZ88" s="109"/>
      <c r="CA88" s="109"/>
      <c r="CB88" s="109"/>
      <c r="CC88" s="109"/>
      <c r="CD88" s="109"/>
      <c r="CE88" s="109"/>
      <c r="CF88" s="109"/>
      <c r="CG88" s="109"/>
      <c r="CH88" s="109"/>
      <c r="CI88" s="109"/>
      <c r="CJ88" s="109"/>
      <c r="CK88" s="109"/>
      <c r="CL88" s="109"/>
      <c r="CM88" s="109"/>
      <c r="CN88" s="109"/>
      <c r="CO88" s="109"/>
      <c r="CP88" s="109"/>
      <c r="CQ88" s="109"/>
      <c r="CR88" s="109"/>
      <c r="CS88" s="109"/>
      <c r="CT88" s="109"/>
      <c r="CU88" s="109"/>
      <c r="CV88" s="109">
        <v>6</v>
      </c>
      <c r="CW88" s="109"/>
      <c r="CX88" s="109"/>
      <c r="CY88" s="109"/>
      <c r="CZ88" s="109"/>
      <c r="DA88" s="109"/>
      <c r="DB88" s="109"/>
      <c r="DC88" s="109"/>
      <c r="DD88" s="109"/>
      <c r="DE88" s="109"/>
      <c r="DF88" s="109"/>
      <c r="DG88" s="109"/>
      <c r="DH88" s="109"/>
      <c r="DI88" s="109"/>
      <c r="DJ88" s="109"/>
      <c r="DK88" s="109"/>
      <c r="DL88" s="109"/>
      <c r="DM88" s="109"/>
      <c r="DN88" s="109"/>
      <c r="DO88" s="109"/>
      <c r="DP88" s="109"/>
      <c r="DQ88" s="109"/>
      <c r="DR88" s="109"/>
      <c r="DS88" s="109"/>
      <c r="DT88" s="109"/>
      <c r="DU88" s="109"/>
      <c r="DV88" s="109"/>
      <c r="DW88" s="109"/>
      <c r="DX88" s="109"/>
      <c r="DY88" s="109"/>
      <c r="DZ88" s="109"/>
      <c r="EA88" s="109"/>
      <c r="EB88" s="109"/>
      <c r="EC88" s="109"/>
      <c r="ED88" s="109"/>
      <c r="EE88" s="109"/>
      <c r="EF88" s="109"/>
      <c r="EG88" s="109"/>
      <c r="EH88" s="109"/>
      <c r="EI88" s="109"/>
      <c r="EJ88" s="109"/>
      <c r="EK88" s="109"/>
      <c r="EL88" s="109"/>
      <c r="EM88" s="109"/>
      <c r="EN88" s="109"/>
      <c r="EO88" s="109"/>
      <c r="EP88" s="109"/>
      <c r="EQ88" s="109"/>
      <c r="ER88" s="109"/>
      <c r="ES88" s="109"/>
      <c r="ET88" s="109"/>
      <c r="EU88" s="109"/>
      <c r="EV88" s="109"/>
      <c r="EW88" s="109"/>
      <c r="EX88" s="109"/>
      <c r="EY88" s="109"/>
      <c r="EZ88" s="109"/>
      <c r="FA88" s="109"/>
      <c r="FB88" s="109"/>
      <c r="FC88" s="109"/>
      <c r="FD88" s="109"/>
      <c r="FE88" s="109"/>
      <c r="FF88" s="109"/>
      <c r="FG88" s="109"/>
      <c r="FH88" s="109"/>
      <c r="FI88" s="109"/>
      <c r="FJ88" s="109"/>
      <c r="FK88" s="109"/>
      <c r="FL88" s="109"/>
      <c r="FM88" s="109">
        <v>0.8</v>
      </c>
      <c r="FN88" s="109"/>
      <c r="FO88" s="109"/>
      <c r="FP88" s="109"/>
      <c r="FQ88" s="109"/>
      <c r="FR88" s="109"/>
      <c r="FS88" s="109"/>
      <c r="FT88" s="109"/>
      <c r="FU88" s="109"/>
      <c r="FV88" s="109"/>
      <c r="FW88" s="109"/>
      <c r="FX88" s="109"/>
      <c r="FY88" s="109"/>
      <c r="FZ88" s="109"/>
      <c r="GA88" s="109"/>
      <c r="GB88" s="109"/>
      <c r="GC88" s="109"/>
      <c r="GD88" s="109"/>
      <c r="GE88" s="109"/>
      <c r="GF88" s="109"/>
      <c r="GG88" s="109"/>
      <c r="GH88" s="109"/>
      <c r="GI88" s="109"/>
      <c r="GJ88" s="109"/>
      <c r="GK88" s="109"/>
      <c r="GL88" s="109"/>
      <c r="GM88" s="109"/>
      <c r="GN88" s="109"/>
      <c r="GO88" s="109"/>
      <c r="GP88" s="109"/>
      <c r="GQ88" s="109"/>
      <c r="GR88" s="109"/>
      <c r="GS88" s="109"/>
      <c r="GT88" s="109"/>
      <c r="GU88" s="109"/>
      <c r="GV88" s="109"/>
      <c r="GW88" s="109"/>
      <c r="GX88" s="109"/>
      <c r="GY88" s="109"/>
      <c r="GZ88" s="109"/>
      <c r="HA88" s="109"/>
      <c r="HB88" s="109"/>
      <c r="HC88" s="109"/>
      <c r="HD88" s="109"/>
      <c r="HE88" s="109"/>
      <c r="HF88" s="109"/>
      <c r="HG88" s="109"/>
      <c r="HH88" s="109"/>
      <c r="HI88" s="109"/>
      <c r="HJ88" s="109"/>
      <c r="HK88" s="109"/>
      <c r="HL88" s="109"/>
      <c r="HM88" s="109"/>
      <c r="HN88" s="109"/>
      <c r="HO88" s="109"/>
      <c r="HP88" s="109"/>
      <c r="HQ88" s="109"/>
      <c r="HR88" s="109"/>
      <c r="HS88" s="109"/>
      <c r="HT88" s="109"/>
      <c r="HU88" s="109"/>
      <c r="HV88" s="109"/>
      <c r="HW88" s="109"/>
      <c r="HX88" s="109"/>
      <c r="HY88" s="109"/>
      <c r="HZ88" s="109"/>
      <c r="IA88" s="109"/>
      <c r="IB88" s="109"/>
      <c r="IC88" s="109"/>
      <c r="ID88" s="109"/>
      <c r="IE88" s="109"/>
      <c r="IF88" s="109">
        <v>0.9</v>
      </c>
      <c r="IG88" s="109"/>
      <c r="IH88" s="109"/>
      <c r="II88" s="109"/>
      <c r="IJ88" s="109"/>
      <c r="IK88" s="109"/>
      <c r="IL88" s="109"/>
      <c r="IM88" s="109"/>
      <c r="IN88" s="109"/>
      <c r="IO88" s="109"/>
      <c r="IP88" s="109"/>
      <c r="IQ88" s="109"/>
      <c r="IR88" s="109"/>
      <c r="IS88" s="109"/>
      <c r="IT88" s="109"/>
      <c r="IU88" s="109"/>
      <c r="IV88" s="109"/>
      <c r="IW88" s="109"/>
      <c r="IX88" s="109"/>
      <c r="IY88" s="109"/>
      <c r="IZ88" s="109"/>
      <c r="JA88" s="109"/>
      <c r="JB88" s="109"/>
      <c r="JC88" s="109"/>
      <c r="JD88" s="109"/>
      <c r="JE88" s="109"/>
      <c r="JF88" s="109"/>
      <c r="JG88" s="109"/>
      <c r="JH88" s="109"/>
      <c r="JI88" s="109"/>
      <c r="JJ88" s="109"/>
      <c r="JK88" s="109"/>
      <c r="JL88" s="109"/>
      <c r="JM88" s="109"/>
      <c r="JN88" s="109"/>
      <c r="JO88" s="109"/>
      <c r="JP88" s="109"/>
      <c r="JQ88" s="109"/>
      <c r="JR88" s="109"/>
      <c r="JS88" s="109"/>
      <c r="JT88" s="109"/>
      <c r="JU88" s="109">
        <v>1</v>
      </c>
      <c r="JV88" s="109"/>
      <c r="JW88" s="109"/>
      <c r="JX88" s="109"/>
      <c r="JY88" s="109"/>
      <c r="JZ88" s="109"/>
      <c r="KA88" s="109"/>
      <c r="KB88" s="109"/>
      <c r="KC88" s="109"/>
      <c r="KD88" s="109"/>
      <c r="KE88" s="109"/>
      <c r="KF88" s="109"/>
      <c r="KG88" s="109"/>
      <c r="KH88" s="109"/>
      <c r="KI88" s="109"/>
      <c r="KJ88" s="109"/>
      <c r="KK88" s="109"/>
      <c r="KL88" s="109"/>
      <c r="KM88" s="109"/>
      <c r="KN88" s="109"/>
      <c r="KO88" s="109"/>
      <c r="KP88" s="109"/>
      <c r="KQ88" s="109"/>
      <c r="KR88" s="109"/>
      <c r="KS88" s="109"/>
      <c r="KT88" s="109"/>
      <c r="KU88" s="109"/>
      <c r="KV88" s="109"/>
      <c r="KW88" s="109"/>
      <c r="KX88" s="109"/>
      <c r="KY88" s="109"/>
      <c r="KZ88" s="109"/>
      <c r="LA88" s="109"/>
      <c r="LB88" s="109"/>
      <c r="LC88" s="109"/>
      <c r="LD88" s="109"/>
      <c r="LE88" s="109"/>
      <c r="LF88" s="109"/>
      <c r="LG88" s="109"/>
      <c r="LH88" s="109"/>
      <c r="LI88" s="109"/>
      <c r="LJ88" s="109"/>
      <c r="LK88" s="109"/>
      <c r="LL88" s="109"/>
      <c r="LM88" s="109"/>
      <c r="LN88" s="109"/>
      <c r="LO88" s="109"/>
      <c r="LP88" s="109"/>
      <c r="LQ88" s="109"/>
      <c r="LR88" s="109"/>
      <c r="LS88" s="109"/>
      <c r="LT88" s="109"/>
      <c r="LU88" s="109"/>
      <c r="LV88" s="109"/>
      <c r="LW88" s="109"/>
      <c r="LX88" s="109"/>
      <c r="LY88" s="109"/>
      <c r="LZ88" s="109"/>
      <c r="MA88" s="109"/>
      <c r="MB88" s="109"/>
      <c r="MC88" s="109"/>
      <c r="MD88" s="109"/>
      <c r="ME88" s="109"/>
      <c r="MF88" s="109"/>
      <c r="MG88" s="109"/>
      <c r="MH88" s="109"/>
      <c r="MI88" s="109"/>
      <c r="MJ88" s="109"/>
      <c r="MK88" s="109"/>
      <c r="ML88" s="109"/>
      <c r="MM88" s="109"/>
      <c r="MN88" s="109"/>
      <c r="MO88" s="109"/>
      <c r="MP88" s="109"/>
      <c r="MQ88" s="109"/>
      <c r="MR88" s="109"/>
      <c r="MS88" s="109"/>
      <c r="MT88" s="109"/>
      <c r="MU88" s="109"/>
      <c r="MV88" s="109"/>
      <c r="MW88" s="109"/>
      <c r="MX88" s="109"/>
      <c r="MY88" s="109"/>
      <c r="MZ88" s="109"/>
      <c r="NA88" s="109"/>
      <c r="NB88" s="109"/>
      <c r="NC88" s="109"/>
      <c r="ND88" s="109"/>
      <c r="NE88" s="109"/>
      <c r="NF88" s="109"/>
      <c r="NG88" s="109"/>
      <c r="NH88" s="109"/>
      <c r="NI88" s="109"/>
      <c r="NJ88" s="109"/>
      <c r="NK88" s="109"/>
      <c r="NL88" s="109"/>
      <c r="NM88" s="109"/>
      <c r="NN88" s="109"/>
      <c r="NO88" s="109"/>
      <c r="NP88" s="109"/>
      <c r="NQ88" s="109"/>
      <c r="NR88" s="109"/>
      <c r="NS88" s="109"/>
      <c r="NT88" s="109"/>
      <c r="NU88" s="109"/>
      <c r="NV88" s="109"/>
      <c r="NW88" s="109"/>
      <c r="NX88" s="109"/>
      <c r="NY88" s="109"/>
      <c r="NZ88" s="109"/>
      <c r="OA88" s="109"/>
      <c r="OB88" s="109"/>
      <c r="OC88" s="109"/>
      <c r="OD88" s="109"/>
      <c r="OE88" s="109"/>
      <c r="OF88" s="109"/>
      <c r="OG88" s="109"/>
      <c r="OH88" s="109"/>
      <c r="OI88" s="109"/>
      <c r="OJ88" s="109"/>
      <c r="OK88" s="109"/>
      <c r="OL88" s="109"/>
      <c r="OM88" s="109"/>
      <c r="ON88" s="109"/>
      <c r="OO88" s="109"/>
      <c r="OP88" s="109"/>
      <c r="OQ88" s="109"/>
      <c r="OR88" s="109"/>
      <c r="OS88" s="109"/>
      <c r="OT88" s="109"/>
      <c r="OU88" s="109"/>
      <c r="OV88" s="109"/>
      <c r="OW88" s="109"/>
      <c r="OX88" s="109"/>
      <c r="OY88" s="109"/>
      <c r="OZ88" s="109"/>
      <c r="PA88" s="109"/>
      <c r="PB88" s="109"/>
      <c r="PC88" s="109"/>
      <c r="PD88" s="109"/>
      <c r="PE88" s="109"/>
      <c r="PF88" s="109"/>
      <c r="PG88" s="109"/>
      <c r="PH88" s="109"/>
      <c r="PI88" s="109"/>
      <c r="PJ88" s="109"/>
      <c r="PK88" s="109"/>
      <c r="PL88" s="109"/>
      <c r="PM88" s="109"/>
      <c r="PN88" s="109"/>
      <c r="PO88" s="109"/>
      <c r="PP88" s="109"/>
      <c r="PQ88" s="109"/>
      <c r="PR88" s="109"/>
      <c r="PS88" s="109"/>
      <c r="PT88" s="109"/>
      <c r="PU88" s="109"/>
      <c r="PV88" s="109"/>
      <c r="PW88" s="109"/>
      <c r="PX88" s="109"/>
      <c r="PY88" s="109"/>
      <c r="PZ88" s="109"/>
      <c r="QA88" s="109"/>
      <c r="QB88" s="109"/>
      <c r="QC88" s="109"/>
      <c r="QD88" s="109"/>
      <c r="QE88" s="109"/>
      <c r="QF88" s="109"/>
      <c r="QG88" s="109"/>
      <c r="QH88" s="109"/>
      <c r="QI88" s="109"/>
      <c r="QJ88" s="109"/>
      <c r="QK88" s="23">
        <f t="shared" si="1"/>
        <v>12.700000000000001</v>
      </c>
      <c r="QL88" s="125"/>
      <c r="QM88" s="125"/>
      <c r="QN88" s="125">
        <v>300</v>
      </c>
      <c r="QO88" s="125">
        <f>300+220.56</f>
        <v>520.55999999999995</v>
      </c>
      <c r="QP88" s="125"/>
      <c r="QQ88" s="125"/>
      <c r="QR88" s="125"/>
      <c r="QS88" s="130"/>
    </row>
    <row r="89" spans="1:461" s="5" customFormat="1" ht="12.75" customHeight="1" x14ac:dyDescent="0.2">
      <c r="A89" s="52">
        <v>44609</v>
      </c>
      <c r="B89" s="98" t="s">
        <v>41</v>
      </c>
      <c r="C89" s="107"/>
      <c r="D89" s="107"/>
      <c r="E89" s="108"/>
      <c r="F89" s="108"/>
      <c r="G89" s="108"/>
      <c r="H89" s="108"/>
      <c r="I89" s="108"/>
      <c r="J89" s="108"/>
      <c r="K89" s="108"/>
      <c r="L89" s="108"/>
      <c r="M89" s="108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  <c r="BO89" s="109"/>
      <c r="BP89" s="109"/>
      <c r="BQ89" s="109"/>
      <c r="BR89" s="109"/>
      <c r="BS89" s="109"/>
      <c r="BT89" s="109"/>
      <c r="BU89" s="109"/>
      <c r="BV89" s="109"/>
      <c r="BW89" s="109"/>
      <c r="BX89" s="109">
        <v>9</v>
      </c>
      <c r="BY89" s="109">
        <v>10</v>
      </c>
      <c r="BZ89" s="109"/>
      <c r="CA89" s="109"/>
      <c r="CB89" s="109"/>
      <c r="CC89" s="109"/>
      <c r="CD89" s="109"/>
      <c r="CE89" s="109"/>
      <c r="CF89" s="109"/>
      <c r="CG89" s="109"/>
      <c r="CH89" s="109"/>
      <c r="CI89" s="109"/>
      <c r="CJ89" s="109"/>
      <c r="CK89" s="109"/>
      <c r="CL89" s="109"/>
      <c r="CM89" s="109"/>
      <c r="CN89" s="109"/>
      <c r="CO89" s="109"/>
      <c r="CP89" s="109"/>
      <c r="CQ89" s="109"/>
      <c r="CR89" s="109"/>
      <c r="CS89" s="109"/>
      <c r="CT89" s="109"/>
      <c r="CU89" s="109"/>
      <c r="CV89" s="109"/>
      <c r="CW89" s="109"/>
      <c r="CX89" s="109"/>
      <c r="CY89" s="109"/>
      <c r="CZ89" s="109"/>
      <c r="DA89" s="109"/>
      <c r="DB89" s="109"/>
      <c r="DC89" s="109"/>
      <c r="DD89" s="109"/>
      <c r="DE89" s="109"/>
      <c r="DF89" s="109"/>
      <c r="DG89" s="109"/>
      <c r="DH89" s="109"/>
      <c r="DI89" s="109"/>
      <c r="DJ89" s="109"/>
      <c r="DK89" s="109"/>
      <c r="DL89" s="109"/>
      <c r="DM89" s="109"/>
      <c r="DN89" s="109"/>
      <c r="DO89" s="109"/>
      <c r="DP89" s="109"/>
      <c r="DQ89" s="109"/>
      <c r="DR89" s="109"/>
      <c r="DS89" s="109"/>
      <c r="DT89" s="109"/>
      <c r="DU89" s="109"/>
      <c r="DV89" s="109"/>
      <c r="DW89" s="109"/>
      <c r="DX89" s="109"/>
      <c r="DY89" s="109"/>
      <c r="DZ89" s="109"/>
      <c r="EA89" s="109"/>
      <c r="EB89" s="109"/>
      <c r="EC89" s="109"/>
      <c r="ED89" s="109"/>
      <c r="EE89" s="109"/>
      <c r="EF89" s="109"/>
      <c r="EG89" s="109"/>
      <c r="EH89" s="109"/>
      <c r="EI89" s="109"/>
      <c r="EJ89" s="109"/>
      <c r="EK89" s="109"/>
      <c r="EL89" s="109"/>
      <c r="EM89" s="109"/>
      <c r="EN89" s="109"/>
      <c r="EO89" s="109"/>
      <c r="EP89" s="109"/>
      <c r="EQ89" s="109"/>
      <c r="ER89" s="109"/>
      <c r="ES89" s="109"/>
      <c r="ET89" s="109"/>
      <c r="EU89" s="109"/>
      <c r="EV89" s="109"/>
      <c r="EW89" s="109">
        <v>10</v>
      </c>
      <c r="EX89" s="109"/>
      <c r="EY89" s="109"/>
      <c r="EZ89" s="109"/>
      <c r="FA89" s="109"/>
      <c r="FB89" s="109"/>
      <c r="FC89" s="109"/>
      <c r="FD89" s="109"/>
      <c r="FE89" s="109"/>
      <c r="FF89" s="109"/>
      <c r="FG89" s="109"/>
      <c r="FH89" s="109"/>
      <c r="FI89" s="109"/>
      <c r="FJ89" s="109"/>
      <c r="FK89" s="109"/>
      <c r="FL89" s="109"/>
      <c r="FM89" s="109"/>
      <c r="FN89" s="109"/>
      <c r="FO89" s="109"/>
      <c r="FP89" s="109"/>
      <c r="FQ89" s="109"/>
      <c r="FR89" s="109"/>
      <c r="FS89" s="109"/>
      <c r="FT89" s="109"/>
      <c r="FU89" s="109"/>
      <c r="FV89" s="109"/>
      <c r="FW89" s="109"/>
      <c r="FX89" s="109"/>
      <c r="FY89" s="109"/>
      <c r="FZ89" s="109"/>
      <c r="GA89" s="109"/>
      <c r="GB89" s="109"/>
      <c r="GC89" s="109"/>
      <c r="GD89" s="109"/>
      <c r="GE89" s="109"/>
      <c r="GF89" s="109"/>
      <c r="GG89" s="109"/>
      <c r="GH89" s="109"/>
      <c r="GI89" s="109"/>
      <c r="GJ89" s="109"/>
      <c r="GK89" s="109"/>
      <c r="GL89" s="109"/>
      <c r="GM89" s="109"/>
      <c r="GN89" s="109"/>
      <c r="GO89" s="109"/>
      <c r="GP89" s="109"/>
      <c r="GQ89" s="109"/>
      <c r="GR89" s="109"/>
      <c r="GS89" s="109"/>
      <c r="GT89" s="109"/>
      <c r="GU89" s="109"/>
      <c r="GV89" s="109"/>
      <c r="GW89" s="109"/>
      <c r="GX89" s="109"/>
      <c r="GY89" s="109"/>
      <c r="GZ89" s="109"/>
      <c r="HA89" s="109"/>
      <c r="HB89" s="109"/>
      <c r="HC89" s="109"/>
      <c r="HD89" s="109"/>
      <c r="HE89" s="109"/>
      <c r="HF89" s="109"/>
      <c r="HG89" s="109"/>
      <c r="HH89" s="109"/>
      <c r="HI89" s="109"/>
      <c r="HJ89" s="109"/>
      <c r="HK89" s="109"/>
      <c r="HL89" s="109"/>
      <c r="HM89" s="109"/>
      <c r="HN89" s="109"/>
      <c r="HO89" s="109"/>
      <c r="HP89" s="109"/>
      <c r="HQ89" s="109"/>
      <c r="HR89" s="109"/>
      <c r="HS89" s="109"/>
      <c r="HT89" s="109"/>
      <c r="HU89" s="109"/>
      <c r="HV89" s="109"/>
      <c r="HW89" s="109"/>
      <c r="HX89" s="109"/>
      <c r="HY89" s="109"/>
      <c r="HZ89" s="109"/>
      <c r="IA89" s="109"/>
      <c r="IB89" s="109"/>
      <c r="IC89" s="109"/>
      <c r="ID89" s="109"/>
      <c r="IE89" s="109"/>
      <c r="IF89" s="109"/>
      <c r="IG89" s="109"/>
      <c r="IH89" s="109"/>
      <c r="II89" s="109"/>
      <c r="IJ89" s="109"/>
      <c r="IK89" s="109"/>
      <c r="IL89" s="109"/>
      <c r="IM89" s="109"/>
      <c r="IN89" s="109"/>
      <c r="IO89" s="109"/>
      <c r="IP89" s="109"/>
      <c r="IQ89" s="109"/>
      <c r="IR89" s="109"/>
      <c r="IS89" s="109"/>
      <c r="IT89" s="109"/>
      <c r="IU89" s="109"/>
      <c r="IV89" s="109"/>
      <c r="IW89" s="109"/>
      <c r="IX89" s="109"/>
      <c r="IY89" s="109"/>
      <c r="IZ89" s="109"/>
      <c r="JA89" s="109"/>
      <c r="JB89" s="109"/>
      <c r="JC89" s="109"/>
      <c r="JD89" s="109"/>
      <c r="JE89" s="109"/>
      <c r="JF89" s="109"/>
      <c r="JG89" s="109"/>
      <c r="JH89" s="109"/>
      <c r="JI89" s="109"/>
      <c r="JJ89" s="109"/>
      <c r="JK89" s="109"/>
      <c r="JL89" s="109"/>
      <c r="JM89" s="109"/>
      <c r="JN89" s="109"/>
      <c r="JO89" s="109"/>
      <c r="JP89" s="109"/>
      <c r="JQ89" s="109"/>
      <c r="JR89" s="109"/>
      <c r="JS89" s="109"/>
      <c r="JT89" s="109"/>
      <c r="JU89" s="109"/>
      <c r="JV89" s="109"/>
      <c r="JW89" s="109"/>
      <c r="JX89" s="109"/>
      <c r="JY89" s="109"/>
      <c r="JZ89" s="109"/>
      <c r="KA89" s="109"/>
      <c r="KB89" s="109"/>
      <c r="KC89" s="109"/>
      <c r="KD89" s="109"/>
      <c r="KE89" s="109"/>
      <c r="KF89" s="109"/>
      <c r="KG89" s="109"/>
      <c r="KH89" s="109"/>
      <c r="KI89" s="109"/>
      <c r="KJ89" s="109"/>
      <c r="KK89" s="109"/>
      <c r="KL89" s="109"/>
      <c r="KM89" s="109"/>
      <c r="KN89" s="109"/>
      <c r="KO89" s="109"/>
      <c r="KP89" s="109"/>
      <c r="KQ89" s="109"/>
      <c r="KR89" s="109"/>
      <c r="KS89" s="109"/>
      <c r="KT89" s="109"/>
      <c r="KU89" s="109"/>
      <c r="KV89" s="109"/>
      <c r="KW89" s="109"/>
      <c r="KX89" s="109"/>
      <c r="KY89" s="109"/>
      <c r="KZ89" s="109"/>
      <c r="LA89" s="109"/>
      <c r="LB89" s="109"/>
      <c r="LC89" s="109"/>
      <c r="LD89" s="109"/>
      <c r="LE89" s="109"/>
      <c r="LF89" s="109"/>
      <c r="LG89" s="109"/>
      <c r="LH89" s="109"/>
      <c r="LI89" s="109"/>
      <c r="LJ89" s="109"/>
      <c r="LK89" s="109"/>
      <c r="LL89" s="109"/>
      <c r="LM89" s="109"/>
      <c r="LN89" s="109"/>
      <c r="LO89" s="109"/>
      <c r="LP89" s="109"/>
      <c r="LQ89" s="109"/>
      <c r="LR89" s="109"/>
      <c r="LS89" s="109"/>
      <c r="LT89" s="109"/>
      <c r="LU89" s="109"/>
      <c r="LV89" s="109"/>
      <c r="LW89" s="109"/>
      <c r="LX89" s="109"/>
      <c r="LY89" s="109"/>
      <c r="LZ89" s="109"/>
      <c r="MA89" s="109"/>
      <c r="MB89" s="109"/>
      <c r="MC89" s="109"/>
      <c r="MD89" s="109"/>
      <c r="ME89" s="109"/>
      <c r="MF89" s="109"/>
      <c r="MG89" s="109"/>
      <c r="MH89" s="109"/>
      <c r="MI89" s="109"/>
      <c r="MJ89" s="109"/>
      <c r="MK89" s="109"/>
      <c r="ML89" s="109"/>
      <c r="MM89" s="109"/>
      <c r="MN89" s="109"/>
      <c r="MO89" s="109"/>
      <c r="MP89" s="109"/>
      <c r="MQ89" s="109"/>
      <c r="MR89" s="109"/>
      <c r="MS89" s="109"/>
      <c r="MT89" s="109"/>
      <c r="MU89" s="109"/>
      <c r="MV89" s="109"/>
      <c r="MW89" s="109"/>
      <c r="MX89" s="109"/>
      <c r="MY89" s="109"/>
      <c r="MZ89" s="109"/>
      <c r="NA89" s="109"/>
      <c r="NB89" s="109"/>
      <c r="NC89" s="109"/>
      <c r="ND89" s="109"/>
      <c r="NE89" s="109"/>
      <c r="NF89" s="109"/>
      <c r="NG89" s="109"/>
      <c r="NH89" s="109"/>
      <c r="NI89" s="109"/>
      <c r="NJ89" s="109"/>
      <c r="NK89" s="109"/>
      <c r="NL89" s="109"/>
      <c r="NM89" s="109"/>
      <c r="NN89" s="109"/>
      <c r="NO89" s="109"/>
      <c r="NP89" s="109"/>
      <c r="NQ89" s="109"/>
      <c r="NR89" s="109"/>
      <c r="NS89" s="109"/>
      <c r="NT89" s="109"/>
      <c r="NU89" s="109"/>
      <c r="NV89" s="109"/>
      <c r="NW89" s="109"/>
      <c r="NX89" s="109"/>
      <c r="NY89" s="109"/>
      <c r="NZ89" s="109"/>
      <c r="OA89" s="109"/>
      <c r="OB89" s="109"/>
      <c r="OC89" s="109"/>
      <c r="OD89" s="109"/>
      <c r="OE89" s="109"/>
      <c r="OF89" s="109"/>
      <c r="OG89" s="109"/>
      <c r="OH89" s="109"/>
      <c r="OI89" s="109"/>
      <c r="OJ89" s="109"/>
      <c r="OK89" s="109"/>
      <c r="OL89" s="109"/>
      <c r="OM89" s="109"/>
      <c r="ON89" s="109"/>
      <c r="OO89" s="109"/>
      <c r="OP89" s="109"/>
      <c r="OQ89" s="109"/>
      <c r="OR89" s="109"/>
      <c r="OS89" s="109"/>
      <c r="OT89" s="109"/>
      <c r="OU89" s="109"/>
      <c r="OV89" s="109"/>
      <c r="OW89" s="109"/>
      <c r="OX89" s="109"/>
      <c r="OY89" s="109"/>
      <c r="OZ89" s="109"/>
      <c r="PA89" s="109"/>
      <c r="PB89" s="109"/>
      <c r="PC89" s="109"/>
      <c r="PD89" s="109"/>
      <c r="PE89" s="109"/>
      <c r="PF89" s="109"/>
      <c r="PG89" s="109"/>
      <c r="PH89" s="109"/>
      <c r="PI89" s="109"/>
      <c r="PJ89" s="109"/>
      <c r="PK89" s="109"/>
      <c r="PL89" s="109"/>
      <c r="PM89" s="109"/>
      <c r="PN89" s="109"/>
      <c r="PO89" s="109"/>
      <c r="PP89" s="109"/>
      <c r="PQ89" s="109"/>
      <c r="PR89" s="109"/>
      <c r="PS89" s="109"/>
      <c r="PT89" s="109"/>
      <c r="PU89" s="109"/>
      <c r="PV89" s="109"/>
      <c r="PW89" s="109"/>
      <c r="PX89" s="109"/>
      <c r="PY89" s="109"/>
      <c r="PZ89" s="109"/>
      <c r="QA89" s="109"/>
      <c r="QB89" s="109"/>
      <c r="QC89" s="109"/>
      <c r="QD89" s="109"/>
      <c r="QE89" s="109"/>
      <c r="QF89" s="109"/>
      <c r="QG89" s="109"/>
      <c r="QH89" s="109"/>
      <c r="QI89" s="109"/>
      <c r="QJ89" s="109"/>
      <c r="QK89" s="23">
        <f t="shared" si="1"/>
        <v>29</v>
      </c>
      <c r="QL89" s="125"/>
      <c r="QM89" s="125"/>
      <c r="QN89" s="125"/>
      <c r="QO89" s="125"/>
      <c r="QP89" s="125">
        <v>1040.6500000000001</v>
      </c>
      <c r="QQ89" s="125"/>
      <c r="QR89" s="125"/>
      <c r="QS89" s="130"/>
    </row>
    <row r="90" spans="1:461" s="5" customFormat="1" ht="12.75" customHeight="1" x14ac:dyDescent="0.2">
      <c r="A90" s="52">
        <v>44609</v>
      </c>
      <c r="B90" s="98" t="s">
        <v>169</v>
      </c>
      <c r="C90" s="107"/>
      <c r="D90" s="107"/>
      <c r="E90" s="108"/>
      <c r="F90" s="108"/>
      <c r="G90" s="108"/>
      <c r="H90" s="108"/>
      <c r="I90" s="108"/>
      <c r="J90" s="108"/>
      <c r="K90" s="108"/>
      <c r="L90" s="108"/>
      <c r="M90" s="108"/>
      <c r="N90" s="109"/>
      <c r="O90" s="109"/>
      <c r="P90" s="109"/>
      <c r="Q90" s="109"/>
      <c r="R90" s="109"/>
      <c r="S90" s="109"/>
      <c r="T90" s="109"/>
      <c r="U90" s="109">
        <v>10</v>
      </c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  <c r="BO90" s="109"/>
      <c r="BP90" s="109"/>
      <c r="BQ90" s="109"/>
      <c r="BR90" s="109"/>
      <c r="BS90" s="109"/>
      <c r="BT90" s="109"/>
      <c r="BU90" s="109"/>
      <c r="BV90" s="109"/>
      <c r="BW90" s="109"/>
      <c r="BX90" s="109"/>
      <c r="BY90" s="109"/>
      <c r="BZ90" s="109"/>
      <c r="CA90" s="109"/>
      <c r="CB90" s="109"/>
      <c r="CC90" s="109"/>
      <c r="CD90" s="109"/>
      <c r="CE90" s="109"/>
      <c r="CF90" s="109"/>
      <c r="CG90" s="109"/>
      <c r="CH90" s="109"/>
      <c r="CI90" s="109"/>
      <c r="CJ90" s="109"/>
      <c r="CK90" s="109"/>
      <c r="CL90" s="109"/>
      <c r="CM90" s="109"/>
      <c r="CN90" s="109"/>
      <c r="CO90" s="109"/>
      <c r="CP90" s="109"/>
      <c r="CQ90" s="109"/>
      <c r="CR90" s="109"/>
      <c r="CS90" s="109"/>
      <c r="CT90" s="109"/>
      <c r="CU90" s="109"/>
      <c r="CV90" s="109"/>
      <c r="CW90" s="109"/>
      <c r="CX90" s="109"/>
      <c r="CY90" s="109"/>
      <c r="CZ90" s="109"/>
      <c r="DA90" s="109"/>
      <c r="DB90" s="109"/>
      <c r="DC90" s="109"/>
      <c r="DD90" s="109"/>
      <c r="DE90" s="109"/>
      <c r="DF90" s="109"/>
      <c r="DG90" s="109"/>
      <c r="DH90" s="109"/>
      <c r="DI90" s="109"/>
      <c r="DJ90" s="109"/>
      <c r="DK90" s="109"/>
      <c r="DL90" s="109"/>
      <c r="DM90" s="109"/>
      <c r="DN90" s="109"/>
      <c r="DO90" s="109"/>
      <c r="DP90" s="109"/>
      <c r="DQ90" s="109"/>
      <c r="DR90" s="109"/>
      <c r="DS90" s="109"/>
      <c r="DT90" s="109"/>
      <c r="DU90" s="109"/>
      <c r="DV90" s="109"/>
      <c r="DW90" s="109"/>
      <c r="DX90" s="109"/>
      <c r="DY90" s="109"/>
      <c r="DZ90" s="109"/>
      <c r="EA90" s="109"/>
      <c r="EB90" s="109"/>
      <c r="EC90" s="109"/>
      <c r="ED90" s="109"/>
      <c r="EE90" s="109"/>
      <c r="EF90" s="109"/>
      <c r="EG90" s="109"/>
      <c r="EH90" s="109"/>
      <c r="EI90" s="109"/>
      <c r="EJ90" s="109"/>
      <c r="EK90" s="109"/>
      <c r="EL90" s="109"/>
      <c r="EM90" s="109"/>
      <c r="EN90" s="109"/>
      <c r="EO90" s="109"/>
      <c r="EP90" s="109"/>
      <c r="EQ90" s="109"/>
      <c r="ER90" s="109"/>
      <c r="ES90" s="109"/>
      <c r="ET90" s="109"/>
      <c r="EU90" s="109"/>
      <c r="EV90" s="109"/>
      <c r="EW90" s="109"/>
      <c r="EX90" s="109"/>
      <c r="EY90" s="109"/>
      <c r="EZ90" s="109"/>
      <c r="FA90" s="109"/>
      <c r="FB90" s="109"/>
      <c r="FC90" s="109"/>
      <c r="FD90" s="109"/>
      <c r="FE90" s="109"/>
      <c r="FF90" s="109"/>
      <c r="FG90" s="109"/>
      <c r="FH90" s="109"/>
      <c r="FI90" s="109"/>
      <c r="FJ90" s="109"/>
      <c r="FK90" s="109"/>
      <c r="FL90" s="109"/>
      <c r="FM90" s="109"/>
      <c r="FN90" s="109"/>
      <c r="FO90" s="109"/>
      <c r="FP90" s="109"/>
      <c r="FQ90" s="109"/>
      <c r="FR90" s="109"/>
      <c r="FS90" s="109"/>
      <c r="FT90" s="109"/>
      <c r="FU90" s="109"/>
      <c r="FV90" s="109"/>
      <c r="FW90" s="109"/>
      <c r="FX90" s="109"/>
      <c r="FY90" s="109"/>
      <c r="FZ90" s="109"/>
      <c r="GA90" s="109"/>
      <c r="GB90" s="109"/>
      <c r="GC90" s="109"/>
      <c r="GD90" s="109"/>
      <c r="GE90" s="109"/>
      <c r="GF90" s="109"/>
      <c r="GG90" s="109"/>
      <c r="GH90" s="109"/>
      <c r="GI90" s="109"/>
      <c r="GJ90" s="109"/>
      <c r="GK90" s="109"/>
      <c r="GL90" s="109"/>
      <c r="GM90" s="109"/>
      <c r="GN90" s="109"/>
      <c r="GO90" s="109"/>
      <c r="GP90" s="109"/>
      <c r="GQ90" s="109"/>
      <c r="GR90" s="109"/>
      <c r="GS90" s="109"/>
      <c r="GT90" s="109"/>
      <c r="GU90" s="109"/>
      <c r="GV90" s="109"/>
      <c r="GW90" s="109"/>
      <c r="GX90" s="109"/>
      <c r="GY90" s="109"/>
      <c r="GZ90" s="109"/>
      <c r="HA90" s="109"/>
      <c r="HB90" s="109"/>
      <c r="HC90" s="109"/>
      <c r="HD90" s="109"/>
      <c r="HE90" s="109"/>
      <c r="HF90" s="109"/>
      <c r="HG90" s="109"/>
      <c r="HH90" s="109"/>
      <c r="HI90" s="109"/>
      <c r="HJ90" s="109"/>
      <c r="HK90" s="109"/>
      <c r="HL90" s="109"/>
      <c r="HM90" s="109"/>
      <c r="HN90" s="109"/>
      <c r="HO90" s="109"/>
      <c r="HP90" s="109"/>
      <c r="HQ90" s="109"/>
      <c r="HR90" s="109"/>
      <c r="HS90" s="109"/>
      <c r="HT90" s="109"/>
      <c r="HU90" s="109"/>
      <c r="HV90" s="109"/>
      <c r="HW90" s="109"/>
      <c r="HX90" s="109"/>
      <c r="HY90" s="109"/>
      <c r="HZ90" s="109"/>
      <c r="IA90" s="109"/>
      <c r="IB90" s="109"/>
      <c r="IC90" s="109"/>
      <c r="ID90" s="109"/>
      <c r="IE90" s="109"/>
      <c r="IF90" s="109"/>
      <c r="IG90" s="109"/>
      <c r="IH90" s="109"/>
      <c r="II90" s="109"/>
      <c r="IJ90" s="109"/>
      <c r="IK90" s="109"/>
      <c r="IL90" s="109"/>
      <c r="IM90" s="109"/>
      <c r="IN90" s="109"/>
      <c r="IO90" s="109"/>
      <c r="IP90" s="109"/>
      <c r="IQ90" s="109"/>
      <c r="IR90" s="109"/>
      <c r="IS90" s="109"/>
      <c r="IT90" s="109"/>
      <c r="IU90" s="109"/>
      <c r="IV90" s="109"/>
      <c r="IW90" s="109"/>
      <c r="IX90" s="109"/>
      <c r="IY90" s="109"/>
      <c r="IZ90" s="109"/>
      <c r="JA90" s="109"/>
      <c r="JB90" s="109"/>
      <c r="JC90" s="109"/>
      <c r="JD90" s="109"/>
      <c r="JE90" s="109"/>
      <c r="JF90" s="109"/>
      <c r="JG90" s="109"/>
      <c r="JH90" s="109"/>
      <c r="JI90" s="109"/>
      <c r="JJ90" s="109"/>
      <c r="JK90" s="109"/>
      <c r="JL90" s="109"/>
      <c r="JM90" s="109"/>
      <c r="JN90" s="109"/>
      <c r="JO90" s="109"/>
      <c r="JP90" s="109"/>
      <c r="JQ90" s="109"/>
      <c r="JR90" s="109"/>
      <c r="JS90" s="109"/>
      <c r="JT90" s="109"/>
      <c r="JU90" s="109"/>
      <c r="JV90" s="109"/>
      <c r="JW90" s="109"/>
      <c r="JX90" s="109"/>
      <c r="JY90" s="109"/>
      <c r="JZ90" s="109"/>
      <c r="KA90" s="109"/>
      <c r="KB90" s="109"/>
      <c r="KC90" s="109"/>
      <c r="KD90" s="109"/>
      <c r="KE90" s="109"/>
      <c r="KF90" s="109"/>
      <c r="KG90" s="109"/>
      <c r="KH90" s="109"/>
      <c r="KI90" s="109"/>
      <c r="KJ90" s="109"/>
      <c r="KK90" s="109"/>
      <c r="KL90" s="109"/>
      <c r="KM90" s="109"/>
      <c r="KN90" s="109"/>
      <c r="KO90" s="109"/>
      <c r="KP90" s="109"/>
      <c r="KQ90" s="109"/>
      <c r="KR90" s="109"/>
      <c r="KS90" s="109"/>
      <c r="KT90" s="109"/>
      <c r="KU90" s="109"/>
      <c r="KV90" s="109"/>
      <c r="KW90" s="109"/>
      <c r="KX90" s="109"/>
      <c r="KY90" s="109"/>
      <c r="KZ90" s="109"/>
      <c r="LA90" s="109"/>
      <c r="LB90" s="109"/>
      <c r="LC90" s="109"/>
      <c r="LD90" s="109"/>
      <c r="LE90" s="109"/>
      <c r="LF90" s="109"/>
      <c r="LG90" s="109"/>
      <c r="LH90" s="109"/>
      <c r="LI90" s="109"/>
      <c r="LJ90" s="109"/>
      <c r="LK90" s="109"/>
      <c r="LL90" s="109"/>
      <c r="LM90" s="109"/>
      <c r="LN90" s="109"/>
      <c r="LO90" s="109"/>
      <c r="LP90" s="109"/>
      <c r="LQ90" s="109"/>
      <c r="LR90" s="109"/>
      <c r="LS90" s="109"/>
      <c r="LT90" s="109"/>
      <c r="LU90" s="109"/>
      <c r="LV90" s="109"/>
      <c r="LW90" s="109"/>
      <c r="LX90" s="109"/>
      <c r="LY90" s="109"/>
      <c r="LZ90" s="109"/>
      <c r="MA90" s="109"/>
      <c r="MB90" s="109"/>
      <c r="MC90" s="109"/>
      <c r="MD90" s="109"/>
      <c r="ME90" s="109"/>
      <c r="MF90" s="109"/>
      <c r="MG90" s="109"/>
      <c r="MH90" s="109"/>
      <c r="MI90" s="109"/>
      <c r="MJ90" s="109"/>
      <c r="MK90" s="109"/>
      <c r="ML90" s="109"/>
      <c r="MM90" s="109"/>
      <c r="MN90" s="109"/>
      <c r="MO90" s="109"/>
      <c r="MP90" s="109"/>
      <c r="MQ90" s="109"/>
      <c r="MR90" s="109"/>
      <c r="MS90" s="109"/>
      <c r="MT90" s="109"/>
      <c r="MU90" s="109"/>
      <c r="MV90" s="109"/>
      <c r="MW90" s="109"/>
      <c r="MX90" s="109"/>
      <c r="MY90" s="109"/>
      <c r="MZ90" s="109"/>
      <c r="NA90" s="109"/>
      <c r="NB90" s="109"/>
      <c r="NC90" s="109"/>
      <c r="ND90" s="109"/>
      <c r="NE90" s="109"/>
      <c r="NF90" s="109"/>
      <c r="NG90" s="109"/>
      <c r="NH90" s="109"/>
      <c r="NI90" s="109"/>
      <c r="NJ90" s="109"/>
      <c r="NK90" s="109"/>
      <c r="NL90" s="109"/>
      <c r="NM90" s="109"/>
      <c r="NN90" s="109"/>
      <c r="NO90" s="109"/>
      <c r="NP90" s="109"/>
      <c r="NQ90" s="109"/>
      <c r="NR90" s="109"/>
      <c r="NS90" s="109"/>
      <c r="NT90" s="109"/>
      <c r="NU90" s="109"/>
      <c r="NV90" s="109"/>
      <c r="NW90" s="109"/>
      <c r="NX90" s="109"/>
      <c r="NY90" s="109"/>
      <c r="NZ90" s="109"/>
      <c r="OA90" s="109"/>
      <c r="OB90" s="109"/>
      <c r="OC90" s="109"/>
      <c r="OD90" s="109"/>
      <c r="OE90" s="109"/>
      <c r="OF90" s="109"/>
      <c r="OG90" s="109"/>
      <c r="OH90" s="109"/>
      <c r="OI90" s="109"/>
      <c r="OJ90" s="109"/>
      <c r="OK90" s="109"/>
      <c r="OL90" s="109"/>
      <c r="OM90" s="109"/>
      <c r="ON90" s="109"/>
      <c r="OO90" s="109"/>
      <c r="OP90" s="109"/>
      <c r="OQ90" s="109"/>
      <c r="OR90" s="109"/>
      <c r="OS90" s="109"/>
      <c r="OT90" s="109"/>
      <c r="OU90" s="109"/>
      <c r="OV90" s="109"/>
      <c r="OW90" s="109"/>
      <c r="OX90" s="109"/>
      <c r="OY90" s="109"/>
      <c r="OZ90" s="109"/>
      <c r="PA90" s="109"/>
      <c r="PB90" s="109"/>
      <c r="PC90" s="109"/>
      <c r="PD90" s="109"/>
      <c r="PE90" s="109"/>
      <c r="PF90" s="109"/>
      <c r="PG90" s="109"/>
      <c r="PH90" s="109"/>
      <c r="PI90" s="109"/>
      <c r="PJ90" s="109"/>
      <c r="PK90" s="109"/>
      <c r="PL90" s="109"/>
      <c r="PM90" s="109"/>
      <c r="PN90" s="109"/>
      <c r="PO90" s="109"/>
      <c r="PP90" s="109"/>
      <c r="PQ90" s="109"/>
      <c r="PR90" s="109"/>
      <c r="PS90" s="109"/>
      <c r="PT90" s="109"/>
      <c r="PU90" s="109"/>
      <c r="PV90" s="109"/>
      <c r="PW90" s="109"/>
      <c r="PX90" s="109"/>
      <c r="PY90" s="109"/>
      <c r="PZ90" s="109"/>
      <c r="QA90" s="109"/>
      <c r="QB90" s="109"/>
      <c r="QC90" s="109"/>
      <c r="QD90" s="109"/>
      <c r="QE90" s="109"/>
      <c r="QF90" s="109"/>
      <c r="QG90" s="109"/>
      <c r="QH90" s="109"/>
      <c r="QI90" s="109"/>
      <c r="QJ90" s="109"/>
      <c r="QK90" s="23">
        <f t="shared" si="1"/>
        <v>10</v>
      </c>
      <c r="QL90" s="125"/>
      <c r="QM90" s="125"/>
      <c r="QN90" s="125"/>
      <c r="QO90" s="125">
        <v>536.16</v>
      </c>
      <c r="QP90" s="125"/>
      <c r="QQ90" s="125"/>
      <c r="QR90" s="125"/>
      <c r="QS90" s="130"/>
    </row>
    <row r="91" spans="1:461" s="5" customFormat="1" ht="12.75" customHeight="1" x14ac:dyDescent="0.2">
      <c r="A91" s="52">
        <v>44609</v>
      </c>
      <c r="B91" s="98" t="s">
        <v>288</v>
      </c>
      <c r="C91" s="107"/>
      <c r="D91" s="107"/>
      <c r="E91" s="108">
        <v>10</v>
      </c>
      <c r="F91" s="108"/>
      <c r="G91" s="108"/>
      <c r="H91" s="108"/>
      <c r="I91" s="108"/>
      <c r="J91" s="108"/>
      <c r="K91" s="108"/>
      <c r="L91" s="108"/>
      <c r="M91" s="108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  <c r="BO91" s="109"/>
      <c r="BP91" s="109"/>
      <c r="BQ91" s="109"/>
      <c r="BR91" s="109"/>
      <c r="BS91" s="109"/>
      <c r="BT91" s="109"/>
      <c r="BU91" s="109"/>
      <c r="BV91" s="109"/>
      <c r="BW91" s="109"/>
      <c r="BX91" s="109"/>
      <c r="BY91" s="109"/>
      <c r="BZ91" s="109"/>
      <c r="CA91" s="109"/>
      <c r="CB91" s="109"/>
      <c r="CC91" s="109"/>
      <c r="CD91" s="109"/>
      <c r="CE91" s="109"/>
      <c r="CF91" s="109"/>
      <c r="CG91" s="109"/>
      <c r="CH91" s="109"/>
      <c r="CI91" s="109"/>
      <c r="CJ91" s="109"/>
      <c r="CK91" s="109"/>
      <c r="CL91" s="109"/>
      <c r="CM91" s="109"/>
      <c r="CN91" s="109"/>
      <c r="CO91" s="109"/>
      <c r="CP91" s="109"/>
      <c r="CQ91" s="109"/>
      <c r="CR91" s="109"/>
      <c r="CS91" s="109"/>
      <c r="CT91" s="109"/>
      <c r="CU91" s="109"/>
      <c r="CV91" s="109"/>
      <c r="CW91" s="109"/>
      <c r="CX91" s="109"/>
      <c r="CY91" s="109"/>
      <c r="CZ91" s="109"/>
      <c r="DA91" s="109"/>
      <c r="DB91" s="109"/>
      <c r="DC91" s="109"/>
      <c r="DD91" s="109"/>
      <c r="DE91" s="109"/>
      <c r="DF91" s="109"/>
      <c r="DG91" s="109"/>
      <c r="DH91" s="109"/>
      <c r="DI91" s="109"/>
      <c r="DJ91" s="109"/>
      <c r="DK91" s="109"/>
      <c r="DL91" s="109"/>
      <c r="DM91" s="109"/>
      <c r="DN91" s="109"/>
      <c r="DO91" s="109"/>
      <c r="DP91" s="109"/>
      <c r="DQ91" s="109"/>
      <c r="DR91" s="109"/>
      <c r="DS91" s="109"/>
      <c r="DT91" s="109"/>
      <c r="DU91" s="109"/>
      <c r="DV91" s="109"/>
      <c r="DW91" s="109"/>
      <c r="DX91" s="109"/>
      <c r="DY91" s="109"/>
      <c r="DZ91" s="109"/>
      <c r="EA91" s="109"/>
      <c r="EB91" s="109"/>
      <c r="EC91" s="109"/>
      <c r="ED91" s="109"/>
      <c r="EE91" s="109"/>
      <c r="EF91" s="109"/>
      <c r="EG91" s="109"/>
      <c r="EH91" s="109"/>
      <c r="EI91" s="109"/>
      <c r="EJ91" s="109"/>
      <c r="EK91" s="109"/>
      <c r="EL91" s="109"/>
      <c r="EM91" s="109"/>
      <c r="EN91" s="109"/>
      <c r="EO91" s="109"/>
      <c r="EP91" s="109"/>
      <c r="EQ91" s="109"/>
      <c r="ER91" s="109"/>
      <c r="ES91" s="109"/>
      <c r="ET91" s="109"/>
      <c r="EU91" s="109"/>
      <c r="EV91" s="109"/>
      <c r="EW91" s="109"/>
      <c r="EX91" s="109"/>
      <c r="EY91" s="109"/>
      <c r="EZ91" s="109"/>
      <c r="FA91" s="109"/>
      <c r="FB91" s="109"/>
      <c r="FC91" s="109"/>
      <c r="FD91" s="109"/>
      <c r="FE91" s="109"/>
      <c r="FF91" s="109"/>
      <c r="FG91" s="109"/>
      <c r="FH91" s="109"/>
      <c r="FI91" s="109"/>
      <c r="FJ91" s="109"/>
      <c r="FK91" s="109"/>
      <c r="FL91" s="109"/>
      <c r="FM91" s="109"/>
      <c r="FN91" s="109"/>
      <c r="FO91" s="109"/>
      <c r="FP91" s="109"/>
      <c r="FQ91" s="109"/>
      <c r="FR91" s="109"/>
      <c r="FS91" s="109"/>
      <c r="FT91" s="109"/>
      <c r="FU91" s="109"/>
      <c r="FV91" s="109"/>
      <c r="FW91" s="109"/>
      <c r="FX91" s="109"/>
      <c r="FY91" s="109"/>
      <c r="FZ91" s="109"/>
      <c r="GA91" s="109"/>
      <c r="GB91" s="109"/>
      <c r="GC91" s="109"/>
      <c r="GD91" s="109"/>
      <c r="GE91" s="109"/>
      <c r="GF91" s="109"/>
      <c r="GG91" s="109"/>
      <c r="GH91" s="109"/>
      <c r="GI91" s="109"/>
      <c r="GJ91" s="109"/>
      <c r="GK91" s="109"/>
      <c r="GL91" s="109"/>
      <c r="GM91" s="109"/>
      <c r="GN91" s="109"/>
      <c r="GO91" s="109"/>
      <c r="GP91" s="109"/>
      <c r="GQ91" s="109"/>
      <c r="GR91" s="109"/>
      <c r="GS91" s="109"/>
      <c r="GT91" s="109"/>
      <c r="GU91" s="109"/>
      <c r="GV91" s="109"/>
      <c r="GW91" s="109"/>
      <c r="GX91" s="109"/>
      <c r="GY91" s="109"/>
      <c r="GZ91" s="109"/>
      <c r="HA91" s="109"/>
      <c r="HB91" s="109"/>
      <c r="HC91" s="109"/>
      <c r="HD91" s="109"/>
      <c r="HE91" s="109"/>
      <c r="HF91" s="109"/>
      <c r="HG91" s="109"/>
      <c r="HH91" s="109"/>
      <c r="HI91" s="109"/>
      <c r="HJ91" s="109"/>
      <c r="HK91" s="109"/>
      <c r="HL91" s="109"/>
      <c r="HM91" s="109"/>
      <c r="HN91" s="109"/>
      <c r="HO91" s="109"/>
      <c r="HP91" s="109"/>
      <c r="HQ91" s="109"/>
      <c r="HR91" s="109"/>
      <c r="HS91" s="109"/>
      <c r="HT91" s="109"/>
      <c r="HU91" s="109"/>
      <c r="HV91" s="109"/>
      <c r="HW91" s="109"/>
      <c r="HX91" s="109"/>
      <c r="HY91" s="109"/>
      <c r="HZ91" s="109"/>
      <c r="IA91" s="109"/>
      <c r="IB91" s="109"/>
      <c r="IC91" s="109"/>
      <c r="ID91" s="109"/>
      <c r="IE91" s="109"/>
      <c r="IF91" s="109"/>
      <c r="IG91" s="109"/>
      <c r="IH91" s="109"/>
      <c r="II91" s="109"/>
      <c r="IJ91" s="109"/>
      <c r="IK91" s="109"/>
      <c r="IL91" s="109"/>
      <c r="IM91" s="109"/>
      <c r="IN91" s="109"/>
      <c r="IO91" s="109"/>
      <c r="IP91" s="109"/>
      <c r="IQ91" s="109"/>
      <c r="IR91" s="109"/>
      <c r="IS91" s="109"/>
      <c r="IT91" s="109"/>
      <c r="IU91" s="109"/>
      <c r="IV91" s="109"/>
      <c r="IW91" s="109"/>
      <c r="IX91" s="109"/>
      <c r="IY91" s="109"/>
      <c r="IZ91" s="109"/>
      <c r="JA91" s="109"/>
      <c r="JB91" s="109"/>
      <c r="JC91" s="109"/>
      <c r="JD91" s="109"/>
      <c r="JE91" s="109"/>
      <c r="JF91" s="109"/>
      <c r="JG91" s="109"/>
      <c r="JH91" s="109"/>
      <c r="JI91" s="109"/>
      <c r="JJ91" s="109"/>
      <c r="JK91" s="109"/>
      <c r="JL91" s="109"/>
      <c r="JM91" s="109"/>
      <c r="JN91" s="109"/>
      <c r="JO91" s="109"/>
      <c r="JP91" s="109"/>
      <c r="JQ91" s="109"/>
      <c r="JR91" s="109"/>
      <c r="JS91" s="109"/>
      <c r="JT91" s="109">
        <v>10</v>
      </c>
      <c r="JU91" s="109"/>
      <c r="JV91" s="109"/>
      <c r="JW91" s="109"/>
      <c r="JX91" s="109"/>
      <c r="JY91" s="109"/>
      <c r="JZ91" s="109"/>
      <c r="KA91" s="109"/>
      <c r="KB91" s="109"/>
      <c r="KC91" s="109"/>
      <c r="KD91" s="109"/>
      <c r="KE91" s="109"/>
      <c r="KF91" s="109"/>
      <c r="KG91" s="109"/>
      <c r="KH91" s="109"/>
      <c r="KI91" s="109"/>
      <c r="KJ91" s="109"/>
      <c r="KK91" s="109"/>
      <c r="KL91" s="109"/>
      <c r="KM91" s="109"/>
      <c r="KN91" s="109">
        <v>10</v>
      </c>
      <c r="KO91" s="109"/>
      <c r="KP91" s="109"/>
      <c r="KQ91" s="109"/>
      <c r="KR91" s="109"/>
      <c r="KS91" s="109"/>
      <c r="KT91" s="109"/>
      <c r="KU91" s="109"/>
      <c r="KV91" s="109"/>
      <c r="KW91" s="109"/>
      <c r="KX91" s="109"/>
      <c r="KY91" s="109"/>
      <c r="KZ91" s="109"/>
      <c r="LA91" s="109"/>
      <c r="LB91" s="109"/>
      <c r="LC91" s="109"/>
      <c r="LD91" s="109"/>
      <c r="LE91" s="109"/>
      <c r="LF91" s="109"/>
      <c r="LG91" s="109"/>
      <c r="LH91" s="109"/>
      <c r="LI91" s="109"/>
      <c r="LJ91" s="109"/>
      <c r="LK91" s="109"/>
      <c r="LL91" s="109"/>
      <c r="LM91" s="109"/>
      <c r="LN91" s="109"/>
      <c r="LO91" s="109"/>
      <c r="LP91" s="109"/>
      <c r="LQ91" s="109"/>
      <c r="LR91" s="109"/>
      <c r="LS91" s="109"/>
      <c r="LT91" s="109"/>
      <c r="LU91" s="109"/>
      <c r="LV91" s="109"/>
      <c r="LW91" s="109"/>
      <c r="LX91" s="109"/>
      <c r="LY91" s="109"/>
      <c r="LZ91" s="109"/>
      <c r="MA91" s="109"/>
      <c r="MB91" s="109"/>
      <c r="MC91" s="109"/>
      <c r="MD91" s="109"/>
      <c r="ME91" s="109"/>
      <c r="MF91" s="109"/>
      <c r="MG91" s="109"/>
      <c r="MH91" s="109"/>
      <c r="MI91" s="109"/>
      <c r="MJ91" s="109"/>
      <c r="MK91" s="109"/>
      <c r="ML91" s="109"/>
      <c r="MM91" s="109"/>
      <c r="MN91" s="109"/>
      <c r="MO91" s="109"/>
      <c r="MP91" s="109"/>
      <c r="MQ91" s="109"/>
      <c r="MR91" s="109"/>
      <c r="MS91" s="109"/>
      <c r="MT91" s="109"/>
      <c r="MU91" s="109"/>
      <c r="MV91" s="109"/>
      <c r="MW91" s="109"/>
      <c r="MX91" s="109"/>
      <c r="MY91" s="109"/>
      <c r="MZ91" s="109"/>
      <c r="NA91" s="109"/>
      <c r="NB91" s="109"/>
      <c r="NC91" s="109"/>
      <c r="ND91" s="109"/>
      <c r="NE91" s="109"/>
      <c r="NF91" s="109"/>
      <c r="NG91" s="109"/>
      <c r="NH91" s="109"/>
      <c r="NI91" s="109"/>
      <c r="NJ91" s="109"/>
      <c r="NK91" s="109"/>
      <c r="NL91" s="109"/>
      <c r="NM91" s="109"/>
      <c r="NN91" s="109"/>
      <c r="NO91" s="109"/>
      <c r="NP91" s="109"/>
      <c r="NQ91" s="109"/>
      <c r="NR91" s="109"/>
      <c r="NS91" s="109"/>
      <c r="NT91" s="109"/>
      <c r="NU91" s="109"/>
      <c r="NV91" s="109"/>
      <c r="NW91" s="109"/>
      <c r="NX91" s="109"/>
      <c r="NY91" s="109"/>
      <c r="NZ91" s="109"/>
      <c r="OA91" s="109"/>
      <c r="OB91" s="109"/>
      <c r="OC91" s="109"/>
      <c r="OD91" s="109"/>
      <c r="OE91" s="109"/>
      <c r="OF91" s="109"/>
      <c r="OG91" s="109"/>
      <c r="OH91" s="109"/>
      <c r="OI91" s="109"/>
      <c r="OJ91" s="109"/>
      <c r="OK91" s="109"/>
      <c r="OL91" s="109"/>
      <c r="OM91" s="109"/>
      <c r="ON91" s="109"/>
      <c r="OO91" s="109"/>
      <c r="OP91" s="109"/>
      <c r="OQ91" s="109"/>
      <c r="OR91" s="109"/>
      <c r="OS91" s="109"/>
      <c r="OT91" s="109"/>
      <c r="OU91" s="109"/>
      <c r="OV91" s="109"/>
      <c r="OW91" s="109"/>
      <c r="OX91" s="109"/>
      <c r="OY91" s="109"/>
      <c r="OZ91" s="109"/>
      <c r="PA91" s="109"/>
      <c r="PB91" s="109"/>
      <c r="PC91" s="109"/>
      <c r="PD91" s="109"/>
      <c r="PE91" s="109"/>
      <c r="PF91" s="109"/>
      <c r="PG91" s="109"/>
      <c r="PH91" s="109"/>
      <c r="PI91" s="109"/>
      <c r="PJ91" s="109"/>
      <c r="PK91" s="109"/>
      <c r="PL91" s="109"/>
      <c r="PM91" s="109"/>
      <c r="PN91" s="109"/>
      <c r="PO91" s="109"/>
      <c r="PP91" s="109"/>
      <c r="PQ91" s="109"/>
      <c r="PR91" s="109"/>
      <c r="PS91" s="109"/>
      <c r="PT91" s="109"/>
      <c r="PU91" s="109"/>
      <c r="PV91" s="109"/>
      <c r="PW91" s="109"/>
      <c r="PX91" s="109"/>
      <c r="PY91" s="109"/>
      <c r="PZ91" s="109"/>
      <c r="QA91" s="109"/>
      <c r="QB91" s="109"/>
      <c r="QC91" s="109"/>
      <c r="QD91" s="109"/>
      <c r="QE91" s="109"/>
      <c r="QF91" s="109"/>
      <c r="QG91" s="109"/>
      <c r="QH91" s="109"/>
      <c r="QI91" s="109"/>
      <c r="QJ91" s="109"/>
      <c r="QK91" s="23">
        <f t="shared" ref="QK91:QK154" si="2">SUBTOTAL(9,C91:QJ91)</f>
        <v>30</v>
      </c>
      <c r="QL91" s="125"/>
      <c r="QM91" s="125"/>
      <c r="QN91" s="125">
        <v>1189.92</v>
      </c>
      <c r="QO91" s="125"/>
      <c r="QP91" s="125"/>
      <c r="QQ91" s="125"/>
      <c r="QR91" s="125"/>
      <c r="QS91" s="130"/>
    </row>
    <row r="92" spans="1:461" s="5" customFormat="1" ht="12.75" customHeight="1" x14ac:dyDescent="0.2">
      <c r="A92" s="52">
        <v>44610</v>
      </c>
      <c r="B92" s="90" t="s">
        <v>40</v>
      </c>
      <c r="C92" s="107"/>
      <c r="D92" s="107"/>
      <c r="E92" s="108"/>
      <c r="F92" s="108"/>
      <c r="G92" s="108"/>
      <c r="H92" s="108"/>
      <c r="I92" s="108"/>
      <c r="J92" s="108"/>
      <c r="K92" s="108"/>
      <c r="L92" s="108"/>
      <c r="M92" s="108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  <c r="BO92" s="109"/>
      <c r="BP92" s="109"/>
      <c r="BQ92" s="109"/>
      <c r="BR92" s="109"/>
      <c r="BS92" s="109"/>
      <c r="BT92" s="109"/>
      <c r="BU92" s="109"/>
      <c r="BV92" s="109"/>
      <c r="BW92" s="109"/>
      <c r="BX92" s="109"/>
      <c r="BY92" s="109"/>
      <c r="BZ92" s="109"/>
      <c r="CA92" s="109"/>
      <c r="CB92" s="109"/>
      <c r="CC92" s="109"/>
      <c r="CD92" s="109"/>
      <c r="CE92" s="109"/>
      <c r="CF92" s="109"/>
      <c r="CG92" s="109"/>
      <c r="CH92" s="109"/>
      <c r="CI92" s="109"/>
      <c r="CJ92" s="109"/>
      <c r="CK92" s="109"/>
      <c r="CL92" s="109"/>
      <c r="CM92" s="109"/>
      <c r="CN92" s="109"/>
      <c r="CO92" s="109"/>
      <c r="CP92" s="109"/>
      <c r="CQ92" s="109"/>
      <c r="CR92" s="109"/>
      <c r="CS92" s="109"/>
      <c r="CT92" s="109"/>
      <c r="CU92" s="109"/>
      <c r="CV92" s="109"/>
      <c r="CW92" s="109"/>
      <c r="CX92" s="109"/>
      <c r="CY92" s="109"/>
      <c r="CZ92" s="109"/>
      <c r="DA92" s="109"/>
      <c r="DB92" s="109"/>
      <c r="DC92" s="109"/>
      <c r="DD92" s="109"/>
      <c r="DE92" s="109"/>
      <c r="DF92" s="109"/>
      <c r="DG92" s="109"/>
      <c r="DH92" s="109"/>
      <c r="DI92" s="109"/>
      <c r="DJ92" s="109"/>
      <c r="DK92" s="109"/>
      <c r="DL92" s="109"/>
      <c r="DM92" s="109"/>
      <c r="DN92" s="109"/>
      <c r="DO92" s="109"/>
      <c r="DP92" s="109"/>
      <c r="DQ92" s="109"/>
      <c r="DR92" s="109"/>
      <c r="DS92" s="109"/>
      <c r="DT92" s="109"/>
      <c r="DU92" s="109"/>
      <c r="DV92" s="109"/>
      <c r="DW92" s="109"/>
      <c r="DX92" s="109"/>
      <c r="DY92" s="109"/>
      <c r="DZ92" s="109"/>
      <c r="EA92" s="109"/>
      <c r="EB92" s="109"/>
      <c r="EC92" s="109"/>
      <c r="ED92" s="109"/>
      <c r="EE92" s="109"/>
      <c r="EF92" s="109"/>
      <c r="EG92" s="109"/>
      <c r="EH92" s="109"/>
      <c r="EI92" s="109"/>
      <c r="EJ92" s="109"/>
      <c r="EK92" s="109"/>
      <c r="EL92" s="109"/>
      <c r="EM92" s="109"/>
      <c r="EN92" s="109"/>
      <c r="EO92" s="109"/>
      <c r="EP92" s="109"/>
      <c r="EQ92" s="109"/>
      <c r="ER92" s="109"/>
      <c r="ES92" s="109"/>
      <c r="ET92" s="109"/>
      <c r="EU92" s="109"/>
      <c r="EV92" s="109"/>
      <c r="EW92" s="109"/>
      <c r="EX92" s="109"/>
      <c r="EY92" s="109"/>
      <c r="EZ92" s="109"/>
      <c r="FA92" s="109"/>
      <c r="FB92" s="109"/>
      <c r="FC92" s="109"/>
      <c r="FD92" s="109"/>
      <c r="FE92" s="109"/>
      <c r="FF92" s="109"/>
      <c r="FG92" s="109"/>
      <c r="FH92" s="109"/>
      <c r="FI92" s="109"/>
      <c r="FJ92" s="109"/>
      <c r="FK92" s="109"/>
      <c r="FL92" s="109"/>
      <c r="FM92" s="109"/>
      <c r="FN92" s="109"/>
      <c r="FO92" s="109"/>
      <c r="FP92" s="109"/>
      <c r="FQ92" s="109"/>
      <c r="FR92" s="109"/>
      <c r="FS92" s="109"/>
      <c r="FT92" s="109"/>
      <c r="FU92" s="109"/>
      <c r="FV92" s="109"/>
      <c r="FW92" s="109"/>
      <c r="FX92" s="109"/>
      <c r="FY92" s="109"/>
      <c r="FZ92" s="109"/>
      <c r="GA92" s="109"/>
      <c r="GB92" s="109"/>
      <c r="GC92" s="109"/>
      <c r="GD92" s="109"/>
      <c r="GE92" s="109"/>
      <c r="GF92" s="109"/>
      <c r="GG92" s="109"/>
      <c r="GH92" s="109"/>
      <c r="GI92" s="109"/>
      <c r="GJ92" s="109"/>
      <c r="GK92" s="109"/>
      <c r="GL92" s="109"/>
      <c r="GM92" s="109"/>
      <c r="GN92" s="109"/>
      <c r="GO92" s="109"/>
      <c r="GP92" s="109"/>
      <c r="GQ92" s="109"/>
      <c r="GR92" s="109"/>
      <c r="GS92" s="109"/>
      <c r="GT92" s="109"/>
      <c r="GU92" s="109"/>
      <c r="GV92" s="109">
        <v>30</v>
      </c>
      <c r="GW92" s="109"/>
      <c r="GX92" s="109"/>
      <c r="GY92" s="109"/>
      <c r="GZ92" s="109"/>
      <c r="HA92" s="109"/>
      <c r="HB92" s="109"/>
      <c r="HC92" s="109"/>
      <c r="HD92" s="109"/>
      <c r="HE92" s="109"/>
      <c r="HF92" s="109"/>
      <c r="HG92" s="109"/>
      <c r="HH92" s="109"/>
      <c r="HI92" s="109"/>
      <c r="HJ92" s="109"/>
      <c r="HK92" s="109"/>
      <c r="HL92" s="109"/>
      <c r="HM92" s="109"/>
      <c r="HN92" s="109"/>
      <c r="HO92" s="109"/>
      <c r="HP92" s="109"/>
      <c r="HQ92" s="109"/>
      <c r="HR92" s="109"/>
      <c r="HS92" s="109"/>
      <c r="HT92" s="109"/>
      <c r="HU92" s="109"/>
      <c r="HV92" s="109"/>
      <c r="HW92" s="109"/>
      <c r="HX92" s="109"/>
      <c r="HY92" s="109"/>
      <c r="HZ92" s="109"/>
      <c r="IA92" s="109"/>
      <c r="IB92" s="109"/>
      <c r="IC92" s="109"/>
      <c r="ID92" s="109"/>
      <c r="IE92" s="109"/>
      <c r="IF92" s="109"/>
      <c r="IG92" s="109"/>
      <c r="IH92" s="109"/>
      <c r="II92" s="109"/>
      <c r="IJ92" s="109"/>
      <c r="IK92" s="109"/>
      <c r="IL92" s="109"/>
      <c r="IM92" s="109"/>
      <c r="IN92" s="109"/>
      <c r="IO92" s="109"/>
      <c r="IP92" s="109"/>
      <c r="IQ92" s="109"/>
      <c r="IR92" s="109"/>
      <c r="IS92" s="109"/>
      <c r="IT92" s="109"/>
      <c r="IU92" s="109"/>
      <c r="IV92" s="109"/>
      <c r="IW92" s="109"/>
      <c r="IX92" s="109"/>
      <c r="IY92" s="109"/>
      <c r="IZ92" s="109"/>
      <c r="JA92" s="109"/>
      <c r="JB92" s="109"/>
      <c r="JC92" s="109"/>
      <c r="JD92" s="109"/>
      <c r="JE92" s="109"/>
      <c r="JF92" s="109"/>
      <c r="JG92" s="109"/>
      <c r="JH92" s="109"/>
      <c r="JI92" s="109"/>
      <c r="JJ92" s="109"/>
      <c r="JK92" s="109"/>
      <c r="JL92" s="109"/>
      <c r="JM92" s="109"/>
      <c r="JN92" s="109"/>
      <c r="JO92" s="109"/>
      <c r="JP92" s="109"/>
      <c r="JQ92" s="109"/>
      <c r="JR92" s="109"/>
      <c r="JS92" s="109"/>
      <c r="JT92" s="109"/>
      <c r="JU92" s="109"/>
      <c r="JV92" s="109"/>
      <c r="JW92" s="109"/>
      <c r="JX92" s="109"/>
      <c r="JY92" s="109"/>
      <c r="JZ92" s="109"/>
      <c r="KA92" s="109"/>
      <c r="KB92" s="109"/>
      <c r="KC92" s="109"/>
      <c r="KD92" s="109"/>
      <c r="KE92" s="109"/>
      <c r="KF92" s="109"/>
      <c r="KG92" s="109"/>
      <c r="KH92" s="109"/>
      <c r="KI92" s="109"/>
      <c r="KJ92" s="109"/>
      <c r="KK92" s="109"/>
      <c r="KL92" s="109"/>
      <c r="KM92" s="109"/>
      <c r="KN92" s="109"/>
      <c r="KO92" s="109"/>
      <c r="KP92" s="109"/>
      <c r="KQ92" s="109"/>
      <c r="KR92" s="109"/>
      <c r="KS92" s="109"/>
      <c r="KT92" s="109"/>
      <c r="KU92" s="109"/>
      <c r="KV92" s="109"/>
      <c r="KW92" s="109"/>
      <c r="KX92" s="109"/>
      <c r="KY92" s="109"/>
      <c r="KZ92" s="109"/>
      <c r="LA92" s="109"/>
      <c r="LB92" s="109"/>
      <c r="LC92" s="109"/>
      <c r="LD92" s="109"/>
      <c r="LE92" s="109"/>
      <c r="LF92" s="109"/>
      <c r="LG92" s="109"/>
      <c r="LH92" s="109"/>
      <c r="LI92" s="109"/>
      <c r="LJ92" s="109"/>
      <c r="LK92" s="109"/>
      <c r="LL92" s="109"/>
      <c r="LM92" s="109"/>
      <c r="LN92" s="109"/>
      <c r="LO92" s="109"/>
      <c r="LP92" s="109"/>
      <c r="LQ92" s="109"/>
      <c r="LR92" s="109"/>
      <c r="LS92" s="109"/>
      <c r="LT92" s="109"/>
      <c r="LU92" s="109"/>
      <c r="LV92" s="109"/>
      <c r="LW92" s="109"/>
      <c r="LX92" s="109"/>
      <c r="LY92" s="109"/>
      <c r="LZ92" s="109"/>
      <c r="MA92" s="109"/>
      <c r="MB92" s="109"/>
      <c r="MC92" s="109"/>
      <c r="MD92" s="109"/>
      <c r="ME92" s="109"/>
      <c r="MF92" s="109"/>
      <c r="MG92" s="109"/>
      <c r="MH92" s="109"/>
      <c r="MI92" s="109"/>
      <c r="MJ92" s="109"/>
      <c r="MK92" s="109"/>
      <c r="ML92" s="109"/>
      <c r="MM92" s="109"/>
      <c r="MN92" s="109"/>
      <c r="MO92" s="109"/>
      <c r="MP92" s="109"/>
      <c r="MQ92" s="109"/>
      <c r="MR92" s="109"/>
      <c r="MS92" s="109"/>
      <c r="MT92" s="109"/>
      <c r="MU92" s="109"/>
      <c r="MV92" s="109"/>
      <c r="MW92" s="109"/>
      <c r="MX92" s="109"/>
      <c r="MY92" s="109"/>
      <c r="MZ92" s="109"/>
      <c r="NA92" s="109"/>
      <c r="NB92" s="109"/>
      <c r="NC92" s="109"/>
      <c r="ND92" s="109"/>
      <c r="NE92" s="109"/>
      <c r="NF92" s="109"/>
      <c r="NG92" s="109"/>
      <c r="NH92" s="109"/>
      <c r="NI92" s="109"/>
      <c r="NJ92" s="109"/>
      <c r="NK92" s="109"/>
      <c r="NL92" s="109"/>
      <c r="NM92" s="109"/>
      <c r="NN92" s="109"/>
      <c r="NO92" s="109"/>
      <c r="NP92" s="109"/>
      <c r="NQ92" s="109"/>
      <c r="NR92" s="109"/>
      <c r="NS92" s="109"/>
      <c r="NT92" s="109"/>
      <c r="NU92" s="109"/>
      <c r="NV92" s="109"/>
      <c r="NW92" s="109"/>
      <c r="NX92" s="109"/>
      <c r="NY92" s="109"/>
      <c r="NZ92" s="109"/>
      <c r="OA92" s="109"/>
      <c r="OB92" s="109"/>
      <c r="OC92" s="109"/>
      <c r="OD92" s="109"/>
      <c r="OE92" s="109"/>
      <c r="OF92" s="109"/>
      <c r="OG92" s="109"/>
      <c r="OH92" s="109"/>
      <c r="OI92" s="109"/>
      <c r="OJ92" s="109"/>
      <c r="OK92" s="109"/>
      <c r="OL92" s="109"/>
      <c r="OM92" s="109"/>
      <c r="ON92" s="109"/>
      <c r="OO92" s="109"/>
      <c r="OP92" s="109"/>
      <c r="OQ92" s="109"/>
      <c r="OR92" s="109"/>
      <c r="OS92" s="109"/>
      <c r="OT92" s="109"/>
      <c r="OU92" s="109"/>
      <c r="OV92" s="109"/>
      <c r="OW92" s="109"/>
      <c r="OX92" s="109"/>
      <c r="OY92" s="109"/>
      <c r="OZ92" s="109"/>
      <c r="PA92" s="109"/>
      <c r="PB92" s="109"/>
      <c r="PC92" s="109"/>
      <c r="PD92" s="109"/>
      <c r="PE92" s="109"/>
      <c r="PF92" s="109"/>
      <c r="PG92" s="109"/>
      <c r="PH92" s="109"/>
      <c r="PI92" s="109"/>
      <c r="PJ92" s="109"/>
      <c r="PK92" s="109"/>
      <c r="PL92" s="109"/>
      <c r="PM92" s="109"/>
      <c r="PN92" s="109"/>
      <c r="PO92" s="109"/>
      <c r="PP92" s="109"/>
      <c r="PQ92" s="109"/>
      <c r="PR92" s="109"/>
      <c r="PS92" s="109"/>
      <c r="PT92" s="109"/>
      <c r="PU92" s="109"/>
      <c r="PV92" s="109"/>
      <c r="PW92" s="109"/>
      <c r="PX92" s="109"/>
      <c r="PY92" s="109"/>
      <c r="PZ92" s="109"/>
      <c r="QA92" s="109"/>
      <c r="QB92" s="109"/>
      <c r="QC92" s="109"/>
      <c r="QD92" s="109"/>
      <c r="QE92" s="109"/>
      <c r="QF92" s="109"/>
      <c r="QG92" s="109"/>
      <c r="QH92" s="109"/>
      <c r="QI92" s="109"/>
      <c r="QJ92" s="109"/>
      <c r="QK92" s="23">
        <f t="shared" si="2"/>
        <v>30</v>
      </c>
      <c r="QL92" s="125"/>
      <c r="QM92" s="125"/>
      <c r="QN92" s="125"/>
      <c r="QO92" s="125">
        <v>3806.64</v>
      </c>
      <c r="QP92" s="125"/>
      <c r="QQ92" s="125"/>
      <c r="QR92" s="125"/>
      <c r="QS92" s="130"/>
    </row>
    <row r="93" spans="1:461" s="5" customFormat="1" ht="12.75" customHeight="1" x14ac:dyDescent="0.2">
      <c r="A93" s="52">
        <v>44610</v>
      </c>
      <c r="B93" s="90" t="s">
        <v>74</v>
      </c>
      <c r="C93" s="107"/>
      <c r="D93" s="107"/>
      <c r="E93" s="108"/>
      <c r="F93" s="108"/>
      <c r="G93" s="108"/>
      <c r="H93" s="108"/>
      <c r="I93" s="108"/>
      <c r="J93" s="108"/>
      <c r="K93" s="108"/>
      <c r="L93" s="108"/>
      <c r="M93" s="108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  <c r="BO93" s="109"/>
      <c r="BP93" s="109"/>
      <c r="BQ93" s="109"/>
      <c r="BR93" s="109"/>
      <c r="BS93" s="109"/>
      <c r="BT93" s="109"/>
      <c r="BU93" s="109"/>
      <c r="BV93" s="109"/>
      <c r="BW93" s="109"/>
      <c r="BX93" s="109"/>
      <c r="BY93" s="109"/>
      <c r="BZ93" s="109"/>
      <c r="CA93" s="109"/>
      <c r="CB93" s="109"/>
      <c r="CC93" s="109"/>
      <c r="CD93" s="109"/>
      <c r="CE93" s="109"/>
      <c r="CF93" s="109"/>
      <c r="CG93" s="109"/>
      <c r="CH93" s="109"/>
      <c r="CI93" s="109"/>
      <c r="CJ93" s="109"/>
      <c r="CK93" s="109"/>
      <c r="CL93" s="109"/>
      <c r="CM93" s="109"/>
      <c r="CN93" s="109"/>
      <c r="CO93" s="109"/>
      <c r="CP93" s="109"/>
      <c r="CQ93" s="109"/>
      <c r="CR93" s="109"/>
      <c r="CS93" s="109"/>
      <c r="CT93" s="109"/>
      <c r="CU93" s="109"/>
      <c r="CV93" s="109"/>
      <c r="CW93" s="109"/>
      <c r="CX93" s="109"/>
      <c r="CY93" s="109"/>
      <c r="CZ93" s="109"/>
      <c r="DA93" s="109"/>
      <c r="DB93" s="109"/>
      <c r="DC93" s="109"/>
      <c r="DD93" s="109"/>
      <c r="DE93" s="109"/>
      <c r="DF93" s="109"/>
      <c r="DG93" s="109"/>
      <c r="DH93" s="109"/>
      <c r="DI93" s="109"/>
      <c r="DJ93" s="109"/>
      <c r="DK93" s="109"/>
      <c r="DL93" s="109"/>
      <c r="DM93" s="109"/>
      <c r="DN93" s="109"/>
      <c r="DO93" s="109"/>
      <c r="DP93" s="109"/>
      <c r="DQ93" s="109"/>
      <c r="DR93" s="109"/>
      <c r="DS93" s="109"/>
      <c r="DT93" s="109"/>
      <c r="DU93" s="109"/>
      <c r="DV93" s="109"/>
      <c r="DW93" s="109"/>
      <c r="DX93" s="109"/>
      <c r="DY93" s="109"/>
      <c r="DZ93" s="109"/>
      <c r="EA93" s="109"/>
      <c r="EB93" s="109"/>
      <c r="EC93" s="109"/>
      <c r="ED93" s="109"/>
      <c r="EE93" s="109"/>
      <c r="EF93" s="109"/>
      <c r="EG93" s="109"/>
      <c r="EH93" s="109"/>
      <c r="EI93" s="109"/>
      <c r="EJ93" s="109"/>
      <c r="EK93" s="109"/>
      <c r="EL93" s="109"/>
      <c r="EM93" s="109"/>
      <c r="EN93" s="109"/>
      <c r="EO93" s="109"/>
      <c r="EP93" s="109"/>
      <c r="EQ93" s="109"/>
      <c r="ER93" s="109"/>
      <c r="ES93" s="109"/>
      <c r="ET93" s="109"/>
      <c r="EU93" s="109"/>
      <c r="EV93" s="109"/>
      <c r="EW93" s="109"/>
      <c r="EX93" s="109"/>
      <c r="EY93" s="109"/>
      <c r="EZ93" s="109"/>
      <c r="FA93" s="109"/>
      <c r="FB93" s="109"/>
      <c r="FC93" s="109"/>
      <c r="FD93" s="109"/>
      <c r="FE93" s="109"/>
      <c r="FF93" s="109"/>
      <c r="FG93" s="109"/>
      <c r="FH93" s="109"/>
      <c r="FI93" s="109"/>
      <c r="FJ93" s="109"/>
      <c r="FK93" s="109"/>
      <c r="FL93" s="109"/>
      <c r="FM93" s="109"/>
      <c r="FN93" s="109"/>
      <c r="FO93" s="109"/>
      <c r="FP93" s="109"/>
      <c r="FQ93" s="109"/>
      <c r="FR93" s="109"/>
      <c r="FS93" s="109"/>
      <c r="FT93" s="109"/>
      <c r="FU93" s="109"/>
      <c r="FV93" s="109"/>
      <c r="FW93" s="109"/>
      <c r="FX93" s="109"/>
      <c r="FY93" s="109"/>
      <c r="FZ93" s="109"/>
      <c r="GA93" s="109"/>
      <c r="GB93" s="109"/>
      <c r="GC93" s="109"/>
      <c r="GD93" s="109"/>
      <c r="GE93" s="109"/>
      <c r="GF93" s="109"/>
      <c r="GG93" s="109"/>
      <c r="GH93" s="109"/>
      <c r="GI93" s="109"/>
      <c r="GJ93" s="109"/>
      <c r="GK93" s="109"/>
      <c r="GL93" s="109"/>
      <c r="GM93" s="109"/>
      <c r="GN93" s="109"/>
      <c r="GO93" s="109"/>
      <c r="GP93" s="109"/>
      <c r="GQ93" s="109"/>
      <c r="GR93" s="109"/>
      <c r="GS93" s="109"/>
      <c r="GT93" s="109"/>
      <c r="GU93" s="109"/>
      <c r="GV93" s="109"/>
      <c r="GW93" s="109"/>
      <c r="GX93" s="109"/>
      <c r="GY93" s="109"/>
      <c r="GZ93" s="109"/>
      <c r="HA93" s="109"/>
      <c r="HB93" s="109"/>
      <c r="HC93" s="109"/>
      <c r="HD93" s="109"/>
      <c r="HE93" s="109"/>
      <c r="HF93" s="109"/>
      <c r="HG93" s="109"/>
      <c r="HH93" s="109"/>
      <c r="HI93" s="109"/>
      <c r="HJ93" s="109"/>
      <c r="HK93" s="109"/>
      <c r="HL93" s="109"/>
      <c r="HM93" s="109"/>
      <c r="HN93" s="109"/>
      <c r="HO93" s="109"/>
      <c r="HP93" s="109"/>
      <c r="HQ93" s="109"/>
      <c r="HR93" s="109"/>
      <c r="HS93" s="109"/>
      <c r="HT93" s="109"/>
      <c r="HU93" s="109"/>
      <c r="HV93" s="109"/>
      <c r="HW93" s="109"/>
      <c r="HX93" s="109"/>
      <c r="HY93" s="109"/>
      <c r="HZ93" s="109"/>
      <c r="IA93" s="109"/>
      <c r="IB93" s="109"/>
      <c r="IC93" s="109"/>
      <c r="ID93" s="109"/>
      <c r="IE93" s="109"/>
      <c r="IF93" s="109"/>
      <c r="IG93" s="109"/>
      <c r="IH93" s="109"/>
      <c r="II93" s="109"/>
      <c r="IJ93" s="109"/>
      <c r="IK93" s="109"/>
      <c r="IL93" s="109"/>
      <c r="IM93" s="109"/>
      <c r="IN93" s="109"/>
      <c r="IO93" s="109"/>
      <c r="IP93" s="109"/>
      <c r="IQ93" s="109"/>
      <c r="IR93" s="109"/>
      <c r="IS93" s="109"/>
      <c r="IT93" s="109"/>
      <c r="IU93" s="109"/>
      <c r="IV93" s="109"/>
      <c r="IW93" s="109"/>
      <c r="IX93" s="109"/>
      <c r="IY93" s="109"/>
      <c r="IZ93" s="109"/>
      <c r="JA93" s="109"/>
      <c r="JB93" s="109"/>
      <c r="JC93" s="109"/>
      <c r="JD93" s="109"/>
      <c r="JE93" s="109"/>
      <c r="JF93" s="109"/>
      <c r="JG93" s="109"/>
      <c r="JH93" s="109"/>
      <c r="JI93" s="109"/>
      <c r="JJ93" s="109"/>
      <c r="JK93" s="109"/>
      <c r="JL93" s="109"/>
      <c r="JM93" s="109"/>
      <c r="JN93" s="109"/>
      <c r="JO93" s="109"/>
      <c r="JP93" s="109"/>
      <c r="JQ93" s="109"/>
      <c r="JR93" s="109"/>
      <c r="JS93" s="109"/>
      <c r="JT93" s="109"/>
      <c r="JU93" s="109"/>
      <c r="JV93" s="109"/>
      <c r="JW93" s="109"/>
      <c r="JX93" s="109"/>
      <c r="JY93" s="109"/>
      <c r="JZ93" s="109"/>
      <c r="KA93" s="109"/>
      <c r="KB93" s="109"/>
      <c r="KC93" s="109"/>
      <c r="KD93" s="109"/>
      <c r="KE93" s="109"/>
      <c r="KF93" s="109"/>
      <c r="KG93" s="109"/>
      <c r="KH93" s="109"/>
      <c r="KI93" s="109"/>
      <c r="KJ93" s="109"/>
      <c r="KK93" s="109"/>
      <c r="KL93" s="109"/>
      <c r="KM93" s="109"/>
      <c r="KN93" s="109"/>
      <c r="KO93" s="109"/>
      <c r="KP93" s="109"/>
      <c r="KQ93" s="109"/>
      <c r="KR93" s="109"/>
      <c r="KS93" s="109"/>
      <c r="KT93" s="109"/>
      <c r="KU93" s="109"/>
      <c r="KV93" s="109"/>
      <c r="KW93" s="109"/>
      <c r="KX93" s="109"/>
      <c r="KY93" s="109"/>
      <c r="KZ93" s="109"/>
      <c r="LA93" s="109"/>
      <c r="LB93" s="109"/>
      <c r="LC93" s="109">
        <v>10</v>
      </c>
      <c r="LD93" s="109"/>
      <c r="LE93" s="109"/>
      <c r="LF93" s="109"/>
      <c r="LG93" s="109"/>
      <c r="LH93" s="109"/>
      <c r="LI93" s="109"/>
      <c r="LJ93" s="109"/>
      <c r="LK93" s="109"/>
      <c r="LL93" s="109"/>
      <c r="LM93" s="109"/>
      <c r="LN93" s="109"/>
      <c r="LO93" s="109"/>
      <c r="LP93" s="109"/>
      <c r="LQ93" s="109"/>
      <c r="LR93" s="109"/>
      <c r="LS93" s="109"/>
      <c r="LT93" s="109"/>
      <c r="LU93" s="109"/>
      <c r="LV93" s="109"/>
      <c r="LW93" s="109"/>
      <c r="LX93" s="109"/>
      <c r="LY93" s="109"/>
      <c r="LZ93" s="109"/>
      <c r="MA93" s="109"/>
      <c r="MB93" s="109"/>
      <c r="MC93" s="109"/>
      <c r="MD93" s="109"/>
      <c r="ME93" s="109"/>
      <c r="MF93" s="109"/>
      <c r="MG93" s="109"/>
      <c r="MH93" s="109"/>
      <c r="MI93" s="109"/>
      <c r="MJ93" s="109"/>
      <c r="MK93" s="109"/>
      <c r="ML93" s="109"/>
      <c r="MM93" s="109"/>
      <c r="MN93" s="109"/>
      <c r="MO93" s="109"/>
      <c r="MP93" s="109"/>
      <c r="MQ93" s="109"/>
      <c r="MR93" s="109"/>
      <c r="MS93" s="109"/>
      <c r="MT93" s="109"/>
      <c r="MU93" s="109"/>
      <c r="MV93" s="109"/>
      <c r="MW93" s="109"/>
      <c r="MX93" s="109"/>
      <c r="MY93" s="109"/>
      <c r="MZ93" s="109"/>
      <c r="NA93" s="109"/>
      <c r="NB93" s="109"/>
      <c r="NC93" s="109"/>
      <c r="ND93" s="109"/>
      <c r="NE93" s="109"/>
      <c r="NF93" s="109"/>
      <c r="NG93" s="109"/>
      <c r="NH93" s="109"/>
      <c r="NI93" s="109"/>
      <c r="NJ93" s="109"/>
      <c r="NK93" s="109"/>
      <c r="NL93" s="109"/>
      <c r="NM93" s="109"/>
      <c r="NN93" s="109"/>
      <c r="NO93" s="109"/>
      <c r="NP93" s="109"/>
      <c r="NQ93" s="109"/>
      <c r="NR93" s="109"/>
      <c r="NS93" s="109"/>
      <c r="NT93" s="109"/>
      <c r="NU93" s="109"/>
      <c r="NV93" s="109"/>
      <c r="NW93" s="109"/>
      <c r="NX93" s="109"/>
      <c r="NY93" s="109"/>
      <c r="NZ93" s="109"/>
      <c r="OA93" s="109"/>
      <c r="OB93" s="109"/>
      <c r="OC93" s="109"/>
      <c r="OD93" s="109"/>
      <c r="OE93" s="109"/>
      <c r="OF93" s="109"/>
      <c r="OG93" s="109"/>
      <c r="OH93" s="109"/>
      <c r="OI93" s="109"/>
      <c r="OJ93" s="109"/>
      <c r="OK93" s="109"/>
      <c r="OL93" s="109"/>
      <c r="OM93" s="109"/>
      <c r="ON93" s="109"/>
      <c r="OO93" s="109"/>
      <c r="OP93" s="109"/>
      <c r="OQ93" s="109"/>
      <c r="OR93" s="109"/>
      <c r="OS93" s="109"/>
      <c r="OT93" s="109"/>
      <c r="OU93" s="109"/>
      <c r="OV93" s="109"/>
      <c r="OW93" s="109"/>
      <c r="OX93" s="109"/>
      <c r="OY93" s="109"/>
      <c r="OZ93" s="109"/>
      <c r="PA93" s="109"/>
      <c r="PB93" s="109"/>
      <c r="PC93" s="109"/>
      <c r="PD93" s="109"/>
      <c r="PE93" s="109"/>
      <c r="PF93" s="109"/>
      <c r="PG93" s="109"/>
      <c r="PH93" s="109"/>
      <c r="PI93" s="109"/>
      <c r="PJ93" s="109"/>
      <c r="PK93" s="109"/>
      <c r="PL93" s="109"/>
      <c r="PM93" s="109"/>
      <c r="PN93" s="109"/>
      <c r="PO93" s="109"/>
      <c r="PP93" s="109"/>
      <c r="PQ93" s="109"/>
      <c r="PR93" s="109"/>
      <c r="PS93" s="109"/>
      <c r="PT93" s="109"/>
      <c r="PU93" s="109"/>
      <c r="PV93" s="109"/>
      <c r="PW93" s="109"/>
      <c r="PX93" s="109"/>
      <c r="PY93" s="109"/>
      <c r="PZ93" s="109"/>
      <c r="QA93" s="109"/>
      <c r="QB93" s="109"/>
      <c r="QC93" s="109"/>
      <c r="QD93" s="109"/>
      <c r="QE93" s="109"/>
      <c r="QF93" s="109"/>
      <c r="QG93" s="109"/>
      <c r="QH93" s="109"/>
      <c r="QI93" s="109"/>
      <c r="QJ93" s="109"/>
      <c r="QK93" s="23">
        <f t="shared" si="2"/>
        <v>10</v>
      </c>
      <c r="QL93" s="125"/>
      <c r="QM93" s="125">
        <v>382.8</v>
      </c>
      <c r="QN93" s="125"/>
      <c r="QO93" s="125"/>
      <c r="QP93" s="125"/>
      <c r="QQ93" s="125"/>
      <c r="QR93" s="125"/>
      <c r="QS93" s="130"/>
    </row>
    <row r="94" spans="1:461" s="5" customFormat="1" ht="12.75" customHeight="1" x14ac:dyDescent="0.2">
      <c r="A94" s="52">
        <v>44613</v>
      </c>
      <c r="B94" s="103" t="s">
        <v>28</v>
      </c>
      <c r="C94" s="107"/>
      <c r="D94" s="107"/>
      <c r="E94" s="108"/>
      <c r="F94" s="108"/>
      <c r="G94" s="108"/>
      <c r="H94" s="108"/>
      <c r="I94" s="108"/>
      <c r="J94" s="108"/>
      <c r="K94" s="108"/>
      <c r="L94" s="108"/>
      <c r="M94" s="108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109"/>
      <c r="BP94" s="109"/>
      <c r="BQ94" s="109"/>
      <c r="BR94" s="109"/>
      <c r="BS94" s="109"/>
      <c r="BT94" s="109"/>
      <c r="BU94" s="109"/>
      <c r="BV94" s="109"/>
      <c r="BW94" s="109"/>
      <c r="BX94" s="109"/>
      <c r="BY94" s="109"/>
      <c r="BZ94" s="109"/>
      <c r="CA94" s="109"/>
      <c r="CB94" s="109"/>
      <c r="CC94" s="109"/>
      <c r="CD94" s="109"/>
      <c r="CE94" s="109"/>
      <c r="CF94" s="109"/>
      <c r="CG94" s="109"/>
      <c r="CH94" s="109"/>
      <c r="CI94" s="109"/>
      <c r="CJ94" s="109"/>
      <c r="CK94" s="109"/>
      <c r="CL94" s="109"/>
      <c r="CM94" s="109"/>
      <c r="CN94" s="109"/>
      <c r="CO94" s="109"/>
      <c r="CP94" s="109"/>
      <c r="CQ94" s="109"/>
      <c r="CR94" s="109"/>
      <c r="CS94" s="109"/>
      <c r="CT94" s="109"/>
      <c r="CU94" s="109"/>
      <c r="CV94" s="109"/>
      <c r="CW94" s="109"/>
      <c r="CX94" s="109"/>
      <c r="CY94" s="109"/>
      <c r="CZ94" s="109"/>
      <c r="DA94" s="109"/>
      <c r="DB94" s="109"/>
      <c r="DC94" s="109"/>
      <c r="DD94" s="109"/>
      <c r="DE94" s="109"/>
      <c r="DF94" s="109"/>
      <c r="DG94" s="109"/>
      <c r="DH94" s="109"/>
      <c r="DI94" s="109"/>
      <c r="DJ94" s="109"/>
      <c r="DK94" s="109"/>
      <c r="DL94" s="109"/>
      <c r="DM94" s="109"/>
      <c r="DN94" s="109"/>
      <c r="DO94" s="109"/>
      <c r="DP94" s="109"/>
      <c r="DQ94" s="109"/>
      <c r="DR94" s="109"/>
      <c r="DS94" s="109"/>
      <c r="DT94" s="109"/>
      <c r="DU94" s="109"/>
      <c r="DV94" s="109"/>
      <c r="DW94" s="109"/>
      <c r="DX94" s="109">
        <v>30</v>
      </c>
      <c r="DY94" s="109"/>
      <c r="DZ94" s="109"/>
      <c r="EA94" s="109"/>
      <c r="EB94" s="109"/>
      <c r="EC94" s="109"/>
      <c r="ED94" s="109"/>
      <c r="EE94" s="109"/>
      <c r="EF94" s="109"/>
      <c r="EG94" s="109"/>
      <c r="EH94" s="109"/>
      <c r="EI94" s="109"/>
      <c r="EJ94" s="109"/>
      <c r="EK94" s="109"/>
      <c r="EL94" s="109"/>
      <c r="EM94" s="109"/>
      <c r="EN94" s="109"/>
      <c r="EO94" s="109"/>
      <c r="EP94" s="109"/>
      <c r="EQ94" s="109"/>
      <c r="ER94" s="109"/>
      <c r="ES94" s="109"/>
      <c r="ET94" s="109"/>
      <c r="EU94" s="109"/>
      <c r="EV94" s="109"/>
      <c r="EW94" s="109">
        <v>150</v>
      </c>
      <c r="EX94" s="109"/>
      <c r="EY94" s="109"/>
      <c r="EZ94" s="109"/>
      <c r="FA94" s="109"/>
      <c r="FB94" s="109"/>
      <c r="FC94" s="109"/>
      <c r="FD94" s="109"/>
      <c r="FE94" s="109"/>
      <c r="FF94" s="109"/>
      <c r="FG94" s="109"/>
      <c r="FH94" s="109"/>
      <c r="FI94" s="109"/>
      <c r="FJ94" s="109"/>
      <c r="FK94" s="109"/>
      <c r="FL94" s="109"/>
      <c r="FM94" s="109"/>
      <c r="FN94" s="109"/>
      <c r="FO94" s="109"/>
      <c r="FP94" s="109"/>
      <c r="FQ94" s="109"/>
      <c r="FR94" s="109"/>
      <c r="FS94" s="109"/>
      <c r="FT94" s="109"/>
      <c r="FU94" s="109"/>
      <c r="FV94" s="109"/>
      <c r="FW94" s="109"/>
      <c r="FX94" s="109"/>
      <c r="FY94" s="109"/>
      <c r="FZ94" s="109"/>
      <c r="GA94" s="109"/>
      <c r="GB94" s="109"/>
      <c r="GC94" s="109"/>
      <c r="GD94" s="109"/>
      <c r="GE94" s="109"/>
      <c r="GF94" s="109"/>
      <c r="GG94" s="109"/>
      <c r="GH94" s="109"/>
      <c r="GI94" s="109"/>
      <c r="GJ94" s="109"/>
      <c r="GK94" s="109"/>
      <c r="GL94" s="109"/>
      <c r="GM94" s="109"/>
      <c r="GN94" s="109"/>
      <c r="GO94" s="109"/>
      <c r="GP94" s="109"/>
      <c r="GQ94" s="109"/>
      <c r="GR94" s="109"/>
      <c r="GS94" s="109"/>
      <c r="GT94" s="109"/>
      <c r="GU94" s="109"/>
      <c r="GV94" s="109"/>
      <c r="GW94" s="109"/>
      <c r="GX94" s="109"/>
      <c r="GY94" s="109"/>
      <c r="GZ94" s="109"/>
      <c r="HA94" s="109"/>
      <c r="HB94" s="109"/>
      <c r="HC94" s="109"/>
      <c r="HD94" s="109"/>
      <c r="HE94" s="109"/>
      <c r="HF94" s="109"/>
      <c r="HG94" s="109"/>
      <c r="HH94" s="109"/>
      <c r="HI94" s="109"/>
      <c r="HJ94" s="109"/>
      <c r="HK94" s="109"/>
      <c r="HL94" s="109"/>
      <c r="HM94" s="109"/>
      <c r="HN94" s="109"/>
      <c r="HO94" s="109"/>
      <c r="HP94" s="109"/>
      <c r="HQ94" s="109"/>
      <c r="HR94" s="109"/>
      <c r="HS94" s="109"/>
      <c r="HT94" s="109"/>
      <c r="HU94" s="109"/>
      <c r="HV94" s="109"/>
      <c r="HW94" s="109"/>
      <c r="HX94" s="109"/>
      <c r="HY94" s="109"/>
      <c r="HZ94" s="109"/>
      <c r="IA94" s="109"/>
      <c r="IB94" s="109"/>
      <c r="IC94" s="109"/>
      <c r="ID94" s="109"/>
      <c r="IE94" s="109"/>
      <c r="IF94" s="109"/>
      <c r="IG94" s="109"/>
      <c r="IH94" s="109"/>
      <c r="II94" s="109"/>
      <c r="IJ94" s="109"/>
      <c r="IK94" s="109"/>
      <c r="IL94" s="109"/>
      <c r="IM94" s="109"/>
      <c r="IN94" s="109"/>
      <c r="IO94" s="109"/>
      <c r="IP94" s="109"/>
      <c r="IQ94" s="109"/>
      <c r="IR94" s="109"/>
      <c r="IS94" s="109"/>
      <c r="IT94" s="109"/>
      <c r="IU94" s="109"/>
      <c r="IV94" s="109"/>
      <c r="IW94" s="109"/>
      <c r="IX94" s="109"/>
      <c r="IY94" s="109"/>
      <c r="IZ94" s="109"/>
      <c r="JA94" s="109"/>
      <c r="JB94" s="109"/>
      <c r="JC94" s="109"/>
      <c r="JD94" s="109"/>
      <c r="JE94" s="109"/>
      <c r="JF94" s="109"/>
      <c r="JG94" s="109"/>
      <c r="JH94" s="109"/>
      <c r="JI94" s="109"/>
      <c r="JJ94" s="109"/>
      <c r="JK94" s="109"/>
      <c r="JL94" s="109"/>
      <c r="JM94" s="109"/>
      <c r="JN94" s="109"/>
      <c r="JO94" s="109"/>
      <c r="JP94" s="109"/>
      <c r="JQ94" s="109"/>
      <c r="JR94" s="109"/>
      <c r="JS94" s="109"/>
      <c r="JT94" s="109"/>
      <c r="JU94" s="109"/>
      <c r="JV94" s="109"/>
      <c r="JW94" s="109"/>
      <c r="JX94" s="109"/>
      <c r="JY94" s="109"/>
      <c r="JZ94" s="109"/>
      <c r="KA94" s="109"/>
      <c r="KB94" s="109"/>
      <c r="KC94" s="109"/>
      <c r="KD94" s="109"/>
      <c r="KE94" s="109"/>
      <c r="KF94" s="109"/>
      <c r="KG94" s="109"/>
      <c r="KH94" s="109"/>
      <c r="KI94" s="109"/>
      <c r="KJ94" s="109"/>
      <c r="KK94" s="109"/>
      <c r="KL94" s="109"/>
      <c r="KM94" s="109"/>
      <c r="KN94" s="109"/>
      <c r="KO94" s="109"/>
      <c r="KP94" s="109"/>
      <c r="KQ94" s="109"/>
      <c r="KR94" s="109"/>
      <c r="KS94" s="109"/>
      <c r="KT94" s="109"/>
      <c r="KU94" s="109"/>
      <c r="KV94" s="109"/>
      <c r="KW94" s="109"/>
      <c r="KX94" s="109"/>
      <c r="KY94" s="109"/>
      <c r="KZ94" s="109"/>
      <c r="LA94" s="109">
        <v>30</v>
      </c>
      <c r="LB94" s="109"/>
      <c r="LC94" s="109"/>
      <c r="LD94" s="109"/>
      <c r="LE94" s="109"/>
      <c r="LF94" s="109"/>
      <c r="LG94" s="109"/>
      <c r="LH94" s="109"/>
      <c r="LI94" s="109"/>
      <c r="LJ94" s="109"/>
      <c r="LK94" s="109"/>
      <c r="LL94" s="109"/>
      <c r="LM94" s="109"/>
      <c r="LN94" s="109"/>
      <c r="LO94" s="109"/>
      <c r="LP94" s="109"/>
      <c r="LQ94" s="109"/>
      <c r="LR94" s="109"/>
      <c r="LS94" s="109"/>
      <c r="LT94" s="109"/>
      <c r="LU94" s="109"/>
      <c r="LV94" s="109"/>
      <c r="LW94" s="109"/>
      <c r="LX94" s="109"/>
      <c r="LY94" s="109"/>
      <c r="LZ94" s="109"/>
      <c r="MA94" s="109"/>
      <c r="MB94" s="109"/>
      <c r="MC94" s="109"/>
      <c r="MD94" s="109"/>
      <c r="ME94" s="109"/>
      <c r="MF94" s="109"/>
      <c r="MG94" s="109"/>
      <c r="MH94" s="109"/>
      <c r="MI94" s="109"/>
      <c r="MJ94" s="109"/>
      <c r="MK94" s="109"/>
      <c r="ML94" s="109"/>
      <c r="MM94" s="109"/>
      <c r="MN94" s="109"/>
      <c r="MO94" s="109"/>
      <c r="MP94" s="109"/>
      <c r="MQ94" s="109"/>
      <c r="MR94" s="109"/>
      <c r="MS94" s="109"/>
      <c r="MT94" s="109"/>
      <c r="MU94" s="109"/>
      <c r="MV94" s="109"/>
      <c r="MW94" s="109"/>
      <c r="MX94" s="109"/>
      <c r="MY94" s="109"/>
      <c r="MZ94" s="109"/>
      <c r="NA94" s="109"/>
      <c r="NB94" s="109"/>
      <c r="NC94" s="109"/>
      <c r="ND94" s="109"/>
      <c r="NE94" s="109"/>
      <c r="NF94" s="109"/>
      <c r="NG94" s="109"/>
      <c r="NH94" s="109"/>
      <c r="NI94" s="109"/>
      <c r="NJ94" s="109"/>
      <c r="NK94" s="109"/>
      <c r="NL94" s="109"/>
      <c r="NM94" s="109"/>
      <c r="NN94" s="109"/>
      <c r="NO94" s="109"/>
      <c r="NP94" s="109"/>
      <c r="NQ94" s="109"/>
      <c r="NR94" s="109"/>
      <c r="NS94" s="109"/>
      <c r="NT94" s="109"/>
      <c r="NU94" s="109"/>
      <c r="NV94" s="109"/>
      <c r="NW94" s="109"/>
      <c r="NX94" s="109"/>
      <c r="NY94" s="109"/>
      <c r="NZ94" s="109"/>
      <c r="OA94" s="109"/>
      <c r="OB94" s="109"/>
      <c r="OC94" s="109"/>
      <c r="OD94" s="109"/>
      <c r="OE94" s="109"/>
      <c r="OF94" s="109"/>
      <c r="OG94" s="109"/>
      <c r="OH94" s="109"/>
      <c r="OI94" s="109"/>
      <c r="OJ94" s="109"/>
      <c r="OK94" s="109"/>
      <c r="OL94" s="109"/>
      <c r="OM94" s="109"/>
      <c r="ON94" s="109"/>
      <c r="OO94" s="109"/>
      <c r="OP94" s="109"/>
      <c r="OQ94" s="109"/>
      <c r="OR94" s="109"/>
      <c r="OS94" s="109"/>
      <c r="OT94" s="109"/>
      <c r="OU94" s="109"/>
      <c r="OV94" s="109"/>
      <c r="OW94" s="109"/>
      <c r="OX94" s="109"/>
      <c r="OY94" s="109"/>
      <c r="OZ94" s="109"/>
      <c r="PA94" s="109"/>
      <c r="PB94" s="109"/>
      <c r="PC94" s="109"/>
      <c r="PD94" s="109"/>
      <c r="PE94" s="109"/>
      <c r="PF94" s="109"/>
      <c r="PG94" s="109"/>
      <c r="PH94" s="109"/>
      <c r="PI94" s="109"/>
      <c r="PJ94" s="109"/>
      <c r="PK94" s="109"/>
      <c r="PL94" s="109"/>
      <c r="PM94" s="109"/>
      <c r="PN94" s="109"/>
      <c r="PO94" s="109"/>
      <c r="PP94" s="109"/>
      <c r="PQ94" s="109"/>
      <c r="PR94" s="109"/>
      <c r="PS94" s="109"/>
      <c r="PT94" s="109"/>
      <c r="PU94" s="109"/>
      <c r="PV94" s="109"/>
      <c r="PW94" s="109"/>
      <c r="PX94" s="109"/>
      <c r="PY94" s="109"/>
      <c r="PZ94" s="109"/>
      <c r="QA94" s="109"/>
      <c r="QB94" s="109"/>
      <c r="QC94" s="109"/>
      <c r="QD94" s="109"/>
      <c r="QE94" s="109"/>
      <c r="QF94" s="109"/>
      <c r="QG94" s="109"/>
      <c r="QH94" s="109"/>
      <c r="QI94" s="109"/>
      <c r="QJ94" s="109"/>
      <c r="QK94" s="23">
        <f t="shared" si="2"/>
        <v>210</v>
      </c>
      <c r="QL94" s="125"/>
      <c r="QM94" s="125"/>
      <c r="QN94" s="125"/>
      <c r="QO94" s="125"/>
      <c r="QP94" s="125">
        <v>8553.9599999999991</v>
      </c>
      <c r="QQ94" s="125"/>
      <c r="QR94" s="125"/>
      <c r="QS94" s="130"/>
    </row>
    <row r="95" spans="1:461" s="5" customFormat="1" ht="12.75" customHeight="1" x14ac:dyDescent="0.2">
      <c r="A95" s="52">
        <v>44613</v>
      </c>
      <c r="B95" s="98" t="s">
        <v>88</v>
      </c>
      <c r="C95" s="107"/>
      <c r="D95" s="107"/>
      <c r="E95" s="108"/>
      <c r="F95" s="108"/>
      <c r="G95" s="108"/>
      <c r="H95" s="108"/>
      <c r="I95" s="108"/>
      <c r="J95" s="108"/>
      <c r="K95" s="108"/>
      <c r="L95" s="108"/>
      <c r="M95" s="108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>
        <v>100</v>
      </c>
      <c r="BB95" s="109"/>
      <c r="BC95" s="109"/>
      <c r="BD95" s="109"/>
      <c r="BE95" s="109">
        <v>10</v>
      </c>
      <c r="BF95" s="109"/>
      <c r="BG95" s="109"/>
      <c r="BH95" s="109"/>
      <c r="BI95" s="109"/>
      <c r="BJ95" s="109"/>
      <c r="BK95" s="109"/>
      <c r="BL95" s="109"/>
      <c r="BM95" s="109"/>
      <c r="BN95" s="109"/>
      <c r="BO95" s="109"/>
      <c r="BP95" s="109"/>
      <c r="BQ95" s="109"/>
      <c r="BR95" s="109"/>
      <c r="BS95" s="109"/>
      <c r="BT95" s="109"/>
      <c r="BU95" s="109"/>
      <c r="BV95" s="109"/>
      <c r="BW95" s="109"/>
      <c r="BX95" s="109"/>
      <c r="BY95" s="109"/>
      <c r="BZ95" s="109"/>
      <c r="CA95" s="109"/>
      <c r="CB95" s="109"/>
      <c r="CC95" s="109"/>
      <c r="CD95" s="109"/>
      <c r="CE95" s="109"/>
      <c r="CF95" s="109"/>
      <c r="CG95" s="109"/>
      <c r="CH95" s="109"/>
      <c r="CI95" s="109"/>
      <c r="CJ95" s="109"/>
      <c r="CK95" s="109"/>
      <c r="CL95" s="109"/>
      <c r="CM95" s="109"/>
      <c r="CN95" s="109"/>
      <c r="CO95" s="109"/>
      <c r="CP95" s="109"/>
      <c r="CQ95" s="109"/>
      <c r="CR95" s="109"/>
      <c r="CS95" s="109"/>
      <c r="CT95" s="109"/>
      <c r="CU95" s="109"/>
      <c r="CV95" s="109"/>
      <c r="CW95" s="109"/>
      <c r="CX95" s="109"/>
      <c r="CY95" s="109"/>
      <c r="CZ95" s="109"/>
      <c r="DA95" s="109"/>
      <c r="DB95" s="109"/>
      <c r="DC95" s="109"/>
      <c r="DD95" s="109"/>
      <c r="DE95" s="109"/>
      <c r="DF95" s="109"/>
      <c r="DG95" s="109"/>
      <c r="DH95" s="109"/>
      <c r="DI95" s="109"/>
      <c r="DJ95" s="109"/>
      <c r="DK95" s="109"/>
      <c r="DL95" s="109"/>
      <c r="DM95" s="109"/>
      <c r="DN95" s="109"/>
      <c r="DO95" s="109"/>
      <c r="DP95" s="109"/>
      <c r="DQ95" s="109"/>
      <c r="DR95" s="109"/>
      <c r="DS95" s="109"/>
      <c r="DT95" s="109"/>
      <c r="DU95" s="109"/>
      <c r="DV95" s="109"/>
      <c r="DW95" s="109"/>
      <c r="DX95" s="109"/>
      <c r="DY95" s="109"/>
      <c r="DZ95" s="109"/>
      <c r="EA95" s="109"/>
      <c r="EB95" s="109"/>
      <c r="EC95" s="109"/>
      <c r="ED95" s="109"/>
      <c r="EE95" s="109"/>
      <c r="EF95" s="109"/>
      <c r="EG95" s="109"/>
      <c r="EH95" s="109"/>
      <c r="EI95" s="109"/>
      <c r="EJ95" s="109"/>
      <c r="EK95" s="109"/>
      <c r="EL95" s="109"/>
      <c r="EM95" s="109"/>
      <c r="EN95" s="109"/>
      <c r="EO95" s="109"/>
      <c r="EP95" s="109"/>
      <c r="EQ95" s="109"/>
      <c r="ER95" s="109"/>
      <c r="ES95" s="109"/>
      <c r="ET95" s="109"/>
      <c r="EU95" s="109"/>
      <c r="EV95" s="109"/>
      <c r="EW95" s="109"/>
      <c r="EX95" s="109"/>
      <c r="EY95" s="109"/>
      <c r="EZ95" s="109"/>
      <c r="FA95" s="109"/>
      <c r="FB95" s="109"/>
      <c r="FC95" s="109"/>
      <c r="FD95" s="109"/>
      <c r="FE95" s="109"/>
      <c r="FF95" s="109"/>
      <c r="FG95" s="109"/>
      <c r="FH95" s="109"/>
      <c r="FI95" s="109"/>
      <c r="FJ95" s="109"/>
      <c r="FK95" s="109"/>
      <c r="FL95" s="109"/>
      <c r="FM95" s="109"/>
      <c r="FN95" s="109"/>
      <c r="FO95" s="109"/>
      <c r="FP95" s="109"/>
      <c r="FQ95" s="109"/>
      <c r="FR95" s="109"/>
      <c r="FS95" s="109"/>
      <c r="FT95" s="109"/>
      <c r="FU95" s="109"/>
      <c r="FV95" s="109"/>
      <c r="FW95" s="109"/>
      <c r="FX95" s="109"/>
      <c r="FY95" s="109"/>
      <c r="FZ95" s="109"/>
      <c r="GA95" s="109"/>
      <c r="GB95" s="109"/>
      <c r="GC95" s="109"/>
      <c r="GD95" s="109"/>
      <c r="GE95" s="109"/>
      <c r="GF95" s="109"/>
      <c r="GG95" s="109"/>
      <c r="GH95" s="109"/>
      <c r="GI95" s="109"/>
      <c r="GJ95" s="109"/>
      <c r="GK95" s="109"/>
      <c r="GL95" s="109"/>
      <c r="GM95" s="109"/>
      <c r="GN95" s="109"/>
      <c r="GO95" s="109"/>
      <c r="GP95" s="109"/>
      <c r="GQ95" s="109"/>
      <c r="GR95" s="109"/>
      <c r="GS95" s="109"/>
      <c r="GT95" s="109"/>
      <c r="GU95" s="109"/>
      <c r="GV95" s="109"/>
      <c r="GW95" s="109"/>
      <c r="GX95" s="109"/>
      <c r="GY95" s="109"/>
      <c r="GZ95" s="109"/>
      <c r="HA95" s="109"/>
      <c r="HB95" s="109"/>
      <c r="HC95" s="109"/>
      <c r="HD95" s="109"/>
      <c r="HE95" s="109"/>
      <c r="HF95" s="109"/>
      <c r="HG95" s="109"/>
      <c r="HH95" s="109"/>
      <c r="HI95" s="109"/>
      <c r="HJ95" s="109"/>
      <c r="HK95" s="109"/>
      <c r="HL95" s="109"/>
      <c r="HM95" s="109"/>
      <c r="HN95" s="109"/>
      <c r="HO95" s="109"/>
      <c r="HP95" s="109"/>
      <c r="HQ95" s="109"/>
      <c r="HR95" s="109"/>
      <c r="HS95" s="109"/>
      <c r="HT95" s="109"/>
      <c r="HU95" s="109"/>
      <c r="HV95" s="109"/>
      <c r="HW95" s="109">
        <v>10</v>
      </c>
      <c r="HX95" s="109"/>
      <c r="HY95" s="109"/>
      <c r="HZ95" s="109"/>
      <c r="IA95" s="109"/>
      <c r="IB95" s="109"/>
      <c r="IC95" s="109"/>
      <c r="ID95" s="109"/>
      <c r="IE95" s="109"/>
      <c r="IF95" s="109"/>
      <c r="IG95" s="109"/>
      <c r="IH95" s="109"/>
      <c r="II95" s="109"/>
      <c r="IJ95" s="109"/>
      <c r="IK95" s="109"/>
      <c r="IL95" s="109"/>
      <c r="IM95" s="109"/>
      <c r="IN95" s="109"/>
      <c r="IO95" s="109"/>
      <c r="IP95" s="109"/>
      <c r="IQ95" s="109"/>
      <c r="IR95" s="109"/>
      <c r="IS95" s="109"/>
      <c r="IT95" s="109"/>
      <c r="IU95" s="109"/>
      <c r="IV95" s="109"/>
      <c r="IW95" s="109"/>
      <c r="IX95" s="109"/>
      <c r="IY95" s="109"/>
      <c r="IZ95" s="109"/>
      <c r="JA95" s="109"/>
      <c r="JB95" s="109"/>
      <c r="JC95" s="109"/>
      <c r="JD95" s="109"/>
      <c r="JE95" s="109"/>
      <c r="JF95" s="109"/>
      <c r="JG95" s="109">
        <v>10</v>
      </c>
      <c r="JH95" s="109"/>
      <c r="JI95" s="109"/>
      <c r="JJ95" s="109"/>
      <c r="JK95" s="109"/>
      <c r="JL95" s="109"/>
      <c r="JM95" s="109"/>
      <c r="JN95" s="109"/>
      <c r="JO95" s="109"/>
      <c r="JP95" s="109"/>
      <c r="JQ95" s="109"/>
      <c r="JR95" s="109"/>
      <c r="JS95" s="109"/>
      <c r="JT95" s="109"/>
      <c r="JU95" s="109"/>
      <c r="JV95" s="109"/>
      <c r="JW95" s="109"/>
      <c r="JX95" s="109"/>
      <c r="JY95" s="109"/>
      <c r="JZ95" s="109"/>
      <c r="KA95" s="109"/>
      <c r="KB95" s="109"/>
      <c r="KC95" s="109"/>
      <c r="KD95" s="109"/>
      <c r="KE95" s="109"/>
      <c r="KF95" s="109"/>
      <c r="KG95" s="109"/>
      <c r="KH95" s="109"/>
      <c r="KI95" s="109"/>
      <c r="KJ95" s="109"/>
      <c r="KK95" s="109"/>
      <c r="KL95" s="109"/>
      <c r="KM95" s="109"/>
      <c r="KN95" s="109"/>
      <c r="KO95" s="109"/>
      <c r="KP95" s="109"/>
      <c r="KQ95" s="109"/>
      <c r="KR95" s="109"/>
      <c r="KS95" s="109"/>
      <c r="KT95" s="109"/>
      <c r="KU95" s="109"/>
      <c r="KV95" s="109"/>
      <c r="KW95" s="109"/>
      <c r="KX95" s="109"/>
      <c r="KY95" s="109"/>
      <c r="KZ95" s="109"/>
      <c r="LA95" s="109"/>
      <c r="LB95" s="109"/>
      <c r="LC95" s="109"/>
      <c r="LD95" s="109"/>
      <c r="LE95" s="109"/>
      <c r="LF95" s="109"/>
      <c r="LG95" s="109"/>
      <c r="LH95" s="109"/>
      <c r="LI95" s="109"/>
      <c r="LJ95" s="109"/>
      <c r="LK95" s="109"/>
      <c r="LL95" s="109"/>
      <c r="LM95" s="109"/>
      <c r="LN95" s="109"/>
      <c r="LO95" s="109"/>
      <c r="LP95" s="109"/>
      <c r="LQ95" s="109"/>
      <c r="LR95" s="109"/>
      <c r="LS95" s="109"/>
      <c r="LT95" s="109"/>
      <c r="LU95" s="109"/>
      <c r="LV95" s="109"/>
      <c r="LW95" s="109"/>
      <c r="LX95" s="109"/>
      <c r="LY95" s="109"/>
      <c r="LZ95" s="109"/>
      <c r="MA95" s="109"/>
      <c r="MB95" s="109"/>
      <c r="MC95" s="109"/>
      <c r="MD95" s="109"/>
      <c r="ME95" s="109"/>
      <c r="MF95" s="109"/>
      <c r="MG95" s="109"/>
      <c r="MH95" s="109"/>
      <c r="MI95" s="109"/>
      <c r="MJ95" s="109"/>
      <c r="MK95" s="109"/>
      <c r="ML95" s="109"/>
      <c r="MM95" s="109"/>
      <c r="MN95" s="109"/>
      <c r="MO95" s="109"/>
      <c r="MP95" s="109"/>
      <c r="MQ95" s="109"/>
      <c r="MR95" s="109"/>
      <c r="MS95" s="109"/>
      <c r="MT95" s="109"/>
      <c r="MU95" s="109"/>
      <c r="MV95" s="109"/>
      <c r="MW95" s="109"/>
      <c r="MX95" s="109"/>
      <c r="MY95" s="109"/>
      <c r="MZ95" s="109"/>
      <c r="NA95" s="109"/>
      <c r="NB95" s="109"/>
      <c r="NC95" s="109"/>
      <c r="ND95" s="109"/>
      <c r="NE95" s="109"/>
      <c r="NF95" s="109"/>
      <c r="NG95" s="109"/>
      <c r="NH95" s="109"/>
      <c r="NI95" s="109"/>
      <c r="NJ95" s="109"/>
      <c r="NK95" s="109"/>
      <c r="NL95" s="109"/>
      <c r="NM95" s="109"/>
      <c r="NN95" s="109"/>
      <c r="NO95" s="109"/>
      <c r="NP95" s="109"/>
      <c r="NQ95" s="109"/>
      <c r="NR95" s="109"/>
      <c r="NS95" s="109"/>
      <c r="NT95" s="109"/>
      <c r="NU95" s="109"/>
      <c r="NV95" s="109"/>
      <c r="NW95" s="109"/>
      <c r="NX95" s="109"/>
      <c r="NY95" s="109"/>
      <c r="NZ95" s="109"/>
      <c r="OA95" s="109"/>
      <c r="OB95" s="109"/>
      <c r="OC95" s="109"/>
      <c r="OD95" s="109"/>
      <c r="OE95" s="109"/>
      <c r="OF95" s="109"/>
      <c r="OG95" s="109"/>
      <c r="OH95" s="109"/>
      <c r="OI95" s="109"/>
      <c r="OJ95" s="109"/>
      <c r="OK95" s="109"/>
      <c r="OL95" s="109"/>
      <c r="OM95" s="109"/>
      <c r="ON95" s="109"/>
      <c r="OO95" s="109"/>
      <c r="OP95" s="109"/>
      <c r="OQ95" s="109"/>
      <c r="OR95" s="109"/>
      <c r="OS95" s="109"/>
      <c r="OT95" s="109"/>
      <c r="OU95" s="109"/>
      <c r="OV95" s="109"/>
      <c r="OW95" s="109"/>
      <c r="OX95" s="109"/>
      <c r="OY95" s="109"/>
      <c r="OZ95" s="109"/>
      <c r="PA95" s="109"/>
      <c r="PB95" s="109"/>
      <c r="PC95" s="109"/>
      <c r="PD95" s="109"/>
      <c r="PE95" s="109"/>
      <c r="PF95" s="109"/>
      <c r="PG95" s="109"/>
      <c r="PH95" s="109"/>
      <c r="PI95" s="109"/>
      <c r="PJ95" s="109"/>
      <c r="PK95" s="109"/>
      <c r="PL95" s="109"/>
      <c r="PM95" s="109"/>
      <c r="PN95" s="109"/>
      <c r="PO95" s="109"/>
      <c r="PP95" s="109"/>
      <c r="PQ95" s="109"/>
      <c r="PR95" s="109"/>
      <c r="PS95" s="109"/>
      <c r="PT95" s="109"/>
      <c r="PU95" s="109"/>
      <c r="PV95" s="109"/>
      <c r="PW95" s="109"/>
      <c r="PX95" s="109"/>
      <c r="PY95" s="109"/>
      <c r="PZ95" s="109"/>
      <c r="QA95" s="109"/>
      <c r="QB95" s="109"/>
      <c r="QC95" s="109"/>
      <c r="QD95" s="109"/>
      <c r="QE95" s="109"/>
      <c r="QF95" s="109"/>
      <c r="QG95" s="109"/>
      <c r="QH95" s="109"/>
      <c r="QI95" s="109"/>
      <c r="QJ95" s="109"/>
      <c r="QK95" s="23">
        <f t="shared" si="2"/>
        <v>130</v>
      </c>
      <c r="QL95" s="125"/>
      <c r="QM95" s="125">
        <v>5757.24</v>
      </c>
      <c r="QN95" s="125"/>
      <c r="QO95" s="125"/>
      <c r="QP95" s="125"/>
      <c r="QQ95" s="125"/>
      <c r="QR95" s="125"/>
      <c r="QS95" s="130"/>
    </row>
    <row r="96" spans="1:461" s="5" customFormat="1" ht="12.75" customHeight="1" x14ac:dyDescent="0.2">
      <c r="A96" s="52">
        <v>44613</v>
      </c>
      <c r="B96" s="98" t="s">
        <v>75</v>
      </c>
      <c r="C96" s="107"/>
      <c r="D96" s="107"/>
      <c r="E96" s="108"/>
      <c r="F96" s="108"/>
      <c r="G96" s="108"/>
      <c r="H96" s="108"/>
      <c r="I96" s="108"/>
      <c r="J96" s="108"/>
      <c r="K96" s="108"/>
      <c r="L96" s="108"/>
      <c r="M96" s="108"/>
      <c r="N96" s="109"/>
      <c r="O96" s="109"/>
      <c r="P96" s="109"/>
      <c r="Q96" s="109"/>
      <c r="R96" s="109"/>
      <c r="S96" s="109"/>
      <c r="T96" s="109"/>
      <c r="U96" s="109">
        <v>10</v>
      </c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  <c r="BO96" s="109"/>
      <c r="BP96" s="109"/>
      <c r="BQ96" s="109"/>
      <c r="BR96" s="109"/>
      <c r="BS96" s="109"/>
      <c r="BT96" s="109"/>
      <c r="BU96" s="109"/>
      <c r="BV96" s="109"/>
      <c r="BW96" s="109"/>
      <c r="BX96" s="109"/>
      <c r="BY96" s="109">
        <v>50</v>
      </c>
      <c r="BZ96" s="109"/>
      <c r="CA96" s="109"/>
      <c r="CB96" s="109"/>
      <c r="CC96" s="109"/>
      <c r="CD96" s="109"/>
      <c r="CE96" s="109"/>
      <c r="CF96" s="109"/>
      <c r="CG96" s="109"/>
      <c r="CH96" s="109"/>
      <c r="CI96" s="109"/>
      <c r="CJ96" s="109"/>
      <c r="CK96" s="109"/>
      <c r="CL96" s="109"/>
      <c r="CM96" s="109"/>
      <c r="CN96" s="109"/>
      <c r="CO96" s="109"/>
      <c r="CP96" s="109"/>
      <c r="CQ96" s="109"/>
      <c r="CR96" s="109"/>
      <c r="CS96" s="109"/>
      <c r="CT96" s="109"/>
      <c r="CU96" s="109"/>
      <c r="CV96" s="109"/>
      <c r="CW96" s="109"/>
      <c r="CX96" s="109"/>
      <c r="CY96" s="109"/>
      <c r="CZ96" s="109"/>
      <c r="DA96" s="109"/>
      <c r="DB96" s="109"/>
      <c r="DC96" s="109"/>
      <c r="DD96" s="109"/>
      <c r="DE96" s="109"/>
      <c r="DF96" s="109"/>
      <c r="DG96" s="109"/>
      <c r="DH96" s="109"/>
      <c r="DI96" s="109"/>
      <c r="DJ96" s="109"/>
      <c r="DK96" s="109"/>
      <c r="DL96" s="109"/>
      <c r="DM96" s="109"/>
      <c r="DN96" s="109"/>
      <c r="DO96" s="109"/>
      <c r="DP96" s="109"/>
      <c r="DQ96" s="109"/>
      <c r="DR96" s="109"/>
      <c r="DS96" s="109"/>
      <c r="DT96" s="109"/>
      <c r="DU96" s="109"/>
      <c r="DV96" s="109"/>
      <c r="DW96" s="109"/>
      <c r="DX96" s="109"/>
      <c r="DY96" s="109"/>
      <c r="DZ96" s="109"/>
      <c r="EA96" s="109"/>
      <c r="EB96" s="109"/>
      <c r="EC96" s="109"/>
      <c r="ED96" s="109"/>
      <c r="EE96" s="109"/>
      <c r="EF96" s="109"/>
      <c r="EG96" s="109"/>
      <c r="EH96" s="109"/>
      <c r="EI96" s="109"/>
      <c r="EJ96" s="109"/>
      <c r="EK96" s="109"/>
      <c r="EL96" s="109"/>
      <c r="EM96" s="109"/>
      <c r="EN96" s="109"/>
      <c r="EO96" s="109"/>
      <c r="EP96" s="109"/>
      <c r="EQ96" s="109"/>
      <c r="ER96" s="109"/>
      <c r="ES96" s="109"/>
      <c r="ET96" s="109"/>
      <c r="EU96" s="109"/>
      <c r="EV96" s="109"/>
      <c r="EW96" s="109"/>
      <c r="EX96" s="109"/>
      <c r="EY96" s="109"/>
      <c r="EZ96" s="109"/>
      <c r="FA96" s="109"/>
      <c r="FB96" s="109"/>
      <c r="FC96" s="109"/>
      <c r="FD96" s="109"/>
      <c r="FE96" s="109"/>
      <c r="FF96" s="109"/>
      <c r="FG96" s="109"/>
      <c r="FH96" s="109"/>
      <c r="FI96" s="109"/>
      <c r="FJ96" s="109"/>
      <c r="FK96" s="109"/>
      <c r="FL96" s="109"/>
      <c r="FM96" s="109"/>
      <c r="FN96" s="109"/>
      <c r="FO96" s="109"/>
      <c r="FP96" s="109"/>
      <c r="FQ96" s="109"/>
      <c r="FR96" s="109"/>
      <c r="FS96" s="109"/>
      <c r="FT96" s="109"/>
      <c r="FU96" s="109"/>
      <c r="FV96" s="109"/>
      <c r="FW96" s="109"/>
      <c r="FX96" s="109"/>
      <c r="FY96" s="109"/>
      <c r="FZ96" s="109"/>
      <c r="GA96" s="109"/>
      <c r="GB96" s="109"/>
      <c r="GC96" s="109"/>
      <c r="GD96" s="109"/>
      <c r="GE96" s="109"/>
      <c r="GF96" s="109"/>
      <c r="GG96" s="109"/>
      <c r="GH96" s="109"/>
      <c r="GI96" s="109"/>
      <c r="GJ96" s="109"/>
      <c r="GK96" s="109"/>
      <c r="GL96" s="109"/>
      <c r="GM96" s="109"/>
      <c r="GN96" s="109"/>
      <c r="GO96" s="109"/>
      <c r="GP96" s="109"/>
      <c r="GQ96" s="109"/>
      <c r="GR96" s="109"/>
      <c r="GS96" s="109"/>
      <c r="GT96" s="109"/>
      <c r="GU96" s="109"/>
      <c r="GV96" s="109"/>
      <c r="GW96" s="109"/>
      <c r="GX96" s="109"/>
      <c r="GY96" s="109"/>
      <c r="GZ96" s="109"/>
      <c r="HA96" s="109"/>
      <c r="HB96" s="109"/>
      <c r="HC96" s="109"/>
      <c r="HD96" s="109"/>
      <c r="HE96" s="109"/>
      <c r="HF96" s="109"/>
      <c r="HG96" s="109"/>
      <c r="HH96" s="109"/>
      <c r="HI96" s="109"/>
      <c r="HJ96" s="109"/>
      <c r="HK96" s="109"/>
      <c r="HL96" s="109"/>
      <c r="HM96" s="109"/>
      <c r="HN96" s="109"/>
      <c r="HO96" s="109"/>
      <c r="HP96" s="109"/>
      <c r="HQ96" s="109"/>
      <c r="HR96" s="109"/>
      <c r="HS96" s="109"/>
      <c r="HT96" s="109"/>
      <c r="HU96" s="109"/>
      <c r="HV96" s="109"/>
      <c r="HW96" s="109"/>
      <c r="HX96" s="109"/>
      <c r="HY96" s="109"/>
      <c r="HZ96" s="109"/>
      <c r="IA96" s="109"/>
      <c r="IB96" s="109"/>
      <c r="IC96" s="109"/>
      <c r="ID96" s="109"/>
      <c r="IE96" s="109"/>
      <c r="IF96" s="109"/>
      <c r="IG96" s="109"/>
      <c r="IH96" s="109"/>
      <c r="II96" s="109"/>
      <c r="IJ96" s="109"/>
      <c r="IK96" s="109"/>
      <c r="IL96" s="109"/>
      <c r="IM96" s="109"/>
      <c r="IN96" s="109"/>
      <c r="IO96" s="109"/>
      <c r="IP96" s="109"/>
      <c r="IQ96" s="109"/>
      <c r="IR96" s="109"/>
      <c r="IS96" s="109"/>
      <c r="IT96" s="109"/>
      <c r="IU96" s="109"/>
      <c r="IV96" s="109"/>
      <c r="IW96" s="109"/>
      <c r="IX96" s="109"/>
      <c r="IY96" s="109"/>
      <c r="IZ96" s="109"/>
      <c r="JA96" s="109"/>
      <c r="JB96" s="109"/>
      <c r="JC96" s="109"/>
      <c r="JD96" s="109"/>
      <c r="JE96" s="109"/>
      <c r="JF96" s="109"/>
      <c r="JG96" s="109"/>
      <c r="JH96" s="109"/>
      <c r="JI96" s="109"/>
      <c r="JJ96" s="109"/>
      <c r="JK96" s="109"/>
      <c r="JL96" s="109"/>
      <c r="JM96" s="109"/>
      <c r="JN96" s="109"/>
      <c r="JO96" s="109"/>
      <c r="JP96" s="109"/>
      <c r="JQ96" s="109"/>
      <c r="JR96" s="109"/>
      <c r="JS96" s="109"/>
      <c r="JT96" s="109"/>
      <c r="JU96" s="109"/>
      <c r="JV96" s="109"/>
      <c r="JW96" s="109"/>
      <c r="JX96" s="109"/>
      <c r="JY96" s="109"/>
      <c r="JZ96" s="109"/>
      <c r="KA96" s="109"/>
      <c r="KB96" s="109"/>
      <c r="KC96" s="109"/>
      <c r="KD96" s="109"/>
      <c r="KE96" s="109"/>
      <c r="KF96" s="109"/>
      <c r="KG96" s="109"/>
      <c r="KH96" s="109"/>
      <c r="KI96" s="109"/>
      <c r="KJ96" s="109"/>
      <c r="KK96" s="109"/>
      <c r="KL96" s="109"/>
      <c r="KM96" s="109"/>
      <c r="KN96" s="109"/>
      <c r="KO96" s="109"/>
      <c r="KP96" s="109"/>
      <c r="KQ96" s="109"/>
      <c r="KR96" s="109"/>
      <c r="KS96" s="109"/>
      <c r="KT96" s="109"/>
      <c r="KU96" s="109"/>
      <c r="KV96" s="109"/>
      <c r="KW96" s="109"/>
      <c r="KX96" s="109"/>
      <c r="KY96" s="109"/>
      <c r="KZ96" s="109"/>
      <c r="LA96" s="109"/>
      <c r="LB96" s="109"/>
      <c r="LC96" s="109"/>
      <c r="LD96" s="109"/>
      <c r="LE96" s="109"/>
      <c r="LF96" s="109"/>
      <c r="LG96" s="109"/>
      <c r="LH96" s="109"/>
      <c r="LI96" s="109"/>
      <c r="LJ96" s="109"/>
      <c r="LK96" s="109"/>
      <c r="LL96" s="109"/>
      <c r="LM96" s="109"/>
      <c r="LN96" s="109"/>
      <c r="LO96" s="109"/>
      <c r="LP96" s="109"/>
      <c r="LQ96" s="109"/>
      <c r="LR96" s="109"/>
      <c r="LS96" s="109"/>
      <c r="LT96" s="109"/>
      <c r="LU96" s="109"/>
      <c r="LV96" s="109"/>
      <c r="LW96" s="109"/>
      <c r="LX96" s="109"/>
      <c r="LY96" s="109"/>
      <c r="LZ96" s="109"/>
      <c r="MA96" s="109"/>
      <c r="MB96" s="109"/>
      <c r="MC96" s="109"/>
      <c r="MD96" s="109"/>
      <c r="ME96" s="109"/>
      <c r="MF96" s="109"/>
      <c r="MG96" s="109"/>
      <c r="MH96" s="109"/>
      <c r="MI96" s="109"/>
      <c r="MJ96" s="109"/>
      <c r="MK96" s="109"/>
      <c r="ML96" s="109"/>
      <c r="MM96" s="109"/>
      <c r="MN96" s="109"/>
      <c r="MO96" s="109"/>
      <c r="MP96" s="109"/>
      <c r="MQ96" s="109"/>
      <c r="MR96" s="109"/>
      <c r="MS96" s="109"/>
      <c r="MT96" s="109"/>
      <c r="MU96" s="109"/>
      <c r="MV96" s="109"/>
      <c r="MW96" s="109"/>
      <c r="MX96" s="109"/>
      <c r="MY96" s="109"/>
      <c r="MZ96" s="109"/>
      <c r="NA96" s="109"/>
      <c r="NB96" s="109"/>
      <c r="NC96" s="109"/>
      <c r="ND96" s="109"/>
      <c r="NE96" s="109"/>
      <c r="NF96" s="109"/>
      <c r="NG96" s="109"/>
      <c r="NH96" s="109"/>
      <c r="NI96" s="109"/>
      <c r="NJ96" s="109"/>
      <c r="NK96" s="109"/>
      <c r="NL96" s="109"/>
      <c r="NM96" s="109"/>
      <c r="NN96" s="109"/>
      <c r="NO96" s="109"/>
      <c r="NP96" s="109"/>
      <c r="NQ96" s="109"/>
      <c r="NR96" s="109"/>
      <c r="NS96" s="109"/>
      <c r="NT96" s="109"/>
      <c r="NU96" s="109"/>
      <c r="NV96" s="109"/>
      <c r="NW96" s="109"/>
      <c r="NX96" s="109"/>
      <c r="NY96" s="109"/>
      <c r="NZ96" s="109"/>
      <c r="OA96" s="109"/>
      <c r="OB96" s="109"/>
      <c r="OC96" s="109"/>
      <c r="OD96" s="109"/>
      <c r="OE96" s="109"/>
      <c r="OF96" s="109"/>
      <c r="OG96" s="109"/>
      <c r="OH96" s="109"/>
      <c r="OI96" s="109"/>
      <c r="OJ96" s="109"/>
      <c r="OK96" s="109"/>
      <c r="OL96" s="109"/>
      <c r="OM96" s="109"/>
      <c r="ON96" s="109"/>
      <c r="OO96" s="109"/>
      <c r="OP96" s="109"/>
      <c r="OQ96" s="109"/>
      <c r="OR96" s="109"/>
      <c r="OS96" s="109"/>
      <c r="OT96" s="109"/>
      <c r="OU96" s="109"/>
      <c r="OV96" s="109"/>
      <c r="OW96" s="109"/>
      <c r="OX96" s="109"/>
      <c r="OY96" s="109"/>
      <c r="OZ96" s="109"/>
      <c r="PA96" s="109"/>
      <c r="PB96" s="109"/>
      <c r="PC96" s="109"/>
      <c r="PD96" s="109"/>
      <c r="PE96" s="109"/>
      <c r="PF96" s="109"/>
      <c r="PG96" s="109"/>
      <c r="PH96" s="109"/>
      <c r="PI96" s="109"/>
      <c r="PJ96" s="109"/>
      <c r="PK96" s="109"/>
      <c r="PL96" s="109"/>
      <c r="PM96" s="109"/>
      <c r="PN96" s="109"/>
      <c r="PO96" s="109"/>
      <c r="PP96" s="109"/>
      <c r="PQ96" s="109"/>
      <c r="PR96" s="109"/>
      <c r="PS96" s="109"/>
      <c r="PT96" s="109"/>
      <c r="PU96" s="109"/>
      <c r="PV96" s="109"/>
      <c r="PW96" s="109"/>
      <c r="PX96" s="109"/>
      <c r="PY96" s="109"/>
      <c r="PZ96" s="109"/>
      <c r="QA96" s="109"/>
      <c r="QB96" s="109"/>
      <c r="QC96" s="109"/>
      <c r="QD96" s="109"/>
      <c r="QE96" s="109"/>
      <c r="QF96" s="109"/>
      <c r="QG96" s="109"/>
      <c r="QH96" s="109"/>
      <c r="QI96" s="109"/>
      <c r="QJ96" s="109"/>
      <c r="QK96" s="23">
        <f t="shared" si="2"/>
        <v>60</v>
      </c>
      <c r="QL96" s="125"/>
      <c r="QM96" s="125"/>
      <c r="QN96" s="125"/>
      <c r="QO96" s="125"/>
      <c r="QP96" s="125">
        <v>2012.16</v>
      </c>
      <c r="QQ96" s="125"/>
      <c r="QR96" s="125"/>
      <c r="QS96" s="130"/>
    </row>
    <row r="97" spans="1:461" s="5" customFormat="1" ht="12.75" customHeight="1" x14ac:dyDescent="0.2">
      <c r="A97" s="52">
        <v>44613</v>
      </c>
      <c r="B97" s="98" t="s">
        <v>488</v>
      </c>
      <c r="C97" s="107"/>
      <c r="D97" s="107"/>
      <c r="E97" s="108"/>
      <c r="F97" s="108"/>
      <c r="G97" s="108"/>
      <c r="H97" s="108"/>
      <c r="I97" s="108"/>
      <c r="J97" s="108"/>
      <c r="K97" s="108"/>
      <c r="L97" s="108"/>
      <c r="M97" s="108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  <c r="BO97" s="109"/>
      <c r="BP97" s="109"/>
      <c r="BQ97" s="109"/>
      <c r="BR97" s="109"/>
      <c r="BS97" s="109"/>
      <c r="BT97" s="109"/>
      <c r="BU97" s="109"/>
      <c r="BV97" s="109"/>
      <c r="BW97" s="109"/>
      <c r="BX97" s="109"/>
      <c r="BY97" s="109"/>
      <c r="BZ97" s="109"/>
      <c r="CA97" s="109"/>
      <c r="CB97" s="109"/>
      <c r="CC97" s="109"/>
      <c r="CD97" s="109"/>
      <c r="CE97" s="109"/>
      <c r="CF97" s="109"/>
      <c r="CG97" s="109"/>
      <c r="CH97" s="109"/>
      <c r="CI97" s="109"/>
      <c r="CJ97" s="109"/>
      <c r="CK97" s="109"/>
      <c r="CL97" s="109"/>
      <c r="CM97" s="109"/>
      <c r="CN97" s="109"/>
      <c r="CO97" s="109"/>
      <c r="CP97" s="109"/>
      <c r="CQ97" s="109"/>
      <c r="CR97" s="109"/>
      <c r="CS97" s="109"/>
      <c r="CT97" s="109"/>
      <c r="CU97" s="109"/>
      <c r="CV97" s="109"/>
      <c r="CW97" s="109"/>
      <c r="CX97" s="109"/>
      <c r="CY97" s="109"/>
      <c r="CZ97" s="109"/>
      <c r="DA97" s="109"/>
      <c r="DB97" s="109"/>
      <c r="DC97" s="109"/>
      <c r="DD97" s="109"/>
      <c r="DE97" s="109"/>
      <c r="DF97" s="109"/>
      <c r="DG97" s="109"/>
      <c r="DH97" s="109"/>
      <c r="DI97" s="109"/>
      <c r="DJ97" s="109"/>
      <c r="DK97" s="109"/>
      <c r="DL97" s="109"/>
      <c r="DM97" s="109"/>
      <c r="DN97" s="109"/>
      <c r="DO97" s="109"/>
      <c r="DP97" s="109"/>
      <c r="DQ97" s="109"/>
      <c r="DR97" s="109"/>
      <c r="DS97" s="109"/>
      <c r="DT97" s="109"/>
      <c r="DU97" s="109"/>
      <c r="DV97" s="109"/>
      <c r="DW97" s="109"/>
      <c r="DX97" s="109"/>
      <c r="DY97" s="109"/>
      <c r="DZ97" s="109"/>
      <c r="EA97" s="109"/>
      <c r="EB97" s="109"/>
      <c r="EC97" s="109"/>
      <c r="ED97" s="109"/>
      <c r="EE97" s="109"/>
      <c r="EF97" s="109"/>
      <c r="EG97" s="109"/>
      <c r="EH97" s="109"/>
      <c r="EI97" s="109"/>
      <c r="EJ97" s="109"/>
      <c r="EK97" s="109"/>
      <c r="EL97" s="109"/>
      <c r="EM97" s="109"/>
      <c r="EN97" s="109"/>
      <c r="EO97" s="109"/>
      <c r="EP97" s="109"/>
      <c r="EQ97" s="109"/>
      <c r="ER97" s="109"/>
      <c r="ES97" s="109"/>
      <c r="ET97" s="109"/>
      <c r="EU97" s="109"/>
      <c r="EV97" s="109"/>
      <c r="EW97" s="109"/>
      <c r="EX97" s="109"/>
      <c r="EY97" s="109"/>
      <c r="EZ97" s="109"/>
      <c r="FA97" s="109"/>
      <c r="FB97" s="109"/>
      <c r="FC97" s="109"/>
      <c r="FD97" s="109"/>
      <c r="FE97" s="109"/>
      <c r="FF97" s="109"/>
      <c r="FG97" s="109"/>
      <c r="FH97" s="109"/>
      <c r="FI97" s="109"/>
      <c r="FJ97" s="109"/>
      <c r="FK97" s="109"/>
      <c r="FL97" s="109"/>
      <c r="FM97" s="109"/>
      <c r="FN97" s="109"/>
      <c r="FO97" s="109"/>
      <c r="FP97" s="109"/>
      <c r="FQ97" s="109"/>
      <c r="FR97" s="109"/>
      <c r="FS97" s="109"/>
      <c r="FT97" s="109"/>
      <c r="FU97" s="109"/>
      <c r="FV97" s="109"/>
      <c r="FW97" s="109"/>
      <c r="FX97" s="109"/>
      <c r="FY97" s="109"/>
      <c r="FZ97" s="109"/>
      <c r="GA97" s="109"/>
      <c r="GB97" s="109"/>
      <c r="GC97" s="109"/>
      <c r="GD97" s="109"/>
      <c r="GE97" s="109"/>
      <c r="GF97" s="109"/>
      <c r="GG97" s="109"/>
      <c r="GH97" s="109"/>
      <c r="GI97" s="109"/>
      <c r="GJ97" s="109"/>
      <c r="GK97" s="109"/>
      <c r="GL97" s="109"/>
      <c r="GM97" s="109"/>
      <c r="GN97" s="109"/>
      <c r="GO97" s="109"/>
      <c r="GP97" s="109"/>
      <c r="GQ97" s="109"/>
      <c r="GR97" s="109"/>
      <c r="GS97" s="109"/>
      <c r="GT97" s="109"/>
      <c r="GU97" s="109"/>
      <c r="GV97" s="109"/>
      <c r="GW97" s="109"/>
      <c r="GX97" s="109"/>
      <c r="GY97" s="109"/>
      <c r="GZ97" s="109"/>
      <c r="HA97" s="109"/>
      <c r="HB97" s="109"/>
      <c r="HC97" s="109"/>
      <c r="HD97" s="109"/>
      <c r="HE97" s="109"/>
      <c r="HF97" s="109"/>
      <c r="HG97" s="109"/>
      <c r="HH97" s="109"/>
      <c r="HI97" s="109"/>
      <c r="HJ97" s="109"/>
      <c r="HK97" s="109"/>
      <c r="HL97" s="109"/>
      <c r="HM97" s="109"/>
      <c r="HN97" s="109"/>
      <c r="HO97" s="109"/>
      <c r="HP97" s="109"/>
      <c r="HQ97" s="109"/>
      <c r="HR97" s="109"/>
      <c r="HS97" s="109"/>
      <c r="HT97" s="109"/>
      <c r="HU97" s="109"/>
      <c r="HV97" s="109"/>
      <c r="HW97" s="109"/>
      <c r="HX97" s="109"/>
      <c r="HY97" s="109"/>
      <c r="HZ97" s="109"/>
      <c r="IA97" s="109"/>
      <c r="IB97" s="109"/>
      <c r="IC97" s="109"/>
      <c r="ID97" s="109"/>
      <c r="IE97" s="109"/>
      <c r="IF97" s="109"/>
      <c r="IG97" s="109"/>
      <c r="IH97" s="109"/>
      <c r="II97" s="109"/>
      <c r="IJ97" s="109"/>
      <c r="IK97" s="109"/>
      <c r="IL97" s="109"/>
      <c r="IM97" s="109"/>
      <c r="IN97" s="109"/>
      <c r="IO97" s="109"/>
      <c r="IP97" s="109"/>
      <c r="IQ97" s="109"/>
      <c r="IR97" s="109"/>
      <c r="IS97" s="109"/>
      <c r="IT97" s="109"/>
      <c r="IU97" s="109"/>
      <c r="IV97" s="109"/>
      <c r="IW97" s="109"/>
      <c r="IX97" s="109"/>
      <c r="IY97" s="109"/>
      <c r="IZ97" s="109"/>
      <c r="JA97" s="109"/>
      <c r="JB97" s="109"/>
      <c r="JC97" s="109"/>
      <c r="JD97" s="109"/>
      <c r="JE97" s="109"/>
      <c r="JF97" s="109"/>
      <c r="JG97" s="109"/>
      <c r="JH97" s="109"/>
      <c r="JI97" s="109"/>
      <c r="JJ97" s="109"/>
      <c r="JK97" s="109"/>
      <c r="JL97" s="109"/>
      <c r="JM97" s="109"/>
      <c r="JN97" s="109"/>
      <c r="JO97" s="109"/>
      <c r="JP97" s="109"/>
      <c r="JQ97" s="109"/>
      <c r="JR97" s="109"/>
      <c r="JS97" s="109"/>
      <c r="JT97" s="109"/>
      <c r="JU97" s="109"/>
      <c r="JV97" s="109"/>
      <c r="JW97" s="109"/>
      <c r="JX97" s="109"/>
      <c r="JY97" s="109"/>
      <c r="JZ97" s="109"/>
      <c r="KA97" s="109"/>
      <c r="KB97" s="109"/>
      <c r="KC97" s="109"/>
      <c r="KD97" s="109"/>
      <c r="KE97" s="109"/>
      <c r="KF97" s="109"/>
      <c r="KG97" s="109"/>
      <c r="KH97" s="109"/>
      <c r="KI97" s="109"/>
      <c r="KJ97" s="109"/>
      <c r="KK97" s="109"/>
      <c r="KL97" s="109"/>
      <c r="KM97" s="109"/>
      <c r="KN97" s="109"/>
      <c r="KO97" s="109"/>
      <c r="KP97" s="109"/>
      <c r="KQ97" s="109"/>
      <c r="KR97" s="109"/>
      <c r="KS97" s="109"/>
      <c r="KT97" s="109"/>
      <c r="KU97" s="109"/>
      <c r="KV97" s="109"/>
      <c r="KW97" s="109"/>
      <c r="KX97" s="109"/>
      <c r="KY97" s="109"/>
      <c r="KZ97" s="109"/>
      <c r="LA97" s="109"/>
      <c r="LB97" s="109"/>
      <c r="LC97" s="109"/>
      <c r="LD97" s="109"/>
      <c r="LE97" s="109"/>
      <c r="LF97" s="109"/>
      <c r="LG97" s="109"/>
      <c r="LH97" s="109"/>
      <c r="LI97" s="109"/>
      <c r="LJ97" s="109"/>
      <c r="LK97" s="109"/>
      <c r="LL97" s="109"/>
      <c r="LM97" s="109"/>
      <c r="LN97" s="109"/>
      <c r="LO97" s="109"/>
      <c r="LP97" s="109"/>
      <c r="LQ97" s="109"/>
      <c r="LR97" s="109"/>
      <c r="LS97" s="109"/>
      <c r="LT97" s="109"/>
      <c r="LU97" s="109"/>
      <c r="LV97" s="109"/>
      <c r="LW97" s="109"/>
      <c r="LX97" s="109"/>
      <c r="LY97" s="109"/>
      <c r="LZ97" s="109"/>
      <c r="MA97" s="109"/>
      <c r="MB97" s="109"/>
      <c r="MC97" s="109"/>
      <c r="MD97" s="109"/>
      <c r="ME97" s="109"/>
      <c r="MF97" s="109"/>
      <c r="MG97" s="109"/>
      <c r="MH97" s="109"/>
      <c r="MI97" s="109"/>
      <c r="MJ97" s="109"/>
      <c r="MK97" s="109"/>
      <c r="ML97" s="109"/>
      <c r="MM97" s="109"/>
      <c r="MN97" s="109"/>
      <c r="MO97" s="109"/>
      <c r="MP97" s="109"/>
      <c r="MQ97" s="109"/>
      <c r="MR97" s="109"/>
      <c r="MS97" s="109"/>
      <c r="MT97" s="109"/>
      <c r="MU97" s="109"/>
      <c r="MV97" s="109"/>
      <c r="MW97" s="109"/>
      <c r="MX97" s="109"/>
      <c r="MY97" s="109"/>
      <c r="MZ97" s="109"/>
      <c r="NA97" s="109"/>
      <c r="NB97" s="109"/>
      <c r="NC97" s="109"/>
      <c r="ND97" s="109"/>
      <c r="NE97" s="109"/>
      <c r="NF97" s="109"/>
      <c r="NG97" s="109"/>
      <c r="NH97" s="109"/>
      <c r="NI97" s="109"/>
      <c r="NJ97" s="109"/>
      <c r="NK97" s="109"/>
      <c r="NL97" s="109"/>
      <c r="NM97" s="109"/>
      <c r="NN97" s="109"/>
      <c r="NO97" s="109"/>
      <c r="NP97" s="109"/>
      <c r="NQ97" s="109"/>
      <c r="NR97" s="109"/>
      <c r="NS97" s="109"/>
      <c r="NT97" s="109"/>
      <c r="NU97" s="109"/>
      <c r="NV97" s="109"/>
      <c r="NW97" s="109"/>
      <c r="NX97" s="109"/>
      <c r="NY97" s="109"/>
      <c r="NZ97" s="109"/>
      <c r="OA97" s="109"/>
      <c r="OB97" s="109"/>
      <c r="OC97" s="109"/>
      <c r="OD97" s="109"/>
      <c r="OE97" s="109"/>
      <c r="OF97" s="109">
        <v>20</v>
      </c>
      <c r="OG97" s="109"/>
      <c r="OH97" s="109"/>
      <c r="OI97" s="109"/>
      <c r="OJ97" s="109"/>
      <c r="OK97" s="109"/>
      <c r="OL97" s="109"/>
      <c r="OM97" s="109"/>
      <c r="ON97" s="109"/>
      <c r="OO97" s="109"/>
      <c r="OP97" s="109"/>
      <c r="OQ97" s="109"/>
      <c r="OR97" s="109"/>
      <c r="OS97" s="109"/>
      <c r="OT97" s="109"/>
      <c r="OU97" s="109"/>
      <c r="OV97" s="109"/>
      <c r="OW97" s="109"/>
      <c r="OX97" s="109"/>
      <c r="OY97" s="109"/>
      <c r="OZ97" s="109"/>
      <c r="PA97" s="109"/>
      <c r="PB97" s="109"/>
      <c r="PC97" s="109"/>
      <c r="PD97" s="109"/>
      <c r="PE97" s="109"/>
      <c r="PF97" s="109"/>
      <c r="PG97" s="109"/>
      <c r="PH97" s="109"/>
      <c r="PI97" s="109"/>
      <c r="PJ97" s="109"/>
      <c r="PK97" s="109"/>
      <c r="PL97" s="109"/>
      <c r="PM97" s="109"/>
      <c r="PN97" s="109"/>
      <c r="PO97" s="109"/>
      <c r="PP97" s="109"/>
      <c r="PQ97" s="109"/>
      <c r="PR97" s="109"/>
      <c r="PS97" s="109"/>
      <c r="PT97" s="109"/>
      <c r="PU97" s="109"/>
      <c r="PV97" s="109"/>
      <c r="PW97" s="109"/>
      <c r="PX97" s="109"/>
      <c r="PY97" s="109"/>
      <c r="PZ97" s="109"/>
      <c r="QA97" s="109"/>
      <c r="QB97" s="109"/>
      <c r="QC97" s="109"/>
      <c r="QD97" s="109"/>
      <c r="QE97" s="109"/>
      <c r="QF97" s="109"/>
      <c r="QG97" s="109"/>
      <c r="QH97" s="109"/>
      <c r="QI97" s="109"/>
      <c r="QJ97" s="109"/>
      <c r="QK97" s="23">
        <f t="shared" si="2"/>
        <v>20</v>
      </c>
      <c r="QL97" s="125"/>
      <c r="QM97" s="125"/>
      <c r="QN97" s="125"/>
      <c r="QO97" s="125">
        <v>4678.5600000000004</v>
      </c>
      <c r="QP97" s="125"/>
      <c r="QQ97" s="125"/>
      <c r="QR97" s="125"/>
      <c r="QS97" s="130"/>
    </row>
    <row r="98" spans="1:461" s="5" customFormat="1" ht="12.75" customHeight="1" x14ac:dyDescent="0.2">
      <c r="A98" s="52">
        <v>44614</v>
      </c>
      <c r="B98" s="98" t="s">
        <v>52</v>
      </c>
      <c r="C98" s="107"/>
      <c r="D98" s="107"/>
      <c r="E98" s="108"/>
      <c r="F98" s="108"/>
      <c r="G98" s="108"/>
      <c r="H98" s="108"/>
      <c r="I98" s="108"/>
      <c r="J98" s="108"/>
      <c r="K98" s="108"/>
      <c r="L98" s="108"/>
      <c r="M98" s="108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  <c r="BO98" s="109"/>
      <c r="BP98" s="109"/>
      <c r="BQ98" s="109"/>
      <c r="BR98" s="109"/>
      <c r="BS98" s="109"/>
      <c r="BT98" s="109"/>
      <c r="BU98" s="109"/>
      <c r="BV98" s="109"/>
      <c r="BW98" s="109"/>
      <c r="BX98" s="109"/>
      <c r="BY98" s="109"/>
      <c r="BZ98" s="109"/>
      <c r="CA98" s="109"/>
      <c r="CB98" s="109"/>
      <c r="CC98" s="109"/>
      <c r="CD98" s="109"/>
      <c r="CE98" s="109"/>
      <c r="CF98" s="109"/>
      <c r="CG98" s="109"/>
      <c r="CH98" s="109"/>
      <c r="CI98" s="109"/>
      <c r="CJ98" s="109"/>
      <c r="CK98" s="109"/>
      <c r="CL98" s="109"/>
      <c r="CM98" s="109"/>
      <c r="CN98" s="109"/>
      <c r="CO98" s="109"/>
      <c r="CP98" s="109"/>
      <c r="CQ98" s="109"/>
      <c r="CR98" s="109"/>
      <c r="CS98" s="109"/>
      <c r="CT98" s="109"/>
      <c r="CU98" s="109"/>
      <c r="CV98" s="109"/>
      <c r="CW98" s="109"/>
      <c r="CX98" s="109"/>
      <c r="CY98" s="109"/>
      <c r="CZ98" s="109"/>
      <c r="DA98" s="109"/>
      <c r="DB98" s="109"/>
      <c r="DC98" s="109"/>
      <c r="DD98" s="109"/>
      <c r="DE98" s="109"/>
      <c r="DF98" s="109"/>
      <c r="DG98" s="109"/>
      <c r="DH98" s="109"/>
      <c r="DI98" s="109"/>
      <c r="DJ98" s="109"/>
      <c r="DK98" s="109"/>
      <c r="DL98" s="109"/>
      <c r="DM98" s="109"/>
      <c r="DN98" s="109"/>
      <c r="DO98" s="109"/>
      <c r="DP98" s="109"/>
      <c r="DQ98" s="109"/>
      <c r="DR98" s="109"/>
      <c r="DS98" s="109"/>
      <c r="DT98" s="109"/>
      <c r="DU98" s="109"/>
      <c r="DV98" s="109"/>
      <c r="DW98" s="109"/>
      <c r="DX98" s="109"/>
      <c r="DY98" s="109"/>
      <c r="DZ98" s="109"/>
      <c r="EA98" s="109"/>
      <c r="EB98" s="109"/>
      <c r="EC98" s="109"/>
      <c r="ED98" s="109"/>
      <c r="EE98" s="109"/>
      <c r="EF98" s="109"/>
      <c r="EG98" s="109"/>
      <c r="EH98" s="109"/>
      <c r="EI98" s="109"/>
      <c r="EJ98" s="109"/>
      <c r="EK98" s="109"/>
      <c r="EL98" s="109"/>
      <c r="EM98" s="109"/>
      <c r="EN98" s="109"/>
      <c r="EO98" s="109"/>
      <c r="EP98" s="109"/>
      <c r="EQ98" s="109"/>
      <c r="ER98" s="109"/>
      <c r="ES98" s="109"/>
      <c r="ET98" s="109"/>
      <c r="EU98" s="109"/>
      <c r="EV98" s="109"/>
      <c r="EW98" s="109"/>
      <c r="EX98" s="109"/>
      <c r="EY98" s="109"/>
      <c r="EZ98" s="109"/>
      <c r="FA98" s="109"/>
      <c r="FB98" s="109"/>
      <c r="FC98" s="109"/>
      <c r="FD98" s="109"/>
      <c r="FE98" s="109"/>
      <c r="FF98" s="109"/>
      <c r="FG98" s="109"/>
      <c r="FH98" s="109"/>
      <c r="FI98" s="109"/>
      <c r="FJ98" s="109"/>
      <c r="FK98" s="109"/>
      <c r="FL98" s="109"/>
      <c r="FM98" s="109"/>
      <c r="FN98" s="109"/>
      <c r="FO98" s="109"/>
      <c r="FP98" s="109"/>
      <c r="FQ98" s="109"/>
      <c r="FR98" s="109"/>
      <c r="FS98" s="109"/>
      <c r="FT98" s="109"/>
      <c r="FU98" s="109"/>
      <c r="FV98" s="109"/>
      <c r="FW98" s="109"/>
      <c r="FX98" s="109"/>
      <c r="FY98" s="109"/>
      <c r="FZ98" s="109"/>
      <c r="GA98" s="109"/>
      <c r="GB98" s="109"/>
      <c r="GC98" s="109"/>
      <c r="GD98" s="109"/>
      <c r="GE98" s="109"/>
      <c r="GF98" s="109"/>
      <c r="GG98" s="109"/>
      <c r="GH98" s="109"/>
      <c r="GI98" s="109"/>
      <c r="GJ98" s="109"/>
      <c r="GK98" s="109"/>
      <c r="GL98" s="109"/>
      <c r="GM98" s="109"/>
      <c r="GN98" s="109"/>
      <c r="GO98" s="109"/>
      <c r="GP98" s="109"/>
      <c r="GQ98" s="109"/>
      <c r="GR98" s="109"/>
      <c r="GS98" s="109"/>
      <c r="GT98" s="109"/>
      <c r="GU98" s="109"/>
      <c r="GV98" s="109"/>
      <c r="GW98" s="109"/>
      <c r="GX98" s="109"/>
      <c r="GY98" s="109"/>
      <c r="GZ98" s="109"/>
      <c r="HA98" s="109"/>
      <c r="HB98" s="109"/>
      <c r="HC98" s="109"/>
      <c r="HD98" s="109"/>
      <c r="HE98" s="109"/>
      <c r="HF98" s="109"/>
      <c r="HG98" s="109"/>
      <c r="HH98" s="109"/>
      <c r="HI98" s="109"/>
      <c r="HJ98" s="109"/>
      <c r="HK98" s="109"/>
      <c r="HL98" s="109"/>
      <c r="HM98" s="109"/>
      <c r="HN98" s="109"/>
      <c r="HO98" s="109"/>
      <c r="HP98" s="109"/>
      <c r="HQ98" s="109"/>
      <c r="HR98" s="109"/>
      <c r="HS98" s="109"/>
      <c r="HT98" s="109"/>
      <c r="HU98" s="109"/>
      <c r="HV98" s="109"/>
      <c r="HW98" s="109"/>
      <c r="HX98" s="109"/>
      <c r="HY98" s="109"/>
      <c r="HZ98" s="109"/>
      <c r="IA98" s="109"/>
      <c r="IB98" s="109"/>
      <c r="IC98" s="109"/>
      <c r="ID98" s="109"/>
      <c r="IE98" s="109"/>
      <c r="IF98" s="109"/>
      <c r="IG98" s="109"/>
      <c r="IH98" s="109"/>
      <c r="II98" s="109"/>
      <c r="IJ98" s="109"/>
      <c r="IK98" s="109"/>
      <c r="IL98" s="109"/>
      <c r="IM98" s="109"/>
      <c r="IN98" s="109"/>
      <c r="IO98" s="109"/>
      <c r="IP98" s="109"/>
      <c r="IQ98" s="109"/>
      <c r="IR98" s="109"/>
      <c r="IS98" s="109"/>
      <c r="IT98" s="109"/>
      <c r="IU98" s="109"/>
      <c r="IV98" s="109"/>
      <c r="IW98" s="109"/>
      <c r="IX98" s="109"/>
      <c r="IY98" s="109"/>
      <c r="IZ98" s="109"/>
      <c r="JA98" s="109"/>
      <c r="JB98" s="109"/>
      <c r="JC98" s="109"/>
      <c r="JD98" s="109"/>
      <c r="JE98" s="109"/>
      <c r="JF98" s="109"/>
      <c r="JG98" s="109"/>
      <c r="JH98" s="109"/>
      <c r="JI98" s="109"/>
      <c r="JJ98" s="109"/>
      <c r="JK98" s="109"/>
      <c r="JL98" s="109"/>
      <c r="JM98" s="109"/>
      <c r="JN98" s="109"/>
      <c r="JO98" s="109"/>
      <c r="JP98" s="109"/>
      <c r="JQ98" s="109"/>
      <c r="JR98" s="109"/>
      <c r="JS98" s="109"/>
      <c r="JT98" s="109"/>
      <c r="JU98" s="109"/>
      <c r="JV98" s="109"/>
      <c r="JW98" s="109"/>
      <c r="JX98" s="109"/>
      <c r="JY98" s="109"/>
      <c r="JZ98" s="109"/>
      <c r="KA98" s="109"/>
      <c r="KB98" s="109"/>
      <c r="KC98" s="109"/>
      <c r="KD98" s="109"/>
      <c r="KE98" s="109"/>
      <c r="KF98" s="109"/>
      <c r="KG98" s="109"/>
      <c r="KH98" s="109"/>
      <c r="KI98" s="109"/>
      <c r="KJ98" s="109"/>
      <c r="KK98" s="109"/>
      <c r="KL98" s="109"/>
      <c r="KM98" s="109"/>
      <c r="KN98" s="109"/>
      <c r="KO98" s="109"/>
      <c r="KP98" s="109"/>
      <c r="KQ98" s="109"/>
      <c r="KR98" s="109"/>
      <c r="KS98" s="109"/>
      <c r="KT98" s="109"/>
      <c r="KU98" s="109"/>
      <c r="KV98" s="109"/>
      <c r="KW98" s="109"/>
      <c r="KX98" s="109"/>
      <c r="KY98" s="109"/>
      <c r="KZ98" s="109"/>
      <c r="LA98" s="109"/>
      <c r="LB98" s="109"/>
      <c r="LC98" s="109"/>
      <c r="LD98" s="109"/>
      <c r="LE98" s="109"/>
      <c r="LF98" s="109">
        <v>130</v>
      </c>
      <c r="LG98" s="109"/>
      <c r="LH98" s="109"/>
      <c r="LI98" s="109"/>
      <c r="LJ98" s="109"/>
      <c r="LK98" s="109"/>
      <c r="LL98" s="109"/>
      <c r="LM98" s="109"/>
      <c r="LN98" s="109"/>
      <c r="LO98" s="109"/>
      <c r="LP98" s="109"/>
      <c r="LQ98" s="109"/>
      <c r="LR98" s="109"/>
      <c r="LS98" s="109"/>
      <c r="LT98" s="109"/>
      <c r="LU98" s="109"/>
      <c r="LV98" s="109"/>
      <c r="LW98" s="109"/>
      <c r="LX98" s="109"/>
      <c r="LY98" s="109"/>
      <c r="LZ98" s="109"/>
      <c r="MA98" s="109"/>
      <c r="MB98" s="109"/>
      <c r="MC98" s="109"/>
      <c r="MD98" s="109"/>
      <c r="ME98" s="109"/>
      <c r="MF98" s="109"/>
      <c r="MG98" s="109"/>
      <c r="MH98" s="109"/>
      <c r="MI98" s="109"/>
      <c r="MJ98" s="109"/>
      <c r="MK98" s="109"/>
      <c r="ML98" s="109"/>
      <c r="MM98" s="109"/>
      <c r="MN98" s="109"/>
      <c r="MO98" s="109"/>
      <c r="MP98" s="109"/>
      <c r="MQ98" s="109"/>
      <c r="MR98" s="109"/>
      <c r="MS98" s="109"/>
      <c r="MT98" s="109"/>
      <c r="MU98" s="109"/>
      <c r="MV98" s="109"/>
      <c r="MW98" s="109"/>
      <c r="MX98" s="109"/>
      <c r="MY98" s="109"/>
      <c r="MZ98" s="109"/>
      <c r="NA98" s="109"/>
      <c r="NB98" s="109"/>
      <c r="NC98" s="109"/>
      <c r="ND98" s="109"/>
      <c r="NE98" s="109"/>
      <c r="NF98" s="109"/>
      <c r="NG98" s="109"/>
      <c r="NH98" s="109"/>
      <c r="NI98" s="109"/>
      <c r="NJ98" s="109"/>
      <c r="NK98" s="109"/>
      <c r="NL98" s="109"/>
      <c r="NM98" s="109"/>
      <c r="NN98" s="109"/>
      <c r="NO98" s="109"/>
      <c r="NP98" s="109"/>
      <c r="NQ98" s="109"/>
      <c r="NR98" s="109"/>
      <c r="NS98" s="109"/>
      <c r="NT98" s="109"/>
      <c r="NU98" s="109"/>
      <c r="NV98" s="109"/>
      <c r="NW98" s="109"/>
      <c r="NX98" s="109"/>
      <c r="NY98" s="109"/>
      <c r="NZ98" s="109"/>
      <c r="OA98" s="109"/>
      <c r="OB98" s="109"/>
      <c r="OC98" s="109"/>
      <c r="OD98" s="109"/>
      <c r="OE98" s="109"/>
      <c r="OF98" s="109"/>
      <c r="OG98" s="109"/>
      <c r="OH98" s="109"/>
      <c r="OI98" s="109"/>
      <c r="OJ98" s="109"/>
      <c r="OK98" s="109"/>
      <c r="OL98" s="109"/>
      <c r="OM98" s="109"/>
      <c r="ON98" s="109"/>
      <c r="OO98" s="109"/>
      <c r="OP98" s="109"/>
      <c r="OQ98" s="109"/>
      <c r="OR98" s="109"/>
      <c r="OS98" s="109"/>
      <c r="OT98" s="109"/>
      <c r="OU98" s="109"/>
      <c r="OV98" s="109"/>
      <c r="OW98" s="109"/>
      <c r="OX98" s="109"/>
      <c r="OY98" s="109"/>
      <c r="OZ98" s="109"/>
      <c r="PA98" s="109"/>
      <c r="PB98" s="109"/>
      <c r="PC98" s="109"/>
      <c r="PD98" s="109"/>
      <c r="PE98" s="109"/>
      <c r="PF98" s="109"/>
      <c r="PG98" s="109"/>
      <c r="PH98" s="109"/>
      <c r="PI98" s="109"/>
      <c r="PJ98" s="109"/>
      <c r="PK98" s="109"/>
      <c r="PL98" s="109"/>
      <c r="PM98" s="109"/>
      <c r="PN98" s="109"/>
      <c r="PO98" s="109"/>
      <c r="PP98" s="109"/>
      <c r="PQ98" s="109"/>
      <c r="PR98" s="109"/>
      <c r="PS98" s="109"/>
      <c r="PT98" s="109"/>
      <c r="PU98" s="109"/>
      <c r="PV98" s="109"/>
      <c r="PW98" s="109"/>
      <c r="PX98" s="109"/>
      <c r="PY98" s="109"/>
      <c r="PZ98" s="109"/>
      <c r="QA98" s="109"/>
      <c r="QB98" s="109"/>
      <c r="QC98" s="109"/>
      <c r="QD98" s="109"/>
      <c r="QE98" s="109"/>
      <c r="QF98" s="109"/>
      <c r="QG98" s="109"/>
      <c r="QH98" s="109"/>
      <c r="QI98" s="109"/>
      <c r="QJ98" s="109"/>
      <c r="QK98" s="23">
        <f t="shared" si="2"/>
        <v>130</v>
      </c>
      <c r="QL98" s="125"/>
      <c r="QM98" s="125"/>
      <c r="QN98" s="125"/>
      <c r="QO98" s="125"/>
      <c r="QP98" s="125">
        <f>2999.72+3207.52</f>
        <v>6207.24</v>
      </c>
      <c r="QQ98" s="125"/>
      <c r="QR98" s="125"/>
      <c r="QS98" s="130"/>
    </row>
    <row r="99" spans="1:461" s="5" customFormat="1" ht="12.75" customHeight="1" x14ac:dyDescent="0.2">
      <c r="A99" s="52">
        <v>44614</v>
      </c>
      <c r="B99" s="98" t="s">
        <v>52</v>
      </c>
      <c r="C99" s="107"/>
      <c r="D99" s="107"/>
      <c r="E99" s="108"/>
      <c r="F99" s="108"/>
      <c r="G99" s="108"/>
      <c r="H99" s="108"/>
      <c r="I99" s="108"/>
      <c r="J99" s="108"/>
      <c r="K99" s="108"/>
      <c r="L99" s="108"/>
      <c r="M99" s="108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  <c r="BO99" s="109"/>
      <c r="BP99" s="109"/>
      <c r="BQ99" s="109"/>
      <c r="BR99" s="109"/>
      <c r="BS99" s="109"/>
      <c r="BT99" s="109"/>
      <c r="BU99" s="109"/>
      <c r="BV99" s="109"/>
      <c r="BW99" s="109"/>
      <c r="BX99" s="109"/>
      <c r="BY99" s="109"/>
      <c r="BZ99" s="109"/>
      <c r="CA99" s="109"/>
      <c r="CB99" s="109"/>
      <c r="CC99" s="109"/>
      <c r="CD99" s="109"/>
      <c r="CE99" s="109">
        <v>0.8</v>
      </c>
      <c r="CF99" s="109"/>
      <c r="CG99" s="109"/>
      <c r="CH99" s="109"/>
      <c r="CI99" s="109"/>
      <c r="CJ99" s="109"/>
      <c r="CK99" s="109"/>
      <c r="CL99" s="109"/>
      <c r="CM99" s="109"/>
      <c r="CN99" s="109"/>
      <c r="CO99" s="109"/>
      <c r="CP99" s="109"/>
      <c r="CQ99" s="109"/>
      <c r="CR99" s="109"/>
      <c r="CS99" s="109"/>
      <c r="CT99" s="109"/>
      <c r="CU99" s="109"/>
      <c r="CV99" s="109"/>
      <c r="CW99" s="109"/>
      <c r="CX99" s="109"/>
      <c r="CY99" s="109"/>
      <c r="CZ99" s="109"/>
      <c r="DA99" s="109"/>
      <c r="DB99" s="109"/>
      <c r="DC99" s="109"/>
      <c r="DD99" s="109"/>
      <c r="DE99" s="109"/>
      <c r="DF99" s="109"/>
      <c r="DG99" s="109"/>
      <c r="DH99" s="109"/>
      <c r="DI99" s="109"/>
      <c r="DJ99" s="109"/>
      <c r="DK99" s="109"/>
      <c r="DL99" s="109"/>
      <c r="DM99" s="109"/>
      <c r="DN99" s="109"/>
      <c r="DO99" s="109"/>
      <c r="DP99" s="109"/>
      <c r="DQ99" s="109"/>
      <c r="DR99" s="109"/>
      <c r="DS99" s="109"/>
      <c r="DT99" s="109"/>
      <c r="DU99" s="109"/>
      <c r="DV99" s="109"/>
      <c r="DW99" s="109"/>
      <c r="DX99" s="109"/>
      <c r="DY99" s="109"/>
      <c r="DZ99" s="109"/>
      <c r="EA99" s="109"/>
      <c r="EB99" s="109"/>
      <c r="EC99" s="109"/>
      <c r="ED99" s="109"/>
      <c r="EE99" s="109"/>
      <c r="EF99" s="109"/>
      <c r="EG99" s="109"/>
      <c r="EH99" s="109"/>
      <c r="EI99" s="109"/>
      <c r="EJ99" s="109"/>
      <c r="EK99" s="109"/>
      <c r="EL99" s="109"/>
      <c r="EM99" s="109"/>
      <c r="EN99" s="109"/>
      <c r="EO99" s="109"/>
      <c r="EP99" s="109"/>
      <c r="EQ99" s="109"/>
      <c r="ER99" s="109"/>
      <c r="ES99" s="109"/>
      <c r="ET99" s="109"/>
      <c r="EU99" s="109"/>
      <c r="EV99" s="109"/>
      <c r="EW99" s="109"/>
      <c r="EX99" s="109"/>
      <c r="EY99" s="109"/>
      <c r="EZ99" s="109"/>
      <c r="FA99" s="109"/>
      <c r="FB99" s="109"/>
      <c r="FC99" s="109"/>
      <c r="FD99" s="109"/>
      <c r="FE99" s="109"/>
      <c r="FF99" s="109"/>
      <c r="FG99" s="109"/>
      <c r="FH99" s="109"/>
      <c r="FI99" s="109"/>
      <c r="FJ99" s="109"/>
      <c r="FK99" s="109"/>
      <c r="FL99" s="109"/>
      <c r="FM99" s="109"/>
      <c r="FN99" s="109"/>
      <c r="FO99" s="109"/>
      <c r="FP99" s="109"/>
      <c r="FQ99" s="109"/>
      <c r="FR99" s="109"/>
      <c r="FS99" s="109"/>
      <c r="FT99" s="109"/>
      <c r="FU99" s="109"/>
      <c r="FV99" s="109"/>
      <c r="FW99" s="109"/>
      <c r="FX99" s="109"/>
      <c r="FY99" s="109"/>
      <c r="FZ99" s="109"/>
      <c r="GA99" s="109"/>
      <c r="GB99" s="109"/>
      <c r="GC99" s="109"/>
      <c r="GD99" s="109"/>
      <c r="GE99" s="109"/>
      <c r="GF99" s="109"/>
      <c r="GG99" s="109"/>
      <c r="GH99" s="109"/>
      <c r="GI99" s="109"/>
      <c r="GJ99" s="109"/>
      <c r="GK99" s="109"/>
      <c r="GL99" s="109"/>
      <c r="GM99" s="109"/>
      <c r="GN99" s="109"/>
      <c r="GO99" s="109"/>
      <c r="GP99" s="109"/>
      <c r="GQ99" s="109"/>
      <c r="GR99" s="109"/>
      <c r="GS99" s="109"/>
      <c r="GT99" s="109"/>
      <c r="GU99" s="109"/>
      <c r="GV99" s="109"/>
      <c r="GW99" s="109"/>
      <c r="GX99" s="109"/>
      <c r="GY99" s="109"/>
      <c r="GZ99" s="109"/>
      <c r="HA99" s="109"/>
      <c r="HB99" s="109"/>
      <c r="HC99" s="109"/>
      <c r="HD99" s="109"/>
      <c r="HE99" s="109"/>
      <c r="HF99" s="109"/>
      <c r="HG99" s="109"/>
      <c r="HH99" s="109"/>
      <c r="HI99" s="109"/>
      <c r="HJ99" s="109"/>
      <c r="HK99" s="109"/>
      <c r="HL99" s="109"/>
      <c r="HM99" s="109"/>
      <c r="HN99" s="109"/>
      <c r="HO99" s="109"/>
      <c r="HP99" s="109"/>
      <c r="HQ99" s="109"/>
      <c r="HR99" s="109"/>
      <c r="HS99" s="109"/>
      <c r="HT99" s="109"/>
      <c r="HU99" s="109"/>
      <c r="HV99" s="109"/>
      <c r="HW99" s="109"/>
      <c r="HX99" s="109"/>
      <c r="HY99" s="109"/>
      <c r="HZ99" s="109"/>
      <c r="IA99" s="109"/>
      <c r="IB99" s="109"/>
      <c r="IC99" s="109"/>
      <c r="ID99" s="109"/>
      <c r="IE99" s="109"/>
      <c r="IF99" s="109"/>
      <c r="IG99" s="109"/>
      <c r="IH99" s="109"/>
      <c r="II99" s="109"/>
      <c r="IJ99" s="109"/>
      <c r="IK99" s="109"/>
      <c r="IL99" s="109"/>
      <c r="IM99" s="109"/>
      <c r="IN99" s="109"/>
      <c r="IO99" s="109"/>
      <c r="IP99" s="109"/>
      <c r="IQ99" s="109"/>
      <c r="IR99" s="109"/>
      <c r="IS99" s="109"/>
      <c r="IT99" s="109"/>
      <c r="IU99" s="109"/>
      <c r="IV99" s="109"/>
      <c r="IW99" s="109"/>
      <c r="IX99" s="109"/>
      <c r="IY99" s="109"/>
      <c r="IZ99" s="109"/>
      <c r="JA99" s="109"/>
      <c r="JB99" s="109"/>
      <c r="JC99" s="109"/>
      <c r="JD99" s="109"/>
      <c r="JE99" s="109"/>
      <c r="JF99" s="109"/>
      <c r="JG99" s="109"/>
      <c r="JH99" s="109"/>
      <c r="JI99" s="109"/>
      <c r="JJ99" s="109"/>
      <c r="JK99" s="109"/>
      <c r="JL99" s="109"/>
      <c r="JM99" s="109"/>
      <c r="JN99" s="109"/>
      <c r="JO99" s="109"/>
      <c r="JP99" s="109"/>
      <c r="JQ99" s="109"/>
      <c r="JR99" s="109"/>
      <c r="JS99" s="109"/>
      <c r="JT99" s="109"/>
      <c r="JU99" s="109"/>
      <c r="JV99" s="109"/>
      <c r="JW99" s="109"/>
      <c r="JX99" s="109"/>
      <c r="JY99" s="109"/>
      <c r="JZ99" s="109"/>
      <c r="KA99" s="109"/>
      <c r="KB99" s="109"/>
      <c r="KC99" s="109"/>
      <c r="KD99" s="109"/>
      <c r="KE99" s="109"/>
      <c r="KF99" s="109"/>
      <c r="KG99" s="109"/>
      <c r="KH99" s="109"/>
      <c r="KI99" s="109"/>
      <c r="KJ99" s="109"/>
      <c r="KK99" s="109"/>
      <c r="KL99" s="109"/>
      <c r="KM99" s="109"/>
      <c r="KN99" s="109"/>
      <c r="KO99" s="109"/>
      <c r="KP99" s="109"/>
      <c r="KQ99" s="109"/>
      <c r="KR99" s="109"/>
      <c r="KS99" s="109"/>
      <c r="KT99" s="109"/>
      <c r="KU99" s="109"/>
      <c r="KV99" s="109"/>
      <c r="KW99" s="109"/>
      <c r="KX99" s="109"/>
      <c r="KY99" s="109"/>
      <c r="KZ99" s="109"/>
      <c r="LA99" s="109"/>
      <c r="LB99" s="109"/>
      <c r="LC99" s="109"/>
      <c r="LD99" s="109"/>
      <c r="LE99" s="109"/>
      <c r="LF99" s="109"/>
      <c r="LG99" s="109"/>
      <c r="LH99" s="109"/>
      <c r="LI99" s="109"/>
      <c r="LJ99" s="109"/>
      <c r="LK99" s="109"/>
      <c r="LL99" s="109"/>
      <c r="LM99" s="109"/>
      <c r="LN99" s="109"/>
      <c r="LO99" s="109"/>
      <c r="LP99" s="109"/>
      <c r="LQ99" s="109"/>
      <c r="LR99" s="109"/>
      <c r="LS99" s="109"/>
      <c r="LT99" s="109"/>
      <c r="LU99" s="109"/>
      <c r="LV99" s="109"/>
      <c r="LW99" s="109"/>
      <c r="LX99" s="109"/>
      <c r="LY99" s="109"/>
      <c r="LZ99" s="109"/>
      <c r="MA99" s="109"/>
      <c r="MB99" s="109"/>
      <c r="MC99" s="109"/>
      <c r="MD99" s="109"/>
      <c r="ME99" s="109"/>
      <c r="MF99" s="109"/>
      <c r="MG99" s="109"/>
      <c r="MH99" s="109"/>
      <c r="MI99" s="109"/>
      <c r="MJ99" s="109"/>
      <c r="MK99" s="109"/>
      <c r="ML99" s="109"/>
      <c r="MM99" s="109"/>
      <c r="MN99" s="109"/>
      <c r="MO99" s="109"/>
      <c r="MP99" s="109"/>
      <c r="MQ99" s="109"/>
      <c r="MR99" s="109"/>
      <c r="MS99" s="109"/>
      <c r="MT99" s="109"/>
      <c r="MU99" s="109"/>
      <c r="MV99" s="109"/>
      <c r="MW99" s="109"/>
      <c r="MX99" s="109"/>
      <c r="MY99" s="109"/>
      <c r="MZ99" s="109"/>
      <c r="NA99" s="109"/>
      <c r="NB99" s="109"/>
      <c r="NC99" s="109"/>
      <c r="ND99" s="109"/>
      <c r="NE99" s="109"/>
      <c r="NF99" s="109"/>
      <c r="NG99" s="109"/>
      <c r="NH99" s="109"/>
      <c r="NI99" s="109"/>
      <c r="NJ99" s="109"/>
      <c r="NK99" s="109"/>
      <c r="NL99" s="109"/>
      <c r="NM99" s="109"/>
      <c r="NN99" s="109"/>
      <c r="NO99" s="109"/>
      <c r="NP99" s="109"/>
      <c r="NQ99" s="109"/>
      <c r="NR99" s="109"/>
      <c r="NS99" s="109"/>
      <c r="NT99" s="109"/>
      <c r="NU99" s="109"/>
      <c r="NV99" s="109"/>
      <c r="NW99" s="109"/>
      <c r="NX99" s="109"/>
      <c r="NY99" s="109"/>
      <c r="NZ99" s="109"/>
      <c r="OA99" s="109"/>
      <c r="OB99" s="109"/>
      <c r="OC99" s="109"/>
      <c r="OD99" s="109"/>
      <c r="OE99" s="109"/>
      <c r="OF99" s="109"/>
      <c r="OG99" s="109"/>
      <c r="OH99" s="109"/>
      <c r="OI99" s="109"/>
      <c r="OJ99" s="109"/>
      <c r="OK99" s="109"/>
      <c r="OL99" s="109"/>
      <c r="OM99" s="109"/>
      <c r="ON99" s="109"/>
      <c r="OO99" s="109"/>
      <c r="OP99" s="109"/>
      <c r="OQ99" s="109"/>
      <c r="OR99" s="109"/>
      <c r="OS99" s="109"/>
      <c r="OT99" s="109"/>
      <c r="OU99" s="109"/>
      <c r="OV99" s="109"/>
      <c r="OW99" s="109"/>
      <c r="OX99" s="109"/>
      <c r="OY99" s="109"/>
      <c r="OZ99" s="109"/>
      <c r="PA99" s="109"/>
      <c r="PB99" s="109"/>
      <c r="PC99" s="109"/>
      <c r="PD99" s="109"/>
      <c r="PE99" s="109"/>
      <c r="PF99" s="109"/>
      <c r="PG99" s="109"/>
      <c r="PH99" s="109"/>
      <c r="PI99" s="109"/>
      <c r="PJ99" s="109"/>
      <c r="PK99" s="109"/>
      <c r="PL99" s="109"/>
      <c r="PM99" s="109"/>
      <c r="PN99" s="109"/>
      <c r="PO99" s="109"/>
      <c r="PP99" s="109"/>
      <c r="PQ99" s="109"/>
      <c r="PR99" s="109"/>
      <c r="PS99" s="109"/>
      <c r="PT99" s="109"/>
      <c r="PU99" s="109"/>
      <c r="PV99" s="109"/>
      <c r="PW99" s="109"/>
      <c r="PX99" s="109"/>
      <c r="PY99" s="109"/>
      <c r="PZ99" s="109"/>
      <c r="QA99" s="109"/>
      <c r="QB99" s="109"/>
      <c r="QC99" s="109"/>
      <c r="QD99" s="109"/>
      <c r="QE99" s="109"/>
      <c r="QF99" s="109"/>
      <c r="QG99" s="109"/>
      <c r="QH99" s="109"/>
      <c r="QI99" s="109"/>
      <c r="QJ99" s="109"/>
      <c r="QK99" s="23">
        <f t="shared" si="2"/>
        <v>0.8</v>
      </c>
      <c r="QL99" s="125"/>
      <c r="QM99" s="125"/>
      <c r="QN99" s="125"/>
      <c r="QO99" s="125">
        <v>48.18</v>
      </c>
      <c r="QP99" s="125"/>
      <c r="QQ99" s="125"/>
      <c r="QR99" s="125"/>
      <c r="QS99" s="130"/>
    </row>
    <row r="100" spans="1:461" s="5" customFormat="1" ht="12.75" customHeight="1" x14ac:dyDescent="0.2">
      <c r="A100" s="52">
        <v>44614</v>
      </c>
      <c r="B100" s="98" t="s">
        <v>414</v>
      </c>
      <c r="C100" s="107"/>
      <c r="D100" s="107"/>
      <c r="E100" s="108"/>
      <c r="F100" s="108"/>
      <c r="G100" s="108"/>
      <c r="H100" s="108"/>
      <c r="I100" s="108"/>
      <c r="J100" s="108"/>
      <c r="K100" s="108"/>
      <c r="L100" s="108"/>
      <c r="M100" s="108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  <c r="BO100" s="109"/>
      <c r="BP100" s="109"/>
      <c r="BQ100" s="109"/>
      <c r="BR100" s="109"/>
      <c r="BS100" s="109"/>
      <c r="BT100" s="109"/>
      <c r="BU100" s="109"/>
      <c r="BV100" s="109"/>
      <c r="BW100" s="109"/>
      <c r="BX100" s="109"/>
      <c r="BY100" s="109"/>
      <c r="BZ100" s="109"/>
      <c r="CA100" s="109"/>
      <c r="CB100" s="109"/>
      <c r="CC100" s="109"/>
      <c r="CD100" s="109"/>
      <c r="CE100" s="109"/>
      <c r="CF100" s="109"/>
      <c r="CG100" s="109"/>
      <c r="CH100" s="109"/>
      <c r="CI100" s="109"/>
      <c r="CJ100" s="109"/>
      <c r="CK100" s="109"/>
      <c r="CL100" s="109"/>
      <c r="CM100" s="109"/>
      <c r="CN100" s="109"/>
      <c r="CO100" s="109"/>
      <c r="CP100" s="109"/>
      <c r="CQ100" s="109"/>
      <c r="CR100" s="109"/>
      <c r="CS100" s="109"/>
      <c r="CT100" s="109"/>
      <c r="CU100" s="109"/>
      <c r="CV100" s="109"/>
      <c r="CW100" s="109"/>
      <c r="CX100" s="109"/>
      <c r="CY100" s="109"/>
      <c r="CZ100" s="109"/>
      <c r="DA100" s="109"/>
      <c r="DB100" s="109"/>
      <c r="DC100" s="109"/>
      <c r="DD100" s="109"/>
      <c r="DE100" s="109"/>
      <c r="DF100" s="109"/>
      <c r="DG100" s="109"/>
      <c r="DH100" s="109"/>
      <c r="DI100" s="109"/>
      <c r="DJ100" s="109"/>
      <c r="DK100" s="109"/>
      <c r="DL100" s="109"/>
      <c r="DM100" s="109"/>
      <c r="DN100" s="109"/>
      <c r="DO100" s="109"/>
      <c r="DP100" s="109"/>
      <c r="DQ100" s="109"/>
      <c r="DR100" s="109"/>
      <c r="DS100" s="109"/>
      <c r="DT100" s="109"/>
      <c r="DU100" s="109"/>
      <c r="DV100" s="109"/>
      <c r="DW100" s="109"/>
      <c r="DX100" s="109"/>
      <c r="DY100" s="109"/>
      <c r="DZ100" s="109"/>
      <c r="EA100" s="109"/>
      <c r="EB100" s="109"/>
      <c r="EC100" s="109"/>
      <c r="ED100" s="109"/>
      <c r="EE100" s="109"/>
      <c r="EF100" s="109"/>
      <c r="EG100" s="109"/>
      <c r="EH100" s="109"/>
      <c r="EI100" s="109"/>
      <c r="EJ100" s="109"/>
      <c r="EK100" s="109"/>
      <c r="EL100" s="109"/>
      <c r="EM100" s="109"/>
      <c r="EN100" s="109"/>
      <c r="EO100" s="109"/>
      <c r="EP100" s="109"/>
      <c r="EQ100" s="109"/>
      <c r="ER100" s="109"/>
      <c r="ES100" s="109"/>
      <c r="ET100" s="109"/>
      <c r="EU100" s="109"/>
      <c r="EV100" s="109"/>
      <c r="EW100" s="109"/>
      <c r="EX100" s="109"/>
      <c r="EY100" s="109"/>
      <c r="EZ100" s="109"/>
      <c r="FA100" s="109"/>
      <c r="FB100" s="109"/>
      <c r="FC100" s="109"/>
      <c r="FD100" s="109"/>
      <c r="FE100" s="109"/>
      <c r="FF100" s="109"/>
      <c r="FG100" s="109"/>
      <c r="FH100" s="109"/>
      <c r="FI100" s="109"/>
      <c r="FJ100" s="109"/>
      <c r="FK100" s="109"/>
      <c r="FL100" s="109"/>
      <c r="FM100" s="109"/>
      <c r="FN100" s="109"/>
      <c r="FO100" s="109"/>
      <c r="FP100" s="109"/>
      <c r="FQ100" s="109"/>
      <c r="FR100" s="109"/>
      <c r="FS100" s="109"/>
      <c r="FT100" s="109"/>
      <c r="FU100" s="109"/>
      <c r="FV100" s="109"/>
      <c r="FW100" s="109"/>
      <c r="FX100" s="109"/>
      <c r="FY100" s="109"/>
      <c r="FZ100" s="109"/>
      <c r="GA100" s="109"/>
      <c r="GB100" s="109"/>
      <c r="GC100" s="109"/>
      <c r="GD100" s="109"/>
      <c r="GE100" s="109"/>
      <c r="GF100" s="109"/>
      <c r="GG100" s="109"/>
      <c r="GH100" s="109"/>
      <c r="GI100" s="109"/>
      <c r="GJ100" s="109"/>
      <c r="GK100" s="109"/>
      <c r="GL100" s="109"/>
      <c r="GM100" s="109"/>
      <c r="GN100" s="109"/>
      <c r="GO100" s="109"/>
      <c r="GP100" s="109"/>
      <c r="GQ100" s="109"/>
      <c r="GR100" s="109"/>
      <c r="GS100" s="109"/>
      <c r="GT100" s="109"/>
      <c r="GU100" s="109"/>
      <c r="GV100" s="109"/>
      <c r="GW100" s="109"/>
      <c r="GX100" s="109"/>
      <c r="GY100" s="109"/>
      <c r="GZ100" s="109"/>
      <c r="HA100" s="109"/>
      <c r="HB100" s="109"/>
      <c r="HC100" s="109"/>
      <c r="HD100" s="109"/>
      <c r="HE100" s="109"/>
      <c r="HF100" s="109"/>
      <c r="HG100" s="109"/>
      <c r="HH100" s="109"/>
      <c r="HI100" s="109"/>
      <c r="HJ100" s="109"/>
      <c r="HK100" s="109"/>
      <c r="HL100" s="109"/>
      <c r="HM100" s="109"/>
      <c r="HN100" s="109"/>
      <c r="HO100" s="109"/>
      <c r="HP100" s="109"/>
      <c r="HQ100" s="109"/>
      <c r="HR100" s="109"/>
      <c r="HS100" s="109"/>
      <c r="HT100" s="109"/>
      <c r="HU100" s="109"/>
      <c r="HV100" s="109"/>
      <c r="HW100" s="109"/>
      <c r="HX100" s="109"/>
      <c r="HY100" s="109"/>
      <c r="HZ100" s="109"/>
      <c r="IA100" s="109"/>
      <c r="IB100" s="109"/>
      <c r="IC100" s="109"/>
      <c r="ID100" s="109"/>
      <c r="IE100" s="109"/>
      <c r="IF100" s="109"/>
      <c r="IG100" s="109"/>
      <c r="IH100" s="109"/>
      <c r="II100" s="109"/>
      <c r="IJ100" s="109"/>
      <c r="IK100" s="109"/>
      <c r="IL100" s="109"/>
      <c r="IM100" s="109"/>
      <c r="IN100" s="109"/>
      <c r="IO100" s="109"/>
      <c r="IP100" s="109"/>
      <c r="IQ100" s="109"/>
      <c r="IR100" s="109"/>
      <c r="IS100" s="109"/>
      <c r="IT100" s="109"/>
      <c r="IU100" s="109"/>
      <c r="IV100" s="109"/>
      <c r="IW100" s="109"/>
      <c r="IX100" s="109"/>
      <c r="IY100" s="109"/>
      <c r="IZ100" s="109"/>
      <c r="JA100" s="109"/>
      <c r="JB100" s="109"/>
      <c r="JC100" s="109"/>
      <c r="JD100" s="109"/>
      <c r="JE100" s="109"/>
      <c r="JF100" s="109"/>
      <c r="JG100" s="109"/>
      <c r="JH100" s="109"/>
      <c r="JI100" s="109"/>
      <c r="JJ100" s="109"/>
      <c r="JK100" s="109"/>
      <c r="JL100" s="109"/>
      <c r="JM100" s="109"/>
      <c r="JN100" s="109"/>
      <c r="JO100" s="109"/>
      <c r="JP100" s="109"/>
      <c r="JQ100" s="109"/>
      <c r="JR100" s="109"/>
      <c r="JS100" s="109"/>
      <c r="JT100" s="109"/>
      <c r="JU100" s="109"/>
      <c r="JV100" s="109"/>
      <c r="JW100" s="109"/>
      <c r="JX100" s="109"/>
      <c r="JY100" s="109"/>
      <c r="JZ100" s="109"/>
      <c r="KA100" s="109"/>
      <c r="KB100" s="109"/>
      <c r="KC100" s="109"/>
      <c r="KD100" s="109"/>
      <c r="KE100" s="109"/>
      <c r="KF100" s="109"/>
      <c r="KG100" s="109"/>
      <c r="KH100" s="109"/>
      <c r="KI100" s="109"/>
      <c r="KJ100" s="109"/>
      <c r="KK100" s="109"/>
      <c r="KL100" s="109"/>
      <c r="KM100" s="109"/>
      <c r="KN100" s="109"/>
      <c r="KO100" s="109"/>
      <c r="KP100" s="109"/>
      <c r="KQ100" s="109"/>
      <c r="KR100" s="109"/>
      <c r="KS100" s="109"/>
      <c r="KT100" s="109"/>
      <c r="KU100" s="109"/>
      <c r="KV100" s="109"/>
      <c r="KW100" s="109"/>
      <c r="KX100" s="109"/>
      <c r="KY100" s="109"/>
      <c r="KZ100" s="109"/>
      <c r="LA100" s="109"/>
      <c r="LB100" s="109"/>
      <c r="LC100" s="109"/>
      <c r="LD100" s="109"/>
      <c r="LE100" s="109"/>
      <c r="LF100" s="109"/>
      <c r="LG100" s="109"/>
      <c r="LH100" s="109"/>
      <c r="LI100" s="109"/>
      <c r="LJ100" s="109"/>
      <c r="LK100" s="109"/>
      <c r="LL100" s="109"/>
      <c r="LM100" s="109"/>
      <c r="LN100" s="109"/>
      <c r="LO100" s="109"/>
      <c r="LP100" s="109"/>
      <c r="LQ100" s="109"/>
      <c r="LR100" s="109"/>
      <c r="LS100" s="109"/>
      <c r="LT100" s="109"/>
      <c r="LU100" s="109"/>
      <c r="LV100" s="109"/>
      <c r="LW100" s="109"/>
      <c r="LX100" s="109"/>
      <c r="LY100" s="109"/>
      <c r="LZ100" s="109"/>
      <c r="MA100" s="109"/>
      <c r="MB100" s="109"/>
      <c r="MC100" s="109"/>
      <c r="MD100" s="109"/>
      <c r="ME100" s="109"/>
      <c r="MF100" s="109"/>
      <c r="MG100" s="109"/>
      <c r="MH100" s="109"/>
      <c r="MI100" s="109"/>
      <c r="MJ100" s="109"/>
      <c r="MK100" s="109"/>
      <c r="ML100" s="109"/>
      <c r="MM100" s="109"/>
      <c r="MN100" s="109"/>
      <c r="MO100" s="109"/>
      <c r="MP100" s="109"/>
      <c r="MQ100" s="109"/>
      <c r="MR100" s="109"/>
      <c r="MS100" s="109"/>
      <c r="MT100" s="109"/>
      <c r="MU100" s="109"/>
      <c r="MV100" s="109"/>
      <c r="MW100" s="109"/>
      <c r="MX100" s="109"/>
      <c r="MY100" s="109"/>
      <c r="MZ100" s="109"/>
      <c r="NA100" s="109"/>
      <c r="NB100" s="109"/>
      <c r="NC100" s="109"/>
      <c r="ND100" s="109"/>
      <c r="NE100" s="109"/>
      <c r="NF100" s="109"/>
      <c r="NG100" s="109"/>
      <c r="NH100" s="109"/>
      <c r="NI100" s="109"/>
      <c r="NJ100" s="109"/>
      <c r="NK100" s="109"/>
      <c r="NL100" s="109"/>
      <c r="NM100" s="109"/>
      <c r="NN100" s="109"/>
      <c r="NO100" s="109"/>
      <c r="NP100" s="109"/>
      <c r="NQ100" s="109"/>
      <c r="NR100" s="109"/>
      <c r="NS100" s="109"/>
      <c r="NT100" s="109"/>
      <c r="NU100" s="109"/>
      <c r="NV100" s="109"/>
      <c r="NW100" s="109"/>
      <c r="NX100" s="109"/>
      <c r="NY100" s="109"/>
      <c r="NZ100" s="109"/>
      <c r="OA100" s="109"/>
      <c r="OB100" s="109"/>
      <c r="OC100" s="109"/>
      <c r="OD100" s="109"/>
      <c r="OE100" s="109"/>
      <c r="OF100" s="109"/>
      <c r="OG100" s="109"/>
      <c r="OH100" s="109"/>
      <c r="OI100" s="109"/>
      <c r="OJ100" s="109"/>
      <c r="OK100" s="109"/>
      <c r="OL100" s="109">
        <v>1</v>
      </c>
      <c r="OM100" s="109"/>
      <c r="ON100" s="109"/>
      <c r="OO100" s="109"/>
      <c r="OP100" s="109"/>
      <c r="OQ100" s="109"/>
      <c r="OR100" s="109"/>
      <c r="OS100" s="109"/>
      <c r="OT100" s="109"/>
      <c r="OU100" s="109"/>
      <c r="OV100" s="109"/>
      <c r="OW100" s="109"/>
      <c r="OX100" s="109"/>
      <c r="OY100" s="109"/>
      <c r="OZ100" s="109"/>
      <c r="PA100" s="109"/>
      <c r="PB100" s="109"/>
      <c r="PC100" s="109"/>
      <c r="PD100" s="109"/>
      <c r="PE100" s="109"/>
      <c r="PF100" s="109"/>
      <c r="PG100" s="109"/>
      <c r="PH100" s="109"/>
      <c r="PI100" s="109"/>
      <c r="PJ100" s="109"/>
      <c r="PK100" s="109"/>
      <c r="PL100" s="109"/>
      <c r="PM100" s="109"/>
      <c r="PN100" s="109"/>
      <c r="PO100" s="109"/>
      <c r="PP100" s="109"/>
      <c r="PQ100" s="109"/>
      <c r="PR100" s="109"/>
      <c r="PS100" s="109"/>
      <c r="PT100" s="109"/>
      <c r="PU100" s="109"/>
      <c r="PV100" s="109"/>
      <c r="PW100" s="109"/>
      <c r="PX100" s="109"/>
      <c r="PY100" s="109"/>
      <c r="PZ100" s="109"/>
      <c r="QA100" s="109"/>
      <c r="QB100" s="109"/>
      <c r="QC100" s="109"/>
      <c r="QD100" s="109"/>
      <c r="QE100" s="109"/>
      <c r="QF100" s="109"/>
      <c r="QG100" s="109"/>
      <c r="QH100" s="109"/>
      <c r="QI100" s="109"/>
      <c r="QJ100" s="109"/>
      <c r="QK100" s="23">
        <f t="shared" si="2"/>
        <v>1</v>
      </c>
      <c r="QL100" s="125"/>
      <c r="QM100" s="125"/>
      <c r="QN100" s="125">
        <v>104</v>
      </c>
      <c r="QO100" s="125"/>
      <c r="QP100" s="125"/>
      <c r="QQ100" s="125"/>
      <c r="QR100" s="125"/>
      <c r="QS100" s="130"/>
    </row>
    <row r="101" spans="1:461" s="5" customFormat="1" ht="12.75" customHeight="1" x14ac:dyDescent="0.2">
      <c r="A101" s="52">
        <v>44614</v>
      </c>
      <c r="B101" s="90" t="s">
        <v>364</v>
      </c>
      <c r="C101" s="107"/>
      <c r="D101" s="107"/>
      <c r="E101" s="108"/>
      <c r="F101" s="108"/>
      <c r="G101" s="108"/>
      <c r="H101" s="108"/>
      <c r="I101" s="108"/>
      <c r="J101" s="108"/>
      <c r="K101" s="108"/>
      <c r="L101" s="108"/>
      <c r="M101" s="108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  <c r="BO101" s="109"/>
      <c r="BP101" s="109"/>
      <c r="BQ101" s="109"/>
      <c r="BR101" s="109"/>
      <c r="BS101" s="109"/>
      <c r="BT101" s="109"/>
      <c r="BU101" s="109"/>
      <c r="BV101" s="109"/>
      <c r="BW101" s="109"/>
      <c r="BX101" s="109"/>
      <c r="BY101" s="109"/>
      <c r="BZ101" s="109"/>
      <c r="CA101" s="109"/>
      <c r="CB101" s="109"/>
      <c r="CC101" s="109"/>
      <c r="CD101" s="109"/>
      <c r="CE101" s="109"/>
      <c r="CF101" s="109"/>
      <c r="CG101" s="109"/>
      <c r="CH101" s="109"/>
      <c r="CI101" s="109"/>
      <c r="CJ101" s="109"/>
      <c r="CK101" s="109"/>
      <c r="CL101" s="109"/>
      <c r="CM101" s="109"/>
      <c r="CN101" s="109"/>
      <c r="CO101" s="109"/>
      <c r="CP101" s="109"/>
      <c r="CQ101" s="109"/>
      <c r="CR101" s="109"/>
      <c r="CS101" s="109"/>
      <c r="CT101" s="109"/>
      <c r="CU101" s="109"/>
      <c r="CV101" s="109"/>
      <c r="CW101" s="109"/>
      <c r="CX101" s="109"/>
      <c r="CY101" s="109"/>
      <c r="CZ101" s="109"/>
      <c r="DA101" s="109"/>
      <c r="DB101" s="109"/>
      <c r="DC101" s="109"/>
      <c r="DD101" s="109"/>
      <c r="DE101" s="109"/>
      <c r="DF101" s="109"/>
      <c r="DG101" s="109"/>
      <c r="DH101" s="109"/>
      <c r="DI101" s="109"/>
      <c r="DJ101" s="109"/>
      <c r="DK101" s="109"/>
      <c r="DL101" s="109"/>
      <c r="DM101" s="109"/>
      <c r="DN101" s="109"/>
      <c r="DO101" s="109"/>
      <c r="DP101" s="109"/>
      <c r="DQ101" s="109"/>
      <c r="DR101" s="109"/>
      <c r="DS101" s="109"/>
      <c r="DT101" s="109"/>
      <c r="DU101" s="109"/>
      <c r="DV101" s="109"/>
      <c r="DW101" s="109"/>
      <c r="DX101" s="109"/>
      <c r="DY101" s="109"/>
      <c r="DZ101" s="109"/>
      <c r="EA101" s="109"/>
      <c r="EB101" s="109"/>
      <c r="EC101" s="109"/>
      <c r="ED101" s="109"/>
      <c r="EE101" s="109"/>
      <c r="EF101" s="109"/>
      <c r="EG101" s="109"/>
      <c r="EH101" s="109"/>
      <c r="EI101" s="109"/>
      <c r="EJ101" s="109"/>
      <c r="EK101" s="109"/>
      <c r="EL101" s="109"/>
      <c r="EM101" s="109"/>
      <c r="EN101" s="109"/>
      <c r="EO101" s="109"/>
      <c r="EP101" s="109"/>
      <c r="EQ101" s="109"/>
      <c r="ER101" s="109"/>
      <c r="ES101" s="109"/>
      <c r="ET101" s="109"/>
      <c r="EU101" s="109"/>
      <c r="EV101" s="109"/>
      <c r="EW101" s="109"/>
      <c r="EX101" s="109"/>
      <c r="EY101" s="109"/>
      <c r="EZ101" s="109"/>
      <c r="FA101" s="109"/>
      <c r="FB101" s="109"/>
      <c r="FC101" s="109"/>
      <c r="FD101" s="109"/>
      <c r="FE101" s="109"/>
      <c r="FF101" s="109"/>
      <c r="FG101" s="109"/>
      <c r="FH101" s="109"/>
      <c r="FI101" s="109"/>
      <c r="FJ101" s="109"/>
      <c r="FK101" s="109"/>
      <c r="FL101" s="109"/>
      <c r="FM101" s="109"/>
      <c r="FN101" s="109"/>
      <c r="FO101" s="109"/>
      <c r="FP101" s="109"/>
      <c r="FQ101" s="109"/>
      <c r="FR101" s="109"/>
      <c r="FS101" s="109"/>
      <c r="FT101" s="109"/>
      <c r="FU101" s="109"/>
      <c r="FV101" s="109"/>
      <c r="FW101" s="109"/>
      <c r="FX101" s="109"/>
      <c r="FY101" s="109"/>
      <c r="FZ101" s="109"/>
      <c r="GA101" s="109"/>
      <c r="GB101" s="109"/>
      <c r="GC101" s="109"/>
      <c r="GD101" s="109"/>
      <c r="GE101" s="109"/>
      <c r="GF101" s="109"/>
      <c r="GG101" s="109"/>
      <c r="GH101" s="109"/>
      <c r="GI101" s="109"/>
      <c r="GJ101" s="109"/>
      <c r="GK101" s="109"/>
      <c r="GL101" s="109"/>
      <c r="GM101" s="109"/>
      <c r="GN101" s="109"/>
      <c r="GO101" s="109"/>
      <c r="GP101" s="109"/>
      <c r="GQ101" s="109"/>
      <c r="GR101" s="109"/>
      <c r="GS101" s="109"/>
      <c r="GT101" s="109"/>
      <c r="GU101" s="109"/>
      <c r="GV101" s="109"/>
      <c r="GW101" s="109"/>
      <c r="GX101" s="109"/>
      <c r="GY101" s="109"/>
      <c r="GZ101" s="109"/>
      <c r="HA101" s="109"/>
      <c r="HB101" s="109"/>
      <c r="HC101" s="109"/>
      <c r="HD101" s="109"/>
      <c r="HE101" s="109"/>
      <c r="HF101" s="109"/>
      <c r="HG101" s="109"/>
      <c r="HH101" s="109"/>
      <c r="HI101" s="109"/>
      <c r="HJ101" s="109"/>
      <c r="HK101" s="109"/>
      <c r="HL101" s="109"/>
      <c r="HM101" s="109"/>
      <c r="HN101" s="109"/>
      <c r="HO101" s="109"/>
      <c r="HP101" s="109"/>
      <c r="HQ101" s="109"/>
      <c r="HR101" s="109"/>
      <c r="HS101" s="109"/>
      <c r="HT101" s="109">
        <v>20</v>
      </c>
      <c r="HU101" s="109"/>
      <c r="HV101" s="109"/>
      <c r="HW101" s="109"/>
      <c r="HX101" s="109"/>
      <c r="HY101" s="109"/>
      <c r="HZ101" s="109"/>
      <c r="IA101" s="109"/>
      <c r="IB101" s="109"/>
      <c r="IC101" s="109"/>
      <c r="ID101" s="109"/>
      <c r="IE101" s="109"/>
      <c r="IF101" s="109"/>
      <c r="IG101" s="109"/>
      <c r="IH101" s="109"/>
      <c r="II101" s="109"/>
      <c r="IJ101" s="109"/>
      <c r="IK101" s="109"/>
      <c r="IL101" s="109"/>
      <c r="IM101" s="109"/>
      <c r="IN101" s="109"/>
      <c r="IO101" s="109"/>
      <c r="IP101" s="109"/>
      <c r="IQ101" s="109"/>
      <c r="IR101" s="109"/>
      <c r="IS101" s="109"/>
      <c r="IT101" s="109"/>
      <c r="IU101" s="109"/>
      <c r="IV101" s="109"/>
      <c r="IW101" s="109"/>
      <c r="IX101" s="109"/>
      <c r="IY101" s="109"/>
      <c r="IZ101" s="109"/>
      <c r="JA101" s="109"/>
      <c r="JB101" s="109"/>
      <c r="JC101" s="109"/>
      <c r="JD101" s="109"/>
      <c r="JE101" s="109"/>
      <c r="JF101" s="109"/>
      <c r="JG101" s="109"/>
      <c r="JH101" s="109"/>
      <c r="JI101" s="109"/>
      <c r="JJ101" s="109"/>
      <c r="JK101" s="109"/>
      <c r="JL101" s="109"/>
      <c r="JM101" s="109"/>
      <c r="JN101" s="109"/>
      <c r="JO101" s="109"/>
      <c r="JP101" s="109"/>
      <c r="JQ101" s="109"/>
      <c r="JR101" s="109"/>
      <c r="JS101" s="109"/>
      <c r="JT101" s="109"/>
      <c r="JU101" s="109"/>
      <c r="JV101" s="109"/>
      <c r="JW101" s="109"/>
      <c r="JX101" s="109"/>
      <c r="JY101" s="109"/>
      <c r="JZ101" s="109"/>
      <c r="KA101" s="109"/>
      <c r="KB101" s="109"/>
      <c r="KC101" s="109"/>
      <c r="KD101" s="109"/>
      <c r="KE101" s="109"/>
      <c r="KF101" s="109"/>
      <c r="KG101" s="109"/>
      <c r="KH101" s="109"/>
      <c r="KI101" s="109"/>
      <c r="KJ101" s="109"/>
      <c r="KK101" s="109"/>
      <c r="KL101" s="109"/>
      <c r="KM101" s="109"/>
      <c r="KN101" s="109"/>
      <c r="KO101" s="109"/>
      <c r="KP101" s="109"/>
      <c r="KQ101" s="109"/>
      <c r="KR101" s="109"/>
      <c r="KS101" s="109"/>
      <c r="KT101" s="109"/>
      <c r="KU101" s="109"/>
      <c r="KV101" s="109"/>
      <c r="KW101" s="109"/>
      <c r="KX101" s="109"/>
      <c r="KY101" s="109"/>
      <c r="KZ101" s="109"/>
      <c r="LA101" s="109"/>
      <c r="LB101" s="109"/>
      <c r="LC101" s="109"/>
      <c r="LD101" s="109"/>
      <c r="LE101" s="109"/>
      <c r="LF101" s="109"/>
      <c r="LG101" s="109"/>
      <c r="LH101" s="109"/>
      <c r="LI101" s="109"/>
      <c r="LJ101" s="109"/>
      <c r="LK101" s="109"/>
      <c r="LL101" s="109"/>
      <c r="LM101" s="109"/>
      <c r="LN101" s="109"/>
      <c r="LO101" s="109"/>
      <c r="LP101" s="109"/>
      <c r="LQ101" s="109"/>
      <c r="LR101" s="109"/>
      <c r="LS101" s="109"/>
      <c r="LT101" s="109"/>
      <c r="LU101" s="109"/>
      <c r="LV101" s="109"/>
      <c r="LW101" s="109"/>
      <c r="LX101" s="109"/>
      <c r="LY101" s="109"/>
      <c r="LZ101" s="109"/>
      <c r="MA101" s="109"/>
      <c r="MB101" s="109"/>
      <c r="MC101" s="109"/>
      <c r="MD101" s="109"/>
      <c r="ME101" s="109"/>
      <c r="MF101" s="109"/>
      <c r="MG101" s="109"/>
      <c r="MH101" s="109"/>
      <c r="MI101" s="109"/>
      <c r="MJ101" s="109"/>
      <c r="MK101" s="109"/>
      <c r="ML101" s="109"/>
      <c r="MM101" s="109"/>
      <c r="MN101" s="109"/>
      <c r="MO101" s="109"/>
      <c r="MP101" s="109"/>
      <c r="MQ101" s="109"/>
      <c r="MR101" s="109"/>
      <c r="MS101" s="109"/>
      <c r="MT101" s="109"/>
      <c r="MU101" s="109"/>
      <c r="MV101" s="109"/>
      <c r="MW101" s="109"/>
      <c r="MX101" s="109"/>
      <c r="MY101" s="109"/>
      <c r="MZ101" s="109"/>
      <c r="NA101" s="109"/>
      <c r="NB101" s="109"/>
      <c r="NC101" s="109"/>
      <c r="ND101" s="109"/>
      <c r="NE101" s="109"/>
      <c r="NF101" s="109"/>
      <c r="NG101" s="109"/>
      <c r="NH101" s="109"/>
      <c r="NI101" s="109"/>
      <c r="NJ101" s="109"/>
      <c r="NK101" s="109"/>
      <c r="NL101" s="109"/>
      <c r="NM101" s="109"/>
      <c r="NN101" s="109"/>
      <c r="NO101" s="109"/>
      <c r="NP101" s="109"/>
      <c r="NQ101" s="109"/>
      <c r="NR101" s="109"/>
      <c r="NS101" s="109"/>
      <c r="NT101" s="109"/>
      <c r="NU101" s="109"/>
      <c r="NV101" s="109"/>
      <c r="NW101" s="109"/>
      <c r="NX101" s="109"/>
      <c r="NY101" s="109"/>
      <c r="NZ101" s="109"/>
      <c r="OA101" s="109"/>
      <c r="OB101" s="109"/>
      <c r="OC101" s="109"/>
      <c r="OD101" s="109"/>
      <c r="OE101" s="109"/>
      <c r="OF101" s="109"/>
      <c r="OG101" s="109"/>
      <c r="OH101" s="109"/>
      <c r="OI101" s="109"/>
      <c r="OJ101" s="109"/>
      <c r="OK101" s="109"/>
      <c r="OL101" s="109"/>
      <c r="OM101" s="109"/>
      <c r="ON101" s="109"/>
      <c r="OO101" s="109"/>
      <c r="OP101" s="109"/>
      <c r="OQ101" s="109"/>
      <c r="OR101" s="109"/>
      <c r="OS101" s="109"/>
      <c r="OT101" s="109"/>
      <c r="OU101" s="109"/>
      <c r="OV101" s="109"/>
      <c r="OW101" s="109"/>
      <c r="OX101" s="109"/>
      <c r="OY101" s="109"/>
      <c r="OZ101" s="109"/>
      <c r="PA101" s="109"/>
      <c r="PB101" s="109"/>
      <c r="PC101" s="109"/>
      <c r="PD101" s="109"/>
      <c r="PE101" s="109"/>
      <c r="PF101" s="109"/>
      <c r="PG101" s="109"/>
      <c r="PH101" s="109"/>
      <c r="PI101" s="109"/>
      <c r="PJ101" s="109"/>
      <c r="PK101" s="109"/>
      <c r="PL101" s="109"/>
      <c r="PM101" s="109"/>
      <c r="PN101" s="109"/>
      <c r="PO101" s="109"/>
      <c r="PP101" s="109"/>
      <c r="PQ101" s="109"/>
      <c r="PR101" s="109"/>
      <c r="PS101" s="109"/>
      <c r="PT101" s="109"/>
      <c r="PU101" s="109"/>
      <c r="PV101" s="109"/>
      <c r="PW101" s="109"/>
      <c r="PX101" s="109"/>
      <c r="PY101" s="109"/>
      <c r="PZ101" s="109"/>
      <c r="QA101" s="109"/>
      <c r="QB101" s="109"/>
      <c r="QC101" s="109"/>
      <c r="QD101" s="109"/>
      <c r="QE101" s="109"/>
      <c r="QF101" s="109"/>
      <c r="QG101" s="109"/>
      <c r="QH101" s="109"/>
      <c r="QI101" s="109"/>
      <c r="QJ101" s="109"/>
      <c r="QK101" s="23">
        <f t="shared" si="2"/>
        <v>20</v>
      </c>
      <c r="QL101" s="125"/>
      <c r="QM101" s="125"/>
      <c r="QN101" s="125">
        <v>720.24</v>
      </c>
      <c r="QO101" s="125"/>
      <c r="QP101" s="125"/>
      <c r="QQ101" s="125"/>
      <c r="QR101" s="125"/>
      <c r="QS101" s="130"/>
    </row>
    <row r="102" spans="1:461" s="5" customFormat="1" ht="12.75" customHeight="1" x14ac:dyDescent="0.2">
      <c r="A102" s="52">
        <v>44614</v>
      </c>
      <c r="B102" s="98" t="s">
        <v>486</v>
      </c>
      <c r="C102" s="107"/>
      <c r="D102" s="107"/>
      <c r="E102" s="108"/>
      <c r="F102" s="108"/>
      <c r="G102" s="108"/>
      <c r="H102" s="108"/>
      <c r="I102" s="108"/>
      <c r="J102" s="108"/>
      <c r="K102" s="108"/>
      <c r="L102" s="108"/>
      <c r="M102" s="108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109"/>
      <c r="BP102" s="109"/>
      <c r="BQ102" s="109"/>
      <c r="BR102" s="109"/>
      <c r="BS102" s="109"/>
      <c r="BT102" s="109"/>
      <c r="BU102" s="109"/>
      <c r="BV102" s="109"/>
      <c r="BW102" s="109"/>
      <c r="BX102" s="109"/>
      <c r="BY102" s="109"/>
      <c r="BZ102" s="109"/>
      <c r="CA102" s="109"/>
      <c r="CB102" s="109"/>
      <c r="CC102" s="109"/>
      <c r="CD102" s="109"/>
      <c r="CE102" s="109"/>
      <c r="CF102" s="109"/>
      <c r="CG102" s="109"/>
      <c r="CH102" s="109"/>
      <c r="CI102" s="109"/>
      <c r="CJ102" s="109"/>
      <c r="CK102" s="109"/>
      <c r="CL102" s="109"/>
      <c r="CM102" s="109"/>
      <c r="CN102" s="109"/>
      <c r="CO102" s="109">
        <v>20</v>
      </c>
      <c r="CP102" s="109"/>
      <c r="CQ102" s="109"/>
      <c r="CR102" s="109"/>
      <c r="CS102" s="109"/>
      <c r="CT102" s="109"/>
      <c r="CU102" s="109"/>
      <c r="CV102" s="109"/>
      <c r="CW102" s="109"/>
      <c r="CX102" s="109"/>
      <c r="CY102" s="109"/>
      <c r="CZ102" s="109"/>
      <c r="DA102" s="109"/>
      <c r="DB102" s="109"/>
      <c r="DC102" s="109"/>
      <c r="DD102" s="109"/>
      <c r="DE102" s="109"/>
      <c r="DF102" s="109"/>
      <c r="DG102" s="109"/>
      <c r="DH102" s="109"/>
      <c r="DI102" s="109"/>
      <c r="DJ102" s="109"/>
      <c r="DK102" s="109"/>
      <c r="DL102" s="109"/>
      <c r="DM102" s="109"/>
      <c r="DN102" s="109"/>
      <c r="DO102" s="109"/>
      <c r="DP102" s="109"/>
      <c r="DQ102" s="109"/>
      <c r="DR102" s="109"/>
      <c r="DS102" s="109"/>
      <c r="DT102" s="109"/>
      <c r="DU102" s="109"/>
      <c r="DV102" s="109"/>
      <c r="DW102" s="109"/>
      <c r="DX102" s="109"/>
      <c r="DY102" s="109"/>
      <c r="DZ102" s="109"/>
      <c r="EA102" s="109"/>
      <c r="EB102" s="109"/>
      <c r="EC102" s="109"/>
      <c r="ED102" s="109"/>
      <c r="EE102" s="109"/>
      <c r="EF102" s="109"/>
      <c r="EG102" s="109"/>
      <c r="EH102" s="109"/>
      <c r="EI102" s="109"/>
      <c r="EJ102" s="109"/>
      <c r="EK102" s="109"/>
      <c r="EL102" s="109"/>
      <c r="EM102" s="109"/>
      <c r="EN102" s="109"/>
      <c r="EO102" s="109"/>
      <c r="EP102" s="109"/>
      <c r="EQ102" s="109"/>
      <c r="ER102" s="109"/>
      <c r="ES102" s="109"/>
      <c r="ET102" s="109"/>
      <c r="EU102" s="109"/>
      <c r="EV102" s="109"/>
      <c r="EW102" s="109"/>
      <c r="EX102" s="109"/>
      <c r="EY102" s="109"/>
      <c r="EZ102" s="109"/>
      <c r="FA102" s="109"/>
      <c r="FB102" s="109"/>
      <c r="FC102" s="109"/>
      <c r="FD102" s="109"/>
      <c r="FE102" s="109"/>
      <c r="FF102" s="109"/>
      <c r="FG102" s="109"/>
      <c r="FH102" s="109"/>
      <c r="FI102" s="109"/>
      <c r="FJ102" s="109"/>
      <c r="FK102" s="109"/>
      <c r="FL102" s="109"/>
      <c r="FM102" s="109"/>
      <c r="FN102" s="109"/>
      <c r="FO102" s="109"/>
      <c r="FP102" s="109"/>
      <c r="FQ102" s="109"/>
      <c r="FR102" s="109"/>
      <c r="FS102" s="109"/>
      <c r="FT102" s="109"/>
      <c r="FU102" s="109"/>
      <c r="FV102" s="109"/>
      <c r="FW102" s="109"/>
      <c r="FX102" s="109"/>
      <c r="FY102" s="109"/>
      <c r="FZ102" s="109"/>
      <c r="GA102" s="109"/>
      <c r="GB102" s="109"/>
      <c r="GC102" s="109"/>
      <c r="GD102" s="109"/>
      <c r="GE102" s="109"/>
      <c r="GF102" s="109"/>
      <c r="GG102" s="109"/>
      <c r="GH102" s="109"/>
      <c r="GI102" s="109"/>
      <c r="GJ102" s="109"/>
      <c r="GK102" s="109"/>
      <c r="GL102" s="109"/>
      <c r="GM102" s="109"/>
      <c r="GN102" s="109"/>
      <c r="GO102" s="109"/>
      <c r="GP102" s="109"/>
      <c r="GQ102" s="109"/>
      <c r="GR102" s="109"/>
      <c r="GS102" s="109"/>
      <c r="GT102" s="109"/>
      <c r="GU102" s="109"/>
      <c r="GV102" s="109"/>
      <c r="GW102" s="109"/>
      <c r="GX102" s="109"/>
      <c r="GY102" s="109"/>
      <c r="GZ102" s="109"/>
      <c r="HA102" s="109"/>
      <c r="HB102" s="109"/>
      <c r="HC102" s="109"/>
      <c r="HD102" s="109"/>
      <c r="HE102" s="109"/>
      <c r="HF102" s="109"/>
      <c r="HG102" s="109"/>
      <c r="HH102" s="109"/>
      <c r="HI102" s="109"/>
      <c r="HJ102" s="109"/>
      <c r="HK102" s="109"/>
      <c r="HL102" s="109"/>
      <c r="HM102" s="109"/>
      <c r="HN102" s="109"/>
      <c r="HO102" s="109"/>
      <c r="HP102" s="109"/>
      <c r="HQ102" s="109"/>
      <c r="HR102" s="109"/>
      <c r="HS102" s="109"/>
      <c r="HT102" s="109"/>
      <c r="HU102" s="109"/>
      <c r="HV102" s="109"/>
      <c r="HW102" s="109"/>
      <c r="HX102" s="109"/>
      <c r="HY102" s="109"/>
      <c r="HZ102" s="109"/>
      <c r="IA102" s="109"/>
      <c r="IB102" s="109"/>
      <c r="IC102" s="109"/>
      <c r="ID102" s="109"/>
      <c r="IE102" s="109"/>
      <c r="IF102" s="109"/>
      <c r="IG102" s="109"/>
      <c r="IH102" s="109"/>
      <c r="II102" s="109"/>
      <c r="IJ102" s="109"/>
      <c r="IK102" s="109"/>
      <c r="IL102" s="109"/>
      <c r="IM102" s="109"/>
      <c r="IN102" s="109"/>
      <c r="IO102" s="109"/>
      <c r="IP102" s="109"/>
      <c r="IQ102" s="109"/>
      <c r="IR102" s="109"/>
      <c r="IS102" s="109"/>
      <c r="IT102" s="109"/>
      <c r="IU102" s="109"/>
      <c r="IV102" s="109"/>
      <c r="IW102" s="109"/>
      <c r="IX102" s="109"/>
      <c r="IY102" s="109"/>
      <c r="IZ102" s="109"/>
      <c r="JA102" s="109"/>
      <c r="JB102" s="109"/>
      <c r="JC102" s="109"/>
      <c r="JD102" s="109"/>
      <c r="JE102" s="109"/>
      <c r="JF102" s="109"/>
      <c r="JG102" s="109"/>
      <c r="JH102" s="109"/>
      <c r="JI102" s="109"/>
      <c r="JJ102" s="109"/>
      <c r="JK102" s="109"/>
      <c r="JL102" s="109"/>
      <c r="JM102" s="109"/>
      <c r="JN102" s="109"/>
      <c r="JO102" s="109"/>
      <c r="JP102" s="109"/>
      <c r="JQ102" s="109"/>
      <c r="JR102" s="109"/>
      <c r="JS102" s="109"/>
      <c r="JT102" s="109"/>
      <c r="JU102" s="109"/>
      <c r="JV102" s="109"/>
      <c r="JW102" s="109"/>
      <c r="JX102" s="109"/>
      <c r="JY102" s="109"/>
      <c r="JZ102" s="109"/>
      <c r="KA102" s="109"/>
      <c r="KB102" s="109"/>
      <c r="KC102" s="109"/>
      <c r="KD102" s="109"/>
      <c r="KE102" s="109">
        <v>10</v>
      </c>
      <c r="KF102" s="109">
        <v>9</v>
      </c>
      <c r="KG102" s="109"/>
      <c r="KH102" s="109"/>
      <c r="KI102" s="109"/>
      <c r="KJ102" s="109"/>
      <c r="KK102" s="109"/>
      <c r="KL102" s="109"/>
      <c r="KM102" s="109"/>
      <c r="KN102" s="109"/>
      <c r="KO102" s="109"/>
      <c r="KP102" s="109"/>
      <c r="KQ102" s="109"/>
      <c r="KR102" s="109"/>
      <c r="KS102" s="109"/>
      <c r="KT102" s="109"/>
      <c r="KU102" s="109"/>
      <c r="KV102" s="109"/>
      <c r="KW102" s="109"/>
      <c r="KX102" s="109"/>
      <c r="KY102" s="109"/>
      <c r="KZ102" s="109"/>
      <c r="LA102" s="109"/>
      <c r="LB102" s="109"/>
      <c r="LC102" s="109"/>
      <c r="LD102" s="109"/>
      <c r="LE102" s="109"/>
      <c r="LF102" s="109"/>
      <c r="LG102" s="109"/>
      <c r="LH102" s="109"/>
      <c r="LI102" s="109"/>
      <c r="LJ102" s="109"/>
      <c r="LK102" s="109"/>
      <c r="LL102" s="109"/>
      <c r="LM102" s="109"/>
      <c r="LN102" s="109"/>
      <c r="LO102" s="109"/>
      <c r="LP102" s="109"/>
      <c r="LQ102" s="109"/>
      <c r="LR102" s="109"/>
      <c r="LS102" s="109"/>
      <c r="LT102" s="109"/>
      <c r="LU102" s="109"/>
      <c r="LV102" s="109"/>
      <c r="LW102" s="109"/>
      <c r="LX102" s="109"/>
      <c r="LY102" s="109"/>
      <c r="LZ102" s="109"/>
      <c r="MA102" s="109"/>
      <c r="MB102" s="109"/>
      <c r="MC102" s="109"/>
      <c r="MD102" s="109"/>
      <c r="ME102" s="109"/>
      <c r="MF102" s="109"/>
      <c r="MG102" s="109"/>
      <c r="MH102" s="109"/>
      <c r="MI102" s="109"/>
      <c r="MJ102" s="109"/>
      <c r="MK102" s="109"/>
      <c r="ML102" s="109"/>
      <c r="MM102" s="109"/>
      <c r="MN102" s="109"/>
      <c r="MO102" s="109"/>
      <c r="MP102" s="109"/>
      <c r="MQ102" s="109"/>
      <c r="MR102" s="109"/>
      <c r="MS102" s="109"/>
      <c r="MT102" s="109"/>
      <c r="MU102" s="109"/>
      <c r="MV102" s="109"/>
      <c r="MW102" s="109"/>
      <c r="MX102" s="109"/>
      <c r="MY102" s="109"/>
      <c r="MZ102" s="109"/>
      <c r="NA102" s="109"/>
      <c r="NB102" s="109"/>
      <c r="NC102" s="109"/>
      <c r="ND102" s="109"/>
      <c r="NE102" s="109"/>
      <c r="NF102" s="109"/>
      <c r="NG102" s="109"/>
      <c r="NH102" s="109"/>
      <c r="NI102" s="109"/>
      <c r="NJ102" s="109"/>
      <c r="NK102" s="109"/>
      <c r="NL102" s="109"/>
      <c r="NM102" s="109"/>
      <c r="NN102" s="109"/>
      <c r="NO102" s="109"/>
      <c r="NP102" s="109"/>
      <c r="NQ102" s="109"/>
      <c r="NR102" s="109"/>
      <c r="NS102" s="109"/>
      <c r="NT102" s="109"/>
      <c r="NU102" s="109"/>
      <c r="NV102" s="109"/>
      <c r="NW102" s="109"/>
      <c r="NX102" s="109"/>
      <c r="NY102" s="109"/>
      <c r="NZ102" s="109"/>
      <c r="OA102" s="109"/>
      <c r="OB102" s="109"/>
      <c r="OC102" s="109"/>
      <c r="OD102" s="109"/>
      <c r="OE102" s="109"/>
      <c r="OF102" s="109"/>
      <c r="OG102" s="109"/>
      <c r="OH102" s="109"/>
      <c r="OI102" s="109"/>
      <c r="OJ102" s="109"/>
      <c r="OK102" s="109"/>
      <c r="OL102" s="109"/>
      <c r="OM102" s="109"/>
      <c r="ON102" s="109"/>
      <c r="OO102" s="109"/>
      <c r="OP102" s="109"/>
      <c r="OQ102" s="109"/>
      <c r="OR102" s="109"/>
      <c r="OS102" s="109"/>
      <c r="OT102" s="109"/>
      <c r="OU102" s="109"/>
      <c r="OV102" s="109"/>
      <c r="OW102" s="109"/>
      <c r="OX102" s="109"/>
      <c r="OY102" s="109"/>
      <c r="OZ102" s="109"/>
      <c r="PA102" s="109"/>
      <c r="PB102" s="109"/>
      <c r="PC102" s="109"/>
      <c r="PD102" s="109"/>
      <c r="PE102" s="109"/>
      <c r="PF102" s="109"/>
      <c r="PG102" s="109"/>
      <c r="PH102" s="109"/>
      <c r="PI102" s="109"/>
      <c r="PJ102" s="109"/>
      <c r="PK102" s="109"/>
      <c r="PL102" s="109"/>
      <c r="PM102" s="109"/>
      <c r="PN102" s="109"/>
      <c r="PO102" s="109"/>
      <c r="PP102" s="109"/>
      <c r="PQ102" s="109"/>
      <c r="PR102" s="109"/>
      <c r="PS102" s="109"/>
      <c r="PT102" s="109"/>
      <c r="PU102" s="109"/>
      <c r="PV102" s="109"/>
      <c r="PW102" s="109"/>
      <c r="PX102" s="109"/>
      <c r="PY102" s="109"/>
      <c r="PZ102" s="109"/>
      <c r="QA102" s="109"/>
      <c r="QB102" s="109"/>
      <c r="QC102" s="109"/>
      <c r="QD102" s="109"/>
      <c r="QE102" s="109"/>
      <c r="QF102" s="109"/>
      <c r="QG102" s="109"/>
      <c r="QH102" s="109"/>
      <c r="QI102" s="109"/>
      <c r="QJ102" s="109"/>
      <c r="QK102" s="23">
        <f t="shared" si="2"/>
        <v>39</v>
      </c>
      <c r="QL102" s="125"/>
      <c r="QM102" s="125">
        <v>1689.52</v>
      </c>
      <c r="QN102" s="125"/>
      <c r="QO102" s="125"/>
      <c r="QP102" s="125"/>
      <c r="QQ102" s="125"/>
      <c r="QR102" s="125"/>
      <c r="QS102" s="130"/>
    </row>
    <row r="103" spans="1:461" s="5" customFormat="1" ht="12.75" customHeight="1" x14ac:dyDescent="0.2">
      <c r="A103" s="52">
        <v>44614</v>
      </c>
      <c r="B103" s="98" t="s">
        <v>476</v>
      </c>
      <c r="C103" s="107"/>
      <c r="D103" s="107"/>
      <c r="E103" s="108"/>
      <c r="F103" s="108"/>
      <c r="G103" s="108"/>
      <c r="H103" s="108"/>
      <c r="I103" s="108"/>
      <c r="J103" s="108"/>
      <c r="K103" s="108"/>
      <c r="L103" s="108"/>
      <c r="M103" s="108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 s="109"/>
      <c r="BG103" s="109"/>
      <c r="BH103" s="109"/>
      <c r="BI103" s="109"/>
      <c r="BJ103" s="109"/>
      <c r="BK103" s="109"/>
      <c r="BL103" s="109"/>
      <c r="BM103" s="109"/>
      <c r="BN103" s="109"/>
      <c r="BO103" s="109"/>
      <c r="BP103" s="109"/>
      <c r="BQ103" s="109"/>
      <c r="BR103" s="109"/>
      <c r="BS103" s="109"/>
      <c r="BT103" s="109"/>
      <c r="BU103" s="109"/>
      <c r="BV103" s="109"/>
      <c r="BW103" s="109"/>
      <c r="BX103" s="109"/>
      <c r="BY103" s="109"/>
      <c r="BZ103" s="109"/>
      <c r="CA103" s="109"/>
      <c r="CB103" s="109"/>
      <c r="CC103" s="109"/>
      <c r="CD103" s="109"/>
      <c r="CE103" s="109"/>
      <c r="CF103" s="109"/>
      <c r="CG103" s="109"/>
      <c r="CH103" s="109"/>
      <c r="CI103" s="109"/>
      <c r="CJ103" s="109"/>
      <c r="CK103" s="109"/>
      <c r="CL103" s="109"/>
      <c r="CM103" s="109"/>
      <c r="CN103" s="109"/>
      <c r="CO103" s="109"/>
      <c r="CP103" s="109"/>
      <c r="CQ103" s="109"/>
      <c r="CR103" s="109"/>
      <c r="CS103" s="109"/>
      <c r="CT103" s="109"/>
      <c r="CU103" s="109"/>
      <c r="CV103" s="109"/>
      <c r="CW103" s="109"/>
      <c r="CX103" s="109"/>
      <c r="CY103" s="109"/>
      <c r="CZ103" s="109"/>
      <c r="DA103" s="109"/>
      <c r="DB103" s="109"/>
      <c r="DC103" s="109"/>
      <c r="DD103" s="109"/>
      <c r="DE103" s="109"/>
      <c r="DF103" s="109"/>
      <c r="DG103" s="109"/>
      <c r="DH103" s="109"/>
      <c r="DI103" s="109"/>
      <c r="DJ103" s="109"/>
      <c r="DK103" s="109"/>
      <c r="DL103" s="109"/>
      <c r="DM103" s="109"/>
      <c r="DN103" s="109"/>
      <c r="DO103" s="109"/>
      <c r="DP103" s="109"/>
      <c r="DQ103" s="109"/>
      <c r="DR103" s="109"/>
      <c r="DS103" s="109"/>
      <c r="DT103" s="109"/>
      <c r="DU103" s="109"/>
      <c r="DV103" s="109"/>
      <c r="DW103" s="109"/>
      <c r="DX103" s="109"/>
      <c r="DY103" s="109"/>
      <c r="DZ103" s="109"/>
      <c r="EA103" s="109"/>
      <c r="EB103" s="109"/>
      <c r="EC103" s="109"/>
      <c r="ED103" s="109"/>
      <c r="EE103" s="109"/>
      <c r="EF103" s="109"/>
      <c r="EG103" s="109"/>
      <c r="EH103" s="109"/>
      <c r="EI103" s="109"/>
      <c r="EJ103" s="109"/>
      <c r="EK103" s="109"/>
      <c r="EL103" s="109"/>
      <c r="EM103" s="109"/>
      <c r="EN103" s="109"/>
      <c r="EO103" s="109"/>
      <c r="EP103" s="109"/>
      <c r="EQ103" s="109"/>
      <c r="ER103" s="109"/>
      <c r="ES103" s="109"/>
      <c r="ET103" s="109"/>
      <c r="EU103" s="109"/>
      <c r="EV103" s="109"/>
      <c r="EW103" s="109"/>
      <c r="EX103" s="109"/>
      <c r="EY103" s="109"/>
      <c r="EZ103" s="109"/>
      <c r="FA103" s="109"/>
      <c r="FB103" s="109"/>
      <c r="FC103" s="109"/>
      <c r="FD103" s="109"/>
      <c r="FE103" s="109"/>
      <c r="FF103" s="109"/>
      <c r="FG103" s="109"/>
      <c r="FH103" s="109"/>
      <c r="FI103" s="109"/>
      <c r="FJ103" s="109"/>
      <c r="FK103" s="109"/>
      <c r="FL103" s="109"/>
      <c r="FM103" s="109"/>
      <c r="FN103" s="109"/>
      <c r="FO103" s="109"/>
      <c r="FP103" s="109"/>
      <c r="FQ103" s="109"/>
      <c r="FR103" s="109"/>
      <c r="FS103" s="109"/>
      <c r="FT103" s="109"/>
      <c r="FU103" s="109"/>
      <c r="FV103" s="109"/>
      <c r="FW103" s="109"/>
      <c r="FX103" s="109"/>
      <c r="FY103" s="109"/>
      <c r="FZ103" s="109"/>
      <c r="GA103" s="109"/>
      <c r="GB103" s="109"/>
      <c r="GC103" s="109"/>
      <c r="GD103" s="109"/>
      <c r="GE103" s="109"/>
      <c r="GF103" s="109"/>
      <c r="GG103" s="109"/>
      <c r="GH103" s="109"/>
      <c r="GI103" s="109"/>
      <c r="GJ103" s="109"/>
      <c r="GK103" s="109"/>
      <c r="GL103" s="109"/>
      <c r="GM103" s="109"/>
      <c r="GN103" s="109"/>
      <c r="GO103" s="109"/>
      <c r="GP103" s="109"/>
      <c r="GQ103" s="109"/>
      <c r="GR103" s="109"/>
      <c r="GS103" s="109"/>
      <c r="GT103" s="109"/>
      <c r="GU103" s="109"/>
      <c r="GV103" s="109"/>
      <c r="GW103" s="109"/>
      <c r="GX103" s="109"/>
      <c r="GY103" s="109"/>
      <c r="GZ103" s="109"/>
      <c r="HA103" s="109"/>
      <c r="HB103" s="109"/>
      <c r="HC103" s="109"/>
      <c r="HD103" s="109"/>
      <c r="HE103" s="109"/>
      <c r="HF103" s="109"/>
      <c r="HG103" s="109"/>
      <c r="HH103" s="109"/>
      <c r="HI103" s="109"/>
      <c r="HJ103" s="109"/>
      <c r="HK103" s="109"/>
      <c r="HL103" s="109"/>
      <c r="HM103" s="109"/>
      <c r="HN103" s="109"/>
      <c r="HO103" s="109"/>
      <c r="HP103" s="109"/>
      <c r="HQ103" s="109"/>
      <c r="HR103" s="109"/>
      <c r="HS103" s="109"/>
      <c r="HT103" s="109"/>
      <c r="HU103" s="109"/>
      <c r="HV103" s="109"/>
      <c r="HW103" s="109"/>
      <c r="HX103" s="109"/>
      <c r="HY103" s="109"/>
      <c r="HZ103" s="109"/>
      <c r="IA103" s="109"/>
      <c r="IB103" s="109"/>
      <c r="IC103" s="109"/>
      <c r="ID103" s="109"/>
      <c r="IE103" s="109"/>
      <c r="IF103" s="109"/>
      <c r="IG103" s="109"/>
      <c r="IH103" s="109"/>
      <c r="II103" s="109"/>
      <c r="IJ103" s="109"/>
      <c r="IK103" s="109"/>
      <c r="IL103" s="109"/>
      <c r="IM103" s="109"/>
      <c r="IN103" s="109"/>
      <c r="IO103" s="109"/>
      <c r="IP103" s="109"/>
      <c r="IQ103" s="109"/>
      <c r="IR103" s="109"/>
      <c r="IS103" s="109"/>
      <c r="IT103" s="109"/>
      <c r="IU103" s="109"/>
      <c r="IV103" s="109"/>
      <c r="IW103" s="109"/>
      <c r="IX103" s="109"/>
      <c r="IY103" s="109"/>
      <c r="IZ103" s="109"/>
      <c r="JA103" s="109"/>
      <c r="JB103" s="109"/>
      <c r="JC103" s="109"/>
      <c r="JD103" s="109"/>
      <c r="JE103" s="109"/>
      <c r="JF103" s="109"/>
      <c r="JG103" s="109"/>
      <c r="JH103" s="109"/>
      <c r="JI103" s="109"/>
      <c r="JJ103" s="109"/>
      <c r="JK103" s="109"/>
      <c r="JL103" s="109"/>
      <c r="JM103" s="109"/>
      <c r="JN103" s="109"/>
      <c r="JO103" s="109"/>
      <c r="JP103" s="109"/>
      <c r="JQ103" s="109"/>
      <c r="JR103" s="109"/>
      <c r="JS103" s="109"/>
      <c r="JT103" s="109"/>
      <c r="JU103" s="109"/>
      <c r="JV103" s="109"/>
      <c r="JW103" s="109"/>
      <c r="JX103" s="109"/>
      <c r="JY103" s="109"/>
      <c r="JZ103" s="109"/>
      <c r="KA103" s="109"/>
      <c r="KB103" s="109"/>
      <c r="KC103" s="109"/>
      <c r="KD103" s="109"/>
      <c r="KE103" s="109"/>
      <c r="KF103" s="109"/>
      <c r="KG103" s="109"/>
      <c r="KH103" s="109"/>
      <c r="KI103" s="109"/>
      <c r="KJ103" s="109"/>
      <c r="KK103" s="109"/>
      <c r="KL103" s="109"/>
      <c r="KM103" s="109"/>
      <c r="KN103" s="109"/>
      <c r="KO103" s="109"/>
      <c r="KP103" s="109"/>
      <c r="KQ103" s="109"/>
      <c r="KR103" s="109"/>
      <c r="KS103" s="109"/>
      <c r="KT103" s="109"/>
      <c r="KU103" s="109"/>
      <c r="KV103" s="109"/>
      <c r="KW103" s="109"/>
      <c r="KX103" s="109"/>
      <c r="KY103" s="109"/>
      <c r="KZ103" s="109"/>
      <c r="LA103" s="109"/>
      <c r="LB103" s="109"/>
      <c r="LC103" s="109"/>
      <c r="LD103" s="109"/>
      <c r="LE103" s="109"/>
      <c r="LF103" s="109"/>
      <c r="LG103" s="109"/>
      <c r="LH103" s="109"/>
      <c r="LI103" s="109"/>
      <c r="LJ103" s="109"/>
      <c r="LK103" s="109"/>
      <c r="LL103" s="109"/>
      <c r="LM103" s="109"/>
      <c r="LN103" s="109"/>
      <c r="LO103" s="109"/>
      <c r="LP103" s="109"/>
      <c r="LQ103" s="109"/>
      <c r="LR103" s="109"/>
      <c r="LS103" s="109"/>
      <c r="LT103" s="109"/>
      <c r="LU103" s="109"/>
      <c r="LV103" s="109"/>
      <c r="LW103" s="109"/>
      <c r="LX103" s="109"/>
      <c r="LY103" s="109"/>
      <c r="LZ103" s="109"/>
      <c r="MA103" s="109"/>
      <c r="MB103" s="109"/>
      <c r="MC103" s="109"/>
      <c r="MD103" s="109"/>
      <c r="ME103" s="109"/>
      <c r="MF103" s="109"/>
      <c r="MG103" s="109"/>
      <c r="MH103" s="109"/>
      <c r="MI103" s="109"/>
      <c r="MJ103" s="109"/>
      <c r="MK103" s="109"/>
      <c r="ML103" s="109"/>
      <c r="MM103" s="109"/>
      <c r="MN103" s="109"/>
      <c r="MO103" s="109"/>
      <c r="MP103" s="109"/>
      <c r="MQ103" s="109"/>
      <c r="MR103" s="109"/>
      <c r="MS103" s="109"/>
      <c r="MT103" s="109"/>
      <c r="MU103" s="109"/>
      <c r="MV103" s="109"/>
      <c r="MW103" s="109"/>
      <c r="MX103" s="109"/>
      <c r="MY103" s="109"/>
      <c r="MZ103" s="109"/>
      <c r="NA103" s="109"/>
      <c r="NB103" s="109"/>
      <c r="NC103" s="109"/>
      <c r="ND103" s="109"/>
      <c r="NE103" s="109"/>
      <c r="NF103" s="109"/>
      <c r="NG103" s="109"/>
      <c r="NH103" s="109"/>
      <c r="NI103" s="109"/>
      <c r="NJ103" s="109"/>
      <c r="NK103" s="109"/>
      <c r="NL103" s="109"/>
      <c r="NM103" s="109"/>
      <c r="NN103" s="109"/>
      <c r="NO103" s="109"/>
      <c r="NP103" s="109"/>
      <c r="NQ103" s="109"/>
      <c r="NR103" s="109"/>
      <c r="NS103" s="109"/>
      <c r="NT103" s="109"/>
      <c r="NU103" s="109"/>
      <c r="NV103" s="109"/>
      <c r="NW103" s="109"/>
      <c r="NX103" s="109"/>
      <c r="NY103" s="109"/>
      <c r="NZ103" s="109"/>
      <c r="OA103" s="109"/>
      <c r="OB103" s="109"/>
      <c r="OC103" s="109"/>
      <c r="OD103" s="109"/>
      <c r="OE103" s="109"/>
      <c r="OF103" s="109"/>
      <c r="OG103" s="109"/>
      <c r="OH103" s="109"/>
      <c r="OI103" s="109"/>
      <c r="OJ103" s="109"/>
      <c r="OK103" s="109"/>
      <c r="OL103" s="109"/>
      <c r="OM103" s="109"/>
      <c r="ON103" s="109"/>
      <c r="OO103" s="109"/>
      <c r="OP103" s="109"/>
      <c r="OQ103" s="109"/>
      <c r="OR103" s="109"/>
      <c r="OS103" s="109"/>
      <c r="OT103" s="109"/>
      <c r="OU103" s="109"/>
      <c r="OV103" s="109"/>
      <c r="OW103" s="109"/>
      <c r="OX103" s="109"/>
      <c r="OY103" s="109"/>
      <c r="OZ103" s="109"/>
      <c r="PA103" s="109"/>
      <c r="PB103" s="109"/>
      <c r="PC103" s="109"/>
      <c r="PD103" s="109"/>
      <c r="PE103" s="109"/>
      <c r="PF103" s="109"/>
      <c r="PG103" s="109"/>
      <c r="PH103" s="109"/>
      <c r="PI103" s="109"/>
      <c r="PJ103" s="109"/>
      <c r="PK103" s="109"/>
      <c r="PL103" s="109"/>
      <c r="PM103" s="109"/>
      <c r="PN103" s="109"/>
      <c r="PO103" s="109"/>
      <c r="PP103" s="109"/>
      <c r="PQ103" s="109"/>
      <c r="PR103" s="109"/>
      <c r="PS103" s="109"/>
      <c r="PT103" s="109"/>
      <c r="PU103" s="109"/>
      <c r="PV103" s="109"/>
      <c r="PW103" s="109"/>
      <c r="PX103" s="109"/>
      <c r="PY103" s="109"/>
      <c r="PZ103" s="109"/>
      <c r="QA103" s="109"/>
      <c r="QB103" s="109"/>
      <c r="QC103" s="109"/>
      <c r="QD103" s="109">
        <v>25</v>
      </c>
      <c r="QE103" s="109"/>
      <c r="QF103" s="109"/>
      <c r="QG103" s="109"/>
      <c r="QH103" s="109"/>
      <c r="QI103" s="109"/>
      <c r="QJ103" s="109"/>
      <c r="QK103" s="23">
        <f t="shared" si="2"/>
        <v>25</v>
      </c>
      <c r="QL103" s="125"/>
      <c r="QM103" s="125">
        <v>3550.5</v>
      </c>
      <c r="QN103" s="125"/>
      <c r="QO103" s="125"/>
      <c r="QP103" s="125"/>
      <c r="QQ103" s="125"/>
      <c r="QR103" s="125"/>
      <c r="QS103" s="130"/>
    </row>
    <row r="104" spans="1:461" s="5" customFormat="1" ht="12.75" customHeight="1" x14ac:dyDescent="0.2">
      <c r="A104" s="52">
        <v>44615</v>
      </c>
      <c r="B104" s="90" t="s">
        <v>491</v>
      </c>
      <c r="C104" s="107"/>
      <c r="D104" s="107"/>
      <c r="E104" s="108"/>
      <c r="F104" s="108"/>
      <c r="G104" s="108"/>
      <c r="H104" s="108"/>
      <c r="I104" s="108"/>
      <c r="J104" s="108"/>
      <c r="K104" s="108"/>
      <c r="L104" s="108"/>
      <c r="M104" s="108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 s="109"/>
      <c r="BG104" s="109"/>
      <c r="BH104" s="109"/>
      <c r="BI104" s="109"/>
      <c r="BJ104" s="109"/>
      <c r="BK104" s="109"/>
      <c r="BL104" s="109"/>
      <c r="BM104" s="109"/>
      <c r="BN104" s="109"/>
      <c r="BO104" s="109"/>
      <c r="BP104" s="109"/>
      <c r="BQ104" s="109"/>
      <c r="BR104" s="109"/>
      <c r="BS104" s="109"/>
      <c r="BT104" s="109"/>
      <c r="BU104" s="109"/>
      <c r="BV104" s="109"/>
      <c r="BW104" s="109"/>
      <c r="BX104" s="109"/>
      <c r="BY104" s="109"/>
      <c r="BZ104" s="109"/>
      <c r="CA104" s="109"/>
      <c r="CB104" s="109"/>
      <c r="CC104" s="109"/>
      <c r="CD104" s="109"/>
      <c r="CE104" s="109"/>
      <c r="CF104" s="109"/>
      <c r="CG104" s="109"/>
      <c r="CH104" s="109"/>
      <c r="CI104" s="109"/>
      <c r="CJ104" s="109"/>
      <c r="CK104" s="109"/>
      <c r="CL104" s="109"/>
      <c r="CM104" s="109"/>
      <c r="CN104" s="109"/>
      <c r="CO104" s="109"/>
      <c r="CP104" s="109"/>
      <c r="CQ104" s="109"/>
      <c r="CR104" s="109"/>
      <c r="CS104" s="109"/>
      <c r="CT104" s="109"/>
      <c r="CU104" s="109"/>
      <c r="CV104" s="109"/>
      <c r="CW104" s="109"/>
      <c r="CX104" s="109"/>
      <c r="CY104" s="109"/>
      <c r="CZ104" s="109"/>
      <c r="DA104" s="109"/>
      <c r="DB104" s="109"/>
      <c r="DC104" s="109"/>
      <c r="DD104" s="109"/>
      <c r="DE104" s="109"/>
      <c r="DF104" s="109"/>
      <c r="DG104" s="109"/>
      <c r="DH104" s="109"/>
      <c r="DI104" s="109"/>
      <c r="DJ104" s="109"/>
      <c r="DK104" s="109"/>
      <c r="DL104" s="109"/>
      <c r="DM104" s="109"/>
      <c r="DN104" s="109"/>
      <c r="DO104" s="109"/>
      <c r="DP104" s="109"/>
      <c r="DQ104" s="109"/>
      <c r="DR104" s="109"/>
      <c r="DS104" s="109"/>
      <c r="DT104" s="109"/>
      <c r="DU104" s="109"/>
      <c r="DV104" s="109"/>
      <c r="DW104" s="109"/>
      <c r="DX104" s="109"/>
      <c r="DY104" s="109"/>
      <c r="DZ104" s="109"/>
      <c r="EA104" s="109"/>
      <c r="EB104" s="109"/>
      <c r="EC104" s="109"/>
      <c r="ED104" s="109"/>
      <c r="EE104" s="109"/>
      <c r="EF104" s="109"/>
      <c r="EG104" s="109"/>
      <c r="EH104" s="109"/>
      <c r="EI104" s="109"/>
      <c r="EJ104" s="109"/>
      <c r="EK104" s="109"/>
      <c r="EL104" s="109"/>
      <c r="EM104" s="109"/>
      <c r="EN104" s="109"/>
      <c r="EO104" s="109"/>
      <c r="EP104" s="109"/>
      <c r="EQ104" s="109"/>
      <c r="ER104" s="109"/>
      <c r="ES104" s="109"/>
      <c r="ET104" s="109"/>
      <c r="EU104" s="109"/>
      <c r="EV104" s="109"/>
      <c r="EW104" s="109"/>
      <c r="EX104" s="109"/>
      <c r="EY104" s="109"/>
      <c r="EZ104" s="109"/>
      <c r="FA104" s="109"/>
      <c r="FB104" s="109"/>
      <c r="FC104" s="109"/>
      <c r="FD104" s="109"/>
      <c r="FE104" s="109"/>
      <c r="FF104" s="109"/>
      <c r="FG104" s="109"/>
      <c r="FH104" s="109"/>
      <c r="FI104" s="109"/>
      <c r="FJ104" s="109"/>
      <c r="FK104" s="109"/>
      <c r="FL104" s="109"/>
      <c r="FM104" s="109"/>
      <c r="FN104" s="109"/>
      <c r="FO104" s="109"/>
      <c r="FP104" s="109"/>
      <c r="FQ104" s="109"/>
      <c r="FR104" s="109"/>
      <c r="FS104" s="109"/>
      <c r="FT104" s="109"/>
      <c r="FU104" s="109"/>
      <c r="FV104" s="109"/>
      <c r="FW104" s="109"/>
      <c r="FX104" s="109"/>
      <c r="FY104" s="109"/>
      <c r="FZ104" s="109"/>
      <c r="GA104" s="109"/>
      <c r="GB104" s="109"/>
      <c r="GC104" s="109"/>
      <c r="GD104" s="109"/>
      <c r="GE104" s="109"/>
      <c r="GF104" s="109"/>
      <c r="GG104" s="109"/>
      <c r="GH104" s="109"/>
      <c r="GI104" s="109"/>
      <c r="GJ104" s="109"/>
      <c r="GK104" s="109"/>
      <c r="GL104" s="109"/>
      <c r="GM104" s="109"/>
      <c r="GN104" s="109"/>
      <c r="GO104" s="109"/>
      <c r="GP104" s="109"/>
      <c r="GQ104" s="109"/>
      <c r="GR104" s="109"/>
      <c r="GS104" s="109"/>
      <c r="GT104" s="109"/>
      <c r="GU104" s="109"/>
      <c r="GV104" s="109"/>
      <c r="GW104" s="109"/>
      <c r="GX104" s="109"/>
      <c r="GY104" s="109"/>
      <c r="GZ104" s="109"/>
      <c r="HA104" s="109"/>
      <c r="HB104" s="109"/>
      <c r="HC104" s="109"/>
      <c r="HD104" s="109"/>
      <c r="HE104" s="109"/>
      <c r="HF104" s="109"/>
      <c r="HG104" s="109"/>
      <c r="HH104" s="109"/>
      <c r="HI104" s="109"/>
      <c r="HJ104" s="109"/>
      <c r="HK104" s="109"/>
      <c r="HL104" s="109"/>
      <c r="HM104" s="109"/>
      <c r="HN104" s="109"/>
      <c r="HO104" s="109"/>
      <c r="HP104" s="109"/>
      <c r="HQ104" s="109"/>
      <c r="HR104" s="109"/>
      <c r="HS104" s="109"/>
      <c r="HT104" s="109"/>
      <c r="HU104" s="109"/>
      <c r="HV104" s="109"/>
      <c r="HW104" s="109"/>
      <c r="HX104" s="109"/>
      <c r="HY104" s="109"/>
      <c r="HZ104" s="109"/>
      <c r="IA104" s="109"/>
      <c r="IB104" s="109"/>
      <c r="IC104" s="109"/>
      <c r="ID104" s="109"/>
      <c r="IE104" s="109"/>
      <c r="IF104" s="109"/>
      <c r="IG104" s="109"/>
      <c r="IH104" s="109"/>
      <c r="II104" s="109"/>
      <c r="IJ104" s="109"/>
      <c r="IK104" s="109"/>
      <c r="IL104" s="109"/>
      <c r="IM104" s="109"/>
      <c r="IN104" s="109"/>
      <c r="IO104" s="109"/>
      <c r="IP104" s="109"/>
      <c r="IQ104" s="109"/>
      <c r="IR104" s="109"/>
      <c r="IS104" s="109"/>
      <c r="IT104" s="109"/>
      <c r="IU104" s="109"/>
      <c r="IV104" s="109"/>
      <c r="IW104" s="109"/>
      <c r="IX104" s="109"/>
      <c r="IY104" s="109"/>
      <c r="IZ104" s="109"/>
      <c r="JA104" s="109"/>
      <c r="JB104" s="109"/>
      <c r="JC104" s="109"/>
      <c r="JD104" s="109"/>
      <c r="JE104" s="109"/>
      <c r="JF104" s="109"/>
      <c r="JG104" s="109"/>
      <c r="JH104" s="109"/>
      <c r="JI104" s="109"/>
      <c r="JJ104" s="109"/>
      <c r="JK104" s="109"/>
      <c r="JL104" s="109"/>
      <c r="JM104" s="109"/>
      <c r="JN104" s="109"/>
      <c r="JO104" s="109"/>
      <c r="JP104" s="109"/>
      <c r="JQ104" s="109"/>
      <c r="JR104" s="109"/>
      <c r="JS104" s="109"/>
      <c r="JT104" s="109"/>
      <c r="JU104" s="109"/>
      <c r="JV104" s="109"/>
      <c r="JW104" s="109"/>
      <c r="JX104" s="109"/>
      <c r="JY104" s="109"/>
      <c r="JZ104" s="109"/>
      <c r="KA104" s="109"/>
      <c r="KB104" s="109"/>
      <c r="KC104" s="109"/>
      <c r="KD104" s="109"/>
      <c r="KE104" s="109"/>
      <c r="KF104" s="109"/>
      <c r="KG104" s="109"/>
      <c r="KH104" s="109"/>
      <c r="KI104" s="109"/>
      <c r="KJ104" s="109"/>
      <c r="KK104" s="109"/>
      <c r="KL104" s="109"/>
      <c r="KM104" s="109"/>
      <c r="KN104" s="109"/>
      <c r="KO104" s="109"/>
      <c r="KP104" s="109"/>
      <c r="KQ104" s="109"/>
      <c r="KR104" s="109"/>
      <c r="KS104" s="109"/>
      <c r="KT104" s="109"/>
      <c r="KU104" s="109"/>
      <c r="KV104" s="109"/>
      <c r="KW104" s="109"/>
      <c r="KX104" s="109"/>
      <c r="KY104" s="109"/>
      <c r="KZ104" s="109"/>
      <c r="LA104" s="109"/>
      <c r="LB104" s="109"/>
      <c r="LC104" s="109"/>
      <c r="LD104" s="109"/>
      <c r="LE104" s="109"/>
      <c r="LF104" s="109"/>
      <c r="LG104" s="109"/>
      <c r="LH104" s="109"/>
      <c r="LI104" s="109"/>
      <c r="LJ104" s="109"/>
      <c r="LK104" s="109"/>
      <c r="LL104" s="109"/>
      <c r="LM104" s="109"/>
      <c r="LN104" s="109"/>
      <c r="LO104" s="109"/>
      <c r="LP104" s="109"/>
      <c r="LQ104" s="109"/>
      <c r="LR104" s="109"/>
      <c r="LS104" s="109"/>
      <c r="LT104" s="109"/>
      <c r="LU104" s="109"/>
      <c r="LV104" s="109"/>
      <c r="LW104" s="109"/>
      <c r="LX104" s="109"/>
      <c r="LY104" s="109"/>
      <c r="LZ104" s="109"/>
      <c r="MA104" s="109"/>
      <c r="MB104" s="109"/>
      <c r="MC104" s="109"/>
      <c r="MD104" s="109"/>
      <c r="ME104" s="109"/>
      <c r="MF104" s="109"/>
      <c r="MG104" s="109"/>
      <c r="MH104" s="109"/>
      <c r="MI104" s="109"/>
      <c r="MJ104" s="109"/>
      <c r="MK104" s="109"/>
      <c r="ML104" s="109"/>
      <c r="MM104" s="109"/>
      <c r="MN104" s="109"/>
      <c r="MO104" s="109"/>
      <c r="MP104" s="109"/>
      <c r="MQ104" s="109"/>
      <c r="MR104" s="109"/>
      <c r="MS104" s="109"/>
      <c r="MT104" s="109"/>
      <c r="MU104" s="109"/>
      <c r="MV104" s="109"/>
      <c r="MW104" s="109"/>
      <c r="MX104" s="109"/>
      <c r="MY104" s="109"/>
      <c r="MZ104" s="109"/>
      <c r="NA104" s="109"/>
      <c r="NB104" s="109"/>
      <c r="NC104" s="109"/>
      <c r="ND104" s="109"/>
      <c r="NE104" s="109"/>
      <c r="NF104" s="109"/>
      <c r="NG104" s="109"/>
      <c r="NH104" s="109"/>
      <c r="NI104" s="109"/>
      <c r="NJ104" s="109"/>
      <c r="NK104" s="109"/>
      <c r="NL104" s="109"/>
      <c r="NM104" s="109"/>
      <c r="NN104" s="109"/>
      <c r="NO104" s="109"/>
      <c r="NP104" s="109"/>
      <c r="NQ104" s="109"/>
      <c r="NR104" s="109"/>
      <c r="NS104" s="109"/>
      <c r="NT104" s="109"/>
      <c r="NU104" s="109">
        <v>2</v>
      </c>
      <c r="NV104" s="109"/>
      <c r="NW104" s="109"/>
      <c r="NX104" s="109"/>
      <c r="NY104" s="109"/>
      <c r="NZ104" s="109"/>
      <c r="OA104" s="109"/>
      <c r="OB104" s="109"/>
      <c r="OC104" s="109"/>
      <c r="OD104" s="109"/>
      <c r="OE104" s="109"/>
      <c r="OF104" s="109"/>
      <c r="OG104" s="109"/>
      <c r="OH104" s="109"/>
      <c r="OI104" s="109"/>
      <c r="OJ104" s="109"/>
      <c r="OK104" s="109"/>
      <c r="OL104" s="109"/>
      <c r="OM104" s="109"/>
      <c r="ON104" s="109"/>
      <c r="OO104" s="109"/>
      <c r="OP104" s="109"/>
      <c r="OQ104" s="109"/>
      <c r="OR104" s="109"/>
      <c r="OS104" s="109"/>
      <c r="OT104" s="109"/>
      <c r="OU104" s="109"/>
      <c r="OV104" s="109"/>
      <c r="OW104" s="109"/>
      <c r="OX104" s="109"/>
      <c r="OY104" s="109"/>
      <c r="OZ104" s="109"/>
      <c r="PA104" s="109"/>
      <c r="PB104" s="109"/>
      <c r="PC104" s="109"/>
      <c r="PD104" s="109"/>
      <c r="PE104" s="109"/>
      <c r="PF104" s="109"/>
      <c r="PG104" s="109"/>
      <c r="PH104" s="109"/>
      <c r="PI104" s="109"/>
      <c r="PJ104" s="109"/>
      <c r="PK104" s="109"/>
      <c r="PL104" s="109"/>
      <c r="PM104" s="109"/>
      <c r="PN104" s="109"/>
      <c r="PO104" s="109"/>
      <c r="PP104" s="109"/>
      <c r="PQ104" s="109"/>
      <c r="PR104" s="109"/>
      <c r="PS104" s="109"/>
      <c r="PT104" s="109"/>
      <c r="PU104" s="109"/>
      <c r="PV104" s="109"/>
      <c r="PW104" s="109"/>
      <c r="PX104" s="109"/>
      <c r="PY104" s="109"/>
      <c r="PZ104" s="109"/>
      <c r="QA104" s="109"/>
      <c r="QB104" s="109"/>
      <c r="QC104" s="109"/>
      <c r="QD104" s="109"/>
      <c r="QE104" s="109"/>
      <c r="QF104" s="109"/>
      <c r="QG104" s="109"/>
      <c r="QH104" s="109"/>
      <c r="QI104" s="109"/>
      <c r="QJ104" s="109"/>
      <c r="QK104" s="23">
        <f t="shared" si="2"/>
        <v>2</v>
      </c>
      <c r="QL104" s="125"/>
      <c r="QM104" s="125">
        <v>163.61000000000001</v>
      </c>
      <c r="QN104" s="125"/>
      <c r="QO104" s="125"/>
      <c r="QP104" s="125"/>
      <c r="QQ104" s="125"/>
      <c r="QR104" s="125"/>
      <c r="QS104" s="130"/>
    </row>
    <row r="105" spans="1:461" s="5" customFormat="1" ht="12.75" customHeight="1" x14ac:dyDescent="0.2">
      <c r="A105" s="52">
        <v>44615</v>
      </c>
      <c r="B105" s="98" t="s">
        <v>343</v>
      </c>
      <c r="C105" s="107"/>
      <c r="D105" s="107"/>
      <c r="E105" s="108"/>
      <c r="F105" s="108"/>
      <c r="G105" s="108"/>
      <c r="H105" s="108"/>
      <c r="I105" s="108"/>
      <c r="J105" s="108"/>
      <c r="K105" s="108"/>
      <c r="L105" s="108"/>
      <c r="M105" s="108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 s="109"/>
      <c r="BG105" s="109"/>
      <c r="BH105" s="109"/>
      <c r="BI105" s="109"/>
      <c r="BJ105" s="109"/>
      <c r="BK105" s="109"/>
      <c r="BL105" s="109"/>
      <c r="BM105" s="109"/>
      <c r="BN105" s="109"/>
      <c r="BO105" s="109"/>
      <c r="BP105" s="109"/>
      <c r="BQ105" s="109"/>
      <c r="BR105" s="109"/>
      <c r="BS105" s="109"/>
      <c r="BT105" s="109"/>
      <c r="BU105" s="109"/>
      <c r="BV105" s="109"/>
      <c r="BW105" s="109"/>
      <c r="BX105" s="109"/>
      <c r="BY105" s="109"/>
      <c r="BZ105" s="109"/>
      <c r="CA105" s="109"/>
      <c r="CB105" s="109"/>
      <c r="CC105" s="109"/>
      <c r="CD105" s="109"/>
      <c r="CE105" s="109"/>
      <c r="CF105" s="109"/>
      <c r="CG105" s="109"/>
      <c r="CH105" s="109"/>
      <c r="CI105" s="109"/>
      <c r="CJ105" s="109"/>
      <c r="CK105" s="109"/>
      <c r="CL105" s="109"/>
      <c r="CM105" s="109"/>
      <c r="CN105" s="109"/>
      <c r="CO105" s="109"/>
      <c r="CP105" s="109"/>
      <c r="CQ105" s="109"/>
      <c r="CR105" s="109"/>
      <c r="CS105" s="109"/>
      <c r="CT105" s="109"/>
      <c r="CU105" s="109"/>
      <c r="CV105" s="109"/>
      <c r="CW105" s="109"/>
      <c r="CX105" s="109"/>
      <c r="CY105" s="109"/>
      <c r="CZ105" s="109"/>
      <c r="DA105" s="109"/>
      <c r="DB105" s="109"/>
      <c r="DC105" s="109"/>
      <c r="DD105" s="109"/>
      <c r="DE105" s="109"/>
      <c r="DF105" s="109"/>
      <c r="DG105" s="109"/>
      <c r="DH105" s="109"/>
      <c r="DI105" s="109"/>
      <c r="DJ105" s="109"/>
      <c r="DK105" s="109"/>
      <c r="DL105" s="109"/>
      <c r="DM105" s="109"/>
      <c r="DN105" s="109"/>
      <c r="DO105" s="109"/>
      <c r="DP105" s="109"/>
      <c r="DQ105" s="109"/>
      <c r="DR105" s="109"/>
      <c r="DS105" s="109"/>
      <c r="DT105" s="109"/>
      <c r="DU105" s="109"/>
      <c r="DV105" s="109"/>
      <c r="DW105" s="109"/>
      <c r="DX105" s="109"/>
      <c r="DY105" s="109"/>
      <c r="DZ105" s="109"/>
      <c r="EA105" s="109"/>
      <c r="EB105" s="109"/>
      <c r="EC105" s="109"/>
      <c r="ED105" s="109"/>
      <c r="EE105" s="109"/>
      <c r="EF105" s="109"/>
      <c r="EG105" s="109"/>
      <c r="EH105" s="109"/>
      <c r="EI105" s="109"/>
      <c r="EJ105" s="109"/>
      <c r="EK105" s="109"/>
      <c r="EL105" s="109"/>
      <c r="EM105" s="109"/>
      <c r="EN105" s="109"/>
      <c r="EO105" s="109"/>
      <c r="EP105" s="109"/>
      <c r="EQ105" s="109"/>
      <c r="ER105" s="109"/>
      <c r="ES105" s="109"/>
      <c r="ET105" s="109"/>
      <c r="EU105" s="109"/>
      <c r="EV105" s="109"/>
      <c r="EW105" s="109"/>
      <c r="EX105" s="109"/>
      <c r="EY105" s="109"/>
      <c r="EZ105" s="109"/>
      <c r="FA105" s="109"/>
      <c r="FB105" s="109"/>
      <c r="FC105" s="109"/>
      <c r="FD105" s="109"/>
      <c r="FE105" s="109"/>
      <c r="FF105" s="109"/>
      <c r="FG105" s="109"/>
      <c r="FH105" s="109"/>
      <c r="FI105" s="109"/>
      <c r="FJ105" s="109"/>
      <c r="FK105" s="109"/>
      <c r="FL105" s="109"/>
      <c r="FM105" s="109"/>
      <c r="FN105" s="109"/>
      <c r="FO105" s="109"/>
      <c r="FP105" s="109"/>
      <c r="FQ105" s="109"/>
      <c r="FR105" s="109"/>
      <c r="FS105" s="109"/>
      <c r="FT105" s="109"/>
      <c r="FU105" s="109"/>
      <c r="FV105" s="109"/>
      <c r="FW105" s="109"/>
      <c r="FX105" s="109"/>
      <c r="FY105" s="109"/>
      <c r="FZ105" s="109"/>
      <c r="GA105" s="109"/>
      <c r="GB105" s="109"/>
      <c r="GC105" s="109"/>
      <c r="GD105" s="109"/>
      <c r="GE105" s="109"/>
      <c r="GF105" s="109"/>
      <c r="GG105" s="109"/>
      <c r="GH105" s="109"/>
      <c r="GI105" s="109"/>
      <c r="GJ105" s="109"/>
      <c r="GK105" s="109"/>
      <c r="GL105" s="109"/>
      <c r="GM105" s="109"/>
      <c r="GN105" s="109"/>
      <c r="GO105" s="109"/>
      <c r="GP105" s="109"/>
      <c r="GQ105" s="109"/>
      <c r="GR105" s="109"/>
      <c r="GS105" s="109">
        <v>10</v>
      </c>
      <c r="GT105" s="109"/>
      <c r="GU105" s="109"/>
      <c r="GV105" s="109"/>
      <c r="GW105" s="109"/>
      <c r="GX105" s="109"/>
      <c r="GY105" s="109"/>
      <c r="GZ105" s="109"/>
      <c r="HA105" s="109"/>
      <c r="HB105" s="109"/>
      <c r="HC105" s="109"/>
      <c r="HD105" s="109"/>
      <c r="HE105" s="109"/>
      <c r="HF105" s="109"/>
      <c r="HG105" s="109"/>
      <c r="HH105" s="109"/>
      <c r="HI105" s="109"/>
      <c r="HJ105" s="109"/>
      <c r="HK105" s="109"/>
      <c r="HL105" s="109"/>
      <c r="HM105" s="109"/>
      <c r="HN105" s="109"/>
      <c r="HO105" s="109"/>
      <c r="HP105" s="109"/>
      <c r="HQ105" s="109"/>
      <c r="HR105" s="109"/>
      <c r="HS105" s="109"/>
      <c r="HT105" s="109"/>
      <c r="HU105" s="109"/>
      <c r="HV105" s="109"/>
      <c r="HW105" s="109"/>
      <c r="HX105" s="109"/>
      <c r="HY105" s="109"/>
      <c r="HZ105" s="109"/>
      <c r="IA105" s="109"/>
      <c r="IB105" s="109"/>
      <c r="IC105" s="109"/>
      <c r="ID105" s="109"/>
      <c r="IE105" s="109"/>
      <c r="IF105" s="109"/>
      <c r="IG105" s="109"/>
      <c r="IH105" s="109"/>
      <c r="II105" s="109"/>
      <c r="IJ105" s="109"/>
      <c r="IK105" s="109"/>
      <c r="IL105" s="109"/>
      <c r="IM105" s="109"/>
      <c r="IN105" s="109"/>
      <c r="IO105" s="109"/>
      <c r="IP105" s="109"/>
      <c r="IQ105" s="109"/>
      <c r="IR105" s="109"/>
      <c r="IS105" s="109"/>
      <c r="IT105" s="109"/>
      <c r="IU105" s="109"/>
      <c r="IV105" s="109"/>
      <c r="IW105" s="109"/>
      <c r="IX105" s="109"/>
      <c r="IY105" s="109"/>
      <c r="IZ105" s="109"/>
      <c r="JA105" s="109"/>
      <c r="JB105" s="109"/>
      <c r="JC105" s="109"/>
      <c r="JD105" s="109"/>
      <c r="JE105" s="109"/>
      <c r="JF105" s="109"/>
      <c r="JG105" s="109"/>
      <c r="JH105" s="109"/>
      <c r="JI105" s="109"/>
      <c r="JJ105" s="109"/>
      <c r="JK105" s="109"/>
      <c r="JL105" s="109"/>
      <c r="JM105" s="109"/>
      <c r="JN105" s="109"/>
      <c r="JO105" s="109"/>
      <c r="JP105" s="109"/>
      <c r="JQ105" s="109"/>
      <c r="JR105" s="109"/>
      <c r="JS105" s="109"/>
      <c r="JT105" s="109"/>
      <c r="JU105" s="109"/>
      <c r="JV105" s="109"/>
      <c r="JW105" s="109"/>
      <c r="JX105" s="109"/>
      <c r="JY105" s="109"/>
      <c r="JZ105" s="109"/>
      <c r="KA105" s="109"/>
      <c r="KB105" s="109"/>
      <c r="KC105" s="109"/>
      <c r="KD105" s="109"/>
      <c r="KE105" s="109"/>
      <c r="KF105" s="109"/>
      <c r="KG105" s="109"/>
      <c r="KH105" s="109"/>
      <c r="KI105" s="109"/>
      <c r="KJ105" s="109"/>
      <c r="KK105" s="109"/>
      <c r="KL105" s="109"/>
      <c r="KM105" s="109"/>
      <c r="KN105" s="109"/>
      <c r="KO105" s="109"/>
      <c r="KP105" s="109"/>
      <c r="KQ105" s="109"/>
      <c r="KR105" s="109"/>
      <c r="KS105" s="109"/>
      <c r="KT105" s="109"/>
      <c r="KU105" s="109"/>
      <c r="KV105" s="109"/>
      <c r="KW105" s="109"/>
      <c r="KX105" s="109"/>
      <c r="KY105" s="109"/>
      <c r="KZ105" s="109"/>
      <c r="LA105" s="109"/>
      <c r="LB105" s="109"/>
      <c r="LC105" s="109"/>
      <c r="LD105" s="109"/>
      <c r="LE105" s="109"/>
      <c r="LF105" s="109"/>
      <c r="LG105" s="109"/>
      <c r="LH105" s="109"/>
      <c r="LI105" s="109"/>
      <c r="LJ105" s="109"/>
      <c r="LK105" s="109"/>
      <c r="LL105" s="109"/>
      <c r="LM105" s="109"/>
      <c r="LN105" s="109"/>
      <c r="LO105" s="109"/>
      <c r="LP105" s="109"/>
      <c r="LQ105" s="109"/>
      <c r="LR105" s="109"/>
      <c r="LS105" s="109"/>
      <c r="LT105" s="109"/>
      <c r="LU105" s="109"/>
      <c r="LV105" s="109"/>
      <c r="LW105" s="109"/>
      <c r="LX105" s="109"/>
      <c r="LY105" s="109"/>
      <c r="LZ105" s="109"/>
      <c r="MA105" s="109"/>
      <c r="MB105" s="109"/>
      <c r="MC105" s="109"/>
      <c r="MD105" s="109"/>
      <c r="ME105" s="109"/>
      <c r="MF105" s="109"/>
      <c r="MG105" s="109"/>
      <c r="MH105" s="109"/>
      <c r="MI105" s="109"/>
      <c r="MJ105" s="109"/>
      <c r="MK105" s="109"/>
      <c r="ML105" s="109"/>
      <c r="MM105" s="109"/>
      <c r="MN105" s="109"/>
      <c r="MO105" s="109"/>
      <c r="MP105" s="109"/>
      <c r="MQ105" s="109"/>
      <c r="MR105" s="109"/>
      <c r="MS105" s="109"/>
      <c r="MT105" s="109"/>
      <c r="MU105" s="109"/>
      <c r="MV105" s="109"/>
      <c r="MW105" s="109"/>
      <c r="MX105" s="109"/>
      <c r="MY105" s="109"/>
      <c r="MZ105" s="109"/>
      <c r="NA105" s="109"/>
      <c r="NB105" s="109"/>
      <c r="NC105" s="109"/>
      <c r="ND105" s="109"/>
      <c r="NE105" s="109"/>
      <c r="NF105" s="109"/>
      <c r="NG105" s="109"/>
      <c r="NH105" s="109"/>
      <c r="NI105" s="109"/>
      <c r="NJ105" s="109"/>
      <c r="NK105" s="109"/>
      <c r="NL105" s="109"/>
      <c r="NM105" s="109"/>
      <c r="NN105" s="109"/>
      <c r="NO105" s="109"/>
      <c r="NP105" s="109"/>
      <c r="NQ105" s="109"/>
      <c r="NR105" s="109"/>
      <c r="NS105" s="109"/>
      <c r="NT105" s="109"/>
      <c r="NU105" s="109"/>
      <c r="NV105" s="109"/>
      <c r="NW105" s="109"/>
      <c r="NX105" s="109"/>
      <c r="NY105" s="109"/>
      <c r="NZ105" s="109"/>
      <c r="OA105" s="109"/>
      <c r="OB105" s="109"/>
      <c r="OC105" s="109"/>
      <c r="OD105" s="109"/>
      <c r="OE105" s="109"/>
      <c r="OF105" s="109"/>
      <c r="OG105" s="109"/>
      <c r="OH105" s="109"/>
      <c r="OI105" s="109"/>
      <c r="OJ105" s="109"/>
      <c r="OK105" s="109"/>
      <c r="OL105" s="109"/>
      <c r="OM105" s="109"/>
      <c r="ON105" s="109"/>
      <c r="OO105" s="109"/>
      <c r="OP105" s="109"/>
      <c r="OQ105" s="109"/>
      <c r="OR105" s="109"/>
      <c r="OS105" s="109"/>
      <c r="OT105" s="109"/>
      <c r="OU105" s="109"/>
      <c r="OV105" s="109"/>
      <c r="OW105" s="109"/>
      <c r="OX105" s="109"/>
      <c r="OY105" s="109"/>
      <c r="OZ105" s="109"/>
      <c r="PA105" s="109"/>
      <c r="PB105" s="109"/>
      <c r="PC105" s="109"/>
      <c r="PD105" s="109"/>
      <c r="PE105" s="109"/>
      <c r="PF105" s="109"/>
      <c r="PG105" s="109"/>
      <c r="PH105" s="109"/>
      <c r="PI105" s="109"/>
      <c r="PJ105" s="109"/>
      <c r="PK105" s="109"/>
      <c r="PL105" s="109"/>
      <c r="PM105" s="109"/>
      <c r="PN105" s="109"/>
      <c r="PO105" s="109"/>
      <c r="PP105" s="109"/>
      <c r="PQ105" s="109"/>
      <c r="PR105" s="109"/>
      <c r="PS105" s="109"/>
      <c r="PT105" s="109"/>
      <c r="PU105" s="109"/>
      <c r="PV105" s="109"/>
      <c r="PW105" s="109"/>
      <c r="PX105" s="109"/>
      <c r="PY105" s="109"/>
      <c r="PZ105" s="109"/>
      <c r="QA105" s="109"/>
      <c r="QB105" s="109"/>
      <c r="QC105" s="109"/>
      <c r="QD105" s="109"/>
      <c r="QE105" s="109"/>
      <c r="QF105" s="109"/>
      <c r="QG105" s="109"/>
      <c r="QH105" s="109"/>
      <c r="QI105" s="109"/>
      <c r="QJ105" s="109"/>
      <c r="QK105" s="23">
        <f t="shared" si="2"/>
        <v>10</v>
      </c>
      <c r="QL105" s="125"/>
      <c r="QM105" s="125"/>
      <c r="QN105" s="125">
        <v>550.67999999999995</v>
      </c>
      <c r="QO105" s="125"/>
      <c r="QP105" s="125"/>
      <c r="QQ105" s="125"/>
      <c r="QR105" s="125"/>
      <c r="QS105" s="130"/>
    </row>
    <row r="106" spans="1:461" s="5" customFormat="1" ht="12.75" customHeight="1" x14ac:dyDescent="0.2">
      <c r="A106" s="52">
        <v>44615</v>
      </c>
      <c r="B106" s="90" t="s">
        <v>445</v>
      </c>
      <c r="C106" s="107"/>
      <c r="D106" s="107"/>
      <c r="E106" s="108"/>
      <c r="F106" s="108"/>
      <c r="G106" s="108"/>
      <c r="H106" s="108"/>
      <c r="I106" s="108"/>
      <c r="J106" s="108"/>
      <c r="K106" s="108"/>
      <c r="L106" s="108"/>
      <c r="M106" s="108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 s="109"/>
      <c r="BG106" s="109"/>
      <c r="BH106" s="109"/>
      <c r="BI106" s="109"/>
      <c r="BJ106" s="109"/>
      <c r="BK106" s="109"/>
      <c r="BL106" s="109"/>
      <c r="BM106" s="109"/>
      <c r="BN106" s="109"/>
      <c r="BO106" s="109"/>
      <c r="BP106" s="109"/>
      <c r="BQ106" s="109"/>
      <c r="BR106" s="109"/>
      <c r="BS106" s="109"/>
      <c r="BT106" s="109"/>
      <c r="BU106" s="109"/>
      <c r="BV106" s="109"/>
      <c r="BW106" s="109"/>
      <c r="BX106" s="109"/>
      <c r="BY106" s="109"/>
      <c r="BZ106" s="109"/>
      <c r="CA106" s="109"/>
      <c r="CB106" s="109"/>
      <c r="CC106" s="109"/>
      <c r="CD106" s="109"/>
      <c r="CE106" s="109"/>
      <c r="CF106" s="109"/>
      <c r="CG106" s="109"/>
      <c r="CH106" s="109"/>
      <c r="CI106" s="109"/>
      <c r="CJ106" s="109"/>
      <c r="CK106" s="109"/>
      <c r="CL106" s="109"/>
      <c r="CM106" s="109"/>
      <c r="CN106" s="109"/>
      <c r="CO106" s="109"/>
      <c r="CP106" s="109"/>
      <c r="CQ106" s="109"/>
      <c r="CR106" s="109"/>
      <c r="CS106" s="109"/>
      <c r="CT106" s="109"/>
      <c r="CU106" s="109"/>
      <c r="CV106" s="109"/>
      <c r="CW106" s="109"/>
      <c r="CX106" s="109"/>
      <c r="CY106" s="109"/>
      <c r="CZ106" s="109"/>
      <c r="DA106" s="109"/>
      <c r="DB106" s="109"/>
      <c r="DC106" s="109"/>
      <c r="DD106" s="109"/>
      <c r="DE106" s="109"/>
      <c r="DF106" s="109"/>
      <c r="DG106" s="109"/>
      <c r="DH106" s="109"/>
      <c r="DI106" s="109"/>
      <c r="DJ106" s="109"/>
      <c r="DK106" s="109"/>
      <c r="DL106" s="109"/>
      <c r="DM106" s="109"/>
      <c r="DN106" s="109"/>
      <c r="DO106" s="109"/>
      <c r="DP106" s="109"/>
      <c r="DQ106" s="109"/>
      <c r="DR106" s="109"/>
      <c r="DS106" s="109"/>
      <c r="DT106" s="109"/>
      <c r="DU106" s="109"/>
      <c r="DV106" s="109"/>
      <c r="DW106" s="109"/>
      <c r="DX106" s="109"/>
      <c r="DY106" s="109"/>
      <c r="DZ106" s="109"/>
      <c r="EA106" s="109"/>
      <c r="EB106" s="109"/>
      <c r="EC106" s="109"/>
      <c r="ED106" s="109"/>
      <c r="EE106" s="109"/>
      <c r="EF106" s="109"/>
      <c r="EG106" s="109"/>
      <c r="EH106" s="109"/>
      <c r="EI106" s="109"/>
      <c r="EJ106" s="109"/>
      <c r="EK106" s="109"/>
      <c r="EL106" s="109"/>
      <c r="EM106" s="109"/>
      <c r="EN106" s="109"/>
      <c r="EO106" s="109"/>
      <c r="EP106" s="109"/>
      <c r="EQ106" s="109"/>
      <c r="ER106" s="109"/>
      <c r="ES106" s="109"/>
      <c r="ET106" s="109"/>
      <c r="EU106" s="109"/>
      <c r="EV106" s="109"/>
      <c r="EW106" s="109"/>
      <c r="EX106" s="109"/>
      <c r="EY106" s="109"/>
      <c r="EZ106" s="109"/>
      <c r="FA106" s="109"/>
      <c r="FB106" s="109"/>
      <c r="FC106" s="109"/>
      <c r="FD106" s="109"/>
      <c r="FE106" s="109"/>
      <c r="FF106" s="109"/>
      <c r="FG106" s="109"/>
      <c r="FH106" s="109"/>
      <c r="FI106" s="109"/>
      <c r="FJ106" s="109"/>
      <c r="FK106" s="109"/>
      <c r="FL106" s="109"/>
      <c r="FM106" s="109"/>
      <c r="FN106" s="109"/>
      <c r="FO106" s="109"/>
      <c r="FP106" s="109"/>
      <c r="FQ106" s="109"/>
      <c r="FR106" s="109"/>
      <c r="FS106" s="109"/>
      <c r="FT106" s="109"/>
      <c r="FU106" s="109"/>
      <c r="FV106" s="109"/>
      <c r="FW106" s="109"/>
      <c r="FX106" s="109"/>
      <c r="FY106" s="109"/>
      <c r="FZ106" s="109"/>
      <c r="GA106" s="109"/>
      <c r="GB106" s="109"/>
      <c r="GC106" s="109"/>
      <c r="GD106" s="109"/>
      <c r="GE106" s="109"/>
      <c r="GF106" s="109"/>
      <c r="GG106" s="109"/>
      <c r="GH106" s="109"/>
      <c r="GI106" s="109"/>
      <c r="GJ106" s="109"/>
      <c r="GK106" s="109"/>
      <c r="GL106" s="109"/>
      <c r="GM106" s="109"/>
      <c r="GN106" s="109"/>
      <c r="GO106" s="109"/>
      <c r="GP106" s="109"/>
      <c r="GQ106" s="109"/>
      <c r="GR106" s="109"/>
      <c r="GS106" s="109"/>
      <c r="GT106" s="109"/>
      <c r="GU106" s="109"/>
      <c r="GV106" s="109"/>
      <c r="GW106" s="109"/>
      <c r="GX106" s="109"/>
      <c r="GY106" s="109"/>
      <c r="GZ106" s="109"/>
      <c r="HA106" s="109"/>
      <c r="HB106" s="109"/>
      <c r="HC106" s="109"/>
      <c r="HD106" s="109"/>
      <c r="HE106" s="109"/>
      <c r="HF106" s="109"/>
      <c r="HG106" s="109"/>
      <c r="HH106" s="109"/>
      <c r="HI106" s="109"/>
      <c r="HJ106" s="109"/>
      <c r="HK106" s="109"/>
      <c r="HL106" s="109"/>
      <c r="HM106" s="109"/>
      <c r="HN106" s="109"/>
      <c r="HO106" s="109"/>
      <c r="HP106" s="109"/>
      <c r="HQ106" s="109"/>
      <c r="HR106" s="109"/>
      <c r="HS106" s="109"/>
      <c r="HT106" s="109"/>
      <c r="HU106" s="109"/>
      <c r="HV106" s="109"/>
      <c r="HW106" s="109"/>
      <c r="HX106" s="109"/>
      <c r="HY106" s="109"/>
      <c r="HZ106" s="109"/>
      <c r="IA106" s="109"/>
      <c r="IB106" s="109"/>
      <c r="IC106" s="109"/>
      <c r="ID106" s="109"/>
      <c r="IE106" s="109"/>
      <c r="IF106" s="109"/>
      <c r="IG106" s="109"/>
      <c r="IH106" s="109"/>
      <c r="II106" s="109"/>
      <c r="IJ106" s="109"/>
      <c r="IK106" s="109"/>
      <c r="IL106" s="109"/>
      <c r="IM106" s="109"/>
      <c r="IN106" s="109"/>
      <c r="IO106" s="109"/>
      <c r="IP106" s="109"/>
      <c r="IQ106" s="109"/>
      <c r="IR106" s="109"/>
      <c r="IS106" s="109"/>
      <c r="IT106" s="109"/>
      <c r="IU106" s="109"/>
      <c r="IV106" s="109"/>
      <c r="IW106" s="109"/>
      <c r="IX106" s="109"/>
      <c r="IY106" s="109"/>
      <c r="IZ106" s="109"/>
      <c r="JA106" s="109"/>
      <c r="JB106" s="109"/>
      <c r="JC106" s="109"/>
      <c r="JD106" s="109"/>
      <c r="JE106" s="109"/>
      <c r="JF106" s="109"/>
      <c r="JG106" s="109"/>
      <c r="JH106" s="109"/>
      <c r="JI106" s="109"/>
      <c r="JJ106" s="109"/>
      <c r="JK106" s="109"/>
      <c r="JL106" s="109"/>
      <c r="JM106" s="109"/>
      <c r="JN106" s="109"/>
      <c r="JO106" s="109"/>
      <c r="JP106" s="109"/>
      <c r="JQ106" s="109"/>
      <c r="JR106" s="109"/>
      <c r="JS106" s="109"/>
      <c r="JT106" s="109"/>
      <c r="JU106" s="109"/>
      <c r="JV106" s="109"/>
      <c r="JW106" s="109"/>
      <c r="JX106" s="109"/>
      <c r="JY106" s="109"/>
      <c r="JZ106" s="109"/>
      <c r="KA106" s="109"/>
      <c r="KB106" s="109"/>
      <c r="KC106" s="109"/>
      <c r="KD106" s="109"/>
      <c r="KE106" s="109"/>
      <c r="KF106" s="109"/>
      <c r="KG106" s="109"/>
      <c r="KH106" s="109"/>
      <c r="KI106" s="109"/>
      <c r="KJ106" s="109"/>
      <c r="KK106" s="109"/>
      <c r="KL106" s="109"/>
      <c r="KM106" s="109"/>
      <c r="KN106" s="109"/>
      <c r="KO106" s="109"/>
      <c r="KP106" s="109"/>
      <c r="KQ106" s="109"/>
      <c r="KR106" s="109"/>
      <c r="KS106" s="109"/>
      <c r="KT106" s="109"/>
      <c r="KU106" s="109"/>
      <c r="KV106" s="109"/>
      <c r="KW106" s="109"/>
      <c r="KX106" s="109"/>
      <c r="KY106" s="109"/>
      <c r="KZ106" s="109"/>
      <c r="LA106" s="109"/>
      <c r="LB106" s="109"/>
      <c r="LC106" s="109"/>
      <c r="LD106" s="109"/>
      <c r="LE106" s="109"/>
      <c r="LF106" s="109"/>
      <c r="LG106" s="109"/>
      <c r="LH106" s="109"/>
      <c r="LI106" s="109"/>
      <c r="LJ106" s="109"/>
      <c r="LK106" s="109"/>
      <c r="LL106" s="109"/>
      <c r="LM106" s="109"/>
      <c r="LN106" s="109"/>
      <c r="LO106" s="109"/>
      <c r="LP106" s="109"/>
      <c r="LQ106" s="109"/>
      <c r="LR106" s="109"/>
      <c r="LS106" s="109"/>
      <c r="LT106" s="109"/>
      <c r="LU106" s="109"/>
      <c r="LV106" s="109"/>
      <c r="LW106" s="109"/>
      <c r="LX106" s="109"/>
      <c r="LY106" s="109"/>
      <c r="LZ106" s="109"/>
      <c r="MA106" s="109"/>
      <c r="MB106" s="109"/>
      <c r="MC106" s="109"/>
      <c r="MD106" s="109"/>
      <c r="ME106" s="109"/>
      <c r="MF106" s="109"/>
      <c r="MG106" s="109"/>
      <c r="MH106" s="109"/>
      <c r="MI106" s="109"/>
      <c r="MJ106" s="109"/>
      <c r="MK106" s="109"/>
      <c r="ML106" s="109"/>
      <c r="MM106" s="109"/>
      <c r="MN106" s="109"/>
      <c r="MO106" s="109"/>
      <c r="MP106" s="109"/>
      <c r="MQ106" s="109"/>
      <c r="MR106" s="109"/>
      <c r="MS106" s="109"/>
      <c r="MT106" s="109"/>
      <c r="MU106" s="109"/>
      <c r="MV106" s="109"/>
      <c r="MW106" s="109"/>
      <c r="MX106" s="109"/>
      <c r="MY106" s="109"/>
      <c r="MZ106" s="109"/>
      <c r="NA106" s="109"/>
      <c r="NB106" s="109"/>
      <c r="NC106" s="109"/>
      <c r="ND106" s="109"/>
      <c r="NE106" s="109"/>
      <c r="NF106" s="109"/>
      <c r="NG106" s="109"/>
      <c r="NH106" s="109"/>
      <c r="NI106" s="109"/>
      <c r="NJ106" s="109"/>
      <c r="NK106" s="109"/>
      <c r="NL106" s="109"/>
      <c r="NM106" s="109"/>
      <c r="NN106" s="109"/>
      <c r="NO106" s="109"/>
      <c r="NP106" s="109"/>
      <c r="NQ106" s="109"/>
      <c r="NR106" s="109"/>
      <c r="NS106" s="109"/>
      <c r="NT106" s="109"/>
      <c r="NU106" s="109"/>
      <c r="NV106" s="109"/>
      <c r="NW106" s="109"/>
      <c r="NX106" s="109"/>
      <c r="NY106" s="109"/>
      <c r="NZ106" s="109"/>
      <c r="OA106" s="109"/>
      <c r="OB106" s="109"/>
      <c r="OC106" s="109"/>
      <c r="OD106" s="109"/>
      <c r="OE106" s="109"/>
      <c r="OF106" s="109"/>
      <c r="OG106" s="109"/>
      <c r="OH106" s="109"/>
      <c r="OI106" s="109"/>
      <c r="OJ106" s="109"/>
      <c r="OK106" s="109"/>
      <c r="OL106" s="109"/>
      <c r="OM106" s="109"/>
      <c r="ON106" s="109"/>
      <c r="OO106" s="109"/>
      <c r="OP106" s="109"/>
      <c r="OQ106" s="109"/>
      <c r="OR106" s="109"/>
      <c r="OS106" s="109"/>
      <c r="OT106" s="109"/>
      <c r="OU106" s="109"/>
      <c r="OV106" s="109"/>
      <c r="OW106" s="109"/>
      <c r="OX106" s="109"/>
      <c r="OY106" s="109"/>
      <c r="OZ106" s="109"/>
      <c r="PA106" s="109"/>
      <c r="PB106" s="109"/>
      <c r="PC106" s="109"/>
      <c r="PD106" s="109">
        <v>2</v>
      </c>
      <c r="PE106" s="109"/>
      <c r="PF106" s="109"/>
      <c r="PG106" s="109"/>
      <c r="PH106" s="109"/>
      <c r="PI106" s="109"/>
      <c r="PJ106" s="109"/>
      <c r="PK106" s="109"/>
      <c r="PL106" s="109"/>
      <c r="PM106" s="109"/>
      <c r="PN106" s="109"/>
      <c r="PO106" s="109"/>
      <c r="PP106" s="109"/>
      <c r="PQ106" s="109"/>
      <c r="PR106" s="109"/>
      <c r="PS106" s="109"/>
      <c r="PT106" s="109"/>
      <c r="PU106" s="109"/>
      <c r="PV106" s="109"/>
      <c r="PW106" s="109"/>
      <c r="PX106" s="109"/>
      <c r="PY106" s="109"/>
      <c r="PZ106" s="109"/>
      <c r="QA106" s="109"/>
      <c r="QB106" s="109"/>
      <c r="QC106" s="109"/>
      <c r="QD106" s="109"/>
      <c r="QE106" s="109"/>
      <c r="QF106" s="109"/>
      <c r="QG106" s="109"/>
      <c r="QH106" s="109"/>
      <c r="QI106" s="109"/>
      <c r="QJ106" s="109"/>
      <c r="QK106" s="23">
        <f t="shared" si="2"/>
        <v>2</v>
      </c>
      <c r="QL106" s="125"/>
      <c r="QM106" s="125"/>
      <c r="QN106" s="125">
        <v>12</v>
      </c>
      <c r="QO106" s="125"/>
      <c r="QP106" s="125"/>
      <c r="QQ106" s="125"/>
      <c r="QR106" s="125"/>
      <c r="QS106" s="130"/>
    </row>
    <row r="107" spans="1:461" s="5" customFormat="1" ht="12.75" customHeight="1" x14ac:dyDescent="0.2">
      <c r="A107" s="52">
        <v>44616</v>
      </c>
      <c r="B107" s="90" t="s">
        <v>405</v>
      </c>
      <c r="C107" s="107"/>
      <c r="D107" s="107"/>
      <c r="E107" s="108"/>
      <c r="F107" s="108"/>
      <c r="G107" s="108"/>
      <c r="H107" s="108"/>
      <c r="I107" s="108"/>
      <c r="J107" s="108"/>
      <c r="K107" s="108"/>
      <c r="L107" s="108"/>
      <c r="M107" s="108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>
        <v>4.5</v>
      </c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 s="109"/>
      <c r="BG107" s="109"/>
      <c r="BH107" s="109"/>
      <c r="BI107" s="109"/>
      <c r="BJ107" s="109"/>
      <c r="BK107" s="109"/>
      <c r="BL107" s="109"/>
      <c r="BM107" s="109"/>
      <c r="BN107" s="109"/>
      <c r="BO107" s="109"/>
      <c r="BP107" s="109"/>
      <c r="BQ107" s="109"/>
      <c r="BR107" s="109"/>
      <c r="BS107" s="109"/>
      <c r="BT107" s="109"/>
      <c r="BU107" s="109"/>
      <c r="BV107" s="109"/>
      <c r="BW107" s="109"/>
      <c r="BX107" s="109"/>
      <c r="BY107" s="109"/>
      <c r="BZ107" s="109"/>
      <c r="CA107" s="109"/>
      <c r="CB107" s="109"/>
      <c r="CC107" s="109"/>
      <c r="CD107" s="109"/>
      <c r="CE107" s="109"/>
      <c r="CF107" s="109"/>
      <c r="CG107" s="109"/>
      <c r="CH107" s="109"/>
      <c r="CI107" s="109"/>
      <c r="CJ107" s="109"/>
      <c r="CK107" s="109"/>
      <c r="CL107" s="109"/>
      <c r="CM107" s="109"/>
      <c r="CN107" s="109"/>
      <c r="CO107" s="109"/>
      <c r="CP107" s="109"/>
      <c r="CQ107" s="109">
        <v>2</v>
      </c>
      <c r="CR107" s="109"/>
      <c r="CS107" s="109"/>
      <c r="CT107" s="109"/>
      <c r="CU107" s="109"/>
      <c r="CV107" s="109"/>
      <c r="CW107" s="109"/>
      <c r="CX107" s="109"/>
      <c r="CY107" s="109"/>
      <c r="CZ107" s="109"/>
      <c r="DA107" s="109"/>
      <c r="DB107" s="109"/>
      <c r="DC107" s="109"/>
      <c r="DD107" s="109"/>
      <c r="DE107" s="109"/>
      <c r="DF107" s="109"/>
      <c r="DG107" s="109"/>
      <c r="DH107" s="109"/>
      <c r="DI107" s="109"/>
      <c r="DJ107" s="109"/>
      <c r="DK107" s="109"/>
      <c r="DL107" s="109"/>
      <c r="DM107" s="109"/>
      <c r="DN107" s="109"/>
      <c r="DO107" s="109"/>
      <c r="DP107" s="109"/>
      <c r="DQ107" s="109"/>
      <c r="DR107" s="109"/>
      <c r="DS107" s="109"/>
      <c r="DT107" s="109"/>
      <c r="DU107" s="109"/>
      <c r="DV107" s="109"/>
      <c r="DW107" s="109"/>
      <c r="DX107" s="109"/>
      <c r="DY107" s="109"/>
      <c r="DZ107" s="109"/>
      <c r="EA107" s="109"/>
      <c r="EB107" s="109"/>
      <c r="EC107" s="109"/>
      <c r="ED107" s="109"/>
      <c r="EE107" s="109"/>
      <c r="EF107" s="109"/>
      <c r="EG107" s="109"/>
      <c r="EH107" s="109"/>
      <c r="EI107" s="109"/>
      <c r="EJ107" s="109"/>
      <c r="EK107" s="109"/>
      <c r="EL107" s="109"/>
      <c r="EM107" s="109"/>
      <c r="EN107" s="109"/>
      <c r="EO107" s="109"/>
      <c r="EP107" s="109"/>
      <c r="EQ107" s="109"/>
      <c r="ER107" s="109"/>
      <c r="ES107" s="109"/>
      <c r="ET107" s="109"/>
      <c r="EU107" s="109"/>
      <c r="EV107" s="109"/>
      <c r="EW107" s="109"/>
      <c r="EX107" s="109"/>
      <c r="EY107" s="109"/>
      <c r="EZ107" s="109"/>
      <c r="FA107" s="109"/>
      <c r="FB107" s="109"/>
      <c r="FC107" s="109"/>
      <c r="FD107" s="109"/>
      <c r="FE107" s="109"/>
      <c r="FF107" s="109"/>
      <c r="FG107" s="109"/>
      <c r="FH107" s="109"/>
      <c r="FI107" s="109"/>
      <c r="FJ107" s="109"/>
      <c r="FK107" s="109"/>
      <c r="FL107" s="109"/>
      <c r="FM107" s="109"/>
      <c r="FN107" s="109"/>
      <c r="FO107" s="109"/>
      <c r="FP107" s="109"/>
      <c r="FQ107" s="109"/>
      <c r="FR107" s="109"/>
      <c r="FS107" s="109"/>
      <c r="FT107" s="109"/>
      <c r="FU107" s="109"/>
      <c r="FV107" s="109"/>
      <c r="FW107" s="109"/>
      <c r="FX107" s="109"/>
      <c r="FY107" s="109"/>
      <c r="FZ107" s="109"/>
      <c r="GA107" s="109"/>
      <c r="GB107" s="109"/>
      <c r="GC107" s="109"/>
      <c r="GD107" s="109"/>
      <c r="GE107" s="109"/>
      <c r="GF107" s="109"/>
      <c r="GG107" s="109"/>
      <c r="GH107" s="109"/>
      <c r="GI107" s="109"/>
      <c r="GJ107" s="109"/>
      <c r="GK107" s="109"/>
      <c r="GL107" s="109"/>
      <c r="GM107" s="109"/>
      <c r="GN107" s="109"/>
      <c r="GO107" s="109"/>
      <c r="GP107" s="109"/>
      <c r="GQ107" s="109"/>
      <c r="GR107" s="109"/>
      <c r="GS107" s="109"/>
      <c r="GT107" s="109"/>
      <c r="GU107" s="109"/>
      <c r="GV107" s="109"/>
      <c r="GW107" s="109"/>
      <c r="GX107" s="109"/>
      <c r="GY107" s="109"/>
      <c r="GZ107" s="109"/>
      <c r="HA107" s="109"/>
      <c r="HB107" s="109"/>
      <c r="HC107" s="109"/>
      <c r="HD107" s="109"/>
      <c r="HE107" s="109"/>
      <c r="HF107" s="109"/>
      <c r="HG107" s="109"/>
      <c r="HH107" s="109"/>
      <c r="HI107" s="109"/>
      <c r="HJ107" s="109"/>
      <c r="HK107" s="109"/>
      <c r="HL107" s="109"/>
      <c r="HM107" s="109"/>
      <c r="HN107" s="109"/>
      <c r="HO107" s="109"/>
      <c r="HP107" s="109"/>
      <c r="HQ107" s="109"/>
      <c r="HR107" s="109"/>
      <c r="HS107" s="109"/>
      <c r="HT107" s="109"/>
      <c r="HU107" s="109"/>
      <c r="HV107" s="109"/>
      <c r="HW107" s="109"/>
      <c r="HX107" s="109"/>
      <c r="HY107" s="109"/>
      <c r="HZ107" s="109"/>
      <c r="IA107" s="109"/>
      <c r="IB107" s="109"/>
      <c r="IC107" s="109"/>
      <c r="ID107" s="109"/>
      <c r="IE107" s="109"/>
      <c r="IF107" s="109"/>
      <c r="IG107" s="109"/>
      <c r="IH107" s="109"/>
      <c r="II107" s="109"/>
      <c r="IJ107" s="109"/>
      <c r="IK107" s="109">
        <v>10</v>
      </c>
      <c r="IL107" s="109"/>
      <c r="IM107" s="109"/>
      <c r="IN107" s="109"/>
      <c r="IO107" s="109"/>
      <c r="IP107" s="109"/>
      <c r="IQ107" s="109"/>
      <c r="IR107" s="109"/>
      <c r="IS107" s="109"/>
      <c r="IT107" s="109"/>
      <c r="IU107" s="109"/>
      <c r="IV107" s="109"/>
      <c r="IW107" s="109"/>
      <c r="IX107" s="109"/>
      <c r="IY107" s="109"/>
      <c r="IZ107" s="109"/>
      <c r="JA107" s="109"/>
      <c r="JB107" s="109"/>
      <c r="JC107" s="109"/>
      <c r="JD107" s="109"/>
      <c r="JE107" s="109"/>
      <c r="JF107" s="109"/>
      <c r="JG107" s="109"/>
      <c r="JH107" s="109"/>
      <c r="JI107" s="109"/>
      <c r="JJ107" s="109"/>
      <c r="JK107" s="109"/>
      <c r="JL107" s="109"/>
      <c r="JM107" s="109"/>
      <c r="JN107" s="109"/>
      <c r="JO107" s="109"/>
      <c r="JP107" s="109"/>
      <c r="JQ107" s="109"/>
      <c r="JR107" s="109"/>
      <c r="JS107" s="109"/>
      <c r="JT107" s="109"/>
      <c r="JU107" s="109"/>
      <c r="JV107" s="109"/>
      <c r="JW107" s="109"/>
      <c r="JX107" s="109"/>
      <c r="JY107" s="109"/>
      <c r="JZ107" s="109"/>
      <c r="KA107" s="109"/>
      <c r="KB107" s="109"/>
      <c r="KC107" s="109"/>
      <c r="KD107" s="109"/>
      <c r="KE107" s="109"/>
      <c r="KF107" s="109"/>
      <c r="KG107" s="109"/>
      <c r="KH107" s="109"/>
      <c r="KI107" s="109"/>
      <c r="KJ107" s="109"/>
      <c r="KK107" s="109"/>
      <c r="KL107" s="109"/>
      <c r="KM107" s="109"/>
      <c r="KN107" s="109"/>
      <c r="KO107" s="109"/>
      <c r="KP107" s="109"/>
      <c r="KQ107" s="109"/>
      <c r="KR107" s="109"/>
      <c r="KS107" s="109"/>
      <c r="KT107" s="109"/>
      <c r="KU107" s="109"/>
      <c r="KV107" s="109"/>
      <c r="KW107" s="109"/>
      <c r="KX107" s="109"/>
      <c r="KY107" s="109"/>
      <c r="KZ107" s="109"/>
      <c r="LA107" s="109"/>
      <c r="LB107" s="109"/>
      <c r="LC107" s="109"/>
      <c r="LD107" s="109"/>
      <c r="LE107" s="109"/>
      <c r="LF107" s="109">
        <v>10</v>
      </c>
      <c r="LG107" s="109"/>
      <c r="LH107" s="109"/>
      <c r="LI107" s="109"/>
      <c r="LJ107" s="109"/>
      <c r="LK107" s="109"/>
      <c r="LL107" s="109"/>
      <c r="LM107" s="109"/>
      <c r="LN107" s="109"/>
      <c r="LO107" s="109"/>
      <c r="LP107" s="109"/>
      <c r="LQ107" s="109"/>
      <c r="LR107" s="109"/>
      <c r="LS107" s="109"/>
      <c r="LT107" s="109"/>
      <c r="LU107" s="109"/>
      <c r="LV107" s="109"/>
      <c r="LW107" s="109"/>
      <c r="LX107" s="109"/>
      <c r="LY107" s="109"/>
      <c r="LZ107" s="109"/>
      <c r="MA107" s="109"/>
      <c r="MB107" s="109"/>
      <c r="MC107" s="109"/>
      <c r="MD107" s="109"/>
      <c r="ME107" s="109"/>
      <c r="MF107" s="109"/>
      <c r="MG107" s="109"/>
      <c r="MH107" s="109"/>
      <c r="MI107" s="109"/>
      <c r="MJ107" s="109"/>
      <c r="MK107" s="109"/>
      <c r="ML107" s="109"/>
      <c r="MM107" s="109"/>
      <c r="MN107" s="109"/>
      <c r="MO107" s="109"/>
      <c r="MP107" s="109"/>
      <c r="MQ107" s="109"/>
      <c r="MR107" s="109"/>
      <c r="MS107" s="109"/>
      <c r="MT107" s="109"/>
      <c r="MU107" s="109"/>
      <c r="MV107" s="109"/>
      <c r="MW107" s="109"/>
      <c r="MX107" s="109"/>
      <c r="MY107" s="109"/>
      <c r="MZ107" s="109"/>
      <c r="NA107" s="109"/>
      <c r="NB107" s="109"/>
      <c r="NC107" s="109"/>
      <c r="ND107" s="109"/>
      <c r="NE107" s="109"/>
      <c r="NF107" s="109"/>
      <c r="NG107" s="109"/>
      <c r="NH107" s="109"/>
      <c r="NI107" s="109"/>
      <c r="NJ107" s="109"/>
      <c r="NK107" s="109"/>
      <c r="NL107" s="109"/>
      <c r="NM107" s="109"/>
      <c r="NN107" s="109"/>
      <c r="NO107" s="109"/>
      <c r="NP107" s="109"/>
      <c r="NQ107" s="109"/>
      <c r="NR107" s="109"/>
      <c r="NS107" s="109"/>
      <c r="NT107" s="109"/>
      <c r="NU107" s="109"/>
      <c r="NV107" s="109"/>
      <c r="NW107" s="109"/>
      <c r="NX107" s="109"/>
      <c r="NY107" s="109"/>
      <c r="NZ107" s="109"/>
      <c r="OA107" s="109"/>
      <c r="OB107" s="109"/>
      <c r="OC107" s="109"/>
      <c r="OD107" s="109"/>
      <c r="OE107" s="109"/>
      <c r="OF107" s="109"/>
      <c r="OG107" s="109"/>
      <c r="OH107" s="109"/>
      <c r="OI107" s="109"/>
      <c r="OJ107" s="109"/>
      <c r="OK107" s="109"/>
      <c r="OL107" s="109"/>
      <c r="OM107" s="109"/>
      <c r="ON107" s="109"/>
      <c r="OO107" s="109"/>
      <c r="OP107" s="109"/>
      <c r="OQ107" s="109"/>
      <c r="OR107" s="109"/>
      <c r="OS107" s="109"/>
      <c r="OT107" s="109"/>
      <c r="OU107" s="109"/>
      <c r="OV107" s="109"/>
      <c r="OW107" s="109"/>
      <c r="OX107" s="109"/>
      <c r="OY107" s="109"/>
      <c r="OZ107" s="109"/>
      <c r="PA107" s="109"/>
      <c r="PB107" s="109"/>
      <c r="PC107" s="109"/>
      <c r="PD107" s="109"/>
      <c r="PE107" s="109"/>
      <c r="PF107" s="109"/>
      <c r="PG107" s="109"/>
      <c r="PH107" s="109"/>
      <c r="PI107" s="109"/>
      <c r="PJ107" s="109"/>
      <c r="PK107" s="109"/>
      <c r="PL107" s="109"/>
      <c r="PM107" s="109"/>
      <c r="PN107" s="109"/>
      <c r="PO107" s="109"/>
      <c r="PP107" s="109"/>
      <c r="PQ107" s="109"/>
      <c r="PR107" s="109"/>
      <c r="PS107" s="109"/>
      <c r="PT107" s="109"/>
      <c r="PU107" s="109"/>
      <c r="PV107" s="109"/>
      <c r="PW107" s="109"/>
      <c r="PX107" s="109"/>
      <c r="PY107" s="109"/>
      <c r="PZ107" s="109"/>
      <c r="QA107" s="109"/>
      <c r="QB107" s="109"/>
      <c r="QC107" s="109"/>
      <c r="QD107" s="109"/>
      <c r="QE107" s="109"/>
      <c r="QF107" s="109"/>
      <c r="QG107" s="109"/>
      <c r="QH107" s="109"/>
      <c r="QI107" s="109"/>
      <c r="QJ107" s="109"/>
      <c r="QK107" s="23">
        <f t="shared" si="2"/>
        <v>26.5</v>
      </c>
      <c r="QL107" s="125"/>
      <c r="QM107" s="125"/>
      <c r="QN107" s="125">
        <v>1153.9000000000001</v>
      </c>
      <c r="QO107" s="125"/>
      <c r="QP107" s="125"/>
      <c r="QQ107" s="125"/>
      <c r="QR107" s="125"/>
      <c r="QS107" s="130"/>
    </row>
    <row r="108" spans="1:461" s="5" customFormat="1" ht="12.75" customHeight="1" x14ac:dyDescent="0.2">
      <c r="A108" s="52">
        <v>44616</v>
      </c>
      <c r="B108" s="98" t="s">
        <v>487</v>
      </c>
      <c r="C108" s="107"/>
      <c r="D108" s="107"/>
      <c r="E108" s="108"/>
      <c r="F108" s="108"/>
      <c r="G108" s="108"/>
      <c r="H108" s="108"/>
      <c r="I108" s="108"/>
      <c r="J108" s="108"/>
      <c r="K108" s="108"/>
      <c r="L108" s="108"/>
      <c r="M108" s="108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 s="109"/>
      <c r="BG108" s="109"/>
      <c r="BH108" s="109"/>
      <c r="BI108" s="109"/>
      <c r="BJ108" s="109"/>
      <c r="BK108" s="109"/>
      <c r="BL108" s="109"/>
      <c r="BM108" s="109"/>
      <c r="BN108" s="109"/>
      <c r="BO108" s="109"/>
      <c r="BP108" s="109"/>
      <c r="BQ108" s="109"/>
      <c r="BR108" s="109"/>
      <c r="BS108" s="109"/>
      <c r="BT108" s="109"/>
      <c r="BU108" s="109"/>
      <c r="BV108" s="109"/>
      <c r="BW108" s="109"/>
      <c r="BX108" s="109"/>
      <c r="BY108" s="109"/>
      <c r="BZ108" s="109"/>
      <c r="CA108" s="109"/>
      <c r="CB108" s="109"/>
      <c r="CC108" s="109"/>
      <c r="CD108" s="109"/>
      <c r="CE108" s="109"/>
      <c r="CF108" s="109"/>
      <c r="CG108" s="109"/>
      <c r="CH108" s="109"/>
      <c r="CI108" s="109"/>
      <c r="CJ108" s="109"/>
      <c r="CK108" s="109"/>
      <c r="CL108" s="109"/>
      <c r="CM108" s="109"/>
      <c r="CN108" s="109"/>
      <c r="CO108" s="109"/>
      <c r="CP108" s="109"/>
      <c r="CQ108" s="109"/>
      <c r="CR108" s="109"/>
      <c r="CS108" s="109"/>
      <c r="CT108" s="109"/>
      <c r="CU108" s="109"/>
      <c r="CV108" s="109"/>
      <c r="CW108" s="109"/>
      <c r="CX108" s="109"/>
      <c r="CY108" s="109"/>
      <c r="CZ108" s="109"/>
      <c r="DA108" s="109"/>
      <c r="DB108" s="109"/>
      <c r="DC108" s="109"/>
      <c r="DD108" s="109"/>
      <c r="DE108" s="109"/>
      <c r="DF108" s="109"/>
      <c r="DG108" s="109"/>
      <c r="DH108" s="109"/>
      <c r="DI108" s="109"/>
      <c r="DJ108" s="109"/>
      <c r="DK108" s="109"/>
      <c r="DL108" s="109"/>
      <c r="DM108" s="109"/>
      <c r="DN108" s="109"/>
      <c r="DO108" s="109"/>
      <c r="DP108" s="109"/>
      <c r="DQ108" s="109"/>
      <c r="DR108" s="109"/>
      <c r="DS108" s="109"/>
      <c r="DT108" s="109"/>
      <c r="DU108" s="109"/>
      <c r="DV108" s="109"/>
      <c r="DW108" s="109"/>
      <c r="DX108" s="109"/>
      <c r="DY108" s="109"/>
      <c r="DZ108" s="109"/>
      <c r="EA108" s="109"/>
      <c r="EB108" s="109"/>
      <c r="EC108" s="109"/>
      <c r="ED108" s="109"/>
      <c r="EE108" s="109"/>
      <c r="EF108" s="109"/>
      <c r="EG108" s="109"/>
      <c r="EH108" s="109"/>
      <c r="EI108" s="109"/>
      <c r="EJ108" s="109"/>
      <c r="EK108" s="109"/>
      <c r="EL108" s="109"/>
      <c r="EM108" s="109"/>
      <c r="EN108" s="109"/>
      <c r="EO108" s="109"/>
      <c r="EP108" s="109"/>
      <c r="EQ108" s="109"/>
      <c r="ER108" s="109"/>
      <c r="ES108" s="109"/>
      <c r="ET108" s="109"/>
      <c r="EU108" s="109"/>
      <c r="EV108" s="109"/>
      <c r="EW108" s="109"/>
      <c r="EX108" s="109"/>
      <c r="EY108" s="109"/>
      <c r="EZ108" s="109"/>
      <c r="FA108" s="109"/>
      <c r="FB108" s="109"/>
      <c r="FC108" s="109"/>
      <c r="FD108" s="109"/>
      <c r="FE108" s="109"/>
      <c r="FF108" s="109"/>
      <c r="FG108" s="109"/>
      <c r="FH108" s="109"/>
      <c r="FI108" s="109"/>
      <c r="FJ108" s="109"/>
      <c r="FK108" s="109"/>
      <c r="FL108" s="109"/>
      <c r="FM108" s="109"/>
      <c r="FN108" s="109"/>
      <c r="FO108" s="109"/>
      <c r="FP108" s="109"/>
      <c r="FQ108" s="109"/>
      <c r="FR108" s="109"/>
      <c r="FS108" s="109"/>
      <c r="FT108" s="109"/>
      <c r="FU108" s="109"/>
      <c r="FV108" s="109"/>
      <c r="FW108" s="109"/>
      <c r="FX108" s="109"/>
      <c r="FY108" s="109"/>
      <c r="FZ108" s="109"/>
      <c r="GA108" s="109"/>
      <c r="GB108" s="109"/>
      <c r="GC108" s="109"/>
      <c r="GD108" s="109"/>
      <c r="GE108" s="109"/>
      <c r="GF108" s="109"/>
      <c r="GG108" s="109"/>
      <c r="GH108" s="109"/>
      <c r="GI108" s="109"/>
      <c r="GJ108" s="109"/>
      <c r="GK108" s="109"/>
      <c r="GL108" s="109"/>
      <c r="GM108" s="109"/>
      <c r="GN108" s="109"/>
      <c r="GO108" s="109"/>
      <c r="GP108" s="109"/>
      <c r="GQ108" s="109"/>
      <c r="GR108" s="109"/>
      <c r="GS108" s="109"/>
      <c r="GT108" s="109"/>
      <c r="GU108" s="109"/>
      <c r="GV108" s="109"/>
      <c r="GW108" s="109"/>
      <c r="GX108" s="109"/>
      <c r="GY108" s="109"/>
      <c r="GZ108" s="109"/>
      <c r="HA108" s="109"/>
      <c r="HB108" s="109"/>
      <c r="HC108" s="109"/>
      <c r="HD108" s="109"/>
      <c r="HE108" s="109"/>
      <c r="HF108" s="109"/>
      <c r="HG108" s="109"/>
      <c r="HH108" s="109"/>
      <c r="HI108" s="109"/>
      <c r="HJ108" s="109"/>
      <c r="HK108" s="109"/>
      <c r="HL108" s="109"/>
      <c r="HM108" s="109"/>
      <c r="HN108" s="109"/>
      <c r="HO108" s="109"/>
      <c r="HP108" s="109"/>
      <c r="HQ108" s="109"/>
      <c r="HR108" s="109"/>
      <c r="HS108" s="109"/>
      <c r="HT108" s="109"/>
      <c r="HU108" s="109"/>
      <c r="HV108" s="109"/>
      <c r="HW108" s="109"/>
      <c r="HX108" s="109"/>
      <c r="HY108" s="109"/>
      <c r="HZ108" s="109"/>
      <c r="IA108" s="109"/>
      <c r="IB108" s="109"/>
      <c r="IC108" s="109"/>
      <c r="ID108" s="109"/>
      <c r="IE108" s="109"/>
      <c r="IF108" s="109"/>
      <c r="IG108" s="109"/>
      <c r="IH108" s="109"/>
      <c r="II108" s="109"/>
      <c r="IJ108" s="109"/>
      <c r="IK108" s="109"/>
      <c r="IL108" s="109"/>
      <c r="IM108" s="109"/>
      <c r="IN108" s="109"/>
      <c r="IO108" s="109"/>
      <c r="IP108" s="109"/>
      <c r="IQ108" s="109"/>
      <c r="IR108" s="109"/>
      <c r="IS108" s="109"/>
      <c r="IT108" s="109"/>
      <c r="IU108" s="109"/>
      <c r="IV108" s="109"/>
      <c r="IW108" s="109"/>
      <c r="IX108" s="109"/>
      <c r="IY108" s="109"/>
      <c r="IZ108" s="109"/>
      <c r="JA108" s="109"/>
      <c r="JB108" s="109"/>
      <c r="JC108" s="109"/>
      <c r="JD108" s="109"/>
      <c r="JE108" s="109"/>
      <c r="JF108" s="109"/>
      <c r="JG108" s="109"/>
      <c r="JH108" s="109"/>
      <c r="JI108" s="109"/>
      <c r="JJ108" s="109"/>
      <c r="JK108" s="109"/>
      <c r="JL108" s="109"/>
      <c r="JM108" s="109"/>
      <c r="JN108" s="109"/>
      <c r="JO108" s="109"/>
      <c r="JP108" s="109"/>
      <c r="JQ108" s="109"/>
      <c r="JR108" s="109"/>
      <c r="JS108" s="109"/>
      <c r="JT108" s="109"/>
      <c r="JU108" s="109"/>
      <c r="JV108" s="109"/>
      <c r="JW108" s="109"/>
      <c r="JX108" s="109"/>
      <c r="JY108" s="109"/>
      <c r="JZ108" s="109"/>
      <c r="KA108" s="109"/>
      <c r="KB108" s="109"/>
      <c r="KC108" s="109"/>
      <c r="KD108" s="109"/>
      <c r="KE108" s="109"/>
      <c r="KF108" s="109"/>
      <c r="KG108" s="109"/>
      <c r="KH108" s="109"/>
      <c r="KI108" s="109"/>
      <c r="KJ108" s="109"/>
      <c r="KK108" s="109"/>
      <c r="KL108" s="109"/>
      <c r="KM108" s="109"/>
      <c r="KN108" s="109"/>
      <c r="KO108" s="109"/>
      <c r="KP108" s="109"/>
      <c r="KQ108" s="109"/>
      <c r="KR108" s="109"/>
      <c r="KS108" s="109"/>
      <c r="KT108" s="109"/>
      <c r="KU108" s="109"/>
      <c r="KV108" s="109"/>
      <c r="KW108" s="109"/>
      <c r="KX108" s="109"/>
      <c r="KY108" s="109"/>
      <c r="KZ108" s="109"/>
      <c r="LA108" s="109"/>
      <c r="LB108" s="109"/>
      <c r="LC108" s="109"/>
      <c r="LD108" s="109"/>
      <c r="LE108" s="109"/>
      <c r="LF108" s="109"/>
      <c r="LG108" s="109"/>
      <c r="LH108" s="109"/>
      <c r="LI108" s="109"/>
      <c r="LJ108" s="109"/>
      <c r="LK108" s="109"/>
      <c r="LL108" s="109"/>
      <c r="LM108" s="109"/>
      <c r="LN108" s="109"/>
      <c r="LO108" s="109"/>
      <c r="LP108" s="109"/>
      <c r="LQ108" s="109"/>
      <c r="LR108" s="109"/>
      <c r="LS108" s="109"/>
      <c r="LT108" s="109"/>
      <c r="LU108" s="109"/>
      <c r="LV108" s="109"/>
      <c r="LW108" s="109"/>
      <c r="LX108" s="109"/>
      <c r="LY108" s="109"/>
      <c r="LZ108" s="109"/>
      <c r="MA108" s="109"/>
      <c r="MB108" s="109"/>
      <c r="MC108" s="109"/>
      <c r="MD108" s="109"/>
      <c r="ME108" s="109"/>
      <c r="MF108" s="109"/>
      <c r="MG108" s="109"/>
      <c r="MH108" s="109"/>
      <c r="MI108" s="109"/>
      <c r="MJ108" s="109"/>
      <c r="MK108" s="109"/>
      <c r="ML108" s="109"/>
      <c r="MM108" s="109"/>
      <c r="MN108" s="109"/>
      <c r="MO108" s="109"/>
      <c r="MP108" s="109"/>
      <c r="MQ108" s="109"/>
      <c r="MR108" s="109"/>
      <c r="MS108" s="109"/>
      <c r="MT108" s="109"/>
      <c r="MU108" s="109"/>
      <c r="MV108" s="109"/>
      <c r="MW108" s="109"/>
      <c r="MX108" s="109"/>
      <c r="MY108" s="109"/>
      <c r="MZ108" s="109"/>
      <c r="NA108" s="109"/>
      <c r="NB108" s="109"/>
      <c r="NC108" s="109"/>
      <c r="ND108" s="109"/>
      <c r="NE108" s="109"/>
      <c r="NF108" s="109"/>
      <c r="NG108" s="109"/>
      <c r="NH108" s="109"/>
      <c r="NI108" s="109"/>
      <c r="NJ108" s="109"/>
      <c r="NK108" s="109"/>
      <c r="NL108" s="109"/>
      <c r="NM108" s="109"/>
      <c r="NN108" s="109"/>
      <c r="NO108" s="109"/>
      <c r="NP108" s="109"/>
      <c r="NQ108" s="109"/>
      <c r="NR108" s="109"/>
      <c r="NS108" s="109"/>
      <c r="NT108" s="109"/>
      <c r="NU108" s="109"/>
      <c r="NV108" s="109"/>
      <c r="NW108" s="109"/>
      <c r="NX108" s="109"/>
      <c r="NY108" s="109"/>
      <c r="NZ108" s="109"/>
      <c r="OA108" s="109"/>
      <c r="OB108" s="109"/>
      <c r="OC108" s="109"/>
      <c r="OD108" s="109"/>
      <c r="OE108" s="109"/>
      <c r="OF108" s="109">
        <v>2</v>
      </c>
      <c r="OG108" s="109"/>
      <c r="OH108" s="109"/>
      <c r="OI108" s="109"/>
      <c r="OJ108" s="109"/>
      <c r="OK108" s="109"/>
      <c r="OL108" s="109"/>
      <c r="OM108" s="109"/>
      <c r="ON108" s="109"/>
      <c r="OO108" s="109"/>
      <c r="OP108" s="109"/>
      <c r="OQ108" s="109"/>
      <c r="OR108" s="109"/>
      <c r="OS108" s="109"/>
      <c r="OT108" s="109"/>
      <c r="OU108" s="109"/>
      <c r="OV108" s="109"/>
      <c r="OW108" s="109"/>
      <c r="OX108" s="109"/>
      <c r="OY108" s="109"/>
      <c r="OZ108" s="109"/>
      <c r="PA108" s="109"/>
      <c r="PB108" s="109"/>
      <c r="PC108" s="109"/>
      <c r="PD108" s="109"/>
      <c r="PE108" s="109"/>
      <c r="PF108" s="109"/>
      <c r="PG108" s="109"/>
      <c r="PH108" s="109"/>
      <c r="PI108" s="109"/>
      <c r="PJ108" s="109"/>
      <c r="PK108" s="109"/>
      <c r="PL108" s="109"/>
      <c r="PM108" s="109"/>
      <c r="PN108" s="109"/>
      <c r="PO108" s="109"/>
      <c r="PP108" s="109"/>
      <c r="PQ108" s="109"/>
      <c r="PR108" s="109"/>
      <c r="PS108" s="109"/>
      <c r="PT108" s="109"/>
      <c r="PU108" s="109"/>
      <c r="PV108" s="109"/>
      <c r="PW108" s="109"/>
      <c r="PX108" s="109"/>
      <c r="PY108" s="109"/>
      <c r="PZ108" s="109"/>
      <c r="QA108" s="109"/>
      <c r="QB108" s="109"/>
      <c r="QC108" s="109"/>
      <c r="QD108" s="109"/>
      <c r="QE108" s="109"/>
      <c r="QF108" s="109"/>
      <c r="QG108" s="109"/>
      <c r="QH108" s="109"/>
      <c r="QI108" s="109"/>
      <c r="QJ108" s="109"/>
      <c r="QK108" s="23">
        <f t="shared" si="2"/>
        <v>2</v>
      </c>
      <c r="QL108" s="125"/>
      <c r="QM108" s="125"/>
      <c r="QN108" s="125">
        <v>467.86</v>
      </c>
      <c r="QO108" s="125"/>
      <c r="QP108" s="125"/>
      <c r="QQ108" s="125"/>
      <c r="QR108" s="125"/>
      <c r="QS108" s="130"/>
    </row>
    <row r="109" spans="1:461" s="5" customFormat="1" ht="12.75" customHeight="1" x14ac:dyDescent="0.2">
      <c r="A109" s="52">
        <v>44616</v>
      </c>
      <c r="B109" s="98" t="s">
        <v>283</v>
      </c>
      <c r="C109" s="107"/>
      <c r="D109" s="107"/>
      <c r="E109" s="108"/>
      <c r="F109" s="108">
        <v>70</v>
      </c>
      <c r="G109" s="108"/>
      <c r="H109" s="108"/>
      <c r="I109" s="108"/>
      <c r="J109" s="108"/>
      <c r="K109" s="108"/>
      <c r="L109" s="108"/>
      <c r="M109" s="108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 s="109"/>
      <c r="BG109" s="109"/>
      <c r="BH109" s="109"/>
      <c r="BI109" s="109"/>
      <c r="BJ109" s="109"/>
      <c r="BK109" s="109"/>
      <c r="BL109" s="109"/>
      <c r="BM109" s="109"/>
      <c r="BN109" s="109"/>
      <c r="BO109" s="109"/>
      <c r="BP109" s="109"/>
      <c r="BQ109" s="109"/>
      <c r="BR109" s="109"/>
      <c r="BS109" s="109">
        <v>30</v>
      </c>
      <c r="BT109" s="109"/>
      <c r="BU109" s="109"/>
      <c r="BV109" s="109"/>
      <c r="BW109" s="109"/>
      <c r="BX109" s="109"/>
      <c r="BY109" s="109"/>
      <c r="BZ109" s="109"/>
      <c r="CA109" s="109"/>
      <c r="CB109" s="109"/>
      <c r="CC109" s="109"/>
      <c r="CD109" s="109"/>
      <c r="CE109" s="109"/>
      <c r="CF109" s="109"/>
      <c r="CG109" s="109"/>
      <c r="CH109" s="109"/>
      <c r="CI109" s="109"/>
      <c r="CJ109" s="109"/>
      <c r="CK109" s="109"/>
      <c r="CL109" s="109"/>
      <c r="CM109" s="109"/>
      <c r="CN109" s="109"/>
      <c r="CO109" s="109"/>
      <c r="CP109" s="109"/>
      <c r="CQ109" s="109"/>
      <c r="CR109" s="109"/>
      <c r="CS109" s="109"/>
      <c r="CT109" s="109"/>
      <c r="CU109" s="109"/>
      <c r="CV109" s="109"/>
      <c r="CW109" s="109"/>
      <c r="CX109" s="109"/>
      <c r="CY109" s="109"/>
      <c r="CZ109" s="109"/>
      <c r="DA109" s="109"/>
      <c r="DB109" s="109"/>
      <c r="DC109" s="109"/>
      <c r="DD109" s="109"/>
      <c r="DE109" s="109"/>
      <c r="DF109" s="109"/>
      <c r="DG109" s="109"/>
      <c r="DH109" s="109"/>
      <c r="DI109" s="109"/>
      <c r="DJ109" s="109"/>
      <c r="DK109" s="109"/>
      <c r="DL109" s="109"/>
      <c r="DM109" s="109"/>
      <c r="DN109" s="109"/>
      <c r="DO109" s="109"/>
      <c r="DP109" s="109"/>
      <c r="DQ109" s="109"/>
      <c r="DR109" s="109"/>
      <c r="DS109" s="109"/>
      <c r="DT109" s="109"/>
      <c r="DU109" s="109">
        <v>30</v>
      </c>
      <c r="DV109" s="109"/>
      <c r="DW109" s="109"/>
      <c r="DX109" s="109"/>
      <c r="DY109" s="109"/>
      <c r="DZ109" s="109"/>
      <c r="EA109" s="109"/>
      <c r="EB109" s="109"/>
      <c r="EC109" s="109"/>
      <c r="ED109" s="109"/>
      <c r="EE109" s="109"/>
      <c r="EF109" s="109"/>
      <c r="EG109" s="109"/>
      <c r="EH109" s="109"/>
      <c r="EI109" s="109"/>
      <c r="EJ109" s="109"/>
      <c r="EK109" s="109"/>
      <c r="EL109" s="109"/>
      <c r="EM109" s="109"/>
      <c r="EN109" s="109"/>
      <c r="EO109" s="109"/>
      <c r="EP109" s="109"/>
      <c r="EQ109" s="109"/>
      <c r="ER109" s="109"/>
      <c r="ES109" s="109"/>
      <c r="ET109" s="109"/>
      <c r="EU109" s="109"/>
      <c r="EV109" s="109"/>
      <c r="EW109" s="109"/>
      <c r="EX109" s="109"/>
      <c r="EY109" s="109"/>
      <c r="EZ109" s="109"/>
      <c r="FA109" s="109"/>
      <c r="FB109" s="109"/>
      <c r="FC109" s="109"/>
      <c r="FD109" s="109"/>
      <c r="FE109" s="109"/>
      <c r="FF109" s="109"/>
      <c r="FG109" s="109"/>
      <c r="FH109" s="109"/>
      <c r="FI109" s="109"/>
      <c r="FJ109" s="109"/>
      <c r="FK109" s="109"/>
      <c r="FL109" s="109"/>
      <c r="FM109" s="109"/>
      <c r="FN109" s="109"/>
      <c r="FO109" s="109"/>
      <c r="FP109" s="109"/>
      <c r="FQ109" s="109"/>
      <c r="FR109" s="109"/>
      <c r="FS109" s="109"/>
      <c r="FT109" s="109"/>
      <c r="FU109" s="109"/>
      <c r="FV109" s="109"/>
      <c r="FW109" s="109"/>
      <c r="FX109" s="109"/>
      <c r="FY109" s="109"/>
      <c r="FZ109" s="109"/>
      <c r="GA109" s="109"/>
      <c r="GB109" s="109"/>
      <c r="GC109" s="109"/>
      <c r="GD109" s="109"/>
      <c r="GE109" s="109"/>
      <c r="GF109" s="109"/>
      <c r="GG109" s="109"/>
      <c r="GH109" s="109"/>
      <c r="GI109" s="109"/>
      <c r="GJ109" s="109"/>
      <c r="GK109" s="109"/>
      <c r="GL109" s="109"/>
      <c r="GM109" s="109"/>
      <c r="GN109" s="109"/>
      <c r="GO109" s="109"/>
      <c r="GP109" s="109"/>
      <c r="GQ109" s="109"/>
      <c r="GR109" s="109"/>
      <c r="GS109" s="109"/>
      <c r="GT109" s="109"/>
      <c r="GU109" s="109"/>
      <c r="GV109" s="109"/>
      <c r="GW109" s="109"/>
      <c r="GX109" s="109"/>
      <c r="GY109" s="109"/>
      <c r="GZ109" s="109"/>
      <c r="HA109" s="109"/>
      <c r="HB109" s="109"/>
      <c r="HC109" s="109"/>
      <c r="HD109" s="109"/>
      <c r="HE109" s="109"/>
      <c r="HF109" s="109"/>
      <c r="HG109" s="109"/>
      <c r="HH109" s="109"/>
      <c r="HI109" s="109"/>
      <c r="HJ109" s="109"/>
      <c r="HK109" s="109"/>
      <c r="HL109" s="109"/>
      <c r="HM109" s="109"/>
      <c r="HN109" s="109"/>
      <c r="HO109" s="109"/>
      <c r="HP109" s="109"/>
      <c r="HQ109" s="109"/>
      <c r="HR109" s="109"/>
      <c r="HS109" s="109"/>
      <c r="HT109" s="109"/>
      <c r="HU109" s="109"/>
      <c r="HV109" s="109"/>
      <c r="HW109" s="109"/>
      <c r="HX109" s="109"/>
      <c r="HY109" s="109"/>
      <c r="HZ109" s="109"/>
      <c r="IA109" s="109"/>
      <c r="IB109" s="109"/>
      <c r="IC109" s="109"/>
      <c r="ID109" s="109"/>
      <c r="IE109" s="109"/>
      <c r="IF109" s="109"/>
      <c r="IG109" s="109"/>
      <c r="IH109" s="109"/>
      <c r="II109" s="109"/>
      <c r="IJ109" s="109"/>
      <c r="IK109" s="109"/>
      <c r="IL109" s="109"/>
      <c r="IM109" s="109"/>
      <c r="IN109" s="109"/>
      <c r="IO109" s="109"/>
      <c r="IP109" s="109"/>
      <c r="IQ109" s="109"/>
      <c r="IR109" s="109"/>
      <c r="IS109" s="109"/>
      <c r="IT109" s="109"/>
      <c r="IU109" s="109"/>
      <c r="IV109" s="109"/>
      <c r="IW109" s="109"/>
      <c r="IX109" s="109"/>
      <c r="IY109" s="109"/>
      <c r="IZ109" s="109"/>
      <c r="JA109" s="109"/>
      <c r="JB109" s="109"/>
      <c r="JC109" s="109"/>
      <c r="JD109" s="109"/>
      <c r="JE109" s="109"/>
      <c r="JF109" s="109"/>
      <c r="JG109" s="109"/>
      <c r="JH109" s="109"/>
      <c r="JI109" s="109"/>
      <c r="JJ109" s="109"/>
      <c r="JK109" s="109"/>
      <c r="JL109" s="109"/>
      <c r="JM109" s="109"/>
      <c r="JN109" s="109"/>
      <c r="JO109" s="109"/>
      <c r="JP109" s="109"/>
      <c r="JQ109" s="109"/>
      <c r="JR109" s="109"/>
      <c r="JS109" s="109"/>
      <c r="JT109" s="109"/>
      <c r="JU109" s="109"/>
      <c r="JV109" s="109"/>
      <c r="JW109" s="109"/>
      <c r="JX109" s="109"/>
      <c r="JY109" s="109"/>
      <c r="JZ109" s="109"/>
      <c r="KA109" s="109"/>
      <c r="KB109" s="109"/>
      <c r="KC109" s="109"/>
      <c r="KD109" s="109"/>
      <c r="KE109" s="109"/>
      <c r="KF109" s="109"/>
      <c r="KG109" s="109"/>
      <c r="KH109" s="109"/>
      <c r="KI109" s="109"/>
      <c r="KJ109" s="109"/>
      <c r="KK109" s="109"/>
      <c r="KL109" s="109"/>
      <c r="KM109" s="109"/>
      <c r="KN109" s="109"/>
      <c r="KO109" s="109"/>
      <c r="KP109" s="109"/>
      <c r="KQ109" s="109"/>
      <c r="KR109" s="109"/>
      <c r="KS109" s="109"/>
      <c r="KT109" s="109"/>
      <c r="KU109" s="109"/>
      <c r="KV109" s="109"/>
      <c r="KW109" s="109"/>
      <c r="KX109" s="109"/>
      <c r="KY109" s="109"/>
      <c r="KZ109" s="109"/>
      <c r="LA109" s="109"/>
      <c r="LB109" s="109"/>
      <c r="LC109" s="109"/>
      <c r="LD109" s="109"/>
      <c r="LE109" s="109"/>
      <c r="LF109" s="109">
        <v>30</v>
      </c>
      <c r="LG109" s="109"/>
      <c r="LH109" s="109"/>
      <c r="LI109" s="109"/>
      <c r="LJ109" s="109"/>
      <c r="LK109" s="109"/>
      <c r="LL109" s="109"/>
      <c r="LM109" s="109"/>
      <c r="LN109" s="109"/>
      <c r="LO109" s="109"/>
      <c r="LP109" s="109"/>
      <c r="LQ109" s="109"/>
      <c r="LR109" s="109"/>
      <c r="LS109" s="109"/>
      <c r="LT109" s="109"/>
      <c r="LU109" s="109"/>
      <c r="LV109" s="109"/>
      <c r="LW109" s="109"/>
      <c r="LX109" s="109"/>
      <c r="LY109" s="109"/>
      <c r="LZ109" s="109"/>
      <c r="MA109" s="109"/>
      <c r="MB109" s="109"/>
      <c r="MC109" s="109"/>
      <c r="MD109" s="109"/>
      <c r="ME109" s="109"/>
      <c r="MF109" s="109"/>
      <c r="MG109" s="109"/>
      <c r="MH109" s="109"/>
      <c r="MI109" s="109"/>
      <c r="MJ109" s="109"/>
      <c r="MK109" s="109"/>
      <c r="ML109" s="109"/>
      <c r="MM109" s="109"/>
      <c r="MN109" s="109"/>
      <c r="MO109" s="109"/>
      <c r="MP109" s="109"/>
      <c r="MQ109" s="109"/>
      <c r="MR109" s="109"/>
      <c r="MS109" s="109"/>
      <c r="MT109" s="109"/>
      <c r="MU109" s="109"/>
      <c r="MV109" s="109"/>
      <c r="MW109" s="109"/>
      <c r="MX109" s="109"/>
      <c r="MY109" s="109"/>
      <c r="MZ109" s="109"/>
      <c r="NA109" s="109"/>
      <c r="NB109" s="109"/>
      <c r="NC109" s="109"/>
      <c r="ND109" s="109"/>
      <c r="NE109" s="109"/>
      <c r="NF109" s="109"/>
      <c r="NG109" s="109"/>
      <c r="NH109" s="109"/>
      <c r="NI109" s="109"/>
      <c r="NJ109" s="109"/>
      <c r="NK109" s="109"/>
      <c r="NL109" s="109"/>
      <c r="NM109" s="109"/>
      <c r="NN109" s="109"/>
      <c r="NO109" s="109"/>
      <c r="NP109" s="109"/>
      <c r="NQ109" s="109"/>
      <c r="NR109" s="109"/>
      <c r="NS109" s="109"/>
      <c r="NT109" s="109"/>
      <c r="NU109" s="109"/>
      <c r="NV109" s="109"/>
      <c r="NW109" s="109"/>
      <c r="NX109" s="109"/>
      <c r="NY109" s="109"/>
      <c r="NZ109" s="109"/>
      <c r="OA109" s="109"/>
      <c r="OB109" s="109"/>
      <c r="OC109" s="109"/>
      <c r="OD109" s="109"/>
      <c r="OE109" s="109"/>
      <c r="OF109" s="109"/>
      <c r="OG109" s="109"/>
      <c r="OH109" s="109"/>
      <c r="OI109" s="109"/>
      <c r="OJ109" s="109"/>
      <c r="OK109" s="109"/>
      <c r="OL109" s="109"/>
      <c r="OM109" s="109"/>
      <c r="ON109" s="109"/>
      <c r="OO109" s="109"/>
      <c r="OP109" s="109"/>
      <c r="OQ109" s="109"/>
      <c r="OR109" s="109"/>
      <c r="OS109" s="109"/>
      <c r="OT109" s="109"/>
      <c r="OU109" s="109"/>
      <c r="OV109" s="109"/>
      <c r="OW109" s="109"/>
      <c r="OX109" s="109"/>
      <c r="OY109" s="109"/>
      <c r="OZ109" s="109"/>
      <c r="PA109" s="109"/>
      <c r="PB109" s="109"/>
      <c r="PC109" s="109"/>
      <c r="PD109" s="109"/>
      <c r="PE109" s="109"/>
      <c r="PF109" s="109"/>
      <c r="PG109" s="109"/>
      <c r="PH109" s="109"/>
      <c r="PI109" s="109"/>
      <c r="PJ109" s="109"/>
      <c r="PK109" s="109"/>
      <c r="PL109" s="109"/>
      <c r="PM109" s="109"/>
      <c r="PN109" s="109"/>
      <c r="PO109" s="109"/>
      <c r="PP109" s="109"/>
      <c r="PQ109" s="109"/>
      <c r="PR109" s="109"/>
      <c r="PS109" s="109"/>
      <c r="PT109" s="109"/>
      <c r="PU109" s="109"/>
      <c r="PV109" s="109"/>
      <c r="PW109" s="109"/>
      <c r="PX109" s="109"/>
      <c r="PY109" s="109"/>
      <c r="PZ109" s="109"/>
      <c r="QA109" s="109"/>
      <c r="QB109" s="109"/>
      <c r="QC109" s="109"/>
      <c r="QD109" s="109"/>
      <c r="QE109" s="109"/>
      <c r="QF109" s="109"/>
      <c r="QG109" s="109"/>
      <c r="QH109" s="109"/>
      <c r="QI109" s="109"/>
      <c r="QJ109" s="109"/>
      <c r="QK109" s="23">
        <f t="shared" si="2"/>
        <v>160</v>
      </c>
      <c r="QL109" s="125"/>
      <c r="QM109" s="125"/>
      <c r="QN109" s="125">
        <v>6222.86</v>
      </c>
      <c r="QO109" s="125"/>
      <c r="QP109" s="125"/>
      <c r="QQ109" s="125"/>
      <c r="QR109" s="125"/>
      <c r="QS109" s="130"/>
    </row>
    <row r="110" spans="1:461" s="5" customFormat="1" ht="12.75" customHeight="1" x14ac:dyDescent="0.2">
      <c r="A110" s="52">
        <v>44617</v>
      </c>
      <c r="B110" s="98" t="s">
        <v>476</v>
      </c>
      <c r="C110" s="107"/>
      <c r="D110" s="107"/>
      <c r="E110" s="108"/>
      <c r="F110" s="108"/>
      <c r="G110" s="108"/>
      <c r="H110" s="108"/>
      <c r="I110" s="108"/>
      <c r="J110" s="108"/>
      <c r="K110" s="108"/>
      <c r="L110" s="108"/>
      <c r="M110" s="108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 s="109"/>
      <c r="BG110" s="109"/>
      <c r="BH110" s="109"/>
      <c r="BI110" s="109"/>
      <c r="BJ110" s="109"/>
      <c r="BK110" s="109"/>
      <c r="BL110" s="109"/>
      <c r="BM110" s="109"/>
      <c r="BN110" s="109"/>
      <c r="BO110" s="109"/>
      <c r="BP110" s="109"/>
      <c r="BQ110" s="109"/>
      <c r="BR110" s="109"/>
      <c r="BS110" s="109"/>
      <c r="BT110" s="109"/>
      <c r="BU110" s="109"/>
      <c r="BV110" s="109"/>
      <c r="BW110" s="109"/>
      <c r="BX110" s="109"/>
      <c r="BY110" s="109"/>
      <c r="BZ110" s="109"/>
      <c r="CA110" s="109"/>
      <c r="CB110" s="109"/>
      <c r="CC110" s="109"/>
      <c r="CD110" s="109"/>
      <c r="CE110" s="109"/>
      <c r="CF110" s="109"/>
      <c r="CG110" s="109"/>
      <c r="CH110" s="109"/>
      <c r="CI110" s="109"/>
      <c r="CJ110" s="109"/>
      <c r="CK110" s="109"/>
      <c r="CL110" s="109"/>
      <c r="CM110" s="109"/>
      <c r="CN110" s="109"/>
      <c r="CO110" s="109"/>
      <c r="CP110" s="109"/>
      <c r="CQ110" s="109"/>
      <c r="CR110" s="109"/>
      <c r="CS110" s="109"/>
      <c r="CT110" s="109"/>
      <c r="CU110" s="109"/>
      <c r="CV110" s="109"/>
      <c r="CW110" s="109"/>
      <c r="CX110" s="109"/>
      <c r="CY110" s="109"/>
      <c r="CZ110" s="109"/>
      <c r="DA110" s="109"/>
      <c r="DB110" s="109"/>
      <c r="DC110" s="109"/>
      <c r="DD110" s="109"/>
      <c r="DE110" s="109"/>
      <c r="DF110" s="109"/>
      <c r="DG110" s="109"/>
      <c r="DH110" s="109"/>
      <c r="DI110" s="109"/>
      <c r="DJ110" s="109"/>
      <c r="DK110" s="109"/>
      <c r="DL110" s="109"/>
      <c r="DM110" s="109"/>
      <c r="DN110" s="109"/>
      <c r="DO110" s="109"/>
      <c r="DP110" s="109"/>
      <c r="DQ110" s="109"/>
      <c r="DR110" s="109"/>
      <c r="DS110" s="109"/>
      <c r="DT110" s="109"/>
      <c r="DU110" s="109"/>
      <c r="DV110" s="109"/>
      <c r="DW110" s="109"/>
      <c r="DX110" s="109"/>
      <c r="DY110" s="109"/>
      <c r="DZ110" s="109"/>
      <c r="EA110" s="109"/>
      <c r="EB110" s="109"/>
      <c r="EC110" s="109"/>
      <c r="ED110" s="109"/>
      <c r="EE110" s="109"/>
      <c r="EF110" s="109"/>
      <c r="EG110" s="109"/>
      <c r="EH110" s="109"/>
      <c r="EI110" s="109"/>
      <c r="EJ110" s="109"/>
      <c r="EK110" s="109"/>
      <c r="EL110" s="109"/>
      <c r="EM110" s="109"/>
      <c r="EN110" s="109"/>
      <c r="EO110" s="109"/>
      <c r="EP110" s="109"/>
      <c r="EQ110" s="109"/>
      <c r="ER110" s="109"/>
      <c r="ES110" s="109"/>
      <c r="ET110" s="109"/>
      <c r="EU110" s="109"/>
      <c r="EV110" s="109"/>
      <c r="EW110" s="109">
        <v>20</v>
      </c>
      <c r="EX110" s="109"/>
      <c r="EY110" s="109"/>
      <c r="EZ110" s="109"/>
      <c r="FA110" s="109"/>
      <c r="FB110" s="109"/>
      <c r="FC110" s="109"/>
      <c r="FD110" s="109"/>
      <c r="FE110" s="109"/>
      <c r="FF110" s="109"/>
      <c r="FG110" s="109"/>
      <c r="FH110" s="109"/>
      <c r="FI110" s="109"/>
      <c r="FJ110" s="109"/>
      <c r="FK110" s="109"/>
      <c r="FL110" s="109"/>
      <c r="FM110" s="109"/>
      <c r="FN110" s="109"/>
      <c r="FO110" s="109"/>
      <c r="FP110" s="109"/>
      <c r="FQ110" s="109"/>
      <c r="FR110" s="109"/>
      <c r="FS110" s="109"/>
      <c r="FT110" s="109"/>
      <c r="FU110" s="109"/>
      <c r="FV110" s="109"/>
      <c r="FW110" s="109"/>
      <c r="FX110" s="109"/>
      <c r="FY110" s="109"/>
      <c r="FZ110" s="109"/>
      <c r="GA110" s="109"/>
      <c r="GB110" s="109"/>
      <c r="GC110" s="109"/>
      <c r="GD110" s="109"/>
      <c r="GE110" s="109"/>
      <c r="GF110" s="109"/>
      <c r="GG110" s="109"/>
      <c r="GH110" s="109"/>
      <c r="GI110" s="109"/>
      <c r="GJ110" s="109"/>
      <c r="GK110" s="109"/>
      <c r="GL110" s="109"/>
      <c r="GM110" s="109"/>
      <c r="GN110" s="109"/>
      <c r="GO110" s="109"/>
      <c r="GP110" s="109"/>
      <c r="GQ110" s="109"/>
      <c r="GR110" s="109"/>
      <c r="GS110" s="109"/>
      <c r="GT110" s="109"/>
      <c r="GU110" s="109"/>
      <c r="GV110" s="109"/>
      <c r="GW110" s="109"/>
      <c r="GX110" s="109"/>
      <c r="GY110" s="109"/>
      <c r="GZ110" s="109"/>
      <c r="HA110" s="109"/>
      <c r="HB110" s="109"/>
      <c r="HC110" s="109"/>
      <c r="HD110" s="109"/>
      <c r="HE110" s="109"/>
      <c r="HF110" s="109"/>
      <c r="HG110" s="109"/>
      <c r="HH110" s="109"/>
      <c r="HI110" s="109"/>
      <c r="HJ110" s="109"/>
      <c r="HK110" s="109"/>
      <c r="HL110" s="109"/>
      <c r="HM110" s="109"/>
      <c r="HN110" s="109"/>
      <c r="HO110" s="109"/>
      <c r="HP110" s="109"/>
      <c r="HQ110" s="109"/>
      <c r="HR110" s="109"/>
      <c r="HS110" s="109"/>
      <c r="HT110" s="109"/>
      <c r="HU110" s="109"/>
      <c r="HV110" s="109"/>
      <c r="HW110" s="109"/>
      <c r="HX110" s="109"/>
      <c r="HY110" s="109"/>
      <c r="HZ110" s="109"/>
      <c r="IA110" s="109"/>
      <c r="IB110" s="109"/>
      <c r="IC110" s="109"/>
      <c r="ID110" s="109"/>
      <c r="IE110" s="109"/>
      <c r="IF110" s="109"/>
      <c r="IG110" s="109"/>
      <c r="IH110" s="109"/>
      <c r="II110" s="109"/>
      <c r="IJ110" s="109"/>
      <c r="IK110" s="109"/>
      <c r="IL110" s="109"/>
      <c r="IM110" s="109"/>
      <c r="IN110" s="109"/>
      <c r="IO110" s="109"/>
      <c r="IP110" s="109"/>
      <c r="IQ110" s="109"/>
      <c r="IR110" s="109"/>
      <c r="IS110" s="109"/>
      <c r="IT110" s="109"/>
      <c r="IU110" s="109"/>
      <c r="IV110" s="109"/>
      <c r="IW110" s="109"/>
      <c r="IX110" s="109"/>
      <c r="IY110" s="109"/>
      <c r="IZ110" s="109"/>
      <c r="JA110" s="109"/>
      <c r="JB110" s="109"/>
      <c r="JC110" s="109"/>
      <c r="JD110" s="109"/>
      <c r="JE110" s="109"/>
      <c r="JF110" s="109"/>
      <c r="JG110" s="109"/>
      <c r="JH110" s="109"/>
      <c r="JI110" s="109"/>
      <c r="JJ110" s="109"/>
      <c r="JK110" s="109"/>
      <c r="JL110" s="109"/>
      <c r="JM110" s="109"/>
      <c r="JN110" s="109"/>
      <c r="JO110" s="109"/>
      <c r="JP110" s="109"/>
      <c r="JQ110" s="109"/>
      <c r="JR110" s="109"/>
      <c r="JS110" s="109"/>
      <c r="JT110" s="109"/>
      <c r="JU110" s="109"/>
      <c r="JV110" s="109"/>
      <c r="JW110" s="109"/>
      <c r="JX110" s="109"/>
      <c r="JY110" s="109"/>
      <c r="JZ110" s="109"/>
      <c r="KA110" s="109"/>
      <c r="KB110" s="109"/>
      <c r="KC110" s="109"/>
      <c r="KD110" s="109"/>
      <c r="KE110" s="109"/>
      <c r="KF110" s="109"/>
      <c r="KG110" s="109"/>
      <c r="KH110" s="109"/>
      <c r="KI110" s="109"/>
      <c r="KJ110" s="109"/>
      <c r="KK110" s="109"/>
      <c r="KL110" s="109"/>
      <c r="KM110" s="109"/>
      <c r="KN110" s="109"/>
      <c r="KO110" s="109"/>
      <c r="KP110" s="109"/>
      <c r="KQ110" s="109"/>
      <c r="KR110" s="109"/>
      <c r="KS110" s="109"/>
      <c r="KT110" s="109"/>
      <c r="KU110" s="109"/>
      <c r="KV110" s="109"/>
      <c r="KW110" s="109"/>
      <c r="KX110" s="109"/>
      <c r="KY110" s="109"/>
      <c r="KZ110" s="109"/>
      <c r="LA110" s="109"/>
      <c r="LB110" s="109"/>
      <c r="LC110" s="109"/>
      <c r="LD110" s="109"/>
      <c r="LE110" s="109"/>
      <c r="LF110" s="109"/>
      <c r="LG110" s="109"/>
      <c r="LH110" s="109"/>
      <c r="LI110" s="109"/>
      <c r="LJ110" s="109"/>
      <c r="LK110" s="109"/>
      <c r="LL110" s="109"/>
      <c r="LM110" s="109"/>
      <c r="LN110" s="109"/>
      <c r="LO110" s="109"/>
      <c r="LP110" s="109"/>
      <c r="LQ110" s="109"/>
      <c r="LR110" s="109"/>
      <c r="LS110" s="109"/>
      <c r="LT110" s="109"/>
      <c r="LU110" s="109"/>
      <c r="LV110" s="109"/>
      <c r="LW110" s="109"/>
      <c r="LX110" s="109"/>
      <c r="LY110" s="109"/>
      <c r="LZ110" s="109"/>
      <c r="MA110" s="109"/>
      <c r="MB110" s="109"/>
      <c r="MC110" s="109"/>
      <c r="MD110" s="109"/>
      <c r="ME110" s="109"/>
      <c r="MF110" s="109"/>
      <c r="MG110" s="109"/>
      <c r="MH110" s="109"/>
      <c r="MI110" s="109"/>
      <c r="MJ110" s="109"/>
      <c r="MK110" s="109"/>
      <c r="ML110" s="109"/>
      <c r="MM110" s="109"/>
      <c r="MN110" s="109"/>
      <c r="MO110" s="109"/>
      <c r="MP110" s="109"/>
      <c r="MQ110" s="109"/>
      <c r="MR110" s="109"/>
      <c r="MS110" s="109"/>
      <c r="MT110" s="109"/>
      <c r="MU110" s="109"/>
      <c r="MV110" s="109"/>
      <c r="MW110" s="109"/>
      <c r="MX110" s="109"/>
      <c r="MY110" s="109"/>
      <c r="MZ110" s="109"/>
      <c r="NA110" s="109"/>
      <c r="NB110" s="109"/>
      <c r="NC110" s="109"/>
      <c r="ND110" s="109"/>
      <c r="NE110" s="109"/>
      <c r="NF110" s="109"/>
      <c r="NG110" s="109"/>
      <c r="NH110" s="109"/>
      <c r="NI110" s="109"/>
      <c r="NJ110" s="109"/>
      <c r="NK110" s="109"/>
      <c r="NL110" s="109"/>
      <c r="NM110" s="109"/>
      <c r="NN110" s="109"/>
      <c r="NO110" s="109"/>
      <c r="NP110" s="109"/>
      <c r="NQ110" s="109"/>
      <c r="NR110" s="109"/>
      <c r="NS110" s="109"/>
      <c r="NT110" s="109"/>
      <c r="NU110" s="109"/>
      <c r="NV110" s="109"/>
      <c r="NW110" s="109"/>
      <c r="NX110" s="109"/>
      <c r="NY110" s="109"/>
      <c r="NZ110" s="109"/>
      <c r="OA110" s="109"/>
      <c r="OB110" s="109"/>
      <c r="OC110" s="109"/>
      <c r="OD110" s="109"/>
      <c r="OE110" s="109"/>
      <c r="OF110" s="109"/>
      <c r="OG110" s="109"/>
      <c r="OH110" s="109"/>
      <c r="OI110" s="109"/>
      <c r="OJ110" s="109"/>
      <c r="OK110" s="109"/>
      <c r="OL110" s="109"/>
      <c r="OM110" s="109"/>
      <c r="ON110" s="109"/>
      <c r="OO110" s="109"/>
      <c r="OP110" s="109"/>
      <c r="OQ110" s="109"/>
      <c r="OR110" s="109"/>
      <c r="OS110" s="109"/>
      <c r="OT110" s="109"/>
      <c r="OU110" s="109"/>
      <c r="OV110" s="109"/>
      <c r="OW110" s="109"/>
      <c r="OX110" s="109"/>
      <c r="OY110" s="109"/>
      <c r="OZ110" s="109"/>
      <c r="PA110" s="109"/>
      <c r="PB110" s="109"/>
      <c r="PC110" s="109"/>
      <c r="PD110" s="109"/>
      <c r="PE110" s="109"/>
      <c r="PF110" s="109"/>
      <c r="PG110" s="109"/>
      <c r="PH110" s="109"/>
      <c r="PI110" s="109"/>
      <c r="PJ110" s="109"/>
      <c r="PK110" s="109"/>
      <c r="PL110" s="109"/>
      <c r="PM110" s="109"/>
      <c r="PN110" s="109"/>
      <c r="PO110" s="109"/>
      <c r="PP110" s="109"/>
      <c r="PQ110" s="109"/>
      <c r="PR110" s="109"/>
      <c r="PS110" s="109"/>
      <c r="PT110" s="109"/>
      <c r="PU110" s="109"/>
      <c r="PV110" s="109"/>
      <c r="PW110" s="109"/>
      <c r="PX110" s="109"/>
      <c r="PY110" s="109"/>
      <c r="PZ110" s="109"/>
      <c r="QA110" s="109"/>
      <c r="QB110" s="109"/>
      <c r="QC110" s="109"/>
      <c r="QD110" s="109"/>
      <c r="QE110" s="109"/>
      <c r="QF110" s="109"/>
      <c r="QG110" s="109"/>
      <c r="QH110" s="109"/>
      <c r="QI110" s="109"/>
      <c r="QJ110" s="109"/>
      <c r="QK110" s="23">
        <f t="shared" si="2"/>
        <v>20</v>
      </c>
      <c r="QL110" s="125"/>
      <c r="QM110" s="125">
        <v>868.08</v>
      </c>
      <c r="QN110" s="125"/>
      <c r="QO110" s="125"/>
      <c r="QP110" s="125"/>
      <c r="QQ110" s="125"/>
      <c r="QR110" s="125"/>
      <c r="QS110" s="130"/>
    </row>
    <row r="111" spans="1:461" s="5" customFormat="1" ht="12.75" customHeight="1" x14ac:dyDescent="0.2">
      <c r="A111" s="52">
        <v>44617</v>
      </c>
      <c r="B111" s="90" t="s">
        <v>442</v>
      </c>
      <c r="C111" s="107"/>
      <c r="D111" s="107"/>
      <c r="E111" s="108"/>
      <c r="F111" s="108"/>
      <c r="G111" s="108"/>
      <c r="H111" s="108"/>
      <c r="I111" s="108"/>
      <c r="J111" s="108"/>
      <c r="K111" s="108"/>
      <c r="L111" s="108"/>
      <c r="M111" s="108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>
        <v>20</v>
      </c>
      <c r="BE111" s="109"/>
      <c r="BF111" s="109"/>
      <c r="BG111" s="109"/>
      <c r="BH111" s="109"/>
      <c r="BI111" s="109"/>
      <c r="BJ111" s="109"/>
      <c r="BK111" s="109"/>
      <c r="BL111" s="109"/>
      <c r="BM111" s="109"/>
      <c r="BN111" s="109"/>
      <c r="BO111" s="109"/>
      <c r="BP111" s="109"/>
      <c r="BQ111" s="109"/>
      <c r="BR111" s="109"/>
      <c r="BS111" s="109"/>
      <c r="BT111" s="109"/>
      <c r="BU111" s="109"/>
      <c r="BV111" s="109"/>
      <c r="BW111" s="109"/>
      <c r="BX111" s="109"/>
      <c r="BY111" s="109"/>
      <c r="BZ111" s="109"/>
      <c r="CA111" s="109"/>
      <c r="CB111" s="109"/>
      <c r="CC111" s="109"/>
      <c r="CD111" s="109"/>
      <c r="CE111" s="109"/>
      <c r="CF111" s="109"/>
      <c r="CG111" s="109"/>
      <c r="CH111" s="109"/>
      <c r="CI111" s="109"/>
      <c r="CJ111" s="109"/>
      <c r="CK111" s="109"/>
      <c r="CL111" s="109"/>
      <c r="CM111" s="109"/>
      <c r="CN111" s="109"/>
      <c r="CO111" s="109"/>
      <c r="CP111" s="109"/>
      <c r="CQ111" s="109"/>
      <c r="CR111" s="109"/>
      <c r="CS111" s="109"/>
      <c r="CT111" s="109"/>
      <c r="CU111" s="109"/>
      <c r="CV111" s="109"/>
      <c r="CW111" s="109"/>
      <c r="CX111" s="109"/>
      <c r="CY111" s="109"/>
      <c r="CZ111" s="109"/>
      <c r="DA111" s="109"/>
      <c r="DB111" s="109"/>
      <c r="DC111" s="109"/>
      <c r="DD111" s="109"/>
      <c r="DE111" s="109"/>
      <c r="DF111" s="109"/>
      <c r="DG111" s="109"/>
      <c r="DH111" s="109"/>
      <c r="DI111" s="109"/>
      <c r="DJ111" s="109"/>
      <c r="DK111" s="109"/>
      <c r="DL111" s="109"/>
      <c r="DM111" s="109"/>
      <c r="DN111" s="109"/>
      <c r="DO111" s="109"/>
      <c r="DP111" s="109"/>
      <c r="DQ111" s="109"/>
      <c r="DR111" s="109"/>
      <c r="DS111" s="109"/>
      <c r="DT111" s="109"/>
      <c r="DU111" s="109"/>
      <c r="DV111" s="109"/>
      <c r="DW111" s="109"/>
      <c r="DX111" s="109"/>
      <c r="DY111" s="109"/>
      <c r="DZ111" s="109"/>
      <c r="EA111" s="109"/>
      <c r="EB111" s="109"/>
      <c r="EC111" s="109"/>
      <c r="ED111" s="109"/>
      <c r="EE111" s="109"/>
      <c r="EF111" s="109"/>
      <c r="EG111" s="109"/>
      <c r="EH111" s="109"/>
      <c r="EI111" s="109"/>
      <c r="EJ111" s="109"/>
      <c r="EK111" s="109"/>
      <c r="EL111" s="109"/>
      <c r="EM111" s="109"/>
      <c r="EN111" s="109"/>
      <c r="EO111" s="109"/>
      <c r="EP111" s="109"/>
      <c r="EQ111" s="109"/>
      <c r="ER111" s="109"/>
      <c r="ES111" s="109"/>
      <c r="ET111" s="109"/>
      <c r="EU111" s="109"/>
      <c r="EV111" s="109"/>
      <c r="EW111" s="109"/>
      <c r="EX111" s="109"/>
      <c r="EY111" s="109"/>
      <c r="EZ111" s="109"/>
      <c r="FA111" s="109"/>
      <c r="FB111" s="109"/>
      <c r="FC111" s="109"/>
      <c r="FD111" s="109"/>
      <c r="FE111" s="109"/>
      <c r="FF111" s="109"/>
      <c r="FG111" s="109"/>
      <c r="FH111" s="109"/>
      <c r="FI111" s="109"/>
      <c r="FJ111" s="109"/>
      <c r="FK111" s="109"/>
      <c r="FL111" s="109"/>
      <c r="FM111" s="109"/>
      <c r="FN111" s="109"/>
      <c r="FO111" s="109"/>
      <c r="FP111" s="109"/>
      <c r="FQ111" s="109"/>
      <c r="FR111" s="109"/>
      <c r="FS111" s="109"/>
      <c r="FT111" s="109"/>
      <c r="FU111" s="109"/>
      <c r="FV111" s="109"/>
      <c r="FW111" s="109"/>
      <c r="FX111" s="109"/>
      <c r="FY111" s="109"/>
      <c r="FZ111" s="109"/>
      <c r="GA111" s="109"/>
      <c r="GB111" s="109"/>
      <c r="GC111" s="109"/>
      <c r="GD111" s="109"/>
      <c r="GE111" s="109"/>
      <c r="GF111" s="109"/>
      <c r="GG111" s="109"/>
      <c r="GH111" s="109"/>
      <c r="GI111" s="109"/>
      <c r="GJ111" s="109"/>
      <c r="GK111" s="109"/>
      <c r="GL111" s="109"/>
      <c r="GM111" s="109"/>
      <c r="GN111" s="109"/>
      <c r="GO111" s="109"/>
      <c r="GP111" s="109"/>
      <c r="GQ111" s="109"/>
      <c r="GR111" s="109"/>
      <c r="GS111" s="109"/>
      <c r="GT111" s="109"/>
      <c r="GU111" s="109"/>
      <c r="GV111" s="109"/>
      <c r="GW111" s="109"/>
      <c r="GX111" s="109"/>
      <c r="GY111" s="109"/>
      <c r="GZ111" s="109"/>
      <c r="HA111" s="109"/>
      <c r="HB111" s="109"/>
      <c r="HC111" s="109"/>
      <c r="HD111" s="109"/>
      <c r="HE111" s="109"/>
      <c r="HF111" s="109"/>
      <c r="HG111" s="109"/>
      <c r="HH111" s="109"/>
      <c r="HI111" s="109"/>
      <c r="HJ111" s="109"/>
      <c r="HK111" s="109"/>
      <c r="HL111" s="109"/>
      <c r="HM111" s="109"/>
      <c r="HN111" s="109"/>
      <c r="HO111" s="109"/>
      <c r="HP111" s="109"/>
      <c r="HQ111" s="109"/>
      <c r="HR111" s="109"/>
      <c r="HS111" s="109"/>
      <c r="HT111" s="109"/>
      <c r="HU111" s="109"/>
      <c r="HV111" s="109"/>
      <c r="HW111" s="109"/>
      <c r="HX111" s="109"/>
      <c r="HY111" s="109"/>
      <c r="HZ111" s="109"/>
      <c r="IA111" s="109"/>
      <c r="IB111" s="109"/>
      <c r="IC111" s="109"/>
      <c r="ID111" s="109"/>
      <c r="IE111" s="109"/>
      <c r="IF111" s="109"/>
      <c r="IG111" s="109"/>
      <c r="IH111" s="109"/>
      <c r="II111" s="109"/>
      <c r="IJ111" s="109"/>
      <c r="IK111" s="109"/>
      <c r="IL111" s="109"/>
      <c r="IM111" s="109"/>
      <c r="IN111" s="109"/>
      <c r="IO111" s="109"/>
      <c r="IP111" s="109"/>
      <c r="IQ111" s="109"/>
      <c r="IR111" s="109"/>
      <c r="IS111" s="109"/>
      <c r="IT111" s="109"/>
      <c r="IU111" s="109"/>
      <c r="IV111" s="109"/>
      <c r="IW111" s="109"/>
      <c r="IX111" s="109"/>
      <c r="IY111" s="109"/>
      <c r="IZ111" s="109"/>
      <c r="JA111" s="109"/>
      <c r="JB111" s="109"/>
      <c r="JC111" s="109"/>
      <c r="JD111" s="109"/>
      <c r="JE111" s="109"/>
      <c r="JF111" s="109"/>
      <c r="JG111" s="109"/>
      <c r="JH111" s="109"/>
      <c r="JI111" s="109"/>
      <c r="JJ111" s="109"/>
      <c r="JK111" s="109"/>
      <c r="JL111" s="109"/>
      <c r="JM111" s="109"/>
      <c r="JN111" s="109"/>
      <c r="JO111" s="109"/>
      <c r="JP111" s="109"/>
      <c r="JQ111" s="109"/>
      <c r="JR111" s="109"/>
      <c r="JS111" s="109"/>
      <c r="JT111" s="109"/>
      <c r="JU111" s="109"/>
      <c r="JV111" s="109"/>
      <c r="JW111" s="109"/>
      <c r="JX111" s="109"/>
      <c r="JY111" s="109"/>
      <c r="JZ111" s="109"/>
      <c r="KA111" s="109"/>
      <c r="KB111" s="109"/>
      <c r="KC111" s="109"/>
      <c r="KD111" s="109"/>
      <c r="KE111" s="109"/>
      <c r="KF111" s="109"/>
      <c r="KG111" s="109"/>
      <c r="KH111" s="109"/>
      <c r="KI111" s="109"/>
      <c r="KJ111" s="109"/>
      <c r="KK111" s="109"/>
      <c r="KL111" s="109"/>
      <c r="KM111" s="109"/>
      <c r="KN111" s="109"/>
      <c r="KO111" s="109"/>
      <c r="KP111" s="109"/>
      <c r="KQ111" s="109"/>
      <c r="KR111" s="109"/>
      <c r="KS111" s="109"/>
      <c r="KT111" s="109"/>
      <c r="KU111" s="109"/>
      <c r="KV111" s="109"/>
      <c r="KW111" s="109"/>
      <c r="KX111" s="109"/>
      <c r="KY111" s="109"/>
      <c r="KZ111" s="109"/>
      <c r="LA111" s="109"/>
      <c r="LB111" s="109"/>
      <c r="LC111" s="109"/>
      <c r="LD111" s="109"/>
      <c r="LE111" s="109"/>
      <c r="LF111" s="109"/>
      <c r="LG111" s="109"/>
      <c r="LH111" s="109"/>
      <c r="LI111" s="109"/>
      <c r="LJ111" s="109"/>
      <c r="LK111" s="109"/>
      <c r="LL111" s="109"/>
      <c r="LM111" s="109"/>
      <c r="LN111" s="109"/>
      <c r="LO111" s="109"/>
      <c r="LP111" s="109"/>
      <c r="LQ111" s="109"/>
      <c r="LR111" s="109"/>
      <c r="LS111" s="109"/>
      <c r="LT111" s="109"/>
      <c r="LU111" s="109"/>
      <c r="LV111" s="109"/>
      <c r="LW111" s="109"/>
      <c r="LX111" s="109"/>
      <c r="LY111" s="109"/>
      <c r="LZ111" s="109"/>
      <c r="MA111" s="109"/>
      <c r="MB111" s="109"/>
      <c r="MC111" s="109"/>
      <c r="MD111" s="109"/>
      <c r="ME111" s="109"/>
      <c r="MF111" s="109"/>
      <c r="MG111" s="109"/>
      <c r="MH111" s="109"/>
      <c r="MI111" s="109"/>
      <c r="MJ111" s="109"/>
      <c r="MK111" s="109"/>
      <c r="ML111" s="109"/>
      <c r="MM111" s="109"/>
      <c r="MN111" s="109"/>
      <c r="MO111" s="109"/>
      <c r="MP111" s="109"/>
      <c r="MQ111" s="109"/>
      <c r="MR111" s="109"/>
      <c r="MS111" s="109"/>
      <c r="MT111" s="109"/>
      <c r="MU111" s="109"/>
      <c r="MV111" s="109"/>
      <c r="MW111" s="109"/>
      <c r="MX111" s="109"/>
      <c r="MY111" s="109"/>
      <c r="MZ111" s="109"/>
      <c r="NA111" s="109"/>
      <c r="NB111" s="109"/>
      <c r="NC111" s="109"/>
      <c r="ND111" s="109"/>
      <c r="NE111" s="109"/>
      <c r="NF111" s="109"/>
      <c r="NG111" s="109"/>
      <c r="NH111" s="109"/>
      <c r="NI111" s="109"/>
      <c r="NJ111" s="109"/>
      <c r="NK111" s="109"/>
      <c r="NL111" s="109"/>
      <c r="NM111" s="109"/>
      <c r="NN111" s="109"/>
      <c r="NO111" s="109"/>
      <c r="NP111" s="109"/>
      <c r="NQ111" s="109"/>
      <c r="NR111" s="109"/>
      <c r="NS111" s="109"/>
      <c r="NT111" s="109"/>
      <c r="NU111" s="109"/>
      <c r="NV111" s="109"/>
      <c r="NW111" s="109"/>
      <c r="NX111" s="109"/>
      <c r="NY111" s="109"/>
      <c r="NZ111" s="109"/>
      <c r="OA111" s="109"/>
      <c r="OB111" s="109"/>
      <c r="OC111" s="109"/>
      <c r="OD111" s="109"/>
      <c r="OE111" s="109"/>
      <c r="OF111" s="109"/>
      <c r="OG111" s="109"/>
      <c r="OH111" s="109"/>
      <c r="OI111" s="109"/>
      <c r="OJ111" s="109"/>
      <c r="OK111" s="109"/>
      <c r="OL111" s="109"/>
      <c r="OM111" s="109"/>
      <c r="ON111" s="109"/>
      <c r="OO111" s="109"/>
      <c r="OP111" s="109"/>
      <c r="OQ111" s="109"/>
      <c r="OR111" s="109"/>
      <c r="OS111" s="109"/>
      <c r="OT111" s="109"/>
      <c r="OU111" s="109"/>
      <c r="OV111" s="109"/>
      <c r="OW111" s="109"/>
      <c r="OX111" s="109"/>
      <c r="OY111" s="109"/>
      <c r="OZ111" s="109"/>
      <c r="PA111" s="109"/>
      <c r="PB111" s="109"/>
      <c r="PC111" s="109"/>
      <c r="PD111" s="109"/>
      <c r="PE111" s="109"/>
      <c r="PF111" s="109"/>
      <c r="PG111" s="109"/>
      <c r="PH111" s="109"/>
      <c r="PI111" s="109"/>
      <c r="PJ111" s="109"/>
      <c r="PK111" s="109"/>
      <c r="PL111" s="109"/>
      <c r="PM111" s="109"/>
      <c r="PN111" s="109"/>
      <c r="PO111" s="109"/>
      <c r="PP111" s="109"/>
      <c r="PQ111" s="109"/>
      <c r="PR111" s="109"/>
      <c r="PS111" s="109"/>
      <c r="PT111" s="109"/>
      <c r="PU111" s="109"/>
      <c r="PV111" s="109"/>
      <c r="PW111" s="109"/>
      <c r="PX111" s="109"/>
      <c r="PY111" s="109"/>
      <c r="PZ111" s="109"/>
      <c r="QA111" s="109"/>
      <c r="QB111" s="109"/>
      <c r="QC111" s="109"/>
      <c r="QD111" s="109"/>
      <c r="QE111" s="109"/>
      <c r="QF111" s="109"/>
      <c r="QG111" s="109"/>
      <c r="QH111" s="109"/>
      <c r="QI111" s="109"/>
      <c r="QJ111" s="109"/>
      <c r="QK111" s="23">
        <f t="shared" si="2"/>
        <v>20</v>
      </c>
      <c r="QL111" s="125"/>
      <c r="QM111" s="125"/>
      <c r="QN111" s="125">
        <v>924</v>
      </c>
      <c r="QO111" s="125"/>
      <c r="QP111" s="125"/>
      <c r="QQ111" s="125"/>
      <c r="QR111" s="125"/>
      <c r="QS111" s="130"/>
    </row>
    <row r="112" spans="1:461" s="5" customFormat="1" ht="12.75" customHeight="1" x14ac:dyDescent="0.2">
      <c r="A112" s="52">
        <v>44620</v>
      </c>
      <c r="B112" s="98" t="s">
        <v>492</v>
      </c>
      <c r="C112" s="107"/>
      <c r="D112" s="107"/>
      <c r="E112" s="108"/>
      <c r="F112" s="108"/>
      <c r="G112" s="108"/>
      <c r="H112" s="108"/>
      <c r="I112" s="108"/>
      <c r="J112" s="108"/>
      <c r="K112" s="108"/>
      <c r="L112" s="108"/>
      <c r="M112" s="108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09"/>
      <c r="BG112" s="109"/>
      <c r="BH112" s="109"/>
      <c r="BI112" s="109"/>
      <c r="BJ112" s="109"/>
      <c r="BK112" s="109"/>
      <c r="BL112" s="109"/>
      <c r="BM112" s="109"/>
      <c r="BN112" s="109"/>
      <c r="BO112" s="109"/>
      <c r="BP112" s="109"/>
      <c r="BQ112" s="109"/>
      <c r="BR112" s="109"/>
      <c r="BS112" s="109"/>
      <c r="BT112" s="109"/>
      <c r="BU112" s="109"/>
      <c r="BV112" s="109"/>
      <c r="BW112" s="109"/>
      <c r="BX112" s="109"/>
      <c r="BY112" s="109"/>
      <c r="BZ112" s="109"/>
      <c r="CA112" s="109"/>
      <c r="CB112" s="109"/>
      <c r="CC112" s="109"/>
      <c r="CD112" s="109"/>
      <c r="CE112" s="109"/>
      <c r="CF112" s="109"/>
      <c r="CG112" s="109"/>
      <c r="CH112" s="109"/>
      <c r="CI112" s="109"/>
      <c r="CJ112" s="109"/>
      <c r="CK112" s="109"/>
      <c r="CL112" s="109"/>
      <c r="CM112" s="109"/>
      <c r="CN112" s="109"/>
      <c r="CO112" s="109"/>
      <c r="CP112" s="109"/>
      <c r="CQ112" s="109"/>
      <c r="CR112" s="109"/>
      <c r="CS112" s="109"/>
      <c r="CT112" s="109"/>
      <c r="CU112" s="109"/>
      <c r="CV112" s="109"/>
      <c r="CW112" s="109"/>
      <c r="CX112" s="109"/>
      <c r="CY112" s="109"/>
      <c r="CZ112" s="109"/>
      <c r="DA112" s="109"/>
      <c r="DB112" s="109"/>
      <c r="DC112" s="109"/>
      <c r="DD112" s="109"/>
      <c r="DE112" s="109"/>
      <c r="DF112" s="109"/>
      <c r="DG112" s="109"/>
      <c r="DH112" s="109"/>
      <c r="DI112" s="109"/>
      <c r="DJ112" s="109"/>
      <c r="DK112" s="109"/>
      <c r="DL112" s="109"/>
      <c r="DM112" s="109"/>
      <c r="DN112" s="109"/>
      <c r="DO112" s="109"/>
      <c r="DP112" s="109"/>
      <c r="DQ112" s="109"/>
      <c r="DR112" s="109"/>
      <c r="DS112" s="109"/>
      <c r="DT112" s="109"/>
      <c r="DU112" s="109"/>
      <c r="DV112" s="109"/>
      <c r="DW112" s="109"/>
      <c r="DX112" s="109"/>
      <c r="DY112" s="109"/>
      <c r="DZ112" s="109"/>
      <c r="EA112" s="109"/>
      <c r="EB112" s="109"/>
      <c r="EC112" s="109"/>
      <c r="ED112" s="109"/>
      <c r="EE112" s="109"/>
      <c r="EF112" s="109"/>
      <c r="EG112" s="109"/>
      <c r="EH112" s="109"/>
      <c r="EI112" s="109"/>
      <c r="EJ112" s="109"/>
      <c r="EK112" s="109"/>
      <c r="EL112" s="109"/>
      <c r="EM112" s="109"/>
      <c r="EN112" s="109"/>
      <c r="EO112" s="109"/>
      <c r="EP112" s="109"/>
      <c r="EQ112" s="109"/>
      <c r="ER112" s="109"/>
      <c r="ES112" s="109"/>
      <c r="ET112" s="109"/>
      <c r="EU112" s="109"/>
      <c r="EV112" s="109"/>
      <c r="EW112" s="109"/>
      <c r="EX112" s="109"/>
      <c r="EY112" s="109"/>
      <c r="EZ112" s="109"/>
      <c r="FA112" s="109"/>
      <c r="FB112" s="109"/>
      <c r="FC112" s="109"/>
      <c r="FD112" s="109"/>
      <c r="FE112" s="109"/>
      <c r="FF112" s="109"/>
      <c r="FG112" s="109"/>
      <c r="FH112" s="109"/>
      <c r="FI112" s="109"/>
      <c r="FJ112" s="109"/>
      <c r="FK112" s="109"/>
      <c r="FL112" s="109"/>
      <c r="FM112" s="109"/>
      <c r="FN112" s="109"/>
      <c r="FO112" s="109"/>
      <c r="FP112" s="109"/>
      <c r="FQ112" s="109"/>
      <c r="FR112" s="109"/>
      <c r="FS112" s="109"/>
      <c r="FT112" s="109"/>
      <c r="FU112" s="109"/>
      <c r="FV112" s="109"/>
      <c r="FW112" s="109"/>
      <c r="FX112" s="109"/>
      <c r="FY112" s="109"/>
      <c r="FZ112" s="109"/>
      <c r="GA112" s="109"/>
      <c r="GB112" s="109"/>
      <c r="GC112" s="109"/>
      <c r="GD112" s="109"/>
      <c r="GE112" s="109"/>
      <c r="GF112" s="109"/>
      <c r="GG112" s="109"/>
      <c r="GH112" s="109"/>
      <c r="GI112" s="109"/>
      <c r="GJ112" s="109"/>
      <c r="GK112" s="109"/>
      <c r="GL112" s="109"/>
      <c r="GM112" s="109"/>
      <c r="GN112" s="109"/>
      <c r="GO112" s="109"/>
      <c r="GP112" s="109"/>
      <c r="GQ112" s="109"/>
      <c r="GR112" s="109"/>
      <c r="GS112" s="109"/>
      <c r="GT112" s="109"/>
      <c r="GU112" s="109"/>
      <c r="GV112" s="109"/>
      <c r="GW112" s="109"/>
      <c r="GX112" s="109"/>
      <c r="GY112" s="109"/>
      <c r="GZ112" s="109"/>
      <c r="HA112" s="109"/>
      <c r="HB112" s="109"/>
      <c r="HC112" s="109"/>
      <c r="HD112" s="109"/>
      <c r="HE112" s="109"/>
      <c r="HF112" s="109"/>
      <c r="HG112" s="109"/>
      <c r="HH112" s="109"/>
      <c r="HI112" s="109"/>
      <c r="HJ112" s="109"/>
      <c r="HK112" s="109"/>
      <c r="HL112" s="109"/>
      <c r="HM112" s="109"/>
      <c r="HN112" s="109"/>
      <c r="HO112" s="109"/>
      <c r="HP112" s="109"/>
      <c r="HQ112" s="109"/>
      <c r="HR112" s="109"/>
      <c r="HS112" s="109"/>
      <c r="HT112" s="109"/>
      <c r="HU112" s="109"/>
      <c r="HV112" s="109"/>
      <c r="HW112" s="109"/>
      <c r="HX112" s="109"/>
      <c r="HY112" s="109"/>
      <c r="HZ112" s="109"/>
      <c r="IA112" s="109"/>
      <c r="IB112" s="109"/>
      <c r="IC112" s="109"/>
      <c r="ID112" s="109"/>
      <c r="IE112" s="109"/>
      <c r="IF112" s="109"/>
      <c r="IG112" s="109"/>
      <c r="IH112" s="109"/>
      <c r="II112" s="109"/>
      <c r="IJ112" s="109"/>
      <c r="IK112" s="109"/>
      <c r="IL112" s="109"/>
      <c r="IM112" s="109"/>
      <c r="IN112" s="109"/>
      <c r="IO112" s="109"/>
      <c r="IP112" s="109"/>
      <c r="IQ112" s="109"/>
      <c r="IR112" s="109"/>
      <c r="IS112" s="109"/>
      <c r="IT112" s="109"/>
      <c r="IU112" s="109"/>
      <c r="IV112" s="109"/>
      <c r="IW112" s="109"/>
      <c r="IX112" s="109"/>
      <c r="IY112" s="109"/>
      <c r="IZ112" s="109"/>
      <c r="JA112" s="109"/>
      <c r="JB112" s="109"/>
      <c r="JC112" s="109"/>
      <c r="JD112" s="109"/>
      <c r="JE112" s="109"/>
      <c r="JF112" s="109"/>
      <c r="JG112" s="109"/>
      <c r="JH112" s="109"/>
      <c r="JI112" s="109"/>
      <c r="JJ112" s="109"/>
      <c r="JK112" s="109"/>
      <c r="JL112" s="109"/>
      <c r="JM112" s="109"/>
      <c r="JN112" s="109"/>
      <c r="JO112" s="109"/>
      <c r="JP112" s="109"/>
      <c r="JQ112" s="109"/>
      <c r="JR112" s="109"/>
      <c r="JS112" s="109"/>
      <c r="JT112" s="109"/>
      <c r="JU112" s="109"/>
      <c r="JV112" s="109"/>
      <c r="JW112" s="109"/>
      <c r="JX112" s="109"/>
      <c r="JY112" s="109"/>
      <c r="JZ112" s="109"/>
      <c r="KA112" s="109"/>
      <c r="KB112" s="109"/>
      <c r="KC112" s="109"/>
      <c r="KD112" s="109"/>
      <c r="KE112" s="109"/>
      <c r="KF112" s="109"/>
      <c r="KG112" s="109"/>
      <c r="KH112" s="109"/>
      <c r="KI112" s="109"/>
      <c r="KJ112" s="109"/>
      <c r="KK112" s="109"/>
      <c r="KL112" s="109"/>
      <c r="KM112" s="109"/>
      <c r="KN112" s="109"/>
      <c r="KO112" s="109"/>
      <c r="KP112" s="109"/>
      <c r="KQ112" s="109"/>
      <c r="KR112" s="109"/>
      <c r="KS112" s="109"/>
      <c r="KT112" s="109"/>
      <c r="KU112" s="109"/>
      <c r="KV112" s="109"/>
      <c r="KW112" s="109"/>
      <c r="KX112" s="109"/>
      <c r="KY112" s="109"/>
      <c r="KZ112" s="109"/>
      <c r="LA112" s="109"/>
      <c r="LB112" s="109"/>
      <c r="LC112" s="109"/>
      <c r="LD112" s="109"/>
      <c r="LE112" s="109"/>
      <c r="LF112" s="109"/>
      <c r="LG112" s="109"/>
      <c r="LH112" s="109"/>
      <c r="LI112" s="109"/>
      <c r="LJ112" s="109"/>
      <c r="LK112" s="109"/>
      <c r="LL112" s="109"/>
      <c r="LM112" s="109"/>
      <c r="LN112" s="109"/>
      <c r="LO112" s="109"/>
      <c r="LP112" s="109"/>
      <c r="LQ112" s="109"/>
      <c r="LR112" s="109"/>
      <c r="LS112" s="109"/>
      <c r="LT112" s="109"/>
      <c r="LU112" s="109"/>
      <c r="LV112" s="109"/>
      <c r="LW112" s="109"/>
      <c r="LX112" s="109"/>
      <c r="LY112" s="109"/>
      <c r="LZ112" s="109"/>
      <c r="MA112" s="109"/>
      <c r="MB112" s="109"/>
      <c r="MC112" s="109"/>
      <c r="MD112" s="109"/>
      <c r="ME112" s="109"/>
      <c r="MF112" s="109"/>
      <c r="MG112" s="109"/>
      <c r="MH112" s="109"/>
      <c r="MI112" s="109"/>
      <c r="MJ112" s="109"/>
      <c r="MK112" s="109"/>
      <c r="ML112" s="109"/>
      <c r="MM112" s="109"/>
      <c r="MN112" s="109"/>
      <c r="MO112" s="109"/>
      <c r="MP112" s="109"/>
      <c r="MQ112" s="109"/>
      <c r="MR112" s="109"/>
      <c r="MS112" s="109"/>
      <c r="MT112" s="109"/>
      <c r="MU112" s="109"/>
      <c r="MV112" s="109"/>
      <c r="MW112" s="109"/>
      <c r="MX112" s="109"/>
      <c r="MY112" s="109"/>
      <c r="MZ112" s="109"/>
      <c r="NA112" s="109"/>
      <c r="NB112" s="109"/>
      <c r="NC112" s="109"/>
      <c r="ND112" s="109"/>
      <c r="NE112" s="109"/>
      <c r="NF112" s="109"/>
      <c r="NG112" s="109"/>
      <c r="NH112" s="109"/>
      <c r="NI112" s="109"/>
      <c r="NJ112" s="109"/>
      <c r="NK112" s="109"/>
      <c r="NL112" s="109"/>
      <c r="NM112" s="109"/>
      <c r="NN112" s="109"/>
      <c r="NO112" s="109"/>
      <c r="NP112" s="109"/>
      <c r="NQ112" s="109"/>
      <c r="NR112" s="109"/>
      <c r="NS112" s="109"/>
      <c r="NT112" s="109"/>
      <c r="NU112" s="109"/>
      <c r="NV112" s="109"/>
      <c r="NW112" s="109"/>
      <c r="NX112" s="109"/>
      <c r="NY112" s="109"/>
      <c r="NZ112" s="109"/>
      <c r="OA112" s="109">
        <v>5</v>
      </c>
      <c r="OB112" s="109"/>
      <c r="OC112" s="109"/>
      <c r="OD112" s="109"/>
      <c r="OE112" s="109"/>
      <c r="OF112" s="109"/>
      <c r="OG112" s="109"/>
      <c r="OH112" s="109"/>
      <c r="OI112" s="109"/>
      <c r="OJ112" s="109"/>
      <c r="OK112" s="109"/>
      <c r="OL112" s="109"/>
      <c r="OM112" s="109"/>
      <c r="ON112" s="109"/>
      <c r="OO112" s="109"/>
      <c r="OP112" s="109"/>
      <c r="OQ112" s="109"/>
      <c r="OR112" s="109"/>
      <c r="OS112" s="109"/>
      <c r="OT112" s="109"/>
      <c r="OU112" s="109"/>
      <c r="OV112" s="109"/>
      <c r="OW112" s="109"/>
      <c r="OX112" s="109"/>
      <c r="OY112" s="109"/>
      <c r="OZ112" s="109"/>
      <c r="PA112" s="109"/>
      <c r="PB112" s="109"/>
      <c r="PC112" s="109"/>
      <c r="PD112" s="109"/>
      <c r="PE112" s="109"/>
      <c r="PF112" s="109"/>
      <c r="PG112" s="109"/>
      <c r="PH112" s="109"/>
      <c r="PI112" s="109"/>
      <c r="PJ112" s="109"/>
      <c r="PK112" s="109"/>
      <c r="PL112" s="109"/>
      <c r="PM112" s="109"/>
      <c r="PN112" s="109"/>
      <c r="PO112" s="109"/>
      <c r="PP112" s="109"/>
      <c r="PQ112" s="109"/>
      <c r="PR112" s="109"/>
      <c r="PS112" s="109"/>
      <c r="PT112" s="109"/>
      <c r="PU112" s="109"/>
      <c r="PV112" s="109"/>
      <c r="PW112" s="109"/>
      <c r="PX112" s="109"/>
      <c r="PY112" s="109"/>
      <c r="PZ112" s="109"/>
      <c r="QA112" s="109"/>
      <c r="QB112" s="109"/>
      <c r="QC112" s="109"/>
      <c r="QD112" s="109"/>
      <c r="QE112" s="109"/>
      <c r="QF112" s="109"/>
      <c r="QG112" s="109"/>
      <c r="QH112" s="109"/>
      <c r="QI112" s="109"/>
      <c r="QJ112" s="109"/>
      <c r="QK112" s="23">
        <f t="shared" si="2"/>
        <v>5</v>
      </c>
      <c r="QL112" s="125"/>
      <c r="QM112" s="125"/>
      <c r="QN112" s="125">
        <v>147.41999999999999</v>
      </c>
      <c r="QO112" s="125"/>
      <c r="QP112" s="125"/>
      <c r="QQ112" s="125"/>
      <c r="QR112" s="125"/>
      <c r="QS112" s="130"/>
    </row>
    <row r="113" spans="1:461" s="5" customFormat="1" ht="12.75" customHeight="1" x14ac:dyDescent="0.2">
      <c r="A113" s="52">
        <v>44621</v>
      </c>
      <c r="B113" s="90" t="s">
        <v>190</v>
      </c>
      <c r="C113" s="107"/>
      <c r="D113" s="107"/>
      <c r="E113" s="108"/>
      <c r="F113" s="108"/>
      <c r="G113" s="108"/>
      <c r="H113" s="108"/>
      <c r="I113" s="108"/>
      <c r="J113" s="108"/>
      <c r="K113" s="108"/>
      <c r="L113" s="108"/>
      <c r="M113" s="108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 s="109"/>
      <c r="BG113" s="109"/>
      <c r="BH113" s="109"/>
      <c r="BI113" s="109"/>
      <c r="BJ113" s="109"/>
      <c r="BK113" s="109"/>
      <c r="BL113" s="109"/>
      <c r="BM113" s="109"/>
      <c r="BN113" s="109"/>
      <c r="BO113" s="109"/>
      <c r="BP113" s="109"/>
      <c r="BQ113" s="109"/>
      <c r="BR113" s="109"/>
      <c r="BS113" s="109"/>
      <c r="BT113" s="109"/>
      <c r="BU113" s="109"/>
      <c r="BV113" s="109"/>
      <c r="BW113" s="109"/>
      <c r="BX113" s="109"/>
      <c r="BY113" s="109"/>
      <c r="BZ113" s="109"/>
      <c r="CA113" s="109"/>
      <c r="CB113" s="109"/>
      <c r="CC113" s="109">
        <v>240</v>
      </c>
      <c r="CD113" s="109"/>
      <c r="CE113" s="109"/>
      <c r="CF113" s="109"/>
      <c r="CG113" s="109"/>
      <c r="CH113" s="109"/>
      <c r="CI113" s="109"/>
      <c r="CJ113" s="109"/>
      <c r="CK113" s="109"/>
      <c r="CL113" s="109"/>
      <c r="CM113" s="109"/>
      <c r="CN113" s="109"/>
      <c r="CO113" s="109"/>
      <c r="CP113" s="109"/>
      <c r="CQ113" s="109"/>
      <c r="CR113" s="109"/>
      <c r="CS113" s="109"/>
      <c r="CT113" s="109"/>
      <c r="CU113" s="109"/>
      <c r="CV113" s="109"/>
      <c r="CW113" s="109"/>
      <c r="CX113" s="109"/>
      <c r="CY113" s="109"/>
      <c r="CZ113" s="109"/>
      <c r="DA113" s="109"/>
      <c r="DB113" s="109"/>
      <c r="DC113" s="109"/>
      <c r="DD113" s="109"/>
      <c r="DE113" s="109"/>
      <c r="DF113" s="109"/>
      <c r="DG113" s="109"/>
      <c r="DH113" s="109"/>
      <c r="DI113" s="109"/>
      <c r="DJ113" s="109"/>
      <c r="DK113" s="109"/>
      <c r="DL113" s="109"/>
      <c r="DM113" s="109"/>
      <c r="DN113" s="109"/>
      <c r="DO113" s="109"/>
      <c r="DP113" s="109"/>
      <c r="DQ113" s="109"/>
      <c r="DR113" s="109"/>
      <c r="DS113" s="109"/>
      <c r="DT113" s="109"/>
      <c r="DU113" s="109"/>
      <c r="DV113" s="109"/>
      <c r="DW113" s="109"/>
      <c r="DX113" s="109"/>
      <c r="DY113" s="109"/>
      <c r="DZ113" s="109"/>
      <c r="EA113" s="109"/>
      <c r="EB113" s="109"/>
      <c r="EC113" s="109"/>
      <c r="ED113" s="109"/>
      <c r="EE113" s="109"/>
      <c r="EF113" s="109"/>
      <c r="EG113" s="109"/>
      <c r="EH113" s="109"/>
      <c r="EI113" s="109"/>
      <c r="EJ113" s="109"/>
      <c r="EK113" s="109"/>
      <c r="EL113" s="109"/>
      <c r="EM113" s="109"/>
      <c r="EN113" s="109"/>
      <c r="EO113" s="109"/>
      <c r="EP113" s="109"/>
      <c r="EQ113" s="109"/>
      <c r="ER113" s="109"/>
      <c r="ES113" s="109"/>
      <c r="ET113" s="109"/>
      <c r="EU113" s="109"/>
      <c r="EV113" s="109"/>
      <c r="EW113" s="109"/>
      <c r="EX113" s="109"/>
      <c r="EY113" s="109"/>
      <c r="EZ113" s="109"/>
      <c r="FA113" s="109"/>
      <c r="FB113" s="109"/>
      <c r="FC113" s="109"/>
      <c r="FD113" s="109"/>
      <c r="FE113" s="109"/>
      <c r="FF113" s="109"/>
      <c r="FG113" s="109"/>
      <c r="FH113" s="109"/>
      <c r="FI113" s="109"/>
      <c r="FJ113" s="109"/>
      <c r="FK113" s="109"/>
      <c r="FL113" s="109"/>
      <c r="FM113" s="109"/>
      <c r="FN113" s="109"/>
      <c r="FO113" s="109"/>
      <c r="FP113" s="109"/>
      <c r="FQ113" s="109"/>
      <c r="FR113" s="109"/>
      <c r="FS113" s="109"/>
      <c r="FT113" s="109"/>
      <c r="FU113" s="109"/>
      <c r="FV113" s="109"/>
      <c r="FW113" s="109"/>
      <c r="FX113" s="109"/>
      <c r="FY113" s="109"/>
      <c r="FZ113" s="109"/>
      <c r="GA113" s="109"/>
      <c r="GB113" s="109"/>
      <c r="GC113" s="109"/>
      <c r="GD113" s="109"/>
      <c r="GE113" s="109"/>
      <c r="GF113" s="109"/>
      <c r="GG113" s="109"/>
      <c r="GH113" s="109"/>
      <c r="GI113" s="109"/>
      <c r="GJ113" s="109"/>
      <c r="GK113" s="109"/>
      <c r="GL113" s="109"/>
      <c r="GM113" s="109"/>
      <c r="GN113" s="109"/>
      <c r="GO113" s="109"/>
      <c r="GP113" s="109"/>
      <c r="GQ113" s="109"/>
      <c r="GR113" s="109"/>
      <c r="GS113" s="109"/>
      <c r="GT113" s="109"/>
      <c r="GU113" s="109"/>
      <c r="GV113" s="109"/>
      <c r="GW113" s="109"/>
      <c r="GX113" s="109"/>
      <c r="GY113" s="109"/>
      <c r="GZ113" s="109"/>
      <c r="HA113" s="109"/>
      <c r="HB113" s="109"/>
      <c r="HC113" s="109"/>
      <c r="HD113" s="109"/>
      <c r="HE113" s="109"/>
      <c r="HF113" s="109"/>
      <c r="HG113" s="109"/>
      <c r="HH113" s="109"/>
      <c r="HI113" s="109"/>
      <c r="HJ113" s="109"/>
      <c r="HK113" s="109"/>
      <c r="HL113" s="109"/>
      <c r="HM113" s="109"/>
      <c r="HN113" s="109"/>
      <c r="HO113" s="109"/>
      <c r="HP113" s="109"/>
      <c r="HQ113" s="109"/>
      <c r="HR113" s="109"/>
      <c r="HS113" s="109"/>
      <c r="HT113" s="109"/>
      <c r="HU113" s="109"/>
      <c r="HV113" s="109"/>
      <c r="HW113" s="109"/>
      <c r="HX113" s="109"/>
      <c r="HY113" s="109"/>
      <c r="HZ113" s="109"/>
      <c r="IA113" s="109"/>
      <c r="IB113" s="109"/>
      <c r="IC113" s="109"/>
      <c r="ID113" s="109"/>
      <c r="IE113" s="109"/>
      <c r="IF113" s="109"/>
      <c r="IG113" s="109"/>
      <c r="IH113" s="109"/>
      <c r="II113" s="109"/>
      <c r="IJ113" s="109"/>
      <c r="IK113" s="109"/>
      <c r="IL113" s="109"/>
      <c r="IM113" s="109"/>
      <c r="IN113" s="109"/>
      <c r="IO113" s="109"/>
      <c r="IP113" s="109"/>
      <c r="IQ113" s="109"/>
      <c r="IR113" s="109"/>
      <c r="IS113" s="109"/>
      <c r="IT113" s="109"/>
      <c r="IU113" s="109"/>
      <c r="IV113" s="109"/>
      <c r="IW113" s="109"/>
      <c r="IX113" s="109"/>
      <c r="IY113" s="109"/>
      <c r="IZ113" s="109"/>
      <c r="JA113" s="109"/>
      <c r="JB113" s="109"/>
      <c r="JC113" s="109"/>
      <c r="JD113" s="109"/>
      <c r="JE113" s="109"/>
      <c r="JF113" s="109"/>
      <c r="JG113" s="109"/>
      <c r="JH113" s="109"/>
      <c r="JI113" s="109"/>
      <c r="JJ113" s="109"/>
      <c r="JK113" s="109"/>
      <c r="JL113" s="109"/>
      <c r="JM113" s="109"/>
      <c r="JN113" s="109"/>
      <c r="JO113" s="109"/>
      <c r="JP113" s="109"/>
      <c r="JQ113" s="109"/>
      <c r="JR113" s="109"/>
      <c r="JS113" s="109"/>
      <c r="JT113" s="109"/>
      <c r="JU113" s="109"/>
      <c r="JV113" s="109"/>
      <c r="JW113" s="109"/>
      <c r="JX113" s="109"/>
      <c r="JY113" s="109"/>
      <c r="JZ113" s="109"/>
      <c r="KA113" s="109"/>
      <c r="KB113" s="109"/>
      <c r="KC113" s="109"/>
      <c r="KD113" s="109"/>
      <c r="KE113" s="109"/>
      <c r="KF113" s="109"/>
      <c r="KG113" s="109"/>
      <c r="KH113" s="109"/>
      <c r="KI113" s="109"/>
      <c r="KJ113" s="109"/>
      <c r="KK113" s="109"/>
      <c r="KL113" s="109"/>
      <c r="KM113" s="109"/>
      <c r="KN113" s="109"/>
      <c r="KO113" s="109"/>
      <c r="KP113" s="109"/>
      <c r="KQ113" s="109"/>
      <c r="KR113" s="109"/>
      <c r="KS113" s="109"/>
      <c r="KT113" s="109"/>
      <c r="KU113" s="109"/>
      <c r="KV113" s="109"/>
      <c r="KW113" s="109"/>
      <c r="KX113" s="109"/>
      <c r="KY113" s="109"/>
      <c r="KZ113" s="109"/>
      <c r="LA113" s="109"/>
      <c r="LB113" s="109"/>
      <c r="LC113" s="109"/>
      <c r="LD113" s="109"/>
      <c r="LE113" s="109"/>
      <c r="LF113" s="109"/>
      <c r="LG113" s="109"/>
      <c r="LH113" s="109"/>
      <c r="LI113" s="109"/>
      <c r="LJ113" s="109"/>
      <c r="LK113" s="109"/>
      <c r="LL113" s="109"/>
      <c r="LM113" s="109"/>
      <c r="LN113" s="109"/>
      <c r="LO113" s="109"/>
      <c r="LP113" s="109"/>
      <c r="LQ113" s="109"/>
      <c r="LR113" s="109"/>
      <c r="LS113" s="109"/>
      <c r="LT113" s="109"/>
      <c r="LU113" s="109"/>
      <c r="LV113" s="109"/>
      <c r="LW113" s="109"/>
      <c r="LX113" s="109"/>
      <c r="LY113" s="109"/>
      <c r="LZ113" s="109"/>
      <c r="MA113" s="109"/>
      <c r="MB113" s="109"/>
      <c r="MC113" s="109"/>
      <c r="MD113" s="109"/>
      <c r="ME113" s="109"/>
      <c r="MF113" s="109"/>
      <c r="MG113" s="109"/>
      <c r="MH113" s="109"/>
      <c r="MI113" s="109"/>
      <c r="MJ113" s="109"/>
      <c r="MK113" s="109"/>
      <c r="ML113" s="109"/>
      <c r="MM113" s="109"/>
      <c r="MN113" s="109"/>
      <c r="MO113" s="109"/>
      <c r="MP113" s="109"/>
      <c r="MQ113" s="109"/>
      <c r="MR113" s="109"/>
      <c r="MS113" s="109"/>
      <c r="MT113" s="109"/>
      <c r="MU113" s="109"/>
      <c r="MV113" s="109"/>
      <c r="MW113" s="109"/>
      <c r="MX113" s="109"/>
      <c r="MY113" s="109"/>
      <c r="MZ113" s="109"/>
      <c r="NA113" s="109"/>
      <c r="NB113" s="109"/>
      <c r="NC113" s="109"/>
      <c r="ND113" s="109"/>
      <c r="NE113" s="109"/>
      <c r="NF113" s="109"/>
      <c r="NG113" s="109"/>
      <c r="NH113" s="109"/>
      <c r="NI113" s="109"/>
      <c r="NJ113" s="109"/>
      <c r="NK113" s="109"/>
      <c r="NL113" s="109"/>
      <c r="NM113" s="109"/>
      <c r="NN113" s="109"/>
      <c r="NO113" s="109"/>
      <c r="NP113" s="109"/>
      <c r="NQ113" s="109"/>
      <c r="NR113" s="109"/>
      <c r="NS113" s="109"/>
      <c r="NT113" s="109"/>
      <c r="NU113" s="109"/>
      <c r="NV113" s="109"/>
      <c r="NW113" s="109"/>
      <c r="NX113" s="109"/>
      <c r="NY113" s="109"/>
      <c r="NZ113" s="109"/>
      <c r="OA113" s="109"/>
      <c r="OB113" s="109"/>
      <c r="OC113" s="109"/>
      <c r="OD113" s="109"/>
      <c r="OE113" s="109"/>
      <c r="OF113" s="109"/>
      <c r="OG113" s="109"/>
      <c r="OH113" s="109"/>
      <c r="OI113" s="109"/>
      <c r="OJ113" s="109"/>
      <c r="OK113" s="109"/>
      <c r="OL113" s="109"/>
      <c r="OM113" s="109"/>
      <c r="ON113" s="109"/>
      <c r="OO113" s="109"/>
      <c r="OP113" s="109"/>
      <c r="OQ113" s="109"/>
      <c r="OR113" s="109"/>
      <c r="OS113" s="109"/>
      <c r="OT113" s="109"/>
      <c r="OU113" s="109"/>
      <c r="OV113" s="109"/>
      <c r="OW113" s="109"/>
      <c r="OX113" s="109"/>
      <c r="OY113" s="109"/>
      <c r="OZ113" s="109"/>
      <c r="PA113" s="109"/>
      <c r="PB113" s="109"/>
      <c r="PC113" s="109"/>
      <c r="PD113" s="109"/>
      <c r="PE113" s="109"/>
      <c r="PF113" s="109"/>
      <c r="PG113" s="109"/>
      <c r="PH113" s="109"/>
      <c r="PI113" s="109"/>
      <c r="PJ113" s="109"/>
      <c r="PK113" s="109"/>
      <c r="PL113" s="109"/>
      <c r="PM113" s="109"/>
      <c r="PN113" s="109"/>
      <c r="PO113" s="109"/>
      <c r="PP113" s="109"/>
      <c r="PQ113" s="109"/>
      <c r="PR113" s="109"/>
      <c r="PS113" s="109"/>
      <c r="PT113" s="109"/>
      <c r="PU113" s="109"/>
      <c r="PV113" s="109"/>
      <c r="PW113" s="109"/>
      <c r="PX113" s="109"/>
      <c r="PY113" s="109"/>
      <c r="PZ113" s="109"/>
      <c r="QA113" s="109"/>
      <c r="QB113" s="109"/>
      <c r="QC113" s="109"/>
      <c r="QD113" s="109"/>
      <c r="QE113" s="109"/>
      <c r="QF113" s="109"/>
      <c r="QG113" s="109"/>
      <c r="QH113" s="109"/>
      <c r="QI113" s="109"/>
      <c r="QJ113" s="109"/>
      <c r="QK113" s="23">
        <f t="shared" si="2"/>
        <v>240</v>
      </c>
      <c r="QL113" s="125"/>
      <c r="QM113" s="125"/>
      <c r="QN113" s="125"/>
      <c r="QO113" s="125"/>
      <c r="QP113" s="125">
        <f>1500+3000</f>
        <v>4500</v>
      </c>
      <c r="QQ113" s="125">
        <f>1457.1+2100.29</f>
        <v>3557.39</v>
      </c>
      <c r="QR113" s="125"/>
      <c r="QS113" s="130"/>
    </row>
    <row r="114" spans="1:461" s="5" customFormat="1" ht="12.75" customHeight="1" x14ac:dyDescent="0.2">
      <c r="A114" s="52">
        <v>44621</v>
      </c>
      <c r="B114" s="127" t="s">
        <v>87</v>
      </c>
      <c r="C114" s="107"/>
      <c r="D114" s="107"/>
      <c r="E114" s="108"/>
      <c r="F114" s="108"/>
      <c r="G114" s="108"/>
      <c r="H114" s="108"/>
      <c r="I114" s="108"/>
      <c r="J114" s="108"/>
      <c r="K114" s="108"/>
      <c r="L114" s="108"/>
      <c r="M114" s="108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 s="109"/>
      <c r="BG114" s="109"/>
      <c r="BH114" s="109"/>
      <c r="BI114" s="109"/>
      <c r="BJ114" s="109"/>
      <c r="BK114" s="109"/>
      <c r="BL114" s="109"/>
      <c r="BM114" s="109"/>
      <c r="BN114" s="109"/>
      <c r="BO114" s="109"/>
      <c r="BP114" s="109"/>
      <c r="BQ114" s="109"/>
      <c r="BR114" s="109"/>
      <c r="BS114" s="109"/>
      <c r="BT114" s="109"/>
      <c r="BU114" s="109"/>
      <c r="BV114" s="109"/>
      <c r="BW114" s="109"/>
      <c r="BX114" s="109"/>
      <c r="BY114" s="109"/>
      <c r="BZ114" s="109"/>
      <c r="CA114" s="109"/>
      <c r="CB114" s="109"/>
      <c r="CC114" s="109"/>
      <c r="CD114" s="109"/>
      <c r="CE114" s="109"/>
      <c r="CF114" s="109"/>
      <c r="CG114" s="109"/>
      <c r="CH114" s="109"/>
      <c r="CI114" s="109"/>
      <c r="CJ114" s="109"/>
      <c r="CK114" s="109"/>
      <c r="CL114" s="109"/>
      <c r="CM114" s="109"/>
      <c r="CN114" s="109"/>
      <c r="CO114" s="109"/>
      <c r="CP114" s="109"/>
      <c r="CQ114" s="109"/>
      <c r="CR114" s="109"/>
      <c r="CS114" s="109"/>
      <c r="CT114" s="109"/>
      <c r="CU114" s="109"/>
      <c r="CV114" s="109"/>
      <c r="CW114" s="109"/>
      <c r="CX114" s="109"/>
      <c r="CY114" s="109"/>
      <c r="CZ114" s="109"/>
      <c r="DA114" s="109"/>
      <c r="DB114" s="109"/>
      <c r="DC114" s="109"/>
      <c r="DD114" s="109"/>
      <c r="DE114" s="109"/>
      <c r="DF114" s="109"/>
      <c r="DG114" s="109"/>
      <c r="DH114" s="109"/>
      <c r="DI114" s="109"/>
      <c r="DJ114" s="109"/>
      <c r="DK114" s="109"/>
      <c r="DL114" s="109"/>
      <c r="DM114" s="109"/>
      <c r="DN114" s="109"/>
      <c r="DO114" s="109"/>
      <c r="DP114" s="109"/>
      <c r="DQ114" s="109"/>
      <c r="DR114" s="109"/>
      <c r="DS114" s="109"/>
      <c r="DT114" s="109"/>
      <c r="DU114" s="109"/>
      <c r="DV114" s="109"/>
      <c r="DW114" s="109"/>
      <c r="DX114" s="109"/>
      <c r="DY114" s="109"/>
      <c r="DZ114" s="109"/>
      <c r="EA114" s="109"/>
      <c r="EB114" s="109"/>
      <c r="EC114" s="109"/>
      <c r="ED114" s="109"/>
      <c r="EE114" s="109"/>
      <c r="EF114" s="109"/>
      <c r="EG114" s="109"/>
      <c r="EH114" s="109"/>
      <c r="EI114" s="109"/>
      <c r="EJ114" s="109"/>
      <c r="EK114" s="109"/>
      <c r="EL114" s="109"/>
      <c r="EM114" s="109"/>
      <c r="EN114" s="109"/>
      <c r="EO114" s="109"/>
      <c r="EP114" s="109"/>
      <c r="EQ114" s="109"/>
      <c r="ER114" s="109"/>
      <c r="ES114" s="109"/>
      <c r="ET114" s="109"/>
      <c r="EU114" s="109"/>
      <c r="EV114" s="109"/>
      <c r="EW114" s="109"/>
      <c r="EX114" s="109"/>
      <c r="EY114" s="109"/>
      <c r="EZ114" s="109"/>
      <c r="FA114" s="109"/>
      <c r="FB114" s="109"/>
      <c r="FC114" s="109"/>
      <c r="FD114" s="109"/>
      <c r="FE114" s="109"/>
      <c r="FF114" s="109"/>
      <c r="FG114" s="109"/>
      <c r="FH114" s="109"/>
      <c r="FI114" s="109"/>
      <c r="FJ114" s="109"/>
      <c r="FK114" s="109"/>
      <c r="FL114" s="109"/>
      <c r="FM114" s="109"/>
      <c r="FN114" s="109"/>
      <c r="FO114" s="109"/>
      <c r="FP114" s="109"/>
      <c r="FQ114" s="109"/>
      <c r="FR114" s="109"/>
      <c r="FS114" s="109"/>
      <c r="FT114" s="109"/>
      <c r="FU114" s="109"/>
      <c r="FV114" s="109"/>
      <c r="FW114" s="109"/>
      <c r="FX114" s="109"/>
      <c r="FY114" s="109"/>
      <c r="FZ114" s="109"/>
      <c r="GA114" s="109"/>
      <c r="GB114" s="109"/>
      <c r="GC114" s="109"/>
      <c r="GD114" s="109"/>
      <c r="GE114" s="109"/>
      <c r="GF114" s="109"/>
      <c r="GG114" s="109"/>
      <c r="GH114" s="109"/>
      <c r="GI114" s="109"/>
      <c r="GJ114" s="109"/>
      <c r="GK114" s="109"/>
      <c r="GL114" s="109"/>
      <c r="GM114" s="109"/>
      <c r="GN114" s="109"/>
      <c r="GO114" s="109"/>
      <c r="GP114" s="109"/>
      <c r="GQ114" s="109"/>
      <c r="GR114" s="109"/>
      <c r="GS114" s="109"/>
      <c r="GT114" s="109"/>
      <c r="GU114" s="109"/>
      <c r="GV114" s="109"/>
      <c r="GW114" s="109"/>
      <c r="GX114" s="109"/>
      <c r="GY114" s="109"/>
      <c r="GZ114" s="109"/>
      <c r="HA114" s="109"/>
      <c r="HB114" s="109"/>
      <c r="HC114" s="109"/>
      <c r="HD114" s="109"/>
      <c r="HE114" s="109"/>
      <c r="HF114" s="109"/>
      <c r="HG114" s="109"/>
      <c r="HH114" s="109"/>
      <c r="HI114" s="109"/>
      <c r="HJ114" s="109"/>
      <c r="HK114" s="109"/>
      <c r="HL114" s="109"/>
      <c r="HM114" s="109"/>
      <c r="HN114" s="109"/>
      <c r="HO114" s="109"/>
      <c r="HP114" s="109"/>
      <c r="HQ114" s="109"/>
      <c r="HR114" s="109"/>
      <c r="HS114" s="109"/>
      <c r="HT114" s="109"/>
      <c r="HU114" s="109"/>
      <c r="HV114" s="109"/>
      <c r="HW114" s="109"/>
      <c r="HX114" s="109"/>
      <c r="HY114" s="109"/>
      <c r="HZ114" s="109"/>
      <c r="IA114" s="109"/>
      <c r="IB114" s="109"/>
      <c r="IC114" s="109"/>
      <c r="ID114" s="109"/>
      <c r="IE114" s="109"/>
      <c r="IF114" s="109"/>
      <c r="IG114" s="109"/>
      <c r="IH114" s="109"/>
      <c r="II114" s="109"/>
      <c r="IJ114" s="109"/>
      <c r="IK114" s="109"/>
      <c r="IL114" s="109"/>
      <c r="IM114" s="109"/>
      <c r="IN114" s="109"/>
      <c r="IO114" s="109"/>
      <c r="IP114" s="109"/>
      <c r="IQ114" s="109"/>
      <c r="IR114" s="109"/>
      <c r="IS114" s="109"/>
      <c r="IT114" s="109">
        <v>3</v>
      </c>
      <c r="IU114" s="109"/>
      <c r="IV114" s="109"/>
      <c r="IW114" s="109"/>
      <c r="IX114" s="109"/>
      <c r="IY114" s="109"/>
      <c r="IZ114" s="109"/>
      <c r="JA114" s="109"/>
      <c r="JB114" s="109"/>
      <c r="JC114" s="109"/>
      <c r="JD114" s="109"/>
      <c r="JE114" s="109"/>
      <c r="JF114" s="109"/>
      <c r="JG114" s="109"/>
      <c r="JH114" s="109"/>
      <c r="JI114" s="109"/>
      <c r="JJ114" s="109"/>
      <c r="JK114" s="109"/>
      <c r="JL114" s="109"/>
      <c r="JM114" s="109"/>
      <c r="JN114" s="109"/>
      <c r="JO114" s="109"/>
      <c r="JP114" s="109"/>
      <c r="JQ114" s="109"/>
      <c r="JR114" s="109"/>
      <c r="JS114" s="109"/>
      <c r="JT114" s="109"/>
      <c r="JU114" s="109"/>
      <c r="JV114" s="109"/>
      <c r="JW114" s="109"/>
      <c r="JX114" s="109"/>
      <c r="JY114" s="109"/>
      <c r="JZ114" s="109"/>
      <c r="KA114" s="109"/>
      <c r="KB114" s="109"/>
      <c r="KC114" s="109"/>
      <c r="KD114" s="109"/>
      <c r="KE114" s="109"/>
      <c r="KF114" s="109"/>
      <c r="KG114" s="109"/>
      <c r="KH114" s="109"/>
      <c r="KI114" s="109"/>
      <c r="KJ114" s="109"/>
      <c r="KK114" s="109"/>
      <c r="KL114" s="109"/>
      <c r="KM114" s="109"/>
      <c r="KN114" s="109"/>
      <c r="KO114" s="109">
        <v>1.8</v>
      </c>
      <c r="KP114" s="109"/>
      <c r="KQ114" s="109"/>
      <c r="KR114" s="109"/>
      <c r="KS114" s="109"/>
      <c r="KT114" s="109"/>
      <c r="KU114" s="109"/>
      <c r="KV114" s="109"/>
      <c r="KW114" s="109"/>
      <c r="KX114" s="109"/>
      <c r="KY114" s="109"/>
      <c r="KZ114" s="109"/>
      <c r="LA114" s="109"/>
      <c r="LB114" s="109"/>
      <c r="LC114" s="109"/>
      <c r="LD114" s="109"/>
      <c r="LE114" s="109"/>
      <c r="LF114" s="109"/>
      <c r="LG114" s="109"/>
      <c r="LH114" s="109"/>
      <c r="LI114" s="109"/>
      <c r="LJ114" s="109"/>
      <c r="LK114" s="109"/>
      <c r="LL114" s="109"/>
      <c r="LM114" s="109"/>
      <c r="LN114" s="109"/>
      <c r="LO114" s="109"/>
      <c r="LP114" s="109"/>
      <c r="LQ114" s="109"/>
      <c r="LR114" s="109"/>
      <c r="LS114" s="109"/>
      <c r="LT114" s="109"/>
      <c r="LU114" s="109"/>
      <c r="LV114" s="109"/>
      <c r="LW114" s="109"/>
      <c r="LX114" s="109"/>
      <c r="LY114" s="109"/>
      <c r="LZ114" s="109"/>
      <c r="MA114" s="109"/>
      <c r="MB114" s="109"/>
      <c r="MC114" s="109"/>
      <c r="MD114" s="109"/>
      <c r="ME114" s="109"/>
      <c r="MF114" s="109"/>
      <c r="MG114" s="109"/>
      <c r="MH114" s="109"/>
      <c r="MI114" s="109"/>
      <c r="MJ114" s="109"/>
      <c r="MK114" s="109"/>
      <c r="ML114" s="109"/>
      <c r="MM114" s="109"/>
      <c r="MN114" s="109"/>
      <c r="MO114" s="109"/>
      <c r="MP114" s="109"/>
      <c r="MQ114" s="109"/>
      <c r="MR114" s="109"/>
      <c r="MS114" s="109"/>
      <c r="MT114" s="109"/>
      <c r="MU114" s="109"/>
      <c r="MV114" s="109"/>
      <c r="MW114" s="109"/>
      <c r="MX114" s="109"/>
      <c r="MY114" s="109"/>
      <c r="MZ114" s="109"/>
      <c r="NA114" s="109"/>
      <c r="NB114" s="109"/>
      <c r="NC114" s="109"/>
      <c r="ND114" s="109"/>
      <c r="NE114" s="109"/>
      <c r="NF114" s="109"/>
      <c r="NG114" s="109"/>
      <c r="NH114" s="109"/>
      <c r="NI114" s="109"/>
      <c r="NJ114" s="109"/>
      <c r="NK114" s="109"/>
      <c r="NL114" s="109"/>
      <c r="NM114" s="109"/>
      <c r="NN114" s="109"/>
      <c r="NO114" s="109"/>
      <c r="NP114" s="109"/>
      <c r="NQ114" s="109"/>
      <c r="NR114" s="109"/>
      <c r="NS114" s="109"/>
      <c r="NT114" s="109"/>
      <c r="NU114" s="109"/>
      <c r="NV114" s="109"/>
      <c r="NW114" s="109"/>
      <c r="NX114" s="109"/>
      <c r="NY114" s="109"/>
      <c r="NZ114" s="109"/>
      <c r="OA114" s="109"/>
      <c r="OB114" s="109"/>
      <c r="OC114" s="109"/>
      <c r="OD114" s="109"/>
      <c r="OE114" s="109"/>
      <c r="OF114" s="109"/>
      <c r="OG114" s="109"/>
      <c r="OH114" s="109"/>
      <c r="OI114" s="109"/>
      <c r="OJ114" s="109"/>
      <c r="OK114" s="109"/>
      <c r="OL114" s="109"/>
      <c r="OM114" s="109"/>
      <c r="ON114" s="109"/>
      <c r="OO114" s="109"/>
      <c r="OP114" s="109"/>
      <c r="OQ114" s="109"/>
      <c r="OR114" s="109"/>
      <c r="OS114" s="109"/>
      <c r="OT114" s="109"/>
      <c r="OU114" s="109"/>
      <c r="OV114" s="109"/>
      <c r="OW114" s="109"/>
      <c r="OX114" s="109"/>
      <c r="OY114" s="109"/>
      <c r="OZ114" s="109"/>
      <c r="PA114" s="109"/>
      <c r="PB114" s="109"/>
      <c r="PC114" s="109"/>
      <c r="PD114" s="109"/>
      <c r="PE114" s="109"/>
      <c r="PF114" s="109"/>
      <c r="PG114" s="109"/>
      <c r="PH114" s="109"/>
      <c r="PI114" s="109"/>
      <c r="PJ114" s="109"/>
      <c r="PK114" s="109"/>
      <c r="PL114" s="109"/>
      <c r="PM114" s="109"/>
      <c r="PN114" s="109"/>
      <c r="PO114" s="109"/>
      <c r="PP114" s="109"/>
      <c r="PQ114" s="109"/>
      <c r="PR114" s="109"/>
      <c r="PS114" s="109"/>
      <c r="PT114" s="109"/>
      <c r="PU114" s="109"/>
      <c r="PV114" s="109"/>
      <c r="PW114" s="109"/>
      <c r="PX114" s="109"/>
      <c r="PY114" s="109"/>
      <c r="PZ114" s="109"/>
      <c r="QA114" s="109"/>
      <c r="QB114" s="109"/>
      <c r="QC114" s="109"/>
      <c r="QD114" s="109"/>
      <c r="QE114" s="109"/>
      <c r="QF114" s="109"/>
      <c r="QG114" s="109"/>
      <c r="QH114" s="109"/>
      <c r="QI114" s="109"/>
      <c r="QJ114" s="109"/>
      <c r="QK114" s="23">
        <f t="shared" si="2"/>
        <v>4.8</v>
      </c>
      <c r="QL114" s="125"/>
      <c r="QM114" s="125"/>
      <c r="QN114" s="125"/>
      <c r="QO114" s="125">
        <v>366.28</v>
      </c>
      <c r="QP114" s="125"/>
      <c r="QQ114" s="125"/>
      <c r="QR114" s="125"/>
      <c r="QS114" s="130"/>
    </row>
    <row r="115" spans="1:461" s="5" customFormat="1" ht="12.75" customHeight="1" x14ac:dyDescent="0.2">
      <c r="A115" s="52">
        <v>44622</v>
      </c>
      <c r="B115" s="90" t="s">
        <v>493</v>
      </c>
      <c r="C115" s="107"/>
      <c r="D115" s="107"/>
      <c r="E115" s="108"/>
      <c r="F115" s="108"/>
      <c r="G115" s="108"/>
      <c r="H115" s="108"/>
      <c r="I115" s="108"/>
      <c r="J115" s="108"/>
      <c r="K115" s="108"/>
      <c r="L115" s="108"/>
      <c r="M115" s="108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 s="109"/>
      <c r="BG115" s="109"/>
      <c r="BH115" s="109"/>
      <c r="BI115" s="109"/>
      <c r="BJ115" s="109"/>
      <c r="BK115" s="109"/>
      <c r="BL115" s="109"/>
      <c r="BM115" s="109"/>
      <c r="BN115" s="109"/>
      <c r="BO115" s="109"/>
      <c r="BP115" s="109"/>
      <c r="BQ115" s="109"/>
      <c r="BR115" s="109"/>
      <c r="BS115" s="109"/>
      <c r="BT115" s="109"/>
      <c r="BU115" s="109"/>
      <c r="BV115" s="109"/>
      <c r="BW115" s="109"/>
      <c r="BX115" s="109"/>
      <c r="BY115" s="109"/>
      <c r="BZ115" s="109"/>
      <c r="CA115" s="109"/>
      <c r="CB115" s="109"/>
      <c r="CC115" s="109">
        <v>22</v>
      </c>
      <c r="CD115" s="109"/>
      <c r="CE115" s="109"/>
      <c r="CF115" s="109"/>
      <c r="CG115" s="109"/>
      <c r="CH115" s="109"/>
      <c r="CI115" s="109"/>
      <c r="CJ115" s="109"/>
      <c r="CK115" s="109"/>
      <c r="CL115" s="109"/>
      <c r="CM115" s="109"/>
      <c r="CN115" s="109"/>
      <c r="CO115" s="109"/>
      <c r="CP115" s="109"/>
      <c r="CQ115" s="109"/>
      <c r="CR115" s="109"/>
      <c r="CS115" s="109"/>
      <c r="CT115" s="109"/>
      <c r="CU115" s="109"/>
      <c r="CV115" s="109"/>
      <c r="CW115" s="109"/>
      <c r="CX115" s="109"/>
      <c r="CY115" s="109"/>
      <c r="CZ115" s="109"/>
      <c r="DA115" s="109"/>
      <c r="DB115" s="109"/>
      <c r="DC115" s="109"/>
      <c r="DD115" s="109"/>
      <c r="DE115" s="109"/>
      <c r="DF115" s="109"/>
      <c r="DG115" s="109"/>
      <c r="DH115" s="109"/>
      <c r="DI115" s="109"/>
      <c r="DJ115" s="109"/>
      <c r="DK115" s="109"/>
      <c r="DL115" s="109"/>
      <c r="DM115" s="109"/>
      <c r="DN115" s="109"/>
      <c r="DO115" s="109"/>
      <c r="DP115" s="109"/>
      <c r="DQ115" s="109"/>
      <c r="DR115" s="109"/>
      <c r="DS115" s="109"/>
      <c r="DT115" s="109"/>
      <c r="DU115" s="109"/>
      <c r="DV115" s="109"/>
      <c r="DW115" s="109"/>
      <c r="DX115" s="109"/>
      <c r="DY115" s="109"/>
      <c r="DZ115" s="109"/>
      <c r="EA115" s="109"/>
      <c r="EB115" s="109"/>
      <c r="EC115" s="109"/>
      <c r="ED115" s="109"/>
      <c r="EE115" s="109"/>
      <c r="EF115" s="109"/>
      <c r="EG115" s="109"/>
      <c r="EH115" s="109"/>
      <c r="EI115" s="109"/>
      <c r="EJ115" s="109"/>
      <c r="EK115" s="109"/>
      <c r="EL115" s="109"/>
      <c r="EM115" s="109"/>
      <c r="EN115" s="109"/>
      <c r="EO115" s="109"/>
      <c r="EP115" s="109"/>
      <c r="EQ115" s="109"/>
      <c r="ER115" s="109"/>
      <c r="ES115" s="109"/>
      <c r="ET115" s="109"/>
      <c r="EU115" s="109"/>
      <c r="EV115" s="109"/>
      <c r="EW115" s="109"/>
      <c r="EX115" s="109"/>
      <c r="EY115" s="109"/>
      <c r="EZ115" s="109"/>
      <c r="FA115" s="109"/>
      <c r="FB115" s="109"/>
      <c r="FC115" s="109"/>
      <c r="FD115" s="109"/>
      <c r="FE115" s="109"/>
      <c r="FF115" s="109"/>
      <c r="FG115" s="109"/>
      <c r="FH115" s="109"/>
      <c r="FI115" s="109"/>
      <c r="FJ115" s="109"/>
      <c r="FK115" s="109"/>
      <c r="FL115" s="109"/>
      <c r="FM115" s="109"/>
      <c r="FN115" s="109"/>
      <c r="FO115" s="109"/>
      <c r="FP115" s="109"/>
      <c r="FQ115" s="109"/>
      <c r="FR115" s="109"/>
      <c r="FS115" s="109"/>
      <c r="FT115" s="109"/>
      <c r="FU115" s="109"/>
      <c r="FV115" s="109"/>
      <c r="FW115" s="109"/>
      <c r="FX115" s="109"/>
      <c r="FY115" s="109"/>
      <c r="FZ115" s="109"/>
      <c r="GA115" s="109"/>
      <c r="GB115" s="109"/>
      <c r="GC115" s="109"/>
      <c r="GD115" s="109"/>
      <c r="GE115" s="109"/>
      <c r="GF115" s="109"/>
      <c r="GG115" s="109"/>
      <c r="GH115" s="109"/>
      <c r="GI115" s="109"/>
      <c r="GJ115" s="109"/>
      <c r="GK115" s="109"/>
      <c r="GL115" s="109"/>
      <c r="GM115" s="109"/>
      <c r="GN115" s="109"/>
      <c r="GO115" s="109"/>
      <c r="GP115" s="109"/>
      <c r="GQ115" s="109"/>
      <c r="GR115" s="109"/>
      <c r="GS115" s="109"/>
      <c r="GT115" s="109"/>
      <c r="GU115" s="109"/>
      <c r="GV115" s="109"/>
      <c r="GW115" s="109"/>
      <c r="GX115" s="109"/>
      <c r="GY115" s="109"/>
      <c r="GZ115" s="109"/>
      <c r="HA115" s="109"/>
      <c r="HB115" s="109"/>
      <c r="HC115" s="109"/>
      <c r="HD115" s="109"/>
      <c r="HE115" s="109"/>
      <c r="HF115" s="109"/>
      <c r="HG115" s="109"/>
      <c r="HH115" s="109"/>
      <c r="HI115" s="109"/>
      <c r="HJ115" s="109"/>
      <c r="HK115" s="109"/>
      <c r="HL115" s="109"/>
      <c r="HM115" s="109"/>
      <c r="HN115" s="109"/>
      <c r="HO115" s="109"/>
      <c r="HP115" s="109"/>
      <c r="HQ115" s="109"/>
      <c r="HR115" s="109"/>
      <c r="HS115" s="109"/>
      <c r="HT115" s="109"/>
      <c r="HU115" s="109"/>
      <c r="HV115" s="109"/>
      <c r="HW115" s="109"/>
      <c r="HX115" s="109"/>
      <c r="HY115" s="109"/>
      <c r="HZ115" s="109"/>
      <c r="IA115" s="109"/>
      <c r="IB115" s="109"/>
      <c r="IC115" s="109"/>
      <c r="ID115" s="109"/>
      <c r="IE115" s="109"/>
      <c r="IF115" s="109"/>
      <c r="IG115" s="109"/>
      <c r="IH115" s="109"/>
      <c r="II115" s="109"/>
      <c r="IJ115" s="109"/>
      <c r="IK115" s="109"/>
      <c r="IL115" s="109"/>
      <c r="IM115" s="109"/>
      <c r="IN115" s="109"/>
      <c r="IO115" s="109"/>
      <c r="IP115" s="109"/>
      <c r="IQ115" s="109"/>
      <c r="IR115" s="109"/>
      <c r="IS115" s="109"/>
      <c r="IT115" s="109"/>
      <c r="IU115" s="109"/>
      <c r="IV115" s="109"/>
      <c r="IW115" s="109"/>
      <c r="IX115" s="109"/>
      <c r="IY115" s="109"/>
      <c r="IZ115" s="109"/>
      <c r="JA115" s="109"/>
      <c r="JB115" s="109"/>
      <c r="JC115" s="109"/>
      <c r="JD115" s="109"/>
      <c r="JE115" s="109"/>
      <c r="JF115" s="109"/>
      <c r="JG115" s="109"/>
      <c r="JH115" s="109"/>
      <c r="JI115" s="109"/>
      <c r="JJ115" s="109"/>
      <c r="JK115" s="109"/>
      <c r="JL115" s="109"/>
      <c r="JM115" s="109"/>
      <c r="JN115" s="109"/>
      <c r="JO115" s="109"/>
      <c r="JP115" s="109"/>
      <c r="JQ115" s="109"/>
      <c r="JR115" s="109"/>
      <c r="JS115" s="109"/>
      <c r="JT115" s="109"/>
      <c r="JU115" s="109"/>
      <c r="JV115" s="109"/>
      <c r="JW115" s="109"/>
      <c r="JX115" s="109"/>
      <c r="JY115" s="109"/>
      <c r="JZ115" s="109"/>
      <c r="KA115" s="109"/>
      <c r="KB115" s="109"/>
      <c r="KC115" s="109"/>
      <c r="KD115" s="109"/>
      <c r="KE115" s="109"/>
      <c r="KF115" s="109"/>
      <c r="KG115" s="109"/>
      <c r="KH115" s="109"/>
      <c r="KI115" s="109"/>
      <c r="KJ115" s="109"/>
      <c r="KK115" s="109"/>
      <c r="KL115" s="109"/>
      <c r="KM115" s="109"/>
      <c r="KN115" s="109"/>
      <c r="KO115" s="109"/>
      <c r="KP115" s="109"/>
      <c r="KQ115" s="109"/>
      <c r="KR115" s="109"/>
      <c r="KS115" s="109"/>
      <c r="KT115" s="109"/>
      <c r="KU115" s="109"/>
      <c r="KV115" s="109"/>
      <c r="KW115" s="109"/>
      <c r="KX115" s="109"/>
      <c r="KY115" s="109"/>
      <c r="KZ115" s="109"/>
      <c r="LA115" s="109"/>
      <c r="LB115" s="109"/>
      <c r="LC115" s="109"/>
      <c r="LD115" s="109"/>
      <c r="LE115" s="109"/>
      <c r="LF115" s="109"/>
      <c r="LG115" s="109"/>
      <c r="LH115" s="109"/>
      <c r="LI115" s="109"/>
      <c r="LJ115" s="109"/>
      <c r="LK115" s="109"/>
      <c r="LL115" s="109"/>
      <c r="LM115" s="109"/>
      <c r="LN115" s="109"/>
      <c r="LO115" s="109"/>
      <c r="LP115" s="109"/>
      <c r="LQ115" s="109"/>
      <c r="LR115" s="109"/>
      <c r="LS115" s="109"/>
      <c r="LT115" s="109"/>
      <c r="LU115" s="109"/>
      <c r="LV115" s="109"/>
      <c r="LW115" s="109"/>
      <c r="LX115" s="109"/>
      <c r="LY115" s="109"/>
      <c r="LZ115" s="109"/>
      <c r="MA115" s="109"/>
      <c r="MB115" s="109"/>
      <c r="MC115" s="109"/>
      <c r="MD115" s="109"/>
      <c r="ME115" s="109"/>
      <c r="MF115" s="109"/>
      <c r="MG115" s="109"/>
      <c r="MH115" s="109"/>
      <c r="MI115" s="109"/>
      <c r="MJ115" s="109"/>
      <c r="MK115" s="109"/>
      <c r="ML115" s="109"/>
      <c r="MM115" s="109"/>
      <c r="MN115" s="109"/>
      <c r="MO115" s="109"/>
      <c r="MP115" s="109"/>
      <c r="MQ115" s="109"/>
      <c r="MR115" s="109"/>
      <c r="MS115" s="109"/>
      <c r="MT115" s="109"/>
      <c r="MU115" s="109"/>
      <c r="MV115" s="109"/>
      <c r="MW115" s="109"/>
      <c r="MX115" s="109"/>
      <c r="MY115" s="109"/>
      <c r="MZ115" s="109"/>
      <c r="NA115" s="109"/>
      <c r="NB115" s="109"/>
      <c r="NC115" s="109"/>
      <c r="ND115" s="109"/>
      <c r="NE115" s="109"/>
      <c r="NF115" s="109"/>
      <c r="NG115" s="109"/>
      <c r="NH115" s="109"/>
      <c r="NI115" s="109"/>
      <c r="NJ115" s="109"/>
      <c r="NK115" s="109"/>
      <c r="NL115" s="109"/>
      <c r="NM115" s="109"/>
      <c r="NN115" s="109"/>
      <c r="NO115" s="109"/>
      <c r="NP115" s="109"/>
      <c r="NQ115" s="109"/>
      <c r="NR115" s="109"/>
      <c r="NS115" s="109"/>
      <c r="NT115" s="109"/>
      <c r="NU115" s="109"/>
      <c r="NV115" s="109"/>
      <c r="NW115" s="109"/>
      <c r="NX115" s="109"/>
      <c r="NY115" s="109"/>
      <c r="NZ115" s="109"/>
      <c r="OA115" s="109"/>
      <c r="OB115" s="109"/>
      <c r="OC115" s="109"/>
      <c r="OD115" s="109"/>
      <c r="OE115" s="109"/>
      <c r="OF115" s="109"/>
      <c r="OG115" s="109"/>
      <c r="OH115" s="109"/>
      <c r="OI115" s="109"/>
      <c r="OJ115" s="109"/>
      <c r="OK115" s="109"/>
      <c r="OL115" s="109"/>
      <c r="OM115" s="109"/>
      <c r="ON115" s="109"/>
      <c r="OO115" s="109"/>
      <c r="OP115" s="109"/>
      <c r="OQ115" s="109"/>
      <c r="OR115" s="109"/>
      <c r="OS115" s="109"/>
      <c r="OT115" s="109"/>
      <c r="OU115" s="109"/>
      <c r="OV115" s="109"/>
      <c r="OW115" s="109"/>
      <c r="OX115" s="109"/>
      <c r="OY115" s="109"/>
      <c r="OZ115" s="109"/>
      <c r="PA115" s="109"/>
      <c r="PB115" s="109"/>
      <c r="PC115" s="109"/>
      <c r="PD115" s="109"/>
      <c r="PE115" s="109"/>
      <c r="PF115" s="109"/>
      <c r="PG115" s="109"/>
      <c r="PH115" s="109"/>
      <c r="PI115" s="109"/>
      <c r="PJ115" s="109"/>
      <c r="PK115" s="109"/>
      <c r="PL115" s="109"/>
      <c r="PM115" s="109"/>
      <c r="PN115" s="109"/>
      <c r="PO115" s="109"/>
      <c r="PP115" s="109"/>
      <c r="PQ115" s="109"/>
      <c r="PR115" s="109"/>
      <c r="PS115" s="109"/>
      <c r="PT115" s="109"/>
      <c r="PU115" s="109"/>
      <c r="PV115" s="109"/>
      <c r="PW115" s="109"/>
      <c r="PX115" s="109"/>
      <c r="PY115" s="109"/>
      <c r="PZ115" s="109"/>
      <c r="QA115" s="109"/>
      <c r="QB115" s="109"/>
      <c r="QC115" s="109"/>
      <c r="QD115" s="109"/>
      <c r="QE115" s="109"/>
      <c r="QF115" s="109"/>
      <c r="QG115" s="109"/>
      <c r="QH115" s="109"/>
      <c r="QI115" s="109"/>
      <c r="QJ115" s="109"/>
      <c r="QK115" s="23">
        <f t="shared" si="2"/>
        <v>22</v>
      </c>
      <c r="QL115" s="125"/>
      <c r="QM115" s="125"/>
      <c r="QN115" s="125">
        <v>836.88</v>
      </c>
      <c r="QO115" s="125"/>
      <c r="QP115" s="125"/>
      <c r="QQ115" s="125"/>
      <c r="QR115" s="125"/>
      <c r="QS115" s="130"/>
    </row>
    <row r="116" spans="1:461" s="5" customFormat="1" ht="12.75" customHeight="1" x14ac:dyDescent="0.2">
      <c r="A116" s="52">
        <v>44622</v>
      </c>
      <c r="B116" s="90" t="s">
        <v>371</v>
      </c>
      <c r="C116" s="107"/>
      <c r="D116" s="107"/>
      <c r="E116" s="108"/>
      <c r="F116" s="108"/>
      <c r="G116" s="108"/>
      <c r="H116" s="108"/>
      <c r="I116" s="108"/>
      <c r="J116" s="108"/>
      <c r="K116" s="108"/>
      <c r="L116" s="108"/>
      <c r="M116" s="108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 s="109"/>
      <c r="BG116" s="109"/>
      <c r="BH116" s="109"/>
      <c r="BI116" s="109"/>
      <c r="BJ116" s="109"/>
      <c r="BK116" s="109"/>
      <c r="BL116" s="109"/>
      <c r="BM116" s="109"/>
      <c r="BN116" s="109"/>
      <c r="BO116" s="109"/>
      <c r="BP116" s="109"/>
      <c r="BQ116" s="109"/>
      <c r="BR116" s="109"/>
      <c r="BS116" s="109"/>
      <c r="BT116" s="109"/>
      <c r="BU116" s="109"/>
      <c r="BV116" s="109"/>
      <c r="BW116" s="109"/>
      <c r="BX116" s="109"/>
      <c r="BY116" s="109"/>
      <c r="BZ116" s="109"/>
      <c r="CA116" s="109"/>
      <c r="CB116" s="109"/>
      <c r="CC116" s="109"/>
      <c r="CD116" s="109"/>
      <c r="CE116" s="109"/>
      <c r="CF116" s="109"/>
      <c r="CG116" s="109"/>
      <c r="CH116" s="109"/>
      <c r="CI116" s="109"/>
      <c r="CJ116" s="109"/>
      <c r="CK116" s="109"/>
      <c r="CL116" s="109"/>
      <c r="CM116" s="109"/>
      <c r="CN116" s="109"/>
      <c r="CO116" s="109"/>
      <c r="CP116" s="109"/>
      <c r="CQ116" s="109"/>
      <c r="CR116" s="109"/>
      <c r="CS116" s="109"/>
      <c r="CT116" s="109"/>
      <c r="CU116" s="109"/>
      <c r="CV116" s="109"/>
      <c r="CW116" s="109"/>
      <c r="CX116" s="109"/>
      <c r="CY116" s="109"/>
      <c r="CZ116" s="109"/>
      <c r="DA116" s="109"/>
      <c r="DB116" s="109"/>
      <c r="DC116" s="109"/>
      <c r="DD116" s="109"/>
      <c r="DE116" s="109"/>
      <c r="DF116" s="109"/>
      <c r="DG116" s="109"/>
      <c r="DH116" s="109"/>
      <c r="DI116" s="109"/>
      <c r="DJ116" s="109"/>
      <c r="DK116" s="109"/>
      <c r="DL116" s="109"/>
      <c r="DM116" s="109"/>
      <c r="DN116" s="109"/>
      <c r="DO116" s="109"/>
      <c r="DP116" s="109"/>
      <c r="DQ116" s="109"/>
      <c r="DR116" s="109"/>
      <c r="DS116" s="109"/>
      <c r="DT116" s="109"/>
      <c r="DU116" s="109"/>
      <c r="DV116" s="109"/>
      <c r="DW116" s="109"/>
      <c r="DX116" s="109"/>
      <c r="DY116" s="109"/>
      <c r="DZ116" s="109"/>
      <c r="EA116" s="109"/>
      <c r="EB116" s="109"/>
      <c r="EC116" s="109"/>
      <c r="ED116" s="109"/>
      <c r="EE116" s="109"/>
      <c r="EF116" s="109"/>
      <c r="EG116" s="109"/>
      <c r="EH116" s="109"/>
      <c r="EI116" s="109"/>
      <c r="EJ116" s="109"/>
      <c r="EK116" s="109"/>
      <c r="EL116" s="109"/>
      <c r="EM116" s="109"/>
      <c r="EN116" s="109"/>
      <c r="EO116" s="109"/>
      <c r="EP116" s="109"/>
      <c r="EQ116" s="109"/>
      <c r="ER116" s="109"/>
      <c r="ES116" s="109"/>
      <c r="ET116" s="109"/>
      <c r="EU116" s="109"/>
      <c r="EV116" s="109"/>
      <c r="EW116" s="109"/>
      <c r="EX116" s="109"/>
      <c r="EY116" s="109"/>
      <c r="EZ116" s="109"/>
      <c r="FA116" s="109"/>
      <c r="FB116" s="109"/>
      <c r="FC116" s="109"/>
      <c r="FD116" s="109"/>
      <c r="FE116" s="109"/>
      <c r="FF116" s="109"/>
      <c r="FG116" s="109"/>
      <c r="FH116" s="109"/>
      <c r="FI116" s="109"/>
      <c r="FJ116" s="109"/>
      <c r="FK116" s="109"/>
      <c r="FL116" s="109"/>
      <c r="FM116" s="109"/>
      <c r="FN116" s="109"/>
      <c r="FO116" s="109"/>
      <c r="FP116" s="109"/>
      <c r="FQ116" s="109"/>
      <c r="FR116" s="109"/>
      <c r="FS116" s="109"/>
      <c r="FT116" s="109"/>
      <c r="FU116" s="109"/>
      <c r="FV116" s="109"/>
      <c r="FW116" s="109"/>
      <c r="FX116" s="109"/>
      <c r="FY116" s="109"/>
      <c r="FZ116" s="109"/>
      <c r="GA116" s="109"/>
      <c r="GB116" s="109"/>
      <c r="GC116" s="109"/>
      <c r="GD116" s="109"/>
      <c r="GE116" s="109"/>
      <c r="GF116" s="109"/>
      <c r="GG116" s="109"/>
      <c r="GH116" s="109"/>
      <c r="GI116" s="109"/>
      <c r="GJ116" s="109"/>
      <c r="GK116" s="109"/>
      <c r="GL116" s="109"/>
      <c r="GM116" s="109">
        <v>10</v>
      </c>
      <c r="GN116" s="109"/>
      <c r="GO116" s="109"/>
      <c r="GP116" s="109"/>
      <c r="GQ116" s="109"/>
      <c r="GR116" s="109"/>
      <c r="GS116" s="109"/>
      <c r="GT116" s="109"/>
      <c r="GU116" s="109"/>
      <c r="GV116" s="109"/>
      <c r="GW116" s="109"/>
      <c r="GX116" s="109"/>
      <c r="GY116" s="109"/>
      <c r="GZ116" s="109"/>
      <c r="HA116" s="109"/>
      <c r="HB116" s="109"/>
      <c r="HC116" s="109"/>
      <c r="HD116" s="109"/>
      <c r="HE116" s="109"/>
      <c r="HF116" s="109"/>
      <c r="HG116" s="109"/>
      <c r="HH116" s="109"/>
      <c r="HI116" s="109"/>
      <c r="HJ116" s="109"/>
      <c r="HK116" s="109"/>
      <c r="HL116" s="109"/>
      <c r="HM116" s="109"/>
      <c r="HN116" s="109"/>
      <c r="HO116" s="109"/>
      <c r="HP116" s="109"/>
      <c r="HQ116" s="109"/>
      <c r="HR116" s="109"/>
      <c r="HS116" s="109"/>
      <c r="HT116" s="109"/>
      <c r="HU116" s="109"/>
      <c r="HV116" s="109"/>
      <c r="HW116" s="109"/>
      <c r="HX116" s="109"/>
      <c r="HY116" s="109"/>
      <c r="HZ116" s="109"/>
      <c r="IA116" s="109"/>
      <c r="IB116" s="109"/>
      <c r="IC116" s="109"/>
      <c r="ID116" s="109"/>
      <c r="IE116" s="109"/>
      <c r="IF116" s="109"/>
      <c r="IG116" s="109"/>
      <c r="IH116" s="109"/>
      <c r="II116" s="109"/>
      <c r="IJ116" s="109"/>
      <c r="IK116" s="109"/>
      <c r="IL116" s="109"/>
      <c r="IM116" s="109"/>
      <c r="IN116" s="109"/>
      <c r="IO116" s="109"/>
      <c r="IP116" s="109"/>
      <c r="IQ116" s="109"/>
      <c r="IR116" s="109"/>
      <c r="IS116" s="109"/>
      <c r="IT116" s="109"/>
      <c r="IU116" s="109"/>
      <c r="IV116" s="109"/>
      <c r="IW116" s="109"/>
      <c r="IX116" s="109"/>
      <c r="IY116" s="109">
        <v>70</v>
      </c>
      <c r="IZ116" s="109"/>
      <c r="JA116" s="109"/>
      <c r="JB116" s="109"/>
      <c r="JC116" s="109">
        <v>20</v>
      </c>
      <c r="JD116" s="109"/>
      <c r="JE116" s="109"/>
      <c r="JF116" s="109"/>
      <c r="JG116" s="109"/>
      <c r="JH116" s="109"/>
      <c r="JI116" s="109"/>
      <c r="JJ116" s="109"/>
      <c r="JK116" s="109"/>
      <c r="JL116" s="109"/>
      <c r="JM116" s="109"/>
      <c r="JN116" s="109"/>
      <c r="JO116" s="109"/>
      <c r="JP116" s="109"/>
      <c r="JQ116" s="109"/>
      <c r="JR116" s="109"/>
      <c r="JS116" s="109"/>
      <c r="JT116" s="109"/>
      <c r="JU116" s="109"/>
      <c r="JV116" s="109"/>
      <c r="JW116" s="109"/>
      <c r="JX116" s="109"/>
      <c r="JY116" s="109"/>
      <c r="JZ116" s="109"/>
      <c r="KA116" s="109"/>
      <c r="KB116" s="109"/>
      <c r="KC116" s="109"/>
      <c r="KD116" s="109"/>
      <c r="KE116" s="109"/>
      <c r="KF116" s="109"/>
      <c r="KG116" s="109"/>
      <c r="KH116" s="109"/>
      <c r="KI116" s="109"/>
      <c r="KJ116" s="109"/>
      <c r="KK116" s="109"/>
      <c r="KL116" s="109"/>
      <c r="KM116" s="109"/>
      <c r="KN116" s="109"/>
      <c r="KO116" s="109"/>
      <c r="KP116" s="109"/>
      <c r="KQ116" s="109"/>
      <c r="KR116" s="109"/>
      <c r="KS116" s="109"/>
      <c r="KT116" s="109"/>
      <c r="KU116" s="109"/>
      <c r="KV116" s="109"/>
      <c r="KW116" s="109"/>
      <c r="KX116" s="109"/>
      <c r="KY116" s="109"/>
      <c r="KZ116" s="109"/>
      <c r="LA116" s="109"/>
      <c r="LB116" s="109"/>
      <c r="LC116" s="109"/>
      <c r="LD116" s="109"/>
      <c r="LE116" s="109"/>
      <c r="LF116" s="109"/>
      <c r="LG116" s="109"/>
      <c r="LH116" s="109"/>
      <c r="LI116" s="109"/>
      <c r="LJ116" s="109"/>
      <c r="LK116" s="109"/>
      <c r="LL116" s="109"/>
      <c r="LM116" s="109"/>
      <c r="LN116" s="109"/>
      <c r="LO116" s="109"/>
      <c r="LP116" s="109"/>
      <c r="LQ116" s="109"/>
      <c r="LR116" s="109"/>
      <c r="LS116" s="109"/>
      <c r="LT116" s="109"/>
      <c r="LU116" s="109"/>
      <c r="LV116" s="109"/>
      <c r="LW116" s="109"/>
      <c r="LX116" s="109"/>
      <c r="LY116" s="109"/>
      <c r="LZ116" s="109"/>
      <c r="MA116" s="109"/>
      <c r="MB116" s="109"/>
      <c r="MC116" s="109"/>
      <c r="MD116" s="109"/>
      <c r="ME116" s="109"/>
      <c r="MF116" s="109"/>
      <c r="MG116" s="109"/>
      <c r="MH116" s="109"/>
      <c r="MI116" s="109"/>
      <c r="MJ116" s="109"/>
      <c r="MK116" s="109"/>
      <c r="ML116" s="109"/>
      <c r="MM116" s="109"/>
      <c r="MN116" s="109"/>
      <c r="MO116" s="109"/>
      <c r="MP116" s="109"/>
      <c r="MQ116" s="109"/>
      <c r="MR116" s="109"/>
      <c r="MS116" s="109"/>
      <c r="MT116" s="109"/>
      <c r="MU116" s="109"/>
      <c r="MV116" s="109"/>
      <c r="MW116" s="109"/>
      <c r="MX116" s="109"/>
      <c r="MY116" s="109"/>
      <c r="MZ116" s="109"/>
      <c r="NA116" s="109"/>
      <c r="NB116" s="109"/>
      <c r="NC116" s="109"/>
      <c r="ND116" s="109"/>
      <c r="NE116" s="109"/>
      <c r="NF116" s="109"/>
      <c r="NG116" s="109"/>
      <c r="NH116" s="109"/>
      <c r="NI116" s="109"/>
      <c r="NJ116" s="109"/>
      <c r="NK116" s="109"/>
      <c r="NL116" s="109"/>
      <c r="NM116" s="109"/>
      <c r="NN116" s="109"/>
      <c r="NO116" s="109"/>
      <c r="NP116" s="109"/>
      <c r="NQ116" s="109"/>
      <c r="NR116" s="109"/>
      <c r="NS116" s="109"/>
      <c r="NT116" s="109"/>
      <c r="NU116" s="109"/>
      <c r="NV116" s="109"/>
      <c r="NW116" s="109"/>
      <c r="NX116" s="109"/>
      <c r="NY116" s="109"/>
      <c r="NZ116" s="109"/>
      <c r="OA116" s="109"/>
      <c r="OB116" s="109"/>
      <c r="OC116" s="109"/>
      <c r="OD116" s="109"/>
      <c r="OE116" s="109"/>
      <c r="OF116" s="109"/>
      <c r="OG116" s="109"/>
      <c r="OH116" s="109"/>
      <c r="OI116" s="109"/>
      <c r="OJ116" s="109"/>
      <c r="OK116" s="109"/>
      <c r="OL116" s="109"/>
      <c r="OM116" s="109"/>
      <c r="ON116" s="109"/>
      <c r="OO116" s="109"/>
      <c r="OP116" s="109"/>
      <c r="OQ116" s="109"/>
      <c r="OR116" s="109"/>
      <c r="OS116" s="109"/>
      <c r="OT116" s="109"/>
      <c r="OU116" s="109"/>
      <c r="OV116" s="109"/>
      <c r="OW116" s="109"/>
      <c r="OX116" s="109"/>
      <c r="OY116" s="109"/>
      <c r="OZ116" s="109"/>
      <c r="PA116" s="109"/>
      <c r="PB116" s="109"/>
      <c r="PC116" s="109"/>
      <c r="PD116" s="109"/>
      <c r="PE116" s="109"/>
      <c r="PF116" s="109"/>
      <c r="PG116" s="109"/>
      <c r="PH116" s="109"/>
      <c r="PI116" s="109"/>
      <c r="PJ116" s="109"/>
      <c r="PK116" s="109"/>
      <c r="PL116" s="109"/>
      <c r="PM116" s="109"/>
      <c r="PN116" s="109"/>
      <c r="PO116" s="109"/>
      <c r="PP116" s="109"/>
      <c r="PQ116" s="109"/>
      <c r="PR116" s="109"/>
      <c r="PS116" s="109"/>
      <c r="PT116" s="109"/>
      <c r="PU116" s="109"/>
      <c r="PV116" s="109"/>
      <c r="PW116" s="109"/>
      <c r="PX116" s="109"/>
      <c r="PY116" s="109"/>
      <c r="PZ116" s="109"/>
      <c r="QA116" s="109"/>
      <c r="QB116" s="109"/>
      <c r="QC116" s="109"/>
      <c r="QD116" s="109"/>
      <c r="QE116" s="109"/>
      <c r="QF116" s="109"/>
      <c r="QG116" s="109"/>
      <c r="QH116" s="109"/>
      <c r="QI116" s="109"/>
      <c r="QJ116" s="109"/>
      <c r="QK116" s="23">
        <f t="shared" si="2"/>
        <v>100</v>
      </c>
      <c r="QL116" s="125"/>
      <c r="QM116" s="125"/>
      <c r="QN116" s="125"/>
      <c r="QO116" s="125"/>
      <c r="QP116" s="125">
        <v>4895.28</v>
      </c>
      <c r="QQ116" s="125"/>
      <c r="QR116" s="125"/>
      <c r="QS116" s="130"/>
    </row>
    <row r="117" spans="1:461" s="5" customFormat="1" ht="12.75" customHeight="1" x14ac:dyDescent="0.2">
      <c r="A117" s="52">
        <v>44624</v>
      </c>
      <c r="B117" s="98" t="s">
        <v>354</v>
      </c>
      <c r="C117" s="107"/>
      <c r="D117" s="107"/>
      <c r="E117" s="108"/>
      <c r="F117" s="108"/>
      <c r="G117" s="108"/>
      <c r="H117" s="108"/>
      <c r="I117" s="108"/>
      <c r="J117" s="108"/>
      <c r="K117" s="108"/>
      <c r="L117" s="108"/>
      <c r="M117" s="108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 s="109"/>
      <c r="BG117" s="109"/>
      <c r="BH117" s="109"/>
      <c r="BI117" s="109"/>
      <c r="BJ117" s="109"/>
      <c r="BK117" s="109"/>
      <c r="BL117" s="109"/>
      <c r="BM117" s="109"/>
      <c r="BN117" s="109"/>
      <c r="BO117" s="109"/>
      <c r="BP117" s="109"/>
      <c r="BQ117" s="109"/>
      <c r="BR117" s="109"/>
      <c r="BS117" s="109"/>
      <c r="BT117" s="109"/>
      <c r="BU117" s="109"/>
      <c r="BV117" s="109"/>
      <c r="BW117" s="109"/>
      <c r="BX117" s="109"/>
      <c r="BY117" s="109"/>
      <c r="BZ117" s="109"/>
      <c r="CA117" s="109"/>
      <c r="CB117" s="109"/>
      <c r="CC117" s="109"/>
      <c r="CD117" s="109"/>
      <c r="CE117" s="109"/>
      <c r="CF117" s="109"/>
      <c r="CG117" s="109"/>
      <c r="CH117" s="109"/>
      <c r="CI117" s="109"/>
      <c r="CJ117" s="109"/>
      <c r="CK117" s="109"/>
      <c r="CL117" s="109"/>
      <c r="CM117" s="109"/>
      <c r="CN117" s="109"/>
      <c r="CO117" s="109"/>
      <c r="CP117" s="109"/>
      <c r="CQ117" s="109"/>
      <c r="CR117" s="109"/>
      <c r="CS117" s="109"/>
      <c r="CT117" s="109"/>
      <c r="CU117" s="109"/>
      <c r="CV117" s="109"/>
      <c r="CW117" s="109"/>
      <c r="CX117" s="109"/>
      <c r="CY117" s="109"/>
      <c r="CZ117" s="109"/>
      <c r="DA117" s="109"/>
      <c r="DB117" s="109"/>
      <c r="DC117" s="109"/>
      <c r="DD117" s="109"/>
      <c r="DE117" s="109"/>
      <c r="DF117" s="109"/>
      <c r="DG117" s="109"/>
      <c r="DH117" s="109"/>
      <c r="DI117" s="109"/>
      <c r="DJ117" s="109"/>
      <c r="DK117" s="109"/>
      <c r="DL117" s="109"/>
      <c r="DM117" s="109"/>
      <c r="DN117" s="109"/>
      <c r="DO117" s="109"/>
      <c r="DP117" s="109"/>
      <c r="DQ117" s="109"/>
      <c r="DR117" s="109"/>
      <c r="DS117" s="109"/>
      <c r="DT117" s="109"/>
      <c r="DU117" s="109"/>
      <c r="DV117" s="109"/>
      <c r="DW117" s="109"/>
      <c r="DX117" s="109"/>
      <c r="DY117" s="109"/>
      <c r="DZ117" s="109"/>
      <c r="EA117" s="109"/>
      <c r="EB117" s="109"/>
      <c r="EC117" s="109"/>
      <c r="ED117" s="109"/>
      <c r="EE117" s="109"/>
      <c r="EF117" s="109"/>
      <c r="EG117" s="109"/>
      <c r="EH117" s="109"/>
      <c r="EI117" s="109"/>
      <c r="EJ117" s="109"/>
      <c r="EK117" s="109"/>
      <c r="EL117" s="109"/>
      <c r="EM117" s="109"/>
      <c r="EN117" s="109"/>
      <c r="EO117" s="109"/>
      <c r="EP117" s="109"/>
      <c r="EQ117" s="109"/>
      <c r="ER117" s="109"/>
      <c r="ES117" s="109"/>
      <c r="ET117" s="109"/>
      <c r="EU117" s="109"/>
      <c r="EV117" s="109"/>
      <c r="EW117" s="109"/>
      <c r="EX117" s="109"/>
      <c r="EY117" s="109"/>
      <c r="EZ117" s="109"/>
      <c r="FA117" s="109"/>
      <c r="FB117" s="109"/>
      <c r="FC117" s="109"/>
      <c r="FD117" s="109"/>
      <c r="FE117" s="109"/>
      <c r="FF117" s="109"/>
      <c r="FG117" s="109"/>
      <c r="FH117" s="109"/>
      <c r="FI117" s="109"/>
      <c r="FJ117" s="109"/>
      <c r="FK117" s="109"/>
      <c r="FL117" s="109"/>
      <c r="FM117" s="109"/>
      <c r="FN117" s="109"/>
      <c r="FO117" s="109"/>
      <c r="FP117" s="109"/>
      <c r="FQ117" s="109"/>
      <c r="FR117" s="109"/>
      <c r="FS117" s="109"/>
      <c r="FT117" s="109"/>
      <c r="FU117" s="109"/>
      <c r="FV117" s="109"/>
      <c r="FW117" s="109"/>
      <c r="FX117" s="109"/>
      <c r="FY117" s="109"/>
      <c r="FZ117" s="109"/>
      <c r="GA117" s="109"/>
      <c r="GB117" s="109"/>
      <c r="GC117" s="109"/>
      <c r="GD117" s="109"/>
      <c r="GE117" s="109"/>
      <c r="GF117" s="109"/>
      <c r="GG117" s="109"/>
      <c r="GH117" s="109"/>
      <c r="GI117" s="109"/>
      <c r="GJ117" s="109"/>
      <c r="GK117" s="109"/>
      <c r="GL117" s="109"/>
      <c r="GM117" s="109"/>
      <c r="GN117" s="109"/>
      <c r="GO117" s="109"/>
      <c r="GP117" s="109"/>
      <c r="GQ117" s="109"/>
      <c r="GR117" s="109"/>
      <c r="GS117" s="109"/>
      <c r="GT117" s="109"/>
      <c r="GU117" s="109"/>
      <c r="GV117" s="109"/>
      <c r="GW117" s="109"/>
      <c r="GX117" s="109"/>
      <c r="GY117" s="109"/>
      <c r="GZ117" s="109"/>
      <c r="HA117" s="109"/>
      <c r="HB117" s="109"/>
      <c r="HC117" s="109"/>
      <c r="HD117" s="109"/>
      <c r="HE117" s="109"/>
      <c r="HF117" s="109"/>
      <c r="HG117" s="109"/>
      <c r="HH117" s="109"/>
      <c r="HI117" s="109"/>
      <c r="HJ117" s="109"/>
      <c r="HK117" s="109"/>
      <c r="HL117" s="109"/>
      <c r="HM117" s="109"/>
      <c r="HN117" s="109"/>
      <c r="HO117" s="109"/>
      <c r="HP117" s="109"/>
      <c r="HQ117" s="109"/>
      <c r="HR117" s="109"/>
      <c r="HS117" s="109"/>
      <c r="HT117" s="109"/>
      <c r="HU117" s="109"/>
      <c r="HV117" s="109"/>
      <c r="HW117" s="109"/>
      <c r="HX117" s="109"/>
      <c r="HY117" s="109"/>
      <c r="HZ117" s="109"/>
      <c r="IA117" s="109"/>
      <c r="IB117" s="109"/>
      <c r="IC117" s="109"/>
      <c r="ID117" s="109"/>
      <c r="IE117" s="109"/>
      <c r="IF117" s="109"/>
      <c r="IG117" s="109"/>
      <c r="IH117" s="109"/>
      <c r="II117" s="109"/>
      <c r="IJ117" s="109"/>
      <c r="IK117" s="109"/>
      <c r="IL117" s="109"/>
      <c r="IM117" s="109"/>
      <c r="IN117" s="109"/>
      <c r="IO117" s="109"/>
      <c r="IP117" s="109"/>
      <c r="IQ117" s="109"/>
      <c r="IR117" s="109"/>
      <c r="IS117" s="109"/>
      <c r="IT117" s="109"/>
      <c r="IU117" s="109"/>
      <c r="IV117" s="109">
        <v>50</v>
      </c>
      <c r="IW117" s="109"/>
      <c r="IX117" s="109"/>
      <c r="IY117" s="109"/>
      <c r="IZ117" s="109"/>
      <c r="JA117" s="109"/>
      <c r="JB117" s="109"/>
      <c r="JC117" s="109"/>
      <c r="JD117" s="109"/>
      <c r="JE117" s="109"/>
      <c r="JF117" s="109"/>
      <c r="JG117" s="109"/>
      <c r="JH117" s="109"/>
      <c r="JI117" s="109"/>
      <c r="JJ117" s="109"/>
      <c r="JK117" s="109"/>
      <c r="JL117" s="109"/>
      <c r="JM117" s="109"/>
      <c r="JN117" s="109"/>
      <c r="JO117" s="109"/>
      <c r="JP117" s="109"/>
      <c r="JQ117" s="109"/>
      <c r="JR117" s="109"/>
      <c r="JS117" s="109"/>
      <c r="JT117" s="109"/>
      <c r="JU117" s="109"/>
      <c r="JV117" s="109"/>
      <c r="JW117" s="109"/>
      <c r="JX117" s="109"/>
      <c r="JY117" s="109"/>
      <c r="JZ117" s="109"/>
      <c r="KA117" s="109"/>
      <c r="KB117" s="109"/>
      <c r="KC117" s="109"/>
      <c r="KD117" s="109"/>
      <c r="KE117" s="109"/>
      <c r="KF117" s="109"/>
      <c r="KG117" s="109"/>
      <c r="KH117" s="109"/>
      <c r="KI117" s="109"/>
      <c r="KJ117" s="109"/>
      <c r="KK117" s="109"/>
      <c r="KL117" s="109"/>
      <c r="KM117" s="109"/>
      <c r="KN117" s="109"/>
      <c r="KO117" s="109"/>
      <c r="KP117" s="109"/>
      <c r="KQ117" s="109"/>
      <c r="KR117" s="109"/>
      <c r="KS117" s="109"/>
      <c r="KT117" s="109"/>
      <c r="KU117" s="109"/>
      <c r="KV117" s="109"/>
      <c r="KW117" s="109"/>
      <c r="KX117" s="109"/>
      <c r="KY117" s="109"/>
      <c r="KZ117" s="109"/>
      <c r="LA117" s="109"/>
      <c r="LB117" s="109"/>
      <c r="LC117" s="109"/>
      <c r="LD117" s="109"/>
      <c r="LE117" s="109"/>
      <c r="LF117" s="109"/>
      <c r="LG117" s="109"/>
      <c r="LH117" s="109"/>
      <c r="LI117" s="109"/>
      <c r="LJ117" s="109"/>
      <c r="LK117" s="109"/>
      <c r="LL117" s="109"/>
      <c r="LM117" s="109"/>
      <c r="LN117" s="109"/>
      <c r="LO117" s="109"/>
      <c r="LP117" s="109"/>
      <c r="LQ117" s="109"/>
      <c r="LR117" s="109"/>
      <c r="LS117" s="109"/>
      <c r="LT117" s="109"/>
      <c r="LU117" s="109"/>
      <c r="LV117" s="109"/>
      <c r="LW117" s="109"/>
      <c r="LX117" s="109"/>
      <c r="LY117" s="109"/>
      <c r="LZ117" s="109"/>
      <c r="MA117" s="109"/>
      <c r="MB117" s="109"/>
      <c r="MC117" s="109"/>
      <c r="MD117" s="109"/>
      <c r="ME117" s="109"/>
      <c r="MF117" s="109"/>
      <c r="MG117" s="109"/>
      <c r="MH117" s="109"/>
      <c r="MI117" s="109"/>
      <c r="MJ117" s="109"/>
      <c r="MK117" s="109"/>
      <c r="ML117" s="109"/>
      <c r="MM117" s="109"/>
      <c r="MN117" s="109"/>
      <c r="MO117" s="109"/>
      <c r="MP117" s="109"/>
      <c r="MQ117" s="109"/>
      <c r="MR117" s="109"/>
      <c r="MS117" s="109"/>
      <c r="MT117" s="109"/>
      <c r="MU117" s="109"/>
      <c r="MV117" s="109"/>
      <c r="MW117" s="109"/>
      <c r="MX117" s="109"/>
      <c r="MY117" s="109"/>
      <c r="MZ117" s="109"/>
      <c r="NA117" s="109"/>
      <c r="NB117" s="109"/>
      <c r="NC117" s="109"/>
      <c r="ND117" s="109"/>
      <c r="NE117" s="109"/>
      <c r="NF117" s="109"/>
      <c r="NG117" s="109"/>
      <c r="NH117" s="109"/>
      <c r="NI117" s="109"/>
      <c r="NJ117" s="109"/>
      <c r="NK117" s="109"/>
      <c r="NL117" s="109"/>
      <c r="NM117" s="109"/>
      <c r="NN117" s="109"/>
      <c r="NO117" s="109"/>
      <c r="NP117" s="109"/>
      <c r="NQ117" s="109"/>
      <c r="NR117" s="109"/>
      <c r="NS117" s="109"/>
      <c r="NT117" s="109"/>
      <c r="NU117" s="109"/>
      <c r="NV117" s="109"/>
      <c r="NW117" s="109"/>
      <c r="NX117" s="109"/>
      <c r="NY117" s="109"/>
      <c r="NZ117" s="109"/>
      <c r="OA117" s="109"/>
      <c r="OB117" s="109"/>
      <c r="OC117" s="109"/>
      <c r="OD117" s="109"/>
      <c r="OE117" s="109"/>
      <c r="OF117" s="109"/>
      <c r="OG117" s="109"/>
      <c r="OH117" s="109"/>
      <c r="OI117" s="109"/>
      <c r="OJ117" s="109"/>
      <c r="OK117" s="109"/>
      <c r="OL117" s="109"/>
      <c r="OM117" s="109"/>
      <c r="ON117" s="109"/>
      <c r="OO117" s="109"/>
      <c r="OP117" s="109"/>
      <c r="OQ117" s="109"/>
      <c r="OR117" s="109"/>
      <c r="OS117" s="109"/>
      <c r="OT117" s="109"/>
      <c r="OU117" s="109"/>
      <c r="OV117" s="109"/>
      <c r="OW117" s="109"/>
      <c r="OX117" s="109"/>
      <c r="OY117" s="109"/>
      <c r="OZ117" s="109"/>
      <c r="PA117" s="109"/>
      <c r="PB117" s="109"/>
      <c r="PC117" s="109"/>
      <c r="PD117" s="109"/>
      <c r="PE117" s="109"/>
      <c r="PF117" s="109"/>
      <c r="PG117" s="109"/>
      <c r="PH117" s="109"/>
      <c r="PI117" s="109"/>
      <c r="PJ117" s="109"/>
      <c r="PK117" s="109"/>
      <c r="PL117" s="109"/>
      <c r="PM117" s="109"/>
      <c r="PN117" s="109"/>
      <c r="PO117" s="109"/>
      <c r="PP117" s="109"/>
      <c r="PQ117" s="109"/>
      <c r="PR117" s="109"/>
      <c r="PS117" s="109"/>
      <c r="PT117" s="109"/>
      <c r="PU117" s="109"/>
      <c r="PV117" s="109"/>
      <c r="PW117" s="109"/>
      <c r="PX117" s="109"/>
      <c r="PY117" s="109"/>
      <c r="PZ117" s="109"/>
      <c r="QA117" s="109"/>
      <c r="QB117" s="109"/>
      <c r="QC117" s="109"/>
      <c r="QD117" s="109"/>
      <c r="QE117" s="109"/>
      <c r="QF117" s="109"/>
      <c r="QG117" s="109"/>
      <c r="QH117" s="109"/>
      <c r="QI117" s="109"/>
      <c r="QJ117" s="109"/>
      <c r="QK117" s="23">
        <f t="shared" si="2"/>
        <v>50</v>
      </c>
      <c r="QL117" s="125"/>
      <c r="QM117" s="125"/>
      <c r="QN117" s="125"/>
      <c r="QO117" s="125">
        <v>3084</v>
      </c>
      <c r="QP117" s="125"/>
      <c r="QQ117" s="125"/>
      <c r="QR117" s="125"/>
      <c r="QS117" s="130"/>
    </row>
    <row r="118" spans="1:461" s="5" customFormat="1" ht="12.75" customHeight="1" x14ac:dyDescent="0.2">
      <c r="A118" s="52">
        <v>44624</v>
      </c>
      <c r="B118" s="90" t="s">
        <v>496</v>
      </c>
      <c r="C118" s="107"/>
      <c r="D118" s="107"/>
      <c r="E118" s="108"/>
      <c r="F118" s="108"/>
      <c r="G118" s="108"/>
      <c r="H118" s="108"/>
      <c r="I118" s="108"/>
      <c r="J118" s="108"/>
      <c r="K118" s="108"/>
      <c r="L118" s="108"/>
      <c r="M118" s="108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 s="109"/>
      <c r="BG118" s="109"/>
      <c r="BH118" s="109"/>
      <c r="BI118" s="109"/>
      <c r="BJ118" s="109"/>
      <c r="BK118" s="109"/>
      <c r="BL118" s="109"/>
      <c r="BM118" s="109"/>
      <c r="BN118" s="109"/>
      <c r="BO118" s="109"/>
      <c r="BP118" s="109"/>
      <c r="BQ118" s="109"/>
      <c r="BR118" s="109"/>
      <c r="BS118" s="109"/>
      <c r="BT118" s="109"/>
      <c r="BU118" s="109"/>
      <c r="BV118" s="109"/>
      <c r="BW118" s="109"/>
      <c r="BX118" s="109"/>
      <c r="BY118" s="109"/>
      <c r="BZ118" s="109"/>
      <c r="CA118" s="109"/>
      <c r="CB118" s="109"/>
      <c r="CC118" s="109"/>
      <c r="CD118" s="109"/>
      <c r="CE118" s="109"/>
      <c r="CF118" s="109"/>
      <c r="CG118" s="109"/>
      <c r="CH118" s="109"/>
      <c r="CI118" s="109"/>
      <c r="CJ118" s="109"/>
      <c r="CK118" s="109"/>
      <c r="CL118" s="109"/>
      <c r="CM118" s="109"/>
      <c r="CN118" s="109"/>
      <c r="CO118" s="109"/>
      <c r="CP118" s="109"/>
      <c r="CQ118" s="109"/>
      <c r="CR118" s="109"/>
      <c r="CS118" s="109"/>
      <c r="CT118" s="109"/>
      <c r="CU118" s="109"/>
      <c r="CV118" s="109"/>
      <c r="CW118" s="109"/>
      <c r="CX118" s="109"/>
      <c r="CY118" s="109"/>
      <c r="CZ118" s="109"/>
      <c r="DA118" s="109"/>
      <c r="DB118" s="109"/>
      <c r="DC118" s="109"/>
      <c r="DD118" s="109"/>
      <c r="DE118" s="109"/>
      <c r="DF118" s="109"/>
      <c r="DG118" s="109"/>
      <c r="DH118" s="109"/>
      <c r="DI118" s="109"/>
      <c r="DJ118" s="109"/>
      <c r="DK118" s="109"/>
      <c r="DL118" s="109"/>
      <c r="DM118" s="109"/>
      <c r="DN118" s="109"/>
      <c r="DO118" s="109"/>
      <c r="DP118" s="109"/>
      <c r="DQ118" s="109"/>
      <c r="DR118" s="109"/>
      <c r="DS118" s="109"/>
      <c r="DT118" s="109"/>
      <c r="DU118" s="109"/>
      <c r="DV118" s="109"/>
      <c r="DW118" s="109"/>
      <c r="DX118" s="109"/>
      <c r="DY118" s="109"/>
      <c r="DZ118" s="109"/>
      <c r="EA118" s="109"/>
      <c r="EB118" s="109"/>
      <c r="EC118" s="109"/>
      <c r="ED118" s="109"/>
      <c r="EE118" s="109"/>
      <c r="EF118" s="109"/>
      <c r="EG118" s="109"/>
      <c r="EH118" s="109"/>
      <c r="EI118" s="109"/>
      <c r="EJ118" s="109"/>
      <c r="EK118" s="109"/>
      <c r="EL118" s="109"/>
      <c r="EM118" s="109"/>
      <c r="EN118" s="109"/>
      <c r="EO118" s="109"/>
      <c r="EP118" s="109"/>
      <c r="EQ118" s="109"/>
      <c r="ER118" s="109"/>
      <c r="ES118" s="109"/>
      <c r="ET118" s="109"/>
      <c r="EU118" s="109"/>
      <c r="EV118" s="109"/>
      <c r="EW118" s="109"/>
      <c r="EX118" s="109"/>
      <c r="EY118" s="109"/>
      <c r="EZ118" s="109"/>
      <c r="FA118" s="109"/>
      <c r="FB118" s="109"/>
      <c r="FC118" s="109"/>
      <c r="FD118" s="109"/>
      <c r="FE118" s="109"/>
      <c r="FF118" s="109"/>
      <c r="FG118" s="109"/>
      <c r="FH118" s="109"/>
      <c r="FI118" s="109"/>
      <c r="FJ118" s="109"/>
      <c r="FK118" s="109"/>
      <c r="FL118" s="109"/>
      <c r="FM118" s="109"/>
      <c r="FN118" s="109"/>
      <c r="FO118" s="109"/>
      <c r="FP118" s="109"/>
      <c r="FQ118" s="109"/>
      <c r="FR118" s="109"/>
      <c r="FS118" s="109"/>
      <c r="FT118" s="109"/>
      <c r="FU118" s="109"/>
      <c r="FV118" s="109"/>
      <c r="FW118" s="109"/>
      <c r="FX118" s="109"/>
      <c r="FY118" s="109"/>
      <c r="FZ118" s="109"/>
      <c r="GA118" s="109"/>
      <c r="GB118" s="109"/>
      <c r="GC118" s="109"/>
      <c r="GD118" s="109"/>
      <c r="GE118" s="109"/>
      <c r="GF118" s="109"/>
      <c r="GG118" s="109"/>
      <c r="GH118" s="109"/>
      <c r="GI118" s="109"/>
      <c r="GJ118" s="109"/>
      <c r="GK118" s="109"/>
      <c r="GL118" s="109"/>
      <c r="GM118" s="109"/>
      <c r="GN118" s="109"/>
      <c r="GO118" s="109"/>
      <c r="GP118" s="109"/>
      <c r="GQ118" s="109"/>
      <c r="GR118" s="109"/>
      <c r="GS118" s="109"/>
      <c r="GT118" s="109"/>
      <c r="GU118" s="109"/>
      <c r="GV118" s="109"/>
      <c r="GW118" s="109"/>
      <c r="GX118" s="109"/>
      <c r="GY118" s="109"/>
      <c r="GZ118" s="109"/>
      <c r="HA118" s="109"/>
      <c r="HB118" s="109"/>
      <c r="HC118" s="109"/>
      <c r="HD118" s="109"/>
      <c r="HE118" s="109"/>
      <c r="HF118" s="109"/>
      <c r="HG118" s="109"/>
      <c r="HH118" s="109"/>
      <c r="HI118" s="109"/>
      <c r="HJ118" s="109"/>
      <c r="HK118" s="109"/>
      <c r="HL118" s="109"/>
      <c r="HM118" s="109"/>
      <c r="HN118" s="109"/>
      <c r="HO118" s="109"/>
      <c r="HP118" s="109"/>
      <c r="HQ118" s="109"/>
      <c r="HR118" s="109"/>
      <c r="HS118" s="109"/>
      <c r="HT118" s="109"/>
      <c r="HU118" s="109"/>
      <c r="HV118" s="109"/>
      <c r="HW118" s="109"/>
      <c r="HX118" s="109"/>
      <c r="HY118" s="109"/>
      <c r="HZ118" s="109"/>
      <c r="IA118" s="109"/>
      <c r="IB118" s="109"/>
      <c r="IC118" s="109"/>
      <c r="ID118" s="109"/>
      <c r="IE118" s="109"/>
      <c r="IF118" s="109"/>
      <c r="IG118" s="109"/>
      <c r="IH118" s="109"/>
      <c r="II118" s="109"/>
      <c r="IJ118" s="109"/>
      <c r="IK118" s="109"/>
      <c r="IL118" s="109"/>
      <c r="IM118" s="109"/>
      <c r="IN118" s="109"/>
      <c r="IO118" s="109"/>
      <c r="IP118" s="109"/>
      <c r="IQ118" s="109"/>
      <c r="IR118" s="109"/>
      <c r="IS118" s="109"/>
      <c r="IT118" s="109"/>
      <c r="IU118" s="109"/>
      <c r="IV118" s="109"/>
      <c r="IW118" s="109"/>
      <c r="IX118" s="109"/>
      <c r="IY118" s="109"/>
      <c r="IZ118" s="109"/>
      <c r="JA118" s="109"/>
      <c r="JB118" s="109"/>
      <c r="JC118" s="109"/>
      <c r="JD118" s="109"/>
      <c r="JE118" s="109"/>
      <c r="JF118" s="109"/>
      <c r="JG118" s="109"/>
      <c r="JH118" s="109"/>
      <c r="JI118" s="109"/>
      <c r="JJ118" s="109"/>
      <c r="JK118" s="109"/>
      <c r="JL118" s="109"/>
      <c r="JM118" s="109"/>
      <c r="JN118" s="109"/>
      <c r="JO118" s="109"/>
      <c r="JP118" s="109"/>
      <c r="JQ118" s="109"/>
      <c r="JR118" s="109"/>
      <c r="JS118" s="109"/>
      <c r="JT118" s="109"/>
      <c r="JU118" s="109"/>
      <c r="JV118" s="109"/>
      <c r="JW118" s="109"/>
      <c r="JX118" s="109"/>
      <c r="JY118" s="109"/>
      <c r="JZ118" s="109"/>
      <c r="KA118" s="109"/>
      <c r="KB118" s="109"/>
      <c r="KC118" s="109"/>
      <c r="KD118" s="109"/>
      <c r="KE118" s="109"/>
      <c r="KF118" s="109"/>
      <c r="KG118" s="109"/>
      <c r="KH118" s="109"/>
      <c r="KI118" s="109"/>
      <c r="KJ118" s="109"/>
      <c r="KK118" s="109"/>
      <c r="KL118" s="109"/>
      <c r="KM118" s="109"/>
      <c r="KN118" s="109"/>
      <c r="KO118" s="109"/>
      <c r="KP118" s="109"/>
      <c r="KQ118" s="109"/>
      <c r="KR118" s="109"/>
      <c r="KS118" s="109"/>
      <c r="KT118" s="109"/>
      <c r="KU118" s="109"/>
      <c r="KV118" s="109"/>
      <c r="KW118" s="109"/>
      <c r="KX118" s="109"/>
      <c r="KY118" s="109"/>
      <c r="KZ118" s="109"/>
      <c r="LA118" s="109"/>
      <c r="LB118" s="109"/>
      <c r="LC118" s="109"/>
      <c r="LD118" s="109"/>
      <c r="LE118" s="109"/>
      <c r="LF118" s="109"/>
      <c r="LG118" s="109"/>
      <c r="LH118" s="109"/>
      <c r="LI118" s="109"/>
      <c r="LJ118" s="109"/>
      <c r="LK118" s="109"/>
      <c r="LL118" s="109"/>
      <c r="LM118" s="109"/>
      <c r="LN118" s="109"/>
      <c r="LO118" s="109"/>
      <c r="LP118" s="109"/>
      <c r="LQ118" s="109"/>
      <c r="LR118" s="109"/>
      <c r="LS118" s="109"/>
      <c r="LT118" s="109"/>
      <c r="LU118" s="109"/>
      <c r="LV118" s="109"/>
      <c r="LW118" s="109"/>
      <c r="LX118" s="109"/>
      <c r="LY118" s="109"/>
      <c r="LZ118" s="109"/>
      <c r="MA118" s="109"/>
      <c r="MB118" s="109"/>
      <c r="MC118" s="109"/>
      <c r="MD118" s="109"/>
      <c r="ME118" s="109"/>
      <c r="MF118" s="109"/>
      <c r="MG118" s="109"/>
      <c r="MH118" s="109"/>
      <c r="MI118" s="109"/>
      <c r="MJ118" s="109"/>
      <c r="MK118" s="109"/>
      <c r="ML118" s="109"/>
      <c r="MM118" s="109"/>
      <c r="MN118" s="109"/>
      <c r="MO118" s="109"/>
      <c r="MP118" s="109"/>
      <c r="MQ118" s="109"/>
      <c r="MR118" s="109"/>
      <c r="MS118" s="109"/>
      <c r="MT118" s="109"/>
      <c r="MU118" s="109"/>
      <c r="MV118" s="109"/>
      <c r="MW118" s="109"/>
      <c r="MX118" s="109"/>
      <c r="MY118" s="109"/>
      <c r="MZ118" s="109"/>
      <c r="NA118" s="109"/>
      <c r="NB118" s="109"/>
      <c r="NC118" s="109"/>
      <c r="ND118" s="109"/>
      <c r="NE118" s="109"/>
      <c r="NF118" s="109"/>
      <c r="NG118" s="109"/>
      <c r="NH118" s="109"/>
      <c r="NI118" s="109"/>
      <c r="NJ118" s="109"/>
      <c r="NK118" s="109"/>
      <c r="NL118" s="109"/>
      <c r="NM118" s="109"/>
      <c r="NN118" s="109"/>
      <c r="NO118" s="109"/>
      <c r="NP118" s="109"/>
      <c r="NQ118" s="109"/>
      <c r="NR118" s="109"/>
      <c r="NS118" s="109"/>
      <c r="NT118" s="109"/>
      <c r="NU118" s="109"/>
      <c r="NV118" s="109"/>
      <c r="NW118" s="109"/>
      <c r="NX118" s="109"/>
      <c r="NY118" s="109"/>
      <c r="NZ118" s="109"/>
      <c r="OA118" s="109"/>
      <c r="OB118" s="109"/>
      <c r="OC118" s="109"/>
      <c r="OD118" s="109"/>
      <c r="OE118" s="109"/>
      <c r="OF118" s="109"/>
      <c r="OG118" s="109"/>
      <c r="OH118" s="109"/>
      <c r="OI118" s="109"/>
      <c r="OJ118" s="109"/>
      <c r="OK118" s="109"/>
      <c r="OL118" s="109"/>
      <c r="OM118" s="109"/>
      <c r="ON118" s="109"/>
      <c r="OO118" s="109"/>
      <c r="OP118" s="109"/>
      <c r="OQ118" s="109"/>
      <c r="OR118" s="109"/>
      <c r="OS118" s="109"/>
      <c r="OT118" s="109"/>
      <c r="OU118" s="109"/>
      <c r="OV118" s="109"/>
      <c r="OW118" s="109"/>
      <c r="OX118" s="109"/>
      <c r="OY118" s="109"/>
      <c r="OZ118" s="109"/>
      <c r="PA118" s="109"/>
      <c r="PB118" s="109"/>
      <c r="PC118" s="109"/>
      <c r="PD118" s="109"/>
      <c r="PE118" s="109"/>
      <c r="PF118" s="109"/>
      <c r="PG118" s="109"/>
      <c r="PH118" s="109"/>
      <c r="PI118" s="109">
        <v>5</v>
      </c>
      <c r="PJ118" s="109"/>
      <c r="PK118" s="109"/>
      <c r="PL118" s="109"/>
      <c r="PM118" s="109"/>
      <c r="PN118" s="109"/>
      <c r="PO118" s="109"/>
      <c r="PP118" s="109"/>
      <c r="PQ118" s="109"/>
      <c r="PR118" s="109"/>
      <c r="PS118" s="109"/>
      <c r="PT118" s="109"/>
      <c r="PU118" s="109"/>
      <c r="PV118" s="109"/>
      <c r="PW118" s="109"/>
      <c r="PX118" s="109"/>
      <c r="PY118" s="109"/>
      <c r="PZ118" s="109"/>
      <c r="QA118" s="109"/>
      <c r="QB118" s="109"/>
      <c r="QC118" s="109"/>
      <c r="QD118" s="109"/>
      <c r="QE118" s="109"/>
      <c r="QF118" s="109"/>
      <c r="QG118" s="109"/>
      <c r="QH118" s="109"/>
      <c r="QI118" s="109"/>
      <c r="QJ118" s="109"/>
      <c r="QK118" s="23">
        <f t="shared" si="2"/>
        <v>5</v>
      </c>
      <c r="QL118" s="125"/>
      <c r="QM118" s="125">
        <v>591.12</v>
      </c>
      <c r="QN118" s="125"/>
      <c r="QO118" s="125"/>
      <c r="QP118" s="125"/>
      <c r="QQ118" s="125"/>
      <c r="QR118" s="125"/>
      <c r="QS118" s="130"/>
    </row>
    <row r="119" spans="1:461" s="5" customFormat="1" ht="12.75" customHeight="1" x14ac:dyDescent="0.2">
      <c r="A119" s="52">
        <v>44624</v>
      </c>
      <c r="B119" s="90" t="s">
        <v>463</v>
      </c>
      <c r="C119" s="107"/>
      <c r="D119" s="107">
        <v>10</v>
      </c>
      <c r="E119" s="108"/>
      <c r="F119" s="108"/>
      <c r="G119" s="108"/>
      <c r="H119" s="108"/>
      <c r="I119" s="108"/>
      <c r="J119" s="108"/>
      <c r="K119" s="108"/>
      <c r="L119" s="108"/>
      <c r="M119" s="108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 s="109"/>
      <c r="BG119" s="109"/>
      <c r="BH119" s="109"/>
      <c r="BI119" s="109"/>
      <c r="BJ119" s="109"/>
      <c r="BK119" s="109"/>
      <c r="BL119" s="109"/>
      <c r="BM119" s="109"/>
      <c r="BN119" s="109"/>
      <c r="BO119" s="109"/>
      <c r="BP119" s="109"/>
      <c r="BQ119" s="109"/>
      <c r="BR119" s="109">
        <v>10</v>
      </c>
      <c r="BS119" s="109"/>
      <c r="BT119" s="109"/>
      <c r="BU119" s="109"/>
      <c r="BV119" s="109"/>
      <c r="BW119" s="109"/>
      <c r="BX119" s="109"/>
      <c r="BY119" s="109"/>
      <c r="BZ119" s="109"/>
      <c r="CA119" s="109"/>
      <c r="CB119" s="109"/>
      <c r="CC119" s="109"/>
      <c r="CD119" s="109"/>
      <c r="CE119" s="109"/>
      <c r="CF119" s="109"/>
      <c r="CG119" s="109"/>
      <c r="CH119" s="109"/>
      <c r="CI119" s="109"/>
      <c r="CJ119" s="109"/>
      <c r="CK119" s="109"/>
      <c r="CL119" s="109"/>
      <c r="CM119" s="109"/>
      <c r="CN119" s="109"/>
      <c r="CO119" s="109"/>
      <c r="CP119" s="109"/>
      <c r="CQ119" s="109"/>
      <c r="CR119" s="109"/>
      <c r="CS119" s="109"/>
      <c r="CT119" s="109"/>
      <c r="CU119" s="109"/>
      <c r="CV119" s="109"/>
      <c r="CW119" s="109"/>
      <c r="CX119" s="109"/>
      <c r="CY119" s="109"/>
      <c r="CZ119" s="109"/>
      <c r="DA119" s="109"/>
      <c r="DB119" s="109"/>
      <c r="DC119" s="109"/>
      <c r="DD119" s="109"/>
      <c r="DE119" s="109"/>
      <c r="DF119" s="109"/>
      <c r="DG119" s="109"/>
      <c r="DH119" s="109"/>
      <c r="DI119" s="109"/>
      <c r="DJ119" s="109"/>
      <c r="DK119" s="109"/>
      <c r="DL119" s="109"/>
      <c r="DM119" s="109"/>
      <c r="DN119" s="109"/>
      <c r="DO119" s="109"/>
      <c r="DP119" s="109"/>
      <c r="DQ119" s="109"/>
      <c r="DR119" s="109"/>
      <c r="DS119" s="109"/>
      <c r="DT119" s="109"/>
      <c r="DU119" s="109"/>
      <c r="DV119" s="109"/>
      <c r="DW119" s="109"/>
      <c r="DX119" s="109"/>
      <c r="DY119" s="109"/>
      <c r="DZ119" s="109"/>
      <c r="EA119" s="109"/>
      <c r="EB119" s="109"/>
      <c r="EC119" s="109"/>
      <c r="ED119" s="109"/>
      <c r="EE119" s="109"/>
      <c r="EF119" s="109"/>
      <c r="EG119" s="109"/>
      <c r="EH119" s="109"/>
      <c r="EI119" s="109"/>
      <c r="EJ119" s="109"/>
      <c r="EK119" s="109"/>
      <c r="EL119" s="109"/>
      <c r="EM119" s="109"/>
      <c r="EN119" s="109"/>
      <c r="EO119" s="109"/>
      <c r="EP119" s="109"/>
      <c r="EQ119" s="109"/>
      <c r="ER119" s="109"/>
      <c r="ES119" s="109"/>
      <c r="ET119" s="109"/>
      <c r="EU119" s="109"/>
      <c r="EV119" s="109"/>
      <c r="EW119" s="109"/>
      <c r="EX119" s="109"/>
      <c r="EY119" s="109"/>
      <c r="EZ119" s="109"/>
      <c r="FA119" s="109"/>
      <c r="FB119" s="109"/>
      <c r="FC119" s="109"/>
      <c r="FD119" s="109"/>
      <c r="FE119" s="109"/>
      <c r="FF119" s="109"/>
      <c r="FG119" s="109"/>
      <c r="FH119" s="109"/>
      <c r="FI119" s="109"/>
      <c r="FJ119" s="109"/>
      <c r="FK119" s="109"/>
      <c r="FL119" s="109"/>
      <c r="FM119" s="109"/>
      <c r="FN119" s="109"/>
      <c r="FO119" s="109"/>
      <c r="FP119" s="109"/>
      <c r="FQ119" s="109"/>
      <c r="FR119" s="109"/>
      <c r="FS119" s="109"/>
      <c r="FT119" s="109"/>
      <c r="FU119" s="109"/>
      <c r="FV119" s="109"/>
      <c r="FW119" s="109"/>
      <c r="FX119" s="109"/>
      <c r="FY119" s="109"/>
      <c r="FZ119" s="109"/>
      <c r="GA119" s="109"/>
      <c r="GB119" s="109"/>
      <c r="GC119" s="109"/>
      <c r="GD119" s="109"/>
      <c r="GE119" s="109">
        <v>10</v>
      </c>
      <c r="GF119" s="109"/>
      <c r="GG119" s="109"/>
      <c r="GH119" s="109"/>
      <c r="GI119" s="109"/>
      <c r="GJ119" s="109"/>
      <c r="GK119" s="109"/>
      <c r="GL119" s="109"/>
      <c r="GM119" s="109"/>
      <c r="GN119" s="109"/>
      <c r="GO119" s="109"/>
      <c r="GP119" s="109"/>
      <c r="GQ119" s="109"/>
      <c r="GR119" s="109"/>
      <c r="GS119" s="109"/>
      <c r="GT119" s="109"/>
      <c r="GU119" s="109"/>
      <c r="GV119" s="109"/>
      <c r="GW119" s="109"/>
      <c r="GX119" s="109"/>
      <c r="GY119" s="109"/>
      <c r="GZ119" s="109"/>
      <c r="HA119" s="109"/>
      <c r="HB119" s="109"/>
      <c r="HC119" s="109"/>
      <c r="HD119" s="109"/>
      <c r="HE119" s="109"/>
      <c r="HF119" s="109"/>
      <c r="HG119" s="109"/>
      <c r="HH119" s="109"/>
      <c r="HI119" s="109"/>
      <c r="HJ119" s="109"/>
      <c r="HK119" s="109"/>
      <c r="HL119" s="109"/>
      <c r="HM119" s="109"/>
      <c r="HN119" s="109"/>
      <c r="HO119" s="109"/>
      <c r="HP119" s="109"/>
      <c r="HQ119" s="109"/>
      <c r="HR119" s="109"/>
      <c r="HS119" s="109"/>
      <c r="HT119" s="109"/>
      <c r="HU119" s="109"/>
      <c r="HV119" s="109"/>
      <c r="HW119" s="109"/>
      <c r="HX119" s="109"/>
      <c r="HY119" s="109"/>
      <c r="HZ119" s="109"/>
      <c r="IA119" s="109"/>
      <c r="IB119" s="109"/>
      <c r="IC119" s="109"/>
      <c r="ID119" s="109"/>
      <c r="IE119" s="109"/>
      <c r="IF119" s="109"/>
      <c r="IG119" s="109"/>
      <c r="IH119" s="109"/>
      <c r="II119" s="109"/>
      <c r="IJ119" s="109"/>
      <c r="IK119" s="109"/>
      <c r="IL119" s="109"/>
      <c r="IM119" s="109"/>
      <c r="IN119" s="109"/>
      <c r="IO119" s="109"/>
      <c r="IP119" s="109"/>
      <c r="IQ119" s="109"/>
      <c r="IR119" s="109"/>
      <c r="IS119" s="109"/>
      <c r="IT119" s="109"/>
      <c r="IU119" s="109"/>
      <c r="IV119" s="109"/>
      <c r="IW119" s="109"/>
      <c r="IX119" s="109"/>
      <c r="IY119" s="109"/>
      <c r="IZ119" s="109"/>
      <c r="JA119" s="109"/>
      <c r="JB119" s="109"/>
      <c r="JC119" s="109"/>
      <c r="JD119" s="109"/>
      <c r="JE119" s="109"/>
      <c r="JF119" s="109"/>
      <c r="JG119" s="109"/>
      <c r="JH119" s="109"/>
      <c r="JI119" s="109"/>
      <c r="JJ119" s="109"/>
      <c r="JK119" s="109"/>
      <c r="JL119" s="109"/>
      <c r="JM119" s="109"/>
      <c r="JN119" s="109"/>
      <c r="JO119" s="109"/>
      <c r="JP119" s="109"/>
      <c r="JQ119" s="109"/>
      <c r="JR119" s="109"/>
      <c r="JS119" s="109"/>
      <c r="JT119" s="109"/>
      <c r="JU119" s="109"/>
      <c r="JV119" s="109"/>
      <c r="JW119" s="109"/>
      <c r="JX119" s="109"/>
      <c r="JY119" s="109"/>
      <c r="JZ119" s="109"/>
      <c r="KA119" s="109"/>
      <c r="KB119" s="109"/>
      <c r="KC119" s="109"/>
      <c r="KD119" s="109"/>
      <c r="KE119" s="109"/>
      <c r="KF119" s="109"/>
      <c r="KG119" s="109"/>
      <c r="KH119" s="109"/>
      <c r="KI119" s="109"/>
      <c r="KJ119" s="109"/>
      <c r="KK119" s="109">
        <v>10</v>
      </c>
      <c r="KL119" s="109"/>
      <c r="KM119" s="109"/>
      <c r="KN119" s="109"/>
      <c r="KO119" s="109"/>
      <c r="KP119" s="109"/>
      <c r="KQ119" s="109"/>
      <c r="KR119" s="109"/>
      <c r="KS119" s="109"/>
      <c r="KT119" s="109"/>
      <c r="KU119" s="109"/>
      <c r="KV119" s="109"/>
      <c r="KW119" s="109"/>
      <c r="KX119" s="109"/>
      <c r="KY119" s="109"/>
      <c r="KZ119" s="109"/>
      <c r="LA119" s="109"/>
      <c r="LB119" s="109">
        <v>5.4</v>
      </c>
      <c r="LC119" s="109"/>
      <c r="LD119" s="109"/>
      <c r="LE119" s="109"/>
      <c r="LF119" s="109"/>
      <c r="LG119" s="109"/>
      <c r="LH119" s="109"/>
      <c r="LI119" s="109"/>
      <c r="LJ119" s="109"/>
      <c r="LK119" s="109"/>
      <c r="LL119" s="109"/>
      <c r="LM119" s="109"/>
      <c r="LN119" s="109"/>
      <c r="LO119" s="109"/>
      <c r="LP119" s="109"/>
      <c r="LQ119" s="109"/>
      <c r="LR119" s="109"/>
      <c r="LS119" s="109"/>
      <c r="LT119" s="109"/>
      <c r="LU119" s="109"/>
      <c r="LV119" s="109"/>
      <c r="LW119" s="109"/>
      <c r="LX119" s="109"/>
      <c r="LY119" s="109"/>
      <c r="LZ119" s="109"/>
      <c r="MA119" s="109"/>
      <c r="MB119" s="109"/>
      <c r="MC119" s="109"/>
      <c r="MD119" s="109"/>
      <c r="ME119" s="109"/>
      <c r="MF119" s="109"/>
      <c r="MG119" s="109"/>
      <c r="MH119" s="109"/>
      <c r="MI119" s="109"/>
      <c r="MJ119" s="109"/>
      <c r="MK119" s="109"/>
      <c r="ML119" s="109"/>
      <c r="MM119" s="109"/>
      <c r="MN119" s="109"/>
      <c r="MO119" s="109"/>
      <c r="MP119" s="109"/>
      <c r="MQ119" s="109"/>
      <c r="MR119" s="109"/>
      <c r="MS119" s="109"/>
      <c r="MT119" s="109"/>
      <c r="MU119" s="109"/>
      <c r="MV119" s="109"/>
      <c r="MW119" s="109"/>
      <c r="MX119" s="109"/>
      <c r="MY119" s="109"/>
      <c r="MZ119" s="109"/>
      <c r="NA119" s="109"/>
      <c r="NB119" s="109"/>
      <c r="NC119" s="109"/>
      <c r="ND119" s="109"/>
      <c r="NE119" s="109"/>
      <c r="NF119" s="109"/>
      <c r="NG119" s="109"/>
      <c r="NH119" s="109"/>
      <c r="NI119" s="109"/>
      <c r="NJ119" s="109"/>
      <c r="NK119" s="109"/>
      <c r="NL119" s="109"/>
      <c r="NM119" s="109"/>
      <c r="NN119" s="109"/>
      <c r="NO119" s="109"/>
      <c r="NP119" s="109"/>
      <c r="NQ119" s="109"/>
      <c r="NR119" s="109"/>
      <c r="NS119" s="109"/>
      <c r="NT119" s="109"/>
      <c r="NU119" s="109"/>
      <c r="NV119" s="109"/>
      <c r="NW119" s="109"/>
      <c r="NX119" s="109"/>
      <c r="NY119" s="109"/>
      <c r="NZ119" s="109"/>
      <c r="OA119" s="109"/>
      <c r="OB119" s="109"/>
      <c r="OC119" s="109"/>
      <c r="OD119" s="109"/>
      <c r="OE119" s="109"/>
      <c r="OF119" s="109"/>
      <c r="OG119" s="109"/>
      <c r="OH119" s="109"/>
      <c r="OI119" s="109"/>
      <c r="OJ119" s="109"/>
      <c r="OK119" s="109"/>
      <c r="OL119" s="109"/>
      <c r="OM119" s="109"/>
      <c r="ON119" s="109"/>
      <c r="OO119" s="109"/>
      <c r="OP119" s="109"/>
      <c r="OQ119" s="109"/>
      <c r="OR119" s="109"/>
      <c r="OS119" s="109"/>
      <c r="OT119" s="109"/>
      <c r="OU119" s="109"/>
      <c r="OV119" s="109"/>
      <c r="OW119" s="109"/>
      <c r="OX119" s="109"/>
      <c r="OY119" s="109"/>
      <c r="OZ119" s="109"/>
      <c r="PA119" s="109"/>
      <c r="PB119" s="109"/>
      <c r="PC119" s="109"/>
      <c r="PD119" s="109"/>
      <c r="PE119" s="109"/>
      <c r="PF119" s="109"/>
      <c r="PG119" s="109"/>
      <c r="PH119" s="109"/>
      <c r="PI119" s="109"/>
      <c r="PJ119" s="109"/>
      <c r="PK119" s="109"/>
      <c r="PL119" s="109"/>
      <c r="PM119" s="109"/>
      <c r="PN119" s="109"/>
      <c r="PO119" s="109"/>
      <c r="PP119" s="109"/>
      <c r="PQ119" s="109"/>
      <c r="PR119" s="109"/>
      <c r="PS119" s="109"/>
      <c r="PT119" s="109"/>
      <c r="PU119" s="109"/>
      <c r="PV119" s="109"/>
      <c r="PW119" s="109"/>
      <c r="PX119" s="109"/>
      <c r="PY119" s="109"/>
      <c r="PZ119" s="109"/>
      <c r="QA119" s="109"/>
      <c r="QB119" s="109"/>
      <c r="QC119" s="109"/>
      <c r="QD119" s="109"/>
      <c r="QE119" s="109"/>
      <c r="QF119" s="109"/>
      <c r="QG119" s="109"/>
      <c r="QH119" s="109"/>
      <c r="QI119" s="109"/>
      <c r="QJ119" s="109"/>
      <c r="QK119" s="23">
        <f t="shared" si="2"/>
        <v>45.4</v>
      </c>
      <c r="QL119" s="125"/>
      <c r="QM119" s="125"/>
      <c r="QN119" s="125"/>
      <c r="QO119" s="125">
        <f>1500</f>
        <v>1500</v>
      </c>
      <c r="QP119" s="125">
        <v>1367.29</v>
      </c>
      <c r="QQ119" s="125"/>
      <c r="QR119" s="125"/>
      <c r="QS119" s="130"/>
    </row>
    <row r="120" spans="1:461" s="5" customFormat="1" ht="12.75" customHeight="1" x14ac:dyDescent="0.2">
      <c r="A120" s="52">
        <v>44624</v>
      </c>
      <c r="B120" s="90" t="s">
        <v>443</v>
      </c>
      <c r="C120" s="107"/>
      <c r="D120" s="107"/>
      <c r="E120" s="108"/>
      <c r="F120" s="108"/>
      <c r="G120" s="108"/>
      <c r="H120" s="108"/>
      <c r="I120" s="108"/>
      <c r="J120" s="108"/>
      <c r="K120" s="108"/>
      <c r="L120" s="108"/>
      <c r="M120" s="108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109"/>
      <c r="BE120" s="109"/>
      <c r="BF120" s="109"/>
      <c r="BG120" s="109"/>
      <c r="BH120" s="109"/>
      <c r="BI120" s="109"/>
      <c r="BJ120" s="109"/>
      <c r="BK120" s="109"/>
      <c r="BL120" s="109"/>
      <c r="BM120" s="109"/>
      <c r="BN120" s="109"/>
      <c r="BO120" s="109"/>
      <c r="BP120" s="109"/>
      <c r="BQ120" s="109"/>
      <c r="BR120" s="109"/>
      <c r="BS120" s="109"/>
      <c r="BT120" s="109"/>
      <c r="BU120" s="109"/>
      <c r="BV120" s="109"/>
      <c r="BW120" s="109"/>
      <c r="BX120" s="109"/>
      <c r="BY120" s="109"/>
      <c r="BZ120" s="109"/>
      <c r="CA120" s="109"/>
      <c r="CB120" s="109"/>
      <c r="CC120" s="109"/>
      <c r="CD120" s="109"/>
      <c r="CE120" s="109"/>
      <c r="CF120" s="109"/>
      <c r="CG120" s="109"/>
      <c r="CH120" s="109"/>
      <c r="CI120" s="109"/>
      <c r="CJ120" s="109"/>
      <c r="CK120" s="109"/>
      <c r="CL120" s="109"/>
      <c r="CM120" s="109"/>
      <c r="CN120" s="109"/>
      <c r="CO120" s="109"/>
      <c r="CP120" s="109"/>
      <c r="CQ120" s="109"/>
      <c r="CR120" s="109"/>
      <c r="CS120" s="109"/>
      <c r="CT120" s="109"/>
      <c r="CU120" s="109"/>
      <c r="CV120" s="109"/>
      <c r="CW120" s="109"/>
      <c r="CX120" s="109"/>
      <c r="CY120" s="109"/>
      <c r="CZ120" s="109"/>
      <c r="DA120" s="109"/>
      <c r="DB120" s="109"/>
      <c r="DC120" s="109"/>
      <c r="DD120" s="109"/>
      <c r="DE120" s="109"/>
      <c r="DF120" s="109"/>
      <c r="DG120" s="109"/>
      <c r="DH120" s="109"/>
      <c r="DI120" s="109"/>
      <c r="DJ120" s="109"/>
      <c r="DK120" s="109"/>
      <c r="DL120" s="109"/>
      <c r="DM120" s="109"/>
      <c r="DN120" s="109"/>
      <c r="DO120" s="109"/>
      <c r="DP120" s="109"/>
      <c r="DQ120" s="109"/>
      <c r="DR120" s="109"/>
      <c r="DS120" s="109"/>
      <c r="DT120" s="109"/>
      <c r="DU120" s="109"/>
      <c r="DV120" s="109"/>
      <c r="DW120" s="109"/>
      <c r="DX120" s="109"/>
      <c r="DY120" s="109"/>
      <c r="DZ120" s="109"/>
      <c r="EA120" s="109"/>
      <c r="EB120" s="109"/>
      <c r="EC120" s="109"/>
      <c r="ED120" s="109"/>
      <c r="EE120" s="109"/>
      <c r="EF120" s="109"/>
      <c r="EG120" s="109"/>
      <c r="EH120" s="109"/>
      <c r="EI120" s="109"/>
      <c r="EJ120" s="109"/>
      <c r="EK120" s="109"/>
      <c r="EL120" s="109"/>
      <c r="EM120" s="109"/>
      <c r="EN120" s="109"/>
      <c r="EO120" s="109"/>
      <c r="EP120" s="109"/>
      <c r="EQ120" s="109"/>
      <c r="ER120" s="109"/>
      <c r="ES120" s="109"/>
      <c r="ET120" s="109"/>
      <c r="EU120" s="109"/>
      <c r="EV120" s="109"/>
      <c r="EW120" s="109"/>
      <c r="EX120" s="109"/>
      <c r="EY120" s="109"/>
      <c r="EZ120" s="109"/>
      <c r="FA120" s="109"/>
      <c r="FB120" s="109"/>
      <c r="FC120" s="109"/>
      <c r="FD120" s="109"/>
      <c r="FE120" s="109"/>
      <c r="FF120" s="109"/>
      <c r="FG120" s="109"/>
      <c r="FH120" s="109"/>
      <c r="FI120" s="109"/>
      <c r="FJ120" s="109"/>
      <c r="FK120" s="109"/>
      <c r="FL120" s="109"/>
      <c r="FM120" s="109"/>
      <c r="FN120" s="109"/>
      <c r="FO120" s="109"/>
      <c r="FP120" s="109"/>
      <c r="FQ120" s="109"/>
      <c r="FR120" s="109"/>
      <c r="FS120" s="109"/>
      <c r="FT120" s="109"/>
      <c r="FU120" s="109"/>
      <c r="FV120" s="109"/>
      <c r="FW120" s="109"/>
      <c r="FX120" s="109"/>
      <c r="FY120" s="109"/>
      <c r="FZ120" s="109"/>
      <c r="GA120" s="109"/>
      <c r="GB120" s="109"/>
      <c r="GC120" s="109"/>
      <c r="GD120" s="109"/>
      <c r="GE120" s="109"/>
      <c r="GF120" s="109"/>
      <c r="GG120" s="109"/>
      <c r="GH120" s="109"/>
      <c r="GI120" s="109"/>
      <c r="GJ120" s="109"/>
      <c r="GK120" s="109"/>
      <c r="GL120" s="109"/>
      <c r="GM120" s="109"/>
      <c r="GN120" s="109"/>
      <c r="GO120" s="109"/>
      <c r="GP120" s="109"/>
      <c r="GQ120" s="109"/>
      <c r="GR120" s="109"/>
      <c r="GS120" s="109"/>
      <c r="GT120" s="109"/>
      <c r="GU120" s="109"/>
      <c r="GV120" s="109"/>
      <c r="GW120" s="109"/>
      <c r="GX120" s="109"/>
      <c r="GY120" s="109"/>
      <c r="GZ120" s="109"/>
      <c r="HA120" s="109"/>
      <c r="HB120" s="109"/>
      <c r="HC120" s="109"/>
      <c r="HD120" s="109"/>
      <c r="HE120" s="109"/>
      <c r="HF120" s="109"/>
      <c r="HG120" s="109">
        <v>20</v>
      </c>
      <c r="HH120" s="109"/>
      <c r="HI120" s="109"/>
      <c r="HJ120" s="109"/>
      <c r="HK120" s="109"/>
      <c r="HL120" s="109"/>
      <c r="HM120" s="109"/>
      <c r="HN120" s="109"/>
      <c r="HO120" s="109"/>
      <c r="HP120" s="109"/>
      <c r="HQ120" s="109"/>
      <c r="HR120" s="109"/>
      <c r="HS120" s="109"/>
      <c r="HT120" s="109"/>
      <c r="HU120" s="109"/>
      <c r="HV120" s="109"/>
      <c r="HW120" s="109"/>
      <c r="HX120" s="109"/>
      <c r="HY120" s="109"/>
      <c r="HZ120" s="109"/>
      <c r="IA120" s="109"/>
      <c r="IB120" s="109"/>
      <c r="IC120" s="109"/>
      <c r="ID120" s="109"/>
      <c r="IE120" s="109"/>
      <c r="IF120" s="109"/>
      <c r="IG120" s="109"/>
      <c r="IH120" s="109"/>
      <c r="II120" s="109"/>
      <c r="IJ120" s="109"/>
      <c r="IK120" s="109"/>
      <c r="IL120" s="109"/>
      <c r="IM120" s="109"/>
      <c r="IN120" s="109"/>
      <c r="IO120" s="109"/>
      <c r="IP120" s="109"/>
      <c r="IQ120" s="109"/>
      <c r="IR120" s="109"/>
      <c r="IS120" s="109"/>
      <c r="IT120" s="109"/>
      <c r="IU120" s="109"/>
      <c r="IV120" s="109"/>
      <c r="IW120" s="109"/>
      <c r="IX120" s="109"/>
      <c r="IY120" s="109"/>
      <c r="IZ120" s="109"/>
      <c r="JA120" s="109"/>
      <c r="JB120" s="109"/>
      <c r="JC120" s="109"/>
      <c r="JD120" s="109"/>
      <c r="JE120" s="109"/>
      <c r="JF120" s="109"/>
      <c r="JG120" s="109"/>
      <c r="JH120" s="109"/>
      <c r="JI120" s="109"/>
      <c r="JJ120" s="109"/>
      <c r="JK120" s="109"/>
      <c r="JL120" s="109"/>
      <c r="JM120" s="109"/>
      <c r="JN120" s="109"/>
      <c r="JO120" s="109"/>
      <c r="JP120" s="109"/>
      <c r="JQ120" s="109"/>
      <c r="JR120" s="109"/>
      <c r="JS120" s="109"/>
      <c r="JT120" s="109"/>
      <c r="JU120" s="109"/>
      <c r="JV120" s="109"/>
      <c r="JW120" s="109"/>
      <c r="JX120" s="109"/>
      <c r="JY120" s="109"/>
      <c r="JZ120" s="109"/>
      <c r="KA120" s="109"/>
      <c r="KB120" s="109"/>
      <c r="KC120" s="109"/>
      <c r="KD120" s="109"/>
      <c r="KE120" s="109"/>
      <c r="KF120" s="109"/>
      <c r="KG120" s="109"/>
      <c r="KH120" s="109"/>
      <c r="KI120" s="109"/>
      <c r="KJ120" s="109"/>
      <c r="KK120" s="109"/>
      <c r="KL120" s="109"/>
      <c r="KM120" s="109"/>
      <c r="KN120" s="109"/>
      <c r="KO120" s="109"/>
      <c r="KP120" s="109"/>
      <c r="KQ120" s="109"/>
      <c r="KR120" s="109"/>
      <c r="KS120" s="109"/>
      <c r="KT120" s="109"/>
      <c r="KU120" s="109"/>
      <c r="KV120" s="109"/>
      <c r="KW120" s="109"/>
      <c r="KX120" s="109"/>
      <c r="KY120" s="109"/>
      <c r="KZ120" s="109"/>
      <c r="LA120" s="109"/>
      <c r="LB120" s="109"/>
      <c r="LC120" s="109"/>
      <c r="LD120" s="109"/>
      <c r="LE120" s="109"/>
      <c r="LF120" s="109"/>
      <c r="LG120" s="109"/>
      <c r="LH120" s="109"/>
      <c r="LI120" s="109"/>
      <c r="LJ120" s="109"/>
      <c r="LK120" s="109"/>
      <c r="LL120" s="109"/>
      <c r="LM120" s="109"/>
      <c r="LN120" s="109"/>
      <c r="LO120" s="109"/>
      <c r="LP120" s="109"/>
      <c r="LQ120" s="109"/>
      <c r="LR120" s="109"/>
      <c r="LS120" s="109"/>
      <c r="LT120" s="109"/>
      <c r="LU120" s="109"/>
      <c r="LV120" s="109"/>
      <c r="LW120" s="109"/>
      <c r="LX120" s="109"/>
      <c r="LY120" s="109"/>
      <c r="LZ120" s="109"/>
      <c r="MA120" s="109"/>
      <c r="MB120" s="109"/>
      <c r="MC120" s="109"/>
      <c r="MD120" s="109"/>
      <c r="ME120" s="109"/>
      <c r="MF120" s="109"/>
      <c r="MG120" s="109"/>
      <c r="MH120" s="109"/>
      <c r="MI120" s="109"/>
      <c r="MJ120" s="109"/>
      <c r="MK120" s="109"/>
      <c r="ML120" s="109"/>
      <c r="MM120" s="109"/>
      <c r="MN120" s="109"/>
      <c r="MO120" s="109"/>
      <c r="MP120" s="109"/>
      <c r="MQ120" s="109"/>
      <c r="MR120" s="109"/>
      <c r="MS120" s="109"/>
      <c r="MT120" s="109"/>
      <c r="MU120" s="109"/>
      <c r="MV120" s="109"/>
      <c r="MW120" s="109"/>
      <c r="MX120" s="109"/>
      <c r="MY120" s="109"/>
      <c r="MZ120" s="109"/>
      <c r="NA120" s="109"/>
      <c r="NB120" s="109"/>
      <c r="NC120" s="109"/>
      <c r="ND120" s="109"/>
      <c r="NE120" s="109"/>
      <c r="NF120" s="109"/>
      <c r="NG120" s="109"/>
      <c r="NH120" s="109"/>
      <c r="NI120" s="109"/>
      <c r="NJ120" s="109"/>
      <c r="NK120" s="109"/>
      <c r="NL120" s="109"/>
      <c r="NM120" s="109"/>
      <c r="NN120" s="109"/>
      <c r="NO120" s="109"/>
      <c r="NP120" s="109"/>
      <c r="NQ120" s="109"/>
      <c r="NR120" s="109"/>
      <c r="NS120" s="109"/>
      <c r="NT120" s="109"/>
      <c r="NU120" s="109"/>
      <c r="NV120" s="109"/>
      <c r="NW120" s="109"/>
      <c r="NX120" s="109"/>
      <c r="NY120" s="109"/>
      <c r="NZ120" s="109"/>
      <c r="OA120" s="109"/>
      <c r="OB120" s="109"/>
      <c r="OC120" s="109"/>
      <c r="OD120" s="109"/>
      <c r="OE120" s="109"/>
      <c r="OF120" s="109"/>
      <c r="OG120" s="109"/>
      <c r="OH120" s="109"/>
      <c r="OI120" s="109"/>
      <c r="OJ120" s="109"/>
      <c r="OK120" s="109"/>
      <c r="OL120" s="109"/>
      <c r="OM120" s="109"/>
      <c r="ON120" s="109"/>
      <c r="OO120" s="109"/>
      <c r="OP120" s="109"/>
      <c r="OQ120" s="109"/>
      <c r="OR120" s="109"/>
      <c r="OS120" s="109"/>
      <c r="OT120" s="109"/>
      <c r="OU120" s="109"/>
      <c r="OV120" s="109"/>
      <c r="OW120" s="109"/>
      <c r="OX120" s="109"/>
      <c r="OY120" s="109"/>
      <c r="OZ120" s="109"/>
      <c r="PA120" s="109"/>
      <c r="PB120" s="109"/>
      <c r="PC120" s="109"/>
      <c r="PD120" s="109"/>
      <c r="PE120" s="109"/>
      <c r="PF120" s="109"/>
      <c r="PG120" s="109"/>
      <c r="PH120" s="109"/>
      <c r="PI120" s="109"/>
      <c r="PJ120" s="109"/>
      <c r="PK120" s="109"/>
      <c r="PL120" s="109"/>
      <c r="PM120" s="109"/>
      <c r="PN120" s="109"/>
      <c r="PO120" s="109"/>
      <c r="PP120" s="109"/>
      <c r="PQ120" s="109"/>
      <c r="PR120" s="109"/>
      <c r="PS120" s="109"/>
      <c r="PT120" s="109"/>
      <c r="PU120" s="109"/>
      <c r="PV120" s="109"/>
      <c r="PW120" s="109"/>
      <c r="PX120" s="109"/>
      <c r="PY120" s="109"/>
      <c r="PZ120" s="109"/>
      <c r="QA120" s="109"/>
      <c r="QB120" s="109"/>
      <c r="QC120" s="109"/>
      <c r="QD120" s="109"/>
      <c r="QE120" s="109"/>
      <c r="QF120" s="109"/>
      <c r="QG120" s="109"/>
      <c r="QH120" s="109"/>
      <c r="QI120" s="109"/>
      <c r="QJ120" s="109"/>
      <c r="QK120" s="23">
        <f t="shared" si="2"/>
        <v>20</v>
      </c>
      <c r="QL120" s="125"/>
      <c r="QM120" s="125"/>
      <c r="QN120" s="125"/>
      <c r="QO120" s="125"/>
      <c r="QP120" s="125">
        <v>516</v>
      </c>
      <c r="QQ120" s="125"/>
      <c r="QR120" s="125"/>
      <c r="QS120" s="130"/>
    </row>
    <row r="121" spans="1:461" s="5" customFormat="1" ht="12.75" customHeight="1" x14ac:dyDescent="0.2">
      <c r="A121" s="52">
        <v>44624</v>
      </c>
      <c r="B121" s="90" t="s">
        <v>404</v>
      </c>
      <c r="C121" s="107"/>
      <c r="D121" s="107"/>
      <c r="E121" s="108"/>
      <c r="F121" s="108"/>
      <c r="G121" s="108"/>
      <c r="H121" s="108"/>
      <c r="I121" s="108"/>
      <c r="J121" s="108"/>
      <c r="K121" s="108"/>
      <c r="L121" s="108"/>
      <c r="M121" s="108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109"/>
      <c r="BE121" s="109"/>
      <c r="BF121" s="109"/>
      <c r="BG121" s="109"/>
      <c r="BH121" s="109"/>
      <c r="BI121" s="109"/>
      <c r="BJ121" s="109"/>
      <c r="BK121" s="109"/>
      <c r="BL121" s="109"/>
      <c r="BM121" s="109"/>
      <c r="BN121" s="109"/>
      <c r="BO121" s="109"/>
      <c r="BP121" s="109"/>
      <c r="BQ121" s="109"/>
      <c r="BR121" s="109"/>
      <c r="BS121" s="109"/>
      <c r="BT121" s="109"/>
      <c r="BU121" s="109"/>
      <c r="BV121" s="109"/>
      <c r="BW121" s="109"/>
      <c r="BX121" s="109"/>
      <c r="BY121" s="109"/>
      <c r="BZ121" s="109"/>
      <c r="CA121" s="109"/>
      <c r="CB121" s="109"/>
      <c r="CC121" s="109"/>
      <c r="CD121" s="109"/>
      <c r="CE121" s="109"/>
      <c r="CF121" s="109"/>
      <c r="CG121" s="109"/>
      <c r="CH121" s="109"/>
      <c r="CI121" s="109"/>
      <c r="CJ121" s="109"/>
      <c r="CK121" s="109"/>
      <c r="CL121" s="109"/>
      <c r="CM121" s="109"/>
      <c r="CN121" s="109"/>
      <c r="CO121" s="109"/>
      <c r="CP121" s="109"/>
      <c r="CQ121" s="109"/>
      <c r="CR121" s="109"/>
      <c r="CS121" s="109"/>
      <c r="CT121" s="109"/>
      <c r="CU121" s="109"/>
      <c r="CV121" s="109"/>
      <c r="CW121" s="109"/>
      <c r="CX121" s="109"/>
      <c r="CY121" s="109"/>
      <c r="CZ121" s="109"/>
      <c r="DA121" s="109"/>
      <c r="DB121" s="109"/>
      <c r="DC121" s="109"/>
      <c r="DD121" s="109"/>
      <c r="DE121" s="109"/>
      <c r="DF121" s="109"/>
      <c r="DG121" s="109"/>
      <c r="DH121" s="109"/>
      <c r="DI121" s="109"/>
      <c r="DJ121" s="109"/>
      <c r="DK121" s="109"/>
      <c r="DL121" s="109"/>
      <c r="DM121" s="109"/>
      <c r="DN121" s="109"/>
      <c r="DO121" s="109"/>
      <c r="DP121" s="109"/>
      <c r="DQ121" s="109"/>
      <c r="DR121" s="109"/>
      <c r="DS121" s="109"/>
      <c r="DT121" s="109"/>
      <c r="DU121" s="109"/>
      <c r="DV121" s="109"/>
      <c r="DW121" s="109"/>
      <c r="DX121" s="109"/>
      <c r="DY121" s="109"/>
      <c r="DZ121" s="109"/>
      <c r="EA121" s="109"/>
      <c r="EB121" s="109"/>
      <c r="EC121" s="109"/>
      <c r="ED121" s="109"/>
      <c r="EE121" s="109"/>
      <c r="EF121" s="109"/>
      <c r="EG121" s="109"/>
      <c r="EH121" s="109"/>
      <c r="EI121" s="109"/>
      <c r="EJ121" s="109"/>
      <c r="EK121" s="109"/>
      <c r="EL121" s="109"/>
      <c r="EM121" s="109"/>
      <c r="EN121" s="109"/>
      <c r="EO121" s="109"/>
      <c r="EP121" s="109"/>
      <c r="EQ121" s="109"/>
      <c r="ER121" s="109"/>
      <c r="ES121" s="109"/>
      <c r="ET121" s="109"/>
      <c r="EU121" s="109"/>
      <c r="EV121" s="109"/>
      <c r="EW121" s="109"/>
      <c r="EX121" s="109"/>
      <c r="EY121" s="109"/>
      <c r="EZ121" s="109"/>
      <c r="FA121" s="109"/>
      <c r="FB121" s="109"/>
      <c r="FC121" s="109"/>
      <c r="FD121" s="109"/>
      <c r="FE121" s="109"/>
      <c r="FF121" s="109"/>
      <c r="FG121" s="109"/>
      <c r="FH121" s="109"/>
      <c r="FI121" s="109"/>
      <c r="FJ121" s="109"/>
      <c r="FK121" s="109"/>
      <c r="FL121" s="109"/>
      <c r="FM121" s="109"/>
      <c r="FN121" s="109"/>
      <c r="FO121" s="109"/>
      <c r="FP121" s="109"/>
      <c r="FQ121" s="109"/>
      <c r="FR121" s="109"/>
      <c r="FS121" s="109"/>
      <c r="FT121" s="109"/>
      <c r="FU121" s="109"/>
      <c r="FV121" s="109"/>
      <c r="FW121" s="109"/>
      <c r="FX121" s="109"/>
      <c r="FY121" s="109"/>
      <c r="FZ121" s="109"/>
      <c r="GA121" s="109"/>
      <c r="GB121" s="109"/>
      <c r="GC121" s="109"/>
      <c r="GD121" s="109"/>
      <c r="GE121" s="109"/>
      <c r="GF121" s="109"/>
      <c r="GG121" s="109"/>
      <c r="GH121" s="109"/>
      <c r="GI121" s="109"/>
      <c r="GJ121" s="109"/>
      <c r="GK121" s="109"/>
      <c r="GL121" s="109"/>
      <c r="GM121" s="109"/>
      <c r="GN121" s="109"/>
      <c r="GO121" s="109"/>
      <c r="GP121" s="109"/>
      <c r="GQ121" s="109"/>
      <c r="GR121" s="109"/>
      <c r="GS121" s="109"/>
      <c r="GT121" s="109"/>
      <c r="GU121" s="109"/>
      <c r="GV121" s="109"/>
      <c r="GW121" s="109"/>
      <c r="GX121" s="109"/>
      <c r="GY121" s="109"/>
      <c r="GZ121" s="109"/>
      <c r="HA121" s="109"/>
      <c r="HB121" s="109"/>
      <c r="HC121" s="109"/>
      <c r="HD121" s="109"/>
      <c r="HE121" s="109"/>
      <c r="HF121" s="109"/>
      <c r="HG121" s="109"/>
      <c r="HH121" s="109"/>
      <c r="HI121" s="109"/>
      <c r="HJ121" s="109"/>
      <c r="HK121" s="109"/>
      <c r="HL121" s="109"/>
      <c r="HM121" s="109"/>
      <c r="HN121" s="109"/>
      <c r="HO121" s="109"/>
      <c r="HP121" s="109"/>
      <c r="HQ121" s="109"/>
      <c r="HR121" s="109"/>
      <c r="HS121" s="109"/>
      <c r="HT121" s="109"/>
      <c r="HU121" s="109"/>
      <c r="HV121" s="109"/>
      <c r="HW121" s="109"/>
      <c r="HX121" s="109"/>
      <c r="HY121" s="109"/>
      <c r="HZ121" s="109"/>
      <c r="IA121" s="109"/>
      <c r="IB121" s="109"/>
      <c r="IC121" s="109"/>
      <c r="ID121" s="109"/>
      <c r="IE121" s="109"/>
      <c r="IF121" s="109"/>
      <c r="IG121" s="109"/>
      <c r="IH121" s="109"/>
      <c r="II121" s="109"/>
      <c r="IJ121" s="109"/>
      <c r="IK121" s="109"/>
      <c r="IL121" s="109"/>
      <c r="IM121" s="109"/>
      <c r="IN121" s="109"/>
      <c r="IO121" s="109"/>
      <c r="IP121" s="109"/>
      <c r="IQ121" s="109"/>
      <c r="IR121" s="109"/>
      <c r="IS121" s="109"/>
      <c r="IT121" s="109"/>
      <c r="IU121" s="109"/>
      <c r="IV121" s="109"/>
      <c r="IW121" s="109"/>
      <c r="IX121" s="109"/>
      <c r="IY121" s="109"/>
      <c r="IZ121" s="109"/>
      <c r="JA121" s="109"/>
      <c r="JB121" s="109"/>
      <c r="JC121" s="109"/>
      <c r="JD121" s="109"/>
      <c r="JE121" s="109"/>
      <c r="JF121" s="109"/>
      <c r="JG121" s="109"/>
      <c r="JH121" s="109"/>
      <c r="JI121" s="109"/>
      <c r="JJ121" s="109"/>
      <c r="JK121" s="109"/>
      <c r="JL121" s="109"/>
      <c r="JM121" s="109"/>
      <c r="JN121" s="109"/>
      <c r="JO121" s="109"/>
      <c r="JP121" s="109"/>
      <c r="JQ121" s="109"/>
      <c r="JR121" s="109"/>
      <c r="JS121" s="109"/>
      <c r="JT121" s="109"/>
      <c r="JU121" s="109"/>
      <c r="JV121" s="109"/>
      <c r="JW121" s="109"/>
      <c r="JX121" s="109"/>
      <c r="JY121" s="109"/>
      <c r="JZ121" s="109"/>
      <c r="KA121" s="109"/>
      <c r="KB121" s="109"/>
      <c r="KC121" s="109"/>
      <c r="KD121" s="109"/>
      <c r="KE121" s="109"/>
      <c r="KF121" s="109"/>
      <c r="KG121" s="109"/>
      <c r="KH121" s="109"/>
      <c r="KI121" s="109"/>
      <c r="KJ121" s="109"/>
      <c r="KK121" s="109"/>
      <c r="KL121" s="109"/>
      <c r="KM121" s="109"/>
      <c r="KN121" s="109"/>
      <c r="KO121" s="109"/>
      <c r="KP121" s="109"/>
      <c r="KQ121" s="109"/>
      <c r="KR121" s="109"/>
      <c r="KS121" s="109"/>
      <c r="KT121" s="109"/>
      <c r="KU121" s="109"/>
      <c r="KV121" s="109"/>
      <c r="KW121" s="109"/>
      <c r="KX121" s="109"/>
      <c r="KY121" s="109"/>
      <c r="KZ121" s="109"/>
      <c r="LA121" s="109"/>
      <c r="LB121" s="109"/>
      <c r="LC121" s="109"/>
      <c r="LD121" s="109"/>
      <c r="LE121" s="109"/>
      <c r="LF121" s="109"/>
      <c r="LG121" s="109"/>
      <c r="LH121" s="109"/>
      <c r="LI121" s="109"/>
      <c r="LJ121" s="109"/>
      <c r="LK121" s="109"/>
      <c r="LL121" s="109"/>
      <c r="LM121" s="109"/>
      <c r="LN121" s="109"/>
      <c r="LO121" s="109"/>
      <c r="LP121" s="109"/>
      <c r="LQ121" s="109"/>
      <c r="LR121" s="109"/>
      <c r="LS121" s="109"/>
      <c r="LT121" s="109"/>
      <c r="LU121" s="109"/>
      <c r="LV121" s="109"/>
      <c r="LW121" s="109"/>
      <c r="LX121" s="109"/>
      <c r="LY121" s="109"/>
      <c r="LZ121" s="109"/>
      <c r="MA121" s="109"/>
      <c r="MB121" s="109"/>
      <c r="MC121" s="109"/>
      <c r="MD121" s="109"/>
      <c r="ME121" s="109"/>
      <c r="MF121" s="109"/>
      <c r="MG121" s="109"/>
      <c r="MH121" s="109"/>
      <c r="MI121" s="109"/>
      <c r="MJ121" s="109"/>
      <c r="MK121" s="109"/>
      <c r="ML121" s="109"/>
      <c r="MM121" s="109"/>
      <c r="MN121" s="109"/>
      <c r="MO121" s="109"/>
      <c r="MP121" s="109">
        <v>5</v>
      </c>
      <c r="MQ121" s="109"/>
      <c r="MR121" s="109"/>
      <c r="MS121" s="109"/>
      <c r="MT121" s="109"/>
      <c r="MU121" s="109"/>
      <c r="MV121" s="109"/>
      <c r="MW121" s="109"/>
      <c r="MX121" s="109"/>
      <c r="MY121" s="109"/>
      <c r="MZ121" s="109"/>
      <c r="NA121" s="109"/>
      <c r="NB121" s="109"/>
      <c r="NC121" s="109"/>
      <c r="ND121" s="109"/>
      <c r="NE121" s="109"/>
      <c r="NF121" s="109"/>
      <c r="NG121" s="109"/>
      <c r="NH121" s="109"/>
      <c r="NI121" s="109">
        <v>6</v>
      </c>
      <c r="NJ121" s="109"/>
      <c r="NK121" s="109"/>
      <c r="NL121" s="109"/>
      <c r="NM121" s="109"/>
      <c r="NN121" s="109"/>
      <c r="NO121" s="109">
        <v>6</v>
      </c>
      <c r="NP121" s="109"/>
      <c r="NQ121" s="109"/>
      <c r="NR121" s="109"/>
      <c r="NS121" s="109"/>
      <c r="NT121" s="109">
        <v>6</v>
      </c>
      <c r="NU121" s="109"/>
      <c r="NV121" s="109"/>
      <c r="NW121" s="109"/>
      <c r="NX121" s="109"/>
      <c r="NY121" s="109"/>
      <c r="NZ121" s="109"/>
      <c r="OA121" s="109"/>
      <c r="OB121" s="109"/>
      <c r="OC121" s="109"/>
      <c r="OD121" s="109"/>
      <c r="OE121" s="109"/>
      <c r="OF121" s="109"/>
      <c r="OG121" s="109"/>
      <c r="OH121" s="109"/>
      <c r="OI121" s="109"/>
      <c r="OJ121" s="109"/>
      <c r="OK121" s="109"/>
      <c r="OL121" s="109"/>
      <c r="OM121" s="109"/>
      <c r="ON121" s="109"/>
      <c r="OO121" s="109"/>
      <c r="OP121" s="109"/>
      <c r="OQ121" s="109"/>
      <c r="OR121" s="109"/>
      <c r="OS121" s="109"/>
      <c r="OT121" s="109"/>
      <c r="OU121" s="109"/>
      <c r="OV121" s="109"/>
      <c r="OW121" s="109">
        <v>10</v>
      </c>
      <c r="OX121" s="109"/>
      <c r="OY121" s="109"/>
      <c r="OZ121" s="109"/>
      <c r="PA121" s="109"/>
      <c r="PB121" s="109"/>
      <c r="PC121" s="109"/>
      <c r="PD121" s="109"/>
      <c r="PE121" s="109"/>
      <c r="PF121" s="109"/>
      <c r="PG121" s="109"/>
      <c r="PH121" s="109"/>
      <c r="PI121" s="109"/>
      <c r="PJ121" s="109"/>
      <c r="PK121" s="109"/>
      <c r="PL121" s="109"/>
      <c r="PM121" s="109"/>
      <c r="PN121" s="109"/>
      <c r="PO121" s="109"/>
      <c r="PP121" s="109"/>
      <c r="PQ121" s="109"/>
      <c r="PR121" s="109"/>
      <c r="PS121" s="109"/>
      <c r="PT121" s="109"/>
      <c r="PU121" s="109"/>
      <c r="PV121" s="109"/>
      <c r="PW121" s="109"/>
      <c r="PX121" s="109"/>
      <c r="PY121" s="109"/>
      <c r="PZ121" s="109"/>
      <c r="QA121" s="109"/>
      <c r="QB121" s="109"/>
      <c r="QC121" s="109"/>
      <c r="QD121" s="109"/>
      <c r="QE121" s="109"/>
      <c r="QF121" s="109"/>
      <c r="QG121" s="109"/>
      <c r="QH121" s="109"/>
      <c r="QI121" s="109"/>
      <c r="QJ121" s="109"/>
      <c r="QK121" s="23">
        <f t="shared" si="2"/>
        <v>33</v>
      </c>
      <c r="QL121" s="125"/>
      <c r="QM121" s="125"/>
      <c r="QN121" s="125">
        <v>3898.15</v>
      </c>
      <c r="QO121" s="125"/>
      <c r="QP121" s="125"/>
      <c r="QQ121" s="125"/>
      <c r="QR121" s="125"/>
      <c r="QS121" s="130"/>
    </row>
    <row r="122" spans="1:461" s="5" customFormat="1" ht="12.75" customHeight="1" x14ac:dyDescent="0.2">
      <c r="A122" s="52">
        <v>44624</v>
      </c>
      <c r="B122" s="98" t="s">
        <v>61</v>
      </c>
      <c r="C122" s="107"/>
      <c r="D122" s="107"/>
      <c r="E122" s="108"/>
      <c r="F122" s="108"/>
      <c r="G122" s="108"/>
      <c r="H122" s="108"/>
      <c r="I122" s="108"/>
      <c r="J122" s="108"/>
      <c r="K122" s="108"/>
      <c r="L122" s="108"/>
      <c r="M122" s="108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109"/>
      <c r="BE122" s="109"/>
      <c r="BF122" s="109"/>
      <c r="BG122" s="109"/>
      <c r="BH122" s="109"/>
      <c r="BI122" s="109"/>
      <c r="BJ122" s="109"/>
      <c r="BK122" s="109"/>
      <c r="BL122" s="109"/>
      <c r="BM122" s="109"/>
      <c r="BN122" s="109"/>
      <c r="BO122" s="109"/>
      <c r="BP122" s="109"/>
      <c r="BQ122" s="109"/>
      <c r="BR122" s="109"/>
      <c r="BS122" s="109"/>
      <c r="BT122" s="109"/>
      <c r="BU122" s="109"/>
      <c r="BV122" s="109"/>
      <c r="BW122" s="109"/>
      <c r="BX122" s="109"/>
      <c r="BY122" s="109"/>
      <c r="BZ122" s="109"/>
      <c r="CA122" s="109"/>
      <c r="CB122" s="109"/>
      <c r="CC122" s="109"/>
      <c r="CD122" s="109"/>
      <c r="CE122" s="109"/>
      <c r="CF122" s="109"/>
      <c r="CG122" s="109"/>
      <c r="CH122" s="109"/>
      <c r="CI122" s="109"/>
      <c r="CJ122" s="109"/>
      <c r="CK122" s="109"/>
      <c r="CL122" s="109"/>
      <c r="CM122" s="109"/>
      <c r="CN122" s="109"/>
      <c r="CO122" s="109"/>
      <c r="CP122" s="109"/>
      <c r="CQ122" s="109"/>
      <c r="CR122" s="109"/>
      <c r="CS122" s="109"/>
      <c r="CT122" s="109"/>
      <c r="CU122" s="109"/>
      <c r="CV122" s="109"/>
      <c r="CW122" s="109"/>
      <c r="CX122" s="109"/>
      <c r="CY122" s="109"/>
      <c r="CZ122" s="109"/>
      <c r="DA122" s="109"/>
      <c r="DB122" s="109"/>
      <c r="DC122" s="109"/>
      <c r="DD122" s="109"/>
      <c r="DE122" s="109"/>
      <c r="DF122" s="109"/>
      <c r="DG122" s="109"/>
      <c r="DH122" s="109"/>
      <c r="DI122" s="109"/>
      <c r="DJ122" s="109"/>
      <c r="DK122" s="109"/>
      <c r="DL122" s="109"/>
      <c r="DM122" s="109"/>
      <c r="DN122" s="109"/>
      <c r="DO122" s="109"/>
      <c r="DP122" s="109"/>
      <c r="DQ122" s="109"/>
      <c r="DR122" s="109"/>
      <c r="DS122" s="109"/>
      <c r="DT122" s="109"/>
      <c r="DU122" s="109"/>
      <c r="DV122" s="109"/>
      <c r="DW122" s="109"/>
      <c r="DX122" s="109"/>
      <c r="DY122" s="109"/>
      <c r="DZ122" s="109"/>
      <c r="EA122" s="109"/>
      <c r="EB122" s="109"/>
      <c r="EC122" s="109"/>
      <c r="ED122" s="109"/>
      <c r="EE122" s="109"/>
      <c r="EF122" s="109"/>
      <c r="EG122" s="109"/>
      <c r="EH122" s="109"/>
      <c r="EI122" s="109"/>
      <c r="EJ122" s="109"/>
      <c r="EK122" s="109"/>
      <c r="EL122" s="109"/>
      <c r="EM122" s="109"/>
      <c r="EN122" s="109"/>
      <c r="EO122" s="109"/>
      <c r="EP122" s="109"/>
      <c r="EQ122" s="109"/>
      <c r="ER122" s="109"/>
      <c r="ES122" s="109"/>
      <c r="ET122" s="109"/>
      <c r="EU122" s="109"/>
      <c r="EV122" s="109"/>
      <c r="EW122" s="109"/>
      <c r="EX122" s="109"/>
      <c r="EY122" s="109"/>
      <c r="EZ122" s="109"/>
      <c r="FA122" s="109"/>
      <c r="FB122" s="109"/>
      <c r="FC122" s="109"/>
      <c r="FD122" s="109"/>
      <c r="FE122" s="109"/>
      <c r="FF122" s="109"/>
      <c r="FG122" s="109"/>
      <c r="FH122" s="109"/>
      <c r="FI122" s="109"/>
      <c r="FJ122" s="109"/>
      <c r="FK122" s="109"/>
      <c r="FL122" s="109"/>
      <c r="FM122" s="109"/>
      <c r="FN122" s="109"/>
      <c r="FO122" s="109"/>
      <c r="FP122" s="109"/>
      <c r="FQ122" s="109"/>
      <c r="FR122" s="109"/>
      <c r="FS122" s="109"/>
      <c r="FT122" s="109"/>
      <c r="FU122" s="109"/>
      <c r="FV122" s="109"/>
      <c r="FW122" s="109"/>
      <c r="FX122" s="109"/>
      <c r="FY122" s="109"/>
      <c r="FZ122" s="109"/>
      <c r="GA122" s="109"/>
      <c r="GB122" s="109"/>
      <c r="GC122" s="109"/>
      <c r="GD122" s="109"/>
      <c r="GE122" s="109"/>
      <c r="GF122" s="109"/>
      <c r="GG122" s="109"/>
      <c r="GH122" s="109"/>
      <c r="GI122" s="109"/>
      <c r="GJ122" s="109"/>
      <c r="GK122" s="109"/>
      <c r="GL122" s="109"/>
      <c r="GM122" s="109"/>
      <c r="GN122" s="109"/>
      <c r="GO122" s="109"/>
      <c r="GP122" s="109"/>
      <c r="GQ122" s="109"/>
      <c r="GR122" s="109"/>
      <c r="GS122" s="109"/>
      <c r="GT122" s="109"/>
      <c r="GU122" s="109"/>
      <c r="GV122" s="109"/>
      <c r="GW122" s="109"/>
      <c r="GX122" s="109"/>
      <c r="GY122" s="109"/>
      <c r="GZ122" s="109"/>
      <c r="HA122" s="109"/>
      <c r="HB122" s="109"/>
      <c r="HC122" s="109"/>
      <c r="HD122" s="109"/>
      <c r="HE122" s="109"/>
      <c r="HF122" s="109"/>
      <c r="HG122" s="109"/>
      <c r="HH122" s="109"/>
      <c r="HI122" s="109"/>
      <c r="HJ122" s="109"/>
      <c r="HK122" s="109"/>
      <c r="HL122" s="109"/>
      <c r="HM122" s="109"/>
      <c r="HN122" s="109"/>
      <c r="HO122" s="109"/>
      <c r="HP122" s="109"/>
      <c r="HQ122" s="109"/>
      <c r="HR122" s="109"/>
      <c r="HS122" s="109"/>
      <c r="HT122" s="109"/>
      <c r="HU122" s="109"/>
      <c r="HV122" s="109"/>
      <c r="HW122" s="109"/>
      <c r="HX122" s="109"/>
      <c r="HY122" s="109"/>
      <c r="HZ122" s="109"/>
      <c r="IA122" s="109"/>
      <c r="IB122" s="109"/>
      <c r="IC122" s="109"/>
      <c r="ID122" s="109"/>
      <c r="IE122" s="109"/>
      <c r="IF122" s="109"/>
      <c r="IG122" s="109"/>
      <c r="IH122" s="109"/>
      <c r="II122" s="109"/>
      <c r="IJ122" s="109"/>
      <c r="IK122" s="109"/>
      <c r="IL122" s="109"/>
      <c r="IM122" s="109"/>
      <c r="IN122" s="109"/>
      <c r="IO122" s="109"/>
      <c r="IP122" s="109"/>
      <c r="IQ122" s="109"/>
      <c r="IR122" s="109"/>
      <c r="IS122" s="109"/>
      <c r="IT122" s="109"/>
      <c r="IU122" s="109"/>
      <c r="IV122" s="109"/>
      <c r="IW122" s="109"/>
      <c r="IX122" s="109"/>
      <c r="IY122" s="109"/>
      <c r="IZ122" s="109"/>
      <c r="JA122" s="109"/>
      <c r="JB122" s="109"/>
      <c r="JC122" s="109"/>
      <c r="JD122" s="109"/>
      <c r="JE122" s="109">
        <v>30</v>
      </c>
      <c r="JF122" s="109"/>
      <c r="JG122" s="109"/>
      <c r="JH122" s="109"/>
      <c r="JI122" s="109"/>
      <c r="JJ122" s="109"/>
      <c r="JK122" s="109"/>
      <c r="JL122" s="109"/>
      <c r="JM122" s="109"/>
      <c r="JN122" s="109"/>
      <c r="JO122" s="109"/>
      <c r="JP122" s="109"/>
      <c r="JQ122" s="109"/>
      <c r="JR122" s="109"/>
      <c r="JS122" s="109"/>
      <c r="JT122" s="109"/>
      <c r="JU122" s="109"/>
      <c r="JV122" s="109"/>
      <c r="JW122" s="109"/>
      <c r="JX122" s="109"/>
      <c r="JY122" s="109"/>
      <c r="JZ122" s="109"/>
      <c r="KA122" s="109"/>
      <c r="KB122" s="109"/>
      <c r="KC122" s="109"/>
      <c r="KD122" s="109"/>
      <c r="KE122" s="109"/>
      <c r="KF122" s="109"/>
      <c r="KG122" s="109"/>
      <c r="KH122" s="109"/>
      <c r="KI122" s="109"/>
      <c r="KJ122" s="109"/>
      <c r="KK122" s="109"/>
      <c r="KL122" s="109"/>
      <c r="KM122" s="109"/>
      <c r="KN122" s="109"/>
      <c r="KO122" s="109"/>
      <c r="KP122" s="109"/>
      <c r="KQ122" s="109"/>
      <c r="KR122" s="109"/>
      <c r="KS122" s="109"/>
      <c r="KT122" s="109"/>
      <c r="KU122" s="109"/>
      <c r="KV122" s="109"/>
      <c r="KW122" s="109"/>
      <c r="KX122" s="109"/>
      <c r="KY122" s="109"/>
      <c r="KZ122" s="109"/>
      <c r="LA122" s="109"/>
      <c r="LB122" s="109"/>
      <c r="LC122" s="109"/>
      <c r="LD122" s="109"/>
      <c r="LE122" s="109"/>
      <c r="LF122" s="109"/>
      <c r="LG122" s="109"/>
      <c r="LH122" s="109"/>
      <c r="LI122" s="109"/>
      <c r="LJ122" s="109"/>
      <c r="LK122" s="109"/>
      <c r="LL122" s="109"/>
      <c r="LM122" s="109"/>
      <c r="LN122" s="109"/>
      <c r="LO122" s="109"/>
      <c r="LP122" s="109"/>
      <c r="LQ122" s="109"/>
      <c r="LR122" s="109"/>
      <c r="LS122" s="109"/>
      <c r="LT122" s="109"/>
      <c r="LU122" s="109"/>
      <c r="LV122" s="109"/>
      <c r="LW122" s="109"/>
      <c r="LX122" s="109"/>
      <c r="LY122" s="109"/>
      <c r="LZ122" s="109"/>
      <c r="MA122" s="109"/>
      <c r="MB122" s="109"/>
      <c r="MC122" s="109"/>
      <c r="MD122" s="109"/>
      <c r="ME122" s="109"/>
      <c r="MF122" s="109"/>
      <c r="MG122" s="109"/>
      <c r="MH122" s="109"/>
      <c r="MI122" s="109"/>
      <c r="MJ122" s="109"/>
      <c r="MK122" s="109"/>
      <c r="ML122" s="109"/>
      <c r="MM122" s="109"/>
      <c r="MN122" s="109"/>
      <c r="MO122" s="109"/>
      <c r="MP122" s="109"/>
      <c r="MQ122" s="109"/>
      <c r="MR122" s="109"/>
      <c r="MS122" s="109"/>
      <c r="MT122" s="109"/>
      <c r="MU122" s="109"/>
      <c r="MV122" s="109"/>
      <c r="MW122" s="109"/>
      <c r="MX122" s="109"/>
      <c r="MY122" s="109"/>
      <c r="MZ122" s="109"/>
      <c r="NA122" s="109"/>
      <c r="NB122" s="109"/>
      <c r="NC122" s="109"/>
      <c r="ND122" s="109"/>
      <c r="NE122" s="109"/>
      <c r="NF122" s="109"/>
      <c r="NG122" s="109"/>
      <c r="NH122" s="109"/>
      <c r="NI122" s="109"/>
      <c r="NJ122" s="109"/>
      <c r="NK122" s="109"/>
      <c r="NL122" s="109"/>
      <c r="NM122" s="109"/>
      <c r="NN122" s="109"/>
      <c r="NO122" s="109"/>
      <c r="NP122" s="109"/>
      <c r="NQ122" s="109"/>
      <c r="NR122" s="109"/>
      <c r="NS122" s="109"/>
      <c r="NT122" s="109"/>
      <c r="NU122" s="109"/>
      <c r="NV122" s="109"/>
      <c r="NW122" s="109"/>
      <c r="NX122" s="109"/>
      <c r="NY122" s="109"/>
      <c r="NZ122" s="109"/>
      <c r="OA122" s="109"/>
      <c r="OB122" s="109"/>
      <c r="OC122" s="109"/>
      <c r="OD122" s="109"/>
      <c r="OE122" s="109"/>
      <c r="OF122" s="109"/>
      <c r="OG122" s="109"/>
      <c r="OH122" s="109"/>
      <c r="OI122" s="109"/>
      <c r="OJ122" s="109"/>
      <c r="OK122" s="109"/>
      <c r="OL122" s="109"/>
      <c r="OM122" s="109"/>
      <c r="ON122" s="109"/>
      <c r="OO122" s="109"/>
      <c r="OP122" s="109"/>
      <c r="OQ122" s="109"/>
      <c r="OR122" s="109"/>
      <c r="OS122" s="109"/>
      <c r="OT122" s="109"/>
      <c r="OU122" s="109"/>
      <c r="OV122" s="109"/>
      <c r="OW122" s="109"/>
      <c r="OX122" s="109"/>
      <c r="OY122" s="109"/>
      <c r="OZ122" s="109"/>
      <c r="PA122" s="109"/>
      <c r="PB122" s="109">
        <v>12</v>
      </c>
      <c r="PC122" s="109"/>
      <c r="PD122" s="109"/>
      <c r="PE122" s="109"/>
      <c r="PF122" s="109"/>
      <c r="PG122" s="109"/>
      <c r="PH122" s="109"/>
      <c r="PI122" s="109"/>
      <c r="PJ122" s="109"/>
      <c r="PK122" s="109"/>
      <c r="PL122" s="109"/>
      <c r="PM122" s="109"/>
      <c r="PN122" s="109"/>
      <c r="PO122" s="109"/>
      <c r="PP122" s="109"/>
      <c r="PQ122" s="109"/>
      <c r="PR122" s="109"/>
      <c r="PS122" s="109"/>
      <c r="PT122" s="109"/>
      <c r="PU122" s="109"/>
      <c r="PV122" s="109"/>
      <c r="PW122" s="109"/>
      <c r="PX122" s="109"/>
      <c r="PY122" s="109"/>
      <c r="PZ122" s="109"/>
      <c r="QA122" s="109"/>
      <c r="QB122" s="109"/>
      <c r="QC122" s="109"/>
      <c r="QD122" s="109"/>
      <c r="QE122" s="109"/>
      <c r="QF122" s="109">
        <v>40</v>
      </c>
      <c r="QG122" s="109"/>
      <c r="QH122" s="109"/>
      <c r="QI122" s="109"/>
      <c r="QJ122" s="109"/>
      <c r="QK122" s="23">
        <f t="shared" si="2"/>
        <v>82</v>
      </c>
      <c r="QL122" s="125"/>
      <c r="QM122" s="125"/>
      <c r="QN122" s="125"/>
      <c r="QO122" s="125">
        <v>3999</v>
      </c>
      <c r="QP122" s="125"/>
      <c r="QQ122" s="125"/>
      <c r="QR122" s="125"/>
      <c r="QS122" s="130"/>
    </row>
    <row r="123" spans="1:461" s="5" customFormat="1" ht="12.75" customHeight="1" x14ac:dyDescent="0.2">
      <c r="A123" s="52">
        <v>44629</v>
      </c>
      <c r="B123" s="98" t="s">
        <v>172</v>
      </c>
      <c r="C123" s="107"/>
      <c r="D123" s="107"/>
      <c r="E123" s="108"/>
      <c r="F123" s="108"/>
      <c r="G123" s="108"/>
      <c r="H123" s="108"/>
      <c r="I123" s="108"/>
      <c r="J123" s="108">
        <v>150</v>
      </c>
      <c r="K123" s="108"/>
      <c r="L123" s="108"/>
      <c r="M123" s="108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 s="109"/>
      <c r="BG123" s="109"/>
      <c r="BH123" s="109"/>
      <c r="BI123" s="109"/>
      <c r="BJ123" s="109"/>
      <c r="BK123" s="109"/>
      <c r="BL123" s="109"/>
      <c r="BM123" s="109"/>
      <c r="BN123" s="109"/>
      <c r="BO123" s="109"/>
      <c r="BP123" s="109"/>
      <c r="BQ123" s="109"/>
      <c r="BR123" s="109"/>
      <c r="BS123" s="109"/>
      <c r="BT123" s="109"/>
      <c r="BU123" s="109"/>
      <c r="BV123" s="109"/>
      <c r="BW123" s="109"/>
      <c r="BX123" s="109"/>
      <c r="BY123" s="109"/>
      <c r="BZ123" s="109"/>
      <c r="CA123" s="109"/>
      <c r="CB123" s="109"/>
      <c r="CC123" s="109"/>
      <c r="CD123" s="109"/>
      <c r="CE123" s="109"/>
      <c r="CF123" s="109"/>
      <c r="CG123" s="109"/>
      <c r="CH123" s="109"/>
      <c r="CI123" s="109"/>
      <c r="CJ123" s="109"/>
      <c r="CK123" s="109"/>
      <c r="CL123" s="109"/>
      <c r="CM123" s="109"/>
      <c r="CN123" s="109"/>
      <c r="CO123" s="109"/>
      <c r="CP123" s="109"/>
      <c r="CQ123" s="109"/>
      <c r="CR123" s="109"/>
      <c r="CS123" s="109"/>
      <c r="CT123" s="109"/>
      <c r="CU123" s="109"/>
      <c r="CV123" s="109"/>
      <c r="CW123" s="109"/>
      <c r="CX123" s="109"/>
      <c r="CY123" s="109"/>
      <c r="CZ123" s="109"/>
      <c r="DA123" s="109"/>
      <c r="DB123" s="109"/>
      <c r="DC123" s="109"/>
      <c r="DD123" s="109"/>
      <c r="DE123" s="109"/>
      <c r="DF123" s="109"/>
      <c r="DG123" s="109"/>
      <c r="DH123" s="109"/>
      <c r="DI123" s="109"/>
      <c r="DJ123" s="109"/>
      <c r="DK123" s="109"/>
      <c r="DL123" s="109"/>
      <c r="DM123" s="109"/>
      <c r="DN123" s="109"/>
      <c r="DO123" s="109"/>
      <c r="DP123" s="109"/>
      <c r="DQ123" s="109"/>
      <c r="DR123" s="109"/>
      <c r="DS123" s="109"/>
      <c r="DT123" s="109"/>
      <c r="DU123" s="109"/>
      <c r="DV123" s="109"/>
      <c r="DW123" s="109"/>
      <c r="DX123" s="109"/>
      <c r="DY123" s="109"/>
      <c r="DZ123" s="109"/>
      <c r="EA123" s="109"/>
      <c r="EB123" s="109"/>
      <c r="EC123" s="109"/>
      <c r="ED123" s="109"/>
      <c r="EE123" s="109"/>
      <c r="EF123" s="109"/>
      <c r="EG123" s="109"/>
      <c r="EH123" s="109"/>
      <c r="EI123" s="109"/>
      <c r="EJ123" s="109"/>
      <c r="EK123" s="109"/>
      <c r="EL123" s="109"/>
      <c r="EM123" s="109"/>
      <c r="EN123" s="109"/>
      <c r="EO123" s="109"/>
      <c r="EP123" s="109"/>
      <c r="EQ123" s="109"/>
      <c r="ER123" s="109"/>
      <c r="ES123" s="109"/>
      <c r="ET123" s="109"/>
      <c r="EU123" s="109"/>
      <c r="EV123" s="109"/>
      <c r="EW123" s="109"/>
      <c r="EX123" s="109"/>
      <c r="EY123" s="109"/>
      <c r="EZ123" s="109"/>
      <c r="FA123" s="109"/>
      <c r="FB123" s="109"/>
      <c r="FC123" s="109"/>
      <c r="FD123" s="109"/>
      <c r="FE123" s="109"/>
      <c r="FF123" s="109"/>
      <c r="FG123" s="109"/>
      <c r="FH123" s="109"/>
      <c r="FI123" s="109"/>
      <c r="FJ123" s="109"/>
      <c r="FK123" s="109"/>
      <c r="FL123" s="109"/>
      <c r="FM123" s="109"/>
      <c r="FN123" s="109"/>
      <c r="FO123" s="109"/>
      <c r="FP123" s="109"/>
      <c r="FQ123" s="109"/>
      <c r="FR123" s="109"/>
      <c r="FS123" s="109"/>
      <c r="FT123" s="109"/>
      <c r="FU123" s="109"/>
      <c r="FV123" s="109"/>
      <c r="FW123" s="109"/>
      <c r="FX123" s="109"/>
      <c r="FY123" s="109"/>
      <c r="FZ123" s="109"/>
      <c r="GA123" s="109"/>
      <c r="GB123" s="109"/>
      <c r="GC123" s="109"/>
      <c r="GD123" s="109"/>
      <c r="GE123" s="109"/>
      <c r="GF123" s="109"/>
      <c r="GG123" s="109"/>
      <c r="GH123" s="109"/>
      <c r="GI123" s="109"/>
      <c r="GJ123" s="109"/>
      <c r="GK123" s="109"/>
      <c r="GL123" s="109"/>
      <c r="GM123" s="109"/>
      <c r="GN123" s="109"/>
      <c r="GO123" s="109"/>
      <c r="GP123" s="109"/>
      <c r="GQ123" s="109"/>
      <c r="GR123" s="109"/>
      <c r="GS123" s="109"/>
      <c r="GT123" s="109"/>
      <c r="GU123" s="109"/>
      <c r="GV123" s="109"/>
      <c r="GW123" s="109"/>
      <c r="GX123" s="109"/>
      <c r="GY123" s="109"/>
      <c r="GZ123" s="109"/>
      <c r="HA123" s="109"/>
      <c r="HB123" s="109"/>
      <c r="HC123" s="109"/>
      <c r="HD123" s="109"/>
      <c r="HE123" s="109"/>
      <c r="HF123" s="109"/>
      <c r="HG123" s="109"/>
      <c r="HH123" s="109"/>
      <c r="HI123" s="109"/>
      <c r="HJ123" s="109"/>
      <c r="HK123" s="109"/>
      <c r="HL123" s="109"/>
      <c r="HM123" s="109"/>
      <c r="HN123" s="109"/>
      <c r="HO123" s="109"/>
      <c r="HP123" s="109"/>
      <c r="HQ123" s="109"/>
      <c r="HR123" s="109"/>
      <c r="HS123" s="109"/>
      <c r="HT123" s="109"/>
      <c r="HU123" s="109"/>
      <c r="HV123" s="109"/>
      <c r="HW123" s="109"/>
      <c r="HX123" s="109"/>
      <c r="HY123" s="109"/>
      <c r="HZ123" s="109"/>
      <c r="IA123" s="109"/>
      <c r="IB123" s="109"/>
      <c r="IC123" s="109"/>
      <c r="ID123" s="109"/>
      <c r="IE123" s="109"/>
      <c r="IF123" s="109"/>
      <c r="IG123" s="109"/>
      <c r="IH123" s="109"/>
      <c r="II123" s="109"/>
      <c r="IJ123" s="109"/>
      <c r="IK123" s="109"/>
      <c r="IL123" s="109"/>
      <c r="IM123" s="109"/>
      <c r="IN123" s="109"/>
      <c r="IO123" s="109"/>
      <c r="IP123" s="109"/>
      <c r="IQ123" s="109"/>
      <c r="IR123" s="109"/>
      <c r="IS123" s="109"/>
      <c r="IT123" s="109"/>
      <c r="IU123" s="109"/>
      <c r="IV123" s="109"/>
      <c r="IW123" s="109"/>
      <c r="IX123" s="109"/>
      <c r="IY123" s="109"/>
      <c r="IZ123" s="109"/>
      <c r="JA123" s="109"/>
      <c r="JB123" s="109"/>
      <c r="JC123" s="109"/>
      <c r="JD123" s="109"/>
      <c r="JE123" s="109"/>
      <c r="JF123" s="109"/>
      <c r="JG123" s="109"/>
      <c r="JH123" s="109"/>
      <c r="JI123" s="109"/>
      <c r="JJ123" s="109"/>
      <c r="JK123" s="109"/>
      <c r="JL123" s="109"/>
      <c r="JM123" s="109"/>
      <c r="JN123" s="109"/>
      <c r="JO123" s="109"/>
      <c r="JP123" s="109"/>
      <c r="JQ123" s="109"/>
      <c r="JR123" s="109"/>
      <c r="JS123" s="109"/>
      <c r="JT123" s="109"/>
      <c r="JU123" s="109"/>
      <c r="JV123" s="109"/>
      <c r="JW123" s="109"/>
      <c r="JX123" s="109"/>
      <c r="JY123" s="109"/>
      <c r="JZ123" s="109"/>
      <c r="KA123" s="109"/>
      <c r="KB123" s="109"/>
      <c r="KC123" s="109"/>
      <c r="KD123" s="109"/>
      <c r="KE123" s="109"/>
      <c r="KF123" s="109"/>
      <c r="KG123" s="109"/>
      <c r="KH123" s="109"/>
      <c r="KI123" s="109"/>
      <c r="KJ123" s="109"/>
      <c r="KK123" s="109"/>
      <c r="KL123" s="109"/>
      <c r="KM123" s="109"/>
      <c r="KN123" s="109"/>
      <c r="KO123" s="109"/>
      <c r="KP123" s="109"/>
      <c r="KQ123" s="109"/>
      <c r="KR123" s="109"/>
      <c r="KS123" s="109"/>
      <c r="KT123" s="109"/>
      <c r="KU123" s="109"/>
      <c r="KV123" s="109"/>
      <c r="KW123" s="109"/>
      <c r="KX123" s="109"/>
      <c r="KY123" s="109"/>
      <c r="KZ123" s="109"/>
      <c r="LA123" s="109"/>
      <c r="LB123" s="109"/>
      <c r="LC123" s="109"/>
      <c r="LD123" s="109"/>
      <c r="LE123" s="109"/>
      <c r="LF123" s="109"/>
      <c r="LG123" s="109"/>
      <c r="LH123" s="109"/>
      <c r="LI123" s="109"/>
      <c r="LJ123" s="109"/>
      <c r="LK123" s="109"/>
      <c r="LL123" s="109"/>
      <c r="LM123" s="109"/>
      <c r="LN123" s="109"/>
      <c r="LO123" s="109"/>
      <c r="LP123" s="109"/>
      <c r="LQ123" s="109"/>
      <c r="LR123" s="109"/>
      <c r="LS123" s="109"/>
      <c r="LT123" s="109"/>
      <c r="LU123" s="109"/>
      <c r="LV123" s="109"/>
      <c r="LW123" s="109"/>
      <c r="LX123" s="109"/>
      <c r="LY123" s="109"/>
      <c r="LZ123" s="109"/>
      <c r="MA123" s="109"/>
      <c r="MB123" s="109"/>
      <c r="MC123" s="109"/>
      <c r="MD123" s="109"/>
      <c r="ME123" s="109"/>
      <c r="MF123" s="109"/>
      <c r="MG123" s="109"/>
      <c r="MH123" s="109"/>
      <c r="MI123" s="109"/>
      <c r="MJ123" s="109"/>
      <c r="MK123" s="109"/>
      <c r="ML123" s="109"/>
      <c r="MM123" s="109"/>
      <c r="MN123" s="109"/>
      <c r="MO123" s="109"/>
      <c r="MP123" s="109"/>
      <c r="MQ123" s="109"/>
      <c r="MR123" s="109"/>
      <c r="MS123" s="109"/>
      <c r="MT123" s="109"/>
      <c r="MU123" s="109"/>
      <c r="MV123" s="109"/>
      <c r="MW123" s="109"/>
      <c r="MX123" s="109"/>
      <c r="MY123" s="109"/>
      <c r="MZ123" s="109"/>
      <c r="NA123" s="109"/>
      <c r="NB123" s="109"/>
      <c r="NC123" s="109"/>
      <c r="ND123" s="109"/>
      <c r="NE123" s="109"/>
      <c r="NF123" s="109"/>
      <c r="NG123" s="109"/>
      <c r="NH123" s="109"/>
      <c r="NI123" s="109"/>
      <c r="NJ123" s="109"/>
      <c r="NK123" s="109"/>
      <c r="NL123" s="109"/>
      <c r="NM123" s="109"/>
      <c r="NN123" s="109"/>
      <c r="NO123" s="109"/>
      <c r="NP123" s="109"/>
      <c r="NQ123" s="109"/>
      <c r="NR123" s="109"/>
      <c r="NS123" s="109"/>
      <c r="NT123" s="109"/>
      <c r="NU123" s="109"/>
      <c r="NV123" s="109"/>
      <c r="NW123" s="109"/>
      <c r="NX123" s="109"/>
      <c r="NY123" s="109"/>
      <c r="NZ123" s="109"/>
      <c r="OA123" s="109"/>
      <c r="OB123" s="109"/>
      <c r="OC123" s="109"/>
      <c r="OD123" s="109"/>
      <c r="OE123" s="109"/>
      <c r="OF123" s="109"/>
      <c r="OG123" s="109"/>
      <c r="OH123" s="109"/>
      <c r="OI123" s="109"/>
      <c r="OJ123" s="109"/>
      <c r="OK123" s="109"/>
      <c r="OL123" s="109"/>
      <c r="OM123" s="109"/>
      <c r="ON123" s="109"/>
      <c r="OO123" s="109"/>
      <c r="OP123" s="109"/>
      <c r="OQ123" s="109"/>
      <c r="OR123" s="109"/>
      <c r="OS123" s="109"/>
      <c r="OT123" s="109"/>
      <c r="OU123" s="109"/>
      <c r="OV123" s="109"/>
      <c r="OW123" s="109"/>
      <c r="OX123" s="109"/>
      <c r="OY123" s="109"/>
      <c r="OZ123" s="109"/>
      <c r="PA123" s="109"/>
      <c r="PB123" s="109"/>
      <c r="PC123" s="109"/>
      <c r="PD123" s="109"/>
      <c r="PE123" s="109"/>
      <c r="PF123" s="109"/>
      <c r="PG123" s="109"/>
      <c r="PH123" s="109"/>
      <c r="PI123" s="109"/>
      <c r="PJ123" s="109"/>
      <c r="PK123" s="109"/>
      <c r="PL123" s="109"/>
      <c r="PM123" s="109"/>
      <c r="PN123" s="109"/>
      <c r="PO123" s="109"/>
      <c r="PP123" s="109"/>
      <c r="PQ123" s="109"/>
      <c r="PR123" s="109"/>
      <c r="PS123" s="109"/>
      <c r="PT123" s="109"/>
      <c r="PU123" s="109"/>
      <c r="PV123" s="109"/>
      <c r="PW123" s="109"/>
      <c r="PX123" s="109"/>
      <c r="PY123" s="109"/>
      <c r="PZ123" s="109"/>
      <c r="QA123" s="109"/>
      <c r="QB123" s="109"/>
      <c r="QC123" s="109"/>
      <c r="QD123" s="109"/>
      <c r="QE123" s="109"/>
      <c r="QF123" s="109"/>
      <c r="QG123" s="109"/>
      <c r="QH123" s="109"/>
      <c r="QI123" s="109"/>
      <c r="QJ123" s="109"/>
      <c r="QK123" s="23">
        <f t="shared" si="2"/>
        <v>150</v>
      </c>
      <c r="QL123" s="125"/>
      <c r="QM123" s="125"/>
      <c r="QN123" s="125">
        <v>93.06</v>
      </c>
      <c r="QO123" s="125">
        <f>500+500+300+300+500+500</f>
        <v>2600</v>
      </c>
      <c r="QP123" s="125">
        <f>2226.94+300</f>
        <v>2526.94</v>
      </c>
      <c r="QQ123" s="125"/>
      <c r="QR123" s="125"/>
      <c r="QS123" s="130"/>
    </row>
    <row r="124" spans="1:461" s="5" customFormat="1" ht="12.75" customHeight="1" x14ac:dyDescent="0.2">
      <c r="A124" s="52">
        <v>44629</v>
      </c>
      <c r="B124" s="98" t="s">
        <v>476</v>
      </c>
      <c r="C124" s="107"/>
      <c r="D124" s="107"/>
      <c r="E124" s="108"/>
      <c r="F124" s="108"/>
      <c r="G124" s="108"/>
      <c r="H124" s="108"/>
      <c r="I124" s="108"/>
      <c r="J124" s="108"/>
      <c r="K124" s="108"/>
      <c r="L124" s="108"/>
      <c r="M124" s="108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 s="109"/>
      <c r="BG124" s="109"/>
      <c r="BH124" s="109"/>
      <c r="BI124" s="109"/>
      <c r="BJ124" s="109"/>
      <c r="BK124" s="109"/>
      <c r="BL124" s="109"/>
      <c r="BM124" s="109"/>
      <c r="BN124" s="109"/>
      <c r="BO124" s="109"/>
      <c r="BP124" s="109"/>
      <c r="BQ124" s="109"/>
      <c r="BR124" s="109"/>
      <c r="BS124" s="109"/>
      <c r="BT124" s="109"/>
      <c r="BU124" s="109"/>
      <c r="BV124" s="109"/>
      <c r="BW124" s="109"/>
      <c r="BX124" s="109"/>
      <c r="BY124" s="109"/>
      <c r="BZ124" s="109"/>
      <c r="CA124" s="109"/>
      <c r="CB124" s="109"/>
      <c r="CC124" s="109"/>
      <c r="CD124" s="109"/>
      <c r="CE124" s="109"/>
      <c r="CF124" s="109"/>
      <c r="CG124" s="109"/>
      <c r="CH124" s="109"/>
      <c r="CI124" s="109"/>
      <c r="CJ124" s="109"/>
      <c r="CK124" s="109"/>
      <c r="CL124" s="109"/>
      <c r="CM124" s="109"/>
      <c r="CN124" s="109"/>
      <c r="CO124" s="109"/>
      <c r="CP124" s="109"/>
      <c r="CQ124" s="109"/>
      <c r="CR124" s="109"/>
      <c r="CS124" s="109"/>
      <c r="CT124" s="109"/>
      <c r="CU124" s="109"/>
      <c r="CV124" s="109"/>
      <c r="CW124" s="109"/>
      <c r="CX124" s="109"/>
      <c r="CY124" s="109"/>
      <c r="CZ124" s="109"/>
      <c r="DA124" s="109"/>
      <c r="DB124" s="109"/>
      <c r="DC124" s="109"/>
      <c r="DD124" s="109"/>
      <c r="DE124" s="109"/>
      <c r="DF124" s="109"/>
      <c r="DG124" s="109"/>
      <c r="DH124" s="109"/>
      <c r="DI124" s="109"/>
      <c r="DJ124" s="109"/>
      <c r="DK124" s="109"/>
      <c r="DL124" s="109"/>
      <c r="DM124" s="109"/>
      <c r="DN124" s="109"/>
      <c r="DO124" s="109"/>
      <c r="DP124" s="109"/>
      <c r="DQ124" s="109"/>
      <c r="DR124" s="109"/>
      <c r="DS124" s="109"/>
      <c r="DT124" s="109"/>
      <c r="DU124" s="109"/>
      <c r="DV124" s="109"/>
      <c r="DW124" s="109"/>
      <c r="DX124" s="109"/>
      <c r="DY124" s="109"/>
      <c r="DZ124" s="109"/>
      <c r="EA124" s="109"/>
      <c r="EB124" s="109"/>
      <c r="EC124" s="109"/>
      <c r="ED124" s="109"/>
      <c r="EE124" s="109"/>
      <c r="EF124" s="109"/>
      <c r="EG124" s="109"/>
      <c r="EH124" s="109"/>
      <c r="EI124" s="109"/>
      <c r="EJ124" s="109"/>
      <c r="EK124" s="109"/>
      <c r="EL124" s="109"/>
      <c r="EM124" s="109"/>
      <c r="EN124" s="109"/>
      <c r="EO124" s="109"/>
      <c r="EP124" s="109"/>
      <c r="EQ124" s="109"/>
      <c r="ER124" s="109"/>
      <c r="ES124" s="109"/>
      <c r="ET124" s="109"/>
      <c r="EU124" s="109"/>
      <c r="EV124" s="109"/>
      <c r="EW124" s="109"/>
      <c r="EX124" s="109"/>
      <c r="EY124" s="109"/>
      <c r="EZ124" s="109"/>
      <c r="FA124" s="109"/>
      <c r="FB124" s="109"/>
      <c r="FC124" s="109"/>
      <c r="FD124" s="109"/>
      <c r="FE124" s="109"/>
      <c r="FF124" s="109"/>
      <c r="FG124" s="109"/>
      <c r="FH124" s="109"/>
      <c r="FI124" s="109"/>
      <c r="FJ124" s="109"/>
      <c r="FK124" s="109"/>
      <c r="FL124" s="109"/>
      <c r="FM124" s="109"/>
      <c r="FN124" s="109"/>
      <c r="FO124" s="109"/>
      <c r="FP124" s="109"/>
      <c r="FQ124" s="109"/>
      <c r="FR124" s="109"/>
      <c r="FS124" s="109"/>
      <c r="FT124" s="109"/>
      <c r="FU124" s="109"/>
      <c r="FV124" s="109"/>
      <c r="FW124" s="109"/>
      <c r="FX124" s="109"/>
      <c r="FY124" s="109"/>
      <c r="FZ124" s="109"/>
      <c r="GA124" s="109"/>
      <c r="GB124" s="109"/>
      <c r="GC124" s="109"/>
      <c r="GD124" s="109"/>
      <c r="GE124" s="109"/>
      <c r="GF124" s="109"/>
      <c r="GG124" s="109"/>
      <c r="GH124" s="109"/>
      <c r="GI124" s="109"/>
      <c r="GJ124" s="109"/>
      <c r="GK124" s="109"/>
      <c r="GL124" s="109"/>
      <c r="GM124" s="109"/>
      <c r="GN124" s="109"/>
      <c r="GO124" s="109"/>
      <c r="GP124" s="109"/>
      <c r="GQ124" s="109"/>
      <c r="GR124" s="109"/>
      <c r="GS124" s="109"/>
      <c r="GT124" s="109"/>
      <c r="GU124" s="109"/>
      <c r="GV124" s="109"/>
      <c r="GW124" s="109"/>
      <c r="GX124" s="109"/>
      <c r="GY124" s="109"/>
      <c r="GZ124" s="109"/>
      <c r="HA124" s="109"/>
      <c r="HB124" s="109"/>
      <c r="HC124" s="109"/>
      <c r="HD124" s="109"/>
      <c r="HE124" s="109"/>
      <c r="HF124" s="109"/>
      <c r="HG124" s="109"/>
      <c r="HH124" s="109"/>
      <c r="HI124" s="109"/>
      <c r="HJ124" s="109"/>
      <c r="HK124" s="109"/>
      <c r="HL124" s="109"/>
      <c r="HM124" s="109"/>
      <c r="HN124" s="109"/>
      <c r="HO124" s="109"/>
      <c r="HP124" s="109"/>
      <c r="HQ124" s="109"/>
      <c r="HR124" s="109"/>
      <c r="HS124" s="109"/>
      <c r="HT124" s="109"/>
      <c r="HU124" s="109"/>
      <c r="HV124" s="109"/>
      <c r="HW124" s="109"/>
      <c r="HX124" s="109"/>
      <c r="HY124" s="109"/>
      <c r="HZ124" s="109"/>
      <c r="IA124" s="109"/>
      <c r="IB124" s="109"/>
      <c r="IC124" s="109"/>
      <c r="ID124" s="109"/>
      <c r="IE124" s="109"/>
      <c r="IF124" s="109"/>
      <c r="IG124" s="109"/>
      <c r="IH124" s="109"/>
      <c r="II124" s="109"/>
      <c r="IJ124" s="109"/>
      <c r="IK124" s="109"/>
      <c r="IL124" s="109"/>
      <c r="IM124" s="109"/>
      <c r="IN124" s="109"/>
      <c r="IO124" s="109"/>
      <c r="IP124" s="109"/>
      <c r="IQ124" s="109"/>
      <c r="IR124" s="109"/>
      <c r="IS124" s="109"/>
      <c r="IT124" s="109"/>
      <c r="IU124" s="109"/>
      <c r="IV124" s="109"/>
      <c r="IW124" s="109"/>
      <c r="IX124" s="109"/>
      <c r="IY124" s="109"/>
      <c r="IZ124" s="109"/>
      <c r="JA124" s="109"/>
      <c r="JB124" s="109"/>
      <c r="JC124" s="109"/>
      <c r="JD124" s="109"/>
      <c r="JE124" s="109"/>
      <c r="JF124" s="109"/>
      <c r="JG124" s="109"/>
      <c r="JH124" s="109"/>
      <c r="JI124" s="109"/>
      <c r="JJ124" s="109"/>
      <c r="JK124" s="109"/>
      <c r="JL124" s="109"/>
      <c r="JM124" s="109"/>
      <c r="JN124" s="109"/>
      <c r="JO124" s="109"/>
      <c r="JP124" s="109"/>
      <c r="JQ124" s="109"/>
      <c r="JR124" s="109"/>
      <c r="JS124" s="109"/>
      <c r="JT124" s="109"/>
      <c r="JU124" s="109"/>
      <c r="JV124" s="109"/>
      <c r="JW124" s="109"/>
      <c r="JX124" s="109"/>
      <c r="JY124" s="109"/>
      <c r="JZ124" s="109"/>
      <c r="KA124" s="109"/>
      <c r="KB124" s="109"/>
      <c r="KC124" s="109"/>
      <c r="KD124" s="109"/>
      <c r="KE124" s="109"/>
      <c r="KF124" s="109"/>
      <c r="KG124" s="109"/>
      <c r="KH124" s="109"/>
      <c r="KI124" s="109"/>
      <c r="KJ124" s="109"/>
      <c r="KK124" s="109"/>
      <c r="KL124" s="109"/>
      <c r="KM124" s="109"/>
      <c r="KN124" s="109"/>
      <c r="KO124" s="109"/>
      <c r="KP124" s="109"/>
      <c r="KQ124" s="109"/>
      <c r="KR124" s="109"/>
      <c r="KS124" s="109"/>
      <c r="KT124" s="109"/>
      <c r="KU124" s="109"/>
      <c r="KV124" s="109"/>
      <c r="KW124" s="109"/>
      <c r="KX124" s="109"/>
      <c r="KY124" s="109"/>
      <c r="KZ124" s="109"/>
      <c r="LA124" s="109"/>
      <c r="LB124" s="109"/>
      <c r="LC124" s="109"/>
      <c r="LD124" s="109"/>
      <c r="LE124" s="109"/>
      <c r="LF124" s="109"/>
      <c r="LG124" s="109"/>
      <c r="LH124" s="109"/>
      <c r="LI124" s="109"/>
      <c r="LJ124" s="109"/>
      <c r="LK124" s="109"/>
      <c r="LL124" s="109"/>
      <c r="LM124" s="109"/>
      <c r="LN124" s="109"/>
      <c r="LO124" s="109"/>
      <c r="LP124" s="109"/>
      <c r="LQ124" s="109"/>
      <c r="LR124" s="109"/>
      <c r="LS124" s="109"/>
      <c r="LT124" s="109"/>
      <c r="LU124" s="109"/>
      <c r="LV124" s="109"/>
      <c r="LW124" s="109"/>
      <c r="LX124" s="109"/>
      <c r="LY124" s="109"/>
      <c r="LZ124" s="109"/>
      <c r="MA124" s="109"/>
      <c r="MB124" s="109"/>
      <c r="MC124" s="109"/>
      <c r="MD124" s="109"/>
      <c r="ME124" s="109"/>
      <c r="MF124" s="109"/>
      <c r="MG124" s="109"/>
      <c r="MH124" s="109"/>
      <c r="MI124" s="109"/>
      <c r="MJ124" s="109"/>
      <c r="MK124" s="109"/>
      <c r="ML124" s="109"/>
      <c r="MM124" s="109"/>
      <c r="MN124" s="109"/>
      <c r="MO124" s="109"/>
      <c r="MP124" s="109"/>
      <c r="MQ124" s="109"/>
      <c r="MR124" s="109"/>
      <c r="MS124" s="109"/>
      <c r="MT124" s="109"/>
      <c r="MU124" s="109"/>
      <c r="MV124" s="109"/>
      <c r="MW124" s="109"/>
      <c r="MX124" s="109"/>
      <c r="MY124" s="109"/>
      <c r="MZ124" s="109"/>
      <c r="NA124" s="109"/>
      <c r="NB124" s="109"/>
      <c r="NC124" s="109"/>
      <c r="ND124" s="109"/>
      <c r="NE124" s="109"/>
      <c r="NF124" s="109"/>
      <c r="NG124" s="109"/>
      <c r="NH124" s="109"/>
      <c r="NI124" s="109"/>
      <c r="NJ124" s="109"/>
      <c r="NK124" s="109"/>
      <c r="NL124" s="109"/>
      <c r="NM124" s="109"/>
      <c r="NN124" s="109"/>
      <c r="NO124" s="109"/>
      <c r="NP124" s="109"/>
      <c r="NQ124" s="109"/>
      <c r="NR124" s="109"/>
      <c r="NS124" s="109"/>
      <c r="NT124" s="109"/>
      <c r="NU124" s="109"/>
      <c r="NV124" s="109"/>
      <c r="NW124" s="109"/>
      <c r="NX124" s="109"/>
      <c r="NY124" s="109"/>
      <c r="NZ124" s="109"/>
      <c r="OA124" s="109"/>
      <c r="OB124" s="109"/>
      <c r="OC124" s="109"/>
      <c r="OD124" s="109"/>
      <c r="OE124" s="109"/>
      <c r="OF124" s="109"/>
      <c r="OG124" s="109"/>
      <c r="OH124" s="109"/>
      <c r="OI124" s="109"/>
      <c r="OJ124" s="109"/>
      <c r="OK124" s="109"/>
      <c r="OL124" s="109"/>
      <c r="OM124" s="109"/>
      <c r="ON124" s="109"/>
      <c r="OO124" s="109"/>
      <c r="OP124" s="109"/>
      <c r="OQ124" s="109"/>
      <c r="OR124" s="109"/>
      <c r="OS124" s="109"/>
      <c r="OT124" s="109"/>
      <c r="OU124" s="109"/>
      <c r="OV124" s="109"/>
      <c r="OW124" s="109"/>
      <c r="OX124" s="109"/>
      <c r="OY124" s="109"/>
      <c r="OZ124" s="109"/>
      <c r="PA124" s="109"/>
      <c r="PB124" s="109"/>
      <c r="PC124" s="109"/>
      <c r="PD124" s="109"/>
      <c r="PE124" s="109"/>
      <c r="PF124" s="109"/>
      <c r="PG124" s="109"/>
      <c r="PH124" s="109"/>
      <c r="PI124" s="109"/>
      <c r="PJ124" s="109"/>
      <c r="PK124" s="109"/>
      <c r="PL124" s="109"/>
      <c r="PM124" s="109"/>
      <c r="PN124" s="109"/>
      <c r="PO124" s="109"/>
      <c r="PP124" s="109"/>
      <c r="PQ124" s="109"/>
      <c r="PR124" s="109"/>
      <c r="PS124" s="109"/>
      <c r="PT124" s="109"/>
      <c r="PU124" s="109"/>
      <c r="PV124" s="109"/>
      <c r="PW124" s="109"/>
      <c r="PX124" s="109"/>
      <c r="PY124" s="109"/>
      <c r="PZ124" s="109"/>
      <c r="QA124" s="109"/>
      <c r="QB124" s="109"/>
      <c r="QC124" s="109"/>
      <c r="QD124" s="109">
        <v>25</v>
      </c>
      <c r="QE124" s="109"/>
      <c r="QF124" s="109"/>
      <c r="QG124" s="109"/>
      <c r="QH124" s="109"/>
      <c r="QI124" s="109"/>
      <c r="QJ124" s="109"/>
      <c r="QK124" s="23">
        <f t="shared" si="2"/>
        <v>25</v>
      </c>
      <c r="QL124" s="125"/>
      <c r="QM124" s="125"/>
      <c r="QN124" s="125">
        <v>4228.2</v>
      </c>
      <c r="QO124" s="125"/>
      <c r="QP124" s="125"/>
      <c r="QQ124" s="125"/>
      <c r="QR124" s="125"/>
      <c r="QS124" s="130"/>
    </row>
    <row r="125" spans="1:461" s="5" customFormat="1" ht="12.75" customHeight="1" x14ac:dyDescent="0.2">
      <c r="A125" s="52">
        <v>44629</v>
      </c>
      <c r="B125" s="90" t="s">
        <v>338</v>
      </c>
      <c r="C125" s="107"/>
      <c r="D125" s="107"/>
      <c r="E125" s="108"/>
      <c r="F125" s="108"/>
      <c r="G125" s="108"/>
      <c r="H125" s="108"/>
      <c r="I125" s="108"/>
      <c r="J125" s="108"/>
      <c r="K125" s="108"/>
      <c r="L125" s="108"/>
      <c r="M125" s="108"/>
      <c r="N125" s="109"/>
      <c r="O125" s="109"/>
      <c r="P125" s="109"/>
      <c r="Q125" s="109"/>
      <c r="R125" s="109"/>
      <c r="S125" s="109"/>
      <c r="T125" s="109">
        <v>0.8</v>
      </c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109"/>
      <c r="BE125" s="109"/>
      <c r="BF125" s="109"/>
      <c r="BG125" s="109"/>
      <c r="BH125" s="109"/>
      <c r="BI125" s="109"/>
      <c r="BJ125" s="109"/>
      <c r="BK125" s="109"/>
      <c r="BL125" s="109"/>
      <c r="BM125" s="109"/>
      <c r="BN125" s="109"/>
      <c r="BO125" s="109"/>
      <c r="BP125" s="109"/>
      <c r="BQ125" s="109"/>
      <c r="BR125" s="109"/>
      <c r="BS125" s="109"/>
      <c r="BT125" s="109"/>
      <c r="BU125" s="109"/>
      <c r="BV125" s="109"/>
      <c r="BW125" s="109"/>
      <c r="BX125" s="109"/>
      <c r="BY125" s="109"/>
      <c r="BZ125" s="109"/>
      <c r="CA125" s="109"/>
      <c r="CB125" s="109"/>
      <c r="CC125" s="109"/>
      <c r="CD125" s="109"/>
      <c r="CE125" s="109"/>
      <c r="CF125" s="109"/>
      <c r="CG125" s="109"/>
      <c r="CH125" s="109"/>
      <c r="CI125" s="109"/>
      <c r="CJ125" s="109"/>
      <c r="CK125" s="109"/>
      <c r="CL125" s="109"/>
      <c r="CM125" s="109"/>
      <c r="CN125" s="109"/>
      <c r="CO125" s="109"/>
      <c r="CP125" s="109"/>
      <c r="CQ125" s="109"/>
      <c r="CR125" s="109"/>
      <c r="CS125" s="109"/>
      <c r="CT125" s="109"/>
      <c r="CU125" s="109"/>
      <c r="CV125" s="109"/>
      <c r="CW125" s="109"/>
      <c r="CX125" s="109"/>
      <c r="CY125" s="109"/>
      <c r="CZ125" s="109"/>
      <c r="DA125" s="109"/>
      <c r="DB125" s="109"/>
      <c r="DC125" s="109"/>
      <c r="DD125" s="109"/>
      <c r="DE125" s="109"/>
      <c r="DF125" s="109"/>
      <c r="DG125" s="109"/>
      <c r="DH125" s="109"/>
      <c r="DI125" s="109"/>
      <c r="DJ125" s="109"/>
      <c r="DK125" s="109"/>
      <c r="DL125" s="109"/>
      <c r="DM125" s="109"/>
      <c r="DN125" s="109"/>
      <c r="DO125" s="109"/>
      <c r="DP125" s="109"/>
      <c r="DQ125" s="109"/>
      <c r="DR125" s="109"/>
      <c r="DS125" s="109"/>
      <c r="DT125" s="109"/>
      <c r="DU125" s="109"/>
      <c r="DV125" s="109"/>
      <c r="DW125" s="109"/>
      <c r="DX125" s="109"/>
      <c r="DY125" s="109"/>
      <c r="DZ125" s="109"/>
      <c r="EA125" s="109"/>
      <c r="EB125" s="109"/>
      <c r="EC125" s="109"/>
      <c r="ED125" s="109"/>
      <c r="EE125" s="109"/>
      <c r="EF125" s="109"/>
      <c r="EG125" s="109"/>
      <c r="EH125" s="109"/>
      <c r="EI125" s="109"/>
      <c r="EJ125" s="109"/>
      <c r="EK125" s="109"/>
      <c r="EL125" s="109"/>
      <c r="EM125" s="109"/>
      <c r="EN125" s="109"/>
      <c r="EO125" s="109"/>
      <c r="EP125" s="109"/>
      <c r="EQ125" s="109"/>
      <c r="ER125" s="109"/>
      <c r="ES125" s="109"/>
      <c r="ET125" s="109"/>
      <c r="EU125" s="109"/>
      <c r="EV125" s="109"/>
      <c r="EW125" s="109"/>
      <c r="EX125" s="109"/>
      <c r="EY125" s="109"/>
      <c r="EZ125" s="109"/>
      <c r="FA125" s="109"/>
      <c r="FB125" s="109"/>
      <c r="FC125" s="109"/>
      <c r="FD125" s="109"/>
      <c r="FE125" s="109"/>
      <c r="FF125" s="109"/>
      <c r="FG125" s="109"/>
      <c r="FH125" s="109"/>
      <c r="FI125" s="109"/>
      <c r="FJ125" s="109"/>
      <c r="FK125" s="109"/>
      <c r="FL125" s="109"/>
      <c r="FM125" s="109"/>
      <c r="FN125" s="109"/>
      <c r="FO125" s="109"/>
      <c r="FP125" s="109"/>
      <c r="FQ125" s="109"/>
      <c r="FR125" s="109"/>
      <c r="FS125" s="109"/>
      <c r="FT125" s="109"/>
      <c r="FU125" s="109"/>
      <c r="FV125" s="109"/>
      <c r="FW125" s="109"/>
      <c r="FX125" s="109"/>
      <c r="FY125" s="109"/>
      <c r="FZ125" s="109"/>
      <c r="GA125" s="109"/>
      <c r="GB125" s="109"/>
      <c r="GC125" s="109"/>
      <c r="GD125" s="109"/>
      <c r="GE125" s="109"/>
      <c r="GF125" s="109"/>
      <c r="GG125" s="109"/>
      <c r="GH125" s="109"/>
      <c r="GI125" s="109"/>
      <c r="GJ125" s="109"/>
      <c r="GK125" s="109"/>
      <c r="GL125" s="109"/>
      <c r="GM125" s="109"/>
      <c r="GN125" s="109"/>
      <c r="GO125" s="109"/>
      <c r="GP125" s="109"/>
      <c r="GQ125" s="109"/>
      <c r="GR125" s="109"/>
      <c r="GS125" s="109"/>
      <c r="GT125" s="109"/>
      <c r="GU125" s="109"/>
      <c r="GV125" s="109"/>
      <c r="GW125" s="109"/>
      <c r="GX125" s="109"/>
      <c r="GY125" s="109"/>
      <c r="GZ125" s="109"/>
      <c r="HA125" s="109"/>
      <c r="HB125" s="109"/>
      <c r="HC125" s="109"/>
      <c r="HD125" s="109"/>
      <c r="HE125" s="109"/>
      <c r="HF125" s="109"/>
      <c r="HG125" s="109"/>
      <c r="HH125" s="109"/>
      <c r="HI125" s="109"/>
      <c r="HJ125" s="109"/>
      <c r="HK125" s="109"/>
      <c r="HL125" s="109"/>
      <c r="HM125" s="109"/>
      <c r="HN125" s="109"/>
      <c r="HO125" s="109"/>
      <c r="HP125" s="109"/>
      <c r="HQ125" s="109"/>
      <c r="HR125" s="109"/>
      <c r="HS125" s="109"/>
      <c r="HT125" s="109"/>
      <c r="HU125" s="109"/>
      <c r="HV125" s="109"/>
      <c r="HW125" s="109"/>
      <c r="HX125" s="109"/>
      <c r="HY125" s="109"/>
      <c r="HZ125" s="109"/>
      <c r="IA125" s="109"/>
      <c r="IB125" s="109"/>
      <c r="IC125" s="109"/>
      <c r="ID125" s="109"/>
      <c r="IE125" s="109"/>
      <c r="IF125" s="109"/>
      <c r="IG125" s="109"/>
      <c r="IH125" s="109"/>
      <c r="II125" s="109"/>
      <c r="IJ125" s="109"/>
      <c r="IK125" s="109"/>
      <c r="IL125" s="109"/>
      <c r="IM125" s="109"/>
      <c r="IN125" s="109"/>
      <c r="IO125" s="109"/>
      <c r="IP125" s="109"/>
      <c r="IQ125" s="109"/>
      <c r="IR125" s="109"/>
      <c r="IS125" s="109"/>
      <c r="IT125" s="109"/>
      <c r="IU125" s="109"/>
      <c r="IV125" s="109"/>
      <c r="IW125" s="109"/>
      <c r="IX125" s="109"/>
      <c r="IY125" s="109"/>
      <c r="IZ125" s="109"/>
      <c r="JA125" s="109"/>
      <c r="JB125" s="109"/>
      <c r="JC125" s="109"/>
      <c r="JD125" s="109"/>
      <c r="JE125" s="109"/>
      <c r="JF125" s="109"/>
      <c r="JG125" s="109"/>
      <c r="JH125" s="109"/>
      <c r="JI125" s="109"/>
      <c r="JJ125" s="109"/>
      <c r="JK125" s="109"/>
      <c r="JL125" s="109"/>
      <c r="JM125" s="109"/>
      <c r="JN125" s="109"/>
      <c r="JO125" s="109"/>
      <c r="JP125" s="109"/>
      <c r="JQ125" s="109"/>
      <c r="JR125" s="109"/>
      <c r="JS125" s="109"/>
      <c r="JT125" s="109"/>
      <c r="JU125" s="109"/>
      <c r="JV125" s="109"/>
      <c r="JW125" s="109"/>
      <c r="JX125" s="109"/>
      <c r="JY125" s="109"/>
      <c r="JZ125" s="109"/>
      <c r="KA125" s="109"/>
      <c r="KB125" s="109"/>
      <c r="KC125" s="109"/>
      <c r="KD125" s="109"/>
      <c r="KE125" s="109"/>
      <c r="KF125" s="109"/>
      <c r="KG125" s="109"/>
      <c r="KH125" s="109"/>
      <c r="KI125" s="109"/>
      <c r="KJ125" s="109"/>
      <c r="KK125" s="109"/>
      <c r="KL125" s="109"/>
      <c r="KM125" s="109"/>
      <c r="KN125" s="109"/>
      <c r="KO125" s="109"/>
      <c r="KP125" s="109"/>
      <c r="KQ125" s="109"/>
      <c r="KR125" s="109"/>
      <c r="KS125" s="109"/>
      <c r="KT125" s="109"/>
      <c r="KU125" s="109"/>
      <c r="KV125" s="109"/>
      <c r="KW125" s="109"/>
      <c r="KX125" s="109"/>
      <c r="KY125" s="109"/>
      <c r="KZ125" s="109"/>
      <c r="LA125" s="109"/>
      <c r="LB125" s="109"/>
      <c r="LC125" s="109"/>
      <c r="LD125" s="109"/>
      <c r="LE125" s="109"/>
      <c r="LF125" s="109"/>
      <c r="LG125" s="109"/>
      <c r="LH125" s="109"/>
      <c r="LI125" s="109"/>
      <c r="LJ125" s="109"/>
      <c r="LK125" s="109"/>
      <c r="LL125" s="109"/>
      <c r="LM125" s="109"/>
      <c r="LN125" s="109"/>
      <c r="LO125" s="109"/>
      <c r="LP125" s="109"/>
      <c r="LQ125" s="109"/>
      <c r="LR125" s="109"/>
      <c r="LS125" s="109"/>
      <c r="LT125" s="109"/>
      <c r="LU125" s="109"/>
      <c r="LV125" s="109"/>
      <c r="LW125" s="109"/>
      <c r="LX125" s="109"/>
      <c r="LY125" s="109"/>
      <c r="LZ125" s="109"/>
      <c r="MA125" s="109"/>
      <c r="MB125" s="109"/>
      <c r="MC125" s="109"/>
      <c r="MD125" s="109"/>
      <c r="ME125" s="109"/>
      <c r="MF125" s="109"/>
      <c r="MG125" s="109"/>
      <c r="MH125" s="109"/>
      <c r="MI125" s="109"/>
      <c r="MJ125" s="109"/>
      <c r="MK125" s="109"/>
      <c r="ML125" s="109"/>
      <c r="MM125" s="109"/>
      <c r="MN125" s="109"/>
      <c r="MO125" s="109"/>
      <c r="MP125" s="109"/>
      <c r="MQ125" s="109"/>
      <c r="MR125" s="109"/>
      <c r="MS125" s="109"/>
      <c r="MT125" s="109"/>
      <c r="MU125" s="109"/>
      <c r="MV125" s="109"/>
      <c r="MW125" s="109"/>
      <c r="MX125" s="109"/>
      <c r="MY125" s="109"/>
      <c r="MZ125" s="109"/>
      <c r="NA125" s="109"/>
      <c r="NB125" s="109"/>
      <c r="NC125" s="109"/>
      <c r="ND125" s="109"/>
      <c r="NE125" s="109"/>
      <c r="NF125" s="109"/>
      <c r="NG125" s="109"/>
      <c r="NH125" s="109"/>
      <c r="NI125" s="109"/>
      <c r="NJ125" s="109"/>
      <c r="NK125" s="109"/>
      <c r="NL125" s="109"/>
      <c r="NM125" s="109"/>
      <c r="NN125" s="109"/>
      <c r="NO125" s="109"/>
      <c r="NP125" s="109"/>
      <c r="NQ125" s="109"/>
      <c r="NR125" s="109"/>
      <c r="NS125" s="109"/>
      <c r="NT125" s="109"/>
      <c r="NU125" s="109"/>
      <c r="NV125" s="109"/>
      <c r="NW125" s="109"/>
      <c r="NX125" s="109"/>
      <c r="NY125" s="109"/>
      <c r="NZ125" s="109"/>
      <c r="OA125" s="109"/>
      <c r="OB125" s="109"/>
      <c r="OC125" s="109"/>
      <c r="OD125" s="109"/>
      <c r="OE125" s="109"/>
      <c r="OF125" s="109"/>
      <c r="OG125" s="109"/>
      <c r="OH125" s="109"/>
      <c r="OI125" s="109"/>
      <c r="OJ125" s="109"/>
      <c r="OK125" s="109"/>
      <c r="OL125" s="109"/>
      <c r="OM125" s="109"/>
      <c r="ON125" s="109"/>
      <c r="OO125" s="109"/>
      <c r="OP125" s="109"/>
      <c r="OQ125" s="109"/>
      <c r="OR125" s="109"/>
      <c r="OS125" s="109"/>
      <c r="OT125" s="109"/>
      <c r="OU125" s="109"/>
      <c r="OV125" s="109"/>
      <c r="OW125" s="109"/>
      <c r="OX125" s="109"/>
      <c r="OY125" s="109"/>
      <c r="OZ125" s="109"/>
      <c r="PA125" s="109"/>
      <c r="PB125" s="109"/>
      <c r="PC125" s="109"/>
      <c r="PD125" s="109"/>
      <c r="PE125" s="109"/>
      <c r="PF125" s="109"/>
      <c r="PG125" s="109"/>
      <c r="PH125" s="109"/>
      <c r="PI125" s="109"/>
      <c r="PJ125" s="109"/>
      <c r="PK125" s="109"/>
      <c r="PL125" s="109"/>
      <c r="PM125" s="109"/>
      <c r="PN125" s="109"/>
      <c r="PO125" s="109"/>
      <c r="PP125" s="109"/>
      <c r="PQ125" s="109"/>
      <c r="PR125" s="109"/>
      <c r="PS125" s="109"/>
      <c r="PT125" s="109"/>
      <c r="PU125" s="109"/>
      <c r="PV125" s="109"/>
      <c r="PW125" s="109"/>
      <c r="PX125" s="109"/>
      <c r="PY125" s="109"/>
      <c r="PZ125" s="109">
        <v>200</v>
      </c>
      <c r="QA125" s="109"/>
      <c r="QB125" s="109"/>
      <c r="QC125" s="109"/>
      <c r="QD125" s="109"/>
      <c r="QE125" s="109"/>
      <c r="QF125" s="109"/>
      <c r="QG125" s="109"/>
      <c r="QH125" s="109"/>
      <c r="QI125" s="109"/>
      <c r="QJ125" s="109"/>
      <c r="QK125" s="23">
        <f t="shared" si="2"/>
        <v>200.8</v>
      </c>
      <c r="QL125" s="125"/>
      <c r="QM125" s="125"/>
      <c r="QN125" s="125"/>
      <c r="QO125" s="125">
        <f>3000+2551.2+2000+2000+2000</f>
        <v>11551.2</v>
      </c>
      <c r="QP125" s="125"/>
      <c r="QQ125" s="125"/>
      <c r="QR125" s="125"/>
      <c r="QS125" s="130"/>
    </row>
    <row r="126" spans="1:461" s="5" customFormat="1" ht="12.75" customHeight="1" x14ac:dyDescent="0.2">
      <c r="A126" s="52">
        <v>44629</v>
      </c>
      <c r="B126" s="90" t="s">
        <v>405</v>
      </c>
      <c r="C126" s="107"/>
      <c r="D126" s="107"/>
      <c r="E126" s="108"/>
      <c r="F126" s="108"/>
      <c r="G126" s="108"/>
      <c r="H126" s="108"/>
      <c r="I126" s="108">
        <v>10</v>
      </c>
      <c r="J126" s="108"/>
      <c r="K126" s="108"/>
      <c r="L126" s="108"/>
      <c r="M126" s="108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>
        <v>4.5</v>
      </c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109"/>
      <c r="BE126" s="109"/>
      <c r="BF126" s="109"/>
      <c r="BG126" s="109"/>
      <c r="BH126" s="109"/>
      <c r="BI126" s="109"/>
      <c r="BJ126" s="109"/>
      <c r="BK126" s="109"/>
      <c r="BL126" s="109"/>
      <c r="BM126" s="109"/>
      <c r="BN126" s="109"/>
      <c r="BO126" s="109"/>
      <c r="BP126" s="109"/>
      <c r="BQ126" s="109"/>
      <c r="BR126" s="109"/>
      <c r="BS126" s="109"/>
      <c r="BT126" s="109"/>
      <c r="BU126" s="109"/>
      <c r="BV126" s="109"/>
      <c r="BW126" s="109"/>
      <c r="BX126" s="109"/>
      <c r="BY126" s="109"/>
      <c r="BZ126" s="109"/>
      <c r="CA126" s="109"/>
      <c r="CB126" s="109"/>
      <c r="CC126" s="109"/>
      <c r="CD126" s="109"/>
      <c r="CE126" s="109"/>
      <c r="CF126" s="109"/>
      <c r="CG126" s="109"/>
      <c r="CH126" s="109"/>
      <c r="CI126" s="109"/>
      <c r="CJ126" s="109"/>
      <c r="CK126" s="109"/>
      <c r="CL126" s="109"/>
      <c r="CM126" s="109"/>
      <c r="CN126" s="109"/>
      <c r="CO126" s="109"/>
      <c r="CP126" s="109"/>
      <c r="CQ126" s="109"/>
      <c r="CR126" s="109"/>
      <c r="CS126" s="109"/>
      <c r="CT126" s="109"/>
      <c r="CU126" s="109"/>
      <c r="CV126" s="109"/>
      <c r="CW126" s="109"/>
      <c r="CX126" s="109"/>
      <c r="CY126" s="109"/>
      <c r="CZ126" s="109"/>
      <c r="DA126" s="109"/>
      <c r="DB126" s="109"/>
      <c r="DC126" s="109"/>
      <c r="DD126" s="109"/>
      <c r="DE126" s="109"/>
      <c r="DF126" s="109"/>
      <c r="DG126" s="109"/>
      <c r="DH126" s="109"/>
      <c r="DI126" s="109"/>
      <c r="DJ126" s="109"/>
      <c r="DK126" s="109"/>
      <c r="DL126" s="109"/>
      <c r="DM126" s="109"/>
      <c r="DN126" s="109"/>
      <c r="DO126" s="109"/>
      <c r="DP126" s="109"/>
      <c r="DQ126" s="109"/>
      <c r="DR126" s="109"/>
      <c r="DS126" s="109"/>
      <c r="DT126" s="109"/>
      <c r="DU126" s="109"/>
      <c r="DV126" s="109"/>
      <c r="DW126" s="109"/>
      <c r="DX126" s="109"/>
      <c r="DY126" s="109"/>
      <c r="DZ126" s="109"/>
      <c r="EA126" s="109"/>
      <c r="EB126" s="109"/>
      <c r="EC126" s="109"/>
      <c r="ED126" s="109"/>
      <c r="EE126" s="109"/>
      <c r="EF126" s="109"/>
      <c r="EG126" s="109"/>
      <c r="EH126" s="109"/>
      <c r="EI126" s="109"/>
      <c r="EJ126" s="109"/>
      <c r="EK126" s="109"/>
      <c r="EL126" s="109"/>
      <c r="EM126" s="109"/>
      <c r="EN126" s="109"/>
      <c r="EO126" s="109"/>
      <c r="EP126" s="109"/>
      <c r="EQ126" s="109"/>
      <c r="ER126" s="109"/>
      <c r="ES126" s="109"/>
      <c r="ET126" s="109"/>
      <c r="EU126" s="109"/>
      <c r="EV126" s="109"/>
      <c r="EW126" s="109"/>
      <c r="EX126" s="109"/>
      <c r="EY126" s="109"/>
      <c r="EZ126" s="109"/>
      <c r="FA126" s="109"/>
      <c r="FB126" s="109"/>
      <c r="FC126" s="109"/>
      <c r="FD126" s="109"/>
      <c r="FE126" s="109"/>
      <c r="FF126" s="109"/>
      <c r="FG126" s="109"/>
      <c r="FH126" s="109"/>
      <c r="FI126" s="109"/>
      <c r="FJ126" s="109"/>
      <c r="FK126" s="109"/>
      <c r="FL126" s="109"/>
      <c r="FM126" s="109"/>
      <c r="FN126" s="109"/>
      <c r="FO126" s="109"/>
      <c r="FP126" s="109"/>
      <c r="FQ126" s="109"/>
      <c r="FR126" s="109"/>
      <c r="FS126" s="109"/>
      <c r="FT126" s="109"/>
      <c r="FU126" s="109"/>
      <c r="FV126" s="109"/>
      <c r="FW126" s="109"/>
      <c r="FX126" s="109"/>
      <c r="FY126" s="109"/>
      <c r="FZ126" s="109"/>
      <c r="GA126" s="109"/>
      <c r="GB126" s="109"/>
      <c r="GC126" s="109"/>
      <c r="GD126" s="109"/>
      <c r="GE126" s="109"/>
      <c r="GF126" s="109"/>
      <c r="GG126" s="109"/>
      <c r="GH126" s="109"/>
      <c r="GI126" s="109"/>
      <c r="GJ126" s="109"/>
      <c r="GK126" s="109"/>
      <c r="GL126" s="109"/>
      <c r="GM126" s="109"/>
      <c r="GN126" s="109"/>
      <c r="GO126" s="109"/>
      <c r="GP126" s="109"/>
      <c r="GQ126" s="109"/>
      <c r="GR126" s="109"/>
      <c r="GS126" s="109"/>
      <c r="GT126" s="109"/>
      <c r="GU126" s="109"/>
      <c r="GV126" s="109"/>
      <c r="GW126" s="109"/>
      <c r="GX126" s="109"/>
      <c r="GY126" s="109"/>
      <c r="GZ126" s="109"/>
      <c r="HA126" s="109"/>
      <c r="HB126" s="109"/>
      <c r="HC126" s="109"/>
      <c r="HD126" s="109"/>
      <c r="HE126" s="109"/>
      <c r="HF126" s="109"/>
      <c r="HG126" s="109"/>
      <c r="HH126" s="109"/>
      <c r="HI126" s="109"/>
      <c r="HJ126" s="109"/>
      <c r="HK126" s="109"/>
      <c r="HL126" s="109"/>
      <c r="HM126" s="109"/>
      <c r="HN126" s="109"/>
      <c r="HO126" s="109"/>
      <c r="HP126" s="109"/>
      <c r="HQ126" s="109"/>
      <c r="HR126" s="109"/>
      <c r="HS126" s="109"/>
      <c r="HT126" s="109"/>
      <c r="HU126" s="109"/>
      <c r="HV126" s="109"/>
      <c r="HW126" s="109"/>
      <c r="HX126" s="109"/>
      <c r="HY126" s="109"/>
      <c r="HZ126" s="109"/>
      <c r="IA126" s="109"/>
      <c r="IB126" s="109"/>
      <c r="IC126" s="109"/>
      <c r="ID126" s="109"/>
      <c r="IE126" s="109"/>
      <c r="IF126" s="109"/>
      <c r="IG126" s="109"/>
      <c r="IH126" s="109"/>
      <c r="II126" s="109"/>
      <c r="IJ126" s="109"/>
      <c r="IK126" s="109"/>
      <c r="IL126" s="109"/>
      <c r="IM126" s="109"/>
      <c r="IN126" s="109"/>
      <c r="IO126" s="109"/>
      <c r="IP126" s="109"/>
      <c r="IQ126" s="109"/>
      <c r="IR126" s="109"/>
      <c r="IS126" s="109"/>
      <c r="IT126" s="109"/>
      <c r="IU126" s="109"/>
      <c r="IV126" s="109"/>
      <c r="IW126" s="109"/>
      <c r="IX126" s="109"/>
      <c r="IY126" s="109"/>
      <c r="IZ126" s="109"/>
      <c r="JA126" s="109"/>
      <c r="JB126" s="109"/>
      <c r="JC126" s="109"/>
      <c r="JD126" s="109"/>
      <c r="JE126" s="109"/>
      <c r="JF126" s="109"/>
      <c r="JG126" s="109"/>
      <c r="JH126" s="109"/>
      <c r="JI126" s="109"/>
      <c r="JJ126" s="109"/>
      <c r="JK126" s="109"/>
      <c r="JL126" s="109"/>
      <c r="JM126" s="109"/>
      <c r="JN126" s="109"/>
      <c r="JO126" s="109"/>
      <c r="JP126" s="109"/>
      <c r="JQ126" s="109"/>
      <c r="JR126" s="109"/>
      <c r="JS126" s="109"/>
      <c r="JT126" s="109"/>
      <c r="JU126" s="109"/>
      <c r="JV126" s="109"/>
      <c r="JW126" s="109"/>
      <c r="JX126" s="109"/>
      <c r="JY126" s="109"/>
      <c r="JZ126" s="109"/>
      <c r="KA126" s="109"/>
      <c r="KB126" s="109"/>
      <c r="KC126" s="109"/>
      <c r="KD126" s="109"/>
      <c r="KE126" s="109"/>
      <c r="KF126" s="109"/>
      <c r="KG126" s="109"/>
      <c r="KH126" s="109"/>
      <c r="KI126" s="109"/>
      <c r="KJ126" s="109"/>
      <c r="KK126" s="109"/>
      <c r="KL126" s="109"/>
      <c r="KM126" s="109"/>
      <c r="KN126" s="109"/>
      <c r="KO126" s="109"/>
      <c r="KP126" s="109"/>
      <c r="KQ126" s="109"/>
      <c r="KR126" s="109"/>
      <c r="KS126" s="109"/>
      <c r="KT126" s="109"/>
      <c r="KU126" s="109"/>
      <c r="KV126" s="109"/>
      <c r="KW126" s="109"/>
      <c r="KX126" s="109"/>
      <c r="KY126" s="109"/>
      <c r="KZ126" s="109"/>
      <c r="LA126" s="109"/>
      <c r="LB126" s="109"/>
      <c r="LC126" s="109"/>
      <c r="LD126" s="109"/>
      <c r="LE126" s="109"/>
      <c r="LF126" s="109"/>
      <c r="LG126" s="109"/>
      <c r="LH126" s="109"/>
      <c r="LI126" s="109"/>
      <c r="LJ126" s="109"/>
      <c r="LK126" s="109"/>
      <c r="LL126" s="109"/>
      <c r="LM126" s="109"/>
      <c r="LN126" s="109"/>
      <c r="LO126" s="109"/>
      <c r="LP126" s="109"/>
      <c r="LQ126" s="109"/>
      <c r="LR126" s="109"/>
      <c r="LS126" s="109"/>
      <c r="LT126" s="109"/>
      <c r="LU126" s="109"/>
      <c r="LV126" s="109"/>
      <c r="LW126" s="109"/>
      <c r="LX126" s="109"/>
      <c r="LY126" s="109"/>
      <c r="LZ126" s="109"/>
      <c r="MA126" s="109"/>
      <c r="MB126" s="109"/>
      <c r="MC126" s="109"/>
      <c r="MD126" s="109"/>
      <c r="ME126" s="109"/>
      <c r="MF126" s="109"/>
      <c r="MG126" s="109"/>
      <c r="MH126" s="109"/>
      <c r="MI126" s="109"/>
      <c r="MJ126" s="109"/>
      <c r="MK126" s="109"/>
      <c r="ML126" s="109"/>
      <c r="MM126" s="109"/>
      <c r="MN126" s="109"/>
      <c r="MO126" s="109"/>
      <c r="MP126" s="109"/>
      <c r="MQ126" s="109"/>
      <c r="MR126" s="109"/>
      <c r="MS126" s="109"/>
      <c r="MT126" s="109"/>
      <c r="MU126" s="109"/>
      <c r="MV126" s="109"/>
      <c r="MW126" s="109"/>
      <c r="MX126" s="109"/>
      <c r="MY126" s="109"/>
      <c r="MZ126" s="109"/>
      <c r="NA126" s="109"/>
      <c r="NB126" s="109"/>
      <c r="NC126" s="109"/>
      <c r="ND126" s="109"/>
      <c r="NE126" s="109"/>
      <c r="NF126" s="109"/>
      <c r="NG126" s="109"/>
      <c r="NH126" s="109"/>
      <c r="NI126" s="109"/>
      <c r="NJ126" s="109"/>
      <c r="NK126" s="109"/>
      <c r="NL126" s="109"/>
      <c r="NM126" s="109"/>
      <c r="NN126" s="109"/>
      <c r="NO126" s="109"/>
      <c r="NP126" s="109"/>
      <c r="NQ126" s="109"/>
      <c r="NR126" s="109"/>
      <c r="NS126" s="109"/>
      <c r="NT126" s="109"/>
      <c r="NU126" s="109"/>
      <c r="NV126" s="109"/>
      <c r="NW126" s="109"/>
      <c r="NX126" s="109"/>
      <c r="NY126" s="109"/>
      <c r="NZ126" s="109"/>
      <c r="OA126" s="109"/>
      <c r="OB126" s="109"/>
      <c r="OC126" s="109"/>
      <c r="OD126" s="109"/>
      <c r="OE126" s="109"/>
      <c r="OF126" s="109"/>
      <c r="OG126" s="109"/>
      <c r="OH126" s="109"/>
      <c r="OI126" s="109"/>
      <c r="OJ126" s="109"/>
      <c r="OK126" s="109"/>
      <c r="OL126" s="109"/>
      <c r="OM126" s="109"/>
      <c r="ON126" s="109"/>
      <c r="OO126" s="109"/>
      <c r="OP126" s="109"/>
      <c r="OQ126" s="109"/>
      <c r="OR126" s="109"/>
      <c r="OS126" s="109"/>
      <c r="OT126" s="109"/>
      <c r="OU126" s="109"/>
      <c r="OV126" s="109"/>
      <c r="OW126" s="109"/>
      <c r="OX126" s="109"/>
      <c r="OY126" s="109"/>
      <c r="OZ126" s="109"/>
      <c r="PA126" s="109"/>
      <c r="PB126" s="109"/>
      <c r="PC126" s="109"/>
      <c r="PD126" s="109"/>
      <c r="PE126" s="109"/>
      <c r="PF126" s="109"/>
      <c r="PG126" s="109"/>
      <c r="PH126" s="109"/>
      <c r="PI126" s="109"/>
      <c r="PJ126" s="109"/>
      <c r="PK126" s="109"/>
      <c r="PL126" s="109"/>
      <c r="PM126" s="109"/>
      <c r="PN126" s="109"/>
      <c r="PO126" s="109"/>
      <c r="PP126" s="109"/>
      <c r="PQ126" s="109"/>
      <c r="PR126" s="109"/>
      <c r="PS126" s="109"/>
      <c r="PT126" s="109"/>
      <c r="PU126" s="109"/>
      <c r="PV126" s="109"/>
      <c r="PW126" s="109"/>
      <c r="PX126" s="109"/>
      <c r="PY126" s="109"/>
      <c r="PZ126" s="109"/>
      <c r="QA126" s="109"/>
      <c r="QB126" s="109"/>
      <c r="QC126" s="109"/>
      <c r="QD126" s="109"/>
      <c r="QE126" s="109"/>
      <c r="QF126" s="109"/>
      <c r="QG126" s="109"/>
      <c r="QH126" s="109"/>
      <c r="QI126" s="109"/>
      <c r="QJ126" s="109"/>
      <c r="QK126" s="23">
        <f t="shared" si="2"/>
        <v>14.5</v>
      </c>
      <c r="QL126" s="125"/>
      <c r="QM126" s="125"/>
      <c r="QN126" s="125">
        <v>922.09</v>
      </c>
      <c r="QO126" s="125"/>
      <c r="QP126" s="125"/>
      <c r="QQ126" s="125"/>
      <c r="QR126" s="125"/>
      <c r="QS126" s="130"/>
    </row>
    <row r="127" spans="1:461" s="5" customFormat="1" ht="12.75" customHeight="1" x14ac:dyDescent="0.2">
      <c r="A127" s="52">
        <v>44629</v>
      </c>
      <c r="B127" s="90" t="s">
        <v>445</v>
      </c>
      <c r="C127" s="107"/>
      <c r="D127" s="107"/>
      <c r="E127" s="108"/>
      <c r="F127" s="108"/>
      <c r="G127" s="108"/>
      <c r="H127" s="108"/>
      <c r="I127" s="108"/>
      <c r="J127" s="108"/>
      <c r="K127" s="108"/>
      <c r="L127" s="108"/>
      <c r="M127" s="108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>
        <v>10</v>
      </c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109"/>
      <c r="BE127" s="109"/>
      <c r="BF127" s="109"/>
      <c r="BG127" s="109"/>
      <c r="BH127" s="109"/>
      <c r="BI127" s="109"/>
      <c r="BJ127" s="109"/>
      <c r="BK127" s="109"/>
      <c r="BL127" s="109"/>
      <c r="BM127" s="109"/>
      <c r="BN127" s="109"/>
      <c r="BO127" s="109"/>
      <c r="BP127" s="109"/>
      <c r="BQ127" s="109"/>
      <c r="BR127" s="109"/>
      <c r="BS127" s="109"/>
      <c r="BT127" s="109"/>
      <c r="BU127" s="109"/>
      <c r="BV127" s="109"/>
      <c r="BW127" s="109"/>
      <c r="BX127" s="109"/>
      <c r="BY127" s="109"/>
      <c r="BZ127" s="109"/>
      <c r="CA127" s="109"/>
      <c r="CB127" s="109"/>
      <c r="CC127" s="109"/>
      <c r="CD127" s="109"/>
      <c r="CE127" s="109"/>
      <c r="CF127" s="109"/>
      <c r="CG127" s="109"/>
      <c r="CH127" s="109"/>
      <c r="CI127" s="109"/>
      <c r="CJ127" s="109"/>
      <c r="CK127" s="109"/>
      <c r="CL127" s="109"/>
      <c r="CM127" s="109"/>
      <c r="CN127" s="109"/>
      <c r="CO127" s="109"/>
      <c r="CP127" s="109"/>
      <c r="CQ127" s="109"/>
      <c r="CR127" s="109"/>
      <c r="CS127" s="109"/>
      <c r="CT127" s="109"/>
      <c r="CU127" s="109"/>
      <c r="CV127" s="109"/>
      <c r="CW127" s="109"/>
      <c r="CX127" s="109"/>
      <c r="CY127" s="109"/>
      <c r="CZ127" s="109"/>
      <c r="DA127" s="109"/>
      <c r="DB127" s="109"/>
      <c r="DC127" s="109"/>
      <c r="DD127" s="109"/>
      <c r="DE127" s="109"/>
      <c r="DF127" s="109"/>
      <c r="DG127" s="109"/>
      <c r="DH127" s="109"/>
      <c r="DI127" s="109"/>
      <c r="DJ127" s="109"/>
      <c r="DK127" s="109"/>
      <c r="DL127" s="109"/>
      <c r="DM127" s="109"/>
      <c r="DN127" s="109"/>
      <c r="DO127" s="109"/>
      <c r="DP127" s="109"/>
      <c r="DQ127" s="109"/>
      <c r="DR127" s="109"/>
      <c r="DS127" s="109"/>
      <c r="DT127" s="109"/>
      <c r="DU127" s="109"/>
      <c r="DV127" s="109"/>
      <c r="DW127" s="109"/>
      <c r="DX127" s="109"/>
      <c r="DY127" s="109"/>
      <c r="DZ127" s="109"/>
      <c r="EA127" s="109"/>
      <c r="EB127" s="109"/>
      <c r="EC127" s="109"/>
      <c r="ED127" s="109"/>
      <c r="EE127" s="109"/>
      <c r="EF127" s="109"/>
      <c r="EG127" s="109"/>
      <c r="EH127" s="109"/>
      <c r="EI127" s="109"/>
      <c r="EJ127" s="109"/>
      <c r="EK127" s="109"/>
      <c r="EL127" s="109"/>
      <c r="EM127" s="109"/>
      <c r="EN127" s="109"/>
      <c r="EO127" s="109"/>
      <c r="EP127" s="109"/>
      <c r="EQ127" s="109"/>
      <c r="ER127" s="109"/>
      <c r="ES127" s="109"/>
      <c r="ET127" s="109"/>
      <c r="EU127" s="109"/>
      <c r="EV127" s="109"/>
      <c r="EW127" s="109"/>
      <c r="EX127" s="109"/>
      <c r="EY127" s="109"/>
      <c r="EZ127" s="109"/>
      <c r="FA127" s="109"/>
      <c r="FB127" s="109"/>
      <c r="FC127" s="109"/>
      <c r="FD127" s="109"/>
      <c r="FE127" s="109"/>
      <c r="FF127" s="109"/>
      <c r="FG127" s="109"/>
      <c r="FH127" s="109"/>
      <c r="FI127" s="109"/>
      <c r="FJ127" s="109"/>
      <c r="FK127" s="109"/>
      <c r="FL127" s="109"/>
      <c r="FM127" s="109"/>
      <c r="FN127" s="109"/>
      <c r="FO127" s="109"/>
      <c r="FP127" s="109"/>
      <c r="FQ127" s="109"/>
      <c r="FR127" s="109"/>
      <c r="FS127" s="109"/>
      <c r="FT127" s="109"/>
      <c r="FU127" s="109"/>
      <c r="FV127" s="109"/>
      <c r="FW127" s="109"/>
      <c r="FX127" s="109"/>
      <c r="FY127" s="109"/>
      <c r="FZ127" s="109"/>
      <c r="GA127" s="109"/>
      <c r="GB127" s="109"/>
      <c r="GC127" s="109"/>
      <c r="GD127" s="109"/>
      <c r="GE127" s="109"/>
      <c r="GF127" s="109"/>
      <c r="GG127" s="109"/>
      <c r="GH127" s="109"/>
      <c r="GI127" s="109"/>
      <c r="GJ127" s="109"/>
      <c r="GK127" s="109"/>
      <c r="GL127" s="109"/>
      <c r="GM127" s="109"/>
      <c r="GN127" s="109">
        <v>5</v>
      </c>
      <c r="GO127" s="109"/>
      <c r="GP127" s="109"/>
      <c r="GQ127" s="109"/>
      <c r="GR127" s="109"/>
      <c r="GS127" s="109"/>
      <c r="GT127" s="109"/>
      <c r="GU127" s="109"/>
      <c r="GV127" s="109"/>
      <c r="GW127" s="109"/>
      <c r="GX127" s="109"/>
      <c r="GY127" s="109"/>
      <c r="GZ127" s="109"/>
      <c r="HA127" s="109"/>
      <c r="HB127" s="109"/>
      <c r="HC127" s="109"/>
      <c r="HD127" s="109"/>
      <c r="HE127" s="109"/>
      <c r="HF127" s="109"/>
      <c r="HG127" s="109"/>
      <c r="HH127" s="109"/>
      <c r="HI127" s="109"/>
      <c r="HJ127" s="109"/>
      <c r="HK127" s="109"/>
      <c r="HL127" s="109"/>
      <c r="HM127" s="109"/>
      <c r="HN127" s="109"/>
      <c r="HO127" s="109"/>
      <c r="HP127" s="109"/>
      <c r="HQ127" s="109"/>
      <c r="HR127" s="109"/>
      <c r="HS127" s="109"/>
      <c r="HT127" s="109"/>
      <c r="HU127" s="109"/>
      <c r="HV127" s="109"/>
      <c r="HW127" s="109"/>
      <c r="HX127" s="109"/>
      <c r="HY127" s="109"/>
      <c r="HZ127" s="109"/>
      <c r="IA127" s="109"/>
      <c r="IB127" s="109"/>
      <c r="IC127" s="109"/>
      <c r="ID127" s="109"/>
      <c r="IE127" s="109"/>
      <c r="IF127" s="109"/>
      <c r="IG127" s="109"/>
      <c r="IH127" s="109"/>
      <c r="II127" s="109"/>
      <c r="IJ127" s="109"/>
      <c r="IK127" s="109"/>
      <c r="IL127" s="109"/>
      <c r="IM127" s="109"/>
      <c r="IN127" s="109"/>
      <c r="IO127" s="109"/>
      <c r="IP127" s="109"/>
      <c r="IQ127" s="109"/>
      <c r="IR127" s="109"/>
      <c r="IS127" s="109"/>
      <c r="IT127" s="109"/>
      <c r="IU127" s="109"/>
      <c r="IV127" s="109"/>
      <c r="IW127" s="109"/>
      <c r="IX127" s="109"/>
      <c r="IY127" s="109"/>
      <c r="IZ127" s="109"/>
      <c r="JA127" s="109"/>
      <c r="JB127" s="109"/>
      <c r="JC127" s="109"/>
      <c r="JD127" s="109"/>
      <c r="JE127" s="109"/>
      <c r="JF127" s="109"/>
      <c r="JG127" s="109"/>
      <c r="JH127" s="109"/>
      <c r="JI127" s="109"/>
      <c r="JJ127" s="109"/>
      <c r="JK127" s="109"/>
      <c r="JL127" s="109"/>
      <c r="JM127" s="109"/>
      <c r="JN127" s="109"/>
      <c r="JO127" s="109"/>
      <c r="JP127" s="109"/>
      <c r="JQ127" s="109"/>
      <c r="JR127" s="109"/>
      <c r="JS127" s="109"/>
      <c r="JT127" s="109"/>
      <c r="JU127" s="109"/>
      <c r="JV127" s="109"/>
      <c r="JW127" s="109"/>
      <c r="JX127" s="109"/>
      <c r="JY127" s="109"/>
      <c r="JZ127" s="109"/>
      <c r="KA127" s="109"/>
      <c r="KB127" s="109"/>
      <c r="KC127" s="109"/>
      <c r="KD127" s="109"/>
      <c r="KE127" s="109"/>
      <c r="KF127" s="109"/>
      <c r="KG127" s="109"/>
      <c r="KH127" s="109"/>
      <c r="KI127" s="109"/>
      <c r="KJ127" s="109"/>
      <c r="KK127" s="109"/>
      <c r="KL127" s="109"/>
      <c r="KM127" s="109"/>
      <c r="KN127" s="109"/>
      <c r="KO127" s="109"/>
      <c r="KP127" s="109"/>
      <c r="KQ127" s="109"/>
      <c r="KR127" s="109"/>
      <c r="KS127" s="109"/>
      <c r="KT127" s="109"/>
      <c r="KU127" s="109"/>
      <c r="KV127" s="109"/>
      <c r="KW127" s="109"/>
      <c r="KX127" s="109">
        <v>10</v>
      </c>
      <c r="KY127" s="109"/>
      <c r="KZ127" s="109"/>
      <c r="LA127" s="109"/>
      <c r="LB127" s="109"/>
      <c r="LC127" s="109"/>
      <c r="LD127" s="109"/>
      <c r="LE127" s="109"/>
      <c r="LF127" s="109"/>
      <c r="LG127" s="109"/>
      <c r="LH127" s="109"/>
      <c r="LI127" s="109"/>
      <c r="LJ127" s="109"/>
      <c r="LK127" s="109"/>
      <c r="LL127" s="109"/>
      <c r="LM127" s="109"/>
      <c r="LN127" s="109"/>
      <c r="LO127" s="109"/>
      <c r="LP127" s="109"/>
      <c r="LQ127" s="109"/>
      <c r="LR127" s="109"/>
      <c r="LS127" s="109"/>
      <c r="LT127" s="109"/>
      <c r="LU127" s="109"/>
      <c r="LV127" s="109"/>
      <c r="LW127" s="109"/>
      <c r="LX127" s="109"/>
      <c r="LY127" s="109"/>
      <c r="LZ127" s="109"/>
      <c r="MA127" s="109"/>
      <c r="MB127" s="109"/>
      <c r="MC127" s="109"/>
      <c r="MD127" s="109"/>
      <c r="ME127" s="109"/>
      <c r="MF127" s="109"/>
      <c r="MG127" s="109"/>
      <c r="MH127" s="109"/>
      <c r="MI127" s="109"/>
      <c r="MJ127" s="109"/>
      <c r="MK127" s="109"/>
      <c r="ML127" s="109"/>
      <c r="MM127" s="109"/>
      <c r="MN127" s="109"/>
      <c r="MO127" s="109"/>
      <c r="MP127" s="109"/>
      <c r="MQ127" s="109"/>
      <c r="MR127" s="109"/>
      <c r="MS127" s="109"/>
      <c r="MT127" s="109"/>
      <c r="MU127" s="109"/>
      <c r="MV127" s="109"/>
      <c r="MW127" s="109"/>
      <c r="MX127" s="109"/>
      <c r="MY127" s="109"/>
      <c r="MZ127" s="109"/>
      <c r="NA127" s="109"/>
      <c r="NB127" s="109"/>
      <c r="NC127" s="109"/>
      <c r="ND127" s="109"/>
      <c r="NE127" s="109"/>
      <c r="NF127" s="109"/>
      <c r="NG127" s="109"/>
      <c r="NH127" s="109"/>
      <c r="NI127" s="109"/>
      <c r="NJ127" s="109"/>
      <c r="NK127" s="109"/>
      <c r="NL127" s="109"/>
      <c r="NM127" s="109"/>
      <c r="NN127" s="109"/>
      <c r="NO127" s="109"/>
      <c r="NP127" s="109"/>
      <c r="NQ127" s="109"/>
      <c r="NR127" s="109"/>
      <c r="NS127" s="109"/>
      <c r="NT127" s="109"/>
      <c r="NU127" s="109"/>
      <c r="NV127" s="109"/>
      <c r="NW127" s="109"/>
      <c r="NX127" s="109"/>
      <c r="NY127" s="109"/>
      <c r="NZ127" s="109"/>
      <c r="OA127" s="109"/>
      <c r="OB127" s="109"/>
      <c r="OC127" s="109"/>
      <c r="OD127" s="109"/>
      <c r="OE127" s="109"/>
      <c r="OF127" s="109"/>
      <c r="OG127" s="109"/>
      <c r="OH127" s="109"/>
      <c r="OI127" s="109"/>
      <c r="OJ127" s="109"/>
      <c r="OK127" s="109"/>
      <c r="OL127" s="109"/>
      <c r="OM127" s="109"/>
      <c r="ON127" s="109"/>
      <c r="OO127" s="109"/>
      <c r="OP127" s="109"/>
      <c r="OQ127" s="109"/>
      <c r="OR127" s="109"/>
      <c r="OS127" s="109"/>
      <c r="OT127" s="109"/>
      <c r="OU127" s="109"/>
      <c r="OV127" s="109"/>
      <c r="OW127" s="109"/>
      <c r="OX127" s="109"/>
      <c r="OY127" s="109"/>
      <c r="OZ127" s="109"/>
      <c r="PA127" s="109"/>
      <c r="PB127" s="109"/>
      <c r="PC127" s="109"/>
      <c r="PD127" s="109">
        <v>1</v>
      </c>
      <c r="PE127" s="109"/>
      <c r="PF127" s="109"/>
      <c r="PG127" s="109"/>
      <c r="PH127" s="109"/>
      <c r="PI127" s="109"/>
      <c r="PJ127" s="109"/>
      <c r="PK127" s="109"/>
      <c r="PL127" s="109"/>
      <c r="PM127" s="109"/>
      <c r="PN127" s="109"/>
      <c r="PO127" s="109"/>
      <c r="PP127" s="109"/>
      <c r="PQ127" s="109"/>
      <c r="PR127" s="109"/>
      <c r="PS127" s="109"/>
      <c r="PT127" s="109"/>
      <c r="PU127" s="109"/>
      <c r="PV127" s="109"/>
      <c r="PW127" s="109"/>
      <c r="PX127" s="109"/>
      <c r="PY127" s="109"/>
      <c r="PZ127" s="109"/>
      <c r="QA127" s="109"/>
      <c r="QB127" s="109"/>
      <c r="QC127" s="109"/>
      <c r="QD127" s="109"/>
      <c r="QE127" s="109"/>
      <c r="QF127" s="109"/>
      <c r="QG127" s="109"/>
      <c r="QH127" s="109"/>
      <c r="QI127" s="109"/>
      <c r="QJ127" s="109"/>
      <c r="QK127" s="23">
        <f t="shared" si="2"/>
        <v>26</v>
      </c>
      <c r="QL127" s="125"/>
      <c r="QM127" s="125"/>
      <c r="QN127" s="125">
        <v>815.4</v>
      </c>
      <c r="QO127" s="125"/>
      <c r="QP127" s="125"/>
      <c r="QQ127" s="125"/>
      <c r="QR127" s="125"/>
      <c r="QS127" s="130"/>
    </row>
    <row r="128" spans="1:461" s="5" customFormat="1" ht="12.75" customHeight="1" x14ac:dyDescent="0.2">
      <c r="A128" s="52">
        <v>44630</v>
      </c>
      <c r="B128" s="98" t="s">
        <v>414</v>
      </c>
      <c r="C128" s="107"/>
      <c r="D128" s="107"/>
      <c r="E128" s="108"/>
      <c r="F128" s="108"/>
      <c r="G128" s="108"/>
      <c r="H128" s="108"/>
      <c r="I128" s="108"/>
      <c r="J128" s="108"/>
      <c r="K128" s="108"/>
      <c r="L128" s="108"/>
      <c r="M128" s="108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109"/>
      <c r="BE128" s="109"/>
      <c r="BF128" s="109"/>
      <c r="BG128" s="109"/>
      <c r="BH128" s="109"/>
      <c r="BI128" s="109"/>
      <c r="BJ128" s="109"/>
      <c r="BK128" s="109"/>
      <c r="BL128" s="109"/>
      <c r="BM128" s="109"/>
      <c r="BN128" s="109"/>
      <c r="BO128" s="109"/>
      <c r="BP128" s="109"/>
      <c r="BQ128" s="109"/>
      <c r="BR128" s="109"/>
      <c r="BS128" s="109"/>
      <c r="BT128" s="109"/>
      <c r="BU128" s="109"/>
      <c r="BV128" s="109"/>
      <c r="BW128" s="109"/>
      <c r="BX128" s="109"/>
      <c r="BY128" s="109"/>
      <c r="BZ128" s="109"/>
      <c r="CA128" s="109"/>
      <c r="CB128" s="109"/>
      <c r="CC128" s="109"/>
      <c r="CD128" s="109"/>
      <c r="CE128" s="109"/>
      <c r="CF128" s="109"/>
      <c r="CG128" s="109"/>
      <c r="CH128" s="109"/>
      <c r="CI128" s="109"/>
      <c r="CJ128" s="109"/>
      <c r="CK128" s="109"/>
      <c r="CL128" s="109"/>
      <c r="CM128" s="109"/>
      <c r="CN128" s="109"/>
      <c r="CO128" s="109"/>
      <c r="CP128" s="109"/>
      <c r="CQ128" s="109"/>
      <c r="CR128" s="109"/>
      <c r="CS128" s="109"/>
      <c r="CT128" s="109"/>
      <c r="CU128" s="109"/>
      <c r="CV128" s="109"/>
      <c r="CW128" s="109"/>
      <c r="CX128" s="109"/>
      <c r="CY128" s="109"/>
      <c r="CZ128" s="109"/>
      <c r="DA128" s="109"/>
      <c r="DB128" s="109"/>
      <c r="DC128" s="109"/>
      <c r="DD128" s="109"/>
      <c r="DE128" s="109"/>
      <c r="DF128" s="109"/>
      <c r="DG128" s="109"/>
      <c r="DH128" s="109"/>
      <c r="DI128" s="109"/>
      <c r="DJ128" s="109"/>
      <c r="DK128" s="109"/>
      <c r="DL128" s="109"/>
      <c r="DM128" s="109"/>
      <c r="DN128" s="109"/>
      <c r="DO128" s="109"/>
      <c r="DP128" s="109"/>
      <c r="DQ128" s="109"/>
      <c r="DR128" s="109"/>
      <c r="DS128" s="109"/>
      <c r="DT128" s="109"/>
      <c r="DU128" s="109"/>
      <c r="DV128" s="109"/>
      <c r="DW128" s="109"/>
      <c r="DX128" s="109"/>
      <c r="DY128" s="109"/>
      <c r="DZ128" s="109"/>
      <c r="EA128" s="109"/>
      <c r="EB128" s="109"/>
      <c r="EC128" s="109"/>
      <c r="ED128" s="109"/>
      <c r="EE128" s="109"/>
      <c r="EF128" s="109"/>
      <c r="EG128" s="109"/>
      <c r="EH128" s="109"/>
      <c r="EI128" s="109"/>
      <c r="EJ128" s="109"/>
      <c r="EK128" s="109"/>
      <c r="EL128" s="109"/>
      <c r="EM128" s="109"/>
      <c r="EN128" s="109"/>
      <c r="EO128" s="109"/>
      <c r="EP128" s="109"/>
      <c r="EQ128" s="109"/>
      <c r="ER128" s="109"/>
      <c r="ES128" s="109"/>
      <c r="ET128" s="109"/>
      <c r="EU128" s="109"/>
      <c r="EV128" s="109"/>
      <c r="EW128" s="109"/>
      <c r="EX128" s="109"/>
      <c r="EY128" s="109"/>
      <c r="EZ128" s="109"/>
      <c r="FA128" s="109"/>
      <c r="FB128" s="109"/>
      <c r="FC128" s="109"/>
      <c r="FD128" s="109"/>
      <c r="FE128" s="109"/>
      <c r="FF128" s="109"/>
      <c r="FG128" s="109"/>
      <c r="FH128" s="109"/>
      <c r="FI128" s="109"/>
      <c r="FJ128" s="109"/>
      <c r="FK128" s="109"/>
      <c r="FL128" s="109"/>
      <c r="FM128" s="109"/>
      <c r="FN128" s="109"/>
      <c r="FO128" s="109"/>
      <c r="FP128" s="109"/>
      <c r="FQ128" s="109"/>
      <c r="FR128" s="109"/>
      <c r="FS128" s="109"/>
      <c r="FT128" s="109"/>
      <c r="FU128" s="109"/>
      <c r="FV128" s="109"/>
      <c r="FW128" s="109"/>
      <c r="FX128" s="109"/>
      <c r="FY128" s="109"/>
      <c r="FZ128" s="109"/>
      <c r="GA128" s="109"/>
      <c r="GB128" s="109"/>
      <c r="GC128" s="109"/>
      <c r="GD128" s="109"/>
      <c r="GE128" s="109"/>
      <c r="GF128" s="109"/>
      <c r="GG128" s="109"/>
      <c r="GH128" s="109"/>
      <c r="GI128" s="109"/>
      <c r="GJ128" s="109"/>
      <c r="GK128" s="109"/>
      <c r="GL128" s="109"/>
      <c r="GM128" s="109"/>
      <c r="GN128" s="109"/>
      <c r="GO128" s="109"/>
      <c r="GP128" s="109"/>
      <c r="GQ128" s="109"/>
      <c r="GR128" s="109"/>
      <c r="GS128" s="109"/>
      <c r="GT128" s="109"/>
      <c r="GU128" s="109"/>
      <c r="GV128" s="109"/>
      <c r="GW128" s="109"/>
      <c r="GX128" s="109"/>
      <c r="GY128" s="109"/>
      <c r="GZ128" s="109"/>
      <c r="HA128" s="109"/>
      <c r="HB128" s="109"/>
      <c r="HC128" s="109"/>
      <c r="HD128" s="109"/>
      <c r="HE128" s="109"/>
      <c r="HF128" s="109"/>
      <c r="HG128" s="109"/>
      <c r="HH128" s="109"/>
      <c r="HI128" s="109"/>
      <c r="HJ128" s="109"/>
      <c r="HK128" s="109"/>
      <c r="HL128" s="109"/>
      <c r="HM128" s="109"/>
      <c r="HN128" s="109"/>
      <c r="HO128" s="109"/>
      <c r="HP128" s="109"/>
      <c r="HQ128" s="109"/>
      <c r="HR128" s="109"/>
      <c r="HS128" s="109"/>
      <c r="HT128" s="109"/>
      <c r="HU128" s="109"/>
      <c r="HV128" s="109"/>
      <c r="HW128" s="109"/>
      <c r="HX128" s="109"/>
      <c r="HY128" s="109"/>
      <c r="HZ128" s="109"/>
      <c r="IA128" s="109"/>
      <c r="IB128" s="109"/>
      <c r="IC128" s="109"/>
      <c r="ID128" s="109"/>
      <c r="IE128" s="109"/>
      <c r="IF128" s="109"/>
      <c r="IG128" s="109"/>
      <c r="IH128" s="109"/>
      <c r="II128" s="109"/>
      <c r="IJ128" s="109"/>
      <c r="IK128" s="109"/>
      <c r="IL128" s="109"/>
      <c r="IM128" s="109"/>
      <c r="IN128" s="109"/>
      <c r="IO128" s="109"/>
      <c r="IP128" s="109"/>
      <c r="IQ128" s="109"/>
      <c r="IR128" s="109"/>
      <c r="IS128" s="109"/>
      <c r="IT128" s="109"/>
      <c r="IU128" s="109"/>
      <c r="IV128" s="109"/>
      <c r="IW128" s="109"/>
      <c r="IX128" s="109"/>
      <c r="IY128" s="109"/>
      <c r="IZ128" s="109"/>
      <c r="JA128" s="109"/>
      <c r="JB128" s="109"/>
      <c r="JC128" s="109"/>
      <c r="JD128" s="109"/>
      <c r="JE128" s="109"/>
      <c r="JF128" s="109"/>
      <c r="JG128" s="109"/>
      <c r="JH128" s="109"/>
      <c r="JI128" s="109"/>
      <c r="JJ128" s="109"/>
      <c r="JK128" s="109"/>
      <c r="JL128" s="109"/>
      <c r="JM128" s="109"/>
      <c r="JN128" s="109"/>
      <c r="JO128" s="109"/>
      <c r="JP128" s="109"/>
      <c r="JQ128" s="109"/>
      <c r="JR128" s="109"/>
      <c r="JS128" s="109"/>
      <c r="JT128" s="109"/>
      <c r="JU128" s="109"/>
      <c r="JV128" s="109"/>
      <c r="JW128" s="109"/>
      <c r="JX128" s="109"/>
      <c r="JY128" s="109"/>
      <c r="JZ128" s="109"/>
      <c r="KA128" s="109"/>
      <c r="KB128" s="109"/>
      <c r="KC128" s="109"/>
      <c r="KD128" s="109"/>
      <c r="KE128" s="109"/>
      <c r="KF128" s="109"/>
      <c r="KG128" s="109"/>
      <c r="KH128" s="109"/>
      <c r="KI128" s="109"/>
      <c r="KJ128" s="109"/>
      <c r="KK128" s="109"/>
      <c r="KL128" s="109"/>
      <c r="KM128" s="109"/>
      <c r="KN128" s="109"/>
      <c r="KO128" s="109"/>
      <c r="KP128" s="109"/>
      <c r="KQ128" s="109"/>
      <c r="KR128" s="109"/>
      <c r="KS128" s="109"/>
      <c r="KT128" s="109"/>
      <c r="KU128" s="109"/>
      <c r="KV128" s="109"/>
      <c r="KW128" s="109"/>
      <c r="KX128" s="109"/>
      <c r="KY128" s="109"/>
      <c r="KZ128" s="109"/>
      <c r="LA128" s="109"/>
      <c r="LB128" s="109"/>
      <c r="LC128" s="109"/>
      <c r="LD128" s="109"/>
      <c r="LE128" s="109"/>
      <c r="LF128" s="109"/>
      <c r="LG128" s="109"/>
      <c r="LH128" s="109"/>
      <c r="LI128" s="109"/>
      <c r="LJ128" s="109"/>
      <c r="LK128" s="109"/>
      <c r="LL128" s="109"/>
      <c r="LM128" s="109"/>
      <c r="LN128" s="109"/>
      <c r="LO128" s="109"/>
      <c r="LP128" s="109"/>
      <c r="LQ128" s="109"/>
      <c r="LR128" s="109"/>
      <c r="LS128" s="109"/>
      <c r="LT128" s="109"/>
      <c r="LU128" s="109"/>
      <c r="LV128" s="109"/>
      <c r="LW128" s="109"/>
      <c r="LX128" s="109"/>
      <c r="LY128" s="109"/>
      <c r="LZ128" s="109"/>
      <c r="MA128" s="109"/>
      <c r="MB128" s="109"/>
      <c r="MC128" s="109"/>
      <c r="MD128" s="109"/>
      <c r="ME128" s="109"/>
      <c r="MF128" s="109"/>
      <c r="MG128" s="109"/>
      <c r="MH128" s="109"/>
      <c r="MI128" s="109"/>
      <c r="MJ128" s="109"/>
      <c r="MK128" s="109"/>
      <c r="ML128" s="109"/>
      <c r="MM128" s="109"/>
      <c r="MN128" s="109"/>
      <c r="MO128" s="109"/>
      <c r="MP128" s="109"/>
      <c r="MQ128" s="109"/>
      <c r="MR128" s="109"/>
      <c r="MS128" s="109"/>
      <c r="MT128" s="109"/>
      <c r="MU128" s="109"/>
      <c r="MV128" s="109"/>
      <c r="MW128" s="109"/>
      <c r="MX128" s="109"/>
      <c r="MY128" s="109"/>
      <c r="MZ128" s="109"/>
      <c r="NA128" s="109"/>
      <c r="NB128" s="109"/>
      <c r="NC128" s="109"/>
      <c r="ND128" s="109"/>
      <c r="NE128" s="109"/>
      <c r="NF128" s="109"/>
      <c r="NG128" s="109"/>
      <c r="NH128" s="109"/>
      <c r="NI128" s="109"/>
      <c r="NJ128" s="109"/>
      <c r="NK128" s="109"/>
      <c r="NL128" s="109"/>
      <c r="NM128" s="109"/>
      <c r="NN128" s="109"/>
      <c r="NO128" s="109"/>
      <c r="NP128" s="109"/>
      <c r="NQ128" s="109"/>
      <c r="NR128" s="109"/>
      <c r="NS128" s="109"/>
      <c r="NT128" s="109"/>
      <c r="NU128" s="109"/>
      <c r="NV128" s="109"/>
      <c r="NW128" s="109"/>
      <c r="NX128" s="109"/>
      <c r="NY128" s="109"/>
      <c r="NZ128" s="109"/>
      <c r="OA128" s="109"/>
      <c r="OB128" s="109"/>
      <c r="OC128" s="109"/>
      <c r="OD128" s="109"/>
      <c r="OE128" s="109"/>
      <c r="OF128" s="109"/>
      <c r="OG128" s="109"/>
      <c r="OH128" s="109"/>
      <c r="OI128" s="109"/>
      <c r="OJ128" s="109"/>
      <c r="OK128" s="109"/>
      <c r="OL128" s="109">
        <v>1</v>
      </c>
      <c r="OM128" s="109"/>
      <c r="ON128" s="109"/>
      <c r="OO128" s="109"/>
      <c r="OP128" s="109"/>
      <c r="OQ128" s="109"/>
      <c r="OR128" s="109"/>
      <c r="OS128" s="109"/>
      <c r="OT128" s="109"/>
      <c r="OU128" s="109"/>
      <c r="OV128" s="109"/>
      <c r="OW128" s="109"/>
      <c r="OX128" s="109"/>
      <c r="OY128" s="109"/>
      <c r="OZ128" s="109"/>
      <c r="PA128" s="109"/>
      <c r="PB128" s="109"/>
      <c r="PC128" s="109"/>
      <c r="PD128" s="109"/>
      <c r="PE128" s="109"/>
      <c r="PF128" s="109"/>
      <c r="PG128" s="109"/>
      <c r="PH128" s="109"/>
      <c r="PI128" s="109"/>
      <c r="PJ128" s="109"/>
      <c r="PK128" s="109"/>
      <c r="PL128" s="109"/>
      <c r="PM128" s="109"/>
      <c r="PN128" s="109"/>
      <c r="PO128" s="109"/>
      <c r="PP128" s="109"/>
      <c r="PQ128" s="109"/>
      <c r="PR128" s="109"/>
      <c r="PS128" s="109"/>
      <c r="PT128" s="109"/>
      <c r="PU128" s="109"/>
      <c r="PV128" s="109"/>
      <c r="PW128" s="109"/>
      <c r="PX128" s="109"/>
      <c r="PY128" s="109"/>
      <c r="PZ128" s="109"/>
      <c r="QA128" s="109"/>
      <c r="QB128" s="109"/>
      <c r="QC128" s="109"/>
      <c r="QD128" s="109"/>
      <c r="QE128" s="109"/>
      <c r="QF128" s="109"/>
      <c r="QG128" s="109"/>
      <c r="QH128" s="109"/>
      <c r="QI128" s="109"/>
      <c r="QJ128" s="109"/>
      <c r="QK128" s="23">
        <f t="shared" si="2"/>
        <v>1</v>
      </c>
      <c r="QL128" s="125"/>
      <c r="QM128" s="125"/>
      <c r="QN128" s="125">
        <v>132.79</v>
      </c>
      <c r="QO128" s="125"/>
      <c r="QP128" s="125"/>
      <c r="QQ128" s="125"/>
      <c r="QR128" s="125"/>
      <c r="QS128" s="130"/>
    </row>
    <row r="129" spans="1:461" s="5" customFormat="1" ht="12.75" customHeight="1" x14ac:dyDescent="0.2">
      <c r="A129" s="52">
        <v>44630</v>
      </c>
      <c r="B129" s="90" t="s">
        <v>334</v>
      </c>
      <c r="C129" s="107"/>
      <c r="D129" s="107"/>
      <c r="E129" s="108"/>
      <c r="F129" s="108"/>
      <c r="G129" s="108"/>
      <c r="H129" s="108"/>
      <c r="I129" s="108"/>
      <c r="J129" s="108"/>
      <c r="K129" s="108"/>
      <c r="L129" s="108"/>
      <c r="M129" s="108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109"/>
      <c r="BE129" s="109"/>
      <c r="BF129" s="109"/>
      <c r="BG129" s="109"/>
      <c r="BH129" s="109"/>
      <c r="BI129" s="109"/>
      <c r="BJ129" s="109"/>
      <c r="BK129" s="109"/>
      <c r="BL129" s="109"/>
      <c r="BM129" s="109"/>
      <c r="BN129" s="109"/>
      <c r="BO129" s="109"/>
      <c r="BP129" s="109"/>
      <c r="BQ129" s="109"/>
      <c r="BR129" s="109"/>
      <c r="BS129" s="109">
        <v>2</v>
      </c>
      <c r="BT129" s="109"/>
      <c r="BU129" s="109"/>
      <c r="BV129" s="109"/>
      <c r="BW129" s="109"/>
      <c r="BX129" s="109"/>
      <c r="BY129" s="109"/>
      <c r="BZ129" s="109"/>
      <c r="CA129" s="109"/>
      <c r="CB129" s="109"/>
      <c r="CC129" s="109"/>
      <c r="CD129" s="109"/>
      <c r="CE129" s="109"/>
      <c r="CF129" s="109"/>
      <c r="CG129" s="109"/>
      <c r="CH129" s="109"/>
      <c r="CI129" s="109"/>
      <c r="CJ129" s="109"/>
      <c r="CK129" s="109"/>
      <c r="CL129" s="109"/>
      <c r="CM129" s="109"/>
      <c r="CN129" s="109"/>
      <c r="CO129" s="109"/>
      <c r="CP129" s="109"/>
      <c r="CQ129" s="109"/>
      <c r="CR129" s="109"/>
      <c r="CS129" s="109"/>
      <c r="CT129" s="109"/>
      <c r="CU129" s="109"/>
      <c r="CV129" s="109"/>
      <c r="CW129" s="109"/>
      <c r="CX129" s="109"/>
      <c r="CY129" s="109"/>
      <c r="CZ129" s="109"/>
      <c r="DA129" s="109"/>
      <c r="DB129" s="109"/>
      <c r="DC129" s="109"/>
      <c r="DD129" s="109"/>
      <c r="DE129" s="109"/>
      <c r="DF129" s="109"/>
      <c r="DG129" s="109"/>
      <c r="DH129" s="109"/>
      <c r="DI129" s="109"/>
      <c r="DJ129" s="109"/>
      <c r="DK129" s="109"/>
      <c r="DL129" s="109"/>
      <c r="DM129" s="109"/>
      <c r="DN129" s="109"/>
      <c r="DO129" s="109"/>
      <c r="DP129" s="109"/>
      <c r="DQ129" s="109"/>
      <c r="DR129" s="109"/>
      <c r="DS129" s="109"/>
      <c r="DT129" s="109"/>
      <c r="DU129" s="109"/>
      <c r="DV129" s="109"/>
      <c r="DW129" s="109"/>
      <c r="DX129" s="109"/>
      <c r="DY129" s="109"/>
      <c r="DZ129" s="109"/>
      <c r="EA129" s="109"/>
      <c r="EB129" s="109"/>
      <c r="EC129" s="109"/>
      <c r="ED129" s="109"/>
      <c r="EE129" s="109"/>
      <c r="EF129" s="109"/>
      <c r="EG129" s="109"/>
      <c r="EH129" s="109"/>
      <c r="EI129" s="109"/>
      <c r="EJ129" s="109"/>
      <c r="EK129" s="109"/>
      <c r="EL129" s="109"/>
      <c r="EM129" s="109"/>
      <c r="EN129" s="109"/>
      <c r="EO129" s="109"/>
      <c r="EP129" s="109"/>
      <c r="EQ129" s="109"/>
      <c r="ER129" s="109"/>
      <c r="ES129" s="109"/>
      <c r="ET129" s="109"/>
      <c r="EU129" s="109"/>
      <c r="EV129" s="109"/>
      <c r="EW129" s="109"/>
      <c r="EX129" s="109"/>
      <c r="EY129" s="109"/>
      <c r="EZ129" s="109"/>
      <c r="FA129" s="109"/>
      <c r="FB129" s="109"/>
      <c r="FC129" s="109"/>
      <c r="FD129" s="109"/>
      <c r="FE129" s="109"/>
      <c r="FF129" s="109"/>
      <c r="FG129" s="109">
        <v>1</v>
      </c>
      <c r="FH129" s="109"/>
      <c r="FI129" s="109"/>
      <c r="FJ129" s="109"/>
      <c r="FK129" s="109"/>
      <c r="FL129" s="109"/>
      <c r="FM129" s="109"/>
      <c r="FN129" s="109"/>
      <c r="FO129" s="109"/>
      <c r="FP129" s="109"/>
      <c r="FQ129" s="109"/>
      <c r="FR129" s="109"/>
      <c r="FS129" s="109"/>
      <c r="FT129" s="109"/>
      <c r="FU129" s="109"/>
      <c r="FV129" s="109"/>
      <c r="FW129" s="109"/>
      <c r="FX129" s="109"/>
      <c r="FY129" s="109"/>
      <c r="FZ129" s="109"/>
      <c r="GA129" s="109"/>
      <c r="GB129" s="109"/>
      <c r="GC129" s="109"/>
      <c r="GD129" s="109"/>
      <c r="GE129" s="109"/>
      <c r="GF129" s="109"/>
      <c r="GG129" s="109"/>
      <c r="GH129" s="109"/>
      <c r="GI129" s="109"/>
      <c r="GJ129" s="109"/>
      <c r="GK129" s="109"/>
      <c r="GL129" s="109"/>
      <c r="GM129" s="109"/>
      <c r="GN129" s="109"/>
      <c r="GO129" s="109"/>
      <c r="GP129" s="109"/>
      <c r="GQ129" s="109"/>
      <c r="GR129" s="109"/>
      <c r="GS129" s="109"/>
      <c r="GT129" s="109"/>
      <c r="GU129" s="109"/>
      <c r="GV129" s="109"/>
      <c r="GW129" s="109"/>
      <c r="GX129" s="109"/>
      <c r="GY129" s="109"/>
      <c r="GZ129" s="109"/>
      <c r="HA129" s="109"/>
      <c r="HB129" s="109"/>
      <c r="HC129" s="109"/>
      <c r="HD129" s="109"/>
      <c r="HE129" s="109"/>
      <c r="HF129" s="109"/>
      <c r="HG129" s="109"/>
      <c r="HH129" s="109"/>
      <c r="HI129" s="109"/>
      <c r="HJ129" s="109"/>
      <c r="HK129" s="109"/>
      <c r="HL129" s="109"/>
      <c r="HM129" s="109"/>
      <c r="HN129" s="109"/>
      <c r="HO129" s="109"/>
      <c r="HP129" s="109"/>
      <c r="HQ129" s="109"/>
      <c r="HR129" s="109"/>
      <c r="HS129" s="109"/>
      <c r="HT129" s="109"/>
      <c r="HU129" s="109"/>
      <c r="HV129" s="109">
        <v>1</v>
      </c>
      <c r="HW129" s="109"/>
      <c r="HX129" s="109"/>
      <c r="HY129" s="109"/>
      <c r="HZ129" s="109"/>
      <c r="IA129" s="109"/>
      <c r="IB129" s="109"/>
      <c r="IC129" s="109"/>
      <c r="ID129" s="109"/>
      <c r="IE129" s="109"/>
      <c r="IF129" s="109"/>
      <c r="IG129" s="109"/>
      <c r="IH129" s="109"/>
      <c r="II129" s="109"/>
      <c r="IJ129" s="109"/>
      <c r="IK129" s="109"/>
      <c r="IL129" s="109"/>
      <c r="IM129" s="109"/>
      <c r="IN129" s="109"/>
      <c r="IO129" s="109"/>
      <c r="IP129" s="109"/>
      <c r="IQ129" s="109"/>
      <c r="IR129" s="109"/>
      <c r="IS129" s="109"/>
      <c r="IT129" s="109"/>
      <c r="IU129" s="109"/>
      <c r="IV129" s="109"/>
      <c r="IW129" s="109"/>
      <c r="IX129" s="109"/>
      <c r="IY129" s="109"/>
      <c r="IZ129" s="109"/>
      <c r="JA129" s="109"/>
      <c r="JB129" s="109"/>
      <c r="JC129" s="109"/>
      <c r="JD129" s="109"/>
      <c r="JE129" s="109"/>
      <c r="JF129" s="109"/>
      <c r="JG129" s="109"/>
      <c r="JH129" s="109"/>
      <c r="JI129" s="109"/>
      <c r="JJ129" s="109"/>
      <c r="JK129" s="109"/>
      <c r="JL129" s="109"/>
      <c r="JM129" s="109"/>
      <c r="JN129" s="109"/>
      <c r="JO129" s="109"/>
      <c r="JP129" s="109"/>
      <c r="JQ129" s="109"/>
      <c r="JR129" s="109"/>
      <c r="JS129" s="109"/>
      <c r="JT129" s="109"/>
      <c r="JU129" s="109"/>
      <c r="JV129" s="109"/>
      <c r="JW129" s="109"/>
      <c r="JX129" s="109"/>
      <c r="JY129" s="109"/>
      <c r="JZ129" s="109"/>
      <c r="KA129" s="109"/>
      <c r="KB129" s="109"/>
      <c r="KC129" s="109"/>
      <c r="KD129" s="109"/>
      <c r="KE129" s="109"/>
      <c r="KF129" s="109"/>
      <c r="KG129" s="109"/>
      <c r="KH129" s="109"/>
      <c r="KI129" s="109"/>
      <c r="KJ129" s="109"/>
      <c r="KK129" s="109"/>
      <c r="KL129" s="109"/>
      <c r="KM129" s="109"/>
      <c r="KN129" s="109"/>
      <c r="KO129" s="109"/>
      <c r="KP129" s="109"/>
      <c r="KQ129" s="109"/>
      <c r="KR129" s="109"/>
      <c r="KS129" s="109"/>
      <c r="KT129" s="109"/>
      <c r="KU129" s="109"/>
      <c r="KV129" s="109"/>
      <c r="KW129" s="109"/>
      <c r="KX129" s="109"/>
      <c r="KY129" s="109"/>
      <c r="KZ129" s="109"/>
      <c r="LA129" s="109"/>
      <c r="LB129" s="109"/>
      <c r="LC129" s="109"/>
      <c r="LD129" s="109"/>
      <c r="LE129" s="109"/>
      <c r="LF129" s="109"/>
      <c r="LG129" s="109"/>
      <c r="LH129" s="109"/>
      <c r="LI129" s="109"/>
      <c r="LJ129" s="109"/>
      <c r="LK129" s="109"/>
      <c r="LL129" s="109"/>
      <c r="LM129" s="109"/>
      <c r="LN129" s="109"/>
      <c r="LO129" s="109"/>
      <c r="LP129" s="109"/>
      <c r="LQ129" s="109"/>
      <c r="LR129" s="109"/>
      <c r="LS129" s="109"/>
      <c r="LT129" s="109"/>
      <c r="LU129" s="109"/>
      <c r="LV129" s="109"/>
      <c r="LW129" s="109"/>
      <c r="LX129" s="109"/>
      <c r="LY129" s="109"/>
      <c r="LZ129" s="109"/>
      <c r="MA129" s="109"/>
      <c r="MB129" s="109"/>
      <c r="MC129" s="109"/>
      <c r="MD129" s="109"/>
      <c r="ME129" s="109"/>
      <c r="MF129" s="109"/>
      <c r="MG129" s="109"/>
      <c r="MH129" s="109"/>
      <c r="MI129" s="109"/>
      <c r="MJ129" s="109"/>
      <c r="MK129" s="109"/>
      <c r="ML129" s="109"/>
      <c r="MM129" s="109"/>
      <c r="MN129" s="109"/>
      <c r="MO129" s="109"/>
      <c r="MP129" s="109"/>
      <c r="MQ129" s="109"/>
      <c r="MR129" s="109"/>
      <c r="MS129" s="109"/>
      <c r="MT129" s="109"/>
      <c r="MU129" s="109"/>
      <c r="MV129" s="109"/>
      <c r="MW129" s="109"/>
      <c r="MX129" s="109"/>
      <c r="MY129" s="109"/>
      <c r="MZ129" s="109"/>
      <c r="NA129" s="109"/>
      <c r="NB129" s="109"/>
      <c r="NC129" s="109"/>
      <c r="ND129" s="109"/>
      <c r="NE129" s="109"/>
      <c r="NF129" s="109"/>
      <c r="NG129" s="109"/>
      <c r="NH129" s="109"/>
      <c r="NI129" s="109"/>
      <c r="NJ129" s="109"/>
      <c r="NK129" s="109"/>
      <c r="NL129" s="109"/>
      <c r="NM129" s="109"/>
      <c r="NN129" s="109"/>
      <c r="NO129" s="109"/>
      <c r="NP129" s="109"/>
      <c r="NQ129" s="109"/>
      <c r="NR129" s="109"/>
      <c r="NS129" s="109"/>
      <c r="NT129" s="109"/>
      <c r="NU129" s="109"/>
      <c r="NV129" s="109"/>
      <c r="NW129" s="109"/>
      <c r="NX129" s="109"/>
      <c r="NY129" s="109"/>
      <c r="NZ129" s="109"/>
      <c r="OA129" s="109"/>
      <c r="OB129" s="109"/>
      <c r="OC129" s="109"/>
      <c r="OD129" s="109"/>
      <c r="OE129" s="109"/>
      <c r="OF129" s="109"/>
      <c r="OG129" s="109"/>
      <c r="OH129" s="109"/>
      <c r="OI129" s="109"/>
      <c r="OJ129" s="109"/>
      <c r="OK129" s="109"/>
      <c r="OL129" s="109"/>
      <c r="OM129" s="109"/>
      <c r="ON129" s="109"/>
      <c r="OO129" s="109"/>
      <c r="OP129" s="109"/>
      <c r="OQ129" s="109"/>
      <c r="OR129" s="109"/>
      <c r="OS129" s="109"/>
      <c r="OT129" s="109"/>
      <c r="OU129" s="109"/>
      <c r="OV129" s="109"/>
      <c r="OW129" s="109"/>
      <c r="OX129" s="109"/>
      <c r="OY129" s="109"/>
      <c r="OZ129" s="109"/>
      <c r="PA129" s="109"/>
      <c r="PB129" s="109"/>
      <c r="PC129" s="109"/>
      <c r="PD129" s="109"/>
      <c r="PE129" s="109"/>
      <c r="PF129" s="109"/>
      <c r="PG129" s="109"/>
      <c r="PH129" s="109"/>
      <c r="PI129" s="109"/>
      <c r="PJ129" s="109"/>
      <c r="PK129" s="109"/>
      <c r="PL129" s="109"/>
      <c r="PM129" s="109"/>
      <c r="PN129" s="109"/>
      <c r="PO129" s="109"/>
      <c r="PP129" s="109"/>
      <c r="PQ129" s="109"/>
      <c r="PR129" s="109"/>
      <c r="PS129" s="109"/>
      <c r="PT129" s="109"/>
      <c r="PU129" s="109"/>
      <c r="PV129" s="109"/>
      <c r="PW129" s="109"/>
      <c r="PX129" s="109"/>
      <c r="PY129" s="109"/>
      <c r="PZ129" s="109"/>
      <c r="QA129" s="109"/>
      <c r="QB129" s="109"/>
      <c r="QC129" s="109"/>
      <c r="QD129" s="109"/>
      <c r="QE129" s="109"/>
      <c r="QF129" s="109"/>
      <c r="QG129" s="109"/>
      <c r="QH129" s="109"/>
      <c r="QI129" s="109"/>
      <c r="QJ129" s="109"/>
      <c r="QK129" s="23">
        <f t="shared" si="2"/>
        <v>4</v>
      </c>
      <c r="QL129" s="125"/>
      <c r="QM129" s="125"/>
      <c r="QN129" s="125">
        <v>285.81</v>
      </c>
      <c r="QO129" s="125"/>
      <c r="QP129" s="125"/>
      <c r="QQ129" s="125"/>
      <c r="QR129" s="125"/>
      <c r="QS129" s="130"/>
    </row>
    <row r="130" spans="1:461" s="5" customFormat="1" ht="12.75" customHeight="1" x14ac:dyDescent="0.2">
      <c r="A130" s="52">
        <v>44630</v>
      </c>
      <c r="B130" s="90" t="s">
        <v>130</v>
      </c>
      <c r="C130" s="107"/>
      <c r="D130" s="107"/>
      <c r="E130" s="108"/>
      <c r="F130" s="108"/>
      <c r="G130" s="108"/>
      <c r="H130" s="108"/>
      <c r="I130" s="108"/>
      <c r="J130" s="108"/>
      <c r="K130" s="108"/>
      <c r="L130" s="108"/>
      <c r="M130" s="108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>
        <v>30</v>
      </c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109"/>
      <c r="BE130" s="109"/>
      <c r="BF130" s="109"/>
      <c r="BG130" s="109"/>
      <c r="BH130" s="109"/>
      <c r="BI130" s="109"/>
      <c r="BJ130" s="109"/>
      <c r="BK130" s="109"/>
      <c r="BL130" s="109"/>
      <c r="BM130" s="109"/>
      <c r="BN130" s="109"/>
      <c r="BO130" s="109"/>
      <c r="BP130" s="109"/>
      <c r="BQ130" s="109"/>
      <c r="BR130" s="109"/>
      <c r="BS130" s="109"/>
      <c r="BT130" s="109"/>
      <c r="BU130" s="109"/>
      <c r="BV130" s="109"/>
      <c r="BW130" s="109"/>
      <c r="BX130" s="109"/>
      <c r="BY130" s="109"/>
      <c r="BZ130" s="109"/>
      <c r="CA130" s="109"/>
      <c r="CB130" s="109"/>
      <c r="CC130" s="109"/>
      <c r="CD130" s="109"/>
      <c r="CE130" s="109"/>
      <c r="CF130" s="109"/>
      <c r="CG130" s="109"/>
      <c r="CH130" s="109"/>
      <c r="CI130" s="109"/>
      <c r="CJ130" s="109"/>
      <c r="CK130" s="109"/>
      <c r="CL130" s="109"/>
      <c r="CM130" s="109"/>
      <c r="CN130" s="109"/>
      <c r="CO130" s="109"/>
      <c r="CP130" s="109"/>
      <c r="CQ130" s="109"/>
      <c r="CR130" s="109"/>
      <c r="CS130" s="109"/>
      <c r="CT130" s="109"/>
      <c r="CU130" s="109"/>
      <c r="CV130" s="109"/>
      <c r="CW130" s="109"/>
      <c r="CX130" s="109"/>
      <c r="CY130" s="109"/>
      <c r="CZ130" s="109"/>
      <c r="DA130" s="109"/>
      <c r="DB130" s="109"/>
      <c r="DC130" s="109"/>
      <c r="DD130" s="109"/>
      <c r="DE130" s="109"/>
      <c r="DF130" s="109"/>
      <c r="DG130" s="109"/>
      <c r="DH130" s="109"/>
      <c r="DI130" s="109"/>
      <c r="DJ130" s="109"/>
      <c r="DK130" s="109"/>
      <c r="DL130" s="109"/>
      <c r="DM130" s="109"/>
      <c r="DN130" s="109"/>
      <c r="DO130" s="109"/>
      <c r="DP130" s="109"/>
      <c r="DQ130" s="109"/>
      <c r="DR130" s="109"/>
      <c r="DS130" s="109"/>
      <c r="DT130" s="109"/>
      <c r="DU130" s="109"/>
      <c r="DV130" s="109"/>
      <c r="DW130" s="109"/>
      <c r="DX130" s="109"/>
      <c r="DY130" s="109"/>
      <c r="DZ130" s="109"/>
      <c r="EA130" s="109"/>
      <c r="EB130" s="109"/>
      <c r="EC130" s="109"/>
      <c r="ED130" s="109"/>
      <c r="EE130" s="109"/>
      <c r="EF130" s="109"/>
      <c r="EG130" s="109"/>
      <c r="EH130" s="109"/>
      <c r="EI130" s="109"/>
      <c r="EJ130" s="109"/>
      <c r="EK130" s="109"/>
      <c r="EL130" s="109"/>
      <c r="EM130" s="109"/>
      <c r="EN130" s="109"/>
      <c r="EO130" s="109"/>
      <c r="EP130" s="109"/>
      <c r="EQ130" s="109"/>
      <c r="ER130" s="109"/>
      <c r="ES130" s="109"/>
      <c r="ET130" s="109"/>
      <c r="EU130" s="109"/>
      <c r="EV130" s="109"/>
      <c r="EW130" s="109"/>
      <c r="EX130" s="109"/>
      <c r="EY130" s="109"/>
      <c r="EZ130" s="109"/>
      <c r="FA130" s="109"/>
      <c r="FB130" s="109"/>
      <c r="FC130" s="109"/>
      <c r="FD130" s="109"/>
      <c r="FE130" s="109"/>
      <c r="FF130" s="109"/>
      <c r="FG130" s="109"/>
      <c r="FH130" s="109"/>
      <c r="FI130" s="109"/>
      <c r="FJ130" s="109"/>
      <c r="FK130" s="109"/>
      <c r="FL130" s="109"/>
      <c r="FM130" s="109"/>
      <c r="FN130" s="109"/>
      <c r="FO130" s="109"/>
      <c r="FP130" s="109"/>
      <c r="FQ130" s="109"/>
      <c r="FR130" s="109"/>
      <c r="FS130" s="109"/>
      <c r="FT130" s="109"/>
      <c r="FU130" s="109"/>
      <c r="FV130" s="109"/>
      <c r="FW130" s="109"/>
      <c r="FX130" s="109"/>
      <c r="FY130" s="109"/>
      <c r="FZ130" s="109"/>
      <c r="GA130" s="109"/>
      <c r="GB130" s="109"/>
      <c r="GC130" s="109"/>
      <c r="GD130" s="109"/>
      <c r="GE130" s="109"/>
      <c r="GF130" s="109"/>
      <c r="GG130" s="109"/>
      <c r="GH130" s="109"/>
      <c r="GI130" s="109"/>
      <c r="GJ130" s="109"/>
      <c r="GK130" s="109"/>
      <c r="GL130" s="109"/>
      <c r="GM130" s="109"/>
      <c r="GN130" s="109"/>
      <c r="GO130" s="109"/>
      <c r="GP130" s="109"/>
      <c r="GQ130" s="109"/>
      <c r="GR130" s="109"/>
      <c r="GS130" s="109"/>
      <c r="GT130" s="109"/>
      <c r="GU130" s="109"/>
      <c r="GV130" s="109"/>
      <c r="GW130" s="109"/>
      <c r="GX130" s="109"/>
      <c r="GY130" s="109"/>
      <c r="GZ130" s="109"/>
      <c r="HA130" s="109">
        <v>30</v>
      </c>
      <c r="HB130" s="109"/>
      <c r="HC130" s="109"/>
      <c r="HD130" s="109"/>
      <c r="HE130" s="109"/>
      <c r="HF130" s="109"/>
      <c r="HG130" s="109"/>
      <c r="HH130" s="109"/>
      <c r="HI130" s="109"/>
      <c r="HJ130" s="109"/>
      <c r="HK130" s="109"/>
      <c r="HL130" s="109"/>
      <c r="HM130" s="109"/>
      <c r="HN130" s="109"/>
      <c r="HO130" s="109"/>
      <c r="HP130" s="109"/>
      <c r="HQ130" s="109"/>
      <c r="HR130" s="109"/>
      <c r="HS130" s="109"/>
      <c r="HT130" s="109"/>
      <c r="HU130" s="109"/>
      <c r="HV130" s="109"/>
      <c r="HW130" s="109"/>
      <c r="HX130" s="109"/>
      <c r="HY130" s="109"/>
      <c r="HZ130" s="109"/>
      <c r="IA130" s="109"/>
      <c r="IB130" s="109"/>
      <c r="IC130" s="109"/>
      <c r="ID130" s="109"/>
      <c r="IE130" s="109"/>
      <c r="IF130" s="109"/>
      <c r="IG130" s="109"/>
      <c r="IH130" s="109"/>
      <c r="II130" s="109"/>
      <c r="IJ130" s="109"/>
      <c r="IK130" s="109"/>
      <c r="IL130" s="109"/>
      <c r="IM130" s="109"/>
      <c r="IN130" s="109"/>
      <c r="IO130" s="109"/>
      <c r="IP130" s="109"/>
      <c r="IQ130" s="109"/>
      <c r="IR130" s="109"/>
      <c r="IS130" s="109"/>
      <c r="IT130" s="109"/>
      <c r="IU130" s="109"/>
      <c r="IV130" s="109"/>
      <c r="IW130" s="109"/>
      <c r="IX130" s="109"/>
      <c r="IY130" s="109"/>
      <c r="IZ130" s="109"/>
      <c r="JA130" s="109"/>
      <c r="JB130" s="109"/>
      <c r="JC130" s="109"/>
      <c r="JD130" s="109"/>
      <c r="JE130" s="109"/>
      <c r="JF130" s="109"/>
      <c r="JG130" s="109"/>
      <c r="JH130" s="109"/>
      <c r="JI130" s="109"/>
      <c r="JJ130" s="109"/>
      <c r="JK130" s="109"/>
      <c r="JL130" s="109"/>
      <c r="JM130" s="109"/>
      <c r="JN130" s="109"/>
      <c r="JO130" s="109"/>
      <c r="JP130" s="109"/>
      <c r="JQ130" s="109"/>
      <c r="JR130" s="109"/>
      <c r="JS130" s="109"/>
      <c r="JT130" s="109"/>
      <c r="JU130" s="109"/>
      <c r="JV130" s="109"/>
      <c r="JW130" s="109"/>
      <c r="JX130" s="109"/>
      <c r="JY130" s="109"/>
      <c r="JZ130" s="109"/>
      <c r="KA130" s="109"/>
      <c r="KB130" s="109"/>
      <c r="KC130" s="109"/>
      <c r="KD130" s="109"/>
      <c r="KE130" s="109"/>
      <c r="KF130" s="109"/>
      <c r="KG130" s="109"/>
      <c r="KH130" s="109"/>
      <c r="KI130" s="109"/>
      <c r="KJ130" s="109"/>
      <c r="KK130" s="109"/>
      <c r="KL130" s="109"/>
      <c r="KM130" s="109"/>
      <c r="KN130" s="109"/>
      <c r="KO130" s="109"/>
      <c r="KP130" s="109"/>
      <c r="KQ130" s="109"/>
      <c r="KR130" s="109"/>
      <c r="KS130" s="109"/>
      <c r="KT130" s="109"/>
      <c r="KU130" s="109"/>
      <c r="KV130" s="109"/>
      <c r="KW130" s="109"/>
      <c r="KX130" s="109"/>
      <c r="KY130" s="109"/>
      <c r="KZ130" s="109"/>
      <c r="LA130" s="109"/>
      <c r="LB130" s="109"/>
      <c r="LC130" s="109"/>
      <c r="LD130" s="109"/>
      <c r="LE130" s="109"/>
      <c r="LF130" s="109"/>
      <c r="LG130" s="109"/>
      <c r="LH130" s="109"/>
      <c r="LI130" s="109"/>
      <c r="LJ130" s="109"/>
      <c r="LK130" s="109"/>
      <c r="LL130" s="109"/>
      <c r="LM130" s="109"/>
      <c r="LN130" s="109"/>
      <c r="LO130" s="109"/>
      <c r="LP130" s="109"/>
      <c r="LQ130" s="109"/>
      <c r="LR130" s="109"/>
      <c r="LS130" s="109"/>
      <c r="LT130" s="109"/>
      <c r="LU130" s="109"/>
      <c r="LV130" s="109"/>
      <c r="LW130" s="109"/>
      <c r="LX130" s="109"/>
      <c r="LY130" s="109"/>
      <c r="LZ130" s="109"/>
      <c r="MA130" s="109"/>
      <c r="MB130" s="109"/>
      <c r="MC130" s="109"/>
      <c r="MD130" s="109"/>
      <c r="ME130" s="109"/>
      <c r="MF130" s="109"/>
      <c r="MG130" s="109"/>
      <c r="MH130" s="109"/>
      <c r="MI130" s="109"/>
      <c r="MJ130" s="109"/>
      <c r="MK130" s="109"/>
      <c r="ML130" s="109"/>
      <c r="MM130" s="109"/>
      <c r="MN130" s="109"/>
      <c r="MO130" s="109"/>
      <c r="MP130" s="109"/>
      <c r="MQ130" s="109"/>
      <c r="MR130" s="109"/>
      <c r="MS130" s="109"/>
      <c r="MT130" s="109"/>
      <c r="MU130" s="109"/>
      <c r="MV130" s="109"/>
      <c r="MW130" s="109"/>
      <c r="MX130" s="109"/>
      <c r="MY130" s="109"/>
      <c r="MZ130" s="109"/>
      <c r="NA130" s="109"/>
      <c r="NB130" s="109"/>
      <c r="NC130" s="109"/>
      <c r="ND130" s="109"/>
      <c r="NE130" s="109"/>
      <c r="NF130" s="109"/>
      <c r="NG130" s="109"/>
      <c r="NH130" s="109"/>
      <c r="NI130" s="109"/>
      <c r="NJ130" s="109"/>
      <c r="NK130" s="109"/>
      <c r="NL130" s="109"/>
      <c r="NM130" s="109"/>
      <c r="NN130" s="109"/>
      <c r="NO130" s="109"/>
      <c r="NP130" s="109"/>
      <c r="NQ130" s="109"/>
      <c r="NR130" s="109"/>
      <c r="NS130" s="109"/>
      <c r="NT130" s="109"/>
      <c r="NU130" s="109"/>
      <c r="NV130" s="109"/>
      <c r="NW130" s="109"/>
      <c r="NX130" s="109"/>
      <c r="NY130" s="109"/>
      <c r="NZ130" s="109"/>
      <c r="OA130" s="109"/>
      <c r="OB130" s="109"/>
      <c r="OC130" s="109"/>
      <c r="OD130" s="109"/>
      <c r="OE130" s="109"/>
      <c r="OF130" s="109"/>
      <c r="OG130" s="109"/>
      <c r="OH130" s="109"/>
      <c r="OI130" s="109"/>
      <c r="OJ130" s="109"/>
      <c r="OK130" s="109"/>
      <c r="OL130" s="109"/>
      <c r="OM130" s="109"/>
      <c r="ON130" s="109"/>
      <c r="OO130" s="109"/>
      <c r="OP130" s="109"/>
      <c r="OQ130" s="109"/>
      <c r="OR130" s="109"/>
      <c r="OS130" s="109"/>
      <c r="OT130" s="109"/>
      <c r="OU130" s="109"/>
      <c r="OV130" s="109"/>
      <c r="OW130" s="109"/>
      <c r="OX130" s="109"/>
      <c r="OY130" s="109"/>
      <c r="OZ130" s="109"/>
      <c r="PA130" s="109"/>
      <c r="PB130" s="109"/>
      <c r="PC130" s="109"/>
      <c r="PD130" s="109"/>
      <c r="PE130" s="109"/>
      <c r="PF130" s="109"/>
      <c r="PG130" s="109"/>
      <c r="PH130" s="109"/>
      <c r="PI130" s="109"/>
      <c r="PJ130" s="109"/>
      <c r="PK130" s="109"/>
      <c r="PL130" s="109"/>
      <c r="PM130" s="109"/>
      <c r="PN130" s="109"/>
      <c r="PO130" s="109"/>
      <c r="PP130" s="109"/>
      <c r="PQ130" s="109"/>
      <c r="PR130" s="109"/>
      <c r="PS130" s="109"/>
      <c r="PT130" s="109"/>
      <c r="PU130" s="109"/>
      <c r="PV130" s="109"/>
      <c r="PW130" s="109"/>
      <c r="PX130" s="109"/>
      <c r="PY130" s="109"/>
      <c r="PZ130" s="109"/>
      <c r="QA130" s="109"/>
      <c r="QB130" s="109"/>
      <c r="QC130" s="109"/>
      <c r="QD130" s="109"/>
      <c r="QE130" s="109"/>
      <c r="QF130" s="109"/>
      <c r="QG130" s="109"/>
      <c r="QH130" s="109"/>
      <c r="QI130" s="109"/>
      <c r="QJ130" s="109"/>
      <c r="QK130" s="23">
        <f t="shared" si="2"/>
        <v>60</v>
      </c>
      <c r="QL130" s="125"/>
      <c r="QM130" s="125"/>
      <c r="QN130" s="125">
        <f>1958.58+1958.58</f>
        <v>3917.16</v>
      </c>
      <c r="QO130" s="125"/>
      <c r="QP130" s="125"/>
      <c r="QQ130" s="125"/>
      <c r="QR130" s="125"/>
      <c r="QS130" s="130"/>
    </row>
    <row r="131" spans="1:461" s="5" customFormat="1" ht="12.75" customHeight="1" x14ac:dyDescent="0.2">
      <c r="A131" s="52">
        <v>44630</v>
      </c>
      <c r="B131" s="98" t="s">
        <v>194</v>
      </c>
      <c r="C131" s="107"/>
      <c r="D131" s="107"/>
      <c r="E131" s="108"/>
      <c r="F131" s="108"/>
      <c r="G131" s="108"/>
      <c r="H131" s="108"/>
      <c r="I131" s="108"/>
      <c r="J131" s="108"/>
      <c r="K131" s="108"/>
      <c r="L131" s="108"/>
      <c r="M131" s="108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>
        <v>2.7</v>
      </c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 s="109"/>
      <c r="BG131" s="109"/>
      <c r="BH131" s="109"/>
      <c r="BI131" s="109"/>
      <c r="BJ131" s="109"/>
      <c r="BK131" s="109"/>
      <c r="BL131" s="109"/>
      <c r="BM131" s="109"/>
      <c r="BN131" s="109"/>
      <c r="BO131" s="109"/>
      <c r="BP131" s="109"/>
      <c r="BQ131" s="109"/>
      <c r="BR131" s="109"/>
      <c r="BS131" s="109"/>
      <c r="BT131" s="109"/>
      <c r="BU131" s="109"/>
      <c r="BV131" s="109"/>
      <c r="BW131" s="109"/>
      <c r="BX131" s="109"/>
      <c r="BY131" s="109"/>
      <c r="BZ131" s="109"/>
      <c r="CA131" s="109"/>
      <c r="CB131" s="109"/>
      <c r="CC131" s="109"/>
      <c r="CD131" s="109"/>
      <c r="CE131" s="109"/>
      <c r="CF131" s="109"/>
      <c r="CG131" s="109"/>
      <c r="CH131" s="109"/>
      <c r="CI131" s="109"/>
      <c r="CJ131" s="109"/>
      <c r="CK131" s="109"/>
      <c r="CL131" s="109"/>
      <c r="CM131" s="109"/>
      <c r="CN131" s="109"/>
      <c r="CO131" s="109"/>
      <c r="CP131" s="109"/>
      <c r="CQ131" s="109"/>
      <c r="CR131" s="109"/>
      <c r="CS131" s="109"/>
      <c r="CT131" s="109"/>
      <c r="CU131" s="109"/>
      <c r="CV131" s="109"/>
      <c r="CW131" s="109"/>
      <c r="CX131" s="109"/>
      <c r="CY131" s="109"/>
      <c r="CZ131" s="109"/>
      <c r="DA131" s="109"/>
      <c r="DB131" s="109"/>
      <c r="DC131" s="109"/>
      <c r="DD131" s="109"/>
      <c r="DE131" s="109"/>
      <c r="DF131" s="109"/>
      <c r="DG131" s="109"/>
      <c r="DH131" s="109"/>
      <c r="DI131" s="109"/>
      <c r="DJ131" s="109"/>
      <c r="DK131" s="109"/>
      <c r="DL131" s="109"/>
      <c r="DM131" s="109"/>
      <c r="DN131" s="109"/>
      <c r="DO131" s="109"/>
      <c r="DP131" s="109"/>
      <c r="DQ131" s="109"/>
      <c r="DR131" s="109"/>
      <c r="DS131" s="109"/>
      <c r="DT131" s="109"/>
      <c r="DU131" s="109"/>
      <c r="DV131" s="109"/>
      <c r="DW131" s="109"/>
      <c r="DX131" s="109">
        <v>10</v>
      </c>
      <c r="DY131" s="109"/>
      <c r="DZ131" s="109"/>
      <c r="EA131" s="109"/>
      <c r="EB131" s="109"/>
      <c r="EC131" s="109"/>
      <c r="ED131" s="109"/>
      <c r="EE131" s="109"/>
      <c r="EF131" s="109"/>
      <c r="EG131" s="109"/>
      <c r="EH131" s="109"/>
      <c r="EI131" s="109"/>
      <c r="EJ131" s="109"/>
      <c r="EK131" s="109"/>
      <c r="EL131" s="109"/>
      <c r="EM131" s="109"/>
      <c r="EN131" s="109"/>
      <c r="EO131" s="109"/>
      <c r="EP131" s="109"/>
      <c r="EQ131" s="109"/>
      <c r="ER131" s="109"/>
      <c r="ES131" s="109"/>
      <c r="ET131" s="109"/>
      <c r="EU131" s="109"/>
      <c r="EV131" s="109"/>
      <c r="EW131" s="109"/>
      <c r="EX131" s="109"/>
      <c r="EY131" s="109"/>
      <c r="EZ131" s="109"/>
      <c r="FA131" s="109"/>
      <c r="FB131" s="109"/>
      <c r="FC131" s="109"/>
      <c r="FD131" s="109"/>
      <c r="FE131" s="109"/>
      <c r="FF131" s="109"/>
      <c r="FG131" s="109"/>
      <c r="FH131" s="109"/>
      <c r="FI131" s="109"/>
      <c r="FJ131" s="109"/>
      <c r="FK131" s="109"/>
      <c r="FL131" s="109"/>
      <c r="FM131" s="109"/>
      <c r="FN131" s="109"/>
      <c r="FO131" s="109"/>
      <c r="FP131" s="109"/>
      <c r="FQ131" s="109"/>
      <c r="FR131" s="109"/>
      <c r="FS131" s="109"/>
      <c r="FT131" s="109"/>
      <c r="FU131" s="109"/>
      <c r="FV131" s="109"/>
      <c r="FW131" s="109"/>
      <c r="FX131" s="109">
        <v>8</v>
      </c>
      <c r="FY131" s="109"/>
      <c r="FZ131" s="109"/>
      <c r="GA131" s="109"/>
      <c r="GB131" s="109"/>
      <c r="GC131" s="109"/>
      <c r="GD131" s="109"/>
      <c r="GE131" s="109"/>
      <c r="GF131" s="109"/>
      <c r="GG131" s="109"/>
      <c r="GH131" s="109"/>
      <c r="GI131" s="109"/>
      <c r="GJ131" s="109"/>
      <c r="GK131" s="109"/>
      <c r="GL131" s="109"/>
      <c r="GM131" s="109"/>
      <c r="GN131" s="109"/>
      <c r="GO131" s="109"/>
      <c r="GP131" s="109"/>
      <c r="GQ131" s="109"/>
      <c r="GR131" s="109"/>
      <c r="GS131" s="109"/>
      <c r="GT131" s="109"/>
      <c r="GU131" s="109"/>
      <c r="GV131" s="109"/>
      <c r="GW131" s="109"/>
      <c r="GX131" s="109"/>
      <c r="GY131" s="109"/>
      <c r="GZ131" s="109"/>
      <c r="HA131" s="109"/>
      <c r="HB131" s="109"/>
      <c r="HC131" s="109"/>
      <c r="HD131" s="109"/>
      <c r="HE131" s="109"/>
      <c r="HF131" s="109"/>
      <c r="HG131" s="109"/>
      <c r="HH131" s="109"/>
      <c r="HI131" s="109"/>
      <c r="HJ131" s="109"/>
      <c r="HK131" s="109"/>
      <c r="HL131" s="109"/>
      <c r="HM131" s="109"/>
      <c r="HN131" s="109"/>
      <c r="HO131" s="109"/>
      <c r="HP131" s="109"/>
      <c r="HQ131" s="109"/>
      <c r="HR131" s="109"/>
      <c r="HS131" s="109">
        <v>20</v>
      </c>
      <c r="HT131" s="109"/>
      <c r="HU131" s="109"/>
      <c r="HV131" s="109"/>
      <c r="HW131" s="109"/>
      <c r="HX131" s="109"/>
      <c r="HY131" s="109"/>
      <c r="HZ131" s="109"/>
      <c r="IA131" s="109"/>
      <c r="IB131" s="109"/>
      <c r="IC131" s="109"/>
      <c r="ID131" s="109"/>
      <c r="IE131" s="109"/>
      <c r="IF131" s="109"/>
      <c r="IG131" s="109"/>
      <c r="IH131" s="109"/>
      <c r="II131" s="109"/>
      <c r="IJ131" s="109"/>
      <c r="IK131" s="109"/>
      <c r="IL131" s="109"/>
      <c r="IM131" s="109"/>
      <c r="IN131" s="109"/>
      <c r="IO131" s="109"/>
      <c r="IP131" s="109"/>
      <c r="IQ131" s="109"/>
      <c r="IR131" s="109"/>
      <c r="IS131" s="109"/>
      <c r="IT131" s="109"/>
      <c r="IU131" s="109"/>
      <c r="IV131" s="109"/>
      <c r="IW131" s="109"/>
      <c r="IX131" s="109"/>
      <c r="IY131" s="109"/>
      <c r="IZ131" s="109"/>
      <c r="JA131" s="109"/>
      <c r="JB131" s="109"/>
      <c r="JC131" s="109"/>
      <c r="JD131" s="109"/>
      <c r="JE131" s="109"/>
      <c r="JF131" s="109"/>
      <c r="JG131" s="109"/>
      <c r="JH131" s="109"/>
      <c r="JI131" s="109"/>
      <c r="JJ131" s="109"/>
      <c r="JK131" s="109"/>
      <c r="JL131" s="109"/>
      <c r="JM131" s="109"/>
      <c r="JN131" s="109"/>
      <c r="JO131" s="109"/>
      <c r="JP131" s="109"/>
      <c r="JQ131" s="109"/>
      <c r="JR131" s="109"/>
      <c r="JS131" s="109"/>
      <c r="JT131" s="109"/>
      <c r="JU131" s="109"/>
      <c r="JV131" s="109"/>
      <c r="JW131" s="109"/>
      <c r="JX131" s="109"/>
      <c r="JY131" s="109"/>
      <c r="JZ131" s="109"/>
      <c r="KA131" s="109"/>
      <c r="KB131" s="109"/>
      <c r="KC131" s="109"/>
      <c r="KD131" s="109"/>
      <c r="KE131" s="109"/>
      <c r="KF131" s="109"/>
      <c r="KG131" s="109"/>
      <c r="KH131" s="109"/>
      <c r="KI131" s="109"/>
      <c r="KJ131" s="109"/>
      <c r="KK131" s="109"/>
      <c r="KL131" s="109"/>
      <c r="KM131" s="109"/>
      <c r="KN131" s="109"/>
      <c r="KO131" s="109"/>
      <c r="KP131" s="109"/>
      <c r="KQ131" s="109"/>
      <c r="KR131" s="109"/>
      <c r="KS131" s="109"/>
      <c r="KT131" s="109"/>
      <c r="KU131" s="109"/>
      <c r="KV131" s="109"/>
      <c r="KW131" s="109"/>
      <c r="KX131" s="109"/>
      <c r="KY131" s="109"/>
      <c r="KZ131" s="109"/>
      <c r="LA131" s="109"/>
      <c r="LB131" s="109"/>
      <c r="LC131" s="109"/>
      <c r="LD131" s="109"/>
      <c r="LE131" s="109"/>
      <c r="LF131" s="109"/>
      <c r="LG131" s="109"/>
      <c r="LH131" s="109"/>
      <c r="LI131" s="109"/>
      <c r="LJ131" s="109"/>
      <c r="LK131" s="109"/>
      <c r="LL131" s="109"/>
      <c r="LM131" s="109"/>
      <c r="LN131" s="109"/>
      <c r="LO131" s="109"/>
      <c r="LP131" s="109"/>
      <c r="LQ131" s="109"/>
      <c r="LR131" s="109"/>
      <c r="LS131" s="109"/>
      <c r="LT131" s="109"/>
      <c r="LU131" s="109"/>
      <c r="LV131" s="109"/>
      <c r="LW131" s="109"/>
      <c r="LX131" s="109"/>
      <c r="LY131" s="109"/>
      <c r="LZ131" s="109"/>
      <c r="MA131" s="109"/>
      <c r="MB131" s="109"/>
      <c r="MC131" s="109"/>
      <c r="MD131" s="109"/>
      <c r="ME131" s="109"/>
      <c r="MF131" s="109"/>
      <c r="MG131" s="109"/>
      <c r="MH131" s="109"/>
      <c r="MI131" s="109"/>
      <c r="MJ131" s="109"/>
      <c r="MK131" s="109"/>
      <c r="ML131" s="109"/>
      <c r="MM131" s="109"/>
      <c r="MN131" s="109"/>
      <c r="MO131" s="109"/>
      <c r="MP131" s="109"/>
      <c r="MQ131" s="109"/>
      <c r="MR131" s="109"/>
      <c r="MS131" s="109"/>
      <c r="MT131" s="109"/>
      <c r="MU131" s="109"/>
      <c r="MV131" s="109"/>
      <c r="MW131" s="109"/>
      <c r="MX131" s="109"/>
      <c r="MY131" s="109"/>
      <c r="MZ131" s="109"/>
      <c r="NA131" s="109"/>
      <c r="NB131" s="109"/>
      <c r="NC131" s="109"/>
      <c r="ND131" s="109"/>
      <c r="NE131" s="109"/>
      <c r="NF131" s="109"/>
      <c r="NG131" s="109"/>
      <c r="NH131" s="109"/>
      <c r="NI131" s="109"/>
      <c r="NJ131" s="109"/>
      <c r="NK131" s="109"/>
      <c r="NL131" s="109"/>
      <c r="NM131" s="109"/>
      <c r="NN131" s="109"/>
      <c r="NO131" s="109"/>
      <c r="NP131" s="109"/>
      <c r="NQ131" s="109"/>
      <c r="NR131" s="109"/>
      <c r="NS131" s="109"/>
      <c r="NT131" s="109"/>
      <c r="NU131" s="109"/>
      <c r="NV131" s="109"/>
      <c r="NW131" s="109"/>
      <c r="NX131" s="109"/>
      <c r="NY131" s="109"/>
      <c r="NZ131" s="109"/>
      <c r="OA131" s="109"/>
      <c r="OB131" s="109"/>
      <c r="OC131" s="109"/>
      <c r="OD131" s="109"/>
      <c r="OE131" s="109"/>
      <c r="OF131" s="109"/>
      <c r="OG131" s="109"/>
      <c r="OH131" s="109"/>
      <c r="OI131" s="109"/>
      <c r="OJ131" s="109"/>
      <c r="OK131" s="109"/>
      <c r="OL131" s="109"/>
      <c r="OM131" s="109"/>
      <c r="ON131" s="109"/>
      <c r="OO131" s="109"/>
      <c r="OP131" s="109"/>
      <c r="OQ131" s="109"/>
      <c r="OR131" s="109"/>
      <c r="OS131" s="109"/>
      <c r="OT131" s="109"/>
      <c r="OU131" s="109"/>
      <c r="OV131" s="109"/>
      <c r="OW131" s="109"/>
      <c r="OX131" s="109"/>
      <c r="OY131" s="109"/>
      <c r="OZ131" s="109"/>
      <c r="PA131" s="109"/>
      <c r="PB131" s="109"/>
      <c r="PC131" s="109"/>
      <c r="PD131" s="109"/>
      <c r="PE131" s="109"/>
      <c r="PF131" s="109"/>
      <c r="PG131" s="109"/>
      <c r="PH131" s="109"/>
      <c r="PI131" s="109"/>
      <c r="PJ131" s="109"/>
      <c r="PK131" s="109"/>
      <c r="PL131" s="109"/>
      <c r="PM131" s="109"/>
      <c r="PN131" s="109"/>
      <c r="PO131" s="109"/>
      <c r="PP131" s="109"/>
      <c r="PQ131" s="109"/>
      <c r="PR131" s="109"/>
      <c r="PS131" s="109"/>
      <c r="PT131" s="109"/>
      <c r="PU131" s="109"/>
      <c r="PV131" s="109"/>
      <c r="PW131" s="109"/>
      <c r="PX131" s="109"/>
      <c r="PY131" s="109"/>
      <c r="PZ131" s="109"/>
      <c r="QA131" s="109"/>
      <c r="QB131" s="109"/>
      <c r="QC131" s="109"/>
      <c r="QD131" s="109"/>
      <c r="QE131" s="109"/>
      <c r="QF131" s="109"/>
      <c r="QG131" s="109"/>
      <c r="QH131" s="109"/>
      <c r="QI131" s="109"/>
      <c r="QJ131" s="109"/>
      <c r="QK131" s="23">
        <f t="shared" si="2"/>
        <v>40.700000000000003</v>
      </c>
      <c r="QL131" s="125"/>
      <c r="QM131" s="125"/>
      <c r="QN131" s="125">
        <v>2087.0700000000002</v>
      </c>
      <c r="QO131" s="125"/>
      <c r="QP131" s="125"/>
      <c r="QQ131" s="125"/>
      <c r="QR131" s="125"/>
      <c r="QS131" s="130"/>
    </row>
    <row r="132" spans="1:461" s="5" customFormat="1" ht="12.75" customHeight="1" x14ac:dyDescent="0.2">
      <c r="A132" s="52">
        <v>44630</v>
      </c>
      <c r="B132" s="98" t="s">
        <v>75</v>
      </c>
      <c r="C132" s="107"/>
      <c r="D132" s="107"/>
      <c r="E132" s="108"/>
      <c r="F132" s="108"/>
      <c r="G132" s="108"/>
      <c r="H132" s="108"/>
      <c r="I132" s="108"/>
      <c r="J132" s="108"/>
      <c r="K132" s="108"/>
      <c r="L132" s="108"/>
      <c r="M132" s="108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109"/>
      <c r="BE132" s="109"/>
      <c r="BF132" s="109"/>
      <c r="BG132" s="109"/>
      <c r="BH132" s="109"/>
      <c r="BI132" s="109"/>
      <c r="BJ132" s="109"/>
      <c r="BK132" s="109"/>
      <c r="BL132" s="109"/>
      <c r="BM132" s="109"/>
      <c r="BN132" s="109"/>
      <c r="BO132" s="109"/>
      <c r="BP132" s="109"/>
      <c r="BQ132" s="109"/>
      <c r="BR132" s="109"/>
      <c r="BS132" s="109"/>
      <c r="BT132" s="109"/>
      <c r="BU132" s="109"/>
      <c r="BV132" s="109"/>
      <c r="BW132" s="109"/>
      <c r="BX132" s="109"/>
      <c r="BY132" s="109">
        <v>70</v>
      </c>
      <c r="BZ132" s="109"/>
      <c r="CA132" s="109"/>
      <c r="CB132" s="109"/>
      <c r="CC132" s="109"/>
      <c r="CD132" s="109"/>
      <c r="CE132" s="109"/>
      <c r="CF132" s="109"/>
      <c r="CG132" s="109"/>
      <c r="CH132" s="109"/>
      <c r="CI132" s="109"/>
      <c r="CJ132" s="109"/>
      <c r="CK132" s="109"/>
      <c r="CL132" s="109"/>
      <c r="CM132" s="109"/>
      <c r="CN132" s="109"/>
      <c r="CO132" s="109">
        <v>50</v>
      </c>
      <c r="CP132" s="109"/>
      <c r="CQ132" s="109"/>
      <c r="CR132" s="109"/>
      <c r="CS132" s="109"/>
      <c r="CT132" s="109"/>
      <c r="CU132" s="109"/>
      <c r="CV132" s="109"/>
      <c r="CW132" s="109"/>
      <c r="CX132" s="109"/>
      <c r="CY132" s="109"/>
      <c r="CZ132" s="109"/>
      <c r="DA132" s="109"/>
      <c r="DB132" s="109"/>
      <c r="DC132" s="109"/>
      <c r="DD132" s="109"/>
      <c r="DE132" s="109"/>
      <c r="DF132" s="109"/>
      <c r="DG132" s="109"/>
      <c r="DH132" s="109"/>
      <c r="DI132" s="109"/>
      <c r="DJ132" s="109"/>
      <c r="DK132" s="109"/>
      <c r="DL132" s="109"/>
      <c r="DM132" s="109"/>
      <c r="DN132" s="109"/>
      <c r="DO132" s="109"/>
      <c r="DP132" s="109"/>
      <c r="DQ132" s="109"/>
      <c r="DR132" s="109"/>
      <c r="DS132" s="109"/>
      <c r="DT132" s="109"/>
      <c r="DU132" s="109"/>
      <c r="DV132" s="109"/>
      <c r="DW132" s="109"/>
      <c r="DX132" s="109"/>
      <c r="DY132" s="109"/>
      <c r="DZ132" s="109"/>
      <c r="EA132" s="109"/>
      <c r="EB132" s="109"/>
      <c r="EC132" s="109"/>
      <c r="ED132" s="109"/>
      <c r="EE132" s="109"/>
      <c r="EF132" s="109"/>
      <c r="EG132" s="109"/>
      <c r="EH132" s="109"/>
      <c r="EI132" s="109"/>
      <c r="EJ132" s="109"/>
      <c r="EK132" s="109"/>
      <c r="EL132" s="109"/>
      <c r="EM132" s="109"/>
      <c r="EN132" s="109"/>
      <c r="EO132" s="109"/>
      <c r="EP132" s="109"/>
      <c r="EQ132" s="109"/>
      <c r="ER132" s="109"/>
      <c r="ES132" s="109"/>
      <c r="ET132" s="109"/>
      <c r="EU132" s="109"/>
      <c r="EV132" s="109"/>
      <c r="EW132" s="109"/>
      <c r="EX132" s="109"/>
      <c r="EY132" s="109"/>
      <c r="EZ132" s="109"/>
      <c r="FA132" s="109"/>
      <c r="FB132" s="109"/>
      <c r="FC132" s="109"/>
      <c r="FD132" s="109"/>
      <c r="FE132" s="109"/>
      <c r="FF132" s="109"/>
      <c r="FG132" s="109"/>
      <c r="FH132" s="109"/>
      <c r="FI132" s="109"/>
      <c r="FJ132" s="109"/>
      <c r="FK132" s="109"/>
      <c r="FL132" s="109"/>
      <c r="FM132" s="109"/>
      <c r="FN132" s="109"/>
      <c r="FO132" s="109"/>
      <c r="FP132" s="109"/>
      <c r="FQ132" s="109"/>
      <c r="FR132" s="109"/>
      <c r="FS132" s="109">
        <v>20</v>
      </c>
      <c r="FT132" s="109"/>
      <c r="FU132" s="109"/>
      <c r="FV132" s="109"/>
      <c r="FW132" s="109"/>
      <c r="FX132" s="109"/>
      <c r="FY132" s="109"/>
      <c r="FZ132" s="109"/>
      <c r="GA132" s="109"/>
      <c r="GB132" s="109"/>
      <c r="GC132" s="109"/>
      <c r="GD132" s="109"/>
      <c r="GE132" s="109"/>
      <c r="GF132" s="109"/>
      <c r="GG132" s="109"/>
      <c r="GH132" s="109"/>
      <c r="GI132" s="109"/>
      <c r="GJ132" s="109"/>
      <c r="GK132" s="109"/>
      <c r="GL132" s="109"/>
      <c r="GM132" s="109"/>
      <c r="GN132" s="109"/>
      <c r="GO132" s="109"/>
      <c r="GP132" s="109"/>
      <c r="GQ132" s="109"/>
      <c r="GR132" s="109"/>
      <c r="GS132" s="109"/>
      <c r="GT132" s="109"/>
      <c r="GU132" s="109"/>
      <c r="GV132" s="109"/>
      <c r="GW132" s="109"/>
      <c r="GX132" s="109"/>
      <c r="GY132" s="109"/>
      <c r="GZ132" s="109"/>
      <c r="HA132" s="109"/>
      <c r="HB132" s="109"/>
      <c r="HC132" s="109"/>
      <c r="HD132" s="109"/>
      <c r="HE132" s="109"/>
      <c r="HF132" s="109"/>
      <c r="HG132" s="109"/>
      <c r="HH132" s="109"/>
      <c r="HI132" s="109"/>
      <c r="HJ132" s="109"/>
      <c r="HK132" s="109"/>
      <c r="HL132" s="109"/>
      <c r="HM132" s="109"/>
      <c r="HN132" s="109"/>
      <c r="HO132" s="109"/>
      <c r="HP132" s="109"/>
      <c r="HQ132" s="109"/>
      <c r="HR132" s="109"/>
      <c r="HS132" s="109"/>
      <c r="HT132" s="109"/>
      <c r="HU132" s="109"/>
      <c r="HV132" s="109"/>
      <c r="HW132" s="109"/>
      <c r="HX132" s="109"/>
      <c r="HY132" s="109"/>
      <c r="HZ132" s="109"/>
      <c r="IA132" s="109"/>
      <c r="IB132" s="109"/>
      <c r="IC132" s="109"/>
      <c r="ID132" s="109"/>
      <c r="IE132" s="109"/>
      <c r="IF132" s="109"/>
      <c r="IG132" s="109"/>
      <c r="IH132" s="109"/>
      <c r="II132" s="109"/>
      <c r="IJ132" s="109"/>
      <c r="IK132" s="109"/>
      <c r="IL132" s="109"/>
      <c r="IM132" s="109"/>
      <c r="IN132" s="109"/>
      <c r="IO132" s="109"/>
      <c r="IP132" s="109"/>
      <c r="IQ132" s="109"/>
      <c r="IR132" s="109"/>
      <c r="IS132" s="109"/>
      <c r="IT132" s="109"/>
      <c r="IU132" s="109"/>
      <c r="IV132" s="109"/>
      <c r="IW132" s="109"/>
      <c r="IX132" s="109"/>
      <c r="IY132" s="109"/>
      <c r="IZ132" s="109"/>
      <c r="JA132" s="109"/>
      <c r="JB132" s="109"/>
      <c r="JC132" s="109"/>
      <c r="JD132" s="109"/>
      <c r="JE132" s="109"/>
      <c r="JF132" s="109"/>
      <c r="JG132" s="109"/>
      <c r="JH132" s="109"/>
      <c r="JI132" s="109"/>
      <c r="JJ132" s="109"/>
      <c r="JK132" s="109"/>
      <c r="JL132" s="109"/>
      <c r="JM132" s="109"/>
      <c r="JN132" s="109"/>
      <c r="JO132" s="109"/>
      <c r="JP132" s="109"/>
      <c r="JQ132" s="109"/>
      <c r="JR132" s="109"/>
      <c r="JS132" s="109"/>
      <c r="JT132" s="109"/>
      <c r="JU132" s="109"/>
      <c r="JV132" s="109"/>
      <c r="JW132" s="109"/>
      <c r="JX132" s="109"/>
      <c r="JY132" s="109"/>
      <c r="JZ132" s="109"/>
      <c r="KA132" s="109"/>
      <c r="KB132" s="109"/>
      <c r="KC132" s="109"/>
      <c r="KD132" s="109"/>
      <c r="KE132" s="109"/>
      <c r="KF132" s="109"/>
      <c r="KG132" s="109"/>
      <c r="KH132" s="109"/>
      <c r="KI132" s="109"/>
      <c r="KJ132" s="109"/>
      <c r="KK132" s="109"/>
      <c r="KL132" s="109"/>
      <c r="KM132" s="109"/>
      <c r="KN132" s="109"/>
      <c r="KO132" s="109"/>
      <c r="KP132" s="109"/>
      <c r="KQ132" s="109"/>
      <c r="KR132" s="109"/>
      <c r="KS132" s="109"/>
      <c r="KT132" s="109"/>
      <c r="KU132" s="109"/>
      <c r="KV132" s="109"/>
      <c r="KW132" s="109"/>
      <c r="KX132" s="109"/>
      <c r="KY132" s="109"/>
      <c r="KZ132" s="109"/>
      <c r="LA132" s="109"/>
      <c r="LB132" s="109"/>
      <c r="LC132" s="109"/>
      <c r="LD132" s="109"/>
      <c r="LE132" s="109"/>
      <c r="LF132" s="109"/>
      <c r="LG132" s="109"/>
      <c r="LH132" s="109"/>
      <c r="LI132" s="109"/>
      <c r="LJ132" s="109"/>
      <c r="LK132" s="109"/>
      <c r="LL132" s="109"/>
      <c r="LM132" s="109"/>
      <c r="LN132" s="109"/>
      <c r="LO132" s="109"/>
      <c r="LP132" s="109"/>
      <c r="LQ132" s="109"/>
      <c r="LR132" s="109"/>
      <c r="LS132" s="109"/>
      <c r="LT132" s="109">
        <v>1</v>
      </c>
      <c r="LU132" s="109"/>
      <c r="LV132" s="109"/>
      <c r="LW132" s="109"/>
      <c r="LX132" s="109"/>
      <c r="LY132" s="109"/>
      <c r="LZ132" s="109"/>
      <c r="MA132" s="109"/>
      <c r="MB132" s="109"/>
      <c r="MC132" s="109"/>
      <c r="MD132" s="109"/>
      <c r="ME132" s="109"/>
      <c r="MF132" s="109"/>
      <c r="MG132" s="109"/>
      <c r="MH132" s="109"/>
      <c r="MI132" s="109"/>
      <c r="MJ132" s="109"/>
      <c r="MK132" s="109"/>
      <c r="ML132" s="109"/>
      <c r="MM132" s="109"/>
      <c r="MN132" s="109"/>
      <c r="MO132" s="109"/>
      <c r="MP132" s="109"/>
      <c r="MQ132" s="109"/>
      <c r="MR132" s="109"/>
      <c r="MS132" s="109"/>
      <c r="MT132" s="109"/>
      <c r="MU132" s="109"/>
      <c r="MV132" s="109"/>
      <c r="MW132" s="109"/>
      <c r="MX132" s="109"/>
      <c r="MY132" s="109"/>
      <c r="MZ132" s="109"/>
      <c r="NA132" s="109"/>
      <c r="NB132" s="109"/>
      <c r="NC132" s="109"/>
      <c r="ND132" s="109"/>
      <c r="NE132" s="109"/>
      <c r="NF132" s="109"/>
      <c r="NG132" s="109"/>
      <c r="NH132" s="109"/>
      <c r="NI132" s="109"/>
      <c r="NJ132" s="109"/>
      <c r="NK132" s="109"/>
      <c r="NL132" s="109"/>
      <c r="NM132" s="109"/>
      <c r="NN132" s="109"/>
      <c r="NO132" s="109"/>
      <c r="NP132" s="109"/>
      <c r="NQ132" s="109"/>
      <c r="NR132" s="109"/>
      <c r="NS132" s="109"/>
      <c r="NT132" s="109"/>
      <c r="NU132" s="109"/>
      <c r="NV132" s="109"/>
      <c r="NW132" s="109"/>
      <c r="NX132" s="109"/>
      <c r="NY132" s="109"/>
      <c r="NZ132" s="109"/>
      <c r="OA132" s="109"/>
      <c r="OB132" s="109"/>
      <c r="OC132" s="109"/>
      <c r="OD132" s="109"/>
      <c r="OE132" s="109"/>
      <c r="OF132" s="109"/>
      <c r="OG132" s="109"/>
      <c r="OH132" s="109"/>
      <c r="OI132" s="109"/>
      <c r="OJ132" s="109"/>
      <c r="OK132" s="109"/>
      <c r="OL132" s="109"/>
      <c r="OM132" s="109"/>
      <c r="ON132" s="109"/>
      <c r="OO132" s="109"/>
      <c r="OP132" s="109"/>
      <c r="OQ132" s="109"/>
      <c r="OR132" s="109"/>
      <c r="OS132" s="109"/>
      <c r="OT132" s="109"/>
      <c r="OU132" s="109"/>
      <c r="OV132" s="109"/>
      <c r="OW132" s="109"/>
      <c r="OX132" s="109"/>
      <c r="OY132" s="109"/>
      <c r="OZ132" s="109"/>
      <c r="PA132" s="109"/>
      <c r="PB132" s="109"/>
      <c r="PC132" s="109"/>
      <c r="PD132" s="109"/>
      <c r="PE132" s="109"/>
      <c r="PF132" s="109"/>
      <c r="PG132" s="109"/>
      <c r="PH132" s="109"/>
      <c r="PI132" s="109"/>
      <c r="PJ132" s="109"/>
      <c r="PK132" s="109"/>
      <c r="PL132" s="109"/>
      <c r="PM132" s="109"/>
      <c r="PN132" s="109"/>
      <c r="PO132" s="109"/>
      <c r="PP132" s="109"/>
      <c r="PQ132" s="109"/>
      <c r="PR132" s="109"/>
      <c r="PS132" s="109"/>
      <c r="PT132" s="109"/>
      <c r="PU132" s="109"/>
      <c r="PV132" s="109"/>
      <c r="PW132" s="109"/>
      <c r="PX132" s="109"/>
      <c r="PY132" s="109"/>
      <c r="PZ132" s="109"/>
      <c r="QA132" s="109"/>
      <c r="QB132" s="109"/>
      <c r="QC132" s="109"/>
      <c r="QD132" s="109"/>
      <c r="QE132" s="109"/>
      <c r="QF132" s="109"/>
      <c r="QG132" s="109"/>
      <c r="QH132" s="109"/>
      <c r="QI132" s="109">
        <v>150</v>
      </c>
      <c r="QJ132" s="109"/>
      <c r="QK132" s="23">
        <f t="shared" si="2"/>
        <v>291</v>
      </c>
      <c r="QL132" s="125"/>
      <c r="QM132" s="148"/>
      <c r="QN132" s="148"/>
      <c r="QO132" s="125"/>
      <c r="QP132" s="125"/>
      <c r="QQ132" s="125">
        <v>11751.65</v>
      </c>
      <c r="QR132" s="125"/>
      <c r="QS132" s="130"/>
    </row>
    <row r="133" spans="1:461" s="5" customFormat="1" ht="12.75" customHeight="1" x14ac:dyDescent="0.2">
      <c r="A133" s="52">
        <v>44630</v>
      </c>
      <c r="B133" s="98" t="s">
        <v>283</v>
      </c>
      <c r="C133" s="107"/>
      <c r="D133" s="107"/>
      <c r="E133" s="108"/>
      <c r="F133" s="108">
        <v>50</v>
      </c>
      <c r="G133" s="108"/>
      <c r="H133" s="108"/>
      <c r="I133" s="108"/>
      <c r="J133" s="108"/>
      <c r="K133" s="108"/>
      <c r="L133" s="108"/>
      <c r="M133" s="108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109"/>
      <c r="BE133" s="109"/>
      <c r="BF133" s="109"/>
      <c r="BG133" s="109"/>
      <c r="BH133" s="109"/>
      <c r="BI133" s="109"/>
      <c r="BJ133" s="109"/>
      <c r="BK133" s="109"/>
      <c r="BL133" s="109"/>
      <c r="BM133" s="109"/>
      <c r="BN133" s="109"/>
      <c r="BO133" s="109"/>
      <c r="BP133" s="109"/>
      <c r="BQ133" s="109"/>
      <c r="BR133" s="109"/>
      <c r="BS133" s="109">
        <v>20</v>
      </c>
      <c r="BT133" s="109"/>
      <c r="BU133" s="109"/>
      <c r="BV133" s="109"/>
      <c r="BW133" s="109"/>
      <c r="BX133" s="109"/>
      <c r="BY133" s="109"/>
      <c r="BZ133" s="109"/>
      <c r="CA133" s="109"/>
      <c r="CB133" s="109"/>
      <c r="CC133" s="109"/>
      <c r="CD133" s="109"/>
      <c r="CE133" s="109"/>
      <c r="CF133" s="109"/>
      <c r="CG133" s="109"/>
      <c r="CH133" s="109"/>
      <c r="CI133" s="109"/>
      <c r="CJ133" s="109"/>
      <c r="CK133" s="109"/>
      <c r="CL133" s="109"/>
      <c r="CM133" s="109"/>
      <c r="CN133" s="109"/>
      <c r="CO133" s="109"/>
      <c r="CP133" s="109"/>
      <c r="CQ133" s="109"/>
      <c r="CR133" s="109"/>
      <c r="CS133" s="109"/>
      <c r="CT133" s="109"/>
      <c r="CU133" s="109"/>
      <c r="CV133" s="109"/>
      <c r="CW133" s="109"/>
      <c r="CX133" s="109"/>
      <c r="CY133" s="109"/>
      <c r="CZ133" s="109"/>
      <c r="DA133" s="109"/>
      <c r="DB133" s="109"/>
      <c r="DC133" s="109"/>
      <c r="DD133" s="109"/>
      <c r="DE133" s="109"/>
      <c r="DF133" s="109"/>
      <c r="DG133" s="109"/>
      <c r="DH133" s="109"/>
      <c r="DI133" s="109"/>
      <c r="DJ133" s="109"/>
      <c r="DK133" s="109"/>
      <c r="DL133" s="109"/>
      <c r="DM133" s="109"/>
      <c r="DN133" s="109"/>
      <c r="DO133" s="109"/>
      <c r="DP133" s="109"/>
      <c r="DQ133" s="109"/>
      <c r="DR133" s="109"/>
      <c r="DS133" s="109"/>
      <c r="DT133" s="109"/>
      <c r="DU133" s="109">
        <v>20</v>
      </c>
      <c r="DV133" s="109"/>
      <c r="DW133" s="109"/>
      <c r="DX133" s="109"/>
      <c r="DY133" s="109"/>
      <c r="DZ133" s="109"/>
      <c r="EA133" s="109"/>
      <c r="EB133" s="109"/>
      <c r="EC133" s="109"/>
      <c r="ED133" s="109"/>
      <c r="EE133" s="109"/>
      <c r="EF133" s="109"/>
      <c r="EG133" s="109"/>
      <c r="EH133" s="109"/>
      <c r="EI133" s="109"/>
      <c r="EJ133" s="109"/>
      <c r="EK133" s="109"/>
      <c r="EL133" s="109"/>
      <c r="EM133" s="109"/>
      <c r="EN133" s="109"/>
      <c r="EO133" s="109"/>
      <c r="EP133" s="109"/>
      <c r="EQ133" s="109"/>
      <c r="ER133" s="109"/>
      <c r="ES133" s="109"/>
      <c r="ET133" s="109"/>
      <c r="EU133" s="109"/>
      <c r="EV133" s="109"/>
      <c r="EW133" s="109"/>
      <c r="EX133" s="109"/>
      <c r="EY133" s="109"/>
      <c r="EZ133" s="109"/>
      <c r="FA133" s="109"/>
      <c r="FB133" s="109"/>
      <c r="FC133" s="109"/>
      <c r="FD133" s="109"/>
      <c r="FE133" s="109"/>
      <c r="FF133" s="109"/>
      <c r="FG133" s="109"/>
      <c r="FH133" s="109"/>
      <c r="FI133" s="109"/>
      <c r="FJ133" s="109"/>
      <c r="FK133" s="109"/>
      <c r="FL133" s="109"/>
      <c r="FM133" s="109"/>
      <c r="FN133" s="109"/>
      <c r="FO133" s="109"/>
      <c r="FP133" s="109"/>
      <c r="FQ133" s="109"/>
      <c r="FR133" s="109"/>
      <c r="FS133" s="109"/>
      <c r="FT133" s="109"/>
      <c r="FU133" s="109"/>
      <c r="FV133" s="109"/>
      <c r="FW133" s="109"/>
      <c r="FX133" s="109"/>
      <c r="FY133" s="109"/>
      <c r="FZ133" s="109"/>
      <c r="GA133" s="109"/>
      <c r="GB133" s="109"/>
      <c r="GC133" s="109"/>
      <c r="GD133" s="109"/>
      <c r="GE133" s="109"/>
      <c r="GF133" s="109"/>
      <c r="GG133" s="109"/>
      <c r="GH133" s="109"/>
      <c r="GI133" s="109"/>
      <c r="GJ133" s="109"/>
      <c r="GK133" s="109"/>
      <c r="GL133" s="109"/>
      <c r="GM133" s="109"/>
      <c r="GN133" s="109"/>
      <c r="GO133" s="109"/>
      <c r="GP133" s="109"/>
      <c r="GQ133" s="109"/>
      <c r="GR133" s="109"/>
      <c r="GS133" s="109"/>
      <c r="GT133" s="109"/>
      <c r="GU133" s="109"/>
      <c r="GV133" s="109"/>
      <c r="GW133" s="109"/>
      <c r="GX133" s="109"/>
      <c r="GY133" s="109"/>
      <c r="GZ133" s="109"/>
      <c r="HA133" s="109"/>
      <c r="HB133" s="109"/>
      <c r="HC133" s="109"/>
      <c r="HD133" s="109"/>
      <c r="HE133" s="109"/>
      <c r="HF133" s="109"/>
      <c r="HG133" s="109"/>
      <c r="HH133" s="109"/>
      <c r="HI133" s="109"/>
      <c r="HJ133" s="109"/>
      <c r="HK133" s="109"/>
      <c r="HL133" s="109"/>
      <c r="HM133" s="109"/>
      <c r="HN133" s="109"/>
      <c r="HO133" s="109"/>
      <c r="HP133" s="109"/>
      <c r="HQ133" s="109"/>
      <c r="HR133" s="109"/>
      <c r="HS133" s="109"/>
      <c r="HT133" s="109"/>
      <c r="HU133" s="109"/>
      <c r="HV133" s="109">
        <v>30</v>
      </c>
      <c r="HW133" s="109"/>
      <c r="HX133" s="109"/>
      <c r="HY133" s="109"/>
      <c r="HZ133" s="109"/>
      <c r="IA133" s="109"/>
      <c r="IB133" s="109"/>
      <c r="IC133" s="109"/>
      <c r="ID133" s="109"/>
      <c r="IE133" s="109"/>
      <c r="IF133" s="109"/>
      <c r="IG133" s="109"/>
      <c r="IH133" s="109"/>
      <c r="II133" s="109"/>
      <c r="IJ133" s="109"/>
      <c r="IK133" s="109"/>
      <c r="IL133" s="109"/>
      <c r="IM133" s="109"/>
      <c r="IN133" s="109"/>
      <c r="IO133" s="109"/>
      <c r="IP133" s="109"/>
      <c r="IQ133" s="109"/>
      <c r="IR133" s="109"/>
      <c r="IS133" s="109"/>
      <c r="IT133" s="109"/>
      <c r="IU133" s="109"/>
      <c r="IV133" s="109"/>
      <c r="IW133" s="109"/>
      <c r="IX133" s="109"/>
      <c r="IY133" s="109"/>
      <c r="IZ133" s="109"/>
      <c r="JA133" s="109"/>
      <c r="JB133" s="109"/>
      <c r="JC133" s="109"/>
      <c r="JD133" s="109"/>
      <c r="JE133" s="109"/>
      <c r="JF133" s="109"/>
      <c r="JG133" s="109"/>
      <c r="JH133" s="109"/>
      <c r="JI133" s="109"/>
      <c r="JJ133" s="109"/>
      <c r="JK133" s="109"/>
      <c r="JL133" s="109"/>
      <c r="JM133" s="109"/>
      <c r="JN133" s="109"/>
      <c r="JO133" s="109"/>
      <c r="JP133" s="109"/>
      <c r="JQ133" s="109"/>
      <c r="JR133" s="109"/>
      <c r="JS133" s="109"/>
      <c r="JT133" s="109"/>
      <c r="JU133" s="109"/>
      <c r="JV133" s="109"/>
      <c r="JW133" s="109"/>
      <c r="JX133" s="109"/>
      <c r="JY133" s="109"/>
      <c r="JZ133" s="109"/>
      <c r="KA133" s="109"/>
      <c r="KB133" s="109"/>
      <c r="KC133" s="109"/>
      <c r="KD133" s="109"/>
      <c r="KE133" s="109"/>
      <c r="KF133" s="109"/>
      <c r="KG133" s="109"/>
      <c r="KH133" s="109"/>
      <c r="KI133" s="109"/>
      <c r="KJ133" s="109"/>
      <c r="KK133" s="109"/>
      <c r="KL133" s="109"/>
      <c r="KM133" s="109"/>
      <c r="KN133" s="109"/>
      <c r="KO133" s="109"/>
      <c r="KP133" s="109"/>
      <c r="KQ133" s="109"/>
      <c r="KR133" s="109"/>
      <c r="KS133" s="109"/>
      <c r="KT133" s="109"/>
      <c r="KU133" s="109"/>
      <c r="KV133" s="109"/>
      <c r="KW133" s="109"/>
      <c r="KX133" s="109"/>
      <c r="KY133" s="109"/>
      <c r="KZ133" s="109"/>
      <c r="LA133" s="109"/>
      <c r="LB133" s="109"/>
      <c r="LC133" s="109"/>
      <c r="LD133" s="109"/>
      <c r="LE133" s="109"/>
      <c r="LF133" s="109">
        <v>50</v>
      </c>
      <c r="LG133" s="109"/>
      <c r="LH133" s="109"/>
      <c r="LI133" s="109"/>
      <c r="LJ133" s="109"/>
      <c r="LK133" s="109"/>
      <c r="LL133" s="109"/>
      <c r="LM133" s="109"/>
      <c r="LN133" s="109"/>
      <c r="LO133" s="109"/>
      <c r="LP133" s="109"/>
      <c r="LQ133" s="109"/>
      <c r="LR133" s="109"/>
      <c r="LS133" s="109"/>
      <c r="LT133" s="109"/>
      <c r="LU133" s="109"/>
      <c r="LV133" s="109"/>
      <c r="LW133" s="109"/>
      <c r="LX133" s="109"/>
      <c r="LY133" s="109"/>
      <c r="LZ133" s="109"/>
      <c r="MA133" s="109"/>
      <c r="MB133" s="109"/>
      <c r="MC133" s="109"/>
      <c r="MD133" s="109"/>
      <c r="ME133" s="109"/>
      <c r="MF133" s="109"/>
      <c r="MG133" s="109"/>
      <c r="MH133" s="109"/>
      <c r="MI133" s="109"/>
      <c r="MJ133" s="109"/>
      <c r="MK133" s="109"/>
      <c r="ML133" s="109"/>
      <c r="MM133" s="109"/>
      <c r="MN133" s="109"/>
      <c r="MO133" s="109"/>
      <c r="MP133" s="109"/>
      <c r="MQ133" s="109"/>
      <c r="MR133" s="109"/>
      <c r="MS133" s="109"/>
      <c r="MT133" s="109"/>
      <c r="MU133" s="109"/>
      <c r="MV133" s="109"/>
      <c r="MW133" s="109"/>
      <c r="MX133" s="109"/>
      <c r="MY133" s="109"/>
      <c r="MZ133" s="109"/>
      <c r="NA133" s="109"/>
      <c r="NB133" s="109"/>
      <c r="NC133" s="109"/>
      <c r="ND133" s="109"/>
      <c r="NE133" s="109"/>
      <c r="NF133" s="109"/>
      <c r="NG133" s="109"/>
      <c r="NH133" s="109"/>
      <c r="NI133" s="109"/>
      <c r="NJ133" s="109"/>
      <c r="NK133" s="109"/>
      <c r="NL133" s="109"/>
      <c r="NM133" s="109"/>
      <c r="NN133" s="109"/>
      <c r="NO133" s="109"/>
      <c r="NP133" s="109"/>
      <c r="NQ133" s="109"/>
      <c r="NR133" s="109"/>
      <c r="NS133" s="109"/>
      <c r="NT133" s="109"/>
      <c r="NU133" s="109"/>
      <c r="NV133" s="109"/>
      <c r="NW133" s="109"/>
      <c r="NX133" s="109"/>
      <c r="NY133" s="109"/>
      <c r="NZ133" s="109"/>
      <c r="OA133" s="109"/>
      <c r="OB133" s="109"/>
      <c r="OC133" s="109"/>
      <c r="OD133" s="109"/>
      <c r="OE133" s="109"/>
      <c r="OF133" s="109"/>
      <c r="OG133" s="109"/>
      <c r="OH133" s="109"/>
      <c r="OI133" s="109"/>
      <c r="OJ133" s="109"/>
      <c r="OK133" s="109"/>
      <c r="OL133" s="109"/>
      <c r="OM133" s="109"/>
      <c r="ON133" s="109"/>
      <c r="OO133" s="109"/>
      <c r="OP133" s="109"/>
      <c r="OQ133" s="109"/>
      <c r="OR133" s="109"/>
      <c r="OS133" s="109"/>
      <c r="OT133" s="109"/>
      <c r="OU133" s="109"/>
      <c r="OV133" s="109"/>
      <c r="OW133" s="109"/>
      <c r="OX133" s="109"/>
      <c r="OY133" s="109"/>
      <c r="OZ133" s="109"/>
      <c r="PA133" s="109"/>
      <c r="PB133" s="109"/>
      <c r="PC133" s="109"/>
      <c r="PD133" s="109"/>
      <c r="PE133" s="109"/>
      <c r="PF133" s="109"/>
      <c r="PG133" s="109"/>
      <c r="PH133" s="109"/>
      <c r="PI133" s="109"/>
      <c r="PJ133" s="109"/>
      <c r="PK133" s="109"/>
      <c r="PL133" s="109"/>
      <c r="PM133" s="109"/>
      <c r="PN133" s="109"/>
      <c r="PO133" s="109"/>
      <c r="PP133" s="109"/>
      <c r="PQ133" s="109"/>
      <c r="PR133" s="109"/>
      <c r="PS133" s="109"/>
      <c r="PT133" s="109"/>
      <c r="PU133" s="109"/>
      <c r="PV133" s="109"/>
      <c r="PW133" s="109"/>
      <c r="PX133" s="109"/>
      <c r="PY133" s="109"/>
      <c r="PZ133" s="109"/>
      <c r="QA133" s="109"/>
      <c r="QB133" s="109"/>
      <c r="QC133" s="109"/>
      <c r="QD133" s="109"/>
      <c r="QE133" s="109"/>
      <c r="QF133" s="109"/>
      <c r="QG133" s="109"/>
      <c r="QH133" s="109"/>
      <c r="QI133" s="109"/>
      <c r="QJ133" s="109"/>
      <c r="QK133" s="23">
        <f t="shared" si="2"/>
        <v>170</v>
      </c>
      <c r="QL133" s="125"/>
      <c r="QM133" s="125"/>
      <c r="QN133" s="125">
        <v>9550.76</v>
      </c>
      <c r="QO133" s="125"/>
      <c r="QP133" s="125"/>
      <c r="QQ133" s="125"/>
      <c r="QR133" s="125"/>
      <c r="QS133" s="130"/>
    </row>
    <row r="134" spans="1:461" s="5" customFormat="1" ht="12.75" customHeight="1" x14ac:dyDescent="0.2">
      <c r="A134" s="52">
        <v>44631</v>
      </c>
      <c r="B134" s="98" t="s">
        <v>414</v>
      </c>
      <c r="C134" s="107"/>
      <c r="D134" s="107"/>
      <c r="E134" s="108"/>
      <c r="F134" s="108"/>
      <c r="G134" s="108"/>
      <c r="H134" s="108"/>
      <c r="I134" s="108"/>
      <c r="J134" s="108"/>
      <c r="K134" s="108"/>
      <c r="L134" s="108"/>
      <c r="M134" s="108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109"/>
      <c r="BE134" s="109"/>
      <c r="BF134" s="109"/>
      <c r="BG134" s="109"/>
      <c r="BH134" s="109"/>
      <c r="BI134" s="109"/>
      <c r="BJ134" s="109"/>
      <c r="BK134" s="109"/>
      <c r="BL134" s="109"/>
      <c r="BM134" s="109"/>
      <c r="BN134" s="109"/>
      <c r="BO134" s="109"/>
      <c r="BP134" s="109"/>
      <c r="BQ134" s="109"/>
      <c r="BR134" s="109"/>
      <c r="BS134" s="109"/>
      <c r="BT134" s="109"/>
      <c r="BU134" s="109"/>
      <c r="BV134" s="109"/>
      <c r="BW134" s="109"/>
      <c r="BX134" s="109"/>
      <c r="BY134" s="109"/>
      <c r="BZ134" s="109"/>
      <c r="CA134" s="109"/>
      <c r="CB134" s="109"/>
      <c r="CC134" s="109"/>
      <c r="CD134" s="109"/>
      <c r="CE134" s="109"/>
      <c r="CF134" s="109"/>
      <c r="CG134" s="109"/>
      <c r="CH134" s="109"/>
      <c r="CI134" s="109"/>
      <c r="CJ134" s="109"/>
      <c r="CK134" s="109"/>
      <c r="CL134" s="109"/>
      <c r="CM134" s="109"/>
      <c r="CN134" s="109"/>
      <c r="CO134" s="109"/>
      <c r="CP134" s="109"/>
      <c r="CQ134" s="109"/>
      <c r="CR134" s="109"/>
      <c r="CS134" s="109"/>
      <c r="CT134" s="109"/>
      <c r="CU134" s="109"/>
      <c r="CV134" s="109">
        <v>1</v>
      </c>
      <c r="CW134" s="109"/>
      <c r="CX134" s="109"/>
      <c r="CY134" s="109"/>
      <c r="CZ134" s="109"/>
      <c r="DA134" s="109"/>
      <c r="DB134" s="109"/>
      <c r="DC134" s="109"/>
      <c r="DD134" s="109"/>
      <c r="DE134" s="109"/>
      <c r="DF134" s="109"/>
      <c r="DG134" s="109"/>
      <c r="DH134" s="109"/>
      <c r="DI134" s="109"/>
      <c r="DJ134" s="109"/>
      <c r="DK134" s="109"/>
      <c r="DL134" s="109"/>
      <c r="DM134" s="109"/>
      <c r="DN134" s="109"/>
      <c r="DO134" s="109"/>
      <c r="DP134" s="109"/>
      <c r="DQ134" s="109"/>
      <c r="DR134" s="109"/>
      <c r="DS134" s="109"/>
      <c r="DT134" s="109"/>
      <c r="DU134" s="109"/>
      <c r="DV134" s="109"/>
      <c r="DW134" s="109"/>
      <c r="DX134" s="109"/>
      <c r="DY134" s="109"/>
      <c r="DZ134" s="109"/>
      <c r="EA134" s="109"/>
      <c r="EB134" s="109"/>
      <c r="EC134" s="109"/>
      <c r="ED134" s="109"/>
      <c r="EE134" s="109"/>
      <c r="EF134" s="109"/>
      <c r="EG134" s="109"/>
      <c r="EH134" s="109"/>
      <c r="EI134" s="109"/>
      <c r="EJ134" s="109"/>
      <c r="EK134" s="109"/>
      <c r="EL134" s="109"/>
      <c r="EM134" s="109"/>
      <c r="EN134" s="109"/>
      <c r="EO134" s="109"/>
      <c r="EP134" s="109"/>
      <c r="EQ134" s="109"/>
      <c r="ER134" s="109"/>
      <c r="ES134" s="109"/>
      <c r="ET134" s="109"/>
      <c r="EU134" s="109"/>
      <c r="EV134" s="109"/>
      <c r="EW134" s="109"/>
      <c r="EX134" s="109"/>
      <c r="EY134" s="109"/>
      <c r="EZ134" s="109"/>
      <c r="FA134" s="109"/>
      <c r="FB134" s="109"/>
      <c r="FC134" s="109"/>
      <c r="FD134" s="109"/>
      <c r="FE134" s="109"/>
      <c r="FF134" s="109"/>
      <c r="FG134" s="109"/>
      <c r="FH134" s="109"/>
      <c r="FI134" s="109"/>
      <c r="FJ134" s="109"/>
      <c r="FK134" s="109"/>
      <c r="FL134" s="109"/>
      <c r="FM134" s="109"/>
      <c r="FN134" s="109"/>
      <c r="FO134" s="109"/>
      <c r="FP134" s="109"/>
      <c r="FQ134" s="109"/>
      <c r="FR134" s="109"/>
      <c r="FS134" s="109"/>
      <c r="FT134" s="109"/>
      <c r="FU134" s="109"/>
      <c r="FV134" s="109"/>
      <c r="FW134" s="109"/>
      <c r="FX134" s="109"/>
      <c r="FY134" s="109"/>
      <c r="FZ134" s="109"/>
      <c r="GA134" s="109"/>
      <c r="GB134" s="109"/>
      <c r="GC134" s="109"/>
      <c r="GD134" s="109"/>
      <c r="GE134" s="109"/>
      <c r="GF134" s="109"/>
      <c r="GG134" s="109"/>
      <c r="GH134" s="109"/>
      <c r="GI134" s="109"/>
      <c r="GJ134" s="109"/>
      <c r="GK134" s="109"/>
      <c r="GL134" s="109"/>
      <c r="GM134" s="109"/>
      <c r="GN134" s="109"/>
      <c r="GO134" s="109"/>
      <c r="GP134" s="109"/>
      <c r="GQ134" s="109"/>
      <c r="GR134" s="109"/>
      <c r="GS134" s="109"/>
      <c r="GT134" s="109"/>
      <c r="GU134" s="109"/>
      <c r="GV134" s="109"/>
      <c r="GW134" s="109"/>
      <c r="GX134" s="109"/>
      <c r="GY134" s="109"/>
      <c r="GZ134" s="109"/>
      <c r="HA134" s="109"/>
      <c r="HB134" s="109"/>
      <c r="HC134" s="109"/>
      <c r="HD134" s="109"/>
      <c r="HE134" s="109"/>
      <c r="HF134" s="109"/>
      <c r="HG134" s="109"/>
      <c r="HH134" s="109"/>
      <c r="HI134" s="109"/>
      <c r="HJ134" s="109"/>
      <c r="HK134" s="109"/>
      <c r="HL134" s="109"/>
      <c r="HM134" s="109"/>
      <c r="HN134" s="109"/>
      <c r="HO134" s="109"/>
      <c r="HP134" s="109"/>
      <c r="HQ134" s="109"/>
      <c r="HR134" s="109"/>
      <c r="HS134" s="109"/>
      <c r="HT134" s="109"/>
      <c r="HU134" s="109"/>
      <c r="HV134" s="109"/>
      <c r="HW134" s="109"/>
      <c r="HX134" s="109"/>
      <c r="HY134" s="109"/>
      <c r="HZ134" s="109"/>
      <c r="IA134" s="109"/>
      <c r="IB134" s="109"/>
      <c r="IC134" s="109"/>
      <c r="ID134" s="109"/>
      <c r="IE134" s="109"/>
      <c r="IF134" s="109"/>
      <c r="IG134" s="109"/>
      <c r="IH134" s="109"/>
      <c r="II134" s="109"/>
      <c r="IJ134" s="109"/>
      <c r="IK134" s="109"/>
      <c r="IL134" s="109"/>
      <c r="IM134" s="109"/>
      <c r="IN134" s="109"/>
      <c r="IO134" s="109"/>
      <c r="IP134" s="109"/>
      <c r="IQ134" s="109"/>
      <c r="IR134" s="109"/>
      <c r="IS134" s="109"/>
      <c r="IT134" s="109"/>
      <c r="IU134" s="109"/>
      <c r="IV134" s="109"/>
      <c r="IW134" s="109"/>
      <c r="IX134" s="109"/>
      <c r="IY134" s="109"/>
      <c r="IZ134" s="109"/>
      <c r="JA134" s="109"/>
      <c r="JB134" s="109"/>
      <c r="JC134" s="109"/>
      <c r="JD134" s="109"/>
      <c r="JE134" s="109"/>
      <c r="JF134" s="109"/>
      <c r="JG134" s="109"/>
      <c r="JH134" s="109"/>
      <c r="JI134" s="109"/>
      <c r="JJ134" s="109"/>
      <c r="JK134" s="109"/>
      <c r="JL134" s="109"/>
      <c r="JM134" s="109"/>
      <c r="JN134" s="109"/>
      <c r="JO134" s="109"/>
      <c r="JP134" s="109"/>
      <c r="JQ134" s="109"/>
      <c r="JR134" s="109"/>
      <c r="JS134" s="109"/>
      <c r="JT134" s="109"/>
      <c r="JU134" s="109"/>
      <c r="JV134" s="109"/>
      <c r="JW134" s="109"/>
      <c r="JX134" s="109"/>
      <c r="JY134" s="109"/>
      <c r="JZ134" s="109"/>
      <c r="KA134" s="109"/>
      <c r="KB134" s="109"/>
      <c r="KC134" s="109"/>
      <c r="KD134" s="109"/>
      <c r="KE134" s="109"/>
      <c r="KF134" s="109"/>
      <c r="KG134" s="109"/>
      <c r="KH134" s="109"/>
      <c r="KI134" s="109"/>
      <c r="KJ134" s="109"/>
      <c r="KK134" s="109"/>
      <c r="KL134" s="109"/>
      <c r="KM134" s="109"/>
      <c r="KN134" s="109"/>
      <c r="KO134" s="109"/>
      <c r="KP134" s="109"/>
      <c r="KQ134" s="109"/>
      <c r="KR134" s="109"/>
      <c r="KS134" s="109"/>
      <c r="KT134" s="109"/>
      <c r="KU134" s="109"/>
      <c r="KV134" s="109"/>
      <c r="KW134" s="109"/>
      <c r="KX134" s="109"/>
      <c r="KY134" s="109"/>
      <c r="KZ134" s="109"/>
      <c r="LA134" s="109"/>
      <c r="LB134" s="109"/>
      <c r="LC134" s="109"/>
      <c r="LD134" s="109"/>
      <c r="LE134" s="109"/>
      <c r="LF134" s="109"/>
      <c r="LG134" s="109"/>
      <c r="LH134" s="109"/>
      <c r="LI134" s="109"/>
      <c r="LJ134" s="109"/>
      <c r="LK134" s="109"/>
      <c r="LL134" s="109"/>
      <c r="LM134" s="109"/>
      <c r="LN134" s="109"/>
      <c r="LO134" s="109"/>
      <c r="LP134" s="109"/>
      <c r="LQ134" s="109"/>
      <c r="LR134" s="109"/>
      <c r="LS134" s="109"/>
      <c r="LT134" s="109"/>
      <c r="LU134" s="109"/>
      <c r="LV134" s="109"/>
      <c r="LW134" s="109"/>
      <c r="LX134" s="109"/>
      <c r="LY134" s="109"/>
      <c r="LZ134" s="109"/>
      <c r="MA134" s="109"/>
      <c r="MB134" s="109"/>
      <c r="MC134" s="109"/>
      <c r="MD134" s="109"/>
      <c r="ME134" s="109"/>
      <c r="MF134" s="109"/>
      <c r="MG134" s="109"/>
      <c r="MH134" s="109"/>
      <c r="MI134" s="109"/>
      <c r="MJ134" s="109"/>
      <c r="MK134" s="109"/>
      <c r="ML134" s="109"/>
      <c r="MM134" s="109"/>
      <c r="MN134" s="109"/>
      <c r="MO134" s="109"/>
      <c r="MP134" s="109"/>
      <c r="MQ134" s="109"/>
      <c r="MR134" s="109"/>
      <c r="MS134" s="109"/>
      <c r="MT134" s="109"/>
      <c r="MU134" s="109"/>
      <c r="MV134" s="109"/>
      <c r="MW134" s="109"/>
      <c r="MX134" s="109"/>
      <c r="MY134" s="109"/>
      <c r="MZ134" s="109"/>
      <c r="NA134" s="109"/>
      <c r="NB134" s="109"/>
      <c r="NC134" s="109"/>
      <c r="ND134" s="109"/>
      <c r="NE134" s="109"/>
      <c r="NF134" s="109"/>
      <c r="NG134" s="109"/>
      <c r="NH134" s="109"/>
      <c r="NI134" s="109"/>
      <c r="NJ134" s="109"/>
      <c r="NK134" s="109"/>
      <c r="NL134" s="109"/>
      <c r="NM134" s="109"/>
      <c r="NN134" s="109"/>
      <c r="NO134" s="109"/>
      <c r="NP134" s="109"/>
      <c r="NQ134" s="109"/>
      <c r="NR134" s="109"/>
      <c r="NS134" s="109"/>
      <c r="NT134" s="109"/>
      <c r="NU134" s="109"/>
      <c r="NV134" s="109"/>
      <c r="NW134" s="109"/>
      <c r="NX134" s="109"/>
      <c r="NY134" s="109"/>
      <c r="NZ134" s="109"/>
      <c r="OA134" s="109"/>
      <c r="OB134" s="109"/>
      <c r="OC134" s="109"/>
      <c r="OD134" s="109"/>
      <c r="OE134" s="109"/>
      <c r="OF134" s="109"/>
      <c r="OG134" s="109"/>
      <c r="OH134" s="109"/>
      <c r="OI134" s="109"/>
      <c r="OJ134" s="109"/>
      <c r="OK134" s="109"/>
      <c r="OL134" s="109"/>
      <c r="OM134" s="109"/>
      <c r="ON134" s="109"/>
      <c r="OO134" s="109"/>
      <c r="OP134" s="109"/>
      <c r="OQ134" s="109"/>
      <c r="OR134" s="109"/>
      <c r="OS134" s="109"/>
      <c r="OT134" s="109"/>
      <c r="OU134" s="109"/>
      <c r="OV134" s="109"/>
      <c r="OW134" s="109"/>
      <c r="OX134" s="109"/>
      <c r="OY134" s="109"/>
      <c r="OZ134" s="109"/>
      <c r="PA134" s="109"/>
      <c r="PB134" s="109"/>
      <c r="PC134" s="109"/>
      <c r="PD134" s="109"/>
      <c r="PE134" s="109"/>
      <c r="PF134" s="109"/>
      <c r="PG134" s="109"/>
      <c r="PH134" s="109"/>
      <c r="PI134" s="109"/>
      <c r="PJ134" s="109"/>
      <c r="PK134" s="109"/>
      <c r="PL134" s="109"/>
      <c r="PM134" s="109"/>
      <c r="PN134" s="109"/>
      <c r="PO134" s="109"/>
      <c r="PP134" s="109"/>
      <c r="PQ134" s="109"/>
      <c r="PR134" s="109"/>
      <c r="PS134" s="109"/>
      <c r="PT134" s="109"/>
      <c r="PU134" s="109"/>
      <c r="PV134" s="109"/>
      <c r="PW134" s="109"/>
      <c r="PX134" s="109"/>
      <c r="PY134" s="109"/>
      <c r="PZ134" s="109"/>
      <c r="QA134" s="109"/>
      <c r="QB134" s="109"/>
      <c r="QC134" s="109"/>
      <c r="QD134" s="109"/>
      <c r="QE134" s="109"/>
      <c r="QF134" s="109"/>
      <c r="QG134" s="109"/>
      <c r="QH134" s="109"/>
      <c r="QI134" s="109"/>
      <c r="QJ134" s="109"/>
      <c r="QK134" s="23">
        <f t="shared" si="2"/>
        <v>1</v>
      </c>
      <c r="QL134" s="125"/>
      <c r="QM134" s="125"/>
      <c r="QN134" s="125">
        <v>54.65</v>
      </c>
      <c r="QO134" s="125"/>
      <c r="QP134" s="125"/>
      <c r="QQ134" s="125"/>
      <c r="QR134" s="125"/>
      <c r="QS134" s="130"/>
    </row>
    <row r="135" spans="1:461" s="5" customFormat="1" ht="12.75" customHeight="1" x14ac:dyDescent="0.2">
      <c r="A135" s="52">
        <v>44634</v>
      </c>
      <c r="B135" s="90" t="s">
        <v>462</v>
      </c>
      <c r="C135" s="107"/>
      <c r="D135" s="107"/>
      <c r="E135" s="108"/>
      <c r="F135" s="108"/>
      <c r="G135" s="108"/>
      <c r="H135" s="108"/>
      <c r="I135" s="108"/>
      <c r="J135" s="108"/>
      <c r="K135" s="108"/>
      <c r="L135" s="108"/>
      <c r="M135" s="108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109"/>
      <c r="BE135" s="109"/>
      <c r="BF135" s="109"/>
      <c r="BG135" s="109"/>
      <c r="BH135" s="109"/>
      <c r="BI135" s="109"/>
      <c r="BJ135" s="109"/>
      <c r="BK135" s="109"/>
      <c r="BL135" s="109"/>
      <c r="BM135" s="109"/>
      <c r="BN135" s="109"/>
      <c r="BO135" s="109"/>
      <c r="BP135" s="109"/>
      <c r="BQ135" s="109"/>
      <c r="BR135" s="109"/>
      <c r="BS135" s="109"/>
      <c r="BT135" s="109"/>
      <c r="BU135" s="109"/>
      <c r="BV135" s="109"/>
      <c r="BW135" s="109"/>
      <c r="BX135" s="109"/>
      <c r="BY135" s="109"/>
      <c r="BZ135" s="109"/>
      <c r="CA135" s="109"/>
      <c r="CB135" s="109"/>
      <c r="CC135" s="109"/>
      <c r="CD135" s="109"/>
      <c r="CE135" s="109"/>
      <c r="CF135" s="109"/>
      <c r="CG135" s="109"/>
      <c r="CH135" s="109"/>
      <c r="CI135" s="109"/>
      <c r="CJ135" s="109"/>
      <c r="CK135" s="109"/>
      <c r="CL135" s="109"/>
      <c r="CM135" s="109"/>
      <c r="CN135" s="109"/>
      <c r="CO135" s="109"/>
      <c r="CP135" s="109"/>
      <c r="CQ135" s="109"/>
      <c r="CR135" s="109"/>
      <c r="CS135" s="109"/>
      <c r="CT135" s="109"/>
      <c r="CU135" s="109"/>
      <c r="CV135" s="109"/>
      <c r="CW135" s="109"/>
      <c r="CX135" s="109"/>
      <c r="CY135" s="109"/>
      <c r="CZ135" s="109"/>
      <c r="DA135" s="109"/>
      <c r="DB135" s="109"/>
      <c r="DC135" s="109"/>
      <c r="DD135" s="109"/>
      <c r="DE135" s="109"/>
      <c r="DF135" s="109"/>
      <c r="DG135" s="109"/>
      <c r="DH135" s="109"/>
      <c r="DI135" s="109"/>
      <c r="DJ135" s="109"/>
      <c r="DK135" s="109"/>
      <c r="DL135" s="109"/>
      <c r="DM135" s="109"/>
      <c r="DN135" s="109"/>
      <c r="DO135" s="109"/>
      <c r="DP135" s="109"/>
      <c r="DQ135" s="109"/>
      <c r="DR135" s="109"/>
      <c r="DS135" s="109"/>
      <c r="DT135" s="109"/>
      <c r="DU135" s="109"/>
      <c r="DV135" s="109"/>
      <c r="DW135" s="109"/>
      <c r="DX135" s="109"/>
      <c r="DY135" s="109"/>
      <c r="DZ135" s="109"/>
      <c r="EA135" s="109"/>
      <c r="EB135" s="109"/>
      <c r="EC135" s="109"/>
      <c r="ED135" s="109"/>
      <c r="EE135" s="109"/>
      <c r="EF135" s="109"/>
      <c r="EG135" s="109"/>
      <c r="EH135" s="109"/>
      <c r="EI135" s="109"/>
      <c r="EJ135" s="109"/>
      <c r="EK135" s="109"/>
      <c r="EL135" s="109"/>
      <c r="EM135" s="109"/>
      <c r="EN135" s="109"/>
      <c r="EO135" s="109"/>
      <c r="EP135" s="109"/>
      <c r="EQ135" s="109"/>
      <c r="ER135" s="109"/>
      <c r="ES135" s="109"/>
      <c r="ET135" s="109"/>
      <c r="EU135" s="109"/>
      <c r="EV135" s="109"/>
      <c r="EW135" s="109"/>
      <c r="EX135" s="109"/>
      <c r="EY135" s="109"/>
      <c r="EZ135" s="109"/>
      <c r="FA135" s="109"/>
      <c r="FB135" s="109"/>
      <c r="FC135" s="109"/>
      <c r="FD135" s="109"/>
      <c r="FE135" s="109"/>
      <c r="FF135" s="109"/>
      <c r="FG135" s="109"/>
      <c r="FH135" s="109"/>
      <c r="FI135" s="109"/>
      <c r="FJ135" s="109"/>
      <c r="FK135" s="109">
        <v>0.9</v>
      </c>
      <c r="FL135" s="109"/>
      <c r="FM135" s="109"/>
      <c r="FN135" s="109"/>
      <c r="FO135" s="109"/>
      <c r="FP135" s="109"/>
      <c r="FQ135" s="109"/>
      <c r="FR135" s="109"/>
      <c r="FS135" s="109"/>
      <c r="FT135" s="109"/>
      <c r="FU135" s="109"/>
      <c r="FV135" s="109"/>
      <c r="FW135" s="109"/>
      <c r="FX135" s="109"/>
      <c r="FY135" s="109"/>
      <c r="FZ135" s="109"/>
      <c r="GA135" s="109"/>
      <c r="GB135" s="109"/>
      <c r="GC135" s="109"/>
      <c r="GD135" s="109"/>
      <c r="GE135" s="109"/>
      <c r="GF135" s="109"/>
      <c r="GG135" s="109"/>
      <c r="GH135" s="109"/>
      <c r="GI135" s="109"/>
      <c r="GJ135" s="109"/>
      <c r="GK135" s="109"/>
      <c r="GL135" s="109"/>
      <c r="GM135" s="109"/>
      <c r="GN135" s="109"/>
      <c r="GO135" s="109"/>
      <c r="GP135" s="109"/>
      <c r="GQ135" s="109"/>
      <c r="GR135" s="109"/>
      <c r="GS135" s="109"/>
      <c r="GT135" s="109"/>
      <c r="GU135" s="109"/>
      <c r="GV135" s="109"/>
      <c r="GW135" s="109"/>
      <c r="GX135" s="109"/>
      <c r="GY135" s="109"/>
      <c r="GZ135" s="109"/>
      <c r="HA135" s="109"/>
      <c r="HB135" s="109"/>
      <c r="HC135" s="109"/>
      <c r="HD135" s="109"/>
      <c r="HE135" s="109"/>
      <c r="HF135" s="109"/>
      <c r="HG135" s="109"/>
      <c r="HH135" s="109"/>
      <c r="HI135" s="109"/>
      <c r="HJ135" s="109"/>
      <c r="HK135" s="109"/>
      <c r="HL135" s="109"/>
      <c r="HM135" s="109"/>
      <c r="HN135" s="109"/>
      <c r="HO135" s="109"/>
      <c r="HP135" s="109"/>
      <c r="HQ135" s="109"/>
      <c r="HR135" s="109"/>
      <c r="HS135" s="109"/>
      <c r="HT135" s="109"/>
      <c r="HU135" s="109"/>
      <c r="HV135" s="109"/>
      <c r="HW135" s="109"/>
      <c r="HX135" s="109"/>
      <c r="HY135" s="109"/>
      <c r="HZ135" s="109"/>
      <c r="IA135" s="109"/>
      <c r="IB135" s="109"/>
      <c r="IC135" s="109"/>
      <c r="ID135" s="109"/>
      <c r="IE135" s="109"/>
      <c r="IF135" s="109"/>
      <c r="IG135" s="109"/>
      <c r="IH135" s="109"/>
      <c r="II135" s="109"/>
      <c r="IJ135" s="109"/>
      <c r="IK135" s="109"/>
      <c r="IL135" s="109"/>
      <c r="IM135" s="109"/>
      <c r="IN135" s="109"/>
      <c r="IO135" s="109"/>
      <c r="IP135" s="109"/>
      <c r="IQ135" s="109"/>
      <c r="IR135" s="109"/>
      <c r="IS135" s="109"/>
      <c r="IT135" s="109"/>
      <c r="IU135" s="109"/>
      <c r="IV135" s="109"/>
      <c r="IW135" s="109"/>
      <c r="IX135" s="109"/>
      <c r="IY135" s="109"/>
      <c r="IZ135" s="109"/>
      <c r="JA135" s="109"/>
      <c r="JB135" s="109"/>
      <c r="JC135" s="109"/>
      <c r="JD135" s="109"/>
      <c r="JE135" s="109"/>
      <c r="JF135" s="109"/>
      <c r="JG135" s="109"/>
      <c r="JH135" s="109"/>
      <c r="JI135" s="109"/>
      <c r="JJ135" s="109"/>
      <c r="JK135" s="109"/>
      <c r="JL135" s="109"/>
      <c r="JM135" s="109"/>
      <c r="JN135" s="109"/>
      <c r="JO135" s="109"/>
      <c r="JP135" s="109"/>
      <c r="JQ135" s="109"/>
      <c r="JR135" s="109"/>
      <c r="JS135" s="109"/>
      <c r="JT135" s="109"/>
      <c r="JU135" s="109"/>
      <c r="JV135" s="109"/>
      <c r="JW135" s="109"/>
      <c r="JX135" s="109"/>
      <c r="JY135" s="109"/>
      <c r="JZ135" s="109"/>
      <c r="KA135" s="109"/>
      <c r="KB135" s="109"/>
      <c r="KC135" s="109"/>
      <c r="KD135" s="109"/>
      <c r="KE135" s="109"/>
      <c r="KF135" s="109"/>
      <c r="KG135" s="109"/>
      <c r="KH135" s="109"/>
      <c r="KI135" s="109"/>
      <c r="KJ135" s="109"/>
      <c r="KK135" s="109"/>
      <c r="KL135" s="109"/>
      <c r="KM135" s="109"/>
      <c r="KN135" s="109"/>
      <c r="KO135" s="109"/>
      <c r="KP135" s="109"/>
      <c r="KQ135" s="109"/>
      <c r="KR135" s="109"/>
      <c r="KS135" s="109"/>
      <c r="KT135" s="109"/>
      <c r="KU135" s="109"/>
      <c r="KV135" s="109"/>
      <c r="KW135" s="109"/>
      <c r="KX135" s="109"/>
      <c r="KY135" s="109"/>
      <c r="KZ135" s="109"/>
      <c r="LA135" s="109"/>
      <c r="LB135" s="109"/>
      <c r="LC135" s="109"/>
      <c r="LD135" s="109"/>
      <c r="LE135" s="109"/>
      <c r="LF135" s="109"/>
      <c r="LG135" s="109"/>
      <c r="LH135" s="109"/>
      <c r="LI135" s="109"/>
      <c r="LJ135" s="109"/>
      <c r="LK135" s="109"/>
      <c r="LL135" s="109"/>
      <c r="LM135" s="109"/>
      <c r="LN135" s="109"/>
      <c r="LO135" s="109"/>
      <c r="LP135" s="109"/>
      <c r="LQ135" s="109"/>
      <c r="LR135" s="109"/>
      <c r="LS135" s="109"/>
      <c r="LT135" s="109"/>
      <c r="LU135" s="109"/>
      <c r="LV135" s="109"/>
      <c r="LW135" s="109"/>
      <c r="LX135" s="109"/>
      <c r="LY135" s="109"/>
      <c r="LZ135" s="109"/>
      <c r="MA135" s="109"/>
      <c r="MB135" s="109"/>
      <c r="MC135" s="109"/>
      <c r="MD135" s="109"/>
      <c r="ME135" s="109"/>
      <c r="MF135" s="109"/>
      <c r="MG135" s="109"/>
      <c r="MH135" s="109"/>
      <c r="MI135" s="109"/>
      <c r="MJ135" s="109"/>
      <c r="MK135" s="109"/>
      <c r="ML135" s="109"/>
      <c r="MM135" s="109"/>
      <c r="MN135" s="109"/>
      <c r="MO135" s="109"/>
      <c r="MP135" s="109"/>
      <c r="MQ135" s="109"/>
      <c r="MR135" s="109"/>
      <c r="MS135" s="109"/>
      <c r="MT135" s="109"/>
      <c r="MU135" s="109"/>
      <c r="MV135" s="109"/>
      <c r="MW135" s="109"/>
      <c r="MX135" s="109"/>
      <c r="MY135" s="109"/>
      <c r="MZ135" s="109"/>
      <c r="NA135" s="109"/>
      <c r="NB135" s="109"/>
      <c r="NC135" s="109"/>
      <c r="ND135" s="109"/>
      <c r="NE135" s="109"/>
      <c r="NF135" s="109"/>
      <c r="NG135" s="109"/>
      <c r="NH135" s="109"/>
      <c r="NI135" s="109"/>
      <c r="NJ135" s="109"/>
      <c r="NK135" s="109"/>
      <c r="NL135" s="109"/>
      <c r="NM135" s="109"/>
      <c r="NN135" s="109"/>
      <c r="NO135" s="109"/>
      <c r="NP135" s="109"/>
      <c r="NQ135" s="109"/>
      <c r="NR135" s="109"/>
      <c r="NS135" s="109"/>
      <c r="NT135" s="109"/>
      <c r="NU135" s="109"/>
      <c r="NV135" s="109"/>
      <c r="NW135" s="109"/>
      <c r="NX135" s="109"/>
      <c r="NY135" s="109"/>
      <c r="NZ135" s="109"/>
      <c r="OA135" s="109"/>
      <c r="OB135" s="109"/>
      <c r="OC135" s="109"/>
      <c r="OD135" s="109"/>
      <c r="OE135" s="109"/>
      <c r="OF135" s="109"/>
      <c r="OG135" s="109"/>
      <c r="OH135" s="109"/>
      <c r="OI135" s="109"/>
      <c r="OJ135" s="109"/>
      <c r="OK135" s="109"/>
      <c r="OL135" s="109"/>
      <c r="OM135" s="109"/>
      <c r="ON135" s="109"/>
      <c r="OO135" s="109"/>
      <c r="OP135" s="109"/>
      <c r="OQ135" s="109"/>
      <c r="OR135" s="109"/>
      <c r="OS135" s="109"/>
      <c r="OT135" s="109"/>
      <c r="OU135" s="109"/>
      <c r="OV135" s="109"/>
      <c r="OW135" s="109"/>
      <c r="OX135" s="109"/>
      <c r="OY135" s="109"/>
      <c r="OZ135" s="109"/>
      <c r="PA135" s="109"/>
      <c r="PB135" s="109"/>
      <c r="PC135" s="109"/>
      <c r="PD135" s="109"/>
      <c r="PE135" s="109"/>
      <c r="PF135" s="109"/>
      <c r="PG135" s="109"/>
      <c r="PH135" s="109"/>
      <c r="PI135" s="109"/>
      <c r="PJ135" s="109"/>
      <c r="PK135" s="109"/>
      <c r="PL135" s="109"/>
      <c r="PM135" s="109"/>
      <c r="PN135" s="109"/>
      <c r="PO135" s="109"/>
      <c r="PP135" s="109"/>
      <c r="PQ135" s="109"/>
      <c r="PR135" s="109"/>
      <c r="PS135" s="109"/>
      <c r="PT135" s="109"/>
      <c r="PU135" s="109"/>
      <c r="PV135" s="109"/>
      <c r="PW135" s="109"/>
      <c r="PX135" s="109"/>
      <c r="PY135" s="109"/>
      <c r="PZ135" s="109"/>
      <c r="QA135" s="109"/>
      <c r="QB135" s="109"/>
      <c r="QC135" s="109"/>
      <c r="QD135" s="109"/>
      <c r="QE135" s="109"/>
      <c r="QF135" s="109"/>
      <c r="QG135" s="109"/>
      <c r="QH135" s="109"/>
      <c r="QI135" s="109"/>
      <c r="QJ135" s="109"/>
      <c r="QK135" s="23">
        <f t="shared" si="2"/>
        <v>0.9</v>
      </c>
      <c r="QL135" s="125"/>
      <c r="QM135" s="125"/>
      <c r="QN135" s="125"/>
      <c r="QO135" s="125"/>
      <c r="QP135" s="125">
        <v>77.760000000000005</v>
      </c>
      <c r="QQ135" s="125"/>
      <c r="QR135" s="125"/>
      <c r="QS135" s="130"/>
    </row>
    <row r="136" spans="1:461" s="5" customFormat="1" ht="12.75" customHeight="1" x14ac:dyDescent="0.2">
      <c r="A136" s="52">
        <v>44634</v>
      </c>
      <c r="B136" s="98" t="s">
        <v>283</v>
      </c>
      <c r="C136" s="107"/>
      <c r="D136" s="107"/>
      <c r="E136" s="108"/>
      <c r="F136" s="108">
        <v>40</v>
      </c>
      <c r="G136" s="108"/>
      <c r="H136" s="108"/>
      <c r="I136" s="108"/>
      <c r="J136" s="108"/>
      <c r="K136" s="108"/>
      <c r="L136" s="108"/>
      <c r="M136" s="108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>
        <v>10</v>
      </c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109"/>
      <c r="BE136" s="109"/>
      <c r="BF136" s="109"/>
      <c r="BG136" s="109"/>
      <c r="BH136" s="109"/>
      <c r="BI136" s="109"/>
      <c r="BJ136" s="109"/>
      <c r="BK136" s="109"/>
      <c r="BL136" s="109"/>
      <c r="BM136" s="109"/>
      <c r="BN136" s="109"/>
      <c r="BO136" s="109"/>
      <c r="BP136" s="109"/>
      <c r="BQ136" s="109"/>
      <c r="BR136" s="109"/>
      <c r="BS136" s="109">
        <v>150</v>
      </c>
      <c r="BT136" s="109"/>
      <c r="BU136" s="109"/>
      <c r="BV136" s="109"/>
      <c r="BW136" s="109"/>
      <c r="BX136" s="109"/>
      <c r="BY136" s="109"/>
      <c r="BZ136" s="109"/>
      <c r="CA136" s="109"/>
      <c r="CB136" s="109"/>
      <c r="CC136" s="109"/>
      <c r="CD136" s="109"/>
      <c r="CE136" s="109"/>
      <c r="CF136" s="109"/>
      <c r="CG136" s="109"/>
      <c r="CH136" s="109"/>
      <c r="CI136" s="109"/>
      <c r="CJ136" s="109"/>
      <c r="CK136" s="109"/>
      <c r="CL136" s="109"/>
      <c r="CM136" s="109"/>
      <c r="CN136" s="109"/>
      <c r="CO136" s="109"/>
      <c r="CP136" s="109"/>
      <c r="CQ136" s="109">
        <v>30</v>
      </c>
      <c r="CR136" s="109"/>
      <c r="CS136" s="109"/>
      <c r="CT136" s="109"/>
      <c r="CU136" s="109"/>
      <c r="CV136" s="109"/>
      <c r="CW136" s="109"/>
      <c r="CX136" s="109"/>
      <c r="CY136" s="109"/>
      <c r="CZ136" s="109"/>
      <c r="DA136" s="109"/>
      <c r="DB136" s="109"/>
      <c r="DC136" s="109"/>
      <c r="DD136" s="109"/>
      <c r="DE136" s="109"/>
      <c r="DF136" s="109"/>
      <c r="DG136" s="109"/>
      <c r="DH136" s="109"/>
      <c r="DI136" s="109"/>
      <c r="DJ136" s="109"/>
      <c r="DK136" s="109"/>
      <c r="DL136" s="109"/>
      <c r="DM136" s="109"/>
      <c r="DN136" s="109"/>
      <c r="DO136" s="109"/>
      <c r="DP136" s="109"/>
      <c r="DQ136" s="109"/>
      <c r="DR136" s="109"/>
      <c r="DS136" s="109"/>
      <c r="DT136" s="109"/>
      <c r="DU136" s="109">
        <v>90</v>
      </c>
      <c r="DV136" s="109"/>
      <c r="DW136" s="109"/>
      <c r="DX136" s="109"/>
      <c r="DY136" s="109"/>
      <c r="DZ136" s="109">
        <v>30</v>
      </c>
      <c r="EA136" s="109"/>
      <c r="EB136" s="109"/>
      <c r="EC136" s="109"/>
      <c r="ED136" s="109"/>
      <c r="EE136" s="109"/>
      <c r="EF136" s="109"/>
      <c r="EG136" s="109"/>
      <c r="EH136" s="109"/>
      <c r="EI136" s="109"/>
      <c r="EJ136" s="109"/>
      <c r="EK136" s="109"/>
      <c r="EL136" s="109"/>
      <c r="EM136" s="109"/>
      <c r="EN136" s="109"/>
      <c r="EO136" s="109"/>
      <c r="EP136" s="109"/>
      <c r="EQ136" s="109"/>
      <c r="ER136" s="109"/>
      <c r="ES136" s="109"/>
      <c r="ET136" s="109"/>
      <c r="EU136" s="109"/>
      <c r="EV136" s="109"/>
      <c r="EW136" s="109"/>
      <c r="EX136" s="109"/>
      <c r="EY136" s="109"/>
      <c r="EZ136" s="109"/>
      <c r="FA136" s="109"/>
      <c r="FB136" s="109"/>
      <c r="FC136" s="109"/>
      <c r="FD136" s="109"/>
      <c r="FE136" s="109"/>
      <c r="FF136" s="109"/>
      <c r="FG136" s="109"/>
      <c r="FH136" s="109"/>
      <c r="FI136" s="109"/>
      <c r="FJ136" s="109"/>
      <c r="FK136" s="109"/>
      <c r="FL136" s="109"/>
      <c r="FM136" s="109"/>
      <c r="FN136" s="109"/>
      <c r="FO136" s="109"/>
      <c r="FP136" s="109"/>
      <c r="FQ136" s="109"/>
      <c r="FR136" s="109"/>
      <c r="FS136" s="109"/>
      <c r="FT136" s="109"/>
      <c r="FU136" s="109"/>
      <c r="FV136" s="109"/>
      <c r="FW136" s="109"/>
      <c r="FX136" s="109"/>
      <c r="FY136" s="109"/>
      <c r="FZ136" s="109"/>
      <c r="GA136" s="109"/>
      <c r="GB136" s="109"/>
      <c r="GC136" s="109">
        <v>100</v>
      </c>
      <c r="GD136" s="109"/>
      <c r="GE136" s="109"/>
      <c r="GF136" s="109"/>
      <c r="GG136" s="109"/>
      <c r="GH136" s="109"/>
      <c r="GI136" s="109"/>
      <c r="GJ136" s="109"/>
      <c r="GK136" s="109"/>
      <c r="GL136" s="109"/>
      <c r="GM136" s="109"/>
      <c r="GN136" s="109"/>
      <c r="GO136" s="109"/>
      <c r="GP136" s="109"/>
      <c r="GQ136" s="109"/>
      <c r="GR136" s="109"/>
      <c r="GS136" s="109"/>
      <c r="GT136" s="109"/>
      <c r="GU136" s="109"/>
      <c r="GV136" s="109"/>
      <c r="GW136" s="109"/>
      <c r="GX136" s="109"/>
      <c r="GY136" s="109"/>
      <c r="GZ136" s="109"/>
      <c r="HA136" s="109"/>
      <c r="HB136" s="109"/>
      <c r="HC136" s="109"/>
      <c r="HD136" s="109"/>
      <c r="HE136" s="109"/>
      <c r="HF136" s="109"/>
      <c r="HG136" s="109"/>
      <c r="HH136" s="109"/>
      <c r="HI136" s="109"/>
      <c r="HJ136" s="109"/>
      <c r="HK136" s="109"/>
      <c r="HL136" s="109"/>
      <c r="HM136" s="109"/>
      <c r="HN136" s="109"/>
      <c r="HO136" s="109"/>
      <c r="HP136" s="109"/>
      <c r="HQ136" s="109"/>
      <c r="HR136" s="109"/>
      <c r="HS136" s="109"/>
      <c r="HT136" s="109"/>
      <c r="HU136" s="109"/>
      <c r="HV136" s="109">
        <v>50</v>
      </c>
      <c r="HW136" s="109"/>
      <c r="HX136" s="109"/>
      <c r="HY136" s="109"/>
      <c r="HZ136" s="109"/>
      <c r="IA136" s="109"/>
      <c r="IB136" s="109"/>
      <c r="IC136" s="109"/>
      <c r="ID136" s="109"/>
      <c r="IE136" s="109"/>
      <c r="IF136" s="109"/>
      <c r="IG136" s="109"/>
      <c r="IH136" s="109"/>
      <c r="II136" s="109"/>
      <c r="IJ136" s="109"/>
      <c r="IK136" s="109"/>
      <c r="IL136" s="109"/>
      <c r="IM136" s="109"/>
      <c r="IN136" s="109"/>
      <c r="IO136" s="109"/>
      <c r="IP136" s="109"/>
      <c r="IQ136" s="109"/>
      <c r="IR136" s="109"/>
      <c r="IS136" s="109"/>
      <c r="IT136" s="109"/>
      <c r="IU136" s="109"/>
      <c r="IV136" s="109"/>
      <c r="IW136" s="109"/>
      <c r="IX136" s="109"/>
      <c r="IY136" s="109"/>
      <c r="IZ136" s="109"/>
      <c r="JA136" s="109"/>
      <c r="JB136" s="109"/>
      <c r="JC136" s="109"/>
      <c r="JD136" s="109"/>
      <c r="JE136" s="109"/>
      <c r="JF136" s="109"/>
      <c r="JG136" s="109"/>
      <c r="JH136" s="109"/>
      <c r="JI136" s="109"/>
      <c r="JJ136" s="109"/>
      <c r="JK136" s="109"/>
      <c r="JL136" s="109"/>
      <c r="JM136" s="109"/>
      <c r="JN136" s="109"/>
      <c r="JO136" s="109"/>
      <c r="JP136" s="109"/>
      <c r="JQ136" s="109"/>
      <c r="JR136" s="109"/>
      <c r="JS136" s="109"/>
      <c r="JT136" s="109"/>
      <c r="JU136" s="109"/>
      <c r="JV136" s="109"/>
      <c r="JW136" s="109"/>
      <c r="JX136" s="109"/>
      <c r="JY136" s="109"/>
      <c r="JZ136" s="109"/>
      <c r="KA136" s="109"/>
      <c r="KB136" s="109"/>
      <c r="KC136" s="109"/>
      <c r="KD136" s="109"/>
      <c r="KE136" s="109"/>
      <c r="KF136" s="109"/>
      <c r="KG136" s="109"/>
      <c r="KH136" s="109"/>
      <c r="KI136" s="109"/>
      <c r="KJ136" s="109"/>
      <c r="KK136" s="109">
        <v>30</v>
      </c>
      <c r="KL136" s="109"/>
      <c r="KM136" s="109"/>
      <c r="KN136" s="109"/>
      <c r="KO136" s="109"/>
      <c r="KP136" s="109"/>
      <c r="KQ136" s="109"/>
      <c r="KR136" s="109"/>
      <c r="KS136" s="109"/>
      <c r="KT136" s="109"/>
      <c r="KU136" s="109"/>
      <c r="KV136" s="109"/>
      <c r="KW136" s="109"/>
      <c r="KX136" s="109"/>
      <c r="KY136" s="109"/>
      <c r="KZ136" s="109"/>
      <c r="LA136" s="109"/>
      <c r="LB136" s="109"/>
      <c r="LC136" s="109"/>
      <c r="LD136" s="109"/>
      <c r="LE136" s="109"/>
      <c r="LF136" s="109">
        <v>170</v>
      </c>
      <c r="LG136" s="109"/>
      <c r="LH136" s="109"/>
      <c r="LI136" s="109"/>
      <c r="LJ136" s="109"/>
      <c r="LK136" s="109"/>
      <c r="LL136" s="109"/>
      <c r="LM136" s="109"/>
      <c r="LN136" s="109"/>
      <c r="LO136" s="109"/>
      <c r="LP136" s="109"/>
      <c r="LQ136" s="109"/>
      <c r="LR136" s="109"/>
      <c r="LS136" s="109"/>
      <c r="LT136" s="109"/>
      <c r="LU136" s="109"/>
      <c r="LV136" s="109"/>
      <c r="LW136" s="109"/>
      <c r="LX136" s="109"/>
      <c r="LY136" s="109"/>
      <c r="LZ136" s="109"/>
      <c r="MA136" s="109"/>
      <c r="MB136" s="109"/>
      <c r="MC136" s="109"/>
      <c r="MD136" s="109"/>
      <c r="ME136" s="109"/>
      <c r="MF136" s="109"/>
      <c r="MG136" s="109"/>
      <c r="MH136" s="109"/>
      <c r="MI136" s="109"/>
      <c r="MJ136" s="109"/>
      <c r="MK136" s="109"/>
      <c r="ML136" s="109"/>
      <c r="MM136" s="109"/>
      <c r="MN136" s="109"/>
      <c r="MO136" s="109"/>
      <c r="MP136" s="109"/>
      <c r="MQ136" s="109"/>
      <c r="MR136" s="109"/>
      <c r="MS136" s="109"/>
      <c r="MT136" s="109"/>
      <c r="MU136" s="109"/>
      <c r="MV136" s="109"/>
      <c r="MW136" s="109"/>
      <c r="MX136" s="109"/>
      <c r="MY136" s="109"/>
      <c r="MZ136" s="109"/>
      <c r="NA136" s="109"/>
      <c r="NB136" s="109"/>
      <c r="NC136" s="109"/>
      <c r="ND136" s="109"/>
      <c r="NE136" s="109"/>
      <c r="NF136" s="109"/>
      <c r="NG136" s="109"/>
      <c r="NH136" s="109"/>
      <c r="NI136" s="109"/>
      <c r="NJ136" s="109"/>
      <c r="NK136" s="109"/>
      <c r="NL136" s="109"/>
      <c r="NM136" s="109"/>
      <c r="NN136" s="109"/>
      <c r="NO136" s="109"/>
      <c r="NP136" s="109"/>
      <c r="NQ136" s="109"/>
      <c r="NR136" s="109"/>
      <c r="NS136" s="109"/>
      <c r="NT136" s="109"/>
      <c r="NU136" s="109"/>
      <c r="NV136" s="109"/>
      <c r="NW136" s="109"/>
      <c r="NX136" s="109"/>
      <c r="NY136" s="109"/>
      <c r="NZ136" s="109"/>
      <c r="OA136" s="109"/>
      <c r="OB136" s="109"/>
      <c r="OC136" s="109"/>
      <c r="OD136" s="109"/>
      <c r="OE136" s="109"/>
      <c r="OF136" s="109"/>
      <c r="OG136" s="109"/>
      <c r="OH136" s="109"/>
      <c r="OI136" s="109"/>
      <c r="OJ136" s="109"/>
      <c r="OK136" s="109"/>
      <c r="OL136" s="109"/>
      <c r="OM136" s="109"/>
      <c r="ON136" s="109"/>
      <c r="OO136" s="109"/>
      <c r="OP136" s="109"/>
      <c r="OQ136" s="109"/>
      <c r="OR136" s="109"/>
      <c r="OS136" s="109"/>
      <c r="OT136" s="109"/>
      <c r="OU136" s="109"/>
      <c r="OV136" s="109"/>
      <c r="OW136" s="109"/>
      <c r="OX136" s="109"/>
      <c r="OY136" s="109"/>
      <c r="OZ136" s="109"/>
      <c r="PA136" s="109"/>
      <c r="PB136" s="109"/>
      <c r="PC136" s="109"/>
      <c r="PD136" s="109"/>
      <c r="PE136" s="109"/>
      <c r="PF136" s="109"/>
      <c r="PG136" s="109"/>
      <c r="PH136" s="109"/>
      <c r="PI136" s="109"/>
      <c r="PJ136" s="109"/>
      <c r="PK136" s="109"/>
      <c r="PL136" s="109"/>
      <c r="PM136" s="109"/>
      <c r="PN136" s="109"/>
      <c r="PO136" s="109"/>
      <c r="PP136" s="109"/>
      <c r="PQ136" s="109"/>
      <c r="PR136" s="109"/>
      <c r="PS136" s="109"/>
      <c r="PT136" s="109"/>
      <c r="PU136" s="109"/>
      <c r="PV136" s="109"/>
      <c r="PW136" s="109"/>
      <c r="PX136" s="109"/>
      <c r="PY136" s="109"/>
      <c r="PZ136" s="109"/>
      <c r="QA136" s="109"/>
      <c r="QB136" s="109"/>
      <c r="QC136" s="109"/>
      <c r="QD136" s="109"/>
      <c r="QE136" s="109"/>
      <c r="QF136" s="109"/>
      <c r="QG136" s="109"/>
      <c r="QH136" s="109"/>
      <c r="QI136" s="109"/>
      <c r="QJ136" s="109"/>
      <c r="QK136" s="23">
        <f t="shared" si="2"/>
        <v>700</v>
      </c>
      <c r="QL136" s="125"/>
      <c r="QM136" s="125"/>
      <c r="QN136" s="125"/>
      <c r="QO136" s="125">
        <f>21125.4+11254.74</f>
        <v>32380.14</v>
      </c>
      <c r="QP136" s="125"/>
      <c r="QQ136" s="125"/>
      <c r="QR136" s="125"/>
      <c r="QS136" s="130"/>
    </row>
    <row r="137" spans="1:461" s="5" customFormat="1" ht="12.75" customHeight="1" x14ac:dyDescent="0.2">
      <c r="A137" s="52">
        <v>44634</v>
      </c>
      <c r="B137" s="98" t="s">
        <v>41</v>
      </c>
      <c r="C137" s="107"/>
      <c r="D137" s="107"/>
      <c r="E137" s="108"/>
      <c r="F137" s="108"/>
      <c r="G137" s="108"/>
      <c r="H137" s="108"/>
      <c r="I137" s="108"/>
      <c r="J137" s="108"/>
      <c r="K137" s="108"/>
      <c r="L137" s="108"/>
      <c r="M137" s="108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109"/>
      <c r="BE137" s="109"/>
      <c r="BF137" s="109"/>
      <c r="BG137" s="109"/>
      <c r="BH137" s="109"/>
      <c r="BI137" s="109"/>
      <c r="BJ137" s="109"/>
      <c r="BK137" s="109"/>
      <c r="BL137" s="109"/>
      <c r="BM137" s="109"/>
      <c r="BN137" s="109"/>
      <c r="BO137" s="109"/>
      <c r="BP137" s="109"/>
      <c r="BQ137" s="109"/>
      <c r="BR137" s="109"/>
      <c r="BS137" s="109"/>
      <c r="BT137" s="109"/>
      <c r="BU137" s="109"/>
      <c r="BV137" s="109"/>
      <c r="BW137" s="109"/>
      <c r="BX137" s="109"/>
      <c r="BY137" s="109">
        <v>10</v>
      </c>
      <c r="BZ137" s="109"/>
      <c r="CA137" s="109"/>
      <c r="CB137" s="109"/>
      <c r="CC137" s="109"/>
      <c r="CD137" s="109"/>
      <c r="CE137" s="109"/>
      <c r="CF137" s="109"/>
      <c r="CG137" s="109"/>
      <c r="CH137" s="109"/>
      <c r="CI137" s="109"/>
      <c r="CJ137" s="109"/>
      <c r="CK137" s="109"/>
      <c r="CL137" s="109"/>
      <c r="CM137" s="109"/>
      <c r="CN137" s="109"/>
      <c r="CO137" s="109"/>
      <c r="CP137" s="109"/>
      <c r="CQ137" s="109"/>
      <c r="CR137" s="109"/>
      <c r="CS137" s="109"/>
      <c r="CT137" s="109"/>
      <c r="CU137" s="109"/>
      <c r="CV137" s="109"/>
      <c r="CW137" s="109"/>
      <c r="CX137" s="109"/>
      <c r="CY137" s="109"/>
      <c r="CZ137" s="109"/>
      <c r="DA137" s="109"/>
      <c r="DB137" s="109"/>
      <c r="DC137" s="109"/>
      <c r="DD137" s="109"/>
      <c r="DE137" s="109"/>
      <c r="DF137" s="109"/>
      <c r="DG137" s="109"/>
      <c r="DH137" s="109"/>
      <c r="DI137" s="109"/>
      <c r="DJ137" s="109"/>
      <c r="DK137" s="109"/>
      <c r="DL137" s="109"/>
      <c r="DM137" s="109"/>
      <c r="DN137" s="109"/>
      <c r="DO137" s="109"/>
      <c r="DP137" s="109"/>
      <c r="DQ137" s="109"/>
      <c r="DR137" s="109"/>
      <c r="DS137" s="109"/>
      <c r="DT137" s="109"/>
      <c r="DU137" s="109"/>
      <c r="DV137" s="109"/>
      <c r="DW137" s="109"/>
      <c r="DX137" s="109"/>
      <c r="DY137" s="109"/>
      <c r="DZ137" s="109"/>
      <c r="EA137" s="109"/>
      <c r="EB137" s="109"/>
      <c r="EC137" s="109"/>
      <c r="ED137" s="109"/>
      <c r="EE137" s="109"/>
      <c r="EF137" s="109"/>
      <c r="EG137" s="109"/>
      <c r="EH137" s="109"/>
      <c r="EI137" s="109"/>
      <c r="EJ137" s="109"/>
      <c r="EK137" s="109"/>
      <c r="EL137" s="109"/>
      <c r="EM137" s="109"/>
      <c r="EN137" s="109"/>
      <c r="EO137" s="109"/>
      <c r="EP137" s="109"/>
      <c r="EQ137" s="109"/>
      <c r="ER137" s="109"/>
      <c r="ES137" s="109"/>
      <c r="ET137" s="109"/>
      <c r="EU137" s="109"/>
      <c r="EV137" s="109"/>
      <c r="EW137" s="109">
        <v>10</v>
      </c>
      <c r="EX137" s="109"/>
      <c r="EY137" s="109"/>
      <c r="EZ137" s="109"/>
      <c r="FA137" s="109"/>
      <c r="FB137" s="109"/>
      <c r="FC137" s="109"/>
      <c r="FD137" s="109"/>
      <c r="FE137" s="109"/>
      <c r="FF137" s="109"/>
      <c r="FG137" s="109"/>
      <c r="FH137" s="109"/>
      <c r="FI137" s="109"/>
      <c r="FJ137" s="109"/>
      <c r="FK137" s="109"/>
      <c r="FL137" s="109"/>
      <c r="FM137" s="109"/>
      <c r="FN137" s="109"/>
      <c r="FO137" s="109"/>
      <c r="FP137" s="109"/>
      <c r="FQ137" s="109"/>
      <c r="FR137" s="109"/>
      <c r="FS137" s="109"/>
      <c r="FT137" s="109"/>
      <c r="FU137" s="109"/>
      <c r="FV137" s="109"/>
      <c r="FW137" s="109"/>
      <c r="FX137" s="109"/>
      <c r="FY137" s="109"/>
      <c r="FZ137" s="109"/>
      <c r="GA137" s="109"/>
      <c r="GB137" s="109"/>
      <c r="GC137" s="109"/>
      <c r="GD137" s="109"/>
      <c r="GE137" s="109"/>
      <c r="GF137" s="109"/>
      <c r="GG137" s="109"/>
      <c r="GH137" s="109"/>
      <c r="GI137" s="109"/>
      <c r="GJ137" s="109"/>
      <c r="GK137" s="109"/>
      <c r="GL137" s="109"/>
      <c r="GM137" s="109"/>
      <c r="GN137" s="109"/>
      <c r="GO137" s="109"/>
      <c r="GP137" s="109"/>
      <c r="GQ137" s="109"/>
      <c r="GR137" s="109"/>
      <c r="GS137" s="109"/>
      <c r="GT137" s="109"/>
      <c r="GU137" s="109"/>
      <c r="GV137" s="109"/>
      <c r="GW137" s="109"/>
      <c r="GX137" s="109"/>
      <c r="GY137" s="109"/>
      <c r="GZ137" s="109"/>
      <c r="HA137" s="109"/>
      <c r="HB137" s="109"/>
      <c r="HC137" s="109"/>
      <c r="HD137" s="109"/>
      <c r="HE137" s="109"/>
      <c r="HF137" s="109"/>
      <c r="HG137" s="109"/>
      <c r="HH137" s="109"/>
      <c r="HI137" s="109"/>
      <c r="HJ137" s="109"/>
      <c r="HK137" s="109"/>
      <c r="HL137" s="109"/>
      <c r="HM137" s="109"/>
      <c r="HN137" s="109"/>
      <c r="HO137" s="109"/>
      <c r="HP137" s="109"/>
      <c r="HQ137" s="109"/>
      <c r="HR137" s="109"/>
      <c r="HS137" s="109"/>
      <c r="HT137" s="109"/>
      <c r="HU137" s="109"/>
      <c r="HV137" s="109"/>
      <c r="HW137" s="109"/>
      <c r="HX137" s="109"/>
      <c r="HY137" s="109"/>
      <c r="HZ137" s="109"/>
      <c r="IA137" s="109"/>
      <c r="IB137" s="109"/>
      <c r="IC137" s="109"/>
      <c r="ID137" s="109"/>
      <c r="IE137" s="109"/>
      <c r="IF137" s="109"/>
      <c r="IG137" s="109"/>
      <c r="IH137" s="109"/>
      <c r="II137" s="109"/>
      <c r="IJ137" s="109"/>
      <c r="IK137" s="109"/>
      <c r="IL137" s="109"/>
      <c r="IM137" s="109"/>
      <c r="IN137" s="109"/>
      <c r="IO137" s="109"/>
      <c r="IP137" s="109"/>
      <c r="IQ137" s="109"/>
      <c r="IR137" s="109"/>
      <c r="IS137" s="109"/>
      <c r="IT137" s="109"/>
      <c r="IU137" s="109"/>
      <c r="IV137" s="109"/>
      <c r="IW137" s="109"/>
      <c r="IX137" s="109"/>
      <c r="IY137" s="109"/>
      <c r="IZ137" s="109"/>
      <c r="JA137" s="109"/>
      <c r="JB137" s="109"/>
      <c r="JC137" s="109"/>
      <c r="JD137" s="109"/>
      <c r="JE137" s="109"/>
      <c r="JF137" s="109"/>
      <c r="JG137" s="109"/>
      <c r="JH137" s="109"/>
      <c r="JI137" s="109"/>
      <c r="JJ137" s="109"/>
      <c r="JK137" s="109"/>
      <c r="JL137" s="109"/>
      <c r="JM137" s="109"/>
      <c r="JN137" s="109"/>
      <c r="JO137" s="109"/>
      <c r="JP137" s="109"/>
      <c r="JQ137" s="109"/>
      <c r="JR137" s="109"/>
      <c r="JS137" s="109"/>
      <c r="JT137" s="109"/>
      <c r="JU137" s="109"/>
      <c r="JV137" s="109"/>
      <c r="JW137" s="109"/>
      <c r="JX137" s="109"/>
      <c r="JY137" s="109"/>
      <c r="JZ137" s="109"/>
      <c r="KA137" s="109"/>
      <c r="KB137" s="109"/>
      <c r="KC137" s="109"/>
      <c r="KD137" s="109"/>
      <c r="KE137" s="109">
        <v>2</v>
      </c>
      <c r="KF137" s="109"/>
      <c r="KG137" s="109"/>
      <c r="KH137" s="109"/>
      <c r="KI137" s="109"/>
      <c r="KJ137" s="109"/>
      <c r="KK137" s="109"/>
      <c r="KL137" s="109"/>
      <c r="KM137" s="109"/>
      <c r="KN137" s="109"/>
      <c r="KO137" s="109"/>
      <c r="KP137" s="109"/>
      <c r="KQ137" s="109"/>
      <c r="KR137" s="109"/>
      <c r="KS137" s="109"/>
      <c r="KT137" s="109"/>
      <c r="KU137" s="109"/>
      <c r="KV137" s="109"/>
      <c r="KW137" s="109"/>
      <c r="KX137" s="109"/>
      <c r="KY137" s="109"/>
      <c r="KZ137" s="109"/>
      <c r="LA137" s="109"/>
      <c r="LB137" s="109"/>
      <c r="LC137" s="109"/>
      <c r="LD137" s="109"/>
      <c r="LE137" s="109"/>
      <c r="LF137" s="109"/>
      <c r="LG137" s="109"/>
      <c r="LH137" s="109"/>
      <c r="LI137" s="109"/>
      <c r="LJ137" s="109"/>
      <c r="LK137" s="109"/>
      <c r="LL137" s="109"/>
      <c r="LM137" s="109"/>
      <c r="LN137" s="109"/>
      <c r="LO137" s="109"/>
      <c r="LP137" s="109"/>
      <c r="LQ137" s="109"/>
      <c r="LR137" s="109"/>
      <c r="LS137" s="109"/>
      <c r="LT137" s="109"/>
      <c r="LU137" s="109"/>
      <c r="LV137" s="109"/>
      <c r="LW137" s="109"/>
      <c r="LX137" s="109"/>
      <c r="LY137" s="109"/>
      <c r="LZ137" s="109"/>
      <c r="MA137" s="109"/>
      <c r="MB137" s="109"/>
      <c r="MC137" s="109"/>
      <c r="MD137" s="109"/>
      <c r="ME137" s="109"/>
      <c r="MF137" s="109"/>
      <c r="MG137" s="109"/>
      <c r="MH137" s="109"/>
      <c r="MI137" s="109"/>
      <c r="MJ137" s="109"/>
      <c r="MK137" s="109"/>
      <c r="ML137" s="109"/>
      <c r="MM137" s="109"/>
      <c r="MN137" s="109"/>
      <c r="MO137" s="109"/>
      <c r="MP137" s="109"/>
      <c r="MQ137" s="109"/>
      <c r="MR137" s="109"/>
      <c r="MS137" s="109"/>
      <c r="MT137" s="109"/>
      <c r="MU137" s="109"/>
      <c r="MV137" s="109"/>
      <c r="MW137" s="109"/>
      <c r="MX137" s="109"/>
      <c r="MY137" s="109"/>
      <c r="MZ137" s="109"/>
      <c r="NA137" s="109"/>
      <c r="NB137" s="109"/>
      <c r="NC137" s="109"/>
      <c r="ND137" s="109"/>
      <c r="NE137" s="109"/>
      <c r="NF137" s="109"/>
      <c r="NG137" s="109"/>
      <c r="NH137" s="109"/>
      <c r="NI137" s="109"/>
      <c r="NJ137" s="109"/>
      <c r="NK137" s="109"/>
      <c r="NL137" s="109"/>
      <c r="NM137" s="109"/>
      <c r="NN137" s="109"/>
      <c r="NO137" s="109"/>
      <c r="NP137" s="109"/>
      <c r="NQ137" s="109"/>
      <c r="NR137" s="109"/>
      <c r="NS137" s="109"/>
      <c r="NT137" s="109"/>
      <c r="NU137" s="109"/>
      <c r="NV137" s="109"/>
      <c r="NW137" s="109"/>
      <c r="NX137" s="109"/>
      <c r="NY137" s="109"/>
      <c r="NZ137" s="109"/>
      <c r="OA137" s="109"/>
      <c r="OB137" s="109"/>
      <c r="OC137" s="109"/>
      <c r="OD137" s="109"/>
      <c r="OE137" s="109"/>
      <c r="OF137" s="109"/>
      <c r="OG137" s="109"/>
      <c r="OH137" s="109"/>
      <c r="OI137" s="109"/>
      <c r="OJ137" s="109"/>
      <c r="OK137" s="109"/>
      <c r="OL137" s="109"/>
      <c r="OM137" s="109"/>
      <c r="ON137" s="109"/>
      <c r="OO137" s="109"/>
      <c r="OP137" s="109"/>
      <c r="OQ137" s="109"/>
      <c r="OR137" s="109"/>
      <c r="OS137" s="109"/>
      <c r="OT137" s="109"/>
      <c r="OU137" s="109"/>
      <c r="OV137" s="109"/>
      <c r="OW137" s="109"/>
      <c r="OX137" s="109"/>
      <c r="OY137" s="109"/>
      <c r="OZ137" s="109"/>
      <c r="PA137" s="109"/>
      <c r="PB137" s="109"/>
      <c r="PC137" s="109"/>
      <c r="PD137" s="109"/>
      <c r="PE137" s="109"/>
      <c r="PF137" s="109"/>
      <c r="PG137" s="109"/>
      <c r="PH137" s="109"/>
      <c r="PI137" s="109"/>
      <c r="PJ137" s="109"/>
      <c r="PK137" s="109"/>
      <c r="PL137" s="109"/>
      <c r="PM137" s="109"/>
      <c r="PN137" s="109"/>
      <c r="PO137" s="109"/>
      <c r="PP137" s="109"/>
      <c r="PQ137" s="109"/>
      <c r="PR137" s="109"/>
      <c r="PS137" s="109"/>
      <c r="PT137" s="109"/>
      <c r="PU137" s="109"/>
      <c r="PV137" s="109"/>
      <c r="PW137" s="109"/>
      <c r="PX137" s="109"/>
      <c r="PY137" s="109"/>
      <c r="PZ137" s="109"/>
      <c r="QA137" s="109"/>
      <c r="QB137" s="109"/>
      <c r="QC137" s="109"/>
      <c r="QD137" s="109"/>
      <c r="QE137" s="109"/>
      <c r="QF137" s="109"/>
      <c r="QG137" s="109"/>
      <c r="QH137" s="109"/>
      <c r="QI137" s="109"/>
      <c r="QJ137" s="109"/>
      <c r="QK137" s="23">
        <f t="shared" si="2"/>
        <v>22</v>
      </c>
      <c r="QL137" s="125"/>
      <c r="QM137" s="125"/>
      <c r="QN137" s="125"/>
      <c r="QO137" s="125"/>
      <c r="QP137" s="125">
        <f>105.7+923.3</f>
        <v>1029</v>
      </c>
      <c r="QQ137" s="125"/>
      <c r="QR137" s="125"/>
      <c r="QS137" s="130"/>
    </row>
    <row r="138" spans="1:461" s="5" customFormat="1" ht="12.75" customHeight="1" x14ac:dyDescent="0.2">
      <c r="A138" s="52">
        <v>44635</v>
      </c>
      <c r="B138" s="103" t="s">
        <v>28</v>
      </c>
      <c r="C138" s="107"/>
      <c r="D138" s="107"/>
      <c r="E138" s="108"/>
      <c r="F138" s="108"/>
      <c r="G138" s="108"/>
      <c r="H138" s="108"/>
      <c r="I138" s="108"/>
      <c r="J138" s="108"/>
      <c r="K138" s="108"/>
      <c r="L138" s="108"/>
      <c r="M138" s="108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109"/>
      <c r="BE138" s="109"/>
      <c r="BF138" s="109"/>
      <c r="BG138" s="109"/>
      <c r="BH138" s="109"/>
      <c r="BI138" s="109"/>
      <c r="BJ138" s="109"/>
      <c r="BK138" s="109"/>
      <c r="BL138" s="109"/>
      <c r="BM138" s="109"/>
      <c r="BN138" s="109"/>
      <c r="BO138" s="109"/>
      <c r="BP138" s="109"/>
      <c r="BQ138" s="109"/>
      <c r="BR138" s="109"/>
      <c r="BS138" s="109"/>
      <c r="BT138" s="109"/>
      <c r="BU138" s="109"/>
      <c r="BV138" s="109"/>
      <c r="BW138" s="109"/>
      <c r="BX138" s="109"/>
      <c r="BY138" s="109"/>
      <c r="BZ138" s="109"/>
      <c r="CA138" s="109"/>
      <c r="CB138" s="109"/>
      <c r="CC138" s="109"/>
      <c r="CD138" s="109"/>
      <c r="CE138" s="109"/>
      <c r="CF138" s="109"/>
      <c r="CG138" s="109"/>
      <c r="CH138" s="109"/>
      <c r="CI138" s="109"/>
      <c r="CJ138" s="109"/>
      <c r="CK138" s="109"/>
      <c r="CL138" s="109"/>
      <c r="CM138" s="109"/>
      <c r="CN138" s="109"/>
      <c r="CO138" s="109"/>
      <c r="CP138" s="109"/>
      <c r="CQ138" s="109"/>
      <c r="CR138" s="109"/>
      <c r="CS138" s="109"/>
      <c r="CT138" s="109"/>
      <c r="CU138" s="109"/>
      <c r="CV138" s="109"/>
      <c r="CW138" s="109"/>
      <c r="CX138" s="109"/>
      <c r="CY138" s="109"/>
      <c r="CZ138" s="109"/>
      <c r="DA138" s="109"/>
      <c r="DB138" s="109"/>
      <c r="DC138" s="109"/>
      <c r="DD138" s="109"/>
      <c r="DE138" s="109"/>
      <c r="DF138" s="109"/>
      <c r="DG138" s="109"/>
      <c r="DH138" s="109"/>
      <c r="DI138" s="109"/>
      <c r="DJ138" s="109"/>
      <c r="DK138" s="109"/>
      <c r="DL138" s="109"/>
      <c r="DM138" s="109"/>
      <c r="DN138" s="109"/>
      <c r="DO138" s="109"/>
      <c r="DP138" s="109"/>
      <c r="DQ138" s="109"/>
      <c r="DR138" s="109"/>
      <c r="DS138" s="109"/>
      <c r="DT138" s="109"/>
      <c r="DU138" s="109"/>
      <c r="DV138" s="109"/>
      <c r="DW138" s="109"/>
      <c r="DX138" s="109"/>
      <c r="DY138" s="109"/>
      <c r="DZ138" s="109"/>
      <c r="EA138" s="109"/>
      <c r="EB138" s="109"/>
      <c r="EC138" s="109"/>
      <c r="ED138" s="109"/>
      <c r="EE138" s="109"/>
      <c r="EF138" s="109"/>
      <c r="EG138" s="109"/>
      <c r="EH138" s="109"/>
      <c r="EI138" s="109"/>
      <c r="EJ138" s="109"/>
      <c r="EK138" s="109"/>
      <c r="EL138" s="109"/>
      <c r="EM138" s="109"/>
      <c r="EN138" s="109"/>
      <c r="EO138" s="109"/>
      <c r="EP138" s="109"/>
      <c r="EQ138" s="109"/>
      <c r="ER138" s="109"/>
      <c r="ES138" s="109"/>
      <c r="ET138" s="109"/>
      <c r="EU138" s="109"/>
      <c r="EV138" s="109"/>
      <c r="EW138" s="109">
        <v>100</v>
      </c>
      <c r="EX138" s="109"/>
      <c r="EY138" s="109"/>
      <c r="EZ138" s="109"/>
      <c r="FA138" s="109"/>
      <c r="FB138" s="109"/>
      <c r="FC138" s="109"/>
      <c r="FD138" s="109"/>
      <c r="FE138" s="109"/>
      <c r="FF138" s="109"/>
      <c r="FG138" s="109"/>
      <c r="FH138" s="109"/>
      <c r="FI138" s="109"/>
      <c r="FJ138" s="109"/>
      <c r="FK138" s="109"/>
      <c r="FL138" s="109"/>
      <c r="FM138" s="109"/>
      <c r="FN138" s="109"/>
      <c r="FO138" s="109"/>
      <c r="FP138" s="109"/>
      <c r="FQ138" s="109"/>
      <c r="FR138" s="109"/>
      <c r="FS138" s="109"/>
      <c r="FT138" s="109"/>
      <c r="FU138" s="109"/>
      <c r="FV138" s="109"/>
      <c r="FW138" s="109"/>
      <c r="FX138" s="109"/>
      <c r="FY138" s="109"/>
      <c r="FZ138" s="109"/>
      <c r="GA138" s="109"/>
      <c r="GB138" s="109"/>
      <c r="GC138" s="109"/>
      <c r="GD138" s="109"/>
      <c r="GE138" s="109"/>
      <c r="GF138" s="109"/>
      <c r="GG138" s="109"/>
      <c r="GH138" s="109"/>
      <c r="GI138" s="109"/>
      <c r="GJ138" s="109"/>
      <c r="GK138" s="109"/>
      <c r="GL138" s="109"/>
      <c r="GM138" s="109"/>
      <c r="GN138" s="109"/>
      <c r="GO138" s="109"/>
      <c r="GP138" s="109"/>
      <c r="GQ138" s="109"/>
      <c r="GR138" s="109"/>
      <c r="GS138" s="109"/>
      <c r="GT138" s="109"/>
      <c r="GU138" s="109"/>
      <c r="GV138" s="109"/>
      <c r="GW138" s="109"/>
      <c r="GX138" s="109"/>
      <c r="GY138" s="109"/>
      <c r="GZ138" s="109"/>
      <c r="HA138" s="109"/>
      <c r="HB138" s="109"/>
      <c r="HC138" s="109"/>
      <c r="HD138" s="109"/>
      <c r="HE138" s="109"/>
      <c r="HF138" s="109"/>
      <c r="HG138" s="109"/>
      <c r="HH138" s="109"/>
      <c r="HI138" s="109"/>
      <c r="HJ138" s="109"/>
      <c r="HK138" s="109"/>
      <c r="HL138" s="109"/>
      <c r="HM138" s="109"/>
      <c r="HN138" s="109"/>
      <c r="HO138" s="109"/>
      <c r="HP138" s="109"/>
      <c r="HQ138" s="109"/>
      <c r="HR138" s="109"/>
      <c r="HS138" s="109"/>
      <c r="HT138" s="109"/>
      <c r="HU138" s="109"/>
      <c r="HV138" s="109"/>
      <c r="HW138" s="109"/>
      <c r="HX138" s="109"/>
      <c r="HY138" s="109"/>
      <c r="HZ138" s="109"/>
      <c r="IA138" s="109"/>
      <c r="IB138" s="109"/>
      <c r="IC138" s="109"/>
      <c r="ID138" s="109"/>
      <c r="IE138" s="109"/>
      <c r="IF138" s="109"/>
      <c r="IG138" s="109"/>
      <c r="IH138" s="109"/>
      <c r="II138" s="109"/>
      <c r="IJ138" s="109"/>
      <c r="IK138" s="109"/>
      <c r="IL138" s="109"/>
      <c r="IM138" s="109"/>
      <c r="IN138" s="109"/>
      <c r="IO138" s="109"/>
      <c r="IP138" s="109"/>
      <c r="IQ138" s="109"/>
      <c r="IR138" s="109"/>
      <c r="IS138" s="109"/>
      <c r="IT138" s="109"/>
      <c r="IU138" s="109"/>
      <c r="IV138" s="109"/>
      <c r="IW138" s="109"/>
      <c r="IX138" s="109"/>
      <c r="IY138" s="109"/>
      <c r="IZ138" s="109"/>
      <c r="JA138" s="109"/>
      <c r="JB138" s="109"/>
      <c r="JC138" s="109"/>
      <c r="JD138" s="109"/>
      <c r="JE138" s="109"/>
      <c r="JF138" s="109"/>
      <c r="JG138" s="109"/>
      <c r="JH138" s="109"/>
      <c r="JI138" s="109"/>
      <c r="JJ138" s="109"/>
      <c r="JK138" s="109"/>
      <c r="JL138" s="109"/>
      <c r="JM138" s="109"/>
      <c r="JN138" s="109"/>
      <c r="JO138" s="109"/>
      <c r="JP138" s="109"/>
      <c r="JQ138" s="109"/>
      <c r="JR138" s="109"/>
      <c r="JS138" s="109"/>
      <c r="JT138" s="109"/>
      <c r="JU138" s="109"/>
      <c r="JV138" s="109"/>
      <c r="JW138" s="109"/>
      <c r="JX138" s="109"/>
      <c r="JY138" s="109"/>
      <c r="JZ138" s="109"/>
      <c r="KA138" s="109"/>
      <c r="KB138" s="109"/>
      <c r="KC138" s="109"/>
      <c r="KD138" s="109"/>
      <c r="KE138" s="109"/>
      <c r="KF138" s="109"/>
      <c r="KG138" s="109"/>
      <c r="KH138" s="109"/>
      <c r="KI138" s="109"/>
      <c r="KJ138" s="109"/>
      <c r="KK138" s="109"/>
      <c r="KL138" s="109"/>
      <c r="KM138" s="109"/>
      <c r="KN138" s="109"/>
      <c r="KO138" s="109"/>
      <c r="KP138" s="109"/>
      <c r="KQ138" s="109"/>
      <c r="KR138" s="109"/>
      <c r="KS138" s="109"/>
      <c r="KT138" s="109"/>
      <c r="KU138" s="109"/>
      <c r="KV138" s="109"/>
      <c r="KW138" s="109"/>
      <c r="KX138" s="109"/>
      <c r="KY138" s="109"/>
      <c r="KZ138" s="109"/>
      <c r="LA138" s="109"/>
      <c r="LB138" s="109"/>
      <c r="LC138" s="109"/>
      <c r="LD138" s="109"/>
      <c r="LE138" s="109"/>
      <c r="LF138" s="109"/>
      <c r="LG138" s="109"/>
      <c r="LH138" s="109"/>
      <c r="LI138" s="109"/>
      <c r="LJ138" s="109"/>
      <c r="LK138" s="109"/>
      <c r="LL138" s="109"/>
      <c r="LM138" s="109"/>
      <c r="LN138" s="109"/>
      <c r="LO138" s="109"/>
      <c r="LP138" s="109"/>
      <c r="LQ138" s="109"/>
      <c r="LR138" s="109"/>
      <c r="LS138" s="109"/>
      <c r="LT138" s="109"/>
      <c r="LU138" s="109"/>
      <c r="LV138" s="109"/>
      <c r="LW138" s="109"/>
      <c r="LX138" s="109"/>
      <c r="LY138" s="109"/>
      <c r="LZ138" s="109"/>
      <c r="MA138" s="109"/>
      <c r="MB138" s="109"/>
      <c r="MC138" s="109"/>
      <c r="MD138" s="109"/>
      <c r="ME138" s="109"/>
      <c r="MF138" s="109"/>
      <c r="MG138" s="109"/>
      <c r="MH138" s="109"/>
      <c r="MI138" s="109"/>
      <c r="MJ138" s="109"/>
      <c r="MK138" s="109"/>
      <c r="ML138" s="109"/>
      <c r="MM138" s="109"/>
      <c r="MN138" s="109"/>
      <c r="MO138" s="109"/>
      <c r="MP138" s="109"/>
      <c r="MQ138" s="109"/>
      <c r="MR138" s="109"/>
      <c r="MS138" s="109"/>
      <c r="MT138" s="109"/>
      <c r="MU138" s="109"/>
      <c r="MV138" s="109"/>
      <c r="MW138" s="109"/>
      <c r="MX138" s="109"/>
      <c r="MY138" s="109"/>
      <c r="MZ138" s="109"/>
      <c r="NA138" s="109"/>
      <c r="NB138" s="109"/>
      <c r="NC138" s="109"/>
      <c r="ND138" s="109"/>
      <c r="NE138" s="109"/>
      <c r="NF138" s="109"/>
      <c r="NG138" s="109"/>
      <c r="NH138" s="109"/>
      <c r="NI138" s="109"/>
      <c r="NJ138" s="109"/>
      <c r="NK138" s="109"/>
      <c r="NL138" s="109"/>
      <c r="NM138" s="109"/>
      <c r="NN138" s="109"/>
      <c r="NO138" s="109"/>
      <c r="NP138" s="109"/>
      <c r="NQ138" s="109"/>
      <c r="NR138" s="109"/>
      <c r="NS138" s="109"/>
      <c r="NT138" s="109"/>
      <c r="NU138" s="109"/>
      <c r="NV138" s="109"/>
      <c r="NW138" s="109"/>
      <c r="NX138" s="109"/>
      <c r="NY138" s="109"/>
      <c r="NZ138" s="109"/>
      <c r="OA138" s="109"/>
      <c r="OB138" s="109"/>
      <c r="OC138" s="109"/>
      <c r="OD138" s="109"/>
      <c r="OE138" s="109"/>
      <c r="OF138" s="109"/>
      <c r="OG138" s="109"/>
      <c r="OH138" s="109"/>
      <c r="OI138" s="109"/>
      <c r="OJ138" s="109"/>
      <c r="OK138" s="109"/>
      <c r="OL138" s="109"/>
      <c r="OM138" s="109"/>
      <c r="ON138" s="109"/>
      <c r="OO138" s="109"/>
      <c r="OP138" s="109"/>
      <c r="OQ138" s="109"/>
      <c r="OR138" s="109"/>
      <c r="OS138" s="109"/>
      <c r="OT138" s="109"/>
      <c r="OU138" s="109"/>
      <c r="OV138" s="109"/>
      <c r="OW138" s="109"/>
      <c r="OX138" s="109"/>
      <c r="OY138" s="109"/>
      <c r="OZ138" s="109"/>
      <c r="PA138" s="109"/>
      <c r="PB138" s="109"/>
      <c r="PC138" s="109"/>
      <c r="PD138" s="109"/>
      <c r="PE138" s="109"/>
      <c r="PF138" s="109"/>
      <c r="PG138" s="109"/>
      <c r="PH138" s="109"/>
      <c r="PI138" s="109"/>
      <c r="PJ138" s="109"/>
      <c r="PK138" s="109"/>
      <c r="PL138" s="109"/>
      <c r="PM138" s="109"/>
      <c r="PN138" s="109"/>
      <c r="PO138" s="109"/>
      <c r="PP138" s="109"/>
      <c r="PQ138" s="109"/>
      <c r="PR138" s="109"/>
      <c r="PS138" s="109">
        <v>20</v>
      </c>
      <c r="PT138" s="109"/>
      <c r="PU138" s="109"/>
      <c r="PV138" s="109"/>
      <c r="PW138" s="109"/>
      <c r="PX138" s="109"/>
      <c r="PY138" s="109"/>
      <c r="PZ138" s="109"/>
      <c r="QA138" s="109"/>
      <c r="QB138" s="109"/>
      <c r="QC138" s="109"/>
      <c r="QD138" s="109"/>
      <c r="QE138" s="109"/>
      <c r="QF138" s="109"/>
      <c r="QG138" s="109"/>
      <c r="QH138" s="109"/>
      <c r="QI138" s="109"/>
      <c r="QJ138" s="109"/>
      <c r="QK138" s="23">
        <f t="shared" si="2"/>
        <v>120</v>
      </c>
      <c r="QL138" s="125"/>
      <c r="QM138" s="125"/>
      <c r="QN138" s="125"/>
      <c r="QO138" s="125"/>
      <c r="QP138" s="125">
        <f>5338.68+5338.68</f>
        <v>10677.36</v>
      </c>
      <c r="QQ138" s="125"/>
      <c r="QR138" s="125"/>
      <c r="QS138" s="130"/>
    </row>
    <row r="139" spans="1:461" s="5" customFormat="1" ht="12.75" customHeight="1" x14ac:dyDescent="0.2">
      <c r="A139" s="52">
        <v>44636</v>
      </c>
      <c r="B139" s="98" t="s">
        <v>71</v>
      </c>
      <c r="C139" s="107"/>
      <c r="D139" s="107"/>
      <c r="E139" s="108"/>
      <c r="F139" s="108"/>
      <c r="G139" s="108"/>
      <c r="H139" s="108"/>
      <c r="I139" s="108"/>
      <c r="J139" s="108"/>
      <c r="K139" s="108"/>
      <c r="L139" s="108"/>
      <c r="M139" s="108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 s="109"/>
      <c r="BG139" s="109"/>
      <c r="BH139" s="109"/>
      <c r="BI139" s="109"/>
      <c r="BJ139" s="109"/>
      <c r="BK139" s="109"/>
      <c r="BL139" s="109"/>
      <c r="BM139" s="109"/>
      <c r="BN139" s="109"/>
      <c r="BO139" s="109"/>
      <c r="BP139" s="109"/>
      <c r="BQ139" s="109"/>
      <c r="BR139" s="109"/>
      <c r="BS139" s="109"/>
      <c r="BT139" s="109"/>
      <c r="BU139" s="109"/>
      <c r="BV139" s="109"/>
      <c r="BW139" s="109"/>
      <c r="BX139" s="109"/>
      <c r="BY139" s="109"/>
      <c r="BZ139" s="109"/>
      <c r="CA139" s="109"/>
      <c r="CB139" s="109"/>
      <c r="CC139" s="109"/>
      <c r="CD139" s="109"/>
      <c r="CE139" s="109"/>
      <c r="CF139" s="109"/>
      <c r="CG139" s="109"/>
      <c r="CH139" s="109"/>
      <c r="CI139" s="109"/>
      <c r="CJ139" s="109"/>
      <c r="CK139" s="109"/>
      <c r="CL139" s="109"/>
      <c r="CM139" s="109"/>
      <c r="CN139" s="109"/>
      <c r="CO139" s="109"/>
      <c r="CP139" s="109"/>
      <c r="CQ139" s="109"/>
      <c r="CR139" s="109"/>
      <c r="CS139" s="109"/>
      <c r="CT139" s="109"/>
      <c r="CU139" s="109">
        <v>2.7</v>
      </c>
      <c r="CV139" s="109"/>
      <c r="CW139" s="109"/>
      <c r="CX139" s="109"/>
      <c r="CY139" s="109"/>
      <c r="CZ139" s="109"/>
      <c r="DA139" s="109"/>
      <c r="DB139" s="109"/>
      <c r="DC139" s="109"/>
      <c r="DD139" s="109"/>
      <c r="DE139" s="109"/>
      <c r="DF139" s="109"/>
      <c r="DG139" s="109"/>
      <c r="DH139" s="109"/>
      <c r="DI139" s="109"/>
      <c r="DJ139" s="109"/>
      <c r="DK139" s="109"/>
      <c r="DL139" s="109"/>
      <c r="DM139" s="109"/>
      <c r="DN139" s="109"/>
      <c r="DO139" s="109"/>
      <c r="DP139" s="109"/>
      <c r="DQ139" s="109"/>
      <c r="DR139" s="109"/>
      <c r="DS139" s="109"/>
      <c r="DT139" s="109"/>
      <c r="DU139" s="109"/>
      <c r="DV139" s="109"/>
      <c r="DW139" s="109"/>
      <c r="DX139" s="109"/>
      <c r="DY139" s="109"/>
      <c r="DZ139" s="109"/>
      <c r="EA139" s="109"/>
      <c r="EB139" s="109"/>
      <c r="EC139" s="109"/>
      <c r="ED139" s="109"/>
      <c r="EE139" s="109"/>
      <c r="EF139" s="109"/>
      <c r="EG139" s="109"/>
      <c r="EH139" s="109"/>
      <c r="EI139" s="109"/>
      <c r="EJ139" s="109"/>
      <c r="EK139" s="109"/>
      <c r="EL139" s="109"/>
      <c r="EM139" s="109"/>
      <c r="EN139" s="109"/>
      <c r="EO139" s="109"/>
      <c r="EP139" s="109"/>
      <c r="EQ139" s="109"/>
      <c r="ER139" s="109"/>
      <c r="ES139" s="109"/>
      <c r="ET139" s="109"/>
      <c r="EU139" s="109"/>
      <c r="EV139" s="109"/>
      <c r="EW139" s="109"/>
      <c r="EX139" s="109"/>
      <c r="EY139" s="109"/>
      <c r="EZ139" s="109"/>
      <c r="FA139" s="109"/>
      <c r="FB139" s="109"/>
      <c r="FC139" s="109"/>
      <c r="FD139" s="109"/>
      <c r="FE139" s="109"/>
      <c r="FF139" s="109"/>
      <c r="FG139" s="109"/>
      <c r="FH139" s="109"/>
      <c r="FI139" s="109"/>
      <c r="FJ139" s="109"/>
      <c r="FK139" s="109"/>
      <c r="FL139" s="109"/>
      <c r="FM139" s="109"/>
      <c r="FN139" s="109"/>
      <c r="FO139" s="109"/>
      <c r="FP139" s="109"/>
      <c r="FQ139" s="109"/>
      <c r="FR139" s="109"/>
      <c r="FS139" s="109"/>
      <c r="FT139" s="109"/>
      <c r="FU139" s="109"/>
      <c r="FV139" s="109"/>
      <c r="FW139" s="109"/>
      <c r="FX139" s="109"/>
      <c r="FY139" s="109"/>
      <c r="FZ139" s="109"/>
      <c r="GA139" s="109"/>
      <c r="GB139" s="109"/>
      <c r="GC139" s="109"/>
      <c r="GD139" s="109"/>
      <c r="GE139" s="109"/>
      <c r="GF139" s="109"/>
      <c r="GG139" s="109"/>
      <c r="GH139" s="109"/>
      <c r="GI139" s="109"/>
      <c r="GJ139" s="109"/>
      <c r="GK139" s="109"/>
      <c r="GL139" s="109"/>
      <c r="GM139" s="109"/>
      <c r="GN139" s="109"/>
      <c r="GO139" s="109"/>
      <c r="GP139" s="109"/>
      <c r="GQ139" s="109"/>
      <c r="GR139" s="109"/>
      <c r="GS139" s="109"/>
      <c r="GT139" s="109"/>
      <c r="GU139" s="109"/>
      <c r="GV139" s="109"/>
      <c r="GW139" s="109"/>
      <c r="GX139" s="109"/>
      <c r="GY139" s="109"/>
      <c r="GZ139" s="109"/>
      <c r="HA139" s="109"/>
      <c r="HB139" s="109"/>
      <c r="HC139" s="109"/>
      <c r="HD139" s="109"/>
      <c r="HE139" s="109"/>
      <c r="HF139" s="109"/>
      <c r="HG139" s="109"/>
      <c r="HH139" s="109"/>
      <c r="HI139" s="109"/>
      <c r="HJ139" s="109"/>
      <c r="HK139" s="109"/>
      <c r="HL139" s="109"/>
      <c r="HM139" s="109"/>
      <c r="HN139" s="109"/>
      <c r="HO139" s="109"/>
      <c r="HP139" s="109"/>
      <c r="HQ139" s="109"/>
      <c r="HR139" s="109"/>
      <c r="HS139" s="109"/>
      <c r="HT139" s="109"/>
      <c r="HU139" s="109"/>
      <c r="HV139" s="109"/>
      <c r="HW139" s="109"/>
      <c r="HX139" s="109"/>
      <c r="HY139" s="109"/>
      <c r="HZ139" s="109"/>
      <c r="IA139" s="109"/>
      <c r="IB139" s="109"/>
      <c r="IC139" s="109"/>
      <c r="ID139" s="109"/>
      <c r="IE139" s="109"/>
      <c r="IF139" s="109"/>
      <c r="IG139" s="109"/>
      <c r="IH139" s="109"/>
      <c r="II139" s="109"/>
      <c r="IJ139" s="109"/>
      <c r="IK139" s="109"/>
      <c r="IL139" s="109"/>
      <c r="IM139" s="109"/>
      <c r="IN139" s="109"/>
      <c r="IO139" s="109"/>
      <c r="IP139" s="109"/>
      <c r="IQ139" s="109"/>
      <c r="IR139" s="109"/>
      <c r="IS139" s="109"/>
      <c r="IT139" s="109"/>
      <c r="IU139" s="109"/>
      <c r="IV139" s="109"/>
      <c r="IW139" s="109"/>
      <c r="IX139" s="109"/>
      <c r="IY139" s="109"/>
      <c r="IZ139" s="109"/>
      <c r="JA139" s="109"/>
      <c r="JB139" s="109"/>
      <c r="JC139" s="109"/>
      <c r="JD139" s="109"/>
      <c r="JE139" s="109"/>
      <c r="JF139" s="109"/>
      <c r="JG139" s="109"/>
      <c r="JH139" s="109"/>
      <c r="JI139" s="109"/>
      <c r="JJ139" s="109"/>
      <c r="JK139" s="109"/>
      <c r="JL139" s="109"/>
      <c r="JM139" s="109"/>
      <c r="JN139" s="109"/>
      <c r="JO139" s="109"/>
      <c r="JP139" s="109"/>
      <c r="JQ139" s="109"/>
      <c r="JR139" s="109"/>
      <c r="JS139" s="109"/>
      <c r="JT139" s="109"/>
      <c r="JU139" s="109"/>
      <c r="JV139" s="109"/>
      <c r="JW139" s="109"/>
      <c r="JX139" s="109"/>
      <c r="JY139" s="109"/>
      <c r="JZ139" s="109"/>
      <c r="KA139" s="109"/>
      <c r="KB139" s="109"/>
      <c r="KC139" s="109"/>
      <c r="KD139" s="109"/>
      <c r="KE139" s="109"/>
      <c r="KF139" s="109"/>
      <c r="KG139" s="109"/>
      <c r="KH139" s="109"/>
      <c r="KI139" s="109"/>
      <c r="KJ139" s="109"/>
      <c r="KK139" s="109"/>
      <c r="KL139" s="109"/>
      <c r="KM139" s="109"/>
      <c r="KN139" s="109"/>
      <c r="KO139" s="109"/>
      <c r="KP139" s="109"/>
      <c r="KQ139" s="109"/>
      <c r="KR139" s="109"/>
      <c r="KS139" s="109"/>
      <c r="KT139" s="109"/>
      <c r="KU139" s="109"/>
      <c r="KV139" s="109"/>
      <c r="KW139" s="109"/>
      <c r="KX139" s="109"/>
      <c r="KY139" s="109"/>
      <c r="KZ139" s="109"/>
      <c r="LA139" s="109"/>
      <c r="LB139" s="109"/>
      <c r="LC139" s="109"/>
      <c r="LD139" s="109"/>
      <c r="LE139" s="109"/>
      <c r="LF139" s="109"/>
      <c r="LG139" s="109"/>
      <c r="LH139" s="109"/>
      <c r="LI139" s="109"/>
      <c r="LJ139" s="109"/>
      <c r="LK139" s="109"/>
      <c r="LL139" s="109"/>
      <c r="LM139" s="109"/>
      <c r="LN139" s="109"/>
      <c r="LO139" s="109"/>
      <c r="LP139" s="109"/>
      <c r="LQ139" s="109"/>
      <c r="LR139" s="109"/>
      <c r="LS139" s="109"/>
      <c r="LT139" s="109"/>
      <c r="LU139" s="109"/>
      <c r="LV139" s="109"/>
      <c r="LW139" s="109"/>
      <c r="LX139" s="109"/>
      <c r="LY139" s="109"/>
      <c r="LZ139" s="109"/>
      <c r="MA139" s="109"/>
      <c r="MB139" s="109"/>
      <c r="MC139" s="109"/>
      <c r="MD139" s="109"/>
      <c r="ME139" s="109"/>
      <c r="MF139" s="109"/>
      <c r="MG139" s="109"/>
      <c r="MH139" s="109"/>
      <c r="MI139" s="109"/>
      <c r="MJ139" s="109"/>
      <c r="MK139" s="109"/>
      <c r="ML139" s="109"/>
      <c r="MM139" s="109"/>
      <c r="MN139" s="109"/>
      <c r="MO139" s="109"/>
      <c r="MP139" s="109"/>
      <c r="MQ139" s="109"/>
      <c r="MR139" s="109"/>
      <c r="MS139" s="109"/>
      <c r="MT139" s="109"/>
      <c r="MU139" s="109"/>
      <c r="MV139" s="109"/>
      <c r="MW139" s="109"/>
      <c r="MX139" s="109"/>
      <c r="MY139" s="109"/>
      <c r="MZ139" s="109"/>
      <c r="NA139" s="109"/>
      <c r="NB139" s="109"/>
      <c r="NC139" s="109"/>
      <c r="ND139" s="109"/>
      <c r="NE139" s="109"/>
      <c r="NF139" s="109"/>
      <c r="NG139" s="109"/>
      <c r="NH139" s="109"/>
      <c r="NI139" s="109"/>
      <c r="NJ139" s="109"/>
      <c r="NK139" s="109"/>
      <c r="NL139" s="109"/>
      <c r="NM139" s="109"/>
      <c r="NN139" s="109"/>
      <c r="NO139" s="109"/>
      <c r="NP139" s="109"/>
      <c r="NQ139" s="109"/>
      <c r="NR139" s="109"/>
      <c r="NS139" s="109"/>
      <c r="NT139" s="109"/>
      <c r="NU139" s="109"/>
      <c r="NV139" s="109"/>
      <c r="NW139" s="109"/>
      <c r="NX139" s="109"/>
      <c r="NY139" s="109"/>
      <c r="NZ139" s="109"/>
      <c r="OA139" s="109"/>
      <c r="OB139" s="109"/>
      <c r="OC139" s="109"/>
      <c r="OD139" s="109"/>
      <c r="OE139" s="109"/>
      <c r="OF139" s="109"/>
      <c r="OG139" s="109"/>
      <c r="OH139" s="109"/>
      <c r="OI139" s="109"/>
      <c r="OJ139" s="109"/>
      <c r="OK139" s="109"/>
      <c r="OL139" s="109"/>
      <c r="OM139" s="109"/>
      <c r="ON139" s="109"/>
      <c r="OO139" s="109"/>
      <c r="OP139" s="109"/>
      <c r="OQ139" s="109"/>
      <c r="OR139" s="109"/>
      <c r="OS139" s="109"/>
      <c r="OT139" s="109"/>
      <c r="OU139" s="109"/>
      <c r="OV139" s="109"/>
      <c r="OW139" s="109"/>
      <c r="OX139" s="109"/>
      <c r="OY139" s="109"/>
      <c r="OZ139" s="109"/>
      <c r="PA139" s="109"/>
      <c r="PB139" s="109"/>
      <c r="PC139" s="109"/>
      <c r="PD139" s="109"/>
      <c r="PE139" s="109"/>
      <c r="PF139" s="109"/>
      <c r="PG139" s="109"/>
      <c r="PH139" s="109"/>
      <c r="PI139" s="109"/>
      <c r="PJ139" s="109"/>
      <c r="PK139" s="109"/>
      <c r="PL139" s="109"/>
      <c r="PM139" s="109"/>
      <c r="PN139" s="109"/>
      <c r="PO139" s="109"/>
      <c r="PP139" s="109"/>
      <c r="PQ139" s="109"/>
      <c r="PR139" s="109"/>
      <c r="PS139" s="109"/>
      <c r="PT139" s="109"/>
      <c r="PU139" s="109"/>
      <c r="PV139" s="109"/>
      <c r="PW139" s="109"/>
      <c r="PX139" s="109"/>
      <c r="PY139" s="109"/>
      <c r="PZ139" s="109"/>
      <c r="QA139" s="109"/>
      <c r="QB139" s="109"/>
      <c r="QC139" s="109"/>
      <c r="QD139" s="109"/>
      <c r="QE139" s="109"/>
      <c r="QF139" s="109"/>
      <c r="QG139" s="109"/>
      <c r="QH139" s="109"/>
      <c r="QI139" s="109"/>
      <c r="QJ139" s="109"/>
      <c r="QK139" s="23">
        <f t="shared" si="2"/>
        <v>2.7</v>
      </c>
      <c r="QL139" s="125"/>
      <c r="QM139" s="125"/>
      <c r="QN139" s="125">
        <f>104.9+50</f>
        <v>154.9</v>
      </c>
      <c r="QO139" s="125">
        <f>100.05</f>
        <v>100.05</v>
      </c>
      <c r="QP139" s="125">
        <v>100</v>
      </c>
      <c r="QQ139" s="125"/>
      <c r="QR139" s="125"/>
      <c r="QS139" s="130"/>
    </row>
    <row r="140" spans="1:461" s="5" customFormat="1" ht="12.75" customHeight="1" x14ac:dyDescent="0.2">
      <c r="A140" s="52">
        <v>44636</v>
      </c>
      <c r="B140" s="98" t="s">
        <v>75</v>
      </c>
      <c r="C140" s="107"/>
      <c r="D140" s="107"/>
      <c r="E140" s="108"/>
      <c r="F140" s="108"/>
      <c r="G140" s="108"/>
      <c r="H140" s="108"/>
      <c r="I140" s="108"/>
      <c r="J140" s="108"/>
      <c r="K140" s="108"/>
      <c r="L140" s="108"/>
      <c r="M140" s="108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 s="109"/>
      <c r="BG140" s="109"/>
      <c r="BH140" s="109"/>
      <c r="BI140" s="109"/>
      <c r="BJ140" s="109"/>
      <c r="BK140" s="109"/>
      <c r="BL140" s="109"/>
      <c r="BM140" s="109"/>
      <c r="BN140" s="109"/>
      <c r="BO140" s="109"/>
      <c r="BP140" s="109"/>
      <c r="BQ140" s="109"/>
      <c r="BR140" s="109"/>
      <c r="BS140" s="109"/>
      <c r="BT140" s="109"/>
      <c r="BU140" s="109"/>
      <c r="BV140" s="109"/>
      <c r="BW140" s="109"/>
      <c r="BX140" s="109"/>
      <c r="BY140" s="109">
        <v>10</v>
      </c>
      <c r="BZ140" s="109"/>
      <c r="CA140" s="109"/>
      <c r="CB140" s="109"/>
      <c r="CC140" s="109"/>
      <c r="CD140" s="109"/>
      <c r="CE140" s="109"/>
      <c r="CF140" s="109"/>
      <c r="CG140" s="109"/>
      <c r="CH140" s="109"/>
      <c r="CI140" s="109"/>
      <c r="CJ140" s="109"/>
      <c r="CK140" s="109"/>
      <c r="CL140" s="109"/>
      <c r="CM140" s="109"/>
      <c r="CN140" s="109"/>
      <c r="CO140" s="109"/>
      <c r="CP140" s="109"/>
      <c r="CQ140" s="109"/>
      <c r="CR140" s="109"/>
      <c r="CS140" s="109"/>
      <c r="CT140" s="109"/>
      <c r="CU140" s="109"/>
      <c r="CV140" s="109"/>
      <c r="CW140" s="109"/>
      <c r="CX140" s="109"/>
      <c r="CY140" s="109"/>
      <c r="CZ140" s="109"/>
      <c r="DA140" s="109"/>
      <c r="DB140" s="109"/>
      <c r="DC140" s="109"/>
      <c r="DD140" s="109"/>
      <c r="DE140" s="109"/>
      <c r="DF140" s="109"/>
      <c r="DG140" s="109"/>
      <c r="DH140" s="109"/>
      <c r="DI140" s="109"/>
      <c r="DJ140" s="109"/>
      <c r="DK140" s="109"/>
      <c r="DL140" s="109"/>
      <c r="DM140" s="109"/>
      <c r="DN140" s="109"/>
      <c r="DO140" s="109"/>
      <c r="DP140" s="109"/>
      <c r="DQ140" s="109"/>
      <c r="DR140" s="109"/>
      <c r="DS140" s="109"/>
      <c r="DT140" s="109"/>
      <c r="DU140" s="109"/>
      <c r="DV140" s="109"/>
      <c r="DW140" s="109"/>
      <c r="DX140" s="109"/>
      <c r="DY140" s="109"/>
      <c r="DZ140" s="109"/>
      <c r="EA140" s="109"/>
      <c r="EB140" s="109"/>
      <c r="EC140" s="109"/>
      <c r="ED140" s="109"/>
      <c r="EE140" s="109"/>
      <c r="EF140" s="109"/>
      <c r="EG140" s="109"/>
      <c r="EH140" s="109"/>
      <c r="EI140" s="109"/>
      <c r="EJ140" s="109"/>
      <c r="EK140" s="109"/>
      <c r="EL140" s="109"/>
      <c r="EM140" s="109"/>
      <c r="EN140" s="109"/>
      <c r="EO140" s="109"/>
      <c r="EP140" s="109"/>
      <c r="EQ140" s="109"/>
      <c r="ER140" s="109"/>
      <c r="ES140" s="109"/>
      <c r="ET140" s="109"/>
      <c r="EU140" s="109"/>
      <c r="EV140" s="109"/>
      <c r="EW140" s="109">
        <v>10</v>
      </c>
      <c r="EX140" s="109"/>
      <c r="EY140" s="109"/>
      <c r="EZ140" s="109"/>
      <c r="FA140" s="109"/>
      <c r="FB140" s="109"/>
      <c r="FC140" s="109"/>
      <c r="FD140" s="109"/>
      <c r="FE140" s="109"/>
      <c r="FF140" s="109"/>
      <c r="FG140" s="109"/>
      <c r="FH140" s="109"/>
      <c r="FI140" s="109"/>
      <c r="FJ140" s="109"/>
      <c r="FK140" s="109"/>
      <c r="FL140" s="109"/>
      <c r="FM140" s="109"/>
      <c r="FN140" s="109"/>
      <c r="FO140" s="109"/>
      <c r="FP140" s="109"/>
      <c r="FQ140" s="109"/>
      <c r="FR140" s="109"/>
      <c r="FS140" s="109">
        <v>10</v>
      </c>
      <c r="FT140" s="109"/>
      <c r="FU140" s="109"/>
      <c r="FV140" s="109"/>
      <c r="FW140" s="109"/>
      <c r="FX140" s="109"/>
      <c r="FY140" s="109"/>
      <c r="FZ140" s="109"/>
      <c r="GA140" s="109"/>
      <c r="GB140" s="109"/>
      <c r="GC140" s="109"/>
      <c r="GD140" s="109"/>
      <c r="GE140" s="109"/>
      <c r="GF140" s="109"/>
      <c r="GG140" s="109"/>
      <c r="GH140" s="109"/>
      <c r="GI140" s="109"/>
      <c r="GJ140" s="109"/>
      <c r="GK140" s="109"/>
      <c r="GL140" s="109"/>
      <c r="GM140" s="109"/>
      <c r="GN140" s="109"/>
      <c r="GO140" s="109"/>
      <c r="GP140" s="109"/>
      <c r="GQ140" s="109"/>
      <c r="GR140" s="109"/>
      <c r="GS140" s="109"/>
      <c r="GT140" s="109"/>
      <c r="GU140" s="109"/>
      <c r="GV140" s="109"/>
      <c r="GW140" s="109"/>
      <c r="GX140" s="109"/>
      <c r="GY140" s="109"/>
      <c r="GZ140" s="109"/>
      <c r="HA140" s="109"/>
      <c r="HB140" s="109"/>
      <c r="HC140" s="109"/>
      <c r="HD140" s="109"/>
      <c r="HE140" s="109"/>
      <c r="HF140" s="109"/>
      <c r="HG140" s="109"/>
      <c r="HH140" s="109"/>
      <c r="HI140" s="109"/>
      <c r="HJ140" s="109"/>
      <c r="HK140" s="109"/>
      <c r="HL140" s="109"/>
      <c r="HM140" s="109"/>
      <c r="HN140" s="109"/>
      <c r="HO140" s="109"/>
      <c r="HP140" s="109"/>
      <c r="HQ140" s="109"/>
      <c r="HR140" s="109"/>
      <c r="HS140" s="109"/>
      <c r="HT140" s="109"/>
      <c r="HU140" s="109"/>
      <c r="HV140" s="109"/>
      <c r="HW140" s="109"/>
      <c r="HX140" s="109"/>
      <c r="HY140" s="109"/>
      <c r="HZ140" s="109"/>
      <c r="IA140" s="109"/>
      <c r="IB140" s="109">
        <v>10</v>
      </c>
      <c r="IC140" s="109"/>
      <c r="ID140" s="109"/>
      <c r="IE140" s="109"/>
      <c r="IF140" s="109"/>
      <c r="IG140" s="109"/>
      <c r="IH140" s="109"/>
      <c r="II140" s="109"/>
      <c r="IJ140" s="109"/>
      <c r="IK140" s="109"/>
      <c r="IL140" s="109"/>
      <c r="IM140" s="109"/>
      <c r="IN140" s="109"/>
      <c r="IO140" s="109"/>
      <c r="IP140" s="109"/>
      <c r="IQ140" s="109"/>
      <c r="IR140" s="109"/>
      <c r="IS140" s="109"/>
      <c r="IT140" s="109"/>
      <c r="IU140" s="109"/>
      <c r="IV140" s="109"/>
      <c r="IW140" s="109"/>
      <c r="IX140" s="109"/>
      <c r="IY140" s="109"/>
      <c r="IZ140" s="109"/>
      <c r="JA140" s="109"/>
      <c r="JB140" s="109"/>
      <c r="JC140" s="109"/>
      <c r="JD140" s="109"/>
      <c r="JE140" s="109"/>
      <c r="JF140" s="109"/>
      <c r="JG140" s="109"/>
      <c r="JH140" s="109"/>
      <c r="JI140" s="109"/>
      <c r="JJ140" s="109"/>
      <c r="JK140" s="109"/>
      <c r="JL140" s="109"/>
      <c r="JM140" s="109"/>
      <c r="JN140" s="109"/>
      <c r="JO140" s="109"/>
      <c r="JP140" s="109"/>
      <c r="JQ140" s="109"/>
      <c r="JR140" s="109"/>
      <c r="JS140" s="109"/>
      <c r="JT140" s="109"/>
      <c r="JU140" s="109"/>
      <c r="JV140" s="109"/>
      <c r="JW140" s="109"/>
      <c r="JX140" s="109"/>
      <c r="JY140" s="109"/>
      <c r="JZ140" s="109"/>
      <c r="KA140" s="109"/>
      <c r="KB140" s="109"/>
      <c r="KC140" s="109"/>
      <c r="KD140" s="109"/>
      <c r="KE140" s="109"/>
      <c r="KF140" s="109"/>
      <c r="KG140" s="109"/>
      <c r="KH140" s="109"/>
      <c r="KI140" s="109"/>
      <c r="KJ140" s="109"/>
      <c r="KK140" s="109"/>
      <c r="KL140" s="109"/>
      <c r="KM140" s="109"/>
      <c r="KN140" s="109"/>
      <c r="KO140" s="109"/>
      <c r="KP140" s="109"/>
      <c r="KQ140" s="109"/>
      <c r="KR140" s="109"/>
      <c r="KS140" s="109"/>
      <c r="KT140" s="109"/>
      <c r="KU140" s="109"/>
      <c r="KV140" s="109"/>
      <c r="KW140" s="109"/>
      <c r="KX140" s="109"/>
      <c r="KY140" s="109"/>
      <c r="KZ140" s="109"/>
      <c r="LA140" s="109"/>
      <c r="LB140" s="109"/>
      <c r="LC140" s="109"/>
      <c r="LD140" s="109"/>
      <c r="LE140" s="109"/>
      <c r="LF140" s="109"/>
      <c r="LG140" s="109"/>
      <c r="LH140" s="109"/>
      <c r="LI140" s="109"/>
      <c r="LJ140" s="109"/>
      <c r="LK140" s="109"/>
      <c r="LL140" s="109"/>
      <c r="LM140" s="109"/>
      <c r="LN140" s="109"/>
      <c r="LO140" s="109"/>
      <c r="LP140" s="109"/>
      <c r="LQ140" s="109"/>
      <c r="LR140" s="109"/>
      <c r="LS140" s="109"/>
      <c r="LT140" s="109">
        <v>1</v>
      </c>
      <c r="LU140" s="109"/>
      <c r="LV140" s="109"/>
      <c r="LW140" s="109"/>
      <c r="LX140" s="109"/>
      <c r="LY140" s="109"/>
      <c r="LZ140" s="109"/>
      <c r="MA140" s="109"/>
      <c r="MB140" s="109"/>
      <c r="MC140" s="109"/>
      <c r="MD140" s="109"/>
      <c r="ME140" s="109"/>
      <c r="MF140" s="109"/>
      <c r="MG140" s="109"/>
      <c r="MH140" s="109"/>
      <c r="MI140" s="109"/>
      <c r="MJ140" s="109"/>
      <c r="MK140" s="109"/>
      <c r="ML140" s="109"/>
      <c r="MM140" s="109"/>
      <c r="MN140" s="109"/>
      <c r="MO140" s="109"/>
      <c r="MP140" s="109"/>
      <c r="MQ140" s="109"/>
      <c r="MR140" s="109"/>
      <c r="MS140" s="109"/>
      <c r="MT140" s="109"/>
      <c r="MU140" s="109"/>
      <c r="MV140" s="109"/>
      <c r="MW140" s="109"/>
      <c r="MX140" s="109"/>
      <c r="MY140" s="109"/>
      <c r="MZ140" s="109"/>
      <c r="NA140" s="109"/>
      <c r="NB140" s="109"/>
      <c r="NC140" s="109"/>
      <c r="ND140" s="109"/>
      <c r="NE140" s="109"/>
      <c r="NF140" s="109"/>
      <c r="NG140" s="109"/>
      <c r="NH140" s="109"/>
      <c r="NI140" s="109"/>
      <c r="NJ140" s="109"/>
      <c r="NK140" s="109"/>
      <c r="NL140" s="109"/>
      <c r="NM140" s="109"/>
      <c r="NN140" s="109"/>
      <c r="NO140" s="109"/>
      <c r="NP140" s="109"/>
      <c r="NQ140" s="109"/>
      <c r="NR140" s="109"/>
      <c r="NS140" s="109"/>
      <c r="NT140" s="109"/>
      <c r="NU140" s="109"/>
      <c r="NV140" s="109"/>
      <c r="NW140" s="109"/>
      <c r="NX140" s="109"/>
      <c r="NY140" s="109"/>
      <c r="NZ140" s="109"/>
      <c r="OA140" s="109"/>
      <c r="OB140" s="109"/>
      <c r="OC140" s="109"/>
      <c r="OD140" s="109"/>
      <c r="OE140" s="109"/>
      <c r="OF140" s="109"/>
      <c r="OG140" s="109"/>
      <c r="OH140" s="109"/>
      <c r="OI140" s="109"/>
      <c r="OJ140" s="109"/>
      <c r="OK140" s="109"/>
      <c r="OL140" s="109"/>
      <c r="OM140" s="109"/>
      <c r="ON140" s="109"/>
      <c r="OO140" s="109"/>
      <c r="OP140" s="109"/>
      <c r="OQ140" s="109"/>
      <c r="OR140" s="109"/>
      <c r="OS140" s="109"/>
      <c r="OT140" s="109"/>
      <c r="OU140" s="109"/>
      <c r="OV140" s="109"/>
      <c r="OW140" s="109"/>
      <c r="OX140" s="109"/>
      <c r="OY140" s="109"/>
      <c r="OZ140" s="109"/>
      <c r="PA140" s="109"/>
      <c r="PB140" s="109"/>
      <c r="PC140" s="109"/>
      <c r="PD140" s="109"/>
      <c r="PE140" s="109"/>
      <c r="PF140" s="109"/>
      <c r="PG140" s="109"/>
      <c r="PH140" s="109"/>
      <c r="PI140" s="109"/>
      <c r="PJ140" s="109"/>
      <c r="PK140" s="109"/>
      <c r="PL140" s="109"/>
      <c r="PM140" s="109"/>
      <c r="PN140" s="109"/>
      <c r="PO140" s="109"/>
      <c r="PP140" s="109"/>
      <c r="PQ140" s="109"/>
      <c r="PR140" s="109"/>
      <c r="PS140" s="109"/>
      <c r="PT140" s="109"/>
      <c r="PU140" s="109"/>
      <c r="PV140" s="109"/>
      <c r="PW140" s="109"/>
      <c r="PX140" s="109"/>
      <c r="PY140" s="109"/>
      <c r="PZ140" s="109"/>
      <c r="QA140" s="109"/>
      <c r="QB140" s="109"/>
      <c r="QC140" s="109"/>
      <c r="QD140" s="109"/>
      <c r="QE140" s="109"/>
      <c r="QF140" s="109"/>
      <c r="QG140" s="109"/>
      <c r="QH140" s="109"/>
      <c r="QI140" s="109"/>
      <c r="QJ140" s="109"/>
      <c r="QK140" s="23">
        <f t="shared" si="2"/>
        <v>41</v>
      </c>
      <c r="QL140" s="125"/>
      <c r="QM140" s="148"/>
      <c r="QN140" s="148"/>
      <c r="QO140" s="125"/>
      <c r="QP140" s="125"/>
      <c r="QQ140" s="125">
        <v>1898.52</v>
      </c>
      <c r="QR140" s="125"/>
      <c r="QS140" s="130"/>
    </row>
    <row r="141" spans="1:461" s="5" customFormat="1" ht="12.75" customHeight="1" x14ac:dyDescent="0.2">
      <c r="A141" s="52">
        <v>44637</v>
      </c>
      <c r="B141" s="90" t="s">
        <v>74</v>
      </c>
      <c r="C141" s="107"/>
      <c r="D141" s="107">
        <v>60</v>
      </c>
      <c r="E141" s="108"/>
      <c r="F141" s="108"/>
      <c r="G141" s="108"/>
      <c r="H141" s="108"/>
      <c r="I141" s="108"/>
      <c r="J141" s="108"/>
      <c r="K141" s="108"/>
      <c r="L141" s="108"/>
      <c r="M141" s="108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 s="109"/>
      <c r="BG141" s="109"/>
      <c r="BH141" s="109"/>
      <c r="BI141" s="109"/>
      <c r="BJ141" s="109"/>
      <c r="BK141" s="109"/>
      <c r="BL141" s="109">
        <v>60</v>
      </c>
      <c r="BM141" s="109"/>
      <c r="BN141" s="109"/>
      <c r="BO141" s="109"/>
      <c r="BP141" s="109"/>
      <c r="BQ141" s="109"/>
      <c r="BR141" s="109"/>
      <c r="BS141" s="109"/>
      <c r="BT141" s="109"/>
      <c r="BU141" s="109"/>
      <c r="BV141" s="109"/>
      <c r="BW141" s="109"/>
      <c r="BX141" s="109"/>
      <c r="BY141" s="109"/>
      <c r="BZ141" s="109"/>
      <c r="CA141" s="109"/>
      <c r="CB141" s="109"/>
      <c r="CC141" s="109"/>
      <c r="CD141" s="109"/>
      <c r="CE141" s="109"/>
      <c r="CF141" s="109"/>
      <c r="CG141" s="109"/>
      <c r="CH141" s="109"/>
      <c r="CI141" s="109"/>
      <c r="CJ141" s="109"/>
      <c r="CK141" s="109"/>
      <c r="CL141" s="109"/>
      <c r="CM141" s="109"/>
      <c r="CN141" s="109"/>
      <c r="CO141" s="109"/>
      <c r="CP141" s="109"/>
      <c r="CQ141" s="109"/>
      <c r="CR141" s="109"/>
      <c r="CS141" s="109"/>
      <c r="CT141" s="109"/>
      <c r="CU141" s="109"/>
      <c r="CV141" s="109"/>
      <c r="CW141" s="109"/>
      <c r="CX141" s="109"/>
      <c r="CY141" s="109"/>
      <c r="CZ141" s="109"/>
      <c r="DA141" s="109"/>
      <c r="DB141" s="109"/>
      <c r="DC141" s="109"/>
      <c r="DD141" s="109"/>
      <c r="DE141" s="109"/>
      <c r="DF141" s="109"/>
      <c r="DG141" s="109"/>
      <c r="DH141" s="109"/>
      <c r="DI141" s="109"/>
      <c r="DJ141" s="109"/>
      <c r="DK141" s="109"/>
      <c r="DL141" s="109"/>
      <c r="DM141" s="109"/>
      <c r="DN141" s="109"/>
      <c r="DO141" s="109"/>
      <c r="DP141" s="109"/>
      <c r="DQ141" s="109"/>
      <c r="DR141" s="109"/>
      <c r="DS141" s="109"/>
      <c r="DT141" s="109"/>
      <c r="DU141" s="109"/>
      <c r="DV141" s="109"/>
      <c r="DW141" s="109"/>
      <c r="DX141" s="109"/>
      <c r="DY141" s="109"/>
      <c r="DZ141" s="109"/>
      <c r="EA141" s="109"/>
      <c r="EB141" s="109"/>
      <c r="EC141" s="109"/>
      <c r="ED141" s="109"/>
      <c r="EE141" s="109"/>
      <c r="EF141" s="109"/>
      <c r="EG141" s="109"/>
      <c r="EH141" s="109"/>
      <c r="EI141" s="109"/>
      <c r="EJ141" s="109"/>
      <c r="EK141" s="109"/>
      <c r="EL141" s="109"/>
      <c r="EM141" s="109"/>
      <c r="EN141" s="109"/>
      <c r="EO141" s="109"/>
      <c r="EP141" s="109"/>
      <c r="EQ141" s="109"/>
      <c r="ER141" s="109"/>
      <c r="ES141" s="109"/>
      <c r="ET141" s="109"/>
      <c r="EU141" s="109"/>
      <c r="EV141" s="109"/>
      <c r="EW141" s="109"/>
      <c r="EX141" s="109"/>
      <c r="EY141" s="109"/>
      <c r="EZ141" s="109"/>
      <c r="FA141" s="109"/>
      <c r="FB141" s="109"/>
      <c r="FC141" s="109"/>
      <c r="FD141" s="109"/>
      <c r="FE141" s="109"/>
      <c r="FF141" s="109"/>
      <c r="FG141" s="109"/>
      <c r="FH141" s="109"/>
      <c r="FI141" s="109"/>
      <c r="FJ141" s="109"/>
      <c r="FK141" s="109"/>
      <c r="FL141" s="109"/>
      <c r="FM141" s="109"/>
      <c r="FN141" s="109"/>
      <c r="FO141" s="109"/>
      <c r="FP141" s="109"/>
      <c r="FQ141" s="109"/>
      <c r="FR141" s="109"/>
      <c r="FS141" s="109"/>
      <c r="FT141" s="109"/>
      <c r="FU141" s="109"/>
      <c r="FV141" s="109"/>
      <c r="FW141" s="109"/>
      <c r="FX141" s="109"/>
      <c r="FY141" s="109"/>
      <c r="FZ141" s="109"/>
      <c r="GA141" s="109"/>
      <c r="GB141" s="109"/>
      <c r="GC141" s="109"/>
      <c r="GD141" s="109"/>
      <c r="GE141" s="109"/>
      <c r="GF141" s="109"/>
      <c r="GG141" s="109">
        <v>20</v>
      </c>
      <c r="GH141" s="109"/>
      <c r="GI141" s="109"/>
      <c r="GJ141" s="109"/>
      <c r="GK141" s="109"/>
      <c r="GL141" s="109"/>
      <c r="GM141" s="109"/>
      <c r="GN141" s="109"/>
      <c r="GO141" s="109"/>
      <c r="GP141" s="109"/>
      <c r="GQ141" s="109"/>
      <c r="GR141" s="109"/>
      <c r="GS141" s="109"/>
      <c r="GT141" s="109"/>
      <c r="GU141" s="109"/>
      <c r="GV141" s="109"/>
      <c r="GW141" s="109"/>
      <c r="GX141" s="109"/>
      <c r="GY141" s="109"/>
      <c r="GZ141" s="109"/>
      <c r="HA141" s="109"/>
      <c r="HB141" s="109"/>
      <c r="HC141" s="109"/>
      <c r="HD141" s="109"/>
      <c r="HE141" s="109"/>
      <c r="HF141" s="109"/>
      <c r="HG141" s="109"/>
      <c r="HH141" s="109"/>
      <c r="HI141" s="109"/>
      <c r="HJ141" s="109"/>
      <c r="HK141" s="109"/>
      <c r="HL141" s="109"/>
      <c r="HM141" s="109"/>
      <c r="HN141" s="109"/>
      <c r="HO141" s="109"/>
      <c r="HP141" s="109"/>
      <c r="HQ141" s="109"/>
      <c r="HR141" s="109"/>
      <c r="HS141" s="109"/>
      <c r="HT141" s="109"/>
      <c r="HU141" s="109"/>
      <c r="HV141" s="109"/>
      <c r="HW141" s="109"/>
      <c r="HX141" s="109"/>
      <c r="HY141" s="109"/>
      <c r="HZ141" s="109"/>
      <c r="IA141" s="109"/>
      <c r="IB141" s="109"/>
      <c r="IC141" s="109"/>
      <c r="ID141" s="109"/>
      <c r="IE141" s="109"/>
      <c r="IF141" s="109"/>
      <c r="IG141" s="109"/>
      <c r="IH141" s="109"/>
      <c r="II141" s="109"/>
      <c r="IJ141" s="109"/>
      <c r="IK141" s="109"/>
      <c r="IL141" s="109"/>
      <c r="IM141" s="109"/>
      <c r="IN141" s="109"/>
      <c r="IO141" s="109"/>
      <c r="IP141" s="109"/>
      <c r="IQ141" s="109"/>
      <c r="IR141" s="109"/>
      <c r="IS141" s="109"/>
      <c r="IT141" s="109"/>
      <c r="IU141" s="109"/>
      <c r="IV141" s="109"/>
      <c r="IW141" s="109"/>
      <c r="IX141" s="109"/>
      <c r="IY141" s="109"/>
      <c r="IZ141" s="109"/>
      <c r="JA141" s="109"/>
      <c r="JB141" s="109"/>
      <c r="JC141" s="109"/>
      <c r="JD141" s="109"/>
      <c r="JE141" s="109"/>
      <c r="JF141" s="109"/>
      <c r="JG141" s="109"/>
      <c r="JH141" s="109"/>
      <c r="JI141" s="109"/>
      <c r="JJ141" s="109"/>
      <c r="JK141" s="109"/>
      <c r="JL141" s="109"/>
      <c r="JM141" s="109"/>
      <c r="JN141" s="109"/>
      <c r="JO141" s="109"/>
      <c r="JP141" s="109"/>
      <c r="JQ141" s="109"/>
      <c r="JR141" s="109"/>
      <c r="JS141" s="109"/>
      <c r="JT141" s="109"/>
      <c r="JU141" s="109"/>
      <c r="JV141" s="109"/>
      <c r="JW141" s="109"/>
      <c r="JX141" s="109"/>
      <c r="JY141" s="109"/>
      <c r="JZ141" s="109"/>
      <c r="KA141" s="109"/>
      <c r="KB141" s="109"/>
      <c r="KC141" s="109"/>
      <c r="KD141" s="109"/>
      <c r="KE141" s="109"/>
      <c r="KF141" s="109"/>
      <c r="KG141" s="109"/>
      <c r="KH141" s="109"/>
      <c r="KI141" s="109"/>
      <c r="KJ141" s="109"/>
      <c r="KK141" s="109"/>
      <c r="KL141" s="109"/>
      <c r="KM141" s="109"/>
      <c r="KN141" s="109"/>
      <c r="KO141" s="109"/>
      <c r="KP141" s="109"/>
      <c r="KQ141" s="109"/>
      <c r="KR141" s="109"/>
      <c r="KS141" s="109"/>
      <c r="KT141" s="109"/>
      <c r="KU141" s="109"/>
      <c r="KV141" s="109"/>
      <c r="KW141" s="109"/>
      <c r="KX141" s="109"/>
      <c r="KY141" s="109"/>
      <c r="KZ141" s="109"/>
      <c r="LA141" s="109"/>
      <c r="LB141" s="109"/>
      <c r="LC141" s="109"/>
      <c r="LD141" s="109"/>
      <c r="LE141" s="109"/>
      <c r="LF141" s="109"/>
      <c r="LG141" s="109"/>
      <c r="LH141" s="109"/>
      <c r="LI141" s="109"/>
      <c r="LJ141" s="109"/>
      <c r="LK141" s="109"/>
      <c r="LL141" s="109"/>
      <c r="LM141" s="109"/>
      <c r="LN141" s="109"/>
      <c r="LO141" s="109"/>
      <c r="LP141" s="109"/>
      <c r="LQ141" s="109"/>
      <c r="LR141" s="109"/>
      <c r="LS141" s="109"/>
      <c r="LT141" s="109"/>
      <c r="LU141" s="109"/>
      <c r="LV141" s="109"/>
      <c r="LW141" s="109"/>
      <c r="LX141" s="109"/>
      <c r="LY141" s="109"/>
      <c r="LZ141" s="109"/>
      <c r="MA141" s="109"/>
      <c r="MB141" s="109"/>
      <c r="MC141" s="109"/>
      <c r="MD141" s="109"/>
      <c r="ME141" s="109"/>
      <c r="MF141" s="109"/>
      <c r="MG141" s="109"/>
      <c r="MH141" s="109"/>
      <c r="MI141" s="109"/>
      <c r="MJ141" s="109"/>
      <c r="MK141" s="109"/>
      <c r="ML141" s="109"/>
      <c r="MM141" s="109"/>
      <c r="MN141" s="109"/>
      <c r="MO141" s="109"/>
      <c r="MP141" s="109"/>
      <c r="MQ141" s="109"/>
      <c r="MR141" s="109"/>
      <c r="MS141" s="109"/>
      <c r="MT141" s="109"/>
      <c r="MU141" s="109"/>
      <c r="MV141" s="109"/>
      <c r="MW141" s="109"/>
      <c r="MX141" s="109"/>
      <c r="MY141" s="109"/>
      <c r="MZ141" s="109"/>
      <c r="NA141" s="109"/>
      <c r="NB141" s="109"/>
      <c r="NC141" s="109"/>
      <c r="ND141" s="109"/>
      <c r="NE141" s="109"/>
      <c r="NF141" s="109"/>
      <c r="NG141" s="109"/>
      <c r="NH141" s="109"/>
      <c r="NI141" s="109"/>
      <c r="NJ141" s="109"/>
      <c r="NK141" s="109"/>
      <c r="NL141" s="109"/>
      <c r="NM141" s="109"/>
      <c r="NN141" s="109"/>
      <c r="NO141" s="109"/>
      <c r="NP141" s="109"/>
      <c r="NQ141" s="109"/>
      <c r="NR141" s="109"/>
      <c r="NS141" s="109"/>
      <c r="NT141" s="109"/>
      <c r="NU141" s="109"/>
      <c r="NV141" s="109"/>
      <c r="NW141" s="109"/>
      <c r="NX141" s="109"/>
      <c r="NY141" s="109"/>
      <c r="NZ141" s="109"/>
      <c r="OA141" s="109"/>
      <c r="OB141" s="109"/>
      <c r="OC141" s="109"/>
      <c r="OD141" s="109"/>
      <c r="OE141" s="109"/>
      <c r="OF141" s="109"/>
      <c r="OG141" s="109"/>
      <c r="OH141" s="109"/>
      <c r="OI141" s="109"/>
      <c r="OJ141" s="109"/>
      <c r="OK141" s="109"/>
      <c r="OL141" s="109"/>
      <c r="OM141" s="109"/>
      <c r="ON141" s="109"/>
      <c r="OO141" s="109"/>
      <c r="OP141" s="109"/>
      <c r="OQ141" s="109"/>
      <c r="OR141" s="109"/>
      <c r="OS141" s="109"/>
      <c r="OT141" s="109"/>
      <c r="OU141" s="109"/>
      <c r="OV141" s="109"/>
      <c r="OW141" s="109"/>
      <c r="OX141" s="109"/>
      <c r="OY141" s="109"/>
      <c r="OZ141" s="109"/>
      <c r="PA141" s="109"/>
      <c r="PB141" s="109"/>
      <c r="PC141" s="109"/>
      <c r="PD141" s="109"/>
      <c r="PE141" s="109"/>
      <c r="PF141" s="109"/>
      <c r="PG141" s="109"/>
      <c r="PH141" s="109"/>
      <c r="PI141" s="109"/>
      <c r="PJ141" s="109"/>
      <c r="PK141" s="109"/>
      <c r="PL141" s="109"/>
      <c r="PM141" s="109"/>
      <c r="PN141" s="109"/>
      <c r="PO141" s="109"/>
      <c r="PP141" s="109"/>
      <c r="PQ141" s="109"/>
      <c r="PR141" s="109"/>
      <c r="PS141" s="109"/>
      <c r="PT141" s="109"/>
      <c r="PU141" s="109"/>
      <c r="PV141" s="109"/>
      <c r="PW141" s="109"/>
      <c r="PX141" s="109"/>
      <c r="PY141" s="109"/>
      <c r="PZ141" s="109"/>
      <c r="QA141" s="109"/>
      <c r="QB141" s="109"/>
      <c r="QC141" s="109"/>
      <c r="QD141" s="109"/>
      <c r="QE141" s="109"/>
      <c r="QF141" s="109"/>
      <c r="QG141" s="109"/>
      <c r="QH141" s="109"/>
      <c r="QI141" s="109"/>
      <c r="QJ141" s="109"/>
      <c r="QK141" s="23">
        <f t="shared" si="2"/>
        <v>140</v>
      </c>
      <c r="QL141" s="125"/>
      <c r="QM141" s="125"/>
      <c r="QN141" s="125">
        <f>1000+2000+2409.6</f>
        <v>5409.6</v>
      </c>
      <c r="QO141" s="125"/>
      <c r="QP141" s="125"/>
      <c r="QQ141" s="125"/>
      <c r="QR141" s="125"/>
      <c r="QS141" s="130"/>
    </row>
    <row r="142" spans="1:461" s="5" customFormat="1" ht="12.75" customHeight="1" x14ac:dyDescent="0.2">
      <c r="A142" s="52">
        <v>44638</v>
      </c>
      <c r="B142" s="90" t="s">
        <v>456</v>
      </c>
      <c r="C142" s="107"/>
      <c r="D142" s="107"/>
      <c r="E142" s="108"/>
      <c r="F142" s="108"/>
      <c r="G142" s="108"/>
      <c r="H142" s="108"/>
      <c r="I142" s="108"/>
      <c r="J142" s="108"/>
      <c r="K142" s="108"/>
      <c r="L142" s="108"/>
      <c r="M142" s="108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 s="109"/>
      <c r="BG142" s="109"/>
      <c r="BH142" s="109"/>
      <c r="BI142" s="109"/>
      <c r="BJ142" s="109"/>
      <c r="BK142" s="109"/>
      <c r="BL142" s="109"/>
      <c r="BM142" s="109"/>
      <c r="BN142" s="109"/>
      <c r="BO142" s="109"/>
      <c r="BP142" s="109"/>
      <c r="BQ142" s="109"/>
      <c r="BR142" s="109"/>
      <c r="BS142" s="109"/>
      <c r="BT142" s="109"/>
      <c r="BU142" s="109"/>
      <c r="BV142" s="109"/>
      <c r="BW142" s="109"/>
      <c r="BX142" s="109"/>
      <c r="BY142" s="109"/>
      <c r="BZ142" s="109"/>
      <c r="CA142" s="109"/>
      <c r="CB142" s="109"/>
      <c r="CC142" s="109">
        <v>80</v>
      </c>
      <c r="CD142" s="109"/>
      <c r="CE142" s="109"/>
      <c r="CF142" s="109"/>
      <c r="CG142" s="109"/>
      <c r="CH142" s="109"/>
      <c r="CI142" s="109"/>
      <c r="CJ142" s="109"/>
      <c r="CK142" s="109"/>
      <c r="CL142" s="109"/>
      <c r="CM142" s="109"/>
      <c r="CN142" s="109"/>
      <c r="CO142" s="109"/>
      <c r="CP142" s="109"/>
      <c r="CQ142" s="109"/>
      <c r="CR142" s="109"/>
      <c r="CS142" s="109"/>
      <c r="CT142" s="109"/>
      <c r="CU142" s="109"/>
      <c r="CV142" s="109"/>
      <c r="CW142" s="109"/>
      <c r="CX142" s="109"/>
      <c r="CY142" s="109"/>
      <c r="CZ142" s="109"/>
      <c r="DA142" s="109"/>
      <c r="DB142" s="109">
        <v>50</v>
      </c>
      <c r="DC142" s="109"/>
      <c r="DD142" s="109"/>
      <c r="DE142" s="109"/>
      <c r="DF142" s="109"/>
      <c r="DG142" s="109"/>
      <c r="DH142" s="109"/>
      <c r="DI142" s="109"/>
      <c r="DJ142" s="109"/>
      <c r="DK142" s="109"/>
      <c r="DL142" s="109"/>
      <c r="DM142" s="109"/>
      <c r="DN142" s="109"/>
      <c r="DO142" s="109"/>
      <c r="DP142" s="109"/>
      <c r="DQ142" s="109"/>
      <c r="DR142" s="109"/>
      <c r="DS142" s="109"/>
      <c r="DT142" s="109"/>
      <c r="DU142" s="109"/>
      <c r="DV142" s="109"/>
      <c r="DW142" s="109"/>
      <c r="DX142" s="109"/>
      <c r="DY142" s="109"/>
      <c r="DZ142" s="109"/>
      <c r="EA142" s="109"/>
      <c r="EB142" s="109"/>
      <c r="EC142" s="109"/>
      <c r="ED142" s="109"/>
      <c r="EE142" s="109"/>
      <c r="EF142" s="109"/>
      <c r="EG142" s="109"/>
      <c r="EH142" s="109"/>
      <c r="EI142" s="109"/>
      <c r="EJ142" s="109"/>
      <c r="EK142" s="109"/>
      <c r="EL142" s="109"/>
      <c r="EM142" s="109"/>
      <c r="EN142" s="109"/>
      <c r="EO142" s="109"/>
      <c r="EP142" s="109"/>
      <c r="EQ142" s="109"/>
      <c r="ER142" s="109"/>
      <c r="ES142" s="109"/>
      <c r="ET142" s="109"/>
      <c r="EU142" s="109"/>
      <c r="EV142" s="109"/>
      <c r="EW142" s="109"/>
      <c r="EX142" s="109"/>
      <c r="EY142" s="109"/>
      <c r="EZ142" s="109"/>
      <c r="FA142" s="109"/>
      <c r="FB142" s="109"/>
      <c r="FC142" s="109"/>
      <c r="FD142" s="109"/>
      <c r="FE142" s="109"/>
      <c r="FF142" s="109"/>
      <c r="FG142" s="109"/>
      <c r="FH142" s="109"/>
      <c r="FI142" s="109"/>
      <c r="FJ142" s="109"/>
      <c r="FK142" s="109"/>
      <c r="FL142" s="109"/>
      <c r="FM142" s="109"/>
      <c r="FN142" s="109"/>
      <c r="FO142" s="109"/>
      <c r="FP142" s="109"/>
      <c r="FQ142" s="109"/>
      <c r="FR142" s="109"/>
      <c r="FS142" s="109"/>
      <c r="FT142" s="109"/>
      <c r="FU142" s="109"/>
      <c r="FV142" s="109"/>
      <c r="FW142" s="109"/>
      <c r="FX142" s="109"/>
      <c r="FY142" s="109"/>
      <c r="FZ142" s="109"/>
      <c r="GA142" s="109"/>
      <c r="GB142" s="109"/>
      <c r="GC142" s="109"/>
      <c r="GD142" s="109"/>
      <c r="GE142" s="109"/>
      <c r="GF142" s="109"/>
      <c r="GG142" s="109"/>
      <c r="GH142" s="109"/>
      <c r="GI142" s="109"/>
      <c r="GJ142" s="109"/>
      <c r="GK142" s="109"/>
      <c r="GL142" s="109"/>
      <c r="GM142" s="109"/>
      <c r="GN142" s="109"/>
      <c r="GO142" s="109"/>
      <c r="GP142" s="109"/>
      <c r="GQ142" s="109"/>
      <c r="GR142" s="109"/>
      <c r="GS142" s="109"/>
      <c r="GT142" s="109"/>
      <c r="GU142" s="109"/>
      <c r="GV142" s="109"/>
      <c r="GW142" s="109"/>
      <c r="GX142" s="109"/>
      <c r="GY142" s="109"/>
      <c r="GZ142" s="109"/>
      <c r="HA142" s="109"/>
      <c r="HB142" s="109"/>
      <c r="HC142" s="109"/>
      <c r="HD142" s="109"/>
      <c r="HE142" s="109"/>
      <c r="HF142" s="109"/>
      <c r="HG142" s="109"/>
      <c r="HH142" s="109"/>
      <c r="HI142" s="109"/>
      <c r="HJ142" s="109"/>
      <c r="HK142" s="109"/>
      <c r="HL142" s="109"/>
      <c r="HM142" s="109"/>
      <c r="HN142" s="109"/>
      <c r="HO142" s="109"/>
      <c r="HP142" s="109"/>
      <c r="HQ142" s="109"/>
      <c r="HR142" s="109"/>
      <c r="HS142" s="109"/>
      <c r="HT142" s="109"/>
      <c r="HU142" s="109"/>
      <c r="HV142" s="109"/>
      <c r="HW142" s="109"/>
      <c r="HX142" s="109"/>
      <c r="HY142" s="109"/>
      <c r="HZ142" s="109"/>
      <c r="IA142" s="109"/>
      <c r="IB142" s="109"/>
      <c r="IC142" s="109"/>
      <c r="ID142" s="109"/>
      <c r="IE142" s="109"/>
      <c r="IF142" s="109"/>
      <c r="IG142" s="109"/>
      <c r="IH142" s="109"/>
      <c r="II142" s="109"/>
      <c r="IJ142" s="109"/>
      <c r="IK142" s="109"/>
      <c r="IL142" s="109"/>
      <c r="IM142" s="109"/>
      <c r="IN142" s="109"/>
      <c r="IO142" s="109"/>
      <c r="IP142" s="109"/>
      <c r="IQ142" s="109"/>
      <c r="IR142" s="109"/>
      <c r="IS142" s="109"/>
      <c r="IT142" s="109"/>
      <c r="IU142" s="109"/>
      <c r="IV142" s="109"/>
      <c r="IW142" s="109"/>
      <c r="IX142" s="109"/>
      <c r="IY142" s="109"/>
      <c r="IZ142" s="109"/>
      <c r="JA142" s="109"/>
      <c r="JB142" s="109"/>
      <c r="JC142" s="109"/>
      <c r="JD142" s="109"/>
      <c r="JE142" s="109"/>
      <c r="JF142" s="109"/>
      <c r="JG142" s="109"/>
      <c r="JH142" s="109"/>
      <c r="JI142" s="109"/>
      <c r="JJ142" s="109"/>
      <c r="JK142" s="109"/>
      <c r="JL142" s="109"/>
      <c r="JM142" s="109"/>
      <c r="JN142" s="109"/>
      <c r="JO142" s="109"/>
      <c r="JP142" s="109"/>
      <c r="JQ142" s="109"/>
      <c r="JR142" s="109"/>
      <c r="JS142" s="109"/>
      <c r="JT142" s="109"/>
      <c r="JU142" s="109"/>
      <c r="JV142" s="109"/>
      <c r="JW142" s="109"/>
      <c r="JX142" s="109"/>
      <c r="JY142" s="109"/>
      <c r="JZ142" s="109"/>
      <c r="KA142" s="109"/>
      <c r="KB142" s="109"/>
      <c r="KC142" s="109"/>
      <c r="KD142" s="109"/>
      <c r="KE142" s="109"/>
      <c r="KF142" s="109"/>
      <c r="KG142" s="109"/>
      <c r="KH142" s="109"/>
      <c r="KI142" s="109"/>
      <c r="KJ142" s="109"/>
      <c r="KK142" s="109"/>
      <c r="KL142" s="109"/>
      <c r="KM142" s="109"/>
      <c r="KN142" s="109"/>
      <c r="KO142" s="109"/>
      <c r="KP142" s="109"/>
      <c r="KQ142" s="109"/>
      <c r="KR142" s="109"/>
      <c r="KS142" s="109"/>
      <c r="KT142" s="109"/>
      <c r="KU142" s="109"/>
      <c r="KV142" s="109"/>
      <c r="KW142" s="109"/>
      <c r="KX142" s="109"/>
      <c r="KY142" s="109"/>
      <c r="KZ142" s="109"/>
      <c r="LA142" s="109"/>
      <c r="LB142" s="109"/>
      <c r="LC142" s="109"/>
      <c r="LD142" s="109"/>
      <c r="LE142" s="109"/>
      <c r="LF142" s="109"/>
      <c r="LG142" s="109"/>
      <c r="LH142" s="109"/>
      <c r="LI142" s="109"/>
      <c r="LJ142" s="109"/>
      <c r="LK142" s="109"/>
      <c r="LL142" s="109"/>
      <c r="LM142" s="109"/>
      <c r="LN142" s="109"/>
      <c r="LO142" s="109"/>
      <c r="LP142" s="109"/>
      <c r="LQ142" s="109"/>
      <c r="LR142" s="109"/>
      <c r="LS142" s="109"/>
      <c r="LT142" s="109"/>
      <c r="LU142" s="109"/>
      <c r="LV142" s="109"/>
      <c r="LW142" s="109"/>
      <c r="LX142" s="109"/>
      <c r="LY142" s="109"/>
      <c r="LZ142" s="109"/>
      <c r="MA142" s="109"/>
      <c r="MB142" s="109"/>
      <c r="MC142" s="109"/>
      <c r="MD142" s="109"/>
      <c r="ME142" s="109"/>
      <c r="MF142" s="109"/>
      <c r="MG142" s="109"/>
      <c r="MH142" s="109"/>
      <c r="MI142" s="109"/>
      <c r="MJ142" s="109"/>
      <c r="MK142" s="109"/>
      <c r="ML142" s="109"/>
      <c r="MM142" s="109"/>
      <c r="MN142" s="109"/>
      <c r="MO142" s="109"/>
      <c r="MP142" s="109"/>
      <c r="MQ142" s="109"/>
      <c r="MR142" s="109"/>
      <c r="MS142" s="109"/>
      <c r="MT142" s="109"/>
      <c r="MU142" s="109"/>
      <c r="MV142" s="109"/>
      <c r="MW142" s="109"/>
      <c r="MX142" s="109"/>
      <c r="MY142" s="109"/>
      <c r="MZ142" s="109"/>
      <c r="NA142" s="109"/>
      <c r="NB142" s="109"/>
      <c r="NC142" s="109"/>
      <c r="ND142" s="109"/>
      <c r="NE142" s="109"/>
      <c r="NF142" s="109"/>
      <c r="NG142" s="109"/>
      <c r="NH142" s="109"/>
      <c r="NI142" s="109"/>
      <c r="NJ142" s="109"/>
      <c r="NK142" s="109"/>
      <c r="NL142" s="109"/>
      <c r="NM142" s="109"/>
      <c r="NN142" s="109"/>
      <c r="NO142" s="109"/>
      <c r="NP142" s="109"/>
      <c r="NQ142" s="109"/>
      <c r="NR142" s="109"/>
      <c r="NS142" s="109"/>
      <c r="NT142" s="109"/>
      <c r="NU142" s="109"/>
      <c r="NV142" s="109"/>
      <c r="NW142" s="109"/>
      <c r="NX142" s="109"/>
      <c r="NY142" s="109"/>
      <c r="NZ142" s="109"/>
      <c r="OA142" s="109"/>
      <c r="OB142" s="109"/>
      <c r="OC142" s="109"/>
      <c r="OD142" s="109"/>
      <c r="OE142" s="109"/>
      <c r="OF142" s="109"/>
      <c r="OG142" s="109"/>
      <c r="OH142" s="109"/>
      <c r="OI142" s="109"/>
      <c r="OJ142" s="109"/>
      <c r="OK142" s="109"/>
      <c r="OL142" s="109"/>
      <c r="OM142" s="109"/>
      <c r="ON142" s="109"/>
      <c r="OO142" s="109"/>
      <c r="OP142" s="109"/>
      <c r="OQ142" s="109"/>
      <c r="OR142" s="109"/>
      <c r="OS142" s="109"/>
      <c r="OT142" s="109"/>
      <c r="OU142" s="109"/>
      <c r="OV142" s="109"/>
      <c r="OW142" s="109"/>
      <c r="OX142" s="109"/>
      <c r="OY142" s="109"/>
      <c r="OZ142" s="109"/>
      <c r="PA142" s="109"/>
      <c r="PB142" s="109"/>
      <c r="PC142" s="109"/>
      <c r="PD142" s="109"/>
      <c r="PE142" s="109"/>
      <c r="PF142" s="109"/>
      <c r="PG142" s="109"/>
      <c r="PH142" s="109"/>
      <c r="PI142" s="109"/>
      <c r="PJ142" s="109"/>
      <c r="PK142" s="109"/>
      <c r="PL142" s="109"/>
      <c r="PM142" s="109"/>
      <c r="PN142" s="109"/>
      <c r="PO142" s="109"/>
      <c r="PP142" s="109"/>
      <c r="PQ142" s="109"/>
      <c r="PR142" s="109"/>
      <c r="PS142" s="109"/>
      <c r="PT142" s="109"/>
      <c r="PU142" s="109"/>
      <c r="PV142" s="109"/>
      <c r="PW142" s="109"/>
      <c r="PX142" s="109"/>
      <c r="PY142" s="109"/>
      <c r="PZ142" s="109"/>
      <c r="QA142" s="109"/>
      <c r="QB142" s="109"/>
      <c r="QC142" s="109"/>
      <c r="QD142" s="109"/>
      <c r="QE142" s="109"/>
      <c r="QF142" s="109"/>
      <c r="QG142" s="109"/>
      <c r="QH142" s="109"/>
      <c r="QI142" s="109"/>
      <c r="QJ142" s="109"/>
      <c r="QK142" s="23">
        <f t="shared" si="2"/>
        <v>130</v>
      </c>
      <c r="QL142" s="125"/>
      <c r="QM142" s="125"/>
      <c r="QN142" s="125">
        <v>5545.2</v>
      </c>
      <c r="QO142" s="125"/>
      <c r="QP142" s="125"/>
      <c r="QQ142" s="125"/>
      <c r="QR142" s="125"/>
    </row>
    <row r="143" spans="1:461" s="5" customFormat="1" ht="12.75" customHeight="1" x14ac:dyDescent="0.2">
      <c r="A143" s="52">
        <v>44638</v>
      </c>
      <c r="B143" s="90" t="s">
        <v>287</v>
      </c>
      <c r="C143" s="107"/>
      <c r="D143" s="107"/>
      <c r="E143" s="108"/>
      <c r="F143" s="108"/>
      <c r="G143" s="108"/>
      <c r="H143" s="108"/>
      <c r="I143" s="108"/>
      <c r="J143" s="108"/>
      <c r="K143" s="108"/>
      <c r="L143" s="108"/>
      <c r="M143" s="108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 s="109"/>
      <c r="BG143" s="109"/>
      <c r="BH143" s="109"/>
      <c r="BI143" s="109"/>
      <c r="BJ143" s="109"/>
      <c r="BK143" s="109"/>
      <c r="BL143" s="109"/>
      <c r="BM143" s="109"/>
      <c r="BN143" s="109"/>
      <c r="BO143" s="109"/>
      <c r="BP143" s="109"/>
      <c r="BQ143" s="109"/>
      <c r="BR143" s="109"/>
      <c r="BS143" s="109"/>
      <c r="BT143" s="109"/>
      <c r="BU143" s="109"/>
      <c r="BV143" s="109"/>
      <c r="BW143" s="109"/>
      <c r="BX143" s="109"/>
      <c r="BY143" s="109"/>
      <c r="BZ143" s="109"/>
      <c r="CA143" s="109"/>
      <c r="CB143" s="109"/>
      <c r="CC143" s="109">
        <v>74</v>
      </c>
      <c r="CD143" s="109"/>
      <c r="CE143" s="109"/>
      <c r="CF143" s="109"/>
      <c r="CG143" s="109"/>
      <c r="CH143" s="109"/>
      <c r="CI143" s="109"/>
      <c r="CJ143" s="109"/>
      <c r="CK143" s="109"/>
      <c r="CL143" s="109"/>
      <c r="CM143" s="109"/>
      <c r="CN143" s="109"/>
      <c r="CO143" s="109"/>
      <c r="CP143" s="109"/>
      <c r="CQ143" s="109"/>
      <c r="CR143" s="109"/>
      <c r="CS143" s="109"/>
      <c r="CT143" s="109"/>
      <c r="CU143" s="109"/>
      <c r="CV143" s="109"/>
      <c r="CW143" s="109"/>
      <c r="CX143" s="109"/>
      <c r="CY143" s="109"/>
      <c r="CZ143" s="109"/>
      <c r="DA143" s="109"/>
      <c r="DB143" s="109"/>
      <c r="DC143" s="109"/>
      <c r="DD143" s="109"/>
      <c r="DE143" s="109"/>
      <c r="DF143" s="109"/>
      <c r="DG143" s="109"/>
      <c r="DH143" s="109"/>
      <c r="DI143" s="109"/>
      <c r="DJ143" s="109"/>
      <c r="DK143" s="109"/>
      <c r="DL143" s="109"/>
      <c r="DM143" s="109"/>
      <c r="DN143" s="109"/>
      <c r="DO143" s="109"/>
      <c r="DP143" s="109"/>
      <c r="DQ143" s="109"/>
      <c r="DR143" s="109"/>
      <c r="DS143" s="109"/>
      <c r="DT143" s="109"/>
      <c r="DU143" s="109"/>
      <c r="DV143" s="109"/>
      <c r="DW143" s="109"/>
      <c r="DX143" s="109"/>
      <c r="DY143" s="109"/>
      <c r="DZ143" s="109"/>
      <c r="EA143" s="109"/>
      <c r="EB143" s="109"/>
      <c r="EC143" s="109"/>
      <c r="ED143" s="109"/>
      <c r="EE143" s="109"/>
      <c r="EF143" s="109"/>
      <c r="EG143" s="109"/>
      <c r="EH143" s="109"/>
      <c r="EI143" s="109"/>
      <c r="EJ143" s="109"/>
      <c r="EK143" s="109"/>
      <c r="EL143" s="109"/>
      <c r="EM143" s="109"/>
      <c r="EN143" s="109"/>
      <c r="EO143" s="109"/>
      <c r="EP143" s="109"/>
      <c r="EQ143" s="109"/>
      <c r="ER143" s="109"/>
      <c r="ES143" s="109"/>
      <c r="ET143" s="109"/>
      <c r="EU143" s="109"/>
      <c r="EV143" s="109"/>
      <c r="EW143" s="109"/>
      <c r="EX143" s="109"/>
      <c r="EY143" s="109"/>
      <c r="EZ143" s="109"/>
      <c r="FA143" s="109"/>
      <c r="FB143" s="109"/>
      <c r="FC143" s="109"/>
      <c r="FD143" s="109"/>
      <c r="FE143" s="109"/>
      <c r="FF143" s="109"/>
      <c r="FG143" s="109"/>
      <c r="FH143" s="109"/>
      <c r="FI143" s="109"/>
      <c r="FJ143" s="109"/>
      <c r="FK143" s="109"/>
      <c r="FL143" s="109"/>
      <c r="FM143" s="109"/>
      <c r="FN143" s="109"/>
      <c r="FO143" s="109"/>
      <c r="FP143" s="109"/>
      <c r="FQ143" s="109"/>
      <c r="FR143" s="109"/>
      <c r="FS143" s="109"/>
      <c r="FT143" s="109"/>
      <c r="FU143" s="109"/>
      <c r="FV143" s="109"/>
      <c r="FW143" s="109"/>
      <c r="FX143" s="109"/>
      <c r="FY143" s="109"/>
      <c r="FZ143" s="109"/>
      <c r="GA143" s="109"/>
      <c r="GB143" s="109"/>
      <c r="GC143" s="109"/>
      <c r="GD143" s="109"/>
      <c r="GE143" s="109"/>
      <c r="GF143" s="109"/>
      <c r="GG143" s="109"/>
      <c r="GH143" s="109"/>
      <c r="GI143" s="109"/>
      <c r="GJ143" s="109"/>
      <c r="GK143" s="109"/>
      <c r="GL143" s="109"/>
      <c r="GM143" s="109"/>
      <c r="GN143" s="109"/>
      <c r="GO143" s="109"/>
      <c r="GP143" s="109"/>
      <c r="GQ143" s="109"/>
      <c r="GR143" s="109"/>
      <c r="GS143" s="109"/>
      <c r="GT143" s="109"/>
      <c r="GU143" s="109"/>
      <c r="GV143" s="109"/>
      <c r="GW143" s="109"/>
      <c r="GX143" s="109"/>
      <c r="GY143" s="109"/>
      <c r="GZ143" s="109"/>
      <c r="HA143" s="109"/>
      <c r="HB143" s="109"/>
      <c r="HC143" s="109"/>
      <c r="HD143" s="109"/>
      <c r="HE143" s="109"/>
      <c r="HF143" s="109"/>
      <c r="HG143" s="109"/>
      <c r="HH143" s="109"/>
      <c r="HI143" s="109"/>
      <c r="HJ143" s="109"/>
      <c r="HK143" s="109"/>
      <c r="HL143" s="109"/>
      <c r="HM143" s="109"/>
      <c r="HN143" s="109"/>
      <c r="HO143" s="109"/>
      <c r="HP143" s="109"/>
      <c r="HQ143" s="109"/>
      <c r="HR143" s="109"/>
      <c r="HS143" s="109"/>
      <c r="HT143" s="109"/>
      <c r="HU143" s="109"/>
      <c r="HV143" s="109"/>
      <c r="HW143" s="109"/>
      <c r="HX143" s="109"/>
      <c r="HY143" s="109"/>
      <c r="HZ143" s="109"/>
      <c r="IA143" s="109"/>
      <c r="IB143" s="109"/>
      <c r="IC143" s="109"/>
      <c r="ID143" s="109"/>
      <c r="IE143" s="109"/>
      <c r="IF143" s="109"/>
      <c r="IG143" s="109"/>
      <c r="IH143" s="109"/>
      <c r="II143" s="109"/>
      <c r="IJ143" s="109"/>
      <c r="IK143" s="109"/>
      <c r="IL143" s="109"/>
      <c r="IM143" s="109"/>
      <c r="IN143" s="109"/>
      <c r="IO143" s="109"/>
      <c r="IP143" s="109"/>
      <c r="IQ143" s="109"/>
      <c r="IR143" s="109"/>
      <c r="IS143" s="109"/>
      <c r="IT143" s="109"/>
      <c r="IU143" s="109"/>
      <c r="IV143" s="109"/>
      <c r="IW143" s="109"/>
      <c r="IX143" s="109"/>
      <c r="IY143" s="109"/>
      <c r="IZ143" s="109"/>
      <c r="JA143" s="109"/>
      <c r="JB143" s="109"/>
      <c r="JC143" s="109"/>
      <c r="JD143" s="109"/>
      <c r="JE143" s="109"/>
      <c r="JF143" s="109"/>
      <c r="JG143" s="109"/>
      <c r="JH143" s="109"/>
      <c r="JI143" s="109"/>
      <c r="JJ143" s="109"/>
      <c r="JK143" s="109"/>
      <c r="JL143" s="109"/>
      <c r="JM143" s="109"/>
      <c r="JN143" s="109"/>
      <c r="JO143" s="109"/>
      <c r="JP143" s="109"/>
      <c r="JQ143" s="109"/>
      <c r="JR143" s="109"/>
      <c r="JS143" s="109"/>
      <c r="JT143" s="109"/>
      <c r="JU143" s="109"/>
      <c r="JV143" s="109"/>
      <c r="JW143" s="109"/>
      <c r="JX143" s="109"/>
      <c r="JY143" s="109"/>
      <c r="JZ143" s="109"/>
      <c r="KA143" s="109"/>
      <c r="KB143" s="109"/>
      <c r="KC143" s="109"/>
      <c r="KD143" s="109"/>
      <c r="KE143" s="109"/>
      <c r="KF143" s="109"/>
      <c r="KG143" s="109"/>
      <c r="KH143" s="109"/>
      <c r="KI143" s="109"/>
      <c r="KJ143" s="109"/>
      <c r="KK143" s="109"/>
      <c r="KL143" s="109"/>
      <c r="KM143" s="109"/>
      <c r="KN143" s="109"/>
      <c r="KO143" s="109"/>
      <c r="KP143" s="109"/>
      <c r="KQ143" s="109"/>
      <c r="KR143" s="109"/>
      <c r="KS143" s="109"/>
      <c r="KT143" s="109"/>
      <c r="KU143" s="109"/>
      <c r="KV143" s="109"/>
      <c r="KW143" s="109"/>
      <c r="KX143" s="109"/>
      <c r="KY143" s="109"/>
      <c r="KZ143" s="109"/>
      <c r="LA143" s="109"/>
      <c r="LB143" s="109"/>
      <c r="LC143" s="109"/>
      <c r="LD143" s="109"/>
      <c r="LE143" s="109"/>
      <c r="LF143" s="109"/>
      <c r="LG143" s="109"/>
      <c r="LH143" s="109"/>
      <c r="LI143" s="109"/>
      <c r="LJ143" s="109"/>
      <c r="LK143" s="109"/>
      <c r="LL143" s="109"/>
      <c r="LM143" s="109"/>
      <c r="LN143" s="109"/>
      <c r="LO143" s="109"/>
      <c r="LP143" s="109"/>
      <c r="LQ143" s="109"/>
      <c r="LR143" s="109"/>
      <c r="LS143" s="109"/>
      <c r="LT143" s="109"/>
      <c r="LU143" s="109"/>
      <c r="LV143" s="109"/>
      <c r="LW143" s="109"/>
      <c r="LX143" s="109"/>
      <c r="LY143" s="109"/>
      <c r="LZ143" s="109"/>
      <c r="MA143" s="109"/>
      <c r="MB143" s="109"/>
      <c r="MC143" s="109"/>
      <c r="MD143" s="109"/>
      <c r="ME143" s="109"/>
      <c r="MF143" s="109"/>
      <c r="MG143" s="109"/>
      <c r="MH143" s="109"/>
      <c r="MI143" s="109"/>
      <c r="MJ143" s="109"/>
      <c r="MK143" s="109"/>
      <c r="ML143" s="109"/>
      <c r="MM143" s="109"/>
      <c r="MN143" s="109"/>
      <c r="MO143" s="109"/>
      <c r="MP143" s="109"/>
      <c r="MQ143" s="109"/>
      <c r="MR143" s="109"/>
      <c r="MS143" s="109"/>
      <c r="MT143" s="109"/>
      <c r="MU143" s="109"/>
      <c r="MV143" s="109"/>
      <c r="MW143" s="109"/>
      <c r="MX143" s="109"/>
      <c r="MY143" s="109"/>
      <c r="MZ143" s="109"/>
      <c r="NA143" s="109"/>
      <c r="NB143" s="109"/>
      <c r="NC143" s="109"/>
      <c r="ND143" s="109"/>
      <c r="NE143" s="109"/>
      <c r="NF143" s="109"/>
      <c r="NG143" s="109"/>
      <c r="NH143" s="109"/>
      <c r="NI143" s="109"/>
      <c r="NJ143" s="109"/>
      <c r="NK143" s="109"/>
      <c r="NL143" s="109"/>
      <c r="NM143" s="109"/>
      <c r="NN143" s="109"/>
      <c r="NO143" s="109"/>
      <c r="NP143" s="109"/>
      <c r="NQ143" s="109"/>
      <c r="NR143" s="109"/>
      <c r="NS143" s="109"/>
      <c r="NT143" s="109"/>
      <c r="NU143" s="109"/>
      <c r="NV143" s="109"/>
      <c r="NW143" s="109"/>
      <c r="NX143" s="109"/>
      <c r="NY143" s="109"/>
      <c r="NZ143" s="109"/>
      <c r="OA143" s="109"/>
      <c r="OB143" s="109"/>
      <c r="OC143" s="109"/>
      <c r="OD143" s="109"/>
      <c r="OE143" s="109"/>
      <c r="OF143" s="109"/>
      <c r="OG143" s="109"/>
      <c r="OH143" s="109"/>
      <c r="OI143" s="109"/>
      <c r="OJ143" s="109"/>
      <c r="OK143" s="109"/>
      <c r="OL143" s="109"/>
      <c r="OM143" s="109"/>
      <c r="ON143" s="109"/>
      <c r="OO143" s="109"/>
      <c r="OP143" s="109"/>
      <c r="OQ143" s="109"/>
      <c r="OR143" s="109"/>
      <c r="OS143" s="109"/>
      <c r="OT143" s="109"/>
      <c r="OU143" s="109"/>
      <c r="OV143" s="109"/>
      <c r="OW143" s="109"/>
      <c r="OX143" s="109"/>
      <c r="OY143" s="109"/>
      <c r="OZ143" s="109"/>
      <c r="PA143" s="109"/>
      <c r="PB143" s="109"/>
      <c r="PC143" s="109"/>
      <c r="PD143" s="109"/>
      <c r="PE143" s="109"/>
      <c r="PF143" s="109"/>
      <c r="PG143" s="109"/>
      <c r="PH143" s="109"/>
      <c r="PI143" s="109"/>
      <c r="PJ143" s="109"/>
      <c r="PK143" s="109"/>
      <c r="PL143" s="109"/>
      <c r="PM143" s="109"/>
      <c r="PN143" s="109"/>
      <c r="PO143" s="109"/>
      <c r="PP143" s="109"/>
      <c r="PQ143" s="109"/>
      <c r="PR143" s="109"/>
      <c r="PS143" s="109"/>
      <c r="PT143" s="109"/>
      <c r="PU143" s="109"/>
      <c r="PV143" s="109"/>
      <c r="PW143" s="109"/>
      <c r="PX143" s="109"/>
      <c r="PY143" s="109"/>
      <c r="PZ143" s="109"/>
      <c r="QA143" s="109"/>
      <c r="QB143" s="109"/>
      <c r="QC143" s="109"/>
      <c r="QD143" s="109"/>
      <c r="QE143" s="109"/>
      <c r="QF143" s="109"/>
      <c r="QG143" s="109"/>
      <c r="QH143" s="109"/>
      <c r="QI143" s="109"/>
      <c r="QJ143" s="109"/>
      <c r="QK143" s="23">
        <f t="shared" si="2"/>
        <v>74</v>
      </c>
      <c r="QL143" s="125"/>
      <c r="QM143" s="125"/>
      <c r="QN143" s="125"/>
      <c r="QO143" s="125"/>
      <c r="QP143" s="125">
        <v>2175.6</v>
      </c>
      <c r="QQ143" s="125"/>
      <c r="QR143" s="125"/>
      <c r="QS143" s="130"/>
    </row>
    <row r="144" spans="1:461" s="5" customFormat="1" ht="12.75" customHeight="1" x14ac:dyDescent="0.2">
      <c r="A144" s="52">
        <v>44638</v>
      </c>
      <c r="B144" s="90" t="s">
        <v>40</v>
      </c>
      <c r="C144" s="107"/>
      <c r="D144" s="107"/>
      <c r="E144" s="108"/>
      <c r="F144" s="108"/>
      <c r="G144" s="108"/>
      <c r="H144" s="108"/>
      <c r="I144" s="108"/>
      <c r="J144" s="108"/>
      <c r="K144" s="108"/>
      <c r="L144" s="108"/>
      <c r="M144" s="108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 s="109"/>
      <c r="BG144" s="109"/>
      <c r="BH144" s="109"/>
      <c r="BI144" s="109"/>
      <c r="BJ144" s="109"/>
      <c r="BK144" s="109"/>
      <c r="BL144" s="109"/>
      <c r="BM144" s="109"/>
      <c r="BN144" s="109"/>
      <c r="BO144" s="109"/>
      <c r="BP144" s="109"/>
      <c r="BQ144" s="109"/>
      <c r="BR144" s="109"/>
      <c r="BS144" s="109"/>
      <c r="BT144" s="109"/>
      <c r="BU144" s="109"/>
      <c r="BV144" s="109"/>
      <c r="BW144" s="109"/>
      <c r="BX144" s="109"/>
      <c r="BY144" s="109"/>
      <c r="BZ144" s="109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109"/>
      <c r="GR144" s="109"/>
      <c r="GS144" s="109"/>
      <c r="GT144" s="109"/>
      <c r="GU144" s="109"/>
      <c r="GV144" s="109"/>
      <c r="GW144" s="109"/>
      <c r="GX144" s="109"/>
      <c r="GY144" s="109"/>
      <c r="GZ144" s="109"/>
      <c r="HA144" s="109"/>
      <c r="HB144" s="109"/>
      <c r="HC144" s="109"/>
      <c r="HD144" s="109"/>
      <c r="HE144" s="109"/>
      <c r="HF144" s="109"/>
      <c r="HG144" s="109"/>
      <c r="HH144" s="109"/>
      <c r="HI144" s="109"/>
      <c r="HJ144" s="109"/>
      <c r="HK144" s="109"/>
      <c r="HL144" s="109"/>
      <c r="HM144" s="109"/>
      <c r="HN144" s="109"/>
      <c r="HO144" s="109"/>
      <c r="HP144" s="109"/>
      <c r="HQ144" s="109"/>
      <c r="HR144" s="109"/>
      <c r="HS144" s="109"/>
      <c r="HT144" s="109"/>
      <c r="HU144" s="109"/>
      <c r="HV144" s="109"/>
      <c r="HW144" s="109"/>
      <c r="HX144" s="109"/>
      <c r="HY144" s="109"/>
      <c r="HZ144" s="109"/>
      <c r="IA144" s="109"/>
      <c r="IB144" s="109"/>
      <c r="IC144" s="109"/>
      <c r="ID144" s="109"/>
      <c r="IE144" s="109"/>
      <c r="IF144" s="109"/>
      <c r="IG144" s="109"/>
      <c r="IH144" s="109"/>
      <c r="II144" s="109"/>
      <c r="IJ144" s="109"/>
      <c r="IK144" s="109"/>
      <c r="IL144" s="109"/>
      <c r="IM144" s="109"/>
      <c r="IN144" s="109"/>
      <c r="IO144" s="109"/>
      <c r="IP144" s="109"/>
      <c r="IQ144" s="109"/>
      <c r="IR144" s="109"/>
      <c r="IS144" s="109"/>
      <c r="IT144" s="109"/>
      <c r="IU144" s="109"/>
      <c r="IV144" s="109"/>
      <c r="IW144" s="109"/>
      <c r="IX144" s="109"/>
      <c r="IY144" s="109"/>
      <c r="IZ144" s="109"/>
      <c r="JA144" s="109"/>
      <c r="JB144" s="109"/>
      <c r="JC144" s="109"/>
      <c r="JD144" s="109"/>
      <c r="JE144" s="109"/>
      <c r="JF144" s="109"/>
      <c r="JG144" s="109"/>
      <c r="JH144" s="109"/>
      <c r="JI144" s="109"/>
      <c r="JJ144" s="109"/>
      <c r="JK144" s="109"/>
      <c r="JL144" s="109"/>
      <c r="JM144" s="109"/>
      <c r="JN144" s="109"/>
      <c r="JO144" s="109"/>
      <c r="JP144" s="109"/>
      <c r="JQ144" s="109"/>
      <c r="JR144" s="109"/>
      <c r="JS144" s="109"/>
      <c r="JT144" s="109">
        <v>20</v>
      </c>
      <c r="JU144" s="109"/>
      <c r="JV144" s="109"/>
      <c r="JW144" s="109"/>
      <c r="JX144" s="109"/>
      <c r="JY144" s="109">
        <v>2</v>
      </c>
      <c r="JZ144" s="109"/>
      <c r="KA144" s="109"/>
      <c r="KB144" s="109"/>
      <c r="KC144" s="109"/>
      <c r="KD144" s="109"/>
      <c r="KE144" s="109"/>
      <c r="KF144" s="109"/>
      <c r="KG144" s="109"/>
      <c r="KH144" s="109"/>
      <c r="KI144" s="109"/>
      <c r="KJ144" s="109"/>
      <c r="KK144" s="109"/>
      <c r="KL144" s="109"/>
      <c r="KM144" s="109"/>
      <c r="KN144" s="109"/>
      <c r="KO144" s="109"/>
      <c r="KP144" s="109"/>
      <c r="KQ144" s="109"/>
      <c r="KR144" s="109"/>
      <c r="KS144" s="109"/>
      <c r="KT144" s="109"/>
      <c r="KU144" s="109"/>
      <c r="KV144" s="109"/>
      <c r="KW144" s="109"/>
      <c r="KX144" s="109"/>
      <c r="KY144" s="109"/>
      <c r="KZ144" s="109"/>
      <c r="LA144" s="109"/>
      <c r="LB144" s="109"/>
      <c r="LC144" s="109"/>
      <c r="LD144" s="109"/>
      <c r="LE144" s="109"/>
      <c r="LF144" s="109"/>
      <c r="LG144" s="109"/>
      <c r="LH144" s="109"/>
      <c r="LI144" s="109"/>
      <c r="LJ144" s="109"/>
      <c r="LK144" s="109"/>
      <c r="LL144" s="109"/>
      <c r="LM144" s="109"/>
      <c r="LN144" s="109"/>
      <c r="LO144" s="109"/>
      <c r="LP144" s="109"/>
      <c r="LQ144" s="109"/>
      <c r="LR144" s="109"/>
      <c r="LS144" s="109"/>
      <c r="LT144" s="109"/>
      <c r="LU144" s="109"/>
      <c r="LV144" s="109"/>
      <c r="LW144" s="109"/>
      <c r="LX144" s="109"/>
      <c r="LY144" s="109"/>
      <c r="LZ144" s="109"/>
      <c r="MA144" s="109"/>
      <c r="MB144" s="109"/>
      <c r="MC144" s="109"/>
      <c r="MD144" s="109"/>
      <c r="ME144" s="109"/>
      <c r="MF144" s="109"/>
      <c r="MG144" s="109"/>
      <c r="MH144" s="109"/>
      <c r="MI144" s="109"/>
      <c r="MJ144" s="109"/>
      <c r="MK144" s="109"/>
      <c r="ML144" s="109"/>
      <c r="MM144" s="109"/>
      <c r="MN144" s="109"/>
      <c r="MO144" s="109"/>
      <c r="MP144" s="109"/>
      <c r="MQ144" s="109"/>
      <c r="MR144" s="109"/>
      <c r="MS144" s="109"/>
      <c r="MT144" s="109"/>
      <c r="MU144" s="109"/>
      <c r="MV144" s="109"/>
      <c r="MW144" s="109"/>
      <c r="MX144" s="109"/>
      <c r="MY144" s="109"/>
      <c r="MZ144" s="109"/>
      <c r="NA144" s="109"/>
      <c r="NB144" s="109"/>
      <c r="NC144" s="109"/>
      <c r="ND144" s="109"/>
      <c r="NE144" s="109"/>
      <c r="NF144" s="109"/>
      <c r="NG144" s="109"/>
      <c r="NH144" s="109"/>
      <c r="NI144" s="109"/>
      <c r="NJ144" s="109"/>
      <c r="NK144" s="109"/>
      <c r="NL144" s="109"/>
      <c r="NM144" s="109"/>
      <c r="NN144" s="109"/>
      <c r="NO144" s="109"/>
      <c r="NP144" s="109"/>
      <c r="NQ144" s="109"/>
      <c r="NR144" s="109"/>
      <c r="NS144" s="109"/>
      <c r="NT144" s="109"/>
      <c r="NU144" s="109"/>
      <c r="NV144" s="109"/>
      <c r="NW144" s="109"/>
      <c r="NX144" s="109"/>
      <c r="NY144" s="109"/>
      <c r="NZ144" s="109"/>
      <c r="OA144" s="109"/>
      <c r="OB144" s="109"/>
      <c r="OC144" s="109"/>
      <c r="OD144" s="109"/>
      <c r="OE144" s="109"/>
      <c r="OF144" s="109"/>
      <c r="OG144" s="109"/>
      <c r="OH144" s="109"/>
      <c r="OI144" s="109"/>
      <c r="OJ144" s="109"/>
      <c r="OK144" s="109"/>
      <c r="OL144" s="109"/>
      <c r="OM144" s="109"/>
      <c r="ON144" s="109"/>
      <c r="OO144" s="109"/>
      <c r="OP144" s="109"/>
      <c r="OQ144" s="109"/>
      <c r="OR144" s="109"/>
      <c r="OS144" s="109"/>
      <c r="OT144" s="109"/>
      <c r="OU144" s="109"/>
      <c r="OV144" s="109"/>
      <c r="OW144" s="109"/>
      <c r="OX144" s="109"/>
      <c r="OY144" s="109"/>
      <c r="OZ144" s="109"/>
      <c r="PA144" s="109"/>
      <c r="PB144" s="109"/>
      <c r="PC144" s="109"/>
      <c r="PD144" s="109"/>
      <c r="PE144" s="109"/>
      <c r="PF144" s="109"/>
      <c r="PG144" s="109"/>
      <c r="PH144" s="109"/>
      <c r="PI144" s="109"/>
      <c r="PJ144" s="109"/>
      <c r="PK144" s="109"/>
      <c r="PL144" s="109"/>
      <c r="PM144" s="109"/>
      <c r="PN144" s="109"/>
      <c r="PO144" s="109"/>
      <c r="PP144" s="109"/>
      <c r="PQ144" s="109"/>
      <c r="PR144" s="109"/>
      <c r="PS144" s="109"/>
      <c r="PT144" s="109"/>
      <c r="PU144" s="109"/>
      <c r="PV144" s="109"/>
      <c r="PW144" s="109"/>
      <c r="PX144" s="109"/>
      <c r="PY144" s="109"/>
      <c r="PZ144" s="109"/>
      <c r="QA144" s="109"/>
      <c r="QB144" s="109"/>
      <c r="QC144" s="109"/>
      <c r="QD144" s="109"/>
      <c r="QE144" s="109"/>
      <c r="QF144" s="109"/>
      <c r="QG144" s="109"/>
      <c r="QH144" s="109"/>
      <c r="QI144" s="109"/>
      <c r="QJ144" s="109"/>
      <c r="QK144" s="23">
        <f t="shared" si="2"/>
        <v>22</v>
      </c>
      <c r="QL144" s="125"/>
      <c r="QM144" s="125"/>
      <c r="QN144" s="125"/>
      <c r="QO144" s="125"/>
      <c r="QP144" s="125">
        <v>1407.7</v>
      </c>
      <c r="QQ144" s="125"/>
      <c r="QR144" s="125"/>
      <c r="QS144" s="130"/>
    </row>
    <row r="145" spans="1:461" s="5" customFormat="1" ht="12.75" customHeight="1" x14ac:dyDescent="0.2">
      <c r="A145" s="52">
        <v>44642</v>
      </c>
      <c r="B145" s="98" t="s">
        <v>343</v>
      </c>
      <c r="C145" s="107"/>
      <c r="D145" s="107"/>
      <c r="E145" s="108"/>
      <c r="F145" s="108"/>
      <c r="G145" s="108"/>
      <c r="H145" s="108"/>
      <c r="I145" s="108"/>
      <c r="J145" s="108"/>
      <c r="K145" s="108"/>
      <c r="L145" s="108"/>
      <c r="M145" s="108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 s="109"/>
      <c r="BG145" s="109"/>
      <c r="BH145" s="109"/>
      <c r="BI145" s="109"/>
      <c r="BJ145" s="109"/>
      <c r="BK145" s="109"/>
      <c r="BL145" s="109"/>
      <c r="BM145" s="109"/>
      <c r="BN145" s="109"/>
      <c r="BO145" s="109"/>
      <c r="BP145" s="109"/>
      <c r="BQ145" s="109"/>
      <c r="BR145" s="109"/>
      <c r="BS145" s="109"/>
      <c r="BT145" s="109"/>
      <c r="BU145" s="109"/>
      <c r="BV145" s="109"/>
      <c r="BW145" s="109"/>
      <c r="BX145" s="109"/>
      <c r="BY145" s="109"/>
      <c r="BZ145" s="109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109"/>
      <c r="GR145" s="109"/>
      <c r="GS145" s="109">
        <v>10</v>
      </c>
      <c r="GT145" s="109"/>
      <c r="GU145" s="109"/>
      <c r="GV145" s="109"/>
      <c r="GW145" s="109"/>
      <c r="GX145" s="109"/>
      <c r="GY145" s="109"/>
      <c r="GZ145" s="109"/>
      <c r="HA145" s="109"/>
      <c r="HB145" s="109"/>
      <c r="HC145" s="109"/>
      <c r="HD145" s="109"/>
      <c r="HE145" s="109"/>
      <c r="HF145" s="109"/>
      <c r="HG145" s="109"/>
      <c r="HH145" s="109"/>
      <c r="HI145" s="109"/>
      <c r="HJ145" s="109"/>
      <c r="HK145" s="109"/>
      <c r="HL145" s="109"/>
      <c r="HM145" s="109"/>
      <c r="HN145" s="109"/>
      <c r="HO145" s="109"/>
      <c r="HP145" s="109"/>
      <c r="HQ145" s="109"/>
      <c r="HR145" s="109"/>
      <c r="HS145" s="109"/>
      <c r="HT145" s="109"/>
      <c r="HU145" s="109"/>
      <c r="HV145" s="109"/>
      <c r="HW145" s="109"/>
      <c r="HX145" s="109"/>
      <c r="HY145" s="109"/>
      <c r="HZ145" s="109"/>
      <c r="IA145" s="109"/>
      <c r="IB145" s="109"/>
      <c r="IC145" s="109"/>
      <c r="ID145" s="109"/>
      <c r="IE145" s="109"/>
      <c r="IF145" s="109"/>
      <c r="IG145" s="109"/>
      <c r="IH145" s="109"/>
      <c r="II145" s="109"/>
      <c r="IJ145" s="109"/>
      <c r="IK145" s="109"/>
      <c r="IL145" s="109"/>
      <c r="IM145" s="109"/>
      <c r="IN145" s="109"/>
      <c r="IO145" s="109"/>
      <c r="IP145" s="109"/>
      <c r="IQ145" s="109"/>
      <c r="IR145" s="109"/>
      <c r="IS145" s="109"/>
      <c r="IT145" s="109"/>
      <c r="IU145" s="109"/>
      <c r="IV145" s="109"/>
      <c r="IW145" s="109"/>
      <c r="IX145" s="109"/>
      <c r="IY145" s="109"/>
      <c r="IZ145" s="109"/>
      <c r="JA145" s="109"/>
      <c r="JB145" s="109"/>
      <c r="JC145" s="109"/>
      <c r="JD145" s="109"/>
      <c r="JE145" s="109"/>
      <c r="JF145" s="109"/>
      <c r="JG145" s="109"/>
      <c r="JH145" s="109"/>
      <c r="JI145" s="109"/>
      <c r="JJ145" s="109"/>
      <c r="JK145" s="109"/>
      <c r="JL145" s="109"/>
      <c r="JM145" s="109"/>
      <c r="JN145" s="109"/>
      <c r="JO145" s="109"/>
      <c r="JP145" s="109"/>
      <c r="JQ145" s="109"/>
      <c r="JR145" s="109"/>
      <c r="JS145" s="109"/>
      <c r="JT145" s="109"/>
      <c r="JU145" s="109"/>
      <c r="JV145" s="109"/>
      <c r="JW145" s="109"/>
      <c r="JX145" s="109"/>
      <c r="JY145" s="109"/>
      <c r="JZ145" s="109"/>
      <c r="KA145" s="109"/>
      <c r="KB145" s="109"/>
      <c r="KC145" s="109"/>
      <c r="KD145" s="109"/>
      <c r="KE145" s="109"/>
      <c r="KF145" s="109"/>
      <c r="KG145" s="109"/>
      <c r="KH145" s="109"/>
      <c r="KI145" s="109"/>
      <c r="KJ145" s="109"/>
      <c r="KK145" s="109"/>
      <c r="KL145" s="109"/>
      <c r="KM145" s="109"/>
      <c r="KN145" s="109"/>
      <c r="KO145" s="109"/>
      <c r="KP145" s="109"/>
      <c r="KQ145" s="109"/>
      <c r="KR145" s="109"/>
      <c r="KS145" s="109"/>
      <c r="KT145" s="109"/>
      <c r="KU145" s="109"/>
      <c r="KV145" s="109"/>
      <c r="KW145" s="109"/>
      <c r="KX145" s="109"/>
      <c r="KY145" s="109"/>
      <c r="KZ145" s="109"/>
      <c r="LA145" s="109"/>
      <c r="LB145" s="109"/>
      <c r="LC145" s="109"/>
      <c r="LD145" s="109"/>
      <c r="LE145" s="109"/>
      <c r="LF145" s="109"/>
      <c r="LG145" s="109"/>
      <c r="LH145" s="109"/>
      <c r="LI145" s="109"/>
      <c r="LJ145" s="109"/>
      <c r="LK145" s="109"/>
      <c r="LL145" s="109"/>
      <c r="LM145" s="109"/>
      <c r="LN145" s="109"/>
      <c r="LO145" s="109"/>
      <c r="LP145" s="109"/>
      <c r="LQ145" s="109"/>
      <c r="LR145" s="109"/>
      <c r="LS145" s="109"/>
      <c r="LT145" s="109"/>
      <c r="LU145" s="109"/>
      <c r="LV145" s="109"/>
      <c r="LW145" s="109"/>
      <c r="LX145" s="109"/>
      <c r="LY145" s="109"/>
      <c r="LZ145" s="109"/>
      <c r="MA145" s="109"/>
      <c r="MB145" s="109"/>
      <c r="MC145" s="109"/>
      <c r="MD145" s="109"/>
      <c r="ME145" s="109"/>
      <c r="MF145" s="109"/>
      <c r="MG145" s="109"/>
      <c r="MH145" s="109"/>
      <c r="MI145" s="109"/>
      <c r="MJ145" s="109"/>
      <c r="MK145" s="109"/>
      <c r="ML145" s="109"/>
      <c r="MM145" s="109"/>
      <c r="MN145" s="109"/>
      <c r="MO145" s="109"/>
      <c r="MP145" s="109"/>
      <c r="MQ145" s="109"/>
      <c r="MR145" s="109"/>
      <c r="MS145" s="109"/>
      <c r="MT145" s="109"/>
      <c r="MU145" s="109"/>
      <c r="MV145" s="109"/>
      <c r="MW145" s="109"/>
      <c r="MX145" s="109"/>
      <c r="MY145" s="109"/>
      <c r="MZ145" s="109"/>
      <c r="NA145" s="109"/>
      <c r="NB145" s="109"/>
      <c r="NC145" s="109"/>
      <c r="ND145" s="109"/>
      <c r="NE145" s="109"/>
      <c r="NF145" s="109"/>
      <c r="NG145" s="109"/>
      <c r="NH145" s="109"/>
      <c r="NI145" s="109"/>
      <c r="NJ145" s="109"/>
      <c r="NK145" s="109"/>
      <c r="NL145" s="109"/>
      <c r="NM145" s="109"/>
      <c r="NN145" s="109"/>
      <c r="NO145" s="109"/>
      <c r="NP145" s="109"/>
      <c r="NQ145" s="109"/>
      <c r="NR145" s="109"/>
      <c r="NS145" s="109"/>
      <c r="NT145" s="109"/>
      <c r="NU145" s="109"/>
      <c r="NV145" s="109"/>
      <c r="NW145" s="109"/>
      <c r="NX145" s="109"/>
      <c r="NY145" s="109"/>
      <c r="NZ145" s="109"/>
      <c r="OA145" s="109"/>
      <c r="OB145" s="109"/>
      <c r="OC145" s="109"/>
      <c r="OD145" s="109"/>
      <c r="OE145" s="109"/>
      <c r="OF145" s="109"/>
      <c r="OG145" s="109"/>
      <c r="OH145" s="109"/>
      <c r="OI145" s="109"/>
      <c r="OJ145" s="109"/>
      <c r="OK145" s="109"/>
      <c r="OL145" s="109"/>
      <c r="OM145" s="109"/>
      <c r="ON145" s="109"/>
      <c r="OO145" s="109"/>
      <c r="OP145" s="109"/>
      <c r="OQ145" s="109"/>
      <c r="OR145" s="109"/>
      <c r="OS145" s="109"/>
      <c r="OT145" s="109"/>
      <c r="OU145" s="109"/>
      <c r="OV145" s="109"/>
      <c r="OW145" s="109"/>
      <c r="OX145" s="109"/>
      <c r="OY145" s="109"/>
      <c r="OZ145" s="109"/>
      <c r="PA145" s="109"/>
      <c r="PB145" s="109"/>
      <c r="PC145" s="109"/>
      <c r="PD145" s="109"/>
      <c r="PE145" s="109"/>
      <c r="PF145" s="109"/>
      <c r="PG145" s="109"/>
      <c r="PH145" s="109"/>
      <c r="PI145" s="109"/>
      <c r="PJ145" s="109"/>
      <c r="PK145" s="109"/>
      <c r="PL145" s="109"/>
      <c r="PM145" s="109"/>
      <c r="PN145" s="109"/>
      <c r="PO145" s="109"/>
      <c r="PP145" s="109"/>
      <c r="PQ145" s="109"/>
      <c r="PR145" s="109"/>
      <c r="PS145" s="109"/>
      <c r="PT145" s="109"/>
      <c r="PU145" s="109"/>
      <c r="PV145" s="109"/>
      <c r="PW145" s="109"/>
      <c r="PX145" s="109"/>
      <c r="PY145" s="109"/>
      <c r="PZ145" s="109"/>
      <c r="QA145" s="109"/>
      <c r="QB145" s="109"/>
      <c r="QC145" s="109"/>
      <c r="QD145" s="109"/>
      <c r="QE145" s="109"/>
      <c r="QF145" s="109"/>
      <c r="QG145" s="109"/>
      <c r="QH145" s="109"/>
      <c r="QI145" s="109"/>
      <c r="QJ145" s="109"/>
      <c r="QK145" s="23">
        <f t="shared" si="2"/>
        <v>10</v>
      </c>
      <c r="QL145" s="125"/>
      <c r="QM145" s="125"/>
      <c r="QN145" s="125">
        <v>712.56</v>
      </c>
      <c r="QO145" s="125"/>
      <c r="QP145" s="125"/>
      <c r="QQ145" s="125"/>
      <c r="QR145" s="125"/>
      <c r="QS145" s="130"/>
    </row>
    <row r="146" spans="1:461" s="5" customFormat="1" ht="12.75" customHeight="1" x14ac:dyDescent="0.2">
      <c r="A146" s="52">
        <v>44642</v>
      </c>
      <c r="B146" s="98" t="s">
        <v>54</v>
      </c>
      <c r="C146" s="107"/>
      <c r="D146" s="107"/>
      <c r="E146" s="108"/>
      <c r="F146" s="108"/>
      <c r="G146" s="108"/>
      <c r="H146" s="108"/>
      <c r="I146" s="108"/>
      <c r="J146" s="108"/>
      <c r="K146" s="108"/>
      <c r="L146" s="108"/>
      <c r="M146" s="108"/>
      <c r="N146" s="109"/>
      <c r="O146" s="109"/>
      <c r="P146" s="109"/>
      <c r="Q146" s="109"/>
      <c r="R146" s="109"/>
      <c r="S146" s="109"/>
      <c r="T146" s="109">
        <v>8</v>
      </c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 s="109"/>
      <c r="BG146" s="109"/>
      <c r="BH146" s="109"/>
      <c r="BI146" s="109"/>
      <c r="BJ146" s="109"/>
      <c r="BK146" s="109"/>
      <c r="BL146" s="109"/>
      <c r="BM146" s="109"/>
      <c r="BN146" s="109"/>
      <c r="BO146" s="109"/>
      <c r="BP146" s="109"/>
      <c r="BQ146" s="109"/>
      <c r="BR146" s="109"/>
      <c r="BS146" s="109"/>
      <c r="BT146" s="109"/>
      <c r="BU146" s="109"/>
      <c r="BV146" s="109"/>
      <c r="BW146" s="109"/>
      <c r="BX146" s="109">
        <v>9</v>
      </c>
      <c r="BY146" s="109"/>
      <c r="BZ146" s="109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>
        <v>10</v>
      </c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>
        <v>9</v>
      </c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109"/>
      <c r="GR146" s="109"/>
      <c r="GS146" s="109"/>
      <c r="GT146" s="109"/>
      <c r="GU146" s="109"/>
      <c r="GV146" s="109"/>
      <c r="GW146" s="109"/>
      <c r="GX146" s="109"/>
      <c r="GY146" s="109"/>
      <c r="GZ146" s="109"/>
      <c r="HA146" s="109"/>
      <c r="HB146" s="109"/>
      <c r="HC146" s="109"/>
      <c r="HD146" s="109"/>
      <c r="HE146" s="109"/>
      <c r="HF146" s="109"/>
      <c r="HG146" s="109"/>
      <c r="HH146" s="109"/>
      <c r="HI146" s="109"/>
      <c r="HJ146" s="109"/>
      <c r="HK146" s="109"/>
      <c r="HL146" s="109"/>
      <c r="HM146" s="109"/>
      <c r="HN146" s="109">
        <v>9</v>
      </c>
      <c r="HO146" s="109"/>
      <c r="HP146" s="109"/>
      <c r="HQ146" s="109"/>
      <c r="HR146" s="109"/>
      <c r="HS146" s="109"/>
      <c r="HT146" s="109"/>
      <c r="HU146" s="109"/>
      <c r="HV146" s="109"/>
      <c r="HW146" s="109"/>
      <c r="HX146" s="109"/>
      <c r="HY146" s="109"/>
      <c r="HZ146" s="109"/>
      <c r="IA146" s="109"/>
      <c r="IB146" s="109"/>
      <c r="IC146" s="109"/>
      <c r="ID146" s="109"/>
      <c r="IE146" s="109"/>
      <c r="IF146" s="109"/>
      <c r="IG146" s="109"/>
      <c r="IH146" s="109"/>
      <c r="II146" s="109"/>
      <c r="IJ146" s="109"/>
      <c r="IK146" s="109"/>
      <c r="IL146" s="109"/>
      <c r="IM146" s="109"/>
      <c r="IN146" s="109"/>
      <c r="IO146" s="109"/>
      <c r="IP146" s="109"/>
      <c r="IQ146" s="109">
        <v>11</v>
      </c>
      <c r="IR146" s="109"/>
      <c r="IS146" s="109"/>
      <c r="IT146" s="109"/>
      <c r="IU146" s="109"/>
      <c r="IV146" s="109"/>
      <c r="IW146" s="109"/>
      <c r="IX146" s="109"/>
      <c r="IY146" s="109"/>
      <c r="IZ146" s="109"/>
      <c r="JA146" s="109"/>
      <c r="JB146" s="109"/>
      <c r="JC146" s="109"/>
      <c r="JD146" s="109"/>
      <c r="JE146" s="109"/>
      <c r="JF146" s="109"/>
      <c r="JG146" s="109"/>
      <c r="JH146" s="109"/>
      <c r="JI146" s="109"/>
      <c r="JJ146" s="109"/>
      <c r="JK146" s="109"/>
      <c r="JL146" s="109"/>
      <c r="JM146" s="109"/>
      <c r="JN146" s="109"/>
      <c r="JO146" s="109"/>
      <c r="JP146" s="109"/>
      <c r="JQ146" s="109"/>
      <c r="JR146" s="109"/>
      <c r="JS146" s="109"/>
      <c r="JT146" s="109"/>
      <c r="JU146" s="109"/>
      <c r="JV146" s="109"/>
      <c r="JW146" s="109"/>
      <c r="JX146" s="109"/>
      <c r="JY146" s="109"/>
      <c r="JZ146" s="109"/>
      <c r="KA146" s="109"/>
      <c r="KB146" s="109"/>
      <c r="KC146" s="109"/>
      <c r="KD146" s="109"/>
      <c r="KE146" s="109"/>
      <c r="KF146" s="109"/>
      <c r="KG146" s="109"/>
      <c r="KH146" s="109"/>
      <c r="KI146" s="109"/>
      <c r="KJ146" s="109"/>
      <c r="KK146" s="109"/>
      <c r="KL146" s="109"/>
      <c r="KM146" s="109"/>
      <c r="KN146" s="109"/>
      <c r="KO146" s="109"/>
      <c r="KP146" s="109"/>
      <c r="KQ146" s="109"/>
      <c r="KR146" s="109"/>
      <c r="KS146" s="109"/>
      <c r="KT146" s="109"/>
      <c r="KU146" s="109"/>
      <c r="KV146" s="109"/>
      <c r="KW146" s="109"/>
      <c r="KX146" s="109"/>
      <c r="KY146" s="109"/>
      <c r="KZ146" s="109"/>
      <c r="LA146" s="109"/>
      <c r="LB146" s="109"/>
      <c r="LC146" s="109"/>
      <c r="LD146" s="109"/>
      <c r="LE146" s="109"/>
      <c r="LF146" s="109"/>
      <c r="LG146" s="109"/>
      <c r="LH146" s="109"/>
      <c r="LI146" s="109"/>
      <c r="LJ146" s="109"/>
      <c r="LK146" s="109"/>
      <c r="LL146" s="109"/>
      <c r="LM146" s="109"/>
      <c r="LN146" s="109"/>
      <c r="LO146" s="109"/>
      <c r="LP146" s="109"/>
      <c r="LQ146" s="109"/>
      <c r="LR146" s="109"/>
      <c r="LS146" s="109"/>
      <c r="LT146" s="109"/>
      <c r="LU146" s="109"/>
      <c r="LV146" s="109"/>
      <c r="LW146" s="109"/>
      <c r="LX146" s="109"/>
      <c r="LY146" s="109"/>
      <c r="LZ146" s="109"/>
      <c r="MA146" s="109"/>
      <c r="MB146" s="109"/>
      <c r="MC146" s="109"/>
      <c r="MD146" s="109"/>
      <c r="ME146" s="109"/>
      <c r="MF146" s="109"/>
      <c r="MG146" s="109"/>
      <c r="MH146" s="109"/>
      <c r="MI146" s="109"/>
      <c r="MJ146" s="109"/>
      <c r="MK146" s="109"/>
      <c r="ML146" s="109"/>
      <c r="MM146" s="109"/>
      <c r="MN146" s="109"/>
      <c r="MO146" s="109"/>
      <c r="MP146" s="109"/>
      <c r="MQ146" s="109"/>
      <c r="MR146" s="109"/>
      <c r="MS146" s="109"/>
      <c r="MT146" s="109"/>
      <c r="MU146" s="109"/>
      <c r="MV146" s="109"/>
      <c r="MW146" s="109"/>
      <c r="MX146" s="109"/>
      <c r="MY146" s="109"/>
      <c r="MZ146" s="109"/>
      <c r="NA146" s="109"/>
      <c r="NB146" s="109"/>
      <c r="NC146" s="109"/>
      <c r="ND146" s="109"/>
      <c r="NE146" s="109"/>
      <c r="NF146" s="109"/>
      <c r="NG146" s="109"/>
      <c r="NH146" s="109"/>
      <c r="NI146" s="109"/>
      <c r="NJ146" s="109"/>
      <c r="NK146" s="109"/>
      <c r="NL146" s="109"/>
      <c r="NM146" s="109"/>
      <c r="NN146" s="109"/>
      <c r="NO146" s="109"/>
      <c r="NP146" s="109"/>
      <c r="NQ146" s="109"/>
      <c r="NR146" s="109"/>
      <c r="NS146" s="109"/>
      <c r="NT146" s="109"/>
      <c r="NU146" s="109"/>
      <c r="NV146" s="109"/>
      <c r="NW146" s="109"/>
      <c r="NX146" s="109"/>
      <c r="NY146" s="109"/>
      <c r="NZ146" s="109"/>
      <c r="OA146" s="109"/>
      <c r="OB146" s="109"/>
      <c r="OC146" s="109"/>
      <c r="OD146" s="109"/>
      <c r="OE146" s="109"/>
      <c r="OF146" s="109"/>
      <c r="OG146" s="109"/>
      <c r="OH146" s="109"/>
      <c r="OI146" s="109"/>
      <c r="OJ146" s="109"/>
      <c r="OK146" s="109"/>
      <c r="OL146" s="109"/>
      <c r="OM146" s="109"/>
      <c r="ON146" s="109"/>
      <c r="OO146" s="109"/>
      <c r="OP146" s="109"/>
      <c r="OQ146" s="109"/>
      <c r="OR146" s="109"/>
      <c r="OS146" s="109"/>
      <c r="OT146" s="109"/>
      <c r="OU146" s="109"/>
      <c r="OV146" s="109"/>
      <c r="OW146" s="109"/>
      <c r="OX146" s="109"/>
      <c r="OY146" s="109"/>
      <c r="OZ146" s="109"/>
      <c r="PA146" s="109"/>
      <c r="PB146" s="109"/>
      <c r="PC146" s="109"/>
      <c r="PD146" s="109"/>
      <c r="PE146" s="109"/>
      <c r="PF146" s="109"/>
      <c r="PG146" s="109"/>
      <c r="PH146" s="109"/>
      <c r="PI146" s="109"/>
      <c r="PJ146" s="109"/>
      <c r="PK146" s="109"/>
      <c r="PL146" s="109"/>
      <c r="PM146" s="109"/>
      <c r="PN146" s="109"/>
      <c r="PO146" s="109"/>
      <c r="PP146" s="109"/>
      <c r="PQ146" s="109"/>
      <c r="PR146" s="109"/>
      <c r="PS146" s="109"/>
      <c r="PT146" s="109"/>
      <c r="PU146" s="109"/>
      <c r="PV146" s="109"/>
      <c r="PW146" s="109"/>
      <c r="PX146" s="109"/>
      <c r="PY146" s="109"/>
      <c r="PZ146" s="109"/>
      <c r="QA146" s="109"/>
      <c r="QB146" s="109"/>
      <c r="QC146" s="109"/>
      <c r="QD146" s="109"/>
      <c r="QE146" s="109"/>
      <c r="QF146" s="109"/>
      <c r="QG146" s="109"/>
      <c r="QH146" s="109"/>
      <c r="QI146" s="109"/>
      <c r="QJ146" s="109"/>
      <c r="QK146" s="23">
        <f t="shared" si="2"/>
        <v>56</v>
      </c>
      <c r="QL146" s="125"/>
      <c r="QM146" s="125"/>
      <c r="QN146" s="125"/>
      <c r="QO146" s="125"/>
      <c r="QP146" s="125">
        <f>1000+1000</f>
        <v>2000</v>
      </c>
      <c r="QQ146" s="125">
        <f>1000+500+1250.46</f>
        <v>2750.46</v>
      </c>
      <c r="QR146" s="125"/>
      <c r="QS146" s="130"/>
    </row>
    <row r="147" spans="1:461" s="5" customFormat="1" ht="12.75" customHeight="1" x14ac:dyDescent="0.2">
      <c r="A147" s="52">
        <v>44643</v>
      </c>
      <c r="B147" s="90" t="s">
        <v>483</v>
      </c>
      <c r="C147" s="107"/>
      <c r="D147" s="107"/>
      <c r="E147" s="108"/>
      <c r="F147" s="108"/>
      <c r="G147" s="108"/>
      <c r="H147" s="108"/>
      <c r="I147" s="108"/>
      <c r="J147" s="108"/>
      <c r="K147" s="108"/>
      <c r="L147" s="108"/>
      <c r="M147" s="108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>
        <v>1</v>
      </c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M147" s="109">
        <v>1</v>
      </c>
      <c r="BN147" s="109"/>
      <c r="BO147" s="109"/>
      <c r="BP147" s="109"/>
      <c r="BQ147" s="109"/>
      <c r="BR147" s="109"/>
      <c r="BS147" s="109"/>
      <c r="BT147" s="109"/>
      <c r="BU147" s="109"/>
      <c r="BV147" s="109"/>
      <c r="BW147" s="109"/>
      <c r="BX147" s="109"/>
      <c r="BY147" s="109"/>
      <c r="BZ147" s="109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>
        <v>1</v>
      </c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109"/>
      <c r="GR147" s="109"/>
      <c r="GS147" s="109"/>
      <c r="GT147" s="109"/>
      <c r="GU147" s="109"/>
      <c r="GV147" s="109"/>
      <c r="GW147" s="109"/>
      <c r="GX147" s="109"/>
      <c r="GY147" s="109"/>
      <c r="GZ147" s="109"/>
      <c r="HA147" s="109"/>
      <c r="HB147" s="109"/>
      <c r="HC147" s="109"/>
      <c r="HD147" s="109"/>
      <c r="HE147" s="109"/>
      <c r="HF147" s="109"/>
      <c r="HG147" s="109"/>
      <c r="HH147" s="109"/>
      <c r="HI147" s="109"/>
      <c r="HJ147" s="109"/>
      <c r="HK147" s="109"/>
      <c r="HL147" s="109"/>
      <c r="HM147" s="109"/>
      <c r="HN147" s="109"/>
      <c r="HO147" s="109"/>
      <c r="HP147" s="109"/>
      <c r="HQ147" s="109"/>
      <c r="HR147" s="109"/>
      <c r="HS147" s="109"/>
      <c r="HT147" s="109"/>
      <c r="HU147" s="109"/>
      <c r="HV147" s="109"/>
      <c r="HW147" s="109"/>
      <c r="HX147" s="109"/>
      <c r="HY147" s="109"/>
      <c r="HZ147" s="109"/>
      <c r="IA147" s="109"/>
      <c r="IB147" s="109"/>
      <c r="IC147" s="109"/>
      <c r="ID147" s="109"/>
      <c r="IE147" s="109"/>
      <c r="IF147" s="109"/>
      <c r="IG147" s="109"/>
      <c r="IH147" s="109"/>
      <c r="II147" s="109"/>
      <c r="IJ147" s="109"/>
      <c r="IK147" s="109"/>
      <c r="IL147" s="109"/>
      <c r="IM147" s="109"/>
      <c r="IN147" s="109"/>
      <c r="IO147" s="109"/>
      <c r="IP147" s="109"/>
      <c r="IQ147" s="109"/>
      <c r="IR147" s="109"/>
      <c r="IS147" s="109"/>
      <c r="IT147" s="109"/>
      <c r="IU147" s="109"/>
      <c r="IV147" s="109"/>
      <c r="IW147" s="109"/>
      <c r="IX147" s="109"/>
      <c r="IY147" s="109"/>
      <c r="IZ147" s="109"/>
      <c r="JA147" s="109"/>
      <c r="JB147" s="109"/>
      <c r="JC147" s="109"/>
      <c r="JD147" s="109"/>
      <c r="JE147" s="109"/>
      <c r="JF147" s="109"/>
      <c r="JG147" s="109"/>
      <c r="JH147" s="109"/>
      <c r="JI147" s="109"/>
      <c r="JJ147" s="109"/>
      <c r="JK147" s="109"/>
      <c r="JL147" s="109"/>
      <c r="JM147" s="109"/>
      <c r="JN147" s="109"/>
      <c r="JO147" s="109"/>
      <c r="JP147" s="109"/>
      <c r="JQ147" s="109"/>
      <c r="JR147" s="109"/>
      <c r="JS147" s="109"/>
      <c r="JT147" s="109"/>
      <c r="JU147" s="109"/>
      <c r="JV147" s="109"/>
      <c r="JW147" s="109"/>
      <c r="JX147" s="109"/>
      <c r="JY147" s="109"/>
      <c r="JZ147" s="109"/>
      <c r="KA147" s="109"/>
      <c r="KB147" s="109"/>
      <c r="KC147" s="109"/>
      <c r="KD147" s="109"/>
      <c r="KE147" s="109"/>
      <c r="KF147" s="109"/>
      <c r="KG147" s="109"/>
      <c r="KH147" s="109"/>
      <c r="KI147" s="109"/>
      <c r="KJ147" s="109"/>
      <c r="KK147" s="109"/>
      <c r="KL147" s="109"/>
      <c r="KM147" s="109"/>
      <c r="KN147" s="109"/>
      <c r="KO147" s="109"/>
      <c r="KP147" s="109"/>
      <c r="KQ147" s="109"/>
      <c r="KR147" s="109"/>
      <c r="KS147" s="109"/>
      <c r="KT147" s="109"/>
      <c r="KU147" s="109"/>
      <c r="KV147" s="109"/>
      <c r="KW147" s="109"/>
      <c r="KX147" s="109"/>
      <c r="KY147" s="109"/>
      <c r="KZ147" s="109"/>
      <c r="LA147" s="109"/>
      <c r="LB147" s="109"/>
      <c r="LC147" s="109"/>
      <c r="LD147" s="109"/>
      <c r="LE147" s="109"/>
      <c r="LF147" s="109"/>
      <c r="LG147" s="109"/>
      <c r="LH147" s="109"/>
      <c r="LI147" s="109"/>
      <c r="LJ147" s="109"/>
      <c r="LK147" s="109"/>
      <c r="LL147" s="109"/>
      <c r="LM147" s="109"/>
      <c r="LN147" s="109"/>
      <c r="LO147" s="109"/>
      <c r="LP147" s="109"/>
      <c r="LQ147" s="109"/>
      <c r="LR147" s="109"/>
      <c r="LS147" s="109"/>
      <c r="LT147" s="109"/>
      <c r="LU147" s="109"/>
      <c r="LV147" s="109"/>
      <c r="LW147" s="109"/>
      <c r="LX147" s="109"/>
      <c r="LY147" s="109"/>
      <c r="LZ147" s="109"/>
      <c r="MA147" s="109"/>
      <c r="MB147" s="109"/>
      <c r="MC147" s="109"/>
      <c r="MD147" s="109"/>
      <c r="ME147" s="109"/>
      <c r="MF147" s="109"/>
      <c r="MG147" s="109"/>
      <c r="MH147" s="109"/>
      <c r="MI147" s="109"/>
      <c r="MJ147" s="109"/>
      <c r="MK147" s="109"/>
      <c r="ML147" s="109"/>
      <c r="MM147" s="109"/>
      <c r="MN147" s="109"/>
      <c r="MO147" s="109"/>
      <c r="MP147" s="109"/>
      <c r="MQ147" s="109"/>
      <c r="MR147" s="109"/>
      <c r="MS147" s="109"/>
      <c r="MT147" s="109"/>
      <c r="MU147" s="109"/>
      <c r="MV147" s="109"/>
      <c r="MW147" s="109"/>
      <c r="MX147" s="109"/>
      <c r="MY147" s="109"/>
      <c r="MZ147" s="109"/>
      <c r="NA147" s="109"/>
      <c r="NB147" s="109"/>
      <c r="NC147" s="109"/>
      <c r="ND147" s="109"/>
      <c r="NE147" s="109"/>
      <c r="NF147" s="109"/>
      <c r="NG147" s="109"/>
      <c r="NH147" s="109"/>
      <c r="NI147" s="109"/>
      <c r="NJ147" s="109"/>
      <c r="NK147" s="109"/>
      <c r="NL147" s="109"/>
      <c r="NM147" s="109"/>
      <c r="NN147" s="109"/>
      <c r="NO147" s="109"/>
      <c r="NP147" s="109"/>
      <c r="NQ147" s="109"/>
      <c r="NR147" s="109"/>
      <c r="NS147" s="109"/>
      <c r="NT147" s="109"/>
      <c r="NU147" s="109"/>
      <c r="NV147" s="109"/>
      <c r="NW147" s="109"/>
      <c r="NX147" s="109"/>
      <c r="NY147" s="109"/>
      <c r="NZ147" s="109"/>
      <c r="OA147" s="109"/>
      <c r="OB147" s="109"/>
      <c r="OC147" s="109"/>
      <c r="OD147" s="109"/>
      <c r="OE147" s="109"/>
      <c r="OF147" s="109"/>
      <c r="OG147" s="109"/>
      <c r="OH147" s="109"/>
      <c r="OI147" s="109"/>
      <c r="OJ147" s="109"/>
      <c r="OK147" s="109"/>
      <c r="OL147" s="109"/>
      <c r="OM147" s="109"/>
      <c r="ON147" s="109"/>
      <c r="OO147" s="109"/>
      <c r="OP147" s="109"/>
      <c r="OQ147" s="109"/>
      <c r="OR147" s="109"/>
      <c r="OS147" s="109"/>
      <c r="OT147" s="109"/>
      <c r="OU147" s="109"/>
      <c r="OV147" s="109"/>
      <c r="OW147" s="109"/>
      <c r="OX147" s="109"/>
      <c r="OY147" s="109"/>
      <c r="OZ147" s="109"/>
      <c r="PA147" s="109"/>
      <c r="PB147" s="109"/>
      <c r="PC147" s="109"/>
      <c r="PD147" s="109"/>
      <c r="PE147" s="109"/>
      <c r="PF147" s="109"/>
      <c r="PG147" s="109"/>
      <c r="PH147" s="109"/>
      <c r="PI147" s="109"/>
      <c r="PJ147" s="109"/>
      <c r="PK147" s="109"/>
      <c r="PL147" s="109"/>
      <c r="PM147" s="109"/>
      <c r="PN147" s="109"/>
      <c r="PO147" s="109"/>
      <c r="PP147" s="109"/>
      <c r="PQ147" s="109"/>
      <c r="PR147" s="109"/>
      <c r="PS147" s="109"/>
      <c r="PT147" s="109"/>
      <c r="PU147" s="109"/>
      <c r="PV147" s="109"/>
      <c r="PW147" s="109"/>
      <c r="PX147" s="109"/>
      <c r="PY147" s="109"/>
      <c r="PZ147" s="109"/>
      <c r="QA147" s="109"/>
      <c r="QB147" s="109"/>
      <c r="QC147" s="109"/>
      <c r="QD147" s="109"/>
      <c r="QE147" s="109"/>
      <c r="QF147" s="109"/>
      <c r="QG147" s="109"/>
      <c r="QH147" s="109"/>
      <c r="QI147" s="109"/>
      <c r="QJ147" s="109"/>
      <c r="QK147" s="23">
        <f t="shared" si="2"/>
        <v>3</v>
      </c>
      <c r="QL147" s="125"/>
      <c r="QM147" s="125"/>
      <c r="QN147" s="125">
        <v>144.88</v>
      </c>
      <c r="QO147" s="125"/>
      <c r="QP147" s="125"/>
      <c r="QQ147" s="125"/>
      <c r="QR147" s="125"/>
      <c r="QS147" s="130"/>
    </row>
    <row r="148" spans="1:461" s="5" customFormat="1" ht="12.75" customHeight="1" x14ac:dyDescent="0.2">
      <c r="A148" s="52">
        <v>44643</v>
      </c>
      <c r="B148" s="98" t="s">
        <v>231</v>
      </c>
      <c r="C148" s="107"/>
      <c r="D148" s="107"/>
      <c r="E148" s="108"/>
      <c r="F148" s="108"/>
      <c r="G148" s="108"/>
      <c r="H148" s="108"/>
      <c r="I148" s="108"/>
      <c r="J148" s="108"/>
      <c r="K148" s="108"/>
      <c r="L148" s="108"/>
      <c r="M148" s="108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 s="109"/>
      <c r="BG148" s="109"/>
      <c r="BH148" s="109"/>
      <c r="BI148" s="109"/>
      <c r="BJ148" s="109"/>
      <c r="BK148" s="109"/>
      <c r="BL148" s="109"/>
      <c r="BM148" s="109"/>
      <c r="BN148" s="109"/>
      <c r="BO148" s="109"/>
      <c r="BP148" s="109"/>
      <c r="BQ148" s="109"/>
      <c r="BR148" s="109"/>
      <c r="BS148" s="109"/>
      <c r="BT148" s="109"/>
      <c r="BU148" s="109"/>
      <c r="BV148" s="109"/>
      <c r="BW148" s="109"/>
      <c r="BX148" s="109"/>
      <c r="BY148" s="109"/>
      <c r="BZ148" s="109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109"/>
      <c r="GR148" s="109"/>
      <c r="GS148" s="109"/>
      <c r="GT148" s="109"/>
      <c r="GU148" s="109"/>
      <c r="GV148" s="109"/>
      <c r="GW148" s="109"/>
      <c r="GX148" s="109"/>
      <c r="GY148" s="109"/>
      <c r="GZ148" s="109"/>
      <c r="HA148" s="109"/>
      <c r="HB148" s="109"/>
      <c r="HC148" s="109"/>
      <c r="HD148" s="109"/>
      <c r="HE148" s="109"/>
      <c r="HF148" s="109"/>
      <c r="HG148" s="109"/>
      <c r="HH148" s="109"/>
      <c r="HI148" s="109"/>
      <c r="HJ148" s="109"/>
      <c r="HK148" s="109"/>
      <c r="HL148" s="109"/>
      <c r="HM148" s="109"/>
      <c r="HN148" s="109"/>
      <c r="HO148" s="109"/>
      <c r="HP148" s="109"/>
      <c r="HQ148" s="109"/>
      <c r="HR148" s="109"/>
      <c r="HS148" s="109"/>
      <c r="HT148" s="109"/>
      <c r="HU148" s="109"/>
      <c r="HV148" s="109"/>
      <c r="HW148" s="109"/>
      <c r="HX148" s="109"/>
      <c r="HY148" s="109"/>
      <c r="HZ148" s="109"/>
      <c r="IA148" s="109"/>
      <c r="IB148" s="109"/>
      <c r="IC148" s="109"/>
      <c r="ID148" s="109"/>
      <c r="IE148" s="109"/>
      <c r="IF148" s="109"/>
      <c r="IG148" s="109"/>
      <c r="IH148" s="109"/>
      <c r="II148" s="109"/>
      <c r="IJ148" s="109"/>
      <c r="IK148" s="109"/>
      <c r="IL148" s="109"/>
      <c r="IM148" s="109"/>
      <c r="IN148" s="109"/>
      <c r="IO148" s="109"/>
      <c r="IP148" s="109"/>
      <c r="IQ148" s="109"/>
      <c r="IR148" s="109"/>
      <c r="IS148" s="109"/>
      <c r="IT148" s="109"/>
      <c r="IU148" s="109"/>
      <c r="IV148" s="109"/>
      <c r="IW148" s="109"/>
      <c r="IX148" s="109"/>
      <c r="IY148" s="109"/>
      <c r="IZ148" s="109"/>
      <c r="JA148" s="109"/>
      <c r="JB148" s="109"/>
      <c r="JC148" s="109"/>
      <c r="JD148" s="109"/>
      <c r="JE148" s="109"/>
      <c r="JF148" s="109"/>
      <c r="JG148" s="109"/>
      <c r="JH148" s="109"/>
      <c r="JI148" s="109"/>
      <c r="JJ148" s="109"/>
      <c r="JK148" s="109"/>
      <c r="JL148" s="109"/>
      <c r="JM148" s="109"/>
      <c r="JN148" s="109"/>
      <c r="JO148" s="109"/>
      <c r="JP148" s="109"/>
      <c r="JQ148" s="109"/>
      <c r="JR148" s="109"/>
      <c r="JS148" s="109"/>
      <c r="JT148" s="109"/>
      <c r="JU148" s="109"/>
      <c r="JV148" s="109"/>
      <c r="JW148" s="109"/>
      <c r="JX148" s="109"/>
      <c r="JY148" s="109"/>
      <c r="JZ148" s="109"/>
      <c r="KA148" s="109"/>
      <c r="KB148" s="109"/>
      <c r="KC148" s="109"/>
      <c r="KD148" s="109"/>
      <c r="KE148" s="109"/>
      <c r="KF148" s="109"/>
      <c r="KG148" s="109"/>
      <c r="KH148" s="109"/>
      <c r="KI148" s="109"/>
      <c r="KJ148" s="109"/>
      <c r="KK148" s="109"/>
      <c r="KL148" s="109"/>
      <c r="KM148" s="109"/>
      <c r="KN148" s="109"/>
      <c r="KO148" s="109"/>
      <c r="KP148" s="109"/>
      <c r="KQ148" s="109"/>
      <c r="KR148" s="109"/>
      <c r="KS148" s="109"/>
      <c r="KT148" s="109"/>
      <c r="KU148" s="109"/>
      <c r="KV148" s="109"/>
      <c r="KW148" s="109"/>
      <c r="KX148" s="109"/>
      <c r="KY148" s="109"/>
      <c r="KZ148" s="109"/>
      <c r="LA148" s="109"/>
      <c r="LB148" s="109"/>
      <c r="LC148" s="109"/>
      <c r="LD148" s="109"/>
      <c r="LE148" s="109"/>
      <c r="LF148" s="109"/>
      <c r="LG148" s="109"/>
      <c r="LH148" s="109"/>
      <c r="LI148" s="109"/>
      <c r="LJ148" s="109"/>
      <c r="LK148" s="109"/>
      <c r="LL148" s="109"/>
      <c r="LM148" s="109"/>
      <c r="LN148" s="109"/>
      <c r="LO148" s="109"/>
      <c r="LP148" s="109"/>
      <c r="LQ148" s="109"/>
      <c r="LR148" s="109"/>
      <c r="LS148" s="109"/>
      <c r="LT148" s="109"/>
      <c r="LU148" s="109"/>
      <c r="LV148" s="109"/>
      <c r="LW148" s="109"/>
      <c r="LX148" s="109"/>
      <c r="LY148" s="109"/>
      <c r="LZ148" s="109"/>
      <c r="MA148" s="109"/>
      <c r="MB148" s="109"/>
      <c r="MC148" s="109"/>
      <c r="MD148" s="109"/>
      <c r="ME148" s="109"/>
      <c r="MF148" s="109"/>
      <c r="MG148" s="109"/>
      <c r="MH148" s="109"/>
      <c r="MI148" s="109"/>
      <c r="MJ148" s="109"/>
      <c r="MK148" s="109"/>
      <c r="ML148" s="109"/>
      <c r="MM148" s="109"/>
      <c r="MN148" s="109"/>
      <c r="MO148" s="109"/>
      <c r="MP148" s="109"/>
      <c r="MQ148" s="109"/>
      <c r="MR148" s="109"/>
      <c r="MS148" s="109"/>
      <c r="MT148" s="109"/>
      <c r="MU148" s="109"/>
      <c r="MV148" s="109"/>
      <c r="MW148" s="109"/>
      <c r="MX148" s="109"/>
      <c r="MY148" s="109"/>
      <c r="MZ148" s="109"/>
      <c r="NA148" s="109"/>
      <c r="NB148" s="109"/>
      <c r="NC148" s="109"/>
      <c r="ND148" s="109"/>
      <c r="NE148" s="109"/>
      <c r="NF148" s="109"/>
      <c r="NG148" s="109"/>
      <c r="NH148" s="109"/>
      <c r="NI148" s="109"/>
      <c r="NJ148" s="109"/>
      <c r="NK148" s="109"/>
      <c r="NL148" s="109"/>
      <c r="NM148" s="109"/>
      <c r="NN148" s="109"/>
      <c r="NO148" s="109"/>
      <c r="NP148" s="109"/>
      <c r="NQ148" s="109"/>
      <c r="NR148" s="109"/>
      <c r="NS148" s="109"/>
      <c r="NT148" s="109"/>
      <c r="NU148" s="109"/>
      <c r="NV148" s="109"/>
      <c r="NW148" s="109"/>
      <c r="NX148" s="109"/>
      <c r="NY148" s="109"/>
      <c r="NZ148" s="109"/>
      <c r="OA148" s="109"/>
      <c r="OB148" s="109"/>
      <c r="OC148" s="109"/>
      <c r="OD148" s="109"/>
      <c r="OE148" s="109"/>
      <c r="OF148" s="109"/>
      <c r="OG148" s="109"/>
      <c r="OH148" s="109"/>
      <c r="OI148" s="109"/>
      <c r="OJ148" s="109"/>
      <c r="OK148" s="109"/>
      <c r="OL148" s="109"/>
      <c r="OM148" s="109"/>
      <c r="ON148" s="109"/>
      <c r="OO148" s="109"/>
      <c r="OP148" s="109"/>
      <c r="OQ148" s="109"/>
      <c r="OR148" s="109"/>
      <c r="OS148" s="109"/>
      <c r="OT148" s="109"/>
      <c r="OU148" s="109"/>
      <c r="OV148" s="109"/>
      <c r="OW148" s="109"/>
      <c r="OX148" s="109"/>
      <c r="OY148" s="109"/>
      <c r="OZ148" s="109"/>
      <c r="PA148" s="109"/>
      <c r="PB148" s="109">
        <v>60</v>
      </c>
      <c r="PC148" s="109"/>
      <c r="PD148" s="109"/>
      <c r="PE148" s="109"/>
      <c r="PF148" s="109"/>
      <c r="PG148" s="109"/>
      <c r="PH148" s="109"/>
      <c r="PI148" s="109"/>
      <c r="PJ148" s="109"/>
      <c r="PK148" s="109"/>
      <c r="PL148" s="109"/>
      <c r="PM148" s="109"/>
      <c r="PN148" s="109"/>
      <c r="PO148" s="109"/>
      <c r="PP148" s="109"/>
      <c r="PQ148" s="109"/>
      <c r="PR148" s="109"/>
      <c r="PS148" s="109"/>
      <c r="PT148" s="109"/>
      <c r="PU148" s="109"/>
      <c r="PV148" s="109"/>
      <c r="PW148" s="109"/>
      <c r="PX148" s="109"/>
      <c r="PY148" s="109"/>
      <c r="PZ148" s="109"/>
      <c r="QA148" s="109"/>
      <c r="QB148" s="109"/>
      <c r="QC148" s="109"/>
      <c r="QD148" s="109"/>
      <c r="QE148" s="109"/>
      <c r="QF148" s="109"/>
      <c r="QG148" s="109"/>
      <c r="QH148" s="109"/>
      <c r="QI148" s="109"/>
      <c r="QJ148" s="109"/>
      <c r="QK148" s="23">
        <f t="shared" si="2"/>
        <v>60</v>
      </c>
      <c r="QL148" s="125"/>
      <c r="QM148" s="125"/>
      <c r="QN148" s="125">
        <v>538.55999999999995</v>
      </c>
      <c r="QO148" s="125"/>
      <c r="QP148" s="125"/>
      <c r="QQ148" s="125"/>
      <c r="QR148" s="125"/>
      <c r="QS148" s="130"/>
    </row>
    <row r="149" spans="1:461" s="5" customFormat="1" ht="12.75" customHeight="1" x14ac:dyDescent="0.2">
      <c r="A149" s="52">
        <v>44643</v>
      </c>
      <c r="B149" s="98" t="s">
        <v>389</v>
      </c>
      <c r="C149" s="107"/>
      <c r="D149" s="107"/>
      <c r="E149" s="108"/>
      <c r="F149" s="108"/>
      <c r="G149" s="108"/>
      <c r="H149" s="108"/>
      <c r="I149" s="108"/>
      <c r="J149" s="108"/>
      <c r="K149" s="108"/>
      <c r="L149" s="108"/>
      <c r="M149" s="108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 s="109"/>
      <c r="BG149" s="109"/>
      <c r="BH149" s="109"/>
      <c r="BI149" s="109"/>
      <c r="BJ149" s="109"/>
      <c r="BK149" s="109"/>
      <c r="BL149" s="109"/>
      <c r="BM149" s="109"/>
      <c r="BN149" s="109"/>
      <c r="BO149" s="109"/>
      <c r="BP149" s="109"/>
      <c r="BQ149" s="109"/>
      <c r="BR149" s="109"/>
      <c r="BS149" s="109"/>
      <c r="BT149" s="109"/>
      <c r="BU149" s="109"/>
      <c r="BV149" s="109"/>
      <c r="BW149" s="109"/>
      <c r="BX149" s="109"/>
      <c r="BY149" s="109"/>
      <c r="BZ149" s="109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109"/>
      <c r="GR149" s="109"/>
      <c r="GS149" s="109"/>
      <c r="GT149" s="109"/>
      <c r="GU149" s="109"/>
      <c r="GV149" s="109"/>
      <c r="GW149" s="109"/>
      <c r="GX149" s="109"/>
      <c r="GY149" s="109"/>
      <c r="GZ149" s="109"/>
      <c r="HA149" s="109"/>
      <c r="HB149" s="109"/>
      <c r="HC149" s="109"/>
      <c r="HD149" s="109"/>
      <c r="HE149" s="109"/>
      <c r="HF149" s="109"/>
      <c r="HG149" s="109"/>
      <c r="HH149" s="109"/>
      <c r="HI149" s="109"/>
      <c r="HJ149" s="109"/>
      <c r="HK149" s="109"/>
      <c r="HL149" s="109"/>
      <c r="HM149" s="109"/>
      <c r="HN149" s="109"/>
      <c r="HO149" s="109"/>
      <c r="HP149" s="109"/>
      <c r="HQ149" s="109"/>
      <c r="HR149" s="109"/>
      <c r="HS149" s="109"/>
      <c r="HT149" s="109"/>
      <c r="HU149" s="109"/>
      <c r="HV149" s="109"/>
      <c r="HW149" s="109"/>
      <c r="HX149" s="109"/>
      <c r="HY149" s="109"/>
      <c r="HZ149" s="109"/>
      <c r="IA149" s="109"/>
      <c r="IB149" s="109"/>
      <c r="IC149" s="109"/>
      <c r="ID149" s="109"/>
      <c r="IE149" s="109"/>
      <c r="IF149" s="109"/>
      <c r="IG149" s="109"/>
      <c r="IH149" s="109"/>
      <c r="II149" s="109"/>
      <c r="IJ149" s="109"/>
      <c r="IK149" s="109"/>
      <c r="IL149" s="109"/>
      <c r="IM149" s="109"/>
      <c r="IN149" s="109"/>
      <c r="IO149" s="109"/>
      <c r="IP149" s="109"/>
      <c r="IQ149" s="109"/>
      <c r="IR149" s="109"/>
      <c r="IS149" s="109"/>
      <c r="IT149" s="109"/>
      <c r="IU149" s="109"/>
      <c r="IV149" s="109"/>
      <c r="IW149" s="109"/>
      <c r="IX149" s="109"/>
      <c r="IY149" s="109"/>
      <c r="IZ149" s="109"/>
      <c r="JA149" s="109"/>
      <c r="JB149" s="109"/>
      <c r="JC149" s="109"/>
      <c r="JD149" s="109"/>
      <c r="JE149" s="109"/>
      <c r="JF149" s="109"/>
      <c r="JG149" s="109"/>
      <c r="JH149" s="109"/>
      <c r="JI149" s="109"/>
      <c r="JJ149" s="109"/>
      <c r="JK149" s="109"/>
      <c r="JL149" s="109"/>
      <c r="JM149" s="109"/>
      <c r="JN149" s="109"/>
      <c r="JO149" s="109"/>
      <c r="JP149" s="109"/>
      <c r="JQ149" s="109"/>
      <c r="JR149" s="109"/>
      <c r="JS149" s="109"/>
      <c r="JT149" s="109"/>
      <c r="JU149" s="109"/>
      <c r="JV149" s="109"/>
      <c r="JW149" s="109"/>
      <c r="JX149" s="109"/>
      <c r="JY149" s="109"/>
      <c r="JZ149" s="109"/>
      <c r="KA149" s="109"/>
      <c r="KB149" s="109"/>
      <c r="KC149" s="109"/>
      <c r="KD149" s="109"/>
      <c r="KE149" s="109"/>
      <c r="KF149" s="109"/>
      <c r="KG149" s="109"/>
      <c r="KH149" s="109"/>
      <c r="KI149" s="109"/>
      <c r="KJ149" s="109"/>
      <c r="KK149" s="109"/>
      <c r="KL149" s="109"/>
      <c r="KM149" s="109"/>
      <c r="KN149" s="109"/>
      <c r="KO149" s="109"/>
      <c r="KP149" s="109"/>
      <c r="KQ149" s="109"/>
      <c r="KR149" s="109"/>
      <c r="KS149" s="109"/>
      <c r="KT149" s="109"/>
      <c r="KU149" s="109"/>
      <c r="KV149" s="109"/>
      <c r="KW149" s="109"/>
      <c r="KX149" s="109"/>
      <c r="KY149" s="109"/>
      <c r="KZ149" s="109"/>
      <c r="LA149" s="109"/>
      <c r="LB149" s="109"/>
      <c r="LC149" s="109"/>
      <c r="LD149" s="109"/>
      <c r="LE149" s="109"/>
      <c r="LF149" s="109"/>
      <c r="LG149" s="109"/>
      <c r="LH149" s="109"/>
      <c r="LI149" s="109"/>
      <c r="LJ149" s="109"/>
      <c r="LK149" s="109"/>
      <c r="LL149" s="109"/>
      <c r="LM149" s="109"/>
      <c r="LN149" s="109"/>
      <c r="LO149" s="109"/>
      <c r="LP149" s="109"/>
      <c r="LQ149" s="109"/>
      <c r="LR149" s="109"/>
      <c r="LS149" s="109"/>
      <c r="LT149" s="109"/>
      <c r="LU149" s="109"/>
      <c r="LV149" s="109"/>
      <c r="LW149" s="109"/>
      <c r="LX149" s="109"/>
      <c r="LY149" s="109"/>
      <c r="LZ149" s="109"/>
      <c r="MA149" s="109"/>
      <c r="MB149" s="109"/>
      <c r="MC149" s="109"/>
      <c r="MD149" s="109"/>
      <c r="ME149" s="109"/>
      <c r="MF149" s="109"/>
      <c r="MG149" s="109"/>
      <c r="MH149" s="109"/>
      <c r="MI149" s="109"/>
      <c r="MJ149" s="109"/>
      <c r="MK149" s="109"/>
      <c r="ML149" s="109"/>
      <c r="MM149" s="109"/>
      <c r="MN149" s="109"/>
      <c r="MO149" s="109"/>
      <c r="MP149" s="109"/>
      <c r="MQ149" s="109"/>
      <c r="MR149" s="109"/>
      <c r="MS149" s="109"/>
      <c r="MT149" s="109"/>
      <c r="MU149" s="109"/>
      <c r="MV149" s="109"/>
      <c r="MW149" s="109"/>
      <c r="MX149" s="109"/>
      <c r="MY149" s="109"/>
      <c r="MZ149" s="109"/>
      <c r="NA149" s="109"/>
      <c r="NB149" s="109"/>
      <c r="NC149" s="109"/>
      <c r="ND149" s="109"/>
      <c r="NE149" s="109"/>
      <c r="NF149" s="109"/>
      <c r="NG149" s="109"/>
      <c r="NH149" s="109"/>
      <c r="NI149" s="109"/>
      <c r="NJ149" s="109"/>
      <c r="NK149" s="109"/>
      <c r="NL149" s="109"/>
      <c r="NM149" s="109"/>
      <c r="NN149" s="109"/>
      <c r="NO149" s="109"/>
      <c r="NP149" s="109"/>
      <c r="NQ149" s="109"/>
      <c r="NR149" s="109"/>
      <c r="NS149" s="109"/>
      <c r="NT149" s="109"/>
      <c r="NU149" s="109"/>
      <c r="NV149" s="109"/>
      <c r="NW149" s="109"/>
      <c r="NX149" s="109"/>
      <c r="NY149" s="109"/>
      <c r="NZ149" s="109"/>
      <c r="OA149" s="109">
        <v>3</v>
      </c>
      <c r="OB149" s="109"/>
      <c r="OC149" s="109"/>
      <c r="OD149" s="109"/>
      <c r="OE149" s="109"/>
      <c r="OF149" s="109"/>
      <c r="OG149" s="109"/>
      <c r="OH149" s="109"/>
      <c r="OI149" s="109"/>
      <c r="OJ149" s="109"/>
      <c r="OK149" s="109"/>
      <c r="OL149" s="109"/>
      <c r="OM149" s="109"/>
      <c r="ON149" s="109"/>
      <c r="OO149" s="109"/>
      <c r="OP149" s="109"/>
      <c r="OQ149" s="109"/>
      <c r="OR149" s="109"/>
      <c r="OS149" s="109"/>
      <c r="OT149" s="109"/>
      <c r="OU149" s="109"/>
      <c r="OV149" s="109"/>
      <c r="OW149" s="109"/>
      <c r="OX149" s="109"/>
      <c r="OY149" s="109"/>
      <c r="OZ149" s="109"/>
      <c r="PA149" s="109"/>
      <c r="PB149" s="109"/>
      <c r="PC149" s="109"/>
      <c r="PD149" s="109"/>
      <c r="PE149" s="109"/>
      <c r="PF149" s="109"/>
      <c r="PG149" s="109"/>
      <c r="PH149" s="109"/>
      <c r="PI149" s="109"/>
      <c r="PJ149" s="109"/>
      <c r="PK149" s="109"/>
      <c r="PL149" s="109"/>
      <c r="PM149" s="109"/>
      <c r="PN149" s="109"/>
      <c r="PO149" s="109"/>
      <c r="PP149" s="109"/>
      <c r="PQ149" s="109"/>
      <c r="PR149" s="109"/>
      <c r="PS149" s="109"/>
      <c r="PT149" s="109"/>
      <c r="PU149" s="109"/>
      <c r="PV149" s="109"/>
      <c r="PW149" s="109"/>
      <c r="PX149" s="109"/>
      <c r="PY149" s="109"/>
      <c r="PZ149" s="109"/>
      <c r="QA149" s="109"/>
      <c r="QB149" s="109"/>
      <c r="QC149" s="109"/>
      <c r="QD149" s="109"/>
      <c r="QE149" s="109"/>
      <c r="QF149" s="109"/>
      <c r="QG149" s="109"/>
      <c r="QH149" s="109"/>
      <c r="QI149" s="109"/>
      <c r="QJ149" s="109"/>
      <c r="QK149" s="23">
        <f t="shared" si="2"/>
        <v>3</v>
      </c>
      <c r="QL149" s="125"/>
      <c r="QM149" s="125"/>
      <c r="QN149" s="125">
        <v>109.33</v>
      </c>
      <c r="QO149" s="125"/>
      <c r="QP149" s="125"/>
      <c r="QQ149" s="125"/>
      <c r="QR149" s="125"/>
      <c r="QS149" s="130"/>
    </row>
    <row r="150" spans="1:461" s="5" customFormat="1" ht="12.75" customHeight="1" x14ac:dyDescent="0.2">
      <c r="A150" s="52">
        <v>44645</v>
      </c>
      <c r="B150" s="98" t="s">
        <v>354</v>
      </c>
      <c r="C150" s="107"/>
      <c r="D150" s="107"/>
      <c r="E150" s="108"/>
      <c r="F150" s="108"/>
      <c r="G150" s="108"/>
      <c r="H150" s="108"/>
      <c r="I150" s="108"/>
      <c r="J150" s="108"/>
      <c r="K150" s="108"/>
      <c r="L150" s="108"/>
      <c r="M150" s="108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 s="109"/>
      <c r="BG150" s="109"/>
      <c r="BH150" s="109"/>
      <c r="BI150" s="109"/>
      <c r="BJ150" s="109"/>
      <c r="BK150" s="109"/>
      <c r="BL150" s="109"/>
      <c r="BM150" s="109"/>
      <c r="BN150" s="109"/>
      <c r="BO150" s="109"/>
      <c r="BP150" s="109"/>
      <c r="BQ150" s="109"/>
      <c r="BR150" s="109"/>
      <c r="BS150" s="109"/>
      <c r="BT150" s="109"/>
      <c r="BU150" s="109"/>
      <c r="BV150" s="109"/>
      <c r="BW150" s="109"/>
      <c r="BX150" s="109"/>
      <c r="BY150" s="109"/>
      <c r="BZ150" s="109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GQ150" s="109"/>
      <c r="GR150" s="109"/>
      <c r="GS150" s="109"/>
      <c r="GT150" s="109"/>
      <c r="GU150" s="109"/>
      <c r="GV150" s="109"/>
      <c r="GW150" s="109"/>
      <c r="GX150" s="109"/>
      <c r="GY150" s="109"/>
      <c r="GZ150" s="109"/>
      <c r="HA150" s="109"/>
      <c r="HB150" s="109"/>
      <c r="HC150" s="109"/>
      <c r="HD150" s="109"/>
      <c r="HE150" s="109"/>
      <c r="HF150" s="109"/>
      <c r="HG150" s="109"/>
      <c r="HH150" s="109"/>
      <c r="HI150" s="109"/>
      <c r="HJ150" s="109"/>
      <c r="HK150" s="109"/>
      <c r="HL150" s="109"/>
      <c r="HM150" s="109"/>
      <c r="HN150" s="109"/>
      <c r="HO150" s="109"/>
      <c r="HP150" s="109"/>
      <c r="HQ150" s="109"/>
      <c r="HR150" s="109"/>
      <c r="HS150" s="109"/>
      <c r="HT150" s="109"/>
      <c r="HU150" s="109"/>
      <c r="HV150" s="109"/>
      <c r="HW150" s="109"/>
      <c r="HX150" s="109"/>
      <c r="HY150" s="109"/>
      <c r="HZ150" s="109"/>
      <c r="IA150" s="109"/>
      <c r="IB150" s="109"/>
      <c r="IC150" s="109"/>
      <c r="ID150" s="109"/>
      <c r="IE150" s="109"/>
      <c r="IF150" s="109"/>
      <c r="IG150" s="109"/>
      <c r="IH150" s="109"/>
      <c r="II150" s="109"/>
      <c r="IJ150" s="109"/>
      <c r="IK150" s="109"/>
      <c r="IL150" s="109"/>
      <c r="IM150" s="109"/>
      <c r="IN150" s="109"/>
      <c r="IO150" s="109"/>
      <c r="IP150" s="109"/>
      <c r="IQ150" s="109"/>
      <c r="IR150" s="109"/>
      <c r="IS150" s="109"/>
      <c r="IT150" s="109"/>
      <c r="IU150" s="109"/>
      <c r="IV150" s="109">
        <v>50</v>
      </c>
      <c r="IW150" s="109"/>
      <c r="IX150" s="109"/>
      <c r="IY150" s="109"/>
      <c r="IZ150" s="109"/>
      <c r="JA150" s="109"/>
      <c r="JB150" s="109"/>
      <c r="JC150" s="109"/>
      <c r="JD150" s="109"/>
      <c r="JE150" s="109"/>
      <c r="JF150" s="109"/>
      <c r="JG150" s="109"/>
      <c r="JH150" s="109"/>
      <c r="JI150" s="109"/>
      <c r="JJ150" s="109"/>
      <c r="JK150" s="109"/>
      <c r="JL150" s="109"/>
      <c r="JM150" s="109"/>
      <c r="JN150" s="109"/>
      <c r="JO150" s="109"/>
      <c r="JP150" s="109"/>
      <c r="JQ150" s="109"/>
      <c r="JR150" s="109"/>
      <c r="JS150" s="109"/>
      <c r="JT150" s="109"/>
      <c r="JU150" s="109"/>
      <c r="JV150" s="109"/>
      <c r="JW150" s="109"/>
      <c r="JX150" s="109"/>
      <c r="JY150" s="109"/>
      <c r="JZ150" s="109"/>
      <c r="KA150" s="109"/>
      <c r="KB150" s="109"/>
      <c r="KC150" s="109"/>
      <c r="KD150" s="109"/>
      <c r="KE150" s="109"/>
      <c r="KF150" s="109"/>
      <c r="KG150" s="109"/>
      <c r="KH150" s="109"/>
      <c r="KI150" s="109"/>
      <c r="KJ150" s="109"/>
      <c r="KK150" s="109"/>
      <c r="KL150" s="109"/>
      <c r="KM150" s="109"/>
      <c r="KN150" s="109"/>
      <c r="KO150" s="109"/>
      <c r="KP150" s="109"/>
      <c r="KQ150" s="109"/>
      <c r="KR150" s="109"/>
      <c r="KS150" s="109"/>
      <c r="KT150" s="109"/>
      <c r="KU150" s="109"/>
      <c r="KV150" s="109"/>
      <c r="KW150" s="109"/>
      <c r="KX150" s="109"/>
      <c r="KY150" s="109"/>
      <c r="KZ150" s="109"/>
      <c r="LA150" s="109"/>
      <c r="LB150" s="109"/>
      <c r="LC150" s="109"/>
      <c r="LD150" s="109"/>
      <c r="LE150" s="109"/>
      <c r="LF150" s="109"/>
      <c r="LG150" s="109"/>
      <c r="LH150" s="109"/>
      <c r="LI150" s="109"/>
      <c r="LJ150" s="109"/>
      <c r="LK150" s="109"/>
      <c r="LL150" s="109"/>
      <c r="LM150" s="109"/>
      <c r="LN150" s="109"/>
      <c r="LO150" s="109"/>
      <c r="LP150" s="109"/>
      <c r="LQ150" s="109"/>
      <c r="LR150" s="109"/>
      <c r="LS150" s="109"/>
      <c r="LT150" s="109"/>
      <c r="LU150" s="109"/>
      <c r="LV150" s="109"/>
      <c r="LW150" s="109"/>
      <c r="LX150" s="109"/>
      <c r="LY150" s="109"/>
      <c r="LZ150" s="109"/>
      <c r="MA150" s="109"/>
      <c r="MB150" s="109"/>
      <c r="MC150" s="109"/>
      <c r="MD150" s="109"/>
      <c r="ME150" s="109"/>
      <c r="MF150" s="109"/>
      <c r="MG150" s="109"/>
      <c r="MH150" s="109"/>
      <c r="MI150" s="109"/>
      <c r="MJ150" s="109"/>
      <c r="MK150" s="109"/>
      <c r="ML150" s="109"/>
      <c r="MM150" s="109"/>
      <c r="MN150" s="109"/>
      <c r="MO150" s="109"/>
      <c r="MP150" s="109"/>
      <c r="MQ150" s="109"/>
      <c r="MR150" s="109"/>
      <c r="MS150" s="109"/>
      <c r="MT150" s="109"/>
      <c r="MU150" s="109"/>
      <c r="MV150" s="109"/>
      <c r="MW150" s="109"/>
      <c r="MX150" s="109"/>
      <c r="MY150" s="109"/>
      <c r="MZ150" s="109"/>
      <c r="NA150" s="109"/>
      <c r="NB150" s="109"/>
      <c r="NC150" s="109"/>
      <c r="ND150" s="109"/>
      <c r="NE150" s="109"/>
      <c r="NF150" s="109"/>
      <c r="NG150" s="109"/>
      <c r="NH150" s="109"/>
      <c r="NI150" s="109"/>
      <c r="NJ150" s="109"/>
      <c r="NK150" s="109"/>
      <c r="NL150" s="109"/>
      <c r="NM150" s="109"/>
      <c r="NN150" s="109"/>
      <c r="NO150" s="109"/>
      <c r="NP150" s="109"/>
      <c r="NQ150" s="109"/>
      <c r="NR150" s="109"/>
      <c r="NS150" s="109"/>
      <c r="NT150" s="109"/>
      <c r="NU150" s="109"/>
      <c r="NV150" s="109"/>
      <c r="NW150" s="109"/>
      <c r="NX150" s="109"/>
      <c r="NY150" s="109"/>
      <c r="NZ150" s="109"/>
      <c r="OA150" s="109"/>
      <c r="OB150" s="109"/>
      <c r="OC150" s="109"/>
      <c r="OD150" s="109"/>
      <c r="OE150" s="109"/>
      <c r="OF150" s="109"/>
      <c r="OG150" s="109"/>
      <c r="OH150" s="109"/>
      <c r="OI150" s="109"/>
      <c r="OJ150" s="109"/>
      <c r="OK150" s="109"/>
      <c r="OL150" s="109"/>
      <c r="OM150" s="109"/>
      <c r="ON150" s="109"/>
      <c r="OO150" s="109"/>
      <c r="OP150" s="109"/>
      <c r="OQ150" s="109"/>
      <c r="OR150" s="109"/>
      <c r="OS150" s="109"/>
      <c r="OT150" s="109"/>
      <c r="OU150" s="109"/>
      <c r="OV150" s="109"/>
      <c r="OW150" s="109"/>
      <c r="OX150" s="109"/>
      <c r="OY150" s="109"/>
      <c r="OZ150" s="109"/>
      <c r="PA150" s="109"/>
      <c r="PB150" s="109"/>
      <c r="PC150" s="109"/>
      <c r="PD150" s="109"/>
      <c r="PE150" s="109"/>
      <c r="PF150" s="109"/>
      <c r="PG150" s="109"/>
      <c r="PH150" s="109"/>
      <c r="PI150" s="109"/>
      <c r="PJ150" s="109"/>
      <c r="PK150" s="109"/>
      <c r="PL150" s="109"/>
      <c r="PM150" s="109"/>
      <c r="PN150" s="109"/>
      <c r="PO150" s="109"/>
      <c r="PP150" s="109"/>
      <c r="PQ150" s="109"/>
      <c r="PR150" s="109"/>
      <c r="PS150" s="109"/>
      <c r="PT150" s="109"/>
      <c r="PU150" s="109"/>
      <c r="PV150" s="109"/>
      <c r="PW150" s="109"/>
      <c r="PX150" s="109"/>
      <c r="PY150" s="109"/>
      <c r="PZ150" s="109"/>
      <c r="QA150" s="109"/>
      <c r="QB150" s="109"/>
      <c r="QC150" s="109"/>
      <c r="QD150" s="109"/>
      <c r="QE150" s="109"/>
      <c r="QF150" s="109"/>
      <c r="QG150" s="109"/>
      <c r="QH150" s="109"/>
      <c r="QI150" s="109"/>
      <c r="QJ150" s="109"/>
      <c r="QK150" s="23">
        <f t="shared" si="2"/>
        <v>50</v>
      </c>
      <c r="QL150" s="125"/>
      <c r="QM150" s="125"/>
      <c r="QN150" s="125">
        <v>4044</v>
      </c>
      <c r="QO150" s="125"/>
      <c r="QP150" s="125"/>
      <c r="QQ150" s="125"/>
      <c r="QR150" s="125"/>
      <c r="QS150" s="130"/>
    </row>
    <row r="151" spans="1:461" s="5" customFormat="1" ht="12.75" customHeight="1" x14ac:dyDescent="0.2">
      <c r="A151" s="52">
        <v>44645</v>
      </c>
      <c r="B151" s="90" t="s">
        <v>471</v>
      </c>
      <c r="C151" s="107"/>
      <c r="D151" s="107"/>
      <c r="E151" s="108"/>
      <c r="F151" s="108"/>
      <c r="G151" s="108"/>
      <c r="H151" s="108"/>
      <c r="I151" s="108"/>
      <c r="J151" s="108"/>
      <c r="K151" s="108"/>
      <c r="L151" s="108"/>
      <c r="M151" s="108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 s="109"/>
      <c r="BG151" s="109"/>
      <c r="BH151" s="109"/>
      <c r="BI151" s="109"/>
      <c r="BJ151" s="109"/>
      <c r="BK151" s="109"/>
      <c r="BL151" s="109"/>
      <c r="BM151" s="109"/>
      <c r="BN151" s="109"/>
      <c r="BO151" s="109"/>
      <c r="BP151" s="109"/>
      <c r="BQ151" s="109"/>
      <c r="BR151" s="109"/>
      <c r="BS151" s="109"/>
      <c r="BT151" s="109"/>
      <c r="BU151" s="109"/>
      <c r="BV151" s="109"/>
      <c r="BW151" s="109"/>
      <c r="BX151" s="109"/>
      <c r="BY151" s="109"/>
      <c r="BZ151" s="109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GQ151" s="109"/>
      <c r="GR151" s="109"/>
      <c r="GS151" s="109"/>
      <c r="GT151" s="109"/>
      <c r="GU151" s="109"/>
      <c r="GV151" s="109"/>
      <c r="GW151" s="109"/>
      <c r="GX151" s="109"/>
      <c r="GY151" s="109"/>
      <c r="GZ151" s="109"/>
      <c r="HA151" s="109"/>
      <c r="HB151" s="109"/>
      <c r="HC151" s="109"/>
      <c r="HD151" s="109"/>
      <c r="HE151" s="109"/>
      <c r="HF151" s="109"/>
      <c r="HG151" s="109"/>
      <c r="HH151" s="109"/>
      <c r="HI151" s="109"/>
      <c r="HJ151" s="109"/>
      <c r="HK151" s="109"/>
      <c r="HL151" s="109"/>
      <c r="HM151" s="109"/>
      <c r="HN151" s="109"/>
      <c r="HO151" s="109"/>
      <c r="HP151" s="109"/>
      <c r="HQ151" s="109"/>
      <c r="HR151" s="109"/>
      <c r="HS151" s="109"/>
      <c r="HT151" s="109"/>
      <c r="HU151" s="109"/>
      <c r="HV151" s="109"/>
      <c r="HW151" s="109"/>
      <c r="HX151" s="109"/>
      <c r="HY151" s="109"/>
      <c r="HZ151" s="109"/>
      <c r="IA151" s="109"/>
      <c r="IB151" s="109"/>
      <c r="IC151" s="109"/>
      <c r="ID151" s="109"/>
      <c r="IE151" s="109"/>
      <c r="IF151" s="109"/>
      <c r="IG151" s="109"/>
      <c r="IH151" s="109"/>
      <c r="II151" s="109"/>
      <c r="IJ151" s="109"/>
      <c r="IK151" s="109"/>
      <c r="IL151" s="109"/>
      <c r="IM151" s="109"/>
      <c r="IN151" s="109"/>
      <c r="IO151" s="109"/>
      <c r="IP151" s="109"/>
      <c r="IQ151" s="109"/>
      <c r="IR151" s="109"/>
      <c r="IS151" s="109"/>
      <c r="IT151" s="109"/>
      <c r="IU151" s="109"/>
      <c r="IV151" s="109"/>
      <c r="IW151" s="109"/>
      <c r="IX151" s="109"/>
      <c r="IY151" s="109"/>
      <c r="IZ151" s="109"/>
      <c r="JA151" s="109"/>
      <c r="JB151" s="109"/>
      <c r="JC151" s="109"/>
      <c r="JD151" s="109"/>
      <c r="JE151" s="109"/>
      <c r="JF151" s="109"/>
      <c r="JG151" s="109"/>
      <c r="JH151" s="109"/>
      <c r="JI151" s="109"/>
      <c r="JJ151" s="109"/>
      <c r="JK151" s="109"/>
      <c r="JL151" s="109"/>
      <c r="JM151" s="109"/>
      <c r="JN151" s="109"/>
      <c r="JO151" s="109"/>
      <c r="JP151" s="109"/>
      <c r="JQ151" s="109"/>
      <c r="JR151" s="109"/>
      <c r="JS151" s="109"/>
      <c r="JT151" s="109"/>
      <c r="JU151" s="109"/>
      <c r="JV151" s="109"/>
      <c r="JW151" s="109"/>
      <c r="JX151" s="109"/>
      <c r="JY151" s="109"/>
      <c r="JZ151" s="109"/>
      <c r="KA151" s="109"/>
      <c r="KB151" s="109"/>
      <c r="KC151" s="109"/>
      <c r="KD151" s="109"/>
      <c r="KE151" s="109"/>
      <c r="KF151" s="109"/>
      <c r="KG151" s="109"/>
      <c r="KH151" s="109"/>
      <c r="KI151" s="109"/>
      <c r="KJ151" s="109"/>
      <c r="KK151" s="109"/>
      <c r="KL151" s="109"/>
      <c r="KM151" s="109"/>
      <c r="KN151" s="109"/>
      <c r="KO151" s="109"/>
      <c r="KP151" s="109"/>
      <c r="KQ151" s="109"/>
      <c r="KR151" s="109"/>
      <c r="KS151" s="109"/>
      <c r="KT151" s="109"/>
      <c r="KU151" s="109"/>
      <c r="KV151" s="109"/>
      <c r="KW151" s="109"/>
      <c r="KX151" s="109"/>
      <c r="KY151" s="109"/>
      <c r="KZ151" s="109"/>
      <c r="LA151" s="109"/>
      <c r="LB151" s="109"/>
      <c r="LC151" s="109"/>
      <c r="LD151" s="109"/>
      <c r="LE151" s="109"/>
      <c r="LF151" s="109"/>
      <c r="LG151" s="109"/>
      <c r="LH151" s="109"/>
      <c r="LI151" s="109"/>
      <c r="LJ151" s="109"/>
      <c r="LK151" s="109"/>
      <c r="LL151" s="109"/>
      <c r="LM151" s="109"/>
      <c r="LN151" s="109"/>
      <c r="LO151" s="109"/>
      <c r="LP151" s="109"/>
      <c r="LQ151" s="109"/>
      <c r="LR151" s="109"/>
      <c r="LS151" s="109"/>
      <c r="LT151" s="109"/>
      <c r="LU151" s="109"/>
      <c r="LV151" s="109"/>
      <c r="LW151" s="109"/>
      <c r="LX151" s="109"/>
      <c r="LY151" s="109"/>
      <c r="LZ151" s="109"/>
      <c r="MA151" s="109">
        <v>1</v>
      </c>
      <c r="MB151" s="109"/>
      <c r="MC151" s="109"/>
      <c r="MD151" s="109"/>
      <c r="ME151" s="109"/>
      <c r="MF151" s="109"/>
      <c r="MG151" s="109"/>
      <c r="MH151" s="109"/>
      <c r="MI151" s="109"/>
      <c r="MJ151" s="109"/>
      <c r="MK151" s="109"/>
      <c r="ML151" s="109"/>
      <c r="MM151" s="109"/>
      <c r="MN151" s="109"/>
      <c r="MO151" s="109"/>
      <c r="MP151" s="109"/>
      <c r="MQ151" s="109"/>
      <c r="MR151" s="109"/>
      <c r="MS151" s="109"/>
      <c r="MT151" s="109"/>
      <c r="MU151" s="109"/>
      <c r="MV151" s="109"/>
      <c r="MW151" s="109"/>
      <c r="MX151" s="109"/>
      <c r="MY151" s="109"/>
      <c r="MZ151" s="109"/>
      <c r="NA151" s="109"/>
      <c r="NB151" s="109"/>
      <c r="NC151" s="109"/>
      <c r="ND151" s="109"/>
      <c r="NE151" s="109"/>
      <c r="NF151" s="109"/>
      <c r="NG151" s="109"/>
      <c r="NH151" s="109"/>
      <c r="NI151" s="109"/>
      <c r="NJ151" s="109"/>
      <c r="NK151" s="109"/>
      <c r="NL151" s="109"/>
      <c r="NM151" s="109"/>
      <c r="NN151" s="109"/>
      <c r="NO151" s="109"/>
      <c r="NP151" s="109"/>
      <c r="NQ151" s="109"/>
      <c r="NR151" s="109"/>
      <c r="NS151" s="109"/>
      <c r="NT151" s="109"/>
      <c r="NU151" s="109"/>
      <c r="NV151" s="109"/>
      <c r="NW151" s="109"/>
      <c r="NX151" s="109"/>
      <c r="NY151" s="109"/>
      <c r="NZ151" s="109"/>
      <c r="OA151" s="109"/>
      <c r="OB151" s="109"/>
      <c r="OC151" s="109"/>
      <c r="OD151" s="109"/>
      <c r="OE151" s="109"/>
      <c r="OF151" s="109"/>
      <c r="OG151" s="109"/>
      <c r="OH151" s="109"/>
      <c r="OI151" s="109"/>
      <c r="OJ151" s="109"/>
      <c r="OK151" s="109"/>
      <c r="OL151" s="109"/>
      <c r="OM151" s="109"/>
      <c r="ON151" s="109"/>
      <c r="OO151" s="109"/>
      <c r="OP151" s="109"/>
      <c r="OQ151" s="109"/>
      <c r="OR151" s="109"/>
      <c r="OS151" s="109"/>
      <c r="OT151" s="109"/>
      <c r="OU151" s="109"/>
      <c r="OV151" s="109"/>
      <c r="OW151" s="109"/>
      <c r="OX151" s="109"/>
      <c r="OY151" s="109"/>
      <c r="OZ151" s="109"/>
      <c r="PA151" s="109"/>
      <c r="PB151" s="109"/>
      <c r="PC151" s="109"/>
      <c r="PD151" s="109"/>
      <c r="PE151" s="109"/>
      <c r="PF151" s="109"/>
      <c r="PG151" s="109"/>
      <c r="PH151" s="109"/>
      <c r="PI151" s="109"/>
      <c r="PJ151" s="109"/>
      <c r="PK151" s="109"/>
      <c r="PL151" s="109"/>
      <c r="PM151" s="109"/>
      <c r="PN151" s="109"/>
      <c r="PO151" s="109"/>
      <c r="PP151" s="109"/>
      <c r="PQ151" s="109"/>
      <c r="PR151" s="109"/>
      <c r="PS151" s="109"/>
      <c r="PT151" s="109"/>
      <c r="PU151" s="109"/>
      <c r="PV151" s="109"/>
      <c r="PW151" s="109"/>
      <c r="PX151" s="109"/>
      <c r="PY151" s="109"/>
      <c r="PZ151" s="109"/>
      <c r="QA151" s="109"/>
      <c r="QB151" s="109"/>
      <c r="QC151" s="109"/>
      <c r="QD151" s="109"/>
      <c r="QE151" s="109"/>
      <c r="QF151" s="109"/>
      <c r="QG151" s="109"/>
      <c r="QH151" s="109"/>
      <c r="QI151" s="109"/>
      <c r="QJ151" s="109"/>
      <c r="QK151" s="23">
        <f t="shared" si="2"/>
        <v>1</v>
      </c>
      <c r="QL151" s="125"/>
      <c r="QM151" s="125"/>
      <c r="QN151" s="125"/>
      <c r="QO151" s="125"/>
      <c r="QP151" s="125">
        <v>658.04</v>
      </c>
      <c r="QQ151" s="125"/>
      <c r="QR151" s="125"/>
      <c r="QS151" s="130"/>
    </row>
    <row r="152" spans="1:461" s="5" customFormat="1" ht="12.75" customHeight="1" x14ac:dyDescent="0.2">
      <c r="A152" s="52">
        <v>44648</v>
      </c>
      <c r="B152" s="90" t="s">
        <v>287</v>
      </c>
      <c r="C152" s="107"/>
      <c r="D152" s="107"/>
      <c r="E152" s="108"/>
      <c r="F152" s="108"/>
      <c r="G152" s="108"/>
      <c r="H152" s="108"/>
      <c r="I152" s="108"/>
      <c r="J152" s="108"/>
      <c r="K152" s="108"/>
      <c r="L152" s="108"/>
      <c r="M152" s="108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 s="109"/>
      <c r="BG152" s="109"/>
      <c r="BH152" s="109"/>
      <c r="BI152" s="109"/>
      <c r="BJ152" s="109"/>
      <c r="BK152" s="109"/>
      <c r="BL152" s="109"/>
      <c r="BM152" s="109"/>
      <c r="BN152" s="109"/>
      <c r="BO152" s="109"/>
      <c r="BP152" s="109"/>
      <c r="BQ152" s="109"/>
      <c r="BR152" s="109"/>
      <c r="BS152" s="109"/>
      <c r="BT152" s="109"/>
      <c r="BU152" s="109"/>
      <c r="BV152" s="109"/>
      <c r="BW152" s="109"/>
      <c r="BX152" s="109"/>
      <c r="BY152" s="109"/>
      <c r="BZ152" s="109"/>
      <c r="CA152" s="109"/>
      <c r="CB152" s="109"/>
      <c r="CC152" s="109">
        <v>210</v>
      </c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GQ152" s="109"/>
      <c r="GR152" s="109"/>
      <c r="GS152" s="109"/>
      <c r="GT152" s="109"/>
      <c r="GU152" s="109"/>
      <c r="GV152" s="109"/>
      <c r="GW152" s="109"/>
      <c r="GX152" s="109"/>
      <c r="GY152" s="109"/>
      <c r="GZ152" s="109"/>
      <c r="HA152" s="109"/>
      <c r="HB152" s="109"/>
      <c r="HC152" s="109"/>
      <c r="HD152" s="109"/>
      <c r="HE152" s="109"/>
      <c r="HF152" s="109"/>
      <c r="HG152" s="109"/>
      <c r="HH152" s="109"/>
      <c r="HI152" s="109"/>
      <c r="HJ152" s="109"/>
      <c r="HK152" s="109"/>
      <c r="HL152" s="109"/>
      <c r="HM152" s="109"/>
      <c r="HN152" s="109"/>
      <c r="HO152" s="109"/>
      <c r="HP152" s="109"/>
      <c r="HQ152" s="109"/>
      <c r="HR152" s="109"/>
      <c r="HS152" s="109"/>
      <c r="HT152" s="109"/>
      <c r="HU152" s="109"/>
      <c r="HV152" s="109"/>
      <c r="HW152" s="109"/>
      <c r="HX152" s="109"/>
      <c r="HY152" s="109"/>
      <c r="HZ152" s="109"/>
      <c r="IA152" s="109"/>
      <c r="IB152" s="109"/>
      <c r="IC152" s="109"/>
      <c r="ID152" s="109"/>
      <c r="IE152" s="109"/>
      <c r="IF152" s="109"/>
      <c r="IG152" s="109"/>
      <c r="IH152" s="109"/>
      <c r="II152" s="109"/>
      <c r="IJ152" s="109"/>
      <c r="IK152" s="109"/>
      <c r="IL152" s="109"/>
      <c r="IM152" s="109"/>
      <c r="IN152" s="109"/>
      <c r="IO152" s="109"/>
      <c r="IP152" s="109"/>
      <c r="IQ152" s="109"/>
      <c r="IR152" s="109"/>
      <c r="IS152" s="109"/>
      <c r="IT152" s="109"/>
      <c r="IU152" s="109"/>
      <c r="IV152" s="109"/>
      <c r="IW152" s="109"/>
      <c r="IX152" s="109"/>
      <c r="IY152" s="109"/>
      <c r="IZ152" s="109"/>
      <c r="JA152" s="109"/>
      <c r="JB152" s="109"/>
      <c r="JC152" s="109"/>
      <c r="JD152" s="109"/>
      <c r="JE152" s="109"/>
      <c r="JF152" s="109"/>
      <c r="JG152" s="109"/>
      <c r="JH152" s="109"/>
      <c r="JI152" s="109"/>
      <c r="JJ152" s="109"/>
      <c r="JK152" s="109"/>
      <c r="JL152" s="109"/>
      <c r="JM152" s="109"/>
      <c r="JN152" s="109"/>
      <c r="JO152" s="109"/>
      <c r="JP152" s="109"/>
      <c r="JQ152" s="109"/>
      <c r="JR152" s="109"/>
      <c r="JS152" s="109"/>
      <c r="JT152" s="109"/>
      <c r="JU152" s="109"/>
      <c r="JV152" s="109"/>
      <c r="JW152" s="109"/>
      <c r="JX152" s="109"/>
      <c r="JY152" s="109"/>
      <c r="JZ152" s="109"/>
      <c r="KA152" s="109"/>
      <c r="KB152" s="109"/>
      <c r="KC152" s="109"/>
      <c r="KD152" s="109"/>
      <c r="KE152" s="109"/>
      <c r="KF152" s="109"/>
      <c r="KG152" s="109"/>
      <c r="KH152" s="109"/>
      <c r="KI152" s="109"/>
      <c r="KJ152" s="109"/>
      <c r="KK152" s="109"/>
      <c r="KL152" s="109"/>
      <c r="KM152" s="109"/>
      <c r="KN152" s="109"/>
      <c r="KO152" s="109"/>
      <c r="KP152" s="109"/>
      <c r="KQ152" s="109"/>
      <c r="KR152" s="109"/>
      <c r="KS152" s="109"/>
      <c r="KT152" s="109"/>
      <c r="KU152" s="109"/>
      <c r="KV152" s="109"/>
      <c r="KW152" s="109"/>
      <c r="KX152" s="109"/>
      <c r="KY152" s="109"/>
      <c r="KZ152" s="109"/>
      <c r="LA152" s="109"/>
      <c r="LB152" s="109"/>
      <c r="LC152" s="109"/>
      <c r="LD152" s="109"/>
      <c r="LE152" s="109"/>
      <c r="LF152" s="109"/>
      <c r="LG152" s="109"/>
      <c r="LH152" s="109"/>
      <c r="LI152" s="109"/>
      <c r="LJ152" s="109"/>
      <c r="LK152" s="109"/>
      <c r="LL152" s="109"/>
      <c r="LM152" s="109"/>
      <c r="LN152" s="109"/>
      <c r="LO152" s="109"/>
      <c r="LP152" s="109"/>
      <c r="LQ152" s="109"/>
      <c r="LR152" s="109"/>
      <c r="LS152" s="109"/>
      <c r="LT152" s="109"/>
      <c r="LU152" s="109"/>
      <c r="LV152" s="109"/>
      <c r="LW152" s="109"/>
      <c r="LX152" s="109"/>
      <c r="LY152" s="109"/>
      <c r="LZ152" s="109"/>
      <c r="MA152" s="109"/>
      <c r="MB152" s="109"/>
      <c r="MC152" s="109"/>
      <c r="MD152" s="109"/>
      <c r="ME152" s="109"/>
      <c r="MF152" s="109"/>
      <c r="MG152" s="109"/>
      <c r="MH152" s="109"/>
      <c r="MI152" s="109"/>
      <c r="MJ152" s="109"/>
      <c r="MK152" s="109"/>
      <c r="ML152" s="109"/>
      <c r="MM152" s="109"/>
      <c r="MN152" s="109"/>
      <c r="MO152" s="109"/>
      <c r="MP152" s="109"/>
      <c r="MQ152" s="109"/>
      <c r="MR152" s="109"/>
      <c r="MS152" s="109"/>
      <c r="MT152" s="109"/>
      <c r="MU152" s="109"/>
      <c r="MV152" s="109"/>
      <c r="MW152" s="109"/>
      <c r="MX152" s="109"/>
      <c r="MY152" s="109"/>
      <c r="MZ152" s="109"/>
      <c r="NA152" s="109"/>
      <c r="NB152" s="109"/>
      <c r="NC152" s="109"/>
      <c r="ND152" s="109"/>
      <c r="NE152" s="109"/>
      <c r="NF152" s="109"/>
      <c r="NG152" s="109"/>
      <c r="NH152" s="109"/>
      <c r="NI152" s="109"/>
      <c r="NJ152" s="109"/>
      <c r="NK152" s="109"/>
      <c r="NL152" s="109"/>
      <c r="NM152" s="109"/>
      <c r="NN152" s="109"/>
      <c r="NO152" s="109"/>
      <c r="NP152" s="109"/>
      <c r="NQ152" s="109"/>
      <c r="NR152" s="109"/>
      <c r="NS152" s="109"/>
      <c r="NT152" s="109"/>
      <c r="NU152" s="109"/>
      <c r="NV152" s="109"/>
      <c r="NW152" s="109"/>
      <c r="NX152" s="109"/>
      <c r="NY152" s="109"/>
      <c r="NZ152" s="109"/>
      <c r="OA152" s="109"/>
      <c r="OB152" s="109"/>
      <c r="OC152" s="109"/>
      <c r="OD152" s="109"/>
      <c r="OE152" s="109"/>
      <c r="OF152" s="109"/>
      <c r="OG152" s="109"/>
      <c r="OH152" s="109"/>
      <c r="OI152" s="109"/>
      <c r="OJ152" s="109"/>
      <c r="OK152" s="109"/>
      <c r="OL152" s="109"/>
      <c r="OM152" s="109"/>
      <c r="ON152" s="109"/>
      <c r="OO152" s="109"/>
      <c r="OP152" s="109"/>
      <c r="OQ152" s="109"/>
      <c r="OR152" s="109"/>
      <c r="OS152" s="109"/>
      <c r="OT152" s="109"/>
      <c r="OU152" s="109"/>
      <c r="OV152" s="109"/>
      <c r="OW152" s="109"/>
      <c r="OX152" s="109"/>
      <c r="OY152" s="109"/>
      <c r="OZ152" s="109"/>
      <c r="PA152" s="109"/>
      <c r="PB152" s="109"/>
      <c r="PC152" s="109"/>
      <c r="PD152" s="109"/>
      <c r="PE152" s="109"/>
      <c r="PF152" s="109"/>
      <c r="PG152" s="109"/>
      <c r="PH152" s="109"/>
      <c r="PI152" s="109"/>
      <c r="PJ152" s="109"/>
      <c r="PK152" s="109"/>
      <c r="PL152" s="109"/>
      <c r="PM152" s="109"/>
      <c r="PN152" s="109"/>
      <c r="PO152" s="109"/>
      <c r="PP152" s="109"/>
      <c r="PQ152" s="109"/>
      <c r="PR152" s="109"/>
      <c r="PS152" s="109"/>
      <c r="PT152" s="109"/>
      <c r="PU152" s="109"/>
      <c r="PV152" s="109"/>
      <c r="PW152" s="109"/>
      <c r="PX152" s="109"/>
      <c r="PY152" s="109"/>
      <c r="PZ152" s="109"/>
      <c r="QA152" s="109"/>
      <c r="QB152" s="109"/>
      <c r="QC152" s="109"/>
      <c r="QD152" s="109"/>
      <c r="QE152" s="109"/>
      <c r="QF152" s="109"/>
      <c r="QG152" s="109"/>
      <c r="QH152" s="109"/>
      <c r="QI152" s="109"/>
      <c r="QJ152" s="109"/>
      <c r="QK152" s="23">
        <f t="shared" si="2"/>
        <v>210</v>
      </c>
      <c r="QL152" s="125"/>
      <c r="QM152" s="125"/>
      <c r="QN152" s="125"/>
      <c r="QO152" s="125"/>
      <c r="QP152" s="125">
        <v>10029.6</v>
      </c>
      <c r="QQ152" s="125"/>
      <c r="QR152" s="125"/>
      <c r="QS152" s="130"/>
    </row>
    <row r="153" spans="1:461" s="5" customFormat="1" ht="12.75" customHeight="1" x14ac:dyDescent="0.2">
      <c r="A153" s="52">
        <v>44648</v>
      </c>
      <c r="B153" s="98" t="s">
        <v>477</v>
      </c>
      <c r="C153" s="107"/>
      <c r="D153" s="107"/>
      <c r="E153" s="108"/>
      <c r="F153" s="108"/>
      <c r="G153" s="108"/>
      <c r="H153" s="108"/>
      <c r="I153" s="108"/>
      <c r="J153" s="108"/>
      <c r="K153" s="108"/>
      <c r="L153" s="108"/>
      <c r="M153" s="108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 s="109"/>
      <c r="BG153" s="109"/>
      <c r="BH153" s="109"/>
      <c r="BI153" s="109"/>
      <c r="BJ153" s="109"/>
      <c r="BK153" s="109"/>
      <c r="BL153" s="109"/>
      <c r="BM153" s="109"/>
      <c r="BN153" s="109"/>
      <c r="BO153" s="109"/>
      <c r="BP153" s="109"/>
      <c r="BQ153" s="109"/>
      <c r="BR153" s="109"/>
      <c r="BS153" s="109"/>
      <c r="BT153" s="109"/>
      <c r="BU153" s="109"/>
      <c r="BV153" s="109"/>
      <c r="BW153" s="109"/>
      <c r="BX153" s="109"/>
      <c r="BY153" s="109"/>
      <c r="BZ153" s="109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GQ153" s="109"/>
      <c r="GR153" s="109"/>
      <c r="GS153" s="109"/>
      <c r="GT153" s="109"/>
      <c r="GU153" s="109"/>
      <c r="GV153" s="109"/>
      <c r="GW153" s="109"/>
      <c r="GX153" s="109"/>
      <c r="GY153" s="109"/>
      <c r="GZ153" s="109"/>
      <c r="HA153" s="109"/>
      <c r="HB153" s="109"/>
      <c r="HC153" s="109"/>
      <c r="HD153" s="109"/>
      <c r="HE153" s="109"/>
      <c r="HF153" s="109"/>
      <c r="HG153" s="109"/>
      <c r="HH153" s="109"/>
      <c r="HI153" s="109"/>
      <c r="HJ153" s="109"/>
      <c r="HK153" s="109"/>
      <c r="HL153" s="109"/>
      <c r="HM153" s="109"/>
      <c r="HN153" s="109"/>
      <c r="HO153" s="109"/>
      <c r="HP153" s="109"/>
      <c r="HQ153" s="109"/>
      <c r="HR153" s="109"/>
      <c r="HS153" s="109"/>
      <c r="HT153" s="109"/>
      <c r="HU153" s="109"/>
      <c r="HV153" s="109"/>
      <c r="HW153" s="109"/>
      <c r="HX153" s="109"/>
      <c r="HY153" s="109"/>
      <c r="HZ153" s="109"/>
      <c r="IA153" s="109"/>
      <c r="IB153" s="109"/>
      <c r="IC153" s="109"/>
      <c r="ID153" s="109"/>
      <c r="IE153" s="109"/>
      <c r="IF153" s="109"/>
      <c r="IG153" s="109"/>
      <c r="IH153" s="109"/>
      <c r="II153" s="109"/>
      <c r="IJ153" s="109"/>
      <c r="IK153" s="109"/>
      <c r="IL153" s="109"/>
      <c r="IM153" s="109"/>
      <c r="IN153" s="109"/>
      <c r="IO153" s="109"/>
      <c r="IP153" s="109"/>
      <c r="IQ153" s="109"/>
      <c r="IR153" s="109"/>
      <c r="IS153" s="109"/>
      <c r="IT153" s="109"/>
      <c r="IU153" s="109"/>
      <c r="IV153" s="109"/>
      <c r="IW153" s="109"/>
      <c r="IX153" s="109"/>
      <c r="IY153" s="109"/>
      <c r="IZ153" s="109"/>
      <c r="JA153" s="109"/>
      <c r="JB153" s="109"/>
      <c r="JC153" s="109"/>
      <c r="JD153" s="109"/>
      <c r="JE153" s="109"/>
      <c r="JF153" s="109"/>
      <c r="JG153" s="109"/>
      <c r="JH153" s="109"/>
      <c r="JI153" s="109"/>
      <c r="JJ153" s="109"/>
      <c r="JK153" s="109"/>
      <c r="JL153" s="109"/>
      <c r="JM153" s="109"/>
      <c r="JN153" s="109"/>
      <c r="JO153" s="109"/>
      <c r="JP153" s="109"/>
      <c r="JQ153" s="109"/>
      <c r="JR153" s="109"/>
      <c r="JS153" s="109"/>
      <c r="JT153" s="109"/>
      <c r="JU153" s="109"/>
      <c r="JV153" s="109"/>
      <c r="JW153" s="109"/>
      <c r="JX153" s="109"/>
      <c r="JY153" s="109"/>
      <c r="JZ153" s="109"/>
      <c r="KA153" s="109"/>
      <c r="KB153" s="109"/>
      <c r="KC153" s="109"/>
      <c r="KD153" s="109"/>
      <c r="KE153" s="109"/>
      <c r="KF153" s="109"/>
      <c r="KG153" s="109"/>
      <c r="KH153" s="109"/>
      <c r="KI153" s="109"/>
      <c r="KJ153" s="109"/>
      <c r="KK153" s="109"/>
      <c r="KL153" s="109"/>
      <c r="KM153" s="109"/>
      <c r="KN153" s="109"/>
      <c r="KO153" s="109"/>
      <c r="KP153" s="109"/>
      <c r="KQ153" s="109"/>
      <c r="KR153" s="109"/>
      <c r="KS153" s="109"/>
      <c r="KT153" s="109"/>
      <c r="KU153" s="109"/>
      <c r="KV153" s="109"/>
      <c r="KW153" s="109"/>
      <c r="KX153" s="109"/>
      <c r="KY153" s="109"/>
      <c r="KZ153" s="109"/>
      <c r="LA153" s="109"/>
      <c r="LB153" s="109"/>
      <c r="LC153" s="109"/>
      <c r="LD153" s="109"/>
      <c r="LE153" s="109"/>
      <c r="LF153" s="109"/>
      <c r="LG153" s="109"/>
      <c r="LH153" s="109"/>
      <c r="LI153" s="109"/>
      <c r="LJ153" s="109"/>
      <c r="LK153" s="109"/>
      <c r="LL153" s="109"/>
      <c r="LM153" s="109"/>
      <c r="LN153" s="109"/>
      <c r="LO153" s="109"/>
      <c r="LP153" s="109"/>
      <c r="LQ153" s="109"/>
      <c r="LR153" s="109"/>
      <c r="LS153" s="109"/>
      <c r="LT153" s="109"/>
      <c r="LU153" s="109"/>
      <c r="LV153" s="109"/>
      <c r="LW153" s="109"/>
      <c r="LX153" s="109"/>
      <c r="LY153" s="109"/>
      <c r="LZ153" s="109"/>
      <c r="MA153" s="109"/>
      <c r="MB153" s="109"/>
      <c r="MC153" s="109"/>
      <c r="MD153" s="109"/>
      <c r="ME153" s="109"/>
      <c r="MF153" s="109"/>
      <c r="MG153" s="109"/>
      <c r="MH153" s="109"/>
      <c r="MI153" s="109"/>
      <c r="MJ153" s="109"/>
      <c r="MK153" s="109"/>
      <c r="ML153" s="109"/>
      <c r="MM153" s="109"/>
      <c r="MN153" s="109"/>
      <c r="MO153" s="109"/>
      <c r="MP153" s="109"/>
      <c r="MQ153" s="109"/>
      <c r="MR153" s="109"/>
      <c r="MS153" s="109"/>
      <c r="MT153" s="109"/>
      <c r="MU153" s="109"/>
      <c r="MV153" s="109"/>
      <c r="MW153" s="109"/>
      <c r="MX153" s="109"/>
      <c r="MY153" s="109"/>
      <c r="MZ153" s="109"/>
      <c r="NA153" s="109"/>
      <c r="NB153" s="109"/>
      <c r="NC153" s="109"/>
      <c r="ND153" s="109"/>
      <c r="NE153" s="109"/>
      <c r="NF153" s="109"/>
      <c r="NG153" s="109"/>
      <c r="NH153" s="109"/>
      <c r="NI153" s="109"/>
      <c r="NJ153" s="109"/>
      <c r="NK153" s="109"/>
      <c r="NL153" s="109"/>
      <c r="NM153" s="109"/>
      <c r="NN153" s="109"/>
      <c r="NO153" s="109"/>
      <c r="NP153" s="109"/>
      <c r="NQ153" s="109"/>
      <c r="NR153" s="109"/>
      <c r="NS153" s="109"/>
      <c r="NT153" s="109"/>
      <c r="NU153" s="109"/>
      <c r="NV153" s="109"/>
      <c r="NW153" s="109"/>
      <c r="NX153" s="109"/>
      <c r="NY153" s="109"/>
      <c r="NZ153" s="109"/>
      <c r="OA153" s="109">
        <v>25</v>
      </c>
      <c r="OB153" s="109"/>
      <c r="OC153" s="109"/>
      <c r="OD153" s="109"/>
      <c r="OE153" s="109"/>
      <c r="OF153" s="109"/>
      <c r="OG153" s="109"/>
      <c r="OH153" s="109"/>
      <c r="OI153" s="109"/>
      <c r="OJ153" s="109"/>
      <c r="OK153" s="109"/>
      <c r="OL153" s="109"/>
      <c r="OM153" s="109"/>
      <c r="ON153" s="109"/>
      <c r="OO153" s="109"/>
      <c r="OP153" s="109"/>
      <c r="OQ153" s="109"/>
      <c r="OR153" s="109"/>
      <c r="OS153" s="109"/>
      <c r="OT153" s="109"/>
      <c r="OU153" s="109"/>
      <c r="OV153" s="109"/>
      <c r="OW153" s="109"/>
      <c r="OX153" s="109"/>
      <c r="OY153" s="109"/>
      <c r="OZ153" s="109"/>
      <c r="PA153" s="109"/>
      <c r="PB153" s="109"/>
      <c r="PC153" s="109"/>
      <c r="PD153" s="109"/>
      <c r="PE153" s="109"/>
      <c r="PF153" s="109"/>
      <c r="PG153" s="109"/>
      <c r="PH153" s="109"/>
      <c r="PI153" s="109"/>
      <c r="PJ153" s="109"/>
      <c r="PK153" s="109"/>
      <c r="PL153" s="109"/>
      <c r="PM153" s="109"/>
      <c r="PN153" s="109"/>
      <c r="PO153" s="109"/>
      <c r="PP153" s="109"/>
      <c r="PQ153" s="109"/>
      <c r="PR153" s="109"/>
      <c r="PS153" s="109"/>
      <c r="PT153" s="109"/>
      <c r="PU153" s="109"/>
      <c r="PV153" s="109"/>
      <c r="PW153" s="109"/>
      <c r="PX153" s="109"/>
      <c r="PY153" s="109"/>
      <c r="PZ153" s="109"/>
      <c r="QA153" s="109"/>
      <c r="QB153" s="109"/>
      <c r="QC153" s="109"/>
      <c r="QD153" s="109"/>
      <c r="QE153" s="109"/>
      <c r="QF153" s="109"/>
      <c r="QG153" s="109"/>
      <c r="QH153" s="109"/>
      <c r="QI153" s="109"/>
      <c r="QJ153" s="109"/>
      <c r="QK153" s="23">
        <f t="shared" si="2"/>
        <v>25</v>
      </c>
      <c r="QL153" s="125"/>
      <c r="QM153" s="125"/>
      <c r="QN153" s="125">
        <v>958.2</v>
      </c>
      <c r="QO153" s="125"/>
      <c r="QP153" s="125"/>
      <c r="QQ153" s="125"/>
      <c r="QR153" s="125"/>
      <c r="QS153" s="130"/>
    </row>
    <row r="154" spans="1:461" s="5" customFormat="1" ht="12.75" customHeight="1" x14ac:dyDescent="0.2">
      <c r="A154" s="52">
        <v>44641</v>
      </c>
      <c r="B154" s="98" t="s">
        <v>75</v>
      </c>
      <c r="C154" s="107"/>
      <c r="D154" s="107"/>
      <c r="E154" s="108"/>
      <c r="F154" s="108"/>
      <c r="G154" s="108"/>
      <c r="H154" s="108"/>
      <c r="I154" s="108"/>
      <c r="J154" s="108">
        <v>10</v>
      </c>
      <c r="K154" s="108"/>
      <c r="L154" s="108"/>
      <c r="M154" s="108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>
        <v>1</v>
      </c>
      <c r="AX154" s="109"/>
      <c r="AY154" s="109"/>
      <c r="AZ154" s="109"/>
      <c r="BA154" s="109"/>
      <c r="BB154" s="109"/>
      <c r="BC154" s="109"/>
      <c r="BD154" s="109"/>
      <c r="BE154" s="109"/>
      <c r="BF154" s="109"/>
      <c r="BG154" s="109"/>
      <c r="BH154" s="109"/>
      <c r="BI154" s="109"/>
      <c r="BJ154" s="109"/>
      <c r="BK154" s="109"/>
      <c r="BL154" s="109"/>
      <c r="BM154" s="109"/>
      <c r="BN154" s="109"/>
      <c r="BO154" s="109"/>
      <c r="BP154" s="109"/>
      <c r="BQ154" s="109"/>
      <c r="BR154" s="109"/>
      <c r="BS154" s="109"/>
      <c r="BT154" s="109"/>
      <c r="BU154" s="109"/>
      <c r="BV154" s="109"/>
      <c r="BW154" s="109"/>
      <c r="BX154" s="109"/>
      <c r="BY154" s="109">
        <v>100</v>
      </c>
      <c r="BZ154" s="109"/>
      <c r="CA154" s="109"/>
      <c r="CB154" s="109"/>
      <c r="CC154" s="109"/>
      <c r="CD154" s="109"/>
      <c r="CE154" s="109"/>
      <c r="CF154" s="109"/>
      <c r="CG154" s="109"/>
      <c r="CH154" s="109"/>
      <c r="CI154" s="109"/>
      <c r="CJ154" s="109"/>
      <c r="CK154" s="109"/>
      <c r="CL154" s="109"/>
      <c r="CM154" s="109"/>
      <c r="CN154" s="109"/>
      <c r="CO154" s="109">
        <v>100</v>
      </c>
      <c r="CP154" s="109"/>
      <c r="CQ154" s="109"/>
      <c r="CR154" s="109"/>
      <c r="CS154" s="109"/>
      <c r="CT154" s="109"/>
      <c r="CU154" s="109"/>
      <c r="CV154" s="109"/>
      <c r="CW154" s="109"/>
      <c r="CX154" s="109"/>
      <c r="CY154" s="109"/>
      <c r="CZ154" s="109"/>
      <c r="DA154" s="109"/>
      <c r="DB154" s="109"/>
      <c r="DC154" s="109"/>
      <c r="DD154" s="109"/>
      <c r="DE154" s="109"/>
      <c r="DF154" s="109"/>
      <c r="DG154" s="109"/>
      <c r="DH154" s="109"/>
      <c r="DI154" s="109"/>
      <c r="DJ154" s="109">
        <v>6</v>
      </c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>
        <v>10</v>
      </c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>
        <v>10</v>
      </c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GQ154" s="109"/>
      <c r="GR154" s="109"/>
      <c r="GS154" s="109"/>
      <c r="GT154" s="109"/>
      <c r="GU154" s="109"/>
      <c r="GV154" s="109"/>
      <c r="GW154" s="109"/>
      <c r="GX154" s="109"/>
      <c r="GY154" s="109"/>
      <c r="GZ154" s="109"/>
      <c r="HA154" s="109"/>
      <c r="HB154" s="109"/>
      <c r="HC154" s="109"/>
      <c r="HD154" s="109"/>
      <c r="HE154" s="109"/>
      <c r="HF154" s="109"/>
      <c r="HG154" s="109"/>
      <c r="HH154" s="109"/>
      <c r="HI154" s="109"/>
      <c r="HJ154" s="109"/>
      <c r="HK154" s="109"/>
      <c r="HL154" s="109"/>
      <c r="HM154" s="109"/>
      <c r="HN154" s="109"/>
      <c r="HO154" s="109"/>
      <c r="HP154" s="109"/>
      <c r="HQ154" s="109"/>
      <c r="HR154" s="109"/>
      <c r="HS154" s="109"/>
      <c r="HT154" s="109"/>
      <c r="HU154" s="109"/>
      <c r="HV154" s="109"/>
      <c r="HW154" s="109"/>
      <c r="HX154" s="109"/>
      <c r="HY154" s="109"/>
      <c r="HZ154" s="109"/>
      <c r="IA154" s="109"/>
      <c r="IB154" s="109"/>
      <c r="IC154" s="109"/>
      <c r="ID154" s="109"/>
      <c r="IE154" s="109"/>
      <c r="IF154" s="109"/>
      <c r="IG154" s="109"/>
      <c r="IH154" s="109"/>
      <c r="II154" s="109"/>
      <c r="IJ154" s="109"/>
      <c r="IK154" s="109"/>
      <c r="IL154" s="109"/>
      <c r="IM154" s="109"/>
      <c r="IN154" s="109"/>
      <c r="IO154" s="109"/>
      <c r="IP154" s="109">
        <v>1.1000000000000001</v>
      </c>
      <c r="IQ154" s="109"/>
      <c r="IR154" s="109"/>
      <c r="IS154" s="109"/>
      <c r="IT154" s="109"/>
      <c r="IU154" s="109"/>
      <c r="IV154" s="109"/>
      <c r="IW154" s="109"/>
      <c r="IX154" s="109"/>
      <c r="IY154" s="109"/>
      <c r="IZ154" s="109"/>
      <c r="JA154" s="109"/>
      <c r="JB154" s="109"/>
      <c r="JC154" s="109"/>
      <c r="JD154" s="109"/>
      <c r="JE154" s="109"/>
      <c r="JF154" s="109"/>
      <c r="JG154" s="109"/>
      <c r="JH154" s="109"/>
      <c r="JI154" s="109"/>
      <c r="JJ154" s="109"/>
      <c r="JK154" s="109"/>
      <c r="JL154" s="109"/>
      <c r="JM154" s="109"/>
      <c r="JN154" s="109"/>
      <c r="JO154" s="109"/>
      <c r="JP154" s="109"/>
      <c r="JQ154" s="109"/>
      <c r="JR154" s="109"/>
      <c r="JS154" s="109"/>
      <c r="JT154" s="109"/>
      <c r="JU154" s="109"/>
      <c r="JV154" s="109"/>
      <c r="JW154" s="109"/>
      <c r="JX154" s="109"/>
      <c r="JY154" s="109"/>
      <c r="JZ154" s="109"/>
      <c r="KA154" s="109"/>
      <c r="KB154" s="109"/>
      <c r="KC154" s="109"/>
      <c r="KD154" s="109"/>
      <c r="KE154" s="109"/>
      <c r="KF154" s="109"/>
      <c r="KG154" s="109"/>
      <c r="KH154" s="109"/>
      <c r="KI154" s="109"/>
      <c r="KJ154" s="109"/>
      <c r="KK154" s="109"/>
      <c r="KL154" s="109"/>
      <c r="KM154" s="109"/>
      <c r="KN154" s="109"/>
      <c r="KO154" s="109"/>
      <c r="KP154" s="109"/>
      <c r="KQ154" s="109"/>
      <c r="KR154" s="109"/>
      <c r="KS154" s="109"/>
      <c r="KT154" s="109"/>
      <c r="KU154" s="109"/>
      <c r="KV154" s="109"/>
      <c r="KW154" s="109"/>
      <c r="KX154" s="109"/>
      <c r="KY154" s="109"/>
      <c r="KZ154" s="109"/>
      <c r="LA154" s="109"/>
      <c r="LB154" s="109"/>
      <c r="LC154" s="109"/>
      <c r="LD154" s="109"/>
      <c r="LE154" s="109"/>
      <c r="LF154" s="109"/>
      <c r="LG154" s="109"/>
      <c r="LH154" s="109"/>
      <c r="LI154" s="109"/>
      <c r="LJ154" s="109"/>
      <c r="LK154" s="109"/>
      <c r="LL154" s="109"/>
      <c r="LM154" s="109"/>
      <c r="LN154" s="109"/>
      <c r="LO154" s="109"/>
      <c r="LP154" s="109"/>
      <c r="LQ154" s="109"/>
      <c r="LR154" s="109"/>
      <c r="LS154" s="109"/>
      <c r="LT154" s="109">
        <v>2</v>
      </c>
      <c r="LU154" s="109"/>
      <c r="LV154" s="109"/>
      <c r="LW154" s="109"/>
      <c r="LX154" s="109"/>
      <c r="LY154" s="109"/>
      <c r="LZ154" s="109"/>
      <c r="MA154" s="109"/>
      <c r="MB154" s="109"/>
      <c r="MC154" s="109"/>
      <c r="MD154" s="109"/>
      <c r="ME154" s="109"/>
      <c r="MF154" s="109"/>
      <c r="MG154" s="109"/>
      <c r="MH154" s="109"/>
      <c r="MI154" s="109"/>
      <c r="MJ154" s="109"/>
      <c r="MK154" s="109"/>
      <c r="ML154" s="109"/>
      <c r="MM154" s="109"/>
      <c r="MN154" s="109"/>
      <c r="MO154" s="109"/>
      <c r="MP154" s="109"/>
      <c r="MQ154" s="109"/>
      <c r="MR154" s="109"/>
      <c r="MS154" s="109"/>
      <c r="MT154" s="109"/>
      <c r="MU154" s="109"/>
      <c r="MV154" s="109"/>
      <c r="MW154" s="109"/>
      <c r="MX154" s="109"/>
      <c r="MY154" s="109"/>
      <c r="MZ154" s="109"/>
      <c r="NA154" s="109"/>
      <c r="NB154" s="109"/>
      <c r="NC154" s="109"/>
      <c r="ND154" s="109"/>
      <c r="NE154" s="109"/>
      <c r="NF154" s="109"/>
      <c r="NG154" s="109"/>
      <c r="NH154" s="109"/>
      <c r="NI154" s="109"/>
      <c r="NJ154" s="109"/>
      <c r="NK154" s="109"/>
      <c r="NL154" s="109"/>
      <c r="NM154" s="109"/>
      <c r="NN154" s="109"/>
      <c r="NO154" s="109"/>
      <c r="NP154" s="109"/>
      <c r="NQ154" s="109"/>
      <c r="NR154" s="109"/>
      <c r="NS154" s="109"/>
      <c r="NT154" s="109"/>
      <c r="NU154" s="109">
        <v>1</v>
      </c>
      <c r="NV154" s="109"/>
      <c r="NW154" s="109"/>
      <c r="NX154" s="109"/>
      <c r="NY154" s="109"/>
      <c r="NZ154" s="109"/>
      <c r="OA154" s="109"/>
      <c r="OB154" s="109"/>
      <c r="OC154" s="109"/>
      <c r="OD154" s="109"/>
      <c r="OE154" s="109"/>
      <c r="OF154" s="109"/>
      <c r="OG154" s="109"/>
      <c r="OH154" s="109"/>
      <c r="OI154" s="109"/>
      <c r="OJ154" s="109"/>
      <c r="OK154" s="109"/>
      <c r="OL154" s="109"/>
      <c r="OM154" s="109"/>
      <c r="ON154" s="109"/>
      <c r="OO154" s="109"/>
      <c r="OP154" s="109"/>
      <c r="OQ154" s="109"/>
      <c r="OR154" s="109"/>
      <c r="OS154" s="109"/>
      <c r="OT154" s="109"/>
      <c r="OU154" s="109"/>
      <c r="OV154" s="109"/>
      <c r="OW154" s="109"/>
      <c r="OX154" s="109"/>
      <c r="OY154" s="109"/>
      <c r="OZ154" s="109"/>
      <c r="PA154" s="109"/>
      <c r="PB154" s="109"/>
      <c r="PC154" s="109"/>
      <c r="PD154" s="109"/>
      <c r="PE154" s="109"/>
      <c r="PF154" s="109"/>
      <c r="PG154" s="109"/>
      <c r="PH154" s="109"/>
      <c r="PI154" s="109"/>
      <c r="PJ154" s="109"/>
      <c r="PK154" s="109"/>
      <c r="PL154" s="109"/>
      <c r="PM154" s="109"/>
      <c r="PN154" s="109"/>
      <c r="PO154" s="109"/>
      <c r="PP154" s="109"/>
      <c r="PQ154" s="109"/>
      <c r="PR154" s="109"/>
      <c r="PS154" s="109"/>
      <c r="PT154" s="109"/>
      <c r="PU154" s="109"/>
      <c r="PV154" s="109"/>
      <c r="PW154" s="109"/>
      <c r="PX154" s="109"/>
      <c r="PY154" s="109"/>
      <c r="PZ154" s="109"/>
      <c r="QA154" s="109"/>
      <c r="QB154" s="109"/>
      <c r="QC154" s="109"/>
      <c r="QD154" s="109"/>
      <c r="QE154" s="109"/>
      <c r="QF154" s="109"/>
      <c r="QG154" s="109">
        <v>200</v>
      </c>
      <c r="QH154" s="109"/>
      <c r="QI154" s="109"/>
      <c r="QJ154" s="109"/>
      <c r="QK154" s="23">
        <f t="shared" si="2"/>
        <v>441.1</v>
      </c>
      <c r="QL154" s="125"/>
      <c r="QM154" s="148"/>
      <c r="QN154" s="148"/>
      <c r="QO154" s="125"/>
      <c r="QP154" s="125"/>
      <c r="QQ154" s="125"/>
      <c r="QR154" s="125">
        <v>19775.77</v>
      </c>
      <c r="QS154" s="130"/>
    </row>
    <row r="155" spans="1:461" s="5" customFormat="1" ht="12.75" customHeight="1" x14ac:dyDescent="0.2">
      <c r="A155" s="52">
        <v>44650</v>
      </c>
      <c r="B155" s="98" t="s">
        <v>415</v>
      </c>
      <c r="C155" s="107"/>
      <c r="D155" s="107"/>
      <c r="E155" s="108"/>
      <c r="F155" s="108"/>
      <c r="G155" s="108"/>
      <c r="H155" s="108"/>
      <c r="I155" s="108"/>
      <c r="J155" s="108"/>
      <c r="K155" s="108"/>
      <c r="L155" s="108"/>
      <c r="M155" s="108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 s="109"/>
      <c r="BG155" s="109"/>
      <c r="BH155" s="109"/>
      <c r="BI155" s="109"/>
      <c r="BJ155" s="109"/>
      <c r="BK155" s="109"/>
      <c r="BL155" s="109"/>
      <c r="BM155" s="109"/>
      <c r="BN155" s="109"/>
      <c r="BO155" s="109"/>
      <c r="BP155" s="109"/>
      <c r="BQ155" s="109"/>
      <c r="BR155" s="109"/>
      <c r="BS155" s="109"/>
      <c r="BT155" s="109"/>
      <c r="BU155" s="109"/>
      <c r="BV155" s="109"/>
      <c r="BW155" s="109"/>
      <c r="BX155" s="109"/>
      <c r="BY155" s="109"/>
      <c r="BZ155" s="109"/>
      <c r="CA155" s="109"/>
      <c r="CB155" s="109"/>
      <c r="CC155" s="109"/>
      <c r="CD155" s="109"/>
      <c r="CE155" s="109"/>
      <c r="CF155" s="109"/>
      <c r="CG155" s="109"/>
      <c r="CH155" s="109"/>
      <c r="CI155" s="109"/>
      <c r="CJ155" s="109"/>
      <c r="CK155" s="109"/>
      <c r="CL155" s="109"/>
      <c r="CM155" s="109"/>
      <c r="CN155" s="109"/>
      <c r="CO155" s="109"/>
      <c r="CP155" s="109"/>
      <c r="CQ155" s="109"/>
      <c r="CR155" s="109"/>
      <c r="CS155" s="109"/>
      <c r="CT155" s="109"/>
      <c r="CU155" s="109"/>
      <c r="CV155" s="109"/>
      <c r="CW155" s="109"/>
      <c r="CX155" s="109"/>
      <c r="CY155" s="109"/>
      <c r="CZ155" s="109"/>
      <c r="DA155" s="109"/>
      <c r="DB155" s="109"/>
      <c r="DC155" s="109"/>
      <c r="DD155" s="109"/>
      <c r="DE155" s="109"/>
      <c r="DF155" s="109"/>
      <c r="DG155" s="109"/>
      <c r="DH155" s="109"/>
      <c r="DI155" s="109"/>
      <c r="DJ155" s="109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GQ155" s="109"/>
      <c r="GR155" s="109"/>
      <c r="GS155" s="109"/>
      <c r="GT155" s="109"/>
      <c r="GU155" s="109"/>
      <c r="GV155" s="109"/>
      <c r="GW155" s="109"/>
      <c r="GX155" s="109"/>
      <c r="GY155" s="109"/>
      <c r="GZ155" s="109"/>
      <c r="HA155" s="109"/>
      <c r="HB155" s="109"/>
      <c r="HC155" s="109"/>
      <c r="HD155" s="109"/>
      <c r="HE155" s="109"/>
      <c r="HF155" s="109"/>
      <c r="HG155" s="109">
        <v>10</v>
      </c>
      <c r="HH155" s="109"/>
      <c r="HI155" s="109"/>
      <c r="HJ155" s="109"/>
      <c r="HK155" s="109"/>
      <c r="HL155" s="109"/>
      <c r="HM155" s="109"/>
      <c r="HN155" s="109"/>
      <c r="HO155" s="109"/>
      <c r="HP155" s="109"/>
      <c r="HQ155" s="109"/>
      <c r="HR155" s="109"/>
      <c r="HS155" s="109"/>
      <c r="HT155" s="109"/>
      <c r="HU155" s="109"/>
      <c r="HV155" s="109"/>
      <c r="HW155" s="109"/>
      <c r="HX155" s="109"/>
      <c r="HY155" s="109"/>
      <c r="HZ155" s="109"/>
      <c r="IA155" s="109"/>
      <c r="IB155" s="109"/>
      <c r="IC155" s="109"/>
      <c r="ID155" s="109"/>
      <c r="IE155" s="109"/>
      <c r="IF155" s="109"/>
      <c r="IG155" s="109"/>
      <c r="IH155" s="109"/>
      <c r="II155" s="109"/>
      <c r="IJ155" s="109"/>
      <c r="IK155" s="109"/>
      <c r="IL155" s="109"/>
      <c r="IM155" s="109"/>
      <c r="IN155" s="109"/>
      <c r="IO155" s="109"/>
      <c r="IP155" s="109"/>
      <c r="IQ155" s="109"/>
      <c r="IR155" s="109"/>
      <c r="IS155" s="109"/>
      <c r="IT155" s="109"/>
      <c r="IU155" s="109"/>
      <c r="IV155" s="109"/>
      <c r="IW155" s="109"/>
      <c r="IX155" s="109"/>
      <c r="IY155" s="109"/>
      <c r="IZ155" s="109"/>
      <c r="JA155" s="109"/>
      <c r="JB155" s="109"/>
      <c r="JC155" s="109"/>
      <c r="JD155" s="109"/>
      <c r="JE155" s="109"/>
      <c r="JF155" s="109"/>
      <c r="JG155" s="109"/>
      <c r="JH155" s="109"/>
      <c r="JI155" s="109"/>
      <c r="JJ155" s="109"/>
      <c r="JK155" s="109"/>
      <c r="JL155" s="109"/>
      <c r="JM155" s="109"/>
      <c r="JN155" s="109"/>
      <c r="JO155" s="109"/>
      <c r="JP155" s="109"/>
      <c r="JQ155" s="109"/>
      <c r="JR155" s="109"/>
      <c r="JS155" s="109"/>
      <c r="JT155" s="109"/>
      <c r="JU155" s="109"/>
      <c r="JV155" s="109"/>
      <c r="JW155" s="109"/>
      <c r="JX155" s="109"/>
      <c r="JY155" s="109"/>
      <c r="JZ155" s="109"/>
      <c r="KA155" s="109"/>
      <c r="KB155" s="109"/>
      <c r="KC155" s="109"/>
      <c r="KD155" s="109"/>
      <c r="KE155" s="109"/>
      <c r="KF155" s="109"/>
      <c r="KG155" s="109"/>
      <c r="KH155" s="109"/>
      <c r="KI155" s="109"/>
      <c r="KJ155" s="109"/>
      <c r="KK155" s="109"/>
      <c r="KL155" s="109"/>
      <c r="KM155" s="109"/>
      <c r="KN155" s="109"/>
      <c r="KO155" s="109"/>
      <c r="KP155" s="109"/>
      <c r="KQ155" s="109"/>
      <c r="KR155" s="109"/>
      <c r="KS155" s="109"/>
      <c r="KT155" s="109"/>
      <c r="KU155" s="109"/>
      <c r="KV155" s="109"/>
      <c r="KW155" s="109"/>
      <c r="KX155" s="109"/>
      <c r="KY155" s="109"/>
      <c r="KZ155" s="109"/>
      <c r="LA155" s="109"/>
      <c r="LB155" s="109"/>
      <c r="LC155" s="109"/>
      <c r="LD155" s="109"/>
      <c r="LE155" s="109"/>
      <c r="LF155" s="109"/>
      <c r="LG155" s="109"/>
      <c r="LH155" s="109"/>
      <c r="LI155" s="109"/>
      <c r="LJ155" s="109"/>
      <c r="LK155" s="109"/>
      <c r="LL155" s="109"/>
      <c r="LM155" s="109"/>
      <c r="LN155" s="109"/>
      <c r="LO155" s="109"/>
      <c r="LP155" s="109"/>
      <c r="LQ155" s="109"/>
      <c r="LR155" s="109"/>
      <c r="LS155" s="109"/>
      <c r="LT155" s="109"/>
      <c r="LU155" s="109"/>
      <c r="LV155" s="109"/>
      <c r="LW155" s="109"/>
      <c r="LX155" s="109"/>
      <c r="LY155" s="109"/>
      <c r="LZ155" s="109"/>
      <c r="MA155" s="109"/>
      <c r="MB155" s="109"/>
      <c r="MC155" s="109"/>
      <c r="MD155" s="109"/>
      <c r="ME155" s="109"/>
      <c r="MF155" s="109"/>
      <c r="MG155" s="109"/>
      <c r="MH155" s="109"/>
      <c r="MI155" s="109"/>
      <c r="MJ155" s="109"/>
      <c r="MK155" s="109"/>
      <c r="ML155" s="109"/>
      <c r="MM155" s="109"/>
      <c r="MN155" s="109"/>
      <c r="MO155" s="109"/>
      <c r="MP155" s="109"/>
      <c r="MQ155" s="109"/>
      <c r="MR155" s="109"/>
      <c r="MS155" s="109"/>
      <c r="MT155" s="109"/>
      <c r="MU155" s="109"/>
      <c r="MV155" s="109"/>
      <c r="MW155" s="109"/>
      <c r="MX155" s="109"/>
      <c r="MY155" s="109"/>
      <c r="MZ155" s="109"/>
      <c r="NA155" s="109"/>
      <c r="NB155" s="109"/>
      <c r="NC155" s="109"/>
      <c r="ND155" s="109"/>
      <c r="NE155" s="109"/>
      <c r="NF155" s="109"/>
      <c r="NG155" s="109"/>
      <c r="NH155" s="109"/>
      <c r="NI155" s="109"/>
      <c r="NJ155" s="109"/>
      <c r="NK155" s="109"/>
      <c r="NL155" s="109"/>
      <c r="NM155" s="109"/>
      <c r="NN155" s="109"/>
      <c r="NO155" s="109"/>
      <c r="NP155" s="109"/>
      <c r="NQ155" s="109"/>
      <c r="NR155" s="109"/>
      <c r="NS155" s="109"/>
      <c r="NT155" s="109"/>
      <c r="NU155" s="109"/>
      <c r="NV155" s="109"/>
      <c r="NW155" s="109"/>
      <c r="NX155" s="109"/>
      <c r="NY155" s="109"/>
      <c r="NZ155" s="109"/>
      <c r="OA155" s="109"/>
      <c r="OB155" s="109"/>
      <c r="OC155" s="109"/>
      <c r="OD155" s="109"/>
      <c r="OE155" s="109"/>
      <c r="OF155" s="109"/>
      <c r="OG155" s="109"/>
      <c r="OH155" s="109"/>
      <c r="OI155" s="109"/>
      <c r="OJ155" s="109"/>
      <c r="OK155" s="109"/>
      <c r="OL155" s="109"/>
      <c r="OM155" s="109"/>
      <c r="ON155" s="109"/>
      <c r="OO155" s="109"/>
      <c r="OP155" s="109"/>
      <c r="OQ155" s="109"/>
      <c r="OR155" s="109"/>
      <c r="OS155" s="109"/>
      <c r="OT155" s="109"/>
      <c r="OU155" s="109"/>
      <c r="OV155" s="109"/>
      <c r="OW155" s="109"/>
      <c r="OX155" s="109"/>
      <c r="OY155" s="109"/>
      <c r="OZ155" s="109"/>
      <c r="PA155" s="109"/>
      <c r="PB155" s="109"/>
      <c r="PC155" s="109"/>
      <c r="PD155" s="109"/>
      <c r="PE155" s="109"/>
      <c r="PF155" s="109"/>
      <c r="PG155" s="109"/>
      <c r="PH155" s="109"/>
      <c r="PI155" s="109"/>
      <c r="PJ155" s="109"/>
      <c r="PK155" s="109"/>
      <c r="PL155" s="109"/>
      <c r="PM155" s="109"/>
      <c r="PN155" s="109"/>
      <c r="PO155" s="109"/>
      <c r="PP155" s="109"/>
      <c r="PQ155" s="109"/>
      <c r="PR155" s="109"/>
      <c r="PS155" s="109"/>
      <c r="PT155" s="109"/>
      <c r="PU155" s="109"/>
      <c r="PV155" s="109"/>
      <c r="PW155" s="109"/>
      <c r="PX155" s="109"/>
      <c r="PY155" s="109"/>
      <c r="PZ155" s="109"/>
      <c r="QA155" s="109"/>
      <c r="QB155" s="109"/>
      <c r="QC155" s="109"/>
      <c r="QD155" s="109"/>
      <c r="QE155" s="109"/>
      <c r="QF155" s="109"/>
      <c r="QG155" s="109"/>
      <c r="QH155" s="109"/>
      <c r="QI155" s="109"/>
      <c r="QJ155" s="109"/>
      <c r="QK155" s="23">
        <f t="shared" ref="QK155:QK218" si="3">SUBTOTAL(9,C155:QJ155)</f>
        <v>10</v>
      </c>
      <c r="QL155" s="125"/>
      <c r="QM155" s="125"/>
      <c r="QN155" s="125">
        <v>265.02</v>
      </c>
      <c r="QO155" s="125">
        <v>265.02</v>
      </c>
      <c r="QP155" s="125"/>
      <c r="QQ155" s="125"/>
      <c r="QR155" s="125"/>
      <c r="QS155" s="130"/>
    </row>
    <row r="156" spans="1:461" s="5" customFormat="1" ht="12.75" customHeight="1" x14ac:dyDescent="0.2">
      <c r="A156" s="52">
        <v>44650</v>
      </c>
      <c r="B156" s="103" t="s">
        <v>28</v>
      </c>
      <c r="C156" s="107"/>
      <c r="D156" s="107"/>
      <c r="E156" s="108"/>
      <c r="F156" s="108"/>
      <c r="G156" s="108"/>
      <c r="H156" s="108"/>
      <c r="I156" s="108"/>
      <c r="J156" s="108"/>
      <c r="K156" s="108"/>
      <c r="L156" s="108"/>
      <c r="M156" s="108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109"/>
      <c r="BE156" s="109"/>
      <c r="BF156" s="109"/>
      <c r="BG156" s="109"/>
      <c r="BH156" s="109"/>
      <c r="BI156" s="109"/>
      <c r="BJ156" s="109"/>
      <c r="BK156" s="109"/>
      <c r="BL156" s="109"/>
      <c r="BM156" s="109"/>
      <c r="BN156" s="109"/>
      <c r="BO156" s="109"/>
      <c r="BP156" s="109"/>
      <c r="BQ156" s="109"/>
      <c r="BR156" s="109"/>
      <c r="BS156" s="109"/>
      <c r="BT156" s="109"/>
      <c r="BU156" s="109"/>
      <c r="BV156" s="109"/>
      <c r="BW156" s="109"/>
      <c r="BX156" s="109"/>
      <c r="BY156" s="109"/>
      <c r="BZ156" s="109"/>
      <c r="CA156" s="109"/>
      <c r="CB156" s="109"/>
      <c r="CC156" s="109"/>
      <c r="CD156" s="109"/>
      <c r="CE156" s="109"/>
      <c r="CF156" s="109"/>
      <c r="CG156" s="109"/>
      <c r="CH156" s="109"/>
      <c r="CI156" s="109"/>
      <c r="CJ156" s="109"/>
      <c r="CK156" s="109"/>
      <c r="CL156" s="109"/>
      <c r="CM156" s="109"/>
      <c r="CN156" s="109"/>
      <c r="CO156" s="109"/>
      <c r="CP156" s="109"/>
      <c r="CQ156" s="109"/>
      <c r="CR156" s="109"/>
      <c r="CS156" s="109"/>
      <c r="CT156" s="109"/>
      <c r="CU156" s="109"/>
      <c r="CV156" s="109"/>
      <c r="CW156" s="109"/>
      <c r="CX156" s="109"/>
      <c r="CY156" s="109"/>
      <c r="CZ156" s="109"/>
      <c r="DA156" s="109"/>
      <c r="DB156" s="109"/>
      <c r="DC156" s="109"/>
      <c r="DD156" s="109"/>
      <c r="DE156" s="109"/>
      <c r="DF156" s="109"/>
      <c r="DG156" s="109"/>
      <c r="DH156" s="109"/>
      <c r="DI156" s="109"/>
      <c r="DJ156" s="109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>
        <v>300</v>
      </c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GQ156" s="109"/>
      <c r="GR156" s="109"/>
      <c r="GS156" s="109"/>
      <c r="GT156" s="109"/>
      <c r="GU156" s="109"/>
      <c r="GV156" s="109"/>
      <c r="GW156" s="109"/>
      <c r="GX156" s="109"/>
      <c r="GY156" s="109"/>
      <c r="GZ156" s="109"/>
      <c r="HA156" s="109"/>
      <c r="HB156" s="109"/>
      <c r="HC156" s="109"/>
      <c r="HD156" s="109"/>
      <c r="HE156" s="109"/>
      <c r="HF156" s="109"/>
      <c r="HG156" s="109"/>
      <c r="HH156" s="109"/>
      <c r="HI156" s="109"/>
      <c r="HJ156" s="109"/>
      <c r="HK156" s="109"/>
      <c r="HL156" s="109"/>
      <c r="HM156" s="109"/>
      <c r="HN156" s="109"/>
      <c r="HO156" s="109"/>
      <c r="HP156" s="109"/>
      <c r="HQ156" s="109"/>
      <c r="HR156" s="109"/>
      <c r="HS156" s="109"/>
      <c r="HT156" s="109"/>
      <c r="HU156" s="109"/>
      <c r="HV156" s="109"/>
      <c r="HW156" s="109"/>
      <c r="HX156" s="109"/>
      <c r="HY156" s="109"/>
      <c r="HZ156" s="109"/>
      <c r="IA156" s="109"/>
      <c r="IB156" s="109"/>
      <c r="IC156" s="109"/>
      <c r="ID156" s="109"/>
      <c r="IE156" s="109"/>
      <c r="IF156" s="109"/>
      <c r="IG156" s="109"/>
      <c r="IH156" s="109"/>
      <c r="II156" s="109"/>
      <c r="IJ156" s="109"/>
      <c r="IK156" s="109"/>
      <c r="IL156" s="109"/>
      <c r="IM156" s="109"/>
      <c r="IN156" s="109"/>
      <c r="IO156" s="109"/>
      <c r="IP156" s="109"/>
      <c r="IQ156" s="109"/>
      <c r="IR156" s="109"/>
      <c r="IS156" s="109"/>
      <c r="IT156" s="109"/>
      <c r="IU156" s="109"/>
      <c r="IV156" s="109"/>
      <c r="IW156" s="109"/>
      <c r="IX156" s="109"/>
      <c r="IY156" s="109"/>
      <c r="IZ156" s="109"/>
      <c r="JA156" s="109"/>
      <c r="JB156" s="109"/>
      <c r="JC156" s="109"/>
      <c r="JD156" s="109"/>
      <c r="JE156" s="109"/>
      <c r="JF156" s="109"/>
      <c r="JG156" s="109"/>
      <c r="JH156" s="109"/>
      <c r="JI156" s="109"/>
      <c r="JJ156" s="109"/>
      <c r="JK156" s="109"/>
      <c r="JL156" s="109"/>
      <c r="JM156" s="109"/>
      <c r="JN156" s="109"/>
      <c r="JO156" s="109"/>
      <c r="JP156" s="109"/>
      <c r="JQ156" s="109"/>
      <c r="JR156" s="109"/>
      <c r="JS156" s="109"/>
      <c r="JT156" s="109"/>
      <c r="JU156" s="109"/>
      <c r="JV156" s="109"/>
      <c r="JW156" s="109"/>
      <c r="JX156" s="109"/>
      <c r="JY156" s="109"/>
      <c r="JZ156" s="109"/>
      <c r="KA156" s="109"/>
      <c r="KB156" s="109"/>
      <c r="KC156" s="109"/>
      <c r="KD156" s="109"/>
      <c r="KE156" s="109"/>
      <c r="KF156" s="109"/>
      <c r="KG156" s="109"/>
      <c r="KH156" s="109"/>
      <c r="KI156" s="109"/>
      <c r="KJ156" s="109"/>
      <c r="KK156" s="109"/>
      <c r="KL156" s="109"/>
      <c r="KM156" s="109"/>
      <c r="KN156" s="109"/>
      <c r="KO156" s="109"/>
      <c r="KP156" s="109"/>
      <c r="KQ156" s="109"/>
      <c r="KR156" s="109"/>
      <c r="KS156" s="109"/>
      <c r="KT156" s="109"/>
      <c r="KU156" s="109"/>
      <c r="KV156" s="109"/>
      <c r="KW156" s="109"/>
      <c r="KX156" s="109"/>
      <c r="KY156" s="109"/>
      <c r="KZ156" s="109"/>
      <c r="LA156" s="109">
        <v>70</v>
      </c>
      <c r="LB156" s="109"/>
      <c r="LC156" s="109"/>
      <c r="LD156" s="109"/>
      <c r="LE156" s="109"/>
      <c r="LF156" s="109"/>
      <c r="LG156" s="109"/>
      <c r="LH156" s="109"/>
      <c r="LI156" s="109"/>
      <c r="LJ156" s="109"/>
      <c r="LK156" s="109"/>
      <c r="LL156" s="109"/>
      <c r="LM156" s="109"/>
      <c r="LN156" s="109"/>
      <c r="LO156" s="109"/>
      <c r="LP156" s="109"/>
      <c r="LQ156" s="109"/>
      <c r="LR156" s="109"/>
      <c r="LS156" s="109"/>
      <c r="LT156" s="109"/>
      <c r="LU156" s="109"/>
      <c r="LV156" s="109"/>
      <c r="LW156" s="109"/>
      <c r="LX156" s="109"/>
      <c r="LY156" s="109"/>
      <c r="LZ156" s="109"/>
      <c r="MA156" s="109"/>
      <c r="MB156" s="109"/>
      <c r="MC156" s="109"/>
      <c r="MD156" s="109"/>
      <c r="ME156" s="109"/>
      <c r="MF156" s="109"/>
      <c r="MG156" s="109"/>
      <c r="MH156" s="109"/>
      <c r="MI156" s="109"/>
      <c r="MJ156" s="109"/>
      <c r="MK156" s="109"/>
      <c r="ML156" s="109"/>
      <c r="MM156" s="109"/>
      <c r="MN156" s="109"/>
      <c r="MO156" s="109"/>
      <c r="MP156" s="109"/>
      <c r="MQ156" s="109"/>
      <c r="MR156" s="109"/>
      <c r="MS156" s="109"/>
      <c r="MT156" s="109"/>
      <c r="MU156" s="109"/>
      <c r="MV156" s="109"/>
      <c r="MW156" s="109"/>
      <c r="MX156" s="109"/>
      <c r="MY156" s="109"/>
      <c r="MZ156" s="109"/>
      <c r="NA156" s="109"/>
      <c r="NB156" s="109"/>
      <c r="NC156" s="109"/>
      <c r="ND156" s="109"/>
      <c r="NE156" s="109"/>
      <c r="NF156" s="109"/>
      <c r="NG156" s="109"/>
      <c r="NH156" s="109"/>
      <c r="NI156" s="109"/>
      <c r="NJ156" s="109"/>
      <c r="NK156" s="109"/>
      <c r="NL156" s="109"/>
      <c r="NM156" s="109"/>
      <c r="NN156" s="109"/>
      <c r="NO156" s="109"/>
      <c r="NP156" s="109"/>
      <c r="NQ156" s="109"/>
      <c r="NR156" s="109"/>
      <c r="NS156" s="109"/>
      <c r="NT156" s="109"/>
      <c r="NU156" s="109"/>
      <c r="NV156" s="109"/>
      <c r="NW156" s="109"/>
      <c r="NX156" s="109"/>
      <c r="NY156" s="109"/>
      <c r="NZ156" s="109"/>
      <c r="OA156" s="109"/>
      <c r="OB156" s="109"/>
      <c r="OC156" s="109"/>
      <c r="OD156" s="109"/>
      <c r="OE156" s="109"/>
      <c r="OF156" s="109"/>
      <c r="OG156" s="109"/>
      <c r="OH156" s="109"/>
      <c r="OI156" s="109"/>
      <c r="OJ156" s="109"/>
      <c r="OK156" s="109"/>
      <c r="OL156" s="109"/>
      <c r="OM156" s="109"/>
      <c r="ON156" s="109"/>
      <c r="OO156" s="109"/>
      <c r="OP156" s="109"/>
      <c r="OQ156" s="109"/>
      <c r="OR156" s="109"/>
      <c r="OS156" s="109"/>
      <c r="OT156" s="109"/>
      <c r="OU156" s="109"/>
      <c r="OV156" s="109"/>
      <c r="OW156" s="109"/>
      <c r="OX156" s="109"/>
      <c r="OY156" s="109"/>
      <c r="OZ156" s="109"/>
      <c r="PA156" s="109"/>
      <c r="PB156" s="109"/>
      <c r="PC156" s="109"/>
      <c r="PD156" s="109"/>
      <c r="PE156" s="109"/>
      <c r="PF156" s="109"/>
      <c r="PG156" s="109"/>
      <c r="PH156" s="109"/>
      <c r="PI156" s="109"/>
      <c r="PJ156" s="109"/>
      <c r="PK156" s="109"/>
      <c r="PL156" s="109"/>
      <c r="PM156" s="109"/>
      <c r="PN156" s="109"/>
      <c r="PO156" s="109"/>
      <c r="PP156" s="109"/>
      <c r="PQ156" s="109"/>
      <c r="PR156" s="109"/>
      <c r="PS156" s="109"/>
      <c r="PT156" s="109"/>
      <c r="PU156" s="109"/>
      <c r="PV156" s="109"/>
      <c r="PW156" s="109"/>
      <c r="PX156" s="109"/>
      <c r="PY156" s="109"/>
      <c r="PZ156" s="109"/>
      <c r="QA156" s="109"/>
      <c r="QB156" s="109"/>
      <c r="QC156" s="109"/>
      <c r="QD156" s="109"/>
      <c r="QE156" s="109"/>
      <c r="QF156" s="109"/>
      <c r="QG156" s="109">
        <v>200</v>
      </c>
      <c r="QH156" s="109"/>
      <c r="QI156" s="109"/>
      <c r="QJ156" s="109"/>
      <c r="QK156" s="23">
        <f t="shared" si="3"/>
        <v>570</v>
      </c>
      <c r="QL156" s="125"/>
      <c r="QM156" s="125"/>
      <c r="QN156" s="125"/>
      <c r="QO156" s="125"/>
      <c r="QP156" s="125"/>
      <c r="QQ156" s="125">
        <f>9703.6+10000+9407.2</f>
        <v>29110.799999999999</v>
      </c>
      <c r="QR156" s="125"/>
      <c r="QS156" s="130"/>
    </row>
    <row r="157" spans="1:461" s="5" customFormat="1" ht="12.75" customHeight="1" x14ac:dyDescent="0.2">
      <c r="A157" s="52">
        <v>44650</v>
      </c>
      <c r="B157" s="98" t="s">
        <v>122</v>
      </c>
      <c r="C157" s="107"/>
      <c r="D157" s="107"/>
      <c r="E157" s="108"/>
      <c r="F157" s="108"/>
      <c r="G157" s="108"/>
      <c r="H157" s="108"/>
      <c r="I157" s="108"/>
      <c r="J157" s="108"/>
      <c r="K157" s="108"/>
      <c r="L157" s="108"/>
      <c r="M157" s="108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>
        <v>36</v>
      </c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09"/>
      <c r="BL157" s="109"/>
      <c r="BM157" s="109"/>
      <c r="BN157" s="109"/>
      <c r="BO157" s="109"/>
      <c r="BP157" s="109"/>
      <c r="BQ157" s="109"/>
      <c r="BR157" s="109"/>
      <c r="BS157" s="109"/>
      <c r="BT157" s="109"/>
      <c r="BU157" s="109"/>
      <c r="BV157" s="109"/>
      <c r="BW157" s="109"/>
      <c r="BX157" s="109"/>
      <c r="BY157" s="109"/>
      <c r="BZ157" s="109"/>
      <c r="CA157" s="109"/>
      <c r="CB157" s="109"/>
      <c r="CC157" s="109"/>
      <c r="CD157" s="109"/>
      <c r="CE157" s="109"/>
      <c r="CF157" s="109"/>
      <c r="CG157" s="109"/>
      <c r="CH157" s="109"/>
      <c r="CI157" s="109"/>
      <c r="CJ157" s="109"/>
      <c r="CK157" s="109"/>
      <c r="CL157" s="109"/>
      <c r="CM157" s="109"/>
      <c r="CN157" s="109"/>
      <c r="CO157" s="109"/>
      <c r="CP157" s="109"/>
      <c r="CQ157" s="109"/>
      <c r="CR157" s="109"/>
      <c r="CS157" s="109"/>
      <c r="CT157" s="109"/>
      <c r="CU157" s="109"/>
      <c r="CV157" s="109"/>
      <c r="CW157" s="109"/>
      <c r="CX157" s="109"/>
      <c r="CY157" s="109"/>
      <c r="CZ157" s="109"/>
      <c r="DA157" s="109"/>
      <c r="DB157" s="109"/>
      <c r="DC157" s="109"/>
      <c r="DD157" s="109"/>
      <c r="DE157" s="109"/>
      <c r="DF157" s="109"/>
      <c r="DG157" s="109"/>
      <c r="DH157" s="109"/>
      <c r="DI157" s="109"/>
      <c r="DJ157" s="109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GQ157" s="109"/>
      <c r="GR157" s="109"/>
      <c r="GS157" s="109"/>
      <c r="GT157" s="109"/>
      <c r="GU157" s="109"/>
      <c r="GV157" s="109"/>
      <c r="GW157" s="109"/>
      <c r="GX157" s="109"/>
      <c r="GY157" s="109"/>
      <c r="GZ157" s="109"/>
      <c r="HA157" s="109"/>
      <c r="HB157" s="109"/>
      <c r="HC157" s="109"/>
      <c r="HD157" s="109"/>
      <c r="HE157" s="109"/>
      <c r="HF157" s="109"/>
      <c r="HG157" s="109"/>
      <c r="HH157" s="109"/>
      <c r="HI157" s="109"/>
      <c r="HJ157" s="109"/>
      <c r="HK157" s="109"/>
      <c r="HL157" s="109"/>
      <c r="HM157" s="109"/>
      <c r="HN157" s="109"/>
      <c r="HO157" s="109"/>
      <c r="HP157" s="109"/>
      <c r="HQ157" s="109"/>
      <c r="HR157" s="109"/>
      <c r="HS157" s="109"/>
      <c r="HT157" s="109"/>
      <c r="HU157" s="109"/>
      <c r="HV157" s="109"/>
      <c r="HW157" s="109"/>
      <c r="HX157" s="109"/>
      <c r="HY157" s="109"/>
      <c r="HZ157" s="109"/>
      <c r="IA157" s="109"/>
      <c r="IB157" s="109"/>
      <c r="IC157" s="109"/>
      <c r="ID157" s="109"/>
      <c r="IE157" s="109"/>
      <c r="IF157" s="109"/>
      <c r="IG157" s="109"/>
      <c r="IH157" s="109"/>
      <c r="II157" s="109"/>
      <c r="IJ157" s="109"/>
      <c r="IK157" s="109">
        <v>10</v>
      </c>
      <c r="IL157" s="109"/>
      <c r="IM157" s="109"/>
      <c r="IN157" s="109"/>
      <c r="IO157" s="109"/>
      <c r="IP157" s="109"/>
      <c r="IQ157" s="109"/>
      <c r="IR157" s="109"/>
      <c r="IS157" s="109"/>
      <c r="IT157" s="109"/>
      <c r="IU157" s="109"/>
      <c r="IV157" s="109"/>
      <c r="IW157" s="109"/>
      <c r="IX157" s="109"/>
      <c r="IY157" s="109"/>
      <c r="IZ157" s="109"/>
      <c r="JA157" s="109"/>
      <c r="JB157" s="109"/>
      <c r="JC157" s="109"/>
      <c r="JD157" s="109"/>
      <c r="JE157" s="109"/>
      <c r="JF157" s="109"/>
      <c r="JG157" s="109"/>
      <c r="JH157" s="109"/>
      <c r="JI157" s="109"/>
      <c r="JJ157" s="109"/>
      <c r="JK157" s="109"/>
      <c r="JL157" s="109"/>
      <c r="JM157" s="109"/>
      <c r="JN157" s="109"/>
      <c r="JO157" s="109"/>
      <c r="JP157" s="109"/>
      <c r="JQ157" s="109"/>
      <c r="JR157" s="109"/>
      <c r="JS157" s="109"/>
      <c r="JT157" s="109"/>
      <c r="JU157" s="109"/>
      <c r="JV157" s="109"/>
      <c r="JW157" s="109"/>
      <c r="JX157" s="109"/>
      <c r="JY157" s="109"/>
      <c r="JZ157" s="109"/>
      <c r="KA157" s="109"/>
      <c r="KB157" s="109"/>
      <c r="KC157" s="109"/>
      <c r="KD157" s="109"/>
      <c r="KE157" s="109"/>
      <c r="KF157" s="109"/>
      <c r="KG157" s="109"/>
      <c r="KH157" s="109"/>
      <c r="KI157" s="109"/>
      <c r="KJ157" s="109"/>
      <c r="KK157" s="109"/>
      <c r="KL157" s="109"/>
      <c r="KM157" s="109"/>
      <c r="KN157" s="109"/>
      <c r="KO157" s="109"/>
      <c r="KP157" s="109"/>
      <c r="KQ157" s="109"/>
      <c r="KR157" s="109"/>
      <c r="KS157" s="109"/>
      <c r="KT157" s="109"/>
      <c r="KU157" s="109"/>
      <c r="KV157" s="109"/>
      <c r="KW157" s="109"/>
      <c r="KX157" s="109"/>
      <c r="KY157" s="109"/>
      <c r="KZ157" s="109"/>
      <c r="LA157" s="109"/>
      <c r="LB157" s="109"/>
      <c r="LC157" s="109"/>
      <c r="LD157" s="109"/>
      <c r="LE157" s="109"/>
      <c r="LF157" s="109"/>
      <c r="LG157" s="109"/>
      <c r="LH157" s="109"/>
      <c r="LI157" s="109"/>
      <c r="LJ157" s="109"/>
      <c r="LK157" s="109"/>
      <c r="LL157" s="109"/>
      <c r="LM157" s="109"/>
      <c r="LN157" s="109"/>
      <c r="LO157" s="109"/>
      <c r="LP157" s="109"/>
      <c r="LQ157" s="109"/>
      <c r="LR157" s="109"/>
      <c r="LS157" s="109"/>
      <c r="LT157" s="109"/>
      <c r="LU157" s="109"/>
      <c r="LV157" s="109"/>
      <c r="LW157" s="109"/>
      <c r="LX157" s="109"/>
      <c r="LY157" s="109"/>
      <c r="LZ157" s="109"/>
      <c r="MA157" s="109"/>
      <c r="MB157" s="109"/>
      <c r="MC157" s="109"/>
      <c r="MD157" s="109"/>
      <c r="ME157" s="109"/>
      <c r="MF157" s="109"/>
      <c r="MG157" s="109"/>
      <c r="MH157" s="109"/>
      <c r="MI157" s="109"/>
      <c r="MJ157" s="109"/>
      <c r="MK157" s="109"/>
      <c r="ML157" s="109"/>
      <c r="MM157" s="109"/>
      <c r="MN157" s="109"/>
      <c r="MO157" s="109"/>
      <c r="MP157" s="109"/>
      <c r="MQ157" s="109"/>
      <c r="MR157" s="109"/>
      <c r="MS157" s="109"/>
      <c r="MT157" s="109"/>
      <c r="MU157" s="109"/>
      <c r="MV157" s="109"/>
      <c r="MW157" s="109"/>
      <c r="MX157" s="109"/>
      <c r="MY157" s="109"/>
      <c r="MZ157" s="109"/>
      <c r="NA157" s="109"/>
      <c r="NB157" s="109"/>
      <c r="NC157" s="109"/>
      <c r="ND157" s="109"/>
      <c r="NE157" s="109"/>
      <c r="NF157" s="109"/>
      <c r="NG157" s="109"/>
      <c r="NH157" s="109"/>
      <c r="NI157" s="109"/>
      <c r="NJ157" s="109"/>
      <c r="NK157" s="109"/>
      <c r="NL157" s="109"/>
      <c r="NM157" s="109"/>
      <c r="NN157" s="109"/>
      <c r="NO157" s="109"/>
      <c r="NP157" s="109"/>
      <c r="NQ157" s="109"/>
      <c r="NR157" s="109"/>
      <c r="NS157" s="109"/>
      <c r="NT157" s="109"/>
      <c r="NU157" s="109"/>
      <c r="NV157" s="109"/>
      <c r="NW157" s="109"/>
      <c r="NX157" s="109"/>
      <c r="NY157" s="109"/>
      <c r="NZ157" s="109"/>
      <c r="OA157" s="109"/>
      <c r="OB157" s="109"/>
      <c r="OC157" s="109"/>
      <c r="OD157" s="109"/>
      <c r="OE157" s="109"/>
      <c r="OF157" s="109"/>
      <c r="OG157" s="109"/>
      <c r="OH157" s="109"/>
      <c r="OI157" s="109"/>
      <c r="OJ157" s="109"/>
      <c r="OK157" s="109"/>
      <c r="OL157" s="109"/>
      <c r="OM157" s="109"/>
      <c r="ON157" s="109"/>
      <c r="OO157" s="109"/>
      <c r="OP157" s="109"/>
      <c r="OQ157" s="109"/>
      <c r="OR157" s="109"/>
      <c r="OS157" s="109"/>
      <c r="OT157" s="109"/>
      <c r="OU157" s="109"/>
      <c r="OV157" s="109"/>
      <c r="OW157" s="109"/>
      <c r="OX157" s="109"/>
      <c r="OY157" s="109"/>
      <c r="OZ157" s="109"/>
      <c r="PA157" s="109"/>
      <c r="PB157" s="109"/>
      <c r="PC157" s="109"/>
      <c r="PD157" s="109"/>
      <c r="PE157" s="109"/>
      <c r="PF157" s="109"/>
      <c r="PG157" s="109"/>
      <c r="PH157" s="109"/>
      <c r="PI157" s="109"/>
      <c r="PJ157" s="109"/>
      <c r="PK157" s="109"/>
      <c r="PL157" s="109"/>
      <c r="PM157" s="109"/>
      <c r="PN157" s="109"/>
      <c r="PO157" s="109"/>
      <c r="PP157" s="109"/>
      <c r="PQ157" s="109"/>
      <c r="PR157" s="109"/>
      <c r="PS157" s="109"/>
      <c r="PT157" s="109"/>
      <c r="PU157" s="109"/>
      <c r="PV157" s="109"/>
      <c r="PW157" s="109"/>
      <c r="PX157" s="109"/>
      <c r="PY157" s="109"/>
      <c r="PZ157" s="109"/>
      <c r="QA157" s="109"/>
      <c r="QB157" s="109"/>
      <c r="QC157" s="109"/>
      <c r="QD157" s="109"/>
      <c r="QE157" s="109"/>
      <c r="QF157" s="109"/>
      <c r="QG157" s="109"/>
      <c r="QH157" s="109"/>
      <c r="QI157" s="109"/>
      <c r="QJ157" s="109"/>
      <c r="QK157" s="23">
        <f t="shared" si="3"/>
        <v>46</v>
      </c>
      <c r="QL157" s="125"/>
      <c r="QM157" s="125"/>
      <c r="QN157" s="125"/>
      <c r="QO157" s="125">
        <v>2242.3200000000002</v>
      </c>
      <c r="QP157" s="125"/>
      <c r="QQ157" s="125"/>
      <c r="QR157" s="125"/>
      <c r="QS157" s="130"/>
    </row>
    <row r="158" spans="1:461" s="5" customFormat="1" ht="12.75" customHeight="1" x14ac:dyDescent="0.2">
      <c r="A158" s="52">
        <v>44651</v>
      </c>
      <c r="B158" s="90" t="s">
        <v>136</v>
      </c>
      <c r="C158" s="107"/>
      <c r="D158" s="107"/>
      <c r="E158" s="108"/>
      <c r="F158" s="108"/>
      <c r="G158" s="108"/>
      <c r="H158" s="108"/>
      <c r="I158" s="108"/>
      <c r="J158" s="108"/>
      <c r="K158" s="108"/>
      <c r="L158" s="108"/>
      <c r="M158" s="108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>
        <v>2</v>
      </c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 s="109"/>
      <c r="BG158" s="109"/>
      <c r="BH158" s="109"/>
      <c r="BI158" s="109"/>
      <c r="BJ158" s="109"/>
      <c r="BK158" s="109"/>
      <c r="BL158" s="109"/>
      <c r="BM158" s="109"/>
      <c r="BN158" s="109"/>
      <c r="BO158" s="109"/>
      <c r="BP158" s="109"/>
      <c r="BQ158" s="109"/>
      <c r="BR158" s="109"/>
      <c r="BS158" s="109"/>
      <c r="BT158" s="109"/>
      <c r="BU158" s="109"/>
      <c r="BV158" s="109"/>
      <c r="BW158" s="109"/>
      <c r="BX158" s="109"/>
      <c r="BY158" s="109"/>
      <c r="BZ158" s="109"/>
      <c r="CA158" s="109"/>
      <c r="CB158" s="109"/>
      <c r="CC158" s="109"/>
      <c r="CD158" s="109"/>
      <c r="CE158" s="109"/>
      <c r="CF158" s="109"/>
      <c r="CG158" s="109"/>
      <c r="CH158" s="109"/>
      <c r="CI158" s="109"/>
      <c r="CJ158" s="109"/>
      <c r="CK158" s="109"/>
      <c r="CL158" s="109"/>
      <c r="CM158" s="109"/>
      <c r="CN158" s="109"/>
      <c r="CO158" s="109"/>
      <c r="CP158" s="109"/>
      <c r="CQ158" s="109"/>
      <c r="CR158" s="109"/>
      <c r="CS158" s="109"/>
      <c r="CT158" s="109"/>
      <c r="CU158" s="109"/>
      <c r="CV158" s="109"/>
      <c r="CW158" s="109"/>
      <c r="CX158" s="109"/>
      <c r="CY158" s="109"/>
      <c r="CZ158" s="109"/>
      <c r="DA158" s="109"/>
      <c r="DB158" s="109"/>
      <c r="DC158" s="109"/>
      <c r="DD158" s="109"/>
      <c r="DE158" s="109"/>
      <c r="DF158" s="109"/>
      <c r="DG158" s="109"/>
      <c r="DH158" s="109"/>
      <c r="DI158" s="109"/>
      <c r="DJ158" s="109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>
        <v>0.9</v>
      </c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>
        <v>1</v>
      </c>
      <c r="GJ158" s="109"/>
      <c r="GK158" s="109"/>
      <c r="GL158" s="109"/>
      <c r="GM158" s="109"/>
      <c r="GN158" s="109"/>
      <c r="GO158" s="109"/>
      <c r="GP158" s="109"/>
      <c r="GQ158" s="109"/>
      <c r="GR158" s="109"/>
      <c r="GS158" s="109"/>
      <c r="GT158" s="109"/>
      <c r="GU158" s="109"/>
      <c r="GV158" s="109"/>
      <c r="GW158" s="109"/>
      <c r="GX158" s="109"/>
      <c r="GY158" s="109"/>
      <c r="GZ158" s="109"/>
      <c r="HA158" s="109"/>
      <c r="HB158" s="109"/>
      <c r="HC158" s="109"/>
      <c r="HD158" s="109"/>
      <c r="HE158" s="109"/>
      <c r="HF158" s="109"/>
      <c r="HG158" s="109"/>
      <c r="HH158" s="109"/>
      <c r="HI158" s="109"/>
      <c r="HJ158" s="109"/>
      <c r="HK158" s="109"/>
      <c r="HL158" s="109"/>
      <c r="HM158" s="109"/>
      <c r="HN158" s="109"/>
      <c r="HO158" s="109"/>
      <c r="HP158" s="109"/>
      <c r="HQ158" s="109"/>
      <c r="HR158" s="109"/>
      <c r="HS158" s="109"/>
      <c r="HT158" s="109"/>
      <c r="HU158" s="109"/>
      <c r="HV158" s="109"/>
      <c r="HW158" s="109"/>
      <c r="HX158" s="109"/>
      <c r="HY158" s="109"/>
      <c r="HZ158" s="109"/>
      <c r="IA158" s="109"/>
      <c r="IB158" s="109"/>
      <c r="IC158" s="109"/>
      <c r="ID158" s="109"/>
      <c r="IE158" s="109"/>
      <c r="IF158" s="109"/>
      <c r="IG158" s="109"/>
      <c r="IH158" s="109"/>
      <c r="II158" s="109"/>
      <c r="IJ158" s="109"/>
      <c r="IK158" s="109"/>
      <c r="IL158" s="109"/>
      <c r="IM158" s="109"/>
      <c r="IN158" s="109"/>
      <c r="IO158" s="109"/>
      <c r="IP158" s="109"/>
      <c r="IQ158" s="109"/>
      <c r="IR158" s="109"/>
      <c r="IS158" s="109"/>
      <c r="IT158" s="109"/>
      <c r="IU158" s="109"/>
      <c r="IV158" s="109"/>
      <c r="IW158" s="109"/>
      <c r="IX158" s="109"/>
      <c r="IY158" s="109"/>
      <c r="IZ158" s="109"/>
      <c r="JA158" s="109"/>
      <c r="JB158" s="109"/>
      <c r="JC158" s="109"/>
      <c r="JD158" s="109"/>
      <c r="JE158" s="109"/>
      <c r="JF158" s="109"/>
      <c r="JG158" s="109"/>
      <c r="JH158" s="109"/>
      <c r="JI158" s="109"/>
      <c r="JJ158" s="109"/>
      <c r="JK158" s="109"/>
      <c r="JL158" s="109"/>
      <c r="JM158" s="109"/>
      <c r="JN158" s="109"/>
      <c r="JO158" s="109"/>
      <c r="JP158" s="109"/>
      <c r="JQ158" s="109"/>
      <c r="JR158" s="109"/>
      <c r="JS158" s="109"/>
      <c r="JT158" s="109"/>
      <c r="JU158" s="109"/>
      <c r="JV158" s="109"/>
      <c r="JW158" s="109"/>
      <c r="JX158" s="109"/>
      <c r="JY158" s="109"/>
      <c r="JZ158" s="109"/>
      <c r="KA158" s="109"/>
      <c r="KB158" s="109"/>
      <c r="KC158" s="109"/>
      <c r="KD158" s="109"/>
      <c r="KE158" s="109"/>
      <c r="KF158" s="109"/>
      <c r="KG158" s="109"/>
      <c r="KH158" s="109"/>
      <c r="KI158" s="109"/>
      <c r="KJ158" s="109"/>
      <c r="KK158" s="109"/>
      <c r="KL158" s="109"/>
      <c r="KM158" s="109"/>
      <c r="KN158" s="109"/>
      <c r="KO158" s="109"/>
      <c r="KP158" s="109"/>
      <c r="KQ158" s="109"/>
      <c r="KR158" s="109"/>
      <c r="KS158" s="109"/>
      <c r="KT158" s="109"/>
      <c r="KU158" s="109"/>
      <c r="KV158" s="109"/>
      <c r="KW158" s="109"/>
      <c r="KX158" s="109"/>
      <c r="KY158" s="109"/>
      <c r="KZ158" s="109"/>
      <c r="LA158" s="109"/>
      <c r="LB158" s="109"/>
      <c r="LC158" s="109"/>
      <c r="LD158" s="109"/>
      <c r="LE158" s="109"/>
      <c r="LF158" s="109"/>
      <c r="LG158" s="109"/>
      <c r="LH158" s="109"/>
      <c r="LI158" s="109"/>
      <c r="LJ158" s="109"/>
      <c r="LK158" s="109"/>
      <c r="LL158" s="109"/>
      <c r="LM158" s="109"/>
      <c r="LN158" s="109"/>
      <c r="LO158" s="109"/>
      <c r="LP158" s="109"/>
      <c r="LQ158" s="109"/>
      <c r="LR158" s="109"/>
      <c r="LS158" s="109"/>
      <c r="LT158" s="109"/>
      <c r="LU158" s="109"/>
      <c r="LV158" s="109"/>
      <c r="LW158" s="109"/>
      <c r="LX158" s="109"/>
      <c r="LY158" s="109"/>
      <c r="LZ158" s="109"/>
      <c r="MA158" s="109"/>
      <c r="MB158" s="109"/>
      <c r="MC158" s="109"/>
      <c r="MD158" s="109"/>
      <c r="ME158" s="109"/>
      <c r="MF158" s="109"/>
      <c r="MG158" s="109"/>
      <c r="MH158" s="109"/>
      <c r="MI158" s="109"/>
      <c r="MJ158" s="109"/>
      <c r="MK158" s="109"/>
      <c r="ML158" s="109"/>
      <c r="MM158" s="109"/>
      <c r="MN158" s="109"/>
      <c r="MO158" s="109"/>
      <c r="MP158" s="109"/>
      <c r="MQ158" s="109"/>
      <c r="MR158" s="109"/>
      <c r="MS158" s="109"/>
      <c r="MT158" s="109"/>
      <c r="MU158" s="109"/>
      <c r="MV158" s="109"/>
      <c r="MW158" s="109"/>
      <c r="MX158" s="109"/>
      <c r="MY158" s="109"/>
      <c r="MZ158" s="109"/>
      <c r="NA158" s="109"/>
      <c r="NB158" s="109"/>
      <c r="NC158" s="109"/>
      <c r="ND158" s="109"/>
      <c r="NE158" s="109"/>
      <c r="NF158" s="109"/>
      <c r="NG158" s="109"/>
      <c r="NH158" s="109"/>
      <c r="NI158" s="109"/>
      <c r="NJ158" s="109"/>
      <c r="NK158" s="109"/>
      <c r="NL158" s="109"/>
      <c r="NM158" s="109"/>
      <c r="NN158" s="109"/>
      <c r="NO158" s="109"/>
      <c r="NP158" s="109"/>
      <c r="NQ158" s="109"/>
      <c r="NR158" s="109"/>
      <c r="NS158" s="109"/>
      <c r="NT158" s="109"/>
      <c r="NU158" s="109"/>
      <c r="NV158" s="109"/>
      <c r="NW158" s="109"/>
      <c r="NX158" s="109"/>
      <c r="NY158" s="109"/>
      <c r="NZ158" s="109"/>
      <c r="OA158" s="109"/>
      <c r="OB158" s="109"/>
      <c r="OC158" s="109"/>
      <c r="OD158" s="109"/>
      <c r="OE158" s="109"/>
      <c r="OF158" s="109"/>
      <c r="OG158" s="109"/>
      <c r="OH158" s="109"/>
      <c r="OI158" s="109"/>
      <c r="OJ158" s="109"/>
      <c r="OK158" s="109"/>
      <c r="OL158" s="109"/>
      <c r="OM158" s="109"/>
      <c r="ON158" s="109"/>
      <c r="OO158" s="109"/>
      <c r="OP158" s="109"/>
      <c r="OQ158" s="109"/>
      <c r="OR158" s="109"/>
      <c r="OS158" s="109"/>
      <c r="OT158" s="109"/>
      <c r="OU158" s="109"/>
      <c r="OV158" s="109"/>
      <c r="OW158" s="109"/>
      <c r="OX158" s="109"/>
      <c r="OY158" s="109"/>
      <c r="OZ158" s="109"/>
      <c r="PA158" s="109"/>
      <c r="PB158" s="109"/>
      <c r="PC158" s="109"/>
      <c r="PD158" s="109"/>
      <c r="PE158" s="109"/>
      <c r="PF158" s="109"/>
      <c r="PG158" s="109"/>
      <c r="PH158" s="109"/>
      <c r="PI158" s="109"/>
      <c r="PJ158" s="109"/>
      <c r="PK158" s="109"/>
      <c r="PL158" s="109"/>
      <c r="PM158" s="109"/>
      <c r="PN158" s="109"/>
      <c r="PO158" s="109"/>
      <c r="PP158" s="109"/>
      <c r="PQ158" s="109"/>
      <c r="PR158" s="109"/>
      <c r="PS158" s="109"/>
      <c r="PT158" s="109"/>
      <c r="PU158" s="109"/>
      <c r="PV158" s="109"/>
      <c r="PW158" s="109"/>
      <c r="PX158" s="109"/>
      <c r="PY158" s="109"/>
      <c r="PZ158" s="109"/>
      <c r="QA158" s="109"/>
      <c r="QB158" s="109"/>
      <c r="QC158" s="109"/>
      <c r="QD158" s="109"/>
      <c r="QE158" s="109"/>
      <c r="QF158" s="109"/>
      <c r="QG158" s="109"/>
      <c r="QH158" s="109"/>
      <c r="QI158" s="109"/>
      <c r="QJ158" s="109"/>
      <c r="QK158" s="23">
        <f t="shared" si="3"/>
        <v>3.9</v>
      </c>
      <c r="QL158" s="125"/>
      <c r="QM158" s="125"/>
      <c r="QN158" s="125"/>
      <c r="QO158" s="125">
        <v>180.46</v>
      </c>
      <c r="QP158" s="125"/>
      <c r="QQ158" s="125"/>
      <c r="QR158" s="125"/>
      <c r="QS158" s="130"/>
    </row>
    <row r="159" spans="1:461" s="5" customFormat="1" ht="12.75" customHeight="1" x14ac:dyDescent="0.2">
      <c r="A159" s="52">
        <v>44651</v>
      </c>
      <c r="B159" s="98" t="s">
        <v>343</v>
      </c>
      <c r="C159" s="107"/>
      <c r="D159" s="107"/>
      <c r="E159" s="108"/>
      <c r="F159" s="108"/>
      <c r="G159" s="108"/>
      <c r="H159" s="108"/>
      <c r="I159" s="108"/>
      <c r="J159" s="108"/>
      <c r="K159" s="108"/>
      <c r="L159" s="108"/>
      <c r="M159" s="108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09"/>
      <c r="BL159" s="109"/>
      <c r="BM159" s="109"/>
      <c r="BN159" s="109"/>
      <c r="BO159" s="109"/>
      <c r="BP159" s="109"/>
      <c r="BQ159" s="109"/>
      <c r="BR159" s="109"/>
      <c r="BS159" s="109"/>
      <c r="BT159" s="109"/>
      <c r="BU159" s="109"/>
      <c r="BV159" s="109"/>
      <c r="BW159" s="109"/>
      <c r="BX159" s="109"/>
      <c r="BY159" s="109"/>
      <c r="BZ159" s="109"/>
      <c r="CA159" s="109"/>
      <c r="CB159" s="109"/>
      <c r="CC159" s="109"/>
      <c r="CD159" s="109"/>
      <c r="CE159" s="109"/>
      <c r="CF159" s="109"/>
      <c r="CG159" s="109"/>
      <c r="CH159" s="109"/>
      <c r="CI159" s="109"/>
      <c r="CJ159" s="109"/>
      <c r="CK159" s="109"/>
      <c r="CL159" s="109"/>
      <c r="CM159" s="109"/>
      <c r="CN159" s="109"/>
      <c r="CO159" s="109"/>
      <c r="CP159" s="109"/>
      <c r="CQ159" s="109"/>
      <c r="CR159" s="109"/>
      <c r="CS159" s="109"/>
      <c r="CT159" s="109"/>
      <c r="CU159" s="109"/>
      <c r="CV159" s="109"/>
      <c r="CW159" s="109"/>
      <c r="CX159" s="109"/>
      <c r="CY159" s="109"/>
      <c r="CZ159" s="109"/>
      <c r="DA159" s="109"/>
      <c r="DB159" s="109"/>
      <c r="DC159" s="109"/>
      <c r="DD159" s="109"/>
      <c r="DE159" s="109"/>
      <c r="DF159" s="109"/>
      <c r="DG159" s="109"/>
      <c r="DH159" s="109"/>
      <c r="DI159" s="109"/>
      <c r="DJ159" s="109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>
        <v>8</v>
      </c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109"/>
      <c r="GR159" s="109"/>
      <c r="GS159" s="109"/>
      <c r="GT159" s="109"/>
      <c r="GU159" s="109"/>
      <c r="GV159" s="109"/>
      <c r="GW159" s="109"/>
      <c r="GX159" s="109"/>
      <c r="GY159" s="109"/>
      <c r="GZ159" s="109"/>
      <c r="HA159" s="109"/>
      <c r="HB159" s="109"/>
      <c r="HC159" s="109"/>
      <c r="HD159" s="109"/>
      <c r="HE159" s="109"/>
      <c r="HF159" s="109"/>
      <c r="HG159" s="109"/>
      <c r="HH159" s="109"/>
      <c r="HI159" s="109"/>
      <c r="HJ159" s="109"/>
      <c r="HK159" s="109"/>
      <c r="HL159" s="109"/>
      <c r="HM159" s="109"/>
      <c r="HN159" s="109"/>
      <c r="HO159" s="109"/>
      <c r="HP159" s="109"/>
      <c r="HQ159" s="109"/>
      <c r="HR159" s="109"/>
      <c r="HS159" s="109"/>
      <c r="HT159" s="109"/>
      <c r="HU159" s="109"/>
      <c r="HV159" s="109"/>
      <c r="HW159" s="109"/>
      <c r="HX159" s="109"/>
      <c r="HY159" s="109"/>
      <c r="HZ159" s="109"/>
      <c r="IA159" s="109"/>
      <c r="IB159" s="109"/>
      <c r="IC159" s="109"/>
      <c r="ID159" s="109"/>
      <c r="IE159" s="109"/>
      <c r="IF159" s="109"/>
      <c r="IG159" s="109"/>
      <c r="IH159" s="109"/>
      <c r="II159" s="109"/>
      <c r="IJ159" s="109"/>
      <c r="IK159" s="109"/>
      <c r="IL159" s="109"/>
      <c r="IM159" s="109"/>
      <c r="IN159" s="109"/>
      <c r="IO159" s="109"/>
      <c r="IP159" s="109"/>
      <c r="IQ159" s="109"/>
      <c r="IR159" s="109"/>
      <c r="IS159" s="109"/>
      <c r="IT159" s="109"/>
      <c r="IU159" s="109"/>
      <c r="IV159" s="109"/>
      <c r="IW159" s="109"/>
      <c r="IX159" s="109"/>
      <c r="IY159" s="109"/>
      <c r="IZ159" s="109"/>
      <c r="JA159" s="109"/>
      <c r="JB159" s="109"/>
      <c r="JC159" s="109"/>
      <c r="JD159" s="109"/>
      <c r="JE159" s="109"/>
      <c r="JF159" s="109"/>
      <c r="JG159" s="109"/>
      <c r="JH159" s="109"/>
      <c r="JI159" s="109"/>
      <c r="JJ159" s="109"/>
      <c r="JK159" s="109"/>
      <c r="JL159" s="109"/>
      <c r="JM159" s="109"/>
      <c r="JN159" s="109"/>
      <c r="JO159" s="109"/>
      <c r="JP159" s="109"/>
      <c r="JQ159" s="109"/>
      <c r="JR159" s="109"/>
      <c r="JS159" s="109"/>
      <c r="JT159" s="109"/>
      <c r="JU159" s="109"/>
      <c r="JV159" s="109"/>
      <c r="JW159" s="109"/>
      <c r="JX159" s="109"/>
      <c r="JY159" s="109"/>
      <c r="JZ159" s="109"/>
      <c r="KA159" s="109"/>
      <c r="KB159" s="109"/>
      <c r="KC159" s="109"/>
      <c r="KD159" s="109"/>
      <c r="KE159" s="109"/>
      <c r="KF159" s="109"/>
      <c r="KG159" s="109"/>
      <c r="KH159" s="109"/>
      <c r="KI159" s="109"/>
      <c r="KJ159" s="109"/>
      <c r="KK159" s="109"/>
      <c r="KL159" s="109"/>
      <c r="KM159" s="109"/>
      <c r="KN159" s="109"/>
      <c r="KO159" s="109"/>
      <c r="KP159" s="109"/>
      <c r="KQ159" s="109"/>
      <c r="KR159" s="109"/>
      <c r="KS159" s="109"/>
      <c r="KT159" s="109"/>
      <c r="KU159" s="109"/>
      <c r="KV159" s="109"/>
      <c r="KW159" s="109"/>
      <c r="KX159" s="109"/>
      <c r="KY159" s="109"/>
      <c r="KZ159" s="109"/>
      <c r="LA159" s="109"/>
      <c r="LB159" s="109"/>
      <c r="LC159" s="109"/>
      <c r="LD159" s="109"/>
      <c r="LE159" s="109"/>
      <c r="LF159" s="109"/>
      <c r="LG159" s="109"/>
      <c r="LH159" s="109"/>
      <c r="LI159" s="109"/>
      <c r="LJ159" s="109"/>
      <c r="LK159" s="109"/>
      <c r="LL159" s="109"/>
      <c r="LM159" s="109"/>
      <c r="LN159" s="109"/>
      <c r="LO159" s="109"/>
      <c r="LP159" s="109"/>
      <c r="LQ159" s="109"/>
      <c r="LR159" s="109"/>
      <c r="LS159" s="109"/>
      <c r="LT159" s="109"/>
      <c r="LU159" s="109"/>
      <c r="LV159" s="109"/>
      <c r="LW159" s="109"/>
      <c r="LX159" s="109"/>
      <c r="LY159" s="109"/>
      <c r="LZ159" s="109"/>
      <c r="MA159" s="109"/>
      <c r="MB159" s="109"/>
      <c r="MC159" s="109"/>
      <c r="MD159" s="109"/>
      <c r="ME159" s="109"/>
      <c r="MF159" s="109"/>
      <c r="MG159" s="109"/>
      <c r="MH159" s="109"/>
      <c r="MI159" s="109"/>
      <c r="MJ159" s="109"/>
      <c r="MK159" s="109"/>
      <c r="ML159" s="109"/>
      <c r="MM159" s="109"/>
      <c r="MN159" s="109"/>
      <c r="MO159" s="109"/>
      <c r="MP159" s="109"/>
      <c r="MQ159" s="109"/>
      <c r="MR159" s="109"/>
      <c r="MS159" s="109"/>
      <c r="MT159" s="109"/>
      <c r="MU159" s="109"/>
      <c r="MV159" s="109"/>
      <c r="MW159" s="109"/>
      <c r="MX159" s="109"/>
      <c r="MY159" s="109"/>
      <c r="MZ159" s="109"/>
      <c r="NA159" s="109"/>
      <c r="NB159" s="109"/>
      <c r="NC159" s="109"/>
      <c r="ND159" s="109"/>
      <c r="NE159" s="109"/>
      <c r="NF159" s="109"/>
      <c r="NG159" s="109"/>
      <c r="NH159" s="109"/>
      <c r="NI159" s="109"/>
      <c r="NJ159" s="109"/>
      <c r="NK159" s="109"/>
      <c r="NL159" s="109"/>
      <c r="NM159" s="109"/>
      <c r="NN159" s="109"/>
      <c r="NO159" s="109"/>
      <c r="NP159" s="109"/>
      <c r="NQ159" s="109"/>
      <c r="NR159" s="109"/>
      <c r="NS159" s="109"/>
      <c r="NT159" s="109"/>
      <c r="NU159" s="109"/>
      <c r="NV159" s="109"/>
      <c r="NW159" s="109"/>
      <c r="NX159" s="109"/>
      <c r="NY159" s="109"/>
      <c r="NZ159" s="109"/>
      <c r="OA159" s="109"/>
      <c r="OB159" s="109"/>
      <c r="OC159" s="109"/>
      <c r="OD159" s="109"/>
      <c r="OE159" s="109"/>
      <c r="OF159" s="109"/>
      <c r="OG159" s="109"/>
      <c r="OH159" s="109"/>
      <c r="OI159" s="109"/>
      <c r="OJ159" s="109"/>
      <c r="OK159" s="109"/>
      <c r="OL159" s="109"/>
      <c r="OM159" s="109"/>
      <c r="ON159" s="109"/>
      <c r="OO159" s="109"/>
      <c r="OP159" s="109"/>
      <c r="OQ159" s="109"/>
      <c r="OR159" s="109"/>
      <c r="OS159" s="109"/>
      <c r="OT159" s="109"/>
      <c r="OU159" s="109"/>
      <c r="OV159" s="109"/>
      <c r="OW159" s="109"/>
      <c r="OX159" s="109"/>
      <c r="OY159" s="109"/>
      <c r="OZ159" s="109"/>
      <c r="PA159" s="109"/>
      <c r="PB159" s="109"/>
      <c r="PC159" s="109"/>
      <c r="PD159" s="109"/>
      <c r="PE159" s="109"/>
      <c r="PF159" s="109"/>
      <c r="PG159" s="109"/>
      <c r="PH159" s="109"/>
      <c r="PI159" s="109"/>
      <c r="PJ159" s="109"/>
      <c r="PK159" s="109"/>
      <c r="PL159" s="109"/>
      <c r="PM159" s="109"/>
      <c r="PN159" s="109"/>
      <c r="PO159" s="109"/>
      <c r="PP159" s="109"/>
      <c r="PQ159" s="109"/>
      <c r="PR159" s="109"/>
      <c r="PS159" s="109"/>
      <c r="PT159" s="109"/>
      <c r="PU159" s="109"/>
      <c r="PV159" s="109"/>
      <c r="PW159" s="109"/>
      <c r="PX159" s="109"/>
      <c r="PY159" s="109"/>
      <c r="PZ159" s="109"/>
      <c r="QA159" s="109"/>
      <c r="QB159" s="109"/>
      <c r="QC159" s="109"/>
      <c r="QD159" s="109"/>
      <c r="QE159" s="109"/>
      <c r="QF159" s="109"/>
      <c r="QG159" s="109"/>
      <c r="QH159" s="109"/>
      <c r="QI159" s="109"/>
      <c r="QJ159" s="109"/>
      <c r="QK159" s="23">
        <f t="shared" si="3"/>
        <v>8</v>
      </c>
      <c r="QL159" s="125"/>
      <c r="QM159" s="125"/>
      <c r="QN159" s="125"/>
      <c r="QO159" s="125">
        <v>644.54</v>
      </c>
      <c r="QP159" s="125"/>
      <c r="QQ159" s="125"/>
      <c r="QR159" s="125"/>
      <c r="QS159" s="130"/>
    </row>
    <row r="160" spans="1:461" s="5" customFormat="1" ht="12.75" customHeight="1" x14ac:dyDescent="0.2">
      <c r="A160" s="52">
        <v>44651</v>
      </c>
      <c r="B160" s="98" t="s">
        <v>231</v>
      </c>
      <c r="C160" s="107"/>
      <c r="D160" s="107"/>
      <c r="E160" s="108"/>
      <c r="F160" s="108"/>
      <c r="G160" s="108"/>
      <c r="H160" s="108"/>
      <c r="I160" s="108"/>
      <c r="J160" s="108"/>
      <c r="K160" s="108"/>
      <c r="L160" s="108"/>
      <c r="M160" s="108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09"/>
      <c r="BL160" s="109"/>
      <c r="BM160" s="109"/>
      <c r="BN160" s="109"/>
      <c r="BO160" s="109"/>
      <c r="BP160" s="109"/>
      <c r="BQ160" s="109"/>
      <c r="BR160" s="109"/>
      <c r="BS160" s="109"/>
      <c r="BT160" s="109"/>
      <c r="BU160" s="109"/>
      <c r="BV160" s="109"/>
      <c r="BW160" s="109"/>
      <c r="BX160" s="109"/>
      <c r="BY160" s="109"/>
      <c r="BZ160" s="109"/>
      <c r="CA160" s="109"/>
      <c r="CB160" s="109"/>
      <c r="CC160" s="109"/>
      <c r="CD160" s="109"/>
      <c r="CE160" s="109"/>
      <c r="CF160" s="109"/>
      <c r="CG160" s="109"/>
      <c r="CH160" s="109"/>
      <c r="CI160" s="109"/>
      <c r="CJ160" s="109"/>
      <c r="CK160" s="109"/>
      <c r="CL160" s="109"/>
      <c r="CM160" s="109"/>
      <c r="CN160" s="109"/>
      <c r="CO160" s="109"/>
      <c r="CP160" s="109"/>
      <c r="CQ160" s="109"/>
      <c r="CR160" s="109"/>
      <c r="CS160" s="109"/>
      <c r="CT160" s="109"/>
      <c r="CU160" s="109"/>
      <c r="CV160" s="109"/>
      <c r="CW160" s="109"/>
      <c r="CX160" s="109"/>
      <c r="CY160" s="109"/>
      <c r="CZ160" s="109"/>
      <c r="DA160" s="109"/>
      <c r="DB160" s="109"/>
      <c r="DC160" s="109"/>
      <c r="DD160" s="109"/>
      <c r="DE160" s="109"/>
      <c r="DF160" s="109"/>
      <c r="DG160" s="109"/>
      <c r="DH160" s="109"/>
      <c r="DI160" s="109"/>
      <c r="DJ160" s="109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109"/>
      <c r="GR160" s="109"/>
      <c r="GS160" s="109"/>
      <c r="GT160" s="109"/>
      <c r="GU160" s="109"/>
      <c r="GV160" s="109"/>
      <c r="GW160" s="109"/>
      <c r="GX160" s="109"/>
      <c r="GY160" s="109"/>
      <c r="GZ160" s="109"/>
      <c r="HA160" s="109"/>
      <c r="HB160" s="109"/>
      <c r="HC160" s="109"/>
      <c r="HD160" s="109"/>
      <c r="HE160" s="109"/>
      <c r="HF160" s="109"/>
      <c r="HG160" s="109"/>
      <c r="HH160" s="109"/>
      <c r="HI160" s="109"/>
      <c r="HJ160" s="109"/>
      <c r="HK160" s="109"/>
      <c r="HL160" s="109"/>
      <c r="HM160" s="109"/>
      <c r="HN160" s="109"/>
      <c r="HO160" s="109"/>
      <c r="HP160" s="109"/>
      <c r="HQ160" s="109"/>
      <c r="HR160" s="109"/>
      <c r="HS160" s="109"/>
      <c r="HT160" s="109"/>
      <c r="HU160" s="109"/>
      <c r="HV160" s="109"/>
      <c r="HW160" s="109"/>
      <c r="HX160" s="109"/>
      <c r="HY160" s="109"/>
      <c r="HZ160" s="109"/>
      <c r="IA160" s="109"/>
      <c r="IB160" s="109"/>
      <c r="IC160" s="109"/>
      <c r="ID160" s="109"/>
      <c r="IE160" s="109"/>
      <c r="IF160" s="109"/>
      <c r="IG160" s="109"/>
      <c r="IH160" s="109"/>
      <c r="II160" s="109"/>
      <c r="IJ160" s="109"/>
      <c r="IK160" s="109"/>
      <c r="IL160" s="109"/>
      <c r="IM160" s="109"/>
      <c r="IN160" s="109"/>
      <c r="IO160" s="109"/>
      <c r="IP160" s="109"/>
      <c r="IQ160" s="109"/>
      <c r="IR160" s="109"/>
      <c r="IS160" s="109"/>
      <c r="IT160" s="109"/>
      <c r="IU160" s="109"/>
      <c r="IV160" s="109"/>
      <c r="IW160" s="109"/>
      <c r="IX160" s="109"/>
      <c r="IY160" s="109"/>
      <c r="IZ160" s="109"/>
      <c r="JA160" s="109"/>
      <c r="JB160" s="109"/>
      <c r="JC160" s="109"/>
      <c r="JD160" s="109"/>
      <c r="JE160" s="109"/>
      <c r="JF160" s="109"/>
      <c r="JG160" s="109"/>
      <c r="JH160" s="109"/>
      <c r="JI160" s="109"/>
      <c r="JJ160" s="109"/>
      <c r="JK160" s="109"/>
      <c r="JL160" s="109"/>
      <c r="JM160" s="109"/>
      <c r="JN160" s="109"/>
      <c r="JO160" s="109"/>
      <c r="JP160" s="109"/>
      <c r="JQ160" s="109"/>
      <c r="JR160" s="109"/>
      <c r="JS160" s="109"/>
      <c r="JT160" s="109"/>
      <c r="JU160" s="109"/>
      <c r="JV160" s="109"/>
      <c r="JW160" s="109"/>
      <c r="JX160" s="109"/>
      <c r="JY160" s="109"/>
      <c r="JZ160" s="109"/>
      <c r="KA160" s="109"/>
      <c r="KB160" s="109"/>
      <c r="KC160" s="109"/>
      <c r="KD160" s="109"/>
      <c r="KE160" s="109"/>
      <c r="KF160" s="109"/>
      <c r="KG160" s="109"/>
      <c r="KH160" s="109"/>
      <c r="KI160" s="109"/>
      <c r="KJ160" s="109"/>
      <c r="KK160" s="109"/>
      <c r="KL160" s="109"/>
      <c r="KM160" s="109"/>
      <c r="KN160" s="109"/>
      <c r="KO160" s="109"/>
      <c r="KP160" s="109"/>
      <c r="KQ160" s="109"/>
      <c r="KR160" s="109"/>
      <c r="KS160" s="109"/>
      <c r="KT160" s="109"/>
      <c r="KU160" s="109"/>
      <c r="KV160" s="109"/>
      <c r="KW160" s="109"/>
      <c r="KX160" s="109"/>
      <c r="KY160" s="109"/>
      <c r="KZ160" s="109"/>
      <c r="LA160" s="109"/>
      <c r="LB160" s="109"/>
      <c r="LC160" s="109"/>
      <c r="LD160" s="109"/>
      <c r="LE160" s="109"/>
      <c r="LF160" s="109"/>
      <c r="LG160" s="109"/>
      <c r="LH160" s="109"/>
      <c r="LI160" s="109"/>
      <c r="LJ160" s="109"/>
      <c r="LK160" s="109"/>
      <c r="LL160" s="109"/>
      <c r="LM160" s="109"/>
      <c r="LN160" s="109"/>
      <c r="LO160" s="109"/>
      <c r="LP160" s="109"/>
      <c r="LQ160" s="109"/>
      <c r="LR160" s="109"/>
      <c r="LS160" s="109"/>
      <c r="LT160" s="109"/>
      <c r="LU160" s="109"/>
      <c r="LV160" s="109"/>
      <c r="LW160" s="109"/>
      <c r="LX160" s="109"/>
      <c r="LY160" s="109"/>
      <c r="LZ160" s="109"/>
      <c r="MA160" s="109"/>
      <c r="MB160" s="109"/>
      <c r="MC160" s="109"/>
      <c r="MD160" s="109"/>
      <c r="ME160" s="109"/>
      <c r="MF160" s="109"/>
      <c r="MG160" s="109"/>
      <c r="MH160" s="109"/>
      <c r="MI160" s="109"/>
      <c r="MJ160" s="109"/>
      <c r="MK160" s="109"/>
      <c r="ML160" s="109"/>
      <c r="MM160" s="109"/>
      <c r="MN160" s="109"/>
      <c r="MO160" s="109"/>
      <c r="MP160" s="109"/>
      <c r="MQ160" s="109"/>
      <c r="MR160" s="109"/>
      <c r="MS160" s="109"/>
      <c r="MT160" s="109"/>
      <c r="MU160" s="109"/>
      <c r="MV160" s="109"/>
      <c r="MW160" s="109"/>
      <c r="MX160" s="109"/>
      <c r="MY160" s="109"/>
      <c r="MZ160" s="109"/>
      <c r="NA160" s="109"/>
      <c r="NB160" s="109"/>
      <c r="NC160" s="109"/>
      <c r="ND160" s="109"/>
      <c r="NE160" s="109"/>
      <c r="NF160" s="109"/>
      <c r="NG160" s="109"/>
      <c r="NH160" s="109"/>
      <c r="NI160" s="109"/>
      <c r="NJ160" s="109"/>
      <c r="NK160" s="109"/>
      <c r="NL160" s="109"/>
      <c r="NM160" s="109"/>
      <c r="NN160" s="109"/>
      <c r="NO160" s="109"/>
      <c r="NP160" s="109"/>
      <c r="NQ160" s="109"/>
      <c r="NR160" s="109"/>
      <c r="NS160" s="109"/>
      <c r="NT160" s="109"/>
      <c r="NU160" s="109"/>
      <c r="NV160" s="109"/>
      <c r="NW160" s="109"/>
      <c r="NX160" s="109"/>
      <c r="NY160" s="109"/>
      <c r="NZ160" s="109"/>
      <c r="OA160" s="109"/>
      <c r="OB160" s="109"/>
      <c r="OC160" s="109"/>
      <c r="OD160" s="109"/>
      <c r="OE160" s="109"/>
      <c r="OF160" s="109"/>
      <c r="OG160" s="109"/>
      <c r="OH160" s="109"/>
      <c r="OI160" s="109"/>
      <c r="OJ160" s="109"/>
      <c r="OK160" s="109"/>
      <c r="OL160" s="109"/>
      <c r="OM160" s="109"/>
      <c r="ON160" s="109"/>
      <c r="OO160" s="109"/>
      <c r="OP160" s="109"/>
      <c r="OQ160" s="109"/>
      <c r="OR160" s="109"/>
      <c r="OS160" s="109"/>
      <c r="OT160" s="109"/>
      <c r="OU160" s="109"/>
      <c r="OV160" s="109"/>
      <c r="OW160" s="109"/>
      <c r="OX160" s="109"/>
      <c r="OY160" s="109"/>
      <c r="OZ160" s="109"/>
      <c r="PA160" s="109"/>
      <c r="PB160" s="109">
        <v>156</v>
      </c>
      <c r="PC160" s="109"/>
      <c r="PD160" s="109"/>
      <c r="PE160" s="109"/>
      <c r="PF160" s="109"/>
      <c r="PG160" s="109"/>
      <c r="PH160" s="109"/>
      <c r="PI160" s="109"/>
      <c r="PJ160" s="109"/>
      <c r="PK160" s="109"/>
      <c r="PL160" s="109"/>
      <c r="PM160" s="109"/>
      <c r="PN160" s="109"/>
      <c r="PO160" s="109"/>
      <c r="PP160" s="109"/>
      <c r="PQ160" s="109"/>
      <c r="PR160" s="109"/>
      <c r="PS160" s="109"/>
      <c r="PT160" s="109"/>
      <c r="PU160" s="109"/>
      <c r="PV160" s="109"/>
      <c r="PW160" s="109"/>
      <c r="PX160" s="109"/>
      <c r="PY160" s="109"/>
      <c r="PZ160" s="109"/>
      <c r="QA160" s="109"/>
      <c r="QB160" s="109"/>
      <c r="QC160" s="109"/>
      <c r="QD160" s="109"/>
      <c r="QE160" s="109"/>
      <c r="QF160" s="109"/>
      <c r="QG160" s="109"/>
      <c r="QH160" s="109"/>
      <c r="QI160" s="109"/>
      <c r="QJ160" s="109"/>
      <c r="QK160" s="23">
        <f t="shared" si="3"/>
        <v>156</v>
      </c>
      <c r="QL160" s="125"/>
      <c r="QM160" s="125"/>
      <c r="QN160" s="125">
        <v>1400.26</v>
      </c>
      <c r="QO160" s="125"/>
      <c r="QP160" s="125"/>
      <c r="QQ160" s="125"/>
      <c r="QR160" s="125"/>
      <c r="QS160" s="130"/>
    </row>
    <row r="161" spans="1:461" s="5" customFormat="1" ht="12.75" customHeight="1" x14ac:dyDescent="0.2">
      <c r="A161" s="52">
        <v>44651</v>
      </c>
      <c r="B161" s="98" t="s">
        <v>472</v>
      </c>
      <c r="C161" s="107"/>
      <c r="D161" s="107"/>
      <c r="E161" s="108"/>
      <c r="F161" s="108"/>
      <c r="G161" s="108"/>
      <c r="H161" s="108"/>
      <c r="I161" s="108"/>
      <c r="J161" s="108"/>
      <c r="K161" s="108"/>
      <c r="L161" s="108"/>
      <c r="M161" s="108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 s="109"/>
      <c r="BG161" s="109"/>
      <c r="BH161" s="109"/>
      <c r="BI161" s="109"/>
      <c r="BJ161" s="109"/>
      <c r="BK161" s="109"/>
      <c r="BL161" s="109"/>
      <c r="BM161" s="109"/>
      <c r="BN161" s="109"/>
      <c r="BO161" s="109"/>
      <c r="BP161" s="109"/>
      <c r="BQ161" s="109"/>
      <c r="BR161" s="109"/>
      <c r="BS161" s="109"/>
      <c r="BT161" s="109"/>
      <c r="BU161" s="109"/>
      <c r="BV161" s="109"/>
      <c r="BW161" s="109"/>
      <c r="BX161" s="109"/>
      <c r="BY161" s="109"/>
      <c r="BZ161" s="109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109"/>
      <c r="GR161" s="109"/>
      <c r="GS161" s="109"/>
      <c r="GT161" s="109"/>
      <c r="GU161" s="109"/>
      <c r="GV161" s="109"/>
      <c r="GW161" s="109"/>
      <c r="GX161" s="109"/>
      <c r="GY161" s="109"/>
      <c r="GZ161" s="109"/>
      <c r="HA161" s="109"/>
      <c r="HB161" s="109"/>
      <c r="HC161" s="109"/>
      <c r="HD161" s="109"/>
      <c r="HE161" s="109"/>
      <c r="HF161" s="109"/>
      <c r="HG161" s="109"/>
      <c r="HH161" s="109"/>
      <c r="HI161" s="109"/>
      <c r="HJ161" s="109"/>
      <c r="HK161" s="109"/>
      <c r="HL161" s="109"/>
      <c r="HM161" s="109"/>
      <c r="HN161" s="109"/>
      <c r="HO161" s="109"/>
      <c r="HP161" s="109"/>
      <c r="HQ161" s="109"/>
      <c r="HR161" s="109"/>
      <c r="HS161" s="109"/>
      <c r="HT161" s="109"/>
      <c r="HU161" s="109"/>
      <c r="HV161" s="109"/>
      <c r="HW161" s="109"/>
      <c r="HX161" s="109"/>
      <c r="HY161" s="109"/>
      <c r="HZ161" s="109"/>
      <c r="IA161" s="109"/>
      <c r="IB161" s="109"/>
      <c r="IC161" s="109"/>
      <c r="ID161" s="109"/>
      <c r="IE161" s="109"/>
      <c r="IF161" s="109"/>
      <c r="IG161" s="109"/>
      <c r="IH161" s="109"/>
      <c r="II161" s="109"/>
      <c r="IJ161" s="109"/>
      <c r="IK161" s="109"/>
      <c r="IL161" s="109"/>
      <c r="IM161" s="109"/>
      <c r="IN161" s="109"/>
      <c r="IO161" s="109"/>
      <c r="IP161" s="109"/>
      <c r="IQ161" s="109"/>
      <c r="IR161" s="109"/>
      <c r="IS161" s="109"/>
      <c r="IT161" s="109"/>
      <c r="IU161" s="109"/>
      <c r="IV161" s="109"/>
      <c r="IW161" s="109"/>
      <c r="IX161" s="109"/>
      <c r="IY161" s="109"/>
      <c r="IZ161" s="109"/>
      <c r="JA161" s="109"/>
      <c r="JB161" s="109"/>
      <c r="JC161" s="109"/>
      <c r="JD161" s="109"/>
      <c r="JE161" s="109"/>
      <c r="JF161" s="109"/>
      <c r="JG161" s="109"/>
      <c r="JH161" s="109"/>
      <c r="JI161" s="109"/>
      <c r="JJ161" s="109"/>
      <c r="JK161" s="109"/>
      <c r="JL161" s="109"/>
      <c r="JM161" s="109"/>
      <c r="JN161" s="109"/>
      <c r="JO161" s="109"/>
      <c r="JP161" s="109"/>
      <c r="JQ161" s="109"/>
      <c r="JR161" s="109"/>
      <c r="JS161" s="109"/>
      <c r="JT161" s="109"/>
      <c r="JU161" s="109"/>
      <c r="JV161" s="109"/>
      <c r="JW161" s="109"/>
      <c r="JX161" s="109"/>
      <c r="JY161" s="109"/>
      <c r="JZ161" s="109"/>
      <c r="KA161" s="109"/>
      <c r="KB161" s="109"/>
      <c r="KC161" s="109"/>
      <c r="KD161" s="109"/>
      <c r="KE161" s="109"/>
      <c r="KF161" s="109"/>
      <c r="KG161" s="109"/>
      <c r="KH161" s="109"/>
      <c r="KI161" s="109"/>
      <c r="KJ161" s="109"/>
      <c r="KK161" s="109"/>
      <c r="KL161" s="109"/>
      <c r="KM161" s="109"/>
      <c r="KN161" s="109"/>
      <c r="KO161" s="109"/>
      <c r="KP161" s="109"/>
      <c r="KQ161" s="109"/>
      <c r="KR161" s="109"/>
      <c r="KS161" s="109"/>
      <c r="KT161" s="109"/>
      <c r="KU161" s="109"/>
      <c r="KV161" s="109"/>
      <c r="KW161" s="109"/>
      <c r="KX161" s="109"/>
      <c r="KY161" s="109"/>
      <c r="KZ161" s="109"/>
      <c r="LA161" s="109"/>
      <c r="LB161" s="109"/>
      <c r="LC161" s="109"/>
      <c r="LD161" s="109"/>
      <c r="LE161" s="109"/>
      <c r="LF161" s="109"/>
      <c r="LG161" s="109"/>
      <c r="LH161" s="109"/>
      <c r="LI161" s="109"/>
      <c r="LJ161" s="109"/>
      <c r="LK161" s="109"/>
      <c r="LL161" s="109"/>
      <c r="LM161" s="109"/>
      <c r="LN161" s="109"/>
      <c r="LO161" s="109"/>
      <c r="LP161" s="109"/>
      <c r="LQ161" s="109"/>
      <c r="LR161" s="109"/>
      <c r="LS161" s="109"/>
      <c r="LT161" s="109"/>
      <c r="LU161" s="109"/>
      <c r="LV161" s="109"/>
      <c r="LW161" s="109"/>
      <c r="LX161" s="109"/>
      <c r="LY161" s="109"/>
      <c r="LZ161" s="109"/>
      <c r="MA161" s="109"/>
      <c r="MB161" s="109"/>
      <c r="MC161" s="109"/>
      <c r="MD161" s="109"/>
      <c r="ME161" s="109"/>
      <c r="MF161" s="109"/>
      <c r="MG161" s="109"/>
      <c r="MH161" s="109"/>
      <c r="MI161" s="109"/>
      <c r="MJ161" s="109"/>
      <c r="MK161" s="109"/>
      <c r="ML161" s="109"/>
      <c r="MM161" s="109"/>
      <c r="MN161" s="109"/>
      <c r="MO161" s="109"/>
      <c r="MP161" s="109"/>
      <c r="MQ161" s="109"/>
      <c r="MR161" s="109"/>
      <c r="MS161" s="109"/>
      <c r="MT161" s="109"/>
      <c r="MU161" s="109"/>
      <c r="MV161" s="109"/>
      <c r="MW161" s="109"/>
      <c r="MX161" s="109"/>
      <c r="MY161" s="109"/>
      <c r="MZ161" s="109"/>
      <c r="NA161" s="109"/>
      <c r="NB161" s="109"/>
      <c r="NC161" s="109"/>
      <c r="ND161" s="109"/>
      <c r="NE161" s="109"/>
      <c r="NF161" s="109"/>
      <c r="NG161" s="109"/>
      <c r="NH161" s="109"/>
      <c r="NI161" s="109"/>
      <c r="NJ161" s="109"/>
      <c r="NK161" s="109"/>
      <c r="NL161" s="109"/>
      <c r="NM161" s="109"/>
      <c r="NN161" s="109"/>
      <c r="NO161" s="109"/>
      <c r="NP161" s="109"/>
      <c r="NQ161" s="109"/>
      <c r="NR161" s="109"/>
      <c r="NS161" s="109"/>
      <c r="NT161" s="109"/>
      <c r="NU161" s="109"/>
      <c r="NV161" s="109"/>
      <c r="NW161" s="109"/>
      <c r="NX161" s="109"/>
      <c r="NY161" s="109"/>
      <c r="NZ161" s="109"/>
      <c r="OA161" s="109"/>
      <c r="OB161" s="109"/>
      <c r="OC161" s="109"/>
      <c r="OD161" s="109"/>
      <c r="OE161" s="109"/>
      <c r="OF161" s="109"/>
      <c r="OG161" s="109"/>
      <c r="OH161" s="109"/>
      <c r="OI161" s="109"/>
      <c r="OJ161" s="109"/>
      <c r="OK161" s="109"/>
      <c r="OL161" s="109"/>
      <c r="OM161" s="109"/>
      <c r="ON161" s="109"/>
      <c r="OO161" s="109"/>
      <c r="OP161" s="109"/>
      <c r="OQ161" s="109"/>
      <c r="OR161" s="109"/>
      <c r="OS161" s="109"/>
      <c r="OT161" s="109"/>
      <c r="OU161" s="109"/>
      <c r="OV161" s="109"/>
      <c r="OW161" s="109"/>
      <c r="OX161" s="109"/>
      <c r="OY161" s="109"/>
      <c r="OZ161" s="109"/>
      <c r="PA161" s="109"/>
      <c r="PB161" s="109">
        <v>48</v>
      </c>
      <c r="PC161" s="109"/>
      <c r="PD161" s="109"/>
      <c r="PE161" s="109"/>
      <c r="PF161" s="109"/>
      <c r="PG161" s="109"/>
      <c r="PH161" s="109"/>
      <c r="PI161" s="109"/>
      <c r="PJ161" s="109"/>
      <c r="PK161" s="109"/>
      <c r="PL161" s="109"/>
      <c r="PM161" s="109"/>
      <c r="PN161" s="109"/>
      <c r="PO161" s="109"/>
      <c r="PP161" s="109"/>
      <c r="PQ161" s="109"/>
      <c r="PR161" s="109"/>
      <c r="PS161" s="109"/>
      <c r="PT161" s="109"/>
      <c r="PU161" s="109"/>
      <c r="PV161" s="109"/>
      <c r="PW161" s="109"/>
      <c r="PX161" s="109"/>
      <c r="PY161" s="109"/>
      <c r="PZ161" s="109"/>
      <c r="QA161" s="109"/>
      <c r="QB161" s="109"/>
      <c r="QC161" s="109"/>
      <c r="QD161" s="109"/>
      <c r="QE161" s="109"/>
      <c r="QF161" s="109"/>
      <c r="QG161" s="109"/>
      <c r="QH161" s="109"/>
      <c r="QI161" s="109"/>
      <c r="QJ161" s="109"/>
      <c r="QK161" s="23">
        <f t="shared" si="3"/>
        <v>48</v>
      </c>
      <c r="QL161" s="125"/>
      <c r="QM161" s="125"/>
      <c r="QN161" s="125">
        <v>430.85</v>
      </c>
      <c r="QO161" s="125"/>
      <c r="QP161" s="125"/>
      <c r="QQ161" s="125"/>
      <c r="QR161" s="125"/>
      <c r="QS161" s="130"/>
    </row>
    <row r="162" spans="1:461" s="5" customFormat="1" ht="12.75" customHeight="1" x14ac:dyDescent="0.2">
      <c r="A162" s="52">
        <v>44651</v>
      </c>
      <c r="B162" s="90" t="s">
        <v>445</v>
      </c>
      <c r="C162" s="107"/>
      <c r="D162" s="107"/>
      <c r="E162" s="108"/>
      <c r="F162" s="108"/>
      <c r="G162" s="108"/>
      <c r="H162" s="108"/>
      <c r="I162" s="108"/>
      <c r="J162" s="108"/>
      <c r="K162" s="108"/>
      <c r="L162" s="108"/>
      <c r="M162" s="108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>
        <v>20</v>
      </c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09"/>
      <c r="BL162" s="109"/>
      <c r="BM162" s="109"/>
      <c r="BN162" s="109"/>
      <c r="BO162" s="109"/>
      <c r="BP162" s="109"/>
      <c r="BQ162" s="109"/>
      <c r="BR162" s="109"/>
      <c r="BS162" s="109"/>
      <c r="BT162" s="109"/>
      <c r="BU162" s="109"/>
      <c r="BV162" s="109"/>
      <c r="BW162" s="109"/>
      <c r="BX162" s="109"/>
      <c r="BY162" s="109"/>
      <c r="BZ162" s="109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109"/>
      <c r="GR162" s="109"/>
      <c r="GS162" s="109"/>
      <c r="GT162" s="109"/>
      <c r="GU162" s="109"/>
      <c r="GV162" s="109"/>
      <c r="GW162" s="109"/>
      <c r="GX162" s="109"/>
      <c r="GY162" s="109"/>
      <c r="GZ162" s="109"/>
      <c r="HA162" s="109"/>
      <c r="HB162" s="109"/>
      <c r="HC162" s="109"/>
      <c r="HD162" s="109"/>
      <c r="HE162" s="109"/>
      <c r="HF162" s="109"/>
      <c r="HG162" s="109"/>
      <c r="HH162" s="109"/>
      <c r="HI162" s="109"/>
      <c r="HJ162" s="109"/>
      <c r="HK162" s="109"/>
      <c r="HL162" s="109"/>
      <c r="HM162" s="109"/>
      <c r="HN162" s="109"/>
      <c r="HO162" s="109"/>
      <c r="HP162" s="109"/>
      <c r="HQ162" s="109"/>
      <c r="HR162" s="109"/>
      <c r="HS162" s="109"/>
      <c r="HT162" s="109"/>
      <c r="HU162" s="109"/>
      <c r="HV162" s="109"/>
      <c r="HW162" s="109"/>
      <c r="HX162" s="109"/>
      <c r="HY162" s="109"/>
      <c r="HZ162" s="109"/>
      <c r="IA162" s="109"/>
      <c r="IB162" s="109"/>
      <c r="IC162" s="109"/>
      <c r="ID162" s="109"/>
      <c r="IE162" s="109"/>
      <c r="IF162" s="109"/>
      <c r="IG162" s="109"/>
      <c r="IH162" s="109"/>
      <c r="II162" s="109"/>
      <c r="IJ162" s="109"/>
      <c r="IK162" s="109"/>
      <c r="IL162" s="109"/>
      <c r="IM162" s="109"/>
      <c r="IN162" s="109"/>
      <c r="IO162" s="109"/>
      <c r="IP162" s="109"/>
      <c r="IQ162" s="109"/>
      <c r="IR162" s="109"/>
      <c r="IS162" s="109"/>
      <c r="IT162" s="109"/>
      <c r="IU162" s="109"/>
      <c r="IV162" s="109"/>
      <c r="IW162" s="109"/>
      <c r="IX162" s="109"/>
      <c r="IY162" s="109"/>
      <c r="IZ162" s="109"/>
      <c r="JA162" s="109"/>
      <c r="JB162" s="109"/>
      <c r="JC162" s="109"/>
      <c r="JD162" s="109"/>
      <c r="JE162" s="109"/>
      <c r="JF162" s="109"/>
      <c r="JG162" s="109"/>
      <c r="JH162" s="109"/>
      <c r="JI162" s="109"/>
      <c r="JJ162" s="109"/>
      <c r="JK162" s="109"/>
      <c r="JL162" s="109"/>
      <c r="JM162" s="109"/>
      <c r="JN162" s="109"/>
      <c r="JO162" s="109"/>
      <c r="JP162" s="109"/>
      <c r="JQ162" s="109"/>
      <c r="JR162" s="109"/>
      <c r="JS162" s="109"/>
      <c r="JT162" s="109"/>
      <c r="JU162" s="109"/>
      <c r="JV162" s="109"/>
      <c r="JW162" s="109"/>
      <c r="JX162" s="109"/>
      <c r="JY162" s="109"/>
      <c r="JZ162" s="109"/>
      <c r="KA162" s="109"/>
      <c r="KB162" s="109"/>
      <c r="KC162" s="109"/>
      <c r="KD162" s="109"/>
      <c r="KE162" s="109"/>
      <c r="KF162" s="109"/>
      <c r="KG162" s="109"/>
      <c r="KH162" s="109"/>
      <c r="KI162" s="109"/>
      <c r="KJ162" s="109"/>
      <c r="KK162" s="109"/>
      <c r="KL162" s="109"/>
      <c r="KM162" s="109"/>
      <c r="KN162" s="109"/>
      <c r="KO162" s="109"/>
      <c r="KP162" s="109"/>
      <c r="KQ162" s="109"/>
      <c r="KR162" s="109"/>
      <c r="KS162" s="109"/>
      <c r="KT162" s="109"/>
      <c r="KU162" s="109"/>
      <c r="KV162" s="109"/>
      <c r="KW162" s="109"/>
      <c r="KX162" s="109">
        <v>10</v>
      </c>
      <c r="KY162" s="109"/>
      <c r="KZ162" s="109"/>
      <c r="LA162" s="109"/>
      <c r="LB162" s="109"/>
      <c r="LC162" s="109"/>
      <c r="LD162" s="109"/>
      <c r="LE162" s="109"/>
      <c r="LF162" s="109"/>
      <c r="LG162" s="109"/>
      <c r="LH162" s="109"/>
      <c r="LI162" s="109"/>
      <c r="LJ162" s="109"/>
      <c r="LK162" s="109"/>
      <c r="LL162" s="109"/>
      <c r="LM162" s="109"/>
      <c r="LN162" s="109"/>
      <c r="LO162" s="109"/>
      <c r="LP162" s="109"/>
      <c r="LQ162" s="109"/>
      <c r="LR162" s="109"/>
      <c r="LS162" s="109"/>
      <c r="LT162" s="109"/>
      <c r="LU162" s="109"/>
      <c r="LV162" s="109"/>
      <c r="LW162" s="109"/>
      <c r="LX162" s="109"/>
      <c r="LY162" s="109"/>
      <c r="LZ162" s="109"/>
      <c r="MA162" s="109"/>
      <c r="MB162" s="109"/>
      <c r="MC162" s="109"/>
      <c r="MD162" s="109"/>
      <c r="ME162" s="109"/>
      <c r="MF162" s="109"/>
      <c r="MG162" s="109"/>
      <c r="MH162" s="109"/>
      <c r="MI162" s="109"/>
      <c r="MJ162" s="109"/>
      <c r="MK162" s="109"/>
      <c r="ML162" s="109"/>
      <c r="MM162" s="109"/>
      <c r="MN162" s="109"/>
      <c r="MO162" s="109"/>
      <c r="MP162" s="109"/>
      <c r="MQ162" s="109"/>
      <c r="MR162" s="109"/>
      <c r="MS162" s="109"/>
      <c r="MT162" s="109"/>
      <c r="MU162" s="109"/>
      <c r="MV162" s="109"/>
      <c r="MW162" s="109"/>
      <c r="MX162" s="109"/>
      <c r="MY162" s="109"/>
      <c r="MZ162" s="109"/>
      <c r="NA162" s="109"/>
      <c r="NB162" s="109"/>
      <c r="NC162" s="109"/>
      <c r="ND162" s="109"/>
      <c r="NE162" s="109"/>
      <c r="NF162" s="109"/>
      <c r="NG162" s="109"/>
      <c r="NH162" s="109"/>
      <c r="NI162" s="109"/>
      <c r="NJ162" s="109"/>
      <c r="NK162" s="109"/>
      <c r="NL162" s="109"/>
      <c r="NM162" s="109"/>
      <c r="NN162" s="109"/>
      <c r="NO162" s="109"/>
      <c r="NP162" s="109"/>
      <c r="NQ162" s="109"/>
      <c r="NR162" s="109"/>
      <c r="NS162" s="109"/>
      <c r="NT162" s="109"/>
      <c r="NU162" s="109"/>
      <c r="NV162" s="109"/>
      <c r="NW162" s="109"/>
      <c r="NX162" s="109"/>
      <c r="NY162" s="109"/>
      <c r="NZ162" s="109"/>
      <c r="OA162" s="109"/>
      <c r="OB162" s="109"/>
      <c r="OC162" s="109"/>
      <c r="OD162" s="109"/>
      <c r="OE162" s="109"/>
      <c r="OF162" s="109"/>
      <c r="OG162" s="109"/>
      <c r="OH162" s="109"/>
      <c r="OI162" s="109"/>
      <c r="OJ162" s="109"/>
      <c r="OK162" s="109"/>
      <c r="OL162" s="109"/>
      <c r="OM162" s="109"/>
      <c r="ON162" s="109"/>
      <c r="OO162" s="109"/>
      <c r="OP162" s="109"/>
      <c r="OQ162" s="109"/>
      <c r="OR162" s="109"/>
      <c r="OS162" s="109"/>
      <c r="OT162" s="109"/>
      <c r="OU162" s="109"/>
      <c r="OV162" s="109"/>
      <c r="OW162" s="109"/>
      <c r="OX162" s="109"/>
      <c r="OY162" s="109"/>
      <c r="OZ162" s="109"/>
      <c r="PA162" s="109"/>
      <c r="PB162" s="109"/>
      <c r="PC162" s="109"/>
      <c r="PD162" s="109"/>
      <c r="PE162" s="109"/>
      <c r="PF162" s="109"/>
      <c r="PG162" s="109"/>
      <c r="PH162" s="109"/>
      <c r="PI162" s="109"/>
      <c r="PJ162" s="109"/>
      <c r="PK162" s="109"/>
      <c r="PL162" s="109"/>
      <c r="PM162" s="109"/>
      <c r="PN162" s="109"/>
      <c r="PO162" s="109"/>
      <c r="PP162" s="109"/>
      <c r="PQ162" s="109"/>
      <c r="PR162" s="109"/>
      <c r="PS162" s="109"/>
      <c r="PT162" s="109"/>
      <c r="PU162" s="109"/>
      <c r="PV162" s="109"/>
      <c r="PW162" s="109"/>
      <c r="PX162" s="109"/>
      <c r="PY162" s="109"/>
      <c r="PZ162" s="109"/>
      <c r="QA162" s="109"/>
      <c r="QB162" s="109"/>
      <c r="QC162" s="109"/>
      <c r="QD162" s="109"/>
      <c r="QE162" s="109"/>
      <c r="QF162" s="109"/>
      <c r="QG162" s="109"/>
      <c r="QH162" s="109"/>
      <c r="QI162" s="109"/>
      <c r="QJ162" s="109"/>
      <c r="QK162" s="23">
        <f t="shared" si="3"/>
        <v>30</v>
      </c>
      <c r="QL162" s="125"/>
      <c r="QM162" s="125"/>
      <c r="QN162" s="125">
        <v>1195.8</v>
      </c>
      <c r="QO162" s="125"/>
      <c r="QP162" s="125"/>
      <c r="QQ162" s="125"/>
      <c r="QR162" s="125"/>
      <c r="QS162" s="130"/>
    </row>
    <row r="163" spans="1:461" s="5" customFormat="1" ht="12.75" customHeight="1" x14ac:dyDescent="0.2">
      <c r="A163" s="52">
        <v>44651</v>
      </c>
      <c r="B163" s="98" t="s">
        <v>283</v>
      </c>
      <c r="C163" s="107"/>
      <c r="D163" s="107">
        <v>60</v>
      </c>
      <c r="E163" s="108">
        <v>80</v>
      </c>
      <c r="F163" s="108"/>
      <c r="G163" s="108"/>
      <c r="H163" s="108"/>
      <c r="I163" s="108"/>
      <c r="J163" s="108"/>
      <c r="K163" s="108"/>
      <c r="L163" s="108"/>
      <c r="M163" s="108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 s="109"/>
      <c r="BG163" s="109"/>
      <c r="BH163" s="109"/>
      <c r="BI163" s="109"/>
      <c r="BJ163" s="109"/>
      <c r="BK163" s="109"/>
      <c r="BL163" s="109"/>
      <c r="BM163" s="109"/>
      <c r="BN163" s="109"/>
      <c r="BO163" s="109"/>
      <c r="BP163" s="109"/>
      <c r="BQ163" s="109"/>
      <c r="BR163" s="109"/>
      <c r="BS163" s="109"/>
      <c r="BT163" s="109"/>
      <c r="BU163" s="109"/>
      <c r="BV163" s="109"/>
      <c r="BW163" s="109"/>
      <c r="BX163" s="109"/>
      <c r="BY163" s="109"/>
      <c r="BZ163" s="109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109"/>
      <c r="GR163" s="109"/>
      <c r="GS163" s="109"/>
      <c r="GT163" s="109"/>
      <c r="GU163" s="109"/>
      <c r="GV163" s="109"/>
      <c r="GW163" s="109"/>
      <c r="GX163" s="109"/>
      <c r="GY163" s="109"/>
      <c r="GZ163" s="109"/>
      <c r="HA163" s="109"/>
      <c r="HB163" s="109"/>
      <c r="HC163" s="109"/>
      <c r="HD163" s="109"/>
      <c r="HE163" s="109"/>
      <c r="HF163" s="109"/>
      <c r="HG163" s="109"/>
      <c r="HH163" s="109"/>
      <c r="HI163" s="109"/>
      <c r="HJ163" s="109"/>
      <c r="HK163" s="109"/>
      <c r="HL163" s="109"/>
      <c r="HM163" s="109"/>
      <c r="HN163" s="109"/>
      <c r="HO163" s="109"/>
      <c r="HP163" s="109"/>
      <c r="HQ163" s="109"/>
      <c r="HR163" s="109"/>
      <c r="HS163" s="109"/>
      <c r="HT163" s="109"/>
      <c r="HU163" s="109"/>
      <c r="HV163" s="109"/>
      <c r="HW163" s="109"/>
      <c r="HX163" s="109"/>
      <c r="HY163" s="109"/>
      <c r="HZ163" s="109"/>
      <c r="IA163" s="109"/>
      <c r="IB163" s="109"/>
      <c r="IC163" s="109"/>
      <c r="ID163" s="109"/>
      <c r="IE163" s="109"/>
      <c r="IF163" s="109"/>
      <c r="IG163" s="109"/>
      <c r="IH163" s="109"/>
      <c r="II163" s="109"/>
      <c r="IJ163" s="109"/>
      <c r="IK163" s="109"/>
      <c r="IL163" s="109"/>
      <c r="IM163" s="109"/>
      <c r="IN163" s="109"/>
      <c r="IO163" s="109"/>
      <c r="IP163" s="109"/>
      <c r="IQ163" s="109"/>
      <c r="IR163" s="109"/>
      <c r="IS163" s="109"/>
      <c r="IT163" s="109"/>
      <c r="IU163" s="109"/>
      <c r="IV163" s="109"/>
      <c r="IW163" s="109"/>
      <c r="IX163" s="109"/>
      <c r="IY163" s="109"/>
      <c r="IZ163" s="109"/>
      <c r="JA163" s="109"/>
      <c r="JB163" s="109"/>
      <c r="JC163" s="109"/>
      <c r="JD163" s="109"/>
      <c r="JE163" s="109"/>
      <c r="JF163" s="109"/>
      <c r="JG163" s="109"/>
      <c r="JH163" s="109"/>
      <c r="JI163" s="109"/>
      <c r="JJ163" s="109"/>
      <c r="JK163" s="109"/>
      <c r="JL163" s="109"/>
      <c r="JM163" s="109"/>
      <c r="JN163" s="109"/>
      <c r="JO163" s="109"/>
      <c r="JP163" s="109"/>
      <c r="JQ163" s="109"/>
      <c r="JR163" s="109"/>
      <c r="JS163" s="109"/>
      <c r="JT163" s="109"/>
      <c r="JU163" s="109"/>
      <c r="JV163" s="109"/>
      <c r="JW163" s="109"/>
      <c r="JX163" s="109"/>
      <c r="JY163" s="109"/>
      <c r="JZ163" s="109"/>
      <c r="KA163" s="109"/>
      <c r="KB163" s="109"/>
      <c r="KC163" s="109"/>
      <c r="KD163" s="109"/>
      <c r="KE163" s="109"/>
      <c r="KF163" s="109"/>
      <c r="KG163" s="109"/>
      <c r="KH163" s="109"/>
      <c r="KI163" s="109"/>
      <c r="KJ163" s="109"/>
      <c r="KK163" s="109"/>
      <c r="KL163" s="109"/>
      <c r="KM163" s="109"/>
      <c r="KN163" s="109"/>
      <c r="KO163" s="109"/>
      <c r="KP163" s="109"/>
      <c r="KQ163" s="109"/>
      <c r="KR163" s="109"/>
      <c r="KS163" s="109"/>
      <c r="KT163" s="109"/>
      <c r="KU163" s="109"/>
      <c r="KV163" s="109"/>
      <c r="KW163" s="109"/>
      <c r="KX163" s="109"/>
      <c r="KY163" s="109"/>
      <c r="KZ163" s="109"/>
      <c r="LA163" s="109"/>
      <c r="LB163" s="109"/>
      <c r="LC163" s="109"/>
      <c r="LD163" s="109"/>
      <c r="LE163" s="109"/>
      <c r="LF163" s="109"/>
      <c r="LG163" s="109"/>
      <c r="LH163" s="109"/>
      <c r="LI163" s="109"/>
      <c r="LJ163" s="109"/>
      <c r="LK163" s="109"/>
      <c r="LL163" s="109"/>
      <c r="LM163" s="109"/>
      <c r="LN163" s="109"/>
      <c r="LO163" s="109"/>
      <c r="LP163" s="109"/>
      <c r="LQ163" s="109"/>
      <c r="LR163" s="109"/>
      <c r="LS163" s="109"/>
      <c r="LT163" s="109"/>
      <c r="LU163" s="109"/>
      <c r="LV163" s="109"/>
      <c r="LW163" s="109"/>
      <c r="LX163" s="109"/>
      <c r="LY163" s="109"/>
      <c r="LZ163" s="109"/>
      <c r="MA163" s="109"/>
      <c r="MB163" s="109"/>
      <c r="MC163" s="109"/>
      <c r="MD163" s="109"/>
      <c r="ME163" s="109"/>
      <c r="MF163" s="109"/>
      <c r="MG163" s="109"/>
      <c r="MH163" s="109"/>
      <c r="MI163" s="109"/>
      <c r="MJ163" s="109"/>
      <c r="MK163" s="109"/>
      <c r="ML163" s="109"/>
      <c r="MM163" s="109"/>
      <c r="MN163" s="109"/>
      <c r="MO163" s="109"/>
      <c r="MP163" s="109"/>
      <c r="MQ163" s="109"/>
      <c r="MR163" s="109"/>
      <c r="MS163" s="109"/>
      <c r="MT163" s="109"/>
      <c r="MU163" s="109"/>
      <c r="MV163" s="109"/>
      <c r="MW163" s="109"/>
      <c r="MX163" s="109"/>
      <c r="MY163" s="109"/>
      <c r="MZ163" s="109"/>
      <c r="NA163" s="109"/>
      <c r="NB163" s="109"/>
      <c r="NC163" s="109"/>
      <c r="ND163" s="109"/>
      <c r="NE163" s="109"/>
      <c r="NF163" s="109"/>
      <c r="NG163" s="109"/>
      <c r="NH163" s="109"/>
      <c r="NI163" s="109"/>
      <c r="NJ163" s="109"/>
      <c r="NK163" s="109"/>
      <c r="NL163" s="109"/>
      <c r="NM163" s="109"/>
      <c r="NN163" s="109"/>
      <c r="NO163" s="109"/>
      <c r="NP163" s="109"/>
      <c r="NQ163" s="109"/>
      <c r="NR163" s="109"/>
      <c r="NS163" s="109"/>
      <c r="NT163" s="109"/>
      <c r="NU163" s="109"/>
      <c r="NV163" s="109"/>
      <c r="NW163" s="109"/>
      <c r="NX163" s="109"/>
      <c r="NY163" s="109"/>
      <c r="NZ163" s="109"/>
      <c r="OA163" s="109"/>
      <c r="OB163" s="109"/>
      <c r="OC163" s="109"/>
      <c r="OD163" s="109"/>
      <c r="OE163" s="109"/>
      <c r="OF163" s="109"/>
      <c r="OG163" s="109"/>
      <c r="OH163" s="109"/>
      <c r="OI163" s="109"/>
      <c r="OJ163" s="109"/>
      <c r="OK163" s="109"/>
      <c r="OL163" s="109"/>
      <c r="OM163" s="109"/>
      <c r="ON163" s="109"/>
      <c r="OO163" s="109"/>
      <c r="OP163" s="109"/>
      <c r="OQ163" s="109"/>
      <c r="OR163" s="109"/>
      <c r="OS163" s="109"/>
      <c r="OT163" s="109"/>
      <c r="OU163" s="109"/>
      <c r="OV163" s="109"/>
      <c r="OW163" s="109"/>
      <c r="OX163" s="109"/>
      <c r="OY163" s="109"/>
      <c r="OZ163" s="109"/>
      <c r="PA163" s="109"/>
      <c r="PB163" s="109"/>
      <c r="PC163" s="109"/>
      <c r="PD163" s="109"/>
      <c r="PE163" s="109"/>
      <c r="PF163" s="109"/>
      <c r="PG163" s="109"/>
      <c r="PH163" s="109"/>
      <c r="PI163" s="109"/>
      <c r="PJ163" s="109"/>
      <c r="PK163" s="109"/>
      <c r="PL163" s="109"/>
      <c r="PM163" s="109"/>
      <c r="PN163" s="109"/>
      <c r="PO163" s="109"/>
      <c r="PP163" s="109"/>
      <c r="PQ163" s="109"/>
      <c r="PR163" s="109"/>
      <c r="PS163" s="109"/>
      <c r="PT163" s="109"/>
      <c r="PU163" s="109"/>
      <c r="PV163" s="109"/>
      <c r="PW163" s="109"/>
      <c r="PX163" s="109"/>
      <c r="PY163" s="109"/>
      <c r="PZ163" s="109"/>
      <c r="QA163" s="109"/>
      <c r="QB163" s="109"/>
      <c r="QC163" s="109"/>
      <c r="QD163" s="109"/>
      <c r="QE163" s="109"/>
      <c r="QF163" s="109"/>
      <c r="QG163" s="109"/>
      <c r="QH163" s="109"/>
      <c r="QI163" s="109"/>
      <c r="QJ163" s="109"/>
      <c r="QK163" s="23">
        <f t="shared" si="3"/>
        <v>140</v>
      </c>
      <c r="QL163" s="125"/>
      <c r="QM163" s="125"/>
      <c r="QN163" s="125"/>
      <c r="QO163" s="125"/>
      <c r="QP163" s="125">
        <v>5651.46</v>
      </c>
      <c r="QQ163" s="125"/>
      <c r="QR163" s="125"/>
      <c r="QS163" s="130"/>
    </row>
    <row r="164" spans="1:461" s="5" customFormat="1" ht="12.75" customHeight="1" x14ac:dyDescent="0.2">
      <c r="A164" s="52">
        <v>44651</v>
      </c>
      <c r="B164" s="98" t="s">
        <v>476</v>
      </c>
      <c r="C164" s="107"/>
      <c r="D164" s="107"/>
      <c r="E164" s="108"/>
      <c r="F164" s="108"/>
      <c r="G164" s="108"/>
      <c r="H164" s="108"/>
      <c r="I164" s="108"/>
      <c r="J164" s="108"/>
      <c r="K164" s="108"/>
      <c r="L164" s="108"/>
      <c r="M164" s="108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 s="109"/>
      <c r="BG164" s="109"/>
      <c r="BH164" s="109"/>
      <c r="BI164" s="109"/>
      <c r="BJ164" s="109"/>
      <c r="BK164" s="109"/>
      <c r="BL164" s="109"/>
      <c r="BM164" s="109"/>
      <c r="BN164" s="109"/>
      <c r="BO164" s="109"/>
      <c r="BP164" s="109"/>
      <c r="BQ164" s="109"/>
      <c r="BR164" s="109"/>
      <c r="BS164" s="109"/>
      <c r="BT164" s="109"/>
      <c r="BU164" s="109"/>
      <c r="BV164" s="109"/>
      <c r="BW164" s="109"/>
      <c r="BX164" s="109"/>
      <c r="BY164" s="109"/>
      <c r="BZ164" s="109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109"/>
      <c r="GR164" s="109"/>
      <c r="GS164" s="109"/>
      <c r="GT164" s="109"/>
      <c r="GU164" s="109"/>
      <c r="GV164" s="109"/>
      <c r="GW164" s="109"/>
      <c r="GX164" s="109"/>
      <c r="GY164" s="109"/>
      <c r="GZ164" s="109"/>
      <c r="HA164" s="109"/>
      <c r="HB164" s="109"/>
      <c r="HC164" s="109"/>
      <c r="HD164" s="109"/>
      <c r="HE164" s="109"/>
      <c r="HF164" s="109"/>
      <c r="HG164" s="109"/>
      <c r="HH164" s="109"/>
      <c r="HI164" s="109"/>
      <c r="HJ164" s="109"/>
      <c r="HK164" s="109"/>
      <c r="HL164" s="109"/>
      <c r="HM164" s="109"/>
      <c r="HN164" s="109"/>
      <c r="HO164" s="109"/>
      <c r="HP164" s="109"/>
      <c r="HQ164" s="109"/>
      <c r="HR164" s="109"/>
      <c r="HS164" s="109"/>
      <c r="HT164" s="109"/>
      <c r="HU164" s="109"/>
      <c r="HV164" s="109"/>
      <c r="HW164" s="109"/>
      <c r="HX164" s="109"/>
      <c r="HY164" s="109"/>
      <c r="HZ164" s="109"/>
      <c r="IA164" s="109"/>
      <c r="IB164" s="109"/>
      <c r="IC164" s="109"/>
      <c r="ID164" s="109"/>
      <c r="IE164" s="109"/>
      <c r="IF164" s="109"/>
      <c r="IG164" s="109"/>
      <c r="IH164" s="109"/>
      <c r="II164" s="109"/>
      <c r="IJ164" s="109"/>
      <c r="IK164" s="109"/>
      <c r="IL164" s="109"/>
      <c r="IM164" s="109"/>
      <c r="IN164" s="109"/>
      <c r="IO164" s="109"/>
      <c r="IP164" s="109"/>
      <c r="IQ164" s="109"/>
      <c r="IR164" s="109"/>
      <c r="IS164" s="109"/>
      <c r="IT164" s="109"/>
      <c r="IU164" s="109"/>
      <c r="IV164" s="109"/>
      <c r="IW164" s="109"/>
      <c r="IX164" s="109"/>
      <c r="IY164" s="109"/>
      <c r="IZ164" s="109"/>
      <c r="JA164" s="109"/>
      <c r="JB164" s="109"/>
      <c r="JC164" s="109"/>
      <c r="JD164" s="109"/>
      <c r="JE164" s="109"/>
      <c r="JF164" s="109"/>
      <c r="JG164" s="109"/>
      <c r="JH164" s="109"/>
      <c r="JI164" s="109"/>
      <c r="JJ164" s="109"/>
      <c r="JK164" s="109"/>
      <c r="JL164" s="109"/>
      <c r="JM164" s="109"/>
      <c r="JN164" s="109"/>
      <c r="JO164" s="109"/>
      <c r="JP164" s="109"/>
      <c r="JQ164" s="109"/>
      <c r="JR164" s="109"/>
      <c r="JS164" s="109"/>
      <c r="JT164" s="109"/>
      <c r="JU164" s="109"/>
      <c r="JV164" s="109"/>
      <c r="JW164" s="109"/>
      <c r="JX164" s="109"/>
      <c r="JY164" s="109"/>
      <c r="JZ164" s="109"/>
      <c r="KA164" s="109"/>
      <c r="KB164" s="109"/>
      <c r="KC164" s="109"/>
      <c r="KD164" s="109"/>
      <c r="KE164" s="109"/>
      <c r="KF164" s="109"/>
      <c r="KG164" s="109"/>
      <c r="KH164" s="109"/>
      <c r="KI164" s="109"/>
      <c r="KJ164" s="109"/>
      <c r="KK164" s="109"/>
      <c r="KL164" s="109"/>
      <c r="KM164" s="109"/>
      <c r="KN164" s="109"/>
      <c r="KO164" s="109"/>
      <c r="KP164" s="109"/>
      <c r="KQ164" s="109"/>
      <c r="KR164" s="109"/>
      <c r="KS164" s="109"/>
      <c r="KT164" s="109"/>
      <c r="KU164" s="109"/>
      <c r="KV164" s="109"/>
      <c r="KW164" s="109"/>
      <c r="KX164" s="109"/>
      <c r="KY164" s="109"/>
      <c r="KZ164" s="109"/>
      <c r="LA164" s="109"/>
      <c r="LB164" s="109"/>
      <c r="LC164" s="109"/>
      <c r="LD164" s="109"/>
      <c r="LE164" s="109"/>
      <c r="LF164" s="109"/>
      <c r="LG164" s="109"/>
      <c r="LH164" s="109"/>
      <c r="LI164" s="109"/>
      <c r="LJ164" s="109"/>
      <c r="LK164" s="109"/>
      <c r="LL164" s="109"/>
      <c r="LM164" s="109"/>
      <c r="LN164" s="109"/>
      <c r="LO164" s="109"/>
      <c r="LP164" s="109"/>
      <c r="LQ164" s="109"/>
      <c r="LR164" s="109"/>
      <c r="LS164" s="109"/>
      <c r="LT164" s="109"/>
      <c r="LU164" s="109"/>
      <c r="LV164" s="109"/>
      <c r="LW164" s="109"/>
      <c r="LX164" s="109"/>
      <c r="LY164" s="109"/>
      <c r="LZ164" s="109"/>
      <c r="MA164" s="109"/>
      <c r="MB164" s="109"/>
      <c r="MC164" s="109"/>
      <c r="MD164" s="109"/>
      <c r="ME164" s="109"/>
      <c r="MF164" s="109"/>
      <c r="MG164" s="109"/>
      <c r="MH164" s="109"/>
      <c r="MI164" s="109"/>
      <c r="MJ164" s="109"/>
      <c r="MK164" s="109"/>
      <c r="ML164" s="109"/>
      <c r="MM164" s="109"/>
      <c r="MN164" s="109"/>
      <c r="MO164" s="109"/>
      <c r="MP164" s="109"/>
      <c r="MQ164" s="109"/>
      <c r="MR164" s="109"/>
      <c r="MS164" s="109"/>
      <c r="MT164" s="109"/>
      <c r="MU164" s="109"/>
      <c r="MV164" s="109"/>
      <c r="MW164" s="109"/>
      <c r="MX164" s="109"/>
      <c r="MY164" s="109"/>
      <c r="MZ164" s="109"/>
      <c r="NA164" s="109"/>
      <c r="NB164" s="109"/>
      <c r="NC164" s="109"/>
      <c r="ND164" s="109"/>
      <c r="NE164" s="109"/>
      <c r="NF164" s="109"/>
      <c r="NG164" s="109"/>
      <c r="NH164" s="109"/>
      <c r="NI164" s="109"/>
      <c r="NJ164" s="109"/>
      <c r="NK164" s="109"/>
      <c r="NL164" s="109"/>
      <c r="NM164" s="109"/>
      <c r="NN164" s="109"/>
      <c r="NO164" s="109"/>
      <c r="NP164" s="109"/>
      <c r="NQ164" s="109"/>
      <c r="NR164" s="109"/>
      <c r="NS164" s="109"/>
      <c r="NT164" s="109"/>
      <c r="NU164" s="109"/>
      <c r="NV164" s="109"/>
      <c r="NW164" s="109"/>
      <c r="NX164" s="109"/>
      <c r="NY164" s="109"/>
      <c r="NZ164" s="109"/>
      <c r="OA164" s="109"/>
      <c r="OB164" s="109"/>
      <c r="OC164" s="109"/>
      <c r="OD164" s="109"/>
      <c r="OE164" s="109"/>
      <c r="OF164" s="109"/>
      <c r="OG164" s="109"/>
      <c r="OH164" s="109"/>
      <c r="OI164" s="109"/>
      <c r="OJ164" s="109"/>
      <c r="OK164" s="109"/>
      <c r="OL164" s="109"/>
      <c r="OM164" s="109"/>
      <c r="ON164" s="109"/>
      <c r="OO164" s="109"/>
      <c r="OP164" s="109"/>
      <c r="OQ164" s="109"/>
      <c r="OR164" s="109"/>
      <c r="OS164" s="109"/>
      <c r="OT164" s="109"/>
      <c r="OU164" s="109"/>
      <c r="OV164" s="109"/>
      <c r="OW164" s="109"/>
      <c r="OX164" s="109"/>
      <c r="OY164" s="109"/>
      <c r="OZ164" s="109"/>
      <c r="PA164" s="109"/>
      <c r="PB164" s="109"/>
      <c r="PC164" s="109"/>
      <c r="PD164" s="109"/>
      <c r="PE164" s="109"/>
      <c r="PF164" s="109"/>
      <c r="PG164" s="109"/>
      <c r="PH164" s="109"/>
      <c r="PI164" s="109"/>
      <c r="PJ164" s="109"/>
      <c r="PK164" s="109"/>
      <c r="PL164" s="109"/>
      <c r="PM164" s="109"/>
      <c r="PN164" s="109"/>
      <c r="PO164" s="109"/>
      <c r="PP164" s="109"/>
      <c r="PQ164" s="109"/>
      <c r="PR164" s="109"/>
      <c r="PS164" s="109"/>
      <c r="PT164" s="109"/>
      <c r="PU164" s="109"/>
      <c r="PV164" s="109"/>
      <c r="PW164" s="109"/>
      <c r="PX164" s="109"/>
      <c r="PY164" s="109"/>
      <c r="PZ164" s="109"/>
      <c r="QA164" s="109"/>
      <c r="QB164" s="109"/>
      <c r="QC164" s="109"/>
      <c r="QD164" s="109">
        <v>25</v>
      </c>
      <c r="QE164" s="109"/>
      <c r="QF164" s="109"/>
      <c r="QG164" s="109"/>
      <c r="QH164" s="109"/>
      <c r="QI164" s="109"/>
      <c r="QJ164" s="109"/>
      <c r="QK164" s="23">
        <f t="shared" si="3"/>
        <v>25</v>
      </c>
      <c r="QL164" s="125"/>
      <c r="QM164" s="125"/>
      <c r="QN164" s="125">
        <v>4313.3999999999996</v>
      </c>
      <c r="QO164" s="125"/>
      <c r="QP164" s="125"/>
      <c r="QQ164" s="125"/>
      <c r="QR164" s="125"/>
      <c r="QS164" s="130"/>
    </row>
    <row r="165" spans="1:461" s="5" customFormat="1" ht="12.75" customHeight="1" x14ac:dyDescent="0.2">
      <c r="A165" s="52">
        <v>44651</v>
      </c>
      <c r="B165" s="98" t="s">
        <v>88</v>
      </c>
      <c r="C165" s="107"/>
      <c r="D165" s="107"/>
      <c r="E165" s="108"/>
      <c r="F165" s="108"/>
      <c r="G165" s="108"/>
      <c r="H165" s="108"/>
      <c r="I165" s="108"/>
      <c r="J165" s="108"/>
      <c r="K165" s="108"/>
      <c r="L165" s="108"/>
      <c r="M165" s="108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>
        <v>10</v>
      </c>
      <c r="AU165" s="109"/>
      <c r="AV165" s="109"/>
      <c r="AW165" s="109"/>
      <c r="AX165" s="109"/>
      <c r="AY165" s="109"/>
      <c r="AZ165" s="109"/>
      <c r="BA165" s="109">
        <v>50</v>
      </c>
      <c r="BB165" s="109"/>
      <c r="BC165" s="109"/>
      <c r="BD165" s="109"/>
      <c r="BE165" s="109"/>
      <c r="BF165" s="109"/>
      <c r="BG165" s="109"/>
      <c r="BH165" s="109"/>
      <c r="BI165" s="109"/>
      <c r="BJ165" s="109"/>
      <c r="BK165" s="109"/>
      <c r="BL165" s="109"/>
      <c r="BM165" s="109"/>
      <c r="BN165" s="109"/>
      <c r="BO165" s="109"/>
      <c r="BP165" s="109"/>
      <c r="BQ165" s="109"/>
      <c r="BR165" s="109"/>
      <c r="BS165" s="109"/>
      <c r="BT165" s="109"/>
      <c r="BU165" s="109"/>
      <c r="BV165" s="109"/>
      <c r="BW165" s="109"/>
      <c r="BX165" s="109"/>
      <c r="BY165" s="109"/>
      <c r="BZ165" s="109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109"/>
      <c r="GR165" s="109"/>
      <c r="GS165" s="109"/>
      <c r="GT165" s="109"/>
      <c r="GU165" s="109"/>
      <c r="GV165" s="109"/>
      <c r="GW165" s="109"/>
      <c r="GX165" s="109"/>
      <c r="GY165" s="109"/>
      <c r="GZ165" s="109"/>
      <c r="HA165" s="109"/>
      <c r="HB165" s="109"/>
      <c r="HC165" s="109"/>
      <c r="HD165" s="109"/>
      <c r="HE165" s="109"/>
      <c r="HF165" s="109"/>
      <c r="HG165" s="109"/>
      <c r="HH165" s="109"/>
      <c r="HI165" s="109"/>
      <c r="HJ165" s="109"/>
      <c r="HK165" s="109"/>
      <c r="HL165" s="109"/>
      <c r="HM165" s="109"/>
      <c r="HN165" s="109"/>
      <c r="HO165" s="109"/>
      <c r="HP165" s="109"/>
      <c r="HQ165" s="109"/>
      <c r="HR165" s="109"/>
      <c r="HS165" s="109"/>
      <c r="HT165" s="109"/>
      <c r="HU165" s="109"/>
      <c r="HV165" s="109"/>
      <c r="HW165" s="109">
        <v>10</v>
      </c>
      <c r="HX165" s="109"/>
      <c r="HY165" s="109"/>
      <c r="HZ165" s="109"/>
      <c r="IA165" s="109"/>
      <c r="IB165" s="109"/>
      <c r="IC165" s="109"/>
      <c r="ID165" s="109"/>
      <c r="IE165" s="109"/>
      <c r="IF165" s="109"/>
      <c r="IG165" s="109"/>
      <c r="IH165" s="109"/>
      <c r="II165" s="109"/>
      <c r="IJ165" s="109"/>
      <c r="IK165" s="109"/>
      <c r="IL165" s="109"/>
      <c r="IM165" s="109"/>
      <c r="IN165" s="109"/>
      <c r="IO165" s="109"/>
      <c r="IP165" s="109"/>
      <c r="IQ165" s="109"/>
      <c r="IR165" s="109"/>
      <c r="IS165" s="109"/>
      <c r="IT165" s="109"/>
      <c r="IU165" s="109"/>
      <c r="IV165" s="109"/>
      <c r="IW165" s="109"/>
      <c r="IX165" s="109"/>
      <c r="IY165" s="109"/>
      <c r="IZ165" s="109"/>
      <c r="JA165" s="109"/>
      <c r="JB165" s="109"/>
      <c r="JC165" s="109"/>
      <c r="JD165" s="109"/>
      <c r="JE165" s="109"/>
      <c r="JF165" s="109"/>
      <c r="JG165" s="109"/>
      <c r="JH165" s="109"/>
      <c r="JI165" s="109"/>
      <c r="JJ165" s="109"/>
      <c r="JK165" s="109"/>
      <c r="JL165" s="109"/>
      <c r="JM165" s="109"/>
      <c r="JN165" s="109"/>
      <c r="JO165" s="109"/>
      <c r="JP165" s="109"/>
      <c r="JQ165" s="109"/>
      <c r="JR165" s="109"/>
      <c r="JS165" s="109"/>
      <c r="JT165" s="109"/>
      <c r="JU165" s="109"/>
      <c r="JV165" s="109"/>
      <c r="JW165" s="109"/>
      <c r="JX165" s="109"/>
      <c r="JY165" s="109"/>
      <c r="JZ165" s="109"/>
      <c r="KA165" s="109"/>
      <c r="KB165" s="109"/>
      <c r="KC165" s="109"/>
      <c r="KD165" s="109"/>
      <c r="KE165" s="109"/>
      <c r="KF165" s="109"/>
      <c r="KG165" s="109"/>
      <c r="KH165" s="109"/>
      <c r="KI165" s="109"/>
      <c r="KJ165" s="109"/>
      <c r="KK165" s="109"/>
      <c r="KL165" s="109"/>
      <c r="KM165" s="109"/>
      <c r="KN165" s="109"/>
      <c r="KO165" s="109"/>
      <c r="KP165" s="109"/>
      <c r="KQ165" s="109"/>
      <c r="KR165" s="109"/>
      <c r="KS165" s="109"/>
      <c r="KT165" s="109"/>
      <c r="KU165" s="109"/>
      <c r="KV165" s="109"/>
      <c r="KW165" s="109"/>
      <c r="KX165" s="109"/>
      <c r="KY165" s="109"/>
      <c r="KZ165" s="109"/>
      <c r="LA165" s="109"/>
      <c r="LB165" s="109"/>
      <c r="LC165" s="109"/>
      <c r="LD165" s="109"/>
      <c r="LE165" s="109"/>
      <c r="LF165" s="109"/>
      <c r="LG165" s="109"/>
      <c r="LH165" s="109"/>
      <c r="LI165" s="109"/>
      <c r="LJ165" s="109"/>
      <c r="LK165" s="109"/>
      <c r="LL165" s="109"/>
      <c r="LM165" s="109"/>
      <c r="LN165" s="109"/>
      <c r="LO165" s="109"/>
      <c r="LP165" s="109"/>
      <c r="LQ165" s="109"/>
      <c r="LR165" s="109"/>
      <c r="LS165" s="109"/>
      <c r="LT165" s="109"/>
      <c r="LU165" s="109"/>
      <c r="LV165" s="109"/>
      <c r="LW165" s="109"/>
      <c r="LX165" s="109"/>
      <c r="LY165" s="109"/>
      <c r="LZ165" s="109"/>
      <c r="MA165" s="109"/>
      <c r="MB165" s="109"/>
      <c r="MC165" s="109"/>
      <c r="MD165" s="109"/>
      <c r="ME165" s="109"/>
      <c r="MF165" s="109"/>
      <c r="MG165" s="109"/>
      <c r="MH165" s="109"/>
      <c r="MI165" s="109"/>
      <c r="MJ165" s="109"/>
      <c r="MK165" s="109"/>
      <c r="ML165" s="109"/>
      <c r="MM165" s="109"/>
      <c r="MN165" s="109"/>
      <c r="MO165" s="109"/>
      <c r="MP165" s="109"/>
      <c r="MQ165" s="109"/>
      <c r="MR165" s="109"/>
      <c r="MS165" s="109"/>
      <c r="MT165" s="109"/>
      <c r="MU165" s="109"/>
      <c r="MV165" s="109"/>
      <c r="MW165" s="109"/>
      <c r="MX165" s="109"/>
      <c r="MY165" s="109"/>
      <c r="MZ165" s="109"/>
      <c r="NA165" s="109"/>
      <c r="NB165" s="109"/>
      <c r="NC165" s="109"/>
      <c r="ND165" s="109"/>
      <c r="NE165" s="109"/>
      <c r="NF165" s="109"/>
      <c r="NG165" s="109"/>
      <c r="NH165" s="109"/>
      <c r="NI165" s="109"/>
      <c r="NJ165" s="109"/>
      <c r="NK165" s="109"/>
      <c r="NL165" s="109"/>
      <c r="NM165" s="109"/>
      <c r="NN165" s="109"/>
      <c r="NO165" s="109"/>
      <c r="NP165" s="109"/>
      <c r="NQ165" s="109"/>
      <c r="NR165" s="109"/>
      <c r="NS165" s="109"/>
      <c r="NT165" s="109"/>
      <c r="NU165" s="109"/>
      <c r="NV165" s="109"/>
      <c r="NW165" s="109"/>
      <c r="NX165" s="109"/>
      <c r="NY165" s="109"/>
      <c r="NZ165" s="109"/>
      <c r="OA165" s="109"/>
      <c r="OB165" s="109"/>
      <c r="OC165" s="109"/>
      <c r="OD165" s="109"/>
      <c r="OE165" s="109"/>
      <c r="OF165" s="109"/>
      <c r="OG165" s="109"/>
      <c r="OH165" s="109"/>
      <c r="OI165" s="109"/>
      <c r="OJ165" s="109"/>
      <c r="OK165" s="109"/>
      <c r="OL165" s="109"/>
      <c r="OM165" s="109"/>
      <c r="ON165" s="109"/>
      <c r="OO165" s="109"/>
      <c r="OP165" s="109"/>
      <c r="OQ165" s="109"/>
      <c r="OR165" s="109"/>
      <c r="OS165" s="109"/>
      <c r="OT165" s="109"/>
      <c r="OU165" s="109"/>
      <c r="OV165" s="109"/>
      <c r="OW165" s="109"/>
      <c r="OX165" s="109"/>
      <c r="OY165" s="109"/>
      <c r="OZ165" s="109"/>
      <c r="PA165" s="109"/>
      <c r="PB165" s="109"/>
      <c r="PC165" s="109"/>
      <c r="PD165" s="109"/>
      <c r="PE165" s="109"/>
      <c r="PF165" s="109"/>
      <c r="PG165" s="109"/>
      <c r="PH165" s="109"/>
      <c r="PI165" s="109"/>
      <c r="PJ165" s="109"/>
      <c r="PK165" s="109"/>
      <c r="PL165" s="109"/>
      <c r="PM165" s="109"/>
      <c r="PN165" s="109"/>
      <c r="PO165" s="109"/>
      <c r="PP165" s="109"/>
      <c r="PQ165" s="109"/>
      <c r="PR165" s="109"/>
      <c r="PS165" s="109"/>
      <c r="PT165" s="109"/>
      <c r="PU165" s="109"/>
      <c r="PV165" s="109"/>
      <c r="PW165" s="109"/>
      <c r="PX165" s="109"/>
      <c r="PY165" s="109"/>
      <c r="PZ165" s="109"/>
      <c r="QA165" s="109"/>
      <c r="QB165" s="109"/>
      <c r="QC165" s="109"/>
      <c r="QD165" s="109"/>
      <c r="QE165" s="109"/>
      <c r="QF165" s="109"/>
      <c r="QG165" s="109"/>
      <c r="QH165" s="109"/>
      <c r="QI165" s="109"/>
      <c r="QJ165" s="109"/>
      <c r="QK165" s="23">
        <f t="shared" si="3"/>
        <v>70</v>
      </c>
      <c r="QL165" s="148"/>
      <c r="QM165" s="148"/>
      <c r="QN165" s="148"/>
      <c r="QO165" s="148"/>
      <c r="QP165" s="148">
        <v>3876.81</v>
      </c>
      <c r="QQ165" s="148"/>
      <c r="QR165" s="148"/>
      <c r="QS165" s="130"/>
    </row>
    <row r="166" spans="1:461" s="5" customFormat="1" ht="12.75" customHeight="1" x14ac:dyDescent="0.2">
      <c r="A166" s="52">
        <v>44651</v>
      </c>
      <c r="B166" s="90" t="s">
        <v>431</v>
      </c>
      <c r="C166" s="107"/>
      <c r="D166" s="107"/>
      <c r="E166" s="108"/>
      <c r="F166" s="108"/>
      <c r="G166" s="108"/>
      <c r="H166" s="108"/>
      <c r="I166" s="108"/>
      <c r="J166" s="108"/>
      <c r="K166" s="108"/>
      <c r="L166" s="108"/>
      <c r="M166" s="108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109"/>
      <c r="BE166" s="109"/>
      <c r="BF166" s="109"/>
      <c r="BG166" s="109"/>
      <c r="BH166" s="109"/>
      <c r="BI166" s="109"/>
      <c r="BJ166" s="109"/>
      <c r="BK166" s="109"/>
      <c r="BL166" s="109"/>
      <c r="BM166" s="109"/>
      <c r="BN166" s="109"/>
      <c r="BO166" s="109"/>
      <c r="BP166" s="109"/>
      <c r="BQ166" s="109"/>
      <c r="BR166" s="109"/>
      <c r="BS166" s="109"/>
      <c r="BT166" s="109"/>
      <c r="BU166" s="109"/>
      <c r="BV166" s="109"/>
      <c r="BW166" s="109"/>
      <c r="BX166" s="109"/>
      <c r="BY166" s="109"/>
      <c r="BZ166" s="109"/>
      <c r="CA166" s="109"/>
      <c r="CB166" s="109"/>
      <c r="CC166" s="109"/>
      <c r="CD166" s="109"/>
      <c r="CE166" s="109"/>
      <c r="CF166" s="109"/>
      <c r="CG166" s="109"/>
      <c r="CH166" s="109"/>
      <c r="CI166" s="109"/>
      <c r="CJ166" s="109"/>
      <c r="CK166" s="109"/>
      <c r="CL166" s="109"/>
      <c r="CM166" s="109"/>
      <c r="CN166" s="109"/>
      <c r="CO166" s="109"/>
      <c r="CP166" s="109"/>
      <c r="CQ166" s="109"/>
      <c r="CR166" s="109"/>
      <c r="CS166" s="109"/>
      <c r="CT166" s="109"/>
      <c r="CU166" s="109"/>
      <c r="CV166" s="109"/>
      <c r="CW166" s="109"/>
      <c r="CX166" s="109"/>
      <c r="CY166" s="109"/>
      <c r="CZ166" s="109"/>
      <c r="DA166" s="109"/>
      <c r="DB166" s="109"/>
      <c r="DC166" s="109"/>
      <c r="DD166" s="109"/>
      <c r="DE166" s="109"/>
      <c r="DF166" s="109"/>
      <c r="DG166" s="109"/>
      <c r="DH166" s="109"/>
      <c r="DI166" s="109"/>
      <c r="DJ166" s="109"/>
      <c r="DK166" s="109"/>
      <c r="DL166" s="109"/>
      <c r="DM166" s="109"/>
      <c r="DN166" s="109"/>
      <c r="DO166" s="109"/>
      <c r="DP166" s="109"/>
      <c r="DQ166" s="109"/>
      <c r="DR166" s="109"/>
      <c r="DS166" s="109"/>
      <c r="DT166" s="109"/>
      <c r="DU166" s="109"/>
      <c r="DV166" s="109"/>
      <c r="DW166" s="109"/>
      <c r="DX166" s="109"/>
      <c r="DY166" s="109"/>
      <c r="DZ166" s="109"/>
      <c r="EA166" s="109"/>
      <c r="EB166" s="109"/>
      <c r="EC166" s="109"/>
      <c r="ED166" s="109"/>
      <c r="EE166" s="109"/>
      <c r="EF166" s="109"/>
      <c r="EG166" s="109"/>
      <c r="EH166" s="109"/>
      <c r="EI166" s="109"/>
      <c r="EJ166" s="109"/>
      <c r="EK166" s="109"/>
      <c r="EL166" s="109"/>
      <c r="EM166" s="109"/>
      <c r="EN166" s="109"/>
      <c r="EO166" s="109"/>
      <c r="EP166" s="109"/>
      <c r="EQ166" s="109"/>
      <c r="ER166" s="109"/>
      <c r="ES166" s="109"/>
      <c r="ET166" s="109"/>
      <c r="EU166" s="109"/>
      <c r="EV166" s="109"/>
      <c r="EW166" s="109"/>
      <c r="EX166" s="109"/>
      <c r="EY166" s="109"/>
      <c r="EZ166" s="109"/>
      <c r="FA166" s="109"/>
      <c r="FB166" s="109"/>
      <c r="FC166" s="109"/>
      <c r="FD166" s="109"/>
      <c r="FE166" s="109"/>
      <c r="FF166" s="109"/>
      <c r="FG166" s="109"/>
      <c r="FH166" s="109"/>
      <c r="FI166" s="109"/>
      <c r="FJ166" s="109"/>
      <c r="FK166" s="109"/>
      <c r="FL166" s="109"/>
      <c r="FM166" s="109"/>
      <c r="FN166" s="109"/>
      <c r="FO166" s="109"/>
      <c r="FP166" s="109"/>
      <c r="FQ166" s="109"/>
      <c r="FR166" s="109"/>
      <c r="FS166" s="109"/>
      <c r="FT166" s="109"/>
      <c r="FU166" s="109"/>
      <c r="FV166" s="109"/>
      <c r="FW166" s="109"/>
      <c r="FX166" s="109"/>
      <c r="FY166" s="109"/>
      <c r="FZ166" s="109"/>
      <c r="GA166" s="109"/>
      <c r="GB166" s="109"/>
      <c r="GC166" s="109"/>
      <c r="GD166" s="109"/>
      <c r="GE166" s="109"/>
      <c r="GF166" s="109"/>
      <c r="GG166" s="109"/>
      <c r="GH166" s="109"/>
      <c r="GI166" s="109"/>
      <c r="GJ166" s="109"/>
      <c r="GK166" s="109"/>
      <c r="GL166" s="109"/>
      <c r="GM166" s="109"/>
      <c r="GN166" s="109"/>
      <c r="GO166" s="109"/>
      <c r="GP166" s="109"/>
      <c r="GQ166" s="109"/>
      <c r="GR166" s="109"/>
      <c r="GS166" s="109"/>
      <c r="GT166" s="109"/>
      <c r="GU166" s="109"/>
      <c r="GV166" s="109"/>
      <c r="GW166" s="109"/>
      <c r="GX166" s="109"/>
      <c r="GY166" s="109"/>
      <c r="GZ166" s="109"/>
      <c r="HA166" s="109"/>
      <c r="HB166" s="109"/>
      <c r="HC166" s="109"/>
      <c r="HD166" s="109"/>
      <c r="HE166" s="109"/>
      <c r="HF166" s="109"/>
      <c r="HG166" s="109"/>
      <c r="HH166" s="109">
        <v>50</v>
      </c>
      <c r="HI166" s="109"/>
      <c r="HJ166" s="109"/>
      <c r="HK166" s="109"/>
      <c r="HL166" s="109"/>
      <c r="HM166" s="109"/>
      <c r="HN166" s="109"/>
      <c r="HO166" s="109"/>
      <c r="HP166" s="109"/>
      <c r="HQ166" s="109"/>
      <c r="HR166" s="109"/>
      <c r="HS166" s="109"/>
      <c r="HT166" s="109"/>
      <c r="HU166" s="109"/>
      <c r="HV166" s="109"/>
      <c r="HW166" s="109"/>
      <c r="HX166" s="109"/>
      <c r="HY166" s="109"/>
      <c r="HZ166" s="109"/>
      <c r="IA166" s="109"/>
      <c r="IB166" s="109"/>
      <c r="IC166" s="109"/>
      <c r="ID166" s="109"/>
      <c r="IE166" s="109"/>
      <c r="IF166" s="109"/>
      <c r="IG166" s="109"/>
      <c r="IH166" s="109"/>
      <c r="II166" s="109"/>
      <c r="IJ166" s="109"/>
      <c r="IK166" s="109"/>
      <c r="IL166" s="109"/>
      <c r="IM166" s="109"/>
      <c r="IN166" s="109"/>
      <c r="IO166" s="109"/>
      <c r="IP166" s="109"/>
      <c r="IQ166" s="109"/>
      <c r="IR166" s="109"/>
      <c r="IS166" s="109"/>
      <c r="IT166" s="109"/>
      <c r="IU166" s="109"/>
      <c r="IV166" s="109"/>
      <c r="IW166" s="109"/>
      <c r="IX166" s="109"/>
      <c r="IY166" s="109"/>
      <c r="IZ166" s="109"/>
      <c r="JA166" s="109"/>
      <c r="JB166" s="109"/>
      <c r="JC166" s="109"/>
      <c r="JD166" s="109"/>
      <c r="JE166" s="109"/>
      <c r="JF166" s="109"/>
      <c r="JG166" s="109"/>
      <c r="JH166" s="109"/>
      <c r="JI166" s="109"/>
      <c r="JJ166" s="109"/>
      <c r="JK166" s="109"/>
      <c r="JL166" s="109"/>
      <c r="JM166" s="109"/>
      <c r="JN166" s="109"/>
      <c r="JO166" s="109"/>
      <c r="JP166" s="109"/>
      <c r="JQ166" s="109"/>
      <c r="JR166" s="109"/>
      <c r="JS166" s="109"/>
      <c r="JT166" s="109"/>
      <c r="JU166" s="109"/>
      <c r="JV166" s="109"/>
      <c r="JW166" s="109"/>
      <c r="JX166" s="109"/>
      <c r="JY166" s="109"/>
      <c r="JZ166" s="109"/>
      <c r="KA166" s="109"/>
      <c r="KB166" s="109"/>
      <c r="KC166" s="109"/>
      <c r="KD166" s="109"/>
      <c r="KE166" s="109"/>
      <c r="KF166" s="109"/>
      <c r="KG166" s="109"/>
      <c r="KH166" s="109"/>
      <c r="KI166" s="109"/>
      <c r="KJ166" s="109"/>
      <c r="KK166" s="109"/>
      <c r="KL166" s="109"/>
      <c r="KM166" s="109"/>
      <c r="KN166" s="109"/>
      <c r="KO166" s="109"/>
      <c r="KP166" s="109"/>
      <c r="KQ166" s="109"/>
      <c r="KR166" s="109"/>
      <c r="KS166" s="109"/>
      <c r="KT166" s="109"/>
      <c r="KU166" s="109"/>
      <c r="KV166" s="109"/>
      <c r="KW166" s="109"/>
      <c r="KX166" s="109"/>
      <c r="KY166" s="109"/>
      <c r="KZ166" s="109"/>
      <c r="LA166" s="109"/>
      <c r="LB166" s="109"/>
      <c r="LC166" s="109"/>
      <c r="LD166" s="109"/>
      <c r="LE166" s="109"/>
      <c r="LF166" s="109"/>
      <c r="LG166" s="109"/>
      <c r="LH166" s="109"/>
      <c r="LI166" s="109"/>
      <c r="LJ166" s="109"/>
      <c r="LK166" s="109"/>
      <c r="LL166" s="109"/>
      <c r="LM166" s="109"/>
      <c r="LN166" s="109"/>
      <c r="LO166" s="109"/>
      <c r="LP166" s="109"/>
      <c r="LQ166" s="109"/>
      <c r="LR166" s="109"/>
      <c r="LS166" s="109"/>
      <c r="LT166" s="109"/>
      <c r="LU166" s="109"/>
      <c r="LV166" s="109"/>
      <c r="LW166" s="109"/>
      <c r="LX166" s="109"/>
      <c r="LY166" s="109"/>
      <c r="LZ166" s="109"/>
      <c r="MA166" s="109"/>
      <c r="MB166" s="109"/>
      <c r="MC166" s="109"/>
      <c r="MD166" s="109"/>
      <c r="ME166" s="109"/>
      <c r="MF166" s="109"/>
      <c r="MG166" s="109"/>
      <c r="MH166" s="109"/>
      <c r="MI166" s="109"/>
      <c r="MJ166" s="109"/>
      <c r="MK166" s="109"/>
      <c r="ML166" s="109"/>
      <c r="MM166" s="109"/>
      <c r="MN166" s="109"/>
      <c r="MO166" s="109"/>
      <c r="MP166" s="109"/>
      <c r="MQ166" s="109"/>
      <c r="MR166" s="109"/>
      <c r="MS166" s="109"/>
      <c r="MT166" s="109"/>
      <c r="MU166" s="109"/>
      <c r="MV166" s="109"/>
      <c r="MW166" s="109"/>
      <c r="MX166" s="109"/>
      <c r="MY166" s="109"/>
      <c r="MZ166" s="109"/>
      <c r="NA166" s="109"/>
      <c r="NB166" s="109"/>
      <c r="NC166" s="109"/>
      <c r="ND166" s="109"/>
      <c r="NE166" s="109"/>
      <c r="NF166" s="109"/>
      <c r="NG166" s="109"/>
      <c r="NH166" s="109"/>
      <c r="NI166" s="109"/>
      <c r="NJ166" s="109"/>
      <c r="NK166" s="109"/>
      <c r="NL166" s="109"/>
      <c r="NM166" s="109"/>
      <c r="NN166" s="109"/>
      <c r="NO166" s="109"/>
      <c r="NP166" s="109"/>
      <c r="NQ166" s="109"/>
      <c r="NR166" s="109"/>
      <c r="NS166" s="109"/>
      <c r="NT166" s="109"/>
      <c r="NU166" s="109"/>
      <c r="NV166" s="109"/>
      <c r="NW166" s="109"/>
      <c r="NX166" s="109"/>
      <c r="NY166" s="109"/>
      <c r="NZ166" s="109"/>
      <c r="OA166" s="109"/>
      <c r="OB166" s="109"/>
      <c r="OC166" s="109"/>
      <c r="OD166" s="109"/>
      <c r="OE166" s="109"/>
      <c r="OF166" s="109"/>
      <c r="OG166" s="109"/>
      <c r="OH166" s="109"/>
      <c r="OI166" s="109"/>
      <c r="OJ166" s="109"/>
      <c r="OK166" s="109"/>
      <c r="OL166" s="109"/>
      <c r="OM166" s="109"/>
      <c r="ON166" s="109"/>
      <c r="OO166" s="109"/>
      <c r="OP166" s="109"/>
      <c r="OQ166" s="109"/>
      <c r="OR166" s="109"/>
      <c r="OS166" s="109"/>
      <c r="OT166" s="109"/>
      <c r="OU166" s="109"/>
      <c r="OV166" s="109"/>
      <c r="OW166" s="109"/>
      <c r="OX166" s="109"/>
      <c r="OY166" s="109"/>
      <c r="OZ166" s="109"/>
      <c r="PA166" s="109"/>
      <c r="PB166" s="109"/>
      <c r="PC166" s="109"/>
      <c r="PD166" s="109"/>
      <c r="PE166" s="109"/>
      <c r="PF166" s="109"/>
      <c r="PG166" s="109"/>
      <c r="PH166" s="109"/>
      <c r="PI166" s="109"/>
      <c r="PJ166" s="109"/>
      <c r="PK166" s="109"/>
      <c r="PL166" s="109"/>
      <c r="PM166" s="109"/>
      <c r="PN166" s="109"/>
      <c r="PO166" s="109"/>
      <c r="PP166" s="109"/>
      <c r="PQ166" s="109"/>
      <c r="PR166" s="109"/>
      <c r="PS166" s="109"/>
      <c r="PT166" s="109"/>
      <c r="PU166" s="109"/>
      <c r="PV166" s="109"/>
      <c r="PW166" s="109"/>
      <c r="PX166" s="109"/>
      <c r="PY166" s="109"/>
      <c r="PZ166" s="109"/>
      <c r="QA166" s="109"/>
      <c r="QB166" s="109"/>
      <c r="QC166" s="109"/>
      <c r="QD166" s="109"/>
      <c r="QE166" s="109"/>
      <c r="QF166" s="109"/>
      <c r="QG166" s="109"/>
      <c r="QH166" s="109"/>
      <c r="QI166" s="109"/>
      <c r="QJ166" s="109"/>
      <c r="QK166" s="23">
        <f t="shared" si="3"/>
        <v>50</v>
      </c>
      <c r="QL166" s="125"/>
      <c r="QM166" s="125"/>
      <c r="QN166" s="125">
        <v>2491.1999999999998</v>
      </c>
      <c r="QO166" s="125"/>
      <c r="QP166" s="125"/>
      <c r="QQ166" s="125"/>
      <c r="QR166" s="125"/>
      <c r="QS166" s="130"/>
    </row>
    <row r="167" spans="1:461" s="5" customFormat="1" ht="12.75" customHeight="1" x14ac:dyDescent="0.2">
      <c r="A167" s="52">
        <v>44652</v>
      </c>
      <c r="B167" s="98" t="s">
        <v>342</v>
      </c>
      <c r="C167" s="107"/>
      <c r="D167" s="107"/>
      <c r="E167" s="108"/>
      <c r="F167" s="108"/>
      <c r="G167" s="108"/>
      <c r="H167" s="108"/>
      <c r="I167" s="108"/>
      <c r="J167" s="108"/>
      <c r="K167" s="108"/>
      <c r="L167" s="108"/>
      <c r="M167" s="108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109"/>
      <c r="BE167" s="109"/>
      <c r="BF167" s="109"/>
      <c r="BG167" s="109"/>
      <c r="BH167" s="109"/>
      <c r="BI167" s="109"/>
      <c r="BJ167" s="109"/>
      <c r="BK167" s="109"/>
      <c r="BL167" s="109"/>
      <c r="BM167" s="109"/>
      <c r="BN167" s="109"/>
      <c r="BO167" s="109"/>
      <c r="BP167" s="109"/>
      <c r="BQ167" s="109"/>
      <c r="BR167" s="109"/>
      <c r="BS167" s="109"/>
      <c r="BT167" s="109"/>
      <c r="BU167" s="109"/>
      <c r="BV167" s="109"/>
      <c r="BW167" s="109"/>
      <c r="BX167" s="109"/>
      <c r="BY167" s="109"/>
      <c r="BZ167" s="109"/>
      <c r="CA167" s="109"/>
      <c r="CB167" s="109"/>
      <c r="CC167" s="109"/>
      <c r="CD167" s="109"/>
      <c r="CE167" s="109"/>
      <c r="CF167" s="109"/>
      <c r="CG167" s="109"/>
      <c r="CH167" s="109"/>
      <c r="CI167" s="109"/>
      <c r="CJ167" s="109"/>
      <c r="CK167" s="109"/>
      <c r="CL167" s="109"/>
      <c r="CM167" s="109"/>
      <c r="CN167" s="109"/>
      <c r="CO167" s="109"/>
      <c r="CP167" s="109"/>
      <c r="CQ167" s="109"/>
      <c r="CR167" s="109"/>
      <c r="CS167" s="109"/>
      <c r="CT167" s="109"/>
      <c r="CU167" s="109"/>
      <c r="CV167" s="109"/>
      <c r="CW167" s="109"/>
      <c r="CX167" s="109"/>
      <c r="CY167" s="109"/>
      <c r="CZ167" s="109"/>
      <c r="DA167" s="109"/>
      <c r="DB167" s="109"/>
      <c r="DC167" s="109"/>
      <c r="DD167" s="109"/>
      <c r="DE167" s="109"/>
      <c r="DF167" s="109"/>
      <c r="DG167" s="109"/>
      <c r="DH167" s="109"/>
      <c r="DI167" s="109"/>
      <c r="DJ167" s="109"/>
      <c r="DK167" s="109"/>
      <c r="DL167" s="109"/>
      <c r="DM167" s="109"/>
      <c r="DN167" s="109"/>
      <c r="DO167" s="109"/>
      <c r="DP167" s="109"/>
      <c r="DQ167" s="109"/>
      <c r="DR167" s="109"/>
      <c r="DS167" s="109"/>
      <c r="DT167" s="109"/>
      <c r="DU167" s="109"/>
      <c r="DV167" s="109"/>
      <c r="DW167" s="109"/>
      <c r="DX167" s="109"/>
      <c r="DY167" s="109"/>
      <c r="DZ167" s="109"/>
      <c r="EA167" s="109"/>
      <c r="EB167" s="109"/>
      <c r="EC167" s="109"/>
      <c r="ED167" s="109"/>
      <c r="EE167" s="109"/>
      <c r="EF167" s="109"/>
      <c r="EG167" s="109"/>
      <c r="EH167" s="109"/>
      <c r="EI167" s="109"/>
      <c r="EJ167" s="109"/>
      <c r="EK167" s="109"/>
      <c r="EL167" s="109"/>
      <c r="EM167" s="109"/>
      <c r="EN167" s="109"/>
      <c r="EO167" s="109"/>
      <c r="EP167" s="109"/>
      <c r="EQ167" s="109"/>
      <c r="ER167" s="109"/>
      <c r="ES167" s="109"/>
      <c r="ET167" s="109"/>
      <c r="EU167" s="109"/>
      <c r="EV167" s="109"/>
      <c r="EW167" s="109"/>
      <c r="EX167" s="109"/>
      <c r="EY167" s="109"/>
      <c r="EZ167" s="109"/>
      <c r="FA167" s="109"/>
      <c r="FB167" s="109"/>
      <c r="FC167" s="109"/>
      <c r="FD167" s="109"/>
      <c r="FE167" s="109"/>
      <c r="FF167" s="109"/>
      <c r="FG167" s="109"/>
      <c r="FH167" s="109"/>
      <c r="FI167" s="109"/>
      <c r="FJ167" s="109"/>
      <c r="FK167" s="109"/>
      <c r="FL167" s="109"/>
      <c r="FM167" s="109"/>
      <c r="FN167" s="109"/>
      <c r="FO167" s="109"/>
      <c r="FP167" s="109"/>
      <c r="FQ167" s="109"/>
      <c r="FR167" s="109"/>
      <c r="FS167" s="109"/>
      <c r="FT167" s="109"/>
      <c r="FU167" s="109"/>
      <c r="FV167" s="109"/>
      <c r="FW167" s="109"/>
      <c r="FX167" s="109"/>
      <c r="FY167" s="109"/>
      <c r="FZ167" s="109"/>
      <c r="GA167" s="109"/>
      <c r="GB167" s="109"/>
      <c r="GC167" s="109"/>
      <c r="GD167" s="109"/>
      <c r="GE167" s="109"/>
      <c r="GF167" s="109"/>
      <c r="GG167" s="109"/>
      <c r="GH167" s="109"/>
      <c r="GI167" s="109"/>
      <c r="GJ167" s="109"/>
      <c r="GK167" s="109"/>
      <c r="GL167" s="109"/>
      <c r="GM167" s="109"/>
      <c r="GN167" s="109"/>
      <c r="GO167" s="109"/>
      <c r="GP167" s="109"/>
      <c r="GQ167" s="109"/>
      <c r="GR167" s="109"/>
      <c r="GS167" s="109"/>
      <c r="GT167" s="109"/>
      <c r="GU167" s="109">
        <v>10</v>
      </c>
      <c r="GV167" s="109"/>
      <c r="GW167" s="109"/>
      <c r="GX167" s="109"/>
      <c r="GY167" s="109"/>
      <c r="GZ167" s="109"/>
      <c r="HA167" s="109"/>
      <c r="HB167" s="109"/>
      <c r="HC167" s="109"/>
      <c r="HD167" s="109"/>
      <c r="HE167" s="109"/>
      <c r="HF167" s="109"/>
      <c r="HG167" s="109"/>
      <c r="HH167" s="109"/>
      <c r="HI167" s="109"/>
      <c r="HJ167" s="109"/>
      <c r="HK167" s="109"/>
      <c r="HL167" s="109"/>
      <c r="HM167" s="109"/>
      <c r="HN167" s="109"/>
      <c r="HO167" s="109"/>
      <c r="HP167" s="109"/>
      <c r="HQ167" s="109"/>
      <c r="HR167" s="109"/>
      <c r="HS167" s="109"/>
      <c r="HT167" s="109"/>
      <c r="HU167" s="109"/>
      <c r="HV167" s="109"/>
      <c r="HW167" s="109"/>
      <c r="HX167" s="109"/>
      <c r="HY167" s="109"/>
      <c r="HZ167" s="109"/>
      <c r="IA167" s="109"/>
      <c r="IB167" s="109"/>
      <c r="IC167" s="109"/>
      <c r="ID167" s="109"/>
      <c r="IE167" s="109"/>
      <c r="IF167" s="109"/>
      <c r="IG167" s="109"/>
      <c r="IH167" s="109"/>
      <c r="II167" s="109"/>
      <c r="IJ167" s="109"/>
      <c r="IK167" s="109"/>
      <c r="IL167" s="109"/>
      <c r="IM167" s="109"/>
      <c r="IN167" s="109"/>
      <c r="IO167" s="109"/>
      <c r="IP167" s="109"/>
      <c r="IQ167" s="109"/>
      <c r="IR167" s="109"/>
      <c r="IS167" s="109"/>
      <c r="IT167" s="109"/>
      <c r="IU167" s="109"/>
      <c r="IV167" s="109"/>
      <c r="IW167" s="109"/>
      <c r="IX167" s="109"/>
      <c r="IY167" s="109"/>
      <c r="IZ167" s="109"/>
      <c r="JA167" s="109"/>
      <c r="JB167" s="109"/>
      <c r="JC167" s="109"/>
      <c r="JD167" s="109"/>
      <c r="JE167" s="109"/>
      <c r="JF167" s="109"/>
      <c r="JG167" s="109"/>
      <c r="JH167" s="109"/>
      <c r="JI167" s="109"/>
      <c r="JJ167" s="109"/>
      <c r="JK167" s="109"/>
      <c r="JL167" s="109"/>
      <c r="JM167" s="109"/>
      <c r="JN167" s="109"/>
      <c r="JO167" s="109"/>
      <c r="JP167" s="109"/>
      <c r="JQ167" s="109"/>
      <c r="JR167" s="109"/>
      <c r="JS167" s="109"/>
      <c r="JT167" s="109"/>
      <c r="JU167" s="109"/>
      <c r="JV167" s="109"/>
      <c r="JW167" s="109"/>
      <c r="JX167" s="109"/>
      <c r="JY167" s="109"/>
      <c r="JZ167" s="109"/>
      <c r="KA167" s="109"/>
      <c r="KB167" s="109"/>
      <c r="KC167" s="109"/>
      <c r="KD167" s="109"/>
      <c r="KE167" s="109"/>
      <c r="KF167" s="109"/>
      <c r="KG167" s="109"/>
      <c r="KH167" s="109"/>
      <c r="KI167" s="109"/>
      <c r="KJ167" s="109"/>
      <c r="KK167" s="109"/>
      <c r="KL167" s="109"/>
      <c r="KM167" s="109"/>
      <c r="KN167" s="109"/>
      <c r="KO167" s="109"/>
      <c r="KP167" s="109"/>
      <c r="KQ167" s="109"/>
      <c r="KR167" s="109"/>
      <c r="KS167" s="109"/>
      <c r="KT167" s="109"/>
      <c r="KU167" s="109"/>
      <c r="KV167" s="109"/>
      <c r="KW167" s="109"/>
      <c r="KX167" s="109"/>
      <c r="KY167" s="109"/>
      <c r="KZ167" s="109"/>
      <c r="LA167" s="109"/>
      <c r="LB167" s="109"/>
      <c r="LC167" s="109"/>
      <c r="LD167" s="109"/>
      <c r="LE167" s="109"/>
      <c r="LF167" s="109"/>
      <c r="LG167" s="109"/>
      <c r="LH167" s="109"/>
      <c r="LI167" s="109"/>
      <c r="LJ167" s="109"/>
      <c r="LK167" s="109"/>
      <c r="LL167" s="109"/>
      <c r="LM167" s="109"/>
      <c r="LN167" s="109"/>
      <c r="LO167" s="109"/>
      <c r="LP167" s="109"/>
      <c r="LQ167" s="109"/>
      <c r="LR167" s="109"/>
      <c r="LS167" s="109"/>
      <c r="LT167" s="109"/>
      <c r="LU167" s="109"/>
      <c r="LV167" s="109"/>
      <c r="LW167" s="109"/>
      <c r="LX167" s="109"/>
      <c r="LY167" s="109"/>
      <c r="LZ167" s="109"/>
      <c r="MA167" s="109"/>
      <c r="MB167" s="109"/>
      <c r="MC167" s="109"/>
      <c r="MD167" s="109"/>
      <c r="ME167" s="109"/>
      <c r="MF167" s="109"/>
      <c r="MG167" s="109"/>
      <c r="MH167" s="109"/>
      <c r="MI167" s="109"/>
      <c r="MJ167" s="109"/>
      <c r="MK167" s="109"/>
      <c r="ML167" s="109"/>
      <c r="MM167" s="109"/>
      <c r="MN167" s="109"/>
      <c r="MO167" s="109"/>
      <c r="MP167" s="109"/>
      <c r="MQ167" s="109"/>
      <c r="MR167" s="109"/>
      <c r="MS167" s="109"/>
      <c r="MT167" s="109"/>
      <c r="MU167" s="109"/>
      <c r="MV167" s="109"/>
      <c r="MW167" s="109"/>
      <c r="MX167" s="109"/>
      <c r="MY167" s="109"/>
      <c r="MZ167" s="109"/>
      <c r="NA167" s="109"/>
      <c r="NB167" s="109"/>
      <c r="NC167" s="109"/>
      <c r="ND167" s="109"/>
      <c r="NE167" s="109"/>
      <c r="NF167" s="109"/>
      <c r="NG167" s="109"/>
      <c r="NH167" s="109"/>
      <c r="NI167" s="109"/>
      <c r="NJ167" s="109"/>
      <c r="NK167" s="109"/>
      <c r="NL167" s="109"/>
      <c r="NM167" s="109"/>
      <c r="NN167" s="109"/>
      <c r="NO167" s="109"/>
      <c r="NP167" s="109"/>
      <c r="NQ167" s="109"/>
      <c r="NR167" s="109"/>
      <c r="NS167" s="109"/>
      <c r="NT167" s="109"/>
      <c r="NU167" s="109"/>
      <c r="NV167" s="109"/>
      <c r="NW167" s="109"/>
      <c r="NX167" s="109"/>
      <c r="NY167" s="109"/>
      <c r="NZ167" s="109"/>
      <c r="OA167" s="109"/>
      <c r="OB167" s="109"/>
      <c r="OC167" s="109"/>
      <c r="OD167" s="109"/>
      <c r="OE167" s="109"/>
      <c r="OF167" s="109"/>
      <c r="OG167" s="109"/>
      <c r="OH167" s="109"/>
      <c r="OI167" s="109"/>
      <c r="OJ167" s="109"/>
      <c r="OK167" s="109"/>
      <c r="OL167" s="109"/>
      <c r="OM167" s="109"/>
      <c r="ON167" s="109"/>
      <c r="OO167" s="109"/>
      <c r="OP167" s="109"/>
      <c r="OQ167" s="109"/>
      <c r="OR167" s="109"/>
      <c r="OS167" s="109"/>
      <c r="OT167" s="109"/>
      <c r="OU167" s="109"/>
      <c r="OV167" s="109"/>
      <c r="OW167" s="109"/>
      <c r="OX167" s="109"/>
      <c r="OY167" s="109"/>
      <c r="OZ167" s="109"/>
      <c r="PA167" s="109"/>
      <c r="PB167" s="109"/>
      <c r="PC167" s="109"/>
      <c r="PD167" s="109"/>
      <c r="PE167" s="109"/>
      <c r="PF167" s="109"/>
      <c r="PG167" s="109"/>
      <c r="PH167" s="109"/>
      <c r="PI167" s="109"/>
      <c r="PJ167" s="109"/>
      <c r="PK167" s="109"/>
      <c r="PL167" s="109"/>
      <c r="PM167" s="109"/>
      <c r="PN167" s="109"/>
      <c r="PO167" s="109"/>
      <c r="PP167" s="109"/>
      <c r="PQ167" s="109"/>
      <c r="PR167" s="109"/>
      <c r="PS167" s="109"/>
      <c r="PT167" s="109"/>
      <c r="PU167" s="109"/>
      <c r="PV167" s="109"/>
      <c r="PW167" s="109"/>
      <c r="PX167" s="109"/>
      <c r="PY167" s="109"/>
      <c r="PZ167" s="109"/>
      <c r="QA167" s="109"/>
      <c r="QB167" s="109"/>
      <c r="QC167" s="109"/>
      <c r="QD167" s="109"/>
      <c r="QE167" s="109"/>
      <c r="QF167" s="109"/>
      <c r="QG167" s="109"/>
      <c r="QH167" s="109"/>
      <c r="QI167" s="109"/>
      <c r="QJ167" s="109"/>
      <c r="QK167" s="23">
        <f t="shared" si="3"/>
        <v>10</v>
      </c>
      <c r="QL167" s="125"/>
      <c r="QM167" s="125"/>
      <c r="QN167" s="125"/>
      <c r="QO167" s="125">
        <v>1683.36</v>
      </c>
      <c r="QP167" s="125"/>
      <c r="QQ167" s="125"/>
      <c r="QR167" s="125"/>
      <c r="QS167" s="130"/>
    </row>
    <row r="168" spans="1:461" s="5" customFormat="1" ht="12.75" customHeight="1" x14ac:dyDescent="0.2">
      <c r="A168" s="52">
        <v>44652</v>
      </c>
      <c r="B168" s="90" t="s">
        <v>456</v>
      </c>
      <c r="C168" s="107"/>
      <c r="D168" s="107"/>
      <c r="E168" s="108"/>
      <c r="F168" s="108"/>
      <c r="G168" s="108"/>
      <c r="H168" s="108"/>
      <c r="I168" s="108"/>
      <c r="J168" s="108"/>
      <c r="K168" s="108"/>
      <c r="L168" s="108"/>
      <c r="M168" s="108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109"/>
      <c r="BE168" s="109"/>
      <c r="BF168" s="109"/>
      <c r="BG168" s="109"/>
      <c r="BH168" s="109"/>
      <c r="BI168" s="109"/>
      <c r="BJ168" s="109"/>
      <c r="BK168" s="109"/>
      <c r="BL168" s="109"/>
      <c r="BM168" s="109"/>
      <c r="BN168" s="109"/>
      <c r="BO168" s="109"/>
      <c r="BP168" s="109"/>
      <c r="BQ168" s="109"/>
      <c r="BR168" s="109"/>
      <c r="BS168" s="109"/>
      <c r="BT168" s="109"/>
      <c r="BU168" s="109"/>
      <c r="BV168" s="109"/>
      <c r="BW168" s="109"/>
      <c r="BX168" s="109"/>
      <c r="BY168" s="109"/>
      <c r="BZ168" s="109"/>
      <c r="CA168" s="109"/>
      <c r="CB168" s="109"/>
      <c r="CC168" s="109">
        <v>70</v>
      </c>
      <c r="CD168" s="109"/>
      <c r="CE168" s="109"/>
      <c r="CF168" s="109"/>
      <c r="CG168" s="109"/>
      <c r="CH168" s="109"/>
      <c r="CI168" s="109"/>
      <c r="CJ168" s="109"/>
      <c r="CK168" s="109"/>
      <c r="CL168" s="109"/>
      <c r="CM168" s="109"/>
      <c r="CN168" s="109"/>
      <c r="CO168" s="109"/>
      <c r="CP168" s="109"/>
      <c r="CQ168" s="109"/>
      <c r="CR168" s="109"/>
      <c r="CS168" s="109"/>
      <c r="CT168" s="109"/>
      <c r="CU168" s="109"/>
      <c r="CV168" s="109"/>
      <c r="CW168" s="109"/>
      <c r="CX168" s="109"/>
      <c r="CY168" s="109"/>
      <c r="CZ168" s="109"/>
      <c r="DA168" s="109"/>
      <c r="DB168" s="109"/>
      <c r="DC168" s="109"/>
      <c r="DD168" s="109"/>
      <c r="DE168" s="109"/>
      <c r="DF168" s="109"/>
      <c r="DG168" s="109"/>
      <c r="DH168" s="109"/>
      <c r="DI168" s="109"/>
      <c r="DJ168" s="109"/>
      <c r="DK168" s="109"/>
      <c r="DL168" s="109"/>
      <c r="DM168" s="109"/>
      <c r="DN168" s="109"/>
      <c r="DO168" s="109"/>
      <c r="DP168" s="109"/>
      <c r="DQ168" s="109"/>
      <c r="DR168" s="109"/>
      <c r="DS168" s="109"/>
      <c r="DT168" s="109"/>
      <c r="DU168" s="109"/>
      <c r="DV168" s="109"/>
      <c r="DW168" s="109"/>
      <c r="DX168" s="109"/>
      <c r="DY168" s="109"/>
      <c r="DZ168" s="109"/>
      <c r="EA168" s="109"/>
      <c r="EB168" s="109"/>
      <c r="EC168" s="109"/>
      <c r="ED168" s="109"/>
      <c r="EE168" s="109"/>
      <c r="EF168" s="109"/>
      <c r="EG168" s="109"/>
      <c r="EH168" s="109"/>
      <c r="EI168" s="109"/>
      <c r="EJ168" s="109"/>
      <c r="EK168" s="109"/>
      <c r="EL168" s="109"/>
      <c r="EM168" s="109"/>
      <c r="EN168" s="109"/>
      <c r="EO168" s="109"/>
      <c r="EP168" s="109"/>
      <c r="EQ168" s="109"/>
      <c r="ER168" s="109"/>
      <c r="ES168" s="109"/>
      <c r="ET168" s="109"/>
      <c r="EU168" s="109"/>
      <c r="EV168" s="109"/>
      <c r="EW168" s="109"/>
      <c r="EX168" s="109"/>
      <c r="EY168" s="109"/>
      <c r="EZ168" s="109"/>
      <c r="FA168" s="109"/>
      <c r="FB168" s="109"/>
      <c r="FC168" s="109"/>
      <c r="FD168" s="109"/>
      <c r="FE168" s="109"/>
      <c r="FF168" s="109"/>
      <c r="FG168" s="109"/>
      <c r="FH168" s="109"/>
      <c r="FI168" s="109"/>
      <c r="FJ168" s="109"/>
      <c r="FK168" s="109"/>
      <c r="FL168" s="109"/>
      <c r="FM168" s="109"/>
      <c r="FN168" s="109"/>
      <c r="FO168" s="109"/>
      <c r="FP168" s="109"/>
      <c r="FQ168" s="109"/>
      <c r="FR168" s="109"/>
      <c r="FS168" s="109"/>
      <c r="FT168" s="109"/>
      <c r="FU168" s="109"/>
      <c r="FV168" s="109"/>
      <c r="FW168" s="109"/>
      <c r="FX168" s="109"/>
      <c r="FY168" s="109"/>
      <c r="FZ168" s="109"/>
      <c r="GA168" s="109"/>
      <c r="GB168" s="109"/>
      <c r="GC168" s="109"/>
      <c r="GD168" s="109"/>
      <c r="GE168" s="109"/>
      <c r="GF168" s="109"/>
      <c r="GG168" s="109"/>
      <c r="GH168" s="109"/>
      <c r="GI168" s="109"/>
      <c r="GJ168" s="109"/>
      <c r="GK168" s="109"/>
      <c r="GL168" s="109"/>
      <c r="GM168" s="109"/>
      <c r="GN168" s="109"/>
      <c r="GO168" s="109"/>
      <c r="GP168" s="109"/>
      <c r="GQ168" s="109"/>
      <c r="GR168" s="109"/>
      <c r="GS168" s="109"/>
      <c r="GT168" s="109"/>
      <c r="GU168" s="109"/>
      <c r="GV168" s="109"/>
      <c r="GW168" s="109"/>
      <c r="GX168" s="109"/>
      <c r="GY168" s="109"/>
      <c r="GZ168" s="109"/>
      <c r="HA168" s="109"/>
      <c r="HB168" s="109"/>
      <c r="HC168" s="109"/>
      <c r="HD168" s="109"/>
      <c r="HE168" s="109"/>
      <c r="HF168" s="109"/>
      <c r="HG168" s="109"/>
      <c r="HH168" s="109"/>
      <c r="HI168" s="109"/>
      <c r="HJ168" s="109"/>
      <c r="HK168" s="109"/>
      <c r="HL168" s="109"/>
      <c r="HM168" s="109"/>
      <c r="HN168" s="109"/>
      <c r="HO168" s="109"/>
      <c r="HP168" s="109"/>
      <c r="HQ168" s="109"/>
      <c r="HR168" s="109"/>
      <c r="HS168" s="109"/>
      <c r="HT168" s="109"/>
      <c r="HU168" s="109"/>
      <c r="HV168" s="109"/>
      <c r="HW168" s="109"/>
      <c r="HX168" s="109"/>
      <c r="HY168" s="109"/>
      <c r="HZ168" s="109"/>
      <c r="IA168" s="109"/>
      <c r="IB168" s="109"/>
      <c r="IC168" s="109"/>
      <c r="ID168" s="109"/>
      <c r="IE168" s="109"/>
      <c r="IF168" s="109"/>
      <c r="IG168" s="109"/>
      <c r="IH168" s="109"/>
      <c r="II168" s="109"/>
      <c r="IJ168" s="109"/>
      <c r="IK168" s="109"/>
      <c r="IL168" s="109"/>
      <c r="IM168" s="109"/>
      <c r="IN168" s="109"/>
      <c r="IO168" s="109"/>
      <c r="IP168" s="109"/>
      <c r="IQ168" s="109"/>
      <c r="IR168" s="109"/>
      <c r="IS168" s="109"/>
      <c r="IT168" s="109"/>
      <c r="IU168" s="109"/>
      <c r="IV168" s="109"/>
      <c r="IW168" s="109"/>
      <c r="IX168" s="109"/>
      <c r="IY168" s="109"/>
      <c r="IZ168" s="109"/>
      <c r="JA168" s="109"/>
      <c r="JB168" s="109"/>
      <c r="JC168" s="109"/>
      <c r="JD168" s="109"/>
      <c r="JE168" s="109"/>
      <c r="JF168" s="109"/>
      <c r="JG168" s="109"/>
      <c r="JH168" s="109"/>
      <c r="JI168" s="109"/>
      <c r="JJ168" s="109"/>
      <c r="JK168" s="109"/>
      <c r="JL168" s="109"/>
      <c r="JM168" s="109"/>
      <c r="JN168" s="109"/>
      <c r="JO168" s="109"/>
      <c r="JP168" s="109"/>
      <c r="JQ168" s="109"/>
      <c r="JR168" s="109"/>
      <c r="JS168" s="109"/>
      <c r="JT168" s="109"/>
      <c r="JU168" s="109"/>
      <c r="JV168" s="109"/>
      <c r="JW168" s="109"/>
      <c r="JX168" s="109"/>
      <c r="JY168" s="109"/>
      <c r="JZ168" s="109"/>
      <c r="KA168" s="109"/>
      <c r="KB168" s="109"/>
      <c r="KC168" s="109"/>
      <c r="KD168" s="109"/>
      <c r="KE168" s="109"/>
      <c r="KF168" s="109"/>
      <c r="KG168" s="109"/>
      <c r="KH168" s="109"/>
      <c r="KI168" s="109"/>
      <c r="KJ168" s="109"/>
      <c r="KK168" s="109"/>
      <c r="KL168" s="109"/>
      <c r="KM168" s="109"/>
      <c r="KN168" s="109"/>
      <c r="KO168" s="109"/>
      <c r="KP168" s="109"/>
      <c r="KQ168" s="109"/>
      <c r="KR168" s="109"/>
      <c r="KS168" s="109"/>
      <c r="KT168" s="109"/>
      <c r="KU168" s="109"/>
      <c r="KV168" s="109"/>
      <c r="KW168" s="109"/>
      <c r="KX168" s="109"/>
      <c r="KY168" s="109"/>
      <c r="KZ168" s="109"/>
      <c r="LA168" s="109"/>
      <c r="LB168" s="109"/>
      <c r="LC168" s="109"/>
      <c r="LD168" s="109"/>
      <c r="LE168" s="109"/>
      <c r="LF168" s="109"/>
      <c r="LG168" s="109"/>
      <c r="LH168" s="109"/>
      <c r="LI168" s="109"/>
      <c r="LJ168" s="109"/>
      <c r="LK168" s="109"/>
      <c r="LL168" s="109"/>
      <c r="LM168" s="109"/>
      <c r="LN168" s="109"/>
      <c r="LO168" s="109"/>
      <c r="LP168" s="109"/>
      <c r="LQ168" s="109"/>
      <c r="LR168" s="109"/>
      <c r="LS168" s="109"/>
      <c r="LT168" s="109"/>
      <c r="LU168" s="109"/>
      <c r="LV168" s="109"/>
      <c r="LW168" s="109"/>
      <c r="LX168" s="109"/>
      <c r="LY168" s="109"/>
      <c r="LZ168" s="109"/>
      <c r="MA168" s="109"/>
      <c r="MB168" s="109"/>
      <c r="MC168" s="109"/>
      <c r="MD168" s="109"/>
      <c r="ME168" s="109"/>
      <c r="MF168" s="109"/>
      <c r="MG168" s="109"/>
      <c r="MH168" s="109"/>
      <c r="MI168" s="109"/>
      <c r="MJ168" s="109"/>
      <c r="MK168" s="109"/>
      <c r="ML168" s="109"/>
      <c r="MM168" s="109"/>
      <c r="MN168" s="109"/>
      <c r="MO168" s="109"/>
      <c r="MP168" s="109"/>
      <c r="MQ168" s="109"/>
      <c r="MR168" s="109"/>
      <c r="MS168" s="109"/>
      <c r="MT168" s="109"/>
      <c r="MU168" s="109"/>
      <c r="MV168" s="109"/>
      <c r="MW168" s="109"/>
      <c r="MX168" s="109"/>
      <c r="MY168" s="109"/>
      <c r="MZ168" s="109"/>
      <c r="NA168" s="109"/>
      <c r="NB168" s="109"/>
      <c r="NC168" s="109"/>
      <c r="ND168" s="109"/>
      <c r="NE168" s="109"/>
      <c r="NF168" s="109"/>
      <c r="NG168" s="109"/>
      <c r="NH168" s="109"/>
      <c r="NI168" s="109"/>
      <c r="NJ168" s="109"/>
      <c r="NK168" s="109"/>
      <c r="NL168" s="109"/>
      <c r="NM168" s="109"/>
      <c r="NN168" s="109"/>
      <c r="NO168" s="109"/>
      <c r="NP168" s="109"/>
      <c r="NQ168" s="109"/>
      <c r="NR168" s="109"/>
      <c r="NS168" s="109"/>
      <c r="NT168" s="109"/>
      <c r="NU168" s="109"/>
      <c r="NV168" s="109"/>
      <c r="NW168" s="109"/>
      <c r="NX168" s="109"/>
      <c r="NY168" s="109"/>
      <c r="NZ168" s="109"/>
      <c r="OA168" s="109"/>
      <c r="OB168" s="109"/>
      <c r="OC168" s="109"/>
      <c r="OD168" s="109"/>
      <c r="OE168" s="109"/>
      <c r="OF168" s="109"/>
      <c r="OG168" s="109"/>
      <c r="OH168" s="109"/>
      <c r="OI168" s="109"/>
      <c r="OJ168" s="109"/>
      <c r="OK168" s="109"/>
      <c r="OL168" s="109"/>
      <c r="OM168" s="109"/>
      <c r="ON168" s="109"/>
      <c r="OO168" s="109"/>
      <c r="OP168" s="109"/>
      <c r="OQ168" s="109"/>
      <c r="OR168" s="109"/>
      <c r="OS168" s="109"/>
      <c r="OT168" s="109"/>
      <c r="OU168" s="109"/>
      <c r="OV168" s="109"/>
      <c r="OW168" s="109"/>
      <c r="OX168" s="109"/>
      <c r="OY168" s="109"/>
      <c r="OZ168" s="109"/>
      <c r="PA168" s="109"/>
      <c r="PB168" s="109"/>
      <c r="PC168" s="109"/>
      <c r="PD168" s="109"/>
      <c r="PE168" s="109"/>
      <c r="PF168" s="109"/>
      <c r="PG168" s="109"/>
      <c r="PH168" s="109"/>
      <c r="PI168" s="109"/>
      <c r="PJ168" s="109"/>
      <c r="PK168" s="109"/>
      <c r="PL168" s="109"/>
      <c r="PM168" s="109"/>
      <c r="PN168" s="109"/>
      <c r="PO168" s="109"/>
      <c r="PP168" s="109"/>
      <c r="PQ168" s="109"/>
      <c r="PR168" s="109"/>
      <c r="PS168" s="109"/>
      <c r="PT168" s="109"/>
      <c r="PU168" s="109"/>
      <c r="PV168" s="109"/>
      <c r="PW168" s="109"/>
      <c r="PX168" s="109"/>
      <c r="PY168" s="109"/>
      <c r="PZ168" s="109"/>
      <c r="QA168" s="109"/>
      <c r="QB168" s="109"/>
      <c r="QC168" s="109"/>
      <c r="QD168" s="109"/>
      <c r="QE168" s="109"/>
      <c r="QF168" s="109"/>
      <c r="QG168" s="109"/>
      <c r="QH168" s="109"/>
      <c r="QI168" s="109"/>
      <c r="QJ168" s="109"/>
      <c r="QK168" s="23">
        <f t="shared" si="3"/>
        <v>70</v>
      </c>
      <c r="QL168" s="125"/>
      <c r="QM168" s="125"/>
      <c r="QN168" s="125"/>
      <c r="QO168" s="125">
        <v>3219.72</v>
      </c>
      <c r="QP168" s="125"/>
      <c r="QQ168" s="125"/>
      <c r="QR168" s="125"/>
      <c r="QS168" s="130"/>
    </row>
    <row r="169" spans="1:461" s="5" customFormat="1" ht="12.75" customHeight="1" x14ac:dyDescent="0.2">
      <c r="A169" s="52">
        <v>44652</v>
      </c>
      <c r="B169" s="90" t="s">
        <v>74</v>
      </c>
      <c r="C169" s="107"/>
      <c r="D169" s="107">
        <v>40</v>
      </c>
      <c r="E169" s="108"/>
      <c r="F169" s="108"/>
      <c r="G169" s="108"/>
      <c r="H169" s="108"/>
      <c r="I169" s="108"/>
      <c r="J169" s="108"/>
      <c r="K169" s="108"/>
      <c r="L169" s="108"/>
      <c r="M169" s="108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109"/>
      <c r="BE169" s="109"/>
      <c r="BF169" s="109"/>
      <c r="BG169" s="109"/>
      <c r="BH169" s="109"/>
      <c r="BI169" s="109"/>
      <c r="BJ169" s="109"/>
      <c r="BK169" s="109"/>
      <c r="BL169" s="109">
        <v>90</v>
      </c>
      <c r="BM169" s="109"/>
      <c r="BN169" s="109"/>
      <c r="BO169" s="109"/>
      <c r="BP169" s="109"/>
      <c r="BQ169" s="109"/>
      <c r="BR169" s="109"/>
      <c r="BS169" s="109"/>
      <c r="BT169" s="109"/>
      <c r="BU169" s="109"/>
      <c r="BV169" s="109"/>
      <c r="BW169" s="109"/>
      <c r="BX169" s="109"/>
      <c r="BY169" s="109"/>
      <c r="BZ169" s="109"/>
      <c r="CA169" s="109"/>
      <c r="CB169" s="109"/>
      <c r="CC169" s="109"/>
      <c r="CD169" s="109"/>
      <c r="CE169" s="109"/>
      <c r="CF169" s="109"/>
      <c r="CG169" s="109"/>
      <c r="CH169" s="109"/>
      <c r="CI169" s="109"/>
      <c r="CJ169" s="109"/>
      <c r="CK169" s="109"/>
      <c r="CL169" s="109"/>
      <c r="CM169" s="109"/>
      <c r="CN169" s="109"/>
      <c r="CO169" s="109"/>
      <c r="CP169" s="109"/>
      <c r="CQ169" s="109"/>
      <c r="CR169" s="109"/>
      <c r="CS169" s="109"/>
      <c r="CT169" s="109"/>
      <c r="CU169" s="109"/>
      <c r="CV169" s="109"/>
      <c r="CW169" s="109"/>
      <c r="CX169" s="109"/>
      <c r="CY169" s="109"/>
      <c r="CZ169" s="109"/>
      <c r="DA169" s="109"/>
      <c r="DB169" s="109"/>
      <c r="DC169" s="109"/>
      <c r="DD169" s="109"/>
      <c r="DE169" s="109"/>
      <c r="DF169" s="109"/>
      <c r="DG169" s="109"/>
      <c r="DH169" s="109"/>
      <c r="DI169" s="109"/>
      <c r="DJ169" s="109"/>
      <c r="DK169" s="109"/>
      <c r="DL169" s="109"/>
      <c r="DM169" s="109"/>
      <c r="DN169" s="109"/>
      <c r="DO169" s="109"/>
      <c r="DP169" s="109"/>
      <c r="DQ169" s="109"/>
      <c r="DR169" s="109"/>
      <c r="DS169" s="109"/>
      <c r="DT169" s="109"/>
      <c r="DU169" s="109"/>
      <c r="DV169" s="109"/>
      <c r="DW169" s="109">
        <v>50</v>
      </c>
      <c r="DX169" s="109"/>
      <c r="DY169" s="109"/>
      <c r="DZ169" s="109"/>
      <c r="EA169" s="109"/>
      <c r="EB169" s="109"/>
      <c r="EC169" s="109"/>
      <c r="ED169" s="109"/>
      <c r="EE169" s="109"/>
      <c r="EF169" s="109"/>
      <c r="EG169" s="109"/>
      <c r="EH169" s="109"/>
      <c r="EI169" s="109"/>
      <c r="EJ169" s="109"/>
      <c r="EK169" s="109"/>
      <c r="EL169" s="109"/>
      <c r="EM169" s="109"/>
      <c r="EN169" s="109"/>
      <c r="EO169" s="109"/>
      <c r="EP169" s="109"/>
      <c r="EQ169" s="109"/>
      <c r="ER169" s="109"/>
      <c r="ES169" s="109"/>
      <c r="ET169" s="109"/>
      <c r="EU169" s="109"/>
      <c r="EV169" s="109"/>
      <c r="EW169" s="109"/>
      <c r="EX169" s="109"/>
      <c r="EY169" s="109"/>
      <c r="EZ169" s="109"/>
      <c r="FA169" s="109"/>
      <c r="FB169" s="109"/>
      <c r="FC169" s="109"/>
      <c r="FD169" s="109"/>
      <c r="FE169" s="109"/>
      <c r="FF169" s="109"/>
      <c r="FG169" s="109"/>
      <c r="FH169" s="109"/>
      <c r="FI169" s="109"/>
      <c r="FJ169" s="109"/>
      <c r="FK169" s="109"/>
      <c r="FL169" s="109"/>
      <c r="FM169" s="109"/>
      <c r="FN169" s="109"/>
      <c r="FO169" s="109"/>
      <c r="FP169" s="109"/>
      <c r="FQ169" s="109"/>
      <c r="FR169" s="109"/>
      <c r="FS169" s="109"/>
      <c r="FT169" s="109"/>
      <c r="FU169" s="109"/>
      <c r="FV169" s="109"/>
      <c r="FW169" s="109"/>
      <c r="FX169" s="109"/>
      <c r="FY169" s="109"/>
      <c r="FZ169" s="109"/>
      <c r="GA169" s="109"/>
      <c r="GB169" s="109"/>
      <c r="GC169" s="109"/>
      <c r="GD169" s="109"/>
      <c r="GE169" s="109"/>
      <c r="GF169" s="109"/>
      <c r="GG169" s="109">
        <v>50</v>
      </c>
      <c r="GH169" s="109"/>
      <c r="GI169" s="109"/>
      <c r="GJ169" s="109"/>
      <c r="GK169" s="109"/>
      <c r="GL169" s="109"/>
      <c r="GM169" s="109"/>
      <c r="GN169" s="109"/>
      <c r="GO169" s="109"/>
      <c r="GP169" s="109"/>
      <c r="GQ169" s="109"/>
      <c r="GR169" s="109"/>
      <c r="GS169" s="109"/>
      <c r="GT169" s="109"/>
      <c r="GU169" s="109"/>
      <c r="GV169" s="109"/>
      <c r="GW169" s="109"/>
      <c r="GX169" s="109"/>
      <c r="GY169" s="109"/>
      <c r="GZ169" s="109"/>
      <c r="HA169" s="109"/>
      <c r="HB169" s="109"/>
      <c r="HC169" s="109"/>
      <c r="HD169" s="109"/>
      <c r="HE169" s="109"/>
      <c r="HF169" s="109"/>
      <c r="HG169" s="109"/>
      <c r="HH169" s="109"/>
      <c r="HI169" s="109"/>
      <c r="HJ169" s="109"/>
      <c r="HK169" s="109"/>
      <c r="HL169" s="109"/>
      <c r="HM169" s="109"/>
      <c r="HN169" s="109"/>
      <c r="HO169" s="109"/>
      <c r="HP169" s="109"/>
      <c r="HQ169" s="109"/>
      <c r="HR169" s="109"/>
      <c r="HS169" s="109"/>
      <c r="HT169" s="109"/>
      <c r="HU169" s="109"/>
      <c r="HV169" s="109">
        <v>20</v>
      </c>
      <c r="HW169" s="109"/>
      <c r="HX169" s="109"/>
      <c r="HY169" s="109"/>
      <c r="HZ169" s="109"/>
      <c r="IA169" s="109"/>
      <c r="IB169" s="109"/>
      <c r="IC169" s="109"/>
      <c r="ID169" s="109"/>
      <c r="IE169" s="109"/>
      <c r="IF169" s="109"/>
      <c r="IG169" s="109"/>
      <c r="IH169" s="109"/>
      <c r="II169" s="109"/>
      <c r="IJ169" s="109"/>
      <c r="IK169" s="109"/>
      <c r="IL169" s="109"/>
      <c r="IM169" s="109"/>
      <c r="IN169" s="109"/>
      <c r="IO169" s="109"/>
      <c r="IP169" s="109"/>
      <c r="IQ169" s="109"/>
      <c r="IR169" s="109"/>
      <c r="IS169" s="109"/>
      <c r="IT169" s="109"/>
      <c r="IU169" s="109"/>
      <c r="IV169" s="109"/>
      <c r="IW169" s="109"/>
      <c r="IX169" s="109"/>
      <c r="IY169" s="109"/>
      <c r="IZ169" s="109"/>
      <c r="JA169" s="109"/>
      <c r="JB169" s="109"/>
      <c r="JC169" s="109"/>
      <c r="JD169" s="109"/>
      <c r="JE169" s="109"/>
      <c r="JF169" s="109"/>
      <c r="JG169" s="109"/>
      <c r="JH169" s="109"/>
      <c r="JI169" s="109"/>
      <c r="JJ169" s="109"/>
      <c r="JK169" s="109"/>
      <c r="JL169" s="109"/>
      <c r="JM169" s="109"/>
      <c r="JN169" s="109"/>
      <c r="JO169" s="109"/>
      <c r="JP169" s="109"/>
      <c r="JQ169" s="109"/>
      <c r="JR169" s="109"/>
      <c r="JS169" s="109"/>
      <c r="JT169" s="109"/>
      <c r="JU169" s="109"/>
      <c r="JV169" s="109"/>
      <c r="JW169" s="109"/>
      <c r="JX169" s="109"/>
      <c r="JY169" s="109"/>
      <c r="JZ169" s="109"/>
      <c r="KA169" s="109"/>
      <c r="KB169" s="109"/>
      <c r="KC169" s="109"/>
      <c r="KD169" s="109"/>
      <c r="KE169" s="109"/>
      <c r="KF169" s="109"/>
      <c r="KG169" s="109"/>
      <c r="KH169" s="109"/>
      <c r="KI169" s="109"/>
      <c r="KJ169" s="109"/>
      <c r="KK169" s="109"/>
      <c r="KL169" s="109"/>
      <c r="KM169" s="109"/>
      <c r="KN169" s="109"/>
      <c r="KO169" s="109"/>
      <c r="KP169" s="109"/>
      <c r="KQ169" s="109"/>
      <c r="KR169" s="109"/>
      <c r="KS169" s="109"/>
      <c r="KT169" s="109"/>
      <c r="KU169" s="109"/>
      <c r="KV169" s="109"/>
      <c r="KW169" s="109"/>
      <c r="KX169" s="109"/>
      <c r="KY169" s="109"/>
      <c r="KZ169" s="109"/>
      <c r="LA169" s="109"/>
      <c r="LB169" s="109"/>
      <c r="LC169" s="109">
        <v>20</v>
      </c>
      <c r="LD169" s="109"/>
      <c r="LE169" s="109"/>
      <c r="LF169" s="109"/>
      <c r="LG169" s="109"/>
      <c r="LH169" s="109"/>
      <c r="LI169" s="109"/>
      <c r="LJ169" s="109"/>
      <c r="LK169" s="109"/>
      <c r="LL169" s="109"/>
      <c r="LM169" s="109"/>
      <c r="LN169" s="109"/>
      <c r="LO169" s="109"/>
      <c r="LP169" s="109"/>
      <c r="LQ169" s="109"/>
      <c r="LR169" s="109"/>
      <c r="LS169" s="109"/>
      <c r="LT169" s="109"/>
      <c r="LU169" s="109"/>
      <c r="LV169" s="109"/>
      <c r="LW169" s="109"/>
      <c r="LX169" s="109"/>
      <c r="LY169" s="109"/>
      <c r="LZ169" s="109"/>
      <c r="MA169" s="109"/>
      <c r="MB169" s="109"/>
      <c r="MC169" s="109"/>
      <c r="MD169" s="109"/>
      <c r="ME169" s="109"/>
      <c r="MF169" s="109"/>
      <c r="MG169" s="109"/>
      <c r="MH169" s="109"/>
      <c r="MI169" s="109"/>
      <c r="MJ169" s="109"/>
      <c r="MK169" s="109"/>
      <c r="ML169" s="109"/>
      <c r="MM169" s="109"/>
      <c r="MN169" s="109"/>
      <c r="MO169" s="109"/>
      <c r="MP169" s="109"/>
      <c r="MQ169" s="109"/>
      <c r="MR169" s="109"/>
      <c r="MS169" s="109"/>
      <c r="MT169" s="109"/>
      <c r="MU169" s="109"/>
      <c r="MV169" s="109"/>
      <c r="MW169" s="109"/>
      <c r="MX169" s="109"/>
      <c r="MY169" s="109"/>
      <c r="MZ169" s="109"/>
      <c r="NA169" s="109"/>
      <c r="NB169" s="109"/>
      <c r="NC169" s="109"/>
      <c r="ND169" s="109"/>
      <c r="NE169" s="109"/>
      <c r="NF169" s="109"/>
      <c r="NG169" s="109"/>
      <c r="NH169" s="109"/>
      <c r="NI169" s="109"/>
      <c r="NJ169" s="109"/>
      <c r="NK169" s="109"/>
      <c r="NL169" s="109"/>
      <c r="NM169" s="109"/>
      <c r="NN169" s="109"/>
      <c r="NO169" s="109"/>
      <c r="NP169" s="109"/>
      <c r="NQ169" s="109"/>
      <c r="NR169" s="109"/>
      <c r="NS169" s="109"/>
      <c r="NT169" s="109"/>
      <c r="NU169" s="109"/>
      <c r="NV169" s="109"/>
      <c r="NW169" s="109"/>
      <c r="NX169" s="109"/>
      <c r="NY169" s="109"/>
      <c r="NZ169" s="109"/>
      <c r="OA169" s="109"/>
      <c r="OB169" s="109"/>
      <c r="OC169" s="109"/>
      <c r="OD169" s="109"/>
      <c r="OE169" s="109"/>
      <c r="OF169" s="109"/>
      <c r="OG169" s="109"/>
      <c r="OH169" s="109"/>
      <c r="OI169" s="109"/>
      <c r="OJ169" s="109"/>
      <c r="OK169" s="109"/>
      <c r="OL169" s="109"/>
      <c r="OM169" s="109"/>
      <c r="ON169" s="109"/>
      <c r="OO169" s="109"/>
      <c r="OP169" s="109"/>
      <c r="OQ169" s="109"/>
      <c r="OR169" s="109"/>
      <c r="OS169" s="109"/>
      <c r="OT169" s="109"/>
      <c r="OU169" s="109"/>
      <c r="OV169" s="109"/>
      <c r="OW169" s="109"/>
      <c r="OX169" s="109"/>
      <c r="OY169" s="109"/>
      <c r="OZ169" s="109"/>
      <c r="PA169" s="109"/>
      <c r="PB169" s="109"/>
      <c r="PC169" s="109"/>
      <c r="PD169" s="109"/>
      <c r="PE169" s="109"/>
      <c r="PF169" s="109"/>
      <c r="PG169" s="109"/>
      <c r="PH169" s="109"/>
      <c r="PI169" s="109"/>
      <c r="PJ169" s="109"/>
      <c r="PK169" s="109"/>
      <c r="PL169" s="109"/>
      <c r="PM169" s="109"/>
      <c r="PN169" s="109"/>
      <c r="PO169" s="109"/>
      <c r="PP169" s="109"/>
      <c r="PQ169" s="109"/>
      <c r="PR169" s="109"/>
      <c r="PS169" s="109"/>
      <c r="PT169" s="109"/>
      <c r="PU169" s="109"/>
      <c r="PV169" s="109"/>
      <c r="PW169" s="109"/>
      <c r="PX169" s="109"/>
      <c r="PY169" s="109"/>
      <c r="PZ169" s="109"/>
      <c r="QA169" s="109"/>
      <c r="QB169" s="109"/>
      <c r="QC169" s="109"/>
      <c r="QD169" s="109"/>
      <c r="QE169" s="109"/>
      <c r="QF169" s="109"/>
      <c r="QG169" s="109"/>
      <c r="QH169" s="109"/>
      <c r="QI169" s="109"/>
      <c r="QJ169" s="109"/>
      <c r="QK169" s="23">
        <f t="shared" si="3"/>
        <v>270</v>
      </c>
      <c r="QL169" s="125"/>
      <c r="QM169" s="125"/>
      <c r="QN169" s="125"/>
      <c r="QO169" s="125">
        <f>1000+3000+3000+3585.2</f>
        <v>10585.2</v>
      </c>
      <c r="QP169" s="125"/>
      <c r="QQ169" s="125"/>
      <c r="QR169" s="125"/>
      <c r="QS169" s="130"/>
    </row>
    <row r="170" spans="1:461" s="5" customFormat="1" ht="12.75" customHeight="1" x14ac:dyDescent="0.2">
      <c r="A170" s="52">
        <v>44652</v>
      </c>
      <c r="B170" s="90" t="s">
        <v>493</v>
      </c>
      <c r="C170" s="107"/>
      <c r="D170" s="107"/>
      <c r="E170" s="108"/>
      <c r="F170" s="108"/>
      <c r="G170" s="108"/>
      <c r="H170" s="108"/>
      <c r="I170" s="108"/>
      <c r="J170" s="108"/>
      <c r="K170" s="108"/>
      <c r="L170" s="108"/>
      <c r="M170" s="108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109"/>
      <c r="BE170" s="109"/>
      <c r="BF170" s="109"/>
      <c r="BG170" s="109"/>
      <c r="BH170" s="109"/>
      <c r="BI170" s="109"/>
      <c r="BJ170" s="109"/>
      <c r="BK170" s="109"/>
      <c r="BL170" s="109"/>
      <c r="BM170" s="109"/>
      <c r="BN170" s="109"/>
      <c r="BO170" s="109"/>
      <c r="BP170" s="109"/>
      <c r="BQ170" s="109"/>
      <c r="BR170" s="109"/>
      <c r="BS170" s="109"/>
      <c r="BT170" s="109"/>
      <c r="BU170" s="109"/>
      <c r="BV170" s="109"/>
      <c r="BW170" s="109"/>
      <c r="BX170" s="109"/>
      <c r="BY170" s="109"/>
      <c r="BZ170" s="109"/>
      <c r="CA170" s="109"/>
      <c r="CB170" s="109"/>
      <c r="CC170" s="109">
        <v>20</v>
      </c>
      <c r="CD170" s="109"/>
      <c r="CE170" s="109"/>
      <c r="CF170" s="109"/>
      <c r="CG170" s="109"/>
      <c r="CH170" s="109"/>
      <c r="CI170" s="109"/>
      <c r="CJ170" s="109"/>
      <c r="CK170" s="109"/>
      <c r="CL170" s="109"/>
      <c r="CM170" s="109"/>
      <c r="CN170" s="109"/>
      <c r="CO170" s="109"/>
      <c r="CP170" s="109"/>
      <c r="CQ170" s="109"/>
      <c r="CR170" s="109"/>
      <c r="CS170" s="109"/>
      <c r="CT170" s="109"/>
      <c r="CU170" s="109"/>
      <c r="CV170" s="109"/>
      <c r="CW170" s="109"/>
      <c r="CX170" s="109"/>
      <c r="CY170" s="109"/>
      <c r="CZ170" s="109"/>
      <c r="DA170" s="109"/>
      <c r="DB170" s="109"/>
      <c r="DC170" s="109"/>
      <c r="DD170" s="109"/>
      <c r="DE170" s="109"/>
      <c r="DF170" s="109"/>
      <c r="DG170" s="109"/>
      <c r="DH170" s="109"/>
      <c r="DI170" s="109"/>
      <c r="DJ170" s="109"/>
      <c r="DK170" s="109"/>
      <c r="DL170" s="109"/>
      <c r="DM170" s="109"/>
      <c r="DN170" s="109"/>
      <c r="DO170" s="109"/>
      <c r="DP170" s="109"/>
      <c r="DQ170" s="109"/>
      <c r="DR170" s="109"/>
      <c r="DS170" s="109"/>
      <c r="DT170" s="109"/>
      <c r="DU170" s="109"/>
      <c r="DV170" s="109"/>
      <c r="DW170" s="109"/>
      <c r="DX170" s="109"/>
      <c r="DY170" s="109"/>
      <c r="DZ170" s="109"/>
      <c r="EA170" s="109"/>
      <c r="EB170" s="109"/>
      <c r="EC170" s="109"/>
      <c r="ED170" s="109"/>
      <c r="EE170" s="109"/>
      <c r="EF170" s="109"/>
      <c r="EG170" s="109"/>
      <c r="EH170" s="109"/>
      <c r="EI170" s="109"/>
      <c r="EJ170" s="109"/>
      <c r="EK170" s="109"/>
      <c r="EL170" s="109"/>
      <c r="EM170" s="109"/>
      <c r="EN170" s="109"/>
      <c r="EO170" s="109"/>
      <c r="EP170" s="109"/>
      <c r="EQ170" s="109"/>
      <c r="ER170" s="109"/>
      <c r="ES170" s="109"/>
      <c r="ET170" s="109"/>
      <c r="EU170" s="109"/>
      <c r="EV170" s="109"/>
      <c r="EW170" s="109"/>
      <c r="EX170" s="109"/>
      <c r="EY170" s="109"/>
      <c r="EZ170" s="109"/>
      <c r="FA170" s="109"/>
      <c r="FB170" s="109"/>
      <c r="FC170" s="109"/>
      <c r="FD170" s="109"/>
      <c r="FE170" s="109"/>
      <c r="FF170" s="109"/>
      <c r="FG170" s="109"/>
      <c r="FH170" s="109"/>
      <c r="FI170" s="109"/>
      <c r="FJ170" s="109"/>
      <c r="FK170" s="109"/>
      <c r="FL170" s="109"/>
      <c r="FM170" s="109"/>
      <c r="FN170" s="109"/>
      <c r="FO170" s="109"/>
      <c r="FP170" s="109"/>
      <c r="FQ170" s="109"/>
      <c r="FR170" s="109"/>
      <c r="FS170" s="109"/>
      <c r="FT170" s="109"/>
      <c r="FU170" s="109"/>
      <c r="FV170" s="109"/>
      <c r="FW170" s="109"/>
      <c r="FX170" s="109"/>
      <c r="FY170" s="109"/>
      <c r="FZ170" s="109"/>
      <c r="GA170" s="109"/>
      <c r="GB170" s="109"/>
      <c r="GC170" s="109"/>
      <c r="GD170" s="109"/>
      <c r="GE170" s="109"/>
      <c r="GF170" s="109"/>
      <c r="GG170" s="109"/>
      <c r="GH170" s="109"/>
      <c r="GI170" s="109"/>
      <c r="GJ170" s="109"/>
      <c r="GK170" s="109"/>
      <c r="GL170" s="109"/>
      <c r="GM170" s="109"/>
      <c r="GN170" s="109"/>
      <c r="GO170" s="109"/>
      <c r="GP170" s="109"/>
      <c r="GQ170" s="109"/>
      <c r="GR170" s="109"/>
      <c r="GS170" s="109"/>
      <c r="GT170" s="109"/>
      <c r="GU170" s="109"/>
      <c r="GV170" s="109"/>
      <c r="GW170" s="109"/>
      <c r="GX170" s="109"/>
      <c r="GY170" s="109"/>
      <c r="GZ170" s="109"/>
      <c r="HA170" s="109"/>
      <c r="HB170" s="109"/>
      <c r="HC170" s="109"/>
      <c r="HD170" s="109"/>
      <c r="HE170" s="109"/>
      <c r="HF170" s="109"/>
      <c r="HG170" s="109"/>
      <c r="HH170" s="109"/>
      <c r="HI170" s="109"/>
      <c r="HJ170" s="109"/>
      <c r="HK170" s="109"/>
      <c r="HL170" s="109"/>
      <c r="HM170" s="109"/>
      <c r="HN170" s="109"/>
      <c r="HO170" s="109"/>
      <c r="HP170" s="109"/>
      <c r="HQ170" s="109"/>
      <c r="HR170" s="109"/>
      <c r="HS170" s="109"/>
      <c r="HT170" s="109"/>
      <c r="HU170" s="109"/>
      <c r="HV170" s="109"/>
      <c r="HW170" s="109"/>
      <c r="HX170" s="109"/>
      <c r="HY170" s="109"/>
      <c r="HZ170" s="109"/>
      <c r="IA170" s="109"/>
      <c r="IB170" s="109"/>
      <c r="IC170" s="109"/>
      <c r="ID170" s="109"/>
      <c r="IE170" s="109"/>
      <c r="IF170" s="109"/>
      <c r="IG170" s="109"/>
      <c r="IH170" s="109"/>
      <c r="II170" s="109"/>
      <c r="IJ170" s="109"/>
      <c r="IK170" s="109"/>
      <c r="IL170" s="109"/>
      <c r="IM170" s="109"/>
      <c r="IN170" s="109"/>
      <c r="IO170" s="109"/>
      <c r="IP170" s="109"/>
      <c r="IQ170" s="109"/>
      <c r="IR170" s="109"/>
      <c r="IS170" s="109"/>
      <c r="IT170" s="109"/>
      <c r="IU170" s="109"/>
      <c r="IV170" s="109"/>
      <c r="IW170" s="109"/>
      <c r="IX170" s="109"/>
      <c r="IY170" s="109"/>
      <c r="IZ170" s="109"/>
      <c r="JA170" s="109"/>
      <c r="JB170" s="109"/>
      <c r="JC170" s="109"/>
      <c r="JD170" s="109"/>
      <c r="JE170" s="109"/>
      <c r="JF170" s="109"/>
      <c r="JG170" s="109"/>
      <c r="JH170" s="109"/>
      <c r="JI170" s="109"/>
      <c r="JJ170" s="109"/>
      <c r="JK170" s="109"/>
      <c r="JL170" s="109"/>
      <c r="JM170" s="109"/>
      <c r="JN170" s="109"/>
      <c r="JO170" s="109"/>
      <c r="JP170" s="109"/>
      <c r="JQ170" s="109"/>
      <c r="JR170" s="109"/>
      <c r="JS170" s="109"/>
      <c r="JT170" s="109"/>
      <c r="JU170" s="109"/>
      <c r="JV170" s="109"/>
      <c r="JW170" s="109"/>
      <c r="JX170" s="109"/>
      <c r="JY170" s="109"/>
      <c r="JZ170" s="109"/>
      <c r="KA170" s="109"/>
      <c r="KB170" s="109"/>
      <c r="KC170" s="109"/>
      <c r="KD170" s="109"/>
      <c r="KE170" s="109"/>
      <c r="KF170" s="109"/>
      <c r="KG170" s="109"/>
      <c r="KH170" s="109"/>
      <c r="KI170" s="109"/>
      <c r="KJ170" s="109"/>
      <c r="KK170" s="109"/>
      <c r="KL170" s="109"/>
      <c r="KM170" s="109"/>
      <c r="KN170" s="109"/>
      <c r="KO170" s="109"/>
      <c r="KP170" s="109"/>
      <c r="KQ170" s="109"/>
      <c r="KR170" s="109"/>
      <c r="KS170" s="109"/>
      <c r="KT170" s="109"/>
      <c r="KU170" s="109"/>
      <c r="KV170" s="109"/>
      <c r="KW170" s="109"/>
      <c r="KX170" s="109"/>
      <c r="KY170" s="109"/>
      <c r="KZ170" s="109"/>
      <c r="LA170" s="109"/>
      <c r="LB170" s="109"/>
      <c r="LC170" s="109"/>
      <c r="LD170" s="109"/>
      <c r="LE170" s="109"/>
      <c r="LF170" s="109"/>
      <c r="LG170" s="109"/>
      <c r="LH170" s="109"/>
      <c r="LI170" s="109"/>
      <c r="LJ170" s="109"/>
      <c r="LK170" s="109"/>
      <c r="LL170" s="109"/>
      <c r="LM170" s="109"/>
      <c r="LN170" s="109"/>
      <c r="LO170" s="109"/>
      <c r="LP170" s="109"/>
      <c r="LQ170" s="109"/>
      <c r="LR170" s="109"/>
      <c r="LS170" s="109"/>
      <c r="LT170" s="109"/>
      <c r="LU170" s="109"/>
      <c r="LV170" s="109"/>
      <c r="LW170" s="109"/>
      <c r="LX170" s="109"/>
      <c r="LY170" s="109"/>
      <c r="LZ170" s="109"/>
      <c r="MA170" s="109"/>
      <c r="MB170" s="109"/>
      <c r="MC170" s="109"/>
      <c r="MD170" s="109"/>
      <c r="ME170" s="109"/>
      <c r="MF170" s="109"/>
      <c r="MG170" s="109"/>
      <c r="MH170" s="109"/>
      <c r="MI170" s="109"/>
      <c r="MJ170" s="109"/>
      <c r="MK170" s="109"/>
      <c r="ML170" s="109"/>
      <c r="MM170" s="109"/>
      <c r="MN170" s="109"/>
      <c r="MO170" s="109"/>
      <c r="MP170" s="109"/>
      <c r="MQ170" s="109"/>
      <c r="MR170" s="109"/>
      <c r="MS170" s="109"/>
      <c r="MT170" s="109"/>
      <c r="MU170" s="109"/>
      <c r="MV170" s="109"/>
      <c r="MW170" s="109"/>
      <c r="MX170" s="109"/>
      <c r="MY170" s="109"/>
      <c r="MZ170" s="109"/>
      <c r="NA170" s="109"/>
      <c r="NB170" s="109"/>
      <c r="NC170" s="109"/>
      <c r="ND170" s="109"/>
      <c r="NE170" s="109"/>
      <c r="NF170" s="109"/>
      <c r="NG170" s="109"/>
      <c r="NH170" s="109"/>
      <c r="NI170" s="109"/>
      <c r="NJ170" s="109"/>
      <c r="NK170" s="109"/>
      <c r="NL170" s="109"/>
      <c r="NM170" s="109"/>
      <c r="NN170" s="109"/>
      <c r="NO170" s="109"/>
      <c r="NP170" s="109"/>
      <c r="NQ170" s="109"/>
      <c r="NR170" s="109"/>
      <c r="NS170" s="109"/>
      <c r="NT170" s="109"/>
      <c r="NU170" s="109"/>
      <c r="NV170" s="109"/>
      <c r="NW170" s="109"/>
      <c r="NX170" s="109"/>
      <c r="NY170" s="109"/>
      <c r="NZ170" s="109"/>
      <c r="OA170" s="109"/>
      <c r="OB170" s="109"/>
      <c r="OC170" s="109"/>
      <c r="OD170" s="109"/>
      <c r="OE170" s="109"/>
      <c r="OF170" s="109"/>
      <c r="OG170" s="109"/>
      <c r="OH170" s="109"/>
      <c r="OI170" s="109"/>
      <c r="OJ170" s="109"/>
      <c r="OK170" s="109"/>
      <c r="OL170" s="109"/>
      <c r="OM170" s="109"/>
      <c r="ON170" s="109"/>
      <c r="OO170" s="109"/>
      <c r="OP170" s="109"/>
      <c r="OQ170" s="109"/>
      <c r="OR170" s="109"/>
      <c r="OS170" s="109"/>
      <c r="OT170" s="109"/>
      <c r="OU170" s="109"/>
      <c r="OV170" s="109"/>
      <c r="OW170" s="109"/>
      <c r="OX170" s="109"/>
      <c r="OY170" s="109"/>
      <c r="OZ170" s="109"/>
      <c r="PA170" s="109"/>
      <c r="PB170" s="109"/>
      <c r="PC170" s="109"/>
      <c r="PD170" s="109"/>
      <c r="PE170" s="109"/>
      <c r="PF170" s="109"/>
      <c r="PG170" s="109"/>
      <c r="PH170" s="109"/>
      <c r="PI170" s="109"/>
      <c r="PJ170" s="109"/>
      <c r="PK170" s="109"/>
      <c r="PL170" s="109"/>
      <c r="PM170" s="109"/>
      <c r="PN170" s="109"/>
      <c r="PO170" s="109"/>
      <c r="PP170" s="109"/>
      <c r="PQ170" s="109"/>
      <c r="PR170" s="109"/>
      <c r="PS170" s="109"/>
      <c r="PT170" s="109"/>
      <c r="PU170" s="109"/>
      <c r="PV170" s="109"/>
      <c r="PW170" s="109"/>
      <c r="PX170" s="109"/>
      <c r="PY170" s="109"/>
      <c r="PZ170" s="109"/>
      <c r="QA170" s="109"/>
      <c r="QB170" s="109"/>
      <c r="QC170" s="109"/>
      <c r="QD170" s="109"/>
      <c r="QE170" s="109"/>
      <c r="QF170" s="109"/>
      <c r="QG170" s="109"/>
      <c r="QH170" s="109"/>
      <c r="QI170" s="109"/>
      <c r="QJ170" s="109"/>
      <c r="QK170" s="23">
        <f t="shared" si="3"/>
        <v>20</v>
      </c>
      <c r="QL170" s="125"/>
      <c r="QM170" s="125"/>
      <c r="QN170" s="125">
        <v>910.08</v>
      </c>
      <c r="QO170" s="125"/>
      <c r="QP170" s="125"/>
      <c r="QQ170" s="125"/>
      <c r="QR170" s="125"/>
      <c r="QS170" s="130"/>
    </row>
    <row r="171" spans="1:461" s="5" customFormat="1" ht="12.75" customHeight="1" x14ac:dyDescent="0.2">
      <c r="A171" s="52">
        <v>44652</v>
      </c>
      <c r="B171" s="90" t="s">
        <v>508</v>
      </c>
      <c r="C171" s="107"/>
      <c r="D171" s="107"/>
      <c r="E171" s="108"/>
      <c r="F171" s="108"/>
      <c r="G171" s="108"/>
      <c r="H171" s="108"/>
      <c r="I171" s="108"/>
      <c r="J171" s="108"/>
      <c r="K171" s="108"/>
      <c r="L171" s="108"/>
      <c r="M171" s="108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109">
        <v>2</v>
      </c>
      <c r="BE171" s="109"/>
      <c r="BF171" s="109"/>
      <c r="BG171" s="109"/>
      <c r="BH171" s="109"/>
      <c r="BI171" s="109"/>
      <c r="BJ171" s="109"/>
      <c r="BK171" s="109"/>
      <c r="BL171" s="109"/>
      <c r="BM171" s="109"/>
      <c r="BN171" s="109"/>
      <c r="BO171" s="109"/>
      <c r="BP171" s="109"/>
      <c r="BQ171" s="109"/>
      <c r="BR171" s="109"/>
      <c r="BS171" s="109"/>
      <c r="BT171" s="109"/>
      <c r="BU171" s="109"/>
      <c r="BV171" s="109"/>
      <c r="BW171" s="109"/>
      <c r="BX171" s="109"/>
      <c r="BY171" s="109"/>
      <c r="BZ171" s="109"/>
      <c r="CA171" s="109"/>
      <c r="CB171" s="109"/>
      <c r="CC171" s="109"/>
      <c r="CD171" s="109"/>
      <c r="CE171" s="109"/>
      <c r="CF171" s="109"/>
      <c r="CG171" s="109"/>
      <c r="CH171" s="109"/>
      <c r="CI171" s="109"/>
      <c r="CJ171" s="109"/>
      <c r="CK171" s="109"/>
      <c r="CL171" s="109"/>
      <c r="CM171" s="109"/>
      <c r="CN171" s="109"/>
      <c r="CO171" s="109"/>
      <c r="CP171" s="109"/>
      <c r="CQ171" s="109"/>
      <c r="CR171" s="109"/>
      <c r="CS171" s="109"/>
      <c r="CT171" s="109"/>
      <c r="CU171" s="109"/>
      <c r="CV171" s="109"/>
      <c r="CW171" s="109"/>
      <c r="CX171" s="109"/>
      <c r="CY171" s="109"/>
      <c r="CZ171" s="109"/>
      <c r="DA171" s="109"/>
      <c r="DB171" s="109"/>
      <c r="DC171" s="109"/>
      <c r="DD171" s="109"/>
      <c r="DE171" s="109"/>
      <c r="DF171" s="109"/>
      <c r="DG171" s="109"/>
      <c r="DH171" s="109"/>
      <c r="DI171" s="109"/>
      <c r="DJ171" s="109"/>
      <c r="DK171" s="109"/>
      <c r="DL171" s="109"/>
      <c r="DM171" s="109"/>
      <c r="DN171" s="109"/>
      <c r="DO171" s="109"/>
      <c r="DP171" s="109"/>
      <c r="DQ171" s="109"/>
      <c r="DR171" s="109"/>
      <c r="DS171" s="109"/>
      <c r="DT171" s="109"/>
      <c r="DU171" s="109"/>
      <c r="DV171" s="109"/>
      <c r="DW171" s="109"/>
      <c r="DX171" s="109"/>
      <c r="DY171" s="109"/>
      <c r="DZ171" s="109"/>
      <c r="EA171" s="109"/>
      <c r="EB171" s="109"/>
      <c r="EC171" s="109"/>
      <c r="ED171" s="109"/>
      <c r="EE171" s="109"/>
      <c r="EF171" s="109"/>
      <c r="EG171" s="109"/>
      <c r="EH171" s="109"/>
      <c r="EI171" s="109"/>
      <c r="EJ171" s="109"/>
      <c r="EK171" s="109"/>
      <c r="EL171" s="109"/>
      <c r="EM171" s="109"/>
      <c r="EN171" s="109"/>
      <c r="EO171" s="109"/>
      <c r="EP171" s="109"/>
      <c r="EQ171" s="109"/>
      <c r="ER171" s="109"/>
      <c r="ES171" s="109"/>
      <c r="ET171" s="109"/>
      <c r="EU171" s="109"/>
      <c r="EV171" s="109"/>
      <c r="EW171" s="109"/>
      <c r="EX171" s="109"/>
      <c r="EY171" s="109"/>
      <c r="EZ171" s="109"/>
      <c r="FA171" s="109"/>
      <c r="FB171" s="109"/>
      <c r="FC171" s="109"/>
      <c r="FD171" s="109"/>
      <c r="FE171" s="109"/>
      <c r="FF171" s="109"/>
      <c r="FG171" s="109"/>
      <c r="FH171" s="109"/>
      <c r="FI171" s="109"/>
      <c r="FJ171" s="109"/>
      <c r="FK171" s="109"/>
      <c r="FL171" s="109"/>
      <c r="FM171" s="109"/>
      <c r="FN171" s="109"/>
      <c r="FO171" s="109"/>
      <c r="FP171" s="109"/>
      <c r="FQ171" s="109"/>
      <c r="FR171" s="109"/>
      <c r="FS171" s="109"/>
      <c r="FT171" s="109"/>
      <c r="FU171" s="109"/>
      <c r="FV171" s="109"/>
      <c r="FW171" s="109"/>
      <c r="FX171" s="109"/>
      <c r="FY171" s="109"/>
      <c r="FZ171" s="109"/>
      <c r="GA171" s="109"/>
      <c r="GB171" s="109"/>
      <c r="GC171" s="109"/>
      <c r="GD171" s="109"/>
      <c r="GE171" s="109"/>
      <c r="GF171" s="109"/>
      <c r="GG171" s="109"/>
      <c r="GH171" s="109"/>
      <c r="GI171" s="109"/>
      <c r="GJ171" s="109"/>
      <c r="GK171" s="109"/>
      <c r="GL171" s="109"/>
      <c r="GM171" s="109"/>
      <c r="GN171" s="109"/>
      <c r="GO171" s="109"/>
      <c r="GP171" s="109"/>
      <c r="GQ171" s="109"/>
      <c r="GR171" s="109"/>
      <c r="GS171" s="109"/>
      <c r="GT171" s="109"/>
      <c r="GU171" s="109"/>
      <c r="GV171" s="109"/>
      <c r="GW171" s="109"/>
      <c r="GX171" s="109"/>
      <c r="GY171" s="109"/>
      <c r="GZ171" s="109"/>
      <c r="HA171" s="109"/>
      <c r="HB171" s="109"/>
      <c r="HC171" s="109"/>
      <c r="HD171" s="109"/>
      <c r="HE171" s="109"/>
      <c r="HF171" s="109"/>
      <c r="HG171" s="109"/>
      <c r="HH171" s="109"/>
      <c r="HI171" s="109"/>
      <c r="HJ171" s="109"/>
      <c r="HK171" s="109"/>
      <c r="HL171" s="109"/>
      <c r="HM171" s="109"/>
      <c r="HN171" s="109"/>
      <c r="HO171" s="109"/>
      <c r="HP171" s="109"/>
      <c r="HQ171" s="109"/>
      <c r="HR171" s="109"/>
      <c r="HS171" s="109"/>
      <c r="HT171" s="109"/>
      <c r="HU171" s="109"/>
      <c r="HV171" s="109"/>
      <c r="HW171" s="109"/>
      <c r="HX171" s="109"/>
      <c r="HY171" s="109"/>
      <c r="HZ171" s="109"/>
      <c r="IA171" s="109"/>
      <c r="IB171" s="109"/>
      <c r="IC171" s="109"/>
      <c r="ID171" s="109"/>
      <c r="IE171" s="109"/>
      <c r="IF171" s="109"/>
      <c r="IG171" s="109"/>
      <c r="IH171" s="109"/>
      <c r="II171" s="109"/>
      <c r="IJ171" s="109"/>
      <c r="IK171" s="109"/>
      <c r="IL171" s="109"/>
      <c r="IM171" s="109"/>
      <c r="IN171" s="109"/>
      <c r="IO171" s="109"/>
      <c r="IP171" s="109"/>
      <c r="IQ171" s="109"/>
      <c r="IR171" s="109"/>
      <c r="IS171" s="109"/>
      <c r="IT171" s="109"/>
      <c r="IU171" s="109"/>
      <c r="IV171" s="109"/>
      <c r="IW171" s="109"/>
      <c r="IX171" s="109"/>
      <c r="IY171" s="109"/>
      <c r="IZ171" s="109"/>
      <c r="JA171" s="109"/>
      <c r="JB171" s="109"/>
      <c r="JC171" s="109"/>
      <c r="JD171" s="109"/>
      <c r="JE171" s="109"/>
      <c r="JF171" s="109"/>
      <c r="JG171" s="109"/>
      <c r="JH171" s="109"/>
      <c r="JI171" s="109"/>
      <c r="JJ171" s="109"/>
      <c r="JK171" s="109"/>
      <c r="JL171" s="109"/>
      <c r="JM171" s="109"/>
      <c r="JN171" s="109"/>
      <c r="JO171" s="109"/>
      <c r="JP171" s="109"/>
      <c r="JQ171" s="109"/>
      <c r="JR171" s="109"/>
      <c r="JS171" s="109"/>
      <c r="JT171" s="109"/>
      <c r="JU171" s="109"/>
      <c r="JV171" s="109"/>
      <c r="JW171" s="109"/>
      <c r="JX171" s="109"/>
      <c r="JY171" s="109"/>
      <c r="JZ171" s="109"/>
      <c r="KA171" s="109"/>
      <c r="KB171" s="109"/>
      <c r="KC171" s="109"/>
      <c r="KD171" s="109"/>
      <c r="KE171" s="109"/>
      <c r="KF171" s="109"/>
      <c r="KG171" s="109"/>
      <c r="KH171" s="109"/>
      <c r="KI171" s="109"/>
      <c r="KJ171" s="109"/>
      <c r="KK171" s="109"/>
      <c r="KL171" s="109"/>
      <c r="KM171" s="109"/>
      <c r="KN171" s="109"/>
      <c r="KO171" s="109"/>
      <c r="KP171" s="109"/>
      <c r="KQ171" s="109"/>
      <c r="KR171" s="109"/>
      <c r="KS171" s="109"/>
      <c r="KT171" s="109"/>
      <c r="KU171" s="109"/>
      <c r="KV171" s="109"/>
      <c r="KW171" s="109"/>
      <c r="KX171" s="109"/>
      <c r="KY171" s="109"/>
      <c r="KZ171" s="109"/>
      <c r="LA171" s="109"/>
      <c r="LB171" s="109"/>
      <c r="LC171" s="109"/>
      <c r="LD171" s="109"/>
      <c r="LE171" s="109"/>
      <c r="LF171" s="109"/>
      <c r="LG171" s="109"/>
      <c r="LH171" s="109"/>
      <c r="LI171" s="109"/>
      <c r="LJ171" s="109"/>
      <c r="LK171" s="109"/>
      <c r="LL171" s="109"/>
      <c r="LM171" s="109"/>
      <c r="LN171" s="109"/>
      <c r="LO171" s="109"/>
      <c r="LP171" s="109"/>
      <c r="LQ171" s="109"/>
      <c r="LR171" s="109"/>
      <c r="LS171" s="109"/>
      <c r="LT171" s="109"/>
      <c r="LU171" s="109"/>
      <c r="LV171" s="109"/>
      <c r="LW171" s="109"/>
      <c r="LX171" s="109"/>
      <c r="LY171" s="109"/>
      <c r="LZ171" s="109"/>
      <c r="MA171" s="109"/>
      <c r="MB171" s="109"/>
      <c r="MC171" s="109"/>
      <c r="MD171" s="109"/>
      <c r="ME171" s="109"/>
      <c r="MF171" s="109"/>
      <c r="MG171" s="109"/>
      <c r="MH171" s="109"/>
      <c r="MI171" s="109"/>
      <c r="MJ171" s="109"/>
      <c r="MK171" s="109"/>
      <c r="ML171" s="109"/>
      <c r="MM171" s="109"/>
      <c r="MN171" s="109"/>
      <c r="MO171" s="109"/>
      <c r="MP171" s="109"/>
      <c r="MQ171" s="109"/>
      <c r="MR171" s="109"/>
      <c r="MS171" s="109"/>
      <c r="MT171" s="109"/>
      <c r="MU171" s="109"/>
      <c r="MV171" s="109"/>
      <c r="MW171" s="109"/>
      <c r="MX171" s="109"/>
      <c r="MY171" s="109"/>
      <c r="MZ171" s="109"/>
      <c r="NA171" s="109"/>
      <c r="NB171" s="109"/>
      <c r="NC171" s="109"/>
      <c r="ND171" s="109"/>
      <c r="NE171" s="109"/>
      <c r="NF171" s="109"/>
      <c r="NG171" s="109"/>
      <c r="NH171" s="109"/>
      <c r="NI171" s="109"/>
      <c r="NJ171" s="109"/>
      <c r="NK171" s="109"/>
      <c r="NL171" s="109"/>
      <c r="NM171" s="109"/>
      <c r="NN171" s="109"/>
      <c r="NO171" s="109"/>
      <c r="NP171" s="109"/>
      <c r="NQ171" s="109"/>
      <c r="NR171" s="109"/>
      <c r="NS171" s="109"/>
      <c r="NT171" s="109"/>
      <c r="NU171" s="109"/>
      <c r="NV171" s="109"/>
      <c r="NW171" s="109"/>
      <c r="NX171" s="109"/>
      <c r="NY171" s="109"/>
      <c r="NZ171" s="109"/>
      <c r="OA171" s="109"/>
      <c r="OB171" s="109"/>
      <c r="OC171" s="109"/>
      <c r="OD171" s="109"/>
      <c r="OE171" s="109"/>
      <c r="OF171" s="109"/>
      <c r="OG171" s="109"/>
      <c r="OH171" s="109"/>
      <c r="OI171" s="109"/>
      <c r="OJ171" s="109"/>
      <c r="OK171" s="109"/>
      <c r="OL171" s="109"/>
      <c r="OM171" s="109"/>
      <c r="ON171" s="109"/>
      <c r="OO171" s="109"/>
      <c r="OP171" s="109"/>
      <c r="OQ171" s="109"/>
      <c r="OR171" s="109"/>
      <c r="OS171" s="109"/>
      <c r="OT171" s="109"/>
      <c r="OU171" s="109"/>
      <c r="OV171" s="109"/>
      <c r="OW171" s="109"/>
      <c r="OX171" s="109"/>
      <c r="OY171" s="109"/>
      <c r="OZ171" s="109"/>
      <c r="PA171" s="109"/>
      <c r="PB171" s="109"/>
      <c r="PC171" s="109"/>
      <c r="PD171" s="109"/>
      <c r="PE171" s="109"/>
      <c r="PF171" s="109"/>
      <c r="PG171" s="109"/>
      <c r="PH171" s="109"/>
      <c r="PI171" s="109"/>
      <c r="PJ171" s="109"/>
      <c r="PK171" s="109"/>
      <c r="PL171" s="109"/>
      <c r="PM171" s="109"/>
      <c r="PN171" s="109"/>
      <c r="PO171" s="109"/>
      <c r="PP171" s="109"/>
      <c r="PQ171" s="109"/>
      <c r="PR171" s="109"/>
      <c r="PS171" s="109"/>
      <c r="PT171" s="109"/>
      <c r="PU171" s="109"/>
      <c r="PV171" s="109"/>
      <c r="PW171" s="109"/>
      <c r="PX171" s="109"/>
      <c r="PY171" s="109"/>
      <c r="PZ171" s="109"/>
      <c r="QA171" s="109"/>
      <c r="QB171" s="109"/>
      <c r="QC171" s="109"/>
      <c r="QD171" s="109"/>
      <c r="QE171" s="109"/>
      <c r="QF171" s="109"/>
      <c r="QG171" s="109"/>
      <c r="QH171" s="109"/>
      <c r="QI171" s="109"/>
      <c r="QJ171" s="109"/>
      <c r="QK171" s="23">
        <f t="shared" si="3"/>
        <v>2</v>
      </c>
      <c r="QL171" s="125"/>
      <c r="QM171" s="125"/>
      <c r="QN171" s="125">
        <v>110.35</v>
      </c>
      <c r="QO171" s="125"/>
      <c r="QP171" s="125"/>
      <c r="QQ171" s="125"/>
      <c r="QR171" s="125"/>
      <c r="QS171" s="130"/>
    </row>
    <row r="172" spans="1:461" s="5" customFormat="1" ht="12.75" customHeight="1" x14ac:dyDescent="0.2">
      <c r="A172" s="52">
        <v>44652</v>
      </c>
      <c r="B172" s="90" t="s">
        <v>364</v>
      </c>
      <c r="C172" s="107"/>
      <c r="D172" s="107"/>
      <c r="E172" s="108"/>
      <c r="F172" s="108"/>
      <c r="G172" s="108"/>
      <c r="H172" s="108"/>
      <c r="I172" s="108"/>
      <c r="J172" s="108"/>
      <c r="K172" s="108"/>
      <c r="L172" s="108"/>
      <c r="M172" s="108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109"/>
      <c r="BE172" s="109"/>
      <c r="BF172" s="109"/>
      <c r="BG172" s="109"/>
      <c r="BH172" s="109"/>
      <c r="BI172" s="109"/>
      <c r="BJ172" s="109"/>
      <c r="BK172" s="109"/>
      <c r="BL172" s="109"/>
      <c r="BM172" s="109"/>
      <c r="BN172" s="109"/>
      <c r="BO172" s="109"/>
      <c r="BP172" s="109"/>
      <c r="BQ172" s="109"/>
      <c r="BR172" s="109"/>
      <c r="BS172" s="109"/>
      <c r="BT172" s="109"/>
      <c r="BU172" s="109"/>
      <c r="BV172" s="109"/>
      <c r="BW172" s="109"/>
      <c r="BX172" s="109"/>
      <c r="BY172" s="109"/>
      <c r="BZ172" s="109"/>
      <c r="CA172" s="109"/>
      <c r="CB172" s="109"/>
      <c r="CC172" s="109"/>
      <c r="CD172" s="109"/>
      <c r="CE172" s="109"/>
      <c r="CF172" s="109"/>
      <c r="CG172" s="109"/>
      <c r="CH172" s="109"/>
      <c r="CI172" s="109"/>
      <c r="CJ172" s="109"/>
      <c r="CK172" s="109"/>
      <c r="CL172" s="109"/>
      <c r="CM172" s="109"/>
      <c r="CN172" s="109"/>
      <c r="CO172" s="109"/>
      <c r="CP172" s="109"/>
      <c r="CQ172" s="109"/>
      <c r="CR172" s="109"/>
      <c r="CS172" s="109"/>
      <c r="CT172" s="109"/>
      <c r="CU172" s="109"/>
      <c r="CV172" s="109"/>
      <c r="CW172" s="109"/>
      <c r="CX172" s="109"/>
      <c r="CY172" s="109"/>
      <c r="CZ172" s="109"/>
      <c r="DA172" s="109"/>
      <c r="DB172" s="109"/>
      <c r="DC172" s="109"/>
      <c r="DD172" s="109"/>
      <c r="DE172" s="109"/>
      <c r="DF172" s="109"/>
      <c r="DG172" s="109"/>
      <c r="DH172" s="109"/>
      <c r="DI172" s="109"/>
      <c r="DJ172" s="109"/>
      <c r="DK172" s="109"/>
      <c r="DL172" s="109"/>
      <c r="DM172" s="109"/>
      <c r="DN172" s="109"/>
      <c r="DO172" s="109"/>
      <c r="DP172" s="109"/>
      <c r="DQ172" s="109"/>
      <c r="DR172" s="109"/>
      <c r="DS172" s="109"/>
      <c r="DT172" s="109"/>
      <c r="DU172" s="109"/>
      <c r="DV172" s="109"/>
      <c r="DW172" s="109"/>
      <c r="DX172" s="109"/>
      <c r="DY172" s="109"/>
      <c r="DZ172" s="109"/>
      <c r="EA172" s="109"/>
      <c r="EB172" s="109"/>
      <c r="EC172" s="109"/>
      <c r="ED172" s="109"/>
      <c r="EE172" s="109"/>
      <c r="EF172" s="109"/>
      <c r="EG172" s="109"/>
      <c r="EH172" s="109"/>
      <c r="EI172" s="109"/>
      <c r="EJ172" s="109"/>
      <c r="EK172" s="109"/>
      <c r="EL172" s="109"/>
      <c r="EM172" s="109"/>
      <c r="EN172" s="109"/>
      <c r="EO172" s="109"/>
      <c r="EP172" s="109"/>
      <c r="EQ172" s="109"/>
      <c r="ER172" s="109"/>
      <c r="ES172" s="109"/>
      <c r="ET172" s="109"/>
      <c r="EU172" s="109"/>
      <c r="EV172" s="109"/>
      <c r="EW172" s="109"/>
      <c r="EX172" s="109"/>
      <c r="EY172" s="109"/>
      <c r="EZ172" s="109"/>
      <c r="FA172" s="109"/>
      <c r="FB172" s="109"/>
      <c r="FC172" s="109"/>
      <c r="FD172" s="109"/>
      <c r="FE172" s="109"/>
      <c r="FF172" s="109"/>
      <c r="FG172" s="109"/>
      <c r="FH172" s="109"/>
      <c r="FI172" s="109"/>
      <c r="FJ172" s="109"/>
      <c r="FK172" s="109"/>
      <c r="FL172" s="109"/>
      <c r="FM172" s="109"/>
      <c r="FN172" s="109"/>
      <c r="FO172" s="109"/>
      <c r="FP172" s="109"/>
      <c r="FQ172" s="109"/>
      <c r="FR172" s="109"/>
      <c r="FS172" s="109"/>
      <c r="FT172" s="109"/>
      <c r="FU172" s="109"/>
      <c r="FV172" s="109"/>
      <c r="FW172" s="109"/>
      <c r="FX172" s="109"/>
      <c r="FY172" s="109"/>
      <c r="FZ172" s="109"/>
      <c r="GA172" s="109"/>
      <c r="GB172" s="109"/>
      <c r="GC172" s="109"/>
      <c r="GD172" s="109"/>
      <c r="GE172" s="109"/>
      <c r="GF172" s="109"/>
      <c r="GG172" s="109"/>
      <c r="GH172" s="109"/>
      <c r="GI172" s="109"/>
      <c r="GJ172" s="109"/>
      <c r="GK172" s="109"/>
      <c r="GL172" s="109"/>
      <c r="GM172" s="109"/>
      <c r="GN172" s="109"/>
      <c r="GO172" s="109"/>
      <c r="GP172" s="109"/>
      <c r="GQ172" s="109"/>
      <c r="GR172" s="109"/>
      <c r="GS172" s="109"/>
      <c r="GT172" s="109"/>
      <c r="GU172" s="109"/>
      <c r="GV172" s="109"/>
      <c r="GW172" s="109"/>
      <c r="GX172" s="109"/>
      <c r="GY172" s="109"/>
      <c r="GZ172" s="109"/>
      <c r="HA172" s="109"/>
      <c r="HB172" s="109"/>
      <c r="HC172" s="109"/>
      <c r="HD172" s="109"/>
      <c r="HE172" s="109"/>
      <c r="HF172" s="109"/>
      <c r="HG172" s="109"/>
      <c r="HH172" s="109"/>
      <c r="HI172" s="109"/>
      <c r="HJ172" s="109"/>
      <c r="HK172" s="109"/>
      <c r="HL172" s="109"/>
      <c r="HM172" s="109"/>
      <c r="HN172" s="109"/>
      <c r="HO172" s="109"/>
      <c r="HP172" s="109"/>
      <c r="HQ172" s="109"/>
      <c r="HR172" s="109"/>
      <c r="HS172" s="109"/>
      <c r="HT172" s="109"/>
      <c r="HU172" s="109"/>
      <c r="HV172" s="109"/>
      <c r="HW172" s="109"/>
      <c r="HX172" s="109"/>
      <c r="HY172" s="109"/>
      <c r="HZ172" s="109"/>
      <c r="IA172" s="109"/>
      <c r="IB172" s="109"/>
      <c r="IC172" s="109"/>
      <c r="ID172" s="109"/>
      <c r="IE172" s="109"/>
      <c r="IF172" s="109"/>
      <c r="IG172" s="109"/>
      <c r="IH172" s="109"/>
      <c r="II172" s="109"/>
      <c r="IJ172" s="109"/>
      <c r="IK172" s="109"/>
      <c r="IL172" s="109"/>
      <c r="IM172" s="109"/>
      <c r="IN172" s="109"/>
      <c r="IO172" s="109"/>
      <c r="IP172" s="109"/>
      <c r="IQ172" s="109"/>
      <c r="IR172" s="109"/>
      <c r="IS172" s="109"/>
      <c r="IT172" s="109"/>
      <c r="IU172" s="109"/>
      <c r="IV172" s="109"/>
      <c r="IW172" s="109"/>
      <c r="IX172" s="109"/>
      <c r="IY172" s="109"/>
      <c r="IZ172" s="109"/>
      <c r="JA172" s="109"/>
      <c r="JB172" s="109"/>
      <c r="JC172" s="109"/>
      <c r="JD172" s="109"/>
      <c r="JE172" s="109"/>
      <c r="JF172" s="109"/>
      <c r="JG172" s="109"/>
      <c r="JH172" s="109"/>
      <c r="JI172" s="109"/>
      <c r="JJ172" s="109"/>
      <c r="JK172" s="109"/>
      <c r="JL172" s="109"/>
      <c r="JM172" s="109"/>
      <c r="JN172" s="109"/>
      <c r="JO172" s="109"/>
      <c r="JP172" s="109"/>
      <c r="JQ172" s="109"/>
      <c r="JR172" s="109"/>
      <c r="JS172" s="109"/>
      <c r="JT172" s="109"/>
      <c r="JU172" s="109"/>
      <c r="JV172" s="109"/>
      <c r="JW172" s="109"/>
      <c r="JX172" s="109"/>
      <c r="JY172" s="109"/>
      <c r="JZ172" s="109"/>
      <c r="KA172" s="109"/>
      <c r="KB172" s="109"/>
      <c r="KC172" s="109"/>
      <c r="KD172" s="109"/>
      <c r="KE172" s="109"/>
      <c r="KF172" s="109"/>
      <c r="KG172" s="109"/>
      <c r="KH172" s="109"/>
      <c r="KI172" s="109"/>
      <c r="KJ172" s="109"/>
      <c r="KK172" s="109"/>
      <c r="KL172" s="109"/>
      <c r="KM172" s="109"/>
      <c r="KN172" s="109"/>
      <c r="KO172" s="109"/>
      <c r="KP172" s="109"/>
      <c r="KQ172" s="109"/>
      <c r="KR172" s="109"/>
      <c r="KS172" s="109"/>
      <c r="KT172" s="109"/>
      <c r="KU172" s="109"/>
      <c r="KV172" s="109"/>
      <c r="KW172" s="109"/>
      <c r="KX172" s="109"/>
      <c r="KY172" s="109"/>
      <c r="KZ172" s="109">
        <v>10</v>
      </c>
      <c r="LA172" s="109"/>
      <c r="LB172" s="109"/>
      <c r="LC172" s="109"/>
      <c r="LD172" s="109"/>
      <c r="LE172" s="109"/>
      <c r="LF172" s="109"/>
      <c r="LG172" s="109"/>
      <c r="LH172" s="109"/>
      <c r="LI172" s="109"/>
      <c r="LJ172" s="109"/>
      <c r="LK172" s="109"/>
      <c r="LL172" s="109"/>
      <c r="LM172" s="109"/>
      <c r="LN172" s="109"/>
      <c r="LO172" s="109"/>
      <c r="LP172" s="109"/>
      <c r="LQ172" s="109"/>
      <c r="LR172" s="109"/>
      <c r="LS172" s="109"/>
      <c r="LT172" s="109"/>
      <c r="LU172" s="109"/>
      <c r="LV172" s="109"/>
      <c r="LW172" s="109"/>
      <c r="LX172" s="109"/>
      <c r="LY172" s="109"/>
      <c r="LZ172" s="109"/>
      <c r="MA172" s="109"/>
      <c r="MB172" s="109"/>
      <c r="MC172" s="109"/>
      <c r="MD172" s="109"/>
      <c r="ME172" s="109"/>
      <c r="MF172" s="109"/>
      <c r="MG172" s="109"/>
      <c r="MH172" s="109"/>
      <c r="MI172" s="109"/>
      <c r="MJ172" s="109"/>
      <c r="MK172" s="109"/>
      <c r="ML172" s="109"/>
      <c r="MM172" s="109"/>
      <c r="MN172" s="109"/>
      <c r="MO172" s="109"/>
      <c r="MP172" s="109"/>
      <c r="MQ172" s="109"/>
      <c r="MR172" s="109"/>
      <c r="MS172" s="109"/>
      <c r="MT172" s="109"/>
      <c r="MU172" s="109"/>
      <c r="MV172" s="109"/>
      <c r="MW172" s="109"/>
      <c r="MX172" s="109"/>
      <c r="MY172" s="109"/>
      <c r="MZ172" s="109"/>
      <c r="NA172" s="109"/>
      <c r="NB172" s="109"/>
      <c r="NC172" s="109"/>
      <c r="ND172" s="109"/>
      <c r="NE172" s="109"/>
      <c r="NF172" s="109"/>
      <c r="NG172" s="109"/>
      <c r="NH172" s="109"/>
      <c r="NI172" s="109"/>
      <c r="NJ172" s="109"/>
      <c r="NK172" s="109"/>
      <c r="NL172" s="109"/>
      <c r="NM172" s="109"/>
      <c r="NN172" s="109"/>
      <c r="NO172" s="109"/>
      <c r="NP172" s="109"/>
      <c r="NQ172" s="109"/>
      <c r="NR172" s="109"/>
      <c r="NS172" s="109"/>
      <c r="NT172" s="109"/>
      <c r="NU172" s="109"/>
      <c r="NV172" s="109"/>
      <c r="NW172" s="109"/>
      <c r="NX172" s="109"/>
      <c r="NY172" s="109"/>
      <c r="NZ172" s="109"/>
      <c r="OA172" s="109"/>
      <c r="OB172" s="109"/>
      <c r="OC172" s="109"/>
      <c r="OD172" s="109"/>
      <c r="OE172" s="109"/>
      <c r="OF172" s="109"/>
      <c r="OG172" s="109"/>
      <c r="OH172" s="109"/>
      <c r="OI172" s="109"/>
      <c r="OJ172" s="109"/>
      <c r="OK172" s="109"/>
      <c r="OL172" s="109"/>
      <c r="OM172" s="109"/>
      <c r="ON172" s="109"/>
      <c r="OO172" s="109"/>
      <c r="OP172" s="109"/>
      <c r="OQ172" s="109"/>
      <c r="OR172" s="109"/>
      <c r="OS172" s="109"/>
      <c r="OT172" s="109"/>
      <c r="OU172" s="109"/>
      <c r="OV172" s="109"/>
      <c r="OW172" s="109"/>
      <c r="OX172" s="109"/>
      <c r="OY172" s="109"/>
      <c r="OZ172" s="109"/>
      <c r="PA172" s="109"/>
      <c r="PB172" s="109"/>
      <c r="PC172" s="109"/>
      <c r="PD172" s="109"/>
      <c r="PE172" s="109"/>
      <c r="PF172" s="109"/>
      <c r="PG172" s="109"/>
      <c r="PH172" s="109"/>
      <c r="PI172" s="109"/>
      <c r="PJ172" s="109"/>
      <c r="PK172" s="109"/>
      <c r="PL172" s="109"/>
      <c r="PM172" s="109"/>
      <c r="PN172" s="109"/>
      <c r="PO172" s="109"/>
      <c r="PP172" s="109"/>
      <c r="PQ172" s="109"/>
      <c r="PR172" s="109"/>
      <c r="PS172" s="109"/>
      <c r="PT172" s="109"/>
      <c r="PU172" s="109"/>
      <c r="PV172" s="109"/>
      <c r="PW172" s="109"/>
      <c r="PX172" s="109"/>
      <c r="PY172" s="109"/>
      <c r="PZ172" s="109"/>
      <c r="QA172" s="109"/>
      <c r="QB172" s="109"/>
      <c r="QC172" s="109"/>
      <c r="QD172" s="109"/>
      <c r="QE172" s="109"/>
      <c r="QF172" s="109"/>
      <c r="QG172" s="109"/>
      <c r="QH172" s="109"/>
      <c r="QI172" s="109"/>
      <c r="QJ172" s="109"/>
      <c r="QK172" s="23">
        <f t="shared" si="3"/>
        <v>10</v>
      </c>
      <c r="QL172" s="125"/>
      <c r="QM172" s="125"/>
      <c r="QN172" s="125">
        <v>804.84</v>
      </c>
      <c r="QO172" s="125"/>
      <c r="QP172" s="125"/>
      <c r="QQ172" s="125"/>
      <c r="QR172" s="125"/>
      <c r="QS172" s="130"/>
    </row>
    <row r="173" spans="1:461" s="5" customFormat="1" ht="12.75" customHeight="1" x14ac:dyDescent="0.2">
      <c r="A173" s="52">
        <v>44652</v>
      </c>
      <c r="B173" s="98" t="s">
        <v>358</v>
      </c>
      <c r="C173" s="107"/>
      <c r="D173" s="107"/>
      <c r="E173" s="108"/>
      <c r="F173" s="108"/>
      <c r="G173" s="108"/>
      <c r="H173" s="108"/>
      <c r="I173" s="108"/>
      <c r="J173" s="108"/>
      <c r="K173" s="108"/>
      <c r="L173" s="108"/>
      <c r="M173" s="108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 s="109"/>
      <c r="BG173" s="109"/>
      <c r="BH173" s="109"/>
      <c r="BI173" s="109"/>
      <c r="BJ173" s="109"/>
      <c r="BK173" s="109"/>
      <c r="BL173" s="109"/>
      <c r="BM173" s="109"/>
      <c r="BN173" s="109"/>
      <c r="BO173" s="109"/>
      <c r="BP173" s="109"/>
      <c r="BQ173" s="109"/>
      <c r="BR173" s="109"/>
      <c r="BS173" s="109"/>
      <c r="BT173" s="109"/>
      <c r="BU173" s="109"/>
      <c r="BV173" s="109"/>
      <c r="BW173" s="109"/>
      <c r="BX173" s="109"/>
      <c r="BY173" s="109"/>
      <c r="BZ173" s="109"/>
      <c r="CA173" s="109"/>
      <c r="CB173" s="109"/>
      <c r="CC173" s="109"/>
      <c r="CD173" s="109"/>
      <c r="CE173" s="109"/>
      <c r="CF173" s="109"/>
      <c r="CG173" s="109"/>
      <c r="CH173" s="109"/>
      <c r="CI173" s="109"/>
      <c r="CJ173" s="109"/>
      <c r="CK173" s="109"/>
      <c r="CL173" s="109"/>
      <c r="CM173" s="109"/>
      <c r="CN173" s="109"/>
      <c r="CO173" s="109"/>
      <c r="CP173" s="109"/>
      <c r="CQ173" s="109"/>
      <c r="CR173" s="109"/>
      <c r="CS173" s="109"/>
      <c r="CT173" s="109"/>
      <c r="CU173" s="109"/>
      <c r="CV173" s="109"/>
      <c r="CW173" s="109"/>
      <c r="CX173" s="109"/>
      <c r="CY173" s="109"/>
      <c r="CZ173" s="109"/>
      <c r="DA173" s="109"/>
      <c r="DB173" s="109"/>
      <c r="DC173" s="109"/>
      <c r="DD173" s="109"/>
      <c r="DE173" s="109"/>
      <c r="DF173" s="109"/>
      <c r="DG173" s="109"/>
      <c r="DH173" s="109"/>
      <c r="DI173" s="109"/>
      <c r="DJ173" s="109"/>
      <c r="DK173" s="109"/>
      <c r="DL173" s="109"/>
      <c r="DM173" s="109"/>
      <c r="DN173" s="109"/>
      <c r="DO173" s="109"/>
      <c r="DP173" s="109"/>
      <c r="DQ173" s="109"/>
      <c r="DR173" s="109"/>
      <c r="DS173" s="109"/>
      <c r="DT173" s="109"/>
      <c r="DU173" s="109"/>
      <c r="DV173" s="109"/>
      <c r="DW173" s="109"/>
      <c r="DX173" s="109"/>
      <c r="DY173" s="109"/>
      <c r="DZ173" s="109"/>
      <c r="EA173" s="109"/>
      <c r="EB173" s="109"/>
      <c r="EC173" s="109"/>
      <c r="ED173" s="109"/>
      <c r="EE173" s="109"/>
      <c r="EF173" s="109"/>
      <c r="EG173" s="109"/>
      <c r="EH173" s="109"/>
      <c r="EI173" s="109"/>
      <c r="EJ173" s="109"/>
      <c r="EK173" s="109"/>
      <c r="EL173" s="109"/>
      <c r="EM173" s="109"/>
      <c r="EN173" s="109"/>
      <c r="EO173" s="109"/>
      <c r="EP173" s="109"/>
      <c r="EQ173" s="109"/>
      <c r="ER173" s="109"/>
      <c r="ES173" s="109"/>
      <c r="ET173" s="109"/>
      <c r="EU173" s="109"/>
      <c r="EV173" s="109"/>
      <c r="EW173" s="109"/>
      <c r="EX173" s="109"/>
      <c r="EY173" s="109"/>
      <c r="EZ173" s="109"/>
      <c r="FA173" s="109"/>
      <c r="FB173" s="109"/>
      <c r="FC173" s="109"/>
      <c r="FD173" s="109"/>
      <c r="FE173" s="109"/>
      <c r="FF173" s="109"/>
      <c r="FG173" s="109"/>
      <c r="FH173" s="109"/>
      <c r="FI173" s="109"/>
      <c r="FJ173" s="109"/>
      <c r="FK173" s="109"/>
      <c r="FL173" s="109"/>
      <c r="FM173" s="109"/>
      <c r="FN173" s="109"/>
      <c r="FO173" s="109"/>
      <c r="FP173" s="109"/>
      <c r="FQ173" s="109"/>
      <c r="FR173" s="109"/>
      <c r="FS173" s="109"/>
      <c r="FT173" s="109"/>
      <c r="FU173" s="109"/>
      <c r="FV173" s="109"/>
      <c r="FW173" s="109"/>
      <c r="FX173" s="109"/>
      <c r="FY173" s="109"/>
      <c r="FZ173" s="109"/>
      <c r="GA173" s="109"/>
      <c r="GB173" s="109"/>
      <c r="GC173" s="109"/>
      <c r="GD173" s="109"/>
      <c r="GE173" s="109"/>
      <c r="GF173" s="109"/>
      <c r="GG173" s="109"/>
      <c r="GH173" s="109"/>
      <c r="GI173" s="109"/>
      <c r="GJ173" s="109"/>
      <c r="GK173" s="109"/>
      <c r="GL173" s="109"/>
      <c r="GM173" s="109"/>
      <c r="GN173" s="109"/>
      <c r="GO173" s="109"/>
      <c r="GP173" s="109"/>
      <c r="GQ173" s="109"/>
      <c r="GR173" s="109"/>
      <c r="GS173" s="109"/>
      <c r="GT173" s="109"/>
      <c r="GU173" s="109"/>
      <c r="GV173" s="109"/>
      <c r="GW173" s="109"/>
      <c r="GX173" s="109"/>
      <c r="GY173" s="109"/>
      <c r="GZ173" s="109"/>
      <c r="HA173" s="109"/>
      <c r="HB173" s="109"/>
      <c r="HC173" s="109"/>
      <c r="HD173" s="109"/>
      <c r="HE173" s="109"/>
      <c r="HF173" s="109"/>
      <c r="HG173" s="109"/>
      <c r="HH173" s="109"/>
      <c r="HI173" s="109"/>
      <c r="HJ173" s="109"/>
      <c r="HK173" s="109"/>
      <c r="HL173" s="109"/>
      <c r="HM173" s="109"/>
      <c r="HN173" s="109"/>
      <c r="HO173" s="109"/>
      <c r="HP173" s="109"/>
      <c r="HQ173" s="109"/>
      <c r="HR173" s="109"/>
      <c r="HS173" s="109"/>
      <c r="HT173" s="109"/>
      <c r="HU173" s="109"/>
      <c r="HV173" s="109"/>
      <c r="HW173" s="109"/>
      <c r="HX173" s="109"/>
      <c r="HY173" s="109"/>
      <c r="HZ173" s="109"/>
      <c r="IA173" s="109"/>
      <c r="IB173" s="109"/>
      <c r="IC173" s="109"/>
      <c r="ID173" s="109"/>
      <c r="IE173" s="109"/>
      <c r="IF173" s="109"/>
      <c r="IG173" s="109"/>
      <c r="IH173" s="109"/>
      <c r="II173" s="109"/>
      <c r="IJ173" s="109"/>
      <c r="IK173" s="109"/>
      <c r="IL173" s="109"/>
      <c r="IM173" s="109"/>
      <c r="IN173" s="109"/>
      <c r="IO173" s="109"/>
      <c r="IP173" s="109"/>
      <c r="IQ173" s="109"/>
      <c r="IR173" s="109"/>
      <c r="IS173" s="109"/>
      <c r="IT173" s="109"/>
      <c r="IU173" s="109"/>
      <c r="IV173" s="109"/>
      <c r="IW173" s="109"/>
      <c r="IX173" s="109"/>
      <c r="IY173" s="109"/>
      <c r="IZ173" s="109"/>
      <c r="JA173" s="109"/>
      <c r="JB173" s="109"/>
      <c r="JC173" s="109"/>
      <c r="JD173" s="109"/>
      <c r="JE173" s="109"/>
      <c r="JF173" s="109"/>
      <c r="JG173" s="109"/>
      <c r="JH173" s="109"/>
      <c r="JI173" s="109"/>
      <c r="JJ173" s="109"/>
      <c r="JK173" s="109"/>
      <c r="JL173" s="109"/>
      <c r="JM173" s="109"/>
      <c r="JN173" s="109"/>
      <c r="JO173" s="109"/>
      <c r="JP173" s="109"/>
      <c r="JQ173" s="109"/>
      <c r="JR173" s="109"/>
      <c r="JS173" s="109"/>
      <c r="JT173" s="109"/>
      <c r="JU173" s="109">
        <v>5</v>
      </c>
      <c r="JV173" s="109"/>
      <c r="JW173" s="109"/>
      <c r="JX173" s="109"/>
      <c r="JY173" s="109"/>
      <c r="JZ173" s="109"/>
      <c r="KA173" s="109"/>
      <c r="KB173" s="109"/>
      <c r="KC173" s="109"/>
      <c r="KD173" s="109"/>
      <c r="KE173" s="109"/>
      <c r="KF173" s="109"/>
      <c r="KG173" s="109"/>
      <c r="KH173" s="109"/>
      <c r="KI173" s="109"/>
      <c r="KJ173" s="109"/>
      <c r="KK173" s="109"/>
      <c r="KL173" s="109"/>
      <c r="KM173" s="109"/>
      <c r="KN173" s="109"/>
      <c r="KO173" s="109"/>
      <c r="KP173" s="109"/>
      <c r="KQ173" s="109"/>
      <c r="KR173" s="109"/>
      <c r="KS173" s="109"/>
      <c r="KT173" s="109"/>
      <c r="KU173" s="109"/>
      <c r="KV173" s="109"/>
      <c r="KW173" s="109"/>
      <c r="KX173" s="109"/>
      <c r="KY173" s="109"/>
      <c r="KZ173" s="109"/>
      <c r="LA173" s="109"/>
      <c r="LB173" s="109"/>
      <c r="LC173" s="109"/>
      <c r="LD173" s="109"/>
      <c r="LE173" s="109"/>
      <c r="LF173" s="109"/>
      <c r="LG173" s="109"/>
      <c r="LH173" s="109"/>
      <c r="LI173" s="109"/>
      <c r="LJ173" s="109"/>
      <c r="LK173" s="109"/>
      <c r="LL173" s="109"/>
      <c r="LM173" s="109"/>
      <c r="LN173" s="109"/>
      <c r="LO173" s="109"/>
      <c r="LP173" s="109"/>
      <c r="LQ173" s="109"/>
      <c r="LR173" s="109"/>
      <c r="LS173" s="109"/>
      <c r="LT173" s="109"/>
      <c r="LU173" s="109"/>
      <c r="LV173" s="109"/>
      <c r="LW173" s="109"/>
      <c r="LX173" s="109"/>
      <c r="LY173" s="109"/>
      <c r="LZ173" s="109"/>
      <c r="MA173" s="109"/>
      <c r="MB173" s="109"/>
      <c r="MC173" s="109"/>
      <c r="MD173" s="109"/>
      <c r="ME173" s="109"/>
      <c r="MF173" s="109"/>
      <c r="MG173" s="109"/>
      <c r="MH173" s="109"/>
      <c r="MI173" s="109"/>
      <c r="MJ173" s="109"/>
      <c r="MK173" s="109"/>
      <c r="ML173" s="109"/>
      <c r="MM173" s="109"/>
      <c r="MN173" s="109"/>
      <c r="MO173" s="109"/>
      <c r="MP173" s="109"/>
      <c r="MQ173" s="109"/>
      <c r="MR173" s="109"/>
      <c r="MS173" s="109"/>
      <c r="MT173" s="109"/>
      <c r="MU173" s="109"/>
      <c r="MV173" s="109"/>
      <c r="MW173" s="109"/>
      <c r="MX173" s="109"/>
      <c r="MY173" s="109"/>
      <c r="MZ173" s="109"/>
      <c r="NA173" s="109"/>
      <c r="NB173" s="109"/>
      <c r="NC173" s="109"/>
      <c r="ND173" s="109"/>
      <c r="NE173" s="109"/>
      <c r="NF173" s="109"/>
      <c r="NG173" s="109"/>
      <c r="NH173" s="109"/>
      <c r="NI173" s="109"/>
      <c r="NJ173" s="109"/>
      <c r="NK173" s="109"/>
      <c r="NL173" s="109"/>
      <c r="NM173" s="109"/>
      <c r="NN173" s="109"/>
      <c r="NO173" s="109"/>
      <c r="NP173" s="109"/>
      <c r="NQ173" s="109"/>
      <c r="NR173" s="109"/>
      <c r="NS173" s="109"/>
      <c r="NT173" s="109"/>
      <c r="NU173" s="109"/>
      <c r="NV173" s="109"/>
      <c r="NW173" s="109"/>
      <c r="NX173" s="109"/>
      <c r="NY173" s="109"/>
      <c r="NZ173" s="109"/>
      <c r="OA173" s="109"/>
      <c r="OB173" s="109"/>
      <c r="OC173" s="109"/>
      <c r="OD173" s="109"/>
      <c r="OE173" s="109"/>
      <c r="OF173" s="109"/>
      <c r="OG173" s="109"/>
      <c r="OH173" s="109"/>
      <c r="OI173" s="109"/>
      <c r="OJ173" s="109"/>
      <c r="OK173" s="109"/>
      <c r="OL173" s="109"/>
      <c r="OM173" s="109"/>
      <c r="ON173" s="109"/>
      <c r="OO173" s="109"/>
      <c r="OP173" s="109"/>
      <c r="OQ173" s="109"/>
      <c r="OR173" s="109"/>
      <c r="OS173" s="109"/>
      <c r="OT173" s="109"/>
      <c r="OU173" s="109"/>
      <c r="OV173" s="109"/>
      <c r="OW173" s="109"/>
      <c r="OX173" s="109"/>
      <c r="OY173" s="109"/>
      <c r="OZ173" s="109"/>
      <c r="PA173" s="109"/>
      <c r="PB173" s="109"/>
      <c r="PC173" s="109"/>
      <c r="PD173" s="109">
        <v>3</v>
      </c>
      <c r="PE173" s="109"/>
      <c r="PF173" s="109"/>
      <c r="PG173" s="109"/>
      <c r="PH173" s="109"/>
      <c r="PI173" s="109"/>
      <c r="PJ173" s="109"/>
      <c r="PK173" s="109"/>
      <c r="PL173" s="109"/>
      <c r="PM173" s="109"/>
      <c r="PN173" s="109"/>
      <c r="PO173" s="109"/>
      <c r="PP173" s="109"/>
      <c r="PQ173" s="109"/>
      <c r="PR173" s="109"/>
      <c r="PS173" s="109"/>
      <c r="PT173" s="109"/>
      <c r="PU173" s="109"/>
      <c r="PV173" s="109"/>
      <c r="PW173" s="109"/>
      <c r="PX173" s="109"/>
      <c r="PY173" s="109"/>
      <c r="PZ173" s="109"/>
      <c r="QA173" s="109"/>
      <c r="QB173" s="109"/>
      <c r="QC173" s="109"/>
      <c r="QD173" s="109"/>
      <c r="QE173" s="109"/>
      <c r="QF173" s="109"/>
      <c r="QG173" s="109"/>
      <c r="QH173" s="109"/>
      <c r="QI173" s="109"/>
      <c r="QJ173" s="109"/>
      <c r="QK173" s="23">
        <f t="shared" si="3"/>
        <v>8</v>
      </c>
      <c r="QL173" s="125"/>
      <c r="QM173" s="125"/>
      <c r="QN173" s="125">
        <v>393.6</v>
      </c>
      <c r="QO173" s="125"/>
      <c r="QP173" s="125"/>
      <c r="QQ173" s="125"/>
      <c r="QR173" s="125"/>
      <c r="QS173" s="130"/>
    </row>
    <row r="174" spans="1:461" s="5" customFormat="1" ht="12.75" customHeight="1" x14ac:dyDescent="0.2">
      <c r="A174" s="52">
        <v>44652</v>
      </c>
      <c r="B174" s="98" t="s">
        <v>418</v>
      </c>
      <c r="C174" s="107"/>
      <c r="D174" s="107"/>
      <c r="E174" s="108"/>
      <c r="F174" s="108"/>
      <c r="G174" s="108"/>
      <c r="H174" s="108"/>
      <c r="I174" s="108"/>
      <c r="J174" s="108"/>
      <c r="K174" s="108"/>
      <c r="L174" s="108"/>
      <c r="M174" s="108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 s="109"/>
      <c r="BG174" s="109"/>
      <c r="BH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  <c r="BR174" s="109"/>
      <c r="BS174" s="109"/>
      <c r="BT174" s="109"/>
      <c r="BU174" s="109"/>
      <c r="BV174" s="109"/>
      <c r="BW174" s="109"/>
      <c r="BX174" s="109"/>
      <c r="BY174" s="109"/>
      <c r="BZ174" s="109"/>
      <c r="CA174" s="109"/>
      <c r="CB174" s="109"/>
      <c r="CC174" s="109"/>
      <c r="CD174" s="109"/>
      <c r="CE174" s="109"/>
      <c r="CF174" s="109"/>
      <c r="CG174" s="109"/>
      <c r="CH174" s="109"/>
      <c r="CI174" s="109"/>
      <c r="CJ174" s="109"/>
      <c r="CK174" s="109"/>
      <c r="CL174" s="109"/>
      <c r="CM174" s="109"/>
      <c r="CN174" s="109"/>
      <c r="CO174" s="109"/>
      <c r="CP174" s="109"/>
      <c r="CQ174" s="109"/>
      <c r="CR174" s="109"/>
      <c r="CS174" s="109"/>
      <c r="CT174" s="109"/>
      <c r="CU174" s="109"/>
      <c r="CV174" s="109"/>
      <c r="CW174" s="109"/>
      <c r="CX174" s="109"/>
      <c r="CY174" s="109"/>
      <c r="CZ174" s="109"/>
      <c r="DA174" s="109"/>
      <c r="DB174" s="109"/>
      <c r="DC174" s="109"/>
      <c r="DD174" s="109"/>
      <c r="DE174" s="109"/>
      <c r="DF174" s="109"/>
      <c r="DG174" s="109"/>
      <c r="DH174" s="109"/>
      <c r="DI174" s="109"/>
      <c r="DJ174" s="109"/>
      <c r="DK174" s="109"/>
      <c r="DL174" s="109"/>
      <c r="DM174" s="109"/>
      <c r="DN174" s="109"/>
      <c r="DO174" s="109"/>
      <c r="DP174" s="109"/>
      <c r="DQ174" s="109"/>
      <c r="DR174" s="109"/>
      <c r="DS174" s="109"/>
      <c r="DT174" s="109"/>
      <c r="DU174" s="109"/>
      <c r="DV174" s="109"/>
      <c r="DW174" s="109"/>
      <c r="DX174" s="109"/>
      <c r="DY174" s="109"/>
      <c r="DZ174" s="109"/>
      <c r="EA174" s="109"/>
      <c r="EB174" s="109"/>
      <c r="EC174" s="109"/>
      <c r="ED174" s="109"/>
      <c r="EE174" s="109"/>
      <c r="EF174" s="109"/>
      <c r="EG174" s="109"/>
      <c r="EH174" s="109"/>
      <c r="EI174" s="109"/>
      <c r="EJ174" s="109"/>
      <c r="EK174" s="109"/>
      <c r="EL174" s="109"/>
      <c r="EM174" s="109"/>
      <c r="EN174" s="109"/>
      <c r="EO174" s="109"/>
      <c r="EP174" s="109"/>
      <c r="EQ174" s="109"/>
      <c r="ER174" s="109"/>
      <c r="ES174" s="109"/>
      <c r="ET174" s="109"/>
      <c r="EU174" s="109"/>
      <c r="EV174" s="109"/>
      <c r="EW174" s="109"/>
      <c r="EX174" s="109"/>
      <c r="EY174" s="109"/>
      <c r="EZ174" s="109"/>
      <c r="FA174" s="109"/>
      <c r="FB174" s="109"/>
      <c r="FC174" s="109"/>
      <c r="FD174" s="109"/>
      <c r="FE174" s="109"/>
      <c r="FF174" s="109"/>
      <c r="FG174" s="109"/>
      <c r="FH174" s="109"/>
      <c r="FI174" s="109"/>
      <c r="FJ174" s="109"/>
      <c r="FK174" s="109"/>
      <c r="FL174" s="109"/>
      <c r="FM174" s="109"/>
      <c r="FN174" s="109"/>
      <c r="FO174" s="109"/>
      <c r="FP174" s="109"/>
      <c r="FQ174" s="109"/>
      <c r="FR174" s="109"/>
      <c r="FS174" s="109"/>
      <c r="FT174" s="109"/>
      <c r="FU174" s="109"/>
      <c r="FV174" s="109"/>
      <c r="FW174" s="109"/>
      <c r="FX174" s="109"/>
      <c r="FY174" s="109"/>
      <c r="FZ174" s="109"/>
      <c r="GA174" s="109"/>
      <c r="GB174" s="109"/>
      <c r="GC174" s="109"/>
      <c r="GD174" s="109"/>
      <c r="GE174" s="109"/>
      <c r="GF174" s="109"/>
      <c r="GG174" s="109"/>
      <c r="GH174" s="109"/>
      <c r="GI174" s="109"/>
      <c r="GJ174" s="109"/>
      <c r="GK174" s="109"/>
      <c r="GL174" s="109"/>
      <c r="GM174" s="109"/>
      <c r="GN174" s="109"/>
      <c r="GO174" s="109"/>
      <c r="GP174" s="109"/>
      <c r="GQ174" s="109"/>
      <c r="GR174" s="109"/>
      <c r="GS174" s="109"/>
      <c r="GT174" s="109"/>
      <c r="GU174" s="109"/>
      <c r="GV174" s="109"/>
      <c r="GW174" s="109"/>
      <c r="GX174" s="109"/>
      <c r="GY174" s="109"/>
      <c r="GZ174" s="109"/>
      <c r="HA174" s="109"/>
      <c r="HB174" s="109"/>
      <c r="HC174" s="109"/>
      <c r="HD174" s="109"/>
      <c r="HE174" s="109"/>
      <c r="HF174" s="109"/>
      <c r="HG174" s="109"/>
      <c r="HH174" s="109"/>
      <c r="HI174" s="109"/>
      <c r="HJ174" s="109"/>
      <c r="HK174" s="109"/>
      <c r="HL174" s="109"/>
      <c r="HM174" s="109"/>
      <c r="HN174" s="109"/>
      <c r="HO174" s="109"/>
      <c r="HP174" s="109"/>
      <c r="HQ174" s="109"/>
      <c r="HR174" s="109"/>
      <c r="HS174" s="109"/>
      <c r="HT174" s="109"/>
      <c r="HU174" s="109"/>
      <c r="HV174" s="109"/>
      <c r="HW174" s="109"/>
      <c r="HX174" s="109"/>
      <c r="HY174" s="109"/>
      <c r="HZ174" s="109"/>
      <c r="IA174" s="109"/>
      <c r="IB174" s="109"/>
      <c r="IC174" s="109"/>
      <c r="ID174" s="109"/>
      <c r="IE174" s="109"/>
      <c r="IF174" s="109"/>
      <c r="IG174" s="109"/>
      <c r="IH174" s="109"/>
      <c r="II174" s="109"/>
      <c r="IJ174" s="109"/>
      <c r="IK174" s="109"/>
      <c r="IL174" s="109"/>
      <c r="IM174" s="109"/>
      <c r="IN174" s="109"/>
      <c r="IO174" s="109"/>
      <c r="IP174" s="109"/>
      <c r="IQ174" s="109"/>
      <c r="IR174" s="109"/>
      <c r="IS174" s="109"/>
      <c r="IT174" s="109"/>
      <c r="IU174" s="109"/>
      <c r="IV174" s="109"/>
      <c r="IW174" s="109"/>
      <c r="IX174" s="109"/>
      <c r="IY174" s="109"/>
      <c r="IZ174" s="109"/>
      <c r="JA174" s="109"/>
      <c r="JB174" s="109"/>
      <c r="JC174" s="109"/>
      <c r="JD174" s="109"/>
      <c r="JE174" s="109"/>
      <c r="JF174" s="109"/>
      <c r="JG174" s="109"/>
      <c r="JH174" s="109"/>
      <c r="JI174" s="109"/>
      <c r="JJ174" s="109"/>
      <c r="JK174" s="109"/>
      <c r="JL174" s="109"/>
      <c r="JM174" s="109"/>
      <c r="JN174" s="109"/>
      <c r="JO174" s="109"/>
      <c r="JP174" s="109"/>
      <c r="JQ174" s="109"/>
      <c r="JR174" s="109"/>
      <c r="JS174" s="109"/>
      <c r="JT174" s="109"/>
      <c r="JU174" s="109"/>
      <c r="JV174" s="109"/>
      <c r="JW174" s="109"/>
      <c r="JX174" s="109"/>
      <c r="JY174" s="109"/>
      <c r="JZ174" s="109"/>
      <c r="KA174" s="109"/>
      <c r="KB174" s="109"/>
      <c r="KC174" s="109"/>
      <c r="KD174" s="109"/>
      <c r="KE174" s="109"/>
      <c r="KF174" s="109"/>
      <c r="KG174" s="109"/>
      <c r="KH174" s="109"/>
      <c r="KI174" s="109"/>
      <c r="KJ174" s="109"/>
      <c r="KK174" s="109"/>
      <c r="KL174" s="109"/>
      <c r="KM174" s="109"/>
      <c r="KN174" s="109"/>
      <c r="KO174" s="109"/>
      <c r="KP174" s="109"/>
      <c r="KQ174" s="109"/>
      <c r="KR174" s="109"/>
      <c r="KS174" s="109"/>
      <c r="KT174" s="109">
        <v>20</v>
      </c>
      <c r="KU174" s="109"/>
      <c r="KV174" s="109"/>
      <c r="KW174" s="109"/>
      <c r="KX174" s="109"/>
      <c r="KY174" s="109"/>
      <c r="KZ174" s="109"/>
      <c r="LA174" s="109"/>
      <c r="LB174" s="109"/>
      <c r="LC174" s="109"/>
      <c r="LD174" s="109"/>
      <c r="LE174" s="109"/>
      <c r="LF174" s="109"/>
      <c r="LG174" s="109"/>
      <c r="LH174" s="109"/>
      <c r="LI174" s="109"/>
      <c r="LJ174" s="109"/>
      <c r="LK174" s="109"/>
      <c r="LL174" s="109"/>
      <c r="LM174" s="109"/>
      <c r="LN174" s="109"/>
      <c r="LO174" s="109"/>
      <c r="LP174" s="109"/>
      <c r="LQ174" s="109"/>
      <c r="LR174" s="109"/>
      <c r="LS174" s="109"/>
      <c r="LT174" s="109"/>
      <c r="LU174" s="109"/>
      <c r="LV174" s="109"/>
      <c r="LW174" s="109"/>
      <c r="LX174" s="109"/>
      <c r="LY174" s="109"/>
      <c r="LZ174" s="109"/>
      <c r="MA174" s="109"/>
      <c r="MB174" s="109"/>
      <c r="MC174" s="109"/>
      <c r="MD174" s="109"/>
      <c r="ME174" s="109"/>
      <c r="MF174" s="109"/>
      <c r="MG174" s="109"/>
      <c r="MH174" s="109"/>
      <c r="MI174" s="109"/>
      <c r="MJ174" s="109"/>
      <c r="MK174" s="109"/>
      <c r="ML174" s="109"/>
      <c r="MM174" s="109"/>
      <c r="MN174" s="109"/>
      <c r="MO174" s="109"/>
      <c r="MP174" s="109"/>
      <c r="MQ174" s="109"/>
      <c r="MR174" s="109"/>
      <c r="MS174" s="109"/>
      <c r="MT174" s="109"/>
      <c r="MU174" s="109"/>
      <c r="MV174" s="109"/>
      <c r="MW174" s="109"/>
      <c r="MX174" s="109"/>
      <c r="MY174" s="109"/>
      <c r="MZ174" s="109"/>
      <c r="NA174" s="109"/>
      <c r="NB174" s="109"/>
      <c r="NC174" s="109"/>
      <c r="ND174" s="109"/>
      <c r="NE174" s="109"/>
      <c r="NF174" s="109"/>
      <c r="NG174" s="109"/>
      <c r="NH174" s="109"/>
      <c r="NI174" s="109"/>
      <c r="NJ174" s="109"/>
      <c r="NK174" s="109"/>
      <c r="NL174" s="109"/>
      <c r="NM174" s="109"/>
      <c r="NN174" s="109"/>
      <c r="NO174" s="109"/>
      <c r="NP174" s="109"/>
      <c r="NQ174" s="109"/>
      <c r="NR174" s="109"/>
      <c r="NS174" s="109"/>
      <c r="NT174" s="109"/>
      <c r="NU174" s="109"/>
      <c r="NV174" s="109"/>
      <c r="NW174" s="109"/>
      <c r="NX174" s="109"/>
      <c r="NY174" s="109"/>
      <c r="NZ174" s="109"/>
      <c r="OA174" s="109"/>
      <c r="OB174" s="109"/>
      <c r="OC174" s="109"/>
      <c r="OD174" s="109"/>
      <c r="OE174" s="109"/>
      <c r="OF174" s="109"/>
      <c r="OG174" s="109"/>
      <c r="OH174" s="109"/>
      <c r="OI174" s="109"/>
      <c r="OJ174" s="109"/>
      <c r="OK174" s="109"/>
      <c r="OL174" s="109"/>
      <c r="OM174" s="109"/>
      <c r="ON174" s="109"/>
      <c r="OO174" s="109"/>
      <c r="OP174" s="109"/>
      <c r="OQ174" s="109"/>
      <c r="OR174" s="109"/>
      <c r="OS174" s="109"/>
      <c r="OT174" s="109"/>
      <c r="OU174" s="109"/>
      <c r="OV174" s="109"/>
      <c r="OW174" s="109"/>
      <c r="OX174" s="109"/>
      <c r="OY174" s="109"/>
      <c r="OZ174" s="109"/>
      <c r="PA174" s="109"/>
      <c r="PB174" s="109"/>
      <c r="PC174" s="109"/>
      <c r="PD174" s="109"/>
      <c r="PE174" s="109"/>
      <c r="PF174" s="109"/>
      <c r="PG174" s="109"/>
      <c r="PH174" s="109"/>
      <c r="PI174" s="109"/>
      <c r="PJ174" s="109"/>
      <c r="PK174" s="109"/>
      <c r="PL174" s="109"/>
      <c r="PM174" s="109"/>
      <c r="PN174" s="109"/>
      <c r="PO174" s="109"/>
      <c r="PP174" s="109"/>
      <c r="PQ174" s="109"/>
      <c r="PR174" s="109"/>
      <c r="PS174" s="109"/>
      <c r="PT174" s="109"/>
      <c r="PU174" s="109"/>
      <c r="PV174" s="109"/>
      <c r="PW174" s="109"/>
      <c r="PX174" s="109"/>
      <c r="PY174" s="109"/>
      <c r="PZ174" s="109"/>
      <c r="QA174" s="109"/>
      <c r="QB174" s="109"/>
      <c r="QC174" s="109"/>
      <c r="QD174" s="109"/>
      <c r="QE174" s="109"/>
      <c r="QF174" s="109"/>
      <c r="QG174" s="109"/>
      <c r="QH174" s="109"/>
      <c r="QI174" s="109"/>
      <c r="QJ174" s="109"/>
      <c r="QK174" s="23">
        <f t="shared" si="3"/>
        <v>20</v>
      </c>
      <c r="QL174" s="125"/>
      <c r="QM174" s="125">
        <v>65.28</v>
      </c>
      <c r="QN174" s="125">
        <f>870.72+390</f>
        <v>1260.72</v>
      </c>
      <c r="QO174" s="125"/>
      <c r="QP174" s="125"/>
      <c r="QQ174" s="125"/>
      <c r="QR174" s="125"/>
      <c r="QS174" s="130"/>
    </row>
    <row r="175" spans="1:461" s="5" customFormat="1" ht="12.75" customHeight="1" x14ac:dyDescent="0.2">
      <c r="A175" s="52">
        <v>44652</v>
      </c>
      <c r="B175" s="90" t="s">
        <v>334</v>
      </c>
      <c r="C175" s="107"/>
      <c r="D175" s="107"/>
      <c r="E175" s="108"/>
      <c r="F175" s="108"/>
      <c r="G175" s="108"/>
      <c r="H175" s="108"/>
      <c r="I175" s="108"/>
      <c r="J175" s="108"/>
      <c r="K175" s="108"/>
      <c r="L175" s="108"/>
      <c r="M175" s="108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 s="109"/>
      <c r="BG175" s="109"/>
      <c r="BH175" s="109"/>
      <c r="BI175" s="109"/>
      <c r="BJ175" s="109"/>
      <c r="BK175" s="109"/>
      <c r="BL175" s="109"/>
      <c r="BM175" s="109"/>
      <c r="BN175" s="109"/>
      <c r="BO175" s="109"/>
      <c r="BP175" s="109"/>
      <c r="BQ175" s="109"/>
      <c r="BR175" s="109"/>
      <c r="BS175" s="109">
        <v>2</v>
      </c>
      <c r="BT175" s="109"/>
      <c r="BU175" s="109"/>
      <c r="BV175" s="109"/>
      <c r="BW175" s="109"/>
      <c r="BX175" s="109"/>
      <c r="BY175" s="109"/>
      <c r="BZ175" s="109"/>
      <c r="CA175" s="109"/>
      <c r="CB175" s="109"/>
      <c r="CC175" s="109"/>
      <c r="CD175" s="109"/>
      <c r="CE175" s="109"/>
      <c r="CF175" s="109"/>
      <c r="CG175" s="109"/>
      <c r="CH175" s="109"/>
      <c r="CI175" s="109"/>
      <c r="CJ175" s="109"/>
      <c r="CK175" s="109"/>
      <c r="CL175" s="109"/>
      <c r="CM175" s="109"/>
      <c r="CN175" s="109"/>
      <c r="CO175" s="109"/>
      <c r="CP175" s="109"/>
      <c r="CQ175" s="109"/>
      <c r="CR175" s="109"/>
      <c r="CS175" s="109"/>
      <c r="CT175" s="109"/>
      <c r="CU175" s="109"/>
      <c r="CV175" s="109"/>
      <c r="CW175" s="109"/>
      <c r="CX175" s="109"/>
      <c r="CY175" s="109"/>
      <c r="CZ175" s="109"/>
      <c r="DA175" s="109"/>
      <c r="DB175" s="109"/>
      <c r="DC175" s="109"/>
      <c r="DD175" s="109"/>
      <c r="DE175" s="109"/>
      <c r="DF175" s="109"/>
      <c r="DG175" s="109"/>
      <c r="DH175" s="109"/>
      <c r="DI175" s="109"/>
      <c r="DJ175" s="109"/>
      <c r="DK175" s="109"/>
      <c r="DL175" s="109"/>
      <c r="DM175" s="109"/>
      <c r="DN175" s="109"/>
      <c r="DO175" s="109"/>
      <c r="DP175" s="109"/>
      <c r="DQ175" s="109"/>
      <c r="DR175" s="109"/>
      <c r="DS175" s="109"/>
      <c r="DT175" s="109"/>
      <c r="DU175" s="109"/>
      <c r="DV175" s="109"/>
      <c r="DW175" s="109"/>
      <c r="DX175" s="109"/>
      <c r="DY175" s="109"/>
      <c r="DZ175" s="109"/>
      <c r="EA175" s="109"/>
      <c r="EB175" s="109"/>
      <c r="EC175" s="109"/>
      <c r="ED175" s="109"/>
      <c r="EE175" s="109"/>
      <c r="EF175" s="109"/>
      <c r="EG175" s="109"/>
      <c r="EH175" s="109"/>
      <c r="EI175" s="109"/>
      <c r="EJ175" s="109"/>
      <c r="EK175" s="109"/>
      <c r="EL175" s="109"/>
      <c r="EM175" s="109"/>
      <c r="EN175" s="109"/>
      <c r="EO175" s="109"/>
      <c r="EP175" s="109"/>
      <c r="EQ175" s="109"/>
      <c r="ER175" s="109"/>
      <c r="ES175" s="109"/>
      <c r="ET175" s="109"/>
      <c r="EU175" s="109"/>
      <c r="EV175" s="109"/>
      <c r="EW175" s="109"/>
      <c r="EX175" s="109"/>
      <c r="EY175" s="109"/>
      <c r="EZ175" s="109"/>
      <c r="FA175" s="109"/>
      <c r="FB175" s="109"/>
      <c r="FC175" s="109"/>
      <c r="FD175" s="109"/>
      <c r="FE175" s="109"/>
      <c r="FF175" s="109"/>
      <c r="FG175" s="109">
        <v>2</v>
      </c>
      <c r="FH175" s="109"/>
      <c r="FI175" s="109"/>
      <c r="FJ175" s="109"/>
      <c r="FK175" s="109"/>
      <c r="FL175" s="109"/>
      <c r="FM175" s="109"/>
      <c r="FN175" s="109"/>
      <c r="FO175" s="109"/>
      <c r="FP175" s="109"/>
      <c r="FQ175" s="109"/>
      <c r="FR175" s="109"/>
      <c r="FS175" s="109"/>
      <c r="FT175" s="109"/>
      <c r="FU175" s="109"/>
      <c r="FV175" s="109"/>
      <c r="FW175" s="109"/>
      <c r="FX175" s="109"/>
      <c r="FY175" s="109"/>
      <c r="FZ175" s="109"/>
      <c r="GA175" s="109"/>
      <c r="GB175" s="109"/>
      <c r="GC175" s="109"/>
      <c r="GD175" s="109"/>
      <c r="GE175" s="109"/>
      <c r="GF175" s="109"/>
      <c r="GG175" s="109"/>
      <c r="GH175" s="109"/>
      <c r="GI175" s="109"/>
      <c r="GJ175" s="109"/>
      <c r="GK175" s="109"/>
      <c r="GL175" s="109"/>
      <c r="GM175" s="109"/>
      <c r="GN175" s="109"/>
      <c r="GO175" s="109"/>
      <c r="GP175" s="109"/>
      <c r="GQ175" s="109"/>
      <c r="GR175" s="109"/>
      <c r="GS175" s="109"/>
      <c r="GT175" s="109"/>
      <c r="GU175" s="109"/>
      <c r="GV175" s="109"/>
      <c r="GW175" s="109"/>
      <c r="GX175" s="109"/>
      <c r="GY175" s="109"/>
      <c r="GZ175" s="109"/>
      <c r="HA175" s="109"/>
      <c r="HB175" s="109"/>
      <c r="HC175" s="109"/>
      <c r="HD175" s="109"/>
      <c r="HE175" s="109"/>
      <c r="HF175" s="109"/>
      <c r="HG175" s="109"/>
      <c r="HH175" s="109"/>
      <c r="HI175" s="109"/>
      <c r="HJ175" s="109"/>
      <c r="HK175" s="109"/>
      <c r="HL175" s="109"/>
      <c r="HM175" s="109"/>
      <c r="HN175" s="109"/>
      <c r="HO175" s="109"/>
      <c r="HP175" s="109"/>
      <c r="HQ175" s="109"/>
      <c r="HR175" s="109"/>
      <c r="HS175" s="109"/>
      <c r="HT175" s="109"/>
      <c r="HU175" s="109"/>
      <c r="HV175" s="109">
        <v>2</v>
      </c>
      <c r="HW175" s="109"/>
      <c r="HX175" s="109"/>
      <c r="HY175" s="109"/>
      <c r="HZ175" s="109"/>
      <c r="IA175" s="109"/>
      <c r="IB175" s="109"/>
      <c r="IC175" s="109"/>
      <c r="ID175" s="109"/>
      <c r="IE175" s="109"/>
      <c r="IF175" s="109"/>
      <c r="IG175" s="109"/>
      <c r="IH175" s="109"/>
      <c r="II175" s="109"/>
      <c r="IJ175" s="109"/>
      <c r="IK175" s="109"/>
      <c r="IL175" s="109"/>
      <c r="IM175" s="109"/>
      <c r="IN175" s="109"/>
      <c r="IO175" s="109"/>
      <c r="IP175" s="109"/>
      <c r="IQ175" s="109"/>
      <c r="IR175" s="109"/>
      <c r="IS175" s="109"/>
      <c r="IT175" s="109"/>
      <c r="IU175" s="109"/>
      <c r="IV175" s="109"/>
      <c r="IW175" s="109"/>
      <c r="IX175" s="109"/>
      <c r="IY175" s="109"/>
      <c r="IZ175" s="109"/>
      <c r="JA175" s="109"/>
      <c r="JB175" s="109"/>
      <c r="JC175" s="109"/>
      <c r="JD175" s="109"/>
      <c r="JE175" s="109"/>
      <c r="JF175" s="109"/>
      <c r="JG175" s="109"/>
      <c r="JH175" s="109"/>
      <c r="JI175" s="109"/>
      <c r="JJ175" s="109"/>
      <c r="JK175" s="109"/>
      <c r="JL175" s="109"/>
      <c r="JM175" s="109"/>
      <c r="JN175" s="109"/>
      <c r="JO175" s="109"/>
      <c r="JP175" s="109"/>
      <c r="JQ175" s="109"/>
      <c r="JR175" s="109"/>
      <c r="JS175" s="109"/>
      <c r="JT175" s="109"/>
      <c r="JU175" s="109"/>
      <c r="JV175" s="109"/>
      <c r="JW175" s="109"/>
      <c r="JX175" s="109"/>
      <c r="JY175" s="109"/>
      <c r="JZ175" s="109"/>
      <c r="KA175" s="109"/>
      <c r="KB175" s="109"/>
      <c r="KC175" s="109"/>
      <c r="KD175" s="109"/>
      <c r="KE175" s="109"/>
      <c r="KF175" s="109"/>
      <c r="KG175" s="109"/>
      <c r="KH175" s="109"/>
      <c r="KI175" s="109"/>
      <c r="KJ175" s="109"/>
      <c r="KK175" s="109">
        <v>2</v>
      </c>
      <c r="KL175" s="109"/>
      <c r="KM175" s="109"/>
      <c r="KN175" s="109"/>
      <c r="KO175" s="109"/>
      <c r="KP175" s="109"/>
      <c r="KQ175" s="109"/>
      <c r="KR175" s="109"/>
      <c r="KS175" s="109"/>
      <c r="KT175" s="109"/>
      <c r="KU175" s="109"/>
      <c r="KV175" s="109"/>
      <c r="KW175" s="109"/>
      <c r="KX175" s="109"/>
      <c r="KY175" s="109"/>
      <c r="KZ175" s="109"/>
      <c r="LA175" s="109"/>
      <c r="LB175" s="109"/>
      <c r="LC175" s="109"/>
      <c r="LD175" s="109"/>
      <c r="LE175" s="109"/>
      <c r="LF175" s="109"/>
      <c r="LG175" s="109"/>
      <c r="LH175" s="109"/>
      <c r="LI175" s="109"/>
      <c r="LJ175" s="109"/>
      <c r="LK175" s="109"/>
      <c r="LL175" s="109"/>
      <c r="LM175" s="109"/>
      <c r="LN175" s="109"/>
      <c r="LO175" s="109"/>
      <c r="LP175" s="109"/>
      <c r="LQ175" s="109"/>
      <c r="LR175" s="109"/>
      <c r="LS175" s="109"/>
      <c r="LT175" s="109"/>
      <c r="LU175" s="109"/>
      <c r="LV175" s="109"/>
      <c r="LW175" s="109"/>
      <c r="LX175" s="109"/>
      <c r="LY175" s="109"/>
      <c r="LZ175" s="109"/>
      <c r="MA175" s="109"/>
      <c r="MB175" s="109"/>
      <c r="MC175" s="109"/>
      <c r="MD175" s="109"/>
      <c r="ME175" s="109"/>
      <c r="MF175" s="109"/>
      <c r="MG175" s="109"/>
      <c r="MH175" s="109"/>
      <c r="MI175" s="109"/>
      <c r="MJ175" s="109"/>
      <c r="MK175" s="109"/>
      <c r="ML175" s="109"/>
      <c r="MM175" s="109"/>
      <c r="MN175" s="109"/>
      <c r="MO175" s="109"/>
      <c r="MP175" s="109"/>
      <c r="MQ175" s="109"/>
      <c r="MR175" s="109"/>
      <c r="MS175" s="109"/>
      <c r="MT175" s="109"/>
      <c r="MU175" s="109"/>
      <c r="MV175" s="109"/>
      <c r="MW175" s="109"/>
      <c r="MX175" s="109"/>
      <c r="MY175" s="109"/>
      <c r="MZ175" s="109"/>
      <c r="NA175" s="109"/>
      <c r="NB175" s="109"/>
      <c r="NC175" s="109"/>
      <c r="ND175" s="109"/>
      <c r="NE175" s="109"/>
      <c r="NF175" s="109"/>
      <c r="NG175" s="109"/>
      <c r="NH175" s="109"/>
      <c r="NI175" s="109"/>
      <c r="NJ175" s="109"/>
      <c r="NK175" s="109"/>
      <c r="NL175" s="109"/>
      <c r="NM175" s="109"/>
      <c r="NN175" s="109"/>
      <c r="NO175" s="109"/>
      <c r="NP175" s="109"/>
      <c r="NQ175" s="109"/>
      <c r="NR175" s="109"/>
      <c r="NS175" s="109"/>
      <c r="NT175" s="109"/>
      <c r="NU175" s="109"/>
      <c r="NV175" s="109"/>
      <c r="NW175" s="109"/>
      <c r="NX175" s="109"/>
      <c r="NY175" s="109"/>
      <c r="NZ175" s="109"/>
      <c r="OA175" s="109"/>
      <c r="OB175" s="109"/>
      <c r="OC175" s="109"/>
      <c r="OD175" s="109"/>
      <c r="OE175" s="109"/>
      <c r="OF175" s="109"/>
      <c r="OG175" s="109"/>
      <c r="OH175" s="109"/>
      <c r="OI175" s="109"/>
      <c r="OJ175" s="109"/>
      <c r="OK175" s="109"/>
      <c r="OL175" s="109"/>
      <c r="OM175" s="109"/>
      <c r="ON175" s="109"/>
      <c r="OO175" s="109"/>
      <c r="OP175" s="109"/>
      <c r="OQ175" s="109"/>
      <c r="OR175" s="109"/>
      <c r="OS175" s="109"/>
      <c r="OT175" s="109"/>
      <c r="OU175" s="109"/>
      <c r="OV175" s="109"/>
      <c r="OW175" s="109"/>
      <c r="OX175" s="109"/>
      <c r="OY175" s="109"/>
      <c r="OZ175" s="109"/>
      <c r="PA175" s="109"/>
      <c r="PB175" s="109"/>
      <c r="PC175" s="109"/>
      <c r="PD175" s="109"/>
      <c r="PE175" s="109"/>
      <c r="PF175" s="109"/>
      <c r="PG175" s="109"/>
      <c r="PH175" s="109"/>
      <c r="PI175" s="109"/>
      <c r="PJ175" s="109"/>
      <c r="PK175" s="109"/>
      <c r="PL175" s="109"/>
      <c r="PM175" s="109"/>
      <c r="PN175" s="109"/>
      <c r="PO175" s="109"/>
      <c r="PP175" s="109"/>
      <c r="PQ175" s="109"/>
      <c r="PR175" s="109"/>
      <c r="PS175" s="109"/>
      <c r="PT175" s="109"/>
      <c r="PU175" s="109"/>
      <c r="PV175" s="109"/>
      <c r="PW175" s="109"/>
      <c r="PX175" s="109"/>
      <c r="PY175" s="109"/>
      <c r="PZ175" s="109"/>
      <c r="QA175" s="109"/>
      <c r="QB175" s="109"/>
      <c r="QC175" s="109"/>
      <c r="QD175" s="109"/>
      <c r="QE175" s="109"/>
      <c r="QF175" s="109"/>
      <c r="QG175" s="109"/>
      <c r="QH175" s="109"/>
      <c r="QI175" s="109"/>
      <c r="QJ175" s="109"/>
      <c r="QK175" s="23">
        <f t="shared" si="3"/>
        <v>8</v>
      </c>
      <c r="QL175" s="125"/>
      <c r="QM175" s="125"/>
      <c r="QN175" s="125">
        <v>559.53</v>
      </c>
      <c r="QO175" s="125"/>
      <c r="QP175" s="125"/>
      <c r="QQ175" s="125"/>
      <c r="QR175" s="125"/>
      <c r="QS175" s="130"/>
    </row>
    <row r="176" spans="1:461" s="5" customFormat="1" ht="12.75" customHeight="1" x14ac:dyDescent="0.2">
      <c r="A176" s="52">
        <v>44652</v>
      </c>
      <c r="B176" s="98" t="s">
        <v>501</v>
      </c>
      <c r="C176" s="107"/>
      <c r="D176" s="107"/>
      <c r="E176" s="108"/>
      <c r="F176" s="108"/>
      <c r="G176" s="108"/>
      <c r="H176" s="108"/>
      <c r="I176" s="108"/>
      <c r="J176" s="108"/>
      <c r="K176" s="108"/>
      <c r="L176" s="108"/>
      <c r="M176" s="108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>
        <v>0.9</v>
      </c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109"/>
      <c r="BE176" s="109"/>
      <c r="BF176" s="109"/>
      <c r="BG176" s="109"/>
      <c r="BH176" s="109"/>
      <c r="BI176" s="109"/>
      <c r="BJ176" s="109"/>
      <c r="BK176" s="109"/>
      <c r="BL176" s="109"/>
      <c r="BM176" s="109"/>
      <c r="BN176" s="109"/>
      <c r="BO176" s="109"/>
      <c r="BP176" s="109"/>
      <c r="BQ176" s="109"/>
      <c r="BR176" s="109"/>
      <c r="BS176" s="109"/>
      <c r="BT176" s="109"/>
      <c r="BU176" s="109"/>
      <c r="BV176" s="109"/>
      <c r="BW176" s="109"/>
      <c r="BX176" s="109"/>
      <c r="BY176" s="109"/>
      <c r="BZ176" s="109"/>
      <c r="CA176" s="109"/>
      <c r="CB176" s="109"/>
      <c r="CC176" s="109"/>
      <c r="CD176" s="109"/>
      <c r="CE176" s="109"/>
      <c r="CF176" s="109"/>
      <c r="CG176" s="109"/>
      <c r="CH176" s="109"/>
      <c r="CI176" s="109"/>
      <c r="CJ176" s="109"/>
      <c r="CK176" s="109"/>
      <c r="CL176" s="109"/>
      <c r="CM176" s="109"/>
      <c r="CN176" s="109"/>
      <c r="CO176" s="109"/>
      <c r="CP176" s="109"/>
      <c r="CQ176" s="109"/>
      <c r="CR176" s="109"/>
      <c r="CS176" s="109"/>
      <c r="CT176" s="109"/>
      <c r="CU176" s="109"/>
      <c r="CV176" s="109"/>
      <c r="CW176" s="109"/>
      <c r="CX176" s="109"/>
      <c r="CY176" s="109"/>
      <c r="CZ176" s="109"/>
      <c r="DA176" s="109"/>
      <c r="DB176" s="109"/>
      <c r="DC176" s="109"/>
      <c r="DD176" s="109"/>
      <c r="DE176" s="109"/>
      <c r="DF176" s="109"/>
      <c r="DG176" s="109"/>
      <c r="DH176" s="109"/>
      <c r="DI176" s="109"/>
      <c r="DJ176" s="109"/>
      <c r="DK176" s="109"/>
      <c r="DL176" s="109"/>
      <c r="DM176" s="109"/>
      <c r="DN176" s="109"/>
      <c r="DO176" s="109"/>
      <c r="DP176" s="109"/>
      <c r="DQ176" s="109"/>
      <c r="DR176" s="109"/>
      <c r="DS176" s="109"/>
      <c r="DT176" s="109"/>
      <c r="DU176" s="109"/>
      <c r="DV176" s="109"/>
      <c r="DW176" s="109"/>
      <c r="DX176" s="109"/>
      <c r="DY176" s="109"/>
      <c r="DZ176" s="109"/>
      <c r="EA176" s="109"/>
      <c r="EB176" s="109"/>
      <c r="EC176" s="109"/>
      <c r="ED176" s="109"/>
      <c r="EE176" s="109"/>
      <c r="EF176" s="109"/>
      <c r="EG176" s="109"/>
      <c r="EH176" s="109"/>
      <c r="EI176" s="109"/>
      <c r="EJ176" s="109"/>
      <c r="EK176" s="109"/>
      <c r="EL176" s="109"/>
      <c r="EM176" s="109"/>
      <c r="EN176" s="109"/>
      <c r="EO176" s="109"/>
      <c r="EP176" s="109"/>
      <c r="EQ176" s="109"/>
      <c r="ER176" s="109"/>
      <c r="ES176" s="109"/>
      <c r="ET176" s="109"/>
      <c r="EU176" s="109"/>
      <c r="EV176" s="109"/>
      <c r="EW176" s="109"/>
      <c r="EX176" s="109"/>
      <c r="EY176" s="109"/>
      <c r="EZ176" s="109"/>
      <c r="FA176" s="109"/>
      <c r="FB176" s="109"/>
      <c r="FC176" s="109"/>
      <c r="FD176" s="109"/>
      <c r="FE176" s="109"/>
      <c r="FF176" s="109"/>
      <c r="FG176" s="109"/>
      <c r="FH176" s="109"/>
      <c r="FI176" s="109"/>
      <c r="FJ176" s="109"/>
      <c r="FK176" s="109"/>
      <c r="FL176" s="109"/>
      <c r="FM176" s="109"/>
      <c r="FN176" s="109"/>
      <c r="FO176" s="109"/>
      <c r="FP176" s="109"/>
      <c r="FQ176" s="109"/>
      <c r="FR176" s="109"/>
      <c r="FS176" s="109"/>
      <c r="FT176" s="109"/>
      <c r="FU176" s="109"/>
      <c r="FV176" s="109"/>
      <c r="FW176" s="109"/>
      <c r="FX176" s="109"/>
      <c r="FY176" s="109"/>
      <c r="FZ176" s="109"/>
      <c r="GA176" s="109"/>
      <c r="GB176" s="109"/>
      <c r="GC176" s="109"/>
      <c r="GD176" s="109"/>
      <c r="GE176" s="109"/>
      <c r="GF176" s="109"/>
      <c r="GG176" s="109"/>
      <c r="GH176" s="109"/>
      <c r="GI176" s="109"/>
      <c r="GJ176" s="109"/>
      <c r="GK176" s="109"/>
      <c r="GL176" s="109"/>
      <c r="GM176" s="109"/>
      <c r="GN176" s="109"/>
      <c r="GO176" s="109"/>
      <c r="GP176" s="109"/>
      <c r="GQ176" s="109"/>
      <c r="GR176" s="109"/>
      <c r="GS176" s="109"/>
      <c r="GT176" s="109"/>
      <c r="GU176" s="109"/>
      <c r="GV176" s="109"/>
      <c r="GW176" s="109"/>
      <c r="GX176" s="109"/>
      <c r="GY176" s="109"/>
      <c r="GZ176" s="109"/>
      <c r="HA176" s="109"/>
      <c r="HB176" s="109"/>
      <c r="HC176" s="109"/>
      <c r="HD176" s="109"/>
      <c r="HE176" s="109"/>
      <c r="HF176" s="109"/>
      <c r="HG176" s="109"/>
      <c r="HH176" s="109"/>
      <c r="HI176" s="109"/>
      <c r="HJ176" s="109"/>
      <c r="HK176" s="109"/>
      <c r="HL176" s="109"/>
      <c r="HM176" s="109"/>
      <c r="HN176" s="109"/>
      <c r="HO176" s="109"/>
      <c r="HP176" s="109"/>
      <c r="HQ176" s="109"/>
      <c r="HR176" s="109"/>
      <c r="HS176" s="109"/>
      <c r="HT176" s="109"/>
      <c r="HU176" s="109"/>
      <c r="HV176" s="109"/>
      <c r="HW176" s="109"/>
      <c r="HX176" s="109"/>
      <c r="HY176" s="109"/>
      <c r="HZ176" s="109"/>
      <c r="IA176" s="109"/>
      <c r="IB176" s="109"/>
      <c r="IC176" s="109"/>
      <c r="ID176" s="109"/>
      <c r="IE176" s="109"/>
      <c r="IF176" s="109"/>
      <c r="IG176" s="109"/>
      <c r="IH176" s="109"/>
      <c r="II176" s="109"/>
      <c r="IJ176" s="109"/>
      <c r="IK176" s="109"/>
      <c r="IL176" s="109"/>
      <c r="IM176" s="109"/>
      <c r="IN176" s="109"/>
      <c r="IO176" s="109"/>
      <c r="IP176" s="109"/>
      <c r="IQ176" s="109"/>
      <c r="IR176" s="109"/>
      <c r="IS176" s="109"/>
      <c r="IT176" s="109"/>
      <c r="IU176" s="109"/>
      <c r="IV176" s="109"/>
      <c r="IW176" s="109"/>
      <c r="IX176" s="109"/>
      <c r="IY176" s="109"/>
      <c r="IZ176" s="109"/>
      <c r="JA176" s="109"/>
      <c r="JB176" s="109"/>
      <c r="JC176" s="109"/>
      <c r="JD176" s="109"/>
      <c r="JE176" s="109"/>
      <c r="JF176" s="109"/>
      <c r="JG176" s="109"/>
      <c r="JH176" s="109"/>
      <c r="JI176" s="109"/>
      <c r="JJ176" s="109"/>
      <c r="JK176" s="109"/>
      <c r="JL176" s="109"/>
      <c r="JM176" s="109"/>
      <c r="JN176" s="109"/>
      <c r="JO176" s="109"/>
      <c r="JP176" s="109"/>
      <c r="JQ176" s="109"/>
      <c r="JR176" s="109"/>
      <c r="JS176" s="109"/>
      <c r="JT176" s="109"/>
      <c r="JU176" s="109"/>
      <c r="JV176" s="109"/>
      <c r="JW176" s="109"/>
      <c r="JX176" s="109"/>
      <c r="JY176" s="109"/>
      <c r="JZ176" s="109"/>
      <c r="KA176" s="109"/>
      <c r="KB176" s="109"/>
      <c r="KC176" s="109"/>
      <c r="KD176" s="109"/>
      <c r="KE176" s="109"/>
      <c r="KF176" s="109"/>
      <c r="KG176" s="109"/>
      <c r="KH176" s="109"/>
      <c r="KI176" s="109"/>
      <c r="KJ176" s="109"/>
      <c r="KK176" s="109"/>
      <c r="KL176" s="109"/>
      <c r="KM176" s="109"/>
      <c r="KN176" s="109"/>
      <c r="KO176" s="109"/>
      <c r="KP176" s="109"/>
      <c r="KQ176" s="109"/>
      <c r="KR176" s="109"/>
      <c r="KS176" s="109"/>
      <c r="KT176" s="109"/>
      <c r="KU176" s="109"/>
      <c r="KV176" s="109"/>
      <c r="KW176" s="109"/>
      <c r="KX176" s="109"/>
      <c r="KY176" s="109"/>
      <c r="KZ176" s="109"/>
      <c r="LA176" s="109"/>
      <c r="LB176" s="109"/>
      <c r="LC176" s="109"/>
      <c r="LD176" s="109"/>
      <c r="LE176" s="109"/>
      <c r="LF176" s="109"/>
      <c r="LG176" s="109"/>
      <c r="LH176" s="109"/>
      <c r="LI176" s="109"/>
      <c r="LJ176" s="109"/>
      <c r="LK176" s="109"/>
      <c r="LL176" s="109"/>
      <c r="LM176" s="109"/>
      <c r="LN176" s="109"/>
      <c r="LO176" s="109"/>
      <c r="LP176" s="109"/>
      <c r="LQ176" s="109"/>
      <c r="LR176" s="109"/>
      <c r="LS176" s="109"/>
      <c r="LT176" s="109"/>
      <c r="LU176" s="109"/>
      <c r="LV176" s="109"/>
      <c r="LW176" s="109"/>
      <c r="LX176" s="109"/>
      <c r="LY176" s="109"/>
      <c r="LZ176" s="109"/>
      <c r="MA176" s="109"/>
      <c r="MB176" s="109"/>
      <c r="MC176" s="109"/>
      <c r="MD176" s="109"/>
      <c r="ME176" s="109"/>
      <c r="MF176" s="109"/>
      <c r="MG176" s="109"/>
      <c r="MH176" s="109"/>
      <c r="MI176" s="109"/>
      <c r="MJ176" s="109"/>
      <c r="MK176" s="109"/>
      <c r="ML176" s="109"/>
      <c r="MM176" s="109"/>
      <c r="MN176" s="109"/>
      <c r="MO176" s="109"/>
      <c r="MP176" s="109"/>
      <c r="MQ176" s="109"/>
      <c r="MR176" s="109"/>
      <c r="MS176" s="109"/>
      <c r="MT176" s="109"/>
      <c r="MU176" s="109"/>
      <c r="MV176" s="109"/>
      <c r="MW176" s="109"/>
      <c r="MX176" s="109"/>
      <c r="MY176" s="109"/>
      <c r="MZ176" s="109"/>
      <c r="NA176" s="109"/>
      <c r="NB176" s="109"/>
      <c r="NC176" s="109"/>
      <c r="ND176" s="109"/>
      <c r="NE176" s="109"/>
      <c r="NF176" s="109"/>
      <c r="NG176" s="109"/>
      <c r="NH176" s="109"/>
      <c r="NI176" s="109"/>
      <c r="NJ176" s="109"/>
      <c r="NK176" s="109"/>
      <c r="NL176" s="109"/>
      <c r="NM176" s="109"/>
      <c r="NN176" s="109"/>
      <c r="NO176" s="109"/>
      <c r="NP176" s="109"/>
      <c r="NQ176" s="109"/>
      <c r="NR176" s="109"/>
      <c r="NS176" s="109"/>
      <c r="NT176" s="109"/>
      <c r="NU176" s="109"/>
      <c r="NV176" s="109"/>
      <c r="NW176" s="109"/>
      <c r="NX176" s="109"/>
      <c r="NY176" s="109"/>
      <c r="NZ176" s="109"/>
      <c r="OA176" s="109"/>
      <c r="OB176" s="109"/>
      <c r="OC176" s="109"/>
      <c r="OD176" s="109"/>
      <c r="OE176" s="109"/>
      <c r="OF176" s="109"/>
      <c r="OG176" s="109"/>
      <c r="OH176" s="109"/>
      <c r="OI176" s="109"/>
      <c r="OJ176" s="109"/>
      <c r="OK176" s="109"/>
      <c r="OL176" s="109"/>
      <c r="OM176" s="109"/>
      <c r="ON176" s="109"/>
      <c r="OO176" s="109"/>
      <c r="OP176" s="109"/>
      <c r="OQ176" s="109"/>
      <c r="OR176" s="109"/>
      <c r="OS176" s="109"/>
      <c r="OT176" s="109"/>
      <c r="OU176" s="109"/>
      <c r="OV176" s="109"/>
      <c r="OW176" s="109"/>
      <c r="OX176" s="109"/>
      <c r="OY176" s="109"/>
      <c r="OZ176" s="109"/>
      <c r="PA176" s="109"/>
      <c r="PB176" s="109"/>
      <c r="PC176" s="109"/>
      <c r="PD176" s="109"/>
      <c r="PE176" s="109"/>
      <c r="PF176" s="109"/>
      <c r="PG176" s="109"/>
      <c r="PH176" s="109"/>
      <c r="PI176" s="109"/>
      <c r="PJ176" s="109"/>
      <c r="PK176" s="109"/>
      <c r="PL176" s="109"/>
      <c r="PM176" s="109"/>
      <c r="PN176" s="109"/>
      <c r="PO176" s="109"/>
      <c r="PP176" s="109"/>
      <c r="PQ176" s="109"/>
      <c r="PR176" s="109"/>
      <c r="PS176" s="109"/>
      <c r="PT176" s="109"/>
      <c r="PU176" s="109"/>
      <c r="PV176" s="109"/>
      <c r="PW176" s="109"/>
      <c r="PX176" s="109"/>
      <c r="PY176" s="109"/>
      <c r="PZ176" s="109"/>
      <c r="QA176" s="109"/>
      <c r="QB176" s="109"/>
      <c r="QC176" s="109"/>
      <c r="QD176" s="109"/>
      <c r="QE176" s="109"/>
      <c r="QF176" s="109"/>
      <c r="QG176" s="109"/>
      <c r="QH176" s="109"/>
      <c r="QI176" s="109"/>
      <c r="QJ176" s="109"/>
      <c r="QK176" s="23">
        <f t="shared" si="3"/>
        <v>0.9</v>
      </c>
      <c r="QL176" s="125"/>
      <c r="QM176" s="125"/>
      <c r="QN176" s="125">
        <v>53.42</v>
      </c>
      <c r="QO176" s="125"/>
      <c r="QP176" s="125"/>
      <c r="QQ176" s="125"/>
      <c r="QR176" s="125"/>
      <c r="QS176" s="130"/>
    </row>
    <row r="177" spans="1:461" s="5" customFormat="1" ht="12.75" customHeight="1" x14ac:dyDescent="0.2">
      <c r="A177" s="52">
        <v>44652</v>
      </c>
      <c r="B177" s="90" t="s">
        <v>338</v>
      </c>
      <c r="C177" s="107"/>
      <c r="D177" s="107"/>
      <c r="E177" s="108"/>
      <c r="F177" s="108"/>
      <c r="G177" s="108"/>
      <c r="H177" s="108"/>
      <c r="I177" s="108"/>
      <c r="J177" s="108"/>
      <c r="K177" s="108"/>
      <c r="L177" s="108"/>
      <c r="M177" s="108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 s="109"/>
      <c r="BG177" s="109"/>
      <c r="BH177" s="109"/>
      <c r="BI177" s="109"/>
      <c r="BJ177" s="109"/>
      <c r="BK177" s="109"/>
      <c r="BL177" s="109"/>
      <c r="BM177" s="109"/>
      <c r="BN177" s="109"/>
      <c r="BO177" s="109"/>
      <c r="BP177" s="109"/>
      <c r="BQ177" s="109"/>
      <c r="BR177" s="109"/>
      <c r="BS177" s="109"/>
      <c r="BT177" s="109"/>
      <c r="BU177" s="109"/>
      <c r="BV177" s="109"/>
      <c r="BW177" s="109"/>
      <c r="BX177" s="109"/>
      <c r="BY177" s="109"/>
      <c r="BZ177" s="109"/>
      <c r="CA177" s="109"/>
      <c r="CB177" s="109"/>
      <c r="CC177" s="109"/>
      <c r="CD177" s="109"/>
      <c r="CE177" s="109"/>
      <c r="CF177" s="109"/>
      <c r="CG177" s="109"/>
      <c r="CH177" s="109"/>
      <c r="CI177" s="109"/>
      <c r="CJ177" s="109"/>
      <c r="CK177" s="109"/>
      <c r="CL177" s="109"/>
      <c r="CM177" s="109"/>
      <c r="CN177" s="109"/>
      <c r="CO177" s="109"/>
      <c r="CP177" s="109"/>
      <c r="CQ177" s="109"/>
      <c r="CR177" s="109"/>
      <c r="CS177" s="109"/>
      <c r="CT177" s="109"/>
      <c r="CU177" s="109"/>
      <c r="CV177" s="109"/>
      <c r="CW177" s="109"/>
      <c r="CX177" s="109"/>
      <c r="CY177" s="109"/>
      <c r="CZ177" s="109"/>
      <c r="DA177" s="109"/>
      <c r="DB177" s="109"/>
      <c r="DC177" s="109"/>
      <c r="DD177" s="109"/>
      <c r="DE177" s="109"/>
      <c r="DF177" s="109"/>
      <c r="DG177" s="109"/>
      <c r="DH177" s="109"/>
      <c r="DI177" s="109"/>
      <c r="DJ177" s="109"/>
      <c r="DK177" s="109"/>
      <c r="DL177" s="109"/>
      <c r="DM177" s="109"/>
      <c r="DN177" s="109"/>
      <c r="DO177" s="109"/>
      <c r="DP177" s="109"/>
      <c r="DQ177" s="109"/>
      <c r="DR177" s="109"/>
      <c r="DS177" s="109"/>
      <c r="DT177" s="109"/>
      <c r="DU177" s="109"/>
      <c r="DV177" s="109"/>
      <c r="DW177" s="109"/>
      <c r="DX177" s="109"/>
      <c r="DY177" s="109"/>
      <c r="DZ177" s="109"/>
      <c r="EA177" s="109"/>
      <c r="EB177" s="109"/>
      <c r="EC177" s="109"/>
      <c r="ED177" s="109"/>
      <c r="EE177" s="109"/>
      <c r="EF177" s="109"/>
      <c r="EG177" s="109"/>
      <c r="EH177" s="109"/>
      <c r="EI177" s="109"/>
      <c r="EJ177" s="109"/>
      <c r="EK177" s="109"/>
      <c r="EL177" s="109"/>
      <c r="EM177" s="109"/>
      <c r="EN177" s="109"/>
      <c r="EO177" s="109"/>
      <c r="EP177" s="109"/>
      <c r="EQ177" s="109"/>
      <c r="ER177" s="109"/>
      <c r="ES177" s="109"/>
      <c r="ET177" s="109"/>
      <c r="EU177" s="109"/>
      <c r="EV177" s="109"/>
      <c r="EW177" s="109"/>
      <c r="EX177" s="109"/>
      <c r="EY177" s="109"/>
      <c r="EZ177" s="109"/>
      <c r="FA177" s="109"/>
      <c r="FB177" s="109"/>
      <c r="FC177" s="109"/>
      <c r="FD177" s="109"/>
      <c r="FE177" s="109"/>
      <c r="FF177" s="109"/>
      <c r="FG177" s="109"/>
      <c r="FH177" s="109">
        <v>10</v>
      </c>
      <c r="FI177" s="109"/>
      <c r="FJ177" s="109"/>
      <c r="FK177" s="109"/>
      <c r="FL177" s="109"/>
      <c r="FM177" s="109"/>
      <c r="FN177" s="109"/>
      <c r="FO177" s="109"/>
      <c r="FP177" s="109"/>
      <c r="FQ177" s="109"/>
      <c r="FR177" s="109"/>
      <c r="FS177" s="109"/>
      <c r="FT177" s="109"/>
      <c r="FU177" s="109"/>
      <c r="FV177" s="109"/>
      <c r="FW177" s="109"/>
      <c r="FX177" s="109"/>
      <c r="FY177" s="109"/>
      <c r="FZ177" s="109"/>
      <c r="GA177" s="109"/>
      <c r="GB177" s="109"/>
      <c r="GC177" s="109"/>
      <c r="GD177" s="109"/>
      <c r="GE177" s="109"/>
      <c r="GF177" s="109"/>
      <c r="GG177" s="109"/>
      <c r="GH177" s="109"/>
      <c r="GI177" s="109"/>
      <c r="GJ177" s="109"/>
      <c r="GK177" s="109"/>
      <c r="GL177" s="109"/>
      <c r="GM177" s="109"/>
      <c r="GN177" s="109"/>
      <c r="GO177" s="109"/>
      <c r="GP177" s="109"/>
      <c r="GQ177" s="109"/>
      <c r="GR177" s="109"/>
      <c r="GS177" s="109"/>
      <c r="GT177" s="109"/>
      <c r="GU177" s="109"/>
      <c r="GV177" s="109"/>
      <c r="GW177" s="109"/>
      <c r="GX177" s="109"/>
      <c r="GY177" s="109"/>
      <c r="GZ177" s="109"/>
      <c r="HA177" s="109"/>
      <c r="HB177" s="109"/>
      <c r="HC177" s="109"/>
      <c r="HD177" s="109"/>
      <c r="HE177" s="109"/>
      <c r="HF177" s="109"/>
      <c r="HG177" s="109"/>
      <c r="HH177" s="109"/>
      <c r="HI177" s="109"/>
      <c r="HJ177" s="109"/>
      <c r="HK177" s="109"/>
      <c r="HL177" s="109"/>
      <c r="HM177" s="109"/>
      <c r="HN177" s="109"/>
      <c r="HO177" s="109"/>
      <c r="HP177" s="109"/>
      <c r="HQ177" s="109"/>
      <c r="HR177" s="109"/>
      <c r="HS177" s="109"/>
      <c r="HT177" s="109"/>
      <c r="HU177" s="109"/>
      <c r="HV177" s="109"/>
      <c r="HW177" s="109">
        <v>80</v>
      </c>
      <c r="HX177" s="109"/>
      <c r="HY177" s="109"/>
      <c r="HZ177" s="109"/>
      <c r="IA177" s="109"/>
      <c r="IB177" s="109"/>
      <c r="IC177" s="109"/>
      <c r="ID177" s="109"/>
      <c r="IE177" s="109"/>
      <c r="IF177" s="109"/>
      <c r="IG177" s="109"/>
      <c r="IH177" s="109"/>
      <c r="II177" s="109"/>
      <c r="IJ177" s="109"/>
      <c r="IK177" s="109"/>
      <c r="IL177" s="109"/>
      <c r="IM177" s="109"/>
      <c r="IN177" s="109"/>
      <c r="IO177" s="109"/>
      <c r="IP177" s="109"/>
      <c r="IQ177" s="109"/>
      <c r="IR177" s="109"/>
      <c r="IS177" s="109"/>
      <c r="IT177" s="109"/>
      <c r="IU177" s="109"/>
      <c r="IV177" s="109"/>
      <c r="IW177" s="109"/>
      <c r="IX177" s="109"/>
      <c r="IY177" s="109"/>
      <c r="IZ177" s="109"/>
      <c r="JA177" s="109"/>
      <c r="JB177" s="109"/>
      <c r="JC177" s="109"/>
      <c r="JD177" s="109"/>
      <c r="JE177" s="109"/>
      <c r="JF177" s="109"/>
      <c r="JG177" s="109"/>
      <c r="JH177" s="109"/>
      <c r="JI177" s="109"/>
      <c r="JJ177" s="109"/>
      <c r="JK177" s="109"/>
      <c r="JL177" s="109"/>
      <c r="JM177" s="109"/>
      <c r="JN177" s="109"/>
      <c r="JO177" s="109"/>
      <c r="JP177" s="109"/>
      <c r="JQ177" s="109"/>
      <c r="JR177" s="109"/>
      <c r="JS177" s="109"/>
      <c r="JT177" s="109"/>
      <c r="JU177" s="109"/>
      <c r="JV177" s="109"/>
      <c r="JW177" s="109"/>
      <c r="JX177" s="109"/>
      <c r="JY177" s="109"/>
      <c r="JZ177" s="109"/>
      <c r="KA177" s="109"/>
      <c r="KB177" s="109"/>
      <c r="KC177" s="109"/>
      <c r="KD177" s="109"/>
      <c r="KE177" s="109"/>
      <c r="KF177" s="109"/>
      <c r="KG177" s="109"/>
      <c r="KH177" s="109"/>
      <c r="KI177" s="109"/>
      <c r="KJ177" s="109"/>
      <c r="KK177" s="109"/>
      <c r="KL177" s="109"/>
      <c r="KM177" s="109"/>
      <c r="KN177" s="109"/>
      <c r="KO177" s="109"/>
      <c r="KP177" s="109"/>
      <c r="KQ177" s="109"/>
      <c r="KR177" s="109"/>
      <c r="KS177" s="109"/>
      <c r="KT177" s="109"/>
      <c r="KU177" s="109"/>
      <c r="KV177" s="109"/>
      <c r="KW177" s="109"/>
      <c r="KX177" s="109"/>
      <c r="KY177" s="109"/>
      <c r="KZ177" s="109"/>
      <c r="LA177" s="109"/>
      <c r="LB177" s="109"/>
      <c r="LC177" s="109"/>
      <c r="LD177" s="109"/>
      <c r="LE177" s="109"/>
      <c r="LF177" s="109"/>
      <c r="LG177" s="109"/>
      <c r="LH177" s="109"/>
      <c r="LI177" s="109"/>
      <c r="LJ177" s="109"/>
      <c r="LK177" s="109"/>
      <c r="LL177" s="109"/>
      <c r="LM177" s="109"/>
      <c r="LN177" s="109"/>
      <c r="LO177" s="109"/>
      <c r="LP177" s="109"/>
      <c r="LQ177" s="109"/>
      <c r="LR177" s="109"/>
      <c r="LS177" s="109"/>
      <c r="LT177" s="109"/>
      <c r="LU177" s="109"/>
      <c r="LV177" s="109"/>
      <c r="LW177" s="109"/>
      <c r="LX177" s="109"/>
      <c r="LY177" s="109"/>
      <c r="LZ177" s="109"/>
      <c r="MA177" s="109"/>
      <c r="MB177" s="109"/>
      <c r="MC177" s="109"/>
      <c r="MD177" s="109"/>
      <c r="ME177" s="109"/>
      <c r="MF177" s="109"/>
      <c r="MG177" s="109"/>
      <c r="MH177" s="109"/>
      <c r="MI177" s="109"/>
      <c r="MJ177" s="109"/>
      <c r="MK177" s="109"/>
      <c r="ML177" s="109"/>
      <c r="MM177" s="109"/>
      <c r="MN177" s="109"/>
      <c r="MO177" s="109"/>
      <c r="MP177" s="109"/>
      <c r="MQ177" s="109"/>
      <c r="MR177" s="109"/>
      <c r="MS177" s="109"/>
      <c r="MT177" s="109"/>
      <c r="MU177" s="109"/>
      <c r="MV177" s="109"/>
      <c r="MW177" s="109"/>
      <c r="MX177" s="109"/>
      <c r="MY177" s="109"/>
      <c r="MZ177" s="109"/>
      <c r="NA177" s="109"/>
      <c r="NB177" s="109"/>
      <c r="NC177" s="109"/>
      <c r="ND177" s="109"/>
      <c r="NE177" s="109"/>
      <c r="NF177" s="109"/>
      <c r="NG177" s="109"/>
      <c r="NH177" s="109"/>
      <c r="NI177" s="109"/>
      <c r="NJ177" s="109"/>
      <c r="NK177" s="109"/>
      <c r="NL177" s="109"/>
      <c r="NM177" s="109"/>
      <c r="NN177" s="109"/>
      <c r="NO177" s="109"/>
      <c r="NP177" s="109"/>
      <c r="NQ177" s="109"/>
      <c r="NR177" s="109"/>
      <c r="NS177" s="109"/>
      <c r="NT177" s="109"/>
      <c r="NU177" s="109"/>
      <c r="NV177" s="109"/>
      <c r="NW177" s="109"/>
      <c r="NX177" s="109"/>
      <c r="NY177" s="109"/>
      <c r="NZ177" s="109"/>
      <c r="OA177" s="109"/>
      <c r="OB177" s="109"/>
      <c r="OC177" s="109"/>
      <c r="OD177" s="109"/>
      <c r="OE177" s="109"/>
      <c r="OF177" s="109"/>
      <c r="OG177" s="109"/>
      <c r="OH177" s="109"/>
      <c r="OI177" s="109"/>
      <c r="OJ177" s="109"/>
      <c r="OK177" s="109"/>
      <c r="OL177" s="109"/>
      <c r="OM177" s="109"/>
      <c r="ON177" s="109"/>
      <c r="OO177" s="109"/>
      <c r="OP177" s="109"/>
      <c r="OQ177" s="109"/>
      <c r="OR177" s="109"/>
      <c r="OS177" s="109"/>
      <c r="OT177" s="109"/>
      <c r="OU177" s="109"/>
      <c r="OV177" s="109"/>
      <c r="OW177" s="109"/>
      <c r="OX177" s="109"/>
      <c r="OY177" s="109"/>
      <c r="OZ177" s="109"/>
      <c r="PA177" s="109"/>
      <c r="PB177" s="109"/>
      <c r="PC177" s="109"/>
      <c r="PD177" s="109"/>
      <c r="PE177" s="109"/>
      <c r="PF177" s="109"/>
      <c r="PG177" s="109"/>
      <c r="PH177" s="109"/>
      <c r="PI177" s="109"/>
      <c r="PJ177" s="109"/>
      <c r="PK177" s="109"/>
      <c r="PL177" s="109"/>
      <c r="PM177" s="109"/>
      <c r="PN177" s="109"/>
      <c r="PO177" s="109"/>
      <c r="PP177" s="109"/>
      <c r="PQ177" s="109"/>
      <c r="PR177" s="109"/>
      <c r="PS177" s="109"/>
      <c r="PT177" s="109"/>
      <c r="PU177" s="109"/>
      <c r="PV177" s="109"/>
      <c r="PW177" s="109"/>
      <c r="PX177" s="109"/>
      <c r="PY177" s="109"/>
      <c r="PZ177" s="109"/>
      <c r="QA177" s="109"/>
      <c r="QB177" s="109"/>
      <c r="QC177" s="109"/>
      <c r="QD177" s="109"/>
      <c r="QE177" s="109"/>
      <c r="QF177" s="109"/>
      <c r="QG177" s="109"/>
      <c r="QH177" s="109"/>
      <c r="QI177" s="109"/>
      <c r="QJ177" s="109"/>
      <c r="QK177" s="23">
        <f t="shared" si="3"/>
        <v>90</v>
      </c>
      <c r="QL177" s="125"/>
      <c r="QM177" s="125"/>
      <c r="QN177" s="125"/>
      <c r="QO177" s="125">
        <v>4888.32</v>
      </c>
      <c r="QP177" s="125"/>
      <c r="QQ177" s="125"/>
      <c r="QR177" s="125"/>
      <c r="QS177" s="130"/>
    </row>
    <row r="178" spans="1:461" s="5" customFormat="1" ht="12.75" customHeight="1" x14ac:dyDescent="0.2">
      <c r="A178" s="52">
        <v>44652</v>
      </c>
      <c r="B178" s="90" t="s">
        <v>502</v>
      </c>
      <c r="C178" s="107"/>
      <c r="D178" s="107"/>
      <c r="E178" s="108"/>
      <c r="F178" s="108"/>
      <c r="G178" s="108"/>
      <c r="H178" s="108"/>
      <c r="I178" s="108"/>
      <c r="J178" s="108"/>
      <c r="K178" s="108"/>
      <c r="L178" s="108"/>
      <c r="M178" s="108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>
        <v>50</v>
      </c>
      <c r="BA178" s="109"/>
      <c r="BB178" s="109"/>
      <c r="BC178" s="109"/>
      <c r="BD178" s="109"/>
      <c r="BE178" s="109"/>
      <c r="BF178" s="109"/>
      <c r="BG178" s="109"/>
      <c r="BH178" s="109"/>
      <c r="BI178" s="109"/>
      <c r="BJ178" s="109"/>
      <c r="BK178" s="109"/>
      <c r="BL178" s="109"/>
      <c r="BM178" s="109"/>
      <c r="BN178" s="109"/>
      <c r="BO178" s="109"/>
      <c r="BP178" s="109"/>
      <c r="BQ178" s="109"/>
      <c r="BR178" s="109">
        <v>30</v>
      </c>
      <c r="BS178" s="109"/>
      <c r="BT178" s="109">
        <v>11</v>
      </c>
      <c r="BU178" s="109"/>
      <c r="BV178" s="109"/>
      <c r="BW178" s="109"/>
      <c r="BX178" s="109"/>
      <c r="BY178" s="109"/>
      <c r="BZ178" s="109"/>
      <c r="CA178" s="109"/>
      <c r="CB178" s="109"/>
      <c r="CC178" s="109"/>
      <c r="CD178" s="109"/>
      <c r="CE178" s="109"/>
      <c r="CF178" s="109"/>
      <c r="CG178" s="109"/>
      <c r="CH178" s="109"/>
      <c r="CI178" s="109"/>
      <c r="CJ178" s="109"/>
      <c r="CK178" s="109"/>
      <c r="CL178" s="109"/>
      <c r="CM178" s="109"/>
      <c r="CN178" s="109"/>
      <c r="CO178" s="109"/>
      <c r="CP178" s="109"/>
      <c r="CQ178" s="109"/>
      <c r="CR178" s="109"/>
      <c r="CS178" s="109"/>
      <c r="CT178" s="109"/>
      <c r="CU178" s="109"/>
      <c r="CV178" s="109"/>
      <c r="CW178" s="109"/>
      <c r="CX178" s="109"/>
      <c r="CY178" s="109"/>
      <c r="CZ178" s="109"/>
      <c r="DA178" s="109"/>
      <c r="DB178" s="109"/>
      <c r="DC178" s="109"/>
      <c r="DD178" s="109"/>
      <c r="DE178" s="109"/>
      <c r="DF178" s="109"/>
      <c r="DG178" s="109"/>
      <c r="DH178" s="109"/>
      <c r="DI178" s="109"/>
      <c r="DJ178" s="109"/>
      <c r="DK178" s="109"/>
      <c r="DL178" s="109"/>
      <c r="DM178" s="109"/>
      <c r="DN178" s="109"/>
      <c r="DO178" s="109"/>
      <c r="DP178" s="109"/>
      <c r="DQ178" s="109">
        <v>40</v>
      </c>
      <c r="DR178" s="109"/>
      <c r="DS178" s="109"/>
      <c r="DT178" s="109"/>
      <c r="DU178" s="109"/>
      <c r="DV178" s="109"/>
      <c r="DW178" s="109"/>
      <c r="DX178" s="109">
        <v>10</v>
      </c>
      <c r="DY178" s="109"/>
      <c r="DZ178" s="109"/>
      <c r="EA178" s="109"/>
      <c r="EB178" s="109"/>
      <c r="EC178" s="109"/>
      <c r="ED178" s="109"/>
      <c r="EE178" s="109"/>
      <c r="EF178" s="109"/>
      <c r="EG178" s="109"/>
      <c r="EH178" s="109"/>
      <c r="EI178" s="109"/>
      <c r="EJ178" s="109"/>
      <c r="EK178" s="109"/>
      <c r="EL178" s="109"/>
      <c r="EM178" s="109"/>
      <c r="EN178" s="109"/>
      <c r="EO178" s="109"/>
      <c r="EP178" s="109"/>
      <c r="EQ178" s="109"/>
      <c r="ER178" s="109"/>
      <c r="ES178" s="109"/>
      <c r="ET178" s="109"/>
      <c r="EU178" s="109"/>
      <c r="EV178" s="109"/>
      <c r="EW178" s="109"/>
      <c r="EX178" s="109"/>
      <c r="EY178" s="109"/>
      <c r="EZ178" s="109"/>
      <c r="FA178" s="109"/>
      <c r="FB178" s="109"/>
      <c r="FC178" s="109"/>
      <c r="FD178" s="109"/>
      <c r="FE178" s="109"/>
      <c r="FF178" s="109"/>
      <c r="FG178" s="109"/>
      <c r="FH178" s="109"/>
      <c r="FI178" s="109"/>
      <c r="FJ178" s="109"/>
      <c r="FK178" s="109"/>
      <c r="FL178" s="109"/>
      <c r="FM178" s="109"/>
      <c r="FN178" s="109"/>
      <c r="FO178" s="109"/>
      <c r="FP178" s="109"/>
      <c r="FQ178" s="109"/>
      <c r="FR178" s="109"/>
      <c r="FS178" s="109"/>
      <c r="FT178" s="109"/>
      <c r="FU178" s="109"/>
      <c r="FV178" s="109"/>
      <c r="FW178" s="109"/>
      <c r="FX178" s="109"/>
      <c r="FY178" s="109"/>
      <c r="FZ178" s="109"/>
      <c r="GA178" s="109"/>
      <c r="GB178" s="109"/>
      <c r="GC178" s="109"/>
      <c r="GD178" s="109"/>
      <c r="GE178" s="109"/>
      <c r="GF178" s="109"/>
      <c r="GG178" s="109"/>
      <c r="GH178" s="109"/>
      <c r="GI178" s="109"/>
      <c r="GJ178" s="109"/>
      <c r="GK178" s="109"/>
      <c r="GL178" s="109"/>
      <c r="GM178" s="109"/>
      <c r="GN178" s="109"/>
      <c r="GO178" s="109"/>
      <c r="GP178" s="109"/>
      <c r="GQ178" s="109"/>
      <c r="GR178" s="109"/>
      <c r="GS178" s="109"/>
      <c r="GT178" s="109"/>
      <c r="GU178" s="109"/>
      <c r="GV178" s="109"/>
      <c r="GW178" s="109"/>
      <c r="GX178" s="109"/>
      <c r="GY178" s="109"/>
      <c r="GZ178" s="109"/>
      <c r="HA178" s="109"/>
      <c r="HB178" s="109"/>
      <c r="HC178" s="109"/>
      <c r="HD178" s="109"/>
      <c r="HE178" s="109"/>
      <c r="HF178" s="109"/>
      <c r="HG178" s="109"/>
      <c r="HH178" s="109"/>
      <c r="HI178" s="109"/>
      <c r="HJ178" s="109"/>
      <c r="HK178" s="109"/>
      <c r="HL178" s="109"/>
      <c r="HM178" s="109"/>
      <c r="HN178" s="109"/>
      <c r="HO178" s="109"/>
      <c r="HP178" s="109"/>
      <c r="HQ178" s="109"/>
      <c r="HR178" s="109"/>
      <c r="HS178" s="109"/>
      <c r="HT178" s="109"/>
      <c r="HU178" s="109"/>
      <c r="HV178" s="109"/>
      <c r="HW178" s="109"/>
      <c r="HX178" s="109"/>
      <c r="HY178" s="109"/>
      <c r="HZ178" s="109"/>
      <c r="IA178" s="109"/>
      <c r="IB178" s="109"/>
      <c r="IC178" s="109"/>
      <c r="ID178" s="109"/>
      <c r="IE178" s="109"/>
      <c r="IF178" s="109"/>
      <c r="IG178" s="109"/>
      <c r="IH178" s="109"/>
      <c r="II178" s="109"/>
      <c r="IJ178" s="109"/>
      <c r="IK178" s="109"/>
      <c r="IL178" s="109"/>
      <c r="IM178" s="109"/>
      <c r="IN178" s="109"/>
      <c r="IO178" s="109"/>
      <c r="IP178" s="109"/>
      <c r="IQ178" s="109"/>
      <c r="IR178" s="109"/>
      <c r="IS178" s="109">
        <v>4.4000000000000004</v>
      </c>
      <c r="IT178" s="109"/>
      <c r="IU178" s="109"/>
      <c r="IV178" s="109"/>
      <c r="IW178" s="109"/>
      <c r="IX178" s="109"/>
      <c r="IY178" s="109"/>
      <c r="IZ178" s="109"/>
      <c r="JA178" s="109"/>
      <c r="JB178" s="109"/>
      <c r="JC178" s="109"/>
      <c r="JD178" s="109"/>
      <c r="JE178" s="109"/>
      <c r="JF178" s="109"/>
      <c r="JG178" s="109"/>
      <c r="JH178" s="109"/>
      <c r="JI178" s="109"/>
      <c r="JJ178" s="109"/>
      <c r="JK178" s="109"/>
      <c r="JL178" s="109"/>
      <c r="JM178" s="109"/>
      <c r="JN178" s="109"/>
      <c r="JO178" s="109"/>
      <c r="JP178" s="109"/>
      <c r="JQ178" s="109"/>
      <c r="JR178" s="109"/>
      <c r="JS178" s="109"/>
      <c r="JT178" s="109"/>
      <c r="JU178" s="109"/>
      <c r="JV178" s="109"/>
      <c r="JW178" s="109"/>
      <c r="JX178" s="109"/>
      <c r="JY178" s="109"/>
      <c r="JZ178" s="109"/>
      <c r="KA178" s="109"/>
      <c r="KB178" s="109"/>
      <c r="KC178" s="109"/>
      <c r="KD178" s="109"/>
      <c r="KE178" s="109"/>
      <c r="KF178" s="109"/>
      <c r="KG178" s="109"/>
      <c r="KH178" s="109"/>
      <c r="KI178" s="109"/>
      <c r="KJ178" s="109"/>
      <c r="KK178" s="109"/>
      <c r="KL178" s="109"/>
      <c r="KM178" s="109"/>
      <c r="KN178" s="109"/>
      <c r="KO178" s="109"/>
      <c r="KP178" s="109"/>
      <c r="KQ178" s="109"/>
      <c r="KR178" s="109">
        <v>50</v>
      </c>
      <c r="KS178" s="109"/>
      <c r="KT178" s="109"/>
      <c r="KU178" s="109"/>
      <c r="KV178" s="109"/>
      <c r="KW178" s="109"/>
      <c r="KX178" s="109"/>
      <c r="KY178" s="109"/>
      <c r="KZ178" s="109"/>
      <c r="LA178" s="109"/>
      <c r="LB178" s="109"/>
      <c r="LC178" s="109"/>
      <c r="LD178" s="109"/>
      <c r="LE178" s="109"/>
      <c r="LF178" s="109"/>
      <c r="LG178" s="109"/>
      <c r="LH178" s="109"/>
      <c r="LI178" s="109"/>
      <c r="LJ178" s="109"/>
      <c r="LK178" s="109"/>
      <c r="LL178" s="109"/>
      <c r="LM178" s="109"/>
      <c r="LN178" s="109"/>
      <c r="LO178" s="109"/>
      <c r="LP178" s="109"/>
      <c r="LQ178" s="109"/>
      <c r="LR178" s="109"/>
      <c r="LS178" s="109"/>
      <c r="LT178" s="109"/>
      <c r="LU178" s="109"/>
      <c r="LV178" s="109"/>
      <c r="LW178" s="109"/>
      <c r="LX178" s="109"/>
      <c r="LY178" s="109"/>
      <c r="LZ178" s="109"/>
      <c r="MA178" s="109"/>
      <c r="MB178" s="109"/>
      <c r="MC178" s="109"/>
      <c r="MD178" s="109"/>
      <c r="ME178" s="109"/>
      <c r="MF178" s="109"/>
      <c r="MG178" s="109"/>
      <c r="MH178" s="109"/>
      <c r="MI178" s="109"/>
      <c r="MJ178" s="109"/>
      <c r="MK178" s="109"/>
      <c r="ML178" s="109"/>
      <c r="MM178" s="109"/>
      <c r="MN178" s="109"/>
      <c r="MO178" s="109"/>
      <c r="MP178" s="109"/>
      <c r="MQ178" s="109"/>
      <c r="MR178" s="109"/>
      <c r="MS178" s="109"/>
      <c r="MT178" s="109"/>
      <c r="MU178" s="109"/>
      <c r="MV178" s="109"/>
      <c r="MW178" s="109"/>
      <c r="MX178" s="109"/>
      <c r="MY178" s="109"/>
      <c r="MZ178" s="109"/>
      <c r="NA178" s="109"/>
      <c r="NB178" s="109"/>
      <c r="NC178" s="109"/>
      <c r="ND178" s="109"/>
      <c r="NE178" s="109"/>
      <c r="NF178" s="109"/>
      <c r="NG178" s="109"/>
      <c r="NH178" s="109"/>
      <c r="NI178" s="109"/>
      <c r="NJ178" s="109"/>
      <c r="NK178" s="109"/>
      <c r="NL178" s="109"/>
      <c r="NM178" s="109"/>
      <c r="NN178" s="109"/>
      <c r="NO178" s="109"/>
      <c r="NP178" s="109"/>
      <c r="NQ178" s="109"/>
      <c r="NR178" s="109"/>
      <c r="NS178" s="109"/>
      <c r="NT178" s="109"/>
      <c r="NU178" s="109"/>
      <c r="NV178" s="109"/>
      <c r="NW178" s="109"/>
      <c r="NX178" s="109"/>
      <c r="NY178" s="109"/>
      <c r="NZ178" s="109"/>
      <c r="OA178" s="109"/>
      <c r="OB178" s="109"/>
      <c r="OC178" s="109"/>
      <c r="OD178" s="109"/>
      <c r="OE178" s="109"/>
      <c r="OF178" s="109"/>
      <c r="OG178" s="109"/>
      <c r="OH178" s="109"/>
      <c r="OI178" s="109"/>
      <c r="OJ178" s="109"/>
      <c r="OK178" s="109"/>
      <c r="OL178" s="109"/>
      <c r="OM178" s="109"/>
      <c r="ON178" s="109"/>
      <c r="OO178" s="109"/>
      <c r="OP178" s="109"/>
      <c r="OQ178" s="109"/>
      <c r="OR178" s="109"/>
      <c r="OS178" s="109"/>
      <c r="OT178" s="109"/>
      <c r="OU178" s="109"/>
      <c r="OV178" s="109"/>
      <c r="OW178" s="109"/>
      <c r="OX178" s="109"/>
      <c r="OY178" s="109"/>
      <c r="OZ178" s="109"/>
      <c r="PA178" s="109"/>
      <c r="PB178" s="109"/>
      <c r="PC178" s="109"/>
      <c r="PD178" s="109"/>
      <c r="PE178" s="109"/>
      <c r="PF178" s="109"/>
      <c r="PG178" s="109"/>
      <c r="PH178" s="109"/>
      <c r="PI178" s="109"/>
      <c r="PJ178" s="109"/>
      <c r="PK178" s="109"/>
      <c r="PL178" s="109"/>
      <c r="PM178" s="109"/>
      <c r="PN178" s="109"/>
      <c r="PO178" s="109"/>
      <c r="PP178" s="109"/>
      <c r="PQ178" s="109"/>
      <c r="PR178" s="109"/>
      <c r="PS178" s="109"/>
      <c r="PT178" s="109"/>
      <c r="PU178" s="109"/>
      <c r="PV178" s="109"/>
      <c r="PW178" s="109"/>
      <c r="PX178" s="109"/>
      <c r="PY178" s="109"/>
      <c r="PZ178" s="109"/>
      <c r="QA178" s="109"/>
      <c r="QB178" s="109"/>
      <c r="QC178" s="109"/>
      <c r="QD178" s="109"/>
      <c r="QE178" s="109"/>
      <c r="QF178" s="109"/>
      <c r="QG178" s="109"/>
      <c r="QH178" s="109"/>
      <c r="QI178" s="109"/>
      <c r="QJ178" s="109"/>
      <c r="QK178" s="23">
        <f t="shared" si="3"/>
        <v>195.4</v>
      </c>
      <c r="QL178" s="125"/>
      <c r="QM178" s="125"/>
      <c r="QN178" s="125"/>
      <c r="QO178" s="125">
        <v>16432.8</v>
      </c>
      <c r="QP178" s="125"/>
      <c r="QQ178" s="125"/>
      <c r="QR178" s="125"/>
      <c r="QS178" s="130"/>
    </row>
    <row r="179" spans="1:461" s="5" customFormat="1" ht="12.75" customHeight="1" x14ac:dyDescent="0.2">
      <c r="A179" s="52">
        <v>44655</v>
      </c>
      <c r="B179" s="98" t="s">
        <v>251</v>
      </c>
      <c r="C179" s="107"/>
      <c r="D179" s="107"/>
      <c r="E179" s="108"/>
      <c r="F179" s="108"/>
      <c r="G179" s="108"/>
      <c r="H179" s="108"/>
      <c r="I179" s="108"/>
      <c r="J179" s="108"/>
      <c r="K179" s="108"/>
      <c r="L179" s="108"/>
      <c r="M179" s="108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 s="109"/>
      <c r="BG179" s="109"/>
      <c r="BH179" s="109"/>
      <c r="BI179" s="109"/>
      <c r="BJ179" s="109"/>
      <c r="BK179" s="109"/>
      <c r="BL179" s="109"/>
      <c r="BM179" s="109"/>
      <c r="BN179" s="109"/>
      <c r="BO179" s="109"/>
      <c r="BP179" s="109"/>
      <c r="BQ179" s="109"/>
      <c r="BR179" s="109"/>
      <c r="BS179" s="109"/>
      <c r="BT179" s="109"/>
      <c r="BU179" s="109"/>
      <c r="BV179" s="109"/>
      <c r="BW179" s="109"/>
      <c r="BX179" s="109"/>
      <c r="BY179" s="109"/>
      <c r="BZ179" s="109"/>
      <c r="CA179" s="109"/>
      <c r="CB179" s="109"/>
      <c r="CC179" s="109"/>
      <c r="CD179" s="109"/>
      <c r="CE179" s="109"/>
      <c r="CF179" s="109"/>
      <c r="CG179" s="109"/>
      <c r="CH179" s="109"/>
      <c r="CI179" s="109"/>
      <c r="CJ179" s="109"/>
      <c r="CK179" s="109"/>
      <c r="CL179" s="109"/>
      <c r="CM179" s="109"/>
      <c r="CN179" s="109"/>
      <c r="CO179" s="109"/>
      <c r="CP179" s="109"/>
      <c r="CQ179" s="109"/>
      <c r="CR179" s="109"/>
      <c r="CS179" s="109"/>
      <c r="CT179" s="109"/>
      <c r="CU179" s="109"/>
      <c r="CV179" s="109"/>
      <c r="CW179" s="109"/>
      <c r="CX179" s="109"/>
      <c r="CY179" s="109"/>
      <c r="CZ179" s="109"/>
      <c r="DA179" s="109"/>
      <c r="DB179" s="109"/>
      <c r="DC179" s="109"/>
      <c r="DD179" s="109"/>
      <c r="DE179" s="109"/>
      <c r="DF179" s="109"/>
      <c r="DG179" s="109"/>
      <c r="DH179" s="109"/>
      <c r="DI179" s="109"/>
      <c r="DJ179" s="109"/>
      <c r="DK179" s="109"/>
      <c r="DL179" s="109"/>
      <c r="DM179" s="109"/>
      <c r="DN179" s="109"/>
      <c r="DO179" s="109"/>
      <c r="DP179" s="109"/>
      <c r="DQ179" s="109"/>
      <c r="DR179" s="109"/>
      <c r="DS179" s="109"/>
      <c r="DT179" s="109"/>
      <c r="DU179" s="109"/>
      <c r="DV179" s="109"/>
      <c r="DW179" s="109"/>
      <c r="DX179" s="109"/>
      <c r="DY179" s="109"/>
      <c r="DZ179" s="109"/>
      <c r="EA179" s="109"/>
      <c r="EB179" s="109"/>
      <c r="EC179" s="109"/>
      <c r="ED179" s="109"/>
      <c r="EE179" s="109"/>
      <c r="EF179" s="109"/>
      <c r="EG179" s="109"/>
      <c r="EH179" s="109"/>
      <c r="EI179" s="109"/>
      <c r="EJ179" s="109"/>
      <c r="EK179" s="109"/>
      <c r="EL179" s="109"/>
      <c r="EM179" s="109"/>
      <c r="EN179" s="109"/>
      <c r="EO179" s="109"/>
      <c r="EP179" s="109"/>
      <c r="EQ179" s="109"/>
      <c r="ER179" s="109"/>
      <c r="ES179" s="109"/>
      <c r="ET179" s="109"/>
      <c r="EU179" s="109"/>
      <c r="EV179" s="109"/>
      <c r="EW179" s="109"/>
      <c r="EX179" s="109"/>
      <c r="EY179" s="109"/>
      <c r="EZ179" s="109"/>
      <c r="FA179" s="109"/>
      <c r="FB179" s="109"/>
      <c r="FC179" s="109"/>
      <c r="FD179" s="109"/>
      <c r="FE179" s="109"/>
      <c r="FF179" s="109"/>
      <c r="FG179" s="109"/>
      <c r="FH179" s="109"/>
      <c r="FI179" s="109"/>
      <c r="FJ179" s="109"/>
      <c r="FK179" s="109"/>
      <c r="FL179" s="109"/>
      <c r="FM179" s="109"/>
      <c r="FN179" s="109"/>
      <c r="FO179" s="109"/>
      <c r="FP179" s="109"/>
      <c r="FQ179" s="109"/>
      <c r="FR179" s="109"/>
      <c r="FS179" s="109"/>
      <c r="FT179" s="109"/>
      <c r="FU179" s="109"/>
      <c r="FV179" s="109"/>
      <c r="FW179" s="109"/>
      <c r="FX179" s="109"/>
      <c r="FY179" s="109"/>
      <c r="FZ179" s="109"/>
      <c r="GA179" s="109"/>
      <c r="GB179" s="109"/>
      <c r="GC179" s="109"/>
      <c r="GD179" s="109"/>
      <c r="GE179" s="109"/>
      <c r="GF179" s="109"/>
      <c r="GG179" s="109"/>
      <c r="GH179" s="109"/>
      <c r="GI179" s="109"/>
      <c r="GJ179" s="109"/>
      <c r="GK179" s="109"/>
      <c r="GL179" s="109"/>
      <c r="GM179" s="109"/>
      <c r="GN179" s="109"/>
      <c r="GO179" s="109"/>
      <c r="GP179" s="109"/>
      <c r="GQ179" s="109"/>
      <c r="GR179" s="109"/>
      <c r="GS179" s="109"/>
      <c r="GT179" s="109"/>
      <c r="GU179" s="109"/>
      <c r="GV179" s="109"/>
      <c r="GW179" s="109"/>
      <c r="GX179" s="109"/>
      <c r="GY179" s="109"/>
      <c r="GZ179" s="109"/>
      <c r="HA179" s="109"/>
      <c r="HB179" s="109"/>
      <c r="HC179" s="109"/>
      <c r="HD179" s="109"/>
      <c r="HE179" s="109"/>
      <c r="HF179" s="109"/>
      <c r="HG179" s="109"/>
      <c r="HH179" s="109"/>
      <c r="HI179" s="109"/>
      <c r="HJ179" s="109"/>
      <c r="HK179" s="109"/>
      <c r="HL179" s="109"/>
      <c r="HM179" s="109"/>
      <c r="HN179" s="109"/>
      <c r="HO179" s="109"/>
      <c r="HP179" s="109"/>
      <c r="HQ179" s="109"/>
      <c r="HR179" s="109"/>
      <c r="HS179" s="109"/>
      <c r="HT179" s="109"/>
      <c r="HU179" s="109"/>
      <c r="HV179" s="109">
        <v>1</v>
      </c>
      <c r="HW179" s="109"/>
      <c r="HX179" s="109"/>
      <c r="HY179" s="109"/>
      <c r="HZ179" s="109"/>
      <c r="IA179" s="109"/>
      <c r="IB179" s="109"/>
      <c r="IC179" s="109"/>
      <c r="ID179" s="109"/>
      <c r="IE179" s="109"/>
      <c r="IF179" s="109"/>
      <c r="IG179" s="109"/>
      <c r="IH179" s="109"/>
      <c r="II179" s="109"/>
      <c r="IJ179" s="109"/>
      <c r="IK179" s="109"/>
      <c r="IL179" s="109"/>
      <c r="IM179" s="109"/>
      <c r="IN179" s="109"/>
      <c r="IO179" s="109"/>
      <c r="IP179" s="109"/>
      <c r="IQ179" s="109"/>
      <c r="IR179" s="109"/>
      <c r="IS179" s="109"/>
      <c r="IT179" s="109"/>
      <c r="IU179" s="109"/>
      <c r="IV179" s="109"/>
      <c r="IW179" s="109"/>
      <c r="IX179" s="109"/>
      <c r="IY179" s="109"/>
      <c r="IZ179" s="109"/>
      <c r="JA179" s="109"/>
      <c r="JB179" s="109"/>
      <c r="JC179" s="109"/>
      <c r="JD179" s="109"/>
      <c r="JE179" s="109"/>
      <c r="JF179" s="109"/>
      <c r="JG179" s="109"/>
      <c r="JH179" s="109"/>
      <c r="JI179" s="109"/>
      <c r="JJ179" s="109"/>
      <c r="JK179" s="109"/>
      <c r="JL179" s="109"/>
      <c r="JM179" s="109"/>
      <c r="JN179" s="109"/>
      <c r="JO179" s="109"/>
      <c r="JP179" s="109"/>
      <c r="JQ179" s="109"/>
      <c r="JR179" s="109"/>
      <c r="JS179" s="109"/>
      <c r="JT179" s="109"/>
      <c r="JU179" s="109"/>
      <c r="JV179" s="109"/>
      <c r="JW179" s="109"/>
      <c r="JX179" s="109"/>
      <c r="JY179" s="109"/>
      <c r="JZ179" s="109"/>
      <c r="KA179" s="109"/>
      <c r="KB179" s="109"/>
      <c r="KC179" s="109"/>
      <c r="KD179" s="109"/>
      <c r="KE179" s="109"/>
      <c r="KF179" s="109"/>
      <c r="KG179" s="109"/>
      <c r="KH179" s="109"/>
      <c r="KI179" s="109"/>
      <c r="KJ179" s="109"/>
      <c r="KK179" s="109"/>
      <c r="KL179" s="109"/>
      <c r="KM179" s="109"/>
      <c r="KN179" s="109"/>
      <c r="KO179" s="109"/>
      <c r="KP179" s="109"/>
      <c r="KQ179" s="109"/>
      <c r="KR179" s="109"/>
      <c r="KS179" s="109"/>
      <c r="KT179" s="109"/>
      <c r="KU179" s="109"/>
      <c r="KV179" s="109"/>
      <c r="KW179" s="109"/>
      <c r="KX179" s="109"/>
      <c r="KY179" s="109"/>
      <c r="KZ179" s="109"/>
      <c r="LA179" s="109"/>
      <c r="LB179" s="109"/>
      <c r="LC179" s="109"/>
      <c r="LD179" s="109"/>
      <c r="LE179" s="109"/>
      <c r="LF179" s="109"/>
      <c r="LG179" s="109"/>
      <c r="LH179" s="109"/>
      <c r="LI179" s="109"/>
      <c r="LJ179" s="109"/>
      <c r="LK179" s="109"/>
      <c r="LL179" s="109"/>
      <c r="LM179" s="109"/>
      <c r="LN179" s="109"/>
      <c r="LO179" s="109"/>
      <c r="LP179" s="109"/>
      <c r="LQ179" s="109"/>
      <c r="LR179" s="109"/>
      <c r="LS179" s="109"/>
      <c r="LT179" s="109"/>
      <c r="LU179" s="109"/>
      <c r="LV179" s="109"/>
      <c r="LW179" s="109"/>
      <c r="LX179" s="109"/>
      <c r="LY179" s="109"/>
      <c r="LZ179" s="109"/>
      <c r="MA179" s="109"/>
      <c r="MB179" s="109"/>
      <c r="MC179" s="109"/>
      <c r="MD179" s="109"/>
      <c r="ME179" s="109"/>
      <c r="MF179" s="109"/>
      <c r="MG179" s="109"/>
      <c r="MH179" s="109"/>
      <c r="MI179" s="109"/>
      <c r="MJ179" s="109"/>
      <c r="MK179" s="109"/>
      <c r="ML179" s="109"/>
      <c r="MM179" s="109"/>
      <c r="MN179" s="109"/>
      <c r="MO179" s="109"/>
      <c r="MP179" s="109"/>
      <c r="MQ179" s="109"/>
      <c r="MR179" s="109"/>
      <c r="MS179" s="109"/>
      <c r="MT179" s="109"/>
      <c r="MU179" s="109"/>
      <c r="MV179" s="109"/>
      <c r="MW179" s="109"/>
      <c r="MX179" s="109"/>
      <c r="MY179" s="109"/>
      <c r="MZ179" s="109"/>
      <c r="NA179" s="109"/>
      <c r="NB179" s="109"/>
      <c r="NC179" s="109"/>
      <c r="ND179" s="109"/>
      <c r="NE179" s="109"/>
      <c r="NF179" s="109"/>
      <c r="NG179" s="109"/>
      <c r="NH179" s="109"/>
      <c r="NI179" s="109"/>
      <c r="NJ179" s="109"/>
      <c r="NK179" s="109"/>
      <c r="NL179" s="109"/>
      <c r="NM179" s="109"/>
      <c r="NN179" s="109"/>
      <c r="NO179" s="109"/>
      <c r="NP179" s="109"/>
      <c r="NQ179" s="109"/>
      <c r="NR179" s="109"/>
      <c r="NS179" s="109"/>
      <c r="NT179" s="109"/>
      <c r="NU179" s="109"/>
      <c r="NV179" s="109"/>
      <c r="NW179" s="109"/>
      <c r="NX179" s="109"/>
      <c r="NY179" s="109"/>
      <c r="NZ179" s="109"/>
      <c r="OA179" s="109"/>
      <c r="OB179" s="109"/>
      <c r="OC179" s="109"/>
      <c r="OD179" s="109"/>
      <c r="OE179" s="109"/>
      <c r="OF179" s="109"/>
      <c r="OG179" s="109"/>
      <c r="OH179" s="109"/>
      <c r="OI179" s="109"/>
      <c r="OJ179" s="109"/>
      <c r="OK179" s="109"/>
      <c r="OL179" s="109"/>
      <c r="OM179" s="109"/>
      <c r="ON179" s="109"/>
      <c r="OO179" s="109"/>
      <c r="OP179" s="109"/>
      <c r="OQ179" s="109"/>
      <c r="OR179" s="109"/>
      <c r="OS179" s="109"/>
      <c r="OT179" s="109"/>
      <c r="OU179" s="109"/>
      <c r="OV179" s="109"/>
      <c r="OW179" s="109"/>
      <c r="OX179" s="109"/>
      <c r="OY179" s="109"/>
      <c r="OZ179" s="109"/>
      <c r="PA179" s="109"/>
      <c r="PB179" s="109"/>
      <c r="PC179" s="109"/>
      <c r="PD179" s="109"/>
      <c r="PE179" s="109"/>
      <c r="PF179" s="109"/>
      <c r="PG179" s="109"/>
      <c r="PH179" s="109"/>
      <c r="PI179" s="109"/>
      <c r="PJ179" s="109"/>
      <c r="PK179" s="109"/>
      <c r="PL179" s="109"/>
      <c r="PM179" s="109"/>
      <c r="PN179" s="109"/>
      <c r="PO179" s="109"/>
      <c r="PP179" s="109"/>
      <c r="PQ179" s="109"/>
      <c r="PR179" s="109"/>
      <c r="PS179" s="109"/>
      <c r="PT179" s="109"/>
      <c r="PU179" s="109"/>
      <c r="PV179" s="109"/>
      <c r="PW179" s="109"/>
      <c r="PX179" s="109"/>
      <c r="PY179" s="109"/>
      <c r="PZ179" s="109"/>
      <c r="QA179" s="109"/>
      <c r="QB179" s="109"/>
      <c r="QC179" s="109"/>
      <c r="QD179" s="109"/>
      <c r="QE179" s="109"/>
      <c r="QF179" s="109"/>
      <c r="QG179" s="109"/>
      <c r="QH179" s="109"/>
      <c r="QI179" s="109"/>
      <c r="QJ179" s="109"/>
      <c r="QK179" s="23">
        <f t="shared" si="3"/>
        <v>1</v>
      </c>
      <c r="QL179" s="125"/>
      <c r="QM179" s="125"/>
      <c r="QN179" s="125"/>
      <c r="QO179" s="125">
        <v>51.61</v>
      </c>
      <c r="QP179" s="125"/>
      <c r="QQ179" s="125"/>
      <c r="QR179" s="125"/>
      <c r="QS179" s="130"/>
    </row>
    <row r="180" spans="1:461" s="5" customFormat="1" ht="12.75" customHeight="1" x14ac:dyDescent="0.2">
      <c r="A180" s="52">
        <v>44655</v>
      </c>
      <c r="B180" s="98" t="s">
        <v>492</v>
      </c>
      <c r="C180" s="107"/>
      <c r="D180" s="107"/>
      <c r="E180" s="108"/>
      <c r="F180" s="108"/>
      <c r="G180" s="108"/>
      <c r="H180" s="108"/>
      <c r="I180" s="108"/>
      <c r="J180" s="108"/>
      <c r="K180" s="108"/>
      <c r="L180" s="108"/>
      <c r="M180" s="108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  <c r="BR180" s="109"/>
      <c r="BS180" s="109"/>
      <c r="BT180" s="109"/>
      <c r="BU180" s="109"/>
      <c r="BV180" s="109"/>
      <c r="BW180" s="109"/>
      <c r="BX180" s="109"/>
      <c r="BY180" s="109"/>
      <c r="BZ180" s="109"/>
      <c r="CA180" s="109"/>
      <c r="CB180" s="109"/>
      <c r="CC180" s="109"/>
      <c r="CD180" s="109"/>
      <c r="CE180" s="109"/>
      <c r="CF180" s="109"/>
      <c r="CG180" s="109"/>
      <c r="CH180" s="109"/>
      <c r="CI180" s="109"/>
      <c r="CJ180" s="109"/>
      <c r="CK180" s="109"/>
      <c r="CL180" s="109"/>
      <c r="CM180" s="109"/>
      <c r="CN180" s="109"/>
      <c r="CO180" s="109"/>
      <c r="CP180" s="109"/>
      <c r="CQ180" s="109"/>
      <c r="CR180" s="109"/>
      <c r="CS180" s="109"/>
      <c r="CT180" s="109"/>
      <c r="CU180" s="109"/>
      <c r="CV180" s="109"/>
      <c r="CW180" s="109"/>
      <c r="CX180" s="109"/>
      <c r="CY180" s="109"/>
      <c r="CZ180" s="109"/>
      <c r="DA180" s="109"/>
      <c r="DB180" s="109"/>
      <c r="DC180" s="109"/>
      <c r="DD180" s="109"/>
      <c r="DE180" s="109"/>
      <c r="DF180" s="109"/>
      <c r="DG180" s="109"/>
      <c r="DH180" s="109"/>
      <c r="DI180" s="109"/>
      <c r="DJ180" s="109"/>
      <c r="DK180" s="109"/>
      <c r="DL180" s="109"/>
      <c r="DM180" s="109"/>
      <c r="DN180" s="109"/>
      <c r="DO180" s="109"/>
      <c r="DP180" s="109"/>
      <c r="DQ180" s="109"/>
      <c r="DR180" s="109"/>
      <c r="DS180" s="109"/>
      <c r="DT180" s="109"/>
      <c r="DU180" s="109"/>
      <c r="DV180" s="109"/>
      <c r="DW180" s="109"/>
      <c r="DX180" s="109"/>
      <c r="DY180" s="109"/>
      <c r="DZ180" s="109"/>
      <c r="EA180" s="109"/>
      <c r="EB180" s="109"/>
      <c r="EC180" s="109"/>
      <c r="ED180" s="109"/>
      <c r="EE180" s="109"/>
      <c r="EF180" s="109"/>
      <c r="EG180" s="109"/>
      <c r="EH180" s="109"/>
      <c r="EI180" s="109"/>
      <c r="EJ180" s="109"/>
      <c r="EK180" s="109"/>
      <c r="EL180" s="109"/>
      <c r="EM180" s="109"/>
      <c r="EN180" s="109"/>
      <c r="EO180" s="109"/>
      <c r="EP180" s="109"/>
      <c r="EQ180" s="109"/>
      <c r="ER180" s="109"/>
      <c r="ES180" s="109"/>
      <c r="ET180" s="109"/>
      <c r="EU180" s="109"/>
      <c r="EV180" s="109"/>
      <c r="EW180" s="109"/>
      <c r="EX180" s="109"/>
      <c r="EY180" s="109"/>
      <c r="EZ180" s="109"/>
      <c r="FA180" s="109"/>
      <c r="FB180" s="109"/>
      <c r="FC180" s="109"/>
      <c r="FD180" s="109"/>
      <c r="FE180" s="109"/>
      <c r="FF180" s="109"/>
      <c r="FG180" s="109"/>
      <c r="FH180" s="109"/>
      <c r="FI180" s="109"/>
      <c r="FJ180" s="109"/>
      <c r="FK180" s="109"/>
      <c r="FL180" s="109"/>
      <c r="FM180" s="109"/>
      <c r="FN180" s="109"/>
      <c r="FO180" s="109"/>
      <c r="FP180" s="109"/>
      <c r="FQ180" s="109"/>
      <c r="FR180" s="109"/>
      <c r="FS180" s="109"/>
      <c r="FT180" s="109"/>
      <c r="FU180" s="109"/>
      <c r="FV180" s="109"/>
      <c r="FW180" s="109"/>
      <c r="FX180" s="109"/>
      <c r="FY180" s="109"/>
      <c r="FZ180" s="109"/>
      <c r="GA180" s="109"/>
      <c r="GB180" s="109"/>
      <c r="GC180" s="109"/>
      <c r="GD180" s="109"/>
      <c r="GE180" s="109"/>
      <c r="GF180" s="109"/>
      <c r="GG180" s="109"/>
      <c r="GH180" s="109"/>
      <c r="GI180" s="109"/>
      <c r="GJ180" s="109"/>
      <c r="GK180" s="109"/>
      <c r="GL180" s="109"/>
      <c r="GM180" s="109"/>
      <c r="GN180" s="109"/>
      <c r="GO180" s="109"/>
      <c r="GP180" s="109"/>
      <c r="GQ180" s="109"/>
      <c r="GR180" s="109"/>
      <c r="GS180" s="109"/>
      <c r="GT180" s="109"/>
      <c r="GU180" s="109"/>
      <c r="GV180" s="109"/>
      <c r="GW180" s="109"/>
      <c r="GX180" s="109"/>
      <c r="GY180" s="109"/>
      <c r="GZ180" s="109"/>
      <c r="HA180" s="109"/>
      <c r="HB180" s="109"/>
      <c r="HC180" s="109"/>
      <c r="HD180" s="109"/>
      <c r="HE180" s="109"/>
      <c r="HF180" s="109"/>
      <c r="HG180" s="109"/>
      <c r="HH180" s="109"/>
      <c r="HI180" s="109"/>
      <c r="HJ180" s="109"/>
      <c r="HK180" s="109"/>
      <c r="HL180" s="109"/>
      <c r="HM180" s="109"/>
      <c r="HN180" s="109"/>
      <c r="HO180" s="109"/>
      <c r="HP180" s="109"/>
      <c r="HQ180" s="109"/>
      <c r="HR180" s="109"/>
      <c r="HS180" s="109"/>
      <c r="HT180" s="109"/>
      <c r="HU180" s="109"/>
      <c r="HV180" s="109"/>
      <c r="HW180" s="109"/>
      <c r="HX180" s="109"/>
      <c r="HY180" s="109"/>
      <c r="HZ180" s="109"/>
      <c r="IA180" s="109"/>
      <c r="IB180" s="109"/>
      <c r="IC180" s="109"/>
      <c r="ID180" s="109"/>
      <c r="IE180" s="109"/>
      <c r="IF180" s="109"/>
      <c r="IG180" s="109"/>
      <c r="IH180" s="109"/>
      <c r="II180" s="109"/>
      <c r="IJ180" s="109"/>
      <c r="IK180" s="109"/>
      <c r="IL180" s="109"/>
      <c r="IM180" s="109"/>
      <c r="IN180" s="109"/>
      <c r="IO180" s="109"/>
      <c r="IP180" s="109"/>
      <c r="IQ180" s="109"/>
      <c r="IR180" s="109"/>
      <c r="IS180" s="109"/>
      <c r="IT180" s="109"/>
      <c r="IU180" s="109"/>
      <c r="IV180" s="109"/>
      <c r="IW180" s="109"/>
      <c r="IX180" s="109"/>
      <c r="IY180" s="109"/>
      <c r="IZ180" s="109"/>
      <c r="JA180" s="109"/>
      <c r="JB180" s="109"/>
      <c r="JC180" s="109"/>
      <c r="JD180" s="109"/>
      <c r="JE180" s="109"/>
      <c r="JF180" s="109"/>
      <c r="JG180" s="109"/>
      <c r="JH180" s="109"/>
      <c r="JI180" s="109"/>
      <c r="JJ180" s="109"/>
      <c r="JK180" s="109"/>
      <c r="JL180" s="109"/>
      <c r="JM180" s="109"/>
      <c r="JN180" s="109"/>
      <c r="JO180" s="109"/>
      <c r="JP180" s="109"/>
      <c r="JQ180" s="109"/>
      <c r="JR180" s="109"/>
      <c r="JS180" s="109"/>
      <c r="JT180" s="109"/>
      <c r="JU180" s="109"/>
      <c r="JV180" s="109"/>
      <c r="JW180" s="109"/>
      <c r="JX180" s="109"/>
      <c r="JY180" s="109"/>
      <c r="JZ180" s="109"/>
      <c r="KA180" s="109"/>
      <c r="KB180" s="109"/>
      <c r="KC180" s="109"/>
      <c r="KD180" s="109"/>
      <c r="KE180" s="109"/>
      <c r="KF180" s="109"/>
      <c r="KG180" s="109"/>
      <c r="KH180" s="109"/>
      <c r="KI180" s="109"/>
      <c r="KJ180" s="109"/>
      <c r="KK180" s="109"/>
      <c r="KL180" s="109"/>
      <c r="KM180" s="109"/>
      <c r="KN180" s="109"/>
      <c r="KO180" s="109"/>
      <c r="KP180" s="109"/>
      <c r="KQ180" s="109"/>
      <c r="KR180" s="109"/>
      <c r="KS180" s="109"/>
      <c r="KT180" s="109"/>
      <c r="KU180" s="109"/>
      <c r="KV180" s="109"/>
      <c r="KW180" s="109"/>
      <c r="KX180" s="109"/>
      <c r="KY180" s="109"/>
      <c r="KZ180" s="109"/>
      <c r="LA180" s="109"/>
      <c r="LB180" s="109"/>
      <c r="LC180" s="109"/>
      <c r="LD180" s="109"/>
      <c r="LE180" s="109"/>
      <c r="LF180" s="109"/>
      <c r="LG180" s="109"/>
      <c r="LH180" s="109"/>
      <c r="LI180" s="109"/>
      <c r="LJ180" s="109"/>
      <c r="LK180" s="109"/>
      <c r="LL180" s="109"/>
      <c r="LM180" s="109"/>
      <c r="LN180" s="109"/>
      <c r="LO180" s="109"/>
      <c r="LP180" s="109"/>
      <c r="LQ180" s="109"/>
      <c r="LR180" s="109"/>
      <c r="LS180" s="109"/>
      <c r="LT180" s="109"/>
      <c r="LU180" s="109"/>
      <c r="LV180" s="109"/>
      <c r="LW180" s="109"/>
      <c r="LX180" s="109"/>
      <c r="LY180" s="109"/>
      <c r="LZ180" s="109"/>
      <c r="MA180" s="109"/>
      <c r="MB180" s="109"/>
      <c r="MC180" s="109"/>
      <c r="MD180" s="109"/>
      <c r="ME180" s="109"/>
      <c r="MF180" s="109"/>
      <c r="MG180" s="109"/>
      <c r="MH180" s="109"/>
      <c r="MI180" s="109"/>
      <c r="MJ180" s="109"/>
      <c r="MK180" s="109"/>
      <c r="ML180" s="109"/>
      <c r="MM180" s="109"/>
      <c r="MN180" s="109"/>
      <c r="MO180" s="109"/>
      <c r="MP180" s="109"/>
      <c r="MQ180" s="109"/>
      <c r="MR180" s="109"/>
      <c r="MS180" s="109"/>
      <c r="MT180" s="109"/>
      <c r="MU180" s="109"/>
      <c r="MV180" s="109"/>
      <c r="MW180" s="109"/>
      <c r="MX180" s="109"/>
      <c r="MY180" s="109"/>
      <c r="MZ180" s="109"/>
      <c r="NA180" s="109"/>
      <c r="NB180" s="109"/>
      <c r="NC180" s="109"/>
      <c r="ND180" s="109"/>
      <c r="NE180" s="109"/>
      <c r="NF180" s="109"/>
      <c r="NG180" s="109"/>
      <c r="NH180" s="109"/>
      <c r="NI180" s="109"/>
      <c r="NJ180" s="109"/>
      <c r="NK180" s="109"/>
      <c r="NL180" s="109"/>
      <c r="NM180" s="109"/>
      <c r="NN180" s="109"/>
      <c r="NO180" s="109"/>
      <c r="NP180" s="109"/>
      <c r="NQ180" s="109"/>
      <c r="NR180" s="109"/>
      <c r="NS180" s="109"/>
      <c r="NT180" s="109"/>
      <c r="NU180" s="109"/>
      <c r="NV180" s="109"/>
      <c r="NW180" s="109"/>
      <c r="NX180" s="109"/>
      <c r="NY180" s="109"/>
      <c r="NZ180" s="109"/>
      <c r="OA180" s="109">
        <v>2</v>
      </c>
      <c r="OB180" s="109"/>
      <c r="OC180" s="109"/>
      <c r="OD180" s="109"/>
      <c r="OE180" s="109"/>
      <c r="OF180" s="109"/>
      <c r="OG180" s="109"/>
      <c r="OH180" s="109"/>
      <c r="OI180" s="109"/>
      <c r="OJ180" s="109"/>
      <c r="OK180" s="109"/>
      <c r="OL180" s="109"/>
      <c r="OM180" s="109"/>
      <c r="ON180" s="109"/>
      <c r="OO180" s="109"/>
      <c r="OP180" s="109"/>
      <c r="OQ180" s="109"/>
      <c r="OR180" s="109"/>
      <c r="OS180" s="109"/>
      <c r="OT180" s="109"/>
      <c r="OU180" s="109"/>
      <c r="OV180" s="109"/>
      <c r="OW180" s="109"/>
      <c r="OX180" s="109"/>
      <c r="OY180" s="109"/>
      <c r="OZ180" s="109"/>
      <c r="PA180" s="109"/>
      <c r="PB180" s="109"/>
      <c r="PC180" s="109"/>
      <c r="PD180" s="109"/>
      <c r="PE180" s="109"/>
      <c r="PF180" s="109"/>
      <c r="PG180" s="109"/>
      <c r="PH180" s="109"/>
      <c r="PI180" s="109"/>
      <c r="PJ180" s="109"/>
      <c r="PK180" s="109"/>
      <c r="PL180" s="109"/>
      <c r="PM180" s="109"/>
      <c r="PN180" s="109"/>
      <c r="PO180" s="109"/>
      <c r="PP180" s="109"/>
      <c r="PQ180" s="109"/>
      <c r="PR180" s="109"/>
      <c r="PS180" s="109"/>
      <c r="PT180" s="109"/>
      <c r="PU180" s="109"/>
      <c r="PV180" s="109"/>
      <c r="PW180" s="109"/>
      <c r="PX180" s="109"/>
      <c r="PY180" s="109"/>
      <c r="PZ180" s="109"/>
      <c r="QA180" s="109"/>
      <c r="QB180" s="109"/>
      <c r="QC180" s="109"/>
      <c r="QD180" s="109"/>
      <c r="QE180" s="109"/>
      <c r="QF180" s="109"/>
      <c r="QG180" s="109"/>
      <c r="QH180" s="109"/>
      <c r="QI180" s="109"/>
      <c r="QJ180" s="109"/>
      <c r="QK180" s="23">
        <f t="shared" si="3"/>
        <v>2</v>
      </c>
      <c r="QL180" s="125"/>
      <c r="QM180" s="125"/>
      <c r="QN180" s="125"/>
      <c r="QO180" s="125">
        <v>65.709999999999994</v>
      </c>
      <c r="QP180" s="125"/>
      <c r="QQ180" s="125"/>
      <c r="QR180" s="125"/>
      <c r="QS180" s="130"/>
    </row>
    <row r="181" spans="1:461" s="5" customFormat="1" ht="12.75" customHeight="1" x14ac:dyDescent="0.2">
      <c r="A181" s="52">
        <v>44655</v>
      </c>
      <c r="B181" s="98" t="s">
        <v>473</v>
      </c>
      <c r="C181" s="107"/>
      <c r="D181" s="107"/>
      <c r="E181" s="108"/>
      <c r="F181" s="108"/>
      <c r="G181" s="108"/>
      <c r="H181" s="108"/>
      <c r="I181" s="108"/>
      <c r="J181" s="108"/>
      <c r="K181" s="108"/>
      <c r="L181" s="108"/>
      <c r="M181" s="108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 s="109"/>
      <c r="BG181" s="109"/>
      <c r="BH181" s="109"/>
      <c r="BI181" s="109"/>
      <c r="BJ181" s="109"/>
      <c r="BK181" s="109"/>
      <c r="BL181" s="109"/>
      <c r="BM181" s="109"/>
      <c r="BN181" s="109"/>
      <c r="BO181" s="109"/>
      <c r="BP181" s="109"/>
      <c r="BQ181" s="109"/>
      <c r="BR181" s="109"/>
      <c r="BS181" s="109"/>
      <c r="BT181" s="109"/>
      <c r="BU181" s="109"/>
      <c r="BV181" s="109"/>
      <c r="BW181" s="109"/>
      <c r="BX181" s="109"/>
      <c r="BY181" s="109"/>
      <c r="BZ181" s="109"/>
      <c r="CA181" s="109"/>
      <c r="CB181" s="109"/>
      <c r="CC181" s="109"/>
      <c r="CD181" s="109"/>
      <c r="CE181" s="109"/>
      <c r="CF181" s="109"/>
      <c r="CG181" s="109"/>
      <c r="CH181" s="109"/>
      <c r="CI181" s="109"/>
      <c r="CJ181" s="109"/>
      <c r="CK181" s="109"/>
      <c r="CL181" s="109"/>
      <c r="CM181" s="109"/>
      <c r="CN181" s="109"/>
      <c r="CO181" s="109"/>
      <c r="CP181" s="109"/>
      <c r="CQ181" s="109"/>
      <c r="CR181" s="109"/>
      <c r="CS181" s="109"/>
      <c r="CT181" s="109"/>
      <c r="CU181" s="109"/>
      <c r="CV181" s="109"/>
      <c r="CW181" s="109"/>
      <c r="CX181" s="109"/>
      <c r="CY181" s="109"/>
      <c r="CZ181" s="109"/>
      <c r="DA181" s="109"/>
      <c r="DB181" s="109"/>
      <c r="DC181" s="109"/>
      <c r="DD181" s="109"/>
      <c r="DE181" s="109"/>
      <c r="DF181" s="109"/>
      <c r="DG181" s="109"/>
      <c r="DH181" s="109"/>
      <c r="DI181" s="109"/>
      <c r="DJ181" s="109"/>
      <c r="DK181" s="109"/>
      <c r="DL181" s="109"/>
      <c r="DM181" s="109"/>
      <c r="DN181" s="109"/>
      <c r="DO181" s="109"/>
      <c r="DP181" s="109"/>
      <c r="DQ181" s="109"/>
      <c r="DR181" s="109"/>
      <c r="DS181" s="109"/>
      <c r="DT181" s="109"/>
      <c r="DU181" s="109"/>
      <c r="DV181" s="109"/>
      <c r="DW181" s="109"/>
      <c r="DX181" s="109"/>
      <c r="DY181" s="109"/>
      <c r="DZ181" s="109"/>
      <c r="EA181" s="109"/>
      <c r="EB181" s="109"/>
      <c r="EC181" s="109"/>
      <c r="ED181" s="109"/>
      <c r="EE181" s="109"/>
      <c r="EF181" s="109"/>
      <c r="EG181" s="109"/>
      <c r="EH181" s="109"/>
      <c r="EI181" s="109"/>
      <c r="EJ181" s="109"/>
      <c r="EK181" s="109"/>
      <c r="EL181" s="109"/>
      <c r="EM181" s="109"/>
      <c r="EN181" s="109"/>
      <c r="EO181" s="109"/>
      <c r="EP181" s="109"/>
      <c r="EQ181" s="109"/>
      <c r="ER181" s="109"/>
      <c r="ES181" s="109"/>
      <c r="ET181" s="109"/>
      <c r="EU181" s="109"/>
      <c r="EV181" s="109"/>
      <c r="EW181" s="109"/>
      <c r="EX181" s="109"/>
      <c r="EY181" s="109"/>
      <c r="EZ181" s="109"/>
      <c r="FA181" s="109"/>
      <c r="FB181" s="109"/>
      <c r="FC181" s="109"/>
      <c r="FD181" s="109"/>
      <c r="FE181" s="109"/>
      <c r="FF181" s="109"/>
      <c r="FG181" s="109"/>
      <c r="FH181" s="109"/>
      <c r="FI181" s="109"/>
      <c r="FJ181" s="109"/>
      <c r="FK181" s="109"/>
      <c r="FL181" s="109"/>
      <c r="FM181" s="109">
        <v>1.6</v>
      </c>
      <c r="FN181" s="109"/>
      <c r="FO181" s="109"/>
      <c r="FP181" s="109"/>
      <c r="FQ181" s="109"/>
      <c r="FR181" s="109"/>
      <c r="FS181" s="109"/>
      <c r="FT181" s="109"/>
      <c r="FU181" s="109"/>
      <c r="FV181" s="109"/>
      <c r="FW181" s="109"/>
      <c r="FX181" s="109"/>
      <c r="FY181" s="109"/>
      <c r="FZ181" s="109"/>
      <c r="GA181" s="109"/>
      <c r="GB181" s="109"/>
      <c r="GC181" s="109"/>
      <c r="GD181" s="109"/>
      <c r="GE181" s="109"/>
      <c r="GF181" s="109"/>
      <c r="GG181" s="109"/>
      <c r="GH181" s="109"/>
      <c r="GI181" s="109"/>
      <c r="GJ181" s="109"/>
      <c r="GK181" s="109"/>
      <c r="GL181" s="109"/>
      <c r="GM181" s="109"/>
      <c r="GN181" s="109"/>
      <c r="GO181" s="109"/>
      <c r="GP181" s="109"/>
      <c r="GQ181" s="109"/>
      <c r="GR181" s="109"/>
      <c r="GS181" s="109"/>
      <c r="GT181" s="109"/>
      <c r="GU181" s="109"/>
      <c r="GV181" s="109"/>
      <c r="GW181" s="109"/>
      <c r="GX181" s="109"/>
      <c r="GY181" s="109"/>
      <c r="GZ181" s="109"/>
      <c r="HA181" s="109"/>
      <c r="HB181" s="109"/>
      <c r="HC181" s="109"/>
      <c r="HD181" s="109"/>
      <c r="HE181" s="109"/>
      <c r="HF181" s="109"/>
      <c r="HG181" s="109"/>
      <c r="HH181" s="109"/>
      <c r="HI181" s="109"/>
      <c r="HJ181" s="109"/>
      <c r="HK181" s="109"/>
      <c r="HL181" s="109"/>
      <c r="HM181" s="109"/>
      <c r="HN181" s="109"/>
      <c r="HO181" s="109"/>
      <c r="HP181" s="109"/>
      <c r="HQ181" s="109"/>
      <c r="HR181" s="109"/>
      <c r="HS181" s="109"/>
      <c r="HT181" s="109"/>
      <c r="HU181" s="109"/>
      <c r="HV181" s="109"/>
      <c r="HW181" s="109"/>
      <c r="HX181" s="109"/>
      <c r="HY181" s="109"/>
      <c r="HZ181" s="109"/>
      <c r="IA181" s="109"/>
      <c r="IB181" s="109"/>
      <c r="IC181" s="109"/>
      <c r="ID181" s="109"/>
      <c r="IE181" s="109"/>
      <c r="IF181" s="109"/>
      <c r="IG181" s="109"/>
      <c r="IH181" s="109"/>
      <c r="II181" s="109"/>
      <c r="IJ181" s="109"/>
      <c r="IK181" s="109"/>
      <c r="IL181" s="109"/>
      <c r="IM181" s="109"/>
      <c r="IN181" s="109"/>
      <c r="IO181" s="109"/>
      <c r="IP181" s="109"/>
      <c r="IQ181" s="109"/>
      <c r="IR181" s="109"/>
      <c r="IS181" s="109"/>
      <c r="IT181" s="109"/>
      <c r="IU181" s="109"/>
      <c r="IV181" s="109"/>
      <c r="IW181" s="109"/>
      <c r="IX181" s="109"/>
      <c r="IY181" s="109"/>
      <c r="IZ181" s="109"/>
      <c r="JA181" s="109"/>
      <c r="JB181" s="109"/>
      <c r="JC181" s="109"/>
      <c r="JD181" s="109"/>
      <c r="JE181" s="109"/>
      <c r="JF181" s="109"/>
      <c r="JG181" s="109"/>
      <c r="JH181" s="109"/>
      <c r="JI181" s="109"/>
      <c r="JJ181" s="109"/>
      <c r="JK181" s="109"/>
      <c r="JL181" s="109"/>
      <c r="JM181" s="109"/>
      <c r="JN181" s="109"/>
      <c r="JO181" s="109"/>
      <c r="JP181" s="109"/>
      <c r="JQ181" s="109"/>
      <c r="JR181" s="109"/>
      <c r="JS181" s="109"/>
      <c r="JT181" s="109"/>
      <c r="JU181" s="109"/>
      <c r="JV181" s="109"/>
      <c r="JW181" s="109"/>
      <c r="JX181" s="109"/>
      <c r="JY181" s="109"/>
      <c r="JZ181" s="109"/>
      <c r="KA181" s="109"/>
      <c r="KB181" s="109"/>
      <c r="KC181" s="109"/>
      <c r="KD181" s="109"/>
      <c r="KE181" s="109"/>
      <c r="KF181" s="109"/>
      <c r="KG181" s="109"/>
      <c r="KH181" s="109"/>
      <c r="KI181" s="109"/>
      <c r="KJ181" s="109"/>
      <c r="KK181" s="109"/>
      <c r="KL181" s="109"/>
      <c r="KM181" s="109"/>
      <c r="KN181" s="109"/>
      <c r="KO181" s="109"/>
      <c r="KP181" s="109"/>
      <c r="KQ181" s="109"/>
      <c r="KR181" s="109"/>
      <c r="KS181" s="109"/>
      <c r="KT181" s="109"/>
      <c r="KU181" s="109"/>
      <c r="KV181" s="109"/>
      <c r="KW181" s="109"/>
      <c r="KX181" s="109"/>
      <c r="KY181" s="109"/>
      <c r="KZ181" s="109"/>
      <c r="LA181" s="109"/>
      <c r="LB181" s="109"/>
      <c r="LC181" s="109"/>
      <c r="LD181" s="109"/>
      <c r="LE181" s="109"/>
      <c r="LF181" s="109"/>
      <c r="LG181" s="109"/>
      <c r="LH181" s="109"/>
      <c r="LI181" s="109"/>
      <c r="LJ181" s="109"/>
      <c r="LK181" s="109"/>
      <c r="LL181" s="109"/>
      <c r="LM181" s="109"/>
      <c r="LN181" s="109"/>
      <c r="LO181" s="109"/>
      <c r="LP181" s="109"/>
      <c r="LQ181" s="109"/>
      <c r="LR181" s="109"/>
      <c r="LS181" s="109"/>
      <c r="LT181" s="109"/>
      <c r="LU181" s="109"/>
      <c r="LV181" s="109"/>
      <c r="LW181" s="109"/>
      <c r="LX181" s="109"/>
      <c r="LY181" s="109"/>
      <c r="LZ181" s="109"/>
      <c r="MA181" s="109"/>
      <c r="MB181" s="109"/>
      <c r="MC181" s="109"/>
      <c r="MD181" s="109"/>
      <c r="ME181" s="109"/>
      <c r="MF181" s="109"/>
      <c r="MG181" s="109"/>
      <c r="MH181" s="109"/>
      <c r="MI181" s="109"/>
      <c r="MJ181" s="109"/>
      <c r="MK181" s="109"/>
      <c r="ML181" s="109"/>
      <c r="MM181" s="109"/>
      <c r="MN181" s="109"/>
      <c r="MO181" s="109"/>
      <c r="MP181" s="109"/>
      <c r="MQ181" s="109"/>
      <c r="MR181" s="109"/>
      <c r="MS181" s="109"/>
      <c r="MT181" s="109"/>
      <c r="MU181" s="109"/>
      <c r="MV181" s="109"/>
      <c r="MW181" s="109"/>
      <c r="MX181" s="109"/>
      <c r="MY181" s="109"/>
      <c r="MZ181" s="109"/>
      <c r="NA181" s="109"/>
      <c r="NB181" s="109"/>
      <c r="NC181" s="109"/>
      <c r="ND181" s="109"/>
      <c r="NE181" s="109"/>
      <c r="NF181" s="109"/>
      <c r="NG181" s="109"/>
      <c r="NH181" s="109"/>
      <c r="NI181" s="109"/>
      <c r="NJ181" s="109"/>
      <c r="NK181" s="109"/>
      <c r="NL181" s="109"/>
      <c r="NM181" s="109"/>
      <c r="NN181" s="109"/>
      <c r="NO181" s="109"/>
      <c r="NP181" s="109"/>
      <c r="NQ181" s="109"/>
      <c r="NR181" s="109"/>
      <c r="NS181" s="109"/>
      <c r="NT181" s="109"/>
      <c r="NU181" s="109"/>
      <c r="NV181" s="109"/>
      <c r="NW181" s="109"/>
      <c r="NX181" s="109"/>
      <c r="NY181" s="109"/>
      <c r="NZ181" s="109"/>
      <c r="OA181" s="109"/>
      <c r="OB181" s="109"/>
      <c r="OC181" s="109"/>
      <c r="OD181" s="109"/>
      <c r="OE181" s="109"/>
      <c r="OF181" s="109"/>
      <c r="OG181" s="109"/>
      <c r="OH181" s="109"/>
      <c r="OI181" s="109"/>
      <c r="OJ181" s="109"/>
      <c r="OK181" s="109"/>
      <c r="OL181" s="109"/>
      <c r="OM181" s="109"/>
      <c r="ON181" s="109"/>
      <c r="OO181" s="109"/>
      <c r="OP181" s="109"/>
      <c r="OQ181" s="109"/>
      <c r="OR181" s="109"/>
      <c r="OS181" s="109"/>
      <c r="OT181" s="109"/>
      <c r="OU181" s="109"/>
      <c r="OV181" s="109"/>
      <c r="OW181" s="109"/>
      <c r="OX181" s="109"/>
      <c r="OY181" s="109"/>
      <c r="OZ181" s="109"/>
      <c r="PA181" s="109"/>
      <c r="PB181" s="109"/>
      <c r="PC181" s="109"/>
      <c r="PD181" s="109"/>
      <c r="PE181" s="109"/>
      <c r="PF181" s="109"/>
      <c r="PG181" s="109"/>
      <c r="PH181" s="109"/>
      <c r="PI181" s="109"/>
      <c r="PJ181" s="109"/>
      <c r="PK181" s="109"/>
      <c r="PL181" s="109"/>
      <c r="PM181" s="109"/>
      <c r="PN181" s="109"/>
      <c r="PO181" s="109"/>
      <c r="PP181" s="109"/>
      <c r="PQ181" s="109"/>
      <c r="PR181" s="109"/>
      <c r="PS181" s="109"/>
      <c r="PT181" s="109"/>
      <c r="PU181" s="109"/>
      <c r="PV181" s="109"/>
      <c r="PW181" s="109"/>
      <c r="PX181" s="109"/>
      <c r="PY181" s="109"/>
      <c r="PZ181" s="109"/>
      <c r="QA181" s="109"/>
      <c r="QB181" s="109"/>
      <c r="QC181" s="109"/>
      <c r="QD181" s="109"/>
      <c r="QE181" s="109"/>
      <c r="QF181" s="109"/>
      <c r="QG181" s="109"/>
      <c r="QH181" s="109"/>
      <c r="QI181" s="109"/>
      <c r="QJ181" s="109"/>
      <c r="QK181" s="23">
        <f t="shared" si="3"/>
        <v>1.6</v>
      </c>
      <c r="QL181" s="125"/>
      <c r="QM181" s="125"/>
      <c r="QN181" s="125">
        <v>149.12</v>
      </c>
      <c r="QO181" s="125"/>
      <c r="QP181" s="125"/>
      <c r="QQ181" s="125"/>
      <c r="QR181" s="125"/>
      <c r="QS181" s="130"/>
    </row>
    <row r="182" spans="1:461" s="5" customFormat="1" ht="12.75" customHeight="1" x14ac:dyDescent="0.2">
      <c r="A182" s="52">
        <v>44656</v>
      </c>
      <c r="B182" s="90" t="s">
        <v>130</v>
      </c>
      <c r="C182" s="107"/>
      <c r="D182" s="107"/>
      <c r="E182" s="108"/>
      <c r="F182" s="108"/>
      <c r="G182" s="108"/>
      <c r="H182" s="108"/>
      <c r="I182" s="108"/>
      <c r="J182" s="108"/>
      <c r="K182" s="108"/>
      <c r="L182" s="108"/>
      <c r="M182" s="108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>
        <v>27</v>
      </c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>
        <v>40</v>
      </c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 s="109"/>
      <c r="BG182" s="109"/>
      <c r="BH182" s="109"/>
      <c r="BI182" s="109"/>
      <c r="BJ182" s="109"/>
      <c r="BK182" s="109"/>
      <c r="BL182" s="109"/>
      <c r="BM182" s="109"/>
      <c r="BN182" s="109"/>
      <c r="BO182" s="109"/>
      <c r="BP182" s="109"/>
      <c r="BQ182" s="109"/>
      <c r="BR182" s="109"/>
      <c r="BS182" s="109"/>
      <c r="BT182" s="109"/>
      <c r="BU182" s="109"/>
      <c r="BV182" s="109"/>
      <c r="BW182" s="109"/>
      <c r="BX182" s="109"/>
      <c r="BY182" s="109"/>
      <c r="BZ182" s="109"/>
      <c r="CA182" s="109"/>
      <c r="CB182" s="109"/>
      <c r="CC182" s="109"/>
      <c r="CD182" s="109"/>
      <c r="CE182" s="109"/>
      <c r="CF182" s="109"/>
      <c r="CG182" s="109"/>
      <c r="CH182" s="109"/>
      <c r="CI182" s="109"/>
      <c r="CJ182" s="109"/>
      <c r="CK182" s="109"/>
      <c r="CL182" s="109"/>
      <c r="CM182" s="109"/>
      <c r="CN182" s="109"/>
      <c r="CO182" s="109"/>
      <c r="CP182" s="109"/>
      <c r="CQ182" s="109"/>
      <c r="CR182" s="109"/>
      <c r="CS182" s="109"/>
      <c r="CT182" s="109"/>
      <c r="CU182" s="109"/>
      <c r="CV182" s="109"/>
      <c r="CW182" s="109"/>
      <c r="CX182" s="109"/>
      <c r="CY182" s="109"/>
      <c r="CZ182" s="109"/>
      <c r="DA182" s="109"/>
      <c r="DB182" s="109"/>
      <c r="DC182" s="109"/>
      <c r="DD182" s="109"/>
      <c r="DE182" s="109"/>
      <c r="DF182" s="109"/>
      <c r="DG182" s="109"/>
      <c r="DH182" s="109"/>
      <c r="DI182" s="109"/>
      <c r="DJ182" s="109"/>
      <c r="DK182" s="109"/>
      <c r="DL182" s="109"/>
      <c r="DM182" s="109"/>
      <c r="DN182" s="109"/>
      <c r="DO182" s="109"/>
      <c r="DP182" s="109"/>
      <c r="DQ182" s="109"/>
      <c r="DR182" s="109"/>
      <c r="DS182" s="109"/>
      <c r="DT182" s="109"/>
      <c r="DU182" s="109"/>
      <c r="DV182" s="109"/>
      <c r="DW182" s="109"/>
      <c r="DX182" s="109"/>
      <c r="DY182" s="109"/>
      <c r="DZ182" s="109"/>
      <c r="EA182" s="109"/>
      <c r="EB182" s="109"/>
      <c r="EC182" s="109"/>
      <c r="ED182" s="109"/>
      <c r="EE182" s="109"/>
      <c r="EF182" s="109"/>
      <c r="EG182" s="109"/>
      <c r="EH182" s="109"/>
      <c r="EI182" s="109"/>
      <c r="EJ182" s="109"/>
      <c r="EK182" s="109"/>
      <c r="EL182" s="109"/>
      <c r="EM182" s="109"/>
      <c r="EN182" s="109"/>
      <c r="EO182" s="109"/>
      <c r="EP182" s="109"/>
      <c r="EQ182" s="109"/>
      <c r="ER182" s="109"/>
      <c r="ES182" s="109"/>
      <c r="ET182" s="109"/>
      <c r="EU182" s="109"/>
      <c r="EV182" s="109"/>
      <c r="EW182" s="109"/>
      <c r="EX182" s="109"/>
      <c r="EY182" s="109"/>
      <c r="EZ182" s="109"/>
      <c r="FA182" s="109"/>
      <c r="FB182" s="109"/>
      <c r="FC182" s="109"/>
      <c r="FD182" s="109"/>
      <c r="FE182" s="109"/>
      <c r="FF182" s="109"/>
      <c r="FG182" s="109"/>
      <c r="FH182" s="109"/>
      <c r="FI182" s="109"/>
      <c r="FJ182" s="109"/>
      <c r="FK182" s="109"/>
      <c r="FL182" s="109"/>
      <c r="FM182" s="109"/>
      <c r="FN182" s="109"/>
      <c r="FO182" s="109"/>
      <c r="FP182" s="109"/>
      <c r="FQ182" s="109"/>
      <c r="FR182" s="109"/>
      <c r="FS182" s="109"/>
      <c r="FT182" s="109"/>
      <c r="FU182" s="109"/>
      <c r="FV182" s="109"/>
      <c r="FW182" s="109"/>
      <c r="FX182" s="109"/>
      <c r="FY182" s="109"/>
      <c r="FZ182" s="109"/>
      <c r="GA182" s="109"/>
      <c r="GB182" s="109"/>
      <c r="GC182" s="109"/>
      <c r="GD182" s="109"/>
      <c r="GE182" s="109"/>
      <c r="GF182" s="109"/>
      <c r="GG182" s="109"/>
      <c r="GH182" s="109"/>
      <c r="GI182" s="109"/>
      <c r="GJ182" s="109"/>
      <c r="GK182" s="109"/>
      <c r="GL182" s="109"/>
      <c r="GM182" s="109"/>
      <c r="GN182" s="109"/>
      <c r="GO182" s="109"/>
      <c r="GP182" s="109"/>
      <c r="GQ182" s="109"/>
      <c r="GR182" s="109"/>
      <c r="GS182" s="109"/>
      <c r="GT182" s="109"/>
      <c r="GU182" s="109"/>
      <c r="GV182" s="109"/>
      <c r="GW182" s="109"/>
      <c r="GX182" s="109"/>
      <c r="GY182" s="109"/>
      <c r="GZ182" s="109"/>
      <c r="HA182" s="109">
        <v>50</v>
      </c>
      <c r="HB182" s="109"/>
      <c r="HC182" s="109"/>
      <c r="HD182" s="109"/>
      <c r="HE182" s="109"/>
      <c r="HF182" s="109"/>
      <c r="HG182" s="109"/>
      <c r="HH182" s="109"/>
      <c r="HI182" s="109"/>
      <c r="HJ182" s="109"/>
      <c r="HK182" s="109"/>
      <c r="HL182" s="109"/>
      <c r="HM182" s="109"/>
      <c r="HN182" s="109"/>
      <c r="HO182" s="109"/>
      <c r="HP182" s="109"/>
      <c r="HQ182" s="109"/>
      <c r="HR182" s="109"/>
      <c r="HS182" s="109"/>
      <c r="HT182" s="109"/>
      <c r="HU182" s="109"/>
      <c r="HV182" s="109"/>
      <c r="HW182" s="109"/>
      <c r="HX182" s="109"/>
      <c r="HY182" s="109"/>
      <c r="HZ182" s="109"/>
      <c r="IA182" s="109"/>
      <c r="IB182" s="109"/>
      <c r="IC182" s="109"/>
      <c r="ID182" s="109"/>
      <c r="IE182" s="109"/>
      <c r="IF182" s="109"/>
      <c r="IG182" s="109"/>
      <c r="IH182" s="109"/>
      <c r="II182" s="109"/>
      <c r="IJ182" s="109"/>
      <c r="IK182" s="109"/>
      <c r="IL182" s="109"/>
      <c r="IM182" s="109"/>
      <c r="IN182" s="109"/>
      <c r="IO182" s="109">
        <v>40</v>
      </c>
      <c r="IP182" s="109"/>
      <c r="IQ182" s="109"/>
      <c r="IR182" s="109"/>
      <c r="IS182" s="109"/>
      <c r="IT182" s="109"/>
      <c r="IU182" s="109"/>
      <c r="IV182" s="109"/>
      <c r="IW182" s="109"/>
      <c r="IX182" s="109"/>
      <c r="IY182" s="109"/>
      <c r="IZ182" s="109"/>
      <c r="JA182" s="109"/>
      <c r="JB182" s="109"/>
      <c r="JC182" s="109"/>
      <c r="JD182" s="109"/>
      <c r="JE182" s="109"/>
      <c r="JF182" s="109"/>
      <c r="JG182" s="109"/>
      <c r="JH182" s="109"/>
      <c r="JI182" s="109"/>
      <c r="JJ182" s="109"/>
      <c r="JK182" s="109"/>
      <c r="JL182" s="109"/>
      <c r="JM182" s="109"/>
      <c r="JN182" s="109"/>
      <c r="JO182" s="109"/>
      <c r="JP182" s="109"/>
      <c r="JQ182" s="109"/>
      <c r="JR182" s="109"/>
      <c r="JS182" s="109"/>
      <c r="JT182" s="109"/>
      <c r="JU182" s="109"/>
      <c r="JV182" s="109"/>
      <c r="JW182" s="109"/>
      <c r="JX182" s="109"/>
      <c r="JY182" s="109"/>
      <c r="JZ182" s="109"/>
      <c r="KA182" s="109"/>
      <c r="KB182" s="109"/>
      <c r="KC182" s="109"/>
      <c r="KD182" s="109"/>
      <c r="KE182" s="109"/>
      <c r="KF182" s="109"/>
      <c r="KG182" s="109"/>
      <c r="KH182" s="109"/>
      <c r="KI182" s="109"/>
      <c r="KJ182" s="109"/>
      <c r="KK182" s="109"/>
      <c r="KL182" s="109"/>
      <c r="KM182" s="109"/>
      <c r="KN182" s="109"/>
      <c r="KO182" s="109"/>
      <c r="KP182" s="109"/>
      <c r="KQ182" s="109"/>
      <c r="KR182" s="109"/>
      <c r="KS182" s="109"/>
      <c r="KT182" s="109"/>
      <c r="KU182" s="109"/>
      <c r="KV182" s="109"/>
      <c r="KW182" s="109"/>
      <c r="KX182" s="109"/>
      <c r="KY182" s="109"/>
      <c r="KZ182" s="109"/>
      <c r="LA182" s="109"/>
      <c r="LB182" s="109"/>
      <c r="LC182" s="109"/>
      <c r="LD182" s="109"/>
      <c r="LE182" s="109"/>
      <c r="LF182" s="109"/>
      <c r="LG182" s="109"/>
      <c r="LH182" s="109"/>
      <c r="LI182" s="109"/>
      <c r="LJ182" s="109"/>
      <c r="LK182" s="109"/>
      <c r="LL182" s="109"/>
      <c r="LM182" s="109"/>
      <c r="LN182" s="109"/>
      <c r="LO182" s="109"/>
      <c r="LP182" s="109"/>
      <c r="LQ182" s="109"/>
      <c r="LR182" s="109"/>
      <c r="LS182" s="109"/>
      <c r="LT182" s="109"/>
      <c r="LU182" s="109"/>
      <c r="LV182" s="109"/>
      <c r="LW182" s="109"/>
      <c r="LX182" s="109"/>
      <c r="LY182" s="109"/>
      <c r="LZ182" s="109"/>
      <c r="MA182" s="109"/>
      <c r="MB182" s="109"/>
      <c r="MC182" s="109"/>
      <c r="MD182" s="109"/>
      <c r="ME182" s="109"/>
      <c r="MF182" s="109"/>
      <c r="MG182" s="109"/>
      <c r="MH182" s="109"/>
      <c r="MI182" s="109"/>
      <c r="MJ182" s="109"/>
      <c r="MK182" s="109"/>
      <c r="ML182" s="109"/>
      <c r="MM182" s="109"/>
      <c r="MN182" s="109"/>
      <c r="MO182" s="109"/>
      <c r="MP182" s="109"/>
      <c r="MQ182" s="109"/>
      <c r="MR182" s="109"/>
      <c r="MS182" s="109"/>
      <c r="MT182" s="109"/>
      <c r="MU182" s="109"/>
      <c r="MV182" s="109"/>
      <c r="MW182" s="109"/>
      <c r="MX182" s="109"/>
      <c r="MY182" s="109"/>
      <c r="MZ182" s="109"/>
      <c r="NA182" s="109"/>
      <c r="NB182" s="109"/>
      <c r="NC182" s="109"/>
      <c r="ND182" s="109"/>
      <c r="NE182" s="109"/>
      <c r="NF182" s="109"/>
      <c r="NG182" s="109"/>
      <c r="NH182" s="109"/>
      <c r="NI182" s="109"/>
      <c r="NJ182" s="109"/>
      <c r="NK182" s="109"/>
      <c r="NL182" s="109"/>
      <c r="NM182" s="109"/>
      <c r="NN182" s="109"/>
      <c r="NO182" s="109"/>
      <c r="NP182" s="109"/>
      <c r="NQ182" s="109"/>
      <c r="NR182" s="109"/>
      <c r="NS182" s="109"/>
      <c r="NT182" s="109"/>
      <c r="NU182" s="109"/>
      <c r="NV182" s="109"/>
      <c r="NW182" s="109"/>
      <c r="NX182" s="109"/>
      <c r="NY182" s="109"/>
      <c r="NZ182" s="109"/>
      <c r="OA182" s="109"/>
      <c r="OB182" s="109"/>
      <c r="OC182" s="109"/>
      <c r="OD182" s="109"/>
      <c r="OE182" s="109"/>
      <c r="OF182" s="109"/>
      <c r="OG182" s="109"/>
      <c r="OH182" s="109"/>
      <c r="OI182" s="109"/>
      <c r="OJ182" s="109"/>
      <c r="OK182" s="109"/>
      <c r="OL182" s="109"/>
      <c r="OM182" s="109"/>
      <c r="ON182" s="109"/>
      <c r="OO182" s="109"/>
      <c r="OP182" s="109"/>
      <c r="OQ182" s="109"/>
      <c r="OR182" s="109"/>
      <c r="OS182" s="109"/>
      <c r="OT182" s="109"/>
      <c r="OU182" s="109"/>
      <c r="OV182" s="109"/>
      <c r="OW182" s="109"/>
      <c r="OX182" s="109"/>
      <c r="OY182" s="109"/>
      <c r="OZ182" s="109"/>
      <c r="PA182" s="109"/>
      <c r="PB182" s="109"/>
      <c r="PC182" s="109"/>
      <c r="PD182" s="109"/>
      <c r="PE182" s="109"/>
      <c r="PF182" s="109"/>
      <c r="PG182" s="109"/>
      <c r="PH182" s="109"/>
      <c r="PI182" s="109"/>
      <c r="PJ182" s="109"/>
      <c r="PK182" s="109"/>
      <c r="PL182" s="109"/>
      <c r="PM182" s="109"/>
      <c r="PN182" s="109"/>
      <c r="PO182" s="109"/>
      <c r="PP182" s="109"/>
      <c r="PQ182" s="109"/>
      <c r="PR182" s="109"/>
      <c r="PS182" s="109"/>
      <c r="PT182" s="109"/>
      <c r="PU182" s="109"/>
      <c r="PV182" s="109"/>
      <c r="PW182" s="109"/>
      <c r="PX182" s="109"/>
      <c r="PY182" s="109"/>
      <c r="PZ182" s="109"/>
      <c r="QA182" s="109"/>
      <c r="QB182" s="109"/>
      <c r="QC182" s="109"/>
      <c r="QD182" s="109"/>
      <c r="QE182" s="109"/>
      <c r="QF182" s="109"/>
      <c r="QG182" s="109"/>
      <c r="QH182" s="109"/>
      <c r="QI182" s="109"/>
      <c r="QJ182" s="109"/>
      <c r="QK182" s="23">
        <f t="shared" si="3"/>
        <v>157</v>
      </c>
      <c r="QL182" s="125"/>
      <c r="QM182" s="125"/>
      <c r="QN182" s="125">
        <v>4148.43</v>
      </c>
      <c r="QO182" s="125">
        <f>1500+700+1000+1921.86</f>
        <v>5121.8599999999997</v>
      </c>
      <c r="QP182" s="125"/>
      <c r="QQ182" s="125"/>
      <c r="QR182" s="125"/>
      <c r="QS182" s="130"/>
    </row>
    <row r="183" spans="1:461" s="5" customFormat="1" ht="12.75" customHeight="1" x14ac:dyDescent="0.2">
      <c r="A183" s="52">
        <v>44656</v>
      </c>
      <c r="B183" s="90" t="s">
        <v>511</v>
      </c>
      <c r="C183" s="107"/>
      <c r="D183" s="107"/>
      <c r="E183" s="108"/>
      <c r="F183" s="108"/>
      <c r="G183" s="108"/>
      <c r="H183" s="108"/>
      <c r="I183" s="108"/>
      <c r="J183" s="108"/>
      <c r="K183" s="108"/>
      <c r="L183" s="108"/>
      <c r="M183" s="108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 s="109"/>
      <c r="BG183" s="109"/>
      <c r="BH183" s="109"/>
      <c r="BI183" s="109"/>
      <c r="BJ183" s="109"/>
      <c r="BK183" s="109"/>
      <c r="BL183" s="109"/>
      <c r="BM183" s="109"/>
      <c r="BN183" s="109"/>
      <c r="BO183" s="109"/>
      <c r="BP183" s="109"/>
      <c r="BQ183" s="109"/>
      <c r="BR183" s="109"/>
      <c r="BS183" s="109"/>
      <c r="BT183" s="109"/>
      <c r="BU183" s="109"/>
      <c r="BV183" s="109"/>
      <c r="BW183" s="109"/>
      <c r="BX183" s="109"/>
      <c r="BY183" s="109"/>
      <c r="BZ183" s="109"/>
      <c r="CA183" s="109"/>
      <c r="CB183" s="109"/>
      <c r="CC183" s="109"/>
      <c r="CD183" s="109"/>
      <c r="CE183" s="109"/>
      <c r="CF183" s="109"/>
      <c r="CG183" s="109"/>
      <c r="CH183" s="109"/>
      <c r="CI183" s="109"/>
      <c r="CJ183" s="109"/>
      <c r="CK183" s="109"/>
      <c r="CL183" s="109"/>
      <c r="CM183" s="109"/>
      <c r="CN183" s="109"/>
      <c r="CO183" s="109"/>
      <c r="CP183" s="109"/>
      <c r="CQ183" s="109"/>
      <c r="CR183" s="109"/>
      <c r="CS183" s="109"/>
      <c r="CT183" s="109"/>
      <c r="CU183" s="109"/>
      <c r="CV183" s="109"/>
      <c r="CW183" s="109"/>
      <c r="CX183" s="109"/>
      <c r="CY183" s="109"/>
      <c r="CZ183" s="109"/>
      <c r="DA183" s="109"/>
      <c r="DB183" s="109"/>
      <c r="DC183" s="109"/>
      <c r="DD183" s="109"/>
      <c r="DE183" s="109"/>
      <c r="DF183" s="109"/>
      <c r="DG183" s="109"/>
      <c r="DH183" s="109"/>
      <c r="DI183" s="109"/>
      <c r="DJ183" s="109"/>
      <c r="DK183" s="109"/>
      <c r="DL183" s="109"/>
      <c r="DM183" s="109"/>
      <c r="DN183" s="109"/>
      <c r="DO183" s="109"/>
      <c r="DP183" s="109"/>
      <c r="DQ183" s="109"/>
      <c r="DR183" s="109"/>
      <c r="DS183" s="109"/>
      <c r="DT183" s="109"/>
      <c r="DU183" s="109"/>
      <c r="DV183" s="109"/>
      <c r="DW183" s="109"/>
      <c r="DX183" s="109"/>
      <c r="DY183" s="109"/>
      <c r="DZ183" s="109"/>
      <c r="EA183" s="109"/>
      <c r="EB183" s="109"/>
      <c r="EC183" s="109"/>
      <c r="ED183" s="109"/>
      <c r="EE183" s="109"/>
      <c r="EF183" s="109"/>
      <c r="EG183" s="109"/>
      <c r="EH183" s="109"/>
      <c r="EI183" s="109"/>
      <c r="EJ183" s="109"/>
      <c r="EK183" s="109"/>
      <c r="EL183" s="109"/>
      <c r="EM183" s="109"/>
      <c r="EN183" s="109"/>
      <c r="EO183" s="109"/>
      <c r="EP183" s="109"/>
      <c r="EQ183" s="109"/>
      <c r="ER183" s="109"/>
      <c r="ES183" s="109"/>
      <c r="ET183" s="109"/>
      <c r="EU183" s="109"/>
      <c r="EV183" s="109"/>
      <c r="EW183" s="109"/>
      <c r="EX183" s="109"/>
      <c r="EY183" s="109"/>
      <c r="EZ183" s="109"/>
      <c r="FA183" s="109"/>
      <c r="FB183" s="109"/>
      <c r="FC183" s="109"/>
      <c r="FD183" s="109"/>
      <c r="FE183" s="109"/>
      <c r="FF183" s="109"/>
      <c r="FG183" s="109"/>
      <c r="FH183" s="109"/>
      <c r="FI183" s="109"/>
      <c r="FJ183" s="109"/>
      <c r="FK183" s="109"/>
      <c r="FL183" s="109"/>
      <c r="FM183" s="109"/>
      <c r="FN183" s="109"/>
      <c r="FO183" s="109"/>
      <c r="FP183" s="109"/>
      <c r="FQ183" s="109"/>
      <c r="FR183" s="109"/>
      <c r="FS183" s="109"/>
      <c r="FT183" s="109"/>
      <c r="FU183" s="109"/>
      <c r="FV183" s="109"/>
      <c r="FW183" s="109"/>
      <c r="FX183" s="109"/>
      <c r="FY183" s="109"/>
      <c r="FZ183" s="109"/>
      <c r="GA183" s="109"/>
      <c r="GB183" s="109"/>
      <c r="GC183" s="109"/>
      <c r="GD183" s="109"/>
      <c r="GE183" s="109"/>
      <c r="GF183" s="109"/>
      <c r="GG183" s="109"/>
      <c r="GH183" s="109"/>
      <c r="GI183" s="109"/>
      <c r="GJ183" s="109"/>
      <c r="GK183" s="109"/>
      <c r="GL183" s="109"/>
      <c r="GM183" s="109"/>
      <c r="GN183" s="109"/>
      <c r="GO183" s="109"/>
      <c r="GP183" s="109"/>
      <c r="GQ183" s="109"/>
      <c r="GR183" s="109"/>
      <c r="GS183" s="109"/>
      <c r="GT183" s="109"/>
      <c r="GU183" s="109"/>
      <c r="GV183" s="109"/>
      <c r="GW183" s="109"/>
      <c r="GX183" s="109"/>
      <c r="GY183" s="109"/>
      <c r="GZ183" s="109"/>
      <c r="HA183" s="109"/>
      <c r="HB183" s="109"/>
      <c r="HC183" s="109"/>
      <c r="HD183" s="109"/>
      <c r="HE183" s="109"/>
      <c r="HF183" s="109"/>
      <c r="HG183" s="109">
        <v>3</v>
      </c>
      <c r="HH183" s="109"/>
      <c r="HI183" s="109"/>
      <c r="HJ183" s="109"/>
      <c r="HK183" s="109"/>
      <c r="HL183" s="109"/>
      <c r="HM183" s="109"/>
      <c r="HN183" s="109"/>
      <c r="HO183" s="109"/>
      <c r="HP183" s="109"/>
      <c r="HQ183" s="109"/>
      <c r="HR183" s="109"/>
      <c r="HS183" s="109"/>
      <c r="HT183" s="109"/>
      <c r="HU183" s="109"/>
      <c r="HV183" s="109"/>
      <c r="HW183" s="109"/>
      <c r="HX183" s="109"/>
      <c r="HY183" s="109"/>
      <c r="HZ183" s="109"/>
      <c r="IA183" s="109"/>
      <c r="IB183" s="109"/>
      <c r="IC183" s="109"/>
      <c r="ID183" s="109"/>
      <c r="IE183" s="109"/>
      <c r="IF183" s="109"/>
      <c r="IG183" s="109"/>
      <c r="IH183" s="109"/>
      <c r="II183" s="109"/>
      <c r="IJ183" s="109"/>
      <c r="IK183" s="109"/>
      <c r="IL183" s="109"/>
      <c r="IM183" s="109"/>
      <c r="IN183" s="109"/>
      <c r="IO183" s="109"/>
      <c r="IP183" s="109"/>
      <c r="IQ183" s="109"/>
      <c r="IR183" s="109"/>
      <c r="IS183" s="109"/>
      <c r="IT183" s="109"/>
      <c r="IU183" s="109"/>
      <c r="IV183" s="109"/>
      <c r="IW183" s="109"/>
      <c r="IX183" s="109"/>
      <c r="IY183" s="109"/>
      <c r="IZ183" s="109"/>
      <c r="JA183" s="109"/>
      <c r="JB183" s="109"/>
      <c r="JC183" s="109"/>
      <c r="JD183" s="109"/>
      <c r="JE183" s="109"/>
      <c r="JF183" s="109"/>
      <c r="JG183" s="109"/>
      <c r="JH183" s="109"/>
      <c r="JI183" s="109"/>
      <c r="JJ183" s="109"/>
      <c r="JK183" s="109"/>
      <c r="JL183" s="109"/>
      <c r="JM183" s="109"/>
      <c r="JN183" s="109"/>
      <c r="JO183" s="109"/>
      <c r="JP183" s="109"/>
      <c r="JQ183" s="109"/>
      <c r="JR183" s="109"/>
      <c r="JS183" s="109"/>
      <c r="JT183" s="109"/>
      <c r="JU183" s="109"/>
      <c r="JV183" s="109"/>
      <c r="JW183" s="109"/>
      <c r="JX183" s="109"/>
      <c r="JY183" s="109"/>
      <c r="JZ183" s="109"/>
      <c r="KA183" s="109"/>
      <c r="KB183" s="109"/>
      <c r="KC183" s="109"/>
      <c r="KD183" s="109"/>
      <c r="KE183" s="109"/>
      <c r="KF183" s="109"/>
      <c r="KG183" s="109"/>
      <c r="KH183" s="109"/>
      <c r="KI183" s="109"/>
      <c r="KJ183" s="109"/>
      <c r="KK183" s="109"/>
      <c r="KL183" s="109"/>
      <c r="KM183" s="109"/>
      <c r="KN183" s="109"/>
      <c r="KO183" s="109"/>
      <c r="KP183" s="109"/>
      <c r="KQ183" s="109"/>
      <c r="KR183" s="109"/>
      <c r="KS183" s="109"/>
      <c r="KT183" s="109"/>
      <c r="KU183" s="109"/>
      <c r="KV183" s="109"/>
      <c r="KW183" s="109"/>
      <c r="KX183" s="109"/>
      <c r="KY183" s="109"/>
      <c r="KZ183" s="109"/>
      <c r="LA183" s="109"/>
      <c r="LB183" s="109"/>
      <c r="LC183" s="109"/>
      <c r="LD183" s="109"/>
      <c r="LE183" s="109"/>
      <c r="LF183" s="109"/>
      <c r="LG183" s="109"/>
      <c r="LH183" s="109"/>
      <c r="LI183" s="109"/>
      <c r="LJ183" s="109"/>
      <c r="LK183" s="109"/>
      <c r="LL183" s="109"/>
      <c r="LM183" s="109"/>
      <c r="LN183" s="109"/>
      <c r="LO183" s="109"/>
      <c r="LP183" s="109"/>
      <c r="LQ183" s="109"/>
      <c r="LR183" s="109"/>
      <c r="LS183" s="109"/>
      <c r="LT183" s="109"/>
      <c r="LU183" s="109"/>
      <c r="LV183" s="109"/>
      <c r="LW183" s="109"/>
      <c r="LX183" s="109"/>
      <c r="LY183" s="109"/>
      <c r="LZ183" s="109"/>
      <c r="MA183" s="109"/>
      <c r="MB183" s="109"/>
      <c r="MC183" s="109"/>
      <c r="MD183" s="109"/>
      <c r="ME183" s="109"/>
      <c r="MF183" s="109"/>
      <c r="MG183" s="109"/>
      <c r="MH183" s="109"/>
      <c r="MI183" s="109"/>
      <c r="MJ183" s="109"/>
      <c r="MK183" s="109"/>
      <c r="ML183" s="109"/>
      <c r="MM183" s="109"/>
      <c r="MN183" s="109"/>
      <c r="MO183" s="109"/>
      <c r="MP183" s="109"/>
      <c r="MQ183" s="109"/>
      <c r="MR183" s="109"/>
      <c r="MS183" s="109"/>
      <c r="MT183" s="109"/>
      <c r="MU183" s="109"/>
      <c r="MV183" s="109"/>
      <c r="MW183" s="109"/>
      <c r="MX183" s="109"/>
      <c r="MY183" s="109"/>
      <c r="MZ183" s="109"/>
      <c r="NA183" s="109"/>
      <c r="NB183" s="109"/>
      <c r="NC183" s="109"/>
      <c r="ND183" s="109"/>
      <c r="NE183" s="109"/>
      <c r="NF183" s="109"/>
      <c r="NG183" s="109"/>
      <c r="NH183" s="109"/>
      <c r="NI183" s="109"/>
      <c r="NJ183" s="109"/>
      <c r="NK183" s="109"/>
      <c r="NL183" s="109"/>
      <c r="NM183" s="109"/>
      <c r="NN183" s="109"/>
      <c r="NO183" s="109"/>
      <c r="NP183" s="109"/>
      <c r="NQ183" s="109"/>
      <c r="NR183" s="109"/>
      <c r="NS183" s="109"/>
      <c r="NT183" s="109"/>
      <c r="NU183" s="109"/>
      <c r="NV183" s="109"/>
      <c r="NW183" s="109"/>
      <c r="NX183" s="109"/>
      <c r="NY183" s="109"/>
      <c r="NZ183" s="109"/>
      <c r="OA183" s="109"/>
      <c r="OB183" s="109"/>
      <c r="OC183" s="109"/>
      <c r="OD183" s="109"/>
      <c r="OE183" s="109"/>
      <c r="OF183" s="109"/>
      <c r="OG183" s="109"/>
      <c r="OH183" s="109"/>
      <c r="OI183" s="109"/>
      <c r="OJ183" s="109"/>
      <c r="OK183" s="109"/>
      <c r="OL183" s="109"/>
      <c r="OM183" s="109"/>
      <c r="ON183" s="109"/>
      <c r="OO183" s="109"/>
      <c r="OP183" s="109"/>
      <c r="OQ183" s="109"/>
      <c r="OR183" s="109"/>
      <c r="OS183" s="109"/>
      <c r="OT183" s="109"/>
      <c r="OU183" s="109"/>
      <c r="OV183" s="109"/>
      <c r="OW183" s="109"/>
      <c r="OX183" s="109"/>
      <c r="OY183" s="109"/>
      <c r="OZ183" s="109"/>
      <c r="PA183" s="109"/>
      <c r="PB183" s="109"/>
      <c r="PC183" s="109"/>
      <c r="PD183" s="109"/>
      <c r="PE183" s="109"/>
      <c r="PF183" s="109"/>
      <c r="PG183" s="109"/>
      <c r="PH183" s="109"/>
      <c r="PI183" s="109"/>
      <c r="PJ183" s="109"/>
      <c r="PK183" s="109"/>
      <c r="PL183" s="109"/>
      <c r="PM183" s="109"/>
      <c r="PN183" s="109"/>
      <c r="PO183" s="109"/>
      <c r="PP183" s="109"/>
      <c r="PQ183" s="109"/>
      <c r="PR183" s="109"/>
      <c r="PS183" s="109"/>
      <c r="PT183" s="109"/>
      <c r="PU183" s="109"/>
      <c r="PV183" s="109"/>
      <c r="PW183" s="109"/>
      <c r="PX183" s="109"/>
      <c r="PY183" s="109"/>
      <c r="PZ183" s="109"/>
      <c r="QA183" s="109"/>
      <c r="QB183" s="109"/>
      <c r="QC183" s="109"/>
      <c r="QD183" s="109"/>
      <c r="QE183" s="109"/>
      <c r="QF183" s="109"/>
      <c r="QG183" s="109"/>
      <c r="QH183" s="109"/>
      <c r="QI183" s="109"/>
      <c r="QJ183" s="109"/>
      <c r="QK183" s="23">
        <f t="shared" si="3"/>
        <v>3</v>
      </c>
      <c r="QL183" s="125"/>
      <c r="QM183" s="125"/>
      <c r="QN183" s="125"/>
      <c r="QO183" s="125">
        <v>151.99</v>
      </c>
      <c r="QP183" s="125"/>
      <c r="QQ183" s="125"/>
      <c r="QR183" s="125"/>
      <c r="QS183" s="130"/>
    </row>
    <row r="184" spans="1:461" s="5" customFormat="1" ht="12.75" customHeight="1" x14ac:dyDescent="0.2">
      <c r="A184" s="52">
        <v>44656</v>
      </c>
      <c r="B184" s="98" t="s">
        <v>512</v>
      </c>
      <c r="C184" s="107"/>
      <c r="D184" s="107"/>
      <c r="E184" s="108"/>
      <c r="F184" s="108"/>
      <c r="G184" s="108"/>
      <c r="H184" s="108"/>
      <c r="I184" s="108"/>
      <c r="J184" s="108"/>
      <c r="K184" s="108"/>
      <c r="L184" s="108"/>
      <c r="M184" s="108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 s="109"/>
      <c r="BG184" s="109"/>
      <c r="BH184" s="109"/>
      <c r="BI184" s="109"/>
      <c r="BJ184" s="109"/>
      <c r="BK184" s="109"/>
      <c r="BL184" s="109"/>
      <c r="BM184" s="109"/>
      <c r="BN184" s="109"/>
      <c r="BO184" s="109"/>
      <c r="BP184" s="109"/>
      <c r="BQ184" s="109"/>
      <c r="BR184" s="109"/>
      <c r="BS184" s="109"/>
      <c r="BT184" s="109"/>
      <c r="BU184" s="109"/>
      <c r="BV184" s="109"/>
      <c r="BW184" s="109"/>
      <c r="BX184" s="109"/>
      <c r="BY184" s="109"/>
      <c r="BZ184" s="109"/>
      <c r="CA184" s="109"/>
      <c r="CB184" s="109"/>
      <c r="CC184" s="109"/>
      <c r="CD184" s="109"/>
      <c r="CE184" s="109"/>
      <c r="CF184" s="109"/>
      <c r="CG184" s="109"/>
      <c r="CH184" s="109"/>
      <c r="CI184" s="109"/>
      <c r="CJ184" s="109"/>
      <c r="CK184" s="109"/>
      <c r="CL184" s="109"/>
      <c r="CM184" s="109"/>
      <c r="CN184" s="109"/>
      <c r="CO184" s="109"/>
      <c r="CP184" s="109"/>
      <c r="CQ184" s="109"/>
      <c r="CR184" s="109"/>
      <c r="CS184" s="109"/>
      <c r="CT184" s="109"/>
      <c r="CU184" s="109"/>
      <c r="CV184" s="109"/>
      <c r="CW184" s="109"/>
      <c r="CX184" s="109"/>
      <c r="CY184" s="109"/>
      <c r="CZ184" s="109"/>
      <c r="DA184" s="109"/>
      <c r="DB184" s="109"/>
      <c r="DC184" s="109"/>
      <c r="DD184" s="109"/>
      <c r="DE184" s="109"/>
      <c r="DF184" s="109"/>
      <c r="DG184" s="109"/>
      <c r="DH184" s="109"/>
      <c r="DI184" s="109"/>
      <c r="DJ184" s="109"/>
      <c r="DK184" s="109"/>
      <c r="DL184" s="109"/>
      <c r="DM184" s="109"/>
      <c r="DN184" s="109"/>
      <c r="DO184" s="109"/>
      <c r="DP184" s="109"/>
      <c r="DQ184" s="109"/>
      <c r="DR184" s="109"/>
      <c r="DS184" s="109"/>
      <c r="DT184" s="109"/>
      <c r="DU184" s="109"/>
      <c r="DV184" s="109"/>
      <c r="DW184" s="109"/>
      <c r="DX184" s="109"/>
      <c r="DY184" s="109"/>
      <c r="DZ184" s="109"/>
      <c r="EA184" s="109"/>
      <c r="EB184" s="109"/>
      <c r="EC184" s="109"/>
      <c r="ED184" s="109"/>
      <c r="EE184" s="109"/>
      <c r="EF184" s="109"/>
      <c r="EG184" s="109"/>
      <c r="EH184" s="109"/>
      <c r="EI184" s="109"/>
      <c r="EJ184" s="109"/>
      <c r="EK184" s="109"/>
      <c r="EL184" s="109"/>
      <c r="EM184" s="109"/>
      <c r="EN184" s="109"/>
      <c r="EO184" s="109"/>
      <c r="EP184" s="109"/>
      <c r="EQ184" s="109"/>
      <c r="ER184" s="109"/>
      <c r="ES184" s="109"/>
      <c r="ET184" s="109"/>
      <c r="EU184" s="109"/>
      <c r="EV184" s="109"/>
      <c r="EW184" s="109"/>
      <c r="EX184" s="109"/>
      <c r="EY184" s="109"/>
      <c r="EZ184" s="109"/>
      <c r="FA184" s="109"/>
      <c r="FB184" s="109"/>
      <c r="FC184" s="109"/>
      <c r="FD184" s="109"/>
      <c r="FE184" s="109"/>
      <c r="FF184" s="109"/>
      <c r="FG184" s="109"/>
      <c r="FH184" s="109"/>
      <c r="FI184" s="109"/>
      <c r="FJ184" s="109"/>
      <c r="FK184" s="109"/>
      <c r="FL184" s="109"/>
      <c r="FM184" s="109"/>
      <c r="FN184" s="109"/>
      <c r="FO184" s="109"/>
      <c r="FP184" s="109"/>
      <c r="FQ184" s="109"/>
      <c r="FR184" s="109"/>
      <c r="FS184" s="109"/>
      <c r="FT184" s="109"/>
      <c r="FU184" s="109"/>
      <c r="FV184" s="109"/>
      <c r="FW184" s="109"/>
      <c r="FX184" s="109"/>
      <c r="FY184" s="109"/>
      <c r="FZ184" s="109"/>
      <c r="GA184" s="109"/>
      <c r="GB184" s="109"/>
      <c r="GC184" s="109"/>
      <c r="GD184" s="109"/>
      <c r="GE184" s="109"/>
      <c r="GF184" s="109"/>
      <c r="GG184" s="109"/>
      <c r="GH184" s="109"/>
      <c r="GI184" s="109"/>
      <c r="GJ184" s="109"/>
      <c r="GK184" s="109"/>
      <c r="GL184" s="109"/>
      <c r="GM184" s="109"/>
      <c r="GN184" s="109"/>
      <c r="GO184" s="109"/>
      <c r="GP184" s="109"/>
      <c r="GQ184" s="109"/>
      <c r="GR184" s="109"/>
      <c r="GS184" s="109"/>
      <c r="GT184" s="109"/>
      <c r="GU184" s="109"/>
      <c r="GV184" s="109">
        <v>10</v>
      </c>
      <c r="GW184" s="109"/>
      <c r="GX184" s="109"/>
      <c r="GY184" s="109"/>
      <c r="GZ184" s="109"/>
      <c r="HA184" s="109"/>
      <c r="HB184" s="109"/>
      <c r="HC184" s="109"/>
      <c r="HD184" s="109"/>
      <c r="HE184" s="109"/>
      <c r="HF184" s="109"/>
      <c r="HG184" s="109"/>
      <c r="HH184" s="109"/>
      <c r="HI184" s="109"/>
      <c r="HJ184" s="109"/>
      <c r="HK184" s="109"/>
      <c r="HL184" s="109"/>
      <c r="HM184" s="109"/>
      <c r="HN184" s="109"/>
      <c r="HO184" s="109"/>
      <c r="HP184" s="109"/>
      <c r="HQ184" s="109"/>
      <c r="HR184" s="109"/>
      <c r="HS184" s="109"/>
      <c r="HT184" s="109"/>
      <c r="HU184" s="109"/>
      <c r="HV184" s="109"/>
      <c r="HW184" s="109"/>
      <c r="HX184" s="109"/>
      <c r="HY184" s="109"/>
      <c r="HZ184" s="109"/>
      <c r="IA184" s="109"/>
      <c r="IB184" s="109"/>
      <c r="IC184" s="109"/>
      <c r="ID184" s="109"/>
      <c r="IE184" s="109"/>
      <c r="IF184" s="109"/>
      <c r="IG184" s="109"/>
      <c r="IH184" s="109"/>
      <c r="II184" s="109"/>
      <c r="IJ184" s="109"/>
      <c r="IK184" s="109"/>
      <c r="IL184" s="109"/>
      <c r="IM184" s="109"/>
      <c r="IN184" s="109"/>
      <c r="IO184" s="109"/>
      <c r="IP184" s="109"/>
      <c r="IQ184" s="109"/>
      <c r="IR184" s="109"/>
      <c r="IS184" s="109"/>
      <c r="IT184" s="109"/>
      <c r="IU184" s="109"/>
      <c r="IV184" s="109"/>
      <c r="IW184" s="109"/>
      <c r="IX184" s="109"/>
      <c r="IY184" s="109"/>
      <c r="IZ184" s="109"/>
      <c r="JA184" s="109"/>
      <c r="JB184" s="109"/>
      <c r="JC184" s="109"/>
      <c r="JD184" s="109"/>
      <c r="JE184" s="109"/>
      <c r="JF184" s="109"/>
      <c r="JG184" s="109"/>
      <c r="JH184" s="109"/>
      <c r="JI184" s="109"/>
      <c r="JJ184" s="109"/>
      <c r="JK184" s="109"/>
      <c r="JL184" s="109"/>
      <c r="JM184" s="109"/>
      <c r="JN184" s="109"/>
      <c r="JO184" s="109"/>
      <c r="JP184" s="109"/>
      <c r="JQ184" s="109"/>
      <c r="JR184" s="109"/>
      <c r="JS184" s="109"/>
      <c r="JT184" s="109"/>
      <c r="JU184" s="109"/>
      <c r="JV184" s="109"/>
      <c r="JW184" s="109"/>
      <c r="JX184" s="109"/>
      <c r="JY184" s="109"/>
      <c r="JZ184" s="109"/>
      <c r="KA184" s="109"/>
      <c r="KB184" s="109"/>
      <c r="KC184" s="109"/>
      <c r="KD184" s="109"/>
      <c r="KE184" s="109"/>
      <c r="KF184" s="109"/>
      <c r="KG184" s="109"/>
      <c r="KH184" s="109"/>
      <c r="KI184" s="109"/>
      <c r="KJ184" s="109"/>
      <c r="KK184" s="109"/>
      <c r="KL184" s="109"/>
      <c r="KM184" s="109"/>
      <c r="KN184" s="109"/>
      <c r="KO184" s="109"/>
      <c r="KP184" s="109"/>
      <c r="KQ184" s="109"/>
      <c r="KR184" s="109"/>
      <c r="KS184" s="109"/>
      <c r="KT184" s="109"/>
      <c r="KU184" s="109"/>
      <c r="KV184" s="109"/>
      <c r="KW184" s="109"/>
      <c r="KX184" s="109"/>
      <c r="KY184" s="109"/>
      <c r="KZ184" s="109"/>
      <c r="LA184" s="109"/>
      <c r="LB184" s="109"/>
      <c r="LC184" s="109"/>
      <c r="LD184" s="109"/>
      <c r="LE184" s="109"/>
      <c r="LF184" s="109"/>
      <c r="LG184" s="109"/>
      <c r="LH184" s="109"/>
      <c r="LI184" s="109"/>
      <c r="LJ184" s="109"/>
      <c r="LK184" s="109"/>
      <c r="LL184" s="109"/>
      <c r="LM184" s="109"/>
      <c r="LN184" s="109"/>
      <c r="LO184" s="109"/>
      <c r="LP184" s="109"/>
      <c r="LQ184" s="109"/>
      <c r="LR184" s="109"/>
      <c r="LS184" s="109"/>
      <c r="LT184" s="109"/>
      <c r="LU184" s="109"/>
      <c r="LV184" s="109"/>
      <c r="LW184" s="109"/>
      <c r="LX184" s="109"/>
      <c r="LY184" s="109"/>
      <c r="LZ184" s="109"/>
      <c r="MA184" s="109"/>
      <c r="MB184" s="109"/>
      <c r="MC184" s="109"/>
      <c r="MD184" s="109"/>
      <c r="ME184" s="109"/>
      <c r="MF184" s="109"/>
      <c r="MG184" s="109"/>
      <c r="MH184" s="109"/>
      <c r="MI184" s="109"/>
      <c r="MJ184" s="109"/>
      <c r="MK184" s="109"/>
      <c r="ML184" s="109"/>
      <c r="MM184" s="109"/>
      <c r="MN184" s="109"/>
      <c r="MO184" s="109"/>
      <c r="MP184" s="109"/>
      <c r="MQ184" s="109"/>
      <c r="MR184" s="109"/>
      <c r="MS184" s="109"/>
      <c r="MT184" s="109"/>
      <c r="MU184" s="109"/>
      <c r="MV184" s="109"/>
      <c r="MW184" s="109"/>
      <c r="MX184" s="109"/>
      <c r="MY184" s="109"/>
      <c r="MZ184" s="109"/>
      <c r="NA184" s="109"/>
      <c r="NB184" s="109"/>
      <c r="NC184" s="109"/>
      <c r="ND184" s="109"/>
      <c r="NE184" s="109"/>
      <c r="NF184" s="109"/>
      <c r="NG184" s="109"/>
      <c r="NH184" s="109"/>
      <c r="NI184" s="109"/>
      <c r="NJ184" s="109"/>
      <c r="NK184" s="109"/>
      <c r="NL184" s="109"/>
      <c r="NM184" s="109"/>
      <c r="NN184" s="109"/>
      <c r="NO184" s="109"/>
      <c r="NP184" s="109"/>
      <c r="NQ184" s="109"/>
      <c r="NR184" s="109"/>
      <c r="NS184" s="109"/>
      <c r="NT184" s="109"/>
      <c r="NU184" s="109"/>
      <c r="NV184" s="109"/>
      <c r="NW184" s="109"/>
      <c r="NX184" s="109"/>
      <c r="NY184" s="109"/>
      <c r="NZ184" s="109"/>
      <c r="OA184" s="109"/>
      <c r="OB184" s="109"/>
      <c r="OC184" s="109"/>
      <c r="OD184" s="109"/>
      <c r="OE184" s="109"/>
      <c r="OF184" s="109"/>
      <c r="OG184" s="109"/>
      <c r="OH184" s="109"/>
      <c r="OI184" s="109"/>
      <c r="OJ184" s="109"/>
      <c r="OK184" s="109"/>
      <c r="OL184" s="109"/>
      <c r="OM184" s="109"/>
      <c r="ON184" s="109"/>
      <c r="OO184" s="109"/>
      <c r="OP184" s="109"/>
      <c r="OQ184" s="109"/>
      <c r="OR184" s="109"/>
      <c r="OS184" s="109"/>
      <c r="OT184" s="109"/>
      <c r="OU184" s="109"/>
      <c r="OV184" s="109"/>
      <c r="OW184" s="109"/>
      <c r="OX184" s="109"/>
      <c r="OY184" s="109"/>
      <c r="OZ184" s="109"/>
      <c r="PA184" s="109"/>
      <c r="PB184" s="109"/>
      <c r="PC184" s="109"/>
      <c r="PD184" s="109"/>
      <c r="PE184" s="109"/>
      <c r="PF184" s="109"/>
      <c r="PG184" s="109"/>
      <c r="PH184" s="109"/>
      <c r="PI184" s="109"/>
      <c r="PJ184" s="109"/>
      <c r="PK184" s="109"/>
      <c r="PL184" s="109"/>
      <c r="PM184" s="109"/>
      <c r="PN184" s="109"/>
      <c r="PO184" s="109"/>
      <c r="PP184" s="109"/>
      <c r="PQ184" s="109"/>
      <c r="PR184" s="109"/>
      <c r="PS184" s="109"/>
      <c r="PT184" s="109"/>
      <c r="PU184" s="109"/>
      <c r="PV184" s="109"/>
      <c r="PW184" s="109"/>
      <c r="PX184" s="109"/>
      <c r="PY184" s="109"/>
      <c r="PZ184" s="109"/>
      <c r="QA184" s="109"/>
      <c r="QB184" s="109"/>
      <c r="QC184" s="109"/>
      <c r="QD184" s="109"/>
      <c r="QE184" s="109"/>
      <c r="QF184" s="109"/>
      <c r="QG184" s="109"/>
      <c r="QH184" s="109"/>
      <c r="QI184" s="109"/>
      <c r="QJ184" s="109"/>
      <c r="QK184" s="23">
        <f t="shared" si="3"/>
        <v>10</v>
      </c>
      <c r="QL184" s="125"/>
      <c r="QM184" s="125"/>
      <c r="QN184" s="125"/>
      <c r="QO184" s="125">
        <v>1342.32</v>
      </c>
      <c r="QP184" s="125"/>
      <c r="QQ184" s="125"/>
      <c r="QR184" s="125"/>
      <c r="QS184" s="130"/>
    </row>
    <row r="185" spans="1:461" s="5" customFormat="1" ht="12.75" customHeight="1" x14ac:dyDescent="0.2">
      <c r="A185" s="52">
        <v>44656</v>
      </c>
      <c r="B185" s="98" t="s">
        <v>283</v>
      </c>
      <c r="C185" s="107"/>
      <c r="D185" s="107"/>
      <c r="E185" s="108">
        <v>60</v>
      </c>
      <c r="F185" s="108"/>
      <c r="G185" s="108"/>
      <c r="H185" s="108"/>
      <c r="I185" s="108"/>
      <c r="J185" s="108"/>
      <c r="K185" s="108"/>
      <c r="L185" s="108"/>
      <c r="M185" s="108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109"/>
      <c r="BH185" s="109"/>
      <c r="BI185" s="109"/>
      <c r="BJ185" s="109"/>
      <c r="BK185" s="109"/>
      <c r="BL185" s="109"/>
      <c r="BM185" s="109"/>
      <c r="BN185" s="109"/>
      <c r="BO185" s="109"/>
      <c r="BP185" s="109"/>
      <c r="BQ185" s="109"/>
      <c r="BR185" s="109"/>
      <c r="BS185" s="109"/>
      <c r="BT185" s="109"/>
      <c r="BU185" s="109"/>
      <c r="BV185" s="109"/>
      <c r="BW185" s="109"/>
      <c r="BX185" s="109"/>
      <c r="BY185" s="109"/>
      <c r="BZ185" s="109"/>
      <c r="CA185" s="109"/>
      <c r="CB185" s="109"/>
      <c r="CC185" s="109"/>
      <c r="CD185" s="109"/>
      <c r="CE185" s="109"/>
      <c r="CF185" s="109"/>
      <c r="CG185" s="109"/>
      <c r="CH185" s="109"/>
      <c r="CI185" s="109"/>
      <c r="CJ185" s="109"/>
      <c r="CK185" s="109"/>
      <c r="CL185" s="109"/>
      <c r="CM185" s="109"/>
      <c r="CN185" s="109"/>
      <c r="CO185" s="109"/>
      <c r="CP185" s="109"/>
      <c r="CQ185" s="109"/>
      <c r="CR185" s="109"/>
      <c r="CS185" s="109"/>
      <c r="CT185" s="109"/>
      <c r="CU185" s="109"/>
      <c r="CV185" s="109"/>
      <c r="CW185" s="109"/>
      <c r="CX185" s="109"/>
      <c r="CY185" s="109"/>
      <c r="CZ185" s="109"/>
      <c r="DA185" s="109"/>
      <c r="DB185" s="109"/>
      <c r="DC185" s="109"/>
      <c r="DD185" s="109"/>
      <c r="DE185" s="109"/>
      <c r="DF185" s="109"/>
      <c r="DG185" s="109"/>
      <c r="DH185" s="109"/>
      <c r="DI185" s="109"/>
      <c r="DJ185" s="109"/>
      <c r="DK185" s="109"/>
      <c r="DL185" s="109"/>
      <c r="DM185" s="109"/>
      <c r="DN185" s="109"/>
      <c r="DO185" s="109"/>
      <c r="DP185" s="109"/>
      <c r="DQ185" s="109"/>
      <c r="DR185" s="109"/>
      <c r="DS185" s="109"/>
      <c r="DT185" s="109"/>
      <c r="DU185" s="109"/>
      <c r="DV185" s="109"/>
      <c r="DW185" s="109"/>
      <c r="DX185" s="109"/>
      <c r="DY185" s="109"/>
      <c r="DZ185" s="109"/>
      <c r="EA185" s="109"/>
      <c r="EB185" s="109"/>
      <c r="EC185" s="109"/>
      <c r="ED185" s="109"/>
      <c r="EE185" s="109"/>
      <c r="EF185" s="109"/>
      <c r="EG185" s="109"/>
      <c r="EH185" s="109"/>
      <c r="EI185" s="109"/>
      <c r="EJ185" s="109"/>
      <c r="EK185" s="109"/>
      <c r="EL185" s="109"/>
      <c r="EM185" s="109"/>
      <c r="EN185" s="109"/>
      <c r="EO185" s="109"/>
      <c r="EP185" s="109"/>
      <c r="EQ185" s="109"/>
      <c r="ER185" s="109"/>
      <c r="ES185" s="109"/>
      <c r="ET185" s="109"/>
      <c r="EU185" s="109"/>
      <c r="EV185" s="109"/>
      <c r="EW185" s="109"/>
      <c r="EX185" s="109"/>
      <c r="EY185" s="109"/>
      <c r="EZ185" s="109"/>
      <c r="FA185" s="109"/>
      <c r="FB185" s="109"/>
      <c r="FC185" s="109"/>
      <c r="FD185" s="109"/>
      <c r="FE185" s="109"/>
      <c r="FF185" s="109"/>
      <c r="FG185" s="109"/>
      <c r="FH185" s="109"/>
      <c r="FI185" s="109"/>
      <c r="FJ185" s="109"/>
      <c r="FK185" s="109"/>
      <c r="FL185" s="109"/>
      <c r="FM185" s="109"/>
      <c r="FN185" s="109"/>
      <c r="FO185" s="109"/>
      <c r="FP185" s="109"/>
      <c r="FQ185" s="109"/>
      <c r="FR185" s="109"/>
      <c r="FS185" s="109"/>
      <c r="FT185" s="109"/>
      <c r="FU185" s="109"/>
      <c r="FV185" s="109"/>
      <c r="FW185" s="109"/>
      <c r="FX185" s="109"/>
      <c r="FY185" s="109"/>
      <c r="FZ185" s="109"/>
      <c r="GA185" s="109"/>
      <c r="GB185" s="109"/>
      <c r="GC185" s="109"/>
      <c r="GD185" s="109"/>
      <c r="GE185" s="109"/>
      <c r="GF185" s="109"/>
      <c r="GG185" s="109"/>
      <c r="GH185" s="109"/>
      <c r="GI185" s="109"/>
      <c r="GJ185" s="109"/>
      <c r="GK185" s="109"/>
      <c r="GL185" s="109"/>
      <c r="GM185" s="109"/>
      <c r="GN185" s="109"/>
      <c r="GO185" s="109"/>
      <c r="GP185" s="109"/>
      <c r="GQ185" s="109"/>
      <c r="GR185" s="109"/>
      <c r="GS185" s="109"/>
      <c r="GT185" s="109"/>
      <c r="GU185" s="109"/>
      <c r="GV185" s="109"/>
      <c r="GW185" s="109"/>
      <c r="GX185" s="109"/>
      <c r="GY185" s="109"/>
      <c r="GZ185" s="109"/>
      <c r="HA185" s="109"/>
      <c r="HB185" s="109"/>
      <c r="HC185" s="109"/>
      <c r="HD185" s="109"/>
      <c r="HE185" s="109"/>
      <c r="HF185" s="109"/>
      <c r="HG185" s="109"/>
      <c r="HH185" s="109"/>
      <c r="HI185" s="109"/>
      <c r="HJ185" s="109"/>
      <c r="HK185" s="109"/>
      <c r="HL185" s="109"/>
      <c r="HM185" s="109"/>
      <c r="HN185" s="109"/>
      <c r="HO185" s="109"/>
      <c r="HP185" s="109"/>
      <c r="HQ185" s="109"/>
      <c r="HR185" s="109"/>
      <c r="HS185" s="109"/>
      <c r="HT185" s="109"/>
      <c r="HU185" s="109"/>
      <c r="HV185" s="109"/>
      <c r="HW185" s="109"/>
      <c r="HX185" s="109"/>
      <c r="HY185" s="109"/>
      <c r="HZ185" s="109"/>
      <c r="IA185" s="109"/>
      <c r="IB185" s="109"/>
      <c r="IC185" s="109"/>
      <c r="ID185" s="109"/>
      <c r="IE185" s="109"/>
      <c r="IF185" s="109"/>
      <c r="IG185" s="109"/>
      <c r="IH185" s="109"/>
      <c r="II185" s="109"/>
      <c r="IJ185" s="109"/>
      <c r="IK185" s="109"/>
      <c r="IL185" s="109"/>
      <c r="IM185" s="109"/>
      <c r="IN185" s="109"/>
      <c r="IO185" s="109"/>
      <c r="IP185" s="109"/>
      <c r="IQ185" s="109"/>
      <c r="IR185" s="109"/>
      <c r="IS185" s="109"/>
      <c r="IT185" s="109"/>
      <c r="IU185" s="109"/>
      <c r="IV185" s="109"/>
      <c r="IW185" s="109"/>
      <c r="IX185" s="109"/>
      <c r="IY185" s="109"/>
      <c r="IZ185" s="109"/>
      <c r="JA185" s="109"/>
      <c r="JB185" s="109"/>
      <c r="JC185" s="109"/>
      <c r="JD185" s="109"/>
      <c r="JE185" s="109"/>
      <c r="JF185" s="109"/>
      <c r="JG185" s="109"/>
      <c r="JH185" s="109"/>
      <c r="JI185" s="109"/>
      <c r="JJ185" s="109"/>
      <c r="JK185" s="109"/>
      <c r="JL185" s="109"/>
      <c r="JM185" s="109"/>
      <c r="JN185" s="109"/>
      <c r="JO185" s="109"/>
      <c r="JP185" s="109"/>
      <c r="JQ185" s="109"/>
      <c r="JR185" s="109"/>
      <c r="JS185" s="109"/>
      <c r="JT185" s="109"/>
      <c r="JU185" s="109"/>
      <c r="JV185" s="109"/>
      <c r="JW185" s="109"/>
      <c r="JX185" s="109"/>
      <c r="JY185" s="109"/>
      <c r="JZ185" s="109"/>
      <c r="KA185" s="109"/>
      <c r="KB185" s="109"/>
      <c r="KC185" s="109"/>
      <c r="KD185" s="109"/>
      <c r="KE185" s="109"/>
      <c r="KF185" s="109"/>
      <c r="KG185" s="109"/>
      <c r="KH185" s="109"/>
      <c r="KI185" s="109"/>
      <c r="KJ185" s="109"/>
      <c r="KK185" s="109"/>
      <c r="KL185" s="109"/>
      <c r="KM185" s="109"/>
      <c r="KN185" s="109"/>
      <c r="KO185" s="109"/>
      <c r="KP185" s="109"/>
      <c r="KQ185" s="109"/>
      <c r="KR185" s="109"/>
      <c r="KS185" s="109"/>
      <c r="KT185" s="109"/>
      <c r="KU185" s="109"/>
      <c r="KV185" s="109"/>
      <c r="KW185" s="109"/>
      <c r="KX185" s="109"/>
      <c r="KY185" s="109"/>
      <c r="KZ185" s="109"/>
      <c r="LA185" s="109"/>
      <c r="LB185" s="109"/>
      <c r="LC185" s="109"/>
      <c r="LD185" s="109"/>
      <c r="LE185" s="109"/>
      <c r="LF185" s="109">
        <v>50</v>
      </c>
      <c r="LG185" s="109"/>
      <c r="LH185" s="109"/>
      <c r="LI185" s="109"/>
      <c r="LJ185" s="109"/>
      <c r="LK185" s="109"/>
      <c r="LL185" s="109"/>
      <c r="LM185" s="109"/>
      <c r="LN185" s="109"/>
      <c r="LO185" s="109"/>
      <c r="LP185" s="109"/>
      <c r="LQ185" s="109"/>
      <c r="LR185" s="109"/>
      <c r="LS185" s="109"/>
      <c r="LT185" s="109"/>
      <c r="LU185" s="109"/>
      <c r="LV185" s="109"/>
      <c r="LW185" s="109"/>
      <c r="LX185" s="109"/>
      <c r="LY185" s="109"/>
      <c r="LZ185" s="109"/>
      <c r="MA185" s="109"/>
      <c r="MB185" s="109"/>
      <c r="MC185" s="109"/>
      <c r="MD185" s="109"/>
      <c r="ME185" s="109"/>
      <c r="MF185" s="109"/>
      <c r="MG185" s="109"/>
      <c r="MH185" s="109"/>
      <c r="MI185" s="109"/>
      <c r="MJ185" s="109"/>
      <c r="MK185" s="109"/>
      <c r="ML185" s="109"/>
      <c r="MM185" s="109"/>
      <c r="MN185" s="109"/>
      <c r="MO185" s="109"/>
      <c r="MP185" s="109"/>
      <c r="MQ185" s="109"/>
      <c r="MR185" s="109"/>
      <c r="MS185" s="109"/>
      <c r="MT185" s="109"/>
      <c r="MU185" s="109"/>
      <c r="MV185" s="109"/>
      <c r="MW185" s="109"/>
      <c r="MX185" s="109"/>
      <c r="MY185" s="109"/>
      <c r="MZ185" s="109"/>
      <c r="NA185" s="109"/>
      <c r="NB185" s="109"/>
      <c r="NC185" s="109"/>
      <c r="ND185" s="109"/>
      <c r="NE185" s="109"/>
      <c r="NF185" s="109"/>
      <c r="NG185" s="109"/>
      <c r="NH185" s="109"/>
      <c r="NI185" s="109"/>
      <c r="NJ185" s="109"/>
      <c r="NK185" s="109"/>
      <c r="NL185" s="109"/>
      <c r="NM185" s="109"/>
      <c r="NN185" s="109"/>
      <c r="NO185" s="109"/>
      <c r="NP185" s="109"/>
      <c r="NQ185" s="109"/>
      <c r="NR185" s="109"/>
      <c r="NS185" s="109"/>
      <c r="NT185" s="109"/>
      <c r="NU185" s="109"/>
      <c r="NV185" s="109"/>
      <c r="NW185" s="109"/>
      <c r="NX185" s="109"/>
      <c r="NY185" s="109"/>
      <c r="NZ185" s="109"/>
      <c r="OA185" s="109"/>
      <c r="OB185" s="109"/>
      <c r="OC185" s="109"/>
      <c r="OD185" s="109"/>
      <c r="OE185" s="109"/>
      <c r="OF185" s="109"/>
      <c r="OG185" s="109"/>
      <c r="OH185" s="109"/>
      <c r="OI185" s="109"/>
      <c r="OJ185" s="109"/>
      <c r="OK185" s="109"/>
      <c r="OL185" s="109"/>
      <c r="OM185" s="109"/>
      <c r="ON185" s="109"/>
      <c r="OO185" s="109"/>
      <c r="OP185" s="109"/>
      <c r="OQ185" s="109"/>
      <c r="OR185" s="109"/>
      <c r="OS185" s="109"/>
      <c r="OT185" s="109"/>
      <c r="OU185" s="109"/>
      <c r="OV185" s="109"/>
      <c r="OW185" s="109"/>
      <c r="OX185" s="109"/>
      <c r="OY185" s="109"/>
      <c r="OZ185" s="109"/>
      <c r="PA185" s="109"/>
      <c r="PB185" s="109"/>
      <c r="PC185" s="109"/>
      <c r="PD185" s="109"/>
      <c r="PE185" s="109"/>
      <c r="PF185" s="109"/>
      <c r="PG185" s="109"/>
      <c r="PH185" s="109"/>
      <c r="PI185" s="109"/>
      <c r="PJ185" s="109"/>
      <c r="PK185" s="109"/>
      <c r="PL185" s="109"/>
      <c r="PM185" s="109"/>
      <c r="PN185" s="109"/>
      <c r="PO185" s="109"/>
      <c r="PP185" s="109"/>
      <c r="PQ185" s="109"/>
      <c r="PR185" s="109"/>
      <c r="PS185" s="109"/>
      <c r="PT185" s="109"/>
      <c r="PU185" s="109"/>
      <c r="PV185" s="109"/>
      <c r="PW185" s="109"/>
      <c r="PX185" s="109"/>
      <c r="PY185" s="109"/>
      <c r="PZ185" s="109"/>
      <c r="QA185" s="109"/>
      <c r="QB185" s="109"/>
      <c r="QC185" s="109"/>
      <c r="QD185" s="109"/>
      <c r="QE185" s="109"/>
      <c r="QF185" s="109"/>
      <c r="QG185" s="109"/>
      <c r="QH185" s="109"/>
      <c r="QI185" s="109"/>
      <c r="QJ185" s="109"/>
      <c r="QK185" s="23">
        <f t="shared" si="3"/>
        <v>110</v>
      </c>
      <c r="QL185" s="125"/>
      <c r="QM185" s="125"/>
      <c r="QN185" s="125"/>
      <c r="QO185" s="125"/>
      <c r="QP185" s="125">
        <v>4757.1400000000003</v>
      </c>
      <c r="QQ185" s="125"/>
      <c r="QR185" s="125"/>
      <c r="QS185" s="130"/>
    </row>
    <row r="186" spans="1:461" s="5" customFormat="1" ht="12.75" customHeight="1" x14ac:dyDescent="0.2">
      <c r="A186" s="52">
        <v>44656</v>
      </c>
      <c r="B186" s="98" t="s">
        <v>513</v>
      </c>
      <c r="C186" s="107"/>
      <c r="D186" s="107"/>
      <c r="E186" s="108"/>
      <c r="F186" s="108"/>
      <c r="G186" s="108"/>
      <c r="H186" s="108"/>
      <c r="I186" s="108"/>
      <c r="J186" s="108"/>
      <c r="K186" s="108"/>
      <c r="L186" s="108"/>
      <c r="M186" s="108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109">
        <v>20</v>
      </c>
      <c r="BE186" s="109"/>
      <c r="BF186" s="109"/>
      <c r="BG186" s="109"/>
      <c r="BH186" s="109"/>
      <c r="BI186" s="109"/>
      <c r="BJ186" s="109"/>
      <c r="BK186" s="109"/>
      <c r="BL186" s="109"/>
      <c r="BM186" s="109"/>
      <c r="BN186" s="109"/>
      <c r="BO186" s="109"/>
      <c r="BP186" s="109"/>
      <c r="BQ186" s="109"/>
      <c r="BR186" s="109"/>
      <c r="BS186" s="109"/>
      <c r="BT186" s="109"/>
      <c r="BU186" s="109"/>
      <c r="BV186" s="109"/>
      <c r="BW186" s="109"/>
      <c r="BX186" s="109"/>
      <c r="BY186" s="109"/>
      <c r="BZ186" s="109"/>
      <c r="CA186" s="109"/>
      <c r="CB186" s="109"/>
      <c r="CC186" s="109"/>
      <c r="CD186" s="109"/>
      <c r="CE186" s="109"/>
      <c r="CF186" s="109"/>
      <c r="CG186" s="109"/>
      <c r="CH186" s="109"/>
      <c r="CI186" s="109"/>
      <c r="CJ186" s="109"/>
      <c r="CK186" s="109"/>
      <c r="CL186" s="109"/>
      <c r="CM186" s="109"/>
      <c r="CN186" s="109"/>
      <c r="CO186" s="109"/>
      <c r="CP186" s="109"/>
      <c r="CQ186" s="109"/>
      <c r="CR186" s="109"/>
      <c r="CS186" s="109"/>
      <c r="CT186" s="109"/>
      <c r="CU186" s="109"/>
      <c r="CV186" s="109"/>
      <c r="CW186" s="109"/>
      <c r="CX186" s="109"/>
      <c r="CY186" s="109"/>
      <c r="CZ186" s="109"/>
      <c r="DA186" s="109"/>
      <c r="DB186" s="109"/>
      <c r="DC186" s="109"/>
      <c r="DD186" s="109"/>
      <c r="DE186" s="109"/>
      <c r="DF186" s="109"/>
      <c r="DG186" s="109"/>
      <c r="DH186" s="109"/>
      <c r="DI186" s="109"/>
      <c r="DJ186" s="109"/>
      <c r="DK186" s="109"/>
      <c r="DL186" s="109"/>
      <c r="DM186" s="109"/>
      <c r="DN186" s="109"/>
      <c r="DO186" s="109"/>
      <c r="DP186" s="109"/>
      <c r="DQ186" s="109"/>
      <c r="DR186" s="109"/>
      <c r="DS186" s="109"/>
      <c r="DT186" s="109"/>
      <c r="DU186" s="109"/>
      <c r="DV186" s="109"/>
      <c r="DW186" s="109"/>
      <c r="DX186" s="109"/>
      <c r="DY186" s="109"/>
      <c r="DZ186" s="109"/>
      <c r="EA186" s="109"/>
      <c r="EB186" s="109"/>
      <c r="EC186" s="109"/>
      <c r="ED186" s="109"/>
      <c r="EE186" s="109"/>
      <c r="EF186" s="109"/>
      <c r="EG186" s="109"/>
      <c r="EH186" s="109"/>
      <c r="EI186" s="109"/>
      <c r="EJ186" s="109"/>
      <c r="EK186" s="109"/>
      <c r="EL186" s="109"/>
      <c r="EM186" s="109"/>
      <c r="EN186" s="109"/>
      <c r="EO186" s="109"/>
      <c r="EP186" s="109"/>
      <c r="EQ186" s="109"/>
      <c r="ER186" s="109"/>
      <c r="ES186" s="109"/>
      <c r="ET186" s="109"/>
      <c r="EU186" s="109"/>
      <c r="EV186" s="109"/>
      <c r="EW186" s="109"/>
      <c r="EX186" s="109"/>
      <c r="EY186" s="109"/>
      <c r="EZ186" s="109"/>
      <c r="FA186" s="109"/>
      <c r="FB186" s="109"/>
      <c r="FC186" s="109"/>
      <c r="FD186" s="109"/>
      <c r="FE186" s="109"/>
      <c r="FF186" s="109"/>
      <c r="FG186" s="109"/>
      <c r="FH186" s="109"/>
      <c r="FI186" s="109"/>
      <c r="FJ186" s="109"/>
      <c r="FK186" s="109"/>
      <c r="FL186" s="109"/>
      <c r="FM186" s="109"/>
      <c r="FN186" s="109"/>
      <c r="FO186" s="109"/>
      <c r="FP186" s="109"/>
      <c r="FQ186" s="109"/>
      <c r="FR186" s="109"/>
      <c r="FS186" s="109"/>
      <c r="FT186" s="109"/>
      <c r="FU186" s="109"/>
      <c r="FV186" s="109"/>
      <c r="FW186" s="109"/>
      <c r="FX186" s="109"/>
      <c r="FY186" s="109"/>
      <c r="FZ186" s="109"/>
      <c r="GA186" s="109"/>
      <c r="GB186" s="109"/>
      <c r="GC186" s="109"/>
      <c r="GD186" s="109"/>
      <c r="GE186" s="109"/>
      <c r="GF186" s="109"/>
      <c r="GG186" s="109"/>
      <c r="GH186" s="109"/>
      <c r="GI186" s="109"/>
      <c r="GJ186" s="109"/>
      <c r="GK186" s="109"/>
      <c r="GL186" s="109"/>
      <c r="GM186" s="109"/>
      <c r="GN186" s="109"/>
      <c r="GO186" s="109"/>
      <c r="GP186" s="109"/>
      <c r="GQ186" s="109"/>
      <c r="GR186" s="109"/>
      <c r="GS186" s="109"/>
      <c r="GT186" s="109"/>
      <c r="GU186" s="109"/>
      <c r="GV186" s="109"/>
      <c r="GW186" s="109"/>
      <c r="GX186" s="109"/>
      <c r="GY186" s="109"/>
      <c r="GZ186" s="109"/>
      <c r="HA186" s="109"/>
      <c r="HB186" s="109"/>
      <c r="HC186" s="109"/>
      <c r="HD186" s="109"/>
      <c r="HE186" s="109"/>
      <c r="HF186" s="109"/>
      <c r="HG186" s="109"/>
      <c r="HH186" s="109"/>
      <c r="HI186" s="109"/>
      <c r="HJ186" s="109"/>
      <c r="HK186" s="109"/>
      <c r="HL186" s="109"/>
      <c r="HM186" s="109"/>
      <c r="HN186" s="109"/>
      <c r="HO186" s="109"/>
      <c r="HP186" s="109"/>
      <c r="HQ186" s="109"/>
      <c r="HR186" s="109"/>
      <c r="HS186" s="109"/>
      <c r="HT186" s="109"/>
      <c r="HU186" s="109"/>
      <c r="HV186" s="109"/>
      <c r="HW186" s="109"/>
      <c r="HX186" s="109"/>
      <c r="HY186" s="109"/>
      <c r="HZ186" s="109"/>
      <c r="IA186" s="109"/>
      <c r="IB186" s="109"/>
      <c r="IC186" s="109"/>
      <c r="ID186" s="109"/>
      <c r="IE186" s="109"/>
      <c r="IF186" s="109"/>
      <c r="IG186" s="109"/>
      <c r="IH186" s="109"/>
      <c r="II186" s="109"/>
      <c r="IJ186" s="109"/>
      <c r="IK186" s="109"/>
      <c r="IL186" s="109"/>
      <c r="IM186" s="109"/>
      <c r="IN186" s="109"/>
      <c r="IO186" s="109"/>
      <c r="IP186" s="109"/>
      <c r="IQ186" s="109"/>
      <c r="IR186" s="109"/>
      <c r="IS186" s="109"/>
      <c r="IT186" s="109"/>
      <c r="IU186" s="109"/>
      <c r="IV186" s="109"/>
      <c r="IW186" s="109"/>
      <c r="IX186" s="109"/>
      <c r="IY186" s="109"/>
      <c r="IZ186" s="109"/>
      <c r="JA186" s="109"/>
      <c r="JB186" s="109"/>
      <c r="JC186" s="109"/>
      <c r="JD186" s="109"/>
      <c r="JE186" s="109"/>
      <c r="JF186" s="109"/>
      <c r="JG186" s="109"/>
      <c r="JH186" s="109"/>
      <c r="JI186" s="109"/>
      <c r="JJ186" s="109"/>
      <c r="JK186" s="109"/>
      <c r="JL186" s="109"/>
      <c r="JM186" s="109"/>
      <c r="JN186" s="109"/>
      <c r="JO186" s="109"/>
      <c r="JP186" s="109"/>
      <c r="JQ186" s="109"/>
      <c r="JR186" s="109"/>
      <c r="JS186" s="109"/>
      <c r="JT186" s="109"/>
      <c r="JU186" s="109"/>
      <c r="JV186" s="109"/>
      <c r="JW186" s="109"/>
      <c r="JX186" s="109"/>
      <c r="JY186" s="109"/>
      <c r="JZ186" s="109"/>
      <c r="KA186" s="109"/>
      <c r="KB186" s="109"/>
      <c r="KC186" s="109"/>
      <c r="KD186" s="109"/>
      <c r="KE186" s="109"/>
      <c r="KF186" s="109"/>
      <c r="KG186" s="109"/>
      <c r="KH186" s="109"/>
      <c r="KI186" s="109"/>
      <c r="KJ186" s="109"/>
      <c r="KK186" s="109"/>
      <c r="KL186" s="109"/>
      <c r="KM186" s="109"/>
      <c r="KN186" s="109"/>
      <c r="KO186" s="109"/>
      <c r="KP186" s="109"/>
      <c r="KQ186" s="109"/>
      <c r="KR186" s="109"/>
      <c r="KS186" s="109"/>
      <c r="KT186" s="109"/>
      <c r="KU186" s="109"/>
      <c r="KV186" s="109"/>
      <c r="KW186" s="109"/>
      <c r="KX186" s="109"/>
      <c r="KY186" s="109"/>
      <c r="KZ186" s="109"/>
      <c r="LA186" s="109"/>
      <c r="LB186" s="109"/>
      <c r="LC186" s="109"/>
      <c r="LD186" s="109"/>
      <c r="LE186" s="109"/>
      <c r="LF186" s="109"/>
      <c r="LG186" s="109"/>
      <c r="LH186" s="109"/>
      <c r="LI186" s="109"/>
      <c r="LJ186" s="109"/>
      <c r="LK186" s="109"/>
      <c r="LL186" s="109"/>
      <c r="LM186" s="109"/>
      <c r="LN186" s="109"/>
      <c r="LO186" s="109"/>
      <c r="LP186" s="109"/>
      <c r="LQ186" s="109"/>
      <c r="LR186" s="109"/>
      <c r="LS186" s="109"/>
      <c r="LT186" s="109"/>
      <c r="LU186" s="109"/>
      <c r="LV186" s="109"/>
      <c r="LW186" s="109"/>
      <c r="LX186" s="109"/>
      <c r="LY186" s="109"/>
      <c r="LZ186" s="109"/>
      <c r="MA186" s="109"/>
      <c r="MB186" s="109"/>
      <c r="MC186" s="109"/>
      <c r="MD186" s="109"/>
      <c r="ME186" s="109"/>
      <c r="MF186" s="109"/>
      <c r="MG186" s="109"/>
      <c r="MH186" s="109"/>
      <c r="MI186" s="109"/>
      <c r="MJ186" s="109"/>
      <c r="MK186" s="109"/>
      <c r="ML186" s="109"/>
      <c r="MM186" s="109"/>
      <c r="MN186" s="109"/>
      <c r="MO186" s="109"/>
      <c r="MP186" s="109"/>
      <c r="MQ186" s="109"/>
      <c r="MR186" s="109"/>
      <c r="MS186" s="109"/>
      <c r="MT186" s="109"/>
      <c r="MU186" s="109"/>
      <c r="MV186" s="109"/>
      <c r="MW186" s="109"/>
      <c r="MX186" s="109"/>
      <c r="MY186" s="109"/>
      <c r="MZ186" s="109"/>
      <c r="NA186" s="109"/>
      <c r="NB186" s="109"/>
      <c r="NC186" s="109"/>
      <c r="ND186" s="109"/>
      <c r="NE186" s="109"/>
      <c r="NF186" s="109"/>
      <c r="NG186" s="109"/>
      <c r="NH186" s="109"/>
      <c r="NI186" s="109"/>
      <c r="NJ186" s="109"/>
      <c r="NK186" s="109"/>
      <c r="NL186" s="109"/>
      <c r="NM186" s="109"/>
      <c r="NN186" s="109"/>
      <c r="NO186" s="109"/>
      <c r="NP186" s="109"/>
      <c r="NQ186" s="109"/>
      <c r="NR186" s="109"/>
      <c r="NS186" s="109"/>
      <c r="NT186" s="109"/>
      <c r="NU186" s="109"/>
      <c r="NV186" s="109"/>
      <c r="NW186" s="109"/>
      <c r="NX186" s="109"/>
      <c r="NY186" s="109"/>
      <c r="NZ186" s="109"/>
      <c r="OA186" s="109"/>
      <c r="OB186" s="109"/>
      <c r="OC186" s="109"/>
      <c r="OD186" s="109"/>
      <c r="OE186" s="109"/>
      <c r="OF186" s="109"/>
      <c r="OG186" s="109"/>
      <c r="OH186" s="109"/>
      <c r="OI186" s="109"/>
      <c r="OJ186" s="109"/>
      <c r="OK186" s="109"/>
      <c r="OL186" s="109"/>
      <c r="OM186" s="109"/>
      <c r="ON186" s="109"/>
      <c r="OO186" s="109"/>
      <c r="OP186" s="109"/>
      <c r="OQ186" s="109"/>
      <c r="OR186" s="109"/>
      <c r="OS186" s="109"/>
      <c r="OT186" s="109"/>
      <c r="OU186" s="109"/>
      <c r="OV186" s="109"/>
      <c r="OW186" s="109"/>
      <c r="OX186" s="109"/>
      <c r="OY186" s="109"/>
      <c r="OZ186" s="109"/>
      <c r="PA186" s="109"/>
      <c r="PB186" s="109"/>
      <c r="PC186" s="109"/>
      <c r="PD186" s="109"/>
      <c r="PE186" s="109"/>
      <c r="PF186" s="109"/>
      <c r="PG186" s="109"/>
      <c r="PH186" s="109"/>
      <c r="PI186" s="109"/>
      <c r="PJ186" s="109"/>
      <c r="PK186" s="109"/>
      <c r="PL186" s="109"/>
      <c r="PM186" s="109"/>
      <c r="PN186" s="109"/>
      <c r="PO186" s="109"/>
      <c r="PP186" s="109"/>
      <c r="PQ186" s="109"/>
      <c r="PR186" s="109"/>
      <c r="PS186" s="109"/>
      <c r="PT186" s="109"/>
      <c r="PU186" s="109"/>
      <c r="PV186" s="109"/>
      <c r="PW186" s="109"/>
      <c r="PX186" s="109"/>
      <c r="PY186" s="109"/>
      <c r="PZ186" s="109"/>
      <c r="QA186" s="109"/>
      <c r="QB186" s="109"/>
      <c r="QC186" s="109"/>
      <c r="QD186" s="109"/>
      <c r="QE186" s="109"/>
      <c r="QF186" s="109"/>
      <c r="QG186" s="109"/>
      <c r="QH186" s="109"/>
      <c r="QI186" s="109"/>
      <c r="QJ186" s="109"/>
      <c r="QK186" s="23">
        <f t="shared" si="3"/>
        <v>20</v>
      </c>
      <c r="QL186" s="125"/>
      <c r="QM186" s="125"/>
      <c r="QN186" s="125"/>
      <c r="QO186" s="125">
        <v>862.08</v>
      </c>
      <c r="QP186" s="125"/>
      <c r="QQ186" s="125"/>
      <c r="QR186" s="125"/>
      <c r="QS186" s="130"/>
    </row>
    <row r="187" spans="1:461" s="5" customFormat="1" ht="12.75" customHeight="1" x14ac:dyDescent="0.2">
      <c r="A187" s="52">
        <v>44657</v>
      </c>
      <c r="B187" s="90" t="s">
        <v>483</v>
      </c>
      <c r="C187" s="107"/>
      <c r="D187" s="107"/>
      <c r="E187" s="108"/>
      <c r="F187" s="108"/>
      <c r="G187" s="108"/>
      <c r="H187" s="108"/>
      <c r="I187" s="108"/>
      <c r="J187" s="108"/>
      <c r="K187" s="108"/>
      <c r="L187" s="108"/>
      <c r="M187" s="108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/>
      <c r="BE187" s="109"/>
      <c r="BF187" s="109"/>
      <c r="BG187" s="109"/>
      <c r="BH187" s="109"/>
      <c r="BI187" s="109"/>
      <c r="BJ187" s="109"/>
      <c r="BK187" s="109"/>
      <c r="BL187" s="109"/>
      <c r="BM187" s="109"/>
      <c r="BN187" s="109"/>
      <c r="BO187" s="109"/>
      <c r="BP187" s="109"/>
      <c r="BQ187" s="109"/>
      <c r="BR187" s="109"/>
      <c r="BS187" s="109"/>
      <c r="BT187" s="109"/>
      <c r="BU187" s="109"/>
      <c r="BV187" s="109"/>
      <c r="BW187" s="109"/>
      <c r="BX187" s="109"/>
      <c r="BY187" s="109"/>
      <c r="BZ187" s="109"/>
      <c r="CA187" s="109"/>
      <c r="CB187" s="109"/>
      <c r="CC187" s="109"/>
      <c r="CD187" s="109"/>
      <c r="CE187" s="109"/>
      <c r="CF187" s="109"/>
      <c r="CG187" s="109"/>
      <c r="CH187" s="109"/>
      <c r="CI187" s="109"/>
      <c r="CJ187" s="109"/>
      <c r="CK187" s="109"/>
      <c r="CL187" s="109"/>
      <c r="CM187" s="109"/>
      <c r="CN187" s="109"/>
      <c r="CO187" s="109"/>
      <c r="CP187" s="109"/>
      <c r="CQ187" s="109"/>
      <c r="CR187" s="109"/>
      <c r="CS187" s="109"/>
      <c r="CT187" s="109"/>
      <c r="CU187" s="109"/>
      <c r="CV187" s="109"/>
      <c r="CW187" s="109"/>
      <c r="CX187" s="109"/>
      <c r="CY187" s="109"/>
      <c r="CZ187" s="109"/>
      <c r="DA187" s="109"/>
      <c r="DB187" s="109"/>
      <c r="DC187" s="109"/>
      <c r="DD187" s="109"/>
      <c r="DE187" s="109"/>
      <c r="DF187" s="109"/>
      <c r="DG187" s="109"/>
      <c r="DH187" s="109"/>
      <c r="DI187" s="109"/>
      <c r="DJ187" s="109"/>
      <c r="DK187" s="109"/>
      <c r="DL187" s="109"/>
      <c r="DM187" s="109"/>
      <c r="DN187" s="109"/>
      <c r="DO187" s="109"/>
      <c r="DP187" s="109"/>
      <c r="DQ187" s="109"/>
      <c r="DR187" s="109"/>
      <c r="DS187" s="109"/>
      <c r="DT187" s="109"/>
      <c r="DU187" s="109"/>
      <c r="DV187" s="109"/>
      <c r="DW187" s="109"/>
      <c r="DX187" s="109"/>
      <c r="DY187" s="109"/>
      <c r="DZ187" s="109"/>
      <c r="EA187" s="109"/>
      <c r="EB187" s="109"/>
      <c r="EC187" s="109"/>
      <c r="ED187" s="109"/>
      <c r="EE187" s="109"/>
      <c r="EF187" s="109"/>
      <c r="EG187" s="109"/>
      <c r="EH187" s="109"/>
      <c r="EI187" s="109"/>
      <c r="EJ187" s="109"/>
      <c r="EK187" s="109"/>
      <c r="EL187" s="109"/>
      <c r="EM187" s="109"/>
      <c r="EN187" s="109"/>
      <c r="EO187" s="109"/>
      <c r="EP187" s="109"/>
      <c r="EQ187" s="109"/>
      <c r="ER187" s="109"/>
      <c r="ES187" s="109"/>
      <c r="ET187" s="109"/>
      <c r="EU187" s="109"/>
      <c r="EV187" s="109"/>
      <c r="EW187" s="109"/>
      <c r="EX187" s="109"/>
      <c r="EY187" s="109"/>
      <c r="EZ187" s="109"/>
      <c r="FA187" s="109"/>
      <c r="FB187" s="109"/>
      <c r="FC187" s="109"/>
      <c r="FD187" s="109"/>
      <c r="FE187" s="109"/>
      <c r="FF187" s="109"/>
      <c r="FG187" s="109"/>
      <c r="FH187" s="109"/>
      <c r="FI187" s="109"/>
      <c r="FJ187" s="109"/>
      <c r="FK187" s="109"/>
      <c r="FL187" s="109"/>
      <c r="FM187" s="109"/>
      <c r="FN187" s="109"/>
      <c r="FO187" s="109"/>
      <c r="FP187" s="109"/>
      <c r="FQ187" s="109"/>
      <c r="FR187" s="109"/>
      <c r="FS187" s="109"/>
      <c r="FT187" s="109"/>
      <c r="FU187" s="109"/>
      <c r="FV187" s="109"/>
      <c r="FW187" s="109"/>
      <c r="FX187" s="109"/>
      <c r="FY187" s="109"/>
      <c r="FZ187" s="109"/>
      <c r="GA187" s="109"/>
      <c r="GB187" s="109"/>
      <c r="GC187" s="109"/>
      <c r="GD187" s="109"/>
      <c r="GE187" s="109"/>
      <c r="GF187" s="109"/>
      <c r="GG187" s="109"/>
      <c r="GH187" s="109"/>
      <c r="GI187" s="109"/>
      <c r="GJ187" s="109"/>
      <c r="GK187" s="109"/>
      <c r="GL187" s="109"/>
      <c r="GM187" s="109"/>
      <c r="GN187" s="109"/>
      <c r="GO187" s="109"/>
      <c r="GP187" s="109"/>
      <c r="GQ187" s="109"/>
      <c r="GR187" s="109"/>
      <c r="GS187" s="109"/>
      <c r="GT187" s="109"/>
      <c r="GU187" s="109"/>
      <c r="GV187" s="109"/>
      <c r="GW187" s="109"/>
      <c r="GX187" s="109"/>
      <c r="GY187" s="109"/>
      <c r="GZ187" s="109"/>
      <c r="HA187" s="109"/>
      <c r="HB187" s="109"/>
      <c r="HC187" s="109"/>
      <c r="HD187" s="109"/>
      <c r="HE187" s="109"/>
      <c r="HF187" s="109"/>
      <c r="HG187" s="109"/>
      <c r="HH187" s="109"/>
      <c r="HI187" s="109"/>
      <c r="HJ187" s="109"/>
      <c r="HK187" s="109"/>
      <c r="HL187" s="109"/>
      <c r="HM187" s="109"/>
      <c r="HN187" s="109"/>
      <c r="HO187" s="109"/>
      <c r="HP187" s="109"/>
      <c r="HQ187" s="109"/>
      <c r="HR187" s="109"/>
      <c r="HS187" s="109"/>
      <c r="HT187" s="109"/>
      <c r="HU187" s="109"/>
      <c r="HV187" s="109"/>
      <c r="HW187" s="109"/>
      <c r="HX187" s="109"/>
      <c r="HY187" s="109"/>
      <c r="HZ187" s="109"/>
      <c r="IA187" s="109"/>
      <c r="IB187" s="109"/>
      <c r="IC187" s="109"/>
      <c r="ID187" s="109"/>
      <c r="IE187" s="109"/>
      <c r="IF187" s="109"/>
      <c r="IG187" s="109"/>
      <c r="IH187" s="109"/>
      <c r="II187" s="109"/>
      <c r="IJ187" s="109"/>
      <c r="IK187" s="109"/>
      <c r="IL187" s="109"/>
      <c r="IM187" s="109"/>
      <c r="IN187" s="109"/>
      <c r="IO187" s="109"/>
      <c r="IP187" s="109"/>
      <c r="IQ187" s="109"/>
      <c r="IR187" s="109"/>
      <c r="IS187" s="109"/>
      <c r="IT187" s="109"/>
      <c r="IU187" s="109"/>
      <c r="IV187" s="109"/>
      <c r="IW187" s="109"/>
      <c r="IX187" s="109"/>
      <c r="IY187" s="109"/>
      <c r="IZ187" s="109"/>
      <c r="JA187" s="109"/>
      <c r="JB187" s="109"/>
      <c r="JC187" s="109"/>
      <c r="JD187" s="109"/>
      <c r="JE187" s="109"/>
      <c r="JF187" s="109"/>
      <c r="JG187" s="109"/>
      <c r="JH187" s="109"/>
      <c r="JI187" s="109"/>
      <c r="JJ187" s="109"/>
      <c r="JK187" s="109"/>
      <c r="JL187" s="109"/>
      <c r="JM187" s="109"/>
      <c r="JN187" s="109"/>
      <c r="JO187" s="109"/>
      <c r="JP187" s="109"/>
      <c r="JQ187" s="109"/>
      <c r="JR187" s="109"/>
      <c r="JS187" s="109"/>
      <c r="JT187" s="109"/>
      <c r="JU187" s="109"/>
      <c r="JV187" s="109"/>
      <c r="JW187" s="109"/>
      <c r="JX187" s="109"/>
      <c r="JY187" s="109"/>
      <c r="JZ187" s="109"/>
      <c r="KA187" s="109"/>
      <c r="KB187" s="109"/>
      <c r="KC187" s="109"/>
      <c r="KD187" s="109"/>
      <c r="KE187" s="109"/>
      <c r="KF187" s="109"/>
      <c r="KG187" s="109"/>
      <c r="KH187" s="109"/>
      <c r="KI187" s="109"/>
      <c r="KJ187" s="109"/>
      <c r="KK187" s="109"/>
      <c r="KL187" s="109"/>
      <c r="KM187" s="109"/>
      <c r="KN187" s="109"/>
      <c r="KO187" s="109"/>
      <c r="KP187" s="109"/>
      <c r="KQ187" s="109"/>
      <c r="KR187" s="109"/>
      <c r="KS187" s="109"/>
      <c r="KT187" s="109"/>
      <c r="KU187" s="109"/>
      <c r="KV187" s="109">
        <v>1</v>
      </c>
      <c r="KW187" s="109"/>
      <c r="KX187" s="109"/>
      <c r="KY187" s="109"/>
      <c r="KZ187" s="109"/>
      <c r="LA187" s="109"/>
      <c r="LB187" s="109"/>
      <c r="LC187" s="109"/>
      <c r="LD187" s="109"/>
      <c r="LE187" s="109"/>
      <c r="LF187" s="109"/>
      <c r="LG187" s="109"/>
      <c r="LH187" s="109"/>
      <c r="LI187" s="109"/>
      <c r="LJ187" s="109"/>
      <c r="LK187" s="109"/>
      <c r="LL187" s="109"/>
      <c r="LM187" s="109"/>
      <c r="LN187" s="109"/>
      <c r="LO187" s="109"/>
      <c r="LP187" s="109"/>
      <c r="LQ187" s="109"/>
      <c r="LR187" s="109"/>
      <c r="LS187" s="109"/>
      <c r="LT187" s="109"/>
      <c r="LU187" s="109"/>
      <c r="LV187" s="109"/>
      <c r="LW187" s="109"/>
      <c r="LX187" s="109"/>
      <c r="LY187" s="109"/>
      <c r="LZ187" s="109"/>
      <c r="MA187" s="109"/>
      <c r="MB187" s="109"/>
      <c r="MC187" s="109"/>
      <c r="MD187" s="109"/>
      <c r="ME187" s="109"/>
      <c r="MF187" s="109"/>
      <c r="MG187" s="109"/>
      <c r="MH187" s="109"/>
      <c r="MI187" s="109"/>
      <c r="MJ187" s="109"/>
      <c r="MK187" s="109"/>
      <c r="ML187" s="109"/>
      <c r="MM187" s="109"/>
      <c r="MN187" s="109"/>
      <c r="MO187" s="109"/>
      <c r="MP187" s="109"/>
      <c r="MQ187" s="109"/>
      <c r="MR187" s="109"/>
      <c r="MS187" s="109"/>
      <c r="MT187" s="109"/>
      <c r="MU187" s="109"/>
      <c r="MV187" s="109"/>
      <c r="MW187" s="109"/>
      <c r="MX187" s="109"/>
      <c r="MY187" s="109"/>
      <c r="MZ187" s="109"/>
      <c r="NA187" s="109"/>
      <c r="NB187" s="109"/>
      <c r="NC187" s="109"/>
      <c r="ND187" s="109"/>
      <c r="NE187" s="109"/>
      <c r="NF187" s="109"/>
      <c r="NG187" s="109"/>
      <c r="NH187" s="109"/>
      <c r="NI187" s="109"/>
      <c r="NJ187" s="109"/>
      <c r="NK187" s="109"/>
      <c r="NL187" s="109"/>
      <c r="NM187" s="109"/>
      <c r="NN187" s="109"/>
      <c r="NO187" s="109"/>
      <c r="NP187" s="109"/>
      <c r="NQ187" s="109"/>
      <c r="NR187" s="109"/>
      <c r="NS187" s="109"/>
      <c r="NT187" s="109"/>
      <c r="NU187" s="109"/>
      <c r="NV187" s="109"/>
      <c r="NW187" s="109"/>
      <c r="NX187" s="109"/>
      <c r="NY187" s="109"/>
      <c r="NZ187" s="109"/>
      <c r="OA187" s="109"/>
      <c r="OB187" s="109"/>
      <c r="OC187" s="109"/>
      <c r="OD187" s="109"/>
      <c r="OE187" s="109"/>
      <c r="OF187" s="109"/>
      <c r="OG187" s="109"/>
      <c r="OH187" s="109"/>
      <c r="OI187" s="109"/>
      <c r="OJ187" s="109"/>
      <c r="OK187" s="109"/>
      <c r="OL187" s="109"/>
      <c r="OM187" s="109"/>
      <c r="ON187" s="109"/>
      <c r="OO187" s="109"/>
      <c r="OP187" s="109"/>
      <c r="OQ187" s="109"/>
      <c r="OR187" s="109"/>
      <c r="OS187" s="109"/>
      <c r="OT187" s="109"/>
      <c r="OU187" s="109"/>
      <c r="OV187" s="109"/>
      <c r="OW187" s="109"/>
      <c r="OX187" s="109"/>
      <c r="OY187" s="109"/>
      <c r="OZ187" s="109"/>
      <c r="PA187" s="109"/>
      <c r="PB187" s="109"/>
      <c r="PC187" s="109"/>
      <c r="PD187" s="109"/>
      <c r="PE187" s="109"/>
      <c r="PF187" s="109"/>
      <c r="PG187" s="109"/>
      <c r="PH187" s="109"/>
      <c r="PI187" s="109"/>
      <c r="PJ187" s="109"/>
      <c r="PK187" s="109"/>
      <c r="PL187" s="109"/>
      <c r="PM187" s="109"/>
      <c r="PN187" s="109"/>
      <c r="PO187" s="109"/>
      <c r="PP187" s="109"/>
      <c r="PQ187" s="109"/>
      <c r="PR187" s="109"/>
      <c r="PS187" s="109"/>
      <c r="PT187" s="109"/>
      <c r="PU187" s="109"/>
      <c r="PV187" s="109"/>
      <c r="PW187" s="109"/>
      <c r="PX187" s="109"/>
      <c r="PY187" s="109"/>
      <c r="PZ187" s="109"/>
      <c r="QA187" s="109"/>
      <c r="QB187" s="109"/>
      <c r="QC187" s="109"/>
      <c r="QD187" s="109"/>
      <c r="QE187" s="109"/>
      <c r="QF187" s="109"/>
      <c r="QG187" s="109"/>
      <c r="QH187" s="109"/>
      <c r="QI187" s="109"/>
      <c r="QJ187" s="109"/>
      <c r="QK187" s="23">
        <f t="shared" si="3"/>
        <v>1</v>
      </c>
      <c r="QL187" s="125"/>
      <c r="QM187" s="125"/>
      <c r="QN187" s="125"/>
      <c r="QO187" s="125">
        <v>41.39</v>
      </c>
      <c r="QP187" s="125"/>
      <c r="QQ187" s="125"/>
      <c r="QR187" s="125"/>
      <c r="QS187" s="130"/>
    </row>
    <row r="188" spans="1:461" s="5" customFormat="1" ht="12.75" customHeight="1" x14ac:dyDescent="0.2">
      <c r="A188" s="52">
        <v>44658</v>
      </c>
      <c r="B188" s="98" t="s">
        <v>510</v>
      </c>
      <c r="C188" s="107"/>
      <c r="D188" s="107"/>
      <c r="E188" s="108"/>
      <c r="F188" s="108"/>
      <c r="G188" s="108"/>
      <c r="H188" s="108"/>
      <c r="I188" s="108"/>
      <c r="J188" s="108"/>
      <c r="K188" s="108"/>
      <c r="L188" s="108"/>
      <c r="M188" s="108"/>
      <c r="N188" s="109">
        <v>40</v>
      </c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  <c r="BR188" s="109"/>
      <c r="BS188" s="109"/>
      <c r="BT188" s="109"/>
      <c r="BU188" s="109"/>
      <c r="BV188" s="109"/>
      <c r="BW188" s="109"/>
      <c r="BX188" s="109"/>
      <c r="BY188" s="109"/>
      <c r="BZ188" s="109"/>
      <c r="CA188" s="109"/>
      <c r="CB188" s="109"/>
      <c r="CC188" s="109"/>
      <c r="CD188" s="109"/>
      <c r="CE188" s="109"/>
      <c r="CF188" s="109"/>
      <c r="CG188" s="109"/>
      <c r="CH188" s="109"/>
      <c r="CI188" s="109"/>
      <c r="CJ188" s="109"/>
      <c r="CK188" s="109"/>
      <c r="CL188" s="109"/>
      <c r="CM188" s="109"/>
      <c r="CN188" s="109"/>
      <c r="CO188" s="109"/>
      <c r="CP188" s="109"/>
      <c r="CQ188" s="109"/>
      <c r="CR188" s="109"/>
      <c r="CS188" s="109"/>
      <c r="CT188" s="109"/>
      <c r="CU188" s="109"/>
      <c r="CV188" s="109"/>
      <c r="CW188" s="109"/>
      <c r="CX188" s="109"/>
      <c r="CY188" s="109"/>
      <c r="CZ188" s="109"/>
      <c r="DA188" s="109"/>
      <c r="DB188" s="109"/>
      <c r="DC188" s="109"/>
      <c r="DD188" s="109"/>
      <c r="DE188" s="109"/>
      <c r="DF188" s="109"/>
      <c r="DG188" s="109"/>
      <c r="DH188" s="109"/>
      <c r="DI188" s="109"/>
      <c r="DJ188" s="109"/>
      <c r="DK188" s="109"/>
      <c r="DL188" s="109"/>
      <c r="DM188" s="109"/>
      <c r="DN188" s="109"/>
      <c r="DO188" s="109"/>
      <c r="DP188" s="109"/>
      <c r="DQ188" s="109"/>
      <c r="DR188" s="109"/>
      <c r="DS188" s="109"/>
      <c r="DT188" s="109"/>
      <c r="DU188" s="109"/>
      <c r="DV188" s="109"/>
      <c r="DW188" s="109"/>
      <c r="DX188" s="109"/>
      <c r="DY188" s="109"/>
      <c r="DZ188" s="109"/>
      <c r="EA188" s="109"/>
      <c r="EB188" s="109"/>
      <c r="EC188" s="109"/>
      <c r="ED188" s="109"/>
      <c r="EE188" s="109"/>
      <c r="EF188" s="109"/>
      <c r="EG188" s="109"/>
      <c r="EH188" s="109"/>
      <c r="EI188" s="109"/>
      <c r="EJ188" s="109"/>
      <c r="EK188" s="109"/>
      <c r="EL188" s="109"/>
      <c r="EM188" s="109"/>
      <c r="EN188" s="109"/>
      <c r="EO188" s="109"/>
      <c r="EP188" s="109"/>
      <c r="EQ188" s="109"/>
      <c r="ER188" s="109"/>
      <c r="ES188" s="109"/>
      <c r="ET188" s="109"/>
      <c r="EU188" s="109"/>
      <c r="EV188" s="109"/>
      <c r="EW188" s="109"/>
      <c r="EX188" s="109"/>
      <c r="EY188" s="109"/>
      <c r="EZ188" s="109"/>
      <c r="FA188" s="109"/>
      <c r="FB188" s="109"/>
      <c r="FC188" s="109"/>
      <c r="FD188" s="109"/>
      <c r="FE188" s="109"/>
      <c r="FF188" s="109"/>
      <c r="FG188" s="109"/>
      <c r="FH188" s="109"/>
      <c r="FI188" s="109"/>
      <c r="FJ188" s="109"/>
      <c r="FK188" s="109"/>
      <c r="FL188" s="109"/>
      <c r="FM188" s="109"/>
      <c r="FN188" s="109"/>
      <c r="FO188" s="109"/>
      <c r="FP188" s="109"/>
      <c r="FQ188" s="109"/>
      <c r="FR188" s="109"/>
      <c r="FS188" s="109"/>
      <c r="FT188" s="109"/>
      <c r="FU188" s="109"/>
      <c r="FV188" s="109"/>
      <c r="FW188" s="109"/>
      <c r="FX188" s="109"/>
      <c r="FY188" s="109"/>
      <c r="FZ188" s="109"/>
      <c r="GA188" s="109"/>
      <c r="GB188" s="109"/>
      <c r="GC188" s="109"/>
      <c r="GD188" s="109"/>
      <c r="GE188" s="109"/>
      <c r="GF188" s="109"/>
      <c r="GG188" s="109"/>
      <c r="GH188" s="109"/>
      <c r="GI188" s="109"/>
      <c r="GJ188" s="109"/>
      <c r="GK188" s="109"/>
      <c r="GL188" s="109"/>
      <c r="GM188" s="109"/>
      <c r="GN188" s="109"/>
      <c r="GO188" s="109"/>
      <c r="GP188" s="109"/>
      <c r="GQ188" s="109"/>
      <c r="GR188" s="109"/>
      <c r="GS188" s="109"/>
      <c r="GT188" s="109"/>
      <c r="GU188" s="109"/>
      <c r="GV188" s="109"/>
      <c r="GW188" s="109"/>
      <c r="GX188" s="109"/>
      <c r="GY188" s="109"/>
      <c r="GZ188" s="109"/>
      <c r="HA188" s="109"/>
      <c r="HB188" s="109"/>
      <c r="HC188" s="109"/>
      <c r="HD188" s="109"/>
      <c r="HE188" s="109"/>
      <c r="HF188" s="109"/>
      <c r="HG188" s="109"/>
      <c r="HH188" s="109"/>
      <c r="HI188" s="109"/>
      <c r="HJ188" s="109"/>
      <c r="HK188" s="109"/>
      <c r="HL188" s="109"/>
      <c r="HM188" s="109"/>
      <c r="HN188" s="109"/>
      <c r="HO188" s="109"/>
      <c r="HP188" s="109"/>
      <c r="HQ188" s="109"/>
      <c r="HR188" s="109"/>
      <c r="HS188" s="109"/>
      <c r="HT188" s="109"/>
      <c r="HU188" s="109"/>
      <c r="HV188" s="109"/>
      <c r="HW188" s="109"/>
      <c r="HX188" s="109"/>
      <c r="HY188" s="109"/>
      <c r="HZ188" s="109"/>
      <c r="IA188" s="109"/>
      <c r="IB188" s="109"/>
      <c r="IC188" s="109"/>
      <c r="ID188" s="109"/>
      <c r="IE188" s="109"/>
      <c r="IF188" s="109"/>
      <c r="IG188" s="109"/>
      <c r="IH188" s="109"/>
      <c r="II188" s="109"/>
      <c r="IJ188" s="109"/>
      <c r="IK188" s="109"/>
      <c r="IL188" s="109"/>
      <c r="IM188" s="109"/>
      <c r="IN188" s="109"/>
      <c r="IO188" s="109"/>
      <c r="IP188" s="109"/>
      <c r="IQ188" s="109"/>
      <c r="IR188" s="109"/>
      <c r="IS188" s="109"/>
      <c r="IT188" s="109"/>
      <c r="IU188" s="109"/>
      <c r="IV188" s="109"/>
      <c r="IW188" s="109"/>
      <c r="IX188" s="109"/>
      <c r="IY188" s="109"/>
      <c r="IZ188" s="109"/>
      <c r="JA188" s="109"/>
      <c r="JB188" s="109"/>
      <c r="JC188" s="109"/>
      <c r="JD188" s="109"/>
      <c r="JE188" s="109"/>
      <c r="JF188" s="109"/>
      <c r="JG188" s="109"/>
      <c r="JH188" s="109"/>
      <c r="JI188" s="109"/>
      <c r="JJ188" s="109"/>
      <c r="JK188" s="109"/>
      <c r="JL188" s="109"/>
      <c r="JM188" s="109"/>
      <c r="JN188" s="109"/>
      <c r="JO188" s="109"/>
      <c r="JP188" s="109"/>
      <c r="JQ188" s="109"/>
      <c r="JR188" s="109"/>
      <c r="JS188" s="109"/>
      <c r="JT188" s="109"/>
      <c r="JU188" s="109"/>
      <c r="JV188" s="109"/>
      <c r="JW188" s="109"/>
      <c r="JX188" s="109"/>
      <c r="JY188" s="109"/>
      <c r="JZ188" s="109"/>
      <c r="KA188" s="109"/>
      <c r="KB188" s="109"/>
      <c r="KC188" s="109"/>
      <c r="KD188" s="109"/>
      <c r="KE188" s="109"/>
      <c r="KF188" s="109"/>
      <c r="KG188" s="109"/>
      <c r="KH188" s="109"/>
      <c r="KI188" s="109"/>
      <c r="KJ188" s="109"/>
      <c r="KK188" s="109"/>
      <c r="KL188" s="109"/>
      <c r="KM188" s="109"/>
      <c r="KN188" s="109"/>
      <c r="KO188" s="109"/>
      <c r="KP188" s="109"/>
      <c r="KQ188" s="109"/>
      <c r="KR188" s="109"/>
      <c r="KS188" s="109"/>
      <c r="KT188" s="109"/>
      <c r="KU188" s="109"/>
      <c r="KV188" s="109"/>
      <c r="KW188" s="109"/>
      <c r="KX188" s="109"/>
      <c r="KY188" s="109"/>
      <c r="KZ188" s="109"/>
      <c r="LA188" s="109"/>
      <c r="LB188" s="109"/>
      <c r="LC188" s="109"/>
      <c r="LD188" s="109"/>
      <c r="LE188" s="109"/>
      <c r="LF188" s="109"/>
      <c r="LG188" s="109"/>
      <c r="LH188" s="109"/>
      <c r="LI188" s="109"/>
      <c r="LJ188" s="109"/>
      <c r="LK188" s="109"/>
      <c r="LL188" s="109"/>
      <c r="LM188" s="109"/>
      <c r="LN188" s="109"/>
      <c r="LO188" s="109"/>
      <c r="LP188" s="109"/>
      <c r="LQ188" s="109"/>
      <c r="LR188" s="109"/>
      <c r="LS188" s="109"/>
      <c r="LT188" s="109"/>
      <c r="LU188" s="109"/>
      <c r="LV188" s="109"/>
      <c r="LW188" s="109"/>
      <c r="LX188" s="109"/>
      <c r="LY188" s="109"/>
      <c r="LZ188" s="109"/>
      <c r="MA188" s="109"/>
      <c r="MB188" s="109"/>
      <c r="MC188" s="109"/>
      <c r="MD188" s="109"/>
      <c r="ME188" s="109"/>
      <c r="MF188" s="109"/>
      <c r="MG188" s="109"/>
      <c r="MH188" s="109"/>
      <c r="MI188" s="109"/>
      <c r="MJ188" s="109"/>
      <c r="MK188" s="109"/>
      <c r="ML188" s="109"/>
      <c r="MM188" s="109"/>
      <c r="MN188" s="109"/>
      <c r="MO188" s="109"/>
      <c r="MP188" s="109"/>
      <c r="MQ188" s="109"/>
      <c r="MR188" s="109"/>
      <c r="MS188" s="109"/>
      <c r="MT188" s="109"/>
      <c r="MU188" s="109"/>
      <c r="MV188" s="109"/>
      <c r="MW188" s="109"/>
      <c r="MX188" s="109"/>
      <c r="MY188" s="109"/>
      <c r="MZ188" s="109"/>
      <c r="NA188" s="109"/>
      <c r="NB188" s="109"/>
      <c r="NC188" s="109"/>
      <c r="ND188" s="109"/>
      <c r="NE188" s="109"/>
      <c r="NF188" s="109"/>
      <c r="NG188" s="109"/>
      <c r="NH188" s="109"/>
      <c r="NI188" s="109"/>
      <c r="NJ188" s="109"/>
      <c r="NK188" s="109"/>
      <c r="NL188" s="109"/>
      <c r="NM188" s="109"/>
      <c r="NN188" s="109"/>
      <c r="NO188" s="109"/>
      <c r="NP188" s="109"/>
      <c r="NQ188" s="109"/>
      <c r="NR188" s="109"/>
      <c r="NS188" s="109"/>
      <c r="NT188" s="109"/>
      <c r="NU188" s="109"/>
      <c r="NV188" s="109"/>
      <c r="NW188" s="109"/>
      <c r="NX188" s="109"/>
      <c r="NY188" s="109"/>
      <c r="NZ188" s="109"/>
      <c r="OA188" s="109"/>
      <c r="OB188" s="109"/>
      <c r="OC188" s="109"/>
      <c r="OD188" s="109"/>
      <c r="OE188" s="109"/>
      <c r="OF188" s="109"/>
      <c r="OG188" s="109"/>
      <c r="OH188" s="109"/>
      <c r="OI188" s="109"/>
      <c r="OJ188" s="109"/>
      <c r="OK188" s="109"/>
      <c r="OL188" s="109"/>
      <c r="OM188" s="109"/>
      <c r="ON188" s="109"/>
      <c r="OO188" s="109"/>
      <c r="OP188" s="109"/>
      <c r="OQ188" s="109"/>
      <c r="OR188" s="109"/>
      <c r="OS188" s="109"/>
      <c r="OT188" s="109"/>
      <c r="OU188" s="109"/>
      <c r="OV188" s="109"/>
      <c r="OW188" s="109"/>
      <c r="OX188" s="109"/>
      <c r="OY188" s="109"/>
      <c r="OZ188" s="109"/>
      <c r="PA188" s="109"/>
      <c r="PB188" s="109"/>
      <c r="PC188" s="109"/>
      <c r="PD188" s="109"/>
      <c r="PE188" s="109"/>
      <c r="PF188" s="109"/>
      <c r="PG188" s="109"/>
      <c r="PH188" s="109"/>
      <c r="PI188" s="109"/>
      <c r="PJ188" s="109"/>
      <c r="PK188" s="109"/>
      <c r="PL188" s="109"/>
      <c r="PM188" s="109"/>
      <c r="PN188" s="109"/>
      <c r="PO188" s="109"/>
      <c r="PP188" s="109"/>
      <c r="PQ188" s="109"/>
      <c r="PR188" s="109"/>
      <c r="PS188" s="109"/>
      <c r="PT188" s="109"/>
      <c r="PU188" s="109"/>
      <c r="PV188" s="109"/>
      <c r="PW188" s="109"/>
      <c r="PX188" s="109"/>
      <c r="PY188" s="109"/>
      <c r="PZ188" s="109"/>
      <c r="QA188" s="109"/>
      <c r="QB188" s="109"/>
      <c r="QC188" s="109"/>
      <c r="QD188" s="109"/>
      <c r="QE188" s="109"/>
      <c r="QF188" s="109"/>
      <c r="QG188" s="109"/>
      <c r="QH188" s="109"/>
      <c r="QI188" s="109"/>
      <c r="QJ188" s="109"/>
      <c r="QK188" s="23">
        <f t="shared" si="3"/>
        <v>40</v>
      </c>
      <c r="QL188" s="125"/>
      <c r="QM188" s="125"/>
      <c r="QN188" s="125"/>
      <c r="QO188" s="125">
        <v>4132.8</v>
      </c>
      <c r="QP188" s="125"/>
      <c r="QQ188" s="125"/>
      <c r="QR188" s="125"/>
      <c r="QS188" s="130"/>
    </row>
    <row r="189" spans="1:461" s="5" customFormat="1" ht="12.75" customHeight="1" x14ac:dyDescent="0.2">
      <c r="A189" s="52">
        <v>44658</v>
      </c>
      <c r="B189" s="98" t="s">
        <v>75</v>
      </c>
      <c r="C189" s="107"/>
      <c r="D189" s="107"/>
      <c r="E189" s="108"/>
      <c r="F189" s="108"/>
      <c r="G189" s="108"/>
      <c r="H189" s="108"/>
      <c r="I189" s="108"/>
      <c r="J189" s="108"/>
      <c r="K189" s="108"/>
      <c r="L189" s="108"/>
      <c r="M189" s="108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 s="109"/>
      <c r="BG189" s="109"/>
      <c r="BH189" s="109"/>
      <c r="BI189" s="109"/>
      <c r="BJ189" s="109"/>
      <c r="BK189" s="109"/>
      <c r="BL189" s="109"/>
      <c r="BM189" s="109"/>
      <c r="BN189" s="109"/>
      <c r="BO189" s="109"/>
      <c r="BP189" s="109"/>
      <c r="BQ189" s="109"/>
      <c r="BR189" s="109"/>
      <c r="BS189" s="109"/>
      <c r="BT189" s="109"/>
      <c r="BU189" s="109"/>
      <c r="BV189" s="109"/>
      <c r="BW189" s="109"/>
      <c r="BX189" s="109"/>
      <c r="BY189" s="109">
        <v>40</v>
      </c>
      <c r="BZ189" s="109"/>
      <c r="CA189" s="109"/>
      <c r="CB189" s="109"/>
      <c r="CC189" s="109"/>
      <c r="CD189" s="109"/>
      <c r="CE189" s="109"/>
      <c r="CF189" s="109"/>
      <c r="CG189" s="109"/>
      <c r="CH189" s="109"/>
      <c r="CI189" s="109"/>
      <c r="CJ189" s="109"/>
      <c r="CK189" s="109"/>
      <c r="CL189" s="109"/>
      <c r="CM189" s="109"/>
      <c r="CN189" s="109"/>
      <c r="CO189" s="109">
        <v>50</v>
      </c>
      <c r="CP189" s="109"/>
      <c r="CQ189" s="109"/>
      <c r="CR189" s="109"/>
      <c r="CS189" s="109"/>
      <c r="CT189" s="109"/>
      <c r="CU189" s="109"/>
      <c r="CV189" s="109"/>
      <c r="CW189" s="109"/>
      <c r="CX189" s="109"/>
      <c r="CY189" s="109"/>
      <c r="CZ189" s="109"/>
      <c r="DA189" s="109"/>
      <c r="DB189" s="109"/>
      <c r="DC189" s="109"/>
      <c r="DD189" s="109"/>
      <c r="DE189" s="109"/>
      <c r="DF189" s="109"/>
      <c r="DG189" s="109"/>
      <c r="DH189" s="109"/>
      <c r="DI189" s="109"/>
      <c r="DJ189" s="109"/>
      <c r="DK189" s="109"/>
      <c r="DL189" s="109"/>
      <c r="DM189" s="109"/>
      <c r="DN189" s="109"/>
      <c r="DO189" s="109"/>
      <c r="DP189" s="109"/>
      <c r="DQ189" s="109"/>
      <c r="DR189" s="109"/>
      <c r="DS189" s="109"/>
      <c r="DT189" s="109"/>
      <c r="DU189" s="109"/>
      <c r="DV189" s="109"/>
      <c r="DW189" s="109"/>
      <c r="DX189" s="109"/>
      <c r="DY189" s="109"/>
      <c r="DZ189" s="109"/>
      <c r="EA189" s="109"/>
      <c r="EB189" s="109"/>
      <c r="EC189" s="109"/>
      <c r="ED189" s="109"/>
      <c r="EE189" s="109"/>
      <c r="EF189" s="109"/>
      <c r="EG189" s="109"/>
      <c r="EH189" s="109"/>
      <c r="EI189" s="109"/>
      <c r="EJ189" s="109"/>
      <c r="EK189" s="109"/>
      <c r="EL189" s="109"/>
      <c r="EM189" s="109"/>
      <c r="EN189" s="109"/>
      <c r="EO189" s="109"/>
      <c r="EP189" s="109"/>
      <c r="EQ189" s="109"/>
      <c r="ER189" s="109"/>
      <c r="ES189" s="109"/>
      <c r="ET189" s="109"/>
      <c r="EU189" s="109"/>
      <c r="EV189" s="109"/>
      <c r="EW189" s="109"/>
      <c r="EX189" s="109"/>
      <c r="EY189" s="109"/>
      <c r="EZ189" s="109"/>
      <c r="FA189" s="109"/>
      <c r="FB189" s="109"/>
      <c r="FC189" s="109"/>
      <c r="FD189" s="109"/>
      <c r="FE189" s="109"/>
      <c r="FF189" s="109"/>
      <c r="FG189" s="109"/>
      <c r="FH189" s="109"/>
      <c r="FI189" s="109"/>
      <c r="FJ189" s="109"/>
      <c r="FK189" s="109"/>
      <c r="FL189" s="109"/>
      <c r="FM189" s="109"/>
      <c r="FN189" s="109"/>
      <c r="FO189" s="109"/>
      <c r="FP189" s="109"/>
      <c r="FQ189" s="109"/>
      <c r="FR189" s="109"/>
      <c r="FS189" s="109"/>
      <c r="FT189" s="109"/>
      <c r="FU189" s="109"/>
      <c r="FV189" s="109"/>
      <c r="FW189" s="109"/>
      <c r="FX189" s="109"/>
      <c r="FY189" s="109"/>
      <c r="FZ189" s="109"/>
      <c r="GA189" s="109"/>
      <c r="GB189" s="109"/>
      <c r="GC189" s="109"/>
      <c r="GD189" s="109"/>
      <c r="GE189" s="109"/>
      <c r="GF189" s="109"/>
      <c r="GG189" s="109"/>
      <c r="GH189" s="109"/>
      <c r="GI189" s="109"/>
      <c r="GJ189" s="109"/>
      <c r="GK189" s="109"/>
      <c r="GL189" s="109"/>
      <c r="GM189" s="109"/>
      <c r="GN189" s="109"/>
      <c r="GO189" s="109"/>
      <c r="GP189" s="109"/>
      <c r="GQ189" s="109"/>
      <c r="GR189" s="109"/>
      <c r="GS189" s="109"/>
      <c r="GT189" s="109"/>
      <c r="GU189" s="109"/>
      <c r="GV189" s="109"/>
      <c r="GW189" s="109"/>
      <c r="GX189" s="109"/>
      <c r="GY189" s="109"/>
      <c r="GZ189" s="109"/>
      <c r="HA189" s="109"/>
      <c r="HB189" s="109"/>
      <c r="HC189" s="109"/>
      <c r="HD189" s="109"/>
      <c r="HE189" s="109"/>
      <c r="HF189" s="109"/>
      <c r="HG189" s="109"/>
      <c r="HH189" s="109"/>
      <c r="HI189" s="109"/>
      <c r="HJ189" s="109"/>
      <c r="HK189" s="109"/>
      <c r="HL189" s="109"/>
      <c r="HM189" s="109"/>
      <c r="HN189" s="109"/>
      <c r="HO189" s="109"/>
      <c r="HP189" s="109"/>
      <c r="HQ189" s="109"/>
      <c r="HR189" s="109"/>
      <c r="HS189" s="109"/>
      <c r="HT189" s="109"/>
      <c r="HU189" s="109"/>
      <c r="HV189" s="109"/>
      <c r="HW189" s="109"/>
      <c r="HX189" s="109"/>
      <c r="HY189" s="109"/>
      <c r="HZ189" s="109"/>
      <c r="IA189" s="109"/>
      <c r="IB189" s="109"/>
      <c r="IC189" s="109"/>
      <c r="ID189" s="109"/>
      <c r="IE189" s="109"/>
      <c r="IF189" s="109"/>
      <c r="IG189" s="109"/>
      <c r="IH189" s="109"/>
      <c r="II189" s="109"/>
      <c r="IJ189" s="109"/>
      <c r="IK189" s="109"/>
      <c r="IL189" s="109"/>
      <c r="IM189" s="109"/>
      <c r="IN189" s="109"/>
      <c r="IO189" s="109"/>
      <c r="IP189" s="109"/>
      <c r="IQ189" s="109"/>
      <c r="IR189" s="109"/>
      <c r="IS189" s="109"/>
      <c r="IT189" s="109"/>
      <c r="IU189" s="109"/>
      <c r="IV189" s="109"/>
      <c r="IW189" s="109"/>
      <c r="IX189" s="109"/>
      <c r="IY189" s="109"/>
      <c r="IZ189" s="109"/>
      <c r="JA189" s="109"/>
      <c r="JB189" s="109"/>
      <c r="JC189" s="109"/>
      <c r="JD189" s="109"/>
      <c r="JE189" s="109"/>
      <c r="JF189" s="109"/>
      <c r="JG189" s="109"/>
      <c r="JH189" s="109"/>
      <c r="JI189" s="109"/>
      <c r="JJ189" s="109"/>
      <c r="JK189" s="109"/>
      <c r="JL189" s="109"/>
      <c r="JM189" s="109"/>
      <c r="JN189" s="109"/>
      <c r="JO189" s="109"/>
      <c r="JP189" s="109"/>
      <c r="JQ189" s="109"/>
      <c r="JR189" s="109"/>
      <c r="JS189" s="109"/>
      <c r="JT189" s="109"/>
      <c r="JU189" s="109"/>
      <c r="JV189" s="109"/>
      <c r="JW189" s="109"/>
      <c r="JX189" s="109"/>
      <c r="JY189" s="109"/>
      <c r="JZ189" s="109"/>
      <c r="KA189" s="109"/>
      <c r="KB189" s="109"/>
      <c r="KC189" s="109"/>
      <c r="KD189" s="109"/>
      <c r="KE189" s="109"/>
      <c r="KF189" s="109"/>
      <c r="KG189" s="109"/>
      <c r="KH189" s="109"/>
      <c r="KI189" s="109"/>
      <c r="KJ189" s="109"/>
      <c r="KK189" s="109"/>
      <c r="KL189" s="109"/>
      <c r="KM189" s="109"/>
      <c r="KN189" s="109"/>
      <c r="KO189" s="109"/>
      <c r="KP189" s="109"/>
      <c r="KQ189" s="109"/>
      <c r="KR189" s="109"/>
      <c r="KS189" s="109"/>
      <c r="KT189" s="109"/>
      <c r="KU189" s="109"/>
      <c r="KV189" s="109"/>
      <c r="KW189" s="109"/>
      <c r="KX189" s="109"/>
      <c r="KY189" s="109"/>
      <c r="KZ189" s="109"/>
      <c r="LA189" s="109"/>
      <c r="LB189" s="109"/>
      <c r="LC189" s="109"/>
      <c r="LD189" s="109"/>
      <c r="LE189" s="109"/>
      <c r="LF189" s="109"/>
      <c r="LG189" s="109"/>
      <c r="LH189" s="109"/>
      <c r="LI189" s="109"/>
      <c r="LJ189" s="109"/>
      <c r="LK189" s="109"/>
      <c r="LL189" s="109"/>
      <c r="LM189" s="109"/>
      <c r="LN189" s="109"/>
      <c r="LO189" s="109"/>
      <c r="LP189" s="109"/>
      <c r="LQ189" s="109"/>
      <c r="LR189" s="109"/>
      <c r="LS189" s="109"/>
      <c r="LT189" s="109">
        <v>1</v>
      </c>
      <c r="LU189" s="109"/>
      <c r="LV189" s="109"/>
      <c r="LW189" s="109"/>
      <c r="LX189" s="109"/>
      <c r="LY189" s="109"/>
      <c r="LZ189" s="109"/>
      <c r="MA189" s="109"/>
      <c r="MB189" s="109"/>
      <c r="MC189" s="109"/>
      <c r="MD189" s="109"/>
      <c r="ME189" s="109"/>
      <c r="MF189" s="109"/>
      <c r="MG189" s="109"/>
      <c r="MH189" s="109"/>
      <c r="MI189" s="109"/>
      <c r="MJ189" s="109"/>
      <c r="MK189" s="109"/>
      <c r="ML189" s="109"/>
      <c r="MM189" s="109"/>
      <c r="MN189" s="109"/>
      <c r="MO189" s="109"/>
      <c r="MP189" s="109"/>
      <c r="MQ189" s="109"/>
      <c r="MR189" s="109"/>
      <c r="MS189" s="109"/>
      <c r="MT189" s="109"/>
      <c r="MU189" s="109"/>
      <c r="MV189" s="109"/>
      <c r="MW189" s="109"/>
      <c r="MX189" s="109"/>
      <c r="MY189" s="109"/>
      <c r="MZ189" s="109"/>
      <c r="NA189" s="109"/>
      <c r="NB189" s="109"/>
      <c r="NC189" s="109"/>
      <c r="ND189" s="109"/>
      <c r="NE189" s="109"/>
      <c r="NF189" s="109"/>
      <c r="NG189" s="109"/>
      <c r="NH189" s="109"/>
      <c r="NI189" s="109"/>
      <c r="NJ189" s="109"/>
      <c r="NK189" s="109"/>
      <c r="NL189" s="109"/>
      <c r="NM189" s="109"/>
      <c r="NN189" s="109"/>
      <c r="NO189" s="109"/>
      <c r="NP189" s="109"/>
      <c r="NQ189" s="109"/>
      <c r="NR189" s="109"/>
      <c r="NS189" s="109"/>
      <c r="NT189" s="109"/>
      <c r="NU189" s="109">
        <v>1</v>
      </c>
      <c r="NV189" s="109"/>
      <c r="NW189" s="109"/>
      <c r="NX189" s="109"/>
      <c r="NY189" s="109"/>
      <c r="NZ189" s="109"/>
      <c r="OA189" s="109"/>
      <c r="OB189" s="109"/>
      <c r="OC189" s="109"/>
      <c r="OD189" s="109"/>
      <c r="OE189" s="109"/>
      <c r="OF189" s="109"/>
      <c r="OG189" s="109"/>
      <c r="OH189" s="109"/>
      <c r="OI189" s="109"/>
      <c r="OJ189" s="109"/>
      <c r="OK189" s="109"/>
      <c r="OL189" s="109"/>
      <c r="OM189" s="109"/>
      <c r="ON189" s="109"/>
      <c r="OO189" s="109"/>
      <c r="OP189" s="109"/>
      <c r="OQ189" s="109"/>
      <c r="OR189" s="109"/>
      <c r="OS189" s="109"/>
      <c r="OT189" s="109"/>
      <c r="OU189" s="109"/>
      <c r="OV189" s="109"/>
      <c r="OW189" s="109"/>
      <c r="OX189" s="109"/>
      <c r="OY189" s="109"/>
      <c r="OZ189" s="109"/>
      <c r="PA189" s="109"/>
      <c r="PB189" s="109"/>
      <c r="PC189" s="109"/>
      <c r="PD189" s="109"/>
      <c r="PE189" s="109"/>
      <c r="PF189" s="109"/>
      <c r="PG189" s="109"/>
      <c r="PH189" s="109"/>
      <c r="PI189" s="109"/>
      <c r="PJ189" s="109"/>
      <c r="PK189" s="109"/>
      <c r="PL189" s="109"/>
      <c r="PM189" s="109"/>
      <c r="PN189" s="109"/>
      <c r="PO189" s="109"/>
      <c r="PP189" s="109"/>
      <c r="PQ189" s="109"/>
      <c r="PR189" s="109"/>
      <c r="PS189" s="109"/>
      <c r="PT189" s="109"/>
      <c r="PU189" s="109"/>
      <c r="PV189" s="109"/>
      <c r="PW189" s="109"/>
      <c r="PX189" s="109"/>
      <c r="PY189" s="109"/>
      <c r="PZ189" s="109"/>
      <c r="QA189" s="109"/>
      <c r="QB189" s="109"/>
      <c r="QC189" s="109"/>
      <c r="QD189" s="109"/>
      <c r="QE189" s="109"/>
      <c r="QF189" s="109"/>
      <c r="QG189" s="109">
        <v>100</v>
      </c>
      <c r="QH189" s="109"/>
      <c r="QI189" s="109"/>
      <c r="QJ189" s="109"/>
      <c r="QK189" s="23">
        <f t="shared" si="3"/>
        <v>192</v>
      </c>
      <c r="QL189" s="125"/>
      <c r="QM189" s="148"/>
      <c r="QN189" s="148"/>
      <c r="QO189" s="125"/>
      <c r="QP189" s="125"/>
      <c r="QQ189" s="125"/>
      <c r="QR189" s="125">
        <v>8296.9699999999993</v>
      </c>
      <c r="QS189" s="130"/>
    </row>
    <row r="190" spans="1:461" s="5" customFormat="1" ht="12.75" customHeight="1" x14ac:dyDescent="0.2">
      <c r="A190" s="52">
        <v>44658</v>
      </c>
      <c r="B190" s="90" t="s">
        <v>474</v>
      </c>
      <c r="C190" s="107"/>
      <c r="D190" s="107"/>
      <c r="E190" s="108"/>
      <c r="F190" s="108"/>
      <c r="G190" s="108"/>
      <c r="H190" s="108"/>
      <c r="I190" s="108"/>
      <c r="J190" s="108"/>
      <c r="K190" s="108"/>
      <c r="L190" s="108"/>
      <c r="M190" s="108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109"/>
      <c r="BE190" s="109"/>
      <c r="BF190" s="109"/>
      <c r="BG190" s="109"/>
      <c r="BH190" s="109"/>
      <c r="BI190" s="109"/>
      <c r="BJ190" s="109"/>
      <c r="BK190" s="109"/>
      <c r="BL190" s="109"/>
      <c r="BM190" s="109"/>
      <c r="BN190" s="109"/>
      <c r="BO190" s="109"/>
      <c r="BP190" s="109"/>
      <c r="BQ190" s="109"/>
      <c r="BR190" s="109"/>
      <c r="BS190" s="109"/>
      <c r="BT190" s="109"/>
      <c r="BU190" s="109"/>
      <c r="BV190" s="109"/>
      <c r="BW190" s="109"/>
      <c r="BX190" s="109"/>
      <c r="BY190" s="109"/>
      <c r="BZ190" s="109"/>
      <c r="CA190" s="109"/>
      <c r="CB190" s="109"/>
      <c r="CC190" s="109"/>
      <c r="CD190" s="109"/>
      <c r="CE190" s="109"/>
      <c r="CF190" s="109"/>
      <c r="CG190" s="109"/>
      <c r="CH190" s="109"/>
      <c r="CI190" s="109"/>
      <c r="CJ190" s="109"/>
      <c r="CK190" s="109"/>
      <c r="CL190" s="109"/>
      <c r="CM190" s="109"/>
      <c r="CN190" s="109"/>
      <c r="CO190" s="109"/>
      <c r="CP190" s="109"/>
      <c r="CQ190" s="109"/>
      <c r="CR190" s="109"/>
      <c r="CS190" s="109"/>
      <c r="CT190" s="109"/>
      <c r="CU190" s="109"/>
      <c r="CV190" s="109"/>
      <c r="CW190" s="109"/>
      <c r="CX190" s="109"/>
      <c r="CY190" s="109"/>
      <c r="CZ190" s="109"/>
      <c r="DA190" s="109"/>
      <c r="DB190" s="109"/>
      <c r="DC190" s="109"/>
      <c r="DD190" s="109"/>
      <c r="DE190" s="109"/>
      <c r="DF190" s="109"/>
      <c r="DG190" s="109"/>
      <c r="DH190" s="109"/>
      <c r="DI190" s="109"/>
      <c r="DJ190" s="109"/>
      <c r="DK190" s="109"/>
      <c r="DL190" s="109"/>
      <c r="DM190" s="109"/>
      <c r="DN190" s="109"/>
      <c r="DO190" s="109"/>
      <c r="DP190" s="109"/>
      <c r="DQ190" s="109"/>
      <c r="DR190" s="109"/>
      <c r="DS190" s="109"/>
      <c r="DT190" s="109"/>
      <c r="DU190" s="109"/>
      <c r="DV190" s="109"/>
      <c r="DW190" s="109"/>
      <c r="DX190" s="109">
        <v>20</v>
      </c>
      <c r="DY190" s="109"/>
      <c r="DZ190" s="109"/>
      <c r="EA190" s="109"/>
      <c r="EB190" s="109"/>
      <c r="EC190" s="109"/>
      <c r="ED190" s="109"/>
      <c r="EE190" s="109"/>
      <c r="EF190" s="109"/>
      <c r="EG190" s="109"/>
      <c r="EH190" s="109"/>
      <c r="EI190" s="109"/>
      <c r="EJ190" s="109"/>
      <c r="EK190" s="109"/>
      <c r="EL190" s="109"/>
      <c r="EM190" s="109"/>
      <c r="EN190" s="109"/>
      <c r="EO190" s="109"/>
      <c r="EP190" s="109"/>
      <c r="EQ190" s="109"/>
      <c r="ER190" s="109"/>
      <c r="ES190" s="109"/>
      <c r="ET190" s="109"/>
      <c r="EU190" s="109"/>
      <c r="EV190" s="109"/>
      <c r="EW190" s="109"/>
      <c r="EX190" s="109"/>
      <c r="EY190" s="109"/>
      <c r="EZ190" s="109"/>
      <c r="FA190" s="109"/>
      <c r="FB190" s="109"/>
      <c r="FC190" s="109"/>
      <c r="FD190" s="109"/>
      <c r="FE190" s="109"/>
      <c r="FF190" s="109"/>
      <c r="FG190" s="109"/>
      <c r="FH190" s="109"/>
      <c r="FI190" s="109"/>
      <c r="FJ190" s="109"/>
      <c r="FK190" s="109"/>
      <c r="FL190" s="109"/>
      <c r="FM190" s="109"/>
      <c r="FN190" s="109"/>
      <c r="FO190" s="109"/>
      <c r="FP190" s="109"/>
      <c r="FQ190" s="109"/>
      <c r="FR190" s="109"/>
      <c r="FS190" s="109"/>
      <c r="FT190" s="109"/>
      <c r="FU190" s="109"/>
      <c r="FV190" s="109"/>
      <c r="FW190" s="109"/>
      <c r="FX190" s="109"/>
      <c r="FY190" s="109"/>
      <c r="FZ190" s="109"/>
      <c r="GA190" s="109"/>
      <c r="GB190" s="109"/>
      <c r="GC190" s="109"/>
      <c r="GD190" s="109"/>
      <c r="GE190" s="109"/>
      <c r="GF190" s="109"/>
      <c r="GG190" s="109"/>
      <c r="GH190" s="109"/>
      <c r="GI190" s="109"/>
      <c r="GJ190" s="109"/>
      <c r="GK190" s="109"/>
      <c r="GL190" s="109"/>
      <c r="GM190" s="109"/>
      <c r="GN190" s="109"/>
      <c r="GO190" s="109"/>
      <c r="GP190" s="109"/>
      <c r="GQ190" s="109"/>
      <c r="GR190" s="109"/>
      <c r="GS190" s="109"/>
      <c r="GT190" s="109"/>
      <c r="GU190" s="109"/>
      <c r="GV190" s="109"/>
      <c r="GW190" s="109"/>
      <c r="GX190" s="109"/>
      <c r="GY190" s="109"/>
      <c r="GZ190" s="109"/>
      <c r="HA190" s="109"/>
      <c r="HB190" s="109"/>
      <c r="HC190" s="109"/>
      <c r="HD190" s="109"/>
      <c r="HE190" s="109"/>
      <c r="HF190" s="109"/>
      <c r="HG190" s="109"/>
      <c r="HH190" s="109"/>
      <c r="HI190" s="109"/>
      <c r="HJ190" s="109"/>
      <c r="HK190" s="109"/>
      <c r="HL190" s="109"/>
      <c r="HM190" s="109"/>
      <c r="HN190" s="109"/>
      <c r="HO190" s="109"/>
      <c r="HP190" s="109"/>
      <c r="HQ190" s="109"/>
      <c r="HR190" s="109"/>
      <c r="HS190" s="109"/>
      <c r="HT190" s="109"/>
      <c r="HU190" s="109"/>
      <c r="HV190" s="109"/>
      <c r="HW190" s="109"/>
      <c r="HX190" s="109"/>
      <c r="HY190" s="109"/>
      <c r="HZ190" s="109"/>
      <c r="IA190" s="109"/>
      <c r="IB190" s="109"/>
      <c r="IC190" s="109"/>
      <c r="ID190" s="109"/>
      <c r="IE190" s="109"/>
      <c r="IF190" s="109"/>
      <c r="IG190" s="109"/>
      <c r="IH190" s="109"/>
      <c r="II190" s="109"/>
      <c r="IJ190" s="109"/>
      <c r="IK190" s="109"/>
      <c r="IL190" s="109"/>
      <c r="IM190" s="109"/>
      <c r="IN190" s="109"/>
      <c r="IO190" s="109"/>
      <c r="IP190" s="109"/>
      <c r="IQ190" s="109"/>
      <c r="IR190" s="109"/>
      <c r="IS190" s="109"/>
      <c r="IT190" s="109"/>
      <c r="IU190" s="109"/>
      <c r="IV190" s="109"/>
      <c r="IW190" s="109"/>
      <c r="IX190" s="109"/>
      <c r="IY190" s="109"/>
      <c r="IZ190" s="109"/>
      <c r="JA190" s="109"/>
      <c r="JB190" s="109"/>
      <c r="JC190" s="109"/>
      <c r="JD190" s="109"/>
      <c r="JE190" s="109"/>
      <c r="JF190" s="109"/>
      <c r="JG190" s="109"/>
      <c r="JH190" s="109"/>
      <c r="JI190" s="109"/>
      <c r="JJ190" s="109"/>
      <c r="JK190" s="109"/>
      <c r="JL190" s="109"/>
      <c r="JM190" s="109"/>
      <c r="JN190" s="109"/>
      <c r="JO190" s="109"/>
      <c r="JP190" s="109"/>
      <c r="JQ190" s="109"/>
      <c r="JR190" s="109"/>
      <c r="JS190" s="109"/>
      <c r="JT190" s="109"/>
      <c r="JU190" s="109"/>
      <c r="JV190" s="109"/>
      <c r="JW190" s="109"/>
      <c r="JX190" s="109"/>
      <c r="JY190" s="109"/>
      <c r="JZ190" s="109"/>
      <c r="KA190" s="109"/>
      <c r="KB190" s="109"/>
      <c r="KC190" s="109"/>
      <c r="KD190" s="109"/>
      <c r="KE190" s="109"/>
      <c r="KF190" s="109"/>
      <c r="KG190" s="109"/>
      <c r="KH190" s="109"/>
      <c r="KI190" s="109"/>
      <c r="KJ190" s="109"/>
      <c r="KK190" s="109"/>
      <c r="KL190" s="109"/>
      <c r="KM190" s="109"/>
      <c r="KN190" s="109"/>
      <c r="KO190" s="109"/>
      <c r="KP190" s="109"/>
      <c r="KQ190" s="109"/>
      <c r="KR190" s="109"/>
      <c r="KS190" s="109"/>
      <c r="KT190" s="109"/>
      <c r="KU190" s="109"/>
      <c r="KV190" s="109"/>
      <c r="KW190" s="109"/>
      <c r="KX190" s="109"/>
      <c r="KY190" s="109"/>
      <c r="KZ190" s="109"/>
      <c r="LA190" s="109"/>
      <c r="LB190" s="109"/>
      <c r="LC190" s="109"/>
      <c r="LD190" s="109"/>
      <c r="LE190" s="109"/>
      <c r="LF190" s="109"/>
      <c r="LG190" s="109"/>
      <c r="LH190" s="109"/>
      <c r="LI190" s="109"/>
      <c r="LJ190" s="109"/>
      <c r="LK190" s="109"/>
      <c r="LL190" s="109"/>
      <c r="LM190" s="109"/>
      <c r="LN190" s="109"/>
      <c r="LO190" s="109"/>
      <c r="LP190" s="109"/>
      <c r="LQ190" s="109"/>
      <c r="LR190" s="109"/>
      <c r="LS190" s="109"/>
      <c r="LT190" s="109"/>
      <c r="LU190" s="109"/>
      <c r="LV190" s="109"/>
      <c r="LW190" s="109"/>
      <c r="LX190" s="109"/>
      <c r="LY190" s="109"/>
      <c r="LZ190" s="109"/>
      <c r="MA190" s="109"/>
      <c r="MB190" s="109"/>
      <c r="MC190" s="109"/>
      <c r="MD190" s="109"/>
      <c r="ME190" s="109"/>
      <c r="MF190" s="109"/>
      <c r="MG190" s="109"/>
      <c r="MH190" s="109"/>
      <c r="MI190" s="109"/>
      <c r="MJ190" s="109"/>
      <c r="MK190" s="109"/>
      <c r="ML190" s="109"/>
      <c r="MM190" s="109"/>
      <c r="MN190" s="109"/>
      <c r="MO190" s="109"/>
      <c r="MP190" s="109"/>
      <c r="MQ190" s="109"/>
      <c r="MR190" s="109"/>
      <c r="MS190" s="109"/>
      <c r="MT190" s="109"/>
      <c r="MU190" s="109"/>
      <c r="MV190" s="109"/>
      <c r="MW190" s="109"/>
      <c r="MX190" s="109"/>
      <c r="MY190" s="109"/>
      <c r="MZ190" s="109"/>
      <c r="NA190" s="109"/>
      <c r="NB190" s="109"/>
      <c r="NC190" s="109"/>
      <c r="ND190" s="109"/>
      <c r="NE190" s="109"/>
      <c r="NF190" s="109"/>
      <c r="NG190" s="109"/>
      <c r="NH190" s="109"/>
      <c r="NI190" s="109"/>
      <c r="NJ190" s="109"/>
      <c r="NK190" s="109"/>
      <c r="NL190" s="109"/>
      <c r="NM190" s="109"/>
      <c r="NN190" s="109"/>
      <c r="NO190" s="109"/>
      <c r="NP190" s="109"/>
      <c r="NQ190" s="109"/>
      <c r="NR190" s="109"/>
      <c r="NS190" s="109"/>
      <c r="NT190" s="109"/>
      <c r="NU190" s="109"/>
      <c r="NV190" s="109"/>
      <c r="NW190" s="109"/>
      <c r="NX190" s="109"/>
      <c r="NY190" s="109"/>
      <c r="NZ190" s="109"/>
      <c r="OA190" s="109"/>
      <c r="OB190" s="109"/>
      <c r="OC190" s="109"/>
      <c r="OD190" s="109"/>
      <c r="OE190" s="109"/>
      <c r="OF190" s="109"/>
      <c r="OG190" s="109"/>
      <c r="OH190" s="109"/>
      <c r="OI190" s="109"/>
      <c r="OJ190" s="109"/>
      <c r="OK190" s="109"/>
      <c r="OL190" s="109"/>
      <c r="OM190" s="109"/>
      <c r="ON190" s="109"/>
      <c r="OO190" s="109"/>
      <c r="OP190" s="109"/>
      <c r="OQ190" s="109"/>
      <c r="OR190" s="109"/>
      <c r="OS190" s="109"/>
      <c r="OT190" s="109"/>
      <c r="OU190" s="109"/>
      <c r="OV190" s="109"/>
      <c r="OW190" s="109"/>
      <c r="OX190" s="109"/>
      <c r="OY190" s="109"/>
      <c r="OZ190" s="109"/>
      <c r="PA190" s="109"/>
      <c r="PB190" s="109"/>
      <c r="PC190" s="109"/>
      <c r="PD190" s="109"/>
      <c r="PE190" s="109"/>
      <c r="PF190" s="109"/>
      <c r="PG190" s="109"/>
      <c r="PH190" s="109"/>
      <c r="PI190" s="109"/>
      <c r="PJ190" s="109"/>
      <c r="PK190" s="109"/>
      <c r="PL190" s="109"/>
      <c r="PM190" s="109"/>
      <c r="PN190" s="109"/>
      <c r="PO190" s="109"/>
      <c r="PP190" s="109"/>
      <c r="PQ190" s="109"/>
      <c r="PR190" s="109"/>
      <c r="PS190" s="109"/>
      <c r="PT190" s="109"/>
      <c r="PU190" s="109"/>
      <c r="PV190" s="109"/>
      <c r="PW190" s="109"/>
      <c r="PX190" s="109"/>
      <c r="PY190" s="109"/>
      <c r="PZ190" s="109"/>
      <c r="QA190" s="109"/>
      <c r="QB190" s="109"/>
      <c r="QC190" s="109"/>
      <c r="QD190" s="109"/>
      <c r="QE190" s="109"/>
      <c r="QF190" s="109"/>
      <c r="QG190" s="109"/>
      <c r="QH190" s="109"/>
      <c r="QI190" s="109"/>
      <c r="QJ190" s="109"/>
      <c r="QK190" s="23">
        <f t="shared" si="3"/>
        <v>20</v>
      </c>
      <c r="QL190" s="125"/>
      <c r="QM190" s="125"/>
      <c r="QN190" s="125">
        <v>1230.24</v>
      </c>
      <c r="QO190" s="125"/>
      <c r="QP190" s="125"/>
      <c r="QQ190" s="125"/>
      <c r="QR190" s="125"/>
      <c r="QS190" s="130"/>
    </row>
    <row r="191" spans="1:461" s="5" customFormat="1" ht="12.75" customHeight="1" x14ac:dyDescent="0.2">
      <c r="A191" s="52">
        <v>44659</v>
      </c>
      <c r="B191" s="103" t="s">
        <v>28</v>
      </c>
      <c r="C191" s="107"/>
      <c r="D191" s="107"/>
      <c r="E191" s="108"/>
      <c r="F191" s="108"/>
      <c r="G191" s="108"/>
      <c r="H191" s="108"/>
      <c r="I191" s="108"/>
      <c r="J191" s="108"/>
      <c r="K191" s="108"/>
      <c r="L191" s="108"/>
      <c r="M191" s="108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109"/>
      <c r="BE191" s="109"/>
      <c r="BF191" s="109"/>
      <c r="BG191" s="109"/>
      <c r="BH191" s="109"/>
      <c r="BI191" s="109"/>
      <c r="BJ191" s="109"/>
      <c r="BK191" s="109"/>
      <c r="BL191" s="109"/>
      <c r="BM191" s="109"/>
      <c r="BN191" s="109"/>
      <c r="BO191" s="109"/>
      <c r="BP191" s="109"/>
      <c r="BQ191" s="109"/>
      <c r="BR191" s="109"/>
      <c r="BS191" s="109"/>
      <c r="BT191" s="109"/>
      <c r="BU191" s="109"/>
      <c r="BV191" s="109"/>
      <c r="BW191" s="109"/>
      <c r="BX191" s="109"/>
      <c r="BY191" s="109"/>
      <c r="BZ191" s="109"/>
      <c r="CA191" s="109"/>
      <c r="CB191" s="109"/>
      <c r="CC191" s="109"/>
      <c r="CD191" s="109"/>
      <c r="CE191" s="109"/>
      <c r="CF191" s="109"/>
      <c r="CG191" s="109"/>
      <c r="CH191" s="109"/>
      <c r="CI191" s="109"/>
      <c r="CJ191" s="109"/>
      <c r="CK191" s="109"/>
      <c r="CL191" s="109"/>
      <c r="CM191" s="109"/>
      <c r="CN191" s="109"/>
      <c r="CO191" s="109"/>
      <c r="CP191" s="109"/>
      <c r="CQ191" s="109"/>
      <c r="CR191" s="109"/>
      <c r="CS191" s="109"/>
      <c r="CT191" s="109"/>
      <c r="CU191" s="109"/>
      <c r="CV191" s="109"/>
      <c r="CW191" s="109"/>
      <c r="CX191" s="109"/>
      <c r="CY191" s="109"/>
      <c r="CZ191" s="109"/>
      <c r="DA191" s="109"/>
      <c r="DB191" s="109"/>
      <c r="DC191" s="109"/>
      <c r="DD191" s="109"/>
      <c r="DE191" s="109"/>
      <c r="DF191" s="109"/>
      <c r="DG191" s="109"/>
      <c r="DH191" s="109"/>
      <c r="DI191" s="109"/>
      <c r="DJ191" s="109"/>
      <c r="DK191" s="109"/>
      <c r="DL191" s="109"/>
      <c r="DM191" s="109"/>
      <c r="DN191" s="109"/>
      <c r="DO191" s="109"/>
      <c r="DP191" s="109"/>
      <c r="DQ191" s="109"/>
      <c r="DR191" s="109"/>
      <c r="DS191" s="109"/>
      <c r="DT191" s="109"/>
      <c r="DU191" s="109"/>
      <c r="DV191" s="109"/>
      <c r="DW191" s="109"/>
      <c r="DX191" s="109"/>
      <c r="DY191" s="109"/>
      <c r="DZ191" s="109"/>
      <c r="EA191" s="109"/>
      <c r="EB191" s="109"/>
      <c r="EC191" s="109"/>
      <c r="ED191" s="109"/>
      <c r="EE191" s="109"/>
      <c r="EF191" s="109"/>
      <c r="EG191" s="109"/>
      <c r="EH191" s="109"/>
      <c r="EI191" s="109"/>
      <c r="EJ191" s="109"/>
      <c r="EK191" s="109"/>
      <c r="EL191" s="109"/>
      <c r="EM191" s="109"/>
      <c r="EN191" s="109"/>
      <c r="EO191" s="109"/>
      <c r="EP191" s="109"/>
      <c r="EQ191" s="109"/>
      <c r="ER191" s="109"/>
      <c r="ES191" s="109"/>
      <c r="ET191" s="109"/>
      <c r="EU191" s="109"/>
      <c r="EV191" s="109"/>
      <c r="EW191" s="109">
        <v>110</v>
      </c>
      <c r="EX191" s="109"/>
      <c r="EY191" s="109"/>
      <c r="EZ191" s="109"/>
      <c r="FA191" s="109"/>
      <c r="FB191" s="109"/>
      <c r="FC191" s="109"/>
      <c r="FD191" s="109"/>
      <c r="FE191" s="109"/>
      <c r="FF191" s="109"/>
      <c r="FG191" s="109"/>
      <c r="FH191" s="109"/>
      <c r="FI191" s="109"/>
      <c r="FJ191" s="109"/>
      <c r="FK191" s="109"/>
      <c r="FL191" s="109"/>
      <c r="FM191" s="109"/>
      <c r="FN191" s="109"/>
      <c r="FO191" s="109"/>
      <c r="FP191" s="109"/>
      <c r="FQ191" s="109"/>
      <c r="FR191" s="109"/>
      <c r="FS191" s="109"/>
      <c r="FT191" s="109"/>
      <c r="FU191" s="109"/>
      <c r="FV191" s="109"/>
      <c r="FW191" s="109"/>
      <c r="FX191" s="109"/>
      <c r="FY191" s="109"/>
      <c r="FZ191" s="109"/>
      <c r="GA191" s="109"/>
      <c r="GB191" s="109"/>
      <c r="GC191" s="109"/>
      <c r="GD191" s="109"/>
      <c r="GE191" s="109"/>
      <c r="GF191" s="109"/>
      <c r="GG191" s="109"/>
      <c r="GH191" s="109"/>
      <c r="GI191" s="109"/>
      <c r="GJ191" s="109"/>
      <c r="GK191" s="109"/>
      <c r="GL191" s="109"/>
      <c r="GM191" s="109"/>
      <c r="GN191" s="109"/>
      <c r="GO191" s="109"/>
      <c r="GP191" s="109"/>
      <c r="GQ191" s="109"/>
      <c r="GR191" s="109"/>
      <c r="GS191" s="109"/>
      <c r="GT191" s="109"/>
      <c r="GU191" s="109"/>
      <c r="GV191" s="109"/>
      <c r="GW191" s="109"/>
      <c r="GX191" s="109"/>
      <c r="GY191" s="109"/>
      <c r="GZ191" s="109"/>
      <c r="HA191" s="109"/>
      <c r="HB191" s="109"/>
      <c r="HC191" s="109"/>
      <c r="HD191" s="109"/>
      <c r="HE191" s="109"/>
      <c r="HF191" s="109"/>
      <c r="HG191" s="109"/>
      <c r="HH191" s="109"/>
      <c r="HI191" s="109"/>
      <c r="HJ191" s="109"/>
      <c r="HK191" s="109"/>
      <c r="HL191" s="109"/>
      <c r="HM191" s="109"/>
      <c r="HN191" s="109"/>
      <c r="HO191" s="109"/>
      <c r="HP191" s="109"/>
      <c r="HQ191" s="109"/>
      <c r="HR191" s="109"/>
      <c r="HS191" s="109"/>
      <c r="HT191" s="109"/>
      <c r="HU191" s="109"/>
      <c r="HV191" s="109"/>
      <c r="HW191" s="109"/>
      <c r="HX191" s="109"/>
      <c r="HY191" s="109"/>
      <c r="HZ191" s="109"/>
      <c r="IA191" s="109"/>
      <c r="IB191" s="109"/>
      <c r="IC191" s="109"/>
      <c r="ID191" s="109"/>
      <c r="IE191" s="109"/>
      <c r="IF191" s="109"/>
      <c r="IG191" s="109"/>
      <c r="IH191" s="109"/>
      <c r="II191" s="109"/>
      <c r="IJ191" s="109"/>
      <c r="IK191" s="109"/>
      <c r="IL191" s="109"/>
      <c r="IM191" s="109"/>
      <c r="IN191" s="109"/>
      <c r="IO191" s="109"/>
      <c r="IP191" s="109"/>
      <c r="IQ191" s="109"/>
      <c r="IR191" s="109"/>
      <c r="IS191" s="109"/>
      <c r="IT191" s="109"/>
      <c r="IU191" s="109"/>
      <c r="IV191" s="109"/>
      <c r="IW191" s="109"/>
      <c r="IX191" s="109"/>
      <c r="IY191" s="109"/>
      <c r="IZ191" s="109"/>
      <c r="JA191" s="109"/>
      <c r="JB191" s="109"/>
      <c r="JC191" s="109"/>
      <c r="JD191" s="109"/>
      <c r="JE191" s="109"/>
      <c r="JF191" s="109"/>
      <c r="JG191" s="109"/>
      <c r="JH191" s="109"/>
      <c r="JI191" s="109"/>
      <c r="JJ191" s="109"/>
      <c r="JK191" s="109"/>
      <c r="JL191" s="109"/>
      <c r="JM191" s="109"/>
      <c r="JN191" s="109"/>
      <c r="JO191" s="109"/>
      <c r="JP191" s="109"/>
      <c r="JQ191" s="109"/>
      <c r="JR191" s="109"/>
      <c r="JS191" s="109"/>
      <c r="JT191" s="109"/>
      <c r="JU191" s="109"/>
      <c r="JV191" s="109"/>
      <c r="JW191" s="109"/>
      <c r="JX191" s="109"/>
      <c r="JY191" s="109"/>
      <c r="JZ191" s="109"/>
      <c r="KA191" s="109"/>
      <c r="KB191" s="109"/>
      <c r="KC191" s="109"/>
      <c r="KD191" s="109"/>
      <c r="KE191" s="109"/>
      <c r="KF191" s="109"/>
      <c r="KG191" s="109"/>
      <c r="KH191" s="109"/>
      <c r="KI191" s="109"/>
      <c r="KJ191" s="109"/>
      <c r="KK191" s="109"/>
      <c r="KL191" s="109"/>
      <c r="KM191" s="109"/>
      <c r="KN191" s="109"/>
      <c r="KO191" s="109"/>
      <c r="KP191" s="109"/>
      <c r="KQ191" s="109"/>
      <c r="KR191" s="109"/>
      <c r="KS191" s="109"/>
      <c r="KT191" s="109"/>
      <c r="KU191" s="109"/>
      <c r="KV191" s="109"/>
      <c r="KW191" s="109"/>
      <c r="KX191" s="109"/>
      <c r="KY191" s="109"/>
      <c r="KZ191" s="109"/>
      <c r="LA191" s="109">
        <v>40</v>
      </c>
      <c r="LB191" s="109"/>
      <c r="LC191" s="109"/>
      <c r="LD191" s="109"/>
      <c r="LE191" s="109"/>
      <c r="LF191" s="109"/>
      <c r="LG191" s="109"/>
      <c r="LH191" s="109"/>
      <c r="LI191" s="109"/>
      <c r="LJ191" s="109"/>
      <c r="LK191" s="109"/>
      <c r="LL191" s="109"/>
      <c r="LM191" s="109"/>
      <c r="LN191" s="109"/>
      <c r="LO191" s="109"/>
      <c r="LP191" s="109"/>
      <c r="LQ191" s="109"/>
      <c r="LR191" s="109"/>
      <c r="LS191" s="109"/>
      <c r="LT191" s="109"/>
      <c r="LU191" s="109"/>
      <c r="LV191" s="109"/>
      <c r="LW191" s="109"/>
      <c r="LX191" s="109"/>
      <c r="LY191" s="109"/>
      <c r="LZ191" s="109"/>
      <c r="MA191" s="109"/>
      <c r="MB191" s="109"/>
      <c r="MC191" s="109"/>
      <c r="MD191" s="109"/>
      <c r="ME191" s="109"/>
      <c r="MF191" s="109"/>
      <c r="MG191" s="109"/>
      <c r="MH191" s="109"/>
      <c r="MI191" s="109"/>
      <c r="MJ191" s="109"/>
      <c r="MK191" s="109"/>
      <c r="ML191" s="109"/>
      <c r="MM191" s="109"/>
      <c r="MN191" s="109"/>
      <c r="MO191" s="109"/>
      <c r="MP191" s="109"/>
      <c r="MQ191" s="109"/>
      <c r="MR191" s="109"/>
      <c r="MS191" s="109"/>
      <c r="MT191" s="109"/>
      <c r="MU191" s="109"/>
      <c r="MV191" s="109"/>
      <c r="MW191" s="109"/>
      <c r="MX191" s="109"/>
      <c r="MY191" s="109"/>
      <c r="MZ191" s="109"/>
      <c r="NA191" s="109"/>
      <c r="NB191" s="109"/>
      <c r="NC191" s="109"/>
      <c r="ND191" s="109"/>
      <c r="NE191" s="109"/>
      <c r="NF191" s="109"/>
      <c r="NG191" s="109"/>
      <c r="NH191" s="109"/>
      <c r="NI191" s="109"/>
      <c r="NJ191" s="109"/>
      <c r="NK191" s="109"/>
      <c r="NL191" s="109"/>
      <c r="NM191" s="109"/>
      <c r="NN191" s="109"/>
      <c r="NO191" s="109"/>
      <c r="NP191" s="109"/>
      <c r="NQ191" s="109"/>
      <c r="NR191" s="109"/>
      <c r="NS191" s="109"/>
      <c r="NT191" s="109"/>
      <c r="NU191" s="109"/>
      <c r="NV191" s="109"/>
      <c r="NW191" s="109"/>
      <c r="NX191" s="109"/>
      <c r="NY191" s="109"/>
      <c r="NZ191" s="109"/>
      <c r="OA191" s="109"/>
      <c r="OB191" s="109"/>
      <c r="OC191" s="109"/>
      <c r="OD191" s="109"/>
      <c r="OE191" s="109"/>
      <c r="OF191" s="109"/>
      <c r="OG191" s="109"/>
      <c r="OH191" s="109"/>
      <c r="OI191" s="109"/>
      <c r="OJ191" s="109"/>
      <c r="OK191" s="109"/>
      <c r="OL191" s="109"/>
      <c r="OM191" s="109"/>
      <c r="ON191" s="109"/>
      <c r="OO191" s="109"/>
      <c r="OP191" s="109"/>
      <c r="OQ191" s="109"/>
      <c r="OR191" s="109"/>
      <c r="OS191" s="109"/>
      <c r="OT191" s="109"/>
      <c r="OU191" s="109"/>
      <c r="OV191" s="109"/>
      <c r="OW191" s="109"/>
      <c r="OX191" s="109"/>
      <c r="OY191" s="109"/>
      <c r="OZ191" s="109"/>
      <c r="PA191" s="109"/>
      <c r="PB191" s="109"/>
      <c r="PC191" s="109"/>
      <c r="PD191" s="109"/>
      <c r="PE191" s="109"/>
      <c r="PF191" s="109"/>
      <c r="PG191" s="109"/>
      <c r="PH191" s="109"/>
      <c r="PI191" s="109"/>
      <c r="PJ191" s="109"/>
      <c r="PK191" s="109"/>
      <c r="PL191" s="109"/>
      <c r="PM191" s="109"/>
      <c r="PN191" s="109"/>
      <c r="PO191" s="109"/>
      <c r="PP191" s="109"/>
      <c r="PQ191" s="109"/>
      <c r="PR191" s="109"/>
      <c r="PS191" s="109"/>
      <c r="PT191" s="109"/>
      <c r="PU191" s="109"/>
      <c r="PV191" s="109"/>
      <c r="PW191" s="109"/>
      <c r="PX191" s="109"/>
      <c r="PY191" s="109"/>
      <c r="PZ191" s="109"/>
      <c r="QA191" s="109"/>
      <c r="QB191" s="109"/>
      <c r="QC191" s="109"/>
      <c r="QD191" s="109"/>
      <c r="QE191" s="109"/>
      <c r="QF191" s="109"/>
      <c r="QG191" s="109"/>
      <c r="QH191" s="109"/>
      <c r="QI191" s="109"/>
      <c r="QJ191" s="109"/>
      <c r="QK191" s="23">
        <f t="shared" si="3"/>
        <v>150</v>
      </c>
      <c r="QL191" s="125"/>
      <c r="QM191" s="125"/>
      <c r="QN191" s="125"/>
      <c r="QO191" s="125"/>
      <c r="QP191" s="125"/>
      <c r="QQ191" s="125">
        <v>8778.24</v>
      </c>
      <c r="QR191" s="125"/>
      <c r="QS191" s="130"/>
    </row>
    <row r="192" spans="1:461" s="5" customFormat="1" ht="12.75" customHeight="1" x14ac:dyDescent="0.2">
      <c r="A192" s="52">
        <v>44659</v>
      </c>
      <c r="B192" s="98" t="s">
        <v>88</v>
      </c>
      <c r="C192" s="107"/>
      <c r="D192" s="107"/>
      <c r="E192" s="108"/>
      <c r="F192" s="108"/>
      <c r="G192" s="108"/>
      <c r="H192" s="108"/>
      <c r="I192" s="108"/>
      <c r="J192" s="108"/>
      <c r="K192" s="108"/>
      <c r="L192" s="108"/>
      <c r="M192" s="108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109"/>
      <c r="BE192" s="109"/>
      <c r="BF192" s="109"/>
      <c r="BG192" s="109"/>
      <c r="BH192" s="109"/>
      <c r="BI192" s="109"/>
      <c r="BJ192" s="109"/>
      <c r="BK192" s="109"/>
      <c r="BL192" s="109"/>
      <c r="BM192" s="109"/>
      <c r="BN192" s="109"/>
      <c r="BO192" s="109"/>
      <c r="BP192" s="109"/>
      <c r="BQ192" s="109"/>
      <c r="BR192" s="109"/>
      <c r="BS192" s="109"/>
      <c r="BT192" s="109"/>
      <c r="BU192" s="109"/>
      <c r="BV192" s="109"/>
      <c r="BW192" s="109"/>
      <c r="BX192" s="109"/>
      <c r="BY192" s="109"/>
      <c r="BZ192" s="109"/>
      <c r="CA192" s="109"/>
      <c r="CB192" s="109"/>
      <c r="CC192" s="109"/>
      <c r="CD192" s="109"/>
      <c r="CE192" s="109"/>
      <c r="CF192" s="109"/>
      <c r="CG192" s="109"/>
      <c r="CH192" s="109"/>
      <c r="CI192" s="109"/>
      <c r="CJ192" s="109"/>
      <c r="CK192" s="109"/>
      <c r="CL192" s="109"/>
      <c r="CM192" s="109"/>
      <c r="CN192" s="109"/>
      <c r="CO192" s="109"/>
      <c r="CP192" s="109"/>
      <c r="CQ192" s="109"/>
      <c r="CR192" s="109"/>
      <c r="CS192" s="109"/>
      <c r="CT192" s="109"/>
      <c r="CU192" s="109"/>
      <c r="CV192" s="109"/>
      <c r="CW192" s="109"/>
      <c r="CX192" s="109"/>
      <c r="CY192" s="109"/>
      <c r="CZ192" s="109"/>
      <c r="DA192" s="109"/>
      <c r="DB192" s="109"/>
      <c r="DC192" s="109"/>
      <c r="DD192" s="109"/>
      <c r="DE192" s="109"/>
      <c r="DF192" s="109"/>
      <c r="DG192" s="109"/>
      <c r="DH192" s="109"/>
      <c r="DI192" s="109"/>
      <c r="DJ192" s="109"/>
      <c r="DK192" s="109"/>
      <c r="DL192" s="109"/>
      <c r="DM192" s="109"/>
      <c r="DN192" s="109"/>
      <c r="DO192" s="109"/>
      <c r="DP192" s="109"/>
      <c r="DQ192" s="109"/>
      <c r="DR192" s="109"/>
      <c r="DS192" s="109"/>
      <c r="DT192" s="109"/>
      <c r="DU192" s="109"/>
      <c r="DV192" s="109"/>
      <c r="DW192" s="109"/>
      <c r="DX192" s="109"/>
      <c r="DY192" s="109"/>
      <c r="DZ192" s="109"/>
      <c r="EA192" s="109"/>
      <c r="EB192" s="109"/>
      <c r="EC192" s="109"/>
      <c r="ED192" s="109"/>
      <c r="EE192" s="109"/>
      <c r="EF192" s="109"/>
      <c r="EG192" s="109"/>
      <c r="EH192" s="109"/>
      <c r="EI192" s="109"/>
      <c r="EJ192" s="109"/>
      <c r="EK192" s="109"/>
      <c r="EL192" s="109"/>
      <c r="EM192" s="109"/>
      <c r="EN192" s="109"/>
      <c r="EO192" s="109"/>
      <c r="EP192" s="109"/>
      <c r="EQ192" s="109"/>
      <c r="ER192" s="109"/>
      <c r="ES192" s="109"/>
      <c r="ET192" s="109"/>
      <c r="EU192" s="109"/>
      <c r="EV192" s="109"/>
      <c r="EW192" s="109"/>
      <c r="EX192" s="109"/>
      <c r="EY192" s="109"/>
      <c r="EZ192" s="109"/>
      <c r="FA192" s="109"/>
      <c r="FB192" s="109"/>
      <c r="FC192" s="109"/>
      <c r="FD192" s="109"/>
      <c r="FE192" s="109"/>
      <c r="FF192" s="109"/>
      <c r="FG192" s="109"/>
      <c r="FH192" s="109"/>
      <c r="FI192" s="109"/>
      <c r="FJ192" s="109"/>
      <c r="FK192" s="109"/>
      <c r="FL192" s="109"/>
      <c r="FM192" s="109"/>
      <c r="FN192" s="109"/>
      <c r="FO192" s="109"/>
      <c r="FP192" s="109"/>
      <c r="FQ192" s="109"/>
      <c r="FR192" s="109"/>
      <c r="FS192" s="109"/>
      <c r="FT192" s="109"/>
      <c r="FU192" s="109"/>
      <c r="FV192" s="109"/>
      <c r="FW192" s="109"/>
      <c r="FX192" s="109"/>
      <c r="FY192" s="109"/>
      <c r="FZ192" s="109"/>
      <c r="GA192" s="109"/>
      <c r="GB192" s="109"/>
      <c r="GC192" s="109"/>
      <c r="GD192" s="109"/>
      <c r="GE192" s="109"/>
      <c r="GF192" s="109"/>
      <c r="GG192" s="109"/>
      <c r="GH192" s="109"/>
      <c r="GI192" s="109"/>
      <c r="GJ192" s="109"/>
      <c r="GK192" s="109"/>
      <c r="GL192" s="109"/>
      <c r="GM192" s="109"/>
      <c r="GN192" s="109"/>
      <c r="GO192" s="109"/>
      <c r="GP192" s="109"/>
      <c r="GQ192" s="109"/>
      <c r="GR192" s="109"/>
      <c r="GS192" s="109"/>
      <c r="GT192" s="109"/>
      <c r="GU192" s="109"/>
      <c r="GV192" s="109"/>
      <c r="GW192" s="109"/>
      <c r="GX192" s="109"/>
      <c r="GY192" s="109"/>
      <c r="GZ192" s="109"/>
      <c r="HA192" s="109"/>
      <c r="HB192" s="109"/>
      <c r="HC192" s="109"/>
      <c r="HD192" s="109"/>
      <c r="HE192" s="109"/>
      <c r="HF192" s="109"/>
      <c r="HG192" s="109"/>
      <c r="HH192" s="109"/>
      <c r="HI192" s="109"/>
      <c r="HJ192" s="109"/>
      <c r="HK192" s="109"/>
      <c r="HL192" s="109"/>
      <c r="HM192" s="109"/>
      <c r="HN192" s="109"/>
      <c r="HO192" s="109"/>
      <c r="HP192" s="109"/>
      <c r="HQ192" s="109"/>
      <c r="HR192" s="109"/>
      <c r="HS192" s="109"/>
      <c r="HT192" s="109"/>
      <c r="HU192" s="109"/>
      <c r="HV192" s="109"/>
      <c r="HW192" s="109"/>
      <c r="HX192" s="109"/>
      <c r="HY192" s="109"/>
      <c r="HZ192" s="109"/>
      <c r="IA192" s="109"/>
      <c r="IB192" s="109"/>
      <c r="IC192" s="109"/>
      <c r="ID192" s="109"/>
      <c r="IE192" s="109"/>
      <c r="IF192" s="109"/>
      <c r="IG192" s="109"/>
      <c r="IH192" s="109"/>
      <c r="II192" s="109"/>
      <c r="IJ192" s="109"/>
      <c r="IK192" s="109"/>
      <c r="IL192" s="109"/>
      <c r="IM192" s="109"/>
      <c r="IN192" s="109"/>
      <c r="IO192" s="109"/>
      <c r="IP192" s="109"/>
      <c r="IQ192" s="109"/>
      <c r="IR192" s="109"/>
      <c r="IS192" s="109"/>
      <c r="IT192" s="109"/>
      <c r="IU192" s="109"/>
      <c r="IV192" s="109"/>
      <c r="IW192" s="109"/>
      <c r="IX192" s="109"/>
      <c r="IY192" s="109"/>
      <c r="IZ192" s="109"/>
      <c r="JA192" s="109"/>
      <c r="JB192" s="109"/>
      <c r="JC192" s="109"/>
      <c r="JD192" s="109"/>
      <c r="JE192" s="109"/>
      <c r="JF192" s="109"/>
      <c r="JG192" s="109"/>
      <c r="JH192" s="109"/>
      <c r="JI192" s="109"/>
      <c r="JJ192" s="109"/>
      <c r="JK192" s="109"/>
      <c r="JL192" s="109"/>
      <c r="JM192" s="109"/>
      <c r="JN192" s="109"/>
      <c r="JO192" s="109"/>
      <c r="JP192" s="109"/>
      <c r="JQ192" s="109"/>
      <c r="JR192" s="109"/>
      <c r="JS192" s="109"/>
      <c r="JT192" s="109"/>
      <c r="JU192" s="109"/>
      <c r="JV192" s="109"/>
      <c r="JW192" s="109"/>
      <c r="JX192" s="109"/>
      <c r="JY192" s="109"/>
      <c r="JZ192" s="109"/>
      <c r="KA192" s="109"/>
      <c r="KB192" s="109"/>
      <c r="KC192" s="109"/>
      <c r="KD192" s="109"/>
      <c r="KE192" s="109"/>
      <c r="KF192" s="109"/>
      <c r="KG192" s="109"/>
      <c r="KH192" s="109"/>
      <c r="KI192" s="109"/>
      <c r="KJ192" s="109"/>
      <c r="KK192" s="109"/>
      <c r="KL192" s="109"/>
      <c r="KM192" s="109"/>
      <c r="KN192" s="109"/>
      <c r="KO192" s="109"/>
      <c r="KP192" s="109"/>
      <c r="KQ192" s="109"/>
      <c r="KR192" s="109"/>
      <c r="KS192" s="109"/>
      <c r="KT192" s="109"/>
      <c r="KU192" s="109"/>
      <c r="KV192" s="109"/>
      <c r="KW192" s="109"/>
      <c r="KX192" s="109"/>
      <c r="KY192" s="109"/>
      <c r="KZ192" s="109"/>
      <c r="LA192" s="109"/>
      <c r="LB192" s="109"/>
      <c r="LC192" s="109"/>
      <c r="LD192" s="109"/>
      <c r="LE192" s="109"/>
      <c r="LF192" s="109"/>
      <c r="LG192" s="109"/>
      <c r="LH192" s="109"/>
      <c r="LI192" s="109"/>
      <c r="LJ192" s="109"/>
      <c r="LK192" s="109"/>
      <c r="LL192" s="109"/>
      <c r="LM192" s="109"/>
      <c r="LN192" s="109"/>
      <c r="LO192" s="109"/>
      <c r="LP192" s="109"/>
      <c r="LQ192" s="109"/>
      <c r="LR192" s="109"/>
      <c r="LS192" s="109"/>
      <c r="LT192" s="109"/>
      <c r="LU192" s="109"/>
      <c r="LV192" s="109"/>
      <c r="LW192" s="109"/>
      <c r="LX192" s="109"/>
      <c r="LY192" s="109"/>
      <c r="LZ192" s="109"/>
      <c r="MA192" s="109"/>
      <c r="MB192" s="109"/>
      <c r="MC192" s="109"/>
      <c r="MD192" s="109"/>
      <c r="ME192" s="109"/>
      <c r="MF192" s="109"/>
      <c r="MG192" s="109"/>
      <c r="MH192" s="109"/>
      <c r="MI192" s="109"/>
      <c r="MJ192" s="109"/>
      <c r="MK192" s="109"/>
      <c r="ML192" s="109"/>
      <c r="MM192" s="109"/>
      <c r="MN192" s="109"/>
      <c r="MO192" s="109"/>
      <c r="MP192" s="109"/>
      <c r="MQ192" s="109"/>
      <c r="MR192" s="109"/>
      <c r="MS192" s="109"/>
      <c r="MT192" s="109"/>
      <c r="MU192" s="109"/>
      <c r="MV192" s="109"/>
      <c r="MW192" s="109"/>
      <c r="MX192" s="109"/>
      <c r="MY192" s="109"/>
      <c r="MZ192" s="109"/>
      <c r="NA192" s="109"/>
      <c r="NB192" s="109"/>
      <c r="NC192" s="109"/>
      <c r="ND192" s="109"/>
      <c r="NE192" s="109"/>
      <c r="NF192" s="109"/>
      <c r="NG192" s="109"/>
      <c r="NH192" s="109"/>
      <c r="NI192" s="109"/>
      <c r="NJ192" s="109"/>
      <c r="NK192" s="109"/>
      <c r="NL192" s="109"/>
      <c r="NM192" s="109"/>
      <c r="NN192" s="109"/>
      <c r="NO192" s="109"/>
      <c r="NP192" s="109"/>
      <c r="NQ192" s="109"/>
      <c r="NR192" s="109"/>
      <c r="NS192" s="109"/>
      <c r="NT192" s="109"/>
      <c r="NU192" s="109"/>
      <c r="NV192" s="109"/>
      <c r="NW192" s="109"/>
      <c r="NX192" s="109"/>
      <c r="NY192" s="109"/>
      <c r="NZ192" s="109"/>
      <c r="OA192" s="109"/>
      <c r="OB192" s="109"/>
      <c r="OC192" s="109"/>
      <c r="OD192" s="109"/>
      <c r="OE192" s="109"/>
      <c r="OF192" s="109"/>
      <c r="OG192" s="109"/>
      <c r="OH192" s="109"/>
      <c r="OI192" s="109"/>
      <c r="OJ192" s="109"/>
      <c r="OK192" s="109"/>
      <c r="OL192" s="109"/>
      <c r="OM192" s="109"/>
      <c r="ON192" s="109"/>
      <c r="OO192" s="109"/>
      <c r="OP192" s="109"/>
      <c r="OQ192" s="109"/>
      <c r="OR192" s="109"/>
      <c r="OS192" s="109"/>
      <c r="OT192" s="109"/>
      <c r="OU192" s="109"/>
      <c r="OV192" s="109"/>
      <c r="OW192" s="109"/>
      <c r="OX192" s="109"/>
      <c r="OY192" s="109"/>
      <c r="OZ192" s="109"/>
      <c r="PA192" s="109"/>
      <c r="PB192" s="109">
        <v>12</v>
      </c>
      <c r="PC192" s="109"/>
      <c r="PD192" s="109"/>
      <c r="PE192" s="109"/>
      <c r="PF192" s="109"/>
      <c r="PG192" s="109"/>
      <c r="PH192" s="109"/>
      <c r="PI192" s="109"/>
      <c r="PJ192" s="109"/>
      <c r="PK192" s="109"/>
      <c r="PL192" s="109"/>
      <c r="PM192" s="109"/>
      <c r="PN192" s="109"/>
      <c r="PO192" s="109"/>
      <c r="PP192" s="109"/>
      <c r="PQ192" s="109"/>
      <c r="PR192" s="109"/>
      <c r="PS192" s="109"/>
      <c r="PT192" s="109"/>
      <c r="PU192" s="109"/>
      <c r="PV192" s="109"/>
      <c r="PW192" s="109"/>
      <c r="PX192" s="109"/>
      <c r="PY192" s="109"/>
      <c r="PZ192" s="109"/>
      <c r="QA192" s="109"/>
      <c r="QB192" s="109"/>
      <c r="QC192" s="109"/>
      <c r="QD192" s="109"/>
      <c r="QE192" s="109"/>
      <c r="QF192" s="109"/>
      <c r="QG192" s="109"/>
      <c r="QH192" s="109"/>
      <c r="QI192" s="109"/>
      <c r="QJ192" s="109"/>
      <c r="QK192" s="23">
        <f t="shared" si="3"/>
        <v>12</v>
      </c>
      <c r="QL192" s="125"/>
      <c r="QM192" s="125"/>
      <c r="QN192" s="125"/>
      <c r="QO192" s="125"/>
      <c r="QP192" s="125"/>
      <c r="QQ192" s="125">
        <v>141.66999999999999</v>
      </c>
      <c r="QR192" s="125"/>
      <c r="QS192" s="130"/>
    </row>
    <row r="193" spans="1:461" s="5" customFormat="1" ht="12.75" customHeight="1" x14ac:dyDescent="0.2">
      <c r="A193" s="52">
        <v>44662</v>
      </c>
      <c r="B193" s="90" t="s">
        <v>287</v>
      </c>
      <c r="C193" s="107"/>
      <c r="D193" s="107"/>
      <c r="E193" s="108"/>
      <c r="F193" s="108"/>
      <c r="G193" s="108"/>
      <c r="H193" s="108"/>
      <c r="I193" s="108"/>
      <c r="J193" s="108"/>
      <c r="K193" s="108"/>
      <c r="L193" s="108"/>
      <c r="M193" s="108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109"/>
      <c r="BE193" s="109"/>
      <c r="BF193" s="109"/>
      <c r="BG193" s="109"/>
      <c r="BH193" s="109"/>
      <c r="BI193" s="109"/>
      <c r="BJ193" s="109"/>
      <c r="BK193" s="109"/>
      <c r="BL193" s="109"/>
      <c r="BM193" s="109"/>
      <c r="BN193" s="109"/>
      <c r="BO193" s="109"/>
      <c r="BP193" s="109"/>
      <c r="BQ193" s="109"/>
      <c r="BR193" s="109"/>
      <c r="BS193" s="109"/>
      <c r="BT193" s="109"/>
      <c r="BU193" s="109"/>
      <c r="BV193" s="109"/>
      <c r="BW193" s="109"/>
      <c r="BX193" s="109"/>
      <c r="BY193" s="109"/>
      <c r="BZ193" s="109"/>
      <c r="CA193" s="109"/>
      <c r="CB193" s="109"/>
      <c r="CC193" s="109">
        <v>240</v>
      </c>
      <c r="CD193" s="109"/>
      <c r="CE193" s="109"/>
      <c r="CF193" s="109"/>
      <c r="CG193" s="109"/>
      <c r="CH193" s="109"/>
      <c r="CI193" s="109"/>
      <c r="CJ193" s="109"/>
      <c r="CK193" s="109"/>
      <c r="CL193" s="109"/>
      <c r="CM193" s="109"/>
      <c r="CN193" s="109"/>
      <c r="CO193" s="109"/>
      <c r="CP193" s="109"/>
      <c r="CQ193" s="109"/>
      <c r="CR193" s="109"/>
      <c r="CS193" s="109"/>
      <c r="CT193" s="109"/>
      <c r="CU193" s="109"/>
      <c r="CV193" s="109"/>
      <c r="CW193" s="109"/>
      <c r="CX193" s="109"/>
      <c r="CY193" s="109"/>
      <c r="CZ193" s="109"/>
      <c r="DA193" s="109"/>
      <c r="DB193" s="109"/>
      <c r="DC193" s="109"/>
      <c r="DD193" s="109"/>
      <c r="DE193" s="109"/>
      <c r="DF193" s="109"/>
      <c r="DG193" s="109"/>
      <c r="DH193" s="109"/>
      <c r="DI193" s="109"/>
      <c r="DJ193" s="109"/>
      <c r="DK193" s="109"/>
      <c r="DL193" s="109"/>
      <c r="DM193" s="109"/>
      <c r="DN193" s="109"/>
      <c r="DO193" s="109"/>
      <c r="DP193" s="109"/>
      <c r="DQ193" s="109"/>
      <c r="DR193" s="109"/>
      <c r="DS193" s="109"/>
      <c r="DT193" s="109"/>
      <c r="DU193" s="109"/>
      <c r="DV193" s="109"/>
      <c r="DW193" s="109"/>
      <c r="DX193" s="109"/>
      <c r="DY193" s="109"/>
      <c r="DZ193" s="109"/>
      <c r="EA193" s="109"/>
      <c r="EB193" s="109"/>
      <c r="EC193" s="109"/>
      <c r="ED193" s="109"/>
      <c r="EE193" s="109"/>
      <c r="EF193" s="109"/>
      <c r="EG193" s="109"/>
      <c r="EH193" s="109"/>
      <c r="EI193" s="109"/>
      <c r="EJ193" s="109"/>
      <c r="EK193" s="109"/>
      <c r="EL193" s="109"/>
      <c r="EM193" s="109"/>
      <c r="EN193" s="109"/>
      <c r="EO193" s="109"/>
      <c r="EP193" s="109"/>
      <c r="EQ193" s="109"/>
      <c r="ER193" s="109"/>
      <c r="ES193" s="109"/>
      <c r="ET193" s="109"/>
      <c r="EU193" s="109"/>
      <c r="EV193" s="109"/>
      <c r="EW193" s="109"/>
      <c r="EX193" s="109"/>
      <c r="EY193" s="109"/>
      <c r="EZ193" s="109"/>
      <c r="FA193" s="109"/>
      <c r="FB193" s="109"/>
      <c r="FC193" s="109"/>
      <c r="FD193" s="109"/>
      <c r="FE193" s="109"/>
      <c r="FF193" s="109"/>
      <c r="FG193" s="109"/>
      <c r="FH193" s="109"/>
      <c r="FI193" s="109"/>
      <c r="FJ193" s="109"/>
      <c r="FK193" s="109"/>
      <c r="FL193" s="109"/>
      <c r="FM193" s="109"/>
      <c r="FN193" s="109"/>
      <c r="FO193" s="109"/>
      <c r="FP193" s="109"/>
      <c r="FQ193" s="109"/>
      <c r="FR193" s="109"/>
      <c r="FS193" s="109"/>
      <c r="FT193" s="109"/>
      <c r="FU193" s="109"/>
      <c r="FV193" s="109"/>
      <c r="FW193" s="109"/>
      <c r="FX193" s="109"/>
      <c r="FY193" s="109"/>
      <c r="FZ193" s="109"/>
      <c r="GA193" s="109"/>
      <c r="GB193" s="109"/>
      <c r="GC193" s="109"/>
      <c r="GD193" s="109"/>
      <c r="GE193" s="109"/>
      <c r="GF193" s="109"/>
      <c r="GG193" s="109"/>
      <c r="GH193" s="109"/>
      <c r="GI193" s="109"/>
      <c r="GJ193" s="109"/>
      <c r="GK193" s="109"/>
      <c r="GL193" s="109"/>
      <c r="GM193" s="109"/>
      <c r="GN193" s="109"/>
      <c r="GO193" s="109"/>
      <c r="GP193" s="109"/>
      <c r="GQ193" s="109"/>
      <c r="GR193" s="109"/>
      <c r="GS193" s="109"/>
      <c r="GT193" s="109"/>
      <c r="GU193" s="109"/>
      <c r="GV193" s="109"/>
      <c r="GW193" s="109"/>
      <c r="GX193" s="109"/>
      <c r="GY193" s="109"/>
      <c r="GZ193" s="109"/>
      <c r="HA193" s="109"/>
      <c r="HB193" s="109"/>
      <c r="HC193" s="109"/>
      <c r="HD193" s="109"/>
      <c r="HE193" s="109"/>
      <c r="HF193" s="109"/>
      <c r="HG193" s="109"/>
      <c r="HH193" s="109"/>
      <c r="HI193" s="109"/>
      <c r="HJ193" s="109"/>
      <c r="HK193" s="109"/>
      <c r="HL193" s="109"/>
      <c r="HM193" s="109"/>
      <c r="HN193" s="109"/>
      <c r="HO193" s="109"/>
      <c r="HP193" s="109"/>
      <c r="HQ193" s="109"/>
      <c r="HR193" s="109"/>
      <c r="HS193" s="109"/>
      <c r="HT193" s="109"/>
      <c r="HU193" s="109"/>
      <c r="HV193" s="109"/>
      <c r="HW193" s="109"/>
      <c r="HX193" s="109"/>
      <c r="HY193" s="109"/>
      <c r="HZ193" s="109"/>
      <c r="IA193" s="109"/>
      <c r="IB193" s="109"/>
      <c r="IC193" s="109"/>
      <c r="ID193" s="109"/>
      <c r="IE193" s="109"/>
      <c r="IF193" s="109"/>
      <c r="IG193" s="109"/>
      <c r="IH193" s="109"/>
      <c r="II193" s="109"/>
      <c r="IJ193" s="109"/>
      <c r="IK193" s="109"/>
      <c r="IL193" s="109"/>
      <c r="IM193" s="109"/>
      <c r="IN193" s="109"/>
      <c r="IO193" s="109"/>
      <c r="IP193" s="109"/>
      <c r="IQ193" s="109">
        <v>22</v>
      </c>
      <c r="IR193" s="109"/>
      <c r="IS193" s="109"/>
      <c r="IT193" s="109"/>
      <c r="IU193" s="109"/>
      <c r="IV193" s="109"/>
      <c r="IW193" s="109"/>
      <c r="IX193" s="109"/>
      <c r="IY193" s="109"/>
      <c r="IZ193" s="109"/>
      <c r="JA193" s="109"/>
      <c r="JB193" s="109"/>
      <c r="JC193" s="109"/>
      <c r="JD193" s="109"/>
      <c r="JE193" s="109"/>
      <c r="JF193" s="109"/>
      <c r="JG193" s="109"/>
      <c r="JH193" s="109"/>
      <c r="JI193" s="109"/>
      <c r="JJ193" s="109"/>
      <c r="JK193" s="109"/>
      <c r="JL193" s="109"/>
      <c r="JM193" s="109"/>
      <c r="JN193" s="109"/>
      <c r="JO193" s="109"/>
      <c r="JP193" s="109"/>
      <c r="JQ193" s="109"/>
      <c r="JR193" s="109"/>
      <c r="JS193" s="109"/>
      <c r="JT193" s="109"/>
      <c r="JU193" s="109"/>
      <c r="JV193" s="109"/>
      <c r="JW193" s="109"/>
      <c r="JX193" s="109"/>
      <c r="JY193" s="109"/>
      <c r="JZ193" s="109"/>
      <c r="KA193" s="109"/>
      <c r="KB193" s="109"/>
      <c r="KC193" s="109"/>
      <c r="KD193" s="109"/>
      <c r="KE193" s="109"/>
      <c r="KF193" s="109"/>
      <c r="KG193" s="109"/>
      <c r="KH193" s="109"/>
      <c r="KI193" s="109"/>
      <c r="KJ193" s="109"/>
      <c r="KK193" s="109"/>
      <c r="KL193" s="109"/>
      <c r="KM193" s="109"/>
      <c r="KN193" s="109"/>
      <c r="KO193" s="109"/>
      <c r="KP193" s="109"/>
      <c r="KQ193" s="109"/>
      <c r="KR193" s="109"/>
      <c r="KS193" s="109"/>
      <c r="KT193" s="109"/>
      <c r="KU193" s="109"/>
      <c r="KV193" s="109"/>
      <c r="KW193" s="109"/>
      <c r="KX193" s="109"/>
      <c r="KY193" s="109"/>
      <c r="KZ193" s="109"/>
      <c r="LA193" s="109"/>
      <c r="LB193" s="109"/>
      <c r="LC193" s="109"/>
      <c r="LD193" s="109"/>
      <c r="LE193" s="109"/>
      <c r="LF193" s="109"/>
      <c r="LG193" s="109"/>
      <c r="LH193" s="109"/>
      <c r="LI193" s="109"/>
      <c r="LJ193" s="109"/>
      <c r="LK193" s="109"/>
      <c r="LL193" s="109"/>
      <c r="LM193" s="109"/>
      <c r="LN193" s="109"/>
      <c r="LO193" s="109"/>
      <c r="LP193" s="109"/>
      <c r="LQ193" s="109"/>
      <c r="LR193" s="109"/>
      <c r="LS193" s="109"/>
      <c r="LT193" s="109"/>
      <c r="LU193" s="109"/>
      <c r="LV193" s="109"/>
      <c r="LW193" s="109"/>
      <c r="LX193" s="109"/>
      <c r="LY193" s="109"/>
      <c r="LZ193" s="109"/>
      <c r="MA193" s="109"/>
      <c r="MB193" s="109"/>
      <c r="MC193" s="109"/>
      <c r="MD193" s="109"/>
      <c r="ME193" s="109"/>
      <c r="MF193" s="109"/>
      <c r="MG193" s="109"/>
      <c r="MH193" s="109"/>
      <c r="MI193" s="109"/>
      <c r="MJ193" s="109"/>
      <c r="MK193" s="109"/>
      <c r="ML193" s="109"/>
      <c r="MM193" s="109"/>
      <c r="MN193" s="109"/>
      <c r="MO193" s="109"/>
      <c r="MP193" s="109"/>
      <c r="MQ193" s="109"/>
      <c r="MR193" s="109"/>
      <c r="MS193" s="109"/>
      <c r="MT193" s="109"/>
      <c r="MU193" s="109"/>
      <c r="MV193" s="109"/>
      <c r="MW193" s="109"/>
      <c r="MX193" s="109"/>
      <c r="MY193" s="109"/>
      <c r="MZ193" s="109"/>
      <c r="NA193" s="109"/>
      <c r="NB193" s="109"/>
      <c r="NC193" s="109"/>
      <c r="ND193" s="109"/>
      <c r="NE193" s="109"/>
      <c r="NF193" s="109"/>
      <c r="NG193" s="109"/>
      <c r="NH193" s="109"/>
      <c r="NI193" s="109"/>
      <c r="NJ193" s="109"/>
      <c r="NK193" s="109"/>
      <c r="NL193" s="109"/>
      <c r="NM193" s="109"/>
      <c r="NN193" s="109"/>
      <c r="NO193" s="109"/>
      <c r="NP193" s="109"/>
      <c r="NQ193" s="109"/>
      <c r="NR193" s="109"/>
      <c r="NS193" s="109"/>
      <c r="NT193" s="109"/>
      <c r="NU193" s="109"/>
      <c r="NV193" s="109"/>
      <c r="NW193" s="109"/>
      <c r="NX193" s="109"/>
      <c r="NY193" s="109"/>
      <c r="NZ193" s="109"/>
      <c r="OA193" s="109"/>
      <c r="OB193" s="109"/>
      <c r="OC193" s="109"/>
      <c r="OD193" s="109"/>
      <c r="OE193" s="109"/>
      <c r="OF193" s="109"/>
      <c r="OG193" s="109"/>
      <c r="OH193" s="109"/>
      <c r="OI193" s="109"/>
      <c r="OJ193" s="109"/>
      <c r="OK193" s="109"/>
      <c r="OL193" s="109"/>
      <c r="OM193" s="109"/>
      <c r="ON193" s="109"/>
      <c r="OO193" s="109"/>
      <c r="OP193" s="109"/>
      <c r="OQ193" s="109"/>
      <c r="OR193" s="109"/>
      <c r="OS193" s="109"/>
      <c r="OT193" s="109"/>
      <c r="OU193" s="109"/>
      <c r="OV193" s="109"/>
      <c r="OW193" s="109"/>
      <c r="OX193" s="109"/>
      <c r="OY193" s="109"/>
      <c r="OZ193" s="109"/>
      <c r="PA193" s="109"/>
      <c r="PB193" s="109"/>
      <c r="PC193" s="109"/>
      <c r="PD193" s="109"/>
      <c r="PE193" s="109"/>
      <c r="PF193" s="109"/>
      <c r="PG193" s="109"/>
      <c r="PH193" s="109"/>
      <c r="PI193" s="109"/>
      <c r="PJ193" s="109"/>
      <c r="PK193" s="109"/>
      <c r="PL193" s="109"/>
      <c r="PM193" s="109"/>
      <c r="PN193" s="109"/>
      <c r="PO193" s="109"/>
      <c r="PP193" s="109"/>
      <c r="PQ193" s="109"/>
      <c r="PR193" s="109"/>
      <c r="PS193" s="109"/>
      <c r="PT193" s="109"/>
      <c r="PU193" s="109"/>
      <c r="PV193" s="109"/>
      <c r="PW193" s="109"/>
      <c r="PX193" s="109"/>
      <c r="PY193" s="109"/>
      <c r="PZ193" s="109"/>
      <c r="QA193" s="109"/>
      <c r="QB193" s="109"/>
      <c r="QC193" s="109"/>
      <c r="QD193" s="109"/>
      <c r="QE193" s="109"/>
      <c r="QF193" s="109"/>
      <c r="QG193" s="109"/>
      <c r="QH193" s="109"/>
      <c r="QI193" s="109"/>
      <c r="QJ193" s="109"/>
      <c r="QK193" s="23">
        <f t="shared" si="3"/>
        <v>262</v>
      </c>
      <c r="QL193" s="125"/>
      <c r="QM193" s="125"/>
      <c r="QN193" s="125"/>
      <c r="QO193" s="125"/>
      <c r="QP193" s="125">
        <v>2000</v>
      </c>
      <c r="QQ193" s="125">
        <v>10460.32</v>
      </c>
      <c r="QR193" s="125"/>
      <c r="QS193" s="130"/>
    </row>
    <row r="194" spans="1:461" s="5" customFormat="1" ht="12.75" customHeight="1" x14ac:dyDescent="0.2">
      <c r="A194" s="52">
        <v>44663</v>
      </c>
      <c r="B194" s="98" t="s">
        <v>476</v>
      </c>
      <c r="C194" s="107"/>
      <c r="D194" s="107"/>
      <c r="E194" s="108"/>
      <c r="F194" s="108"/>
      <c r="G194" s="108"/>
      <c r="H194" s="108"/>
      <c r="I194" s="108"/>
      <c r="J194" s="108"/>
      <c r="K194" s="108"/>
      <c r="L194" s="108"/>
      <c r="M194" s="108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 s="109"/>
      <c r="BG194" s="109"/>
      <c r="BH194" s="109"/>
      <c r="BI194" s="109"/>
      <c r="BJ194" s="109"/>
      <c r="BK194" s="109"/>
      <c r="BL194" s="109"/>
      <c r="BM194" s="109"/>
      <c r="BN194" s="109"/>
      <c r="BO194" s="109"/>
      <c r="BP194" s="109"/>
      <c r="BQ194" s="109"/>
      <c r="BR194" s="109"/>
      <c r="BS194" s="109"/>
      <c r="BT194" s="109"/>
      <c r="BU194" s="109"/>
      <c r="BV194" s="109"/>
      <c r="BW194" s="109"/>
      <c r="BX194" s="109"/>
      <c r="BY194" s="109"/>
      <c r="BZ194" s="109"/>
      <c r="CA194" s="109"/>
      <c r="CB194" s="109"/>
      <c r="CC194" s="109"/>
      <c r="CD194" s="109"/>
      <c r="CE194" s="109"/>
      <c r="CF194" s="109"/>
      <c r="CG194" s="109"/>
      <c r="CH194" s="109"/>
      <c r="CI194" s="109"/>
      <c r="CJ194" s="109"/>
      <c r="CK194" s="109"/>
      <c r="CL194" s="109"/>
      <c r="CM194" s="109"/>
      <c r="CN194" s="109"/>
      <c r="CO194" s="109"/>
      <c r="CP194" s="109"/>
      <c r="CQ194" s="109"/>
      <c r="CR194" s="109"/>
      <c r="CS194" s="109"/>
      <c r="CT194" s="109"/>
      <c r="CU194" s="109"/>
      <c r="CV194" s="109"/>
      <c r="CW194" s="109"/>
      <c r="CX194" s="109"/>
      <c r="CY194" s="109"/>
      <c r="CZ194" s="109"/>
      <c r="DA194" s="109"/>
      <c r="DB194" s="109"/>
      <c r="DC194" s="109"/>
      <c r="DD194" s="109"/>
      <c r="DE194" s="109"/>
      <c r="DF194" s="109"/>
      <c r="DG194" s="109"/>
      <c r="DH194" s="109"/>
      <c r="DI194" s="109"/>
      <c r="DJ194" s="109"/>
      <c r="DK194" s="109"/>
      <c r="DL194" s="109"/>
      <c r="DM194" s="109"/>
      <c r="DN194" s="109"/>
      <c r="DO194" s="109"/>
      <c r="DP194" s="109"/>
      <c r="DQ194" s="109"/>
      <c r="DR194" s="109"/>
      <c r="DS194" s="109"/>
      <c r="DT194" s="109"/>
      <c r="DU194" s="109"/>
      <c r="DV194" s="109"/>
      <c r="DW194" s="109"/>
      <c r="DX194" s="109"/>
      <c r="DY194" s="109"/>
      <c r="DZ194" s="109"/>
      <c r="EA194" s="109"/>
      <c r="EB194" s="109"/>
      <c r="EC194" s="109"/>
      <c r="ED194" s="109"/>
      <c r="EE194" s="109"/>
      <c r="EF194" s="109"/>
      <c r="EG194" s="109"/>
      <c r="EH194" s="109"/>
      <c r="EI194" s="109"/>
      <c r="EJ194" s="109"/>
      <c r="EK194" s="109"/>
      <c r="EL194" s="109"/>
      <c r="EM194" s="109"/>
      <c r="EN194" s="109"/>
      <c r="EO194" s="109"/>
      <c r="EP194" s="109"/>
      <c r="EQ194" s="109"/>
      <c r="ER194" s="109"/>
      <c r="ES194" s="109"/>
      <c r="ET194" s="109"/>
      <c r="EU194" s="109"/>
      <c r="EV194" s="109"/>
      <c r="EW194" s="109"/>
      <c r="EX194" s="109"/>
      <c r="EY194" s="109"/>
      <c r="EZ194" s="109"/>
      <c r="FA194" s="109"/>
      <c r="FB194" s="109"/>
      <c r="FC194" s="109"/>
      <c r="FD194" s="109"/>
      <c r="FE194" s="109"/>
      <c r="FF194" s="109"/>
      <c r="FG194" s="109"/>
      <c r="FH194" s="109"/>
      <c r="FI194" s="109"/>
      <c r="FJ194" s="109"/>
      <c r="FK194" s="109"/>
      <c r="FL194" s="109"/>
      <c r="FM194" s="109"/>
      <c r="FN194" s="109"/>
      <c r="FO194" s="109"/>
      <c r="FP194" s="109"/>
      <c r="FQ194" s="109"/>
      <c r="FR194" s="109"/>
      <c r="FS194" s="109"/>
      <c r="FT194" s="109"/>
      <c r="FU194" s="109"/>
      <c r="FV194" s="109"/>
      <c r="FW194" s="109"/>
      <c r="FX194" s="109"/>
      <c r="FY194" s="109"/>
      <c r="FZ194" s="109"/>
      <c r="GA194" s="109"/>
      <c r="GB194" s="109"/>
      <c r="GC194" s="109"/>
      <c r="GD194" s="109"/>
      <c r="GE194" s="109"/>
      <c r="GF194" s="109"/>
      <c r="GG194" s="109"/>
      <c r="GH194" s="109"/>
      <c r="GI194" s="109"/>
      <c r="GJ194" s="109"/>
      <c r="GK194" s="109"/>
      <c r="GL194" s="109"/>
      <c r="GM194" s="109"/>
      <c r="GN194" s="109"/>
      <c r="GO194" s="109"/>
      <c r="GP194" s="109"/>
      <c r="GQ194" s="109"/>
      <c r="GR194" s="109"/>
      <c r="GS194" s="109"/>
      <c r="GT194" s="109"/>
      <c r="GU194" s="109"/>
      <c r="GV194" s="109"/>
      <c r="GW194" s="109"/>
      <c r="GX194" s="109"/>
      <c r="GY194" s="109"/>
      <c r="GZ194" s="109"/>
      <c r="HA194" s="109"/>
      <c r="HB194" s="109"/>
      <c r="HC194" s="109"/>
      <c r="HD194" s="109"/>
      <c r="HE194" s="109"/>
      <c r="HF194" s="109"/>
      <c r="HG194" s="109"/>
      <c r="HH194" s="109"/>
      <c r="HI194" s="109"/>
      <c r="HJ194" s="109"/>
      <c r="HK194" s="109"/>
      <c r="HL194" s="109"/>
      <c r="HM194" s="109"/>
      <c r="HN194" s="109"/>
      <c r="HO194" s="109"/>
      <c r="HP194" s="109"/>
      <c r="HQ194" s="109"/>
      <c r="HR194" s="109"/>
      <c r="HS194" s="109"/>
      <c r="HT194" s="109"/>
      <c r="HU194" s="109"/>
      <c r="HV194" s="109"/>
      <c r="HW194" s="109"/>
      <c r="HX194" s="109"/>
      <c r="HY194" s="109"/>
      <c r="HZ194" s="109"/>
      <c r="IA194" s="109"/>
      <c r="IB194" s="109"/>
      <c r="IC194" s="109"/>
      <c r="ID194" s="109"/>
      <c r="IE194" s="109"/>
      <c r="IF194" s="109"/>
      <c r="IG194" s="109"/>
      <c r="IH194" s="109"/>
      <c r="II194" s="109"/>
      <c r="IJ194" s="109"/>
      <c r="IK194" s="109"/>
      <c r="IL194" s="109"/>
      <c r="IM194" s="109"/>
      <c r="IN194" s="109"/>
      <c r="IO194" s="109"/>
      <c r="IP194" s="109"/>
      <c r="IQ194" s="109"/>
      <c r="IR194" s="109"/>
      <c r="IS194" s="109"/>
      <c r="IT194" s="109"/>
      <c r="IU194" s="109"/>
      <c r="IV194" s="109"/>
      <c r="IW194" s="109"/>
      <c r="IX194" s="109"/>
      <c r="IY194" s="109"/>
      <c r="IZ194" s="109"/>
      <c r="JA194" s="109"/>
      <c r="JB194" s="109"/>
      <c r="JC194" s="109"/>
      <c r="JD194" s="109"/>
      <c r="JE194" s="109"/>
      <c r="JF194" s="109"/>
      <c r="JG194" s="109"/>
      <c r="JH194" s="109"/>
      <c r="JI194" s="109"/>
      <c r="JJ194" s="109"/>
      <c r="JK194" s="109"/>
      <c r="JL194" s="109"/>
      <c r="JM194" s="109"/>
      <c r="JN194" s="109"/>
      <c r="JO194" s="109"/>
      <c r="JP194" s="109"/>
      <c r="JQ194" s="109"/>
      <c r="JR194" s="109"/>
      <c r="JS194" s="109"/>
      <c r="JT194" s="109"/>
      <c r="JU194" s="109"/>
      <c r="JV194" s="109"/>
      <c r="JW194" s="109"/>
      <c r="JX194" s="109"/>
      <c r="JY194" s="109"/>
      <c r="JZ194" s="109"/>
      <c r="KA194" s="109"/>
      <c r="KB194" s="109"/>
      <c r="KC194" s="109"/>
      <c r="KD194" s="109"/>
      <c r="KE194" s="109"/>
      <c r="KF194" s="109"/>
      <c r="KG194" s="109"/>
      <c r="KH194" s="109"/>
      <c r="KI194" s="109"/>
      <c r="KJ194" s="109"/>
      <c r="KK194" s="109"/>
      <c r="KL194" s="109"/>
      <c r="KM194" s="109"/>
      <c r="KN194" s="109"/>
      <c r="KO194" s="109"/>
      <c r="KP194" s="109"/>
      <c r="KQ194" s="109"/>
      <c r="KR194" s="109"/>
      <c r="KS194" s="109"/>
      <c r="KT194" s="109"/>
      <c r="KU194" s="109"/>
      <c r="KV194" s="109"/>
      <c r="KW194" s="109"/>
      <c r="KX194" s="109"/>
      <c r="KY194" s="109"/>
      <c r="KZ194" s="109"/>
      <c r="LA194" s="109"/>
      <c r="LB194" s="109"/>
      <c r="LC194" s="109"/>
      <c r="LD194" s="109"/>
      <c r="LE194" s="109"/>
      <c r="LF194" s="109"/>
      <c r="LG194" s="109"/>
      <c r="LH194" s="109"/>
      <c r="LI194" s="109"/>
      <c r="LJ194" s="109"/>
      <c r="LK194" s="109"/>
      <c r="LL194" s="109"/>
      <c r="LM194" s="109"/>
      <c r="LN194" s="109"/>
      <c r="LO194" s="109"/>
      <c r="LP194" s="109"/>
      <c r="LQ194" s="109"/>
      <c r="LR194" s="109"/>
      <c r="LS194" s="109"/>
      <c r="LT194" s="109"/>
      <c r="LU194" s="109"/>
      <c r="LV194" s="109"/>
      <c r="LW194" s="109"/>
      <c r="LX194" s="109"/>
      <c r="LY194" s="109"/>
      <c r="LZ194" s="109"/>
      <c r="MA194" s="109"/>
      <c r="MB194" s="109"/>
      <c r="MC194" s="109"/>
      <c r="MD194" s="109"/>
      <c r="ME194" s="109"/>
      <c r="MF194" s="109"/>
      <c r="MG194" s="109"/>
      <c r="MH194" s="109"/>
      <c r="MI194" s="109"/>
      <c r="MJ194" s="109"/>
      <c r="MK194" s="109"/>
      <c r="ML194" s="109"/>
      <c r="MM194" s="109"/>
      <c r="MN194" s="109"/>
      <c r="MO194" s="109"/>
      <c r="MP194" s="109"/>
      <c r="MQ194" s="109"/>
      <c r="MR194" s="109"/>
      <c r="MS194" s="109"/>
      <c r="MT194" s="109"/>
      <c r="MU194" s="109"/>
      <c r="MV194" s="109"/>
      <c r="MW194" s="109"/>
      <c r="MX194" s="109"/>
      <c r="MY194" s="109"/>
      <c r="MZ194" s="109"/>
      <c r="NA194" s="109"/>
      <c r="NB194" s="109"/>
      <c r="NC194" s="109"/>
      <c r="ND194" s="109"/>
      <c r="NE194" s="109"/>
      <c r="NF194" s="109"/>
      <c r="NG194" s="109"/>
      <c r="NH194" s="109"/>
      <c r="NI194" s="109"/>
      <c r="NJ194" s="109"/>
      <c r="NK194" s="109"/>
      <c r="NL194" s="109"/>
      <c r="NM194" s="109"/>
      <c r="NN194" s="109"/>
      <c r="NO194" s="109"/>
      <c r="NP194" s="109"/>
      <c r="NQ194" s="109"/>
      <c r="NR194" s="109"/>
      <c r="NS194" s="109"/>
      <c r="NT194" s="109"/>
      <c r="NU194" s="109"/>
      <c r="NV194" s="109"/>
      <c r="NW194" s="109"/>
      <c r="NX194" s="109"/>
      <c r="NY194" s="109"/>
      <c r="NZ194" s="109"/>
      <c r="OA194" s="109"/>
      <c r="OB194" s="109"/>
      <c r="OC194" s="109"/>
      <c r="OD194" s="109"/>
      <c r="OE194" s="109"/>
      <c r="OF194" s="109"/>
      <c r="OG194" s="109"/>
      <c r="OH194" s="109"/>
      <c r="OI194" s="109"/>
      <c r="OJ194" s="109"/>
      <c r="OK194" s="109"/>
      <c r="OL194" s="109"/>
      <c r="OM194" s="109"/>
      <c r="ON194" s="109"/>
      <c r="OO194" s="109"/>
      <c r="OP194" s="109"/>
      <c r="OQ194" s="109"/>
      <c r="OR194" s="109"/>
      <c r="OS194" s="109"/>
      <c r="OT194" s="109"/>
      <c r="OU194" s="109"/>
      <c r="OV194" s="109"/>
      <c r="OW194" s="109"/>
      <c r="OX194" s="109"/>
      <c r="OY194" s="109"/>
      <c r="OZ194" s="109"/>
      <c r="PA194" s="109"/>
      <c r="PB194" s="109"/>
      <c r="PC194" s="109"/>
      <c r="PD194" s="109"/>
      <c r="PE194" s="109"/>
      <c r="PF194" s="109"/>
      <c r="PG194" s="109"/>
      <c r="PH194" s="109"/>
      <c r="PI194" s="109"/>
      <c r="PJ194" s="109"/>
      <c r="PK194" s="109"/>
      <c r="PL194" s="109"/>
      <c r="PM194" s="109"/>
      <c r="PN194" s="109"/>
      <c r="PO194" s="109"/>
      <c r="PP194" s="109"/>
      <c r="PQ194" s="109"/>
      <c r="PR194" s="109"/>
      <c r="PS194" s="109"/>
      <c r="PT194" s="109"/>
      <c r="PU194" s="109"/>
      <c r="PV194" s="109"/>
      <c r="PW194" s="109"/>
      <c r="PX194" s="109"/>
      <c r="PY194" s="109"/>
      <c r="PZ194" s="109"/>
      <c r="QA194" s="109"/>
      <c r="QB194" s="109"/>
      <c r="QC194" s="109"/>
      <c r="QD194" s="109">
        <v>100</v>
      </c>
      <c r="QE194" s="109"/>
      <c r="QF194" s="109"/>
      <c r="QG194" s="109"/>
      <c r="QH194" s="109"/>
      <c r="QI194" s="109"/>
      <c r="QJ194" s="109"/>
      <c r="QK194" s="23">
        <f t="shared" si="3"/>
        <v>100</v>
      </c>
      <c r="QL194" s="125"/>
      <c r="QM194" s="125"/>
      <c r="QN194" s="125"/>
      <c r="QO194" s="125">
        <v>16089.6</v>
      </c>
      <c r="QP194" s="125"/>
      <c r="QQ194" s="125"/>
      <c r="QR194" s="125"/>
      <c r="QS194" s="130"/>
    </row>
    <row r="195" spans="1:461" s="5" customFormat="1" ht="12.75" customHeight="1" x14ac:dyDescent="0.2">
      <c r="A195" s="52">
        <v>44663</v>
      </c>
      <c r="B195" s="98" t="s">
        <v>75</v>
      </c>
      <c r="C195" s="107"/>
      <c r="D195" s="107"/>
      <c r="E195" s="108"/>
      <c r="F195" s="108"/>
      <c r="G195" s="108"/>
      <c r="H195" s="108"/>
      <c r="I195" s="108"/>
      <c r="J195" s="108"/>
      <c r="K195" s="108"/>
      <c r="L195" s="108"/>
      <c r="M195" s="108"/>
      <c r="N195" s="109"/>
      <c r="O195" s="109"/>
      <c r="P195" s="109"/>
      <c r="Q195" s="109"/>
      <c r="R195" s="109"/>
      <c r="S195" s="109"/>
      <c r="T195" s="109"/>
      <c r="U195" s="109">
        <v>10</v>
      </c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 s="109"/>
      <c r="BG195" s="109"/>
      <c r="BH195" s="109"/>
      <c r="BI195" s="109"/>
      <c r="BJ195" s="109"/>
      <c r="BK195" s="109"/>
      <c r="BL195" s="109"/>
      <c r="BM195" s="109"/>
      <c r="BN195" s="109"/>
      <c r="BO195" s="109"/>
      <c r="BP195" s="109"/>
      <c r="BQ195" s="109"/>
      <c r="BR195" s="109"/>
      <c r="BS195" s="109"/>
      <c r="BT195" s="109"/>
      <c r="BU195" s="109"/>
      <c r="BV195" s="109"/>
      <c r="BW195" s="109"/>
      <c r="BX195" s="109"/>
      <c r="BY195" s="109"/>
      <c r="BZ195" s="109"/>
      <c r="CA195" s="109"/>
      <c r="CB195" s="109"/>
      <c r="CC195" s="109"/>
      <c r="CD195" s="109"/>
      <c r="CE195" s="109"/>
      <c r="CF195" s="109"/>
      <c r="CG195" s="109"/>
      <c r="CH195" s="109"/>
      <c r="CI195" s="109"/>
      <c r="CJ195" s="109"/>
      <c r="CK195" s="109"/>
      <c r="CL195" s="109"/>
      <c r="CM195" s="109"/>
      <c r="CN195" s="109"/>
      <c r="CO195" s="109">
        <v>200</v>
      </c>
      <c r="CP195" s="109"/>
      <c r="CQ195" s="109"/>
      <c r="CR195" s="109"/>
      <c r="CS195" s="109"/>
      <c r="CT195" s="109"/>
      <c r="CU195" s="109"/>
      <c r="CV195" s="109"/>
      <c r="CW195" s="109"/>
      <c r="CX195" s="109"/>
      <c r="CY195" s="109"/>
      <c r="CZ195" s="109"/>
      <c r="DA195" s="109"/>
      <c r="DB195" s="109"/>
      <c r="DC195" s="109"/>
      <c r="DD195" s="109"/>
      <c r="DE195" s="109"/>
      <c r="DF195" s="109"/>
      <c r="DG195" s="109"/>
      <c r="DH195" s="109"/>
      <c r="DI195" s="109"/>
      <c r="DJ195" s="109"/>
      <c r="DK195" s="109"/>
      <c r="DL195" s="109"/>
      <c r="DM195" s="109"/>
      <c r="DN195" s="109"/>
      <c r="DO195" s="109"/>
      <c r="DP195" s="109"/>
      <c r="DQ195" s="109"/>
      <c r="DR195" s="109"/>
      <c r="DS195" s="109"/>
      <c r="DT195" s="109"/>
      <c r="DU195" s="109">
        <v>20</v>
      </c>
      <c r="DV195" s="109"/>
      <c r="DW195" s="109"/>
      <c r="DX195" s="109"/>
      <c r="DY195" s="109"/>
      <c r="DZ195" s="109"/>
      <c r="EA195" s="109"/>
      <c r="EB195" s="109"/>
      <c r="EC195" s="109"/>
      <c r="ED195" s="109"/>
      <c r="EE195" s="109"/>
      <c r="EF195" s="109"/>
      <c r="EG195" s="109"/>
      <c r="EH195" s="109"/>
      <c r="EI195" s="109"/>
      <c r="EJ195" s="109"/>
      <c r="EK195" s="109"/>
      <c r="EL195" s="109"/>
      <c r="EM195" s="109"/>
      <c r="EN195" s="109"/>
      <c r="EO195" s="109"/>
      <c r="EP195" s="109"/>
      <c r="EQ195" s="109"/>
      <c r="ER195" s="109"/>
      <c r="ES195" s="109"/>
      <c r="ET195" s="109"/>
      <c r="EU195" s="109"/>
      <c r="EV195" s="109"/>
      <c r="EW195" s="109"/>
      <c r="EX195" s="109"/>
      <c r="EY195" s="109"/>
      <c r="EZ195" s="109"/>
      <c r="FA195" s="109"/>
      <c r="FB195" s="109"/>
      <c r="FC195" s="109"/>
      <c r="FD195" s="109"/>
      <c r="FE195" s="109"/>
      <c r="FF195" s="109"/>
      <c r="FG195" s="109"/>
      <c r="FH195" s="109"/>
      <c r="FI195" s="109"/>
      <c r="FJ195" s="109"/>
      <c r="FK195" s="109"/>
      <c r="FL195" s="109"/>
      <c r="FM195" s="109"/>
      <c r="FN195" s="109"/>
      <c r="FO195" s="109"/>
      <c r="FP195" s="109"/>
      <c r="FQ195" s="109"/>
      <c r="FR195" s="109"/>
      <c r="FS195" s="109">
        <v>40</v>
      </c>
      <c r="FT195" s="109"/>
      <c r="FU195" s="109"/>
      <c r="FV195" s="109"/>
      <c r="FW195" s="109"/>
      <c r="FX195" s="109"/>
      <c r="FY195" s="109"/>
      <c r="FZ195" s="109"/>
      <c r="GA195" s="109"/>
      <c r="GB195" s="109"/>
      <c r="GC195" s="109"/>
      <c r="GD195" s="109"/>
      <c r="GE195" s="109"/>
      <c r="GF195" s="109"/>
      <c r="GG195" s="109"/>
      <c r="GH195" s="109"/>
      <c r="GI195" s="109"/>
      <c r="GJ195" s="109"/>
      <c r="GK195" s="109"/>
      <c r="GL195" s="109"/>
      <c r="GM195" s="109"/>
      <c r="GN195" s="109"/>
      <c r="GO195" s="109"/>
      <c r="GP195" s="109"/>
      <c r="GQ195" s="109"/>
      <c r="GR195" s="109"/>
      <c r="GS195" s="109"/>
      <c r="GT195" s="109"/>
      <c r="GU195" s="109"/>
      <c r="GV195" s="109"/>
      <c r="GW195" s="109"/>
      <c r="GX195" s="109"/>
      <c r="GY195" s="109"/>
      <c r="GZ195" s="109"/>
      <c r="HA195" s="109"/>
      <c r="HB195" s="109"/>
      <c r="HC195" s="109"/>
      <c r="HD195" s="109"/>
      <c r="HE195" s="109"/>
      <c r="HF195" s="109"/>
      <c r="HG195" s="109"/>
      <c r="HH195" s="109"/>
      <c r="HI195" s="109"/>
      <c r="HJ195" s="109"/>
      <c r="HK195" s="109"/>
      <c r="HL195" s="109"/>
      <c r="HM195" s="109"/>
      <c r="HN195" s="109"/>
      <c r="HO195" s="109"/>
      <c r="HP195" s="109"/>
      <c r="HQ195" s="109"/>
      <c r="HR195" s="109"/>
      <c r="HS195" s="109"/>
      <c r="HT195" s="109"/>
      <c r="HU195" s="109"/>
      <c r="HV195" s="109"/>
      <c r="HW195" s="109"/>
      <c r="HX195" s="109"/>
      <c r="HY195" s="109"/>
      <c r="HZ195" s="109"/>
      <c r="IA195" s="109"/>
      <c r="IB195" s="109"/>
      <c r="IC195" s="109"/>
      <c r="ID195" s="109"/>
      <c r="IE195" s="109"/>
      <c r="IF195" s="109"/>
      <c r="IG195" s="109"/>
      <c r="IH195" s="109"/>
      <c r="II195" s="109"/>
      <c r="IJ195" s="109"/>
      <c r="IK195" s="109"/>
      <c r="IL195" s="109"/>
      <c r="IM195" s="109"/>
      <c r="IN195" s="109"/>
      <c r="IO195" s="109"/>
      <c r="IP195" s="109">
        <v>4.4000000000000004</v>
      </c>
      <c r="IQ195" s="109"/>
      <c r="IR195" s="109"/>
      <c r="IS195" s="109"/>
      <c r="IT195" s="109"/>
      <c r="IU195" s="109"/>
      <c r="IV195" s="109"/>
      <c r="IW195" s="109"/>
      <c r="IX195" s="109"/>
      <c r="IY195" s="109"/>
      <c r="IZ195" s="109"/>
      <c r="JA195" s="109"/>
      <c r="JB195" s="109"/>
      <c r="JC195" s="109"/>
      <c r="JD195" s="109"/>
      <c r="JE195" s="109"/>
      <c r="JF195" s="109"/>
      <c r="JG195" s="109"/>
      <c r="JH195" s="109"/>
      <c r="JI195" s="109"/>
      <c r="JJ195" s="109"/>
      <c r="JK195" s="109"/>
      <c r="JL195" s="109"/>
      <c r="JM195" s="109"/>
      <c r="JN195" s="109"/>
      <c r="JO195" s="109"/>
      <c r="JP195" s="109"/>
      <c r="JQ195" s="109"/>
      <c r="JR195" s="109"/>
      <c r="JS195" s="109"/>
      <c r="JT195" s="109"/>
      <c r="JU195" s="109"/>
      <c r="JV195" s="109"/>
      <c r="JW195" s="109"/>
      <c r="JX195" s="109"/>
      <c r="JY195" s="109"/>
      <c r="JZ195" s="109"/>
      <c r="KA195" s="109"/>
      <c r="KB195" s="109"/>
      <c r="KC195" s="109"/>
      <c r="KD195" s="109"/>
      <c r="KE195" s="109"/>
      <c r="KF195" s="109"/>
      <c r="KG195" s="109"/>
      <c r="KH195" s="109"/>
      <c r="KI195" s="109"/>
      <c r="KJ195" s="109"/>
      <c r="KK195" s="109"/>
      <c r="KL195" s="109"/>
      <c r="KM195" s="109"/>
      <c r="KN195" s="109"/>
      <c r="KO195" s="109"/>
      <c r="KP195" s="109"/>
      <c r="KQ195" s="109"/>
      <c r="KR195" s="109"/>
      <c r="KS195" s="109"/>
      <c r="KT195" s="109"/>
      <c r="KU195" s="109"/>
      <c r="KV195" s="109"/>
      <c r="KW195" s="109"/>
      <c r="KX195" s="109"/>
      <c r="KY195" s="109"/>
      <c r="KZ195" s="109"/>
      <c r="LA195" s="109"/>
      <c r="LB195" s="109"/>
      <c r="LC195" s="109"/>
      <c r="LD195" s="109"/>
      <c r="LE195" s="109"/>
      <c r="LF195" s="109"/>
      <c r="LG195" s="109"/>
      <c r="LH195" s="109"/>
      <c r="LI195" s="109"/>
      <c r="LJ195" s="109"/>
      <c r="LK195" s="109"/>
      <c r="LL195" s="109"/>
      <c r="LM195" s="109"/>
      <c r="LN195" s="109"/>
      <c r="LO195" s="109"/>
      <c r="LP195" s="109"/>
      <c r="LQ195" s="109"/>
      <c r="LR195" s="109"/>
      <c r="LS195" s="109"/>
      <c r="LT195" s="109"/>
      <c r="LU195" s="109"/>
      <c r="LV195" s="109"/>
      <c r="LW195" s="109"/>
      <c r="LX195" s="109"/>
      <c r="LY195" s="109"/>
      <c r="LZ195" s="109"/>
      <c r="MA195" s="109"/>
      <c r="MB195" s="109"/>
      <c r="MC195" s="109"/>
      <c r="MD195" s="109"/>
      <c r="ME195" s="109"/>
      <c r="MF195" s="109"/>
      <c r="MG195" s="109"/>
      <c r="MH195" s="109"/>
      <c r="MI195" s="109"/>
      <c r="MJ195" s="109"/>
      <c r="MK195" s="109"/>
      <c r="ML195" s="109"/>
      <c r="MM195" s="109"/>
      <c r="MN195" s="109"/>
      <c r="MO195" s="109"/>
      <c r="MP195" s="109"/>
      <c r="MQ195" s="109"/>
      <c r="MR195" s="109"/>
      <c r="MS195" s="109"/>
      <c r="MT195" s="109"/>
      <c r="MU195" s="109"/>
      <c r="MV195" s="109"/>
      <c r="MW195" s="109"/>
      <c r="MX195" s="109"/>
      <c r="MY195" s="109"/>
      <c r="MZ195" s="109"/>
      <c r="NA195" s="109"/>
      <c r="NB195" s="109"/>
      <c r="NC195" s="109"/>
      <c r="ND195" s="109"/>
      <c r="NE195" s="109"/>
      <c r="NF195" s="109"/>
      <c r="NG195" s="109"/>
      <c r="NH195" s="109"/>
      <c r="NI195" s="109"/>
      <c r="NJ195" s="109"/>
      <c r="NK195" s="109"/>
      <c r="NL195" s="109"/>
      <c r="NM195" s="109"/>
      <c r="NN195" s="109"/>
      <c r="NO195" s="109"/>
      <c r="NP195" s="109"/>
      <c r="NQ195" s="109"/>
      <c r="NR195" s="109"/>
      <c r="NS195" s="109"/>
      <c r="NT195" s="109"/>
      <c r="NU195" s="109">
        <v>2</v>
      </c>
      <c r="NV195" s="109"/>
      <c r="NW195" s="109"/>
      <c r="NX195" s="109"/>
      <c r="NY195" s="109"/>
      <c r="NZ195" s="109"/>
      <c r="OA195" s="109"/>
      <c r="OB195" s="109"/>
      <c r="OC195" s="109"/>
      <c r="OD195" s="109"/>
      <c r="OE195" s="109"/>
      <c r="OF195" s="109"/>
      <c r="OG195" s="109"/>
      <c r="OH195" s="109"/>
      <c r="OI195" s="109"/>
      <c r="OJ195" s="109"/>
      <c r="OK195" s="109"/>
      <c r="OL195" s="109"/>
      <c r="OM195" s="109"/>
      <c r="ON195" s="109"/>
      <c r="OO195" s="109"/>
      <c r="OP195" s="109"/>
      <c r="OQ195" s="109"/>
      <c r="OR195" s="109"/>
      <c r="OS195" s="109"/>
      <c r="OT195" s="109"/>
      <c r="OU195" s="109"/>
      <c r="OV195" s="109"/>
      <c r="OW195" s="109"/>
      <c r="OX195" s="109"/>
      <c r="OY195" s="109"/>
      <c r="OZ195" s="109"/>
      <c r="PA195" s="109"/>
      <c r="PB195" s="109"/>
      <c r="PC195" s="109"/>
      <c r="PD195" s="109"/>
      <c r="PE195" s="109"/>
      <c r="PF195" s="109"/>
      <c r="PG195" s="109"/>
      <c r="PH195" s="109"/>
      <c r="PI195" s="109"/>
      <c r="PJ195" s="109"/>
      <c r="PK195" s="109"/>
      <c r="PL195" s="109"/>
      <c r="PM195" s="109"/>
      <c r="PN195" s="109"/>
      <c r="PO195" s="109"/>
      <c r="PP195" s="109"/>
      <c r="PQ195" s="109"/>
      <c r="PR195" s="109"/>
      <c r="PS195" s="109"/>
      <c r="PT195" s="109"/>
      <c r="PU195" s="109"/>
      <c r="PV195" s="109"/>
      <c r="PW195" s="109"/>
      <c r="PX195" s="109"/>
      <c r="PY195" s="109"/>
      <c r="PZ195" s="109"/>
      <c r="QA195" s="109"/>
      <c r="QB195" s="109"/>
      <c r="QC195" s="109"/>
      <c r="QD195" s="109"/>
      <c r="QE195" s="109"/>
      <c r="QF195" s="109"/>
      <c r="QG195" s="109">
        <v>250</v>
      </c>
      <c r="QH195" s="109"/>
      <c r="QI195" s="109"/>
      <c r="QJ195" s="109"/>
      <c r="QK195" s="23">
        <f t="shared" si="3"/>
        <v>526.4</v>
      </c>
      <c r="QL195" s="125"/>
      <c r="QM195" s="148"/>
      <c r="QN195" s="148"/>
      <c r="QO195" s="125"/>
      <c r="QP195" s="125"/>
      <c r="QQ195" s="125"/>
      <c r="QR195" s="125">
        <f>5000+16686.61</f>
        <v>21686.61</v>
      </c>
      <c r="QS195" s="130"/>
    </row>
    <row r="196" spans="1:461" s="5" customFormat="1" ht="12.75" customHeight="1" x14ac:dyDescent="0.2">
      <c r="A196" s="52">
        <v>44665</v>
      </c>
      <c r="B196" s="98" t="s">
        <v>512</v>
      </c>
      <c r="C196" s="107"/>
      <c r="D196" s="107"/>
      <c r="E196" s="108"/>
      <c r="F196" s="108"/>
      <c r="G196" s="108"/>
      <c r="H196" s="108"/>
      <c r="I196" s="108"/>
      <c r="J196" s="108"/>
      <c r="K196" s="108"/>
      <c r="L196" s="108"/>
      <c r="M196" s="108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 s="109"/>
      <c r="BG196" s="109"/>
      <c r="BH196" s="109"/>
      <c r="BI196" s="109"/>
      <c r="BJ196" s="109"/>
      <c r="BK196" s="109"/>
      <c r="BL196" s="109"/>
      <c r="BM196" s="109"/>
      <c r="BN196" s="109"/>
      <c r="BO196" s="109"/>
      <c r="BP196" s="109"/>
      <c r="BQ196" s="109"/>
      <c r="BR196" s="109"/>
      <c r="BS196" s="109"/>
      <c r="BT196" s="109"/>
      <c r="BU196" s="109"/>
      <c r="BV196" s="109"/>
      <c r="BW196" s="109"/>
      <c r="BX196" s="109"/>
      <c r="BY196" s="109"/>
      <c r="BZ196" s="109"/>
      <c r="CA196" s="109"/>
      <c r="CB196" s="109"/>
      <c r="CC196" s="109"/>
      <c r="CD196" s="109"/>
      <c r="CE196" s="109"/>
      <c r="CF196" s="109"/>
      <c r="CG196" s="109"/>
      <c r="CH196" s="109"/>
      <c r="CI196" s="109"/>
      <c r="CJ196" s="109"/>
      <c r="CK196" s="109"/>
      <c r="CL196" s="109"/>
      <c r="CM196" s="109"/>
      <c r="CN196" s="109"/>
      <c r="CO196" s="109"/>
      <c r="CP196" s="109"/>
      <c r="CQ196" s="109"/>
      <c r="CR196" s="109"/>
      <c r="CS196" s="109"/>
      <c r="CT196" s="109"/>
      <c r="CU196" s="109"/>
      <c r="CV196" s="109"/>
      <c r="CW196" s="109"/>
      <c r="CX196" s="109"/>
      <c r="CY196" s="109"/>
      <c r="CZ196" s="109"/>
      <c r="DA196" s="109"/>
      <c r="DB196" s="109"/>
      <c r="DC196" s="109"/>
      <c r="DD196" s="109"/>
      <c r="DE196" s="109"/>
      <c r="DF196" s="109"/>
      <c r="DG196" s="109"/>
      <c r="DH196" s="109"/>
      <c r="DI196" s="109"/>
      <c r="DJ196" s="109"/>
      <c r="DK196" s="109"/>
      <c r="DL196" s="109"/>
      <c r="DM196" s="109"/>
      <c r="DN196" s="109"/>
      <c r="DO196" s="109"/>
      <c r="DP196" s="109"/>
      <c r="DQ196" s="109"/>
      <c r="DR196" s="109"/>
      <c r="DS196" s="109"/>
      <c r="DT196" s="109"/>
      <c r="DU196" s="109"/>
      <c r="DV196" s="109"/>
      <c r="DW196" s="109"/>
      <c r="DX196" s="109"/>
      <c r="DY196" s="109"/>
      <c r="DZ196" s="109"/>
      <c r="EA196" s="109"/>
      <c r="EB196" s="109"/>
      <c r="EC196" s="109"/>
      <c r="ED196" s="109"/>
      <c r="EE196" s="109"/>
      <c r="EF196" s="109"/>
      <c r="EG196" s="109"/>
      <c r="EH196" s="109"/>
      <c r="EI196" s="109"/>
      <c r="EJ196" s="109"/>
      <c r="EK196" s="109"/>
      <c r="EL196" s="109"/>
      <c r="EM196" s="109"/>
      <c r="EN196" s="109"/>
      <c r="EO196" s="109"/>
      <c r="EP196" s="109"/>
      <c r="EQ196" s="109"/>
      <c r="ER196" s="109"/>
      <c r="ES196" s="109"/>
      <c r="ET196" s="109"/>
      <c r="EU196" s="109"/>
      <c r="EV196" s="109"/>
      <c r="EW196" s="109"/>
      <c r="EX196" s="109"/>
      <c r="EY196" s="109"/>
      <c r="EZ196" s="109"/>
      <c r="FA196" s="109"/>
      <c r="FB196" s="109"/>
      <c r="FC196" s="109"/>
      <c r="FD196" s="109"/>
      <c r="FE196" s="109"/>
      <c r="FF196" s="109"/>
      <c r="FG196" s="109"/>
      <c r="FH196" s="109"/>
      <c r="FI196" s="109"/>
      <c r="FJ196" s="109"/>
      <c r="FK196" s="109"/>
      <c r="FL196" s="109"/>
      <c r="FM196" s="109"/>
      <c r="FN196" s="109"/>
      <c r="FO196" s="109"/>
      <c r="FP196" s="109"/>
      <c r="FQ196" s="109"/>
      <c r="FR196" s="109"/>
      <c r="FS196" s="109"/>
      <c r="FT196" s="109"/>
      <c r="FU196" s="109"/>
      <c r="FV196" s="109"/>
      <c r="FW196" s="109"/>
      <c r="FX196" s="109"/>
      <c r="FY196" s="109"/>
      <c r="FZ196" s="109"/>
      <c r="GA196" s="109"/>
      <c r="GB196" s="109"/>
      <c r="GC196" s="109"/>
      <c r="GD196" s="109"/>
      <c r="GE196" s="109"/>
      <c r="GF196" s="109"/>
      <c r="GG196" s="109"/>
      <c r="GH196" s="109"/>
      <c r="GI196" s="109"/>
      <c r="GJ196" s="109"/>
      <c r="GK196" s="109"/>
      <c r="GL196" s="109"/>
      <c r="GM196" s="109"/>
      <c r="GN196" s="109"/>
      <c r="GO196" s="109"/>
      <c r="GP196" s="109"/>
      <c r="GQ196" s="109"/>
      <c r="GR196" s="109"/>
      <c r="GS196" s="109"/>
      <c r="GT196" s="109"/>
      <c r="GU196" s="109"/>
      <c r="GV196" s="109">
        <v>10</v>
      </c>
      <c r="GW196" s="109"/>
      <c r="GX196" s="109"/>
      <c r="GY196" s="109"/>
      <c r="GZ196" s="109"/>
      <c r="HA196" s="109"/>
      <c r="HB196" s="109"/>
      <c r="HC196" s="109"/>
      <c r="HD196" s="109"/>
      <c r="HE196" s="109"/>
      <c r="HF196" s="109"/>
      <c r="HG196" s="109"/>
      <c r="HH196" s="109"/>
      <c r="HI196" s="109"/>
      <c r="HJ196" s="109"/>
      <c r="HK196" s="109"/>
      <c r="HL196" s="109"/>
      <c r="HM196" s="109"/>
      <c r="HN196" s="109"/>
      <c r="HO196" s="109"/>
      <c r="HP196" s="109"/>
      <c r="HQ196" s="109"/>
      <c r="HR196" s="109"/>
      <c r="HS196" s="109"/>
      <c r="HT196" s="109"/>
      <c r="HU196" s="109"/>
      <c r="HV196" s="109"/>
      <c r="HW196" s="109"/>
      <c r="HX196" s="109"/>
      <c r="HY196" s="109"/>
      <c r="HZ196" s="109"/>
      <c r="IA196" s="109"/>
      <c r="IB196" s="109"/>
      <c r="IC196" s="109"/>
      <c r="ID196" s="109"/>
      <c r="IE196" s="109"/>
      <c r="IF196" s="109"/>
      <c r="IG196" s="109"/>
      <c r="IH196" s="109"/>
      <c r="II196" s="109"/>
      <c r="IJ196" s="109"/>
      <c r="IK196" s="109"/>
      <c r="IL196" s="109"/>
      <c r="IM196" s="109"/>
      <c r="IN196" s="109"/>
      <c r="IO196" s="109"/>
      <c r="IP196" s="109"/>
      <c r="IQ196" s="109"/>
      <c r="IR196" s="109"/>
      <c r="IS196" s="109"/>
      <c r="IT196" s="109"/>
      <c r="IU196" s="109"/>
      <c r="IV196" s="109"/>
      <c r="IW196" s="109"/>
      <c r="IX196" s="109"/>
      <c r="IY196" s="109"/>
      <c r="IZ196" s="109"/>
      <c r="JA196" s="109"/>
      <c r="JB196" s="109"/>
      <c r="JC196" s="109"/>
      <c r="JD196" s="109"/>
      <c r="JE196" s="109"/>
      <c r="JF196" s="109"/>
      <c r="JG196" s="109"/>
      <c r="JH196" s="109"/>
      <c r="JI196" s="109"/>
      <c r="JJ196" s="109"/>
      <c r="JK196" s="109"/>
      <c r="JL196" s="109"/>
      <c r="JM196" s="109"/>
      <c r="JN196" s="109"/>
      <c r="JO196" s="109"/>
      <c r="JP196" s="109"/>
      <c r="JQ196" s="109"/>
      <c r="JR196" s="109"/>
      <c r="JS196" s="109"/>
      <c r="JT196" s="109"/>
      <c r="JU196" s="109"/>
      <c r="JV196" s="109"/>
      <c r="JW196" s="109"/>
      <c r="JX196" s="109"/>
      <c r="JY196" s="109"/>
      <c r="JZ196" s="109"/>
      <c r="KA196" s="109"/>
      <c r="KB196" s="109"/>
      <c r="KC196" s="109"/>
      <c r="KD196" s="109"/>
      <c r="KE196" s="109"/>
      <c r="KF196" s="109"/>
      <c r="KG196" s="109"/>
      <c r="KH196" s="109"/>
      <c r="KI196" s="109"/>
      <c r="KJ196" s="109"/>
      <c r="KK196" s="109"/>
      <c r="KL196" s="109"/>
      <c r="KM196" s="109"/>
      <c r="KN196" s="109"/>
      <c r="KO196" s="109"/>
      <c r="KP196" s="109"/>
      <c r="KQ196" s="109"/>
      <c r="KR196" s="109"/>
      <c r="KS196" s="109"/>
      <c r="KT196" s="109"/>
      <c r="KU196" s="109"/>
      <c r="KV196" s="109"/>
      <c r="KW196" s="109"/>
      <c r="KX196" s="109"/>
      <c r="KY196" s="109"/>
      <c r="KZ196" s="109"/>
      <c r="LA196" s="109"/>
      <c r="LB196" s="109"/>
      <c r="LC196" s="109"/>
      <c r="LD196" s="109"/>
      <c r="LE196" s="109"/>
      <c r="LF196" s="109"/>
      <c r="LG196" s="109"/>
      <c r="LH196" s="109"/>
      <c r="LI196" s="109"/>
      <c r="LJ196" s="109"/>
      <c r="LK196" s="109"/>
      <c r="LL196" s="109"/>
      <c r="LM196" s="109"/>
      <c r="LN196" s="109"/>
      <c r="LO196" s="109"/>
      <c r="LP196" s="109"/>
      <c r="LQ196" s="109"/>
      <c r="LR196" s="109"/>
      <c r="LS196" s="109"/>
      <c r="LT196" s="109"/>
      <c r="LU196" s="109"/>
      <c r="LV196" s="109"/>
      <c r="LW196" s="109"/>
      <c r="LX196" s="109"/>
      <c r="LY196" s="109"/>
      <c r="LZ196" s="109"/>
      <c r="MA196" s="109"/>
      <c r="MB196" s="109"/>
      <c r="MC196" s="109"/>
      <c r="MD196" s="109"/>
      <c r="ME196" s="109"/>
      <c r="MF196" s="109"/>
      <c r="MG196" s="109"/>
      <c r="MH196" s="109"/>
      <c r="MI196" s="109"/>
      <c r="MJ196" s="109"/>
      <c r="MK196" s="109"/>
      <c r="ML196" s="109"/>
      <c r="MM196" s="109"/>
      <c r="MN196" s="109"/>
      <c r="MO196" s="109"/>
      <c r="MP196" s="109"/>
      <c r="MQ196" s="109"/>
      <c r="MR196" s="109"/>
      <c r="MS196" s="109"/>
      <c r="MT196" s="109"/>
      <c r="MU196" s="109"/>
      <c r="MV196" s="109"/>
      <c r="MW196" s="109"/>
      <c r="MX196" s="109"/>
      <c r="MY196" s="109"/>
      <c r="MZ196" s="109"/>
      <c r="NA196" s="109"/>
      <c r="NB196" s="109"/>
      <c r="NC196" s="109"/>
      <c r="ND196" s="109"/>
      <c r="NE196" s="109"/>
      <c r="NF196" s="109"/>
      <c r="NG196" s="109"/>
      <c r="NH196" s="109"/>
      <c r="NI196" s="109"/>
      <c r="NJ196" s="109"/>
      <c r="NK196" s="109"/>
      <c r="NL196" s="109"/>
      <c r="NM196" s="109"/>
      <c r="NN196" s="109"/>
      <c r="NO196" s="109"/>
      <c r="NP196" s="109"/>
      <c r="NQ196" s="109"/>
      <c r="NR196" s="109"/>
      <c r="NS196" s="109"/>
      <c r="NT196" s="109"/>
      <c r="NU196" s="109"/>
      <c r="NV196" s="109"/>
      <c r="NW196" s="109"/>
      <c r="NX196" s="109"/>
      <c r="NY196" s="109"/>
      <c r="NZ196" s="109"/>
      <c r="OA196" s="109"/>
      <c r="OB196" s="109"/>
      <c r="OC196" s="109"/>
      <c r="OD196" s="109"/>
      <c r="OE196" s="109"/>
      <c r="OF196" s="109"/>
      <c r="OG196" s="109"/>
      <c r="OH196" s="109"/>
      <c r="OI196" s="109"/>
      <c r="OJ196" s="109"/>
      <c r="OK196" s="109"/>
      <c r="OL196" s="109"/>
      <c r="OM196" s="109"/>
      <c r="ON196" s="109"/>
      <c r="OO196" s="109"/>
      <c r="OP196" s="109"/>
      <c r="OQ196" s="109"/>
      <c r="OR196" s="109"/>
      <c r="OS196" s="109"/>
      <c r="OT196" s="109"/>
      <c r="OU196" s="109"/>
      <c r="OV196" s="109"/>
      <c r="OW196" s="109"/>
      <c r="OX196" s="109"/>
      <c r="OY196" s="109"/>
      <c r="OZ196" s="109"/>
      <c r="PA196" s="109"/>
      <c r="PB196" s="109"/>
      <c r="PC196" s="109"/>
      <c r="PD196" s="109"/>
      <c r="PE196" s="109"/>
      <c r="PF196" s="109"/>
      <c r="PG196" s="109"/>
      <c r="PH196" s="109"/>
      <c r="PI196" s="109"/>
      <c r="PJ196" s="109"/>
      <c r="PK196" s="109"/>
      <c r="PL196" s="109"/>
      <c r="PM196" s="109"/>
      <c r="PN196" s="109"/>
      <c r="PO196" s="109"/>
      <c r="PP196" s="109"/>
      <c r="PQ196" s="109"/>
      <c r="PR196" s="109"/>
      <c r="PS196" s="109"/>
      <c r="PT196" s="109"/>
      <c r="PU196" s="109"/>
      <c r="PV196" s="109"/>
      <c r="PW196" s="109"/>
      <c r="PX196" s="109"/>
      <c r="PY196" s="109"/>
      <c r="PZ196" s="109"/>
      <c r="QA196" s="109"/>
      <c r="QB196" s="109"/>
      <c r="QC196" s="109"/>
      <c r="QD196" s="109"/>
      <c r="QE196" s="109"/>
      <c r="QF196" s="109"/>
      <c r="QG196" s="109"/>
      <c r="QH196" s="109"/>
      <c r="QI196" s="109"/>
      <c r="QJ196" s="109"/>
      <c r="QK196" s="23">
        <f t="shared" si="3"/>
        <v>10</v>
      </c>
      <c r="QL196" s="125"/>
      <c r="QM196" s="125"/>
      <c r="QN196" s="125"/>
      <c r="QO196" s="125">
        <v>1290.48</v>
      </c>
      <c r="QP196" s="125"/>
      <c r="QQ196" s="125"/>
      <c r="QR196" s="125"/>
      <c r="QS196" s="130"/>
    </row>
    <row r="197" spans="1:461" s="5" customFormat="1" ht="12.75" customHeight="1" x14ac:dyDescent="0.2">
      <c r="A197" s="52">
        <v>44665</v>
      </c>
      <c r="B197" s="98" t="s">
        <v>487</v>
      </c>
      <c r="C197" s="107"/>
      <c r="D197" s="107"/>
      <c r="E197" s="108"/>
      <c r="F197" s="108"/>
      <c r="G197" s="108"/>
      <c r="H197" s="108"/>
      <c r="I197" s="108"/>
      <c r="J197" s="108"/>
      <c r="K197" s="108"/>
      <c r="L197" s="108"/>
      <c r="M197" s="108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 s="109"/>
      <c r="BG197" s="109"/>
      <c r="BH197" s="109"/>
      <c r="BI197" s="109"/>
      <c r="BJ197" s="109"/>
      <c r="BK197" s="109"/>
      <c r="BL197" s="109"/>
      <c r="BM197" s="109"/>
      <c r="BN197" s="109"/>
      <c r="BO197" s="109"/>
      <c r="BP197" s="109"/>
      <c r="BQ197" s="109"/>
      <c r="BR197" s="109"/>
      <c r="BS197" s="109"/>
      <c r="BT197" s="109"/>
      <c r="BU197" s="109"/>
      <c r="BV197" s="109"/>
      <c r="BW197" s="109"/>
      <c r="BX197" s="109"/>
      <c r="BY197" s="109"/>
      <c r="BZ197" s="109"/>
      <c r="CA197" s="109"/>
      <c r="CB197" s="109"/>
      <c r="CC197" s="109"/>
      <c r="CD197" s="109"/>
      <c r="CE197" s="109"/>
      <c r="CF197" s="109"/>
      <c r="CG197" s="109"/>
      <c r="CH197" s="109"/>
      <c r="CI197" s="109"/>
      <c r="CJ197" s="109"/>
      <c r="CK197" s="109"/>
      <c r="CL197" s="109"/>
      <c r="CM197" s="109"/>
      <c r="CN197" s="109"/>
      <c r="CO197" s="109"/>
      <c r="CP197" s="109"/>
      <c r="CQ197" s="109"/>
      <c r="CR197" s="109"/>
      <c r="CS197" s="109"/>
      <c r="CT197" s="109"/>
      <c r="CU197" s="109"/>
      <c r="CV197" s="109"/>
      <c r="CW197" s="109"/>
      <c r="CX197" s="109"/>
      <c r="CY197" s="109"/>
      <c r="CZ197" s="109"/>
      <c r="DA197" s="109"/>
      <c r="DB197" s="109"/>
      <c r="DC197" s="109"/>
      <c r="DD197" s="109"/>
      <c r="DE197" s="109"/>
      <c r="DF197" s="109"/>
      <c r="DG197" s="109"/>
      <c r="DH197" s="109"/>
      <c r="DI197" s="109"/>
      <c r="DJ197" s="109"/>
      <c r="DK197" s="109"/>
      <c r="DL197" s="109"/>
      <c r="DM197" s="109"/>
      <c r="DN197" s="109"/>
      <c r="DO197" s="109"/>
      <c r="DP197" s="109"/>
      <c r="DQ197" s="109"/>
      <c r="DR197" s="109"/>
      <c r="DS197" s="109"/>
      <c r="DT197" s="109"/>
      <c r="DU197" s="109"/>
      <c r="DV197" s="109"/>
      <c r="DW197" s="109"/>
      <c r="DX197" s="109"/>
      <c r="DY197" s="109"/>
      <c r="DZ197" s="109"/>
      <c r="EA197" s="109"/>
      <c r="EB197" s="109"/>
      <c r="EC197" s="109"/>
      <c r="ED197" s="109"/>
      <c r="EE197" s="109"/>
      <c r="EF197" s="109"/>
      <c r="EG197" s="109"/>
      <c r="EH197" s="109"/>
      <c r="EI197" s="109"/>
      <c r="EJ197" s="109"/>
      <c r="EK197" s="109"/>
      <c r="EL197" s="109"/>
      <c r="EM197" s="109"/>
      <c r="EN197" s="109"/>
      <c r="EO197" s="109"/>
      <c r="EP197" s="109"/>
      <c r="EQ197" s="109"/>
      <c r="ER197" s="109"/>
      <c r="ES197" s="109"/>
      <c r="ET197" s="109"/>
      <c r="EU197" s="109"/>
      <c r="EV197" s="109"/>
      <c r="EW197" s="109"/>
      <c r="EX197" s="109"/>
      <c r="EY197" s="109"/>
      <c r="EZ197" s="109"/>
      <c r="FA197" s="109"/>
      <c r="FB197" s="109"/>
      <c r="FC197" s="109"/>
      <c r="FD197" s="109"/>
      <c r="FE197" s="109"/>
      <c r="FF197" s="109"/>
      <c r="FG197" s="109"/>
      <c r="FH197" s="109"/>
      <c r="FI197" s="109"/>
      <c r="FJ197" s="109"/>
      <c r="FK197" s="109"/>
      <c r="FL197" s="109"/>
      <c r="FM197" s="109"/>
      <c r="FN197" s="109"/>
      <c r="FO197" s="109"/>
      <c r="FP197" s="109"/>
      <c r="FQ197" s="109"/>
      <c r="FR197" s="109"/>
      <c r="FS197" s="109"/>
      <c r="FT197" s="109"/>
      <c r="FU197" s="109"/>
      <c r="FV197" s="109"/>
      <c r="FW197" s="109"/>
      <c r="FX197" s="109"/>
      <c r="FY197" s="109"/>
      <c r="FZ197" s="109"/>
      <c r="GA197" s="109"/>
      <c r="GB197" s="109"/>
      <c r="GC197" s="109"/>
      <c r="GD197" s="109"/>
      <c r="GE197" s="109"/>
      <c r="GF197" s="109"/>
      <c r="GG197" s="109"/>
      <c r="GH197" s="109"/>
      <c r="GI197" s="109"/>
      <c r="GJ197" s="109"/>
      <c r="GK197" s="109"/>
      <c r="GL197" s="109"/>
      <c r="GM197" s="109"/>
      <c r="GN197" s="109"/>
      <c r="GO197" s="109"/>
      <c r="GP197" s="109"/>
      <c r="GQ197" s="109"/>
      <c r="GR197" s="109"/>
      <c r="GS197" s="109"/>
      <c r="GT197" s="109"/>
      <c r="GU197" s="109"/>
      <c r="GV197" s="109"/>
      <c r="GW197" s="109"/>
      <c r="GX197" s="109"/>
      <c r="GY197" s="109"/>
      <c r="GZ197" s="109"/>
      <c r="HA197" s="109"/>
      <c r="HB197" s="109"/>
      <c r="HC197" s="109"/>
      <c r="HD197" s="109"/>
      <c r="HE197" s="109"/>
      <c r="HF197" s="109"/>
      <c r="HG197" s="109"/>
      <c r="HH197" s="109"/>
      <c r="HI197" s="109"/>
      <c r="HJ197" s="109"/>
      <c r="HK197" s="109"/>
      <c r="HL197" s="109"/>
      <c r="HM197" s="109"/>
      <c r="HN197" s="109"/>
      <c r="HO197" s="109"/>
      <c r="HP197" s="109"/>
      <c r="HQ197" s="109"/>
      <c r="HR197" s="109"/>
      <c r="HS197" s="109"/>
      <c r="HT197" s="109"/>
      <c r="HU197" s="109"/>
      <c r="HV197" s="109"/>
      <c r="HW197" s="109"/>
      <c r="HX197" s="109"/>
      <c r="HY197" s="109"/>
      <c r="HZ197" s="109"/>
      <c r="IA197" s="109"/>
      <c r="IB197" s="109"/>
      <c r="IC197" s="109"/>
      <c r="ID197" s="109"/>
      <c r="IE197" s="109"/>
      <c r="IF197" s="109"/>
      <c r="IG197" s="109"/>
      <c r="IH197" s="109"/>
      <c r="II197" s="109"/>
      <c r="IJ197" s="109"/>
      <c r="IK197" s="109"/>
      <c r="IL197" s="109"/>
      <c r="IM197" s="109"/>
      <c r="IN197" s="109"/>
      <c r="IO197" s="109"/>
      <c r="IP197" s="109"/>
      <c r="IQ197" s="109"/>
      <c r="IR197" s="109"/>
      <c r="IS197" s="109"/>
      <c r="IT197" s="109"/>
      <c r="IU197" s="109"/>
      <c r="IV197" s="109"/>
      <c r="IW197" s="109"/>
      <c r="IX197" s="109"/>
      <c r="IY197" s="109"/>
      <c r="IZ197" s="109"/>
      <c r="JA197" s="109"/>
      <c r="JB197" s="109"/>
      <c r="JC197" s="109"/>
      <c r="JD197" s="109"/>
      <c r="JE197" s="109"/>
      <c r="JF197" s="109"/>
      <c r="JG197" s="109"/>
      <c r="JH197" s="109"/>
      <c r="JI197" s="109"/>
      <c r="JJ197" s="109"/>
      <c r="JK197" s="109"/>
      <c r="JL197" s="109"/>
      <c r="JM197" s="109"/>
      <c r="JN197" s="109"/>
      <c r="JO197" s="109"/>
      <c r="JP197" s="109"/>
      <c r="JQ197" s="109"/>
      <c r="JR197" s="109"/>
      <c r="JS197" s="109"/>
      <c r="JT197" s="109"/>
      <c r="JU197" s="109"/>
      <c r="JV197" s="109"/>
      <c r="JW197" s="109"/>
      <c r="JX197" s="109"/>
      <c r="JY197" s="109"/>
      <c r="JZ197" s="109"/>
      <c r="KA197" s="109"/>
      <c r="KB197" s="109"/>
      <c r="KC197" s="109"/>
      <c r="KD197" s="109"/>
      <c r="KE197" s="109"/>
      <c r="KF197" s="109"/>
      <c r="KG197" s="109"/>
      <c r="KH197" s="109"/>
      <c r="KI197" s="109"/>
      <c r="KJ197" s="109"/>
      <c r="KK197" s="109"/>
      <c r="KL197" s="109"/>
      <c r="KM197" s="109"/>
      <c r="KN197" s="109"/>
      <c r="KO197" s="109"/>
      <c r="KP197" s="109"/>
      <c r="KQ197" s="109"/>
      <c r="KR197" s="109"/>
      <c r="KS197" s="109"/>
      <c r="KT197" s="109"/>
      <c r="KU197" s="109"/>
      <c r="KV197" s="109"/>
      <c r="KW197" s="109"/>
      <c r="KX197" s="109"/>
      <c r="KY197" s="109"/>
      <c r="KZ197" s="109"/>
      <c r="LA197" s="109"/>
      <c r="LB197" s="109"/>
      <c r="LC197" s="109"/>
      <c r="LD197" s="109"/>
      <c r="LE197" s="109"/>
      <c r="LF197" s="109"/>
      <c r="LG197" s="109"/>
      <c r="LH197" s="109"/>
      <c r="LI197" s="109"/>
      <c r="LJ197" s="109"/>
      <c r="LK197" s="109"/>
      <c r="LL197" s="109"/>
      <c r="LM197" s="109"/>
      <c r="LN197" s="109"/>
      <c r="LO197" s="109"/>
      <c r="LP197" s="109"/>
      <c r="LQ197" s="109"/>
      <c r="LR197" s="109"/>
      <c r="LS197" s="109"/>
      <c r="LT197" s="109"/>
      <c r="LU197" s="109"/>
      <c r="LV197" s="109"/>
      <c r="LW197" s="109"/>
      <c r="LX197" s="109"/>
      <c r="LY197" s="109"/>
      <c r="LZ197" s="109"/>
      <c r="MA197" s="109"/>
      <c r="MB197" s="109"/>
      <c r="MC197" s="109"/>
      <c r="MD197" s="109"/>
      <c r="ME197" s="109"/>
      <c r="MF197" s="109"/>
      <c r="MG197" s="109"/>
      <c r="MH197" s="109"/>
      <c r="MI197" s="109"/>
      <c r="MJ197" s="109"/>
      <c r="MK197" s="109"/>
      <c r="ML197" s="109"/>
      <c r="MM197" s="109"/>
      <c r="MN197" s="109"/>
      <c r="MO197" s="109"/>
      <c r="MP197" s="109"/>
      <c r="MQ197" s="109"/>
      <c r="MR197" s="109"/>
      <c r="MS197" s="109"/>
      <c r="MT197" s="109"/>
      <c r="MU197" s="109"/>
      <c r="MV197" s="109"/>
      <c r="MW197" s="109"/>
      <c r="MX197" s="109"/>
      <c r="MY197" s="109"/>
      <c r="MZ197" s="109"/>
      <c r="NA197" s="109"/>
      <c r="NB197" s="109"/>
      <c r="NC197" s="109"/>
      <c r="ND197" s="109"/>
      <c r="NE197" s="109"/>
      <c r="NF197" s="109"/>
      <c r="NG197" s="109"/>
      <c r="NH197" s="109"/>
      <c r="NI197" s="109"/>
      <c r="NJ197" s="109"/>
      <c r="NK197" s="109"/>
      <c r="NL197" s="109"/>
      <c r="NM197" s="109"/>
      <c r="NN197" s="109"/>
      <c r="NO197" s="109"/>
      <c r="NP197" s="109"/>
      <c r="NQ197" s="109"/>
      <c r="NR197" s="109"/>
      <c r="NS197" s="109"/>
      <c r="NT197" s="109"/>
      <c r="NU197" s="109"/>
      <c r="NV197" s="109"/>
      <c r="NW197" s="109"/>
      <c r="NX197" s="109"/>
      <c r="NY197" s="109"/>
      <c r="NZ197" s="109"/>
      <c r="OA197" s="109"/>
      <c r="OB197" s="109"/>
      <c r="OC197" s="109"/>
      <c r="OD197" s="109"/>
      <c r="OE197" s="109"/>
      <c r="OF197" s="109">
        <v>2</v>
      </c>
      <c r="OG197" s="109"/>
      <c r="OH197" s="109"/>
      <c r="OI197" s="109"/>
      <c r="OJ197" s="109"/>
      <c r="OK197" s="109"/>
      <c r="OL197" s="109"/>
      <c r="OM197" s="109"/>
      <c r="ON197" s="109"/>
      <c r="OO197" s="109"/>
      <c r="OP197" s="109"/>
      <c r="OQ197" s="109"/>
      <c r="OR197" s="109"/>
      <c r="OS197" s="109"/>
      <c r="OT197" s="109"/>
      <c r="OU197" s="109"/>
      <c r="OV197" s="109"/>
      <c r="OW197" s="109"/>
      <c r="OX197" s="109"/>
      <c r="OY197" s="109"/>
      <c r="OZ197" s="109"/>
      <c r="PA197" s="109"/>
      <c r="PB197" s="109"/>
      <c r="PC197" s="109"/>
      <c r="PD197" s="109"/>
      <c r="PE197" s="109"/>
      <c r="PF197" s="109"/>
      <c r="PG197" s="109"/>
      <c r="PH197" s="109"/>
      <c r="PI197" s="109"/>
      <c r="PJ197" s="109"/>
      <c r="PK197" s="109"/>
      <c r="PL197" s="109"/>
      <c r="PM197" s="109"/>
      <c r="PN197" s="109"/>
      <c r="PO197" s="109"/>
      <c r="PP197" s="109"/>
      <c r="PQ197" s="109"/>
      <c r="PR197" s="109"/>
      <c r="PS197" s="109"/>
      <c r="PT197" s="109"/>
      <c r="PU197" s="109"/>
      <c r="PV197" s="109"/>
      <c r="PW197" s="109"/>
      <c r="PX197" s="109"/>
      <c r="PY197" s="109"/>
      <c r="PZ197" s="109"/>
      <c r="QA197" s="109"/>
      <c r="QB197" s="109"/>
      <c r="QC197" s="109"/>
      <c r="QD197" s="109"/>
      <c r="QE197" s="109"/>
      <c r="QF197" s="109"/>
      <c r="QG197" s="109"/>
      <c r="QH197" s="109"/>
      <c r="QI197" s="109"/>
      <c r="QJ197" s="109"/>
      <c r="QK197" s="23">
        <f t="shared" si="3"/>
        <v>2</v>
      </c>
      <c r="QL197" s="125"/>
      <c r="QM197" s="125"/>
      <c r="QN197" s="125"/>
      <c r="QO197" s="125">
        <v>440.45</v>
      </c>
      <c r="QP197" s="125"/>
      <c r="QQ197" s="125"/>
      <c r="QR197" s="125"/>
      <c r="QS197" s="130"/>
    </row>
    <row r="198" spans="1:461" s="5" customFormat="1" ht="12.75" customHeight="1" x14ac:dyDescent="0.2">
      <c r="A198" s="52">
        <v>44665</v>
      </c>
      <c r="B198" s="98" t="s">
        <v>52</v>
      </c>
      <c r="C198" s="107"/>
      <c r="D198" s="107"/>
      <c r="E198" s="108"/>
      <c r="F198" s="108"/>
      <c r="G198" s="108"/>
      <c r="H198" s="108"/>
      <c r="I198" s="108"/>
      <c r="J198" s="108"/>
      <c r="K198" s="108"/>
      <c r="L198" s="108"/>
      <c r="M198" s="108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109"/>
      <c r="BE198" s="109"/>
      <c r="BF198" s="109"/>
      <c r="BG198" s="109"/>
      <c r="BH198" s="109"/>
      <c r="BI198" s="109"/>
      <c r="BJ198" s="109"/>
      <c r="BK198" s="109"/>
      <c r="BL198" s="109"/>
      <c r="BM198" s="109"/>
      <c r="BN198" s="109"/>
      <c r="BO198" s="109"/>
      <c r="BP198" s="109"/>
      <c r="BQ198" s="109"/>
      <c r="BR198" s="109"/>
      <c r="BS198" s="109"/>
      <c r="BT198" s="109"/>
      <c r="BU198" s="109"/>
      <c r="BV198" s="109"/>
      <c r="BW198" s="109"/>
      <c r="BX198" s="109"/>
      <c r="BY198" s="109"/>
      <c r="BZ198" s="109"/>
      <c r="CA198" s="109"/>
      <c r="CB198" s="109"/>
      <c r="CC198" s="109"/>
      <c r="CD198" s="109"/>
      <c r="CE198" s="109"/>
      <c r="CF198" s="109"/>
      <c r="CG198" s="109"/>
      <c r="CH198" s="109"/>
      <c r="CI198" s="109"/>
      <c r="CJ198" s="109"/>
      <c r="CK198" s="109"/>
      <c r="CL198" s="109"/>
      <c r="CM198" s="109"/>
      <c r="CN198" s="109"/>
      <c r="CO198" s="109"/>
      <c r="CP198" s="109"/>
      <c r="CQ198" s="109"/>
      <c r="CR198" s="109"/>
      <c r="CS198" s="109"/>
      <c r="CT198" s="109"/>
      <c r="CU198" s="109"/>
      <c r="CV198" s="109"/>
      <c r="CW198" s="109"/>
      <c r="CX198" s="109"/>
      <c r="CY198" s="109"/>
      <c r="CZ198" s="109"/>
      <c r="DA198" s="109"/>
      <c r="DB198" s="109"/>
      <c r="DC198" s="109"/>
      <c r="DD198" s="109"/>
      <c r="DE198" s="109"/>
      <c r="DF198" s="109"/>
      <c r="DG198" s="109"/>
      <c r="DH198" s="109"/>
      <c r="DI198" s="109"/>
      <c r="DJ198" s="109"/>
      <c r="DK198" s="109"/>
      <c r="DL198" s="109"/>
      <c r="DM198" s="109"/>
      <c r="DN198" s="109"/>
      <c r="DO198" s="109"/>
      <c r="DP198" s="109"/>
      <c r="DQ198" s="109"/>
      <c r="DR198" s="109"/>
      <c r="DS198" s="109"/>
      <c r="DT198" s="109"/>
      <c r="DU198" s="109"/>
      <c r="DV198" s="109"/>
      <c r="DW198" s="109"/>
      <c r="DX198" s="109"/>
      <c r="DY198" s="109"/>
      <c r="DZ198" s="109"/>
      <c r="EA198" s="109"/>
      <c r="EB198" s="109"/>
      <c r="EC198" s="109"/>
      <c r="ED198" s="109"/>
      <c r="EE198" s="109"/>
      <c r="EF198" s="109"/>
      <c r="EG198" s="109"/>
      <c r="EH198" s="109"/>
      <c r="EI198" s="109"/>
      <c r="EJ198" s="109"/>
      <c r="EK198" s="109"/>
      <c r="EL198" s="109"/>
      <c r="EM198" s="109"/>
      <c r="EN198" s="109"/>
      <c r="EO198" s="109">
        <v>60</v>
      </c>
      <c r="EP198" s="109"/>
      <c r="EQ198" s="109"/>
      <c r="ER198" s="109"/>
      <c r="ES198" s="109"/>
      <c r="ET198" s="109"/>
      <c r="EU198" s="109"/>
      <c r="EV198" s="109"/>
      <c r="EW198" s="109"/>
      <c r="EX198" s="109"/>
      <c r="EY198" s="109"/>
      <c r="EZ198" s="109"/>
      <c r="FA198" s="109"/>
      <c r="FB198" s="109"/>
      <c r="FC198" s="109"/>
      <c r="FD198" s="109"/>
      <c r="FE198" s="109"/>
      <c r="FF198" s="109"/>
      <c r="FG198" s="109"/>
      <c r="FH198" s="109"/>
      <c r="FI198" s="109"/>
      <c r="FJ198" s="109"/>
      <c r="FK198" s="109"/>
      <c r="FL198" s="109"/>
      <c r="FM198" s="109"/>
      <c r="FN198" s="109"/>
      <c r="FO198" s="109"/>
      <c r="FP198" s="109"/>
      <c r="FQ198" s="109"/>
      <c r="FR198" s="109"/>
      <c r="FS198" s="109"/>
      <c r="FT198" s="109"/>
      <c r="FU198" s="109"/>
      <c r="FV198" s="109"/>
      <c r="FW198" s="109"/>
      <c r="FX198" s="109"/>
      <c r="FY198" s="109"/>
      <c r="FZ198" s="109"/>
      <c r="GA198" s="109"/>
      <c r="GB198" s="109"/>
      <c r="GC198" s="109"/>
      <c r="GD198" s="109"/>
      <c r="GE198" s="109"/>
      <c r="GF198" s="109"/>
      <c r="GG198" s="109"/>
      <c r="GH198" s="109"/>
      <c r="GI198" s="109"/>
      <c r="GJ198" s="109"/>
      <c r="GK198" s="109"/>
      <c r="GL198" s="109"/>
      <c r="GM198" s="109"/>
      <c r="GN198" s="109"/>
      <c r="GO198" s="109"/>
      <c r="GP198" s="109"/>
      <c r="GQ198" s="109"/>
      <c r="GR198" s="109"/>
      <c r="GS198" s="109"/>
      <c r="GT198" s="109"/>
      <c r="GU198" s="109"/>
      <c r="GV198" s="109"/>
      <c r="GW198" s="109"/>
      <c r="GX198" s="109"/>
      <c r="GY198" s="109"/>
      <c r="GZ198" s="109"/>
      <c r="HA198" s="109"/>
      <c r="HB198" s="109"/>
      <c r="HC198" s="109"/>
      <c r="HD198" s="109"/>
      <c r="HE198" s="109"/>
      <c r="HF198" s="109"/>
      <c r="HG198" s="109"/>
      <c r="HH198" s="109"/>
      <c r="HI198" s="109"/>
      <c r="HJ198" s="109"/>
      <c r="HK198" s="109"/>
      <c r="HL198" s="109"/>
      <c r="HM198" s="109"/>
      <c r="HN198" s="109"/>
      <c r="HO198" s="109"/>
      <c r="HP198" s="109"/>
      <c r="HQ198" s="109"/>
      <c r="HR198" s="109"/>
      <c r="HS198" s="109"/>
      <c r="HT198" s="109"/>
      <c r="HU198" s="109"/>
      <c r="HV198" s="109"/>
      <c r="HW198" s="109"/>
      <c r="HX198" s="109"/>
      <c r="HY198" s="109"/>
      <c r="HZ198" s="109"/>
      <c r="IA198" s="109"/>
      <c r="IB198" s="109"/>
      <c r="IC198" s="109"/>
      <c r="ID198" s="109"/>
      <c r="IE198" s="109"/>
      <c r="IF198" s="109"/>
      <c r="IG198" s="109"/>
      <c r="IH198" s="109"/>
      <c r="II198" s="109"/>
      <c r="IJ198" s="109"/>
      <c r="IK198" s="109"/>
      <c r="IL198" s="109"/>
      <c r="IM198" s="109"/>
      <c r="IN198" s="109"/>
      <c r="IO198" s="109"/>
      <c r="IP198" s="109"/>
      <c r="IQ198" s="109"/>
      <c r="IR198" s="109"/>
      <c r="IS198" s="109"/>
      <c r="IT198" s="109"/>
      <c r="IU198" s="109"/>
      <c r="IV198" s="109"/>
      <c r="IW198" s="109"/>
      <c r="IX198" s="109"/>
      <c r="IY198" s="109"/>
      <c r="IZ198" s="109"/>
      <c r="JA198" s="109"/>
      <c r="JB198" s="109"/>
      <c r="JC198" s="109"/>
      <c r="JD198" s="109"/>
      <c r="JE198" s="109"/>
      <c r="JF198" s="109"/>
      <c r="JG198" s="109"/>
      <c r="JH198" s="109"/>
      <c r="JI198" s="109"/>
      <c r="JJ198" s="109"/>
      <c r="JK198" s="109"/>
      <c r="JL198" s="109"/>
      <c r="JM198" s="109"/>
      <c r="JN198" s="109"/>
      <c r="JO198" s="109"/>
      <c r="JP198" s="109"/>
      <c r="JQ198" s="109"/>
      <c r="JR198" s="109"/>
      <c r="JS198" s="109"/>
      <c r="JT198" s="109"/>
      <c r="JU198" s="109"/>
      <c r="JV198" s="109"/>
      <c r="JW198" s="109"/>
      <c r="JX198" s="109"/>
      <c r="JY198" s="109"/>
      <c r="JZ198" s="109"/>
      <c r="KA198" s="109"/>
      <c r="KB198" s="109"/>
      <c r="KC198" s="109"/>
      <c r="KD198" s="109"/>
      <c r="KE198" s="109"/>
      <c r="KF198" s="109"/>
      <c r="KG198" s="109"/>
      <c r="KH198" s="109"/>
      <c r="KI198" s="109"/>
      <c r="KJ198" s="109"/>
      <c r="KK198" s="109"/>
      <c r="KL198" s="109"/>
      <c r="KM198" s="109"/>
      <c r="KN198" s="109"/>
      <c r="KO198" s="109"/>
      <c r="KP198" s="109"/>
      <c r="KQ198" s="109"/>
      <c r="KR198" s="109"/>
      <c r="KS198" s="109"/>
      <c r="KT198" s="109"/>
      <c r="KU198" s="109"/>
      <c r="KV198" s="109"/>
      <c r="KW198" s="109"/>
      <c r="KX198" s="109"/>
      <c r="KY198" s="109"/>
      <c r="KZ198" s="109"/>
      <c r="LA198" s="109"/>
      <c r="LB198" s="109"/>
      <c r="LC198" s="109"/>
      <c r="LD198" s="109"/>
      <c r="LE198" s="109"/>
      <c r="LF198" s="109"/>
      <c r="LG198" s="109"/>
      <c r="LH198" s="109"/>
      <c r="LI198" s="109"/>
      <c r="LJ198" s="109"/>
      <c r="LK198" s="109"/>
      <c r="LL198" s="109"/>
      <c r="LM198" s="109"/>
      <c r="LN198" s="109"/>
      <c r="LO198" s="109"/>
      <c r="LP198" s="109"/>
      <c r="LQ198" s="109"/>
      <c r="LR198" s="109"/>
      <c r="LS198" s="109"/>
      <c r="LT198" s="109"/>
      <c r="LU198" s="109"/>
      <c r="LV198" s="109"/>
      <c r="LW198" s="109"/>
      <c r="LX198" s="109"/>
      <c r="LY198" s="109"/>
      <c r="LZ198" s="109"/>
      <c r="MA198" s="109"/>
      <c r="MB198" s="109"/>
      <c r="MC198" s="109"/>
      <c r="MD198" s="109"/>
      <c r="ME198" s="109"/>
      <c r="MF198" s="109"/>
      <c r="MG198" s="109"/>
      <c r="MH198" s="109"/>
      <c r="MI198" s="109"/>
      <c r="MJ198" s="109"/>
      <c r="MK198" s="109"/>
      <c r="ML198" s="109"/>
      <c r="MM198" s="109"/>
      <c r="MN198" s="109"/>
      <c r="MO198" s="109"/>
      <c r="MP198" s="109"/>
      <c r="MQ198" s="109"/>
      <c r="MR198" s="109"/>
      <c r="MS198" s="109"/>
      <c r="MT198" s="109"/>
      <c r="MU198" s="109"/>
      <c r="MV198" s="109"/>
      <c r="MW198" s="109"/>
      <c r="MX198" s="109"/>
      <c r="MY198" s="109"/>
      <c r="MZ198" s="109"/>
      <c r="NA198" s="109"/>
      <c r="NB198" s="109"/>
      <c r="NC198" s="109"/>
      <c r="ND198" s="109"/>
      <c r="NE198" s="109"/>
      <c r="NF198" s="109"/>
      <c r="NG198" s="109"/>
      <c r="NH198" s="109"/>
      <c r="NI198" s="109"/>
      <c r="NJ198" s="109"/>
      <c r="NK198" s="109"/>
      <c r="NL198" s="109"/>
      <c r="NM198" s="109"/>
      <c r="NN198" s="109"/>
      <c r="NO198" s="109"/>
      <c r="NP198" s="109"/>
      <c r="NQ198" s="109"/>
      <c r="NR198" s="109"/>
      <c r="NS198" s="109"/>
      <c r="NT198" s="109"/>
      <c r="NU198" s="109"/>
      <c r="NV198" s="109"/>
      <c r="NW198" s="109"/>
      <c r="NX198" s="109"/>
      <c r="NY198" s="109"/>
      <c r="NZ198" s="109"/>
      <c r="OA198" s="109"/>
      <c r="OB198" s="109"/>
      <c r="OC198" s="109"/>
      <c r="OD198" s="109"/>
      <c r="OE198" s="109"/>
      <c r="OF198" s="109"/>
      <c r="OG198" s="109"/>
      <c r="OH198" s="109"/>
      <c r="OI198" s="109"/>
      <c r="OJ198" s="109"/>
      <c r="OK198" s="109"/>
      <c r="OL198" s="109"/>
      <c r="OM198" s="109"/>
      <c r="ON198" s="109"/>
      <c r="OO198" s="109"/>
      <c r="OP198" s="109"/>
      <c r="OQ198" s="109"/>
      <c r="OR198" s="109"/>
      <c r="OS198" s="109"/>
      <c r="OT198" s="109"/>
      <c r="OU198" s="109"/>
      <c r="OV198" s="109"/>
      <c r="OW198" s="109"/>
      <c r="OX198" s="109"/>
      <c r="OY198" s="109"/>
      <c r="OZ198" s="109"/>
      <c r="PA198" s="109"/>
      <c r="PB198" s="109"/>
      <c r="PC198" s="109"/>
      <c r="PD198" s="109"/>
      <c r="PE198" s="109"/>
      <c r="PF198" s="109"/>
      <c r="PG198" s="109"/>
      <c r="PH198" s="109"/>
      <c r="PI198" s="109"/>
      <c r="PJ198" s="109"/>
      <c r="PK198" s="109"/>
      <c r="PL198" s="109"/>
      <c r="PM198" s="109"/>
      <c r="PN198" s="109"/>
      <c r="PO198" s="109"/>
      <c r="PP198" s="109"/>
      <c r="PQ198" s="109"/>
      <c r="PR198" s="109"/>
      <c r="PS198" s="109"/>
      <c r="PT198" s="109"/>
      <c r="PU198" s="109"/>
      <c r="PV198" s="109"/>
      <c r="PW198" s="109"/>
      <c r="PX198" s="109"/>
      <c r="PY198" s="109"/>
      <c r="PZ198" s="109"/>
      <c r="QA198" s="109"/>
      <c r="QB198" s="109"/>
      <c r="QC198" s="109"/>
      <c r="QD198" s="109"/>
      <c r="QE198" s="109"/>
      <c r="QF198" s="109"/>
      <c r="QG198" s="109"/>
      <c r="QH198" s="109"/>
      <c r="QI198" s="109"/>
      <c r="QJ198" s="109"/>
      <c r="QK198" s="23">
        <f t="shared" si="3"/>
        <v>60</v>
      </c>
      <c r="QL198" s="125"/>
      <c r="QM198" s="125"/>
      <c r="QN198" s="125"/>
      <c r="QO198" s="125"/>
      <c r="QP198" s="125">
        <v>5604.48</v>
      </c>
      <c r="QQ198" s="125"/>
      <c r="QR198" s="125"/>
      <c r="QS198" s="130"/>
    </row>
    <row r="199" spans="1:461" s="5" customFormat="1" ht="12.75" customHeight="1" x14ac:dyDescent="0.2">
      <c r="A199" s="52">
        <v>44665</v>
      </c>
      <c r="B199" s="98" t="s">
        <v>52</v>
      </c>
      <c r="C199" s="107"/>
      <c r="D199" s="107"/>
      <c r="E199" s="108"/>
      <c r="F199" s="108"/>
      <c r="G199" s="108"/>
      <c r="H199" s="108"/>
      <c r="I199" s="108"/>
      <c r="J199" s="108"/>
      <c r="K199" s="108"/>
      <c r="L199" s="108"/>
      <c r="M199" s="108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 s="109"/>
      <c r="BG199" s="109"/>
      <c r="BH199" s="109"/>
      <c r="BI199" s="109"/>
      <c r="BJ199" s="109"/>
      <c r="BK199" s="109"/>
      <c r="BL199" s="109"/>
      <c r="BM199" s="109"/>
      <c r="BN199" s="109"/>
      <c r="BO199" s="109"/>
      <c r="BP199" s="109"/>
      <c r="BQ199" s="109"/>
      <c r="BR199" s="109"/>
      <c r="BS199" s="109"/>
      <c r="BT199" s="109"/>
      <c r="BU199" s="109"/>
      <c r="BV199" s="109"/>
      <c r="BW199" s="109"/>
      <c r="BX199" s="109"/>
      <c r="BY199" s="109"/>
      <c r="BZ199" s="109"/>
      <c r="CA199" s="109"/>
      <c r="CB199" s="109"/>
      <c r="CC199" s="109"/>
      <c r="CD199" s="109"/>
      <c r="CE199" s="109"/>
      <c r="CF199" s="109"/>
      <c r="CG199" s="109"/>
      <c r="CH199" s="109"/>
      <c r="CI199" s="109"/>
      <c r="CJ199" s="109"/>
      <c r="CK199" s="109"/>
      <c r="CL199" s="109"/>
      <c r="CM199" s="109"/>
      <c r="CN199" s="109"/>
      <c r="CO199" s="109"/>
      <c r="CP199" s="109"/>
      <c r="CQ199" s="109"/>
      <c r="CR199" s="109"/>
      <c r="CS199" s="109"/>
      <c r="CT199" s="109"/>
      <c r="CU199" s="109"/>
      <c r="CV199" s="109"/>
      <c r="CW199" s="109"/>
      <c r="CX199" s="109"/>
      <c r="CY199" s="109"/>
      <c r="CZ199" s="109"/>
      <c r="DA199" s="109"/>
      <c r="DB199" s="109"/>
      <c r="DC199" s="109"/>
      <c r="DD199" s="109"/>
      <c r="DE199" s="109"/>
      <c r="DF199" s="109"/>
      <c r="DG199" s="109"/>
      <c r="DH199" s="109"/>
      <c r="DI199" s="109"/>
      <c r="DJ199" s="109"/>
      <c r="DK199" s="109"/>
      <c r="DL199" s="109"/>
      <c r="DM199" s="109"/>
      <c r="DN199" s="109"/>
      <c r="DO199" s="109"/>
      <c r="DP199" s="109"/>
      <c r="DQ199" s="109"/>
      <c r="DR199" s="109"/>
      <c r="DS199" s="109"/>
      <c r="DT199" s="109"/>
      <c r="DU199" s="109"/>
      <c r="DV199" s="109"/>
      <c r="DW199" s="109"/>
      <c r="DX199" s="109"/>
      <c r="DY199" s="109"/>
      <c r="DZ199" s="109"/>
      <c r="EA199" s="109"/>
      <c r="EB199" s="109"/>
      <c r="EC199" s="109"/>
      <c r="ED199" s="109"/>
      <c r="EE199" s="109"/>
      <c r="EF199" s="109"/>
      <c r="EG199" s="109"/>
      <c r="EH199" s="109"/>
      <c r="EI199" s="109"/>
      <c r="EJ199" s="109"/>
      <c r="EK199" s="109"/>
      <c r="EL199" s="109"/>
      <c r="EM199" s="109"/>
      <c r="EN199" s="109"/>
      <c r="EO199" s="109"/>
      <c r="EP199" s="109"/>
      <c r="EQ199" s="109"/>
      <c r="ER199" s="109"/>
      <c r="ES199" s="109"/>
      <c r="ET199" s="109"/>
      <c r="EU199" s="109"/>
      <c r="EV199" s="109"/>
      <c r="EW199" s="109"/>
      <c r="EX199" s="109"/>
      <c r="EY199" s="109"/>
      <c r="EZ199" s="109"/>
      <c r="FA199" s="109"/>
      <c r="FB199" s="109"/>
      <c r="FC199" s="109"/>
      <c r="FD199" s="109"/>
      <c r="FE199" s="109"/>
      <c r="FF199" s="109"/>
      <c r="FG199" s="109"/>
      <c r="FH199" s="109"/>
      <c r="FI199" s="109"/>
      <c r="FJ199" s="109"/>
      <c r="FK199" s="109"/>
      <c r="FL199" s="109"/>
      <c r="FM199" s="109"/>
      <c r="FN199" s="109"/>
      <c r="FO199" s="109"/>
      <c r="FP199" s="109"/>
      <c r="FQ199" s="109"/>
      <c r="FR199" s="109"/>
      <c r="FS199" s="109"/>
      <c r="FT199" s="109"/>
      <c r="FU199" s="109"/>
      <c r="FV199" s="109"/>
      <c r="FW199" s="109"/>
      <c r="FX199" s="109"/>
      <c r="FY199" s="109"/>
      <c r="FZ199" s="109"/>
      <c r="GA199" s="109"/>
      <c r="GB199" s="109"/>
      <c r="GC199" s="109"/>
      <c r="GD199" s="109"/>
      <c r="GE199" s="109"/>
      <c r="GF199" s="109"/>
      <c r="GG199" s="109"/>
      <c r="GH199" s="109"/>
      <c r="GI199" s="109"/>
      <c r="GJ199" s="109"/>
      <c r="GK199" s="109"/>
      <c r="GL199" s="109"/>
      <c r="GM199" s="109"/>
      <c r="GN199" s="109"/>
      <c r="GO199" s="109"/>
      <c r="GP199" s="109"/>
      <c r="GQ199" s="109"/>
      <c r="GR199" s="109"/>
      <c r="GS199" s="109"/>
      <c r="GT199" s="109"/>
      <c r="GU199" s="109"/>
      <c r="GV199" s="109"/>
      <c r="GW199" s="109"/>
      <c r="GX199" s="109"/>
      <c r="GY199" s="109"/>
      <c r="GZ199" s="109"/>
      <c r="HA199" s="109"/>
      <c r="HB199" s="109"/>
      <c r="HC199" s="109"/>
      <c r="HD199" s="109"/>
      <c r="HE199" s="109"/>
      <c r="HF199" s="109"/>
      <c r="HG199" s="109"/>
      <c r="HH199" s="109"/>
      <c r="HI199" s="109"/>
      <c r="HJ199" s="109"/>
      <c r="HK199" s="109"/>
      <c r="HL199" s="109"/>
      <c r="HM199" s="109"/>
      <c r="HN199" s="109"/>
      <c r="HO199" s="109"/>
      <c r="HP199" s="109"/>
      <c r="HQ199" s="109"/>
      <c r="HR199" s="109"/>
      <c r="HS199" s="109"/>
      <c r="HT199" s="109"/>
      <c r="HU199" s="109"/>
      <c r="HV199" s="109"/>
      <c r="HW199" s="109"/>
      <c r="HX199" s="109"/>
      <c r="HY199" s="109"/>
      <c r="HZ199" s="109"/>
      <c r="IA199" s="109"/>
      <c r="IB199" s="109"/>
      <c r="IC199" s="109"/>
      <c r="ID199" s="109"/>
      <c r="IE199" s="109"/>
      <c r="IF199" s="109"/>
      <c r="IG199" s="109"/>
      <c r="IH199" s="109"/>
      <c r="II199" s="109"/>
      <c r="IJ199" s="109"/>
      <c r="IK199" s="109"/>
      <c r="IL199" s="109"/>
      <c r="IM199" s="109"/>
      <c r="IN199" s="109"/>
      <c r="IO199" s="109"/>
      <c r="IP199" s="109"/>
      <c r="IQ199" s="109"/>
      <c r="IR199" s="109"/>
      <c r="IS199" s="109"/>
      <c r="IT199" s="109"/>
      <c r="IU199" s="109"/>
      <c r="IV199" s="109"/>
      <c r="IW199" s="109"/>
      <c r="IX199" s="109"/>
      <c r="IY199" s="109"/>
      <c r="IZ199" s="109"/>
      <c r="JA199" s="109"/>
      <c r="JB199" s="109"/>
      <c r="JC199" s="109"/>
      <c r="JD199" s="109"/>
      <c r="JE199" s="109"/>
      <c r="JF199" s="109"/>
      <c r="JG199" s="109"/>
      <c r="JH199" s="109"/>
      <c r="JI199" s="109"/>
      <c r="JJ199" s="109"/>
      <c r="JK199" s="109"/>
      <c r="JL199" s="109"/>
      <c r="JM199" s="109"/>
      <c r="JN199" s="109"/>
      <c r="JO199" s="109"/>
      <c r="JP199" s="109"/>
      <c r="JQ199" s="109"/>
      <c r="JR199" s="109"/>
      <c r="JS199" s="109"/>
      <c r="JT199" s="109"/>
      <c r="JU199" s="109"/>
      <c r="JV199" s="109"/>
      <c r="JW199" s="109"/>
      <c r="JX199" s="109"/>
      <c r="JY199" s="109">
        <v>20</v>
      </c>
      <c r="JZ199" s="109"/>
      <c r="KA199" s="109"/>
      <c r="KB199" s="109"/>
      <c r="KC199" s="109"/>
      <c r="KD199" s="109"/>
      <c r="KE199" s="109"/>
      <c r="KF199" s="109"/>
      <c r="KG199" s="109"/>
      <c r="KH199" s="109"/>
      <c r="KI199" s="109"/>
      <c r="KJ199" s="109"/>
      <c r="KK199" s="109"/>
      <c r="KL199" s="109"/>
      <c r="KM199" s="109"/>
      <c r="KN199" s="109"/>
      <c r="KO199" s="109"/>
      <c r="KP199" s="109"/>
      <c r="KQ199" s="109"/>
      <c r="KR199" s="109"/>
      <c r="KS199" s="109"/>
      <c r="KT199" s="109"/>
      <c r="KU199" s="109"/>
      <c r="KV199" s="109"/>
      <c r="KW199" s="109"/>
      <c r="KX199" s="109"/>
      <c r="KY199" s="109"/>
      <c r="KZ199" s="109"/>
      <c r="LA199" s="109"/>
      <c r="LB199" s="109"/>
      <c r="LC199" s="109"/>
      <c r="LD199" s="109"/>
      <c r="LE199" s="109"/>
      <c r="LF199" s="109"/>
      <c r="LG199" s="109"/>
      <c r="LH199" s="109"/>
      <c r="LI199" s="109"/>
      <c r="LJ199" s="109"/>
      <c r="LK199" s="109"/>
      <c r="LL199" s="109"/>
      <c r="LM199" s="109"/>
      <c r="LN199" s="109"/>
      <c r="LO199" s="109"/>
      <c r="LP199" s="109"/>
      <c r="LQ199" s="109"/>
      <c r="LR199" s="109"/>
      <c r="LS199" s="109"/>
      <c r="LT199" s="109"/>
      <c r="LU199" s="109"/>
      <c r="LV199" s="109"/>
      <c r="LW199" s="109"/>
      <c r="LX199" s="109"/>
      <c r="LY199" s="109"/>
      <c r="LZ199" s="109"/>
      <c r="MA199" s="109"/>
      <c r="MB199" s="109"/>
      <c r="MC199" s="109"/>
      <c r="MD199" s="109"/>
      <c r="ME199" s="109"/>
      <c r="MF199" s="109"/>
      <c r="MG199" s="109"/>
      <c r="MH199" s="109"/>
      <c r="MI199" s="109"/>
      <c r="MJ199" s="109"/>
      <c r="MK199" s="109"/>
      <c r="ML199" s="109"/>
      <c r="MM199" s="109"/>
      <c r="MN199" s="109"/>
      <c r="MO199" s="109"/>
      <c r="MP199" s="109"/>
      <c r="MQ199" s="109"/>
      <c r="MR199" s="109"/>
      <c r="MS199" s="109"/>
      <c r="MT199" s="109"/>
      <c r="MU199" s="109"/>
      <c r="MV199" s="109"/>
      <c r="MW199" s="109"/>
      <c r="MX199" s="109"/>
      <c r="MY199" s="109"/>
      <c r="MZ199" s="109"/>
      <c r="NA199" s="109"/>
      <c r="NB199" s="109"/>
      <c r="NC199" s="109"/>
      <c r="ND199" s="109"/>
      <c r="NE199" s="109"/>
      <c r="NF199" s="109"/>
      <c r="NG199" s="109"/>
      <c r="NH199" s="109"/>
      <c r="NI199" s="109"/>
      <c r="NJ199" s="109"/>
      <c r="NK199" s="109"/>
      <c r="NL199" s="109"/>
      <c r="NM199" s="109"/>
      <c r="NN199" s="109"/>
      <c r="NO199" s="109"/>
      <c r="NP199" s="109"/>
      <c r="NQ199" s="109"/>
      <c r="NR199" s="109"/>
      <c r="NS199" s="109"/>
      <c r="NT199" s="109"/>
      <c r="NU199" s="109"/>
      <c r="NV199" s="109"/>
      <c r="NW199" s="109"/>
      <c r="NX199" s="109"/>
      <c r="NY199" s="109"/>
      <c r="NZ199" s="109"/>
      <c r="OA199" s="109"/>
      <c r="OB199" s="109"/>
      <c r="OC199" s="109"/>
      <c r="OD199" s="109"/>
      <c r="OE199" s="109"/>
      <c r="OF199" s="109"/>
      <c r="OG199" s="109"/>
      <c r="OH199" s="109"/>
      <c r="OI199" s="109"/>
      <c r="OJ199" s="109"/>
      <c r="OK199" s="109"/>
      <c r="OL199" s="109"/>
      <c r="OM199" s="109"/>
      <c r="ON199" s="109"/>
      <c r="OO199" s="109"/>
      <c r="OP199" s="109"/>
      <c r="OQ199" s="109"/>
      <c r="OR199" s="109"/>
      <c r="OS199" s="109"/>
      <c r="OT199" s="109"/>
      <c r="OU199" s="109"/>
      <c r="OV199" s="109"/>
      <c r="OW199" s="109"/>
      <c r="OX199" s="109"/>
      <c r="OY199" s="109"/>
      <c r="OZ199" s="109"/>
      <c r="PA199" s="109"/>
      <c r="PB199" s="109"/>
      <c r="PC199" s="109"/>
      <c r="PD199" s="109"/>
      <c r="PE199" s="109"/>
      <c r="PF199" s="109"/>
      <c r="PG199" s="109"/>
      <c r="PH199" s="109"/>
      <c r="PI199" s="109"/>
      <c r="PJ199" s="109"/>
      <c r="PK199" s="109"/>
      <c r="PL199" s="109"/>
      <c r="PM199" s="109"/>
      <c r="PN199" s="109"/>
      <c r="PO199" s="109"/>
      <c r="PP199" s="109"/>
      <c r="PQ199" s="109"/>
      <c r="PR199" s="109"/>
      <c r="PS199" s="109"/>
      <c r="PT199" s="109"/>
      <c r="PU199" s="109"/>
      <c r="PV199" s="109"/>
      <c r="PW199" s="109"/>
      <c r="PX199" s="109"/>
      <c r="PY199" s="109"/>
      <c r="PZ199" s="109"/>
      <c r="QA199" s="109"/>
      <c r="QB199" s="109"/>
      <c r="QC199" s="109"/>
      <c r="QD199" s="109"/>
      <c r="QE199" s="109"/>
      <c r="QF199" s="109"/>
      <c r="QG199" s="109"/>
      <c r="QH199" s="109"/>
      <c r="QI199" s="109"/>
      <c r="QJ199" s="109"/>
      <c r="QK199" s="23">
        <f t="shared" si="3"/>
        <v>20</v>
      </c>
      <c r="QL199" s="125"/>
      <c r="QM199" s="125"/>
      <c r="QN199" s="125"/>
      <c r="QO199" s="125"/>
      <c r="QP199" s="125">
        <v>957.84</v>
      </c>
      <c r="QQ199" s="125"/>
      <c r="QR199" s="125"/>
      <c r="QS199" s="130"/>
    </row>
    <row r="200" spans="1:461" s="5" customFormat="1" ht="12.75" customHeight="1" x14ac:dyDescent="0.2">
      <c r="A200" s="52">
        <v>44665</v>
      </c>
      <c r="B200" s="98" t="s">
        <v>284</v>
      </c>
      <c r="C200" s="107"/>
      <c r="D200" s="107"/>
      <c r="E200" s="108"/>
      <c r="F200" s="108"/>
      <c r="G200" s="108"/>
      <c r="H200" s="108"/>
      <c r="I200" s="108"/>
      <c r="J200" s="108"/>
      <c r="K200" s="108"/>
      <c r="L200" s="108"/>
      <c r="M200" s="108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109"/>
      <c r="BE200" s="109"/>
      <c r="BF200" s="109"/>
      <c r="BG200" s="109"/>
      <c r="BH200" s="109"/>
      <c r="BI200" s="109"/>
      <c r="BJ200" s="109"/>
      <c r="BK200" s="109"/>
      <c r="BL200" s="109"/>
      <c r="BM200" s="109"/>
      <c r="BN200" s="109"/>
      <c r="BO200" s="109"/>
      <c r="BP200" s="109"/>
      <c r="BQ200" s="109"/>
      <c r="BR200" s="109"/>
      <c r="BS200" s="109"/>
      <c r="BT200" s="109"/>
      <c r="BU200" s="109"/>
      <c r="BV200" s="109"/>
      <c r="BW200" s="109"/>
      <c r="BX200" s="109"/>
      <c r="BY200" s="109"/>
      <c r="BZ200" s="109"/>
      <c r="CA200" s="109"/>
      <c r="CB200" s="109"/>
      <c r="CC200" s="109"/>
      <c r="CD200" s="109"/>
      <c r="CE200" s="109"/>
      <c r="CF200" s="109"/>
      <c r="CG200" s="109"/>
      <c r="CH200" s="109"/>
      <c r="CI200" s="109"/>
      <c r="CJ200" s="109"/>
      <c r="CK200" s="109"/>
      <c r="CL200" s="109"/>
      <c r="CM200" s="109"/>
      <c r="CN200" s="109"/>
      <c r="CO200" s="109"/>
      <c r="CP200" s="109"/>
      <c r="CQ200" s="109"/>
      <c r="CR200" s="109"/>
      <c r="CS200" s="109"/>
      <c r="CT200" s="109"/>
      <c r="CU200" s="109"/>
      <c r="CV200" s="109"/>
      <c r="CW200" s="109"/>
      <c r="CX200" s="109"/>
      <c r="CY200" s="109"/>
      <c r="CZ200" s="109"/>
      <c r="DA200" s="109"/>
      <c r="DB200" s="109"/>
      <c r="DC200" s="109"/>
      <c r="DD200" s="109"/>
      <c r="DE200" s="109"/>
      <c r="DF200" s="109"/>
      <c r="DG200" s="109"/>
      <c r="DH200" s="109"/>
      <c r="DI200" s="109"/>
      <c r="DJ200" s="109"/>
      <c r="DK200" s="109"/>
      <c r="DL200" s="109"/>
      <c r="DM200" s="109"/>
      <c r="DN200" s="109"/>
      <c r="DO200" s="109"/>
      <c r="DP200" s="109"/>
      <c r="DQ200" s="109"/>
      <c r="DR200" s="109"/>
      <c r="DS200" s="109"/>
      <c r="DT200" s="109"/>
      <c r="DU200" s="109"/>
      <c r="DV200" s="109"/>
      <c r="DW200" s="109"/>
      <c r="DX200" s="109"/>
      <c r="DY200" s="109"/>
      <c r="DZ200" s="109"/>
      <c r="EA200" s="109"/>
      <c r="EB200" s="109"/>
      <c r="EC200" s="109"/>
      <c r="ED200" s="109"/>
      <c r="EE200" s="109"/>
      <c r="EF200" s="109"/>
      <c r="EG200" s="109"/>
      <c r="EH200" s="109"/>
      <c r="EI200" s="109"/>
      <c r="EJ200" s="109"/>
      <c r="EK200" s="109"/>
      <c r="EL200" s="109"/>
      <c r="EM200" s="109"/>
      <c r="EN200" s="109"/>
      <c r="EO200" s="109"/>
      <c r="EP200" s="109"/>
      <c r="EQ200" s="109"/>
      <c r="ER200" s="109"/>
      <c r="ES200" s="109"/>
      <c r="ET200" s="109"/>
      <c r="EU200" s="109"/>
      <c r="EV200" s="109"/>
      <c r="EW200" s="109"/>
      <c r="EX200" s="109"/>
      <c r="EY200" s="109"/>
      <c r="EZ200" s="109"/>
      <c r="FA200" s="109"/>
      <c r="FB200" s="109"/>
      <c r="FC200" s="109"/>
      <c r="FD200" s="109"/>
      <c r="FE200" s="109"/>
      <c r="FF200" s="109"/>
      <c r="FG200" s="109"/>
      <c r="FH200" s="109"/>
      <c r="FI200" s="109"/>
      <c r="FJ200" s="109"/>
      <c r="FK200" s="109"/>
      <c r="FL200" s="109"/>
      <c r="FM200" s="109"/>
      <c r="FN200" s="109"/>
      <c r="FO200" s="109"/>
      <c r="FP200" s="109"/>
      <c r="FQ200" s="109"/>
      <c r="FR200" s="109"/>
      <c r="FS200" s="109"/>
      <c r="FT200" s="109"/>
      <c r="FU200" s="109"/>
      <c r="FV200" s="109"/>
      <c r="FW200" s="109"/>
      <c r="FX200" s="109"/>
      <c r="FY200" s="109"/>
      <c r="FZ200" s="109"/>
      <c r="GA200" s="109"/>
      <c r="GB200" s="109"/>
      <c r="GC200" s="109"/>
      <c r="GD200" s="109"/>
      <c r="GE200" s="109"/>
      <c r="GF200" s="109"/>
      <c r="GG200" s="109"/>
      <c r="GH200" s="109"/>
      <c r="GI200" s="109"/>
      <c r="GJ200" s="109"/>
      <c r="GK200" s="109"/>
      <c r="GL200" s="109"/>
      <c r="GM200" s="109"/>
      <c r="GN200" s="109"/>
      <c r="GO200" s="109"/>
      <c r="GP200" s="109"/>
      <c r="GQ200" s="109"/>
      <c r="GR200" s="109"/>
      <c r="GS200" s="109"/>
      <c r="GT200" s="109"/>
      <c r="GU200" s="109"/>
      <c r="GV200" s="109"/>
      <c r="GW200" s="109"/>
      <c r="GX200" s="109"/>
      <c r="GY200" s="109"/>
      <c r="GZ200" s="109"/>
      <c r="HA200" s="109"/>
      <c r="HB200" s="109"/>
      <c r="HC200" s="109"/>
      <c r="HD200" s="109"/>
      <c r="HE200" s="109"/>
      <c r="HF200" s="109"/>
      <c r="HG200" s="109"/>
      <c r="HH200" s="109"/>
      <c r="HI200" s="109"/>
      <c r="HJ200" s="109"/>
      <c r="HK200" s="109"/>
      <c r="HL200" s="109"/>
      <c r="HM200" s="109"/>
      <c r="HN200" s="109"/>
      <c r="HO200" s="109"/>
      <c r="HP200" s="109"/>
      <c r="HQ200" s="109"/>
      <c r="HR200" s="109"/>
      <c r="HS200" s="109"/>
      <c r="HT200" s="109"/>
      <c r="HU200" s="109"/>
      <c r="HV200" s="109"/>
      <c r="HW200" s="109"/>
      <c r="HX200" s="109"/>
      <c r="HY200" s="109"/>
      <c r="HZ200" s="109"/>
      <c r="IA200" s="109"/>
      <c r="IB200" s="109"/>
      <c r="IC200" s="109"/>
      <c r="ID200" s="109"/>
      <c r="IE200" s="109"/>
      <c r="IF200" s="109"/>
      <c r="IG200" s="109"/>
      <c r="IH200" s="109"/>
      <c r="II200" s="109"/>
      <c r="IJ200" s="109"/>
      <c r="IK200" s="109"/>
      <c r="IL200" s="109"/>
      <c r="IM200" s="109"/>
      <c r="IN200" s="109"/>
      <c r="IO200" s="109"/>
      <c r="IP200" s="109"/>
      <c r="IQ200" s="109"/>
      <c r="IR200" s="109"/>
      <c r="IS200" s="109"/>
      <c r="IT200" s="109"/>
      <c r="IU200" s="109"/>
      <c r="IV200" s="109"/>
      <c r="IW200" s="109"/>
      <c r="IX200" s="109"/>
      <c r="IY200" s="109"/>
      <c r="IZ200" s="109"/>
      <c r="JA200" s="109"/>
      <c r="JB200" s="109"/>
      <c r="JC200" s="109"/>
      <c r="JD200" s="109"/>
      <c r="JE200" s="109"/>
      <c r="JF200" s="109"/>
      <c r="JG200" s="109"/>
      <c r="JH200" s="109"/>
      <c r="JI200" s="109"/>
      <c r="JJ200" s="109"/>
      <c r="JK200" s="109"/>
      <c r="JL200" s="109"/>
      <c r="JM200" s="109"/>
      <c r="JN200" s="109"/>
      <c r="JO200" s="109"/>
      <c r="JP200" s="109"/>
      <c r="JQ200" s="109"/>
      <c r="JR200" s="109"/>
      <c r="JS200" s="109"/>
      <c r="JT200" s="109"/>
      <c r="JU200" s="109"/>
      <c r="JV200" s="109"/>
      <c r="JW200" s="109"/>
      <c r="JX200" s="109"/>
      <c r="JY200" s="109"/>
      <c r="JZ200" s="109"/>
      <c r="KA200" s="109"/>
      <c r="KB200" s="109"/>
      <c r="KC200" s="109"/>
      <c r="KD200" s="109"/>
      <c r="KE200" s="109"/>
      <c r="KF200" s="109"/>
      <c r="KG200" s="109"/>
      <c r="KH200" s="109"/>
      <c r="KI200" s="109"/>
      <c r="KJ200" s="109"/>
      <c r="KK200" s="109"/>
      <c r="KL200" s="109"/>
      <c r="KM200" s="109"/>
      <c r="KN200" s="109"/>
      <c r="KO200" s="109"/>
      <c r="KP200" s="109"/>
      <c r="KQ200" s="109"/>
      <c r="KR200" s="109"/>
      <c r="KS200" s="109"/>
      <c r="KT200" s="109"/>
      <c r="KU200" s="109"/>
      <c r="KV200" s="109"/>
      <c r="KW200" s="109"/>
      <c r="KX200" s="109"/>
      <c r="KY200" s="109"/>
      <c r="KZ200" s="109"/>
      <c r="LA200" s="109"/>
      <c r="LB200" s="109"/>
      <c r="LC200" s="109"/>
      <c r="LD200" s="109"/>
      <c r="LE200" s="109"/>
      <c r="LF200" s="109"/>
      <c r="LG200" s="109"/>
      <c r="LH200" s="109"/>
      <c r="LI200" s="109"/>
      <c r="LJ200" s="109"/>
      <c r="LK200" s="109"/>
      <c r="LL200" s="109"/>
      <c r="LM200" s="109"/>
      <c r="LN200" s="109"/>
      <c r="LO200" s="109"/>
      <c r="LP200" s="109"/>
      <c r="LQ200" s="109"/>
      <c r="LR200" s="109"/>
      <c r="LS200" s="109"/>
      <c r="LT200" s="109"/>
      <c r="LU200" s="109"/>
      <c r="LV200" s="109"/>
      <c r="LW200" s="109"/>
      <c r="LX200" s="109"/>
      <c r="LY200" s="109"/>
      <c r="LZ200" s="109"/>
      <c r="MA200" s="109"/>
      <c r="MB200" s="109"/>
      <c r="MC200" s="109"/>
      <c r="MD200" s="109"/>
      <c r="ME200" s="109"/>
      <c r="MF200" s="109"/>
      <c r="MG200" s="109"/>
      <c r="MH200" s="109"/>
      <c r="MI200" s="109"/>
      <c r="MJ200" s="109"/>
      <c r="MK200" s="109"/>
      <c r="ML200" s="109"/>
      <c r="MM200" s="109"/>
      <c r="MN200" s="109"/>
      <c r="MO200" s="109"/>
      <c r="MP200" s="109"/>
      <c r="MQ200" s="109">
        <v>1</v>
      </c>
      <c r="MR200" s="109"/>
      <c r="MS200" s="109"/>
      <c r="MT200" s="109"/>
      <c r="MU200" s="109"/>
      <c r="MV200" s="109"/>
      <c r="MW200" s="109"/>
      <c r="MX200" s="109"/>
      <c r="MY200" s="109"/>
      <c r="MZ200" s="109"/>
      <c r="NA200" s="109"/>
      <c r="NB200" s="109"/>
      <c r="NC200" s="109"/>
      <c r="ND200" s="109"/>
      <c r="NE200" s="109"/>
      <c r="NF200" s="109"/>
      <c r="NG200" s="109"/>
      <c r="NH200" s="109"/>
      <c r="NI200" s="109"/>
      <c r="NJ200" s="109"/>
      <c r="NK200" s="109"/>
      <c r="NL200" s="109"/>
      <c r="NM200" s="109"/>
      <c r="NN200" s="109"/>
      <c r="NO200" s="109"/>
      <c r="NP200" s="109"/>
      <c r="NQ200" s="109"/>
      <c r="NR200" s="109"/>
      <c r="NS200" s="109"/>
      <c r="NT200" s="109"/>
      <c r="NU200" s="109"/>
      <c r="NV200" s="109"/>
      <c r="NW200" s="109"/>
      <c r="NX200" s="109"/>
      <c r="NY200" s="109"/>
      <c r="NZ200" s="109"/>
      <c r="OA200" s="109"/>
      <c r="OB200" s="109"/>
      <c r="OC200" s="109"/>
      <c r="OD200" s="109"/>
      <c r="OE200" s="109"/>
      <c r="OF200" s="109"/>
      <c r="OG200" s="109"/>
      <c r="OH200" s="109"/>
      <c r="OI200" s="109"/>
      <c r="OJ200" s="109"/>
      <c r="OK200" s="109"/>
      <c r="OL200" s="109"/>
      <c r="OM200" s="109"/>
      <c r="ON200" s="109"/>
      <c r="OO200" s="109"/>
      <c r="OP200" s="109"/>
      <c r="OQ200" s="109"/>
      <c r="OR200" s="109"/>
      <c r="OS200" s="109"/>
      <c r="OT200" s="109"/>
      <c r="OU200" s="109"/>
      <c r="OV200" s="109"/>
      <c r="OW200" s="109"/>
      <c r="OX200" s="109"/>
      <c r="OY200" s="109"/>
      <c r="OZ200" s="109"/>
      <c r="PA200" s="109"/>
      <c r="PB200" s="109"/>
      <c r="PC200" s="109"/>
      <c r="PD200" s="109"/>
      <c r="PE200" s="109"/>
      <c r="PF200" s="109"/>
      <c r="PG200" s="109"/>
      <c r="PH200" s="109"/>
      <c r="PI200" s="109"/>
      <c r="PJ200" s="109"/>
      <c r="PK200" s="109"/>
      <c r="PL200" s="109"/>
      <c r="PM200" s="109"/>
      <c r="PN200" s="109"/>
      <c r="PO200" s="109"/>
      <c r="PP200" s="109"/>
      <c r="PQ200" s="109"/>
      <c r="PR200" s="109"/>
      <c r="PS200" s="109"/>
      <c r="PT200" s="109"/>
      <c r="PU200" s="109"/>
      <c r="PV200" s="109"/>
      <c r="PW200" s="109"/>
      <c r="PX200" s="109"/>
      <c r="PY200" s="109"/>
      <c r="PZ200" s="109"/>
      <c r="QA200" s="109"/>
      <c r="QB200" s="109"/>
      <c r="QC200" s="109"/>
      <c r="QD200" s="109"/>
      <c r="QE200" s="109"/>
      <c r="QF200" s="109"/>
      <c r="QG200" s="109"/>
      <c r="QH200" s="109"/>
      <c r="QI200" s="109"/>
      <c r="QJ200" s="109"/>
      <c r="QK200" s="23">
        <f t="shared" si="3"/>
        <v>1</v>
      </c>
      <c r="QL200" s="125"/>
      <c r="QM200" s="125"/>
      <c r="QN200" s="125"/>
      <c r="QO200" s="125"/>
      <c r="QP200" s="125">
        <v>34.659999999999997</v>
      </c>
      <c r="QQ200" s="125"/>
      <c r="QR200" s="125"/>
      <c r="QS200" s="130"/>
    </row>
    <row r="201" spans="1:461" s="5" customFormat="1" ht="12.75" customHeight="1" x14ac:dyDescent="0.2">
      <c r="A201" s="52">
        <v>44665</v>
      </c>
      <c r="B201" s="90" t="s">
        <v>471</v>
      </c>
      <c r="C201" s="107"/>
      <c r="D201" s="107"/>
      <c r="E201" s="108"/>
      <c r="F201" s="108"/>
      <c r="G201" s="108"/>
      <c r="H201" s="108"/>
      <c r="I201" s="108"/>
      <c r="J201" s="108"/>
      <c r="K201" s="108"/>
      <c r="L201" s="108"/>
      <c r="M201" s="108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109"/>
      <c r="BE201" s="109"/>
      <c r="BF201" s="109"/>
      <c r="BG201" s="109"/>
      <c r="BH201" s="109"/>
      <c r="BI201" s="109"/>
      <c r="BJ201" s="109"/>
      <c r="BK201" s="109"/>
      <c r="BL201" s="109"/>
      <c r="BM201" s="109"/>
      <c r="BN201" s="109"/>
      <c r="BO201" s="109"/>
      <c r="BP201" s="109"/>
      <c r="BQ201" s="109"/>
      <c r="BR201" s="109"/>
      <c r="BS201" s="109"/>
      <c r="BT201" s="109"/>
      <c r="BU201" s="109"/>
      <c r="BV201" s="109"/>
      <c r="BW201" s="109"/>
      <c r="BX201" s="109"/>
      <c r="BY201" s="109"/>
      <c r="BZ201" s="109"/>
      <c r="CA201" s="109"/>
      <c r="CB201" s="109"/>
      <c r="CC201" s="109"/>
      <c r="CD201" s="109"/>
      <c r="CE201" s="109"/>
      <c r="CF201" s="109"/>
      <c r="CG201" s="109"/>
      <c r="CH201" s="109"/>
      <c r="CI201" s="109"/>
      <c r="CJ201" s="109"/>
      <c r="CK201" s="109"/>
      <c r="CL201" s="109"/>
      <c r="CM201" s="109"/>
      <c r="CN201" s="109"/>
      <c r="CO201" s="109"/>
      <c r="CP201" s="109"/>
      <c r="CQ201" s="109"/>
      <c r="CR201" s="109"/>
      <c r="CS201" s="109"/>
      <c r="CT201" s="109"/>
      <c r="CU201" s="109"/>
      <c r="CV201" s="109"/>
      <c r="CW201" s="109"/>
      <c r="CX201" s="109"/>
      <c r="CY201" s="109"/>
      <c r="CZ201" s="109"/>
      <c r="DA201" s="109"/>
      <c r="DB201" s="109"/>
      <c r="DC201" s="109"/>
      <c r="DD201" s="109"/>
      <c r="DE201" s="109"/>
      <c r="DF201" s="109"/>
      <c r="DG201" s="109"/>
      <c r="DH201" s="109"/>
      <c r="DI201" s="109"/>
      <c r="DJ201" s="109"/>
      <c r="DK201" s="109"/>
      <c r="DL201" s="109"/>
      <c r="DM201" s="109"/>
      <c r="DN201" s="109"/>
      <c r="DO201" s="109"/>
      <c r="DP201" s="109"/>
      <c r="DQ201" s="109"/>
      <c r="DR201" s="109"/>
      <c r="DS201" s="109"/>
      <c r="DT201" s="109"/>
      <c r="DU201" s="109"/>
      <c r="DV201" s="109"/>
      <c r="DW201" s="109"/>
      <c r="DX201" s="109"/>
      <c r="DY201" s="109"/>
      <c r="DZ201" s="109"/>
      <c r="EA201" s="109"/>
      <c r="EB201" s="109"/>
      <c r="EC201" s="109"/>
      <c r="ED201" s="109"/>
      <c r="EE201" s="109"/>
      <c r="EF201" s="109"/>
      <c r="EG201" s="109"/>
      <c r="EH201" s="109"/>
      <c r="EI201" s="109"/>
      <c r="EJ201" s="109"/>
      <c r="EK201" s="109"/>
      <c r="EL201" s="109"/>
      <c r="EM201" s="109"/>
      <c r="EN201" s="109"/>
      <c r="EO201" s="109"/>
      <c r="EP201" s="109"/>
      <c r="EQ201" s="109"/>
      <c r="ER201" s="109"/>
      <c r="ES201" s="109"/>
      <c r="ET201" s="109"/>
      <c r="EU201" s="109"/>
      <c r="EV201" s="109"/>
      <c r="EW201" s="109"/>
      <c r="EX201" s="109"/>
      <c r="EY201" s="109"/>
      <c r="EZ201" s="109"/>
      <c r="FA201" s="109"/>
      <c r="FB201" s="109"/>
      <c r="FC201" s="109"/>
      <c r="FD201" s="109"/>
      <c r="FE201" s="109"/>
      <c r="FF201" s="109"/>
      <c r="FG201" s="109"/>
      <c r="FH201" s="109"/>
      <c r="FI201" s="109"/>
      <c r="FJ201" s="109"/>
      <c r="FK201" s="109"/>
      <c r="FL201" s="109"/>
      <c r="FM201" s="109"/>
      <c r="FN201" s="109"/>
      <c r="FO201" s="109"/>
      <c r="FP201" s="109"/>
      <c r="FQ201" s="109"/>
      <c r="FR201" s="109"/>
      <c r="FS201" s="109"/>
      <c r="FT201" s="109"/>
      <c r="FU201" s="109"/>
      <c r="FV201" s="109"/>
      <c r="FW201" s="109"/>
      <c r="FX201" s="109"/>
      <c r="FY201" s="109"/>
      <c r="FZ201" s="109"/>
      <c r="GA201" s="109"/>
      <c r="GB201" s="109"/>
      <c r="GC201" s="109"/>
      <c r="GD201" s="109"/>
      <c r="GE201" s="109"/>
      <c r="GF201" s="109"/>
      <c r="GG201" s="109"/>
      <c r="GH201" s="109"/>
      <c r="GI201" s="109"/>
      <c r="GJ201" s="109"/>
      <c r="GK201" s="109"/>
      <c r="GL201" s="109"/>
      <c r="GM201" s="109"/>
      <c r="GN201" s="109"/>
      <c r="GO201" s="109"/>
      <c r="GP201" s="109"/>
      <c r="GQ201" s="109"/>
      <c r="GR201" s="109"/>
      <c r="GS201" s="109"/>
      <c r="GT201" s="109"/>
      <c r="GU201" s="109"/>
      <c r="GV201" s="109"/>
      <c r="GW201" s="109"/>
      <c r="GX201" s="109"/>
      <c r="GY201" s="109"/>
      <c r="GZ201" s="109"/>
      <c r="HA201" s="109"/>
      <c r="HB201" s="109"/>
      <c r="HC201" s="109"/>
      <c r="HD201" s="109"/>
      <c r="HE201" s="109"/>
      <c r="HF201" s="109"/>
      <c r="HG201" s="109"/>
      <c r="HH201" s="109"/>
      <c r="HI201" s="109"/>
      <c r="HJ201" s="109"/>
      <c r="HK201" s="109"/>
      <c r="HL201" s="109"/>
      <c r="HM201" s="109"/>
      <c r="HN201" s="109"/>
      <c r="HO201" s="109"/>
      <c r="HP201" s="109"/>
      <c r="HQ201" s="109"/>
      <c r="HR201" s="109"/>
      <c r="HS201" s="109"/>
      <c r="HT201" s="109"/>
      <c r="HU201" s="109"/>
      <c r="HV201" s="109"/>
      <c r="HW201" s="109"/>
      <c r="HX201" s="109"/>
      <c r="HY201" s="109"/>
      <c r="HZ201" s="109"/>
      <c r="IA201" s="109"/>
      <c r="IB201" s="109"/>
      <c r="IC201" s="109"/>
      <c r="ID201" s="109"/>
      <c r="IE201" s="109"/>
      <c r="IF201" s="109"/>
      <c r="IG201" s="109"/>
      <c r="IH201" s="109"/>
      <c r="II201" s="109"/>
      <c r="IJ201" s="109"/>
      <c r="IK201" s="109"/>
      <c r="IL201" s="109"/>
      <c r="IM201" s="109"/>
      <c r="IN201" s="109"/>
      <c r="IO201" s="109"/>
      <c r="IP201" s="109"/>
      <c r="IQ201" s="109"/>
      <c r="IR201" s="109"/>
      <c r="IS201" s="109"/>
      <c r="IT201" s="109"/>
      <c r="IU201" s="109"/>
      <c r="IV201" s="109"/>
      <c r="IW201" s="109"/>
      <c r="IX201" s="109"/>
      <c r="IY201" s="109"/>
      <c r="IZ201" s="109"/>
      <c r="JA201" s="109"/>
      <c r="JB201" s="109"/>
      <c r="JC201" s="109"/>
      <c r="JD201" s="109"/>
      <c r="JE201" s="109"/>
      <c r="JF201" s="109"/>
      <c r="JG201" s="109"/>
      <c r="JH201" s="109"/>
      <c r="JI201" s="109"/>
      <c r="JJ201" s="109"/>
      <c r="JK201" s="109"/>
      <c r="JL201" s="109"/>
      <c r="JM201" s="109"/>
      <c r="JN201" s="109"/>
      <c r="JO201" s="109"/>
      <c r="JP201" s="109"/>
      <c r="JQ201" s="109"/>
      <c r="JR201" s="109"/>
      <c r="JS201" s="109"/>
      <c r="JT201" s="109"/>
      <c r="JU201" s="109"/>
      <c r="JV201" s="109"/>
      <c r="JW201" s="109"/>
      <c r="JX201" s="109"/>
      <c r="JY201" s="109"/>
      <c r="JZ201" s="109"/>
      <c r="KA201" s="109"/>
      <c r="KB201" s="109"/>
      <c r="KC201" s="109"/>
      <c r="KD201" s="109"/>
      <c r="KE201" s="109"/>
      <c r="KF201" s="109"/>
      <c r="KG201" s="109"/>
      <c r="KH201" s="109"/>
      <c r="KI201" s="109"/>
      <c r="KJ201" s="109"/>
      <c r="KK201" s="109"/>
      <c r="KL201" s="109"/>
      <c r="KM201" s="109"/>
      <c r="KN201" s="109"/>
      <c r="KO201" s="109"/>
      <c r="KP201" s="109"/>
      <c r="KQ201" s="109"/>
      <c r="KR201" s="109"/>
      <c r="KS201" s="109"/>
      <c r="KT201" s="109"/>
      <c r="KU201" s="109"/>
      <c r="KV201" s="109"/>
      <c r="KW201" s="109"/>
      <c r="KX201" s="109"/>
      <c r="KY201" s="109"/>
      <c r="KZ201" s="109"/>
      <c r="LA201" s="109"/>
      <c r="LB201" s="109"/>
      <c r="LC201" s="109"/>
      <c r="LD201" s="109"/>
      <c r="LE201" s="109"/>
      <c r="LF201" s="109"/>
      <c r="LG201" s="109"/>
      <c r="LH201" s="109"/>
      <c r="LI201" s="109"/>
      <c r="LJ201" s="109"/>
      <c r="LK201" s="109"/>
      <c r="LL201" s="109"/>
      <c r="LM201" s="109"/>
      <c r="LN201" s="109"/>
      <c r="LO201" s="109"/>
      <c r="LP201" s="109"/>
      <c r="LQ201" s="109"/>
      <c r="LR201" s="109"/>
      <c r="LS201" s="109"/>
      <c r="LT201" s="109"/>
      <c r="LU201" s="109"/>
      <c r="LV201" s="109"/>
      <c r="LW201" s="109"/>
      <c r="LX201" s="109"/>
      <c r="LY201" s="109"/>
      <c r="LZ201" s="109"/>
      <c r="MA201" s="109"/>
      <c r="MB201" s="109"/>
      <c r="MC201" s="109"/>
      <c r="MD201" s="109"/>
      <c r="ME201" s="109"/>
      <c r="MF201" s="109"/>
      <c r="MG201" s="109"/>
      <c r="MH201" s="109"/>
      <c r="MI201" s="109"/>
      <c r="MJ201" s="109"/>
      <c r="MK201" s="109"/>
      <c r="ML201" s="109"/>
      <c r="MM201" s="109"/>
      <c r="MN201" s="109"/>
      <c r="MO201" s="109"/>
      <c r="MP201" s="109"/>
      <c r="MQ201" s="109"/>
      <c r="MR201" s="109"/>
      <c r="MS201" s="109"/>
      <c r="MT201" s="109"/>
      <c r="MU201" s="109"/>
      <c r="MV201" s="109"/>
      <c r="MW201" s="109"/>
      <c r="MX201" s="109"/>
      <c r="MY201" s="109"/>
      <c r="MZ201" s="109"/>
      <c r="NA201" s="109"/>
      <c r="NB201" s="109"/>
      <c r="NC201" s="109"/>
      <c r="ND201" s="109"/>
      <c r="NE201" s="109"/>
      <c r="NF201" s="109"/>
      <c r="NG201" s="109"/>
      <c r="NH201" s="109"/>
      <c r="NI201" s="109"/>
      <c r="NJ201" s="109"/>
      <c r="NK201" s="109"/>
      <c r="NL201" s="109"/>
      <c r="NM201" s="109"/>
      <c r="NN201" s="109"/>
      <c r="NO201" s="109"/>
      <c r="NP201" s="109"/>
      <c r="NQ201" s="109"/>
      <c r="NR201" s="109"/>
      <c r="NS201" s="109"/>
      <c r="NT201" s="109"/>
      <c r="NU201" s="109"/>
      <c r="NV201" s="109"/>
      <c r="NW201" s="109"/>
      <c r="NX201" s="109"/>
      <c r="NY201" s="109"/>
      <c r="NZ201" s="109"/>
      <c r="OA201" s="109"/>
      <c r="OB201" s="109"/>
      <c r="OC201" s="109"/>
      <c r="OD201" s="109"/>
      <c r="OE201" s="109"/>
      <c r="OF201" s="109"/>
      <c r="OG201" s="109"/>
      <c r="OH201" s="109"/>
      <c r="OI201" s="109"/>
      <c r="OJ201" s="109"/>
      <c r="OK201" s="109"/>
      <c r="OL201" s="109"/>
      <c r="OM201" s="109"/>
      <c r="ON201" s="109"/>
      <c r="OO201" s="109"/>
      <c r="OP201" s="109"/>
      <c r="OQ201" s="109"/>
      <c r="OR201" s="109"/>
      <c r="OS201" s="109"/>
      <c r="OT201" s="109"/>
      <c r="OU201" s="109"/>
      <c r="OV201" s="109"/>
      <c r="OW201" s="109"/>
      <c r="OX201" s="109"/>
      <c r="OY201" s="109"/>
      <c r="OZ201" s="109"/>
      <c r="PA201" s="109"/>
      <c r="PB201" s="109"/>
      <c r="PC201" s="109"/>
      <c r="PD201" s="109"/>
      <c r="PE201" s="109"/>
      <c r="PF201" s="109"/>
      <c r="PG201" s="109"/>
      <c r="PH201" s="109"/>
      <c r="PI201" s="109"/>
      <c r="PJ201" s="109"/>
      <c r="PK201" s="109"/>
      <c r="PL201" s="109"/>
      <c r="PM201" s="109"/>
      <c r="PN201" s="109"/>
      <c r="PO201" s="109"/>
      <c r="PP201" s="109">
        <v>14</v>
      </c>
      <c r="PQ201" s="109"/>
      <c r="PR201" s="109"/>
      <c r="PS201" s="109"/>
      <c r="PT201" s="109"/>
      <c r="PU201" s="109"/>
      <c r="PV201" s="109"/>
      <c r="PW201" s="109"/>
      <c r="PX201" s="109"/>
      <c r="PY201" s="109"/>
      <c r="PZ201" s="109"/>
      <c r="QA201" s="109"/>
      <c r="QB201" s="109"/>
      <c r="QC201" s="109"/>
      <c r="QD201" s="109"/>
      <c r="QE201" s="109"/>
      <c r="QF201" s="109"/>
      <c r="QG201" s="109"/>
      <c r="QH201" s="109"/>
      <c r="QI201" s="109"/>
      <c r="QJ201" s="109"/>
      <c r="QK201" s="23">
        <f t="shared" si="3"/>
        <v>14</v>
      </c>
      <c r="QL201" s="125"/>
      <c r="QM201" s="125"/>
      <c r="QN201" s="125"/>
      <c r="QO201" s="125">
        <v>1649.76</v>
      </c>
      <c r="QP201" s="125"/>
      <c r="QQ201" s="125"/>
      <c r="QR201" s="125"/>
      <c r="QS201" s="130"/>
    </row>
    <row r="202" spans="1:461" s="5" customFormat="1" ht="12.75" customHeight="1" x14ac:dyDescent="0.2">
      <c r="A202" s="52">
        <v>44665</v>
      </c>
      <c r="B202" s="90" t="s">
        <v>338</v>
      </c>
      <c r="C202" s="107"/>
      <c r="D202" s="107"/>
      <c r="E202" s="108"/>
      <c r="F202" s="108"/>
      <c r="G202" s="108"/>
      <c r="H202" s="108"/>
      <c r="I202" s="108"/>
      <c r="J202" s="108"/>
      <c r="K202" s="108"/>
      <c r="L202" s="108"/>
      <c r="M202" s="108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109"/>
      <c r="BE202" s="109"/>
      <c r="BF202" s="109"/>
      <c r="BG202" s="109"/>
      <c r="BH202" s="109"/>
      <c r="BI202" s="109"/>
      <c r="BJ202" s="109"/>
      <c r="BK202" s="109"/>
      <c r="BL202" s="109"/>
      <c r="BM202" s="109"/>
      <c r="BN202" s="109"/>
      <c r="BO202" s="109"/>
      <c r="BP202" s="109"/>
      <c r="BQ202" s="109"/>
      <c r="BR202" s="109"/>
      <c r="BS202" s="109"/>
      <c r="BT202" s="109"/>
      <c r="BU202" s="109"/>
      <c r="BV202" s="109"/>
      <c r="BW202" s="109"/>
      <c r="BX202" s="109"/>
      <c r="BY202" s="109"/>
      <c r="BZ202" s="109"/>
      <c r="CA202" s="109"/>
      <c r="CB202" s="109"/>
      <c r="CC202" s="109"/>
      <c r="CD202" s="109"/>
      <c r="CE202" s="109"/>
      <c r="CF202" s="109"/>
      <c r="CG202" s="109"/>
      <c r="CH202" s="109"/>
      <c r="CI202" s="109"/>
      <c r="CJ202" s="109"/>
      <c r="CK202" s="109"/>
      <c r="CL202" s="109"/>
      <c r="CM202" s="109"/>
      <c r="CN202" s="109"/>
      <c r="CO202" s="109"/>
      <c r="CP202" s="109"/>
      <c r="CQ202" s="109"/>
      <c r="CR202" s="109"/>
      <c r="CS202" s="109"/>
      <c r="CT202" s="109"/>
      <c r="CU202" s="109"/>
      <c r="CV202" s="109"/>
      <c r="CW202" s="109"/>
      <c r="CX202" s="109"/>
      <c r="CY202" s="109"/>
      <c r="CZ202" s="109"/>
      <c r="DA202" s="109"/>
      <c r="DB202" s="109"/>
      <c r="DC202" s="109"/>
      <c r="DD202" s="109"/>
      <c r="DE202" s="109"/>
      <c r="DF202" s="109"/>
      <c r="DG202" s="109"/>
      <c r="DH202" s="109"/>
      <c r="DI202" s="109"/>
      <c r="DJ202" s="109"/>
      <c r="DK202" s="109"/>
      <c r="DL202" s="109"/>
      <c r="DM202" s="109"/>
      <c r="DN202" s="109"/>
      <c r="DO202" s="109"/>
      <c r="DP202" s="109"/>
      <c r="DQ202" s="109"/>
      <c r="DR202" s="109"/>
      <c r="DS202" s="109"/>
      <c r="DT202" s="109"/>
      <c r="DU202" s="109"/>
      <c r="DV202" s="109"/>
      <c r="DW202" s="109"/>
      <c r="DX202" s="109"/>
      <c r="DY202" s="109"/>
      <c r="DZ202" s="109"/>
      <c r="EA202" s="109"/>
      <c r="EB202" s="109"/>
      <c r="EC202" s="109"/>
      <c r="ED202" s="109"/>
      <c r="EE202" s="109"/>
      <c r="EF202" s="109"/>
      <c r="EG202" s="109"/>
      <c r="EH202" s="109"/>
      <c r="EI202" s="109"/>
      <c r="EJ202" s="109"/>
      <c r="EK202" s="109"/>
      <c r="EL202" s="109"/>
      <c r="EM202" s="109"/>
      <c r="EN202" s="109"/>
      <c r="EO202" s="109"/>
      <c r="EP202" s="109"/>
      <c r="EQ202" s="109"/>
      <c r="ER202" s="109"/>
      <c r="ES202" s="109"/>
      <c r="ET202" s="109"/>
      <c r="EU202" s="109"/>
      <c r="EV202" s="109"/>
      <c r="EW202" s="109"/>
      <c r="EX202" s="109"/>
      <c r="EY202" s="109"/>
      <c r="EZ202" s="109"/>
      <c r="FA202" s="109"/>
      <c r="FB202" s="109"/>
      <c r="FC202" s="109"/>
      <c r="FD202" s="109"/>
      <c r="FE202" s="109"/>
      <c r="FF202" s="109"/>
      <c r="FG202" s="109"/>
      <c r="FH202" s="109"/>
      <c r="FI202" s="109"/>
      <c r="FJ202" s="109"/>
      <c r="FK202" s="109"/>
      <c r="FL202" s="109"/>
      <c r="FM202" s="109"/>
      <c r="FN202" s="109"/>
      <c r="FO202" s="109"/>
      <c r="FP202" s="109"/>
      <c r="FQ202" s="109"/>
      <c r="FR202" s="109"/>
      <c r="FS202" s="109"/>
      <c r="FT202" s="109"/>
      <c r="FU202" s="109"/>
      <c r="FV202" s="109"/>
      <c r="FW202" s="109"/>
      <c r="FX202" s="109"/>
      <c r="FY202" s="109"/>
      <c r="FZ202" s="109"/>
      <c r="GA202" s="109"/>
      <c r="GB202" s="109"/>
      <c r="GC202" s="109"/>
      <c r="GD202" s="109"/>
      <c r="GE202" s="109"/>
      <c r="GF202" s="109"/>
      <c r="GG202" s="109"/>
      <c r="GH202" s="109"/>
      <c r="GI202" s="109"/>
      <c r="GJ202" s="109"/>
      <c r="GK202" s="109"/>
      <c r="GL202" s="109"/>
      <c r="GM202" s="109"/>
      <c r="GN202" s="109"/>
      <c r="GO202" s="109"/>
      <c r="GP202" s="109"/>
      <c r="GQ202" s="109"/>
      <c r="GR202" s="109"/>
      <c r="GS202" s="109"/>
      <c r="GT202" s="109"/>
      <c r="GU202" s="109"/>
      <c r="GV202" s="109"/>
      <c r="GW202" s="109"/>
      <c r="GX202" s="109"/>
      <c r="GY202" s="109"/>
      <c r="GZ202" s="109"/>
      <c r="HA202" s="109"/>
      <c r="HB202" s="109"/>
      <c r="HC202" s="109"/>
      <c r="HD202" s="109"/>
      <c r="HE202" s="109"/>
      <c r="HF202" s="109"/>
      <c r="HG202" s="109"/>
      <c r="HH202" s="109"/>
      <c r="HI202" s="109"/>
      <c r="HJ202" s="109"/>
      <c r="HK202" s="109"/>
      <c r="HL202" s="109"/>
      <c r="HM202" s="109"/>
      <c r="HN202" s="109"/>
      <c r="HO202" s="109"/>
      <c r="HP202" s="109"/>
      <c r="HQ202" s="109"/>
      <c r="HR202" s="109"/>
      <c r="HS202" s="109"/>
      <c r="HT202" s="109"/>
      <c r="HU202" s="109"/>
      <c r="HV202" s="109"/>
      <c r="HW202" s="109"/>
      <c r="HX202" s="109"/>
      <c r="HY202" s="109"/>
      <c r="HZ202" s="109"/>
      <c r="IA202" s="109"/>
      <c r="IB202" s="109"/>
      <c r="IC202" s="109"/>
      <c r="ID202" s="109"/>
      <c r="IE202" s="109"/>
      <c r="IF202" s="109"/>
      <c r="IG202" s="109"/>
      <c r="IH202" s="109"/>
      <c r="II202" s="109"/>
      <c r="IJ202" s="109"/>
      <c r="IK202" s="109"/>
      <c r="IL202" s="109"/>
      <c r="IM202" s="109"/>
      <c r="IN202" s="109"/>
      <c r="IO202" s="109"/>
      <c r="IP202" s="109"/>
      <c r="IQ202" s="109"/>
      <c r="IR202" s="109"/>
      <c r="IS202" s="109"/>
      <c r="IT202" s="109"/>
      <c r="IU202" s="109"/>
      <c r="IV202" s="109"/>
      <c r="IW202" s="109"/>
      <c r="IX202" s="109"/>
      <c r="IY202" s="109"/>
      <c r="IZ202" s="109"/>
      <c r="JA202" s="109"/>
      <c r="JB202" s="109"/>
      <c r="JC202" s="109"/>
      <c r="JD202" s="109"/>
      <c r="JE202" s="109"/>
      <c r="JF202" s="109"/>
      <c r="JG202" s="109"/>
      <c r="JH202" s="109"/>
      <c r="JI202" s="109"/>
      <c r="JJ202" s="109"/>
      <c r="JK202" s="109"/>
      <c r="JL202" s="109"/>
      <c r="JM202" s="109"/>
      <c r="JN202" s="109"/>
      <c r="JO202" s="109"/>
      <c r="JP202" s="109"/>
      <c r="JQ202" s="109"/>
      <c r="JR202" s="109"/>
      <c r="JS202" s="109"/>
      <c r="JT202" s="109"/>
      <c r="JU202" s="109"/>
      <c r="JV202" s="109"/>
      <c r="JW202" s="109"/>
      <c r="JX202" s="109"/>
      <c r="JY202" s="109"/>
      <c r="JZ202" s="109"/>
      <c r="KA202" s="109"/>
      <c r="KB202" s="109"/>
      <c r="KC202" s="109"/>
      <c r="KD202" s="109"/>
      <c r="KE202" s="109"/>
      <c r="KF202" s="109"/>
      <c r="KG202" s="109"/>
      <c r="KH202" s="109"/>
      <c r="KI202" s="109"/>
      <c r="KJ202" s="109"/>
      <c r="KK202" s="109"/>
      <c r="KL202" s="109"/>
      <c r="KM202" s="109"/>
      <c r="KN202" s="109"/>
      <c r="KO202" s="109"/>
      <c r="KP202" s="109"/>
      <c r="KQ202" s="109"/>
      <c r="KR202" s="109"/>
      <c r="KS202" s="109"/>
      <c r="KT202" s="109"/>
      <c r="KU202" s="109"/>
      <c r="KV202" s="109"/>
      <c r="KW202" s="109"/>
      <c r="KX202" s="109"/>
      <c r="KY202" s="109"/>
      <c r="KZ202" s="109"/>
      <c r="LA202" s="109"/>
      <c r="LB202" s="109"/>
      <c r="LC202" s="109"/>
      <c r="LD202" s="109"/>
      <c r="LE202" s="109"/>
      <c r="LF202" s="109"/>
      <c r="LG202" s="109"/>
      <c r="LH202" s="109"/>
      <c r="LI202" s="109"/>
      <c r="LJ202" s="109"/>
      <c r="LK202" s="109"/>
      <c r="LL202" s="109"/>
      <c r="LM202" s="109"/>
      <c r="LN202" s="109"/>
      <c r="LO202" s="109"/>
      <c r="LP202" s="109"/>
      <c r="LQ202" s="109"/>
      <c r="LR202" s="109"/>
      <c r="LS202" s="109"/>
      <c r="LT202" s="109"/>
      <c r="LU202" s="109"/>
      <c r="LV202" s="109"/>
      <c r="LW202" s="109"/>
      <c r="LX202" s="109"/>
      <c r="LY202" s="109"/>
      <c r="LZ202" s="109"/>
      <c r="MA202" s="109"/>
      <c r="MB202" s="109"/>
      <c r="MC202" s="109"/>
      <c r="MD202" s="109"/>
      <c r="ME202" s="109"/>
      <c r="MF202" s="109"/>
      <c r="MG202" s="109"/>
      <c r="MH202" s="109"/>
      <c r="MI202" s="109"/>
      <c r="MJ202" s="109"/>
      <c r="MK202" s="109"/>
      <c r="ML202" s="109"/>
      <c r="MM202" s="109"/>
      <c r="MN202" s="109"/>
      <c r="MO202" s="109"/>
      <c r="MP202" s="109"/>
      <c r="MQ202" s="109"/>
      <c r="MR202" s="109"/>
      <c r="MS202" s="109"/>
      <c r="MT202" s="109"/>
      <c r="MU202" s="109"/>
      <c r="MV202" s="109"/>
      <c r="MW202" s="109"/>
      <c r="MX202" s="109"/>
      <c r="MY202" s="109"/>
      <c r="MZ202" s="109"/>
      <c r="NA202" s="109"/>
      <c r="NB202" s="109"/>
      <c r="NC202" s="109"/>
      <c r="ND202" s="109"/>
      <c r="NE202" s="109"/>
      <c r="NF202" s="109"/>
      <c r="NG202" s="109"/>
      <c r="NH202" s="109"/>
      <c r="NI202" s="109"/>
      <c r="NJ202" s="109"/>
      <c r="NK202" s="109"/>
      <c r="NL202" s="109"/>
      <c r="NM202" s="109"/>
      <c r="NN202" s="109"/>
      <c r="NO202" s="109"/>
      <c r="NP202" s="109"/>
      <c r="NQ202" s="109"/>
      <c r="NR202" s="109"/>
      <c r="NS202" s="109"/>
      <c r="NT202" s="109"/>
      <c r="NU202" s="109"/>
      <c r="NV202" s="109"/>
      <c r="NW202" s="109"/>
      <c r="NX202" s="109"/>
      <c r="NY202" s="109"/>
      <c r="NZ202" s="109"/>
      <c r="OA202" s="109"/>
      <c r="OB202" s="109"/>
      <c r="OC202" s="109"/>
      <c r="OD202" s="109"/>
      <c r="OE202" s="109"/>
      <c r="OF202" s="109"/>
      <c r="OG202" s="109"/>
      <c r="OH202" s="109"/>
      <c r="OI202" s="109"/>
      <c r="OJ202" s="109"/>
      <c r="OK202" s="109"/>
      <c r="OL202" s="109"/>
      <c r="OM202" s="109"/>
      <c r="ON202" s="109"/>
      <c r="OO202" s="109"/>
      <c r="OP202" s="109"/>
      <c r="OQ202" s="109"/>
      <c r="OR202" s="109"/>
      <c r="OS202" s="109"/>
      <c r="OT202" s="109"/>
      <c r="OU202" s="109"/>
      <c r="OV202" s="109"/>
      <c r="OW202" s="109"/>
      <c r="OX202" s="109"/>
      <c r="OY202" s="109"/>
      <c r="OZ202" s="109"/>
      <c r="PA202" s="109"/>
      <c r="PB202" s="109"/>
      <c r="PC202" s="109"/>
      <c r="PD202" s="109"/>
      <c r="PE202" s="109"/>
      <c r="PF202" s="109"/>
      <c r="PG202" s="109"/>
      <c r="PH202" s="109"/>
      <c r="PI202" s="109"/>
      <c r="PJ202" s="109"/>
      <c r="PK202" s="109"/>
      <c r="PL202" s="109"/>
      <c r="PM202" s="109"/>
      <c r="PN202" s="109"/>
      <c r="PO202" s="109"/>
      <c r="PP202" s="109"/>
      <c r="PQ202" s="109"/>
      <c r="PR202" s="109"/>
      <c r="PS202" s="109"/>
      <c r="PT202" s="109"/>
      <c r="PU202" s="109"/>
      <c r="PV202" s="109"/>
      <c r="PW202" s="109"/>
      <c r="PX202" s="109"/>
      <c r="PY202" s="109"/>
      <c r="PZ202" s="109">
        <v>200</v>
      </c>
      <c r="QA202" s="109"/>
      <c r="QB202" s="109"/>
      <c r="QC202" s="109"/>
      <c r="QD202" s="109"/>
      <c r="QE202" s="109"/>
      <c r="QF202" s="109"/>
      <c r="QG202" s="109"/>
      <c r="QH202" s="109"/>
      <c r="QI202" s="109"/>
      <c r="QJ202" s="109"/>
      <c r="QK202" s="23">
        <f t="shared" si="3"/>
        <v>200</v>
      </c>
      <c r="QL202" s="125"/>
      <c r="QM202" s="125"/>
      <c r="QN202" s="125"/>
      <c r="QO202" s="125"/>
      <c r="QP202" s="125">
        <f>5000+5869.6</f>
        <v>10869.6</v>
      </c>
      <c r="QQ202" s="125"/>
      <c r="QR202" s="125"/>
      <c r="QS202" s="130"/>
    </row>
    <row r="203" spans="1:461" s="5" customFormat="1" ht="12.75" customHeight="1" x14ac:dyDescent="0.2">
      <c r="A203" s="52">
        <v>44665</v>
      </c>
      <c r="B203" s="90" t="s">
        <v>338</v>
      </c>
      <c r="C203" s="107"/>
      <c r="D203" s="107"/>
      <c r="E203" s="108"/>
      <c r="F203" s="108"/>
      <c r="G203" s="108"/>
      <c r="H203" s="108"/>
      <c r="I203" s="108"/>
      <c r="J203" s="108"/>
      <c r="K203" s="108"/>
      <c r="L203" s="108"/>
      <c r="M203" s="108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109"/>
      <c r="BE203" s="109"/>
      <c r="BF203" s="109"/>
      <c r="BG203" s="109"/>
      <c r="BH203" s="109"/>
      <c r="BI203" s="109"/>
      <c r="BJ203" s="109"/>
      <c r="BK203" s="109"/>
      <c r="BL203" s="109"/>
      <c r="BM203" s="109"/>
      <c r="BN203" s="109"/>
      <c r="BO203" s="109"/>
      <c r="BP203" s="109"/>
      <c r="BQ203" s="109"/>
      <c r="BR203" s="109"/>
      <c r="BS203" s="109"/>
      <c r="BT203" s="109"/>
      <c r="BU203" s="109"/>
      <c r="BV203" s="109"/>
      <c r="BW203" s="109"/>
      <c r="BX203" s="109"/>
      <c r="BY203" s="109"/>
      <c r="BZ203" s="109"/>
      <c r="CA203" s="109"/>
      <c r="CB203" s="109"/>
      <c r="CC203" s="109"/>
      <c r="CD203" s="109"/>
      <c r="CE203" s="109"/>
      <c r="CF203" s="109"/>
      <c r="CG203" s="109"/>
      <c r="CH203" s="109"/>
      <c r="CI203" s="109"/>
      <c r="CJ203" s="109"/>
      <c r="CK203" s="109"/>
      <c r="CL203" s="109"/>
      <c r="CM203" s="109"/>
      <c r="CN203" s="109"/>
      <c r="CO203" s="109"/>
      <c r="CP203" s="109"/>
      <c r="CQ203" s="109"/>
      <c r="CR203" s="109"/>
      <c r="CS203" s="109"/>
      <c r="CT203" s="109"/>
      <c r="CU203" s="109"/>
      <c r="CV203" s="109"/>
      <c r="CW203" s="109"/>
      <c r="CX203" s="109"/>
      <c r="CY203" s="109"/>
      <c r="CZ203" s="109"/>
      <c r="DA203" s="109"/>
      <c r="DB203" s="109"/>
      <c r="DC203" s="109"/>
      <c r="DD203" s="109"/>
      <c r="DE203" s="109"/>
      <c r="DF203" s="109"/>
      <c r="DG203" s="109"/>
      <c r="DH203" s="109"/>
      <c r="DI203" s="109"/>
      <c r="DJ203" s="109"/>
      <c r="DK203" s="109"/>
      <c r="DL203" s="109"/>
      <c r="DM203" s="109"/>
      <c r="DN203" s="109"/>
      <c r="DO203" s="109"/>
      <c r="DP203" s="109"/>
      <c r="DQ203" s="109"/>
      <c r="DR203" s="109"/>
      <c r="DS203" s="109"/>
      <c r="DT203" s="109"/>
      <c r="DU203" s="109"/>
      <c r="DV203" s="109"/>
      <c r="DW203" s="109"/>
      <c r="DX203" s="109"/>
      <c r="DY203" s="109"/>
      <c r="DZ203" s="109"/>
      <c r="EA203" s="109"/>
      <c r="EB203" s="109"/>
      <c r="EC203" s="109"/>
      <c r="ED203" s="109"/>
      <c r="EE203" s="109"/>
      <c r="EF203" s="109"/>
      <c r="EG203" s="109"/>
      <c r="EH203" s="109"/>
      <c r="EI203" s="109"/>
      <c r="EJ203" s="109"/>
      <c r="EK203" s="109"/>
      <c r="EL203" s="109"/>
      <c r="EM203" s="109"/>
      <c r="EN203" s="109"/>
      <c r="EO203" s="109"/>
      <c r="EP203" s="109"/>
      <c r="EQ203" s="109"/>
      <c r="ER203" s="109"/>
      <c r="ES203" s="109"/>
      <c r="ET203" s="109"/>
      <c r="EU203" s="109"/>
      <c r="EV203" s="109"/>
      <c r="EW203" s="109"/>
      <c r="EX203" s="109"/>
      <c r="EY203" s="109"/>
      <c r="EZ203" s="109"/>
      <c r="FA203" s="109"/>
      <c r="FB203" s="109"/>
      <c r="FC203" s="109"/>
      <c r="FD203" s="109"/>
      <c r="FE203" s="109"/>
      <c r="FF203" s="109"/>
      <c r="FG203" s="109"/>
      <c r="FH203" s="109"/>
      <c r="FI203" s="109"/>
      <c r="FJ203" s="109"/>
      <c r="FK203" s="109"/>
      <c r="FL203" s="109"/>
      <c r="FM203" s="109"/>
      <c r="FN203" s="109"/>
      <c r="FO203" s="109"/>
      <c r="FP203" s="109"/>
      <c r="FQ203" s="109"/>
      <c r="FR203" s="109"/>
      <c r="FS203" s="109"/>
      <c r="FT203" s="109"/>
      <c r="FU203" s="109"/>
      <c r="FV203" s="109"/>
      <c r="FW203" s="109"/>
      <c r="FX203" s="109"/>
      <c r="FY203" s="109"/>
      <c r="FZ203" s="109"/>
      <c r="GA203" s="109"/>
      <c r="GB203" s="109"/>
      <c r="GC203" s="109"/>
      <c r="GD203" s="109"/>
      <c r="GE203" s="109"/>
      <c r="GF203" s="109"/>
      <c r="GG203" s="109"/>
      <c r="GH203" s="109"/>
      <c r="GI203" s="109"/>
      <c r="GJ203" s="109"/>
      <c r="GK203" s="109"/>
      <c r="GL203" s="109"/>
      <c r="GM203" s="109"/>
      <c r="GN203" s="109"/>
      <c r="GO203" s="109"/>
      <c r="GP203" s="109"/>
      <c r="GQ203" s="109"/>
      <c r="GR203" s="109"/>
      <c r="GS203" s="109"/>
      <c r="GT203" s="109"/>
      <c r="GU203" s="109"/>
      <c r="GV203" s="109"/>
      <c r="GW203" s="109"/>
      <c r="GX203" s="109"/>
      <c r="GY203" s="109"/>
      <c r="GZ203" s="109"/>
      <c r="HA203" s="109"/>
      <c r="HB203" s="109"/>
      <c r="HC203" s="109"/>
      <c r="HD203" s="109"/>
      <c r="HE203" s="109"/>
      <c r="HF203" s="109"/>
      <c r="HG203" s="109"/>
      <c r="HH203" s="109"/>
      <c r="HI203" s="109"/>
      <c r="HJ203" s="109"/>
      <c r="HK203" s="109"/>
      <c r="HL203" s="109"/>
      <c r="HM203" s="109"/>
      <c r="HN203" s="109"/>
      <c r="HO203" s="109"/>
      <c r="HP203" s="109"/>
      <c r="HQ203" s="109"/>
      <c r="HR203" s="109"/>
      <c r="HS203" s="109"/>
      <c r="HT203" s="109"/>
      <c r="HU203" s="109"/>
      <c r="HV203" s="109"/>
      <c r="HW203" s="109"/>
      <c r="HX203" s="109"/>
      <c r="HY203" s="109"/>
      <c r="HZ203" s="109"/>
      <c r="IA203" s="109"/>
      <c r="IB203" s="109"/>
      <c r="IC203" s="109"/>
      <c r="ID203" s="109"/>
      <c r="IE203" s="109"/>
      <c r="IF203" s="109"/>
      <c r="IG203" s="109"/>
      <c r="IH203" s="109"/>
      <c r="II203" s="109"/>
      <c r="IJ203" s="109"/>
      <c r="IK203" s="109"/>
      <c r="IL203" s="109"/>
      <c r="IM203" s="109"/>
      <c r="IN203" s="109"/>
      <c r="IO203" s="109"/>
      <c r="IP203" s="109"/>
      <c r="IQ203" s="109"/>
      <c r="IR203" s="109"/>
      <c r="IS203" s="109"/>
      <c r="IT203" s="109"/>
      <c r="IU203" s="109"/>
      <c r="IV203" s="109"/>
      <c r="IW203" s="109"/>
      <c r="IX203" s="109"/>
      <c r="IY203" s="109"/>
      <c r="IZ203" s="109"/>
      <c r="JA203" s="109"/>
      <c r="JB203" s="109"/>
      <c r="JC203" s="109"/>
      <c r="JD203" s="109"/>
      <c r="JE203" s="109"/>
      <c r="JF203" s="109"/>
      <c r="JG203" s="109"/>
      <c r="JH203" s="109"/>
      <c r="JI203" s="109"/>
      <c r="JJ203" s="109"/>
      <c r="JK203" s="109"/>
      <c r="JL203" s="109"/>
      <c r="JM203" s="109"/>
      <c r="JN203" s="109"/>
      <c r="JO203" s="109"/>
      <c r="JP203" s="109"/>
      <c r="JQ203" s="109"/>
      <c r="JR203" s="109"/>
      <c r="JS203" s="109"/>
      <c r="JT203" s="109"/>
      <c r="JU203" s="109"/>
      <c r="JV203" s="109"/>
      <c r="JW203" s="109"/>
      <c r="JX203" s="109"/>
      <c r="JY203" s="109"/>
      <c r="JZ203" s="109"/>
      <c r="KA203" s="109"/>
      <c r="KB203" s="109"/>
      <c r="KC203" s="109"/>
      <c r="KD203" s="109"/>
      <c r="KE203" s="109"/>
      <c r="KF203" s="109"/>
      <c r="KG203" s="109"/>
      <c r="KH203" s="109"/>
      <c r="KI203" s="109"/>
      <c r="KJ203" s="109"/>
      <c r="KK203" s="109"/>
      <c r="KL203" s="109"/>
      <c r="KM203" s="109"/>
      <c r="KN203" s="109"/>
      <c r="KO203" s="109"/>
      <c r="KP203" s="109"/>
      <c r="KQ203" s="109"/>
      <c r="KR203" s="109"/>
      <c r="KS203" s="109"/>
      <c r="KT203" s="109"/>
      <c r="KU203" s="109"/>
      <c r="KV203" s="109"/>
      <c r="KW203" s="109"/>
      <c r="KX203" s="109"/>
      <c r="KY203" s="109"/>
      <c r="KZ203" s="109"/>
      <c r="LA203" s="109"/>
      <c r="LB203" s="109"/>
      <c r="LC203" s="109"/>
      <c r="LD203" s="109"/>
      <c r="LE203" s="109"/>
      <c r="LF203" s="109"/>
      <c r="LG203" s="109"/>
      <c r="LH203" s="109"/>
      <c r="LI203" s="109"/>
      <c r="LJ203" s="109"/>
      <c r="LK203" s="109"/>
      <c r="LL203" s="109"/>
      <c r="LM203" s="109"/>
      <c r="LN203" s="109"/>
      <c r="LO203" s="109"/>
      <c r="LP203" s="109"/>
      <c r="LQ203" s="109"/>
      <c r="LR203" s="109"/>
      <c r="LS203" s="109"/>
      <c r="LT203" s="109"/>
      <c r="LU203" s="109"/>
      <c r="LV203" s="109"/>
      <c r="LW203" s="109"/>
      <c r="LX203" s="109"/>
      <c r="LY203" s="109"/>
      <c r="LZ203" s="109"/>
      <c r="MA203" s="109"/>
      <c r="MB203" s="109"/>
      <c r="MC203" s="109"/>
      <c r="MD203" s="109"/>
      <c r="ME203" s="109"/>
      <c r="MF203" s="109"/>
      <c r="MG203" s="109"/>
      <c r="MH203" s="109"/>
      <c r="MI203" s="109"/>
      <c r="MJ203" s="109"/>
      <c r="MK203" s="109"/>
      <c r="ML203" s="109"/>
      <c r="MM203" s="109"/>
      <c r="MN203" s="109"/>
      <c r="MO203" s="109"/>
      <c r="MP203" s="109"/>
      <c r="MQ203" s="109"/>
      <c r="MR203" s="109"/>
      <c r="MS203" s="109"/>
      <c r="MT203" s="109"/>
      <c r="MU203" s="109"/>
      <c r="MV203" s="109"/>
      <c r="MW203" s="109"/>
      <c r="MX203" s="109"/>
      <c r="MY203" s="109"/>
      <c r="MZ203" s="109"/>
      <c r="NA203" s="109"/>
      <c r="NB203" s="109"/>
      <c r="NC203" s="109"/>
      <c r="ND203" s="109"/>
      <c r="NE203" s="109"/>
      <c r="NF203" s="109"/>
      <c r="NG203" s="109"/>
      <c r="NH203" s="109"/>
      <c r="NI203" s="109"/>
      <c r="NJ203" s="109"/>
      <c r="NK203" s="109"/>
      <c r="NL203" s="109"/>
      <c r="NM203" s="109"/>
      <c r="NN203" s="109"/>
      <c r="NO203" s="109"/>
      <c r="NP203" s="109"/>
      <c r="NQ203" s="109"/>
      <c r="NR203" s="109"/>
      <c r="NS203" s="109"/>
      <c r="NT203" s="109"/>
      <c r="NU203" s="109"/>
      <c r="NV203" s="109"/>
      <c r="NW203" s="109"/>
      <c r="NX203" s="109"/>
      <c r="NY203" s="109"/>
      <c r="NZ203" s="109"/>
      <c r="OA203" s="109"/>
      <c r="OB203" s="109"/>
      <c r="OC203" s="109"/>
      <c r="OD203" s="109"/>
      <c r="OE203" s="109"/>
      <c r="OF203" s="109"/>
      <c r="OG203" s="109">
        <v>40</v>
      </c>
      <c r="OH203" s="109"/>
      <c r="OI203" s="109"/>
      <c r="OJ203" s="109"/>
      <c r="OK203" s="109"/>
      <c r="OL203" s="109"/>
      <c r="OM203" s="109"/>
      <c r="ON203" s="109"/>
      <c r="OO203" s="109"/>
      <c r="OP203" s="109"/>
      <c r="OQ203" s="109"/>
      <c r="OR203" s="109"/>
      <c r="OS203" s="109">
        <v>10</v>
      </c>
      <c r="OT203" s="109"/>
      <c r="OU203" s="109"/>
      <c r="OV203" s="109"/>
      <c r="OW203" s="109"/>
      <c r="OX203" s="109"/>
      <c r="OY203" s="109"/>
      <c r="OZ203" s="109"/>
      <c r="PA203" s="109"/>
      <c r="PB203" s="109"/>
      <c r="PC203" s="109"/>
      <c r="PD203" s="109"/>
      <c r="PE203" s="109"/>
      <c r="PF203" s="109"/>
      <c r="PG203" s="109"/>
      <c r="PH203" s="109"/>
      <c r="PI203" s="109"/>
      <c r="PJ203" s="109"/>
      <c r="PK203" s="109"/>
      <c r="PL203" s="109"/>
      <c r="PM203" s="109"/>
      <c r="PN203" s="109"/>
      <c r="PO203" s="109"/>
      <c r="PP203" s="109"/>
      <c r="PQ203" s="109"/>
      <c r="PR203" s="109"/>
      <c r="PS203" s="109"/>
      <c r="PT203" s="109"/>
      <c r="PU203" s="109"/>
      <c r="PV203" s="109"/>
      <c r="PW203" s="109"/>
      <c r="PX203" s="109"/>
      <c r="PY203" s="109"/>
      <c r="PZ203" s="109"/>
      <c r="QA203" s="109"/>
      <c r="QB203" s="109"/>
      <c r="QC203" s="109"/>
      <c r="QD203" s="109"/>
      <c r="QE203" s="109"/>
      <c r="QF203" s="109"/>
      <c r="QG203" s="109"/>
      <c r="QH203" s="109"/>
      <c r="QI203" s="109"/>
      <c r="QJ203" s="109"/>
      <c r="QK203" s="23">
        <f t="shared" si="3"/>
        <v>50</v>
      </c>
      <c r="QL203" s="125"/>
      <c r="QM203" s="125"/>
      <c r="QN203" s="125"/>
      <c r="QO203" s="125"/>
      <c r="QP203" s="125">
        <f>2760.16+130.4</f>
        <v>2890.56</v>
      </c>
      <c r="QQ203" s="125"/>
      <c r="QR203" s="125"/>
      <c r="QS203" s="130"/>
    </row>
    <row r="204" spans="1:461" s="5" customFormat="1" ht="12.75" customHeight="1" x14ac:dyDescent="0.2">
      <c r="A204" s="52">
        <v>44666</v>
      </c>
      <c r="B204" s="90" t="s">
        <v>40</v>
      </c>
      <c r="C204" s="107"/>
      <c r="D204" s="107"/>
      <c r="E204" s="108"/>
      <c r="F204" s="108"/>
      <c r="G204" s="108"/>
      <c r="H204" s="108"/>
      <c r="I204" s="108"/>
      <c r="J204" s="108"/>
      <c r="K204" s="108"/>
      <c r="L204" s="108"/>
      <c r="M204" s="108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 s="109"/>
      <c r="BG204" s="109"/>
      <c r="BH204" s="109"/>
      <c r="BI204" s="109"/>
      <c r="BJ204" s="109"/>
      <c r="BK204" s="109"/>
      <c r="BL204" s="109"/>
      <c r="BM204" s="109"/>
      <c r="BN204" s="109"/>
      <c r="BO204" s="109"/>
      <c r="BP204" s="109"/>
      <c r="BQ204" s="109"/>
      <c r="BR204" s="109"/>
      <c r="BS204" s="109"/>
      <c r="BT204" s="109"/>
      <c r="BU204" s="109"/>
      <c r="BV204" s="109"/>
      <c r="BW204" s="109"/>
      <c r="BX204" s="109"/>
      <c r="BY204" s="109"/>
      <c r="BZ204" s="109"/>
      <c r="CA204" s="109"/>
      <c r="CB204" s="109"/>
      <c r="CC204" s="109"/>
      <c r="CD204" s="109"/>
      <c r="CE204" s="109"/>
      <c r="CF204" s="109"/>
      <c r="CG204" s="109"/>
      <c r="CH204" s="109"/>
      <c r="CI204" s="109"/>
      <c r="CJ204" s="109"/>
      <c r="CK204" s="109"/>
      <c r="CL204" s="109"/>
      <c r="CM204" s="109"/>
      <c r="CN204" s="109"/>
      <c r="CO204" s="109"/>
      <c r="CP204" s="109"/>
      <c r="CQ204" s="109"/>
      <c r="CR204" s="109"/>
      <c r="CS204" s="109"/>
      <c r="CT204" s="109"/>
      <c r="CU204" s="109"/>
      <c r="CV204" s="109"/>
      <c r="CW204" s="109"/>
      <c r="CX204" s="109"/>
      <c r="CY204" s="109"/>
      <c r="CZ204" s="109"/>
      <c r="DA204" s="109"/>
      <c r="DB204" s="109"/>
      <c r="DC204" s="109"/>
      <c r="DD204" s="109"/>
      <c r="DE204" s="109"/>
      <c r="DF204" s="109"/>
      <c r="DG204" s="109"/>
      <c r="DH204" s="109"/>
      <c r="DI204" s="109"/>
      <c r="DJ204" s="109"/>
      <c r="DK204" s="109"/>
      <c r="DL204" s="109"/>
      <c r="DM204" s="109"/>
      <c r="DN204" s="109"/>
      <c r="DO204" s="109"/>
      <c r="DP204" s="109"/>
      <c r="DQ204" s="109"/>
      <c r="DR204" s="109"/>
      <c r="DS204" s="109"/>
      <c r="DT204" s="109"/>
      <c r="DU204" s="109"/>
      <c r="DV204" s="109"/>
      <c r="DW204" s="109"/>
      <c r="DX204" s="109"/>
      <c r="DY204" s="109"/>
      <c r="DZ204" s="109"/>
      <c r="EA204" s="109"/>
      <c r="EB204" s="109"/>
      <c r="EC204" s="109"/>
      <c r="ED204" s="109"/>
      <c r="EE204" s="109"/>
      <c r="EF204" s="109"/>
      <c r="EG204" s="109"/>
      <c r="EH204" s="109"/>
      <c r="EI204" s="109"/>
      <c r="EJ204" s="109"/>
      <c r="EK204" s="109"/>
      <c r="EL204" s="109"/>
      <c r="EM204" s="109"/>
      <c r="EN204" s="109"/>
      <c r="EO204" s="109"/>
      <c r="EP204" s="109"/>
      <c r="EQ204" s="109"/>
      <c r="ER204" s="109"/>
      <c r="ES204" s="109"/>
      <c r="ET204" s="109"/>
      <c r="EU204" s="109"/>
      <c r="EV204" s="109"/>
      <c r="EW204" s="109"/>
      <c r="EX204" s="109"/>
      <c r="EY204" s="109"/>
      <c r="EZ204" s="109"/>
      <c r="FA204" s="109"/>
      <c r="FB204" s="109"/>
      <c r="FC204" s="109"/>
      <c r="FD204" s="109"/>
      <c r="FE204" s="109"/>
      <c r="FF204" s="109"/>
      <c r="FG204" s="109"/>
      <c r="FH204" s="109"/>
      <c r="FI204" s="109"/>
      <c r="FJ204" s="109"/>
      <c r="FK204" s="109"/>
      <c r="FL204" s="109"/>
      <c r="FM204" s="109"/>
      <c r="FN204" s="109"/>
      <c r="FO204" s="109"/>
      <c r="FP204" s="109"/>
      <c r="FQ204" s="109"/>
      <c r="FR204" s="109"/>
      <c r="FS204" s="109"/>
      <c r="FT204" s="109"/>
      <c r="FU204" s="109"/>
      <c r="FV204" s="109"/>
      <c r="FW204" s="109"/>
      <c r="FX204" s="109"/>
      <c r="FY204" s="109"/>
      <c r="FZ204" s="109"/>
      <c r="GA204" s="109"/>
      <c r="GB204" s="109"/>
      <c r="GC204" s="109"/>
      <c r="GD204" s="109"/>
      <c r="GE204" s="109"/>
      <c r="GF204" s="109"/>
      <c r="GG204" s="109"/>
      <c r="GH204" s="109"/>
      <c r="GI204" s="109"/>
      <c r="GJ204" s="109"/>
      <c r="GK204" s="109"/>
      <c r="GL204" s="109"/>
      <c r="GM204" s="109"/>
      <c r="GN204" s="109"/>
      <c r="GO204" s="109"/>
      <c r="GP204" s="109"/>
      <c r="GQ204" s="109"/>
      <c r="GR204" s="109"/>
      <c r="GS204" s="109"/>
      <c r="GT204" s="109"/>
      <c r="GU204" s="109"/>
      <c r="GV204" s="109"/>
      <c r="GW204" s="109"/>
      <c r="GX204" s="109"/>
      <c r="GY204" s="109"/>
      <c r="GZ204" s="109"/>
      <c r="HA204" s="109"/>
      <c r="HB204" s="109"/>
      <c r="HC204" s="109"/>
      <c r="HD204" s="109"/>
      <c r="HE204" s="109"/>
      <c r="HF204" s="109"/>
      <c r="HG204" s="109"/>
      <c r="HH204" s="109"/>
      <c r="HI204" s="109"/>
      <c r="HJ204" s="109"/>
      <c r="HK204" s="109"/>
      <c r="HL204" s="109"/>
      <c r="HM204" s="109"/>
      <c r="HN204" s="109"/>
      <c r="HO204" s="109"/>
      <c r="HP204" s="109"/>
      <c r="HQ204" s="109"/>
      <c r="HR204" s="109"/>
      <c r="HS204" s="109"/>
      <c r="HT204" s="109"/>
      <c r="HU204" s="109"/>
      <c r="HV204" s="109"/>
      <c r="HW204" s="109"/>
      <c r="HX204" s="109"/>
      <c r="HY204" s="109"/>
      <c r="HZ204" s="109"/>
      <c r="IA204" s="109"/>
      <c r="IB204" s="109"/>
      <c r="IC204" s="109"/>
      <c r="ID204" s="109"/>
      <c r="IE204" s="109"/>
      <c r="IF204" s="109"/>
      <c r="IG204" s="109"/>
      <c r="IH204" s="109"/>
      <c r="II204" s="109"/>
      <c r="IJ204" s="109"/>
      <c r="IK204" s="109"/>
      <c r="IL204" s="109"/>
      <c r="IM204" s="109"/>
      <c r="IN204" s="109"/>
      <c r="IO204" s="109"/>
      <c r="IP204" s="109"/>
      <c r="IQ204" s="109"/>
      <c r="IR204" s="109"/>
      <c r="IS204" s="109"/>
      <c r="IT204" s="109"/>
      <c r="IU204" s="109"/>
      <c r="IV204" s="109"/>
      <c r="IW204" s="109"/>
      <c r="IX204" s="109"/>
      <c r="IY204" s="109"/>
      <c r="IZ204" s="109"/>
      <c r="JA204" s="109"/>
      <c r="JB204" s="109"/>
      <c r="JC204" s="109"/>
      <c r="JD204" s="109"/>
      <c r="JE204" s="109"/>
      <c r="JF204" s="109"/>
      <c r="JG204" s="109"/>
      <c r="JH204" s="109"/>
      <c r="JI204" s="109"/>
      <c r="JJ204" s="109"/>
      <c r="JK204" s="109"/>
      <c r="JL204" s="109"/>
      <c r="JM204" s="109"/>
      <c r="JN204" s="109"/>
      <c r="JO204" s="109"/>
      <c r="JP204" s="109"/>
      <c r="JQ204" s="109"/>
      <c r="JR204" s="109"/>
      <c r="JS204" s="109"/>
      <c r="JT204" s="109">
        <v>10</v>
      </c>
      <c r="JU204" s="109"/>
      <c r="JV204" s="109"/>
      <c r="JW204" s="109"/>
      <c r="JX204" s="109"/>
      <c r="JY204" s="109"/>
      <c r="JZ204" s="109"/>
      <c r="KA204" s="109"/>
      <c r="KB204" s="109"/>
      <c r="KC204" s="109"/>
      <c r="KD204" s="109"/>
      <c r="KE204" s="109"/>
      <c r="KF204" s="109"/>
      <c r="KG204" s="109"/>
      <c r="KH204" s="109"/>
      <c r="KI204" s="109"/>
      <c r="KJ204" s="109"/>
      <c r="KK204" s="109"/>
      <c r="KL204" s="109"/>
      <c r="KM204" s="109"/>
      <c r="KN204" s="109"/>
      <c r="KO204" s="109"/>
      <c r="KP204" s="109"/>
      <c r="KQ204" s="109"/>
      <c r="KR204" s="109"/>
      <c r="KS204" s="109"/>
      <c r="KT204" s="109"/>
      <c r="KU204" s="109"/>
      <c r="KV204" s="109"/>
      <c r="KW204" s="109"/>
      <c r="KX204" s="109"/>
      <c r="KY204" s="109"/>
      <c r="KZ204" s="109"/>
      <c r="LA204" s="109"/>
      <c r="LB204" s="109"/>
      <c r="LC204" s="109"/>
      <c r="LD204" s="109"/>
      <c r="LE204" s="109"/>
      <c r="LF204" s="109"/>
      <c r="LG204" s="109"/>
      <c r="LH204" s="109"/>
      <c r="LI204" s="109"/>
      <c r="LJ204" s="109"/>
      <c r="LK204" s="109"/>
      <c r="LL204" s="109"/>
      <c r="LM204" s="109"/>
      <c r="LN204" s="109"/>
      <c r="LO204" s="109"/>
      <c r="LP204" s="109"/>
      <c r="LQ204" s="109"/>
      <c r="LR204" s="109"/>
      <c r="LS204" s="109"/>
      <c r="LT204" s="109"/>
      <c r="LU204" s="109"/>
      <c r="LV204" s="109"/>
      <c r="LW204" s="109"/>
      <c r="LX204" s="109"/>
      <c r="LY204" s="109"/>
      <c r="LZ204" s="109"/>
      <c r="MA204" s="109"/>
      <c r="MB204" s="109"/>
      <c r="MC204" s="109"/>
      <c r="MD204" s="109"/>
      <c r="ME204" s="109"/>
      <c r="MF204" s="109"/>
      <c r="MG204" s="109"/>
      <c r="MH204" s="109"/>
      <c r="MI204" s="109"/>
      <c r="MJ204" s="109"/>
      <c r="MK204" s="109"/>
      <c r="ML204" s="109"/>
      <c r="MM204" s="109"/>
      <c r="MN204" s="109"/>
      <c r="MO204" s="109"/>
      <c r="MP204" s="109"/>
      <c r="MQ204" s="109"/>
      <c r="MR204" s="109"/>
      <c r="MS204" s="109"/>
      <c r="MT204" s="109"/>
      <c r="MU204" s="109"/>
      <c r="MV204" s="109"/>
      <c r="MW204" s="109"/>
      <c r="MX204" s="109"/>
      <c r="MY204" s="109"/>
      <c r="MZ204" s="109"/>
      <c r="NA204" s="109"/>
      <c r="NB204" s="109"/>
      <c r="NC204" s="109"/>
      <c r="ND204" s="109"/>
      <c r="NE204" s="109"/>
      <c r="NF204" s="109"/>
      <c r="NG204" s="109"/>
      <c r="NH204" s="109"/>
      <c r="NI204" s="109"/>
      <c r="NJ204" s="109"/>
      <c r="NK204" s="109"/>
      <c r="NL204" s="109"/>
      <c r="NM204" s="109"/>
      <c r="NN204" s="109"/>
      <c r="NO204" s="109"/>
      <c r="NP204" s="109"/>
      <c r="NQ204" s="109"/>
      <c r="NR204" s="109"/>
      <c r="NS204" s="109"/>
      <c r="NT204" s="109"/>
      <c r="NU204" s="109"/>
      <c r="NV204" s="109"/>
      <c r="NW204" s="109"/>
      <c r="NX204" s="109"/>
      <c r="NY204" s="109"/>
      <c r="NZ204" s="109"/>
      <c r="OA204" s="109"/>
      <c r="OB204" s="109"/>
      <c r="OC204" s="109"/>
      <c r="OD204" s="109"/>
      <c r="OE204" s="109"/>
      <c r="OF204" s="109"/>
      <c r="OG204" s="109"/>
      <c r="OH204" s="109"/>
      <c r="OI204" s="109"/>
      <c r="OJ204" s="109"/>
      <c r="OK204" s="109"/>
      <c r="OL204" s="109"/>
      <c r="OM204" s="109"/>
      <c r="ON204" s="109"/>
      <c r="OO204" s="109"/>
      <c r="OP204" s="109"/>
      <c r="OQ204" s="109"/>
      <c r="OR204" s="109"/>
      <c r="OS204" s="109"/>
      <c r="OT204" s="109"/>
      <c r="OU204" s="109"/>
      <c r="OV204" s="109"/>
      <c r="OW204" s="109"/>
      <c r="OX204" s="109"/>
      <c r="OY204" s="109"/>
      <c r="OZ204" s="109"/>
      <c r="PA204" s="109"/>
      <c r="PB204" s="109"/>
      <c r="PC204" s="109"/>
      <c r="PD204" s="109"/>
      <c r="PE204" s="109"/>
      <c r="PF204" s="109"/>
      <c r="PG204" s="109"/>
      <c r="PH204" s="109"/>
      <c r="PI204" s="109"/>
      <c r="PJ204" s="109"/>
      <c r="PK204" s="109"/>
      <c r="PL204" s="109"/>
      <c r="PM204" s="109"/>
      <c r="PN204" s="109"/>
      <c r="PO204" s="109"/>
      <c r="PP204" s="109"/>
      <c r="PQ204" s="109"/>
      <c r="PR204" s="109"/>
      <c r="PS204" s="109"/>
      <c r="PT204" s="109"/>
      <c r="PU204" s="109"/>
      <c r="PV204" s="109"/>
      <c r="PW204" s="109"/>
      <c r="PX204" s="109"/>
      <c r="PY204" s="109"/>
      <c r="PZ204" s="109"/>
      <c r="QA204" s="109"/>
      <c r="QB204" s="109"/>
      <c r="QC204" s="109"/>
      <c r="QD204" s="109"/>
      <c r="QE204" s="109"/>
      <c r="QF204" s="109"/>
      <c r="QG204" s="109"/>
      <c r="QH204" s="109"/>
      <c r="QI204" s="109"/>
      <c r="QJ204" s="109"/>
      <c r="QK204" s="23">
        <f t="shared" si="3"/>
        <v>10</v>
      </c>
      <c r="QL204" s="125"/>
      <c r="QM204" s="125"/>
      <c r="QN204" s="125"/>
      <c r="QO204" s="125">
        <v>794.88</v>
      </c>
      <c r="QP204" s="125"/>
      <c r="QQ204" s="125"/>
      <c r="QR204" s="125"/>
      <c r="QS204" s="130"/>
    </row>
    <row r="205" spans="1:461" s="5" customFormat="1" ht="12.75" customHeight="1" x14ac:dyDescent="0.2">
      <c r="A205" s="52">
        <v>44666</v>
      </c>
      <c r="B205" s="90" t="s">
        <v>404</v>
      </c>
      <c r="C205" s="107"/>
      <c r="D205" s="107"/>
      <c r="E205" s="108"/>
      <c r="F205" s="108"/>
      <c r="G205" s="108"/>
      <c r="H205" s="108"/>
      <c r="I205" s="108"/>
      <c r="J205" s="108"/>
      <c r="K205" s="108"/>
      <c r="L205" s="108"/>
      <c r="M205" s="108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109"/>
      <c r="BE205" s="109"/>
      <c r="BF205" s="109"/>
      <c r="BG205" s="109"/>
      <c r="BH205" s="109"/>
      <c r="BI205" s="109"/>
      <c r="BJ205" s="109"/>
      <c r="BK205" s="109"/>
      <c r="BL205" s="109"/>
      <c r="BM205" s="109"/>
      <c r="BN205" s="109"/>
      <c r="BO205" s="109"/>
      <c r="BP205" s="109"/>
      <c r="BQ205" s="109"/>
      <c r="BR205" s="109"/>
      <c r="BS205" s="109"/>
      <c r="BT205" s="109"/>
      <c r="BU205" s="109"/>
      <c r="BV205" s="109"/>
      <c r="BW205" s="109"/>
      <c r="BX205" s="109"/>
      <c r="BY205" s="109"/>
      <c r="BZ205" s="109"/>
      <c r="CA205" s="109"/>
      <c r="CB205" s="109"/>
      <c r="CC205" s="109"/>
      <c r="CD205" s="109"/>
      <c r="CE205" s="109"/>
      <c r="CF205" s="109"/>
      <c r="CG205" s="109"/>
      <c r="CH205" s="109"/>
      <c r="CI205" s="109"/>
      <c r="CJ205" s="109"/>
      <c r="CK205" s="109"/>
      <c r="CL205" s="109"/>
      <c r="CM205" s="109"/>
      <c r="CN205" s="109"/>
      <c r="CO205" s="109"/>
      <c r="CP205" s="109"/>
      <c r="CQ205" s="109"/>
      <c r="CR205" s="109"/>
      <c r="CS205" s="109"/>
      <c r="CT205" s="109"/>
      <c r="CU205" s="109"/>
      <c r="CV205" s="109"/>
      <c r="CW205" s="109"/>
      <c r="CX205" s="109"/>
      <c r="CY205" s="109"/>
      <c r="CZ205" s="109"/>
      <c r="DA205" s="109"/>
      <c r="DB205" s="109"/>
      <c r="DC205" s="109"/>
      <c r="DD205" s="109"/>
      <c r="DE205" s="109"/>
      <c r="DF205" s="109"/>
      <c r="DG205" s="109"/>
      <c r="DH205" s="109"/>
      <c r="DI205" s="109"/>
      <c r="DJ205" s="109"/>
      <c r="DK205" s="109"/>
      <c r="DL205" s="109"/>
      <c r="DM205" s="109"/>
      <c r="DN205" s="109"/>
      <c r="DO205" s="109"/>
      <c r="DP205" s="109"/>
      <c r="DQ205" s="109"/>
      <c r="DR205" s="109"/>
      <c r="DS205" s="109"/>
      <c r="DT205" s="109"/>
      <c r="DU205" s="109"/>
      <c r="DV205" s="109"/>
      <c r="DW205" s="109"/>
      <c r="DX205" s="109"/>
      <c r="DY205" s="109"/>
      <c r="DZ205" s="109"/>
      <c r="EA205" s="109"/>
      <c r="EB205" s="109"/>
      <c r="EC205" s="109"/>
      <c r="ED205" s="109"/>
      <c r="EE205" s="109"/>
      <c r="EF205" s="109"/>
      <c r="EG205" s="109"/>
      <c r="EH205" s="109"/>
      <c r="EI205" s="109"/>
      <c r="EJ205" s="109"/>
      <c r="EK205" s="109"/>
      <c r="EL205" s="109"/>
      <c r="EM205" s="109"/>
      <c r="EN205" s="109"/>
      <c r="EO205" s="109"/>
      <c r="EP205" s="109"/>
      <c r="EQ205" s="109"/>
      <c r="ER205" s="109"/>
      <c r="ES205" s="109"/>
      <c r="ET205" s="109"/>
      <c r="EU205" s="109"/>
      <c r="EV205" s="109"/>
      <c r="EW205" s="109"/>
      <c r="EX205" s="109"/>
      <c r="EY205" s="109"/>
      <c r="EZ205" s="109"/>
      <c r="FA205" s="109"/>
      <c r="FB205" s="109"/>
      <c r="FC205" s="109"/>
      <c r="FD205" s="109"/>
      <c r="FE205" s="109"/>
      <c r="FF205" s="109"/>
      <c r="FG205" s="109"/>
      <c r="FH205" s="109"/>
      <c r="FI205" s="109"/>
      <c r="FJ205" s="109"/>
      <c r="FK205" s="109"/>
      <c r="FL205" s="109"/>
      <c r="FM205" s="109"/>
      <c r="FN205" s="109"/>
      <c r="FO205" s="109"/>
      <c r="FP205" s="109"/>
      <c r="FQ205" s="109"/>
      <c r="FR205" s="109"/>
      <c r="FS205" s="109"/>
      <c r="FT205" s="109"/>
      <c r="FU205" s="109"/>
      <c r="FV205" s="109"/>
      <c r="FW205" s="109"/>
      <c r="FX205" s="109"/>
      <c r="FY205" s="109"/>
      <c r="FZ205" s="109"/>
      <c r="GA205" s="109"/>
      <c r="GB205" s="109"/>
      <c r="GC205" s="109"/>
      <c r="GD205" s="109"/>
      <c r="GE205" s="109"/>
      <c r="GF205" s="109"/>
      <c r="GG205" s="109"/>
      <c r="GH205" s="109"/>
      <c r="GI205" s="109"/>
      <c r="GJ205" s="109"/>
      <c r="GK205" s="109"/>
      <c r="GL205" s="109"/>
      <c r="GM205" s="109"/>
      <c r="GN205" s="109"/>
      <c r="GO205" s="109"/>
      <c r="GP205" s="109"/>
      <c r="GQ205" s="109"/>
      <c r="GR205" s="109"/>
      <c r="GS205" s="109"/>
      <c r="GT205" s="109"/>
      <c r="GU205" s="109"/>
      <c r="GV205" s="109"/>
      <c r="GW205" s="109"/>
      <c r="GX205" s="109"/>
      <c r="GY205" s="109"/>
      <c r="GZ205" s="109"/>
      <c r="HA205" s="109"/>
      <c r="HB205" s="109"/>
      <c r="HC205" s="109"/>
      <c r="HD205" s="109"/>
      <c r="HE205" s="109"/>
      <c r="HF205" s="109"/>
      <c r="HG205" s="109"/>
      <c r="HH205" s="109"/>
      <c r="HI205" s="109"/>
      <c r="HJ205" s="109"/>
      <c r="HK205" s="109"/>
      <c r="HL205" s="109"/>
      <c r="HM205" s="109"/>
      <c r="HN205" s="109"/>
      <c r="HO205" s="109"/>
      <c r="HP205" s="109"/>
      <c r="HQ205" s="109"/>
      <c r="HR205" s="109"/>
      <c r="HS205" s="109"/>
      <c r="HT205" s="109"/>
      <c r="HU205" s="109"/>
      <c r="HV205" s="109"/>
      <c r="HW205" s="109"/>
      <c r="HX205" s="109"/>
      <c r="HY205" s="109"/>
      <c r="HZ205" s="109"/>
      <c r="IA205" s="109"/>
      <c r="IB205" s="109"/>
      <c r="IC205" s="109"/>
      <c r="ID205" s="109"/>
      <c r="IE205" s="109"/>
      <c r="IF205" s="109"/>
      <c r="IG205" s="109"/>
      <c r="IH205" s="109"/>
      <c r="II205" s="109"/>
      <c r="IJ205" s="109"/>
      <c r="IK205" s="109"/>
      <c r="IL205" s="109"/>
      <c r="IM205" s="109"/>
      <c r="IN205" s="109"/>
      <c r="IO205" s="109"/>
      <c r="IP205" s="109"/>
      <c r="IQ205" s="109"/>
      <c r="IR205" s="109"/>
      <c r="IS205" s="109"/>
      <c r="IT205" s="109"/>
      <c r="IU205" s="109"/>
      <c r="IV205" s="109"/>
      <c r="IW205" s="109"/>
      <c r="IX205" s="109"/>
      <c r="IY205" s="109"/>
      <c r="IZ205" s="109"/>
      <c r="JA205" s="109"/>
      <c r="JB205" s="109"/>
      <c r="JC205" s="109"/>
      <c r="JD205" s="109"/>
      <c r="JE205" s="109"/>
      <c r="JF205" s="109"/>
      <c r="JG205" s="109"/>
      <c r="JH205" s="109"/>
      <c r="JI205" s="109"/>
      <c r="JJ205" s="109"/>
      <c r="JK205" s="109"/>
      <c r="JL205" s="109"/>
      <c r="JM205" s="109"/>
      <c r="JN205" s="109"/>
      <c r="JO205" s="109"/>
      <c r="JP205" s="109"/>
      <c r="JQ205" s="109"/>
      <c r="JR205" s="109"/>
      <c r="JS205" s="109"/>
      <c r="JT205" s="109"/>
      <c r="JU205" s="109"/>
      <c r="JV205" s="109"/>
      <c r="JW205" s="109"/>
      <c r="JX205" s="109"/>
      <c r="JY205" s="109"/>
      <c r="JZ205" s="109"/>
      <c r="KA205" s="109"/>
      <c r="KB205" s="109"/>
      <c r="KC205" s="109"/>
      <c r="KD205" s="109"/>
      <c r="KE205" s="109"/>
      <c r="KF205" s="109"/>
      <c r="KG205" s="109"/>
      <c r="KH205" s="109"/>
      <c r="KI205" s="109"/>
      <c r="KJ205" s="109"/>
      <c r="KK205" s="109"/>
      <c r="KL205" s="109"/>
      <c r="KM205" s="109"/>
      <c r="KN205" s="109"/>
      <c r="KO205" s="109"/>
      <c r="KP205" s="109"/>
      <c r="KQ205" s="109"/>
      <c r="KR205" s="109"/>
      <c r="KS205" s="109"/>
      <c r="KT205" s="109"/>
      <c r="KU205" s="109"/>
      <c r="KV205" s="109"/>
      <c r="KW205" s="109"/>
      <c r="KX205" s="109"/>
      <c r="KY205" s="109"/>
      <c r="KZ205" s="109"/>
      <c r="LA205" s="109"/>
      <c r="LB205" s="109"/>
      <c r="LC205" s="109"/>
      <c r="LD205" s="109"/>
      <c r="LE205" s="109"/>
      <c r="LF205" s="109"/>
      <c r="LG205" s="109"/>
      <c r="LH205" s="109"/>
      <c r="LI205" s="109"/>
      <c r="LJ205" s="109"/>
      <c r="LK205" s="109"/>
      <c r="LL205" s="109"/>
      <c r="LM205" s="109"/>
      <c r="LN205" s="109"/>
      <c r="LO205" s="109"/>
      <c r="LP205" s="109"/>
      <c r="LQ205" s="109"/>
      <c r="LR205" s="109"/>
      <c r="LS205" s="109"/>
      <c r="LT205" s="109"/>
      <c r="LU205" s="109"/>
      <c r="LV205" s="109"/>
      <c r="LW205" s="109"/>
      <c r="LX205" s="109"/>
      <c r="LY205" s="109"/>
      <c r="LZ205" s="109"/>
      <c r="MA205" s="109"/>
      <c r="MB205" s="109"/>
      <c r="MC205" s="109"/>
      <c r="MD205" s="109"/>
      <c r="ME205" s="109"/>
      <c r="MF205" s="109"/>
      <c r="MG205" s="109"/>
      <c r="MH205" s="109"/>
      <c r="MI205" s="109"/>
      <c r="MJ205" s="109"/>
      <c r="MK205" s="109"/>
      <c r="ML205" s="109"/>
      <c r="MM205" s="109"/>
      <c r="MN205" s="109"/>
      <c r="MO205" s="109"/>
      <c r="MP205" s="109"/>
      <c r="MQ205" s="109"/>
      <c r="MR205" s="109"/>
      <c r="MS205" s="109"/>
      <c r="MT205" s="109"/>
      <c r="MU205" s="109"/>
      <c r="MV205" s="109"/>
      <c r="MW205" s="109"/>
      <c r="MX205" s="109"/>
      <c r="MY205" s="109"/>
      <c r="MZ205" s="109"/>
      <c r="NA205" s="109">
        <v>2</v>
      </c>
      <c r="NB205" s="109">
        <v>2</v>
      </c>
      <c r="NC205" s="109"/>
      <c r="ND205" s="109"/>
      <c r="NE205" s="109"/>
      <c r="NF205" s="109"/>
      <c r="NG205" s="109"/>
      <c r="NH205" s="109"/>
      <c r="NI205" s="109"/>
      <c r="NJ205" s="109">
        <v>1</v>
      </c>
      <c r="NK205" s="109"/>
      <c r="NL205" s="109"/>
      <c r="NM205" s="109"/>
      <c r="NN205" s="109"/>
      <c r="NO205" s="109"/>
      <c r="NP205" s="109"/>
      <c r="NQ205" s="109"/>
      <c r="NR205" s="109">
        <v>1</v>
      </c>
      <c r="NS205" s="109"/>
      <c r="NT205" s="109"/>
      <c r="NU205" s="109"/>
      <c r="NV205" s="109"/>
      <c r="NW205" s="109"/>
      <c r="NX205" s="109"/>
      <c r="NY205" s="109"/>
      <c r="NZ205" s="109"/>
      <c r="OA205" s="109"/>
      <c r="OB205" s="109"/>
      <c r="OC205" s="109"/>
      <c r="OD205" s="109"/>
      <c r="OE205" s="109"/>
      <c r="OF205" s="109"/>
      <c r="OG205" s="109"/>
      <c r="OH205" s="109"/>
      <c r="OI205" s="109"/>
      <c r="OJ205" s="109"/>
      <c r="OK205" s="109"/>
      <c r="OL205" s="109"/>
      <c r="OM205" s="109"/>
      <c r="ON205" s="109"/>
      <c r="OO205" s="109">
        <v>2</v>
      </c>
      <c r="OP205" s="109"/>
      <c r="OQ205" s="109"/>
      <c r="OR205" s="109"/>
      <c r="OS205" s="109"/>
      <c r="OT205" s="109"/>
      <c r="OU205" s="109"/>
      <c r="OV205" s="109"/>
      <c r="OW205" s="109"/>
      <c r="OX205" s="109"/>
      <c r="OY205" s="109"/>
      <c r="OZ205" s="109"/>
      <c r="PA205" s="109"/>
      <c r="PB205" s="109"/>
      <c r="PC205" s="109"/>
      <c r="PD205" s="109"/>
      <c r="PE205" s="109"/>
      <c r="PF205" s="109"/>
      <c r="PG205" s="109"/>
      <c r="PH205" s="109"/>
      <c r="PI205" s="109"/>
      <c r="PJ205" s="109"/>
      <c r="PK205" s="109"/>
      <c r="PL205" s="109"/>
      <c r="PM205" s="109"/>
      <c r="PN205" s="109"/>
      <c r="PO205" s="109"/>
      <c r="PP205" s="109"/>
      <c r="PQ205" s="109"/>
      <c r="PR205" s="109"/>
      <c r="PS205" s="109"/>
      <c r="PT205" s="109"/>
      <c r="PU205" s="109"/>
      <c r="PV205" s="109"/>
      <c r="PW205" s="109"/>
      <c r="PX205" s="109"/>
      <c r="PY205" s="109"/>
      <c r="PZ205" s="109"/>
      <c r="QA205" s="109"/>
      <c r="QB205" s="109"/>
      <c r="QC205" s="109"/>
      <c r="QD205" s="109"/>
      <c r="QE205" s="109"/>
      <c r="QF205" s="109"/>
      <c r="QG205" s="109"/>
      <c r="QH205" s="109"/>
      <c r="QI205" s="109"/>
      <c r="QJ205" s="109"/>
      <c r="QK205" s="23">
        <f t="shared" si="3"/>
        <v>8</v>
      </c>
      <c r="QL205" s="125"/>
      <c r="QM205" s="125"/>
      <c r="QN205" s="125">
        <v>656.77</v>
      </c>
      <c r="QO205" s="125"/>
      <c r="QP205" s="125"/>
      <c r="QQ205" s="125"/>
      <c r="QR205" s="125"/>
      <c r="QS205" s="130"/>
    </row>
    <row r="206" spans="1:461" s="5" customFormat="1" ht="12.75" customHeight="1" x14ac:dyDescent="0.2">
      <c r="A206" s="52">
        <v>44666</v>
      </c>
      <c r="B206" s="90" t="s">
        <v>496</v>
      </c>
      <c r="C206" s="107"/>
      <c r="D206" s="107"/>
      <c r="E206" s="108"/>
      <c r="F206" s="108"/>
      <c r="G206" s="108"/>
      <c r="H206" s="108"/>
      <c r="I206" s="108"/>
      <c r="J206" s="108"/>
      <c r="K206" s="108"/>
      <c r="L206" s="108"/>
      <c r="M206" s="108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109"/>
      <c r="BE206" s="109"/>
      <c r="BF206" s="109"/>
      <c r="BG206" s="109"/>
      <c r="BH206" s="109"/>
      <c r="BI206" s="109"/>
      <c r="BJ206" s="109"/>
      <c r="BK206" s="109"/>
      <c r="BL206" s="109"/>
      <c r="BM206" s="109"/>
      <c r="BN206" s="109"/>
      <c r="BO206" s="109"/>
      <c r="BP206" s="109"/>
      <c r="BQ206" s="109"/>
      <c r="BR206" s="109"/>
      <c r="BS206" s="109"/>
      <c r="BT206" s="109"/>
      <c r="BU206" s="109"/>
      <c r="BV206" s="109"/>
      <c r="BW206" s="109"/>
      <c r="BX206" s="109"/>
      <c r="BY206" s="109"/>
      <c r="BZ206" s="109"/>
      <c r="CA206" s="109"/>
      <c r="CB206" s="109"/>
      <c r="CC206" s="109"/>
      <c r="CD206" s="109"/>
      <c r="CE206" s="109"/>
      <c r="CF206" s="109"/>
      <c r="CG206" s="109"/>
      <c r="CH206" s="109"/>
      <c r="CI206" s="109"/>
      <c r="CJ206" s="109"/>
      <c r="CK206" s="109"/>
      <c r="CL206" s="109"/>
      <c r="CM206" s="109"/>
      <c r="CN206" s="109"/>
      <c r="CO206" s="109"/>
      <c r="CP206" s="109"/>
      <c r="CQ206" s="109"/>
      <c r="CR206" s="109"/>
      <c r="CS206" s="109"/>
      <c r="CT206" s="109"/>
      <c r="CU206" s="109"/>
      <c r="CV206" s="109"/>
      <c r="CW206" s="109"/>
      <c r="CX206" s="109"/>
      <c r="CY206" s="109"/>
      <c r="CZ206" s="109"/>
      <c r="DA206" s="109"/>
      <c r="DB206" s="109"/>
      <c r="DC206" s="109"/>
      <c r="DD206" s="109"/>
      <c r="DE206" s="109"/>
      <c r="DF206" s="109"/>
      <c r="DG206" s="109"/>
      <c r="DH206" s="109"/>
      <c r="DI206" s="109"/>
      <c r="DJ206" s="109"/>
      <c r="DK206" s="109"/>
      <c r="DL206" s="109"/>
      <c r="DM206" s="109"/>
      <c r="DN206" s="109"/>
      <c r="DO206" s="109"/>
      <c r="DP206" s="109"/>
      <c r="DQ206" s="109"/>
      <c r="DR206" s="109"/>
      <c r="DS206" s="109"/>
      <c r="DT206" s="109"/>
      <c r="DU206" s="109"/>
      <c r="DV206" s="109"/>
      <c r="DW206" s="109"/>
      <c r="DX206" s="109"/>
      <c r="DY206" s="109"/>
      <c r="DZ206" s="109"/>
      <c r="EA206" s="109"/>
      <c r="EB206" s="109"/>
      <c r="EC206" s="109"/>
      <c r="ED206" s="109"/>
      <c r="EE206" s="109"/>
      <c r="EF206" s="109"/>
      <c r="EG206" s="109"/>
      <c r="EH206" s="109"/>
      <c r="EI206" s="109"/>
      <c r="EJ206" s="109"/>
      <c r="EK206" s="109"/>
      <c r="EL206" s="109"/>
      <c r="EM206" s="109"/>
      <c r="EN206" s="109"/>
      <c r="EO206" s="109"/>
      <c r="EP206" s="109"/>
      <c r="EQ206" s="109"/>
      <c r="ER206" s="109"/>
      <c r="ES206" s="109"/>
      <c r="ET206" s="109"/>
      <c r="EU206" s="109"/>
      <c r="EV206" s="109"/>
      <c r="EW206" s="109"/>
      <c r="EX206" s="109"/>
      <c r="EY206" s="109"/>
      <c r="EZ206" s="109"/>
      <c r="FA206" s="109"/>
      <c r="FB206" s="109"/>
      <c r="FC206" s="109"/>
      <c r="FD206" s="109"/>
      <c r="FE206" s="109"/>
      <c r="FF206" s="109"/>
      <c r="FG206" s="109"/>
      <c r="FH206" s="109"/>
      <c r="FI206" s="109"/>
      <c r="FJ206" s="109"/>
      <c r="FK206" s="109"/>
      <c r="FL206" s="109"/>
      <c r="FM206" s="109"/>
      <c r="FN206" s="109"/>
      <c r="FO206" s="109"/>
      <c r="FP206" s="109"/>
      <c r="FQ206" s="109"/>
      <c r="FR206" s="109"/>
      <c r="FS206" s="109"/>
      <c r="FT206" s="109"/>
      <c r="FU206" s="109"/>
      <c r="FV206" s="109"/>
      <c r="FW206" s="109"/>
      <c r="FX206" s="109"/>
      <c r="FY206" s="109"/>
      <c r="FZ206" s="109"/>
      <c r="GA206" s="109"/>
      <c r="GB206" s="109"/>
      <c r="GC206" s="109"/>
      <c r="GD206" s="109"/>
      <c r="GE206" s="109"/>
      <c r="GF206" s="109"/>
      <c r="GG206" s="109"/>
      <c r="GH206" s="109"/>
      <c r="GI206" s="109"/>
      <c r="GJ206" s="109"/>
      <c r="GK206" s="109"/>
      <c r="GL206" s="109"/>
      <c r="GM206" s="109"/>
      <c r="GN206" s="109"/>
      <c r="GO206" s="109"/>
      <c r="GP206" s="109"/>
      <c r="GQ206" s="109"/>
      <c r="GR206" s="109"/>
      <c r="GS206" s="109"/>
      <c r="GT206" s="109"/>
      <c r="GU206" s="109"/>
      <c r="GV206" s="109"/>
      <c r="GW206" s="109"/>
      <c r="GX206" s="109"/>
      <c r="GY206" s="109"/>
      <c r="GZ206" s="109"/>
      <c r="HA206" s="109"/>
      <c r="HB206" s="109"/>
      <c r="HC206" s="109"/>
      <c r="HD206" s="109"/>
      <c r="HE206" s="109"/>
      <c r="HF206" s="109"/>
      <c r="HG206" s="109"/>
      <c r="HH206" s="109"/>
      <c r="HI206" s="109"/>
      <c r="HJ206" s="109"/>
      <c r="HK206" s="109"/>
      <c r="HL206" s="109"/>
      <c r="HM206" s="109"/>
      <c r="HN206" s="109"/>
      <c r="HO206" s="109"/>
      <c r="HP206" s="109"/>
      <c r="HQ206" s="109"/>
      <c r="HR206" s="109"/>
      <c r="HS206" s="109"/>
      <c r="HT206" s="109"/>
      <c r="HU206" s="109"/>
      <c r="HV206" s="109"/>
      <c r="HW206" s="109"/>
      <c r="HX206" s="109"/>
      <c r="HY206" s="109"/>
      <c r="HZ206" s="109"/>
      <c r="IA206" s="109"/>
      <c r="IB206" s="109"/>
      <c r="IC206" s="109"/>
      <c r="ID206" s="109"/>
      <c r="IE206" s="109"/>
      <c r="IF206" s="109"/>
      <c r="IG206" s="109"/>
      <c r="IH206" s="109"/>
      <c r="II206" s="109"/>
      <c r="IJ206" s="109"/>
      <c r="IK206" s="109"/>
      <c r="IL206" s="109"/>
      <c r="IM206" s="109"/>
      <c r="IN206" s="109"/>
      <c r="IO206" s="109"/>
      <c r="IP206" s="109"/>
      <c r="IQ206" s="109"/>
      <c r="IR206" s="109"/>
      <c r="IS206" s="109"/>
      <c r="IT206" s="109"/>
      <c r="IU206" s="109"/>
      <c r="IV206" s="109"/>
      <c r="IW206" s="109"/>
      <c r="IX206" s="109"/>
      <c r="IY206" s="109"/>
      <c r="IZ206" s="109"/>
      <c r="JA206" s="109"/>
      <c r="JB206" s="109"/>
      <c r="JC206" s="109"/>
      <c r="JD206" s="109"/>
      <c r="JE206" s="109"/>
      <c r="JF206" s="109"/>
      <c r="JG206" s="109"/>
      <c r="JH206" s="109"/>
      <c r="JI206" s="109"/>
      <c r="JJ206" s="109"/>
      <c r="JK206" s="109"/>
      <c r="JL206" s="109"/>
      <c r="JM206" s="109"/>
      <c r="JN206" s="109"/>
      <c r="JO206" s="109"/>
      <c r="JP206" s="109"/>
      <c r="JQ206" s="109"/>
      <c r="JR206" s="109"/>
      <c r="JS206" s="109"/>
      <c r="JT206" s="109"/>
      <c r="JU206" s="109"/>
      <c r="JV206" s="109"/>
      <c r="JW206" s="109"/>
      <c r="JX206" s="109"/>
      <c r="JY206" s="109"/>
      <c r="JZ206" s="109"/>
      <c r="KA206" s="109"/>
      <c r="KB206" s="109"/>
      <c r="KC206" s="109"/>
      <c r="KD206" s="109"/>
      <c r="KE206" s="109"/>
      <c r="KF206" s="109"/>
      <c r="KG206" s="109"/>
      <c r="KH206" s="109"/>
      <c r="KI206" s="109"/>
      <c r="KJ206" s="109"/>
      <c r="KK206" s="109"/>
      <c r="KL206" s="109"/>
      <c r="KM206" s="109"/>
      <c r="KN206" s="109"/>
      <c r="KO206" s="109"/>
      <c r="KP206" s="109"/>
      <c r="KQ206" s="109"/>
      <c r="KR206" s="109"/>
      <c r="KS206" s="109"/>
      <c r="KT206" s="109"/>
      <c r="KU206" s="109"/>
      <c r="KV206" s="109"/>
      <c r="KW206" s="109"/>
      <c r="KX206" s="109"/>
      <c r="KY206" s="109"/>
      <c r="KZ206" s="109"/>
      <c r="LA206" s="109"/>
      <c r="LB206" s="109"/>
      <c r="LC206" s="109"/>
      <c r="LD206" s="109"/>
      <c r="LE206" s="109"/>
      <c r="LF206" s="109"/>
      <c r="LG206" s="109"/>
      <c r="LH206" s="109"/>
      <c r="LI206" s="109"/>
      <c r="LJ206" s="109"/>
      <c r="LK206" s="109"/>
      <c r="LL206" s="109"/>
      <c r="LM206" s="109"/>
      <c r="LN206" s="109"/>
      <c r="LO206" s="109"/>
      <c r="LP206" s="109"/>
      <c r="LQ206" s="109"/>
      <c r="LR206" s="109"/>
      <c r="LS206" s="109"/>
      <c r="LT206" s="109"/>
      <c r="LU206" s="109"/>
      <c r="LV206" s="109"/>
      <c r="LW206" s="109"/>
      <c r="LX206" s="109"/>
      <c r="LY206" s="109">
        <v>1</v>
      </c>
      <c r="LZ206" s="109"/>
      <c r="MA206" s="109"/>
      <c r="MB206" s="109"/>
      <c r="MC206" s="109"/>
      <c r="MD206" s="109"/>
      <c r="ME206" s="109"/>
      <c r="MF206" s="109"/>
      <c r="MG206" s="109"/>
      <c r="MH206" s="109">
        <v>1</v>
      </c>
      <c r="MI206" s="109"/>
      <c r="MJ206" s="109"/>
      <c r="MK206" s="109"/>
      <c r="ML206" s="109"/>
      <c r="MM206" s="109"/>
      <c r="MN206" s="109"/>
      <c r="MO206" s="109"/>
      <c r="MP206" s="109"/>
      <c r="MQ206" s="109"/>
      <c r="MR206" s="109"/>
      <c r="MS206" s="109"/>
      <c r="MT206" s="109"/>
      <c r="MU206" s="109"/>
      <c r="MV206" s="109"/>
      <c r="MW206" s="109"/>
      <c r="MX206" s="109"/>
      <c r="MY206" s="109"/>
      <c r="MZ206" s="109"/>
      <c r="NA206" s="109"/>
      <c r="NB206" s="109"/>
      <c r="NC206" s="109"/>
      <c r="ND206" s="109"/>
      <c r="NE206" s="109"/>
      <c r="NF206" s="109"/>
      <c r="NG206" s="109"/>
      <c r="NH206" s="109"/>
      <c r="NI206" s="109"/>
      <c r="NJ206" s="109"/>
      <c r="NK206" s="109"/>
      <c r="NL206" s="109"/>
      <c r="NM206" s="109"/>
      <c r="NN206" s="109"/>
      <c r="NO206" s="109"/>
      <c r="NP206" s="109"/>
      <c r="NQ206" s="109"/>
      <c r="NR206" s="109"/>
      <c r="NS206" s="109"/>
      <c r="NT206" s="109"/>
      <c r="NU206" s="109"/>
      <c r="NV206" s="109"/>
      <c r="NW206" s="109"/>
      <c r="NX206" s="109"/>
      <c r="NY206" s="109"/>
      <c r="NZ206" s="109"/>
      <c r="OA206" s="109"/>
      <c r="OB206" s="109"/>
      <c r="OC206" s="109"/>
      <c r="OD206" s="109"/>
      <c r="OE206" s="109"/>
      <c r="OF206" s="109"/>
      <c r="OG206" s="109"/>
      <c r="OH206" s="109"/>
      <c r="OI206" s="109"/>
      <c r="OJ206" s="109"/>
      <c r="OK206" s="109"/>
      <c r="OL206" s="109"/>
      <c r="OM206" s="109"/>
      <c r="ON206" s="109"/>
      <c r="OO206" s="109"/>
      <c r="OP206" s="109"/>
      <c r="OQ206" s="109"/>
      <c r="OR206" s="109"/>
      <c r="OS206" s="109"/>
      <c r="OT206" s="109"/>
      <c r="OU206" s="109"/>
      <c r="OV206" s="109"/>
      <c r="OW206" s="109"/>
      <c r="OX206" s="109"/>
      <c r="OY206" s="109"/>
      <c r="OZ206" s="109"/>
      <c r="PA206" s="109"/>
      <c r="PB206" s="109"/>
      <c r="PC206" s="109"/>
      <c r="PD206" s="109"/>
      <c r="PE206" s="109"/>
      <c r="PF206" s="109"/>
      <c r="PG206" s="109"/>
      <c r="PH206" s="109"/>
      <c r="PI206" s="109"/>
      <c r="PJ206" s="109">
        <v>5</v>
      </c>
      <c r="PK206" s="109"/>
      <c r="PL206" s="109"/>
      <c r="PM206" s="109"/>
      <c r="PN206" s="109"/>
      <c r="PO206" s="109"/>
      <c r="PP206" s="109"/>
      <c r="PQ206" s="109"/>
      <c r="PR206" s="109"/>
      <c r="PS206" s="109"/>
      <c r="PT206" s="109"/>
      <c r="PU206" s="109"/>
      <c r="PV206" s="109"/>
      <c r="PW206" s="109"/>
      <c r="PX206" s="109"/>
      <c r="PY206" s="109"/>
      <c r="PZ206" s="109"/>
      <c r="QA206" s="109"/>
      <c r="QB206" s="109"/>
      <c r="QC206" s="109"/>
      <c r="QD206" s="109"/>
      <c r="QE206" s="109"/>
      <c r="QF206" s="109"/>
      <c r="QG206" s="109"/>
      <c r="QH206" s="109"/>
      <c r="QI206" s="109"/>
      <c r="QJ206" s="109"/>
      <c r="QK206" s="23">
        <f t="shared" si="3"/>
        <v>7</v>
      </c>
      <c r="QL206" s="125"/>
      <c r="QM206" s="125"/>
      <c r="QN206" s="125"/>
      <c r="QO206" s="125">
        <v>855.56</v>
      </c>
      <c r="QP206" s="125"/>
      <c r="QQ206" s="125"/>
      <c r="QR206" s="125"/>
      <c r="QS206" s="130"/>
    </row>
    <row r="207" spans="1:461" s="5" customFormat="1" ht="12.75" customHeight="1" x14ac:dyDescent="0.2">
      <c r="A207" s="52">
        <v>44666</v>
      </c>
      <c r="B207" s="98" t="s">
        <v>251</v>
      </c>
      <c r="C207" s="107"/>
      <c r="D207" s="107"/>
      <c r="E207" s="108"/>
      <c r="F207" s="108"/>
      <c r="G207" s="108"/>
      <c r="H207" s="108"/>
      <c r="I207" s="108"/>
      <c r="J207" s="108"/>
      <c r="K207" s="108"/>
      <c r="L207" s="108"/>
      <c r="M207" s="108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109"/>
      <c r="BE207" s="109"/>
      <c r="BF207" s="109"/>
      <c r="BG207" s="109"/>
      <c r="BH207" s="109"/>
      <c r="BI207" s="109"/>
      <c r="BJ207" s="109"/>
      <c r="BK207" s="109"/>
      <c r="BL207" s="109"/>
      <c r="BM207" s="109"/>
      <c r="BN207" s="109"/>
      <c r="BO207" s="109"/>
      <c r="BP207" s="109"/>
      <c r="BQ207" s="109"/>
      <c r="BR207" s="109"/>
      <c r="BS207" s="109"/>
      <c r="BT207" s="109"/>
      <c r="BU207" s="109"/>
      <c r="BV207" s="109"/>
      <c r="BW207" s="109"/>
      <c r="BX207" s="109"/>
      <c r="BY207" s="109"/>
      <c r="BZ207" s="109"/>
      <c r="CA207" s="109"/>
      <c r="CB207" s="109"/>
      <c r="CC207" s="109"/>
      <c r="CD207" s="109"/>
      <c r="CE207" s="109"/>
      <c r="CF207" s="109"/>
      <c r="CG207" s="109"/>
      <c r="CH207" s="109"/>
      <c r="CI207" s="109"/>
      <c r="CJ207" s="109"/>
      <c r="CK207" s="109"/>
      <c r="CL207" s="109"/>
      <c r="CM207" s="109"/>
      <c r="CN207" s="109"/>
      <c r="CO207" s="109"/>
      <c r="CP207" s="109"/>
      <c r="CQ207" s="109"/>
      <c r="CR207" s="109"/>
      <c r="CS207" s="109"/>
      <c r="CT207" s="109"/>
      <c r="CU207" s="109"/>
      <c r="CV207" s="109"/>
      <c r="CW207" s="109"/>
      <c r="CX207" s="109"/>
      <c r="CY207" s="109"/>
      <c r="CZ207" s="109"/>
      <c r="DA207" s="109"/>
      <c r="DB207" s="109"/>
      <c r="DC207" s="109"/>
      <c r="DD207" s="109"/>
      <c r="DE207" s="109"/>
      <c r="DF207" s="109"/>
      <c r="DG207" s="109"/>
      <c r="DH207" s="109"/>
      <c r="DI207" s="109"/>
      <c r="DJ207" s="109"/>
      <c r="DK207" s="109"/>
      <c r="DL207" s="109"/>
      <c r="DM207" s="109"/>
      <c r="DN207" s="109"/>
      <c r="DO207" s="109"/>
      <c r="DP207" s="109"/>
      <c r="DQ207" s="109"/>
      <c r="DR207" s="109"/>
      <c r="DS207" s="109"/>
      <c r="DT207" s="109"/>
      <c r="DU207" s="109"/>
      <c r="DV207" s="109"/>
      <c r="DW207" s="109"/>
      <c r="DX207" s="109"/>
      <c r="DY207" s="109"/>
      <c r="DZ207" s="109"/>
      <c r="EA207" s="109"/>
      <c r="EB207" s="109"/>
      <c r="EC207" s="109"/>
      <c r="ED207" s="109"/>
      <c r="EE207" s="109"/>
      <c r="EF207" s="109"/>
      <c r="EG207" s="109"/>
      <c r="EH207" s="109"/>
      <c r="EI207" s="109"/>
      <c r="EJ207" s="109"/>
      <c r="EK207" s="109"/>
      <c r="EL207" s="109"/>
      <c r="EM207" s="109"/>
      <c r="EN207" s="109"/>
      <c r="EO207" s="109"/>
      <c r="EP207" s="109"/>
      <c r="EQ207" s="109"/>
      <c r="ER207" s="109"/>
      <c r="ES207" s="109"/>
      <c r="ET207" s="109"/>
      <c r="EU207" s="109"/>
      <c r="EV207" s="109"/>
      <c r="EW207" s="109"/>
      <c r="EX207" s="109"/>
      <c r="EY207" s="109"/>
      <c r="EZ207" s="109"/>
      <c r="FA207" s="109"/>
      <c r="FB207" s="109"/>
      <c r="FC207" s="109"/>
      <c r="FD207" s="109"/>
      <c r="FE207" s="109"/>
      <c r="FF207" s="109"/>
      <c r="FG207" s="109"/>
      <c r="FH207" s="109"/>
      <c r="FI207" s="109"/>
      <c r="FJ207" s="109"/>
      <c r="FK207" s="109"/>
      <c r="FL207" s="109"/>
      <c r="FM207" s="109"/>
      <c r="FN207" s="109"/>
      <c r="FO207" s="109"/>
      <c r="FP207" s="109"/>
      <c r="FQ207" s="109"/>
      <c r="FR207" s="109"/>
      <c r="FS207" s="109"/>
      <c r="FT207" s="109"/>
      <c r="FU207" s="109"/>
      <c r="FV207" s="109"/>
      <c r="FW207" s="109"/>
      <c r="FX207" s="109"/>
      <c r="FY207" s="109"/>
      <c r="FZ207" s="109"/>
      <c r="GA207" s="109"/>
      <c r="GB207" s="109"/>
      <c r="GC207" s="109"/>
      <c r="GD207" s="109"/>
      <c r="GE207" s="109"/>
      <c r="GF207" s="109"/>
      <c r="GG207" s="109"/>
      <c r="GH207" s="109"/>
      <c r="GI207" s="109"/>
      <c r="GJ207" s="109"/>
      <c r="GK207" s="109"/>
      <c r="GL207" s="109"/>
      <c r="GM207" s="109"/>
      <c r="GN207" s="109"/>
      <c r="GO207" s="109"/>
      <c r="GP207" s="109"/>
      <c r="GQ207" s="109"/>
      <c r="GR207" s="109"/>
      <c r="GS207" s="109"/>
      <c r="GT207" s="109"/>
      <c r="GU207" s="109"/>
      <c r="GV207" s="109"/>
      <c r="GW207" s="109"/>
      <c r="GX207" s="109"/>
      <c r="GY207" s="109"/>
      <c r="GZ207" s="109"/>
      <c r="HA207" s="109"/>
      <c r="HB207" s="109"/>
      <c r="HC207" s="109"/>
      <c r="HD207" s="109"/>
      <c r="HE207" s="109"/>
      <c r="HF207" s="109"/>
      <c r="HG207" s="109"/>
      <c r="HH207" s="109"/>
      <c r="HI207" s="109"/>
      <c r="HJ207" s="109"/>
      <c r="HK207" s="109"/>
      <c r="HL207" s="109"/>
      <c r="HM207" s="109"/>
      <c r="HN207" s="109"/>
      <c r="HO207" s="109"/>
      <c r="HP207" s="109"/>
      <c r="HQ207" s="109"/>
      <c r="HR207" s="109"/>
      <c r="HS207" s="109"/>
      <c r="HT207" s="109"/>
      <c r="HU207" s="109"/>
      <c r="HV207" s="109"/>
      <c r="HW207" s="109"/>
      <c r="HX207" s="109"/>
      <c r="HY207" s="109"/>
      <c r="HZ207" s="109"/>
      <c r="IA207" s="109"/>
      <c r="IB207" s="109"/>
      <c r="IC207" s="109"/>
      <c r="ID207" s="109"/>
      <c r="IE207" s="109"/>
      <c r="IF207" s="109"/>
      <c r="IG207" s="109"/>
      <c r="IH207" s="109"/>
      <c r="II207" s="109"/>
      <c r="IJ207" s="109"/>
      <c r="IK207" s="109"/>
      <c r="IL207" s="109"/>
      <c r="IM207" s="109"/>
      <c r="IN207" s="109"/>
      <c r="IO207" s="109"/>
      <c r="IP207" s="109"/>
      <c r="IQ207" s="109"/>
      <c r="IR207" s="109"/>
      <c r="IS207" s="109"/>
      <c r="IT207" s="109"/>
      <c r="IU207" s="109"/>
      <c r="IV207" s="109"/>
      <c r="IW207" s="109"/>
      <c r="IX207" s="109"/>
      <c r="IY207" s="109"/>
      <c r="IZ207" s="109"/>
      <c r="JA207" s="109"/>
      <c r="JB207" s="109"/>
      <c r="JC207" s="109"/>
      <c r="JD207" s="109"/>
      <c r="JE207" s="109"/>
      <c r="JF207" s="109"/>
      <c r="JG207" s="109"/>
      <c r="JH207" s="109"/>
      <c r="JI207" s="109"/>
      <c r="JJ207" s="109"/>
      <c r="JK207" s="109"/>
      <c r="JL207" s="109"/>
      <c r="JM207" s="109"/>
      <c r="JN207" s="109"/>
      <c r="JO207" s="109"/>
      <c r="JP207" s="109"/>
      <c r="JQ207" s="109"/>
      <c r="JR207" s="109"/>
      <c r="JS207" s="109"/>
      <c r="JT207" s="109"/>
      <c r="JU207" s="109"/>
      <c r="JV207" s="109"/>
      <c r="JW207" s="109"/>
      <c r="JX207" s="109"/>
      <c r="JY207" s="109"/>
      <c r="JZ207" s="109"/>
      <c r="KA207" s="109"/>
      <c r="KB207" s="109"/>
      <c r="KC207" s="109"/>
      <c r="KD207" s="109"/>
      <c r="KE207" s="109"/>
      <c r="KF207" s="109"/>
      <c r="KG207" s="109"/>
      <c r="KH207" s="109"/>
      <c r="KI207" s="109"/>
      <c r="KJ207" s="109"/>
      <c r="KK207" s="109"/>
      <c r="KL207" s="109"/>
      <c r="KM207" s="109"/>
      <c r="KN207" s="109"/>
      <c r="KO207" s="109"/>
      <c r="KP207" s="109"/>
      <c r="KQ207" s="109"/>
      <c r="KR207" s="109"/>
      <c r="KS207" s="109"/>
      <c r="KT207" s="109"/>
      <c r="KU207" s="109"/>
      <c r="KV207" s="109"/>
      <c r="KW207" s="109"/>
      <c r="KX207" s="109"/>
      <c r="KY207" s="109"/>
      <c r="KZ207" s="109"/>
      <c r="LA207" s="109"/>
      <c r="LB207" s="109"/>
      <c r="LC207" s="109"/>
      <c r="LD207" s="109"/>
      <c r="LE207" s="109"/>
      <c r="LF207" s="109"/>
      <c r="LG207" s="109"/>
      <c r="LH207" s="109"/>
      <c r="LI207" s="109"/>
      <c r="LJ207" s="109"/>
      <c r="LK207" s="109"/>
      <c r="LL207" s="109"/>
      <c r="LM207" s="109"/>
      <c r="LN207" s="109"/>
      <c r="LO207" s="109"/>
      <c r="LP207" s="109"/>
      <c r="LQ207" s="109"/>
      <c r="LR207" s="109"/>
      <c r="LS207" s="109"/>
      <c r="LT207" s="109"/>
      <c r="LU207" s="109"/>
      <c r="LV207" s="109"/>
      <c r="LW207" s="109"/>
      <c r="LX207" s="109"/>
      <c r="LY207" s="109"/>
      <c r="LZ207" s="109"/>
      <c r="MA207" s="109"/>
      <c r="MB207" s="109"/>
      <c r="MC207" s="109"/>
      <c r="MD207" s="109"/>
      <c r="ME207" s="109"/>
      <c r="MF207" s="109"/>
      <c r="MG207" s="109"/>
      <c r="MH207" s="109"/>
      <c r="MI207" s="109"/>
      <c r="MJ207" s="109"/>
      <c r="MK207" s="109"/>
      <c r="ML207" s="109"/>
      <c r="MM207" s="109"/>
      <c r="MN207" s="109"/>
      <c r="MO207" s="109"/>
      <c r="MP207" s="109"/>
      <c r="MQ207" s="109"/>
      <c r="MR207" s="109"/>
      <c r="MS207" s="109"/>
      <c r="MT207" s="109"/>
      <c r="MU207" s="109"/>
      <c r="MV207" s="109"/>
      <c r="MW207" s="109"/>
      <c r="MX207" s="109"/>
      <c r="MY207" s="109"/>
      <c r="MZ207" s="109"/>
      <c r="NA207" s="109"/>
      <c r="NB207" s="109"/>
      <c r="NC207" s="109"/>
      <c r="ND207" s="109"/>
      <c r="NE207" s="109"/>
      <c r="NF207" s="109"/>
      <c r="NG207" s="109"/>
      <c r="NH207" s="109"/>
      <c r="NI207" s="109"/>
      <c r="NJ207" s="109"/>
      <c r="NK207" s="109"/>
      <c r="NL207" s="109"/>
      <c r="NM207" s="109"/>
      <c r="NN207" s="109"/>
      <c r="NO207" s="109"/>
      <c r="NP207" s="109"/>
      <c r="NQ207" s="109"/>
      <c r="NR207" s="109"/>
      <c r="NS207" s="109"/>
      <c r="NT207" s="109"/>
      <c r="NU207" s="109"/>
      <c r="NV207" s="109"/>
      <c r="NW207" s="109"/>
      <c r="NX207" s="109"/>
      <c r="NY207" s="109"/>
      <c r="NZ207" s="109"/>
      <c r="OA207" s="109"/>
      <c r="OB207" s="109"/>
      <c r="OC207" s="109"/>
      <c r="OD207" s="109"/>
      <c r="OE207" s="109"/>
      <c r="OF207" s="109"/>
      <c r="OG207" s="109"/>
      <c r="OH207" s="109"/>
      <c r="OI207" s="109"/>
      <c r="OJ207" s="109"/>
      <c r="OK207" s="109"/>
      <c r="OL207" s="109"/>
      <c r="OM207" s="109"/>
      <c r="ON207" s="109"/>
      <c r="OO207" s="109"/>
      <c r="OP207" s="109"/>
      <c r="OQ207" s="109"/>
      <c r="OR207" s="109"/>
      <c r="OS207" s="109"/>
      <c r="OT207" s="109"/>
      <c r="OU207" s="109"/>
      <c r="OV207" s="109"/>
      <c r="OW207" s="109"/>
      <c r="OX207" s="109">
        <v>1</v>
      </c>
      <c r="OY207" s="109"/>
      <c r="OZ207" s="109"/>
      <c r="PA207" s="109"/>
      <c r="PB207" s="109"/>
      <c r="PC207" s="109"/>
      <c r="PD207" s="109"/>
      <c r="PE207" s="109"/>
      <c r="PF207" s="109"/>
      <c r="PG207" s="109"/>
      <c r="PH207" s="109"/>
      <c r="PI207" s="109"/>
      <c r="PJ207" s="109"/>
      <c r="PK207" s="109"/>
      <c r="PL207" s="109"/>
      <c r="PM207" s="109"/>
      <c r="PN207" s="109"/>
      <c r="PO207" s="109"/>
      <c r="PP207" s="109"/>
      <c r="PQ207" s="109"/>
      <c r="PR207" s="109"/>
      <c r="PS207" s="109"/>
      <c r="PT207" s="109"/>
      <c r="PU207" s="109"/>
      <c r="PV207" s="109"/>
      <c r="PW207" s="109"/>
      <c r="PX207" s="109"/>
      <c r="PY207" s="109"/>
      <c r="PZ207" s="109"/>
      <c r="QA207" s="109"/>
      <c r="QB207" s="109"/>
      <c r="QC207" s="109"/>
      <c r="QD207" s="109"/>
      <c r="QE207" s="109"/>
      <c r="QF207" s="109"/>
      <c r="QG207" s="109"/>
      <c r="QH207" s="109"/>
      <c r="QI207" s="109"/>
      <c r="QJ207" s="109"/>
      <c r="QK207" s="23">
        <f t="shared" si="3"/>
        <v>1</v>
      </c>
      <c r="QL207" s="125"/>
      <c r="QM207" s="125"/>
      <c r="QN207" s="125"/>
      <c r="QO207" s="125">
        <f>167.9+336.2+163.8</f>
        <v>667.90000000000009</v>
      </c>
      <c r="QP207" s="125"/>
      <c r="QQ207" s="125"/>
      <c r="QR207" s="125"/>
      <c r="QS207" s="130"/>
    </row>
    <row r="208" spans="1:461" s="5" customFormat="1" ht="12.75" customHeight="1" x14ac:dyDescent="0.2">
      <c r="A208" s="52">
        <v>44666</v>
      </c>
      <c r="B208" s="98" t="s">
        <v>439</v>
      </c>
      <c r="C208" s="107"/>
      <c r="D208" s="107"/>
      <c r="E208" s="108"/>
      <c r="F208" s="108"/>
      <c r="G208" s="108"/>
      <c r="H208" s="108"/>
      <c r="I208" s="108"/>
      <c r="J208" s="108"/>
      <c r="K208" s="108"/>
      <c r="L208" s="108"/>
      <c r="M208" s="108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 s="109"/>
      <c r="BG208" s="109"/>
      <c r="BH208" s="109"/>
      <c r="BI208" s="109"/>
      <c r="BJ208" s="109"/>
      <c r="BK208" s="109"/>
      <c r="BL208" s="109"/>
      <c r="BM208" s="109"/>
      <c r="BN208" s="109"/>
      <c r="BO208" s="109"/>
      <c r="BP208" s="109"/>
      <c r="BQ208" s="109"/>
      <c r="BR208" s="109"/>
      <c r="BS208" s="109"/>
      <c r="BT208" s="109"/>
      <c r="BU208" s="109"/>
      <c r="BV208" s="109"/>
      <c r="BW208" s="109"/>
      <c r="BX208" s="109"/>
      <c r="BY208" s="109"/>
      <c r="BZ208" s="109"/>
      <c r="CA208" s="109"/>
      <c r="CB208" s="109"/>
      <c r="CC208" s="109"/>
      <c r="CD208" s="109"/>
      <c r="CE208" s="109"/>
      <c r="CF208" s="109"/>
      <c r="CG208" s="109"/>
      <c r="CH208" s="109"/>
      <c r="CI208" s="109"/>
      <c r="CJ208" s="109"/>
      <c r="CK208" s="109"/>
      <c r="CL208" s="109"/>
      <c r="CM208" s="109"/>
      <c r="CN208" s="109"/>
      <c r="CO208" s="109"/>
      <c r="CP208" s="109"/>
      <c r="CQ208" s="109"/>
      <c r="CR208" s="109"/>
      <c r="CS208" s="109"/>
      <c r="CT208" s="109"/>
      <c r="CU208" s="109"/>
      <c r="CV208" s="109"/>
      <c r="CW208" s="109"/>
      <c r="CX208" s="109"/>
      <c r="CY208" s="109"/>
      <c r="CZ208" s="109"/>
      <c r="DA208" s="109"/>
      <c r="DB208" s="109"/>
      <c r="DC208" s="109"/>
      <c r="DD208" s="109"/>
      <c r="DE208" s="109"/>
      <c r="DF208" s="109"/>
      <c r="DG208" s="109"/>
      <c r="DH208" s="109"/>
      <c r="DI208" s="109"/>
      <c r="DJ208" s="109"/>
      <c r="DK208" s="109"/>
      <c r="DL208" s="109"/>
      <c r="DM208" s="109"/>
      <c r="DN208" s="109"/>
      <c r="DO208" s="109"/>
      <c r="DP208" s="109"/>
      <c r="DQ208" s="109"/>
      <c r="DR208" s="109"/>
      <c r="DS208" s="109"/>
      <c r="DT208" s="109"/>
      <c r="DU208" s="109"/>
      <c r="DV208" s="109"/>
      <c r="DW208" s="109"/>
      <c r="DX208" s="109"/>
      <c r="DY208" s="109"/>
      <c r="DZ208" s="109"/>
      <c r="EA208" s="109"/>
      <c r="EB208" s="109"/>
      <c r="EC208" s="109"/>
      <c r="ED208" s="109"/>
      <c r="EE208" s="109"/>
      <c r="EF208" s="109"/>
      <c r="EG208" s="109"/>
      <c r="EH208" s="109"/>
      <c r="EI208" s="109"/>
      <c r="EJ208" s="109"/>
      <c r="EK208" s="109"/>
      <c r="EL208" s="109"/>
      <c r="EM208" s="109"/>
      <c r="EN208" s="109"/>
      <c r="EO208" s="109"/>
      <c r="EP208" s="109"/>
      <c r="EQ208" s="109"/>
      <c r="ER208" s="109"/>
      <c r="ES208" s="109"/>
      <c r="ET208" s="109"/>
      <c r="EU208" s="109"/>
      <c r="EV208" s="109"/>
      <c r="EW208" s="109"/>
      <c r="EX208" s="109"/>
      <c r="EY208" s="109"/>
      <c r="EZ208" s="109"/>
      <c r="FA208" s="109"/>
      <c r="FB208" s="109"/>
      <c r="FC208" s="109"/>
      <c r="FD208" s="109"/>
      <c r="FE208" s="109"/>
      <c r="FF208" s="109"/>
      <c r="FG208" s="109"/>
      <c r="FH208" s="109"/>
      <c r="FI208" s="109"/>
      <c r="FJ208" s="109"/>
      <c r="FK208" s="109"/>
      <c r="FL208" s="109"/>
      <c r="FM208" s="109"/>
      <c r="FN208" s="109"/>
      <c r="FO208" s="109"/>
      <c r="FP208" s="109"/>
      <c r="FQ208" s="109"/>
      <c r="FR208" s="109"/>
      <c r="FS208" s="109"/>
      <c r="FT208" s="109"/>
      <c r="FU208" s="109"/>
      <c r="FV208" s="109"/>
      <c r="FW208" s="109"/>
      <c r="FX208" s="109"/>
      <c r="FY208" s="109"/>
      <c r="FZ208" s="109"/>
      <c r="GA208" s="109"/>
      <c r="GB208" s="109"/>
      <c r="GC208" s="109"/>
      <c r="GD208" s="109"/>
      <c r="GE208" s="109"/>
      <c r="GF208" s="109"/>
      <c r="GG208" s="109"/>
      <c r="GH208" s="109"/>
      <c r="GI208" s="109"/>
      <c r="GJ208" s="109"/>
      <c r="GK208" s="109"/>
      <c r="GL208" s="109"/>
      <c r="GM208" s="109"/>
      <c r="GN208" s="109"/>
      <c r="GO208" s="109"/>
      <c r="GP208" s="109"/>
      <c r="GQ208" s="109"/>
      <c r="GR208" s="109"/>
      <c r="GS208" s="109"/>
      <c r="GT208" s="109"/>
      <c r="GU208" s="109"/>
      <c r="GV208" s="109"/>
      <c r="GW208" s="109"/>
      <c r="GX208" s="109"/>
      <c r="GY208" s="109"/>
      <c r="GZ208" s="109"/>
      <c r="HA208" s="109"/>
      <c r="HB208" s="109"/>
      <c r="HC208" s="109"/>
      <c r="HD208" s="109"/>
      <c r="HE208" s="109"/>
      <c r="HF208" s="109"/>
      <c r="HG208" s="109"/>
      <c r="HH208" s="109"/>
      <c r="HI208" s="109"/>
      <c r="HJ208" s="109"/>
      <c r="HK208" s="109"/>
      <c r="HL208" s="109"/>
      <c r="HM208" s="109"/>
      <c r="HN208" s="109"/>
      <c r="HO208" s="109"/>
      <c r="HP208" s="109"/>
      <c r="HQ208" s="109"/>
      <c r="HR208" s="109"/>
      <c r="HS208" s="109"/>
      <c r="HT208" s="109"/>
      <c r="HU208" s="109"/>
      <c r="HV208" s="109"/>
      <c r="HW208" s="109"/>
      <c r="HX208" s="109"/>
      <c r="HY208" s="109"/>
      <c r="HZ208" s="109"/>
      <c r="IA208" s="109"/>
      <c r="IB208" s="109"/>
      <c r="IC208" s="109"/>
      <c r="ID208" s="109"/>
      <c r="IE208" s="109"/>
      <c r="IF208" s="109"/>
      <c r="IG208" s="109"/>
      <c r="IH208" s="109"/>
      <c r="II208" s="109"/>
      <c r="IJ208" s="109"/>
      <c r="IK208" s="109"/>
      <c r="IL208" s="109"/>
      <c r="IM208" s="109"/>
      <c r="IN208" s="109"/>
      <c r="IO208" s="109"/>
      <c r="IP208" s="109"/>
      <c r="IQ208" s="109"/>
      <c r="IR208" s="109"/>
      <c r="IS208" s="109"/>
      <c r="IT208" s="109"/>
      <c r="IU208" s="109"/>
      <c r="IV208" s="109"/>
      <c r="IW208" s="109"/>
      <c r="IX208" s="109"/>
      <c r="IY208" s="109"/>
      <c r="IZ208" s="109"/>
      <c r="JA208" s="109"/>
      <c r="JB208" s="109"/>
      <c r="JC208" s="109"/>
      <c r="JD208" s="109"/>
      <c r="JE208" s="109"/>
      <c r="JF208" s="109"/>
      <c r="JG208" s="109"/>
      <c r="JH208" s="109"/>
      <c r="JI208" s="109"/>
      <c r="JJ208" s="109"/>
      <c r="JK208" s="109"/>
      <c r="JL208" s="109"/>
      <c r="JM208" s="109"/>
      <c r="JN208" s="109"/>
      <c r="JO208" s="109"/>
      <c r="JP208" s="109"/>
      <c r="JQ208" s="109"/>
      <c r="JR208" s="109"/>
      <c r="JS208" s="109"/>
      <c r="JT208" s="109"/>
      <c r="JU208" s="109"/>
      <c r="JV208" s="109"/>
      <c r="JW208" s="109"/>
      <c r="JX208" s="109"/>
      <c r="JY208" s="109"/>
      <c r="JZ208" s="109"/>
      <c r="KA208" s="109"/>
      <c r="KB208" s="109"/>
      <c r="KC208" s="109"/>
      <c r="KD208" s="109"/>
      <c r="KE208" s="109"/>
      <c r="KF208" s="109"/>
      <c r="KG208" s="109"/>
      <c r="KH208" s="109"/>
      <c r="KI208" s="109"/>
      <c r="KJ208" s="109"/>
      <c r="KK208" s="109"/>
      <c r="KL208" s="109"/>
      <c r="KM208" s="109"/>
      <c r="KN208" s="109"/>
      <c r="KO208" s="109"/>
      <c r="KP208" s="109"/>
      <c r="KQ208" s="109"/>
      <c r="KR208" s="109"/>
      <c r="KS208" s="109"/>
      <c r="KT208" s="109"/>
      <c r="KU208" s="109"/>
      <c r="KV208" s="109"/>
      <c r="KW208" s="109"/>
      <c r="KX208" s="109"/>
      <c r="KY208" s="109"/>
      <c r="KZ208" s="109"/>
      <c r="LA208" s="109"/>
      <c r="LB208" s="109"/>
      <c r="LC208" s="109"/>
      <c r="LD208" s="109"/>
      <c r="LE208" s="109"/>
      <c r="LF208" s="109"/>
      <c r="LG208" s="109"/>
      <c r="LH208" s="109"/>
      <c r="LI208" s="109"/>
      <c r="LJ208" s="109"/>
      <c r="LK208" s="109"/>
      <c r="LL208" s="109"/>
      <c r="LM208" s="109"/>
      <c r="LN208" s="109"/>
      <c r="LO208" s="109"/>
      <c r="LP208" s="109"/>
      <c r="LQ208" s="109"/>
      <c r="LR208" s="109"/>
      <c r="LS208" s="109"/>
      <c r="LT208" s="109"/>
      <c r="LU208" s="109"/>
      <c r="LV208" s="109"/>
      <c r="LW208" s="109"/>
      <c r="LX208" s="109"/>
      <c r="LY208" s="109"/>
      <c r="LZ208" s="109"/>
      <c r="MA208" s="109"/>
      <c r="MB208" s="109"/>
      <c r="MC208" s="109"/>
      <c r="MD208" s="109"/>
      <c r="ME208" s="109"/>
      <c r="MF208" s="109"/>
      <c r="MG208" s="109"/>
      <c r="MH208" s="109"/>
      <c r="MI208" s="109"/>
      <c r="MJ208" s="109"/>
      <c r="MK208" s="109"/>
      <c r="ML208" s="109"/>
      <c r="MM208" s="109"/>
      <c r="MN208" s="109"/>
      <c r="MO208" s="109"/>
      <c r="MP208" s="109"/>
      <c r="MQ208" s="109"/>
      <c r="MR208" s="109"/>
      <c r="MS208" s="109"/>
      <c r="MT208" s="109"/>
      <c r="MU208" s="109"/>
      <c r="MV208" s="109"/>
      <c r="MW208" s="109"/>
      <c r="MX208" s="109"/>
      <c r="MY208" s="109"/>
      <c r="MZ208" s="109"/>
      <c r="NA208" s="109"/>
      <c r="NB208" s="109"/>
      <c r="NC208" s="109"/>
      <c r="ND208" s="109"/>
      <c r="NE208" s="109"/>
      <c r="NF208" s="109"/>
      <c r="NG208" s="109"/>
      <c r="NH208" s="109"/>
      <c r="NI208" s="109"/>
      <c r="NJ208" s="109"/>
      <c r="NK208" s="109"/>
      <c r="NL208" s="109"/>
      <c r="NM208" s="109"/>
      <c r="NN208" s="109"/>
      <c r="NO208" s="109"/>
      <c r="NP208" s="109"/>
      <c r="NQ208" s="109"/>
      <c r="NR208" s="109"/>
      <c r="NS208" s="109"/>
      <c r="NT208" s="109"/>
      <c r="NU208" s="109"/>
      <c r="NV208" s="109"/>
      <c r="NW208" s="109"/>
      <c r="NX208" s="109"/>
      <c r="NY208" s="109"/>
      <c r="NZ208" s="109"/>
      <c r="OA208" s="109"/>
      <c r="OB208" s="109"/>
      <c r="OC208" s="109"/>
      <c r="OD208" s="109"/>
      <c r="OE208" s="109"/>
      <c r="OF208" s="109"/>
      <c r="OG208" s="109"/>
      <c r="OH208" s="109"/>
      <c r="OI208" s="109"/>
      <c r="OJ208" s="109"/>
      <c r="OK208" s="109"/>
      <c r="OL208" s="109"/>
      <c r="OM208" s="109"/>
      <c r="ON208" s="109"/>
      <c r="OO208" s="109"/>
      <c r="OP208" s="109"/>
      <c r="OQ208" s="109"/>
      <c r="OR208" s="109">
        <v>10</v>
      </c>
      <c r="OS208" s="109"/>
      <c r="OT208" s="109"/>
      <c r="OU208" s="109"/>
      <c r="OV208" s="109"/>
      <c r="OW208" s="109"/>
      <c r="OX208" s="109"/>
      <c r="OY208" s="109"/>
      <c r="OZ208" s="109"/>
      <c r="PA208" s="109"/>
      <c r="PB208" s="109"/>
      <c r="PC208" s="109"/>
      <c r="PD208" s="109"/>
      <c r="PE208" s="109"/>
      <c r="PF208" s="109"/>
      <c r="PG208" s="109"/>
      <c r="PH208" s="109"/>
      <c r="PI208" s="109"/>
      <c r="PJ208" s="109"/>
      <c r="PK208" s="109"/>
      <c r="PL208" s="109"/>
      <c r="PM208" s="109"/>
      <c r="PN208" s="109"/>
      <c r="PO208" s="109"/>
      <c r="PP208" s="109"/>
      <c r="PQ208" s="109"/>
      <c r="PR208" s="109"/>
      <c r="PS208" s="109"/>
      <c r="PT208" s="109"/>
      <c r="PU208" s="109"/>
      <c r="PV208" s="109"/>
      <c r="PW208" s="109"/>
      <c r="PX208" s="109"/>
      <c r="PY208" s="109"/>
      <c r="PZ208" s="109"/>
      <c r="QA208" s="109"/>
      <c r="QB208" s="109"/>
      <c r="QC208" s="109"/>
      <c r="QD208" s="109"/>
      <c r="QE208" s="109"/>
      <c r="QF208" s="109"/>
      <c r="QG208" s="109"/>
      <c r="QH208" s="109"/>
      <c r="QI208" s="109"/>
      <c r="QJ208" s="109"/>
      <c r="QK208" s="23">
        <f t="shared" si="3"/>
        <v>10</v>
      </c>
      <c r="QL208" s="125"/>
      <c r="QM208" s="125"/>
      <c r="QN208" s="125"/>
      <c r="QO208" s="125">
        <v>2309.2800000000002</v>
      </c>
      <c r="QP208" s="125"/>
      <c r="QQ208" s="125"/>
      <c r="QR208" s="125"/>
      <c r="QS208" s="130"/>
    </row>
    <row r="209" spans="1:461" s="5" customFormat="1" ht="12.75" customHeight="1" x14ac:dyDescent="0.2">
      <c r="A209" s="52">
        <v>44666</v>
      </c>
      <c r="B209" s="98" t="s">
        <v>354</v>
      </c>
      <c r="C209" s="107"/>
      <c r="D209" s="107"/>
      <c r="E209" s="108"/>
      <c r="F209" s="108"/>
      <c r="G209" s="108"/>
      <c r="H209" s="108"/>
      <c r="I209" s="108"/>
      <c r="J209" s="108"/>
      <c r="K209" s="108"/>
      <c r="L209" s="108"/>
      <c r="M209" s="108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109"/>
      <c r="BE209" s="109"/>
      <c r="BF209" s="109"/>
      <c r="BG209" s="109"/>
      <c r="BH209" s="109"/>
      <c r="BI209" s="109"/>
      <c r="BJ209" s="109"/>
      <c r="BK209" s="109"/>
      <c r="BL209" s="109"/>
      <c r="BM209" s="109"/>
      <c r="BN209" s="109"/>
      <c r="BO209" s="109"/>
      <c r="BP209" s="109"/>
      <c r="BQ209" s="109"/>
      <c r="BR209" s="109"/>
      <c r="BS209" s="109"/>
      <c r="BT209" s="109"/>
      <c r="BU209" s="109"/>
      <c r="BV209" s="109"/>
      <c r="BW209" s="109"/>
      <c r="BX209" s="109"/>
      <c r="BY209" s="109"/>
      <c r="BZ209" s="109"/>
      <c r="CA209" s="109"/>
      <c r="CB209" s="109"/>
      <c r="CC209" s="109"/>
      <c r="CD209" s="109"/>
      <c r="CE209" s="109"/>
      <c r="CF209" s="109"/>
      <c r="CG209" s="109"/>
      <c r="CH209" s="109"/>
      <c r="CI209" s="109"/>
      <c r="CJ209" s="109"/>
      <c r="CK209" s="109"/>
      <c r="CL209" s="109"/>
      <c r="CM209" s="109"/>
      <c r="CN209" s="109"/>
      <c r="CO209" s="109"/>
      <c r="CP209" s="109"/>
      <c r="CQ209" s="109"/>
      <c r="CR209" s="109"/>
      <c r="CS209" s="109"/>
      <c r="CT209" s="109"/>
      <c r="CU209" s="109"/>
      <c r="CV209" s="109"/>
      <c r="CW209" s="109"/>
      <c r="CX209" s="109"/>
      <c r="CY209" s="109"/>
      <c r="CZ209" s="109"/>
      <c r="DA209" s="109"/>
      <c r="DB209" s="109"/>
      <c r="DC209" s="109"/>
      <c r="DD209" s="109"/>
      <c r="DE209" s="109"/>
      <c r="DF209" s="109"/>
      <c r="DG209" s="109"/>
      <c r="DH209" s="109"/>
      <c r="DI209" s="109"/>
      <c r="DJ209" s="109"/>
      <c r="DK209" s="109"/>
      <c r="DL209" s="109"/>
      <c r="DM209" s="109"/>
      <c r="DN209" s="109"/>
      <c r="DO209" s="109"/>
      <c r="DP209" s="109"/>
      <c r="DQ209" s="109"/>
      <c r="DR209" s="109"/>
      <c r="DS209" s="109"/>
      <c r="DT209" s="109"/>
      <c r="DU209" s="109"/>
      <c r="DV209" s="109"/>
      <c r="DW209" s="109"/>
      <c r="DX209" s="109"/>
      <c r="DY209" s="109"/>
      <c r="DZ209" s="109"/>
      <c r="EA209" s="109"/>
      <c r="EB209" s="109"/>
      <c r="EC209" s="109"/>
      <c r="ED209" s="109"/>
      <c r="EE209" s="109"/>
      <c r="EF209" s="109"/>
      <c r="EG209" s="109"/>
      <c r="EH209" s="109"/>
      <c r="EI209" s="109"/>
      <c r="EJ209" s="109"/>
      <c r="EK209" s="109"/>
      <c r="EL209" s="109"/>
      <c r="EM209" s="109"/>
      <c r="EN209" s="109"/>
      <c r="EO209" s="109"/>
      <c r="EP209" s="109"/>
      <c r="EQ209" s="109"/>
      <c r="ER209" s="109"/>
      <c r="ES209" s="109"/>
      <c r="ET209" s="109"/>
      <c r="EU209" s="109"/>
      <c r="EV209" s="109"/>
      <c r="EW209" s="109"/>
      <c r="EX209" s="109"/>
      <c r="EY209" s="109"/>
      <c r="EZ209" s="109"/>
      <c r="FA209" s="109"/>
      <c r="FB209" s="109"/>
      <c r="FC209" s="109"/>
      <c r="FD209" s="109"/>
      <c r="FE209" s="109"/>
      <c r="FF209" s="109"/>
      <c r="FG209" s="109"/>
      <c r="FH209" s="109"/>
      <c r="FI209" s="109"/>
      <c r="FJ209" s="109"/>
      <c r="FK209" s="109"/>
      <c r="FL209" s="109"/>
      <c r="FM209" s="109"/>
      <c r="FN209" s="109"/>
      <c r="FO209" s="109"/>
      <c r="FP209" s="109"/>
      <c r="FQ209" s="109"/>
      <c r="FR209" s="109"/>
      <c r="FS209" s="109"/>
      <c r="FT209" s="109"/>
      <c r="FU209" s="109"/>
      <c r="FV209" s="109"/>
      <c r="FW209" s="109"/>
      <c r="FX209" s="109"/>
      <c r="FY209" s="109"/>
      <c r="FZ209" s="109"/>
      <c r="GA209" s="109"/>
      <c r="GB209" s="109"/>
      <c r="GC209" s="109"/>
      <c r="GD209" s="109"/>
      <c r="GE209" s="109"/>
      <c r="GF209" s="109"/>
      <c r="GG209" s="109"/>
      <c r="GH209" s="109"/>
      <c r="GI209" s="109"/>
      <c r="GJ209" s="109"/>
      <c r="GK209" s="109"/>
      <c r="GL209" s="109"/>
      <c r="GM209" s="109"/>
      <c r="GN209" s="109"/>
      <c r="GO209" s="109"/>
      <c r="GP209" s="109"/>
      <c r="GQ209" s="109"/>
      <c r="GR209" s="109"/>
      <c r="GS209" s="109"/>
      <c r="GT209" s="109"/>
      <c r="GU209" s="109"/>
      <c r="GV209" s="109"/>
      <c r="GW209" s="109"/>
      <c r="GX209" s="109"/>
      <c r="GY209" s="109"/>
      <c r="GZ209" s="109"/>
      <c r="HA209" s="109"/>
      <c r="HB209" s="109"/>
      <c r="HC209" s="109"/>
      <c r="HD209" s="109"/>
      <c r="HE209" s="109"/>
      <c r="HF209" s="109"/>
      <c r="HG209" s="109"/>
      <c r="HH209" s="109"/>
      <c r="HI209" s="109"/>
      <c r="HJ209" s="109"/>
      <c r="HK209" s="109"/>
      <c r="HL209" s="109"/>
      <c r="HM209" s="109"/>
      <c r="HN209" s="109"/>
      <c r="HO209" s="109"/>
      <c r="HP209" s="109"/>
      <c r="HQ209" s="109"/>
      <c r="HR209" s="109"/>
      <c r="HS209" s="109"/>
      <c r="HT209" s="109"/>
      <c r="HU209" s="109"/>
      <c r="HV209" s="109"/>
      <c r="HW209" s="109"/>
      <c r="HX209" s="109"/>
      <c r="HY209" s="109"/>
      <c r="HZ209" s="109"/>
      <c r="IA209" s="109"/>
      <c r="IB209" s="109"/>
      <c r="IC209" s="109"/>
      <c r="ID209" s="109"/>
      <c r="IE209" s="109"/>
      <c r="IF209" s="109"/>
      <c r="IG209" s="109"/>
      <c r="IH209" s="109"/>
      <c r="II209" s="109"/>
      <c r="IJ209" s="109"/>
      <c r="IK209" s="109"/>
      <c r="IL209" s="109"/>
      <c r="IM209" s="109"/>
      <c r="IN209" s="109"/>
      <c r="IO209" s="109"/>
      <c r="IP209" s="109"/>
      <c r="IQ209" s="109"/>
      <c r="IR209" s="109"/>
      <c r="IS209" s="109"/>
      <c r="IT209" s="109"/>
      <c r="IU209" s="109"/>
      <c r="IV209" s="109">
        <v>40</v>
      </c>
      <c r="IW209" s="109"/>
      <c r="IX209" s="109"/>
      <c r="IY209" s="109"/>
      <c r="IZ209" s="109"/>
      <c r="JA209" s="109"/>
      <c r="JB209" s="109"/>
      <c r="JC209" s="109"/>
      <c r="JD209" s="109"/>
      <c r="JE209" s="109"/>
      <c r="JF209" s="109"/>
      <c r="JG209" s="109"/>
      <c r="JH209" s="109"/>
      <c r="JI209" s="109"/>
      <c r="JJ209" s="109"/>
      <c r="JK209" s="109"/>
      <c r="JL209" s="109"/>
      <c r="JM209" s="109"/>
      <c r="JN209" s="109"/>
      <c r="JO209" s="109"/>
      <c r="JP209" s="109"/>
      <c r="JQ209" s="109"/>
      <c r="JR209" s="109"/>
      <c r="JS209" s="109"/>
      <c r="JT209" s="109"/>
      <c r="JU209" s="109"/>
      <c r="JV209" s="109"/>
      <c r="JW209" s="109"/>
      <c r="JX209" s="109"/>
      <c r="JY209" s="109"/>
      <c r="JZ209" s="109"/>
      <c r="KA209" s="109"/>
      <c r="KB209" s="109"/>
      <c r="KC209" s="109"/>
      <c r="KD209" s="109"/>
      <c r="KE209" s="109"/>
      <c r="KF209" s="109"/>
      <c r="KG209" s="109"/>
      <c r="KH209" s="109"/>
      <c r="KI209" s="109"/>
      <c r="KJ209" s="109"/>
      <c r="KK209" s="109"/>
      <c r="KL209" s="109"/>
      <c r="KM209" s="109"/>
      <c r="KN209" s="109"/>
      <c r="KO209" s="109"/>
      <c r="KP209" s="109"/>
      <c r="KQ209" s="109"/>
      <c r="KR209" s="109"/>
      <c r="KS209" s="109"/>
      <c r="KT209" s="109"/>
      <c r="KU209" s="109"/>
      <c r="KV209" s="109"/>
      <c r="KW209" s="109"/>
      <c r="KX209" s="109"/>
      <c r="KY209" s="109"/>
      <c r="KZ209" s="109"/>
      <c r="LA209" s="109"/>
      <c r="LB209" s="109"/>
      <c r="LC209" s="109"/>
      <c r="LD209" s="109"/>
      <c r="LE209" s="109"/>
      <c r="LF209" s="109"/>
      <c r="LG209" s="109"/>
      <c r="LH209" s="109"/>
      <c r="LI209" s="109"/>
      <c r="LJ209" s="109"/>
      <c r="LK209" s="109"/>
      <c r="LL209" s="109"/>
      <c r="LM209" s="109"/>
      <c r="LN209" s="109"/>
      <c r="LO209" s="109"/>
      <c r="LP209" s="109"/>
      <c r="LQ209" s="109"/>
      <c r="LR209" s="109"/>
      <c r="LS209" s="109"/>
      <c r="LT209" s="109"/>
      <c r="LU209" s="109"/>
      <c r="LV209" s="109"/>
      <c r="LW209" s="109"/>
      <c r="LX209" s="109"/>
      <c r="LY209" s="109"/>
      <c r="LZ209" s="109"/>
      <c r="MA209" s="109"/>
      <c r="MB209" s="109"/>
      <c r="MC209" s="109"/>
      <c r="MD209" s="109"/>
      <c r="ME209" s="109"/>
      <c r="MF209" s="109"/>
      <c r="MG209" s="109"/>
      <c r="MH209" s="109"/>
      <c r="MI209" s="109"/>
      <c r="MJ209" s="109"/>
      <c r="MK209" s="109"/>
      <c r="ML209" s="109"/>
      <c r="MM209" s="109"/>
      <c r="MN209" s="109"/>
      <c r="MO209" s="109"/>
      <c r="MP209" s="109"/>
      <c r="MQ209" s="109"/>
      <c r="MR209" s="109"/>
      <c r="MS209" s="109"/>
      <c r="MT209" s="109"/>
      <c r="MU209" s="109"/>
      <c r="MV209" s="109"/>
      <c r="MW209" s="109"/>
      <c r="MX209" s="109"/>
      <c r="MY209" s="109"/>
      <c r="MZ209" s="109"/>
      <c r="NA209" s="109"/>
      <c r="NB209" s="109"/>
      <c r="NC209" s="109"/>
      <c r="ND209" s="109"/>
      <c r="NE209" s="109"/>
      <c r="NF209" s="109"/>
      <c r="NG209" s="109"/>
      <c r="NH209" s="109"/>
      <c r="NI209" s="109"/>
      <c r="NJ209" s="109"/>
      <c r="NK209" s="109"/>
      <c r="NL209" s="109"/>
      <c r="NM209" s="109"/>
      <c r="NN209" s="109"/>
      <c r="NO209" s="109"/>
      <c r="NP209" s="109"/>
      <c r="NQ209" s="109"/>
      <c r="NR209" s="109"/>
      <c r="NS209" s="109"/>
      <c r="NT209" s="109"/>
      <c r="NU209" s="109"/>
      <c r="NV209" s="109"/>
      <c r="NW209" s="109"/>
      <c r="NX209" s="109"/>
      <c r="NY209" s="109"/>
      <c r="NZ209" s="109"/>
      <c r="OA209" s="109"/>
      <c r="OB209" s="109"/>
      <c r="OC209" s="109"/>
      <c r="OD209" s="109"/>
      <c r="OE209" s="109"/>
      <c r="OF209" s="109"/>
      <c r="OG209" s="109"/>
      <c r="OH209" s="109"/>
      <c r="OI209" s="109"/>
      <c r="OJ209" s="109"/>
      <c r="OK209" s="109"/>
      <c r="OL209" s="109"/>
      <c r="OM209" s="109"/>
      <c r="ON209" s="109"/>
      <c r="OO209" s="109"/>
      <c r="OP209" s="109"/>
      <c r="OQ209" s="109"/>
      <c r="OR209" s="109"/>
      <c r="OS209" s="109"/>
      <c r="OT209" s="109"/>
      <c r="OU209" s="109"/>
      <c r="OV209" s="109"/>
      <c r="OW209" s="109"/>
      <c r="OX209" s="109"/>
      <c r="OY209" s="109"/>
      <c r="OZ209" s="109"/>
      <c r="PA209" s="109"/>
      <c r="PB209" s="109"/>
      <c r="PC209" s="109"/>
      <c r="PD209" s="109"/>
      <c r="PE209" s="109"/>
      <c r="PF209" s="109"/>
      <c r="PG209" s="109"/>
      <c r="PH209" s="109"/>
      <c r="PI209" s="109"/>
      <c r="PJ209" s="109"/>
      <c r="PK209" s="109"/>
      <c r="PL209" s="109"/>
      <c r="PM209" s="109"/>
      <c r="PN209" s="109"/>
      <c r="PO209" s="109"/>
      <c r="PP209" s="109"/>
      <c r="PQ209" s="109"/>
      <c r="PR209" s="109"/>
      <c r="PS209" s="109"/>
      <c r="PT209" s="109"/>
      <c r="PU209" s="109"/>
      <c r="PV209" s="109"/>
      <c r="PW209" s="109"/>
      <c r="PX209" s="109"/>
      <c r="PY209" s="109"/>
      <c r="PZ209" s="109"/>
      <c r="QA209" s="109"/>
      <c r="QB209" s="109"/>
      <c r="QC209" s="109"/>
      <c r="QD209" s="109"/>
      <c r="QE209" s="109"/>
      <c r="QF209" s="109"/>
      <c r="QG209" s="109"/>
      <c r="QH209" s="109"/>
      <c r="QI209" s="109"/>
      <c r="QJ209" s="109"/>
      <c r="QK209" s="23">
        <f t="shared" si="3"/>
        <v>40</v>
      </c>
      <c r="QL209" s="125"/>
      <c r="QM209" s="125"/>
      <c r="QN209" s="125"/>
      <c r="QO209" s="125">
        <v>3235.2</v>
      </c>
      <c r="QP209" s="125"/>
      <c r="QQ209" s="125"/>
      <c r="QR209" s="125"/>
      <c r="QS209" s="130"/>
    </row>
    <row r="210" spans="1:461" s="5" customFormat="1" ht="12.75" customHeight="1" x14ac:dyDescent="0.2">
      <c r="A210" s="52">
        <v>44669</v>
      </c>
      <c r="B210" s="98" t="s">
        <v>169</v>
      </c>
      <c r="C210" s="107"/>
      <c r="D210" s="107"/>
      <c r="E210" s="108"/>
      <c r="F210" s="108"/>
      <c r="G210" s="108"/>
      <c r="H210" s="108"/>
      <c r="I210" s="108"/>
      <c r="J210" s="108"/>
      <c r="K210" s="108"/>
      <c r="L210" s="108"/>
      <c r="M210" s="108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109"/>
      <c r="BE210" s="109"/>
      <c r="BF210" s="109"/>
      <c r="BG210" s="109"/>
      <c r="BH210" s="109"/>
      <c r="BI210" s="109"/>
      <c r="BJ210" s="109"/>
      <c r="BK210" s="109"/>
      <c r="BL210" s="109"/>
      <c r="BM210" s="109"/>
      <c r="BN210" s="109"/>
      <c r="BO210" s="109"/>
      <c r="BP210" s="109"/>
      <c r="BQ210" s="109"/>
      <c r="BR210" s="109"/>
      <c r="BS210" s="109"/>
      <c r="BT210" s="109"/>
      <c r="BU210" s="109"/>
      <c r="BV210" s="109"/>
      <c r="BW210" s="109"/>
      <c r="BX210" s="109"/>
      <c r="BY210" s="109"/>
      <c r="BZ210" s="109"/>
      <c r="CA210" s="109"/>
      <c r="CB210" s="109"/>
      <c r="CC210" s="109"/>
      <c r="CD210" s="109"/>
      <c r="CE210" s="109"/>
      <c r="CF210" s="109"/>
      <c r="CG210" s="109"/>
      <c r="CH210" s="109"/>
      <c r="CI210" s="109"/>
      <c r="CJ210" s="109"/>
      <c r="CK210" s="109"/>
      <c r="CL210" s="109"/>
      <c r="CM210" s="109"/>
      <c r="CN210" s="109"/>
      <c r="CO210" s="109"/>
      <c r="CP210" s="109"/>
      <c r="CQ210" s="109"/>
      <c r="CR210" s="109"/>
      <c r="CS210" s="109"/>
      <c r="CT210" s="109"/>
      <c r="CU210" s="109"/>
      <c r="CV210" s="109"/>
      <c r="CW210" s="109"/>
      <c r="CX210" s="109"/>
      <c r="CY210" s="109"/>
      <c r="CZ210" s="109"/>
      <c r="DA210" s="109"/>
      <c r="DB210" s="109"/>
      <c r="DC210" s="109"/>
      <c r="DD210" s="109"/>
      <c r="DE210" s="109">
        <v>10</v>
      </c>
      <c r="DF210" s="109"/>
      <c r="DG210" s="109"/>
      <c r="DH210" s="109"/>
      <c r="DI210" s="109"/>
      <c r="DJ210" s="109"/>
      <c r="DK210" s="109"/>
      <c r="DL210" s="109"/>
      <c r="DM210" s="109"/>
      <c r="DN210" s="109"/>
      <c r="DO210" s="109"/>
      <c r="DP210" s="109"/>
      <c r="DQ210" s="109"/>
      <c r="DR210" s="109"/>
      <c r="DS210" s="109"/>
      <c r="DT210" s="109"/>
      <c r="DU210" s="109"/>
      <c r="DV210" s="109"/>
      <c r="DW210" s="109"/>
      <c r="DX210" s="109"/>
      <c r="DY210" s="109"/>
      <c r="DZ210" s="109"/>
      <c r="EA210" s="109"/>
      <c r="EB210" s="109"/>
      <c r="EC210" s="109"/>
      <c r="ED210" s="109"/>
      <c r="EE210" s="109"/>
      <c r="EF210" s="109"/>
      <c r="EG210" s="109"/>
      <c r="EH210" s="109"/>
      <c r="EI210" s="109"/>
      <c r="EJ210" s="109"/>
      <c r="EK210" s="109"/>
      <c r="EL210" s="109"/>
      <c r="EM210" s="109"/>
      <c r="EN210" s="109"/>
      <c r="EO210" s="109"/>
      <c r="EP210" s="109"/>
      <c r="EQ210" s="109"/>
      <c r="ER210" s="109"/>
      <c r="ES210" s="109"/>
      <c r="ET210" s="109"/>
      <c r="EU210" s="109"/>
      <c r="EV210" s="109"/>
      <c r="EW210" s="109"/>
      <c r="EX210" s="109"/>
      <c r="EY210" s="109"/>
      <c r="EZ210" s="109"/>
      <c r="FA210" s="109"/>
      <c r="FB210" s="109"/>
      <c r="FC210" s="109"/>
      <c r="FD210" s="109"/>
      <c r="FE210" s="109"/>
      <c r="FF210" s="109"/>
      <c r="FG210" s="109"/>
      <c r="FH210" s="109"/>
      <c r="FI210" s="109"/>
      <c r="FJ210" s="109"/>
      <c r="FK210" s="109"/>
      <c r="FL210" s="109"/>
      <c r="FM210" s="109"/>
      <c r="FN210" s="109"/>
      <c r="FO210" s="109"/>
      <c r="FP210" s="109"/>
      <c r="FQ210" s="109"/>
      <c r="FR210" s="109"/>
      <c r="FS210" s="109"/>
      <c r="FT210" s="109"/>
      <c r="FU210" s="109"/>
      <c r="FV210" s="109"/>
      <c r="FW210" s="109"/>
      <c r="FX210" s="109"/>
      <c r="FY210" s="109"/>
      <c r="FZ210" s="109"/>
      <c r="GA210" s="109"/>
      <c r="GB210" s="109"/>
      <c r="GC210" s="109"/>
      <c r="GD210" s="109"/>
      <c r="GE210" s="109"/>
      <c r="GF210" s="109"/>
      <c r="GG210" s="109"/>
      <c r="GH210" s="109"/>
      <c r="GI210" s="109"/>
      <c r="GJ210" s="109"/>
      <c r="GK210" s="109"/>
      <c r="GL210" s="109"/>
      <c r="GM210" s="109"/>
      <c r="GN210" s="109"/>
      <c r="GO210" s="109"/>
      <c r="GP210" s="109"/>
      <c r="GQ210" s="109"/>
      <c r="GR210" s="109"/>
      <c r="GS210" s="109"/>
      <c r="GT210" s="109"/>
      <c r="GU210" s="109"/>
      <c r="GV210" s="109"/>
      <c r="GW210" s="109"/>
      <c r="GX210" s="109"/>
      <c r="GY210" s="109"/>
      <c r="GZ210" s="109"/>
      <c r="HA210" s="109"/>
      <c r="HB210" s="109"/>
      <c r="HC210" s="109"/>
      <c r="HD210" s="109"/>
      <c r="HE210" s="109"/>
      <c r="HF210" s="109"/>
      <c r="HG210" s="109"/>
      <c r="HH210" s="109"/>
      <c r="HI210" s="109"/>
      <c r="HJ210" s="109"/>
      <c r="HK210" s="109"/>
      <c r="HL210" s="109"/>
      <c r="HM210" s="109"/>
      <c r="HN210" s="109"/>
      <c r="HO210" s="109"/>
      <c r="HP210" s="109"/>
      <c r="HQ210" s="109"/>
      <c r="HR210" s="109"/>
      <c r="HS210" s="109"/>
      <c r="HT210" s="109"/>
      <c r="HU210" s="109"/>
      <c r="HV210" s="109"/>
      <c r="HW210" s="109"/>
      <c r="HX210" s="109"/>
      <c r="HY210" s="109"/>
      <c r="HZ210" s="109"/>
      <c r="IA210" s="109"/>
      <c r="IB210" s="109"/>
      <c r="IC210" s="109"/>
      <c r="ID210" s="109"/>
      <c r="IE210" s="109"/>
      <c r="IF210" s="109"/>
      <c r="IG210" s="109"/>
      <c r="IH210" s="109"/>
      <c r="II210" s="109"/>
      <c r="IJ210" s="109"/>
      <c r="IK210" s="109"/>
      <c r="IL210" s="109"/>
      <c r="IM210" s="109"/>
      <c r="IN210" s="109"/>
      <c r="IO210" s="109"/>
      <c r="IP210" s="109"/>
      <c r="IQ210" s="109"/>
      <c r="IR210" s="109"/>
      <c r="IS210" s="109"/>
      <c r="IT210" s="109"/>
      <c r="IU210" s="109"/>
      <c r="IV210" s="109"/>
      <c r="IW210" s="109"/>
      <c r="IX210" s="109"/>
      <c r="IY210" s="109"/>
      <c r="IZ210" s="109"/>
      <c r="JA210" s="109"/>
      <c r="JB210" s="109"/>
      <c r="JC210" s="109"/>
      <c r="JD210" s="109"/>
      <c r="JE210" s="109"/>
      <c r="JF210" s="109"/>
      <c r="JG210" s="109"/>
      <c r="JH210" s="109"/>
      <c r="JI210" s="109"/>
      <c r="JJ210" s="109"/>
      <c r="JK210" s="109"/>
      <c r="JL210" s="109"/>
      <c r="JM210" s="109"/>
      <c r="JN210" s="109"/>
      <c r="JO210" s="109"/>
      <c r="JP210" s="109"/>
      <c r="JQ210" s="109"/>
      <c r="JR210" s="109"/>
      <c r="JS210" s="109"/>
      <c r="JT210" s="109"/>
      <c r="JU210" s="109"/>
      <c r="JV210" s="109"/>
      <c r="JW210" s="109"/>
      <c r="JX210" s="109"/>
      <c r="JY210" s="109"/>
      <c r="JZ210" s="109"/>
      <c r="KA210" s="109"/>
      <c r="KB210" s="109"/>
      <c r="KC210" s="109"/>
      <c r="KD210" s="109"/>
      <c r="KE210" s="109"/>
      <c r="KF210" s="109"/>
      <c r="KG210" s="109"/>
      <c r="KH210" s="109"/>
      <c r="KI210" s="109"/>
      <c r="KJ210" s="109"/>
      <c r="KK210" s="109"/>
      <c r="KL210" s="109"/>
      <c r="KM210" s="109"/>
      <c r="KN210" s="109"/>
      <c r="KO210" s="109"/>
      <c r="KP210" s="109"/>
      <c r="KQ210" s="109"/>
      <c r="KR210" s="109"/>
      <c r="KS210" s="109"/>
      <c r="KT210" s="109"/>
      <c r="KU210" s="109"/>
      <c r="KV210" s="109"/>
      <c r="KW210" s="109"/>
      <c r="KX210" s="109"/>
      <c r="KY210" s="109"/>
      <c r="KZ210" s="109"/>
      <c r="LA210" s="109"/>
      <c r="LB210" s="109"/>
      <c r="LC210" s="109"/>
      <c r="LD210" s="109"/>
      <c r="LE210" s="109"/>
      <c r="LF210" s="109"/>
      <c r="LG210" s="109"/>
      <c r="LH210" s="109"/>
      <c r="LI210" s="109"/>
      <c r="LJ210" s="109"/>
      <c r="LK210" s="109"/>
      <c r="LL210" s="109"/>
      <c r="LM210" s="109"/>
      <c r="LN210" s="109"/>
      <c r="LO210" s="109"/>
      <c r="LP210" s="109"/>
      <c r="LQ210" s="109"/>
      <c r="LR210" s="109"/>
      <c r="LS210" s="109"/>
      <c r="LT210" s="109"/>
      <c r="LU210" s="109"/>
      <c r="LV210" s="109"/>
      <c r="LW210" s="109"/>
      <c r="LX210" s="109"/>
      <c r="LY210" s="109"/>
      <c r="LZ210" s="109"/>
      <c r="MA210" s="109"/>
      <c r="MB210" s="109"/>
      <c r="MC210" s="109"/>
      <c r="MD210" s="109"/>
      <c r="ME210" s="109"/>
      <c r="MF210" s="109"/>
      <c r="MG210" s="109"/>
      <c r="MH210" s="109"/>
      <c r="MI210" s="109"/>
      <c r="MJ210" s="109"/>
      <c r="MK210" s="109"/>
      <c r="ML210" s="109"/>
      <c r="MM210" s="109"/>
      <c r="MN210" s="109"/>
      <c r="MO210" s="109"/>
      <c r="MP210" s="109"/>
      <c r="MQ210" s="109"/>
      <c r="MR210" s="109"/>
      <c r="MS210" s="109"/>
      <c r="MT210" s="109"/>
      <c r="MU210" s="109"/>
      <c r="MV210" s="109"/>
      <c r="MW210" s="109"/>
      <c r="MX210" s="109"/>
      <c r="MY210" s="109"/>
      <c r="MZ210" s="109"/>
      <c r="NA210" s="109"/>
      <c r="NB210" s="109"/>
      <c r="NC210" s="109"/>
      <c r="ND210" s="109"/>
      <c r="NE210" s="109"/>
      <c r="NF210" s="109"/>
      <c r="NG210" s="109"/>
      <c r="NH210" s="109"/>
      <c r="NI210" s="109"/>
      <c r="NJ210" s="109"/>
      <c r="NK210" s="109"/>
      <c r="NL210" s="109"/>
      <c r="NM210" s="109"/>
      <c r="NN210" s="109"/>
      <c r="NO210" s="109"/>
      <c r="NP210" s="109"/>
      <c r="NQ210" s="109"/>
      <c r="NR210" s="109"/>
      <c r="NS210" s="109"/>
      <c r="NT210" s="109"/>
      <c r="NU210" s="109"/>
      <c r="NV210" s="109"/>
      <c r="NW210" s="109"/>
      <c r="NX210" s="109"/>
      <c r="NY210" s="109"/>
      <c r="NZ210" s="109"/>
      <c r="OA210" s="109"/>
      <c r="OB210" s="109"/>
      <c r="OC210" s="109"/>
      <c r="OD210" s="109"/>
      <c r="OE210" s="109"/>
      <c r="OF210" s="109"/>
      <c r="OG210" s="109"/>
      <c r="OH210" s="109"/>
      <c r="OI210" s="109"/>
      <c r="OJ210" s="109"/>
      <c r="OK210" s="109"/>
      <c r="OL210" s="109"/>
      <c r="OM210" s="109"/>
      <c r="ON210" s="109"/>
      <c r="OO210" s="109"/>
      <c r="OP210" s="109"/>
      <c r="OQ210" s="109"/>
      <c r="OR210" s="109"/>
      <c r="OS210" s="109"/>
      <c r="OT210" s="109"/>
      <c r="OU210" s="109"/>
      <c r="OV210" s="109"/>
      <c r="OW210" s="109"/>
      <c r="OX210" s="109"/>
      <c r="OY210" s="109"/>
      <c r="OZ210" s="109"/>
      <c r="PA210" s="109"/>
      <c r="PB210" s="109"/>
      <c r="PC210" s="109"/>
      <c r="PD210" s="109"/>
      <c r="PE210" s="109"/>
      <c r="PF210" s="109"/>
      <c r="PG210" s="109"/>
      <c r="PH210" s="109"/>
      <c r="PI210" s="109"/>
      <c r="PJ210" s="109"/>
      <c r="PK210" s="109"/>
      <c r="PL210" s="109"/>
      <c r="PM210" s="109"/>
      <c r="PN210" s="109"/>
      <c r="PO210" s="109"/>
      <c r="PP210" s="109"/>
      <c r="PQ210" s="109"/>
      <c r="PR210" s="109"/>
      <c r="PS210" s="109"/>
      <c r="PT210" s="109"/>
      <c r="PU210" s="109"/>
      <c r="PV210" s="109"/>
      <c r="PW210" s="109"/>
      <c r="PX210" s="109"/>
      <c r="PY210" s="109"/>
      <c r="PZ210" s="109"/>
      <c r="QA210" s="109"/>
      <c r="QB210" s="109"/>
      <c r="QC210" s="109"/>
      <c r="QD210" s="109"/>
      <c r="QE210" s="109"/>
      <c r="QF210" s="109"/>
      <c r="QG210" s="109"/>
      <c r="QH210" s="109"/>
      <c r="QI210" s="109"/>
      <c r="QJ210" s="109"/>
      <c r="QK210" s="23">
        <f t="shared" si="3"/>
        <v>10</v>
      </c>
      <c r="QL210" s="125"/>
      <c r="QM210" s="125"/>
      <c r="QN210" s="125"/>
      <c r="QO210" s="125"/>
      <c r="QP210" s="125"/>
      <c r="QQ210" s="125">
        <v>760.11</v>
      </c>
      <c r="QR210" s="125"/>
      <c r="QS210" s="130"/>
    </row>
    <row r="211" spans="1:461" s="5" customFormat="1" ht="12.75" customHeight="1" x14ac:dyDescent="0.2">
      <c r="A211" s="52">
        <v>44669</v>
      </c>
      <c r="B211" s="90" t="s">
        <v>338</v>
      </c>
      <c r="C211" s="107"/>
      <c r="D211" s="107"/>
      <c r="E211" s="108"/>
      <c r="F211" s="108"/>
      <c r="G211" s="108"/>
      <c r="H211" s="108"/>
      <c r="I211" s="108"/>
      <c r="J211" s="108"/>
      <c r="K211" s="108"/>
      <c r="L211" s="108"/>
      <c r="M211" s="108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>
        <v>9</v>
      </c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109"/>
      <c r="BE211" s="109"/>
      <c r="BF211" s="109"/>
      <c r="BG211" s="109"/>
      <c r="BH211" s="109"/>
      <c r="BI211" s="109"/>
      <c r="BJ211" s="109"/>
      <c r="BK211" s="109"/>
      <c r="BL211" s="109"/>
      <c r="BM211" s="109"/>
      <c r="BN211" s="109"/>
      <c r="BO211" s="109"/>
      <c r="BP211" s="109"/>
      <c r="BQ211" s="109"/>
      <c r="BR211" s="109"/>
      <c r="BS211" s="109"/>
      <c r="BT211" s="109"/>
      <c r="BU211" s="109"/>
      <c r="BV211" s="109"/>
      <c r="BW211" s="109"/>
      <c r="BX211" s="109"/>
      <c r="BY211" s="109"/>
      <c r="BZ211" s="109"/>
      <c r="CA211" s="109"/>
      <c r="CB211" s="109"/>
      <c r="CC211" s="109"/>
      <c r="CD211" s="109"/>
      <c r="CE211" s="109"/>
      <c r="CF211" s="109"/>
      <c r="CG211" s="109"/>
      <c r="CH211" s="109"/>
      <c r="CI211" s="109"/>
      <c r="CJ211" s="109"/>
      <c r="CK211" s="109"/>
      <c r="CL211" s="109"/>
      <c r="CM211" s="109"/>
      <c r="CN211" s="109"/>
      <c r="CO211" s="109"/>
      <c r="CP211" s="109"/>
      <c r="CQ211" s="109"/>
      <c r="CR211" s="109"/>
      <c r="CS211" s="109"/>
      <c r="CT211" s="109"/>
      <c r="CU211" s="109"/>
      <c r="CV211" s="109"/>
      <c r="CW211" s="109"/>
      <c r="CX211" s="109"/>
      <c r="CY211" s="109"/>
      <c r="CZ211" s="109"/>
      <c r="DA211" s="109"/>
      <c r="DB211" s="109"/>
      <c r="DC211" s="109"/>
      <c r="DD211" s="109"/>
      <c r="DE211" s="109"/>
      <c r="DF211" s="109"/>
      <c r="DG211" s="109"/>
      <c r="DH211" s="109"/>
      <c r="DI211" s="109"/>
      <c r="DJ211" s="109"/>
      <c r="DK211" s="109"/>
      <c r="DL211" s="109"/>
      <c r="DM211" s="109"/>
      <c r="DN211" s="109"/>
      <c r="DO211" s="109"/>
      <c r="DP211" s="109"/>
      <c r="DQ211" s="109"/>
      <c r="DR211" s="109"/>
      <c r="DS211" s="109">
        <v>5</v>
      </c>
      <c r="DT211" s="109"/>
      <c r="DU211" s="109"/>
      <c r="DV211" s="109"/>
      <c r="DW211" s="109"/>
      <c r="DX211" s="109"/>
      <c r="DY211" s="109"/>
      <c r="DZ211" s="109"/>
      <c r="EA211" s="109"/>
      <c r="EB211" s="109"/>
      <c r="EC211" s="109"/>
      <c r="ED211" s="109"/>
      <c r="EE211" s="109"/>
      <c r="EF211" s="109"/>
      <c r="EG211" s="109"/>
      <c r="EH211" s="109"/>
      <c r="EI211" s="109"/>
      <c r="EJ211" s="109"/>
      <c r="EK211" s="109"/>
      <c r="EL211" s="109"/>
      <c r="EM211" s="109"/>
      <c r="EN211" s="109"/>
      <c r="EO211" s="109"/>
      <c r="EP211" s="109"/>
      <c r="EQ211" s="109"/>
      <c r="ER211" s="109"/>
      <c r="ES211" s="109"/>
      <c r="ET211" s="109"/>
      <c r="EU211" s="109"/>
      <c r="EV211" s="109"/>
      <c r="EW211" s="109"/>
      <c r="EX211" s="109"/>
      <c r="EY211" s="109"/>
      <c r="EZ211" s="109"/>
      <c r="FA211" s="109"/>
      <c r="FB211" s="109"/>
      <c r="FC211" s="109"/>
      <c r="FD211" s="109"/>
      <c r="FE211" s="109"/>
      <c r="FF211" s="109"/>
      <c r="FG211" s="109"/>
      <c r="FH211" s="109"/>
      <c r="FI211" s="109"/>
      <c r="FJ211" s="109"/>
      <c r="FK211" s="109"/>
      <c r="FL211" s="109"/>
      <c r="FM211" s="109"/>
      <c r="FN211" s="109"/>
      <c r="FO211" s="109"/>
      <c r="FP211" s="109"/>
      <c r="FQ211" s="109"/>
      <c r="FR211" s="109"/>
      <c r="FS211" s="109"/>
      <c r="FT211" s="109"/>
      <c r="FU211" s="109"/>
      <c r="FV211" s="109"/>
      <c r="FW211" s="109"/>
      <c r="FX211" s="109"/>
      <c r="FY211" s="109"/>
      <c r="FZ211" s="109"/>
      <c r="GA211" s="109"/>
      <c r="GB211" s="109"/>
      <c r="GC211" s="109"/>
      <c r="GD211" s="109"/>
      <c r="GE211" s="109"/>
      <c r="GF211" s="109"/>
      <c r="GG211" s="109"/>
      <c r="GH211" s="109">
        <v>60</v>
      </c>
      <c r="GI211" s="109"/>
      <c r="GJ211" s="109"/>
      <c r="GK211" s="109"/>
      <c r="GL211" s="109"/>
      <c r="GM211" s="109"/>
      <c r="GN211" s="109"/>
      <c r="GO211" s="109"/>
      <c r="GP211" s="109"/>
      <c r="GQ211" s="109"/>
      <c r="GR211" s="109"/>
      <c r="GS211" s="109"/>
      <c r="GT211" s="109"/>
      <c r="GU211" s="109"/>
      <c r="GV211" s="109"/>
      <c r="GW211" s="109"/>
      <c r="GX211" s="109"/>
      <c r="GY211" s="109"/>
      <c r="GZ211" s="109"/>
      <c r="HA211" s="109"/>
      <c r="HB211" s="109"/>
      <c r="HC211" s="109"/>
      <c r="HD211" s="109"/>
      <c r="HE211" s="109"/>
      <c r="HF211" s="109"/>
      <c r="HG211" s="109"/>
      <c r="HH211" s="109"/>
      <c r="HI211" s="109"/>
      <c r="HJ211" s="109"/>
      <c r="HK211" s="109"/>
      <c r="HL211" s="109"/>
      <c r="HM211" s="109"/>
      <c r="HN211" s="109"/>
      <c r="HO211" s="109"/>
      <c r="HP211" s="109"/>
      <c r="HQ211" s="109"/>
      <c r="HR211" s="109"/>
      <c r="HS211" s="109"/>
      <c r="HT211" s="109"/>
      <c r="HU211" s="109"/>
      <c r="HV211" s="109"/>
      <c r="HW211" s="109">
        <v>50</v>
      </c>
      <c r="HX211" s="109"/>
      <c r="HY211" s="109"/>
      <c r="HZ211" s="109"/>
      <c r="IA211" s="109"/>
      <c r="IB211" s="109"/>
      <c r="IC211" s="109"/>
      <c r="ID211" s="109"/>
      <c r="IE211" s="109"/>
      <c r="IF211" s="109"/>
      <c r="IG211" s="109"/>
      <c r="IH211" s="109"/>
      <c r="II211" s="109"/>
      <c r="IJ211" s="109"/>
      <c r="IK211" s="109"/>
      <c r="IL211" s="109"/>
      <c r="IM211" s="109"/>
      <c r="IN211" s="109"/>
      <c r="IO211" s="109"/>
      <c r="IP211" s="109"/>
      <c r="IQ211" s="109"/>
      <c r="IR211" s="109"/>
      <c r="IS211" s="109"/>
      <c r="IT211" s="109"/>
      <c r="IU211" s="109"/>
      <c r="IV211" s="109"/>
      <c r="IW211" s="109"/>
      <c r="IX211" s="109"/>
      <c r="IY211" s="109"/>
      <c r="IZ211" s="109"/>
      <c r="JA211" s="109"/>
      <c r="JB211" s="109"/>
      <c r="JC211" s="109"/>
      <c r="JD211" s="109"/>
      <c r="JE211" s="109"/>
      <c r="JF211" s="109"/>
      <c r="JG211" s="109"/>
      <c r="JH211" s="109"/>
      <c r="JI211" s="109"/>
      <c r="JJ211" s="109"/>
      <c r="JK211" s="109"/>
      <c r="JL211" s="109"/>
      <c r="JM211" s="109"/>
      <c r="JN211" s="109"/>
      <c r="JO211" s="109"/>
      <c r="JP211" s="109"/>
      <c r="JQ211" s="109"/>
      <c r="JR211" s="109"/>
      <c r="JS211" s="109"/>
      <c r="JT211" s="109"/>
      <c r="JU211" s="109"/>
      <c r="JV211" s="109"/>
      <c r="JW211" s="109"/>
      <c r="JX211" s="109"/>
      <c r="JY211" s="109"/>
      <c r="JZ211" s="109"/>
      <c r="KA211" s="109"/>
      <c r="KB211" s="109"/>
      <c r="KC211" s="109"/>
      <c r="KD211" s="109"/>
      <c r="KE211" s="109"/>
      <c r="KF211" s="109"/>
      <c r="KG211" s="109"/>
      <c r="KH211" s="109"/>
      <c r="KI211" s="109"/>
      <c r="KJ211" s="109"/>
      <c r="KK211" s="109"/>
      <c r="KL211" s="109"/>
      <c r="KM211" s="109"/>
      <c r="KN211" s="109"/>
      <c r="KO211" s="109"/>
      <c r="KP211" s="109"/>
      <c r="KQ211" s="109"/>
      <c r="KR211" s="109"/>
      <c r="KS211" s="109"/>
      <c r="KT211" s="109"/>
      <c r="KU211" s="109"/>
      <c r="KV211" s="109"/>
      <c r="KW211" s="109"/>
      <c r="KX211" s="109"/>
      <c r="KY211" s="109"/>
      <c r="KZ211" s="109"/>
      <c r="LA211" s="109"/>
      <c r="LB211" s="109"/>
      <c r="LC211" s="109"/>
      <c r="LD211" s="109"/>
      <c r="LE211" s="109"/>
      <c r="LF211" s="109"/>
      <c r="LG211" s="109"/>
      <c r="LH211" s="109"/>
      <c r="LI211" s="109"/>
      <c r="LJ211" s="109"/>
      <c r="LK211" s="109"/>
      <c r="LL211" s="109"/>
      <c r="LM211" s="109"/>
      <c r="LN211" s="109"/>
      <c r="LO211" s="109"/>
      <c r="LP211" s="109"/>
      <c r="LQ211" s="109"/>
      <c r="LR211" s="109"/>
      <c r="LS211" s="109"/>
      <c r="LT211" s="109"/>
      <c r="LU211" s="109"/>
      <c r="LV211" s="109"/>
      <c r="LW211" s="109"/>
      <c r="LX211" s="109"/>
      <c r="LY211" s="109"/>
      <c r="LZ211" s="109"/>
      <c r="MA211" s="109"/>
      <c r="MB211" s="109"/>
      <c r="MC211" s="109"/>
      <c r="MD211" s="109"/>
      <c r="ME211" s="109"/>
      <c r="MF211" s="109"/>
      <c r="MG211" s="109"/>
      <c r="MH211" s="109"/>
      <c r="MI211" s="109"/>
      <c r="MJ211" s="109"/>
      <c r="MK211" s="109"/>
      <c r="ML211" s="109"/>
      <c r="MM211" s="109"/>
      <c r="MN211" s="109"/>
      <c r="MO211" s="109"/>
      <c r="MP211" s="109"/>
      <c r="MQ211" s="109"/>
      <c r="MR211" s="109"/>
      <c r="MS211" s="109"/>
      <c r="MT211" s="109"/>
      <c r="MU211" s="109"/>
      <c r="MV211" s="109"/>
      <c r="MW211" s="109"/>
      <c r="MX211" s="109"/>
      <c r="MY211" s="109"/>
      <c r="MZ211" s="109"/>
      <c r="NA211" s="109"/>
      <c r="NB211" s="109"/>
      <c r="NC211" s="109"/>
      <c r="ND211" s="109"/>
      <c r="NE211" s="109"/>
      <c r="NF211" s="109"/>
      <c r="NG211" s="109"/>
      <c r="NH211" s="109"/>
      <c r="NI211" s="109"/>
      <c r="NJ211" s="109"/>
      <c r="NK211" s="109"/>
      <c r="NL211" s="109"/>
      <c r="NM211" s="109"/>
      <c r="NN211" s="109"/>
      <c r="NO211" s="109"/>
      <c r="NP211" s="109"/>
      <c r="NQ211" s="109"/>
      <c r="NR211" s="109"/>
      <c r="NS211" s="109"/>
      <c r="NT211" s="109"/>
      <c r="NU211" s="109"/>
      <c r="NV211" s="109"/>
      <c r="NW211" s="109"/>
      <c r="NX211" s="109"/>
      <c r="NY211" s="109"/>
      <c r="NZ211" s="109"/>
      <c r="OA211" s="109"/>
      <c r="OB211" s="109"/>
      <c r="OC211" s="109"/>
      <c r="OD211" s="109"/>
      <c r="OE211" s="109"/>
      <c r="OF211" s="109"/>
      <c r="OG211" s="109"/>
      <c r="OH211" s="109"/>
      <c r="OI211" s="109"/>
      <c r="OJ211" s="109"/>
      <c r="OK211" s="109"/>
      <c r="OL211" s="109"/>
      <c r="OM211" s="109"/>
      <c r="ON211" s="109"/>
      <c r="OO211" s="109"/>
      <c r="OP211" s="109"/>
      <c r="OQ211" s="109"/>
      <c r="OR211" s="109"/>
      <c r="OS211" s="109"/>
      <c r="OT211" s="109"/>
      <c r="OU211" s="109"/>
      <c r="OV211" s="109"/>
      <c r="OW211" s="109"/>
      <c r="OX211" s="109"/>
      <c r="OY211" s="109"/>
      <c r="OZ211" s="109"/>
      <c r="PA211" s="109"/>
      <c r="PB211" s="109"/>
      <c r="PC211" s="109"/>
      <c r="PD211" s="109"/>
      <c r="PE211" s="109"/>
      <c r="PF211" s="109"/>
      <c r="PG211" s="109"/>
      <c r="PH211" s="109"/>
      <c r="PI211" s="109"/>
      <c r="PJ211" s="109"/>
      <c r="PK211" s="109"/>
      <c r="PL211" s="109"/>
      <c r="PM211" s="109"/>
      <c r="PN211" s="109"/>
      <c r="PO211" s="109"/>
      <c r="PP211" s="109"/>
      <c r="PQ211" s="109"/>
      <c r="PR211" s="109"/>
      <c r="PS211" s="109"/>
      <c r="PT211" s="109"/>
      <c r="PU211" s="109"/>
      <c r="PV211" s="109"/>
      <c r="PW211" s="109"/>
      <c r="PX211" s="109"/>
      <c r="PY211" s="109"/>
      <c r="PZ211" s="109"/>
      <c r="QA211" s="109"/>
      <c r="QB211" s="109"/>
      <c r="QC211" s="109"/>
      <c r="QD211" s="109"/>
      <c r="QE211" s="109"/>
      <c r="QF211" s="109"/>
      <c r="QG211" s="109"/>
      <c r="QH211" s="109"/>
      <c r="QI211" s="109"/>
      <c r="QJ211" s="109"/>
      <c r="QK211" s="23">
        <f t="shared" si="3"/>
        <v>124</v>
      </c>
      <c r="QL211" s="125"/>
      <c r="QM211" s="125"/>
      <c r="QN211" s="125"/>
      <c r="QO211" s="125"/>
      <c r="QP211" s="125">
        <f>2500+739.84+5000</f>
        <v>8239.84</v>
      </c>
      <c r="QQ211" s="125">
        <v>519.05999999999995</v>
      </c>
      <c r="QR211" s="125"/>
      <c r="QS211" s="130"/>
    </row>
    <row r="212" spans="1:461" s="5" customFormat="1" ht="12.75" customHeight="1" x14ac:dyDescent="0.2">
      <c r="A212" s="52">
        <v>44669</v>
      </c>
      <c r="B212" s="98" t="s">
        <v>75</v>
      </c>
      <c r="C212" s="107"/>
      <c r="D212" s="107"/>
      <c r="E212" s="108"/>
      <c r="F212" s="108"/>
      <c r="G212" s="108"/>
      <c r="H212" s="108"/>
      <c r="I212" s="108"/>
      <c r="J212" s="108"/>
      <c r="K212" s="108"/>
      <c r="L212" s="108"/>
      <c r="M212" s="108"/>
      <c r="N212" s="109"/>
      <c r="O212" s="109"/>
      <c r="P212" s="109"/>
      <c r="Q212" s="109"/>
      <c r="R212" s="109"/>
      <c r="S212" s="109"/>
      <c r="T212" s="109"/>
      <c r="U212" s="109">
        <v>20</v>
      </c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>
        <v>1</v>
      </c>
      <c r="AX212" s="109"/>
      <c r="AY212" s="109"/>
      <c r="AZ212" s="109"/>
      <c r="BA212" s="109"/>
      <c r="BB212" s="109"/>
      <c r="BC212" s="109"/>
      <c r="BD212" s="109"/>
      <c r="BE212" s="109"/>
      <c r="BF212" s="109"/>
      <c r="BG212" s="109"/>
      <c r="BH212" s="109"/>
      <c r="BI212" s="109"/>
      <c r="BJ212" s="109"/>
      <c r="BK212" s="109"/>
      <c r="BL212" s="109"/>
      <c r="BM212" s="109"/>
      <c r="BN212" s="109"/>
      <c r="BO212" s="109"/>
      <c r="BP212" s="109"/>
      <c r="BQ212" s="109"/>
      <c r="BR212" s="109"/>
      <c r="BS212" s="109"/>
      <c r="BT212" s="109"/>
      <c r="BU212" s="109"/>
      <c r="BV212" s="109"/>
      <c r="BW212" s="109"/>
      <c r="BX212" s="109"/>
      <c r="BY212" s="109">
        <v>140</v>
      </c>
      <c r="BZ212" s="109"/>
      <c r="CA212" s="109"/>
      <c r="CB212" s="109"/>
      <c r="CC212" s="109"/>
      <c r="CD212" s="109"/>
      <c r="CE212" s="109"/>
      <c r="CF212" s="109"/>
      <c r="CG212" s="109"/>
      <c r="CH212" s="109"/>
      <c r="CI212" s="109"/>
      <c r="CJ212" s="109"/>
      <c r="CK212" s="109"/>
      <c r="CL212" s="109"/>
      <c r="CM212" s="109"/>
      <c r="CN212" s="109"/>
      <c r="CO212" s="109"/>
      <c r="CP212" s="109"/>
      <c r="CQ212" s="109"/>
      <c r="CR212" s="109"/>
      <c r="CS212" s="109"/>
      <c r="CT212" s="109"/>
      <c r="CU212" s="109"/>
      <c r="CV212" s="109"/>
      <c r="CW212" s="109"/>
      <c r="CX212" s="109"/>
      <c r="CY212" s="109"/>
      <c r="CZ212" s="109"/>
      <c r="DA212" s="109"/>
      <c r="DB212" s="109"/>
      <c r="DC212" s="109"/>
      <c r="DD212" s="109"/>
      <c r="DE212" s="109"/>
      <c r="DF212" s="109"/>
      <c r="DG212" s="109"/>
      <c r="DH212" s="109"/>
      <c r="DI212" s="109"/>
      <c r="DJ212" s="109"/>
      <c r="DK212" s="109"/>
      <c r="DL212" s="109"/>
      <c r="DM212" s="109"/>
      <c r="DN212" s="109"/>
      <c r="DO212" s="109"/>
      <c r="DP212" s="109"/>
      <c r="DQ212" s="109"/>
      <c r="DR212" s="109"/>
      <c r="DS212" s="109"/>
      <c r="DT212" s="109"/>
      <c r="DU212" s="109"/>
      <c r="DV212" s="109"/>
      <c r="DW212" s="109"/>
      <c r="DX212" s="109"/>
      <c r="DY212" s="109"/>
      <c r="DZ212" s="109"/>
      <c r="EA212" s="109"/>
      <c r="EB212" s="109"/>
      <c r="EC212" s="109"/>
      <c r="ED212" s="109"/>
      <c r="EE212" s="109"/>
      <c r="EF212" s="109"/>
      <c r="EG212" s="109"/>
      <c r="EH212" s="109"/>
      <c r="EI212" s="109"/>
      <c r="EJ212" s="109"/>
      <c r="EK212" s="109"/>
      <c r="EL212" s="109"/>
      <c r="EM212" s="109"/>
      <c r="EN212" s="109"/>
      <c r="EO212" s="109"/>
      <c r="EP212" s="109"/>
      <c r="EQ212" s="109"/>
      <c r="ER212" s="109"/>
      <c r="ES212" s="109"/>
      <c r="ET212" s="109"/>
      <c r="EU212" s="109"/>
      <c r="EV212" s="109"/>
      <c r="EW212" s="109">
        <v>50</v>
      </c>
      <c r="EX212" s="109"/>
      <c r="EY212" s="109"/>
      <c r="EZ212" s="109"/>
      <c r="FA212" s="109"/>
      <c r="FB212" s="109"/>
      <c r="FC212" s="109"/>
      <c r="FD212" s="109"/>
      <c r="FE212" s="109"/>
      <c r="FF212" s="109"/>
      <c r="FG212" s="109"/>
      <c r="FH212" s="109"/>
      <c r="FI212" s="109"/>
      <c r="FJ212" s="109"/>
      <c r="FK212" s="109"/>
      <c r="FL212" s="109"/>
      <c r="FM212" s="109"/>
      <c r="FN212" s="109"/>
      <c r="FO212" s="109"/>
      <c r="FP212" s="109"/>
      <c r="FQ212" s="109"/>
      <c r="FR212" s="109"/>
      <c r="FS212" s="109"/>
      <c r="FT212" s="109"/>
      <c r="FU212" s="109"/>
      <c r="FV212" s="109"/>
      <c r="FW212" s="109"/>
      <c r="FX212" s="109"/>
      <c r="FY212" s="109"/>
      <c r="FZ212" s="109"/>
      <c r="GA212" s="109"/>
      <c r="GB212" s="109"/>
      <c r="GC212" s="109"/>
      <c r="GD212" s="109"/>
      <c r="GE212" s="109"/>
      <c r="GF212" s="109"/>
      <c r="GG212" s="109"/>
      <c r="GH212" s="109"/>
      <c r="GI212" s="109"/>
      <c r="GJ212" s="109"/>
      <c r="GK212" s="109"/>
      <c r="GL212" s="109"/>
      <c r="GM212" s="109"/>
      <c r="GN212" s="109"/>
      <c r="GO212" s="109"/>
      <c r="GP212" s="109"/>
      <c r="GQ212" s="109"/>
      <c r="GR212" s="109"/>
      <c r="GS212" s="109"/>
      <c r="GT212" s="109"/>
      <c r="GU212" s="109"/>
      <c r="GV212" s="109"/>
      <c r="GW212" s="109"/>
      <c r="GX212" s="109"/>
      <c r="GY212" s="109"/>
      <c r="GZ212" s="109"/>
      <c r="HA212" s="109"/>
      <c r="HB212" s="109"/>
      <c r="HC212" s="109"/>
      <c r="HD212" s="109"/>
      <c r="HE212" s="109"/>
      <c r="HF212" s="109"/>
      <c r="HG212" s="109"/>
      <c r="HH212" s="109"/>
      <c r="HI212" s="109"/>
      <c r="HJ212" s="109"/>
      <c r="HK212" s="109"/>
      <c r="HL212" s="109"/>
      <c r="HM212" s="109"/>
      <c r="HN212" s="109"/>
      <c r="HO212" s="109"/>
      <c r="HP212" s="109"/>
      <c r="HQ212" s="109"/>
      <c r="HR212" s="109"/>
      <c r="HS212" s="109"/>
      <c r="HT212" s="109"/>
      <c r="HU212" s="109"/>
      <c r="HV212" s="109"/>
      <c r="HW212" s="109"/>
      <c r="HX212" s="109"/>
      <c r="HY212" s="109"/>
      <c r="HZ212" s="109"/>
      <c r="IA212" s="109"/>
      <c r="IB212" s="109"/>
      <c r="IC212" s="109"/>
      <c r="ID212" s="109"/>
      <c r="IE212" s="109"/>
      <c r="IF212" s="109"/>
      <c r="IG212" s="109"/>
      <c r="IH212" s="109"/>
      <c r="II212" s="109"/>
      <c r="IJ212" s="109"/>
      <c r="IK212" s="109"/>
      <c r="IL212" s="109"/>
      <c r="IM212" s="109"/>
      <c r="IN212" s="109"/>
      <c r="IO212" s="109"/>
      <c r="IP212" s="109"/>
      <c r="IQ212" s="109"/>
      <c r="IR212" s="109"/>
      <c r="IS212" s="109"/>
      <c r="IT212" s="109"/>
      <c r="IU212" s="109"/>
      <c r="IV212" s="109"/>
      <c r="IW212" s="109"/>
      <c r="IX212" s="109"/>
      <c r="IY212" s="109"/>
      <c r="IZ212" s="109"/>
      <c r="JA212" s="109"/>
      <c r="JB212" s="109"/>
      <c r="JC212" s="109"/>
      <c r="JD212" s="109"/>
      <c r="JE212" s="109"/>
      <c r="JF212" s="109"/>
      <c r="JG212" s="109"/>
      <c r="JH212" s="109"/>
      <c r="JI212" s="109"/>
      <c r="JJ212" s="109"/>
      <c r="JK212" s="109"/>
      <c r="JL212" s="109"/>
      <c r="JM212" s="109"/>
      <c r="JN212" s="109"/>
      <c r="JO212" s="109"/>
      <c r="JP212" s="109"/>
      <c r="JQ212" s="109"/>
      <c r="JR212" s="109"/>
      <c r="JS212" s="109"/>
      <c r="JT212" s="109"/>
      <c r="JU212" s="109"/>
      <c r="JV212" s="109"/>
      <c r="JW212" s="109"/>
      <c r="JX212" s="109"/>
      <c r="JY212" s="109"/>
      <c r="JZ212" s="109"/>
      <c r="KA212" s="109"/>
      <c r="KB212" s="109"/>
      <c r="KC212" s="109"/>
      <c r="KD212" s="109"/>
      <c r="KE212" s="109"/>
      <c r="KF212" s="109"/>
      <c r="KG212" s="109"/>
      <c r="KH212" s="109"/>
      <c r="KI212" s="109"/>
      <c r="KJ212" s="109"/>
      <c r="KK212" s="109"/>
      <c r="KL212" s="109"/>
      <c r="KM212" s="109"/>
      <c r="KN212" s="109"/>
      <c r="KO212" s="109"/>
      <c r="KP212" s="109"/>
      <c r="KQ212" s="109"/>
      <c r="KR212" s="109"/>
      <c r="KS212" s="109"/>
      <c r="KT212" s="109"/>
      <c r="KU212" s="109"/>
      <c r="KV212" s="109"/>
      <c r="KW212" s="109"/>
      <c r="KX212" s="109"/>
      <c r="KY212" s="109"/>
      <c r="KZ212" s="109"/>
      <c r="LA212" s="109"/>
      <c r="LB212" s="109"/>
      <c r="LC212" s="109"/>
      <c r="LD212" s="109"/>
      <c r="LE212" s="109"/>
      <c r="LF212" s="109"/>
      <c r="LG212" s="109"/>
      <c r="LH212" s="109"/>
      <c r="LI212" s="109"/>
      <c r="LJ212" s="109"/>
      <c r="LK212" s="109">
        <v>10</v>
      </c>
      <c r="LL212" s="109"/>
      <c r="LM212" s="109"/>
      <c r="LN212" s="109"/>
      <c r="LO212" s="109"/>
      <c r="LP212" s="109"/>
      <c r="LQ212" s="109"/>
      <c r="LR212" s="109"/>
      <c r="LS212" s="109"/>
      <c r="LT212" s="109"/>
      <c r="LU212" s="109"/>
      <c r="LV212" s="109"/>
      <c r="LW212" s="109"/>
      <c r="LX212" s="109"/>
      <c r="LY212" s="109"/>
      <c r="LZ212" s="109"/>
      <c r="MA212" s="109"/>
      <c r="MB212" s="109"/>
      <c r="MC212" s="109"/>
      <c r="MD212" s="109"/>
      <c r="ME212" s="109"/>
      <c r="MF212" s="109"/>
      <c r="MG212" s="109"/>
      <c r="MH212" s="109"/>
      <c r="MI212" s="109"/>
      <c r="MJ212" s="109"/>
      <c r="MK212" s="109"/>
      <c r="ML212" s="109"/>
      <c r="MM212" s="109"/>
      <c r="MN212" s="109"/>
      <c r="MO212" s="109"/>
      <c r="MP212" s="109"/>
      <c r="MQ212" s="109"/>
      <c r="MR212" s="109"/>
      <c r="MS212" s="109"/>
      <c r="MT212" s="109"/>
      <c r="MU212" s="109"/>
      <c r="MV212" s="109"/>
      <c r="MW212" s="109"/>
      <c r="MX212" s="109"/>
      <c r="MY212" s="109"/>
      <c r="MZ212" s="109"/>
      <c r="NA212" s="109"/>
      <c r="NB212" s="109"/>
      <c r="NC212" s="109"/>
      <c r="ND212" s="109"/>
      <c r="NE212" s="109"/>
      <c r="NF212" s="109"/>
      <c r="NG212" s="109"/>
      <c r="NH212" s="109"/>
      <c r="NI212" s="109"/>
      <c r="NJ212" s="109"/>
      <c r="NK212" s="109"/>
      <c r="NL212" s="109"/>
      <c r="NM212" s="109"/>
      <c r="NN212" s="109"/>
      <c r="NO212" s="109"/>
      <c r="NP212" s="109"/>
      <c r="NQ212" s="109"/>
      <c r="NR212" s="109"/>
      <c r="NS212" s="109"/>
      <c r="NT212" s="109"/>
      <c r="NU212" s="109">
        <v>1</v>
      </c>
      <c r="NV212" s="109"/>
      <c r="NW212" s="109"/>
      <c r="NX212" s="109"/>
      <c r="NY212" s="109"/>
      <c r="NZ212" s="109"/>
      <c r="OA212" s="109"/>
      <c r="OB212" s="109"/>
      <c r="OC212" s="109"/>
      <c r="OD212" s="109"/>
      <c r="OE212" s="109"/>
      <c r="OF212" s="109"/>
      <c r="OG212" s="109"/>
      <c r="OH212" s="109"/>
      <c r="OI212" s="109"/>
      <c r="OJ212" s="109"/>
      <c r="OK212" s="109"/>
      <c r="OL212" s="109"/>
      <c r="OM212" s="109"/>
      <c r="ON212" s="109"/>
      <c r="OO212" s="109"/>
      <c r="OP212" s="109"/>
      <c r="OQ212" s="109"/>
      <c r="OR212" s="109"/>
      <c r="OS212" s="109"/>
      <c r="OT212" s="109"/>
      <c r="OU212" s="109"/>
      <c r="OV212" s="109"/>
      <c r="OW212" s="109"/>
      <c r="OX212" s="109"/>
      <c r="OY212" s="109"/>
      <c r="OZ212" s="109"/>
      <c r="PA212" s="109"/>
      <c r="PB212" s="109"/>
      <c r="PC212" s="109"/>
      <c r="PD212" s="109"/>
      <c r="PE212" s="109"/>
      <c r="PF212" s="109"/>
      <c r="PG212" s="109"/>
      <c r="PH212" s="109"/>
      <c r="PI212" s="109"/>
      <c r="PJ212" s="109"/>
      <c r="PK212" s="109"/>
      <c r="PL212" s="109"/>
      <c r="PM212" s="109"/>
      <c r="PN212" s="109"/>
      <c r="PO212" s="109"/>
      <c r="PP212" s="109"/>
      <c r="PQ212" s="109"/>
      <c r="PR212" s="109"/>
      <c r="PS212" s="109"/>
      <c r="PT212" s="109"/>
      <c r="PU212" s="109"/>
      <c r="PV212" s="109"/>
      <c r="PW212" s="109"/>
      <c r="PX212" s="109"/>
      <c r="PY212" s="109"/>
      <c r="PZ212" s="109"/>
      <c r="QA212" s="109"/>
      <c r="QB212" s="109"/>
      <c r="QC212" s="109"/>
      <c r="QD212" s="109"/>
      <c r="QE212" s="109"/>
      <c r="QF212" s="109"/>
      <c r="QG212" s="109"/>
      <c r="QH212" s="109"/>
      <c r="QI212" s="109"/>
      <c r="QJ212" s="109"/>
      <c r="QK212" s="23">
        <f t="shared" si="3"/>
        <v>222</v>
      </c>
      <c r="QL212" s="125"/>
      <c r="QM212" s="148"/>
      <c r="QN212" s="148"/>
      <c r="QO212" s="125"/>
      <c r="QP212" s="125"/>
      <c r="QQ212" s="125"/>
      <c r="QR212" s="125"/>
      <c r="QS212" s="130"/>
    </row>
    <row r="213" spans="1:461" s="5" customFormat="1" ht="12.75" customHeight="1" x14ac:dyDescent="0.2">
      <c r="A213" s="52">
        <v>44670</v>
      </c>
      <c r="B213" s="90" t="s">
        <v>474</v>
      </c>
      <c r="C213" s="107"/>
      <c r="D213" s="107"/>
      <c r="E213" s="108"/>
      <c r="F213" s="108"/>
      <c r="G213" s="108"/>
      <c r="H213" s="108"/>
      <c r="I213" s="108"/>
      <c r="J213" s="108"/>
      <c r="K213" s="108"/>
      <c r="L213" s="108"/>
      <c r="M213" s="108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/>
      <c r="BF213" s="109"/>
      <c r="BG213" s="109"/>
      <c r="BH213" s="109">
        <v>1</v>
      </c>
      <c r="BI213" s="109"/>
      <c r="BJ213" s="109"/>
      <c r="BK213" s="109"/>
      <c r="BL213" s="109"/>
      <c r="BM213" s="109"/>
      <c r="BN213" s="109"/>
      <c r="BO213" s="109"/>
      <c r="BP213" s="109"/>
      <c r="BQ213" s="109"/>
      <c r="BR213" s="109"/>
      <c r="BS213" s="109"/>
      <c r="BT213" s="109"/>
      <c r="BU213" s="109"/>
      <c r="BV213" s="109"/>
      <c r="BW213" s="109"/>
      <c r="BX213" s="109"/>
      <c r="BY213" s="109"/>
      <c r="BZ213" s="109"/>
      <c r="CA213" s="109"/>
      <c r="CB213" s="109"/>
      <c r="CC213" s="109"/>
      <c r="CD213" s="109"/>
      <c r="CE213" s="109"/>
      <c r="CF213" s="109"/>
      <c r="CG213" s="109"/>
      <c r="CH213" s="109"/>
      <c r="CI213" s="109"/>
      <c r="CJ213" s="109"/>
      <c r="CK213" s="109"/>
      <c r="CL213" s="109"/>
      <c r="CM213" s="109"/>
      <c r="CN213" s="109"/>
      <c r="CO213" s="109"/>
      <c r="CP213" s="109"/>
      <c r="CQ213" s="109"/>
      <c r="CR213" s="109"/>
      <c r="CS213" s="109"/>
      <c r="CT213" s="109"/>
      <c r="CU213" s="109"/>
      <c r="CV213" s="109"/>
      <c r="CW213" s="109"/>
      <c r="CX213" s="109"/>
      <c r="CY213" s="109"/>
      <c r="CZ213" s="109"/>
      <c r="DA213" s="109"/>
      <c r="DB213" s="109"/>
      <c r="DC213" s="109"/>
      <c r="DD213" s="109"/>
      <c r="DE213" s="109"/>
      <c r="DF213" s="109"/>
      <c r="DG213" s="109"/>
      <c r="DH213" s="109"/>
      <c r="DI213" s="109"/>
      <c r="DJ213" s="109"/>
      <c r="DK213" s="109"/>
      <c r="DL213" s="109"/>
      <c r="DM213" s="109"/>
      <c r="DN213" s="109"/>
      <c r="DO213" s="109"/>
      <c r="DP213" s="109"/>
      <c r="DQ213" s="109"/>
      <c r="DR213" s="109"/>
      <c r="DS213" s="109"/>
      <c r="DT213" s="109"/>
      <c r="DU213" s="109"/>
      <c r="DV213" s="109"/>
      <c r="DW213" s="109"/>
      <c r="DX213" s="109"/>
      <c r="DY213" s="109"/>
      <c r="DZ213" s="109"/>
      <c r="EA213" s="109"/>
      <c r="EB213" s="109"/>
      <c r="EC213" s="109"/>
      <c r="ED213" s="109"/>
      <c r="EE213" s="109"/>
      <c r="EF213" s="109"/>
      <c r="EG213" s="109"/>
      <c r="EH213" s="109"/>
      <c r="EI213" s="109"/>
      <c r="EJ213" s="109"/>
      <c r="EK213" s="109"/>
      <c r="EL213" s="109"/>
      <c r="EM213" s="109"/>
      <c r="EN213" s="109"/>
      <c r="EO213" s="109"/>
      <c r="EP213" s="109"/>
      <c r="EQ213" s="109"/>
      <c r="ER213" s="109"/>
      <c r="ES213" s="109"/>
      <c r="ET213" s="109"/>
      <c r="EU213" s="109"/>
      <c r="EV213" s="109"/>
      <c r="EW213" s="109"/>
      <c r="EX213" s="109"/>
      <c r="EY213" s="109"/>
      <c r="EZ213" s="109"/>
      <c r="FA213" s="109"/>
      <c r="FB213" s="109"/>
      <c r="FC213" s="109"/>
      <c r="FD213" s="109"/>
      <c r="FE213" s="109"/>
      <c r="FF213" s="109"/>
      <c r="FG213" s="109"/>
      <c r="FH213" s="109"/>
      <c r="FI213" s="109"/>
      <c r="FJ213" s="109"/>
      <c r="FK213" s="109"/>
      <c r="FL213" s="109"/>
      <c r="FM213" s="109"/>
      <c r="FN213" s="109"/>
      <c r="FO213" s="109"/>
      <c r="FP213" s="109"/>
      <c r="FQ213" s="109"/>
      <c r="FR213" s="109"/>
      <c r="FS213" s="109"/>
      <c r="FT213" s="109"/>
      <c r="FU213" s="109"/>
      <c r="FV213" s="109"/>
      <c r="FW213" s="109"/>
      <c r="FX213" s="109"/>
      <c r="FY213" s="109"/>
      <c r="FZ213" s="109"/>
      <c r="GA213" s="109"/>
      <c r="GB213" s="109"/>
      <c r="GC213" s="109"/>
      <c r="GD213" s="109"/>
      <c r="GE213" s="109"/>
      <c r="GF213" s="109"/>
      <c r="GG213" s="109"/>
      <c r="GH213" s="109"/>
      <c r="GI213" s="109"/>
      <c r="GJ213" s="109"/>
      <c r="GK213" s="109"/>
      <c r="GL213" s="109"/>
      <c r="GM213" s="109"/>
      <c r="GN213" s="109"/>
      <c r="GO213" s="109"/>
      <c r="GP213" s="109"/>
      <c r="GQ213" s="109"/>
      <c r="GR213" s="109"/>
      <c r="GS213" s="109"/>
      <c r="GT213" s="109"/>
      <c r="GU213" s="109"/>
      <c r="GV213" s="109"/>
      <c r="GW213" s="109"/>
      <c r="GX213" s="109"/>
      <c r="GY213" s="109"/>
      <c r="GZ213" s="109"/>
      <c r="HA213" s="109"/>
      <c r="HB213" s="109"/>
      <c r="HC213" s="109"/>
      <c r="HD213" s="109"/>
      <c r="HE213" s="109"/>
      <c r="HF213" s="109"/>
      <c r="HG213" s="109"/>
      <c r="HH213" s="109"/>
      <c r="HI213" s="109"/>
      <c r="HJ213" s="109"/>
      <c r="HK213" s="109"/>
      <c r="HL213" s="109"/>
      <c r="HM213" s="109"/>
      <c r="HN213" s="109"/>
      <c r="HO213" s="109"/>
      <c r="HP213" s="109"/>
      <c r="HQ213" s="109"/>
      <c r="HR213" s="109"/>
      <c r="HS213" s="109"/>
      <c r="HT213" s="109"/>
      <c r="HU213" s="109"/>
      <c r="HV213" s="109"/>
      <c r="HW213" s="109"/>
      <c r="HX213" s="109"/>
      <c r="HY213" s="109"/>
      <c r="HZ213" s="109"/>
      <c r="IA213" s="109"/>
      <c r="IB213" s="109"/>
      <c r="IC213" s="109"/>
      <c r="ID213" s="109"/>
      <c r="IE213" s="109"/>
      <c r="IF213" s="109"/>
      <c r="IG213" s="109"/>
      <c r="IH213" s="109"/>
      <c r="II213" s="109"/>
      <c r="IJ213" s="109"/>
      <c r="IK213" s="109"/>
      <c r="IL213" s="109"/>
      <c r="IM213" s="109"/>
      <c r="IN213" s="109"/>
      <c r="IO213" s="109"/>
      <c r="IP213" s="109"/>
      <c r="IQ213" s="109"/>
      <c r="IR213" s="109"/>
      <c r="IS213" s="109"/>
      <c r="IT213" s="109"/>
      <c r="IU213" s="109"/>
      <c r="IV213" s="109"/>
      <c r="IW213" s="109"/>
      <c r="IX213" s="109"/>
      <c r="IY213" s="109"/>
      <c r="IZ213" s="109"/>
      <c r="JA213" s="109"/>
      <c r="JB213" s="109"/>
      <c r="JC213" s="109"/>
      <c r="JD213" s="109"/>
      <c r="JE213" s="109"/>
      <c r="JF213" s="109"/>
      <c r="JG213" s="109"/>
      <c r="JH213" s="109"/>
      <c r="JI213" s="109"/>
      <c r="JJ213" s="109"/>
      <c r="JK213" s="109"/>
      <c r="JL213" s="109"/>
      <c r="JM213" s="109"/>
      <c r="JN213" s="109"/>
      <c r="JO213" s="109"/>
      <c r="JP213" s="109"/>
      <c r="JQ213" s="109"/>
      <c r="JR213" s="109"/>
      <c r="JS213" s="109"/>
      <c r="JT213" s="109"/>
      <c r="JU213" s="109"/>
      <c r="JV213" s="109"/>
      <c r="JW213" s="109"/>
      <c r="JX213" s="109"/>
      <c r="JY213" s="109"/>
      <c r="JZ213" s="109"/>
      <c r="KA213" s="109"/>
      <c r="KB213" s="109"/>
      <c r="KC213" s="109"/>
      <c r="KD213" s="109"/>
      <c r="KE213" s="109"/>
      <c r="KF213" s="109"/>
      <c r="KG213" s="109"/>
      <c r="KH213" s="109"/>
      <c r="KI213" s="109"/>
      <c r="KJ213" s="109"/>
      <c r="KK213" s="109"/>
      <c r="KL213" s="109"/>
      <c r="KM213" s="109"/>
      <c r="KN213" s="109"/>
      <c r="KO213" s="109"/>
      <c r="KP213" s="109"/>
      <c r="KQ213" s="109"/>
      <c r="KR213" s="109"/>
      <c r="KS213" s="109"/>
      <c r="KT213" s="109"/>
      <c r="KU213" s="109"/>
      <c r="KV213" s="109"/>
      <c r="KW213" s="109"/>
      <c r="KX213" s="109"/>
      <c r="KY213" s="109"/>
      <c r="KZ213" s="109"/>
      <c r="LA213" s="109"/>
      <c r="LB213" s="109"/>
      <c r="LC213" s="109"/>
      <c r="LD213" s="109"/>
      <c r="LE213" s="109"/>
      <c r="LF213" s="109"/>
      <c r="LG213" s="109"/>
      <c r="LH213" s="109"/>
      <c r="LI213" s="109"/>
      <c r="LJ213" s="109"/>
      <c r="LK213" s="109"/>
      <c r="LL213" s="109"/>
      <c r="LM213" s="109"/>
      <c r="LN213" s="109"/>
      <c r="LO213" s="109"/>
      <c r="LP213" s="109"/>
      <c r="LQ213" s="109"/>
      <c r="LR213" s="109"/>
      <c r="LS213" s="109"/>
      <c r="LT213" s="109"/>
      <c r="LU213" s="109"/>
      <c r="LV213" s="109"/>
      <c r="LW213" s="109"/>
      <c r="LX213" s="109"/>
      <c r="LY213" s="109"/>
      <c r="LZ213" s="109"/>
      <c r="MA213" s="109"/>
      <c r="MB213" s="109"/>
      <c r="MC213" s="109"/>
      <c r="MD213" s="109"/>
      <c r="ME213" s="109"/>
      <c r="MF213" s="109"/>
      <c r="MG213" s="109"/>
      <c r="MH213" s="109"/>
      <c r="MI213" s="109"/>
      <c r="MJ213" s="109"/>
      <c r="MK213" s="109"/>
      <c r="ML213" s="109"/>
      <c r="MM213" s="109"/>
      <c r="MN213" s="109"/>
      <c r="MO213" s="109"/>
      <c r="MP213" s="109"/>
      <c r="MQ213" s="109"/>
      <c r="MR213" s="109"/>
      <c r="MS213" s="109"/>
      <c r="MT213" s="109"/>
      <c r="MU213" s="109"/>
      <c r="MV213" s="109"/>
      <c r="MW213" s="109"/>
      <c r="MX213" s="109"/>
      <c r="MY213" s="109"/>
      <c r="MZ213" s="109"/>
      <c r="NA213" s="109"/>
      <c r="NB213" s="109"/>
      <c r="NC213" s="109"/>
      <c r="ND213" s="109"/>
      <c r="NE213" s="109"/>
      <c r="NF213" s="109"/>
      <c r="NG213" s="109"/>
      <c r="NH213" s="109"/>
      <c r="NI213" s="109"/>
      <c r="NJ213" s="109"/>
      <c r="NK213" s="109"/>
      <c r="NL213" s="109"/>
      <c r="NM213" s="109"/>
      <c r="NN213" s="109"/>
      <c r="NO213" s="109"/>
      <c r="NP213" s="109"/>
      <c r="NQ213" s="109"/>
      <c r="NR213" s="109"/>
      <c r="NS213" s="109"/>
      <c r="NT213" s="109"/>
      <c r="NU213" s="109"/>
      <c r="NV213" s="109"/>
      <c r="NW213" s="109"/>
      <c r="NX213" s="109"/>
      <c r="NY213" s="109"/>
      <c r="NZ213" s="109"/>
      <c r="OA213" s="109"/>
      <c r="OB213" s="109"/>
      <c r="OC213" s="109"/>
      <c r="OD213" s="109"/>
      <c r="OE213" s="109"/>
      <c r="OF213" s="109"/>
      <c r="OG213" s="109"/>
      <c r="OH213" s="109"/>
      <c r="OI213" s="109"/>
      <c r="OJ213" s="109"/>
      <c r="OK213" s="109"/>
      <c r="OL213" s="109"/>
      <c r="OM213" s="109"/>
      <c r="ON213" s="109"/>
      <c r="OO213" s="109"/>
      <c r="OP213" s="109"/>
      <c r="OQ213" s="109"/>
      <c r="OR213" s="109"/>
      <c r="OS213" s="109"/>
      <c r="OT213" s="109"/>
      <c r="OU213" s="109"/>
      <c r="OV213" s="109"/>
      <c r="OW213" s="109"/>
      <c r="OX213" s="109"/>
      <c r="OY213" s="109"/>
      <c r="OZ213" s="109"/>
      <c r="PA213" s="109"/>
      <c r="PB213" s="109"/>
      <c r="PC213" s="109"/>
      <c r="PD213" s="109"/>
      <c r="PE213" s="109"/>
      <c r="PF213" s="109"/>
      <c r="PG213" s="109"/>
      <c r="PH213" s="109"/>
      <c r="PI213" s="109"/>
      <c r="PJ213" s="109"/>
      <c r="PK213" s="109"/>
      <c r="PL213" s="109"/>
      <c r="PM213" s="109"/>
      <c r="PN213" s="109"/>
      <c r="PO213" s="109"/>
      <c r="PP213" s="109"/>
      <c r="PQ213" s="109"/>
      <c r="PR213" s="109"/>
      <c r="PS213" s="109"/>
      <c r="PT213" s="109"/>
      <c r="PU213" s="109"/>
      <c r="PV213" s="109"/>
      <c r="PW213" s="109"/>
      <c r="PX213" s="109"/>
      <c r="PY213" s="109"/>
      <c r="PZ213" s="109"/>
      <c r="QA213" s="109"/>
      <c r="QB213" s="109"/>
      <c r="QC213" s="109"/>
      <c r="QD213" s="109"/>
      <c r="QE213" s="109"/>
      <c r="QF213" s="109"/>
      <c r="QG213" s="109"/>
      <c r="QH213" s="109"/>
      <c r="QI213" s="109"/>
      <c r="QJ213" s="109"/>
      <c r="QK213" s="23">
        <f t="shared" si="3"/>
        <v>1</v>
      </c>
      <c r="QL213" s="125"/>
      <c r="QM213" s="148"/>
      <c r="QN213" s="148"/>
      <c r="QO213" s="125">
        <v>47.69</v>
      </c>
      <c r="QP213" s="125"/>
      <c r="QQ213" s="125"/>
      <c r="QR213" s="125"/>
      <c r="QS213" s="130"/>
    </row>
    <row r="214" spans="1:461" s="5" customFormat="1" ht="12.75" customHeight="1" x14ac:dyDescent="0.2">
      <c r="A214" s="52">
        <v>44670</v>
      </c>
      <c r="B214" s="98" t="s">
        <v>343</v>
      </c>
      <c r="C214" s="107"/>
      <c r="D214" s="107"/>
      <c r="E214" s="108"/>
      <c r="F214" s="108"/>
      <c r="G214" s="108"/>
      <c r="H214" s="108"/>
      <c r="I214" s="108"/>
      <c r="J214" s="108"/>
      <c r="K214" s="108"/>
      <c r="L214" s="108"/>
      <c r="M214" s="108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 s="109"/>
      <c r="BG214" s="109"/>
      <c r="BH214" s="109"/>
      <c r="BI214" s="109"/>
      <c r="BJ214" s="109"/>
      <c r="BK214" s="109"/>
      <c r="BL214" s="109"/>
      <c r="BM214" s="109"/>
      <c r="BN214" s="109"/>
      <c r="BO214" s="109"/>
      <c r="BP214" s="109"/>
      <c r="BQ214" s="109"/>
      <c r="BR214" s="109"/>
      <c r="BS214" s="109"/>
      <c r="BT214" s="109"/>
      <c r="BU214" s="109"/>
      <c r="BV214" s="109"/>
      <c r="BW214" s="109"/>
      <c r="BX214" s="109"/>
      <c r="BY214" s="109"/>
      <c r="BZ214" s="109"/>
      <c r="CA214" s="109"/>
      <c r="CB214" s="109"/>
      <c r="CC214" s="109"/>
      <c r="CD214" s="109"/>
      <c r="CE214" s="109"/>
      <c r="CF214" s="109"/>
      <c r="CG214" s="109"/>
      <c r="CH214" s="109"/>
      <c r="CI214" s="109"/>
      <c r="CJ214" s="109"/>
      <c r="CK214" s="109"/>
      <c r="CL214" s="109"/>
      <c r="CM214" s="109"/>
      <c r="CN214" s="109"/>
      <c r="CO214" s="109"/>
      <c r="CP214" s="109"/>
      <c r="CQ214" s="109"/>
      <c r="CR214" s="109"/>
      <c r="CS214" s="109"/>
      <c r="CT214" s="109"/>
      <c r="CU214" s="109"/>
      <c r="CV214" s="109"/>
      <c r="CW214" s="109"/>
      <c r="CX214" s="109"/>
      <c r="CY214" s="109"/>
      <c r="CZ214" s="109"/>
      <c r="DA214" s="109"/>
      <c r="DB214" s="109"/>
      <c r="DC214" s="109"/>
      <c r="DD214" s="109"/>
      <c r="DE214" s="109"/>
      <c r="DF214" s="109"/>
      <c r="DG214" s="109"/>
      <c r="DH214" s="109"/>
      <c r="DI214" s="109"/>
      <c r="DJ214" s="109"/>
      <c r="DK214" s="109"/>
      <c r="DL214" s="109"/>
      <c r="DM214" s="109"/>
      <c r="DN214" s="109"/>
      <c r="DO214" s="109"/>
      <c r="DP214" s="109"/>
      <c r="DQ214" s="109"/>
      <c r="DR214" s="109"/>
      <c r="DS214" s="109"/>
      <c r="DT214" s="109"/>
      <c r="DU214" s="109"/>
      <c r="DV214" s="109"/>
      <c r="DW214" s="109"/>
      <c r="DX214" s="109"/>
      <c r="DY214" s="109"/>
      <c r="DZ214" s="109"/>
      <c r="EA214" s="109"/>
      <c r="EB214" s="109"/>
      <c r="EC214" s="109"/>
      <c r="ED214" s="109"/>
      <c r="EE214" s="109"/>
      <c r="EF214" s="109"/>
      <c r="EG214" s="109"/>
      <c r="EH214" s="109"/>
      <c r="EI214" s="109"/>
      <c r="EJ214" s="109"/>
      <c r="EK214" s="109"/>
      <c r="EL214" s="109"/>
      <c r="EM214" s="109"/>
      <c r="EN214" s="109"/>
      <c r="EO214" s="109"/>
      <c r="EP214" s="109"/>
      <c r="EQ214" s="109"/>
      <c r="ER214" s="109"/>
      <c r="ES214" s="109"/>
      <c r="ET214" s="109"/>
      <c r="EU214" s="109"/>
      <c r="EV214" s="109"/>
      <c r="EW214" s="109"/>
      <c r="EX214" s="109"/>
      <c r="EY214" s="109"/>
      <c r="EZ214" s="109"/>
      <c r="FA214" s="109"/>
      <c r="FB214" s="109"/>
      <c r="FC214" s="109"/>
      <c r="FD214" s="109"/>
      <c r="FE214" s="109"/>
      <c r="FF214" s="109"/>
      <c r="FG214" s="109"/>
      <c r="FH214" s="109"/>
      <c r="FI214" s="109"/>
      <c r="FJ214" s="109"/>
      <c r="FK214" s="109"/>
      <c r="FL214" s="109"/>
      <c r="FM214" s="109"/>
      <c r="FN214" s="109"/>
      <c r="FO214" s="109"/>
      <c r="FP214" s="109"/>
      <c r="FQ214" s="109"/>
      <c r="FR214" s="109"/>
      <c r="FS214" s="109"/>
      <c r="FT214" s="109"/>
      <c r="FU214" s="109"/>
      <c r="FV214" s="109"/>
      <c r="FW214" s="109"/>
      <c r="FX214" s="109"/>
      <c r="FY214" s="109"/>
      <c r="FZ214" s="109"/>
      <c r="GA214" s="109"/>
      <c r="GB214" s="109"/>
      <c r="GC214" s="109"/>
      <c r="GD214" s="109"/>
      <c r="GE214" s="109"/>
      <c r="GF214" s="109"/>
      <c r="GG214" s="109"/>
      <c r="GH214" s="109"/>
      <c r="GI214" s="109"/>
      <c r="GJ214" s="109"/>
      <c r="GK214" s="109"/>
      <c r="GL214" s="109"/>
      <c r="GM214" s="109"/>
      <c r="GN214" s="109"/>
      <c r="GO214" s="109"/>
      <c r="GP214" s="109"/>
      <c r="GQ214" s="109"/>
      <c r="GR214" s="109"/>
      <c r="GS214" s="109"/>
      <c r="GT214" s="109"/>
      <c r="GU214" s="109"/>
      <c r="GV214" s="109"/>
      <c r="GW214" s="109"/>
      <c r="GX214" s="109"/>
      <c r="GY214" s="109"/>
      <c r="GZ214" s="109"/>
      <c r="HA214" s="109"/>
      <c r="HB214" s="109"/>
      <c r="HC214" s="109"/>
      <c r="HD214" s="109"/>
      <c r="HE214" s="109"/>
      <c r="HF214" s="109"/>
      <c r="HG214" s="109"/>
      <c r="HH214" s="109"/>
      <c r="HI214" s="109"/>
      <c r="HJ214" s="109"/>
      <c r="HK214" s="109"/>
      <c r="HL214" s="109"/>
      <c r="HM214" s="109"/>
      <c r="HN214" s="109"/>
      <c r="HO214" s="109"/>
      <c r="HP214" s="109"/>
      <c r="HQ214" s="109"/>
      <c r="HR214" s="109"/>
      <c r="HS214" s="109"/>
      <c r="HT214" s="109"/>
      <c r="HU214" s="109"/>
      <c r="HV214" s="109"/>
      <c r="HW214" s="109"/>
      <c r="HX214" s="109"/>
      <c r="HY214" s="109"/>
      <c r="HZ214" s="109"/>
      <c r="IA214" s="109"/>
      <c r="IB214" s="109"/>
      <c r="IC214" s="109"/>
      <c r="ID214" s="109"/>
      <c r="IE214" s="109"/>
      <c r="IF214" s="109"/>
      <c r="IG214" s="109"/>
      <c r="IH214" s="109"/>
      <c r="II214" s="109"/>
      <c r="IJ214" s="109"/>
      <c r="IK214" s="109"/>
      <c r="IL214" s="109"/>
      <c r="IM214" s="109"/>
      <c r="IN214" s="109"/>
      <c r="IO214" s="109"/>
      <c r="IP214" s="109"/>
      <c r="IQ214" s="109"/>
      <c r="IR214" s="109"/>
      <c r="IS214" s="109"/>
      <c r="IT214" s="109"/>
      <c r="IU214" s="109"/>
      <c r="IV214" s="109"/>
      <c r="IW214" s="109"/>
      <c r="IX214" s="109"/>
      <c r="IY214" s="109"/>
      <c r="IZ214" s="109"/>
      <c r="JA214" s="109"/>
      <c r="JB214" s="109"/>
      <c r="JC214" s="109"/>
      <c r="JD214" s="109"/>
      <c r="JE214" s="109"/>
      <c r="JF214" s="109"/>
      <c r="JG214" s="109"/>
      <c r="JH214" s="109"/>
      <c r="JI214" s="109"/>
      <c r="JJ214" s="109"/>
      <c r="JK214" s="109"/>
      <c r="JL214" s="109"/>
      <c r="JM214" s="109"/>
      <c r="JN214" s="109"/>
      <c r="JO214" s="109"/>
      <c r="JP214" s="109"/>
      <c r="JQ214" s="109"/>
      <c r="JR214" s="109"/>
      <c r="JS214" s="109"/>
      <c r="JT214" s="109"/>
      <c r="JU214" s="109"/>
      <c r="JV214" s="109"/>
      <c r="JW214" s="109"/>
      <c r="JX214" s="109"/>
      <c r="JY214" s="109"/>
      <c r="JZ214" s="109"/>
      <c r="KA214" s="109"/>
      <c r="KB214" s="109"/>
      <c r="KC214" s="109"/>
      <c r="KD214" s="109"/>
      <c r="KE214" s="109"/>
      <c r="KF214" s="109"/>
      <c r="KG214" s="109"/>
      <c r="KH214" s="109"/>
      <c r="KI214" s="109"/>
      <c r="KJ214" s="109"/>
      <c r="KK214" s="109"/>
      <c r="KL214" s="109"/>
      <c r="KM214" s="109"/>
      <c r="KN214" s="109"/>
      <c r="KO214" s="109"/>
      <c r="KP214" s="109"/>
      <c r="KQ214" s="109"/>
      <c r="KR214" s="109"/>
      <c r="KS214" s="109"/>
      <c r="KT214" s="109"/>
      <c r="KU214" s="109"/>
      <c r="KV214" s="109"/>
      <c r="KW214" s="109"/>
      <c r="KX214" s="109"/>
      <c r="KY214" s="109"/>
      <c r="KZ214" s="109"/>
      <c r="LA214" s="109"/>
      <c r="LB214" s="109"/>
      <c r="LC214" s="109"/>
      <c r="LD214" s="109"/>
      <c r="LE214" s="109">
        <v>1</v>
      </c>
      <c r="LF214" s="109"/>
      <c r="LG214" s="109"/>
      <c r="LH214" s="109"/>
      <c r="LI214" s="109"/>
      <c r="LJ214" s="109"/>
      <c r="LK214" s="109"/>
      <c r="LL214" s="109"/>
      <c r="LM214" s="109"/>
      <c r="LN214" s="109"/>
      <c r="LO214" s="109"/>
      <c r="LP214" s="109"/>
      <c r="LQ214" s="109"/>
      <c r="LR214" s="109"/>
      <c r="LS214" s="109"/>
      <c r="LT214" s="109"/>
      <c r="LU214" s="109"/>
      <c r="LV214" s="109"/>
      <c r="LW214" s="109"/>
      <c r="LX214" s="109"/>
      <c r="LY214" s="109"/>
      <c r="LZ214" s="109"/>
      <c r="MA214" s="109"/>
      <c r="MB214" s="109"/>
      <c r="MC214" s="109"/>
      <c r="MD214" s="109"/>
      <c r="ME214" s="109"/>
      <c r="MF214" s="109"/>
      <c r="MG214" s="109"/>
      <c r="MH214" s="109"/>
      <c r="MI214" s="109"/>
      <c r="MJ214" s="109"/>
      <c r="MK214" s="109"/>
      <c r="ML214" s="109"/>
      <c r="MM214" s="109"/>
      <c r="MN214" s="109"/>
      <c r="MO214" s="109"/>
      <c r="MP214" s="109"/>
      <c r="MQ214" s="109"/>
      <c r="MR214" s="109"/>
      <c r="MS214" s="109"/>
      <c r="MT214" s="109"/>
      <c r="MU214" s="109"/>
      <c r="MV214" s="109"/>
      <c r="MW214" s="109"/>
      <c r="MX214" s="109"/>
      <c r="MY214" s="109"/>
      <c r="MZ214" s="109"/>
      <c r="NA214" s="109"/>
      <c r="NB214" s="109"/>
      <c r="NC214" s="109"/>
      <c r="ND214" s="109"/>
      <c r="NE214" s="109"/>
      <c r="NF214" s="109"/>
      <c r="NG214" s="109"/>
      <c r="NH214" s="109"/>
      <c r="NI214" s="109"/>
      <c r="NJ214" s="109"/>
      <c r="NK214" s="109"/>
      <c r="NL214" s="109"/>
      <c r="NM214" s="109"/>
      <c r="NN214" s="109"/>
      <c r="NO214" s="109"/>
      <c r="NP214" s="109"/>
      <c r="NQ214" s="109"/>
      <c r="NR214" s="109"/>
      <c r="NS214" s="109"/>
      <c r="NT214" s="109"/>
      <c r="NU214" s="109"/>
      <c r="NV214" s="109"/>
      <c r="NW214" s="109"/>
      <c r="NX214" s="109"/>
      <c r="NY214" s="109"/>
      <c r="NZ214" s="109"/>
      <c r="OA214" s="109"/>
      <c r="OB214" s="109"/>
      <c r="OC214" s="109"/>
      <c r="OD214" s="109"/>
      <c r="OE214" s="109"/>
      <c r="OF214" s="109"/>
      <c r="OG214" s="109"/>
      <c r="OH214" s="109"/>
      <c r="OI214" s="109"/>
      <c r="OJ214" s="109"/>
      <c r="OK214" s="109"/>
      <c r="OL214" s="109"/>
      <c r="OM214" s="109"/>
      <c r="ON214" s="109"/>
      <c r="OO214" s="109"/>
      <c r="OP214" s="109"/>
      <c r="OQ214" s="109"/>
      <c r="OR214" s="109"/>
      <c r="OS214" s="109"/>
      <c r="OT214" s="109"/>
      <c r="OU214" s="109"/>
      <c r="OV214" s="109"/>
      <c r="OW214" s="109"/>
      <c r="OX214" s="109"/>
      <c r="OY214" s="109"/>
      <c r="OZ214" s="109"/>
      <c r="PA214" s="109"/>
      <c r="PB214" s="109"/>
      <c r="PC214" s="109"/>
      <c r="PD214" s="109"/>
      <c r="PE214" s="109"/>
      <c r="PF214" s="109"/>
      <c r="PG214" s="109"/>
      <c r="PH214" s="109"/>
      <c r="PI214" s="109"/>
      <c r="PJ214" s="109"/>
      <c r="PK214" s="109"/>
      <c r="PL214" s="109"/>
      <c r="PM214" s="109"/>
      <c r="PN214" s="109"/>
      <c r="PO214" s="109"/>
      <c r="PP214" s="109"/>
      <c r="PQ214" s="109"/>
      <c r="PR214" s="109"/>
      <c r="PS214" s="109"/>
      <c r="PT214" s="109"/>
      <c r="PU214" s="109"/>
      <c r="PV214" s="109"/>
      <c r="PW214" s="109"/>
      <c r="PX214" s="109"/>
      <c r="PY214" s="109"/>
      <c r="PZ214" s="109"/>
      <c r="QA214" s="109"/>
      <c r="QB214" s="109"/>
      <c r="QC214" s="109"/>
      <c r="QD214" s="109"/>
      <c r="QE214" s="109"/>
      <c r="QF214" s="109"/>
      <c r="QG214" s="109"/>
      <c r="QH214" s="109"/>
      <c r="QI214" s="109"/>
      <c r="QJ214" s="109"/>
      <c r="QK214" s="23">
        <f t="shared" si="3"/>
        <v>1</v>
      </c>
      <c r="QL214" s="125"/>
      <c r="QM214" s="125"/>
      <c r="QN214" s="125"/>
      <c r="QO214" s="125">
        <v>93.46</v>
      </c>
      <c r="QP214" s="125"/>
      <c r="QQ214" s="125"/>
      <c r="QR214" s="125"/>
      <c r="QS214" s="130"/>
    </row>
    <row r="215" spans="1:461" s="5" customFormat="1" ht="12.75" customHeight="1" x14ac:dyDescent="0.2">
      <c r="A215" s="52">
        <v>44670</v>
      </c>
      <c r="B215" s="90" t="s">
        <v>74</v>
      </c>
      <c r="C215" s="107"/>
      <c r="D215" s="107"/>
      <c r="E215" s="108"/>
      <c r="F215" s="108"/>
      <c r="G215" s="108"/>
      <c r="H215" s="108"/>
      <c r="I215" s="108"/>
      <c r="J215" s="108"/>
      <c r="K215" s="108"/>
      <c r="L215" s="108"/>
      <c r="M215" s="108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109"/>
      <c r="BE215" s="109"/>
      <c r="BF215" s="109"/>
      <c r="BG215" s="109"/>
      <c r="BH215" s="109"/>
      <c r="BI215" s="109"/>
      <c r="BJ215" s="109"/>
      <c r="BK215" s="109"/>
      <c r="BL215" s="109"/>
      <c r="BM215" s="109"/>
      <c r="BN215" s="109"/>
      <c r="BO215" s="109"/>
      <c r="BP215" s="109"/>
      <c r="BQ215" s="109"/>
      <c r="BR215" s="109"/>
      <c r="BS215" s="109"/>
      <c r="BT215" s="109"/>
      <c r="BU215" s="109"/>
      <c r="BV215" s="109"/>
      <c r="BW215" s="109"/>
      <c r="BX215" s="109"/>
      <c r="BY215" s="109"/>
      <c r="BZ215" s="109"/>
      <c r="CA215" s="109"/>
      <c r="CB215" s="109"/>
      <c r="CC215" s="109"/>
      <c r="CD215" s="109"/>
      <c r="CE215" s="109"/>
      <c r="CF215" s="109"/>
      <c r="CG215" s="109"/>
      <c r="CH215" s="109"/>
      <c r="CI215" s="109"/>
      <c r="CJ215" s="109"/>
      <c r="CK215" s="109"/>
      <c r="CL215" s="109"/>
      <c r="CM215" s="109"/>
      <c r="CN215" s="109"/>
      <c r="CO215" s="109"/>
      <c r="CP215" s="109"/>
      <c r="CQ215" s="109"/>
      <c r="CR215" s="109"/>
      <c r="CS215" s="109"/>
      <c r="CT215" s="109"/>
      <c r="CU215" s="109"/>
      <c r="CV215" s="109"/>
      <c r="CW215" s="109"/>
      <c r="CX215" s="109"/>
      <c r="CY215" s="109"/>
      <c r="CZ215" s="109"/>
      <c r="DA215" s="109"/>
      <c r="DB215" s="109"/>
      <c r="DC215" s="109"/>
      <c r="DD215" s="109"/>
      <c r="DE215" s="109"/>
      <c r="DF215" s="109"/>
      <c r="DG215" s="109"/>
      <c r="DH215" s="109"/>
      <c r="DI215" s="109"/>
      <c r="DJ215" s="109"/>
      <c r="DK215" s="109"/>
      <c r="DL215" s="109"/>
      <c r="DM215" s="109"/>
      <c r="DN215" s="109"/>
      <c r="DO215" s="109"/>
      <c r="DP215" s="109"/>
      <c r="DQ215" s="109"/>
      <c r="DR215" s="109"/>
      <c r="DS215" s="109"/>
      <c r="DT215" s="109"/>
      <c r="DU215" s="109"/>
      <c r="DV215" s="109"/>
      <c r="DW215" s="109"/>
      <c r="DX215" s="109"/>
      <c r="DY215" s="109"/>
      <c r="DZ215" s="109"/>
      <c r="EA215" s="109"/>
      <c r="EB215" s="109"/>
      <c r="EC215" s="109"/>
      <c r="ED215" s="109"/>
      <c r="EE215" s="109"/>
      <c r="EF215" s="109"/>
      <c r="EG215" s="109"/>
      <c r="EH215" s="109"/>
      <c r="EI215" s="109"/>
      <c r="EJ215" s="109"/>
      <c r="EK215" s="109"/>
      <c r="EL215" s="109"/>
      <c r="EM215" s="109"/>
      <c r="EN215" s="109"/>
      <c r="EO215" s="109"/>
      <c r="EP215" s="109"/>
      <c r="EQ215" s="109"/>
      <c r="ER215" s="109"/>
      <c r="ES215" s="109"/>
      <c r="ET215" s="109"/>
      <c r="EU215" s="109"/>
      <c r="EV215" s="109"/>
      <c r="EW215" s="109"/>
      <c r="EX215" s="109"/>
      <c r="EY215" s="109"/>
      <c r="EZ215" s="109"/>
      <c r="FA215" s="109"/>
      <c r="FB215" s="109"/>
      <c r="FC215" s="109"/>
      <c r="FD215" s="109"/>
      <c r="FE215" s="109"/>
      <c r="FF215" s="109"/>
      <c r="FG215" s="109"/>
      <c r="FH215" s="109"/>
      <c r="FI215" s="109"/>
      <c r="FJ215" s="109"/>
      <c r="FK215" s="109"/>
      <c r="FL215" s="109"/>
      <c r="FM215" s="109"/>
      <c r="FN215" s="109"/>
      <c r="FO215" s="109"/>
      <c r="FP215" s="109"/>
      <c r="FQ215" s="109"/>
      <c r="FR215" s="109"/>
      <c r="FS215" s="109"/>
      <c r="FT215" s="109"/>
      <c r="FU215" s="109"/>
      <c r="FV215" s="109"/>
      <c r="FW215" s="109"/>
      <c r="FX215" s="109"/>
      <c r="FY215" s="109"/>
      <c r="FZ215" s="109"/>
      <c r="GA215" s="109"/>
      <c r="GB215" s="109"/>
      <c r="GC215" s="109"/>
      <c r="GD215" s="109"/>
      <c r="GE215" s="109"/>
      <c r="GF215" s="109"/>
      <c r="GG215" s="109"/>
      <c r="GH215" s="109"/>
      <c r="GI215" s="109"/>
      <c r="GJ215" s="109"/>
      <c r="GK215" s="109"/>
      <c r="GL215" s="109"/>
      <c r="GM215" s="109"/>
      <c r="GN215" s="109"/>
      <c r="GO215" s="109"/>
      <c r="GP215" s="109"/>
      <c r="GQ215" s="109"/>
      <c r="GR215" s="109"/>
      <c r="GS215" s="109"/>
      <c r="GT215" s="109"/>
      <c r="GU215" s="109"/>
      <c r="GV215" s="109"/>
      <c r="GW215" s="109"/>
      <c r="GX215" s="109"/>
      <c r="GY215" s="109"/>
      <c r="GZ215" s="109"/>
      <c r="HA215" s="109"/>
      <c r="HB215" s="109"/>
      <c r="HC215" s="109"/>
      <c r="HD215" s="109"/>
      <c r="HE215" s="109"/>
      <c r="HF215" s="109"/>
      <c r="HG215" s="109"/>
      <c r="HH215" s="109"/>
      <c r="HI215" s="109"/>
      <c r="HJ215" s="109"/>
      <c r="HK215" s="109"/>
      <c r="HL215" s="109"/>
      <c r="HM215" s="109"/>
      <c r="HN215" s="109"/>
      <c r="HO215" s="109"/>
      <c r="HP215" s="109"/>
      <c r="HQ215" s="109"/>
      <c r="HR215" s="109"/>
      <c r="HS215" s="109"/>
      <c r="HT215" s="109"/>
      <c r="HU215" s="109"/>
      <c r="HV215" s="109"/>
      <c r="HW215" s="109"/>
      <c r="HX215" s="109"/>
      <c r="HY215" s="109"/>
      <c r="HZ215" s="109"/>
      <c r="IA215" s="109"/>
      <c r="IB215" s="109"/>
      <c r="IC215" s="109"/>
      <c r="ID215" s="109"/>
      <c r="IE215" s="109"/>
      <c r="IF215" s="109"/>
      <c r="IG215" s="109"/>
      <c r="IH215" s="109"/>
      <c r="II215" s="109"/>
      <c r="IJ215" s="109"/>
      <c r="IK215" s="109"/>
      <c r="IL215" s="109"/>
      <c r="IM215" s="109"/>
      <c r="IN215" s="109"/>
      <c r="IO215" s="109"/>
      <c r="IP215" s="109"/>
      <c r="IQ215" s="109"/>
      <c r="IR215" s="109"/>
      <c r="IS215" s="109"/>
      <c r="IT215" s="109"/>
      <c r="IU215" s="109"/>
      <c r="IV215" s="109"/>
      <c r="IW215" s="109"/>
      <c r="IX215" s="109"/>
      <c r="IY215" s="109"/>
      <c r="IZ215" s="109"/>
      <c r="JA215" s="109"/>
      <c r="JB215" s="109"/>
      <c r="JC215" s="109"/>
      <c r="JD215" s="109"/>
      <c r="JE215" s="109"/>
      <c r="JF215" s="109"/>
      <c r="JG215" s="109"/>
      <c r="JH215" s="109"/>
      <c r="JI215" s="109"/>
      <c r="JJ215" s="109"/>
      <c r="JK215" s="109"/>
      <c r="JL215" s="109"/>
      <c r="JM215" s="109"/>
      <c r="JN215" s="109"/>
      <c r="JO215" s="109"/>
      <c r="JP215" s="109"/>
      <c r="JQ215" s="109"/>
      <c r="JR215" s="109"/>
      <c r="JS215" s="109"/>
      <c r="JT215" s="109"/>
      <c r="JU215" s="109"/>
      <c r="JV215" s="109"/>
      <c r="JW215" s="109"/>
      <c r="JX215" s="109"/>
      <c r="JY215" s="109"/>
      <c r="JZ215" s="109"/>
      <c r="KA215" s="109"/>
      <c r="KB215" s="109"/>
      <c r="KC215" s="109"/>
      <c r="KD215" s="109"/>
      <c r="KE215" s="109"/>
      <c r="KF215" s="109"/>
      <c r="KG215" s="109"/>
      <c r="KH215" s="109"/>
      <c r="KI215" s="109"/>
      <c r="KJ215" s="109"/>
      <c r="KK215" s="109">
        <v>10</v>
      </c>
      <c r="KL215" s="109"/>
      <c r="KM215" s="109"/>
      <c r="KN215" s="109"/>
      <c r="KO215" s="109"/>
      <c r="KP215" s="109"/>
      <c r="KQ215" s="109"/>
      <c r="KR215" s="109"/>
      <c r="KS215" s="109"/>
      <c r="KT215" s="109"/>
      <c r="KU215" s="109"/>
      <c r="KV215" s="109"/>
      <c r="KW215" s="109"/>
      <c r="KX215" s="109"/>
      <c r="KY215" s="109"/>
      <c r="KZ215" s="109"/>
      <c r="LA215" s="109"/>
      <c r="LB215" s="109"/>
      <c r="LC215" s="109"/>
      <c r="LD215" s="109"/>
      <c r="LE215" s="109"/>
      <c r="LF215" s="109"/>
      <c r="LG215" s="109"/>
      <c r="LH215" s="109"/>
      <c r="LI215" s="109"/>
      <c r="LJ215" s="109"/>
      <c r="LK215" s="109"/>
      <c r="LL215" s="109"/>
      <c r="LM215" s="109"/>
      <c r="LN215" s="109"/>
      <c r="LO215" s="109"/>
      <c r="LP215" s="109"/>
      <c r="LQ215" s="109"/>
      <c r="LR215" s="109"/>
      <c r="LS215" s="109"/>
      <c r="LT215" s="109"/>
      <c r="LU215" s="109"/>
      <c r="LV215" s="109"/>
      <c r="LW215" s="109"/>
      <c r="LX215" s="109"/>
      <c r="LY215" s="109"/>
      <c r="LZ215" s="109"/>
      <c r="MA215" s="109"/>
      <c r="MB215" s="109"/>
      <c r="MC215" s="109"/>
      <c r="MD215" s="109"/>
      <c r="ME215" s="109"/>
      <c r="MF215" s="109"/>
      <c r="MG215" s="109"/>
      <c r="MH215" s="109"/>
      <c r="MI215" s="109"/>
      <c r="MJ215" s="109"/>
      <c r="MK215" s="109"/>
      <c r="ML215" s="109"/>
      <c r="MM215" s="109"/>
      <c r="MN215" s="109"/>
      <c r="MO215" s="109"/>
      <c r="MP215" s="109"/>
      <c r="MQ215" s="109"/>
      <c r="MR215" s="109"/>
      <c r="MS215" s="109"/>
      <c r="MT215" s="109"/>
      <c r="MU215" s="109"/>
      <c r="MV215" s="109"/>
      <c r="MW215" s="109"/>
      <c r="MX215" s="109"/>
      <c r="MY215" s="109"/>
      <c r="MZ215" s="109"/>
      <c r="NA215" s="109"/>
      <c r="NB215" s="109"/>
      <c r="NC215" s="109"/>
      <c r="ND215" s="109"/>
      <c r="NE215" s="109"/>
      <c r="NF215" s="109"/>
      <c r="NG215" s="109"/>
      <c r="NH215" s="109"/>
      <c r="NI215" s="109"/>
      <c r="NJ215" s="109"/>
      <c r="NK215" s="109"/>
      <c r="NL215" s="109"/>
      <c r="NM215" s="109"/>
      <c r="NN215" s="109"/>
      <c r="NO215" s="109"/>
      <c r="NP215" s="109"/>
      <c r="NQ215" s="109"/>
      <c r="NR215" s="109"/>
      <c r="NS215" s="109"/>
      <c r="NT215" s="109"/>
      <c r="NU215" s="109"/>
      <c r="NV215" s="109"/>
      <c r="NW215" s="109"/>
      <c r="NX215" s="109"/>
      <c r="NY215" s="109"/>
      <c r="NZ215" s="109"/>
      <c r="OA215" s="109"/>
      <c r="OB215" s="109"/>
      <c r="OC215" s="109"/>
      <c r="OD215" s="109"/>
      <c r="OE215" s="109"/>
      <c r="OF215" s="109"/>
      <c r="OG215" s="109"/>
      <c r="OH215" s="109"/>
      <c r="OI215" s="109"/>
      <c r="OJ215" s="109"/>
      <c r="OK215" s="109"/>
      <c r="OL215" s="109"/>
      <c r="OM215" s="109"/>
      <c r="ON215" s="109"/>
      <c r="OO215" s="109"/>
      <c r="OP215" s="109"/>
      <c r="OQ215" s="109"/>
      <c r="OR215" s="109"/>
      <c r="OS215" s="109"/>
      <c r="OT215" s="109"/>
      <c r="OU215" s="109"/>
      <c r="OV215" s="109"/>
      <c r="OW215" s="109"/>
      <c r="OX215" s="109"/>
      <c r="OY215" s="109"/>
      <c r="OZ215" s="109"/>
      <c r="PA215" s="109"/>
      <c r="PB215" s="109"/>
      <c r="PC215" s="109"/>
      <c r="PD215" s="109"/>
      <c r="PE215" s="109"/>
      <c r="PF215" s="109"/>
      <c r="PG215" s="109"/>
      <c r="PH215" s="109"/>
      <c r="PI215" s="109"/>
      <c r="PJ215" s="109"/>
      <c r="PK215" s="109"/>
      <c r="PL215" s="109"/>
      <c r="PM215" s="109"/>
      <c r="PN215" s="109"/>
      <c r="PO215" s="109"/>
      <c r="PP215" s="109"/>
      <c r="PQ215" s="109"/>
      <c r="PR215" s="109"/>
      <c r="PS215" s="109"/>
      <c r="PT215" s="109"/>
      <c r="PU215" s="109"/>
      <c r="PV215" s="109"/>
      <c r="PW215" s="109"/>
      <c r="PX215" s="109"/>
      <c r="PY215" s="109"/>
      <c r="PZ215" s="109"/>
      <c r="QA215" s="109"/>
      <c r="QB215" s="109"/>
      <c r="QC215" s="109"/>
      <c r="QD215" s="109"/>
      <c r="QE215" s="109"/>
      <c r="QF215" s="109"/>
      <c r="QG215" s="109"/>
      <c r="QH215" s="109"/>
      <c r="QI215" s="109"/>
      <c r="QJ215" s="109"/>
      <c r="QK215" s="23">
        <f t="shared" si="3"/>
        <v>10</v>
      </c>
      <c r="QL215" s="125"/>
      <c r="QM215" s="125"/>
      <c r="QN215" s="125"/>
      <c r="QO215" s="125">
        <v>562.07000000000005</v>
      </c>
      <c r="QP215" s="125">
        <v>23.29</v>
      </c>
      <c r="QQ215" s="125"/>
      <c r="QR215" s="125"/>
      <c r="QS215" s="130"/>
    </row>
    <row r="216" spans="1:461" s="5" customFormat="1" ht="12.75" customHeight="1" x14ac:dyDescent="0.2">
      <c r="A216" s="52">
        <v>44670</v>
      </c>
      <c r="B216" s="90" t="s">
        <v>74</v>
      </c>
      <c r="C216" s="107"/>
      <c r="D216" s="107"/>
      <c r="E216" s="108"/>
      <c r="F216" s="108"/>
      <c r="G216" s="108"/>
      <c r="H216" s="108"/>
      <c r="I216" s="108"/>
      <c r="J216" s="108"/>
      <c r="K216" s="108"/>
      <c r="L216" s="108"/>
      <c r="M216" s="108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109"/>
      <c r="BE216" s="109"/>
      <c r="BF216" s="109"/>
      <c r="BG216" s="109"/>
      <c r="BH216" s="109"/>
      <c r="BI216" s="109"/>
      <c r="BJ216" s="109"/>
      <c r="BK216" s="109"/>
      <c r="BL216" s="109"/>
      <c r="BM216" s="109"/>
      <c r="BN216" s="109"/>
      <c r="BO216" s="109"/>
      <c r="BP216" s="109"/>
      <c r="BQ216" s="109"/>
      <c r="BR216" s="109"/>
      <c r="BS216" s="109"/>
      <c r="BT216" s="109"/>
      <c r="BU216" s="109"/>
      <c r="BV216" s="109"/>
      <c r="BW216" s="109"/>
      <c r="BX216" s="109"/>
      <c r="BY216" s="109"/>
      <c r="BZ216" s="109"/>
      <c r="CA216" s="109"/>
      <c r="CB216" s="109"/>
      <c r="CC216" s="109"/>
      <c r="CD216" s="109"/>
      <c r="CE216" s="109"/>
      <c r="CF216" s="109"/>
      <c r="CG216" s="109"/>
      <c r="CH216" s="109"/>
      <c r="CI216" s="109"/>
      <c r="CJ216" s="109"/>
      <c r="CK216" s="109"/>
      <c r="CL216" s="109"/>
      <c r="CM216" s="109"/>
      <c r="CN216" s="109"/>
      <c r="CO216" s="109"/>
      <c r="CP216" s="109"/>
      <c r="CQ216" s="109"/>
      <c r="CR216" s="109"/>
      <c r="CS216" s="109"/>
      <c r="CT216" s="109"/>
      <c r="CU216" s="109"/>
      <c r="CV216" s="109"/>
      <c r="CW216" s="109"/>
      <c r="CX216" s="109"/>
      <c r="CY216" s="109"/>
      <c r="CZ216" s="109"/>
      <c r="DA216" s="109"/>
      <c r="DB216" s="109"/>
      <c r="DC216" s="109"/>
      <c r="DD216" s="109"/>
      <c r="DE216" s="109"/>
      <c r="DF216" s="109"/>
      <c r="DG216" s="109"/>
      <c r="DH216" s="109"/>
      <c r="DI216" s="109"/>
      <c r="DJ216" s="109"/>
      <c r="DK216" s="109"/>
      <c r="DL216" s="109"/>
      <c r="DM216" s="109"/>
      <c r="DN216" s="109"/>
      <c r="DO216" s="109"/>
      <c r="DP216" s="109"/>
      <c r="DQ216" s="109"/>
      <c r="DR216" s="109"/>
      <c r="DS216" s="109"/>
      <c r="DT216" s="109"/>
      <c r="DU216" s="109">
        <v>10</v>
      </c>
      <c r="DV216" s="109"/>
      <c r="DW216" s="109"/>
      <c r="DX216" s="109"/>
      <c r="DY216" s="109"/>
      <c r="DZ216" s="109"/>
      <c r="EA216" s="109"/>
      <c r="EB216" s="109"/>
      <c r="EC216" s="109"/>
      <c r="ED216" s="109"/>
      <c r="EE216" s="109"/>
      <c r="EF216" s="109"/>
      <c r="EG216" s="109"/>
      <c r="EH216" s="109"/>
      <c r="EI216" s="109"/>
      <c r="EJ216" s="109"/>
      <c r="EK216" s="109"/>
      <c r="EL216" s="109"/>
      <c r="EM216" s="109"/>
      <c r="EN216" s="109"/>
      <c r="EO216" s="109"/>
      <c r="EP216" s="109"/>
      <c r="EQ216" s="109"/>
      <c r="ER216" s="109"/>
      <c r="ES216" s="109"/>
      <c r="ET216" s="109"/>
      <c r="EU216" s="109"/>
      <c r="EV216" s="109"/>
      <c r="EW216" s="109"/>
      <c r="EX216" s="109"/>
      <c r="EY216" s="109"/>
      <c r="EZ216" s="109"/>
      <c r="FA216" s="109"/>
      <c r="FB216" s="109"/>
      <c r="FC216" s="109"/>
      <c r="FD216" s="109"/>
      <c r="FE216" s="109"/>
      <c r="FF216" s="109"/>
      <c r="FG216" s="109"/>
      <c r="FH216" s="109"/>
      <c r="FI216" s="109"/>
      <c r="FJ216" s="109"/>
      <c r="FK216" s="109"/>
      <c r="FL216" s="109"/>
      <c r="FM216" s="109"/>
      <c r="FN216" s="109"/>
      <c r="FO216" s="109"/>
      <c r="FP216" s="109"/>
      <c r="FQ216" s="109"/>
      <c r="FR216" s="109"/>
      <c r="FS216" s="109"/>
      <c r="FT216" s="109"/>
      <c r="FU216" s="109"/>
      <c r="FV216" s="109"/>
      <c r="FW216" s="109"/>
      <c r="FX216" s="109">
        <v>1.6</v>
      </c>
      <c r="FY216" s="109"/>
      <c r="FZ216" s="109"/>
      <c r="GA216" s="109"/>
      <c r="GB216" s="109"/>
      <c r="GC216" s="109"/>
      <c r="GD216" s="109"/>
      <c r="GE216" s="109"/>
      <c r="GF216" s="109"/>
      <c r="GG216" s="109"/>
      <c r="GH216" s="109"/>
      <c r="GI216" s="109"/>
      <c r="GJ216" s="109"/>
      <c r="GK216" s="109"/>
      <c r="GL216" s="109"/>
      <c r="GM216" s="109"/>
      <c r="GN216" s="109"/>
      <c r="GO216" s="109"/>
      <c r="GP216" s="109"/>
      <c r="GQ216" s="109"/>
      <c r="GR216" s="109"/>
      <c r="GS216" s="109"/>
      <c r="GT216" s="109"/>
      <c r="GU216" s="109"/>
      <c r="GV216" s="109"/>
      <c r="GW216" s="109"/>
      <c r="GX216" s="109"/>
      <c r="GY216" s="109"/>
      <c r="GZ216" s="109"/>
      <c r="HA216" s="109"/>
      <c r="HB216" s="109"/>
      <c r="HC216" s="109"/>
      <c r="HD216" s="109"/>
      <c r="HE216" s="109"/>
      <c r="HF216" s="109"/>
      <c r="HG216" s="109"/>
      <c r="HH216" s="109"/>
      <c r="HI216" s="109"/>
      <c r="HJ216" s="109"/>
      <c r="HK216" s="109"/>
      <c r="HL216" s="109"/>
      <c r="HM216" s="109"/>
      <c r="HN216" s="109"/>
      <c r="HO216" s="109"/>
      <c r="HP216" s="109"/>
      <c r="HQ216" s="109"/>
      <c r="HR216" s="109"/>
      <c r="HS216" s="109"/>
      <c r="HT216" s="109"/>
      <c r="HU216" s="109"/>
      <c r="HV216" s="109"/>
      <c r="HW216" s="109"/>
      <c r="HX216" s="109"/>
      <c r="HY216" s="109"/>
      <c r="HZ216" s="109"/>
      <c r="IA216" s="109"/>
      <c r="IB216" s="109"/>
      <c r="IC216" s="109"/>
      <c r="ID216" s="109"/>
      <c r="IE216" s="109"/>
      <c r="IF216" s="109"/>
      <c r="IG216" s="109"/>
      <c r="IH216" s="109"/>
      <c r="II216" s="109"/>
      <c r="IJ216" s="109"/>
      <c r="IK216" s="109"/>
      <c r="IL216" s="109"/>
      <c r="IM216" s="109"/>
      <c r="IN216" s="109"/>
      <c r="IO216" s="109"/>
      <c r="IP216" s="109"/>
      <c r="IQ216" s="109"/>
      <c r="IR216" s="109"/>
      <c r="IS216" s="109"/>
      <c r="IT216" s="109"/>
      <c r="IU216" s="109"/>
      <c r="IV216" s="109"/>
      <c r="IW216" s="109"/>
      <c r="IX216" s="109"/>
      <c r="IY216" s="109"/>
      <c r="IZ216" s="109"/>
      <c r="JA216" s="109"/>
      <c r="JB216" s="109"/>
      <c r="JC216" s="109"/>
      <c r="JD216" s="109"/>
      <c r="JE216" s="109"/>
      <c r="JF216" s="109"/>
      <c r="JG216" s="109"/>
      <c r="JH216" s="109"/>
      <c r="JI216" s="109"/>
      <c r="JJ216" s="109"/>
      <c r="JK216" s="109"/>
      <c r="JL216" s="109"/>
      <c r="JM216" s="109"/>
      <c r="JN216" s="109"/>
      <c r="JO216" s="109"/>
      <c r="JP216" s="109"/>
      <c r="JQ216" s="109"/>
      <c r="JR216" s="109"/>
      <c r="JS216" s="109"/>
      <c r="JT216" s="109"/>
      <c r="JU216" s="109"/>
      <c r="JV216" s="109"/>
      <c r="JW216" s="109"/>
      <c r="JX216" s="109"/>
      <c r="JY216" s="109"/>
      <c r="JZ216" s="109"/>
      <c r="KA216" s="109"/>
      <c r="KB216" s="109"/>
      <c r="KC216" s="109"/>
      <c r="KD216" s="109"/>
      <c r="KE216" s="109"/>
      <c r="KF216" s="109"/>
      <c r="KG216" s="109"/>
      <c r="KH216" s="109"/>
      <c r="KI216" s="109"/>
      <c r="KJ216" s="109"/>
      <c r="KK216" s="109"/>
      <c r="KL216" s="109"/>
      <c r="KM216" s="109"/>
      <c r="KN216" s="109"/>
      <c r="KO216" s="109"/>
      <c r="KP216" s="109"/>
      <c r="KQ216" s="109"/>
      <c r="KR216" s="109"/>
      <c r="KS216" s="109"/>
      <c r="KT216" s="109"/>
      <c r="KU216" s="109"/>
      <c r="KV216" s="109"/>
      <c r="KW216" s="109"/>
      <c r="KX216" s="109"/>
      <c r="KY216" s="109"/>
      <c r="KZ216" s="109"/>
      <c r="LA216" s="109"/>
      <c r="LB216" s="109"/>
      <c r="LC216" s="109"/>
      <c r="LD216" s="109"/>
      <c r="LE216" s="109"/>
      <c r="LF216" s="109"/>
      <c r="LG216" s="109"/>
      <c r="LH216" s="109"/>
      <c r="LI216" s="109"/>
      <c r="LJ216" s="109"/>
      <c r="LK216" s="109"/>
      <c r="LL216" s="109"/>
      <c r="LM216" s="109"/>
      <c r="LN216" s="109"/>
      <c r="LO216" s="109"/>
      <c r="LP216" s="109"/>
      <c r="LQ216" s="109"/>
      <c r="LR216" s="109"/>
      <c r="LS216" s="109"/>
      <c r="LT216" s="109"/>
      <c r="LU216" s="109"/>
      <c r="LV216" s="109"/>
      <c r="LW216" s="109"/>
      <c r="LX216" s="109"/>
      <c r="LY216" s="109"/>
      <c r="LZ216" s="109"/>
      <c r="MA216" s="109"/>
      <c r="MB216" s="109"/>
      <c r="MC216" s="109"/>
      <c r="MD216" s="109"/>
      <c r="ME216" s="109"/>
      <c r="MF216" s="109"/>
      <c r="MG216" s="109"/>
      <c r="MH216" s="109"/>
      <c r="MI216" s="109"/>
      <c r="MJ216" s="109"/>
      <c r="MK216" s="109"/>
      <c r="ML216" s="109"/>
      <c r="MM216" s="109"/>
      <c r="MN216" s="109"/>
      <c r="MO216" s="109"/>
      <c r="MP216" s="109"/>
      <c r="MQ216" s="109"/>
      <c r="MR216" s="109"/>
      <c r="MS216" s="109"/>
      <c r="MT216" s="109"/>
      <c r="MU216" s="109"/>
      <c r="MV216" s="109"/>
      <c r="MW216" s="109"/>
      <c r="MX216" s="109"/>
      <c r="MY216" s="109"/>
      <c r="MZ216" s="109"/>
      <c r="NA216" s="109"/>
      <c r="NB216" s="109"/>
      <c r="NC216" s="109"/>
      <c r="ND216" s="109"/>
      <c r="NE216" s="109"/>
      <c r="NF216" s="109"/>
      <c r="NG216" s="109"/>
      <c r="NH216" s="109"/>
      <c r="NI216" s="109"/>
      <c r="NJ216" s="109"/>
      <c r="NK216" s="109"/>
      <c r="NL216" s="109"/>
      <c r="NM216" s="109"/>
      <c r="NN216" s="109"/>
      <c r="NO216" s="109"/>
      <c r="NP216" s="109"/>
      <c r="NQ216" s="109"/>
      <c r="NR216" s="109"/>
      <c r="NS216" s="109"/>
      <c r="NT216" s="109"/>
      <c r="NU216" s="109"/>
      <c r="NV216" s="109"/>
      <c r="NW216" s="109"/>
      <c r="NX216" s="109"/>
      <c r="NY216" s="109"/>
      <c r="NZ216" s="109"/>
      <c r="OA216" s="109"/>
      <c r="OB216" s="109"/>
      <c r="OC216" s="109"/>
      <c r="OD216" s="109"/>
      <c r="OE216" s="109"/>
      <c r="OF216" s="109"/>
      <c r="OG216" s="109"/>
      <c r="OH216" s="109"/>
      <c r="OI216" s="109"/>
      <c r="OJ216" s="109"/>
      <c r="OK216" s="109"/>
      <c r="OL216" s="109"/>
      <c r="OM216" s="109"/>
      <c r="ON216" s="109"/>
      <c r="OO216" s="109"/>
      <c r="OP216" s="109"/>
      <c r="OQ216" s="109"/>
      <c r="OR216" s="109"/>
      <c r="OS216" s="109"/>
      <c r="OT216" s="109"/>
      <c r="OU216" s="109"/>
      <c r="OV216" s="109"/>
      <c r="OW216" s="109"/>
      <c r="OX216" s="109"/>
      <c r="OY216" s="109"/>
      <c r="OZ216" s="109"/>
      <c r="PA216" s="109"/>
      <c r="PB216" s="109"/>
      <c r="PC216" s="109"/>
      <c r="PD216" s="109"/>
      <c r="PE216" s="109"/>
      <c r="PF216" s="109"/>
      <c r="PG216" s="109"/>
      <c r="PH216" s="109"/>
      <c r="PI216" s="109"/>
      <c r="PJ216" s="109"/>
      <c r="PK216" s="109"/>
      <c r="PL216" s="109"/>
      <c r="PM216" s="109"/>
      <c r="PN216" s="109"/>
      <c r="PO216" s="109"/>
      <c r="PP216" s="109"/>
      <c r="PQ216" s="109"/>
      <c r="PR216" s="109"/>
      <c r="PS216" s="109"/>
      <c r="PT216" s="109"/>
      <c r="PU216" s="109"/>
      <c r="PV216" s="109"/>
      <c r="PW216" s="109"/>
      <c r="PX216" s="109"/>
      <c r="PY216" s="109"/>
      <c r="PZ216" s="109"/>
      <c r="QA216" s="109"/>
      <c r="QB216" s="109"/>
      <c r="QC216" s="109"/>
      <c r="QD216" s="109"/>
      <c r="QE216" s="109"/>
      <c r="QF216" s="109"/>
      <c r="QG216" s="109"/>
      <c r="QH216" s="109"/>
      <c r="QI216" s="109"/>
      <c r="QJ216" s="109"/>
      <c r="QK216" s="23">
        <f t="shared" si="3"/>
        <v>11.6</v>
      </c>
      <c r="QL216" s="125"/>
      <c r="QM216" s="125"/>
      <c r="QN216" s="125"/>
      <c r="QO216" s="125">
        <v>631.33000000000004</v>
      </c>
      <c r="QP216" s="125">
        <v>0.78</v>
      </c>
      <c r="QQ216" s="125"/>
      <c r="QR216" s="125"/>
      <c r="QS216" s="130"/>
    </row>
    <row r="217" spans="1:461" s="5" customFormat="1" ht="12.75" customHeight="1" x14ac:dyDescent="0.2">
      <c r="A217" s="52">
        <v>44670</v>
      </c>
      <c r="B217" s="90" t="s">
        <v>404</v>
      </c>
      <c r="C217" s="107"/>
      <c r="D217" s="107"/>
      <c r="E217" s="108"/>
      <c r="F217" s="108"/>
      <c r="G217" s="108"/>
      <c r="H217" s="108"/>
      <c r="I217" s="108"/>
      <c r="J217" s="108"/>
      <c r="K217" s="108"/>
      <c r="L217" s="108"/>
      <c r="M217" s="108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>
        <v>2</v>
      </c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 s="109"/>
      <c r="BG217" s="109"/>
      <c r="BH217" s="109"/>
      <c r="BI217" s="109"/>
      <c r="BJ217" s="109"/>
      <c r="BK217" s="109"/>
      <c r="BL217" s="109"/>
      <c r="BM217" s="109"/>
      <c r="BN217" s="109"/>
      <c r="BO217" s="109"/>
      <c r="BP217" s="109"/>
      <c r="BQ217" s="109"/>
      <c r="BR217" s="109"/>
      <c r="BS217" s="109"/>
      <c r="BT217" s="109"/>
      <c r="BU217" s="109"/>
      <c r="BV217" s="109"/>
      <c r="BW217" s="109"/>
      <c r="BX217" s="109"/>
      <c r="BY217" s="109"/>
      <c r="BZ217" s="109"/>
      <c r="CA217" s="109"/>
      <c r="CB217" s="109"/>
      <c r="CC217" s="109"/>
      <c r="CD217" s="109"/>
      <c r="CE217" s="109"/>
      <c r="CF217" s="109"/>
      <c r="CG217" s="109"/>
      <c r="CH217" s="109"/>
      <c r="CI217" s="109"/>
      <c r="CJ217" s="109"/>
      <c r="CK217" s="109"/>
      <c r="CL217" s="109"/>
      <c r="CM217" s="109"/>
      <c r="CN217" s="109"/>
      <c r="CO217" s="109"/>
      <c r="CP217" s="109"/>
      <c r="CQ217" s="109"/>
      <c r="CR217" s="109"/>
      <c r="CS217" s="109"/>
      <c r="CT217" s="109"/>
      <c r="CU217" s="109"/>
      <c r="CV217" s="109"/>
      <c r="CW217" s="109"/>
      <c r="CX217" s="109"/>
      <c r="CY217" s="109"/>
      <c r="CZ217" s="109"/>
      <c r="DA217" s="109"/>
      <c r="DB217" s="109"/>
      <c r="DC217" s="109"/>
      <c r="DD217" s="109"/>
      <c r="DE217" s="109"/>
      <c r="DF217" s="109"/>
      <c r="DG217" s="109"/>
      <c r="DH217" s="109"/>
      <c r="DI217" s="109"/>
      <c r="DJ217" s="109"/>
      <c r="DK217" s="109"/>
      <c r="DL217" s="109"/>
      <c r="DM217" s="109"/>
      <c r="DN217" s="109"/>
      <c r="DO217" s="109"/>
      <c r="DP217" s="109"/>
      <c r="DQ217" s="109"/>
      <c r="DR217" s="109"/>
      <c r="DS217" s="109"/>
      <c r="DT217" s="109"/>
      <c r="DU217" s="109"/>
      <c r="DV217" s="109"/>
      <c r="DW217" s="109"/>
      <c r="DX217" s="109"/>
      <c r="DY217" s="109"/>
      <c r="DZ217" s="109"/>
      <c r="EA217" s="109"/>
      <c r="EB217" s="109"/>
      <c r="EC217" s="109"/>
      <c r="ED217" s="109"/>
      <c r="EE217" s="109"/>
      <c r="EF217" s="109"/>
      <c r="EG217" s="109"/>
      <c r="EH217" s="109"/>
      <c r="EI217" s="109"/>
      <c r="EJ217" s="109"/>
      <c r="EK217" s="109"/>
      <c r="EL217" s="109"/>
      <c r="EM217" s="109"/>
      <c r="EN217" s="109"/>
      <c r="EO217" s="109"/>
      <c r="EP217" s="109"/>
      <c r="EQ217" s="109"/>
      <c r="ER217" s="109"/>
      <c r="ES217" s="109"/>
      <c r="ET217" s="109"/>
      <c r="EU217" s="109"/>
      <c r="EV217" s="109"/>
      <c r="EW217" s="109"/>
      <c r="EX217" s="109"/>
      <c r="EY217" s="109"/>
      <c r="EZ217" s="109"/>
      <c r="FA217" s="109"/>
      <c r="FB217" s="109"/>
      <c r="FC217" s="109"/>
      <c r="FD217" s="109"/>
      <c r="FE217" s="109"/>
      <c r="FF217" s="109"/>
      <c r="FG217" s="109"/>
      <c r="FH217" s="109"/>
      <c r="FI217" s="109"/>
      <c r="FJ217" s="109"/>
      <c r="FK217" s="109"/>
      <c r="FL217" s="109"/>
      <c r="FM217" s="109"/>
      <c r="FN217" s="109"/>
      <c r="FO217" s="109"/>
      <c r="FP217" s="109"/>
      <c r="FQ217" s="109"/>
      <c r="FR217" s="109"/>
      <c r="FS217" s="109"/>
      <c r="FT217" s="109"/>
      <c r="FU217" s="109"/>
      <c r="FV217" s="109"/>
      <c r="FW217" s="109"/>
      <c r="FX217" s="109"/>
      <c r="FY217" s="109"/>
      <c r="FZ217" s="109"/>
      <c r="GA217" s="109"/>
      <c r="GB217" s="109"/>
      <c r="GC217" s="109"/>
      <c r="GD217" s="109"/>
      <c r="GE217" s="109"/>
      <c r="GF217" s="109"/>
      <c r="GG217" s="109"/>
      <c r="GH217" s="109"/>
      <c r="GI217" s="109"/>
      <c r="GJ217" s="109"/>
      <c r="GK217" s="109"/>
      <c r="GL217" s="109"/>
      <c r="GM217" s="109"/>
      <c r="GN217" s="109"/>
      <c r="GO217" s="109"/>
      <c r="GP217" s="109"/>
      <c r="GQ217" s="109"/>
      <c r="GR217" s="109"/>
      <c r="GS217" s="109"/>
      <c r="GT217" s="109"/>
      <c r="GU217" s="109"/>
      <c r="GV217" s="109"/>
      <c r="GW217" s="109"/>
      <c r="GX217" s="109"/>
      <c r="GY217" s="109"/>
      <c r="GZ217" s="109"/>
      <c r="HA217" s="109"/>
      <c r="HB217" s="109"/>
      <c r="HC217" s="109"/>
      <c r="HD217" s="109"/>
      <c r="HE217" s="109"/>
      <c r="HF217" s="109"/>
      <c r="HG217" s="109"/>
      <c r="HH217" s="109"/>
      <c r="HI217" s="109"/>
      <c r="HJ217" s="109"/>
      <c r="HK217" s="109"/>
      <c r="HL217" s="109"/>
      <c r="HM217" s="109"/>
      <c r="HN217" s="109"/>
      <c r="HO217" s="109"/>
      <c r="HP217" s="109"/>
      <c r="HQ217" s="109"/>
      <c r="HR217" s="109"/>
      <c r="HS217" s="109"/>
      <c r="HT217" s="109"/>
      <c r="HU217" s="109"/>
      <c r="HV217" s="109"/>
      <c r="HW217" s="109"/>
      <c r="HX217" s="109"/>
      <c r="HY217" s="109"/>
      <c r="HZ217" s="109"/>
      <c r="IA217" s="109"/>
      <c r="IB217" s="109"/>
      <c r="IC217" s="109"/>
      <c r="ID217" s="109"/>
      <c r="IE217" s="109"/>
      <c r="IF217" s="109"/>
      <c r="IG217" s="109"/>
      <c r="IH217" s="109"/>
      <c r="II217" s="109"/>
      <c r="IJ217" s="109"/>
      <c r="IK217" s="109"/>
      <c r="IL217" s="109"/>
      <c r="IM217" s="109"/>
      <c r="IN217" s="109"/>
      <c r="IO217" s="109"/>
      <c r="IP217" s="109"/>
      <c r="IQ217" s="109"/>
      <c r="IR217" s="109"/>
      <c r="IS217" s="109"/>
      <c r="IT217" s="109"/>
      <c r="IU217" s="109"/>
      <c r="IV217" s="109"/>
      <c r="IW217" s="109"/>
      <c r="IX217" s="109"/>
      <c r="IY217" s="109"/>
      <c r="IZ217" s="109"/>
      <c r="JA217" s="109"/>
      <c r="JB217" s="109"/>
      <c r="JC217" s="109"/>
      <c r="JD217" s="109"/>
      <c r="JE217" s="109"/>
      <c r="JF217" s="109"/>
      <c r="JG217" s="109"/>
      <c r="JH217" s="109"/>
      <c r="JI217" s="109"/>
      <c r="JJ217" s="109"/>
      <c r="JK217" s="109"/>
      <c r="JL217" s="109"/>
      <c r="JM217" s="109"/>
      <c r="JN217" s="109"/>
      <c r="JO217" s="109"/>
      <c r="JP217" s="109"/>
      <c r="JQ217" s="109"/>
      <c r="JR217" s="109"/>
      <c r="JS217" s="109"/>
      <c r="JT217" s="109"/>
      <c r="JU217" s="109"/>
      <c r="JV217" s="109"/>
      <c r="JW217" s="109"/>
      <c r="JX217" s="109"/>
      <c r="JY217" s="109"/>
      <c r="JZ217" s="109"/>
      <c r="KA217" s="109"/>
      <c r="KB217" s="109"/>
      <c r="KC217" s="109"/>
      <c r="KD217" s="109"/>
      <c r="KE217" s="109"/>
      <c r="KF217" s="109"/>
      <c r="KG217" s="109"/>
      <c r="KH217" s="109"/>
      <c r="KI217" s="109"/>
      <c r="KJ217" s="109"/>
      <c r="KK217" s="109"/>
      <c r="KL217" s="109"/>
      <c r="KM217" s="109"/>
      <c r="KN217" s="109"/>
      <c r="KO217" s="109"/>
      <c r="KP217" s="109"/>
      <c r="KQ217" s="109"/>
      <c r="KR217" s="109"/>
      <c r="KS217" s="109"/>
      <c r="KT217" s="109"/>
      <c r="KU217" s="109"/>
      <c r="KV217" s="109"/>
      <c r="KW217" s="109"/>
      <c r="KX217" s="109"/>
      <c r="KY217" s="109"/>
      <c r="KZ217" s="109"/>
      <c r="LA217" s="109"/>
      <c r="LB217" s="109"/>
      <c r="LC217" s="109"/>
      <c r="LD217" s="109"/>
      <c r="LE217" s="109"/>
      <c r="LF217" s="109"/>
      <c r="LG217" s="109"/>
      <c r="LH217" s="109"/>
      <c r="LI217" s="109"/>
      <c r="LJ217" s="109"/>
      <c r="LK217" s="109"/>
      <c r="LL217" s="109"/>
      <c r="LM217" s="109"/>
      <c r="LN217" s="109"/>
      <c r="LO217" s="109"/>
      <c r="LP217" s="109"/>
      <c r="LQ217" s="109"/>
      <c r="LR217" s="109"/>
      <c r="LS217" s="109"/>
      <c r="LT217" s="109"/>
      <c r="LU217" s="109"/>
      <c r="LV217" s="109"/>
      <c r="LW217" s="109"/>
      <c r="LX217" s="109"/>
      <c r="LY217" s="109"/>
      <c r="LZ217" s="109"/>
      <c r="MA217" s="109"/>
      <c r="MB217" s="109"/>
      <c r="MC217" s="109"/>
      <c r="MD217" s="109"/>
      <c r="ME217" s="109"/>
      <c r="MF217" s="109"/>
      <c r="MG217" s="109"/>
      <c r="MH217" s="109"/>
      <c r="MI217" s="109"/>
      <c r="MJ217" s="109"/>
      <c r="MK217" s="109"/>
      <c r="ML217" s="109"/>
      <c r="MM217" s="109"/>
      <c r="MN217" s="109"/>
      <c r="MO217" s="109"/>
      <c r="MP217" s="109"/>
      <c r="MQ217" s="109"/>
      <c r="MR217" s="109"/>
      <c r="MS217" s="109"/>
      <c r="MT217" s="109"/>
      <c r="MU217" s="109"/>
      <c r="MV217" s="109"/>
      <c r="MW217" s="109"/>
      <c r="MX217" s="109"/>
      <c r="MY217" s="109"/>
      <c r="MZ217" s="109"/>
      <c r="NA217" s="109"/>
      <c r="NB217" s="109"/>
      <c r="NC217" s="109"/>
      <c r="ND217" s="109"/>
      <c r="NE217" s="109"/>
      <c r="NF217" s="109"/>
      <c r="NG217" s="109"/>
      <c r="NH217" s="109"/>
      <c r="NI217" s="109"/>
      <c r="NJ217" s="109"/>
      <c r="NK217" s="109"/>
      <c r="NL217" s="109"/>
      <c r="NM217" s="109"/>
      <c r="NN217" s="109"/>
      <c r="NO217" s="109"/>
      <c r="NP217" s="109"/>
      <c r="NQ217" s="109"/>
      <c r="NR217" s="109"/>
      <c r="NS217" s="109"/>
      <c r="NT217" s="109"/>
      <c r="NU217" s="109"/>
      <c r="NV217" s="109"/>
      <c r="NW217" s="109"/>
      <c r="NX217" s="109"/>
      <c r="NY217" s="109"/>
      <c r="NZ217" s="109"/>
      <c r="OA217" s="109"/>
      <c r="OB217" s="109"/>
      <c r="OC217" s="109"/>
      <c r="OD217" s="109"/>
      <c r="OE217" s="109"/>
      <c r="OF217" s="109"/>
      <c r="OG217" s="109"/>
      <c r="OH217" s="109"/>
      <c r="OI217" s="109"/>
      <c r="OJ217" s="109"/>
      <c r="OK217" s="109"/>
      <c r="OL217" s="109"/>
      <c r="OM217" s="109"/>
      <c r="ON217" s="109"/>
      <c r="OO217" s="109"/>
      <c r="OP217" s="109"/>
      <c r="OQ217" s="109"/>
      <c r="OR217" s="109"/>
      <c r="OS217" s="109"/>
      <c r="OT217" s="109"/>
      <c r="OU217" s="109"/>
      <c r="OV217" s="109"/>
      <c r="OW217" s="109"/>
      <c r="OX217" s="109"/>
      <c r="OY217" s="109"/>
      <c r="OZ217" s="109"/>
      <c r="PA217" s="109"/>
      <c r="PB217" s="109"/>
      <c r="PC217" s="109"/>
      <c r="PD217" s="109"/>
      <c r="PE217" s="109"/>
      <c r="PF217" s="109"/>
      <c r="PG217" s="109"/>
      <c r="PH217" s="109"/>
      <c r="PI217" s="109"/>
      <c r="PJ217" s="109"/>
      <c r="PK217" s="109"/>
      <c r="PL217" s="109"/>
      <c r="PM217" s="109"/>
      <c r="PN217" s="109"/>
      <c r="PO217" s="109"/>
      <c r="PP217" s="109"/>
      <c r="PQ217" s="109"/>
      <c r="PR217" s="109"/>
      <c r="PS217" s="109"/>
      <c r="PT217" s="109"/>
      <c r="PU217" s="109"/>
      <c r="PV217" s="109"/>
      <c r="PW217" s="109"/>
      <c r="PX217" s="109"/>
      <c r="PY217" s="109"/>
      <c r="PZ217" s="109"/>
      <c r="QA217" s="109"/>
      <c r="QB217" s="109"/>
      <c r="QC217" s="109"/>
      <c r="QD217" s="109"/>
      <c r="QE217" s="109"/>
      <c r="QF217" s="109"/>
      <c r="QG217" s="109"/>
      <c r="QH217" s="109"/>
      <c r="QI217" s="109"/>
      <c r="QJ217" s="109"/>
      <c r="QK217" s="23">
        <f t="shared" si="3"/>
        <v>2</v>
      </c>
      <c r="QL217" s="125"/>
      <c r="QM217" s="125"/>
      <c r="QN217" s="125"/>
      <c r="QO217" s="125">
        <v>107.04</v>
      </c>
      <c r="QP217" s="125"/>
      <c r="QQ217" s="125"/>
      <c r="QR217" s="125"/>
      <c r="QS217" s="130"/>
    </row>
    <row r="218" spans="1:461" s="5" customFormat="1" ht="12.75" customHeight="1" x14ac:dyDescent="0.2">
      <c r="A218" s="52">
        <v>44670</v>
      </c>
      <c r="B218" s="98" t="s">
        <v>473</v>
      </c>
      <c r="C218" s="107"/>
      <c r="D218" s="107"/>
      <c r="E218" s="108"/>
      <c r="F218" s="108"/>
      <c r="G218" s="108"/>
      <c r="H218" s="108"/>
      <c r="I218" s="108"/>
      <c r="J218" s="108"/>
      <c r="K218" s="108"/>
      <c r="L218" s="108"/>
      <c r="M218" s="108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109"/>
      <c r="BE218" s="109"/>
      <c r="BF218" s="109"/>
      <c r="BG218" s="109"/>
      <c r="BH218" s="109"/>
      <c r="BI218" s="109"/>
      <c r="BJ218" s="109"/>
      <c r="BK218" s="109"/>
      <c r="BL218" s="109"/>
      <c r="BM218" s="109"/>
      <c r="BN218" s="109"/>
      <c r="BO218" s="109"/>
      <c r="BP218" s="109"/>
      <c r="BQ218" s="109"/>
      <c r="BR218" s="109"/>
      <c r="BS218" s="109"/>
      <c r="BT218" s="109"/>
      <c r="BU218" s="109"/>
      <c r="BV218" s="109"/>
      <c r="BW218" s="109"/>
      <c r="BX218" s="109"/>
      <c r="BY218" s="109"/>
      <c r="BZ218" s="109"/>
      <c r="CA218" s="109"/>
      <c r="CB218" s="109"/>
      <c r="CC218" s="109"/>
      <c r="CD218" s="109"/>
      <c r="CE218" s="109"/>
      <c r="CF218" s="109"/>
      <c r="CG218" s="109"/>
      <c r="CH218" s="109"/>
      <c r="CI218" s="109"/>
      <c r="CJ218" s="109"/>
      <c r="CK218" s="109"/>
      <c r="CL218" s="109"/>
      <c r="CM218" s="109"/>
      <c r="CN218" s="109"/>
      <c r="CO218" s="109"/>
      <c r="CP218" s="109"/>
      <c r="CQ218" s="109"/>
      <c r="CR218" s="109"/>
      <c r="CS218" s="109"/>
      <c r="CT218" s="109"/>
      <c r="CU218" s="109"/>
      <c r="CV218" s="109"/>
      <c r="CW218" s="109"/>
      <c r="CX218" s="109"/>
      <c r="CY218" s="109"/>
      <c r="CZ218" s="109"/>
      <c r="DA218" s="109"/>
      <c r="DB218" s="109"/>
      <c r="DC218" s="109"/>
      <c r="DD218" s="109"/>
      <c r="DE218" s="109"/>
      <c r="DF218" s="109"/>
      <c r="DG218" s="109"/>
      <c r="DH218" s="109"/>
      <c r="DI218" s="109"/>
      <c r="DJ218" s="109"/>
      <c r="DK218" s="109"/>
      <c r="DL218" s="109"/>
      <c r="DM218" s="109"/>
      <c r="DN218" s="109"/>
      <c r="DO218" s="109"/>
      <c r="DP218" s="109"/>
      <c r="DQ218" s="109"/>
      <c r="DR218" s="109"/>
      <c r="DS218" s="109"/>
      <c r="DT218" s="109"/>
      <c r="DU218" s="109"/>
      <c r="DV218" s="109"/>
      <c r="DW218" s="109"/>
      <c r="DX218" s="109"/>
      <c r="DY218" s="109"/>
      <c r="DZ218" s="109"/>
      <c r="EA218" s="109"/>
      <c r="EB218" s="109"/>
      <c r="EC218" s="109"/>
      <c r="ED218" s="109"/>
      <c r="EE218" s="109"/>
      <c r="EF218" s="109"/>
      <c r="EG218" s="109"/>
      <c r="EH218" s="109"/>
      <c r="EI218" s="109"/>
      <c r="EJ218" s="109"/>
      <c r="EK218" s="109"/>
      <c r="EL218" s="109"/>
      <c r="EM218" s="109"/>
      <c r="EN218" s="109"/>
      <c r="EO218" s="109"/>
      <c r="EP218" s="109"/>
      <c r="EQ218" s="109"/>
      <c r="ER218" s="109"/>
      <c r="ES218" s="109"/>
      <c r="ET218" s="109"/>
      <c r="EU218" s="109"/>
      <c r="EV218" s="109"/>
      <c r="EW218" s="109"/>
      <c r="EX218" s="109"/>
      <c r="EY218" s="109"/>
      <c r="EZ218" s="109"/>
      <c r="FA218" s="109"/>
      <c r="FB218" s="109"/>
      <c r="FC218" s="109"/>
      <c r="FD218" s="109"/>
      <c r="FE218" s="109"/>
      <c r="FF218" s="109"/>
      <c r="FG218" s="109"/>
      <c r="FH218" s="109"/>
      <c r="FI218" s="109"/>
      <c r="FJ218" s="109"/>
      <c r="FK218" s="109"/>
      <c r="FL218" s="109"/>
      <c r="FM218" s="109">
        <v>1.6</v>
      </c>
      <c r="FN218" s="109"/>
      <c r="FO218" s="109"/>
      <c r="FP218" s="109"/>
      <c r="FQ218" s="109"/>
      <c r="FR218" s="109"/>
      <c r="FS218" s="109"/>
      <c r="FT218" s="109"/>
      <c r="FU218" s="109"/>
      <c r="FV218" s="109"/>
      <c r="FW218" s="109"/>
      <c r="FX218" s="109"/>
      <c r="FY218" s="109"/>
      <c r="FZ218" s="109"/>
      <c r="GA218" s="109"/>
      <c r="GB218" s="109"/>
      <c r="GC218" s="109"/>
      <c r="GD218" s="109"/>
      <c r="GE218" s="109"/>
      <c r="GF218" s="109"/>
      <c r="GG218" s="109"/>
      <c r="GH218" s="109"/>
      <c r="GI218" s="109"/>
      <c r="GJ218" s="109"/>
      <c r="GK218" s="109"/>
      <c r="GL218" s="109"/>
      <c r="GM218" s="109"/>
      <c r="GN218" s="109"/>
      <c r="GO218" s="109"/>
      <c r="GP218" s="109"/>
      <c r="GQ218" s="109"/>
      <c r="GR218" s="109"/>
      <c r="GS218" s="109"/>
      <c r="GT218" s="109"/>
      <c r="GU218" s="109"/>
      <c r="GV218" s="109"/>
      <c r="GW218" s="109"/>
      <c r="GX218" s="109"/>
      <c r="GY218" s="109"/>
      <c r="GZ218" s="109"/>
      <c r="HA218" s="109"/>
      <c r="HB218" s="109"/>
      <c r="HC218" s="109"/>
      <c r="HD218" s="109"/>
      <c r="HE218" s="109"/>
      <c r="HF218" s="109"/>
      <c r="HG218" s="109"/>
      <c r="HH218" s="109"/>
      <c r="HI218" s="109"/>
      <c r="HJ218" s="109"/>
      <c r="HK218" s="109"/>
      <c r="HL218" s="109"/>
      <c r="HM218" s="109"/>
      <c r="HN218" s="109"/>
      <c r="HO218" s="109"/>
      <c r="HP218" s="109"/>
      <c r="HQ218" s="109"/>
      <c r="HR218" s="109"/>
      <c r="HS218" s="109"/>
      <c r="HT218" s="109"/>
      <c r="HU218" s="109"/>
      <c r="HV218" s="109"/>
      <c r="HW218" s="109"/>
      <c r="HX218" s="109"/>
      <c r="HY218" s="109"/>
      <c r="HZ218" s="109"/>
      <c r="IA218" s="109"/>
      <c r="IB218" s="109"/>
      <c r="IC218" s="109"/>
      <c r="ID218" s="109"/>
      <c r="IE218" s="109"/>
      <c r="IF218" s="109"/>
      <c r="IG218" s="109"/>
      <c r="IH218" s="109"/>
      <c r="II218" s="109"/>
      <c r="IJ218" s="109"/>
      <c r="IK218" s="109"/>
      <c r="IL218" s="109"/>
      <c r="IM218" s="109"/>
      <c r="IN218" s="109"/>
      <c r="IO218" s="109"/>
      <c r="IP218" s="109"/>
      <c r="IQ218" s="109"/>
      <c r="IR218" s="109"/>
      <c r="IS218" s="109"/>
      <c r="IT218" s="109"/>
      <c r="IU218" s="109"/>
      <c r="IV218" s="109"/>
      <c r="IW218" s="109"/>
      <c r="IX218" s="109"/>
      <c r="IY218" s="109"/>
      <c r="IZ218" s="109"/>
      <c r="JA218" s="109"/>
      <c r="JB218" s="109"/>
      <c r="JC218" s="109"/>
      <c r="JD218" s="109"/>
      <c r="JE218" s="109"/>
      <c r="JF218" s="109"/>
      <c r="JG218" s="109"/>
      <c r="JH218" s="109"/>
      <c r="JI218" s="109"/>
      <c r="JJ218" s="109"/>
      <c r="JK218" s="109"/>
      <c r="JL218" s="109"/>
      <c r="JM218" s="109"/>
      <c r="JN218" s="109"/>
      <c r="JO218" s="109"/>
      <c r="JP218" s="109"/>
      <c r="JQ218" s="109"/>
      <c r="JR218" s="109"/>
      <c r="JS218" s="109"/>
      <c r="JT218" s="109"/>
      <c r="JU218" s="109"/>
      <c r="JV218" s="109"/>
      <c r="JW218" s="109"/>
      <c r="JX218" s="109"/>
      <c r="JY218" s="109"/>
      <c r="JZ218" s="109"/>
      <c r="KA218" s="109"/>
      <c r="KB218" s="109"/>
      <c r="KC218" s="109"/>
      <c r="KD218" s="109"/>
      <c r="KE218" s="109"/>
      <c r="KF218" s="109"/>
      <c r="KG218" s="109"/>
      <c r="KH218" s="109"/>
      <c r="KI218" s="109"/>
      <c r="KJ218" s="109"/>
      <c r="KK218" s="109"/>
      <c r="KL218" s="109"/>
      <c r="KM218" s="109"/>
      <c r="KN218" s="109"/>
      <c r="KO218" s="109"/>
      <c r="KP218" s="109"/>
      <c r="KQ218" s="109"/>
      <c r="KR218" s="109"/>
      <c r="KS218" s="109"/>
      <c r="KT218" s="109"/>
      <c r="KU218" s="109"/>
      <c r="KV218" s="109"/>
      <c r="KW218" s="109"/>
      <c r="KX218" s="109"/>
      <c r="KY218" s="109"/>
      <c r="KZ218" s="109"/>
      <c r="LA218" s="109"/>
      <c r="LB218" s="109"/>
      <c r="LC218" s="109"/>
      <c r="LD218" s="109"/>
      <c r="LE218" s="109"/>
      <c r="LF218" s="109"/>
      <c r="LG218" s="109"/>
      <c r="LH218" s="109"/>
      <c r="LI218" s="109"/>
      <c r="LJ218" s="109"/>
      <c r="LK218" s="109"/>
      <c r="LL218" s="109"/>
      <c r="LM218" s="109"/>
      <c r="LN218" s="109"/>
      <c r="LO218" s="109"/>
      <c r="LP218" s="109"/>
      <c r="LQ218" s="109"/>
      <c r="LR218" s="109"/>
      <c r="LS218" s="109"/>
      <c r="LT218" s="109"/>
      <c r="LU218" s="109"/>
      <c r="LV218" s="109"/>
      <c r="LW218" s="109"/>
      <c r="LX218" s="109"/>
      <c r="LY218" s="109"/>
      <c r="LZ218" s="109"/>
      <c r="MA218" s="109"/>
      <c r="MB218" s="109"/>
      <c r="MC218" s="109"/>
      <c r="MD218" s="109"/>
      <c r="ME218" s="109"/>
      <c r="MF218" s="109"/>
      <c r="MG218" s="109"/>
      <c r="MH218" s="109"/>
      <c r="MI218" s="109"/>
      <c r="MJ218" s="109"/>
      <c r="MK218" s="109"/>
      <c r="ML218" s="109"/>
      <c r="MM218" s="109"/>
      <c r="MN218" s="109"/>
      <c r="MO218" s="109"/>
      <c r="MP218" s="109"/>
      <c r="MQ218" s="109"/>
      <c r="MR218" s="109"/>
      <c r="MS218" s="109"/>
      <c r="MT218" s="109"/>
      <c r="MU218" s="109"/>
      <c r="MV218" s="109"/>
      <c r="MW218" s="109"/>
      <c r="MX218" s="109"/>
      <c r="MY218" s="109"/>
      <c r="MZ218" s="109"/>
      <c r="NA218" s="109"/>
      <c r="NB218" s="109"/>
      <c r="NC218" s="109"/>
      <c r="ND218" s="109"/>
      <c r="NE218" s="109"/>
      <c r="NF218" s="109"/>
      <c r="NG218" s="109"/>
      <c r="NH218" s="109"/>
      <c r="NI218" s="109"/>
      <c r="NJ218" s="109"/>
      <c r="NK218" s="109"/>
      <c r="NL218" s="109"/>
      <c r="NM218" s="109"/>
      <c r="NN218" s="109"/>
      <c r="NO218" s="109"/>
      <c r="NP218" s="109"/>
      <c r="NQ218" s="109"/>
      <c r="NR218" s="109"/>
      <c r="NS218" s="109"/>
      <c r="NT218" s="109"/>
      <c r="NU218" s="109"/>
      <c r="NV218" s="109"/>
      <c r="NW218" s="109"/>
      <c r="NX218" s="109"/>
      <c r="NY218" s="109"/>
      <c r="NZ218" s="109"/>
      <c r="OA218" s="109"/>
      <c r="OB218" s="109"/>
      <c r="OC218" s="109"/>
      <c r="OD218" s="109"/>
      <c r="OE218" s="109"/>
      <c r="OF218" s="109"/>
      <c r="OG218" s="109"/>
      <c r="OH218" s="109"/>
      <c r="OI218" s="109"/>
      <c r="OJ218" s="109"/>
      <c r="OK218" s="109"/>
      <c r="OL218" s="109"/>
      <c r="OM218" s="109"/>
      <c r="ON218" s="109"/>
      <c r="OO218" s="109"/>
      <c r="OP218" s="109"/>
      <c r="OQ218" s="109"/>
      <c r="OR218" s="109"/>
      <c r="OS218" s="109"/>
      <c r="OT218" s="109"/>
      <c r="OU218" s="109"/>
      <c r="OV218" s="109"/>
      <c r="OW218" s="109"/>
      <c r="OX218" s="109"/>
      <c r="OY218" s="109"/>
      <c r="OZ218" s="109"/>
      <c r="PA218" s="109"/>
      <c r="PB218" s="109"/>
      <c r="PC218" s="109"/>
      <c r="PD218" s="109"/>
      <c r="PE218" s="109"/>
      <c r="PF218" s="109"/>
      <c r="PG218" s="109"/>
      <c r="PH218" s="109"/>
      <c r="PI218" s="109"/>
      <c r="PJ218" s="109"/>
      <c r="PK218" s="109"/>
      <c r="PL218" s="109"/>
      <c r="PM218" s="109"/>
      <c r="PN218" s="109"/>
      <c r="PO218" s="109"/>
      <c r="PP218" s="109"/>
      <c r="PQ218" s="109"/>
      <c r="PR218" s="109"/>
      <c r="PS218" s="109"/>
      <c r="PT218" s="109"/>
      <c r="PU218" s="109"/>
      <c r="PV218" s="109"/>
      <c r="PW218" s="109"/>
      <c r="PX218" s="109"/>
      <c r="PY218" s="109"/>
      <c r="PZ218" s="109"/>
      <c r="QA218" s="109"/>
      <c r="QB218" s="109"/>
      <c r="QC218" s="109"/>
      <c r="QD218" s="109"/>
      <c r="QE218" s="109"/>
      <c r="QF218" s="109"/>
      <c r="QG218" s="109"/>
      <c r="QH218" s="109"/>
      <c r="QI218" s="109"/>
      <c r="QJ218" s="109"/>
      <c r="QK218" s="23">
        <f t="shared" si="3"/>
        <v>1.6</v>
      </c>
      <c r="QL218" s="125"/>
      <c r="QM218" s="125"/>
      <c r="QN218" s="125"/>
      <c r="QO218" s="125">
        <v>137.6</v>
      </c>
      <c r="QP218" s="125"/>
      <c r="QQ218" s="125"/>
      <c r="QR218" s="125"/>
      <c r="QS218" s="130"/>
    </row>
    <row r="219" spans="1:461" s="5" customFormat="1" ht="12.75" customHeight="1" x14ac:dyDescent="0.2">
      <c r="A219" s="52">
        <v>44670</v>
      </c>
      <c r="B219" s="98" t="s">
        <v>194</v>
      </c>
      <c r="C219" s="107"/>
      <c r="D219" s="107"/>
      <c r="E219" s="108"/>
      <c r="F219" s="108"/>
      <c r="G219" s="108"/>
      <c r="H219" s="108"/>
      <c r="I219" s="108"/>
      <c r="J219" s="108"/>
      <c r="K219" s="108"/>
      <c r="L219" s="108"/>
      <c r="M219" s="108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109"/>
      <c r="BE219" s="109"/>
      <c r="BF219" s="109"/>
      <c r="BG219" s="109"/>
      <c r="BH219" s="109"/>
      <c r="BI219" s="109"/>
      <c r="BJ219" s="109"/>
      <c r="BK219" s="109"/>
      <c r="BL219" s="109"/>
      <c r="BM219" s="109"/>
      <c r="BN219" s="109"/>
      <c r="BO219" s="109"/>
      <c r="BP219" s="109"/>
      <c r="BQ219" s="109"/>
      <c r="BR219" s="109"/>
      <c r="BS219" s="109"/>
      <c r="BT219" s="109"/>
      <c r="BU219" s="109"/>
      <c r="BV219" s="109"/>
      <c r="BW219" s="109"/>
      <c r="BX219" s="109"/>
      <c r="BY219" s="109"/>
      <c r="BZ219" s="109"/>
      <c r="CA219" s="109"/>
      <c r="CB219" s="109"/>
      <c r="CC219" s="109"/>
      <c r="CD219" s="109"/>
      <c r="CE219" s="109"/>
      <c r="CF219" s="109"/>
      <c r="CG219" s="109"/>
      <c r="CH219" s="109"/>
      <c r="CI219" s="109"/>
      <c r="CJ219" s="109"/>
      <c r="CK219" s="109"/>
      <c r="CL219" s="109"/>
      <c r="CM219" s="109"/>
      <c r="CN219" s="109"/>
      <c r="CO219" s="109"/>
      <c r="CP219" s="109"/>
      <c r="CQ219" s="109"/>
      <c r="CR219" s="109"/>
      <c r="CS219" s="109"/>
      <c r="CT219" s="109"/>
      <c r="CU219" s="109"/>
      <c r="CV219" s="109"/>
      <c r="CW219" s="109"/>
      <c r="CX219" s="109"/>
      <c r="CY219" s="109"/>
      <c r="CZ219" s="109"/>
      <c r="DA219" s="109"/>
      <c r="DB219" s="109"/>
      <c r="DC219" s="109"/>
      <c r="DD219" s="109"/>
      <c r="DE219" s="109"/>
      <c r="DF219" s="109"/>
      <c r="DG219" s="109"/>
      <c r="DH219" s="109"/>
      <c r="DI219" s="109"/>
      <c r="DJ219" s="109"/>
      <c r="DK219" s="109"/>
      <c r="DL219" s="109"/>
      <c r="DM219" s="109"/>
      <c r="DN219" s="109"/>
      <c r="DO219" s="109"/>
      <c r="DP219" s="109"/>
      <c r="DQ219" s="109"/>
      <c r="DR219" s="109"/>
      <c r="DS219" s="109"/>
      <c r="DT219" s="109"/>
      <c r="DU219" s="109"/>
      <c r="DV219" s="109"/>
      <c r="DW219" s="109"/>
      <c r="DX219" s="109"/>
      <c r="DY219" s="109"/>
      <c r="DZ219" s="109"/>
      <c r="EA219" s="109"/>
      <c r="EB219" s="109"/>
      <c r="EC219" s="109"/>
      <c r="ED219" s="109"/>
      <c r="EE219" s="109"/>
      <c r="EF219" s="109"/>
      <c r="EG219" s="109"/>
      <c r="EH219" s="109"/>
      <c r="EI219" s="109"/>
      <c r="EJ219" s="109"/>
      <c r="EK219" s="109"/>
      <c r="EL219" s="109"/>
      <c r="EM219" s="109"/>
      <c r="EN219" s="109"/>
      <c r="EO219" s="109"/>
      <c r="EP219" s="109"/>
      <c r="EQ219" s="109"/>
      <c r="ER219" s="109"/>
      <c r="ES219" s="109"/>
      <c r="ET219" s="109"/>
      <c r="EU219" s="109"/>
      <c r="EV219" s="109"/>
      <c r="EW219" s="109"/>
      <c r="EX219" s="109"/>
      <c r="EY219" s="109"/>
      <c r="EZ219" s="109"/>
      <c r="FA219" s="109"/>
      <c r="FB219" s="109"/>
      <c r="FC219" s="109"/>
      <c r="FD219" s="109"/>
      <c r="FE219" s="109"/>
      <c r="FF219" s="109"/>
      <c r="FG219" s="109">
        <v>30</v>
      </c>
      <c r="FH219" s="109"/>
      <c r="FI219" s="109"/>
      <c r="FJ219" s="109"/>
      <c r="FK219" s="109"/>
      <c r="FL219" s="109"/>
      <c r="FM219" s="109"/>
      <c r="FN219" s="109"/>
      <c r="FO219" s="109"/>
      <c r="FP219" s="109"/>
      <c r="FQ219" s="109"/>
      <c r="FR219" s="109"/>
      <c r="FS219" s="109"/>
      <c r="FT219" s="109"/>
      <c r="FU219" s="109"/>
      <c r="FV219" s="109"/>
      <c r="FW219" s="109"/>
      <c r="FX219" s="109"/>
      <c r="FY219" s="109"/>
      <c r="FZ219" s="109"/>
      <c r="GA219" s="109"/>
      <c r="GB219" s="109"/>
      <c r="GC219" s="109"/>
      <c r="GD219" s="109"/>
      <c r="GE219" s="109"/>
      <c r="GF219" s="109"/>
      <c r="GG219" s="109"/>
      <c r="GH219" s="109"/>
      <c r="GI219" s="109"/>
      <c r="GJ219" s="109"/>
      <c r="GK219" s="109"/>
      <c r="GL219" s="109"/>
      <c r="GM219" s="109"/>
      <c r="GN219" s="109"/>
      <c r="GO219" s="109"/>
      <c r="GP219" s="109"/>
      <c r="GQ219" s="109"/>
      <c r="GR219" s="109"/>
      <c r="GS219" s="109"/>
      <c r="GT219" s="109"/>
      <c r="GU219" s="109"/>
      <c r="GV219" s="109"/>
      <c r="GW219" s="109"/>
      <c r="GX219" s="109"/>
      <c r="GY219" s="109"/>
      <c r="GZ219" s="109"/>
      <c r="HA219" s="109"/>
      <c r="HB219" s="109"/>
      <c r="HC219" s="109"/>
      <c r="HD219" s="109"/>
      <c r="HE219" s="109"/>
      <c r="HF219" s="109"/>
      <c r="HG219" s="109"/>
      <c r="HH219" s="109"/>
      <c r="HI219" s="109"/>
      <c r="HJ219" s="109"/>
      <c r="HK219" s="109"/>
      <c r="HL219" s="109"/>
      <c r="HM219" s="109"/>
      <c r="HN219" s="109"/>
      <c r="HO219" s="109"/>
      <c r="HP219" s="109"/>
      <c r="HQ219" s="109"/>
      <c r="HR219" s="109"/>
      <c r="HS219" s="109"/>
      <c r="HT219" s="109"/>
      <c r="HU219" s="109"/>
      <c r="HV219" s="109"/>
      <c r="HW219" s="109"/>
      <c r="HX219" s="109"/>
      <c r="HY219" s="109"/>
      <c r="HZ219" s="109"/>
      <c r="IA219" s="109"/>
      <c r="IB219" s="109"/>
      <c r="IC219" s="109"/>
      <c r="ID219" s="109"/>
      <c r="IE219" s="109"/>
      <c r="IF219" s="109"/>
      <c r="IG219" s="109"/>
      <c r="IH219" s="109"/>
      <c r="II219" s="109"/>
      <c r="IJ219" s="109"/>
      <c r="IK219" s="109"/>
      <c r="IL219" s="109"/>
      <c r="IM219" s="109"/>
      <c r="IN219" s="109"/>
      <c r="IO219" s="109"/>
      <c r="IP219" s="109"/>
      <c r="IQ219" s="109"/>
      <c r="IR219" s="109"/>
      <c r="IS219" s="109"/>
      <c r="IT219" s="109"/>
      <c r="IU219" s="109"/>
      <c r="IV219" s="109"/>
      <c r="IW219" s="109"/>
      <c r="IX219" s="109"/>
      <c r="IY219" s="109"/>
      <c r="IZ219" s="109"/>
      <c r="JA219" s="109"/>
      <c r="JB219" s="109"/>
      <c r="JC219" s="109"/>
      <c r="JD219" s="109"/>
      <c r="JE219" s="109"/>
      <c r="JF219" s="109"/>
      <c r="JG219" s="109"/>
      <c r="JH219" s="109"/>
      <c r="JI219" s="109"/>
      <c r="JJ219" s="109"/>
      <c r="JK219" s="109"/>
      <c r="JL219" s="109"/>
      <c r="JM219" s="109"/>
      <c r="JN219" s="109"/>
      <c r="JO219" s="109"/>
      <c r="JP219" s="109"/>
      <c r="JQ219" s="109"/>
      <c r="JR219" s="109"/>
      <c r="JS219" s="109"/>
      <c r="JT219" s="109"/>
      <c r="JU219" s="109"/>
      <c r="JV219" s="109"/>
      <c r="JW219" s="109"/>
      <c r="JX219" s="109"/>
      <c r="JY219" s="109"/>
      <c r="JZ219" s="109"/>
      <c r="KA219" s="109"/>
      <c r="KB219" s="109"/>
      <c r="KC219" s="109"/>
      <c r="KD219" s="109"/>
      <c r="KE219" s="109"/>
      <c r="KF219" s="109"/>
      <c r="KG219" s="109"/>
      <c r="KH219" s="109"/>
      <c r="KI219" s="109"/>
      <c r="KJ219" s="109"/>
      <c r="KK219" s="109"/>
      <c r="KL219" s="109"/>
      <c r="KM219" s="109"/>
      <c r="KN219" s="109"/>
      <c r="KO219" s="109"/>
      <c r="KP219" s="109"/>
      <c r="KQ219" s="109"/>
      <c r="KR219" s="109"/>
      <c r="KS219" s="109"/>
      <c r="KT219" s="109"/>
      <c r="KU219" s="109"/>
      <c r="KV219" s="109"/>
      <c r="KW219" s="109"/>
      <c r="KX219" s="109"/>
      <c r="KY219" s="109"/>
      <c r="KZ219" s="109"/>
      <c r="LA219" s="109"/>
      <c r="LB219" s="109"/>
      <c r="LC219" s="109"/>
      <c r="LD219" s="109"/>
      <c r="LE219" s="109"/>
      <c r="LF219" s="109"/>
      <c r="LG219" s="109"/>
      <c r="LH219" s="109"/>
      <c r="LI219" s="109"/>
      <c r="LJ219" s="109"/>
      <c r="LK219" s="109"/>
      <c r="LL219" s="109"/>
      <c r="LM219" s="109"/>
      <c r="LN219" s="109"/>
      <c r="LO219" s="109"/>
      <c r="LP219" s="109"/>
      <c r="LQ219" s="109"/>
      <c r="LR219" s="109"/>
      <c r="LS219" s="109"/>
      <c r="LT219" s="109"/>
      <c r="LU219" s="109"/>
      <c r="LV219" s="109"/>
      <c r="LW219" s="109"/>
      <c r="LX219" s="109"/>
      <c r="LY219" s="109"/>
      <c r="LZ219" s="109"/>
      <c r="MA219" s="109"/>
      <c r="MB219" s="109"/>
      <c r="MC219" s="109"/>
      <c r="MD219" s="109"/>
      <c r="ME219" s="109"/>
      <c r="MF219" s="109"/>
      <c r="MG219" s="109"/>
      <c r="MH219" s="109"/>
      <c r="MI219" s="109"/>
      <c r="MJ219" s="109"/>
      <c r="MK219" s="109"/>
      <c r="ML219" s="109"/>
      <c r="MM219" s="109"/>
      <c r="MN219" s="109"/>
      <c r="MO219" s="109"/>
      <c r="MP219" s="109"/>
      <c r="MQ219" s="109"/>
      <c r="MR219" s="109"/>
      <c r="MS219" s="109"/>
      <c r="MT219" s="109"/>
      <c r="MU219" s="109"/>
      <c r="MV219" s="109"/>
      <c r="MW219" s="109"/>
      <c r="MX219" s="109"/>
      <c r="MY219" s="109"/>
      <c r="MZ219" s="109"/>
      <c r="NA219" s="109"/>
      <c r="NB219" s="109"/>
      <c r="NC219" s="109"/>
      <c r="ND219" s="109"/>
      <c r="NE219" s="109"/>
      <c r="NF219" s="109"/>
      <c r="NG219" s="109"/>
      <c r="NH219" s="109"/>
      <c r="NI219" s="109"/>
      <c r="NJ219" s="109"/>
      <c r="NK219" s="109"/>
      <c r="NL219" s="109"/>
      <c r="NM219" s="109"/>
      <c r="NN219" s="109"/>
      <c r="NO219" s="109"/>
      <c r="NP219" s="109"/>
      <c r="NQ219" s="109"/>
      <c r="NR219" s="109"/>
      <c r="NS219" s="109"/>
      <c r="NT219" s="109"/>
      <c r="NU219" s="109"/>
      <c r="NV219" s="109"/>
      <c r="NW219" s="109"/>
      <c r="NX219" s="109"/>
      <c r="NY219" s="109"/>
      <c r="NZ219" s="109"/>
      <c r="OA219" s="109"/>
      <c r="OB219" s="109"/>
      <c r="OC219" s="109"/>
      <c r="OD219" s="109"/>
      <c r="OE219" s="109"/>
      <c r="OF219" s="109"/>
      <c r="OG219" s="109"/>
      <c r="OH219" s="109"/>
      <c r="OI219" s="109"/>
      <c r="OJ219" s="109"/>
      <c r="OK219" s="109"/>
      <c r="OL219" s="109"/>
      <c r="OM219" s="109"/>
      <c r="ON219" s="109"/>
      <c r="OO219" s="109"/>
      <c r="OP219" s="109"/>
      <c r="OQ219" s="109"/>
      <c r="OR219" s="109"/>
      <c r="OS219" s="109"/>
      <c r="OT219" s="109"/>
      <c r="OU219" s="109"/>
      <c r="OV219" s="109"/>
      <c r="OW219" s="109"/>
      <c r="OX219" s="109"/>
      <c r="OY219" s="109"/>
      <c r="OZ219" s="109"/>
      <c r="PA219" s="109"/>
      <c r="PB219" s="109"/>
      <c r="PC219" s="109"/>
      <c r="PD219" s="109"/>
      <c r="PE219" s="109"/>
      <c r="PF219" s="109"/>
      <c r="PG219" s="109"/>
      <c r="PH219" s="109"/>
      <c r="PI219" s="109"/>
      <c r="PJ219" s="109"/>
      <c r="PK219" s="109"/>
      <c r="PL219" s="109"/>
      <c r="PM219" s="109"/>
      <c r="PN219" s="109"/>
      <c r="PO219" s="109"/>
      <c r="PP219" s="109"/>
      <c r="PQ219" s="109"/>
      <c r="PR219" s="109"/>
      <c r="PS219" s="109"/>
      <c r="PT219" s="109"/>
      <c r="PU219" s="109"/>
      <c r="PV219" s="109"/>
      <c r="PW219" s="109"/>
      <c r="PX219" s="109"/>
      <c r="PY219" s="109"/>
      <c r="PZ219" s="109"/>
      <c r="QA219" s="109"/>
      <c r="QB219" s="109"/>
      <c r="QC219" s="109"/>
      <c r="QD219" s="109"/>
      <c r="QE219" s="109"/>
      <c r="QF219" s="109"/>
      <c r="QG219" s="109"/>
      <c r="QH219" s="109"/>
      <c r="QI219" s="109"/>
      <c r="QJ219" s="109"/>
      <c r="QK219" s="23">
        <f t="shared" ref="QK219:QK295" si="4">SUBTOTAL(9,C219:QJ219)</f>
        <v>30</v>
      </c>
      <c r="QL219" s="125"/>
      <c r="QM219" s="125"/>
      <c r="QN219" s="125"/>
      <c r="QO219" s="125"/>
      <c r="QP219" s="125">
        <v>2108.88</v>
      </c>
      <c r="QQ219" s="125"/>
      <c r="QR219" s="125"/>
      <c r="QS219" s="130"/>
    </row>
    <row r="220" spans="1:461" s="5" customFormat="1" ht="12.75" customHeight="1" x14ac:dyDescent="0.2">
      <c r="A220" s="52">
        <v>44670</v>
      </c>
      <c r="B220" s="90" t="s">
        <v>136</v>
      </c>
      <c r="C220" s="107"/>
      <c r="D220" s="107"/>
      <c r="E220" s="108"/>
      <c r="F220" s="108"/>
      <c r="G220" s="108"/>
      <c r="H220" s="108"/>
      <c r="I220" s="108"/>
      <c r="J220" s="108"/>
      <c r="K220" s="108"/>
      <c r="L220" s="108"/>
      <c r="M220" s="108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109"/>
      <c r="BE220" s="109"/>
      <c r="BF220" s="109"/>
      <c r="BG220" s="109"/>
      <c r="BH220" s="109"/>
      <c r="BI220" s="109"/>
      <c r="BJ220" s="109"/>
      <c r="BK220" s="109"/>
      <c r="BL220" s="109"/>
      <c r="BM220" s="109"/>
      <c r="BN220" s="109"/>
      <c r="BO220" s="109"/>
      <c r="BP220" s="109"/>
      <c r="BQ220" s="109"/>
      <c r="BR220" s="109"/>
      <c r="BS220" s="109"/>
      <c r="BT220" s="109"/>
      <c r="BU220" s="109"/>
      <c r="BV220" s="109"/>
      <c r="BW220" s="109"/>
      <c r="BX220" s="109"/>
      <c r="BY220" s="109"/>
      <c r="BZ220" s="109"/>
      <c r="CA220" s="109"/>
      <c r="CB220" s="109"/>
      <c r="CC220" s="109"/>
      <c r="CD220" s="109"/>
      <c r="CE220" s="109"/>
      <c r="CF220" s="109"/>
      <c r="CG220" s="109"/>
      <c r="CH220" s="109"/>
      <c r="CI220" s="109"/>
      <c r="CJ220" s="109"/>
      <c r="CK220" s="109"/>
      <c r="CL220" s="109"/>
      <c r="CM220" s="109"/>
      <c r="CN220" s="109"/>
      <c r="CO220" s="109"/>
      <c r="CP220" s="109"/>
      <c r="CQ220" s="109"/>
      <c r="CR220" s="109"/>
      <c r="CS220" s="109"/>
      <c r="CT220" s="109"/>
      <c r="CU220" s="109"/>
      <c r="CV220" s="109"/>
      <c r="CW220" s="109"/>
      <c r="CX220" s="109"/>
      <c r="CY220" s="109"/>
      <c r="CZ220" s="109"/>
      <c r="DA220" s="109"/>
      <c r="DB220" s="109"/>
      <c r="DC220" s="109"/>
      <c r="DD220" s="109"/>
      <c r="DE220" s="109"/>
      <c r="DF220" s="109"/>
      <c r="DG220" s="109"/>
      <c r="DH220" s="109"/>
      <c r="DI220" s="109"/>
      <c r="DJ220" s="109"/>
      <c r="DK220" s="109"/>
      <c r="DL220" s="109"/>
      <c r="DM220" s="109"/>
      <c r="DN220" s="109"/>
      <c r="DO220" s="109"/>
      <c r="DP220" s="109"/>
      <c r="DQ220" s="109"/>
      <c r="DR220" s="109"/>
      <c r="DS220" s="109"/>
      <c r="DT220" s="109"/>
      <c r="DU220" s="109"/>
      <c r="DV220" s="109"/>
      <c r="DW220" s="109"/>
      <c r="DX220" s="109"/>
      <c r="DY220" s="109"/>
      <c r="DZ220" s="109"/>
      <c r="EA220" s="109"/>
      <c r="EB220" s="109"/>
      <c r="EC220" s="109"/>
      <c r="ED220" s="109"/>
      <c r="EE220" s="109"/>
      <c r="EF220" s="109"/>
      <c r="EG220" s="109"/>
      <c r="EH220" s="109"/>
      <c r="EI220" s="109"/>
      <c r="EJ220" s="109"/>
      <c r="EK220" s="109"/>
      <c r="EL220" s="109"/>
      <c r="EM220" s="109"/>
      <c r="EN220" s="109"/>
      <c r="EO220" s="109"/>
      <c r="EP220" s="109"/>
      <c r="EQ220" s="109"/>
      <c r="ER220" s="109"/>
      <c r="ES220" s="109"/>
      <c r="ET220" s="109"/>
      <c r="EU220" s="109"/>
      <c r="EV220" s="109"/>
      <c r="EW220" s="109"/>
      <c r="EX220" s="109"/>
      <c r="EY220" s="109"/>
      <c r="EZ220" s="109"/>
      <c r="FA220" s="109"/>
      <c r="FB220" s="109"/>
      <c r="FC220" s="109"/>
      <c r="FD220" s="109"/>
      <c r="FE220" s="109"/>
      <c r="FF220" s="109"/>
      <c r="FG220" s="109"/>
      <c r="FH220" s="109"/>
      <c r="FI220" s="109"/>
      <c r="FJ220" s="109"/>
      <c r="FK220" s="109"/>
      <c r="FL220" s="109"/>
      <c r="FM220" s="109"/>
      <c r="FN220" s="109"/>
      <c r="FO220" s="109"/>
      <c r="FP220" s="109"/>
      <c r="FQ220" s="109"/>
      <c r="FR220" s="109"/>
      <c r="FS220" s="109"/>
      <c r="FT220" s="109"/>
      <c r="FU220" s="109"/>
      <c r="FV220" s="109"/>
      <c r="FW220" s="109"/>
      <c r="FX220" s="109"/>
      <c r="FY220" s="109"/>
      <c r="FZ220" s="109"/>
      <c r="GA220" s="109"/>
      <c r="GB220" s="109"/>
      <c r="GC220" s="109"/>
      <c r="GD220" s="109"/>
      <c r="GE220" s="109"/>
      <c r="GF220" s="109"/>
      <c r="GG220" s="109"/>
      <c r="GH220" s="109"/>
      <c r="GI220" s="109"/>
      <c r="GJ220" s="109"/>
      <c r="GK220" s="109"/>
      <c r="GL220" s="109"/>
      <c r="GM220" s="109"/>
      <c r="GN220" s="109"/>
      <c r="GO220" s="109"/>
      <c r="GP220" s="109"/>
      <c r="GQ220" s="109">
        <v>20</v>
      </c>
      <c r="GR220" s="109"/>
      <c r="GS220" s="109"/>
      <c r="GT220" s="109"/>
      <c r="GU220" s="109"/>
      <c r="GV220" s="109"/>
      <c r="GW220" s="109"/>
      <c r="GX220" s="109"/>
      <c r="GY220" s="109"/>
      <c r="GZ220" s="109"/>
      <c r="HA220" s="109"/>
      <c r="HB220" s="109"/>
      <c r="HC220" s="109"/>
      <c r="HD220" s="109"/>
      <c r="HE220" s="109"/>
      <c r="HF220" s="109"/>
      <c r="HG220" s="109"/>
      <c r="HH220" s="109"/>
      <c r="HI220" s="109"/>
      <c r="HJ220" s="109"/>
      <c r="HK220" s="109"/>
      <c r="HL220" s="109"/>
      <c r="HM220" s="109"/>
      <c r="HN220" s="109"/>
      <c r="HO220" s="109"/>
      <c r="HP220" s="109"/>
      <c r="HQ220" s="109"/>
      <c r="HR220" s="109"/>
      <c r="HS220" s="109"/>
      <c r="HT220" s="109"/>
      <c r="HU220" s="109"/>
      <c r="HV220" s="109"/>
      <c r="HW220" s="109"/>
      <c r="HX220" s="109"/>
      <c r="HY220" s="109"/>
      <c r="HZ220" s="109"/>
      <c r="IA220" s="109"/>
      <c r="IB220" s="109"/>
      <c r="IC220" s="109"/>
      <c r="ID220" s="109"/>
      <c r="IE220" s="109"/>
      <c r="IF220" s="109"/>
      <c r="IG220" s="109"/>
      <c r="IH220" s="109"/>
      <c r="II220" s="109"/>
      <c r="IJ220" s="109"/>
      <c r="IK220" s="109"/>
      <c r="IL220" s="109"/>
      <c r="IM220" s="109"/>
      <c r="IN220" s="109"/>
      <c r="IO220" s="109"/>
      <c r="IP220" s="109"/>
      <c r="IQ220" s="109"/>
      <c r="IR220" s="109"/>
      <c r="IS220" s="109"/>
      <c r="IT220" s="109"/>
      <c r="IU220" s="109"/>
      <c r="IV220" s="109"/>
      <c r="IW220" s="109"/>
      <c r="IX220" s="109"/>
      <c r="IY220" s="109"/>
      <c r="IZ220" s="109"/>
      <c r="JA220" s="109"/>
      <c r="JB220" s="109"/>
      <c r="JC220" s="109"/>
      <c r="JD220" s="109"/>
      <c r="JE220" s="109"/>
      <c r="JF220" s="109"/>
      <c r="JG220" s="109"/>
      <c r="JH220" s="109"/>
      <c r="JI220" s="109"/>
      <c r="JJ220" s="109">
        <v>0.8</v>
      </c>
      <c r="JK220" s="109"/>
      <c r="JL220" s="109"/>
      <c r="JM220" s="109"/>
      <c r="JN220" s="109"/>
      <c r="JO220" s="109"/>
      <c r="JP220" s="109"/>
      <c r="JQ220" s="109"/>
      <c r="JR220" s="109"/>
      <c r="JS220" s="109"/>
      <c r="JT220" s="109"/>
      <c r="JU220" s="109"/>
      <c r="JV220" s="109"/>
      <c r="JW220" s="109"/>
      <c r="JX220" s="109"/>
      <c r="JY220" s="109"/>
      <c r="JZ220" s="109"/>
      <c r="KA220" s="109"/>
      <c r="KB220" s="109"/>
      <c r="KC220" s="109"/>
      <c r="KD220" s="109"/>
      <c r="KE220" s="109"/>
      <c r="KF220" s="109"/>
      <c r="KG220" s="109"/>
      <c r="KH220" s="109"/>
      <c r="KI220" s="109"/>
      <c r="KJ220" s="109"/>
      <c r="KK220" s="109"/>
      <c r="KL220" s="109"/>
      <c r="KM220" s="109"/>
      <c r="KN220" s="109"/>
      <c r="KO220" s="109"/>
      <c r="KP220" s="109"/>
      <c r="KQ220" s="109"/>
      <c r="KR220" s="109"/>
      <c r="KS220" s="109"/>
      <c r="KT220" s="109"/>
      <c r="KU220" s="109"/>
      <c r="KV220" s="109"/>
      <c r="KW220" s="109"/>
      <c r="KX220" s="109"/>
      <c r="KY220" s="109"/>
      <c r="KZ220" s="109"/>
      <c r="LA220" s="109"/>
      <c r="LB220" s="109"/>
      <c r="LC220" s="109"/>
      <c r="LD220" s="109"/>
      <c r="LE220" s="109"/>
      <c r="LF220" s="109"/>
      <c r="LG220" s="109"/>
      <c r="LH220" s="109"/>
      <c r="LI220" s="109"/>
      <c r="LJ220" s="109"/>
      <c r="LK220" s="109"/>
      <c r="LL220" s="109"/>
      <c r="LM220" s="109"/>
      <c r="LN220" s="109"/>
      <c r="LO220" s="109"/>
      <c r="LP220" s="109"/>
      <c r="LQ220" s="109"/>
      <c r="LR220" s="109"/>
      <c r="LS220" s="109"/>
      <c r="LT220" s="109"/>
      <c r="LU220" s="109"/>
      <c r="LV220" s="109"/>
      <c r="LW220" s="109"/>
      <c r="LX220" s="109"/>
      <c r="LY220" s="109"/>
      <c r="LZ220" s="109"/>
      <c r="MA220" s="109"/>
      <c r="MB220" s="109"/>
      <c r="MC220" s="109"/>
      <c r="MD220" s="109"/>
      <c r="ME220" s="109"/>
      <c r="MF220" s="109"/>
      <c r="MG220" s="109"/>
      <c r="MH220" s="109"/>
      <c r="MI220" s="109"/>
      <c r="MJ220" s="109"/>
      <c r="MK220" s="109"/>
      <c r="ML220" s="109"/>
      <c r="MM220" s="109"/>
      <c r="MN220" s="109"/>
      <c r="MO220" s="109"/>
      <c r="MP220" s="109"/>
      <c r="MQ220" s="109"/>
      <c r="MR220" s="109"/>
      <c r="MS220" s="109"/>
      <c r="MT220" s="109"/>
      <c r="MU220" s="109"/>
      <c r="MV220" s="109"/>
      <c r="MW220" s="109"/>
      <c r="MX220" s="109"/>
      <c r="MY220" s="109"/>
      <c r="MZ220" s="109"/>
      <c r="NA220" s="109"/>
      <c r="NB220" s="109"/>
      <c r="NC220" s="109"/>
      <c r="ND220" s="109"/>
      <c r="NE220" s="109"/>
      <c r="NF220" s="109"/>
      <c r="NG220" s="109"/>
      <c r="NH220" s="109"/>
      <c r="NI220" s="109"/>
      <c r="NJ220" s="109"/>
      <c r="NK220" s="109"/>
      <c r="NL220" s="109"/>
      <c r="NM220" s="109"/>
      <c r="NN220" s="109"/>
      <c r="NO220" s="109"/>
      <c r="NP220" s="109"/>
      <c r="NQ220" s="109"/>
      <c r="NR220" s="109"/>
      <c r="NS220" s="109"/>
      <c r="NT220" s="109"/>
      <c r="NU220" s="109"/>
      <c r="NV220" s="109"/>
      <c r="NW220" s="109"/>
      <c r="NX220" s="109"/>
      <c r="NY220" s="109"/>
      <c r="NZ220" s="109"/>
      <c r="OA220" s="109"/>
      <c r="OB220" s="109"/>
      <c r="OC220" s="109"/>
      <c r="OD220" s="109"/>
      <c r="OE220" s="109"/>
      <c r="OF220" s="109"/>
      <c r="OG220" s="109"/>
      <c r="OH220" s="109"/>
      <c r="OI220" s="109"/>
      <c r="OJ220" s="109"/>
      <c r="OK220" s="109"/>
      <c r="OL220" s="109"/>
      <c r="OM220" s="109"/>
      <c r="ON220" s="109"/>
      <c r="OO220" s="109"/>
      <c r="OP220" s="109"/>
      <c r="OQ220" s="109"/>
      <c r="OR220" s="109"/>
      <c r="OS220" s="109"/>
      <c r="OT220" s="109"/>
      <c r="OU220" s="109"/>
      <c r="OV220" s="109"/>
      <c r="OW220" s="109"/>
      <c r="OX220" s="109"/>
      <c r="OY220" s="109"/>
      <c r="OZ220" s="109"/>
      <c r="PA220" s="109"/>
      <c r="PB220" s="109"/>
      <c r="PC220" s="109"/>
      <c r="PD220" s="109"/>
      <c r="PE220" s="109"/>
      <c r="PF220" s="109"/>
      <c r="PG220" s="109"/>
      <c r="PH220" s="109"/>
      <c r="PI220" s="109"/>
      <c r="PJ220" s="109"/>
      <c r="PK220" s="109"/>
      <c r="PL220" s="109"/>
      <c r="PM220" s="109"/>
      <c r="PN220" s="109"/>
      <c r="PO220" s="109"/>
      <c r="PP220" s="109"/>
      <c r="PQ220" s="109"/>
      <c r="PR220" s="109"/>
      <c r="PS220" s="109"/>
      <c r="PT220" s="109"/>
      <c r="PU220" s="109"/>
      <c r="PV220" s="109"/>
      <c r="PW220" s="109"/>
      <c r="PX220" s="109"/>
      <c r="PY220" s="109"/>
      <c r="PZ220" s="109"/>
      <c r="QA220" s="109"/>
      <c r="QB220" s="109"/>
      <c r="QC220" s="109"/>
      <c r="QD220" s="109"/>
      <c r="QE220" s="109"/>
      <c r="QF220" s="109"/>
      <c r="QG220" s="109"/>
      <c r="QH220" s="109"/>
      <c r="QI220" s="109"/>
      <c r="QJ220" s="109"/>
      <c r="QK220" s="23">
        <f t="shared" si="4"/>
        <v>20.8</v>
      </c>
      <c r="QL220" s="125"/>
      <c r="QM220" s="125"/>
      <c r="QN220" s="125"/>
      <c r="QO220" s="125"/>
      <c r="QP220" s="125">
        <f>180.46+500.6</f>
        <v>681.06000000000006</v>
      </c>
      <c r="QQ220" s="125"/>
      <c r="QR220" s="125"/>
      <c r="QS220" s="130"/>
    </row>
    <row r="221" spans="1:461" s="5" customFormat="1" ht="12.75" customHeight="1" x14ac:dyDescent="0.2">
      <c r="A221" s="52">
        <v>44671</v>
      </c>
      <c r="B221" s="90" t="s">
        <v>502</v>
      </c>
      <c r="C221" s="107"/>
      <c r="D221" s="107"/>
      <c r="E221" s="108"/>
      <c r="F221" s="108"/>
      <c r="G221" s="108"/>
      <c r="H221" s="108"/>
      <c r="I221" s="108"/>
      <c r="J221" s="108"/>
      <c r="K221" s="108"/>
      <c r="L221" s="108"/>
      <c r="M221" s="108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>
        <v>10</v>
      </c>
      <c r="AX221" s="109"/>
      <c r="AY221" s="109"/>
      <c r="AZ221" s="109">
        <v>20</v>
      </c>
      <c r="BA221" s="109"/>
      <c r="BB221" s="109"/>
      <c r="BC221" s="109"/>
      <c r="BD221" s="109"/>
      <c r="BE221" s="109"/>
      <c r="BF221" s="109"/>
      <c r="BG221" s="109"/>
      <c r="BH221" s="109"/>
      <c r="BI221" s="109"/>
      <c r="BJ221" s="109"/>
      <c r="BK221" s="109">
        <v>5</v>
      </c>
      <c r="BL221" s="109"/>
      <c r="BM221" s="109"/>
      <c r="BN221" s="109"/>
      <c r="BO221" s="109"/>
      <c r="BP221" s="109"/>
      <c r="BQ221" s="109"/>
      <c r="BR221" s="109"/>
      <c r="BS221" s="109"/>
      <c r="BT221" s="109"/>
      <c r="BU221" s="109"/>
      <c r="BV221" s="109"/>
      <c r="BW221" s="109"/>
      <c r="BX221" s="109"/>
      <c r="BY221" s="109"/>
      <c r="BZ221" s="109"/>
      <c r="CA221" s="109"/>
      <c r="CB221" s="109"/>
      <c r="CC221" s="109"/>
      <c r="CD221" s="109"/>
      <c r="CE221" s="109"/>
      <c r="CF221" s="109"/>
      <c r="CG221" s="109"/>
      <c r="CH221" s="109"/>
      <c r="CI221" s="109"/>
      <c r="CJ221" s="109"/>
      <c r="CK221" s="109"/>
      <c r="CL221" s="109"/>
      <c r="CM221" s="109"/>
      <c r="CN221" s="109">
        <v>2</v>
      </c>
      <c r="CO221" s="109"/>
      <c r="CP221" s="109"/>
      <c r="CQ221" s="109"/>
      <c r="CR221" s="109"/>
      <c r="CS221" s="109"/>
      <c r="CT221" s="109"/>
      <c r="CU221" s="109"/>
      <c r="CV221" s="109"/>
      <c r="CW221" s="109"/>
      <c r="CX221" s="109"/>
      <c r="CY221" s="109"/>
      <c r="CZ221" s="109"/>
      <c r="DA221" s="109"/>
      <c r="DB221" s="109"/>
      <c r="DC221" s="109"/>
      <c r="DD221" s="109"/>
      <c r="DE221" s="109"/>
      <c r="DF221" s="109"/>
      <c r="DG221" s="109"/>
      <c r="DH221" s="109"/>
      <c r="DI221" s="109"/>
      <c r="DJ221" s="109"/>
      <c r="DK221" s="109"/>
      <c r="DL221" s="109"/>
      <c r="DM221" s="109"/>
      <c r="DN221" s="109"/>
      <c r="DO221" s="109"/>
      <c r="DP221" s="109"/>
      <c r="DQ221" s="109">
        <v>70</v>
      </c>
      <c r="DR221" s="109"/>
      <c r="DS221" s="109"/>
      <c r="DT221" s="109"/>
      <c r="DU221" s="109">
        <v>100</v>
      </c>
      <c r="DV221" s="109"/>
      <c r="DW221" s="109"/>
      <c r="DX221" s="109"/>
      <c r="DY221" s="109"/>
      <c r="DZ221" s="109"/>
      <c r="EA221" s="109"/>
      <c r="EB221" s="109"/>
      <c r="EC221" s="109"/>
      <c r="ED221" s="109"/>
      <c r="EE221" s="109"/>
      <c r="EF221" s="109"/>
      <c r="EG221" s="109"/>
      <c r="EH221" s="109"/>
      <c r="EI221" s="109"/>
      <c r="EJ221" s="109"/>
      <c r="EK221" s="109"/>
      <c r="EL221" s="109"/>
      <c r="EM221" s="109"/>
      <c r="EN221" s="109"/>
      <c r="EO221" s="109"/>
      <c r="EP221" s="109"/>
      <c r="EQ221" s="109"/>
      <c r="ER221" s="109"/>
      <c r="ES221" s="109"/>
      <c r="ET221" s="109"/>
      <c r="EU221" s="109"/>
      <c r="EV221" s="109"/>
      <c r="EW221" s="109"/>
      <c r="EX221" s="109"/>
      <c r="EY221" s="109"/>
      <c r="EZ221" s="109"/>
      <c r="FA221" s="109"/>
      <c r="FB221" s="109"/>
      <c r="FC221" s="109"/>
      <c r="FD221" s="109"/>
      <c r="FE221" s="109"/>
      <c r="FF221" s="109"/>
      <c r="FG221" s="109"/>
      <c r="FH221" s="109"/>
      <c r="FI221" s="109"/>
      <c r="FJ221" s="109"/>
      <c r="FK221" s="109"/>
      <c r="FL221" s="109"/>
      <c r="FM221" s="109"/>
      <c r="FN221" s="109"/>
      <c r="FO221" s="109"/>
      <c r="FP221" s="109"/>
      <c r="FQ221" s="109"/>
      <c r="FR221" s="109"/>
      <c r="FS221" s="109"/>
      <c r="FT221" s="109"/>
      <c r="FU221" s="109"/>
      <c r="FV221" s="109"/>
      <c r="FW221" s="109"/>
      <c r="FX221" s="109"/>
      <c r="FY221" s="109"/>
      <c r="FZ221" s="109"/>
      <c r="GA221" s="109"/>
      <c r="GB221" s="109"/>
      <c r="GC221" s="109"/>
      <c r="GD221" s="109"/>
      <c r="GE221" s="109"/>
      <c r="GF221" s="109"/>
      <c r="GG221" s="109">
        <v>20</v>
      </c>
      <c r="GH221" s="109"/>
      <c r="GI221" s="109"/>
      <c r="GJ221" s="109"/>
      <c r="GK221" s="109"/>
      <c r="GL221" s="109"/>
      <c r="GM221" s="109"/>
      <c r="GN221" s="109"/>
      <c r="GO221" s="109"/>
      <c r="GP221" s="109"/>
      <c r="GQ221" s="109"/>
      <c r="GR221" s="109"/>
      <c r="GS221" s="109"/>
      <c r="GT221" s="109"/>
      <c r="GU221" s="109"/>
      <c r="GV221" s="109"/>
      <c r="GW221" s="109"/>
      <c r="GX221" s="109"/>
      <c r="GY221" s="109"/>
      <c r="GZ221" s="109"/>
      <c r="HA221" s="109"/>
      <c r="HB221" s="109"/>
      <c r="HC221" s="109"/>
      <c r="HD221" s="109"/>
      <c r="HE221" s="109"/>
      <c r="HF221" s="109"/>
      <c r="HG221" s="109"/>
      <c r="HH221" s="109"/>
      <c r="HI221" s="109"/>
      <c r="HJ221" s="109"/>
      <c r="HK221" s="109"/>
      <c r="HL221" s="109"/>
      <c r="HM221" s="109"/>
      <c r="HN221" s="109"/>
      <c r="HO221" s="109"/>
      <c r="HP221" s="109"/>
      <c r="HQ221" s="109"/>
      <c r="HR221" s="109"/>
      <c r="HS221" s="109"/>
      <c r="HT221" s="109"/>
      <c r="HU221" s="109"/>
      <c r="HV221" s="109"/>
      <c r="HW221" s="109"/>
      <c r="HX221" s="109"/>
      <c r="HY221" s="109"/>
      <c r="HZ221" s="109"/>
      <c r="IA221" s="109"/>
      <c r="IB221" s="109"/>
      <c r="IC221" s="109"/>
      <c r="ID221" s="109"/>
      <c r="IE221" s="109"/>
      <c r="IF221" s="109"/>
      <c r="IG221" s="109"/>
      <c r="IH221" s="109"/>
      <c r="II221" s="109"/>
      <c r="IJ221" s="109"/>
      <c r="IK221" s="109"/>
      <c r="IL221" s="109"/>
      <c r="IM221" s="109"/>
      <c r="IN221" s="109"/>
      <c r="IO221" s="109"/>
      <c r="IP221" s="109"/>
      <c r="IQ221" s="109"/>
      <c r="IR221" s="109"/>
      <c r="IS221" s="109">
        <v>11</v>
      </c>
      <c r="IT221" s="109"/>
      <c r="IU221" s="109"/>
      <c r="IV221" s="109"/>
      <c r="IW221" s="109"/>
      <c r="IX221" s="109"/>
      <c r="IY221" s="109"/>
      <c r="IZ221" s="109"/>
      <c r="JA221" s="109"/>
      <c r="JB221" s="109"/>
      <c r="JC221" s="109"/>
      <c r="JD221" s="109"/>
      <c r="JE221" s="109"/>
      <c r="JF221" s="109"/>
      <c r="JG221" s="109"/>
      <c r="JH221" s="109"/>
      <c r="JI221" s="109"/>
      <c r="JJ221" s="109"/>
      <c r="JK221" s="109"/>
      <c r="JL221" s="109"/>
      <c r="JM221" s="109"/>
      <c r="JN221" s="109"/>
      <c r="JO221" s="109"/>
      <c r="JP221" s="109"/>
      <c r="JQ221" s="109"/>
      <c r="JR221" s="109"/>
      <c r="JS221" s="109"/>
      <c r="JT221" s="109"/>
      <c r="JU221" s="109"/>
      <c r="JV221" s="109"/>
      <c r="JW221" s="109"/>
      <c r="JX221" s="109"/>
      <c r="JY221" s="109"/>
      <c r="JZ221" s="109"/>
      <c r="KA221" s="109"/>
      <c r="KB221" s="109"/>
      <c r="KC221" s="109"/>
      <c r="KD221" s="109"/>
      <c r="KE221" s="109"/>
      <c r="KF221" s="109"/>
      <c r="KG221" s="109"/>
      <c r="KH221" s="109"/>
      <c r="KI221" s="109"/>
      <c r="KJ221" s="109"/>
      <c r="KK221" s="109"/>
      <c r="KL221" s="109"/>
      <c r="KM221" s="109"/>
      <c r="KN221" s="109"/>
      <c r="KO221" s="109"/>
      <c r="KP221" s="109"/>
      <c r="KQ221" s="109"/>
      <c r="KR221" s="109"/>
      <c r="KS221" s="109"/>
      <c r="KT221" s="109"/>
      <c r="KU221" s="109"/>
      <c r="KV221" s="109"/>
      <c r="KW221" s="109"/>
      <c r="KX221" s="109"/>
      <c r="KY221" s="109"/>
      <c r="KZ221" s="109"/>
      <c r="LA221" s="109"/>
      <c r="LB221" s="109"/>
      <c r="LC221" s="109"/>
      <c r="LD221" s="109"/>
      <c r="LE221" s="109"/>
      <c r="LF221" s="109"/>
      <c r="LG221" s="109"/>
      <c r="LH221" s="109"/>
      <c r="LI221" s="109"/>
      <c r="LJ221" s="109"/>
      <c r="LK221" s="109"/>
      <c r="LL221" s="109"/>
      <c r="LM221" s="109"/>
      <c r="LN221" s="109"/>
      <c r="LO221" s="109"/>
      <c r="LP221" s="109"/>
      <c r="LQ221" s="109"/>
      <c r="LR221" s="109"/>
      <c r="LS221" s="109"/>
      <c r="LT221" s="109"/>
      <c r="LU221" s="109"/>
      <c r="LV221" s="109"/>
      <c r="LW221" s="109"/>
      <c r="LX221" s="109"/>
      <c r="LY221" s="109"/>
      <c r="LZ221" s="109"/>
      <c r="MA221" s="109"/>
      <c r="MB221" s="109"/>
      <c r="MC221" s="109"/>
      <c r="MD221" s="109"/>
      <c r="ME221" s="109"/>
      <c r="MF221" s="109"/>
      <c r="MG221" s="109"/>
      <c r="MH221" s="109"/>
      <c r="MI221" s="109"/>
      <c r="MJ221" s="109"/>
      <c r="MK221" s="109"/>
      <c r="ML221" s="109"/>
      <c r="MM221" s="109"/>
      <c r="MN221" s="109"/>
      <c r="MO221" s="109"/>
      <c r="MP221" s="109"/>
      <c r="MQ221" s="109"/>
      <c r="MR221" s="109"/>
      <c r="MS221" s="109"/>
      <c r="MT221" s="109"/>
      <c r="MU221" s="109"/>
      <c r="MV221" s="109"/>
      <c r="MW221" s="109"/>
      <c r="MX221" s="109"/>
      <c r="MY221" s="109"/>
      <c r="MZ221" s="109"/>
      <c r="NA221" s="109"/>
      <c r="NB221" s="109"/>
      <c r="NC221" s="109"/>
      <c r="ND221" s="109"/>
      <c r="NE221" s="109"/>
      <c r="NF221" s="109"/>
      <c r="NG221" s="109"/>
      <c r="NH221" s="109"/>
      <c r="NI221" s="109"/>
      <c r="NJ221" s="109"/>
      <c r="NK221" s="109"/>
      <c r="NL221" s="109"/>
      <c r="NM221" s="109"/>
      <c r="NN221" s="109"/>
      <c r="NO221" s="109"/>
      <c r="NP221" s="109"/>
      <c r="NQ221" s="109"/>
      <c r="NR221" s="109"/>
      <c r="NS221" s="109"/>
      <c r="NT221" s="109"/>
      <c r="NU221" s="109"/>
      <c r="NV221" s="109"/>
      <c r="NW221" s="109"/>
      <c r="NX221" s="109"/>
      <c r="NY221" s="109"/>
      <c r="NZ221" s="109"/>
      <c r="OA221" s="109"/>
      <c r="OB221" s="109"/>
      <c r="OC221" s="109"/>
      <c r="OD221" s="109"/>
      <c r="OE221" s="109"/>
      <c r="OF221" s="109"/>
      <c r="OG221" s="109"/>
      <c r="OH221" s="109"/>
      <c r="OI221" s="109"/>
      <c r="OJ221" s="109"/>
      <c r="OK221" s="109"/>
      <c r="OL221" s="109"/>
      <c r="OM221" s="109"/>
      <c r="ON221" s="109"/>
      <c r="OO221" s="109"/>
      <c r="OP221" s="109"/>
      <c r="OQ221" s="109"/>
      <c r="OR221" s="109"/>
      <c r="OS221" s="109"/>
      <c r="OT221" s="109"/>
      <c r="OU221" s="109"/>
      <c r="OV221" s="109"/>
      <c r="OW221" s="109"/>
      <c r="OX221" s="109"/>
      <c r="OY221" s="109"/>
      <c r="OZ221" s="109"/>
      <c r="PA221" s="109"/>
      <c r="PB221" s="109"/>
      <c r="PC221" s="109"/>
      <c r="PD221" s="109"/>
      <c r="PE221" s="109"/>
      <c r="PF221" s="109"/>
      <c r="PG221" s="109"/>
      <c r="PH221" s="109"/>
      <c r="PI221" s="109"/>
      <c r="PJ221" s="109"/>
      <c r="PK221" s="109"/>
      <c r="PL221" s="109"/>
      <c r="PM221" s="109"/>
      <c r="PN221" s="109"/>
      <c r="PO221" s="109"/>
      <c r="PP221" s="109"/>
      <c r="PQ221" s="109"/>
      <c r="PR221" s="109"/>
      <c r="PS221" s="109"/>
      <c r="PT221" s="109"/>
      <c r="PU221" s="109"/>
      <c r="PV221" s="109"/>
      <c r="PW221" s="109"/>
      <c r="PX221" s="109"/>
      <c r="PY221" s="109"/>
      <c r="PZ221" s="109"/>
      <c r="QA221" s="109"/>
      <c r="QB221" s="109"/>
      <c r="QC221" s="109"/>
      <c r="QD221" s="109"/>
      <c r="QE221" s="109"/>
      <c r="QF221" s="109"/>
      <c r="QG221" s="109"/>
      <c r="QH221" s="109"/>
      <c r="QI221" s="109"/>
      <c r="QJ221" s="109"/>
      <c r="QK221" s="23">
        <f t="shared" si="4"/>
        <v>238</v>
      </c>
      <c r="QL221" s="125"/>
      <c r="QM221" s="125"/>
      <c r="QN221" s="125"/>
      <c r="QO221" s="125">
        <v>17297.28</v>
      </c>
      <c r="QP221" s="125"/>
      <c r="QQ221" s="125"/>
      <c r="QR221" s="125"/>
      <c r="QS221" s="130"/>
    </row>
    <row r="222" spans="1:461" s="5" customFormat="1" ht="12.75" customHeight="1" x14ac:dyDescent="0.2">
      <c r="A222" s="52">
        <v>44672</v>
      </c>
      <c r="B222" s="98" t="s">
        <v>343</v>
      </c>
      <c r="C222" s="107"/>
      <c r="D222" s="107"/>
      <c r="E222" s="108"/>
      <c r="F222" s="108"/>
      <c r="G222" s="108"/>
      <c r="H222" s="108"/>
      <c r="I222" s="108"/>
      <c r="J222" s="108"/>
      <c r="K222" s="108"/>
      <c r="L222" s="108"/>
      <c r="M222" s="108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 s="109"/>
      <c r="BG222" s="109"/>
      <c r="BH222" s="109"/>
      <c r="BI222" s="109"/>
      <c r="BJ222" s="109"/>
      <c r="BK222" s="109"/>
      <c r="BL222" s="109"/>
      <c r="BM222" s="109"/>
      <c r="BN222" s="109"/>
      <c r="BO222" s="109"/>
      <c r="BP222" s="109"/>
      <c r="BQ222" s="109"/>
      <c r="BR222" s="109"/>
      <c r="BS222" s="109"/>
      <c r="BT222" s="109"/>
      <c r="BU222" s="109"/>
      <c r="BV222" s="109"/>
      <c r="BW222" s="109"/>
      <c r="BX222" s="109"/>
      <c r="BY222" s="109"/>
      <c r="BZ222" s="109"/>
      <c r="CA222" s="109"/>
      <c r="CB222" s="109"/>
      <c r="CC222" s="109"/>
      <c r="CD222" s="109"/>
      <c r="CE222" s="109"/>
      <c r="CF222" s="109"/>
      <c r="CG222" s="109"/>
      <c r="CH222" s="109"/>
      <c r="CI222" s="109"/>
      <c r="CJ222" s="109"/>
      <c r="CK222" s="109"/>
      <c r="CL222" s="109"/>
      <c r="CM222" s="109"/>
      <c r="CN222" s="109"/>
      <c r="CO222" s="109"/>
      <c r="CP222" s="109"/>
      <c r="CQ222" s="109"/>
      <c r="CR222" s="109"/>
      <c r="CS222" s="109"/>
      <c r="CT222" s="109"/>
      <c r="CU222" s="109"/>
      <c r="CV222" s="109"/>
      <c r="CW222" s="109"/>
      <c r="CX222" s="109"/>
      <c r="CY222" s="109"/>
      <c r="CZ222" s="109"/>
      <c r="DA222" s="109"/>
      <c r="DB222" s="109"/>
      <c r="DC222" s="109"/>
      <c r="DD222" s="109"/>
      <c r="DE222" s="109"/>
      <c r="DF222" s="109"/>
      <c r="DG222" s="109"/>
      <c r="DH222" s="109"/>
      <c r="DI222" s="109"/>
      <c r="DJ222" s="109"/>
      <c r="DK222" s="109"/>
      <c r="DL222" s="109"/>
      <c r="DM222" s="109"/>
      <c r="DN222" s="109"/>
      <c r="DO222" s="109"/>
      <c r="DP222" s="109"/>
      <c r="DQ222" s="109"/>
      <c r="DR222" s="109"/>
      <c r="DS222" s="109"/>
      <c r="DT222" s="109"/>
      <c r="DU222" s="109"/>
      <c r="DV222" s="109"/>
      <c r="DW222" s="109"/>
      <c r="DX222" s="109"/>
      <c r="DY222" s="109"/>
      <c r="DZ222" s="109"/>
      <c r="EA222" s="109"/>
      <c r="EB222" s="109"/>
      <c r="EC222" s="109"/>
      <c r="ED222" s="109"/>
      <c r="EE222" s="109"/>
      <c r="EF222" s="109"/>
      <c r="EG222" s="109"/>
      <c r="EH222" s="109"/>
      <c r="EI222" s="109"/>
      <c r="EJ222" s="109"/>
      <c r="EK222" s="109"/>
      <c r="EL222" s="109"/>
      <c r="EM222" s="109"/>
      <c r="EN222" s="109"/>
      <c r="EO222" s="109"/>
      <c r="EP222" s="109"/>
      <c r="EQ222" s="109"/>
      <c r="ER222" s="109"/>
      <c r="ES222" s="109"/>
      <c r="ET222" s="109"/>
      <c r="EU222" s="109"/>
      <c r="EV222" s="109"/>
      <c r="EW222" s="109"/>
      <c r="EX222" s="109"/>
      <c r="EY222" s="109"/>
      <c r="EZ222" s="109"/>
      <c r="FA222" s="109"/>
      <c r="FB222" s="109"/>
      <c r="FC222" s="109"/>
      <c r="FD222" s="109"/>
      <c r="FE222" s="109"/>
      <c r="FF222" s="109"/>
      <c r="FG222" s="109"/>
      <c r="FH222" s="109"/>
      <c r="FI222" s="109"/>
      <c r="FJ222" s="109"/>
      <c r="FK222" s="109"/>
      <c r="FL222" s="109"/>
      <c r="FM222" s="109"/>
      <c r="FN222" s="109"/>
      <c r="FO222" s="109"/>
      <c r="FP222" s="109"/>
      <c r="FQ222" s="109"/>
      <c r="FR222" s="109"/>
      <c r="FS222" s="109"/>
      <c r="FT222" s="109"/>
      <c r="FU222" s="109"/>
      <c r="FV222" s="109"/>
      <c r="FW222" s="109"/>
      <c r="FX222" s="109"/>
      <c r="FY222" s="109"/>
      <c r="FZ222" s="109"/>
      <c r="GA222" s="109"/>
      <c r="GB222" s="109"/>
      <c r="GC222" s="109"/>
      <c r="GD222" s="109"/>
      <c r="GE222" s="109"/>
      <c r="GF222" s="109"/>
      <c r="GG222" s="109"/>
      <c r="GH222" s="109"/>
      <c r="GI222" s="109"/>
      <c r="GJ222" s="109"/>
      <c r="GK222" s="109"/>
      <c r="GL222" s="109"/>
      <c r="GM222" s="109"/>
      <c r="GN222" s="109"/>
      <c r="GO222" s="109"/>
      <c r="GP222" s="109"/>
      <c r="GQ222" s="109"/>
      <c r="GR222" s="109"/>
      <c r="GS222" s="109">
        <v>10</v>
      </c>
      <c r="GT222" s="109"/>
      <c r="GU222" s="109"/>
      <c r="GV222" s="109"/>
      <c r="GW222" s="109"/>
      <c r="GX222" s="109"/>
      <c r="GY222" s="109"/>
      <c r="GZ222" s="109"/>
      <c r="HA222" s="109"/>
      <c r="HB222" s="109"/>
      <c r="HC222" s="109"/>
      <c r="HD222" s="109"/>
      <c r="HE222" s="109"/>
      <c r="HF222" s="109"/>
      <c r="HG222" s="109"/>
      <c r="HH222" s="109"/>
      <c r="HI222" s="109"/>
      <c r="HJ222" s="109"/>
      <c r="HK222" s="109"/>
      <c r="HL222" s="109"/>
      <c r="HM222" s="109"/>
      <c r="HN222" s="109"/>
      <c r="HO222" s="109"/>
      <c r="HP222" s="109"/>
      <c r="HQ222" s="109"/>
      <c r="HR222" s="109"/>
      <c r="HS222" s="109"/>
      <c r="HT222" s="109"/>
      <c r="HU222" s="109"/>
      <c r="HV222" s="109"/>
      <c r="HW222" s="109"/>
      <c r="HX222" s="109"/>
      <c r="HY222" s="109"/>
      <c r="HZ222" s="109"/>
      <c r="IA222" s="109"/>
      <c r="IB222" s="109"/>
      <c r="IC222" s="109"/>
      <c r="ID222" s="109"/>
      <c r="IE222" s="109"/>
      <c r="IF222" s="109"/>
      <c r="IG222" s="109"/>
      <c r="IH222" s="109"/>
      <c r="II222" s="109"/>
      <c r="IJ222" s="109"/>
      <c r="IK222" s="109"/>
      <c r="IL222" s="109"/>
      <c r="IM222" s="109"/>
      <c r="IN222" s="109"/>
      <c r="IO222" s="109"/>
      <c r="IP222" s="109"/>
      <c r="IQ222" s="109"/>
      <c r="IR222" s="109"/>
      <c r="IS222" s="109"/>
      <c r="IT222" s="109"/>
      <c r="IU222" s="109"/>
      <c r="IV222" s="109"/>
      <c r="IW222" s="109"/>
      <c r="IX222" s="109"/>
      <c r="IY222" s="109"/>
      <c r="IZ222" s="109"/>
      <c r="JA222" s="109"/>
      <c r="JB222" s="109"/>
      <c r="JC222" s="109"/>
      <c r="JD222" s="109"/>
      <c r="JE222" s="109"/>
      <c r="JF222" s="109"/>
      <c r="JG222" s="109"/>
      <c r="JH222" s="109"/>
      <c r="JI222" s="109"/>
      <c r="JJ222" s="109"/>
      <c r="JK222" s="109"/>
      <c r="JL222" s="109"/>
      <c r="JM222" s="109"/>
      <c r="JN222" s="109"/>
      <c r="JO222" s="109"/>
      <c r="JP222" s="109"/>
      <c r="JQ222" s="109"/>
      <c r="JR222" s="109"/>
      <c r="JS222" s="109"/>
      <c r="JT222" s="109"/>
      <c r="JU222" s="109"/>
      <c r="JV222" s="109"/>
      <c r="JW222" s="109"/>
      <c r="JX222" s="109"/>
      <c r="JY222" s="109"/>
      <c r="JZ222" s="109"/>
      <c r="KA222" s="109"/>
      <c r="KB222" s="109"/>
      <c r="KC222" s="109"/>
      <c r="KD222" s="109"/>
      <c r="KE222" s="109"/>
      <c r="KF222" s="109"/>
      <c r="KG222" s="109"/>
      <c r="KH222" s="109"/>
      <c r="KI222" s="109"/>
      <c r="KJ222" s="109"/>
      <c r="KK222" s="109"/>
      <c r="KL222" s="109"/>
      <c r="KM222" s="109"/>
      <c r="KN222" s="109"/>
      <c r="KO222" s="109"/>
      <c r="KP222" s="109"/>
      <c r="KQ222" s="109"/>
      <c r="KR222" s="109"/>
      <c r="KS222" s="109"/>
      <c r="KT222" s="109"/>
      <c r="KU222" s="109"/>
      <c r="KV222" s="109"/>
      <c r="KW222" s="109"/>
      <c r="KX222" s="109"/>
      <c r="KY222" s="109"/>
      <c r="KZ222" s="109"/>
      <c r="LA222" s="109"/>
      <c r="LB222" s="109"/>
      <c r="LC222" s="109"/>
      <c r="LD222" s="109"/>
      <c r="LE222" s="109"/>
      <c r="LF222" s="109"/>
      <c r="LG222" s="109"/>
      <c r="LH222" s="109"/>
      <c r="LI222" s="109"/>
      <c r="LJ222" s="109"/>
      <c r="LK222" s="109"/>
      <c r="LL222" s="109"/>
      <c r="LM222" s="109"/>
      <c r="LN222" s="109"/>
      <c r="LO222" s="109"/>
      <c r="LP222" s="109"/>
      <c r="LQ222" s="109"/>
      <c r="LR222" s="109"/>
      <c r="LS222" s="109"/>
      <c r="LT222" s="109"/>
      <c r="LU222" s="109"/>
      <c r="LV222" s="109"/>
      <c r="LW222" s="109"/>
      <c r="LX222" s="109"/>
      <c r="LY222" s="109"/>
      <c r="LZ222" s="109"/>
      <c r="MA222" s="109"/>
      <c r="MB222" s="109"/>
      <c r="MC222" s="109"/>
      <c r="MD222" s="109"/>
      <c r="ME222" s="109"/>
      <c r="MF222" s="109"/>
      <c r="MG222" s="109"/>
      <c r="MH222" s="109"/>
      <c r="MI222" s="109"/>
      <c r="MJ222" s="109"/>
      <c r="MK222" s="109"/>
      <c r="ML222" s="109"/>
      <c r="MM222" s="109"/>
      <c r="MN222" s="109"/>
      <c r="MO222" s="109"/>
      <c r="MP222" s="109"/>
      <c r="MQ222" s="109"/>
      <c r="MR222" s="109"/>
      <c r="MS222" s="109"/>
      <c r="MT222" s="109"/>
      <c r="MU222" s="109"/>
      <c r="MV222" s="109"/>
      <c r="MW222" s="109"/>
      <c r="MX222" s="109"/>
      <c r="MY222" s="109"/>
      <c r="MZ222" s="109"/>
      <c r="NA222" s="109"/>
      <c r="NB222" s="109"/>
      <c r="NC222" s="109"/>
      <c r="ND222" s="109"/>
      <c r="NE222" s="109"/>
      <c r="NF222" s="109"/>
      <c r="NG222" s="109"/>
      <c r="NH222" s="109"/>
      <c r="NI222" s="109"/>
      <c r="NJ222" s="109"/>
      <c r="NK222" s="109"/>
      <c r="NL222" s="109"/>
      <c r="NM222" s="109"/>
      <c r="NN222" s="109"/>
      <c r="NO222" s="109"/>
      <c r="NP222" s="109"/>
      <c r="NQ222" s="109"/>
      <c r="NR222" s="109"/>
      <c r="NS222" s="109"/>
      <c r="NT222" s="109"/>
      <c r="NU222" s="109"/>
      <c r="NV222" s="109"/>
      <c r="NW222" s="109"/>
      <c r="NX222" s="109"/>
      <c r="NY222" s="109"/>
      <c r="NZ222" s="109"/>
      <c r="OA222" s="109"/>
      <c r="OB222" s="109"/>
      <c r="OC222" s="109"/>
      <c r="OD222" s="109"/>
      <c r="OE222" s="109"/>
      <c r="OF222" s="109"/>
      <c r="OG222" s="109"/>
      <c r="OH222" s="109"/>
      <c r="OI222" s="109"/>
      <c r="OJ222" s="109"/>
      <c r="OK222" s="109"/>
      <c r="OL222" s="109"/>
      <c r="OM222" s="109"/>
      <c r="ON222" s="109"/>
      <c r="OO222" s="109"/>
      <c r="OP222" s="109"/>
      <c r="OQ222" s="109"/>
      <c r="OR222" s="109"/>
      <c r="OS222" s="109"/>
      <c r="OT222" s="109"/>
      <c r="OU222" s="109"/>
      <c r="OV222" s="109"/>
      <c r="OW222" s="109"/>
      <c r="OX222" s="109"/>
      <c r="OY222" s="109"/>
      <c r="OZ222" s="109"/>
      <c r="PA222" s="109"/>
      <c r="PB222" s="109"/>
      <c r="PC222" s="109"/>
      <c r="PD222" s="109"/>
      <c r="PE222" s="109"/>
      <c r="PF222" s="109"/>
      <c r="PG222" s="109"/>
      <c r="PH222" s="109"/>
      <c r="PI222" s="109"/>
      <c r="PJ222" s="109"/>
      <c r="PK222" s="109"/>
      <c r="PL222" s="109"/>
      <c r="PM222" s="109"/>
      <c r="PN222" s="109"/>
      <c r="PO222" s="109"/>
      <c r="PP222" s="109"/>
      <c r="PQ222" s="109"/>
      <c r="PR222" s="109"/>
      <c r="PS222" s="109"/>
      <c r="PT222" s="109"/>
      <c r="PU222" s="109"/>
      <c r="PV222" s="109"/>
      <c r="PW222" s="109"/>
      <c r="PX222" s="109"/>
      <c r="PY222" s="109"/>
      <c r="PZ222" s="109"/>
      <c r="QA222" s="109"/>
      <c r="QB222" s="109"/>
      <c r="QC222" s="109"/>
      <c r="QD222" s="109"/>
      <c r="QE222" s="109"/>
      <c r="QF222" s="109"/>
      <c r="QG222" s="109"/>
      <c r="QH222" s="109"/>
      <c r="QI222" s="109"/>
      <c r="QJ222" s="109"/>
      <c r="QK222" s="23">
        <f t="shared" si="4"/>
        <v>10</v>
      </c>
      <c r="QL222" s="125"/>
      <c r="QM222" s="125"/>
      <c r="QN222" s="125"/>
      <c r="QO222" s="125">
        <v>602.28</v>
      </c>
      <c r="QP222" s="125"/>
      <c r="QQ222" s="125"/>
      <c r="QR222" s="125"/>
      <c r="QS222" s="130"/>
    </row>
    <row r="223" spans="1:461" s="5" customFormat="1" ht="12.75" customHeight="1" x14ac:dyDescent="0.2">
      <c r="A223" s="52">
        <v>44672</v>
      </c>
      <c r="B223" s="98" t="s">
        <v>75</v>
      </c>
      <c r="C223" s="107"/>
      <c r="D223" s="107"/>
      <c r="E223" s="108"/>
      <c r="F223" s="108"/>
      <c r="G223" s="108"/>
      <c r="H223" s="108"/>
      <c r="I223" s="108"/>
      <c r="J223" s="108"/>
      <c r="K223" s="108"/>
      <c r="L223" s="108"/>
      <c r="M223" s="108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109"/>
      <c r="BE223" s="109"/>
      <c r="BF223" s="109"/>
      <c r="BG223" s="109"/>
      <c r="BH223" s="109"/>
      <c r="BI223" s="109"/>
      <c r="BJ223" s="109"/>
      <c r="BK223" s="109"/>
      <c r="BL223" s="109"/>
      <c r="BM223" s="109"/>
      <c r="BN223" s="109"/>
      <c r="BO223" s="109"/>
      <c r="BP223" s="109"/>
      <c r="BQ223" s="109"/>
      <c r="BR223" s="109"/>
      <c r="BS223" s="109"/>
      <c r="BT223" s="109"/>
      <c r="BU223" s="109"/>
      <c r="BV223" s="109"/>
      <c r="BW223" s="109"/>
      <c r="BX223" s="109"/>
      <c r="BY223" s="109"/>
      <c r="BZ223" s="109"/>
      <c r="CA223" s="109"/>
      <c r="CB223" s="109"/>
      <c r="CC223" s="109"/>
      <c r="CD223" s="109"/>
      <c r="CE223" s="109"/>
      <c r="CF223" s="109"/>
      <c r="CG223" s="109"/>
      <c r="CH223" s="109"/>
      <c r="CI223" s="109"/>
      <c r="CJ223" s="109"/>
      <c r="CK223" s="109"/>
      <c r="CL223" s="109"/>
      <c r="CM223" s="109"/>
      <c r="CN223" s="109"/>
      <c r="CO223" s="109"/>
      <c r="CP223" s="109"/>
      <c r="CQ223" s="109"/>
      <c r="CR223" s="109"/>
      <c r="CS223" s="109"/>
      <c r="CT223" s="109"/>
      <c r="CU223" s="109"/>
      <c r="CV223" s="109"/>
      <c r="CW223" s="109"/>
      <c r="CX223" s="109"/>
      <c r="CY223" s="109"/>
      <c r="CZ223" s="109"/>
      <c r="DA223" s="109"/>
      <c r="DB223" s="109"/>
      <c r="DC223" s="109"/>
      <c r="DD223" s="109"/>
      <c r="DE223" s="109"/>
      <c r="DF223" s="109"/>
      <c r="DG223" s="109"/>
      <c r="DH223" s="109"/>
      <c r="DI223" s="109"/>
      <c r="DJ223" s="109"/>
      <c r="DK223" s="109"/>
      <c r="DL223" s="109"/>
      <c r="DM223" s="109"/>
      <c r="DN223" s="109"/>
      <c r="DO223" s="109"/>
      <c r="DP223" s="109"/>
      <c r="DQ223" s="109"/>
      <c r="DR223" s="109"/>
      <c r="DS223" s="109"/>
      <c r="DT223" s="109"/>
      <c r="DU223" s="109"/>
      <c r="DV223" s="109"/>
      <c r="DW223" s="109"/>
      <c r="DX223" s="109"/>
      <c r="DY223" s="109"/>
      <c r="DZ223" s="109"/>
      <c r="EA223" s="109"/>
      <c r="EB223" s="109"/>
      <c r="EC223" s="109"/>
      <c r="ED223" s="109"/>
      <c r="EE223" s="109"/>
      <c r="EF223" s="109"/>
      <c r="EG223" s="109"/>
      <c r="EH223" s="109"/>
      <c r="EI223" s="109"/>
      <c r="EJ223" s="109"/>
      <c r="EK223" s="109"/>
      <c r="EL223" s="109"/>
      <c r="EM223" s="109"/>
      <c r="EN223" s="109"/>
      <c r="EO223" s="109"/>
      <c r="EP223" s="109"/>
      <c r="EQ223" s="109"/>
      <c r="ER223" s="109"/>
      <c r="ES223" s="109"/>
      <c r="ET223" s="109"/>
      <c r="EU223" s="109"/>
      <c r="EV223" s="109"/>
      <c r="EW223" s="109"/>
      <c r="EX223" s="109"/>
      <c r="EY223" s="109"/>
      <c r="EZ223" s="109"/>
      <c r="FA223" s="109"/>
      <c r="FB223" s="109"/>
      <c r="FC223" s="109"/>
      <c r="FD223" s="109"/>
      <c r="FE223" s="109"/>
      <c r="FF223" s="109"/>
      <c r="FG223" s="109"/>
      <c r="FH223" s="109"/>
      <c r="FI223" s="109"/>
      <c r="FJ223" s="109"/>
      <c r="FK223" s="109"/>
      <c r="FL223" s="109"/>
      <c r="FM223" s="109"/>
      <c r="FN223" s="109"/>
      <c r="FO223" s="109"/>
      <c r="FP223" s="109"/>
      <c r="FQ223" s="109"/>
      <c r="FR223" s="109"/>
      <c r="FS223" s="109"/>
      <c r="FT223" s="109"/>
      <c r="FU223" s="109"/>
      <c r="FV223" s="109"/>
      <c r="FW223" s="109"/>
      <c r="FX223" s="109"/>
      <c r="FY223" s="109"/>
      <c r="FZ223" s="109"/>
      <c r="GA223" s="109"/>
      <c r="GB223" s="109"/>
      <c r="GC223" s="109"/>
      <c r="GD223" s="109"/>
      <c r="GE223" s="109"/>
      <c r="GF223" s="109"/>
      <c r="GG223" s="109"/>
      <c r="GH223" s="109"/>
      <c r="GI223" s="109"/>
      <c r="GJ223" s="109"/>
      <c r="GK223" s="109"/>
      <c r="GL223" s="109"/>
      <c r="GM223" s="109"/>
      <c r="GN223" s="109"/>
      <c r="GO223" s="109"/>
      <c r="GP223" s="109"/>
      <c r="GQ223" s="109"/>
      <c r="GR223" s="109"/>
      <c r="GS223" s="109"/>
      <c r="GT223" s="109"/>
      <c r="GU223" s="109"/>
      <c r="GV223" s="109"/>
      <c r="GW223" s="109"/>
      <c r="GX223" s="109"/>
      <c r="GY223" s="109"/>
      <c r="GZ223" s="109"/>
      <c r="HA223" s="109"/>
      <c r="HB223" s="109"/>
      <c r="HC223" s="109"/>
      <c r="HD223" s="109"/>
      <c r="HE223" s="109"/>
      <c r="HF223" s="109"/>
      <c r="HG223" s="109"/>
      <c r="HH223" s="109"/>
      <c r="HI223" s="109"/>
      <c r="HJ223" s="109"/>
      <c r="HK223" s="109"/>
      <c r="HL223" s="109"/>
      <c r="HM223" s="109"/>
      <c r="HN223" s="109"/>
      <c r="HO223" s="109"/>
      <c r="HP223" s="109"/>
      <c r="HQ223" s="109"/>
      <c r="HR223" s="109"/>
      <c r="HS223" s="109"/>
      <c r="HT223" s="109"/>
      <c r="HU223" s="109"/>
      <c r="HV223" s="109"/>
      <c r="HW223" s="109"/>
      <c r="HX223" s="109"/>
      <c r="HY223" s="109"/>
      <c r="HZ223" s="109"/>
      <c r="IA223" s="109"/>
      <c r="IB223" s="109"/>
      <c r="IC223" s="109"/>
      <c r="ID223" s="109"/>
      <c r="IE223" s="109"/>
      <c r="IF223" s="109"/>
      <c r="IG223" s="109"/>
      <c r="IH223" s="109"/>
      <c r="II223" s="109"/>
      <c r="IJ223" s="109"/>
      <c r="IK223" s="109"/>
      <c r="IL223" s="109"/>
      <c r="IM223" s="109"/>
      <c r="IN223" s="109"/>
      <c r="IO223" s="109"/>
      <c r="IP223" s="109"/>
      <c r="IQ223" s="109"/>
      <c r="IR223" s="109"/>
      <c r="IS223" s="109"/>
      <c r="IT223" s="109"/>
      <c r="IU223" s="109"/>
      <c r="IV223" s="109"/>
      <c r="IW223" s="109"/>
      <c r="IX223" s="109"/>
      <c r="IY223" s="109"/>
      <c r="IZ223" s="109"/>
      <c r="JA223" s="109"/>
      <c r="JB223" s="109"/>
      <c r="JC223" s="109"/>
      <c r="JD223" s="109"/>
      <c r="JE223" s="109"/>
      <c r="JF223" s="109"/>
      <c r="JG223" s="109"/>
      <c r="JH223" s="109"/>
      <c r="JI223" s="109"/>
      <c r="JJ223" s="109"/>
      <c r="JK223" s="109"/>
      <c r="JL223" s="109"/>
      <c r="JM223" s="109"/>
      <c r="JN223" s="109"/>
      <c r="JO223" s="109"/>
      <c r="JP223" s="109"/>
      <c r="JQ223" s="109"/>
      <c r="JR223" s="109"/>
      <c r="JS223" s="109"/>
      <c r="JT223" s="109"/>
      <c r="JU223" s="109"/>
      <c r="JV223" s="109"/>
      <c r="JW223" s="109"/>
      <c r="JX223" s="109"/>
      <c r="JY223" s="109"/>
      <c r="JZ223" s="109"/>
      <c r="KA223" s="109"/>
      <c r="KB223" s="109"/>
      <c r="KC223" s="109">
        <v>220</v>
      </c>
      <c r="KD223" s="109"/>
      <c r="KE223" s="109"/>
      <c r="KF223" s="109"/>
      <c r="KG223" s="109"/>
      <c r="KH223" s="109"/>
      <c r="KI223" s="109"/>
      <c r="KJ223" s="109"/>
      <c r="KK223" s="109"/>
      <c r="KL223" s="109"/>
      <c r="KM223" s="109"/>
      <c r="KN223" s="109"/>
      <c r="KO223" s="109"/>
      <c r="KP223" s="109"/>
      <c r="KQ223" s="109"/>
      <c r="KR223" s="109"/>
      <c r="KS223" s="109"/>
      <c r="KT223" s="109"/>
      <c r="KU223" s="109"/>
      <c r="KV223" s="109"/>
      <c r="KW223" s="109"/>
      <c r="KX223" s="109"/>
      <c r="KY223" s="109"/>
      <c r="KZ223" s="109"/>
      <c r="LA223" s="109"/>
      <c r="LB223" s="109"/>
      <c r="LC223" s="109"/>
      <c r="LD223" s="109"/>
      <c r="LE223" s="109"/>
      <c r="LF223" s="109"/>
      <c r="LG223" s="109"/>
      <c r="LH223" s="109"/>
      <c r="LI223" s="109"/>
      <c r="LJ223" s="109"/>
      <c r="LK223" s="109"/>
      <c r="LL223" s="109"/>
      <c r="LM223" s="109"/>
      <c r="LN223" s="109"/>
      <c r="LO223" s="109"/>
      <c r="LP223" s="109"/>
      <c r="LQ223" s="109"/>
      <c r="LR223" s="109"/>
      <c r="LS223" s="109"/>
      <c r="LT223" s="109"/>
      <c r="LU223" s="109"/>
      <c r="LV223" s="109"/>
      <c r="LW223" s="109"/>
      <c r="LX223" s="109"/>
      <c r="LY223" s="109"/>
      <c r="LZ223" s="109"/>
      <c r="MA223" s="109"/>
      <c r="MB223" s="109"/>
      <c r="MC223" s="109"/>
      <c r="MD223" s="109"/>
      <c r="ME223" s="109"/>
      <c r="MF223" s="109"/>
      <c r="MG223" s="109"/>
      <c r="MH223" s="109"/>
      <c r="MI223" s="109"/>
      <c r="MJ223" s="109"/>
      <c r="MK223" s="109"/>
      <c r="ML223" s="109"/>
      <c r="MM223" s="109"/>
      <c r="MN223" s="109"/>
      <c r="MO223" s="109"/>
      <c r="MP223" s="109"/>
      <c r="MQ223" s="109"/>
      <c r="MR223" s="109"/>
      <c r="MS223" s="109"/>
      <c r="MT223" s="109"/>
      <c r="MU223" s="109"/>
      <c r="MV223" s="109"/>
      <c r="MW223" s="109"/>
      <c r="MX223" s="109"/>
      <c r="MY223" s="109"/>
      <c r="MZ223" s="109"/>
      <c r="NA223" s="109"/>
      <c r="NB223" s="109"/>
      <c r="NC223" s="109"/>
      <c r="ND223" s="109"/>
      <c r="NE223" s="109"/>
      <c r="NF223" s="109"/>
      <c r="NG223" s="109"/>
      <c r="NH223" s="109"/>
      <c r="NI223" s="109"/>
      <c r="NJ223" s="109"/>
      <c r="NK223" s="109"/>
      <c r="NL223" s="109"/>
      <c r="NM223" s="109"/>
      <c r="NN223" s="109"/>
      <c r="NO223" s="109"/>
      <c r="NP223" s="109"/>
      <c r="NQ223" s="109"/>
      <c r="NR223" s="109"/>
      <c r="NS223" s="109"/>
      <c r="NT223" s="109"/>
      <c r="NU223" s="109"/>
      <c r="NV223" s="109"/>
      <c r="NW223" s="109"/>
      <c r="NX223" s="109"/>
      <c r="NY223" s="109"/>
      <c r="NZ223" s="109"/>
      <c r="OA223" s="109"/>
      <c r="OB223" s="109"/>
      <c r="OC223" s="109"/>
      <c r="OD223" s="109"/>
      <c r="OE223" s="109"/>
      <c r="OF223" s="109"/>
      <c r="OG223" s="109"/>
      <c r="OH223" s="109"/>
      <c r="OI223" s="109"/>
      <c r="OJ223" s="109"/>
      <c r="OK223" s="109"/>
      <c r="OL223" s="109"/>
      <c r="OM223" s="109"/>
      <c r="ON223" s="109"/>
      <c r="OO223" s="109"/>
      <c r="OP223" s="109"/>
      <c r="OQ223" s="109"/>
      <c r="OR223" s="109"/>
      <c r="OS223" s="109"/>
      <c r="OT223" s="109"/>
      <c r="OU223" s="109"/>
      <c r="OV223" s="109"/>
      <c r="OW223" s="109"/>
      <c r="OX223" s="109"/>
      <c r="OY223" s="109"/>
      <c r="OZ223" s="109"/>
      <c r="PA223" s="109"/>
      <c r="PB223" s="109"/>
      <c r="PC223" s="109"/>
      <c r="PD223" s="109"/>
      <c r="PE223" s="109"/>
      <c r="PF223" s="109"/>
      <c r="PG223" s="109"/>
      <c r="PH223" s="109"/>
      <c r="PI223" s="109"/>
      <c r="PJ223" s="109"/>
      <c r="PK223" s="109"/>
      <c r="PL223" s="109"/>
      <c r="PM223" s="109"/>
      <c r="PN223" s="109"/>
      <c r="PO223" s="109"/>
      <c r="PP223" s="109"/>
      <c r="PQ223" s="109"/>
      <c r="PR223" s="109"/>
      <c r="PS223" s="109"/>
      <c r="PT223" s="109"/>
      <c r="PU223" s="109"/>
      <c r="PV223" s="109"/>
      <c r="PW223" s="109"/>
      <c r="PX223" s="109"/>
      <c r="PY223" s="109"/>
      <c r="PZ223" s="109"/>
      <c r="QA223" s="109"/>
      <c r="QB223" s="109"/>
      <c r="QC223" s="109"/>
      <c r="QD223" s="109"/>
      <c r="QE223" s="109"/>
      <c r="QF223" s="109"/>
      <c r="QG223" s="109"/>
      <c r="QH223" s="109"/>
      <c r="QI223" s="109"/>
      <c r="QJ223" s="109"/>
      <c r="QK223" s="23">
        <f t="shared" si="4"/>
        <v>220</v>
      </c>
      <c r="QL223" s="125"/>
      <c r="QM223" s="125"/>
      <c r="QN223" s="125"/>
      <c r="QO223" s="125"/>
      <c r="QP223" s="125"/>
      <c r="QQ223" s="125"/>
      <c r="QR223" s="125"/>
      <c r="QS223" s="130"/>
    </row>
    <row r="224" spans="1:461" s="5" customFormat="1" ht="12.75" customHeight="1" x14ac:dyDescent="0.2">
      <c r="A224" s="52">
        <v>44672</v>
      </c>
      <c r="B224" s="90" t="s">
        <v>338</v>
      </c>
      <c r="C224" s="107"/>
      <c r="D224" s="107"/>
      <c r="E224" s="108">
        <v>20</v>
      </c>
      <c r="F224" s="108"/>
      <c r="G224" s="108"/>
      <c r="H224" s="108"/>
      <c r="I224" s="108"/>
      <c r="J224" s="108"/>
      <c r="K224" s="108"/>
      <c r="L224" s="108"/>
      <c r="M224" s="108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109"/>
      <c r="BE224" s="109"/>
      <c r="BF224" s="109"/>
      <c r="BG224" s="109"/>
      <c r="BH224" s="109"/>
      <c r="BI224" s="109"/>
      <c r="BJ224" s="109"/>
      <c r="BK224" s="109"/>
      <c r="BL224" s="109"/>
      <c r="BM224" s="109"/>
      <c r="BN224" s="109"/>
      <c r="BO224" s="109"/>
      <c r="BP224" s="109"/>
      <c r="BQ224" s="109"/>
      <c r="BR224" s="109"/>
      <c r="BS224" s="109"/>
      <c r="BT224" s="109"/>
      <c r="BU224" s="109"/>
      <c r="BV224" s="109"/>
      <c r="BW224" s="109"/>
      <c r="BX224" s="109"/>
      <c r="BY224" s="109"/>
      <c r="BZ224" s="109"/>
      <c r="CA224" s="109"/>
      <c r="CB224" s="109"/>
      <c r="CC224" s="109"/>
      <c r="CD224" s="109"/>
      <c r="CE224" s="109"/>
      <c r="CF224" s="109"/>
      <c r="CG224" s="109"/>
      <c r="CH224" s="109"/>
      <c r="CI224" s="109"/>
      <c r="CJ224" s="109"/>
      <c r="CK224" s="109"/>
      <c r="CL224" s="109"/>
      <c r="CM224" s="109"/>
      <c r="CN224" s="109"/>
      <c r="CO224" s="109"/>
      <c r="CP224" s="109"/>
      <c r="CQ224" s="109"/>
      <c r="CR224" s="109"/>
      <c r="CS224" s="109"/>
      <c r="CT224" s="109"/>
      <c r="CU224" s="109"/>
      <c r="CV224" s="109"/>
      <c r="CW224" s="109"/>
      <c r="CX224" s="109"/>
      <c r="CY224" s="109"/>
      <c r="CZ224" s="109"/>
      <c r="DA224" s="109"/>
      <c r="DB224" s="109"/>
      <c r="DC224" s="109"/>
      <c r="DD224" s="109"/>
      <c r="DE224" s="109"/>
      <c r="DF224" s="109"/>
      <c r="DG224" s="109"/>
      <c r="DH224" s="109"/>
      <c r="DI224" s="109"/>
      <c r="DJ224" s="109"/>
      <c r="DK224" s="109"/>
      <c r="DL224" s="109"/>
      <c r="DM224" s="109"/>
      <c r="DN224" s="109"/>
      <c r="DO224" s="109"/>
      <c r="DP224" s="109"/>
      <c r="DQ224" s="109"/>
      <c r="DR224" s="109"/>
      <c r="DS224" s="109"/>
      <c r="DT224" s="109"/>
      <c r="DU224" s="109"/>
      <c r="DV224" s="109"/>
      <c r="DW224" s="109"/>
      <c r="DX224" s="109"/>
      <c r="DY224" s="109"/>
      <c r="DZ224" s="109"/>
      <c r="EA224" s="109"/>
      <c r="EB224" s="109"/>
      <c r="EC224" s="109"/>
      <c r="ED224" s="109"/>
      <c r="EE224" s="109"/>
      <c r="EF224" s="109"/>
      <c r="EG224" s="109"/>
      <c r="EH224" s="109"/>
      <c r="EI224" s="109"/>
      <c r="EJ224" s="109"/>
      <c r="EK224" s="109"/>
      <c r="EL224" s="109"/>
      <c r="EM224" s="109"/>
      <c r="EN224" s="109"/>
      <c r="EO224" s="109"/>
      <c r="EP224" s="109"/>
      <c r="EQ224" s="109"/>
      <c r="ER224" s="109"/>
      <c r="ES224" s="109"/>
      <c r="ET224" s="109"/>
      <c r="EU224" s="109"/>
      <c r="EV224" s="109"/>
      <c r="EW224" s="109"/>
      <c r="EX224" s="109"/>
      <c r="EY224" s="109"/>
      <c r="EZ224" s="109"/>
      <c r="FA224" s="109"/>
      <c r="FB224" s="109"/>
      <c r="FC224" s="109"/>
      <c r="FD224" s="109"/>
      <c r="FE224" s="109"/>
      <c r="FF224" s="109"/>
      <c r="FG224" s="109"/>
      <c r="FH224" s="109"/>
      <c r="FI224" s="109"/>
      <c r="FJ224" s="109"/>
      <c r="FK224" s="109"/>
      <c r="FL224" s="109"/>
      <c r="FM224" s="109"/>
      <c r="FN224" s="109"/>
      <c r="FO224" s="109"/>
      <c r="FP224" s="109"/>
      <c r="FQ224" s="109"/>
      <c r="FR224" s="109"/>
      <c r="FS224" s="109"/>
      <c r="FT224" s="109"/>
      <c r="FU224" s="109"/>
      <c r="FV224" s="109"/>
      <c r="FW224" s="109"/>
      <c r="FX224" s="109"/>
      <c r="FY224" s="109"/>
      <c r="FZ224" s="109"/>
      <c r="GA224" s="109"/>
      <c r="GB224" s="109"/>
      <c r="GC224" s="109"/>
      <c r="GD224" s="109"/>
      <c r="GE224" s="109"/>
      <c r="GF224" s="109"/>
      <c r="GG224" s="109"/>
      <c r="GH224" s="109"/>
      <c r="GI224" s="109"/>
      <c r="GJ224" s="109"/>
      <c r="GK224" s="109"/>
      <c r="GL224" s="109"/>
      <c r="GM224" s="109"/>
      <c r="GN224" s="109"/>
      <c r="GO224" s="109"/>
      <c r="GP224" s="109"/>
      <c r="GQ224" s="109"/>
      <c r="GR224" s="109"/>
      <c r="GS224" s="109"/>
      <c r="GT224" s="109"/>
      <c r="GU224" s="109"/>
      <c r="GV224" s="109"/>
      <c r="GW224" s="109"/>
      <c r="GX224" s="109"/>
      <c r="GY224" s="109"/>
      <c r="GZ224" s="109"/>
      <c r="HA224" s="109"/>
      <c r="HB224" s="109"/>
      <c r="HC224" s="109"/>
      <c r="HD224" s="109"/>
      <c r="HE224" s="109"/>
      <c r="HF224" s="109"/>
      <c r="HG224" s="109"/>
      <c r="HH224" s="109"/>
      <c r="HI224" s="109"/>
      <c r="HJ224" s="109"/>
      <c r="HK224" s="109"/>
      <c r="HL224" s="109"/>
      <c r="HM224" s="109"/>
      <c r="HN224" s="109"/>
      <c r="HO224" s="109"/>
      <c r="HP224" s="109"/>
      <c r="HQ224" s="109"/>
      <c r="HR224" s="109"/>
      <c r="HS224" s="109"/>
      <c r="HT224" s="109"/>
      <c r="HU224" s="109"/>
      <c r="HV224" s="109"/>
      <c r="HW224" s="109"/>
      <c r="HX224" s="109"/>
      <c r="HY224" s="109"/>
      <c r="HZ224" s="109"/>
      <c r="IA224" s="109"/>
      <c r="IB224" s="109"/>
      <c r="IC224" s="109"/>
      <c r="ID224" s="109"/>
      <c r="IE224" s="109"/>
      <c r="IF224" s="109"/>
      <c r="IG224" s="109"/>
      <c r="IH224" s="109"/>
      <c r="II224" s="109"/>
      <c r="IJ224" s="109"/>
      <c r="IK224" s="109"/>
      <c r="IL224" s="109"/>
      <c r="IM224" s="109"/>
      <c r="IN224" s="109"/>
      <c r="IO224" s="109"/>
      <c r="IP224" s="109"/>
      <c r="IQ224" s="109"/>
      <c r="IR224" s="109"/>
      <c r="IS224" s="109"/>
      <c r="IT224" s="109"/>
      <c r="IU224" s="109"/>
      <c r="IV224" s="109"/>
      <c r="IW224" s="109"/>
      <c r="IX224" s="109"/>
      <c r="IY224" s="109"/>
      <c r="IZ224" s="109"/>
      <c r="JA224" s="109"/>
      <c r="JB224" s="109"/>
      <c r="JC224" s="109"/>
      <c r="JD224" s="109"/>
      <c r="JE224" s="109"/>
      <c r="JF224" s="109"/>
      <c r="JG224" s="109"/>
      <c r="JH224" s="109"/>
      <c r="JI224" s="109"/>
      <c r="JJ224" s="109"/>
      <c r="JK224" s="109"/>
      <c r="JL224" s="109"/>
      <c r="JM224" s="109"/>
      <c r="JN224" s="109"/>
      <c r="JO224" s="109"/>
      <c r="JP224" s="109"/>
      <c r="JQ224" s="109"/>
      <c r="JR224" s="109"/>
      <c r="JS224" s="109"/>
      <c r="JT224" s="109"/>
      <c r="JU224" s="109"/>
      <c r="JV224" s="109"/>
      <c r="JW224" s="109">
        <v>10</v>
      </c>
      <c r="JX224" s="109"/>
      <c r="JY224" s="109"/>
      <c r="JZ224" s="109"/>
      <c r="KA224" s="109"/>
      <c r="KB224" s="109"/>
      <c r="KC224" s="109"/>
      <c r="KD224" s="109"/>
      <c r="KE224" s="109"/>
      <c r="KF224" s="109"/>
      <c r="KG224" s="109"/>
      <c r="KH224" s="109"/>
      <c r="KI224" s="109"/>
      <c r="KJ224" s="109"/>
      <c r="KK224" s="109"/>
      <c r="KL224" s="109"/>
      <c r="KM224" s="109"/>
      <c r="KN224" s="109"/>
      <c r="KO224" s="109"/>
      <c r="KP224" s="109"/>
      <c r="KQ224" s="109"/>
      <c r="KR224" s="109"/>
      <c r="KS224" s="109"/>
      <c r="KT224" s="109"/>
      <c r="KU224" s="109"/>
      <c r="KV224" s="109"/>
      <c r="KW224" s="109"/>
      <c r="KX224" s="109"/>
      <c r="KY224" s="109"/>
      <c r="KZ224" s="109"/>
      <c r="LA224" s="109"/>
      <c r="LB224" s="109"/>
      <c r="LC224" s="109"/>
      <c r="LD224" s="109"/>
      <c r="LE224" s="109"/>
      <c r="LF224" s="109"/>
      <c r="LG224" s="109"/>
      <c r="LH224" s="109"/>
      <c r="LI224" s="109"/>
      <c r="LJ224" s="109"/>
      <c r="LK224" s="109"/>
      <c r="LL224" s="109"/>
      <c r="LM224" s="109"/>
      <c r="LN224" s="109"/>
      <c r="LO224" s="109"/>
      <c r="LP224" s="109"/>
      <c r="LQ224" s="109"/>
      <c r="LR224" s="109"/>
      <c r="LS224" s="109"/>
      <c r="LT224" s="109"/>
      <c r="LU224" s="109"/>
      <c r="LV224" s="109"/>
      <c r="LW224" s="109"/>
      <c r="LX224" s="109"/>
      <c r="LY224" s="109"/>
      <c r="LZ224" s="109"/>
      <c r="MA224" s="109"/>
      <c r="MB224" s="109"/>
      <c r="MC224" s="109"/>
      <c r="MD224" s="109"/>
      <c r="ME224" s="109"/>
      <c r="MF224" s="109"/>
      <c r="MG224" s="109"/>
      <c r="MH224" s="109"/>
      <c r="MI224" s="109"/>
      <c r="MJ224" s="109"/>
      <c r="MK224" s="109"/>
      <c r="ML224" s="109"/>
      <c r="MM224" s="109"/>
      <c r="MN224" s="109"/>
      <c r="MO224" s="109"/>
      <c r="MP224" s="109"/>
      <c r="MQ224" s="109"/>
      <c r="MR224" s="109"/>
      <c r="MS224" s="109"/>
      <c r="MT224" s="109"/>
      <c r="MU224" s="109"/>
      <c r="MV224" s="109"/>
      <c r="MW224" s="109"/>
      <c r="MX224" s="109"/>
      <c r="MY224" s="109"/>
      <c r="MZ224" s="109"/>
      <c r="NA224" s="109"/>
      <c r="NB224" s="109"/>
      <c r="NC224" s="109"/>
      <c r="ND224" s="109"/>
      <c r="NE224" s="109"/>
      <c r="NF224" s="109"/>
      <c r="NG224" s="109"/>
      <c r="NH224" s="109"/>
      <c r="NI224" s="109"/>
      <c r="NJ224" s="109"/>
      <c r="NK224" s="109"/>
      <c r="NL224" s="109"/>
      <c r="NM224" s="109"/>
      <c r="NN224" s="109"/>
      <c r="NO224" s="109"/>
      <c r="NP224" s="109"/>
      <c r="NQ224" s="109"/>
      <c r="NR224" s="109"/>
      <c r="NS224" s="109"/>
      <c r="NT224" s="109"/>
      <c r="NU224" s="109"/>
      <c r="NV224" s="109"/>
      <c r="NW224" s="109"/>
      <c r="NX224" s="109"/>
      <c r="NY224" s="109"/>
      <c r="NZ224" s="109"/>
      <c r="OA224" s="109"/>
      <c r="OB224" s="109"/>
      <c r="OC224" s="109"/>
      <c r="OD224" s="109"/>
      <c r="OE224" s="109"/>
      <c r="OF224" s="109"/>
      <c r="OG224" s="109"/>
      <c r="OH224" s="109"/>
      <c r="OI224" s="109"/>
      <c r="OJ224" s="109"/>
      <c r="OK224" s="109"/>
      <c r="OL224" s="109"/>
      <c r="OM224" s="109"/>
      <c r="ON224" s="109"/>
      <c r="OO224" s="109"/>
      <c r="OP224" s="109"/>
      <c r="OQ224" s="109"/>
      <c r="OR224" s="109"/>
      <c r="OS224" s="109"/>
      <c r="OT224" s="109"/>
      <c r="OU224" s="109"/>
      <c r="OV224" s="109"/>
      <c r="OW224" s="109"/>
      <c r="OX224" s="109"/>
      <c r="OY224" s="109"/>
      <c r="OZ224" s="109"/>
      <c r="PA224" s="109"/>
      <c r="PB224" s="109"/>
      <c r="PC224" s="109"/>
      <c r="PD224" s="109"/>
      <c r="PE224" s="109"/>
      <c r="PF224" s="109"/>
      <c r="PG224" s="109"/>
      <c r="PH224" s="109"/>
      <c r="PI224" s="109"/>
      <c r="PJ224" s="109"/>
      <c r="PK224" s="109"/>
      <c r="PL224" s="109"/>
      <c r="PM224" s="109"/>
      <c r="PN224" s="109"/>
      <c r="PO224" s="109"/>
      <c r="PP224" s="109"/>
      <c r="PQ224" s="109"/>
      <c r="PR224" s="109"/>
      <c r="PS224" s="109"/>
      <c r="PT224" s="109"/>
      <c r="PU224" s="109"/>
      <c r="PV224" s="109"/>
      <c r="PW224" s="109"/>
      <c r="PX224" s="109"/>
      <c r="PY224" s="109"/>
      <c r="PZ224" s="109"/>
      <c r="QA224" s="109"/>
      <c r="QB224" s="109"/>
      <c r="QC224" s="109"/>
      <c r="QD224" s="109"/>
      <c r="QE224" s="109"/>
      <c r="QF224" s="109"/>
      <c r="QG224" s="109"/>
      <c r="QH224" s="109"/>
      <c r="QI224" s="109"/>
      <c r="QJ224" s="109"/>
      <c r="QK224" s="23">
        <f t="shared" si="4"/>
        <v>30</v>
      </c>
      <c r="QL224" s="125"/>
      <c r="QM224" s="125"/>
      <c r="QN224" s="125"/>
      <c r="QO224" s="125"/>
      <c r="QP224" s="125"/>
      <c r="QQ224" s="125">
        <v>1579.44</v>
      </c>
      <c r="QR224" s="125"/>
      <c r="QS224" s="130"/>
    </row>
    <row r="225" spans="1:461" s="5" customFormat="1" ht="12.75" customHeight="1" x14ac:dyDescent="0.2">
      <c r="A225" s="52">
        <v>44672</v>
      </c>
      <c r="B225" s="98" t="s">
        <v>476</v>
      </c>
      <c r="C225" s="107"/>
      <c r="D225" s="107"/>
      <c r="E225" s="108"/>
      <c r="F225" s="108"/>
      <c r="G225" s="108"/>
      <c r="H225" s="108"/>
      <c r="I225" s="108"/>
      <c r="J225" s="108"/>
      <c r="K225" s="108"/>
      <c r="L225" s="108"/>
      <c r="M225" s="108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 s="109"/>
      <c r="BG225" s="109"/>
      <c r="BH225" s="109"/>
      <c r="BI225" s="109"/>
      <c r="BJ225" s="109"/>
      <c r="BK225" s="109"/>
      <c r="BL225" s="109"/>
      <c r="BM225" s="109"/>
      <c r="BN225" s="109"/>
      <c r="BO225" s="109"/>
      <c r="BP225" s="109"/>
      <c r="BQ225" s="109"/>
      <c r="BR225" s="109"/>
      <c r="BS225" s="109"/>
      <c r="BT225" s="109"/>
      <c r="BU225" s="109"/>
      <c r="BV225" s="109"/>
      <c r="BW225" s="109"/>
      <c r="BX225" s="109"/>
      <c r="BY225" s="109"/>
      <c r="BZ225" s="109"/>
      <c r="CA225" s="109"/>
      <c r="CB225" s="109"/>
      <c r="CC225" s="109"/>
      <c r="CD225" s="109"/>
      <c r="CE225" s="109"/>
      <c r="CF225" s="109"/>
      <c r="CG225" s="109"/>
      <c r="CH225" s="109"/>
      <c r="CI225" s="109"/>
      <c r="CJ225" s="109"/>
      <c r="CK225" s="109"/>
      <c r="CL225" s="109"/>
      <c r="CM225" s="109"/>
      <c r="CN225" s="109"/>
      <c r="CO225" s="109"/>
      <c r="CP225" s="109"/>
      <c r="CQ225" s="109"/>
      <c r="CR225" s="109"/>
      <c r="CS225" s="109"/>
      <c r="CT225" s="109"/>
      <c r="CU225" s="109"/>
      <c r="CV225" s="109"/>
      <c r="CW225" s="109"/>
      <c r="CX225" s="109"/>
      <c r="CY225" s="109"/>
      <c r="CZ225" s="109"/>
      <c r="DA225" s="109"/>
      <c r="DB225" s="109"/>
      <c r="DC225" s="109"/>
      <c r="DD225" s="109"/>
      <c r="DE225" s="109"/>
      <c r="DF225" s="109"/>
      <c r="DG225" s="109"/>
      <c r="DH225" s="109"/>
      <c r="DI225" s="109"/>
      <c r="DJ225" s="109"/>
      <c r="DK225" s="109"/>
      <c r="DL225" s="109"/>
      <c r="DM225" s="109"/>
      <c r="DN225" s="109"/>
      <c r="DO225" s="109"/>
      <c r="DP225" s="109"/>
      <c r="DQ225" s="109"/>
      <c r="DR225" s="109"/>
      <c r="DS225" s="109"/>
      <c r="DT225" s="109"/>
      <c r="DU225" s="109"/>
      <c r="DV225" s="109"/>
      <c r="DW225" s="109"/>
      <c r="DX225" s="109"/>
      <c r="DY225" s="109"/>
      <c r="DZ225" s="109"/>
      <c r="EA225" s="109"/>
      <c r="EB225" s="109"/>
      <c r="EC225" s="109"/>
      <c r="ED225" s="109"/>
      <c r="EE225" s="109"/>
      <c r="EF225" s="109"/>
      <c r="EG225" s="109"/>
      <c r="EH225" s="109"/>
      <c r="EI225" s="109"/>
      <c r="EJ225" s="109"/>
      <c r="EK225" s="109"/>
      <c r="EL225" s="109"/>
      <c r="EM225" s="109"/>
      <c r="EN225" s="109"/>
      <c r="EO225" s="109"/>
      <c r="EP225" s="109"/>
      <c r="EQ225" s="109"/>
      <c r="ER225" s="109"/>
      <c r="ES225" s="109"/>
      <c r="ET225" s="109"/>
      <c r="EU225" s="109"/>
      <c r="EV225" s="109"/>
      <c r="EW225" s="109"/>
      <c r="EX225" s="109"/>
      <c r="EY225" s="109"/>
      <c r="EZ225" s="109"/>
      <c r="FA225" s="109"/>
      <c r="FB225" s="109"/>
      <c r="FC225" s="109"/>
      <c r="FD225" s="109"/>
      <c r="FE225" s="109"/>
      <c r="FF225" s="109"/>
      <c r="FG225" s="109"/>
      <c r="FH225" s="109"/>
      <c r="FI225" s="109"/>
      <c r="FJ225" s="109"/>
      <c r="FK225" s="109"/>
      <c r="FL225" s="109"/>
      <c r="FM225" s="109"/>
      <c r="FN225" s="109"/>
      <c r="FO225" s="109"/>
      <c r="FP225" s="109"/>
      <c r="FQ225" s="109"/>
      <c r="FR225" s="109"/>
      <c r="FS225" s="109"/>
      <c r="FT225" s="109"/>
      <c r="FU225" s="109"/>
      <c r="FV225" s="109"/>
      <c r="FW225" s="109"/>
      <c r="FX225" s="109"/>
      <c r="FY225" s="109"/>
      <c r="FZ225" s="109"/>
      <c r="GA225" s="109"/>
      <c r="GB225" s="109"/>
      <c r="GC225" s="109"/>
      <c r="GD225" s="109"/>
      <c r="GE225" s="109"/>
      <c r="GF225" s="109"/>
      <c r="GG225" s="109"/>
      <c r="GH225" s="109"/>
      <c r="GI225" s="109"/>
      <c r="GJ225" s="109"/>
      <c r="GK225" s="109"/>
      <c r="GL225" s="109"/>
      <c r="GM225" s="109"/>
      <c r="GN225" s="109"/>
      <c r="GO225" s="109"/>
      <c r="GP225" s="109"/>
      <c r="GQ225" s="109"/>
      <c r="GR225" s="109"/>
      <c r="GS225" s="109"/>
      <c r="GT225" s="109"/>
      <c r="GU225" s="109"/>
      <c r="GV225" s="109"/>
      <c r="GW225" s="109"/>
      <c r="GX225" s="109"/>
      <c r="GY225" s="109"/>
      <c r="GZ225" s="109"/>
      <c r="HA225" s="109"/>
      <c r="HB225" s="109"/>
      <c r="HC225" s="109"/>
      <c r="HD225" s="109"/>
      <c r="HE225" s="109"/>
      <c r="HF225" s="109"/>
      <c r="HG225" s="109"/>
      <c r="HH225" s="109"/>
      <c r="HI225" s="109"/>
      <c r="HJ225" s="109"/>
      <c r="HK225" s="109"/>
      <c r="HL225" s="109"/>
      <c r="HM225" s="109"/>
      <c r="HN225" s="109"/>
      <c r="HO225" s="109"/>
      <c r="HP225" s="109"/>
      <c r="HQ225" s="109"/>
      <c r="HR225" s="109"/>
      <c r="HS225" s="109"/>
      <c r="HT225" s="109"/>
      <c r="HU225" s="109"/>
      <c r="HV225" s="109"/>
      <c r="HW225" s="109"/>
      <c r="HX225" s="109"/>
      <c r="HY225" s="109"/>
      <c r="HZ225" s="109"/>
      <c r="IA225" s="109"/>
      <c r="IB225" s="109"/>
      <c r="IC225" s="109"/>
      <c r="ID225" s="109"/>
      <c r="IE225" s="109"/>
      <c r="IF225" s="109"/>
      <c r="IG225" s="109"/>
      <c r="IH225" s="109"/>
      <c r="II225" s="109"/>
      <c r="IJ225" s="109"/>
      <c r="IK225" s="109"/>
      <c r="IL225" s="109"/>
      <c r="IM225" s="109"/>
      <c r="IN225" s="109"/>
      <c r="IO225" s="109"/>
      <c r="IP225" s="109"/>
      <c r="IQ225" s="109"/>
      <c r="IR225" s="109"/>
      <c r="IS225" s="109"/>
      <c r="IT225" s="109"/>
      <c r="IU225" s="109"/>
      <c r="IV225" s="109"/>
      <c r="IW225" s="109"/>
      <c r="IX225" s="109"/>
      <c r="IY225" s="109"/>
      <c r="IZ225" s="109"/>
      <c r="JA225" s="109"/>
      <c r="JB225" s="109"/>
      <c r="JC225" s="109"/>
      <c r="JD225" s="109"/>
      <c r="JE225" s="109"/>
      <c r="JF225" s="109"/>
      <c r="JG225" s="109"/>
      <c r="JH225" s="109"/>
      <c r="JI225" s="109"/>
      <c r="JJ225" s="109"/>
      <c r="JK225" s="109"/>
      <c r="JL225" s="109"/>
      <c r="JM225" s="109"/>
      <c r="JN225" s="109"/>
      <c r="JO225" s="109"/>
      <c r="JP225" s="109"/>
      <c r="JQ225" s="109"/>
      <c r="JR225" s="109"/>
      <c r="JS225" s="109"/>
      <c r="JT225" s="109"/>
      <c r="JU225" s="109"/>
      <c r="JV225" s="109"/>
      <c r="JW225" s="109"/>
      <c r="JX225" s="109"/>
      <c r="JY225" s="109"/>
      <c r="JZ225" s="109"/>
      <c r="KA225" s="109"/>
      <c r="KB225" s="109"/>
      <c r="KC225" s="109"/>
      <c r="KD225" s="109"/>
      <c r="KE225" s="109"/>
      <c r="KF225" s="109"/>
      <c r="KG225" s="109"/>
      <c r="KH225" s="109"/>
      <c r="KI225" s="109"/>
      <c r="KJ225" s="109"/>
      <c r="KK225" s="109"/>
      <c r="KL225" s="109"/>
      <c r="KM225" s="109"/>
      <c r="KN225" s="109"/>
      <c r="KO225" s="109"/>
      <c r="KP225" s="109"/>
      <c r="KQ225" s="109"/>
      <c r="KR225" s="109"/>
      <c r="KS225" s="109"/>
      <c r="KT225" s="109"/>
      <c r="KU225" s="109"/>
      <c r="KV225" s="109"/>
      <c r="KW225" s="109"/>
      <c r="KX225" s="109"/>
      <c r="KY225" s="109"/>
      <c r="KZ225" s="109"/>
      <c r="LA225" s="109"/>
      <c r="LB225" s="109"/>
      <c r="LC225" s="109"/>
      <c r="LD225" s="109"/>
      <c r="LE225" s="109"/>
      <c r="LF225" s="109"/>
      <c r="LG225" s="109"/>
      <c r="LH225" s="109"/>
      <c r="LI225" s="109"/>
      <c r="LJ225" s="109"/>
      <c r="LK225" s="109"/>
      <c r="LL225" s="109"/>
      <c r="LM225" s="109"/>
      <c r="LN225" s="109"/>
      <c r="LO225" s="109"/>
      <c r="LP225" s="109"/>
      <c r="LQ225" s="109"/>
      <c r="LR225" s="109"/>
      <c r="LS225" s="109"/>
      <c r="LT225" s="109"/>
      <c r="LU225" s="109"/>
      <c r="LV225" s="109"/>
      <c r="LW225" s="109"/>
      <c r="LX225" s="109"/>
      <c r="LY225" s="109"/>
      <c r="LZ225" s="109"/>
      <c r="MA225" s="109"/>
      <c r="MB225" s="109"/>
      <c r="MC225" s="109"/>
      <c r="MD225" s="109"/>
      <c r="ME225" s="109"/>
      <c r="MF225" s="109"/>
      <c r="MG225" s="109"/>
      <c r="MH225" s="109"/>
      <c r="MI225" s="109"/>
      <c r="MJ225" s="109"/>
      <c r="MK225" s="109"/>
      <c r="ML225" s="109"/>
      <c r="MM225" s="109"/>
      <c r="MN225" s="109"/>
      <c r="MO225" s="109"/>
      <c r="MP225" s="109"/>
      <c r="MQ225" s="109"/>
      <c r="MR225" s="109"/>
      <c r="MS225" s="109"/>
      <c r="MT225" s="109"/>
      <c r="MU225" s="109"/>
      <c r="MV225" s="109"/>
      <c r="MW225" s="109"/>
      <c r="MX225" s="109"/>
      <c r="MY225" s="109"/>
      <c r="MZ225" s="109"/>
      <c r="NA225" s="109"/>
      <c r="NB225" s="109"/>
      <c r="NC225" s="109"/>
      <c r="ND225" s="109"/>
      <c r="NE225" s="109"/>
      <c r="NF225" s="109"/>
      <c r="NG225" s="109"/>
      <c r="NH225" s="109"/>
      <c r="NI225" s="109"/>
      <c r="NJ225" s="109"/>
      <c r="NK225" s="109"/>
      <c r="NL225" s="109"/>
      <c r="NM225" s="109"/>
      <c r="NN225" s="109"/>
      <c r="NO225" s="109"/>
      <c r="NP225" s="109"/>
      <c r="NQ225" s="109"/>
      <c r="NR225" s="109"/>
      <c r="NS225" s="109"/>
      <c r="NT225" s="109"/>
      <c r="NU225" s="109"/>
      <c r="NV225" s="109"/>
      <c r="NW225" s="109"/>
      <c r="NX225" s="109"/>
      <c r="NY225" s="109"/>
      <c r="NZ225" s="109"/>
      <c r="OA225" s="109"/>
      <c r="OB225" s="109"/>
      <c r="OC225" s="109"/>
      <c r="OD225" s="109"/>
      <c r="OE225" s="109"/>
      <c r="OF225" s="109"/>
      <c r="OG225" s="109"/>
      <c r="OH225" s="109"/>
      <c r="OI225" s="109"/>
      <c r="OJ225" s="109"/>
      <c r="OK225" s="109"/>
      <c r="OL225" s="109"/>
      <c r="OM225" s="109"/>
      <c r="ON225" s="109"/>
      <c r="OO225" s="109"/>
      <c r="OP225" s="109"/>
      <c r="OQ225" s="109"/>
      <c r="OR225" s="109"/>
      <c r="OS225" s="109"/>
      <c r="OT225" s="109"/>
      <c r="OU225" s="109"/>
      <c r="OV225" s="109"/>
      <c r="OW225" s="109"/>
      <c r="OX225" s="109"/>
      <c r="OY225" s="109"/>
      <c r="OZ225" s="109"/>
      <c r="PA225" s="109"/>
      <c r="PB225" s="109"/>
      <c r="PC225" s="109"/>
      <c r="PD225" s="109"/>
      <c r="PE225" s="109"/>
      <c r="PF225" s="109"/>
      <c r="PG225" s="109"/>
      <c r="PH225" s="109"/>
      <c r="PI225" s="109"/>
      <c r="PJ225" s="109"/>
      <c r="PK225" s="109"/>
      <c r="PL225" s="109"/>
      <c r="PM225" s="109"/>
      <c r="PN225" s="109"/>
      <c r="PO225" s="109"/>
      <c r="PP225" s="109"/>
      <c r="PQ225" s="109"/>
      <c r="PR225" s="109"/>
      <c r="PS225" s="109"/>
      <c r="PT225" s="109"/>
      <c r="PU225" s="109"/>
      <c r="PV225" s="109"/>
      <c r="PW225" s="109"/>
      <c r="PX225" s="109"/>
      <c r="PY225" s="109"/>
      <c r="PZ225" s="109"/>
      <c r="QA225" s="109"/>
      <c r="QB225" s="109"/>
      <c r="QC225" s="109"/>
      <c r="QD225" s="109">
        <v>100</v>
      </c>
      <c r="QE225" s="109"/>
      <c r="QF225" s="109"/>
      <c r="QG225" s="109"/>
      <c r="QH225" s="109"/>
      <c r="QI225" s="109"/>
      <c r="QJ225" s="109"/>
      <c r="QK225" s="23">
        <f t="shared" si="4"/>
        <v>100</v>
      </c>
      <c r="QL225" s="125"/>
      <c r="QM225" s="125"/>
      <c r="QN225" s="125"/>
      <c r="QO225" s="125">
        <v>15565.2</v>
      </c>
      <c r="QP225" s="125"/>
      <c r="QQ225" s="125"/>
      <c r="QR225" s="125"/>
      <c r="QS225" s="130"/>
    </row>
    <row r="226" spans="1:461" s="5" customFormat="1" ht="12.75" customHeight="1" x14ac:dyDescent="0.2">
      <c r="A226" s="52">
        <v>44673</v>
      </c>
      <c r="B226" s="98" t="s">
        <v>86</v>
      </c>
      <c r="C226" s="107"/>
      <c r="D226" s="107"/>
      <c r="E226" s="108"/>
      <c r="F226" s="108"/>
      <c r="G226" s="108"/>
      <c r="H226" s="108"/>
      <c r="I226" s="108"/>
      <c r="J226" s="108"/>
      <c r="K226" s="108"/>
      <c r="L226" s="108"/>
      <c r="M226" s="108"/>
      <c r="N226" s="109">
        <v>4</v>
      </c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109"/>
      <c r="BE226" s="109"/>
      <c r="BF226" s="109"/>
      <c r="BG226" s="109"/>
      <c r="BH226" s="109"/>
      <c r="BI226" s="109"/>
      <c r="BJ226" s="109"/>
      <c r="BK226" s="109"/>
      <c r="BL226" s="109"/>
      <c r="BM226" s="109"/>
      <c r="BN226" s="109"/>
      <c r="BO226" s="109"/>
      <c r="BP226" s="109"/>
      <c r="BQ226" s="109"/>
      <c r="BR226" s="109"/>
      <c r="BS226" s="109"/>
      <c r="BT226" s="109"/>
      <c r="BU226" s="109"/>
      <c r="BV226" s="109"/>
      <c r="BW226" s="109"/>
      <c r="BX226" s="109"/>
      <c r="BY226" s="109"/>
      <c r="BZ226" s="109"/>
      <c r="CA226" s="109"/>
      <c r="CB226" s="109"/>
      <c r="CC226" s="109"/>
      <c r="CD226" s="109"/>
      <c r="CE226" s="109"/>
      <c r="CF226" s="109"/>
      <c r="CG226" s="109"/>
      <c r="CH226" s="109"/>
      <c r="CI226" s="109"/>
      <c r="CJ226" s="109"/>
      <c r="CK226" s="109"/>
      <c r="CL226" s="109"/>
      <c r="CM226" s="109"/>
      <c r="CN226" s="109"/>
      <c r="CO226" s="109"/>
      <c r="CP226" s="109"/>
      <c r="CQ226" s="109"/>
      <c r="CR226" s="109"/>
      <c r="CS226" s="109"/>
      <c r="CT226" s="109"/>
      <c r="CU226" s="109"/>
      <c r="CV226" s="109">
        <v>2</v>
      </c>
      <c r="CW226" s="109"/>
      <c r="CX226" s="109"/>
      <c r="CY226" s="109"/>
      <c r="CZ226" s="109"/>
      <c r="DA226" s="109"/>
      <c r="DB226" s="109"/>
      <c r="DC226" s="109"/>
      <c r="DD226" s="109"/>
      <c r="DE226" s="109"/>
      <c r="DF226" s="109"/>
      <c r="DG226" s="109"/>
      <c r="DH226" s="109"/>
      <c r="DI226" s="109"/>
      <c r="DJ226" s="109"/>
      <c r="DK226" s="109"/>
      <c r="DL226" s="109"/>
      <c r="DM226" s="109"/>
      <c r="DN226" s="109"/>
      <c r="DO226" s="109"/>
      <c r="DP226" s="109"/>
      <c r="DQ226" s="109"/>
      <c r="DR226" s="109"/>
      <c r="DS226" s="109"/>
      <c r="DT226" s="109"/>
      <c r="DU226" s="109"/>
      <c r="DV226" s="109"/>
      <c r="DW226" s="109"/>
      <c r="DX226" s="109"/>
      <c r="DY226" s="109"/>
      <c r="DZ226" s="109"/>
      <c r="EA226" s="109"/>
      <c r="EB226" s="109"/>
      <c r="EC226" s="109"/>
      <c r="ED226" s="109"/>
      <c r="EE226" s="109"/>
      <c r="EF226" s="109"/>
      <c r="EG226" s="109"/>
      <c r="EH226" s="109"/>
      <c r="EI226" s="109"/>
      <c r="EJ226" s="109"/>
      <c r="EK226" s="109"/>
      <c r="EL226" s="109"/>
      <c r="EM226" s="109"/>
      <c r="EN226" s="109"/>
      <c r="EO226" s="109"/>
      <c r="EP226" s="109"/>
      <c r="EQ226" s="109"/>
      <c r="ER226" s="109"/>
      <c r="ES226" s="109"/>
      <c r="ET226" s="109"/>
      <c r="EU226" s="109"/>
      <c r="EV226" s="109"/>
      <c r="EW226" s="109"/>
      <c r="EX226" s="109"/>
      <c r="EY226" s="109"/>
      <c r="EZ226" s="109"/>
      <c r="FA226" s="109"/>
      <c r="FB226" s="109"/>
      <c r="FC226" s="109"/>
      <c r="FD226" s="109"/>
      <c r="FE226" s="109"/>
      <c r="FF226" s="109"/>
      <c r="FG226" s="109"/>
      <c r="FH226" s="109"/>
      <c r="FI226" s="109"/>
      <c r="FJ226" s="109"/>
      <c r="FK226" s="109"/>
      <c r="FL226" s="109"/>
      <c r="FM226" s="109"/>
      <c r="FN226" s="109"/>
      <c r="FO226" s="109"/>
      <c r="FP226" s="109"/>
      <c r="FQ226" s="109"/>
      <c r="FR226" s="109"/>
      <c r="FS226" s="109"/>
      <c r="FT226" s="109"/>
      <c r="FU226" s="109"/>
      <c r="FV226" s="109"/>
      <c r="FW226" s="109"/>
      <c r="FX226" s="109"/>
      <c r="FY226" s="109"/>
      <c r="FZ226" s="109"/>
      <c r="GA226" s="109"/>
      <c r="GB226" s="109"/>
      <c r="GC226" s="109"/>
      <c r="GD226" s="109"/>
      <c r="GE226" s="109"/>
      <c r="GF226" s="109"/>
      <c r="GG226" s="109"/>
      <c r="GH226" s="109"/>
      <c r="GI226" s="109"/>
      <c r="GJ226" s="109"/>
      <c r="GK226" s="109"/>
      <c r="GL226" s="109"/>
      <c r="GM226" s="109"/>
      <c r="GN226" s="109"/>
      <c r="GO226" s="109"/>
      <c r="GP226" s="109"/>
      <c r="GQ226" s="109"/>
      <c r="GR226" s="109"/>
      <c r="GS226" s="109"/>
      <c r="GT226" s="109"/>
      <c r="GU226" s="109"/>
      <c r="GV226" s="109"/>
      <c r="GW226" s="109"/>
      <c r="GX226" s="109"/>
      <c r="GY226" s="109"/>
      <c r="GZ226" s="109"/>
      <c r="HA226" s="109"/>
      <c r="HB226" s="109"/>
      <c r="HC226" s="109"/>
      <c r="HD226" s="109"/>
      <c r="HE226" s="109"/>
      <c r="HF226" s="109"/>
      <c r="HG226" s="109"/>
      <c r="HH226" s="109"/>
      <c r="HI226" s="109"/>
      <c r="HJ226" s="109"/>
      <c r="HK226" s="109"/>
      <c r="HL226" s="109"/>
      <c r="HM226" s="109"/>
      <c r="HN226" s="109"/>
      <c r="HO226" s="109"/>
      <c r="HP226" s="109"/>
      <c r="HQ226" s="109"/>
      <c r="HR226" s="109"/>
      <c r="HS226" s="109"/>
      <c r="HT226" s="109"/>
      <c r="HU226" s="109"/>
      <c r="HV226" s="109"/>
      <c r="HW226" s="109"/>
      <c r="HX226" s="109"/>
      <c r="HY226" s="109"/>
      <c r="HZ226" s="109"/>
      <c r="IA226" s="109"/>
      <c r="IB226" s="109"/>
      <c r="IC226" s="109"/>
      <c r="ID226" s="109"/>
      <c r="IE226" s="109"/>
      <c r="IF226" s="109">
        <v>0.9</v>
      </c>
      <c r="IG226" s="109"/>
      <c r="IH226" s="109"/>
      <c r="II226" s="109"/>
      <c r="IJ226" s="109"/>
      <c r="IK226" s="109"/>
      <c r="IL226" s="109"/>
      <c r="IM226" s="109"/>
      <c r="IN226" s="109"/>
      <c r="IO226" s="109"/>
      <c r="IP226" s="109"/>
      <c r="IQ226" s="109"/>
      <c r="IR226" s="109"/>
      <c r="IS226" s="109"/>
      <c r="IT226" s="109"/>
      <c r="IU226" s="109"/>
      <c r="IV226" s="109"/>
      <c r="IW226" s="109"/>
      <c r="IX226" s="109"/>
      <c r="IY226" s="109"/>
      <c r="IZ226" s="109"/>
      <c r="JA226" s="109"/>
      <c r="JB226" s="109"/>
      <c r="JC226" s="109"/>
      <c r="JD226" s="109"/>
      <c r="JE226" s="109"/>
      <c r="JF226" s="109"/>
      <c r="JG226" s="109"/>
      <c r="JH226" s="109"/>
      <c r="JI226" s="109"/>
      <c r="JJ226" s="109"/>
      <c r="JK226" s="109"/>
      <c r="JL226" s="109"/>
      <c r="JM226" s="109"/>
      <c r="JN226" s="109"/>
      <c r="JO226" s="109"/>
      <c r="JP226" s="109"/>
      <c r="JQ226" s="109"/>
      <c r="JR226" s="109"/>
      <c r="JS226" s="109"/>
      <c r="JT226" s="109"/>
      <c r="JU226" s="109"/>
      <c r="JV226" s="109"/>
      <c r="JW226" s="109"/>
      <c r="JX226" s="109"/>
      <c r="JY226" s="109"/>
      <c r="JZ226" s="109"/>
      <c r="KA226" s="109"/>
      <c r="KB226" s="109"/>
      <c r="KC226" s="109"/>
      <c r="KD226" s="109"/>
      <c r="KE226" s="109"/>
      <c r="KF226" s="109"/>
      <c r="KG226" s="109"/>
      <c r="KH226" s="109"/>
      <c r="KI226" s="109"/>
      <c r="KJ226" s="109"/>
      <c r="KK226" s="109"/>
      <c r="KL226" s="109"/>
      <c r="KM226" s="109"/>
      <c r="KN226" s="109"/>
      <c r="KO226" s="109"/>
      <c r="KP226" s="109"/>
      <c r="KQ226" s="109"/>
      <c r="KR226" s="109"/>
      <c r="KS226" s="109"/>
      <c r="KT226" s="109"/>
      <c r="KU226" s="109"/>
      <c r="KV226" s="109"/>
      <c r="KW226" s="109"/>
      <c r="KX226" s="109"/>
      <c r="KY226" s="109"/>
      <c r="KZ226" s="109"/>
      <c r="LA226" s="109"/>
      <c r="LB226" s="109"/>
      <c r="LC226" s="109"/>
      <c r="LD226" s="109"/>
      <c r="LE226" s="109"/>
      <c r="LF226" s="109"/>
      <c r="LG226" s="109"/>
      <c r="LH226" s="109"/>
      <c r="LI226" s="109"/>
      <c r="LJ226" s="109"/>
      <c r="LK226" s="109"/>
      <c r="LL226" s="109"/>
      <c r="LM226" s="109"/>
      <c r="LN226" s="109"/>
      <c r="LO226" s="109"/>
      <c r="LP226" s="109"/>
      <c r="LQ226" s="109"/>
      <c r="LR226" s="109"/>
      <c r="LS226" s="109"/>
      <c r="LT226" s="109"/>
      <c r="LU226" s="109"/>
      <c r="LV226" s="109"/>
      <c r="LW226" s="109"/>
      <c r="LX226" s="109"/>
      <c r="LY226" s="109"/>
      <c r="LZ226" s="109"/>
      <c r="MA226" s="109"/>
      <c r="MB226" s="109"/>
      <c r="MC226" s="109"/>
      <c r="MD226" s="109"/>
      <c r="ME226" s="109"/>
      <c r="MF226" s="109"/>
      <c r="MG226" s="109"/>
      <c r="MH226" s="109"/>
      <c r="MI226" s="109"/>
      <c r="MJ226" s="109"/>
      <c r="MK226" s="109"/>
      <c r="ML226" s="109"/>
      <c r="MM226" s="109"/>
      <c r="MN226" s="109"/>
      <c r="MO226" s="109"/>
      <c r="MP226" s="109"/>
      <c r="MQ226" s="109"/>
      <c r="MR226" s="109"/>
      <c r="MS226" s="109"/>
      <c r="MT226" s="109"/>
      <c r="MU226" s="109"/>
      <c r="MV226" s="109"/>
      <c r="MW226" s="109"/>
      <c r="MX226" s="109"/>
      <c r="MY226" s="109"/>
      <c r="MZ226" s="109"/>
      <c r="NA226" s="109"/>
      <c r="NB226" s="109"/>
      <c r="NC226" s="109"/>
      <c r="ND226" s="109"/>
      <c r="NE226" s="109"/>
      <c r="NF226" s="109"/>
      <c r="NG226" s="109"/>
      <c r="NH226" s="109"/>
      <c r="NI226" s="109"/>
      <c r="NJ226" s="109"/>
      <c r="NK226" s="109"/>
      <c r="NL226" s="109"/>
      <c r="NM226" s="109"/>
      <c r="NN226" s="109"/>
      <c r="NO226" s="109"/>
      <c r="NP226" s="109"/>
      <c r="NQ226" s="109"/>
      <c r="NR226" s="109"/>
      <c r="NS226" s="109"/>
      <c r="NT226" s="109"/>
      <c r="NU226" s="109"/>
      <c r="NV226" s="109"/>
      <c r="NW226" s="109"/>
      <c r="NX226" s="109"/>
      <c r="NY226" s="109"/>
      <c r="NZ226" s="109"/>
      <c r="OA226" s="109"/>
      <c r="OB226" s="109"/>
      <c r="OC226" s="109"/>
      <c r="OD226" s="109"/>
      <c r="OE226" s="109"/>
      <c r="OF226" s="109"/>
      <c r="OG226" s="109"/>
      <c r="OH226" s="109"/>
      <c r="OI226" s="109"/>
      <c r="OJ226" s="109"/>
      <c r="OK226" s="109"/>
      <c r="OL226" s="109"/>
      <c r="OM226" s="109"/>
      <c r="ON226" s="109"/>
      <c r="OO226" s="109"/>
      <c r="OP226" s="109"/>
      <c r="OQ226" s="109"/>
      <c r="OR226" s="109"/>
      <c r="OS226" s="109"/>
      <c r="OT226" s="109"/>
      <c r="OU226" s="109"/>
      <c r="OV226" s="109"/>
      <c r="OW226" s="109"/>
      <c r="OX226" s="109"/>
      <c r="OY226" s="109"/>
      <c r="OZ226" s="109"/>
      <c r="PA226" s="109"/>
      <c r="PB226" s="109"/>
      <c r="PC226" s="109"/>
      <c r="PD226" s="109"/>
      <c r="PE226" s="109"/>
      <c r="PF226" s="109"/>
      <c r="PG226" s="109"/>
      <c r="PH226" s="109"/>
      <c r="PI226" s="109"/>
      <c r="PJ226" s="109"/>
      <c r="PK226" s="109"/>
      <c r="PL226" s="109"/>
      <c r="PM226" s="109"/>
      <c r="PN226" s="109"/>
      <c r="PO226" s="109"/>
      <c r="PP226" s="109"/>
      <c r="PQ226" s="109"/>
      <c r="PR226" s="109"/>
      <c r="PS226" s="109"/>
      <c r="PT226" s="109"/>
      <c r="PU226" s="109"/>
      <c r="PV226" s="109"/>
      <c r="PW226" s="109"/>
      <c r="PX226" s="109"/>
      <c r="PY226" s="109"/>
      <c r="PZ226" s="109"/>
      <c r="QA226" s="109"/>
      <c r="QB226" s="109"/>
      <c r="QC226" s="109"/>
      <c r="QD226" s="109"/>
      <c r="QE226" s="109"/>
      <c r="QF226" s="109"/>
      <c r="QG226" s="109"/>
      <c r="QH226" s="109"/>
      <c r="QI226" s="109"/>
      <c r="QJ226" s="109"/>
      <c r="QK226" s="23">
        <f t="shared" si="4"/>
        <v>6.9</v>
      </c>
      <c r="QL226" s="125"/>
      <c r="QM226" s="125"/>
      <c r="QN226" s="125"/>
      <c r="QO226" s="125">
        <v>575.32000000000005</v>
      </c>
      <c r="QP226" s="125"/>
      <c r="QQ226" s="125"/>
      <c r="QR226" s="125"/>
      <c r="QS226" s="130"/>
    </row>
    <row r="227" spans="1:461" s="5" customFormat="1" ht="12.75" customHeight="1" x14ac:dyDescent="0.2">
      <c r="A227" s="52">
        <v>44673</v>
      </c>
      <c r="B227" s="90" t="s">
        <v>74</v>
      </c>
      <c r="C227" s="107"/>
      <c r="D227" s="107">
        <v>120</v>
      </c>
      <c r="E227" s="108"/>
      <c r="F227" s="108"/>
      <c r="G227" s="108"/>
      <c r="H227" s="108"/>
      <c r="I227" s="108"/>
      <c r="J227" s="108"/>
      <c r="K227" s="108"/>
      <c r="L227" s="108"/>
      <c r="M227" s="108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109"/>
      <c r="BE227" s="109"/>
      <c r="BF227" s="109"/>
      <c r="BG227" s="109"/>
      <c r="BH227" s="109"/>
      <c r="BI227" s="109"/>
      <c r="BJ227" s="109"/>
      <c r="BK227" s="109"/>
      <c r="BL227" s="109"/>
      <c r="BM227" s="109"/>
      <c r="BN227" s="109"/>
      <c r="BO227" s="109"/>
      <c r="BP227" s="109"/>
      <c r="BQ227" s="109"/>
      <c r="BR227" s="109"/>
      <c r="BS227" s="109"/>
      <c r="BT227" s="109"/>
      <c r="BU227" s="109"/>
      <c r="BV227" s="109"/>
      <c r="BW227" s="109"/>
      <c r="BX227" s="109"/>
      <c r="BY227" s="109"/>
      <c r="BZ227" s="109"/>
      <c r="CA227" s="109"/>
      <c r="CB227" s="109"/>
      <c r="CC227" s="109"/>
      <c r="CD227" s="109"/>
      <c r="CE227" s="109"/>
      <c r="CF227" s="109"/>
      <c r="CG227" s="109"/>
      <c r="CH227" s="109"/>
      <c r="CI227" s="109"/>
      <c r="CJ227" s="109"/>
      <c r="CK227" s="109"/>
      <c r="CL227" s="109"/>
      <c r="CM227" s="109"/>
      <c r="CN227" s="109"/>
      <c r="CO227" s="109"/>
      <c r="CP227" s="109"/>
      <c r="CQ227" s="109"/>
      <c r="CR227" s="109"/>
      <c r="CS227" s="109"/>
      <c r="CT227" s="109"/>
      <c r="CU227" s="109"/>
      <c r="CV227" s="109"/>
      <c r="CW227" s="109"/>
      <c r="CX227" s="109"/>
      <c r="CY227" s="109"/>
      <c r="CZ227" s="109"/>
      <c r="DA227" s="109"/>
      <c r="DB227" s="109"/>
      <c r="DC227" s="109"/>
      <c r="DD227" s="109"/>
      <c r="DE227" s="109"/>
      <c r="DF227" s="109"/>
      <c r="DG227" s="109"/>
      <c r="DH227" s="109"/>
      <c r="DI227" s="109"/>
      <c r="DJ227" s="109"/>
      <c r="DK227" s="109"/>
      <c r="DL227" s="109"/>
      <c r="DM227" s="109"/>
      <c r="DN227" s="109"/>
      <c r="DO227" s="109"/>
      <c r="DP227" s="109"/>
      <c r="DQ227" s="109"/>
      <c r="DR227" s="109"/>
      <c r="DS227" s="109"/>
      <c r="DT227" s="109"/>
      <c r="DU227" s="109"/>
      <c r="DV227" s="109"/>
      <c r="DW227" s="109"/>
      <c r="DX227" s="109"/>
      <c r="DY227" s="109"/>
      <c r="DZ227" s="109"/>
      <c r="EA227" s="109"/>
      <c r="EB227" s="109"/>
      <c r="EC227" s="109"/>
      <c r="ED227" s="109"/>
      <c r="EE227" s="109"/>
      <c r="EF227" s="109"/>
      <c r="EG227" s="109"/>
      <c r="EH227" s="109"/>
      <c r="EI227" s="109"/>
      <c r="EJ227" s="109"/>
      <c r="EK227" s="109"/>
      <c r="EL227" s="109"/>
      <c r="EM227" s="109"/>
      <c r="EN227" s="109"/>
      <c r="EO227" s="109"/>
      <c r="EP227" s="109"/>
      <c r="EQ227" s="109"/>
      <c r="ER227" s="109"/>
      <c r="ES227" s="109"/>
      <c r="ET227" s="109"/>
      <c r="EU227" s="109"/>
      <c r="EV227" s="109"/>
      <c r="EW227" s="109"/>
      <c r="EX227" s="109"/>
      <c r="EY227" s="109"/>
      <c r="EZ227" s="109"/>
      <c r="FA227" s="109"/>
      <c r="FB227" s="109"/>
      <c r="FC227" s="109"/>
      <c r="FD227" s="109"/>
      <c r="FE227" s="109"/>
      <c r="FF227" s="109"/>
      <c r="FG227" s="109"/>
      <c r="FH227" s="109"/>
      <c r="FI227" s="109"/>
      <c r="FJ227" s="109"/>
      <c r="FK227" s="109"/>
      <c r="FL227" s="109"/>
      <c r="FM227" s="109"/>
      <c r="FN227" s="109"/>
      <c r="FO227" s="109"/>
      <c r="FP227" s="109"/>
      <c r="FQ227" s="109"/>
      <c r="FR227" s="109"/>
      <c r="FS227" s="109"/>
      <c r="FT227" s="109"/>
      <c r="FU227" s="109"/>
      <c r="FV227" s="109"/>
      <c r="FW227" s="109"/>
      <c r="FX227" s="109"/>
      <c r="FY227" s="109"/>
      <c r="FZ227" s="109"/>
      <c r="GA227" s="109"/>
      <c r="GB227" s="109"/>
      <c r="GC227" s="109"/>
      <c r="GD227" s="109"/>
      <c r="GE227" s="109"/>
      <c r="GF227" s="109"/>
      <c r="GG227" s="109"/>
      <c r="GH227" s="109"/>
      <c r="GI227" s="109"/>
      <c r="GJ227" s="109"/>
      <c r="GK227" s="109"/>
      <c r="GL227" s="109"/>
      <c r="GM227" s="109"/>
      <c r="GN227" s="109"/>
      <c r="GO227" s="109"/>
      <c r="GP227" s="109"/>
      <c r="GQ227" s="109"/>
      <c r="GR227" s="109"/>
      <c r="GS227" s="109"/>
      <c r="GT227" s="109"/>
      <c r="GU227" s="109"/>
      <c r="GV227" s="109"/>
      <c r="GW227" s="109"/>
      <c r="GX227" s="109"/>
      <c r="GY227" s="109"/>
      <c r="GZ227" s="109"/>
      <c r="HA227" s="109"/>
      <c r="HB227" s="109"/>
      <c r="HC227" s="109"/>
      <c r="HD227" s="109"/>
      <c r="HE227" s="109"/>
      <c r="HF227" s="109"/>
      <c r="HG227" s="109"/>
      <c r="HH227" s="109"/>
      <c r="HI227" s="109"/>
      <c r="HJ227" s="109"/>
      <c r="HK227" s="109"/>
      <c r="HL227" s="109"/>
      <c r="HM227" s="109"/>
      <c r="HN227" s="109"/>
      <c r="HO227" s="109"/>
      <c r="HP227" s="109"/>
      <c r="HQ227" s="109"/>
      <c r="HR227" s="109"/>
      <c r="HS227" s="109"/>
      <c r="HT227" s="109"/>
      <c r="HU227" s="109"/>
      <c r="HV227" s="109"/>
      <c r="HW227" s="109"/>
      <c r="HX227" s="109"/>
      <c r="HY227" s="109"/>
      <c r="HZ227" s="109"/>
      <c r="IA227" s="109"/>
      <c r="IB227" s="109"/>
      <c r="IC227" s="109"/>
      <c r="ID227" s="109"/>
      <c r="IE227" s="109"/>
      <c r="IF227" s="109"/>
      <c r="IG227" s="109"/>
      <c r="IH227" s="109"/>
      <c r="II227" s="109"/>
      <c r="IJ227" s="109"/>
      <c r="IK227" s="109"/>
      <c r="IL227" s="109"/>
      <c r="IM227" s="109"/>
      <c r="IN227" s="109"/>
      <c r="IO227" s="109"/>
      <c r="IP227" s="109"/>
      <c r="IQ227" s="109"/>
      <c r="IR227" s="109"/>
      <c r="IS227" s="109"/>
      <c r="IT227" s="109"/>
      <c r="IU227" s="109"/>
      <c r="IV227" s="109"/>
      <c r="IW227" s="109"/>
      <c r="IX227" s="109"/>
      <c r="IY227" s="109"/>
      <c r="IZ227" s="109"/>
      <c r="JA227" s="109"/>
      <c r="JB227" s="109"/>
      <c r="JC227" s="109"/>
      <c r="JD227" s="109"/>
      <c r="JE227" s="109"/>
      <c r="JF227" s="109"/>
      <c r="JG227" s="109"/>
      <c r="JH227" s="109"/>
      <c r="JI227" s="109"/>
      <c r="JJ227" s="109"/>
      <c r="JK227" s="109"/>
      <c r="JL227" s="109"/>
      <c r="JM227" s="109"/>
      <c r="JN227" s="109"/>
      <c r="JO227" s="109"/>
      <c r="JP227" s="109"/>
      <c r="JQ227" s="109"/>
      <c r="JR227" s="109"/>
      <c r="JS227" s="109"/>
      <c r="JT227" s="109"/>
      <c r="JU227" s="109"/>
      <c r="JV227" s="109"/>
      <c r="JW227" s="109"/>
      <c r="JX227" s="109"/>
      <c r="JY227" s="109"/>
      <c r="JZ227" s="109"/>
      <c r="KA227" s="109"/>
      <c r="KB227" s="109"/>
      <c r="KC227" s="109"/>
      <c r="KD227" s="109"/>
      <c r="KE227" s="109"/>
      <c r="KF227" s="109"/>
      <c r="KG227" s="109"/>
      <c r="KH227" s="109"/>
      <c r="KI227" s="109"/>
      <c r="KJ227" s="109"/>
      <c r="KK227" s="109"/>
      <c r="KL227" s="109"/>
      <c r="KM227" s="109"/>
      <c r="KN227" s="109"/>
      <c r="KO227" s="109"/>
      <c r="KP227" s="109"/>
      <c r="KQ227" s="109"/>
      <c r="KR227" s="109"/>
      <c r="KS227" s="109"/>
      <c r="KT227" s="109"/>
      <c r="KU227" s="109"/>
      <c r="KV227" s="109"/>
      <c r="KW227" s="109"/>
      <c r="KX227" s="109"/>
      <c r="KY227" s="109"/>
      <c r="KZ227" s="109"/>
      <c r="LA227" s="109"/>
      <c r="LB227" s="109"/>
      <c r="LC227" s="109"/>
      <c r="LD227" s="109"/>
      <c r="LE227" s="109"/>
      <c r="LF227" s="109"/>
      <c r="LG227" s="109"/>
      <c r="LH227" s="109"/>
      <c r="LI227" s="109"/>
      <c r="LJ227" s="109"/>
      <c r="LK227" s="109"/>
      <c r="LL227" s="109"/>
      <c r="LM227" s="109"/>
      <c r="LN227" s="109"/>
      <c r="LO227" s="109"/>
      <c r="LP227" s="109"/>
      <c r="LQ227" s="109"/>
      <c r="LR227" s="109"/>
      <c r="LS227" s="109"/>
      <c r="LT227" s="109"/>
      <c r="LU227" s="109"/>
      <c r="LV227" s="109"/>
      <c r="LW227" s="109"/>
      <c r="LX227" s="109"/>
      <c r="LY227" s="109"/>
      <c r="LZ227" s="109"/>
      <c r="MA227" s="109"/>
      <c r="MB227" s="109"/>
      <c r="MC227" s="109"/>
      <c r="MD227" s="109"/>
      <c r="ME227" s="109"/>
      <c r="MF227" s="109"/>
      <c r="MG227" s="109"/>
      <c r="MH227" s="109"/>
      <c r="MI227" s="109"/>
      <c r="MJ227" s="109"/>
      <c r="MK227" s="109"/>
      <c r="ML227" s="109"/>
      <c r="MM227" s="109"/>
      <c r="MN227" s="109"/>
      <c r="MO227" s="109"/>
      <c r="MP227" s="109"/>
      <c r="MQ227" s="109"/>
      <c r="MR227" s="109"/>
      <c r="MS227" s="109"/>
      <c r="MT227" s="109"/>
      <c r="MU227" s="109"/>
      <c r="MV227" s="109"/>
      <c r="MW227" s="109"/>
      <c r="MX227" s="109"/>
      <c r="MY227" s="109"/>
      <c r="MZ227" s="109"/>
      <c r="NA227" s="109"/>
      <c r="NB227" s="109"/>
      <c r="NC227" s="109"/>
      <c r="ND227" s="109"/>
      <c r="NE227" s="109"/>
      <c r="NF227" s="109"/>
      <c r="NG227" s="109"/>
      <c r="NH227" s="109"/>
      <c r="NI227" s="109"/>
      <c r="NJ227" s="109"/>
      <c r="NK227" s="109"/>
      <c r="NL227" s="109"/>
      <c r="NM227" s="109"/>
      <c r="NN227" s="109"/>
      <c r="NO227" s="109"/>
      <c r="NP227" s="109"/>
      <c r="NQ227" s="109"/>
      <c r="NR227" s="109"/>
      <c r="NS227" s="109"/>
      <c r="NT227" s="109"/>
      <c r="NU227" s="109"/>
      <c r="NV227" s="109"/>
      <c r="NW227" s="109"/>
      <c r="NX227" s="109"/>
      <c r="NY227" s="109"/>
      <c r="NZ227" s="109"/>
      <c r="OA227" s="109"/>
      <c r="OB227" s="109"/>
      <c r="OC227" s="109"/>
      <c r="OD227" s="109"/>
      <c r="OE227" s="109"/>
      <c r="OF227" s="109"/>
      <c r="OG227" s="109"/>
      <c r="OH227" s="109"/>
      <c r="OI227" s="109"/>
      <c r="OJ227" s="109"/>
      <c r="OK227" s="109"/>
      <c r="OL227" s="109"/>
      <c r="OM227" s="109"/>
      <c r="ON227" s="109"/>
      <c r="OO227" s="109"/>
      <c r="OP227" s="109"/>
      <c r="OQ227" s="109"/>
      <c r="OR227" s="109"/>
      <c r="OS227" s="109"/>
      <c r="OT227" s="109"/>
      <c r="OU227" s="109"/>
      <c r="OV227" s="109"/>
      <c r="OW227" s="109"/>
      <c r="OX227" s="109"/>
      <c r="OY227" s="109"/>
      <c r="OZ227" s="109"/>
      <c r="PA227" s="109"/>
      <c r="PB227" s="109"/>
      <c r="PC227" s="109"/>
      <c r="PD227" s="109"/>
      <c r="PE227" s="109"/>
      <c r="PF227" s="109"/>
      <c r="PG227" s="109"/>
      <c r="PH227" s="109"/>
      <c r="PI227" s="109"/>
      <c r="PJ227" s="109"/>
      <c r="PK227" s="109"/>
      <c r="PL227" s="109"/>
      <c r="PM227" s="109"/>
      <c r="PN227" s="109"/>
      <c r="PO227" s="109"/>
      <c r="PP227" s="109"/>
      <c r="PQ227" s="109"/>
      <c r="PR227" s="109"/>
      <c r="PS227" s="109"/>
      <c r="PT227" s="109"/>
      <c r="PU227" s="109"/>
      <c r="PV227" s="109"/>
      <c r="PW227" s="109"/>
      <c r="PX227" s="109"/>
      <c r="PY227" s="109"/>
      <c r="PZ227" s="109"/>
      <c r="QA227" s="109"/>
      <c r="QB227" s="109"/>
      <c r="QC227" s="109"/>
      <c r="QD227" s="109"/>
      <c r="QE227" s="109"/>
      <c r="QF227" s="109"/>
      <c r="QG227" s="109"/>
      <c r="QH227" s="109"/>
      <c r="QI227" s="109"/>
      <c r="QJ227" s="109"/>
      <c r="QK227" s="23">
        <f t="shared" si="4"/>
        <v>120</v>
      </c>
      <c r="QL227" s="125"/>
      <c r="QM227" s="125"/>
      <c r="QN227" s="125"/>
      <c r="QO227" s="125"/>
      <c r="QP227" s="125">
        <f>1000+2000+1000+838.4</f>
        <v>4838.3999999999996</v>
      </c>
      <c r="QQ227" s="125"/>
      <c r="QR227" s="125"/>
      <c r="QS227" s="130"/>
    </row>
    <row r="228" spans="1:461" s="5" customFormat="1" ht="12.75" customHeight="1" x14ac:dyDescent="0.2">
      <c r="A228" s="52">
        <v>44673</v>
      </c>
      <c r="B228" s="90" t="s">
        <v>371</v>
      </c>
      <c r="C228" s="107"/>
      <c r="D228" s="107"/>
      <c r="E228" s="108"/>
      <c r="F228" s="108"/>
      <c r="G228" s="108"/>
      <c r="H228" s="108"/>
      <c r="I228" s="108"/>
      <c r="J228" s="108"/>
      <c r="K228" s="108"/>
      <c r="L228" s="108"/>
      <c r="M228" s="108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109"/>
      <c r="BE228" s="109"/>
      <c r="BF228" s="109"/>
      <c r="BG228" s="109"/>
      <c r="BH228" s="109"/>
      <c r="BI228" s="109"/>
      <c r="BJ228" s="109"/>
      <c r="BK228" s="109"/>
      <c r="BL228" s="109"/>
      <c r="BM228" s="109"/>
      <c r="BN228" s="109"/>
      <c r="BO228" s="109"/>
      <c r="BP228" s="109"/>
      <c r="BQ228" s="109"/>
      <c r="BR228" s="109"/>
      <c r="BS228" s="109"/>
      <c r="BT228" s="109"/>
      <c r="BU228" s="109"/>
      <c r="BV228" s="109"/>
      <c r="BW228" s="109"/>
      <c r="BX228" s="109"/>
      <c r="BY228" s="109"/>
      <c r="BZ228" s="109"/>
      <c r="CA228" s="109"/>
      <c r="CB228" s="109"/>
      <c r="CC228" s="109"/>
      <c r="CD228" s="109"/>
      <c r="CE228" s="109"/>
      <c r="CF228" s="109"/>
      <c r="CG228" s="109"/>
      <c r="CH228" s="109"/>
      <c r="CI228" s="109"/>
      <c r="CJ228" s="109"/>
      <c r="CK228" s="109"/>
      <c r="CL228" s="109"/>
      <c r="CM228" s="109"/>
      <c r="CN228" s="109"/>
      <c r="CO228" s="109"/>
      <c r="CP228" s="109"/>
      <c r="CQ228" s="109"/>
      <c r="CR228" s="109"/>
      <c r="CS228" s="109"/>
      <c r="CT228" s="109"/>
      <c r="CU228" s="109"/>
      <c r="CV228" s="109"/>
      <c r="CW228" s="109"/>
      <c r="CX228" s="109"/>
      <c r="CY228" s="109"/>
      <c r="CZ228" s="109"/>
      <c r="DA228" s="109"/>
      <c r="DB228" s="109"/>
      <c r="DC228" s="109"/>
      <c r="DD228" s="109"/>
      <c r="DE228" s="109"/>
      <c r="DF228" s="109"/>
      <c r="DG228" s="109"/>
      <c r="DH228" s="109"/>
      <c r="DI228" s="109"/>
      <c r="DJ228" s="109"/>
      <c r="DK228" s="109"/>
      <c r="DL228" s="109"/>
      <c r="DM228" s="109"/>
      <c r="DN228" s="109"/>
      <c r="DO228" s="109"/>
      <c r="DP228" s="109"/>
      <c r="DQ228" s="109"/>
      <c r="DR228" s="109"/>
      <c r="DS228" s="109"/>
      <c r="DT228" s="109"/>
      <c r="DU228" s="109"/>
      <c r="DV228" s="109"/>
      <c r="DW228" s="109"/>
      <c r="DX228" s="109"/>
      <c r="DY228" s="109"/>
      <c r="DZ228" s="109"/>
      <c r="EA228" s="109"/>
      <c r="EB228" s="109"/>
      <c r="EC228" s="109"/>
      <c r="ED228" s="109"/>
      <c r="EE228" s="109"/>
      <c r="EF228" s="109"/>
      <c r="EG228" s="109"/>
      <c r="EH228" s="109"/>
      <c r="EI228" s="109"/>
      <c r="EJ228" s="109"/>
      <c r="EK228" s="109"/>
      <c r="EL228" s="109"/>
      <c r="EM228" s="109"/>
      <c r="EN228" s="109"/>
      <c r="EO228" s="109"/>
      <c r="EP228" s="109"/>
      <c r="EQ228" s="109"/>
      <c r="ER228" s="109"/>
      <c r="ES228" s="109"/>
      <c r="ET228" s="109"/>
      <c r="EU228" s="109"/>
      <c r="EV228" s="109"/>
      <c r="EW228" s="109"/>
      <c r="EX228" s="109"/>
      <c r="EY228" s="109"/>
      <c r="EZ228" s="109"/>
      <c r="FA228" s="109"/>
      <c r="FB228" s="109"/>
      <c r="FC228" s="109"/>
      <c r="FD228" s="109"/>
      <c r="FE228" s="109"/>
      <c r="FF228" s="109"/>
      <c r="FG228" s="109"/>
      <c r="FH228" s="109"/>
      <c r="FI228" s="109"/>
      <c r="FJ228" s="109"/>
      <c r="FK228" s="109"/>
      <c r="FL228" s="109"/>
      <c r="FM228" s="109"/>
      <c r="FN228" s="109"/>
      <c r="FO228" s="109"/>
      <c r="FP228" s="109"/>
      <c r="FQ228" s="109"/>
      <c r="FR228" s="109"/>
      <c r="FS228" s="109"/>
      <c r="FT228" s="109"/>
      <c r="FU228" s="109"/>
      <c r="FV228" s="109"/>
      <c r="FW228" s="109"/>
      <c r="FX228" s="109"/>
      <c r="FY228" s="109"/>
      <c r="FZ228" s="109"/>
      <c r="GA228" s="109"/>
      <c r="GB228" s="109"/>
      <c r="GC228" s="109"/>
      <c r="GD228" s="109"/>
      <c r="GE228" s="109"/>
      <c r="GF228" s="109"/>
      <c r="GG228" s="109"/>
      <c r="GH228" s="109"/>
      <c r="GI228" s="109"/>
      <c r="GJ228" s="109"/>
      <c r="GK228" s="109"/>
      <c r="GL228" s="109"/>
      <c r="GM228" s="109">
        <v>20</v>
      </c>
      <c r="GN228" s="109"/>
      <c r="GO228" s="109"/>
      <c r="GP228" s="109"/>
      <c r="GQ228" s="109"/>
      <c r="GR228" s="109"/>
      <c r="GS228" s="109"/>
      <c r="GT228" s="109"/>
      <c r="GU228" s="109"/>
      <c r="GV228" s="109"/>
      <c r="GW228" s="109"/>
      <c r="GX228" s="109"/>
      <c r="GY228" s="109"/>
      <c r="GZ228" s="109"/>
      <c r="HA228" s="109"/>
      <c r="HB228" s="109"/>
      <c r="HC228" s="109"/>
      <c r="HD228" s="109"/>
      <c r="HE228" s="109"/>
      <c r="HF228" s="109"/>
      <c r="HG228" s="109"/>
      <c r="HH228" s="109"/>
      <c r="HI228" s="109"/>
      <c r="HJ228" s="109"/>
      <c r="HK228" s="109"/>
      <c r="HL228" s="109"/>
      <c r="HM228" s="109"/>
      <c r="HN228" s="109"/>
      <c r="HO228" s="109"/>
      <c r="HP228" s="109"/>
      <c r="HQ228" s="109"/>
      <c r="HR228" s="109"/>
      <c r="HS228" s="109"/>
      <c r="HT228" s="109"/>
      <c r="HU228" s="109"/>
      <c r="HV228" s="109"/>
      <c r="HW228" s="109"/>
      <c r="HX228" s="109"/>
      <c r="HY228" s="109"/>
      <c r="HZ228" s="109"/>
      <c r="IA228" s="109"/>
      <c r="IB228" s="109"/>
      <c r="IC228" s="109"/>
      <c r="ID228" s="109"/>
      <c r="IE228" s="109"/>
      <c r="IF228" s="109"/>
      <c r="IG228" s="109"/>
      <c r="IH228" s="109"/>
      <c r="II228" s="109"/>
      <c r="IJ228" s="109"/>
      <c r="IK228" s="109"/>
      <c r="IL228" s="109"/>
      <c r="IM228" s="109"/>
      <c r="IN228" s="109"/>
      <c r="IO228" s="109"/>
      <c r="IP228" s="109"/>
      <c r="IQ228" s="109"/>
      <c r="IR228" s="109"/>
      <c r="IS228" s="109"/>
      <c r="IT228" s="109"/>
      <c r="IU228" s="109"/>
      <c r="IV228" s="109"/>
      <c r="IW228" s="109"/>
      <c r="IX228" s="109"/>
      <c r="IY228" s="109">
        <v>50</v>
      </c>
      <c r="IZ228" s="109"/>
      <c r="JA228" s="109"/>
      <c r="JB228" s="109"/>
      <c r="JC228" s="109"/>
      <c r="JD228" s="109"/>
      <c r="JE228" s="109"/>
      <c r="JF228" s="109"/>
      <c r="JG228" s="109"/>
      <c r="JH228" s="109"/>
      <c r="JI228" s="109"/>
      <c r="JJ228" s="109"/>
      <c r="JK228" s="109"/>
      <c r="JL228" s="109"/>
      <c r="JM228" s="109"/>
      <c r="JN228" s="109"/>
      <c r="JO228" s="109"/>
      <c r="JP228" s="109"/>
      <c r="JQ228" s="109"/>
      <c r="JR228" s="109"/>
      <c r="JS228" s="109"/>
      <c r="JT228" s="109"/>
      <c r="JU228" s="109"/>
      <c r="JV228" s="109"/>
      <c r="JW228" s="109"/>
      <c r="JX228" s="109"/>
      <c r="JY228" s="109"/>
      <c r="JZ228" s="109"/>
      <c r="KA228" s="109"/>
      <c r="KB228" s="109"/>
      <c r="KC228" s="109"/>
      <c r="KD228" s="109"/>
      <c r="KE228" s="109"/>
      <c r="KF228" s="109"/>
      <c r="KG228" s="109"/>
      <c r="KH228" s="109"/>
      <c r="KI228" s="109"/>
      <c r="KJ228" s="109"/>
      <c r="KK228" s="109"/>
      <c r="KL228" s="109"/>
      <c r="KM228" s="109"/>
      <c r="KN228" s="109"/>
      <c r="KO228" s="109"/>
      <c r="KP228" s="109"/>
      <c r="KQ228" s="109"/>
      <c r="KR228" s="109"/>
      <c r="KS228" s="109"/>
      <c r="KT228" s="109"/>
      <c r="KU228" s="109"/>
      <c r="KV228" s="109"/>
      <c r="KW228" s="109"/>
      <c r="KX228" s="109"/>
      <c r="KY228" s="109"/>
      <c r="KZ228" s="109"/>
      <c r="LA228" s="109"/>
      <c r="LB228" s="109"/>
      <c r="LC228" s="109"/>
      <c r="LD228" s="109"/>
      <c r="LE228" s="109"/>
      <c r="LF228" s="109"/>
      <c r="LG228" s="109"/>
      <c r="LH228" s="109"/>
      <c r="LI228" s="109"/>
      <c r="LJ228" s="109"/>
      <c r="LK228" s="109"/>
      <c r="LL228" s="109"/>
      <c r="LM228" s="109"/>
      <c r="LN228" s="109"/>
      <c r="LO228" s="109"/>
      <c r="LP228" s="109"/>
      <c r="LQ228" s="109"/>
      <c r="LR228" s="109"/>
      <c r="LS228" s="109"/>
      <c r="LT228" s="109"/>
      <c r="LU228" s="109"/>
      <c r="LV228" s="109"/>
      <c r="LW228" s="109"/>
      <c r="LX228" s="109"/>
      <c r="LY228" s="109"/>
      <c r="LZ228" s="109"/>
      <c r="MA228" s="109"/>
      <c r="MB228" s="109"/>
      <c r="MC228" s="109"/>
      <c r="MD228" s="109"/>
      <c r="ME228" s="109"/>
      <c r="MF228" s="109"/>
      <c r="MG228" s="109"/>
      <c r="MH228" s="109"/>
      <c r="MI228" s="109"/>
      <c r="MJ228" s="109"/>
      <c r="MK228" s="109"/>
      <c r="ML228" s="109"/>
      <c r="MM228" s="109"/>
      <c r="MN228" s="109"/>
      <c r="MO228" s="109"/>
      <c r="MP228" s="109"/>
      <c r="MQ228" s="109"/>
      <c r="MR228" s="109"/>
      <c r="MS228" s="109"/>
      <c r="MT228" s="109"/>
      <c r="MU228" s="109"/>
      <c r="MV228" s="109"/>
      <c r="MW228" s="109"/>
      <c r="MX228" s="109"/>
      <c r="MY228" s="109"/>
      <c r="MZ228" s="109"/>
      <c r="NA228" s="109"/>
      <c r="NB228" s="109"/>
      <c r="NC228" s="109"/>
      <c r="ND228" s="109"/>
      <c r="NE228" s="109"/>
      <c r="NF228" s="109"/>
      <c r="NG228" s="109"/>
      <c r="NH228" s="109"/>
      <c r="NI228" s="109"/>
      <c r="NJ228" s="109"/>
      <c r="NK228" s="109"/>
      <c r="NL228" s="109"/>
      <c r="NM228" s="109"/>
      <c r="NN228" s="109"/>
      <c r="NO228" s="109"/>
      <c r="NP228" s="109"/>
      <c r="NQ228" s="109"/>
      <c r="NR228" s="109"/>
      <c r="NS228" s="109"/>
      <c r="NT228" s="109"/>
      <c r="NU228" s="109"/>
      <c r="NV228" s="109"/>
      <c r="NW228" s="109"/>
      <c r="NX228" s="109"/>
      <c r="NY228" s="109"/>
      <c r="NZ228" s="109"/>
      <c r="OA228" s="109"/>
      <c r="OB228" s="109"/>
      <c r="OC228" s="109"/>
      <c r="OD228" s="109"/>
      <c r="OE228" s="109"/>
      <c r="OF228" s="109"/>
      <c r="OG228" s="109"/>
      <c r="OH228" s="109"/>
      <c r="OI228" s="109"/>
      <c r="OJ228" s="109"/>
      <c r="OK228" s="109"/>
      <c r="OL228" s="109"/>
      <c r="OM228" s="109"/>
      <c r="ON228" s="109"/>
      <c r="OO228" s="109"/>
      <c r="OP228" s="109"/>
      <c r="OQ228" s="109"/>
      <c r="OR228" s="109"/>
      <c r="OS228" s="109"/>
      <c r="OT228" s="109"/>
      <c r="OU228" s="109"/>
      <c r="OV228" s="109"/>
      <c r="OW228" s="109"/>
      <c r="OX228" s="109"/>
      <c r="OY228" s="109"/>
      <c r="OZ228" s="109"/>
      <c r="PA228" s="109"/>
      <c r="PB228" s="109"/>
      <c r="PC228" s="109"/>
      <c r="PD228" s="109"/>
      <c r="PE228" s="109"/>
      <c r="PF228" s="109"/>
      <c r="PG228" s="109"/>
      <c r="PH228" s="109"/>
      <c r="PI228" s="109"/>
      <c r="PJ228" s="109"/>
      <c r="PK228" s="109"/>
      <c r="PL228" s="109"/>
      <c r="PM228" s="109"/>
      <c r="PN228" s="109"/>
      <c r="PO228" s="109"/>
      <c r="PP228" s="109"/>
      <c r="PQ228" s="109"/>
      <c r="PR228" s="109"/>
      <c r="PS228" s="109"/>
      <c r="PT228" s="109"/>
      <c r="PU228" s="109"/>
      <c r="PV228" s="109"/>
      <c r="PW228" s="109"/>
      <c r="PX228" s="109"/>
      <c r="PY228" s="109"/>
      <c r="PZ228" s="109"/>
      <c r="QA228" s="109"/>
      <c r="QB228" s="109"/>
      <c r="QC228" s="109"/>
      <c r="QD228" s="109"/>
      <c r="QE228" s="109"/>
      <c r="QF228" s="109"/>
      <c r="QG228" s="109"/>
      <c r="QH228" s="109"/>
      <c r="QI228" s="109"/>
      <c r="QJ228" s="109"/>
      <c r="QK228" s="23">
        <f t="shared" si="4"/>
        <v>70</v>
      </c>
      <c r="QL228" s="125"/>
      <c r="QM228" s="125"/>
      <c r="QN228" s="125"/>
      <c r="QO228" s="125">
        <v>3158.88</v>
      </c>
      <c r="QP228" s="125"/>
      <c r="QQ228" s="125"/>
      <c r="QR228" s="125"/>
      <c r="QS228" s="130"/>
    </row>
    <row r="229" spans="1:461" s="5" customFormat="1" ht="12.75" customHeight="1" x14ac:dyDescent="0.2">
      <c r="A229" s="52">
        <v>44676</v>
      </c>
      <c r="B229" s="98" t="s">
        <v>416</v>
      </c>
      <c r="C229" s="107"/>
      <c r="D229" s="107"/>
      <c r="E229" s="108"/>
      <c r="F229" s="108"/>
      <c r="G229" s="108"/>
      <c r="H229" s="108"/>
      <c r="I229" s="108"/>
      <c r="J229" s="108"/>
      <c r="K229" s="108"/>
      <c r="L229" s="108"/>
      <c r="M229" s="108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 s="109"/>
      <c r="BG229" s="109"/>
      <c r="BH229" s="109"/>
      <c r="BI229" s="109"/>
      <c r="BJ229" s="109"/>
      <c r="BK229" s="109"/>
      <c r="BL229" s="109"/>
      <c r="BM229" s="109"/>
      <c r="BN229" s="109"/>
      <c r="BO229" s="109"/>
      <c r="BP229" s="109"/>
      <c r="BQ229" s="109"/>
      <c r="BR229" s="109"/>
      <c r="BS229" s="109"/>
      <c r="BT229" s="109"/>
      <c r="BU229" s="109"/>
      <c r="BV229" s="109"/>
      <c r="BW229" s="109"/>
      <c r="BX229" s="109"/>
      <c r="BY229" s="109"/>
      <c r="BZ229" s="109"/>
      <c r="CA229" s="109"/>
      <c r="CB229" s="109"/>
      <c r="CC229" s="109"/>
      <c r="CD229" s="109"/>
      <c r="CE229" s="109"/>
      <c r="CF229" s="109"/>
      <c r="CG229" s="109"/>
      <c r="CH229" s="109"/>
      <c r="CI229" s="109"/>
      <c r="CJ229" s="109"/>
      <c r="CK229" s="109"/>
      <c r="CL229" s="109"/>
      <c r="CM229" s="109"/>
      <c r="CN229" s="109"/>
      <c r="CO229" s="109"/>
      <c r="CP229" s="109"/>
      <c r="CQ229" s="109"/>
      <c r="CR229" s="109"/>
      <c r="CS229" s="109"/>
      <c r="CT229" s="109"/>
      <c r="CU229" s="109"/>
      <c r="CV229" s="109"/>
      <c r="CW229" s="109"/>
      <c r="CX229" s="109"/>
      <c r="CY229" s="109"/>
      <c r="CZ229" s="109"/>
      <c r="DA229" s="109"/>
      <c r="DB229" s="109"/>
      <c r="DC229" s="109"/>
      <c r="DD229" s="109"/>
      <c r="DE229" s="109"/>
      <c r="DF229" s="109"/>
      <c r="DG229" s="109"/>
      <c r="DH229" s="109"/>
      <c r="DI229" s="109"/>
      <c r="DJ229" s="109"/>
      <c r="DK229" s="109"/>
      <c r="DL229" s="109"/>
      <c r="DM229" s="109"/>
      <c r="DN229" s="109"/>
      <c r="DO229" s="109"/>
      <c r="DP229" s="109"/>
      <c r="DQ229" s="109"/>
      <c r="DR229" s="109"/>
      <c r="DS229" s="109"/>
      <c r="DT229" s="109"/>
      <c r="DU229" s="109"/>
      <c r="DV229" s="109"/>
      <c r="DW229" s="109"/>
      <c r="DX229" s="109"/>
      <c r="DY229" s="109"/>
      <c r="DZ229" s="109"/>
      <c r="EA229" s="109"/>
      <c r="EB229" s="109"/>
      <c r="EC229" s="109"/>
      <c r="ED229" s="109"/>
      <c r="EE229" s="109"/>
      <c r="EF229" s="109"/>
      <c r="EG229" s="109"/>
      <c r="EH229" s="109"/>
      <c r="EI229" s="109"/>
      <c r="EJ229" s="109"/>
      <c r="EK229" s="109"/>
      <c r="EL229" s="109"/>
      <c r="EM229" s="109"/>
      <c r="EN229" s="109"/>
      <c r="EO229" s="109"/>
      <c r="EP229" s="109"/>
      <c r="EQ229" s="109"/>
      <c r="ER229" s="109"/>
      <c r="ES229" s="109"/>
      <c r="ET229" s="109"/>
      <c r="EU229" s="109"/>
      <c r="EV229" s="109"/>
      <c r="EW229" s="109"/>
      <c r="EX229" s="109"/>
      <c r="EY229" s="109"/>
      <c r="EZ229" s="109"/>
      <c r="FA229" s="109"/>
      <c r="FB229" s="109"/>
      <c r="FC229" s="109"/>
      <c r="FD229" s="109"/>
      <c r="FE229" s="109"/>
      <c r="FF229" s="109"/>
      <c r="FG229" s="109"/>
      <c r="FH229" s="109"/>
      <c r="FI229" s="109"/>
      <c r="FJ229" s="109"/>
      <c r="FK229" s="109"/>
      <c r="FL229" s="109"/>
      <c r="FM229" s="109"/>
      <c r="FN229" s="109"/>
      <c r="FO229" s="109"/>
      <c r="FP229" s="109"/>
      <c r="FQ229" s="109"/>
      <c r="FR229" s="109"/>
      <c r="FS229" s="109"/>
      <c r="FT229" s="109"/>
      <c r="FU229" s="109"/>
      <c r="FV229" s="109"/>
      <c r="FW229" s="109"/>
      <c r="FX229" s="109"/>
      <c r="FY229" s="109"/>
      <c r="FZ229" s="109"/>
      <c r="GA229" s="109"/>
      <c r="GB229" s="109"/>
      <c r="GC229" s="109"/>
      <c r="GD229" s="109"/>
      <c r="GE229" s="109"/>
      <c r="GF229" s="109"/>
      <c r="GG229" s="109"/>
      <c r="GH229" s="109"/>
      <c r="GI229" s="109"/>
      <c r="GJ229" s="109"/>
      <c r="GK229" s="109"/>
      <c r="GL229" s="109"/>
      <c r="GM229" s="109"/>
      <c r="GN229" s="109"/>
      <c r="GO229" s="109"/>
      <c r="GP229" s="109"/>
      <c r="GQ229" s="109"/>
      <c r="GR229" s="109"/>
      <c r="GS229" s="109"/>
      <c r="GT229" s="109"/>
      <c r="GU229" s="109"/>
      <c r="GV229" s="109"/>
      <c r="GW229" s="109"/>
      <c r="GX229" s="109"/>
      <c r="GY229" s="109"/>
      <c r="GZ229" s="109"/>
      <c r="HA229" s="109"/>
      <c r="HB229" s="109"/>
      <c r="HC229" s="109"/>
      <c r="HD229" s="109"/>
      <c r="HE229" s="109"/>
      <c r="HF229" s="109"/>
      <c r="HG229" s="109"/>
      <c r="HH229" s="109"/>
      <c r="HI229" s="109"/>
      <c r="HJ229" s="109"/>
      <c r="HK229" s="109"/>
      <c r="HL229" s="109"/>
      <c r="HM229" s="109"/>
      <c r="HN229" s="109"/>
      <c r="HO229" s="109"/>
      <c r="HP229" s="109"/>
      <c r="HQ229" s="109"/>
      <c r="HR229" s="109"/>
      <c r="HS229" s="109"/>
      <c r="HT229" s="109"/>
      <c r="HU229" s="109"/>
      <c r="HV229" s="109"/>
      <c r="HW229" s="109"/>
      <c r="HX229" s="109"/>
      <c r="HY229" s="109"/>
      <c r="HZ229" s="109"/>
      <c r="IA229" s="109"/>
      <c r="IB229" s="109"/>
      <c r="IC229" s="109"/>
      <c r="ID229" s="109"/>
      <c r="IE229" s="109"/>
      <c r="IF229" s="109"/>
      <c r="IG229" s="109"/>
      <c r="IH229" s="109"/>
      <c r="II229" s="109"/>
      <c r="IJ229" s="109"/>
      <c r="IK229" s="109"/>
      <c r="IL229" s="109"/>
      <c r="IM229" s="109"/>
      <c r="IN229" s="109"/>
      <c r="IO229" s="109"/>
      <c r="IP229" s="109"/>
      <c r="IQ229" s="109"/>
      <c r="IR229" s="109"/>
      <c r="IS229" s="109"/>
      <c r="IT229" s="109"/>
      <c r="IU229" s="109"/>
      <c r="IV229" s="109"/>
      <c r="IW229" s="109"/>
      <c r="IX229" s="109"/>
      <c r="IY229" s="109"/>
      <c r="IZ229" s="109"/>
      <c r="JA229" s="109"/>
      <c r="JB229" s="109"/>
      <c r="JC229" s="109"/>
      <c r="JD229" s="109"/>
      <c r="JE229" s="109"/>
      <c r="JF229" s="109"/>
      <c r="JG229" s="109"/>
      <c r="JH229" s="109"/>
      <c r="JI229" s="109"/>
      <c r="JJ229" s="109"/>
      <c r="JK229" s="109"/>
      <c r="JL229" s="109"/>
      <c r="JM229" s="109"/>
      <c r="JN229" s="109"/>
      <c r="JO229" s="109"/>
      <c r="JP229" s="109"/>
      <c r="JQ229" s="109"/>
      <c r="JR229" s="109"/>
      <c r="JS229" s="109"/>
      <c r="JT229" s="109"/>
      <c r="JU229" s="109"/>
      <c r="JV229" s="109"/>
      <c r="JW229" s="109"/>
      <c r="JX229" s="109"/>
      <c r="JY229" s="109"/>
      <c r="JZ229" s="109"/>
      <c r="KA229" s="109"/>
      <c r="KB229" s="109"/>
      <c r="KC229" s="109"/>
      <c r="KD229" s="109"/>
      <c r="KE229" s="109"/>
      <c r="KF229" s="109"/>
      <c r="KG229" s="109"/>
      <c r="KH229" s="109"/>
      <c r="KI229" s="109"/>
      <c r="KJ229" s="109"/>
      <c r="KK229" s="109"/>
      <c r="KL229" s="109"/>
      <c r="KM229" s="109"/>
      <c r="KN229" s="109"/>
      <c r="KO229" s="109"/>
      <c r="KP229" s="109"/>
      <c r="KQ229" s="109"/>
      <c r="KR229" s="109"/>
      <c r="KS229" s="109"/>
      <c r="KT229" s="109"/>
      <c r="KU229" s="109"/>
      <c r="KV229" s="109"/>
      <c r="KW229" s="109"/>
      <c r="KX229" s="109"/>
      <c r="KY229" s="109"/>
      <c r="KZ229" s="109"/>
      <c r="LA229" s="109"/>
      <c r="LB229" s="109"/>
      <c r="LC229" s="109"/>
      <c r="LD229" s="109"/>
      <c r="LE229" s="109"/>
      <c r="LF229" s="109"/>
      <c r="LG229" s="109"/>
      <c r="LH229" s="109"/>
      <c r="LI229" s="109"/>
      <c r="LJ229" s="109"/>
      <c r="LK229" s="109"/>
      <c r="LL229" s="109"/>
      <c r="LM229" s="109"/>
      <c r="LN229" s="109"/>
      <c r="LO229" s="109"/>
      <c r="LP229" s="109"/>
      <c r="LQ229" s="109"/>
      <c r="LR229" s="109"/>
      <c r="LS229" s="109"/>
      <c r="LT229" s="109"/>
      <c r="LU229" s="109"/>
      <c r="LV229" s="109"/>
      <c r="LW229" s="109"/>
      <c r="LX229" s="109"/>
      <c r="LY229" s="109"/>
      <c r="LZ229" s="109"/>
      <c r="MA229" s="109"/>
      <c r="MB229" s="109"/>
      <c r="MC229" s="109"/>
      <c r="MD229" s="109"/>
      <c r="ME229" s="109"/>
      <c r="MF229" s="109"/>
      <c r="MG229" s="109"/>
      <c r="MH229" s="109"/>
      <c r="MI229" s="109"/>
      <c r="MJ229" s="109"/>
      <c r="MK229" s="109"/>
      <c r="ML229" s="109"/>
      <c r="MM229" s="109"/>
      <c r="MN229" s="109">
        <v>1</v>
      </c>
      <c r="MO229" s="109"/>
      <c r="MP229" s="109"/>
      <c r="MQ229" s="109"/>
      <c r="MR229" s="109"/>
      <c r="MS229" s="109"/>
      <c r="MT229" s="109"/>
      <c r="MU229" s="109"/>
      <c r="MV229" s="109"/>
      <c r="MW229" s="109"/>
      <c r="MX229" s="109"/>
      <c r="MY229" s="109"/>
      <c r="MZ229" s="109"/>
      <c r="NA229" s="109"/>
      <c r="NB229" s="109"/>
      <c r="NC229" s="109"/>
      <c r="ND229" s="109"/>
      <c r="NE229" s="109"/>
      <c r="NF229" s="109"/>
      <c r="NG229" s="109"/>
      <c r="NH229" s="109"/>
      <c r="NI229" s="109"/>
      <c r="NJ229" s="109"/>
      <c r="NK229" s="109"/>
      <c r="NL229" s="109"/>
      <c r="NM229" s="109"/>
      <c r="NN229" s="109"/>
      <c r="NO229" s="109"/>
      <c r="NP229" s="109"/>
      <c r="NQ229" s="109"/>
      <c r="NR229" s="109"/>
      <c r="NS229" s="109"/>
      <c r="NT229" s="109"/>
      <c r="NU229" s="109"/>
      <c r="NV229" s="109"/>
      <c r="NW229" s="109"/>
      <c r="NX229" s="109"/>
      <c r="NY229" s="109"/>
      <c r="NZ229" s="109"/>
      <c r="OA229" s="109"/>
      <c r="OB229" s="109"/>
      <c r="OC229" s="109"/>
      <c r="OD229" s="109"/>
      <c r="OE229" s="109"/>
      <c r="OF229" s="109"/>
      <c r="OG229" s="109"/>
      <c r="OH229" s="109"/>
      <c r="OI229" s="109"/>
      <c r="OJ229" s="109"/>
      <c r="OK229" s="109"/>
      <c r="OL229" s="109"/>
      <c r="OM229" s="109"/>
      <c r="ON229" s="109"/>
      <c r="OO229" s="109"/>
      <c r="OP229" s="109"/>
      <c r="OQ229" s="109"/>
      <c r="OR229" s="109"/>
      <c r="OS229" s="109"/>
      <c r="OT229" s="109"/>
      <c r="OU229" s="109"/>
      <c r="OV229" s="109"/>
      <c r="OW229" s="109"/>
      <c r="OX229" s="109"/>
      <c r="OY229" s="109"/>
      <c r="OZ229" s="109"/>
      <c r="PA229" s="109"/>
      <c r="PB229" s="109"/>
      <c r="PC229" s="109"/>
      <c r="PD229" s="109"/>
      <c r="PE229" s="109"/>
      <c r="PF229" s="109"/>
      <c r="PG229" s="109"/>
      <c r="PH229" s="109"/>
      <c r="PI229" s="109"/>
      <c r="PJ229" s="109"/>
      <c r="PK229" s="109"/>
      <c r="PL229" s="109"/>
      <c r="PM229" s="109"/>
      <c r="PN229" s="109"/>
      <c r="PO229" s="109"/>
      <c r="PP229" s="109"/>
      <c r="PQ229" s="109"/>
      <c r="PR229" s="109"/>
      <c r="PS229" s="109"/>
      <c r="PT229" s="109"/>
      <c r="PU229" s="109"/>
      <c r="PV229" s="109"/>
      <c r="PW229" s="109"/>
      <c r="PX229" s="109"/>
      <c r="PY229" s="109"/>
      <c r="PZ229" s="109"/>
      <c r="QA229" s="109"/>
      <c r="QB229" s="109"/>
      <c r="QC229" s="109"/>
      <c r="QD229" s="109"/>
      <c r="QE229" s="109"/>
      <c r="QF229" s="109"/>
      <c r="QG229" s="109"/>
      <c r="QH229" s="109"/>
      <c r="QI229" s="109"/>
      <c r="QJ229" s="109"/>
      <c r="QK229" s="23">
        <f t="shared" si="4"/>
        <v>1</v>
      </c>
      <c r="QL229" s="125"/>
      <c r="QM229" s="125"/>
      <c r="QN229" s="125"/>
      <c r="QO229" s="125">
        <v>264.58</v>
      </c>
      <c r="QP229" s="125"/>
      <c r="QQ229" s="125"/>
      <c r="QR229" s="125"/>
      <c r="QS229" s="130"/>
    </row>
    <row r="230" spans="1:461" s="5" customFormat="1" ht="12.75" customHeight="1" x14ac:dyDescent="0.2">
      <c r="A230" s="52">
        <v>44676</v>
      </c>
      <c r="B230" s="98" t="s">
        <v>87</v>
      </c>
      <c r="C230" s="107"/>
      <c r="D230" s="107"/>
      <c r="E230" s="108"/>
      <c r="F230" s="108"/>
      <c r="G230" s="108"/>
      <c r="H230" s="108"/>
      <c r="I230" s="108"/>
      <c r="J230" s="108"/>
      <c r="K230" s="108"/>
      <c r="L230" s="108"/>
      <c r="M230" s="108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109"/>
      <c r="BE230" s="109"/>
      <c r="BF230" s="109"/>
      <c r="BG230" s="109"/>
      <c r="BH230" s="109"/>
      <c r="BI230" s="109"/>
      <c r="BJ230" s="109"/>
      <c r="BK230" s="109"/>
      <c r="BL230" s="109"/>
      <c r="BM230" s="109"/>
      <c r="BN230" s="109"/>
      <c r="BO230" s="109"/>
      <c r="BP230" s="109"/>
      <c r="BQ230" s="109"/>
      <c r="BR230" s="109"/>
      <c r="BS230" s="109"/>
      <c r="BT230" s="109"/>
      <c r="BU230" s="109"/>
      <c r="BV230" s="109"/>
      <c r="BW230" s="109"/>
      <c r="BX230" s="109"/>
      <c r="BY230" s="109"/>
      <c r="BZ230" s="109"/>
      <c r="CA230" s="109"/>
      <c r="CB230" s="109"/>
      <c r="CC230" s="109"/>
      <c r="CD230" s="109"/>
      <c r="CE230" s="109"/>
      <c r="CF230" s="109"/>
      <c r="CG230" s="109"/>
      <c r="CH230" s="109"/>
      <c r="CI230" s="109"/>
      <c r="CJ230" s="109"/>
      <c r="CK230" s="109"/>
      <c r="CL230" s="109"/>
      <c r="CM230" s="109"/>
      <c r="CN230" s="109"/>
      <c r="CO230" s="109"/>
      <c r="CP230" s="109"/>
      <c r="CQ230" s="109"/>
      <c r="CR230" s="109"/>
      <c r="CS230" s="109"/>
      <c r="CT230" s="109"/>
      <c r="CU230" s="109"/>
      <c r="CV230" s="109"/>
      <c r="CW230" s="109"/>
      <c r="CX230" s="109"/>
      <c r="CY230" s="109"/>
      <c r="CZ230" s="109"/>
      <c r="DA230" s="109"/>
      <c r="DB230" s="109"/>
      <c r="DC230" s="109"/>
      <c r="DD230" s="109"/>
      <c r="DE230" s="109"/>
      <c r="DF230" s="109"/>
      <c r="DG230" s="109"/>
      <c r="DH230" s="109"/>
      <c r="DI230" s="109"/>
      <c r="DJ230" s="109"/>
      <c r="DK230" s="109"/>
      <c r="DL230" s="109"/>
      <c r="DM230" s="109"/>
      <c r="DN230" s="109"/>
      <c r="DO230" s="109"/>
      <c r="DP230" s="109"/>
      <c r="DQ230" s="109"/>
      <c r="DR230" s="109"/>
      <c r="DS230" s="109"/>
      <c r="DT230" s="109"/>
      <c r="DU230" s="109"/>
      <c r="DV230" s="109"/>
      <c r="DW230" s="109"/>
      <c r="DX230" s="109"/>
      <c r="DY230" s="109"/>
      <c r="DZ230" s="109"/>
      <c r="EA230" s="109"/>
      <c r="EB230" s="109"/>
      <c r="EC230" s="109"/>
      <c r="ED230" s="109"/>
      <c r="EE230" s="109"/>
      <c r="EF230" s="109"/>
      <c r="EG230" s="109"/>
      <c r="EH230" s="109"/>
      <c r="EI230" s="109"/>
      <c r="EJ230" s="109"/>
      <c r="EK230" s="109"/>
      <c r="EL230" s="109"/>
      <c r="EM230" s="109"/>
      <c r="EN230" s="109"/>
      <c r="EO230" s="109"/>
      <c r="EP230" s="109"/>
      <c r="EQ230" s="109"/>
      <c r="ER230" s="109"/>
      <c r="ES230" s="109"/>
      <c r="ET230" s="109"/>
      <c r="EU230" s="109"/>
      <c r="EV230" s="109"/>
      <c r="EW230" s="109"/>
      <c r="EX230" s="109"/>
      <c r="EY230" s="109"/>
      <c r="EZ230" s="109"/>
      <c r="FA230" s="109"/>
      <c r="FB230" s="109"/>
      <c r="FC230" s="109"/>
      <c r="FD230" s="109"/>
      <c r="FE230" s="109"/>
      <c r="FF230" s="109"/>
      <c r="FG230" s="109"/>
      <c r="FH230" s="109"/>
      <c r="FI230" s="109"/>
      <c r="FJ230" s="109"/>
      <c r="FK230" s="109"/>
      <c r="FL230" s="109"/>
      <c r="FM230" s="109"/>
      <c r="FN230" s="109"/>
      <c r="FO230" s="109"/>
      <c r="FP230" s="109"/>
      <c r="FQ230" s="109"/>
      <c r="FR230" s="109"/>
      <c r="FS230" s="109"/>
      <c r="FT230" s="109"/>
      <c r="FU230" s="109"/>
      <c r="FV230" s="109"/>
      <c r="FW230" s="109"/>
      <c r="FX230" s="109"/>
      <c r="FY230" s="109"/>
      <c r="FZ230" s="109"/>
      <c r="GA230" s="109"/>
      <c r="GB230" s="109"/>
      <c r="GC230" s="109"/>
      <c r="GD230" s="109"/>
      <c r="GE230" s="109"/>
      <c r="GF230" s="109"/>
      <c r="GG230" s="109"/>
      <c r="GH230" s="109"/>
      <c r="GI230" s="109"/>
      <c r="GJ230" s="109"/>
      <c r="GK230" s="109"/>
      <c r="GL230" s="109"/>
      <c r="GM230" s="109"/>
      <c r="GN230" s="109"/>
      <c r="GO230" s="109"/>
      <c r="GP230" s="109"/>
      <c r="GQ230" s="109"/>
      <c r="GR230" s="109"/>
      <c r="GS230" s="109"/>
      <c r="GT230" s="109"/>
      <c r="GU230" s="109"/>
      <c r="GV230" s="109"/>
      <c r="GW230" s="109"/>
      <c r="GX230" s="109"/>
      <c r="GY230" s="109"/>
      <c r="GZ230" s="109"/>
      <c r="HA230" s="109"/>
      <c r="HB230" s="109"/>
      <c r="HC230" s="109"/>
      <c r="HD230" s="109"/>
      <c r="HE230" s="109"/>
      <c r="HF230" s="109"/>
      <c r="HG230" s="109"/>
      <c r="HH230" s="109"/>
      <c r="HI230" s="109"/>
      <c r="HJ230" s="109"/>
      <c r="HK230" s="109"/>
      <c r="HL230" s="109"/>
      <c r="HM230" s="109"/>
      <c r="HN230" s="109"/>
      <c r="HO230" s="109"/>
      <c r="HP230" s="109"/>
      <c r="HQ230" s="109"/>
      <c r="HR230" s="109"/>
      <c r="HS230" s="109"/>
      <c r="HT230" s="109"/>
      <c r="HU230" s="109"/>
      <c r="HV230" s="109"/>
      <c r="HW230" s="109"/>
      <c r="HX230" s="109"/>
      <c r="HY230" s="109"/>
      <c r="HZ230" s="109"/>
      <c r="IA230" s="109"/>
      <c r="IB230" s="109"/>
      <c r="IC230" s="109"/>
      <c r="ID230" s="109"/>
      <c r="IE230" s="109"/>
      <c r="IF230" s="109"/>
      <c r="IG230" s="109"/>
      <c r="IH230" s="109"/>
      <c r="II230" s="109"/>
      <c r="IJ230" s="109"/>
      <c r="IK230" s="109"/>
      <c r="IL230" s="109"/>
      <c r="IM230" s="109"/>
      <c r="IN230" s="109"/>
      <c r="IO230" s="109"/>
      <c r="IP230" s="109"/>
      <c r="IQ230" s="109"/>
      <c r="IR230" s="109"/>
      <c r="IS230" s="109"/>
      <c r="IT230" s="109">
        <v>2</v>
      </c>
      <c r="IU230" s="109"/>
      <c r="IV230" s="109"/>
      <c r="IW230" s="109"/>
      <c r="IX230" s="109"/>
      <c r="IY230" s="109"/>
      <c r="IZ230" s="109">
        <v>2</v>
      </c>
      <c r="JA230" s="109"/>
      <c r="JB230" s="109"/>
      <c r="JC230" s="109"/>
      <c r="JD230" s="109"/>
      <c r="JE230" s="109"/>
      <c r="JF230" s="109"/>
      <c r="JG230" s="109"/>
      <c r="JH230" s="109"/>
      <c r="JI230" s="109"/>
      <c r="JJ230" s="109"/>
      <c r="JK230" s="109"/>
      <c r="JL230" s="109"/>
      <c r="JM230" s="109"/>
      <c r="JN230" s="109"/>
      <c r="JO230" s="109"/>
      <c r="JP230" s="109"/>
      <c r="JQ230" s="109"/>
      <c r="JR230" s="109"/>
      <c r="JS230" s="109"/>
      <c r="JT230" s="109"/>
      <c r="JU230" s="109"/>
      <c r="JV230" s="109"/>
      <c r="JW230" s="109"/>
      <c r="JX230" s="109"/>
      <c r="JY230" s="109"/>
      <c r="JZ230" s="109"/>
      <c r="KA230" s="109"/>
      <c r="KB230" s="109"/>
      <c r="KC230" s="109"/>
      <c r="KD230" s="109"/>
      <c r="KE230" s="109"/>
      <c r="KF230" s="109"/>
      <c r="KG230" s="109"/>
      <c r="KH230" s="109"/>
      <c r="KI230" s="109"/>
      <c r="KJ230" s="109"/>
      <c r="KK230" s="109"/>
      <c r="KL230" s="109"/>
      <c r="KM230" s="109"/>
      <c r="KN230" s="109"/>
      <c r="KO230" s="109">
        <v>1.8</v>
      </c>
      <c r="KP230" s="109"/>
      <c r="KQ230" s="109"/>
      <c r="KR230" s="109"/>
      <c r="KS230" s="109"/>
      <c r="KT230" s="109"/>
      <c r="KU230" s="109"/>
      <c r="KV230" s="109"/>
      <c r="KW230" s="109"/>
      <c r="KX230" s="109"/>
      <c r="KY230" s="109"/>
      <c r="KZ230" s="109"/>
      <c r="LA230" s="109"/>
      <c r="LB230" s="109"/>
      <c r="LC230" s="109"/>
      <c r="LD230" s="109"/>
      <c r="LE230" s="109"/>
      <c r="LF230" s="109"/>
      <c r="LG230" s="109"/>
      <c r="LH230" s="109"/>
      <c r="LI230" s="109"/>
      <c r="LJ230" s="109"/>
      <c r="LK230" s="109"/>
      <c r="LL230" s="109"/>
      <c r="LM230" s="109"/>
      <c r="LN230" s="109"/>
      <c r="LO230" s="109"/>
      <c r="LP230" s="109"/>
      <c r="LQ230" s="109"/>
      <c r="LR230" s="109"/>
      <c r="LS230" s="109"/>
      <c r="LT230" s="109"/>
      <c r="LU230" s="109"/>
      <c r="LV230" s="109"/>
      <c r="LW230" s="109"/>
      <c r="LX230" s="109"/>
      <c r="LY230" s="109"/>
      <c r="LZ230" s="109"/>
      <c r="MA230" s="109"/>
      <c r="MB230" s="109"/>
      <c r="MC230" s="109"/>
      <c r="MD230" s="109"/>
      <c r="ME230" s="109"/>
      <c r="MF230" s="109"/>
      <c r="MG230" s="109"/>
      <c r="MH230" s="109"/>
      <c r="MI230" s="109"/>
      <c r="MJ230" s="109"/>
      <c r="MK230" s="109"/>
      <c r="ML230" s="109"/>
      <c r="MM230" s="109"/>
      <c r="MN230" s="109"/>
      <c r="MO230" s="109"/>
      <c r="MP230" s="109"/>
      <c r="MQ230" s="109"/>
      <c r="MR230" s="109"/>
      <c r="MS230" s="109"/>
      <c r="MT230" s="109"/>
      <c r="MU230" s="109"/>
      <c r="MV230" s="109"/>
      <c r="MW230" s="109"/>
      <c r="MX230" s="109"/>
      <c r="MY230" s="109"/>
      <c r="MZ230" s="109"/>
      <c r="NA230" s="109"/>
      <c r="NB230" s="109"/>
      <c r="NC230" s="109"/>
      <c r="ND230" s="109"/>
      <c r="NE230" s="109"/>
      <c r="NF230" s="109"/>
      <c r="NG230" s="109"/>
      <c r="NH230" s="109"/>
      <c r="NI230" s="109"/>
      <c r="NJ230" s="109"/>
      <c r="NK230" s="109"/>
      <c r="NL230" s="109"/>
      <c r="NM230" s="109"/>
      <c r="NN230" s="109"/>
      <c r="NO230" s="109"/>
      <c r="NP230" s="109"/>
      <c r="NQ230" s="109"/>
      <c r="NR230" s="109"/>
      <c r="NS230" s="109"/>
      <c r="NT230" s="109"/>
      <c r="NU230" s="109"/>
      <c r="NV230" s="109"/>
      <c r="NW230" s="109"/>
      <c r="NX230" s="109"/>
      <c r="NY230" s="109"/>
      <c r="NZ230" s="109"/>
      <c r="OA230" s="109"/>
      <c r="OB230" s="109"/>
      <c r="OC230" s="109"/>
      <c r="OD230" s="109"/>
      <c r="OE230" s="109"/>
      <c r="OF230" s="109"/>
      <c r="OG230" s="109"/>
      <c r="OH230" s="109"/>
      <c r="OI230" s="109"/>
      <c r="OJ230" s="109"/>
      <c r="OK230" s="109"/>
      <c r="OL230" s="109"/>
      <c r="OM230" s="109"/>
      <c r="ON230" s="109"/>
      <c r="OO230" s="109"/>
      <c r="OP230" s="109"/>
      <c r="OQ230" s="109"/>
      <c r="OR230" s="109"/>
      <c r="OS230" s="109"/>
      <c r="OT230" s="109"/>
      <c r="OU230" s="109"/>
      <c r="OV230" s="109"/>
      <c r="OW230" s="109"/>
      <c r="OX230" s="109"/>
      <c r="OY230" s="109"/>
      <c r="OZ230" s="109"/>
      <c r="PA230" s="109"/>
      <c r="PB230" s="109"/>
      <c r="PC230" s="109"/>
      <c r="PD230" s="109"/>
      <c r="PE230" s="109"/>
      <c r="PF230" s="109"/>
      <c r="PG230" s="109"/>
      <c r="PH230" s="109"/>
      <c r="PI230" s="109"/>
      <c r="PJ230" s="109"/>
      <c r="PK230" s="109"/>
      <c r="PL230" s="109"/>
      <c r="PM230" s="109"/>
      <c r="PN230" s="109"/>
      <c r="PO230" s="109"/>
      <c r="PP230" s="109"/>
      <c r="PQ230" s="109"/>
      <c r="PR230" s="109"/>
      <c r="PS230" s="109"/>
      <c r="PT230" s="109"/>
      <c r="PU230" s="109"/>
      <c r="PV230" s="109"/>
      <c r="PW230" s="109"/>
      <c r="PX230" s="109"/>
      <c r="PY230" s="109"/>
      <c r="PZ230" s="109"/>
      <c r="QA230" s="109"/>
      <c r="QB230" s="109"/>
      <c r="QC230" s="109"/>
      <c r="QD230" s="109"/>
      <c r="QE230" s="109"/>
      <c r="QF230" s="109"/>
      <c r="QG230" s="109"/>
      <c r="QH230" s="109"/>
      <c r="QI230" s="109"/>
      <c r="QJ230" s="109"/>
      <c r="QK230" s="23">
        <f t="shared" si="4"/>
        <v>5.8</v>
      </c>
      <c r="QL230" s="125"/>
      <c r="QM230" s="125"/>
      <c r="QN230" s="125"/>
      <c r="QO230" s="125"/>
      <c r="QP230" s="125">
        <v>374.67</v>
      </c>
      <c r="QQ230" s="125"/>
      <c r="QR230" s="125"/>
      <c r="QS230" s="130"/>
    </row>
    <row r="231" spans="1:461" s="5" customFormat="1" ht="12.75" customHeight="1" x14ac:dyDescent="0.2">
      <c r="A231" s="52">
        <v>44676</v>
      </c>
      <c r="B231" s="98" t="s">
        <v>472</v>
      </c>
      <c r="C231" s="107"/>
      <c r="D231" s="107"/>
      <c r="E231" s="108"/>
      <c r="F231" s="108"/>
      <c r="G231" s="108"/>
      <c r="H231" s="108"/>
      <c r="I231" s="108"/>
      <c r="J231" s="108"/>
      <c r="K231" s="108"/>
      <c r="L231" s="108"/>
      <c r="M231" s="108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109"/>
      <c r="BE231" s="109"/>
      <c r="BF231" s="109"/>
      <c r="BG231" s="109"/>
      <c r="BH231" s="109"/>
      <c r="BI231" s="109"/>
      <c r="BJ231" s="109"/>
      <c r="BK231" s="109"/>
      <c r="BL231" s="109"/>
      <c r="BM231" s="109"/>
      <c r="BN231" s="109"/>
      <c r="BO231" s="109"/>
      <c r="BP231" s="109"/>
      <c r="BQ231" s="109"/>
      <c r="BR231" s="109"/>
      <c r="BS231" s="109"/>
      <c r="BT231" s="109"/>
      <c r="BU231" s="109"/>
      <c r="BV231" s="109"/>
      <c r="BW231" s="109"/>
      <c r="BX231" s="109"/>
      <c r="BY231" s="109"/>
      <c r="BZ231" s="109"/>
      <c r="CA231" s="109"/>
      <c r="CB231" s="109"/>
      <c r="CC231" s="109"/>
      <c r="CD231" s="109"/>
      <c r="CE231" s="109"/>
      <c r="CF231" s="109"/>
      <c r="CG231" s="109"/>
      <c r="CH231" s="109"/>
      <c r="CI231" s="109"/>
      <c r="CJ231" s="109"/>
      <c r="CK231" s="109"/>
      <c r="CL231" s="109"/>
      <c r="CM231" s="109"/>
      <c r="CN231" s="109"/>
      <c r="CO231" s="109"/>
      <c r="CP231" s="109"/>
      <c r="CQ231" s="109"/>
      <c r="CR231" s="109"/>
      <c r="CS231" s="109"/>
      <c r="CT231" s="109"/>
      <c r="CU231" s="109"/>
      <c r="CV231" s="109"/>
      <c r="CW231" s="109"/>
      <c r="CX231" s="109"/>
      <c r="CY231" s="109"/>
      <c r="CZ231" s="109"/>
      <c r="DA231" s="109"/>
      <c r="DB231" s="109"/>
      <c r="DC231" s="109"/>
      <c r="DD231" s="109"/>
      <c r="DE231" s="109"/>
      <c r="DF231" s="109"/>
      <c r="DG231" s="109"/>
      <c r="DH231" s="109"/>
      <c r="DI231" s="109"/>
      <c r="DJ231" s="109"/>
      <c r="DK231" s="109"/>
      <c r="DL231" s="109"/>
      <c r="DM231" s="109"/>
      <c r="DN231" s="109"/>
      <c r="DO231" s="109"/>
      <c r="DP231" s="109"/>
      <c r="DQ231" s="109"/>
      <c r="DR231" s="109"/>
      <c r="DS231" s="109"/>
      <c r="DT231" s="109"/>
      <c r="DU231" s="109"/>
      <c r="DV231" s="109"/>
      <c r="DW231" s="109"/>
      <c r="DX231" s="109"/>
      <c r="DY231" s="109"/>
      <c r="DZ231" s="109"/>
      <c r="EA231" s="109"/>
      <c r="EB231" s="109"/>
      <c r="EC231" s="109"/>
      <c r="ED231" s="109"/>
      <c r="EE231" s="109"/>
      <c r="EF231" s="109"/>
      <c r="EG231" s="109"/>
      <c r="EH231" s="109"/>
      <c r="EI231" s="109"/>
      <c r="EJ231" s="109"/>
      <c r="EK231" s="109"/>
      <c r="EL231" s="109"/>
      <c r="EM231" s="109"/>
      <c r="EN231" s="109"/>
      <c r="EO231" s="109"/>
      <c r="EP231" s="109"/>
      <c r="EQ231" s="109"/>
      <c r="ER231" s="109"/>
      <c r="ES231" s="109"/>
      <c r="ET231" s="109"/>
      <c r="EU231" s="109"/>
      <c r="EV231" s="109"/>
      <c r="EW231" s="109"/>
      <c r="EX231" s="109"/>
      <c r="EY231" s="109"/>
      <c r="EZ231" s="109"/>
      <c r="FA231" s="109"/>
      <c r="FB231" s="109"/>
      <c r="FC231" s="109"/>
      <c r="FD231" s="109"/>
      <c r="FE231" s="109"/>
      <c r="FF231" s="109"/>
      <c r="FG231" s="109"/>
      <c r="FH231" s="109"/>
      <c r="FI231" s="109"/>
      <c r="FJ231" s="109"/>
      <c r="FK231" s="109"/>
      <c r="FL231" s="109"/>
      <c r="FM231" s="109"/>
      <c r="FN231" s="109"/>
      <c r="FO231" s="109"/>
      <c r="FP231" s="109"/>
      <c r="FQ231" s="109"/>
      <c r="FR231" s="109"/>
      <c r="FS231" s="109"/>
      <c r="FT231" s="109"/>
      <c r="FU231" s="109"/>
      <c r="FV231" s="109"/>
      <c r="FW231" s="109"/>
      <c r="FX231" s="109"/>
      <c r="FY231" s="109"/>
      <c r="FZ231" s="109"/>
      <c r="GA231" s="109"/>
      <c r="GB231" s="109"/>
      <c r="GC231" s="109"/>
      <c r="GD231" s="109"/>
      <c r="GE231" s="109"/>
      <c r="GF231" s="109"/>
      <c r="GG231" s="109"/>
      <c r="GH231" s="109"/>
      <c r="GI231" s="109"/>
      <c r="GJ231" s="109"/>
      <c r="GK231" s="109"/>
      <c r="GL231" s="109"/>
      <c r="GM231" s="109"/>
      <c r="GN231" s="109"/>
      <c r="GO231" s="109"/>
      <c r="GP231" s="109"/>
      <c r="GQ231" s="109"/>
      <c r="GR231" s="109"/>
      <c r="GS231" s="109"/>
      <c r="GT231" s="109"/>
      <c r="GU231" s="109"/>
      <c r="GV231" s="109"/>
      <c r="GW231" s="109"/>
      <c r="GX231" s="109"/>
      <c r="GY231" s="109"/>
      <c r="GZ231" s="109"/>
      <c r="HA231" s="109"/>
      <c r="HB231" s="109"/>
      <c r="HC231" s="109"/>
      <c r="HD231" s="109"/>
      <c r="HE231" s="109"/>
      <c r="HF231" s="109"/>
      <c r="HG231" s="109"/>
      <c r="HH231" s="109"/>
      <c r="HI231" s="109"/>
      <c r="HJ231" s="109"/>
      <c r="HK231" s="109"/>
      <c r="HL231" s="109"/>
      <c r="HM231" s="109"/>
      <c r="HN231" s="109"/>
      <c r="HO231" s="109"/>
      <c r="HP231" s="109"/>
      <c r="HQ231" s="109"/>
      <c r="HR231" s="109"/>
      <c r="HS231" s="109"/>
      <c r="HT231" s="109"/>
      <c r="HU231" s="109"/>
      <c r="HV231" s="109"/>
      <c r="HW231" s="109"/>
      <c r="HX231" s="109"/>
      <c r="HY231" s="109"/>
      <c r="HZ231" s="109"/>
      <c r="IA231" s="109"/>
      <c r="IB231" s="109"/>
      <c r="IC231" s="109"/>
      <c r="ID231" s="109"/>
      <c r="IE231" s="109"/>
      <c r="IF231" s="109"/>
      <c r="IG231" s="109"/>
      <c r="IH231" s="109"/>
      <c r="II231" s="109"/>
      <c r="IJ231" s="109"/>
      <c r="IK231" s="109"/>
      <c r="IL231" s="109"/>
      <c r="IM231" s="109"/>
      <c r="IN231" s="109"/>
      <c r="IO231" s="109"/>
      <c r="IP231" s="109"/>
      <c r="IQ231" s="109"/>
      <c r="IR231" s="109"/>
      <c r="IS231" s="109"/>
      <c r="IT231" s="109"/>
      <c r="IU231" s="109"/>
      <c r="IV231" s="109"/>
      <c r="IW231" s="109"/>
      <c r="IX231" s="109"/>
      <c r="IY231" s="109"/>
      <c r="IZ231" s="109"/>
      <c r="JA231" s="109"/>
      <c r="JB231" s="109"/>
      <c r="JC231" s="109"/>
      <c r="JD231" s="109"/>
      <c r="JE231" s="109"/>
      <c r="JF231" s="109"/>
      <c r="JG231" s="109"/>
      <c r="JH231" s="109"/>
      <c r="JI231" s="109"/>
      <c r="JJ231" s="109"/>
      <c r="JK231" s="109"/>
      <c r="JL231" s="109"/>
      <c r="JM231" s="109"/>
      <c r="JN231" s="109"/>
      <c r="JO231" s="109"/>
      <c r="JP231" s="109"/>
      <c r="JQ231" s="109"/>
      <c r="JR231" s="109"/>
      <c r="JS231" s="109"/>
      <c r="JT231" s="109"/>
      <c r="JU231" s="109"/>
      <c r="JV231" s="109"/>
      <c r="JW231" s="109"/>
      <c r="JX231" s="109"/>
      <c r="JY231" s="109"/>
      <c r="JZ231" s="109"/>
      <c r="KA231" s="109"/>
      <c r="KB231" s="109"/>
      <c r="KC231" s="109"/>
      <c r="KD231" s="109"/>
      <c r="KE231" s="109"/>
      <c r="KF231" s="109"/>
      <c r="KG231" s="109"/>
      <c r="KH231" s="109"/>
      <c r="KI231" s="109"/>
      <c r="KJ231" s="109"/>
      <c r="KK231" s="109"/>
      <c r="KL231" s="109"/>
      <c r="KM231" s="109"/>
      <c r="KN231" s="109"/>
      <c r="KO231" s="109"/>
      <c r="KP231" s="109"/>
      <c r="KQ231" s="109"/>
      <c r="KR231" s="109"/>
      <c r="KS231" s="109"/>
      <c r="KT231" s="109"/>
      <c r="KU231" s="109"/>
      <c r="KV231" s="109"/>
      <c r="KW231" s="109"/>
      <c r="KX231" s="109"/>
      <c r="KY231" s="109"/>
      <c r="KZ231" s="109"/>
      <c r="LA231" s="109"/>
      <c r="LB231" s="109"/>
      <c r="LC231" s="109"/>
      <c r="LD231" s="109"/>
      <c r="LE231" s="109"/>
      <c r="LF231" s="109"/>
      <c r="LG231" s="109"/>
      <c r="LH231" s="109"/>
      <c r="LI231" s="109"/>
      <c r="LJ231" s="109"/>
      <c r="LK231" s="109"/>
      <c r="LL231" s="109"/>
      <c r="LM231" s="109"/>
      <c r="LN231" s="109"/>
      <c r="LO231" s="109"/>
      <c r="LP231" s="109"/>
      <c r="LQ231" s="109"/>
      <c r="LR231" s="109"/>
      <c r="LS231" s="109"/>
      <c r="LT231" s="109"/>
      <c r="LU231" s="109"/>
      <c r="LV231" s="109"/>
      <c r="LW231" s="109"/>
      <c r="LX231" s="109"/>
      <c r="LY231" s="109"/>
      <c r="LZ231" s="109"/>
      <c r="MA231" s="109"/>
      <c r="MB231" s="109"/>
      <c r="MC231" s="109"/>
      <c r="MD231" s="109"/>
      <c r="ME231" s="109"/>
      <c r="MF231" s="109"/>
      <c r="MG231" s="109"/>
      <c r="MH231" s="109"/>
      <c r="MI231" s="109"/>
      <c r="MJ231" s="109"/>
      <c r="MK231" s="109"/>
      <c r="ML231" s="109"/>
      <c r="MM231" s="109"/>
      <c r="MN231" s="109"/>
      <c r="MO231" s="109"/>
      <c r="MP231" s="109"/>
      <c r="MQ231" s="109"/>
      <c r="MR231" s="109"/>
      <c r="MS231" s="109"/>
      <c r="MT231" s="109"/>
      <c r="MU231" s="109"/>
      <c r="MV231" s="109"/>
      <c r="MW231" s="109"/>
      <c r="MX231" s="109"/>
      <c r="MY231" s="109"/>
      <c r="MZ231" s="109"/>
      <c r="NA231" s="109"/>
      <c r="NB231" s="109"/>
      <c r="NC231" s="109"/>
      <c r="ND231" s="109"/>
      <c r="NE231" s="109"/>
      <c r="NF231" s="109"/>
      <c r="NG231" s="109"/>
      <c r="NH231" s="109"/>
      <c r="NI231" s="109"/>
      <c r="NJ231" s="109"/>
      <c r="NK231" s="109"/>
      <c r="NL231" s="109"/>
      <c r="NM231" s="109"/>
      <c r="NN231" s="109"/>
      <c r="NO231" s="109"/>
      <c r="NP231" s="109"/>
      <c r="NQ231" s="109"/>
      <c r="NR231" s="109"/>
      <c r="NS231" s="109"/>
      <c r="NT231" s="109"/>
      <c r="NU231" s="109"/>
      <c r="NV231" s="109"/>
      <c r="NW231" s="109"/>
      <c r="NX231" s="109"/>
      <c r="NY231" s="109"/>
      <c r="NZ231" s="109"/>
      <c r="OA231" s="109"/>
      <c r="OB231" s="109"/>
      <c r="OC231" s="109"/>
      <c r="OD231" s="109"/>
      <c r="OE231" s="109"/>
      <c r="OF231" s="109"/>
      <c r="OG231" s="109"/>
      <c r="OH231" s="109"/>
      <c r="OI231" s="109"/>
      <c r="OJ231" s="109"/>
      <c r="OK231" s="109"/>
      <c r="OL231" s="109"/>
      <c r="OM231" s="109"/>
      <c r="ON231" s="109"/>
      <c r="OO231" s="109"/>
      <c r="OP231" s="109"/>
      <c r="OQ231" s="109"/>
      <c r="OR231" s="109"/>
      <c r="OS231" s="109"/>
      <c r="OT231" s="109"/>
      <c r="OU231" s="109"/>
      <c r="OV231" s="109"/>
      <c r="OW231" s="109"/>
      <c r="OX231" s="109"/>
      <c r="OY231" s="109"/>
      <c r="OZ231" s="109"/>
      <c r="PA231" s="109"/>
      <c r="PB231" s="109">
        <v>216</v>
      </c>
      <c r="PC231" s="109"/>
      <c r="PD231" s="109"/>
      <c r="PE231" s="109"/>
      <c r="PF231" s="109"/>
      <c r="PG231" s="109"/>
      <c r="PH231" s="109"/>
      <c r="PI231" s="109"/>
      <c r="PJ231" s="109"/>
      <c r="PK231" s="109"/>
      <c r="PL231" s="109"/>
      <c r="PM231" s="109"/>
      <c r="PN231" s="109"/>
      <c r="PO231" s="109"/>
      <c r="PP231" s="109"/>
      <c r="PQ231" s="109"/>
      <c r="PR231" s="109"/>
      <c r="PS231" s="109"/>
      <c r="PT231" s="109"/>
      <c r="PU231" s="109"/>
      <c r="PV231" s="109"/>
      <c r="PW231" s="109"/>
      <c r="PX231" s="109"/>
      <c r="PY231" s="109"/>
      <c r="PZ231" s="109"/>
      <c r="QA231" s="109"/>
      <c r="QB231" s="109"/>
      <c r="QC231" s="109"/>
      <c r="QD231" s="109"/>
      <c r="QE231" s="109"/>
      <c r="QF231" s="109"/>
      <c r="QG231" s="109"/>
      <c r="QH231" s="109"/>
      <c r="QI231" s="109"/>
      <c r="QJ231" s="109"/>
      <c r="QK231" s="23">
        <f t="shared" si="4"/>
        <v>216</v>
      </c>
      <c r="QL231" s="125"/>
      <c r="QM231" s="125"/>
      <c r="QN231" s="125"/>
      <c r="QO231" s="125">
        <v>2768.26</v>
      </c>
      <c r="QP231" s="125"/>
      <c r="QQ231" s="125"/>
      <c r="QR231" s="125"/>
      <c r="QS231" s="130"/>
    </row>
    <row r="232" spans="1:461" s="5" customFormat="1" ht="12.75" customHeight="1" x14ac:dyDescent="0.2">
      <c r="A232" s="52">
        <v>44677</v>
      </c>
      <c r="B232" s="98" t="s">
        <v>492</v>
      </c>
      <c r="C232" s="107"/>
      <c r="D232" s="107"/>
      <c r="E232" s="108"/>
      <c r="F232" s="108"/>
      <c r="G232" s="108"/>
      <c r="H232" s="108"/>
      <c r="I232" s="108"/>
      <c r="J232" s="108"/>
      <c r="K232" s="108"/>
      <c r="L232" s="108"/>
      <c r="M232" s="108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109"/>
      <c r="BE232" s="109"/>
      <c r="BF232" s="109"/>
      <c r="BG232" s="109"/>
      <c r="BH232" s="109"/>
      <c r="BI232" s="109"/>
      <c r="BJ232" s="109"/>
      <c r="BK232" s="109"/>
      <c r="BL232" s="109"/>
      <c r="BM232" s="109"/>
      <c r="BN232" s="109"/>
      <c r="BO232" s="109"/>
      <c r="BP232" s="109"/>
      <c r="BQ232" s="109"/>
      <c r="BR232" s="109"/>
      <c r="BS232" s="109"/>
      <c r="BT232" s="109"/>
      <c r="BU232" s="109"/>
      <c r="BV232" s="109"/>
      <c r="BW232" s="109"/>
      <c r="BX232" s="109"/>
      <c r="BY232" s="109"/>
      <c r="BZ232" s="109"/>
      <c r="CA232" s="109"/>
      <c r="CB232" s="109"/>
      <c r="CC232" s="109"/>
      <c r="CD232" s="109"/>
      <c r="CE232" s="109"/>
      <c r="CF232" s="109"/>
      <c r="CG232" s="109"/>
      <c r="CH232" s="109"/>
      <c r="CI232" s="109"/>
      <c r="CJ232" s="109"/>
      <c r="CK232" s="109"/>
      <c r="CL232" s="109"/>
      <c r="CM232" s="109"/>
      <c r="CN232" s="109"/>
      <c r="CO232" s="109"/>
      <c r="CP232" s="109"/>
      <c r="CQ232" s="109"/>
      <c r="CR232" s="109"/>
      <c r="CS232" s="109"/>
      <c r="CT232" s="109"/>
      <c r="CU232" s="109"/>
      <c r="CV232" s="109"/>
      <c r="CW232" s="109"/>
      <c r="CX232" s="109"/>
      <c r="CY232" s="109"/>
      <c r="CZ232" s="109"/>
      <c r="DA232" s="109"/>
      <c r="DB232" s="109"/>
      <c r="DC232" s="109"/>
      <c r="DD232" s="109"/>
      <c r="DE232" s="109"/>
      <c r="DF232" s="109"/>
      <c r="DG232" s="109"/>
      <c r="DH232" s="109"/>
      <c r="DI232" s="109"/>
      <c r="DJ232" s="109"/>
      <c r="DK232" s="109"/>
      <c r="DL232" s="109"/>
      <c r="DM232" s="109"/>
      <c r="DN232" s="109"/>
      <c r="DO232" s="109"/>
      <c r="DP232" s="109"/>
      <c r="DQ232" s="109"/>
      <c r="DR232" s="109"/>
      <c r="DS232" s="109"/>
      <c r="DT232" s="109"/>
      <c r="DU232" s="109"/>
      <c r="DV232" s="109"/>
      <c r="DW232" s="109"/>
      <c r="DX232" s="109"/>
      <c r="DY232" s="109"/>
      <c r="DZ232" s="109"/>
      <c r="EA232" s="109"/>
      <c r="EB232" s="109"/>
      <c r="EC232" s="109"/>
      <c r="ED232" s="109"/>
      <c r="EE232" s="109"/>
      <c r="EF232" s="109"/>
      <c r="EG232" s="109"/>
      <c r="EH232" s="109"/>
      <c r="EI232" s="109"/>
      <c r="EJ232" s="109"/>
      <c r="EK232" s="109"/>
      <c r="EL232" s="109"/>
      <c r="EM232" s="109"/>
      <c r="EN232" s="109"/>
      <c r="EO232" s="109"/>
      <c r="EP232" s="109"/>
      <c r="EQ232" s="109"/>
      <c r="ER232" s="109"/>
      <c r="ES232" s="109"/>
      <c r="ET232" s="109"/>
      <c r="EU232" s="109"/>
      <c r="EV232" s="109"/>
      <c r="EW232" s="109"/>
      <c r="EX232" s="109"/>
      <c r="EY232" s="109"/>
      <c r="EZ232" s="109"/>
      <c r="FA232" s="109"/>
      <c r="FB232" s="109"/>
      <c r="FC232" s="109"/>
      <c r="FD232" s="109"/>
      <c r="FE232" s="109"/>
      <c r="FF232" s="109"/>
      <c r="FG232" s="109"/>
      <c r="FH232" s="109"/>
      <c r="FI232" s="109"/>
      <c r="FJ232" s="109"/>
      <c r="FK232" s="109"/>
      <c r="FL232" s="109"/>
      <c r="FM232" s="109"/>
      <c r="FN232" s="109"/>
      <c r="FO232" s="109"/>
      <c r="FP232" s="109"/>
      <c r="FQ232" s="109"/>
      <c r="FR232" s="109"/>
      <c r="FS232" s="109"/>
      <c r="FT232" s="109"/>
      <c r="FU232" s="109"/>
      <c r="FV232" s="109"/>
      <c r="FW232" s="109"/>
      <c r="FX232" s="109"/>
      <c r="FY232" s="109"/>
      <c r="FZ232" s="109"/>
      <c r="GA232" s="109"/>
      <c r="GB232" s="109"/>
      <c r="GC232" s="109"/>
      <c r="GD232" s="109"/>
      <c r="GE232" s="109"/>
      <c r="GF232" s="109"/>
      <c r="GG232" s="109"/>
      <c r="GH232" s="109"/>
      <c r="GI232" s="109"/>
      <c r="GJ232" s="109"/>
      <c r="GK232" s="109"/>
      <c r="GL232" s="109"/>
      <c r="GM232" s="109"/>
      <c r="GN232" s="109"/>
      <c r="GO232" s="109"/>
      <c r="GP232" s="109"/>
      <c r="GQ232" s="109"/>
      <c r="GR232" s="109"/>
      <c r="GS232" s="109"/>
      <c r="GT232" s="109"/>
      <c r="GU232" s="109"/>
      <c r="GV232" s="109"/>
      <c r="GW232" s="109"/>
      <c r="GX232" s="109"/>
      <c r="GY232" s="109"/>
      <c r="GZ232" s="109"/>
      <c r="HA232" s="109"/>
      <c r="HB232" s="109"/>
      <c r="HC232" s="109"/>
      <c r="HD232" s="109"/>
      <c r="HE232" s="109"/>
      <c r="HF232" s="109"/>
      <c r="HG232" s="109"/>
      <c r="HH232" s="109"/>
      <c r="HI232" s="109"/>
      <c r="HJ232" s="109"/>
      <c r="HK232" s="109"/>
      <c r="HL232" s="109"/>
      <c r="HM232" s="109"/>
      <c r="HN232" s="109"/>
      <c r="HO232" s="109"/>
      <c r="HP232" s="109"/>
      <c r="HQ232" s="109"/>
      <c r="HR232" s="109"/>
      <c r="HS232" s="109"/>
      <c r="HT232" s="109"/>
      <c r="HU232" s="109"/>
      <c r="HV232" s="109"/>
      <c r="HW232" s="109"/>
      <c r="HX232" s="109"/>
      <c r="HY232" s="109"/>
      <c r="HZ232" s="109"/>
      <c r="IA232" s="109"/>
      <c r="IB232" s="109"/>
      <c r="IC232" s="109"/>
      <c r="ID232" s="109"/>
      <c r="IE232" s="109"/>
      <c r="IF232" s="109"/>
      <c r="IG232" s="109"/>
      <c r="IH232" s="109"/>
      <c r="II232" s="109"/>
      <c r="IJ232" s="109"/>
      <c r="IK232" s="109"/>
      <c r="IL232" s="109"/>
      <c r="IM232" s="109"/>
      <c r="IN232" s="109"/>
      <c r="IO232" s="109"/>
      <c r="IP232" s="109"/>
      <c r="IQ232" s="109"/>
      <c r="IR232" s="109"/>
      <c r="IS232" s="109"/>
      <c r="IT232" s="109"/>
      <c r="IU232" s="109"/>
      <c r="IV232" s="109"/>
      <c r="IW232" s="109"/>
      <c r="IX232" s="109"/>
      <c r="IY232" s="109"/>
      <c r="IZ232" s="109"/>
      <c r="JA232" s="109"/>
      <c r="JB232" s="109"/>
      <c r="JC232" s="109"/>
      <c r="JD232" s="109"/>
      <c r="JE232" s="109"/>
      <c r="JF232" s="109"/>
      <c r="JG232" s="109"/>
      <c r="JH232" s="109"/>
      <c r="JI232" s="109"/>
      <c r="JJ232" s="109"/>
      <c r="JK232" s="109"/>
      <c r="JL232" s="109"/>
      <c r="JM232" s="109"/>
      <c r="JN232" s="109"/>
      <c r="JO232" s="109"/>
      <c r="JP232" s="109"/>
      <c r="JQ232" s="109"/>
      <c r="JR232" s="109"/>
      <c r="JS232" s="109"/>
      <c r="JT232" s="109"/>
      <c r="JU232" s="109"/>
      <c r="JV232" s="109"/>
      <c r="JW232" s="109"/>
      <c r="JX232" s="109"/>
      <c r="JY232" s="109"/>
      <c r="JZ232" s="109"/>
      <c r="KA232" s="109"/>
      <c r="KB232" s="109"/>
      <c r="KC232" s="109"/>
      <c r="KD232" s="109"/>
      <c r="KE232" s="109"/>
      <c r="KF232" s="109"/>
      <c r="KG232" s="109"/>
      <c r="KH232" s="109"/>
      <c r="KI232" s="109"/>
      <c r="KJ232" s="109"/>
      <c r="KK232" s="109"/>
      <c r="KL232" s="109"/>
      <c r="KM232" s="109"/>
      <c r="KN232" s="109"/>
      <c r="KO232" s="109"/>
      <c r="KP232" s="109"/>
      <c r="KQ232" s="109"/>
      <c r="KR232" s="109"/>
      <c r="KS232" s="109"/>
      <c r="KT232" s="109"/>
      <c r="KU232" s="109"/>
      <c r="KV232" s="109"/>
      <c r="KW232" s="109"/>
      <c r="KX232" s="109"/>
      <c r="KY232" s="109"/>
      <c r="KZ232" s="109"/>
      <c r="LA232" s="109"/>
      <c r="LB232" s="109"/>
      <c r="LC232" s="109"/>
      <c r="LD232" s="109"/>
      <c r="LE232" s="109"/>
      <c r="LF232" s="109"/>
      <c r="LG232" s="109"/>
      <c r="LH232" s="109"/>
      <c r="LI232" s="109"/>
      <c r="LJ232" s="109"/>
      <c r="LK232" s="109"/>
      <c r="LL232" s="109"/>
      <c r="LM232" s="109"/>
      <c r="LN232" s="109"/>
      <c r="LO232" s="109"/>
      <c r="LP232" s="109"/>
      <c r="LQ232" s="109"/>
      <c r="LR232" s="109"/>
      <c r="LS232" s="109"/>
      <c r="LT232" s="109"/>
      <c r="LU232" s="109"/>
      <c r="LV232" s="109"/>
      <c r="LW232" s="109"/>
      <c r="LX232" s="109"/>
      <c r="LY232" s="109"/>
      <c r="LZ232" s="109"/>
      <c r="MA232" s="109"/>
      <c r="MB232" s="109"/>
      <c r="MC232" s="109"/>
      <c r="MD232" s="109"/>
      <c r="ME232" s="109"/>
      <c r="MF232" s="109"/>
      <c r="MG232" s="109"/>
      <c r="MH232" s="109"/>
      <c r="MI232" s="109"/>
      <c r="MJ232" s="109"/>
      <c r="MK232" s="109"/>
      <c r="ML232" s="109"/>
      <c r="MM232" s="109"/>
      <c r="MN232" s="109"/>
      <c r="MO232" s="109"/>
      <c r="MP232" s="109"/>
      <c r="MQ232" s="109"/>
      <c r="MR232" s="109"/>
      <c r="MS232" s="109"/>
      <c r="MT232" s="109"/>
      <c r="MU232" s="109"/>
      <c r="MV232" s="109"/>
      <c r="MW232" s="109"/>
      <c r="MX232" s="109"/>
      <c r="MY232" s="109"/>
      <c r="MZ232" s="109"/>
      <c r="NA232" s="109"/>
      <c r="NB232" s="109"/>
      <c r="NC232" s="109"/>
      <c r="ND232" s="109"/>
      <c r="NE232" s="109"/>
      <c r="NF232" s="109"/>
      <c r="NG232" s="109"/>
      <c r="NH232" s="109"/>
      <c r="NI232" s="109"/>
      <c r="NJ232" s="109"/>
      <c r="NK232" s="109"/>
      <c r="NL232" s="109"/>
      <c r="NM232" s="109"/>
      <c r="NN232" s="109"/>
      <c r="NO232" s="109"/>
      <c r="NP232" s="109"/>
      <c r="NQ232" s="109"/>
      <c r="NR232" s="109"/>
      <c r="NS232" s="109"/>
      <c r="NT232" s="109"/>
      <c r="NU232" s="109"/>
      <c r="NV232" s="109"/>
      <c r="NW232" s="109"/>
      <c r="NX232" s="109"/>
      <c r="NY232" s="109"/>
      <c r="NZ232" s="109"/>
      <c r="OA232" s="109">
        <v>5</v>
      </c>
      <c r="OB232" s="109"/>
      <c r="OC232" s="109"/>
      <c r="OD232" s="109"/>
      <c r="OE232" s="109"/>
      <c r="OF232" s="109"/>
      <c r="OG232" s="109"/>
      <c r="OH232" s="109"/>
      <c r="OI232" s="109"/>
      <c r="OJ232" s="109"/>
      <c r="OK232" s="109"/>
      <c r="OL232" s="109"/>
      <c r="OM232" s="109"/>
      <c r="ON232" s="109"/>
      <c r="OO232" s="109"/>
      <c r="OP232" s="109"/>
      <c r="OQ232" s="109"/>
      <c r="OR232" s="109"/>
      <c r="OS232" s="109"/>
      <c r="OT232" s="109"/>
      <c r="OU232" s="109"/>
      <c r="OV232" s="109"/>
      <c r="OW232" s="109"/>
      <c r="OX232" s="109"/>
      <c r="OY232" s="109"/>
      <c r="OZ232" s="109"/>
      <c r="PA232" s="109"/>
      <c r="PB232" s="109"/>
      <c r="PC232" s="109"/>
      <c r="PD232" s="109"/>
      <c r="PE232" s="109"/>
      <c r="PF232" s="109"/>
      <c r="PG232" s="109"/>
      <c r="PH232" s="109"/>
      <c r="PI232" s="109"/>
      <c r="PJ232" s="109"/>
      <c r="PK232" s="109"/>
      <c r="PL232" s="109"/>
      <c r="PM232" s="109"/>
      <c r="PN232" s="109"/>
      <c r="PO232" s="109"/>
      <c r="PP232" s="109"/>
      <c r="PQ232" s="109"/>
      <c r="PR232" s="109"/>
      <c r="PS232" s="109"/>
      <c r="PT232" s="109"/>
      <c r="PU232" s="109"/>
      <c r="PV232" s="109"/>
      <c r="PW232" s="109"/>
      <c r="PX232" s="109"/>
      <c r="PY232" s="109"/>
      <c r="PZ232" s="109"/>
      <c r="QA232" s="109"/>
      <c r="QB232" s="109"/>
      <c r="QC232" s="109"/>
      <c r="QD232" s="109"/>
      <c r="QE232" s="109"/>
      <c r="QF232" s="109"/>
      <c r="QG232" s="109"/>
      <c r="QH232" s="109"/>
      <c r="QI232" s="109"/>
      <c r="QJ232" s="109"/>
      <c r="QK232" s="23">
        <f t="shared" si="4"/>
        <v>5</v>
      </c>
      <c r="QL232" s="125"/>
      <c r="QM232" s="125"/>
      <c r="QN232" s="125"/>
      <c r="QO232" s="125">
        <v>169.68</v>
      </c>
      <c r="QP232" s="125"/>
      <c r="QQ232" s="125"/>
      <c r="QR232" s="125"/>
      <c r="QS232" s="130"/>
    </row>
    <row r="233" spans="1:461" s="5" customFormat="1" ht="12.75" customHeight="1" x14ac:dyDescent="0.2">
      <c r="A233" s="52">
        <v>44677</v>
      </c>
      <c r="B233" s="98" t="s">
        <v>251</v>
      </c>
      <c r="C233" s="107"/>
      <c r="D233" s="107"/>
      <c r="E233" s="108"/>
      <c r="F233" s="108"/>
      <c r="G233" s="108"/>
      <c r="H233" s="108"/>
      <c r="I233" s="108"/>
      <c r="J233" s="108"/>
      <c r="K233" s="108"/>
      <c r="L233" s="108"/>
      <c r="M233" s="108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109"/>
      <c r="BE233" s="109"/>
      <c r="BF233" s="109"/>
      <c r="BG233" s="109"/>
      <c r="BH233" s="109"/>
      <c r="BI233" s="109"/>
      <c r="BJ233" s="109"/>
      <c r="BK233" s="109"/>
      <c r="BL233" s="109"/>
      <c r="BM233" s="109"/>
      <c r="BN233" s="109"/>
      <c r="BO233" s="109"/>
      <c r="BP233" s="109"/>
      <c r="BQ233" s="109"/>
      <c r="BR233" s="109"/>
      <c r="BS233" s="109"/>
      <c r="BT233" s="109"/>
      <c r="BU233" s="109"/>
      <c r="BV233" s="109"/>
      <c r="BW233" s="109"/>
      <c r="BX233" s="109"/>
      <c r="BY233" s="109"/>
      <c r="BZ233" s="109"/>
      <c r="CA233" s="109"/>
      <c r="CB233" s="109"/>
      <c r="CC233" s="109"/>
      <c r="CD233" s="109"/>
      <c r="CE233" s="109"/>
      <c r="CF233" s="109"/>
      <c r="CG233" s="109"/>
      <c r="CH233" s="109"/>
      <c r="CI233" s="109"/>
      <c r="CJ233" s="109"/>
      <c r="CK233" s="109"/>
      <c r="CL233" s="109"/>
      <c r="CM233" s="109"/>
      <c r="CN233" s="109"/>
      <c r="CO233" s="109"/>
      <c r="CP233" s="109"/>
      <c r="CQ233" s="109"/>
      <c r="CR233" s="109"/>
      <c r="CS233" s="109"/>
      <c r="CT233" s="109"/>
      <c r="CU233" s="109"/>
      <c r="CV233" s="109"/>
      <c r="CW233" s="109"/>
      <c r="CX233" s="109"/>
      <c r="CY233" s="109"/>
      <c r="CZ233" s="109"/>
      <c r="DA233" s="109"/>
      <c r="DB233" s="109"/>
      <c r="DC233" s="109"/>
      <c r="DD233" s="109"/>
      <c r="DE233" s="109"/>
      <c r="DF233" s="109"/>
      <c r="DG233" s="109"/>
      <c r="DH233" s="109"/>
      <c r="DI233" s="109"/>
      <c r="DJ233" s="109"/>
      <c r="DK233" s="109"/>
      <c r="DL233" s="109"/>
      <c r="DM233" s="109"/>
      <c r="DN233" s="109"/>
      <c r="DO233" s="109"/>
      <c r="DP233" s="109"/>
      <c r="DQ233" s="109"/>
      <c r="DR233" s="109"/>
      <c r="DS233" s="109"/>
      <c r="DT233" s="109"/>
      <c r="DU233" s="109"/>
      <c r="DV233" s="109"/>
      <c r="DW233" s="109"/>
      <c r="DX233" s="109"/>
      <c r="DY233" s="109"/>
      <c r="DZ233" s="109"/>
      <c r="EA233" s="109"/>
      <c r="EB233" s="109"/>
      <c r="EC233" s="109"/>
      <c r="ED233" s="109"/>
      <c r="EE233" s="109"/>
      <c r="EF233" s="109"/>
      <c r="EG233" s="109"/>
      <c r="EH233" s="109"/>
      <c r="EI233" s="109"/>
      <c r="EJ233" s="109"/>
      <c r="EK233" s="109"/>
      <c r="EL233" s="109"/>
      <c r="EM233" s="109"/>
      <c r="EN233" s="109"/>
      <c r="EO233" s="109"/>
      <c r="EP233" s="109"/>
      <c r="EQ233" s="109"/>
      <c r="ER233" s="109"/>
      <c r="ES233" s="109"/>
      <c r="ET233" s="109"/>
      <c r="EU233" s="109"/>
      <c r="EV233" s="109"/>
      <c r="EW233" s="109"/>
      <c r="EX233" s="109"/>
      <c r="EY233" s="109"/>
      <c r="EZ233" s="109"/>
      <c r="FA233" s="109"/>
      <c r="FB233" s="109"/>
      <c r="FC233" s="109"/>
      <c r="FD233" s="109"/>
      <c r="FE233" s="109"/>
      <c r="FF233" s="109"/>
      <c r="FG233" s="109"/>
      <c r="FH233" s="109"/>
      <c r="FI233" s="109"/>
      <c r="FJ233" s="109"/>
      <c r="FK233" s="109"/>
      <c r="FL233" s="109"/>
      <c r="FM233" s="109"/>
      <c r="FN233" s="109"/>
      <c r="FO233" s="109"/>
      <c r="FP233" s="109"/>
      <c r="FQ233" s="109"/>
      <c r="FR233" s="109"/>
      <c r="FS233" s="109"/>
      <c r="FT233" s="109"/>
      <c r="FU233" s="109"/>
      <c r="FV233" s="109"/>
      <c r="FW233" s="109"/>
      <c r="FX233" s="109"/>
      <c r="FY233" s="109"/>
      <c r="FZ233" s="109"/>
      <c r="GA233" s="109"/>
      <c r="GB233" s="109"/>
      <c r="GC233" s="109"/>
      <c r="GD233" s="109"/>
      <c r="GE233" s="109"/>
      <c r="GF233" s="109"/>
      <c r="GG233" s="109">
        <v>2</v>
      </c>
      <c r="GH233" s="109"/>
      <c r="GI233" s="109"/>
      <c r="GJ233" s="109"/>
      <c r="GK233" s="109"/>
      <c r="GL233" s="109"/>
      <c r="GM233" s="109"/>
      <c r="GN233" s="109"/>
      <c r="GO233" s="109"/>
      <c r="GP233" s="109"/>
      <c r="GQ233" s="109"/>
      <c r="GR233" s="109"/>
      <c r="GS233" s="109"/>
      <c r="GT233" s="109"/>
      <c r="GU233" s="109"/>
      <c r="GV233" s="109"/>
      <c r="GW233" s="109"/>
      <c r="GX233" s="109"/>
      <c r="GY233" s="109"/>
      <c r="GZ233" s="109"/>
      <c r="HA233" s="109"/>
      <c r="HB233" s="109"/>
      <c r="HC233" s="109"/>
      <c r="HD233" s="109"/>
      <c r="HE233" s="109"/>
      <c r="HF233" s="109"/>
      <c r="HG233" s="109"/>
      <c r="HH233" s="109"/>
      <c r="HI233" s="109"/>
      <c r="HJ233" s="109"/>
      <c r="HK233" s="109"/>
      <c r="HL233" s="109"/>
      <c r="HM233" s="109"/>
      <c r="HN233" s="109"/>
      <c r="HO233" s="109"/>
      <c r="HP233" s="109"/>
      <c r="HQ233" s="109"/>
      <c r="HR233" s="109"/>
      <c r="HS233" s="109"/>
      <c r="HT233" s="109"/>
      <c r="HU233" s="109"/>
      <c r="HV233" s="109">
        <v>1</v>
      </c>
      <c r="HW233" s="109"/>
      <c r="HX233" s="109"/>
      <c r="HY233" s="109"/>
      <c r="HZ233" s="109"/>
      <c r="IA233" s="109"/>
      <c r="IB233" s="109"/>
      <c r="IC233" s="109"/>
      <c r="ID233" s="109"/>
      <c r="IE233" s="109"/>
      <c r="IF233" s="109"/>
      <c r="IG233" s="109"/>
      <c r="IH233" s="109"/>
      <c r="II233" s="109"/>
      <c r="IJ233" s="109"/>
      <c r="IK233" s="109"/>
      <c r="IL233" s="109"/>
      <c r="IM233" s="109"/>
      <c r="IN233" s="109"/>
      <c r="IO233" s="109"/>
      <c r="IP233" s="109"/>
      <c r="IQ233" s="109"/>
      <c r="IR233" s="109"/>
      <c r="IS233" s="109"/>
      <c r="IT233" s="109"/>
      <c r="IU233" s="109"/>
      <c r="IV233" s="109"/>
      <c r="IW233" s="109"/>
      <c r="IX233" s="109"/>
      <c r="IY233" s="109"/>
      <c r="IZ233" s="109"/>
      <c r="JA233" s="109"/>
      <c r="JB233" s="109"/>
      <c r="JC233" s="109"/>
      <c r="JD233" s="109"/>
      <c r="JE233" s="109"/>
      <c r="JF233" s="109"/>
      <c r="JG233" s="109"/>
      <c r="JH233" s="109"/>
      <c r="JI233" s="109"/>
      <c r="JJ233" s="109"/>
      <c r="JK233" s="109"/>
      <c r="JL233" s="109"/>
      <c r="JM233" s="109"/>
      <c r="JN233" s="109"/>
      <c r="JO233" s="109"/>
      <c r="JP233" s="109"/>
      <c r="JQ233" s="109"/>
      <c r="JR233" s="109"/>
      <c r="JS233" s="109"/>
      <c r="JT233" s="109"/>
      <c r="JU233" s="109"/>
      <c r="JV233" s="109"/>
      <c r="JW233" s="109"/>
      <c r="JX233" s="109"/>
      <c r="JY233" s="109"/>
      <c r="JZ233" s="109"/>
      <c r="KA233" s="109"/>
      <c r="KB233" s="109"/>
      <c r="KC233" s="109"/>
      <c r="KD233" s="109"/>
      <c r="KE233" s="109"/>
      <c r="KF233" s="109"/>
      <c r="KG233" s="109"/>
      <c r="KH233" s="109"/>
      <c r="KI233" s="109"/>
      <c r="KJ233" s="109"/>
      <c r="KK233" s="109"/>
      <c r="KL233" s="109"/>
      <c r="KM233" s="109"/>
      <c r="KN233" s="109"/>
      <c r="KO233" s="109"/>
      <c r="KP233" s="109"/>
      <c r="KQ233" s="109"/>
      <c r="KR233" s="109"/>
      <c r="KS233" s="109"/>
      <c r="KT233" s="109"/>
      <c r="KU233" s="109"/>
      <c r="KV233" s="109"/>
      <c r="KW233" s="109"/>
      <c r="KX233" s="109"/>
      <c r="KY233" s="109"/>
      <c r="KZ233" s="109"/>
      <c r="LA233" s="109"/>
      <c r="LB233" s="109"/>
      <c r="LC233" s="109"/>
      <c r="LD233" s="109"/>
      <c r="LE233" s="109"/>
      <c r="LF233" s="109"/>
      <c r="LG233" s="109"/>
      <c r="LH233" s="109"/>
      <c r="LI233" s="109"/>
      <c r="LJ233" s="109"/>
      <c r="LK233" s="109"/>
      <c r="LL233" s="109"/>
      <c r="LM233" s="109"/>
      <c r="LN233" s="109"/>
      <c r="LO233" s="109"/>
      <c r="LP233" s="109"/>
      <c r="LQ233" s="109"/>
      <c r="LR233" s="109"/>
      <c r="LS233" s="109"/>
      <c r="LT233" s="109"/>
      <c r="LU233" s="109"/>
      <c r="LV233" s="109"/>
      <c r="LW233" s="109"/>
      <c r="LX233" s="109"/>
      <c r="LY233" s="109"/>
      <c r="LZ233" s="109"/>
      <c r="MA233" s="109"/>
      <c r="MB233" s="109"/>
      <c r="MC233" s="109"/>
      <c r="MD233" s="109"/>
      <c r="ME233" s="109"/>
      <c r="MF233" s="109"/>
      <c r="MG233" s="109"/>
      <c r="MH233" s="109"/>
      <c r="MI233" s="109"/>
      <c r="MJ233" s="109"/>
      <c r="MK233" s="109"/>
      <c r="ML233" s="109"/>
      <c r="MM233" s="109"/>
      <c r="MN233" s="109"/>
      <c r="MO233" s="109"/>
      <c r="MP233" s="109"/>
      <c r="MQ233" s="109"/>
      <c r="MR233" s="109"/>
      <c r="MS233" s="109"/>
      <c r="MT233" s="109"/>
      <c r="MU233" s="109"/>
      <c r="MV233" s="109"/>
      <c r="MW233" s="109"/>
      <c r="MX233" s="109"/>
      <c r="MY233" s="109"/>
      <c r="MZ233" s="109"/>
      <c r="NA233" s="109"/>
      <c r="NB233" s="109"/>
      <c r="NC233" s="109"/>
      <c r="ND233" s="109"/>
      <c r="NE233" s="109"/>
      <c r="NF233" s="109"/>
      <c r="NG233" s="109"/>
      <c r="NH233" s="109"/>
      <c r="NI233" s="109"/>
      <c r="NJ233" s="109"/>
      <c r="NK233" s="109"/>
      <c r="NL233" s="109"/>
      <c r="NM233" s="109"/>
      <c r="NN233" s="109"/>
      <c r="NO233" s="109"/>
      <c r="NP233" s="109"/>
      <c r="NQ233" s="109"/>
      <c r="NR233" s="109"/>
      <c r="NS233" s="109"/>
      <c r="NT233" s="109"/>
      <c r="NU233" s="109"/>
      <c r="NV233" s="109"/>
      <c r="NW233" s="109"/>
      <c r="NX233" s="109"/>
      <c r="NY233" s="109"/>
      <c r="NZ233" s="109"/>
      <c r="OA233" s="109"/>
      <c r="OB233" s="109"/>
      <c r="OC233" s="109"/>
      <c r="OD233" s="109"/>
      <c r="OE233" s="109"/>
      <c r="OF233" s="109"/>
      <c r="OG233" s="109"/>
      <c r="OH233" s="109"/>
      <c r="OI233" s="109"/>
      <c r="OJ233" s="109"/>
      <c r="OK233" s="109"/>
      <c r="OL233" s="109"/>
      <c r="OM233" s="109"/>
      <c r="ON233" s="109"/>
      <c r="OO233" s="109"/>
      <c r="OP233" s="109"/>
      <c r="OQ233" s="109"/>
      <c r="OR233" s="109"/>
      <c r="OS233" s="109"/>
      <c r="OT233" s="109"/>
      <c r="OU233" s="109"/>
      <c r="OV233" s="109"/>
      <c r="OW233" s="109"/>
      <c r="OX233" s="109"/>
      <c r="OY233" s="109"/>
      <c r="OZ233" s="109"/>
      <c r="PA233" s="109"/>
      <c r="PB233" s="109">
        <v>1.1000000000000001</v>
      </c>
      <c r="PC233" s="109"/>
      <c r="PD233" s="109"/>
      <c r="PE233" s="109"/>
      <c r="PF233" s="109"/>
      <c r="PG233" s="109"/>
      <c r="PH233" s="109"/>
      <c r="PI233" s="109"/>
      <c r="PJ233" s="109"/>
      <c r="PK233" s="109"/>
      <c r="PL233" s="109"/>
      <c r="PM233" s="109"/>
      <c r="PN233" s="109"/>
      <c r="PO233" s="109"/>
      <c r="PP233" s="109"/>
      <c r="PQ233" s="109"/>
      <c r="PR233" s="109"/>
      <c r="PS233" s="109"/>
      <c r="PT233" s="109"/>
      <c r="PU233" s="109"/>
      <c r="PV233" s="109"/>
      <c r="PW233" s="109"/>
      <c r="PX233" s="109"/>
      <c r="PY233" s="109"/>
      <c r="PZ233" s="109"/>
      <c r="QA233" s="109"/>
      <c r="QB233" s="109"/>
      <c r="QC233" s="109"/>
      <c r="QD233" s="109"/>
      <c r="QE233" s="109"/>
      <c r="QF233" s="109"/>
      <c r="QG233" s="109"/>
      <c r="QH233" s="109"/>
      <c r="QI233" s="109"/>
      <c r="QJ233" s="109"/>
      <c r="QK233" s="23">
        <f t="shared" si="4"/>
        <v>4.0999999999999996</v>
      </c>
      <c r="QL233" s="125"/>
      <c r="QM233" s="125"/>
      <c r="QN233" s="125"/>
      <c r="QO233" s="125">
        <v>185.78</v>
      </c>
      <c r="QP233" s="125"/>
      <c r="QQ233" s="125"/>
      <c r="QR233" s="125"/>
      <c r="QS233" s="130"/>
    </row>
    <row r="234" spans="1:461" s="5" customFormat="1" ht="12.75" customHeight="1" x14ac:dyDescent="0.2">
      <c r="A234" s="52">
        <v>44677</v>
      </c>
      <c r="B234" s="90" t="s">
        <v>463</v>
      </c>
      <c r="C234" s="107"/>
      <c r="D234" s="107"/>
      <c r="E234" s="108"/>
      <c r="F234" s="108"/>
      <c r="G234" s="108"/>
      <c r="H234" s="108"/>
      <c r="I234" s="108"/>
      <c r="J234" s="108"/>
      <c r="K234" s="108"/>
      <c r="L234" s="108"/>
      <c r="M234" s="108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109"/>
      <c r="BE234" s="109"/>
      <c r="BF234" s="109"/>
      <c r="BG234" s="109"/>
      <c r="BH234" s="109"/>
      <c r="BI234" s="109"/>
      <c r="BJ234" s="109"/>
      <c r="BK234" s="109"/>
      <c r="BL234" s="109"/>
      <c r="BM234" s="109"/>
      <c r="BN234" s="109"/>
      <c r="BO234" s="109"/>
      <c r="BP234" s="109"/>
      <c r="BQ234" s="109"/>
      <c r="BR234" s="109"/>
      <c r="BS234" s="109"/>
      <c r="BT234" s="109"/>
      <c r="BU234" s="109"/>
      <c r="BV234" s="109"/>
      <c r="BW234" s="109"/>
      <c r="BX234" s="109"/>
      <c r="BY234" s="109"/>
      <c r="BZ234" s="109"/>
      <c r="CA234" s="109"/>
      <c r="CB234" s="109"/>
      <c r="CC234" s="109"/>
      <c r="CD234" s="109"/>
      <c r="CE234" s="109"/>
      <c r="CF234" s="109"/>
      <c r="CG234" s="109"/>
      <c r="CH234" s="109"/>
      <c r="CI234" s="109"/>
      <c r="CJ234" s="109"/>
      <c r="CK234" s="109"/>
      <c r="CL234" s="109"/>
      <c r="CM234" s="109"/>
      <c r="CN234" s="109"/>
      <c r="CO234" s="109"/>
      <c r="CP234" s="109"/>
      <c r="CQ234" s="109"/>
      <c r="CR234" s="109"/>
      <c r="CS234" s="109"/>
      <c r="CT234" s="109"/>
      <c r="CU234" s="109"/>
      <c r="CV234" s="109"/>
      <c r="CW234" s="109"/>
      <c r="CX234" s="109"/>
      <c r="CY234" s="109"/>
      <c r="CZ234" s="109"/>
      <c r="DA234" s="109"/>
      <c r="DB234" s="109"/>
      <c r="DC234" s="109"/>
      <c r="DD234" s="109"/>
      <c r="DE234" s="109"/>
      <c r="DF234" s="109"/>
      <c r="DG234" s="109"/>
      <c r="DH234" s="109"/>
      <c r="DI234" s="109"/>
      <c r="DJ234" s="109"/>
      <c r="DK234" s="109"/>
      <c r="DL234" s="109"/>
      <c r="DM234" s="109"/>
      <c r="DN234" s="109"/>
      <c r="DO234" s="109"/>
      <c r="DP234" s="109"/>
      <c r="DQ234" s="109"/>
      <c r="DR234" s="109"/>
      <c r="DS234" s="109"/>
      <c r="DT234" s="109"/>
      <c r="DU234" s="109"/>
      <c r="DV234" s="109"/>
      <c r="DW234" s="109"/>
      <c r="DX234" s="109"/>
      <c r="DY234" s="109"/>
      <c r="DZ234" s="109"/>
      <c r="EA234" s="109"/>
      <c r="EB234" s="109"/>
      <c r="EC234" s="109"/>
      <c r="ED234" s="109"/>
      <c r="EE234" s="109"/>
      <c r="EF234" s="109"/>
      <c r="EG234" s="109"/>
      <c r="EH234" s="109"/>
      <c r="EI234" s="109"/>
      <c r="EJ234" s="109"/>
      <c r="EK234" s="109"/>
      <c r="EL234" s="109"/>
      <c r="EM234" s="109"/>
      <c r="EN234" s="109"/>
      <c r="EO234" s="109"/>
      <c r="EP234" s="109"/>
      <c r="EQ234" s="109"/>
      <c r="ER234" s="109"/>
      <c r="ES234" s="109"/>
      <c r="ET234" s="109"/>
      <c r="EU234" s="109"/>
      <c r="EV234" s="109"/>
      <c r="EW234" s="109"/>
      <c r="EX234" s="109"/>
      <c r="EY234" s="109"/>
      <c r="EZ234" s="109"/>
      <c r="FA234" s="109"/>
      <c r="FB234" s="109"/>
      <c r="FC234" s="109"/>
      <c r="FD234" s="109"/>
      <c r="FE234" s="109"/>
      <c r="FF234" s="109"/>
      <c r="FG234" s="109"/>
      <c r="FH234" s="109"/>
      <c r="FI234" s="109"/>
      <c r="FJ234" s="109"/>
      <c r="FK234" s="109"/>
      <c r="FL234" s="109"/>
      <c r="FM234" s="109"/>
      <c r="FN234" s="109"/>
      <c r="FO234" s="109"/>
      <c r="FP234" s="109"/>
      <c r="FQ234" s="109"/>
      <c r="FR234" s="109"/>
      <c r="FS234" s="109"/>
      <c r="FT234" s="109"/>
      <c r="FU234" s="109"/>
      <c r="FV234" s="109"/>
      <c r="FW234" s="109"/>
      <c r="FX234" s="109"/>
      <c r="FY234" s="109"/>
      <c r="FZ234" s="109"/>
      <c r="GA234" s="109"/>
      <c r="GB234" s="109"/>
      <c r="GC234" s="109"/>
      <c r="GD234" s="109"/>
      <c r="GE234" s="109"/>
      <c r="GF234" s="109"/>
      <c r="GG234" s="109"/>
      <c r="GH234" s="109"/>
      <c r="GI234" s="109"/>
      <c r="GJ234" s="109"/>
      <c r="GK234" s="109"/>
      <c r="GL234" s="109"/>
      <c r="GM234" s="109"/>
      <c r="GN234" s="109">
        <v>10</v>
      </c>
      <c r="GO234" s="109"/>
      <c r="GP234" s="109"/>
      <c r="GQ234" s="109"/>
      <c r="GR234" s="109"/>
      <c r="GS234" s="109"/>
      <c r="GT234" s="109"/>
      <c r="GU234" s="109"/>
      <c r="GV234" s="109"/>
      <c r="GW234" s="109"/>
      <c r="GX234" s="109"/>
      <c r="GY234" s="109"/>
      <c r="GZ234" s="109"/>
      <c r="HA234" s="109"/>
      <c r="HB234" s="109"/>
      <c r="HC234" s="109"/>
      <c r="HD234" s="109"/>
      <c r="HE234" s="109"/>
      <c r="HF234" s="109"/>
      <c r="HG234" s="109">
        <v>80</v>
      </c>
      <c r="HH234" s="109"/>
      <c r="HI234" s="109"/>
      <c r="HJ234" s="109"/>
      <c r="HK234" s="109"/>
      <c r="HL234" s="109"/>
      <c r="HM234" s="109"/>
      <c r="HN234" s="109"/>
      <c r="HO234" s="109"/>
      <c r="HP234" s="109"/>
      <c r="HQ234" s="109">
        <v>18</v>
      </c>
      <c r="HR234" s="109"/>
      <c r="HS234" s="109"/>
      <c r="HT234" s="109"/>
      <c r="HU234" s="109"/>
      <c r="HV234" s="109"/>
      <c r="HW234" s="109"/>
      <c r="HX234" s="109"/>
      <c r="HY234" s="109"/>
      <c r="HZ234" s="109"/>
      <c r="IA234" s="109"/>
      <c r="IB234" s="109"/>
      <c r="IC234" s="109"/>
      <c r="ID234" s="109"/>
      <c r="IE234" s="109"/>
      <c r="IF234" s="109"/>
      <c r="IG234" s="109"/>
      <c r="IH234" s="109"/>
      <c r="II234" s="109"/>
      <c r="IJ234" s="109"/>
      <c r="IK234" s="109"/>
      <c r="IL234" s="109"/>
      <c r="IM234" s="109"/>
      <c r="IN234" s="109"/>
      <c r="IO234" s="109"/>
      <c r="IP234" s="109"/>
      <c r="IQ234" s="109"/>
      <c r="IR234" s="109"/>
      <c r="IS234" s="109"/>
      <c r="IT234" s="109"/>
      <c r="IU234" s="109"/>
      <c r="IV234" s="109"/>
      <c r="IW234" s="109"/>
      <c r="IX234" s="109"/>
      <c r="IY234" s="109"/>
      <c r="IZ234" s="109"/>
      <c r="JA234" s="109"/>
      <c r="JB234" s="109"/>
      <c r="JC234" s="109"/>
      <c r="JD234" s="109"/>
      <c r="JE234" s="109"/>
      <c r="JF234" s="109"/>
      <c r="JG234" s="109"/>
      <c r="JH234" s="109"/>
      <c r="JI234" s="109"/>
      <c r="JJ234" s="109"/>
      <c r="JK234" s="109"/>
      <c r="JL234" s="109"/>
      <c r="JM234" s="109"/>
      <c r="JN234" s="109"/>
      <c r="JO234" s="109"/>
      <c r="JP234" s="109"/>
      <c r="JQ234" s="109"/>
      <c r="JR234" s="109"/>
      <c r="JS234" s="109"/>
      <c r="JT234" s="109"/>
      <c r="JU234" s="109"/>
      <c r="JV234" s="109"/>
      <c r="JW234" s="109"/>
      <c r="JX234" s="109"/>
      <c r="JY234" s="109"/>
      <c r="JZ234" s="109"/>
      <c r="KA234" s="109"/>
      <c r="KB234" s="109"/>
      <c r="KC234" s="109"/>
      <c r="KD234" s="109"/>
      <c r="KE234" s="109"/>
      <c r="KF234" s="109"/>
      <c r="KG234" s="109"/>
      <c r="KH234" s="109"/>
      <c r="KI234" s="109"/>
      <c r="KJ234" s="109"/>
      <c r="KK234" s="109"/>
      <c r="KL234" s="109"/>
      <c r="KM234" s="109"/>
      <c r="KN234" s="109"/>
      <c r="KO234" s="109"/>
      <c r="KP234" s="109"/>
      <c r="KQ234" s="109"/>
      <c r="KR234" s="109"/>
      <c r="KS234" s="109"/>
      <c r="KT234" s="109">
        <v>60</v>
      </c>
      <c r="KU234" s="109"/>
      <c r="KV234" s="109"/>
      <c r="KW234" s="109"/>
      <c r="KX234" s="109"/>
      <c r="KY234" s="109"/>
      <c r="KZ234" s="109"/>
      <c r="LA234" s="109"/>
      <c r="LB234" s="109"/>
      <c r="LC234" s="109"/>
      <c r="LD234" s="109"/>
      <c r="LE234" s="109"/>
      <c r="LF234" s="109"/>
      <c r="LG234" s="109"/>
      <c r="LH234" s="109"/>
      <c r="LI234" s="109"/>
      <c r="LJ234" s="109"/>
      <c r="LK234" s="109"/>
      <c r="LL234" s="109"/>
      <c r="LM234" s="109"/>
      <c r="LN234" s="109"/>
      <c r="LO234" s="109"/>
      <c r="LP234" s="109"/>
      <c r="LQ234" s="109"/>
      <c r="LR234" s="109"/>
      <c r="LS234" s="109"/>
      <c r="LT234" s="109"/>
      <c r="LU234" s="109"/>
      <c r="LV234" s="109"/>
      <c r="LW234" s="109"/>
      <c r="LX234" s="109"/>
      <c r="LY234" s="109"/>
      <c r="LZ234" s="109"/>
      <c r="MA234" s="109"/>
      <c r="MB234" s="109"/>
      <c r="MC234" s="109"/>
      <c r="MD234" s="109"/>
      <c r="ME234" s="109"/>
      <c r="MF234" s="109"/>
      <c r="MG234" s="109"/>
      <c r="MH234" s="109"/>
      <c r="MI234" s="109"/>
      <c r="MJ234" s="109"/>
      <c r="MK234" s="109"/>
      <c r="ML234" s="109"/>
      <c r="MM234" s="109"/>
      <c r="MN234" s="109"/>
      <c r="MO234" s="109"/>
      <c r="MP234" s="109"/>
      <c r="MQ234" s="109"/>
      <c r="MR234" s="109"/>
      <c r="MS234" s="109"/>
      <c r="MT234" s="109"/>
      <c r="MU234" s="109"/>
      <c r="MV234" s="109"/>
      <c r="MW234" s="109"/>
      <c r="MX234" s="109"/>
      <c r="MY234" s="109"/>
      <c r="MZ234" s="109"/>
      <c r="NA234" s="109"/>
      <c r="NB234" s="109"/>
      <c r="NC234" s="109"/>
      <c r="ND234" s="109"/>
      <c r="NE234" s="109"/>
      <c r="NF234" s="109"/>
      <c r="NG234" s="109"/>
      <c r="NH234" s="109"/>
      <c r="NI234" s="109"/>
      <c r="NJ234" s="109"/>
      <c r="NK234" s="109"/>
      <c r="NL234" s="109"/>
      <c r="NM234" s="109"/>
      <c r="NN234" s="109"/>
      <c r="NO234" s="109"/>
      <c r="NP234" s="109"/>
      <c r="NQ234" s="109"/>
      <c r="NR234" s="109"/>
      <c r="NS234" s="109"/>
      <c r="NT234" s="109"/>
      <c r="NU234" s="109"/>
      <c r="NV234" s="109"/>
      <c r="NW234" s="109"/>
      <c r="NX234" s="109"/>
      <c r="NY234" s="109"/>
      <c r="NZ234" s="109"/>
      <c r="OA234" s="109"/>
      <c r="OB234" s="109"/>
      <c r="OC234" s="109"/>
      <c r="OD234" s="109"/>
      <c r="OE234" s="109"/>
      <c r="OF234" s="109"/>
      <c r="OG234" s="109"/>
      <c r="OH234" s="109"/>
      <c r="OI234" s="109"/>
      <c r="OJ234" s="109"/>
      <c r="OK234" s="109"/>
      <c r="OL234" s="109"/>
      <c r="OM234" s="109"/>
      <c r="ON234" s="109"/>
      <c r="OO234" s="109"/>
      <c r="OP234" s="109"/>
      <c r="OQ234" s="109"/>
      <c r="OR234" s="109"/>
      <c r="OS234" s="109"/>
      <c r="OT234" s="109"/>
      <c r="OU234" s="109"/>
      <c r="OV234" s="109"/>
      <c r="OW234" s="109"/>
      <c r="OX234" s="109"/>
      <c r="OY234" s="109"/>
      <c r="OZ234" s="109"/>
      <c r="PA234" s="109"/>
      <c r="PB234" s="109"/>
      <c r="PC234" s="109"/>
      <c r="PD234" s="109"/>
      <c r="PE234" s="109"/>
      <c r="PF234" s="109"/>
      <c r="PG234" s="109"/>
      <c r="PH234" s="109"/>
      <c r="PI234" s="109"/>
      <c r="PJ234" s="109"/>
      <c r="PK234" s="109"/>
      <c r="PL234" s="109"/>
      <c r="PM234" s="109"/>
      <c r="PN234" s="109"/>
      <c r="PO234" s="109"/>
      <c r="PP234" s="109"/>
      <c r="PQ234" s="109"/>
      <c r="PR234" s="109"/>
      <c r="PS234" s="109"/>
      <c r="PT234" s="109"/>
      <c r="PU234" s="109"/>
      <c r="PV234" s="109"/>
      <c r="PW234" s="109"/>
      <c r="PX234" s="109"/>
      <c r="PY234" s="109"/>
      <c r="PZ234" s="109"/>
      <c r="QA234" s="109"/>
      <c r="QB234" s="109"/>
      <c r="QC234" s="109"/>
      <c r="QD234" s="109"/>
      <c r="QE234" s="109"/>
      <c r="QF234" s="109"/>
      <c r="QG234" s="109"/>
      <c r="QH234" s="109"/>
      <c r="QI234" s="109"/>
      <c r="QJ234" s="109"/>
      <c r="QK234" s="23">
        <f t="shared" si="4"/>
        <v>168</v>
      </c>
      <c r="QL234" s="125"/>
      <c r="QM234" s="125"/>
      <c r="QN234" s="125"/>
      <c r="QO234" s="125">
        <v>11192.62</v>
      </c>
      <c r="QP234" s="125"/>
      <c r="QQ234" s="125"/>
      <c r="QR234" s="125"/>
      <c r="QS234" s="130"/>
    </row>
    <row r="235" spans="1:461" s="5" customFormat="1" ht="12.75" customHeight="1" x14ac:dyDescent="0.2">
      <c r="A235" s="52">
        <v>44677</v>
      </c>
      <c r="B235" s="98" t="s">
        <v>512</v>
      </c>
      <c r="C235" s="107"/>
      <c r="D235" s="107"/>
      <c r="E235" s="108"/>
      <c r="F235" s="108"/>
      <c r="G235" s="108"/>
      <c r="H235" s="108"/>
      <c r="I235" s="108"/>
      <c r="J235" s="108"/>
      <c r="K235" s="108"/>
      <c r="L235" s="108"/>
      <c r="M235" s="108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 s="109"/>
      <c r="BG235" s="109"/>
      <c r="BH235" s="109"/>
      <c r="BI235" s="109"/>
      <c r="BJ235" s="109"/>
      <c r="BK235" s="109"/>
      <c r="BL235" s="109"/>
      <c r="BM235" s="109"/>
      <c r="BN235" s="109"/>
      <c r="BO235" s="109"/>
      <c r="BP235" s="109"/>
      <c r="BQ235" s="109"/>
      <c r="BR235" s="109"/>
      <c r="BS235" s="109"/>
      <c r="BT235" s="109"/>
      <c r="BU235" s="109"/>
      <c r="BV235" s="109"/>
      <c r="BW235" s="109"/>
      <c r="BX235" s="109"/>
      <c r="BY235" s="109"/>
      <c r="BZ235" s="109"/>
      <c r="CA235" s="109"/>
      <c r="CB235" s="109"/>
      <c r="CC235" s="109"/>
      <c r="CD235" s="109"/>
      <c r="CE235" s="109"/>
      <c r="CF235" s="109"/>
      <c r="CG235" s="109"/>
      <c r="CH235" s="109"/>
      <c r="CI235" s="109"/>
      <c r="CJ235" s="109"/>
      <c r="CK235" s="109"/>
      <c r="CL235" s="109"/>
      <c r="CM235" s="109"/>
      <c r="CN235" s="109"/>
      <c r="CO235" s="109"/>
      <c r="CP235" s="109"/>
      <c r="CQ235" s="109"/>
      <c r="CR235" s="109"/>
      <c r="CS235" s="109"/>
      <c r="CT235" s="109"/>
      <c r="CU235" s="109"/>
      <c r="CV235" s="109"/>
      <c r="CW235" s="109"/>
      <c r="CX235" s="109"/>
      <c r="CY235" s="109"/>
      <c r="CZ235" s="109"/>
      <c r="DA235" s="109"/>
      <c r="DB235" s="109"/>
      <c r="DC235" s="109"/>
      <c r="DD235" s="109"/>
      <c r="DE235" s="109"/>
      <c r="DF235" s="109"/>
      <c r="DG235" s="109"/>
      <c r="DH235" s="109"/>
      <c r="DI235" s="109"/>
      <c r="DJ235" s="109"/>
      <c r="DK235" s="109"/>
      <c r="DL235" s="109"/>
      <c r="DM235" s="109"/>
      <c r="DN235" s="109"/>
      <c r="DO235" s="109"/>
      <c r="DP235" s="109"/>
      <c r="DQ235" s="109"/>
      <c r="DR235" s="109"/>
      <c r="DS235" s="109"/>
      <c r="DT235" s="109"/>
      <c r="DU235" s="109"/>
      <c r="DV235" s="109"/>
      <c r="DW235" s="109"/>
      <c r="DX235" s="109"/>
      <c r="DY235" s="109"/>
      <c r="DZ235" s="109"/>
      <c r="EA235" s="109"/>
      <c r="EB235" s="109"/>
      <c r="EC235" s="109"/>
      <c r="ED235" s="109"/>
      <c r="EE235" s="109"/>
      <c r="EF235" s="109"/>
      <c r="EG235" s="109"/>
      <c r="EH235" s="109"/>
      <c r="EI235" s="109"/>
      <c r="EJ235" s="109"/>
      <c r="EK235" s="109"/>
      <c r="EL235" s="109"/>
      <c r="EM235" s="109"/>
      <c r="EN235" s="109"/>
      <c r="EO235" s="109"/>
      <c r="EP235" s="109"/>
      <c r="EQ235" s="109"/>
      <c r="ER235" s="109"/>
      <c r="ES235" s="109"/>
      <c r="ET235" s="109"/>
      <c r="EU235" s="109"/>
      <c r="EV235" s="109"/>
      <c r="EW235" s="109"/>
      <c r="EX235" s="109"/>
      <c r="EY235" s="109"/>
      <c r="EZ235" s="109"/>
      <c r="FA235" s="109"/>
      <c r="FB235" s="109"/>
      <c r="FC235" s="109"/>
      <c r="FD235" s="109"/>
      <c r="FE235" s="109"/>
      <c r="FF235" s="109"/>
      <c r="FG235" s="109"/>
      <c r="FH235" s="109"/>
      <c r="FI235" s="109"/>
      <c r="FJ235" s="109"/>
      <c r="FK235" s="109"/>
      <c r="FL235" s="109"/>
      <c r="FM235" s="109"/>
      <c r="FN235" s="109"/>
      <c r="FO235" s="109"/>
      <c r="FP235" s="109"/>
      <c r="FQ235" s="109"/>
      <c r="FR235" s="109"/>
      <c r="FS235" s="109"/>
      <c r="FT235" s="109"/>
      <c r="FU235" s="109"/>
      <c r="FV235" s="109"/>
      <c r="FW235" s="109"/>
      <c r="FX235" s="109"/>
      <c r="FY235" s="109"/>
      <c r="FZ235" s="109"/>
      <c r="GA235" s="109"/>
      <c r="GB235" s="109"/>
      <c r="GC235" s="109"/>
      <c r="GD235" s="109"/>
      <c r="GE235" s="109"/>
      <c r="GF235" s="109"/>
      <c r="GG235" s="109"/>
      <c r="GH235" s="109"/>
      <c r="GI235" s="109"/>
      <c r="GJ235" s="109"/>
      <c r="GK235" s="109"/>
      <c r="GL235" s="109"/>
      <c r="GM235" s="109"/>
      <c r="GN235" s="109"/>
      <c r="GO235" s="109"/>
      <c r="GP235" s="109"/>
      <c r="GQ235" s="109"/>
      <c r="GR235" s="109"/>
      <c r="GS235" s="109"/>
      <c r="GT235" s="109"/>
      <c r="GU235" s="109"/>
      <c r="GV235" s="109">
        <v>5</v>
      </c>
      <c r="GW235" s="109"/>
      <c r="GX235" s="109"/>
      <c r="GY235" s="109"/>
      <c r="GZ235" s="109"/>
      <c r="HA235" s="109"/>
      <c r="HB235" s="109"/>
      <c r="HC235" s="109"/>
      <c r="HD235" s="109"/>
      <c r="HE235" s="109"/>
      <c r="HF235" s="109"/>
      <c r="HG235" s="109"/>
      <c r="HH235" s="109"/>
      <c r="HI235" s="109"/>
      <c r="HJ235" s="109"/>
      <c r="HK235" s="109"/>
      <c r="HL235" s="109"/>
      <c r="HM235" s="109"/>
      <c r="HN235" s="109"/>
      <c r="HO235" s="109"/>
      <c r="HP235" s="109"/>
      <c r="HQ235" s="109"/>
      <c r="HR235" s="109"/>
      <c r="HS235" s="109"/>
      <c r="HT235" s="109"/>
      <c r="HU235" s="109"/>
      <c r="HV235" s="109"/>
      <c r="HW235" s="109"/>
      <c r="HX235" s="109"/>
      <c r="HY235" s="109"/>
      <c r="HZ235" s="109"/>
      <c r="IA235" s="109"/>
      <c r="IB235" s="109"/>
      <c r="IC235" s="109"/>
      <c r="ID235" s="109"/>
      <c r="IE235" s="109"/>
      <c r="IF235" s="109"/>
      <c r="IG235" s="109"/>
      <c r="IH235" s="109"/>
      <c r="II235" s="109"/>
      <c r="IJ235" s="109"/>
      <c r="IK235" s="109"/>
      <c r="IL235" s="109"/>
      <c r="IM235" s="109"/>
      <c r="IN235" s="109"/>
      <c r="IO235" s="109"/>
      <c r="IP235" s="109"/>
      <c r="IQ235" s="109"/>
      <c r="IR235" s="109"/>
      <c r="IS235" s="109"/>
      <c r="IT235" s="109"/>
      <c r="IU235" s="109"/>
      <c r="IV235" s="109"/>
      <c r="IW235" s="109"/>
      <c r="IX235" s="109"/>
      <c r="IY235" s="109"/>
      <c r="IZ235" s="109"/>
      <c r="JA235" s="109"/>
      <c r="JB235" s="109"/>
      <c r="JC235" s="109"/>
      <c r="JD235" s="109"/>
      <c r="JE235" s="109"/>
      <c r="JF235" s="109"/>
      <c r="JG235" s="109"/>
      <c r="JH235" s="109"/>
      <c r="JI235" s="109"/>
      <c r="JJ235" s="109"/>
      <c r="JK235" s="109"/>
      <c r="JL235" s="109"/>
      <c r="JM235" s="109"/>
      <c r="JN235" s="109"/>
      <c r="JO235" s="109"/>
      <c r="JP235" s="109"/>
      <c r="JQ235" s="109"/>
      <c r="JR235" s="109"/>
      <c r="JS235" s="109"/>
      <c r="JT235" s="109"/>
      <c r="JU235" s="109"/>
      <c r="JV235" s="109"/>
      <c r="JW235" s="109"/>
      <c r="JX235" s="109"/>
      <c r="JY235" s="109"/>
      <c r="JZ235" s="109"/>
      <c r="KA235" s="109"/>
      <c r="KB235" s="109"/>
      <c r="KC235" s="109"/>
      <c r="KD235" s="109"/>
      <c r="KE235" s="109"/>
      <c r="KF235" s="109"/>
      <c r="KG235" s="109"/>
      <c r="KH235" s="109"/>
      <c r="KI235" s="109"/>
      <c r="KJ235" s="109"/>
      <c r="KK235" s="109"/>
      <c r="KL235" s="109"/>
      <c r="KM235" s="109"/>
      <c r="KN235" s="109"/>
      <c r="KO235" s="109"/>
      <c r="KP235" s="109"/>
      <c r="KQ235" s="109"/>
      <c r="KR235" s="109"/>
      <c r="KS235" s="109"/>
      <c r="KT235" s="109"/>
      <c r="KU235" s="109"/>
      <c r="KV235" s="109"/>
      <c r="KW235" s="109"/>
      <c r="KX235" s="109"/>
      <c r="KY235" s="109"/>
      <c r="KZ235" s="109"/>
      <c r="LA235" s="109"/>
      <c r="LB235" s="109"/>
      <c r="LC235" s="109"/>
      <c r="LD235" s="109"/>
      <c r="LE235" s="109"/>
      <c r="LF235" s="109"/>
      <c r="LG235" s="109"/>
      <c r="LH235" s="109"/>
      <c r="LI235" s="109"/>
      <c r="LJ235" s="109"/>
      <c r="LK235" s="109"/>
      <c r="LL235" s="109"/>
      <c r="LM235" s="109"/>
      <c r="LN235" s="109"/>
      <c r="LO235" s="109"/>
      <c r="LP235" s="109"/>
      <c r="LQ235" s="109"/>
      <c r="LR235" s="109"/>
      <c r="LS235" s="109"/>
      <c r="LT235" s="109"/>
      <c r="LU235" s="109"/>
      <c r="LV235" s="109"/>
      <c r="LW235" s="109"/>
      <c r="LX235" s="109"/>
      <c r="LY235" s="109"/>
      <c r="LZ235" s="109"/>
      <c r="MA235" s="109"/>
      <c r="MB235" s="109"/>
      <c r="MC235" s="109"/>
      <c r="MD235" s="109"/>
      <c r="ME235" s="109"/>
      <c r="MF235" s="109"/>
      <c r="MG235" s="109"/>
      <c r="MH235" s="109"/>
      <c r="MI235" s="109"/>
      <c r="MJ235" s="109"/>
      <c r="MK235" s="109"/>
      <c r="ML235" s="109"/>
      <c r="MM235" s="109"/>
      <c r="MN235" s="109"/>
      <c r="MO235" s="109"/>
      <c r="MP235" s="109"/>
      <c r="MQ235" s="109"/>
      <c r="MR235" s="109"/>
      <c r="MS235" s="109"/>
      <c r="MT235" s="109"/>
      <c r="MU235" s="109"/>
      <c r="MV235" s="109"/>
      <c r="MW235" s="109"/>
      <c r="MX235" s="109"/>
      <c r="MY235" s="109"/>
      <c r="MZ235" s="109"/>
      <c r="NA235" s="109"/>
      <c r="NB235" s="109"/>
      <c r="NC235" s="109"/>
      <c r="ND235" s="109"/>
      <c r="NE235" s="109"/>
      <c r="NF235" s="109"/>
      <c r="NG235" s="109"/>
      <c r="NH235" s="109"/>
      <c r="NI235" s="109"/>
      <c r="NJ235" s="109"/>
      <c r="NK235" s="109"/>
      <c r="NL235" s="109"/>
      <c r="NM235" s="109"/>
      <c r="NN235" s="109"/>
      <c r="NO235" s="109"/>
      <c r="NP235" s="109"/>
      <c r="NQ235" s="109"/>
      <c r="NR235" s="109"/>
      <c r="NS235" s="109"/>
      <c r="NT235" s="109"/>
      <c r="NU235" s="109"/>
      <c r="NV235" s="109"/>
      <c r="NW235" s="109"/>
      <c r="NX235" s="109"/>
      <c r="NY235" s="109"/>
      <c r="NZ235" s="109"/>
      <c r="OA235" s="109"/>
      <c r="OB235" s="109"/>
      <c r="OC235" s="109"/>
      <c r="OD235" s="109"/>
      <c r="OE235" s="109"/>
      <c r="OF235" s="109"/>
      <c r="OG235" s="109"/>
      <c r="OH235" s="109"/>
      <c r="OI235" s="109"/>
      <c r="OJ235" s="109"/>
      <c r="OK235" s="109"/>
      <c r="OL235" s="109"/>
      <c r="OM235" s="109"/>
      <c r="ON235" s="109"/>
      <c r="OO235" s="109"/>
      <c r="OP235" s="109"/>
      <c r="OQ235" s="109"/>
      <c r="OR235" s="109"/>
      <c r="OS235" s="109"/>
      <c r="OT235" s="109"/>
      <c r="OU235" s="109"/>
      <c r="OV235" s="109"/>
      <c r="OW235" s="109"/>
      <c r="OX235" s="109"/>
      <c r="OY235" s="109"/>
      <c r="OZ235" s="109"/>
      <c r="PA235" s="109"/>
      <c r="PB235" s="109"/>
      <c r="PC235" s="109"/>
      <c r="PD235" s="109"/>
      <c r="PE235" s="109"/>
      <c r="PF235" s="109"/>
      <c r="PG235" s="109"/>
      <c r="PH235" s="109"/>
      <c r="PI235" s="109"/>
      <c r="PJ235" s="109"/>
      <c r="PK235" s="109"/>
      <c r="PL235" s="109"/>
      <c r="PM235" s="109"/>
      <c r="PN235" s="109"/>
      <c r="PO235" s="109"/>
      <c r="PP235" s="109"/>
      <c r="PQ235" s="109"/>
      <c r="PR235" s="109"/>
      <c r="PS235" s="109"/>
      <c r="PT235" s="109"/>
      <c r="PU235" s="109"/>
      <c r="PV235" s="109"/>
      <c r="PW235" s="109"/>
      <c r="PX235" s="109"/>
      <c r="PY235" s="109"/>
      <c r="PZ235" s="109"/>
      <c r="QA235" s="109"/>
      <c r="QB235" s="109"/>
      <c r="QC235" s="109"/>
      <c r="QD235" s="109"/>
      <c r="QE235" s="109"/>
      <c r="QF235" s="109"/>
      <c r="QG235" s="109"/>
      <c r="QH235" s="109"/>
      <c r="QI235" s="109"/>
      <c r="QJ235" s="109"/>
      <c r="QK235" s="23">
        <f t="shared" si="4"/>
        <v>5</v>
      </c>
      <c r="QL235" s="125"/>
      <c r="QM235" s="125"/>
      <c r="QN235" s="125"/>
      <c r="QO235" s="125">
        <v>637.67999999999995</v>
      </c>
      <c r="QP235" s="125"/>
      <c r="QQ235" s="125"/>
      <c r="QR235" s="125"/>
      <c r="QS235" s="130"/>
    </row>
    <row r="236" spans="1:461" s="5" customFormat="1" ht="12.75" customHeight="1" x14ac:dyDescent="0.2">
      <c r="A236" s="52">
        <v>44677</v>
      </c>
      <c r="B236" s="98" t="s">
        <v>75</v>
      </c>
      <c r="C236" s="107"/>
      <c r="D236" s="107"/>
      <c r="E236" s="108"/>
      <c r="F236" s="108"/>
      <c r="G236" s="108"/>
      <c r="H236" s="108"/>
      <c r="I236" s="108"/>
      <c r="J236" s="108"/>
      <c r="K236" s="108"/>
      <c r="L236" s="108"/>
      <c r="M236" s="108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109"/>
      <c r="BE236" s="109"/>
      <c r="BF236" s="109"/>
      <c r="BG236" s="109"/>
      <c r="BH236" s="109"/>
      <c r="BI236" s="109"/>
      <c r="BJ236" s="109"/>
      <c r="BK236" s="109"/>
      <c r="BL236" s="109"/>
      <c r="BM236" s="109"/>
      <c r="BN236" s="109"/>
      <c r="BO236" s="109"/>
      <c r="BP236" s="109"/>
      <c r="BQ236" s="109"/>
      <c r="BR236" s="109"/>
      <c r="BS236" s="109"/>
      <c r="BT236" s="109"/>
      <c r="BU236" s="109"/>
      <c r="BV236" s="109"/>
      <c r="BW236" s="109"/>
      <c r="BX236" s="109"/>
      <c r="BY236" s="109"/>
      <c r="BZ236" s="109"/>
      <c r="CA236" s="109"/>
      <c r="CB236" s="109"/>
      <c r="CC236" s="109"/>
      <c r="CD236" s="109"/>
      <c r="CE236" s="109"/>
      <c r="CF236" s="109"/>
      <c r="CG236" s="109"/>
      <c r="CH236" s="109"/>
      <c r="CI236" s="109"/>
      <c r="CJ236" s="109"/>
      <c r="CK236" s="109"/>
      <c r="CL236" s="109"/>
      <c r="CM236" s="109"/>
      <c r="CN236" s="109"/>
      <c r="CO236" s="109"/>
      <c r="CP236" s="109"/>
      <c r="CQ236" s="109"/>
      <c r="CR236" s="109"/>
      <c r="CS236" s="109"/>
      <c r="CT236" s="109"/>
      <c r="CU236" s="109"/>
      <c r="CV236" s="109"/>
      <c r="CW236" s="109"/>
      <c r="CX236" s="109"/>
      <c r="CY236" s="109"/>
      <c r="CZ236" s="109"/>
      <c r="DA236" s="109"/>
      <c r="DB236" s="109"/>
      <c r="DC236" s="109"/>
      <c r="DD236" s="109"/>
      <c r="DE236" s="109"/>
      <c r="DF236" s="109"/>
      <c r="DG236" s="109"/>
      <c r="DH236" s="109"/>
      <c r="DI236" s="109"/>
      <c r="DJ236" s="109"/>
      <c r="DK236" s="109"/>
      <c r="DL236" s="109"/>
      <c r="DM236" s="109"/>
      <c r="DN236" s="109"/>
      <c r="DO236" s="109"/>
      <c r="DP236" s="109"/>
      <c r="DQ236" s="109"/>
      <c r="DR236" s="109"/>
      <c r="DS236" s="109"/>
      <c r="DT236" s="109"/>
      <c r="DU236" s="109"/>
      <c r="DV236" s="109"/>
      <c r="DW236" s="109"/>
      <c r="DX236" s="109"/>
      <c r="DY236" s="109"/>
      <c r="DZ236" s="109"/>
      <c r="EA236" s="109"/>
      <c r="EB236" s="109"/>
      <c r="EC236" s="109"/>
      <c r="ED236" s="109"/>
      <c r="EE236" s="109"/>
      <c r="EF236" s="109"/>
      <c r="EG236" s="109"/>
      <c r="EH236" s="109"/>
      <c r="EI236" s="109"/>
      <c r="EJ236" s="109"/>
      <c r="EK236" s="109"/>
      <c r="EL236" s="109"/>
      <c r="EM236" s="109"/>
      <c r="EN236" s="109"/>
      <c r="EO236" s="109"/>
      <c r="EP236" s="109"/>
      <c r="EQ236" s="109"/>
      <c r="ER236" s="109"/>
      <c r="ES236" s="109"/>
      <c r="ET236" s="109"/>
      <c r="EU236" s="109"/>
      <c r="EV236" s="109"/>
      <c r="EW236" s="109"/>
      <c r="EX236" s="109"/>
      <c r="EY236" s="109"/>
      <c r="EZ236" s="109"/>
      <c r="FA236" s="109"/>
      <c r="FB236" s="109"/>
      <c r="FC236" s="109"/>
      <c r="FD236" s="109"/>
      <c r="FE236" s="109"/>
      <c r="FF236" s="109"/>
      <c r="FG236" s="109"/>
      <c r="FH236" s="109"/>
      <c r="FI236" s="109"/>
      <c r="FJ236" s="109"/>
      <c r="FK236" s="109"/>
      <c r="FL236" s="109"/>
      <c r="FM236" s="109"/>
      <c r="FN236" s="109"/>
      <c r="FO236" s="109"/>
      <c r="FP236" s="109"/>
      <c r="FQ236" s="109"/>
      <c r="FR236" s="109"/>
      <c r="FS236" s="109"/>
      <c r="FT236" s="109"/>
      <c r="FU236" s="109"/>
      <c r="FV236" s="109"/>
      <c r="FW236" s="109"/>
      <c r="FX236" s="109"/>
      <c r="FY236" s="109"/>
      <c r="FZ236" s="109"/>
      <c r="GA236" s="109"/>
      <c r="GB236" s="109"/>
      <c r="GC236" s="109"/>
      <c r="GD236" s="109"/>
      <c r="GE236" s="109"/>
      <c r="GF236" s="109"/>
      <c r="GG236" s="109"/>
      <c r="GH236" s="109"/>
      <c r="GI236" s="109"/>
      <c r="GJ236" s="109"/>
      <c r="GK236" s="109"/>
      <c r="GL236" s="109"/>
      <c r="GM236" s="109"/>
      <c r="GN236" s="109"/>
      <c r="GO236" s="109"/>
      <c r="GP236" s="109"/>
      <c r="GQ236" s="109"/>
      <c r="GR236" s="109"/>
      <c r="GS236" s="109"/>
      <c r="GT236" s="109"/>
      <c r="GU236" s="109"/>
      <c r="GV236" s="109"/>
      <c r="GW236" s="109"/>
      <c r="GX236" s="109"/>
      <c r="GY236" s="109"/>
      <c r="GZ236" s="109"/>
      <c r="HA236" s="109"/>
      <c r="HB236" s="109"/>
      <c r="HC236" s="109"/>
      <c r="HD236" s="109"/>
      <c r="HE236" s="109"/>
      <c r="HF236" s="109"/>
      <c r="HG236" s="109"/>
      <c r="HH236" s="109"/>
      <c r="HI236" s="109"/>
      <c r="HJ236" s="109"/>
      <c r="HK236" s="109"/>
      <c r="HL236" s="109"/>
      <c r="HM236" s="109"/>
      <c r="HN236" s="109"/>
      <c r="HO236" s="109"/>
      <c r="HP236" s="109"/>
      <c r="HQ236" s="109"/>
      <c r="HR236" s="109"/>
      <c r="HS236" s="109"/>
      <c r="HT236" s="109"/>
      <c r="HU236" s="109"/>
      <c r="HV236" s="109"/>
      <c r="HW236" s="109"/>
      <c r="HX236" s="109"/>
      <c r="HY236" s="109"/>
      <c r="HZ236" s="109"/>
      <c r="IA236" s="109"/>
      <c r="IB236" s="109"/>
      <c r="IC236" s="109"/>
      <c r="ID236" s="109"/>
      <c r="IE236" s="109"/>
      <c r="IF236" s="109"/>
      <c r="IG236" s="109"/>
      <c r="IH236" s="109"/>
      <c r="II236" s="109"/>
      <c r="IJ236" s="109"/>
      <c r="IK236" s="109"/>
      <c r="IL236" s="109"/>
      <c r="IM236" s="109"/>
      <c r="IN236" s="109"/>
      <c r="IO236" s="109"/>
      <c r="IP236" s="109"/>
      <c r="IQ236" s="109"/>
      <c r="IR236" s="109"/>
      <c r="IS236" s="109"/>
      <c r="IT236" s="109"/>
      <c r="IU236" s="109"/>
      <c r="IV236" s="109"/>
      <c r="IW236" s="109"/>
      <c r="IX236" s="109"/>
      <c r="IY236" s="109"/>
      <c r="IZ236" s="109"/>
      <c r="JA236" s="109"/>
      <c r="JB236" s="109"/>
      <c r="JC236" s="109"/>
      <c r="JD236" s="109"/>
      <c r="JE236" s="109"/>
      <c r="JF236" s="109"/>
      <c r="JG236" s="109"/>
      <c r="JH236" s="109"/>
      <c r="JI236" s="109"/>
      <c r="JJ236" s="109"/>
      <c r="JK236" s="109"/>
      <c r="JL236" s="109"/>
      <c r="JM236" s="109"/>
      <c r="JN236" s="109"/>
      <c r="JO236" s="109"/>
      <c r="JP236" s="109"/>
      <c r="JQ236" s="109"/>
      <c r="JR236" s="109"/>
      <c r="JS236" s="109"/>
      <c r="JT236" s="109"/>
      <c r="JU236" s="109"/>
      <c r="JV236" s="109"/>
      <c r="JW236" s="109"/>
      <c r="JX236" s="109"/>
      <c r="JY236" s="109"/>
      <c r="JZ236" s="109"/>
      <c r="KA236" s="109"/>
      <c r="KB236" s="109"/>
      <c r="KC236" s="109"/>
      <c r="KD236" s="109"/>
      <c r="KE236" s="109"/>
      <c r="KF236" s="109"/>
      <c r="KG236" s="109"/>
      <c r="KH236" s="109"/>
      <c r="KI236" s="109"/>
      <c r="KJ236" s="109"/>
      <c r="KK236" s="109"/>
      <c r="KL236" s="109"/>
      <c r="KM236" s="109"/>
      <c r="KN236" s="109"/>
      <c r="KO236" s="109"/>
      <c r="KP236" s="109"/>
      <c r="KQ236" s="109"/>
      <c r="KR236" s="109"/>
      <c r="KS236" s="109"/>
      <c r="KT236" s="109"/>
      <c r="KU236" s="109"/>
      <c r="KV236" s="109"/>
      <c r="KW236" s="109"/>
      <c r="KX236" s="109"/>
      <c r="KY236" s="109"/>
      <c r="KZ236" s="109"/>
      <c r="LA236" s="109"/>
      <c r="LB236" s="109"/>
      <c r="LC236" s="109"/>
      <c r="LD236" s="109"/>
      <c r="LE236" s="109"/>
      <c r="LF236" s="109"/>
      <c r="LG236" s="109"/>
      <c r="LH236" s="109"/>
      <c r="LI236" s="109"/>
      <c r="LJ236" s="109"/>
      <c r="LK236" s="109"/>
      <c r="LL236" s="109"/>
      <c r="LM236" s="109"/>
      <c r="LN236" s="109"/>
      <c r="LO236" s="109"/>
      <c r="LP236" s="109"/>
      <c r="LQ236" s="109"/>
      <c r="LR236" s="109"/>
      <c r="LS236" s="109"/>
      <c r="LT236" s="109"/>
      <c r="LU236" s="109"/>
      <c r="LV236" s="109"/>
      <c r="LW236" s="109"/>
      <c r="LX236" s="109"/>
      <c r="LY236" s="109"/>
      <c r="LZ236" s="109"/>
      <c r="MA236" s="109"/>
      <c r="MB236" s="109"/>
      <c r="MC236" s="109"/>
      <c r="MD236" s="109"/>
      <c r="ME236" s="109"/>
      <c r="MF236" s="109"/>
      <c r="MG236" s="109"/>
      <c r="MH236" s="109"/>
      <c r="MI236" s="109"/>
      <c r="MJ236" s="109"/>
      <c r="MK236" s="109"/>
      <c r="ML236" s="109"/>
      <c r="MM236" s="109"/>
      <c r="MN236" s="109"/>
      <c r="MO236" s="109"/>
      <c r="MP236" s="109"/>
      <c r="MQ236" s="109"/>
      <c r="MR236" s="109"/>
      <c r="MS236" s="109"/>
      <c r="MT236" s="109"/>
      <c r="MU236" s="109"/>
      <c r="MV236" s="109"/>
      <c r="MW236" s="109"/>
      <c r="MX236" s="109"/>
      <c r="MY236" s="109"/>
      <c r="MZ236" s="109"/>
      <c r="NA236" s="109"/>
      <c r="NB236" s="109"/>
      <c r="NC236" s="109"/>
      <c r="ND236" s="109"/>
      <c r="NE236" s="109"/>
      <c r="NF236" s="109"/>
      <c r="NG236" s="109"/>
      <c r="NH236" s="109"/>
      <c r="NI236" s="109"/>
      <c r="NJ236" s="109"/>
      <c r="NK236" s="109"/>
      <c r="NL236" s="109"/>
      <c r="NM236" s="109"/>
      <c r="NN236" s="109"/>
      <c r="NO236" s="109"/>
      <c r="NP236" s="109"/>
      <c r="NQ236" s="109"/>
      <c r="NR236" s="109"/>
      <c r="NS236" s="109"/>
      <c r="NT236" s="109"/>
      <c r="NU236" s="109"/>
      <c r="NV236" s="109"/>
      <c r="NW236" s="109"/>
      <c r="NX236" s="109"/>
      <c r="NY236" s="109"/>
      <c r="NZ236" s="109"/>
      <c r="OA236" s="109"/>
      <c r="OB236" s="109"/>
      <c r="OC236" s="109"/>
      <c r="OD236" s="109"/>
      <c r="OE236" s="109"/>
      <c r="OF236" s="109"/>
      <c r="OG236" s="109"/>
      <c r="OH236" s="109"/>
      <c r="OI236" s="109"/>
      <c r="OJ236" s="109"/>
      <c r="OK236" s="109"/>
      <c r="OL236" s="109"/>
      <c r="OM236" s="109"/>
      <c r="ON236" s="109"/>
      <c r="OO236" s="109"/>
      <c r="OP236" s="109"/>
      <c r="OQ236" s="109"/>
      <c r="OR236" s="109"/>
      <c r="OS236" s="109"/>
      <c r="OT236" s="109"/>
      <c r="OU236" s="109"/>
      <c r="OV236" s="109"/>
      <c r="OW236" s="109"/>
      <c r="OX236" s="109"/>
      <c r="OY236" s="109"/>
      <c r="OZ236" s="109"/>
      <c r="PA236" s="109"/>
      <c r="PB236" s="109"/>
      <c r="PC236" s="109"/>
      <c r="PD236" s="109"/>
      <c r="PE236" s="109"/>
      <c r="PF236" s="109"/>
      <c r="PG236" s="109"/>
      <c r="PH236" s="109"/>
      <c r="PI236" s="109"/>
      <c r="PJ236" s="109"/>
      <c r="PK236" s="109"/>
      <c r="PL236" s="109"/>
      <c r="PM236" s="109"/>
      <c r="PN236" s="109"/>
      <c r="PO236" s="109"/>
      <c r="PP236" s="109"/>
      <c r="PQ236" s="109"/>
      <c r="PR236" s="109"/>
      <c r="PS236" s="109"/>
      <c r="PT236" s="109"/>
      <c r="PU236" s="109"/>
      <c r="PV236" s="109"/>
      <c r="PW236" s="109"/>
      <c r="PX236" s="109"/>
      <c r="PY236" s="109"/>
      <c r="PZ236" s="109"/>
      <c r="QA236" s="109"/>
      <c r="QB236" s="109"/>
      <c r="QC236" s="109"/>
      <c r="QD236" s="109"/>
      <c r="QE236" s="109"/>
      <c r="QF236" s="109"/>
      <c r="QG236" s="109">
        <v>125</v>
      </c>
      <c r="QH236" s="109"/>
      <c r="QI236" s="109"/>
      <c r="QJ236" s="109"/>
      <c r="QK236" s="23">
        <f t="shared" si="4"/>
        <v>125</v>
      </c>
      <c r="QL236" s="125"/>
      <c r="QM236" s="125"/>
      <c r="QN236" s="125"/>
      <c r="QO236" s="125"/>
      <c r="QP236" s="125"/>
      <c r="QQ236" s="125"/>
      <c r="QR236" s="125"/>
      <c r="QS236" s="130"/>
    </row>
    <row r="237" spans="1:461" s="5" customFormat="1" ht="12.75" customHeight="1" x14ac:dyDescent="0.2">
      <c r="A237" s="52">
        <v>44678</v>
      </c>
      <c r="B237" s="90" t="s">
        <v>139</v>
      </c>
      <c r="C237" s="107"/>
      <c r="D237" s="107"/>
      <c r="E237" s="108"/>
      <c r="F237" s="108"/>
      <c r="G237" s="108"/>
      <c r="H237" s="108"/>
      <c r="I237" s="108"/>
      <c r="J237" s="108"/>
      <c r="K237" s="108"/>
      <c r="L237" s="108"/>
      <c r="M237" s="108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109"/>
      <c r="BE237" s="109"/>
      <c r="BF237" s="109"/>
      <c r="BG237" s="109"/>
      <c r="BH237" s="109"/>
      <c r="BI237" s="109"/>
      <c r="BJ237" s="109"/>
      <c r="BK237" s="109"/>
      <c r="BL237" s="109"/>
      <c r="BM237" s="109"/>
      <c r="BN237" s="109"/>
      <c r="BO237" s="109"/>
      <c r="BP237" s="109"/>
      <c r="BQ237" s="109"/>
      <c r="BR237" s="109"/>
      <c r="BS237" s="109"/>
      <c r="BT237" s="109"/>
      <c r="BU237" s="109"/>
      <c r="BV237" s="109"/>
      <c r="BW237" s="109"/>
      <c r="BX237" s="109"/>
      <c r="BY237" s="109"/>
      <c r="BZ237" s="109"/>
      <c r="CA237" s="109"/>
      <c r="CB237" s="109"/>
      <c r="CC237" s="109"/>
      <c r="CD237" s="109"/>
      <c r="CE237" s="109"/>
      <c r="CF237" s="109"/>
      <c r="CG237" s="109"/>
      <c r="CH237" s="109"/>
      <c r="CI237" s="109"/>
      <c r="CJ237" s="109"/>
      <c r="CK237" s="109"/>
      <c r="CL237" s="109"/>
      <c r="CM237" s="109"/>
      <c r="CN237" s="109"/>
      <c r="CO237" s="109"/>
      <c r="CP237" s="109"/>
      <c r="CQ237" s="109"/>
      <c r="CR237" s="109"/>
      <c r="CS237" s="109"/>
      <c r="CT237" s="109"/>
      <c r="CU237" s="109"/>
      <c r="CV237" s="109"/>
      <c r="CW237" s="109"/>
      <c r="CX237" s="109"/>
      <c r="CY237" s="109"/>
      <c r="CZ237" s="109"/>
      <c r="DA237" s="109"/>
      <c r="DB237" s="109"/>
      <c r="DC237" s="109"/>
      <c r="DD237" s="109"/>
      <c r="DE237" s="109"/>
      <c r="DF237" s="109"/>
      <c r="DG237" s="109"/>
      <c r="DH237" s="109"/>
      <c r="DI237" s="109"/>
      <c r="DJ237" s="109"/>
      <c r="DK237" s="109"/>
      <c r="DL237" s="109"/>
      <c r="DM237" s="109"/>
      <c r="DN237" s="109"/>
      <c r="DO237" s="109"/>
      <c r="DP237" s="109"/>
      <c r="DQ237" s="109"/>
      <c r="DR237" s="109"/>
      <c r="DS237" s="109"/>
      <c r="DT237" s="109"/>
      <c r="DU237" s="109">
        <v>40</v>
      </c>
      <c r="DV237" s="109"/>
      <c r="DW237" s="109"/>
      <c r="DX237" s="109"/>
      <c r="DY237" s="109"/>
      <c r="DZ237" s="109"/>
      <c r="EA237" s="109"/>
      <c r="EB237" s="109"/>
      <c r="EC237" s="109"/>
      <c r="ED237" s="109"/>
      <c r="EE237" s="109"/>
      <c r="EF237" s="109"/>
      <c r="EG237" s="109"/>
      <c r="EH237" s="109"/>
      <c r="EI237" s="109"/>
      <c r="EJ237" s="109"/>
      <c r="EK237" s="109"/>
      <c r="EL237" s="109"/>
      <c r="EM237" s="109"/>
      <c r="EN237" s="109"/>
      <c r="EO237" s="109"/>
      <c r="EP237" s="109"/>
      <c r="EQ237" s="109"/>
      <c r="ER237" s="109"/>
      <c r="ES237" s="109"/>
      <c r="ET237" s="109"/>
      <c r="EU237" s="109"/>
      <c r="EV237" s="109"/>
      <c r="EW237" s="109"/>
      <c r="EX237" s="109"/>
      <c r="EY237" s="109"/>
      <c r="EZ237" s="109"/>
      <c r="FA237" s="109"/>
      <c r="FB237" s="109"/>
      <c r="FC237" s="109"/>
      <c r="FD237" s="109"/>
      <c r="FE237" s="109"/>
      <c r="FF237" s="109"/>
      <c r="FG237" s="109"/>
      <c r="FH237" s="109"/>
      <c r="FI237" s="109"/>
      <c r="FJ237" s="109"/>
      <c r="FK237" s="109"/>
      <c r="FL237" s="109"/>
      <c r="FM237" s="109"/>
      <c r="FN237" s="109"/>
      <c r="FO237" s="109"/>
      <c r="FP237" s="109"/>
      <c r="FQ237" s="109"/>
      <c r="FR237" s="109"/>
      <c r="FS237" s="109"/>
      <c r="FT237" s="109"/>
      <c r="FU237" s="109"/>
      <c r="FV237" s="109"/>
      <c r="FW237" s="109"/>
      <c r="FX237" s="109"/>
      <c r="FY237" s="109"/>
      <c r="FZ237" s="109"/>
      <c r="GA237" s="109"/>
      <c r="GB237" s="109"/>
      <c r="GC237" s="109"/>
      <c r="GD237" s="109"/>
      <c r="GE237" s="109"/>
      <c r="GF237" s="109"/>
      <c r="GG237" s="109"/>
      <c r="GH237" s="109"/>
      <c r="GI237" s="109"/>
      <c r="GJ237" s="109"/>
      <c r="GK237" s="109"/>
      <c r="GL237" s="109"/>
      <c r="GM237" s="109"/>
      <c r="GN237" s="109"/>
      <c r="GO237" s="109"/>
      <c r="GP237" s="109"/>
      <c r="GQ237" s="109"/>
      <c r="GR237" s="109"/>
      <c r="GS237" s="109"/>
      <c r="GT237" s="109"/>
      <c r="GU237" s="109"/>
      <c r="GV237" s="109"/>
      <c r="GW237" s="109"/>
      <c r="GX237" s="109"/>
      <c r="GY237" s="109"/>
      <c r="GZ237" s="109"/>
      <c r="HA237" s="109"/>
      <c r="HB237" s="109"/>
      <c r="HC237" s="109"/>
      <c r="HD237" s="109"/>
      <c r="HE237" s="109"/>
      <c r="HF237" s="109"/>
      <c r="HG237" s="109"/>
      <c r="HH237" s="109"/>
      <c r="HI237" s="109"/>
      <c r="HJ237" s="109"/>
      <c r="HK237" s="109"/>
      <c r="HL237" s="109"/>
      <c r="HM237" s="109"/>
      <c r="HN237" s="109"/>
      <c r="HO237" s="109"/>
      <c r="HP237" s="109"/>
      <c r="HQ237" s="109"/>
      <c r="HR237" s="109"/>
      <c r="HS237" s="109"/>
      <c r="HT237" s="109"/>
      <c r="HU237" s="109"/>
      <c r="HV237" s="109"/>
      <c r="HW237" s="109"/>
      <c r="HX237" s="109"/>
      <c r="HY237" s="109"/>
      <c r="HZ237" s="109"/>
      <c r="IA237" s="109"/>
      <c r="IB237" s="109"/>
      <c r="IC237" s="109"/>
      <c r="ID237" s="109"/>
      <c r="IE237" s="109"/>
      <c r="IF237" s="109"/>
      <c r="IG237" s="109"/>
      <c r="IH237" s="109"/>
      <c r="II237" s="109"/>
      <c r="IJ237" s="109"/>
      <c r="IK237" s="109"/>
      <c r="IL237" s="109"/>
      <c r="IM237" s="109"/>
      <c r="IN237" s="109"/>
      <c r="IO237" s="109"/>
      <c r="IP237" s="109"/>
      <c r="IQ237" s="109"/>
      <c r="IR237" s="109"/>
      <c r="IS237" s="109"/>
      <c r="IT237" s="109"/>
      <c r="IU237" s="109"/>
      <c r="IV237" s="109"/>
      <c r="IW237" s="109"/>
      <c r="IX237" s="109"/>
      <c r="IY237" s="109"/>
      <c r="IZ237" s="109"/>
      <c r="JA237" s="109"/>
      <c r="JB237" s="109"/>
      <c r="JC237" s="109"/>
      <c r="JD237" s="109"/>
      <c r="JE237" s="109"/>
      <c r="JF237" s="109"/>
      <c r="JG237" s="109"/>
      <c r="JH237" s="109"/>
      <c r="JI237" s="109"/>
      <c r="JJ237" s="109"/>
      <c r="JK237" s="109"/>
      <c r="JL237" s="109"/>
      <c r="JM237" s="109"/>
      <c r="JN237" s="109"/>
      <c r="JO237" s="109"/>
      <c r="JP237" s="109"/>
      <c r="JQ237" s="109"/>
      <c r="JR237" s="109"/>
      <c r="JS237" s="109"/>
      <c r="JT237" s="109"/>
      <c r="JU237" s="109"/>
      <c r="JV237" s="109"/>
      <c r="JW237" s="109"/>
      <c r="JX237" s="109"/>
      <c r="JY237" s="109"/>
      <c r="JZ237" s="109"/>
      <c r="KA237" s="109"/>
      <c r="KB237" s="109"/>
      <c r="KC237" s="109"/>
      <c r="KD237" s="109"/>
      <c r="KE237" s="109"/>
      <c r="KF237" s="109"/>
      <c r="KG237" s="109"/>
      <c r="KH237" s="109"/>
      <c r="KI237" s="109"/>
      <c r="KJ237" s="109"/>
      <c r="KK237" s="109"/>
      <c r="KL237" s="109"/>
      <c r="KM237" s="109"/>
      <c r="KN237" s="109"/>
      <c r="KO237" s="109"/>
      <c r="KP237" s="109"/>
      <c r="KQ237" s="109"/>
      <c r="KR237" s="109"/>
      <c r="KS237" s="109"/>
      <c r="KT237" s="109"/>
      <c r="KU237" s="109"/>
      <c r="KV237" s="109"/>
      <c r="KW237" s="109"/>
      <c r="KX237" s="109"/>
      <c r="KY237" s="109"/>
      <c r="KZ237" s="109"/>
      <c r="LA237" s="109"/>
      <c r="LB237" s="109"/>
      <c r="LC237" s="109"/>
      <c r="LD237" s="109"/>
      <c r="LE237" s="109"/>
      <c r="LF237" s="109"/>
      <c r="LG237" s="109"/>
      <c r="LH237" s="109"/>
      <c r="LI237" s="109"/>
      <c r="LJ237" s="109"/>
      <c r="LK237" s="109"/>
      <c r="LL237" s="109"/>
      <c r="LM237" s="109"/>
      <c r="LN237" s="109"/>
      <c r="LO237" s="109"/>
      <c r="LP237" s="109"/>
      <c r="LQ237" s="109"/>
      <c r="LR237" s="109"/>
      <c r="LS237" s="109"/>
      <c r="LT237" s="109"/>
      <c r="LU237" s="109"/>
      <c r="LV237" s="109"/>
      <c r="LW237" s="109"/>
      <c r="LX237" s="109"/>
      <c r="LY237" s="109"/>
      <c r="LZ237" s="109"/>
      <c r="MA237" s="109"/>
      <c r="MB237" s="109"/>
      <c r="MC237" s="109"/>
      <c r="MD237" s="109"/>
      <c r="ME237" s="109"/>
      <c r="MF237" s="109"/>
      <c r="MG237" s="109"/>
      <c r="MH237" s="109"/>
      <c r="MI237" s="109"/>
      <c r="MJ237" s="109"/>
      <c r="MK237" s="109"/>
      <c r="ML237" s="109"/>
      <c r="MM237" s="109"/>
      <c r="MN237" s="109"/>
      <c r="MO237" s="109"/>
      <c r="MP237" s="109"/>
      <c r="MQ237" s="109"/>
      <c r="MR237" s="109"/>
      <c r="MS237" s="109"/>
      <c r="MT237" s="109"/>
      <c r="MU237" s="109"/>
      <c r="MV237" s="109"/>
      <c r="MW237" s="109"/>
      <c r="MX237" s="109"/>
      <c r="MY237" s="109"/>
      <c r="MZ237" s="109"/>
      <c r="NA237" s="109"/>
      <c r="NB237" s="109"/>
      <c r="NC237" s="109"/>
      <c r="ND237" s="109"/>
      <c r="NE237" s="109"/>
      <c r="NF237" s="109"/>
      <c r="NG237" s="109"/>
      <c r="NH237" s="109"/>
      <c r="NI237" s="109"/>
      <c r="NJ237" s="109"/>
      <c r="NK237" s="109"/>
      <c r="NL237" s="109"/>
      <c r="NM237" s="109"/>
      <c r="NN237" s="109"/>
      <c r="NO237" s="109"/>
      <c r="NP237" s="109"/>
      <c r="NQ237" s="109"/>
      <c r="NR237" s="109"/>
      <c r="NS237" s="109"/>
      <c r="NT237" s="109"/>
      <c r="NU237" s="109"/>
      <c r="NV237" s="109"/>
      <c r="NW237" s="109"/>
      <c r="NX237" s="109"/>
      <c r="NY237" s="109"/>
      <c r="NZ237" s="109"/>
      <c r="OA237" s="109"/>
      <c r="OB237" s="109"/>
      <c r="OC237" s="109"/>
      <c r="OD237" s="109"/>
      <c r="OE237" s="109"/>
      <c r="OF237" s="109"/>
      <c r="OG237" s="109"/>
      <c r="OH237" s="109"/>
      <c r="OI237" s="109"/>
      <c r="OJ237" s="109"/>
      <c r="OK237" s="109"/>
      <c r="OL237" s="109"/>
      <c r="OM237" s="109"/>
      <c r="ON237" s="109"/>
      <c r="OO237" s="109"/>
      <c r="OP237" s="109"/>
      <c r="OQ237" s="109"/>
      <c r="OR237" s="109"/>
      <c r="OS237" s="109"/>
      <c r="OT237" s="109"/>
      <c r="OU237" s="109"/>
      <c r="OV237" s="109"/>
      <c r="OW237" s="109"/>
      <c r="OX237" s="109"/>
      <c r="OY237" s="109"/>
      <c r="OZ237" s="109"/>
      <c r="PA237" s="109"/>
      <c r="PB237" s="109"/>
      <c r="PC237" s="109"/>
      <c r="PD237" s="109"/>
      <c r="PE237" s="109"/>
      <c r="PF237" s="109"/>
      <c r="PG237" s="109"/>
      <c r="PH237" s="109"/>
      <c r="PI237" s="109"/>
      <c r="PJ237" s="109"/>
      <c r="PK237" s="109"/>
      <c r="PL237" s="109"/>
      <c r="PM237" s="109"/>
      <c r="PN237" s="109"/>
      <c r="PO237" s="109"/>
      <c r="PP237" s="109"/>
      <c r="PQ237" s="109"/>
      <c r="PR237" s="109"/>
      <c r="PS237" s="109"/>
      <c r="PT237" s="109"/>
      <c r="PU237" s="109"/>
      <c r="PV237" s="109"/>
      <c r="PW237" s="109"/>
      <c r="PX237" s="109"/>
      <c r="PY237" s="109"/>
      <c r="PZ237" s="109"/>
      <c r="QA237" s="109"/>
      <c r="QB237" s="109"/>
      <c r="QC237" s="109"/>
      <c r="QD237" s="109"/>
      <c r="QE237" s="109"/>
      <c r="QF237" s="109"/>
      <c r="QG237" s="109"/>
      <c r="QH237" s="109"/>
      <c r="QI237" s="109"/>
      <c r="QJ237" s="109"/>
      <c r="QK237" s="23">
        <f t="shared" si="4"/>
        <v>40</v>
      </c>
      <c r="QL237" s="125"/>
      <c r="QM237" s="125"/>
      <c r="QN237" s="125"/>
      <c r="QO237" s="125"/>
      <c r="QP237" s="125">
        <v>1864.32</v>
      </c>
      <c r="QQ237" s="125"/>
      <c r="QR237" s="125"/>
      <c r="QS237" s="130"/>
    </row>
    <row r="238" spans="1:461" s="5" customFormat="1" ht="12.75" customHeight="1" x14ac:dyDescent="0.2">
      <c r="A238" s="52">
        <v>44678</v>
      </c>
      <c r="B238" s="103" t="s">
        <v>28</v>
      </c>
      <c r="C238" s="107"/>
      <c r="D238" s="107"/>
      <c r="E238" s="108"/>
      <c r="F238" s="108"/>
      <c r="G238" s="108"/>
      <c r="H238" s="108"/>
      <c r="I238" s="108"/>
      <c r="J238" s="108"/>
      <c r="K238" s="108"/>
      <c r="L238" s="108"/>
      <c r="M238" s="108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109"/>
      <c r="BE238" s="109"/>
      <c r="BF238" s="109"/>
      <c r="BG238" s="109"/>
      <c r="BH238" s="109"/>
      <c r="BI238" s="109"/>
      <c r="BJ238" s="109"/>
      <c r="BK238" s="109"/>
      <c r="BL238" s="109"/>
      <c r="BM238" s="109"/>
      <c r="BN238" s="109"/>
      <c r="BO238" s="109"/>
      <c r="BP238" s="109"/>
      <c r="BQ238" s="109"/>
      <c r="BR238" s="109"/>
      <c r="BS238" s="109"/>
      <c r="BT238" s="109"/>
      <c r="BU238" s="109"/>
      <c r="BV238" s="109"/>
      <c r="BW238" s="109"/>
      <c r="BX238" s="109"/>
      <c r="BY238" s="109"/>
      <c r="BZ238" s="109"/>
      <c r="CA238" s="109"/>
      <c r="CB238" s="109"/>
      <c r="CC238" s="109"/>
      <c r="CD238" s="109"/>
      <c r="CE238" s="109"/>
      <c r="CF238" s="109"/>
      <c r="CG238" s="109"/>
      <c r="CH238" s="109"/>
      <c r="CI238" s="109"/>
      <c r="CJ238" s="109"/>
      <c r="CK238" s="109"/>
      <c r="CL238" s="109"/>
      <c r="CM238" s="109"/>
      <c r="CN238" s="109"/>
      <c r="CO238" s="109"/>
      <c r="CP238" s="109"/>
      <c r="CQ238" s="109"/>
      <c r="CR238" s="109"/>
      <c r="CS238" s="109"/>
      <c r="CT238" s="109"/>
      <c r="CU238" s="109"/>
      <c r="CV238" s="109"/>
      <c r="CW238" s="109"/>
      <c r="CX238" s="109"/>
      <c r="CY238" s="109"/>
      <c r="CZ238" s="109"/>
      <c r="DA238" s="109"/>
      <c r="DB238" s="109"/>
      <c r="DC238" s="109"/>
      <c r="DD238" s="109"/>
      <c r="DE238" s="109"/>
      <c r="DF238" s="109"/>
      <c r="DG238" s="109"/>
      <c r="DH238" s="109"/>
      <c r="DI238" s="109"/>
      <c r="DJ238" s="109"/>
      <c r="DK238" s="109"/>
      <c r="DL238" s="109"/>
      <c r="DM238" s="109"/>
      <c r="DN238" s="109"/>
      <c r="DO238" s="109"/>
      <c r="DP238" s="109"/>
      <c r="DQ238" s="109"/>
      <c r="DR238" s="109"/>
      <c r="DS238" s="109"/>
      <c r="DT238" s="109"/>
      <c r="DU238" s="109"/>
      <c r="DV238" s="109"/>
      <c r="DW238" s="109"/>
      <c r="DX238" s="109">
        <v>60</v>
      </c>
      <c r="DY238" s="109"/>
      <c r="DZ238" s="109"/>
      <c r="EA238" s="109"/>
      <c r="EB238" s="109"/>
      <c r="EC238" s="109"/>
      <c r="ED238" s="109"/>
      <c r="EE238" s="109"/>
      <c r="EF238" s="109"/>
      <c r="EG238" s="109"/>
      <c r="EH238" s="109"/>
      <c r="EI238" s="109"/>
      <c r="EJ238" s="109"/>
      <c r="EK238" s="109"/>
      <c r="EL238" s="109"/>
      <c r="EM238" s="109"/>
      <c r="EN238" s="109"/>
      <c r="EO238" s="109"/>
      <c r="EP238" s="109"/>
      <c r="EQ238" s="109"/>
      <c r="ER238" s="109"/>
      <c r="ES238" s="109"/>
      <c r="ET238" s="109"/>
      <c r="EU238" s="109"/>
      <c r="EV238" s="109"/>
      <c r="EW238" s="109">
        <v>100</v>
      </c>
      <c r="EX238" s="109"/>
      <c r="EY238" s="109"/>
      <c r="EZ238" s="109"/>
      <c r="FA238" s="109"/>
      <c r="FB238" s="109"/>
      <c r="FC238" s="109"/>
      <c r="FD238" s="109"/>
      <c r="FE238" s="109"/>
      <c r="FF238" s="109"/>
      <c r="FG238" s="109"/>
      <c r="FH238" s="109"/>
      <c r="FI238" s="109"/>
      <c r="FJ238" s="109"/>
      <c r="FK238" s="109"/>
      <c r="FL238" s="109"/>
      <c r="FM238" s="109"/>
      <c r="FN238" s="109"/>
      <c r="FO238" s="109"/>
      <c r="FP238" s="109"/>
      <c r="FQ238" s="109"/>
      <c r="FR238" s="109"/>
      <c r="FS238" s="109"/>
      <c r="FT238" s="109"/>
      <c r="FU238" s="109"/>
      <c r="FV238" s="109"/>
      <c r="FW238" s="109"/>
      <c r="FX238" s="109"/>
      <c r="FY238" s="109"/>
      <c r="FZ238" s="109"/>
      <c r="GA238" s="109"/>
      <c r="GB238" s="109"/>
      <c r="GC238" s="109"/>
      <c r="GD238" s="109"/>
      <c r="GE238" s="109"/>
      <c r="GF238" s="109"/>
      <c r="GG238" s="109"/>
      <c r="GH238" s="109"/>
      <c r="GI238" s="109"/>
      <c r="GJ238" s="109"/>
      <c r="GK238" s="109"/>
      <c r="GL238" s="109"/>
      <c r="GM238" s="109"/>
      <c r="GN238" s="109"/>
      <c r="GO238" s="109"/>
      <c r="GP238" s="109"/>
      <c r="GQ238" s="109"/>
      <c r="GR238" s="109"/>
      <c r="GS238" s="109"/>
      <c r="GT238" s="109"/>
      <c r="GU238" s="109"/>
      <c r="GV238" s="109"/>
      <c r="GW238" s="109"/>
      <c r="GX238" s="109"/>
      <c r="GY238" s="109"/>
      <c r="GZ238" s="109"/>
      <c r="HA238" s="109"/>
      <c r="HB238" s="109"/>
      <c r="HC238" s="109"/>
      <c r="HD238" s="109"/>
      <c r="HE238" s="109"/>
      <c r="HF238" s="109"/>
      <c r="HG238" s="109"/>
      <c r="HH238" s="109"/>
      <c r="HI238" s="109"/>
      <c r="HJ238" s="109"/>
      <c r="HK238" s="109"/>
      <c r="HL238" s="109"/>
      <c r="HM238" s="109"/>
      <c r="HN238" s="109"/>
      <c r="HO238" s="109"/>
      <c r="HP238" s="109"/>
      <c r="HQ238" s="109"/>
      <c r="HR238" s="109"/>
      <c r="HS238" s="109"/>
      <c r="HT238" s="109"/>
      <c r="HU238" s="109"/>
      <c r="HV238" s="109"/>
      <c r="HW238" s="109"/>
      <c r="HX238" s="109"/>
      <c r="HY238" s="109"/>
      <c r="HZ238" s="109"/>
      <c r="IA238" s="109"/>
      <c r="IB238" s="109"/>
      <c r="IC238" s="109"/>
      <c r="ID238" s="109"/>
      <c r="IE238" s="109"/>
      <c r="IF238" s="109"/>
      <c r="IG238" s="109"/>
      <c r="IH238" s="109"/>
      <c r="II238" s="109"/>
      <c r="IJ238" s="109"/>
      <c r="IK238" s="109"/>
      <c r="IL238" s="109"/>
      <c r="IM238" s="109"/>
      <c r="IN238" s="109"/>
      <c r="IO238" s="109"/>
      <c r="IP238" s="109"/>
      <c r="IQ238" s="109"/>
      <c r="IR238" s="109"/>
      <c r="IS238" s="109"/>
      <c r="IT238" s="109"/>
      <c r="IU238" s="109"/>
      <c r="IV238" s="109"/>
      <c r="IW238" s="109"/>
      <c r="IX238" s="109"/>
      <c r="IY238" s="109"/>
      <c r="IZ238" s="109"/>
      <c r="JA238" s="109"/>
      <c r="JB238" s="109"/>
      <c r="JC238" s="109"/>
      <c r="JD238" s="109"/>
      <c r="JE238" s="109"/>
      <c r="JF238" s="109"/>
      <c r="JG238" s="109"/>
      <c r="JH238" s="109"/>
      <c r="JI238" s="109"/>
      <c r="JJ238" s="109"/>
      <c r="JK238" s="109"/>
      <c r="JL238" s="109"/>
      <c r="JM238" s="109"/>
      <c r="JN238" s="109"/>
      <c r="JO238" s="109"/>
      <c r="JP238" s="109"/>
      <c r="JQ238" s="109"/>
      <c r="JR238" s="109"/>
      <c r="JS238" s="109"/>
      <c r="JT238" s="109"/>
      <c r="JU238" s="109"/>
      <c r="JV238" s="109"/>
      <c r="JW238" s="109"/>
      <c r="JX238" s="109"/>
      <c r="JY238" s="109"/>
      <c r="JZ238" s="109"/>
      <c r="KA238" s="109"/>
      <c r="KB238" s="109"/>
      <c r="KC238" s="109"/>
      <c r="KD238" s="109"/>
      <c r="KE238" s="109"/>
      <c r="KF238" s="109"/>
      <c r="KG238" s="109"/>
      <c r="KH238" s="109"/>
      <c r="KI238" s="109"/>
      <c r="KJ238" s="109"/>
      <c r="KK238" s="109"/>
      <c r="KL238" s="109"/>
      <c r="KM238" s="109"/>
      <c r="KN238" s="109"/>
      <c r="KO238" s="109"/>
      <c r="KP238" s="109"/>
      <c r="KQ238" s="109"/>
      <c r="KR238" s="109"/>
      <c r="KS238" s="109"/>
      <c r="KT238" s="109"/>
      <c r="KU238" s="109"/>
      <c r="KV238" s="109"/>
      <c r="KW238" s="109"/>
      <c r="KX238" s="109"/>
      <c r="KY238" s="109"/>
      <c r="KZ238" s="109"/>
      <c r="LA238" s="109"/>
      <c r="LB238" s="109"/>
      <c r="LC238" s="109"/>
      <c r="LD238" s="109"/>
      <c r="LE238" s="109"/>
      <c r="LF238" s="109"/>
      <c r="LG238" s="109"/>
      <c r="LH238" s="109"/>
      <c r="LI238" s="109"/>
      <c r="LJ238" s="109"/>
      <c r="LK238" s="109"/>
      <c r="LL238" s="109"/>
      <c r="LM238" s="109"/>
      <c r="LN238" s="109"/>
      <c r="LO238" s="109"/>
      <c r="LP238" s="109"/>
      <c r="LQ238" s="109"/>
      <c r="LR238" s="109"/>
      <c r="LS238" s="109"/>
      <c r="LT238" s="109"/>
      <c r="LU238" s="109"/>
      <c r="LV238" s="109"/>
      <c r="LW238" s="109"/>
      <c r="LX238" s="109"/>
      <c r="LY238" s="109"/>
      <c r="LZ238" s="109"/>
      <c r="MA238" s="109"/>
      <c r="MB238" s="109"/>
      <c r="MC238" s="109"/>
      <c r="MD238" s="109"/>
      <c r="ME238" s="109"/>
      <c r="MF238" s="109"/>
      <c r="MG238" s="109"/>
      <c r="MH238" s="109"/>
      <c r="MI238" s="109"/>
      <c r="MJ238" s="109"/>
      <c r="MK238" s="109"/>
      <c r="ML238" s="109"/>
      <c r="MM238" s="109"/>
      <c r="MN238" s="109"/>
      <c r="MO238" s="109"/>
      <c r="MP238" s="109"/>
      <c r="MQ238" s="109"/>
      <c r="MR238" s="109"/>
      <c r="MS238" s="109"/>
      <c r="MT238" s="109"/>
      <c r="MU238" s="109"/>
      <c r="MV238" s="109"/>
      <c r="MW238" s="109"/>
      <c r="MX238" s="109"/>
      <c r="MY238" s="109"/>
      <c r="MZ238" s="109"/>
      <c r="NA238" s="109"/>
      <c r="NB238" s="109"/>
      <c r="NC238" s="109"/>
      <c r="ND238" s="109"/>
      <c r="NE238" s="109"/>
      <c r="NF238" s="109"/>
      <c r="NG238" s="109"/>
      <c r="NH238" s="109"/>
      <c r="NI238" s="109"/>
      <c r="NJ238" s="109"/>
      <c r="NK238" s="109"/>
      <c r="NL238" s="109"/>
      <c r="NM238" s="109"/>
      <c r="NN238" s="109"/>
      <c r="NO238" s="109"/>
      <c r="NP238" s="109"/>
      <c r="NQ238" s="109"/>
      <c r="NR238" s="109"/>
      <c r="NS238" s="109"/>
      <c r="NT238" s="109"/>
      <c r="NU238" s="109"/>
      <c r="NV238" s="109"/>
      <c r="NW238" s="109"/>
      <c r="NX238" s="109"/>
      <c r="NY238" s="109"/>
      <c r="NZ238" s="109"/>
      <c r="OA238" s="109"/>
      <c r="OB238" s="109"/>
      <c r="OC238" s="109"/>
      <c r="OD238" s="109"/>
      <c r="OE238" s="109"/>
      <c r="OF238" s="109"/>
      <c r="OG238" s="109"/>
      <c r="OH238" s="109"/>
      <c r="OI238" s="109"/>
      <c r="OJ238" s="109"/>
      <c r="OK238" s="109"/>
      <c r="OL238" s="109"/>
      <c r="OM238" s="109"/>
      <c r="ON238" s="109"/>
      <c r="OO238" s="109"/>
      <c r="OP238" s="109"/>
      <c r="OQ238" s="109"/>
      <c r="OR238" s="109"/>
      <c r="OS238" s="109"/>
      <c r="OT238" s="109"/>
      <c r="OU238" s="109"/>
      <c r="OV238" s="109"/>
      <c r="OW238" s="109"/>
      <c r="OX238" s="109"/>
      <c r="OY238" s="109"/>
      <c r="OZ238" s="109"/>
      <c r="PA238" s="109"/>
      <c r="PB238" s="109"/>
      <c r="PC238" s="109"/>
      <c r="PD238" s="109"/>
      <c r="PE238" s="109"/>
      <c r="PF238" s="109"/>
      <c r="PG238" s="109"/>
      <c r="PH238" s="109"/>
      <c r="PI238" s="109"/>
      <c r="PJ238" s="109"/>
      <c r="PK238" s="109"/>
      <c r="PL238" s="109"/>
      <c r="PM238" s="109"/>
      <c r="PN238" s="109"/>
      <c r="PO238" s="109"/>
      <c r="PP238" s="109"/>
      <c r="PQ238" s="109"/>
      <c r="PR238" s="109"/>
      <c r="PS238" s="109"/>
      <c r="PT238" s="109"/>
      <c r="PU238" s="109"/>
      <c r="PV238" s="109"/>
      <c r="PW238" s="109"/>
      <c r="PX238" s="109"/>
      <c r="PY238" s="109"/>
      <c r="PZ238" s="109"/>
      <c r="QA238" s="109"/>
      <c r="QB238" s="109"/>
      <c r="QC238" s="109"/>
      <c r="QD238" s="109"/>
      <c r="QE238" s="109"/>
      <c r="QF238" s="109"/>
      <c r="QG238" s="109"/>
      <c r="QH238" s="109"/>
      <c r="QI238" s="109"/>
      <c r="QJ238" s="109"/>
      <c r="QK238" s="23">
        <f t="shared" si="4"/>
        <v>160</v>
      </c>
      <c r="QL238" s="125"/>
      <c r="QM238" s="125"/>
      <c r="QN238" s="125"/>
      <c r="QO238" s="125"/>
      <c r="QP238" s="125"/>
      <c r="QQ238" s="125">
        <v>8714.8799999999992</v>
      </c>
      <c r="QR238" s="125"/>
      <c r="QS238" s="130"/>
    </row>
    <row r="239" spans="1:461" s="5" customFormat="1" ht="12.75" customHeight="1" x14ac:dyDescent="0.2">
      <c r="A239" s="52">
        <v>44678</v>
      </c>
      <c r="B239" s="90" t="s">
        <v>445</v>
      </c>
      <c r="C239" s="107"/>
      <c r="D239" s="107"/>
      <c r="E239" s="108"/>
      <c r="F239" s="108"/>
      <c r="G239" s="108"/>
      <c r="H239" s="108"/>
      <c r="I239" s="108"/>
      <c r="J239" s="108"/>
      <c r="K239" s="108"/>
      <c r="L239" s="108"/>
      <c r="M239" s="108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>
        <v>20</v>
      </c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109"/>
      <c r="BE239" s="109"/>
      <c r="BF239" s="109"/>
      <c r="BG239" s="109"/>
      <c r="BH239" s="109"/>
      <c r="BI239" s="109"/>
      <c r="BJ239" s="109"/>
      <c r="BK239" s="109"/>
      <c r="BL239" s="109"/>
      <c r="BM239" s="109"/>
      <c r="BN239" s="109"/>
      <c r="BO239" s="109"/>
      <c r="BP239" s="109"/>
      <c r="BQ239" s="109"/>
      <c r="BR239" s="109"/>
      <c r="BS239" s="109"/>
      <c r="BT239" s="109"/>
      <c r="BU239" s="109"/>
      <c r="BV239" s="109"/>
      <c r="BW239" s="109"/>
      <c r="BX239" s="109"/>
      <c r="BY239" s="109"/>
      <c r="BZ239" s="109"/>
      <c r="CA239" s="109"/>
      <c r="CB239" s="109"/>
      <c r="CC239" s="109"/>
      <c r="CD239" s="109"/>
      <c r="CE239" s="109"/>
      <c r="CF239" s="109"/>
      <c r="CG239" s="109"/>
      <c r="CH239" s="109"/>
      <c r="CI239" s="109"/>
      <c r="CJ239" s="109"/>
      <c r="CK239" s="109"/>
      <c r="CL239" s="109"/>
      <c r="CM239" s="109"/>
      <c r="CN239" s="109"/>
      <c r="CO239" s="109"/>
      <c r="CP239" s="109"/>
      <c r="CQ239" s="109"/>
      <c r="CR239" s="109"/>
      <c r="CS239" s="109"/>
      <c r="CT239" s="109"/>
      <c r="CU239" s="109"/>
      <c r="CV239" s="109"/>
      <c r="CW239" s="109"/>
      <c r="CX239" s="109"/>
      <c r="CY239" s="109"/>
      <c r="CZ239" s="109"/>
      <c r="DA239" s="109"/>
      <c r="DB239" s="109"/>
      <c r="DC239" s="109"/>
      <c r="DD239" s="109"/>
      <c r="DE239" s="109"/>
      <c r="DF239" s="109"/>
      <c r="DG239" s="109"/>
      <c r="DH239" s="109"/>
      <c r="DI239" s="109"/>
      <c r="DJ239" s="109"/>
      <c r="DK239" s="109"/>
      <c r="DL239" s="109"/>
      <c r="DM239" s="109"/>
      <c r="DN239" s="109"/>
      <c r="DO239" s="109"/>
      <c r="DP239" s="109"/>
      <c r="DQ239" s="109"/>
      <c r="DR239" s="109"/>
      <c r="DS239" s="109"/>
      <c r="DT239" s="109"/>
      <c r="DU239" s="109"/>
      <c r="DV239" s="109"/>
      <c r="DW239" s="109"/>
      <c r="DX239" s="109"/>
      <c r="DY239" s="109"/>
      <c r="DZ239" s="109"/>
      <c r="EA239" s="109"/>
      <c r="EB239" s="109"/>
      <c r="EC239" s="109"/>
      <c r="ED239" s="109"/>
      <c r="EE239" s="109"/>
      <c r="EF239" s="109"/>
      <c r="EG239" s="109"/>
      <c r="EH239" s="109"/>
      <c r="EI239" s="109"/>
      <c r="EJ239" s="109"/>
      <c r="EK239" s="109"/>
      <c r="EL239" s="109"/>
      <c r="EM239" s="109"/>
      <c r="EN239" s="109"/>
      <c r="EO239" s="109"/>
      <c r="EP239" s="109"/>
      <c r="EQ239" s="109"/>
      <c r="ER239" s="109"/>
      <c r="ES239" s="109"/>
      <c r="ET239" s="109"/>
      <c r="EU239" s="109"/>
      <c r="EV239" s="109"/>
      <c r="EW239" s="109"/>
      <c r="EX239" s="109"/>
      <c r="EY239" s="109"/>
      <c r="EZ239" s="109"/>
      <c r="FA239" s="109"/>
      <c r="FB239" s="109"/>
      <c r="FC239" s="109"/>
      <c r="FD239" s="109"/>
      <c r="FE239" s="109"/>
      <c r="FF239" s="109"/>
      <c r="FG239" s="109"/>
      <c r="FH239" s="109"/>
      <c r="FI239" s="109"/>
      <c r="FJ239" s="109"/>
      <c r="FK239" s="109"/>
      <c r="FL239" s="109"/>
      <c r="FM239" s="109"/>
      <c r="FN239" s="109"/>
      <c r="FO239" s="109"/>
      <c r="FP239" s="109"/>
      <c r="FQ239" s="109"/>
      <c r="FR239" s="109"/>
      <c r="FS239" s="109"/>
      <c r="FT239" s="109"/>
      <c r="FU239" s="109"/>
      <c r="FV239" s="109"/>
      <c r="FW239" s="109"/>
      <c r="FX239" s="109"/>
      <c r="FY239" s="109"/>
      <c r="FZ239" s="109"/>
      <c r="GA239" s="109"/>
      <c r="GB239" s="109"/>
      <c r="GC239" s="109"/>
      <c r="GD239" s="109"/>
      <c r="GE239" s="109"/>
      <c r="GF239" s="109"/>
      <c r="GG239" s="109"/>
      <c r="GH239" s="109"/>
      <c r="GI239" s="109"/>
      <c r="GJ239" s="109"/>
      <c r="GK239" s="109"/>
      <c r="GL239" s="109"/>
      <c r="GM239" s="109"/>
      <c r="GN239" s="109"/>
      <c r="GO239" s="109"/>
      <c r="GP239" s="109"/>
      <c r="GQ239" s="109"/>
      <c r="GR239" s="109"/>
      <c r="GS239" s="109"/>
      <c r="GT239" s="109"/>
      <c r="GU239" s="109"/>
      <c r="GV239" s="109"/>
      <c r="GW239" s="109"/>
      <c r="GX239" s="109"/>
      <c r="GY239" s="109"/>
      <c r="GZ239" s="109"/>
      <c r="HA239" s="109"/>
      <c r="HB239" s="109"/>
      <c r="HC239" s="109"/>
      <c r="HD239" s="109"/>
      <c r="HE239" s="109"/>
      <c r="HF239" s="109"/>
      <c r="HG239" s="109"/>
      <c r="HH239" s="109"/>
      <c r="HI239" s="109"/>
      <c r="HJ239" s="109"/>
      <c r="HK239" s="109"/>
      <c r="HL239" s="109"/>
      <c r="HM239" s="109"/>
      <c r="HN239" s="109"/>
      <c r="HO239" s="109"/>
      <c r="HP239" s="109"/>
      <c r="HQ239" s="109"/>
      <c r="HR239" s="109"/>
      <c r="HS239" s="109"/>
      <c r="HT239" s="109"/>
      <c r="HU239" s="109"/>
      <c r="HV239" s="109"/>
      <c r="HW239" s="109"/>
      <c r="HX239" s="109"/>
      <c r="HY239" s="109"/>
      <c r="HZ239" s="109"/>
      <c r="IA239" s="109"/>
      <c r="IB239" s="109"/>
      <c r="IC239" s="109"/>
      <c r="ID239" s="109"/>
      <c r="IE239" s="109"/>
      <c r="IF239" s="109"/>
      <c r="IG239" s="109"/>
      <c r="IH239" s="109"/>
      <c r="II239" s="109"/>
      <c r="IJ239" s="109"/>
      <c r="IK239" s="109"/>
      <c r="IL239" s="109"/>
      <c r="IM239" s="109"/>
      <c r="IN239" s="109"/>
      <c r="IO239" s="109"/>
      <c r="IP239" s="109"/>
      <c r="IQ239" s="109"/>
      <c r="IR239" s="109"/>
      <c r="IS239" s="109"/>
      <c r="IT239" s="109"/>
      <c r="IU239" s="109"/>
      <c r="IV239" s="109"/>
      <c r="IW239" s="109"/>
      <c r="IX239" s="109"/>
      <c r="IY239" s="109"/>
      <c r="IZ239" s="109"/>
      <c r="JA239" s="109"/>
      <c r="JB239" s="109"/>
      <c r="JC239" s="109"/>
      <c r="JD239" s="109"/>
      <c r="JE239" s="109"/>
      <c r="JF239" s="109"/>
      <c r="JG239" s="109"/>
      <c r="JH239" s="109"/>
      <c r="JI239" s="109"/>
      <c r="JJ239" s="109"/>
      <c r="JK239" s="109"/>
      <c r="JL239" s="109"/>
      <c r="JM239" s="109"/>
      <c r="JN239" s="109"/>
      <c r="JO239" s="109"/>
      <c r="JP239" s="109"/>
      <c r="JQ239" s="109"/>
      <c r="JR239" s="109"/>
      <c r="JS239" s="109"/>
      <c r="JT239" s="109"/>
      <c r="JU239" s="109"/>
      <c r="JV239" s="109"/>
      <c r="JW239" s="109"/>
      <c r="JX239" s="109"/>
      <c r="JY239" s="109"/>
      <c r="JZ239" s="109"/>
      <c r="KA239" s="109"/>
      <c r="KB239" s="109"/>
      <c r="KC239" s="109"/>
      <c r="KD239" s="109"/>
      <c r="KE239" s="109"/>
      <c r="KF239" s="109"/>
      <c r="KG239" s="109"/>
      <c r="KH239" s="109"/>
      <c r="KI239" s="109"/>
      <c r="KJ239" s="109"/>
      <c r="KK239" s="109"/>
      <c r="KL239" s="109"/>
      <c r="KM239" s="109"/>
      <c r="KN239" s="109"/>
      <c r="KO239" s="109"/>
      <c r="KP239" s="109"/>
      <c r="KQ239" s="109"/>
      <c r="KR239" s="109"/>
      <c r="KS239" s="109"/>
      <c r="KT239" s="109"/>
      <c r="KU239" s="109"/>
      <c r="KV239" s="109"/>
      <c r="KW239" s="109"/>
      <c r="KX239" s="109">
        <v>10</v>
      </c>
      <c r="KY239" s="109"/>
      <c r="KZ239" s="109"/>
      <c r="LA239" s="109"/>
      <c r="LB239" s="109"/>
      <c r="LC239" s="109"/>
      <c r="LD239" s="109"/>
      <c r="LE239" s="109"/>
      <c r="LF239" s="109"/>
      <c r="LG239" s="109"/>
      <c r="LH239" s="109"/>
      <c r="LI239" s="109"/>
      <c r="LJ239" s="109"/>
      <c r="LK239" s="109"/>
      <c r="LL239" s="109"/>
      <c r="LM239" s="109"/>
      <c r="LN239" s="109"/>
      <c r="LO239" s="109"/>
      <c r="LP239" s="109"/>
      <c r="LQ239" s="109"/>
      <c r="LR239" s="109"/>
      <c r="LS239" s="109"/>
      <c r="LT239" s="109"/>
      <c r="LU239" s="109"/>
      <c r="LV239" s="109"/>
      <c r="LW239" s="109"/>
      <c r="LX239" s="109"/>
      <c r="LY239" s="109"/>
      <c r="LZ239" s="109"/>
      <c r="MA239" s="109"/>
      <c r="MB239" s="109"/>
      <c r="MC239" s="109"/>
      <c r="MD239" s="109"/>
      <c r="ME239" s="109"/>
      <c r="MF239" s="109"/>
      <c r="MG239" s="109"/>
      <c r="MH239" s="109"/>
      <c r="MI239" s="109"/>
      <c r="MJ239" s="109"/>
      <c r="MK239" s="109"/>
      <c r="ML239" s="109"/>
      <c r="MM239" s="109"/>
      <c r="MN239" s="109"/>
      <c r="MO239" s="109"/>
      <c r="MP239" s="109"/>
      <c r="MQ239" s="109"/>
      <c r="MR239" s="109"/>
      <c r="MS239" s="109"/>
      <c r="MT239" s="109"/>
      <c r="MU239" s="109"/>
      <c r="MV239" s="109"/>
      <c r="MW239" s="109"/>
      <c r="MX239" s="109"/>
      <c r="MY239" s="109"/>
      <c r="MZ239" s="109"/>
      <c r="NA239" s="109"/>
      <c r="NB239" s="109"/>
      <c r="NC239" s="109"/>
      <c r="ND239" s="109"/>
      <c r="NE239" s="109"/>
      <c r="NF239" s="109"/>
      <c r="NG239" s="109"/>
      <c r="NH239" s="109"/>
      <c r="NI239" s="109"/>
      <c r="NJ239" s="109"/>
      <c r="NK239" s="109"/>
      <c r="NL239" s="109"/>
      <c r="NM239" s="109"/>
      <c r="NN239" s="109"/>
      <c r="NO239" s="109"/>
      <c r="NP239" s="109"/>
      <c r="NQ239" s="109"/>
      <c r="NR239" s="109"/>
      <c r="NS239" s="109"/>
      <c r="NT239" s="109"/>
      <c r="NU239" s="109"/>
      <c r="NV239" s="109"/>
      <c r="NW239" s="109"/>
      <c r="NX239" s="109"/>
      <c r="NY239" s="109"/>
      <c r="NZ239" s="109"/>
      <c r="OA239" s="109"/>
      <c r="OB239" s="109"/>
      <c r="OC239" s="109"/>
      <c r="OD239" s="109"/>
      <c r="OE239" s="109"/>
      <c r="OF239" s="109"/>
      <c r="OG239" s="109"/>
      <c r="OH239" s="109"/>
      <c r="OI239" s="109"/>
      <c r="OJ239" s="109"/>
      <c r="OK239" s="109"/>
      <c r="OL239" s="109"/>
      <c r="OM239" s="109"/>
      <c r="ON239" s="109"/>
      <c r="OO239" s="109"/>
      <c r="OP239" s="109"/>
      <c r="OQ239" s="109"/>
      <c r="OR239" s="109"/>
      <c r="OS239" s="109"/>
      <c r="OT239" s="109"/>
      <c r="OU239" s="109"/>
      <c r="OV239" s="109"/>
      <c r="OW239" s="109"/>
      <c r="OX239" s="109"/>
      <c r="OY239" s="109"/>
      <c r="OZ239" s="109"/>
      <c r="PA239" s="109"/>
      <c r="PB239" s="109"/>
      <c r="PC239" s="109"/>
      <c r="PD239" s="109">
        <v>1</v>
      </c>
      <c r="PE239" s="109"/>
      <c r="PF239" s="109"/>
      <c r="PG239" s="109"/>
      <c r="PH239" s="109"/>
      <c r="PI239" s="109"/>
      <c r="PJ239" s="109"/>
      <c r="PK239" s="109"/>
      <c r="PL239" s="109"/>
      <c r="PM239" s="109"/>
      <c r="PN239" s="109"/>
      <c r="PO239" s="109"/>
      <c r="PP239" s="109"/>
      <c r="PQ239" s="109"/>
      <c r="PR239" s="109"/>
      <c r="PS239" s="109"/>
      <c r="PT239" s="109"/>
      <c r="PU239" s="109"/>
      <c r="PV239" s="109"/>
      <c r="PW239" s="109"/>
      <c r="PX239" s="109"/>
      <c r="PY239" s="109"/>
      <c r="PZ239" s="109"/>
      <c r="QA239" s="109"/>
      <c r="QB239" s="109"/>
      <c r="QC239" s="109"/>
      <c r="QD239" s="109"/>
      <c r="QE239" s="109"/>
      <c r="QF239" s="109"/>
      <c r="QG239" s="109"/>
      <c r="QH239" s="109"/>
      <c r="QI239" s="109"/>
      <c r="QJ239" s="109"/>
      <c r="QK239" s="23">
        <f t="shared" si="4"/>
        <v>31</v>
      </c>
      <c r="QL239" s="125"/>
      <c r="QM239" s="125"/>
      <c r="QN239" s="125"/>
      <c r="QO239" s="125">
        <v>1064.8800000000001</v>
      </c>
      <c r="QP239" s="125"/>
      <c r="QQ239" s="125"/>
      <c r="QR239" s="125"/>
      <c r="QS239" s="130"/>
    </row>
    <row r="240" spans="1:461" s="5" customFormat="1" ht="12.75" customHeight="1" x14ac:dyDescent="0.2">
      <c r="A240" s="52">
        <v>44678</v>
      </c>
      <c r="B240" s="90" t="s">
        <v>40</v>
      </c>
      <c r="C240" s="107"/>
      <c r="D240" s="107"/>
      <c r="E240" s="108"/>
      <c r="F240" s="108"/>
      <c r="G240" s="108"/>
      <c r="H240" s="108"/>
      <c r="I240" s="108"/>
      <c r="J240" s="108"/>
      <c r="K240" s="108"/>
      <c r="L240" s="108"/>
      <c r="M240" s="108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109"/>
      <c r="BE240" s="109"/>
      <c r="BF240" s="109"/>
      <c r="BG240" s="109"/>
      <c r="BH240" s="109"/>
      <c r="BI240" s="109"/>
      <c r="BJ240" s="109"/>
      <c r="BK240" s="109"/>
      <c r="BL240" s="109"/>
      <c r="BM240" s="109"/>
      <c r="BN240" s="109"/>
      <c r="BO240" s="109"/>
      <c r="BP240" s="109"/>
      <c r="BQ240" s="109"/>
      <c r="BR240" s="109"/>
      <c r="BS240" s="109"/>
      <c r="BT240" s="109"/>
      <c r="BU240" s="109"/>
      <c r="BV240" s="109"/>
      <c r="BW240" s="109"/>
      <c r="BX240" s="109"/>
      <c r="BY240" s="109"/>
      <c r="BZ240" s="109"/>
      <c r="CA240" s="109"/>
      <c r="CB240" s="109"/>
      <c r="CC240" s="109"/>
      <c r="CD240" s="109"/>
      <c r="CE240" s="109"/>
      <c r="CF240" s="109"/>
      <c r="CG240" s="109"/>
      <c r="CH240" s="109"/>
      <c r="CI240" s="109"/>
      <c r="CJ240" s="109"/>
      <c r="CK240" s="109"/>
      <c r="CL240" s="109"/>
      <c r="CM240" s="109"/>
      <c r="CN240" s="109"/>
      <c r="CO240" s="109"/>
      <c r="CP240" s="109"/>
      <c r="CQ240" s="109"/>
      <c r="CR240" s="109"/>
      <c r="CS240" s="109"/>
      <c r="CT240" s="109"/>
      <c r="CU240" s="109"/>
      <c r="CV240" s="109"/>
      <c r="CW240" s="109"/>
      <c r="CX240" s="109"/>
      <c r="CY240" s="109"/>
      <c r="CZ240" s="109"/>
      <c r="DA240" s="109"/>
      <c r="DB240" s="109"/>
      <c r="DC240" s="109"/>
      <c r="DD240" s="109"/>
      <c r="DE240" s="109"/>
      <c r="DF240" s="109"/>
      <c r="DG240" s="109"/>
      <c r="DH240" s="109"/>
      <c r="DI240" s="109"/>
      <c r="DJ240" s="109"/>
      <c r="DK240" s="109"/>
      <c r="DL240" s="109"/>
      <c r="DM240" s="109"/>
      <c r="DN240" s="109"/>
      <c r="DO240" s="109"/>
      <c r="DP240" s="109"/>
      <c r="DQ240" s="109"/>
      <c r="DR240" s="109"/>
      <c r="DS240" s="109"/>
      <c r="DT240" s="109"/>
      <c r="DU240" s="109"/>
      <c r="DV240" s="109"/>
      <c r="DW240" s="109"/>
      <c r="DX240" s="109"/>
      <c r="DY240" s="109"/>
      <c r="DZ240" s="109"/>
      <c r="EA240" s="109"/>
      <c r="EB240" s="109"/>
      <c r="EC240" s="109"/>
      <c r="ED240" s="109"/>
      <c r="EE240" s="109"/>
      <c r="EF240" s="109"/>
      <c r="EG240" s="109"/>
      <c r="EH240" s="109"/>
      <c r="EI240" s="109"/>
      <c r="EJ240" s="109"/>
      <c r="EK240" s="109"/>
      <c r="EL240" s="109"/>
      <c r="EM240" s="109"/>
      <c r="EN240" s="109"/>
      <c r="EO240" s="109"/>
      <c r="EP240" s="109"/>
      <c r="EQ240" s="109"/>
      <c r="ER240" s="109"/>
      <c r="ES240" s="109"/>
      <c r="ET240" s="109"/>
      <c r="EU240" s="109"/>
      <c r="EV240" s="109"/>
      <c r="EW240" s="109"/>
      <c r="EX240" s="109"/>
      <c r="EY240" s="109"/>
      <c r="EZ240" s="109"/>
      <c r="FA240" s="109"/>
      <c r="FB240" s="109"/>
      <c r="FC240" s="109"/>
      <c r="FD240" s="109"/>
      <c r="FE240" s="109"/>
      <c r="FF240" s="109"/>
      <c r="FG240" s="109"/>
      <c r="FH240" s="109"/>
      <c r="FI240" s="109"/>
      <c r="FJ240" s="109"/>
      <c r="FK240" s="109"/>
      <c r="FL240" s="109"/>
      <c r="FM240" s="109"/>
      <c r="FN240" s="109"/>
      <c r="FO240" s="109"/>
      <c r="FP240" s="109"/>
      <c r="FQ240" s="109"/>
      <c r="FR240" s="109"/>
      <c r="FS240" s="109"/>
      <c r="FT240" s="109"/>
      <c r="FU240" s="109"/>
      <c r="FV240" s="109"/>
      <c r="FW240" s="109"/>
      <c r="FX240" s="109"/>
      <c r="FY240" s="109"/>
      <c r="FZ240" s="109"/>
      <c r="GA240" s="109"/>
      <c r="GB240" s="109"/>
      <c r="GC240" s="109"/>
      <c r="GD240" s="109"/>
      <c r="GE240" s="109"/>
      <c r="GF240" s="109"/>
      <c r="GG240" s="109"/>
      <c r="GH240" s="109"/>
      <c r="GI240" s="109"/>
      <c r="GJ240" s="109"/>
      <c r="GK240" s="109"/>
      <c r="GL240" s="109"/>
      <c r="GM240" s="109"/>
      <c r="GN240" s="109"/>
      <c r="GO240" s="109"/>
      <c r="GP240" s="109"/>
      <c r="GQ240" s="109"/>
      <c r="GR240" s="109"/>
      <c r="GS240" s="109"/>
      <c r="GT240" s="109"/>
      <c r="GU240" s="109"/>
      <c r="GV240" s="109">
        <v>20</v>
      </c>
      <c r="GW240" s="109"/>
      <c r="GX240" s="109"/>
      <c r="GY240" s="109">
        <v>20</v>
      </c>
      <c r="GZ240" s="109"/>
      <c r="HA240" s="109"/>
      <c r="HB240" s="109"/>
      <c r="HC240" s="109"/>
      <c r="HD240" s="109">
        <v>10</v>
      </c>
      <c r="HE240" s="109"/>
      <c r="HF240" s="109"/>
      <c r="HG240" s="109"/>
      <c r="HH240" s="109"/>
      <c r="HI240" s="109"/>
      <c r="HJ240" s="109"/>
      <c r="HK240" s="109"/>
      <c r="HL240" s="109"/>
      <c r="HM240" s="109"/>
      <c r="HN240" s="109"/>
      <c r="HO240" s="109"/>
      <c r="HP240" s="109"/>
      <c r="HQ240" s="109"/>
      <c r="HR240" s="109"/>
      <c r="HS240" s="109"/>
      <c r="HT240" s="109"/>
      <c r="HU240" s="109"/>
      <c r="HV240" s="109"/>
      <c r="HW240" s="109"/>
      <c r="HX240" s="109"/>
      <c r="HY240" s="109"/>
      <c r="HZ240" s="109"/>
      <c r="IA240" s="109"/>
      <c r="IB240" s="109"/>
      <c r="IC240" s="109"/>
      <c r="ID240" s="109"/>
      <c r="IE240" s="109"/>
      <c r="IF240" s="109"/>
      <c r="IG240" s="109"/>
      <c r="IH240" s="109"/>
      <c r="II240" s="109"/>
      <c r="IJ240" s="109"/>
      <c r="IK240" s="109"/>
      <c r="IL240" s="109"/>
      <c r="IM240" s="109"/>
      <c r="IN240" s="109"/>
      <c r="IO240" s="109"/>
      <c r="IP240" s="109">
        <v>22</v>
      </c>
      <c r="IQ240" s="109"/>
      <c r="IR240" s="109"/>
      <c r="IS240" s="109"/>
      <c r="IT240" s="109"/>
      <c r="IU240" s="109"/>
      <c r="IV240" s="109"/>
      <c r="IW240" s="109"/>
      <c r="IX240" s="109"/>
      <c r="IY240" s="109"/>
      <c r="IZ240" s="109"/>
      <c r="JA240" s="109"/>
      <c r="JB240" s="109"/>
      <c r="JC240" s="109"/>
      <c r="JD240" s="109"/>
      <c r="JE240" s="109"/>
      <c r="JF240" s="109"/>
      <c r="JG240" s="109"/>
      <c r="JH240" s="109"/>
      <c r="JI240" s="109"/>
      <c r="JJ240" s="109"/>
      <c r="JK240" s="109"/>
      <c r="JL240" s="109"/>
      <c r="JM240" s="109"/>
      <c r="JN240" s="109"/>
      <c r="JO240" s="109"/>
      <c r="JP240" s="109"/>
      <c r="JQ240" s="109"/>
      <c r="JR240" s="109"/>
      <c r="JS240" s="109"/>
      <c r="JT240" s="109">
        <v>10</v>
      </c>
      <c r="JU240" s="109"/>
      <c r="JV240" s="109"/>
      <c r="JW240" s="109"/>
      <c r="JX240" s="109"/>
      <c r="JY240" s="109">
        <v>3</v>
      </c>
      <c r="JZ240" s="109"/>
      <c r="KA240" s="109"/>
      <c r="KB240" s="109"/>
      <c r="KC240" s="109"/>
      <c r="KD240" s="109"/>
      <c r="KE240" s="109"/>
      <c r="KF240" s="109"/>
      <c r="KG240" s="109"/>
      <c r="KH240" s="109"/>
      <c r="KI240" s="109"/>
      <c r="KJ240" s="109"/>
      <c r="KK240" s="109"/>
      <c r="KL240" s="109"/>
      <c r="KM240" s="109"/>
      <c r="KN240" s="109"/>
      <c r="KO240" s="109"/>
      <c r="KP240" s="109"/>
      <c r="KQ240" s="109"/>
      <c r="KR240" s="109"/>
      <c r="KS240" s="109"/>
      <c r="KT240" s="109"/>
      <c r="KU240" s="109"/>
      <c r="KV240" s="109"/>
      <c r="KW240" s="109"/>
      <c r="KX240" s="109"/>
      <c r="KY240" s="109"/>
      <c r="KZ240" s="109"/>
      <c r="LA240" s="109"/>
      <c r="LB240" s="109"/>
      <c r="LC240" s="109"/>
      <c r="LD240" s="109"/>
      <c r="LE240" s="109"/>
      <c r="LF240" s="109"/>
      <c r="LG240" s="109"/>
      <c r="LH240" s="109"/>
      <c r="LI240" s="109"/>
      <c r="LJ240" s="109"/>
      <c r="LK240" s="109"/>
      <c r="LL240" s="109"/>
      <c r="LM240" s="109"/>
      <c r="LN240" s="109"/>
      <c r="LO240" s="109"/>
      <c r="LP240" s="109"/>
      <c r="LQ240" s="109"/>
      <c r="LR240" s="109"/>
      <c r="LS240" s="109"/>
      <c r="LT240" s="109"/>
      <c r="LU240" s="109"/>
      <c r="LV240" s="109"/>
      <c r="LW240" s="109"/>
      <c r="LX240" s="109"/>
      <c r="LY240" s="109"/>
      <c r="LZ240" s="109"/>
      <c r="MA240" s="109"/>
      <c r="MB240" s="109"/>
      <c r="MC240" s="109"/>
      <c r="MD240" s="109"/>
      <c r="ME240" s="109"/>
      <c r="MF240" s="109"/>
      <c r="MG240" s="109"/>
      <c r="MH240" s="109"/>
      <c r="MI240" s="109"/>
      <c r="MJ240" s="109"/>
      <c r="MK240" s="109"/>
      <c r="ML240" s="109"/>
      <c r="MM240" s="109"/>
      <c r="MN240" s="109"/>
      <c r="MO240" s="109"/>
      <c r="MP240" s="109"/>
      <c r="MQ240" s="109"/>
      <c r="MR240" s="109"/>
      <c r="MS240" s="109"/>
      <c r="MT240" s="109"/>
      <c r="MU240" s="109"/>
      <c r="MV240" s="109"/>
      <c r="MW240" s="109"/>
      <c r="MX240" s="109"/>
      <c r="MY240" s="109"/>
      <c r="MZ240" s="109"/>
      <c r="NA240" s="109"/>
      <c r="NB240" s="109"/>
      <c r="NC240" s="109"/>
      <c r="ND240" s="109"/>
      <c r="NE240" s="109"/>
      <c r="NF240" s="109"/>
      <c r="NG240" s="109"/>
      <c r="NH240" s="109"/>
      <c r="NI240" s="109"/>
      <c r="NJ240" s="109"/>
      <c r="NK240" s="109"/>
      <c r="NL240" s="109"/>
      <c r="NM240" s="109"/>
      <c r="NN240" s="109"/>
      <c r="NO240" s="109"/>
      <c r="NP240" s="109"/>
      <c r="NQ240" s="109"/>
      <c r="NR240" s="109"/>
      <c r="NS240" s="109"/>
      <c r="NT240" s="109"/>
      <c r="NU240" s="109"/>
      <c r="NV240" s="109"/>
      <c r="NW240" s="109"/>
      <c r="NX240" s="109"/>
      <c r="NY240" s="109"/>
      <c r="NZ240" s="109"/>
      <c r="OA240" s="109"/>
      <c r="OB240" s="109"/>
      <c r="OC240" s="109"/>
      <c r="OD240" s="109"/>
      <c r="OE240" s="109"/>
      <c r="OF240" s="109"/>
      <c r="OG240" s="109"/>
      <c r="OH240" s="109"/>
      <c r="OI240" s="109"/>
      <c r="OJ240" s="109"/>
      <c r="OK240" s="109"/>
      <c r="OL240" s="109"/>
      <c r="OM240" s="109"/>
      <c r="ON240" s="109"/>
      <c r="OO240" s="109"/>
      <c r="OP240" s="109"/>
      <c r="OQ240" s="109"/>
      <c r="OR240" s="109"/>
      <c r="OS240" s="109"/>
      <c r="OT240" s="109"/>
      <c r="OU240" s="109"/>
      <c r="OV240" s="109"/>
      <c r="OW240" s="109"/>
      <c r="OX240" s="109"/>
      <c r="OY240" s="109"/>
      <c r="OZ240" s="109"/>
      <c r="PA240" s="109"/>
      <c r="PB240" s="109"/>
      <c r="PC240" s="109"/>
      <c r="PD240" s="109"/>
      <c r="PE240" s="109"/>
      <c r="PF240" s="109"/>
      <c r="PG240" s="109"/>
      <c r="PH240" s="109"/>
      <c r="PI240" s="109"/>
      <c r="PJ240" s="109"/>
      <c r="PK240" s="109"/>
      <c r="PL240" s="109"/>
      <c r="PM240" s="109"/>
      <c r="PN240" s="109"/>
      <c r="PO240" s="109"/>
      <c r="PP240" s="109"/>
      <c r="PQ240" s="109"/>
      <c r="PR240" s="109"/>
      <c r="PS240" s="109"/>
      <c r="PT240" s="109"/>
      <c r="PU240" s="109"/>
      <c r="PV240" s="109"/>
      <c r="PW240" s="109"/>
      <c r="PX240" s="109"/>
      <c r="PY240" s="109"/>
      <c r="PZ240" s="109"/>
      <c r="QA240" s="109"/>
      <c r="QB240" s="109"/>
      <c r="QC240" s="109"/>
      <c r="QD240" s="109"/>
      <c r="QE240" s="109"/>
      <c r="QF240" s="109"/>
      <c r="QG240" s="109"/>
      <c r="QH240" s="109"/>
      <c r="QI240" s="109"/>
      <c r="QJ240" s="109"/>
      <c r="QK240" s="23">
        <f t="shared" si="4"/>
        <v>85</v>
      </c>
      <c r="QL240" s="125"/>
      <c r="QM240" s="125"/>
      <c r="QN240" s="125"/>
      <c r="QO240" s="125"/>
      <c r="QP240" s="125">
        <v>6162.94</v>
      </c>
      <c r="QQ240" s="125"/>
      <c r="QR240" s="125"/>
      <c r="QS240" s="130"/>
    </row>
    <row r="241" spans="1:461" s="5" customFormat="1" ht="12.75" customHeight="1" x14ac:dyDescent="0.2">
      <c r="A241" s="52">
        <v>44678</v>
      </c>
      <c r="B241" s="90" t="s">
        <v>532</v>
      </c>
      <c r="C241" s="107"/>
      <c r="D241" s="107"/>
      <c r="E241" s="108"/>
      <c r="F241" s="108"/>
      <c r="G241" s="108"/>
      <c r="H241" s="108"/>
      <c r="I241" s="108"/>
      <c r="J241" s="108"/>
      <c r="K241" s="108"/>
      <c r="L241" s="108"/>
      <c r="M241" s="108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 s="109"/>
      <c r="BG241" s="109"/>
      <c r="BH241" s="109"/>
      <c r="BI241" s="109"/>
      <c r="BJ241" s="109"/>
      <c r="BK241" s="109"/>
      <c r="BL241" s="109"/>
      <c r="BM241" s="109"/>
      <c r="BN241" s="109"/>
      <c r="BO241" s="109"/>
      <c r="BP241" s="109"/>
      <c r="BQ241" s="109"/>
      <c r="BR241" s="109"/>
      <c r="BS241" s="109"/>
      <c r="BT241" s="109"/>
      <c r="BU241" s="109"/>
      <c r="BV241" s="109"/>
      <c r="BW241" s="109"/>
      <c r="BX241" s="109"/>
      <c r="BY241" s="109"/>
      <c r="BZ241" s="109"/>
      <c r="CA241" s="109"/>
      <c r="CB241" s="109"/>
      <c r="CC241" s="109"/>
      <c r="CD241" s="109"/>
      <c r="CE241" s="109"/>
      <c r="CF241" s="109"/>
      <c r="CG241" s="109"/>
      <c r="CH241" s="109"/>
      <c r="CI241" s="109"/>
      <c r="CJ241" s="109"/>
      <c r="CK241" s="109"/>
      <c r="CL241" s="109"/>
      <c r="CM241" s="109"/>
      <c r="CN241" s="109"/>
      <c r="CO241" s="109"/>
      <c r="CP241" s="109"/>
      <c r="CQ241" s="109"/>
      <c r="CR241" s="109"/>
      <c r="CS241" s="109"/>
      <c r="CT241" s="109"/>
      <c r="CU241" s="109"/>
      <c r="CV241" s="109"/>
      <c r="CW241" s="109"/>
      <c r="CX241" s="109"/>
      <c r="CY241" s="109"/>
      <c r="CZ241" s="109"/>
      <c r="DA241" s="109"/>
      <c r="DB241" s="109"/>
      <c r="DC241" s="109"/>
      <c r="DD241" s="109"/>
      <c r="DE241" s="109"/>
      <c r="DF241" s="109"/>
      <c r="DG241" s="109"/>
      <c r="DH241" s="109"/>
      <c r="DI241" s="109"/>
      <c r="DJ241" s="109"/>
      <c r="DK241" s="109"/>
      <c r="DL241" s="109"/>
      <c r="DM241" s="109"/>
      <c r="DN241" s="109"/>
      <c r="DO241" s="109"/>
      <c r="DP241" s="109"/>
      <c r="DQ241" s="109"/>
      <c r="DR241" s="109"/>
      <c r="DS241" s="109"/>
      <c r="DT241" s="109"/>
      <c r="DU241" s="109"/>
      <c r="DV241" s="109"/>
      <c r="DW241" s="109"/>
      <c r="DX241" s="109"/>
      <c r="DY241" s="109"/>
      <c r="DZ241" s="109"/>
      <c r="EA241" s="109"/>
      <c r="EB241" s="109"/>
      <c r="EC241" s="109"/>
      <c r="ED241" s="109"/>
      <c r="EE241" s="109"/>
      <c r="EF241" s="109"/>
      <c r="EG241" s="109"/>
      <c r="EH241" s="109"/>
      <c r="EI241" s="109"/>
      <c r="EJ241" s="109"/>
      <c r="EK241" s="109"/>
      <c r="EL241" s="109"/>
      <c r="EM241" s="109"/>
      <c r="EN241" s="109"/>
      <c r="EO241" s="109"/>
      <c r="EP241" s="109"/>
      <c r="EQ241" s="109"/>
      <c r="ER241" s="109"/>
      <c r="ES241" s="109"/>
      <c r="ET241" s="109"/>
      <c r="EU241" s="109"/>
      <c r="EV241" s="109"/>
      <c r="EW241" s="109"/>
      <c r="EX241" s="109"/>
      <c r="EY241" s="109"/>
      <c r="EZ241" s="109"/>
      <c r="FA241" s="109"/>
      <c r="FB241" s="109"/>
      <c r="FC241" s="109"/>
      <c r="FD241" s="109"/>
      <c r="FE241" s="109"/>
      <c r="FF241" s="109"/>
      <c r="FG241" s="109"/>
      <c r="FH241" s="109"/>
      <c r="FI241" s="109"/>
      <c r="FJ241" s="109"/>
      <c r="FK241" s="109"/>
      <c r="FL241" s="109"/>
      <c r="FM241" s="109"/>
      <c r="FN241" s="109"/>
      <c r="FO241" s="109"/>
      <c r="FP241" s="109"/>
      <c r="FQ241" s="109"/>
      <c r="FR241" s="109"/>
      <c r="FS241" s="109"/>
      <c r="FT241" s="109"/>
      <c r="FU241" s="109"/>
      <c r="FV241" s="109"/>
      <c r="FW241" s="109"/>
      <c r="FX241" s="109"/>
      <c r="FY241" s="109"/>
      <c r="FZ241" s="109"/>
      <c r="GA241" s="109"/>
      <c r="GB241" s="109"/>
      <c r="GC241" s="109"/>
      <c r="GD241" s="109"/>
      <c r="GE241" s="109"/>
      <c r="GF241" s="109"/>
      <c r="GG241" s="109"/>
      <c r="GH241" s="109"/>
      <c r="GI241" s="109"/>
      <c r="GJ241" s="109"/>
      <c r="GK241" s="109"/>
      <c r="GL241" s="109"/>
      <c r="GM241" s="109"/>
      <c r="GN241" s="109">
        <v>20</v>
      </c>
      <c r="GO241" s="109"/>
      <c r="GP241" s="109"/>
      <c r="GQ241" s="109"/>
      <c r="GR241" s="109"/>
      <c r="GS241" s="109"/>
      <c r="GT241" s="109"/>
      <c r="GU241" s="109"/>
      <c r="GV241" s="109"/>
      <c r="GW241" s="109"/>
      <c r="GX241" s="109"/>
      <c r="GY241" s="109"/>
      <c r="GZ241" s="109"/>
      <c r="HA241" s="109"/>
      <c r="HB241" s="109"/>
      <c r="HC241" s="109"/>
      <c r="HD241" s="109"/>
      <c r="HE241" s="109"/>
      <c r="HF241" s="109"/>
      <c r="HG241" s="109"/>
      <c r="HH241" s="109"/>
      <c r="HI241" s="109"/>
      <c r="HJ241" s="109"/>
      <c r="HK241" s="109"/>
      <c r="HL241" s="109"/>
      <c r="HM241" s="109"/>
      <c r="HN241" s="109"/>
      <c r="HO241" s="109"/>
      <c r="HP241" s="109"/>
      <c r="HQ241" s="109"/>
      <c r="HR241" s="109"/>
      <c r="HS241" s="109"/>
      <c r="HT241" s="109"/>
      <c r="HU241" s="109"/>
      <c r="HV241" s="109"/>
      <c r="HW241" s="109"/>
      <c r="HX241" s="109"/>
      <c r="HY241" s="109"/>
      <c r="HZ241" s="109"/>
      <c r="IA241" s="109"/>
      <c r="IB241" s="109"/>
      <c r="IC241" s="109"/>
      <c r="ID241" s="109"/>
      <c r="IE241" s="109"/>
      <c r="IF241" s="109"/>
      <c r="IG241" s="109"/>
      <c r="IH241" s="109"/>
      <c r="II241" s="109"/>
      <c r="IJ241" s="109"/>
      <c r="IK241" s="109"/>
      <c r="IL241" s="109"/>
      <c r="IM241" s="109"/>
      <c r="IN241" s="109"/>
      <c r="IO241" s="109"/>
      <c r="IP241" s="109"/>
      <c r="IQ241" s="109"/>
      <c r="IR241" s="109"/>
      <c r="IS241" s="109"/>
      <c r="IT241" s="109"/>
      <c r="IU241" s="109"/>
      <c r="IV241" s="109"/>
      <c r="IW241" s="109"/>
      <c r="IX241" s="109"/>
      <c r="IY241" s="109"/>
      <c r="IZ241" s="109"/>
      <c r="JA241" s="109"/>
      <c r="JB241" s="109"/>
      <c r="JC241" s="109"/>
      <c r="JD241" s="109"/>
      <c r="JE241" s="109"/>
      <c r="JF241" s="109"/>
      <c r="JG241" s="109"/>
      <c r="JH241" s="109"/>
      <c r="JI241" s="109"/>
      <c r="JJ241" s="109"/>
      <c r="JK241" s="109"/>
      <c r="JL241" s="109"/>
      <c r="JM241" s="109"/>
      <c r="JN241" s="109"/>
      <c r="JO241" s="109"/>
      <c r="JP241" s="109"/>
      <c r="JQ241" s="109"/>
      <c r="JR241" s="109"/>
      <c r="JS241" s="109"/>
      <c r="JT241" s="109"/>
      <c r="JU241" s="109"/>
      <c r="JV241" s="109"/>
      <c r="JW241" s="109"/>
      <c r="JX241" s="109"/>
      <c r="JY241" s="109"/>
      <c r="JZ241" s="109"/>
      <c r="KA241" s="109"/>
      <c r="KB241" s="109"/>
      <c r="KC241" s="109"/>
      <c r="KD241" s="109"/>
      <c r="KE241" s="109"/>
      <c r="KF241" s="109"/>
      <c r="KG241" s="109"/>
      <c r="KH241" s="109"/>
      <c r="KI241" s="109"/>
      <c r="KJ241" s="109"/>
      <c r="KK241" s="109"/>
      <c r="KL241" s="109"/>
      <c r="KM241" s="109"/>
      <c r="KN241" s="109"/>
      <c r="KO241" s="109"/>
      <c r="KP241" s="109"/>
      <c r="KQ241" s="109"/>
      <c r="KR241" s="109"/>
      <c r="KS241" s="109"/>
      <c r="KT241" s="109"/>
      <c r="KU241" s="109"/>
      <c r="KV241" s="109"/>
      <c r="KW241" s="109"/>
      <c r="KX241" s="109"/>
      <c r="KY241" s="109"/>
      <c r="KZ241" s="109"/>
      <c r="LA241" s="109"/>
      <c r="LB241" s="109"/>
      <c r="LC241" s="109"/>
      <c r="LD241" s="109"/>
      <c r="LE241" s="109"/>
      <c r="LF241" s="109"/>
      <c r="LG241" s="109"/>
      <c r="LH241" s="109"/>
      <c r="LI241" s="109"/>
      <c r="LJ241" s="109"/>
      <c r="LK241" s="109"/>
      <c r="LL241" s="109"/>
      <c r="LM241" s="109"/>
      <c r="LN241" s="109"/>
      <c r="LO241" s="109"/>
      <c r="LP241" s="109"/>
      <c r="LQ241" s="109"/>
      <c r="LR241" s="109"/>
      <c r="LS241" s="109"/>
      <c r="LT241" s="109"/>
      <c r="LU241" s="109"/>
      <c r="LV241" s="109"/>
      <c r="LW241" s="109"/>
      <c r="LX241" s="109"/>
      <c r="LY241" s="109"/>
      <c r="LZ241" s="109"/>
      <c r="MA241" s="109"/>
      <c r="MB241" s="109"/>
      <c r="MC241" s="109"/>
      <c r="MD241" s="109"/>
      <c r="ME241" s="109"/>
      <c r="MF241" s="109"/>
      <c r="MG241" s="109"/>
      <c r="MH241" s="109"/>
      <c r="MI241" s="109"/>
      <c r="MJ241" s="109"/>
      <c r="MK241" s="109"/>
      <c r="ML241" s="109"/>
      <c r="MM241" s="109"/>
      <c r="MN241" s="109"/>
      <c r="MO241" s="109"/>
      <c r="MP241" s="109"/>
      <c r="MQ241" s="109"/>
      <c r="MR241" s="109"/>
      <c r="MS241" s="109"/>
      <c r="MT241" s="109"/>
      <c r="MU241" s="109"/>
      <c r="MV241" s="109"/>
      <c r="MW241" s="109"/>
      <c r="MX241" s="109"/>
      <c r="MY241" s="109"/>
      <c r="MZ241" s="109"/>
      <c r="NA241" s="109"/>
      <c r="NB241" s="109"/>
      <c r="NC241" s="109"/>
      <c r="ND241" s="109"/>
      <c r="NE241" s="109"/>
      <c r="NF241" s="109"/>
      <c r="NG241" s="109"/>
      <c r="NH241" s="109"/>
      <c r="NI241" s="109"/>
      <c r="NJ241" s="109"/>
      <c r="NK241" s="109"/>
      <c r="NL241" s="109"/>
      <c r="NM241" s="109"/>
      <c r="NN241" s="109"/>
      <c r="NO241" s="109"/>
      <c r="NP241" s="109"/>
      <c r="NQ241" s="109"/>
      <c r="NR241" s="109"/>
      <c r="NS241" s="109"/>
      <c r="NT241" s="109"/>
      <c r="NU241" s="109"/>
      <c r="NV241" s="109"/>
      <c r="NW241" s="109"/>
      <c r="NX241" s="109"/>
      <c r="NY241" s="109"/>
      <c r="NZ241" s="109"/>
      <c r="OA241" s="109"/>
      <c r="OB241" s="109"/>
      <c r="OC241" s="109"/>
      <c r="OD241" s="109"/>
      <c r="OE241" s="109"/>
      <c r="OF241" s="109"/>
      <c r="OG241" s="109"/>
      <c r="OH241" s="109"/>
      <c r="OI241" s="109"/>
      <c r="OJ241" s="109"/>
      <c r="OK241" s="109"/>
      <c r="OL241" s="109"/>
      <c r="OM241" s="109"/>
      <c r="ON241" s="109"/>
      <c r="OO241" s="109"/>
      <c r="OP241" s="109"/>
      <c r="OQ241" s="109"/>
      <c r="OR241" s="109"/>
      <c r="OS241" s="109"/>
      <c r="OT241" s="109"/>
      <c r="OU241" s="109"/>
      <c r="OV241" s="109"/>
      <c r="OW241" s="109"/>
      <c r="OX241" s="109"/>
      <c r="OY241" s="109"/>
      <c r="OZ241" s="109"/>
      <c r="PA241" s="109"/>
      <c r="PB241" s="109"/>
      <c r="PC241" s="109"/>
      <c r="PD241" s="109"/>
      <c r="PE241" s="109"/>
      <c r="PF241" s="109"/>
      <c r="PG241" s="109"/>
      <c r="PH241" s="109"/>
      <c r="PI241" s="109"/>
      <c r="PJ241" s="109"/>
      <c r="PK241" s="109"/>
      <c r="PL241" s="109"/>
      <c r="PM241" s="109"/>
      <c r="PN241" s="109"/>
      <c r="PO241" s="109"/>
      <c r="PP241" s="109"/>
      <c r="PQ241" s="109"/>
      <c r="PR241" s="109"/>
      <c r="PS241" s="109"/>
      <c r="PT241" s="109"/>
      <c r="PU241" s="109"/>
      <c r="PV241" s="109"/>
      <c r="PW241" s="109"/>
      <c r="PX241" s="109"/>
      <c r="PY241" s="109"/>
      <c r="PZ241" s="109"/>
      <c r="QA241" s="109"/>
      <c r="QB241" s="109"/>
      <c r="QC241" s="109"/>
      <c r="QD241" s="109"/>
      <c r="QE241" s="109"/>
      <c r="QF241" s="109"/>
      <c r="QG241" s="109"/>
      <c r="QH241" s="109"/>
      <c r="QI241" s="109"/>
      <c r="QJ241" s="109"/>
      <c r="QK241" s="23">
        <f t="shared" si="4"/>
        <v>20</v>
      </c>
      <c r="QL241" s="125"/>
      <c r="QM241" s="125"/>
      <c r="QN241" s="125"/>
      <c r="QO241" s="125">
        <v>782.76</v>
      </c>
      <c r="QP241" s="125"/>
      <c r="QQ241" s="125"/>
      <c r="QR241" s="125"/>
      <c r="QS241" s="130"/>
    </row>
    <row r="242" spans="1:461" s="5" customFormat="1" ht="12.75" customHeight="1" x14ac:dyDescent="0.2">
      <c r="A242" s="52">
        <v>44679</v>
      </c>
      <c r="B242" s="90" t="s">
        <v>74</v>
      </c>
      <c r="C242" s="107"/>
      <c r="D242" s="107"/>
      <c r="E242" s="108"/>
      <c r="F242" s="108"/>
      <c r="G242" s="108"/>
      <c r="H242" s="108"/>
      <c r="I242" s="108"/>
      <c r="J242" s="108"/>
      <c r="K242" s="108"/>
      <c r="L242" s="108"/>
      <c r="M242" s="108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109"/>
      <c r="BE242" s="109"/>
      <c r="BF242" s="109"/>
      <c r="BG242" s="109"/>
      <c r="BH242" s="109"/>
      <c r="BI242" s="109"/>
      <c r="BJ242" s="109"/>
      <c r="BK242" s="109"/>
      <c r="BL242" s="109"/>
      <c r="BM242" s="109"/>
      <c r="BN242" s="109"/>
      <c r="BO242" s="109"/>
      <c r="BP242" s="109"/>
      <c r="BQ242" s="109"/>
      <c r="BR242" s="109"/>
      <c r="BS242" s="109"/>
      <c r="BT242" s="109"/>
      <c r="BU242" s="109"/>
      <c r="BV242" s="109"/>
      <c r="BW242" s="109"/>
      <c r="BX242" s="109"/>
      <c r="BY242" s="109"/>
      <c r="BZ242" s="109"/>
      <c r="CA242" s="109"/>
      <c r="CB242" s="109"/>
      <c r="CC242" s="109"/>
      <c r="CD242" s="109"/>
      <c r="CE242" s="109"/>
      <c r="CF242" s="109"/>
      <c r="CG242" s="109"/>
      <c r="CH242" s="109"/>
      <c r="CI242" s="109"/>
      <c r="CJ242" s="109"/>
      <c r="CK242" s="109"/>
      <c r="CL242" s="109"/>
      <c r="CM242" s="109"/>
      <c r="CN242" s="109"/>
      <c r="CO242" s="109"/>
      <c r="CP242" s="109"/>
      <c r="CQ242" s="109"/>
      <c r="CR242" s="109"/>
      <c r="CS242" s="109"/>
      <c r="CT242" s="109"/>
      <c r="CU242" s="109"/>
      <c r="CV242" s="109"/>
      <c r="CW242" s="109"/>
      <c r="CX242" s="109"/>
      <c r="CY242" s="109"/>
      <c r="CZ242" s="109"/>
      <c r="DA242" s="109"/>
      <c r="DB242" s="109"/>
      <c r="DC242" s="109"/>
      <c r="DD242" s="109"/>
      <c r="DE242" s="109"/>
      <c r="DF242" s="109"/>
      <c r="DG242" s="109"/>
      <c r="DH242" s="109"/>
      <c r="DI242" s="109"/>
      <c r="DJ242" s="109"/>
      <c r="DK242" s="109"/>
      <c r="DL242" s="109"/>
      <c r="DM242" s="109"/>
      <c r="DN242" s="109"/>
      <c r="DO242" s="109"/>
      <c r="DP242" s="109"/>
      <c r="DQ242" s="109"/>
      <c r="DR242" s="109"/>
      <c r="DS242" s="109"/>
      <c r="DT242" s="109"/>
      <c r="DU242" s="109">
        <v>10</v>
      </c>
      <c r="DV242" s="109"/>
      <c r="DW242" s="109"/>
      <c r="DX242" s="109"/>
      <c r="DY242" s="109"/>
      <c r="DZ242" s="109"/>
      <c r="EA242" s="109"/>
      <c r="EB242" s="109"/>
      <c r="EC242" s="109"/>
      <c r="ED242" s="109"/>
      <c r="EE242" s="109"/>
      <c r="EF242" s="109"/>
      <c r="EG242" s="109"/>
      <c r="EH242" s="109"/>
      <c r="EI242" s="109"/>
      <c r="EJ242" s="109"/>
      <c r="EK242" s="109"/>
      <c r="EL242" s="109"/>
      <c r="EM242" s="109"/>
      <c r="EN242" s="109"/>
      <c r="EO242" s="109"/>
      <c r="EP242" s="109"/>
      <c r="EQ242" s="109"/>
      <c r="ER242" s="109"/>
      <c r="ES242" s="109"/>
      <c r="ET242" s="109"/>
      <c r="EU242" s="109"/>
      <c r="EV242" s="109"/>
      <c r="EW242" s="109"/>
      <c r="EX242" s="109"/>
      <c r="EY242" s="109"/>
      <c r="EZ242" s="109"/>
      <c r="FA242" s="109"/>
      <c r="FB242" s="109"/>
      <c r="FC242" s="109"/>
      <c r="FD242" s="109"/>
      <c r="FE242" s="109"/>
      <c r="FF242" s="109"/>
      <c r="FG242" s="109"/>
      <c r="FH242" s="109"/>
      <c r="FI242" s="109"/>
      <c r="FJ242" s="109"/>
      <c r="FK242" s="109"/>
      <c r="FL242" s="109"/>
      <c r="FM242" s="109"/>
      <c r="FN242" s="109"/>
      <c r="FO242" s="109"/>
      <c r="FP242" s="109"/>
      <c r="FQ242" s="109"/>
      <c r="FR242" s="109"/>
      <c r="FS242" s="109"/>
      <c r="FT242" s="109"/>
      <c r="FU242" s="109"/>
      <c r="FV242" s="109"/>
      <c r="FW242" s="109"/>
      <c r="FX242" s="109"/>
      <c r="FY242" s="109"/>
      <c r="FZ242" s="109"/>
      <c r="GA242" s="109"/>
      <c r="GB242" s="109"/>
      <c r="GC242" s="109"/>
      <c r="GD242" s="109"/>
      <c r="GE242" s="109"/>
      <c r="GF242" s="109"/>
      <c r="GG242" s="109"/>
      <c r="GH242" s="109"/>
      <c r="GI242" s="109"/>
      <c r="GJ242" s="109"/>
      <c r="GK242" s="109"/>
      <c r="GL242" s="109"/>
      <c r="GM242" s="109"/>
      <c r="GN242" s="109"/>
      <c r="GO242" s="109"/>
      <c r="GP242" s="109"/>
      <c r="GQ242" s="109"/>
      <c r="GR242" s="109"/>
      <c r="GS242" s="109"/>
      <c r="GT242" s="109"/>
      <c r="GU242" s="109"/>
      <c r="GV242" s="109"/>
      <c r="GW242" s="109"/>
      <c r="GX242" s="109"/>
      <c r="GY242" s="109"/>
      <c r="GZ242" s="109"/>
      <c r="HA242" s="109"/>
      <c r="HB242" s="109"/>
      <c r="HC242" s="109"/>
      <c r="HD242" s="109"/>
      <c r="HE242" s="109"/>
      <c r="HF242" s="109"/>
      <c r="HG242" s="109"/>
      <c r="HH242" s="109"/>
      <c r="HI242" s="109"/>
      <c r="HJ242" s="109"/>
      <c r="HK242" s="109"/>
      <c r="HL242" s="109"/>
      <c r="HM242" s="109"/>
      <c r="HN242" s="109"/>
      <c r="HO242" s="109"/>
      <c r="HP242" s="109"/>
      <c r="HQ242" s="109"/>
      <c r="HR242" s="109"/>
      <c r="HS242" s="109"/>
      <c r="HT242" s="109"/>
      <c r="HU242" s="109"/>
      <c r="HV242" s="109"/>
      <c r="HW242" s="109"/>
      <c r="HX242" s="109"/>
      <c r="HY242" s="109"/>
      <c r="HZ242" s="109"/>
      <c r="IA242" s="109"/>
      <c r="IB242" s="109"/>
      <c r="IC242" s="109"/>
      <c r="ID242" s="109"/>
      <c r="IE242" s="109"/>
      <c r="IF242" s="109"/>
      <c r="IG242" s="109"/>
      <c r="IH242" s="109"/>
      <c r="II242" s="109"/>
      <c r="IJ242" s="109"/>
      <c r="IK242" s="109"/>
      <c r="IL242" s="109"/>
      <c r="IM242" s="109"/>
      <c r="IN242" s="109"/>
      <c r="IO242" s="109"/>
      <c r="IP242" s="109"/>
      <c r="IQ242" s="109"/>
      <c r="IR242" s="109"/>
      <c r="IS242" s="109"/>
      <c r="IT242" s="109"/>
      <c r="IU242" s="109"/>
      <c r="IV242" s="109"/>
      <c r="IW242" s="109"/>
      <c r="IX242" s="109"/>
      <c r="IY242" s="109"/>
      <c r="IZ242" s="109"/>
      <c r="JA242" s="109"/>
      <c r="JB242" s="109"/>
      <c r="JC242" s="109"/>
      <c r="JD242" s="109"/>
      <c r="JE242" s="109"/>
      <c r="JF242" s="109"/>
      <c r="JG242" s="109"/>
      <c r="JH242" s="109"/>
      <c r="JI242" s="109"/>
      <c r="JJ242" s="109"/>
      <c r="JK242" s="109"/>
      <c r="JL242" s="109"/>
      <c r="JM242" s="109"/>
      <c r="JN242" s="109"/>
      <c r="JO242" s="109"/>
      <c r="JP242" s="109"/>
      <c r="JQ242" s="109"/>
      <c r="JR242" s="109"/>
      <c r="JS242" s="109"/>
      <c r="JT242" s="109"/>
      <c r="JU242" s="109"/>
      <c r="JV242" s="109"/>
      <c r="JW242" s="109"/>
      <c r="JX242" s="109"/>
      <c r="JY242" s="109"/>
      <c r="JZ242" s="109"/>
      <c r="KA242" s="109"/>
      <c r="KB242" s="109"/>
      <c r="KC242" s="109"/>
      <c r="KD242" s="109"/>
      <c r="KE242" s="109"/>
      <c r="KF242" s="109"/>
      <c r="KG242" s="109"/>
      <c r="KH242" s="109"/>
      <c r="KI242" s="109"/>
      <c r="KJ242" s="109"/>
      <c r="KK242" s="109"/>
      <c r="KL242" s="109"/>
      <c r="KM242" s="109"/>
      <c r="KN242" s="109"/>
      <c r="KO242" s="109"/>
      <c r="KP242" s="109"/>
      <c r="KQ242" s="109"/>
      <c r="KR242" s="109"/>
      <c r="KS242" s="109"/>
      <c r="KT242" s="109"/>
      <c r="KU242" s="109"/>
      <c r="KV242" s="109"/>
      <c r="KW242" s="109"/>
      <c r="KX242" s="109"/>
      <c r="KY242" s="109"/>
      <c r="KZ242" s="109"/>
      <c r="LA242" s="109"/>
      <c r="LB242" s="109"/>
      <c r="LC242" s="109"/>
      <c r="LD242" s="109"/>
      <c r="LE242" s="109"/>
      <c r="LF242" s="109"/>
      <c r="LG242" s="109"/>
      <c r="LH242" s="109"/>
      <c r="LI242" s="109"/>
      <c r="LJ242" s="109"/>
      <c r="LK242" s="109"/>
      <c r="LL242" s="109"/>
      <c r="LM242" s="109"/>
      <c r="LN242" s="109"/>
      <c r="LO242" s="109"/>
      <c r="LP242" s="109"/>
      <c r="LQ242" s="109"/>
      <c r="LR242" s="109"/>
      <c r="LS242" s="109"/>
      <c r="LT242" s="109"/>
      <c r="LU242" s="109"/>
      <c r="LV242" s="109"/>
      <c r="LW242" s="109"/>
      <c r="LX242" s="109"/>
      <c r="LY242" s="109"/>
      <c r="LZ242" s="109"/>
      <c r="MA242" s="109"/>
      <c r="MB242" s="109"/>
      <c r="MC242" s="109"/>
      <c r="MD242" s="109"/>
      <c r="ME242" s="109"/>
      <c r="MF242" s="109"/>
      <c r="MG242" s="109"/>
      <c r="MH242" s="109"/>
      <c r="MI242" s="109"/>
      <c r="MJ242" s="109"/>
      <c r="MK242" s="109"/>
      <c r="ML242" s="109"/>
      <c r="MM242" s="109"/>
      <c r="MN242" s="109"/>
      <c r="MO242" s="109"/>
      <c r="MP242" s="109"/>
      <c r="MQ242" s="109"/>
      <c r="MR242" s="109"/>
      <c r="MS242" s="109"/>
      <c r="MT242" s="109"/>
      <c r="MU242" s="109"/>
      <c r="MV242" s="109"/>
      <c r="MW242" s="109"/>
      <c r="MX242" s="109"/>
      <c r="MY242" s="109"/>
      <c r="MZ242" s="109"/>
      <c r="NA242" s="109"/>
      <c r="NB242" s="109"/>
      <c r="NC242" s="109"/>
      <c r="ND242" s="109"/>
      <c r="NE242" s="109"/>
      <c r="NF242" s="109"/>
      <c r="NG242" s="109"/>
      <c r="NH242" s="109"/>
      <c r="NI242" s="109"/>
      <c r="NJ242" s="109"/>
      <c r="NK242" s="109"/>
      <c r="NL242" s="109"/>
      <c r="NM242" s="109"/>
      <c r="NN242" s="109"/>
      <c r="NO242" s="109"/>
      <c r="NP242" s="109"/>
      <c r="NQ242" s="109"/>
      <c r="NR242" s="109"/>
      <c r="NS242" s="109"/>
      <c r="NT242" s="109"/>
      <c r="NU242" s="109"/>
      <c r="NV242" s="109"/>
      <c r="NW242" s="109"/>
      <c r="NX242" s="109"/>
      <c r="NY242" s="109"/>
      <c r="NZ242" s="109"/>
      <c r="OA242" s="109"/>
      <c r="OB242" s="109"/>
      <c r="OC242" s="109"/>
      <c r="OD242" s="109"/>
      <c r="OE242" s="109"/>
      <c r="OF242" s="109"/>
      <c r="OG242" s="109"/>
      <c r="OH242" s="109"/>
      <c r="OI242" s="109"/>
      <c r="OJ242" s="109"/>
      <c r="OK242" s="109"/>
      <c r="OL242" s="109"/>
      <c r="OM242" s="109"/>
      <c r="ON242" s="109"/>
      <c r="OO242" s="109"/>
      <c r="OP242" s="109"/>
      <c r="OQ242" s="109"/>
      <c r="OR242" s="109"/>
      <c r="OS242" s="109"/>
      <c r="OT242" s="109"/>
      <c r="OU242" s="109"/>
      <c r="OV242" s="109"/>
      <c r="OW242" s="109"/>
      <c r="OX242" s="109"/>
      <c r="OY242" s="109"/>
      <c r="OZ242" s="109"/>
      <c r="PA242" s="109"/>
      <c r="PB242" s="109"/>
      <c r="PC242" s="109"/>
      <c r="PD242" s="109"/>
      <c r="PE242" s="109"/>
      <c r="PF242" s="109"/>
      <c r="PG242" s="109"/>
      <c r="PH242" s="109"/>
      <c r="PI242" s="109"/>
      <c r="PJ242" s="109"/>
      <c r="PK242" s="109"/>
      <c r="PL242" s="109"/>
      <c r="PM242" s="109"/>
      <c r="PN242" s="109"/>
      <c r="PO242" s="109"/>
      <c r="PP242" s="109"/>
      <c r="PQ242" s="109"/>
      <c r="PR242" s="109"/>
      <c r="PS242" s="109"/>
      <c r="PT242" s="109"/>
      <c r="PU242" s="109"/>
      <c r="PV242" s="109"/>
      <c r="PW242" s="109"/>
      <c r="PX242" s="109"/>
      <c r="PY242" s="109"/>
      <c r="PZ242" s="109"/>
      <c r="QA242" s="109"/>
      <c r="QB242" s="109"/>
      <c r="QC242" s="109"/>
      <c r="QD242" s="109"/>
      <c r="QE242" s="109"/>
      <c r="QF242" s="109"/>
      <c r="QG242" s="109"/>
      <c r="QH242" s="109"/>
      <c r="QI242" s="109"/>
      <c r="QJ242" s="109"/>
      <c r="QK242" s="23">
        <f t="shared" si="4"/>
        <v>10</v>
      </c>
      <c r="QL242" s="125"/>
      <c r="QM242" s="125"/>
      <c r="QN242" s="125"/>
      <c r="QO242" s="125"/>
      <c r="QP242" s="125">
        <v>545.16</v>
      </c>
      <c r="QQ242" s="125"/>
      <c r="QR242" s="125"/>
      <c r="QS242" s="130"/>
    </row>
    <row r="243" spans="1:461" s="5" customFormat="1" ht="12.75" customHeight="1" x14ac:dyDescent="0.2">
      <c r="A243" s="52">
        <v>44680</v>
      </c>
      <c r="B243" s="98" t="s">
        <v>348</v>
      </c>
      <c r="C243" s="107"/>
      <c r="D243" s="107"/>
      <c r="E243" s="108"/>
      <c r="F243" s="108"/>
      <c r="G243" s="108"/>
      <c r="H243" s="108"/>
      <c r="I243" s="108"/>
      <c r="J243" s="108"/>
      <c r="K243" s="108"/>
      <c r="L243" s="108"/>
      <c r="M243" s="108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109"/>
      <c r="BE243" s="109"/>
      <c r="BF243" s="109"/>
      <c r="BG243" s="109"/>
      <c r="BH243" s="109"/>
      <c r="BI243" s="109"/>
      <c r="BJ243" s="109"/>
      <c r="BK243" s="109"/>
      <c r="BL243" s="109"/>
      <c r="BM243" s="109"/>
      <c r="BN243" s="109"/>
      <c r="BO243" s="109"/>
      <c r="BP243" s="109"/>
      <c r="BQ243" s="109"/>
      <c r="BR243" s="109"/>
      <c r="BS243" s="109"/>
      <c r="BT243" s="109"/>
      <c r="BU243" s="109"/>
      <c r="BV243" s="109"/>
      <c r="BW243" s="109"/>
      <c r="BX243" s="109"/>
      <c r="BY243" s="109"/>
      <c r="BZ243" s="109"/>
      <c r="CA243" s="109"/>
      <c r="CB243" s="109"/>
      <c r="CC243" s="109"/>
      <c r="CD243" s="109"/>
      <c r="CE243" s="109"/>
      <c r="CF243" s="109"/>
      <c r="CG243" s="109"/>
      <c r="CH243" s="109"/>
      <c r="CI243" s="109"/>
      <c r="CJ243" s="109"/>
      <c r="CK243" s="109"/>
      <c r="CL243" s="109"/>
      <c r="CM243" s="109"/>
      <c r="CN243" s="109"/>
      <c r="CO243" s="109"/>
      <c r="CP243" s="109"/>
      <c r="CQ243" s="109"/>
      <c r="CR243" s="109"/>
      <c r="CS243" s="109"/>
      <c r="CT243" s="109"/>
      <c r="CU243" s="109"/>
      <c r="CV243" s="109"/>
      <c r="CW243" s="109"/>
      <c r="CX243" s="109"/>
      <c r="CY243" s="109"/>
      <c r="CZ243" s="109"/>
      <c r="DA243" s="109"/>
      <c r="DB243" s="109"/>
      <c r="DC243" s="109"/>
      <c r="DD243" s="109"/>
      <c r="DE243" s="109"/>
      <c r="DF243" s="109"/>
      <c r="DG243" s="109"/>
      <c r="DH243" s="109"/>
      <c r="DI243" s="109"/>
      <c r="DJ243" s="109"/>
      <c r="DK243" s="109"/>
      <c r="DL243" s="109"/>
      <c r="DM243" s="109"/>
      <c r="DN243" s="109"/>
      <c r="DO243" s="109"/>
      <c r="DP243" s="109"/>
      <c r="DQ243" s="109"/>
      <c r="DR243" s="109"/>
      <c r="DS243" s="109"/>
      <c r="DT243" s="109"/>
      <c r="DU243" s="109"/>
      <c r="DV243" s="109"/>
      <c r="DW243" s="109"/>
      <c r="DX243" s="109"/>
      <c r="DY243" s="109"/>
      <c r="DZ243" s="109"/>
      <c r="EA243" s="109"/>
      <c r="EB243" s="109"/>
      <c r="EC243" s="109"/>
      <c r="ED243" s="109"/>
      <c r="EE243" s="109"/>
      <c r="EF243" s="109"/>
      <c r="EG243" s="109"/>
      <c r="EH243" s="109"/>
      <c r="EI243" s="109"/>
      <c r="EJ243" s="109"/>
      <c r="EK243" s="109"/>
      <c r="EL243" s="109"/>
      <c r="EM243" s="109"/>
      <c r="EN243" s="109"/>
      <c r="EO243" s="109"/>
      <c r="EP243" s="109"/>
      <c r="EQ243" s="109"/>
      <c r="ER243" s="109"/>
      <c r="ES243" s="109"/>
      <c r="ET243" s="109"/>
      <c r="EU243" s="109"/>
      <c r="EV243" s="109"/>
      <c r="EW243" s="109"/>
      <c r="EX243" s="109"/>
      <c r="EY243" s="109"/>
      <c r="EZ243" s="109"/>
      <c r="FA243" s="109"/>
      <c r="FB243" s="109"/>
      <c r="FC243" s="109"/>
      <c r="FD243" s="109"/>
      <c r="FE243" s="109"/>
      <c r="FF243" s="109"/>
      <c r="FG243" s="109"/>
      <c r="FH243" s="109"/>
      <c r="FI243" s="109"/>
      <c r="FJ243" s="109"/>
      <c r="FK243" s="109"/>
      <c r="FL243" s="109"/>
      <c r="FM243" s="109"/>
      <c r="FN243" s="109"/>
      <c r="FO243" s="109"/>
      <c r="FP243" s="109"/>
      <c r="FQ243" s="109"/>
      <c r="FR243" s="109"/>
      <c r="FS243" s="109"/>
      <c r="FT243" s="109"/>
      <c r="FU243" s="109"/>
      <c r="FV243" s="109"/>
      <c r="FW243" s="109"/>
      <c r="FX243" s="109"/>
      <c r="FY243" s="109"/>
      <c r="FZ243" s="109"/>
      <c r="GA243" s="109"/>
      <c r="GB243" s="109"/>
      <c r="GC243" s="109"/>
      <c r="GD243" s="109"/>
      <c r="GE243" s="109"/>
      <c r="GF243" s="109"/>
      <c r="GG243" s="109"/>
      <c r="GH243" s="109"/>
      <c r="GI243" s="109"/>
      <c r="GJ243" s="109"/>
      <c r="GK243" s="109"/>
      <c r="GL243" s="109"/>
      <c r="GM243" s="109"/>
      <c r="GN243" s="109"/>
      <c r="GO243" s="109"/>
      <c r="GP243" s="109"/>
      <c r="GQ243" s="109"/>
      <c r="GR243" s="109"/>
      <c r="GS243" s="109"/>
      <c r="GT243" s="109"/>
      <c r="GU243" s="109"/>
      <c r="GV243" s="109"/>
      <c r="GW243" s="109"/>
      <c r="GX243" s="109"/>
      <c r="GY243" s="109"/>
      <c r="GZ243" s="109"/>
      <c r="HA243" s="109"/>
      <c r="HB243" s="109"/>
      <c r="HC243" s="109"/>
      <c r="HD243" s="109"/>
      <c r="HE243" s="109"/>
      <c r="HF243" s="109"/>
      <c r="HG243" s="109"/>
      <c r="HH243" s="109"/>
      <c r="HI243" s="109"/>
      <c r="HJ243" s="109"/>
      <c r="HK243" s="109"/>
      <c r="HL243" s="109"/>
      <c r="HM243" s="109"/>
      <c r="HN243" s="109"/>
      <c r="HO243" s="109"/>
      <c r="HP243" s="109"/>
      <c r="HQ243" s="109"/>
      <c r="HR243" s="109"/>
      <c r="HS243" s="109"/>
      <c r="HT243" s="109"/>
      <c r="HU243" s="109"/>
      <c r="HV243" s="109"/>
      <c r="HW243" s="109"/>
      <c r="HX243" s="109"/>
      <c r="HY243" s="109"/>
      <c r="HZ243" s="109"/>
      <c r="IA243" s="109"/>
      <c r="IB243" s="109"/>
      <c r="IC243" s="109"/>
      <c r="ID243" s="109"/>
      <c r="IE243" s="109"/>
      <c r="IF243" s="109"/>
      <c r="IG243" s="109"/>
      <c r="IH243" s="109"/>
      <c r="II243" s="109"/>
      <c r="IJ243" s="109"/>
      <c r="IK243" s="109"/>
      <c r="IL243" s="109"/>
      <c r="IM243" s="109"/>
      <c r="IN243" s="109"/>
      <c r="IO243" s="109"/>
      <c r="IP243" s="109"/>
      <c r="IQ243" s="109"/>
      <c r="IR243" s="109"/>
      <c r="IS243" s="109"/>
      <c r="IT243" s="109"/>
      <c r="IU243" s="109"/>
      <c r="IV243" s="109"/>
      <c r="IW243" s="109"/>
      <c r="IX243" s="109"/>
      <c r="IY243" s="109"/>
      <c r="IZ243" s="109"/>
      <c r="JA243" s="109"/>
      <c r="JB243" s="109"/>
      <c r="JC243" s="109"/>
      <c r="JD243" s="109"/>
      <c r="JE243" s="109"/>
      <c r="JF243" s="109"/>
      <c r="JG243" s="109"/>
      <c r="JH243" s="109"/>
      <c r="JI243" s="109"/>
      <c r="JJ243" s="109"/>
      <c r="JK243" s="109"/>
      <c r="JL243" s="109"/>
      <c r="JM243" s="109"/>
      <c r="JN243" s="109"/>
      <c r="JO243" s="109"/>
      <c r="JP243" s="109"/>
      <c r="JQ243" s="109"/>
      <c r="JR243" s="109"/>
      <c r="JS243" s="109"/>
      <c r="JT243" s="109"/>
      <c r="JU243" s="109"/>
      <c r="JV243" s="109"/>
      <c r="JW243" s="109"/>
      <c r="JX243" s="109"/>
      <c r="JY243" s="109"/>
      <c r="JZ243" s="109"/>
      <c r="KA243" s="109"/>
      <c r="KB243" s="109"/>
      <c r="KC243" s="109"/>
      <c r="KD243" s="109"/>
      <c r="KE243" s="109"/>
      <c r="KF243" s="109"/>
      <c r="KG243" s="109"/>
      <c r="KH243" s="109"/>
      <c r="KI243" s="109"/>
      <c r="KJ243" s="109"/>
      <c r="KK243" s="109"/>
      <c r="KL243" s="109"/>
      <c r="KM243" s="109"/>
      <c r="KN243" s="109"/>
      <c r="KO243" s="109"/>
      <c r="KP243" s="109"/>
      <c r="KQ243" s="109"/>
      <c r="KR243" s="109"/>
      <c r="KS243" s="109"/>
      <c r="KT243" s="109"/>
      <c r="KU243" s="109"/>
      <c r="KV243" s="109"/>
      <c r="KW243" s="109"/>
      <c r="KX243" s="109"/>
      <c r="KY243" s="109"/>
      <c r="KZ243" s="109"/>
      <c r="LA243" s="109"/>
      <c r="LB243" s="109"/>
      <c r="LC243" s="109"/>
      <c r="LD243" s="109"/>
      <c r="LE243" s="109"/>
      <c r="LF243" s="109"/>
      <c r="LG243" s="109"/>
      <c r="LH243" s="109"/>
      <c r="LI243" s="109"/>
      <c r="LJ243" s="109"/>
      <c r="LK243" s="109"/>
      <c r="LL243" s="109"/>
      <c r="LM243" s="109"/>
      <c r="LN243" s="109"/>
      <c r="LO243" s="109"/>
      <c r="LP243" s="109"/>
      <c r="LQ243" s="109"/>
      <c r="LR243" s="109"/>
      <c r="LS243" s="109"/>
      <c r="LT243" s="109"/>
      <c r="LU243" s="109"/>
      <c r="LV243" s="109"/>
      <c r="LW243" s="109"/>
      <c r="LX243" s="109"/>
      <c r="LY243" s="109"/>
      <c r="LZ243" s="109"/>
      <c r="MA243" s="109"/>
      <c r="MB243" s="109"/>
      <c r="MC243" s="109"/>
      <c r="MD243" s="109"/>
      <c r="ME243" s="109"/>
      <c r="MF243" s="109"/>
      <c r="MG243" s="109"/>
      <c r="MH243" s="109"/>
      <c r="MI243" s="109"/>
      <c r="MJ243" s="109"/>
      <c r="MK243" s="109"/>
      <c r="ML243" s="109"/>
      <c r="MM243" s="109"/>
      <c r="MN243" s="109"/>
      <c r="MO243" s="109"/>
      <c r="MP243" s="109"/>
      <c r="MQ243" s="109"/>
      <c r="MR243" s="109"/>
      <c r="MS243" s="109"/>
      <c r="MT243" s="109"/>
      <c r="MU243" s="109"/>
      <c r="MV243" s="109"/>
      <c r="MW243" s="109"/>
      <c r="MX243" s="109"/>
      <c r="MY243" s="109"/>
      <c r="MZ243" s="109"/>
      <c r="NA243" s="109"/>
      <c r="NB243" s="109"/>
      <c r="NC243" s="109"/>
      <c r="ND243" s="109"/>
      <c r="NE243" s="109"/>
      <c r="NF243" s="109"/>
      <c r="NG243" s="109"/>
      <c r="NH243" s="109"/>
      <c r="NI243" s="109"/>
      <c r="NJ243" s="109">
        <v>1</v>
      </c>
      <c r="NK243" s="109">
        <v>2</v>
      </c>
      <c r="NL243" s="109"/>
      <c r="NM243" s="109"/>
      <c r="NN243" s="109"/>
      <c r="NO243" s="109"/>
      <c r="NP243" s="109"/>
      <c r="NQ243" s="109"/>
      <c r="NR243" s="109">
        <v>3</v>
      </c>
      <c r="NS243" s="109"/>
      <c r="NT243" s="109"/>
      <c r="NU243" s="109"/>
      <c r="NV243" s="109"/>
      <c r="NW243" s="109"/>
      <c r="NX243" s="109"/>
      <c r="NY243" s="109"/>
      <c r="NZ243" s="109"/>
      <c r="OA243" s="109"/>
      <c r="OB243" s="109"/>
      <c r="OC243" s="109"/>
      <c r="OD243" s="109"/>
      <c r="OE243" s="109"/>
      <c r="OF243" s="109"/>
      <c r="OG243" s="109"/>
      <c r="OH243" s="109"/>
      <c r="OI243" s="109"/>
      <c r="OJ243" s="109"/>
      <c r="OK243" s="109"/>
      <c r="OL243" s="109"/>
      <c r="OM243" s="109"/>
      <c r="ON243" s="109"/>
      <c r="OO243" s="109"/>
      <c r="OP243" s="109"/>
      <c r="OQ243" s="109"/>
      <c r="OR243" s="109"/>
      <c r="OS243" s="109"/>
      <c r="OT243" s="109"/>
      <c r="OU243" s="109"/>
      <c r="OV243" s="109"/>
      <c r="OW243" s="109"/>
      <c r="OX243" s="109"/>
      <c r="OY243" s="109"/>
      <c r="OZ243" s="109"/>
      <c r="PA243" s="109"/>
      <c r="PB243" s="109"/>
      <c r="PC243" s="109"/>
      <c r="PD243" s="109"/>
      <c r="PE243" s="109"/>
      <c r="PF243" s="109"/>
      <c r="PG243" s="109"/>
      <c r="PH243" s="109"/>
      <c r="PI243" s="109"/>
      <c r="PJ243" s="109"/>
      <c r="PK243" s="109"/>
      <c r="PL243" s="109"/>
      <c r="PM243" s="109"/>
      <c r="PN243" s="109"/>
      <c r="PO243" s="109"/>
      <c r="PP243" s="109"/>
      <c r="PQ243" s="109"/>
      <c r="PR243" s="109"/>
      <c r="PS243" s="109"/>
      <c r="PT243" s="109"/>
      <c r="PU243" s="109"/>
      <c r="PV243" s="109"/>
      <c r="PW243" s="109"/>
      <c r="PX243" s="109"/>
      <c r="PY243" s="109"/>
      <c r="PZ243" s="109"/>
      <c r="QA243" s="109"/>
      <c r="QB243" s="109"/>
      <c r="QC243" s="109"/>
      <c r="QD243" s="109"/>
      <c r="QE243" s="109"/>
      <c r="QF243" s="109"/>
      <c r="QG243" s="109"/>
      <c r="QH243" s="109"/>
      <c r="QI243" s="109"/>
      <c r="QJ243" s="109"/>
      <c r="QK243" s="23">
        <f t="shared" si="4"/>
        <v>6</v>
      </c>
      <c r="QL243" s="125"/>
      <c r="QM243" s="125"/>
      <c r="QN243" s="125"/>
      <c r="QO243" s="125">
        <v>300</v>
      </c>
      <c r="QP243" s="125"/>
      <c r="QQ243" s="125"/>
      <c r="QR243" s="125">
        <v>287.89999999999998</v>
      </c>
      <c r="QS243" s="130"/>
    </row>
    <row r="244" spans="1:461" s="5" customFormat="1" ht="12.75" customHeight="1" x14ac:dyDescent="0.2">
      <c r="A244" s="52">
        <v>44680</v>
      </c>
      <c r="B244" s="90" t="s">
        <v>136</v>
      </c>
      <c r="C244" s="107"/>
      <c r="D244" s="107"/>
      <c r="E244" s="108">
        <v>10</v>
      </c>
      <c r="F244" s="108"/>
      <c r="G244" s="108"/>
      <c r="H244" s="108"/>
      <c r="I244" s="108"/>
      <c r="J244" s="108"/>
      <c r="K244" s="108"/>
      <c r="L244" s="108"/>
      <c r="M244" s="108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>
        <v>2</v>
      </c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 s="109"/>
      <c r="BG244" s="109"/>
      <c r="BH244" s="109"/>
      <c r="BI244" s="109"/>
      <c r="BJ244" s="109"/>
      <c r="BK244" s="109"/>
      <c r="BL244" s="109">
        <v>2</v>
      </c>
      <c r="BM244" s="109"/>
      <c r="BN244" s="109"/>
      <c r="BO244" s="109"/>
      <c r="BP244" s="109"/>
      <c r="BQ244" s="109"/>
      <c r="BR244" s="109"/>
      <c r="BS244" s="109"/>
      <c r="BT244" s="109"/>
      <c r="BU244" s="109"/>
      <c r="BV244" s="109"/>
      <c r="BW244" s="109"/>
      <c r="BX244" s="109"/>
      <c r="BY244" s="109"/>
      <c r="BZ244" s="109"/>
      <c r="CA244" s="109"/>
      <c r="CB244" s="109"/>
      <c r="CC244" s="109"/>
      <c r="CD244" s="109"/>
      <c r="CE244" s="109"/>
      <c r="CF244" s="109"/>
      <c r="CG244" s="109"/>
      <c r="CH244" s="109"/>
      <c r="CI244" s="109"/>
      <c r="CJ244" s="109"/>
      <c r="CK244" s="109"/>
      <c r="CL244" s="109"/>
      <c r="CM244" s="109"/>
      <c r="CN244" s="109"/>
      <c r="CO244" s="109"/>
      <c r="CP244" s="109"/>
      <c r="CQ244" s="109"/>
      <c r="CR244" s="109"/>
      <c r="CS244" s="109"/>
      <c r="CT244" s="109"/>
      <c r="CU244" s="109"/>
      <c r="CV244" s="109"/>
      <c r="CW244" s="109"/>
      <c r="CX244" s="109"/>
      <c r="CY244" s="109"/>
      <c r="CZ244" s="109"/>
      <c r="DA244" s="109"/>
      <c r="DB244" s="109"/>
      <c r="DC244" s="109"/>
      <c r="DD244" s="109"/>
      <c r="DE244" s="109"/>
      <c r="DF244" s="109"/>
      <c r="DG244" s="109"/>
      <c r="DH244" s="109"/>
      <c r="DI244" s="109"/>
      <c r="DJ244" s="109"/>
      <c r="DK244" s="109"/>
      <c r="DL244" s="109"/>
      <c r="DM244" s="109"/>
      <c r="DN244" s="109"/>
      <c r="DO244" s="109"/>
      <c r="DP244" s="109"/>
      <c r="DQ244" s="109"/>
      <c r="DR244" s="109"/>
      <c r="DS244" s="109"/>
      <c r="DT244" s="109"/>
      <c r="DU244" s="109"/>
      <c r="DV244" s="109"/>
      <c r="DW244" s="109"/>
      <c r="DX244" s="109"/>
      <c r="DY244" s="109"/>
      <c r="DZ244" s="109"/>
      <c r="EA244" s="109"/>
      <c r="EB244" s="109"/>
      <c r="EC244" s="109"/>
      <c r="ED244" s="109"/>
      <c r="EE244" s="109"/>
      <c r="EF244" s="109"/>
      <c r="EG244" s="109"/>
      <c r="EH244" s="109"/>
      <c r="EI244" s="109"/>
      <c r="EJ244" s="109"/>
      <c r="EK244" s="109"/>
      <c r="EL244" s="109"/>
      <c r="EM244" s="109"/>
      <c r="EN244" s="109">
        <v>0.9</v>
      </c>
      <c r="EO244" s="109"/>
      <c r="EP244" s="109"/>
      <c r="EQ244" s="109"/>
      <c r="ER244" s="109"/>
      <c r="ES244" s="109"/>
      <c r="ET244" s="109"/>
      <c r="EU244" s="109"/>
      <c r="EV244" s="109"/>
      <c r="EW244" s="109"/>
      <c r="EX244" s="109"/>
      <c r="EY244" s="109"/>
      <c r="EZ244" s="109"/>
      <c r="FA244" s="109"/>
      <c r="FB244" s="109"/>
      <c r="FC244" s="109"/>
      <c r="FD244" s="109"/>
      <c r="FE244" s="109"/>
      <c r="FF244" s="109"/>
      <c r="FG244" s="109"/>
      <c r="FH244" s="109"/>
      <c r="FI244" s="109"/>
      <c r="FJ244" s="109"/>
      <c r="FK244" s="109"/>
      <c r="FL244" s="109"/>
      <c r="FM244" s="109"/>
      <c r="FN244" s="109"/>
      <c r="FO244" s="109"/>
      <c r="FP244" s="109"/>
      <c r="FQ244" s="109"/>
      <c r="FR244" s="109"/>
      <c r="FS244" s="109"/>
      <c r="FT244" s="109"/>
      <c r="FU244" s="109"/>
      <c r="FV244" s="109"/>
      <c r="FW244" s="109"/>
      <c r="FX244" s="109"/>
      <c r="FY244" s="109"/>
      <c r="FZ244" s="109"/>
      <c r="GA244" s="109"/>
      <c r="GB244" s="109"/>
      <c r="GC244" s="109"/>
      <c r="GD244" s="109"/>
      <c r="GE244" s="109"/>
      <c r="GF244" s="109"/>
      <c r="GG244" s="109"/>
      <c r="GH244" s="109"/>
      <c r="GI244" s="109"/>
      <c r="GJ244" s="109"/>
      <c r="GK244" s="109"/>
      <c r="GL244" s="109"/>
      <c r="GM244" s="109"/>
      <c r="GN244" s="109"/>
      <c r="GO244" s="109"/>
      <c r="GP244" s="109"/>
      <c r="GQ244" s="109"/>
      <c r="GR244" s="109"/>
      <c r="GS244" s="109"/>
      <c r="GT244" s="109"/>
      <c r="GU244" s="109"/>
      <c r="GV244" s="109"/>
      <c r="GW244" s="109"/>
      <c r="GX244" s="109"/>
      <c r="GY244" s="109"/>
      <c r="GZ244" s="109"/>
      <c r="HA244" s="109"/>
      <c r="HB244" s="109"/>
      <c r="HC244" s="109"/>
      <c r="HD244" s="109">
        <v>1</v>
      </c>
      <c r="HE244" s="109"/>
      <c r="HF244" s="109"/>
      <c r="HG244" s="109"/>
      <c r="HH244" s="109"/>
      <c r="HI244" s="109"/>
      <c r="HJ244" s="109"/>
      <c r="HK244" s="109"/>
      <c r="HL244" s="109"/>
      <c r="HM244" s="109"/>
      <c r="HN244" s="109"/>
      <c r="HO244" s="109"/>
      <c r="HP244" s="109"/>
      <c r="HQ244" s="109"/>
      <c r="HR244" s="109"/>
      <c r="HS244" s="109"/>
      <c r="HT244" s="109"/>
      <c r="HU244" s="109"/>
      <c r="HV244" s="109"/>
      <c r="HW244" s="109"/>
      <c r="HX244" s="109"/>
      <c r="HY244" s="109"/>
      <c r="HZ244" s="109"/>
      <c r="IA244" s="109"/>
      <c r="IB244" s="109"/>
      <c r="IC244" s="109"/>
      <c r="ID244" s="109"/>
      <c r="IE244" s="109"/>
      <c r="IF244" s="109"/>
      <c r="IG244" s="109"/>
      <c r="IH244" s="109"/>
      <c r="II244" s="109"/>
      <c r="IJ244" s="109"/>
      <c r="IK244" s="109"/>
      <c r="IL244" s="109"/>
      <c r="IM244" s="109"/>
      <c r="IN244" s="109"/>
      <c r="IO244" s="109"/>
      <c r="IP244" s="109"/>
      <c r="IQ244" s="109"/>
      <c r="IR244" s="109"/>
      <c r="IS244" s="109"/>
      <c r="IT244" s="109"/>
      <c r="IU244" s="109"/>
      <c r="IV244" s="109"/>
      <c r="IW244" s="109"/>
      <c r="IX244" s="109"/>
      <c r="IY244" s="109"/>
      <c r="IZ244" s="109"/>
      <c r="JA244" s="109"/>
      <c r="JB244" s="109"/>
      <c r="JC244" s="109"/>
      <c r="JD244" s="109"/>
      <c r="JE244" s="109"/>
      <c r="JF244" s="109"/>
      <c r="JG244" s="109"/>
      <c r="JH244" s="109"/>
      <c r="JI244" s="109"/>
      <c r="JJ244" s="109"/>
      <c r="JK244" s="109"/>
      <c r="JL244" s="109"/>
      <c r="JM244" s="109"/>
      <c r="JN244" s="109"/>
      <c r="JO244" s="109"/>
      <c r="JP244" s="109"/>
      <c r="JQ244" s="109"/>
      <c r="JR244" s="109"/>
      <c r="JS244" s="109"/>
      <c r="JT244" s="109"/>
      <c r="JU244" s="109"/>
      <c r="JV244" s="109"/>
      <c r="JW244" s="109"/>
      <c r="JX244" s="109"/>
      <c r="JY244" s="109"/>
      <c r="JZ244" s="109"/>
      <c r="KA244" s="109"/>
      <c r="KB244" s="109"/>
      <c r="KC244" s="109"/>
      <c r="KD244" s="109"/>
      <c r="KE244" s="109"/>
      <c r="KF244" s="109"/>
      <c r="KG244" s="109"/>
      <c r="KH244" s="109"/>
      <c r="KI244" s="109"/>
      <c r="KJ244" s="109"/>
      <c r="KK244" s="109"/>
      <c r="KL244" s="109"/>
      <c r="KM244" s="109"/>
      <c r="KN244" s="109"/>
      <c r="KO244" s="109"/>
      <c r="KP244" s="109"/>
      <c r="KQ244" s="109"/>
      <c r="KR244" s="109"/>
      <c r="KS244" s="109"/>
      <c r="KT244" s="109"/>
      <c r="KU244" s="109"/>
      <c r="KV244" s="109"/>
      <c r="KW244" s="109"/>
      <c r="KX244" s="109">
        <v>1</v>
      </c>
      <c r="KY244" s="109"/>
      <c r="KZ244" s="109"/>
      <c r="LA244" s="109"/>
      <c r="LB244" s="109"/>
      <c r="LC244" s="109"/>
      <c r="LD244" s="109"/>
      <c r="LE244" s="109"/>
      <c r="LF244" s="109"/>
      <c r="LG244" s="109"/>
      <c r="LH244" s="109"/>
      <c r="LI244" s="109"/>
      <c r="LJ244" s="109"/>
      <c r="LK244" s="109"/>
      <c r="LL244" s="109"/>
      <c r="LM244" s="109"/>
      <c r="LN244" s="109"/>
      <c r="LO244" s="109"/>
      <c r="LP244" s="109"/>
      <c r="LQ244" s="109"/>
      <c r="LR244" s="109"/>
      <c r="LS244" s="109"/>
      <c r="LT244" s="109"/>
      <c r="LU244" s="109"/>
      <c r="LV244" s="109"/>
      <c r="LW244" s="109"/>
      <c r="LX244" s="109"/>
      <c r="LY244" s="109"/>
      <c r="LZ244" s="109"/>
      <c r="MA244" s="109"/>
      <c r="MB244" s="109"/>
      <c r="MC244" s="109"/>
      <c r="MD244" s="109"/>
      <c r="ME244" s="109"/>
      <c r="MF244" s="109"/>
      <c r="MG244" s="109"/>
      <c r="MH244" s="109"/>
      <c r="MI244" s="109"/>
      <c r="MJ244" s="109"/>
      <c r="MK244" s="109"/>
      <c r="ML244" s="109"/>
      <c r="MM244" s="109"/>
      <c r="MN244" s="109"/>
      <c r="MO244" s="109"/>
      <c r="MP244" s="109"/>
      <c r="MQ244" s="109"/>
      <c r="MR244" s="109"/>
      <c r="MS244" s="109"/>
      <c r="MT244" s="109"/>
      <c r="MU244" s="109"/>
      <c r="MV244" s="109"/>
      <c r="MW244" s="109"/>
      <c r="MX244" s="109"/>
      <c r="MY244" s="109"/>
      <c r="MZ244" s="109"/>
      <c r="NA244" s="109"/>
      <c r="NB244" s="109"/>
      <c r="NC244" s="109"/>
      <c r="ND244" s="109"/>
      <c r="NE244" s="109"/>
      <c r="NF244" s="109"/>
      <c r="NG244" s="109"/>
      <c r="NH244" s="109"/>
      <c r="NI244" s="109"/>
      <c r="NJ244" s="109"/>
      <c r="NK244" s="109"/>
      <c r="NL244" s="109"/>
      <c r="NM244" s="109"/>
      <c r="NN244" s="109"/>
      <c r="NO244" s="109"/>
      <c r="NP244" s="109"/>
      <c r="NQ244" s="109"/>
      <c r="NR244" s="109"/>
      <c r="NS244" s="109"/>
      <c r="NT244" s="109"/>
      <c r="NU244" s="109"/>
      <c r="NV244" s="109"/>
      <c r="NW244" s="109"/>
      <c r="NX244" s="109"/>
      <c r="NY244" s="109"/>
      <c r="NZ244" s="109"/>
      <c r="OA244" s="109"/>
      <c r="OB244" s="109"/>
      <c r="OC244" s="109"/>
      <c r="OD244" s="109"/>
      <c r="OE244" s="109"/>
      <c r="OF244" s="109"/>
      <c r="OG244" s="109"/>
      <c r="OH244" s="109"/>
      <c r="OI244" s="109"/>
      <c r="OJ244" s="109"/>
      <c r="OK244" s="109"/>
      <c r="OL244" s="109"/>
      <c r="OM244" s="109"/>
      <c r="ON244" s="109"/>
      <c r="OO244" s="109"/>
      <c r="OP244" s="109"/>
      <c r="OQ244" s="109"/>
      <c r="OR244" s="109"/>
      <c r="OS244" s="109"/>
      <c r="OT244" s="109"/>
      <c r="OU244" s="109"/>
      <c r="OV244" s="109"/>
      <c r="OW244" s="109"/>
      <c r="OX244" s="109"/>
      <c r="OY244" s="109"/>
      <c r="OZ244" s="109"/>
      <c r="PA244" s="109"/>
      <c r="PB244" s="109"/>
      <c r="PC244" s="109"/>
      <c r="PD244" s="109"/>
      <c r="PE244" s="109"/>
      <c r="PF244" s="109"/>
      <c r="PG244" s="109"/>
      <c r="PH244" s="109"/>
      <c r="PI244" s="109"/>
      <c r="PJ244" s="109"/>
      <c r="PK244" s="109"/>
      <c r="PL244" s="109"/>
      <c r="PM244" s="109"/>
      <c r="PN244" s="109"/>
      <c r="PO244" s="109"/>
      <c r="PP244" s="109"/>
      <c r="PQ244" s="109"/>
      <c r="PR244" s="109"/>
      <c r="PS244" s="109"/>
      <c r="PT244" s="109"/>
      <c r="PU244" s="109"/>
      <c r="PV244" s="109"/>
      <c r="PW244" s="109"/>
      <c r="PX244" s="109"/>
      <c r="PY244" s="109"/>
      <c r="PZ244" s="109"/>
      <c r="QA244" s="109"/>
      <c r="QB244" s="109"/>
      <c r="QC244" s="109"/>
      <c r="QD244" s="109"/>
      <c r="QE244" s="109"/>
      <c r="QF244" s="109"/>
      <c r="QG244" s="109"/>
      <c r="QH244" s="109"/>
      <c r="QI244" s="109"/>
      <c r="QJ244" s="109"/>
      <c r="QK244" s="23">
        <f t="shared" si="4"/>
        <v>16.899999999999999</v>
      </c>
      <c r="QL244" s="125"/>
      <c r="QM244" s="125"/>
      <c r="QN244" s="125"/>
      <c r="QO244" s="125"/>
      <c r="QP244" s="125">
        <f>500+155.47</f>
        <v>655.47</v>
      </c>
      <c r="QQ244" s="125"/>
      <c r="QR244" s="125"/>
      <c r="QS244" s="130"/>
    </row>
    <row r="245" spans="1:461" s="5" customFormat="1" ht="12.75" customHeight="1" x14ac:dyDescent="0.2">
      <c r="A245" s="52">
        <v>44680</v>
      </c>
      <c r="B245" s="90" t="s">
        <v>502</v>
      </c>
      <c r="C245" s="107"/>
      <c r="D245" s="107"/>
      <c r="E245" s="108"/>
      <c r="F245" s="108"/>
      <c r="G245" s="108"/>
      <c r="H245" s="108"/>
      <c r="I245" s="108"/>
      <c r="J245" s="108"/>
      <c r="K245" s="108"/>
      <c r="L245" s="108"/>
      <c r="M245" s="108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>
        <v>60</v>
      </c>
      <c r="AX245" s="109"/>
      <c r="AY245" s="109"/>
      <c r="AZ245" s="109"/>
      <c r="BA245" s="109"/>
      <c r="BB245" s="109"/>
      <c r="BC245" s="109"/>
      <c r="BD245" s="109"/>
      <c r="BE245" s="109"/>
      <c r="BF245" s="109"/>
      <c r="BG245" s="109"/>
      <c r="BH245" s="109"/>
      <c r="BI245" s="109"/>
      <c r="BJ245" s="109"/>
      <c r="BK245" s="109"/>
      <c r="BL245" s="109"/>
      <c r="BM245" s="109"/>
      <c r="BN245" s="109"/>
      <c r="BO245" s="109"/>
      <c r="BP245" s="109">
        <v>10</v>
      </c>
      <c r="BQ245" s="109"/>
      <c r="BR245" s="109"/>
      <c r="BS245" s="109"/>
      <c r="BT245" s="109"/>
      <c r="BU245" s="109"/>
      <c r="BV245" s="109"/>
      <c r="BW245" s="109"/>
      <c r="BX245" s="109"/>
      <c r="BY245" s="109"/>
      <c r="BZ245" s="109"/>
      <c r="CA245" s="109"/>
      <c r="CB245" s="109"/>
      <c r="CC245" s="109"/>
      <c r="CD245" s="109"/>
      <c r="CE245" s="109"/>
      <c r="CF245" s="109"/>
      <c r="CG245" s="109"/>
      <c r="CH245" s="109"/>
      <c r="CI245" s="109"/>
      <c r="CJ245" s="109"/>
      <c r="CK245" s="109"/>
      <c r="CL245" s="109"/>
      <c r="CM245" s="109"/>
      <c r="CN245" s="109"/>
      <c r="CO245" s="109"/>
      <c r="CP245" s="109"/>
      <c r="CQ245" s="109"/>
      <c r="CR245" s="109"/>
      <c r="CS245" s="109"/>
      <c r="CT245" s="109"/>
      <c r="CU245" s="109"/>
      <c r="CV245" s="109"/>
      <c r="CW245" s="109"/>
      <c r="CX245" s="109"/>
      <c r="CY245" s="109"/>
      <c r="CZ245" s="109"/>
      <c r="DA245" s="109"/>
      <c r="DB245" s="109"/>
      <c r="DC245" s="109"/>
      <c r="DD245" s="109"/>
      <c r="DE245" s="109"/>
      <c r="DF245" s="109"/>
      <c r="DG245" s="109"/>
      <c r="DH245" s="109"/>
      <c r="DI245" s="109"/>
      <c r="DJ245" s="109"/>
      <c r="DK245" s="109"/>
      <c r="DL245" s="109"/>
      <c r="DM245" s="109">
        <v>10</v>
      </c>
      <c r="DN245" s="109"/>
      <c r="DO245" s="109"/>
      <c r="DP245" s="109"/>
      <c r="DQ245" s="109"/>
      <c r="DR245" s="109"/>
      <c r="DS245" s="109"/>
      <c r="DT245" s="109"/>
      <c r="DU245" s="109"/>
      <c r="DV245" s="109"/>
      <c r="DW245" s="109"/>
      <c r="DX245" s="109"/>
      <c r="DY245" s="109"/>
      <c r="DZ245" s="109"/>
      <c r="EA245" s="109"/>
      <c r="EB245" s="109"/>
      <c r="EC245" s="109"/>
      <c r="ED245" s="109"/>
      <c r="EE245" s="109"/>
      <c r="EF245" s="109"/>
      <c r="EG245" s="109"/>
      <c r="EH245" s="109"/>
      <c r="EI245" s="109"/>
      <c r="EJ245" s="109"/>
      <c r="EK245" s="109"/>
      <c r="EL245" s="109"/>
      <c r="EM245" s="109"/>
      <c r="EN245" s="109"/>
      <c r="EO245" s="109"/>
      <c r="EP245" s="109"/>
      <c r="EQ245" s="109"/>
      <c r="ER245" s="109"/>
      <c r="ES245" s="109"/>
      <c r="ET245" s="109"/>
      <c r="EU245" s="109"/>
      <c r="EV245" s="109"/>
      <c r="EW245" s="109"/>
      <c r="EX245" s="109"/>
      <c r="EY245" s="109"/>
      <c r="EZ245" s="109"/>
      <c r="FA245" s="109"/>
      <c r="FB245" s="109"/>
      <c r="FC245" s="109"/>
      <c r="FD245" s="109"/>
      <c r="FE245" s="109"/>
      <c r="FF245" s="109"/>
      <c r="FG245" s="109"/>
      <c r="FH245" s="109"/>
      <c r="FI245" s="109"/>
      <c r="FJ245" s="109"/>
      <c r="FK245" s="109"/>
      <c r="FL245" s="109"/>
      <c r="FM245" s="109"/>
      <c r="FN245" s="109"/>
      <c r="FO245" s="109"/>
      <c r="FP245" s="109"/>
      <c r="FQ245" s="109"/>
      <c r="FR245" s="109"/>
      <c r="FS245" s="109"/>
      <c r="FT245" s="109"/>
      <c r="FU245" s="109"/>
      <c r="FV245" s="109"/>
      <c r="FW245" s="109"/>
      <c r="FX245" s="109"/>
      <c r="FY245" s="109"/>
      <c r="FZ245" s="109"/>
      <c r="GA245" s="109"/>
      <c r="GB245" s="109"/>
      <c r="GC245" s="109"/>
      <c r="GD245" s="109"/>
      <c r="GE245" s="109"/>
      <c r="GF245" s="109"/>
      <c r="GG245" s="109"/>
      <c r="GH245" s="109"/>
      <c r="GI245" s="109"/>
      <c r="GJ245" s="109"/>
      <c r="GK245" s="109"/>
      <c r="GL245" s="109"/>
      <c r="GM245" s="109"/>
      <c r="GN245" s="109"/>
      <c r="GO245" s="109"/>
      <c r="GP245" s="109"/>
      <c r="GQ245" s="109"/>
      <c r="GR245" s="109"/>
      <c r="GS245" s="109"/>
      <c r="GT245" s="109"/>
      <c r="GU245" s="109"/>
      <c r="GV245" s="109"/>
      <c r="GW245" s="109"/>
      <c r="GX245" s="109"/>
      <c r="GY245" s="109"/>
      <c r="GZ245" s="109"/>
      <c r="HA245" s="109"/>
      <c r="HB245" s="109"/>
      <c r="HC245" s="109"/>
      <c r="HD245" s="109"/>
      <c r="HE245" s="109"/>
      <c r="HF245" s="109"/>
      <c r="HG245" s="109"/>
      <c r="HH245" s="109"/>
      <c r="HI245" s="109"/>
      <c r="HJ245" s="109"/>
      <c r="HK245" s="109"/>
      <c r="HL245" s="109"/>
      <c r="HM245" s="109"/>
      <c r="HN245" s="109"/>
      <c r="HO245" s="109"/>
      <c r="HP245" s="109"/>
      <c r="HQ245" s="109"/>
      <c r="HR245" s="109"/>
      <c r="HS245" s="109"/>
      <c r="HT245" s="109"/>
      <c r="HU245" s="109">
        <v>100</v>
      </c>
      <c r="HV245" s="109"/>
      <c r="HW245" s="109"/>
      <c r="HX245" s="109"/>
      <c r="HY245" s="109"/>
      <c r="HZ245" s="109"/>
      <c r="IA245" s="109"/>
      <c r="IB245" s="109"/>
      <c r="IC245" s="109"/>
      <c r="ID245" s="109"/>
      <c r="IE245" s="109"/>
      <c r="IF245" s="109"/>
      <c r="IG245" s="109"/>
      <c r="IH245" s="109"/>
      <c r="II245" s="109"/>
      <c r="IJ245" s="109"/>
      <c r="IK245" s="109"/>
      <c r="IL245" s="109"/>
      <c r="IM245" s="109"/>
      <c r="IN245" s="109"/>
      <c r="IO245" s="109"/>
      <c r="IP245" s="109"/>
      <c r="IQ245" s="109"/>
      <c r="IR245" s="109"/>
      <c r="IS245" s="109"/>
      <c r="IT245" s="109"/>
      <c r="IU245" s="109"/>
      <c r="IV245" s="109"/>
      <c r="IW245" s="109"/>
      <c r="IX245" s="109"/>
      <c r="IY245" s="109"/>
      <c r="IZ245" s="109"/>
      <c r="JA245" s="109"/>
      <c r="JB245" s="109"/>
      <c r="JC245" s="109"/>
      <c r="JD245" s="109"/>
      <c r="JE245" s="109"/>
      <c r="JF245" s="109"/>
      <c r="JG245" s="109"/>
      <c r="JH245" s="109"/>
      <c r="JI245" s="109"/>
      <c r="JJ245" s="109"/>
      <c r="JK245" s="109"/>
      <c r="JL245" s="109"/>
      <c r="JM245" s="109"/>
      <c r="JN245" s="109"/>
      <c r="JO245" s="109"/>
      <c r="JP245" s="109"/>
      <c r="JQ245" s="109"/>
      <c r="JR245" s="109"/>
      <c r="JS245" s="109"/>
      <c r="JT245" s="109"/>
      <c r="JU245" s="109"/>
      <c r="JV245" s="109"/>
      <c r="JW245" s="109"/>
      <c r="JX245" s="109"/>
      <c r="JY245" s="109"/>
      <c r="JZ245" s="109"/>
      <c r="KA245" s="109"/>
      <c r="KB245" s="109"/>
      <c r="KC245" s="109"/>
      <c r="KD245" s="109"/>
      <c r="KE245" s="109"/>
      <c r="KF245" s="109"/>
      <c r="KG245" s="109"/>
      <c r="KH245" s="109"/>
      <c r="KI245" s="109"/>
      <c r="KJ245" s="109"/>
      <c r="KK245" s="109"/>
      <c r="KL245" s="109"/>
      <c r="KM245" s="109"/>
      <c r="KN245" s="109">
        <v>10</v>
      </c>
      <c r="KO245" s="109"/>
      <c r="KP245" s="109"/>
      <c r="KQ245" s="109"/>
      <c r="KR245" s="109">
        <v>180</v>
      </c>
      <c r="KS245" s="109"/>
      <c r="KT245" s="109"/>
      <c r="KU245" s="109"/>
      <c r="KV245" s="109"/>
      <c r="KW245" s="109"/>
      <c r="KX245" s="109"/>
      <c r="KY245" s="109"/>
      <c r="KZ245" s="109"/>
      <c r="LA245" s="109"/>
      <c r="LB245" s="109"/>
      <c r="LC245" s="109"/>
      <c r="LD245" s="109"/>
      <c r="LE245" s="109"/>
      <c r="LF245" s="109"/>
      <c r="LG245" s="109"/>
      <c r="LH245" s="109"/>
      <c r="LI245" s="109"/>
      <c r="LJ245" s="109"/>
      <c r="LK245" s="109"/>
      <c r="LL245" s="109"/>
      <c r="LM245" s="109"/>
      <c r="LN245" s="109"/>
      <c r="LO245" s="109"/>
      <c r="LP245" s="109"/>
      <c r="LQ245" s="109"/>
      <c r="LR245" s="109"/>
      <c r="LS245" s="109"/>
      <c r="LT245" s="109"/>
      <c r="LU245" s="109"/>
      <c r="LV245" s="109"/>
      <c r="LW245" s="109"/>
      <c r="LX245" s="109"/>
      <c r="LY245" s="109"/>
      <c r="LZ245" s="109"/>
      <c r="MA245" s="109"/>
      <c r="MB245" s="109"/>
      <c r="MC245" s="109"/>
      <c r="MD245" s="109"/>
      <c r="ME245" s="109"/>
      <c r="MF245" s="109"/>
      <c r="MG245" s="109"/>
      <c r="MH245" s="109"/>
      <c r="MI245" s="109"/>
      <c r="MJ245" s="109"/>
      <c r="MK245" s="109"/>
      <c r="ML245" s="109"/>
      <c r="MM245" s="109"/>
      <c r="MN245" s="109"/>
      <c r="MO245" s="109"/>
      <c r="MP245" s="109"/>
      <c r="MQ245" s="109"/>
      <c r="MR245" s="109"/>
      <c r="MS245" s="109"/>
      <c r="MT245" s="109"/>
      <c r="MU245" s="109"/>
      <c r="MV245" s="109"/>
      <c r="MW245" s="109"/>
      <c r="MX245" s="109"/>
      <c r="MY245" s="109"/>
      <c r="MZ245" s="109"/>
      <c r="NA245" s="109"/>
      <c r="NB245" s="109"/>
      <c r="NC245" s="109"/>
      <c r="ND245" s="109"/>
      <c r="NE245" s="109"/>
      <c r="NF245" s="109"/>
      <c r="NG245" s="109"/>
      <c r="NH245" s="109"/>
      <c r="NI245" s="109"/>
      <c r="NJ245" s="109"/>
      <c r="NK245" s="109"/>
      <c r="NL245" s="109"/>
      <c r="NM245" s="109"/>
      <c r="NN245" s="109"/>
      <c r="NO245" s="109"/>
      <c r="NP245" s="109"/>
      <c r="NQ245" s="109"/>
      <c r="NR245" s="109"/>
      <c r="NS245" s="109"/>
      <c r="NT245" s="109"/>
      <c r="NU245" s="109"/>
      <c r="NV245" s="109"/>
      <c r="NW245" s="109"/>
      <c r="NX245" s="109"/>
      <c r="NY245" s="109"/>
      <c r="NZ245" s="109"/>
      <c r="OA245" s="109"/>
      <c r="OB245" s="109"/>
      <c r="OC245" s="109"/>
      <c r="OD245" s="109"/>
      <c r="OE245" s="109"/>
      <c r="OF245" s="109"/>
      <c r="OG245" s="109"/>
      <c r="OH245" s="109"/>
      <c r="OI245" s="109"/>
      <c r="OJ245" s="109"/>
      <c r="OK245" s="109"/>
      <c r="OL245" s="109"/>
      <c r="OM245" s="109"/>
      <c r="ON245" s="109"/>
      <c r="OO245" s="109"/>
      <c r="OP245" s="109"/>
      <c r="OQ245" s="109"/>
      <c r="OR245" s="109"/>
      <c r="OS245" s="109"/>
      <c r="OT245" s="109"/>
      <c r="OU245" s="109"/>
      <c r="OV245" s="109"/>
      <c r="OW245" s="109"/>
      <c r="OX245" s="109"/>
      <c r="OY245" s="109"/>
      <c r="OZ245" s="109"/>
      <c r="PA245" s="109"/>
      <c r="PB245" s="109"/>
      <c r="PC245" s="109"/>
      <c r="PD245" s="109"/>
      <c r="PE245" s="109"/>
      <c r="PF245" s="109"/>
      <c r="PG245" s="109"/>
      <c r="PH245" s="109"/>
      <c r="PI245" s="109"/>
      <c r="PJ245" s="109"/>
      <c r="PK245" s="109"/>
      <c r="PL245" s="109"/>
      <c r="PM245" s="109"/>
      <c r="PN245" s="109"/>
      <c r="PO245" s="109"/>
      <c r="PP245" s="109"/>
      <c r="PQ245" s="109"/>
      <c r="PR245" s="109"/>
      <c r="PS245" s="109"/>
      <c r="PT245" s="109"/>
      <c r="PU245" s="109"/>
      <c r="PV245" s="109"/>
      <c r="PW245" s="109"/>
      <c r="PX245" s="109"/>
      <c r="PY245" s="109"/>
      <c r="PZ245" s="109"/>
      <c r="QA245" s="109"/>
      <c r="QB245" s="109"/>
      <c r="QC245" s="109"/>
      <c r="QD245" s="109"/>
      <c r="QE245" s="109"/>
      <c r="QF245" s="109"/>
      <c r="QG245" s="109"/>
      <c r="QH245" s="109"/>
      <c r="QI245" s="109"/>
      <c r="QJ245" s="109"/>
      <c r="QK245" s="23">
        <f t="shared" si="4"/>
        <v>370</v>
      </c>
      <c r="QL245" s="125"/>
      <c r="QM245" s="125"/>
      <c r="QN245" s="125"/>
      <c r="QO245" s="125">
        <v>16179.9</v>
      </c>
      <c r="QP245" s="125">
        <v>7267.14</v>
      </c>
      <c r="QQ245" s="125"/>
      <c r="QR245" s="125"/>
      <c r="QS245" s="130"/>
    </row>
    <row r="246" spans="1:461" s="5" customFormat="1" ht="12.75" customHeight="1" x14ac:dyDescent="0.2">
      <c r="A246" s="52">
        <v>44680</v>
      </c>
      <c r="B246" s="98" t="s">
        <v>52</v>
      </c>
      <c r="C246" s="107"/>
      <c r="D246" s="107"/>
      <c r="E246" s="108"/>
      <c r="F246" s="108"/>
      <c r="G246" s="108"/>
      <c r="H246" s="108"/>
      <c r="I246" s="108"/>
      <c r="J246" s="108"/>
      <c r="K246" s="108"/>
      <c r="L246" s="108"/>
      <c r="M246" s="108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 s="109"/>
      <c r="BG246" s="109"/>
      <c r="BH246" s="109"/>
      <c r="BI246" s="109"/>
      <c r="BJ246" s="109"/>
      <c r="BK246" s="109"/>
      <c r="BL246" s="109"/>
      <c r="BM246" s="109"/>
      <c r="BN246" s="109"/>
      <c r="BO246" s="109"/>
      <c r="BP246" s="109"/>
      <c r="BQ246" s="109"/>
      <c r="BR246" s="109"/>
      <c r="BS246" s="109"/>
      <c r="BT246" s="109"/>
      <c r="BU246" s="109"/>
      <c r="BV246" s="109"/>
      <c r="BW246" s="109"/>
      <c r="BX246" s="109"/>
      <c r="BY246" s="109"/>
      <c r="BZ246" s="109"/>
      <c r="CA246" s="109"/>
      <c r="CB246" s="109"/>
      <c r="CC246" s="109"/>
      <c r="CD246" s="109"/>
      <c r="CE246" s="109"/>
      <c r="CF246" s="109"/>
      <c r="CG246" s="109"/>
      <c r="CH246" s="109"/>
      <c r="CI246" s="109"/>
      <c r="CJ246" s="109"/>
      <c r="CK246" s="109"/>
      <c r="CL246" s="109"/>
      <c r="CM246" s="109"/>
      <c r="CN246" s="109"/>
      <c r="CO246" s="109"/>
      <c r="CP246" s="109"/>
      <c r="CQ246" s="109"/>
      <c r="CR246" s="109"/>
      <c r="CS246" s="109"/>
      <c r="CT246" s="109"/>
      <c r="CU246" s="109"/>
      <c r="CV246" s="109"/>
      <c r="CW246" s="109"/>
      <c r="CX246" s="109"/>
      <c r="CY246" s="109"/>
      <c r="CZ246" s="109"/>
      <c r="DA246" s="109"/>
      <c r="DB246" s="109"/>
      <c r="DC246" s="109"/>
      <c r="DD246" s="109"/>
      <c r="DE246" s="109"/>
      <c r="DF246" s="109"/>
      <c r="DG246" s="109"/>
      <c r="DH246" s="109"/>
      <c r="DI246" s="109"/>
      <c r="DJ246" s="109"/>
      <c r="DK246" s="109"/>
      <c r="DL246" s="109"/>
      <c r="DM246" s="109"/>
      <c r="DN246" s="109"/>
      <c r="DO246" s="109"/>
      <c r="DP246" s="109"/>
      <c r="DQ246" s="109"/>
      <c r="DR246" s="109"/>
      <c r="DS246" s="109"/>
      <c r="DT246" s="109"/>
      <c r="DU246" s="109"/>
      <c r="DV246" s="109"/>
      <c r="DW246" s="109"/>
      <c r="DX246" s="109"/>
      <c r="DY246" s="109"/>
      <c r="DZ246" s="109"/>
      <c r="EA246" s="109"/>
      <c r="EB246" s="109"/>
      <c r="EC246" s="109"/>
      <c r="ED246" s="109"/>
      <c r="EE246" s="109"/>
      <c r="EF246" s="109"/>
      <c r="EG246" s="109"/>
      <c r="EH246" s="109"/>
      <c r="EI246" s="109">
        <v>70</v>
      </c>
      <c r="EJ246" s="109"/>
      <c r="EK246" s="109"/>
      <c r="EL246" s="109"/>
      <c r="EM246" s="109"/>
      <c r="EN246" s="109"/>
      <c r="EO246" s="109"/>
      <c r="EP246" s="109"/>
      <c r="EQ246" s="109"/>
      <c r="ER246" s="109"/>
      <c r="ES246" s="109"/>
      <c r="ET246" s="109"/>
      <c r="EU246" s="109"/>
      <c r="EV246" s="109"/>
      <c r="EW246" s="109"/>
      <c r="EX246" s="109"/>
      <c r="EY246" s="109"/>
      <c r="EZ246" s="109"/>
      <c r="FA246" s="109"/>
      <c r="FB246" s="109"/>
      <c r="FC246" s="109"/>
      <c r="FD246" s="109"/>
      <c r="FE246" s="109"/>
      <c r="FF246" s="109"/>
      <c r="FG246" s="109"/>
      <c r="FH246" s="109"/>
      <c r="FI246" s="109"/>
      <c r="FJ246" s="109"/>
      <c r="FK246" s="109"/>
      <c r="FL246" s="109"/>
      <c r="FM246" s="109"/>
      <c r="FN246" s="109"/>
      <c r="FO246" s="109"/>
      <c r="FP246" s="109"/>
      <c r="FQ246" s="109"/>
      <c r="FR246" s="109"/>
      <c r="FS246" s="109"/>
      <c r="FT246" s="109"/>
      <c r="FU246" s="109"/>
      <c r="FV246" s="109"/>
      <c r="FW246" s="109"/>
      <c r="FX246" s="109"/>
      <c r="FY246" s="109"/>
      <c r="FZ246" s="109"/>
      <c r="GA246" s="109"/>
      <c r="GB246" s="109"/>
      <c r="GC246" s="109"/>
      <c r="GD246" s="109"/>
      <c r="GE246" s="109"/>
      <c r="GF246" s="109"/>
      <c r="GG246" s="109"/>
      <c r="GH246" s="109"/>
      <c r="GI246" s="109"/>
      <c r="GJ246" s="109"/>
      <c r="GK246" s="109"/>
      <c r="GL246" s="109"/>
      <c r="GM246" s="109"/>
      <c r="GN246" s="109"/>
      <c r="GO246" s="109"/>
      <c r="GP246" s="109"/>
      <c r="GQ246" s="109"/>
      <c r="GR246" s="109"/>
      <c r="GS246" s="109"/>
      <c r="GT246" s="109"/>
      <c r="GU246" s="109"/>
      <c r="GV246" s="109"/>
      <c r="GW246" s="109"/>
      <c r="GX246" s="109"/>
      <c r="GY246" s="109"/>
      <c r="GZ246" s="109"/>
      <c r="HA246" s="109"/>
      <c r="HB246" s="109"/>
      <c r="HC246" s="109"/>
      <c r="HD246" s="109"/>
      <c r="HE246" s="109"/>
      <c r="HF246" s="109"/>
      <c r="HG246" s="109"/>
      <c r="HH246" s="109"/>
      <c r="HI246" s="109"/>
      <c r="HJ246" s="109"/>
      <c r="HK246" s="109"/>
      <c r="HL246" s="109"/>
      <c r="HM246" s="109"/>
      <c r="HN246" s="109"/>
      <c r="HO246" s="109"/>
      <c r="HP246" s="109"/>
      <c r="HQ246" s="109"/>
      <c r="HR246" s="109"/>
      <c r="HS246" s="109"/>
      <c r="HT246" s="109"/>
      <c r="HU246" s="109"/>
      <c r="HV246" s="109"/>
      <c r="HW246" s="109"/>
      <c r="HX246" s="109"/>
      <c r="HY246" s="109"/>
      <c r="HZ246" s="109"/>
      <c r="IA246" s="109"/>
      <c r="IB246" s="109"/>
      <c r="IC246" s="109"/>
      <c r="ID246" s="109"/>
      <c r="IE246" s="109"/>
      <c r="IF246" s="109"/>
      <c r="IG246" s="109"/>
      <c r="IH246" s="109"/>
      <c r="II246" s="109"/>
      <c r="IJ246" s="109"/>
      <c r="IK246" s="109"/>
      <c r="IL246" s="109"/>
      <c r="IM246" s="109"/>
      <c r="IN246" s="109"/>
      <c r="IO246" s="109"/>
      <c r="IP246" s="109"/>
      <c r="IQ246" s="109"/>
      <c r="IR246" s="109"/>
      <c r="IS246" s="109"/>
      <c r="IT246" s="109"/>
      <c r="IU246" s="109"/>
      <c r="IV246" s="109"/>
      <c r="IW246" s="109"/>
      <c r="IX246" s="109"/>
      <c r="IY246" s="109"/>
      <c r="IZ246" s="109"/>
      <c r="JA246" s="109"/>
      <c r="JB246" s="109"/>
      <c r="JC246" s="109"/>
      <c r="JD246" s="109"/>
      <c r="JE246" s="109"/>
      <c r="JF246" s="109"/>
      <c r="JG246" s="109"/>
      <c r="JH246" s="109"/>
      <c r="JI246" s="109"/>
      <c r="JJ246" s="109"/>
      <c r="JK246" s="109"/>
      <c r="JL246" s="109"/>
      <c r="JM246" s="109"/>
      <c r="JN246" s="109"/>
      <c r="JO246" s="109"/>
      <c r="JP246" s="109"/>
      <c r="JQ246" s="109"/>
      <c r="JR246" s="109"/>
      <c r="JS246" s="109"/>
      <c r="JT246" s="109"/>
      <c r="JU246" s="109"/>
      <c r="JV246" s="109"/>
      <c r="JW246" s="109"/>
      <c r="JX246" s="109"/>
      <c r="JY246" s="109"/>
      <c r="JZ246" s="109"/>
      <c r="KA246" s="109"/>
      <c r="KB246" s="109"/>
      <c r="KC246" s="109"/>
      <c r="KD246" s="109"/>
      <c r="KE246" s="109"/>
      <c r="KF246" s="109"/>
      <c r="KG246" s="109"/>
      <c r="KH246" s="109"/>
      <c r="KI246" s="109"/>
      <c r="KJ246" s="109"/>
      <c r="KK246" s="109"/>
      <c r="KL246" s="109"/>
      <c r="KM246" s="109"/>
      <c r="KN246" s="109"/>
      <c r="KO246" s="109"/>
      <c r="KP246" s="109"/>
      <c r="KQ246" s="109"/>
      <c r="KR246" s="109"/>
      <c r="KS246" s="109"/>
      <c r="KT246" s="109"/>
      <c r="KU246" s="109"/>
      <c r="KV246" s="109"/>
      <c r="KW246" s="109"/>
      <c r="KX246" s="109"/>
      <c r="KY246" s="109"/>
      <c r="KZ246" s="109"/>
      <c r="LA246" s="109"/>
      <c r="LB246" s="109"/>
      <c r="LC246" s="109"/>
      <c r="LD246" s="109"/>
      <c r="LE246" s="109"/>
      <c r="LF246" s="109"/>
      <c r="LG246" s="109"/>
      <c r="LH246" s="109"/>
      <c r="LI246" s="109"/>
      <c r="LJ246" s="109"/>
      <c r="LK246" s="109"/>
      <c r="LL246" s="109"/>
      <c r="LM246" s="109"/>
      <c r="LN246" s="109"/>
      <c r="LO246" s="109"/>
      <c r="LP246" s="109"/>
      <c r="LQ246" s="109"/>
      <c r="LR246" s="109"/>
      <c r="LS246" s="109"/>
      <c r="LT246" s="109"/>
      <c r="LU246" s="109"/>
      <c r="LV246" s="109"/>
      <c r="LW246" s="109"/>
      <c r="LX246" s="109"/>
      <c r="LY246" s="109"/>
      <c r="LZ246" s="109"/>
      <c r="MA246" s="109"/>
      <c r="MB246" s="109"/>
      <c r="MC246" s="109"/>
      <c r="MD246" s="109"/>
      <c r="ME246" s="109"/>
      <c r="MF246" s="109"/>
      <c r="MG246" s="109"/>
      <c r="MH246" s="109"/>
      <c r="MI246" s="109"/>
      <c r="MJ246" s="109"/>
      <c r="MK246" s="109"/>
      <c r="ML246" s="109"/>
      <c r="MM246" s="109"/>
      <c r="MN246" s="109"/>
      <c r="MO246" s="109"/>
      <c r="MP246" s="109"/>
      <c r="MQ246" s="109"/>
      <c r="MR246" s="109"/>
      <c r="MS246" s="109"/>
      <c r="MT246" s="109"/>
      <c r="MU246" s="109"/>
      <c r="MV246" s="109"/>
      <c r="MW246" s="109"/>
      <c r="MX246" s="109"/>
      <c r="MY246" s="109"/>
      <c r="MZ246" s="109"/>
      <c r="NA246" s="109"/>
      <c r="NB246" s="109"/>
      <c r="NC246" s="109"/>
      <c r="ND246" s="109"/>
      <c r="NE246" s="109"/>
      <c r="NF246" s="109"/>
      <c r="NG246" s="109"/>
      <c r="NH246" s="109"/>
      <c r="NI246" s="109"/>
      <c r="NJ246" s="109"/>
      <c r="NK246" s="109"/>
      <c r="NL246" s="109"/>
      <c r="NM246" s="109"/>
      <c r="NN246" s="109"/>
      <c r="NO246" s="109"/>
      <c r="NP246" s="109"/>
      <c r="NQ246" s="109"/>
      <c r="NR246" s="109"/>
      <c r="NS246" s="109"/>
      <c r="NT246" s="109"/>
      <c r="NU246" s="109"/>
      <c r="NV246" s="109"/>
      <c r="NW246" s="109"/>
      <c r="NX246" s="109"/>
      <c r="NY246" s="109"/>
      <c r="NZ246" s="109"/>
      <c r="OA246" s="109"/>
      <c r="OB246" s="109"/>
      <c r="OC246" s="109"/>
      <c r="OD246" s="109"/>
      <c r="OE246" s="109"/>
      <c r="OF246" s="109"/>
      <c r="OG246" s="109"/>
      <c r="OH246" s="109"/>
      <c r="OI246" s="109"/>
      <c r="OJ246" s="109"/>
      <c r="OK246" s="109"/>
      <c r="OL246" s="109"/>
      <c r="OM246" s="109"/>
      <c r="ON246" s="109"/>
      <c r="OO246" s="109"/>
      <c r="OP246" s="109"/>
      <c r="OQ246" s="109"/>
      <c r="OR246" s="109"/>
      <c r="OS246" s="109"/>
      <c r="OT246" s="109"/>
      <c r="OU246" s="109"/>
      <c r="OV246" s="109"/>
      <c r="OW246" s="109"/>
      <c r="OX246" s="109"/>
      <c r="OY246" s="109"/>
      <c r="OZ246" s="109"/>
      <c r="PA246" s="109"/>
      <c r="PB246" s="109"/>
      <c r="PC246" s="109"/>
      <c r="PD246" s="109"/>
      <c r="PE246" s="109"/>
      <c r="PF246" s="109"/>
      <c r="PG246" s="109"/>
      <c r="PH246" s="109"/>
      <c r="PI246" s="109"/>
      <c r="PJ246" s="109"/>
      <c r="PK246" s="109"/>
      <c r="PL246" s="109"/>
      <c r="PM246" s="109"/>
      <c r="PN246" s="109"/>
      <c r="PO246" s="109"/>
      <c r="PP246" s="109"/>
      <c r="PQ246" s="109"/>
      <c r="PR246" s="109"/>
      <c r="PS246" s="109"/>
      <c r="PT246" s="109"/>
      <c r="PU246" s="109"/>
      <c r="PV246" s="109"/>
      <c r="PW246" s="109"/>
      <c r="PX246" s="109"/>
      <c r="PY246" s="109"/>
      <c r="PZ246" s="109"/>
      <c r="QA246" s="109"/>
      <c r="QB246" s="109"/>
      <c r="QC246" s="109"/>
      <c r="QD246" s="109"/>
      <c r="QE246" s="109"/>
      <c r="QF246" s="109"/>
      <c r="QG246" s="109"/>
      <c r="QH246" s="109"/>
      <c r="QI246" s="109"/>
      <c r="QJ246" s="109"/>
      <c r="QK246" s="23">
        <f t="shared" si="4"/>
        <v>70</v>
      </c>
      <c r="QL246" s="125"/>
      <c r="QM246" s="125"/>
      <c r="QN246" s="125"/>
      <c r="QO246" s="125"/>
      <c r="QP246" s="125"/>
      <c r="QQ246" s="125">
        <v>4457.88</v>
      </c>
      <c r="QR246" s="125"/>
      <c r="QS246" s="130"/>
    </row>
    <row r="247" spans="1:461" s="5" customFormat="1" ht="12.75" customHeight="1" x14ac:dyDescent="0.2">
      <c r="A247" s="52">
        <v>44680</v>
      </c>
      <c r="B247" s="98" t="s">
        <v>52</v>
      </c>
      <c r="C247" s="107"/>
      <c r="D247" s="107"/>
      <c r="E247" s="108"/>
      <c r="F247" s="108"/>
      <c r="G247" s="108"/>
      <c r="H247" s="108"/>
      <c r="I247" s="108"/>
      <c r="J247" s="108"/>
      <c r="K247" s="108"/>
      <c r="L247" s="108"/>
      <c r="M247" s="108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109">
        <v>250</v>
      </c>
      <c r="BE247" s="109"/>
      <c r="BF247" s="109"/>
      <c r="BG247" s="109"/>
      <c r="BH247" s="109"/>
      <c r="BI247" s="109"/>
      <c r="BJ247" s="109"/>
      <c r="BK247" s="109"/>
      <c r="BL247" s="109"/>
      <c r="BM247" s="109"/>
      <c r="BN247" s="109"/>
      <c r="BO247" s="109"/>
      <c r="BP247" s="109"/>
      <c r="BQ247" s="109"/>
      <c r="BR247" s="109"/>
      <c r="BS247" s="109"/>
      <c r="BT247" s="109"/>
      <c r="BU247" s="109"/>
      <c r="BV247" s="109"/>
      <c r="BW247" s="109"/>
      <c r="BX247" s="109"/>
      <c r="BY247" s="109"/>
      <c r="BZ247" s="109"/>
      <c r="CA247" s="109"/>
      <c r="CB247" s="109"/>
      <c r="CC247" s="109"/>
      <c r="CD247" s="109"/>
      <c r="CE247" s="109"/>
      <c r="CF247" s="109"/>
      <c r="CG247" s="109"/>
      <c r="CH247" s="109"/>
      <c r="CI247" s="109"/>
      <c r="CJ247" s="109"/>
      <c r="CK247" s="109"/>
      <c r="CL247" s="109"/>
      <c r="CM247" s="109"/>
      <c r="CN247" s="109"/>
      <c r="CO247" s="109"/>
      <c r="CP247" s="109"/>
      <c r="CQ247" s="109"/>
      <c r="CR247" s="109"/>
      <c r="CS247" s="109"/>
      <c r="CT247" s="109"/>
      <c r="CU247" s="109"/>
      <c r="CV247" s="109"/>
      <c r="CW247" s="109"/>
      <c r="CX247" s="109"/>
      <c r="CY247" s="109"/>
      <c r="CZ247" s="109"/>
      <c r="DA247" s="109"/>
      <c r="DB247" s="109"/>
      <c r="DC247" s="109"/>
      <c r="DD247" s="109"/>
      <c r="DE247" s="109"/>
      <c r="DF247" s="109"/>
      <c r="DG247" s="109"/>
      <c r="DH247" s="109"/>
      <c r="DI247" s="109"/>
      <c r="DJ247" s="109"/>
      <c r="DK247" s="109"/>
      <c r="DL247" s="109"/>
      <c r="DM247" s="109"/>
      <c r="DN247" s="109"/>
      <c r="DO247" s="109"/>
      <c r="DP247" s="109"/>
      <c r="DQ247" s="109"/>
      <c r="DR247" s="109"/>
      <c r="DS247" s="109"/>
      <c r="DT247" s="109"/>
      <c r="DU247" s="109"/>
      <c r="DV247" s="109"/>
      <c r="DW247" s="109"/>
      <c r="DX247" s="109"/>
      <c r="DY247" s="109"/>
      <c r="DZ247" s="109"/>
      <c r="EA247" s="109"/>
      <c r="EB247" s="109"/>
      <c r="EC247" s="109"/>
      <c r="ED247" s="109"/>
      <c r="EE247" s="109"/>
      <c r="EF247" s="109"/>
      <c r="EG247" s="109"/>
      <c r="EH247" s="109"/>
      <c r="EI247" s="109"/>
      <c r="EJ247" s="109"/>
      <c r="EK247" s="109"/>
      <c r="EL247" s="109"/>
      <c r="EM247" s="109"/>
      <c r="EN247" s="109"/>
      <c r="EO247" s="109"/>
      <c r="EP247" s="109"/>
      <c r="EQ247" s="109"/>
      <c r="ER247" s="109"/>
      <c r="ES247" s="109"/>
      <c r="ET247" s="109"/>
      <c r="EU247" s="109"/>
      <c r="EV247" s="109"/>
      <c r="EW247" s="109"/>
      <c r="EX247" s="109"/>
      <c r="EY247" s="109"/>
      <c r="EZ247" s="109"/>
      <c r="FA247" s="109"/>
      <c r="FB247" s="109"/>
      <c r="FC247" s="109"/>
      <c r="FD247" s="109"/>
      <c r="FE247" s="109"/>
      <c r="FF247" s="109"/>
      <c r="FG247" s="109"/>
      <c r="FH247" s="109"/>
      <c r="FI247" s="109"/>
      <c r="FJ247" s="109"/>
      <c r="FK247" s="109"/>
      <c r="FL247" s="109"/>
      <c r="FM247" s="109"/>
      <c r="FN247" s="109"/>
      <c r="FO247" s="109"/>
      <c r="FP247" s="109"/>
      <c r="FQ247" s="109"/>
      <c r="FR247" s="109"/>
      <c r="FS247" s="109"/>
      <c r="FT247" s="109"/>
      <c r="FU247" s="109"/>
      <c r="FV247" s="109"/>
      <c r="FW247" s="109"/>
      <c r="FX247" s="109"/>
      <c r="FY247" s="109"/>
      <c r="FZ247" s="109"/>
      <c r="GA247" s="109"/>
      <c r="GB247" s="109"/>
      <c r="GC247" s="109"/>
      <c r="GD247" s="109"/>
      <c r="GE247" s="109"/>
      <c r="GF247" s="109"/>
      <c r="GG247" s="109"/>
      <c r="GH247" s="109"/>
      <c r="GI247" s="109"/>
      <c r="GJ247" s="109"/>
      <c r="GK247" s="109"/>
      <c r="GL247" s="109"/>
      <c r="GM247" s="109"/>
      <c r="GN247" s="109"/>
      <c r="GO247" s="109"/>
      <c r="GP247" s="109"/>
      <c r="GQ247" s="109"/>
      <c r="GR247" s="109"/>
      <c r="GS247" s="109"/>
      <c r="GT247" s="109"/>
      <c r="GU247" s="109"/>
      <c r="GV247" s="109"/>
      <c r="GW247" s="109"/>
      <c r="GX247" s="109"/>
      <c r="GY247" s="109"/>
      <c r="GZ247" s="109"/>
      <c r="HA247" s="109"/>
      <c r="HB247" s="109"/>
      <c r="HC247" s="109"/>
      <c r="HD247" s="109"/>
      <c r="HE247" s="109"/>
      <c r="HF247" s="109"/>
      <c r="HG247" s="109"/>
      <c r="HH247" s="109"/>
      <c r="HI247" s="109"/>
      <c r="HJ247" s="109"/>
      <c r="HK247" s="109"/>
      <c r="HL247" s="109"/>
      <c r="HM247" s="109"/>
      <c r="HN247" s="109"/>
      <c r="HO247" s="109"/>
      <c r="HP247" s="109"/>
      <c r="HQ247" s="109"/>
      <c r="HR247" s="109"/>
      <c r="HS247" s="109"/>
      <c r="HT247" s="109"/>
      <c r="HU247" s="109"/>
      <c r="HV247" s="109"/>
      <c r="HW247" s="109"/>
      <c r="HX247" s="109"/>
      <c r="HY247" s="109"/>
      <c r="HZ247" s="109"/>
      <c r="IA247" s="109"/>
      <c r="IB247" s="109"/>
      <c r="IC247" s="109"/>
      <c r="ID247" s="109"/>
      <c r="IE247" s="109"/>
      <c r="IF247" s="109"/>
      <c r="IG247" s="109"/>
      <c r="IH247" s="109"/>
      <c r="II247" s="109"/>
      <c r="IJ247" s="109"/>
      <c r="IK247" s="109"/>
      <c r="IL247" s="109"/>
      <c r="IM247" s="109"/>
      <c r="IN247" s="109"/>
      <c r="IO247" s="109"/>
      <c r="IP247" s="109"/>
      <c r="IQ247" s="109"/>
      <c r="IR247" s="109"/>
      <c r="IS247" s="109"/>
      <c r="IT247" s="109"/>
      <c r="IU247" s="109"/>
      <c r="IV247" s="109"/>
      <c r="IW247" s="109"/>
      <c r="IX247" s="109"/>
      <c r="IY247" s="109"/>
      <c r="IZ247" s="109"/>
      <c r="JA247" s="109"/>
      <c r="JB247" s="109"/>
      <c r="JC247" s="109"/>
      <c r="JD247" s="109"/>
      <c r="JE247" s="109"/>
      <c r="JF247" s="109"/>
      <c r="JG247" s="109"/>
      <c r="JH247" s="109"/>
      <c r="JI247" s="109"/>
      <c r="JJ247" s="109"/>
      <c r="JK247" s="109"/>
      <c r="JL247" s="109"/>
      <c r="JM247" s="109"/>
      <c r="JN247" s="109"/>
      <c r="JO247" s="109"/>
      <c r="JP247" s="109"/>
      <c r="JQ247" s="109"/>
      <c r="JR247" s="109"/>
      <c r="JS247" s="109"/>
      <c r="JT247" s="109"/>
      <c r="JU247" s="109"/>
      <c r="JV247" s="109"/>
      <c r="JW247" s="109"/>
      <c r="JX247" s="109"/>
      <c r="JY247" s="109"/>
      <c r="JZ247" s="109"/>
      <c r="KA247" s="109"/>
      <c r="KB247" s="109"/>
      <c r="KC247" s="109"/>
      <c r="KD247" s="109"/>
      <c r="KE247" s="109"/>
      <c r="KF247" s="109"/>
      <c r="KG247" s="109"/>
      <c r="KH247" s="109"/>
      <c r="KI247" s="109"/>
      <c r="KJ247" s="109"/>
      <c r="KK247" s="109"/>
      <c r="KL247" s="109"/>
      <c r="KM247" s="109"/>
      <c r="KN247" s="109"/>
      <c r="KO247" s="109"/>
      <c r="KP247" s="109"/>
      <c r="KQ247" s="109"/>
      <c r="KR247" s="109"/>
      <c r="KS247" s="109"/>
      <c r="KT247" s="109"/>
      <c r="KU247" s="109"/>
      <c r="KV247" s="109"/>
      <c r="KW247" s="109"/>
      <c r="KX247" s="109"/>
      <c r="KY247" s="109"/>
      <c r="KZ247" s="109"/>
      <c r="LA247" s="109"/>
      <c r="LB247" s="109"/>
      <c r="LC247" s="109"/>
      <c r="LD247" s="109"/>
      <c r="LE247" s="109"/>
      <c r="LF247" s="109"/>
      <c r="LG247" s="109"/>
      <c r="LH247" s="109"/>
      <c r="LI247" s="109"/>
      <c r="LJ247" s="109"/>
      <c r="LK247" s="109"/>
      <c r="LL247" s="109"/>
      <c r="LM247" s="109"/>
      <c r="LN247" s="109"/>
      <c r="LO247" s="109"/>
      <c r="LP247" s="109"/>
      <c r="LQ247" s="109"/>
      <c r="LR247" s="109"/>
      <c r="LS247" s="109"/>
      <c r="LT247" s="109"/>
      <c r="LU247" s="109"/>
      <c r="LV247" s="109"/>
      <c r="LW247" s="109"/>
      <c r="LX247" s="109"/>
      <c r="LY247" s="109"/>
      <c r="LZ247" s="109"/>
      <c r="MA247" s="109"/>
      <c r="MB247" s="109"/>
      <c r="MC247" s="109"/>
      <c r="MD247" s="109"/>
      <c r="ME247" s="109"/>
      <c r="MF247" s="109"/>
      <c r="MG247" s="109"/>
      <c r="MH247" s="109"/>
      <c r="MI247" s="109"/>
      <c r="MJ247" s="109"/>
      <c r="MK247" s="109"/>
      <c r="ML247" s="109"/>
      <c r="MM247" s="109"/>
      <c r="MN247" s="109"/>
      <c r="MO247" s="109"/>
      <c r="MP247" s="109"/>
      <c r="MQ247" s="109"/>
      <c r="MR247" s="109"/>
      <c r="MS247" s="109"/>
      <c r="MT247" s="109"/>
      <c r="MU247" s="109"/>
      <c r="MV247" s="109"/>
      <c r="MW247" s="109"/>
      <c r="MX247" s="109"/>
      <c r="MY247" s="109"/>
      <c r="MZ247" s="109"/>
      <c r="NA247" s="109"/>
      <c r="NB247" s="109"/>
      <c r="NC247" s="109"/>
      <c r="ND247" s="109"/>
      <c r="NE247" s="109"/>
      <c r="NF247" s="109"/>
      <c r="NG247" s="109"/>
      <c r="NH247" s="109"/>
      <c r="NI247" s="109"/>
      <c r="NJ247" s="109"/>
      <c r="NK247" s="109"/>
      <c r="NL247" s="109"/>
      <c r="NM247" s="109"/>
      <c r="NN247" s="109"/>
      <c r="NO247" s="109"/>
      <c r="NP247" s="109"/>
      <c r="NQ247" s="109"/>
      <c r="NR247" s="109"/>
      <c r="NS247" s="109"/>
      <c r="NT247" s="109"/>
      <c r="NU247" s="109"/>
      <c r="NV247" s="109"/>
      <c r="NW247" s="109"/>
      <c r="NX247" s="109"/>
      <c r="NY247" s="109"/>
      <c r="NZ247" s="109"/>
      <c r="OA247" s="109"/>
      <c r="OB247" s="109"/>
      <c r="OC247" s="109"/>
      <c r="OD247" s="109"/>
      <c r="OE247" s="109"/>
      <c r="OF247" s="109"/>
      <c r="OG247" s="109"/>
      <c r="OH247" s="109"/>
      <c r="OI247" s="109"/>
      <c r="OJ247" s="109"/>
      <c r="OK247" s="109"/>
      <c r="OL247" s="109"/>
      <c r="OM247" s="109"/>
      <c r="ON247" s="109"/>
      <c r="OO247" s="109"/>
      <c r="OP247" s="109"/>
      <c r="OQ247" s="109"/>
      <c r="OR247" s="109"/>
      <c r="OS247" s="109"/>
      <c r="OT247" s="109"/>
      <c r="OU247" s="109"/>
      <c r="OV247" s="109"/>
      <c r="OW247" s="109"/>
      <c r="OX247" s="109"/>
      <c r="OY247" s="109"/>
      <c r="OZ247" s="109"/>
      <c r="PA247" s="109"/>
      <c r="PB247" s="109"/>
      <c r="PC247" s="109"/>
      <c r="PD247" s="109"/>
      <c r="PE247" s="109"/>
      <c r="PF247" s="109"/>
      <c r="PG247" s="109"/>
      <c r="PH247" s="109"/>
      <c r="PI247" s="109"/>
      <c r="PJ247" s="109"/>
      <c r="PK247" s="109"/>
      <c r="PL247" s="109"/>
      <c r="PM247" s="109"/>
      <c r="PN247" s="109"/>
      <c r="PO247" s="109"/>
      <c r="PP247" s="109"/>
      <c r="PQ247" s="109"/>
      <c r="PR247" s="109"/>
      <c r="PS247" s="109"/>
      <c r="PT247" s="109"/>
      <c r="PU247" s="109"/>
      <c r="PV247" s="109"/>
      <c r="PW247" s="109"/>
      <c r="PX247" s="109"/>
      <c r="PY247" s="109"/>
      <c r="PZ247" s="109"/>
      <c r="QA247" s="109"/>
      <c r="QB247" s="109"/>
      <c r="QC247" s="109"/>
      <c r="QD247" s="109"/>
      <c r="QE247" s="109"/>
      <c r="QF247" s="109"/>
      <c r="QG247" s="109"/>
      <c r="QH247" s="109"/>
      <c r="QI247" s="109"/>
      <c r="QJ247" s="109"/>
      <c r="QK247" s="23">
        <f t="shared" si="4"/>
        <v>250</v>
      </c>
      <c r="QL247" s="125"/>
      <c r="QM247" s="125"/>
      <c r="QN247" s="125"/>
      <c r="QO247" s="125"/>
      <c r="QP247" s="125"/>
      <c r="QQ247" s="125"/>
      <c r="QR247" s="125">
        <v>7977</v>
      </c>
      <c r="QS247" s="130"/>
    </row>
    <row r="248" spans="1:461" s="5" customFormat="1" ht="12.75" customHeight="1" x14ac:dyDescent="0.2">
      <c r="A248" s="52">
        <v>44680</v>
      </c>
      <c r="B248" s="98" t="s">
        <v>61</v>
      </c>
      <c r="C248" s="107"/>
      <c r="D248" s="107"/>
      <c r="E248" s="108"/>
      <c r="F248" s="108"/>
      <c r="G248" s="108"/>
      <c r="H248" s="108"/>
      <c r="I248" s="108"/>
      <c r="J248" s="108"/>
      <c r="K248" s="108"/>
      <c r="L248" s="108"/>
      <c r="M248" s="108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109"/>
      <c r="BE248" s="109"/>
      <c r="BF248" s="109"/>
      <c r="BG248" s="109"/>
      <c r="BH248" s="109"/>
      <c r="BI248" s="109"/>
      <c r="BJ248" s="109"/>
      <c r="BK248" s="109"/>
      <c r="BL248" s="109"/>
      <c r="BM248" s="109"/>
      <c r="BN248" s="109"/>
      <c r="BO248" s="109"/>
      <c r="BP248" s="109"/>
      <c r="BQ248" s="109"/>
      <c r="BR248" s="109"/>
      <c r="BS248" s="109"/>
      <c r="BT248" s="109"/>
      <c r="BU248" s="109"/>
      <c r="BV248" s="109"/>
      <c r="BW248" s="109"/>
      <c r="BX248" s="109"/>
      <c r="BY248" s="109"/>
      <c r="BZ248" s="109"/>
      <c r="CA248" s="109"/>
      <c r="CB248" s="109"/>
      <c r="CC248" s="109"/>
      <c r="CD248" s="109"/>
      <c r="CE248" s="109"/>
      <c r="CF248" s="109"/>
      <c r="CG248" s="109"/>
      <c r="CH248" s="109"/>
      <c r="CI248" s="109"/>
      <c r="CJ248" s="109"/>
      <c r="CK248" s="109"/>
      <c r="CL248" s="109"/>
      <c r="CM248" s="109"/>
      <c r="CN248" s="109"/>
      <c r="CO248" s="109"/>
      <c r="CP248" s="109"/>
      <c r="CQ248" s="109"/>
      <c r="CR248" s="109"/>
      <c r="CS248" s="109"/>
      <c r="CT248" s="109"/>
      <c r="CU248" s="109"/>
      <c r="CV248" s="109"/>
      <c r="CW248" s="109"/>
      <c r="CX248" s="109"/>
      <c r="CY248" s="109"/>
      <c r="CZ248" s="109"/>
      <c r="DA248" s="109"/>
      <c r="DB248" s="109"/>
      <c r="DC248" s="109"/>
      <c r="DD248" s="109"/>
      <c r="DE248" s="109"/>
      <c r="DF248" s="109"/>
      <c r="DG248" s="109"/>
      <c r="DH248" s="109"/>
      <c r="DI248" s="109"/>
      <c r="DJ248" s="109"/>
      <c r="DK248" s="109"/>
      <c r="DL248" s="109"/>
      <c r="DM248" s="109"/>
      <c r="DN248" s="109"/>
      <c r="DO248" s="109"/>
      <c r="DP248" s="109"/>
      <c r="DQ248" s="109"/>
      <c r="DR248" s="109"/>
      <c r="DS248" s="109"/>
      <c r="DT248" s="109"/>
      <c r="DU248" s="109"/>
      <c r="DV248" s="109"/>
      <c r="DW248" s="109"/>
      <c r="DX248" s="109"/>
      <c r="DY248" s="109"/>
      <c r="DZ248" s="109"/>
      <c r="EA248" s="109"/>
      <c r="EB248" s="109"/>
      <c r="EC248" s="109"/>
      <c r="ED248" s="109"/>
      <c r="EE248" s="109"/>
      <c r="EF248" s="109"/>
      <c r="EG248" s="109"/>
      <c r="EH248" s="109"/>
      <c r="EI248" s="109"/>
      <c r="EJ248" s="109"/>
      <c r="EK248" s="109"/>
      <c r="EL248" s="109"/>
      <c r="EM248" s="109"/>
      <c r="EN248" s="109"/>
      <c r="EO248" s="109"/>
      <c r="EP248" s="109"/>
      <c r="EQ248" s="109"/>
      <c r="ER248" s="109"/>
      <c r="ES248" s="109"/>
      <c r="ET248" s="109"/>
      <c r="EU248" s="109"/>
      <c r="EV248" s="109"/>
      <c r="EW248" s="109"/>
      <c r="EX248" s="109"/>
      <c r="EY248" s="109"/>
      <c r="EZ248" s="109"/>
      <c r="FA248" s="109"/>
      <c r="FB248" s="109"/>
      <c r="FC248" s="109"/>
      <c r="FD248" s="109"/>
      <c r="FE248" s="109"/>
      <c r="FF248" s="109"/>
      <c r="FG248" s="109"/>
      <c r="FH248" s="109"/>
      <c r="FI248" s="109"/>
      <c r="FJ248" s="109"/>
      <c r="FK248" s="109"/>
      <c r="FL248" s="109"/>
      <c r="FM248" s="109"/>
      <c r="FN248" s="109"/>
      <c r="FO248" s="109"/>
      <c r="FP248" s="109"/>
      <c r="FQ248" s="109"/>
      <c r="FR248" s="109"/>
      <c r="FS248" s="109"/>
      <c r="FT248" s="109"/>
      <c r="FU248" s="109"/>
      <c r="FV248" s="109"/>
      <c r="FW248" s="109"/>
      <c r="FX248" s="109"/>
      <c r="FY248" s="109"/>
      <c r="FZ248" s="109"/>
      <c r="GA248" s="109"/>
      <c r="GB248" s="109"/>
      <c r="GC248" s="109"/>
      <c r="GD248" s="109"/>
      <c r="GE248" s="109"/>
      <c r="GF248" s="109"/>
      <c r="GG248" s="109"/>
      <c r="GH248" s="109"/>
      <c r="GI248" s="109"/>
      <c r="GJ248" s="109"/>
      <c r="GK248" s="109"/>
      <c r="GL248" s="109"/>
      <c r="GM248" s="109"/>
      <c r="GN248" s="109"/>
      <c r="GO248" s="109"/>
      <c r="GP248" s="109"/>
      <c r="GQ248" s="109"/>
      <c r="GR248" s="109"/>
      <c r="GS248" s="109"/>
      <c r="GT248" s="109"/>
      <c r="GU248" s="109"/>
      <c r="GV248" s="109"/>
      <c r="GW248" s="109"/>
      <c r="GX248" s="109"/>
      <c r="GY248" s="109"/>
      <c r="GZ248" s="109"/>
      <c r="HA248" s="109"/>
      <c r="HB248" s="109"/>
      <c r="HC248" s="109"/>
      <c r="HD248" s="109"/>
      <c r="HE248" s="109"/>
      <c r="HF248" s="109"/>
      <c r="HG248" s="109"/>
      <c r="HH248" s="109"/>
      <c r="HI248" s="109"/>
      <c r="HJ248" s="109"/>
      <c r="HK248" s="109"/>
      <c r="HL248" s="109"/>
      <c r="HM248" s="109"/>
      <c r="HN248" s="109"/>
      <c r="HO248" s="109"/>
      <c r="HP248" s="109"/>
      <c r="HQ248" s="109"/>
      <c r="HR248" s="109"/>
      <c r="HS248" s="109"/>
      <c r="HT248" s="109"/>
      <c r="HU248" s="109"/>
      <c r="HV248" s="109"/>
      <c r="HW248" s="109"/>
      <c r="HX248" s="109"/>
      <c r="HY248" s="109"/>
      <c r="HZ248" s="109"/>
      <c r="IA248" s="109"/>
      <c r="IB248" s="109"/>
      <c r="IC248" s="109"/>
      <c r="ID248" s="109"/>
      <c r="IE248" s="109"/>
      <c r="IF248" s="109"/>
      <c r="IG248" s="109"/>
      <c r="IH248" s="109"/>
      <c r="II248" s="109"/>
      <c r="IJ248" s="109"/>
      <c r="IK248" s="109"/>
      <c r="IL248" s="109"/>
      <c r="IM248" s="109"/>
      <c r="IN248" s="109"/>
      <c r="IO248" s="109"/>
      <c r="IP248" s="109"/>
      <c r="IQ248" s="109"/>
      <c r="IR248" s="109"/>
      <c r="IS248" s="109"/>
      <c r="IT248" s="109"/>
      <c r="IU248" s="109"/>
      <c r="IV248" s="109"/>
      <c r="IW248" s="109"/>
      <c r="IX248" s="109"/>
      <c r="IY248" s="109"/>
      <c r="IZ248" s="109"/>
      <c r="JA248" s="109"/>
      <c r="JB248" s="109"/>
      <c r="JC248" s="109"/>
      <c r="JD248" s="109"/>
      <c r="JE248" s="109">
        <v>6</v>
      </c>
      <c r="JF248" s="109"/>
      <c r="JG248" s="109"/>
      <c r="JH248" s="109"/>
      <c r="JI248" s="109"/>
      <c r="JJ248" s="109"/>
      <c r="JK248" s="109"/>
      <c r="JL248" s="109"/>
      <c r="JM248" s="109"/>
      <c r="JN248" s="109"/>
      <c r="JO248" s="109"/>
      <c r="JP248" s="109"/>
      <c r="JQ248" s="109"/>
      <c r="JR248" s="109"/>
      <c r="JS248" s="109"/>
      <c r="JT248" s="109"/>
      <c r="JU248" s="109"/>
      <c r="JV248" s="109"/>
      <c r="JW248" s="109"/>
      <c r="JX248" s="109"/>
      <c r="JY248" s="109"/>
      <c r="JZ248" s="109"/>
      <c r="KA248" s="109"/>
      <c r="KB248" s="109"/>
      <c r="KC248" s="109"/>
      <c r="KD248" s="109"/>
      <c r="KE248" s="109"/>
      <c r="KF248" s="109"/>
      <c r="KG248" s="109"/>
      <c r="KH248" s="109"/>
      <c r="KI248" s="109"/>
      <c r="KJ248" s="109"/>
      <c r="KK248" s="109"/>
      <c r="KL248" s="109"/>
      <c r="KM248" s="109"/>
      <c r="KN248" s="109"/>
      <c r="KO248" s="109"/>
      <c r="KP248" s="109"/>
      <c r="KQ248" s="109"/>
      <c r="KR248" s="109"/>
      <c r="KS248" s="109"/>
      <c r="KT248" s="109"/>
      <c r="KU248" s="109"/>
      <c r="KV248" s="109"/>
      <c r="KW248" s="109"/>
      <c r="KX248" s="109"/>
      <c r="KY248" s="109"/>
      <c r="KZ248" s="109"/>
      <c r="LA248" s="109"/>
      <c r="LB248" s="109"/>
      <c r="LC248" s="109"/>
      <c r="LD248" s="109"/>
      <c r="LE248" s="109"/>
      <c r="LF248" s="109"/>
      <c r="LG248" s="109"/>
      <c r="LH248" s="109"/>
      <c r="LI248" s="109"/>
      <c r="LJ248" s="109"/>
      <c r="LK248" s="109"/>
      <c r="LL248" s="109"/>
      <c r="LM248" s="109"/>
      <c r="LN248" s="109"/>
      <c r="LO248" s="109"/>
      <c r="LP248" s="109"/>
      <c r="LQ248" s="109"/>
      <c r="LR248" s="109"/>
      <c r="LS248" s="109"/>
      <c r="LT248" s="109"/>
      <c r="LU248" s="109"/>
      <c r="LV248" s="109"/>
      <c r="LW248" s="109"/>
      <c r="LX248" s="109"/>
      <c r="LY248" s="109"/>
      <c r="LZ248" s="109"/>
      <c r="MA248" s="109"/>
      <c r="MB248" s="109"/>
      <c r="MC248" s="109"/>
      <c r="MD248" s="109"/>
      <c r="ME248" s="109"/>
      <c r="MF248" s="109"/>
      <c r="MG248" s="109"/>
      <c r="MH248" s="109"/>
      <c r="MI248" s="109"/>
      <c r="MJ248" s="109"/>
      <c r="MK248" s="109"/>
      <c r="ML248" s="109"/>
      <c r="MM248" s="109"/>
      <c r="MN248" s="109"/>
      <c r="MO248" s="109"/>
      <c r="MP248" s="109"/>
      <c r="MQ248" s="109"/>
      <c r="MR248" s="109"/>
      <c r="MS248" s="109"/>
      <c r="MT248" s="109"/>
      <c r="MU248" s="109"/>
      <c r="MV248" s="109"/>
      <c r="MW248" s="109"/>
      <c r="MX248" s="109"/>
      <c r="MY248" s="109"/>
      <c r="MZ248" s="109"/>
      <c r="NA248" s="109"/>
      <c r="NB248" s="109"/>
      <c r="NC248" s="109"/>
      <c r="ND248" s="109"/>
      <c r="NE248" s="109"/>
      <c r="NF248" s="109"/>
      <c r="NG248" s="109"/>
      <c r="NH248" s="109"/>
      <c r="NI248" s="109"/>
      <c r="NJ248" s="109"/>
      <c r="NK248" s="109"/>
      <c r="NL248" s="109"/>
      <c r="NM248" s="109"/>
      <c r="NN248" s="109"/>
      <c r="NO248" s="109"/>
      <c r="NP248" s="109"/>
      <c r="NQ248" s="109"/>
      <c r="NR248" s="109"/>
      <c r="NS248" s="109"/>
      <c r="NT248" s="109"/>
      <c r="NU248" s="109"/>
      <c r="NV248" s="109"/>
      <c r="NW248" s="109"/>
      <c r="NX248" s="109"/>
      <c r="NY248" s="109"/>
      <c r="NZ248" s="109"/>
      <c r="OA248" s="109"/>
      <c r="OB248" s="109"/>
      <c r="OC248" s="109"/>
      <c r="OD248" s="109"/>
      <c r="OE248" s="109"/>
      <c r="OF248" s="109"/>
      <c r="OG248" s="109"/>
      <c r="OH248" s="109"/>
      <c r="OI248" s="109"/>
      <c r="OJ248" s="109"/>
      <c r="OK248" s="109"/>
      <c r="OL248" s="109"/>
      <c r="OM248" s="109"/>
      <c r="ON248" s="109"/>
      <c r="OO248" s="109"/>
      <c r="OP248" s="109"/>
      <c r="OQ248" s="109"/>
      <c r="OR248" s="109"/>
      <c r="OS248" s="109"/>
      <c r="OT248" s="109"/>
      <c r="OU248" s="109"/>
      <c r="OV248" s="109"/>
      <c r="OW248" s="109"/>
      <c r="OX248" s="109"/>
      <c r="OY248" s="109"/>
      <c r="OZ248" s="109"/>
      <c r="PA248" s="109"/>
      <c r="PB248" s="109"/>
      <c r="PC248" s="109"/>
      <c r="PD248" s="109"/>
      <c r="PE248" s="109"/>
      <c r="PF248" s="109"/>
      <c r="PG248" s="109"/>
      <c r="PH248" s="109"/>
      <c r="PI248" s="109"/>
      <c r="PJ248" s="109"/>
      <c r="PK248" s="109"/>
      <c r="PL248" s="109"/>
      <c r="PM248" s="109"/>
      <c r="PN248" s="109"/>
      <c r="PO248" s="109"/>
      <c r="PP248" s="109"/>
      <c r="PQ248" s="109"/>
      <c r="PR248" s="109"/>
      <c r="PS248" s="109"/>
      <c r="PT248" s="109"/>
      <c r="PU248" s="109"/>
      <c r="PV248" s="109"/>
      <c r="PW248" s="109"/>
      <c r="PX248" s="109"/>
      <c r="PY248" s="109"/>
      <c r="PZ248" s="109"/>
      <c r="QA248" s="109"/>
      <c r="QB248" s="109"/>
      <c r="QC248" s="109"/>
      <c r="QD248" s="109"/>
      <c r="QE248" s="109"/>
      <c r="QF248" s="109"/>
      <c r="QG248" s="109"/>
      <c r="QH248" s="109"/>
      <c r="QI248" s="109"/>
      <c r="QJ248" s="109"/>
      <c r="QK248" s="23">
        <f t="shared" si="4"/>
        <v>6</v>
      </c>
      <c r="QL248" s="125"/>
      <c r="QM248" s="125"/>
      <c r="QN248" s="125"/>
      <c r="QO248" s="125"/>
      <c r="QP248" s="125">
        <v>262.73</v>
      </c>
      <c r="QQ248" s="125"/>
      <c r="QR248" s="125"/>
      <c r="QS248" s="130"/>
    </row>
    <row r="249" spans="1:461" s="5" customFormat="1" ht="12.75" customHeight="1" x14ac:dyDescent="0.2">
      <c r="A249" s="52">
        <v>44680</v>
      </c>
      <c r="B249" s="90" t="s">
        <v>404</v>
      </c>
      <c r="C249" s="107"/>
      <c r="D249" s="107"/>
      <c r="E249" s="108"/>
      <c r="F249" s="108"/>
      <c r="G249" s="108"/>
      <c r="H249" s="108"/>
      <c r="I249" s="108"/>
      <c r="J249" s="108"/>
      <c r="K249" s="108"/>
      <c r="L249" s="108"/>
      <c r="M249" s="108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>
        <v>10</v>
      </c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109"/>
      <c r="BE249" s="109"/>
      <c r="BF249" s="109"/>
      <c r="BG249" s="109"/>
      <c r="BH249" s="109"/>
      <c r="BI249" s="109"/>
      <c r="BJ249" s="109"/>
      <c r="BK249" s="109"/>
      <c r="BL249" s="109"/>
      <c r="BM249" s="109"/>
      <c r="BN249" s="109"/>
      <c r="BO249" s="109"/>
      <c r="BP249" s="109"/>
      <c r="BQ249" s="109"/>
      <c r="BR249" s="109"/>
      <c r="BS249" s="109"/>
      <c r="BT249" s="109"/>
      <c r="BU249" s="109"/>
      <c r="BV249" s="109"/>
      <c r="BW249" s="109"/>
      <c r="BX249" s="109"/>
      <c r="BY249" s="109"/>
      <c r="BZ249" s="109"/>
      <c r="CA249" s="109"/>
      <c r="CB249" s="109"/>
      <c r="CC249" s="109"/>
      <c r="CD249" s="109"/>
      <c r="CE249" s="109"/>
      <c r="CF249" s="109"/>
      <c r="CG249" s="109"/>
      <c r="CH249" s="109"/>
      <c r="CI249" s="109"/>
      <c r="CJ249" s="109"/>
      <c r="CK249" s="109"/>
      <c r="CL249" s="109"/>
      <c r="CM249" s="109"/>
      <c r="CN249" s="109"/>
      <c r="CO249" s="109"/>
      <c r="CP249" s="109"/>
      <c r="CQ249" s="109"/>
      <c r="CR249" s="109"/>
      <c r="CS249" s="109"/>
      <c r="CT249" s="109"/>
      <c r="CU249" s="109"/>
      <c r="CV249" s="109"/>
      <c r="CW249" s="109"/>
      <c r="CX249" s="109"/>
      <c r="CY249" s="109"/>
      <c r="CZ249" s="109"/>
      <c r="DA249" s="109"/>
      <c r="DB249" s="109"/>
      <c r="DC249" s="109"/>
      <c r="DD249" s="109"/>
      <c r="DE249" s="109"/>
      <c r="DF249" s="109"/>
      <c r="DG249" s="109"/>
      <c r="DH249" s="109"/>
      <c r="DI249" s="109"/>
      <c r="DJ249" s="109"/>
      <c r="DK249" s="109"/>
      <c r="DL249" s="109"/>
      <c r="DM249" s="109"/>
      <c r="DN249" s="109"/>
      <c r="DO249" s="109"/>
      <c r="DP249" s="109"/>
      <c r="DQ249" s="109"/>
      <c r="DR249" s="109"/>
      <c r="DS249" s="109"/>
      <c r="DT249" s="109"/>
      <c r="DU249" s="109"/>
      <c r="DV249" s="109"/>
      <c r="DW249" s="109"/>
      <c r="DX249" s="109"/>
      <c r="DY249" s="109"/>
      <c r="DZ249" s="109"/>
      <c r="EA249" s="109"/>
      <c r="EB249" s="109"/>
      <c r="EC249" s="109"/>
      <c r="ED249" s="109"/>
      <c r="EE249" s="109"/>
      <c r="EF249" s="109"/>
      <c r="EG249" s="109"/>
      <c r="EH249" s="109"/>
      <c r="EI249" s="109"/>
      <c r="EJ249" s="109"/>
      <c r="EK249" s="109"/>
      <c r="EL249" s="109"/>
      <c r="EM249" s="109"/>
      <c r="EN249" s="109"/>
      <c r="EO249" s="109"/>
      <c r="EP249" s="109"/>
      <c r="EQ249" s="109"/>
      <c r="ER249" s="109"/>
      <c r="ES249" s="109"/>
      <c r="ET249" s="109"/>
      <c r="EU249" s="109"/>
      <c r="EV249" s="109"/>
      <c r="EW249" s="109"/>
      <c r="EX249" s="109"/>
      <c r="EY249" s="109"/>
      <c r="EZ249" s="109"/>
      <c r="FA249" s="109"/>
      <c r="FB249" s="109"/>
      <c r="FC249" s="109"/>
      <c r="FD249" s="109"/>
      <c r="FE249" s="109"/>
      <c r="FF249" s="109"/>
      <c r="FG249" s="109"/>
      <c r="FH249" s="109"/>
      <c r="FI249" s="109"/>
      <c r="FJ249" s="109"/>
      <c r="FK249" s="109"/>
      <c r="FL249" s="109"/>
      <c r="FM249" s="109"/>
      <c r="FN249" s="109"/>
      <c r="FO249" s="109"/>
      <c r="FP249" s="109"/>
      <c r="FQ249" s="109"/>
      <c r="FR249" s="109"/>
      <c r="FS249" s="109"/>
      <c r="FT249" s="109"/>
      <c r="FU249" s="109"/>
      <c r="FV249" s="109"/>
      <c r="FW249" s="109"/>
      <c r="FX249" s="109"/>
      <c r="FY249" s="109"/>
      <c r="FZ249" s="109"/>
      <c r="GA249" s="109"/>
      <c r="GB249" s="109"/>
      <c r="GC249" s="109"/>
      <c r="GD249" s="109"/>
      <c r="GE249" s="109"/>
      <c r="GF249" s="109"/>
      <c r="GG249" s="109"/>
      <c r="GH249" s="109"/>
      <c r="GI249" s="109"/>
      <c r="GJ249" s="109"/>
      <c r="GK249" s="109"/>
      <c r="GL249" s="109"/>
      <c r="GM249" s="109"/>
      <c r="GN249" s="109"/>
      <c r="GO249" s="109"/>
      <c r="GP249" s="109"/>
      <c r="GQ249" s="109"/>
      <c r="GR249" s="109"/>
      <c r="GS249" s="109"/>
      <c r="GT249" s="109"/>
      <c r="GU249" s="109"/>
      <c r="GV249" s="109"/>
      <c r="GW249" s="109"/>
      <c r="GX249" s="109"/>
      <c r="GY249" s="109"/>
      <c r="GZ249" s="109"/>
      <c r="HA249" s="109"/>
      <c r="HB249" s="109"/>
      <c r="HC249" s="109"/>
      <c r="HD249" s="109"/>
      <c r="HE249" s="109"/>
      <c r="HF249" s="109"/>
      <c r="HG249" s="109"/>
      <c r="HH249" s="109"/>
      <c r="HI249" s="109"/>
      <c r="HJ249" s="109"/>
      <c r="HK249" s="109"/>
      <c r="HL249" s="109"/>
      <c r="HM249" s="109"/>
      <c r="HN249" s="109"/>
      <c r="HO249" s="109"/>
      <c r="HP249" s="109"/>
      <c r="HQ249" s="109"/>
      <c r="HR249" s="109"/>
      <c r="HS249" s="109"/>
      <c r="HT249" s="109"/>
      <c r="HU249" s="109"/>
      <c r="HV249" s="109"/>
      <c r="HW249" s="109"/>
      <c r="HX249" s="109"/>
      <c r="HY249" s="109"/>
      <c r="HZ249" s="109"/>
      <c r="IA249" s="109"/>
      <c r="IB249" s="109"/>
      <c r="IC249" s="109"/>
      <c r="ID249" s="109"/>
      <c r="IE249" s="109"/>
      <c r="IF249" s="109"/>
      <c r="IG249" s="109"/>
      <c r="IH249" s="109"/>
      <c r="II249" s="109"/>
      <c r="IJ249" s="109"/>
      <c r="IK249" s="109"/>
      <c r="IL249" s="109"/>
      <c r="IM249" s="109"/>
      <c r="IN249" s="109"/>
      <c r="IO249" s="109"/>
      <c r="IP249" s="109"/>
      <c r="IQ249" s="109"/>
      <c r="IR249" s="109"/>
      <c r="IS249" s="109"/>
      <c r="IT249" s="109"/>
      <c r="IU249" s="109"/>
      <c r="IV249" s="109"/>
      <c r="IW249" s="109"/>
      <c r="IX249" s="109"/>
      <c r="IY249" s="109"/>
      <c r="IZ249" s="109"/>
      <c r="JA249" s="109"/>
      <c r="JB249" s="109"/>
      <c r="JC249" s="109"/>
      <c r="JD249" s="109"/>
      <c r="JE249" s="109"/>
      <c r="JF249" s="109"/>
      <c r="JG249" s="109"/>
      <c r="JH249" s="109"/>
      <c r="JI249" s="109"/>
      <c r="JJ249" s="109"/>
      <c r="JK249" s="109"/>
      <c r="JL249" s="109"/>
      <c r="JM249" s="109"/>
      <c r="JN249" s="109"/>
      <c r="JO249" s="109"/>
      <c r="JP249" s="109"/>
      <c r="JQ249" s="109"/>
      <c r="JR249" s="109"/>
      <c r="JS249" s="109"/>
      <c r="JT249" s="109"/>
      <c r="JU249" s="109"/>
      <c r="JV249" s="109"/>
      <c r="JW249" s="109"/>
      <c r="JX249" s="109"/>
      <c r="JY249" s="109"/>
      <c r="JZ249" s="109"/>
      <c r="KA249" s="109"/>
      <c r="KB249" s="109"/>
      <c r="KC249" s="109"/>
      <c r="KD249" s="109"/>
      <c r="KE249" s="109"/>
      <c r="KF249" s="109"/>
      <c r="KG249" s="109"/>
      <c r="KH249" s="109"/>
      <c r="KI249" s="109"/>
      <c r="KJ249" s="109"/>
      <c r="KK249" s="109"/>
      <c r="KL249" s="109"/>
      <c r="KM249" s="109"/>
      <c r="KN249" s="109"/>
      <c r="KO249" s="109"/>
      <c r="KP249" s="109"/>
      <c r="KQ249" s="109"/>
      <c r="KR249" s="109"/>
      <c r="KS249" s="109"/>
      <c r="KT249" s="109"/>
      <c r="KU249" s="109"/>
      <c r="KV249" s="109"/>
      <c r="KW249" s="109"/>
      <c r="KX249" s="109"/>
      <c r="KY249" s="109"/>
      <c r="KZ249" s="109"/>
      <c r="LA249" s="109"/>
      <c r="LB249" s="109"/>
      <c r="LC249" s="109"/>
      <c r="LD249" s="109"/>
      <c r="LE249" s="109"/>
      <c r="LF249" s="109"/>
      <c r="LG249" s="109"/>
      <c r="LH249" s="109"/>
      <c r="LI249" s="109"/>
      <c r="LJ249" s="109"/>
      <c r="LK249" s="109"/>
      <c r="LL249" s="109"/>
      <c r="LM249" s="109"/>
      <c r="LN249" s="109"/>
      <c r="LO249" s="109"/>
      <c r="LP249" s="109"/>
      <c r="LQ249" s="109"/>
      <c r="LR249" s="109"/>
      <c r="LS249" s="109"/>
      <c r="LT249" s="109"/>
      <c r="LU249" s="109"/>
      <c r="LV249" s="109"/>
      <c r="LW249" s="109"/>
      <c r="LX249" s="109"/>
      <c r="LY249" s="109"/>
      <c r="LZ249" s="109"/>
      <c r="MA249" s="109"/>
      <c r="MB249" s="109"/>
      <c r="MC249" s="109"/>
      <c r="MD249" s="109"/>
      <c r="ME249" s="109"/>
      <c r="MF249" s="109"/>
      <c r="MG249" s="109"/>
      <c r="MH249" s="109"/>
      <c r="MI249" s="109"/>
      <c r="MJ249" s="109"/>
      <c r="MK249" s="109"/>
      <c r="ML249" s="109"/>
      <c r="MM249" s="109"/>
      <c r="MN249" s="109"/>
      <c r="MO249" s="109"/>
      <c r="MP249" s="109"/>
      <c r="MQ249" s="109"/>
      <c r="MR249" s="109"/>
      <c r="MS249" s="109"/>
      <c r="MT249" s="109"/>
      <c r="MU249" s="109"/>
      <c r="MV249" s="109"/>
      <c r="MW249" s="109"/>
      <c r="MX249" s="109"/>
      <c r="MY249" s="109"/>
      <c r="MZ249" s="109"/>
      <c r="NA249" s="109"/>
      <c r="NB249" s="109"/>
      <c r="NC249" s="109"/>
      <c r="ND249" s="109"/>
      <c r="NE249" s="109"/>
      <c r="NF249" s="109"/>
      <c r="NG249" s="109"/>
      <c r="NH249" s="109"/>
      <c r="NI249" s="109"/>
      <c r="NJ249" s="109"/>
      <c r="NK249" s="109"/>
      <c r="NL249" s="109"/>
      <c r="NM249" s="109"/>
      <c r="NN249" s="109"/>
      <c r="NO249" s="109"/>
      <c r="NP249" s="109"/>
      <c r="NQ249" s="109"/>
      <c r="NR249" s="109"/>
      <c r="NS249" s="109"/>
      <c r="NT249" s="109"/>
      <c r="NU249" s="109"/>
      <c r="NV249" s="109"/>
      <c r="NW249" s="109"/>
      <c r="NX249" s="109"/>
      <c r="NY249" s="109"/>
      <c r="NZ249" s="109"/>
      <c r="OA249" s="109"/>
      <c r="OB249" s="109"/>
      <c r="OC249" s="109"/>
      <c r="OD249" s="109"/>
      <c r="OE249" s="109"/>
      <c r="OF249" s="109"/>
      <c r="OG249" s="109"/>
      <c r="OH249" s="109"/>
      <c r="OI249" s="109"/>
      <c r="OJ249" s="109"/>
      <c r="OK249" s="109"/>
      <c r="OL249" s="109"/>
      <c r="OM249" s="109"/>
      <c r="ON249" s="109"/>
      <c r="OO249" s="109"/>
      <c r="OP249" s="109"/>
      <c r="OQ249" s="109"/>
      <c r="OR249" s="109"/>
      <c r="OS249" s="109"/>
      <c r="OT249" s="109"/>
      <c r="OU249" s="109"/>
      <c r="OV249" s="109"/>
      <c r="OW249" s="109"/>
      <c r="OX249" s="109"/>
      <c r="OY249" s="109"/>
      <c r="OZ249" s="109"/>
      <c r="PA249" s="109"/>
      <c r="PB249" s="109"/>
      <c r="PC249" s="109"/>
      <c r="PD249" s="109"/>
      <c r="PE249" s="109"/>
      <c r="PF249" s="109"/>
      <c r="PG249" s="109"/>
      <c r="PH249" s="109"/>
      <c r="PI249" s="109"/>
      <c r="PJ249" s="109"/>
      <c r="PK249" s="109"/>
      <c r="PL249" s="109"/>
      <c r="PM249" s="109"/>
      <c r="PN249" s="109"/>
      <c r="PO249" s="109"/>
      <c r="PP249" s="109"/>
      <c r="PQ249" s="109"/>
      <c r="PR249" s="109"/>
      <c r="PS249" s="109"/>
      <c r="PT249" s="109"/>
      <c r="PU249" s="109"/>
      <c r="PV249" s="109"/>
      <c r="PW249" s="109"/>
      <c r="PX249" s="109"/>
      <c r="PY249" s="109"/>
      <c r="PZ249" s="109"/>
      <c r="QA249" s="109"/>
      <c r="QB249" s="109"/>
      <c r="QC249" s="109"/>
      <c r="QD249" s="109"/>
      <c r="QE249" s="109"/>
      <c r="QF249" s="109"/>
      <c r="QG249" s="109"/>
      <c r="QH249" s="109"/>
      <c r="QI249" s="109"/>
      <c r="QJ249" s="109"/>
      <c r="QK249" s="23">
        <f t="shared" si="4"/>
        <v>10</v>
      </c>
      <c r="QL249" s="125"/>
      <c r="QM249" s="125"/>
      <c r="QN249" s="125"/>
      <c r="QO249" s="125">
        <v>450.72</v>
      </c>
      <c r="QP249" s="125"/>
      <c r="QQ249" s="125"/>
      <c r="QR249" s="125"/>
      <c r="QS249" s="130"/>
    </row>
    <row r="250" spans="1:461" s="5" customFormat="1" ht="12.75" customHeight="1" x14ac:dyDescent="0.2">
      <c r="A250" s="52">
        <v>44680</v>
      </c>
      <c r="B250" s="98" t="s">
        <v>75</v>
      </c>
      <c r="C250" s="107"/>
      <c r="D250" s="107"/>
      <c r="E250" s="108"/>
      <c r="F250" s="108"/>
      <c r="G250" s="108"/>
      <c r="H250" s="108"/>
      <c r="I250" s="108"/>
      <c r="J250" s="108"/>
      <c r="K250" s="108"/>
      <c r="L250" s="108"/>
      <c r="M250" s="108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109"/>
      <c r="BE250" s="109"/>
      <c r="BF250" s="109"/>
      <c r="BG250" s="109"/>
      <c r="BH250" s="109"/>
      <c r="BI250" s="109"/>
      <c r="BJ250" s="109"/>
      <c r="BK250" s="109"/>
      <c r="BL250" s="109"/>
      <c r="BM250" s="109"/>
      <c r="BN250" s="109"/>
      <c r="BO250" s="109"/>
      <c r="BP250" s="109"/>
      <c r="BQ250" s="109"/>
      <c r="BR250" s="109"/>
      <c r="BS250" s="109"/>
      <c r="BT250" s="109"/>
      <c r="BU250" s="109"/>
      <c r="BV250" s="109"/>
      <c r="BW250" s="109"/>
      <c r="BX250" s="109">
        <v>18</v>
      </c>
      <c r="BY250" s="109"/>
      <c r="BZ250" s="109"/>
      <c r="CA250" s="109"/>
      <c r="CB250" s="109"/>
      <c r="CC250" s="109"/>
      <c r="CD250" s="109"/>
      <c r="CE250" s="109"/>
      <c r="CF250" s="109"/>
      <c r="CG250" s="109"/>
      <c r="CH250" s="109"/>
      <c r="CI250" s="109"/>
      <c r="CJ250" s="109"/>
      <c r="CK250" s="109"/>
      <c r="CL250" s="109"/>
      <c r="CM250" s="109"/>
      <c r="CN250" s="109"/>
      <c r="CO250" s="109">
        <v>70</v>
      </c>
      <c r="CP250" s="109"/>
      <c r="CQ250" s="109"/>
      <c r="CR250" s="109"/>
      <c r="CS250" s="109"/>
      <c r="CT250" s="109"/>
      <c r="CU250" s="109"/>
      <c r="CV250" s="109"/>
      <c r="CW250" s="109"/>
      <c r="CX250" s="109"/>
      <c r="CY250" s="109"/>
      <c r="CZ250" s="109"/>
      <c r="DA250" s="109"/>
      <c r="DB250" s="109"/>
      <c r="DC250" s="109"/>
      <c r="DD250" s="109"/>
      <c r="DE250" s="109"/>
      <c r="DF250" s="109"/>
      <c r="DG250" s="109"/>
      <c r="DH250" s="109"/>
      <c r="DI250" s="109"/>
      <c r="DJ250" s="109"/>
      <c r="DK250" s="109">
        <v>20</v>
      </c>
      <c r="DL250" s="109"/>
      <c r="DM250" s="109"/>
      <c r="DN250" s="109"/>
      <c r="DO250" s="109"/>
      <c r="DP250" s="109"/>
      <c r="DQ250" s="109"/>
      <c r="DR250" s="109"/>
      <c r="DS250" s="109"/>
      <c r="DT250" s="109"/>
      <c r="DU250" s="109"/>
      <c r="DV250" s="109"/>
      <c r="DW250" s="109"/>
      <c r="DX250" s="109"/>
      <c r="DY250" s="109"/>
      <c r="DZ250" s="109"/>
      <c r="EA250" s="109"/>
      <c r="EB250" s="109"/>
      <c r="EC250" s="109"/>
      <c r="ED250" s="109"/>
      <c r="EE250" s="109"/>
      <c r="EF250" s="109"/>
      <c r="EG250" s="109"/>
      <c r="EH250" s="109"/>
      <c r="EI250" s="109"/>
      <c r="EJ250" s="109"/>
      <c r="EK250" s="109"/>
      <c r="EL250" s="109"/>
      <c r="EM250" s="109"/>
      <c r="EN250" s="109"/>
      <c r="EO250" s="109"/>
      <c r="EP250" s="109"/>
      <c r="EQ250" s="109"/>
      <c r="ER250" s="109"/>
      <c r="ES250" s="109"/>
      <c r="ET250" s="109"/>
      <c r="EU250" s="109"/>
      <c r="EV250" s="109"/>
      <c r="EW250" s="109"/>
      <c r="EX250" s="109"/>
      <c r="EY250" s="109"/>
      <c r="EZ250" s="109"/>
      <c r="FA250" s="109"/>
      <c r="FB250" s="109"/>
      <c r="FC250" s="109"/>
      <c r="FD250" s="109"/>
      <c r="FE250" s="109"/>
      <c r="FF250" s="109"/>
      <c r="FG250" s="109"/>
      <c r="FH250" s="109"/>
      <c r="FI250" s="109"/>
      <c r="FJ250" s="109"/>
      <c r="FK250" s="109"/>
      <c r="FL250" s="109"/>
      <c r="FM250" s="109"/>
      <c r="FN250" s="109"/>
      <c r="FO250" s="109"/>
      <c r="FP250" s="109"/>
      <c r="FQ250" s="109"/>
      <c r="FR250" s="109"/>
      <c r="FS250" s="109"/>
      <c r="FT250" s="109"/>
      <c r="FU250" s="109"/>
      <c r="FV250" s="109"/>
      <c r="FW250" s="109"/>
      <c r="FX250" s="109"/>
      <c r="FY250" s="109"/>
      <c r="FZ250" s="109"/>
      <c r="GA250" s="109"/>
      <c r="GB250" s="109"/>
      <c r="GC250" s="109"/>
      <c r="GD250" s="109"/>
      <c r="GE250" s="109"/>
      <c r="GF250" s="109"/>
      <c r="GG250" s="109"/>
      <c r="GH250" s="109"/>
      <c r="GI250" s="109"/>
      <c r="GJ250" s="109"/>
      <c r="GK250" s="109"/>
      <c r="GL250" s="109"/>
      <c r="GM250" s="109"/>
      <c r="GN250" s="109"/>
      <c r="GO250" s="109"/>
      <c r="GP250" s="109"/>
      <c r="GQ250" s="109"/>
      <c r="GR250" s="109"/>
      <c r="GS250" s="109"/>
      <c r="GT250" s="109"/>
      <c r="GU250" s="109"/>
      <c r="GV250" s="109"/>
      <c r="GW250" s="109"/>
      <c r="GX250" s="109"/>
      <c r="GY250" s="109"/>
      <c r="GZ250" s="109"/>
      <c r="HA250" s="109"/>
      <c r="HB250" s="109"/>
      <c r="HC250" s="109"/>
      <c r="HD250" s="109"/>
      <c r="HE250" s="109"/>
      <c r="HF250" s="109"/>
      <c r="HG250" s="109"/>
      <c r="HH250" s="109"/>
      <c r="HI250" s="109"/>
      <c r="HJ250" s="109"/>
      <c r="HK250" s="109"/>
      <c r="HL250" s="109"/>
      <c r="HM250" s="109"/>
      <c r="HN250" s="109"/>
      <c r="HO250" s="109"/>
      <c r="HP250" s="109"/>
      <c r="HQ250" s="109"/>
      <c r="HR250" s="109"/>
      <c r="HS250" s="109"/>
      <c r="HT250" s="109"/>
      <c r="HU250" s="109"/>
      <c r="HV250" s="109"/>
      <c r="HW250" s="109"/>
      <c r="HX250" s="109"/>
      <c r="HY250" s="109"/>
      <c r="HZ250" s="109"/>
      <c r="IA250" s="109"/>
      <c r="IB250" s="109">
        <v>10</v>
      </c>
      <c r="IC250" s="109"/>
      <c r="ID250" s="109"/>
      <c r="IE250" s="109"/>
      <c r="IF250" s="109"/>
      <c r="IG250" s="109"/>
      <c r="IH250" s="109"/>
      <c r="II250" s="109"/>
      <c r="IJ250" s="109"/>
      <c r="IK250" s="109"/>
      <c r="IL250" s="109"/>
      <c r="IM250" s="109"/>
      <c r="IN250" s="109"/>
      <c r="IO250" s="109"/>
      <c r="IP250" s="109"/>
      <c r="IQ250" s="109"/>
      <c r="IR250" s="109"/>
      <c r="IS250" s="109"/>
      <c r="IT250" s="109"/>
      <c r="IU250" s="109"/>
      <c r="IV250" s="109"/>
      <c r="IW250" s="109"/>
      <c r="IX250" s="109"/>
      <c r="IY250" s="109"/>
      <c r="IZ250" s="109"/>
      <c r="JA250" s="109"/>
      <c r="JB250" s="109"/>
      <c r="JC250" s="109"/>
      <c r="JD250" s="109"/>
      <c r="JE250" s="109"/>
      <c r="JF250" s="109"/>
      <c r="JG250" s="109"/>
      <c r="JH250" s="109"/>
      <c r="JI250" s="109"/>
      <c r="JJ250" s="109"/>
      <c r="JK250" s="109"/>
      <c r="JL250" s="109"/>
      <c r="JM250" s="109"/>
      <c r="JN250" s="109"/>
      <c r="JO250" s="109"/>
      <c r="JP250" s="109"/>
      <c r="JQ250" s="109"/>
      <c r="JR250" s="109"/>
      <c r="JS250" s="109"/>
      <c r="JT250" s="109"/>
      <c r="JU250" s="109"/>
      <c r="JV250" s="109"/>
      <c r="JW250" s="109"/>
      <c r="JX250" s="109"/>
      <c r="JY250" s="109"/>
      <c r="JZ250" s="109"/>
      <c r="KA250" s="109"/>
      <c r="KB250" s="109"/>
      <c r="KC250" s="109"/>
      <c r="KD250" s="109"/>
      <c r="KE250" s="109"/>
      <c r="KF250" s="109"/>
      <c r="KG250" s="109"/>
      <c r="KH250" s="109"/>
      <c r="KI250" s="109"/>
      <c r="KJ250" s="109"/>
      <c r="KK250" s="109"/>
      <c r="KL250" s="109"/>
      <c r="KM250" s="109"/>
      <c r="KN250" s="109"/>
      <c r="KO250" s="109"/>
      <c r="KP250" s="109"/>
      <c r="KQ250" s="109"/>
      <c r="KR250" s="109"/>
      <c r="KS250" s="109"/>
      <c r="KT250" s="109"/>
      <c r="KU250" s="109"/>
      <c r="KV250" s="109"/>
      <c r="KW250" s="109"/>
      <c r="KX250" s="109"/>
      <c r="KY250" s="109"/>
      <c r="KZ250" s="109"/>
      <c r="LA250" s="109"/>
      <c r="LB250" s="109"/>
      <c r="LC250" s="109"/>
      <c r="LD250" s="109"/>
      <c r="LE250" s="109"/>
      <c r="LF250" s="109"/>
      <c r="LG250" s="109"/>
      <c r="LH250" s="109"/>
      <c r="LI250" s="109"/>
      <c r="LJ250" s="109"/>
      <c r="LK250" s="109"/>
      <c r="LL250" s="109"/>
      <c r="LM250" s="109"/>
      <c r="LN250" s="109"/>
      <c r="LO250" s="109"/>
      <c r="LP250" s="109"/>
      <c r="LQ250" s="109"/>
      <c r="LR250" s="109"/>
      <c r="LS250" s="109"/>
      <c r="LT250" s="109">
        <v>2</v>
      </c>
      <c r="LU250" s="109"/>
      <c r="LV250" s="109"/>
      <c r="LW250" s="109"/>
      <c r="LX250" s="109"/>
      <c r="LY250" s="109"/>
      <c r="LZ250" s="109"/>
      <c r="MA250" s="109"/>
      <c r="MB250" s="109"/>
      <c r="MC250" s="109"/>
      <c r="MD250" s="109"/>
      <c r="ME250" s="109"/>
      <c r="MF250" s="109"/>
      <c r="MG250" s="109"/>
      <c r="MH250" s="109"/>
      <c r="MI250" s="109"/>
      <c r="MJ250" s="109"/>
      <c r="MK250" s="109"/>
      <c r="ML250" s="109"/>
      <c r="MM250" s="109"/>
      <c r="MN250" s="109"/>
      <c r="MO250" s="109"/>
      <c r="MP250" s="109"/>
      <c r="MQ250" s="109"/>
      <c r="MR250" s="109"/>
      <c r="MS250" s="109"/>
      <c r="MT250" s="109"/>
      <c r="MU250" s="109"/>
      <c r="MV250" s="109"/>
      <c r="MW250" s="109"/>
      <c r="MX250" s="109"/>
      <c r="MY250" s="109"/>
      <c r="MZ250" s="109"/>
      <c r="NA250" s="109"/>
      <c r="NB250" s="109"/>
      <c r="NC250" s="109"/>
      <c r="ND250" s="109"/>
      <c r="NE250" s="109"/>
      <c r="NF250" s="109"/>
      <c r="NG250" s="109"/>
      <c r="NH250" s="109"/>
      <c r="NI250" s="109"/>
      <c r="NJ250" s="109"/>
      <c r="NK250" s="109"/>
      <c r="NL250" s="109"/>
      <c r="NM250" s="109"/>
      <c r="NN250" s="109"/>
      <c r="NO250" s="109"/>
      <c r="NP250" s="109"/>
      <c r="NQ250" s="109"/>
      <c r="NR250" s="109"/>
      <c r="NS250" s="109"/>
      <c r="NT250" s="109"/>
      <c r="NU250" s="109"/>
      <c r="NV250" s="109"/>
      <c r="NW250" s="109"/>
      <c r="NX250" s="109"/>
      <c r="NY250" s="109"/>
      <c r="NZ250" s="109"/>
      <c r="OA250" s="109"/>
      <c r="OB250" s="109"/>
      <c r="OC250" s="109"/>
      <c r="OD250" s="109"/>
      <c r="OE250" s="109"/>
      <c r="OF250" s="109"/>
      <c r="OG250" s="109"/>
      <c r="OH250" s="109"/>
      <c r="OI250" s="109"/>
      <c r="OJ250" s="109"/>
      <c r="OK250" s="109"/>
      <c r="OL250" s="109"/>
      <c r="OM250" s="109"/>
      <c r="ON250" s="109"/>
      <c r="OO250" s="109"/>
      <c r="OP250" s="109"/>
      <c r="OQ250" s="109"/>
      <c r="OR250" s="109"/>
      <c r="OS250" s="109"/>
      <c r="OT250" s="109"/>
      <c r="OU250" s="109"/>
      <c r="OV250" s="109"/>
      <c r="OW250" s="109"/>
      <c r="OX250" s="109"/>
      <c r="OY250" s="109"/>
      <c r="OZ250" s="109"/>
      <c r="PA250" s="109"/>
      <c r="PB250" s="109"/>
      <c r="PC250" s="109"/>
      <c r="PD250" s="109"/>
      <c r="PE250" s="109"/>
      <c r="PF250" s="109"/>
      <c r="PG250" s="109"/>
      <c r="PH250" s="109"/>
      <c r="PI250" s="109"/>
      <c r="PJ250" s="109"/>
      <c r="PK250" s="109"/>
      <c r="PL250" s="109"/>
      <c r="PM250" s="109"/>
      <c r="PN250" s="109"/>
      <c r="PO250" s="109"/>
      <c r="PP250" s="109"/>
      <c r="PQ250" s="109"/>
      <c r="PR250" s="109"/>
      <c r="PS250" s="109"/>
      <c r="PT250" s="109"/>
      <c r="PU250" s="109"/>
      <c r="PV250" s="109"/>
      <c r="PW250" s="109"/>
      <c r="PX250" s="109"/>
      <c r="PY250" s="109"/>
      <c r="PZ250" s="109"/>
      <c r="QA250" s="109"/>
      <c r="QB250" s="109"/>
      <c r="QC250" s="109"/>
      <c r="QD250" s="109"/>
      <c r="QE250" s="109"/>
      <c r="QF250" s="109"/>
      <c r="QG250" s="109"/>
      <c r="QH250" s="109"/>
      <c r="QI250" s="109">
        <v>100</v>
      </c>
      <c r="QJ250" s="109"/>
      <c r="QK250" s="23">
        <f t="shared" si="4"/>
        <v>220</v>
      </c>
      <c r="QL250" s="125"/>
      <c r="QM250" s="125"/>
      <c r="QN250" s="125"/>
      <c r="QO250" s="125"/>
      <c r="QP250" s="125"/>
      <c r="QQ250" s="125"/>
      <c r="QR250" s="125"/>
      <c r="QS250" s="130"/>
    </row>
    <row r="251" spans="1:461" s="5" customFormat="1" ht="12.75" customHeight="1" x14ac:dyDescent="0.2">
      <c r="A251" s="52">
        <v>44680</v>
      </c>
      <c r="B251" s="98" t="s">
        <v>88</v>
      </c>
      <c r="C251" s="107"/>
      <c r="D251" s="107"/>
      <c r="E251" s="108"/>
      <c r="F251" s="108"/>
      <c r="G251" s="108"/>
      <c r="H251" s="108"/>
      <c r="I251" s="108"/>
      <c r="J251" s="108"/>
      <c r="K251" s="108"/>
      <c r="L251" s="108"/>
      <c r="M251" s="108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>
        <v>50</v>
      </c>
      <c r="BB251" s="109"/>
      <c r="BC251" s="109"/>
      <c r="BD251" s="109"/>
      <c r="BE251" s="109"/>
      <c r="BF251" s="109"/>
      <c r="BG251" s="109"/>
      <c r="BH251" s="109"/>
      <c r="BI251" s="109"/>
      <c r="BJ251" s="109"/>
      <c r="BK251" s="109"/>
      <c r="BL251" s="109"/>
      <c r="BM251" s="109"/>
      <c r="BN251" s="109"/>
      <c r="BO251" s="109"/>
      <c r="BP251" s="109"/>
      <c r="BQ251" s="109"/>
      <c r="BR251" s="109"/>
      <c r="BS251" s="109"/>
      <c r="BT251" s="109"/>
      <c r="BU251" s="109"/>
      <c r="BV251" s="109"/>
      <c r="BW251" s="109"/>
      <c r="BX251" s="109"/>
      <c r="BY251" s="109"/>
      <c r="BZ251" s="109"/>
      <c r="CA251" s="109"/>
      <c r="CB251" s="109"/>
      <c r="CC251" s="109"/>
      <c r="CD251" s="109"/>
      <c r="CE251" s="109"/>
      <c r="CF251" s="109"/>
      <c r="CG251" s="109"/>
      <c r="CH251" s="109"/>
      <c r="CI251" s="109"/>
      <c r="CJ251" s="109"/>
      <c r="CK251" s="109"/>
      <c r="CL251" s="109"/>
      <c r="CM251" s="109"/>
      <c r="CN251" s="109"/>
      <c r="CO251" s="109"/>
      <c r="CP251" s="109"/>
      <c r="CQ251" s="109"/>
      <c r="CR251" s="109"/>
      <c r="CS251" s="109"/>
      <c r="CT251" s="109"/>
      <c r="CU251" s="109"/>
      <c r="CV251" s="109"/>
      <c r="CW251" s="109"/>
      <c r="CX251" s="109"/>
      <c r="CY251" s="109"/>
      <c r="CZ251" s="109"/>
      <c r="DA251" s="109"/>
      <c r="DB251" s="109"/>
      <c r="DC251" s="109"/>
      <c r="DD251" s="109"/>
      <c r="DE251" s="109"/>
      <c r="DF251" s="109"/>
      <c r="DG251" s="109"/>
      <c r="DH251" s="109"/>
      <c r="DI251" s="109"/>
      <c r="DJ251" s="109"/>
      <c r="DK251" s="109"/>
      <c r="DL251" s="109"/>
      <c r="DM251" s="109"/>
      <c r="DN251" s="109"/>
      <c r="DO251" s="109"/>
      <c r="DP251" s="109"/>
      <c r="DQ251" s="109"/>
      <c r="DR251" s="109"/>
      <c r="DS251" s="109"/>
      <c r="DT251" s="109"/>
      <c r="DU251" s="109"/>
      <c r="DV251" s="109"/>
      <c r="DW251" s="109"/>
      <c r="DX251" s="109"/>
      <c r="DY251" s="109"/>
      <c r="DZ251" s="109"/>
      <c r="EA251" s="109"/>
      <c r="EB251" s="109"/>
      <c r="EC251" s="109"/>
      <c r="ED251" s="109"/>
      <c r="EE251" s="109"/>
      <c r="EF251" s="109"/>
      <c r="EG251" s="109"/>
      <c r="EH251" s="109"/>
      <c r="EI251" s="109"/>
      <c r="EJ251" s="109"/>
      <c r="EK251" s="109"/>
      <c r="EL251" s="109"/>
      <c r="EM251" s="109"/>
      <c r="EN251" s="109"/>
      <c r="EO251" s="109"/>
      <c r="EP251" s="109"/>
      <c r="EQ251" s="109"/>
      <c r="ER251" s="109"/>
      <c r="ES251" s="109"/>
      <c r="ET251" s="109"/>
      <c r="EU251" s="109"/>
      <c r="EV251" s="109"/>
      <c r="EW251" s="109"/>
      <c r="EX251" s="109"/>
      <c r="EY251" s="109"/>
      <c r="EZ251" s="109"/>
      <c r="FA251" s="109"/>
      <c r="FB251" s="109"/>
      <c r="FC251" s="109"/>
      <c r="FD251" s="109"/>
      <c r="FE251" s="109"/>
      <c r="FF251" s="109"/>
      <c r="FG251" s="109"/>
      <c r="FH251" s="109"/>
      <c r="FI251" s="109"/>
      <c r="FJ251" s="109"/>
      <c r="FK251" s="109"/>
      <c r="FL251" s="109"/>
      <c r="FM251" s="109"/>
      <c r="FN251" s="109"/>
      <c r="FO251" s="109"/>
      <c r="FP251" s="109"/>
      <c r="FQ251" s="109"/>
      <c r="FR251" s="109"/>
      <c r="FS251" s="109"/>
      <c r="FT251" s="109"/>
      <c r="FU251" s="109"/>
      <c r="FV251" s="109"/>
      <c r="FW251" s="109"/>
      <c r="FX251" s="109"/>
      <c r="FY251" s="109"/>
      <c r="FZ251" s="109"/>
      <c r="GA251" s="109"/>
      <c r="GB251" s="109"/>
      <c r="GC251" s="109"/>
      <c r="GD251" s="109"/>
      <c r="GE251" s="109"/>
      <c r="GF251" s="109"/>
      <c r="GG251" s="109"/>
      <c r="GH251" s="109"/>
      <c r="GI251" s="109"/>
      <c r="GJ251" s="109"/>
      <c r="GK251" s="109"/>
      <c r="GL251" s="109"/>
      <c r="GM251" s="109"/>
      <c r="GN251" s="109"/>
      <c r="GO251" s="109"/>
      <c r="GP251" s="109"/>
      <c r="GQ251" s="109"/>
      <c r="GR251" s="109"/>
      <c r="GS251" s="109"/>
      <c r="GT251" s="109">
        <v>3</v>
      </c>
      <c r="GU251" s="109"/>
      <c r="GV251" s="109"/>
      <c r="GW251" s="109"/>
      <c r="GX251" s="109"/>
      <c r="GY251" s="109"/>
      <c r="GZ251" s="109"/>
      <c r="HA251" s="109"/>
      <c r="HB251" s="109"/>
      <c r="HC251" s="109"/>
      <c r="HD251" s="109"/>
      <c r="HE251" s="109"/>
      <c r="HF251" s="109"/>
      <c r="HG251" s="109"/>
      <c r="HH251" s="109"/>
      <c r="HI251" s="109"/>
      <c r="HJ251" s="109"/>
      <c r="HK251" s="109"/>
      <c r="HL251" s="109"/>
      <c r="HM251" s="109"/>
      <c r="HN251" s="109"/>
      <c r="HO251" s="109"/>
      <c r="HP251" s="109"/>
      <c r="HQ251" s="109"/>
      <c r="HR251" s="109"/>
      <c r="HS251" s="109"/>
      <c r="HT251" s="109"/>
      <c r="HU251" s="109"/>
      <c r="HV251" s="109"/>
      <c r="HW251" s="109"/>
      <c r="HX251" s="109"/>
      <c r="HY251" s="109"/>
      <c r="HZ251" s="109"/>
      <c r="IA251" s="109"/>
      <c r="IB251" s="109"/>
      <c r="IC251" s="109"/>
      <c r="ID251" s="109"/>
      <c r="IE251" s="109"/>
      <c r="IF251" s="109"/>
      <c r="IG251" s="109"/>
      <c r="IH251" s="109"/>
      <c r="II251" s="109"/>
      <c r="IJ251" s="109"/>
      <c r="IK251" s="109"/>
      <c r="IL251" s="109"/>
      <c r="IM251" s="109"/>
      <c r="IN251" s="109"/>
      <c r="IO251" s="109"/>
      <c r="IP251" s="109"/>
      <c r="IQ251" s="109"/>
      <c r="IR251" s="109"/>
      <c r="IS251" s="109"/>
      <c r="IT251" s="109"/>
      <c r="IU251" s="109"/>
      <c r="IV251" s="109"/>
      <c r="IW251" s="109"/>
      <c r="IX251" s="109"/>
      <c r="IY251" s="109"/>
      <c r="IZ251" s="109"/>
      <c r="JA251" s="109"/>
      <c r="JB251" s="109"/>
      <c r="JC251" s="109"/>
      <c r="JD251" s="109"/>
      <c r="JE251" s="109"/>
      <c r="JF251" s="109"/>
      <c r="JG251" s="109"/>
      <c r="JH251" s="109"/>
      <c r="JI251" s="109"/>
      <c r="JJ251" s="109"/>
      <c r="JK251" s="109"/>
      <c r="JL251" s="109"/>
      <c r="JM251" s="109"/>
      <c r="JN251" s="109"/>
      <c r="JO251" s="109"/>
      <c r="JP251" s="109"/>
      <c r="JQ251" s="109"/>
      <c r="JR251" s="109"/>
      <c r="JS251" s="109"/>
      <c r="JT251" s="109"/>
      <c r="JU251" s="109"/>
      <c r="JV251" s="109"/>
      <c r="JW251" s="109"/>
      <c r="JX251" s="109"/>
      <c r="JY251" s="109"/>
      <c r="JZ251" s="109"/>
      <c r="KA251" s="109"/>
      <c r="KB251" s="109"/>
      <c r="KC251" s="109"/>
      <c r="KD251" s="109"/>
      <c r="KE251" s="109"/>
      <c r="KF251" s="109"/>
      <c r="KG251" s="109"/>
      <c r="KH251" s="109"/>
      <c r="KI251" s="109"/>
      <c r="KJ251" s="109"/>
      <c r="KK251" s="109"/>
      <c r="KL251" s="109"/>
      <c r="KM251" s="109"/>
      <c r="KN251" s="109"/>
      <c r="KO251" s="109"/>
      <c r="KP251" s="109"/>
      <c r="KQ251" s="109"/>
      <c r="KR251" s="109"/>
      <c r="KS251" s="109"/>
      <c r="KT251" s="109"/>
      <c r="KU251" s="109"/>
      <c r="KV251" s="109"/>
      <c r="KW251" s="109"/>
      <c r="KX251" s="109"/>
      <c r="KY251" s="109"/>
      <c r="KZ251" s="109"/>
      <c r="LA251" s="109"/>
      <c r="LB251" s="109"/>
      <c r="LC251" s="109"/>
      <c r="LD251" s="109"/>
      <c r="LE251" s="109"/>
      <c r="LF251" s="109"/>
      <c r="LG251" s="109"/>
      <c r="LH251" s="109"/>
      <c r="LI251" s="109"/>
      <c r="LJ251" s="109"/>
      <c r="LK251" s="109"/>
      <c r="LL251" s="109"/>
      <c r="LM251" s="109"/>
      <c r="LN251" s="109"/>
      <c r="LO251" s="109"/>
      <c r="LP251" s="109"/>
      <c r="LQ251" s="109"/>
      <c r="LR251" s="109"/>
      <c r="LS251" s="109"/>
      <c r="LT251" s="109"/>
      <c r="LU251" s="109"/>
      <c r="LV251" s="109"/>
      <c r="LW251" s="109"/>
      <c r="LX251" s="109"/>
      <c r="LY251" s="109"/>
      <c r="LZ251" s="109"/>
      <c r="MA251" s="109"/>
      <c r="MB251" s="109"/>
      <c r="MC251" s="109"/>
      <c r="MD251" s="109"/>
      <c r="ME251" s="109"/>
      <c r="MF251" s="109"/>
      <c r="MG251" s="109"/>
      <c r="MH251" s="109"/>
      <c r="MI251" s="109"/>
      <c r="MJ251" s="109"/>
      <c r="MK251" s="109"/>
      <c r="ML251" s="109"/>
      <c r="MM251" s="109"/>
      <c r="MN251" s="109"/>
      <c r="MO251" s="109"/>
      <c r="MP251" s="109"/>
      <c r="MQ251" s="109"/>
      <c r="MR251" s="109"/>
      <c r="MS251" s="109"/>
      <c r="MT251" s="109"/>
      <c r="MU251" s="109"/>
      <c r="MV251" s="109"/>
      <c r="MW251" s="109"/>
      <c r="MX251" s="109"/>
      <c r="MY251" s="109"/>
      <c r="MZ251" s="109"/>
      <c r="NA251" s="109"/>
      <c r="NB251" s="109"/>
      <c r="NC251" s="109"/>
      <c r="ND251" s="109"/>
      <c r="NE251" s="109"/>
      <c r="NF251" s="109"/>
      <c r="NG251" s="109"/>
      <c r="NH251" s="109"/>
      <c r="NI251" s="109"/>
      <c r="NJ251" s="109"/>
      <c r="NK251" s="109"/>
      <c r="NL251" s="109"/>
      <c r="NM251" s="109"/>
      <c r="NN251" s="109"/>
      <c r="NO251" s="109"/>
      <c r="NP251" s="109"/>
      <c r="NQ251" s="109"/>
      <c r="NR251" s="109"/>
      <c r="NS251" s="109"/>
      <c r="NT251" s="109"/>
      <c r="NU251" s="109"/>
      <c r="NV251" s="109"/>
      <c r="NW251" s="109"/>
      <c r="NX251" s="109"/>
      <c r="NY251" s="109"/>
      <c r="NZ251" s="109"/>
      <c r="OA251" s="109"/>
      <c r="OB251" s="109"/>
      <c r="OC251" s="109"/>
      <c r="OD251" s="109"/>
      <c r="OE251" s="109"/>
      <c r="OF251" s="109"/>
      <c r="OG251" s="109"/>
      <c r="OH251" s="109"/>
      <c r="OI251" s="109"/>
      <c r="OJ251" s="109"/>
      <c r="OK251" s="109"/>
      <c r="OL251" s="109"/>
      <c r="OM251" s="109"/>
      <c r="ON251" s="109"/>
      <c r="OO251" s="109"/>
      <c r="OP251" s="109"/>
      <c r="OQ251" s="109"/>
      <c r="OR251" s="109"/>
      <c r="OS251" s="109"/>
      <c r="OT251" s="109"/>
      <c r="OU251" s="109"/>
      <c r="OV251" s="109"/>
      <c r="OW251" s="109"/>
      <c r="OX251" s="109"/>
      <c r="OY251" s="109"/>
      <c r="OZ251" s="109"/>
      <c r="PA251" s="109"/>
      <c r="PB251" s="109"/>
      <c r="PC251" s="109"/>
      <c r="PD251" s="109"/>
      <c r="PE251" s="109"/>
      <c r="PF251" s="109"/>
      <c r="PG251" s="109"/>
      <c r="PH251" s="109"/>
      <c r="PI251" s="109"/>
      <c r="PJ251" s="109"/>
      <c r="PK251" s="109"/>
      <c r="PL251" s="109"/>
      <c r="PM251" s="109"/>
      <c r="PN251" s="109"/>
      <c r="PO251" s="109"/>
      <c r="PP251" s="109"/>
      <c r="PQ251" s="109"/>
      <c r="PR251" s="109"/>
      <c r="PS251" s="109"/>
      <c r="PT251" s="109"/>
      <c r="PU251" s="109"/>
      <c r="PV251" s="109"/>
      <c r="PW251" s="109"/>
      <c r="PX251" s="109"/>
      <c r="PY251" s="109"/>
      <c r="PZ251" s="109"/>
      <c r="QA251" s="109"/>
      <c r="QB251" s="109"/>
      <c r="QC251" s="109"/>
      <c r="QD251" s="109"/>
      <c r="QE251" s="109"/>
      <c r="QF251" s="109"/>
      <c r="QG251" s="109"/>
      <c r="QH251" s="109"/>
      <c r="QI251" s="109"/>
      <c r="QJ251" s="109"/>
      <c r="QK251" s="23">
        <f t="shared" si="4"/>
        <v>53</v>
      </c>
      <c r="QL251" s="125"/>
      <c r="QM251" s="148"/>
      <c r="QN251" s="148"/>
      <c r="QO251" s="148"/>
      <c r="QP251" s="148"/>
      <c r="QQ251" s="148">
        <v>3005.77</v>
      </c>
      <c r="QR251" s="148"/>
      <c r="QS251" s="130"/>
    </row>
    <row r="252" spans="1:461" s="5" customFormat="1" ht="12.75" customHeight="1" x14ac:dyDescent="0.2">
      <c r="A252" s="52">
        <v>44685</v>
      </c>
      <c r="B252" s="98" t="s">
        <v>343</v>
      </c>
      <c r="C252" s="107"/>
      <c r="D252" s="107"/>
      <c r="E252" s="108"/>
      <c r="F252" s="108"/>
      <c r="G252" s="108"/>
      <c r="H252" s="108"/>
      <c r="I252" s="108"/>
      <c r="J252" s="108"/>
      <c r="K252" s="108"/>
      <c r="L252" s="108"/>
      <c r="M252" s="108"/>
      <c r="N252" s="109"/>
      <c r="O252" s="109"/>
      <c r="P252" s="109"/>
      <c r="Q252" s="109">
        <v>2</v>
      </c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109"/>
      <c r="BE252" s="109"/>
      <c r="BF252" s="109"/>
      <c r="BG252" s="109"/>
      <c r="BH252" s="109"/>
      <c r="BI252" s="109"/>
      <c r="BJ252" s="109"/>
      <c r="BK252" s="109"/>
      <c r="BL252" s="109"/>
      <c r="BM252" s="109"/>
      <c r="BN252" s="109"/>
      <c r="BO252" s="109"/>
      <c r="BP252" s="109"/>
      <c r="BQ252" s="109"/>
      <c r="BR252" s="109"/>
      <c r="BS252" s="109"/>
      <c r="BT252" s="109"/>
      <c r="BU252" s="109"/>
      <c r="BV252" s="109"/>
      <c r="BW252" s="109"/>
      <c r="BX252" s="109"/>
      <c r="BY252" s="109"/>
      <c r="BZ252" s="109"/>
      <c r="CA252" s="109"/>
      <c r="CB252" s="109"/>
      <c r="CC252" s="109"/>
      <c r="CD252" s="109"/>
      <c r="CE252" s="109"/>
      <c r="CF252" s="109"/>
      <c r="CG252" s="109"/>
      <c r="CH252" s="109"/>
      <c r="CI252" s="109"/>
      <c r="CJ252" s="109"/>
      <c r="CK252" s="109"/>
      <c r="CL252" s="109"/>
      <c r="CM252" s="109"/>
      <c r="CN252" s="109"/>
      <c r="CO252" s="109"/>
      <c r="CP252" s="109"/>
      <c r="CQ252" s="109"/>
      <c r="CR252" s="109"/>
      <c r="CS252" s="109"/>
      <c r="CT252" s="109"/>
      <c r="CU252" s="109"/>
      <c r="CV252" s="109"/>
      <c r="CW252" s="109"/>
      <c r="CX252" s="109"/>
      <c r="CY252" s="109"/>
      <c r="CZ252" s="109"/>
      <c r="DA252" s="109"/>
      <c r="DB252" s="109"/>
      <c r="DC252" s="109"/>
      <c r="DD252" s="109"/>
      <c r="DE252" s="109"/>
      <c r="DF252" s="109"/>
      <c r="DG252" s="109"/>
      <c r="DH252" s="109"/>
      <c r="DI252" s="109"/>
      <c r="DJ252" s="109"/>
      <c r="DK252" s="109"/>
      <c r="DL252" s="109"/>
      <c r="DM252" s="109"/>
      <c r="DN252" s="109"/>
      <c r="DO252" s="109"/>
      <c r="DP252" s="109"/>
      <c r="DQ252" s="109"/>
      <c r="DR252" s="109"/>
      <c r="DS252" s="109"/>
      <c r="DT252" s="109"/>
      <c r="DU252" s="109"/>
      <c r="DV252" s="109"/>
      <c r="DW252" s="109"/>
      <c r="DX252" s="109"/>
      <c r="DY252" s="109"/>
      <c r="DZ252" s="109"/>
      <c r="EA252" s="109"/>
      <c r="EB252" s="109"/>
      <c r="EC252" s="109"/>
      <c r="ED252" s="109"/>
      <c r="EE252" s="109"/>
      <c r="EF252" s="109"/>
      <c r="EG252" s="109"/>
      <c r="EH252" s="109"/>
      <c r="EI252" s="109"/>
      <c r="EJ252" s="109"/>
      <c r="EK252" s="109"/>
      <c r="EL252" s="109"/>
      <c r="EM252" s="109"/>
      <c r="EN252" s="109"/>
      <c r="EO252" s="109"/>
      <c r="EP252" s="109"/>
      <c r="EQ252" s="109"/>
      <c r="ER252" s="109"/>
      <c r="ES252" s="109"/>
      <c r="ET252" s="109"/>
      <c r="EU252" s="109"/>
      <c r="EV252" s="109"/>
      <c r="EW252" s="109"/>
      <c r="EX252" s="109"/>
      <c r="EY252" s="109"/>
      <c r="EZ252" s="109"/>
      <c r="FA252" s="109"/>
      <c r="FB252" s="109"/>
      <c r="FC252" s="109"/>
      <c r="FD252" s="109"/>
      <c r="FE252" s="109"/>
      <c r="FF252" s="109"/>
      <c r="FG252" s="109"/>
      <c r="FH252" s="109"/>
      <c r="FI252" s="109"/>
      <c r="FJ252" s="109"/>
      <c r="FK252" s="109"/>
      <c r="FL252" s="109"/>
      <c r="FM252" s="109"/>
      <c r="FN252" s="109"/>
      <c r="FO252" s="109"/>
      <c r="FP252" s="109"/>
      <c r="FQ252" s="109"/>
      <c r="FR252" s="109"/>
      <c r="FS252" s="109"/>
      <c r="FT252" s="109"/>
      <c r="FU252" s="109"/>
      <c r="FV252" s="109"/>
      <c r="FW252" s="109"/>
      <c r="FX252" s="109"/>
      <c r="FY252" s="109"/>
      <c r="FZ252" s="109"/>
      <c r="GA252" s="109"/>
      <c r="GB252" s="109"/>
      <c r="GC252" s="109"/>
      <c r="GD252" s="109"/>
      <c r="GE252" s="109"/>
      <c r="GF252" s="109"/>
      <c r="GG252" s="109"/>
      <c r="GH252" s="109"/>
      <c r="GI252" s="109"/>
      <c r="GJ252" s="109"/>
      <c r="GK252" s="109"/>
      <c r="GL252" s="109"/>
      <c r="GM252" s="109"/>
      <c r="GN252" s="109"/>
      <c r="GO252" s="109"/>
      <c r="GP252" s="109"/>
      <c r="GQ252" s="109"/>
      <c r="GR252" s="109"/>
      <c r="GS252" s="109"/>
      <c r="GT252" s="109"/>
      <c r="GU252" s="109"/>
      <c r="GV252" s="109"/>
      <c r="GW252" s="109"/>
      <c r="GX252" s="109"/>
      <c r="GY252" s="109"/>
      <c r="GZ252" s="109"/>
      <c r="HA252" s="109"/>
      <c r="HB252" s="109"/>
      <c r="HC252" s="109"/>
      <c r="HD252" s="109"/>
      <c r="HE252" s="109"/>
      <c r="HF252" s="109"/>
      <c r="HG252" s="109"/>
      <c r="HH252" s="109"/>
      <c r="HI252" s="109"/>
      <c r="HJ252" s="109"/>
      <c r="HK252" s="109"/>
      <c r="HL252" s="109"/>
      <c r="HM252" s="109"/>
      <c r="HN252" s="109"/>
      <c r="HO252" s="109"/>
      <c r="HP252" s="109"/>
      <c r="HQ252" s="109"/>
      <c r="HR252" s="109"/>
      <c r="HS252" s="109"/>
      <c r="HT252" s="109"/>
      <c r="HU252" s="109"/>
      <c r="HV252" s="109"/>
      <c r="HW252" s="109"/>
      <c r="HX252" s="109"/>
      <c r="HY252" s="109"/>
      <c r="HZ252" s="109"/>
      <c r="IA252" s="109"/>
      <c r="IB252" s="109"/>
      <c r="IC252" s="109"/>
      <c r="ID252" s="109"/>
      <c r="IE252" s="109"/>
      <c r="IF252" s="109"/>
      <c r="IG252" s="109"/>
      <c r="IH252" s="109"/>
      <c r="II252" s="109"/>
      <c r="IJ252" s="109"/>
      <c r="IK252" s="109"/>
      <c r="IL252" s="109"/>
      <c r="IM252" s="109"/>
      <c r="IN252" s="109"/>
      <c r="IO252" s="109"/>
      <c r="IP252" s="109"/>
      <c r="IQ252" s="109"/>
      <c r="IR252" s="109"/>
      <c r="IS252" s="109"/>
      <c r="IT252" s="109"/>
      <c r="IU252" s="109"/>
      <c r="IV252" s="109"/>
      <c r="IW252" s="109"/>
      <c r="IX252" s="109"/>
      <c r="IY252" s="109"/>
      <c r="IZ252" s="109"/>
      <c r="JA252" s="109"/>
      <c r="JB252" s="109"/>
      <c r="JC252" s="109"/>
      <c r="JD252" s="109"/>
      <c r="JE252" s="109"/>
      <c r="JF252" s="109"/>
      <c r="JG252" s="109"/>
      <c r="JH252" s="109"/>
      <c r="JI252" s="109"/>
      <c r="JJ252" s="109"/>
      <c r="JK252" s="109"/>
      <c r="JL252" s="109"/>
      <c r="JM252" s="109"/>
      <c r="JN252" s="109"/>
      <c r="JO252" s="109"/>
      <c r="JP252" s="109"/>
      <c r="JQ252" s="109"/>
      <c r="JR252" s="109"/>
      <c r="JS252" s="109"/>
      <c r="JT252" s="109"/>
      <c r="JU252" s="109"/>
      <c r="JV252" s="109"/>
      <c r="JW252" s="109"/>
      <c r="JX252" s="109"/>
      <c r="JY252" s="109"/>
      <c r="JZ252" s="109"/>
      <c r="KA252" s="109"/>
      <c r="KB252" s="109"/>
      <c r="KC252" s="109"/>
      <c r="KD252" s="109"/>
      <c r="KE252" s="109"/>
      <c r="KF252" s="109"/>
      <c r="KG252" s="109"/>
      <c r="KH252" s="109"/>
      <c r="KI252" s="109"/>
      <c r="KJ252" s="109"/>
      <c r="KK252" s="109"/>
      <c r="KL252" s="109"/>
      <c r="KM252" s="109"/>
      <c r="KN252" s="109"/>
      <c r="KO252" s="109"/>
      <c r="KP252" s="109"/>
      <c r="KQ252" s="109"/>
      <c r="KR252" s="109"/>
      <c r="KS252" s="109"/>
      <c r="KT252" s="109"/>
      <c r="KU252" s="109"/>
      <c r="KV252" s="109"/>
      <c r="KW252" s="109"/>
      <c r="KX252" s="109"/>
      <c r="KY252" s="109"/>
      <c r="KZ252" s="109"/>
      <c r="LA252" s="109"/>
      <c r="LB252" s="109"/>
      <c r="LC252" s="109"/>
      <c r="LD252" s="109"/>
      <c r="LE252" s="109"/>
      <c r="LF252" s="109"/>
      <c r="LG252" s="109"/>
      <c r="LH252" s="109"/>
      <c r="LI252" s="109"/>
      <c r="LJ252" s="109"/>
      <c r="LK252" s="109"/>
      <c r="LL252" s="109"/>
      <c r="LM252" s="109"/>
      <c r="LN252" s="109"/>
      <c r="LO252" s="109"/>
      <c r="LP252" s="109"/>
      <c r="LQ252" s="109"/>
      <c r="LR252" s="109"/>
      <c r="LS252" s="109"/>
      <c r="LT252" s="109"/>
      <c r="LU252" s="109"/>
      <c r="LV252" s="109"/>
      <c r="LW252" s="109"/>
      <c r="LX252" s="109"/>
      <c r="LY252" s="109"/>
      <c r="LZ252" s="109"/>
      <c r="MA252" s="109"/>
      <c r="MB252" s="109"/>
      <c r="MC252" s="109"/>
      <c r="MD252" s="109"/>
      <c r="ME252" s="109"/>
      <c r="MF252" s="109"/>
      <c r="MG252" s="109"/>
      <c r="MH252" s="109"/>
      <c r="MI252" s="109"/>
      <c r="MJ252" s="109"/>
      <c r="MK252" s="109"/>
      <c r="ML252" s="109"/>
      <c r="MM252" s="109"/>
      <c r="MN252" s="109"/>
      <c r="MO252" s="109"/>
      <c r="MP252" s="109"/>
      <c r="MQ252" s="109"/>
      <c r="MR252" s="109"/>
      <c r="MS252" s="109"/>
      <c r="MT252" s="109"/>
      <c r="MU252" s="109"/>
      <c r="MV252" s="109"/>
      <c r="MW252" s="109"/>
      <c r="MX252" s="109"/>
      <c r="MY252" s="109"/>
      <c r="MZ252" s="109"/>
      <c r="NA252" s="109"/>
      <c r="NB252" s="109"/>
      <c r="NC252" s="109"/>
      <c r="ND252" s="109"/>
      <c r="NE252" s="109"/>
      <c r="NF252" s="109"/>
      <c r="NG252" s="109"/>
      <c r="NH252" s="109"/>
      <c r="NI252" s="109"/>
      <c r="NJ252" s="109"/>
      <c r="NK252" s="109"/>
      <c r="NL252" s="109"/>
      <c r="NM252" s="109"/>
      <c r="NN252" s="109"/>
      <c r="NO252" s="109"/>
      <c r="NP252" s="109"/>
      <c r="NQ252" s="109"/>
      <c r="NR252" s="109"/>
      <c r="NS252" s="109"/>
      <c r="NT252" s="109"/>
      <c r="NU252" s="109"/>
      <c r="NV252" s="109"/>
      <c r="NW252" s="109"/>
      <c r="NX252" s="109"/>
      <c r="NY252" s="109"/>
      <c r="NZ252" s="109"/>
      <c r="OA252" s="109"/>
      <c r="OB252" s="109"/>
      <c r="OC252" s="109"/>
      <c r="OD252" s="109"/>
      <c r="OE252" s="109"/>
      <c r="OF252" s="109"/>
      <c r="OG252" s="109"/>
      <c r="OH252" s="109"/>
      <c r="OI252" s="109"/>
      <c r="OJ252" s="109"/>
      <c r="OK252" s="109"/>
      <c r="OL252" s="109"/>
      <c r="OM252" s="109"/>
      <c r="ON252" s="109"/>
      <c r="OO252" s="109"/>
      <c r="OP252" s="109"/>
      <c r="OQ252" s="109"/>
      <c r="OR252" s="109"/>
      <c r="OS252" s="109"/>
      <c r="OT252" s="109"/>
      <c r="OU252" s="109"/>
      <c r="OV252" s="109"/>
      <c r="OW252" s="109"/>
      <c r="OX252" s="109"/>
      <c r="OY252" s="109"/>
      <c r="OZ252" s="109"/>
      <c r="PA252" s="109"/>
      <c r="PB252" s="109"/>
      <c r="PC252" s="109"/>
      <c r="PD252" s="109"/>
      <c r="PE252" s="109"/>
      <c r="PF252" s="109"/>
      <c r="PG252" s="109"/>
      <c r="PH252" s="109"/>
      <c r="PI252" s="109"/>
      <c r="PJ252" s="109"/>
      <c r="PK252" s="109"/>
      <c r="PL252" s="109"/>
      <c r="PM252" s="109"/>
      <c r="PN252" s="109"/>
      <c r="PO252" s="109"/>
      <c r="PP252" s="109"/>
      <c r="PQ252" s="109"/>
      <c r="PR252" s="109"/>
      <c r="PS252" s="109"/>
      <c r="PT252" s="109"/>
      <c r="PU252" s="109"/>
      <c r="PV252" s="109"/>
      <c r="PW252" s="109"/>
      <c r="PX252" s="109"/>
      <c r="PY252" s="109"/>
      <c r="PZ252" s="109"/>
      <c r="QA252" s="109"/>
      <c r="QB252" s="109"/>
      <c r="QC252" s="109"/>
      <c r="QD252" s="109"/>
      <c r="QE252" s="109"/>
      <c r="QF252" s="109"/>
      <c r="QG252" s="109"/>
      <c r="QH252" s="109"/>
      <c r="QI252" s="109"/>
      <c r="QJ252" s="109"/>
      <c r="QK252" s="23">
        <f t="shared" si="4"/>
        <v>2</v>
      </c>
      <c r="QL252" s="125"/>
      <c r="QM252" s="148"/>
      <c r="QN252" s="125"/>
      <c r="QO252" s="125"/>
      <c r="QP252" s="125">
        <v>111.43</v>
      </c>
      <c r="QQ252" s="125"/>
      <c r="QR252" s="125"/>
      <c r="QS252" s="130"/>
    </row>
    <row r="253" spans="1:461" s="5" customFormat="1" ht="12.75" customHeight="1" x14ac:dyDescent="0.2">
      <c r="A253" s="52">
        <v>44686</v>
      </c>
      <c r="B253" s="90" t="s">
        <v>364</v>
      </c>
      <c r="C253" s="107"/>
      <c r="D253" s="107"/>
      <c r="E253" s="108"/>
      <c r="F253" s="108"/>
      <c r="G253" s="108"/>
      <c r="H253" s="108"/>
      <c r="I253" s="108"/>
      <c r="J253" s="108"/>
      <c r="K253" s="108"/>
      <c r="L253" s="108"/>
      <c r="M253" s="108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109"/>
      <c r="BE253" s="109"/>
      <c r="BF253" s="109"/>
      <c r="BG253" s="109"/>
      <c r="BH253" s="109"/>
      <c r="BI253" s="109"/>
      <c r="BJ253" s="109"/>
      <c r="BK253" s="109"/>
      <c r="BL253" s="109"/>
      <c r="BM253" s="109"/>
      <c r="BN253" s="109"/>
      <c r="BO253" s="109"/>
      <c r="BP253" s="109"/>
      <c r="BQ253" s="109"/>
      <c r="BR253" s="109"/>
      <c r="BS253" s="109"/>
      <c r="BT253" s="109"/>
      <c r="BU253" s="109"/>
      <c r="BV253" s="109"/>
      <c r="BW253" s="109"/>
      <c r="BX253" s="109"/>
      <c r="BY253" s="109"/>
      <c r="BZ253" s="109"/>
      <c r="CA253" s="109"/>
      <c r="CB253" s="109"/>
      <c r="CC253" s="109"/>
      <c r="CD253" s="109"/>
      <c r="CE253" s="109"/>
      <c r="CF253" s="109"/>
      <c r="CG253" s="109"/>
      <c r="CH253" s="109"/>
      <c r="CI253" s="109"/>
      <c r="CJ253" s="109"/>
      <c r="CK253" s="109"/>
      <c r="CL253" s="109"/>
      <c r="CM253" s="109"/>
      <c r="CN253" s="109"/>
      <c r="CO253" s="109"/>
      <c r="CP253" s="109"/>
      <c r="CQ253" s="109"/>
      <c r="CR253" s="109"/>
      <c r="CS253" s="109"/>
      <c r="CT253" s="109"/>
      <c r="CU253" s="109"/>
      <c r="CV253" s="109"/>
      <c r="CW253" s="109"/>
      <c r="CX253" s="109"/>
      <c r="CY253" s="109"/>
      <c r="CZ253" s="109"/>
      <c r="DA253" s="109"/>
      <c r="DB253" s="109"/>
      <c r="DC253" s="109"/>
      <c r="DD253" s="109"/>
      <c r="DE253" s="109"/>
      <c r="DF253" s="109"/>
      <c r="DG253" s="109"/>
      <c r="DH253" s="109"/>
      <c r="DI253" s="109"/>
      <c r="DJ253" s="109"/>
      <c r="DK253" s="109"/>
      <c r="DL253" s="109"/>
      <c r="DM253" s="109"/>
      <c r="DN253" s="109"/>
      <c r="DO253" s="109"/>
      <c r="DP253" s="109"/>
      <c r="DQ253" s="109"/>
      <c r="DR253" s="109"/>
      <c r="DS253" s="109"/>
      <c r="DT253" s="109"/>
      <c r="DU253" s="109"/>
      <c r="DV253" s="109"/>
      <c r="DW253" s="109"/>
      <c r="DX253" s="109"/>
      <c r="DY253" s="109"/>
      <c r="DZ253" s="109"/>
      <c r="EA253" s="109"/>
      <c r="EB253" s="109"/>
      <c r="EC253" s="109"/>
      <c r="ED253" s="109"/>
      <c r="EE253" s="109"/>
      <c r="EF253" s="109"/>
      <c r="EG253" s="109"/>
      <c r="EH253" s="109"/>
      <c r="EI253" s="109"/>
      <c r="EJ253" s="109"/>
      <c r="EK253" s="109"/>
      <c r="EL253" s="109"/>
      <c r="EM253" s="109"/>
      <c r="EN253" s="109"/>
      <c r="EO253" s="109"/>
      <c r="EP253" s="109"/>
      <c r="EQ253" s="109"/>
      <c r="ER253" s="109"/>
      <c r="ES253" s="109"/>
      <c r="ET253" s="109">
        <v>70</v>
      </c>
      <c r="EU253" s="109"/>
      <c r="EV253" s="109"/>
      <c r="EW253" s="109"/>
      <c r="EX253" s="109"/>
      <c r="EY253" s="109"/>
      <c r="EZ253" s="109"/>
      <c r="FA253" s="109"/>
      <c r="FB253" s="109"/>
      <c r="FC253" s="109"/>
      <c r="FD253" s="109"/>
      <c r="FE253" s="109"/>
      <c r="FF253" s="109"/>
      <c r="FG253" s="109"/>
      <c r="FH253" s="109"/>
      <c r="FI253" s="109"/>
      <c r="FJ253" s="109"/>
      <c r="FK253" s="109"/>
      <c r="FL253" s="109"/>
      <c r="FM253" s="109"/>
      <c r="FN253" s="109"/>
      <c r="FO253" s="109"/>
      <c r="FP253" s="109"/>
      <c r="FQ253" s="109"/>
      <c r="FR253" s="109"/>
      <c r="FS253" s="109"/>
      <c r="FT253" s="109"/>
      <c r="FU253" s="109"/>
      <c r="FV253" s="109"/>
      <c r="FW253" s="109"/>
      <c r="FX253" s="109"/>
      <c r="FY253" s="109"/>
      <c r="FZ253" s="109"/>
      <c r="GA253" s="109"/>
      <c r="GB253" s="109"/>
      <c r="GC253" s="109"/>
      <c r="GD253" s="109"/>
      <c r="GE253" s="109"/>
      <c r="GF253" s="109"/>
      <c r="GG253" s="109"/>
      <c r="GH253" s="109"/>
      <c r="GI253" s="109"/>
      <c r="GJ253" s="109"/>
      <c r="GK253" s="109"/>
      <c r="GL253" s="109"/>
      <c r="GM253" s="109"/>
      <c r="GN253" s="109"/>
      <c r="GO253" s="109"/>
      <c r="GP253" s="109"/>
      <c r="GQ253" s="109"/>
      <c r="GR253" s="109"/>
      <c r="GS253" s="109"/>
      <c r="GT253" s="109"/>
      <c r="GU253" s="109"/>
      <c r="GV253" s="109"/>
      <c r="GW253" s="109"/>
      <c r="GX253" s="109"/>
      <c r="GY253" s="109"/>
      <c r="GZ253" s="109"/>
      <c r="HA253" s="109"/>
      <c r="HB253" s="109"/>
      <c r="HC253" s="109"/>
      <c r="HD253" s="109"/>
      <c r="HE253" s="109"/>
      <c r="HF253" s="109"/>
      <c r="HG253" s="109"/>
      <c r="HH253" s="109"/>
      <c r="HI253" s="109"/>
      <c r="HJ253" s="109"/>
      <c r="HK253" s="109"/>
      <c r="HL253" s="109"/>
      <c r="HM253" s="109"/>
      <c r="HN253" s="109"/>
      <c r="HO253" s="109"/>
      <c r="HP253" s="109"/>
      <c r="HQ253" s="109"/>
      <c r="HR253" s="109"/>
      <c r="HS253" s="109"/>
      <c r="HT253" s="109"/>
      <c r="HU253" s="109"/>
      <c r="HV253" s="109"/>
      <c r="HW253" s="109"/>
      <c r="HX253" s="109"/>
      <c r="HY253" s="109"/>
      <c r="HZ253" s="109"/>
      <c r="IA253" s="109"/>
      <c r="IB253" s="109"/>
      <c r="IC253" s="109"/>
      <c r="ID253" s="109"/>
      <c r="IE253" s="109"/>
      <c r="IF253" s="109"/>
      <c r="IG253" s="109"/>
      <c r="IH253" s="109"/>
      <c r="II253" s="109"/>
      <c r="IJ253" s="109"/>
      <c r="IK253" s="109"/>
      <c r="IL253" s="109"/>
      <c r="IM253" s="109"/>
      <c r="IN253" s="109"/>
      <c r="IO253" s="109"/>
      <c r="IP253" s="109"/>
      <c r="IQ253" s="109"/>
      <c r="IR253" s="109"/>
      <c r="IS253" s="109"/>
      <c r="IT253" s="109"/>
      <c r="IU253" s="109"/>
      <c r="IV253" s="109"/>
      <c r="IW253" s="109"/>
      <c r="IX253" s="109"/>
      <c r="IY253" s="109"/>
      <c r="IZ253" s="109"/>
      <c r="JA253" s="109"/>
      <c r="JB253" s="109"/>
      <c r="JC253" s="109"/>
      <c r="JD253" s="109"/>
      <c r="JE253" s="109"/>
      <c r="JF253" s="109"/>
      <c r="JG253" s="109"/>
      <c r="JH253" s="109"/>
      <c r="JI253" s="109"/>
      <c r="JJ253" s="109"/>
      <c r="JK253" s="109"/>
      <c r="JL253" s="109"/>
      <c r="JM253" s="109"/>
      <c r="JN253" s="109"/>
      <c r="JO253" s="109"/>
      <c r="JP253" s="109"/>
      <c r="JQ253" s="109"/>
      <c r="JR253" s="109"/>
      <c r="JS253" s="109"/>
      <c r="JT253" s="109"/>
      <c r="JU253" s="109"/>
      <c r="JV253" s="109"/>
      <c r="JW253" s="109"/>
      <c r="JX253" s="109"/>
      <c r="JY253" s="109"/>
      <c r="JZ253" s="109"/>
      <c r="KA253" s="109"/>
      <c r="KB253" s="109"/>
      <c r="KC253" s="109"/>
      <c r="KD253" s="109"/>
      <c r="KE253" s="109"/>
      <c r="KF253" s="109"/>
      <c r="KG253" s="109"/>
      <c r="KH253" s="109"/>
      <c r="KI253" s="109"/>
      <c r="KJ253" s="109"/>
      <c r="KK253" s="109"/>
      <c r="KL253" s="109"/>
      <c r="KM253" s="109"/>
      <c r="KN253" s="109"/>
      <c r="KO253" s="109"/>
      <c r="KP253" s="109"/>
      <c r="KQ253" s="109"/>
      <c r="KR253" s="109"/>
      <c r="KS253" s="109"/>
      <c r="KT253" s="109"/>
      <c r="KU253" s="109"/>
      <c r="KV253" s="109"/>
      <c r="KW253" s="109"/>
      <c r="KX253" s="109"/>
      <c r="KY253" s="109"/>
      <c r="KZ253" s="109">
        <v>20</v>
      </c>
      <c r="LA253" s="109"/>
      <c r="LB253" s="109"/>
      <c r="LC253" s="109"/>
      <c r="LD253" s="109"/>
      <c r="LE253" s="109"/>
      <c r="LF253" s="109"/>
      <c r="LG253" s="109"/>
      <c r="LH253" s="109"/>
      <c r="LI253" s="109"/>
      <c r="LJ253" s="109"/>
      <c r="LK253" s="109"/>
      <c r="LL253" s="109"/>
      <c r="LM253" s="109"/>
      <c r="LN253" s="109"/>
      <c r="LO253" s="109"/>
      <c r="LP253" s="109"/>
      <c r="LQ253" s="109"/>
      <c r="LR253" s="109"/>
      <c r="LS253" s="109"/>
      <c r="LT253" s="109"/>
      <c r="LU253" s="109"/>
      <c r="LV253" s="109"/>
      <c r="LW253" s="109"/>
      <c r="LX253" s="109"/>
      <c r="LY253" s="109"/>
      <c r="LZ253" s="109"/>
      <c r="MA253" s="109"/>
      <c r="MB253" s="109"/>
      <c r="MC253" s="109"/>
      <c r="MD253" s="109"/>
      <c r="ME253" s="109"/>
      <c r="MF253" s="109"/>
      <c r="MG253" s="109"/>
      <c r="MH253" s="109"/>
      <c r="MI253" s="109"/>
      <c r="MJ253" s="109"/>
      <c r="MK253" s="109"/>
      <c r="ML253" s="109"/>
      <c r="MM253" s="109"/>
      <c r="MN253" s="109"/>
      <c r="MO253" s="109"/>
      <c r="MP253" s="109"/>
      <c r="MQ253" s="109"/>
      <c r="MR253" s="109"/>
      <c r="MS253" s="109"/>
      <c r="MT253" s="109"/>
      <c r="MU253" s="109"/>
      <c r="MV253" s="109"/>
      <c r="MW253" s="109"/>
      <c r="MX253" s="109"/>
      <c r="MY253" s="109"/>
      <c r="MZ253" s="109"/>
      <c r="NA253" s="109"/>
      <c r="NB253" s="109"/>
      <c r="NC253" s="109"/>
      <c r="ND253" s="109"/>
      <c r="NE253" s="109"/>
      <c r="NF253" s="109"/>
      <c r="NG253" s="109"/>
      <c r="NH253" s="109"/>
      <c r="NI253" s="109"/>
      <c r="NJ253" s="109"/>
      <c r="NK253" s="109"/>
      <c r="NL253" s="109"/>
      <c r="NM253" s="109"/>
      <c r="NN253" s="109"/>
      <c r="NO253" s="109"/>
      <c r="NP253" s="109"/>
      <c r="NQ253" s="109"/>
      <c r="NR253" s="109"/>
      <c r="NS253" s="109"/>
      <c r="NT253" s="109"/>
      <c r="NU253" s="109"/>
      <c r="NV253" s="109"/>
      <c r="NW253" s="109"/>
      <c r="NX253" s="109"/>
      <c r="NY253" s="109"/>
      <c r="NZ253" s="109"/>
      <c r="OA253" s="109"/>
      <c r="OB253" s="109"/>
      <c r="OC253" s="109"/>
      <c r="OD253" s="109"/>
      <c r="OE253" s="109"/>
      <c r="OF253" s="109"/>
      <c r="OG253" s="109"/>
      <c r="OH253" s="109"/>
      <c r="OI253" s="109"/>
      <c r="OJ253" s="109"/>
      <c r="OK253" s="109"/>
      <c r="OL253" s="109"/>
      <c r="OM253" s="109"/>
      <c r="ON253" s="109"/>
      <c r="OO253" s="109"/>
      <c r="OP253" s="109"/>
      <c r="OQ253" s="109"/>
      <c r="OR253" s="109"/>
      <c r="OS253" s="109"/>
      <c r="OT253" s="109"/>
      <c r="OU253" s="109"/>
      <c r="OV253" s="109"/>
      <c r="OW253" s="109"/>
      <c r="OX253" s="109"/>
      <c r="OY253" s="109"/>
      <c r="OZ253" s="109"/>
      <c r="PA253" s="109"/>
      <c r="PB253" s="109"/>
      <c r="PC253" s="109"/>
      <c r="PD253" s="109"/>
      <c r="PE253" s="109"/>
      <c r="PF253" s="109"/>
      <c r="PG253" s="109"/>
      <c r="PH253" s="109"/>
      <c r="PI253" s="109"/>
      <c r="PJ253" s="109"/>
      <c r="PK253" s="109"/>
      <c r="PL253" s="109"/>
      <c r="PM253" s="109"/>
      <c r="PN253" s="109"/>
      <c r="PO253" s="109"/>
      <c r="PP253" s="109"/>
      <c r="PQ253" s="109"/>
      <c r="PR253" s="109"/>
      <c r="PS253" s="109"/>
      <c r="PT253" s="109"/>
      <c r="PU253" s="109"/>
      <c r="PV253" s="109"/>
      <c r="PW253" s="109"/>
      <c r="PX253" s="109"/>
      <c r="PY253" s="109"/>
      <c r="PZ253" s="109"/>
      <c r="QA253" s="109"/>
      <c r="QB253" s="109"/>
      <c r="QC253" s="109"/>
      <c r="QD253" s="109"/>
      <c r="QE253" s="109"/>
      <c r="QF253" s="109"/>
      <c r="QG253" s="109"/>
      <c r="QH253" s="109"/>
      <c r="QI253" s="109"/>
      <c r="QJ253" s="109"/>
      <c r="QK253" s="23">
        <f t="shared" si="4"/>
        <v>90</v>
      </c>
      <c r="QL253" s="125"/>
      <c r="QM253" s="148"/>
      <c r="QN253" s="125"/>
      <c r="QO253" s="125"/>
      <c r="QP253" s="125">
        <v>4200.96</v>
      </c>
      <c r="QQ253" s="125"/>
      <c r="QR253" s="125"/>
      <c r="QS253" s="130"/>
    </row>
    <row r="254" spans="1:461" s="5" customFormat="1" ht="12.75" customHeight="1" x14ac:dyDescent="0.2">
      <c r="A254" s="52">
        <v>44686</v>
      </c>
      <c r="B254" s="98" t="s">
        <v>283</v>
      </c>
      <c r="C254" s="107"/>
      <c r="D254" s="107"/>
      <c r="E254" s="108"/>
      <c r="F254" s="108"/>
      <c r="G254" s="108"/>
      <c r="H254" s="108"/>
      <c r="I254" s="108"/>
      <c r="J254" s="108"/>
      <c r="K254" s="108"/>
      <c r="L254" s="108"/>
      <c r="M254" s="108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109"/>
      <c r="BE254" s="109"/>
      <c r="BF254" s="109"/>
      <c r="BG254" s="109"/>
      <c r="BH254" s="109"/>
      <c r="BI254" s="109"/>
      <c r="BJ254" s="109"/>
      <c r="BK254" s="109"/>
      <c r="BL254" s="109"/>
      <c r="BM254" s="109"/>
      <c r="BN254" s="109"/>
      <c r="BO254" s="109"/>
      <c r="BP254" s="109"/>
      <c r="BQ254" s="109"/>
      <c r="BR254" s="109"/>
      <c r="BS254" s="109">
        <v>90</v>
      </c>
      <c r="BT254" s="109"/>
      <c r="BU254" s="109"/>
      <c r="BV254" s="109"/>
      <c r="BW254" s="109"/>
      <c r="BX254" s="109"/>
      <c r="BY254" s="109"/>
      <c r="BZ254" s="109"/>
      <c r="CA254" s="109"/>
      <c r="CB254" s="109"/>
      <c r="CC254" s="109"/>
      <c r="CD254" s="109"/>
      <c r="CE254" s="109"/>
      <c r="CF254" s="109"/>
      <c r="CG254" s="109"/>
      <c r="CH254" s="109"/>
      <c r="CI254" s="109"/>
      <c r="CJ254" s="109"/>
      <c r="CK254" s="109"/>
      <c r="CL254" s="109"/>
      <c r="CM254" s="109"/>
      <c r="CN254" s="109"/>
      <c r="CO254" s="109"/>
      <c r="CP254" s="109"/>
      <c r="CQ254" s="109"/>
      <c r="CR254" s="109"/>
      <c r="CS254" s="109"/>
      <c r="CT254" s="109"/>
      <c r="CU254" s="109"/>
      <c r="CV254" s="109"/>
      <c r="CW254" s="109"/>
      <c r="CX254" s="109"/>
      <c r="CY254" s="109"/>
      <c r="CZ254" s="109"/>
      <c r="DA254" s="109"/>
      <c r="DB254" s="109"/>
      <c r="DC254" s="109"/>
      <c r="DD254" s="109"/>
      <c r="DE254" s="109"/>
      <c r="DF254" s="109"/>
      <c r="DG254" s="109"/>
      <c r="DH254" s="109"/>
      <c r="DI254" s="109"/>
      <c r="DJ254" s="109"/>
      <c r="DK254" s="109"/>
      <c r="DL254" s="109"/>
      <c r="DM254" s="109"/>
      <c r="DN254" s="109"/>
      <c r="DO254" s="109"/>
      <c r="DP254" s="109"/>
      <c r="DQ254" s="109"/>
      <c r="DR254" s="109"/>
      <c r="DS254" s="109"/>
      <c r="DT254" s="109"/>
      <c r="DU254" s="109">
        <v>40</v>
      </c>
      <c r="DV254" s="109"/>
      <c r="DW254" s="109"/>
      <c r="DX254" s="109"/>
      <c r="DY254" s="109"/>
      <c r="DZ254" s="109"/>
      <c r="EA254" s="109"/>
      <c r="EB254" s="109"/>
      <c r="EC254" s="109"/>
      <c r="ED254" s="109"/>
      <c r="EE254" s="109"/>
      <c r="EF254" s="109"/>
      <c r="EG254" s="109"/>
      <c r="EH254" s="109"/>
      <c r="EI254" s="109"/>
      <c r="EJ254" s="109"/>
      <c r="EK254" s="109"/>
      <c r="EL254" s="109"/>
      <c r="EM254" s="109"/>
      <c r="EN254" s="109"/>
      <c r="EO254" s="109"/>
      <c r="EP254" s="109"/>
      <c r="EQ254" s="109"/>
      <c r="ER254" s="109"/>
      <c r="ES254" s="109"/>
      <c r="ET254" s="109"/>
      <c r="EU254" s="109"/>
      <c r="EV254" s="109"/>
      <c r="EW254" s="109"/>
      <c r="EX254" s="109"/>
      <c r="EY254" s="109"/>
      <c r="EZ254" s="109"/>
      <c r="FA254" s="109"/>
      <c r="FB254" s="109"/>
      <c r="FC254" s="109"/>
      <c r="FD254" s="109"/>
      <c r="FE254" s="109"/>
      <c r="FF254" s="109"/>
      <c r="FG254" s="109"/>
      <c r="FH254" s="109"/>
      <c r="FI254" s="109"/>
      <c r="FJ254" s="109"/>
      <c r="FK254" s="109"/>
      <c r="FL254" s="109"/>
      <c r="FM254" s="109"/>
      <c r="FN254" s="109"/>
      <c r="FO254" s="109"/>
      <c r="FP254" s="109"/>
      <c r="FQ254" s="109"/>
      <c r="FR254" s="109"/>
      <c r="FS254" s="109"/>
      <c r="FT254" s="109"/>
      <c r="FU254" s="109"/>
      <c r="FV254" s="109"/>
      <c r="FW254" s="109"/>
      <c r="FX254" s="109"/>
      <c r="FY254" s="109"/>
      <c r="FZ254" s="109"/>
      <c r="GA254" s="109"/>
      <c r="GB254" s="109"/>
      <c r="GC254" s="109"/>
      <c r="GD254" s="109"/>
      <c r="GE254" s="109"/>
      <c r="GF254" s="109"/>
      <c r="GG254" s="109"/>
      <c r="GH254" s="109"/>
      <c r="GI254" s="109"/>
      <c r="GJ254" s="109"/>
      <c r="GK254" s="109"/>
      <c r="GL254" s="109"/>
      <c r="GM254" s="109"/>
      <c r="GN254" s="109"/>
      <c r="GO254" s="109"/>
      <c r="GP254" s="109"/>
      <c r="GQ254" s="109"/>
      <c r="GR254" s="109"/>
      <c r="GS254" s="109"/>
      <c r="GT254" s="109"/>
      <c r="GU254" s="109"/>
      <c r="GV254" s="109"/>
      <c r="GW254" s="109"/>
      <c r="GX254" s="109"/>
      <c r="GY254" s="109"/>
      <c r="GZ254" s="109"/>
      <c r="HA254" s="109"/>
      <c r="HB254" s="109"/>
      <c r="HC254" s="109"/>
      <c r="HD254" s="109"/>
      <c r="HE254" s="109"/>
      <c r="HF254" s="109"/>
      <c r="HG254" s="109"/>
      <c r="HH254" s="109"/>
      <c r="HI254" s="109"/>
      <c r="HJ254" s="109"/>
      <c r="HK254" s="109"/>
      <c r="HL254" s="109"/>
      <c r="HM254" s="109"/>
      <c r="HN254" s="109"/>
      <c r="HO254" s="109"/>
      <c r="HP254" s="109"/>
      <c r="HQ254" s="109"/>
      <c r="HR254" s="109"/>
      <c r="HS254" s="109"/>
      <c r="HT254" s="109"/>
      <c r="HU254" s="109"/>
      <c r="HV254" s="109">
        <v>20</v>
      </c>
      <c r="HW254" s="109"/>
      <c r="HX254" s="109"/>
      <c r="HY254" s="109"/>
      <c r="HZ254" s="109"/>
      <c r="IA254" s="109"/>
      <c r="IB254" s="109"/>
      <c r="IC254" s="109"/>
      <c r="ID254" s="109"/>
      <c r="IE254" s="109"/>
      <c r="IF254" s="109"/>
      <c r="IG254" s="109"/>
      <c r="IH254" s="109"/>
      <c r="II254" s="109"/>
      <c r="IJ254" s="109"/>
      <c r="IK254" s="109"/>
      <c r="IL254" s="109"/>
      <c r="IM254" s="109"/>
      <c r="IN254" s="109"/>
      <c r="IO254" s="109"/>
      <c r="IP254" s="109"/>
      <c r="IQ254" s="109"/>
      <c r="IR254" s="109"/>
      <c r="IS254" s="109"/>
      <c r="IT254" s="109"/>
      <c r="IU254" s="109"/>
      <c r="IV254" s="109"/>
      <c r="IW254" s="109"/>
      <c r="IX254" s="109"/>
      <c r="IY254" s="109"/>
      <c r="IZ254" s="109"/>
      <c r="JA254" s="109"/>
      <c r="JB254" s="109"/>
      <c r="JC254" s="109"/>
      <c r="JD254" s="109"/>
      <c r="JE254" s="109"/>
      <c r="JF254" s="109"/>
      <c r="JG254" s="109"/>
      <c r="JH254" s="109"/>
      <c r="JI254" s="109"/>
      <c r="JJ254" s="109"/>
      <c r="JK254" s="109"/>
      <c r="JL254" s="109"/>
      <c r="JM254" s="109"/>
      <c r="JN254" s="109"/>
      <c r="JO254" s="109"/>
      <c r="JP254" s="109"/>
      <c r="JQ254" s="109"/>
      <c r="JR254" s="109"/>
      <c r="JS254" s="109"/>
      <c r="JT254" s="109"/>
      <c r="JU254" s="109"/>
      <c r="JV254" s="109"/>
      <c r="JW254" s="109"/>
      <c r="JX254" s="109"/>
      <c r="JY254" s="109"/>
      <c r="JZ254" s="109"/>
      <c r="KA254" s="109"/>
      <c r="KB254" s="109"/>
      <c r="KC254" s="109"/>
      <c r="KD254" s="109"/>
      <c r="KE254" s="109"/>
      <c r="KF254" s="109"/>
      <c r="KG254" s="109"/>
      <c r="KH254" s="109"/>
      <c r="KI254" s="109"/>
      <c r="KJ254" s="109"/>
      <c r="KK254" s="109"/>
      <c r="KL254" s="109"/>
      <c r="KM254" s="109"/>
      <c r="KN254" s="109"/>
      <c r="KO254" s="109"/>
      <c r="KP254" s="109"/>
      <c r="KQ254" s="109"/>
      <c r="KR254" s="109"/>
      <c r="KS254" s="109"/>
      <c r="KT254" s="109"/>
      <c r="KU254" s="109"/>
      <c r="KV254" s="109"/>
      <c r="KW254" s="109"/>
      <c r="KX254" s="109"/>
      <c r="KY254" s="109"/>
      <c r="KZ254" s="109"/>
      <c r="LA254" s="109"/>
      <c r="LB254" s="109"/>
      <c r="LC254" s="109"/>
      <c r="LD254" s="109"/>
      <c r="LE254" s="109"/>
      <c r="LF254" s="109"/>
      <c r="LG254" s="109"/>
      <c r="LH254" s="109"/>
      <c r="LI254" s="109"/>
      <c r="LJ254" s="109"/>
      <c r="LK254" s="109"/>
      <c r="LL254" s="109"/>
      <c r="LM254" s="109"/>
      <c r="LN254" s="109"/>
      <c r="LO254" s="109"/>
      <c r="LP254" s="109"/>
      <c r="LQ254" s="109"/>
      <c r="LR254" s="109"/>
      <c r="LS254" s="109"/>
      <c r="LT254" s="109"/>
      <c r="LU254" s="109"/>
      <c r="LV254" s="109"/>
      <c r="LW254" s="109"/>
      <c r="LX254" s="109"/>
      <c r="LY254" s="109"/>
      <c r="LZ254" s="109"/>
      <c r="MA254" s="109"/>
      <c r="MB254" s="109"/>
      <c r="MC254" s="109"/>
      <c r="MD254" s="109"/>
      <c r="ME254" s="109"/>
      <c r="MF254" s="109"/>
      <c r="MG254" s="109"/>
      <c r="MH254" s="109"/>
      <c r="MI254" s="109"/>
      <c r="MJ254" s="109"/>
      <c r="MK254" s="109"/>
      <c r="ML254" s="109"/>
      <c r="MM254" s="109"/>
      <c r="MN254" s="109"/>
      <c r="MO254" s="109"/>
      <c r="MP254" s="109"/>
      <c r="MQ254" s="109"/>
      <c r="MR254" s="109"/>
      <c r="MS254" s="109"/>
      <c r="MT254" s="109"/>
      <c r="MU254" s="109"/>
      <c r="MV254" s="109"/>
      <c r="MW254" s="109"/>
      <c r="MX254" s="109"/>
      <c r="MY254" s="109"/>
      <c r="MZ254" s="109"/>
      <c r="NA254" s="109"/>
      <c r="NB254" s="109"/>
      <c r="NC254" s="109"/>
      <c r="ND254" s="109"/>
      <c r="NE254" s="109"/>
      <c r="NF254" s="109"/>
      <c r="NG254" s="109"/>
      <c r="NH254" s="109"/>
      <c r="NI254" s="109"/>
      <c r="NJ254" s="109"/>
      <c r="NK254" s="109"/>
      <c r="NL254" s="109"/>
      <c r="NM254" s="109"/>
      <c r="NN254" s="109"/>
      <c r="NO254" s="109"/>
      <c r="NP254" s="109"/>
      <c r="NQ254" s="109"/>
      <c r="NR254" s="109"/>
      <c r="NS254" s="109"/>
      <c r="NT254" s="109"/>
      <c r="NU254" s="109"/>
      <c r="NV254" s="109"/>
      <c r="NW254" s="109"/>
      <c r="NX254" s="109"/>
      <c r="NY254" s="109"/>
      <c r="NZ254" s="109"/>
      <c r="OA254" s="109"/>
      <c r="OB254" s="109"/>
      <c r="OC254" s="109"/>
      <c r="OD254" s="109"/>
      <c r="OE254" s="109"/>
      <c r="OF254" s="109"/>
      <c r="OG254" s="109"/>
      <c r="OH254" s="109"/>
      <c r="OI254" s="109"/>
      <c r="OJ254" s="109"/>
      <c r="OK254" s="109"/>
      <c r="OL254" s="109"/>
      <c r="OM254" s="109"/>
      <c r="ON254" s="109"/>
      <c r="OO254" s="109"/>
      <c r="OP254" s="109"/>
      <c r="OQ254" s="109"/>
      <c r="OR254" s="109"/>
      <c r="OS254" s="109"/>
      <c r="OT254" s="109"/>
      <c r="OU254" s="109"/>
      <c r="OV254" s="109"/>
      <c r="OW254" s="109"/>
      <c r="OX254" s="109"/>
      <c r="OY254" s="109"/>
      <c r="OZ254" s="109"/>
      <c r="PA254" s="109"/>
      <c r="PB254" s="109"/>
      <c r="PC254" s="109"/>
      <c r="PD254" s="109"/>
      <c r="PE254" s="109"/>
      <c r="PF254" s="109"/>
      <c r="PG254" s="109"/>
      <c r="PH254" s="109"/>
      <c r="PI254" s="109"/>
      <c r="PJ254" s="109"/>
      <c r="PK254" s="109"/>
      <c r="PL254" s="109"/>
      <c r="PM254" s="109"/>
      <c r="PN254" s="109"/>
      <c r="PO254" s="109"/>
      <c r="PP254" s="109"/>
      <c r="PQ254" s="109"/>
      <c r="PR254" s="109"/>
      <c r="PS254" s="109"/>
      <c r="PT254" s="109"/>
      <c r="PU254" s="109"/>
      <c r="PV254" s="109"/>
      <c r="PW254" s="109"/>
      <c r="PX254" s="109"/>
      <c r="PY254" s="109"/>
      <c r="PZ254" s="109"/>
      <c r="QA254" s="109"/>
      <c r="QB254" s="109"/>
      <c r="QC254" s="109"/>
      <c r="QD254" s="109"/>
      <c r="QE254" s="109"/>
      <c r="QF254" s="109"/>
      <c r="QG254" s="109"/>
      <c r="QH254" s="109"/>
      <c r="QI254" s="109"/>
      <c r="QJ254" s="109"/>
      <c r="QK254" s="23">
        <f t="shared" si="4"/>
        <v>150</v>
      </c>
      <c r="QL254" s="125"/>
      <c r="QM254" s="148"/>
      <c r="QN254" s="125"/>
      <c r="QO254" s="125"/>
      <c r="QP254" s="125">
        <v>5928.46</v>
      </c>
      <c r="QQ254" s="125"/>
      <c r="QR254" s="125"/>
      <c r="QS254" s="130"/>
    </row>
    <row r="255" spans="1:461" s="5" customFormat="1" ht="12.75" customHeight="1" x14ac:dyDescent="0.2">
      <c r="A255" s="52">
        <v>44686</v>
      </c>
      <c r="B255" s="98" t="s">
        <v>536</v>
      </c>
      <c r="C255" s="107"/>
      <c r="D255" s="107"/>
      <c r="E255" s="108"/>
      <c r="F255" s="108"/>
      <c r="G255" s="108"/>
      <c r="H255" s="108"/>
      <c r="I255" s="108"/>
      <c r="J255" s="108"/>
      <c r="K255" s="108"/>
      <c r="L255" s="108"/>
      <c r="M255" s="108"/>
      <c r="N255" s="109"/>
      <c r="O255" s="109"/>
      <c r="P255" s="109"/>
      <c r="Q255" s="109"/>
      <c r="R255" s="109"/>
      <c r="S255" s="109"/>
      <c r="T255" s="109">
        <v>9.6</v>
      </c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109"/>
      <c r="BE255" s="109"/>
      <c r="BF255" s="109"/>
      <c r="BG255" s="109"/>
      <c r="BH255" s="109"/>
      <c r="BI255" s="109"/>
      <c r="BJ255" s="109"/>
      <c r="BK255" s="109"/>
      <c r="BL255" s="109"/>
      <c r="BM255" s="109"/>
      <c r="BN255" s="109"/>
      <c r="BO255" s="109"/>
      <c r="BP255" s="109"/>
      <c r="BQ255" s="109"/>
      <c r="BR255" s="109"/>
      <c r="BS255" s="109"/>
      <c r="BT255" s="109"/>
      <c r="BU255" s="109"/>
      <c r="BV255" s="109"/>
      <c r="BW255" s="109"/>
      <c r="BX255" s="109"/>
      <c r="BY255" s="109"/>
      <c r="BZ255" s="109"/>
      <c r="CA255" s="109"/>
      <c r="CB255" s="109"/>
      <c r="CC255" s="109"/>
      <c r="CD255" s="109"/>
      <c r="CE255" s="109"/>
      <c r="CF255" s="109"/>
      <c r="CG255" s="109"/>
      <c r="CH255" s="109"/>
      <c r="CI255" s="109"/>
      <c r="CJ255" s="109"/>
      <c r="CK255" s="109"/>
      <c r="CL255" s="109"/>
      <c r="CM255" s="109"/>
      <c r="CN255" s="109"/>
      <c r="CO255" s="109"/>
      <c r="CP255" s="109"/>
      <c r="CQ255" s="109"/>
      <c r="CR255" s="109"/>
      <c r="CS255" s="109"/>
      <c r="CT255" s="109"/>
      <c r="CU255" s="109"/>
      <c r="CV255" s="109"/>
      <c r="CW255" s="109"/>
      <c r="CX255" s="109"/>
      <c r="CY255" s="109"/>
      <c r="CZ255" s="109"/>
      <c r="DA255" s="109"/>
      <c r="DB255" s="109"/>
      <c r="DC255" s="109"/>
      <c r="DD255" s="109"/>
      <c r="DE255" s="109"/>
      <c r="DF255" s="109"/>
      <c r="DG255" s="109"/>
      <c r="DH255" s="109"/>
      <c r="DI255" s="109"/>
      <c r="DJ255" s="109"/>
      <c r="DK255" s="109"/>
      <c r="DL255" s="109"/>
      <c r="DM255" s="109"/>
      <c r="DN255" s="109"/>
      <c r="DO255" s="109"/>
      <c r="DP255" s="109"/>
      <c r="DQ255" s="109"/>
      <c r="DR255" s="109"/>
      <c r="DS255" s="109"/>
      <c r="DT255" s="109"/>
      <c r="DU255" s="109"/>
      <c r="DV255" s="109"/>
      <c r="DW255" s="109"/>
      <c r="DX255" s="109"/>
      <c r="DY255" s="109"/>
      <c r="DZ255" s="109"/>
      <c r="EA255" s="109"/>
      <c r="EB255" s="109"/>
      <c r="EC255" s="109"/>
      <c r="ED255" s="109"/>
      <c r="EE255" s="109"/>
      <c r="EF255" s="109"/>
      <c r="EG255" s="109"/>
      <c r="EH255" s="109"/>
      <c r="EI255" s="109"/>
      <c r="EJ255" s="109"/>
      <c r="EK255" s="109"/>
      <c r="EL255" s="109"/>
      <c r="EM255" s="109"/>
      <c r="EN255" s="109"/>
      <c r="EO255" s="109"/>
      <c r="EP255" s="109"/>
      <c r="EQ255" s="109"/>
      <c r="ER255" s="109"/>
      <c r="ES255" s="109"/>
      <c r="ET255" s="109"/>
      <c r="EU255" s="109"/>
      <c r="EV255" s="109"/>
      <c r="EW255" s="109"/>
      <c r="EX255" s="109"/>
      <c r="EY255" s="109"/>
      <c r="EZ255" s="109"/>
      <c r="FA255" s="109"/>
      <c r="FB255" s="109"/>
      <c r="FC255" s="109"/>
      <c r="FD255" s="109"/>
      <c r="FE255" s="109"/>
      <c r="FF255" s="109"/>
      <c r="FG255" s="109"/>
      <c r="FH255" s="109"/>
      <c r="FI255" s="109"/>
      <c r="FJ255" s="109"/>
      <c r="FK255" s="109"/>
      <c r="FL255" s="109"/>
      <c r="FM255" s="109"/>
      <c r="FN255" s="109"/>
      <c r="FO255" s="109"/>
      <c r="FP255" s="109"/>
      <c r="FQ255" s="109"/>
      <c r="FR255" s="109"/>
      <c r="FS255" s="109"/>
      <c r="FT255" s="109"/>
      <c r="FU255" s="109"/>
      <c r="FV255" s="109"/>
      <c r="FW255" s="109"/>
      <c r="FX255" s="109"/>
      <c r="FY255" s="109"/>
      <c r="FZ255" s="109"/>
      <c r="GA255" s="109"/>
      <c r="GB255" s="109"/>
      <c r="GC255" s="109"/>
      <c r="GD255" s="109"/>
      <c r="GE255" s="109"/>
      <c r="GF255" s="109"/>
      <c r="GG255" s="109"/>
      <c r="GH255" s="109"/>
      <c r="GI255" s="109"/>
      <c r="GJ255" s="109"/>
      <c r="GK255" s="109"/>
      <c r="GL255" s="109"/>
      <c r="GM255" s="109"/>
      <c r="GN255" s="109"/>
      <c r="GO255" s="109"/>
      <c r="GP255" s="109"/>
      <c r="GQ255" s="109"/>
      <c r="GR255" s="109"/>
      <c r="GS255" s="109"/>
      <c r="GT255" s="109"/>
      <c r="GU255" s="109">
        <v>10</v>
      </c>
      <c r="GV255" s="109"/>
      <c r="GW255" s="109"/>
      <c r="GX255" s="109"/>
      <c r="GY255" s="109"/>
      <c r="GZ255" s="109"/>
      <c r="HA255" s="109"/>
      <c r="HB255" s="109"/>
      <c r="HC255" s="109"/>
      <c r="HD255" s="109"/>
      <c r="HE255" s="109"/>
      <c r="HF255" s="109"/>
      <c r="HG255" s="109"/>
      <c r="HH255" s="109"/>
      <c r="HI255" s="109"/>
      <c r="HJ255" s="109"/>
      <c r="HK255" s="109"/>
      <c r="HL255" s="109"/>
      <c r="HM255" s="109"/>
      <c r="HN255" s="109"/>
      <c r="HO255" s="109"/>
      <c r="HP255" s="109"/>
      <c r="HQ255" s="109"/>
      <c r="HR255" s="109"/>
      <c r="HS255" s="109"/>
      <c r="HT255" s="109"/>
      <c r="HU255" s="109"/>
      <c r="HV255" s="109"/>
      <c r="HW255" s="109"/>
      <c r="HX255" s="109"/>
      <c r="HY255" s="109"/>
      <c r="HZ255" s="109"/>
      <c r="IA255" s="109"/>
      <c r="IB255" s="109"/>
      <c r="IC255" s="109"/>
      <c r="ID255" s="109"/>
      <c r="IE255" s="109"/>
      <c r="IF255" s="109"/>
      <c r="IG255" s="109"/>
      <c r="IH255" s="109"/>
      <c r="II255" s="109"/>
      <c r="IJ255" s="109"/>
      <c r="IK255" s="109"/>
      <c r="IL255" s="109"/>
      <c r="IM255" s="109"/>
      <c r="IN255" s="109"/>
      <c r="IO255" s="109"/>
      <c r="IP255" s="109"/>
      <c r="IQ255" s="109"/>
      <c r="IR255" s="109"/>
      <c r="IS255" s="109"/>
      <c r="IT255" s="109"/>
      <c r="IU255" s="109"/>
      <c r="IV255" s="109"/>
      <c r="IW255" s="109"/>
      <c r="IX255" s="109"/>
      <c r="IY255" s="109"/>
      <c r="IZ255" s="109"/>
      <c r="JA255" s="109"/>
      <c r="JB255" s="109"/>
      <c r="JC255" s="109"/>
      <c r="JD255" s="109"/>
      <c r="JE255" s="109"/>
      <c r="JF255" s="109"/>
      <c r="JG255" s="109"/>
      <c r="JH255" s="109"/>
      <c r="JI255" s="109"/>
      <c r="JJ255" s="109"/>
      <c r="JK255" s="109"/>
      <c r="JL255" s="109"/>
      <c r="JM255" s="109"/>
      <c r="JN255" s="109"/>
      <c r="JO255" s="109"/>
      <c r="JP255" s="109"/>
      <c r="JQ255" s="109"/>
      <c r="JR255" s="109"/>
      <c r="JS255" s="109"/>
      <c r="JT255" s="109"/>
      <c r="JU255" s="109"/>
      <c r="JV255" s="109"/>
      <c r="JW255" s="109"/>
      <c r="JX255" s="109"/>
      <c r="JY255" s="109"/>
      <c r="JZ255" s="109"/>
      <c r="KA255" s="109"/>
      <c r="KB255" s="109"/>
      <c r="KC255" s="109"/>
      <c r="KD255" s="109"/>
      <c r="KE255" s="109"/>
      <c r="KF255" s="109"/>
      <c r="KG255" s="109"/>
      <c r="KH255" s="109"/>
      <c r="KI255" s="109"/>
      <c r="KJ255" s="109"/>
      <c r="KK255" s="109"/>
      <c r="KL255" s="109"/>
      <c r="KM255" s="109"/>
      <c r="KN255" s="109"/>
      <c r="KO255" s="109"/>
      <c r="KP255" s="109"/>
      <c r="KQ255" s="109"/>
      <c r="KR255" s="109"/>
      <c r="KS255" s="109"/>
      <c r="KT255" s="109"/>
      <c r="KU255" s="109"/>
      <c r="KV255" s="109"/>
      <c r="KW255" s="109"/>
      <c r="KX255" s="109"/>
      <c r="KY255" s="109"/>
      <c r="KZ255" s="109"/>
      <c r="LA255" s="109"/>
      <c r="LB255" s="109"/>
      <c r="LC255" s="109"/>
      <c r="LD255" s="109"/>
      <c r="LE255" s="109"/>
      <c r="LF255" s="109"/>
      <c r="LG255" s="109"/>
      <c r="LH255" s="109"/>
      <c r="LI255" s="109"/>
      <c r="LJ255" s="109"/>
      <c r="LK255" s="109"/>
      <c r="LL255" s="109"/>
      <c r="LM255" s="109"/>
      <c r="LN255" s="109"/>
      <c r="LO255" s="109"/>
      <c r="LP255" s="109"/>
      <c r="LQ255" s="109"/>
      <c r="LR255" s="109"/>
      <c r="LS255" s="109"/>
      <c r="LT255" s="109"/>
      <c r="LU255" s="109"/>
      <c r="LV255" s="109"/>
      <c r="LW255" s="109"/>
      <c r="LX255" s="109"/>
      <c r="LY255" s="109"/>
      <c r="LZ255" s="109"/>
      <c r="MA255" s="109"/>
      <c r="MB255" s="109"/>
      <c r="MC255" s="109"/>
      <c r="MD255" s="109"/>
      <c r="ME255" s="109"/>
      <c r="MF255" s="109"/>
      <c r="MG255" s="109"/>
      <c r="MH255" s="109"/>
      <c r="MI255" s="109"/>
      <c r="MJ255" s="109"/>
      <c r="MK255" s="109"/>
      <c r="ML255" s="109"/>
      <c r="MM255" s="109"/>
      <c r="MN255" s="109"/>
      <c r="MO255" s="109"/>
      <c r="MP255" s="109"/>
      <c r="MQ255" s="109"/>
      <c r="MR255" s="109"/>
      <c r="MS255" s="109"/>
      <c r="MT255" s="109"/>
      <c r="MU255" s="109"/>
      <c r="MV255" s="109"/>
      <c r="MW255" s="109"/>
      <c r="MX255" s="109"/>
      <c r="MY255" s="109"/>
      <c r="MZ255" s="109"/>
      <c r="NA255" s="109"/>
      <c r="NB255" s="109"/>
      <c r="NC255" s="109"/>
      <c r="ND255" s="109"/>
      <c r="NE255" s="109"/>
      <c r="NF255" s="109"/>
      <c r="NG255" s="109"/>
      <c r="NH255" s="109"/>
      <c r="NI255" s="109"/>
      <c r="NJ255" s="109"/>
      <c r="NK255" s="109"/>
      <c r="NL255" s="109"/>
      <c r="NM255" s="109"/>
      <c r="NN255" s="109"/>
      <c r="NO255" s="109"/>
      <c r="NP255" s="109"/>
      <c r="NQ255" s="109"/>
      <c r="NR255" s="109"/>
      <c r="NS255" s="109"/>
      <c r="NT255" s="109"/>
      <c r="NU255" s="109"/>
      <c r="NV255" s="109"/>
      <c r="NW255" s="109"/>
      <c r="NX255" s="109"/>
      <c r="NY255" s="109"/>
      <c r="NZ255" s="109"/>
      <c r="OA255" s="109"/>
      <c r="OB255" s="109"/>
      <c r="OC255" s="109"/>
      <c r="OD255" s="109"/>
      <c r="OE255" s="109"/>
      <c r="OF255" s="109"/>
      <c r="OG255" s="109"/>
      <c r="OH255" s="109"/>
      <c r="OI255" s="109"/>
      <c r="OJ255" s="109"/>
      <c r="OK255" s="109"/>
      <c r="OL255" s="109"/>
      <c r="OM255" s="109"/>
      <c r="ON255" s="109"/>
      <c r="OO255" s="109"/>
      <c r="OP255" s="109"/>
      <c r="OQ255" s="109"/>
      <c r="OR255" s="109"/>
      <c r="OS255" s="109"/>
      <c r="OT255" s="109"/>
      <c r="OU255" s="109"/>
      <c r="OV255" s="109"/>
      <c r="OW255" s="109"/>
      <c r="OX255" s="109"/>
      <c r="OY255" s="109"/>
      <c r="OZ255" s="109"/>
      <c r="PA255" s="109"/>
      <c r="PB255" s="109"/>
      <c r="PC255" s="109"/>
      <c r="PD255" s="109"/>
      <c r="PE255" s="109"/>
      <c r="PF255" s="109"/>
      <c r="PG255" s="109"/>
      <c r="PH255" s="109"/>
      <c r="PI255" s="109"/>
      <c r="PJ255" s="109"/>
      <c r="PK255" s="109"/>
      <c r="PL255" s="109"/>
      <c r="PM255" s="109"/>
      <c r="PN255" s="109"/>
      <c r="PO255" s="109"/>
      <c r="PP255" s="109"/>
      <c r="PQ255" s="109"/>
      <c r="PR255" s="109"/>
      <c r="PS255" s="109"/>
      <c r="PT255" s="109"/>
      <c r="PU255" s="109"/>
      <c r="PV255" s="109"/>
      <c r="PW255" s="109"/>
      <c r="PX255" s="109"/>
      <c r="PY255" s="109"/>
      <c r="PZ255" s="109"/>
      <c r="QA255" s="109"/>
      <c r="QB255" s="109"/>
      <c r="QC255" s="109"/>
      <c r="QD255" s="109"/>
      <c r="QE255" s="109"/>
      <c r="QF255" s="109"/>
      <c r="QG255" s="109"/>
      <c r="QH255" s="109"/>
      <c r="QI255" s="109"/>
      <c r="QJ255" s="109"/>
      <c r="QK255" s="23">
        <f t="shared" si="4"/>
        <v>19.600000000000001</v>
      </c>
      <c r="QL255" s="125"/>
      <c r="QM255" s="148"/>
      <c r="QN255" s="125"/>
      <c r="QO255" s="125"/>
      <c r="QP255" s="125">
        <v>2376.8000000000002</v>
      </c>
      <c r="QQ255" s="125"/>
      <c r="QR255" s="125"/>
      <c r="QS255" s="130"/>
    </row>
    <row r="256" spans="1:461" s="5" customFormat="1" ht="12.75" customHeight="1" x14ac:dyDescent="0.2">
      <c r="A256" s="52">
        <v>44686</v>
      </c>
      <c r="B256" s="98" t="s">
        <v>486</v>
      </c>
      <c r="C256" s="107"/>
      <c r="D256" s="107"/>
      <c r="E256" s="108"/>
      <c r="F256" s="108"/>
      <c r="G256" s="108"/>
      <c r="H256" s="108"/>
      <c r="I256" s="108"/>
      <c r="J256" s="108"/>
      <c r="K256" s="108"/>
      <c r="L256" s="108"/>
      <c r="M256" s="108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 s="109"/>
      <c r="BG256" s="109"/>
      <c r="BH256" s="109"/>
      <c r="BI256" s="109"/>
      <c r="BJ256" s="109"/>
      <c r="BK256" s="109"/>
      <c r="BL256" s="109"/>
      <c r="BM256" s="109"/>
      <c r="BN256" s="109"/>
      <c r="BO256" s="109"/>
      <c r="BP256" s="109"/>
      <c r="BQ256" s="109"/>
      <c r="BR256" s="109"/>
      <c r="BS256" s="109"/>
      <c r="BT256" s="109"/>
      <c r="BU256" s="109"/>
      <c r="BV256" s="109"/>
      <c r="BW256" s="109"/>
      <c r="BX256" s="109"/>
      <c r="BY256" s="109"/>
      <c r="BZ256" s="109"/>
      <c r="CA256" s="109"/>
      <c r="CB256" s="109"/>
      <c r="CC256" s="109"/>
      <c r="CD256" s="109"/>
      <c r="CE256" s="109"/>
      <c r="CF256" s="109"/>
      <c r="CG256" s="109"/>
      <c r="CH256" s="109"/>
      <c r="CI256" s="109"/>
      <c r="CJ256" s="109"/>
      <c r="CK256" s="109"/>
      <c r="CL256" s="109"/>
      <c r="CM256" s="109"/>
      <c r="CN256" s="109"/>
      <c r="CO256" s="109">
        <v>30</v>
      </c>
      <c r="CP256" s="109"/>
      <c r="CQ256" s="109"/>
      <c r="CR256" s="109"/>
      <c r="CS256" s="109"/>
      <c r="CT256" s="109"/>
      <c r="CU256" s="109"/>
      <c r="CV256" s="109"/>
      <c r="CW256" s="109"/>
      <c r="CX256" s="109"/>
      <c r="CY256" s="109"/>
      <c r="CZ256" s="109"/>
      <c r="DA256" s="109"/>
      <c r="DB256" s="109"/>
      <c r="DC256" s="109"/>
      <c r="DD256" s="109"/>
      <c r="DE256" s="109"/>
      <c r="DF256" s="109"/>
      <c r="DG256" s="109"/>
      <c r="DH256" s="109"/>
      <c r="DI256" s="109"/>
      <c r="DJ256" s="109"/>
      <c r="DK256" s="109"/>
      <c r="DL256" s="109"/>
      <c r="DM256" s="109"/>
      <c r="DN256" s="109"/>
      <c r="DO256" s="109"/>
      <c r="DP256" s="109"/>
      <c r="DQ256" s="109"/>
      <c r="DR256" s="109"/>
      <c r="DS256" s="109"/>
      <c r="DT256" s="109"/>
      <c r="DU256" s="109"/>
      <c r="DV256" s="109"/>
      <c r="DW256" s="109"/>
      <c r="DX256" s="109"/>
      <c r="DY256" s="109"/>
      <c r="DZ256" s="109"/>
      <c r="EA256" s="109"/>
      <c r="EB256" s="109"/>
      <c r="EC256" s="109"/>
      <c r="ED256" s="109"/>
      <c r="EE256" s="109"/>
      <c r="EF256" s="109"/>
      <c r="EG256" s="109"/>
      <c r="EH256" s="109"/>
      <c r="EI256" s="109"/>
      <c r="EJ256" s="109"/>
      <c r="EK256" s="109"/>
      <c r="EL256" s="109"/>
      <c r="EM256" s="109"/>
      <c r="EN256" s="109"/>
      <c r="EO256" s="109"/>
      <c r="EP256" s="109"/>
      <c r="EQ256" s="109"/>
      <c r="ER256" s="109"/>
      <c r="ES256" s="109"/>
      <c r="ET256" s="109"/>
      <c r="EU256" s="109"/>
      <c r="EV256" s="109"/>
      <c r="EW256" s="109"/>
      <c r="EX256" s="109"/>
      <c r="EY256" s="109"/>
      <c r="EZ256" s="109"/>
      <c r="FA256" s="109"/>
      <c r="FB256" s="109"/>
      <c r="FC256" s="109"/>
      <c r="FD256" s="109"/>
      <c r="FE256" s="109"/>
      <c r="FF256" s="109"/>
      <c r="FG256" s="109"/>
      <c r="FH256" s="109"/>
      <c r="FI256" s="109"/>
      <c r="FJ256" s="109"/>
      <c r="FK256" s="109"/>
      <c r="FL256" s="109"/>
      <c r="FM256" s="109"/>
      <c r="FN256" s="109"/>
      <c r="FO256" s="109"/>
      <c r="FP256" s="109"/>
      <c r="FQ256" s="109"/>
      <c r="FR256" s="109"/>
      <c r="FS256" s="109"/>
      <c r="FT256" s="109"/>
      <c r="FU256" s="109"/>
      <c r="FV256" s="109"/>
      <c r="FW256" s="109"/>
      <c r="FX256" s="109"/>
      <c r="FY256" s="109"/>
      <c r="FZ256" s="109"/>
      <c r="GA256" s="109"/>
      <c r="GB256" s="109"/>
      <c r="GC256" s="109"/>
      <c r="GD256" s="109"/>
      <c r="GE256" s="109"/>
      <c r="GF256" s="109"/>
      <c r="GG256" s="109"/>
      <c r="GH256" s="109"/>
      <c r="GI256" s="109"/>
      <c r="GJ256" s="109"/>
      <c r="GK256" s="109"/>
      <c r="GL256" s="109"/>
      <c r="GM256" s="109"/>
      <c r="GN256" s="109"/>
      <c r="GO256" s="109"/>
      <c r="GP256" s="109"/>
      <c r="GQ256" s="109"/>
      <c r="GR256" s="109"/>
      <c r="GS256" s="109"/>
      <c r="GT256" s="109"/>
      <c r="GU256" s="109"/>
      <c r="GV256" s="109"/>
      <c r="GW256" s="109"/>
      <c r="GX256" s="109"/>
      <c r="GY256" s="109"/>
      <c r="GZ256" s="109"/>
      <c r="HA256" s="109"/>
      <c r="HB256" s="109"/>
      <c r="HC256" s="109"/>
      <c r="HD256" s="109"/>
      <c r="HE256" s="109"/>
      <c r="HF256" s="109"/>
      <c r="HG256" s="109"/>
      <c r="HH256" s="109"/>
      <c r="HI256" s="109"/>
      <c r="HJ256" s="109"/>
      <c r="HK256" s="109"/>
      <c r="HL256" s="109"/>
      <c r="HM256" s="109"/>
      <c r="HN256" s="109"/>
      <c r="HO256" s="109"/>
      <c r="HP256" s="109"/>
      <c r="HQ256" s="109"/>
      <c r="HR256" s="109"/>
      <c r="HS256" s="109"/>
      <c r="HT256" s="109"/>
      <c r="HU256" s="109"/>
      <c r="HV256" s="109"/>
      <c r="HW256" s="109"/>
      <c r="HX256" s="109"/>
      <c r="HY256" s="109"/>
      <c r="HZ256" s="109"/>
      <c r="IA256" s="109"/>
      <c r="IB256" s="109"/>
      <c r="IC256" s="109"/>
      <c r="ID256" s="109"/>
      <c r="IE256" s="109"/>
      <c r="IF256" s="109"/>
      <c r="IG256" s="109">
        <v>0.9</v>
      </c>
      <c r="IH256" s="109"/>
      <c r="II256" s="109"/>
      <c r="IJ256" s="109"/>
      <c r="IK256" s="109"/>
      <c r="IL256" s="109"/>
      <c r="IM256" s="109"/>
      <c r="IN256" s="109"/>
      <c r="IO256" s="109"/>
      <c r="IP256" s="109"/>
      <c r="IQ256" s="109"/>
      <c r="IR256" s="109"/>
      <c r="IS256" s="109"/>
      <c r="IT256" s="109"/>
      <c r="IU256" s="109"/>
      <c r="IV256" s="109"/>
      <c r="IW256" s="109"/>
      <c r="IX256" s="109"/>
      <c r="IY256" s="109"/>
      <c r="IZ256" s="109"/>
      <c r="JA256" s="109"/>
      <c r="JB256" s="109"/>
      <c r="JC256" s="109"/>
      <c r="JD256" s="109"/>
      <c r="JE256" s="109"/>
      <c r="JF256" s="109"/>
      <c r="JG256" s="109"/>
      <c r="JH256" s="109"/>
      <c r="JI256" s="109"/>
      <c r="JJ256" s="109"/>
      <c r="JK256" s="109"/>
      <c r="JL256" s="109"/>
      <c r="JM256" s="109"/>
      <c r="JN256" s="109"/>
      <c r="JO256" s="109"/>
      <c r="JP256" s="109"/>
      <c r="JQ256" s="109"/>
      <c r="JR256" s="109"/>
      <c r="JS256" s="109"/>
      <c r="JT256" s="109"/>
      <c r="JU256" s="109"/>
      <c r="JV256" s="109"/>
      <c r="JW256" s="109"/>
      <c r="JX256" s="109"/>
      <c r="JY256" s="109"/>
      <c r="JZ256" s="109"/>
      <c r="KA256" s="109"/>
      <c r="KB256" s="109">
        <v>9</v>
      </c>
      <c r="KC256" s="109"/>
      <c r="KD256" s="109"/>
      <c r="KE256" s="109">
        <v>10</v>
      </c>
      <c r="KF256" s="109"/>
      <c r="KG256" s="109"/>
      <c r="KH256" s="109"/>
      <c r="KI256" s="109"/>
      <c r="KJ256" s="109"/>
      <c r="KK256" s="109"/>
      <c r="KL256" s="109"/>
      <c r="KM256" s="109"/>
      <c r="KN256" s="109"/>
      <c r="KO256" s="109"/>
      <c r="KP256" s="109"/>
      <c r="KQ256" s="109"/>
      <c r="KR256" s="109"/>
      <c r="KS256" s="109"/>
      <c r="KT256" s="109"/>
      <c r="KU256" s="109"/>
      <c r="KV256" s="109"/>
      <c r="KW256" s="109"/>
      <c r="KX256" s="109"/>
      <c r="KY256" s="109"/>
      <c r="KZ256" s="109"/>
      <c r="LA256" s="109"/>
      <c r="LB256" s="109"/>
      <c r="LC256" s="109"/>
      <c r="LD256" s="109"/>
      <c r="LE256" s="109"/>
      <c r="LF256" s="109"/>
      <c r="LG256" s="109"/>
      <c r="LH256" s="109"/>
      <c r="LI256" s="109"/>
      <c r="LJ256" s="109"/>
      <c r="LK256" s="109"/>
      <c r="LL256" s="109"/>
      <c r="LM256" s="109"/>
      <c r="LN256" s="109"/>
      <c r="LO256" s="109"/>
      <c r="LP256" s="109"/>
      <c r="LQ256" s="109"/>
      <c r="LR256" s="109"/>
      <c r="LS256" s="109"/>
      <c r="LT256" s="109"/>
      <c r="LU256" s="109"/>
      <c r="LV256" s="109"/>
      <c r="LW256" s="109"/>
      <c r="LX256" s="109"/>
      <c r="LY256" s="109"/>
      <c r="LZ256" s="109"/>
      <c r="MA256" s="109"/>
      <c r="MB256" s="109"/>
      <c r="MC256" s="109"/>
      <c r="MD256" s="109"/>
      <c r="ME256" s="109"/>
      <c r="MF256" s="109"/>
      <c r="MG256" s="109"/>
      <c r="MH256" s="109"/>
      <c r="MI256" s="109"/>
      <c r="MJ256" s="109"/>
      <c r="MK256" s="109"/>
      <c r="ML256" s="109"/>
      <c r="MM256" s="109"/>
      <c r="MN256" s="109"/>
      <c r="MO256" s="109"/>
      <c r="MP256" s="109"/>
      <c r="MQ256" s="109"/>
      <c r="MR256" s="109"/>
      <c r="MS256" s="109"/>
      <c r="MT256" s="109"/>
      <c r="MU256" s="109"/>
      <c r="MV256" s="109"/>
      <c r="MW256" s="109"/>
      <c r="MX256" s="109"/>
      <c r="MY256" s="109"/>
      <c r="MZ256" s="109"/>
      <c r="NA256" s="109"/>
      <c r="NB256" s="109"/>
      <c r="NC256" s="109"/>
      <c r="ND256" s="109"/>
      <c r="NE256" s="109"/>
      <c r="NF256" s="109"/>
      <c r="NG256" s="109"/>
      <c r="NH256" s="109"/>
      <c r="NI256" s="109"/>
      <c r="NJ256" s="109"/>
      <c r="NK256" s="109"/>
      <c r="NL256" s="109"/>
      <c r="NM256" s="109"/>
      <c r="NN256" s="109"/>
      <c r="NO256" s="109"/>
      <c r="NP256" s="109"/>
      <c r="NQ256" s="109"/>
      <c r="NR256" s="109"/>
      <c r="NS256" s="109"/>
      <c r="NT256" s="109"/>
      <c r="NU256" s="109"/>
      <c r="NV256" s="109"/>
      <c r="NW256" s="109"/>
      <c r="NX256" s="109"/>
      <c r="NY256" s="109"/>
      <c r="NZ256" s="109"/>
      <c r="OA256" s="109"/>
      <c r="OB256" s="109"/>
      <c r="OC256" s="109"/>
      <c r="OD256" s="109"/>
      <c r="OE256" s="109"/>
      <c r="OF256" s="109"/>
      <c r="OG256" s="109"/>
      <c r="OH256" s="109"/>
      <c r="OI256" s="109"/>
      <c r="OJ256" s="109"/>
      <c r="OK256" s="109"/>
      <c r="OL256" s="109"/>
      <c r="OM256" s="109"/>
      <c r="ON256" s="109"/>
      <c r="OO256" s="109"/>
      <c r="OP256" s="109"/>
      <c r="OQ256" s="109"/>
      <c r="OR256" s="109"/>
      <c r="OS256" s="109"/>
      <c r="OT256" s="109"/>
      <c r="OU256" s="109"/>
      <c r="OV256" s="109"/>
      <c r="OW256" s="109"/>
      <c r="OX256" s="109"/>
      <c r="OY256" s="109"/>
      <c r="OZ256" s="109"/>
      <c r="PA256" s="109"/>
      <c r="PB256" s="109"/>
      <c r="PC256" s="109"/>
      <c r="PD256" s="109"/>
      <c r="PE256" s="109"/>
      <c r="PF256" s="109"/>
      <c r="PG256" s="109"/>
      <c r="PH256" s="109"/>
      <c r="PI256" s="109"/>
      <c r="PJ256" s="109"/>
      <c r="PK256" s="109"/>
      <c r="PL256" s="109"/>
      <c r="PM256" s="109"/>
      <c r="PN256" s="109"/>
      <c r="PO256" s="109"/>
      <c r="PP256" s="109"/>
      <c r="PQ256" s="109"/>
      <c r="PR256" s="109"/>
      <c r="PS256" s="109"/>
      <c r="PT256" s="109"/>
      <c r="PU256" s="109"/>
      <c r="PV256" s="109"/>
      <c r="PW256" s="109"/>
      <c r="PX256" s="109"/>
      <c r="PY256" s="109"/>
      <c r="PZ256" s="109"/>
      <c r="QA256" s="109"/>
      <c r="QB256" s="109"/>
      <c r="QC256" s="109"/>
      <c r="QD256" s="109"/>
      <c r="QE256" s="109"/>
      <c r="QF256" s="109"/>
      <c r="QG256" s="109"/>
      <c r="QH256" s="109"/>
      <c r="QI256" s="109"/>
      <c r="QJ256" s="109"/>
      <c r="QK256" s="23">
        <f t="shared" si="4"/>
        <v>49.9</v>
      </c>
      <c r="QL256" s="125"/>
      <c r="QM256" s="148"/>
      <c r="QN256" s="125"/>
      <c r="QO256" s="125">
        <v>675.54</v>
      </c>
      <c r="QP256" s="125">
        <v>1711.68</v>
      </c>
      <c r="QQ256" s="125"/>
      <c r="QR256" s="125"/>
      <c r="QS256" s="130"/>
    </row>
    <row r="257" spans="1:461" s="5" customFormat="1" ht="12.75" customHeight="1" x14ac:dyDescent="0.2">
      <c r="A257" s="52">
        <v>44686</v>
      </c>
      <c r="B257" s="90" t="s">
        <v>463</v>
      </c>
      <c r="C257" s="107"/>
      <c r="D257" s="107"/>
      <c r="E257" s="108"/>
      <c r="F257" s="108"/>
      <c r="G257" s="108"/>
      <c r="H257" s="108"/>
      <c r="I257" s="108"/>
      <c r="J257" s="108"/>
      <c r="K257" s="108"/>
      <c r="L257" s="108"/>
      <c r="M257" s="108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109"/>
      <c r="BE257" s="109"/>
      <c r="BF257" s="109"/>
      <c r="BG257" s="109"/>
      <c r="BH257" s="109"/>
      <c r="BI257" s="109"/>
      <c r="BJ257" s="109"/>
      <c r="BK257" s="109"/>
      <c r="BL257" s="109"/>
      <c r="BM257" s="109"/>
      <c r="BN257" s="109"/>
      <c r="BO257" s="109"/>
      <c r="BP257" s="109"/>
      <c r="BQ257" s="109"/>
      <c r="BR257" s="109"/>
      <c r="BS257" s="109"/>
      <c r="BT257" s="109"/>
      <c r="BU257" s="109"/>
      <c r="BV257" s="109"/>
      <c r="BW257" s="109"/>
      <c r="BX257" s="109"/>
      <c r="BY257" s="109"/>
      <c r="BZ257" s="109"/>
      <c r="CA257" s="109"/>
      <c r="CB257" s="109"/>
      <c r="CC257" s="109"/>
      <c r="CD257" s="109"/>
      <c r="CE257" s="109"/>
      <c r="CF257" s="109"/>
      <c r="CG257" s="109"/>
      <c r="CH257" s="109"/>
      <c r="CI257" s="109"/>
      <c r="CJ257" s="109"/>
      <c r="CK257" s="109"/>
      <c r="CL257" s="109"/>
      <c r="CM257" s="109"/>
      <c r="CN257" s="109"/>
      <c r="CO257" s="109"/>
      <c r="CP257" s="109"/>
      <c r="CQ257" s="109"/>
      <c r="CR257" s="109"/>
      <c r="CS257" s="109"/>
      <c r="CT257" s="109"/>
      <c r="CU257" s="109"/>
      <c r="CV257" s="109"/>
      <c r="CW257" s="109"/>
      <c r="CX257" s="109"/>
      <c r="CY257" s="109"/>
      <c r="CZ257" s="109"/>
      <c r="DA257" s="109"/>
      <c r="DB257" s="109"/>
      <c r="DC257" s="109"/>
      <c r="DD257" s="109"/>
      <c r="DE257" s="109"/>
      <c r="DF257" s="109"/>
      <c r="DG257" s="109"/>
      <c r="DH257" s="109"/>
      <c r="DI257" s="109"/>
      <c r="DJ257" s="109"/>
      <c r="DK257" s="109"/>
      <c r="DL257" s="109"/>
      <c r="DM257" s="109"/>
      <c r="DN257" s="109"/>
      <c r="DO257" s="109"/>
      <c r="DP257" s="109"/>
      <c r="DQ257" s="109"/>
      <c r="DR257" s="109"/>
      <c r="DS257" s="109"/>
      <c r="DT257" s="109"/>
      <c r="DU257" s="109"/>
      <c r="DV257" s="109"/>
      <c r="DW257" s="109"/>
      <c r="DX257" s="109"/>
      <c r="DY257" s="109"/>
      <c r="DZ257" s="109"/>
      <c r="EA257" s="109"/>
      <c r="EB257" s="109"/>
      <c r="EC257" s="109"/>
      <c r="ED257" s="109"/>
      <c r="EE257" s="109"/>
      <c r="EF257" s="109"/>
      <c r="EG257" s="109"/>
      <c r="EH257" s="109"/>
      <c r="EI257" s="109"/>
      <c r="EJ257" s="109"/>
      <c r="EK257" s="109"/>
      <c r="EL257" s="109"/>
      <c r="EM257" s="109"/>
      <c r="EN257" s="109"/>
      <c r="EO257" s="109"/>
      <c r="EP257" s="109"/>
      <c r="EQ257" s="109"/>
      <c r="ER257" s="109"/>
      <c r="ES257" s="109"/>
      <c r="ET257" s="109"/>
      <c r="EU257" s="109"/>
      <c r="EV257" s="109"/>
      <c r="EW257" s="109"/>
      <c r="EX257" s="109"/>
      <c r="EY257" s="109"/>
      <c r="EZ257" s="109"/>
      <c r="FA257" s="109"/>
      <c r="FB257" s="109"/>
      <c r="FC257" s="109"/>
      <c r="FD257" s="109"/>
      <c r="FE257" s="109"/>
      <c r="FF257" s="109"/>
      <c r="FG257" s="109"/>
      <c r="FH257" s="109"/>
      <c r="FI257" s="109"/>
      <c r="FJ257" s="109"/>
      <c r="FK257" s="109"/>
      <c r="FL257" s="109"/>
      <c r="FM257" s="109"/>
      <c r="FN257" s="109"/>
      <c r="FO257" s="109"/>
      <c r="FP257" s="109"/>
      <c r="FQ257" s="109"/>
      <c r="FR257" s="109"/>
      <c r="FS257" s="109"/>
      <c r="FT257" s="109"/>
      <c r="FU257" s="109"/>
      <c r="FV257" s="109"/>
      <c r="FW257" s="109"/>
      <c r="FX257" s="109"/>
      <c r="FY257" s="109"/>
      <c r="FZ257" s="109"/>
      <c r="GA257" s="109"/>
      <c r="GB257" s="109"/>
      <c r="GC257" s="109"/>
      <c r="GD257" s="109"/>
      <c r="GE257" s="109"/>
      <c r="GF257" s="109"/>
      <c r="GG257" s="109"/>
      <c r="GH257" s="109"/>
      <c r="GI257" s="109"/>
      <c r="GJ257" s="109"/>
      <c r="GK257" s="109"/>
      <c r="GL257" s="109"/>
      <c r="GM257" s="109"/>
      <c r="GN257" s="109"/>
      <c r="GO257" s="109"/>
      <c r="GP257" s="109"/>
      <c r="GQ257" s="109"/>
      <c r="GR257" s="109"/>
      <c r="GS257" s="109"/>
      <c r="GT257" s="109"/>
      <c r="GU257" s="109"/>
      <c r="GV257" s="109"/>
      <c r="GW257" s="109"/>
      <c r="GX257" s="109"/>
      <c r="GY257" s="109"/>
      <c r="GZ257" s="109"/>
      <c r="HA257" s="109"/>
      <c r="HB257" s="109"/>
      <c r="HC257" s="109"/>
      <c r="HD257" s="109"/>
      <c r="HE257" s="109"/>
      <c r="HF257" s="109"/>
      <c r="HG257" s="109"/>
      <c r="HH257" s="109"/>
      <c r="HI257" s="109"/>
      <c r="HJ257" s="109"/>
      <c r="HK257" s="109"/>
      <c r="HL257" s="109"/>
      <c r="HM257" s="109"/>
      <c r="HN257" s="109"/>
      <c r="HO257" s="109"/>
      <c r="HP257" s="109">
        <v>0.9</v>
      </c>
      <c r="HQ257" s="109"/>
      <c r="HR257" s="109"/>
      <c r="HS257" s="109"/>
      <c r="HT257" s="109"/>
      <c r="HU257" s="109"/>
      <c r="HV257" s="109"/>
      <c r="HW257" s="109"/>
      <c r="HX257" s="109"/>
      <c r="HY257" s="109"/>
      <c r="HZ257" s="109"/>
      <c r="IA257" s="109"/>
      <c r="IB257" s="109"/>
      <c r="IC257" s="109"/>
      <c r="ID257" s="109"/>
      <c r="IE257" s="109"/>
      <c r="IF257" s="109"/>
      <c r="IG257" s="109"/>
      <c r="IH257" s="109"/>
      <c r="II257" s="109"/>
      <c r="IJ257" s="109"/>
      <c r="IK257" s="109"/>
      <c r="IL257" s="109"/>
      <c r="IM257" s="109"/>
      <c r="IN257" s="109"/>
      <c r="IO257" s="109"/>
      <c r="IP257" s="109"/>
      <c r="IQ257" s="109"/>
      <c r="IR257" s="109"/>
      <c r="IS257" s="109"/>
      <c r="IT257" s="109"/>
      <c r="IU257" s="109"/>
      <c r="IV257" s="109"/>
      <c r="IW257" s="109"/>
      <c r="IX257" s="109"/>
      <c r="IY257" s="109"/>
      <c r="IZ257" s="109"/>
      <c r="JA257" s="109"/>
      <c r="JB257" s="109"/>
      <c r="JC257" s="109"/>
      <c r="JD257" s="109"/>
      <c r="JE257" s="109"/>
      <c r="JF257" s="109"/>
      <c r="JG257" s="109"/>
      <c r="JH257" s="109"/>
      <c r="JI257" s="109"/>
      <c r="JJ257" s="109"/>
      <c r="JK257" s="109"/>
      <c r="JL257" s="109"/>
      <c r="JM257" s="109"/>
      <c r="JN257" s="109"/>
      <c r="JO257" s="109"/>
      <c r="JP257" s="109"/>
      <c r="JQ257" s="109"/>
      <c r="JR257" s="109"/>
      <c r="JS257" s="109"/>
      <c r="JT257" s="109"/>
      <c r="JU257" s="109"/>
      <c r="JV257" s="109"/>
      <c r="JW257" s="109"/>
      <c r="JX257" s="109"/>
      <c r="JY257" s="109"/>
      <c r="JZ257" s="109"/>
      <c r="KA257" s="109"/>
      <c r="KB257" s="109"/>
      <c r="KC257" s="109"/>
      <c r="KD257" s="109"/>
      <c r="KE257" s="109"/>
      <c r="KF257" s="109"/>
      <c r="KG257" s="109"/>
      <c r="KH257" s="109"/>
      <c r="KI257" s="109"/>
      <c r="KJ257" s="109"/>
      <c r="KK257" s="109"/>
      <c r="KL257" s="109"/>
      <c r="KM257" s="109"/>
      <c r="KN257" s="109"/>
      <c r="KO257" s="109"/>
      <c r="KP257" s="109"/>
      <c r="KQ257" s="109"/>
      <c r="KR257" s="109"/>
      <c r="KS257" s="109"/>
      <c r="KT257" s="109"/>
      <c r="KU257" s="109"/>
      <c r="KV257" s="109"/>
      <c r="KW257" s="109"/>
      <c r="KX257" s="109"/>
      <c r="KY257" s="109"/>
      <c r="KZ257" s="109"/>
      <c r="LA257" s="109"/>
      <c r="LB257" s="109">
        <v>9</v>
      </c>
      <c r="LC257" s="109"/>
      <c r="LD257" s="109"/>
      <c r="LE257" s="109"/>
      <c r="LF257" s="109"/>
      <c r="LG257" s="109"/>
      <c r="LH257" s="109"/>
      <c r="LI257" s="109"/>
      <c r="LJ257" s="109"/>
      <c r="LK257" s="109"/>
      <c r="LL257" s="109"/>
      <c r="LM257" s="109"/>
      <c r="LN257" s="109"/>
      <c r="LO257" s="109"/>
      <c r="LP257" s="109"/>
      <c r="LQ257" s="109"/>
      <c r="LR257" s="109"/>
      <c r="LS257" s="109"/>
      <c r="LT257" s="109"/>
      <c r="LU257" s="109"/>
      <c r="LV257" s="109"/>
      <c r="LW257" s="109"/>
      <c r="LX257" s="109"/>
      <c r="LY257" s="109"/>
      <c r="LZ257" s="109"/>
      <c r="MA257" s="109"/>
      <c r="MB257" s="109"/>
      <c r="MC257" s="109"/>
      <c r="MD257" s="109"/>
      <c r="ME257" s="109"/>
      <c r="MF257" s="109"/>
      <c r="MG257" s="109"/>
      <c r="MH257" s="109"/>
      <c r="MI257" s="109"/>
      <c r="MJ257" s="109"/>
      <c r="MK257" s="109"/>
      <c r="ML257" s="109"/>
      <c r="MM257" s="109"/>
      <c r="MN257" s="109"/>
      <c r="MO257" s="109"/>
      <c r="MP257" s="109"/>
      <c r="MQ257" s="109"/>
      <c r="MR257" s="109"/>
      <c r="MS257" s="109"/>
      <c r="MT257" s="109"/>
      <c r="MU257" s="109"/>
      <c r="MV257" s="109"/>
      <c r="MW257" s="109"/>
      <c r="MX257" s="109"/>
      <c r="MY257" s="109"/>
      <c r="MZ257" s="109"/>
      <c r="NA257" s="109"/>
      <c r="NB257" s="109"/>
      <c r="NC257" s="109"/>
      <c r="ND257" s="109"/>
      <c r="NE257" s="109"/>
      <c r="NF257" s="109"/>
      <c r="NG257" s="109"/>
      <c r="NH257" s="109"/>
      <c r="NI257" s="109"/>
      <c r="NJ257" s="109"/>
      <c r="NK257" s="109"/>
      <c r="NL257" s="109"/>
      <c r="NM257" s="109"/>
      <c r="NN257" s="109"/>
      <c r="NO257" s="109"/>
      <c r="NP257" s="109"/>
      <c r="NQ257" s="109"/>
      <c r="NR257" s="109"/>
      <c r="NS257" s="109"/>
      <c r="NT257" s="109"/>
      <c r="NU257" s="109"/>
      <c r="NV257" s="109"/>
      <c r="NW257" s="109"/>
      <c r="NX257" s="109"/>
      <c r="NY257" s="109"/>
      <c r="NZ257" s="109"/>
      <c r="OA257" s="109"/>
      <c r="OB257" s="109"/>
      <c r="OC257" s="109"/>
      <c r="OD257" s="109"/>
      <c r="OE257" s="109"/>
      <c r="OF257" s="109"/>
      <c r="OG257" s="109"/>
      <c r="OH257" s="109"/>
      <c r="OI257" s="109"/>
      <c r="OJ257" s="109"/>
      <c r="OK257" s="109"/>
      <c r="OL257" s="109"/>
      <c r="OM257" s="109"/>
      <c r="ON257" s="109"/>
      <c r="OO257" s="109"/>
      <c r="OP257" s="109"/>
      <c r="OQ257" s="109"/>
      <c r="OR257" s="109"/>
      <c r="OS257" s="109"/>
      <c r="OT257" s="109"/>
      <c r="OU257" s="109"/>
      <c r="OV257" s="109"/>
      <c r="OW257" s="109"/>
      <c r="OX257" s="109"/>
      <c r="OY257" s="109"/>
      <c r="OZ257" s="109"/>
      <c r="PA257" s="109"/>
      <c r="PB257" s="109"/>
      <c r="PC257" s="109"/>
      <c r="PD257" s="109"/>
      <c r="PE257" s="109"/>
      <c r="PF257" s="109"/>
      <c r="PG257" s="109"/>
      <c r="PH257" s="109"/>
      <c r="PI257" s="109"/>
      <c r="PJ257" s="109"/>
      <c r="PK257" s="109"/>
      <c r="PL257" s="109"/>
      <c r="PM257" s="109"/>
      <c r="PN257" s="109"/>
      <c r="PO257" s="109"/>
      <c r="PP257" s="109"/>
      <c r="PQ257" s="109"/>
      <c r="PR257" s="109"/>
      <c r="PS257" s="109"/>
      <c r="PT257" s="109"/>
      <c r="PU257" s="109"/>
      <c r="PV257" s="109"/>
      <c r="PW257" s="109"/>
      <c r="PX257" s="109"/>
      <c r="PY257" s="109"/>
      <c r="PZ257" s="109"/>
      <c r="QA257" s="109"/>
      <c r="QB257" s="109"/>
      <c r="QC257" s="109"/>
      <c r="QD257" s="109"/>
      <c r="QE257" s="109"/>
      <c r="QF257" s="109"/>
      <c r="QG257" s="109"/>
      <c r="QH257" s="109"/>
      <c r="QI257" s="109"/>
      <c r="QJ257" s="109"/>
      <c r="QK257" s="23">
        <f t="shared" si="4"/>
        <v>9.9</v>
      </c>
      <c r="QL257" s="125"/>
      <c r="QM257" s="148"/>
      <c r="QN257" s="125"/>
      <c r="QO257" s="125"/>
      <c r="QP257" s="125">
        <v>1815.99</v>
      </c>
      <c r="QQ257" s="125"/>
      <c r="QR257" s="125"/>
      <c r="QS257" s="130"/>
    </row>
    <row r="258" spans="1:461" s="5" customFormat="1" ht="12.75" customHeight="1" x14ac:dyDescent="0.2">
      <c r="A258" s="52">
        <v>44687</v>
      </c>
      <c r="B258" s="98" t="s">
        <v>172</v>
      </c>
      <c r="C258" s="107"/>
      <c r="D258" s="107"/>
      <c r="E258" s="108"/>
      <c r="F258" s="108"/>
      <c r="G258" s="108"/>
      <c r="H258" s="108"/>
      <c r="I258" s="108"/>
      <c r="J258" s="108"/>
      <c r="K258" s="108"/>
      <c r="L258" s="108"/>
      <c r="M258" s="108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109"/>
      <c r="BE258" s="109"/>
      <c r="BF258" s="109"/>
      <c r="BG258" s="109"/>
      <c r="BH258" s="109"/>
      <c r="BI258" s="109"/>
      <c r="BJ258" s="109"/>
      <c r="BK258" s="109"/>
      <c r="BL258" s="109"/>
      <c r="BM258" s="109"/>
      <c r="BN258" s="109"/>
      <c r="BO258" s="109"/>
      <c r="BP258" s="109"/>
      <c r="BQ258" s="109"/>
      <c r="BR258" s="109"/>
      <c r="BS258" s="109"/>
      <c r="BT258" s="109"/>
      <c r="BU258" s="109"/>
      <c r="BV258" s="109"/>
      <c r="BW258" s="109"/>
      <c r="BX258" s="109"/>
      <c r="BY258" s="109"/>
      <c r="BZ258" s="109"/>
      <c r="CA258" s="109"/>
      <c r="CB258" s="109"/>
      <c r="CC258" s="109"/>
      <c r="CD258" s="109"/>
      <c r="CE258" s="109"/>
      <c r="CF258" s="109"/>
      <c r="CG258" s="109"/>
      <c r="CH258" s="109"/>
      <c r="CI258" s="109"/>
      <c r="CJ258" s="109"/>
      <c r="CK258" s="109"/>
      <c r="CL258" s="109"/>
      <c r="CM258" s="109"/>
      <c r="CN258" s="109"/>
      <c r="CO258" s="109"/>
      <c r="CP258" s="109"/>
      <c r="CQ258" s="109"/>
      <c r="CR258" s="109"/>
      <c r="CS258" s="109"/>
      <c r="CT258" s="109"/>
      <c r="CU258" s="109"/>
      <c r="CV258" s="109"/>
      <c r="CW258" s="109"/>
      <c r="CX258" s="109"/>
      <c r="CY258" s="109"/>
      <c r="CZ258" s="109"/>
      <c r="DA258" s="109"/>
      <c r="DB258" s="109"/>
      <c r="DC258" s="109"/>
      <c r="DD258" s="109"/>
      <c r="DE258" s="109"/>
      <c r="DF258" s="109"/>
      <c r="DG258" s="109"/>
      <c r="DH258" s="109"/>
      <c r="DI258" s="109"/>
      <c r="DJ258" s="109"/>
      <c r="DK258" s="109"/>
      <c r="DL258" s="109"/>
      <c r="DM258" s="109"/>
      <c r="DN258" s="109"/>
      <c r="DO258" s="109"/>
      <c r="DP258" s="109"/>
      <c r="DQ258" s="109"/>
      <c r="DR258" s="109"/>
      <c r="DS258" s="109"/>
      <c r="DT258" s="109"/>
      <c r="DU258" s="109"/>
      <c r="DV258" s="109"/>
      <c r="DW258" s="109"/>
      <c r="DX258" s="109"/>
      <c r="DY258" s="109"/>
      <c r="DZ258" s="109"/>
      <c r="EA258" s="109"/>
      <c r="EB258" s="109"/>
      <c r="EC258" s="109"/>
      <c r="ED258" s="109"/>
      <c r="EE258" s="109"/>
      <c r="EF258" s="109"/>
      <c r="EG258" s="109"/>
      <c r="EH258" s="109"/>
      <c r="EI258" s="109"/>
      <c r="EJ258" s="109"/>
      <c r="EK258" s="109"/>
      <c r="EL258" s="109"/>
      <c r="EM258" s="109"/>
      <c r="EN258" s="109"/>
      <c r="EO258" s="109"/>
      <c r="EP258" s="109"/>
      <c r="EQ258" s="109"/>
      <c r="ER258" s="109"/>
      <c r="ES258" s="109"/>
      <c r="ET258" s="109"/>
      <c r="EU258" s="109"/>
      <c r="EV258" s="109"/>
      <c r="EW258" s="109"/>
      <c r="EX258" s="109"/>
      <c r="EY258" s="109"/>
      <c r="EZ258" s="109"/>
      <c r="FA258" s="109"/>
      <c r="FB258" s="109"/>
      <c r="FC258" s="109"/>
      <c r="FD258" s="109"/>
      <c r="FE258" s="109"/>
      <c r="FF258" s="109"/>
      <c r="FG258" s="109"/>
      <c r="FH258" s="109"/>
      <c r="FI258" s="109"/>
      <c r="FJ258" s="109"/>
      <c r="FK258" s="109"/>
      <c r="FL258" s="109"/>
      <c r="FM258" s="109"/>
      <c r="FN258" s="109"/>
      <c r="FO258" s="109"/>
      <c r="FP258" s="109"/>
      <c r="FQ258" s="109"/>
      <c r="FR258" s="109"/>
      <c r="FS258" s="109"/>
      <c r="FT258" s="109"/>
      <c r="FU258" s="109"/>
      <c r="FV258" s="109"/>
      <c r="FW258" s="109"/>
      <c r="FX258" s="109"/>
      <c r="FY258" s="109"/>
      <c r="FZ258" s="109"/>
      <c r="GA258" s="109"/>
      <c r="GB258" s="109"/>
      <c r="GC258" s="109"/>
      <c r="GD258" s="109"/>
      <c r="GE258" s="109"/>
      <c r="GF258" s="109"/>
      <c r="GG258" s="109"/>
      <c r="GH258" s="109"/>
      <c r="GI258" s="109"/>
      <c r="GJ258" s="109"/>
      <c r="GK258" s="109"/>
      <c r="GL258" s="109"/>
      <c r="GM258" s="109"/>
      <c r="GN258" s="109"/>
      <c r="GO258" s="109"/>
      <c r="GP258" s="109"/>
      <c r="GQ258" s="109"/>
      <c r="GR258" s="109"/>
      <c r="GS258" s="109"/>
      <c r="GT258" s="109"/>
      <c r="GU258" s="109"/>
      <c r="GV258" s="109"/>
      <c r="GW258" s="109"/>
      <c r="GX258" s="109"/>
      <c r="GY258" s="109"/>
      <c r="GZ258" s="109"/>
      <c r="HA258" s="109"/>
      <c r="HB258" s="109"/>
      <c r="HC258" s="109"/>
      <c r="HD258" s="109"/>
      <c r="HE258" s="109"/>
      <c r="HF258" s="109"/>
      <c r="HG258" s="109"/>
      <c r="HH258" s="109"/>
      <c r="HI258" s="109"/>
      <c r="HJ258" s="109"/>
      <c r="HK258" s="109"/>
      <c r="HL258" s="109"/>
      <c r="HM258" s="109"/>
      <c r="HN258" s="109"/>
      <c r="HO258" s="109"/>
      <c r="HP258" s="109"/>
      <c r="HQ258" s="109"/>
      <c r="HR258" s="109"/>
      <c r="HS258" s="109"/>
      <c r="HT258" s="109"/>
      <c r="HU258" s="109"/>
      <c r="HV258" s="109"/>
      <c r="HW258" s="109"/>
      <c r="HX258" s="109"/>
      <c r="HY258" s="109"/>
      <c r="HZ258" s="109"/>
      <c r="IA258" s="109"/>
      <c r="IB258" s="109"/>
      <c r="IC258" s="109"/>
      <c r="ID258" s="109"/>
      <c r="IE258" s="109"/>
      <c r="IF258" s="109">
        <v>9</v>
      </c>
      <c r="IG258" s="109"/>
      <c r="IH258" s="109"/>
      <c r="II258" s="109"/>
      <c r="IJ258" s="109"/>
      <c r="IK258" s="109"/>
      <c r="IL258" s="109"/>
      <c r="IM258" s="109"/>
      <c r="IN258" s="109"/>
      <c r="IO258" s="109"/>
      <c r="IP258" s="109"/>
      <c r="IQ258" s="109"/>
      <c r="IR258" s="109"/>
      <c r="IS258" s="109"/>
      <c r="IT258" s="109"/>
      <c r="IU258" s="109"/>
      <c r="IV258" s="109"/>
      <c r="IW258" s="109"/>
      <c r="IX258" s="109"/>
      <c r="IY258" s="109"/>
      <c r="IZ258" s="109"/>
      <c r="JA258" s="109"/>
      <c r="JB258" s="109"/>
      <c r="JC258" s="109"/>
      <c r="JD258" s="109"/>
      <c r="JE258" s="109"/>
      <c r="JF258" s="109"/>
      <c r="JG258" s="109"/>
      <c r="JH258" s="109"/>
      <c r="JI258" s="109"/>
      <c r="JJ258" s="109"/>
      <c r="JK258" s="109"/>
      <c r="JL258" s="109"/>
      <c r="JM258" s="109"/>
      <c r="JN258" s="109"/>
      <c r="JO258" s="109"/>
      <c r="JP258" s="109"/>
      <c r="JQ258" s="109"/>
      <c r="JR258" s="109"/>
      <c r="JS258" s="109"/>
      <c r="JT258" s="109"/>
      <c r="JU258" s="109"/>
      <c r="JV258" s="109"/>
      <c r="JW258" s="109"/>
      <c r="JX258" s="109"/>
      <c r="JY258" s="109"/>
      <c r="JZ258" s="109"/>
      <c r="KA258" s="109"/>
      <c r="KB258" s="109"/>
      <c r="KC258" s="109"/>
      <c r="KD258" s="109"/>
      <c r="KE258" s="109"/>
      <c r="KF258" s="109"/>
      <c r="KG258" s="109"/>
      <c r="KH258" s="109"/>
      <c r="KI258" s="109"/>
      <c r="KJ258" s="109"/>
      <c r="KK258" s="109"/>
      <c r="KL258" s="109"/>
      <c r="KM258" s="109"/>
      <c r="KN258" s="109"/>
      <c r="KO258" s="109"/>
      <c r="KP258" s="109"/>
      <c r="KQ258" s="109"/>
      <c r="KR258" s="109"/>
      <c r="KS258" s="109"/>
      <c r="KT258" s="109"/>
      <c r="KU258" s="109"/>
      <c r="KV258" s="109"/>
      <c r="KW258" s="109"/>
      <c r="KX258" s="109"/>
      <c r="KY258" s="109"/>
      <c r="KZ258" s="109"/>
      <c r="LA258" s="109"/>
      <c r="LB258" s="109"/>
      <c r="LC258" s="109"/>
      <c r="LD258" s="109"/>
      <c r="LE258" s="109"/>
      <c r="LF258" s="109"/>
      <c r="LG258" s="109"/>
      <c r="LH258" s="109"/>
      <c r="LI258" s="109"/>
      <c r="LJ258" s="109"/>
      <c r="LK258" s="109"/>
      <c r="LL258" s="109"/>
      <c r="LM258" s="109"/>
      <c r="LN258" s="109"/>
      <c r="LO258" s="109"/>
      <c r="LP258" s="109"/>
      <c r="LQ258" s="109"/>
      <c r="LR258" s="109"/>
      <c r="LS258" s="109"/>
      <c r="LT258" s="109"/>
      <c r="LU258" s="109"/>
      <c r="LV258" s="109"/>
      <c r="LW258" s="109"/>
      <c r="LX258" s="109"/>
      <c r="LY258" s="109"/>
      <c r="LZ258" s="109"/>
      <c r="MA258" s="109"/>
      <c r="MB258" s="109"/>
      <c r="MC258" s="109"/>
      <c r="MD258" s="109"/>
      <c r="ME258" s="109"/>
      <c r="MF258" s="109"/>
      <c r="MG258" s="109"/>
      <c r="MH258" s="109"/>
      <c r="MI258" s="109"/>
      <c r="MJ258" s="109"/>
      <c r="MK258" s="109"/>
      <c r="ML258" s="109"/>
      <c r="MM258" s="109"/>
      <c r="MN258" s="109"/>
      <c r="MO258" s="109"/>
      <c r="MP258" s="109"/>
      <c r="MQ258" s="109"/>
      <c r="MR258" s="109"/>
      <c r="MS258" s="109"/>
      <c r="MT258" s="109"/>
      <c r="MU258" s="109"/>
      <c r="MV258" s="109"/>
      <c r="MW258" s="109"/>
      <c r="MX258" s="109"/>
      <c r="MY258" s="109"/>
      <c r="MZ258" s="109"/>
      <c r="NA258" s="109"/>
      <c r="NB258" s="109"/>
      <c r="NC258" s="109"/>
      <c r="ND258" s="109"/>
      <c r="NE258" s="109"/>
      <c r="NF258" s="109"/>
      <c r="NG258" s="109"/>
      <c r="NH258" s="109"/>
      <c r="NI258" s="109"/>
      <c r="NJ258" s="109"/>
      <c r="NK258" s="109"/>
      <c r="NL258" s="109"/>
      <c r="NM258" s="109"/>
      <c r="NN258" s="109"/>
      <c r="NO258" s="109"/>
      <c r="NP258" s="109"/>
      <c r="NQ258" s="109"/>
      <c r="NR258" s="109"/>
      <c r="NS258" s="109"/>
      <c r="NT258" s="109"/>
      <c r="NU258" s="109"/>
      <c r="NV258" s="109"/>
      <c r="NW258" s="109"/>
      <c r="NX258" s="109"/>
      <c r="NY258" s="109"/>
      <c r="NZ258" s="109"/>
      <c r="OA258" s="109"/>
      <c r="OB258" s="109"/>
      <c r="OC258" s="109"/>
      <c r="OD258" s="109"/>
      <c r="OE258" s="109"/>
      <c r="OF258" s="109"/>
      <c r="OG258" s="109"/>
      <c r="OH258" s="109"/>
      <c r="OI258" s="109"/>
      <c r="OJ258" s="109"/>
      <c r="OK258" s="109"/>
      <c r="OL258" s="109"/>
      <c r="OM258" s="109"/>
      <c r="ON258" s="109"/>
      <c r="OO258" s="109"/>
      <c r="OP258" s="109"/>
      <c r="OQ258" s="109"/>
      <c r="OR258" s="109"/>
      <c r="OS258" s="109"/>
      <c r="OT258" s="109"/>
      <c r="OU258" s="109"/>
      <c r="OV258" s="109"/>
      <c r="OW258" s="109"/>
      <c r="OX258" s="109"/>
      <c r="OY258" s="109"/>
      <c r="OZ258" s="109"/>
      <c r="PA258" s="109"/>
      <c r="PB258" s="109"/>
      <c r="PC258" s="109"/>
      <c r="PD258" s="109"/>
      <c r="PE258" s="109"/>
      <c r="PF258" s="109"/>
      <c r="PG258" s="109"/>
      <c r="PH258" s="109"/>
      <c r="PI258" s="109"/>
      <c r="PJ258" s="109"/>
      <c r="PK258" s="109"/>
      <c r="PL258" s="109"/>
      <c r="PM258" s="109"/>
      <c r="PN258" s="109"/>
      <c r="PO258" s="109"/>
      <c r="PP258" s="109"/>
      <c r="PQ258" s="109"/>
      <c r="PR258" s="109"/>
      <c r="PS258" s="109"/>
      <c r="PT258" s="109"/>
      <c r="PU258" s="109"/>
      <c r="PV258" s="109"/>
      <c r="PW258" s="109"/>
      <c r="PX258" s="109"/>
      <c r="PY258" s="109"/>
      <c r="PZ258" s="109"/>
      <c r="QA258" s="109"/>
      <c r="QB258" s="109"/>
      <c r="QC258" s="109"/>
      <c r="QD258" s="109"/>
      <c r="QE258" s="109"/>
      <c r="QF258" s="109"/>
      <c r="QG258" s="109"/>
      <c r="QH258" s="109"/>
      <c r="QI258" s="109"/>
      <c r="QJ258" s="109"/>
      <c r="QK258" s="23">
        <f t="shared" si="4"/>
        <v>9</v>
      </c>
      <c r="QL258" s="125"/>
      <c r="QM258" s="148"/>
      <c r="QN258" s="125"/>
      <c r="QO258" s="125"/>
      <c r="QP258" s="125">
        <v>93.06</v>
      </c>
      <c r="QQ258" s="125">
        <f>200+46.06</f>
        <v>246.06</v>
      </c>
      <c r="QR258" s="125"/>
      <c r="QS258" s="130"/>
    </row>
    <row r="259" spans="1:461" s="5" customFormat="1" ht="12.75" customHeight="1" x14ac:dyDescent="0.2">
      <c r="A259" s="52">
        <v>44687</v>
      </c>
      <c r="B259" s="98" t="s">
        <v>172</v>
      </c>
      <c r="C259" s="107"/>
      <c r="D259" s="107"/>
      <c r="E259" s="108"/>
      <c r="F259" s="108"/>
      <c r="G259" s="108"/>
      <c r="H259" s="108"/>
      <c r="I259" s="108"/>
      <c r="J259" s="108"/>
      <c r="K259" s="108"/>
      <c r="L259" s="108"/>
      <c r="M259" s="108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 s="109"/>
      <c r="BG259" s="109"/>
      <c r="BH259" s="109"/>
      <c r="BI259" s="109"/>
      <c r="BJ259" s="109"/>
      <c r="BK259" s="109"/>
      <c r="BL259" s="109"/>
      <c r="BM259" s="109"/>
      <c r="BN259" s="109"/>
      <c r="BO259" s="109"/>
      <c r="BP259" s="109"/>
      <c r="BQ259" s="109"/>
      <c r="BR259" s="109"/>
      <c r="BS259" s="109"/>
      <c r="BT259" s="109"/>
      <c r="BU259" s="109"/>
      <c r="BV259" s="109"/>
      <c r="BW259" s="109"/>
      <c r="BX259" s="109"/>
      <c r="BY259" s="109"/>
      <c r="BZ259" s="109"/>
      <c r="CA259" s="109"/>
      <c r="CB259" s="109"/>
      <c r="CC259" s="109"/>
      <c r="CD259" s="109"/>
      <c r="CE259" s="109"/>
      <c r="CF259" s="109"/>
      <c r="CG259" s="109"/>
      <c r="CH259" s="109"/>
      <c r="CI259" s="109"/>
      <c r="CJ259" s="109"/>
      <c r="CK259" s="109"/>
      <c r="CL259" s="109"/>
      <c r="CM259" s="109"/>
      <c r="CN259" s="109"/>
      <c r="CO259" s="109"/>
      <c r="CP259" s="109"/>
      <c r="CQ259" s="109"/>
      <c r="CR259" s="109"/>
      <c r="CS259" s="109"/>
      <c r="CT259" s="109"/>
      <c r="CU259" s="109"/>
      <c r="CV259" s="109"/>
      <c r="CW259" s="109"/>
      <c r="CX259" s="109"/>
      <c r="CY259" s="109"/>
      <c r="CZ259" s="109"/>
      <c r="DA259" s="109"/>
      <c r="DB259" s="109"/>
      <c r="DC259" s="109"/>
      <c r="DD259" s="109"/>
      <c r="DE259" s="109"/>
      <c r="DF259" s="109"/>
      <c r="DG259" s="109"/>
      <c r="DH259" s="109"/>
      <c r="DI259" s="109"/>
      <c r="DJ259" s="109"/>
      <c r="DK259" s="109"/>
      <c r="DL259" s="109"/>
      <c r="DM259" s="109"/>
      <c r="DN259" s="109"/>
      <c r="DO259" s="109"/>
      <c r="DP259" s="109"/>
      <c r="DQ259" s="109"/>
      <c r="DR259" s="109"/>
      <c r="DS259" s="109"/>
      <c r="DT259" s="109"/>
      <c r="DU259" s="109"/>
      <c r="DV259" s="109"/>
      <c r="DW259" s="109"/>
      <c r="DX259" s="109"/>
      <c r="DY259" s="109"/>
      <c r="DZ259" s="109"/>
      <c r="EA259" s="109"/>
      <c r="EB259" s="109"/>
      <c r="EC259" s="109"/>
      <c r="ED259" s="109"/>
      <c r="EE259" s="109"/>
      <c r="EF259" s="109"/>
      <c r="EG259" s="109"/>
      <c r="EH259" s="109"/>
      <c r="EI259" s="109"/>
      <c r="EJ259" s="109"/>
      <c r="EK259" s="109"/>
      <c r="EL259" s="109"/>
      <c r="EM259" s="109"/>
      <c r="EN259" s="109"/>
      <c r="EO259" s="109"/>
      <c r="EP259" s="109"/>
      <c r="EQ259" s="109"/>
      <c r="ER259" s="109"/>
      <c r="ES259" s="109"/>
      <c r="ET259" s="109"/>
      <c r="EU259" s="109"/>
      <c r="EV259" s="109"/>
      <c r="EW259" s="109"/>
      <c r="EX259" s="109"/>
      <c r="EY259" s="109"/>
      <c r="EZ259" s="109"/>
      <c r="FA259" s="109"/>
      <c r="FB259" s="109"/>
      <c r="FC259" s="109"/>
      <c r="FD259" s="109"/>
      <c r="FE259" s="109"/>
      <c r="FF259" s="109"/>
      <c r="FG259" s="109"/>
      <c r="FH259" s="109"/>
      <c r="FI259" s="109"/>
      <c r="FJ259" s="109"/>
      <c r="FK259" s="109"/>
      <c r="FL259" s="109"/>
      <c r="FM259" s="109"/>
      <c r="FN259" s="109"/>
      <c r="FO259" s="109"/>
      <c r="FP259" s="109"/>
      <c r="FQ259" s="109"/>
      <c r="FR259" s="109"/>
      <c r="FS259" s="109"/>
      <c r="FT259" s="109"/>
      <c r="FU259" s="109"/>
      <c r="FV259" s="109"/>
      <c r="FW259" s="109"/>
      <c r="FX259" s="109"/>
      <c r="FY259" s="109"/>
      <c r="FZ259" s="109"/>
      <c r="GA259" s="109"/>
      <c r="GB259" s="109"/>
      <c r="GC259" s="109"/>
      <c r="GD259" s="109"/>
      <c r="GE259" s="109"/>
      <c r="GF259" s="109"/>
      <c r="GG259" s="109"/>
      <c r="GH259" s="109"/>
      <c r="GI259" s="109"/>
      <c r="GJ259" s="109"/>
      <c r="GK259" s="109"/>
      <c r="GL259" s="109"/>
      <c r="GM259" s="109"/>
      <c r="GN259" s="109"/>
      <c r="GO259" s="109"/>
      <c r="GP259" s="109"/>
      <c r="GQ259" s="109"/>
      <c r="GR259" s="109"/>
      <c r="GS259" s="109"/>
      <c r="GT259" s="109"/>
      <c r="GU259" s="109"/>
      <c r="GV259" s="109"/>
      <c r="GW259" s="109"/>
      <c r="GX259" s="109"/>
      <c r="GY259" s="109"/>
      <c r="GZ259" s="109"/>
      <c r="HA259" s="109"/>
      <c r="HB259" s="109"/>
      <c r="HC259" s="109"/>
      <c r="HD259" s="109"/>
      <c r="HE259" s="109"/>
      <c r="HF259" s="109"/>
      <c r="HG259" s="109"/>
      <c r="HH259" s="109"/>
      <c r="HI259" s="109"/>
      <c r="HJ259" s="109"/>
      <c r="HK259" s="109"/>
      <c r="HL259" s="109"/>
      <c r="HM259" s="109"/>
      <c r="HN259" s="109"/>
      <c r="HO259" s="109"/>
      <c r="HP259" s="109"/>
      <c r="HQ259" s="109"/>
      <c r="HR259" s="109"/>
      <c r="HS259" s="109"/>
      <c r="HT259" s="109"/>
      <c r="HU259" s="109"/>
      <c r="HV259" s="109"/>
      <c r="HW259" s="109"/>
      <c r="HX259" s="109"/>
      <c r="HY259" s="109"/>
      <c r="HZ259" s="109"/>
      <c r="IA259" s="109"/>
      <c r="IB259" s="109"/>
      <c r="IC259" s="109"/>
      <c r="ID259" s="109"/>
      <c r="IE259" s="109"/>
      <c r="IF259" s="109"/>
      <c r="IG259" s="109"/>
      <c r="IH259" s="109"/>
      <c r="II259" s="109"/>
      <c r="IJ259" s="109"/>
      <c r="IK259" s="109"/>
      <c r="IL259" s="109"/>
      <c r="IM259" s="109"/>
      <c r="IN259" s="109"/>
      <c r="IO259" s="109"/>
      <c r="IP259" s="109"/>
      <c r="IQ259" s="109">
        <v>33</v>
      </c>
      <c r="IR259" s="109"/>
      <c r="IS259" s="109"/>
      <c r="IT259" s="109"/>
      <c r="IU259" s="109"/>
      <c r="IV259" s="109"/>
      <c r="IW259" s="109"/>
      <c r="IX259" s="109"/>
      <c r="IY259" s="109"/>
      <c r="IZ259" s="109"/>
      <c r="JA259" s="109"/>
      <c r="JB259" s="109"/>
      <c r="JC259" s="109"/>
      <c r="JD259" s="109"/>
      <c r="JE259" s="109"/>
      <c r="JF259" s="109"/>
      <c r="JG259" s="109"/>
      <c r="JH259" s="109"/>
      <c r="JI259" s="109"/>
      <c r="JJ259" s="109"/>
      <c r="JK259" s="109"/>
      <c r="JL259" s="109"/>
      <c r="JM259" s="109"/>
      <c r="JN259" s="109"/>
      <c r="JO259" s="109"/>
      <c r="JP259" s="109"/>
      <c r="JQ259" s="109"/>
      <c r="JR259" s="109"/>
      <c r="JS259" s="109"/>
      <c r="JT259" s="109"/>
      <c r="JU259" s="109"/>
      <c r="JV259" s="109"/>
      <c r="JW259" s="109"/>
      <c r="JX259" s="109"/>
      <c r="JY259" s="109"/>
      <c r="JZ259" s="109"/>
      <c r="KA259" s="109"/>
      <c r="KB259" s="109"/>
      <c r="KC259" s="109"/>
      <c r="KD259" s="109"/>
      <c r="KE259" s="109"/>
      <c r="KF259" s="109"/>
      <c r="KG259" s="109"/>
      <c r="KH259" s="109"/>
      <c r="KI259" s="109"/>
      <c r="KJ259" s="109"/>
      <c r="KK259" s="109"/>
      <c r="KL259" s="109"/>
      <c r="KM259" s="109"/>
      <c r="KN259" s="109"/>
      <c r="KO259" s="109"/>
      <c r="KP259" s="109"/>
      <c r="KQ259" s="109"/>
      <c r="KR259" s="109"/>
      <c r="KS259" s="109"/>
      <c r="KT259" s="109"/>
      <c r="KU259" s="109"/>
      <c r="KV259" s="109"/>
      <c r="KW259" s="109"/>
      <c r="KX259" s="109"/>
      <c r="KY259" s="109"/>
      <c r="KZ259" s="109"/>
      <c r="LA259" s="109"/>
      <c r="LB259" s="109"/>
      <c r="LC259" s="109"/>
      <c r="LD259" s="109"/>
      <c r="LE259" s="109"/>
      <c r="LF259" s="109"/>
      <c r="LG259" s="109"/>
      <c r="LH259" s="109"/>
      <c r="LI259" s="109"/>
      <c r="LJ259" s="109"/>
      <c r="LK259" s="109"/>
      <c r="LL259" s="109"/>
      <c r="LM259" s="109"/>
      <c r="LN259" s="109"/>
      <c r="LO259" s="109"/>
      <c r="LP259" s="109"/>
      <c r="LQ259" s="109"/>
      <c r="LR259" s="109"/>
      <c r="LS259" s="109"/>
      <c r="LT259" s="109"/>
      <c r="LU259" s="109"/>
      <c r="LV259" s="109"/>
      <c r="LW259" s="109"/>
      <c r="LX259" s="109"/>
      <c r="LY259" s="109"/>
      <c r="LZ259" s="109"/>
      <c r="MA259" s="109"/>
      <c r="MB259" s="109"/>
      <c r="MC259" s="109"/>
      <c r="MD259" s="109"/>
      <c r="ME259" s="109"/>
      <c r="MF259" s="109"/>
      <c r="MG259" s="109"/>
      <c r="MH259" s="109"/>
      <c r="MI259" s="109"/>
      <c r="MJ259" s="109"/>
      <c r="MK259" s="109"/>
      <c r="ML259" s="109"/>
      <c r="MM259" s="109"/>
      <c r="MN259" s="109"/>
      <c r="MO259" s="109"/>
      <c r="MP259" s="109"/>
      <c r="MQ259" s="109"/>
      <c r="MR259" s="109"/>
      <c r="MS259" s="109"/>
      <c r="MT259" s="109"/>
      <c r="MU259" s="109"/>
      <c r="MV259" s="109"/>
      <c r="MW259" s="109"/>
      <c r="MX259" s="109"/>
      <c r="MY259" s="109"/>
      <c r="MZ259" s="109"/>
      <c r="NA259" s="109"/>
      <c r="NB259" s="109"/>
      <c r="NC259" s="109"/>
      <c r="ND259" s="109"/>
      <c r="NE259" s="109"/>
      <c r="NF259" s="109"/>
      <c r="NG259" s="109"/>
      <c r="NH259" s="109"/>
      <c r="NI259" s="109"/>
      <c r="NJ259" s="109"/>
      <c r="NK259" s="109"/>
      <c r="NL259" s="109"/>
      <c r="NM259" s="109"/>
      <c r="NN259" s="109"/>
      <c r="NO259" s="109"/>
      <c r="NP259" s="109"/>
      <c r="NQ259" s="109"/>
      <c r="NR259" s="109"/>
      <c r="NS259" s="109"/>
      <c r="NT259" s="109"/>
      <c r="NU259" s="109"/>
      <c r="NV259" s="109"/>
      <c r="NW259" s="109"/>
      <c r="NX259" s="109"/>
      <c r="NY259" s="109"/>
      <c r="NZ259" s="109"/>
      <c r="OA259" s="109"/>
      <c r="OB259" s="109"/>
      <c r="OC259" s="109"/>
      <c r="OD259" s="109"/>
      <c r="OE259" s="109"/>
      <c r="OF259" s="109"/>
      <c r="OG259" s="109"/>
      <c r="OH259" s="109"/>
      <c r="OI259" s="109"/>
      <c r="OJ259" s="109"/>
      <c r="OK259" s="109"/>
      <c r="OL259" s="109"/>
      <c r="OM259" s="109"/>
      <c r="ON259" s="109"/>
      <c r="OO259" s="109"/>
      <c r="OP259" s="109"/>
      <c r="OQ259" s="109"/>
      <c r="OR259" s="109"/>
      <c r="OS259" s="109"/>
      <c r="OT259" s="109"/>
      <c r="OU259" s="109"/>
      <c r="OV259" s="109"/>
      <c r="OW259" s="109"/>
      <c r="OX259" s="109"/>
      <c r="OY259" s="109"/>
      <c r="OZ259" s="109"/>
      <c r="PA259" s="109"/>
      <c r="PB259" s="109"/>
      <c r="PC259" s="109"/>
      <c r="PD259" s="109"/>
      <c r="PE259" s="109"/>
      <c r="PF259" s="109"/>
      <c r="PG259" s="109"/>
      <c r="PH259" s="109"/>
      <c r="PI259" s="109"/>
      <c r="PJ259" s="109"/>
      <c r="PK259" s="109"/>
      <c r="PL259" s="109"/>
      <c r="PM259" s="109"/>
      <c r="PN259" s="109"/>
      <c r="PO259" s="109"/>
      <c r="PP259" s="109"/>
      <c r="PQ259" s="109"/>
      <c r="PR259" s="109"/>
      <c r="PS259" s="109"/>
      <c r="PT259" s="109"/>
      <c r="PU259" s="109"/>
      <c r="PV259" s="109"/>
      <c r="PW259" s="109"/>
      <c r="PX259" s="109"/>
      <c r="PY259" s="109"/>
      <c r="PZ259" s="109"/>
      <c r="QA259" s="109"/>
      <c r="QB259" s="109"/>
      <c r="QC259" s="109"/>
      <c r="QD259" s="109"/>
      <c r="QE259" s="109"/>
      <c r="QF259" s="109"/>
      <c r="QG259" s="109"/>
      <c r="QH259" s="109"/>
      <c r="QI259" s="109"/>
      <c r="QJ259" s="109"/>
      <c r="QK259" s="23">
        <f t="shared" si="4"/>
        <v>33</v>
      </c>
      <c r="QL259" s="125"/>
      <c r="QM259" s="148"/>
      <c r="QN259" s="125"/>
      <c r="QO259" s="125"/>
      <c r="QP259" s="125"/>
      <c r="QQ259" s="125">
        <v>453.94</v>
      </c>
      <c r="QR259" s="125">
        <f>678.24+148.91</f>
        <v>827.15</v>
      </c>
      <c r="QS259" s="130"/>
    </row>
    <row r="260" spans="1:461" s="5" customFormat="1" ht="12.75" customHeight="1" x14ac:dyDescent="0.2">
      <c r="A260" s="52">
        <v>44687</v>
      </c>
      <c r="B260" s="90" t="s">
        <v>338</v>
      </c>
      <c r="C260" s="107"/>
      <c r="D260" s="107"/>
      <c r="E260" s="108"/>
      <c r="F260" s="108"/>
      <c r="G260" s="108"/>
      <c r="H260" s="108"/>
      <c r="I260" s="108"/>
      <c r="J260" s="108"/>
      <c r="K260" s="108"/>
      <c r="L260" s="108"/>
      <c r="M260" s="108"/>
      <c r="N260" s="109"/>
      <c r="O260" s="109"/>
      <c r="P260" s="109"/>
      <c r="Q260" s="109"/>
      <c r="R260" s="109"/>
      <c r="S260" s="109"/>
      <c r="T260" s="109">
        <v>2.4</v>
      </c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109"/>
      <c r="BE260" s="109"/>
      <c r="BF260" s="109"/>
      <c r="BG260" s="109"/>
      <c r="BH260" s="109"/>
      <c r="BI260" s="109"/>
      <c r="BJ260" s="109"/>
      <c r="BK260" s="109"/>
      <c r="BL260" s="109"/>
      <c r="BM260" s="109"/>
      <c r="BN260" s="109"/>
      <c r="BO260" s="109"/>
      <c r="BP260" s="109"/>
      <c r="BQ260" s="109"/>
      <c r="BR260" s="109"/>
      <c r="BS260" s="109"/>
      <c r="BT260" s="109"/>
      <c r="BU260" s="109"/>
      <c r="BV260" s="109"/>
      <c r="BW260" s="109"/>
      <c r="BX260" s="109"/>
      <c r="BY260" s="109"/>
      <c r="BZ260" s="109"/>
      <c r="CA260" s="109"/>
      <c r="CB260" s="109"/>
      <c r="CC260" s="109"/>
      <c r="CD260" s="109"/>
      <c r="CE260" s="109"/>
      <c r="CF260" s="109"/>
      <c r="CG260" s="109">
        <v>2.7</v>
      </c>
      <c r="CH260" s="109"/>
      <c r="CI260" s="109"/>
      <c r="CJ260" s="109"/>
      <c r="CK260" s="109"/>
      <c r="CL260" s="109"/>
      <c r="CM260" s="109"/>
      <c r="CN260" s="109"/>
      <c r="CO260" s="109"/>
      <c r="CP260" s="109"/>
      <c r="CQ260" s="109"/>
      <c r="CR260" s="109"/>
      <c r="CS260" s="109"/>
      <c r="CT260" s="109"/>
      <c r="CU260" s="109"/>
      <c r="CV260" s="109"/>
      <c r="CW260" s="109"/>
      <c r="CX260" s="109"/>
      <c r="CY260" s="109"/>
      <c r="CZ260" s="109"/>
      <c r="DA260" s="109"/>
      <c r="DB260" s="109"/>
      <c r="DC260" s="109"/>
      <c r="DD260" s="109"/>
      <c r="DE260" s="109"/>
      <c r="DF260" s="109"/>
      <c r="DG260" s="109"/>
      <c r="DH260" s="109"/>
      <c r="DI260" s="109"/>
      <c r="DJ260" s="109"/>
      <c r="DK260" s="109"/>
      <c r="DL260" s="109"/>
      <c r="DM260" s="109"/>
      <c r="DN260" s="109"/>
      <c r="DO260" s="109"/>
      <c r="DP260" s="109"/>
      <c r="DQ260" s="109"/>
      <c r="DR260" s="109"/>
      <c r="DS260" s="109">
        <v>10</v>
      </c>
      <c r="DT260" s="109"/>
      <c r="DU260" s="109"/>
      <c r="DV260" s="109"/>
      <c r="DW260" s="109"/>
      <c r="DX260" s="109"/>
      <c r="DY260" s="109"/>
      <c r="DZ260" s="109"/>
      <c r="EA260" s="109"/>
      <c r="EB260" s="109"/>
      <c r="EC260" s="109"/>
      <c r="ED260" s="109"/>
      <c r="EE260" s="109"/>
      <c r="EF260" s="109"/>
      <c r="EG260" s="109"/>
      <c r="EH260" s="109"/>
      <c r="EI260" s="109"/>
      <c r="EJ260" s="109"/>
      <c r="EK260" s="109"/>
      <c r="EL260" s="109"/>
      <c r="EM260" s="109"/>
      <c r="EN260" s="109"/>
      <c r="EO260" s="109"/>
      <c r="EP260" s="109"/>
      <c r="EQ260" s="109"/>
      <c r="ER260" s="109"/>
      <c r="ES260" s="109"/>
      <c r="ET260" s="109"/>
      <c r="EU260" s="109"/>
      <c r="EV260" s="109"/>
      <c r="EW260" s="109"/>
      <c r="EX260" s="109"/>
      <c r="EY260" s="109"/>
      <c r="EZ260" s="109"/>
      <c r="FA260" s="109"/>
      <c r="FB260" s="109"/>
      <c r="FC260" s="109"/>
      <c r="FD260" s="109"/>
      <c r="FE260" s="109"/>
      <c r="FF260" s="109"/>
      <c r="FG260" s="109"/>
      <c r="FH260" s="109"/>
      <c r="FI260" s="109"/>
      <c r="FJ260" s="109"/>
      <c r="FK260" s="109"/>
      <c r="FL260" s="109"/>
      <c r="FM260" s="109"/>
      <c r="FN260" s="109"/>
      <c r="FO260" s="109"/>
      <c r="FP260" s="109"/>
      <c r="FQ260" s="109"/>
      <c r="FR260" s="109"/>
      <c r="FS260" s="109"/>
      <c r="FT260" s="109"/>
      <c r="FU260" s="109"/>
      <c r="FV260" s="109"/>
      <c r="FW260" s="109"/>
      <c r="FX260" s="109"/>
      <c r="FY260" s="109"/>
      <c r="FZ260" s="109"/>
      <c r="GA260" s="109"/>
      <c r="GB260" s="109"/>
      <c r="GC260" s="109"/>
      <c r="GD260" s="109"/>
      <c r="GE260" s="109">
        <v>40</v>
      </c>
      <c r="GF260" s="109"/>
      <c r="GG260" s="109"/>
      <c r="GH260" s="109"/>
      <c r="GI260" s="109"/>
      <c r="GJ260" s="109"/>
      <c r="GK260" s="109"/>
      <c r="GL260" s="109"/>
      <c r="GM260" s="109"/>
      <c r="GN260" s="109"/>
      <c r="GO260" s="109"/>
      <c r="GP260" s="109"/>
      <c r="GQ260" s="109"/>
      <c r="GR260" s="109"/>
      <c r="GS260" s="109"/>
      <c r="GT260" s="109"/>
      <c r="GU260" s="109"/>
      <c r="GV260" s="109"/>
      <c r="GW260" s="109"/>
      <c r="GX260" s="109"/>
      <c r="GY260" s="109"/>
      <c r="GZ260" s="109"/>
      <c r="HA260" s="109"/>
      <c r="HB260" s="109"/>
      <c r="HC260" s="109"/>
      <c r="HD260" s="109"/>
      <c r="HE260" s="109"/>
      <c r="HF260" s="109"/>
      <c r="HG260" s="109"/>
      <c r="HH260" s="109"/>
      <c r="HI260" s="109"/>
      <c r="HJ260" s="109"/>
      <c r="HK260" s="109"/>
      <c r="HL260" s="109"/>
      <c r="HM260" s="109"/>
      <c r="HN260" s="109"/>
      <c r="HO260" s="109"/>
      <c r="HP260" s="109"/>
      <c r="HQ260" s="109"/>
      <c r="HR260" s="109"/>
      <c r="HS260" s="109"/>
      <c r="HT260" s="109"/>
      <c r="HU260" s="109"/>
      <c r="HV260" s="109"/>
      <c r="HW260" s="109"/>
      <c r="HX260" s="109"/>
      <c r="HY260" s="109"/>
      <c r="HZ260" s="109"/>
      <c r="IA260" s="109"/>
      <c r="IB260" s="109"/>
      <c r="IC260" s="109"/>
      <c r="ID260" s="109"/>
      <c r="IE260" s="109"/>
      <c r="IF260" s="109"/>
      <c r="IG260" s="109"/>
      <c r="IH260" s="109"/>
      <c r="II260" s="109"/>
      <c r="IJ260" s="109"/>
      <c r="IK260" s="109"/>
      <c r="IL260" s="109"/>
      <c r="IM260" s="109"/>
      <c r="IN260" s="109"/>
      <c r="IO260" s="109"/>
      <c r="IP260" s="109"/>
      <c r="IQ260" s="109"/>
      <c r="IR260" s="109"/>
      <c r="IS260" s="109"/>
      <c r="IT260" s="109"/>
      <c r="IU260" s="109"/>
      <c r="IV260" s="109"/>
      <c r="IW260" s="109"/>
      <c r="IX260" s="109"/>
      <c r="IY260" s="109"/>
      <c r="IZ260" s="109"/>
      <c r="JA260" s="109"/>
      <c r="JB260" s="109"/>
      <c r="JC260" s="109"/>
      <c r="JD260" s="109"/>
      <c r="JE260" s="109"/>
      <c r="JF260" s="109"/>
      <c r="JG260" s="109"/>
      <c r="JH260" s="109"/>
      <c r="JI260" s="109"/>
      <c r="JJ260" s="109"/>
      <c r="JK260" s="109"/>
      <c r="JL260" s="109"/>
      <c r="JM260" s="109"/>
      <c r="JN260" s="109"/>
      <c r="JO260" s="109"/>
      <c r="JP260" s="109"/>
      <c r="JQ260" s="109"/>
      <c r="JR260" s="109"/>
      <c r="JS260" s="109"/>
      <c r="JT260" s="109"/>
      <c r="JU260" s="109"/>
      <c r="JV260" s="109"/>
      <c r="JW260" s="109"/>
      <c r="JX260" s="109"/>
      <c r="JY260" s="109"/>
      <c r="JZ260" s="109"/>
      <c r="KA260" s="109"/>
      <c r="KB260" s="109"/>
      <c r="KC260" s="109"/>
      <c r="KD260" s="109"/>
      <c r="KE260" s="109"/>
      <c r="KF260" s="109"/>
      <c r="KG260" s="109"/>
      <c r="KH260" s="109"/>
      <c r="KI260" s="109"/>
      <c r="KJ260" s="109"/>
      <c r="KK260" s="109"/>
      <c r="KL260" s="109"/>
      <c r="KM260" s="109"/>
      <c r="KN260" s="109"/>
      <c r="KO260" s="109"/>
      <c r="KP260" s="109"/>
      <c r="KQ260" s="109"/>
      <c r="KR260" s="109"/>
      <c r="KS260" s="109"/>
      <c r="KT260" s="109"/>
      <c r="KU260" s="109"/>
      <c r="KV260" s="109"/>
      <c r="KW260" s="109"/>
      <c r="KX260" s="109"/>
      <c r="KY260" s="109"/>
      <c r="KZ260" s="109"/>
      <c r="LA260" s="109"/>
      <c r="LB260" s="109"/>
      <c r="LC260" s="109"/>
      <c r="LD260" s="109"/>
      <c r="LE260" s="109"/>
      <c r="LF260" s="109"/>
      <c r="LG260" s="109"/>
      <c r="LH260" s="109"/>
      <c r="LI260" s="109"/>
      <c r="LJ260" s="109"/>
      <c r="LK260" s="109"/>
      <c r="LL260" s="109"/>
      <c r="LM260" s="109"/>
      <c r="LN260" s="109"/>
      <c r="LO260" s="109"/>
      <c r="LP260" s="109"/>
      <c r="LQ260" s="109"/>
      <c r="LR260" s="109"/>
      <c r="LS260" s="109"/>
      <c r="LT260" s="109"/>
      <c r="LU260" s="109"/>
      <c r="LV260" s="109"/>
      <c r="LW260" s="109"/>
      <c r="LX260" s="109"/>
      <c r="LY260" s="109"/>
      <c r="LZ260" s="109"/>
      <c r="MA260" s="109"/>
      <c r="MB260" s="109"/>
      <c r="MC260" s="109"/>
      <c r="MD260" s="109"/>
      <c r="ME260" s="109"/>
      <c r="MF260" s="109"/>
      <c r="MG260" s="109"/>
      <c r="MH260" s="109"/>
      <c r="MI260" s="109"/>
      <c r="MJ260" s="109"/>
      <c r="MK260" s="109"/>
      <c r="ML260" s="109"/>
      <c r="MM260" s="109"/>
      <c r="MN260" s="109"/>
      <c r="MO260" s="109"/>
      <c r="MP260" s="109"/>
      <c r="MQ260" s="109"/>
      <c r="MR260" s="109"/>
      <c r="MS260" s="109"/>
      <c r="MT260" s="109"/>
      <c r="MU260" s="109"/>
      <c r="MV260" s="109"/>
      <c r="MW260" s="109"/>
      <c r="MX260" s="109"/>
      <c r="MY260" s="109"/>
      <c r="MZ260" s="109"/>
      <c r="NA260" s="109"/>
      <c r="NB260" s="109"/>
      <c r="NC260" s="109"/>
      <c r="ND260" s="109"/>
      <c r="NE260" s="109"/>
      <c r="NF260" s="109"/>
      <c r="NG260" s="109"/>
      <c r="NH260" s="109"/>
      <c r="NI260" s="109"/>
      <c r="NJ260" s="109"/>
      <c r="NK260" s="109"/>
      <c r="NL260" s="109"/>
      <c r="NM260" s="109"/>
      <c r="NN260" s="109"/>
      <c r="NO260" s="109"/>
      <c r="NP260" s="109"/>
      <c r="NQ260" s="109"/>
      <c r="NR260" s="109"/>
      <c r="NS260" s="109"/>
      <c r="NT260" s="109"/>
      <c r="NU260" s="109"/>
      <c r="NV260" s="109"/>
      <c r="NW260" s="109"/>
      <c r="NX260" s="109"/>
      <c r="NY260" s="109"/>
      <c r="NZ260" s="109"/>
      <c r="OA260" s="109"/>
      <c r="OB260" s="109"/>
      <c r="OC260" s="109"/>
      <c r="OD260" s="109"/>
      <c r="OE260" s="109"/>
      <c r="OF260" s="109"/>
      <c r="OG260" s="109"/>
      <c r="OH260" s="109"/>
      <c r="OI260" s="109"/>
      <c r="OJ260" s="109"/>
      <c r="OK260" s="109"/>
      <c r="OL260" s="109"/>
      <c r="OM260" s="109"/>
      <c r="ON260" s="109"/>
      <c r="OO260" s="109"/>
      <c r="OP260" s="109"/>
      <c r="OQ260" s="109"/>
      <c r="OR260" s="109"/>
      <c r="OS260" s="109"/>
      <c r="OT260" s="109"/>
      <c r="OU260" s="109"/>
      <c r="OV260" s="109"/>
      <c r="OW260" s="109"/>
      <c r="OX260" s="109"/>
      <c r="OY260" s="109"/>
      <c r="OZ260" s="109"/>
      <c r="PA260" s="109"/>
      <c r="PB260" s="109"/>
      <c r="PC260" s="109"/>
      <c r="PD260" s="109"/>
      <c r="PE260" s="109"/>
      <c r="PF260" s="109"/>
      <c r="PG260" s="109"/>
      <c r="PH260" s="109"/>
      <c r="PI260" s="109"/>
      <c r="PJ260" s="109"/>
      <c r="PK260" s="109"/>
      <c r="PL260" s="109"/>
      <c r="PM260" s="109"/>
      <c r="PN260" s="109"/>
      <c r="PO260" s="109"/>
      <c r="PP260" s="109"/>
      <c r="PQ260" s="109"/>
      <c r="PR260" s="109"/>
      <c r="PS260" s="109"/>
      <c r="PT260" s="109"/>
      <c r="PU260" s="109"/>
      <c r="PV260" s="109"/>
      <c r="PW260" s="109"/>
      <c r="PX260" s="109"/>
      <c r="PY260" s="109"/>
      <c r="PZ260" s="109"/>
      <c r="QA260" s="109"/>
      <c r="QB260" s="109"/>
      <c r="QC260" s="109"/>
      <c r="QD260" s="109"/>
      <c r="QE260" s="109"/>
      <c r="QF260" s="109"/>
      <c r="QG260" s="109"/>
      <c r="QH260" s="109"/>
      <c r="QI260" s="109"/>
      <c r="QJ260" s="109"/>
      <c r="QK260" s="23">
        <f t="shared" si="4"/>
        <v>55.1</v>
      </c>
      <c r="QL260" s="125"/>
      <c r="QM260" s="148"/>
      <c r="QN260" s="125"/>
      <c r="QO260" s="125"/>
      <c r="QP260" s="125"/>
      <c r="QQ260" s="125">
        <f>901.5+3134.5</f>
        <v>4036</v>
      </c>
      <c r="QR260" s="125"/>
      <c r="QS260" s="130"/>
    </row>
    <row r="261" spans="1:461" s="5" customFormat="1" ht="12.75" customHeight="1" x14ac:dyDescent="0.2">
      <c r="A261" s="52">
        <v>44687</v>
      </c>
      <c r="B261" s="98" t="s">
        <v>418</v>
      </c>
      <c r="C261" s="107"/>
      <c r="D261" s="107"/>
      <c r="E261" s="108"/>
      <c r="F261" s="108"/>
      <c r="G261" s="108"/>
      <c r="H261" s="108"/>
      <c r="I261" s="108"/>
      <c r="J261" s="108"/>
      <c r="K261" s="108"/>
      <c r="L261" s="108"/>
      <c r="M261" s="108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109"/>
      <c r="BE261" s="109"/>
      <c r="BF261" s="109"/>
      <c r="BG261" s="109"/>
      <c r="BH261" s="109"/>
      <c r="BI261" s="109"/>
      <c r="BJ261" s="109"/>
      <c r="BK261" s="109"/>
      <c r="BL261" s="109"/>
      <c r="BM261" s="109"/>
      <c r="BN261" s="109"/>
      <c r="BO261" s="109"/>
      <c r="BP261" s="109"/>
      <c r="BQ261" s="109"/>
      <c r="BR261" s="109"/>
      <c r="BS261" s="109"/>
      <c r="BT261" s="109"/>
      <c r="BU261" s="109"/>
      <c r="BV261" s="109"/>
      <c r="BW261" s="109"/>
      <c r="BX261" s="109"/>
      <c r="BY261" s="109"/>
      <c r="BZ261" s="109"/>
      <c r="CA261" s="109"/>
      <c r="CB261" s="109"/>
      <c r="CC261" s="109"/>
      <c r="CD261" s="109"/>
      <c r="CE261" s="109"/>
      <c r="CF261" s="109"/>
      <c r="CG261" s="109"/>
      <c r="CH261" s="109"/>
      <c r="CI261" s="109"/>
      <c r="CJ261" s="109"/>
      <c r="CK261" s="109"/>
      <c r="CL261" s="109"/>
      <c r="CM261" s="109"/>
      <c r="CN261" s="109"/>
      <c r="CO261" s="109"/>
      <c r="CP261" s="109"/>
      <c r="CQ261" s="109"/>
      <c r="CR261" s="109"/>
      <c r="CS261" s="109"/>
      <c r="CT261" s="109"/>
      <c r="CU261" s="109"/>
      <c r="CV261" s="109"/>
      <c r="CW261" s="109"/>
      <c r="CX261" s="109"/>
      <c r="CY261" s="109"/>
      <c r="CZ261" s="109"/>
      <c r="DA261" s="109"/>
      <c r="DB261" s="109"/>
      <c r="DC261" s="109"/>
      <c r="DD261" s="109"/>
      <c r="DE261" s="109"/>
      <c r="DF261" s="109"/>
      <c r="DG261" s="109"/>
      <c r="DH261" s="109"/>
      <c r="DI261" s="109"/>
      <c r="DJ261" s="109"/>
      <c r="DK261" s="109"/>
      <c r="DL261" s="109"/>
      <c r="DM261" s="109"/>
      <c r="DN261" s="109"/>
      <c r="DO261" s="109"/>
      <c r="DP261" s="109"/>
      <c r="DQ261" s="109"/>
      <c r="DR261" s="109"/>
      <c r="DS261" s="109"/>
      <c r="DT261" s="109"/>
      <c r="DU261" s="109"/>
      <c r="DV261" s="109"/>
      <c r="DW261" s="109"/>
      <c r="DX261" s="109"/>
      <c r="DY261" s="109"/>
      <c r="DZ261" s="109"/>
      <c r="EA261" s="109"/>
      <c r="EB261" s="109"/>
      <c r="EC261" s="109"/>
      <c r="ED261" s="109"/>
      <c r="EE261" s="109"/>
      <c r="EF261" s="109"/>
      <c r="EG261" s="109"/>
      <c r="EH261" s="109"/>
      <c r="EI261" s="109"/>
      <c r="EJ261" s="109"/>
      <c r="EK261" s="109"/>
      <c r="EL261" s="109"/>
      <c r="EM261" s="109"/>
      <c r="EN261" s="109"/>
      <c r="EO261" s="109"/>
      <c r="EP261" s="109"/>
      <c r="EQ261" s="109"/>
      <c r="ER261" s="109"/>
      <c r="ES261" s="109"/>
      <c r="ET261" s="109"/>
      <c r="EU261" s="109"/>
      <c r="EV261" s="109"/>
      <c r="EW261" s="109"/>
      <c r="EX261" s="109"/>
      <c r="EY261" s="109"/>
      <c r="EZ261" s="109"/>
      <c r="FA261" s="109"/>
      <c r="FB261" s="109"/>
      <c r="FC261" s="109"/>
      <c r="FD261" s="109"/>
      <c r="FE261" s="109"/>
      <c r="FF261" s="109"/>
      <c r="FG261" s="109"/>
      <c r="FH261" s="109"/>
      <c r="FI261" s="109"/>
      <c r="FJ261" s="109"/>
      <c r="FK261" s="109"/>
      <c r="FL261" s="109"/>
      <c r="FM261" s="109"/>
      <c r="FN261" s="109"/>
      <c r="FO261" s="109"/>
      <c r="FP261" s="109"/>
      <c r="FQ261" s="109"/>
      <c r="FR261" s="109"/>
      <c r="FS261" s="109"/>
      <c r="FT261" s="109"/>
      <c r="FU261" s="109"/>
      <c r="FV261" s="109"/>
      <c r="FW261" s="109"/>
      <c r="FX261" s="109"/>
      <c r="FY261" s="109"/>
      <c r="FZ261" s="109"/>
      <c r="GA261" s="109"/>
      <c r="GB261" s="109"/>
      <c r="GC261" s="109"/>
      <c r="GD261" s="109"/>
      <c r="GE261" s="109"/>
      <c r="GF261" s="109"/>
      <c r="GG261" s="109"/>
      <c r="GH261" s="109"/>
      <c r="GI261" s="109"/>
      <c r="GJ261" s="109"/>
      <c r="GK261" s="109"/>
      <c r="GL261" s="109"/>
      <c r="GM261" s="109"/>
      <c r="GN261" s="109"/>
      <c r="GO261" s="109"/>
      <c r="GP261" s="109"/>
      <c r="GQ261" s="109"/>
      <c r="GR261" s="109"/>
      <c r="GS261" s="109"/>
      <c r="GT261" s="109"/>
      <c r="GU261" s="109"/>
      <c r="GV261" s="109"/>
      <c r="GW261" s="109"/>
      <c r="GX261" s="109"/>
      <c r="GY261" s="109"/>
      <c r="GZ261" s="109"/>
      <c r="HA261" s="109"/>
      <c r="HB261" s="109"/>
      <c r="HC261" s="109"/>
      <c r="HD261" s="109"/>
      <c r="HE261" s="109"/>
      <c r="HF261" s="109"/>
      <c r="HG261" s="109"/>
      <c r="HH261" s="109"/>
      <c r="HI261" s="109"/>
      <c r="HJ261" s="109"/>
      <c r="HK261" s="109"/>
      <c r="HL261" s="109"/>
      <c r="HM261" s="109"/>
      <c r="HN261" s="109"/>
      <c r="HO261" s="109"/>
      <c r="HP261" s="109"/>
      <c r="HQ261" s="109"/>
      <c r="HR261" s="109"/>
      <c r="HS261" s="109"/>
      <c r="HT261" s="109"/>
      <c r="HU261" s="109"/>
      <c r="HV261" s="109"/>
      <c r="HW261" s="109"/>
      <c r="HX261" s="109"/>
      <c r="HY261" s="109"/>
      <c r="HZ261" s="109"/>
      <c r="IA261" s="109"/>
      <c r="IB261" s="109"/>
      <c r="IC261" s="109"/>
      <c r="ID261" s="109"/>
      <c r="IE261" s="109"/>
      <c r="IF261" s="109"/>
      <c r="IG261" s="109"/>
      <c r="IH261" s="109"/>
      <c r="II261" s="109"/>
      <c r="IJ261" s="109"/>
      <c r="IK261" s="109"/>
      <c r="IL261" s="109"/>
      <c r="IM261" s="109"/>
      <c r="IN261" s="109"/>
      <c r="IO261" s="109"/>
      <c r="IP261" s="109"/>
      <c r="IQ261" s="109"/>
      <c r="IR261" s="109"/>
      <c r="IS261" s="109"/>
      <c r="IT261" s="109"/>
      <c r="IU261" s="109"/>
      <c r="IV261" s="109"/>
      <c r="IW261" s="109"/>
      <c r="IX261" s="109"/>
      <c r="IY261" s="109"/>
      <c r="IZ261" s="109"/>
      <c r="JA261" s="109"/>
      <c r="JB261" s="109"/>
      <c r="JC261" s="109"/>
      <c r="JD261" s="109"/>
      <c r="JE261" s="109"/>
      <c r="JF261" s="109"/>
      <c r="JG261" s="109"/>
      <c r="JH261" s="109"/>
      <c r="JI261" s="109"/>
      <c r="JJ261" s="109"/>
      <c r="JK261" s="109"/>
      <c r="JL261" s="109"/>
      <c r="JM261" s="109"/>
      <c r="JN261" s="109"/>
      <c r="JO261" s="109"/>
      <c r="JP261" s="109"/>
      <c r="JQ261" s="109"/>
      <c r="JR261" s="109"/>
      <c r="JS261" s="109"/>
      <c r="JT261" s="109"/>
      <c r="JU261" s="109"/>
      <c r="JV261" s="109"/>
      <c r="JW261" s="109"/>
      <c r="JX261" s="109"/>
      <c r="JY261" s="109"/>
      <c r="JZ261" s="109"/>
      <c r="KA261" s="109"/>
      <c r="KB261" s="109"/>
      <c r="KC261" s="109"/>
      <c r="KD261" s="109"/>
      <c r="KE261" s="109"/>
      <c r="KF261" s="109"/>
      <c r="KG261" s="109"/>
      <c r="KH261" s="109"/>
      <c r="KI261" s="109"/>
      <c r="KJ261" s="109"/>
      <c r="KK261" s="109"/>
      <c r="KL261" s="109"/>
      <c r="KM261" s="109"/>
      <c r="KN261" s="109"/>
      <c r="KO261" s="109"/>
      <c r="KP261" s="109"/>
      <c r="KQ261" s="109"/>
      <c r="KR261" s="109"/>
      <c r="KS261" s="109"/>
      <c r="KT261" s="109">
        <v>10</v>
      </c>
      <c r="KU261" s="109"/>
      <c r="KV261" s="109"/>
      <c r="KW261" s="109"/>
      <c r="KX261" s="109"/>
      <c r="KY261" s="109"/>
      <c r="KZ261" s="109"/>
      <c r="LA261" s="109"/>
      <c r="LB261" s="109"/>
      <c r="LC261" s="109"/>
      <c r="LD261" s="109"/>
      <c r="LE261" s="109"/>
      <c r="LF261" s="109"/>
      <c r="LG261" s="109"/>
      <c r="LH261" s="109"/>
      <c r="LI261" s="109"/>
      <c r="LJ261" s="109"/>
      <c r="LK261" s="109"/>
      <c r="LL261" s="109"/>
      <c r="LM261" s="109"/>
      <c r="LN261" s="109"/>
      <c r="LO261" s="109"/>
      <c r="LP261" s="109"/>
      <c r="LQ261" s="109"/>
      <c r="LR261" s="109"/>
      <c r="LS261" s="109"/>
      <c r="LT261" s="109"/>
      <c r="LU261" s="109"/>
      <c r="LV261" s="109"/>
      <c r="LW261" s="109"/>
      <c r="LX261" s="109"/>
      <c r="LY261" s="109"/>
      <c r="LZ261" s="109"/>
      <c r="MA261" s="109"/>
      <c r="MB261" s="109"/>
      <c r="MC261" s="109"/>
      <c r="MD261" s="109"/>
      <c r="ME261" s="109"/>
      <c r="MF261" s="109"/>
      <c r="MG261" s="109"/>
      <c r="MH261" s="109"/>
      <c r="MI261" s="109"/>
      <c r="MJ261" s="109"/>
      <c r="MK261" s="109"/>
      <c r="ML261" s="109"/>
      <c r="MM261" s="109"/>
      <c r="MN261" s="109"/>
      <c r="MO261" s="109"/>
      <c r="MP261" s="109"/>
      <c r="MQ261" s="109"/>
      <c r="MR261" s="109"/>
      <c r="MS261" s="109"/>
      <c r="MT261" s="109"/>
      <c r="MU261" s="109"/>
      <c r="MV261" s="109"/>
      <c r="MW261" s="109"/>
      <c r="MX261" s="109"/>
      <c r="MY261" s="109"/>
      <c r="MZ261" s="109"/>
      <c r="NA261" s="109"/>
      <c r="NB261" s="109"/>
      <c r="NC261" s="109"/>
      <c r="ND261" s="109"/>
      <c r="NE261" s="109"/>
      <c r="NF261" s="109"/>
      <c r="NG261" s="109"/>
      <c r="NH261" s="109"/>
      <c r="NI261" s="109"/>
      <c r="NJ261" s="109"/>
      <c r="NK261" s="109"/>
      <c r="NL261" s="109"/>
      <c r="NM261" s="109"/>
      <c r="NN261" s="109"/>
      <c r="NO261" s="109"/>
      <c r="NP261" s="109"/>
      <c r="NQ261" s="109"/>
      <c r="NR261" s="109"/>
      <c r="NS261" s="109"/>
      <c r="NT261" s="109"/>
      <c r="NU261" s="109"/>
      <c r="NV261" s="109"/>
      <c r="NW261" s="109"/>
      <c r="NX261" s="109"/>
      <c r="NY261" s="109"/>
      <c r="NZ261" s="109"/>
      <c r="OA261" s="109"/>
      <c r="OB261" s="109"/>
      <c r="OC261" s="109"/>
      <c r="OD261" s="109"/>
      <c r="OE261" s="109"/>
      <c r="OF261" s="109"/>
      <c r="OG261" s="109"/>
      <c r="OH261" s="109"/>
      <c r="OI261" s="109"/>
      <c r="OJ261" s="109"/>
      <c r="OK261" s="109"/>
      <c r="OL261" s="109"/>
      <c r="OM261" s="109"/>
      <c r="ON261" s="109"/>
      <c r="OO261" s="109"/>
      <c r="OP261" s="109"/>
      <c r="OQ261" s="109"/>
      <c r="OR261" s="109"/>
      <c r="OS261" s="109"/>
      <c r="OT261" s="109"/>
      <c r="OU261" s="109"/>
      <c r="OV261" s="109"/>
      <c r="OW261" s="109"/>
      <c r="OX261" s="109"/>
      <c r="OY261" s="109"/>
      <c r="OZ261" s="109"/>
      <c r="PA261" s="109"/>
      <c r="PB261" s="109"/>
      <c r="PC261" s="109"/>
      <c r="PD261" s="109"/>
      <c r="PE261" s="109"/>
      <c r="PF261" s="109"/>
      <c r="PG261" s="109"/>
      <c r="PH261" s="109"/>
      <c r="PI261" s="109"/>
      <c r="PJ261" s="109"/>
      <c r="PK261" s="109"/>
      <c r="PL261" s="109"/>
      <c r="PM261" s="109"/>
      <c r="PN261" s="109"/>
      <c r="PO261" s="109"/>
      <c r="PP261" s="109"/>
      <c r="PQ261" s="109"/>
      <c r="PR261" s="109"/>
      <c r="PS261" s="109"/>
      <c r="PT261" s="109"/>
      <c r="PU261" s="109"/>
      <c r="PV261" s="109"/>
      <c r="PW261" s="109"/>
      <c r="PX261" s="109"/>
      <c r="PY261" s="109"/>
      <c r="PZ261" s="109"/>
      <c r="QA261" s="109"/>
      <c r="QB261" s="109"/>
      <c r="QC261" s="109"/>
      <c r="QD261" s="109"/>
      <c r="QE261" s="109"/>
      <c r="QF261" s="109"/>
      <c r="QG261" s="109"/>
      <c r="QH261" s="109"/>
      <c r="QI261" s="109"/>
      <c r="QJ261" s="109"/>
      <c r="QK261" s="23">
        <f t="shared" si="4"/>
        <v>10</v>
      </c>
      <c r="QL261" s="125"/>
      <c r="QM261" s="148"/>
      <c r="QN261" s="125"/>
      <c r="QO261" s="125"/>
      <c r="QP261" s="125">
        <v>587.16</v>
      </c>
      <c r="QQ261" s="125"/>
      <c r="QR261" s="125"/>
      <c r="QS261" s="130"/>
    </row>
    <row r="262" spans="1:461" s="5" customFormat="1" ht="12.75" customHeight="1" x14ac:dyDescent="0.2">
      <c r="A262" s="52">
        <v>44691</v>
      </c>
      <c r="B262" s="90" t="s">
        <v>130</v>
      </c>
      <c r="C262" s="107"/>
      <c r="D262" s="107"/>
      <c r="E262" s="108"/>
      <c r="F262" s="108"/>
      <c r="G262" s="108"/>
      <c r="H262" s="108"/>
      <c r="I262" s="108"/>
      <c r="J262" s="108"/>
      <c r="K262" s="108"/>
      <c r="L262" s="108"/>
      <c r="M262" s="108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109"/>
      <c r="BE262" s="109"/>
      <c r="BF262" s="109"/>
      <c r="BG262" s="109"/>
      <c r="BH262" s="109"/>
      <c r="BI262" s="109"/>
      <c r="BJ262" s="109"/>
      <c r="BK262" s="109"/>
      <c r="BL262" s="109"/>
      <c r="BM262" s="109"/>
      <c r="BN262" s="109"/>
      <c r="BO262" s="109"/>
      <c r="BP262" s="109"/>
      <c r="BQ262" s="109"/>
      <c r="BR262" s="109"/>
      <c r="BS262" s="109"/>
      <c r="BT262" s="109"/>
      <c r="BU262" s="109"/>
      <c r="BV262" s="109"/>
      <c r="BW262" s="109"/>
      <c r="BX262" s="109"/>
      <c r="BY262" s="109"/>
      <c r="BZ262" s="109"/>
      <c r="CA262" s="109"/>
      <c r="CB262" s="109"/>
      <c r="CC262" s="109"/>
      <c r="CD262" s="109"/>
      <c r="CE262" s="109"/>
      <c r="CF262" s="109"/>
      <c r="CG262" s="109"/>
      <c r="CH262" s="109"/>
      <c r="CI262" s="109"/>
      <c r="CJ262" s="109"/>
      <c r="CK262" s="109">
        <v>10</v>
      </c>
      <c r="CL262" s="109"/>
      <c r="CM262" s="109"/>
      <c r="CN262" s="109"/>
      <c r="CO262" s="109"/>
      <c r="CP262" s="109"/>
      <c r="CQ262" s="109"/>
      <c r="CR262" s="109"/>
      <c r="CS262" s="109"/>
      <c r="CT262" s="109"/>
      <c r="CU262" s="109"/>
      <c r="CV262" s="109"/>
      <c r="CW262" s="109"/>
      <c r="CX262" s="109"/>
      <c r="CY262" s="109"/>
      <c r="CZ262" s="109"/>
      <c r="DA262" s="109"/>
      <c r="DB262" s="109"/>
      <c r="DC262" s="109"/>
      <c r="DD262" s="109"/>
      <c r="DE262" s="109"/>
      <c r="DF262" s="109"/>
      <c r="DG262" s="109"/>
      <c r="DH262" s="109"/>
      <c r="DI262" s="109"/>
      <c r="DJ262" s="109"/>
      <c r="DK262" s="109"/>
      <c r="DL262" s="109"/>
      <c r="DM262" s="109"/>
      <c r="DN262" s="109"/>
      <c r="DO262" s="109"/>
      <c r="DP262" s="109"/>
      <c r="DQ262" s="109"/>
      <c r="DR262" s="109"/>
      <c r="DS262" s="109"/>
      <c r="DT262" s="109"/>
      <c r="DU262" s="109"/>
      <c r="DV262" s="109"/>
      <c r="DW262" s="109"/>
      <c r="DX262" s="109"/>
      <c r="DY262" s="109"/>
      <c r="DZ262" s="109"/>
      <c r="EA262" s="109"/>
      <c r="EB262" s="109"/>
      <c r="EC262" s="109"/>
      <c r="ED262" s="109"/>
      <c r="EE262" s="109"/>
      <c r="EF262" s="109"/>
      <c r="EG262" s="109"/>
      <c r="EH262" s="109"/>
      <c r="EI262" s="109"/>
      <c r="EJ262" s="109"/>
      <c r="EK262" s="109"/>
      <c r="EL262" s="109"/>
      <c r="EM262" s="109"/>
      <c r="EN262" s="109"/>
      <c r="EO262" s="109"/>
      <c r="EP262" s="109"/>
      <c r="EQ262" s="109"/>
      <c r="ER262" s="109"/>
      <c r="ES262" s="109"/>
      <c r="ET262" s="109"/>
      <c r="EU262" s="109"/>
      <c r="EV262" s="109"/>
      <c r="EW262" s="109"/>
      <c r="EX262" s="109"/>
      <c r="EY262" s="109"/>
      <c r="EZ262" s="109"/>
      <c r="FA262" s="109"/>
      <c r="FB262" s="109"/>
      <c r="FC262" s="109"/>
      <c r="FD262" s="109"/>
      <c r="FE262" s="109"/>
      <c r="FF262" s="109"/>
      <c r="FG262" s="109"/>
      <c r="FH262" s="109"/>
      <c r="FI262" s="109"/>
      <c r="FJ262" s="109"/>
      <c r="FK262" s="109"/>
      <c r="FL262" s="109"/>
      <c r="FM262" s="109"/>
      <c r="FN262" s="109"/>
      <c r="FO262" s="109"/>
      <c r="FP262" s="109"/>
      <c r="FQ262" s="109"/>
      <c r="FR262" s="109"/>
      <c r="FS262" s="109"/>
      <c r="FT262" s="109"/>
      <c r="FU262" s="109"/>
      <c r="FV262" s="109"/>
      <c r="FW262" s="109"/>
      <c r="FX262" s="109"/>
      <c r="FY262" s="109"/>
      <c r="FZ262" s="109"/>
      <c r="GA262" s="109"/>
      <c r="GB262" s="109"/>
      <c r="GC262" s="109"/>
      <c r="GD262" s="109"/>
      <c r="GE262" s="109"/>
      <c r="GF262" s="109"/>
      <c r="GG262" s="109"/>
      <c r="GH262" s="109"/>
      <c r="GI262" s="109"/>
      <c r="GJ262" s="109"/>
      <c r="GK262" s="109"/>
      <c r="GL262" s="109"/>
      <c r="GM262" s="109"/>
      <c r="GN262" s="109"/>
      <c r="GO262" s="109"/>
      <c r="GP262" s="109"/>
      <c r="GQ262" s="109"/>
      <c r="GR262" s="109"/>
      <c r="GS262" s="109"/>
      <c r="GT262" s="109"/>
      <c r="GU262" s="109"/>
      <c r="GV262" s="109"/>
      <c r="GW262" s="109"/>
      <c r="GX262" s="109"/>
      <c r="GY262" s="109"/>
      <c r="GZ262" s="109"/>
      <c r="HA262" s="109">
        <v>10</v>
      </c>
      <c r="HB262" s="109"/>
      <c r="HC262" s="109"/>
      <c r="HD262" s="109"/>
      <c r="HE262" s="109"/>
      <c r="HF262" s="109"/>
      <c r="HG262" s="109"/>
      <c r="HH262" s="109"/>
      <c r="HI262" s="109"/>
      <c r="HJ262" s="109"/>
      <c r="HK262" s="109"/>
      <c r="HL262" s="109"/>
      <c r="HM262" s="109"/>
      <c r="HN262" s="109"/>
      <c r="HO262" s="109"/>
      <c r="HP262" s="109"/>
      <c r="HQ262" s="109"/>
      <c r="HR262" s="109"/>
      <c r="HS262" s="109"/>
      <c r="HT262" s="109"/>
      <c r="HU262" s="109"/>
      <c r="HV262" s="109"/>
      <c r="HW262" s="109"/>
      <c r="HX262" s="109"/>
      <c r="HY262" s="109"/>
      <c r="HZ262" s="109"/>
      <c r="IA262" s="109"/>
      <c r="IB262" s="109"/>
      <c r="IC262" s="109"/>
      <c r="ID262" s="109"/>
      <c r="IE262" s="109"/>
      <c r="IF262" s="109"/>
      <c r="IG262" s="109"/>
      <c r="IH262" s="109"/>
      <c r="II262" s="109"/>
      <c r="IJ262" s="109"/>
      <c r="IK262" s="109"/>
      <c r="IL262" s="109"/>
      <c r="IM262" s="109"/>
      <c r="IN262" s="109"/>
      <c r="IO262" s="109"/>
      <c r="IP262" s="109"/>
      <c r="IQ262" s="109"/>
      <c r="IR262" s="109"/>
      <c r="IS262" s="109"/>
      <c r="IT262" s="109"/>
      <c r="IU262" s="109"/>
      <c r="IV262" s="109"/>
      <c r="IW262" s="109"/>
      <c r="IX262" s="109"/>
      <c r="IY262" s="109"/>
      <c r="IZ262" s="109"/>
      <c r="JA262" s="109"/>
      <c r="JB262" s="109"/>
      <c r="JC262" s="109"/>
      <c r="JD262" s="109"/>
      <c r="JE262" s="109"/>
      <c r="JF262" s="109"/>
      <c r="JG262" s="109"/>
      <c r="JH262" s="109"/>
      <c r="JI262" s="109"/>
      <c r="JJ262" s="109"/>
      <c r="JK262" s="109"/>
      <c r="JL262" s="109"/>
      <c r="JM262" s="109"/>
      <c r="JN262" s="109"/>
      <c r="JO262" s="109"/>
      <c r="JP262" s="109"/>
      <c r="JQ262" s="109"/>
      <c r="JR262" s="109"/>
      <c r="JS262" s="109"/>
      <c r="JT262" s="109"/>
      <c r="JU262" s="109"/>
      <c r="JV262" s="109">
        <v>10</v>
      </c>
      <c r="JW262" s="109"/>
      <c r="JX262" s="109"/>
      <c r="JY262" s="109"/>
      <c r="JZ262" s="109"/>
      <c r="KA262" s="109"/>
      <c r="KB262" s="109"/>
      <c r="KC262" s="109"/>
      <c r="KD262" s="109"/>
      <c r="KE262" s="109"/>
      <c r="KF262" s="109"/>
      <c r="KG262" s="109"/>
      <c r="KH262" s="109"/>
      <c r="KI262" s="109"/>
      <c r="KJ262" s="109"/>
      <c r="KK262" s="109"/>
      <c r="KL262" s="109"/>
      <c r="KM262" s="109"/>
      <c r="KN262" s="109"/>
      <c r="KO262" s="109"/>
      <c r="KP262" s="109"/>
      <c r="KQ262" s="109"/>
      <c r="KR262" s="109"/>
      <c r="KS262" s="109"/>
      <c r="KT262" s="109"/>
      <c r="KU262" s="109"/>
      <c r="KV262" s="109"/>
      <c r="KW262" s="109"/>
      <c r="KX262" s="109"/>
      <c r="KY262" s="109"/>
      <c r="KZ262" s="109"/>
      <c r="LA262" s="109"/>
      <c r="LB262" s="109"/>
      <c r="LC262" s="109"/>
      <c r="LD262" s="109"/>
      <c r="LE262" s="109"/>
      <c r="LF262" s="109"/>
      <c r="LG262" s="109"/>
      <c r="LH262" s="109"/>
      <c r="LI262" s="109"/>
      <c r="LJ262" s="109"/>
      <c r="LK262" s="109"/>
      <c r="LL262" s="109"/>
      <c r="LM262" s="109"/>
      <c r="LN262" s="109"/>
      <c r="LO262" s="109"/>
      <c r="LP262" s="109"/>
      <c r="LQ262" s="109"/>
      <c r="LR262" s="109"/>
      <c r="LS262" s="109"/>
      <c r="LT262" s="109"/>
      <c r="LU262" s="109"/>
      <c r="LV262" s="109"/>
      <c r="LW262" s="109"/>
      <c r="LX262" s="109"/>
      <c r="LY262" s="109"/>
      <c r="LZ262" s="109"/>
      <c r="MA262" s="109"/>
      <c r="MB262" s="109"/>
      <c r="MC262" s="109"/>
      <c r="MD262" s="109"/>
      <c r="ME262" s="109"/>
      <c r="MF262" s="109"/>
      <c r="MG262" s="109"/>
      <c r="MH262" s="109"/>
      <c r="MI262" s="109"/>
      <c r="MJ262" s="109"/>
      <c r="MK262" s="109"/>
      <c r="ML262" s="109"/>
      <c r="MM262" s="109"/>
      <c r="MN262" s="109"/>
      <c r="MO262" s="109"/>
      <c r="MP262" s="109"/>
      <c r="MQ262" s="109"/>
      <c r="MR262" s="109"/>
      <c r="MS262" s="109"/>
      <c r="MT262" s="109"/>
      <c r="MU262" s="109"/>
      <c r="MV262" s="109"/>
      <c r="MW262" s="109"/>
      <c r="MX262" s="109"/>
      <c r="MY262" s="109"/>
      <c r="MZ262" s="109"/>
      <c r="NA262" s="109"/>
      <c r="NB262" s="109"/>
      <c r="NC262" s="109"/>
      <c r="ND262" s="109"/>
      <c r="NE262" s="109"/>
      <c r="NF262" s="109"/>
      <c r="NG262" s="109"/>
      <c r="NH262" s="109"/>
      <c r="NI262" s="109"/>
      <c r="NJ262" s="109"/>
      <c r="NK262" s="109"/>
      <c r="NL262" s="109"/>
      <c r="NM262" s="109"/>
      <c r="NN262" s="109"/>
      <c r="NO262" s="109"/>
      <c r="NP262" s="109"/>
      <c r="NQ262" s="109"/>
      <c r="NR262" s="109"/>
      <c r="NS262" s="109"/>
      <c r="NT262" s="109"/>
      <c r="NU262" s="109"/>
      <c r="NV262" s="109"/>
      <c r="NW262" s="109"/>
      <c r="NX262" s="109"/>
      <c r="NY262" s="109"/>
      <c r="NZ262" s="109"/>
      <c r="OA262" s="109"/>
      <c r="OB262" s="109"/>
      <c r="OC262" s="109"/>
      <c r="OD262" s="109"/>
      <c r="OE262" s="109"/>
      <c r="OF262" s="109"/>
      <c r="OG262" s="109"/>
      <c r="OH262" s="109"/>
      <c r="OI262" s="109"/>
      <c r="OJ262" s="109"/>
      <c r="OK262" s="109"/>
      <c r="OL262" s="109"/>
      <c r="OM262" s="109"/>
      <c r="ON262" s="109"/>
      <c r="OO262" s="109"/>
      <c r="OP262" s="109"/>
      <c r="OQ262" s="109"/>
      <c r="OR262" s="109"/>
      <c r="OS262" s="109"/>
      <c r="OT262" s="109"/>
      <c r="OU262" s="109"/>
      <c r="OV262" s="109"/>
      <c r="OW262" s="109"/>
      <c r="OX262" s="109"/>
      <c r="OY262" s="109"/>
      <c r="OZ262" s="109"/>
      <c r="PA262" s="109"/>
      <c r="PB262" s="109"/>
      <c r="PC262" s="109"/>
      <c r="PD262" s="109"/>
      <c r="PE262" s="109"/>
      <c r="PF262" s="109"/>
      <c r="PG262" s="109"/>
      <c r="PH262" s="109"/>
      <c r="PI262" s="109"/>
      <c r="PJ262" s="109"/>
      <c r="PK262" s="109"/>
      <c r="PL262" s="109"/>
      <c r="PM262" s="109"/>
      <c r="PN262" s="109"/>
      <c r="PO262" s="109"/>
      <c r="PP262" s="109"/>
      <c r="PQ262" s="109"/>
      <c r="PR262" s="109"/>
      <c r="PS262" s="109"/>
      <c r="PT262" s="109"/>
      <c r="PU262" s="109"/>
      <c r="PV262" s="109"/>
      <c r="PW262" s="109"/>
      <c r="PX262" s="109"/>
      <c r="PY262" s="109"/>
      <c r="PZ262" s="109"/>
      <c r="QA262" s="109"/>
      <c r="QB262" s="109"/>
      <c r="QC262" s="109"/>
      <c r="QD262" s="109"/>
      <c r="QE262" s="109"/>
      <c r="QF262" s="109"/>
      <c r="QG262" s="109"/>
      <c r="QH262" s="109"/>
      <c r="QI262" s="109"/>
      <c r="QJ262" s="109"/>
      <c r="QK262" s="23">
        <f t="shared" si="4"/>
        <v>30</v>
      </c>
      <c r="QL262" s="125"/>
      <c r="QM262" s="148"/>
      <c r="QN262" s="125"/>
      <c r="QO262" s="125">
        <v>78.14</v>
      </c>
      <c r="QP262" s="125">
        <f>1000+424.98</f>
        <v>1424.98</v>
      </c>
      <c r="QQ262" s="125"/>
      <c r="QR262" s="125"/>
      <c r="QS262" s="130"/>
    </row>
    <row r="263" spans="1:461" s="5" customFormat="1" ht="12.75" customHeight="1" x14ac:dyDescent="0.2">
      <c r="A263" s="52">
        <v>44691</v>
      </c>
      <c r="B263" s="98" t="s">
        <v>389</v>
      </c>
      <c r="C263" s="107"/>
      <c r="D263" s="107"/>
      <c r="E263" s="108"/>
      <c r="F263" s="108"/>
      <c r="G263" s="108"/>
      <c r="H263" s="108"/>
      <c r="I263" s="108"/>
      <c r="J263" s="108"/>
      <c r="K263" s="108"/>
      <c r="L263" s="108"/>
      <c r="M263" s="108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109"/>
      <c r="BE263" s="109"/>
      <c r="BF263" s="109"/>
      <c r="BG263" s="109"/>
      <c r="BH263" s="109"/>
      <c r="BI263" s="109"/>
      <c r="BJ263" s="109"/>
      <c r="BK263" s="109"/>
      <c r="BL263" s="109"/>
      <c r="BM263" s="109"/>
      <c r="BN263" s="109"/>
      <c r="BO263" s="109"/>
      <c r="BP263" s="109"/>
      <c r="BQ263" s="109"/>
      <c r="BR263" s="109"/>
      <c r="BS263" s="109"/>
      <c r="BT263" s="109"/>
      <c r="BU263" s="109"/>
      <c r="BV263" s="109"/>
      <c r="BW263" s="109"/>
      <c r="BX263" s="109"/>
      <c r="BY263" s="109"/>
      <c r="BZ263" s="109"/>
      <c r="CA263" s="109"/>
      <c r="CB263" s="109"/>
      <c r="CC263" s="109"/>
      <c r="CD263" s="109"/>
      <c r="CE263" s="109"/>
      <c r="CF263" s="109"/>
      <c r="CG263" s="109"/>
      <c r="CH263" s="109"/>
      <c r="CI263" s="109"/>
      <c r="CJ263" s="109"/>
      <c r="CK263" s="109"/>
      <c r="CL263" s="109"/>
      <c r="CM263" s="109"/>
      <c r="CN263" s="109"/>
      <c r="CO263" s="109"/>
      <c r="CP263" s="109"/>
      <c r="CQ263" s="109"/>
      <c r="CR263" s="109"/>
      <c r="CS263" s="109"/>
      <c r="CT263" s="109"/>
      <c r="CU263" s="109"/>
      <c r="CV263" s="109"/>
      <c r="CW263" s="109"/>
      <c r="CX263" s="109"/>
      <c r="CY263" s="109"/>
      <c r="CZ263" s="109"/>
      <c r="DA263" s="109"/>
      <c r="DB263" s="109"/>
      <c r="DC263" s="109"/>
      <c r="DD263" s="109"/>
      <c r="DE263" s="109"/>
      <c r="DF263" s="109"/>
      <c r="DG263" s="109"/>
      <c r="DH263" s="109"/>
      <c r="DI263" s="109"/>
      <c r="DJ263" s="109"/>
      <c r="DK263" s="109"/>
      <c r="DL263" s="109"/>
      <c r="DM263" s="109"/>
      <c r="DN263" s="109"/>
      <c r="DO263" s="109"/>
      <c r="DP263" s="109"/>
      <c r="DQ263" s="109"/>
      <c r="DR263" s="109"/>
      <c r="DS263" s="109"/>
      <c r="DT263" s="109"/>
      <c r="DU263" s="109"/>
      <c r="DV263" s="109"/>
      <c r="DW263" s="109"/>
      <c r="DX263" s="109"/>
      <c r="DY263" s="109"/>
      <c r="DZ263" s="109"/>
      <c r="EA263" s="109"/>
      <c r="EB263" s="109"/>
      <c r="EC263" s="109"/>
      <c r="ED263" s="109"/>
      <c r="EE263" s="109"/>
      <c r="EF263" s="109"/>
      <c r="EG263" s="109"/>
      <c r="EH263" s="109"/>
      <c r="EI263" s="109"/>
      <c r="EJ263" s="109"/>
      <c r="EK263" s="109"/>
      <c r="EL263" s="109"/>
      <c r="EM263" s="109"/>
      <c r="EN263" s="109"/>
      <c r="EO263" s="109"/>
      <c r="EP263" s="109"/>
      <c r="EQ263" s="109"/>
      <c r="ER263" s="109"/>
      <c r="ES263" s="109"/>
      <c r="ET263" s="109"/>
      <c r="EU263" s="109"/>
      <c r="EV263" s="109"/>
      <c r="EW263" s="109"/>
      <c r="EX263" s="109"/>
      <c r="EY263" s="109"/>
      <c r="EZ263" s="109"/>
      <c r="FA263" s="109"/>
      <c r="FB263" s="109"/>
      <c r="FC263" s="109"/>
      <c r="FD263" s="109"/>
      <c r="FE263" s="109"/>
      <c r="FF263" s="109"/>
      <c r="FG263" s="109"/>
      <c r="FH263" s="109"/>
      <c r="FI263" s="109"/>
      <c r="FJ263" s="109"/>
      <c r="FK263" s="109"/>
      <c r="FL263" s="109"/>
      <c r="FM263" s="109"/>
      <c r="FN263" s="109"/>
      <c r="FO263" s="109"/>
      <c r="FP263" s="109"/>
      <c r="FQ263" s="109"/>
      <c r="FR263" s="109"/>
      <c r="FS263" s="109"/>
      <c r="FT263" s="109"/>
      <c r="FU263" s="109"/>
      <c r="FV263" s="109"/>
      <c r="FW263" s="109"/>
      <c r="FX263" s="109"/>
      <c r="FY263" s="109"/>
      <c r="FZ263" s="109"/>
      <c r="GA263" s="109"/>
      <c r="GB263" s="109"/>
      <c r="GC263" s="109"/>
      <c r="GD263" s="109"/>
      <c r="GE263" s="109"/>
      <c r="GF263" s="109"/>
      <c r="GG263" s="109"/>
      <c r="GH263" s="109"/>
      <c r="GI263" s="109"/>
      <c r="GJ263" s="109"/>
      <c r="GK263" s="109"/>
      <c r="GL263" s="109"/>
      <c r="GM263" s="109"/>
      <c r="GN263" s="109"/>
      <c r="GO263" s="109"/>
      <c r="GP263" s="109"/>
      <c r="GQ263" s="109"/>
      <c r="GR263" s="109"/>
      <c r="GS263" s="109"/>
      <c r="GT263" s="109"/>
      <c r="GU263" s="109"/>
      <c r="GV263" s="109"/>
      <c r="GW263" s="109"/>
      <c r="GX263" s="109"/>
      <c r="GY263" s="109"/>
      <c r="GZ263" s="109"/>
      <c r="HA263" s="109"/>
      <c r="HB263" s="109"/>
      <c r="HC263" s="109"/>
      <c r="HD263" s="109"/>
      <c r="HE263" s="109"/>
      <c r="HF263" s="109"/>
      <c r="HG263" s="109"/>
      <c r="HH263" s="109"/>
      <c r="HI263" s="109"/>
      <c r="HJ263" s="109"/>
      <c r="HK263" s="109"/>
      <c r="HL263" s="109"/>
      <c r="HM263" s="109"/>
      <c r="HN263" s="109"/>
      <c r="HO263" s="109"/>
      <c r="HP263" s="109"/>
      <c r="HQ263" s="109"/>
      <c r="HR263" s="109"/>
      <c r="HS263" s="109"/>
      <c r="HT263" s="109"/>
      <c r="HU263" s="109"/>
      <c r="HV263" s="109"/>
      <c r="HW263" s="109"/>
      <c r="HX263" s="109"/>
      <c r="HY263" s="109"/>
      <c r="HZ263" s="109"/>
      <c r="IA263" s="109"/>
      <c r="IB263" s="109"/>
      <c r="IC263" s="109"/>
      <c r="ID263" s="109"/>
      <c r="IE263" s="109"/>
      <c r="IF263" s="109"/>
      <c r="IG263" s="109"/>
      <c r="IH263" s="109"/>
      <c r="II263" s="109"/>
      <c r="IJ263" s="109"/>
      <c r="IK263" s="109"/>
      <c r="IL263" s="109"/>
      <c r="IM263" s="109"/>
      <c r="IN263" s="109"/>
      <c r="IO263" s="109"/>
      <c r="IP263" s="109"/>
      <c r="IQ263" s="109"/>
      <c r="IR263" s="109"/>
      <c r="IS263" s="109"/>
      <c r="IT263" s="109"/>
      <c r="IU263" s="109"/>
      <c r="IV263" s="109"/>
      <c r="IW263" s="109"/>
      <c r="IX263" s="109"/>
      <c r="IY263" s="109"/>
      <c r="IZ263" s="109"/>
      <c r="JA263" s="109"/>
      <c r="JB263" s="109"/>
      <c r="JC263" s="109"/>
      <c r="JD263" s="109"/>
      <c r="JE263" s="109"/>
      <c r="JF263" s="109"/>
      <c r="JG263" s="109"/>
      <c r="JH263" s="109"/>
      <c r="JI263" s="109"/>
      <c r="JJ263" s="109"/>
      <c r="JK263" s="109"/>
      <c r="JL263" s="109"/>
      <c r="JM263" s="109"/>
      <c r="JN263" s="109"/>
      <c r="JO263" s="109"/>
      <c r="JP263" s="109"/>
      <c r="JQ263" s="109"/>
      <c r="JR263" s="109"/>
      <c r="JS263" s="109"/>
      <c r="JT263" s="109"/>
      <c r="JU263" s="109"/>
      <c r="JV263" s="109"/>
      <c r="JW263" s="109"/>
      <c r="JX263" s="109"/>
      <c r="JY263" s="109"/>
      <c r="JZ263" s="109"/>
      <c r="KA263" s="109"/>
      <c r="KB263" s="109"/>
      <c r="KC263" s="109"/>
      <c r="KD263" s="109"/>
      <c r="KE263" s="109"/>
      <c r="KF263" s="109"/>
      <c r="KG263" s="109"/>
      <c r="KH263" s="109"/>
      <c r="KI263" s="109"/>
      <c r="KJ263" s="109"/>
      <c r="KK263" s="109"/>
      <c r="KL263" s="109"/>
      <c r="KM263" s="109"/>
      <c r="KN263" s="109"/>
      <c r="KO263" s="109"/>
      <c r="KP263" s="109"/>
      <c r="KQ263" s="109"/>
      <c r="KR263" s="109"/>
      <c r="KS263" s="109"/>
      <c r="KT263" s="109"/>
      <c r="KU263" s="109"/>
      <c r="KV263" s="109"/>
      <c r="KW263" s="109"/>
      <c r="KX263" s="109"/>
      <c r="KY263" s="109"/>
      <c r="KZ263" s="109"/>
      <c r="LA263" s="109"/>
      <c r="LB263" s="109"/>
      <c r="LC263" s="109"/>
      <c r="LD263" s="109"/>
      <c r="LE263" s="109"/>
      <c r="LF263" s="109"/>
      <c r="LG263" s="109"/>
      <c r="LH263" s="109"/>
      <c r="LI263" s="109"/>
      <c r="LJ263" s="109"/>
      <c r="LK263" s="109"/>
      <c r="LL263" s="109"/>
      <c r="LM263" s="109"/>
      <c r="LN263" s="109"/>
      <c r="LO263" s="109"/>
      <c r="LP263" s="109"/>
      <c r="LQ263" s="109"/>
      <c r="LR263" s="109"/>
      <c r="LS263" s="109"/>
      <c r="LT263" s="109"/>
      <c r="LU263" s="109"/>
      <c r="LV263" s="109"/>
      <c r="LW263" s="109"/>
      <c r="LX263" s="109"/>
      <c r="LY263" s="109"/>
      <c r="LZ263" s="109"/>
      <c r="MA263" s="109"/>
      <c r="MB263" s="109"/>
      <c r="MC263" s="109"/>
      <c r="MD263" s="109"/>
      <c r="ME263" s="109"/>
      <c r="MF263" s="109"/>
      <c r="MG263" s="109"/>
      <c r="MH263" s="109"/>
      <c r="MI263" s="109"/>
      <c r="MJ263" s="109"/>
      <c r="MK263" s="109"/>
      <c r="ML263" s="109"/>
      <c r="MM263" s="109"/>
      <c r="MN263" s="109"/>
      <c r="MO263" s="109"/>
      <c r="MP263" s="109"/>
      <c r="MQ263" s="109"/>
      <c r="MR263" s="109"/>
      <c r="MS263" s="109"/>
      <c r="MT263" s="109"/>
      <c r="MU263" s="109"/>
      <c r="MV263" s="109"/>
      <c r="MW263" s="109"/>
      <c r="MX263" s="109"/>
      <c r="MY263" s="109"/>
      <c r="MZ263" s="109"/>
      <c r="NA263" s="109"/>
      <c r="NB263" s="109"/>
      <c r="NC263" s="109"/>
      <c r="ND263" s="109"/>
      <c r="NE263" s="109"/>
      <c r="NF263" s="109"/>
      <c r="NG263" s="109"/>
      <c r="NH263" s="109"/>
      <c r="NI263" s="109"/>
      <c r="NJ263" s="109"/>
      <c r="NK263" s="109"/>
      <c r="NL263" s="109"/>
      <c r="NM263" s="109"/>
      <c r="NN263" s="109"/>
      <c r="NO263" s="109"/>
      <c r="NP263" s="109"/>
      <c r="NQ263" s="109"/>
      <c r="NR263" s="109"/>
      <c r="NS263" s="109"/>
      <c r="NT263" s="109"/>
      <c r="NU263" s="109"/>
      <c r="NV263" s="109"/>
      <c r="NW263" s="109"/>
      <c r="NX263" s="109"/>
      <c r="NY263" s="109"/>
      <c r="NZ263" s="109"/>
      <c r="OA263" s="109">
        <v>3</v>
      </c>
      <c r="OB263" s="109"/>
      <c r="OC263" s="109"/>
      <c r="OD263" s="109"/>
      <c r="OE263" s="109"/>
      <c r="OF263" s="109"/>
      <c r="OG263" s="109"/>
      <c r="OH263" s="109"/>
      <c r="OI263" s="109"/>
      <c r="OJ263" s="109"/>
      <c r="OK263" s="109"/>
      <c r="OL263" s="109"/>
      <c r="OM263" s="109"/>
      <c r="ON263" s="109"/>
      <c r="OO263" s="109"/>
      <c r="OP263" s="109"/>
      <c r="OQ263" s="109"/>
      <c r="OR263" s="109"/>
      <c r="OS263" s="109"/>
      <c r="OT263" s="109"/>
      <c r="OU263" s="109"/>
      <c r="OV263" s="109"/>
      <c r="OW263" s="109"/>
      <c r="OX263" s="109"/>
      <c r="OY263" s="109"/>
      <c r="OZ263" s="109"/>
      <c r="PA263" s="109"/>
      <c r="PB263" s="109"/>
      <c r="PC263" s="109"/>
      <c r="PD263" s="109"/>
      <c r="PE263" s="109"/>
      <c r="PF263" s="109"/>
      <c r="PG263" s="109"/>
      <c r="PH263" s="109"/>
      <c r="PI263" s="109"/>
      <c r="PJ263" s="109"/>
      <c r="PK263" s="109"/>
      <c r="PL263" s="109"/>
      <c r="PM263" s="109"/>
      <c r="PN263" s="109"/>
      <c r="PO263" s="109"/>
      <c r="PP263" s="109"/>
      <c r="PQ263" s="109"/>
      <c r="PR263" s="109"/>
      <c r="PS263" s="109"/>
      <c r="PT263" s="109"/>
      <c r="PU263" s="109"/>
      <c r="PV263" s="109"/>
      <c r="PW263" s="109"/>
      <c r="PX263" s="109"/>
      <c r="PY263" s="109"/>
      <c r="PZ263" s="109"/>
      <c r="QA263" s="109"/>
      <c r="QB263" s="109"/>
      <c r="QC263" s="109"/>
      <c r="QD263" s="109"/>
      <c r="QE263" s="109"/>
      <c r="QF263" s="109"/>
      <c r="QG263" s="109"/>
      <c r="QH263" s="109"/>
      <c r="QI263" s="109"/>
      <c r="QJ263" s="109"/>
      <c r="QK263" s="23">
        <f t="shared" si="4"/>
        <v>3</v>
      </c>
      <c r="QL263" s="125"/>
      <c r="QM263" s="148"/>
      <c r="QN263" s="125"/>
      <c r="QO263" s="125"/>
      <c r="QP263" s="125">
        <v>109.33</v>
      </c>
      <c r="QQ263" s="125"/>
      <c r="QR263" s="125"/>
      <c r="QS263" s="130"/>
    </row>
    <row r="264" spans="1:461" s="5" customFormat="1" ht="12.75" customHeight="1" x14ac:dyDescent="0.2">
      <c r="A264" s="52">
        <v>44692</v>
      </c>
      <c r="B264" s="98" t="s">
        <v>418</v>
      </c>
      <c r="C264" s="107"/>
      <c r="D264" s="107"/>
      <c r="E264" s="108"/>
      <c r="F264" s="108"/>
      <c r="G264" s="108"/>
      <c r="H264" s="108"/>
      <c r="I264" s="108"/>
      <c r="J264" s="108"/>
      <c r="K264" s="108"/>
      <c r="L264" s="108"/>
      <c r="M264" s="108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 s="109"/>
      <c r="BG264" s="109"/>
      <c r="BH264" s="109"/>
      <c r="BI264" s="109"/>
      <c r="BJ264" s="109"/>
      <c r="BK264" s="109"/>
      <c r="BL264" s="109"/>
      <c r="BM264" s="109"/>
      <c r="BN264" s="109"/>
      <c r="BO264" s="109"/>
      <c r="BP264" s="109"/>
      <c r="BQ264" s="109"/>
      <c r="BR264" s="109"/>
      <c r="BS264" s="109"/>
      <c r="BT264" s="109"/>
      <c r="BU264" s="109"/>
      <c r="BV264" s="109"/>
      <c r="BW264" s="109"/>
      <c r="BX264" s="109"/>
      <c r="BY264" s="109"/>
      <c r="BZ264" s="109"/>
      <c r="CA264" s="109"/>
      <c r="CB264" s="109"/>
      <c r="CC264" s="109"/>
      <c r="CD264" s="109"/>
      <c r="CE264" s="109"/>
      <c r="CF264" s="109"/>
      <c r="CG264" s="109"/>
      <c r="CH264" s="109"/>
      <c r="CI264" s="109"/>
      <c r="CJ264" s="109"/>
      <c r="CK264" s="109"/>
      <c r="CL264" s="109"/>
      <c r="CM264" s="109"/>
      <c r="CN264" s="109"/>
      <c r="CO264" s="109"/>
      <c r="CP264" s="109"/>
      <c r="CQ264" s="109"/>
      <c r="CR264" s="109"/>
      <c r="CS264" s="109"/>
      <c r="CT264" s="109"/>
      <c r="CU264" s="109"/>
      <c r="CV264" s="109"/>
      <c r="CW264" s="109"/>
      <c r="CX264" s="109"/>
      <c r="CY264" s="109"/>
      <c r="CZ264" s="109"/>
      <c r="DA264" s="109"/>
      <c r="DB264" s="109"/>
      <c r="DC264" s="109"/>
      <c r="DD264" s="109"/>
      <c r="DE264" s="109"/>
      <c r="DF264" s="109"/>
      <c r="DG264" s="109"/>
      <c r="DH264" s="109"/>
      <c r="DI264" s="109"/>
      <c r="DJ264" s="109"/>
      <c r="DK264" s="109"/>
      <c r="DL264" s="109"/>
      <c r="DM264" s="109"/>
      <c r="DN264" s="109"/>
      <c r="DO264" s="109"/>
      <c r="DP264" s="109"/>
      <c r="DQ264" s="109"/>
      <c r="DR264" s="109"/>
      <c r="DS264" s="109"/>
      <c r="DT264" s="109"/>
      <c r="DU264" s="109"/>
      <c r="DV264" s="109"/>
      <c r="DW264" s="109"/>
      <c r="DX264" s="109"/>
      <c r="DY264" s="109"/>
      <c r="DZ264" s="109"/>
      <c r="EA264" s="109"/>
      <c r="EB264" s="109"/>
      <c r="EC264" s="109"/>
      <c r="ED264" s="109"/>
      <c r="EE264" s="109"/>
      <c r="EF264" s="109"/>
      <c r="EG264" s="109"/>
      <c r="EH264" s="109"/>
      <c r="EI264" s="109"/>
      <c r="EJ264" s="109"/>
      <c r="EK264" s="109"/>
      <c r="EL264" s="109"/>
      <c r="EM264" s="109"/>
      <c r="EN264" s="109"/>
      <c r="EO264" s="109"/>
      <c r="EP264" s="109"/>
      <c r="EQ264" s="109"/>
      <c r="ER264" s="109"/>
      <c r="ES264" s="109"/>
      <c r="ET264" s="109"/>
      <c r="EU264" s="109"/>
      <c r="EV264" s="109"/>
      <c r="EW264" s="109"/>
      <c r="EX264" s="109"/>
      <c r="EY264" s="109"/>
      <c r="EZ264" s="109"/>
      <c r="FA264" s="109"/>
      <c r="FB264" s="109"/>
      <c r="FC264" s="109"/>
      <c r="FD264" s="109"/>
      <c r="FE264" s="109"/>
      <c r="FF264" s="109"/>
      <c r="FG264" s="109"/>
      <c r="FH264" s="109"/>
      <c r="FI264" s="109"/>
      <c r="FJ264" s="109"/>
      <c r="FK264" s="109"/>
      <c r="FL264" s="109"/>
      <c r="FM264" s="109"/>
      <c r="FN264" s="109"/>
      <c r="FO264" s="109"/>
      <c r="FP264" s="109"/>
      <c r="FQ264" s="109"/>
      <c r="FR264" s="109"/>
      <c r="FS264" s="109"/>
      <c r="FT264" s="109"/>
      <c r="FU264" s="109"/>
      <c r="FV264" s="109"/>
      <c r="FW264" s="109"/>
      <c r="FX264" s="109"/>
      <c r="FY264" s="109"/>
      <c r="FZ264" s="109"/>
      <c r="GA264" s="109"/>
      <c r="GB264" s="109"/>
      <c r="GC264" s="109"/>
      <c r="GD264" s="109"/>
      <c r="GE264" s="109"/>
      <c r="GF264" s="109"/>
      <c r="GG264" s="109"/>
      <c r="GH264" s="109"/>
      <c r="GI264" s="109"/>
      <c r="GJ264" s="109"/>
      <c r="GK264" s="109"/>
      <c r="GL264" s="109"/>
      <c r="GM264" s="109"/>
      <c r="GN264" s="109"/>
      <c r="GO264" s="109"/>
      <c r="GP264" s="109"/>
      <c r="GQ264" s="109"/>
      <c r="GR264" s="109"/>
      <c r="GS264" s="109">
        <v>10</v>
      </c>
      <c r="GT264" s="109"/>
      <c r="GU264" s="109"/>
      <c r="GV264" s="109"/>
      <c r="GW264" s="109"/>
      <c r="GX264" s="109"/>
      <c r="GY264" s="109"/>
      <c r="GZ264" s="109"/>
      <c r="HA264" s="109"/>
      <c r="HB264" s="109"/>
      <c r="HC264" s="109"/>
      <c r="HD264" s="109"/>
      <c r="HE264" s="109"/>
      <c r="HF264" s="109"/>
      <c r="HG264" s="109"/>
      <c r="HH264" s="109"/>
      <c r="HI264" s="109"/>
      <c r="HJ264" s="109"/>
      <c r="HK264" s="109"/>
      <c r="HL264" s="109"/>
      <c r="HM264" s="109"/>
      <c r="HN264" s="109"/>
      <c r="HO264" s="109"/>
      <c r="HP264" s="109"/>
      <c r="HQ264" s="109"/>
      <c r="HR264" s="109"/>
      <c r="HS264" s="109"/>
      <c r="HT264" s="109"/>
      <c r="HU264" s="109"/>
      <c r="HV264" s="109"/>
      <c r="HW264" s="109"/>
      <c r="HX264" s="109"/>
      <c r="HY264" s="109"/>
      <c r="HZ264" s="109"/>
      <c r="IA264" s="109"/>
      <c r="IB264" s="109"/>
      <c r="IC264" s="109"/>
      <c r="ID264" s="109"/>
      <c r="IE264" s="109"/>
      <c r="IF264" s="109"/>
      <c r="IG264" s="109"/>
      <c r="IH264" s="109"/>
      <c r="II264" s="109"/>
      <c r="IJ264" s="109"/>
      <c r="IK264" s="109"/>
      <c r="IL264" s="109"/>
      <c r="IM264" s="109"/>
      <c r="IN264" s="109"/>
      <c r="IO264" s="109"/>
      <c r="IP264" s="109"/>
      <c r="IQ264" s="109"/>
      <c r="IR264" s="109"/>
      <c r="IS264" s="109"/>
      <c r="IT264" s="109"/>
      <c r="IU264" s="109"/>
      <c r="IV264" s="109"/>
      <c r="IW264" s="109"/>
      <c r="IX264" s="109"/>
      <c r="IY264" s="109"/>
      <c r="IZ264" s="109"/>
      <c r="JA264" s="109"/>
      <c r="JB264" s="109"/>
      <c r="JC264" s="109"/>
      <c r="JD264" s="109"/>
      <c r="JE264" s="109"/>
      <c r="JF264" s="109"/>
      <c r="JG264" s="109"/>
      <c r="JH264" s="109"/>
      <c r="JI264" s="109"/>
      <c r="JJ264" s="109"/>
      <c r="JK264" s="109"/>
      <c r="JL264" s="109"/>
      <c r="JM264" s="109"/>
      <c r="JN264" s="109"/>
      <c r="JO264" s="109"/>
      <c r="JP264" s="109"/>
      <c r="JQ264" s="109"/>
      <c r="JR264" s="109"/>
      <c r="JS264" s="109"/>
      <c r="JT264" s="109"/>
      <c r="JU264" s="109"/>
      <c r="JV264" s="109"/>
      <c r="JW264" s="109"/>
      <c r="JX264" s="109"/>
      <c r="JY264" s="109"/>
      <c r="JZ264" s="109"/>
      <c r="KA264" s="109"/>
      <c r="KB264" s="109"/>
      <c r="KC264" s="109"/>
      <c r="KD264" s="109"/>
      <c r="KE264" s="109"/>
      <c r="KF264" s="109"/>
      <c r="KG264" s="109"/>
      <c r="KH264" s="109"/>
      <c r="KI264" s="109"/>
      <c r="KJ264" s="109"/>
      <c r="KK264" s="109"/>
      <c r="KL264" s="109"/>
      <c r="KM264" s="109"/>
      <c r="KN264" s="109"/>
      <c r="KO264" s="109"/>
      <c r="KP264" s="109"/>
      <c r="KQ264" s="109"/>
      <c r="KR264" s="109"/>
      <c r="KS264" s="109"/>
      <c r="KT264" s="109"/>
      <c r="KU264" s="109"/>
      <c r="KV264" s="109"/>
      <c r="KW264" s="109"/>
      <c r="KX264" s="109"/>
      <c r="KY264" s="109"/>
      <c r="KZ264" s="109"/>
      <c r="LA264" s="109"/>
      <c r="LB264" s="109"/>
      <c r="LC264" s="109"/>
      <c r="LD264" s="109"/>
      <c r="LE264" s="109"/>
      <c r="LF264" s="109"/>
      <c r="LG264" s="109"/>
      <c r="LH264" s="109"/>
      <c r="LI264" s="109"/>
      <c r="LJ264" s="109"/>
      <c r="LK264" s="109"/>
      <c r="LL264" s="109"/>
      <c r="LM264" s="109"/>
      <c r="LN264" s="109"/>
      <c r="LO264" s="109"/>
      <c r="LP264" s="109"/>
      <c r="LQ264" s="109"/>
      <c r="LR264" s="109"/>
      <c r="LS264" s="109"/>
      <c r="LT264" s="109"/>
      <c r="LU264" s="109"/>
      <c r="LV264" s="109"/>
      <c r="LW264" s="109"/>
      <c r="LX264" s="109"/>
      <c r="LY264" s="109"/>
      <c r="LZ264" s="109"/>
      <c r="MA264" s="109"/>
      <c r="MB264" s="109"/>
      <c r="MC264" s="109"/>
      <c r="MD264" s="109"/>
      <c r="ME264" s="109"/>
      <c r="MF264" s="109"/>
      <c r="MG264" s="109"/>
      <c r="MH264" s="109"/>
      <c r="MI264" s="109"/>
      <c r="MJ264" s="109"/>
      <c r="MK264" s="109"/>
      <c r="ML264" s="109"/>
      <c r="MM264" s="109"/>
      <c r="MN264" s="109"/>
      <c r="MO264" s="109"/>
      <c r="MP264" s="109"/>
      <c r="MQ264" s="109"/>
      <c r="MR264" s="109"/>
      <c r="MS264" s="109"/>
      <c r="MT264" s="109"/>
      <c r="MU264" s="109"/>
      <c r="MV264" s="109"/>
      <c r="MW264" s="109"/>
      <c r="MX264" s="109"/>
      <c r="MY264" s="109"/>
      <c r="MZ264" s="109"/>
      <c r="NA264" s="109"/>
      <c r="NB264" s="109"/>
      <c r="NC264" s="109"/>
      <c r="ND264" s="109"/>
      <c r="NE264" s="109"/>
      <c r="NF264" s="109"/>
      <c r="NG264" s="109"/>
      <c r="NH264" s="109"/>
      <c r="NI264" s="109"/>
      <c r="NJ264" s="109"/>
      <c r="NK264" s="109"/>
      <c r="NL264" s="109"/>
      <c r="NM264" s="109"/>
      <c r="NN264" s="109"/>
      <c r="NO264" s="109"/>
      <c r="NP264" s="109"/>
      <c r="NQ264" s="109"/>
      <c r="NR264" s="109"/>
      <c r="NS264" s="109"/>
      <c r="NT264" s="109"/>
      <c r="NU264" s="109"/>
      <c r="NV264" s="109"/>
      <c r="NW264" s="109"/>
      <c r="NX264" s="109"/>
      <c r="NY264" s="109"/>
      <c r="NZ264" s="109"/>
      <c r="OA264" s="109"/>
      <c r="OB264" s="109"/>
      <c r="OC264" s="109"/>
      <c r="OD264" s="109"/>
      <c r="OE264" s="109"/>
      <c r="OF264" s="109"/>
      <c r="OG264" s="109"/>
      <c r="OH264" s="109"/>
      <c r="OI264" s="109"/>
      <c r="OJ264" s="109"/>
      <c r="OK264" s="109"/>
      <c r="OL264" s="109"/>
      <c r="OM264" s="109"/>
      <c r="ON264" s="109"/>
      <c r="OO264" s="109"/>
      <c r="OP264" s="109"/>
      <c r="OQ264" s="109"/>
      <c r="OR264" s="109"/>
      <c r="OS264" s="109"/>
      <c r="OT264" s="109"/>
      <c r="OU264" s="109"/>
      <c r="OV264" s="109"/>
      <c r="OW264" s="109"/>
      <c r="OX264" s="109"/>
      <c r="OY264" s="109"/>
      <c r="OZ264" s="109"/>
      <c r="PA264" s="109"/>
      <c r="PB264" s="109"/>
      <c r="PC264" s="109"/>
      <c r="PD264" s="109"/>
      <c r="PE264" s="109"/>
      <c r="PF264" s="109"/>
      <c r="PG264" s="109"/>
      <c r="PH264" s="109"/>
      <c r="PI264" s="109"/>
      <c r="PJ264" s="109"/>
      <c r="PK264" s="109"/>
      <c r="PL264" s="109"/>
      <c r="PM264" s="109"/>
      <c r="PN264" s="109"/>
      <c r="PO264" s="109"/>
      <c r="PP264" s="109"/>
      <c r="PQ264" s="109"/>
      <c r="PR264" s="109"/>
      <c r="PS264" s="109"/>
      <c r="PT264" s="109"/>
      <c r="PU264" s="109"/>
      <c r="PV264" s="109"/>
      <c r="PW264" s="109"/>
      <c r="PX264" s="109"/>
      <c r="PY264" s="109"/>
      <c r="PZ264" s="109"/>
      <c r="QA264" s="109"/>
      <c r="QB264" s="109"/>
      <c r="QC264" s="109"/>
      <c r="QD264" s="109"/>
      <c r="QE264" s="109"/>
      <c r="QF264" s="109"/>
      <c r="QG264" s="109"/>
      <c r="QH264" s="109"/>
      <c r="QI264" s="109"/>
      <c r="QJ264" s="109"/>
      <c r="QK264" s="23">
        <f t="shared" si="4"/>
        <v>10</v>
      </c>
      <c r="QL264" s="125"/>
      <c r="QM264" s="148"/>
      <c r="QN264" s="125"/>
      <c r="QO264" s="125"/>
      <c r="QP264" s="125">
        <v>449.76</v>
      </c>
      <c r="QQ264" s="125"/>
      <c r="QR264" s="125"/>
      <c r="QS264" s="130"/>
    </row>
    <row r="265" spans="1:461" s="5" customFormat="1" ht="12.75" customHeight="1" x14ac:dyDescent="0.2">
      <c r="A265" s="52">
        <v>44692</v>
      </c>
      <c r="B265" s="90" t="s">
        <v>493</v>
      </c>
      <c r="C265" s="107"/>
      <c r="D265" s="107"/>
      <c r="E265" s="108"/>
      <c r="F265" s="108"/>
      <c r="G265" s="108"/>
      <c r="H265" s="108"/>
      <c r="I265" s="108"/>
      <c r="J265" s="108"/>
      <c r="K265" s="108"/>
      <c r="L265" s="108"/>
      <c r="M265" s="108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 s="109"/>
      <c r="BD265" s="109"/>
      <c r="BE265" s="109"/>
      <c r="BF265" s="109"/>
      <c r="BG265" s="109"/>
      <c r="BH265" s="109"/>
      <c r="BI265" s="109"/>
      <c r="BJ265" s="109"/>
      <c r="BK265" s="109"/>
      <c r="BL265" s="109"/>
      <c r="BM265" s="109"/>
      <c r="BN265" s="109"/>
      <c r="BO265" s="109"/>
      <c r="BP265" s="109"/>
      <c r="BQ265" s="109"/>
      <c r="BR265" s="109"/>
      <c r="BS265" s="109"/>
      <c r="BT265" s="109"/>
      <c r="BU265" s="109"/>
      <c r="BV265" s="109"/>
      <c r="BW265" s="109"/>
      <c r="BX265" s="109"/>
      <c r="BY265" s="109"/>
      <c r="BZ265" s="109"/>
      <c r="CA265" s="109"/>
      <c r="CB265" s="109"/>
      <c r="CC265" s="109">
        <v>20</v>
      </c>
      <c r="CD265" s="109"/>
      <c r="CE265" s="109"/>
      <c r="CF265" s="109"/>
      <c r="CG265" s="109"/>
      <c r="CH265" s="109"/>
      <c r="CI265" s="109"/>
      <c r="CJ265" s="109"/>
      <c r="CK265" s="109"/>
      <c r="CL265" s="109"/>
      <c r="CM265" s="109"/>
      <c r="CN265" s="109"/>
      <c r="CO265" s="109"/>
      <c r="CP265" s="109"/>
      <c r="CQ265" s="109"/>
      <c r="CR265" s="109"/>
      <c r="CS265" s="109"/>
      <c r="CT265" s="109"/>
      <c r="CU265" s="109"/>
      <c r="CV265" s="109"/>
      <c r="CW265" s="109"/>
      <c r="CX265" s="109"/>
      <c r="CY265" s="109"/>
      <c r="CZ265" s="109"/>
      <c r="DA265" s="109"/>
      <c r="DB265" s="109"/>
      <c r="DC265" s="109"/>
      <c r="DD265" s="109"/>
      <c r="DE265" s="109"/>
      <c r="DF265" s="109"/>
      <c r="DG265" s="109"/>
      <c r="DH265" s="109"/>
      <c r="DI265" s="109"/>
      <c r="DJ265" s="109"/>
      <c r="DK265" s="109"/>
      <c r="DL265" s="109"/>
      <c r="DM265" s="109"/>
      <c r="DN265" s="109"/>
      <c r="DO265" s="109"/>
      <c r="DP265" s="109"/>
      <c r="DQ265" s="109"/>
      <c r="DR265" s="109"/>
      <c r="DS265" s="109"/>
      <c r="DT265" s="109"/>
      <c r="DU265" s="109"/>
      <c r="DV265" s="109"/>
      <c r="DW265" s="109"/>
      <c r="DX265" s="109"/>
      <c r="DY265" s="109"/>
      <c r="DZ265" s="109"/>
      <c r="EA265" s="109"/>
      <c r="EB265" s="109"/>
      <c r="EC265" s="109"/>
      <c r="ED265" s="109"/>
      <c r="EE265" s="109"/>
      <c r="EF265" s="109"/>
      <c r="EG265" s="109"/>
      <c r="EH265" s="109"/>
      <c r="EI265" s="109"/>
      <c r="EJ265" s="109"/>
      <c r="EK265" s="109"/>
      <c r="EL265" s="109"/>
      <c r="EM265" s="109"/>
      <c r="EN265" s="109"/>
      <c r="EO265" s="109"/>
      <c r="EP265" s="109"/>
      <c r="EQ265" s="109"/>
      <c r="ER265" s="109"/>
      <c r="ES265" s="109"/>
      <c r="ET265" s="109"/>
      <c r="EU265" s="109"/>
      <c r="EV265" s="109"/>
      <c r="EW265" s="109"/>
      <c r="EX265" s="109"/>
      <c r="EY265" s="109"/>
      <c r="EZ265" s="109"/>
      <c r="FA265" s="109"/>
      <c r="FB265" s="109"/>
      <c r="FC265" s="109"/>
      <c r="FD265" s="109"/>
      <c r="FE265" s="109"/>
      <c r="FF265" s="109"/>
      <c r="FG265" s="109"/>
      <c r="FH265" s="109"/>
      <c r="FI265" s="109"/>
      <c r="FJ265" s="109"/>
      <c r="FK265" s="109"/>
      <c r="FL265" s="109"/>
      <c r="FM265" s="109"/>
      <c r="FN265" s="109"/>
      <c r="FO265" s="109"/>
      <c r="FP265" s="109"/>
      <c r="FQ265" s="109"/>
      <c r="FR265" s="109"/>
      <c r="FS265" s="109"/>
      <c r="FT265" s="109"/>
      <c r="FU265" s="109"/>
      <c r="FV265" s="109"/>
      <c r="FW265" s="109"/>
      <c r="FX265" s="109"/>
      <c r="FY265" s="109"/>
      <c r="FZ265" s="109"/>
      <c r="GA265" s="109"/>
      <c r="GB265" s="109"/>
      <c r="GC265" s="109"/>
      <c r="GD265" s="109"/>
      <c r="GE265" s="109"/>
      <c r="GF265" s="109"/>
      <c r="GG265" s="109"/>
      <c r="GH265" s="109"/>
      <c r="GI265" s="109"/>
      <c r="GJ265" s="109"/>
      <c r="GK265" s="109"/>
      <c r="GL265" s="109"/>
      <c r="GM265" s="109"/>
      <c r="GN265" s="109"/>
      <c r="GO265" s="109"/>
      <c r="GP265" s="109"/>
      <c r="GQ265" s="109"/>
      <c r="GR265" s="109"/>
      <c r="GS265" s="109"/>
      <c r="GT265" s="109"/>
      <c r="GU265" s="109"/>
      <c r="GV265" s="109"/>
      <c r="GW265" s="109"/>
      <c r="GX265" s="109"/>
      <c r="GY265" s="109"/>
      <c r="GZ265" s="109"/>
      <c r="HA265" s="109"/>
      <c r="HB265" s="109"/>
      <c r="HC265" s="109"/>
      <c r="HD265" s="109"/>
      <c r="HE265" s="109"/>
      <c r="HF265" s="109"/>
      <c r="HG265" s="109"/>
      <c r="HH265" s="109"/>
      <c r="HI265" s="109"/>
      <c r="HJ265" s="109"/>
      <c r="HK265" s="109"/>
      <c r="HL265" s="109"/>
      <c r="HM265" s="109"/>
      <c r="HN265" s="109"/>
      <c r="HO265" s="109"/>
      <c r="HP265" s="109"/>
      <c r="HQ265" s="109"/>
      <c r="HR265" s="109"/>
      <c r="HS265" s="109"/>
      <c r="HT265" s="109"/>
      <c r="HU265" s="109"/>
      <c r="HV265" s="109"/>
      <c r="HW265" s="109"/>
      <c r="HX265" s="109"/>
      <c r="HY265" s="109"/>
      <c r="HZ265" s="109"/>
      <c r="IA265" s="109"/>
      <c r="IB265" s="109"/>
      <c r="IC265" s="109"/>
      <c r="ID265" s="109"/>
      <c r="IE265" s="109"/>
      <c r="IF265" s="109"/>
      <c r="IG265" s="109"/>
      <c r="IH265" s="109"/>
      <c r="II265" s="109"/>
      <c r="IJ265" s="109"/>
      <c r="IK265" s="109"/>
      <c r="IL265" s="109"/>
      <c r="IM265" s="109"/>
      <c r="IN265" s="109"/>
      <c r="IO265" s="109"/>
      <c r="IP265" s="109"/>
      <c r="IQ265" s="109"/>
      <c r="IR265" s="109"/>
      <c r="IS265" s="109"/>
      <c r="IT265" s="109"/>
      <c r="IU265" s="109"/>
      <c r="IV265" s="109"/>
      <c r="IW265" s="109"/>
      <c r="IX265" s="109"/>
      <c r="IY265" s="109"/>
      <c r="IZ265" s="109"/>
      <c r="JA265" s="109"/>
      <c r="JB265" s="109"/>
      <c r="JC265" s="109"/>
      <c r="JD265" s="109"/>
      <c r="JE265" s="109"/>
      <c r="JF265" s="109"/>
      <c r="JG265" s="109"/>
      <c r="JH265" s="109"/>
      <c r="JI265" s="109"/>
      <c r="JJ265" s="109"/>
      <c r="JK265" s="109"/>
      <c r="JL265" s="109"/>
      <c r="JM265" s="109"/>
      <c r="JN265" s="109"/>
      <c r="JO265" s="109"/>
      <c r="JP265" s="109"/>
      <c r="JQ265" s="109"/>
      <c r="JR265" s="109"/>
      <c r="JS265" s="109"/>
      <c r="JT265" s="109"/>
      <c r="JU265" s="109"/>
      <c r="JV265" s="109"/>
      <c r="JW265" s="109"/>
      <c r="JX265" s="109"/>
      <c r="JY265" s="109"/>
      <c r="JZ265" s="109"/>
      <c r="KA265" s="109"/>
      <c r="KB265" s="109"/>
      <c r="KC265" s="109"/>
      <c r="KD265" s="109"/>
      <c r="KE265" s="109"/>
      <c r="KF265" s="109"/>
      <c r="KG265" s="109"/>
      <c r="KH265" s="109"/>
      <c r="KI265" s="109"/>
      <c r="KJ265" s="109"/>
      <c r="KK265" s="109"/>
      <c r="KL265" s="109"/>
      <c r="KM265" s="109"/>
      <c r="KN265" s="109"/>
      <c r="KO265" s="109"/>
      <c r="KP265" s="109"/>
      <c r="KQ265" s="109"/>
      <c r="KR265" s="109"/>
      <c r="KS265" s="109"/>
      <c r="KT265" s="109"/>
      <c r="KU265" s="109"/>
      <c r="KV265" s="109"/>
      <c r="KW265" s="109"/>
      <c r="KX265" s="109"/>
      <c r="KY265" s="109"/>
      <c r="KZ265" s="109"/>
      <c r="LA265" s="109"/>
      <c r="LB265" s="109"/>
      <c r="LC265" s="109"/>
      <c r="LD265" s="109"/>
      <c r="LE265" s="109"/>
      <c r="LF265" s="109"/>
      <c r="LG265" s="109"/>
      <c r="LH265" s="109"/>
      <c r="LI265" s="109"/>
      <c r="LJ265" s="109"/>
      <c r="LK265" s="109"/>
      <c r="LL265" s="109"/>
      <c r="LM265" s="109"/>
      <c r="LN265" s="109"/>
      <c r="LO265" s="109"/>
      <c r="LP265" s="109"/>
      <c r="LQ265" s="109"/>
      <c r="LR265" s="109"/>
      <c r="LS265" s="109"/>
      <c r="LT265" s="109"/>
      <c r="LU265" s="109"/>
      <c r="LV265" s="109"/>
      <c r="LW265" s="109"/>
      <c r="LX265" s="109"/>
      <c r="LY265" s="109"/>
      <c r="LZ265" s="109"/>
      <c r="MA265" s="109"/>
      <c r="MB265" s="109"/>
      <c r="MC265" s="109"/>
      <c r="MD265" s="109"/>
      <c r="ME265" s="109"/>
      <c r="MF265" s="109"/>
      <c r="MG265" s="109"/>
      <c r="MH265" s="109"/>
      <c r="MI265" s="109"/>
      <c r="MJ265" s="109"/>
      <c r="MK265" s="109"/>
      <c r="ML265" s="109"/>
      <c r="MM265" s="109"/>
      <c r="MN265" s="109"/>
      <c r="MO265" s="109"/>
      <c r="MP265" s="109"/>
      <c r="MQ265" s="109"/>
      <c r="MR265" s="109"/>
      <c r="MS265" s="109"/>
      <c r="MT265" s="109"/>
      <c r="MU265" s="109"/>
      <c r="MV265" s="109"/>
      <c r="MW265" s="109"/>
      <c r="MX265" s="109"/>
      <c r="MY265" s="109"/>
      <c r="MZ265" s="109"/>
      <c r="NA265" s="109"/>
      <c r="NB265" s="109"/>
      <c r="NC265" s="109"/>
      <c r="ND265" s="109"/>
      <c r="NE265" s="109"/>
      <c r="NF265" s="109"/>
      <c r="NG265" s="109"/>
      <c r="NH265" s="109"/>
      <c r="NI265" s="109"/>
      <c r="NJ265" s="109"/>
      <c r="NK265" s="109"/>
      <c r="NL265" s="109"/>
      <c r="NM265" s="109"/>
      <c r="NN265" s="109"/>
      <c r="NO265" s="109"/>
      <c r="NP265" s="109"/>
      <c r="NQ265" s="109"/>
      <c r="NR265" s="109"/>
      <c r="NS265" s="109"/>
      <c r="NT265" s="109"/>
      <c r="NU265" s="109"/>
      <c r="NV265" s="109"/>
      <c r="NW265" s="109"/>
      <c r="NX265" s="109"/>
      <c r="NY265" s="109"/>
      <c r="NZ265" s="109"/>
      <c r="OA265" s="109"/>
      <c r="OB265" s="109"/>
      <c r="OC265" s="109"/>
      <c r="OD265" s="109"/>
      <c r="OE265" s="109"/>
      <c r="OF265" s="109"/>
      <c r="OG265" s="109"/>
      <c r="OH265" s="109"/>
      <c r="OI265" s="109"/>
      <c r="OJ265" s="109"/>
      <c r="OK265" s="109"/>
      <c r="OL265" s="109"/>
      <c r="OM265" s="109"/>
      <c r="ON265" s="109"/>
      <c r="OO265" s="109"/>
      <c r="OP265" s="109"/>
      <c r="OQ265" s="109"/>
      <c r="OR265" s="109"/>
      <c r="OS265" s="109"/>
      <c r="OT265" s="109"/>
      <c r="OU265" s="109"/>
      <c r="OV265" s="109"/>
      <c r="OW265" s="109"/>
      <c r="OX265" s="109"/>
      <c r="OY265" s="109"/>
      <c r="OZ265" s="109"/>
      <c r="PA265" s="109"/>
      <c r="PB265" s="109"/>
      <c r="PC265" s="109"/>
      <c r="PD265" s="109"/>
      <c r="PE265" s="109"/>
      <c r="PF265" s="109"/>
      <c r="PG265" s="109"/>
      <c r="PH265" s="109"/>
      <c r="PI265" s="109"/>
      <c r="PJ265" s="109"/>
      <c r="PK265" s="109"/>
      <c r="PL265" s="109"/>
      <c r="PM265" s="109"/>
      <c r="PN265" s="109"/>
      <c r="PO265" s="109"/>
      <c r="PP265" s="109"/>
      <c r="PQ265" s="109"/>
      <c r="PR265" s="109"/>
      <c r="PS265" s="109"/>
      <c r="PT265" s="109"/>
      <c r="PU265" s="109"/>
      <c r="PV265" s="109"/>
      <c r="PW265" s="109"/>
      <c r="PX265" s="109"/>
      <c r="PY265" s="109"/>
      <c r="PZ265" s="109"/>
      <c r="QA265" s="109"/>
      <c r="QB265" s="109"/>
      <c r="QC265" s="109"/>
      <c r="QD265" s="109"/>
      <c r="QE265" s="109"/>
      <c r="QF265" s="109"/>
      <c r="QG265" s="109"/>
      <c r="QH265" s="109"/>
      <c r="QI265" s="109"/>
      <c r="QJ265" s="109"/>
      <c r="QK265" s="23">
        <f t="shared" si="4"/>
        <v>20</v>
      </c>
      <c r="QL265" s="125"/>
      <c r="QM265" s="148"/>
      <c r="QN265" s="125"/>
      <c r="QO265" s="125"/>
      <c r="QP265" s="125">
        <v>910.08</v>
      </c>
      <c r="QQ265" s="125"/>
      <c r="QR265" s="125"/>
      <c r="QS265" s="130"/>
    </row>
    <row r="266" spans="1:461" s="5" customFormat="1" ht="12.75" customHeight="1" x14ac:dyDescent="0.2">
      <c r="A266" s="52">
        <v>44692</v>
      </c>
      <c r="B266" s="98" t="s">
        <v>75</v>
      </c>
      <c r="C266" s="107"/>
      <c r="D266" s="107"/>
      <c r="E266" s="108"/>
      <c r="F266" s="108"/>
      <c r="G266" s="108"/>
      <c r="H266" s="108"/>
      <c r="I266" s="108"/>
      <c r="J266" s="108"/>
      <c r="K266" s="108"/>
      <c r="L266" s="108"/>
      <c r="M266" s="108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109"/>
      <c r="BE266" s="109"/>
      <c r="BF266" s="109"/>
      <c r="BG266" s="109"/>
      <c r="BH266" s="109"/>
      <c r="BI266" s="109"/>
      <c r="BJ266" s="109"/>
      <c r="BK266" s="109"/>
      <c r="BL266" s="109"/>
      <c r="BM266" s="109"/>
      <c r="BN266" s="109"/>
      <c r="BO266" s="109"/>
      <c r="BP266" s="109"/>
      <c r="BQ266" s="109"/>
      <c r="BR266" s="109"/>
      <c r="BS266" s="109"/>
      <c r="BT266" s="109"/>
      <c r="BU266" s="109"/>
      <c r="BV266" s="109"/>
      <c r="BW266" s="109"/>
      <c r="BX266" s="109">
        <v>54</v>
      </c>
      <c r="BY266" s="109"/>
      <c r="BZ266" s="109"/>
      <c r="CA266" s="109"/>
      <c r="CB266" s="109"/>
      <c r="CC266" s="109"/>
      <c r="CD266" s="109"/>
      <c r="CE266" s="109"/>
      <c r="CF266" s="109"/>
      <c r="CG266" s="109"/>
      <c r="CH266" s="109"/>
      <c r="CI266" s="109"/>
      <c r="CJ266" s="109"/>
      <c r="CK266" s="109"/>
      <c r="CL266" s="109"/>
      <c r="CM266" s="109"/>
      <c r="CN266" s="109"/>
      <c r="CO266" s="109">
        <v>120</v>
      </c>
      <c r="CP266" s="109"/>
      <c r="CQ266" s="109"/>
      <c r="CR266" s="109"/>
      <c r="CS266" s="109"/>
      <c r="CT266" s="109"/>
      <c r="CU266" s="109"/>
      <c r="CV266" s="109"/>
      <c r="CW266" s="109"/>
      <c r="CX266" s="109"/>
      <c r="CY266" s="109"/>
      <c r="CZ266" s="109"/>
      <c r="DA266" s="109"/>
      <c r="DB266" s="109"/>
      <c r="DC266" s="109"/>
      <c r="DD266" s="109"/>
      <c r="DE266" s="109"/>
      <c r="DF266" s="109"/>
      <c r="DG266" s="109"/>
      <c r="DH266" s="109"/>
      <c r="DI266" s="109"/>
      <c r="DJ266" s="109"/>
      <c r="DK266" s="109"/>
      <c r="DL266" s="109"/>
      <c r="DM266" s="109"/>
      <c r="DN266" s="109"/>
      <c r="DO266" s="109"/>
      <c r="DP266" s="109"/>
      <c r="DQ266" s="109"/>
      <c r="DR266" s="109"/>
      <c r="DS266" s="109"/>
      <c r="DT266" s="109"/>
      <c r="DU266" s="109">
        <v>10</v>
      </c>
      <c r="DV266" s="109"/>
      <c r="DW266" s="109"/>
      <c r="DX266" s="109"/>
      <c r="DY266" s="109"/>
      <c r="DZ266" s="109"/>
      <c r="EA266" s="109"/>
      <c r="EB266" s="109"/>
      <c r="EC266" s="109"/>
      <c r="ED266" s="109"/>
      <c r="EE266" s="109"/>
      <c r="EF266" s="109"/>
      <c r="EG266" s="109"/>
      <c r="EH266" s="109"/>
      <c r="EI266" s="109"/>
      <c r="EJ266" s="109"/>
      <c r="EK266" s="109"/>
      <c r="EL266" s="109"/>
      <c r="EM266" s="109"/>
      <c r="EN266" s="109"/>
      <c r="EO266" s="109"/>
      <c r="EP266" s="109"/>
      <c r="EQ266" s="109"/>
      <c r="ER266" s="109"/>
      <c r="ES266" s="109"/>
      <c r="ET266" s="109"/>
      <c r="EU266" s="109"/>
      <c r="EV266" s="109"/>
      <c r="EW266" s="109"/>
      <c r="EX266" s="109"/>
      <c r="EY266" s="109"/>
      <c r="EZ266" s="109"/>
      <c r="FA266" s="109"/>
      <c r="FB266" s="109"/>
      <c r="FC266" s="109"/>
      <c r="FD266" s="109"/>
      <c r="FE266" s="109"/>
      <c r="FF266" s="109"/>
      <c r="FG266" s="109"/>
      <c r="FH266" s="109"/>
      <c r="FI266" s="109"/>
      <c r="FJ266" s="109"/>
      <c r="FK266" s="109"/>
      <c r="FL266" s="109"/>
      <c r="FM266" s="109"/>
      <c r="FN266" s="109"/>
      <c r="FO266" s="109"/>
      <c r="FP266" s="109"/>
      <c r="FQ266" s="109"/>
      <c r="FR266" s="109"/>
      <c r="FS266" s="109">
        <v>10</v>
      </c>
      <c r="FT266" s="109"/>
      <c r="FU266" s="109"/>
      <c r="FV266" s="109"/>
      <c r="FW266" s="109"/>
      <c r="FX266" s="109"/>
      <c r="FY266" s="109"/>
      <c r="FZ266" s="109"/>
      <c r="GA266" s="109"/>
      <c r="GB266" s="109"/>
      <c r="GC266" s="109"/>
      <c r="GD266" s="109"/>
      <c r="GE266" s="109"/>
      <c r="GF266" s="109"/>
      <c r="GG266" s="109"/>
      <c r="GH266" s="109"/>
      <c r="GI266" s="109"/>
      <c r="GJ266" s="109"/>
      <c r="GK266" s="109"/>
      <c r="GL266" s="109"/>
      <c r="GM266" s="109"/>
      <c r="GN266" s="109"/>
      <c r="GO266" s="109"/>
      <c r="GP266" s="109"/>
      <c r="GQ266" s="109"/>
      <c r="GR266" s="109"/>
      <c r="GS266" s="109"/>
      <c r="GT266" s="109"/>
      <c r="GU266" s="109"/>
      <c r="GV266" s="109"/>
      <c r="GW266" s="109"/>
      <c r="GX266" s="109"/>
      <c r="GY266" s="109"/>
      <c r="GZ266" s="109"/>
      <c r="HA266" s="109"/>
      <c r="HB266" s="109"/>
      <c r="HC266" s="109"/>
      <c r="HD266" s="109"/>
      <c r="HE266" s="109"/>
      <c r="HF266" s="109"/>
      <c r="HG266" s="109"/>
      <c r="HH266" s="109"/>
      <c r="HI266" s="109"/>
      <c r="HJ266" s="109"/>
      <c r="HK266" s="109"/>
      <c r="HL266" s="109"/>
      <c r="HM266" s="109"/>
      <c r="HN266" s="109"/>
      <c r="HO266" s="109"/>
      <c r="HP266" s="109"/>
      <c r="HQ266" s="109"/>
      <c r="HR266" s="109"/>
      <c r="HS266" s="109"/>
      <c r="HT266" s="109"/>
      <c r="HU266" s="109"/>
      <c r="HV266" s="109"/>
      <c r="HW266" s="109"/>
      <c r="HX266" s="109"/>
      <c r="HY266" s="109"/>
      <c r="HZ266" s="109"/>
      <c r="IA266" s="109"/>
      <c r="IB266" s="109"/>
      <c r="IC266" s="109"/>
      <c r="ID266" s="109"/>
      <c r="IE266" s="109"/>
      <c r="IF266" s="109"/>
      <c r="IG266" s="109"/>
      <c r="IH266" s="109"/>
      <c r="II266" s="109"/>
      <c r="IJ266" s="109"/>
      <c r="IK266" s="109"/>
      <c r="IL266" s="109"/>
      <c r="IM266" s="109"/>
      <c r="IN266" s="109"/>
      <c r="IO266" s="109"/>
      <c r="IP266" s="109">
        <v>11</v>
      </c>
      <c r="IQ266" s="109"/>
      <c r="IR266" s="109"/>
      <c r="IS266" s="109"/>
      <c r="IT266" s="109"/>
      <c r="IU266" s="109"/>
      <c r="IV266" s="109"/>
      <c r="IW266" s="109"/>
      <c r="IX266" s="109"/>
      <c r="IY266" s="109"/>
      <c r="IZ266" s="109"/>
      <c r="JA266" s="109"/>
      <c r="JB266" s="109"/>
      <c r="JC266" s="109"/>
      <c r="JD266" s="109"/>
      <c r="JE266" s="109"/>
      <c r="JF266" s="109"/>
      <c r="JG266" s="109"/>
      <c r="JH266" s="109"/>
      <c r="JI266" s="109"/>
      <c r="JJ266" s="109"/>
      <c r="JK266" s="109"/>
      <c r="JL266" s="109"/>
      <c r="JM266" s="109"/>
      <c r="JN266" s="109"/>
      <c r="JO266" s="109"/>
      <c r="JP266" s="109"/>
      <c r="JQ266" s="109"/>
      <c r="JR266" s="109"/>
      <c r="JS266" s="109"/>
      <c r="JT266" s="109"/>
      <c r="JU266" s="109"/>
      <c r="JV266" s="109"/>
      <c r="JW266" s="109"/>
      <c r="JX266" s="109"/>
      <c r="JY266" s="109"/>
      <c r="JZ266" s="109"/>
      <c r="KA266" s="109"/>
      <c r="KB266" s="109"/>
      <c r="KC266" s="109"/>
      <c r="KD266" s="109"/>
      <c r="KE266" s="109"/>
      <c r="KF266" s="109"/>
      <c r="KG266" s="109"/>
      <c r="KH266" s="109"/>
      <c r="KI266" s="109"/>
      <c r="KJ266" s="109"/>
      <c r="KK266" s="109"/>
      <c r="KL266" s="109"/>
      <c r="KM266" s="109"/>
      <c r="KN266" s="109"/>
      <c r="KO266" s="109"/>
      <c r="KP266" s="109"/>
      <c r="KQ266" s="109"/>
      <c r="KR266" s="109"/>
      <c r="KS266" s="109"/>
      <c r="KT266" s="109"/>
      <c r="KU266" s="109"/>
      <c r="KV266" s="109"/>
      <c r="KW266" s="109"/>
      <c r="KX266" s="109"/>
      <c r="KY266" s="109"/>
      <c r="KZ266" s="109"/>
      <c r="LA266" s="109"/>
      <c r="LB266" s="109"/>
      <c r="LC266" s="109"/>
      <c r="LD266" s="109"/>
      <c r="LE266" s="109"/>
      <c r="LF266" s="109"/>
      <c r="LG266" s="109"/>
      <c r="LH266" s="109"/>
      <c r="LI266" s="109"/>
      <c r="LJ266" s="109"/>
      <c r="LK266" s="109"/>
      <c r="LL266" s="109"/>
      <c r="LM266" s="109"/>
      <c r="LN266" s="109"/>
      <c r="LO266" s="109"/>
      <c r="LP266" s="109"/>
      <c r="LQ266" s="109"/>
      <c r="LR266" s="109"/>
      <c r="LS266" s="109"/>
      <c r="LT266" s="109">
        <v>2</v>
      </c>
      <c r="LU266" s="109"/>
      <c r="LV266" s="109"/>
      <c r="LW266" s="109"/>
      <c r="LX266" s="109"/>
      <c r="LY266" s="109"/>
      <c r="LZ266" s="109"/>
      <c r="MA266" s="109"/>
      <c r="MB266" s="109"/>
      <c r="MC266" s="109"/>
      <c r="MD266" s="109"/>
      <c r="ME266" s="109"/>
      <c r="MF266" s="109"/>
      <c r="MG266" s="109"/>
      <c r="MH266" s="109"/>
      <c r="MI266" s="109"/>
      <c r="MJ266" s="109"/>
      <c r="MK266" s="109"/>
      <c r="ML266" s="109"/>
      <c r="MM266" s="109"/>
      <c r="MN266" s="109"/>
      <c r="MO266" s="109"/>
      <c r="MP266" s="109"/>
      <c r="MQ266" s="109"/>
      <c r="MR266" s="109"/>
      <c r="MS266" s="109"/>
      <c r="MT266" s="109"/>
      <c r="MU266" s="109"/>
      <c r="MV266" s="109"/>
      <c r="MW266" s="109"/>
      <c r="MX266" s="109"/>
      <c r="MY266" s="109"/>
      <c r="MZ266" s="109"/>
      <c r="NA266" s="109"/>
      <c r="NB266" s="109"/>
      <c r="NC266" s="109"/>
      <c r="ND266" s="109"/>
      <c r="NE266" s="109"/>
      <c r="NF266" s="109"/>
      <c r="NG266" s="109"/>
      <c r="NH266" s="109"/>
      <c r="NI266" s="109"/>
      <c r="NJ266" s="109"/>
      <c r="NK266" s="109"/>
      <c r="NL266" s="109"/>
      <c r="NM266" s="109"/>
      <c r="NN266" s="109"/>
      <c r="NO266" s="109"/>
      <c r="NP266" s="109"/>
      <c r="NQ266" s="109"/>
      <c r="NR266" s="109"/>
      <c r="NS266" s="109"/>
      <c r="NT266" s="109"/>
      <c r="NU266" s="109">
        <v>1</v>
      </c>
      <c r="NV266" s="109"/>
      <c r="NW266" s="109"/>
      <c r="NX266" s="109"/>
      <c r="NY266" s="109"/>
      <c r="NZ266" s="109"/>
      <c r="OA266" s="109"/>
      <c r="OB266" s="109"/>
      <c r="OC266" s="109"/>
      <c r="OD266" s="109"/>
      <c r="OE266" s="109"/>
      <c r="OF266" s="109"/>
      <c r="OG266" s="109"/>
      <c r="OH266" s="109"/>
      <c r="OI266" s="109"/>
      <c r="OJ266" s="109"/>
      <c r="OK266" s="109"/>
      <c r="OL266" s="109"/>
      <c r="OM266" s="109"/>
      <c r="ON266" s="109"/>
      <c r="OO266" s="109"/>
      <c r="OP266" s="109"/>
      <c r="OQ266" s="109"/>
      <c r="OR266" s="109"/>
      <c r="OS266" s="109"/>
      <c r="OT266" s="109"/>
      <c r="OU266" s="109"/>
      <c r="OV266" s="109"/>
      <c r="OW266" s="109"/>
      <c r="OX266" s="109"/>
      <c r="OY266" s="109"/>
      <c r="OZ266" s="109"/>
      <c r="PA266" s="109"/>
      <c r="PB266" s="109"/>
      <c r="PC266" s="109"/>
      <c r="PD266" s="109"/>
      <c r="PE266" s="109"/>
      <c r="PF266" s="109"/>
      <c r="PG266" s="109"/>
      <c r="PH266" s="109"/>
      <c r="PI266" s="109"/>
      <c r="PJ266" s="109"/>
      <c r="PK266" s="109"/>
      <c r="PL266" s="109"/>
      <c r="PM266" s="109"/>
      <c r="PN266" s="109"/>
      <c r="PO266" s="109"/>
      <c r="PP266" s="109"/>
      <c r="PQ266" s="109"/>
      <c r="PR266" s="109"/>
      <c r="PS266" s="109"/>
      <c r="PT266" s="109"/>
      <c r="PU266" s="109"/>
      <c r="PV266" s="109"/>
      <c r="PW266" s="109"/>
      <c r="PX266" s="109"/>
      <c r="PY266" s="109"/>
      <c r="PZ266" s="109"/>
      <c r="QA266" s="109"/>
      <c r="QB266" s="109"/>
      <c r="QC266" s="109"/>
      <c r="QD266" s="109"/>
      <c r="QE266" s="109"/>
      <c r="QF266" s="109"/>
      <c r="QG266" s="109">
        <v>200</v>
      </c>
      <c r="QH266" s="109"/>
      <c r="QI266" s="109"/>
      <c r="QJ266" s="109"/>
      <c r="QK266" s="23">
        <f t="shared" si="4"/>
        <v>408</v>
      </c>
      <c r="QL266" s="125"/>
      <c r="QM266" s="125"/>
      <c r="QN266" s="125"/>
      <c r="QO266" s="125"/>
      <c r="QP266" s="125"/>
      <c r="QQ266" s="125"/>
      <c r="QR266" s="125"/>
      <c r="QS266" s="130"/>
    </row>
    <row r="267" spans="1:461" s="5" customFormat="1" ht="12.75" customHeight="1" x14ac:dyDescent="0.2">
      <c r="A267" s="52">
        <v>44692</v>
      </c>
      <c r="B267" s="90" t="s">
        <v>40</v>
      </c>
      <c r="C267" s="107"/>
      <c r="D267" s="107"/>
      <c r="E267" s="108"/>
      <c r="F267" s="108"/>
      <c r="G267" s="108"/>
      <c r="H267" s="108"/>
      <c r="I267" s="108"/>
      <c r="J267" s="108"/>
      <c r="K267" s="108"/>
      <c r="L267" s="108"/>
      <c r="M267" s="108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109"/>
      <c r="BE267" s="109"/>
      <c r="BF267" s="109"/>
      <c r="BG267" s="109"/>
      <c r="BH267" s="109"/>
      <c r="BI267" s="109"/>
      <c r="BJ267" s="109"/>
      <c r="BK267" s="109"/>
      <c r="BL267" s="109"/>
      <c r="BM267" s="109"/>
      <c r="BN267" s="109"/>
      <c r="BO267" s="109"/>
      <c r="BP267" s="109"/>
      <c r="BQ267" s="109"/>
      <c r="BR267" s="109"/>
      <c r="BS267" s="109"/>
      <c r="BT267" s="109"/>
      <c r="BU267" s="109"/>
      <c r="BV267" s="109"/>
      <c r="BW267" s="109"/>
      <c r="BX267" s="109"/>
      <c r="BY267" s="109"/>
      <c r="BZ267" s="109"/>
      <c r="CA267" s="109"/>
      <c r="CB267" s="109"/>
      <c r="CC267" s="109"/>
      <c r="CD267" s="109"/>
      <c r="CE267" s="109"/>
      <c r="CF267" s="109"/>
      <c r="CG267" s="109"/>
      <c r="CH267" s="109"/>
      <c r="CI267" s="109"/>
      <c r="CJ267" s="109"/>
      <c r="CK267" s="109"/>
      <c r="CL267" s="109"/>
      <c r="CM267" s="109"/>
      <c r="CN267" s="109"/>
      <c r="CO267" s="109"/>
      <c r="CP267" s="109"/>
      <c r="CQ267" s="109"/>
      <c r="CR267" s="109"/>
      <c r="CS267" s="109"/>
      <c r="CT267" s="109"/>
      <c r="CU267" s="109"/>
      <c r="CV267" s="109"/>
      <c r="CW267" s="109"/>
      <c r="CX267" s="109"/>
      <c r="CY267" s="109"/>
      <c r="CZ267" s="109"/>
      <c r="DA267" s="109"/>
      <c r="DB267" s="109"/>
      <c r="DC267" s="109"/>
      <c r="DD267" s="109"/>
      <c r="DE267" s="109"/>
      <c r="DF267" s="109"/>
      <c r="DG267" s="109"/>
      <c r="DH267" s="109"/>
      <c r="DI267" s="109"/>
      <c r="DJ267" s="109"/>
      <c r="DK267" s="109"/>
      <c r="DL267" s="109"/>
      <c r="DM267" s="109"/>
      <c r="DN267" s="109"/>
      <c r="DO267" s="109"/>
      <c r="DP267" s="109"/>
      <c r="DQ267" s="109"/>
      <c r="DR267" s="109"/>
      <c r="DS267" s="109"/>
      <c r="DT267" s="109"/>
      <c r="DU267" s="109"/>
      <c r="DV267" s="109"/>
      <c r="DW267" s="109"/>
      <c r="DX267" s="109"/>
      <c r="DY267" s="109"/>
      <c r="DZ267" s="109"/>
      <c r="EA267" s="109"/>
      <c r="EB267" s="109"/>
      <c r="EC267" s="109"/>
      <c r="ED267" s="109"/>
      <c r="EE267" s="109"/>
      <c r="EF267" s="109"/>
      <c r="EG267" s="109"/>
      <c r="EH267" s="109"/>
      <c r="EI267" s="109"/>
      <c r="EJ267" s="109"/>
      <c r="EK267" s="109"/>
      <c r="EL267" s="109"/>
      <c r="EM267" s="109"/>
      <c r="EN267" s="109"/>
      <c r="EO267" s="109"/>
      <c r="EP267" s="109"/>
      <c r="EQ267" s="109"/>
      <c r="ER267" s="109"/>
      <c r="ES267" s="109"/>
      <c r="ET267" s="109"/>
      <c r="EU267" s="109"/>
      <c r="EV267" s="109"/>
      <c r="EW267" s="109"/>
      <c r="EX267" s="109"/>
      <c r="EY267" s="109"/>
      <c r="EZ267" s="109"/>
      <c r="FA267" s="109"/>
      <c r="FB267" s="109"/>
      <c r="FC267" s="109"/>
      <c r="FD267" s="109"/>
      <c r="FE267" s="109"/>
      <c r="FF267" s="109"/>
      <c r="FG267" s="109"/>
      <c r="FH267" s="109"/>
      <c r="FI267" s="109"/>
      <c r="FJ267" s="109"/>
      <c r="FK267" s="109"/>
      <c r="FL267" s="109"/>
      <c r="FM267" s="109"/>
      <c r="FN267" s="109"/>
      <c r="FO267" s="109"/>
      <c r="FP267" s="109"/>
      <c r="FQ267" s="109"/>
      <c r="FR267" s="109"/>
      <c r="FS267" s="109"/>
      <c r="FT267" s="109"/>
      <c r="FU267" s="109"/>
      <c r="FV267" s="109"/>
      <c r="FW267" s="109"/>
      <c r="FX267" s="109"/>
      <c r="FY267" s="109"/>
      <c r="FZ267" s="109"/>
      <c r="GA267" s="109"/>
      <c r="GB267" s="109"/>
      <c r="GC267" s="109"/>
      <c r="GD267" s="109"/>
      <c r="GE267" s="109"/>
      <c r="GF267" s="109"/>
      <c r="GG267" s="109"/>
      <c r="GH267" s="109"/>
      <c r="GI267" s="109"/>
      <c r="GJ267" s="109"/>
      <c r="GK267" s="109"/>
      <c r="GL267" s="109"/>
      <c r="GM267" s="109"/>
      <c r="GN267" s="109"/>
      <c r="GO267" s="109"/>
      <c r="GP267" s="109"/>
      <c r="GQ267" s="109"/>
      <c r="GR267" s="109"/>
      <c r="GS267" s="109"/>
      <c r="GT267" s="109"/>
      <c r="GU267" s="109"/>
      <c r="GV267" s="109">
        <v>20</v>
      </c>
      <c r="GW267" s="109"/>
      <c r="GX267" s="109"/>
      <c r="GY267" s="109"/>
      <c r="GZ267" s="109"/>
      <c r="HA267" s="109"/>
      <c r="HB267" s="109"/>
      <c r="HC267" s="109"/>
      <c r="HD267" s="109"/>
      <c r="HE267" s="109"/>
      <c r="HF267" s="109"/>
      <c r="HG267" s="109"/>
      <c r="HH267" s="109"/>
      <c r="HI267" s="109"/>
      <c r="HJ267" s="109"/>
      <c r="HK267" s="109"/>
      <c r="HL267" s="109"/>
      <c r="HM267" s="109"/>
      <c r="HN267" s="109"/>
      <c r="HO267" s="109"/>
      <c r="HP267" s="109"/>
      <c r="HQ267" s="109"/>
      <c r="HR267" s="109"/>
      <c r="HS267" s="109"/>
      <c r="HT267" s="109"/>
      <c r="HU267" s="109"/>
      <c r="HV267" s="109"/>
      <c r="HW267" s="109"/>
      <c r="HX267" s="109"/>
      <c r="HY267" s="109"/>
      <c r="HZ267" s="109"/>
      <c r="IA267" s="109"/>
      <c r="IB267" s="109"/>
      <c r="IC267" s="109"/>
      <c r="ID267" s="109"/>
      <c r="IE267" s="109"/>
      <c r="IF267" s="109"/>
      <c r="IG267" s="109"/>
      <c r="IH267" s="109"/>
      <c r="II267" s="109"/>
      <c r="IJ267" s="109"/>
      <c r="IK267" s="109"/>
      <c r="IL267" s="109"/>
      <c r="IM267" s="109"/>
      <c r="IN267" s="109"/>
      <c r="IO267" s="109"/>
      <c r="IP267" s="109"/>
      <c r="IQ267" s="109"/>
      <c r="IR267" s="109"/>
      <c r="IS267" s="109"/>
      <c r="IT267" s="109"/>
      <c r="IU267" s="109"/>
      <c r="IV267" s="109"/>
      <c r="IW267" s="109"/>
      <c r="IX267" s="109"/>
      <c r="IY267" s="109"/>
      <c r="IZ267" s="109"/>
      <c r="JA267" s="109"/>
      <c r="JB267" s="109"/>
      <c r="JC267" s="109"/>
      <c r="JD267" s="109"/>
      <c r="JE267" s="109"/>
      <c r="JF267" s="109"/>
      <c r="JG267" s="109"/>
      <c r="JH267" s="109"/>
      <c r="JI267" s="109"/>
      <c r="JJ267" s="109"/>
      <c r="JK267" s="109"/>
      <c r="JL267" s="109"/>
      <c r="JM267" s="109"/>
      <c r="JN267" s="109"/>
      <c r="JO267" s="109"/>
      <c r="JP267" s="109"/>
      <c r="JQ267" s="109"/>
      <c r="JR267" s="109"/>
      <c r="JS267" s="109"/>
      <c r="JT267" s="109">
        <v>10</v>
      </c>
      <c r="JU267" s="109"/>
      <c r="JV267" s="109"/>
      <c r="JW267" s="109"/>
      <c r="JX267" s="109"/>
      <c r="JY267" s="109"/>
      <c r="JZ267" s="109"/>
      <c r="KA267" s="109"/>
      <c r="KB267" s="109"/>
      <c r="KC267" s="109"/>
      <c r="KD267" s="109"/>
      <c r="KE267" s="109"/>
      <c r="KF267" s="109"/>
      <c r="KG267" s="109"/>
      <c r="KH267" s="109"/>
      <c r="KI267" s="109"/>
      <c r="KJ267" s="109"/>
      <c r="KK267" s="109"/>
      <c r="KL267" s="109"/>
      <c r="KM267" s="109"/>
      <c r="KN267" s="109"/>
      <c r="KO267" s="109"/>
      <c r="KP267" s="109"/>
      <c r="KQ267" s="109"/>
      <c r="KR267" s="109"/>
      <c r="KS267" s="109"/>
      <c r="KT267" s="109"/>
      <c r="KU267" s="109"/>
      <c r="KV267" s="109"/>
      <c r="KW267" s="109"/>
      <c r="KX267" s="109"/>
      <c r="KY267" s="109"/>
      <c r="KZ267" s="109"/>
      <c r="LA267" s="109"/>
      <c r="LB267" s="109"/>
      <c r="LC267" s="109"/>
      <c r="LD267" s="109"/>
      <c r="LE267" s="109"/>
      <c r="LF267" s="109"/>
      <c r="LG267" s="109"/>
      <c r="LH267" s="109"/>
      <c r="LI267" s="109"/>
      <c r="LJ267" s="109"/>
      <c r="LK267" s="109"/>
      <c r="LL267" s="109"/>
      <c r="LM267" s="109"/>
      <c r="LN267" s="109"/>
      <c r="LO267" s="109"/>
      <c r="LP267" s="109"/>
      <c r="LQ267" s="109"/>
      <c r="LR267" s="109"/>
      <c r="LS267" s="109"/>
      <c r="LT267" s="109"/>
      <c r="LU267" s="109"/>
      <c r="LV267" s="109"/>
      <c r="LW267" s="109"/>
      <c r="LX267" s="109"/>
      <c r="LY267" s="109"/>
      <c r="LZ267" s="109"/>
      <c r="MA267" s="109"/>
      <c r="MB267" s="109"/>
      <c r="MC267" s="109"/>
      <c r="MD267" s="109"/>
      <c r="ME267" s="109"/>
      <c r="MF267" s="109"/>
      <c r="MG267" s="109"/>
      <c r="MH267" s="109"/>
      <c r="MI267" s="109"/>
      <c r="MJ267" s="109"/>
      <c r="MK267" s="109"/>
      <c r="ML267" s="109"/>
      <c r="MM267" s="109"/>
      <c r="MN267" s="109"/>
      <c r="MO267" s="109"/>
      <c r="MP267" s="109"/>
      <c r="MQ267" s="109"/>
      <c r="MR267" s="109"/>
      <c r="MS267" s="109"/>
      <c r="MT267" s="109"/>
      <c r="MU267" s="109"/>
      <c r="MV267" s="109"/>
      <c r="MW267" s="109"/>
      <c r="MX267" s="109"/>
      <c r="MY267" s="109"/>
      <c r="MZ267" s="109"/>
      <c r="NA267" s="109"/>
      <c r="NB267" s="109"/>
      <c r="NC267" s="109"/>
      <c r="ND267" s="109"/>
      <c r="NE267" s="109"/>
      <c r="NF267" s="109"/>
      <c r="NG267" s="109"/>
      <c r="NH267" s="109"/>
      <c r="NI267" s="109"/>
      <c r="NJ267" s="109"/>
      <c r="NK267" s="109"/>
      <c r="NL267" s="109"/>
      <c r="NM267" s="109"/>
      <c r="NN267" s="109"/>
      <c r="NO267" s="109"/>
      <c r="NP267" s="109"/>
      <c r="NQ267" s="109"/>
      <c r="NR267" s="109"/>
      <c r="NS267" s="109"/>
      <c r="NT267" s="109"/>
      <c r="NU267" s="109"/>
      <c r="NV267" s="109"/>
      <c r="NW267" s="109"/>
      <c r="NX267" s="109"/>
      <c r="NY267" s="109"/>
      <c r="NZ267" s="109"/>
      <c r="OA267" s="109"/>
      <c r="OB267" s="109"/>
      <c r="OC267" s="109"/>
      <c r="OD267" s="109"/>
      <c r="OE267" s="109"/>
      <c r="OF267" s="109"/>
      <c r="OG267" s="109"/>
      <c r="OH267" s="109"/>
      <c r="OI267" s="109"/>
      <c r="OJ267" s="109"/>
      <c r="OK267" s="109"/>
      <c r="OL267" s="109"/>
      <c r="OM267" s="109"/>
      <c r="ON267" s="109"/>
      <c r="OO267" s="109"/>
      <c r="OP267" s="109"/>
      <c r="OQ267" s="109"/>
      <c r="OR267" s="109"/>
      <c r="OS267" s="109"/>
      <c r="OT267" s="109"/>
      <c r="OU267" s="109"/>
      <c r="OV267" s="109"/>
      <c r="OW267" s="109"/>
      <c r="OX267" s="109"/>
      <c r="OY267" s="109"/>
      <c r="OZ267" s="109"/>
      <c r="PA267" s="109"/>
      <c r="PB267" s="109"/>
      <c r="PC267" s="109"/>
      <c r="PD267" s="109"/>
      <c r="PE267" s="109"/>
      <c r="PF267" s="109"/>
      <c r="PG267" s="109"/>
      <c r="PH267" s="109"/>
      <c r="PI267" s="109"/>
      <c r="PJ267" s="109"/>
      <c r="PK267" s="109"/>
      <c r="PL267" s="109"/>
      <c r="PM267" s="109"/>
      <c r="PN267" s="109"/>
      <c r="PO267" s="109"/>
      <c r="PP267" s="109"/>
      <c r="PQ267" s="109"/>
      <c r="PR267" s="109"/>
      <c r="PS267" s="109"/>
      <c r="PT267" s="109"/>
      <c r="PU267" s="109"/>
      <c r="PV267" s="109"/>
      <c r="PW267" s="109"/>
      <c r="PX267" s="109"/>
      <c r="PY267" s="109"/>
      <c r="PZ267" s="109"/>
      <c r="QA267" s="109"/>
      <c r="QB267" s="109"/>
      <c r="QC267" s="109"/>
      <c r="QD267" s="109"/>
      <c r="QE267" s="109"/>
      <c r="QF267" s="109"/>
      <c r="QG267" s="109"/>
      <c r="QH267" s="109"/>
      <c r="QI267" s="109"/>
      <c r="QJ267" s="109"/>
      <c r="QK267" s="23">
        <f t="shared" si="4"/>
        <v>30</v>
      </c>
      <c r="QL267" s="125"/>
      <c r="QM267" s="148"/>
      <c r="QN267" s="125"/>
      <c r="QO267" s="125"/>
      <c r="QP267" s="125">
        <f>1423.36+2000</f>
        <v>3423.3599999999997</v>
      </c>
      <c r="QQ267" s="125"/>
      <c r="QR267" s="125"/>
      <c r="QS267" s="130"/>
    </row>
    <row r="268" spans="1:461" s="5" customFormat="1" ht="12.75" customHeight="1" x14ac:dyDescent="0.2">
      <c r="A268" s="52">
        <v>44692</v>
      </c>
      <c r="B268" s="98" t="s">
        <v>472</v>
      </c>
      <c r="C268" s="107"/>
      <c r="D268" s="107"/>
      <c r="E268" s="108"/>
      <c r="F268" s="108"/>
      <c r="G268" s="108"/>
      <c r="H268" s="108"/>
      <c r="I268" s="108"/>
      <c r="J268" s="108"/>
      <c r="K268" s="108"/>
      <c r="L268" s="108"/>
      <c r="M268" s="108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 s="109"/>
      <c r="BD268" s="109"/>
      <c r="BE268" s="109"/>
      <c r="BF268" s="109"/>
      <c r="BG268" s="109"/>
      <c r="BH268" s="109"/>
      <c r="BI268" s="109"/>
      <c r="BJ268" s="109"/>
      <c r="BK268" s="109"/>
      <c r="BL268" s="109"/>
      <c r="BM268" s="109"/>
      <c r="BN268" s="109"/>
      <c r="BO268" s="109"/>
      <c r="BP268" s="109"/>
      <c r="BQ268" s="109"/>
      <c r="BR268" s="109"/>
      <c r="BS268" s="109"/>
      <c r="BT268" s="109"/>
      <c r="BU268" s="109"/>
      <c r="BV268" s="109"/>
      <c r="BW268" s="109"/>
      <c r="BX268" s="109"/>
      <c r="BY268" s="109"/>
      <c r="BZ268" s="109"/>
      <c r="CA268" s="109"/>
      <c r="CB268" s="109"/>
      <c r="CC268" s="109"/>
      <c r="CD268" s="109"/>
      <c r="CE268" s="109"/>
      <c r="CF268" s="109"/>
      <c r="CG268" s="109"/>
      <c r="CH268" s="109"/>
      <c r="CI268" s="109"/>
      <c r="CJ268" s="109"/>
      <c r="CK268" s="109"/>
      <c r="CL268" s="109"/>
      <c r="CM268" s="109"/>
      <c r="CN268" s="109"/>
      <c r="CO268" s="109"/>
      <c r="CP268" s="109"/>
      <c r="CQ268" s="109"/>
      <c r="CR268" s="109"/>
      <c r="CS268" s="109"/>
      <c r="CT268" s="109"/>
      <c r="CU268" s="109"/>
      <c r="CV268" s="109"/>
      <c r="CW268" s="109"/>
      <c r="CX268" s="109"/>
      <c r="CY268" s="109"/>
      <c r="CZ268" s="109"/>
      <c r="DA268" s="109"/>
      <c r="DB268" s="109"/>
      <c r="DC268" s="109"/>
      <c r="DD268" s="109"/>
      <c r="DE268" s="109"/>
      <c r="DF268" s="109"/>
      <c r="DG268" s="109"/>
      <c r="DH268" s="109"/>
      <c r="DI268" s="109"/>
      <c r="DJ268" s="109"/>
      <c r="DK268" s="109"/>
      <c r="DL268" s="109"/>
      <c r="DM268" s="109"/>
      <c r="DN268" s="109"/>
      <c r="DO268" s="109"/>
      <c r="DP268" s="109"/>
      <c r="DQ268" s="109"/>
      <c r="DR268" s="109"/>
      <c r="DS268" s="109"/>
      <c r="DT268" s="109"/>
      <c r="DU268" s="109"/>
      <c r="DV268" s="109"/>
      <c r="DW268" s="109"/>
      <c r="DX268" s="109"/>
      <c r="DY268" s="109"/>
      <c r="DZ268" s="109"/>
      <c r="EA268" s="109"/>
      <c r="EB268" s="109"/>
      <c r="EC268" s="109"/>
      <c r="ED268" s="109"/>
      <c r="EE268" s="109"/>
      <c r="EF268" s="109"/>
      <c r="EG268" s="109"/>
      <c r="EH268" s="109"/>
      <c r="EI268" s="109"/>
      <c r="EJ268" s="109"/>
      <c r="EK268" s="109"/>
      <c r="EL268" s="109"/>
      <c r="EM268" s="109"/>
      <c r="EN268" s="109"/>
      <c r="EO268" s="109"/>
      <c r="EP268" s="109"/>
      <c r="EQ268" s="109"/>
      <c r="ER268" s="109"/>
      <c r="ES268" s="109"/>
      <c r="ET268" s="109"/>
      <c r="EU268" s="109"/>
      <c r="EV268" s="109"/>
      <c r="EW268" s="109"/>
      <c r="EX268" s="109"/>
      <c r="EY268" s="109"/>
      <c r="EZ268" s="109"/>
      <c r="FA268" s="109"/>
      <c r="FB268" s="109"/>
      <c r="FC268" s="109"/>
      <c r="FD268" s="109"/>
      <c r="FE268" s="109"/>
      <c r="FF268" s="109"/>
      <c r="FG268" s="109"/>
      <c r="FH268" s="109"/>
      <c r="FI268" s="109"/>
      <c r="FJ268" s="109"/>
      <c r="FK268" s="109"/>
      <c r="FL268" s="109"/>
      <c r="FM268" s="109"/>
      <c r="FN268" s="109"/>
      <c r="FO268" s="109"/>
      <c r="FP268" s="109"/>
      <c r="FQ268" s="109"/>
      <c r="FR268" s="109"/>
      <c r="FS268" s="109"/>
      <c r="FT268" s="109"/>
      <c r="FU268" s="109"/>
      <c r="FV268" s="109"/>
      <c r="FW268" s="109"/>
      <c r="FX268" s="109"/>
      <c r="FY268" s="109"/>
      <c r="FZ268" s="109"/>
      <c r="GA268" s="109"/>
      <c r="GB268" s="109"/>
      <c r="GC268" s="109"/>
      <c r="GD268" s="109"/>
      <c r="GE268" s="109"/>
      <c r="GF268" s="109"/>
      <c r="GG268" s="109"/>
      <c r="GH268" s="109"/>
      <c r="GI268" s="109"/>
      <c r="GJ268" s="109"/>
      <c r="GK268" s="109"/>
      <c r="GL268" s="109"/>
      <c r="GM268" s="109"/>
      <c r="GN268" s="109"/>
      <c r="GO268" s="109"/>
      <c r="GP268" s="109"/>
      <c r="GQ268" s="109"/>
      <c r="GR268" s="109"/>
      <c r="GS268" s="109"/>
      <c r="GT268" s="109"/>
      <c r="GU268" s="109"/>
      <c r="GV268" s="109"/>
      <c r="GW268" s="109"/>
      <c r="GX268" s="109"/>
      <c r="GY268" s="109"/>
      <c r="GZ268" s="109"/>
      <c r="HA268" s="109"/>
      <c r="HB268" s="109"/>
      <c r="HC268" s="109"/>
      <c r="HD268" s="109"/>
      <c r="HE268" s="109"/>
      <c r="HF268" s="109"/>
      <c r="HG268" s="109"/>
      <c r="HH268" s="109"/>
      <c r="HI268" s="109"/>
      <c r="HJ268" s="109"/>
      <c r="HK268" s="109"/>
      <c r="HL268" s="109"/>
      <c r="HM268" s="109"/>
      <c r="HN268" s="109"/>
      <c r="HO268" s="109"/>
      <c r="HP268" s="109"/>
      <c r="HQ268" s="109"/>
      <c r="HR268" s="109"/>
      <c r="HS268" s="109"/>
      <c r="HT268" s="109"/>
      <c r="HU268" s="109"/>
      <c r="HV268" s="109"/>
      <c r="HW268" s="109"/>
      <c r="HX268" s="109"/>
      <c r="HY268" s="109"/>
      <c r="HZ268" s="109"/>
      <c r="IA268" s="109"/>
      <c r="IB268" s="109"/>
      <c r="IC268" s="109"/>
      <c r="ID268" s="109"/>
      <c r="IE268" s="109"/>
      <c r="IF268" s="109"/>
      <c r="IG268" s="109"/>
      <c r="IH268" s="109"/>
      <c r="II268" s="109"/>
      <c r="IJ268" s="109"/>
      <c r="IK268" s="109"/>
      <c r="IL268" s="109"/>
      <c r="IM268" s="109"/>
      <c r="IN268" s="109"/>
      <c r="IO268" s="109"/>
      <c r="IP268" s="109"/>
      <c r="IQ268" s="109"/>
      <c r="IR268" s="109"/>
      <c r="IS268" s="109"/>
      <c r="IT268" s="109"/>
      <c r="IU268" s="109"/>
      <c r="IV268" s="109"/>
      <c r="IW268" s="109"/>
      <c r="IX268" s="109"/>
      <c r="IY268" s="109"/>
      <c r="IZ268" s="109"/>
      <c r="JA268" s="109"/>
      <c r="JB268" s="109"/>
      <c r="JC268" s="109"/>
      <c r="JD268" s="109"/>
      <c r="JE268" s="109"/>
      <c r="JF268" s="109"/>
      <c r="JG268" s="109"/>
      <c r="JH268" s="109"/>
      <c r="JI268" s="109"/>
      <c r="JJ268" s="109"/>
      <c r="JK268" s="109"/>
      <c r="JL268" s="109"/>
      <c r="JM268" s="109"/>
      <c r="JN268" s="109"/>
      <c r="JO268" s="109"/>
      <c r="JP268" s="109"/>
      <c r="JQ268" s="109"/>
      <c r="JR268" s="109"/>
      <c r="JS268" s="109"/>
      <c r="JT268" s="109"/>
      <c r="JU268" s="109"/>
      <c r="JV268" s="109"/>
      <c r="JW268" s="109"/>
      <c r="JX268" s="109"/>
      <c r="JY268" s="109"/>
      <c r="JZ268" s="109"/>
      <c r="KA268" s="109"/>
      <c r="KB268" s="109"/>
      <c r="KC268" s="109"/>
      <c r="KD268" s="109"/>
      <c r="KE268" s="109"/>
      <c r="KF268" s="109"/>
      <c r="KG268" s="109"/>
      <c r="KH268" s="109"/>
      <c r="KI268" s="109"/>
      <c r="KJ268" s="109"/>
      <c r="KK268" s="109"/>
      <c r="KL268" s="109"/>
      <c r="KM268" s="109"/>
      <c r="KN268" s="109"/>
      <c r="KO268" s="109"/>
      <c r="KP268" s="109"/>
      <c r="KQ268" s="109"/>
      <c r="KR268" s="109"/>
      <c r="KS268" s="109"/>
      <c r="KT268" s="109"/>
      <c r="KU268" s="109"/>
      <c r="KV268" s="109"/>
      <c r="KW268" s="109"/>
      <c r="KX268" s="109"/>
      <c r="KY268" s="109"/>
      <c r="KZ268" s="109"/>
      <c r="LA268" s="109"/>
      <c r="LB268" s="109"/>
      <c r="LC268" s="109"/>
      <c r="LD268" s="109"/>
      <c r="LE268" s="109"/>
      <c r="LF268" s="109"/>
      <c r="LG268" s="109"/>
      <c r="LH268" s="109"/>
      <c r="LI268" s="109"/>
      <c r="LJ268" s="109"/>
      <c r="LK268" s="109"/>
      <c r="LL268" s="109"/>
      <c r="LM268" s="109"/>
      <c r="LN268" s="109"/>
      <c r="LO268" s="109"/>
      <c r="LP268" s="109"/>
      <c r="LQ268" s="109"/>
      <c r="LR268" s="109"/>
      <c r="LS268" s="109"/>
      <c r="LT268" s="109"/>
      <c r="LU268" s="109"/>
      <c r="LV268" s="109"/>
      <c r="LW268" s="109"/>
      <c r="LX268" s="109"/>
      <c r="LY268" s="109"/>
      <c r="LZ268" s="109"/>
      <c r="MA268" s="109"/>
      <c r="MB268" s="109"/>
      <c r="MC268" s="109"/>
      <c r="MD268" s="109"/>
      <c r="ME268" s="109"/>
      <c r="MF268" s="109"/>
      <c r="MG268" s="109"/>
      <c r="MH268" s="109"/>
      <c r="MI268" s="109"/>
      <c r="MJ268" s="109"/>
      <c r="MK268" s="109"/>
      <c r="ML268" s="109"/>
      <c r="MM268" s="109"/>
      <c r="MN268" s="109"/>
      <c r="MO268" s="109"/>
      <c r="MP268" s="109"/>
      <c r="MQ268" s="109"/>
      <c r="MR268" s="109"/>
      <c r="MS268" s="109"/>
      <c r="MT268" s="109"/>
      <c r="MU268" s="109"/>
      <c r="MV268" s="109"/>
      <c r="MW268" s="109"/>
      <c r="MX268" s="109"/>
      <c r="MY268" s="109"/>
      <c r="MZ268" s="109"/>
      <c r="NA268" s="109"/>
      <c r="NB268" s="109"/>
      <c r="NC268" s="109"/>
      <c r="ND268" s="109"/>
      <c r="NE268" s="109"/>
      <c r="NF268" s="109"/>
      <c r="NG268" s="109"/>
      <c r="NH268" s="109"/>
      <c r="NI268" s="109"/>
      <c r="NJ268" s="109"/>
      <c r="NK268" s="109"/>
      <c r="NL268" s="109"/>
      <c r="NM268" s="109"/>
      <c r="NN268" s="109"/>
      <c r="NO268" s="109"/>
      <c r="NP268" s="109"/>
      <c r="NQ268" s="109"/>
      <c r="NR268" s="109"/>
      <c r="NS268" s="109"/>
      <c r="NT268" s="109"/>
      <c r="NU268" s="109"/>
      <c r="NV268" s="109"/>
      <c r="NW268" s="109"/>
      <c r="NX268" s="109"/>
      <c r="NY268" s="109"/>
      <c r="NZ268" s="109"/>
      <c r="OA268" s="109"/>
      <c r="OB268" s="109"/>
      <c r="OC268" s="109"/>
      <c r="OD268" s="109"/>
      <c r="OE268" s="109"/>
      <c r="OF268" s="109"/>
      <c r="OG268" s="109"/>
      <c r="OH268" s="109"/>
      <c r="OI268" s="109"/>
      <c r="OJ268" s="109"/>
      <c r="OK268" s="109"/>
      <c r="OL268" s="109"/>
      <c r="OM268" s="109"/>
      <c r="ON268" s="109"/>
      <c r="OO268" s="109"/>
      <c r="OP268" s="109"/>
      <c r="OQ268" s="109"/>
      <c r="OR268" s="109"/>
      <c r="OS268" s="109"/>
      <c r="OT268" s="109"/>
      <c r="OU268" s="109"/>
      <c r="OV268" s="109"/>
      <c r="OW268" s="109"/>
      <c r="OX268" s="109"/>
      <c r="OY268" s="109"/>
      <c r="OZ268" s="109"/>
      <c r="PA268" s="109"/>
      <c r="PB268" s="109">
        <v>156</v>
      </c>
      <c r="PC268" s="109"/>
      <c r="PD268" s="109"/>
      <c r="PE268" s="109"/>
      <c r="PF268" s="109"/>
      <c r="PG268" s="109"/>
      <c r="PH268" s="109"/>
      <c r="PI268" s="109"/>
      <c r="PJ268" s="109"/>
      <c r="PK268" s="109"/>
      <c r="PL268" s="109"/>
      <c r="PM268" s="109"/>
      <c r="PN268" s="109"/>
      <c r="PO268" s="109"/>
      <c r="PP268" s="109"/>
      <c r="PQ268" s="109"/>
      <c r="PR268" s="109"/>
      <c r="PS268" s="109"/>
      <c r="PT268" s="109"/>
      <c r="PU268" s="109"/>
      <c r="PV268" s="109"/>
      <c r="PW268" s="109"/>
      <c r="PX268" s="109"/>
      <c r="PY268" s="109"/>
      <c r="PZ268" s="109"/>
      <c r="QA268" s="109"/>
      <c r="QB268" s="109"/>
      <c r="QC268" s="109"/>
      <c r="QD268" s="109"/>
      <c r="QE268" s="109"/>
      <c r="QF268" s="109"/>
      <c r="QG268" s="109"/>
      <c r="QH268" s="109"/>
      <c r="QI268" s="109"/>
      <c r="QJ268" s="109"/>
      <c r="QK268" s="23">
        <f t="shared" si="4"/>
        <v>156</v>
      </c>
      <c r="QL268" s="125"/>
      <c r="QM268" s="148"/>
      <c r="QN268" s="125"/>
      <c r="QO268" s="125"/>
      <c r="QP268" s="125">
        <v>1873.87</v>
      </c>
      <c r="QQ268" s="125"/>
      <c r="QR268" s="125"/>
      <c r="QS268" s="130"/>
    </row>
    <row r="269" spans="1:461" s="5" customFormat="1" ht="12.75" customHeight="1" x14ac:dyDescent="0.2">
      <c r="A269" s="52">
        <v>44693</v>
      </c>
      <c r="B269" s="90" t="s">
        <v>474</v>
      </c>
      <c r="C269" s="107"/>
      <c r="D269" s="107"/>
      <c r="E269" s="108"/>
      <c r="F269" s="108"/>
      <c r="G269" s="108"/>
      <c r="H269" s="108"/>
      <c r="I269" s="108"/>
      <c r="J269" s="108"/>
      <c r="K269" s="108"/>
      <c r="L269" s="108"/>
      <c r="M269" s="108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/>
      <c r="BF269" s="109"/>
      <c r="BG269" s="109"/>
      <c r="BH269" s="109">
        <v>3</v>
      </c>
      <c r="BI269" s="109"/>
      <c r="BJ269" s="109"/>
      <c r="BK269" s="109"/>
      <c r="BL269" s="109"/>
      <c r="BM269" s="109"/>
      <c r="BN269" s="109"/>
      <c r="BO269" s="109"/>
      <c r="BP269" s="109"/>
      <c r="BQ269" s="109"/>
      <c r="BR269" s="109"/>
      <c r="BS269" s="109"/>
      <c r="BT269" s="109"/>
      <c r="BU269" s="109"/>
      <c r="BV269" s="109"/>
      <c r="BW269" s="109"/>
      <c r="BX269" s="109"/>
      <c r="BY269" s="109"/>
      <c r="BZ269" s="109"/>
      <c r="CA269" s="109"/>
      <c r="CB269" s="109"/>
      <c r="CC269" s="109"/>
      <c r="CD269" s="109"/>
      <c r="CE269" s="109"/>
      <c r="CF269" s="109"/>
      <c r="CG269" s="109"/>
      <c r="CH269" s="109"/>
      <c r="CI269" s="109"/>
      <c r="CJ269" s="109"/>
      <c r="CK269" s="109"/>
      <c r="CL269" s="109"/>
      <c r="CM269" s="109"/>
      <c r="CN269" s="109"/>
      <c r="CO269" s="109"/>
      <c r="CP269" s="109"/>
      <c r="CQ269" s="109"/>
      <c r="CR269" s="109"/>
      <c r="CS269" s="109"/>
      <c r="CT269" s="109"/>
      <c r="CU269" s="109"/>
      <c r="CV269" s="109"/>
      <c r="CW269" s="109"/>
      <c r="CX269" s="109"/>
      <c r="CY269" s="109"/>
      <c r="CZ269" s="109"/>
      <c r="DA269" s="109"/>
      <c r="DB269" s="109"/>
      <c r="DC269" s="109"/>
      <c r="DD269" s="109"/>
      <c r="DE269" s="109"/>
      <c r="DF269" s="109"/>
      <c r="DG269" s="109"/>
      <c r="DH269" s="109"/>
      <c r="DI269" s="109"/>
      <c r="DJ269" s="109"/>
      <c r="DK269" s="109"/>
      <c r="DL269" s="109"/>
      <c r="DM269" s="109"/>
      <c r="DN269" s="109"/>
      <c r="DO269" s="109"/>
      <c r="DP269" s="109"/>
      <c r="DQ269" s="109"/>
      <c r="DR269" s="109"/>
      <c r="DS269" s="109"/>
      <c r="DT269" s="109"/>
      <c r="DU269" s="109"/>
      <c r="DV269" s="109"/>
      <c r="DW269" s="109"/>
      <c r="DX269" s="109"/>
      <c r="DY269" s="109"/>
      <c r="DZ269" s="109"/>
      <c r="EA269" s="109"/>
      <c r="EB269" s="109"/>
      <c r="EC269" s="109"/>
      <c r="ED269" s="109"/>
      <c r="EE269" s="109"/>
      <c r="EF269" s="109"/>
      <c r="EG269" s="109"/>
      <c r="EH269" s="109"/>
      <c r="EI269" s="109"/>
      <c r="EJ269" s="109"/>
      <c r="EK269" s="109"/>
      <c r="EL269" s="109"/>
      <c r="EM269" s="109"/>
      <c r="EN269" s="109"/>
      <c r="EO269" s="109"/>
      <c r="EP269" s="109"/>
      <c r="EQ269" s="109"/>
      <c r="ER269" s="109"/>
      <c r="ES269" s="109"/>
      <c r="ET269" s="109"/>
      <c r="EU269" s="109"/>
      <c r="EV269" s="109"/>
      <c r="EW269" s="109"/>
      <c r="EX269" s="109"/>
      <c r="EY269" s="109"/>
      <c r="EZ269" s="109"/>
      <c r="FA269" s="109"/>
      <c r="FB269" s="109"/>
      <c r="FC269" s="109"/>
      <c r="FD269" s="109"/>
      <c r="FE269" s="109"/>
      <c r="FF269" s="109"/>
      <c r="FG269" s="109"/>
      <c r="FH269" s="109"/>
      <c r="FI269" s="109"/>
      <c r="FJ269" s="109"/>
      <c r="FK269" s="109"/>
      <c r="FL269" s="109"/>
      <c r="FM269" s="109"/>
      <c r="FN269" s="109"/>
      <c r="FO269" s="109"/>
      <c r="FP269" s="109"/>
      <c r="FQ269" s="109"/>
      <c r="FR269" s="109"/>
      <c r="FS269" s="109"/>
      <c r="FT269" s="109"/>
      <c r="FU269" s="109"/>
      <c r="FV269" s="109"/>
      <c r="FW269" s="109"/>
      <c r="FX269" s="109"/>
      <c r="FY269" s="109"/>
      <c r="FZ269" s="109"/>
      <c r="GA269" s="109"/>
      <c r="GB269" s="109"/>
      <c r="GC269" s="109"/>
      <c r="GD269" s="109"/>
      <c r="GE269" s="109"/>
      <c r="GF269" s="109"/>
      <c r="GG269" s="109"/>
      <c r="GH269" s="109"/>
      <c r="GI269" s="109"/>
      <c r="GJ269" s="109"/>
      <c r="GK269" s="109"/>
      <c r="GL269" s="109"/>
      <c r="GM269" s="109"/>
      <c r="GN269" s="109"/>
      <c r="GO269" s="109"/>
      <c r="GP269" s="109"/>
      <c r="GQ269" s="109"/>
      <c r="GR269" s="109"/>
      <c r="GS269" s="109"/>
      <c r="GT269" s="109"/>
      <c r="GU269" s="109"/>
      <c r="GV269" s="109"/>
      <c r="GW269" s="109"/>
      <c r="GX269" s="109"/>
      <c r="GY269" s="109"/>
      <c r="GZ269" s="109"/>
      <c r="HA269" s="109"/>
      <c r="HB269" s="109"/>
      <c r="HC269" s="109"/>
      <c r="HD269" s="109"/>
      <c r="HE269" s="109"/>
      <c r="HF269" s="109"/>
      <c r="HG269" s="109"/>
      <c r="HH269" s="109"/>
      <c r="HI269" s="109"/>
      <c r="HJ269" s="109"/>
      <c r="HK269" s="109"/>
      <c r="HL269" s="109"/>
      <c r="HM269" s="109"/>
      <c r="HN269" s="109"/>
      <c r="HO269" s="109"/>
      <c r="HP269" s="109"/>
      <c r="HQ269" s="109"/>
      <c r="HR269" s="109"/>
      <c r="HS269" s="109"/>
      <c r="HT269" s="109"/>
      <c r="HU269" s="109"/>
      <c r="HV269" s="109"/>
      <c r="HW269" s="109"/>
      <c r="HX269" s="109"/>
      <c r="HY269" s="109"/>
      <c r="HZ269" s="109"/>
      <c r="IA269" s="109"/>
      <c r="IB269" s="109"/>
      <c r="IC269" s="109"/>
      <c r="ID269" s="109"/>
      <c r="IE269" s="109"/>
      <c r="IF269" s="109"/>
      <c r="IG269" s="109"/>
      <c r="IH269" s="109"/>
      <c r="II269" s="109"/>
      <c r="IJ269" s="109"/>
      <c r="IK269" s="109"/>
      <c r="IL269" s="109"/>
      <c r="IM269" s="109"/>
      <c r="IN269" s="109"/>
      <c r="IO269" s="109"/>
      <c r="IP269" s="109"/>
      <c r="IQ269" s="109"/>
      <c r="IR269" s="109"/>
      <c r="IS269" s="109"/>
      <c r="IT269" s="109"/>
      <c r="IU269" s="109"/>
      <c r="IV269" s="109"/>
      <c r="IW269" s="109"/>
      <c r="IX269" s="109"/>
      <c r="IY269" s="109"/>
      <c r="IZ269" s="109"/>
      <c r="JA269" s="109"/>
      <c r="JB269" s="109"/>
      <c r="JC269" s="109"/>
      <c r="JD269" s="109"/>
      <c r="JE269" s="109"/>
      <c r="JF269" s="109"/>
      <c r="JG269" s="109"/>
      <c r="JH269" s="109"/>
      <c r="JI269" s="109"/>
      <c r="JJ269" s="109"/>
      <c r="JK269" s="109"/>
      <c r="JL269" s="109"/>
      <c r="JM269" s="109"/>
      <c r="JN269" s="109"/>
      <c r="JO269" s="109"/>
      <c r="JP269" s="109"/>
      <c r="JQ269" s="109"/>
      <c r="JR269" s="109"/>
      <c r="JS269" s="109"/>
      <c r="JT269" s="109"/>
      <c r="JU269" s="109"/>
      <c r="JV269" s="109"/>
      <c r="JW269" s="109"/>
      <c r="JX269" s="109"/>
      <c r="JY269" s="109"/>
      <c r="JZ269" s="109"/>
      <c r="KA269" s="109"/>
      <c r="KB269" s="109"/>
      <c r="KC269" s="109"/>
      <c r="KD269" s="109"/>
      <c r="KE269" s="109"/>
      <c r="KF269" s="109"/>
      <c r="KG269" s="109"/>
      <c r="KH269" s="109"/>
      <c r="KI269" s="109"/>
      <c r="KJ269" s="109"/>
      <c r="KK269" s="109"/>
      <c r="KL269" s="109"/>
      <c r="KM269" s="109"/>
      <c r="KN269" s="109"/>
      <c r="KO269" s="109"/>
      <c r="KP269" s="109"/>
      <c r="KQ269" s="109"/>
      <c r="KR269" s="109"/>
      <c r="KS269" s="109"/>
      <c r="KT269" s="109"/>
      <c r="KU269" s="109"/>
      <c r="KV269" s="109"/>
      <c r="KW269" s="109"/>
      <c r="KX269" s="109"/>
      <c r="KY269" s="109"/>
      <c r="KZ269" s="109"/>
      <c r="LA269" s="109"/>
      <c r="LB269" s="109"/>
      <c r="LC269" s="109"/>
      <c r="LD269" s="109"/>
      <c r="LE269" s="109"/>
      <c r="LF269" s="109"/>
      <c r="LG269" s="109"/>
      <c r="LH269" s="109"/>
      <c r="LI269" s="109"/>
      <c r="LJ269" s="109"/>
      <c r="LK269" s="109"/>
      <c r="LL269" s="109"/>
      <c r="LM269" s="109"/>
      <c r="LN269" s="109"/>
      <c r="LO269" s="109"/>
      <c r="LP269" s="109"/>
      <c r="LQ269" s="109"/>
      <c r="LR269" s="109"/>
      <c r="LS269" s="109"/>
      <c r="LT269" s="109"/>
      <c r="LU269" s="109"/>
      <c r="LV269" s="109"/>
      <c r="LW269" s="109"/>
      <c r="LX269" s="109"/>
      <c r="LY269" s="109"/>
      <c r="LZ269" s="109"/>
      <c r="MA269" s="109"/>
      <c r="MB269" s="109"/>
      <c r="MC269" s="109"/>
      <c r="MD269" s="109"/>
      <c r="ME269" s="109"/>
      <c r="MF269" s="109"/>
      <c r="MG269" s="109"/>
      <c r="MH269" s="109"/>
      <c r="MI269" s="109"/>
      <c r="MJ269" s="109"/>
      <c r="MK269" s="109"/>
      <c r="ML269" s="109"/>
      <c r="MM269" s="109"/>
      <c r="MN269" s="109"/>
      <c r="MO269" s="109"/>
      <c r="MP269" s="109"/>
      <c r="MQ269" s="109"/>
      <c r="MR269" s="109"/>
      <c r="MS269" s="109"/>
      <c r="MT269" s="109"/>
      <c r="MU269" s="109"/>
      <c r="MV269" s="109"/>
      <c r="MW269" s="109"/>
      <c r="MX269" s="109"/>
      <c r="MY269" s="109"/>
      <c r="MZ269" s="109"/>
      <c r="NA269" s="109"/>
      <c r="NB269" s="109"/>
      <c r="NC269" s="109"/>
      <c r="ND269" s="109"/>
      <c r="NE269" s="109"/>
      <c r="NF269" s="109"/>
      <c r="NG269" s="109"/>
      <c r="NH269" s="109"/>
      <c r="NI269" s="109"/>
      <c r="NJ269" s="109"/>
      <c r="NK269" s="109"/>
      <c r="NL269" s="109"/>
      <c r="NM269" s="109"/>
      <c r="NN269" s="109"/>
      <c r="NO269" s="109"/>
      <c r="NP269" s="109"/>
      <c r="NQ269" s="109"/>
      <c r="NR269" s="109"/>
      <c r="NS269" s="109"/>
      <c r="NT269" s="109"/>
      <c r="NU269" s="109"/>
      <c r="NV269" s="109"/>
      <c r="NW269" s="109"/>
      <c r="NX269" s="109"/>
      <c r="NY269" s="109"/>
      <c r="NZ269" s="109"/>
      <c r="OA269" s="109"/>
      <c r="OB269" s="109"/>
      <c r="OC269" s="109"/>
      <c r="OD269" s="109"/>
      <c r="OE269" s="109"/>
      <c r="OF269" s="109"/>
      <c r="OG269" s="109"/>
      <c r="OH269" s="109"/>
      <c r="OI269" s="109"/>
      <c r="OJ269" s="109"/>
      <c r="OK269" s="109"/>
      <c r="OL269" s="109"/>
      <c r="OM269" s="109"/>
      <c r="ON269" s="109"/>
      <c r="OO269" s="109"/>
      <c r="OP269" s="109"/>
      <c r="OQ269" s="109"/>
      <c r="OR269" s="109"/>
      <c r="OS269" s="109"/>
      <c r="OT269" s="109"/>
      <c r="OU269" s="109"/>
      <c r="OV269" s="109"/>
      <c r="OW269" s="109"/>
      <c r="OX269" s="109"/>
      <c r="OY269" s="109"/>
      <c r="OZ269" s="109"/>
      <c r="PA269" s="109"/>
      <c r="PB269" s="109"/>
      <c r="PC269" s="109"/>
      <c r="PD269" s="109"/>
      <c r="PE269" s="109"/>
      <c r="PF269" s="109"/>
      <c r="PG269" s="109"/>
      <c r="PH269" s="109"/>
      <c r="PI269" s="109"/>
      <c r="PJ269" s="109"/>
      <c r="PK269" s="109"/>
      <c r="PL269" s="109"/>
      <c r="PM269" s="109"/>
      <c r="PN269" s="109"/>
      <c r="PO269" s="109"/>
      <c r="PP269" s="109"/>
      <c r="PQ269" s="109"/>
      <c r="PR269" s="109"/>
      <c r="PS269" s="109"/>
      <c r="PT269" s="109"/>
      <c r="PU269" s="109"/>
      <c r="PV269" s="109"/>
      <c r="PW269" s="109"/>
      <c r="PX269" s="109"/>
      <c r="PY269" s="109"/>
      <c r="PZ269" s="109"/>
      <c r="QA269" s="109"/>
      <c r="QB269" s="109"/>
      <c r="QC269" s="109"/>
      <c r="QD269" s="109"/>
      <c r="QE269" s="109"/>
      <c r="QF269" s="109"/>
      <c r="QG269" s="109"/>
      <c r="QH269" s="109"/>
      <c r="QI269" s="109"/>
      <c r="QJ269" s="109"/>
      <c r="QK269" s="23">
        <f t="shared" si="4"/>
        <v>3</v>
      </c>
      <c r="QL269" s="125"/>
      <c r="QM269" s="148"/>
      <c r="QN269" s="125"/>
      <c r="QO269" s="125"/>
      <c r="QP269" s="125">
        <v>126.11</v>
      </c>
      <c r="QQ269" s="125"/>
      <c r="QR269" s="125"/>
      <c r="QS269" s="130"/>
    </row>
    <row r="270" spans="1:461" s="5" customFormat="1" ht="12.75" customHeight="1" x14ac:dyDescent="0.2">
      <c r="A270" s="52">
        <v>44697</v>
      </c>
      <c r="B270" s="98" t="s">
        <v>41</v>
      </c>
      <c r="C270" s="107"/>
      <c r="D270" s="107"/>
      <c r="E270" s="108"/>
      <c r="F270" s="108"/>
      <c r="G270" s="108"/>
      <c r="H270" s="108"/>
      <c r="I270" s="108"/>
      <c r="J270" s="108"/>
      <c r="K270" s="108"/>
      <c r="L270" s="108"/>
      <c r="M270" s="108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>
        <v>9</v>
      </c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 s="109"/>
      <c r="BD270" s="109"/>
      <c r="BE270" s="109"/>
      <c r="BF270" s="109"/>
      <c r="BG270" s="109"/>
      <c r="BH270" s="109"/>
      <c r="BI270" s="109"/>
      <c r="BJ270" s="109"/>
      <c r="BK270" s="109"/>
      <c r="BL270" s="109"/>
      <c r="BM270" s="109"/>
      <c r="BN270" s="109"/>
      <c r="BO270" s="109"/>
      <c r="BP270" s="109"/>
      <c r="BQ270" s="109"/>
      <c r="BR270" s="109"/>
      <c r="BS270" s="109"/>
      <c r="BT270" s="109"/>
      <c r="BU270" s="109"/>
      <c r="BV270" s="109"/>
      <c r="BW270" s="109"/>
      <c r="BX270" s="109"/>
      <c r="BY270" s="109">
        <v>10</v>
      </c>
      <c r="BZ270" s="109"/>
      <c r="CA270" s="109"/>
      <c r="CB270" s="109"/>
      <c r="CC270" s="109"/>
      <c r="CD270" s="109"/>
      <c r="CE270" s="109"/>
      <c r="CF270" s="109"/>
      <c r="CG270" s="109"/>
      <c r="CH270" s="109"/>
      <c r="CI270" s="109"/>
      <c r="CJ270" s="109"/>
      <c r="CK270" s="109"/>
      <c r="CL270" s="109"/>
      <c r="CM270" s="109"/>
      <c r="CN270" s="109"/>
      <c r="CO270" s="109"/>
      <c r="CP270" s="109"/>
      <c r="CQ270" s="109"/>
      <c r="CR270" s="109"/>
      <c r="CS270" s="109"/>
      <c r="CT270" s="109"/>
      <c r="CU270" s="109"/>
      <c r="CV270" s="109"/>
      <c r="CW270" s="109"/>
      <c r="CX270" s="109"/>
      <c r="CY270" s="109"/>
      <c r="CZ270" s="109"/>
      <c r="DA270" s="109"/>
      <c r="DB270" s="109"/>
      <c r="DC270" s="109"/>
      <c r="DD270" s="109"/>
      <c r="DE270" s="109"/>
      <c r="DF270" s="109"/>
      <c r="DG270" s="109"/>
      <c r="DH270" s="109"/>
      <c r="DI270" s="109"/>
      <c r="DJ270" s="109"/>
      <c r="DK270" s="109"/>
      <c r="DL270" s="109"/>
      <c r="DM270" s="109"/>
      <c r="DN270" s="109"/>
      <c r="DO270" s="109"/>
      <c r="DP270" s="109"/>
      <c r="DQ270" s="109"/>
      <c r="DR270" s="109"/>
      <c r="DS270" s="109"/>
      <c r="DT270" s="109"/>
      <c r="DU270" s="109"/>
      <c r="DV270" s="109"/>
      <c r="DW270" s="109"/>
      <c r="DX270" s="109"/>
      <c r="DY270" s="109"/>
      <c r="DZ270" s="109"/>
      <c r="EA270" s="109"/>
      <c r="EB270" s="109"/>
      <c r="EC270" s="109"/>
      <c r="ED270" s="109"/>
      <c r="EE270" s="109"/>
      <c r="EF270" s="109"/>
      <c r="EG270" s="109"/>
      <c r="EH270" s="109"/>
      <c r="EI270" s="109"/>
      <c r="EJ270" s="109"/>
      <c r="EK270" s="109"/>
      <c r="EL270" s="109">
        <v>24</v>
      </c>
      <c r="EM270" s="109"/>
      <c r="EN270" s="109"/>
      <c r="EO270" s="109"/>
      <c r="EP270" s="109"/>
      <c r="EQ270" s="109"/>
      <c r="ER270" s="109"/>
      <c r="ES270" s="109"/>
      <c r="ET270" s="109"/>
      <c r="EU270" s="109"/>
      <c r="EV270" s="109"/>
      <c r="EW270" s="109">
        <v>20</v>
      </c>
      <c r="EX270" s="109"/>
      <c r="EY270" s="109"/>
      <c r="EZ270" s="109"/>
      <c r="FA270" s="109"/>
      <c r="FB270" s="109"/>
      <c r="FC270" s="109"/>
      <c r="FD270" s="109"/>
      <c r="FE270" s="109"/>
      <c r="FF270" s="109"/>
      <c r="FG270" s="109"/>
      <c r="FH270" s="109"/>
      <c r="FI270" s="109"/>
      <c r="FJ270" s="109"/>
      <c r="FK270" s="109"/>
      <c r="FL270" s="109"/>
      <c r="FM270" s="109"/>
      <c r="FN270" s="109"/>
      <c r="FO270" s="109"/>
      <c r="FP270" s="109"/>
      <c r="FQ270" s="109"/>
      <c r="FR270" s="109"/>
      <c r="FS270" s="109"/>
      <c r="FT270" s="109"/>
      <c r="FU270" s="109"/>
      <c r="FV270" s="109"/>
      <c r="FW270" s="109"/>
      <c r="FX270" s="109"/>
      <c r="FY270" s="109"/>
      <c r="FZ270" s="109"/>
      <c r="GA270" s="109"/>
      <c r="GB270" s="109"/>
      <c r="GC270" s="109"/>
      <c r="GD270" s="109"/>
      <c r="GE270" s="109"/>
      <c r="GF270" s="109"/>
      <c r="GG270" s="109"/>
      <c r="GH270" s="109"/>
      <c r="GI270" s="109"/>
      <c r="GJ270" s="109"/>
      <c r="GK270" s="109"/>
      <c r="GL270" s="109"/>
      <c r="GM270" s="109"/>
      <c r="GN270" s="109"/>
      <c r="GO270" s="109"/>
      <c r="GP270" s="109"/>
      <c r="GQ270" s="109"/>
      <c r="GR270" s="109"/>
      <c r="GS270" s="109"/>
      <c r="GT270" s="109"/>
      <c r="GU270" s="109"/>
      <c r="GV270" s="109"/>
      <c r="GW270" s="109"/>
      <c r="GX270" s="109"/>
      <c r="GY270" s="109"/>
      <c r="GZ270" s="109"/>
      <c r="HA270" s="109"/>
      <c r="HB270" s="109"/>
      <c r="HC270" s="109"/>
      <c r="HD270" s="109"/>
      <c r="HE270" s="109"/>
      <c r="HF270" s="109"/>
      <c r="HG270" s="109"/>
      <c r="HH270" s="109"/>
      <c r="HI270" s="109"/>
      <c r="HJ270" s="109"/>
      <c r="HK270" s="109"/>
      <c r="HL270" s="109"/>
      <c r="HM270" s="109"/>
      <c r="HN270" s="109"/>
      <c r="HO270" s="109"/>
      <c r="HP270" s="109"/>
      <c r="HQ270" s="109"/>
      <c r="HR270" s="109"/>
      <c r="HS270" s="109"/>
      <c r="HT270" s="109"/>
      <c r="HU270" s="109"/>
      <c r="HV270" s="109"/>
      <c r="HW270" s="109"/>
      <c r="HX270" s="109"/>
      <c r="HY270" s="109"/>
      <c r="HZ270" s="109"/>
      <c r="IA270" s="109"/>
      <c r="IB270" s="109">
        <v>10</v>
      </c>
      <c r="IC270" s="109"/>
      <c r="ID270" s="109"/>
      <c r="IE270" s="109"/>
      <c r="IF270" s="109"/>
      <c r="IG270" s="109"/>
      <c r="IH270" s="109"/>
      <c r="II270" s="109"/>
      <c r="IJ270" s="109"/>
      <c r="IK270" s="109"/>
      <c r="IL270" s="109"/>
      <c r="IM270" s="109"/>
      <c r="IN270" s="109"/>
      <c r="IO270" s="109"/>
      <c r="IP270" s="109"/>
      <c r="IQ270" s="109"/>
      <c r="IR270" s="109"/>
      <c r="IS270" s="109"/>
      <c r="IT270" s="109"/>
      <c r="IU270" s="109"/>
      <c r="IV270" s="109"/>
      <c r="IW270" s="109"/>
      <c r="IX270" s="109"/>
      <c r="IY270" s="109"/>
      <c r="IZ270" s="109"/>
      <c r="JA270" s="109"/>
      <c r="JB270" s="109"/>
      <c r="JC270" s="109"/>
      <c r="JD270" s="109"/>
      <c r="JE270" s="109"/>
      <c r="JF270" s="109"/>
      <c r="JG270" s="109"/>
      <c r="JH270" s="109"/>
      <c r="JI270" s="109"/>
      <c r="JJ270" s="109"/>
      <c r="JK270" s="109"/>
      <c r="JL270" s="109"/>
      <c r="JM270" s="109"/>
      <c r="JN270" s="109"/>
      <c r="JO270" s="109"/>
      <c r="JP270" s="109"/>
      <c r="JQ270" s="109"/>
      <c r="JR270" s="109"/>
      <c r="JS270" s="109"/>
      <c r="JT270" s="109"/>
      <c r="JU270" s="109"/>
      <c r="JV270" s="109"/>
      <c r="JW270" s="109"/>
      <c r="JX270" s="109"/>
      <c r="JY270" s="109"/>
      <c r="JZ270" s="109"/>
      <c r="KA270" s="109"/>
      <c r="KB270" s="109"/>
      <c r="KC270" s="109"/>
      <c r="KD270" s="109"/>
      <c r="KE270" s="109">
        <v>3</v>
      </c>
      <c r="KF270" s="109"/>
      <c r="KG270" s="109"/>
      <c r="KH270" s="109"/>
      <c r="KI270" s="109"/>
      <c r="KJ270" s="109"/>
      <c r="KK270" s="109"/>
      <c r="KL270" s="109"/>
      <c r="KM270" s="109"/>
      <c r="KN270" s="109"/>
      <c r="KO270" s="109"/>
      <c r="KP270" s="109"/>
      <c r="KQ270" s="109"/>
      <c r="KR270" s="109"/>
      <c r="KS270" s="109"/>
      <c r="KT270" s="109"/>
      <c r="KU270" s="109"/>
      <c r="KV270" s="109"/>
      <c r="KW270" s="109"/>
      <c r="KX270" s="109"/>
      <c r="KY270" s="109"/>
      <c r="KZ270" s="109"/>
      <c r="LA270" s="109"/>
      <c r="LB270" s="109"/>
      <c r="LC270" s="109"/>
      <c r="LD270" s="109"/>
      <c r="LE270" s="109"/>
      <c r="LF270" s="109"/>
      <c r="LG270" s="109"/>
      <c r="LH270" s="109"/>
      <c r="LI270" s="109"/>
      <c r="LJ270" s="109"/>
      <c r="LK270" s="109"/>
      <c r="LL270" s="109"/>
      <c r="LM270" s="109"/>
      <c r="LN270" s="109"/>
      <c r="LO270" s="109"/>
      <c r="LP270" s="109"/>
      <c r="LQ270" s="109"/>
      <c r="LR270" s="109"/>
      <c r="LS270" s="109">
        <v>1</v>
      </c>
      <c r="LT270" s="109"/>
      <c r="LU270" s="109"/>
      <c r="LV270" s="109"/>
      <c r="LW270" s="109"/>
      <c r="LX270" s="109"/>
      <c r="LY270" s="109"/>
      <c r="LZ270" s="109"/>
      <c r="MA270" s="109"/>
      <c r="MB270" s="109"/>
      <c r="MC270" s="109"/>
      <c r="MD270" s="109"/>
      <c r="ME270" s="109"/>
      <c r="MF270" s="109"/>
      <c r="MG270" s="109"/>
      <c r="MH270" s="109"/>
      <c r="MI270" s="109"/>
      <c r="MJ270" s="109"/>
      <c r="MK270" s="109"/>
      <c r="ML270" s="109"/>
      <c r="MM270" s="109"/>
      <c r="MN270" s="109"/>
      <c r="MO270" s="109"/>
      <c r="MP270" s="109"/>
      <c r="MQ270" s="109"/>
      <c r="MR270" s="109"/>
      <c r="MS270" s="109"/>
      <c r="MT270" s="109"/>
      <c r="MU270" s="109"/>
      <c r="MV270" s="109"/>
      <c r="MW270" s="109"/>
      <c r="MX270" s="109"/>
      <c r="MY270" s="109"/>
      <c r="MZ270" s="109"/>
      <c r="NA270" s="109"/>
      <c r="NB270" s="109"/>
      <c r="NC270" s="109"/>
      <c r="ND270" s="109"/>
      <c r="NE270" s="109"/>
      <c r="NF270" s="109"/>
      <c r="NG270" s="109"/>
      <c r="NH270" s="109"/>
      <c r="NI270" s="109"/>
      <c r="NJ270" s="109"/>
      <c r="NK270" s="109"/>
      <c r="NL270" s="109"/>
      <c r="NM270" s="109"/>
      <c r="NN270" s="109"/>
      <c r="NO270" s="109"/>
      <c r="NP270" s="109"/>
      <c r="NQ270" s="109"/>
      <c r="NR270" s="109"/>
      <c r="NS270" s="109"/>
      <c r="NT270" s="109"/>
      <c r="NU270" s="109"/>
      <c r="NV270" s="109"/>
      <c r="NW270" s="109"/>
      <c r="NX270" s="109"/>
      <c r="NY270" s="109"/>
      <c r="NZ270" s="109"/>
      <c r="OA270" s="109"/>
      <c r="OB270" s="109"/>
      <c r="OC270" s="109"/>
      <c r="OD270" s="109"/>
      <c r="OE270" s="109"/>
      <c r="OF270" s="109"/>
      <c r="OG270" s="109"/>
      <c r="OH270" s="109"/>
      <c r="OI270" s="109"/>
      <c r="OJ270" s="109"/>
      <c r="OK270" s="109"/>
      <c r="OL270" s="109"/>
      <c r="OM270" s="109"/>
      <c r="ON270" s="109"/>
      <c r="OO270" s="109"/>
      <c r="OP270" s="109"/>
      <c r="OQ270" s="109"/>
      <c r="OR270" s="109"/>
      <c r="OS270" s="109"/>
      <c r="OT270" s="109"/>
      <c r="OU270" s="109"/>
      <c r="OV270" s="109"/>
      <c r="OW270" s="109"/>
      <c r="OX270" s="109"/>
      <c r="OY270" s="109"/>
      <c r="OZ270" s="109"/>
      <c r="PA270" s="109"/>
      <c r="PB270" s="109"/>
      <c r="PC270" s="109"/>
      <c r="PD270" s="109"/>
      <c r="PE270" s="109"/>
      <c r="PF270" s="109"/>
      <c r="PG270" s="109"/>
      <c r="PH270" s="109"/>
      <c r="PI270" s="109"/>
      <c r="PJ270" s="109"/>
      <c r="PK270" s="109"/>
      <c r="PL270" s="109"/>
      <c r="PM270" s="109"/>
      <c r="PN270" s="109"/>
      <c r="PO270" s="109"/>
      <c r="PP270" s="109"/>
      <c r="PQ270" s="109"/>
      <c r="PR270" s="109"/>
      <c r="PS270" s="109"/>
      <c r="PT270" s="109"/>
      <c r="PU270" s="109"/>
      <c r="PV270" s="109"/>
      <c r="PW270" s="109"/>
      <c r="PX270" s="109"/>
      <c r="PY270" s="109"/>
      <c r="PZ270" s="109"/>
      <c r="QA270" s="109"/>
      <c r="QB270" s="109"/>
      <c r="QC270" s="109"/>
      <c r="QD270" s="109"/>
      <c r="QE270" s="109"/>
      <c r="QF270" s="109"/>
      <c r="QG270" s="109"/>
      <c r="QH270" s="109"/>
      <c r="QI270" s="109"/>
      <c r="QJ270" s="109"/>
      <c r="QK270" s="23">
        <f t="shared" si="4"/>
        <v>77</v>
      </c>
      <c r="QL270" s="125"/>
      <c r="QM270" s="148"/>
      <c r="QN270" s="125"/>
      <c r="QO270" s="125"/>
      <c r="QP270" s="125"/>
      <c r="QQ270" s="125">
        <v>4219.7700000000004</v>
      </c>
      <c r="QR270" s="125"/>
      <c r="QS270" s="130"/>
    </row>
    <row r="271" spans="1:461" s="5" customFormat="1" ht="12.75" customHeight="1" x14ac:dyDescent="0.2">
      <c r="A271" s="52">
        <v>44697</v>
      </c>
      <c r="B271" s="90" t="s">
        <v>338</v>
      </c>
      <c r="C271" s="107"/>
      <c r="D271" s="107"/>
      <c r="E271" s="108"/>
      <c r="F271" s="108"/>
      <c r="G271" s="108"/>
      <c r="H271" s="108"/>
      <c r="I271" s="108"/>
      <c r="J271" s="108"/>
      <c r="K271" s="108"/>
      <c r="L271" s="108"/>
      <c r="M271" s="108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 s="109"/>
      <c r="BD271" s="109"/>
      <c r="BE271" s="109"/>
      <c r="BF271" s="109"/>
      <c r="BG271" s="109"/>
      <c r="BH271" s="109"/>
      <c r="BI271" s="109"/>
      <c r="BJ271" s="109"/>
      <c r="BK271" s="109"/>
      <c r="BL271" s="109"/>
      <c r="BM271" s="109"/>
      <c r="BN271" s="109"/>
      <c r="BO271" s="109"/>
      <c r="BP271" s="109"/>
      <c r="BQ271" s="109"/>
      <c r="BR271" s="109"/>
      <c r="BS271" s="109"/>
      <c r="BT271" s="109"/>
      <c r="BU271" s="109"/>
      <c r="BV271" s="109"/>
      <c r="BW271" s="109"/>
      <c r="BX271" s="109"/>
      <c r="BY271" s="109"/>
      <c r="BZ271" s="109"/>
      <c r="CA271" s="109"/>
      <c r="CB271" s="109"/>
      <c r="CC271" s="109"/>
      <c r="CD271" s="109"/>
      <c r="CE271" s="109"/>
      <c r="CF271" s="109"/>
      <c r="CG271" s="109"/>
      <c r="CH271" s="109"/>
      <c r="CI271" s="109"/>
      <c r="CJ271" s="109"/>
      <c r="CK271" s="109"/>
      <c r="CL271" s="109"/>
      <c r="CM271" s="109"/>
      <c r="CN271" s="109"/>
      <c r="CO271" s="109"/>
      <c r="CP271" s="109"/>
      <c r="CQ271" s="109"/>
      <c r="CR271" s="109"/>
      <c r="CS271" s="109"/>
      <c r="CT271" s="109"/>
      <c r="CU271" s="109"/>
      <c r="CV271" s="109"/>
      <c r="CW271" s="109"/>
      <c r="CX271" s="109"/>
      <c r="CY271" s="109"/>
      <c r="CZ271" s="109"/>
      <c r="DA271" s="109"/>
      <c r="DB271" s="109"/>
      <c r="DC271" s="109"/>
      <c r="DD271" s="109"/>
      <c r="DE271" s="109"/>
      <c r="DF271" s="109"/>
      <c r="DG271" s="109"/>
      <c r="DH271" s="109"/>
      <c r="DI271" s="109"/>
      <c r="DJ271" s="109">
        <v>20</v>
      </c>
      <c r="DK271" s="109"/>
      <c r="DL271" s="109"/>
      <c r="DM271" s="109"/>
      <c r="DN271" s="109"/>
      <c r="DO271" s="109"/>
      <c r="DP271" s="109"/>
      <c r="DQ271" s="109"/>
      <c r="DR271" s="109"/>
      <c r="DS271" s="109"/>
      <c r="DT271" s="109"/>
      <c r="DU271" s="109"/>
      <c r="DV271" s="109"/>
      <c r="DW271" s="109"/>
      <c r="DX271" s="109"/>
      <c r="DY271" s="109"/>
      <c r="DZ271" s="109"/>
      <c r="EA271" s="109"/>
      <c r="EB271" s="109"/>
      <c r="EC271" s="109"/>
      <c r="ED271" s="109"/>
      <c r="EE271" s="109"/>
      <c r="EF271" s="109"/>
      <c r="EG271" s="109"/>
      <c r="EH271" s="109"/>
      <c r="EI271" s="109"/>
      <c r="EJ271" s="109"/>
      <c r="EK271" s="109"/>
      <c r="EL271" s="109"/>
      <c r="EM271" s="109"/>
      <c r="EN271" s="109"/>
      <c r="EO271" s="109"/>
      <c r="EP271" s="109"/>
      <c r="EQ271" s="109"/>
      <c r="ER271" s="109"/>
      <c r="ES271" s="109"/>
      <c r="ET271" s="109"/>
      <c r="EU271" s="109"/>
      <c r="EV271" s="109"/>
      <c r="EW271" s="109"/>
      <c r="EX271" s="109"/>
      <c r="EY271" s="109"/>
      <c r="EZ271" s="109"/>
      <c r="FA271" s="109"/>
      <c r="FB271" s="109"/>
      <c r="FC271" s="109"/>
      <c r="FD271" s="109"/>
      <c r="FE271" s="109"/>
      <c r="FF271" s="109"/>
      <c r="FG271" s="109"/>
      <c r="FH271" s="109"/>
      <c r="FI271" s="109"/>
      <c r="FJ271" s="109"/>
      <c r="FK271" s="109"/>
      <c r="FL271" s="109"/>
      <c r="FM271" s="109"/>
      <c r="FN271" s="109"/>
      <c r="FO271" s="109"/>
      <c r="FP271" s="109"/>
      <c r="FQ271" s="109"/>
      <c r="FR271" s="109"/>
      <c r="FS271" s="109"/>
      <c r="FT271" s="109"/>
      <c r="FU271" s="109"/>
      <c r="FV271" s="109"/>
      <c r="FW271" s="109"/>
      <c r="FX271" s="109"/>
      <c r="FY271" s="109"/>
      <c r="FZ271" s="109"/>
      <c r="GA271" s="109"/>
      <c r="GB271" s="109"/>
      <c r="GC271" s="109"/>
      <c r="GD271" s="109"/>
      <c r="GE271" s="109"/>
      <c r="GF271" s="109"/>
      <c r="GG271" s="109"/>
      <c r="GH271" s="109"/>
      <c r="GI271" s="109"/>
      <c r="GJ271" s="109"/>
      <c r="GK271" s="109"/>
      <c r="GL271" s="109"/>
      <c r="GM271" s="109"/>
      <c r="GN271" s="109"/>
      <c r="GO271" s="109"/>
      <c r="GP271" s="109"/>
      <c r="GQ271" s="109"/>
      <c r="GR271" s="109"/>
      <c r="GS271" s="109"/>
      <c r="GT271" s="109"/>
      <c r="GU271" s="109"/>
      <c r="GV271" s="109"/>
      <c r="GW271" s="109"/>
      <c r="GX271" s="109"/>
      <c r="GY271" s="109"/>
      <c r="GZ271" s="109"/>
      <c r="HA271" s="109"/>
      <c r="HB271" s="109"/>
      <c r="HC271" s="109"/>
      <c r="HD271" s="109"/>
      <c r="HE271" s="109"/>
      <c r="HF271" s="109"/>
      <c r="HG271" s="109"/>
      <c r="HH271" s="109"/>
      <c r="HI271" s="109"/>
      <c r="HJ271" s="109"/>
      <c r="HK271" s="109"/>
      <c r="HL271" s="109"/>
      <c r="HM271" s="109"/>
      <c r="HN271" s="109"/>
      <c r="HO271" s="109"/>
      <c r="HP271" s="109"/>
      <c r="HQ271" s="109"/>
      <c r="HR271" s="109"/>
      <c r="HS271" s="109"/>
      <c r="HT271" s="109"/>
      <c r="HU271" s="109"/>
      <c r="HV271" s="109"/>
      <c r="HW271" s="109"/>
      <c r="HX271" s="109">
        <v>10</v>
      </c>
      <c r="HY271" s="109"/>
      <c r="HZ271" s="109"/>
      <c r="IA271" s="109"/>
      <c r="IB271" s="109"/>
      <c r="IC271" s="109"/>
      <c r="ID271" s="109"/>
      <c r="IE271" s="109"/>
      <c r="IF271" s="109"/>
      <c r="IG271" s="109"/>
      <c r="IH271" s="109"/>
      <c r="II271" s="109"/>
      <c r="IJ271" s="109"/>
      <c r="IK271" s="109"/>
      <c r="IL271" s="109"/>
      <c r="IM271" s="109"/>
      <c r="IN271" s="109"/>
      <c r="IO271" s="109"/>
      <c r="IP271" s="109"/>
      <c r="IQ271" s="109"/>
      <c r="IR271" s="109"/>
      <c r="IS271" s="109"/>
      <c r="IT271" s="109"/>
      <c r="IU271" s="109"/>
      <c r="IV271" s="109"/>
      <c r="IW271" s="109"/>
      <c r="IX271" s="109"/>
      <c r="IY271" s="109"/>
      <c r="IZ271" s="109"/>
      <c r="JA271" s="109"/>
      <c r="JB271" s="109"/>
      <c r="JC271" s="109"/>
      <c r="JD271" s="109"/>
      <c r="JE271" s="109"/>
      <c r="JF271" s="109"/>
      <c r="JG271" s="109"/>
      <c r="JH271" s="109"/>
      <c r="JI271" s="109"/>
      <c r="JJ271" s="109"/>
      <c r="JK271" s="109"/>
      <c r="JL271" s="109"/>
      <c r="JM271" s="109"/>
      <c r="JN271" s="109"/>
      <c r="JO271" s="109"/>
      <c r="JP271" s="109"/>
      <c r="JQ271" s="109"/>
      <c r="JR271" s="109"/>
      <c r="JS271" s="109"/>
      <c r="JT271" s="109"/>
      <c r="JU271" s="109"/>
      <c r="JV271" s="109"/>
      <c r="JW271" s="109"/>
      <c r="JX271" s="109"/>
      <c r="JY271" s="109"/>
      <c r="JZ271" s="109"/>
      <c r="KA271" s="109"/>
      <c r="KB271" s="109"/>
      <c r="KC271" s="109"/>
      <c r="KD271" s="109"/>
      <c r="KE271" s="109"/>
      <c r="KF271" s="109"/>
      <c r="KG271" s="109"/>
      <c r="KH271" s="109"/>
      <c r="KI271" s="109"/>
      <c r="KJ271" s="109"/>
      <c r="KK271" s="109"/>
      <c r="KL271" s="109"/>
      <c r="KM271" s="109"/>
      <c r="KN271" s="109"/>
      <c r="KO271" s="109"/>
      <c r="KP271" s="109"/>
      <c r="KQ271" s="109"/>
      <c r="KR271" s="109"/>
      <c r="KS271" s="109"/>
      <c r="KT271" s="109"/>
      <c r="KU271" s="109"/>
      <c r="KV271" s="109"/>
      <c r="KW271" s="109"/>
      <c r="KX271" s="109"/>
      <c r="KY271" s="109"/>
      <c r="KZ271" s="109"/>
      <c r="LA271" s="109"/>
      <c r="LB271" s="109"/>
      <c r="LC271" s="109"/>
      <c r="LD271" s="109"/>
      <c r="LE271" s="109"/>
      <c r="LF271" s="109"/>
      <c r="LG271" s="109"/>
      <c r="LH271" s="109"/>
      <c r="LI271" s="109"/>
      <c r="LJ271" s="109"/>
      <c r="LK271" s="109"/>
      <c r="LL271" s="109"/>
      <c r="LM271" s="109"/>
      <c r="LN271" s="109"/>
      <c r="LO271" s="109"/>
      <c r="LP271" s="109"/>
      <c r="LQ271" s="109"/>
      <c r="LR271" s="109"/>
      <c r="LS271" s="109"/>
      <c r="LT271" s="109"/>
      <c r="LU271" s="109"/>
      <c r="LV271" s="109"/>
      <c r="LW271" s="109"/>
      <c r="LX271" s="109"/>
      <c r="LY271" s="109"/>
      <c r="LZ271" s="109"/>
      <c r="MA271" s="109"/>
      <c r="MB271" s="109"/>
      <c r="MC271" s="109"/>
      <c r="MD271" s="109"/>
      <c r="ME271" s="109"/>
      <c r="MF271" s="109"/>
      <c r="MG271" s="109"/>
      <c r="MH271" s="109"/>
      <c r="MI271" s="109"/>
      <c r="MJ271" s="109"/>
      <c r="MK271" s="109"/>
      <c r="ML271" s="109"/>
      <c r="MM271" s="109"/>
      <c r="MN271" s="109"/>
      <c r="MO271" s="109"/>
      <c r="MP271" s="109"/>
      <c r="MQ271" s="109"/>
      <c r="MR271" s="109"/>
      <c r="MS271" s="109"/>
      <c r="MT271" s="109"/>
      <c r="MU271" s="109"/>
      <c r="MV271" s="109"/>
      <c r="MW271" s="109"/>
      <c r="MX271" s="109"/>
      <c r="MY271" s="109"/>
      <c r="MZ271" s="109"/>
      <c r="NA271" s="109"/>
      <c r="NB271" s="109"/>
      <c r="NC271" s="109"/>
      <c r="ND271" s="109"/>
      <c r="NE271" s="109"/>
      <c r="NF271" s="109"/>
      <c r="NG271" s="109"/>
      <c r="NH271" s="109"/>
      <c r="NI271" s="109"/>
      <c r="NJ271" s="109"/>
      <c r="NK271" s="109"/>
      <c r="NL271" s="109"/>
      <c r="NM271" s="109"/>
      <c r="NN271" s="109"/>
      <c r="NO271" s="109"/>
      <c r="NP271" s="109"/>
      <c r="NQ271" s="109"/>
      <c r="NR271" s="109"/>
      <c r="NS271" s="109"/>
      <c r="NT271" s="109"/>
      <c r="NU271" s="109"/>
      <c r="NV271" s="109"/>
      <c r="NW271" s="109"/>
      <c r="NX271" s="109"/>
      <c r="NY271" s="109"/>
      <c r="NZ271" s="109"/>
      <c r="OA271" s="109"/>
      <c r="OB271" s="109"/>
      <c r="OC271" s="109"/>
      <c r="OD271" s="109"/>
      <c r="OE271" s="109"/>
      <c r="OF271" s="109"/>
      <c r="OG271" s="109"/>
      <c r="OH271" s="109"/>
      <c r="OI271" s="109"/>
      <c r="OJ271" s="109"/>
      <c r="OK271" s="109"/>
      <c r="OL271" s="109"/>
      <c r="OM271" s="109"/>
      <c r="ON271" s="109"/>
      <c r="OO271" s="109"/>
      <c r="OP271" s="109"/>
      <c r="OQ271" s="109"/>
      <c r="OR271" s="109"/>
      <c r="OS271" s="109"/>
      <c r="OT271" s="109"/>
      <c r="OU271" s="109"/>
      <c r="OV271" s="109"/>
      <c r="OW271" s="109"/>
      <c r="OX271" s="109"/>
      <c r="OY271" s="109"/>
      <c r="OZ271" s="109"/>
      <c r="PA271" s="109"/>
      <c r="PB271" s="109"/>
      <c r="PC271" s="109"/>
      <c r="PD271" s="109"/>
      <c r="PE271" s="109"/>
      <c r="PF271" s="109"/>
      <c r="PG271" s="109"/>
      <c r="PH271" s="109"/>
      <c r="PI271" s="109"/>
      <c r="PJ271" s="109"/>
      <c r="PK271" s="109"/>
      <c r="PL271" s="109"/>
      <c r="PM271" s="109"/>
      <c r="PN271" s="109"/>
      <c r="PO271" s="109"/>
      <c r="PP271" s="109"/>
      <c r="PQ271" s="109"/>
      <c r="PR271" s="109"/>
      <c r="PS271" s="109"/>
      <c r="PT271" s="109"/>
      <c r="PU271" s="109"/>
      <c r="PV271" s="109"/>
      <c r="PW271" s="109"/>
      <c r="PX271" s="109"/>
      <c r="PY271" s="109"/>
      <c r="PZ271" s="109"/>
      <c r="QA271" s="109"/>
      <c r="QB271" s="109"/>
      <c r="QC271" s="109"/>
      <c r="QD271" s="109"/>
      <c r="QE271" s="109"/>
      <c r="QF271" s="109"/>
      <c r="QG271" s="109"/>
      <c r="QH271" s="109"/>
      <c r="QI271" s="109"/>
      <c r="QJ271" s="109"/>
      <c r="QK271" s="23">
        <f t="shared" si="4"/>
        <v>30</v>
      </c>
      <c r="QL271" s="125"/>
      <c r="QM271" s="148"/>
      <c r="QN271" s="125"/>
      <c r="QO271" s="125"/>
      <c r="QP271" s="125"/>
      <c r="QQ271" s="125">
        <v>2890.08</v>
      </c>
      <c r="QR271" s="125"/>
      <c r="QS271" s="130"/>
    </row>
    <row r="272" spans="1:461" s="5" customFormat="1" ht="12.75" customHeight="1" x14ac:dyDescent="0.2">
      <c r="A272" s="52">
        <v>44697</v>
      </c>
      <c r="B272" s="90" t="s">
        <v>543</v>
      </c>
      <c r="C272" s="107"/>
      <c r="D272" s="107"/>
      <c r="E272" s="108"/>
      <c r="F272" s="108"/>
      <c r="G272" s="108"/>
      <c r="H272" s="108"/>
      <c r="I272" s="108"/>
      <c r="J272" s="108"/>
      <c r="K272" s="108"/>
      <c r="L272" s="108"/>
      <c r="M272" s="108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 s="109"/>
      <c r="BD272" s="109"/>
      <c r="BE272" s="109"/>
      <c r="BF272" s="109"/>
      <c r="BG272" s="109"/>
      <c r="BH272" s="109"/>
      <c r="BI272" s="109"/>
      <c r="BJ272" s="109"/>
      <c r="BK272" s="109"/>
      <c r="BL272" s="109"/>
      <c r="BM272" s="109"/>
      <c r="BN272" s="109"/>
      <c r="BO272" s="109"/>
      <c r="BP272" s="109"/>
      <c r="BQ272" s="109"/>
      <c r="BR272" s="109"/>
      <c r="BS272" s="109"/>
      <c r="BT272" s="109"/>
      <c r="BU272" s="109"/>
      <c r="BV272" s="109"/>
      <c r="BW272" s="109"/>
      <c r="BX272" s="109"/>
      <c r="BY272" s="109"/>
      <c r="BZ272" s="109"/>
      <c r="CA272" s="109"/>
      <c r="CB272" s="109"/>
      <c r="CC272" s="109"/>
      <c r="CD272" s="109"/>
      <c r="CE272" s="109"/>
      <c r="CF272" s="109"/>
      <c r="CG272" s="109"/>
      <c r="CH272" s="109"/>
      <c r="CI272" s="109"/>
      <c r="CJ272" s="109"/>
      <c r="CK272" s="109"/>
      <c r="CL272" s="109"/>
      <c r="CM272" s="109"/>
      <c r="CN272" s="109"/>
      <c r="CO272" s="109"/>
      <c r="CP272" s="109"/>
      <c r="CQ272" s="109"/>
      <c r="CR272" s="109"/>
      <c r="CS272" s="109"/>
      <c r="CT272" s="109"/>
      <c r="CU272" s="109"/>
      <c r="CV272" s="109"/>
      <c r="CW272" s="109"/>
      <c r="CX272" s="109"/>
      <c r="CY272" s="109"/>
      <c r="CZ272" s="109"/>
      <c r="DA272" s="109"/>
      <c r="DB272" s="109"/>
      <c r="DC272" s="109"/>
      <c r="DD272" s="109"/>
      <c r="DE272" s="109"/>
      <c r="DF272" s="109"/>
      <c r="DG272" s="109"/>
      <c r="DH272" s="109"/>
      <c r="DI272" s="109"/>
      <c r="DJ272" s="109"/>
      <c r="DK272" s="109"/>
      <c r="DL272" s="109"/>
      <c r="DM272" s="109"/>
      <c r="DN272" s="109"/>
      <c r="DO272" s="109"/>
      <c r="DP272" s="109"/>
      <c r="DQ272" s="109"/>
      <c r="DR272" s="109"/>
      <c r="DS272" s="109"/>
      <c r="DT272" s="109"/>
      <c r="DU272" s="109"/>
      <c r="DV272" s="109"/>
      <c r="DW272" s="109"/>
      <c r="DX272" s="109"/>
      <c r="DY272" s="109"/>
      <c r="DZ272" s="109"/>
      <c r="EA272" s="109"/>
      <c r="EB272" s="109"/>
      <c r="EC272" s="109"/>
      <c r="ED272" s="109"/>
      <c r="EE272" s="109"/>
      <c r="EF272" s="109"/>
      <c r="EG272" s="109"/>
      <c r="EH272" s="109"/>
      <c r="EI272" s="109"/>
      <c r="EJ272" s="109"/>
      <c r="EK272" s="109"/>
      <c r="EL272" s="109"/>
      <c r="EM272" s="109"/>
      <c r="EN272" s="109"/>
      <c r="EO272" s="109"/>
      <c r="EP272" s="109"/>
      <c r="EQ272" s="109"/>
      <c r="ER272" s="109"/>
      <c r="ES272" s="109"/>
      <c r="ET272" s="109"/>
      <c r="EU272" s="109"/>
      <c r="EV272" s="109"/>
      <c r="EW272" s="109"/>
      <c r="EX272" s="109"/>
      <c r="EY272" s="109"/>
      <c r="EZ272" s="109"/>
      <c r="FA272" s="109"/>
      <c r="FB272" s="109"/>
      <c r="FC272" s="109"/>
      <c r="FD272" s="109"/>
      <c r="FE272" s="109"/>
      <c r="FF272" s="109"/>
      <c r="FG272" s="109"/>
      <c r="FH272" s="109"/>
      <c r="FI272" s="109"/>
      <c r="FJ272" s="109"/>
      <c r="FK272" s="109"/>
      <c r="FL272" s="109"/>
      <c r="FM272" s="109"/>
      <c r="FN272" s="109"/>
      <c r="FO272" s="109"/>
      <c r="FP272" s="109"/>
      <c r="FQ272" s="109"/>
      <c r="FR272" s="109"/>
      <c r="FS272" s="109"/>
      <c r="FT272" s="109"/>
      <c r="FU272" s="109"/>
      <c r="FV272" s="109"/>
      <c r="FW272" s="109"/>
      <c r="FX272" s="109"/>
      <c r="FY272" s="109"/>
      <c r="FZ272" s="109"/>
      <c r="GA272" s="109"/>
      <c r="GB272" s="109"/>
      <c r="GC272" s="109"/>
      <c r="GD272" s="109"/>
      <c r="GE272" s="109"/>
      <c r="GF272" s="109"/>
      <c r="GG272" s="109"/>
      <c r="GH272" s="109"/>
      <c r="GI272" s="109"/>
      <c r="GJ272" s="109"/>
      <c r="GK272" s="109"/>
      <c r="GL272" s="109"/>
      <c r="GM272" s="109"/>
      <c r="GN272" s="109"/>
      <c r="GO272" s="109"/>
      <c r="GP272" s="109"/>
      <c r="GQ272" s="109"/>
      <c r="GR272" s="109"/>
      <c r="GS272" s="109"/>
      <c r="GT272" s="109"/>
      <c r="GU272" s="109"/>
      <c r="GV272" s="109"/>
      <c r="GW272" s="109"/>
      <c r="GX272" s="109"/>
      <c r="GY272" s="109"/>
      <c r="GZ272" s="109"/>
      <c r="HA272" s="109"/>
      <c r="HB272" s="109"/>
      <c r="HC272" s="109"/>
      <c r="HD272" s="109"/>
      <c r="HE272" s="109"/>
      <c r="HF272" s="109"/>
      <c r="HG272" s="109"/>
      <c r="HH272" s="109"/>
      <c r="HI272" s="109"/>
      <c r="HJ272" s="109"/>
      <c r="HK272" s="109"/>
      <c r="HL272" s="109"/>
      <c r="HM272" s="109"/>
      <c r="HN272" s="109">
        <v>9.9</v>
      </c>
      <c r="HO272" s="109"/>
      <c r="HP272" s="109"/>
      <c r="HQ272" s="109"/>
      <c r="HR272" s="109"/>
      <c r="HS272" s="109"/>
      <c r="HT272" s="109"/>
      <c r="HU272" s="109"/>
      <c r="HV272" s="109"/>
      <c r="HW272" s="109"/>
      <c r="HX272" s="109"/>
      <c r="HY272" s="109"/>
      <c r="HZ272" s="109"/>
      <c r="IA272" s="109"/>
      <c r="IB272" s="109"/>
      <c r="IC272" s="109"/>
      <c r="ID272" s="109"/>
      <c r="IE272" s="109"/>
      <c r="IF272" s="109"/>
      <c r="IG272" s="109"/>
      <c r="IH272" s="109"/>
      <c r="II272" s="109"/>
      <c r="IJ272" s="109"/>
      <c r="IK272" s="109"/>
      <c r="IL272" s="109"/>
      <c r="IM272" s="109"/>
      <c r="IN272" s="109"/>
      <c r="IO272" s="109"/>
      <c r="IP272" s="109"/>
      <c r="IQ272" s="109"/>
      <c r="IR272" s="109"/>
      <c r="IS272" s="109"/>
      <c r="IT272" s="109"/>
      <c r="IU272" s="109"/>
      <c r="IV272" s="109"/>
      <c r="IW272" s="109"/>
      <c r="IX272" s="109"/>
      <c r="IY272" s="109"/>
      <c r="IZ272" s="109"/>
      <c r="JA272" s="109"/>
      <c r="JB272" s="109"/>
      <c r="JC272" s="109"/>
      <c r="JD272" s="109"/>
      <c r="JE272" s="109"/>
      <c r="JF272" s="109"/>
      <c r="JG272" s="109"/>
      <c r="JH272" s="109"/>
      <c r="JI272" s="109"/>
      <c r="JJ272" s="109"/>
      <c r="JK272" s="109"/>
      <c r="JL272" s="109"/>
      <c r="JM272" s="109"/>
      <c r="JN272" s="109"/>
      <c r="JO272" s="109"/>
      <c r="JP272" s="109"/>
      <c r="JQ272" s="109"/>
      <c r="JR272" s="109"/>
      <c r="JS272" s="109"/>
      <c r="JT272" s="109"/>
      <c r="JU272" s="109"/>
      <c r="JV272" s="109"/>
      <c r="JW272" s="109"/>
      <c r="JX272" s="109"/>
      <c r="JY272" s="109"/>
      <c r="JZ272" s="109"/>
      <c r="KA272" s="109"/>
      <c r="KB272" s="109"/>
      <c r="KC272" s="109"/>
      <c r="KD272" s="109"/>
      <c r="KE272" s="109"/>
      <c r="KF272" s="109"/>
      <c r="KG272" s="109"/>
      <c r="KH272" s="109"/>
      <c r="KI272" s="109"/>
      <c r="KJ272" s="109"/>
      <c r="KK272" s="109"/>
      <c r="KL272" s="109"/>
      <c r="KM272" s="109"/>
      <c r="KN272" s="109"/>
      <c r="KO272" s="109"/>
      <c r="KP272" s="109"/>
      <c r="KQ272" s="109"/>
      <c r="KR272" s="109"/>
      <c r="KS272" s="109"/>
      <c r="KT272" s="109"/>
      <c r="KU272" s="109"/>
      <c r="KV272" s="109"/>
      <c r="KW272" s="109"/>
      <c r="KX272" s="109"/>
      <c r="KY272" s="109"/>
      <c r="KZ272" s="109"/>
      <c r="LA272" s="109"/>
      <c r="LB272" s="109"/>
      <c r="LC272" s="109"/>
      <c r="LD272" s="109"/>
      <c r="LE272" s="109"/>
      <c r="LF272" s="109"/>
      <c r="LG272" s="109"/>
      <c r="LH272" s="109"/>
      <c r="LI272" s="109"/>
      <c r="LJ272" s="109"/>
      <c r="LK272" s="109"/>
      <c r="LL272" s="109"/>
      <c r="LM272" s="109"/>
      <c r="LN272" s="109"/>
      <c r="LO272" s="109"/>
      <c r="LP272" s="109"/>
      <c r="LQ272" s="109"/>
      <c r="LR272" s="109"/>
      <c r="LS272" s="109"/>
      <c r="LT272" s="109"/>
      <c r="LU272" s="109"/>
      <c r="LV272" s="109"/>
      <c r="LW272" s="109"/>
      <c r="LX272" s="109"/>
      <c r="LY272" s="109"/>
      <c r="LZ272" s="109"/>
      <c r="MA272" s="109"/>
      <c r="MB272" s="109"/>
      <c r="MC272" s="109"/>
      <c r="MD272" s="109"/>
      <c r="ME272" s="109"/>
      <c r="MF272" s="109"/>
      <c r="MG272" s="109"/>
      <c r="MH272" s="109"/>
      <c r="MI272" s="109"/>
      <c r="MJ272" s="109"/>
      <c r="MK272" s="109"/>
      <c r="ML272" s="109"/>
      <c r="MM272" s="109"/>
      <c r="MN272" s="109"/>
      <c r="MO272" s="109"/>
      <c r="MP272" s="109"/>
      <c r="MQ272" s="109"/>
      <c r="MR272" s="109"/>
      <c r="MS272" s="109"/>
      <c r="MT272" s="109"/>
      <c r="MU272" s="109"/>
      <c r="MV272" s="109"/>
      <c r="MW272" s="109"/>
      <c r="MX272" s="109"/>
      <c r="MY272" s="109"/>
      <c r="MZ272" s="109"/>
      <c r="NA272" s="109"/>
      <c r="NB272" s="109"/>
      <c r="NC272" s="109"/>
      <c r="ND272" s="109"/>
      <c r="NE272" s="109"/>
      <c r="NF272" s="109"/>
      <c r="NG272" s="109"/>
      <c r="NH272" s="109"/>
      <c r="NI272" s="109"/>
      <c r="NJ272" s="109"/>
      <c r="NK272" s="109"/>
      <c r="NL272" s="109"/>
      <c r="NM272" s="109"/>
      <c r="NN272" s="109"/>
      <c r="NO272" s="109"/>
      <c r="NP272" s="109"/>
      <c r="NQ272" s="109"/>
      <c r="NR272" s="109"/>
      <c r="NS272" s="109"/>
      <c r="NT272" s="109"/>
      <c r="NU272" s="109"/>
      <c r="NV272" s="109"/>
      <c r="NW272" s="109"/>
      <c r="NX272" s="109"/>
      <c r="NY272" s="109"/>
      <c r="NZ272" s="109"/>
      <c r="OA272" s="109"/>
      <c r="OB272" s="109"/>
      <c r="OC272" s="109"/>
      <c r="OD272" s="109"/>
      <c r="OE272" s="109"/>
      <c r="OF272" s="109"/>
      <c r="OG272" s="109"/>
      <c r="OH272" s="109"/>
      <c r="OI272" s="109"/>
      <c r="OJ272" s="109"/>
      <c r="OK272" s="109"/>
      <c r="OL272" s="109"/>
      <c r="OM272" s="109"/>
      <c r="ON272" s="109"/>
      <c r="OO272" s="109"/>
      <c r="OP272" s="109"/>
      <c r="OQ272" s="109"/>
      <c r="OR272" s="109"/>
      <c r="OS272" s="109"/>
      <c r="OT272" s="109"/>
      <c r="OU272" s="109"/>
      <c r="OV272" s="109"/>
      <c r="OW272" s="109"/>
      <c r="OX272" s="109"/>
      <c r="OY272" s="109"/>
      <c r="OZ272" s="109"/>
      <c r="PA272" s="109"/>
      <c r="PB272" s="109"/>
      <c r="PC272" s="109"/>
      <c r="PD272" s="109"/>
      <c r="PE272" s="109"/>
      <c r="PF272" s="109"/>
      <c r="PG272" s="109"/>
      <c r="PH272" s="109"/>
      <c r="PI272" s="109"/>
      <c r="PJ272" s="109"/>
      <c r="PK272" s="109"/>
      <c r="PL272" s="109"/>
      <c r="PM272" s="109"/>
      <c r="PN272" s="109"/>
      <c r="PO272" s="109"/>
      <c r="PP272" s="109"/>
      <c r="PQ272" s="109"/>
      <c r="PR272" s="109"/>
      <c r="PS272" s="109"/>
      <c r="PT272" s="109"/>
      <c r="PU272" s="109"/>
      <c r="PV272" s="109"/>
      <c r="PW272" s="109"/>
      <c r="PX272" s="109"/>
      <c r="PY272" s="109"/>
      <c r="PZ272" s="109"/>
      <c r="QA272" s="109"/>
      <c r="QB272" s="109"/>
      <c r="QC272" s="109"/>
      <c r="QD272" s="109"/>
      <c r="QE272" s="109"/>
      <c r="QF272" s="109"/>
      <c r="QG272" s="109"/>
      <c r="QH272" s="109"/>
      <c r="QI272" s="109"/>
      <c r="QJ272" s="109"/>
      <c r="QK272" s="23">
        <f t="shared" si="4"/>
        <v>9.9</v>
      </c>
      <c r="QL272" s="125"/>
      <c r="QM272" s="148"/>
      <c r="QN272" s="125"/>
      <c r="QO272" s="125"/>
      <c r="QP272" s="125">
        <v>926.75</v>
      </c>
      <c r="QQ272" s="125"/>
      <c r="QR272" s="125"/>
      <c r="QS272" s="130"/>
    </row>
    <row r="273" spans="1:461" s="5" customFormat="1" ht="12.75" customHeight="1" x14ac:dyDescent="0.2">
      <c r="A273" s="52">
        <v>44698</v>
      </c>
      <c r="B273" s="90" t="s">
        <v>463</v>
      </c>
      <c r="C273" s="107"/>
      <c r="D273" s="107"/>
      <c r="E273" s="108"/>
      <c r="F273" s="108"/>
      <c r="G273" s="108"/>
      <c r="H273" s="108"/>
      <c r="I273" s="108"/>
      <c r="J273" s="108"/>
      <c r="K273" s="108"/>
      <c r="L273" s="108"/>
      <c r="M273" s="108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 s="109"/>
      <c r="BD273" s="109"/>
      <c r="BE273" s="109"/>
      <c r="BF273" s="109"/>
      <c r="BG273" s="109"/>
      <c r="BH273" s="109"/>
      <c r="BI273" s="109"/>
      <c r="BJ273" s="109"/>
      <c r="BK273" s="109"/>
      <c r="BL273" s="109"/>
      <c r="BM273" s="109"/>
      <c r="BN273" s="109"/>
      <c r="BO273" s="109"/>
      <c r="BP273" s="109"/>
      <c r="BQ273" s="109"/>
      <c r="BR273" s="109"/>
      <c r="BS273" s="109"/>
      <c r="BT273" s="109"/>
      <c r="BU273" s="109"/>
      <c r="BV273" s="109"/>
      <c r="BW273" s="109"/>
      <c r="BX273" s="109"/>
      <c r="BY273" s="109"/>
      <c r="BZ273" s="109"/>
      <c r="CA273" s="109"/>
      <c r="CB273" s="109"/>
      <c r="CC273" s="109"/>
      <c r="CD273" s="109"/>
      <c r="CE273" s="109"/>
      <c r="CF273" s="109"/>
      <c r="CG273" s="109"/>
      <c r="CH273" s="109"/>
      <c r="CI273" s="109"/>
      <c r="CJ273" s="109"/>
      <c r="CK273" s="109"/>
      <c r="CL273" s="109"/>
      <c r="CM273" s="109"/>
      <c r="CN273" s="109"/>
      <c r="CO273" s="109"/>
      <c r="CP273" s="109"/>
      <c r="CQ273" s="109"/>
      <c r="CR273" s="109"/>
      <c r="CS273" s="109"/>
      <c r="CT273" s="109"/>
      <c r="CU273" s="109"/>
      <c r="CV273" s="109"/>
      <c r="CW273" s="109"/>
      <c r="CX273" s="109"/>
      <c r="CY273" s="109"/>
      <c r="CZ273" s="109"/>
      <c r="DA273" s="109"/>
      <c r="DB273" s="109"/>
      <c r="DC273" s="109"/>
      <c r="DD273" s="109"/>
      <c r="DE273" s="109"/>
      <c r="DF273" s="109"/>
      <c r="DG273" s="109"/>
      <c r="DH273" s="109"/>
      <c r="DI273" s="109"/>
      <c r="DJ273" s="109"/>
      <c r="DK273" s="109"/>
      <c r="DL273" s="109"/>
      <c r="DM273" s="109"/>
      <c r="DN273" s="109"/>
      <c r="DO273" s="109"/>
      <c r="DP273" s="109"/>
      <c r="DQ273" s="109"/>
      <c r="DR273" s="109"/>
      <c r="DS273" s="109"/>
      <c r="DT273" s="109"/>
      <c r="DU273" s="109"/>
      <c r="DV273" s="109"/>
      <c r="DW273" s="109"/>
      <c r="DX273" s="109"/>
      <c r="DY273" s="109"/>
      <c r="DZ273" s="109"/>
      <c r="EA273" s="109"/>
      <c r="EB273" s="109"/>
      <c r="EC273" s="109"/>
      <c r="ED273" s="109"/>
      <c r="EE273" s="109"/>
      <c r="EF273" s="109"/>
      <c r="EG273" s="109"/>
      <c r="EH273" s="109"/>
      <c r="EI273" s="109"/>
      <c r="EJ273" s="109"/>
      <c r="EK273" s="109"/>
      <c r="EL273" s="109"/>
      <c r="EM273" s="109"/>
      <c r="EN273" s="109"/>
      <c r="EO273" s="109"/>
      <c r="EP273" s="109"/>
      <c r="EQ273" s="109"/>
      <c r="ER273" s="109"/>
      <c r="ES273" s="109"/>
      <c r="ET273" s="109"/>
      <c r="EU273" s="109"/>
      <c r="EV273" s="109"/>
      <c r="EW273" s="109"/>
      <c r="EX273" s="109"/>
      <c r="EY273" s="109"/>
      <c r="EZ273" s="109"/>
      <c r="FA273" s="109"/>
      <c r="FB273" s="109"/>
      <c r="FC273" s="109"/>
      <c r="FD273" s="109"/>
      <c r="FE273" s="109"/>
      <c r="FF273" s="109"/>
      <c r="FG273" s="109"/>
      <c r="FH273" s="109"/>
      <c r="FI273" s="109"/>
      <c r="FJ273" s="109"/>
      <c r="FK273" s="109"/>
      <c r="FL273" s="109"/>
      <c r="FM273" s="109"/>
      <c r="FN273" s="109"/>
      <c r="FO273" s="109"/>
      <c r="FP273" s="109"/>
      <c r="FQ273" s="109"/>
      <c r="FR273" s="109"/>
      <c r="FS273" s="109"/>
      <c r="FT273" s="109"/>
      <c r="FU273" s="109"/>
      <c r="FV273" s="109"/>
      <c r="FW273" s="109"/>
      <c r="FX273" s="109"/>
      <c r="FY273" s="109"/>
      <c r="FZ273" s="109"/>
      <c r="GA273" s="109"/>
      <c r="GB273" s="109"/>
      <c r="GC273" s="109"/>
      <c r="GD273" s="109"/>
      <c r="GE273" s="109"/>
      <c r="GF273" s="109"/>
      <c r="GG273" s="109"/>
      <c r="GH273" s="109"/>
      <c r="GI273" s="109"/>
      <c r="GJ273" s="109"/>
      <c r="GK273" s="109"/>
      <c r="GL273" s="109"/>
      <c r="GM273" s="109"/>
      <c r="GN273" s="109"/>
      <c r="GO273" s="109"/>
      <c r="GP273" s="109"/>
      <c r="GQ273" s="109"/>
      <c r="GR273" s="109"/>
      <c r="GS273" s="109"/>
      <c r="GT273" s="109"/>
      <c r="GU273" s="109"/>
      <c r="GV273" s="109"/>
      <c r="GW273" s="109"/>
      <c r="GX273" s="109"/>
      <c r="GY273" s="109"/>
      <c r="GZ273" s="109"/>
      <c r="HA273" s="109"/>
      <c r="HB273" s="109"/>
      <c r="HC273" s="109"/>
      <c r="HD273" s="109"/>
      <c r="HE273" s="109"/>
      <c r="HF273" s="109"/>
      <c r="HG273" s="109"/>
      <c r="HH273" s="109"/>
      <c r="HI273" s="109"/>
      <c r="HJ273" s="109"/>
      <c r="HK273" s="109"/>
      <c r="HL273" s="109"/>
      <c r="HM273" s="109"/>
      <c r="HN273" s="109"/>
      <c r="HO273" s="109"/>
      <c r="HP273" s="109"/>
      <c r="HQ273" s="109"/>
      <c r="HR273" s="109"/>
      <c r="HS273" s="109"/>
      <c r="HT273" s="109"/>
      <c r="HU273" s="109"/>
      <c r="HV273" s="109"/>
      <c r="HW273" s="109"/>
      <c r="HX273" s="109"/>
      <c r="HY273" s="109"/>
      <c r="HZ273" s="109"/>
      <c r="IA273" s="109"/>
      <c r="IB273" s="109"/>
      <c r="IC273" s="109"/>
      <c r="ID273" s="109"/>
      <c r="IE273" s="109"/>
      <c r="IF273" s="109"/>
      <c r="IG273" s="109"/>
      <c r="IH273" s="109"/>
      <c r="II273" s="109"/>
      <c r="IJ273" s="109"/>
      <c r="IK273" s="109"/>
      <c r="IL273" s="109"/>
      <c r="IM273" s="109"/>
      <c r="IN273" s="109"/>
      <c r="IO273" s="109"/>
      <c r="IP273" s="109"/>
      <c r="IQ273" s="109">
        <v>22</v>
      </c>
      <c r="IR273" s="109"/>
      <c r="IS273" s="109"/>
      <c r="IT273" s="109"/>
      <c r="IU273" s="109"/>
      <c r="IV273" s="109"/>
      <c r="IW273" s="109"/>
      <c r="IX273" s="109"/>
      <c r="IY273" s="109"/>
      <c r="IZ273" s="109"/>
      <c r="JA273" s="109"/>
      <c r="JB273" s="109"/>
      <c r="JC273" s="109"/>
      <c r="JD273" s="109"/>
      <c r="JE273" s="109"/>
      <c r="JF273" s="109"/>
      <c r="JG273" s="109"/>
      <c r="JH273" s="109"/>
      <c r="JI273" s="109"/>
      <c r="JJ273" s="109"/>
      <c r="JK273" s="109"/>
      <c r="JL273" s="109"/>
      <c r="JM273" s="109"/>
      <c r="JN273" s="109"/>
      <c r="JO273" s="109"/>
      <c r="JP273" s="109"/>
      <c r="JQ273" s="109"/>
      <c r="JR273" s="109"/>
      <c r="JS273" s="109"/>
      <c r="JT273" s="109"/>
      <c r="JU273" s="109"/>
      <c r="JV273" s="109"/>
      <c r="JW273" s="109"/>
      <c r="JX273" s="109"/>
      <c r="JY273" s="109"/>
      <c r="JZ273" s="109"/>
      <c r="KA273" s="109"/>
      <c r="KB273" s="109"/>
      <c r="KC273" s="109"/>
      <c r="KD273" s="109"/>
      <c r="KE273" s="109"/>
      <c r="KF273" s="109"/>
      <c r="KG273" s="109"/>
      <c r="KH273" s="109"/>
      <c r="KI273" s="109"/>
      <c r="KJ273" s="109"/>
      <c r="KK273" s="109"/>
      <c r="KL273" s="109"/>
      <c r="KM273" s="109"/>
      <c r="KN273" s="109"/>
      <c r="KO273" s="109"/>
      <c r="KP273" s="109"/>
      <c r="KQ273" s="109"/>
      <c r="KR273" s="109"/>
      <c r="KS273" s="109"/>
      <c r="KT273" s="109"/>
      <c r="KU273" s="109"/>
      <c r="KV273" s="109"/>
      <c r="KW273" s="109"/>
      <c r="KX273" s="109"/>
      <c r="KY273" s="109"/>
      <c r="KZ273" s="109"/>
      <c r="LA273" s="109"/>
      <c r="LB273" s="109"/>
      <c r="LC273" s="109"/>
      <c r="LD273" s="109"/>
      <c r="LE273" s="109"/>
      <c r="LF273" s="109"/>
      <c r="LG273" s="109"/>
      <c r="LH273" s="109"/>
      <c r="LI273" s="109"/>
      <c r="LJ273" s="109"/>
      <c r="LK273" s="109"/>
      <c r="LL273" s="109"/>
      <c r="LM273" s="109"/>
      <c r="LN273" s="109"/>
      <c r="LO273" s="109"/>
      <c r="LP273" s="109"/>
      <c r="LQ273" s="109"/>
      <c r="LR273" s="109"/>
      <c r="LS273" s="109"/>
      <c r="LT273" s="109"/>
      <c r="LU273" s="109"/>
      <c r="LV273" s="109"/>
      <c r="LW273" s="109"/>
      <c r="LX273" s="109"/>
      <c r="LY273" s="109"/>
      <c r="LZ273" s="109"/>
      <c r="MA273" s="109"/>
      <c r="MB273" s="109"/>
      <c r="MC273" s="109"/>
      <c r="MD273" s="109"/>
      <c r="ME273" s="109"/>
      <c r="MF273" s="109"/>
      <c r="MG273" s="109"/>
      <c r="MH273" s="109"/>
      <c r="MI273" s="109"/>
      <c r="MJ273" s="109"/>
      <c r="MK273" s="109"/>
      <c r="ML273" s="109"/>
      <c r="MM273" s="109"/>
      <c r="MN273" s="109"/>
      <c r="MO273" s="109"/>
      <c r="MP273" s="109"/>
      <c r="MQ273" s="109"/>
      <c r="MR273" s="109"/>
      <c r="MS273" s="109"/>
      <c r="MT273" s="109"/>
      <c r="MU273" s="109"/>
      <c r="MV273" s="109"/>
      <c r="MW273" s="109"/>
      <c r="MX273" s="109"/>
      <c r="MY273" s="109"/>
      <c r="MZ273" s="109"/>
      <c r="NA273" s="109"/>
      <c r="NB273" s="109"/>
      <c r="NC273" s="109"/>
      <c r="ND273" s="109"/>
      <c r="NE273" s="109"/>
      <c r="NF273" s="109"/>
      <c r="NG273" s="109"/>
      <c r="NH273" s="109"/>
      <c r="NI273" s="109"/>
      <c r="NJ273" s="109"/>
      <c r="NK273" s="109"/>
      <c r="NL273" s="109"/>
      <c r="NM273" s="109"/>
      <c r="NN273" s="109"/>
      <c r="NO273" s="109"/>
      <c r="NP273" s="109"/>
      <c r="NQ273" s="109"/>
      <c r="NR273" s="109"/>
      <c r="NS273" s="109"/>
      <c r="NT273" s="109"/>
      <c r="NU273" s="109"/>
      <c r="NV273" s="109"/>
      <c r="NW273" s="109"/>
      <c r="NX273" s="109"/>
      <c r="NY273" s="109"/>
      <c r="NZ273" s="109"/>
      <c r="OA273" s="109"/>
      <c r="OB273" s="109"/>
      <c r="OC273" s="109"/>
      <c r="OD273" s="109"/>
      <c r="OE273" s="109"/>
      <c r="OF273" s="109"/>
      <c r="OG273" s="109"/>
      <c r="OH273" s="109"/>
      <c r="OI273" s="109"/>
      <c r="OJ273" s="109"/>
      <c r="OK273" s="109"/>
      <c r="OL273" s="109"/>
      <c r="OM273" s="109"/>
      <c r="ON273" s="109"/>
      <c r="OO273" s="109"/>
      <c r="OP273" s="109"/>
      <c r="OQ273" s="109"/>
      <c r="OR273" s="109"/>
      <c r="OS273" s="109"/>
      <c r="OT273" s="109"/>
      <c r="OU273" s="109"/>
      <c r="OV273" s="109"/>
      <c r="OW273" s="109"/>
      <c r="OX273" s="109"/>
      <c r="OY273" s="109"/>
      <c r="OZ273" s="109"/>
      <c r="PA273" s="109"/>
      <c r="PB273" s="109"/>
      <c r="PC273" s="109"/>
      <c r="PD273" s="109"/>
      <c r="PE273" s="109"/>
      <c r="PF273" s="109"/>
      <c r="PG273" s="109"/>
      <c r="PH273" s="109"/>
      <c r="PI273" s="109"/>
      <c r="PJ273" s="109"/>
      <c r="PK273" s="109"/>
      <c r="PL273" s="109"/>
      <c r="PM273" s="109"/>
      <c r="PN273" s="109"/>
      <c r="PO273" s="109"/>
      <c r="PP273" s="109"/>
      <c r="PQ273" s="109"/>
      <c r="PR273" s="109"/>
      <c r="PS273" s="109"/>
      <c r="PT273" s="109"/>
      <c r="PU273" s="109"/>
      <c r="PV273" s="109"/>
      <c r="PW273" s="109"/>
      <c r="PX273" s="109"/>
      <c r="PY273" s="109"/>
      <c r="PZ273" s="109"/>
      <c r="QA273" s="109"/>
      <c r="QB273" s="109"/>
      <c r="QC273" s="109"/>
      <c r="QD273" s="109"/>
      <c r="QE273" s="109"/>
      <c r="QF273" s="109"/>
      <c r="QG273" s="109"/>
      <c r="QH273" s="109"/>
      <c r="QI273" s="109"/>
      <c r="QJ273" s="109"/>
      <c r="QK273" s="23">
        <f t="shared" si="4"/>
        <v>22</v>
      </c>
      <c r="QL273" s="125"/>
      <c r="QM273" s="148"/>
      <c r="QN273" s="125"/>
      <c r="QO273" s="125"/>
      <c r="QP273" s="125">
        <v>990</v>
      </c>
      <c r="QQ273" s="125"/>
      <c r="QR273" s="125"/>
      <c r="QS273" s="130"/>
    </row>
    <row r="274" spans="1:461" s="5" customFormat="1" ht="12.75" customHeight="1" x14ac:dyDescent="0.2">
      <c r="A274" s="52">
        <v>44698</v>
      </c>
      <c r="B274" s="90" t="s">
        <v>404</v>
      </c>
      <c r="C274" s="107"/>
      <c r="D274" s="107"/>
      <c r="E274" s="108"/>
      <c r="F274" s="108"/>
      <c r="G274" s="108"/>
      <c r="H274" s="108"/>
      <c r="I274" s="108"/>
      <c r="J274" s="108"/>
      <c r="K274" s="108"/>
      <c r="L274" s="108"/>
      <c r="M274" s="108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 s="109"/>
      <c r="BG274" s="109"/>
      <c r="BH274" s="109"/>
      <c r="BI274" s="109"/>
      <c r="BJ274" s="109"/>
      <c r="BK274" s="109"/>
      <c r="BL274" s="109"/>
      <c r="BM274" s="109"/>
      <c r="BN274" s="109"/>
      <c r="BO274" s="109"/>
      <c r="BP274" s="109"/>
      <c r="BQ274" s="109"/>
      <c r="BR274" s="109"/>
      <c r="BS274" s="109"/>
      <c r="BT274" s="109"/>
      <c r="BU274" s="109"/>
      <c r="BV274" s="109"/>
      <c r="BW274" s="109"/>
      <c r="BX274" s="109"/>
      <c r="BY274" s="109"/>
      <c r="BZ274" s="109"/>
      <c r="CA274" s="109"/>
      <c r="CB274" s="109"/>
      <c r="CC274" s="109"/>
      <c r="CD274" s="109"/>
      <c r="CE274" s="109"/>
      <c r="CF274" s="109"/>
      <c r="CG274" s="109"/>
      <c r="CH274" s="109"/>
      <c r="CI274" s="109"/>
      <c r="CJ274" s="109"/>
      <c r="CK274" s="109"/>
      <c r="CL274" s="109"/>
      <c r="CM274" s="109"/>
      <c r="CN274" s="109"/>
      <c r="CO274" s="109"/>
      <c r="CP274" s="109"/>
      <c r="CQ274" s="109"/>
      <c r="CR274" s="109"/>
      <c r="CS274" s="109"/>
      <c r="CT274" s="109"/>
      <c r="CU274" s="109"/>
      <c r="CV274" s="109"/>
      <c r="CW274" s="109"/>
      <c r="CX274" s="109"/>
      <c r="CY274" s="109"/>
      <c r="CZ274" s="109"/>
      <c r="DA274" s="109"/>
      <c r="DB274" s="109"/>
      <c r="DC274" s="109"/>
      <c r="DD274" s="109"/>
      <c r="DE274" s="109"/>
      <c r="DF274" s="109"/>
      <c r="DG274" s="109"/>
      <c r="DH274" s="109"/>
      <c r="DI274" s="109"/>
      <c r="DJ274" s="109"/>
      <c r="DK274" s="109"/>
      <c r="DL274" s="109"/>
      <c r="DM274" s="109"/>
      <c r="DN274" s="109"/>
      <c r="DO274" s="109"/>
      <c r="DP274" s="109"/>
      <c r="DQ274" s="109"/>
      <c r="DR274" s="109"/>
      <c r="DS274" s="109"/>
      <c r="DT274" s="109"/>
      <c r="DU274" s="109"/>
      <c r="DV274" s="109"/>
      <c r="DW274" s="109"/>
      <c r="DX274" s="109"/>
      <c r="DY274" s="109"/>
      <c r="DZ274" s="109"/>
      <c r="EA274" s="109"/>
      <c r="EB274" s="109"/>
      <c r="EC274" s="109"/>
      <c r="ED274" s="109"/>
      <c r="EE274" s="109"/>
      <c r="EF274" s="109"/>
      <c r="EG274" s="109"/>
      <c r="EH274" s="109"/>
      <c r="EI274" s="109"/>
      <c r="EJ274" s="109"/>
      <c r="EK274" s="109"/>
      <c r="EL274" s="109"/>
      <c r="EM274" s="109"/>
      <c r="EN274" s="109"/>
      <c r="EO274" s="109"/>
      <c r="EP274" s="109"/>
      <c r="EQ274" s="109"/>
      <c r="ER274" s="109"/>
      <c r="ES274" s="109"/>
      <c r="ET274" s="109"/>
      <c r="EU274" s="109"/>
      <c r="EV274" s="109"/>
      <c r="EW274" s="109"/>
      <c r="EX274" s="109"/>
      <c r="EY274" s="109"/>
      <c r="EZ274" s="109"/>
      <c r="FA274" s="109"/>
      <c r="FB274" s="109"/>
      <c r="FC274" s="109"/>
      <c r="FD274" s="109"/>
      <c r="FE274" s="109"/>
      <c r="FF274" s="109"/>
      <c r="FG274" s="109"/>
      <c r="FH274" s="109"/>
      <c r="FI274" s="109"/>
      <c r="FJ274" s="109"/>
      <c r="FK274" s="109"/>
      <c r="FL274" s="109"/>
      <c r="FM274" s="109"/>
      <c r="FN274" s="109"/>
      <c r="FO274" s="109"/>
      <c r="FP274" s="109"/>
      <c r="FQ274" s="109"/>
      <c r="FR274" s="109"/>
      <c r="FS274" s="109"/>
      <c r="FT274" s="109"/>
      <c r="FU274" s="109"/>
      <c r="FV274" s="109"/>
      <c r="FW274" s="109"/>
      <c r="FX274" s="109"/>
      <c r="FY274" s="109"/>
      <c r="FZ274" s="109"/>
      <c r="GA274" s="109"/>
      <c r="GB274" s="109"/>
      <c r="GC274" s="109"/>
      <c r="GD274" s="109"/>
      <c r="GE274" s="109"/>
      <c r="GF274" s="109"/>
      <c r="GG274" s="109"/>
      <c r="GH274" s="109"/>
      <c r="GI274" s="109"/>
      <c r="GJ274" s="109"/>
      <c r="GK274" s="109"/>
      <c r="GL274" s="109"/>
      <c r="GM274" s="109"/>
      <c r="GN274" s="109"/>
      <c r="GO274" s="109"/>
      <c r="GP274" s="109"/>
      <c r="GQ274" s="109"/>
      <c r="GR274" s="109"/>
      <c r="GS274" s="109"/>
      <c r="GT274" s="109"/>
      <c r="GU274" s="109"/>
      <c r="GV274" s="109"/>
      <c r="GW274" s="109"/>
      <c r="GX274" s="109"/>
      <c r="GY274" s="109"/>
      <c r="GZ274" s="109"/>
      <c r="HA274" s="109"/>
      <c r="HB274" s="109"/>
      <c r="HC274" s="109"/>
      <c r="HD274" s="109"/>
      <c r="HE274" s="109"/>
      <c r="HF274" s="109"/>
      <c r="HG274" s="109"/>
      <c r="HH274" s="109"/>
      <c r="HI274" s="109"/>
      <c r="HJ274" s="109"/>
      <c r="HK274" s="109"/>
      <c r="HL274" s="109"/>
      <c r="HM274" s="109"/>
      <c r="HN274" s="109"/>
      <c r="HO274" s="109"/>
      <c r="HP274" s="109"/>
      <c r="HQ274" s="109"/>
      <c r="HR274" s="109"/>
      <c r="HS274" s="109"/>
      <c r="HT274" s="109"/>
      <c r="HU274" s="109"/>
      <c r="HV274" s="109"/>
      <c r="HW274" s="109"/>
      <c r="HX274" s="109"/>
      <c r="HY274" s="109"/>
      <c r="HZ274" s="109"/>
      <c r="IA274" s="109"/>
      <c r="IB274" s="109"/>
      <c r="IC274" s="109"/>
      <c r="ID274" s="109"/>
      <c r="IE274" s="109"/>
      <c r="IF274" s="109"/>
      <c r="IG274" s="109"/>
      <c r="IH274" s="109"/>
      <c r="II274" s="109"/>
      <c r="IJ274" s="109"/>
      <c r="IK274" s="109"/>
      <c r="IL274" s="109"/>
      <c r="IM274" s="109"/>
      <c r="IN274" s="109"/>
      <c r="IO274" s="109"/>
      <c r="IP274" s="109"/>
      <c r="IQ274" s="109"/>
      <c r="IR274" s="109"/>
      <c r="IS274" s="109"/>
      <c r="IT274" s="109"/>
      <c r="IU274" s="109"/>
      <c r="IV274" s="109"/>
      <c r="IW274" s="109"/>
      <c r="IX274" s="109"/>
      <c r="IY274" s="109"/>
      <c r="IZ274" s="109"/>
      <c r="JA274" s="109"/>
      <c r="JB274" s="109"/>
      <c r="JC274" s="109"/>
      <c r="JD274" s="109"/>
      <c r="JE274" s="109"/>
      <c r="JF274" s="109"/>
      <c r="JG274" s="109"/>
      <c r="JH274" s="109"/>
      <c r="JI274" s="109"/>
      <c r="JJ274" s="109"/>
      <c r="JK274" s="109"/>
      <c r="JL274" s="109"/>
      <c r="JM274" s="109"/>
      <c r="JN274" s="109"/>
      <c r="JO274" s="109"/>
      <c r="JP274" s="109"/>
      <c r="JQ274" s="109"/>
      <c r="JR274" s="109"/>
      <c r="JS274" s="109"/>
      <c r="JT274" s="109"/>
      <c r="JU274" s="109"/>
      <c r="JV274" s="109"/>
      <c r="JW274" s="109"/>
      <c r="JX274" s="109"/>
      <c r="JY274" s="109"/>
      <c r="JZ274" s="109"/>
      <c r="KA274" s="109"/>
      <c r="KB274" s="109"/>
      <c r="KC274" s="109"/>
      <c r="KD274" s="109"/>
      <c r="KE274" s="109"/>
      <c r="KF274" s="109"/>
      <c r="KG274" s="109"/>
      <c r="KH274" s="109"/>
      <c r="KI274" s="109"/>
      <c r="KJ274" s="109"/>
      <c r="KK274" s="109"/>
      <c r="KL274" s="109"/>
      <c r="KM274" s="109"/>
      <c r="KN274" s="109"/>
      <c r="KO274" s="109"/>
      <c r="KP274" s="109"/>
      <c r="KQ274" s="109"/>
      <c r="KR274" s="109"/>
      <c r="KS274" s="109"/>
      <c r="KT274" s="109"/>
      <c r="KU274" s="109"/>
      <c r="KV274" s="109"/>
      <c r="KW274" s="109"/>
      <c r="KX274" s="109"/>
      <c r="KY274" s="109"/>
      <c r="KZ274" s="109"/>
      <c r="LA274" s="109"/>
      <c r="LB274" s="109"/>
      <c r="LC274" s="109"/>
      <c r="LD274" s="109"/>
      <c r="LE274" s="109"/>
      <c r="LF274" s="109"/>
      <c r="LG274" s="109"/>
      <c r="LH274" s="109"/>
      <c r="LI274" s="109"/>
      <c r="LJ274" s="109"/>
      <c r="LK274" s="109"/>
      <c r="LL274" s="109"/>
      <c r="LM274" s="109"/>
      <c r="LN274" s="109"/>
      <c r="LO274" s="109"/>
      <c r="LP274" s="109"/>
      <c r="LQ274" s="109"/>
      <c r="LR274" s="109"/>
      <c r="LS274" s="109"/>
      <c r="LT274" s="109"/>
      <c r="LU274" s="109"/>
      <c r="LV274" s="109"/>
      <c r="LW274" s="109"/>
      <c r="LX274" s="109"/>
      <c r="LY274" s="109"/>
      <c r="LZ274" s="109"/>
      <c r="MA274" s="109"/>
      <c r="MB274" s="109"/>
      <c r="MC274" s="109"/>
      <c r="MD274" s="109"/>
      <c r="ME274" s="109"/>
      <c r="MF274" s="109"/>
      <c r="MG274" s="109"/>
      <c r="MH274" s="109"/>
      <c r="MI274" s="109"/>
      <c r="MJ274" s="109"/>
      <c r="MK274" s="109"/>
      <c r="ML274" s="109"/>
      <c r="MM274" s="109"/>
      <c r="MN274" s="109"/>
      <c r="MO274" s="109"/>
      <c r="MP274" s="109"/>
      <c r="MQ274" s="109"/>
      <c r="MR274" s="109"/>
      <c r="MS274" s="109"/>
      <c r="MT274" s="109"/>
      <c r="MU274" s="109"/>
      <c r="MV274" s="109">
        <v>5</v>
      </c>
      <c r="MW274" s="109">
        <v>2</v>
      </c>
      <c r="MX274" s="109"/>
      <c r="MY274" s="109">
        <v>1</v>
      </c>
      <c r="MZ274" s="109"/>
      <c r="NA274" s="109">
        <v>1</v>
      </c>
      <c r="NB274" s="109"/>
      <c r="NC274" s="109"/>
      <c r="ND274" s="109"/>
      <c r="NE274" s="109"/>
      <c r="NF274" s="109"/>
      <c r="NG274" s="109"/>
      <c r="NH274" s="109"/>
      <c r="NI274" s="109"/>
      <c r="NJ274" s="109"/>
      <c r="NK274" s="109"/>
      <c r="NL274" s="109"/>
      <c r="NM274" s="109"/>
      <c r="NN274" s="109"/>
      <c r="NO274" s="109"/>
      <c r="NP274" s="109"/>
      <c r="NQ274" s="109"/>
      <c r="NR274" s="109"/>
      <c r="NS274" s="109"/>
      <c r="NT274" s="109">
        <v>5</v>
      </c>
      <c r="NU274" s="109"/>
      <c r="NV274" s="109"/>
      <c r="NW274" s="109"/>
      <c r="NX274" s="109"/>
      <c r="NY274" s="109"/>
      <c r="NZ274" s="109"/>
      <c r="OA274" s="109"/>
      <c r="OB274" s="109"/>
      <c r="OC274" s="109"/>
      <c r="OD274" s="109"/>
      <c r="OE274" s="109"/>
      <c r="OF274" s="109"/>
      <c r="OG274" s="109"/>
      <c r="OH274" s="109"/>
      <c r="OI274" s="109"/>
      <c r="OJ274" s="109"/>
      <c r="OK274" s="109"/>
      <c r="OL274" s="109"/>
      <c r="OM274" s="109"/>
      <c r="ON274" s="109"/>
      <c r="OO274" s="109"/>
      <c r="OP274" s="109"/>
      <c r="OQ274" s="109"/>
      <c r="OR274" s="109"/>
      <c r="OS274" s="109"/>
      <c r="OT274" s="109"/>
      <c r="OU274" s="109"/>
      <c r="OV274" s="109"/>
      <c r="OW274" s="109"/>
      <c r="OX274" s="109"/>
      <c r="OY274" s="109"/>
      <c r="OZ274" s="109"/>
      <c r="PA274" s="109"/>
      <c r="PB274" s="109"/>
      <c r="PC274" s="109"/>
      <c r="PD274" s="109"/>
      <c r="PE274" s="109"/>
      <c r="PF274" s="109"/>
      <c r="PG274" s="109"/>
      <c r="PH274" s="109"/>
      <c r="PI274" s="109"/>
      <c r="PJ274" s="109"/>
      <c r="PK274" s="109"/>
      <c r="PL274" s="109"/>
      <c r="PM274" s="109"/>
      <c r="PN274" s="109"/>
      <c r="PO274" s="109"/>
      <c r="PP274" s="109"/>
      <c r="PQ274" s="109"/>
      <c r="PR274" s="109"/>
      <c r="PS274" s="109"/>
      <c r="PT274" s="109"/>
      <c r="PU274" s="109"/>
      <c r="PV274" s="109"/>
      <c r="PW274" s="109"/>
      <c r="PX274" s="109"/>
      <c r="PY274" s="109"/>
      <c r="PZ274" s="109"/>
      <c r="QA274" s="109"/>
      <c r="QB274" s="109"/>
      <c r="QC274" s="109"/>
      <c r="QD274" s="109"/>
      <c r="QE274" s="109"/>
      <c r="QF274" s="109"/>
      <c r="QG274" s="109"/>
      <c r="QH274" s="109"/>
      <c r="QI274" s="109"/>
      <c r="QJ274" s="109"/>
      <c r="QK274" s="23">
        <f t="shared" si="4"/>
        <v>14</v>
      </c>
      <c r="QL274" s="125"/>
      <c r="QM274" s="148"/>
      <c r="QN274" s="125"/>
      <c r="QO274" s="125">
        <v>482.9</v>
      </c>
      <c r="QP274" s="125">
        <v>663.4</v>
      </c>
      <c r="QQ274" s="125"/>
      <c r="QR274" s="125"/>
      <c r="QS274" s="130"/>
    </row>
    <row r="275" spans="1:461" s="5" customFormat="1" ht="12.75" customHeight="1" x14ac:dyDescent="0.2">
      <c r="A275" s="52">
        <v>44698</v>
      </c>
      <c r="B275" s="98" t="s">
        <v>544</v>
      </c>
      <c r="C275" s="107"/>
      <c r="D275" s="107"/>
      <c r="E275" s="108"/>
      <c r="F275" s="108"/>
      <c r="G275" s="108"/>
      <c r="H275" s="108"/>
      <c r="I275" s="108"/>
      <c r="J275" s="108"/>
      <c r="K275" s="108"/>
      <c r="L275" s="108"/>
      <c r="M275" s="108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 s="109"/>
      <c r="BD275" s="109"/>
      <c r="BE275" s="109"/>
      <c r="BF275" s="109"/>
      <c r="BG275" s="109"/>
      <c r="BH275" s="109"/>
      <c r="BI275" s="109"/>
      <c r="BJ275" s="109"/>
      <c r="BK275" s="109"/>
      <c r="BL275" s="109"/>
      <c r="BM275" s="109"/>
      <c r="BN275" s="109"/>
      <c r="BO275" s="109"/>
      <c r="BP275" s="109"/>
      <c r="BQ275" s="109"/>
      <c r="BR275" s="109"/>
      <c r="BS275" s="109"/>
      <c r="BT275" s="109"/>
      <c r="BU275" s="109"/>
      <c r="BV275" s="109"/>
      <c r="BW275" s="109"/>
      <c r="BX275" s="109"/>
      <c r="BY275" s="109"/>
      <c r="BZ275" s="109"/>
      <c r="CA275" s="109"/>
      <c r="CB275" s="109"/>
      <c r="CC275" s="109"/>
      <c r="CD275" s="109"/>
      <c r="CE275" s="109"/>
      <c r="CF275" s="109"/>
      <c r="CG275" s="109"/>
      <c r="CH275" s="109"/>
      <c r="CI275" s="109"/>
      <c r="CJ275" s="109"/>
      <c r="CK275" s="109"/>
      <c r="CL275" s="109"/>
      <c r="CM275" s="109"/>
      <c r="CN275" s="109"/>
      <c r="CO275" s="109"/>
      <c r="CP275" s="109"/>
      <c r="CQ275" s="109"/>
      <c r="CR275" s="109"/>
      <c r="CS275" s="109"/>
      <c r="CT275" s="109"/>
      <c r="CU275" s="109"/>
      <c r="CV275" s="109"/>
      <c r="CW275" s="109"/>
      <c r="CX275" s="109"/>
      <c r="CY275" s="109"/>
      <c r="CZ275" s="109"/>
      <c r="DA275" s="109"/>
      <c r="DB275" s="109"/>
      <c r="DC275" s="109"/>
      <c r="DD275" s="109"/>
      <c r="DE275" s="109"/>
      <c r="DF275" s="109"/>
      <c r="DG275" s="109"/>
      <c r="DH275" s="109"/>
      <c r="DI275" s="109"/>
      <c r="DJ275" s="109"/>
      <c r="DK275" s="109"/>
      <c r="DL275" s="109"/>
      <c r="DM275" s="109"/>
      <c r="DN275" s="109"/>
      <c r="DO275" s="109"/>
      <c r="DP275" s="109"/>
      <c r="DQ275" s="109"/>
      <c r="DR275" s="109"/>
      <c r="DS275" s="109"/>
      <c r="DT275" s="109"/>
      <c r="DU275" s="109"/>
      <c r="DV275" s="109"/>
      <c r="DW275" s="109"/>
      <c r="DX275" s="109"/>
      <c r="DY275" s="109"/>
      <c r="DZ275" s="109"/>
      <c r="EA275" s="109"/>
      <c r="EB275" s="109"/>
      <c r="EC275" s="109"/>
      <c r="ED275" s="109"/>
      <c r="EE275" s="109"/>
      <c r="EF275" s="109"/>
      <c r="EG275" s="109"/>
      <c r="EH275" s="109"/>
      <c r="EI275" s="109"/>
      <c r="EJ275" s="109"/>
      <c r="EK275" s="109"/>
      <c r="EL275" s="109"/>
      <c r="EM275" s="109"/>
      <c r="EN275" s="109"/>
      <c r="EO275" s="109"/>
      <c r="EP275" s="109"/>
      <c r="EQ275" s="109"/>
      <c r="ER275" s="109"/>
      <c r="ES275" s="109"/>
      <c r="ET275" s="109"/>
      <c r="EU275" s="109"/>
      <c r="EV275" s="109"/>
      <c r="EW275" s="109"/>
      <c r="EX275" s="109"/>
      <c r="EY275" s="109"/>
      <c r="EZ275" s="109">
        <v>11</v>
      </c>
      <c r="FA275" s="109"/>
      <c r="FB275" s="109"/>
      <c r="FC275" s="109"/>
      <c r="FD275" s="109"/>
      <c r="FE275" s="109"/>
      <c r="FF275" s="109"/>
      <c r="FG275" s="109"/>
      <c r="FH275" s="109"/>
      <c r="FI275" s="109"/>
      <c r="FJ275" s="109"/>
      <c r="FK275" s="109"/>
      <c r="FL275" s="109"/>
      <c r="FM275" s="109"/>
      <c r="FN275" s="109"/>
      <c r="FO275" s="109"/>
      <c r="FP275" s="109"/>
      <c r="FQ275" s="109"/>
      <c r="FR275" s="109"/>
      <c r="FS275" s="109"/>
      <c r="FT275" s="109"/>
      <c r="FU275" s="109"/>
      <c r="FV275" s="109"/>
      <c r="FW275" s="109"/>
      <c r="FX275" s="109"/>
      <c r="FY275" s="109"/>
      <c r="FZ275" s="109"/>
      <c r="GA275" s="109"/>
      <c r="GB275" s="109"/>
      <c r="GC275" s="109"/>
      <c r="GD275" s="109"/>
      <c r="GE275" s="109"/>
      <c r="GF275" s="109"/>
      <c r="GG275" s="109"/>
      <c r="GH275" s="109"/>
      <c r="GI275" s="109"/>
      <c r="GJ275" s="109"/>
      <c r="GK275" s="109"/>
      <c r="GL275" s="109"/>
      <c r="GM275" s="109"/>
      <c r="GN275" s="109"/>
      <c r="GO275" s="109"/>
      <c r="GP275" s="109"/>
      <c r="GQ275" s="109"/>
      <c r="GR275" s="109"/>
      <c r="GS275" s="109"/>
      <c r="GT275" s="109"/>
      <c r="GU275" s="109"/>
      <c r="GV275" s="109"/>
      <c r="GW275" s="109"/>
      <c r="GX275" s="109"/>
      <c r="GY275" s="109"/>
      <c r="GZ275" s="109"/>
      <c r="HA275" s="109"/>
      <c r="HB275" s="109"/>
      <c r="HC275" s="109"/>
      <c r="HD275" s="109"/>
      <c r="HE275" s="109"/>
      <c r="HF275" s="109"/>
      <c r="HG275" s="109"/>
      <c r="HH275" s="109"/>
      <c r="HI275" s="109"/>
      <c r="HJ275" s="109"/>
      <c r="HK275" s="109"/>
      <c r="HL275" s="109"/>
      <c r="HM275" s="109"/>
      <c r="HN275" s="109"/>
      <c r="HO275" s="109"/>
      <c r="HP275" s="109"/>
      <c r="HQ275" s="109"/>
      <c r="HR275" s="109"/>
      <c r="HS275" s="109"/>
      <c r="HT275" s="109"/>
      <c r="HU275" s="109"/>
      <c r="HV275" s="109"/>
      <c r="HW275" s="109"/>
      <c r="HX275" s="109"/>
      <c r="HY275" s="109"/>
      <c r="HZ275" s="109"/>
      <c r="IA275" s="109"/>
      <c r="IB275" s="109"/>
      <c r="IC275" s="109"/>
      <c r="ID275" s="109"/>
      <c r="IE275" s="109"/>
      <c r="IF275" s="109"/>
      <c r="IG275" s="109"/>
      <c r="IH275" s="109"/>
      <c r="II275" s="109"/>
      <c r="IJ275" s="109"/>
      <c r="IK275" s="109"/>
      <c r="IL275" s="109"/>
      <c r="IM275" s="109"/>
      <c r="IN275" s="109"/>
      <c r="IO275" s="109"/>
      <c r="IP275" s="109"/>
      <c r="IQ275" s="109"/>
      <c r="IR275" s="109"/>
      <c r="IS275" s="109"/>
      <c r="IT275" s="109"/>
      <c r="IU275" s="109"/>
      <c r="IV275" s="109"/>
      <c r="IW275" s="109"/>
      <c r="IX275" s="109"/>
      <c r="IY275" s="109"/>
      <c r="IZ275" s="109"/>
      <c r="JA275" s="109"/>
      <c r="JB275" s="109"/>
      <c r="JC275" s="109"/>
      <c r="JD275" s="109"/>
      <c r="JE275" s="109"/>
      <c r="JF275" s="109"/>
      <c r="JG275" s="109"/>
      <c r="JH275" s="109"/>
      <c r="JI275" s="109"/>
      <c r="JJ275" s="109"/>
      <c r="JK275" s="109"/>
      <c r="JL275" s="109"/>
      <c r="JM275" s="109"/>
      <c r="JN275" s="109"/>
      <c r="JO275" s="109"/>
      <c r="JP275" s="109"/>
      <c r="JQ275" s="109"/>
      <c r="JR275" s="109"/>
      <c r="JS275" s="109"/>
      <c r="JT275" s="109"/>
      <c r="JU275" s="109"/>
      <c r="JV275" s="109"/>
      <c r="JW275" s="109"/>
      <c r="JX275" s="109"/>
      <c r="JY275" s="109"/>
      <c r="JZ275" s="109"/>
      <c r="KA275" s="109"/>
      <c r="KB275" s="109"/>
      <c r="KC275" s="109"/>
      <c r="KD275" s="109"/>
      <c r="KE275" s="109"/>
      <c r="KF275" s="109"/>
      <c r="KG275" s="109"/>
      <c r="KH275" s="109"/>
      <c r="KI275" s="109"/>
      <c r="KJ275" s="109"/>
      <c r="KK275" s="109"/>
      <c r="KL275" s="109"/>
      <c r="KM275" s="109"/>
      <c r="KN275" s="109"/>
      <c r="KO275" s="109"/>
      <c r="KP275" s="109"/>
      <c r="KQ275" s="109"/>
      <c r="KR275" s="109"/>
      <c r="KS275" s="109"/>
      <c r="KT275" s="109"/>
      <c r="KU275" s="109"/>
      <c r="KV275" s="109"/>
      <c r="KW275" s="109"/>
      <c r="KX275" s="109"/>
      <c r="KY275" s="109"/>
      <c r="KZ275" s="109"/>
      <c r="LA275" s="109"/>
      <c r="LB275" s="109"/>
      <c r="LC275" s="109"/>
      <c r="LD275" s="109"/>
      <c r="LE275" s="109"/>
      <c r="LF275" s="109"/>
      <c r="LG275" s="109"/>
      <c r="LH275" s="109"/>
      <c r="LI275" s="109"/>
      <c r="LJ275" s="109"/>
      <c r="LK275" s="109"/>
      <c r="LL275" s="109"/>
      <c r="LM275" s="109"/>
      <c r="LN275" s="109"/>
      <c r="LO275" s="109"/>
      <c r="LP275" s="109"/>
      <c r="LQ275" s="109"/>
      <c r="LR275" s="109"/>
      <c r="LS275" s="109"/>
      <c r="LT275" s="109"/>
      <c r="LU275" s="109"/>
      <c r="LV275" s="109"/>
      <c r="LW275" s="109"/>
      <c r="LX275" s="109"/>
      <c r="LY275" s="109"/>
      <c r="LZ275" s="109"/>
      <c r="MA275" s="109"/>
      <c r="MB275" s="109"/>
      <c r="MC275" s="109"/>
      <c r="MD275" s="109"/>
      <c r="ME275" s="109"/>
      <c r="MF275" s="109"/>
      <c r="MG275" s="109"/>
      <c r="MH275" s="109"/>
      <c r="MI275" s="109"/>
      <c r="MJ275" s="109"/>
      <c r="MK275" s="109"/>
      <c r="ML275" s="109"/>
      <c r="MM275" s="109"/>
      <c r="MN275" s="109"/>
      <c r="MO275" s="109"/>
      <c r="MP275" s="109"/>
      <c r="MQ275" s="109"/>
      <c r="MR275" s="109"/>
      <c r="MS275" s="109"/>
      <c r="MT275" s="109"/>
      <c r="MU275" s="109"/>
      <c r="MV275" s="109"/>
      <c r="MW275" s="109"/>
      <c r="MX275" s="109"/>
      <c r="MY275" s="109"/>
      <c r="MZ275" s="109"/>
      <c r="NA275" s="109"/>
      <c r="NB275" s="109"/>
      <c r="NC275" s="109"/>
      <c r="ND275" s="109"/>
      <c r="NE275" s="109"/>
      <c r="NF275" s="109"/>
      <c r="NG275" s="109"/>
      <c r="NH275" s="109"/>
      <c r="NI275" s="109"/>
      <c r="NJ275" s="109"/>
      <c r="NK275" s="109"/>
      <c r="NL275" s="109"/>
      <c r="NM275" s="109"/>
      <c r="NN275" s="109"/>
      <c r="NO275" s="109"/>
      <c r="NP275" s="109"/>
      <c r="NQ275" s="109"/>
      <c r="NR275" s="109"/>
      <c r="NS275" s="109"/>
      <c r="NT275" s="109"/>
      <c r="NU275" s="109"/>
      <c r="NV275" s="109"/>
      <c r="NW275" s="109"/>
      <c r="NX275" s="109"/>
      <c r="NY275" s="109"/>
      <c r="NZ275" s="109"/>
      <c r="OA275" s="109"/>
      <c r="OB275" s="109"/>
      <c r="OC275" s="109"/>
      <c r="OD275" s="109"/>
      <c r="OE275" s="109"/>
      <c r="OF275" s="109"/>
      <c r="OG275" s="109"/>
      <c r="OH275" s="109"/>
      <c r="OI275" s="109"/>
      <c r="OJ275" s="109"/>
      <c r="OK275" s="109"/>
      <c r="OL275" s="109"/>
      <c r="OM275" s="109"/>
      <c r="ON275" s="109"/>
      <c r="OO275" s="109"/>
      <c r="OP275" s="109"/>
      <c r="OQ275" s="109"/>
      <c r="OR275" s="109"/>
      <c r="OS275" s="109"/>
      <c r="OT275" s="109"/>
      <c r="OU275" s="109"/>
      <c r="OV275" s="109"/>
      <c r="OW275" s="109"/>
      <c r="OX275" s="109"/>
      <c r="OY275" s="109"/>
      <c r="OZ275" s="109"/>
      <c r="PA275" s="109"/>
      <c r="PB275" s="109"/>
      <c r="PC275" s="109"/>
      <c r="PD275" s="109"/>
      <c r="PE275" s="109"/>
      <c r="PF275" s="109"/>
      <c r="PG275" s="109"/>
      <c r="PH275" s="109"/>
      <c r="PI275" s="109"/>
      <c r="PJ275" s="109"/>
      <c r="PK275" s="109"/>
      <c r="PL275" s="109"/>
      <c r="PM275" s="109"/>
      <c r="PN275" s="109"/>
      <c r="PO275" s="109"/>
      <c r="PP275" s="109"/>
      <c r="PQ275" s="109"/>
      <c r="PR275" s="109"/>
      <c r="PS275" s="109"/>
      <c r="PT275" s="109"/>
      <c r="PU275" s="109"/>
      <c r="PV275" s="109"/>
      <c r="PW275" s="109"/>
      <c r="PX275" s="109"/>
      <c r="PY275" s="109"/>
      <c r="PZ275" s="109"/>
      <c r="QA275" s="109"/>
      <c r="QB275" s="109"/>
      <c r="QC275" s="109"/>
      <c r="QD275" s="109"/>
      <c r="QE275" s="109"/>
      <c r="QF275" s="109"/>
      <c r="QG275" s="109"/>
      <c r="QH275" s="109"/>
      <c r="QI275" s="109"/>
      <c r="QJ275" s="109"/>
      <c r="QK275" s="23">
        <f t="shared" si="4"/>
        <v>11</v>
      </c>
      <c r="QL275" s="125"/>
      <c r="QM275" s="148"/>
      <c r="QN275" s="125"/>
      <c r="QO275" s="125"/>
      <c r="QP275" s="125">
        <v>414.48</v>
      </c>
      <c r="QQ275" s="125"/>
      <c r="QR275" s="125"/>
      <c r="QS275" s="130"/>
    </row>
    <row r="276" spans="1:461" s="5" customFormat="1" ht="12.75" customHeight="1" x14ac:dyDescent="0.2">
      <c r="A276" s="52">
        <v>44698</v>
      </c>
      <c r="B276" s="103" t="s">
        <v>28</v>
      </c>
      <c r="C276" s="107"/>
      <c r="D276" s="107"/>
      <c r="E276" s="108"/>
      <c r="F276" s="108"/>
      <c r="G276" s="108"/>
      <c r="H276" s="108"/>
      <c r="I276" s="108"/>
      <c r="J276" s="108"/>
      <c r="K276" s="108"/>
      <c r="L276" s="108"/>
      <c r="M276" s="108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 s="109"/>
      <c r="BD276" s="109"/>
      <c r="BE276" s="109"/>
      <c r="BF276" s="109"/>
      <c r="BG276" s="109"/>
      <c r="BH276" s="109"/>
      <c r="BI276" s="109"/>
      <c r="BJ276" s="109"/>
      <c r="BK276" s="109"/>
      <c r="BL276" s="109"/>
      <c r="BM276" s="109"/>
      <c r="BN276" s="109"/>
      <c r="BO276" s="109"/>
      <c r="BP276" s="109"/>
      <c r="BQ276" s="109"/>
      <c r="BR276" s="109"/>
      <c r="BS276" s="109"/>
      <c r="BT276" s="109"/>
      <c r="BU276" s="109"/>
      <c r="BV276" s="109"/>
      <c r="BW276" s="109"/>
      <c r="BX276" s="109"/>
      <c r="BY276" s="109"/>
      <c r="BZ276" s="109"/>
      <c r="CA276" s="109"/>
      <c r="CB276" s="109"/>
      <c r="CC276" s="109"/>
      <c r="CD276" s="109"/>
      <c r="CE276" s="109"/>
      <c r="CF276" s="109"/>
      <c r="CG276" s="109"/>
      <c r="CH276" s="109"/>
      <c r="CI276" s="109"/>
      <c r="CJ276" s="109"/>
      <c r="CK276" s="109"/>
      <c r="CL276" s="109"/>
      <c r="CM276" s="109"/>
      <c r="CN276" s="109"/>
      <c r="CO276" s="109"/>
      <c r="CP276" s="109"/>
      <c r="CQ276" s="109"/>
      <c r="CR276" s="109"/>
      <c r="CS276" s="109"/>
      <c r="CT276" s="109"/>
      <c r="CU276" s="109"/>
      <c r="CV276" s="109"/>
      <c r="CW276" s="109"/>
      <c r="CX276" s="109"/>
      <c r="CY276" s="109"/>
      <c r="CZ276" s="109"/>
      <c r="DA276" s="109"/>
      <c r="DB276" s="109"/>
      <c r="DC276" s="109"/>
      <c r="DD276" s="109"/>
      <c r="DE276" s="109"/>
      <c r="DF276" s="109"/>
      <c r="DG276" s="109"/>
      <c r="DH276" s="109"/>
      <c r="DI276" s="109"/>
      <c r="DJ276" s="109"/>
      <c r="DK276" s="109"/>
      <c r="DL276" s="109"/>
      <c r="DM276" s="109"/>
      <c r="DN276" s="109"/>
      <c r="DO276" s="109"/>
      <c r="DP276" s="109"/>
      <c r="DQ276" s="109"/>
      <c r="DR276" s="109"/>
      <c r="DS276" s="109"/>
      <c r="DT276" s="109"/>
      <c r="DU276" s="109"/>
      <c r="DV276" s="109"/>
      <c r="DW276" s="109"/>
      <c r="DX276" s="109">
        <v>20</v>
      </c>
      <c r="DY276" s="109"/>
      <c r="DZ276" s="109"/>
      <c r="EA276" s="109"/>
      <c r="EB276" s="109"/>
      <c r="EC276" s="109"/>
      <c r="ED276" s="109"/>
      <c r="EE276" s="109"/>
      <c r="EF276" s="109"/>
      <c r="EG276" s="109"/>
      <c r="EH276" s="109"/>
      <c r="EI276" s="109"/>
      <c r="EJ276" s="109"/>
      <c r="EK276" s="109"/>
      <c r="EL276" s="109"/>
      <c r="EM276" s="109"/>
      <c r="EN276" s="109"/>
      <c r="EO276" s="109"/>
      <c r="EP276" s="109"/>
      <c r="EQ276" s="109"/>
      <c r="ER276" s="109"/>
      <c r="ES276" s="109"/>
      <c r="ET276" s="109"/>
      <c r="EU276" s="109"/>
      <c r="EV276" s="109"/>
      <c r="EW276" s="109">
        <v>150</v>
      </c>
      <c r="EX276" s="109"/>
      <c r="EY276" s="109"/>
      <c r="EZ276" s="109"/>
      <c r="FA276" s="109"/>
      <c r="FB276" s="109"/>
      <c r="FC276" s="109"/>
      <c r="FD276" s="109"/>
      <c r="FE276" s="109"/>
      <c r="FF276" s="109"/>
      <c r="FG276" s="109"/>
      <c r="FH276" s="109"/>
      <c r="FI276" s="109"/>
      <c r="FJ276" s="109"/>
      <c r="FK276" s="109"/>
      <c r="FL276" s="109"/>
      <c r="FM276" s="109"/>
      <c r="FN276" s="109"/>
      <c r="FO276" s="109"/>
      <c r="FP276" s="109"/>
      <c r="FQ276" s="109"/>
      <c r="FR276" s="109"/>
      <c r="FS276" s="109"/>
      <c r="FT276" s="109"/>
      <c r="FU276" s="109"/>
      <c r="FV276" s="109"/>
      <c r="FW276" s="109"/>
      <c r="FX276" s="109"/>
      <c r="FY276" s="109"/>
      <c r="FZ276" s="109"/>
      <c r="GA276" s="109"/>
      <c r="GB276" s="109"/>
      <c r="GC276" s="109"/>
      <c r="GD276" s="109"/>
      <c r="GE276" s="109"/>
      <c r="GF276" s="109"/>
      <c r="GG276" s="109"/>
      <c r="GH276" s="109"/>
      <c r="GI276" s="109"/>
      <c r="GJ276" s="109"/>
      <c r="GK276" s="109"/>
      <c r="GL276" s="109"/>
      <c r="GM276" s="109"/>
      <c r="GN276" s="109"/>
      <c r="GO276" s="109"/>
      <c r="GP276" s="109"/>
      <c r="GQ276" s="109"/>
      <c r="GR276" s="109"/>
      <c r="GS276" s="109"/>
      <c r="GT276" s="109"/>
      <c r="GU276" s="109"/>
      <c r="GV276" s="109"/>
      <c r="GW276" s="109"/>
      <c r="GX276" s="109"/>
      <c r="GY276" s="109"/>
      <c r="GZ276" s="109"/>
      <c r="HA276" s="109"/>
      <c r="HB276" s="109"/>
      <c r="HC276" s="109"/>
      <c r="HD276" s="109"/>
      <c r="HE276" s="109"/>
      <c r="HF276" s="109"/>
      <c r="HG276" s="109"/>
      <c r="HH276" s="109"/>
      <c r="HI276" s="109"/>
      <c r="HJ276" s="109"/>
      <c r="HK276" s="109"/>
      <c r="HL276" s="109"/>
      <c r="HM276" s="109"/>
      <c r="HN276" s="109"/>
      <c r="HO276" s="109"/>
      <c r="HP276" s="109"/>
      <c r="HQ276" s="109"/>
      <c r="HR276" s="109"/>
      <c r="HS276" s="109"/>
      <c r="HT276" s="109"/>
      <c r="HU276" s="109"/>
      <c r="HV276" s="109"/>
      <c r="HW276" s="109"/>
      <c r="HX276" s="109"/>
      <c r="HY276" s="109"/>
      <c r="HZ276" s="109"/>
      <c r="IA276" s="109"/>
      <c r="IB276" s="109"/>
      <c r="IC276" s="109"/>
      <c r="ID276" s="109"/>
      <c r="IE276" s="109"/>
      <c r="IF276" s="109"/>
      <c r="IG276" s="109"/>
      <c r="IH276" s="109"/>
      <c r="II276" s="109"/>
      <c r="IJ276" s="109"/>
      <c r="IK276" s="109"/>
      <c r="IL276" s="109"/>
      <c r="IM276" s="109"/>
      <c r="IN276" s="109"/>
      <c r="IO276" s="109"/>
      <c r="IP276" s="109"/>
      <c r="IQ276" s="109"/>
      <c r="IR276" s="109"/>
      <c r="IS276" s="109"/>
      <c r="IT276" s="109"/>
      <c r="IU276" s="109"/>
      <c r="IV276" s="109"/>
      <c r="IW276" s="109"/>
      <c r="IX276" s="109"/>
      <c r="IY276" s="109"/>
      <c r="IZ276" s="109"/>
      <c r="JA276" s="109"/>
      <c r="JB276" s="109"/>
      <c r="JC276" s="109"/>
      <c r="JD276" s="109"/>
      <c r="JE276" s="109"/>
      <c r="JF276" s="109"/>
      <c r="JG276" s="109"/>
      <c r="JH276" s="109"/>
      <c r="JI276" s="109"/>
      <c r="JJ276" s="109"/>
      <c r="JK276" s="109"/>
      <c r="JL276" s="109"/>
      <c r="JM276" s="109"/>
      <c r="JN276" s="109"/>
      <c r="JO276" s="109"/>
      <c r="JP276" s="109"/>
      <c r="JQ276" s="109"/>
      <c r="JR276" s="109"/>
      <c r="JS276" s="109"/>
      <c r="JT276" s="109"/>
      <c r="JU276" s="109"/>
      <c r="JV276" s="109"/>
      <c r="JW276" s="109"/>
      <c r="JX276" s="109"/>
      <c r="JY276" s="109"/>
      <c r="JZ276" s="109"/>
      <c r="KA276" s="109"/>
      <c r="KB276" s="109"/>
      <c r="KC276" s="109"/>
      <c r="KD276" s="109"/>
      <c r="KE276" s="109"/>
      <c r="KF276" s="109"/>
      <c r="KG276" s="109"/>
      <c r="KH276" s="109"/>
      <c r="KI276" s="109"/>
      <c r="KJ276" s="109"/>
      <c r="KK276" s="109"/>
      <c r="KL276" s="109"/>
      <c r="KM276" s="109"/>
      <c r="KN276" s="109"/>
      <c r="KO276" s="109"/>
      <c r="KP276" s="109"/>
      <c r="KQ276" s="109"/>
      <c r="KR276" s="109"/>
      <c r="KS276" s="109"/>
      <c r="KT276" s="109"/>
      <c r="KU276" s="109"/>
      <c r="KV276" s="109"/>
      <c r="KW276" s="109"/>
      <c r="KX276" s="109"/>
      <c r="KY276" s="109"/>
      <c r="KZ276" s="109"/>
      <c r="LA276" s="109">
        <v>20</v>
      </c>
      <c r="LB276" s="109"/>
      <c r="LC276" s="109"/>
      <c r="LD276" s="109"/>
      <c r="LE276" s="109"/>
      <c r="LF276" s="109"/>
      <c r="LG276" s="109"/>
      <c r="LH276" s="109"/>
      <c r="LI276" s="109"/>
      <c r="LJ276" s="109"/>
      <c r="LK276" s="109"/>
      <c r="LL276" s="109"/>
      <c r="LM276" s="109"/>
      <c r="LN276" s="109"/>
      <c r="LO276" s="109"/>
      <c r="LP276" s="109"/>
      <c r="LQ276" s="109"/>
      <c r="LR276" s="109"/>
      <c r="LS276" s="109"/>
      <c r="LT276" s="109"/>
      <c r="LU276" s="109"/>
      <c r="LV276" s="109"/>
      <c r="LW276" s="109"/>
      <c r="LX276" s="109"/>
      <c r="LY276" s="109"/>
      <c r="LZ276" s="109"/>
      <c r="MA276" s="109"/>
      <c r="MB276" s="109"/>
      <c r="MC276" s="109"/>
      <c r="MD276" s="109"/>
      <c r="ME276" s="109"/>
      <c r="MF276" s="109"/>
      <c r="MG276" s="109"/>
      <c r="MH276" s="109"/>
      <c r="MI276" s="109"/>
      <c r="MJ276" s="109"/>
      <c r="MK276" s="109"/>
      <c r="ML276" s="109"/>
      <c r="MM276" s="109"/>
      <c r="MN276" s="109"/>
      <c r="MO276" s="109"/>
      <c r="MP276" s="109"/>
      <c r="MQ276" s="109"/>
      <c r="MR276" s="109"/>
      <c r="MS276" s="109"/>
      <c r="MT276" s="109"/>
      <c r="MU276" s="109"/>
      <c r="MV276" s="109"/>
      <c r="MW276" s="109"/>
      <c r="MX276" s="109"/>
      <c r="MY276" s="109"/>
      <c r="MZ276" s="109"/>
      <c r="NA276" s="109"/>
      <c r="NB276" s="109"/>
      <c r="NC276" s="109"/>
      <c r="ND276" s="109"/>
      <c r="NE276" s="109"/>
      <c r="NF276" s="109"/>
      <c r="NG276" s="109"/>
      <c r="NH276" s="109"/>
      <c r="NI276" s="109"/>
      <c r="NJ276" s="109"/>
      <c r="NK276" s="109"/>
      <c r="NL276" s="109"/>
      <c r="NM276" s="109"/>
      <c r="NN276" s="109"/>
      <c r="NO276" s="109"/>
      <c r="NP276" s="109"/>
      <c r="NQ276" s="109"/>
      <c r="NR276" s="109"/>
      <c r="NS276" s="109"/>
      <c r="NT276" s="109"/>
      <c r="NU276" s="109"/>
      <c r="NV276" s="109"/>
      <c r="NW276" s="109"/>
      <c r="NX276" s="109"/>
      <c r="NY276" s="109"/>
      <c r="NZ276" s="109"/>
      <c r="OA276" s="109"/>
      <c r="OB276" s="109"/>
      <c r="OC276" s="109"/>
      <c r="OD276" s="109"/>
      <c r="OE276" s="109"/>
      <c r="OF276" s="109"/>
      <c r="OG276" s="109"/>
      <c r="OH276" s="109"/>
      <c r="OI276" s="109"/>
      <c r="OJ276" s="109"/>
      <c r="OK276" s="109"/>
      <c r="OL276" s="109"/>
      <c r="OM276" s="109"/>
      <c r="ON276" s="109"/>
      <c r="OO276" s="109"/>
      <c r="OP276" s="109"/>
      <c r="OQ276" s="109"/>
      <c r="OR276" s="109"/>
      <c r="OS276" s="109"/>
      <c r="OT276" s="109"/>
      <c r="OU276" s="109"/>
      <c r="OV276" s="109"/>
      <c r="OW276" s="109"/>
      <c r="OX276" s="109"/>
      <c r="OY276" s="109"/>
      <c r="OZ276" s="109"/>
      <c r="PA276" s="109"/>
      <c r="PB276" s="109"/>
      <c r="PC276" s="109"/>
      <c r="PD276" s="109"/>
      <c r="PE276" s="109"/>
      <c r="PF276" s="109"/>
      <c r="PG276" s="109"/>
      <c r="PH276" s="109"/>
      <c r="PI276" s="109"/>
      <c r="PJ276" s="109"/>
      <c r="PK276" s="109"/>
      <c r="PL276" s="109">
        <v>10</v>
      </c>
      <c r="PM276" s="109"/>
      <c r="PN276" s="109"/>
      <c r="PO276" s="109"/>
      <c r="PP276" s="109"/>
      <c r="PQ276" s="109"/>
      <c r="PR276" s="109"/>
      <c r="PS276" s="109"/>
      <c r="PT276" s="109"/>
      <c r="PU276" s="109"/>
      <c r="PV276" s="109"/>
      <c r="PW276" s="109"/>
      <c r="PX276" s="109"/>
      <c r="PY276" s="109"/>
      <c r="PZ276" s="109"/>
      <c r="QA276" s="109"/>
      <c r="QB276" s="109"/>
      <c r="QC276" s="109"/>
      <c r="QD276" s="109"/>
      <c r="QE276" s="109"/>
      <c r="QF276" s="109"/>
      <c r="QG276" s="109"/>
      <c r="QH276" s="109"/>
      <c r="QI276" s="109"/>
      <c r="QJ276" s="109"/>
      <c r="QK276" s="23">
        <f t="shared" si="4"/>
        <v>200</v>
      </c>
      <c r="QL276" s="125"/>
      <c r="QM276" s="148"/>
      <c r="QN276" s="125"/>
      <c r="QO276" s="125"/>
      <c r="QP276" s="125"/>
      <c r="QQ276" s="125">
        <f>1285.12+8714.88</f>
        <v>10000</v>
      </c>
      <c r="QR276" s="125">
        <v>1760.24</v>
      </c>
      <c r="QS276" s="130"/>
    </row>
    <row r="277" spans="1:461" s="5" customFormat="1" ht="12.75" customHeight="1" x14ac:dyDescent="0.2">
      <c r="A277" s="52">
        <v>44698</v>
      </c>
      <c r="B277" s="98" t="s">
        <v>488</v>
      </c>
      <c r="C277" s="107"/>
      <c r="D277" s="107"/>
      <c r="E277" s="108"/>
      <c r="F277" s="108"/>
      <c r="G277" s="108"/>
      <c r="H277" s="108"/>
      <c r="I277" s="108"/>
      <c r="J277" s="108"/>
      <c r="K277" s="108"/>
      <c r="L277" s="108"/>
      <c r="M277" s="108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  <c r="BD277" s="109"/>
      <c r="BE277" s="109"/>
      <c r="BF277" s="109"/>
      <c r="BG277" s="109"/>
      <c r="BH277" s="109"/>
      <c r="BI277" s="109"/>
      <c r="BJ277" s="109"/>
      <c r="BK277" s="109"/>
      <c r="BL277" s="109"/>
      <c r="BM277" s="109"/>
      <c r="BN277" s="109"/>
      <c r="BO277" s="109"/>
      <c r="BP277" s="109"/>
      <c r="BQ277" s="109"/>
      <c r="BR277" s="109"/>
      <c r="BS277" s="109"/>
      <c r="BT277" s="109"/>
      <c r="BU277" s="109"/>
      <c r="BV277" s="109"/>
      <c r="BW277" s="109"/>
      <c r="BX277" s="109"/>
      <c r="BY277" s="109"/>
      <c r="BZ277" s="109"/>
      <c r="CA277" s="109"/>
      <c r="CB277" s="109"/>
      <c r="CC277" s="109"/>
      <c r="CD277" s="109"/>
      <c r="CE277" s="109"/>
      <c r="CF277" s="109"/>
      <c r="CG277" s="109"/>
      <c r="CH277" s="109"/>
      <c r="CI277" s="109"/>
      <c r="CJ277" s="109"/>
      <c r="CK277" s="109"/>
      <c r="CL277" s="109"/>
      <c r="CM277" s="109"/>
      <c r="CN277" s="109"/>
      <c r="CO277" s="109"/>
      <c r="CP277" s="109"/>
      <c r="CQ277" s="109"/>
      <c r="CR277" s="109"/>
      <c r="CS277" s="109"/>
      <c r="CT277" s="109"/>
      <c r="CU277" s="109"/>
      <c r="CV277" s="109"/>
      <c r="CW277" s="109"/>
      <c r="CX277" s="109"/>
      <c r="CY277" s="109"/>
      <c r="CZ277" s="109"/>
      <c r="DA277" s="109"/>
      <c r="DB277" s="109"/>
      <c r="DC277" s="109"/>
      <c r="DD277" s="109"/>
      <c r="DE277" s="109"/>
      <c r="DF277" s="109"/>
      <c r="DG277" s="109"/>
      <c r="DH277" s="109"/>
      <c r="DI277" s="109"/>
      <c r="DJ277" s="109"/>
      <c r="DK277" s="109"/>
      <c r="DL277" s="109"/>
      <c r="DM277" s="109"/>
      <c r="DN277" s="109"/>
      <c r="DO277" s="109"/>
      <c r="DP277" s="109"/>
      <c r="DQ277" s="109"/>
      <c r="DR277" s="109"/>
      <c r="DS277" s="109"/>
      <c r="DT277" s="109"/>
      <c r="DU277" s="109"/>
      <c r="DV277" s="109"/>
      <c r="DW277" s="109"/>
      <c r="DX277" s="109"/>
      <c r="DY277" s="109"/>
      <c r="DZ277" s="109"/>
      <c r="EA277" s="109"/>
      <c r="EB277" s="109"/>
      <c r="EC277" s="109"/>
      <c r="ED277" s="109"/>
      <c r="EE277" s="109"/>
      <c r="EF277" s="109"/>
      <c r="EG277" s="109"/>
      <c r="EH277" s="109"/>
      <c r="EI277" s="109"/>
      <c r="EJ277" s="109"/>
      <c r="EK277" s="109"/>
      <c r="EL277" s="109"/>
      <c r="EM277" s="109"/>
      <c r="EN277" s="109"/>
      <c r="EO277" s="109"/>
      <c r="EP277" s="109"/>
      <c r="EQ277" s="109"/>
      <c r="ER277" s="109"/>
      <c r="ES277" s="109"/>
      <c r="ET277" s="109"/>
      <c r="EU277" s="109"/>
      <c r="EV277" s="109"/>
      <c r="EW277" s="109"/>
      <c r="EX277" s="109"/>
      <c r="EY277" s="109"/>
      <c r="EZ277" s="109"/>
      <c r="FA277" s="109"/>
      <c r="FB277" s="109"/>
      <c r="FC277" s="109"/>
      <c r="FD277" s="109"/>
      <c r="FE277" s="109"/>
      <c r="FF277" s="109"/>
      <c r="FG277" s="109"/>
      <c r="FH277" s="109"/>
      <c r="FI277" s="109"/>
      <c r="FJ277" s="109"/>
      <c r="FK277" s="109"/>
      <c r="FL277" s="109"/>
      <c r="FM277" s="109"/>
      <c r="FN277" s="109"/>
      <c r="FO277" s="109"/>
      <c r="FP277" s="109"/>
      <c r="FQ277" s="109"/>
      <c r="FR277" s="109"/>
      <c r="FS277" s="109"/>
      <c r="FT277" s="109"/>
      <c r="FU277" s="109"/>
      <c r="FV277" s="109"/>
      <c r="FW277" s="109"/>
      <c r="FX277" s="109"/>
      <c r="FY277" s="109"/>
      <c r="FZ277" s="109"/>
      <c r="GA277" s="109"/>
      <c r="GB277" s="109"/>
      <c r="GC277" s="109"/>
      <c r="GD277" s="109"/>
      <c r="GE277" s="109"/>
      <c r="GF277" s="109"/>
      <c r="GG277" s="109"/>
      <c r="GH277" s="109"/>
      <c r="GI277" s="109"/>
      <c r="GJ277" s="109"/>
      <c r="GK277" s="109"/>
      <c r="GL277" s="109"/>
      <c r="GM277" s="109"/>
      <c r="GN277" s="109"/>
      <c r="GO277" s="109"/>
      <c r="GP277" s="109"/>
      <c r="GQ277" s="109"/>
      <c r="GR277" s="109"/>
      <c r="GS277" s="109"/>
      <c r="GT277" s="109"/>
      <c r="GU277" s="109"/>
      <c r="GV277" s="109"/>
      <c r="GW277" s="109"/>
      <c r="GX277" s="109"/>
      <c r="GY277" s="109"/>
      <c r="GZ277" s="109"/>
      <c r="HA277" s="109"/>
      <c r="HB277" s="109"/>
      <c r="HC277" s="109"/>
      <c r="HD277" s="109"/>
      <c r="HE277" s="109"/>
      <c r="HF277" s="109"/>
      <c r="HG277" s="109"/>
      <c r="HH277" s="109"/>
      <c r="HI277" s="109"/>
      <c r="HJ277" s="109"/>
      <c r="HK277" s="109"/>
      <c r="HL277" s="109"/>
      <c r="HM277" s="109"/>
      <c r="HN277" s="109"/>
      <c r="HO277" s="109"/>
      <c r="HP277" s="109"/>
      <c r="HQ277" s="109"/>
      <c r="HR277" s="109"/>
      <c r="HS277" s="109"/>
      <c r="HT277" s="109"/>
      <c r="HU277" s="109"/>
      <c r="HV277" s="109"/>
      <c r="HW277" s="109"/>
      <c r="HX277" s="109"/>
      <c r="HY277" s="109"/>
      <c r="HZ277" s="109"/>
      <c r="IA277" s="109"/>
      <c r="IB277" s="109"/>
      <c r="IC277" s="109"/>
      <c r="ID277" s="109"/>
      <c r="IE277" s="109"/>
      <c r="IF277" s="109"/>
      <c r="IG277" s="109"/>
      <c r="IH277" s="109"/>
      <c r="II277" s="109"/>
      <c r="IJ277" s="109"/>
      <c r="IK277" s="109"/>
      <c r="IL277" s="109"/>
      <c r="IM277" s="109"/>
      <c r="IN277" s="109"/>
      <c r="IO277" s="109"/>
      <c r="IP277" s="109"/>
      <c r="IQ277" s="109"/>
      <c r="IR277" s="109"/>
      <c r="IS277" s="109"/>
      <c r="IT277" s="109"/>
      <c r="IU277" s="109"/>
      <c r="IV277" s="109"/>
      <c r="IW277" s="109"/>
      <c r="IX277" s="109"/>
      <c r="IY277" s="109"/>
      <c r="IZ277" s="109"/>
      <c r="JA277" s="109"/>
      <c r="JB277" s="109"/>
      <c r="JC277" s="109"/>
      <c r="JD277" s="109"/>
      <c r="JE277" s="109"/>
      <c r="JF277" s="109"/>
      <c r="JG277" s="109"/>
      <c r="JH277" s="109"/>
      <c r="JI277" s="109"/>
      <c r="JJ277" s="109"/>
      <c r="JK277" s="109"/>
      <c r="JL277" s="109"/>
      <c r="JM277" s="109"/>
      <c r="JN277" s="109"/>
      <c r="JO277" s="109"/>
      <c r="JP277" s="109"/>
      <c r="JQ277" s="109"/>
      <c r="JR277" s="109"/>
      <c r="JS277" s="109"/>
      <c r="JT277" s="109"/>
      <c r="JU277" s="109"/>
      <c r="JV277" s="109"/>
      <c r="JW277" s="109"/>
      <c r="JX277" s="109"/>
      <c r="JY277" s="109"/>
      <c r="JZ277" s="109"/>
      <c r="KA277" s="109"/>
      <c r="KB277" s="109"/>
      <c r="KC277" s="109"/>
      <c r="KD277" s="109"/>
      <c r="KE277" s="109"/>
      <c r="KF277" s="109"/>
      <c r="KG277" s="109"/>
      <c r="KH277" s="109"/>
      <c r="KI277" s="109"/>
      <c r="KJ277" s="109"/>
      <c r="KK277" s="109"/>
      <c r="KL277" s="109"/>
      <c r="KM277" s="109"/>
      <c r="KN277" s="109"/>
      <c r="KO277" s="109"/>
      <c r="KP277" s="109"/>
      <c r="KQ277" s="109"/>
      <c r="KR277" s="109"/>
      <c r="KS277" s="109"/>
      <c r="KT277" s="109"/>
      <c r="KU277" s="109"/>
      <c r="KV277" s="109"/>
      <c r="KW277" s="109"/>
      <c r="KX277" s="109"/>
      <c r="KY277" s="109"/>
      <c r="KZ277" s="109"/>
      <c r="LA277" s="109"/>
      <c r="LB277" s="109"/>
      <c r="LC277" s="109"/>
      <c r="LD277" s="109"/>
      <c r="LE277" s="109"/>
      <c r="LF277" s="109"/>
      <c r="LG277" s="109"/>
      <c r="LH277" s="109"/>
      <c r="LI277" s="109"/>
      <c r="LJ277" s="109"/>
      <c r="LK277" s="109"/>
      <c r="LL277" s="109"/>
      <c r="LM277" s="109"/>
      <c r="LN277" s="109"/>
      <c r="LO277" s="109"/>
      <c r="LP277" s="109"/>
      <c r="LQ277" s="109"/>
      <c r="LR277" s="109"/>
      <c r="LS277" s="109"/>
      <c r="LT277" s="109"/>
      <c r="LU277" s="109"/>
      <c r="LV277" s="109"/>
      <c r="LW277" s="109"/>
      <c r="LX277" s="109"/>
      <c r="LY277" s="109"/>
      <c r="LZ277" s="109"/>
      <c r="MA277" s="109"/>
      <c r="MB277" s="109"/>
      <c r="MC277" s="109"/>
      <c r="MD277" s="109"/>
      <c r="ME277" s="109"/>
      <c r="MF277" s="109"/>
      <c r="MG277" s="109"/>
      <c r="MH277" s="109"/>
      <c r="MI277" s="109"/>
      <c r="MJ277" s="109"/>
      <c r="MK277" s="109"/>
      <c r="ML277" s="109"/>
      <c r="MM277" s="109"/>
      <c r="MN277" s="109"/>
      <c r="MO277" s="109"/>
      <c r="MP277" s="109"/>
      <c r="MQ277" s="109"/>
      <c r="MR277" s="109"/>
      <c r="MS277" s="109"/>
      <c r="MT277" s="109"/>
      <c r="MU277" s="109"/>
      <c r="MV277" s="109"/>
      <c r="MW277" s="109"/>
      <c r="MX277" s="109"/>
      <c r="MY277" s="109"/>
      <c r="MZ277" s="109"/>
      <c r="NA277" s="109"/>
      <c r="NB277" s="109"/>
      <c r="NC277" s="109"/>
      <c r="ND277" s="109"/>
      <c r="NE277" s="109"/>
      <c r="NF277" s="109"/>
      <c r="NG277" s="109"/>
      <c r="NH277" s="109"/>
      <c r="NI277" s="109"/>
      <c r="NJ277" s="109"/>
      <c r="NK277" s="109"/>
      <c r="NL277" s="109"/>
      <c r="NM277" s="109"/>
      <c r="NN277" s="109"/>
      <c r="NO277" s="109"/>
      <c r="NP277" s="109"/>
      <c r="NQ277" s="109"/>
      <c r="NR277" s="109"/>
      <c r="NS277" s="109"/>
      <c r="NT277" s="109"/>
      <c r="NU277" s="109"/>
      <c r="NV277" s="109"/>
      <c r="NW277" s="109"/>
      <c r="NX277" s="109"/>
      <c r="NY277" s="109"/>
      <c r="NZ277" s="109"/>
      <c r="OA277" s="109"/>
      <c r="OB277" s="109"/>
      <c r="OC277" s="109"/>
      <c r="OD277" s="109"/>
      <c r="OE277" s="109"/>
      <c r="OF277" s="109">
        <v>25</v>
      </c>
      <c r="OG277" s="109"/>
      <c r="OH277" s="109"/>
      <c r="OI277" s="109"/>
      <c r="OJ277" s="109"/>
      <c r="OK277" s="109"/>
      <c r="OL277" s="109"/>
      <c r="OM277" s="109"/>
      <c r="ON277" s="109"/>
      <c r="OO277" s="109"/>
      <c r="OP277" s="109"/>
      <c r="OQ277" s="109"/>
      <c r="OR277" s="109"/>
      <c r="OS277" s="109"/>
      <c r="OT277" s="109"/>
      <c r="OU277" s="109"/>
      <c r="OV277" s="109"/>
      <c r="OW277" s="109"/>
      <c r="OX277" s="109"/>
      <c r="OY277" s="109"/>
      <c r="OZ277" s="109"/>
      <c r="PA277" s="109"/>
      <c r="PB277" s="109"/>
      <c r="PC277" s="109"/>
      <c r="PD277" s="109"/>
      <c r="PE277" s="109"/>
      <c r="PF277" s="109"/>
      <c r="PG277" s="109"/>
      <c r="PH277" s="109"/>
      <c r="PI277" s="109"/>
      <c r="PJ277" s="109"/>
      <c r="PK277" s="109"/>
      <c r="PL277" s="109"/>
      <c r="PM277" s="109"/>
      <c r="PN277" s="109"/>
      <c r="PO277" s="109"/>
      <c r="PP277" s="109"/>
      <c r="PQ277" s="109"/>
      <c r="PR277" s="109"/>
      <c r="PS277" s="109"/>
      <c r="PT277" s="109"/>
      <c r="PU277" s="109"/>
      <c r="PV277" s="109"/>
      <c r="PW277" s="109"/>
      <c r="PX277" s="109"/>
      <c r="PY277" s="109"/>
      <c r="PZ277" s="109"/>
      <c r="QA277" s="109"/>
      <c r="QB277" s="109"/>
      <c r="QC277" s="109"/>
      <c r="QD277" s="109"/>
      <c r="QE277" s="109"/>
      <c r="QF277" s="109"/>
      <c r="QG277" s="109"/>
      <c r="QH277" s="109"/>
      <c r="QI277" s="109"/>
      <c r="QJ277" s="109"/>
      <c r="QK277" s="23">
        <f t="shared" si="4"/>
        <v>25</v>
      </c>
      <c r="QL277" s="125"/>
      <c r="QM277" s="148"/>
      <c r="QN277" s="125"/>
      <c r="QO277" s="125"/>
      <c r="QP277" s="125"/>
      <c r="QQ277" s="125">
        <v>5848.2</v>
      </c>
      <c r="QR277" s="125"/>
      <c r="QS277" s="130"/>
    </row>
    <row r="278" spans="1:461" s="5" customFormat="1" ht="12.75" customHeight="1" x14ac:dyDescent="0.2">
      <c r="A278" s="52">
        <v>44698</v>
      </c>
      <c r="B278" s="98" t="s">
        <v>343</v>
      </c>
      <c r="C278" s="107"/>
      <c r="D278" s="107"/>
      <c r="E278" s="108"/>
      <c r="F278" s="108"/>
      <c r="G278" s="108"/>
      <c r="H278" s="108"/>
      <c r="I278" s="108"/>
      <c r="J278" s="108"/>
      <c r="K278" s="108"/>
      <c r="L278" s="108"/>
      <c r="M278" s="108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 s="109"/>
      <c r="BD278" s="109"/>
      <c r="BE278" s="109"/>
      <c r="BF278" s="109"/>
      <c r="BG278" s="109"/>
      <c r="BH278" s="109"/>
      <c r="BI278" s="109"/>
      <c r="BJ278" s="109"/>
      <c r="BK278" s="109"/>
      <c r="BL278" s="109"/>
      <c r="BM278" s="109"/>
      <c r="BN278" s="109"/>
      <c r="BO278" s="109"/>
      <c r="BP278" s="109"/>
      <c r="BQ278" s="109"/>
      <c r="BR278" s="109"/>
      <c r="BS278" s="109"/>
      <c r="BT278" s="109"/>
      <c r="BU278" s="109"/>
      <c r="BV278" s="109"/>
      <c r="BW278" s="109"/>
      <c r="BX278" s="109"/>
      <c r="BY278" s="109"/>
      <c r="BZ278" s="109"/>
      <c r="CA278" s="109"/>
      <c r="CB278" s="109"/>
      <c r="CC278" s="109"/>
      <c r="CD278" s="109"/>
      <c r="CE278" s="109"/>
      <c r="CF278" s="109"/>
      <c r="CG278" s="109"/>
      <c r="CH278" s="109"/>
      <c r="CI278" s="109"/>
      <c r="CJ278" s="109"/>
      <c r="CK278" s="109"/>
      <c r="CL278" s="109"/>
      <c r="CM278" s="109"/>
      <c r="CN278" s="109"/>
      <c r="CO278" s="109"/>
      <c r="CP278" s="109"/>
      <c r="CQ278" s="109"/>
      <c r="CR278" s="109"/>
      <c r="CS278" s="109"/>
      <c r="CT278" s="109"/>
      <c r="CU278" s="109"/>
      <c r="CV278" s="109"/>
      <c r="CW278" s="109"/>
      <c r="CX278" s="109"/>
      <c r="CY278" s="109"/>
      <c r="CZ278" s="109"/>
      <c r="DA278" s="109"/>
      <c r="DB278" s="109"/>
      <c r="DC278" s="109"/>
      <c r="DD278" s="109"/>
      <c r="DE278" s="109"/>
      <c r="DF278" s="109"/>
      <c r="DG278" s="109"/>
      <c r="DH278" s="109"/>
      <c r="DI278" s="109"/>
      <c r="DJ278" s="109"/>
      <c r="DK278" s="109"/>
      <c r="DL278" s="109"/>
      <c r="DM278" s="109"/>
      <c r="DN278" s="109"/>
      <c r="DO278" s="109"/>
      <c r="DP278" s="109"/>
      <c r="DQ278" s="109"/>
      <c r="DR278" s="109"/>
      <c r="DS278" s="109"/>
      <c r="DT278" s="109"/>
      <c r="DU278" s="109"/>
      <c r="DV278" s="109"/>
      <c r="DW278" s="109"/>
      <c r="DX278" s="109"/>
      <c r="DY278" s="109"/>
      <c r="DZ278" s="109"/>
      <c r="EA278" s="109"/>
      <c r="EB278" s="109"/>
      <c r="EC278" s="109"/>
      <c r="ED278" s="109"/>
      <c r="EE278" s="109"/>
      <c r="EF278" s="109"/>
      <c r="EG278" s="109"/>
      <c r="EH278" s="109"/>
      <c r="EI278" s="109"/>
      <c r="EJ278" s="109"/>
      <c r="EK278" s="109"/>
      <c r="EL278" s="109"/>
      <c r="EM278" s="109"/>
      <c r="EN278" s="109"/>
      <c r="EO278" s="109"/>
      <c r="EP278" s="109"/>
      <c r="EQ278" s="109"/>
      <c r="ER278" s="109"/>
      <c r="ES278" s="109"/>
      <c r="ET278" s="109"/>
      <c r="EU278" s="109"/>
      <c r="EV278" s="109"/>
      <c r="EW278" s="109"/>
      <c r="EX278" s="109"/>
      <c r="EY278" s="109"/>
      <c r="EZ278" s="109"/>
      <c r="FA278" s="109"/>
      <c r="FB278" s="109"/>
      <c r="FC278" s="109"/>
      <c r="FD278" s="109"/>
      <c r="FE278" s="109"/>
      <c r="FF278" s="109"/>
      <c r="FG278" s="109"/>
      <c r="FH278" s="109"/>
      <c r="FI278" s="109"/>
      <c r="FJ278" s="109"/>
      <c r="FK278" s="109"/>
      <c r="FL278" s="109"/>
      <c r="FM278" s="109"/>
      <c r="FN278" s="109"/>
      <c r="FO278" s="109"/>
      <c r="FP278" s="109"/>
      <c r="FQ278" s="109"/>
      <c r="FR278" s="109"/>
      <c r="FS278" s="109"/>
      <c r="FT278" s="109"/>
      <c r="FU278" s="109"/>
      <c r="FV278" s="109"/>
      <c r="FW278" s="109"/>
      <c r="FX278" s="109"/>
      <c r="FY278" s="109"/>
      <c r="FZ278" s="109"/>
      <c r="GA278" s="109"/>
      <c r="GB278" s="109"/>
      <c r="GC278" s="109"/>
      <c r="GD278" s="109"/>
      <c r="GE278" s="109"/>
      <c r="GF278" s="109"/>
      <c r="GG278" s="109"/>
      <c r="GH278" s="109"/>
      <c r="GI278" s="109"/>
      <c r="GJ278" s="109"/>
      <c r="GK278" s="109"/>
      <c r="GL278" s="109"/>
      <c r="GM278" s="109"/>
      <c r="GN278" s="109"/>
      <c r="GO278" s="109"/>
      <c r="GP278" s="109"/>
      <c r="GQ278" s="109"/>
      <c r="GR278" s="109"/>
      <c r="GS278" s="109"/>
      <c r="GT278" s="109"/>
      <c r="GU278" s="109"/>
      <c r="GV278" s="109"/>
      <c r="GW278" s="109"/>
      <c r="GX278" s="109"/>
      <c r="GY278" s="109"/>
      <c r="GZ278" s="109"/>
      <c r="HA278" s="109"/>
      <c r="HB278" s="109"/>
      <c r="HC278" s="109"/>
      <c r="HD278" s="109"/>
      <c r="HE278" s="109"/>
      <c r="HF278" s="109"/>
      <c r="HG278" s="109"/>
      <c r="HH278" s="109"/>
      <c r="HI278" s="109"/>
      <c r="HJ278" s="109"/>
      <c r="HK278" s="109"/>
      <c r="HL278" s="109"/>
      <c r="HM278" s="109"/>
      <c r="HN278" s="109"/>
      <c r="HO278" s="109"/>
      <c r="HP278" s="109"/>
      <c r="HQ278" s="109"/>
      <c r="HR278" s="109"/>
      <c r="HS278" s="109"/>
      <c r="HT278" s="109"/>
      <c r="HU278" s="109"/>
      <c r="HV278" s="109"/>
      <c r="HW278" s="109"/>
      <c r="HX278" s="109"/>
      <c r="HY278" s="109"/>
      <c r="HZ278" s="109"/>
      <c r="IA278" s="109"/>
      <c r="IB278" s="109"/>
      <c r="IC278" s="109"/>
      <c r="ID278" s="109"/>
      <c r="IE278" s="109"/>
      <c r="IF278" s="109"/>
      <c r="IG278" s="109"/>
      <c r="IH278" s="109"/>
      <c r="II278" s="109"/>
      <c r="IJ278" s="109"/>
      <c r="IK278" s="109"/>
      <c r="IL278" s="109"/>
      <c r="IM278" s="109"/>
      <c r="IN278" s="109"/>
      <c r="IO278" s="109"/>
      <c r="IP278" s="109"/>
      <c r="IQ278" s="109"/>
      <c r="IR278" s="109"/>
      <c r="IS278" s="109"/>
      <c r="IT278" s="109"/>
      <c r="IU278" s="109"/>
      <c r="IV278" s="109"/>
      <c r="IW278" s="109"/>
      <c r="IX278" s="109"/>
      <c r="IY278" s="109"/>
      <c r="IZ278" s="109"/>
      <c r="JA278" s="109"/>
      <c r="JB278" s="109"/>
      <c r="JC278" s="109"/>
      <c r="JD278" s="109"/>
      <c r="JE278" s="109"/>
      <c r="JF278" s="109"/>
      <c r="JG278" s="109"/>
      <c r="JH278" s="109"/>
      <c r="JI278" s="109"/>
      <c r="JJ278" s="109"/>
      <c r="JK278" s="109"/>
      <c r="JL278" s="109"/>
      <c r="JM278" s="109"/>
      <c r="JN278" s="109"/>
      <c r="JO278" s="109"/>
      <c r="JP278" s="109"/>
      <c r="JQ278" s="109"/>
      <c r="JR278" s="109"/>
      <c r="JS278" s="109"/>
      <c r="JT278" s="109"/>
      <c r="JU278" s="109"/>
      <c r="JV278" s="109"/>
      <c r="JW278" s="109"/>
      <c r="JX278" s="109"/>
      <c r="JY278" s="109"/>
      <c r="JZ278" s="109"/>
      <c r="KA278" s="109"/>
      <c r="KB278" s="109"/>
      <c r="KC278" s="109"/>
      <c r="KD278" s="109"/>
      <c r="KE278" s="109"/>
      <c r="KF278" s="109"/>
      <c r="KG278" s="109"/>
      <c r="KH278" s="109"/>
      <c r="KI278" s="109"/>
      <c r="KJ278" s="109"/>
      <c r="KK278" s="109"/>
      <c r="KL278" s="109"/>
      <c r="KM278" s="109"/>
      <c r="KN278" s="109"/>
      <c r="KO278" s="109"/>
      <c r="KP278" s="109"/>
      <c r="KQ278" s="109"/>
      <c r="KR278" s="109"/>
      <c r="KS278" s="109">
        <v>1</v>
      </c>
      <c r="KT278" s="109"/>
      <c r="KU278" s="109"/>
      <c r="KV278" s="109"/>
      <c r="KW278" s="109"/>
      <c r="KX278" s="109"/>
      <c r="KY278" s="109"/>
      <c r="KZ278" s="109"/>
      <c r="LA278" s="109"/>
      <c r="LB278" s="109"/>
      <c r="LC278" s="109"/>
      <c r="LD278" s="109"/>
      <c r="LE278" s="109"/>
      <c r="LF278" s="109"/>
      <c r="LG278" s="109"/>
      <c r="LH278" s="109"/>
      <c r="LI278" s="109"/>
      <c r="LJ278" s="109"/>
      <c r="LK278" s="109"/>
      <c r="LL278" s="109"/>
      <c r="LM278" s="109"/>
      <c r="LN278" s="109"/>
      <c r="LO278" s="109"/>
      <c r="LP278" s="109"/>
      <c r="LQ278" s="109"/>
      <c r="LR278" s="109"/>
      <c r="LS278" s="109"/>
      <c r="LT278" s="109"/>
      <c r="LU278" s="109"/>
      <c r="LV278" s="109"/>
      <c r="LW278" s="109"/>
      <c r="LX278" s="109"/>
      <c r="LY278" s="109"/>
      <c r="LZ278" s="109"/>
      <c r="MA278" s="109"/>
      <c r="MB278" s="109"/>
      <c r="MC278" s="109"/>
      <c r="MD278" s="109"/>
      <c r="ME278" s="109"/>
      <c r="MF278" s="109"/>
      <c r="MG278" s="109"/>
      <c r="MH278" s="109"/>
      <c r="MI278" s="109"/>
      <c r="MJ278" s="109"/>
      <c r="MK278" s="109"/>
      <c r="ML278" s="109"/>
      <c r="MM278" s="109"/>
      <c r="MN278" s="109"/>
      <c r="MO278" s="109"/>
      <c r="MP278" s="109"/>
      <c r="MQ278" s="109"/>
      <c r="MR278" s="109"/>
      <c r="MS278" s="109"/>
      <c r="MT278" s="109"/>
      <c r="MU278" s="109"/>
      <c r="MV278" s="109"/>
      <c r="MW278" s="109"/>
      <c r="MX278" s="109"/>
      <c r="MY278" s="109"/>
      <c r="MZ278" s="109"/>
      <c r="NA278" s="109"/>
      <c r="NB278" s="109"/>
      <c r="NC278" s="109"/>
      <c r="ND278" s="109"/>
      <c r="NE278" s="109"/>
      <c r="NF278" s="109"/>
      <c r="NG278" s="109"/>
      <c r="NH278" s="109"/>
      <c r="NI278" s="109"/>
      <c r="NJ278" s="109"/>
      <c r="NK278" s="109"/>
      <c r="NL278" s="109"/>
      <c r="NM278" s="109"/>
      <c r="NN278" s="109"/>
      <c r="NO278" s="109"/>
      <c r="NP278" s="109"/>
      <c r="NQ278" s="109"/>
      <c r="NR278" s="109"/>
      <c r="NS278" s="109"/>
      <c r="NT278" s="109"/>
      <c r="NU278" s="109"/>
      <c r="NV278" s="109"/>
      <c r="NW278" s="109"/>
      <c r="NX278" s="109"/>
      <c r="NY278" s="109"/>
      <c r="NZ278" s="109"/>
      <c r="OA278" s="109"/>
      <c r="OB278" s="109"/>
      <c r="OC278" s="109"/>
      <c r="OD278" s="109"/>
      <c r="OE278" s="109"/>
      <c r="OF278" s="109"/>
      <c r="OG278" s="109"/>
      <c r="OH278" s="109"/>
      <c r="OI278" s="109"/>
      <c r="OJ278" s="109"/>
      <c r="OK278" s="109"/>
      <c r="OL278" s="109"/>
      <c r="OM278" s="109"/>
      <c r="ON278" s="109"/>
      <c r="OO278" s="109"/>
      <c r="OP278" s="109"/>
      <c r="OQ278" s="109"/>
      <c r="OR278" s="109"/>
      <c r="OS278" s="109"/>
      <c r="OT278" s="109"/>
      <c r="OU278" s="109"/>
      <c r="OV278" s="109"/>
      <c r="OW278" s="109"/>
      <c r="OX278" s="109"/>
      <c r="OY278" s="109"/>
      <c r="OZ278" s="109"/>
      <c r="PA278" s="109"/>
      <c r="PB278" s="109"/>
      <c r="PC278" s="109"/>
      <c r="PD278" s="109"/>
      <c r="PE278" s="109"/>
      <c r="PF278" s="109"/>
      <c r="PG278" s="109"/>
      <c r="PH278" s="109"/>
      <c r="PI278" s="109"/>
      <c r="PJ278" s="109"/>
      <c r="PK278" s="109"/>
      <c r="PL278" s="109"/>
      <c r="PM278" s="109"/>
      <c r="PN278" s="109"/>
      <c r="PO278" s="109"/>
      <c r="PP278" s="109"/>
      <c r="PQ278" s="109"/>
      <c r="PR278" s="109"/>
      <c r="PS278" s="109"/>
      <c r="PT278" s="109"/>
      <c r="PU278" s="109"/>
      <c r="PV278" s="109"/>
      <c r="PW278" s="109"/>
      <c r="PX278" s="109"/>
      <c r="PY278" s="109"/>
      <c r="PZ278" s="109"/>
      <c r="QA278" s="109"/>
      <c r="QB278" s="109"/>
      <c r="QC278" s="109"/>
      <c r="QD278" s="109"/>
      <c r="QE278" s="109"/>
      <c r="QF278" s="109"/>
      <c r="QG278" s="109"/>
      <c r="QH278" s="109"/>
      <c r="QI278" s="109"/>
      <c r="QJ278" s="109"/>
      <c r="QK278" s="23">
        <f t="shared" si="4"/>
        <v>1</v>
      </c>
      <c r="QL278" s="125"/>
      <c r="QM278" s="148"/>
      <c r="QN278" s="125"/>
      <c r="QO278" s="125"/>
      <c r="QP278" s="125">
        <v>141.56</v>
      </c>
      <c r="QQ278" s="125"/>
      <c r="QR278" s="125"/>
      <c r="QS278" s="130"/>
    </row>
    <row r="279" spans="1:461" s="5" customFormat="1" ht="12.75" customHeight="1" x14ac:dyDescent="0.2">
      <c r="A279" s="52">
        <v>44698</v>
      </c>
      <c r="B279" s="90" t="s">
        <v>474</v>
      </c>
      <c r="C279" s="107"/>
      <c r="D279" s="107"/>
      <c r="E279" s="108"/>
      <c r="F279" s="108"/>
      <c r="G279" s="108"/>
      <c r="H279" s="108"/>
      <c r="I279" s="108"/>
      <c r="J279" s="108"/>
      <c r="K279" s="108"/>
      <c r="L279" s="108"/>
      <c r="M279" s="108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 s="109"/>
      <c r="BG279" s="109"/>
      <c r="BH279" s="109"/>
      <c r="BI279" s="109"/>
      <c r="BJ279" s="109"/>
      <c r="BK279" s="109"/>
      <c r="BL279" s="109"/>
      <c r="BM279" s="109"/>
      <c r="BN279" s="109"/>
      <c r="BO279" s="109"/>
      <c r="BP279" s="109"/>
      <c r="BQ279" s="109"/>
      <c r="BR279" s="109"/>
      <c r="BS279" s="109"/>
      <c r="BT279" s="109"/>
      <c r="BU279" s="109"/>
      <c r="BV279" s="109"/>
      <c r="BW279" s="109"/>
      <c r="BX279" s="109"/>
      <c r="BY279" s="109"/>
      <c r="BZ279" s="109"/>
      <c r="CA279" s="109"/>
      <c r="CB279" s="109"/>
      <c r="CC279" s="109"/>
      <c r="CD279" s="109"/>
      <c r="CE279" s="109"/>
      <c r="CF279" s="109"/>
      <c r="CG279" s="109"/>
      <c r="CH279" s="109"/>
      <c r="CI279" s="109"/>
      <c r="CJ279" s="109"/>
      <c r="CK279" s="109"/>
      <c r="CL279" s="109"/>
      <c r="CM279" s="109"/>
      <c r="CN279" s="109"/>
      <c r="CO279" s="109"/>
      <c r="CP279" s="109"/>
      <c r="CQ279" s="109"/>
      <c r="CR279" s="109"/>
      <c r="CS279" s="109"/>
      <c r="CT279" s="109"/>
      <c r="CU279" s="109"/>
      <c r="CV279" s="109"/>
      <c r="CW279" s="109"/>
      <c r="CX279" s="109"/>
      <c r="CY279" s="109"/>
      <c r="CZ279" s="109"/>
      <c r="DA279" s="109"/>
      <c r="DB279" s="109"/>
      <c r="DC279" s="109"/>
      <c r="DD279" s="109"/>
      <c r="DE279" s="109"/>
      <c r="DF279" s="109"/>
      <c r="DG279" s="109"/>
      <c r="DH279" s="109"/>
      <c r="DI279" s="109"/>
      <c r="DJ279" s="109"/>
      <c r="DK279" s="109"/>
      <c r="DL279" s="109"/>
      <c r="DM279" s="109"/>
      <c r="DN279" s="109"/>
      <c r="DO279" s="109"/>
      <c r="DP279" s="109"/>
      <c r="DQ279" s="109"/>
      <c r="DR279" s="109"/>
      <c r="DS279" s="109"/>
      <c r="DT279" s="109"/>
      <c r="DU279" s="109"/>
      <c r="DV279" s="109"/>
      <c r="DW279" s="109"/>
      <c r="DX279" s="109"/>
      <c r="DY279" s="109"/>
      <c r="DZ279" s="109"/>
      <c r="EA279" s="109"/>
      <c r="EB279" s="109"/>
      <c r="EC279" s="109"/>
      <c r="ED279" s="109"/>
      <c r="EE279" s="109"/>
      <c r="EF279" s="109"/>
      <c r="EG279" s="109"/>
      <c r="EH279" s="109"/>
      <c r="EI279" s="109"/>
      <c r="EJ279" s="109"/>
      <c r="EK279" s="109"/>
      <c r="EL279" s="109"/>
      <c r="EM279" s="109"/>
      <c r="EN279" s="109"/>
      <c r="EO279" s="109"/>
      <c r="EP279" s="109"/>
      <c r="EQ279" s="109"/>
      <c r="ER279" s="109"/>
      <c r="ES279" s="109"/>
      <c r="ET279" s="109"/>
      <c r="EU279" s="109"/>
      <c r="EV279" s="109"/>
      <c r="EW279" s="109"/>
      <c r="EX279" s="109"/>
      <c r="EY279" s="109"/>
      <c r="EZ279" s="109"/>
      <c r="FA279" s="109"/>
      <c r="FB279" s="109"/>
      <c r="FC279" s="109"/>
      <c r="FD279" s="109"/>
      <c r="FE279" s="109"/>
      <c r="FF279" s="109"/>
      <c r="FG279" s="109"/>
      <c r="FH279" s="109"/>
      <c r="FI279" s="109"/>
      <c r="FJ279" s="109"/>
      <c r="FK279" s="109"/>
      <c r="FL279" s="109"/>
      <c r="FM279" s="109"/>
      <c r="FN279" s="109"/>
      <c r="FO279" s="109"/>
      <c r="FP279" s="109"/>
      <c r="FQ279" s="109"/>
      <c r="FR279" s="109"/>
      <c r="FS279" s="109"/>
      <c r="FT279" s="109"/>
      <c r="FU279" s="109"/>
      <c r="FV279" s="109"/>
      <c r="FW279" s="109"/>
      <c r="FX279" s="109"/>
      <c r="FY279" s="109"/>
      <c r="FZ279" s="109"/>
      <c r="GA279" s="109"/>
      <c r="GB279" s="109"/>
      <c r="GC279" s="109"/>
      <c r="GD279" s="109"/>
      <c r="GE279" s="109"/>
      <c r="GF279" s="109"/>
      <c r="GG279" s="109"/>
      <c r="GH279" s="109"/>
      <c r="GI279" s="109"/>
      <c r="GJ279" s="109"/>
      <c r="GK279" s="109"/>
      <c r="GL279" s="109"/>
      <c r="GM279" s="109"/>
      <c r="GN279" s="109"/>
      <c r="GO279" s="109"/>
      <c r="GP279" s="109"/>
      <c r="GQ279" s="109"/>
      <c r="GR279" s="109"/>
      <c r="GS279" s="109"/>
      <c r="GT279" s="109"/>
      <c r="GU279" s="109"/>
      <c r="GV279" s="109"/>
      <c r="GW279" s="109"/>
      <c r="GX279" s="109"/>
      <c r="GY279" s="109"/>
      <c r="GZ279" s="109"/>
      <c r="HA279" s="109"/>
      <c r="HB279" s="109"/>
      <c r="HC279" s="109"/>
      <c r="HD279" s="109"/>
      <c r="HE279" s="109"/>
      <c r="HF279" s="109"/>
      <c r="HG279" s="109"/>
      <c r="HH279" s="109"/>
      <c r="HI279" s="109"/>
      <c r="HJ279" s="109"/>
      <c r="HK279" s="109"/>
      <c r="HL279" s="109"/>
      <c r="HM279" s="109"/>
      <c r="HN279" s="109"/>
      <c r="HO279" s="109"/>
      <c r="HP279" s="109"/>
      <c r="HQ279" s="109"/>
      <c r="HR279" s="109"/>
      <c r="HS279" s="109"/>
      <c r="HT279" s="109"/>
      <c r="HU279" s="109"/>
      <c r="HV279" s="109"/>
      <c r="HW279" s="109"/>
      <c r="HX279" s="109"/>
      <c r="HY279" s="109"/>
      <c r="HZ279" s="109"/>
      <c r="IA279" s="109"/>
      <c r="IB279" s="109"/>
      <c r="IC279" s="109"/>
      <c r="ID279" s="109"/>
      <c r="IE279" s="109"/>
      <c r="IF279" s="109"/>
      <c r="IG279" s="109"/>
      <c r="IH279" s="109"/>
      <c r="II279" s="109"/>
      <c r="IJ279" s="109"/>
      <c r="IK279" s="109"/>
      <c r="IL279" s="109"/>
      <c r="IM279" s="109"/>
      <c r="IN279" s="109"/>
      <c r="IO279" s="109"/>
      <c r="IP279" s="109"/>
      <c r="IQ279" s="109"/>
      <c r="IR279" s="109"/>
      <c r="IS279" s="109"/>
      <c r="IT279" s="109"/>
      <c r="IU279" s="109"/>
      <c r="IV279" s="109"/>
      <c r="IW279" s="109"/>
      <c r="IX279" s="109"/>
      <c r="IY279" s="109"/>
      <c r="IZ279" s="109"/>
      <c r="JA279" s="109"/>
      <c r="JB279" s="109"/>
      <c r="JC279" s="109"/>
      <c r="JD279" s="109"/>
      <c r="JE279" s="109"/>
      <c r="JF279" s="109"/>
      <c r="JG279" s="109"/>
      <c r="JH279" s="109"/>
      <c r="JI279" s="109"/>
      <c r="JJ279" s="109">
        <v>0.8</v>
      </c>
      <c r="JK279" s="109"/>
      <c r="JL279" s="109"/>
      <c r="JM279" s="109"/>
      <c r="JN279" s="109"/>
      <c r="JO279" s="109"/>
      <c r="JP279" s="109"/>
      <c r="JQ279" s="109"/>
      <c r="JR279" s="109"/>
      <c r="JS279" s="109"/>
      <c r="JT279" s="109"/>
      <c r="JU279" s="109"/>
      <c r="JV279" s="109"/>
      <c r="JW279" s="109"/>
      <c r="JX279" s="109"/>
      <c r="JY279" s="109"/>
      <c r="JZ279" s="109"/>
      <c r="KA279" s="109"/>
      <c r="KB279" s="109"/>
      <c r="KC279" s="109"/>
      <c r="KD279" s="109"/>
      <c r="KE279" s="109"/>
      <c r="KF279" s="109"/>
      <c r="KG279" s="109"/>
      <c r="KH279" s="109"/>
      <c r="KI279" s="109"/>
      <c r="KJ279" s="109"/>
      <c r="KK279" s="109"/>
      <c r="KL279" s="109"/>
      <c r="KM279" s="109"/>
      <c r="KN279" s="109"/>
      <c r="KO279" s="109"/>
      <c r="KP279" s="109"/>
      <c r="KQ279" s="109"/>
      <c r="KR279" s="109"/>
      <c r="KS279" s="109"/>
      <c r="KT279" s="109"/>
      <c r="KU279" s="109"/>
      <c r="KV279" s="109"/>
      <c r="KW279" s="109"/>
      <c r="KX279" s="109"/>
      <c r="KY279" s="109"/>
      <c r="KZ279" s="109"/>
      <c r="LA279" s="109"/>
      <c r="LB279" s="109"/>
      <c r="LC279" s="109"/>
      <c r="LD279" s="109"/>
      <c r="LE279" s="109"/>
      <c r="LF279" s="109"/>
      <c r="LG279" s="109"/>
      <c r="LH279" s="109"/>
      <c r="LI279" s="109"/>
      <c r="LJ279" s="109"/>
      <c r="LK279" s="109"/>
      <c r="LL279" s="109"/>
      <c r="LM279" s="109"/>
      <c r="LN279" s="109"/>
      <c r="LO279" s="109"/>
      <c r="LP279" s="109"/>
      <c r="LQ279" s="109"/>
      <c r="LR279" s="109"/>
      <c r="LS279" s="109"/>
      <c r="LT279" s="109"/>
      <c r="LU279" s="109"/>
      <c r="LV279" s="109"/>
      <c r="LW279" s="109"/>
      <c r="LX279" s="109"/>
      <c r="LY279" s="109"/>
      <c r="LZ279" s="109"/>
      <c r="MA279" s="109"/>
      <c r="MB279" s="109"/>
      <c r="MC279" s="109"/>
      <c r="MD279" s="109"/>
      <c r="ME279" s="109"/>
      <c r="MF279" s="109"/>
      <c r="MG279" s="109"/>
      <c r="MH279" s="109"/>
      <c r="MI279" s="109"/>
      <c r="MJ279" s="109"/>
      <c r="MK279" s="109"/>
      <c r="ML279" s="109"/>
      <c r="MM279" s="109"/>
      <c r="MN279" s="109"/>
      <c r="MO279" s="109"/>
      <c r="MP279" s="109"/>
      <c r="MQ279" s="109"/>
      <c r="MR279" s="109"/>
      <c r="MS279" s="109"/>
      <c r="MT279" s="109"/>
      <c r="MU279" s="109"/>
      <c r="MV279" s="109"/>
      <c r="MW279" s="109"/>
      <c r="MX279" s="109"/>
      <c r="MY279" s="109"/>
      <c r="MZ279" s="109"/>
      <c r="NA279" s="109"/>
      <c r="NB279" s="109"/>
      <c r="NC279" s="109"/>
      <c r="ND279" s="109"/>
      <c r="NE279" s="109"/>
      <c r="NF279" s="109"/>
      <c r="NG279" s="109"/>
      <c r="NH279" s="109"/>
      <c r="NI279" s="109"/>
      <c r="NJ279" s="109"/>
      <c r="NK279" s="109"/>
      <c r="NL279" s="109"/>
      <c r="NM279" s="109"/>
      <c r="NN279" s="109"/>
      <c r="NO279" s="109"/>
      <c r="NP279" s="109"/>
      <c r="NQ279" s="109"/>
      <c r="NR279" s="109"/>
      <c r="NS279" s="109"/>
      <c r="NT279" s="109"/>
      <c r="NU279" s="109"/>
      <c r="NV279" s="109"/>
      <c r="NW279" s="109"/>
      <c r="NX279" s="109"/>
      <c r="NY279" s="109"/>
      <c r="NZ279" s="109"/>
      <c r="OA279" s="109"/>
      <c r="OB279" s="109"/>
      <c r="OC279" s="109"/>
      <c r="OD279" s="109"/>
      <c r="OE279" s="109"/>
      <c r="OF279" s="109"/>
      <c r="OG279" s="109"/>
      <c r="OH279" s="109"/>
      <c r="OI279" s="109"/>
      <c r="OJ279" s="109"/>
      <c r="OK279" s="109"/>
      <c r="OL279" s="109"/>
      <c r="OM279" s="109"/>
      <c r="ON279" s="109"/>
      <c r="OO279" s="109"/>
      <c r="OP279" s="109"/>
      <c r="OQ279" s="109"/>
      <c r="OR279" s="109"/>
      <c r="OS279" s="109"/>
      <c r="OT279" s="109"/>
      <c r="OU279" s="109"/>
      <c r="OV279" s="109"/>
      <c r="OW279" s="109"/>
      <c r="OX279" s="109"/>
      <c r="OY279" s="109"/>
      <c r="OZ279" s="109"/>
      <c r="PA279" s="109"/>
      <c r="PB279" s="109"/>
      <c r="PC279" s="109"/>
      <c r="PD279" s="109">
        <v>1</v>
      </c>
      <c r="PE279" s="109"/>
      <c r="PF279" s="109"/>
      <c r="PG279" s="109"/>
      <c r="PH279" s="109"/>
      <c r="PI279" s="109"/>
      <c r="PJ279" s="109"/>
      <c r="PK279" s="109"/>
      <c r="PL279" s="109"/>
      <c r="PM279" s="109"/>
      <c r="PN279" s="109"/>
      <c r="PO279" s="109"/>
      <c r="PP279" s="109"/>
      <c r="PQ279" s="109"/>
      <c r="PR279" s="109"/>
      <c r="PS279" s="109"/>
      <c r="PT279" s="109"/>
      <c r="PU279" s="109"/>
      <c r="PV279" s="109"/>
      <c r="PW279" s="109"/>
      <c r="PX279" s="109"/>
      <c r="PY279" s="109"/>
      <c r="PZ279" s="109"/>
      <c r="QA279" s="109"/>
      <c r="QB279" s="109"/>
      <c r="QC279" s="109"/>
      <c r="QD279" s="109"/>
      <c r="QE279" s="109"/>
      <c r="QF279" s="109"/>
      <c r="QG279" s="109"/>
      <c r="QH279" s="109"/>
      <c r="QI279" s="109"/>
      <c r="QJ279" s="109"/>
      <c r="QK279" s="23">
        <f t="shared" si="4"/>
        <v>1.8</v>
      </c>
      <c r="QL279" s="125"/>
      <c r="QM279" s="148"/>
      <c r="QN279" s="125"/>
      <c r="QO279" s="125"/>
      <c r="QP279" s="125">
        <f>7.91+45.04</f>
        <v>52.95</v>
      </c>
      <c r="QQ279" s="125"/>
      <c r="QR279" s="125"/>
      <c r="QS279" s="130"/>
    </row>
    <row r="280" spans="1:461" s="5" customFormat="1" ht="12.75" customHeight="1" x14ac:dyDescent="0.2">
      <c r="A280" s="52">
        <v>44698</v>
      </c>
      <c r="B280" s="98" t="s">
        <v>512</v>
      </c>
      <c r="C280" s="107"/>
      <c r="D280" s="107"/>
      <c r="E280" s="108"/>
      <c r="F280" s="108"/>
      <c r="G280" s="108"/>
      <c r="H280" s="108"/>
      <c r="I280" s="108"/>
      <c r="J280" s="108"/>
      <c r="K280" s="108"/>
      <c r="L280" s="108"/>
      <c r="M280" s="108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>
        <v>5</v>
      </c>
      <c r="AZ280" s="109"/>
      <c r="BA280" s="109"/>
      <c r="BB280" s="109"/>
      <c r="BC280" s="109"/>
      <c r="BD280" s="109"/>
      <c r="BE280" s="109"/>
      <c r="BF280" s="109"/>
      <c r="BG280" s="109"/>
      <c r="BH280" s="109"/>
      <c r="BI280" s="109"/>
      <c r="BJ280" s="109"/>
      <c r="BK280" s="109"/>
      <c r="BL280" s="109"/>
      <c r="BM280" s="109"/>
      <c r="BN280" s="109"/>
      <c r="BO280" s="109"/>
      <c r="BP280" s="109"/>
      <c r="BQ280" s="109"/>
      <c r="BR280" s="109"/>
      <c r="BS280" s="109"/>
      <c r="BT280" s="109"/>
      <c r="BU280" s="109"/>
      <c r="BV280" s="109"/>
      <c r="BW280" s="109"/>
      <c r="BX280" s="109"/>
      <c r="BY280" s="109"/>
      <c r="BZ280" s="109"/>
      <c r="CA280" s="109"/>
      <c r="CB280" s="109"/>
      <c r="CC280" s="109"/>
      <c r="CD280" s="109"/>
      <c r="CE280" s="109"/>
      <c r="CF280" s="109"/>
      <c r="CG280" s="109"/>
      <c r="CH280" s="109"/>
      <c r="CI280" s="109"/>
      <c r="CJ280" s="109"/>
      <c r="CK280" s="109"/>
      <c r="CL280" s="109"/>
      <c r="CM280" s="109"/>
      <c r="CN280" s="109"/>
      <c r="CO280" s="109"/>
      <c r="CP280" s="109"/>
      <c r="CQ280" s="109"/>
      <c r="CR280" s="109"/>
      <c r="CS280" s="109"/>
      <c r="CT280" s="109"/>
      <c r="CU280" s="109"/>
      <c r="CV280" s="109"/>
      <c r="CW280" s="109"/>
      <c r="CX280" s="109"/>
      <c r="CY280" s="109"/>
      <c r="CZ280" s="109"/>
      <c r="DA280" s="109"/>
      <c r="DB280" s="109"/>
      <c r="DC280" s="109"/>
      <c r="DD280" s="109"/>
      <c r="DE280" s="109"/>
      <c r="DF280" s="109"/>
      <c r="DG280" s="109"/>
      <c r="DH280" s="109"/>
      <c r="DI280" s="109"/>
      <c r="DJ280" s="109"/>
      <c r="DK280" s="109"/>
      <c r="DL280" s="109"/>
      <c r="DM280" s="109"/>
      <c r="DN280" s="109"/>
      <c r="DO280" s="109"/>
      <c r="DP280" s="109"/>
      <c r="DQ280" s="109"/>
      <c r="DR280" s="109"/>
      <c r="DS280" s="109"/>
      <c r="DT280" s="109"/>
      <c r="DU280" s="109"/>
      <c r="DV280" s="109"/>
      <c r="DW280" s="109"/>
      <c r="DX280" s="109"/>
      <c r="DY280" s="109"/>
      <c r="DZ280" s="109"/>
      <c r="EA280" s="109"/>
      <c r="EB280" s="109"/>
      <c r="EC280" s="109"/>
      <c r="ED280" s="109"/>
      <c r="EE280" s="109"/>
      <c r="EF280" s="109"/>
      <c r="EG280" s="109"/>
      <c r="EH280" s="109"/>
      <c r="EI280" s="109"/>
      <c r="EJ280" s="109"/>
      <c r="EK280" s="109"/>
      <c r="EL280" s="109"/>
      <c r="EM280" s="109"/>
      <c r="EN280" s="109"/>
      <c r="EO280" s="109"/>
      <c r="EP280" s="109"/>
      <c r="EQ280" s="109"/>
      <c r="ER280" s="109"/>
      <c r="ES280" s="109"/>
      <c r="ET280" s="109"/>
      <c r="EU280" s="109"/>
      <c r="EV280" s="109"/>
      <c r="EW280" s="109"/>
      <c r="EX280" s="109"/>
      <c r="EY280" s="109"/>
      <c r="EZ280" s="109"/>
      <c r="FA280" s="109"/>
      <c r="FB280" s="109"/>
      <c r="FC280" s="109"/>
      <c r="FD280" s="109"/>
      <c r="FE280" s="109"/>
      <c r="FF280" s="109"/>
      <c r="FG280" s="109"/>
      <c r="FH280" s="109"/>
      <c r="FI280" s="109"/>
      <c r="FJ280" s="109"/>
      <c r="FK280" s="109"/>
      <c r="FL280" s="109"/>
      <c r="FM280" s="109"/>
      <c r="FN280" s="109"/>
      <c r="FO280" s="109">
        <v>10</v>
      </c>
      <c r="FP280" s="109"/>
      <c r="FQ280" s="109"/>
      <c r="FR280" s="109"/>
      <c r="FS280" s="109"/>
      <c r="FT280" s="109"/>
      <c r="FU280" s="109"/>
      <c r="FV280" s="109"/>
      <c r="FW280" s="109"/>
      <c r="FX280" s="109"/>
      <c r="FY280" s="109"/>
      <c r="FZ280" s="109"/>
      <c r="GA280" s="109"/>
      <c r="GB280" s="109"/>
      <c r="GC280" s="109"/>
      <c r="GD280" s="109"/>
      <c r="GE280" s="109"/>
      <c r="GF280" s="109"/>
      <c r="GG280" s="109"/>
      <c r="GH280" s="109"/>
      <c r="GI280" s="109"/>
      <c r="GJ280" s="109"/>
      <c r="GK280" s="109"/>
      <c r="GL280" s="109"/>
      <c r="GM280" s="109"/>
      <c r="GN280" s="109"/>
      <c r="GO280" s="109"/>
      <c r="GP280" s="109"/>
      <c r="GQ280" s="109"/>
      <c r="GR280" s="109"/>
      <c r="GS280" s="109"/>
      <c r="GT280" s="109"/>
      <c r="GU280" s="109"/>
      <c r="GV280" s="109"/>
      <c r="GW280" s="109"/>
      <c r="GX280" s="109"/>
      <c r="GY280" s="109"/>
      <c r="GZ280" s="109"/>
      <c r="HA280" s="109"/>
      <c r="HB280" s="109"/>
      <c r="HC280" s="109"/>
      <c r="HD280" s="109"/>
      <c r="HE280" s="109"/>
      <c r="HF280" s="109"/>
      <c r="HG280" s="109"/>
      <c r="HH280" s="109"/>
      <c r="HI280" s="109"/>
      <c r="HJ280" s="109"/>
      <c r="HK280" s="109"/>
      <c r="HL280" s="109"/>
      <c r="HM280" s="109"/>
      <c r="HN280" s="109"/>
      <c r="HO280" s="109"/>
      <c r="HP280" s="109"/>
      <c r="HQ280" s="109"/>
      <c r="HR280" s="109"/>
      <c r="HS280" s="109"/>
      <c r="HT280" s="109"/>
      <c r="HU280" s="109"/>
      <c r="HV280" s="109"/>
      <c r="HW280" s="109"/>
      <c r="HX280" s="109"/>
      <c r="HY280" s="109"/>
      <c r="HZ280" s="109"/>
      <c r="IA280" s="109"/>
      <c r="IB280" s="109"/>
      <c r="IC280" s="109"/>
      <c r="ID280" s="109"/>
      <c r="IE280" s="109"/>
      <c r="IF280" s="109"/>
      <c r="IG280" s="109"/>
      <c r="IH280" s="109"/>
      <c r="II280" s="109"/>
      <c r="IJ280" s="109"/>
      <c r="IK280" s="109"/>
      <c r="IL280" s="109"/>
      <c r="IM280" s="109"/>
      <c r="IN280" s="109"/>
      <c r="IO280" s="109"/>
      <c r="IP280" s="109"/>
      <c r="IQ280" s="109"/>
      <c r="IR280" s="109"/>
      <c r="IS280" s="109"/>
      <c r="IT280" s="109"/>
      <c r="IU280" s="109"/>
      <c r="IV280" s="109"/>
      <c r="IW280" s="109"/>
      <c r="IX280" s="109"/>
      <c r="IY280" s="109"/>
      <c r="IZ280" s="109"/>
      <c r="JA280" s="109"/>
      <c r="JB280" s="109"/>
      <c r="JC280" s="109"/>
      <c r="JD280" s="109"/>
      <c r="JE280" s="109"/>
      <c r="JF280" s="109"/>
      <c r="JG280" s="109"/>
      <c r="JH280" s="109"/>
      <c r="JI280" s="109"/>
      <c r="JJ280" s="109"/>
      <c r="JK280" s="109"/>
      <c r="JL280" s="109"/>
      <c r="JM280" s="109"/>
      <c r="JN280" s="109"/>
      <c r="JO280" s="109"/>
      <c r="JP280" s="109"/>
      <c r="JQ280" s="109"/>
      <c r="JR280" s="109"/>
      <c r="JS280" s="109"/>
      <c r="JT280" s="109"/>
      <c r="JU280" s="109"/>
      <c r="JV280" s="109"/>
      <c r="JW280" s="109"/>
      <c r="JX280" s="109"/>
      <c r="JY280" s="109"/>
      <c r="JZ280" s="109"/>
      <c r="KA280" s="109"/>
      <c r="KB280" s="109"/>
      <c r="KC280" s="109"/>
      <c r="KD280" s="109"/>
      <c r="KE280" s="109"/>
      <c r="KF280" s="109"/>
      <c r="KG280" s="109"/>
      <c r="KH280" s="109"/>
      <c r="KI280" s="109"/>
      <c r="KJ280" s="109"/>
      <c r="KK280" s="109"/>
      <c r="KL280" s="109"/>
      <c r="KM280" s="109"/>
      <c r="KN280" s="109"/>
      <c r="KO280" s="109"/>
      <c r="KP280" s="109"/>
      <c r="KQ280" s="109"/>
      <c r="KR280" s="109"/>
      <c r="KS280" s="109"/>
      <c r="KT280" s="109"/>
      <c r="KU280" s="109"/>
      <c r="KV280" s="109"/>
      <c r="KW280" s="109"/>
      <c r="KX280" s="109"/>
      <c r="KY280" s="109"/>
      <c r="KZ280" s="109"/>
      <c r="LA280" s="109"/>
      <c r="LB280" s="109"/>
      <c r="LC280" s="109"/>
      <c r="LD280" s="109"/>
      <c r="LE280" s="109"/>
      <c r="LF280" s="109"/>
      <c r="LG280" s="109"/>
      <c r="LH280" s="109"/>
      <c r="LI280" s="109"/>
      <c r="LJ280" s="109"/>
      <c r="LK280" s="109"/>
      <c r="LL280" s="109"/>
      <c r="LM280" s="109"/>
      <c r="LN280" s="109"/>
      <c r="LO280" s="109"/>
      <c r="LP280" s="109"/>
      <c r="LQ280" s="109"/>
      <c r="LR280" s="109"/>
      <c r="LS280" s="109"/>
      <c r="LT280" s="109"/>
      <c r="LU280" s="109"/>
      <c r="LV280" s="109"/>
      <c r="LW280" s="109"/>
      <c r="LX280" s="109"/>
      <c r="LY280" s="109"/>
      <c r="LZ280" s="109"/>
      <c r="MA280" s="109"/>
      <c r="MB280" s="109"/>
      <c r="MC280" s="109"/>
      <c r="MD280" s="109"/>
      <c r="ME280" s="109"/>
      <c r="MF280" s="109"/>
      <c r="MG280" s="109"/>
      <c r="MH280" s="109"/>
      <c r="MI280" s="109"/>
      <c r="MJ280" s="109"/>
      <c r="MK280" s="109"/>
      <c r="ML280" s="109"/>
      <c r="MM280" s="109"/>
      <c r="MN280" s="109"/>
      <c r="MO280" s="109"/>
      <c r="MP280" s="109"/>
      <c r="MQ280" s="109"/>
      <c r="MR280" s="109"/>
      <c r="MS280" s="109"/>
      <c r="MT280" s="109"/>
      <c r="MU280" s="109"/>
      <c r="MV280" s="109"/>
      <c r="MW280" s="109"/>
      <c r="MX280" s="109"/>
      <c r="MY280" s="109"/>
      <c r="MZ280" s="109"/>
      <c r="NA280" s="109"/>
      <c r="NB280" s="109"/>
      <c r="NC280" s="109"/>
      <c r="ND280" s="109"/>
      <c r="NE280" s="109"/>
      <c r="NF280" s="109"/>
      <c r="NG280" s="109"/>
      <c r="NH280" s="109"/>
      <c r="NI280" s="109"/>
      <c r="NJ280" s="109"/>
      <c r="NK280" s="109"/>
      <c r="NL280" s="109"/>
      <c r="NM280" s="109"/>
      <c r="NN280" s="109"/>
      <c r="NO280" s="109"/>
      <c r="NP280" s="109"/>
      <c r="NQ280" s="109"/>
      <c r="NR280" s="109"/>
      <c r="NS280" s="109"/>
      <c r="NT280" s="109"/>
      <c r="NU280" s="109"/>
      <c r="NV280" s="109"/>
      <c r="NW280" s="109"/>
      <c r="NX280" s="109"/>
      <c r="NY280" s="109"/>
      <c r="NZ280" s="109"/>
      <c r="OA280" s="109"/>
      <c r="OB280" s="109"/>
      <c r="OC280" s="109"/>
      <c r="OD280" s="109"/>
      <c r="OE280" s="109"/>
      <c r="OF280" s="109"/>
      <c r="OG280" s="109"/>
      <c r="OH280" s="109"/>
      <c r="OI280" s="109">
        <v>1</v>
      </c>
      <c r="OJ280" s="109"/>
      <c r="OK280" s="109"/>
      <c r="OL280" s="109"/>
      <c r="OM280" s="109"/>
      <c r="ON280" s="109"/>
      <c r="OO280" s="109"/>
      <c r="OP280" s="109"/>
      <c r="OQ280" s="109"/>
      <c r="OR280" s="109"/>
      <c r="OS280" s="109"/>
      <c r="OT280" s="109"/>
      <c r="OU280" s="109"/>
      <c r="OV280" s="109"/>
      <c r="OW280" s="109"/>
      <c r="OX280" s="109"/>
      <c r="OY280" s="109"/>
      <c r="OZ280" s="109"/>
      <c r="PA280" s="109"/>
      <c r="PB280" s="109"/>
      <c r="PC280" s="109"/>
      <c r="PD280" s="109"/>
      <c r="PE280" s="109"/>
      <c r="PF280" s="109"/>
      <c r="PG280" s="109"/>
      <c r="PH280" s="109"/>
      <c r="PI280" s="109"/>
      <c r="PJ280" s="109"/>
      <c r="PK280" s="109"/>
      <c r="PL280" s="109"/>
      <c r="PM280" s="109"/>
      <c r="PN280" s="109"/>
      <c r="PO280" s="109"/>
      <c r="PP280" s="109"/>
      <c r="PQ280" s="109"/>
      <c r="PR280" s="109"/>
      <c r="PS280" s="109"/>
      <c r="PT280" s="109"/>
      <c r="PU280" s="109"/>
      <c r="PV280" s="109"/>
      <c r="PW280" s="109"/>
      <c r="PX280" s="109"/>
      <c r="PY280" s="109"/>
      <c r="PZ280" s="109"/>
      <c r="QA280" s="109"/>
      <c r="QB280" s="109"/>
      <c r="QC280" s="109"/>
      <c r="QD280" s="109"/>
      <c r="QE280" s="109"/>
      <c r="QF280" s="109"/>
      <c r="QG280" s="109"/>
      <c r="QH280" s="109"/>
      <c r="QI280" s="109"/>
      <c r="QJ280" s="109"/>
      <c r="QK280" s="23">
        <f t="shared" si="4"/>
        <v>16</v>
      </c>
      <c r="QL280" s="125"/>
      <c r="QM280" s="148"/>
      <c r="QN280" s="125"/>
      <c r="QO280" s="125"/>
      <c r="QP280" s="125">
        <v>846.2</v>
      </c>
      <c r="QQ280" s="125"/>
      <c r="QR280" s="125"/>
      <c r="QS280" s="130"/>
    </row>
    <row r="281" spans="1:461" s="5" customFormat="1" ht="12.75" customHeight="1" x14ac:dyDescent="0.2">
      <c r="A281" s="52">
        <v>44698</v>
      </c>
      <c r="B281" s="98" t="s">
        <v>283</v>
      </c>
      <c r="C281" s="107"/>
      <c r="D281" s="107"/>
      <c r="E281" s="108"/>
      <c r="F281" s="108"/>
      <c r="G281" s="108"/>
      <c r="H281" s="108"/>
      <c r="I281" s="108"/>
      <c r="J281" s="108"/>
      <c r="K281" s="108"/>
      <c r="L281" s="108"/>
      <c r="M281" s="108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 s="109"/>
      <c r="BD281" s="109"/>
      <c r="BE281" s="109"/>
      <c r="BF281" s="109"/>
      <c r="BG281" s="109"/>
      <c r="BH281" s="109"/>
      <c r="BI281" s="109"/>
      <c r="BJ281" s="109"/>
      <c r="BK281" s="109"/>
      <c r="BL281" s="109"/>
      <c r="BM281" s="109"/>
      <c r="BN281" s="109"/>
      <c r="BO281" s="109"/>
      <c r="BP281" s="109"/>
      <c r="BQ281" s="109"/>
      <c r="BR281" s="109"/>
      <c r="BS281" s="109">
        <v>20</v>
      </c>
      <c r="BT281" s="109"/>
      <c r="BU281" s="109"/>
      <c r="BV281" s="109"/>
      <c r="BW281" s="109"/>
      <c r="BX281" s="109"/>
      <c r="BY281" s="109"/>
      <c r="BZ281" s="109"/>
      <c r="CA281" s="109"/>
      <c r="CB281" s="109"/>
      <c r="CC281" s="109"/>
      <c r="CD281" s="109"/>
      <c r="CE281" s="109"/>
      <c r="CF281" s="109"/>
      <c r="CG281" s="109"/>
      <c r="CH281" s="109"/>
      <c r="CI281" s="109"/>
      <c r="CJ281" s="109"/>
      <c r="CK281" s="109"/>
      <c r="CL281" s="109"/>
      <c r="CM281" s="109"/>
      <c r="CN281" s="109"/>
      <c r="CO281" s="109"/>
      <c r="CP281" s="109"/>
      <c r="CQ281" s="109"/>
      <c r="CR281" s="109"/>
      <c r="CS281" s="109"/>
      <c r="CT281" s="109"/>
      <c r="CU281" s="109"/>
      <c r="CV281" s="109"/>
      <c r="CW281" s="109"/>
      <c r="CX281" s="109"/>
      <c r="CY281" s="109"/>
      <c r="CZ281" s="109"/>
      <c r="DA281" s="109"/>
      <c r="DB281" s="109"/>
      <c r="DC281" s="109"/>
      <c r="DD281" s="109"/>
      <c r="DE281" s="109"/>
      <c r="DF281" s="109"/>
      <c r="DG281" s="109"/>
      <c r="DH281" s="109"/>
      <c r="DI281" s="109"/>
      <c r="DJ281" s="109"/>
      <c r="DK281" s="109"/>
      <c r="DL281" s="109"/>
      <c r="DM281" s="109"/>
      <c r="DN281" s="109"/>
      <c r="DO281" s="109"/>
      <c r="DP281" s="109"/>
      <c r="DQ281" s="109"/>
      <c r="DR281" s="109"/>
      <c r="DS281" s="109"/>
      <c r="DT281" s="109"/>
      <c r="DU281" s="109">
        <v>10</v>
      </c>
      <c r="DV281" s="109"/>
      <c r="DW281" s="109"/>
      <c r="DX281" s="109"/>
      <c r="DY281" s="109"/>
      <c r="DZ281" s="109"/>
      <c r="EA281" s="109"/>
      <c r="EB281" s="109"/>
      <c r="EC281" s="109"/>
      <c r="ED281" s="109"/>
      <c r="EE281" s="109"/>
      <c r="EF281" s="109"/>
      <c r="EG281" s="109"/>
      <c r="EH281" s="109"/>
      <c r="EI281" s="109"/>
      <c r="EJ281" s="109"/>
      <c r="EK281" s="109"/>
      <c r="EL281" s="109"/>
      <c r="EM281" s="109"/>
      <c r="EN281" s="109"/>
      <c r="EO281" s="109"/>
      <c r="EP281" s="109"/>
      <c r="EQ281" s="109"/>
      <c r="ER281" s="109"/>
      <c r="ES281" s="109"/>
      <c r="ET281" s="109"/>
      <c r="EU281" s="109"/>
      <c r="EV281" s="109"/>
      <c r="EW281" s="109"/>
      <c r="EX281" s="109"/>
      <c r="EY281" s="109"/>
      <c r="EZ281" s="109"/>
      <c r="FA281" s="109"/>
      <c r="FB281" s="109"/>
      <c r="FC281" s="109"/>
      <c r="FD281" s="109"/>
      <c r="FE281" s="109"/>
      <c r="FF281" s="109"/>
      <c r="FG281" s="109"/>
      <c r="FH281" s="109"/>
      <c r="FI281" s="109"/>
      <c r="FJ281" s="109"/>
      <c r="FK281" s="109"/>
      <c r="FL281" s="109"/>
      <c r="FM281" s="109"/>
      <c r="FN281" s="109"/>
      <c r="FO281" s="109"/>
      <c r="FP281" s="109"/>
      <c r="FQ281" s="109"/>
      <c r="FR281" s="109"/>
      <c r="FS281" s="109"/>
      <c r="FT281" s="109"/>
      <c r="FU281" s="109"/>
      <c r="FV281" s="109"/>
      <c r="FW281" s="109"/>
      <c r="FX281" s="109"/>
      <c r="FY281" s="109"/>
      <c r="FZ281" s="109"/>
      <c r="GA281" s="109"/>
      <c r="GB281" s="109"/>
      <c r="GC281" s="109"/>
      <c r="GD281" s="109"/>
      <c r="GE281" s="109"/>
      <c r="GF281" s="109"/>
      <c r="GG281" s="109"/>
      <c r="GH281" s="109"/>
      <c r="GI281" s="109"/>
      <c r="GJ281" s="109"/>
      <c r="GK281" s="109"/>
      <c r="GL281" s="109"/>
      <c r="GM281" s="109"/>
      <c r="GN281" s="109"/>
      <c r="GO281" s="109"/>
      <c r="GP281" s="109"/>
      <c r="GQ281" s="109"/>
      <c r="GR281" s="109"/>
      <c r="GS281" s="109"/>
      <c r="GT281" s="109"/>
      <c r="GU281" s="109"/>
      <c r="GV281" s="109"/>
      <c r="GW281" s="109"/>
      <c r="GX281" s="109"/>
      <c r="GY281" s="109"/>
      <c r="GZ281" s="109"/>
      <c r="HA281" s="109"/>
      <c r="HB281" s="109"/>
      <c r="HC281" s="109"/>
      <c r="HD281" s="109"/>
      <c r="HE281" s="109"/>
      <c r="HF281" s="109"/>
      <c r="HG281" s="109"/>
      <c r="HH281" s="109"/>
      <c r="HI281" s="109"/>
      <c r="HJ281" s="109"/>
      <c r="HK281" s="109"/>
      <c r="HL281" s="109"/>
      <c r="HM281" s="109"/>
      <c r="HN281" s="109"/>
      <c r="HO281" s="109"/>
      <c r="HP281" s="109"/>
      <c r="HQ281" s="109"/>
      <c r="HR281" s="109"/>
      <c r="HS281" s="109"/>
      <c r="HT281" s="109"/>
      <c r="HU281" s="109"/>
      <c r="HV281" s="109"/>
      <c r="HW281" s="109"/>
      <c r="HX281" s="109"/>
      <c r="HY281" s="109"/>
      <c r="HZ281" s="109"/>
      <c r="IA281" s="109"/>
      <c r="IB281" s="109"/>
      <c r="IC281" s="109"/>
      <c r="ID281" s="109"/>
      <c r="IE281" s="109"/>
      <c r="IF281" s="109"/>
      <c r="IG281" s="109"/>
      <c r="IH281" s="109"/>
      <c r="II281" s="109"/>
      <c r="IJ281" s="109"/>
      <c r="IK281" s="109"/>
      <c r="IL281" s="109"/>
      <c r="IM281" s="109"/>
      <c r="IN281" s="109"/>
      <c r="IO281" s="109"/>
      <c r="IP281" s="109"/>
      <c r="IQ281" s="109"/>
      <c r="IR281" s="109"/>
      <c r="IS281" s="109"/>
      <c r="IT281" s="109"/>
      <c r="IU281" s="109"/>
      <c r="IV281" s="109"/>
      <c r="IW281" s="109"/>
      <c r="IX281" s="109"/>
      <c r="IY281" s="109"/>
      <c r="IZ281" s="109"/>
      <c r="JA281" s="109"/>
      <c r="JB281" s="109"/>
      <c r="JC281" s="109"/>
      <c r="JD281" s="109"/>
      <c r="JE281" s="109"/>
      <c r="JF281" s="109"/>
      <c r="JG281" s="109"/>
      <c r="JH281" s="109"/>
      <c r="JI281" s="109"/>
      <c r="JJ281" s="109"/>
      <c r="JK281" s="109"/>
      <c r="JL281" s="109"/>
      <c r="JM281" s="109"/>
      <c r="JN281" s="109"/>
      <c r="JO281" s="109"/>
      <c r="JP281" s="109"/>
      <c r="JQ281" s="109"/>
      <c r="JR281" s="109"/>
      <c r="JS281" s="109"/>
      <c r="JT281" s="109"/>
      <c r="JU281" s="109"/>
      <c r="JV281" s="109"/>
      <c r="JW281" s="109"/>
      <c r="JX281" s="109"/>
      <c r="JY281" s="109"/>
      <c r="JZ281" s="109"/>
      <c r="KA281" s="109"/>
      <c r="KB281" s="109"/>
      <c r="KC281" s="109"/>
      <c r="KD281" s="109"/>
      <c r="KE281" s="109"/>
      <c r="KF281" s="109"/>
      <c r="KG281" s="109"/>
      <c r="KH281" s="109"/>
      <c r="KI281" s="109"/>
      <c r="KJ281" s="109"/>
      <c r="KK281" s="109"/>
      <c r="KL281" s="109"/>
      <c r="KM281" s="109"/>
      <c r="KN281" s="109"/>
      <c r="KO281" s="109"/>
      <c r="KP281" s="109"/>
      <c r="KQ281" s="109"/>
      <c r="KR281" s="109"/>
      <c r="KS281" s="109"/>
      <c r="KT281" s="109"/>
      <c r="KU281" s="109"/>
      <c r="KV281" s="109"/>
      <c r="KW281" s="109"/>
      <c r="KX281" s="109"/>
      <c r="KY281" s="109"/>
      <c r="KZ281" s="109"/>
      <c r="LA281" s="109"/>
      <c r="LB281" s="109"/>
      <c r="LC281" s="109">
        <v>130</v>
      </c>
      <c r="LD281" s="109"/>
      <c r="LE281" s="109"/>
      <c r="LF281" s="109"/>
      <c r="LG281" s="109"/>
      <c r="LH281" s="109"/>
      <c r="LI281" s="109"/>
      <c r="LJ281" s="109"/>
      <c r="LK281" s="109"/>
      <c r="LL281" s="109"/>
      <c r="LM281" s="109"/>
      <c r="LN281" s="109"/>
      <c r="LO281" s="109"/>
      <c r="LP281" s="109"/>
      <c r="LQ281" s="109"/>
      <c r="LR281" s="109"/>
      <c r="LS281" s="109"/>
      <c r="LT281" s="109"/>
      <c r="LU281" s="109"/>
      <c r="LV281" s="109"/>
      <c r="LW281" s="109"/>
      <c r="LX281" s="109"/>
      <c r="LY281" s="109"/>
      <c r="LZ281" s="109"/>
      <c r="MA281" s="109"/>
      <c r="MB281" s="109"/>
      <c r="MC281" s="109"/>
      <c r="MD281" s="109"/>
      <c r="ME281" s="109"/>
      <c r="MF281" s="109"/>
      <c r="MG281" s="109"/>
      <c r="MH281" s="109"/>
      <c r="MI281" s="109"/>
      <c r="MJ281" s="109"/>
      <c r="MK281" s="109"/>
      <c r="ML281" s="109"/>
      <c r="MM281" s="109"/>
      <c r="MN281" s="109"/>
      <c r="MO281" s="109"/>
      <c r="MP281" s="109"/>
      <c r="MQ281" s="109"/>
      <c r="MR281" s="109"/>
      <c r="MS281" s="109"/>
      <c r="MT281" s="109"/>
      <c r="MU281" s="109"/>
      <c r="MV281" s="109"/>
      <c r="MW281" s="109"/>
      <c r="MX281" s="109"/>
      <c r="MY281" s="109"/>
      <c r="MZ281" s="109"/>
      <c r="NA281" s="109"/>
      <c r="NB281" s="109"/>
      <c r="NC281" s="109"/>
      <c r="ND281" s="109"/>
      <c r="NE281" s="109"/>
      <c r="NF281" s="109"/>
      <c r="NG281" s="109"/>
      <c r="NH281" s="109"/>
      <c r="NI281" s="109"/>
      <c r="NJ281" s="109"/>
      <c r="NK281" s="109"/>
      <c r="NL281" s="109"/>
      <c r="NM281" s="109"/>
      <c r="NN281" s="109"/>
      <c r="NO281" s="109"/>
      <c r="NP281" s="109"/>
      <c r="NQ281" s="109"/>
      <c r="NR281" s="109"/>
      <c r="NS281" s="109"/>
      <c r="NT281" s="109"/>
      <c r="NU281" s="109"/>
      <c r="NV281" s="109"/>
      <c r="NW281" s="109"/>
      <c r="NX281" s="109"/>
      <c r="NY281" s="109"/>
      <c r="NZ281" s="109"/>
      <c r="OA281" s="109"/>
      <c r="OB281" s="109"/>
      <c r="OC281" s="109"/>
      <c r="OD281" s="109"/>
      <c r="OE281" s="109"/>
      <c r="OF281" s="109"/>
      <c r="OG281" s="109"/>
      <c r="OH281" s="109"/>
      <c r="OI281" s="109"/>
      <c r="OJ281" s="109"/>
      <c r="OK281" s="109"/>
      <c r="OL281" s="109"/>
      <c r="OM281" s="109"/>
      <c r="ON281" s="109"/>
      <c r="OO281" s="109"/>
      <c r="OP281" s="109"/>
      <c r="OQ281" s="109"/>
      <c r="OR281" s="109"/>
      <c r="OS281" s="109"/>
      <c r="OT281" s="109"/>
      <c r="OU281" s="109"/>
      <c r="OV281" s="109"/>
      <c r="OW281" s="109"/>
      <c r="OX281" s="109"/>
      <c r="OY281" s="109"/>
      <c r="OZ281" s="109"/>
      <c r="PA281" s="109"/>
      <c r="PB281" s="109"/>
      <c r="PC281" s="109"/>
      <c r="PD281" s="109"/>
      <c r="PE281" s="109"/>
      <c r="PF281" s="109"/>
      <c r="PG281" s="109"/>
      <c r="PH281" s="109"/>
      <c r="PI281" s="109"/>
      <c r="PJ281" s="109"/>
      <c r="PK281" s="109"/>
      <c r="PL281" s="109"/>
      <c r="PM281" s="109"/>
      <c r="PN281" s="109"/>
      <c r="PO281" s="109"/>
      <c r="PP281" s="109"/>
      <c r="PQ281" s="109"/>
      <c r="PR281" s="109"/>
      <c r="PS281" s="109"/>
      <c r="PT281" s="109"/>
      <c r="PU281" s="109"/>
      <c r="PV281" s="109"/>
      <c r="PW281" s="109"/>
      <c r="PX281" s="109"/>
      <c r="PY281" s="109"/>
      <c r="PZ281" s="109"/>
      <c r="QA281" s="109"/>
      <c r="QB281" s="109"/>
      <c r="QC281" s="109"/>
      <c r="QD281" s="109"/>
      <c r="QE281" s="109"/>
      <c r="QF281" s="109"/>
      <c r="QG281" s="109"/>
      <c r="QH281" s="109"/>
      <c r="QI281" s="109"/>
      <c r="QJ281" s="109"/>
      <c r="QK281" s="23">
        <f t="shared" si="4"/>
        <v>160</v>
      </c>
      <c r="QL281" s="125"/>
      <c r="QM281" s="148"/>
      <c r="QN281" s="125"/>
      <c r="QO281" s="125"/>
      <c r="QP281" s="125"/>
      <c r="QQ281" s="125">
        <v>6824.64</v>
      </c>
      <c r="QR281" s="125"/>
      <c r="QS281" s="130"/>
    </row>
    <row r="282" spans="1:461" s="5" customFormat="1" ht="12.75" customHeight="1" x14ac:dyDescent="0.2">
      <c r="A282" s="52">
        <v>44699</v>
      </c>
      <c r="B282" s="98" t="s">
        <v>122</v>
      </c>
      <c r="C282" s="107"/>
      <c r="D282" s="107"/>
      <c r="E282" s="108"/>
      <c r="F282" s="108"/>
      <c r="G282" s="108"/>
      <c r="H282" s="108"/>
      <c r="I282" s="108"/>
      <c r="J282" s="108"/>
      <c r="K282" s="108"/>
      <c r="L282" s="108"/>
      <c r="M282" s="108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>
        <v>36</v>
      </c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 s="109"/>
      <c r="BD282" s="109"/>
      <c r="BE282" s="109"/>
      <c r="BF282" s="109"/>
      <c r="BG282" s="109"/>
      <c r="BH282" s="109"/>
      <c r="BI282" s="109"/>
      <c r="BJ282" s="109"/>
      <c r="BK282" s="109"/>
      <c r="BL282" s="109"/>
      <c r="BM282" s="109"/>
      <c r="BN282" s="109"/>
      <c r="BO282" s="109"/>
      <c r="BP282" s="109"/>
      <c r="BQ282" s="109"/>
      <c r="BR282" s="109"/>
      <c r="BS282" s="109"/>
      <c r="BT282" s="109"/>
      <c r="BU282" s="109"/>
      <c r="BV282" s="109"/>
      <c r="BW282" s="109"/>
      <c r="BX282" s="109"/>
      <c r="BY282" s="109"/>
      <c r="BZ282" s="109"/>
      <c r="CA282" s="109"/>
      <c r="CB282" s="109"/>
      <c r="CC282" s="109"/>
      <c r="CD282" s="109"/>
      <c r="CE282" s="109"/>
      <c r="CF282" s="109"/>
      <c r="CG282" s="109"/>
      <c r="CH282" s="109"/>
      <c r="CI282" s="109"/>
      <c r="CJ282" s="109"/>
      <c r="CK282" s="109"/>
      <c r="CL282" s="109"/>
      <c r="CM282" s="109"/>
      <c r="CN282" s="109"/>
      <c r="CO282" s="109"/>
      <c r="CP282" s="109"/>
      <c r="CQ282" s="109"/>
      <c r="CR282" s="109"/>
      <c r="CS282" s="109"/>
      <c r="CT282" s="109"/>
      <c r="CU282" s="109"/>
      <c r="CV282" s="109"/>
      <c r="CW282" s="109"/>
      <c r="CX282" s="109"/>
      <c r="CY282" s="109"/>
      <c r="CZ282" s="109"/>
      <c r="DA282" s="109"/>
      <c r="DB282" s="109"/>
      <c r="DC282" s="109"/>
      <c r="DD282" s="109"/>
      <c r="DE282" s="109"/>
      <c r="DF282" s="109"/>
      <c r="DG282" s="109"/>
      <c r="DH282" s="109"/>
      <c r="DI282" s="109"/>
      <c r="DJ282" s="109"/>
      <c r="DK282" s="109"/>
      <c r="DL282" s="109"/>
      <c r="DM282" s="109"/>
      <c r="DN282" s="109"/>
      <c r="DO282" s="109"/>
      <c r="DP282" s="109"/>
      <c r="DQ282" s="109"/>
      <c r="DR282" s="109"/>
      <c r="DS282" s="109"/>
      <c r="DT282" s="109"/>
      <c r="DU282" s="109"/>
      <c r="DV282" s="109"/>
      <c r="DW282" s="109"/>
      <c r="DX282" s="109"/>
      <c r="DY282" s="109"/>
      <c r="DZ282" s="109"/>
      <c r="EA282" s="109"/>
      <c r="EB282" s="109"/>
      <c r="EC282" s="109"/>
      <c r="ED282" s="109"/>
      <c r="EE282" s="109"/>
      <c r="EF282" s="109"/>
      <c r="EG282" s="109"/>
      <c r="EH282" s="109"/>
      <c r="EI282" s="109"/>
      <c r="EJ282" s="109"/>
      <c r="EK282" s="109"/>
      <c r="EL282" s="109"/>
      <c r="EM282" s="109"/>
      <c r="EN282" s="109"/>
      <c r="EO282" s="109"/>
      <c r="EP282" s="109"/>
      <c r="EQ282" s="109"/>
      <c r="ER282" s="109"/>
      <c r="ES282" s="109"/>
      <c r="ET282" s="109"/>
      <c r="EU282" s="109"/>
      <c r="EV282" s="109"/>
      <c r="EW282" s="109"/>
      <c r="EX282" s="109"/>
      <c r="EY282" s="109"/>
      <c r="EZ282" s="109"/>
      <c r="FA282" s="109"/>
      <c r="FB282" s="109"/>
      <c r="FC282" s="109"/>
      <c r="FD282" s="109"/>
      <c r="FE282" s="109"/>
      <c r="FF282" s="109"/>
      <c r="FG282" s="109"/>
      <c r="FH282" s="109"/>
      <c r="FI282" s="109"/>
      <c r="FJ282" s="109"/>
      <c r="FK282" s="109"/>
      <c r="FL282" s="109"/>
      <c r="FM282" s="109"/>
      <c r="FN282" s="109"/>
      <c r="FO282" s="109"/>
      <c r="FP282" s="109"/>
      <c r="FQ282" s="109"/>
      <c r="FR282" s="109"/>
      <c r="FS282" s="109"/>
      <c r="FT282" s="109"/>
      <c r="FU282" s="109"/>
      <c r="FV282" s="109"/>
      <c r="FW282" s="109"/>
      <c r="FX282" s="109"/>
      <c r="FY282" s="109"/>
      <c r="FZ282" s="109"/>
      <c r="GA282" s="109"/>
      <c r="GB282" s="109"/>
      <c r="GC282" s="109"/>
      <c r="GD282" s="109"/>
      <c r="GE282" s="109"/>
      <c r="GF282" s="109"/>
      <c r="GG282" s="109"/>
      <c r="GH282" s="109"/>
      <c r="GI282" s="109"/>
      <c r="GJ282" s="109"/>
      <c r="GK282" s="109"/>
      <c r="GL282" s="109"/>
      <c r="GM282" s="109"/>
      <c r="GN282" s="109"/>
      <c r="GO282" s="109"/>
      <c r="GP282" s="109"/>
      <c r="GQ282" s="109"/>
      <c r="GR282" s="109"/>
      <c r="GS282" s="109"/>
      <c r="GT282" s="109"/>
      <c r="GU282" s="109"/>
      <c r="GV282" s="109"/>
      <c r="GW282" s="109"/>
      <c r="GX282" s="109"/>
      <c r="GY282" s="109"/>
      <c r="GZ282" s="109"/>
      <c r="HA282" s="109"/>
      <c r="HB282" s="109"/>
      <c r="HC282" s="109"/>
      <c r="HD282" s="109"/>
      <c r="HE282" s="109"/>
      <c r="HF282" s="109"/>
      <c r="HG282" s="109"/>
      <c r="HH282" s="109"/>
      <c r="HI282" s="109"/>
      <c r="HJ282" s="109"/>
      <c r="HK282" s="109"/>
      <c r="HL282" s="109"/>
      <c r="HM282" s="109"/>
      <c r="HN282" s="109"/>
      <c r="HO282" s="109"/>
      <c r="HP282" s="109"/>
      <c r="HQ282" s="109"/>
      <c r="HR282" s="109"/>
      <c r="HS282" s="109"/>
      <c r="HT282" s="109"/>
      <c r="HU282" s="109"/>
      <c r="HV282" s="109"/>
      <c r="HW282" s="109"/>
      <c r="HX282" s="109"/>
      <c r="HY282" s="109"/>
      <c r="HZ282" s="109"/>
      <c r="IA282" s="109"/>
      <c r="IB282" s="109"/>
      <c r="IC282" s="109"/>
      <c r="ID282" s="109"/>
      <c r="IE282" s="109"/>
      <c r="IF282" s="109"/>
      <c r="IG282" s="109"/>
      <c r="IH282" s="109"/>
      <c r="II282" s="109"/>
      <c r="IJ282" s="109"/>
      <c r="IK282" s="109"/>
      <c r="IL282" s="109"/>
      <c r="IM282" s="109"/>
      <c r="IN282" s="109"/>
      <c r="IO282" s="109"/>
      <c r="IP282" s="109"/>
      <c r="IQ282" s="109"/>
      <c r="IR282" s="109"/>
      <c r="IS282" s="109"/>
      <c r="IT282" s="109"/>
      <c r="IU282" s="109"/>
      <c r="IV282" s="109"/>
      <c r="IW282" s="109"/>
      <c r="IX282" s="109"/>
      <c r="IY282" s="109"/>
      <c r="IZ282" s="109"/>
      <c r="JA282" s="109"/>
      <c r="JB282" s="109"/>
      <c r="JC282" s="109"/>
      <c r="JD282" s="109"/>
      <c r="JE282" s="109"/>
      <c r="JF282" s="109"/>
      <c r="JG282" s="109"/>
      <c r="JH282" s="109"/>
      <c r="JI282" s="109"/>
      <c r="JJ282" s="109"/>
      <c r="JK282" s="109"/>
      <c r="JL282" s="109"/>
      <c r="JM282" s="109"/>
      <c r="JN282" s="109"/>
      <c r="JO282" s="109"/>
      <c r="JP282" s="109"/>
      <c r="JQ282" s="109"/>
      <c r="JR282" s="109"/>
      <c r="JS282" s="109"/>
      <c r="JT282" s="109"/>
      <c r="JU282" s="109"/>
      <c r="JV282" s="109"/>
      <c r="JW282" s="109"/>
      <c r="JX282" s="109"/>
      <c r="JY282" s="109"/>
      <c r="JZ282" s="109"/>
      <c r="KA282" s="109"/>
      <c r="KB282" s="109"/>
      <c r="KC282" s="109"/>
      <c r="KD282" s="109"/>
      <c r="KE282" s="109"/>
      <c r="KF282" s="109"/>
      <c r="KG282" s="109"/>
      <c r="KH282" s="109"/>
      <c r="KI282" s="109"/>
      <c r="KJ282" s="109"/>
      <c r="KK282" s="109"/>
      <c r="KL282" s="109"/>
      <c r="KM282" s="109"/>
      <c r="KN282" s="109"/>
      <c r="KO282" s="109"/>
      <c r="KP282" s="109"/>
      <c r="KQ282" s="109"/>
      <c r="KR282" s="109"/>
      <c r="KS282" s="109"/>
      <c r="KT282" s="109"/>
      <c r="KU282" s="109"/>
      <c r="KV282" s="109"/>
      <c r="KW282" s="109"/>
      <c r="KX282" s="109"/>
      <c r="KY282" s="109"/>
      <c r="KZ282" s="109"/>
      <c r="LA282" s="109"/>
      <c r="LB282" s="109"/>
      <c r="LC282" s="109"/>
      <c r="LD282" s="109"/>
      <c r="LE282" s="109"/>
      <c r="LF282" s="109"/>
      <c r="LG282" s="109"/>
      <c r="LH282" s="109"/>
      <c r="LI282" s="109"/>
      <c r="LJ282" s="109"/>
      <c r="LK282" s="109"/>
      <c r="LL282" s="109"/>
      <c r="LM282" s="109"/>
      <c r="LN282" s="109"/>
      <c r="LO282" s="109"/>
      <c r="LP282" s="109"/>
      <c r="LQ282" s="109"/>
      <c r="LR282" s="109"/>
      <c r="LS282" s="109"/>
      <c r="LT282" s="109"/>
      <c r="LU282" s="109"/>
      <c r="LV282" s="109"/>
      <c r="LW282" s="109"/>
      <c r="LX282" s="109"/>
      <c r="LY282" s="109"/>
      <c r="LZ282" s="109"/>
      <c r="MA282" s="109"/>
      <c r="MB282" s="109"/>
      <c r="MC282" s="109"/>
      <c r="MD282" s="109"/>
      <c r="ME282" s="109"/>
      <c r="MF282" s="109"/>
      <c r="MG282" s="109"/>
      <c r="MH282" s="109"/>
      <c r="MI282" s="109"/>
      <c r="MJ282" s="109"/>
      <c r="MK282" s="109"/>
      <c r="ML282" s="109"/>
      <c r="MM282" s="109"/>
      <c r="MN282" s="109"/>
      <c r="MO282" s="109"/>
      <c r="MP282" s="109"/>
      <c r="MQ282" s="109"/>
      <c r="MR282" s="109"/>
      <c r="MS282" s="109"/>
      <c r="MT282" s="109"/>
      <c r="MU282" s="109"/>
      <c r="MV282" s="109"/>
      <c r="MW282" s="109"/>
      <c r="MX282" s="109"/>
      <c r="MY282" s="109"/>
      <c r="MZ282" s="109"/>
      <c r="NA282" s="109"/>
      <c r="NB282" s="109"/>
      <c r="NC282" s="109"/>
      <c r="ND282" s="109"/>
      <c r="NE282" s="109"/>
      <c r="NF282" s="109"/>
      <c r="NG282" s="109"/>
      <c r="NH282" s="109"/>
      <c r="NI282" s="109"/>
      <c r="NJ282" s="109"/>
      <c r="NK282" s="109"/>
      <c r="NL282" s="109"/>
      <c r="NM282" s="109"/>
      <c r="NN282" s="109"/>
      <c r="NO282" s="109"/>
      <c r="NP282" s="109"/>
      <c r="NQ282" s="109"/>
      <c r="NR282" s="109"/>
      <c r="NS282" s="109"/>
      <c r="NT282" s="109"/>
      <c r="NU282" s="109"/>
      <c r="NV282" s="109"/>
      <c r="NW282" s="109"/>
      <c r="NX282" s="109"/>
      <c r="NY282" s="109"/>
      <c r="NZ282" s="109"/>
      <c r="OA282" s="109"/>
      <c r="OB282" s="109"/>
      <c r="OC282" s="109"/>
      <c r="OD282" s="109"/>
      <c r="OE282" s="109"/>
      <c r="OF282" s="109"/>
      <c r="OG282" s="109"/>
      <c r="OH282" s="109"/>
      <c r="OI282" s="109"/>
      <c r="OJ282" s="109"/>
      <c r="OK282" s="109"/>
      <c r="OL282" s="109"/>
      <c r="OM282" s="109"/>
      <c r="ON282" s="109"/>
      <c r="OO282" s="109"/>
      <c r="OP282" s="109"/>
      <c r="OQ282" s="109"/>
      <c r="OR282" s="109"/>
      <c r="OS282" s="109"/>
      <c r="OT282" s="109"/>
      <c r="OU282" s="109"/>
      <c r="OV282" s="109"/>
      <c r="OW282" s="109"/>
      <c r="OX282" s="109"/>
      <c r="OY282" s="109"/>
      <c r="OZ282" s="109"/>
      <c r="PA282" s="109"/>
      <c r="PB282" s="109"/>
      <c r="PC282" s="109"/>
      <c r="PD282" s="109"/>
      <c r="PE282" s="109"/>
      <c r="PF282" s="109"/>
      <c r="PG282" s="109"/>
      <c r="PH282" s="109"/>
      <c r="PI282" s="109"/>
      <c r="PJ282" s="109"/>
      <c r="PK282" s="109"/>
      <c r="PL282" s="109"/>
      <c r="PM282" s="109"/>
      <c r="PN282" s="109"/>
      <c r="PO282" s="109"/>
      <c r="PP282" s="109"/>
      <c r="PQ282" s="109"/>
      <c r="PR282" s="109"/>
      <c r="PS282" s="109"/>
      <c r="PT282" s="109"/>
      <c r="PU282" s="109"/>
      <c r="PV282" s="109"/>
      <c r="PW282" s="109"/>
      <c r="PX282" s="109"/>
      <c r="PY282" s="109"/>
      <c r="PZ282" s="109"/>
      <c r="QA282" s="109"/>
      <c r="QB282" s="109"/>
      <c r="QC282" s="109"/>
      <c r="QD282" s="109"/>
      <c r="QE282" s="109"/>
      <c r="QF282" s="109"/>
      <c r="QG282" s="109"/>
      <c r="QH282" s="109"/>
      <c r="QI282" s="109"/>
      <c r="QJ282" s="109"/>
      <c r="QK282" s="23">
        <f t="shared" si="4"/>
        <v>36</v>
      </c>
      <c r="QL282" s="125"/>
      <c r="QM282" s="125"/>
      <c r="QN282" s="125"/>
      <c r="QO282" s="125"/>
      <c r="QP282" s="125"/>
      <c r="QQ282" s="125">
        <v>1418.26</v>
      </c>
      <c r="QR282" s="125"/>
      <c r="QS282" s="130"/>
    </row>
    <row r="283" spans="1:461" s="5" customFormat="1" ht="12.75" customHeight="1" x14ac:dyDescent="0.2">
      <c r="A283" s="52">
        <v>44699</v>
      </c>
      <c r="B283" s="98" t="s">
        <v>476</v>
      </c>
      <c r="C283" s="107"/>
      <c r="D283" s="107"/>
      <c r="E283" s="108"/>
      <c r="F283" s="108"/>
      <c r="G283" s="108"/>
      <c r="H283" s="108"/>
      <c r="I283" s="108"/>
      <c r="J283" s="108"/>
      <c r="K283" s="108"/>
      <c r="L283" s="108"/>
      <c r="M283" s="108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 s="109"/>
      <c r="BD283" s="109"/>
      <c r="BE283" s="109"/>
      <c r="BF283" s="109"/>
      <c r="BG283" s="109"/>
      <c r="BH283" s="109"/>
      <c r="BI283" s="109"/>
      <c r="BJ283" s="109"/>
      <c r="BK283" s="109"/>
      <c r="BL283" s="109"/>
      <c r="BM283" s="109"/>
      <c r="BN283" s="109"/>
      <c r="BO283" s="109"/>
      <c r="BP283" s="109"/>
      <c r="BQ283" s="109"/>
      <c r="BR283" s="109"/>
      <c r="BS283" s="109"/>
      <c r="BT283" s="109"/>
      <c r="BU283" s="109"/>
      <c r="BV283" s="109"/>
      <c r="BW283" s="109"/>
      <c r="BX283" s="109"/>
      <c r="BY283" s="109"/>
      <c r="BZ283" s="109"/>
      <c r="CA283" s="109"/>
      <c r="CB283" s="109"/>
      <c r="CC283" s="109"/>
      <c r="CD283" s="109"/>
      <c r="CE283" s="109"/>
      <c r="CF283" s="109"/>
      <c r="CG283" s="109"/>
      <c r="CH283" s="109"/>
      <c r="CI283" s="109"/>
      <c r="CJ283" s="109"/>
      <c r="CK283" s="109"/>
      <c r="CL283" s="109"/>
      <c r="CM283" s="109"/>
      <c r="CN283" s="109"/>
      <c r="CO283" s="109"/>
      <c r="CP283" s="109"/>
      <c r="CQ283" s="109"/>
      <c r="CR283" s="109"/>
      <c r="CS283" s="109"/>
      <c r="CT283" s="109"/>
      <c r="CU283" s="109"/>
      <c r="CV283" s="109"/>
      <c r="CW283" s="109"/>
      <c r="CX283" s="109"/>
      <c r="CY283" s="109"/>
      <c r="CZ283" s="109"/>
      <c r="DA283" s="109"/>
      <c r="DB283" s="109"/>
      <c r="DC283" s="109"/>
      <c r="DD283" s="109"/>
      <c r="DE283" s="109"/>
      <c r="DF283" s="109"/>
      <c r="DG283" s="109"/>
      <c r="DH283" s="109"/>
      <c r="DI283" s="109"/>
      <c r="DJ283" s="109"/>
      <c r="DK283" s="109"/>
      <c r="DL283" s="109"/>
      <c r="DM283" s="109"/>
      <c r="DN283" s="109"/>
      <c r="DO283" s="109"/>
      <c r="DP283" s="109"/>
      <c r="DQ283" s="109"/>
      <c r="DR283" s="109"/>
      <c r="DS283" s="109"/>
      <c r="DT283" s="109"/>
      <c r="DU283" s="109"/>
      <c r="DV283" s="109"/>
      <c r="DW283" s="109"/>
      <c r="DX283" s="109"/>
      <c r="DY283" s="109"/>
      <c r="DZ283" s="109"/>
      <c r="EA283" s="109"/>
      <c r="EB283" s="109"/>
      <c r="EC283" s="109"/>
      <c r="ED283" s="109"/>
      <c r="EE283" s="109"/>
      <c r="EF283" s="109"/>
      <c r="EG283" s="109"/>
      <c r="EH283" s="109"/>
      <c r="EI283" s="109"/>
      <c r="EJ283" s="109"/>
      <c r="EK283" s="109"/>
      <c r="EL283" s="109"/>
      <c r="EM283" s="109"/>
      <c r="EN283" s="109"/>
      <c r="EO283" s="109"/>
      <c r="EP283" s="109"/>
      <c r="EQ283" s="109"/>
      <c r="ER283" s="109"/>
      <c r="ES283" s="109"/>
      <c r="ET283" s="109"/>
      <c r="EU283" s="109"/>
      <c r="EV283" s="109"/>
      <c r="EW283" s="109">
        <v>10</v>
      </c>
      <c r="EX283" s="109"/>
      <c r="EY283" s="109"/>
      <c r="EZ283" s="109"/>
      <c r="FA283" s="109"/>
      <c r="FB283" s="109"/>
      <c r="FC283" s="109"/>
      <c r="FD283" s="109"/>
      <c r="FE283" s="109"/>
      <c r="FF283" s="109"/>
      <c r="FG283" s="109"/>
      <c r="FH283" s="109"/>
      <c r="FI283" s="109"/>
      <c r="FJ283" s="109"/>
      <c r="FK283" s="109"/>
      <c r="FL283" s="109"/>
      <c r="FM283" s="109"/>
      <c r="FN283" s="109"/>
      <c r="FO283" s="109"/>
      <c r="FP283" s="109"/>
      <c r="FQ283" s="109"/>
      <c r="FR283" s="109"/>
      <c r="FS283" s="109"/>
      <c r="FT283" s="109"/>
      <c r="FU283" s="109"/>
      <c r="FV283" s="109"/>
      <c r="FW283" s="109"/>
      <c r="FX283" s="109"/>
      <c r="FY283" s="109"/>
      <c r="FZ283" s="109"/>
      <c r="GA283" s="109"/>
      <c r="GB283" s="109"/>
      <c r="GC283" s="109"/>
      <c r="GD283" s="109"/>
      <c r="GE283" s="109"/>
      <c r="GF283" s="109"/>
      <c r="GG283" s="109"/>
      <c r="GH283" s="109"/>
      <c r="GI283" s="109"/>
      <c r="GJ283" s="109"/>
      <c r="GK283" s="109"/>
      <c r="GL283" s="109"/>
      <c r="GM283" s="109"/>
      <c r="GN283" s="109"/>
      <c r="GO283" s="109"/>
      <c r="GP283" s="109"/>
      <c r="GQ283" s="109"/>
      <c r="GR283" s="109"/>
      <c r="GS283" s="109"/>
      <c r="GT283" s="109"/>
      <c r="GU283" s="109"/>
      <c r="GV283" s="109"/>
      <c r="GW283" s="109"/>
      <c r="GX283" s="109"/>
      <c r="GY283" s="109"/>
      <c r="GZ283" s="109"/>
      <c r="HA283" s="109"/>
      <c r="HB283" s="109"/>
      <c r="HC283" s="109"/>
      <c r="HD283" s="109"/>
      <c r="HE283" s="109"/>
      <c r="HF283" s="109"/>
      <c r="HG283" s="109"/>
      <c r="HH283" s="109"/>
      <c r="HI283" s="109"/>
      <c r="HJ283" s="109"/>
      <c r="HK283" s="109"/>
      <c r="HL283" s="109"/>
      <c r="HM283" s="109"/>
      <c r="HN283" s="109"/>
      <c r="HO283" s="109"/>
      <c r="HP283" s="109"/>
      <c r="HQ283" s="109"/>
      <c r="HR283" s="109"/>
      <c r="HS283" s="109"/>
      <c r="HT283" s="109"/>
      <c r="HU283" s="109"/>
      <c r="HV283" s="109"/>
      <c r="HW283" s="109"/>
      <c r="HX283" s="109"/>
      <c r="HY283" s="109"/>
      <c r="HZ283" s="109"/>
      <c r="IA283" s="109"/>
      <c r="IB283" s="109"/>
      <c r="IC283" s="109"/>
      <c r="ID283" s="109"/>
      <c r="IE283" s="109"/>
      <c r="IF283" s="109"/>
      <c r="IG283" s="109"/>
      <c r="IH283" s="109"/>
      <c r="II283" s="109"/>
      <c r="IJ283" s="109"/>
      <c r="IK283" s="109"/>
      <c r="IL283" s="109"/>
      <c r="IM283" s="109"/>
      <c r="IN283" s="109"/>
      <c r="IO283" s="109"/>
      <c r="IP283" s="109"/>
      <c r="IQ283" s="109"/>
      <c r="IR283" s="109"/>
      <c r="IS283" s="109"/>
      <c r="IT283" s="109"/>
      <c r="IU283" s="109"/>
      <c r="IV283" s="109"/>
      <c r="IW283" s="109"/>
      <c r="IX283" s="109"/>
      <c r="IY283" s="109"/>
      <c r="IZ283" s="109"/>
      <c r="JA283" s="109"/>
      <c r="JB283" s="109"/>
      <c r="JC283" s="109"/>
      <c r="JD283" s="109"/>
      <c r="JE283" s="109"/>
      <c r="JF283" s="109"/>
      <c r="JG283" s="109"/>
      <c r="JH283" s="109"/>
      <c r="JI283" s="109"/>
      <c r="JJ283" s="109"/>
      <c r="JK283" s="109"/>
      <c r="JL283" s="109"/>
      <c r="JM283" s="109"/>
      <c r="JN283" s="109"/>
      <c r="JO283" s="109"/>
      <c r="JP283" s="109"/>
      <c r="JQ283" s="109"/>
      <c r="JR283" s="109"/>
      <c r="JS283" s="109"/>
      <c r="JT283" s="109"/>
      <c r="JU283" s="109"/>
      <c r="JV283" s="109"/>
      <c r="JW283" s="109"/>
      <c r="JX283" s="109"/>
      <c r="JY283" s="109"/>
      <c r="JZ283" s="109"/>
      <c r="KA283" s="109"/>
      <c r="KB283" s="109"/>
      <c r="KC283" s="109"/>
      <c r="KD283" s="109"/>
      <c r="KE283" s="109"/>
      <c r="KF283" s="109"/>
      <c r="KG283" s="109"/>
      <c r="KH283" s="109"/>
      <c r="KI283" s="109"/>
      <c r="KJ283" s="109"/>
      <c r="KK283" s="109"/>
      <c r="KL283" s="109"/>
      <c r="KM283" s="109"/>
      <c r="KN283" s="109"/>
      <c r="KO283" s="109"/>
      <c r="KP283" s="109"/>
      <c r="KQ283" s="109"/>
      <c r="KR283" s="109"/>
      <c r="KS283" s="109"/>
      <c r="KT283" s="109"/>
      <c r="KU283" s="109"/>
      <c r="KV283" s="109"/>
      <c r="KW283" s="109"/>
      <c r="KX283" s="109"/>
      <c r="KY283" s="109"/>
      <c r="KZ283" s="109"/>
      <c r="LA283" s="109"/>
      <c r="LB283" s="109"/>
      <c r="LC283" s="109"/>
      <c r="LD283" s="109"/>
      <c r="LE283" s="109"/>
      <c r="LF283" s="109"/>
      <c r="LG283" s="109"/>
      <c r="LH283" s="109"/>
      <c r="LI283" s="109"/>
      <c r="LJ283" s="109"/>
      <c r="LK283" s="109"/>
      <c r="LL283" s="109"/>
      <c r="LM283" s="109"/>
      <c r="LN283" s="109"/>
      <c r="LO283" s="109"/>
      <c r="LP283" s="109"/>
      <c r="LQ283" s="109"/>
      <c r="LR283" s="109"/>
      <c r="LS283" s="109"/>
      <c r="LT283" s="109"/>
      <c r="LU283" s="109"/>
      <c r="LV283" s="109"/>
      <c r="LW283" s="109"/>
      <c r="LX283" s="109"/>
      <c r="LY283" s="109"/>
      <c r="LZ283" s="109"/>
      <c r="MA283" s="109"/>
      <c r="MB283" s="109"/>
      <c r="MC283" s="109"/>
      <c r="MD283" s="109"/>
      <c r="ME283" s="109"/>
      <c r="MF283" s="109"/>
      <c r="MG283" s="109"/>
      <c r="MH283" s="109"/>
      <c r="MI283" s="109"/>
      <c r="MJ283" s="109"/>
      <c r="MK283" s="109"/>
      <c r="ML283" s="109"/>
      <c r="MM283" s="109"/>
      <c r="MN283" s="109"/>
      <c r="MO283" s="109"/>
      <c r="MP283" s="109"/>
      <c r="MQ283" s="109"/>
      <c r="MR283" s="109"/>
      <c r="MS283" s="109"/>
      <c r="MT283" s="109"/>
      <c r="MU283" s="109"/>
      <c r="MV283" s="109"/>
      <c r="MW283" s="109"/>
      <c r="MX283" s="109"/>
      <c r="MY283" s="109"/>
      <c r="MZ283" s="109"/>
      <c r="NA283" s="109"/>
      <c r="NB283" s="109"/>
      <c r="NC283" s="109"/>
      <c r="ND283" s="109"/>
      <c r="NE283" s="109"/>
      <c r="NF283" s="109"/>
      <c r="NG283" s="109"/>
      <c r="NH283" s="109"/>
      <c r="NI283" s="109"/>
      <c r="NJ283" s="109"/>
      <c r="NK283" s="109"/>
      <c r="NL283" s="109"/>
      <c r="NM283" s="109"/>
      <c r="NN283" s="109"/>
      <c r="NO283" s="109"/>
      <c r="NP283" s="109"/>
      <c r="NQ283" s="109"/>
      <c r="NR283" s="109"/>
      <c r="NS283" s="109"/>
      <c r="NT283" s="109"/>
      <c r="NU283" s="109"/>
      <c r="NV283" s="109"/>
      <c r="NW283" s="109"/>
      <c r="NX283" s="109"/>
      <c r="NY283" s="109"/>
      <c r="NZ283" s="109"/>
      <c r="OA283" s="109"/>
      <c r="OB283" s="109"/>
      <c r="OC283" s="109"/>
      <c r="OD283" s="109"/>
      <c r="OE283" s="109"/>
      <c r="OF283" s="109"/>
      <c r="OG283" s="109"/>
      <c r="OH283" s="109"/>
      <c r="OI283" s="109"/>
      <c r="OJ283" s="109"/>
      <c r="OK283" s="109"/>
      <c r="OL283" s="109"/>
      <c r="OM283" s="109"/>
      <c r="ON283" s="109"/>
      <c r="OO283" s="109"/>
      <c r="OP283" s="109"/>
      <c r="OQ283" s="109"/>
      <c r="OR283" s="109"/>
      <c r="OS283" s="109"/>
      <c r="OT283" s="109"/>
      <c r="OU283" s="109"/>
      <c r="OV283" s="109"/>
      <c r="OW283" s="109"/>
      <c r="OX283" s="109"/>
      <c r="OY283" s="109"/>
      <c r="OZ283" s="109"/>
      <c r="PA283" s="109"/>
      <c r="PB283" s="109">
        <v>12</v>
      </c>
      <c r="PC283" s="109"/>
      <c r="PD283" s="109"/>
      <c r="PE283" s="109"/>
      <c r="PF283" s="109"/>
      <c r="PG283" s="109"/>
      <c r="PH283" s="109"/>
      <c r="PI283" s="109"/>
      <c r="PJ283" s="109"/>
      <c r="PK283" s="109"/>
      <c r="PL283" s="109"/>
      <c r="PM283" s="109"/>
      <c r="PN283" s="109"/>
      <c r="PO283" s="109"/>
      <c r="PP283" s="109"/>
      <c r="PQ283" s="109"/>
      <c r="PR283" s="109"/>
      <c r="PS283" s="109"/>
      <c r="PT283" s="109"/>
      <c r="PU283" s="109"/>
      <c r="PV283" s="109"/>
      <c r="PW283" s="109"/>
      <c r="PX283" s="109"/>
      <c r="PY283" s="109"/>
      <c r="PZ283" s="109"/>
      <c r="QA283" s="109"/>
      <c r="QB283" s="109"/>
      <c r="QC283" s="109"/>
      <c r="QD283" s="109"/>
      <c r="QE283" s="109"/>
      <c r="QF283" s="109"/>
      <c r="QG283" s="109"/>
      <c r="QH283" s="109"/>
      <c r="QI283" s="109">
        <v>25</v>
      </c>
      <c r="QJ283" s="109"/>
      <c r="QK283" s="23">
        <f t="shared" si="4"/>
        <v>47</v>
      </c>
      <c r="QL283" s="125"/>
      <c r="QM283" s="148"/>
      <c r="QN283" s="125"/>
      <c r="QO283" s="125"/>
      <c r="QP283" s="125">
        <v>1968.79</v>
      </c>
      <c r="QQ283" s="125"/>
      <c r="QR283" s="125"/>
      <c r="QS283" s="130"/>
    </row>
    <row r="284" spans="1:461" s="5" customFormat="1" ht="12.75" customHeight="1" x14ac:dyDescent="0.2">
      <c r="A284" s="52">
        <v>44699</v>
      </c>
      <c r="B284" s="98" t="s">
        <v>415</v>
      </c>
      <c r="C284" s="107"/>
      <c r="D284" s="107"/>
      <c r="E284" s="108"/>
      <c r="F284" s="108"/>
      <c r="G284" s="108"/>
      <c r="H284" s="108"/>
      <c r="I284" s="108"/>
      <c r="J284" s="108"/>
      <c r="K284" s="108"/>
      <c r="L284" s="108"/>
      <c r="M284" s="108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 s="109"/>
      <c r="BD284" s="109"/>
      <c r="BE284" s="109"/>
      <c r="BF284" s="109"/>
      <c r="BG284" s="109"/>
      <c r="BH284" s="109"/>
      <c r="BI284" s="109"/>
      <c r="BJ284" s="109"/>
      <c r="BK284" s="109"/>
      <c r="BL284" s="109"/>
      <c r="BM284" s="109"/>
      <c r="BN284" s="109"/>
      <c r="BO284" s="109"/>
      <c r="BP284" s="109"/>
      <c r="BQ284" s="109"/>
      <c r="BR284" s="109"/>
      <c r="BS284" s="109"/>
      <c r="BT284" s="109"/>
      <c r="BU284" s="109"/>
      <c r="BV284" s="109"/>
      <c r="BW284" s="109"/>
      <c r="BX284" s="109"/>
      <c r="BY284" s="109"/>
      <c r="BZ284" s="109"/>
      <c r="CA284" s="109"/>
      <c r="CB284" s="109"/>
      <c r="CC284" s="109"/>
      <c r="CD284" s="109"/>
      <c r="CE284" s="109"/>
      <c r="CF284" s="109"/>
      <c r="CG284" s="109"/>
      <c r="CH284" s="109"/>
      <c r="CI284" s="109"/>
      <c r="CJ284" s="109"/>
      <c r="CK284" s="109"/>
      <c r="CL284" s="109"/>
      <c r="CM284" s="109"/>
      <c r="CN284" s="109"/>
      <c r="CO284" s="109"/>
      <c r="CP284" s="109"/>
      <c r="CQ284" s="109"/>
      <c r="CR284" s="109"/>
      <c r="CS284" s="109"/>
      <c r="CT284" s="109"/>
      <c r="CU284" s="109"/>
      <c r="CV284" s="109"/>
      <c r="CW284" s="109"/>
      <c r="CX284" s="109"/>
      <c r="CY284" s="109"/>
      <c r="CZ284" s="109"/>
      <c r="DA284" s="109"/>
      <c r="DB284" s="109"/>
      <c r="DC284" s="109"/>
      <c r="DD284" s="109"/>
      <c r="DE284" s="109"/>
      <c r="DF284" s="109"/>
      <c r="DG284" s="109"/>
      <c r="DH284" s="109"/>
      <c r="DI284" s="109"/>
      <c r="DJ284" s="109"/>
      <c r="DK284" s="109"/>
      <c r="DL284" s="109"/>
      <c r="DM284" s="109"/>
      <c r="DN284" s="109"/>
      <c r="DO284" s="109"/>
      <c r="DP284" s="109"/>
      <c r="DQ284" s="109"/>
      <c r="DR284" s="109"/>
      <c r="DS284" s="109"/>
      <c r="DT284" s="109"/>
      <c r="DU284" s="109"/>
      <c r="DV284" s="109"/>
      <c r="DW284" s="109"/>
      <c r="DX284" s="109"/>
      <c r="DY284" s="109"/>
      <c r="DZ284" s="109"/>
      <c r="EA284" s="109"/>
      <c r="EB284" s="109"/>
      <c r="EC284" s="109"/>
      <c r="ED284" s="109"/>
      <c r="EE284" s="109"/>
      <c r="EF284" s="109"/>
      <c r="EG284" s="109"/>
      <c r="EH284" s="109"/>
      <c r="EI284" s="109"/>
      <c r="EJ284" s="109"/>
      <c r="EK284" s="109"/>
      <c r="EL284" s="109"/>
      <c r="EM284" s="109"/>
      <c r="EN284" s="109"/>
      <c r="EO284" s="109"/>
      <c r="EP284" s="109"/>
      <c r="EQ284" s="109"/>
      <c r="ER284" s="109"/>
      <c r="ES284" s="109"/>
      <c r="ET284" s="109"/>
      <c r="EU284" s="109"/>
      <c r="EV284" s="109"/>
      <c r="EW284" s="109"/>
      <c r="EX284" s="109"/>
      <c r="EY284" s="109"/>
      <c r="EZ284" s="109"/>
      <c r="FA284" s="109"/>
      <c r="FB284" s="109"/>
      <c r="FC284" s="109"/>
      <c r="FD284" s="109"/>
      <c r="FE284" s="109"/>
      <c r="FF284" s="109"/>
      <c r="FG284" s="109"/>
      <c r="FH284" s="109"/>
      <c r="FI284" s="109"/>
      <c r="FJ284" s="109"/>
      <c r="FK284" s="109"/>
      <c r="FL284" s="109"/>
      <c r="FM284" s="109"/>
      <c r="FN284" s="109"/>
      <c r="FO284" s="109"/>
      <c r="FP284" s="109"/>
      <c r="FQ284" s="109"/>
      <c r="FR284" s="109"/>
      <c r="FS284" s="109"/>
      <c r="FT284" s="109"/>
      <c r="FU284" s="109"/>
      <c r="FV284" s="109"/>
      <c r="FW284" s="109"/>
      <c r="FX284" s="109"/>
      <c r="FY284" s="109"/>
      <c r="FZ284" s="109"/>
      <c r="GA284" s="109"/>
      <c r="GB284" s="109"/>
      <c r="GC284" s="109"/>
      <c r="GD284" s="109"/>
      <c r="GE284" s="109"/>
      <c r="GF284" s="109"/>
      <c r="GG284" s="109"/>
      <c r="GH284" s="109"/>
      <c r="GI284" s="109"/>
      <c r="GJ284" s="109"/>
      <c r="GK284" s="109"/>
      <c r="GL284" s="109"/>
      <c r="GM284" s="109"/>
      <c r="GN284" s="109">
        <v>1</v>
      </c>
      <c r="GO284" s="109"/>
      <c r="GP284" s="109"/>
      <c r="GQ284" s="109"/>
      <c r="GR284" s="109"/>
      <c r="GS284" s="109"/>
      <c r="GT284" s="109"/>
      <c r="GU284" s="109"/>
      <c r="GV284" s="109"/>
      <c r="GW284" s="109"/>
      <c r="GX284" s="109"/>
      <c r="GY284" s="109"/>
      <c r="GZ284" s="109"/>
      <c r="HA284" s="109"/>
      <c r="HB284" s="109"/>
      <c r="HC284" s="109"/>
      <c r="HD284" s="109"/>
      <c r="HE284" s="109"/>
      <c r="HF284" s="109"/>
      <c r="HG284" s="109"/>
      <c r="HH284" s="109"/>
      <c r="HI284" s="109"/>
      <c r="HJ284" s="109"/>
      <c r="HK284" s="109"/>
      <c r="HL284" s="109"/>
      <c r="HM284" s="109"/>
      <c r="HN284" s="109"/>
      <c r="HO284" s="109"/>
      <c r="HP284" s="109"/>
      <c r="HQ284" s="109"/>
      <c r="HR284" s="109"/>
      <c r="HS284" s="109"/>
      <c r="HT284" s="109"/>
      <c r="HU284" s="109"/>
      <c r="HV284" s="109"/>
      <c r="HW284" s="109"/>
      <c r="HX284" s="109"/>
      <c r="HY284" s="109"/>
      <c r="HZ284" s="109"/>
      <c r="IA284" s="109"/>
      <c r="IB284" s="109"/>
      <c r="IC284" s="109"/>
      <c r="ID284" s="109"/>
      <c r="IE284" s="109"/>
      <c r="IF284" s="109"/>
      <c r="IG284" s="109"/>
      <c r="IH284" s="109"/>
      <c r="II284" s="109"/>
      <c r="IJ284" s="109"/>
      <c r="IK284" s="109"/>
      <c r="IL284" s="109"/>
      <c r="IM284" s="109"/>
      <c r="IN284" s="109"/>
      <c r="IO284" s="109"/>
      <c r="IP284" s="109"/>
      <c r="IQ284" s="109"/>
      <c r="IR284" s="109"/>
      <c r="IS284" s="109"/>
      <c r="IT284" s="109"/>
      <c r="IU284" s="109"/>
      <c r="IV284" s="109"/>
      <c r="IW284" s="109"/>
      <c r="IX284" s="109"/>
      <c r="IY284" s="109"/>
      <c r="IZ284" s="109"/>
      <c r="JA284" s="109"/>
      <c r="JB284" s="109"/>
      <c r="JC284" s="109"/>
      <c r="JD284" s="109"/>
      <c r="JE284" s="109"/>
      <c r="JF284" s="109"/>
      <c r="JG284" s="109"/>
      <c r="JH284" s="109"/>
      <c r="JI284" s="109"/>
      <c r="JJ284" s="109"/>
      <c r="JK284" s="109"/>
      <c r="JL284" s="109"/>
      <c r="JM284" s="109"/>
      <c r="JN284" s="109"/>
      <c r="JO284" s="109"/>
      <c r="JP284" s="109"/>
      <c r="JQ284" s="109"/>
      <c r="JR284" s="109"/>
      <c r="JS284" s="109"/>
      <c r="JT284" s="109"/>
      <c r="JU284" s="109"/>
      <c r="JV284" s="109"/>
      <c r="JW284" s="109"/>
      <c r="JX284" s="109"/>
      <c r="JY284" s="109"/>
      <c r="JZ284" s="109"/>
      <c r="KA284" s="109"/>
      <c r="KB284" s="109"/>
      <c r="KC284" s="109"/>
      <c r="KD284" s="109"/>
      <c r="KE284" s="109"/>
      <c r="KF284" s="109"/>
      <c r="KG284" s="109"/>
      <c r="KH284" s="109"/>
      <c r="KI284" s="109"/>
      <c r="KJ284" s="109"/>
      <c r="KK284" s="109"/>
      <c r="KL284" s="109"/>
      <c r="KM284" s="109"/>
      <c r="KN284" s="109"/>
      <c r="KO284" s="109"/>
      <c r="KP284" s="109"/>
      <c r="KQ284" s="109"/>
      <c r="KR284" s="109"/>
      <c r="KS284" s="109"/>
      <c r="KT284" s="109"/>
      <c r="KU284" s="109"/>
      <c r="KV284" s="109"/>
      <c r="KW284" s="109"/>
      <c r="KX284" s="109"/>
      <c r="KY284" s="109"/>
      <c r="KZ284" s="109"/>
      <c r="LA284" s="109"/>
      <c r="LB284" s="109"/>
      <c r="LC284" s="109"/>
      <c r="LD284" s="109"/>
      <c r="LE284" s="109"/>
      <c r="LF284" s="109"/>
      <c r="LG284" s="109"/>
      <c r="LH284" s="109"/>
      <c r="LI284" s="109"/>
      <c r="LJ284" s="109"/>
      <c r="LK284" s="109"/>
      <c r="LL284" s="109"/>
      <c r="LM284" s="109"/>
      <c r="LN284" s="109"/>
      <c r="LO284" s="109"/>
      <c r="LP284" s="109"/>
      <c r="LQ284" s="109"/>
      <c r="LR284" s="109"/>
      <c r="LS284" s="109"/>
      <c r="LT284" s="109"/>
      <c r="LU284" s="109"/>
      <c r="LV284" s="109"/>
      <c r="LW284" s="109"/>
      <c r="LX284" s="109"/>
      <c r="LY284" s="109"/>
      <c r="LZ284" s="109"/>
      <c r="MA284" s="109"/>
      <c r="MB284" s="109"/>
      <c r="MC284" s="109"/>
      <c r="MD284" s="109"/>
      <c r="ME284" s="109"/>
      <c r="MF284" s="109"/>
      <c r="MG284" s="109"/>
      <c r="MH284" s="109"/>
      <c r="MI284" s="109"/>
      <c r="MJ284" s="109"/>
      <c r="MK284" s="109"/>
      <c r="ML284" s="109"/>
      <c r="MM284" s="109"/>
      <c r="MN284" s="109"/>
      <c r="MO284" s="109"/>
      <c r="MP284" s="109"/>
      <c r="MQ284" s="109"/>
      <c r="MR284" s="109"/>
      <c r="MS284" s="109"/>
      <c r="MT284" s="109"/>
      <c r="MU284" s="109"/>
      <c r="MV284" s="109"/>
      <c r="MW284" s="109"/>
      <c r="MX284" s="109"/>
      <c r="MY284" s="109"/>
      <c r="MZ284" s="109"/>
      <c r="NA284" s="109"/>
      <c r="NB284" s="109"/>
      <c r="NC284" s="109"/>
      <c r="ND284" s="109"/>
      <c r="NE284" s="109"/>
      <c r="NF284" s="109"/>
      <c r="NG284" s="109"/>
      <c r="NH284" s="109"/>
      <c r="NI284" s="109"/>
      <c r="NJ284" s="109"/>
      <c r="NK284" s="109"/>
      <c r="NL284" s="109"/>
      <c r="NM284" s="109"/>
      <c r="NN284" s="109"/>
      <c r="NO284" s="109"/>
      <c r="NP284" s="109"/>
      <c r="NQ284" s="109"/>
      <c r="NR284" s="109"/>
      <c r="NS284" s="109"/>
      <c r="NT284" s="109"/>
      <c r="NU284" s="109"/>
      <c r="NV284" s="109"/>
      <c r="NW284" s="109"/>
      <c r="NX284" s="109"/>
      <c r="NY284" s="109"/>
      <c r="NZ284" s="109"/>
      <c r="OA284" s="109"/>
      <c r="OB284" s="109"/>
      <c r="OC284" s="109"/>
      <c r="OD284" s="109"/>
      <c r="OE284" s="109"/>
      <c r="OF284" s="109"/>
      <c r="OG284" s="109"/>
      <c r="OH284" s="109"/>
      <c r="OI284" s="109"/>
      <c r="OJ284" s="109"/>
      <c r="OK284" s="109"/>
      <c r="OL284" s="109"/>
      <c r="OM284" s="109"/>
      <c r="ON284" s="109"/>
      <c r="OO284" s="109"/>
      <c r="OP284" s="109"/>
      <c r="OQ284" s="109"/>
      <c r="OR284" s="109"/>
      <c r="OS284" s="109"/>
      <c r="OT284" s="109"/>
      <c r="OU284" s="109"/>
      <c r="OV284" s="109"/>
      <c r="OW284" s="109"/>
      <c r="OX284" s="109"/>
      <c r="OY284" s="109"/>
      <c r="OZ284" s="109"/>
      <c r="PA284" s="109"/>
      <c r="PB284" s="109"/>
      <c r="PC284" s="109"/>
      <c r="PD284" s="109"/>
      <c r="PE284" s="109"/>
      <c r="PF284" s="109"/>
      <c r="PG284" s="109"/>
      <c r="PH284" s="109"/>
      <c r="PI284" s="109"/>
      <c r="PJ284" s="109"/>
      <c r="PK284" s="109"/>
      <c r="PL284" s="109"/>
      <c r="PM284" s="109"/>
      <c r="PN284" s="109"/>
      <c r="PO284" s="109"/>
      <c r="PP284" s="109"/>
      <c r="PQ284" s="109"/>
      <c r="PR284" s="109"/>
      <c r="PS284" s="109"/>
      <c r="PT284" s="109"/>
      <c r="PU284" s="109"/>
      <c r="PV284" s="109"/>
      <c r="PW284" s="109"/>
      <c r="PX284" s="109"/>
      <c r="PY284" s="109"/>
      <c r="PZ284" s="109"/>
      <c r="QA284" s="109"/>
      <c r="QB284" s="109"/>
      <c r="QC284" s="109"/>
      <c r="QD284" s="109"/>
      <c r="QE284" s="109"/>
      <c r="QF284" s="109"/>
      <c r="QG284" s="109"/>
      <c r="QH284" s="109"/>
      <c r="QI284" s="109"/>
      <c r="QJ284" s="109"/>
      <c r="QK284" s="23">
        <f t="shared" si="4"/>
        <v>1</v>
      </c>
      <c r="QL284" s="125"/>
      <c r="QM284" s="148"/>
      <c r="QN284" s="125"/>
      <c r="QO284" s="125"/>
      <c r="QP284" s="125">
        <v>39.020000000000003</v>
      </c>
      <c r="QQ284" s="125"/>
      <c r="QR284" s="125"/>
      <c r="QS284" s="130"/>
    </row>
    <row r="285" spans="1:461" s="5" customFormat="1" ht="12.75" customHeight="1" x14ac:dyDescent="0.2">
      <c r="A285" s="52">
        <v>44698</v>
      </c>
      <c r="B285" s="98" t="s">
        <v>547</v>
      </c>
      <c r="C285" s="107"/>
      <c r="D285" s="107"/>
      <c r="E285" s="108"/>
      <c r="F285" s="108"/>
      <c r="G285" s="108"/>
      <c r="H285" s="108"/>
      <c r="I285" s="108"/>
      <c r="J285" s="108"/>
      <c r="K285" s="108"/>
      <c r="L285" s="108"/>
      <c r="M285" s="108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>
        <v>10</v>
      </c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 s="109"/>
      <c r="BD285" s="109"/>
      <c r="BE285" s="109"/>
      <c r="BF285" s="109"/>
      <c r="BG285" s="109"/>
      <c r="BH285" s="109"/>
      <c r="BI285" s="109"/>
      <c r="BJ285" s="109"/>
      <c r="BK285" s="109"/>
      <c r="BL285" s="109"/>
      <c r="BM285" s="109"/>
      <c r="BN285" s="109"/>
      <c r="BO285" s="109"/>
      <c r="BP285" s="109"/>
      <c r="BQ285" s="109"/>
      <c r="BR285" s="109"/>
      <c r="BS285" s="109"/>
      <c r="BT285" s="109"/>
      <c r="BU285" s="109"/>
      <c r="BV285" s="109"/>
      <c r="BW285" s="109"/>
      <c r="BX285" s="109"/>
      <c r="BY285" s="109"/>
      <c r="BZ285" s="109"/>
      <c r="CA285" s="109"/>
      <c r="CB285" s="109"/>
      <c r="CC285" s="109"/>
      <c r="CD285" s="109"/>
      <c r="CE285" s="109"/>
      <c r="CF285" s="109"/>
      <c r="CG285" s="109"/>
      <c r="CH285" s="109"/>
      <c r="CI285" s="109"/>
      <c r="CJ285" s="109"/>
      <c r="CK285" s="109"/>
      <c r="CL285" s="109"/>
      <c r="CM285" s="109"/>
      <c r="CN285" s="109"/>
      <c r="CO285" s="109"/>
      <c r="CP285" s="109"/>
      <c r="CQ285" s="109"/>
      <c r="CR285" s="109"/>
      <c r="CS285" s="109"/>
      <c r="CT285" s="109"/>
      <c r="CU285" s="109"/>
      <c r="CV285" s="109"/>
      <c r="CW285" s="109"/>
      <c r="CX285" s="109"/>
      <c r="CY285" s="109"/>
      <c r="CZ285" s="109"/>
      <c r="DA285" s="109"/>
      <c r="DB285" s="109"/>
      <c r="DC285" s="109"/>
      <c r="DD285" s="109"/>
      <c r="DE285" s="109"/>
      <c r="DF285" s="109"/>
      <c r="DG285" s="109"/>
      <c r="DH285" s="109"/>
      <c r="DI285" s="109"/>
      <c r="DJ285" s="109"/>
      <c r="DK285" s="109"/>
      <c r="DL285" s="109"/>
      <c r="DM285" s="109"/>
      <c r="DN285" s="109"/>
      <c r="DO285" s="109"/>
      <c r="DP285" s="109"/>
      <c r="DQ285" s="109"/>
      <c r="DR285" s="109"/>
      <c r="DS285" s="109"/>
      <c r="DT285" s="109"/>
      <c r="DU285" s="109"/>
      <c r="DV285" s="109"/>
      <c r="DW285" s="109"/>
      <c r="DX285" s="109"/>
      <c r="DY285" s="109"/>
      <c r="DZ285" s="109"/>
      <c r="EA285" s="109"/>
      <c r="EB285" s="109"/>
      <c r="EC285" s="109"/>
      <c r="ED285" s="109"/>
      <c r="EE285" s="109"/>
      <c r="EF285" s="109"/>
      <c r="EG285" s="109"/>
      <c r="EH285" s="109"/>
      <c r="EI285" s="109"/>
      <c r="EJ285" s="109"/>
      <c r="EK285" s="109"/>
      <c r="EL285" s="109"/>
      <c r="EM285" s="109"/>
      <c r="EN285" s="109"/>
      <c r="EO285" s="109"/>
      <c r="EP285" s="109"/>
      <c r="EQ285" s="109"/>
      <c r="ER285" s="109"/>
      <c r="ES285" s="109"/>
      <c r="ET285" s="109"/>
      <c r="EU285" s="109"/>
      <c r="EV285" s="109"/>
      <c r="EW285" s="109"/>
      <c r="EX285" s="109"/>
      <c r="EY285" s="109"/>
      <c r="EZ285" s="109"/>
      <c r="FA285" s="109"/>
      <c r="FB285" s="109"/>
      <c r="FC285" s="109"/>
      <c r="FD285" s="109"/>
      <c r="FE285" s="109"/>
      <c r="FF285" s="109"/>
      <c r="FG285" s="109"/>
      <c r="FH285" s="109"/>
      <c r="FI285" s="109"/>
      <c r="FJ285" s="109"/>
      <c r="FK285" s="109"/>
      <c r="FL285" s="109"/>
      <c r="FM285" s="109"/>
      <c r="FN285" s="109"/>
      <c r="FO285" s="109"/>
      <c r="FP285" s="109"/>
      <c r="FQ285" s="109"/>
      <c r="FR285" s="109"/>
      <c r="FS285" s="109"/>
      <c r="FT285" s="109"/>
      <c r="FU285" s="109"/>
      <c r="FV285" s="109"/>
      <c r="FW285" s="109"/>
      <c r="FX285" s="109"/>
      <c r="FY285" s="109"/>
      <c r="FZ285" s="109"/>
      <c r="GA285" s="109"/>
      <c r="GB285" s="109"/>
      <c r="GC285" s="109"/>
      <c r="GD285" s="109"/>
      <c r="GE285" s="109"/>
      <c r="GF285" s="109"/>
      <c r="GG285" s="109"/>
      <c r="GH285" s="109"/>
      <c r="GI285" s="109"/>
      <c r="GJ285" s="109"/>
      <c r="GK285" s="109"/>
      <c r="GL285" s="109"/>
      <c r="GM285" s="109"/>
      <c r="GN285" s="109"/>
      <c r="GO285" s="109"/>
      <c r="GP285" s="109"/>
      <c r="GQ285" s="109"/>
      <c r="GR285" s="109"/>
      <c r="GS285" s="109"/>
      <c r="GT285" s="109"/>
      <c r="GU285" s="109"/>
      <c r="GV285" s="109"/>
      <c r="GW285" s="109"/>
      <c r="GX285" s="109"/>
      <c r="GY285" s="109"/>
      <c r="GZ285" s="109"/>
      <c r="HA285" s="109"/>
      <c r="HB285" s="109"/>
      <c r="HC285" s="109"/>
      <c r="HD285" s="109"/>
      <c r="HE285" s="109"/>
      <c r="HF285" s="109"/>
      <c r="HG285" s="109"/>
      <c r="HH285" s="109"/>
      <c r="HI285" s="109"/>
      <c r="HJ285" s="109"/>
      <c r="HK285" s="109"/>
      <c r="HL285" s="109"/>
      <c r="HM285" s="109"/>
      <c r="HN285" s="109"/>
      <c r="HO285" s="109"/>
      <c r="HP285" s="109"/>
      <c r="HQ285" s="109"/>
      <c r="HR285" s="109"/>
      <c r="HS285" s="109"/>
      <c r="HT285" s="109"/>
      <c r="HU285" s="109"/>
      <c r="HV285" s="109"/>
      <c r="HW285" s="109"/>
      <c r="HX285" s="109"/>
      <c r="HY285" s="109"/>
      <c r="HZ285" s="109"/>
      <c r="IA285" s="109"/>
      <c r="IB285" s="109"/>
      <c r="IC285" s="109"/>
      <c r="ID285" s="109"/>
      <c r="IE285" s="109"/>
      <c r="IF285" s="109"/>
      <c r="IG285" s="109"/>
      <c r="IH285" s="109"/>
      <c r="II285" s="109"/>
      <c r="IJ285" s="109"/>
      <c r="IK285" s="109"/>
      <c r="IL285" s="109"/>
      <c r="IM285" s="109"/>
      <c r="IN285" s="109"/>
      <c r="IO285" s="109"/>
      <c r="IP285" s="109"/>
      <c r="IQ285" s="109"/>
      <c r="IR285" s="109"/>
      <c r="IS285" s="109"/>
      <c r="IT285" s="109"/>
      <c r="IU285" s="109"/>
      <c r="IV285" s="109"/>
      <c r="IW285" s="109"/>
      <c r="IX285" s="109"/>
      <c r="IY285" s="109"/>
      <c r="IZ285" s="109"/>
      <c r="JA285" s="109"/>
      <c r="JB285" s="109"/>
      <c r="JC285" s="109"/>
      <c r="JD285" s="109"/>
      <c r="JE285" s="109"/>
      <c r="JF285" s="109"/>
      <c r="JG285" s="109"/>
      <c r="JH285" s="109"/>
      <c r="JI285" s="109"/>
      <c r="JJ285" s="109"/>
      <c r="JK285" s="109"/>
      <c r="JL285" s="109"/>
      <c r="JM285" s="109"/>
      <c r="JN285" s="109"/>
      <c r="JO285" s="109"/>
      <c r="JP285" s="109"/>
      <c r="JQ285" s="109"/>
      <c r="JR285" s="109"/>
      <c r="JS285" s="109"/>
      <c r="JT285" s="109"/>
      <c r="JU285" s="109"/>
      <c r="JV285" s="109"/>
      <c r="JW285" s="109"/>
      <c r="JX285" s="109"/>
      <c r="JY285" s="109"/>
      <c r="JZ285" s="109"/>
      <c r="KA285" s="109"/>
      <c r="KB285" s="109"/>
      <c r="KC285" s="109"/>
      <c r="KD285" s="109"/>
      <c r="KE285" s="109"/>
      <c r="KF285" s="109"/>
      <c r="KG285" s="109"/>
      <c r="KH285" s="109"/>
      <c r="KI285" s="109"/>
      <c r="KJ285" s="109"/>
      <c r="KK285" s="109"/>
      <c r="KL285" s="109"/>
      <c r="KM285" s="109"/>
      <c r="KN285" s="109"/>
      <c r="KO285" s="109"/>
      <c r="KP285" s="109"/>
      <c r="KQ285" s="109"/>
      <c r="KR285" s="109"/>
      <c r="KS285" s="109"/>
      <c r="KT285" s="109"/>
      <c r="KU285" s="109"/>
      <c r="KV285" s="109"/>
      <c r="KW285" s="109"/>
      <c r="KX285" s="109"/>
      <c r="KY285" s="109"/>
      <c r="KZ285" s="109"/>
      <c r="LA285" s="109"/>
      <c r="LB285" s="109"/>
      <c r="LC285" s="109"/>
      <c r="LD285" s="109"/>
      <c r="LE285" s="109"/>
      <c r="LF285" s="109"/>
      <c r="LG285" s="109"/>
      <c r="LH285" s="109"/>
      <c r="LI285" s="109"/>
      <c r="LJ285" s="109"/>
      <c r="LK285" s="109"/>
      <c r="LL285" s="109"/>
      <c r="LM285" s="109"/>
      <c r="LN285" s="109"/>
      <c r="LO285" s="109"/>
      <c r="LP285" s="109"/>
      <c r="LQ285" s="109"/>
      <c r="LR285" s="109"/>
      <c r="LS285" s="109"/>
      <c r="LT285" s="109"/>
      <c r="LU285" s="109"/>
      <c r="LV285" s="109"/>
      <c r="LW285" s="109"/>
      <c r="LX285" s="109"/>
      <c r="LY285" s="109"/>
      <c r="LZ285" s="109"/>
      <c r="MA285" s="109"/>
      <c r="MB285" s="109"/>
      <c r="MC285" s="109"/>
      <c r="MD285" s="109"/>
      <c r="ME285" s="109"/>
      <c r="MF285" s="109"/>
      <c r="MG285" s="109"/>
      <c r="MH285" s="109"/>
      <c r="MI285" s="109"/>
      <c r="MJ285" s="109"/>
      <c r="MK285" s="109"/>
      <c r="ML285" s="109"/>
      <c r="MM285" s="109"/>
      <c r="MN285" s="109"/>
      <c r="MO285" s="109"/>
      <c r="MP285" s="109"/>
      <c r="MQ285" s="109"/>
      <c r="MR285" s="109"/>
      <c r="MS285" s="109"/>
      <c r="MT285" s="109"/>
      <c r="MU285" s="109"/>
      <c r="MV285" s="109"/>
      <c r="MW285" s="109"/>
      <c r="MX285" s="109"/>
      <c r="MY285" s="109"/>
      <c r="MZ285" s="109"/>
      <c r="NA285" s="109"/>
      <c r="NB285" s="109"/>
      <c r="NC285" s="109"/>
      <c r="ND285" s="109"/>
      <c r="NE285" s="109"/>
      <c r="NF285" s="109"/>
      <c r="NG285" s="109"/>
      <c r="NH285" s="109"/>
      <c r="NI285" s="109"/>
      <c r="NJ285" s="109"/>
      <c r="NK285" s="109"/>
      <c r="NL285" s="109"/>
      <c r="NM285" s="109"/>
      <c r="NN285" s="109"/>
      <c r="NO285" s="109"/>
      <c r="NP285" s="109"/>
      <c r="NQ285" s="109"/>
      <c r="NR285" s="109"/>
      <c r="NS285" s="109"/>
      <c r="NT285" s="109"/>
      <c r="NU285" s="109"/>
      <c r="NV285" s="109"/>
      <c r="NW285" s="109"/>
      <c r="NX285" s="109"/>
      <c r="NY285" s="109"/>
      <c r="NZ285" s="109"/>
      <c r="OA285" s="109"/>
      <c r="OB285" s="109"/>
      <c r="OC285" s="109"/>
      <c r="OD285" s="109"/>
      <c r="OE285" s="109"/>
      <c r="OF285" s="109"/>
      <c r="OG285" s="109"/>
      <c r="OH285" s="109"/>
      <c r="OI285" s="109"/>
      <c r="OJ285" s="109"/>
      <c r="OK285" s="109"/>
      <c r="OL285" s="109"/>
      <c r="OM285" s="109"/>
      <c r="ON285" s="109"/>
      <c r="OO285" s="109"/>
      <c r="OP285" s="109"/>
      <c r="OQ285" s="109"/>
      <c r="OR285" s="109"/>
      <c r="OS285" s="109"/>
      <c r="OT285" s="109"/>
      <c r="OU285" s="109"/>
      <c r="OV285" s="109"/>
      <c r="OW285" s="109"/>
      <c r="OX285" s="109"/>
      <c r="OY285" s="109"/>
      <c r="OZ285" s="109"/>
      <c r="PA285" s="109"/>
      <c r="PB285" s="109"/>
      <c r="PC285" s="109"/>
      <c r="PD285" s="109"/>
      <c r="PE285" s="109"/>
      <c r="PF285" s="109"/>
      <c r="PG285" s="109"/>
      <c r="PH285" s="109"/>
      <c r="PI285" s="109"/>
      <c r="PJ285" s="109"/>
      <c r="PK285" s="109"/>
      <c r="PL285" s="109"/>
      <c r="PM285" s="109"/>
      <c r="PN285" s="109"/>
      <c r="PO285" s="109"/>
      <c r="PP285" s="109"/>
      <c r="PQ285" s="109"/>
      <c r="PR285" s="109"/>
      <c r="PS285" s="109"/>
      <c r="PT285" s="109"/>
      <c r="PU285" s="109"/>
      <c r="PV285" s="109"/>
      <c r="PW285" s="109"/>
      <c r="PX285" s="109"/>
      <c r="PY285" s="109"/>
      <c r="PZ285" s="109"/>
      <c r="QA285" s="109"/>
      <c r="QB285" s="109"/>
      <c r="QC285" s="109"/>
      <c r="QD285" s="109"/>
      <c r="QE285" s="109"/>
      <c r="QF285" s="109"/>
      <c r="QG285" s="109"/>
      <c r="QH285" s="109"/>
      <c r="QI285" s="109"/>
      <c r="QJ285" s="109"/>
      <c r="QK285" s="23">
        <f t="shared" si="4"/>
        <v>10</v>
      </c>
      <c r="QL285" s="125"/>
      <c r="QM285" s="148"/>
      <c r="QN285" s="125"/>
      <c r="QO285" s="125"/>
      <c r="QP285" s="125">
        <v>319.32</v>
      </c>
      <c r="QQ285" s="125"/>
      <c r="QR285" s="125"/>
      <c r="QS285" s="130"/>
    </row>
    <row r="286" spans="1:461" s="5" customFormat="1" ht="12.75" customHeight="1" x14ac:dyDescent="0.2">
      <c r="A286" s="52">
        <v>44699</v>
      </c>
      <c r="B286" s="98" t="s">
        <v>486</v>
      </c>
      <c r="C286" s="107"/>
      <c r="D286" s="107"/>
      <c r="E286" s="108"/>
      <c r="F286" s="108"/>
      <c r="G286" s="108"/>
      <c r="H286" s="108"/>
      <c r="I286" s="108"/>
      <c r="J286" s="108"/>
      <c r="K286" s="108"/>
      <c r="L286" s="108"/>
      <c r="M286" s="108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 s="109"/>
      <c r="BG286" s="109"/>
      <c r="BH286" s="109"/>
      <c r="BI286" s="109"/>
      <c r="BJ286" s="109"/>
      <c r="BK286" s="109"/>
      <c r="BL286" s="109"/>
      <c r="BM286" s="109"/>
      <c r="BN286" s="109"/>
      <c r="BO286" s="109"/>
      <c r="BP286" s="109"/>
      <c r="BQ286" s="109"/>
      <c r="BR286" s="109"/>
      <c r="BS286" s="109"/>
      <c r="BT286" s="109"/>
      <c r="BU286" s="109"/>
      <c r="BV286" s="109"/>
      <c r="BW286" s="109"/>
      <c r="BX286" s="109"/>
      <c r="BY286" s="109"/>
      <c r="BZ286" s="109"/>
      <c r="CA286" s="109"/>
      <c r="CB286" s="109"/>
      <c r="CC286" s="109"/>
      <c r="CD286" s="109"/>
      <c r="CE286" s="109"/>
      <c r="CF286" s="109"/>
      <c r="CG286" s="109"/>
      <c r="CH286" s="109"/>
      <c r="CI286" s="109"/>
      <c r="CJ286" s="109"/>
      <c r="CK286" s="109"/>
      <c r="CL286" s="109"/>
      <c r="CM286" s="109"/>
      <c r="CN286" s="109"/>
      <c r="CO286" s="109">
        <v>30</v>
      </c>
      <c r="CP286" s="109"/>
      <c r="CQ286" s="109"/>
      <c r="CR286" s="109"/>
      <c r="CS286" s="109"/>
      <c r="CT286" s="109"/>
      <c r="CU286" s="109"/>
      <c r="CV286" s="109"/>
      <c r="CW286" s="109"/>
      <c r="CX286" s="109"/>
      <c r="CY286" s="109"/>
      <c r="CZ286" s="109"/>
      <c r="DA286" s="109"/>
      <c r="DB286" s="109"/>
      <c r="DC286" s="109"/>
      <c r="DD286" s="109"/>
      <c r="DE286" s="109"/>
      <c r="DF286" s="109"/>
      <c r="DG286" s="109"/>
      <c r="DH286" s="109"/>
      <c r="DI286" s="109"/>
      <c r="DJ286" s="109"/>
      <c r="DK286" s="109"/>
      <c r="DL286" s="109"/>
      <c r="DM286" s="109"/>
      <c r="DN286" s="109"/>
      <c r="DO286" s="109"/>
      <c r="DP286" s="109"/>
      <c r="DQ286" s="109"/>
      <c r="DR286" s="109"/>
      <c r="DS286" s="109"/>
      <c r="DT286" s="109"/>
      <c r="DU286" s="109"/>
      <c r="DV286" s="109"/>
      <c r="DW286" s="109"/>
      <c r="DX286" s="109"/>
      <c r="DY286" s="109"/>
      <c r="DZ286" s="109"/>
      <c r="EA286" s="109"/>
      <c r="EB286" s="109"/>
      <c r="EC286" s="109"/>
      <c r="ED286" s="109"/>
      <c r="EE286" s="109"/>
      <c r="EF286" s="109"/>
      <c r="EG286" s="109"/>
      <c r="EH286" s="109"/>
      <c r="EI286" s="109"/>
      <c r="EJ286" s="109"/>
      <c r="EK286" s="109"/>
      <c r="EL286" s="109">
        <v>2.4</v>
      </c>
      <c r="EM286" s="109"/>
      <c r="EN286" s="109"/>
      <c r="EO286" s="109"/>
      <c r="EP286" s="109"/>
      <c r="EQ286" s="109"/>
      <c r="ER286" s="109"/>
      <c r="ES286" s="109"/>
      <c r="ET286" s="109"/>
      <c r="EU286" s="109"/>
      <c r="EV286" s="109"/>
      <c r="EW286" s="109"/>
      <c r="EX286" s="109"/>
      <c r="EY286" s="109"/>
      <c r="EZ286" s="109"/>
      <c r="FA286" s="109"/>
      <c r="FB286" s="109"/>
      <c r="FC286" s="109"/>
      <c r="FD286" s="109"/>
      <c r="FE286" s="109"/>
      <c r="FF286" s="109"/>
      <c r="FG286" s="109"/>
      <c r="FH286" s="109"/>
      <c r="FI286" s="109"/>
      <c r="FJ286" s="109"/>
      <c r="FK286" s="109"/>
      <c r="FL286" s="109"/>
      <c r="FM286" s="109"/>
      <c r="FN286" s="109"/>
      <c r="FO286" s="109"/>
      <c r="FP286" s="109"/>
      <c r="FQ286" s="109"/>
      <c r="FR286" s="109"/>
      <c r="FS286" s="109"/>
      <c r="FT286" s="109"/>
      <c r="FU286" s="109"/>
      <c r="FV286" s="109"/>
      <c r="FW286" s="109"/>
      <c r="FX286" s="109"/>
      <c r="FY286" s="109"/>
      <c r="FZ286" s="109"/>
      <c r="GA286" s="109"/>
      <c r="GB286" s="109"/>
      <c r="GC286" s="109"/>
      <c r="GD286" s="109"/>
      <c r="GE286" s="109"/>
      <c r="GF286" s="109"/>
      <c r="GG286" s="109"/>
      <c r="GH286" s="109"/>
      <c r="GI286" s="109"/>
      <c r="GJ286" s="109"/>
      <c r="GK286" s="109"/>
      <c r="GL286" s="109"/>
      <c r="GM286" s="109"/>
      <c r="GN286" s="109"/>
      <c r="GO286" s="109"/>
      <c r="GP286" s="109"/>
      <c r="GQ286" s="109"/>
      <c r="GR286" s="109"/>
      <c r="GS286" s="109"/>
      <c r="GT286" s="109"/>
      <c r="GU286" s="109"/>
      <c r="GV286" s="109"/>
      <c r="GW286" s="109"/>
      <c r="GX286" s="109"/>
      <c r="GY286" s="109"/>
      <c r="GZ286" s="109"/>
      <c r="HA286" s="109"/>
      <c r="HB286" s="109"/>
      <c r="HC286" s="109"/>
      <c r="HD286" s="109"/>
      <c r="HE286" s="109"/>
      <c r="HF286" s="109"/>
      <c r="HG286" s="109"/>
      <c r="HH286" s="109"/>
      <c r="HI286" s="109"/>
      <c r="HJ286" s="109"/>
      <c r="HK286" s="109"/>
      <c r="HL286" s="109"/>
      <c r="HM286" s="109"/>
      <c r="HN286" s="109"/>
      <c r="HO286" s="109"/>
      <c r="HP286" s="109"/>
      <c r="HQ286" s="109"/>
      <c r="HR286" s="109"/>
      <c r="HS286" s="109"/>
      <c r="HT286" s="109"/>
      <c r="HU286" s="109"/>
      <c r="HV286" s="109"/>
      <c r="HW286" s="109"/>
      <c r="HX286" s="109"/>
      <c r="HY286" s="109"/>
      <c r="HZ286" s="109"/>
      <c r="IA286" s="109"/>
      <c r="IB286" s="109"/>
      <c r="IC286" s="109"/>
      <c r="ID286" s="109"/>
      <c r="IE286" s="109"/>
      <c r="IF286" s="109"/>
      <c r="IG286" s="109"/>
      <c r="IH286" s="109"/>
      <c r="II286" s="109"/>
      <c r="IJ286" s="109"/>
      <c r="IK286" s="109"/>
      <c r="IL286" s="109"/>
      <c r="IM286" s="109"/>
      <c r="IN286" s="109"/>
      <c r="IO286" s="109"/>
      <c r="IP286" s="109"/>
      <c r="IQ286" s="109"/>
      <c r="IR286" s="109"/>
      <c r="IS286" s="109"/>
      <c r="IT286" s="109"/>
      <c r="IU286" s="109"/>
      <c r="IV286" s="109"/>
      <c r="IW286" s="109"/>
      <c r="IX286" s="109"/>
      <c r="IY286" s="109"/>
      <c r="IZ286" s="109"/>
      <c r="JA286" s="109"/>
      <c r="JB286" s="109"/>
      <c r="JC286" s="109"/>
      <c r="JD286" s="109"/>
      <c r="JE286" s="109"/>
      <c r="JF286" s="109"/>
      <c r="JG286" s="109"/>
      <c r="JH286" s="109"/>
      <c r="JI286" s="109"/>
      <c r="JJ286" s="109"/>
      <c r="JK286" s="109"/>
      <c r="JL286" s="109"/>
      <c r="JM286" s="109"/>
      <c r="JN286" s="109"/>
      <c r="JO286" s="109"/>
      <c r="JP286" s="109"/>
      <c r="JQ286" s="109"/>
      <c r="JR286" s="109"/>
      <c r="JS286" s="109"/>
      <c r="JT286" s="109"/>
      <c r="JU286" s="109"/>
      <c r="JV286" s="109"/>
      <c r="JW286" s="109"/>
      <c r="JX286" s="109"/>
      <c r="JY286" s="109"/>
      <c r="JZ286" s="109"/>
      <c r="KA286" s="109"/>
      <c r="KB286" s="109"/>
      <c r="KC286" s="109"/>
      <c r="KD286" s="109"/>
      <c r="KE286" s="109"/>
      <c r="KF286" s="109">
        <v>18</v>
      </c>
      <c r="KG286" s="109"/>
      <c r="KH286" s="109"/>
      <c r="KI286" s="109"/>
      <c r="KJ286" s="109"/>
      <c r="KK286" s="109"/>
      <c r="KL286" s="109"/>
      <c r="KM286" s="109"/>
      <c r="KN286" s="109"/>
      <c r="KO286" s="109"/>
      <c r="KP286" s="109"/>
      <c r="KQ286" s="109"/>
      <c r="KR286" s="109"/>
      <c r="KS286" s="109"/>
      <c r="KT286" s="109"/>
      <c r="KU286" s="109"/>
      <c r="KV286" s="109"/>
      <c r="KW286" s="109"/>
      <c r="KX286" s="109"/>
      <c r="KY286" s="109"/>
      <c r="KZ286" s="109"/>
      <c r="LA286" s="109"/>
      <c r="LB286" s="109"/>
      <c r="LC286" s="109"/>
      <c r="LD286" s="109"/>
      <c r="LE286" s="109"/>
      <c r="LF286" s="109"/>
      <c r="LG286" s="109"/>
      <c r="LH286" s="109"/>
      <c r="LI286" s="109"/>
      <c r="LJ286" s="109"/>
      <c r="LK286" s="109"/>
      <c r="LL286" s="109"/>
      <c r="LM286" s="109"/>
      <c r="LN286" s="109"/>
      <c r="LO286" s="109"/>
      <c r="LP286" s="109"/>
      <c r="LQ286" s="109"/>
      <c r="LR286" s="109"/>
      <c r="LS286" s="109"/>
      <c r="LT286" s="109"/>
      <c r="LU286" s="109"/>
      <c r="LV286" s="109"/>
      <c r="LW286" s="109"/>
      <c r="LX286" s="109"/>
      <c r="LY286" s="109"/>
      <c r="LZ286" s="109"/>
      <c r="MA286" s="109"/>
      <c r="MB286" s="109"/>
      <c r="MC286" s="109"/>
      <c r="MD286" s="109"/>
      <c r="ME286" s="109"/>
      <c r="MF286" s="109"/>
      <c r="MG286" s="109"/>
      <c r="MH286" s="109"/>
      <c r="MI286" s="109"/>
      <c r="MJ286" s="109"/>
      <c r="MK286" s="109"/>
      <c r="ML286" s="109"/>
      <c r="MM286" s="109"/>
      <c r="MN286" s="109"/>
      <c r="MO286" s="109"/>
      <c r="MP286" s="109"/>
      <c r="MQ286" s="109"/>
      <c r="MR286" s="109"/>
      <c r="MS286" s="109"/>
      <c r="MT286" s="109"/>
      <c r="MU286" s="109"/>
      <c r="MV286" s="109"/>
      <c r="MW286" s="109"/>
      <c r="MX286" s="109"/>
      <c r="MY286" s="109"/>
      <c r="MZ286" s="109"/>
      <c r="NA286" s="109"/>
      <c r="NB286" s="109"/>
      <c r="NC286" s="109"/>
      <c r="ND286" s="109"/>
      <c r="NE286" s="109"/>
      <c r="NF286" s="109"/>
      <c r="NG286" s="109"/>
      <c r="NH286" s="109"/>
      <c r="NI286" s="109"/>
      <c r="NJ286" s="109"/>
      <c r="NK286" s="109"/>
      <c r="NL286" s="109"/>
      <c r="NM286" s="109"/>
      <c r="NN286" s="109"/>
      <c r="NO286" s="109"/>
      <c r="NP286" s="109"/>
      <c r="NQ286" s="109"/>
      <c r="NR286" s="109"/>
      <c r="NS286" s="109"/>
      <c r="NT286" s="109"/>
      <c r="NU286" s="109"/>
      <c r="NV286" s="109"/>
      <c r="NW286" s="109"/>
      <c r="NX286" s="109"/>
      <c r="NY286" s="109"/>
      <c r="NZ286" s="109"/>
      <c r="OA286" s="109"/>
      <c r="OB286" s="109"/>
      <c r="OC286" s="109"/>
      <c r="OD286" s="109"/>
      <c r="OE286" s="109"/>
      <c r="OF286" s="109"/>
      <c r="OG286" s="109"/>
      <c r="OH286" s="109"/>
      <c r="OI286" s="109"/>
      <c r="OJ286" s="109"/>
      <c r="OK286" s="109"/>
      <c r="OL286" s="109"/>
      <c r="OM286" s="109"/>
      <c r="ON286" s="109"/>
      <c r="OO286" s="109"/>
      <c r="OP286" s="109"/>
      <c r="OQ286" s="109"/>
      <c r="OR286" s="109"/>
      <c r="OS286" s="109"/>
      <c r="OT286" s="109"/>
      <c r="OU286" s="109"/>
      <c r="OV286" s="109"/>
      <c r="OW286" s="109"/>
      <c r="OX286" s="109"/>
      <c r="OY286" s="109"/>
      <c r="OZ286" s="109"/>
      <c r="PA286" s="109"/>
      <c r="PB286" s="109"/>
      <c r="PC286" s="109"/>
      <c r="PD286" s="109"/>
      <c r="PE286" s="109"/>
      <c r="PF286" s="109"/>
      <c r="PG286" s="109"/>
      <c r="PH286" s="109"/>
      <c r="PI286" s="109"/>
      <c r="PJ286" s="109"/>
      <c r="PK286" s="109"/>
      <c r="PL286" s="109"/>
      <c r="PM286" s="109"/>
      <c r="PN286" s="109"/>
      <c r="PO286" s="109"/>
      <c r="PP286" s="109"/>
      <c r="PQ286" s="109"/>
      <c r="PR286" s="109"/>
      <c r="PS286" s="109"/>
      <c r="PT286" s="109"/>
      <c r="PU286" s="109"/>
      <c r="PV286" s="109"/>
      <c r="PW286" s="109"/>
      <c r="PX286" s="109"/>
      <c r="PY286" s="109"/>
      <c r="PZ286" s="109"/>
      <c r="QA286" s="109"/>
      <c r="QB286" s="109"/>
      <c r="QC286" s="109"/>
      <c r="QD286" s="109"/>
      <c r="QE286" s="109"/>
      <c r="QF286" s="109"/>
      <c r="QG286" s="109"/>
      <c r="QH286" s="109"/>
      <c r="QI286" s="109"/>
      <c r="QJ286" s="109"/>
      <c r="QK286" s="23">
        <f t="shared" si="4"/>
        <v>50.4</v>
      </c>
      <c r="QL286" s="125"/>
      <c r="QM286" s="148"/>
      <c r="QN286" s="125"/>
      <c r="QO286" s="125"/>
      <c r="QP286" s="125">
        <v>2242.9499999999998</v>
      </c>
      <c r="QQ286" s="125"/>
      <c r="QR286" s="125"/>
      <c r="QS286" s="130"/>
    </row>
    <row r="287" spans="1:461" s="5" customFormat="1" ht="12.75" customHeight="1" x14ac:dyDescent="0.2">
      <c r="A287" s="52">
        <v>44699</v>
      </c>
      <c r="B287" s="90" t="s">
        <v>405</v>
      </c>
      <c r="C287" s="107"/>
      <c r="D287" s="107"/>
      <c r="E287" s="108"/>
      <c r="F287" s="108"/>
      <c r="G287" s="108"/>
      <c r="H287" s="108"/>
      <c r="I287" s="108"/>
      <c r="J287" s="108"/>
      <c r="K287" s="108"/>
      <c r="L287" s="108"/>
      <c r="M287" s="108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>
        <v>9</v>
      </c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 s="109"/>
      <c r="BD287" s="109"/>
      <c r="BE287" s="109"/>
      <c r="BF287" s="109"/>
      <c r="BG287" s="109"/>
      <c r="BH287" s="109"/>
      <c r="BI287" s="109"/>
      <c r="BJ287" s="109"/>
      <c r="BK287" s="109"/>
      <c r="BL287" s="109"/>
      <c r="BM287" s="109"/>
      <c r="BN287" s="109"/>
      <c r="BO287" s="109"/>
      <c r="BP287" s="109"/>
      <c r="BQ287" s="109"/>
      <c r="BR287" s="109"/>
      <c r="BS287" s="109"/>
      <c r="BT287" s="109"/>
      <c r="BU287" s="109"/>
      <c r="BV287" s="109"/>
      <c r="BW287" s="109"/>
      <c r="BX287" s="109">
        <v>9</v>
      </c>
      <c r="BY287" s="109"/>
      <c r="BZ287" s="109"/>
      <c r="CA287" s="109"/>
      <c r="CB287" s="109"/>
      <c r="CC287" s="109"/>
      <c r="CD287" s="109"/>
      <c r="CE287" s="109"/>
      <c r="CF287" s="109"/>
      <c r="CG287" s="109"/>
      <c r="CH287" s="109"/>
      <c r="CI287" s="109"/>
      <c r="CJ287" s="109"/>
      <c r="CK287" s="109"/>
      <c r="CL287" s="109"/>
      <c r="CM287" s="109"/>
      <c r="CN287" s="109"/>
      <c r="CO287" s="109"/>
      <c r="CP287" s="109"/>
      <c r="CQ287" s="109"/>
      <c r="CR287" s="109"/>
      <c r="CS287" s="109"/>
      <c r="CT287" s="109"/>
      <c r="CU287" s="109"/>
      <c r="CV287" s="109"/>
      <c r="CW287" s="109"/>
      <c r="CX287" s="109"/>
      <c r="CY287" s="109"/>
      <c r="CZ287" s="109"/>
      <c r="DA287" s="109"/>
      <c r="DB287" s="109"/>
      <c r="DC287" s="109"/>
      <c r="DD287" s="109"/>
      <c r="DE287" s="109"/>
      <c r="DF287" s="109"/>
      <c r="DG287" s="109"/>
      <c r="DH287" s="109"/>
      <c r="DI287" s="109"/>
      <c r="DJ287" s="109"/>
      <c r="DK287" s="109"/>
      <c r="DL287" s="109"/>
      <c r="DM287" s="109"/>
      <c r="DN287" s="109"/>
      <c r="DO287" s="109"/>
      <c r="DP287" s="109"/>
      <c r="DQ287" s="109"/>
      <c r="DR287" s="109"/>
      <c r="DS287" s="109"/>
      <c r="DT287" s="109"/>
      <c r="DU287" s="109"/>
      <c r="DV287" s="109"/>
      <c r="DW287" s="109"/>
      <c r="DX287" s="109"/>
      <c r="DY287" s="109"/>
      <c r="DZ287" s="109"/>
      <c r="EA287" s="109"/>
      <c r="EB287" s="109"/>
      <c r="EC287" s="109"/>
      <c r="ED287" s="109"/>
      <c r="EE287" s="109"/>
      <c r="EF287" s="109"/>
      <c r="EG287" s="109"/>
      <c r="EH287" s="109"/>
      <c r="EI287" s="109"/>
      <c r="EJ287" s="109"/>
      <c r="EK287" s="109"/>
      <c r="EL287" s="109"/>
      <c r="EM287" s="109"/>
      <c r="EN287" s="109"/>
      <c r="EO287" s="109"/>
      <c r="EP287" s="109"/>
      <c r="EQ287" s="109"/>
      <c r="ER287" s="109"/>
      <c r="ES287" s="109"/>
      <c r="ET287" s="109"/>
      <c r="EU287" s="109"/>
      <c r="EV287" s="109"/>
      <c r="EW287" s="109"/>
      <c r="EX287" s="109"/>
      <c r="EY287" s="109"/>
      <c r="EZ287" s="109"/>
      <c r="FA287" s="109"/>
      <c r="FB287" s="109"/>
      <c r="FC287" s="109"/>
      <c r="FD287" s="109"/>
      <c r="FE287" s="109"/>
      <c r="FF287" s="109"/>
      <c r="FG287" s="109"/>
      <c r="FH287" s="109"/>
      <c r="FI287" s="109"/>
      <c r="FJ287" s="109"/>
      <c r="FK287" s="109"/>
      <c r="FL287" s="109"/>
      <c r="FM287" s="109"/>
      <c r="FN287" s="109"/>
      <c r="FO287" s="109"/>
      <c r="FP287" s="109"/>
      <c r="FQ287" s="109"/>
      <c r="FR287" s="109"/>
      <c r="FS287" s="109"/>
      <c r="FT287" s="109"/>
      <c r="FU287" s="109"/>
      <c r="FV287" s="109"/>
      <c r="FW287" s="109"/>
      <c r="FX287" s="109"/>
      <c r="FY287" s="109"/>
      <c r="FZ287" s="109"/>
      <c r="GA287" s="109"/>
      <c r="GB287" s="109"/>
      <c r="GC287" s="109"/>
      <c r="GD287" s="109"/>
      <c r="GE287" s="109"/>
      <c r="GF287" s="109"/>
      <c r="GG287" s="109"/>
      <c r="GH287" s="109"/>
      <c r="GI287" s="109"/>
      <c r="GJ287" s="109"/>
      <c r="GK287" s="109"/>
      <c r="GL287" s="109"/>
      <c r="GM287" s="109"/>
      <c r="GN287" s="109">
        <v>10</v>
      </c>
      <c r="GO287" s="109"/>
      <c r="GP287" s="109"/>
      <c r="GQ287" s="109"/>
      <c r="GR287" s="109"/>
      <c r="GS287" s="109"/>
      <c r="GT287" s="109"/>
      <c r="GU287" s="109"/>
      <c r="GV287" s="109"/>
      <c r="GW287" s="109"/>
      <c r="GX287" s="109"/>
      <c r="GY287" s="109"/>
      <c r="GZ287" s="109"/>
      <c r="HA287" s="109"/>
      <c r="HB287" s="109"/>
      <c r="HC287" s="109"/>
      <c r="HD287" s="109"/>
      <c r="HE287" s="109"/>
      <c r="HF287" s="109"/>
      <c r="HG287" s="109"/>
      <c r="HH287" s="109"/>
      <c r="HI287" s="109"/>
      <c r="HJ287" s="109"/>
      <c r="HK287" s="109"/>
      <c r="HL287" s="109"/>
      <c r="HM287" s="109"/>
      <c r="HN287" s="109"/>
      <c r="HO287" s="109"/>
      <c r="HP287" s="109"/>
      <c r="HQ287" s="109"/>
      <c r="HR287" s="109"/>
      <c r="HS287" s="109"/>
      <c r="HT287" s="109"/>
      <c r="HU287" s="109"/>
      <c r="HV287" s="109"/>
      <c r="HW287" s="109"/>
      <c r="HX287" s="109"/>
      <c r="HY287" s="109"/>
      <c r="HZ287" s="109"/>
      <c r="IA287" s="109"/>
      <c r="IB287" s="109"/>
      <c r="IC287" s="109"/>
      <c r="ID287" s="109"/>
      <c r="IE287" s="109"/>
      <c r="IF287" s="109"/>
      <c r="IG287" s="109"/>
      <c r="IH287" s="109"/>
      <c r="II287" s="109"/>
      <c r="IJ287" s="109"/>
      <c r="IK287" s="109"/>
      <c r="IL287" s="109"/>
      <c r="IM287" s="109"/>
      <c r="IN287" s="109"/>
      <c r="IO287" s="109"/>
      <c r="IP287" s="109"/>
      <c r="IQ287" s="109"/>
      <c r="IR287" s="109"/>
      <c r="IS287" s="109"/>
      <c r="IT287" s="109"/>
      <c r="IU287" s="109"/>
      <c r="IV287" s="109"/>
      <c r="IW287" s="109"/>
      <c r="IX287" s="109"/>
      <c r="IY287" s="109"/>
      <c r="IZ287" s="109"/>
      <c r="JA287" s="109"/>
      <c r="JB287" s="109"/>
      <c r="JC287" s="109"/>
      <c r="JD287" s="109"/>
      <c r="JE287" s="109"/>
      <c r="JF287" s="109"/>
      <c r="JG287" s="109"/>
      <c r="JH287" s="109"/>
      <c r="JI287" s="109"/>
      <c r="JJ287" s="109"/>
      <c r="JK287" s="109"/>
      <c r="JL287" s="109"/>
      <c r="JM287" s="109"/>
      <c r="JN287" s="109"/>
      <c r="JO287" s="109"/>
      <c r="JP287" s="109"/>
      <c r="JQ287" s="109"/>
      <c r="JR287" s="109"/>
      <c r="JS287" s="109"/>
      <c r="JT287" s="109"/>
      <c r="JU287" s="109"/>
      <c r="JV287" s="109"/>
      <c r="JW287" s="109"/>
      <c r="JX287" s="109"/>
      <c r="JY287" s="109"/>
      <c r="JZ287" s="109"/>
      <c r="KA287" s="109"/>
      <c r="KB287" s="109"/>
      <c r="KC287" s="109"/>
      <c r="KD287" s="109"/>
      <c r="KE287" s="109"/>
      <c r="KF287" s="109"/>
      <c r="KG287" s="109"/>
      <c r="KH287" s="109"/>
      <c r="KI287" s="109"/>
      <c r="KJ287" s="109"/>
      <c r="KK287" s="109"/>
      <c r="KL287" s="109"/>
      <c r="KM287" s="109"/>
      <c r="KN287" s="109"/>
      <c r="KO287" s="109"/>
      <c r="KP287" s="109"/>
      <c r="KQ287" s="109"/>
      <c r="KR287" s="109"/>
      <c r="KS287" s="109"/>
      <c r="KT287" s="109"/>
      <c r="KU287" s="109"/>
      <c r="KV287" s="109"/>
      <c r="KW287" s="109"/>
      <c r="KX287" s="109"/>
      <c r="KY287" s="109"/>
      <c r="KZ287" s="109"/>
      <c r="LA287" s="109"/>
      <c r="LB287" s="109"/>
      <c r="LC287" s="109"/>
      <c r="LD287" s="109"/>
      <c r="LE287" s="109"/>
      <c r="LF287" s="109"/>
      <c r="LG287" s="109"/>
      <c r="LH287" s="109"/>
      <c r="LI287" s="109"/>
      <c r="LJ287" s="109"/>
      <c r="LK287" s="109"/>
      <c r="LL287" s="109"/>
      <c r="LM287" s="109"/>
      <c r="LN287" s="109"/>
      <c r="LO287" s="109"/>
      <c r="LP287" s="109"/>
      <c r="LQ287" s="109"/>
      <c r="LR287" s="109"/>
      <c r="LS287" s="109"/>
      <c r="LT287" s="109"/>
      <c r="LU287" s="109"/>
      <c r="LV287" s="109"/>
      <c r="LW287" s="109"/>
      <c r="LX287" s="109"/>
      <c r="LY287" s="109"/>
      <c r="LZ287" s="109"/>
      <c r="MA287" s="109"/>
      <c r="MB287" s="109"/>
      <c r="MC287" s="109"/>
      <c r="MD287" s="109"/>
      <c r="ME287" s="109"/>
      <c r="MF287" s="109"/>
      <c r="MG287" s="109"/>
      <c r="MH287" s="109"/>
      <c r="MI287" s="109"/>
      <c r="MJ287" s="109"/>
      <c r="MK287" s="109"/>
      <c r="ML287" s="109"/>
      <c r="MM287" s="109"/>
      <c r="MN287" s="109"/>
      <c r="MO287" s="109"/>
      <c r="MP287" s="109"/>
      <c r="MQ287" s="109"/>
      <c r="MR287" s="109"/>
      <c r="MS287" s="109"/>
      <c r="MT287" s="109"/>
      <c r="MU287" s="109"/>
      <c r="MV287" s="109"/>
      <c r="MW287" s="109"/>
      <c r="MX287" s="109"/>
      <c r="MY287" s="109"/>
      <c r="MZ287" s="109"/>
      <c r="NA287" s="109"/>
      <c r="NB287" s="109"/>
      <c r="NC287" s="109"/>
      <c r="ND287" s="109"/>
      <c r="NE287" s="109"/>
      <c r="NF287" s="109"/>
      <c r="NG287" s="109"/>
      <c r="NH287" s="109"/>
      <c r="NI287" s="109"/>
      <c r="NJ287" s="109"/>
      <c r="NK287" s="109"/>
      <c r="NL287" s="109"/>
      <c r="NM287" s="109"/>
      <c r="NN287" s="109"/>
      <c r="NO287" s="109"/>
      <c r="NP287" s="109"/>
      <c r="NQ287" s="109"/>
      <c r="NR287" s="109"/>
      <c r="NS287" s="109"/>
      <c r="NT287" s="109"/>
      <c r="NU287" s="109"/>
      <c r="NV287" s="109"/>
      <c r="NW287" s="109"/>
      <c r="NX287" s="109"/>
      <c r="NY287" s="109"/>
      <c r="NZ287" s="109"/>
      <c r="OA287" s="109"/>
      <c r="OB287" s="109"/>
      <c r="OC287" s="109"/>
      <c r="OD287" s="109"/>
      <c r="OE287" s="109"/>
      <c r="OF287" s="109"/>
      <c r="OG287" s="109"/>
      <c r="OH287" s="109"/>
      <c r="OI287" s="109"/>
      <c r="OJ287" s="109"/>
      <c r="OK287" s="109"/>
      <c r="OL287" s="109"/>
      <c r="OM287" s="109"/>
      <c r="ON287" s="109"/>
      <c r="OO287" s="109"/>
      <c r="OP287" s="109"/>
      <c r="OQ287" s="109"/>
      <c r="OR287" s="109"/>
      <c r="OS287" s="109"/>
      <c r="OT287" s="109"/>
      <c r="OU287" s="109"/>
      <c r="OV287" s="109"/>
      <c r="OW287" s="109"/>
      <c r="OX287" s="109"/>
      <c r="OY287" s="109"/>
      <c r="OZ287" s="109"/>
      <c r="PA287" s="109"/>
      <c r="PB287" s="109"/>
      <c r="PC287" s="109"/>
      <c r="PD287" s="109"/>
      <c r="PE287" s="109"/>
      <c r="PF287" s="109"/>
      <c r="PG287" s="109"/>
      <c r="PH287" s="109"/>
      <c r="PI287" s="109"/>
      <c r="PJ287" s="109"/>
      <c r="PK287" s="109"/>
      <c r="PL287" s="109"/>
      <c r="PM287" s="109"/>
      <c r="PN287" s="109"/>
      <c r="PO287" s="109"/>
      <c r="PP287" s="109"/>
      <c r="PQ287" s="109"/>
      <c r="PR287" s="109"/>
      <c r="PS287" s="109"/>
      <c r="PT287" s="109"/>
      <c r="PU287" s="109"/>
      <c r="PV287" s="109"/>
      <c r="PW287" s="109"/>
      <c r="PX287" s="109"/>
      <c r="PY287" s="109"/>
      <c r="PZ287" s="109"/>
      <c r="QA287" s="109"/>
      <c r="QB287" s="109"/>
      <c r="QC287" s="109"/>
      <c r="QD287" s="109"/>
      <c r="QE287" s="109"/>
      <c r="QF287" s="109"/>
      <c r="QG287" s="109"/>
      <c r="QH287" s="109"/>
      <c r="QI287" s="109"/>
      <c r="QJ287" s="109"/>
      <c r="QK287" s="23">
        <f t="shared" si="4"/>
        <v>28</v>
      </c>
      <c r="QL287" s="125"/>
      <c r="QM287" s="148"/>
      <c r="QN287" s="125"/>
      <c r="QO287" s="125"/>
      <c r="QP287" s="125">
        <v>1287.29</v>
      </c>
      <c r="QQ287" s="125"/>
      <c r="QR287" s="125"/>
      <c r="QS287" s="130"/>
    </row>
    <row r="288" spans="1:461" s="5" customFormat="1" ht="12.75" customHeight="1" x14ac:dyDescent="0.2">
      <c r="A288" s="52">
        <v>44700</v>
      </c>
      <c r="B288" s="90" t="s">
        <v>136</v>
      </c>
      <c r="C288" s="107"/>
      <c r="D288" s="107"/>
      <c r="E288" s="108"/>
      <c r="F288" s="108"/>
      <c r="G288" s="108"/>
      <c r="H288" s="108"/>
      <c r="I288" s="108"/>
      <c r="J288" s="108"/>
      <c r="K288" s="108"/>
      <c r="L288" s="108"/>
      <c r="M288" s="108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 s="109"/>
      <c r="BD288" s="109"/>
      <c r="BE288" s="109"/>
      <c r="BF288" s="109"/>
      <c r="BG288" s="109"/>
      <c r="BH288" s="109"/>
      <c r="BI288" s="109"/>
      <c r="BJ288" s="109"/>
      <c r="BK288" s="109"/>
      <c r="BL288" s="109"/>
      <c r="BM288" s="109"/>
      <c r="BN288" s="109"/>
      <c r="BO288" s="109"/>
      <c r="BP288" s="109"/>
      <c r="BQ288" s="109"/>
      <c r="BR288" s="109"/>
      <c r="BS288" s="109"/>
      <c r="BT288" s="109"/>
      <c r="BU288" s="109"/>
      <c r="BV288" s="109"/>
      <c r="BW288" s="109"/>
      <c r="BX288" s="109"/>
      <c r="BY288" s="109"/>
      <c r="BZ288" s="109"/>
      <c r="CA288" s="109"/>
      <c r="CB288" s="109"/>
      <c r="CC288" s="109"/>
      <c r="CD288" s="109"/>
      <c r="CE288" s="109"/>
      <c r="CF288" s="109"/>
      <c r="CG288" s="109"/>
      <c r="CH288" s="109"/>
      <c r="CI288" s="109"/>
      <c r="CJ288" s="109"/>
      <c r="CK288" s="109"/>
      <c r="CL288" s="109"/>
      <c r="CM288" s="109"/>
      <c r="CN288" s="109"/>
      <c r="CO288" s="109"/>
      <c r="CP288" s="109"/>
      <c r="CQ288" s="109"/>
      <c r="CR288" s="109"/>
      <c r="CS288" s="109"/>
      <c r="CT288" s="109"/>
      <c r="CU288" s="109"/>
      <c r="CV288" s="109"/>
      <c r="CW288" s="109"/>
      <c r="CX288" s="109"/>
      <c r="CY288" s="109"/>
      <c r="CZ288" s="109"/>
      <c r="DA288" s="109"/>
      <c r="DB288" s="109"/>
      <c r="DC288" s="109"/>
      <c r="DD288" s="109"/>
      <c r="DE288" s="109"/>
      <c r="DF288" s="109"/>
      <c r="DG288" s="109"/>
      <c r="DH288" s="109"/>
      <c r="DI288" s="109"/>
      <c r="DJ288" s="109"/>
      <c r="DK288" s="109"/>
      <c r="DL288" s="109"/>
      <c r="DM288" s="109"/>
      <c r="DN288" s="109"/>
      <c r="DO288" s="109"/>
      <c r="DP288" s="109"/>
      <c r="DQ288" s="109"/>
      <c r="DR288" s="109"/>
      <c r="DS288" s="109"/>
      <c r="DT288" s="109"/>
      <c r="DU288" s="109"/>
      <c r="DV288" s="109"/>
      <c r="DW288" s="109"/>
      <c r="DX288" s="109"/>
      <c r="DY288" s="109"/>
      <c r="DZ288" s="109"/>
      <c r="EA288" s="109"/>
      <c r="EB288" s="109"/>
      <c r="EC288" s="109"/>
      <c r="ED288" s="109"/>
      <c r="EE288" s="109"/>
      <c r="EF288" s="109"/>
      <c r="EG288" s="109"/>
      <c r="EH288" s="109">
        <v>1</v>
      </c>
      <c r="EI288" s="109">
        <v>1</v>
      </c>
      <c r="EJ288" s="109"/>
      <c r="EK288" s="109"/>
      <c r="EL288" s="109"/>
      <c r="EM288" s="109"/>
      <c r="EN288" s="109"/>
      <c r="EO288" s="109"/>
      <c r="EP288" s="109"/>
      <c r="EQ288" s="109"/>
      <c r="ER288" s="109"/>
      <c r="ES288" s="109"/>
      <c r="ET288" s="109"/>
      <c r="EU288" s="109"/>
      <c r="EV288" s="109"/>
      <c r="EW288" s="109"/>
      <c r="EX288" s="109"/>
      <c r="EY288" s="109"/>
      <c r="EZ288" s="109"/>
      <c r="FA288" s="109"/>
      <c r="FB288" s="109"/>
      <c r="FC288" s="109"/>
      <c r="FD288" s="109"/>
      <c r="FE288" s="109"/>
      <c r="FF288" s="109"/>
      <c r="FG288" s="109"/>
      <c r="FH288" s="109"/>
      <c r="FI288" s="109"/>
      <c r="FJ288" s="109"/>
      <c r="FK288" s="109"/>
      <c r="FL288" s="109"/>
      <c r="FM288" s="109"/>
      <c r="FN288" s="109"/>
      <c r="FO288" s="109"/>
      <c r="FP288" s="109"/>
      <c r="FQ288" s="109"/>
      <c r="FR288" s="109"/>
      <c r="FS288" s="109"/>
      <c r="FT288" s="109"/>
      <c r="FU288" s="109"/>
      <c r="FV288" s="109"/>
      <c r="FW288" s="109"/>
      <c r="FX288" s="109"/>
      <c r="FY288" s="109"/>
      <c r="FZ288" s="109"/>
      <c r="GA288" s="109"/>
      <c r="GB288" s="109"/>
      <c r="GC288" s="109"/>
      <c r="GD288" s="109"/>
      <c r="GE288" s="109"/>
      <c r="GF288" s="109"/>
      <c r="GG288" s="109"/>
      <c r="GH288" s="109"/>
      <c r="GI288" s="109"/>
      <c r="GJ288" s="109"/>
      <c r="GK288" s="109"/>
      <c r="GL288" s="109"/>
      <c r="GM288" s="109"/>
      <c r="GN288" s="109"/>
      <c r="GO288" s="109"/>
      <c r="GP288" s="109"/>
      <c r="GQ288" s="109"/>
      <c r="GR288" s="109"/>
      <c r="GS288" s="109"/>
      <c r="GT288" s="109"/>
      <c r="GU288" s="109"/>
      <c r="GV288" s="109"/>
      <c r="GW288" s="109"/>
      <c r="GX288" s="109"/>
      <c r="GY288" s="109"/>
      <c r="GZ288" s="109"/>
      <c r="HA288" s="109"/>
      <c r="HB288" s="109"/>
      <c r="HC288" s="109"/>
      <c r="HD288" s="109"/>
      <c r="HE288" s="109"/>
      <c r="HF288" s="109"/>
      <c r="HG288" s="109">
        <v>1</v>
      </c>
      <c r="HH288" s="109"/>
      <c r="HI288" s="109"/>
      <c r="HJ288" s="109"/>
      <c r="HK288" s="109"/>
      <c r="HL288" s="109"/>
      <c r="HM288" s="109"/>
      <c r="HN288" s="109"/>
      <c r="HO288" s="109"/>
      <c r="HP288" s="109"/>
      <c r="HQ288" s="109"/>
      <c r="HR288" s="109"/>
      <c r="HS288" s="109"/>
      <c r="HT288" s="109"/>
      <c r="HU288" s="109"/>
      <c r="HV288" s="109"/>
      <c r="HW288" s="109"/>
      <c r="HX288" s="109"/>
      <c r="HY288" s="109"/>
      <c r="HZ288" s="109"/>
      <c r="IA288" s="109"/>
      <c r="IB288" s="109"/>
      <c r="IC288" s="109"/>
      <c r="ID288" s="109"/>
      <c r="IE288" s="109"/>
      <c r="IF288" s="109"/>
      <c r="IG288" s="109"/>
      <c r="IH288" s="109"/>
      <c r="II288" s="109"/>
      <c r="IJ288" s="109"/>
      <c r="IK288" s="109"/>
      <c r="IL288" s="109"/>
      <c r="IM288" s="109"/>
      <c r="IN288" s="109"/>
      <c r="IO288" s="109"/>
      <c r="IP288" s="109"/>
      <c r="IQ288" s="109"/>
      <c r="IR288" s="109"/>
      <c r="IS288" s="109"/>
      <c r="IT288" s="109"/>
      <c r="IU288" s="109"/>
      <c r="IV288" s="109"/>
      <c r="IW288" s="109"/>
      <c r="IX288" s="109"/>
      <c r="IY288" s="109"/>
      <c r="IZ288" s="109"/>
      <c r="JA288" s="109"/>
      <c r="JB288" s="109"/>
      <c r="JC288" s="109"/>
      <c r="JD288" s="109"/>
      <c r="JE288" s="109"/>
      <c r="JF288" s="109"/>
      <c r="JG288" s="109"/>
      <c r="JH288" s="109"/>
      <c r="JI288" s="109"/>
      <c r="JJ288" s="109"/>
      <c r="JK288" s="109"/>
      <c r="JL288" s="109"/>
      <c r="JM288" s="109"/>
      <c r="JN288" s="109"/>
      <c r="JO288" s="109"/>
      <c r="JP288" s="109"/>
      <c r="JQ288" s="109"/>
      <c r="JR288" s="109"/>
      <c r="JS288" s="109"/>
      <c r="JT288" s="109"/>
      <c r="JU288" s="109"/>
      <c r="JV288" s="109"/>
      <c r="JW288" s="109"/>
      <c r="JX288" s="109"/>
      <c r="JY288" s="109"/>
      <c r="JZ288" s="109"/>
      <c r="KA288" s="109"/>
      <c r="KB288" s="109"/>
      <c r="KC288" s="109"/>
      <c r="KD288" s="109"/>
      <c r="KE288" s="109"/>
      <c r="KF288" s="109"/>
      <c r="KG288" s="109"/>
      <c r="KH288" s="109"/>
      <c r="KI288" s="109"/>
      <c r="KJ288" s="109"/>
      <c r="KK288" s="109"/>
      <c r="KL288" s="109"/>
      <c r="KM288" s="109"/>
      <c r="KN288" s="109"/>
      <c r="KO288" s="109"/>
      <c r="KP288" s="109"/>
      <c r="KQ288" s="109"/>
      <c r="KR288" s="109"/>
      <c r="KS288" s="109"/>
      <c r="KT288" s="109"/>
      <c r="KU288" s="109"/>
      <c r="KV288" s="109"/>
      <c r="KW288" s="109"/>
      <c r="KX288" s="109"/>
      <c r="KY288" s="109"/>
      <c r="KZ288" s="109">
        <v>1</v>
      </c>
      <c r="LA288" s="109"/>
      <c r="LB288" s="109"/>
      <c r="LC288" s="109"/>
      <c r="LD288" s="109"/>
      <c r="LE288" s="109"/>
      <c r="LF288" s="109"/>
      <c r="LG288" s="109"/>
      <c r="LH288" s="109"/>
      <c r="LI288" s="109"/>
      <c r="LJ288" s="109"/>
      <c r="LK288" s="109"/>
      <c r="LL288" s="109"/>
      <c r="LM288" s="109"/>
      <c r="LN288" s="109"/>
      <c r="LO288" s="109"/>
      <c r="LP288" s="109"/>
      <c r="LQ288" s="109"/>
      <c r="LR288" s="109"/>
      <c r="LS288" s="109"/>
      <c r="LT288" s="109"/>
      <c r="LU288" s="109"/>
      <c r="LV288" s="109"/>
      <c r="LW288" s="109"/>
      <c r="LX288" s="109"/>
      <c r="LY288" s="109"/>
      <c r="LZ288" s="109"/>
      <c r="MA288" s="109"/>
      <c r="MB288" s="109"/>
      <c r="MC288" s="109"/>
      <c r="MD288" s="109"/>
      <c r="ME288" s="109"/>
      <c r="MF288" s="109"/>
      <c r="MG288" s="109"/>
      <c r="MH288" s="109"/>
      <c r="MI288" s="109"/>
      <c r="MJ288" s="109"/>
      <c r="MK288" s="109"/>
      <c r="ML288" s="109"/>
      <c r="MM288" s="109"/>
      <c r="MN288" s="109"/>
      <c r="MO288" s="109"/>
      <c r="MP288" s="109"/>
      <c r="MQ288" s="109"/>
      <c r="MR288" s="109"/>
      <c r="MS288" s="109"/>
      <c r="MT288" s="109"/>
      <c r="MU288" s="109"/>
      <c r="MV288" s="109"/>
      <c r="MW288" s="109"/>
      <c r="MX288" s="109"/>
      <c r="MY288" s="109"/>
      <c r="MZ288" s="109"/>
      <c r="NA288" s="109"/>
      <c r="NB288" s="109"/>
      <c r="NC288" s="109"/>
      <c r="ND288" s="109"/>
      <c r="NE288" s="109"/>
      <c r="NF288" s="109"/>
      <c r="NG288" s="109"/>
      <c r="NH288" s="109"/>
      <c r="NI288" s="109"/>
      <c r="NJ288" s="109"/>
      <c r="NK288" s="109"/>
      <c r="NL288" s="109"/>
      <c r="NM288" s="109"/>
      <c r="NN288" s="109"/>
      <c r="NO288" s="109"/>
      <c r="NP288" s="109"/>
      <c r="NQ288" s="109"/>
      <c r="NR288" s="109"/>
      <c r="NS288" s="109"/>
      <c r="NT288" s="109"/>
      <c r="NU288" s="109"/>
      <c r="NV288" s="109"/>
      <c r="NW288" s="109"/>
      <c r="NX288" s="109"/>
      <c r="NY288" s="109"/>
      <c r="NZ288" s="109"/>
      <c r="OA288" s="109"/>
      <c r="OB288" s="109"/>
      <c r="OC288" s="109"/>
      <c r="OD288" s="109"/>
      <c r="OE288" s="109"/>
      <c r="OF288" s="109"/>
      <c r="OG288" s="109"/>
      <c r="OH288" s="109"/>
      <c r="OI288" s="109"/>
      <c r="OJ288" s="109"/>
      <c r="OK288" s="109"/>
      <c r="OL288" s="109"/>
      <c r="OM288" s="109"/>
      <c r="ON288" s="109"/>
      <c r="OO288" s="109"/>
      <c r="OP288" s="109"/>
      <c r="OQ288" s="109"/>
      <c r="OR288" s="109"/>
      <c r="OS288" s="109"/>
      <c r="OT288" s="109"/>
      <c r="OU288" s="109"/>
      <c r="OV288" s="109"/>
      <c r="OW288" s="109"/>
      <c r="OX288" s="109"/>
      <c r="OY288" s="109"/>
      <c r="OZ288" s="109"/>
      <c r="PA288" s="109"/>
      <c r="PB288" s="109"/>
      <c r="PC288" s="109"/>
      <c r="PD288" s="109"/>
      <c r="PE288" s="109"/>
      <c r="PF288" s="109"/>
      <c r="PG288" s="109"/>
      <c r="PH288" s="109"/>
      <c r="PI288" s="109"/>
      <c r="PJ288" s="109"/>
      <c r="PK288" s="109"/>
      <c r="PL288" s="109"/>
      <c r="PM288" s="109"/>
      <c r="PN288" s="109"/>
      <c r="PO288" s="109"/>
      <c r="PP288" s="109"/>
      <c r="PQ288" s="109"/>
      <c r="PR288" s="109"/>
      <c r="PS288" s="109"/>
      <c r="PT288" s="109"/>
      <c r="PU288" s="109"/>
      <c r="PV288" s="109"/>
      <c r="PW288" s="109"/>
      <c r="PX288" s="109"/>
      <c r="PY288" s="109"/>
      <c r="PZ288" s="109"/>
      <c r="QA288" s="109"/>
      <c r="QB288" s="109"/>
      <c r="QC288" s="109"/>
      <c r="QD288" s="109"/>
      <c r="QE288" s="109"/>
      <c r="QF288" s="109"/>
      <c r="QG288" s="109"/>
      <c r="QH288" s="109"/>
      <c r="QI288" s="109"/>
      <c r="QJ288" s="109"/>
      <c r="QK288" s="23">
        <f t="shared" si="4"/>
        <v>4</v>
      </c>
      <c r="QL288" s="125"/>
      <c r="QM288" s="148"/>
      <c r="QN288" s="125"/>
      <c r="QO288" s="125"/>
      <c r="QP288" s="125"/>
      <c r="QQ288" s="125">
        <v>249.61</v>
      </c>
      <c r="QR288" s="125"/>
      <c r="QS288" s="130"/>
    </row>
    <row r="289" spans="1:461" s="5" customFormat="1" ht="12.75" customHeight="1" x14ac:dyDescent="0.2">
      <c r="A289" s="52">
        <v>44700</v>
      </c>
      <c r="B289" s="90" t="s">
        <v>74</v>
      </c>
      <c r="C289" s="107"/>
      <c r="D289" s="107"/>
      <c r="E289" s="108"/>
      <c r="F289" s="108"/>
      <c r="G289" s="108"/>
      <c r="H289" s="108"/>
      <c r="I289" s="108"/>
      <c r="J289" s="108"/>
      <c r="K289" s="108"/>
      <c r="L289" s="108"/>
      <c r="M289" s="108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 s="109"/>
      <c r="BD289" s="109"/>
      <c r="BE289" s="109"/>
      <c r="BF289" s="109"/>
      <c r="BG289" s="109"/>
      <c r="BH289" s="109"/>
      <c r="BI289" s="109"/>
      <c r="BJ289" s="109"/>
      <c r="BK289" s="109"/>
      <c r="BL289" s="109">
        <v>70</v>
      </c>
      <c r="BM289" s="109"/>
      <c r="BN289" s="109"/>
      <c r="BO289" s="109"/>
      <c r="BP289" s="109"/>
      <c r="BQ289" s="109"/>
      <c r="BR289" s="109"/>
      <c r="BS289" s="109"/>
      <c r="BT289" s="109"/>
      <c r="BU289" s="109"/>
      <c r="BV289" s="109"/>
      <c r="BW289" s="109"/>
      <c r="BX289" s="109"/>
      <c r="BY289" s="109"/>
      <c r="BZ289" s="109"/>
      <c r="CA289" s="109"/>
      <c r="CB289" s="109"/>
      <c r="CC289" s="109"/>
      <c r="CD289" s="109"/>
      <c r="CE289" s="109"/>
      <c r="CF289" s="109"/>
      <c r="CG289" s="109"/>
      <c r="CH289" s="109"/>
      <c r="CI289" s="109"/>
      <c r="CJ289" s="109"/>
      <c r="CK289" s="109"/>
      <c r="CL289" s="109"/>
      <c r="CM289" s="109"/>
      <c r="CN289" s="109"/>
      <c r="CO289" s="109"/>
      <c r="CP289" s="109"/>
      <c r="CQ289" s="109"/>
      <c r="CR289" s="109"/>
      <c r="CS289" s="109"/>
      <c r="CT289" s="109"/>
      <c r="CU289" s="109"/>
      <c r="CV289" s="109"/>
      <c r="CW289" s="109"/>
      <c r="CX289" s="109"/>
      <c r="CY289" s="109"/>
      <c r="CZ289" s="109"/>
      <c r="DA289" s="109"/>
      <c r="DB289" s="109"/>
      <c r="DC289" s="109"/>
      <c r="DD289" s="109"/>
      <c r="DE289" s="109"/>
      <c r="DF289" s="109"/>
      <c r="DG289" s="109"/>
      <c r="DH289" s="109"/>
      <c r="DI289" s="109"/>
      <c r="DJ289" s="109"/>
      <c r="DK289" s="109"/>
      <c r="DL289" s="109"/>
      <c r="DM289" s="109"/>
      <c r="DN289" s="109"/>
      <c r="DO289" s="109"/>
      <c r="DP289" s="109"/>
      <c r="DQ289" s="109"/>
      <c r="DR289" s="109"/>
      <c r="DS289" s="109"/>
      <c r="DT289" s="109"/>
      <c r="DU289" s="109"/>
      <c r="DV289" s="109"/>
      <c r="DW289" s="109"/>
      <c r="DX289" s="109"/>
      <c r="DY289" s="109"/>
      <c r="DZ289" s="109"/>
      <c r="EA289" s="109"/>
      <c r="EB289" s="109"/>
      <c r="EC289" s="109"/>
      <c r="ED289" s="109"/>
      <c r="EE289" s="109"/>
      <c r="EF289" s="109"/>
      <c r="EG289" s="109"/>
      <c r="EH289" s="109"/>
      <c r="EI289" s="109"/>
      <c r="EJ289" s="109"/>
      <c r="EK289" s="109"/>
      <c r="EL289" s="109"/>
      <c r="EM289" s="109"/>
      <c r="EN289" s="109"/>
      <c r="EO289" s="109"/>
      <c r="EP289" s="109"/>
      <c r="EQ289" s="109"/>
      <c r="ER289" s="109"/>
      <c r="ES289" s="109"/>
      <c r="ET289" s="109"/>
      <c r="EU289" s="109"/>
      <c r="EV289" s="109"/>
      <c r="EW289" s="109"/>
      <c r="EX289" s="109"/>
      <c r="EY289" s="109"/>
      <c r="EZ289" s="109"/>
      <c r="FA289" s="109"/>
      <c r="FB289" s="109"/>
      <c r="FC289" s="109"/>
      <c r="FD289" s="109"/>
      <c r="FE289" s="109"/>
      <c r="FF289" s="109"/>
      <c r="FG289" s="109"/>
      <c r="FH289" s="109"/>
      <c r="FI289" s="109"/>
      <c r="FJ289" s="109"/>
      <c r="FK289" s="109"/>
      <c r="FL289" s="109"/>
      <c r="FM289" s="109"/>
      <c r="FN289" s="109"/>
      <c r="FO289" s="109"/>
      <c r="FP289" s="109"/>
      <c r="FQ289" s="109"/>
      <c r="FR289" s="109"/>
      <c r="FS289" s="109"/>
      <c r="FT289" s="109"/>
      <c r="FU289" s="109"/>
      <c r="FV289" s="109"/>
      <c r="FW289" s="109"/>
      <c r="FX289" s="109"/>
      <c r="FY289" s="109"/>
      <c r="FZ289" s="109"/>
      <c r="GA289" s="109"/>
      <c r="GB289" s="109"/>
      <c r="GC289" s="109"/>
      <c r="GD289" s="109"/>
      <c r="GE289" s="109"/>
      <c r="GF289" s="109"/>
      <c r="GG289" s="109"/>
      <c r="GH289" s="109">
        <v>1</v>
      </c>
      <c r="GI289" s="109"/>
      <c r="GJ289" s="109"/>
      <c r="GK289" s="109"/>
      <c r="GL289" s="109"/>
      <c r="GM289" s="109"/>
      <c r="GN289" s="109"/>
      <c r="GO289" s="109"/>
      <c r="GP289" s="109"/>
      <c r="GQ289" s="109"/>
      <c r="GR289" s="109"/>
      <c r="GS289" s="109"/>
      <c r="GT289" s="109"/>
      <c r="GU289" s="109"/>
      <c r="GV289" s="109"/>
      <c r="GW289" s="109"/>
      <c r="GX289" s="109"/>
      <c r="GY289" s="109"/>
      <c r="GZ289" s="109"/>
      <c r="HA289" s="109"/>
      <c r="HB289" s="109"/>
      <c r="HC289" s="109"/>
      <c r="HD289" s="109"/>
      <c r="HE289" s="109"/>
      <c r="HF289" s="109"/>
      <c r="HG289" s="109"/>
      <c r="HH289" s="109"/>
      <c r="HI289" s="109"/>
      <c r="HJ289" s="109"/>
      <c r="HK289" s="109"/>
      <c r="HL289" s="109"/>
      <c r="HM289" s="109"/>
      <c r="HN289" s="109"/>
      <c r="HO289" s="109"/>
      <c r="HP289" s="109"/>
      <c r="HQ289" s="109"/>
      <c r="HR289" s="109"/>
      <c r="HS289" s="109"/>
      <c r="HT289" s="109"/>
      <c r="HU289" s="109"/>
      <c r="HV289" s="109"/>
      <c r="HW289" s="109"/>
      <c r="HX289" s="109"/>
      <c r="HY289" s="109"/>
      <c r="HZ289" s="109"/>
      <c r="IA289" s="109"/>
      <c r="IB289" s="109"/>
      <c r="IC289" s="109"/>
      <c r="ID289" s="109"/>
      <c r="IE289" s="109"/>
      <c r="IF289" s="109"/>
      <c r="IG289" s="109"/>
      <c r="IH289" s="109"/>
      <c r="II289" s="109"/>
      <c r="IJ289" s="109"/>
      <c r="IK289" s="109"/>
      <c r="IL289" s="109"/>
      <c r="IM289" s="109"/>
      <c r="IN289" s="109"/>
      <c r="IO289" s="109"/>
      <c r="IP289" s="109"/>
      <c r="IQ289" s="109"/>
      <c r="IR289" s="109"/>
      <c r="IS289" s="109"/>
      <c r="IT289" s="109"/>
      <c r="IU289" s="109"/>
      <c r="IV289" s="109"/>
      <c r="IW289" s="109"/>
      <c r="IX289" s="109"/>
      <c r="IY289" s="109"/>
      <c r="IZ289" s="109"/>
      <c r="JA289" s="109"/>
      <c r="JB289" s="109"/>
      <c r="JC289" s="109"/>
      <c r="JD289" s="109"/>
      <c r="JE289" s="109"/>
      <c r="JF289" s="109"/>
      <c r="JG289" s="109"/>
      <c r="JH289" s="109"/>
      <c r="JI289" s="109"/>
      <c r="JJ289" s="109"/>
      <c r="JK289" s="109"/>
      <c r="JL289" s="109"/>
      <c r="JM289" s="109"/>
      <c r="JN289" s="109"/>
      <c r="JO289" s="109"/>
      <c r="JP289" s="109"/>
      <c r="JQ289" s="109"/>
      <c r="JR289" s="109"/>
      <c r="JS289" s="109"/>
      <c r="JT289" s="109"/>
      <c r="JU289" s="109"/>
      <c r="JV289" s="109"/>
      <c r="JW289" s="109"/>
      <c r="JX289" s="109"/>
      <c r="JY289" s="109"/>
      <c r="JZ289" s="109"/>
      <c r="KA289" s="109"/>
      <c r="KB289" s="109"/>
      <c r="KC289" s="109"/>
      <c r="KD289" s="109"/>
      <c r="KE289" s="109"/>
      <c r="KF289" s="109"/>
      <c r="KG289" s="109"/>
      <c r="KH289" s="109"/>
      <c r="KI289" s="109"/>
      <c r="KJ289" s="109"/>
      <c r="KK289" s="109"/>
      <c r="KL289" s="109"/>
      <c r="KM289" s="109"/>
      <c r="KN289" s="109"/>
      <c r="KO289" s="109"/>
      <c r="KP289" s="109"/>
      <c r="KQ289" s="109"/>
      <c r="KR289" s="109"/>
      <c r="KS289" s="109"/>
      <c r="KT289" s="109"/>
      <c r="KU289" s="109"/>
      <c r="KV289" s="109"/>
      <c r="KW289" s="109"/>
      <c r="KX289" s="109"/>
      <c r="KY289" s="109"/>
      <c r="KZ289" s="109"/>
      <c r="LA289" s="109"/>
      <c r="LB289" s="109"/>
      <c r="LC289" s="109"/>
      <c r="LD289" s="109"/>
      <c r="LE289" s="109"/>
      <c r="LF289" s="109"/>
      <c r="LG289" s="109"/>
      <c r="LH289" s="109"/>
      <c r="LI289" s="109"/>
      <c r="LJ289" s="109"/>
      <c r="LK289" s="109"/>
      <c r="LL289" s="109"/>
      <c r="LM289" s="109"/>
      <c r="LN289" s="109"/>
      <c r="LO289" s="109"/>
      <c r="LP289" s="109"/>
      <c r="LQ289" s="109"/>
      <c r="LR289" s="109"/>
      <c r="LS289" s="109"/>
      <c r="LT289" s="109"/>
      <c r="LU289" s="109"/>
      <c r="LV289" s="109"/>
      <c r="LW289" s="109"/>
      <c r="LX289" s="109"/>
      <c r="LY289" s="109"/>
      <c r="LZ289" s="109"/>
      <c r="MA289" s="109"/>
      <c r="MB289" s="109"/>
      <c r="MC289" s="109"/>
      <c r="MD289" s="109"/>
      <c r="ME289" s="109"/>
      <c r="MF289" s="109"/>
      <c r="MG289" s="109"/>
      <c r="MH289" s="109"/>
      <c r="MI289" s="109"/>
      <c r="MJ289" s="109"/>
      <c r="MK289" s="109"/>
      <c r="ML289" s="109"/>
      <c r="MM289" s="109"/>
      <c r="MN289" s="109"/>
      <c r="MO289" s="109"/>
      <c r="MP289" s="109"/>
      <c r="MQ289" s="109"/>
      <c r="MR289" s="109"/>
      <c r="MS289" s="109"/>
      <c r="MT289" s="109"/>
      <c r="MU289" s="109"/>
      <c r="MV289" s="109"/>
      <c r="MW289" s="109"/>
      <c r="MX289" s="109"/>
      <c r="MY289" s="109"/>
      <c r="MZ289" s="109"/>
      <c r="NA289" s="109"/>
      <c r="NB289" s="109"/>
      <c r="NC289" s="109"/>
      <c r="ND289" s="109"/>
      <c r="NE289" s="109"/>
      <c r="NF289" s="109"/>
      <c r="NG289" s="109"/>
      <c r="NH289" s="109"/>
      <c r="NI289" s="109"/>
      <c r="NJ289" s="109"/>
      <c r="NK289" s="109"/>
      <c r="NL289" s="109"/>
      <c r="NM289" s="109"/>
      <c r="NN289" s="109"/>
      <c r="NO289" s="109"/>
      <c r="NP289" s="109"/>
      <c r="NQ289" s="109"/>
      <c r="NR289" s="109"/>
      <c r="NS289" s="109"/>
      <c r="NT289" s="109"/>
      <c r="NU289" s="109"/>
      <c r="NV289" s="109"/>
      <c r="NW289" s="109">
        <v>5</v>
      </c>
      <c r="NX289" s="109"/>
      <c r="NY289" s="109"/>
      <c r="NZ289" s="109"/>
      <c r="OA289" s="109"/>
      <c r="OB289" s="109"/>
      <c r="OC289" s="109"/>
      <c r="OD289" s="109"/>
      <c r="OE289" s="109"/>
      <c r="OF289" s="109"/>
      <c r="OG289" s="109"/>
      <c r="OH289" s="109"/>
      <c r="OI289" s="109"/>
      <c r="OJ289" s="109"/>
      <c r="OK289" s="109"/>
      <c r="OL289" s="109"/>
      <c r="OM289" s="109"/>
      <c r="ON289" s="109"/>
      <c r="OO289" s="109"/>
      <c r="OP289" s="109"/>
      <c r="OQ289" s="109"/>
      <c r="OR289" s="109"/>
      <c r="OS289" s="109"/>
      <c r="OT289" s="109"/>
      <c r="OU289" s="109">
        <v>2</v>
      </c>
      <c r="OV289" s="109"/>
      <c r="OW289" s="109"/>
      <c r="OX289" s="109"/>
      <c r="OY289" s="109"/>
      <c r="OZ289" s="109"/>
      <c r="PA289" s="109"/>
      <c r="PB289" s="109"/>
      <c r="PC289" s="109"/>
      <c r="PD289" s="109"/>
      <c r="PE289" s="109"/>
      <c r="PF289" s="109"/>
      <c r="PG289" s="109"/>
      <c r="PH289" s="109"/>
      <c r="PI289" s="109"/>
      <c r="PJ289" s="109"/>
      <c r="PK289" s="109"/>
      <c r="PL289" s="109"/>
      <c r="PM289" s="109"/>
      <c r="PN289" s="109"/>
      <c r="PO289" s="109"/>
      <c r="PP289" s="109"/>
      <c r="PQ289" s="109"/>
      <c r="PR289" s="109"/>
      <c r="PS289" s="109"/>
      <c r="PT289" s="109"/>
      <c r="PU289" s="109"/>
      <c r="PV289" s="109"/>
      <c r="PW289" s="109"/>
      <c r="PX289" s="109"/>
      <c r="PY289" s="109"/>
      <c r="PZ289" s="109"/>
      <c r="QA289" s="109"/>
      <c r="QB289" s="109"/>
      <c r="QC289" s="109"/>
      <c r="QD289" s="109"/>
      <c r="QE289" s="109"/>
      <c r="QF289" s="109"/>
      <c r="QG289" s="109"/>
      <c r="QH289" s="109"/>
      <c r="QI289" s="109"/>
      <c r="QJ289" s="109"/>
      <c r="QK289" s="23">
        <f t="shared" si="4"/>
        <v>78</v>
      </c>
      <c r="QL289" s="125"/>
      <c r="QM289" s="148"/>
      <c r="QN289" s="125"/>
      <c r="QO289" s="125"/>
      <c r="QP289" s="125">
        <f>2000+1000+1417.62</f>
        <v>4417.62</v>
      </c>
      <c r="QQ289" s="125"/>
      <c r="QR289" s="125"/>
      <c r="QS289" s="130"/>
    </row>
    <row r="290" spans="1:461" s="5" customFormat="1" ht="12.75" customHeight="1" x14ac:dyDescent="0.2">
      <c r="A290" s="52">
        <v>44700</v>
      </c>
      <c r="B290" s="98" t="s">
        <v>513</v>
      </c>
      <c r="C290" s="107"/>
      <c r="D290" s="107"/>
      <c r="E290" s="108"/>
      <c r="F290" s="108"/>
      <c r="G290" s="108"/>
      <c r="H290" s="108"/>
      <c r="I290" s="108"/>
      <c r="J290" s="108"/>
      <c r="K290" s="108"/>
      <c r="L290" s="108"/>
      <c r="M290" s="108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 s="109"/>
      <c r="BG290" s="109"/>
      <c r="BH290" s="109"/>
      <c r="BI290" s="109"/>
      <c r="BJ290" s="109"/>
      <c r="BK290" s="109"/>
      <c r="BL290" s="109"/>
      <c r="BM290" s="109"/>
      <c r="BN290" s="109"/>
      <c r="BO290" s="109"/>
      <c r="BP290" s="109"/>
      <c r="BQ290" s="109"/>
      <c r="BR290" s="109"/>
      <c r="BS290" s="109"/>
      <c r="BT290" s="109"/>
      <c r="BU290" s="109"/>
      <c r="BV290" s="109"/>
      <c r="BW290" s="109"/>
      <c r="BX290" s="109"/>
      <c r="BY290" s="109"/>
      <c r="BZ290" s="109"/>
      <c r="CA290" s="109"/>
      <c r="CB290" s="109"/>
      <c r="CC290" s="109"/>
      <c r="CD290" s="109"/>
      <c r="CE290" s="109"/>
      <c r="CF290" s="109"/>
      <c r="CG290" s="109"/>
      <c r="CH290" s="109"/>
      <c r="CI290" s="109"/>
      <c r="CJ290" s="109"/>
      <c r="CK290" s="109"/>
      <c r="CL290" s="109"/>
      <c r="CM290" s="109"/>
      <c r="CN290" s="109"/>
      <c r="CO290" s="109"/>
      <c r="CP290" s="109"/>
      <c r="CQ290" s="109"/>
      <c r="CR290" s="109"/>
      <c r="CS290" s="109"/>
      <c r="CT290" s="109"/>
      <c r="CU290" s="109"/>
      <c r="CV290" s="109"/>
      <c r="CW290" s="109"/>
      <c r="CX290" s="109"/>
      <c r="CY290" s="109"/>
      <c r="CZ290" s="109"/>
      <c r="DA290" s="109"/>
      <c r="DB290" s="109"/>
      <c r="DC290" s="109"/>
      <c r="DD290" s="109"/>
      <c r="DE290" s="109"/>
      <c r="DF290" s="109"/>
      <c r="DG290" s="109"/>
      <c r="DH290" s="109"/>
      <c r="DI290" s="109"/>
      <c r="DJ290" s="109"/>
      <c r="DK290" s="109"/>
      <c r="DL290" s="109"/>
      <c r="DM290" s="109"/>
      <c r="DN290" s="109"/>
      <c r="DO290" s="109"/>
      <c r="DP290" s="109"/>
      <c r="DQ290" s="109"/>
      <c r="DR290" s="109"/>
      <c r="DS290" s="109"/>
      <c r="DT290" s="109"/>
      <c r="DU290" s="109"/>
      <c r="DV290" s="109"/>
      <c r="DW290" s="109"/>
      <c r="DX290" s="109"/>
      <c r="DY290" s="109"/>
      <c r="DZ290" s="109"/>
      <c r="EA290" s="109"/>
      <c r="EB290" s="109"/>
      <c r="EC290" s="109"/>
      <c r="ED290" s="109"/>
      <c r="EE290" s="109"/>
      <c r="EF290" s="109"/>
      <c r="EG290" s="109"/>
      <c r="EH290" s="109"/>
      <c r="EI290" s="109"/>
      <c r="EJ290" s="109"/>
      <c r="EK290" s="109"/>
      <c r="EL290" s="109"/>
      <c r="EM290" s="109"/>
      <c r="EN290" s="109"/>
      <c r="EO290" s="109"/>
      <c r="EP290" s="109"/>
      <c r="EQ290" s="109"/>
      <c r="ER290" s="109"/>
      <c r="ES290" s="109"/>
      <c r="ET290" s="109"/>
      <c r="EU290" s="109"/>
      <c r="EV290" s="109"/>
      <c r="EW290" s="109"/>
      <c r="EX290" s="109"/>
      <c r="EY290" s="109"/>
      <c r="EZ290" s="109"/>
      <c r="FA290" s="109"/>
      <c r="FB290" s="109"/>
      <c r="FC290" s="109"/>
      <c r="FD290" s="109"/>
      <c r="FE290" s="109"/>
      <c r="FF290" s="109"/>
      <c r="FG290" s="109"/>
      <c r="FH290" s="109"/>
      <c r="FI290" s="109"/>
      <c r="FJ290" s="109"/>
      <c r="FK290" s="109"/>
      <c r="FL290" s="109"/>
      <c r="FM290" s="109"/>
      <c r="FN290" s="109"/>
      <c r="FO290" s="109"/>
      <c r="FP290" s="109"/>
      <c r="FQ290" s="109"/>
      <c r="FR290" s="109"/>
      <c r="FS290" s="109"/>
      <c r="FT290" s="109"/>
      <c r="FU290" s="109"/>
      <c r="FV290" s="109">
        <v>1</v>
      </c>
      <c r="FW290" s="109"/>
      <c r="FX290" s="109"/>
      <c r="FY290" s="109"/>
      <c r="FZ290" s="109"/>
      <c r="GA290" s="109"/>
      <c r="GB290" s="109"/>
      <c r="GC290" s="109"/>
      <c r="GD290" s="109"/>
      <c r="GE290" s="109"/>
      <c r="GF290" s="109"/>
      <c r="GG290" s="109"/>
      <c r="GH290" s="109"/>
      <c r="GI290" s="109"/>
      <c r="GJ290" s="109"/>
      <c r="GK290" s="109"/>
      <c r="GL290" s="109"/>
      <c r="GM290" s="109"/>
      <c r="GN290" s="109"/>
      <c r="GO290" s="109"/>
      <c r="GP290" s="109"/>
      <c r="GQ290" s="109"/>
      <c r="GR290" s="109"/>
      <c r="GS290" s="109"/>
      <c r="GT290" s="109"/>
      <c r="GU290" s="109"/>
      <c r="GV290" s="109"/>
      <c r="GW290" s="109"/>
      <c r="GX290" s="109"/>
      <c r="GY290" s="109"/>
      <c r="GZ290" s="109"/>
      <c r="HA290" s="109"/>
      <c r="HB290" s="109"/>
      <c r="HC290" s="109"/>
      <c r="HD290" s="109"/>
      <c r="HE290" s="109"/>
      <c r="HF290" s="109"/>
      <c r="HG290" s="109"/>
      <c r="HH290" s="109"/>
      <c r="HI290" s="109"/>
      <c r="HJ290" s="109"/>
      <c r="HK290" s="109"/>
      <c r="HL290" s="109"/>
      <c r="HM290" s="109"/>
      <c r="HN290" s="109"/>
      <c r="HO290" s="109"/>
      <c r="HP290" s="109"/>
      <c r="HQ290" s="109"/>
      <c r="HR290" s="109"/>
      <c r="HS290" s="109"/>
      <c r="HT290" s="109"/>
      <c r="HU290" s="109"/>
      <c r="HV290" s="109"/>
      <c r="HW290" s="109"/>
      <c r="HX290" s="109"/>
      <c r="HY290" s="109"/>
      <c r="HZ290" s="109"/>
      <c r="IA290" s="109"/>
      <c r="IB290" s="109"/>
      <c r="IC290" s="109"/>
      <c r="ID290" s="109"/>
      <c r="IE290" s="109"/>
      <c r="IF290" s="109"/>
      <c r="IG290" s="109"/>
      <c r="IH290" s="109"/>
      <c r="II290" s="109"/>
      <c r="IJ290" s="109"/>
      <c r="IK290" s="109"/>
      <c r="IL290" s="109"/>
      <c r="IM290" s="109"/>
      <c r="IN290" s="109"/>
      <c r="IO290" s="109"/>
      <c r="IP290" s="109"/>
      <c r="IQ290" s="109"/>
      <c r="IR290" s="109"/>
      <c r="IS290" s="109"/>
      <c r="IT290" s="109"/>
      <c r="IU290" s="109"/>
      <c r="IV290" s="109"/>
      <c r="IW290" s="109"/>
      <c r="IX290" s="109"/>
      <c r="IY290" s="109"/>
      <c r="IZ290" s="109"/>
      <c r="JA290" s="109"/>
      <c r="JB290" s="109"/>
      <c r="JC290" s="109"/>
      <c r="JD290" s="109"/>
      <c r="JE290" s="109"/>
      <c r="JF290" s="109"/>
      <c r="JG290" s="109"/>
      <c r="JH290" s="109"/>
      <c r="JI290" s="109"/>
      <c r="JJ290" s="109"/>
      <c r="JK290" s="109"/>
      <c r="JL290" s="109"/>
      <c r="JM290" s="109"/>
      <c r="JN290" s="109"/>
      <c r="JO290" s="109"/>
      <c r="JP290" s="109"/>
      <c r="JQ290" s="109"/>
      <c r="JR290" s="109"/>
      <c r="JS290" s="109"/>
      <c r="JT290" s="109"/>
      <c r="JU290" s="109"/>
      <c r="JV290" s="109"/>
      <c r="JW290" s="109"/>
      <c r="JX290" s="109"/>
      <c r="JY290" s="109"/>
      <c r="JZ290" s="109"/>
      <c r="KA290" s="109"/>
      <c r="KB290" s="109"/>
      <c r="KC290" s="109"/>
      <c r="KD290" s="109"/>
      <c r="KE290" s="109"/>
      <c r="KF290" s="109"/>
      <c r="KG290" s="109"/>
      <c r="KH290" s="109"/>
      <c r="KI290" s="109"/>
      <c r="KJ290" s="109"/>
      <c r="KK290" s="109"/>
      <c r="KL290" s="109"/>
      <c r="KM290" s="109"/>
      <c r="KN290" s="109"/>
      <c r="KO290" s="109"/>
      <c r="KP290" s="109"/>
      <c r="KQ290" s="109"/>
      <c r="KR290" s="109"/>
      <c r="KS290" s="109"/>
      <c r="KT290" s="109"/>
      <c r="KU290" s="109"/>
      <c r="KV290" s="109"/>
      <c r="KW290" s="109"/>
      <c r="KX290" s="109"/>
      <c r="KY290" s="109"/>
      <c r="KZ290" s="109"/>
      <c r="LA290" s="109"/>
      <c r="LB290" s="109"/>
      <c r="LC290" s="109"/>
      <c r="LD290" s="109"/>
      <c r="LE290" s="109"/>
      <c r="LF290" s="109"/>
      <c r="LG290" s="109"/>
      <c r="LH290" s="109"/>
      <c r="LI290" s="109"/>
      <c r="LJ290" s="109"/>
      <c r="LK290" s="109"/>
      <c r="LL290" s="109"/>
      <c r="LM290" s="109"/>
      <c r="LN290" s="109"/>
      <c r="LO290" s="109"/>
      <c r="LP290" s="109"/>
      <c r="LQ290" s="109"/>
      <c r="LR290" s="109"/>
      <c r="LS290" s="109"/>
      <c r="LT290" s="109"/>
      <c r="LU290" s="109"/>
      <c r="LV290" s="109"/>
      <c r="LW290" s="109"/>
      <c r="LX290" s="109"/>
      <c r="LY290" s="109"/>
      <c r="LZ290" s="109"/>
      <c r="MA290" s="109"/>
      <c r="MB290" s="109"/>
      <c r="MC290" s="109"/>
      <c r="MD290" s="109"/>
      <c r="ME290" s="109"/>
      <c r="MF290" s="109"/>
      <c r="MG290" s="109"/>
      <c r="MH290" s="109"/>
      <c r="MI290" s="109"/>
      <c r="MJ290" s="109"/>
      <c r="MK290" s="109"/>
      <c r="ML290" s="109"/>
      <c r="MM290" s="109"/>
      <c r="MN290" s="109"/>
      <c r="MO290" s="109"/>
      <c r="MP290" s="109"/>
      <c r="MQ290" s="109"/>
      <c r="MR290" s="109"/>
      <c r="MS290" s="109"/>
      <c r="MT290" s="109"/>
      <c r="MU290" s="109"/>
      <c r="MV290" s="109"/>
      <c r="MW290" s="109"/>
      <c r="MX290" s="109"/>
      <c r="MY290" s="109"/>
      <c r="MZ290" s="109"/>
      <c r="NA290" s="109"/>
      <c r="NB290" s="109"/>
      <c r="NC290" s="109"/>
      <c r="ND290" s="109"/>
      <c r="NE290" s="109"/>
      <c r="NF290" s="109"/>
      <c r="NG290" s="109"/>
      <c r="NH290" s="109"/>
      <c r="NI290" s="109"/>
      <c r="NJ290" s="109"/>
      <c r="NK290" s="109"/>
      <c r="NL290" s="109"/>
      <c r="NM290" s="109"/>
      <c r="NN290" s="109"/>
      <c r="NO290" s="109"/>
      <c r="NP290" s="109"/>
      <c r="NQ290" s="109"/>
      <c r="NR290" s="109"/>
      <c r="NS290" s="109"/>
      <c r="NT290" s="109"/>
      <c r="NU290" s="109"/>
      <c r="NV290" s="109"/>
      <c r="NW290" s="109"/>
      <c r="NX290" s="109"/>
      <c r="NY290" s="109"/>
      <c r="NZ290" s="109"/>
      <c r="OA290" s="109"/>
      <c r="OB290" s="109"/>
      <c r="OC290" s="109"/>
      <c r="OD290" s="109"/>
      <c r="OE290" s="109"/>
      <c r="OF290" s="109"/>
      <c r="OG290" s="109"/>
      <c r="OH290" s="109"/>
      <c r="OI290" s="109"/>
      <c r="OJ290" s="109"/>
      <c r="OK290" s="109"/>
      <c r="OL290" s="109"/>
      <c r="OM290" s="109"/>
      <c r="ON290" s="109"/>
      <c r="OO290" s="109"/>
      <c r="OP290" s="109"/>
      <c r="OQ290" s="109"/>
      <c r="OR290" s="109"/>
      <c r="OS290" s="109"/>
      <c r="OT290" s="109"/>
      <c r="OU290" s="109"/>
      <c r="OV290" s="109"/>
      <c r="OW290" s="109"/>
      <c r="OX290" s="109"/>
      <c r="OY290" s="109"/>
      <c r="OZ290" s="109"/>
      <c r="PA290" s="109"/>
      <c r="PB290" s="109"/>
      <c r="PC290" s="109"/>
      <c r="PD290" s="109"/>
      <c r="PE290" s="109"/>
      <c r="PF290" s="109"/>
      <c r="PG290" s="109"/>
      <c r="PH290" s="109"/>
      <c r="PI290" s="109"/>
      <c r="PJ290" s="109"/>
      <c r="PK290" s="109"/>
      <c r="PL290" s="109"/>
      <c r="PM290" s="109"/>
      <c r="PN290" s="109"/>
      <c r="PO290" s="109"/>
      <c r="PP290" s="109"/>
      <c r="PQ290" s="109"/>
      <c r="PR290" s="109"/>
      <c r="PS290" s="109"/>
      <c r="PT290" s="109"/>
      <c r="PU290" s="109"/>
      <c r="PV290" s="109"/>
      <c r="PW290" s="109"/>
      <c r="PX290" s="109"/>
      <c r="PY290" s="109"/>
      <c r="PZ290" s="109"/>
      <c r="QA290" s="109"/>
      <c r="QB290" s="109"/>
      <c r="QC290" s="109"/>
      <c r="QD290" s="109"/>
      <c r="QE290" s="109"/>
      <c r="QF290" s="109"/>
      <c r="QG290" s="109"/>
      <c r="QH290" s="109"/>
      <c r="QI290" s="109"/>
      <c r="QJ290" s="109"/>
      <c r="QK290" s="23">
        <f t="shared" si="4"/>
        <v>1</v>
      </c>
      <c r="QL290" s="125"/>
      <c r="QM290" s="148"/>
      <c r="QN290" s="125"/>
      <c r="QO290" s="125"/>
      <c r="QP290" s="125">
        <v>32.229999999999997</v>
      </c>
      <c r="QQ290" s="125"/>
      <c r="QR290" s="125"/>
      <c r="QS290" s="130"/>
    </row>
    <row r="291" spans="1:461" s="5" customFormat="1" ht="12.75" customHeight="1" x14ac:dyDescent="0.2">
      <c r="A291" s="52">
        <v>44700</v>
      </c>
      <c r="B291" s="98" t="s">
        <v>88</v>
      </c>
      <c r="C291" s="107"/>
      <c r="D291" s="107"/>
      <c r="E291" s="108"/>
      <c r="F291" s="108"/>
      <c r="G291" s="108"/>
      <c r="H291" s="108"/>
      <c r="I291" s="108"/>
      <c r="J291" s="108"/>
      <c r="K291" s="108"/>
      <c r="L291" s="108"/>
      <c r="M291" s="108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>
        <v>70</v>
      </c>
      <c r="BB291" s="109"/>
      <c r="BC291" s="109"/>
      <c r="BD291" s="109"/>
      <c r="BE291" s="109"/>
      <c r="BF291" s="109"/>
      <c r="BG291" s="109"/>
      <c r="BH291" s="109"/>
      <c r="BI291" s="109"/>
      <c r="BJ291" s="109"/>
      <c r="BK291" s="109"/>
      <c r="BL291" s="109"/>
      <c r="BM291" s="109"/>
      <c r="BN291" s="109"/>
      <c r="BO291" s="109"/>
      <c r="BP291" s="109"/>
      <c r="BQ291" s="109"/>
      <c r="BR291" s="109"/>
      <c r="BS291" s="109"/>
      <c r="BT291" s="109"/>
      <c r="BU291" s="109"/>
      <c r="BV291" s="109"/>
      <c r="BW291" s="109"/>
      <c r="BX291" s="109"/>
      <c r="BY291" s="109"/>
      <c r="BZ291" s="109"/>
      <c r="CA291" s="109"/>
      <c r="CB291" s="109"/>
      <c r="CC291" s="109"/>
      <c r="CD291" s="109"/>
      <c r="CE291" s="109"/>
      <c r="CF291" s="109"/>
      <c r="CG291" s="109"/>
      <c r="CH291" s="109"/>
      <c r="CI291" s="109"/>
      <c r="CJ291" s="109"/>
      <c r="CK291" s="109"/>
      <c r="CL291" s="109"/>
      <c r="CM291" s="109"/>
      <c r="CN291" s="109"/>
      <c r="CO291" s="109"/>
      <c r="CP291" s="109"/>
      <c r="CQ291" s="109"/>
      <c r="CR291" s="109"/>
      <c r="CS291" s="109"/>
      <c r="CT291" s="109"/>
      <c r="CU291" s="109"/>
      <c r="CV291" s="109"/>
      <c r="CW291" s="109"/>
      <c r="CX291" s="109"/>
      <c r="CY291" s="109"/>
      <c r="CZ291" s="109"/>
      <c r="DA291" s="109"/>
      <c r="DB291" s="109"/>
      <c r="DC291" s="109"/>
      <c r="DD291" s="109"/>
      <c r="DE291" s="109"/>
      <c r="DF291" s="109"/>
      <c r="DG291" s="109"/>
      <c r="DH291" s="109"/>
      <c r="DI291" s="109"/>
      <c r="DJ291" s="109"/>
      <c r="DK291" s="109"/>
      <c r="DL291" s="109"/>
      <c r="DM291" s="109"/>
      <c r="DN291" s="109"/>
      <c r="DO291" s="109"/>
      <c r="DP291" s="109"/>
      <c r="DQ291" s="109"/>
      <c r="DR291" s="109"/>
      <c r="DS291" s="109"/>
      <c r="DT291" s="109"/>
      <c r="DU291" s="109">
        <v>1</v>
      </c>
      <c r="DV291" s="109"/>
      <c r="DW291" s="109"/>
      <c r="DX291" s="109"/>
      <c r="DY291" s="109"/>
      <c r="DZ291" s="109"/>
      <c r="EA291" s="109"/>
      <c r="EB291" s="109"/>
      <c r="EC291" s="109"/>
      <c r="ED291" s="109"/>
      <c r="EE291" s="109"/>
      <c r="EF291" s="109"/>
      <c r="EG291" s="109"/>
      <c r="EH291" s="109"/>
      <c r="EI291" s="109"/>
      <c r="EJ291" s="109"/>
      <c r="EK291" s="109"/>
      <c r="EL291" s="109"/>
      <c r="EM291" s="109"/>
      <c r="EN291" s="109"/>
      <c r="EO291" s="109"/>
      <c r="EP291" s="109"/>
      <c r="EQ291" s="109"/>
      <c r="ER291" s="109"/>
      <c r="ES291" s="109"/>
      <c r="ET291" s="109"/>
      <c r="EU291" s="109"/>
      <c r="EV291" s="109"/>
      <c r="EW291" s="109"/>
      <c r="EX291" s="109"/>
      <c r="EY291" s="109"/>
      <c r="EZ291" s="109"/>
      <c r="FA291" s="109"/>
      <c r="FB291" s="109"/>
      <c r="FC291" s="109"/>
      <c r="FD291" s="109"/>
      <c r="FE291" s="109"/>
      <c r="FF291" s="109"/>
      <c r="FG291" s="109"/>
      <c r="FH291" s="109"/>
      <c r="FI291" s="109"/>
      <c r="FJ291" s="109"/>
      <c r="FK291" s="109"/>
      <c r="FL291" s="109"/>
      <c r="FM291" s="109"/>
      <c r="FN291" s="109"/>
      <c r="FO291" s="109"/>
      <c r="FP291" s="109"/>
      <c r="FQ291" s="109"/>
      <c r="FR291" s="109"/>
      <c r="FS291" s="109"/>
      <c r="FT291" s="109"/>
      <c r="FU291" s="109"/>
      <c r="FV291" s="109"/>
      <c r="FW291" s="109"/>
      <c r="FX291" s="109"/>
      <c r="FY291" s="109"/>
      <c r="FZ291" s="109"/>
      <c r="GA291" s="109"/>
      <c r="GB291" s="109"/>
      <c r="GC291" s="109"/>
      <c r="GD291" s="109"/>
      <c r="GE291" s="109"/>
      <c r="GF291" s="109"/>
      <c r="GG291" s="109"/>
      <c r="GH291" s="109"/>
      <c r="GI291" s="109"/>
      <c r="GJ291" s="109"/>
      <c r="GK291" s="109"/>
      <c r="GL291" s="109"/>
      <c r="GM291" s="109"/>
      <c r="GN291" s="109"/>
      <c r="GO291" s="109"/>
      <c r="GP291" s="109"/>
      <c r="GQ291" s="109"/>
      <c r="GR291" s="109"/>
      <c r="GS291" s="109">
        <v>1</v>
      </c>
      <c r="GT291" s="109"/>
      <c r="GU291" s="109"/>
      <c r="GV291" s="109"/>
      <c r="GW291" s="109"/>
      <c r="GX291" s="109"/>
      <c r="GY291" s="109"/>
      <c r="GZ291" s="109"/>
      <c r="HA291" s="109"/>
      <c r="HB291" s="109"/>
      <c r="HC291" s="109"/>
      <c r="HD291" s="109"/>
      <c r="HE291" s="109"/>
      <c r="HF291" s="109"/>
      <c r="HG291" s="109"/>
      <c r="HH291" s="109"/>
      <c r="HI291" s="109"/>
      <c r="HJ291" s="109"/>
      <c r="HK291" s="109"/>
      <c r="HL291" s="109"/>
      <c r="HM291" s="109"/>
      <c r="HN291" s="109"/>
      <c r="HO291" s="109"/>
      <c r="HP291" s="109"/>
      <c r="HQ291" s="109"/>
      <c r="HR291" s="109"/>
      <c r="HS291" s="109"/>
      <c r="HT291" s="109"/>
      <c r="HU291" s="109"/>
      <c r="HV291" s="109"/>
      <c r="HW291" s="109">
        <v>10</v>
      </c>
      <c r="HX291" s="109"/>
      <c r="HY291" s="109"/>
      <c r="HZ291" s="109"/>
      <c r="IA291" s="109"/>
      <c r="IB291" s="109"/>
      <c r="IC291" s="109"/>
      <c r="ID291" s="109"/>
      <c r="IE291" s="109"/>
      <c r="IF291" s="109"/>
      <c r="IG291" s="109"/>
      <c r="IH291" s="109"/>
      <c r="II291" s="109"/>
      <c r="IJ291" s="109"/>
      <c r="IK291" s="109"/>
      <c r="IL291" s="109"/>
      <c r="IM291" s="109"/>
      <c r="IN291" s="109"/>
      <c r="IO291" s="109"/>
      <c r="IP291" s="109"/>
      <c r="IQ291" s="109"/>
      <c r="IR291" s="109"/>
      <c r="IS291" s="109"/>
      <c r="IT291" s="109"/>
      <c r="IU291" s="109"/>
      <c r="IV291" s="109"/>
      <c r="IW291" s="109"/>
      <c r="IX291" s="109"/>
      <c r="IY291" s="109"/>
      <c r="IZ291" s="109"/>
      <c r="JA291" s="109"/>
      <c r="JB291" s="109"/>
      <c r="JC291" s="109"/>
      <c r="JD291" s="109"/>
      <c r="JE291" s="109"/>
      <c r="JF291" s="109"/>
      <c r="JG291" s="109"/>
      <c r="JH291" s="109"/>
      <c r="JI291" s="109"/>
      <c r="JJ291" s="109"/>
      <c r="JK291" s="109"/>
      <c r="JL291" s="109"/>
      <c r="JM291" s="109"/>
      <c r="JN291" s="109"/>
      <c r="JO291" s="109"/>
      <c r="JP291" s="109"/>
      <c r="JQ291" s="109"/>
      <c r="JR291" s="109"/>
      <c r="JS291" s="109"/>
      <c r="JT291" s="109"/>
      <c r="JU291" s="109"/>
      <c r="JV291" s="109"/>
      <c r="JW291" s="109"/>
      <c r="JX291" s="109"/>
      <c r="JY291" s="109"/>
      <c r="JZ291" s="109"/>
      <c r="KA291" s="109"/>
      <c r="KB291" s="109"/>
      <c r="KC291" s="109"/>
      <c r="KD291" s="109"/>
      <c r="KE291" s="109"/>
      <c r="KF291" s="109"/>
      <c r="KG291" s="109"/>
      <c r="KH291" s="109"/>
      <c r="KI291" s="109"/>
      <c r="KJ291" s="109"/>
      <c r="KK291" s="109"/>
      <c r="KL291" s="109"/>
      <c r="KM291" s="109"/>
      <c r="KN291" s="109"/>
      <c r="KO291" s="109"/>
      <c r="KP291" s="109"/>
      <c r="KQ291" s="109"/>
      <c r="KR291" s="109"/>
      <c r="KS291" s="109"/>
      <c r="KT291" s="109"/>
      <c r="KU291" s="109"/>
      <c r="KV291" s="109"/>
      <c r="KW291" s="109"/>
      <c r="KX291" s="109"/>
      <c r="KY291" s="109"/>
      <c r="KZ291" s="109"/>
      <c r="LA291" s="109"/>
      <c r="LB291" s="109"/>
      <c r="LC291" s="109"/>
      <c r="LD291" s="109"/>
      <c r="LE291" s="109"/>
      <c r="LF291" s="109"/>
      <c r="LG291" s="109"/>
      <c r="LH291" s="109"/>
      <c r="LI291" s="109"/>
      <c r="LJ291" s="109"/>
      <c r="LK291" s="109"/>
      <c r="LL291" s="109"/>
      <c r="LM291" s="109"/>
      <c r="LN291" s="109"/>
      <c r="LO291" s="109"/>
      <c r="LP291" s="109"/>
      <c r="LQ291" s="109"/>
      <c r="LR291" s="109"/>
      <c r="LS291" s="109"/>
      <c r="LT291" s="109"/>
      <c r="LU291" s="109"/>
      <c r="LV291" s="109"/>
      <c r="LW291" s="109"/>
      <c r="LX291" s="109"/>
      <c r="LY291" s="109"/>
      <c r="LZ291" s="109"/>
      <c r="MA291" s="109"/>
      <c r="MB291" s="109"/>
      <c r="MC291" s="109"/>
      <c r="MD291" s="109"/>
      <c r="ME291" s="109"/>
      <c r="MF291" s="109"/>
      <c r="MG291" s="109"/>
      <c r="MH291" s="109"/>
      <c r="MI291" s="109"/>
      <c r="MJ291" s="109"/>
      <c r="MK291" s="109"/>
      <c r="ML291" s="109"/>
      <c r="MM291" s="109"/>
      <c r="MN291" s="109"/>
      <c r="MO291" s="109"/>
      <c r="MP291" s="109"/>
      <c r="MQ291" s="109"/>
      <c r="MR291" s="109"/>
      <c r="MS291" s="109"/>
      <c r="MT291" s="109"/>
      <c r="MU291" s="109"/>
      <c r="MV291" s="109"/>
      <c r="MW291" s="109"/>
      <c r="MX291" s="109"/>
      <c r="MY291" s="109"/>
      <c r="MZ291" s="109"/>
      <c r="NA291" s="109"/>
      <c r="NB291" s="109"/>
      <c r="NC291" s="109"/>
      <c r="ND291" s="109"/>
      <c r="NE291" s="109"/>
      <c r="NF291" s="109"/>
      <c r="NG291" s="109"/>
      <c r="NH291" s="109"/>
      <c r="NI291" s="109"/>
      <c r="NJ291" s="109"/>
      <c r="NK291" s="109"/>
      <c r="NL291" s="109"/>
      <c r="NM291" s="109"/>
      <c r="NN291" s="109"/>
      <c r="NO291" s="109"/>
      <c r="NP291" s="109"/>
      <c r="NQ291" s="109"/>
      <c r="NR291" s="109"/>
      <c r="NS291" s="109"/>
      <c r="NT291" s="109"/>
      <c r="NU291" s="109"/>
      <c r="NV291" s="109"/>
      <c r="NW291" s="109"/>
      <c r="NX291" s="109"/>
      <c r="NY291" s="109"/>
      <c r="NZ291" s="109"/>
      <c r="OA291" s="109"/>
      <c r="OB291" s="109"/>
      <c r="OC291" s="109"/>
      <c r="OD291" s="109"/>
      <c r="OE291" s="109"/>
      <c r="OF291" s="109"/>
      <c r="OG291" s="109"/>
      <c r="OH291" s="109"/>
      <c r="OI291" s="109"/>
      <c r="OJ291" s="109"/>
      <c r="OK291" s="109"/>
      <c r="OL291" s="109"/>
      <c r="OM291" s="109"/>
      <c r="ON291" s="109"/>
      <c r="OO291" s="109"/>
      <c r="OP291" s="109"/>
      <c r="OQ291" s="109"/>
      <c r="OR291" s="109"/>
      <c r="OS291" s="109"/>
      <c r="OT291" s="109"/>
      <c r="OU291" s="109"/>
      <c r="OV291" s="109"/>
      <c r="OW291" s="109"/>
      <c r="OX291" s="109"/>
      <c r="OY291" s="109"/>
      <c r="OZ291" s="109"/>
      <c r="PA291" s="109"/>
      <c r="PB291" s="109"/>
      <c r="PC291" s="109"/>
      <c r="PD291" s="109"/>
      <c r="PE291" s="109"/>
      <c r="PF291" s="109"/>
      <c r="PG291" s="109"/>
      <c r="PH291" s="109"/>
      <c r="PI291" s="109"/>
      <c r="PJ291" s="109"/>
      <c r="PK291" s="109"/>
      <c r="PL291" s="109"/>
      <c r="PM291" s="109"/>
      <c r="PN291" s="109"/>
      <c r="PO291" s="109"/>
      <c r="PP291" s="109"/>
      <c r="PQ291" s="109"/>
      <c r="PR291" s="109"/>
      <c r="PS291" s="109"/>
      <c r="PT291" s="109"/>
      <c r="PU291" s="109"/>
      <c r="PV291" s="109"/>
      <c r="PW291" s="109"/>
      <c r="PX291" s="109"/>
      <c r="PY291" s="109"/>
      <c r="PZ291" s="109"/>
      <c r="QA291" s="109"/>
      <c r="QB291" s="109"/>
      <c r="QC291" s="109"/>
      <c r="QD291" s="109"/>
      <c r="QE291" s="109"/>
      <c r="QF291" s="109"/>
      <c r="QG291" s="109"/>
      <c r="QH291" s="109"/>
      <c r="QI291" s="109"/>
      <c r="QJ291" s="109"/>
      <c r="QK291" s="23">
        <f t="shared" si="4"/>
        <v>82</v>
      </c>
      <c r="QL291" s="125"/>
      <c r="QM291" s="148"/>
      <c r="QN291" s="125"/>
      <c r="QO291" s="125"/>
      <c r="QP291" s="125"/>
      <c r="QQ291" s="125">
        <v>3828.09</v>
      </c>
      <c r="QR291" s="125"/>
      <c r="QS291" s="130"/>
    </row>
    <row r="292" spans="1:461" s="5" customFormat="1" ht="12.75" customHeight="1" x14ac:dyDescent="0.2">
      <c r="A292" s="52">
        <v>44700</v>
      </c>
      <c r="B292" s="98" t="s">
        <v>75</v>
      </c>
      <c r="C292" s="107"/>
      <c r="D292" s="107"/>
      <c r="E292" s="108"/>
      <c r="F292" s="108"/>
      <c r="G292" s="108"/>
      <c r="H292" s="108"/>
      <c r="I292" s="108"/>
      <c r="J292" s="108"/>
      <c r="K292" s="108"/>
      <c r="L292" s="108"/>
      <c r="M292" s="108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 s="109"/>
      <c r="BD292" s="109"/>
      <c r="BE292" s="109"/>
      <c r="BF292" s="109"/>
      <c r="BG292" s="109"/>
      <c r="BH292" s="109"/>
      <c r="BI292" s="109"/>
      <c r="BJ292" s="109"/>
      <c r="BK292" s="109"/>
      <c r="BL292" s="109"/>
      <c r="BM292" s="109"/>
      <c r="BN292" s="109"/>
      <c r="BO292" s="109"/>
      <c r="BP292" s="109"/>
      <c r="BQ292" s="109"/>
      <c r="BR292" s="109"/>
      <c r="BS292" s="109"/>
      <c r="BT292" s="109"/>
      <c r="BU292" s="109"/>
      <c r="BV292" s="109"/>
      <c r="BW292" s="109"/>
      <c r="BX292" s="109">
        <v>36</v>
      </c>
      <c r="BY292" s="109"/>
      <c r="BZ292" s="109"/>
      <c r="CA292" s="109"/>
      <c r="CB292" s="109"/>
      <c r="CC292" s="109"/>
      <c r="CD292" s="109"/>
      <c r="CE292" s="109"/>
      <c r="CF292" s="109"/>
      <c r="CG292" s="109"/>
      <c r="CH292" s="109"/>
      <c r="CI292" s="109"/>
      <c r="CJ292" s="109"/>
      <c r="CK292" s="109"/>
      <c r="CL292" s="109"/>
      <c r="CM292" s="109"/>
      <c r="CN292" s="109"/>
      <c r="CO292" s="109">
        <v>160</v>
      </c>
      <c r="CP292" s="109"/>
      <c r="CQ292" s="109"/>
      <c r="CR292" s="109"/>
      <c r="CS292" s="109"/>
      <c r="CT292" s="109"/>
      <c r="CU292" s="109"/>
      <c r="CV292" s="109"/>
      <c r="CW292" s="109"/>
      <c r="CX292" s="109"/>
      <c r="CY292" s="109"/>
      <c r="CZ292" s="109"/>
      <c r="DA292" s="109"/>
      <c r="DB292" s="109"/>
      <c r="DC292" s="109"/>
      <c r="DD292" s="109"/>
      <c r="DE292" s="109"/>
      <c r="DF292" s="109"/>
      <c r="DG292" s="109"/>
      <c r="DH292" s="109"/>
      <c r="DI292" s="109"/>
      <c r="DJ292" s="109"/>
      <c r="DK292" s="109"/>
      <c r="DL292" s="109"/>
      <c r="DM292" s="109"/>
      <c r="DN292" s="109"/>
      <c r="DO292" s="109"/>
      <c r="DP292" s="109"/>
      <c r="DQ292" s="109"/>
      <c r="DR292" s="109"/>
      <c r="DS292" s="109"/>
      <c r="DT292" s="109"/>
      <c r="DU292" s="109">
        <v>20</v>
      </c>
      <c r="DV292" s="109"/>
      <c r="DW292" s="109"/>
      <c r="DX292" s="109"/>
      <c r="DY292" s="109"/>
      <c r="DZ292" s="109"/>
      <c r="EA292" s="109"/>
      <c r="EB292" s="109"/>
      <c r="EC292" s="109"/>
      <c r="ED292" s="109"/>
      <c r="EE292" s="109"/>
      <c r="EF292" s="109"/>
      <c r="EG292" s="109"/>
      <c r="EH292" s="109"/>
      <c r="EI292" s="109"/>
      <c r="EJ292" s="109"/>
      <c r="EK292" s="109"/>
      <c r="EL292" s="109"/>
      <c r="EM292" s="109"/>
      <c r="EN292" s="109"/>
      <c r="EO292" s="109"/>
      <c r="EP292" s="109"/>
      <c r="EQ292" s="109"/>
      <c r="ER292" s="109"/>
      <c r="ES292" s="109"/>
      <c r="ET292" s="109"/>
      <c r="EU292" s="109"/>
      <c r="EV292" s="109"/>
      <c r="EW292" s="109"/>
      <c r="EX292" s="109"/>
      <c r="EY292" s="109"/>
      <c r="EZ292" s="109"/>
      <c r="FA292" s="109"/>
      <c r="FB292" s="109"/>
      <c r="FC292" s="109"/>
      <c r="FD292" s="109"/>
      <c r="FE292" s="109"/>
      <c r="FF292" s="109"/>
      <c r="FG292" s="109"/>
      <c r="FH292" s="109"/>
      <c r="FI292" s="109"/>
      <c r="FJ292" s="109"/>
      <c r="FK292" s="109"/>
      <c r="FL292" s="109"/>
      <c r="FM292" s="109"/>
      <c r="FN292" s="109"/>
      <c r="FO292" s="109"/>
      <c r="FP292" s="109"/>
      <c r="FQ292" s="109"/>
      <c r="FR292" s="109"/>
      <c r="FS292" s="109">
        <v>30</v>
      </c>
      <c r="FT292" s="109"/>
      <c r="FU292" s="109"/>
      <c r="FV292" s="109"/>
      <c r="FW292" s="109"/>
      <c r="FX292" s="109"/>
      <c r="FY292" s="109"/>
      <c r="FZ292" s="109"/>
      <c r="GA292" s="109"/>
      <c r="GB292" s="109"/>
      <c r="GC292" s="109"/>
      <c r="GD292" s="109"/>
      <c r="GE292" s="109"/>
      <c r="GF292" s="109"/>
      <c r="GG292" s="109"/>
      <c r="GH292" s="109"/>
      <c r="GI292" s="109"/>
      <c r="GJ292" s="109"/>
      <c r="GK292" s="109"/>
      <c r="GL292" s="109"/>
      <c r="GM292" s="109"/>
      <c r="GN292" s="109"/>
      <c r="GO292" s="109"/>
      <c r="GP292" s="109"/>
      <c r="GQ292" s="109"/>
      <c r="GR292" s="109"/>
      <c r="GS292" s="109"/>
      <c r="GT292" s="109"/>
      <c r="GU292" s="109"/>
      <c r="GV292" s="109"/>
      <c r="GW292" s="109"/>
      <c r="GX292" s="109"/>
      <c r="GY292" s="109"/>
      <c r="GZ292" s="109"/>
      <c r="HA292" s="109"/>
      <c r="HB292" s="109"/>
      <c r="HC292" s="109"/>
      <c r="HD292" s="109"/>
      <c r="HE292" s="109"/>
      <c r="HF292" s="109"/>
      <c r="HG292" s="109"/>
      <c r="HH292" s="109"/>
      <c r="HI292" s="109"/>
      <c r="HJ292" s="109"/>
      <c r="HK292" s="109"/>
      <c r="HL292" s="109"/>
      <c r="HM292" s="109"/>
      <c r="HN292" s="109"/>
      <c r="HO292" s="109"/>
      <c r="HP292" s="109"/>
      <c r="HQ292" s="109"/>
      <c r="HR292" s="109"/>
      <c r="HS292" s="109"/>
      <c r="HT292" s="109"/>
      <c r="HU292" s="109"/>
      <c r="HV292" s="109"/>
      <c r="HW292" s="109"/>
      <c r="HX292" s="109"/>
      <c r="HY292" s="109"/>
      <c r="HZ292" s="109"/>
      <c r="IA292" s="109"/>
      <c r="IB292" s="109"/>
      <c r="IC292" s="109"/>
      <c r="ID292" s="109"/>
      <c r="IE292" s="109"/>
      <c r="IF292" s="109"/>
      <c r="IG292" s="109"/>
      <c r="IH292" s="109"/>
      <c r="II292" s="109"/>
      <c r="IJ292" s="109"/>
      <c r="IK292" s="109"/>
      <c r="IL292" s="109"/>
      <c r="IM292" s="109"/>
      <c r="IN292" s="109"/>
      <c r="IO292" s="109"/>
      <c r="IP292" s="109"/>
      <c r="IQ292" s="109"/>
      <c r="IR292" s="109"/>
      <c r="IS292" s="109"/>
      <c r="IT292" s="109"/>
      <c r="IU292" s="109"/>
      <c r="IV292" s="109"/>
      <c r="IW292" s="109"/>
      <c r="IX292" s="109"/>
      <c r="IY292" s="109"/>
      <c r="IZ292" s="109"/>
      <c r="JA292" s="109"/>
      <c r="JB292" s="109"/>
      <c r="JC292" s="109"/>
      <c r="JD292" s="109"/>
      <c r="JE292" s="109"/>
      <c r="JF292" s="109"/>
      <c r="JG292" s="109"/>
      <c r="JH292" s="109"/>
      <c r="JI292" s="109"/>
      <c r="JJ292" s="109"/>
      <c r="JK292" s="109"/>
      <c r="JL292" s="109"/>
      <c r="JM292" s="109"/>
      <c r="JN292" s="109"/>
      <c r="JO292" s="109"/>
      <c r="JP292" s="109"/>
      <c r="JQ292" s="109"/>
      <c r="JR292" s="109"/>
      <c r="JS292" s="109"/>
      <c r="JT292" s="109"/>
      <c r="JU292" s="109"/>
      <c r="JV292" s="109"/>
      <c r="JW292" s="109"/>
      <c r="JX292" s="109"/>
      <c r="JY292" s="109"/>
      <c r="JZ292" s="109"/>
      <c r="KA292" s="109"/>
      <c r="KB292" s="109"/>
      <c r="KC292" s="109"/>
      <c r="KD292" s="109"/>
      <c r="KE292" s="109"/>
      <c r="KF292" s="109"/>
      <c r="KG292" s="109"/>
      <c r="KH292" s="109"/>
      <c r="KI292" s="109"/>
      <c r="KJ292" s="109"/>
      <c r="KK292" s="109"/>
      <c r="KL292" s="109"/>
      <c r="KM292" s="109"/>
      <c r="KN292" s="109"/>
      <c r="KO292" s="109"/>
      <c r="KP292" s="109"/>
      <c r="KQ292" s="109"/>
      <c r="KR292" s="109"/>
      <c r="KS292" s="109"/>
      <c r="KT292" s="109"/>
      <c r="KU292" s="109"/>
      <c r="KV292" s="109"/>
      <c r="KW292" s="109"/>
      <c r="KX292" s="109"/>
      <c r="KY292" s="109"/>
      <c r="KZ292" s="109"/>
      <c r="LA292" s="109"/>
      <c r="LB292" s="109"/>
      <c r="LC292" s="109"/>
      <c r="LD292" s="109"/>
      <c r="LE292" s="109"/>
      <c r="LF292" s="109"/>
      <c r="LG292" s="109"/>
      <c r="LH292" s="109"/>
      <c r="LI292" s="109"/>
      <c r="LJ292" s="109"/>
      <c r="LK292" s="109"/>
      <c r="LL292" s="109"/>
      <c r="LM292" s="109"/>
      <c r="LN292" s="109"/>
      <c r="LO292" s="109"/>
      <c r="LP292" s="109"/>
      <c r="LQ292" s="109"/>
      <c r="LR292" s="109"/>
      <c r="LS292" s="109"/>
      <c r="LT292" s="109">
        <v>1</v>
      </c>
      <c r="LU292" s="109"/>
      <c r="LV292" s="109"/>
      <c r="LW292" s="109"/>
      <c r="LX292" s="109"/>
      <c r="LY292" s="109"/>
      <c r="LZ292" s="109"/>
      <c r="MA292" s="109"/>
      <c r="MB292" s="109"/>
      <c r="MC292" s="109"/>
      <c r="MD292" s="109"/>
      <c r="ME292" s="109"/>
      <c r="MF292" s="109"/>
      <c r="MG292" s="109"/>
      <c r="MH292" s="109"/>
      <c r="MI292" s="109"/>
      <c r="MJ292" s="109"/>
      <c r="MK292" s="109"/>
      <c r="ML292" s="109"/>
      <c r="MM292" s="109"/>
      <c r="MN292" s="109"/>
      <c r="MO292" s="109"/>
      <c r="MP292" s="109"/>
      <c r="MQ292" s="109"/>
      <c r="MR292" s="109"/>
      <c r="MS292" s="109"/>
      <c r="MT292" s="109"/>
      <c r="MU292" s="109"/>
      <c r="MV292" s="109"/>
      <c r="MW292" s="109"/>
      <c r="MX292" s="109"/>
      <c r="MY292" s="109"/>
      <c r="MZ292" s="109"/>
      <c r="NA292" s="109"/>
      <c r="NB292" s="109"/>
      <c r="NC292" s="109"/>
      <c r="ND292" s="109"/>
      <c r="NE292" s="109"/>
      <c r="NF292" s="109"/>
      <c r="NG292" s="109"/>
      <c r="NH292" s="109"/>
      <c r="NI292" s="109"/>
      <c r="NJ292" s="109"/>
      <c r="NK292" s="109"/>
      <c r="NL292" s="109"/>
      <c r="NM292" s="109"/>
      <c r="NN292" s="109"/>
      <c r="NO292" s="109"/>
      <c r="NP292" s="109"/>
      <c r="NQ292" s="109"/>
      <c r="NR292" s="109"/>
      <c r="NS292" s="109"/>
      <c r="NT292" s="109"/>
      <c r="NU292" s="109">
        <v>2</v>
      </c>
      <c r="NV292" s="109"/>
      <c r="NW292" s="109"/>
      <c r="NX292" s="109"/>
      <c r="NY292" s="109"/>
      <c r="NZ292" s="109"/>
      <c r="OA292" s="109"/>
      <c r="OB292" s="109"/>
      <c r="OC292" s="109"/>
      <c r="OD292" s="109"/>
      <c r="OE292" s="109"/>
      <c r="OF292" s="109"/>
      <c r="OG292" s="109"/>
      <c r="OH292" s="109"/>
      <c r="OI292" s="109"/>
      <c r="OJ292" s="109"/>
      <c r="OK292" s="109"/>
      <c r="OL292" s="109"/>
      <c r="OM292" s="109"/>
      <c r="ON292" s="109"/>
      <c r="OO292" s="109"/>
      <c r="OP292" s="109"/>
      <c r="OQ292" s="109"/>
      <c r="OR292" s="109"/>
      <c r="OS292" s="109"/>
      <c r="OT292" s="109"/>
      <c r="OU292" s="109"/>
      <c r="OV292" s="109"/>
      <c r="OW292" s="109"/>
      <c r="OX292" s="109"/>
      <c r="OY292" s="109"/>
      <c r="OZ292" s="109"/>
      <c r="PA292" s="109"/>
      <c r="PB292" s="109"/>
      <c r="PC292" s="109"/>
      <c r="PD292" s="109"/>
      <c r="PE292" s="109"/>
      <c r="PF292" s="109"/>
      <c r="PG292" s="109"/>
      <c r="PH292" s="109"/>
      <c r="PI292" s="109"/>
      <c r="PJ292" s="109"/>
      <c r="PK292" s="109"/>
      <c r="PL292" s="109"/>
      <c r="PM292" s="109"/>
      <c r="PN292" s="109"/>
      <c r="PO292" s="109"/>
      <c r="PP292" s="109"/>
      <c r="PQ292" s="109"/>
      <c r="PR292" s="109"/>
      <c r="PS292" s="109"/>
      <c r="PT292" s="109"/>
      <c r="PU292" s="109"/>
      <c r="PV292" s="109"/>
      <c r="PW292" s="109"/>
      <c r="PX292" s="109"/>
      <c r="PY292" s="109"/>
      <c r="PZ292" s="109"/>
      <c r="QA292" s="109"/>
      <c r="QB292" s="109"/>
      <c r="QC292" s="109"/>
      <c r="QD292" s="109"/>
      <c r="QE292" s="109"/>
      <c r="QF292" s="109"/>
      <c r="QG292" s="109"/>
      <c r="QH292" s="109"/>
      <c r="QI292" s="109">
        <v>250</v>
      </c>
      <c r="QJ292" s="109"/>
      <c r="QK292" s="23">
        <f t="shared" si="4"/>
        <v>499</v>
      </c>
      <c r="QL292" s="125"/>
      <c r="QM292" s="125"/>
      <c r="QN292" s="125"/>
      <c r="QO292" s="125"/>
      <c r="QP292" s="125"/>
      <c r="QQ292" s="125"/>
      <c r="QR292" s="125"/>
      <c r="QS292" s="130"/>
    </row>
    <row r="293" spans="1:461" s="5" customFormat="1" ht="12.75" customHeight="1" x14ac:dyDescent="0.2">
      <c r="A293" s="52">
        <v>44700</v>
      </c>
      <c r="B293" s="90" t="s">
        <v>139</v>
      </c>
      <c r="C293" s="107"/>
      <c r="D293" s="107"/>
      <c r="E293" s="108"/>
      <c r="F293" s="108"/>
      <c r="G293" s="108"/>
      <c r="H293" s="108"/>
      <c r="I293" s="108"/>
      <c r="J293" s="108"/>
      <c r="K293" s="108"/>
      <c r="L293" s="108"/>
      <c r="M293" s="108"/>
      <c r="N293" s="109"/>
      <c r="O293" s="109"/>
      <c r="P293" s="109"/>
      <c r="Q293" s="109"/>
      <c r="R293" s="109"/>
      <c r="S293" s="109"/>
      <c r="T293" s="109"/>
      <c r="U293" s="109">
        <v>10</v>
      </c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>
        <v>1</v>
      </c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 s="109"/>
      <c r="BD293" s="109"/>
      <c r="BE293" s="109"/>
      <c r="BF293" s="109"/>
      <c r="BG293" s="109"/>
      <c r="BH293" s="109"/>
      <c r="BI293" s="109"/>
      <c r="BJ293" s="109"/>
      <c r="BK293" s="109"/>
      <c r="BL293" s="109"/>
      <c r="BM293" s="109"/>
      <c r="BN293" s="109"/>
      <c r="BO293" s="109"/>
      <c r="BP293" s="109"/>
      <c r="BQ293" s="109"/>
      <c r="BR293" s="109"/>
      <c r="BS293" s="109"/>
      <c r="BT293" s="109"/>
      <c r="BU293" s="109"/>
      <c r="BV293" s="109"/>
      <c r="BW293" s="109"/>
      <c r="BX293" s="109"/>
      <c r="BY293" s="109"/>
      <c r="BZ293" s="109"/>
      <c r="CA293" s="109"/>
      <c r="CB293" s="109"/>
      <c r="CC293" s="109"/>
      <c r="CD293" s="109"/>
      <c r="CE293" s="109"/>
      <c r="CF293" s="109"/>
      <c r="CG293" s="109"/>
      <c r="CH293" s="109"/>
      <c r="CI293" s="109"/>
      <c r="CJ293" s="109"/>
      <c r="CK293" s="109"/>
      <c r="CL293" s="109"/>
      <c r="CM293" s="109"/>
      <c r="CN293" s="109"/>
      <c r="CO293" s="109"/>
      <c r="CP293" s="109"/>
      <c r="CQ293" s="109"/>
      <c r="CR293" s="109"/>
      <c r="CS293" s="109"/>
      <c r="CT293" s="109"/>
      <c r="CU293" s="109"/>
      <c r="CV293" s="109"/>
      <c r="CW293" s="109"/>
      <c r="CX293" s="109"/>
      <c r="CY293" s="109"/>
      <c r="CZ293" s="109"/>
      <c r="DA293" s="109"/>
      <c r="DB293" s="109"/>
      <c r="DC293" s="109"/>
      <c r="DD293" s="109"/>
      <c r="DE293" s="109"/>
      <c r="DF293" s="109"/>
      <c r="DG293" s="109"/>
      <c r="DH293" s="109"/>
      <c r="DI293" s="109"/>
      <c r="DJ293" s="109"/>
      <c r="DK293" s="109"/>
      <c r="DL293" s="109"/>
      <c r="DM293" s="109"/>
      <c r="DN293" s="109"/>
      <c r="DO293" s="109"/>
      <c r="DP293" s="109"/>
      <c r="DQ293" s="109"/>
      <c r="DR293" s="109"/>
      <c r="DS293" s="109"/>
      <c r="DT293" s="109"/>
      <c r="DU293" s="109"/>
      <c r="DV293" s="109"/>
      <c r="DW293" s="109"/>
      <c r="DX293" s="109"/>
      <c r="DY293" s="109"/>
      <c r="DZ293" s="109"/>
      <c r="EA293" s="109"/>
      <c r="EB293" s="109"/>
      <c r="EC293" s="109"/>
      <c r="ED293" s="109"/>
      <c r="EE293" s="109"/>
      <c r="EF293" s="109">
        <v>0.9</v>
      </c>
      <c r="EG293" s="109"/>
      <c r="EH293" s="109"/>
      <c r="EI293" s="109"/>
      <c r="EJ293" s="109"/>
      <c r="EK293" s="109"/>
      <c r="EL293" s="109"/>
      <c r="EM293" s="109"/>
      <c r="EN293" s="109"/>
      <c r="EO293" s="109"/>
      <c r="EP293" s="109"/>
      <c r="EQ293" s="109"/>
      <c r="ER293" s="109"/>
      <c r="ES293" s="109"/>
      <c r="ET293" s="109"/>
      <c r="EU293" s="109"/>
      <c r="EV293" s="109"/>
      <c r="EW293" s="109"/>
      <c r="EX293" s="109"/>
      <c r="EY293" s="109"/>
      <c r="EZ293" s="109"/>
      <c r="FA293" s="109"/>
      <c r="FB293" s="109"/>
      <c r="FC293" s="109"/>
      <c r="FD293" s="109"/>
      <c r="FE293" s="109"/>
      <c r="FF293" s="109"/>
      <c r="FG293" s="109"/>
      <c r="FH293" s="109"/>
      <c r="FI293" s="109"/>
      <c r="FJ293" s="109"/>
      <c r="FK293" s="109"/>
      <c r="FL293" s="109"/>
      <c r="FM293" s="109"/>
      <c r="FN293" s="109"/>
      <c r="FO293" s="109"/>
      <c r="FP293" s="109"/>
      <c r="FQ293" s="109"/>
      <c r="FR293" s="109"/>
      <c r="FS293" s="109"/>
      <c r="FT293" s="109"/>
      <c r="FU293" s="109"/>
      <c r="FV293" s="109"/>
      <c r="FW293" s="109"/>
      <c r="FX293" s="109"/>
      <c r="FY293" s="109"/>
      <c r="FZ293" s="109"/>
      <c r="GA293" s="109"/>
      <c r="GB293" s="109"/>
      <c r="GC293" s="109"/>
      <c r="GD293" s="109"/>
      <c r="GE293" s="109"/>
      <c r="GF293" s="109"/>
      <c r="GG293" s="109"/>
      <c r="GH293" s="109"/>
      <c r="GI293" s="109"/>
      <c r="GJ293" s="109"/>
      <c r="GK293" s="109"/>
      <c r="GL293" s="109"/>
      <c r="GM293" s="109"/>
      <c r="GN293" s="109"/>
      <c r="GO293" s="109"/>
      <c r="GP293" s="109"/>
      <c r="GQ293" s="109"/>
      <c r="GR293" s="109"/>
      <c r="GS293" s="109"/>
      <c r="GT293" s="109"/>
      <c r="GU293" s="109"/>
      <c r="GV293" s="109"/>
      <c r="GW293" s="109"/>
      <c r="GX293" s="109"/>
      <c r="GY293" s="109"/>
      <c r="GZ293" s="109"/>
      <c r="HA293" s="109"/>
      <c r="HB293" s="109"/>
      <c r="HC293" s="109"/>
      <c r="HD293" s="109"/>
      <c r="HE293" s="109"/>
      <c r="HF293" s="109"/>
      <c r="HG293" s="109"/>
      <c r="HH293" s="109"/>
      <c r="HI293" s="109"/>
      <c r="HJ293" s="109"/>
      <c r="HK293" s="109"/>
      <c r="HL293" s="109"/>
      <c r="HM293" s="109"/>
      <c r="HN293" s="109"/>
      <c r="HO293" s="109"/>
      <c r="HP293" s="109"/>
      <c r="HQ293" s="109"/>
      <c r="HR293" s="109"/>
      <c r="HS293" s="109"/>
      <c r="HT293" s="109"/>
      <c r="HU293" s="109"/>
      <c r="HV293" s="109"/>
      <c r="HW293" s="109"/>
      <c r="HX293" s="109"/>
      <c r="HY293" s="109"/>
      <c r="HZ293" s="109"/>
      <c r="IA293" s="109"/>
      <c r="IB293" s="109"/>
      <c r="IC293" s="109"/>
      <c r="ID293" s="109"/>
      <c r="IE293" s="109"/>
      <c r="IF293" s="109"/>
      <c r="IG293" s="109"/>
      <c r="IH293" s="109"/>
      <c r="II293" s="109"/>
      <c r="IJ293" s="109"/>
      <c r="IK293" s="109"/>
      <c r="IL293" s="109"/>
      <c r="IM293" s="109"/>
      <c r="IN293" s="109"/>
      <c r="IO293" s="109"/>
      <c r="IP293" s="109"/>
      <c r="IQ293" s="109"/>
      <c r="IR293" s="109"/>
      <c r="IS293" s="109"/>
      <c r="IT293" s="109"/>
      <c r="IU293" s="109"/>
      <c r="IV293" s="109"/>
      <c r="IW293" s="109"/>
      <c r="IX293" s="109"/>
      <c r="IY293" s="109"/>
      <c r="IZ293" s="109"/>
      <c r="JA293" s="109"/>
      <c r="JB293" s="109"/>
      <c r="JC293" s="109"/>
      <c r="JD293" s="109"/>
      <c r="JE293" s="109"/>
      <c r="JF293" s="109"/>
      <c r="JG293" s="109"/>
      <c r="JH293" s="109"/>
      <c r="JI293" s="109"/>
      <c r="JJ293" s="109"/>
      <c r="JK293" s="109"/>
      <c r="JL293" s="109"/>
      <c r="JM293" s="109"/>
      <c r="JN293" s="109"/>
      <c r="JO293" s="109"/>
      <c r="JP293" s="109"/>
      <c r="JQ293" s="109"/>
      <c r="JR293" s="109"/>
      <c r="JS293" s="109">
        <v>20</v>
      </c>
      <c r="JT293" s="109"/>
      <c r="JU293" s="109"/>
      <c r="JV293" s="109"/>
      <c r="JW293" s="109"/>
      <c r="JX293" s="109"/>
      <c r="JY293" s="109"/>
      <c r="JZ293" s="109">
        <v>1</v>
      </c>
      <c r="KA293" s="109"/>
      <c r="KB293" s="109"/>
      <c r="KC293" s="109"/>
      <c r="KD293" s="109"/>
      <c r="KE293" s="109"/>
      <c r="KF293" s="109"/>
      <c r="KG293" s="109"/>
      <c r="KH293" s="109"/>
      <c r="KI293" s="109"/>
      <c r="KJ293" s="109"/>
      <c r="KK293" s="109"/>
      <c r="KL293" s="109"/>
      <c r="KM293" s="109"/>
      <c r="KN293" s="109"/>
      <c r="KO293" s="109"/>
      <c r="KP293" s="109"/>
      <c r="KQ293" s="109"/>
      <c r="KR293" s="109"/>
      <c r="KS293" s="109"/>
      <c r="KT293" s="109"/>
      <c r="KU293" s="109"/>
      <c r="KV293" s="109"/>
      <c r="KW293" s="109"/>
      <c r="KX293" s="109"/>
      <c r="KY293" s="109"/>
      <c r="KZ293" s="109"/>
      <c r="LA293" s="109"/>
      <c r="LB293" s="109"/>
      <c r="LC293" s="109"/>
      <c r="LD293" s="109"/>
      <c r="LE293" s="109"/>
      <c r="LF293" s="109"/>
      <c r="LG293" s="109"/>
      <c r="LH293" s="109"/>
      <c r="LI293" s="109"/>
      <c r="LJ293" s="109"/>
      <c r="LK293" s="109"/>
      <c r="LL293" s="109"/>
      <c r="LM293" s="109"/>
      <c r="LN293" s="109"/>
      <c r="LO293" s="109"/>
      <c r="LP293" s="109"/>
      <c r="LQ293" s="109"/>
      <c r="LR293" s="109"/>
      <c r="LS293" s="109"/>
      <c r="LT293" s="109"/>
      <c r="LU293" s="109"/>
      <c r="LV293" s="109"/>
      <c r="LW293" s="109"/>
      <c r="LX293" s="109"/>
      <c r="LY293" s="109"/>
      <c r="LZ293" s="109"/>
      <c r="MA293" s="109"/>
      <c r="MB293" s="109"/>
      <c r="MC293" s="109"/>
      <c r="MD293" s="109"/>
      <c r="ME293" s="109"/>
      <c r="MF293" s="109"/>
      <c r="MG293" s="109"/>
      <c r="MH293" s="109"/>
      <c r="MI293" s="109"/>
      <c r="MJ293" s="109"/>
      <c r="MK293" s="109"/>
      <c r="ML293" s="109"/>
      <c r="MM293" s="109"/>
      <c r="MN293" s="109"/>
      <c r="MO293" s="109"/>
      <c r="MP293" s="109"/>
      <c r="MQ293" s="109"/>
      <c r="MR293" s="109"/>
      <c r="MS293" s="109"/>
      <c r="MT293" s="109"/>
      <c r="MU293" s="109"/>
      <c r="MV293" s="109"/>
      <c r="MW293" s="109"/>
      <c r="MX293" s="109"/>
      <c r="MY293" s="109"/>
      <c r="MZ293" s="109"/>
      <c r="NA293" s="109"/>
      <c r="NB293" s="109"/>
      <c r="NC293" s="109"/>
      <c r="ND293" s="109"/>
      <c r="NE293" s="109"/>
      <c r="NF293" s="109"/>
      <c r="NG293" s="109"/>
      <c r="NH293" s="109"/>
      <c r="NI293" s="109"/>
      <c r="NJ293" s="109"/>
      <c r="NK293" s="109"/>
      <c r="NL293" s="109"/>
      <c r="NM293" s="109"/>
      <c r="NN293" s="109"/>
      <c r="NO293" s="109"/>
      <c r="NP293" s="109"/>
      <c r="NQ293" s="109"/>
      <c r="NR293" s="109"/>
      <c r="NS293" s="109"/>
      <c r="NT293" s="109"/>
      <c r="NU293" s="109"/>
      <c r="NV293" s="109"/>
      <c r="NW293" s="109"/>
      <c r="NX293" s="109"/>
      <c r="NY293" s="109"/>
      <c r="NZ293" s="109"/>
      <c r="OA293" s="109"/>
      <c r="OB293" s="109"/>
      <c r="OC293" s="109"/>
      <c r="OD293" s="109"/>
      <c r="OE293" s="109"/>
      <c r="OF293" s="109"/>
      <c r="OG293" s="109"/>
      <c r="OH293" s="109"/>
      <c r="OI293" s="109"/>
      <c r="OJ293" s="109"/>
      <c r="OK293" s="109"/>
      <c r="OL293" s="109"/>
      <c r="OM293" s="109"/>
      <c r="ON293" s="109"/>
      <c r="OO293" s="109"/>
      <c r="OP293" s="109"/>
      <c r="OQ293" s="109"/>
      <c r="OR293" s="109"/>
      <c r="OS293" s="109"/>
      <c r="OT293" s="109"/>
      <c r="OU293" s="109"/>
      <c r="OV293" s="109"/>
      <c r="OW293" s="109"/>
      <c r="OX293" s="109"/>
      <c r="OY293" s="109"/>
      <c r="OZ293" s="109"/>
      <c r="PA293" s="109"/>
      <c r="PB293" s="109"/>
      <c r="PC293" s="109"/>
      <c r="PD293" s="109"/>
      <c r="PE293" s="109"/>
      <c r="PF293" s="109"/>
      <c r="PG293" s="109"/>
      <c r="PH293" s="109"/>
      <c r="PI293" s="109"/>
      <c r="PJ293" s="109"/>
      <c r="PK293" s="109"/>
      <c r="PL293" s="109"/>
      <c r="PM293" s="109"/>
      <c r="PN293" s="109"/>
      <c r="PO293" s="109"/>
      <c r="PP293" s="109"/>
      <c r="PQ293" s="109"/>
      <c r="PR293" s="109"/>
      <c r="PS293" s="109"/>
      <c r="PT293" s="109"/>
      <c r="PU293" s="109"/>
      <c r="PV293" s="109"/>
      <c r="PW293" s="109"/>
      <c r="PX293" s="109"/>
      <c r="PY293" s="109"/>
      <c r="PZ293" s="109"/>
      <c r="QA293" s="109"/>
      <c r="QB293" s="109"/>
      <c r="QC293" s="109"/>
      <c r="QD293" s="109"/>
      <c r="QE293" s="109"/>
      <c r="QF293" s="109"/>
      <c r="QG293" s="109"/>
      <c r="QH293" s="109"/>
      <c r="QI293" s="109"/>
      <c r="QJ293" s="109"/>
      <c r="QK293" s="23">
        <f t="shared" si="4"/>
        <v>32.9</v>
      </c>
      <c r="QL293" s="125"/>
      <c r="QM293" s="148"/>
      <c r="QN293" s="125"/>
      <c r="QO293" s="125"/>
      <c r="QP293" s="125"/>
      <c r="QQ293" s="125">
        <v>1474.06</v>
      </c>
      <c r="QR293" s="125"/>
      <c r="QS293" s="130"/>
    </row>
    <row r="294" spans="1:461" s="5" customFormat="1" ht="12.75" customHeight="1" x14ac:dyDescent="0.2">
      <c r="A294" s="52">
        <v>44701</v>
      </c>
      <c r="B294" s="161" t="s">
        <v>358</v>
      </c>
      <c r="C294" s="107"/>
      <c r="D294" s="107"/>
      <c r="E294" s="108"/>
      <c r="F294" s="108"/>
      <c r="G294" s="108"/>
      <c r="H294" s="108"/>
      <c r="I294" s="108"/>
      <c r="J294" s="108"/>
      <c r="K294" s="108"/>
      <c r="L294" s="108"/>
      <c r="M294" s="108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 s="109"/>
      <c r="BD294" s="109"/>
      <c r="BE294" s="109"/>
      <c r="BF294" s="109"/>
      <c r="BG294" s="109"/>
      <c r="BH294" s="109"/>
      <c r="BI294" s="109"/>
      <c r="BJ294" s="109"/>
      <c r="BK294" s="109"/>
      <c r="BL294" s="109"/>
      <c r="BM294" s="109"/>
      <c r="BN294" s="109"/>
      <c r="BO294" s="109"/>
      <c r="BP294" s="109"/>
      <c r="BQ294" s="109"/>
      <c r="BR294" s="109"/>
      <c r="BS294" s="109"/>
      <c r="BT294" s="109"/>
      <c r="BU294" s="109"/>
      <c r="BV294" s="109"/>
      <c r="BW294" s="109"/>
      <c r="BX294" s="109"/>
      <c r="BY294" s="109"/>
      <c r="BZ294" s="109"/>
      <c r="CA294" s="109"/>
      <c r="CB294" s="109"/>
      <c r="CC294" s="109"/>
      <c r="CD294" s="109"/>
      <c r="CE294" s="109"/>
      <c r="CF294" s="109"/>
      <c r="CG294" s="109"/>
      <c r="CH294" s="109"/>
      <c r="CI294" s="109"/>
      <c r="CJ294" s="109"/>
      <c r="CK294" s="109"/>
      <c r="CL294" s="109"/>
      <c r="CM294" s="109"/>
      <c r="CN294" s="109"/>
      <c r="CO294" s="109"/>
      <c r="CP294" s="109"/>
      <c r="CQ294" s="109"/>
      <c r="CR294" s="109"/>
      <c r="CS294" s="109"/>
      <c r="CT294" s="109"/>
      <c r="CU294" s="109"/>
      <c r="CV294" s="109"/>
      <c r="CW294" s="109"/>
      <c r="CX294" s="109"/>
      <c r="CY294" s="109"/>
      <c r="CZ294" s="109"/>
      <c r="DA294" s="109"/>
      <c r="DB294" s="109"/>
      <c r="DC294" s="109"/>
      <c r="DD294" s="109"/>
      <c r="DE294" s="109"/>
      <c r="DF294" s="109"/>
      <c r="DG294" s="109"/>
      <c r="DH294" s="109"/>
      <c r="DI294" s="109"/>
      <c r="DJ294" s="109"/>
      <c r="DK294" s="109"/>
      <c r="DL294" s="109"/>
      <c r="DM294" s="109"/>
      <c r="DN294" s="109"/>
      <c r="DO294" s="109"/>
      <c r="DP294" s="109"/>
      <c r="DQ294" s="109"/>
      <c r="DR294" s="109"/>
      <c r="DS294" s="109"/>
      <c r="DT294" s="109"/>
      <c r="DU294" s="109"/>
      <c r="DV294" s="109"/>
      <c r="DW294" s="109"/>
      <c r="DX294" s="109"/>
      <c r="DY294" s="109"/>
      <c r="DZ294" s="109"/>
      <c r="EA294" s="109"/>
      <c r="EB294" s="109"/>
      <c r="EC294" s="109"/>
      <c r="ED294" s="109"/>
      <c r="EE294" s="109"/>
      <c r="EF294" s="109"/>
      <c r="EG294" s="109"/>
      <c r="EH294" s="109"/>
      <c r="EI294" s="109"/>
      <c r="EJ294" s="109"/>
      <c r="EK294" s="109"/>
      <c r="EL294" s="109"/>
      <c r="EM294" s="109"/>
      <c r="EN294" s="109"/>
      <c r="EO294" s="109"/>
      <c r="EP294" s="109"/>
      <c r="EQ294" s="109"/>
      <c r="ER294" s="109"/>
      <c r="ES294" s="109"/>
      <c r="ET294" s="109"/>
      <c r="EU294" s="109"/>
      <c r="EV294" s="109"/>
      <c r="EW294" s="109"/>
      <c r="EX294" s="109"/>
      <c r="EY294" s="109"/>
      <c r="EZ294" s="109"/>
      <c r="FA294" s="109"/>
      <c r="FB294" s="109"/>
      <c r="FC294" s="109"/>
      <c r="FD294" s="109"/>
      <c r="FE294" s="109"/>
      <c r="FF294" s="109"/>
      <c r="FG294" s="109"/>
      <c r="FH294" s="109"/>
      <c r="FI294" s="109"/>
      <c r="FJ294" s="109"/>
      <c r="FK294" s="109"/>
      <c r="FL294" s="109"/>
      <c r="FM294" s="109"/>
      <c r="FN294" s="109"/>
      <c r="FO294" s="109"/>
      <c r="FP294" s="109"/>
      <c r="FQ294" s="109"/>
      <c r="FR294" s="109"/>
      <c r="FS294" s="109"/>
      <c r="FT294" s="109"/>
      <c r="FU294" s="109"/>
      <c r="FV294" s="109"/>
      <c r="FW294" s="109"/>
      <c r="FX294" s="109"/>
      <c r="FY294" s="109"/>
      <c r="FZ294" s="109"/>
      <c r="GA294" s="109"/>
      <c r="GB294" s="109"/>
      <c r="GC294" s="109"/>
      <c r="GD294" s="109"/>
      <c r="GE294" s="109"/>
      <c r="GF294" s="109"/>
      <c r="GG294" s="109"/>
      <c r="GH294" s="109"/>
      <c r="GI294" s="109"/>
      <c r="GJ294" s="109"/>
      <c r="GK294" s="109"/>
      <c r="GL294" s="109"/>
      <c r="GM294" s="109"/>
      <c r="GN294" s="109"/>
      <c r="GO294" s="109"/>
      <c r="GP294" s="109"/>
      <c r="GQ294" s="109"/>
      <c r="GR294" s="109"/>
      <c r="GS294" s="109"/>
      <c r="GT294" s="109"/>
      <c r="GU294" s="109"/>
      <c r="GV294" s="109"/>
      <c r="GW294" s="109"/>
      <c r="GX294" s="109"/>
      <c r="GY294" s="109"/>
      <c r="GZ294" s="109"/>
      <c r="HA294" s="109"/>
      <c r="HB294" s="109"/>
      <c r="HC294" s="109"/>
      <c r="HD294" s="109"/>
      <c r="HE294" s="109"/>
      <c r="HF294" s="109"/>
      <c r="HG294" s="109"/>
      <c r="HH294" s="109"/>
      <c r="HI294" s="109"/>
      <c r="HJ294" s="109"/>
      <c r="HK294" s="109"/>
      <c r="HL294" s="109"/>
      <c r="HM294" s="109"/>
      <c r="HN294" s="109"/>
      <c r="HO294" s="109"/>
      <c r="HP294" s="109"/>
      <c r="HQ294" s="109"/>
      <c r="HR294" s="109"/>
      <c r="HS294" s="109"/>
      <c r="HT294" s="109"/>
      <c r="HU294" s="109"/>
      <c r="HV294" s="109"/>
      <c r="HW294" s="109"/>
      <c r="HX294" s="109"/>
      <c r="HY294" s="109"/>
      <c r="HZ294" s="109"/>
      <c r="IA294" s="109"/>
      <c r="IB294" s="109"/>
      <c r="IC294" s="109"/>
      <c r="ID294" s="109"/>
      <c r="IE294" s="109"/>
      <c r="IF294" s="109"/>
      <c r="IG294" s="109"/>
      <c r="IH294" s="109"/>
      <c r="II294" s="109"/>
      <c r="IJ294" s="109"/>
      <c r="IK294" s="109"/>
      <c r="IL294" s="109"/>
      <c r="IM294" s="109"/>
      <c r="IN294" s="109"/>
      <c r="IO294" s="109"/>
      <c r="IP294" s="109"/>
      <c r="IQ294" s="109"/>
      <c r="IR294" s="109"/>
      <c r="IS294" s="109"/>
      <c r="IT294" s="109"/>
      <c r="IU294" s="109"/>
      <c r="IV294" s="109"/>
      <c r="IW294" s="109"/>
      <c r="IX294" s="109"/>
      <c r="IY294" s="109"/>
      <c r="IZ294" s="109"/>
      <c r="JA294" s="109"/>
      <c r="JB294" s="109"/>
      <c r="JC294" s="109"/>
      <c r="JD294" s="109"/>
      <c r="JE294" s="109"/>
      <c r="JF294" s="109"/>
      <c r="JG294" s="109"/>
      <c r="JH294" s="109"/>
      <c r="JI294" s="109"/>
      <c r="JJ294" s="109"/>
      <c r="JK294" s="109"/>
      <c r="JL294" s="109"/>
      <c r="JM294" s="109"/>
      <c r="JN294" s="109"/>
      <c r="JO294" s="109"/>
      <c r="JP294" s="109"/>
      <c r="JQ294" s="109"/>
      <c r="JR294" s="109"/>
      <c r="JS294" s="109"/>
      <c r="JT294" s="109"/>
      <c r="JU294" s="109">
        <v>5</v>
      </c>
      <c r="JV294" s="109"/>
      <c r="JW294" s="109"/>
      <c r="JX294" s="109"/>
      <c r="JY294" s="109"/>
      <c r="JZ294" s="109"/>
      <c r="KA294" s="109"/>
      <c r="KB294" s="109"/>
      <c r="KC294" s="109"/>
      <c r="KD294" s="109"/>
      <c r="KE294" s="109"/>
      <c r="KF294" s="109"/>
      <c r="KG294" s="109"/>
      <c r="KH294" s="109"/>
      <c r="KI294" s="109"/>
      <c r="KJ294" s="109"/>
      <c r="KK294" s="109"/>
      <c r="KL294" s="109"/>
      <c r="KM294" s="109"/>
      <c r="KN294" s="109"/>
      <c r="KO294" s="109"/>
      <c r="KP294" s="109"/>
      <c r="KQ294" s="109"/>
      <c r="KR294" s="109"/>
      <c r="KS294" s="109"/>
      <c r="KT294" s="109"/>
      <c r="KU294" s="109"/>
      <c r="KV294" s="109"/>
      <c r="KW294" s="109"/>
      <c r="KX294" s="109"/>
      <c r="KY294" s="109"/>
      <c r="KZ294" s="109"/>
      <c r="LA294" s="109"/>
      <c r="LB294" s="109"/>
      <c r="LC294" s="109"/>
      <c r="LD294" s="109"/>
      <c r="LE294" s="109"/>
      <c r="LF294" s="109"/>
      <c r="LG294" s="109"/>
      <c r="LH294" s="109"/>
      <c r="LI294" s="109"/>
      <c r="LJ294" s="109"/>
      <c r="LK294" s="109"/>
      <c r="LL294" s="109"/>
      <c r="LM294" s="109"/>
      <c r="LN294" s="109"/>
      <c r="LO294" s="109"/>
      <c r="LP294" s="109"/>
      <c r="LQ294" s="109"/>
      <c r="LR294" s="109"/>
      <c r="LS294" s="109"/>
      <c r="LT294" s="109"/>
      <c r="LU294" s="109"/>
      <c r="LV294" s="109"/>
      <c r="LW294" s="109"/>
      <c r="LX294" s="109"/>
      <c r="LY294" s="109"/>
      <c r="LZ294" s="109"/>
      <c r="MA294" s="109"/>
      <c r="MB294" s="109"/>
      <c r="MC294" s="109"/>
      <c r="MD294" s="109"/>
      <c r="ME294" s="109"/>
      <c r="MF294" s="109"/>
      <c r="MG294" s="109"/>
      <c r="MH294" s="109"/>
      <c r="MI294" s="109"/>
      <c r="MJ294" s="109"/>
      <c r="MK294" s="109"/>
      <c r="ML294" s="109"/>
      <c r="MM294" s="109"/>
      <c r="MN294" s="109"/>
      <c r="MO294" s="109"/>
      <c r="MP294" s="109"/>
      <c r="MQ294" s="109"/>
      <c r="MR294" s="109"/>
      <c r="MS294" s="109"/>
      <c r="MT294" s="109"/>
      <c r="MU294" s="109"/>
      <c r="MV294" s="109"/>
      <c r="MW294" s="109"/>
      <c r="MX294" s="109"/>
      <c r="MY294" s="109"/>
      <c r="MZ294" s="109"/>
      <c r="NA294" s="109"/>
      <c r="NB294" s="109"/>
      <c r="NC294" s="109"/>
      <c r="ND294" s="109"/>
      <c r="NE294" s="109"/>
      <c r="NF294" s="109"/>
      <c r="NG294" s="109"/>
      <c r="NH294" s="109"/>
      <c r="NI294" s="109"/>
      <c r="NJ294" s="109"/>
      <c r="NK294" s="109"/>
      <c r="NL294" s="109"/>
      <c r="NM294" s="109"/>
      <c r="NN294" s="109"/>
      <c r="NO294" s="109"/>
      <c r="NP294" s="109"/>
      <c r="NQ294" s="109"/>
      <c r="NR294" s="109"/>
      <c r="NS294" s="109"/>
      <c r="NT294" s="109"/>
      <c r="NU294" s="109"/>
      <c r="NV294" s="109"/>
      <c r="NW294" s="109"/>
      <c r="NX294" s="109"/>
      <c r="NY294" s="109"/>
      <c r="NZ294" s="109"/>
      <c r="OA294" s="109"/>
      <c r="OB294" s="109"/>
      <c r="OC294" s="109"/>
      <c r="OD294" s="109"/>
      <c r="OE294" s="109"/>
      <c r="OF294" s="109"/>
      <c r="OG294" s="109"/>
      <c r="OH294" s="109"/>
      <c r="OI294" s="109"/>
      <c r="OJ294" s="109"/>
      <c r="OK294" s="109"/>
      <c r="OL294" s="109"/>
      <c r="OM294" s="109"/>
      <c r="ON294" s="109"/>
      <c r="OO294" s="109"/>
      <c r="OP294" s="109"/>
      <c r="OQ294" s="109"/>
      <c r="OR294" s="109"/>
      <c r="OS294" s="109"/>
      <c r="OT294" s="109"/>
      <c r="OU294" s="109"/>
      <c r="OV294" s="109"/>
      <c r="OW294" s="109"/>
      <c r="OX294" s="109"/>
      <c r="OY294" s="109"/>
      <c r="OZ294" s="109"/>
      <c r="PA294" s="109"/>
      <c r="PB294" s="109"/>
      <c r="PC294" s="109"/>
      <c r="PD294" s="109"/>
      <c r="PE294" s="109"/>
      <c r="PF294" s="109"/>
      <c r="PG294" s="109"/>
      <c r="PH294" s="109"/>
      <c r="PI294" s="109">
        <v>10</v>
      </c>
      <c r="PJ294" s="109"/>
      <c r="PK294" s="109"/>
      <c r="PL294" s="109"/>
      <c r="PM294" s="109"/>
      <c r="PN294" s="109"/>
      <c r="PO294" s="109"/>
      <c r="PP294" s="109"/>
      <c r="PQ294" s="109"/>
      <c r="PR294" s="109"/>
      <c r="PS294" s="109"/>
      <c r="PT294" s="109"/>
      <c r="PU294" s="109"/>
      <c r="PV294" s="109"/>
      <c r="PW294" s="109"/>
      <c r="PX294" s="109"/>
      <c r="PY294" s="109"/>
      <c r="PZ294" s="109"/>
      <c r="QA294" s="109"/>
      <c r="QB294" s="109"/>
      <c r="QC294" s="109"/>
      <c r="QD294" s="109"/>
      <c r="QE294" s="109"/>
      <c r="QF294" s="109"/>
      <c r="QG294" s="109"/>
      <c r="QH294" s="109"/>
      <c r="QI294" s="109"/>
      <c r="QJ294" s="109"/>
      <c r="QK294" s="23">
        <f t="shared" si="4"/>
        <v>15</v>
      </c>
      <c r="QL294" s="125"/>
      <c r="QM294" s="148"/>
      <c r="QN294" s="125"/>
      <c r="QO294" s="125"/>
      <c r="QP294" s="125">
        <v>1524.6</v>
      </c>
      <c r="QQ294" s="125"/>
      <c r="QR294" s="125"/>
      <c r="QS294" s="130"/>
    </row>
    <row r="295" spans="1:461" s="5" customFormat="1" ht="12.75" customHeight="1" x14ac:dyDescent="0.2">
      <c r="A295" s="52">
        <v>44701</v>
      </c>
      <c r="B295" s="98" t="s">
        <v>251</v>
      </c>
      <c r="C295" s="107"/>
      <c r="D295" s="107"/>
      <c r="E295" s="108"/>
      <c r="F295" s="108"/>
      <c r="G295" s="108"/>
      <c r="H295" s="108"/>
      <c r="I295" s="108"/>
      <c r="J295" s="108"/>
      <c r="K295" s="108"/>
      <c r="L295" s="108"/>
      <c r="M295" s="108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 s="109"/>
      <c r="BG295" s="109"/>
      <c r="BH295" s="109"/>
      <c r="BI295" s="109"/>
      <c r="BJ295" s="109"/>
      <c r="BK295" s="109"/>
      <c r="BL295" s="109"/>
      <c r="BM295" s="109"/>
      <c r="BN295" s="109"/>
      <c r="BO295" s="109"/>
      <c r="BP295" s="109"/>
      <c r="BQ295" s="109"/>
      <c r="BR295" s="109"/>
      <c r="BS295" s="109"/>
      <c r="BT295" s="109"/>
      <c r="BU295" s="109"/>
      <c r="BV295" s="109"/>
      <c r="BW295" s="109"/>
      <c r="BX295" s="109"/>
      <c r="BY295" s="109"/>
      <c r="BZ295" s="109"/>
      <c r="CA295" s="109"/>
      <c r="CB295" s="109"/>
      <c r="CC295" s="109"/>
      <c r="CD295" s="109"/>
      <c r="CE295" s="109"/>
      <c r="CF295" s="109"/>
      <c r="CG295" s="109"/>
      <c r="CH295" s="109"/>
      <c r="CI295" s="109"/>
      <c r="CJ295" s="109"/>
      <c r="CK295" s="109"/>
      <c r="CL295" s="109"/>
      <c r="CM295" s="109"/>
      <c r="CN295" s="109"/>
      <c r="CO295" s="109"/>
      <c r="CP295" s="109"/>
      <c r="CQ295" s="109"/>
      <c r="CR295" s="109"/>
      <c r="CS295" s="109"/>
      <c r="CT295" s="109"/>
      <c r="CU295" s="109"/>
      <c r="CV295" s="109"/>
      <c r="CW295" s="109"/>
      <c r="CX295" s="109"/>
      <c r="CY295" s="109"/>
      <c r="CZ295" s="109"/>
      <c r="DA295" s="109"/>
      <c r="DB295" s="109"/>
      <c r="DC295" s="109"/>
      <c r="DD295" s="109"/>
      <c r="DE295" s="109"/>
      <c r="DF295" s="109"/>
      <c r="DG295" s="109"/>
      <c r="DH295" s="109"/>
      <c r="DI295" s="109"/>
      <c r="DJ295" s="109"/>
      <c r="DK295" s="109"/>
      <c r="DL295" s="109"/>
      <c r="DM295" s="109"/>
      <c r="DN295" s="109"/>
      <c r="DO295" s="109"/>
      <c r="DP295" s="109"/>
      <c r="DQ295" s="109"/>
      <c r="DR295" s="109"/>
      <c r="DS295" s="109"/>
      <c r="DT295" s="109"/>
      <c r="DU295" s="109">
        <v>1</v>
      </c>
      <c r="DV295" s="109"/>
      <c r="DW295" s="109"/>
      <c r="DX295" s="109"/>
      <c r="DY295" s="109"/>
      <c r="DZ295" s="109"/>
      <c r="EA295" s="109"/>
      <c r="EB295" s="109"/>
      <c r="EC295" s="109"/>
      <c r="ED295" s="109"/>
      <c r="EE295" s="109"/>
      <c r="EF295" s="109"/>
      <c r="EG295" s="109"/>
      <c r="EH295" s="109"/>
      <c r="EI295" s="109"/>
      <c r="EJ295" s="109"/>
      <c r="EK295" s="109"/>
      <c r="EL295" s="109"/>
      <c r="EM295" s="109"/>
      <c r="EN295" s="109"/>
      <c r="EO295" s="109"/>
      <c r="EP295" s="109"/>
      <c r="EQ295" s="109"/>
      <c r="ER295" s="109"/>
      <c r="ES295" s="109"/>
      <c r="ET295" s="109"/>
      <c r="EU295" s="109"/>
      <c r="EV295" s="109"/>
      <c r="EW295" s="109"/>
      <c r="EX295" s="109"/>
      <c r="EY295" s="109"/>
      <c r="EZ295" s="109"/>
      <c r="FA295" s="109"/>
      <c r="FB295" s="109"/>
      <c r="FC295" s="109"/>
      <c r="FD295" s="109"/>
      <c r="FE295" s="109"/>
      <c r="FF295" s="109">
        <v>1</v>
      </c>
      <c r="FG295" s="109"/>
      <c r="FH295" s="109"/>
      <c r="FI295" s="109"/>
      <c r="FJ295" s="109"/>
      <c r="FK295" s="109"/>
      <c r="FL295" s="109"/>
      <c r="FM295" s="109"/>
      <c r="FN295" s="109"/>
      <c r="FO295" s="109"/>
      <c r="FP295" s="109"/>
      <c r="FQ295" s="109"/>
      <c r="FR295" s="109"/>
      <c r="FS295" s="109"/>
      <c r="FT295" s="109"/>
      <c r="FU295" s="109"/>
      <c r="FV295" s="109"/>
      <c r="FW295" s="109"/>
      <c r="FX295" s="109"/>
      <c r="FY295" s="109"/>
      <c r="FZ295" s="109"/>
      <c r="GA295" s="109"/>
      <c r="GB295" s="109"/>
      <c r="GC295" s="109"/>
      <c r="GD295" s="109"/>
      <c r="GE295" s="109"/>
      <c r="GF295" s="109"/>
      <c r="GG295" s="109"/>
      <c r="GH295" s="109"/>
      <c r="GI295" s="109"/>
      <c r="GJ295" s="109"/>
      <c r="GK295" s="109"/>
      <c r="GL295" s="109"/>
      <c r="GM295" s="109"/>
      <c r="GN295" s="109"/>
      <c r="GO295" s="109"/>
      <c r="GP295" s="109"/>
      <c r="GQ295" s="109"/>
      <c r="GR295" s="109"/>
      <c r="GS295" s="109"/>
      <c r="GT295" s="109"/>
      <c r="GU295" s="109"/>
      <c r="GV295" s="109"/>
      <c r="GW295" s="109"/>
      <c r="GX295" s="109"/>
      <c r="GY295" s="109"/>
      <c r="GZ295" s="109"/>
      <c r="HA295" s="109"/>
      <c r="HB295" s="109"/>
      <c r="HC295" s="109"/>
      <c r="HD295" s="109"/>
      <c r="HE295" s="109"/>
      <c r="HF295" s="109"/>
      <c r="HG295" s="109"/>
      <c r="HH295" s="109"/>
      <c r="HI295" s="109"/>
      <c r="HJ295" s="109"/>
      <c r="HK295" s="109"/>
      <c r="HL295" s="109"/>
      <c r="HM295" s="109"/>
      <c r="HN295" s="109"/>
      <c r="HO295" s="109"/>
      <c r="HP295" s="109"/>
      <c r="HQ295" s="109"/>
      <c r="HR295" s="109"/>
      <c r="HS295" s="109"/>
      <c r="HT295" s="109"/>
      <c r="HU295" s="109"/>
      <c r="HV295" s="109">
        <v>1</v>
      </c>
      <c r="HW295" s="109"/>
      <c r="HX295" s="109"/>
      <c r="HY295" s="109"/>
      <c r="HZ295" s="109"/>
      <c r="IA295" s="109"/>
      <c r="IB295" s="109"/>
      <c r="IC295" s="109"/>
      <c r="ID295" s="109"/>
      <c r="IE295" s="109"/>
      <c r="IF295" s="109"/>
      <c r="IG295" s="109"/>
      <c r="IH295" s="109"/>
      <c r="II295" s="109"/>
      <c r="IJ295" s="109"/>
      <c r="IK295" s="109"/>
      <c r="IL295" s="109"/>
      <c r="IM295" s="109"/>
      <c r="IN295" s="109"/>
      <c r="IO295" s="109"/>
      <c r="IP295" s="109"/>
      <c r="IQ295" s="109"/>
      <c r="IR295" s="109"/>
      <c r="IS295" s="109"/>
      <c r="IT295" s="109"/>
      <c r="IU295" s="109"/>
      <c r="IV295" s="109"/>
      <c r="IW295" s="109"/>
      <c r="IX295" s="109"/>
      <c r="IY295" s="109"/>
      <c r="IZ295" s="109"/>
      <c r="JA295" s="109"/>
      <c r="JB295" s="109"/>
      <c r="JC295" s="109"/>
      <c r="JD295" s="109"/>
      <c r="JE295" s="109"/>
      <c r="JF295" s="109"/>
      <c r="JG295" s="109"/>
      <c r="JH295" s="109"/>
      <c r="JI295" s="109"/>
      <c r="JJ295" s="109"/>
      <c r="JK295" s="109"/>
      <c r="JL295" s="109"/>
      <c r="JM295" s="109"/>
      <c r="JN295" s="109"/>
      <c r="JO295" s="109"/>
      <c r="JP295" s="109"/>
      <c r="JQ295" s="109"/>
      <c r="JR295" s="109"/>
      <c r="JS295" s="109"/>
      <c r="JT295" s="109"/>
      <c r="JU295" s="109"/>
      <c r="JV295" s="109"/>
      <c r="JW295" s="109"/>
      <c r="JX295" s="109"/>
      <c r="JY295" s="109"/>
      <c r="JZ295" s="109"/>
      <c r="KA295" s="109"/>
      <c r="KB295" s="109"/>
      <c r="KC295" s="109"/>
      <c r="KD295" s="109"/>
      <c r="KE295" s="109"/>
      <c r="KF295" s="109"/>
      <c r="KG295" s="109"/>
      <c r="KH295" s="109"/>
      <c r="KI295" s="109"/>
      <c r="KJ295" s="109"/>
      <c r="KK295" s="109"/>
      <c r="KL295" s="109"/>
      <c r="KM295" s="109"/>
      <c r="KN295" s="109"/>
      <c r="KO295" s="109"/>
      <c r="KP295" s="109"/>
      <c r="KQ295" s="109"/>
      <c r="KR295" s="109"/>
      <c r="KS295" s="109"/>
      <c r="KT295" s="109"/>
      <c r="KU295" s="109"/>
      <c r="KV295" s="109"/>
      <c r="KW295" s="109"/>
      <c r="KX295" s="109"/>
      <c r="KY295" s="109"/>
      <c r="KZ295" s="109"/>
      <c r="LA295" s="109"/>
      <c r="LB295" s="109"/>
      <c r="LC295" s="109"/>
      <c r="LD295" s="109"/>
      <c r="LE295" s="109"/>
      <c r="LF295" s="109"/>
      <c r="LG295" s="109"/>
      <c r="LH295" s="109"/>
      <c r="LI295" s="109"/>
      <c r="LJ295" s="109"/>
      <c r="LK295" s="109"/>
      <c r="LL295" s="109"/>
      <c r="LM295" s="109"/>
      <c r="LN295" s="109"/>
      <c r="LO295" s="109"/>
      <c r="LP295" s="109"/>
      <c r="LQ295" s="109"/>
      <c r="LR295" s="109"/>
      <c r="LS295" s="109"/>
      <c r="LT295" s="109"/>
      <c r="LU295" s="109"/>
      <c r="LV295" s="109"/>
      <c r="LW295" s="109"/>
      <c r="LX295" s="109"/>
      <c r="LY295" s="109"/>
      <c r="LZ295" s="109"/>
      <c r="MA295" s="109"/>
      <c r="MB295" s="109"/>
      <c r="MC295" s="109"/>
      <c r="MD295" s="109"/>
      <c r="ME295" s="109"/>
      <c r="MF295" s="109"/>
      <c r="MG295" s="109"/>
      <c r="MH295" s="109"/>
      <c r="MI295" s="109"/>
      <c r="MJ295" s="109"/>
      <c r="MK295" s="109"/>
      <c r="ML295" s="109"/>
      <c r="MM295" s="109"/>
      <c r="MN295" s="109"/>
      <c r="MO295" s="109"/>
      <c r="MP295" s="109"/>
      <c r="MQ295" s="109"/>
      <c r="MR295" s="109"/>
      <c r="MS295" s="109"/>
      <c r="MT295" s="109"/>
      <c r="MU295" s="109"/>
      <c r="MV295" s="109"/>
      <c r="MW295" s="109"/>
      <c r="MX295" s="109"/>
      <c r="MY295" s="109"/>
      <c r="MZ295" s="109"/>
      <c r="NA295" s="109"/>
      <c r="NB295" s="109"/>
      <c r="NC295" s="109"/>
      <c r="ND295" s="109"/>
      <c r="NE295" s="109"/>
      <c r="NF295" s="109"/>
      <c r="NG295" s="109"/>
      <c r="NH295" s="109"/>
      <c r="NI295" s="109"/>
      <c r="NJ295" s="109"/>
      <c r="NK295" s="109"/>
      <c r="NL295" s="109"/>
      <c r="NM295" s="109"/>
      <c r="NN295" s="109"/>
      <c r="NO295" s="109"/>
      <c r="NP295" s="109"/>
      <c r="NQ295" s="109"/>
      <c r="NR295" s="109"/>
      <c r="NS295" s="109"/>
      <c r="NT295" s="109"/>
      <c r="NU295" s="109"/>
      <c r="NV295" s="109"/>
      <c r="NW295" s="109"/>
      <c r="NX295" s="109"/>
      <c r="NY295" s="109"/>
      <c r="NZ295" s="109"/>
      <c r="OA295" s="109"/>
      <c r="OB295" s="109"/>
      <c r="OC295" s="109"/>
      <c r="OD295" s="109"/>
      <c r="OE295" s="109"/>
      <c r="OF295" s="109"/>
      <c r="OG295" s="109"/>
      <c r="OH295" s="109"/>
      <c r="OI295" s="109"/>
      <c r="OJ295" s="109"/>
      <c r="OK295" s="109"/>
      <c r="OL295" s="109"/>
      <c r="OM295" s="109"/>
      <c r="ON295" s="109"/>
      <c r="OO295" s="109"/>
      <c r="OP295" s="109"/>
      <c r="OQ295" s="109"/>
      <c r="OR295" s="109"/>
      <c r="OS295" s="109"/>
      <c r="OT295" s="109"/>
      <c r="OU295" s="109"/>
      <c r="OV295" s="109"/>
      <c r="OW295" s="109"/>
      <c r="OX295" s="109"/>
      <c r="OY295" s="109"/>
      <c r="OZ295" s="109"/>
      <c r="PA295" s="109"/>
      <c r="PB295" s="109"/>
      <c r="PC295" s="109"/>
      <c r="PD295" s="109"/>
      <c r="PE295" s="109"/>
      <c r="PF295" s="109"/>
      <c r="PG295" s="109"/>
      <c r="PH295" s="109"/>
      <c r="PI295" s="109"/>
      <c r="PJ295" s="109"/>
      <c r="PK295" s="109"/>
      <c r="PL295" s="109"/>
      <c r="PM295" s="109"/>
      <c r="PN295" s="109"/>
      <c r="PO295" s="109"/>
      <c r="PP295" s="109"/>
      <c r="PQ295" s="109"/>
      <c r="PR295" s="109"/>
      <c r="PS295" s="109"/>
      <c r="PT295" s="109"/>
      <c r="PU295" s="109"/>
      <c r="PV295" s="109"/>
      <c r="PW295" s="109"/>
      <c r="PX295" s="109"/>
      <c r="PY295" s="109"/>
      <c r="PZ295" s="109"/>
      <c r="QA295" s="109"/>
      <c r="QB295" s="109"/>
      <c r="QC295" s="109"/>
      <c r="QD295" s="109"/>
      <c r="QE295" s="109"/>
      <c r="QF295" s="109"/>
      <c r="QG295" s="109"/>
      <c r="QH295" s="109"/>
      <c r="QI295" s="109"/>
      <c r="QJ295" s="109"/>
      <c r="QK295" s="23">
        <f t="shared" si="4"/>
        <v>3</v>
      </c>
      <c r="QL295" s="125"/>
      <c r="QM295" s="148"/>
      <c r="QN295" s="125"/>
      <c r="QO295" s="125"/>
      <c r="QP295" s="125">
        <v>143.99</v>
      </c>
      <c r="QQ295" s="125"/>
      <c r="QR295" s="125"/>
      <c r="QS295" s="130"/>
    </row>
    <row r="296" spans="1:461" s="5" customFormat="1" ht="12.75" customHeight="1" x14ac:dyDescent="0.2">
      <c r="A296" s="52">
        <v>44701</v>
      </c>
      <c r="B296" s="98" t="s">
        <v>242</v>
      </c>
      <c r="C296" s="107"/>
      <c r="D296" s="107"/>
      <c r="E296" s="108"/>
      <c r="F296" s="108"/>
      <c r="G296" s="108"/>
      <c r="H296" s="108"/>
      <c r="I296" s="108"/>
      <c r="J296" s="108"/>
      <c r="K296" s="108"/>
      <c r="L296" s="108"/>
      <c r="M296" s="108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 s="109"/>
      <c r="BD296" s="109"/>
      <c r="BE296" s="109"/>
      <c r="BF296" s="109"/>
      <c r="BG296" s="109"/>
      <c r="BH296" s="109"/>
      <c r="BI296" s="109"/>
      <c r="BJ296" s="109"/>
      <c r="BK296" s="109"/>
      <c r="BL296" s="109"/>
      <c r="BM296" s="109"/>
      <c r="BN296" s="109"/>
      <c r="BO296" s="109"/>
      <c r="BP296" s="109"/>
      <c r="BQ296" s="109"/>
      <c r="BR296" s="109"/>
      <c r="BS296" s="109"/>
      <c r="BT296" s="109"/>
      <c r="BU296" s="109"/>
      <c r="BV296" s="109"/>
      <c r="BW296" s="109"/>
      <c r="BX296" s="109"/>
      <c r="BY296" s="109"/>
      <c r="BZ296" s="109"/>
      <c r="CA296" s="109"/>
      <c r="CB296" s="109"/>
      <c r="CC296" s="109"/>
      <c r="CD296" s="109"/>
      <c r="CE296" s="109"/>
      <c r="CF296" s="109"/>
      <c r="CG296" s="109"/>
      <c r="CH296" s="109"/>
      <c r="CI296" s="109"/>
      <c r="CJ296" s="109"/>
      <c r="CK296" s="109"/>
      <c r="CL296" s="109"/>
      <c r="CM296" s="109"/>
      <c r="CN296" s="109"/>
      <c r="CO296" s="109"/>
      <c r="CP296" s="109"/>
      <c r="CQ296" s="109"/>
      <c r="CR296" s="109"/>
      <c r="CS296" s="109"/>
      <c r="CT296" s="109"/>
      <c r="CU296" s="109"/>
      <c r="CV296" s="109"/>
      <c r="CW296" s="109"/>
      <c r="CX296" s="109"/>
      <c r="CY296" s="109"/>
      <c r="CZ296" s="109"/>
      <c r="DA296" s="109"/>
      <c r="DB296" s="109"/>
      <c r="DC296" s="109"/>
      <c r="DD296" s="109"/>
      <c r="DE296" s="109"/>
      <c r="DF296" s="109"/>
      <c r="DG296" s="109"/>
      <c r="DH296" s="109"/>
      <c r="DI296" s="109"/>
      <c r="DJ296" s="109"/>
      <c r="DK296" s="109"/>
      <c r="DL296" s="109"/>
      <c r="DM296" s="109"/>
      <c r="DN296" s="109"/>
      <c r="DO296" s="109"/>
      <c r="DP296" s="109"/>
      <c r="DQ296" s="109"/>
      <c r="DR296" s="109"/>
      <c r="DS296" s="109"/>
      <c r="DT296" s="109"/>
      <c r="DU296" s="109"/>
      <c r="DV296" s="109"/>
      <c r="DW296" s="109"/>
      <c r="DX296" s="109"/>
      <c r="DY296" s="109"/>
      <c r="DZ296" s="109"/>
      <c r="EA296" s="109"/>
      <c r="EB296" s="109"/>
      <c r="EC296" s="109"/>
      <c r="ED296" s="109"/>
      <c r="EE296" s="109"/>
      <c r="EF296" s="109"/>
      <c r="EG296" s="109"/>
      <c r="EH296" s="109"/>
      <c r="EI296" s="109"/>
      <c r="EJ296" s="109"/>
      <c r="EK296" s="109"/>
      <c r="EL296" s="109"/>
      <c r="EM296" s="109"/>
      <c r="EN296" s="109"/>
      <c r="EO296" s="109"/>
      <c r="EP296" s="109">
        <v>10</v>
      </c>
      <c r="EQ296" s="109"/>
      <c r="ER296" s="109"/>
      <c r="ES296" s="109"/>
      <c r="ET296" s="109"/>
      <c r="EU296" s="109"/>
      <c r="EV296" s="109"/>
      <c r="EW296" s="109"/>
      <c r="EX296" s="109"/>
      <c r="EY296" s="109"/>
      <c r="EZ296" s="109"/>
      <c r="FA296" s="109"/>
      <c r="FB296" s="109"/>
      <c r="FC296" s="109"/>
      <c r="FD296" s="109"/>
      <c r="FE296" s="109"/>
      <c r="FF296" s="109"/>
      <c r="FG296" s="109"/>
      <c r="FH296" s="109"/>
      <c r="FI296" s="109"/>
      <c r="FJ296" s="109"/>
      <c r="FK296" s="109"/>
      <c r="FL296" s="109"/>
      <c r="FM296" s="109"/>
      <c r="FN296" s="109"/>
      <c r="FO296" s="109"/>
      <c r="FP296" s="109"/>
      <c r="FQ296" s="109"/>
      <c r="FR296" s="109"/>
      <c r="FS296" s="109"/>
      <c r="FT296" s="109"/>
      <c r="FU296" s="109"/>
      <c r="FV296" s="109"/>
      <c r="FW296" s="109"/>
      <c r="FX296" s="109"/>
      <c r="FY296" s="109"/>
      <c r="FZ296" s="109"/>
      <c r="GA296" s="109"/>
      <c r="GB296" s="109"/>
      <c r="GC296" s="109"/>
      <c r="GD296" s="109"/>
      <c r="GE296" s="109"/>
      <c r="GF296" s="109"/>
      <c r="GG296" s="109"/>
      <c r="GH296" s="109"/>
      <c r="GI296" s="109"/>
      <c r="GJ296" s="109"/>
      <c r="GK296" s="109"/>
      <c r="GL296" s="109"/>
      <c r="GM296" s="109"/>
      <c r="GN296" s="109"/>
      <c r="GO296" s="109"/>
      <c r="GP296" s="109"/>
      <c r="GQ296" s="109"/>
      <c r="GR296" s="109"/>
      <c r="GS296" s="109"/>
      <c r="GT296" s="109"/>
      <c r="GU296" s="109"/>
      <c r="GV296" s="109"/>
      <c r="GW296" s="109"/>
      <c r="GX296" s="109"/>
      <c r="GY296" s="109"/>
      <c r="GZ296" s="109"/>
      <c r="HA296" s="109"/>
      <c r="HB296" s="109"/>
      <c r="HC296" s="109"/>
      <c r="HD296" s="109"/>
      <c r="HE296" s="109"/>
      <c r="HF296" s="109"/>
      <c r="HG296" s="109"/>
      <c r="HH296" s="109"/>
      <c r="HI296" s="109"/>
      <c r="HJ296" s="109"/>
      <c r="HK296" s="109"/>
      <c r="HL296" s="109"/>
      <c r="HM296" s="109"/>
      <c r="HN296" s="109"/>
      <c r="HO296" s="109"/>
      <c r="HP296" s="109"/>
      <c r="HQ296" s="109"/>
      <c r="HR296" s="109"/>
      <c r="HS296" s="109"/>
      <c r="HT296" s="109"/>
      <c r="HU296" s="109"/>
      <c r="HV296" s="109"/>
      <c r="HW296" s="109"/>
      <c r="HX296" s="109"/>
      <c r="HY296" s="109"/>
      <c r="HZ296" s="109"/>
      <c r="IA296" s="109"/>
      <c r="IB296" s="109"/>
      <c r="IC296" s="109"/>
      <c r="ID296" s="109"/>
      <c r="IE296" s="109"/>
      <c r="IF296" s="109">
        <v>9</v>
      </c>
      <c r="IG296" s="109"/>
      <c r="IH296" s="109"/>
      <c r="II296" s="109"/>
      <c r="IJ296" s="109"/>
      <c r="IK296" s="109"/>
      <c r="IL296" s="109"/>
      <c r="IM296" s="109"/>
      <c r="IN296" s="109"/>
      <c r="IO296" s="109"/>
      <c r="IP296" s="109"/>
      <c r="IQ296" s="109"/>
      <c r="IR296" s="109"/>
      <c r="IS296" s="109"/>
      <c r="IT296" s="109"/>
      <c r="IU296" s="109"/>
      <c r="IV296" s="109"/>
      <c r="IW296" s="109"/>
      <c r="IX296" s="109"/>
      <c r="IY296" s="109"/>
      <c r="IZ296" s="109"/>
      <c r="JA296" s="109"/>
      <c r="JB296" s="109"/>
      <c r="JC296" s="109"/>
      <c r="JD296" s="109"/>
      <c r="JE296" s="109"/>
      <c r="JF296" s="109"/>
      <c r="JG296" s="109"/>
      <c r="JH296" s="109"/>
      <c r="JI296" s="109"/>
      <c r="JJ296" s="109"/>
      <c r="JK296" s="109"/>
      <c r="JL296" s="109"/>
      <c r="JM296" s="109"/>
      <c r="JN296" s="109"/>
      <c r="JO296" s="109"/>
      <c r="JP296" s="109"/>
      <c r="JQ296" s="109"/>
      <c r="JR296" s="109"/>
      <c r="JS296" s="109"/>
      <c r="JT296" s="109"/>
      <c r="JU296" s="109"/>
      <c r="JV296" s="109">
        <v>10</v>
      </c>
      <c r="JW296" s="109"/>
      <c r="JX296" s="109"/>
      <c r="JY296" s="109"/>
      <c r="JZ296" s="109"/>
      <c r="KA296" s="109"/>
      <c r="KB296" s="109"/>
      <c r="KC296" s="109"/>
      <c r="KD296" s="109"/>
      <c r="KE296" s="109"/>
      <c r="KF296" s="109"/>
      <c r="KG296" s="109"/>
      <c r="KH296" s="109"/>
      <c r="KI296" s="109"/>
      <c r="KJ296" s="109"/>
      <c r="KK296" s="109"/>
      <c r="KL296" s="109"/>
      <c r="KM296" s="109"/>
      <c r="KN296" s="109"/>
      <c r="KO296" s="109"/>
      <c r="KP296" s="109"/>
      <c r="KQ296" s="109"/>
      <c r="KR296" s="109"/>
      <c r="KS296" s="109"/>
      <c r="KT296" s="109"/>
      <c r="KU296" s="109"/>
      <c r="KV296" s="109"/>
      <c r="KW296" s="109"/>
      <c r="KX296" s="109"/>
      <c r="KY296" s="109"/>
      <c r="KZ296" s="109"/>
      <c r="LA296" s="109"/>
      <c r="LB296" s="109"/>
      <c r="LC296" s="109"/>
      <c r="LD296" s="109"/>
      <c r="LE296" s="109"/>
      <c r="LF296" s="109"/>
      <c r="LG296" s="109"/>
      <c r="LH296" s="109"/>
      <c r="LI296" s="109"/>
      <c r="LJ296" s="109"/>
      <c r="LK296" s="109"/>
      <c r="LL296" s="109"/>
      <c r="LM296" s="109"/>
      <c r="LN296" s="109"/>
      <c r="LO296" s="109"/>
      <c r="LP296" s="109"/>
      <c r="LQ296" s="109"/>
      <c r="LR296" s="109"/>
      <c r="LS296" s="109"/>
      <c r="LT296" s="109"/>
      <c r="LU296" s="109"/>
      <c r="LV296" s="109"/>
      <c r="LW296" s="109"/>
      <c r="LX296" s="109"/>
      <c r="LY296" s="109"/>
      <c r="LZ296" s="109"/>
      <c r="MA296" s="109"/>
      <c r="MB296" s="109"/>
      <c r="MC296" s="109"/>
      <c r="MD296" s="109"/>
      <c r="ME296" s="109"/>
      <c r="MF296" s="109"/>
      <c r="MG296" s="109"/>
      <c r="MH296" s="109"/>
      <c r="MI296" s="109"/>
      <c r="MJ296" s="109"/>
      <c r="MK296" s="109"/>
      <c r="ML296" s="109"/>
      <c r="MM296" s="109"/>
      <c r="MN296" s="109"/>
      <c r="MO296" s="109"/>
      <c r="MP296" s="109"/>
      <c r="MQ296" s="109"/>
      <c r="MR296" s="109"/>
      <c r="MS296" s="109"/>
      <c r="MT296" s="109"/>
      <c r="MU296" s="109"/>
      <c r="MV296" s="109"/>
      <c r="MW296" s="109"/>
      <c r="MX296" s="109"/>
      <c r="MY296" s="109"/>
      <c r="MZ296" s="109"/>
      <c r="NA296" s="109"/>
      <c r="NB296" s="109"/>
      <c r="NC296" s="109"/>
      <c r="ND296" s="109"/>
      <c r="NE296" s="109"/>
      <c r="NF296" s="109"/>
      <c r="NG296" s="109"/>
      <c r="NH296" s="109"/>
      <c r="NI296" s="109"/>
      <c r="NJ296" s="109"/>
      <c r="NK296" s="109"/>
      <c r="NL296" s="109"/>
      <c r="NM296" s="109"/>
      <c r="NN296" s="109"/>
      <c r="NO296" s="109"/>
      <c r="NP296" s="109"/>
      <c r="NQ296" s="109"/>
      <c r="NR296" s="109"/>
      <c r="NS296" s="109"/>
      <c r="NT296" s="109"/>
      <c r="NU296" s="109"/>
      <c r="NV296" s="109"/>
      <c r="NW296" s="109"/>
      <c r="NX296" s="109"/>
      <c r="NY296" s="109"/>
      <c r="NZ296" s="109"/>
      <c r="OA296" s="109"/>
      <c r="OB296" s="109"/>
      <c r="OC296" s="109"/>
      <c r="OD296" s="109"/>
      <c r="OE296" s="109"/>
      <c r="OF296" s="109"/>
      <c r="OG296" s="109"/>
      <c r="OH296" s="109"/>
      <c r="OI296" s="109"/>
      <c r="OJ296" s="109"/>
      <c r="OK296" s="109"/>
      <c r="OL296" s="109"/>
      <c r="OM296" s="109"/>
      <c r="ON296" s="109"/>
      <c r="OO296" s="109"/>
      <c r="OP296" s="109"/>
      <c r="OQ296" s="109"/>
      <c r="OR296" s="109"/>
      <c r="OS296" s="109"/>
      <c r="OT296" s="109"/>
      <c r="OU296" s="109"/>
      <c r="OV296" s="109"/>
      <c r="OW296" s="109"/>
      <c r="OX296" s="109"/>
      <c r="OY296" s="109"/>
      <c r="OZ296" s="109"/>
      <c r="PA296" s="109"/>
      <c r="PB296" s="109"/>
      <c r="PC296" s="109"/>
      <c r="PD296" s="109"/>
      <c r="PE296" s="109"/>
      <c r="PF296" s="109"/>
      <c r="PG296" s="109"/>
      <c r="PH296" s="109"/>
      <c r="PI296" s="109"/>
      <c r="PJ296" s="109"/>
      <c r="PK296" s="109"/>
      <c r="PL296" s="109"/>
      <c r="PM296" s="109"/>
      <c r="PN296" s="109"/>
      <c r="PO296" s="109"/>
      <c r="PP296" s="109"/>
      <c r="PQ296" s="109"/>
      <c r="PR296" s="109"/>
      <c r="PS296" s="109"/>
      <c r="PT296" s="109"/>
      <c r="PU296" s="109"/>
      <c r="PV296" s="109"/>
      <c r="PW296" s="109"/>
      <c r="PX296" s="109"/>
      <c r="PY296" s="109"/>
      <c r="PZ296" s="109"/>
      <c r="QA296" s="109"/>
      <c r="QB296" s="109"/>
      <c r="QC296" s="109"/>
      <c r="QD296" s="109"/>
      <c r="QE296" s="109"/>
      <c r="QF296" s="109"/>
      <c r="QG296" s="109"/>
      <c r="QH296" s="109"/>
      <c r="QI296" s="109"/>
      <c r="QJ296" s="109"/>
      <c r="QK296" s="23">
        <f t="shared" ref="QK296:QK366" si="5">SUBTOTAL(9,C296:QJ296)</f>
        <v>29</v>
      </c>
      <c r="QL296" s="125"/>
      <c r="QM296" s="148"/>
      <c r="QN296" s="125"/>
      <c r="QO296" s="125"/>
      <c r="QP296" s="125"/>
      <c r="QQ296" s="125">
        <v>1337</v>
      </c>
      <c r="QR296" s="125"/>
      <c r="QS296" s="130"/>
    </row>
    <row r="297" spans="1:461" s="5" customFormat="1" ht="12.75" customHeight="1" x14ac:dyDescent="0.2">
      <c r="A297" s="52">
        <v>44701</v>
      </c>
      <c r="B297" s="90" t="s">
        <v>496</v>
      </c>
      <c r="C297" s="107"/>
      <c r="D297" s="107"/>
      <c r="E297" s="108">
        <v>5</v>
      </c>
      <c r="F297" s="108"/>
      <c r="G297" s="108"/>
      <c r="H297" s="108"/>
      <c r="I297" s="108"/>
      <c r="J297" s="108"/>
      <c r="K297" s="108"/>
      <c r="L297" s="108"/>
      <c r="M297" s="108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 s="109"/>
      <c r="BD297" s="109"/>
      <c r="BE297" s="109"/>
      <c r="BF297" s="109"/>
      <c r="BG297" s="109"/>
      <c r="BH297" s="109"/>
      <c r="BI297" s="109"/>
      <c r="BJ297" s="109"/>
      <c r="BK297" s="109"/>
      <c r="BL297" s="109"/>
      <c r="BM297" s="109"/>
      <c r="BN297" s="109"/>
      <c r="BO297" s="109"/>
      <c r="BP297" s="109"/>
      <c r="BQ297" s="109"/>
      <c r="BR297" s="109"/>
      <c r="BS297" s="109"/>
      <c r="BT297" s="109"/>
      <c r="BU297" s="109"/>
      <c r="BV297" s="109"/>
      <c r="BW297" s="109"/>
      <c r="BX297" s="109"/>
      <c r="BY297" s="109"/>
      <c r="BZ297" s="109"/>
      <c r="CA297" s="109"/>
      <c r="CB297" s="109"/>
      <c r="CC297" s="109"/>
      <c r="CD297" s="109"/>
      <c r="CE297" s="109"/>
      <c r="CF297" s="109"/>
      <c r="CG297" s="109"/>
      <c r="CH297" s="109"/>
      <c r="CI297" s="109"/>
      <c r="CJ297" s="109"/>
      <c r="CK297" s="109"/>
      <c r="CL297" s="109"/>
      <c r="CM297" s="109"/>
      <c r="CN297" s="109"/>
      <c r="CO297" s="109"/>
      <c r="CP297" s="109"/>
      <c r="CQ297" s="109"/>
      <c r="CR297" s="109"/>
      <c r="CS297" s="109"/>
      <c r="CT297" s="109"/>
      <c r="CU297" s="109"/>
      <c r="CV297" s="109"/>
      <c r="CW297" s="109"/>
      <c r="CX297" s="109"/>
      <c r="CY297" s="109"/>
      <c r="CZ297" s="109"/>
      <c r="DA297" s="109"/>
      <c r="DB297" s="109"/>
      <c r="DC297" s="109"/>
      <c r="DD297" s="109"/>
      <c r="DE297" s="109"/>
      <c r="DF297" s="109"/>
      <c r="DG297" s="109"/>
      <c r="DH297" s="109"/>
      <c r="DI297" s="109"/>
      <c r="DJ297" s="109"/>
      <c r="DK297" s="109"/>
      <c r="DL297" s="109"/>
      <c r="DM297" s="109"/>
      <c r="DN297" s="109"/>
      <c r="DO297" s="109"/>
      <c r="DP297" s="109"/>
      <c r="DQ297" s="109"/>
      <c r="DR297" s="109"/>
      <c r="DS297" s="109"/>
      <c r="DT297" s="109"/>
      <c r="DU297" s="109"/>
      <c r="DV297" s="109"/>
      <c r="DW297" s="109"/>
      <c r="DX297" s="109"/>
      <c r="DY297" s="109"/>
      <c r="DZ297" s="109"/>
      <c r="EA297" s="109"/>
      <c r="EB297" s="109"/>
      <c r="EC297" s="109"/>
      <c r="ED297" s="109"/>
      <c r="EE297" s="109"/>
      <c r="EF297" s="109"/>
      <c r="EG297" s="109"/>
      <c r="EH297" s="109"/>
      <c r="EI297" s="109"/>
      <c r="EJ297" s="109"/>
      <c r="EK297" s="109"/>
      <c r="EL297" s="109"/>
      <c r="EM297" s="109"/>
      <c r="EN297" s="109"/>
      <c r="EO297" s="109"/>
      <c r="EP297" s="109"/>
      <c r="EQ297" s="109"/>
      <c r="ER297" s="109"/>
      <c r="ES297" s="109"/>
      <c r="ET297" s="109"/>
      <c r="EU297" s="109"/>
      <c r="EV297" s="109"/>
      <c r="EW297" s="109"/>
      <c r="EX297" s="109"/>
      <c r="EY297" s="109"/>
      <c r="EZ297" s="109"/>
      <c r="FA297" s="109"/>
      <c r="FB297" s="109"/>
      <c r="FC297" s="109"/>
      <c r="FD297" s="109"/>
      <c r="FE297" s="109"/>
      <c r="FF297" s="109"/>
      <c r="FG297" s="109"/>
      <c r="FH297" s="109"/>
      <c r="FI297" s="109"/>
      <c r="FJ297" s="109"/>
      <c r="FK297" s="109"/>
      <c r="FL297" s="109"/>
      <c r="FM297" s="109"/>
      <c r="FN297" s="109"/>
      <c r="FO297" s="109"/>
      <c r="FP297" s="109"/>
      <c r="FQ297" s="109"/>
      <c r="FR297" s="109"/>
      <c r="FS297" s="109"/>
      <c r="FT297" s="109"/>
      <c r="FU297" s="109"/>
      <c r="FV297" s="109"/>
      <c r="FW297" s="109"/>
      <c r="FX297" s="109"/>
      <c r="FY297" s="109"/>
      <c r="FZ297" s="109"/>
      <c r="GA297" s="109"/>
      <c r="GB297" s="109"/>
      <c r="GC297" s="109"/>
      <c r="GD297" s="109"/>
      <c r="GE297" s="109"/>
      <c r="GF297" s="109"/>
      <c r="GG297" s="109"/>
      <c r="GH297" s="109"/>
      <c r="GI297" s="109"/>
      <c r="GJ297" s="109"/>
      <c r="GK297" s="109"/>
      <c r="GL297" s="109"/>
      <c r="GM297" s="109"/>
      <c r="GN297" s="109"/>
      <c r="GO297" s="109"/>
      <c r="GP297" s="109"/>
      <c r="GQ297" s="109"/>
      <c r="GR297" s="109"/>
      <c r="GS297" s="109"/>
      <c r="GT297" s="109"/>
      <c r="GU297" s="109"/>
      <c r="GV297" s="109"/>
      <c r="GW297" s="109"/>
      <c r="GX297" s="109"/>
      <c r="GY297" s="109"/>
      <c r="GZ297" s="109"/>
      <c r="HA297" s="109"/>
      <c r="HB297" s="109"/>
      <c r="HC297" s="109"/>
      <c r="HD297" s="109"/>
      <c r="HE297" s="109"/>
      <c r="HF297" s="109"/>
      <c r="HG297" s="109"/>
      <c r="HH297" s="109"/>
      <c r="HI297" s="109"/>
      <c r="HJ297" s="109"/>
      <c r="HK297" s="109"/>
      <c r="HL297" s="109"/>
      <c r="HM297" s="109"/>
      <c r="HN297" s="109"/>
      <c r="HO297" s="109"/>
      <c r="HP297" s="109"/>
      <c r="HQ297" s="109"/>
      <c r="HR297" s="109"/>
      <c r="HS297" s="109"/>
      <c r="HT297" s="109"/>
      <c r="HU297" s="109"/>
      <c r="HV297" s="109"/>
      <c r="HW297" s="109"/>
      <c r="HX297" s="109"/>
      <c r="HY297" s="109"/>
      <c r="HZ297" s="109"/>
      <c r="IA297" s="109"/>
      <c r="IB297" s="109"/>
      <c r="IC297" s="109"/>
      <c r="ID297" s="109"/>
      <c r="IE297" s="109"/>
      <c r="IF297" s="109"/>
      <c r="IG297" s="109"/>
      <c r="IH297" s="109"/>
      <c r="II297" s="109"/>
      <c r="IJ297" s="109"/>
      <c r="IK297" s="109"/>
      <c r="IL297" s="109"/>
      <c r="IM297" s="109"/>
      <c r="IN297" s="109"/>
      <c r="IO297" s="109"/>
      <c r="IP297" s="109"/>
      <c r="IQ297" s="109"/>
      <c r="IR297" s="109"/>
      <c r="IS297" s="109"/>
      <c r="IT297" s="109"/>
      <c r="IU297" s="109"/>
      <c r="IV297" s="109"/>
      <c r="IW297" s="109"/>
      <c r="IX297" s="109"/>
      <c r="IY297" s="109"/>
      <c r="IZ297" s="109"/>
      <c r="JA297" s="109"/>
      <c r="JB297" s="109"/>
      <c r="JC297" s="109"/>
      <c r="JD297" s="109"/>
      <c r="JE297" s="109"/>
      <c r="JF297" s="109"/>
      <c r="JG297" s="109"/>
      <c r="JH297" s="109"/>
      <c r="JI297" s="109"/>
      <c r="JJ297" s="109"/>
      <c r="JK297" s="109"/>
      <c r="JL297" s="109"/>
      <c r="JM297" s="109"/>
      <c r="JN297" s="109"/>
      <c r="JO297" s="109"/>
      <c r="JP297" s="109"/>
      <c r="JQ297" s="109"/>
      <c r="JR297" s="109"/>
      <c r="JS297" s="109"/>
      <c r="JT297" s="109"/>
      <c r="JU297" s="109"/>
      <c r="JV297" s="109"/>
      <c r="JW297" s="109"/>
      <c r="JX297" s="109">
        <v>11</v>
      </c>
      <c r="JY297" s="109"/>
      <c r="JZ297" s="109"/>
      <c r="KA297" s="109"/>
      <c r="KB297" s="109"/>
      <c r="KC297" s="109"/>
      <c r="KD297" s="109"/>
      <c r="KE297" s="109"/>
      <c r="KF297" s="109"/>
      <c r="KG297" s="109"/>
      <c r="KH297" s="109"/>
      <c r="KI297" s="109"/>
      <c r="KJ297" s="109"/>
      <c r="KK297" s="109"/>
      <c r="KL297" s="109"/>
      <c r="KM297" s="109"/>
      <c r="KN297" s="109"/>
      <c r="KO297" s="109"/>
      <c r="KP297" s="109"/>
      <c r="KQ297" s="109"/>
      <c r="KR297" s="109"/>
      <c r="KS297" s="109"/>
      <c r="KT297" s="109"/>
      <c r="KU297" s="109"/>
      <c r="KV297" s="109"/>
      <c r="KW297" s="109"/>
      <c r="KX297" s="109"/>
      <c r="KY297" s="109"/>
      <c r="KZ297" s="109"/>
      <c r="LA297" s="109"/>
      <c r="LB297" s="109"/>
      <c r="LC297" s="109"/>
      <c r="LD297" s="109"/>
      <c r="LE297" s="109"/>
      <c r="LF297" s="109"/>
      <c r="LG297" s="109"/>
      <c r="LH297" s="109"/>
      <c r="LI297" s="109"/>
      <c r="LJ297" s="109"/>
      <c r="LK297" s="109"/>
      <c r="LL297" s="109"/>
      <c r="LM297" s="109"/>
      <c r="LN297" s="109"/>
      <c r="LO297" s="109"/>
      <c r="LP297" s="109"/>
      <c r="LQ297" s="109"/>
      <c r="LR297" s="109"/>
      <c r="LS297" s="109"/>
      <c r="LT297" s="109"/>
      <c r="LU297" s="109"/>
      <c r="LV297" s="109"/>
      <c r="LW297" s="109"/>
      <c r="LX297" s="109"/>
      <c r="LY297" s="109"/>
      <c r="LZ297" s="109"/>
      <c r="MA297" s="109"/>
      <c r="MB297" s="109"/>
      <c r="MC297" s="109"/>
      <c r="MD297" s="109"/>
      <c r="ME297" s="109"/>
      <c r="MF297" s="109"/>
      <c r="MG297" s="109"/>
      <c r="MH297" s="109"/>
      <c r="MI297" s="109"/>
      <c r="MJ297" s="109"/>
      <c r="MK297" s="109"/>
      <c r="ML297" s="109"/>
      <c r="MM297" s="109"/>
      <c r="MN297" s="109"/>
      <c r="MO297" s="109"/>
      <c r="MP297" s="109"/>
      <c r="MQ297" s="109"/>
      <c r="MR297" s="109"/>
      <c r="MS297" s="109"/>
      <c r="MT297" s="109"/>
      <c r="MU297" s="109"/>
      <c r="MV297" s="109"/>
      <c r="MW297" s="109"/>
      <c r="MX297" s="109"/>
      <c r="MY297" s="109"/>
      <c r="MZ297" s="109"/>
      <c r="NA297" s="109"/>
      <c r="NB297" s="109"/>
      <c r="NC297" s="109"/>
      <c r="ND297" s="109"/>
      <c r="NE297" s="109"/>
      <c r="NF297" s="109"/>
      <c r="NG297" s="109"/>
      <c r="NH297" s="109"/>
      <c r="NI297" s="109"/>
      <c r="NJ297" s="109"/>
      <c r="NK297" s="109"/>
      <c r="NL297" s="109"/>
      <c r="NM297" s="109"/>
      <c r="NN297" s="109"/>
      <c r="NO297" s="109"/>
      <c r="NP297" s="109"/>
      <c r="NQ297" s="109"/>
      <c r="NR297" s="109"/>
      <c r="NS297" s="109"/>
      <c r="NT297" s="109"/>
      <c r="NU297" s="109"/>
      <c r="NV297" s="109"/>
      <c r="NW297" s="109"/>
      <c r="NX297" s="109"/>
      <c r="NY297" s="109"/>
      <c r="NZ297" s="109"/>
      <c r="OA297" s="109"/>
      <c r="OB297" s="109"/>
      <c r="OC297" s="109"/>
      <c r="OD297" s="109"/>
      <c r="OE297" s="109"/>
      <c r="OF297" s="109"/>
      <c r="OG297" s="109"/>
      <c r="OH297" s="109"/>
      <c r="OI297" s="109"/>
      <c r="OJ297" s="109"/>
      <c r="OK297" s="109"/>
      <c r="OL297" s="109"/>
      <c r="OM297" s="109"/>
      <c r="ON297" s="109"/>
      <c r="OO297" s="109"/>
      <c r="OP297" s="109"/>
      <c r="OQ297" s="109"/>
      <c r="OR297" s="109"/>
      <c r="OS297" s="109"/>
      <c r="OT297" s="109"/>
      <c r="OU297" s="109"/>
      <c r="OV297" s="109"/>
      <c r="OW297" s="109"/>
      <c r="OX297" s="109"/>
      <c r="OY297" s="109"/>
      <c r="OZ297" s="109"/>
      <c r="PA297" s="109"/>
      <c r="PB297" s="109"/>
      <c r="PC297" s="109"/>
      <c r="PD297" s="109"/>
      <c r="PE297" s="109"/>
      <c r="PF297" s="109"/>
      <c r="PG297" s="109"/>
      <c r="PH297" s="109"/>
      <c r="PI297" s="109">
        <v>10</v>
      </c>
      <c r="PJ297" s="109"/>
      <c r="PK297" s="109"/>
      <c r="PL297" s="109"/>
      <c r="PM297" s="109"/>
      <c r="PN297" s="109"/>
      <c r="PO297" s="109"/>
      <c r="PP297" s="109"/>
      <c r="PQ297" s="109"/>
      <c r="PR297" s="109"/>
      <c r="PS297" s="109"/>
      <c r="PT297" s="109"/>
      <c r="PU297" s="109"/>
      <c r="PV297" s="109"/>
      <c r="PW297" s="109"/>
      <c r="PX297" s="109"/>
      <c r="PY297" s="109"/>
      <c r="PZ297" s="109"/>
      <c r="QA297" s="109"/>
      <c r="QB297" s="109"/>
      <c r="QC297" s="109"/>
      <c r="QD297" s="109"/>
      <c r="QE297" s="109"/>
      <c r="QF297" s="109"/>
      <c r="QG297" s="109"/>
      <c r="QH297" s="109"/>
      <c r="QI297" s="109"/>
      <c r="QJ297" s="109"/>
      <c r="QK297" s="23">
        <f t="shared" si="5"/>
        <v>26</v>
      </c>
      <c r="QL297" s="125"/>
      <c r="QM297" s="148"/>
      <c r="QN297" s="125"/>
      <c r="QO297" s="125"/>
      <c r="QP297" s="125">
        <v>1945.68</v>
      </c>
      <c r="QQ297" s="125"/>
      <c r="QR297" s="125"/>
      <c r="QS297" s="130"/>
    </row>
    <row r="298" spans="1:461" s="5" customFormat="1" ht="12.75" customHeight="1" x14ac:dyDescent="0.2">
      <c r="A298" s="52">
        <v>44701</v>
      </c>
      <c r="B298" s="90" t="s">
        <v>287</v>
      </c>
      <c r="C298" s="107"/>
      <c r="D298" s="107"/>
      <c r="E298" s="108"/>
      <c r="F298" s="108"/>
      <c r="G298" s="108"/>
      <c r="H298" s="108"/>
      <c r="I298" s="108"/>
      <c r="J298" s="108"/>
      <c r="K298" s="108"/>
      <c r="L298" s="108"/>
      <c r="M298" s="108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 s="109"/>
      <c r="BG298" s="109"/>
      <c r="BH298" s="109"/>
      <c r="BI298" s="109"/>
      <c r="BJ298" s="109"/>
      <c r="BK298" s="109"/>
      <c r="BL298" s="109"/>
      <c r="BM298" s="109"/>
      <c r="BN298" s="109"/>
      <c r="BO298" s="109"/>
      <c r="BP298" s="109"/>
      <c r="BQ298" s="109"/>
      <c r="BR298" s="109"/>
      <c r="BS298" s="109"/>
      <c r="BT298" s="109"/>
      <c r="BU298" s="109"/>
      <c r="BV298" s="109"/>
      <c r="BW298" s="109"/>
      <c r="BX298" s="109"/>
      <c r="BY298" s="109"/>
      <c r="BZ298" s="109"/>
      <c r="CA298" s="109"/>
      <c r="CB298" s="109"/>
      <c r="CC298" s="109">
        <v>80</v>
      </c>
      <c r="CD298" s="109"/>
      <c r="CE298" s="109"/>
      <c r="CF298" s="109"/>
      <c r="CG298" s="109"/>
      <c r="CH298" s="109"/>
      <c r="CI298" s="109"/>
      <c r="CJ298" s="109"/>
      <c r="CK298" s="109"/>
      <c r="CL298" s="109"/>
      <c r="CM298" s="109"/>
      <c r="CN298" s="109"/>
      <c r="CO298" s="109"/>
      <c r="CP298" s="109"/>
      <c r="CQ298" s="109"/>
      <c r="CR298" s="109"/>
      <c r="CS298" s="109"/>
      <c r="CT298" s="109"/>
      <c r="CU298" s="109"/>
      <c r="CV298" s="109"/>
      <c r="CW298" s="109"/>
      <c r="CX298" s="109"/>
      <c r="CY298" s="109"/>
      <c r="CZ298" s="109"/>
      <c r="DA298" s="109"/>
      <c r="DB298" s="109"/>
      <c r="DC298" s="109"/>
      <c r="DD298" s="109"/>
      <c r="DE298" s="109"/>
      <c r="DF298" s="109"/>
      <c r="DG298" s="109"/>
      <c r="DH298" s="109"/>
      <c r="DI298" s="109"/>
      <c r="DJ298" s="109"/>
      <c r="DK298" s="109"/>
      <c r="DL298" s="109"/>
      <c r="DM298" s="109"/>
      <c r="DN298" s="109"/>
      <c r="DO298" s="109"/>
      <c r="DP298" s="109"/>
      <c r="DQ298" s="109"/>
      <c r="DR298" s="109"/>
      <c r="DS298" s="109"/>
      <c r="DT298" s="109"/>
      <c r="DU298" s="109"/>
      <c r="DV298" s="109"/>
      <c r="DW298" s="109"/>
      <c r="DX298" s="109"/>
      <c r="DY298" s="109"/>
      <c r="DZ298" s="109"/>
      <c r="EA298" s="109"/>
      <c r="EB298" s="109"/>
      <c r="EC298" s="109"/>
      <c r="ED298" s="109"/>
      <c r="EE298" s="109"/>
      <c r="EF298" s="109"/>
      <c r="EG298" s="109"/>
      <c r="EH298" s="109"/>
      <c r="EI298" s="109"/>
      <c r="EJ298" s="109"/>
      <c r="EK298" s="109"/>
      <c r="EL298" s="109"/>
      <c r="EM298" s="109"/>
      <c r="EN298" s="109"/>
      <c r="EO298" s="109"/>
      <c r="EP298" s="109"/>
      <c r="EQ298" s="109"/>
      <c r="ER298" s="109"/>
      <c r="ES298" s="109"/>
      <c r="ET298" s="109"/>
      <c r="EU298" s="109"/>
      <c r="EV298" s="109"/>
      <c r="EW298" s="109"/>
      <c r="EX298" s="109"/>
      <c r="EY298" s="109"/>
      <c r="EZ298" s="109"/>
      <c r="FA298" s="109"/>
      <c r="FB298" s="109"/>
      <c r="FC298" s="109"/>
      <c r="FD298" s="109"/>
      <c r="FE298" s="109"/>
      <c r="FF298" s="109"/>
      <c r="FG298" s="109"/>
      <c r="FH298" s="109"/>
      <c r="FI298" s="109"/>
      <c r="FJ298" s="109"/>
      <c r="FK298" s="109"/>
      <c r="FL298" s="109"/>
      <c r="FM298" s="109"/>
      <c r="FN298" s="109"/>
      <c r="FO298" s="109"/>
      <c r="FP298" s="109"/>
      <c r="FQ298" s="109"/>
      <c r="FR298" s="109"/>
      <c r="FS298" s="109"/>
      <c r="FT298" s="109"/>
      <c r="FU298" s="109"/>
      <c r="FV298" s="109"/>
      <c r="FW298" s="109"/>
      <c r="FX298" s="109"/>
      <c r="FY298" s="109"/>
      <c r="FZ298" s="109"/>
      <c r="GA298" s="109"/>
      <c r="GB298" s="109"/>
      <c r="GC298" s="109"/>
      <c r="GD298" s="109"/>
      <c r="GE298" s="109"/>
      <c r="GF298" s="109"/>
      <c r="GG298" s="109"/>
      <c r="GH298" s="109"/>
      <c r="GI298" s="109"/>
      <c r="GJ298" s="109"/>
      <c r="GK298" s="109"/>
      <c r="GL298" s="109"/>
      <c r="GM298" s="109"/>
      <c r="GN298" s="109"/>
      <c r="GO298" s="109"/>
      <c r="GP298" s="109"/>
      <c r="GQ298" s="109"/>
      <c r="GR298" s="109"/>
      <c r="GS298" s="109"/>
      <c r="GT298" s="109"/>
      <c r="GU298" s="109"/>
      <c r="GV298" s="109"/>
      <c r="GW298" s="109"/>
      <c r="GX298" s="109"/>
      <c r="GY298" s="109"/>
      <c r="GZ298" s="109"/>
      <c r="HA298" s="109"/>
      <c r="HB298" s="109"/>
      <c r="HC298" s="109"/>
      <c r="HD298" s="109"/>
      <c r="HE298" s="109"/>
      <c r="HF298" s="109"/>
      <c r="HG298" s="109"/>
      <c r="HH298" s="109"/>
      <c r="HI298" s="109"/>
      <c r="HJ298" s="109"/>
      <c r="HK298" s="109"/>
      <c r="HL298" s="109"/>
      <c r="HM298" s="109"/>
      <c r="HN298" s="109"/>
      <c r="HO298" s="109"/>
      <c r="HP298" s="109"/>
      <c r="HQ298" s="109"/>
      <c r="HR298" s="109"/>
      <c r="HS298" s="109"/>
      <c r="HT298" s="109"/>
      <c r="HU298" s="109"/>
      <c r="HV298" s="109"/>
      <c r="HW298" s="109"/>
      <c r="HX298" s="109"/>
      <c r="HY298" s="109"/>
      <c r="HZ298" s="109"/>
      <c r="IA298" s="109"/>
      <c r="IB298" s="109"/>
      <c r="IC298" s="109"/>
      <c r="ID298" s="109"/>
      <c r="IE298" s="109"/>
      <c r="IF298" s="109"/>
      <c r="IG298" s="109"/>
      <c r="IH298" s="109"/>
      <c r="II298" s="109"/>
      <c r="IJ298" s="109"/>
      <c r="IK298" s="109"/>
      <c r="IL298" s="109"/>
      <c r="IM298" s="109"/>
      <c r="IN298" s="109"/>
      <c r="IO298" s="109"/>
      <c r="IP298" s="109"/>
      <c r="IQ298" s="109"/>
      <c r="IR298" s="109"/>
      <c r="IS298" s="109"/>
      <c r="IT298" s="109"/>
      <c r="IU298" s="109"/>
      <c r="IV298" s="109"/>
      <c r="IW298" s="109"/>
      <c r="IX298" s="109"/>
      <c r="IY298" s="109"/>
      <c r="IZ298" s="109"/>
      <c r="JA298" s="109"/>
      <c r="JB298" s="109"/>
      <c r="JC298" s="109"/>
      <c r="JD298" s="109"/>
      <c r="JE298" s="109"/>
      <c r="JF298" s="109"/>
      <c r="JG298" s="109"/>
      <c r="JH298" s="109"/>
      <c r="JI298" s="109"/>
      <c r="JJ298" s="109"/>
      <c r="JK298" s="109"/>
      <c r="JL298" s="109"/>
      <c r="JM298" s="109"/>
      <c r="JN298" s="109"/>
      <c r="JO298" s="109"/>
      <c r="JP298" s="109"/>
      <c r="JQ298" s="109"/>
      <c r="JR298" s="109"/>
      <c r="JS298" s="109"/>
      <c r="JT298" s="109"/>
      <c r="JU298" s="109"/>
      <c r="JV298" s="109"/>
      <c r="JW298" s="109"/>
      <c r="JX298" s="109"/>
      <c r="JY298" s="109"/>
      <c r="JZ298" s="109"/>
      <c r="KA298" s="109"/>
      <c r="KB298" s="109"/>
      <c r="KC298" s="109"/>
      <c r="KD298" s="109"/>
      <c r="KE298" s="109"/>
      <c r="KF298" s="109"/>
      <c r="KG298" s="109"/>
      <c r="KH298" s="109"/>
      <c r="KI298" s="109"/>
      <c r="KJ298" s="109"/>
      <c r="KK298" s="109"/>
      <c r="KL298" s="109"/>
      <c r="KM298" s="109"/>
      <c r="KN298" s="109"/>
      <c r="KO298" s="109"/>
      <c r="KP298" s="109"/>
      <c r="KQ298" s="109"/>
      <c r="KR298" s="109"/>
      <c r="KS298" s="109"/>
      <c r="KT298" s="109"/>
      <c r="KU298" s="109"/>
      <c r="KV298" s="109"/>
      <c r="KW298" s="109"/>
      <c r="KX298" s="109"/>
      <c r="KY298" s="109"/>
      <c r="KZ298" s="109"/>
      <c r="LA298" s="109"/>
      <c r="LB298" s="109"/>
      <c r="LC298" s="109"/>
      <c r="LD298" s="109"/>
      <c r="LE298" s="109"/>
      <c r="LF298" s="109"/>
      <c r="LG298" s="109"/>
      <c r="LH298" s="109"/>
      <c r="LI298" s="109"/>
      <c r="LJ298" s="109"/>
      <c r="LK298" s="109"/>
      <c r="LL298" s="109"/>
      <c r="LM298" s="109"/>
      <c r="LN298" s="109"/>
      <c r="LO298" s="109"/>
      <c r="LP298" s="109"/>
      <c r="LQ298" s="109"/>
      <c r="LR298" s="109"/>
      <c r="LS298" s="109"/>
      <c r="LT298" s="109"/>
      <c r="LU298" s="109"/>
      <c r="LV298" s="109"/>
      <c r="LW298" s="109"/>
      <c r="LX298" s="109"/>
      <c r="LY298" s="109"/>
      <c r="LZ298" s="109"/>
      <c r="MA298" s="109"/>
      <c r="MB298" s="109"/>
      <c r="MC298" s="109"/>
      <c r="MD298" s="109"/>
      <c r="ME298" s="109"/>
      <c r="MF298" s="109"/>
      <c r="MG298" s="109"/>
      <c r="MH298" s="109"/>
      <c r="MI298" s="109"/>
      <c r="MJ298" s="109"/>
      <c r="MK298" s="109"/>
      <c r="ML298" s="109"/>
      <c r="MM298" s="109"/>
      <c r="MN298" s="109"/>
      <c r="MO298" s="109"/>
      <c r="MP298" s="109"/>
      <c r="MQ298" s="109"/>
      <c r="MR298" s="109"/>
      <c r="MS298" s="109"/>
      <c r="MT298" s="109"/>
      <c r="MU298" s="109"/>
      <c r="MV298" s="109"/>
      <c r="MW298" s="109"/>
      <c r="MX298" s="109"/>
      <c r="MY298" s="109"/>
      <c r="MZ298" s="109"/>
      <c r="NA298" s="109"/>
      <c r="NB298" s="109"/>
      <c r="NC298" s="109"/>
      <c r="ND298" s="109"/>
      <c r="NE298" s="109"/>
      <c r="NF298" s="109"/>
      <c r="NG298" s="109"/>
      <c r="NH298" s="109"/>
      <c r="NI298" s="109"/>
      <c r="NJ298" s="109"/>
      <c r="NK298" s="109"/>
      <c r="NL298" s="109"/>
      <c r="NM298" s="109"/>
      <c r="NN298" s="109"/>
      <c r="NO298" s="109"/>
      <c r="NP298" s="109"/>
      <c r="NQ298" s="109"/>
      <c r="NR298" s="109"/>
      <c r="NS298" s="109"/>
      <c r="NT298" s="109"/>
      <c r="NU298" s="109"/>
      <c r="NV298" s="109"/>
      <c r="NW298" s="109"/>
      <c r="NX298" s="109"/>
      <c r="NY298" s="109"/>
      <c r="NZ298" s="109"/>
      <c r="OA298" s="109"/>
      <c r="OB298" s="109"/>
      <c r="OC298" s="109"/>
      <c r="OD298" s="109"/>
      <c r="OE298" s="109"/>
      <c r="OF298" s="109"/>
      <c r="OG298" s="109"/>
      <c r="OH298" s="109"/>
      <c r="OI298" s="109"/>
      <c r="OJ298" s="109"/>
      <c r="OK298" s="109"/>
      <c r="OL298" s="109"/>
      <c r="OM298" s="109"/>
      <c r="ON298" s="109"/>
      <c r="OO298" s="109"/>
      <c r="OP298" s="109"/>
      <c r="OQ298" s="109"/>
      <c r="OR298" s="109"/>
      <c r="OS298" s="109"/>
      <c r="OT298" s="109"/>
      <c r="OU298" s="109"/>
      <c r="OV298" s="109"/>
      <c r="OW298" s="109"/>
      <c r="OX298" s="109"/>
      <c r="OY298" s="109"/>
      <c r="OZ298" s="109"/>
      <c r="PA298" s="109"/>
      <c r="PB298" s="109"/>
      <c r="PC298" s="109"/>
      <c r="PD298" s="109"/>
      <c r="PE298" s="109"/>
      <c r="PF298" s="109"/>
      <c r="PG298" s="109"/>
      <c r="PH298" s="109"/>
      <c r="PI298" s="109"/>
      <c r="PJ298" s="109"/>
      <c r="PK298" s="109"/>
      <c r="PL298" s="109"/>
      <c r="PM298" s="109"/>
      <c r="PN298" s="109"/>
      <c r="PO298" s="109"/>
      <c r="PP298" s="109"/>
      <c r="PQ298" s="109"/>
      <c r="PR298" s="109"/>
      <c r="PS298" s="109"/>
      <c r="PT298" s="109"/>
      <c r="PU298" s="109"/>
      <c r="PV298" s="109"/>
      <c r="PW298" s="109"/>
      <c r="PX298" s="109"/>
      <c r="PY298" s="109"/>
      <c r="PZ298" s="109"/>
      <c r="QA298" s="109"/>
      <c r="QB298" s="109"/>
      <c r="QC298" s="109"/>
      <c r="QD298" s="109"/>
      <c r="QE298" s="109"/>
      <c r="QF298" s="109"/>
      <c r="QG298" s="109"/>
      <c r="QH298" s="109"/>
      <c r="QI298" s="109"/>
      <c r="QJ298" s="109"/>
      <c r="QK298" s="23">
        <f t="shared" si="5"/>
        <v>80</v>
      </c>
      <c r="QL298" s="125"/>
      <c r="QM298" s="148"/>
      <c r="QN298" s="125"/>
      <c r="QO298" s="125"/>
      <c r="QP298" s="125"/>
      <c r="QQ298" s="125">
        <v>3820.8</v>
      </c>
      <c r="QR298" s="125"/>
      <c r="QS298" s="130"/>
    </row>
    <row r="299" spans="1:461" s="5" customFormat="1" ht="12.75" customHeight="1" x14ac:dyDescent="0.2">
      <c r="A299" s="52">
        <v>44701</v>
      </c>
      <c r="B299" s="98" t="s">
        <v>546</v>
      </c>
      <c r="C299" s="107"/>
      <c r="D299" s="107"/>
      <c r="E299" s="108"/>
      <c r="F299" s="108"/>
      <c r="G299" s="108"/>
      <c r="H299" s="108"/>
      <c r="I299" s="108"/>
      <c r="J299" s="108"/>
      <c r="K299" s="108"/>
      <c r="L299" s="108"/>
      <c r="M299" s="108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>
        <v>1</v>
      </c>
      <c r="AX299" s="109"/>
      <c r="AY299" s="109"/>
      <c r="AZ299" s="109"/>
      <c r="BA299" s="109"/>
      <c r="BB299" s="109"/>
      <c r="BC299" s="109"/>
      <c r="BD299" s="109"/>
      <c r="BE299" s="109"/>
      <c r="BF299" s="109"/>
      <c r="BG299" s="109"/>
      <c r="BH299" s="109"/>
      <c r="BI299" s="109"/>
      <c r="BJ299" s="109"/>
      <c r="BK299" s="109"/>
      <c r="BL299" s="109"/>
      <c r="BM299" s="109"/>
      <c r="BN299" s="109"/>
      <c r="BO299" s="109"/>
      <c r="BP299" s="109"/>
      <c r="BQ299" s="109"/>
      <c r="BR299" s="109"/>
      <c r="BS299" s="109"/>
      <c r="BT299" s="109"/>
      <c r="BU299" s="109"/>
      <c r="BV299" s="109"/>
      <c r="BW299" s="109"/>
      <c r="BX299" s="109"/>
      <c r="BY299" s="109"/>
      <c r="BZ299" s="109"/>
      <c r="CA299" s="109"/>
      <c r="CB299" s="109"/>
      <c r="CC299" s="109"/>
      <c r="CD299" s="109"/>
      <c r="CE299" s="109"/>
      <c r="CF299" s="109"/>
      <c r="CG299" s="109"/>
      <c r="CH299" s="109"/>
      <c r="CI299" s="109"/>
      <c r="CJ299" s="109"/>
      <c r="CK299" s="109"/>
      <c r="CL299" s="109"/>
      <c r="CM299" s="109"/>
      <c r="CN299" s="109"/>
      <c r="CO299" s="109"/>
      <c r="CP299" s="109"/>
      <c r="CQ299" s="109"/>
      <c r="CR299" s="109"/>
      <c r="CS299" s="109"/>
      <c r="CT299" s="109"/>
      <c r="CU299" s="109"/>
      <c r="CV299" s="109"/>
      <c r="CW299" s="109"/>
      <c r="CX299" s="109"/>
      <c r="CY299" s="109"/>
      <c r="CZ299" s="109"/>
      <c r="DA299" s="109"/>
      <c r="DB299" s="109"/>
      <c r="DC299" s="109"/>
      <c r="DD299" s="109"/>
      <c r="DE299" s="109"/>
      <c r="DF299" s="109"/>
      <c r="DG299" s="109"/>
      <c r="DH299" s="109"/>
      <c r="DI299" s="109"/>
      <c r="DJ299" s="109"/>
      <c r="DK299" s="109"/>
      <c r="DL299" s="109"/>
      <c r="DM299" s="109"/>
      <c r="DN299" s="109"/>
      <c r="DO299" s="109"/>
      <c r="DP299" s="109"/>
      <c r="DQ299" s="109"/>
      <c r="DR299" s="109"/>
      <c r="DS299" s="109"/>
      <c r="DT299" s="109"/>
      <c r="DU299" s="109"/>
      <c r="DV299" s="109"/>
      <c r="DW299" s="109"/>
      <c r="DX299" s="109"/>
      <c r="DY299" s="109"/>
      <c r="DZ299" s="109"/>
      <c r="EA299" s="109"/>
      <c r="EB299" s="109"/>
      <c r="EC299" s="109"/>
      <c r="ED299" s="109"/>
      <c r="EE299" s="109"/>
      <c r="EF299" s="109"/>
      <c r="EG299" s="109"/>
      <c r="EH299" s="109"/>
      <c r="EI299" s="109"/>
      <c r="EJ299" s="109"/>
      <c r="EK299" s="109"/>
      <c r="EL299" s="109"/>
      <c r="EM299" s="109"/>
      <c r="EN299" s="109"/>
      <c r="EO299" s="109"/>
      <c r="EP299" s="109"/>
      <c r="EQ299" s="109"/>
      <c r="ER299" s="109"/>
      <c r="ES299" s="109"/>
      <c r="ET299" s="109"/>
      <c r="EU299" s="109"/>
      <c r="EV299" s="109"/>
      <c r="EW299" s="109"/>
      <c r="EX299" s="109"/>
      <c r="EY299" s="109"/>
      <c r="EZ299" s="109"/>
      <c r="FA299" s="109"/>
      <c r="FB299" s="109"/>
      <c r="FC299" s="109"/>
      <c r="FD299" s="109"/>
      <c r="FE299" s="109"/>
      <c r="FF299" s="109"/>
      <c r="FG299" s="109"/>
      <c r="FH299" s="109"/>
      <c r="FI299" s="109"/>
      <c r="FJ299" s="109"/>
      <c r="FK299" s="109"/>
      <c r="FL299" s="109"/>
      <c r="FM299" s="109"/>
      <c r="FN299" s="109"/>
      <c r="FO299" s="109"/>
      <c r="FP299" s="109"/>
      <c r="FQ299" s="109"/>
      <c r="FR299" s="109"/>
      <c r="FS299" s="109"/>
      <c r="FT299" s="109"/>
      <c r="FU299" s="109"/>
      <c r="FV299" s="109"/>
      <c r="FW299" s="109"/>
      <c r="FX299" s="109"/>
      <c r="FY299" s="109"/>
      <c r="FZ299" s="109"/>
      <c r="GA299" s="109"/>
      <c r="GB299" s="109"/>
      <c r="GC299" s="109"/>
      <c r="GD299" s="109"/>
      <c r="GE299" s="109"/>
      <c r="GF299" s="109"/>
      <c r="GG299" s="109"/>
      <c r="GH299" s="109"/>
      <c r="GI299" s="109"/>
      <c r="GJ299" s="109"/>
      <c r="GK299" s="109"/>
      <c r="GL299" s="109"/>
      <c r="GM299" s="109"/>
      <c r="GN299" s="109"/>
      <c r="GO299" s="109"/>
      <c r="GP299" s="109"/>
      <c r="GQ299" s="109"/>
      <c r="GR299" s="109"/>
      <c r="GS299" s="109"/>
      <c r="GT299" s="109"/>
      <c r="GU299" s="109"/>
      <c r="GV299" s="109"/>
      <c r="GW299" s="109"/>
      <c r="GX299" s="109"/>
      <c r="GY299" s="109"/>
      <c r="GZ299" s="109"/>
      <c r="HA299" s="109"/>
      <c r="HB299" s="109"/>
      <c r="HC299" s="109"/>
      <c r="HD299" s="109"/>
      <c r="HE299" s="109"/>
      <c r="HF299" s="109"/>
      <c r="HG299" s="109"/>
      <c r="HH299" s="109"/>
      <c r="HI299" s="109"/>
      <c r="HJ299" s="109"/>
      <c r="HK299" s="109"/>
      <c r="HL299" s="109"/>
      <c r="HM299" s="109"/>
      <c r="HN299" s="109"/>
      <c r="HO299" s="109"/>
      <c r="HP299" s="109"/>
      <c r="HQ299" s="109"/>
      <c r="HR299" s="109"/>
      <c r="HS299" s="109"/>
      <c r="HT299" s="109"/>
      <c r="HU299" s="109"/>
      <c r="HV299" s="109"/>
      <c r="HW299" s="109"/>
      <c r="HX299" s="109"/>
      <c r="HY299" s="109"/>
      <c r="HZ299" s="109"/>
      <c r="IA299" s="109">
        <v>8</v>
      </c>
      <c r="IB299" s="109"/>
      <c r="IC299" s="109"/>
      <c r="ID299" s="109"/>
      <c r="IE299" s="109"/>
      <c r="IF299" s="109"/>
      <c r="IG299" s="109"/>
      <c r="IH299" s="109"/>
      <c r="II299" s="109"/>
      <c r="IJ299" s="109"/>
      <c r="IK299" s="109"/>
      <c r="IL299" s="109"/>
      <c r="IM299" s="109"/>
      <c r="IN299" s="109"/>
      <c r="IO299" s="109"/>
      <c r="IP299" s="109"/>
      <c r="IQ299" s="109"/>
      <c r="IR299" s="109"/>
      <c r="IS299" s="109"/>
      <c r="IT299" s="109"/>
      <c r="IU299" s="109"/>
      <c r="IV299" s="109"/>
      <c r="IW299" s="109"/>
      <c r="IX299" s="109"/>
      <c r="IY299" s="109"/>
      <c r="IZ299" s="109"/>
      <c r="JA299" s="109"/>
      <c r="JB299" s="109"/>
      <c r="JC299" s="109"/>
      <c r="JD299" s="109"/>
      <c r="JE299" s="109"/>
      <c r="JF299" s="109"/>
      <c r="JG299" s="109"/>
      <c r="JH299" s="109"/>
      <c r="JI299" s="109"/>
      <c r="JJ299" s="109"/>
      <c r="JK299" s="109"/>
      <c r="JL299" s="109"/>
      <c r="JM299" s="109"/>
      <c r="JN299" s="109"/>
      <c r="JO299" s="109"/>
      <c r="JP299" s="109"/>
      <c r="JQ299" s="109"/>
      <c r="JR299" s="109"/>
      <c r="JS299" s="109"/>
      <c r="JT299" s="109"/>
      <c r="JU299" s="109"/>
      <c r="JV299" s="109"/>
      <c r="JW299" s="109"/>
      <c r="JX299" s="109"/>
      <c r="JY299" s="109"/>
      <c r="JZ299" s="109"/>
      <c r="KA299" s="109"/>
      <c r="KB299" s="109"/>
      <c r="KC299" s="109"/>
      <c r="KD299" s="109"/>
      <c r="KE299" s="109"/>
      <c r="KF299" s="109"/>
      <c r="KG299" s="109"/>
      <c r="KH299" s="109"/>
      <c r="KI299" s="109"/>
      <c r="KJ299" s="109"/>
      <c r="KK299" s="109"/>
      <c r="KL299" s="109"/>
      <c r="KM299" s="109"/>
      <c r="KN299" s="109"/>
      <c r="KO299" s="109"/>
      <c r="KP299" s="109"/>
      <c r="KQ299" s="109"/>
      <c r="KR299" s="109"/>
      <c r="KS299" s="109"/>
      <c r="KT299" s="109"/>
      <c r="KU299" s="109"/>
      <c r="KV299" s="109"/>
      <c r="KW299" s="109"/>
      <c r="KX299" s="109"/>
      <c r="KY299" s="109"/>
      <c r="KZ299" s="109"/>
      <c r="LA299" s="109"/>
      <c r="LB299" s="109"/>
      <c r="LC299" s="109"/>
      <c r="LD299" s="109"/>
      <c r="LE299" s="109"/>
      <c r="LF299" s="109"/>
      <c r="LG299" s="109"/>
      <c r="LH299" s="109"/>
      <c r="LI299" s="109"/>
      <c r="LJ299" s="109"/>
      <c r="LK299" s="109"/>
      <c r="LL299" s="109"/>
      <c r="LM299" s="109"/>
      <c r="LN299" s="109"/>
      <c r="LO299" s="109"/>
      <c r="LP299" s="109"/>
      <c r="LQ299" s="109"/>
      <c r="LR299" s="109"/>
      <c r="LS299" s="109"/>
      <c r="LT299" s="109"/>
      <c r="LU299" s="109"/>
      <c r="LV299" s="109"/>
      <c r="LW299" s="109"/>
      <c r="LX299" s="109"/>
      <c r="LY299" s="109"/>
      <c r="LZ299" s="109"/>
      <c r="MA299" s="109"/>
      <c r="MB299" s="109"/>
      <c r="MC299" s="109"/>
      <c r="MD299" s="109"/>
      <c r="ME299" s="109"/>
      <c r="MF299" s="109"/>
      <c r="MG299" s="109"/>
      <c r="MH299" s="109"/>
      <c r="MI299" s="109"/>
      <c r="MJ299" s="109"/>
      <c r="MK299" s="109"/>
      <c r="ML299" s="109"/>
      <c r="MM299" s="109"/>
      <c r="MN299" s="109"/>
      <c r="MO299" s="109"/>
      <c r="MP299" s="109"/>
      <c r="MQ299" s="109"/>
      <c r="MR299" s="109"/>
      <c r="MS299" s="109"/>
      <c r="MT299" s="109"/>
      <c r="MU299" s="109"/>
      <c r="MV299" s="109"/>
      <c r="MW299" s="109"/>
      <c r="MX299" s="109"/>
      <c r="MY299" s="109"/>
      <c r="MZ299" s="109"/>
      <c r="NA299" s="109"/>
      <c r="NB299" s="109"/>
      <c r="NC299" s="109"/>
      <c r="ND299" s="109"/>
      <c r="NE299" s="109"/>
      <c r="NF299" s="109"/>
      <c r="NG299" s="109"/>
      <c r="NH299" s="109"/>
      <c r="NI299" s="109"/>
      <c r="NJ299" s="109"/>
      <c r="NK299" s="109"/>
      <c r="NL299" s="109"/>
      <c r="NM299" s="109"/>
      <c r="NN299" s="109"/>
      <c r="NO299" s="109"/>
      <c r="NP299" s="109"/>
      <c r="NQ299" s="109"/>
      <c r="NR299" s="109"/>
      <c r="NS299" s="109"/>
      <c r="NT299" s="109"/>
      <c r="NU299" s="109"/>
      <c r="NV299" s="109"/>
      <c r="NW299" s="109"/>
      <c r="NX299" s="109"/>
      <c r="NY299" s="109"/>
      <c r="NZ299" s="109"/>
      <c r="OA299" s="109"/>
      <c r="OB299" s="109"/>
      <c r="OC299" s="109"/>
      <c r="OD299" s="109"/>
      <c r="OE299" s="109"/>
      <c r="OF299" s="109"/>
      <c r="OG299" s="109"/>
      <c r="OH299" s="109"/>
      <c r="OI299" s="109"/>
      <c r="OJ299" s="109"/>
      <c r="OK299" s="109"/>
      <c r="OL299" s="109"/>
      <c r="OM299" s="109"/>
      <c r="ON299" s="109"/>
      <c r="OO299" s="109"/>
      <c r="OP299" s="109"/>
      <c r="OQ299" s="109"/>
      <c r="OR299" s="109"/>
      <c r="OS299" s="109"/>
      <c r="OT299" s="109"/>
      <c r="OU299" s="109"/>
      <c r="OV299" s="109"/>
      <c r="OW299" s="109"/>
      <c r="OX299" s="109"/>
      <c r="OY299" s="109"/>
      <c r="OZ299" s="109"/>
      <c r="PA299" s="109"/>
      <c r="PB299" s="109"/>
      <c r="PC299" s="109"/>
      <c r="PD299" s="109">
        <v>25</v>
      </c>
      <c r="PE299" s="109"/>
      <c r="PF299" s="109"/>
      <c r="PG299" s="109"/>
      <c r="PH299" s="109"/>
      <c r="PI299" s="109"/>
      <c r="PJ299" s="109"/>
      <c r="PK299" s="109"/>
      <c r="PL299" s="109"/>
      <c r="PM299" s="109"/>
      <c r="PN299" s="109"/>
      <c r="PO299" s="109"/>
      <c r="PP299" s="109"/>
      <c r="PQ299" s="109"/>
      <c r="PR299" s="109"/>
      <c r="PS299" s="109"/>
      <c r="PT299" s="109"/>
      <c r="PU299" s="109"/>
      <c r="PV299" s="109"/>
      <c r="PW299" s="109"/>
      <c r="PX299" s="109"/>
      <c r="PY299" s="109"/>
      <c r="PZ299" s="109"/>
      <c r="QA299" s="109"/>
      <c r="QB299" s="109"/>
      <c r="QC299" s="109"/>
      <c r="QD299" s="109"/>
      <c r="QE299" s="109"/>
      <c r="QF299" s="109"/>
      <c r="QG299" s="109"/>
      <c r="QH299" s="109"/>
      <c r="QI299" s="109"/>
      <c r="QJ299" s="109"/>
      <c r="QK299" s="23">
        <f t="shared" si="5"/>
        <v>34</v>
      </c>
      <c r="QL299" s="125"/>
      <c r="QM299" s="148"/>
      <c r="QN299" s="125"/>
      <c r="QO299" s="125"/>
      <c r="QP299" s="125">
        <v>522</v>
      </c>
      <c r="QQ299" s="125"/>
      <c r="QR299" s="125"/>
      <c r="QS299" s="130"/>
    </row>
    <row r="300" spans="1:461" s="5" customFormat="1" ht="12.75" customHeight="1" x14ac:dyDescent="0.2">
      <c r="A300" s="52">
        <v>44701</v>
      </c>
      <c r="B300" s="98" t="s">
        <v>439</v>
      </c>
      <c r="C300" s="107"/>
      <c r="D300" s="107"/>
      <c r="E300" s="108"/>
      <c r="F300" s="108"/>
      <c r="G300" s="108"/>
      <c r="H300" s="108"/>
      <c r="I300" s="108"/>
      <c r="J300" s="108"/>
      <c r="K300" s="108"/>
      <c r="L300" s="108"/>
      <c r="M300" s="108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 s="109"/>
      <c r="BG300" s="109"/>
      <c r="BH300" s="109"/>
      <c r="BI300" s="109"/>
      <c r="BJ300" s="109"/>
      <c r="BK300" s="109"/>
      <c r="BL300" s="109"/>
      <c r="BM300" s="109"/>
      <c r="BN300" s="109"/>
      <c r="BO300" s="109"/>
      <c r="BP300" s="109"/>
      <c r="BQ300" s="109"/>
      <c r="BR300" s="109"/>
      <c r="BS300" s="109"/>
      <c r="BT300" s="109"/>
      <c r="BU300" s="109"/>
      <c r="BV300" s="109"/>
      <c r="BW300" s="109"/>
      <c r="BX300" s="109"/>
      <c r="BY300" s="109"/>
      <c r="BZ300" s="109"/>
      <c r="CA300" s="109"/>
      <c r="CB300" s="109"/>
      <c r="CC300" s="109"/>
      <c r="CD300" s="109"/>
      <c r="CE300" s="109"/>
      <c r="CF300" s="109"/>
      <c r="CG300" s="109"/>
      <c r="CH300" s="109"/>
      <c r="CI300" s="109"/>
      <c r="CJ300" s="109"/>
      <c r="CK300" s="109"/>
      <c r="CL300" s="109"/>
      <c r="CM300" s="109"/>
      <c r="CN300" s="109"/>
      <c r="CO300" s="109"/>
      <c r="CP300" s="109"/>
      <c r="CQ300" s="109"/>
      <c r="CR300" s="109"/>
      <c r="CS300" s="109"/>
      <c r="CT300" s="109"/>
      <c r="CU300" s="109"/>
      <c r="CV300" s="109"/>
      <c r="CW300" s="109"/>
      <c r="CX300" s="109"/>
      <c r="CY300" s="109"/>
      <c r="CZ300" s="109"/>
      <c r="DA300" s="109"/>
      <c r="DB300" s="109"/>
      <c r="DC300" s="109"/>
      <c r="DD300" s="109"/>
      <c r="DE300" s="109"/>
      <c r="DF300" s="109"/>
      <c r="DG300" s="109"/>
      <c r="DH300" s="109"/>
      <c r="DI300" s="109"/>
      <c r="DJ300" s="109"/>
      <c r="DK300" s="109"/>
      <c r="DL300" s="109"/>
      <c r="DM300" s="109"/>
      <c r="DN300" s="109"/>
      <c r="DO300" s="109"/>
      <c r="DP300" s="109"/>
      <c r="DQ300" s="109"/>
      <c r="DR300" s="109"/>
      <c r="DS300" s="109"/>
      <c r="DT300" s="109"/>
      <c r="DU300" s="109"/>
      <c r="DV300" s="109"/>
      <c r="DW300" s="109"/>
      <c r="DX300" s="109"/>
      <c r="DY300" s="109"/>
      <c r="DZ300" s="109"/>
      <c r="EA300" s="109"/>
      <c r="EB300" s="109"/>
      <c r="EC300" s="109"/>
      <c r="ED300" s="109"/>
      <c r="EE300" s="109"/>
      <c r="EF300" s="109"/>
      <c r="EG300" s="109"/>
      <c r="EH300" s="109"/>
      <c r="EI300" s="109"/>
      <c r="EJ300" s="109"/>
      <c r="EK300" s="109"/>
      <c r="EL300" s="109"/>
      <c r="EM300" s="109"/>
      <c r="EN300" s="109"/>
      <c r="EO300" s="109"/>
      <c r="EP300" s="109"/>
      <c r="EQ300" s="109"/>
      <c r="ER300" s="109"/>
      <c r="ES300" s="109"/>
      <c r="ET300" s="109"/>
      <c r="EU300" s="109"/>
      <c r="EV300" s="109"/>
      <c r="EW300" s="109"/>
      <c r="EX300" s="109"/>
      <c r="EY300" s="109"/>
      <c r="EZ300" s="109"/>
      <c r="FA300" s="109"/>
      <c r="FB300" s="109"/>
      <c r="FC300" s="109"/>
      <c r="FD300" s="109"/>
      <c r="FE300" s="109"/>
      <c r="FF300" s="109"/>
      <c r="FG300" s="109"/>
      <c r="FH300" s="109"/>
      <c r="FI300" s="109"/>
      <c r="FJ300" s="109"/>
      <c r="FK300" s="109"/>
      <c r="FL300" s="109"/>
      <c r="FM300" s="109"/>
      <c r="FN300" s="109"/>
      <c r="FO300" s="109"/>
      <c r="FP300" s="109"/>
      <c r="FQ300" s="109"/>
      <c r="FR300" s="109"/>
      <c r="FS300" s="109"/>
      <c r="FT300" s="109"/>
      <c r="FU300" s="109"/>
      <c r="FV300" s="109"/>
      <c r="FW300" s="109"/>
      <c r="FX300" s="109"/>
      <c r="FY300" s="109"/>
      <c r="FZ300" s="109"/>
      <c r="GA300" s="109"/>
      <c r="GB300" s="109"/>
      <c r="GC300" s="109"/>
      <c r="GD300" s="109"/>
      <c r="GE300" s="109"/>
      <c r="GF300" s="109"/>
      <c r="GG300" s="109"/>
      <c r="GH300" s="109"/>
      <c r="GI300" s="109"/>
      <c r="GJ300" s="109"/>
      <c r="GK300" s="109"/>
      <c r="GL300" s="109"/>
      <c r="GM300" s="109"/>
      <c r="GN300" s="109"/>
      <c r="GO300" s="109"/>
      <c r="GP300" s="109"/>
      <c r="GQ300" s="109"/>
      <c r="GR300" s="109"/>
      <c r="GS300" s="109"/>
      <c r="GT300" s="109"/>
      <c r="GU300" s="109"/>
      <c r="GV300" s="109"/>
      <c r="GW300" s="109"/>
      <c r="GX300" s="109"/>
      <c r="GY300" s="109"/>
      <c r="GZ300" s="109"/>
      <c r="HA300" s="109"/>
      <c r="HB300" s="109"/>
      <c r="HC300" s="109"/>
      <c r="HD300" s="109"/>
      <c r="HE300" s="109"/>
      <c r="HF300" s="109"/>
      <c r="HG300" s="109"/>
      <c r="HH300" s="109"/>
      <c r="HI300" s="109"/>
      <c r="HJ300" s="109"/>
      <c r="HK300" s="109"/>
      <c r="HL300" s="109"/>
      <c r="HM300" s="109"/>
      <c r="HN300" s="109"/>
      <c r="HO300" s="109"/>
      <c r="HP300" s="109"/>
      <c r="HQ300" s="109"/>
      <c r="HR300" s="109"/>
      <c r="HS300" s="109"/>
      <c r="HT300" s="109"/>
      <c r="HU300" s="109"/>
      <c r="HV300" s="109"/>
      <c r="HW300" s="109"/>
      <c r="HX300" s="109"/>
      <c r="HY300" s="109"/>
      <c r="HZ300" s="109"/>
      <c r="IA300" s="109"/>
      <c r="IB300" s="109"/>
      <c r="IC300" s="109"/>
      <c r="ID300" s="109"/>
      <c r="IE300" s="109"/>
      <c r="IF300" s="109"/>
      <c r="IG300" s="109"/>
      <c r="IH300" s="109"/>
      <c r="II300" s="109"/>
      <c r="IJ300" s="109"/>
      <c r="IK300" s="109"/>
      <c r="IL300" s="109"/>
      <c r="IM300" s="109"/>
      <c r="IN300" s="109"/>
      <c r="IO300" s="109"/>
      <c r="IP300" s="109"/>
      <c r="IQ300" s="109"/>
      <c r="IR300" s="109"/>
      <c r="IS300" s="109"/>
      <c r="IT300" s="109"/>
      <c r="IU300" s="109"/>
      <c r="IV300" s="109"/>
      <c r="IW300" s="109"/>
      <c r="IX300" s="109"/>
      <c r="IY300" s="109"/>
      <c r="IZ300" s="109"/>
      <c r="JA300" s="109"/>
      <c r="JB300" s="109"/>
      <c r="JC300" s="109"/>
      <c r="JD300" s="109"/>
      <c r="JE300" s="109"/>
      <c r="JF300" s="109"/>
      <c r="JG300" s="109"/>
      <c r="JH300" s="109"/>
      <c r="JI300" s="109"/>
      <c r="JJ300" s="109"/>
      <c r="JK300" s="109"/>
      <c r="JL300" s="109"/>
      <c r="JM300" s="109"/>
      <c r="JN300" s="109"/>
      <c r="JO300" s="109"/>
      <c r="JP300" s="109"/>
      <c r="JQ300" s="109"/>
      <c r="JR300" s="109"/>
      <c r="JS300" s="109"/>
      <c r="JT300" s="109"/>
      <c r="JU300" s="109"/>
      <c r="JV300" s="109"/>
      <c r="JW300" s="109"/>
      <c r="JX300" s="109"/>
      <c r="JY300" s="109"/>
      <c r="JZ300" s="109"/>
      <c r="KA300" s="109"/>
      <c r="KB300" s="109"/>
      <c r="KC300" s="109"/>
      <c r="KD300" s="109"/>
      <c r="KE300" s="109"/>
      <c r="KF300" s="109"/>
      <c r="KG300" s="109"/>
      <c r="KH300" s="109"/>
      <c r="KI300" s="109"/>
      <c r="KJ300" s="109"/>
      <c r="KK300" s="109"/>
      <c r="KL300" s="109"/>
      <c r="KM300" s="109"/>
      <c r="KN300" s="109"/>
      <c r="KO300" s="109"/>
      <c r="KP300" s="109"/>
      <c r="KQ300" s="109"/>
      <c r="KR300" s="109"/>
      <c r="KS300" s="109"/>
      <c r="KT300" s="109"/>
      <c r="KU300" s="109"/>
      <c r="KV300" s="109"/>
      <c r="KW300" s="109"/>
      <c r="KX300" s="109"/>
      <c r="KY300" s="109"/>
      <c r="KZ300" s="109"/>
      <c r="LA300" s="109"/>
      <c r="LB300" s="109"/>
      <c r="LC300" s="109"/>
      <c r="LD300" s="109"/>
      <c r="LE300" s="109"/>
      <c r="LF300" s="109"/>
      <c r="LG300" s="109"/>
      <c r="LH300" s="109"/>
      <c r="LI300" s="109"/>
      <c r="LJ300" s="109"/>
      <c r="LK300" s="109"/>
      <c r="LL300" s="109"/>
      <c r="LM300" s="109"/>
      <c r="LN300" s="109"/>
      <c r="LO300" s="109"/>
      <c r="LP300" s="109"/>
      <c r="LQ300" s="109"/>
      <c r="LR300" s="109"/>
      <c r="LS300" s="109"/>
      <c r="LT300" s="109"/>
      <c r="LU300" s="109"/>
      <c r="LV300" s="109"/>
      <c r="LW300" s="109"/>
      <c r="LX300" s="109"/>
      <c r="LY300" s="109"/>
      <c r="LZ300" s="109"/>
      <c r="MA300" s="109"/>
      <c r="MB300" s="109"/>
      <c r="MC300" s="109"/>
      <c r="MD300" s="109"/>
      <c r="ME300" s="109"/>
      <c r="MF300" s="109"/>
      <c r="MG300" s="109"/>
      <c r="MH300" s="109"/>
      <c r="MI300" s="109"/>
      <c r="MJ300" s="109"/>
      <c r="MK300" s="109"/>
      <c r="ML300" s="109"/>
      <c r="MM300" s="109"/>
      <c r="MN300" s="109"/>
      <c r="MO300" s="109"/>
      <c r="MP300" s="109"/>
      <c r="MQ300" s="109"/>
      <c r="MR300" s="109"/>
      <c r="MS300" s="109"/>
      <c r="MT300" s="109"/>
      <c r="MU300" s="109"/>
      <c r="MV300" s="109"/>
      <c r="MW300" s="109"/>
      <c r="MX300" s="109"/>
      <c r="MY300" s="109"/>
      <c r="MZ300" s="109"/>
      <c r="NA300" s="109"/>
      <c r="NB300" s="109"/>
      <c r="NC300" s="109"/>
      <c r="ND300" s="109"/>
      <c r="NE300" s="109"/>
      <c r="NF300" s="109"/>
      <c r="NG300" s="109"/>
      <c r="NH300" s="109"/>
      <c r="NI300" s="109"/>
      <c r="NJ300" s="109"/>
      <c r="NK300" s="109"/>
      <c r="NL300" s="109"/>
      <c r="NM300" s="109"/>
      <c r="NN300" s="109"/>
      <c r="NO300" s="109"/>
      <c r="NP300" s="109"/>
      <c r="NQ300" s="109"/>
      <c r="NR300" s="109"/>
      <c r="NS300" s="109"/>
      <c r="NT300" s="109"/>
      <c r="NU300" s="109"/>
      <c r="NV300" s="109"/>
      <c r="NW300" s="109"/>
      <c r="NX300" s="109"/>
      <c r="NY300" s="109"/>
      <c r="NZ300" s="109"/>
      <c r="OA300" s="109"/>
      <c r="OB300" s="109"/>
      <c r="OC300" s="109"/>
      <c r="OD300" s="109"/>
      <c r="OE300" s="109"/>
      <c r="OF300" s="109"/>
      <c r="OG300" s="109"/>
      <c r="OH300" s="109"/>
      <c r="OI300" s="109"/>
      <c r="OJ300" s="109"/>
      <c r="OK300" s="109"/>
      <c r="OL300" s="109"/>
      <c r="OM300" s="109"/>
      <c r="ON300" s="109"/>
      <c r="OO300" s="109"/>
      <c r="OP300" s="109"/>
      <c r="OQ300" s="109"/>
      <c r="OR300" s="109">
        <v>25</v>
      </c>
      <c r="OS300" s="109"/>
      <c r="OT300" s="109"/>
      <c r="OU300" s="109"/>
      <c r="OV300" s="109"/>
      <c r="OW300" s="109"/>
      <c r="OX300" s="109"/>
      <c r="OY300" s="109"/>
      <c r="OZ300" s="109"/>
      <c r="PA300" s="109"/>
      <c r="PB300" s="109"/>
      <c r="PC300" s="109"/>
      <c r="PD300" s="109"/>
      <c r="PE300" s="109"/>
      <c r="PF300" s="109"/>
      <c r="PG300" s="109"/>
      <c r="PH300" s="109"/>
      <c r="PI300" s="109"/>
      <c r="PJ300" s="109"/>
      <c r="PK300" s="109"/>
      <c r="PL300" s="109"/>
      <c r="PM300" s="109"/>
      <c r="PN300" s="109"/>
      <c r="PO300" s="109"/>
      <c r="PP300" s="109"/>
      <c r="PQ300" s="109"/>
      <c r="PR300" s="109"/>
      <c r="PS300" s="109"/>
      <c r="PT300" s="109"/>
      <c r="PU300" s="109"/>
      <c r="PV300" s="109"/>
      <c r="PW300" s="109"/>
      <c r="PX300" s="109"/>
      <c r="PY300" s="109"/>
      <c r="PZ300" s="109"/>
      <c r="QA300" s="109"/>
      <c r="QB300" s="109"/>
      <c r="QC300" s="109"/>
      <c r="QD300" s="109"/>
      <c r="QE300" s="109"/>
      <c r="QF300" s="109"/>
      <c r="QG300" s="109"/>
      <c r="QH300" s="109"/>
      <c r="QI300" s="109"/>
      <c r="QJ300" s="109"/>
      <c r="QK300" s="23">
        <f t="shared" si="5"/>
        <v>25</v>
      </c>
      <c r="QL300" s="125"/>
      <c r="QM300" s="148"/>
      <c r="QN300" s="125"/>
      <c r="QO300" s="125"/>
      <c r="QP300" s="125">
        <v>5292.9</v>
      </c>
      <c r="QQ300" s="125"/>
      <c r="QR300" s="125"/>
      <c r="QS300" s="130"/>
    </row>
    <row r="301" spans="1:461" s="5" customFormat="1" ht="12.75" customHeight="1" x14ac:dyDescent="0.2">
      <c r="A301" s="52">
        <v>44704</v>
      </c>
      <c r="B301" s="98" t="s">
        <v>477</v>
      </c>
      <c r="C301" s="107"/>
      <c r="D301" s="107"/>
      <c r="E301" s="108"/>
      <c r="F301" s="108"/>
      <c r="G301" s="108"/>
      <c r="H301" s="108"/>
      <c r="I301" s="108"/>
      <c r="J301" s="108"/>
      <c r="K301" s="108"/>
      <c r="L301" s="108"/>
      <c r="M301" s="108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 s="109"/>
      <c r="BG301" s="109"/>
      <c r="BH301" s="109"/>
      <c r="BI301" s="109"/>
      <c r="BJ301" s="109"/>
      <c r="BK301" s="109"/>
      <c r="BL301" s="109"/>
      <c r="BM301" s="109"/>
      <c r="BN301" s="109"/>
      <c r="BO301" s="109"/>
      <c r="BP301" s="109"/>
      <c r="BQ301" s="109"/>
      <c r="BR301" s="109"/>
      <c r="BS301" s="109"/>
      <c r="BT301" s="109"/>
      <c r="BU301" s="109"/>
      <c r="BV301" s="109"/>
      <c r="BW301" s="109"/>
      <c r="BX301" s="109"/>
      <c r="BY301" s="109"/>
      <c r="BZ301" s="109"/>
      <c r="CA301" s="109"/>
      <c r="CB301" s="109"/>
      <c r="CC301" s="109"/>
      <c r="CD301" s="109"/>
      <c r="CE301" s="109"/>
      <c r="CF301" s="109"/>
      <c r="CG301" s="109"/>
      <c r="CH301" s="109"/>
      <c r="CI301" s="109"/>
      <c r="CJ301" s="109"/>
      <c r="CK301" s="109"/>
      <c r="CL301" s="109"/>
      <c r="CM301" s="109"/>
      <c r="CN301" s="109"/>
      <c r="CO301" s="109"/>
      <c r="CP301" s="109"/>
      <c r="CQ301" s="109"/>
      <c r="CR301" s="109"/>
      <c r="CS301" s="109"/>
      <c r="CT301" s="109"/>
      <c r="CU301" s="109"/>
      <c r="CV301" s="109"/>
      <c r="CW301" s="109"/>
      <c r="CX301" s="109"/>
      <c r="CY301" s="109"/>
      <c r="CZ301" s="109"/>
      <c r="DA301" s="109"/>
      <c r="DB301" s="109"/>
      <c r="DC301" s="109"/>
      <c r="DD301" s="109"/>
      <c r="DE301" s="109"/>
      <c r="DF301" s="109"/>
      <c r="DG301" s="109"/>
      <c r="DH301" s="109"/>
      <c r="DI301" s="109"/>
      <c r="DJ301" s="109"/>
      <c r="DK301" s="109"/>
      <c r="DL301" s="109"/>
      <c r="DM301" s="109"/>
      <c r="DN301" s="109"/>
      <c r="DO301" s="109"/>
      <c r="DP301" s="109"/>
      <c r="DQ301" s="109"/>
      <c r="DR301" s="109"/>
      <c r="DS301" s="109"/>
      <c r="DT301" s="109"/>
      <c r="DU301" s="109"/>
      <c r="DV301" s="109"/>
      <c r="DW301" s="109"/>
      <c r="DX301" s="109"/>
      <c r="DY301" s="109"/>
      <c r="DZ301" s="109"/>
      <c r="EA301" s="109"/>
      <c r="EB301" s="109"/>
      <c r="EC301" s="109"/>
      <c r="ED301" s="109"/>
      <c r="EE301" s="109"/>
      <c r="EF301" s="109"/>
      <c r="EG301" s="109"/>
      <c r="EH301" s="109"/>
      <c r="EI301" s="109"/>
      <c r="EJ301" s="109"/>
      <c r="EK301" s="109"/>
      <c r="EL301" s="109"/>
      <c r="EM301" s="109"/>
      <c r="EN301" s="109"/>
      <c r="EO301" s="109"/>
      <c r="EP301" s="109"/>
      <c r="EQ301" s="109"/>
      <c r="ER301" s="109"/>
      <c r="ES301" s="109"/>
      <c r="ET301" s="109"/>
      <c r="EU301" s="109"/>
      <c r="EV301" s="109"/>
      <c r="EW301" s="109"/>
      <c r="EX301" s="109"/>
      <c r="EY301" s="109"/>
      <c r="EZ301" s="109"/>
      <c r="FA301" s="109"/>
      <c r="FB301" s="109"/>
      <c r="FC301" s="109"/>
      <c r="FD301" s="109"/>
      <c r="FE301" s="109"/>
      <c r="FF301" s="109"/>
      <c r="FG301" s="109"/>
      <c r="FH301" s="109"/>
      <c r="FI301" s="109"/>
      <c r="FJ301" s="109"/>
      <c r="FK301" s="109"/>
      <c r="FL301" s="109"/>
      <c r="FM301" s="109"/>
      <c r="FN301" s="109"/>
      <c r="FO301" s="109"/>
      <c r="FP301" s="109"/>
      <c r="FQ301" s="109"/>
      <c r="FR301" s="109"/>
      <c r="FS301" s="109"/>
      <c r="FT301" s="109"/>
      <c r="FU301" s="109"/>
      <c r="FV301" s="109"/>
      <c r="FW301" s="109"/>
      <c r="FX301" s="109"/>
      <c r="FY301" s="109"/>
      <c r="FZ301" s="109"/>
      <c r="GA301" s="109"/>
      <c r="GB301" s="109"/>
      <c r="GC301" s="109"/>
      <c r="GD301" s="109"/>
      <c r="GE301" s="109"/>
      <c r="GF301" s="109"/>
      <c r="GG301" s="109"/>
      <c r="GH301" s="109"/>
      <c r="GI301" s="109"/>
      <c r="GJ301" s="109"/>
      <c r="GK301" s="109"/>
      <c r="GL301" s="109"/>
      <c r="GM301" s="109"/>
      <c r="GN301" s="109"/>
      <c r="GO301" s="109"/>
      <c r="GP301" s="109"/>
      <c r="GQ301" s="109"/>
      <c r="GR301" s="109"/>
      <c r="GS301" s="109"/>
      <c r="GT301" s="109"/>
      <c r="GU301" s="109"/>
      <c r="GV301" s="109"/>
      <c r="GW301" s="109"/>
      <c r="GX301" s="109"/>
      <c r="GY301" s="109"/>
      <c r="GZ301" s="109"/>
      <c r="HA301" s="109"/>
      <c r="HB301" s="109"/>
      <c r="HC301" s="109"/>
      <c r="HD301" s="109"/>
      <c r="HE301" s="109"/>
      <c r="HF301" s="109"/>
      <c r="HG301" s="109"/>
      <c r="HH301" s="109"/>
      <c r="HI301" s="109"/>
      <c r="HJ301" s="109"/>
      <c r="HK301" s="109"/>
      <c r="HL301" s="109"/>
      <c r="HM301" s="109"/>
      <c r="HN301" s="109"/>
      <c r="HO301" s="109"/>
      <c r="HP301" s="109"/>
      <c r="HQ301" s="109"/>
      <c r="HR301" s="109"/>
      <c r="HS301" s="109"/>
      <c r="HT301" s="109"/>
      <c r="HU301" s="109"/>
      <c r="HV301" s="109"/>
      <c r="HW301" s="109"/>
      <c r="HX301" s="109"/>
      <c r="HY301" s="109"/>
      <c r="HZ301" s="109"/>
      <c r="IA301" s="109"/>
      <c r="IB301" s="109"/>
      <c r="IC301" s="109"/>
      <c r="ID301" s="109"/>
      <c r="IE301" s="109"/>
      <c r="IF301" s="109"/>
      <c r="IG301" s="109"/>
      <c r="IH301" s="109"/>
      <c r="II301" s="109"/>
      <c r="IJ301" s="109"/>
      <c r="IK301" s="109"/>
      <c r="IL301" s="109"/>
      <c r="IM301" s="109"/>
      <c r="IN301" s="109"/>
      <c r="IO301" s="109"/>
      <c r="IP301" s="109"/>
      <c r="IQ301" s="109"/>
      <c r="IR301" s="109"/>
      <c r="IS301" s="109"/>
      <c r="IT301" s="109"/>
      <c r="IU301" s="109"/>
      <c r="IV301" s="109"/>
      <c r="IW301" s="109"/>
      <c r="IX301" s="109"/>
      <c r="IY301" s="109"/>
      <c r="IZ301" s="109">
        <v>10</v>
      </c>
      <c r="JA301" s="109"/>
      <c r="JB301" s="109"/>
      <c r="JC301" s="109"/>
      <c r="JD301" s="109"/>
      <c r="JE301" s="109"/>
      <c r="JF301" s="109"/>
      <c r="JG301" s="109"/>
      <c r="JH301" s="109"/>
      <c r="JI301" s="109"/>
      <c r="JJ301" s="109"/>
      <c r="JK301" s="109"/>
      <c r="JL301" s="109"/>
      <c r="JM301" s="109"/>
      <c r="JN301" s="109"/>
      <c r="JO301" s="109"/>
      <c r="JP301" s="109"/>
      <c r="JQ301" s="109"/>
      <c r="JR301" s="109"/>
      <c r="JS301" s="109"/>
      <c r="JT301" s="109"/>
      <c r="JU301" s="109"/>
      <c r="JV301" s="109"/>
      <c r="JW301" s="109"/>
      <c r="JX301" s="109"/>
      <c r="JY301" s="109"/>
      <c r="JZ301" s="109"/>
      <c r="KA301" s="109"/>
      <c r="KB301" s="109"/>
      <c r="KC301" s="109"/>
      <c r="KD301" s="109"/>
      <c r="KE301" s="109"/>
      <c r="KF301" s="109"/>
      <c r="KG301" s="109"/>
      <c r="KH301" s="109"/>
      <c r="KI301" s="109"/>
      <c r="KJ301" s="109"/>
      <c r="KK301" s="109"/>
      <c r="KL301" s="109"/>
      <c r="KM301" s="109"/>
      <c r="KN301" s="109"/>
      <c r="KO301" s="109"/>
      <c r="KP301" s="109"/>
      <c r="KQ301" s="109"/>
      <c r="KR301" s="109"/>
      <c r="KS301" s="109"/>
      <c r="KT301" s="109"/>
      <c r="KU301" s="109"/>
      <c r="KV301" s="109"/>
      <c r="KW301" s="109"/>
      <c r="KX301" s="109"/>
      <c r="KY301" s="109"/>
      <c r="KZ301" s="109"/>
      <c r="LA301" s="109"/>
      <c r="LB301" s="109"/>
      <c r="LC301" s="109"/>
      <c r="LD301" s="109"/>
      <c r="LE301" s="109"/>
      <c r="LF301" s="109"/>
      <c r="LG301" s="109"/>
      <c r="LH301" s="109"/>
      <c r="LI301" s="109"/>
      <c r="LJ301" s="109"/>
      <c r="LK301" s="109"/>
      <c r="LL301" s="109"/>
      <c r="LM301" s="109"/>
      <c r="LN301" s="109"/>
      <c r="LO301" s="109"/>
      <c r="LP301" s="109"/>
      <c r="LQ301" s="109"/>
      <c r="LR301" s="109"/>
      <c r="LS301" s="109"/>
      <c r="LT301" s="109"/>
      <c r="LU301" s="109"/>
      <c r="LV301" s="109"/>
      <c r="LW301" s="109"/>
      <c r="LX301" s="109"/>
      <c r="LY301" s="109"/>
      <c r="LZ301" s="109"/>
      <c r="MA301" s="109"/>
      <c r="MB301" s="109"/>
      <c r="MC301" s="109"/>
      <c r="MD301" s="109"/>
      <c r="ME301" s="109"/>
      <c r="MF301" s="109"/>
      <c r="MG301" s="109"/>
      <c r="MH301" s="109"/>
      <c r="MI301" s="109"/>
      <c r="MJ301" s="109"/>
      <c r="MK301" s="109"/>
      <c r="ML301" s="109"/>
      <c r="MM301" s="109"/>
      <c r="MN301" s="109"/>
      <c r="MO301" s="109"/>
      <c r="MP301" s="109"/>
      <c r="MQ301" s="109"/>
      <c r="MR301" s="109"/>
      <c r="MS301" s="109"/>
      <c r="MT301" s="109"/>
      <c r="MU301" s="109"/>
      <c r="MV301" s="109"/>
      <c r="MW301" s="109"/>
      <c r="MX301" s="109"/>
      <c r="MY301" s="109"/>
      <c r="MZ301" s="109"/>
      <c r="NA301" s="109"/>
      <c r="NB301" s="109"/>
      <c r="NC301" s="109"/>
      <c r="ND301" s="109"/>
      <c r="NE301" s="109"/>
      <c r="NF301" s="109"/>
      <c r="NG301" s="109"/>
      <c r="NH301" s="109"/>
      <c r="NI301" s="109"/>
      <c r="NJ301" s="109"/>
      <c r="NK301" s="109"/>
      <c r="NL301" s="109"/>
      <c r="NM301" s="109"/>
      <c r="NN301" s="109"/>
      <c r="NO301" s="109"/>
      <c r="NP301" s="109"/>
      <c r="NQ301" s="109"/>
      <c r="NR301" s="109"/>
      <c r="NS301" s="109"/>
      <c r="NT301" s="109"/>
      <c r="NU301" s="109"/>
      <c r="NV301" s="109"/>
      <c r="NW301" s="109"/>
      <c r="NX301" s="109"/>
      <c r="NY301" s="109"/>
      <c r="NZ301" s="109"/>
      <c r="OA301" s="109">
        <v>15</v>
      </c>
      <c r="OB301" s="109"/>
      <c r="OC301" s="109"/>
      <c r="OD301" s="109"/>
      <c r="OE301" s="109"/>
      <c r="OF301" s="109"/>
      <c r="OG301" s="109"/>
      <c r="OH301" s="109"/>
      <c r="OI301" s="109"/>
      <c r="OJ301" s="109"/>
      <c r="OK301" s="109"/>
      <c r="OL301" s="109"/>
      <c r="OM301" s="109"/>
      <c r="ON301" s="109"/>
      <c r="OO301" s="109"/>
      <c r="OP301" s="109"/>
      <c r="OQ301" s="109"/>
      <c r="OR301" s="109"/>
      <c r="OS301" s="109"/>
      <c r="OT301" s="109"/>
      <c r="OU301" s="109"/>
      <c r="OV301" s="109"/>
      <c r="OW301" s="109"/>
      <c r="OX301" s="109"/>
      <c r="OY301" s="109"/>
      <c r="OZ301" s="109"/>
      <c r="PA301" s="109"/>
      <c r="PB301" s="109"/>
      <c r="PC301" s="109"/>
      <c r="PD301" s="109"/>
      <c r="PE301" s="109"/>
      <c r="PF301" s="109"/>
      <c r="PG301" s="109"/>
      <c r="PH301" s="109"/>
      <c r="PI301" s="109"/>
      <c r="PJ301" s="109"/>
      <c r="PK301" s="109"/>
      <c r="PL301" s="109"/>
      <c r="PM301" s="109"/>
      <c r="PN301" s="109"/>
      <c r="PO301" s="109"/>
      <c r="PP301" s="109"/>
      <c r="PQ301" s="109"/>
      <c r="PR301" s="109"/>
      <c r="PS301" s="109"/>
      <c r="PT301" s="109"/>
      <c r="PU301" s="109"/>
      <c r="PV301" s="109"/>
      <c r="PW301" s="109"/>
      <c r="PX301" s="109"/>
      <c r="PY301" s="109"/>
      <c r="PZ301" s="109"/>
      <c r="QA301" s="109"/>
      <c r="QB301" s="109"/>
      <c r="QC301" s="109"/>
      <c r="QD301" s="109"/>
      <c r="QE301" s="109"/>
      <c r="QF301" s="109"/>
      <c r="QG301" s="109"/>
      <c r="QH301" s="109"/>
      <c r="QI301" s="109"/>
      <c r="QJ301" s="109"/>
      <c r="QK301" s="23">
        <f t="shared" si="5"/>
        <v>25</v>
      </c>
      <c r="QL301" s="125"/>
      <c r="QM301" s="148"/>
      <c r="QN301" s="125"/>
      <c r="QO301" s="125"/>
      <c r="QP301" s="125">
        <v>1028.52</v>
      </c>
      <c r="QQ301" s="125"/>
      <c r="QR301" s="125"/>
      <c r="QS301" s="130"/>
    </row>
    <row r="302" spans="1:461" s="5" customFormat="1" ht="12.75" customHeight="1" x14ac:dyDescent="0.2">
      <c r="A302" s="52">
        <v>44704</v>
      </c>
      <c r="B302" s="98" t="s">
        <v>414</v>
      </c>
      <c r="C302" s="107"/>
      <c r="D302" s="107"/>
      <c r="E302" s="108"/>
      <c r="F302" s="108"/>
      <c r="G302" s="108"/>
      <c r="H302" s="108"/>
      <c r="I302" s="108"/>
      <c r="J302" s="108"/>
      <c r="K302" s="108"/>
      <c r="L302" s="108"/>
      <c r="M302" s="108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 s="109"/>
      <c r="BG302" s="109"/>
      <c r="BH302" s="109"/>
      <c r="BI302" s="109"/>
      <c r="BJ302" s="109"/>
      <c r="BK302" s="109"/>
      <c r="BL302" s="109"/>
      <c r="BM302" s="109"/>
      <c r="BN302" s="109"/>
      <c r="BO302" s="109"/>
      <c r="BP302" s="109"/>
      <c r="BQ302" s="109"/>
      <c r="BR302" s="109"/>
      <c r="BS302" s="109"/>
      <c r="BT302" s="109"/>
      <c r="BU302" s="109"/>
      <c r="BV302" s="109"/>
      <c r="BW302" s="109"/>
      <c r="BX302" s="109"/>
      <c r="BY302" s="109"/>
      <c r="BZ302" s="109"/>
      <c r="CA302" s="109"/>
      <c r="CB302" s="109"/>
      <c r="CC302" s="109"/>
      <c r="CD302" s="109"/>
      <c r="CE302" s="109"/>
      <c r="CF302" s="109"/>
      <c r="CG302" s="109"/>
      <c r="CH302" s="109"/>
      <c r="CI302" s="109"/>
      <c r="CJ302" s="109"/>
      <c r="CK302" s="109"/>
      <c r="CL302" s="109"/>
      <c r="CM302" s="109"/>
      <c r="CN302" s="109"/>
      <c r="CO302" s="109"/>
      <c r="CP302" s="109"/>
      <c r="CQ302" s="109"/>
      <c r="CR302" s="109"/>
      <c r="CS302" s="109"/>
      <c r="CT302" s="109"/>
      <c r="CU302" s="109"/>
      <c r="CV302" s="109"/>
      <c r="CW302" s="109"/>
      <c r="CX302" s="109"/>
      <c r="CY302" s="109"/>
      <c r="CZ302" s="109"/>
      <c r="DA302" s="109"/>
      <c r="DB302" s="109"/>
      <c r="DC302" s="109"/>
      <c r="DD302" s="109"/>
      <c r="DE302" s="109"/>
      <c r="DF302" s="109"/>
      <c r="DG302" s="109"/>
      <c r="DH302" s="109"/>
      <c r="DI302" s="109"/>
      <c r="DJ302" s="109"/>
      <c r="DK302" s="109"/>
      <c r="DL302" s="109"/>
      <c r="DM302" s="109"/>
      <c r="DN302" s="109"/>
      <c r="DO302" s="109"/>
      <c r="DP302" s="109"/>
      <c r="DQ302" s="109"/>
      <c r="DR302" s="109"/>
      <c r="DS302" s="109"/>
      <c r="DT302" s="109"/>
      <c r="DU302" s="109"/>
      <c r="DV302" s="109"/>
      <c r="DW302" s="109"/>
      <c r="DX302" s="109"/>
      <c r="DY302" s="109"/>
      <c r="DZ302" s="109"/>
      <c r="EA302" s="109"/>
      <c r="EB302" s="109"/>
      <c r="EC302" s="109"/>
      <c r="ED302" s="109"/>
      <c r="EE302" s="109"/>
      <c r="EF302" s="109"/>
      <c r="EG302" s="109"/>
      <c r="EH302" s="109"/>
      <c r="EI302" s="109"/>
      <c r="EJ302" s="109"/>
      <c r="EK302" s="109"/>
      <c r="EL302" s="109"/>
      <c r="EM302" s="109"/>
      <c r="EN302" s="109"/>
      <c r="EO302" s="109"/>
      <c r="EP302" s="109"/>
      <c r="EQ302" s="109"/>
      <c r="ER302" s="109"/>
      <c r="ES302" s="109"/>
      <c r="ET302" s="109"/>
      <c r="EU302" s="109"/>
      <c r="EV302" s="109"/>
      <c r="EW302" s="109"/>
      <c r="EX302" s="109"/>
      <c r="EY302" s="109"/>
      <c r="EZ302" s="109"/>
      <c r="FA302" s="109"/>
      <c r="FB302" s="109"/>
      <c r="FC302" s="109"/>
      <c r="FD302" s="109"/>
      <c r="FE302" s="109"/>
      <c r="FF302" s="109"/>
      <c r="FG302" s="109"/>
      <c r="FH302" s="109"/>
      <c r="FI302" s="109"/>
      <c r="FJ302" s="109"/>
      <c r="FK302" s="109"/>
      <c r="FL302" s="109"/>
      <c r="FM302" s="109"/>
      <c r="FN302" s="109"/>
      <c r="FO302" s="109"/>
      <c r="FP302" s="109"/>
      <c r="FQ302" s="109"/>
      <c r="FR302" s="109"/>
      <c r="FS302" s="109"/>
      <c r="FT302" s="109"/>
      <c r="FU302" s="109"/>
      <c r="FV302" s="109"/>
      <c r="FW302" s="109"/>
      <c r="FX302" s="109"/>
      <c r="FY302" s="109"/>
      <c r="FZ302" s="109"/>
      <c r="GA302" s="109"/>
      <c r="GB302" s="109"/>
      <c r="GC302" s="109"/>
      <c r="GD302" s="109"/>
      <c r="GE302" s="109"/>
      <c r="GF302" s="109"/>
      <c r="GG302" s="109"/>
      <c r="GH302" s="109"/>
      <c r="GI302" s="109"/>
      <c r="GJ302" s="109"/>
      <c r="GK302" s="109"/>
      <c r="GL302" s="109"/>
      <c r="GM302" s="109"/>
      <c r="GN302" s="109"/>
      <c r="GO302" s="109"/>
      <c r="GP302" s="109"/>
      <c r="GQ302" s="109"/>
      <c r="GR302" s="109"/>
      <c r="GS302" s="109"/>
      <c r="GT302" s="109"/>
      <c r="GU302" s="109"/>
      <c r="GV302" s="109"/>
      <c r="GW302" s="109"/>
      <c r="GX302" s="109"/>
      <c r="GY302" s="109"/>
      <c r="GZ302" s="109"/>
      <c r="HA302" s="109"/>
      <c r="HB302" s="109"/>
      <c r="HC302" s="109"/>
      <c r="HD302" s="109"/>
      <c r="HE302" s="109"/>
      <c r="HF302" s="109"/>
      <c r="HG302" s="109"/>
      <c r="HH302" s="109"/>
      <c r="HI302" s="109"/>
      <c r="HJ302" s="109"/>
      <c r="HK302" s="109"/>
      <c r="HL302" s="109"/>
      <c r="HM302" s="109"/>
      <c r="HN302" s="109"/>
      <c r="HO302" s="109"/>
      <c r="HP302" s="109"/>
      <c r="HQ302" s="109"/>
      <c r="HR302" s="109"/>
      <c r="HS302" s="109"/>
      <c r="HT302" s="109"/>
      <c r="HU302" s="109"/>
      <c r="HV302" s="109"/>
      <c r="HW302" s="109"/>
      <c r="HX302" s="109"/>
      <c r="HY302" s="109"/>
      <c r="HZ302" s="109"/>
      <c r="IA302" s="109"/>
      <c r="IB302" s="109"/>
      <c r="IC302" s="109"/>
      <c r="ID302" s="109"/>
      <c r="IE302" s="109"/>
      <c r="IF302" s="109"/>
      <c r="IG302" s="109"/>
      <c r="IH302" s="109"/>
      <c r="II302" s="109"/>
      <c r="IJ302" s="109"/>
      <c r="IK302" s="109"/>
      <c r="IL302" s="109"/>
      <c r="IM302" s="109"/>
      <c r="IN302" s="109"/>
      <c r="IO302" s="109"/>
      <c r="IP302" s="109"/>
      <c r="IQ302" s="109"/>
      <c r="IR302" s="109"/>
      <c r="IS302" s="109"/>
      <c r="IT302" s="109"/>
      <c r="IU302" s="109"/>
      <c r="IV302" s="109"/>
      <c r="IW302" s="109"/>
      <c r="IX302" s="109"/>
      <c r="IY302" s="109"/>
      <c r="IZ302" s="109"/>
      <c r="JA302" s="109"/>
      <c r="JB302" s="109"/>
      <c r="JC302" s="109"/>
      <c r="JD302" s="109"/>
      <c r="JE302" s="109"/>
      <c r="JF302" s="109"/>
      <c r="JG302" s="109"/>
      <c r="JH302" s="109"/>
      <c r="JI302" s="109"/>
      <c r="JJ302" s="109"/>
      <c r="JK302" s="109"/>
      <c r="JL302" s="109"/>
      <c r="JM302" s="109"/>
      <c r="JN302" s="109"/>
      <c r="JO302" s="109"/>
      <c r="JP302" s="109"/>
      <c r="JQ302" s="109"/>
      <c r="JR302" s="109"/>
      <c r="JS302" s="109"/>
      <c r="JT302" s="109"/>
      <c r="JU302" s="109"/>
      <c r="JV302" s="109"/>
      <c r="JW302" s="109"/>
      <c r="JX302" s="109"/>
      <c r="JY302" s="109"/>
      <c r="JZ302" s="109"/>
      <c r="KA302" s="109"/>
      <c r="KB302" s="109"/>
      <c r="KC302" s="109"/>
      <c r="KD302" s="109"/>
      <c r="KE302" s="109"/>
      <c r="KF302" s="109"/>
      <c r="KG302" s="109"/>
      <c r="KH302" s="109"/>
      <c r="KI302" s="109"/>
      <c r="KJ302" s="109"/>
      <c r="KK302" s="109"/>
      <c r="KL302" s="109"/>
      <c r="KM302" s="109"/>
      <c r="KN302" s="109"/>
      <c r="KO302" s="109"/>
      <c r="KP302" s="109"/>
      <c r="KQ302" s="109"/>
      <c r="KR302" s="109"/>
      <c r="KS302" s="109"/>
      <c r="KT302" s="109"/>
      <c r="KU302" s="109"/>
      <c r="KV302" s="109"/>
      <c r="KW302" s="109"/>
      <c r="KX302" s="109"/>
      <c r="KY302" s="109"/>
      <c r="KZ302" s="109"/>
      <c r="LA302" s="109"/>
      <c r="LB302" s="109"/>
      <c r="LC302" s="109"/>
      <c r="LD302" s="109"/>
      <c r="LE302" s="109"/>
      <c r="LF302" s="109"/>
      <c r="LG302" s="109"/>
      <c r="LH302" s="109"/>
      <c r="LI302" s="109"/>
      <c r="LJ302" s="109"/>
      <c r="LK302" s="109"/>
      <c r="LL302" s="109"/>
      <c r="LM302" s="109"/>
      <c r="LN302" s="109"/>
      <c r="LO302" s="109"/>
      <c r="LP302" s="109"/>
      <c r="LQ302" s="109"/>
      <c r="LR302" s="109"/>
      <c r="LS302" s="109"/>
      <c r="LT302" s="109"/>
      <c r="LU302" s="109"/>
      <c r="LV302" s="109"/>
      <c r="LW302" s="109"/>
      <c r="LX302" s="109"/>
      <c r="LY302" s="109"/>
      <c r="LZ302" s="109"/>
      <c r="MA302" s="109"/>
      <c r="MB302" s="109"/>
      <c r="MC302" s="109"/>
      <c r="MD302" s="109"/>
      <c r="ME302" s="109"/>
      <c r="MF302" s="109"/>
      <c r="MG302" s="109"/>
      <c r="MH302" s="109"/>
      <c r="MI302" s="109"/>
      <c r="MJ302" s="109"/>
      <c r="MK302" s="109"/>
      <c r="ML302" s="109"/>
      <c r="MM302" s="109"/>
      <c r="MN302" s="109"/>
      <c r="MO302" s="109"/>
      <c r="MP302" s="109"/>
      <c r="MQ302" s="109"/>
      <c r="MR302" s="109"/>
      <c r="MS302" s="109"/>
      <c r="MT302" s="109"/>
      <c r="MU302" s="109"/>
      <c r="MV302" s="109"/>
      <c r="MW302" s="109"/>
      <c r="MX302" s="109"/>
      <c r="MY302" s="109"/>
      <c r="MZ302" s="109"/>
      <c r="NA302" s="109"/>
      <c r="NB302" s="109"/>
      <c r="NC302" s="109"/>
      <c r="ND302" s="109"/>
      <c r="NE302" s="109"/>
      <c r="NF302" s="109"/>
      <c r="NG302" s="109"/>
      <c r="NH302" s="109"/>
      <c r="NI302" s="109"/>
      <c r="NJ302" s="109"/>
      <c r="NK302" s="109"/>
      <c r="NL302" s="109"/>
      <c r="NM302" s="109"/>
      <c r="NN302" s="109"/>
      <c r="NO302" s="109"/>
      <c r="NP302" s="109"/>
      <c r="NQ302" s="109"/>
      <c r="NR302" s="109"/>
      <c r="NS302" s="109"/>
      <c r="NT302" s="109"/>
      <c r="NU302" s="109"/>
      <c r="NV302" s="109"/>
      <c r="NW302" s="109"/>
      <c r="NX302" s="109"/>
      <c r="NY302" s="109"/>
      <c r="NZ302" s="109"/>
      <c r="OA302" s="109"/>
      <c r="OB302" s="109"/>
      <c r="OC302" s="109"/>
      <c r="OD302" s="109"/>
      <c r="OE302" s="109"/>
      <c r="OF302" s="109"/>
      <c r="OG302" s="109"/>
      <c r="OH302" s="109"/>
      <c r="OI302" s="109"/>
      <c r="OJ302" s="109"/>
      <c r="OK302" s="109"/>
      <c r="OL302" s="109">
        <v>1</v>
      </c>
      <c r="OM302" s="109"/>
      <c r="ON302" s="109"/>
      <c r="OO302" s="109"/>
      <c r="OP302" s="109"/>
      <c r="OQ302" s="109"/>
      <c r="OR302" s="109"/>
      <c r="OS302" s="109"/>
      <c r="OT302" s="109"/>
      <c r="OU302" s="109"/>
      <c r="OV302" s="109"/>
      <c r="OW302" s="109"/>
      <c r="OX302" s="109"/>
      <c r="OY302" s="109"/>
      <c r="OZ302" s="109"/>
      <c r="PA302" s="109"/>
      <c r="PB302" s="109"/>
      <c r="PC302" s="109"/>
      <c r="PD302" s="109"/>
      <c r="PE302" s="109"/>
      <c r="PF302" s="109"/>
      <c r="PG302" s="109"/>
      <c r="PH302" s="109"/>
      <c r="PI302" s="109"/>
      <c r="PJ302" s="109"/>
      <c r="PK302" s="109"/>
      <c r="PL302" s="109"/>
      <c r="PM302" s="109"/>
      <c r="PN302" s="109"/>
      <c r="PO302" s="109"/>
      <c r="PP302" s="109"/>
      <c r="PQ302" s="109"/>
      <c r="PR302" s="109"/>
      <c r="PS302" s="109"/>
      <c r="PT302" s="109"/>
      <c r="PU302" s="109"/>
      <c r="PV302" s="109"/>
      <c r="PW302" s="109"/>
      <c r="PX302" s="109"/>
      <c r="PY302" s="109"/>
      <c r="PZ302" s="109"/>
      <c r="QA302" s="109"/>
      <c r="QB302" s="109"/>
      <c r="QC302" s="109"/>
      <c r="QD302" s="109"/>
      <c r="QE302" s="109"/>
      <c r="QF302" s="109"/>
      <c r="QG302" s="109"/>
      <c r="QH302" s="109"/>
      <c r="QI302" s="109"/>
      <c r="QJ302" s="109"/>
      <c r="QK302" s="23">
        <f t="shared" si="5"/>
        <v>1</v>
      </c>
      <c r="QL302" s="125"/>
      <c r="QM302" s="148"/>
      <c r="QN302" s="125"/>
      <c r="QO302" s="125"/>
      <c r="QP302" s="125">
        <v>100.91</v>
      </c>
      <c r="QQ302" s="125"/>
      <c r="QR302" s="125"/>
      <c r="QS302" s="130"/>
    </row>
    <row r="303" spans="1:461" s="5" customFormat="1" ht="12.75" customHeight="1" x14ac:dyDescent="0.2">
      <c r="A303" s="52">
        <v>44704</v>
      </c>
      <c r="B303" s="98" t="s">
        <v>52</v>
      </c>
      <c r="C303" s="107"/>
      <c r="D303" s="107"/>
      <c r="E303" s="108"/>
      <c r="F303" s="108"/>
      <c r="G303" s="108"/>
      <c r="H303" s="108"/>
      <c r="I303" s="108"/>
      <c r="J303" s="108"/>
      <c r="K303" s="108"/>
      <c r="L303" s="108"/>
      <c r="M303" s="108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 s="109"/>
      <c r="BG303" s="109"/>
      <c r="BH303" s="109"/>
      <c r="BI303" s="109"/>
      <c r="BJ303" s="109"/>
      <c r="BK303" s="109"/>
      <c r="BL303" s="109"/>
      <c r="BM303" s="109"/>
      <c r="BN303" s="109"/>
      <c r="BO303" s="109"/>
      <c r="BP303" s="109"/>
      <c r="BQ303" s="109"/>
      <c r="BR303" s="109"/>
      <c r="BS303" s="109"/>
      <c r="BT303" s="109"/>
      <c r="BU303" s="109"/>
      <c r="BV303" s="109"/>
      <c r="BW303" s="109"/>
      <c r="BX303" s="109"/>
      <c r="BY303" s="109"/>
      <c r="BZ303" s="109"/>
      <c r="CA303" s="109"/>
      <c r="CB303" s="109"/>
      <c r="CC303" s="109"/>
      <c r="CD303" s="109"/>
      <c r="CE303" s="109"/>
      <c r="CF303" s="109"/>
      <c r="CG303" s="109"/>
      <c r="CH303" s="109"/>
      <c r="CI303" s="109"/>
      <c r="CJ303" s="109"/>
      <c r="CK303" s="109"/>
      <c r="CL303" s="109"/>
      <c r="CM303" s="109"/>
      <c r="CN303" s="109"/>
      <c r="CO303" s="109"/>
      <c r="CP303" s="109"/>
      <c r="CQ303" s="109"/>
      <c r="CR303" s="109"/>
      <c r="CS303" s="109"/>
      <c r="CT303" s="109"/>
      <c r="CU303" s="109"/>
      <c r="CV303" s="109"/>
      <c r="CW303" s="109"/>
      <c r="CX303" s="109"/>
      <c r="CY303" s="109"/>
      <c r="CZ303" s="109"/>
      <c r="DA303" s="109"/>
      <c r="DB303" s="109"/>
      <c r="DC303" s="109"/>
      <c r="DD303" s="109"/>
      <c r="DE303" s="109"/>
      <c r="DF303" s="109"/>
      <c r="DG303" s="109"/>
      <c r="DH303" s="109"/>
      <c r="DI303" s="109"/>
      <c r="DJ303" s="109"/>
      <c r="DK303" s="109"/>
      <c r="DL303" s="109"/>
      <c r="DM303" s="109"/>
      <c r="DN303" s="109"/>
      <c r="DO303" s="109"/>
      <c r="DP303" s="109"/>
      <c r="DQ303" s="109"/>
      <c r="DR303" s="109"/>
      <c r="DS303" s="109"/>
      <c r="DT303" s="109"/>
      <c r="DU303" s="109"/>
      <c r="DV303" s="109"/>
      <c r="DW303" s="109"/>
      <c r="DX303" s="109"/>
      <c r="DY303" s="109"/>
      <c r="DZ303" s="109"/>
      <c r="EA303" s="109"/>
      <c r="EB303" s="109"/>
      <c r="EC303" s="109"/>
      <c r="ED303" s="109"/>
      <c r="EE303" s="109"/>
      <c r="EF303" s="109"/>
      <c r="EG303" s="109"/>
      <c r="EH303" s="109"/>
      <c r="EI303" s="109"/>
      <c r="EJ303" s="109"/>
      <c r="EK303" s="109"/>
      <c r="EL303" s="109"/>
      <c r="EM303" s="109"/>
      <c r="EN303" s="109"/>
      <c r="EO303" s="109">
        <v>20</v>
      </c>
      <c r="EP303" s="109"/>
      <c r="EQ303" s="109"/>
      <c r="ER303" s="109"/>
      <c r="ES303" s="109"/>
      <c r="ET303" s="109"/>
      <c r="EU303" s="109"/>
      <c r="EV303" s="109"/>
      <c r="EW303" s="109"/>
      <c r="EX303" s="109"/>
      <c r="EY303" s="109"/>
      <c r="EZ303" s="109"/>
      <c r="FA303" s="109"/>
      <c r="FB303" s="109"/>
      <c r="FC303" s="109"/>
      <c r="FD303" s="109"/>
      <c r="FE303" s="109"/>
      <c r="FF303" s="109"/>
      <c r="FG303" s="109"/>
      <c r="FH303" s="109"/>
      <c r="FI303" s="109"/>
      <c r="FJ303" s="109"/>
      <c r="FK303" s="109"/>
      <c r="FL303" s="109"/>
      <c r="FM303" s="109"/>
      <c r="FN303" s="109"/>
      <c r="FO303" s="109"/>
      <c r="FP303" s="109"/>
      <c r="FQ303" s="109"/>
      <c r="FR303" s="109"/>
      <c r="FS303" s="109"/>
      <c r="FT303" s="109"/>
      <c r="FU303" s="109"/>
      <c r="FV303" s="109"/>
      <c r="FW303" s="109"/>
      <c r="FX303" s="109"/>
      <c r="FY303" s="109"/>
      <c r="FZ303" s="109"/>
      <c r="GA303" s="109"/>
      <c r="GB303" s="109"/>
      <c r="GC303" s="109"/>
      <c r="GD303" s="109"/>
      <c r="GE303" s="109"/>
      <c r="GF303" s="109"/>
      <c r="GG303" s="109"/>
      <c r="GH303" s="109"/>
      <c r="GI303" s="109"/>
      <c r="GJ303" s="109"/>
      <c r="GK303" s="109"/>
      <c r="GL303" s="109"/>
      <c r="GM303" s="109"/>
      <c r="GN303" s="109"/>
      <c r="GO303" s="109"/>
      <c r="GP303" s="109"/>
      <c r="GQ303" s="109"/>
      <c r="GR303" s="109"/>
      <c r="GS303" s="109"/>
      <c r="GT303" s="109"/>
      <c r="GU303" s="109"/>
      <c r="GV303" s="109"/>
      <c r="GW303" s="109"/>
      <c r="GX303" s="109"/>
      <c r="GY303" s="109"/>
      <c r="GZ303" s="109"/>
      <c r="HA303" s="109"/>
      <c r="HB303" s="109"/>
      <c r="HC303" s="109"/>
      <c r="HD303" s="109"/>
      <c r="HE303" s="109"/>
      <c r="HF303" s="109"/>
      <c r="HG303" s="109"/>
      <c r="HH303" s="109"/>
      <c r="HI303" s="109"/>
      <c r="HJ303" s="109"/>
      <c r="HK303" s="109"/>
      <c r="HL303" s="109"/>
      <c r="HM303" s="109"/>
      <c r="HN303" s="109"/>
      <c r="HO303" s="109"/>
      <c r="HP303" s="109"/>
      <c r="HQ303" s="109"/>
      <c r="HR303" s="109"/>
      <c r="HS303" s="109"/>
      <c r="HT303" s="109"/>
      <c r="HU303" s="109"/>
      <c r="HV303" s="109"/>
      <c r="HW303" s="109"/>
      <c r="HX303" s="109"/>
      <c r="HY303" s="109"/>
      <c r="HZ303" s="109"/>
      <c r="IA303" s="109"/>
      <c r="IB303" s="109"/>
      <c r="IC303" s="109"/>
      <c r="ID303" s="109"/>
      <c r="IE303" s="109"/>
      <c r="IF303" s="109"/>
      <c r="IG303" s="109"/>
      <c r="IH303" s="109"/>
      <c r="II303" s="109"/>
      <c r="IJ303" s="109"/>
      <c r="IK303" s="109"/>
      <c r="IL303" s="109"/>
      <c r="IM303" s="109"/>
      <c r="IN303" s="109"/>
      <c r="IO303" s="109"/>
      <c r="IP303" s="109"/>
      <c r="IQ303" s="109"/>
      <c r="IR303" s="109"/>
      <c r="IS303" s="109"/>
      <c r="IT303" s="109"/>
      <c r="IU303" s="109"/>
      <c r="IV303" s="109"/>
      <c r="IW303" s="109"/>
      <c r="IX303" s="109"/>
      <c r="IY303" s="109"/>
      <c r="IZ303" s="109"/>
      <c r="JA303" s="109"/>
      <c r="JB303" s="109"/>
      <c r="JC303" s="109"/>
      <c r="JD303" s="109"/>
      <c r="JE303" s="109"/>
      <c r="JF303" s="109"/>
      <c r="JG303" s="109"/>
      <c r="JH303" s="109"/>
      <c r="JI303" s="109"/>
      <c r="JJ303" s="109"/>
      <c r="JK303" s="109"/>
      <c r="JL303" s="109"/>
      <c r="JM303" s="109"/>
      <c r="JN303" s="109"/>
      <c r="JO303" s="109"/>
      <c r="JP303" s="109"/>
      <c r="JQ303" s="109"/>
      <c r="JR303" s="109"/>
      <c r="JS303" s="109"/>
      <c r="JT303" s="109"/>
      <c r="JU303" s="109"/>
      <c r="JV303" s="109"/>
      <c r="JW303" s="109"/>
      <c r="JX303" s="109"/>
      <c r="JY303" s="109"/>
      <c r="JZ303" s="109"/>
      <c r="KA303" s="109"/>
      <c r="KB303" s="109"/>
      <c r="KC303" s="109"/>
      <c r="KD303" s="109"/>
      <c r="KE303" s="109"/>
      <c r="KF303" s="109"/>
      <c r="KG303" s="109"/>
      <c r="KH303" s="109"/>
      <c r="KI303" s="109"/>
      <c r="KJ303" s="109"/>
      <c r="KK303" s="109"/>
      <c r="KL303" s="109"/>
      <c r="KM303" s="109"/>
      <c r="KN303" s="109"/>
      <c r="KO303" s="109"/>
      <c r="KP303" s="109"/>
      <c r="KQ303" s="109"/>
      <c r="KR303" s="109"/>
      <c r="KS303" s="109"/>
      <c r="KT303" s="109"/>
      <c r="KU303" s="109"/>
      <c r="KV303" s="109"/>
      <c r="KW303" s="109"/>
      <c r="KX303" s="109"/>
      <c r="KY303" s="109"/>
      <c r="KZ303" s="109"/>
      <c r="LA303" s="109"/>
      <c r="LB303" s="109"/>
      <c r="LC303" s="109"/>
      <c r="LD303" s="109"/>
      <c r="LE303" s="109"/>
      <c r="LF303" s="109"/>
      <c r="LG303" s="109"/>
      <c r="LH303" s="109"/>
      <c r="LI303" s="109"/>
      <c r="LJ303" s="109"/>
      <c r="LK303" s="109"/>
      <c r="LL303" s="109"/>
      <c r="LM303" s="109"/>
      <c r="LN303" s="109"/>
      <c r="LO303" s="109"/>
      <c r="LP303" s="109"/>
      <c r="LQ303" s="109"/>
      <c r="LR303" s="109"/>
      <c r="LS303" s="109"/>
      <c r="LT303" s="109"/>
      <c r="LU303" s="109"/>
      <c r="LV303" s="109"/>
      <c r="LW303" s="109"/>
      <c r="LX303" s="109"/>
      <c r="LY303" s="109"/>
      <c r="LZ303" s="109"/>
      <c r="MA303" s="109"/>
      <c r="MB303" s="109"/>
      <c r="MC303" s="109"/>
      <c r="MD303" s="109"/>
      <c r="ME303" s="109"/>
      <c r="MF303" s="109"/>
      <c r="MG303" s="109"/>
      <c r="MH303" s="109"/>
      <c r="MI303" s="109"/>
      <c r="MJ303" s="109"/>
      <c r="MK303" s="109"/>
      <c r="ML303" s="109"/>
      <c r="MM303" s="109"/>
      <c r="MN303" s="109"/>
      <c r="MO303" s="109"/>
      <c r="MP303" s="109"/>
      <c r="MQ303" s="109"/>
      <c r="MR303" s="109"/>
      <c r="MS303" s="109"/>
      <c r="MT303" s="109"/>
      <c r="MU303" s="109"/>
      <c r="MV303" s="109"/>
      <c r="MW303" s="109"/>
      <c r="MX303" s="109"/>
      <c r="MY303" s="109"/>
      <c r="MZ303" s="109"/>
      <c r="NA303" s="109"/>
      <c r="NB303" s="109"/>
      <c r="NC303" s="109"/>
      <c r="ND303" s="109"/>
      <c r="NE303" s="109"/>
      <c r="NF303" s="109"/>
      <c r="NG303" s="109"/>
      <c r="NH303" s="109"/>
      <c r="NI303" s="109"/>
      <c r="NJ303" s="109"/>
      <c r="NK303" s="109"/>
      <c r="NL303" s="109"/>
      <c r="NM303" s="109"/>
      <c r="NN303" s="109"/>
      <c r="NO303" s="109"/>
      <c r="NP303" s="109"/>
      <c r="NQ303" s="109"/>
      <c r="NR303" s="109"/>
      <c r="NS303" s="109"/>
      <c r="NT303" s="109"/>
      <c r="NU303" s="109"/>
      <c r="NV303" s="109"/>
      <c r="NW303" s="109"/>
      <c r="NX303" s="109"/>
      <c r="NY303" s="109"/>
      <c r="NZ303" s="109"/>
      <c r="OA303" s="109"/>
      <c r="OB303" s="109"/>
      <c r="OC303" s="109"/>
      <c r="OD303" s="109"/>
      <c r="OE303" s="109"/>
      <c r="OF303" s="109"/>
      <c r="OG303" s="109"/>
      <c r="OH303" s="109"/>
      <c r="OI303" s="109"/>
      <c r="OJ303" s="109"/>
      <c r="OK303" s="109"/>
      <c r="OL303" s="109"/>
      <c r="OM303" s="109"/>
      <c r="ON303" s="109"/>
      <c r="OO303" s="109"/>
      <c r="OP303" s="109"/>
      <c r="OQ303" s="109"/>
      <c r="OR303" s="109"/>
      <c r="OS303" s="109"/>
      <c r="OT303" s="109"/>
      <c r="OU303" s="109"/>
      <c r="OV303" s="109"/>
      <c r="OW303" s="109"/>
      <c r="OX303" s="109"/>
      <c r="OY303" s="109"/>
      <c r="OZ303" s="109"/>
      <c r="PA303" s="109"/>
      <c r="PB303" s="109"/>
      <c r="PC303" s="109"/>
      <c r="PD303" s="109"/>
      <c r="PE303" s="109"/>
      <c r="PF303" s="109"/>
      <c r="PG303" s="109"/>
      <c r="PH303" s="109"/>
      <c r="PI303" s="109"/>
      <c r="PJ303" s="109"/>
      <c r="PK303" s="109"/>
      <c r="PL303" s="109"/>
      <c r="PM303" s="109"/>
      <c r="PN303" s="109"/>
      <c r="PO303" s="109"/>
      <c r="PP303" s="109"/>
      <c r="PQ303" s="109"/>
      <c r="PR303" s="109"/>
      <c r="PS303" s="109"/>
      <c r="PT303" s="109"/>
      <c r="PU303" s="109"/>
      <c r="PV303" s="109"/>
      <c r="PW303" s="109"/>
      <c r="PX303" s="109"/>
      <c r="PY303" s="109"/>
      <c r="PZ303" s="109"/>
      <c r="QA303" s="109"/>
      <c r="QB303" s="109"/>
      <c r="QC303" s="109"/>
      <c r="QD303" s="109"/>
      <c r="QE303" s="109"/>
      <c r="QF303" s="109"/>
      <c r="QG303" s="109"/>
      <c r="QH303" s="109"/>
      <c r="QI303" s="109"/>
      <c r="QJ303" s="109"/>
      <c r="QK303" s="23">
        <f t="shared" si="5"/>
        <v>20</v>
      </c>
      <c r="QL303" s="125"/>
      <c r="QM303" s="148"/>
      <c r="QN303" s="125"/>
      <c r="QO303" s="125"/>
      <c r="QP303" s="125"/>
      <c r="QQ303" s="125">
        <v>1637.04</v>
      </c>
      <c r="QR303" s="125"/>
      <c r="QS303" s="130"/>
    </row>
    <row r="304" spans="1:461" s="5" customFormat="1" ht="12.75" customHeight="1" x14ac:dyDescent="0.2">
      <c r="A304" s="52">
        <v>44704</v>
      </c>
      <c r="B304" s="98" t="s">
        <v>52</v>
      </c>
      <c r="C304" s="107"/>
      <c r="D304" s="107"/>
      <c r="E304" s="108"/>
      <c r="F304" s="108"/>
      <c r="G304" s="108"/>
      <c r="H304" s="108"/>
      <c r="I304" s="108"/>
      <c r="J304" s="108"/>
      <c r="K304" s="108"/>
      <c r="L304" s="108"/>
      <c r="M304" s="108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 s="109"/>
      <c r="BG304" s="109"/>
      <c r="BH304" s="109"/>
      <c r="BI304" s="109"/>
      <c r="BJ304" s="109"/>
      <c r="BK304" s="109"/>
      <c r="BL304" s="109"/>
      <c r="BM304" s="109"/>
      <c r="BN304" s="109"/>
      <c r="BO304" s="109"/>
      <c r="BP304" s="109"/>
      <c r="BQ304" s="109"/>
      <c r="BR304" s="109"/>
      <c r="BS304" s="109"/>
      <c r="BT304" s="109"/>
      <c r="BU304" s="109"/>
      <c r="BV304" s="109"/>
      <c r="BW304" s="109"/>
      <c r="BX304" s="109"/>
      <c r="BY304" s="109"/>
      <c r="BZ304" s="109"/>
      <c r="CA304" s="109"/>
      <c r="CB304" s="109"/>
      <c r="CC304" s="109"/>
      <c r="CD304" s="109"/>
      <c r="CE304" s="109"/>
      <c r="CF304" s="109"/>
      <c r="CG304" s="109"/>
      <c r="CH304" s="109"/>
      <c r="CI304" s="109"/>
      <c r="CJ304" s="109"/>
      <c r="CK304" s="109"/>
      <c r="CL304" s="109"/>
      <c r="CM304" s="109"/>
      <c r="CN304" s="109"/>
      <c r="CO304" s="109"/>
      <c r="CP304" s="109"/>
      <c r="CQ304" s="109"/>
      <c r="CR304" s="109"/>
      <c r="CS304" s="109"/>
      <c r="CT304" s="109"/>
      <c r="CU304" s="109"/>
      <c r="CV304" s="109"/>
      <c r="CW304" s="109"/>
      <c r="CX304" s="109"/>
      <c r="CY304" s="109"/>
      <c r="CZ304" s="109"/>
      <c r="DA304" s="109"/>
      <c r="DB304" s="109"/>
      <c r="DC304" s="109"/>
      <c r="DD304" s="109"/>
      <c r="DE304" s="109"/>
      <c r="DF304" s="109"/>
      <c r="DG304" s="109"/>
      <c r="DH304" s="109"/>
      <c r="DI304" s="109"/>
      <c r="DJ304" s="109"/>
      <c r="DK304" s="109"/>
      <c r="DL304" s="109"/>
      <c r="DM304" s="109"/>
      <c r="DN304" s="109"/>
      <c r="DO304" s="109"/>
      <c r="DP304" s="109"/>
      <c r="DQ304" s="109"/>
      <c r="DR304" s="109"/>
      <c r="DS304" s="109"/>
      <c r="DT304" s="109"/>
      <c r="DU304" s="109"/>
      <c r="DV304" s="109"/>
      <c r="DW304" s="109"/>
      <c r="DX304" s="109"/>
      <c r="DY304" s="109"/>
      <c r="DZ304" s="109"/>
      <c r="EA304" s="109"/>
      <c r="EB304" s="109"/>
      <c r="EC304" s="109"/>
      <c r="ED304" s="109"/>
      <c r="EE304" s="109"/>
      <c r="EF304" s="109"/>
      <c r="EG304" s="109"/>
      <c r="EH304" s="109"/>
      <c r="EI304" s="109">
        <v>100</v>
      </c>
      <c r="EJ304" s="109"/>
      <c r="EK304" s="109"/>
      <c r="EL304" s="109"/>
      <c r="EM304" s="109"/>
      <c r="EN304" s="109"/>
      <c r="EO304" s="109"/>
      <c r="EP304" s="109"/>
      <c r="EQ304" s="109"/>
      <c r="ER304" s="109"/>
      <c r="ES304" s="109"/>
      <c r="ET304" s="109"/>
      <c r="EU304" s="109"/>
      <c r="EV304" s="109"/>
      <c r="EW304" s="109"/>
      <c r="EX304" s="109"/>
      <c r="EY304" s="109"/>
      <c r="EZ304" s="109"/>
      <c r="FA304" s="109"/>
      <c r="FB304" s="109"/>
      <c r="FC304" s="109"/>
      <c r="FD304" s="109"/>
      <c r="FE304" s="109"/>
      <c r="FF304" s="109"/>
      <c r="FG304" s="109"/>
      <c r="FH304" s="109"/>
      <c r="FI304" s="109"/>
      <c r="FJ304" s="109"/>
      <c r="FK304" s="109"/>
      <c r="FL304" s="109"/>
      <c r="FM304" s="109"/>
      <c r="FN304" s="109"/>
      <c r="FO304" s="109"/>
      <c r="FP304" s="109"/>
      <c r="FQ304" s="109"/>
      <c r="FR304" s="109"/>
      <c r="FS304" s="109"/>
      <c r="FT304" s="109"/>
      <c r="FU304" s="109"/>
      <c r="FV304" s="109"/>
      <c r="FW304" s="109"/>
      <c r="FX304" s="109"/>
      <c r="FY304" s="109"/>
      <c r="FZ304" s="109"/>
      <c r="GA304" s="109"/>
      <c r="GB304" s="109"/>
      <c r="GC304" s="109"/>
      <c r="GD304" s="109"/>
      <c r="GE304" s="109"/>
      <c r="GF304" s="109"/>
      <c r="GG304" s="109"/>
      <c r="GH304" s="109"/>
      <c r="GI304" s="109"/>
      <c r="GJ304" s="109"/>
      <c r="GK304" s="109"/>
      <c r="GL304" s="109"/>
      <c r="GM304" s="109"/>
      <c r="GN304" s="109"/>
      <c r="GO304" s="109"/>
      <c r="GP304" s="109"/>
      <c r="GQ304" s="109"/>
      <c r="GR304" s="109"/>
      <c r="GS304" s="109"/>
      <c r="GT304" s="109"/>
      <c r="GU304" s="109"/>
      <c r="GV304" s="109"/>
      <c r="GW304" s="109"/>
      <c r="GX304" s="109"/>
      <c r="GY304" s="109"/>
      <c r="GZ304" s="109"/>
      <c r="HA304" s="109"/>
      <c r="HB304" s="109"/>
      <c r="HC304" s="109"/>
      <c r="HD304" s="109"/>
      <c r="HE304" s="109"/>
      <c r="HF304" s="109"/>
      <c r="HG304" s="109"/>
      <c r="HH304" s="109"/>
      <c r="HI304" s="109"/>
      <c r="HJ304" s="109"/>
      <c r="HK304" s="109"/>
      <c r="HL304" s="109"/>
      <c r="HM304" s="109"/>
      <c r="HN304" s="109"/>
      <c r="HO304" s="109"/>
      <c r="HP304" s="109"/>
      <c r="HQ304" s="109"/>
      <c r="HR304" s="109"/>
      <c r="HS304" s="109"/>
      <c r="HT304" s="109"/>
      <c r="HU304" s="109"/>
      <c r="HV304" s="109"/>
      <c r="HW304" s="109"/>
      <c r="HX304" s="109"/>
      <c r="HY304" s="109"/>
      <c r="HZ304" s="109"/>
      <c r="IA304" s="109"/>
      <c r="IB304" s="109"/>
      <c r="IC304" s="109"/>
      <c r="ID304" s="109"/>
      <c r="IE304" s="109"/>
      <c r="IF304" s="109"/>
      <c r="IG304" s="109"/>
      <c r="IH304" s="109"/>
      <c r="II304" s="109"/>
      <c r="IJ304" s="109"/>
      <c r="IK304" s="109"/>
      <c r="IL304" s="109"/>
      <c r="IM304" s="109"/>
      <c r="IN304" s="109"/>
      <c r="IO304" s="109"/>
      <c r="IP304" s="109"/>
      <c r="IQ304" s="109"/>
      <c r="IR304" s="109"/>
      <c r="IS304" s="109"/>
      <c r="IT304" s="109"/>
      <c r="IU304" s="109"/>
      <c r="IV304" s="109"/>
      <c r="IW304" s="109"/>
      <c r="IX304" s="109"/>
      <c r="IY304" s="109"/>
      <c r="IZ304" s="109"/>
      <c r="JA304" s="109"/>
      <c r="JB304" s="109"/>
      <c r="JC304" s="109"/>
      <c r="JD304" s="109"/>
      <c r="JE304" s="109"/>
      <c r="JF304" s="109"/>
      <c r="JG304" s="109"/>
      <c r="JH304" s="109"/>
      <c r="JI304" s="109"/>
      <c r="JJ304" s="109"/>
      <c r="JK304" s="109"/>
      <c r="JL304" s="109"/>
      <c r="JM304" s="109"/>
      <c r="JN304" s="109"/>
      <c r="JO304" s="109"/>
      <c r="JP304" s="109"/>
      <c r="JQ304" s="109"/>
      <c r="JR304" s="109"/>
      <c r="JS304" s="109"/>
      <c r="JT304" s="109"/>
      <c r="JU304" s="109"/>
      <c r="JV304" s="109"/>
      <c r="JW304" s="109"/>
      <c r="JX304" s="109"/>
      <c r="JY304" s="109"/>
      <c r="JZ304" s="109"/>
      <c r="KA304" s="109"/>
      <c r="KB304" s="109"/>
      <c r="KC304" s="109"/>
      <c r="KD304" s="109"/>
      <c r="KE304" s="109"/>
      <c r="KF304" s="109"/>
      <c r="KG304" s="109"/>
      <c r="KH304" s="109"/>
      <c r="KI304" s="109"/>
      <c r="KJ304" s="109"/>
      <c r="KK304" s="109"/>
      <c r="KL304" s="109"/>
      <c r="KM304" s="109"/>
      <c r="KN304" s="109"/>
      <c r="KO304" s="109"/>
      <c r="KP304" s="109"/>
      <c r="KQ304" s="109"/>
      <c r="KR304" s="109"/>
      <c r="KS304" s="109"/>
      <c r="KT304" s="109"/>
      <c r="KU304" s="109"/>
      <c r="KV304" s="109"/>
      <c r="KW304" s="109"/>
      <c r="KX304" s="109"/>
      <c r="KY304" s="109"/>
      <c r="KZ304" s="109"/>
      <c r="LA304" s="109"/>
      <c r="LB304" s="109"/>
      <c r="LC304" s="109"/>
      <c r="LD304" s="109"/>
      <c r="LE304" s="109"/>
      <c r="LF304" s="109"/>
      <c r="LG304" s="109"/>
      <c r="LH304" s="109"/>
      <c r="LI304" s="109"/>
      <c r="LJ304" s="109"/>
      <c r="LK304" s="109"/>
      <c r="LL304" s="109"/>
      <c r="LM304" s="109"/>
      <c r="LN304" s="109"/>
      <c r="LO304" s="109"/>
      <c r="LP304" s="109"/>
      <c r="LQ304" s="109"/>
      <c r="LR304" s="109"/>
      <c r="LS304" s="109"/>
      <c r="LT304" s="109"/>
      <c r="LU304" s="109"/>
      <c r="LV304" s="109"/>
      <c r="LW304" s="109"/>
      <c r="LX304" s="109"/>
      <c r="LY304" s="109"/>
      <c r="LZ304" s="109"/>
      <c r="MA304" s="109"/>
      <c r="MB304" s="109"/>
      <c r="MC304" s="109"/>
      <c r="MD304" s="109"/>
      <c r="ME304" s="109"/>
      <c r="MF304" s="109"/>
      <c r="MG304" s="109"/>
      <c r="MH304" s="109"/>
      <c r="MI304" s="109"/>
      <c r="MJ304" s="109"/>
      <c r="MK304" s="109"/>
      <c r="ML304" s="109"/>
      <c r="MM304" s="109"/>
      <c r="MN304" s="109"/>
      <c r="MO304" s="109"/>
      <c r="MP304" s="109"/>
      <c r="MQ304" s="109"/>
      <c r="MR304" s="109"/>
      <c r="MS304" s="109"/>
      <c r="MT304" s="109"/>
      <c r="MU304" s="109"/>
      <c r="MV304" s="109"/>
      <c r="MW304" s="109"/>
      <c r="MX304" s="109"/>
      <c r="MY304" s="109"/>
      <c r="MZ304" s="109"/>
      <c r="NA304" s="109"/>
      <c r="NB304" s="109"/>
      <c r="NC304" s="109"/>
      <c r="ND304" s="109"/>
      <c r="NE304" s="109"/>
      <c r="NF304" s="109"/>
      <c r="NG304" s="109"/>
      <c r="NH304" s="109"/>
      <c r="NI304" s="109"/>
      <c r="NJ304" s="109"/>
      <c r="NK304" s="109"/>
      <c r="NL304" s="109"/>
      <c r="NM304" s="109"/>
      <c r="NN304" s="109"/>
      <c r="NO304" s="109"/>
      <c r="NP304" s="109"/>
      <c r="NQ304" s="109"/>
      <c r="NR304" s="109"/>
      <c r="NS304" s="109"/>
      <c r="NT304" s="109"/>
      <c r="NU304" s="109"/>
      <c r="NV304" s="109"/>
      <c r="NW304" s="109"/>
      <c r="NX304" s="109"/>
      <c r="NY304" s="109"/>
      <c r="NZ304" s="109"/>
      <c r="OA304" s="109"/>
      <c r="OB304" s="109"/>
      <c r="OC304" s="109"/>
      <c r="OD304" s="109"/>
      <c r="OE304" s="109"/>
      <c r="OF304" s="109"/>
      <c r="OG304" s="109"/>
      <c r="OH304" s="109"/>
      <c r="OI304" s="109"/>
      <c r="OJ304" s="109"/>
      <c r="OK304" s="109"/>
      <c r="OL304" s="109"/>
      <c r="OM304" s="109"/>
      <c r="ON304" s="109"/>
      <c r="OO304" s="109"/>
      <c r="OP304" s="109"/>
      <c r="OQ304" s="109"/>
      <c r="OR304" s="109"/>
      <c r="OS304" s="109"/>
      <c r="OT304" s="109"/>
      <c r="OU304" s="109"/>
      <c r="OV304" s="109"/>
      <c r="OW304" s="109"/>
      <c r="OX304" s="109"/>
      <c r="OY304" s="109"/>
      <c r="OZ304" s="109"/>
      <c r="PA304" s="109"/>
      <c r="PB304" s="109"/>
      <c r="PC304" s="109"/>
      <c r="PD304" s="109"/>
      <c r="PE304" s="109"/>
      <c r="PF304" s="109"/>
      <c r="PG304" s="109"/>
      <c r="PH304" s="109"/>
      <c r="PI304" s="109"/>
      <c r="PJ304" s="109"/>
      <c r="PK304" s="109"/>
      <c r="PL304" s="109"/>
      <c r="PM304" s="109"/>
      <c r="PN304" s="109"/>
      <c r="PO304" s="109"/>
      <c r="PP304" s="109"/>
      <c r="PQ304" s="109"/>
      <c r="PR304" s="109"/>
      <c r="PS304" s="109"/>
      <c r="PT304" s="109"/>
      <c r="PU304" s="109"/>
      <c r="PV304" s="109"/>
      <c r="PW304" s="109"/>
      <c r="PX304" s="109"/>
      <c r="PY304" s="109"/>
      <c r="PZ304" s="109"/>
      <c r="QA304" s="109"/>
      <c r="QB304" s="109"/>
      <c r="QC304" s="109"/>
      <c r="QD304" s="109"/>
      <c r="QE304" s="109"/>
      <c r="QF304" s="109"/>
      <c r="QG304" s="109"/>
      <c r="QH304" s="109"/>
      <c r="QI304" s="109"/>
      <c r="QJ304" s="109"/>
      <c r="QK304" s="23">
        <f t="shared" si="5"/>
        <v>100</v>
      </c>
      <c r="QL304" s="125"/>
      <c r="QM304" s="148"/>
      <c r="QN304" s="125"/>
      <c r="QO304" s="125"/>
      <c r="QP304" s="125"/>
      <c r="QQ304" s="125">
        <v>5953.2</v>
      </c>
      <c r="QR304" s="125"/>
      <c r="QS304" s="130"/>
    </row>
    <row r="305" spans="1:461" s="5" customFormat="1" ht="12.75" customHeight="1" x14ac:dyDescent="0.2">
      <c r="A305" s="52">
        <v>44704</v>
      </c>
      <c r="B305" s="161" t="s">
        <v>545</v>
      </c>
      <c r="C305" s="107"/>
      <c r="D305" s="107"/>
      <c r="E305" s="108"/>
      <c r="F305" s="108"/>
      <c r="G305" s="108"/>
      <c r="H305" s="108"/>
      <c r="I305" s="108"/>
      <c r="J305" s="108"/>
      <c r="K305" s="108"/>
      <c r="L305" s="108"/>
      <c r="M305" s="108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 s="109"/>
      <c r="BG305" s="109"/>
      <c r="BH305" s="109"/>
      <c r="BI305" s="109"/>
      <c r="BJ305" s="109"/>
      <c r="BK305" s="109"/>
      <c r="BL305" s="109"/>
      <c r="BM305" s="109"/>
      <c r="BN305" s="109"/>
      <c r="BO305" s="109"/>
      <c r="BP305" s="109"/>
      <c r="BQ305" s="109"/>
      <c r="BR305" s="109"/>
      <c r="BS305" s="109"/>
      <c r="BT305" s="109"/>
      <c r="BU305" s="109"/>
      <c r="BV305" s="109"/>
      <c r="BW305" s="109"/>
      <c r="BX305" s="109"/>
      <c r="BY305" s="109"/>
      <c r="BZ305" s="109"/>
      <c r="CA305" s="109"/>
      <c r="CB305" s="109"/>
      <c r="CC305" s="109"/>
      <c r="CD305" s="109"/>
      <c r="CE305" s="109"/>
      <c r="CF305" s="109"/>
      <c r="CG305" s="109"/>
      <c r="CH305" s="109"/>
      <c r="CI305" s="109"/>
      <c r="CJ305" s="109"/>
      <c r="CK305" s="109"/>
      <c r="CL305" s="109"/>
      <c r="CM305" s="109"/>
      <c r="CN305" s="109"/>
      <c r="CO305" s="109"/>
      <c r="CP305" s="109"/>
      <c r="CQ305" s="109"/>
      <c r="CR305" s="109"/>
      <c r="CS305" s="109"/>
      <c r="CT305" s="109"/>
      <c r="CU305" s="109"/>
      <c r="CV305" s="109"/>
      <c r="CW305" s="109"/>
      <c r="CX305" s="109"/>
      <c r="CY305" s="109"/>
      <c r="CZ305" s="109"/>
      <c r="DA305" s="109"/>
      <c r="DB305" s="109"/>
      <c r="DC305" s="109"/>
      <c r="DD305" s="109"/>
      <c r="DE305" s="109"/>
      <c r="DF305" s="109"/>
      <c r="DG305" s="109"/>
      <c r="DH305" s="109"/>
      <c r="DI305" s="109"/>
      <c r="DJ305" s="109"/>
      <c r="DK305" s="109"/>
      <c r="DL305" s="109"/>
      <c r="DM305" s="109"/>
      <c r="DN305" s="109"/>
      <c r="DO305" s="109"/>
      <c r="DP305" s="109"/>
      <c r="DQ305" s="109"/>
      <c r="DR305" s="109"/>
      <c r="DS305" s="109"/>
      <c r="DT305" s="109"/>
      <c r="DU305" s="109"/>
      <c r="DV305" s="109"/>
      <c r="DW305" s="109"/>
      <c r="DX305" s="109"/>
      <c r="DY305" s="109"/>
      <c r="DZ305" s="109"/>
      <c r="EA305" s="109"/>
      <c r="EB305" s="109"/>
      <c r="EC305" s="109"/>
      <c r="ED305" s="109"/>
      <c r="EE305" s="109"/>
      <c r="EF305" s="109"/>
      <c r="EG305" s="109"/>
      <c r="EH305" s="109"/>
      <c r="EI305" s="109"/>
      <c r="EJ305" s="109"/>
      <c r="EK305" s="109"/>
      <c r="EL305" s="109"/>
      <c r="EM305" s="109"/>
      <c r="EN305" s="109"/>
      <c r="EO305" s="109"/>
      <c r="EP305" s="109"/>
      <c r="EQ305" s="109"/>
      <c r="ER305" s="109"/>
      <c r="ES305" s="109"/>
      <c r="ET305" s="109"/>
      <c r="EU305" s="109"/>
      <c r="EV305" s="109"/>
      <c r="EW305" s="109"/>
      <c r="EX305" s="109"/>
      <c r="EY305" s="109"/>
      <c r="EZ305" s="109"/>
      <c r="FA305" s="109">
        <v>10</v>
      </c>
      <c r="FB305" s="109"/>
      <c r="FC305" s="109"/>
      <c r="FD305" s="109"/>
      <c r="FE305" s="109"/>
      <c r="FF305" s="109"/>
      <c r="FG305" s="109"/>
      <c r="FH305" s="109"/>
      <c r="FI305" s="109"/>
      <c r="FJ305" s="109"/>
      <c r="FK305" s="109"/>
      <c r="FL305" s="109"/>
      <c r="FM305" s="109"/>
      <c r="FN305" s="109"/>
      <c r="FO305" s="109"/>
      <c r="FP305" s="109"/>
      <c r="FQ305" s="109"/>
      <c r="FR305" s="109"/>
      <c r="FS305" s="109"/>
      <c r="FT305" s="109"/>
      <c r="FU305" s="109"/>
      <c r="FV305" s="109"/>
      <c r="FW305" s="109"/>
      <c r="FX305" s="109"/>
      <c r="FY305" s="109"/>
      <c r="FZ305" s="109"/>
      <c r="GA305" s="109"/>
      <c r="GB305" s="109"/>
      <c r="GC305" s="109"/>
      <c r="GD305" s="109"/>
      <c r="GE305" s="109"/>
      <c r="GF305" s="109"/>
      <c r="GG305" s="109"/>
      <c r="GH305" s="109"/>
      <c r="GI305" s="109"/>
      <c r="GJ305" s="109"/>
      <c r="GK305" s="109"/>
      <c r="GL305" s="109"/>
      <c r="GM305" s="109"/>
      <c r="GN305" s="109"/>
      <c r="GO305" s="109"/>
      <c r="GP305" s="109"/>
      <c r="GQ305" s="109"/>
      <c r="GR305" s="109"/>
      <c r="GS305" s="109"/>
      <c r="GT305" s="109"/>
      <c r="GU305" s="109"/>
      <c r="GV305" s="109"/>
      <c r="GW305" s="109"/>
      <c r="GX305" s="109"/>
      <c r="GY305" s="109"/>
      <c r="GZ305" s="109"/>
      <c r="HA305" s="109"/>
      <c r="HB305" s="109"/>
      <c r="HC305" s="109"/>
      <c r="HD305" s="109"/>
      <c r="HE305" s="109"/>
      <c r="HF305" s="109"/>
      <c r="HG305" s="109"/>
      <c r="HH305" s="109"/>
      <c r="HI305" s="109"/>
      <c r="HJ305" s="109"/>
      <c r="HK305" s="109"/>
      <c r="HL305" s="109"/>
      <c r="HM305" s="109"/>
      <c r="HN305" s="109"/>
      <c r="HO305" s="109"/>
      <c r="HP305" s="109"/>
      <c r="HQ305" s="109"/>
      <c r="HR305" s="109"/>
      <c r="HS305" s="109"/>
      <c r="HT305" s="109"/>
      <c r="HU305" s="109"/>
      <c r="HV305" s="109"/>
      <c r="HW305" s="109"/>
      <c r="HX305" s="109"/>
      <c r="HY305" s="109"/>
      <c r="HZ305" s="109"/>
      <c r="IA305" s="109"/>
      <c r="IB305" s="109"/>
      <c r="IC305" s="109"/>
      <c r="ID305" s="109"/>
      <c r="IE305" s="109"/>
      <c r="IF305" s="109"/>
      <c r="IG305" s="109"/>
      <c r="IH305" s="109"/>
      <c r="II305" s="109"/>
      <c r="IJ305" s="109"/>
      <c r="IK305" s="109"/>
      <c r="IL305" s="109"/>
      <c r="IM305" s="109"/>
      <c r="IN305" s="109"/>
      <c r="IO305" s="109"/>
      <c r="IP305" s="109"/>
      <c r="IQ305" s="109"/>
      <c r="IR305" s="109"/>
      <c r="IS305" s="109"/>
      <c r="IT305" s="109"/>
      <c r="IU305" s="109"/>
      <c r="IV305" s="109"/>
      <c r="IW305" s="109"/>
      <c r="IX305" s="109"/>
      <c r="IY305" s="109"/>
      <c r="IZ305" s="109"/>
      <c r="JA305" s="109"/>
      <c r="JB305" s="109"/>
      <c r="JC305" s="109"/>
      <c r="JD305" s="109"/>
      <c r="JE305" s="109"/>
      <c r="JF305" s="109"/>
      <c r="JG305" s="109"/>
      <c r="JH305" s="109"/>
      <c r="JI305" s="109"/>
      <c r="JJ305" s="109"/>
      <c r="JK305" s="109"/>
      <c r="JL305" s="109"/>
      <c r="JM305" s="109"/>
      <c r="JN305" s="109"/>
      <c r="JO305" s="109"/>
      <c r="JP305" s="109"/>
      <c r="JQ305" s="109"/>
      <c r="JR305" s="109"/>
      <c r="JS305" s="109"/>
      <c r="JT305" s="109"/>
      <c r="JU305" s="109"/>
      <c r="JV305" s="109"/>
      <c r="JW305" s="109"/>
      <c r="JX305" s="109"/>
      <c r="JY305" s="109"/>
      <c r="JZ305" s="109"/>
      <c r="KA305" s="109"/>
      <c r="KB305" s="109"/>
      <c r="KC305" s="109"/>
      <c r="KD305" s="109"/>
      <c r="KE305" s="109"/>
      <c r="KF305" s="109"/>
      <c r="KG305" s="109"/>
      <c r="KH305" s="109"/>
      <c r="KI305" s="109"/>
      <c r="KJ305" s="109"/>
      <c r="KK305" s="109"/>
      <c r="KL305" s="109"/>
      <c r="KM305" s="109"/>
      <c r="KN305" s="109"/>
      <c r="KO305" s="109"/>
      <c r="KP305" s="109"/>
      <c r="KQ305" s="109"/>
      <c r="KR305" s="109"/>
      <c r="KS305" s="109"/>
      <c r="KT305" s="109"/>
      <c r="KU305" s="109"/>
      <c r="KV305" s="109"/>
      <c r="KW305" s="109"/>
      <c r="KX305" s="109"/>
      <c r="KY305" s="109"/>
      <c r="KZ305" s="109"/>
      <c r="LA305" s="109"/>
      <c r="LB305" s="109"/>
      <c r="LC305" s="109"/>
      <c r="LD305" s="109"/>
      <c r="LE305" s="109"/>
      <c r="LF305" s="109"/>
      <c r="LG305" s="109"/>
      <c r="LH305" s="109"/>
      <c r="LI305" s="109"/>
      <c r="LJ305" s="109"/>
      <c r="LK305" s="109"/>
      <c r="LL305" s="109"/>
      <c r="LM305" s="109"/>
      <c r="LN305" s="109"/>
      <c r="LO305" s="109"/>
      <c r="LP305" s="109"/>
      <c r="LQ305" s="109"/>
      <c r="LR305" s="109"/>
      <c r="LS305" s="109"/>
      <c r="LT305" s="109"/>
      <c r="LU305" s="109"/>
      <c r="LV305" s="109"/>
      <c r="LW305" s="109"/>
      <c r="LX305" s="109"/>
      <c r="LY305" s="109"/>
      <c r="LZ305" s="109"/>
      <c r="MA305" s="109"/>
      <c r="MB305" s="109"/>
      <c r="MC305" s="109"/>
      <c r="MD305" s="109"/>
      <c r="ME305" s="109"/>
      <c r="MF305" s="109"/>
      <c r="MG305" s="109"/>
      <c r="MH305" s="109"/>
      <c r="MI305" s="109"/>
      <c r="MJ305" s="109"/>
      <c r="MK305" s="109"/>
      <c r="ML305" s="109"/>
      <c r="MM305" s="109"/>
      <c r="MN305" s="109"/>
      <c r="MO305" s="109"/>
      <c r="MP305" s="109"/>
      <c r="MQ305" s="109"/>
      <c r="MR305" s="109"/>
      <c r="MS305" s="109"/>
      <c r="MT305" s="109"/>
      <c r="MU305" s="109"/>
      <c r="MV305" s="109"/>
      <c r="MW305" s="109"/>
      <c r="MX305" s="109"/>
      <c r="MY305" s="109"/>
      <c r="MZ305" s="109"/>
      <c r="NA305" s="109"/>
      <c r="NB305" s="109"/>
      <c r="NC305" s="109"/>
      <c r="ND305" s="109"/>
      <c r="NE305" s="109"/>
      <c r="NF305" s="109"/>
      <c r="NG305" s="109"/>
      <c r="NH305" s="109"/>
      <c r="NI305" s="109"/>
      <c r="NJ305" s="109"/>
      <c r="NK305" s="109"/>
      <c r="NL305" s="109"/>
      <c r="NM305" s="109"/>
      <c r="NN305" s="109"/>
      <c r="NO305" s="109"/>
      <c r="NP305" s="109"/>
      <c r="NQ305" s="109"/>
      <c r="NR305" s="109"/>
      <c r="NS305" s="109"/>
      <c r="NT305" s="109"/>
      <c r="NU305" s="109"/>
      <c r="NV305" s="109"/>
      <c r="NW305" s="109"/>
      <c r="NX305" s="109"/>
      <c r="NY305" s="109"/>
      <c r="NZ305" s="109"/>
      <c r="OA305" s="109"/>
      <c r="OB305" s="109"/>
      <c r="OC305" s="109"/>
      <c r="OD305" s="109"/>
      <c r="OE305" s="109"/>
      <c r="OF305" s="109"/>
      <c r="OG305" s="109"/>
      <c r="OH305" s="109"/>
      <c r="OI305" s="109"/>
      <c r="OJ305" s="109"/>
      <c r="OK305" s="109"/>
      <c r="OL305" s="109"/>
      <c r="OM305" s="109"/>
      <c r="ON305" s="109"/>
      <c r="OO305" s="109"/>
      <c r="OP305" s="109"/>
      <c r="OQ305" s="109"/>
      <c r="OR305" s="109"/>
      <c r="OS305" s="109"/>
      <c r="OT305" s="109"/>
      <c r="OU305" s="109"/>
      <c r="OV305" s="109"/>
      <c r="OW305" s="109"/>
      <c r="OX305" s="109"/>
      <c r="OY305" s="109"/>
      <c r="OZ305" s="109"/>
      <c r="PA305" s="109"/>
      <c r="PB305" s="109"/>
      <c r="PC305" s="109"/>
      <c r="PD305" s="109"/>
      <c r="PE305" s="109"/>
      <c r="PF305" s="109"/>
      <c r="PG305" s="109"/>
      <c r="PH305" s="109"/>
      <c r="PI305" s="109"/>
      <c r="PJ305" s="109"/>
      <c r="PK305" s="109"/>
      <c r="PL305" s="109"/>
      <c r="PM305" s="109"/>
      <c r="PN305" s="109"/>
      <c r="PO305" s="109"/>
      <c r="PP305" s="109"/>
      <c r="PQ305" s="109"/>
      <c r="PR305" s="109"/>
      <c r="PS305" s="109"/>
      <c r="PT305" s="109"/>
      <c r="PU305" s="109"/>
      <c r="PV305" s="109"/>
      <c r="PW305" s="109"/>
      <c r="PX305" s="109"/>
      <c r="PY305" s="109"/>
      <c r="PZ305" s="109"/>
      <c r="QA305" s="109"/>
      <c r="QB305" s="109"/>
      <c r="QC305" s="109"/>
      <c r="QD305" s="109"/>
      <c r="QE305" s="109"/>
      <c r="QF305" s="109"/>
      <c r="QG305" s="109"/>
      <c r="QH305" s="109"/>
      <c r="QI305" s="109"/>
      <c r="QJ305" s="109"/>
      <c r="QK305" s="23">
        <f t="shared" si="5"/>
        <v>10</v>
      </c>
      <c r="QL305" s="125"/>
      <c r="QM305" s="148"/>
      <c r="QN305" s="125"/>
      <c r="QO305" s="125"/>
      <c r="QP305" s="125">
        <v>735.12</v>
      </c>
      <c r="QQ305" s="125"/>
      <c r="QR305" s="125"/>
      <c r="QS305" s="130"/>
    </row>
    <row r="306" spans="1:461" s="5" customFormat="1" ht="12.75" customHeight="1" x14ac:dyDescent="0.2">
      <c r="A306" s="52">
        <v>44704</v>
      </c>
      <c r="B306" s="161" t="s">
        <v>418</v>
      </c>
      <c r="C306" s="107"/>
      <c r="D306" s="107"/>
      <c r="E306" s="108"/>
      <c r="F306" s="108"/>
      <c r="G306" s="108"/>
      <c r="H306" s="108"/>
      <c r="I306" s="108"/>
      <c r="J306" s="108"/>
      <c r="K306" s="108"/>
      <c r="L306" s="108"/>
      <c r="M306" s="108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 s="109"/>
      <c r="BG306" s="109"/>
      <c r="BH306" s="109"/>
      <c r="BI306" s="109"/>
      <c r="BJ306" s="109"/>
      <c r="BK306" s="109"/>
      <c r="BL306" s="109"/>
      <c r="BM306" s="109"/>
      <c r="BN306" s="109"/>
      <c r="BO306" s="109"/>
      <c r="BP306" s="109"/>
      <c r="BQ306" s="109"/>
      <c r="BR306" s="109"/>
      <c r="BS306" s="109"/>
      <c r="BT306" s="109"/>
      <c r="BU306" s="109"/>
      <c r="BV306" s="109"/>
      <c r="BW306" s="109"/>
      <c r="BX306" s="109"/>
      <c r="BY306" s="109"/>
      <c r="BZ306" s="109"/>
      <c r="CA306" s="109"/>
      <c r="CB306" s="109"/>
      <c r="CC306" s="109"/>
      <c r="CD306" s="109"/>
      <c r="CE306" s="109"/>
      <c r="CF306" s="109"/>
      <c r="CG306" s="109"/>
      <c r="CH306" s="109"/>
      <c r="CI306" s="109"/>
      <c r="CJ306" s="109"/>
      <c r="CK306" s="109"/>
      <c r="CL306" s="109"/>
      <c r="CM306" s="109"/>
      <c r="CN306" s="109"/>
      <c r="CO306" s="109"/>
      <c r="CP306" s="109"/>
      <c r="CQ306" s="109"/>
      <c r="CR306" s="109"/>
      <c r="CS306" s="109"/>
      <c r="CT306" s="109"/>
      <c r="CU306" s="109"/>
      <c r="CV306" s="109"/>
      <c r="CW306" s="109"/>
      <c r="CX306" s="109"/>
      <c r="CY306" s="109"/>
      <c r="CZ306" s="109"/>
      <c r="DA306" s="109"/>
      <c r="DB306" s="109"/>
      <c r="DC306" s="109"/>
      <c r="DD306" s="109"/>
      <c r="DE306" s="109"/>
      <c r="DF306" s="109"/>
      <c r="DG306" s="109"/>
      <c r="DH306" s="109"/>
      <c r="DI306" s="109"/>
      <c r="DJ306" s="109"/>
      <c r="DK306" s="109"/>
      <c r="DL306" s="109"/>
      <c r="DM306" s="109"/>
      <c r="DN306" s="109"/>
      <c r="DO306" s="109"/>
      <c r="DP306" s="109"/>
      <c r="DQ306" s="109"/>
      <c r="DR306" s="109"/>
      <c r="DS306" s="109"/>
      <c r="DT306" s="109"/>
      <c r="DU306" s="109"/>
      <c r="DV306" s="109"/>
      <c r="DW306" s="109"/>
      <c r="DX306" s="109"/>
      <c r="DY306" s="109"/>
      <c r="DZ306" s="109"/>
      <c r="EA306" s="109"/>
      <c r="EB306" s="109"/>
      <c r="EC306" s="109"/>
      <c r="ED306" s="109"/>
      <c r="EE306" s="109"/>
      <c r="EF306" s="109"/>
      <c r="EG306" s="109"/>
      <c r="EH306" s="109"/>
      <c r="EI306" s="109"/>
      <c r="EJ306" s="109"/>
      <c r="EK306" s="109"/>
      <c r="EL306" s="109"/>
      <c r="EM306" s="109"/>
      <c r="EN306" s="109"/>
      <c r="EO306" s="109"/>
      <c r="EP306" s="109"/>
      <c r="EQ306" s="109"/>
      <c r="ER306" s="109"/>
      <c r="ES306" s="109"/>
      <c r="ET306" s="109"/>
      <c r="EU306" s="109"/>
      <c r="EV306" s="109"/>
      <c r="EW306" s="109"/>
      <c r="EX306" s="109"/>
      <c r="EY306" s="109"/>
      <c r="EZ306" s="109"/>
      <c r="FA306" s="109"/>
      <c r="FB306" s="109"/>
      <c r="FC306" s="109"/>
      <c r="FD306" s="109"/>
      <c r="FE306" s="109"/>
      <c r="FF306" s="109"/>
      <c r="FG306" s="109"/>
      <c r="FH306" s="109"/>
      <c r="FI306" s="109"/>
      <c r="FJ306" s="109"/>
      <c r="FK306" s="109"/>
      <c r="FL306" s="109"/>
      <c r="FM306" s="109"/>
      <c r="FN306" s="109"/>
      <c r="FO306" s="109"/>
      <c r="FP306" s="109"/>
      <c r="FQ306" s="109"/>
      <c r="FR306" s="109"/>
      <c r="FS306" s="109"/>
      <c r="FT306" s="109"/>
      <c r="FU306" s="109"/>
      <c r="FV306" s="109"/>
      <c r="FW306" s="109"/>
      <c r="FX306" s="109"/>
      <c r="FY306" s="109"/>
      <c r="FZ306" s="109"/>
      <c r="GA306" s="109"/>
      <c r="GB306" s="109"/>
      <c r="GC306" s="109"/>
      <c r="GD306" s="109"/>
      <c r="GE306" s="109"/>
      <c r="GF306" s="109"/>
      <c r="GG306" s="109"/>
      <c r="GH306" s="109"/>
      <c r="GI306" s="109"/>
      <c r="GJ306" s="109"/>
      <c r="GK306" s="109"/>
      <c r="GL306" s="109"/>
      <c r="GM306" s="109"/>
      <c r="GN306" s="109"/>
      <c r="GO306" s="109"/>
      <c r="GP306" s="109"/>
      <c r="GQ306" s="109"/>
      <c r="GR306" s="109"/>
      <c r="GS306" s="109"/>
      <c r="GT306" s="109"/>
      <c r="GU306" s="109"/>
      <c r="GV306" s="109"/>
      <c r="GW306" s="109"/>
      <c r="GX306" s="109"/>
      <c r="GY306" s="109"/>
      <c r="GZ306" s="109"/>
      <c r="HA306" s="109"/>
      <c r="HB306" s="109"/>
      <c r="HC306" s="109"/>
      <c r="HD306" s="109"/>
      <c r="HE306" s="109"/>
      <c r="HF306" s="109"/>
      <c r="HG306" s="109"/>
      <c r="HH306" s="109"/>
      <c r="HI306" s="109"/>
      <c r="HJ306" s="109"/>
      <c r="HK306" s="109"/>
      <c r="HL306" s="109"/>
      <c r="HM306" s="109"/>
      <c r="HN306" s="109"/>
      <c r="HO306" s="109"/>
      <c r="HP306" s="109"/>
      <c r="HQ306" s="109"/>
      <c r="HR306" s="109"/>
      <c r="HS306" s="109"/>
      <c r="HT306" s="109"/>
      <c r="HU306" s="109"/>
      <c r="HV306" s="109"/>
      <c r="HW306" s="109"/>
      <c r="HX306" s="109"/>
      <c r="HY306" s="109"/>
      <c r="HZ306" s="109"/>
      <c r="IA306" s="109"/>
      <c r="IB306" s="109"/>
      <c r="IC306" s="109"/>
      <c r="ID306" s="109"/>
      <c r="IE306" s="109"/>
      <c r="IF306" s="109"/>
      <c r="IG306" s="109"/>
      <c r="IH306" s="109"/>
      <c r="II306" s="109"/>
      <c r="IJ306" s="109"/>
      <c r="IK306" s="109"/>
      <c r="IL306" s="109"/>
      <c r="IM306" s="109"/>
      <c r="IN306" s="109"/>
      <c r="IO306" s="109"/>
      <c r="IP306" s="109"/>
      <c r="IQ306" s="109"/>
      <c r="IR306" s="109"/>
      <c r="IS306" s="109"/>
      <c r="IT306" s="109"/>
      <c r="IU306" s="109"/>
      <c r="IV306" s="109"/>
      <c r="IW306" s="109"/>
      <c r="IX306" s="109"/>
      <c r="IY306" s="109"/>
      <c r="IZ306" s="109"/>
      <c r="JA306" s="109"/>
      <c r="JB306" s="109"/>
      <c r="JC306" s="109"/>
      <c r="JD306" s="109"/>
      <c r="JE306" s="109"/>
      <c r="JF306" s="109"/>
      <c r="JG306" s="109"/>
      <c r="JH306" s="109"/>
      <c r="JI306" s="109"/>
      <c r="JJ306" s="109"/>
      <c r="JK306" s="109"/>
      <c r="JL306" s="109"/>
      <c r="JM306" s="109"/>
      <c r="JN306" s="109"/>
      <c r="JO306" s="109"/>
      <c r="JP306" s="109"/>
      <c r="JQ306" s="109"/>
      <c r="JR306" s="109"/>
      <c r="JS306" s="109"/>
      <c r="JT306" s="109"/>
      <c r="JU306" s="109"/>
      <c r="JV306" s="109"/>
      <c r="JW306" s="109"/>
      <c r="JX306" s="109"/>
      <c r="JY306" s="109"/>
      <c r="JZ306" s="109"/>
      <c r="KA306" s="109"/>
      <c r="KB306" s="109"/>
      <c r="KC306" s="109"/>
      <c r="KD306" s="109"/>
      <c r="KE306" s="109"/>
      <c r="KF306" s="109"/>
      <c r="KG306" s="109"/>
      <c r="KH306" s="109"/>
      <c r="KI306" s="109"/>
      <c r="KJ306" s="109"/>
      <c r="KK306" s="109"/>
      <c r="KL306" s="109"/>
      <c r="KM306" s="109"/>
      <c r="KN306" s="109"/>
      <c r="KO306" s="109"/>
      <c r="KP306" s="109"/>
      <c r="KQ306" s="109"/>
      <c r="KR306" s="109"/>
      <c r="KS306" s="109"/>
      <c r="KT306" s="109">
        <v>10</v>
      </c>
      <c r="KU306" s="109"/>
      <c r="KV306" s="109"/>
      <c r="KW306" s="109"/>
      <c r="KX306" s="109"/>
      <c r="KY306" s="109"/>
      <c r="KZ306" s="109"/>
      <c r="LA306" s="109"/>
      <c r="LB306" s="109"/>
      <c r="LC306" s="109"/>
      <c r="LD306" s="109"/>
      <c r="LE306" s="109"/>
      <c r="LF306" s="109"/>
      <c r="LG306" s="109"/>
      <c r="LH306" s="109"/>
      <c r="LI306" s="109"/>
      <c r="LJ306" s="109"/>
      <c r="LK306" s="109"/>
      <c r="LL306" s="109"/>
      <c r="LM306" s="109"/>
      <c r="LN306" s="109"/>
      <c r="LO306" s="109"/>
      <c r="LP306" s="109"/>
      <c r="LQ306" s="109"/>
      <c r="LR306" s="109"/>
      <c r="LS306" s="109"/>
      <c r="LT306" s="109"/>
      <c r="LU306" s="109"/>
      <c r="LV306" s="109"/>
      <c r="LW306" s="109"/>
      <c r="LX306" s="109"/>
      <c r="LY306" s="109"/>
      <c r="LZ306" s="109"/>
      <c r="MA306" s="109"/>
      <c r="MB306" s="109"/>
      <c r="MC306" s="109"/>
      <c r="MD306" s="109"/>
      <c r="ME306" s="109"/>
      <c r="MF306" s="109"/>
      <c r="MG306" s="109"/>
      <c r="MH306" s="109"/>
      <c r="MI306" s="109"/>
      <c r="MJ306" s="109"/>
      <c r="MK306" s="109"/>
      <c r="ML306" s="109"/>
      <c r="MM306" s="109"/>
      <c r="MN306" s="109"/>
      <c r="MO306" s="109"/>
      <c r="MP306" s="109"/>
      <c r="MQ306" s="109"/>
      <c r="MR306" s="109"/>
      <c r="MS306" s="109"/>
      <c r="MT306" s="109"/>
      <c r="MU306" s="109"/>
      <c r="MV306" s="109"/>
      <c r="MW306" s="109"/>
      <c r="MX306" s="109"/>
      <c r="MY306" s="109"/>
      <c r="MZ306" s="109"/>
      <c r="NA306" s="109"/>
      <c r="NB306" s="109"/>
      <c r="NC306" s="109"/>
      <c r="ND306" s="109"/>
      <c r="NE306" s="109"/>
      <c r="NF306" s="109"/>
      <c r="NG306" s="109"/>
      <c r="NH306" s="109"/>
      <c r="NI306" s="109"/>
      <c r="NJ306" s="109"/>
      <c r="NK306" s="109"/>
      <c r="NL306" s="109"/>
      <c r="NM306" s="109"/>
      <c r="NN306" s="109"/>
      <c r="NO306" s="109"/>
      <c r="NP306" s="109"/>
      <c r="NQ306" s="109"/>
      <c r="NR306" s="109"/>
      <c r="NS306" s="109"/>
      <c r="NT306" s="109"/>
      <c r="NU306" s="109"/>
      <c r="NV306" s="109"/>
      <c r="NW306" s="109"/>
      <c r="NX306" s="109"/>
      <c r="NY306" s="109"/>
      <c r="NZ306" s="109"/>
      <c r="OA306" s="109"/>
      <c r="OB306" s="109"/>
      <c r="OC306" s="109"/>
      <c r="OD306" s="109"/>
      <c r="OE306" s="109"/>
      <c r="OF306" s="109"/>
      <c r="OG306" s="109"/>
      <c r="OH306" s="109"/>
      <c r="OI306" s="109"/>
      <c r="OJ306" s="109"/>
      <c r="OK306" s="109"/>
      <c r="OL306" s="109"/>
      <c r="OM306" s="109"/>
      <c r="ON306" s="109"/>
      <c r="OO306" s="109"/>
      <c r="OP306" s="109"/>
      <c r="OQ306" s="109"/>
      <c r="OR306" s="109"/>
      <c r="OS306" s="109"/>
      <c r="OT306" s="109"/>
      <c r="OU306" s="109"/>
      <c r="OV306" s="109"/>
      <c r="OW306" s="109"/>
      <c r="OX306" s="109"/>
      <c r="OY306" s="109"/>
      <c r="OZ306" s="109"/>
      <c r="PA306" s="109"/>
      <c r="PB306" s="109"/>
      <c r="PC306" s="109"/>
      <c r="PD306" s="109"/>
      <c r="PE306" s="109"/>
      <c r="PF306" s="109"/>
      <c r="PG306" s="109"/>
      <c r="PH306" s="109"/>
      <c r="PI306" s="109"/>
      <c r="PJ306" s="109"/>
      <c r="PK306" s="109"/>
      <c r="PL306" s="109"/>
      <c r="PM306" s="109"/>
      <c r="PN306" s="109"/>
      <c r="PO306" s="109"/>
      <c r="PP306" s="109"/>
      <c r="PQ306" s="109"/>
      <c r="PR306" s="109"/>
      <c r="PS306" s="109"/>
      <c r="PT306" s="109"/>
      <c r="PU306" s="109"/>
      <c r="PV306" s="109"/>
      <c r="PW306" s="109"/>
      <c r="PX306" s="109"/>
      <c r="PY306" s="109"/>
      <c r="PZ306" s="109"/>
      <c r="QA306" s="109"/>
      <c r="QB306" s="109"/>
      <c r="QC306" s="109"/>
      <c r="QD306" s="109"/>
      <c r="QE306" s="109"/>
      <c r="QF306" s="109"/>
      <c r="QG306" s="109"/>
      <c r="QH306" s="109"/>
      <c r="QI306" s="109"/>
      <c r="QJ306" s="109"/>
      <c r="QK306" s="23">
        <f t="shared" si="5"/>
        <v>10</v>
      </c>
      <c r="QL306" s="125"/>
      <c r="QM306" s="148"/>
      <c r="QN306" s="125"/>
      <c r="QO306" s="125"/>
      <c r="QP306" s="125">
        <v>587.16</v>
      </c>
      <c r="QQ306" s="125"/>
      <c r="QR306" s="125"/>
      <c r="QS306" s="130"/>
    </row>
    <row r="307" spans="1:461" s="5" customFormat="1" ht="12.75" customHeight="1" x14ac:dyDescent="0.2">
      <c r="A307" s="52">
        <v>44704</v>
      </c>
      <c r="B307" s="98" t="s">
        <v>194</v>
      </c>
      <c r="C307" s="107"/>
      <c r="D307" s="107"/>
      <c r="E307" s="108"/>
      <c r="F307" s="108"/>
      <c r="G307" s="108"/>
      <c r="H307" s="108"/>
      <c r="I307" s="108"/>
      <c r="J307" s="108"/>
      <c r="K307" s="108"/>
      <c r="L307" s="108"/>
      <c r="M307" s="108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 s="109"/>
      <c r="BG307" s="109"/>
      <c r="BH307" s="109"/>
      <c r="BI307" s="109"/>
      <c r="BJ307" s="109"/>
      <c r="BK307" s="109"/>
      <c r="BL307" s="109"/>
      <c r="BM307" s="109"/>
      <c r="BN307" s="109"/>
      <c r="BO307" s="109"/>
      <c r="BP307" s="109"/>
      <c r="BQ307" s="109"/>
      <c r="BR307" s="109"/>
      <c r="BS307" s="109"/>
      <c r="BT307" s="109"/>
      <c r="BU307" s="109"/>
      <c r="BV307" s="109"/>
      <c r="BW307" s="109"/>
      <c r="BX307" s="109"/>
      <c r="BY307" s="109"/>
      <c r="BZ307" s="109"/>
      <c r="CA307" s="109"/>
      <c r="CB307" s="109"/>
      <c r="CC307" s="109"/>
      <c r="CD307" s="109">
        <v>10</v>
      </c>
      <c r="CE307" s="109"/>
      <c r="CF307" s="109"/>
      <c r="CG307" s="109"/>
      <c r="CH307" s="109"/>
      <c r="CI307" s="109"/>
      <c r="CJ307" s="109"/>
      <c r="CK307" s="109"/>
      <c r="CL307" s="109"/>
      <c r="CM307" s="109"/>
      <c r="CN307" s="109"/>
      <c r="CO307" s="109"/>
      <c r="CP307" s="109"/>
      <c r="CQ307" s="109"/>
      <c r="CR307" s="109"/>
      <c r="CS307" s="109"/>
      <c r="CT307" s="109"/>
      <c r="CU307" s="109"/>
      <c r="CV307" s="109"/>
      <c r="CW307" s="109"/>
      <c r="CX307" s="109"/>
      <c r="CY307" s="109"/>
      <c r="CZ307" s="109"/>
      <c r="DA307" s="109"/>
      <c r="DB307" s="109"/>
      <c r="DC307" s="109"/>
      <c r="DD307" s="109"/>
      <c r="DE307" s="109"/>
      <c r="DF307" s="109"/>
      <c r="DG307" s="109"/>
      <c r="DH307" s="109"/>
      <c r="DI307" s="109"/>
      <c r="DJ307" s="109"/>
      <c r="DK307" s="109"/>
      <c r="DL307" s="109"/>
      <c r="DM307" s="109"/>
      <c r="DN307" s="109"/>
      <c r="DO307" s="109"/>
      <c r="DP307" s="109"/>
      <c r="DQ307" s="109"/>
      <c r="DR307" s="109"/>
      <c r="DS307" s="109"/>
      <c r="DT307" s="109"/>
      <c r="DU307" s="109"/>
      <c r="DV307" s="109"/>
      <c r="DW307" s="109"/>
      <c r="DX307" s="109"/>
      <c r="DY307" s="109"/>
      <c r="DZ307" s="109"/>
      <c r="EA307" s="109"/>
      <c r="EB307" s="109"/>
      <c r="EC307" s="109"/>
      <c r="ED307" s="109"/>
      <c r="EE307" s="109"/>
      <c r="EF307" s="109"/>
      <c r="EG307" s="109"/>
      <c r="EH307" s="109"/>
      <c r="EI307" s="109"/>
      <c r="EJ307" s="109"/>
      <c r="EK307" s="109"/>
      <c r="EL307" s="109"/>
      <c r="EM307" s="109"/>
      <c r="EN307" s="109"/>
      <c r="EO307" s="109"/>
      <c r="EP307" s="109"/>
      <c r="EQ307" s="109"/>
      <c r="ER307" s="109"/>
      <c r="ES307" s="109"/>
      <c r="ET307" s="109"/>
      <c r="EU307" s="109"/>
      <c r="EV307" s="109"/>
      <c r="EW307" s="109"/>
      <c r="EX307" s="109"/>
      <c r="EY307" s="109"/>
      <c r="EZ307" s="109"/>
      <c r="FA307" s="109"/>
      <c r="FB307" s="109"/>
      <c r="FC307" s="109"/>
      <c r="FD307" s="109"/>
      <c r="FE307" s="109"/>
      <c r="FF307" s="109"/>
      <c r="FG307" s="109">
        <v>20</v>
      </c>
      <c r="FH307" s="109"/>
      <c r="FI307" s="109"/>
      <c r="FJ307" s="109"/>
      <c r="FK307" s="109">
        <v>9</v>
      </c>
      <c r="FL307" s="109"/>
      <c r="FM307" s="109"/>
      <c r="FN307" s="109"/>
      <c r="FO307" s="109"/>
      <c r="FP307" s="109"/>
      <c r="FQ307" s="109"/>
      <c r="FR307" s="109"/>
      <c r="FS307" s="109"/>
      <c r="FT307" s="109"/>
      <c r="FU307" s="109"/>
      <c r="FV307" s="109"/>
      <c r="FW307" s="109"/>
      <c r="FX307" s="109"/>
      <c r="FY307" s="109"/>
      <c r="FZ307" s="109"/>
      <c r="GA307" s="109"/>
      <c r="GB307" s="109"/>
      <c r="GC307" s="109"/>
      <c r="GD307" s="109"/>
      <c r="GE307" s="109"/>
      <c r="GF307" s="109"/>
      <c r="GG307" s="109"/>
      <c r="GH307" s="109"/>
      <c r="GI307" s="109"/>
      <c r="GJ307" s="109"/>
      <c r="GK307" s="109"/>
      <c r="GL307" s="109"/>
      <c r="GM307" s="109"/>
      <c r="GN307" s="109"/>
      <c r="GO307" s="109"/>
      <c r="GP307" s="109"/>
      <c r="GQ307" s="109"/>
      <c r="GR307" s="109"/>
      <c r="GS307" s="109"/>
      <c r="GT307" s="109"/>
      <c r="GU307" s="109"/>
      <c r="GV307" s="109"/>
      <c r="GW307" s="109"/>
      <c r="GX307" s="109"/>
      <c r="GY307" s="109"/>
      <c r="GZ307" s="109"/>
      <c r="HA307" s="109"/>
      <c r="HB307" s="109"/>
      <c r="HC307" s="109"/>
      <c r="HD307" s="109"/>
      <c r="HE307" s="109"/>
      <c r="HF307" s="109"/>
      <c r="HG307" s="109"/>
      <c r="HH307" s="109"/>
      <c r="HI307" s="109"/>
      <c r="HJ307" s="109"/>
      <c r="HK307" s="109"/>
      <c r="HL307" s="109"/>
      <c r="HM307" s="109"/>
      <c r="HN307" s="109"/>
      <c r="HO307" s="109"/>
      <c r="HP307" s="109"/>
      <c r="HQ307" s="109"/>
      <c r="HR307" s="109"/>
      <c r="HS307" s="109"/>
      <c r="HT307" s="109"/>
      <c r="HU307" s="109"/>
      <c r="HV307" s="109"/>
      <c r="HW307" s="109"/>
      <c r="HX307" s="109"/>
      <c r="HY307" s="109"/>
      <c r="HZ307" s="109"/>
      <c r="IA307" s="109"/>
      <c r="IB307" s="109"/>
      <c r="IC307" s="109"/>
      <c r="ID307" s="109"/>
      <c r="IE307" s="109"/>
      <c r="IF307" s="109"/>
      <c r="IG307" s="109"/>
      <c r="IH307" s="109"/>
      <c r="II307" s="109"/>
      <c r="IJ307" s="109"/>
      <c r="IK307" s="109"/>
      <c r="IL307" s="109"/>
      <c r="IM307" s="109"/>
      <c r="IN307" s="109"/>
      <c r="IO307" s="109"/>
      <c r="IP307" s="109"/>
      <c r="IQ307" s="109"/>
      <c r="IR307" s="109"/>
      <c r="IS307" s="109"/>
      <c r="IT307" s="109"/>
      <c r="IU307" s="109"/>
      <c r="IV307" s="109"/>
      <c r="IW307" s="109"/>
      <c r="IX307" s="109"/>
      <c r="IY307" s="109"/>
      <c r="IZ307" s="109"/>
      <c r="JA307" s="109"/>
      <c r="JB307" s="109"/>
      <c r="JC307" s="109"/>
      <c r="JD307" s="109"/>
      <c r="JE307" s="109"/>
      <c r="JF307" s="109"/>
      <c r="JG307" s="109"/>
      <c r="JH307" s="109"/>
      <c r="JI307" s="109"/>
      <c r="JJ307" s="109"/>
      <c r="JK307" s="109"/>
      <c r="JL307" s="109"/>
      <c r="JM307" s="109"/>
      <c r="JN307" s="109"/>
      <c r="JO307" s="109"/>
      <c r="JP307" s="109"/>
      <c r="JQ307" s="109"/>
      <c r="JR307" s="109"/>
      <c r="JS307" s="109"/>
      <c r="JT307" s="109"/>
      <c r="JU307" s="109"/>
      <c r="JV307" s="109"/>
      <c r="JW307" s="109"/>
      <c r="JX307" s="109"/>
      <c r="JY307" s="109"/>
      <c r="JZ307" s="109"/>
      <c r="KA307" s="109"/>
      <c r="KB307" s="109"/>
      <c r="KC307" s="109"/>
      <c r="KD307" s="109"/>
      <c r="KE307" s="109"/>
      <c r="KF307" s="109"/>
      <c r="KG307" s="109"/>
      <c r="KH307" s="109"/>
      <c r="KI307" s="109"/>
      <c r="KJ307" s="109"/>
      <c r="KK307" s="109"/>
      <c r="KL307" s="109"/>
      <c r="KM307" s="109"/>
      <c r="KN307" s="109"/>
      <c r="KO307" s="109"/>
      <c r="KP307" s="109"/>
      <c r="KQ307" s="109"/>
      <c r="KR307" s="109"/>
      <c r="KS307" s="109"/>
      <c r="KT307" s="109"/>
      <c r="KU307" s="109"/>
      <c r="KV307" s="109"/>
      <c r="KW307" s="109"/>
      <c r="KX307" s="109"/>
      <c r="KY307" s="109"/>
      <c r="KZ307" s="109"/>
      <c r="LA307" s="109"/>
      <c r="LB307" s="109"/>
      <c r="LC307" s="109"/>
      <c r="LD307" s="109"/>
      <c r="LE307" s="109"/>
      <c r="LF307" s="109"/>
      <c r="LG307" s="109"/>
      <c r="LH307" s="109"/>
      <c r="LI307" s="109"/>
      <c r="LJ307" s="109"/>
      <c r="LK307" s="109"/>
      <c r="LL307" s="109"/>
      <c r="LM307" s="109"/>
      <c r="LN307" s="109"/>
      <c r="LO307" s="109"/>
      <c r="LP307" s="109"/>
      <c r="LQ307" s="109"/>
      <c r="LR307" s="109"/>
      <c r="LS307" s="109"/>
      <c r="LT307" s="109"/>
      <c r="LU307" s="109"/>
      <c r="LV307" s="109"/>
      <c r="LW307" s="109"/>
      <c r="LX307" s="109"/>
      <c r="LY307" s="109"/>
      <c r="LZ307" s="109"/>
      <c r="MA307" s="109"/>
      <c r="MB307" s="109"/>
      <c r="MC307" s="109"/>
      <c r="MD307" s="109"/>
      <c r="ME307" s="109"/>
      <c r="MF307" s="109"/>
      <c r="MG307" s="109"/>
      <c r="MH307" s="109"/>
      <c r="MI307" s="109"/>
      <c r="MJ307" s="109"/>
      <c r="MK307" s="109"/>
      <c r="ML307" s="109"/>
      <c r="MM307" s="109"/>
      <c r="MN307" s="109"/>
      <c r="MO307" s="109"/>
      <c r="MP307" s="109"/>
      <c r="MQ307" s="109"/>
      <c r="MR307" s="109"/>
      <c r="MS307" s="109"/>
      <c r="MT307" s="109"/>
      <c r="MU307" s="109"/>
      <c r="MV307" s="109"/>
      <c r="MW307" s="109"/>
      <c r="MX307" s="109"/>
      <c r="MY307" s="109"/>
      <c r="MZ307" s="109"/>
      <c r="NA307" s="109"/>
      <c r="NB307" s="109"/>
      <c r="NC307" s="109"/>
      <c r="ND307" s="109"/>
      <c r="NE307" s="109"/>
      <c r="NF307" s="109"/>
      <c r="NG307" s="109"/>
      <c r="NH307" s="109"/>
      <c r="NI307" s="109"/>
      <c r="NJ307" s="109"/>
      <c r="NK307" s="109"/>
      <c r="NL307" s="109"/>
      <c r="NM307" s="109"/>
      <c r="NN307" s="109"/>
      <c r="NO307" s="109"/>
      <c r="NP307" s="109"/>
      <c r="NQ307" s="109"/>
      <c r="NR307" s="109"/>
      <c r="NS307" s="109"/>
      <c r="NT307" s="109"/>
      <c r="NU307" s="109"/>
      <c r="NV307" s="109"/>
      <c r="NW307" s="109"/>
      <c r="NX307" s="109"/>
      <c r="NY307" s="109"/>
      <c r="NZ307" s="109"/>
      <c r="OA307" s="109"/>
      <c r="OB307" s="109"/>
      <c r="OC307" s="109"/>
      <c r="OD307" s="109"/>
      <c r="OE307" s="109"/>
      <c r="OF307" s="109"/>
      <c r="OG307" s="109"/>
      <c r="OH307" s="109"/>
      <c r="OI307" s="109"/>
      <c r="OJ307" s="109"/>
      <c r="OK307" s="109"/>
      <c r="OL307" s="109"/>
      <c r="OM307" s="109"/>
      <c r="ON307" s="109"/>
      <c r="OO307" s="109"/>
      <c r="OP307" s="109"/>
      <c r="OQ307" s="109"/>
      <c r="OR307" s="109"/>
      <c r="OS307" s="109"/>
      <c r="OT307" s="109"/>
      <c r="OU307" s="109"/>
      <c r="OV307" s="109"/>
      <c r="OW307" s="109"/>
      <c r="OX307" s="109"/>
      <c r="OY307" s="109"/>
      <c r="OZ307" s="109"/>
      <c r="PA307" s="109"/>
      <c r="PB307" s="109"/>
      <c r="PC307" s="109"/>
      <c r="PD307" s="109"/>
      <c r="PE307" s="109"/>
      <c r="PF307" s="109"/>
      <c r="PG307" s="109"/>
      <c r="PH307" s="109"/>
      <c r="PI307" s="109"/>
      <c r="PJ307" s="109"/>
      <c r="PK307" s="109"/>
      <c r="PL307" s="109"/>
      <c r="PM307" s="109"/>
      <c r="PN307" s="109"/>
      <c r="PO307" s="109"/>
      <c r="PP307" s="109"/>
      <c r="PQ307" s="109"/>
      <c r="PR307" s="109"/>
      <c r="PS307" s="109"/>
      <c r="PT307" s="109"/>
      <c r="PU307" s="109"/>
      <c r="PV307" s="109"/>
      <c r="PW307" s="109"/>
      <c r="PX307" s="109"/>
      <c r="PY307" s="109"/>
      <c r="PZ307" s="109"/>
      <c r="QA307" s="109"/>
      <c r="QB307" s="109"/>
      <c r="QC307" s="109"/>
      <c r="QD307" s="109"/>
      <c r="QE307" s="109"/>
      <c r="QF307" s="109"/>
      <c r="QG307" s="109"/>
      <c r="QH307" s="109"/>
      <c r="QI307" s="109"/>
      <c r="QJ307" s="109"/>
      <c r="QK307" s="23">
        <f t="shared" si="5"/>
        <v>39</v>
      </c>
      <c r="QL307" s="125"/>
      <c r="QM307" s="148"/>
      <c r="QN307" s="125"/>
      <c r="QO307" s="125"/>
      <c r="QP307" s="125"/>
      <c r="QQ307" s="125">
        <v>2619.4699999999998</v>
      </c>
      <c r="QR307" s="125"/>
      <c r="QS307" s="130"/>
    </row>
    <row r="308" spans="1:461" s="5" customFormat="1" ht="12.75" customHeight="1" x14ac:dyDescent="0.2">
      <c r="A308" s="52">
        <v>44705</v>
      </c>
      <c r="B308" s="90" t="s">
        <v>139</v>
      </c>
      <c r="C308" s="107"/>
      <c r="D308" s="107"/>
      <c r="E308" s="108"/>
      <c r="F308" s="108"/>
      <c r="G308" s="108"/>
      <c r="H308" s="108"/>
      <c r="I308" s="108"/>
      <c r="J308" s="108"/>
      <c r="K308" s="108"/>
      <c r="L308" s="108"/>
      <c r="M308" s="108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 s="109"/>
      <c r="BG308" s="109"/>
      <c r="BH308" s="109"/>
      <c r="BI308" s="109"/>
      <c r="BJ308" s="109"/>
      <c r="BK308" s="109"/>
      <c r="BL308" s="109"/>
      <c r="BM308" s="109"/>
      <c r="BN308" s="109"/>
      <c r="BO308" s="109"/>
      <c r="BP308" s="109"/>
      <c r="BQ308" s="109"/>
      <c r="BR308" s="109"/>
      <c r="BS308" s="109"/>
      <c r="BT308" s="109"/>
      <c r="BU308" s="109"/>
      <c r="BV308" s="109"/>
      <c r="BW308" s="109"/>
      <c r="BX308" s="109"/>
      <c r="BY308" s="109"/>
      <c r="BZ308" s="109"/>
      <c r="CA308" s="109"/>
      <c r="CB308" s="109"/>
      <c r="CC308" s="109"/>
      <c r="CD308" s="109"/>
      <c r="CE308" s="109"/>
      <c r="CF308" s="109"/>
      <c r="CG308" s="109"/>
      <c r="CH308" s="109"/>
      <c r="CI308" s="109"/>
      <c r="CJ308" s="109"/>
      <c r="CK308" s="109"/>
      <c r="CL308" s="109"/>
      <c r="CM308" s="109"/>
      <c r="CN308" s="109"/>
      <c r="CO308" s="109"/>
      <c r="CP308" s="109"/>
      <c r="CQ308" s="109"/>
      <c r="CR308" s="109"/>
      <c r="CS308" s="109"/>
      <c r="CT308" s="109"/>
      <c r="CU308" s="109"/>
      <c r="CV308" s="109"/>
      <c r="CW308" s="109"/>
      <c r="CX308" s="109"/>
      <c r="CY308" s="109"/>
      <c r="CZ308" s="109"/>
      <c r="DA308" s="109"/>
      <c r="DB308" s="109"/>
      <c r="DC308" s="109"/>
      <c r="DD308" s="109"/>
      <c r="DE308" s="109"/>
      <c r="DF308" s="109"/>
      <c r="DG308" s="109"/>
      <c r="DH308" s="109"/>
      <c r="DI308" s="109"/>
      <c r="DJ308" s="109"/>
      <c r="DK308" s="109"/>
      <c r="DL308" s="109"/>
      <c r="DM308" s="109"/>
      <c r="DN308" s="109"/>
      <c r="DO308" s="109"/>
      <c r="DP308" s="109"/>
      <c r="DQ308" s="109"/>
      <c r="DR308" s="109"/>
      <c r="DS308" s="109"/>
      <c r="DT308" s="109"/>
      <c r="DU308" s="109">
        <v>30</v>
      </c>
      <c r="DV308" s="109"/>
      <c r="DW308" s="109"/>
      <c r="DX308" s="109"/>
      <c r="DY308" s="109"/>
      <c r="DZ308" s="109"/>
      <c r="EA308" s="109"/>
      <c r="EB308" s="109"/>
      <c r="EC308" s="109"/>
      <c r="ED308" s="109"/>
      <c r="EE308" s="109"/>
      <c r="EF308" s="109"/>
      <c r="EG308" s="109"/>
      <c r="EH308" s="109"/>
      <c r="EI308" s="109"/>
      <c r="EJ308" s="109"/>
      <c r="EK308" s="109"/>
      <c r="EL308" s="109"/>
      <c r="EM308" s="109"/>
      <c r="EN308" s="109"/>
      <c r="EO308" s="109"/>
      <c r="EP308" s="109"/>
      <c r="EQ308" s="109"/>
      <c r="ER308" s="109"/>
      <c r="ES308" s="109"/>
      <c r="ET308" s="109"/>
      <c r="EU308" s="109"/>
      <c r="EV308" s="109"/>
      <c r="EW308" s="109"/>
      <c r="EX308" s="109"/>
      <c r="EY308" s="109"/>
      <c r="EZ308" s="109"/>
      <c r="FA308" s="109"/>
      <c r="FB308" s="109"/>
      <c r="FC308" s="109"/>
      <c r="FD308" s="109"/>
      <c r="FE308" s="109"/>
      <c r="FF308" s="109"/>
      <c r="FG308" s="109"/>
      <c r="FH308" s="109"/>
      <c r="FI308" s="109"/>
      <c r="FJ308" s="109"/>
      <c r="FK308" s="109"/>
      <c r="FL308" s="109"/>
      <c r="FM308" s="109"/>
      <c r="FN308" s="109"/>
      <c r="FO308" s="109"/>
      <c r="FP308" s="109"/>
      <c r="FQ308" s="109"/>
      <c r="FR308" s="109"/>
      <c r="FS308" s="109"/>
      <c r="FT308" s="109"/>
      <c r="FU308" s="109"/>
      <c r="FV308" s="109"/>
      <c r="FW308" s="109"/>
      <c r="FX308" s="109"/>
      <c r="FY308" s="109"/>
      <c r="FZ308" s="109"/>
      <c r="GA308" s="109"/>
      <c r="GB308" s="109"/>
      <c r="GC308" s="109"/>
      <c r="GD308" s="109"/>
      <c r="GE308" s="109"/>
      <c r="GF308" s="109"/>
      <c r="GG308" s="109"/>
      <c r="GH308" s="109"/>
      <c r="GI308" s="109"/>
      <c r="GJ308" s="109"/>
      <c r="GK308" s="109"/>
      <c r="GL308" s="109"/>
      <c r="GM308" s="109"/>
      <c r="GN308" s="109"/>
      <c r="GO308" s="109"/>
      <c r="GP308" s="109"/>
      <c r="GQ308" s="109"/>
      <c r="GR308" s="109"/>
      <c r="GS308" s="109"/>
      <c r="GT308" s="109"/>
      <c r="GU308" s="109"/>
      <c r="GV308" s="109"/>
      <c r="GW308" s="109"/>
      <c r="GX308" s="109"/>
      <c r="GY308" s="109"/>
      <c r="GZ308" s="109"/>
      <c r="HA308" s="109"/>
      <c r="HB308" s="109"/>
      <c r="HC308" s="109"/>
      <c r="HD308" s="109"/>
      <c r="HE308" s="109"/>
      <c r="HF308" s="109"/>
      <c r="HG308" s="109"/>
      <c r="HH308" s="109"/>
      <c r="HI308" s="109"/>
      <c r="HJ308" s="109"/>
      <c r="HK308" s="109"/>
      <c r="HL308" s="109"/>
      <c r="HM308" s="109"/>
      <c r="HN308" s="109"/>
      <c r="HO308" s="109"/>
      <c r="HP308" s="109"/>
      <c r="HQ308" s="109"/>
      <c r="HR308" s="109"/>
      <c r="HS308" s="109"/>
      <c r="HT308" s="109"/>
      <c r="HU308" s="109"/>
      <c r="HV308" s="109"/>
      <c r="HW308" s="109"/>
      <c r="HX308" s="109"/>
      <c r="HY308" s="109"/>
      <c r="HZ308" s="109"/>
      <c r="IA308" s="109"/>
      <c r="IB308" s="109"/>
      <c r="IC308" s="109"/>
      <c r="ID308" s="109"/>
      <c r="IE308" s="109"/>
      <c r="IF308" s="109"/>
      <c r="IG308" s="109"/>
      <c r="IH308" s="109"/>
      <c r="II308" s="109"/>
      <c r="IJ308" s="109"/>
      <c r="IK308" s="109"/>
      <c r="IL308" s="109"/>
      <c r="IM308" s="109"/>
      <c r="IN308" s="109"/>
      <c r="IO308" s="109"/>
      <c r="IP308" s="109"/>
      <c r="IQ308" s="109"/>
      <c r="IR308" s="109"/>
      <c r="IS308" s="109"/>
      <c r="IT308" s="109"/>
      <c r="IU308" s="109"/>
      <c r="IV308" s="109"/>
      <c r="IW308" s="109"/>
      <c r="IX308" s="109"/>
      <c r="IY308" s="109"/>
      <c r="IZ308" s="109"/>
      <c r="JA308" s="109"/>
      <c r="JB308" s="109"/>
      <c r="JC308" s="109"/>
      <c r="JD308" s="109"/>
      <c r="JE308" s="109"/>
      <c r="JF308" s="109"/>
      <c r="JG308" s="109"/>
      <c r="JH308" s="109"/>
      <c r="JI308" s="109"/>
      <c r="JJ308" s="109"/>
      <c r="JK308" s="109"/>
      <c r="JL308" s="109"/>
      <c r="JM308" s="109"/>
      <c r="JN308" s="109"/>
      <c r="JO308" s="109"/>
      <c r="JP308" s="109"/>
      <c r="JQ308" s="109"/>
      <c r="JR308" s="109"/>
      <c r="JS308" s="109"/>
      <c r="JT308" s="109"/>
      <c r="JU308" s="109"/>
      <c r="JV308" s="109"/>
      <c r="JW308" s="109"/>
      <c r="JX308" s="109"/>
      <c r="JY308" s="109"/>
      <c r="JZ308" s="109"/>
      <c r="KA308" s="109"/>
      <c r="KB308" s="109"/>
      <c r="KC308" s="109"/>
      <c r="KD308" s="109"/>
      <c r="KE308" s="109"/>
      <c r="KF308" s="109"/>
      <c r="KG308" s="109"/>
      <c r="KH308" s="109"/>
      <c r="KI308" s="109"/>
      <c r="KJ308" s="109"/>
      <c r="KK308" s="109"/>
      <c r="KL308" s="109"/>
      <c r="KM308" s="109"/>
      <c r="KN308" s="109"/>
      <c r="KO308" s="109"/>
      <c r="KP308" s="109"/>
      <c r="KQ308" s="109"/>
      <c r="KR308" s="109"/>
      <c r="KS308" s="109"/>
      <c r="KT308" s="109"/>
      <c r="KU308" s="109"/>
      <c r="KV308" s="109"/>
      <c r="KW308" s="109"/>
      <c r="KX308" s="109"/>
      <c r="KY308" s="109"/>
      <c r="KZ308" s="109"/>
      <c r="LA308" s="109"/>
      <c r="LB308" s="109"/>
      <c r="LC308" s="109"/>
      <c r="LD308" s="109"/>
      <c r="LE308" s="109"/>
      <c r="LF308" s="109"/>
      <c r="LG308" s="109"/>
      <c r="LH308" s="109"/>
      <c r="LI308" s="109"/>
      <c r="LJ308" s="109"/>
      <c r="LK308" s="109"/>
      <c r="LL308" s="109"/>
      <c r="LM308" s="109"/>
      <c r="LN308" s="109"/>
      <c r="LO308" s="109"/>
      <c r="LP308" s="109"/>
      <c r="LQ308" s="109"/>
      <c r="LR308" s="109"/>
      <c r="LS308" s="109"/>
      <c r="LT308" s="109"/>
      <c r="LU308" s="109"/>
      <c r="LV308" s="109"/>
      <c r="LW308" s="109"/>
      <c r="LX308" s="109"/>
      <c r="LY308" s="109"/>
      <c r="LZ308" s="109"/>
      <c r="MA308" s="109"/>
      <c r="MB308" s="109"/>
      <c r="MC308" s="109"/>
      <c r="MD308" s="109"/>
      <c r="ME308" s="109"/>
      <c r="MF308" s="109"/>
      <c r="MG308" s="109"/>
      <c r="MH308" s="109"/>
      <c r="MI308" s="109"/>
      <c r="MJ308" s="109"/>
      <c r="MK308" s="109"/>
      <c r="ML308" s="109"/>
      <c r="MM308" s="109"/>
      <c r="MN308" s="109"/>
      <c r="MO308" s="109"/>
      <c r="MP308" s="109"/>
      <c r="MQ308" s="109"/>
      <c r="MR308" s="109"/>
      <c r="MS308" s="109"/>
      <c r="MT308" s="109"/>
      <c r="MU308" s="109"/>
      <c r="MV308" s="109"/>
      <c r="MW308" s="109"/>
      <c r="MX308" s="109"/>
      <c r="MY308" s="109"/>
      <c r="MZ308" s="109"/>
      <c r="NA308" s="109"/>
      <c r="NB308" s="109"/>
      <c r="NC308" s="109"/>
      <c r="ND308" s="109"/>
      <c r="NE308" s="109"/>
      <c r="NF308" s="109"/>
      <c r="NG308" s="109"/>
      <c r="NH308" s="109"/>
      <c r="NI308" s="109"/>
      <c r="NJ308" s="109"/>
      <c r="NK308" s="109"/>
      <c r="NL308" s="109"/>
      <c r="NM308" s="109"/>
      <c r="NN308" s="109"/>
      <c r="NO308" s="109"/>
      <c r="NP308" s="109"/>
      <c r="NQ308" s="109"/>
      <c r="NR308" s="109"/>
      <c r="NS308" s="109"/>
      <c r="NT308" s="109"/>
      <c r="NU308" s="109"/>
      <c r="NV308" s="109"/>
      <c r="NW308" s="109"/>
      <c r="NX308" s="109"/>
      <c r="NY308" s="109"/>
      <c r="NZ308" s="109"/>
      <c r="OA308" s="109"/>
      <c r="OB308" s="109"/>
      <c r="OC308" s="109"/>
      <c r="OD308" s="109"/>
      <c r="OE308" s="109"/>
      <c r="OF308" s="109"/>
      <c r="OG308" s="109"/>
      <c r="OH308" s="109"/>
      <c r="OI308" s="109"/>
      <c r="OJ308" s="109"/>
      <c r="OK308" s="109"/>
      <c r="OL308" s="109"/>
      <c r="OM308" s="109"/>
      <c r="ON308" s="109"/>
      <c r="OO308" s="109"/>
      <c r="OP308" s="109"/>
      <c r="OQ308" s="109"/>
      <c r="OR308" s="109"/>
      <c r="OS308" s="109"/>
      <c r="OT308" s="109"/>
      <c r="OU308" s="109"/>
      <c r="OV308" s="109"/>
      <c r="OW308" s="109"/>
      <c r="OX308" s="109"/>
      <c r="OY308" s="109"/>
      <c r="OZ308" s="109"/>
      <c r="PA308" s="109"/>
      <c r="PB308" s="109"/>
      <c r="PC308" s="109"/>
      <c r="PD308" s="109"/>
      <c r="PE308" s="109"/>
      <c r="PF308" s="109"/>
      <c r="PG308" s="109"/>
      <c r="PH308" s="109"/>
      <c r="PI308" s="109"/>
      <c r="PJ308" s="109"/>
      <c r="PK308" s="109"/>
      <c r="PL308" s="109"/>
      <c r="PM308" s="109"/>
      <c r="PN308" s="109"/>
      <c r="PO308" s="109"/>
      <c r="PP308" s="109"/>
      <c r="PQ308" s="109"/>
      <c r="PR308" s="109"/>
      <c r="PS308" s="109"/>
      <c r="PT308" s="109"/>
      <c r="PU308" s="109"/>
      <c r="PV308" s="109"/>
      <c r="PW308" s="109"/>
      <c r="PX308" s="109"/>
      <c r="PY308" s="109"/>
      <c r="PZ308" s="109"/>
      <c r="QA308" s="109"/>
      <c r="QB308" s="109"/>
      <c r="QC308" s="109"/>
      <c r="QD308" s="109"/>
      <c r="QE308" s="109"/>
      <c r="QF308" s="109"/>
      <c r="QG308" s="109"/>
      <c r="QH308" s="109"/>
      <c r="QI308" s="109"/>
      <c r="QJ308" s="109"/>
      <c r="QK308" s="23">
        <f t="shared" si="5"/>
        <v>30</v>
      </c>
      <c r="QL308" s="125"/>
      <c r="QM308" s="148"/>
      <c r="QN308" s="125"/>
      <c r="QO308" s="125"/>
      <c r="QP308" s="125"/>
      <c r="QQ308" s="125">
        <v>1295.6400000000001</v>
      </c>
      <c r="QR308" s="125"/>
      <c r="QS308" s="130"/>
    </row>
    <row r="309" spans="1:461" s="5" customFormat="1" ht="12.75" customHeight="1" x14ac:dyDescent="0.2">
      <c r="A309" s="52">
        <v>44705</v>
      </c>
      <c r="B309" s="98" t="s">
        <v>343</v>
      </c>
      <c r="C309" s="107"/>
      <c r="D309" s="107"/>
      <c r="E309" s="108"/>
      <c r="F309" s="108"/>
      <c r="G309" s="108"/>
      <c r="H309" s="108"/>
      <c r="I309" s="108"/>
      <c r="J309" s="108"/>
      <c r="K309" s="108"/>
      <c r="L309" s="108"/>
      <c r="M309" s="108"/>
      <c r="N309" s="109"/>
      <c r="O309" s="109"/>
      <c r="P309" s="109"/>
      <c r="Q309" s="109">
        <v>1</v>
      </c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 s="109"/>
      <c r="BG309" s="109"/>
      <c r="BH309" s="109"/>
      <c r="BI309" s="109"/>
      <c r="BJ309" s="109"/>
      <c r="BK309" s="109"/>
      <c r="BL309" s="109">
        <v>1</v>
      </c>
      <c r="BM309" s="109"/>
      <c r="BN309" s="109"/>
      <c r="BO309" s="109"/>
      <c r="BP309" s="109"/>
      <c r="BQ309" s="109"/>
      <c r="BR309" s="109"/>
      <c r="BS309" s="109"/>
      <c r="BT309" s="109"/>
      <c r="BU309" s="109"/>
      <c r="BV309" s="109"/>
      <c r="BW309" s="109"/>
      <c r="BX309" s="109"/>
      <c r="BY309" s="109"/>
      <c r="BZ309" s="109"/>
      <c r="CA309" s="109"/>
      <c r="CB309" s="109"/>
      <c r="CC309" s="109"/>
      <c r="CD309" s="109"/>
      <c r="CE309" s="109"/>
      <c r="CF309" s="109"/>
      <c r="CG309" s="109"/>
      <c r="CH309" s="109"/>
      <c r="CI309" s="109"/>
      <c r="CJ309" s="109"/>
      <c r="CK309" s="109"/>
      <c r="CL309" s="109"/>
      <c r="CM309" s="109"/>
      <c r="CN309" s="109"/>
      <c r="CO309" s="109"/>
      <c r="CP309" s="109"/>
      <c r="CQ309" s="109"/>
      <c r="CR309" s="109"/>
      <c r="CS309" s="109"/>
      <c r="CT309" s="109"/>
      <c r="CU309" s="109"/>
      <c r="CV309" s="109"/>
      <c r="CW309" s="109"/>
      <c r="CX309" s="109"/>
      <c r="CY309" s="109"/>
      <c r="CZ309" s="109"/>
      <c r="DA309" s="109"/>
      <c r="DB309" s="109"/>
      <c r="DC309" s="109"/>
      <c r="DD309" s="109"/>
      <c r="DE309" s="109"/>
      <c r="DF309" s="109"/>
      <c r="DG309" s="109"/>
      <c r="DH309" s="109"/>
      <c r="DI309" s="109"/>
      <c r="DJ309" s="109"/>
      <c r="DK309" s="109"/>
      <c r="DL309" s="109"/>
      <c r="DM309" s="109"/>
      <c r="DN309" s="109"/>
      <c r="DO309" s="109"/>
      <c r="DP309" s="109"/>
      <c r="DQ309" s="109"/>
      <c r="DR309" s="109"/>
      <c r="DS309" s="109"/>
      <c r="DT309" s="109"/>
      <c r="DU309" s="109"/>
      <c r="DV309" s="109"/>
      <c r="DW309" s="109"/>
      <c r="DX309" s="109"/>
      <c r="DY309" s="109"/>
      <c r="DZ309" s="109"/>
      <c r="EA309" s="109"/>
      <c r="EB309" s="109"/>
      <c r="EC309" s="109"/>
      <c r="ED309" s="109"/>
      <c r="EE309" s="109"/>
      <c r="EF309" s="109"/>
      <c r="EG309" s="109"/>
      <c r="EH309" s="109"/>
      <c r="EI309" s="109"/>
      <c r="EJ309" s="109"/>
      <c r="EK309" s="109"/>
      <c r="EL309" s="109"/>
      <c r="EM309" s="109"/>
      <c r="EN309" s="109"/>
      <c r="EO309" s="109"/>
      <c r="EP309" s="109"/>
      <c r="EQ309" s="109"/>
      <c r="ER309" s="109"/>
      <c r="ES309" s="109"/>
      <c r="ET309" s="109"/>
      <c r="EU309" s="109"/>
      <c r="EV309" s="109"/>
      <c r="EW309" s="109"/>
      <c r="EX309" s="109"/>
      <c r="EY309" s="109"/>
      <c r="EZ309" s="109"/>
      <c r="FA309" s="109"/>
      <c r="FB309" s="109"/>
      <c r="FC309" s="109"/>
      <c r="FD309" s="109"/>
      <c r="FE309" s="109"/>
      <c r="FF309" s="109"/>
      <c r="FG309" s="109"/>
      <c r="FH309" s="109"/>
      <c r="FI309" s="109"/>
      <c r="FJ309" s="109"/>
      <c r="FK309" s="109"/>
      <c r="FL309" s="109"/>
      <c r="FM309" s="109">
        <v>8</v>
      </c>
      <c r="FN309" s="109"/>
      <c r="FO309" s="109"/>
      <c r="FP309" s="109"/>
      <c r="FQ309" s="109"/>
      <c r="FR309" s="109"/>
      <c r="FS309" s="109"/>
      <c r="FT309" s="109"/>
      <c r="FU309" s="109"/>
      <c r="FV309" s="109"/>
      <c r="FW309" s="109"/>
      <c r="FX309" s="109"/>
      <c r="FY309" s="109"/>
      <c r="FZ309" s="109"/>
      <c r="GA309" s="109"/>
      <c r="GB309" s="109"/>
      <c r="GC309" s="109"/>
      <c r="GD309" s="109"/>
      <c r="GE309" s="109"/>
      <c r="GF309" s="109"/>
      <c r="GG309" s="109"/>
      <c r="GH309" s="109"/>
      <c r="GI309" s="109"/>
      <c r="GJ309" s="109"/>
      <c r="GK309" s="109"/>
      <c r="GL309" s="109"/>
      <c r="GM309" s="109"/>
      <c r="GN309" s="109"/>
      <c r="GO309" s="109"/>
      <c r="GP309" s="109"/>
      <c r="GQ309" s="109"/>
      <c r="GR309" s="109"/>
      <c r="GS309" s="109">
        <v>10</v>
      </c>
      <c r="GT309" s="109"/>
      <c r="GU309" s="109"/>
      <c r="GV309" s="109"/>
      <c r="GW309" s="109"/>
      <c r="GX309" s="109"/>
      <c r="GY309" s="109"/>
      <c r="GZ309" s="109"/>
      <c r="HA309" s="109"/>
      <c r="HB309" s="109"/>
      <c r="HC309" s="109"/>
      <c r="HD309" s="109"/>
      <c r="HE309" s="109"/>
      <c r="HF309" s="109"/>
      <c r="HG309" s="109"/>
      <c r="HH309" s="109"/>
      <c r="HI309" s="109"/>
      <c r="HJ309" s="109"/>
      <c r="HK309" s="109"/>
      <c r="HL309" s="109"/>
      <c r="HM309" s="109"/>
      <c r="HN309" s="109"/>
      <c r="HO309" s="109"/>
      <c r="HP309" s="109"/>
      <c r="HQ309" s="109"/>
      <c r="HR309" s="109"/>
      <c r="HS309" s="109"/>
      <c r="HT309" s="109"/>
      <c r="HU309" s="109"/>
      <c r="HV309" s="109"/>
      <c r="HW309" s="109"/>
      <c r="HX309" s="109"/>
      <c r="HY309" s="109"/>
      <c r="HZ309" s="109"/>
      <c r="IA309" s="109"/>
      <c r="IB309" s="109"/>
      <c r="IC309" s="109"/>
      <c r="ID309" s="109"/>
      <c r="IE309" s="109"/>
      <c r="IF309" s="109"/>
      <c r="IG309" s="109"/>
      <c r="IH309" s="109"/>
      <c r="II309" s="109"/>
      <c r="IJ309" s="109"/>
      <c r="IK309" s="109"/>
      <c r="IL309" s="109"/>
      <c r="IM309" s="109"/>
      <c r="IN309" s="109"/>
      <c r="IO309" s="109"/>
      <c r="IP309" s="109"/>
      <c r="IQ309" s="109"/>
      <c r="IR309" s="109"/>
      <c r="IS309" s="109"/>
      <c r="IT309" s="109"/>
      <c r="IU309" s="109"/>
      <c r="IV309" s="109"/>
      <c r="IW309" s="109"/>
      <c r="IX309" s="109"/>
      <c r="IY309" s="109"/>
      <c r="IZ309" s="109"/>
      <c r="JA309" s="109"/>
      <c r="JB309" s="109"/>
      <c r="JC309" s="109"/>
      <c r="JD309" s="109"/>
      <c r="JE309" s="109"/>
      <c r="JF309" s="109"/>
      <c r="JG309" s="109"/>
      <c r="JH309" s="109"/>
      <c r="JI309" s="109"/>
      <c r="JJ309" s="109"/>
      <c r="JK309" s="109"/>
      <c r="JL309" s="109"/>
      <c r="JM309" s="109"/>
      <c r="JN309" s="109"/>
      <c r="JO309" s="109"/>
      <c r="JP309" s="109"/>
      <c r="JQ309" s="109"/>
      <c r="JR309" s="109"/>
      <c r="JS309" s="109"/>
      <c r="JT309" s="109"/>
      <c r="JU309" s="109"/>
      <c r="JV309" s="109"/>
      <c r="JW309" s="109"/>
      <c r="JX309" s="109"/>
      <c r="JY309" s="109"/>
      <c r="JZ309" s="109"/>
      <c r="KA309" s="109"/>
      <c r="KB309" s="109"/>
      <c r="KC309" s="109"/>
      <c r="KD309" s="109"/>
      <c r="KE309" s="109"/>
      <c r="KF309" s="109"/>
      <c r="KG309" s="109"/>
      <c r="KH309" s="109"/>
      <c r="KI309" s="109"/>
      <c r="KJ309" s="109"/>
      <c r="KK309" s="109"/>
      <c r="KL309" s="109"/>
      <c r="KM309" s="109"/>
      <c r="KN309" s="109"/>
      <c r="KO309" s="109"/>
      <c r="KP309" s="109"/>
      <c r="KQ309" s="109"/>
      <c r="KR309" s="109"/>
      <c r="KS309" s="109"/>
      <c r="KT309" s="109"/>
      <c r="KU309" s="109"/>
      <c r="KV309" s="109"/>
      <c r="KW309" s="109"/>
      <c r="KX309" s="109"/>
      <c r="KY309" s="109"/>
      <c r="KZ309" s="109"/>
      <c r="LA309" s="109"/>
      <c r="LB309" s="109"/>
      <c r="LC309" s="109"/>
      <c r="LD309" s="109"/>
      <c r="LE309" s="109"/>
      <c r="LF309" s="109"/>
      <c r="LG309" s="109"/>
      <c r="LH309" s="109"/>
      <c r="LI309" s="109"/>
      <c r="LJ309" s="109"/>
      <c r="LK309" s="109"/>
      <c r="LL309" s="109"/>
      <c r="LM309" s="109"/>
      <c r="LN309" s="109"/>
      <c r="LO309" s="109"/>
      <c r="LP309" s="109"/>
      <c r="LQ309" s="109"/>
      <c r="LR309" s="109"/>
      <c r="LS309" s="109"/>
      <c r="LT309" s="109"/>
      <c r="LU309" s="109"/>
      <c r="LV309" s="109"/>
      <c r="LW309" s="109"/>
      <c r="LX309" s="109"/>
      <c r="LY309" s="109"/>
      <c r="LZ309" s="109"/>
      <c r="MA309" s="109"/>
      <c r="MB309" s="109"/>
      <c r="MC309" s="109"/>
      <c r="MD309" s="109"/>
      <c r="ME309" s="109"/>
      <c r="MF309" s="109"/>
      <c r="MG309" s="109"/>
      <c r="MH309" s="109"/>
      <c r="MI309" s="109"/>
      <c r="MJ309" s="109"/>
      <c r="MK309" s="109"/>
      <c r="ML309" s="109"/>
      <c r="MM309" s="109"/>
      <c r="MN309" s="109"/>
      <c r="MO309" s="109"/>
      <c r="MP309" s="109"/>
      <c r="MQ309" s="109"/>
      <c r="MR309" s="109"/>
      <c r="MS309" s="109"/>
      <c r="MT309" s="109"/>
      <c r="MU309" s="109"/>
      <c r="MV309" s="109"/>
      <c r="MW309" s="109"/>
      <c r="MX309" s="109"/>
      <c r="MY309" s="109"/>
      <c r="MZ309" s="109"/>
      <c r="NA309" s="109"/>
      <c r="NB309" s="109"/>
      <c r="NC309" s="109"/>
      <c r="ND309" s="109"/>
      <c r="NE309" s="109"/>
      <c r="NF309" s="109"/>
      <c r="NG309" s="109"/>
      <c r="NH309" s="109"/>
      <c r="NI309" s="109"/>
      <c r="NJ309" s="109"/>
      <c r="NK309" s="109"/>
      <c r="NL309" s="109"/>
      <c r="NM309" s="109"/>
      <c r="NN309" s="109"/>
      <c r="NO309" s="109"/>
      <c r="NP309" s="109"/>
      <c r="NQ309" s="109"/>
      <c r="NR309" s="109"/>
      <c r="NS309" s="109"/>
      <c r="NT309" s="109"/>
      <c r="NU309" s="109"/>
      <c r="NV309" s="109"/>
      <c r="NW309" s="109"/>
      <c r="NX309" s="109"/>
      <c r="NY309" s="109"/>
      <c r="NZ309" s="109"/>
      <c r="OA309" s="109"/>
      <c r="OB309" s="109"/>
      <c r="OC309" s="109"/>
      <c r="OD309" s="109"/>
      <c r="OE309" s="109"/>
      <c r="OF309" s="109"/>
      <c r="OG309" s="109"/>
      <c r="OH309" s="109"/>
      <c r="OI309" s="109"/>
      <c r="OJ309" s="109"/>
      <c r="OK309" s="109"/>
      <c r="OL309" s="109"/>
      <c r="OM309" s="109"/>
      <c r="ON309" s="109"/>
      <c r="OO309" s="109"/>
      <c r="OP309" s="109"/>
      <c r="OQ309" s="109"/>
      <c r="OR309" s="109"/>
      <c r="OS309" s="109"/>
      <c r="OT309" s="109"/>
      <c r="OU309" s="109"/>
      <c r="OV309" s="109"/>
      <c r="OW309" s="109"/>
      <c r="OX309" s="109"/>
      <c r="OY309" s="109"/>
      <c r="OZ309" s="109"/>
      <c r="PA309" s="109"/>
      <c r="PB309" s="109"/>
      <c r="PC309" s="109"/>
      <c r="PD309" s="109"/>
      <c r="PE309" s="109"/>
      <c r="PF309" s="109"/>
      <c r="PG309" s="109"/>
      <c r="PH309" s="109"/>
      <c r="PI309" s="109"/>
      <c r="PJ309" s="109"/>
      <c r="PK309" s="109"/>
      <c r="PL309" s="109"/>
      <c r="PM309" s="109"/>
      <c r="PN309" s="109"/>
      <c r="PO309" s="109"/>
      <c r="PP309" s="109"/>
      <c r="PQ309" s="109"/>
      <c r="PR309" s="109"/>
      <c r="PS309" s="109"/>
      <c r="PT309" s="109"/>
      <c r="PU309" s="109"/>
      <c r="PV309" s="109"/>
      <c r="PW309" s="109"/>
      <c r="PX309" s="109"/>
      <c r="PY309" s="109"/>
      <c r="PZ309" s="109"/>
      <c r="QA309" s="109"/>
      <c r="QB309" s="109"/>
      <c r="QC309" s="109"/>
      <c r="QD309" s="109"/>
      <c r="QE309" s="109"/>
      <c r="QF309" s="109"/>
      <c r="QG309" s="109"/>
      <c r="QH309" s="109"/>
      <c r="QI309" s="109"/>
      <c r="QJ309" s="109"/>
      <c r="QK309" s="23">
        <f t="shared" si="5"/>
        <v>20</v>
      </c>
      <c r="QL309" s="125"/>
      <c r="QM309" s="148"/>
      <c r="QN309" s="125"/>
      <c r="QO309" s="125"/>
      <c r="QP309" s="125">
        <v>1345.08</v>
      </c>
      <c r="QQ309" s="125"/>
      <c r="QR309" s="125"/>
      <c r="QS309" s="130"/>
    </row>
    <row r="310" spans="1:461" s="5" customFormat="1" ht="12.75" customHeight="1" x14ac:dyDescent="0.2">
      <c r="A310" s="52">
        <v>44705</v>
      </c>
      <c r="B310" s="98" t="s">
        <v>473</v>
      </c>
      <c r="C310" s="107"/>
      <c r="D310" s="107"/>
      <c r="E310" s="108"/>
      <c r="F310" s="108"/>
      <c r="G310" s="108"/>
      <c r="H310" s="108"/>
      <c r="I310" s="108"/>
      <c r="J310" s="108"/>
      <c r="K310" s="108"/>
      <c r="L310" s="108"/>
      <c r="M310" s="108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 s="109"/>
      <c r="BG310" s="109"/>
      <c r="BH310" s="109"/>
      <c r="BI310" s="109"/>
      <c r="BJ310" s="109"/>
      <c r="BK310" s="109"/>
      <c r="BL310" s="109"/>
      <c r="BM310" s="109"/>
      <c r="BN310" s="109"/>
      <c r="BO310" s="109"/>
      <c r="BP310" s="109"/>
      <c r="BQ310" s="109"/>
      <c r="BR310" s="109"/>
      <c r="BS310" s="109"/>
      <c r="BT310" s="109"/>
      <c r="BU310" s="109"/>
      <c r="BV310" s="109"/>
      <c r="BW310" s="109"/>
      <c r="BX310" s="109"/>
      <c r="BY310" s="109"/>
      <c r="BZ310" s="109"/>
      <c r="CA310" s="109"/>
      <c r="CB310" s="109"/>
      <c r="CC310" s="109"/>
      <c r="CD310" s="109"/>
      <c r="CE310" s="109"/>
      <c r="CF310" s="109"/>
      <c r="CG310" s="109"/>
      <c r="CH310" s="109"/>
      <c r="CI310" s="109"/>
      <c r="CJ310" s="109"/>
      <c r="CK310" s="109"/>
      <c r="CL310" s="109"/>
      <c r="CM310" s="109"/>
      <c r="CN310" s="109"/>
      <c r="CO310" s="109"/>
      <c r="CP310" s="109"/>
      <c r="CQ310" s="109"/>
      <c r="CR310" s="109"/>
      <c r="CS310" s="109"/>
      <c r="CT310" s="109"/>
      <c r="CU310" s="109"/>
      <c r="CV310" s="109"/>
      <c r="CW310" s="109"/>
      <c r="CX310" s="109"/>
      <c r="CY310" s="109"/>
      <c r="CZ310" s="109"/>
      <c r="DA310" s="109"/>
      <c r="DB310" s="109"/>
      <c r="DC310" s="109"/>
      <c r="DD310" s="109"/>
      <c r="DE310" s="109"/>
      <c r="DF310" s="109"/>
      <c r="DG310" s="109"/>
      <c r="DH310" s="109"/>
      <c r="DI310" s="109"/>
      <c r="DJ310" s="109"/>
      <c r="DK310" s="109"/>
      <c r="DL310" s="109"/>
      <c r="DM310" s="109"/>
      <c r="DN310" s="109"/>
      <c r="DO310" s="109"/>
      <c r="DP310" s="109"/>
      <c r="DQ310" s="109"/>
      <c r="DR310" s="109"/>
      <c r="DS310" s="109"/>
      <c r="DT310" s="109"/>
      <c r="DU310" s="109"/>
      <c r="DV310" s="109"/>
      <c r="DW310" s="109"/>
      <c r="DX310" s="109"/>
      <c r="DY310" s="109"/>
      <c r="DZ310" s="109"/>
      <c r="EA310" s="109"/>
      <c r="EB310" s="109"/>
      <c r="EC310" s="109"/>
      <c r="ED310" s="109"/>
      <c r="EE310" s="109"/>
      <c r="EF310" s="109"/>
      <c r="EG310" s="109"/>
      <c r="EH310" s="109"/>
      <c r="EI310" s="109"/>
      <c r="EJ310" s="109"/>
      <c r="EK310" s="109"/>
      <c r="EL310" s="109"/>
      <c r="EM310" s="109"/>
      <c r="EN310" s="109"/>
      <c r="EO310" s="109"/>
      <c r="EP310" s="109"/>
      <c r="EQ310" s="109"/>
      <c r="ER310" s="109"/>
      <c r="ES310" s="109"/>
      <c r="ET310" s="109"/>
      <c r="EU310" s="109"/>
      <c r="EV310" s="109"/>
      <c r="EW310" s="109"/>
      <c r="EX310" s="109"/>
      <c r="EY310" s="109"/>
      <c r="EZ310" s="109"/>
      <c r="FA310" s="109"/>
      <c r="FB310" s="109"/>
      <c r="FC310" s="109"/>
      <c r="FD310" s="109"/>
      <c r="FE310" s="109"/>
      <c r="FF310" s="109"/>
      <c r="FG310" s="109"/>
      <c r="FH310" s="109"/>
      <c r="FI310" s="109"/>
      <c r="FJ310" s="109"/>
      <c r="FK310" s="109"/>
      <c r="FL310" s="109"/>
      <c r="FM310" s="109">
        <v>2.4</v>
      </c>
      <c r="FN310" s="109"/>
      <c r="FO310" s="109"/>
      <c r="FP310" s="109"/>
      <c r="FQ310" s="109"/>
      <c r="FR310" s="109"/>
      <c r="FS310" s="109"/>
      <c r="FT310" s="109"/>
      <c r="FU310" s="109"/>
      <c r="FV310" s="109"/>
      <c r="FW310" s="109"/>
      <c r="FX310" s="109"/>
      <c r="FY310" s="109"/>
      <c r="FZ310" s="109"/>
      <c r="GA310" s="109"/>
      <c r="GB310" s="109"/>
      <c r="GC310" s="109"/>
      <c r="GD310" s="109"/>
      <c r="GE310" s="109"/>
      <c r="GF310" s="109"/>
      <c r="GG310" s="109"/>
      <c r="GH310" s="109"/>
      <c r="GI310" s="109"/>
      <c r="GJ310" s="109"/>
      <c r="GK310" s="109"/>
      <c r="GL310" s="109"/>
      <c r="GM310" s="109"/>
      <c r="GN310" s="109"/>
      <c r="GO310" s="109"/>
      <c r="GP310" s="109"/>
      <c r="GQ310" s="109"/>
      <c r="GR310" s="109"/>
      <c r="GS310" s="109"/>
      <c r="GT310" s="109"/>
      <c r="GU310" s="109"/>
      <c r="GV310" s="109"/>
      <c r="GW310" s="109"/>
      <c r="GX310" s="109"/>
      <c r="GY310" s="109"/>
      <c r="GZ310" s="109"/>
      <c r="HA310" s="109"/>
      <c r="HB310" s="109"/>
      <c r="HC310" s="109"/>
      <c r="HD310" s="109"/>
      <c r="HE310" s="109"/>
      <c r="HF310" s="109"/>
      <c r="HG310" s="109"/>
      <c r="HH310" s="109"/>
      <c r="HI310" s="109"/>
      <c r="HJ310" s="109"/>
      <c r="HK310" s="109"/>
      <c r="HL310" s="109"/>
      <c r="HM310" s="109"/>
      <c r="HN310" s="109"/>
      <c r="HO310" s="109"/>
      <c r="HP310" s="109"/>
      <c r="HQ310" s="109"/>
      <c r="HR310" s="109"/>
      <c r="HS310" s="109"/>
      <c r="HT310" s="109"/>
      <c r="HU310" s="109"/>
      <c r="HV310" s="109"/>
      <c r="HW310" s="109"/>
      <c r="HX310" s="109"/>
      <c r="HY310" s="109"/>
      <c r="HZ310" s="109"/>
      <c r="IA310" s="109"/>
      <c r="IB310" s="109"/>
      <c r="IC310" s="109"/>
      <c r="ID310" s="109"/>
      <c r="IE310" s="109"/>
      <c r="IF310" s="109"/>
      <c r="IG310" s="109"/>
      <c r="IH310" s="109"/>
      <c r="II310" s="109"/>
      <c r="IJ310" s="109"/>
      <c r="IK310" s="109"/>
      <c r="IL310" s="109"/>
      <c r="IM310" s="109"/>
      <c r="IN310" s="109"/>
      <c r="IO310" s="109"/>
      <c r="IP310" s="109"/>
      <c r="IQ310" s="109"/>
      <c r="IR310" s="109"/>
      <c r="IS310" s="109"/>
      <c r="IT310" s="109"/>
      <c r="IU310" s="109"/>
      <c r="IV310" s="109"/>
      <c r="IW310" s="109"/>
      <c r="IX310" s="109">
        <v>1.1000000000000001</v>
      </c>
      <c r="IY310" s="109"/>
      <c r="IZ310" s="109"/>
      <c r="JA310" s="109"/>
      <c r="JB310" s="109"/>
      <c r="JC310" s="109"/>
      <c r="JD310" s="109"/>
      <c r="JE310" s="109"/>
      <c r="JF310" s="109"/>
      <c r="JG310" s="109"/>
      <c r="JH310" s="109"/>
      <c r="JI310" s="109"/>
      <c r="JJ310" s="109"/>
      <c r="JK310" s="109"/>
      <c r="JL310" s="109"/>
      <c r="JM310" s="109"/>
      <c r="JN310" s="109"/>
      <c r="JO310" s="109"/>
      <c r="JP310" s="109"/>
      <c r="JQ310" s="109"/>
      <c r="JR310" s="109"/>
      <c r="JS310" s="109"/>
      <c r="JT310" s="109"/>
      <c r="JU310" s="109"/>
      <c r="JV310" s="109"/>
      <c r="JW310" s="109"/>
      <c r="JX310" s="109"/>
      <c r="JY310" s="109"/>
      <c r="JZ310" s="109"/>
      <c r="KA310" s="109"/>
      <c r="KB310" s="109"/>
      <c r="KC310" s="109"/>
      <c r="KD310" s="109"/>
      <c r="KE310" s="109"/>
      <c r="KF310" s="109"/>
      <c r="KG310" s="109"/>
      <c r="KH310" s="109"/>
      <c r="KI310" s="109"/>
      <c r="KJ310" s="109"/>
      <c r="KK310" s="109"/>
      <c r="KL310" s="109"/>
      <c r="KM310" s="109"/>
      <c r="KN310" s="109"/>
      <c r="KO310" s="109"/>
      <c r="KP310" s="109"/>
      <c r="KQ310" s="109"/>
      <c r="KR310" s="109"/>
      <c r="KS310" s="109"/>
      <c r="KT310" s="109"/>
      <c r="KU310" s="109"/>
      <c r="KV310" s="109"/>
      <c r="KW310" s="109"/>
      <c r="KX310" s="109"/>
      <c r="KY310" s="109"/>
      <c r="KZ310" s="109"/>
      <c r="LA310" s="109"/>
      <c r="LB310" s="109"/>
      <c r="LC310" s="109"/>
      <c r="LD310" s="109"/>
      <c r="LE310" s="109"/>
      <c r="LF310" s="109"/>
      <c r="LG310" s="109"/>
      <c r="LH310" s="109"/>
      <c r="LI310" s="109"/>
      <c r="LJ310" s="109"/>
      <c r="LK310" s="109"/>
      <c r="LL310" s="109"/>
      <c r="LM310" s="109"/>
      <c r="LN310" s="109"/>
      <c r="LO310" s="109"/>
      <c r="LP310" s="109"/>
      <c r="LQ310" s="109"/>
      <c r="LR310" s="109"/>
      <c r="LS310" s="109"/>
      <c r="LT310" s="109"/>
      <c r="LU310" s="109"/>
      <c r="LV310" s="109"/>
      <c r="LW310" s="109"/>
      <c r="LX310" s="109"/>
      <c r="LY310" s="109"/>
      <c r="LZ310" s="109"/>
      <c r="MA310" s="109"/>
      <c r="MB310" s="109"/>
      <c r="MC310" s="109"/>
      <c r="MD310" s="109"/>
      <c r="ME310" s="109"/>
      <c r="MF310" s="109"/>
      <c r="MG310" s="109"/>
      <c r="MH310" s="109"/>
      <c r="MI310" s="109"/>
      <c r="MJ310" s="109"/>
      <c r="MK310" s="109"/>
      <c r="ML310" s="109"/>
      <c r="MM310" s="109"/>
      <c r="MN310" s="109"/>
      <c r="MO310" s="109"/>
      <c r="MP310" s="109"/>
      <c r="MQ310" s="109"/>
      <c r="MR310" s="109"/>
      <c r="MS310" s="109"/>
      <c r="MT310" s="109"/>
      <c r="MU310" s="109"/>
      <c r="MV310" s="109"/>
      <c r="MW310" s="109"/>
      <c r="MX310" s="109"/>
      <c r="MY310" s="109"/>
      <c r="MZ310" s="109"/>
      <c r="NA310" s="109"/>
      <c r="NB310" s="109"/>
      <c r="NC310" s="109"/>
      <c r="ND310" s="109"/>
      <c r="NE310" s="109"/>
      <c r="NF310" s="109"/>
      <c r="NG310" s="109"/>
      <c r="NH310" s="109"/>
      <c r="NI310" s="109"/>
      <c r="NJ310" s="109"/>
      <c r="NK310" s="109"/>
      <c r="NL310" s="109"/>
      <c r="NM310" s="109"/>
      <c r="NN310" s="109"/>
      <c r="NO310" s="109"/>
      <c r="NP310" s="109"/>
      <c r="NQ310" s="109"/>
      <c r="NR310" s="109"/>
      <c r="NS310" s="109"/>
      <c r="NT310" s="109"/>
      <c r="NU310" s="109"/>
      <c r="NV310" s="109"/>
      <c r="NW310" s="109"/>
      <c r="NX310" s="109"/>
      <c r="NY310" s="109"/>
      <c r="NZ310" s="109"/>
      <c r="OA310" s="109"/>
      <c r="OB310" s="109"/>
      <c r="OC310" s="109"/>
      <c r="OD310" s="109"/>
      <c r="OE310" s="109"/>
      <c r="OF310" s="109"/>
      <c r="OG310" s="109"/>
      <c r="OH310" s="109"/>
      <c r="OI310" s="109"/>
      <c r="OJ310" s="109"/>
      <c r="OK310" s="109"/>
      <c r="OL310" s="109"/>
      <c r="OM310" s="109"/>
      <c r="ON310" s="109"/>
      <c r="OO310" s="109"/>
      <c r="OP310" s="109"/>
      <c r="OQ310" s="109"/>
      <c r="OR310" s="109"/>
      <c r="OS310" s="109"/>
      <c r="OT310" s="109"/>
      <c r="OU310" s="109"/>
      <c r="OV310" s="109"/>
      <c r="OW310" s="109"/>
      <c r="OX310" s="109"/>
      <c r="OY310" s="109"/>
      <c r="OZ310" s="109"/>
      <c r="PA310" s="109"/>
      <c r="PB310" s="109"/>
      <c r="PC310" s="109"/>
      <c r="PD310" s="109"/>
      <c r="PE310" s="109"/>
      <c r="PF310" s="109"/>
      <c r="PG310" s="109"/>
      <c r="PH310" s="109"/>
      <c r="PI310" s="109"/>
      <c r="PJ310" s="109"/>
      <c r="PK310" s="109"/>
      <c r="PL310" s="109"/>
      <c r="PM310" s="109"/>
      <c r="PN310" s="109"/>
      <c r="PO310" s="109"/>
      <c r="PP310" s="109"/>
      <c r="PQ310" s="109"/>
      <c r="PR310" s="109"/>
      <c r="PS310" s="109"/>
      <c r="PT310" s="109"/>
      <c r="PU310" s="109"/>
      <c r="PV310" s="109"/>
      <c r="PW310" s="109"/>
      <c r="PX310" s="109"/>
      <c r="PY310" s="109"/>
      <c r="PZ310" s="109"/>
      <c r="QA310" s="109"/>
      <c r="QB310" s="109"/>
      <c r="QC310" s="109"/>
      <c r="QD310" s="109"/>
      <c r="QE310" s="109"/>
      <c r="QF310" s="109"/>
      <c r="QG310" s="109"/>
      <c r="QH310" s="109"/>
      <c r="QI310" s="109"/>
      <c r="QJ310" s="109"/>
      <c r="QK310" s="23">
        <f t="shared" si="5"/>
        <v>3.5</v>
      </c>
      <c r="QL310" s="125"/>
      <c r="QM310" s="148"/>
      <c r="QN310" s="125"/>
      <c r="QO310" s="125"/>
      <c r="QP310" s="125">
        <v>227.64</v>
      </c>
      <c r="QQ310" s="125"/>
      <c r="QR310" s="125"/>
      <c r="QS310" s="130"/>
    </row>
    <row r="311" spans="1:461" s="5" customFormat="1" ht="12.75" customHeight="1" x14ac:dyDescent="0.2">
      <c r="A311" s="52">
        <v>44705</v>
      </c>
      <c r="B311" s="98" t="s">
        <v>489</v>
      </c>
      <c r="C311" s="107"/>
      <c r="D311" s="107"/>
      <c r="E311" s="108"/>
      <c r="F311" s="108"/>
      <c r="G311" s="108"/>
      <c r="H311" s="108"/>
      <c r="I311" s="108"/>
      <c r="J311" s="108"/>
      <c r="K311" s="108"/>
      <c r="L311" s="108"/>
      <c r="M311" s="108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 s="109"/>
      <c r="BG311" s="109"/>
      <c r="BH311" s="109"/>
      <c r="BI311" s="109"/>
      <c r="BJ311" s="109"/>
      <c r="BK311" s="109"/>
      <c r="BL311" s="109"/>
      <c r="BM311" s="109"/>
      <c r="BN311" s="109"/>
      <c r="BO311" s="109"/>
      <c r="BP311" s="109"/>
      <c r="BQ311" s="109"/>
      <c r="BR311" s="109"/>
      <c r="BS311" s="109"/>
      <c r="BT311" s="109"/>
      <c r="BU311" s="109"/>
      <c r="BV311" s="109"/>
      <c r="BW311" s="109"/>
      <c r="BX311" s="109"/>
      <c r="BY311" s="109"/>
      <c r="BZ311" s="109"/>
      <c r="CA311" s="109"/>
      <c r="CB311" s="109"/>
      <c r="CC311" s="109"/>
      <c r="CD311" s="109"/>
      <c r="CE311" s="109"/>
      <c r="CF311" s="109"/>
      <c r="CG311" s="109"/>
      <c r="CH311" s="109"/>
      <c r="CI311" s="109"/>
      <c r="CJ311" s="109"/>
      <c r="CK311" s="109"/>
      <c r="CL311" s="109"/>
      <c r="CM311" s="109"/>
      <c r="CN311" s="109"/>
      <c r="CO311" s="109"/>
      <c r="CP311" s="109"/>
      <c r="CQ311" s="109"/>
      <c r="CR311" s="109"/>
      <c r="CS311" s="109"/>
      <c r="CT311" s="109"/>
      <c r="CU311" s="109"/>
      <c r="CV311" s="109"/>
      <c r="CW311" s="109"/>
      <c r="CX311" s="109"/>
      <c r="CY311" s="109"/>
      <c r="CZ311" s="109"/>
      <c r="DA311" s="109"/>
      <c r="DB311" s="109"/>
      <c r="DC311" s="109"/>
      <c r="DD311" s="109"/>
      <c r="DE311" s="109"/>
      <c r="DF311" s="109"/>
      <c r="DG311" s="109"/>
      <c r="DH311" s="109"/>
      <c r="DI311" s="109"/>
      <c r="DJ311" s="109"/>
      <c r="DK311" s="109"/>
      <c r="DL311" s="109"/>
      <c r="DM311" s="109"/>
      <c r="DN311" s="109"/>
      <c r="DO311" s="109"/>
      <c r="DP311" s="109"/>
      <c r="DQ311" s="109"/>
      <c r="DR311" s="109"/>
      <c r="DS311" s="109"/>
      <c r="DT311" s="109"/>
      <c r="DU311" s="109"/>
      <c r="DV311" s="109"/>
      <c r="DW311" s="109"/>
      <c r="DX311" s="109"/>
      <c r="DY311" s="109"/>
      <c r="DZ311" s="109"/>
      <c r="EA311" s="109"/>
      <c r="EB311" s="109"/>
      <c r="EC311" s="109"/>
      <c r="ED311" s="109"/>
      <c r="EE311" s="109"/>
      <c r="EF311" s="109"/>
      <c r="EG311" s="109"/>
      <c r="EH311" s="109"/>
      <c r="EI311" s="109"/>
      <c r="EJ311" s="109"/>
      <c r="EK311" s="109"/>
      <c r="EL311" s="109"/>
      <c r="EM311" s="109"/>
      <c r="EN311" s="109"/>
      <c r="EO311" s="109"/>
      <c r="EP311" s="109"/>
      <c r="EQ311" s="109"/>
      <c r="ER311" s="109"/>
      <c r="ES311" s="109"/>
      <c r="ET311" s="109"/>
      <c r="EU311" s="109"/>
      <c r="EV311" s="109"/>
      <c r="EW311" s="109">
        <v>50</v>
      </c>
      <c r="EX311" s="109"/>
      <c r="EY311" s="109"/>
      <c r="EZ311" s="109"/>
      <c r="FA311" s="109"/>
      <c r="FB311" s="109"/>
      <c r="FC311" s="109"/>
      <c r="FD311" s="109"/>
      <c r="FE311" s="109"/>
      <c r="FF311" s="109"/>
      <c r="FG311" s="109"/>
      <c r="FH311" s="109"/>
      <c r="FI311" s="109"/>
      <c r="FJ311" s="109"/>
      <c r="FK311" s="109"/>
      <c r="FL311" s="109"/>
      <c r="FM311" s="109"/>
      <c r="FN311" s="109"/>
      <c r="FO311" s="109"/>
      <c r="FP311" s="109"/>
      <c r="FQ311" s="109"/>
      <c r="FR311" s="109"/>
      <c r="FS311" s="109"/>
      <c r="FT311" s="109"/>
      <c r="FU311" s="109"/>
      <c r="FV311" s="109"/>
      <c r="FW311" s="109"/>
      <c r="FX311" s="109"/>
      <c r="FY311" s="109"/>
      <c r="FZ311" s="109"/>
      <c r="GA311" s="109"/>
      <c r="GB311" s="109"/>
      <c r="GC311" s="109"/>
      <c r="GD311" s="109"/>
      <c r="GE311" s="109"/>
      <c r="GF311" s="109"/>
      <c r="GG311" s="109"/>
      <c r="GH311" s="109"/>
      <c r="GI311" s="109"/>
      <c r="GJ311" s="109"/>
      <c r="GK311" s="109"/>
      <c r="GL311" s="109"/>
      <c r="GM311" s="109"/>
      <c r="GN311" s="109"/>
      <c r="GO311" s="109"/>
      <c r="GP311" s="109"/>
      <c r="GQ311" s="109"/>
      <c r="GR311" s="109"/>
      <c r="GS311" s="109"/>
      <c r="GT311" s="109"/>
      <c r="GU311" s="109"/>
      <c r="GV311" s="109"/>
      <c r="GW311" s="109"/>
      <c r="GX311" s="109"/>
      <c r="GY311" s="109"/>
      <c r="GZ311" s="109"/>
      <c r="HA311" s="109"/>
      <c r="HB311" s="109"/>
      <c r="HC311" s="109"/>
      <c r="HD311" s="109"/>
      <c r="HE311" s="109"/>
      <c r="HF311" s="109"/>
      <c r="HG311" s="109"/>
      <c r="HH311" s="109"/>
      <c r="HI311" s="109"/>
      <c r="HJ311" s="109"/>
      <c r="HK311" s="109"/>
      <c r="HL311" s="109"/>
      <c r="HM311" s="109"/>
      <c r="HN311" s="109"/>
      <c r="HO311" s="109"/>
      <c r="HP311" s="109"/>
      <c r="HQ311" s="109"/>
      <c r="HR311" s="109"/>
      <c r="HS311" s="109"/>
      <c r="HT311" s="109"/>
      <c r="HU311" s="109"/>
      <c r="HV311" s="109"/>
      <c r="HW311" s="109"/>
      <c r="HX311" s="109"/>
      <c r="HY311" s="109"/>
      <c r="HZ311" s="109"/>
      <c r="IA311" s="109"/>
      <c r="IB311" s="109"/>
      <c r="IC311" s="109"/>
      <c r="ID311" s="109"/>
      <c r="IE311" s="109"/>
      <c r="IF311" s="109"/>
      <c r="IG311" s="109"/>
      <c r="IH311" s="109"/>
      <c r="II311" s="109"/>
      <c r="IJ311" s="109"/>
      <c r="IK311" s="109"/>
      <c r="IL311" s="109"/>
      <c r="IM311" s="109"/>
      <c r="IN311" s="109"/>
      <c r="IO311" s="109"/>
      <c r="IP311" s="109"/>
      <c r="IQ311" s="109"/>
      <c r="IR311" s="109"/>
      <c r="IS311" s="109"/>
      <c r="IT311" s="109"/>
      <c r="IU311" s="109"/>
      <c r="IV311" s="109"/>
      <c r="IW311" s="109"/>
      <c r="IX311" s="109"/>
      <c r="IY311" s="109"/>
      <c r="IZ311" s="109"/>
      <c r="JA311" s="109"/>
      <c r="JB311" s="109"/>
      <c r="JC311" s="109"/>
      <c r="JD311" s="109"/>
      <c r="JE311" s="109"/>
      <c r="JF311" s="109"/>
      <c r="JG311" s="109"/>
      <c r="JH311" s="109"/>
      <c r="JI311" s="109"/>
      <c r="JJ311" s="109"/>
      <c r="JK311" s="109"/>
      <c r="JL311" s="109"/>
      <c r="JM311" s="109"/>
      <c r="JN311" s="109"/>
      <c r="JO311" s="109"/>
      <c r="JP311" s="109"/>
      <c r="JQ311" s="109"/>
      <c r="JR311" s="109"/>
      <c r="JS311" s="109"/>
      <c r="JT311" s="109"/>
      <c r="JU311" s="109"/>
      <c r="JV311" s="109"/>
      <c r="JW311" s="109"/>
      <c r="JX311" s="109"/>
      <c r="JY311" s="109"/>
      <c r="JZ311" s="109"/>
      <c r="KA311" s="109"/>
      <c r="KB311" s="109"/>
      <c r="KC311" s="109"/>
      <c r="KD311" s="109"/>
      <c r="KE311" s="109"/>
      <c r="KF311" s="109"/>
      <c r="KG311" s="109"/>
      <c r="KH311" s="109"/>
      <c r="KI311" s="109"/>
      <c r="KJ311" s="109"/>
      <c r="KK311" s="109"/>
      <c r="KL311" s="109"/>
      <c r="KM311" s="109"/>
      <c r="KN311" s="109"/>
      <c r="KO311" s="109"/>
      <c r="KP311" s="109"/>
      <c r="KQ311" s="109"/>
      <c r="KR311" s="109"/>
      <c r="KS311" s="109"/>
      <c r="KT311" s="109"/>
      <c r="KU311" s="109"/>
      <c r="KV311" s="109"/>
      <c r="KW311" s="109"/>
      <c r="KX311" s="109"/>
      <c r="KY311" s="109"/>
      <c r="KZ311" s="109"/>
      <c r="LA311" s="109"/>
      <c r="LB311" s="109"/>
      <c r="LC311" s="109"/>
      <c r="LD311" s="109"/>
      <c r="LE311" s="109"/>
      <c r="LF311" s="109"/>
      <c r="LG311" s="109"/>
      <c r="LH311" s="109"/>
      <c r="LI311" s="109"/>
      <c r="LJ311" s="109"/>
      <c r="LK311" s="109"/>
      <c r="LL311" s="109"/>
      <c r="LM311" s="109"/>
      <c r="LN311" s="109"/>
      <c r="LO311" s="109"/>
      <c r="LP311" s="109"/>
      <c r="LQ311" s="109"/>
      <c r="LR311" s="109"/>
      <c r="LS311" s="109"/>
      <c r="LT311" s="109"/>
      <c r="LU311" s="109"/>
      <c r="LV311" s="109"/>
      <c r="LW311" s="109"/>
      <c r="LX311" s="109"/>
      <c r="LY311" s="109"/>
      <c r="LZ311" s="109"/>
      <c r="MA311" s="109"/>
      <c r="MB311" s="109"/>
      <c r="MC311" s="109"/>
      <c r="MD311" s="109"/>
      <c r="ME311" s="109"/>
      <c r="MF311" s="109"/>
      <c r="MG311" s="109"/>
      <c r="MH311" s="109"/>
      <c r="MI311" s="109"/>
      <c r="MJ311" s="109"/>
      <c r="MK311" s="109"/>
      <c r="ML311" s="109"/>
      <c r="MM311" s="109"/>
      <c r="MN311" s="109"/>
      <c r="MO311" s="109"/>
      <c r="MP311" s="109"/>
      <c r="MQ311" s="109"/>
      <c r="MR311" s="109"/>
      <c r="MS311" s="109"/>
      <c r="MT311" s="109"/>
      <c r="MU311" s="109"/>
      <c r="MV311" s="109"/>
      <c r="MW311" s="109"/>
      <c r="MX311" s="109"/>
      <c r="MY311" s="109"/>
      <c r="MZ311" s="109"/>
      <c r="NA311" s="109"/>
      <c r="NB311" s="109"/>
      <c r="NC311" s="109"/>
      <c r="ND311" s="109"/>
      <c r="NE311" s="109"/>
      <c r="NF311" s="109"/>
      <c r="NG311" s="109"/>
      <c r="NH311" s="109"/>
      <c r="NI311" s="109"/>
      <c r="NJ311" s="109"/>
      <c r="NK311" s="109"/>
      <c r="NL311" s="109"/>
      <c r="NM311" s="109"/>
      <c r="NN311" s="109"/>
      <c r="NO311" s="109"/>
      <c r="NP311" s="109"/>
      <c r="NQ311" s="109"/>
      <c r="NR311" s="109"/>
      <c r="NS311" s="109"/>
      <c r="NT311" s="109"/>
      <c r="NU311" s="109"/>
      <c r="NV311" s="109"/>
      <c r="NW311" s="109"/>
      <c r="NX311" s="109"/>
      <c r="NY311" s="109"/>
      <c r="NZ311" s="109"/>
      <c r="OA311" s="109"/>
      <c r="OB311" s="109"/>
      <c r="OC311" s="109"/>
      <c r="OD311" s="109"/>
      <c r="OE311" s="109"/>
      <c r="OF311" s="109"/>
      <c r="OG311" s="109"/>
      <c r="OH311" s="109"/>
      <c r="OI311" s="109"/>
      <c r="OJ311" s="109"/>
      <c r="OK311" s="109"/>
      <c r="OL311" s="109"/>
      <c r="OM311" s="109"/>
      <c r="ON311" s="109"/>
      <c r="OO311" s="109"/>
      <c r="OP311" s="109"/>
      <c r="OQ311" s="109"/>
      <c r="OR311" s="109"/>
      <c r="OS311" s="109"/>
      <c r="OT311" s="109"/>
      <c r="OU311" s="109"/>
      <c r="OV311" s="109"/>
      <c r="OW311" s="109"/>
      <c r="OX311" s="109"/>
      <c r="OY311" s="109"/>
      <c r="OZ311" s="109"/>
      <c r="PA311" s="109"/>
      <c r="PB311" s="109"/>
      <c r="PC311" s="109"/>
      <c r="PD311" s="109"/>
      <c r="PE311" s="109"/>
      <c r="PF311" s="109"/>
      <c r="PG311" s="109"/>
      <c r="PH311" s="109"/>
      <c r="PI311" s="109"/>
      <c r="PJ311" s="109"/>
      <c r="PK311" s="109"/>
      <c r="PL311" s="109"/>
      <c r="PM311" s="109"/>
      <c r="PN311" s="109"/>
      <c r="PO311" s="109"/>
      <c r="PP311" s="109"/>
      <c r="PQ311" s="109"/>
      <c r="PR311" s="109"/>
      <c r="PS311" s="109"/>
      <c r="PT311" s="109"/>
      <c r="PU311" s="109"/>
      <c r="PV311" s="109"/>
      <c r="PW311" s="109"/>
      <c r="PX311" s="109"/>
      <c r="PY311" s="109"/>
      <c r="PZ311" s="109"/>
      <c r="QA311" s="109"/>
      <c r="QB311" s="109"/>
      <c r="QC311" s="109"/>
      <c r="QD311" s="109"/>
      <c r="QE311" s="109"/>
      <c r="QF311" s="109"/>
      <c r="QG311" s="109"/>
      <c r="QH311" s="109"/>
      <c r="QI311" s="109"/>
      <c r="QJ311" s="109"/>
      <c r="QK311" s="23">
        <f t="shared" si="5"/>
        <v>50</v>
      </c>
      <c r="QL311" s="125"/>
      <c r="QM311" s="148"/>
      <c r="QN311" s="125"/>
      <c r="QO311" s="125"/>
      <c r="QP311" s="125">
        <v>2838</v>
      </c>
      <c r="QQ311" s="125"/>
      <c r="QR311" s="125"/>
      <c r="QS311" s="130"/>
    </row>
    <row r="312" spans="1:461" s="5" customFormat="1" ht="12.75" customHeight="1" x14ac:dyDescent="0.2">
      <c r="A312" s="52">
        <v>44705</v>
      </c>
      <c r="B312" s="98" t="s">
        <v>512</v>
      </c>
      <c r="C312" s="107"/>
      <c r="D312" s="107"/>
      <c r="E312" s="108"/>
      <c r="F312" s="108"/>
      <c r="G312" s="108"/>
      <c r="H312" s="108"/>
      <c r="I312" s="108"/>
      <c r="J312" s="108"/>
      <c r="K312" s="108"/>
      <c r="L312" s="108"/>
      <c r="M312" s="108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 s="109"/>
      <c r="BG312" s="109"/>
      <c r="BH312" s="109"/>
      <c r="BI312" s="109"/>
      <c r="BJ312" s="109"/>
      <c r="BK312" s="109"/>
      <c r="BL312" s="109"/>
      <c r="BM312" s="109"/>
      <c r="BN312" s="109"/>
      <c r="BO312" s="109"/>
      <c r="BP312" s="109"/>
      <c r="BQ312" s="109"/>
      <c r="BR312" s="109"/>
      <c r="BS312" s="109"/>
      <c r="BT312" s="109"/>
      <c r="BU312" s="109"/>
      <c r="BV312" s="109"/>
      <c r="BW312" s="109"/>
      <c r="BX312" s="109"/>
      <c r="BY312" s="109"/>
      <c r="BZ312" s="109"/>
      <c r="CA312" s="109"/>
      <c r="CB312" s="109"/>
      <c r="CC312" s="109"/>
      <c r="CD312" s="109"/>
      <c r="CE312" s="109"/>
      <c r="CF312" s="109"/>
      <c r="CG312" s="109"/>
      <c r="CH312" s="109"/>
      <c r="CI312" s="109"/>
      <c r="CJ312" s="109"/>
      <c r="CK312" s="109"/>
      <c r="CL312" s="109"/>
      <c r="CM312" s="109"/>
      <c r="CN312" s="109"/>
      <c r="CO312" s="109"/>
      <c r="CP312" s="109"/>
      <c r="CQ312" s="109"/>
      <c r="CR312" s="109"/>
      <c r="CS312" s="109"/>
      <c r="CT312" s="109"/>
      <c r="CU312" s="109"/>
      <c r="CV312" s="109"/>
      <c r="CW312" s="109"/>
      <c r="CX312" s="109"/>
      <c r="CY312" s="109"/>
      <c r="CZ312" s="109"/>
      <c r="DA312" s="109"/>
      <c r="DB312" s="109"/>
      <c r="DC312" s="109"/>
      <c r="DD312" s="109"/>
      <c r="DE312" s="109"/>
      <c r="DF312" s="109"/>
      <c r="DG312" s="109"/>
      <c r="DH312" s="109"/>
      <c r="DI312" s="109"/>
      <c r="DJ312" s="109"/>
      <c r="DK312" s="109"/>
      <c r="DL312" s="109"/>
      <c r="DM312" s="109"/>
      <c r="DN312" s="109"/>
      <c r="DO312" s="109"/>
      <c r="DP312" s="109"/>
      <c r="DQ312" s="109"/>
      <c r="DR312" s="109"/>
      <c r="DS312" s="109"/>
      <c r="DT312" s="109"/>
      <c r="DU312" s="109"/>
      <c r="DV312" s="109"/>
      <c r="DW312" s="109"/>
      <c r="DX312" s="109"/>
      <c r="DY312" s="109"/>
      <c r="DZ312" s="109"/>
      <c r="EA312" s="109"/>
      <c r="EB312" s="109"/>
      <c r="EC312" s="109"/>
      <c r="ED312" s="109"/>
      <c r="EE312" s="109"/>
      <c r="EF312" s="109"/>
      <c r="EG312" s="109"/>
      <c r="EH312" s="109"/>
      <c r="EI312" s="109"/>
      <c r="EJ312" s="109"/>
      <c r="EK312" s="109"/>
      <c r="EL312" s="109"/>
      <c r="EM312" s="109"/>
      <c r="EN312" s="109"/>
      <c r="EO312" s="109"/>
      <c r="EP312" s="109"/>
      <c r="EQ312" s="109"/>
      <c r="ER312" s="109"/>
      <c r="ES312" s="109"/>
      <c r="ET312" s="109"/>
      <c r="EU312" s="109"/>
      <c r="EV312" s="109"/>
      <c r="EW312" s="109"/>
      <c r="EX312" s="109"/>
      <c r="EY312" s="109"/>
      <c r="EZ312" s="109"/>
      <c r="FA312" s="109"/>
      <c r="FB312" s="109"/>
      <c r="FC312" s="109"/>
      <c r="FD312" s="109"/>
      <c r="FE312" s="109"/>
      <c r="FF312" s="109"/>
      <c r="FG312" s="109"/>
      <c r="FH312" s="109"/>
      <c r="FI312" s="109"/>
      <c r="FJ312" s="109"/>
      <c r="FK312" s="109"/>
      <c r="FL312" s="109"/>
      <c r="FM312" s="109"/>
      <c r="FN312" s="109"/>
      <c r="FO312" s="109"/>
      <c r="FP312" s="109"/>
      <c r="FQ312" s="109"/>
      <c r="FR312" s="109"/>
      <c r="FS312" s="109"/>
      <c r="FT312" s="109"/>
      <c r="FU312" s="109"/>
      <c r="FV312" s="109"/>
      <c r="FW312" s="109"/>
      <c r="FX312" s="109"/>
      <c r="FY312" s="109"/>
      <c r="FZ312" s="109"/>
      <c r="GA312" s="109"/>
      <c r="GB312" s="109"/>
      <c r="GC312" s="109"/>
      <c r="GD312" s="109"/>
      <c r="GE312" s="109"/>
      <c r="GF312" s="109"/>
      <c r="GG312" s="109"/>
      <c r="GH312" s="109"/>
      <c r="GI312" s="109"/>
      <c r="GJ312" s="109"/>
      <c r="GK312" s="109"/>
      <c r="GL312" s="109"/>
      <c r="GM312" s="109"/>
      <c r="GN312" s="109"/>
      <c r="GO312" s="109"/>
      <c r="GP312" s="109"/>
      <c r="GQ312" s="109"/>
      <c r="GR312" s="109"/>
      <c r="GS312" s="109"/>
      <c r="GT312" s="109"/>
      <c r="GU312" s="109"/>
      <c r="GV312" s="109">
        <v>15</v>
      </c>
      <c r="GW312" s="109"/>
      <c r="GX312" s="109"/>
      <c r="GY312" s="109"/>
      <c r="GZ312" s="109"/>
      <c r="HA312" s="109"/>
      <c r="HB312" s="109"/>
      <c r="HC312" s="109"/>
      <c r="HD312" s="109"/>
      <c r="HE312" s="109"/>
      <c r="HF312" s="109"/>
      <c r="HG312" s="109"/>
      <c r="HH312" s="109"/>
      <c r="HI312" s="109"/>
      <c r="HJ312" s="109"/>
      <c r="HK312" s="109"/>
      <c r="HL312" s="109"/>
      <c r="HM312" s="109"/>
      <c r="HN312" s="109"/>
      <c r="HO312" s="109"/>
      <c r="HP312" s="109"/>
      <c r="HQ312" s="109"/>
      <c r="HR312" s="109"/>
      <c r="HS312" s="109"/>
      <c r="HT312" s="109"/>
      <c r="HU312" s="109"/>
      <c r="HV312" s="109"/>
      <c r="HW312" s="109"/>
      <c r="HX312" s="109"/>
      <c r="HY312" s="109"/>
      <c r="HZ312" s="109"/>
      <c r="IA312" s="109"/>
      <c r="IB312" s="109"/>
      <c r="IC312" s="109"/>
      <c r="ID312" s="109"/>
      <c r="IE312" s="109"/>
      <c r="IF312" s="109"/>
      <c r="IG312" s="109"/>
      <c r="IH312" s="109"/>
      <c r="II312" s="109"/>
      <c r="IJ312" s="109"/>
      <c r="IK312" s="109"/>
      <c r="IL312" s="109"/>
      <c r="IM312" s="109"/>
      <c r="IN312" s="109"/>
      <c r="IO312" s="109"/>
      <c r="IP312" s="109"/>
      <c r="IQ312" s="109"/>
      <c r="IR312" s="109"/>
      <c r="IS312" s="109"/>
      <c r="IT312" s="109"/>
      <c r="IU312" s="109"/>
      <c r="IV312" s="109"/>
      <c r="IW312" s="109"/>
      <c r="IX312" s="109"/>
      <c r="IY312" s="109"/>
      <c r="IZ312" s="109"/>
      <c r="JA312" s="109"/>
      <c r="JB312" s="109"/>
      <c r="JC312" s="109"/>
      <c r="JD312" s="109"/>
      <c r="JE312" s="109"/>
      <c r="JF312" s="109"/>
      <c r="JG312" s="109"/>
      <c r="JH312" s="109"/>
      <c r="JI312" s="109"/>
      <c r="JJ312" s="109"/>
      <c r="JK312" s="109"/>
      <c r="JL312" s="109"/>
      <c r="JM312" s="109"/>
      <c r="JN312" s="109"/>
      <c r="JO312" s="109"/>
      <c r="JP312" s="109"/>
      <c r="JQ312" s="109"/>
      <c r="JR312" s="109"/>
      <c r="JS312" s="109"/>
      <c r="JT312" s="109"/>
      <c r="JU312" s="109"/>
      <c r="JV312" s="109"/>
      <c r="JW312" s="109"/>
      <c r="JX312" s="109"/>
      <c r="JY312" s="109"/>
      <c r="JZ312" s="109"/>
      <c r="KA312" s="109"/>
      <c r="KB312" s="109"/>
      <c r="KC312" s="109"/>
      <c r="KD312" s="109"/>
      <c r="KE312" s="109"/>
      <c r="KF312" s="109"/>
      <c r="KG312" s="109"/>
      <c r="KH312" s="109"/>
      <c r="KI312" s="109"/>
      <c r="KJ312" s="109"/>
      <c r="KK312" s="109"/>
      <c r="KL312" s="109"/>
      <c r="KM312" s="109"/>
      <c r="KN312" s="109"/>
      <c r="KO312" s="109"/>
      <c r="KP312" s="109"/>
      <c r="KQ312" s="109"/>
      <c r="KR312" s="109"/>
      <c r="KS312" s="109"/>
      <c r="KT312" s="109"/>
      <c r="KU312" s="109"/>
      <c r="KV312" s="109">
        <v>1</v>
      </c>
      <c r="KW312" s="109"/>
      <c r="KX312" s="109"/>
      <c r="KY312" s="109"/>
      <c r="KZ312" s="109"/>
      <c r="LA312" s="109"/>
      <c r="LB312" s="109"/>
      <c r="LC312" s="109"/>
      <c r="LD312" s="109"/>
      <c r="LE312" s="109"/>
      <c r="LF312" s="109"/>
      <c r="LG312" s="109"/>
      <c r="LH312" s="109"/>
      <c r="LI312" s="109"/>
      <c r="LJ312" s="109"/>
      <c r="LK312" s="109"/>
      <c r="LL312" s="109"/>
      <c r="LM312" s="109"/>
      <c r="LN312" s="109"/>
      <c r="LO312" s="109"/>
      <c r="LP312" s="109"/>
      <c r="LQ312" s="109"/>
      <c r="LR312" s="109"/>
      <c r="LS312" s="109"/>
      <c r="LT312" s="109"/>
      <c r="LU312" s="109"/>
      <c r="LV312" s="109"/>
      <c r="LW312" s="109"/>
      <c r="LX312" s="109"/>
      <c r="LY312" s="109"/>
      <c r="LZ312" s="109"/>
      <c r="MA312" s="109"/>
      <c r="MB312" s="109"/>
      <c r="MC312" s="109"/>
      <c r="MD312" s="109"/>
      <c r="ME312" s="109"/>
      <c r="MF312" s="109"/>
      <c r="MG312" s="109"/>
      <c r="MH312" s="109"/>
      <c r="MI312" s="109"/>
      <c r="MJ312" s="109"/>
      <c r="MK312" s="109"/>
      <c r="ML312" s="109"/>
      <c r="MM312" s="109"/>
      <c r="MN312" s="109"/>
      <c r="MO312" s="109"/>
      <c r="MP312" s="109"/>
      <c r="MQ312" s="109"/>
      <c r="MR312" s="109"/>
      <c r="MS312" s="109"/>
      <c r="MT312" s="109"/>
      <c r="MU312" s="109"/>
      <c r="MV312" s="109"/>
      <c r="MW312" s="109"/>
      <c r="MX312" s="109"/>
      <c r="MY312" s="109"/>
      <c r="MZ312" s="109"/>
      <c r="NA312" s="109"/>
      <c r="NB312" s="109"/>
      <c r="NC312" s="109"/>
      <c r="ND312" s="109"/>
      <c r="NE312" s="109"/>
      <c r="NF312" s="109"/>
      <c r="NG312" s="109"/>
      <c r="NH312" s="109"/>
      <c r="NI312" s="109"/>
      <c r="NJ312" s="109"/>
      <c r="NK312" s="109"/>
      <c r="NL312" s="109"/>
      <c r="NM312" s="109"/>
      <c r="NN312" s="109"/>
      <c r="NO312" s="109"/>
      <c r="NP312" s="109"/>
      <c r="NQ312" s="109"/>
      <c r="NR312" s="109"/>
      <c r="NS312" s="109"/>
      <c r="NT312" s="109"/>
      <c r="NU312" s="109"/>
      <c r="NV312" s="109"/>
      <c r="NW312" s="109"/>
      <c r="NX312" s="109"/>
      <c r="NY312" s="109"/>
      <c r="NZ312" s="109"/>
      <c r="OA312" s="109"/>
      <c r="OB312" s="109"/>
      <c r="OC312" s="109"/>
      <c r="OD312" s="109"/>
      <c r="OE312" s="109"/>
      <c r="OF312" s="109"/>
      <c r="OG312" s="109"/>
      <c r="OH312" s="109"/>
      <c r="OI312" s="109"/>
      <c r="OJ312" s="109"/>
      <c r="OK312" s="109"/>
      <c r="OL312" s="109"/>
      <c r="OM312" s="109"/>
      <c r="ON312" s="109"/>
      <c r="OO312" s="109"/>
      <c r="OP312" s="109"/>
      <c r="OQ312" s="109"/>
      <c r="OR312" s="109"/>
      <c r="OS312" s="109"/>
      <c r="OT312" s="109"/>
      <c r="OU312" s="109"/>
      <c r="OV312" s="109"/>
      <c r="OW312" s="109"/>
      <c r="OX312" s="109"/>
      <c r="OY312" s="109"/>
      <c r="OZ312" s="109"/>
      <c r="PA312" s="109"/>
      <c r="PB312" s="109"/>
      <c r="PC312" s="109"/>
      <c r="PD312" s="109"/>
      <c r="PE312" s="109"/>
      <c r="PF312" s="109"/>
      <c r="PG312" s="109"/>
      <c r="PH312" s="109"/>
      <c r="PI312" s="109"/>
      <c r="PJ312" s="109"/>
      <c r="PK312" s="109"/>
      <c r="PL312" s="109"/>
      <c r="PM312" s="109"/>
      <c r="PN312" s="109"/>
      <c r="PO312" s="109"/>
      <c r="PP312" s="109"/>
      <c r="PQ312" s="109"/>
      <c r="PR312" s="109"/>
      <c r="PS312" s="109"/>
      <c r="PT312" s="109"/>
      <c r="PU312" s="109"/>
      <c r="PV312" s="109"/>
      <c r="PW312" s="109"/>
      <c r="PX312" s="109"/>
      <c r="PY312" s="109"/>
      <c r="PZ312" s="109"/>
      <c r="QA312" s="109"/>
      <c r="QB312" s="109"/>
      <c r="QC312" s="109"/>
      <c r="QD312" s="109"/>
      <c r="QE312" s="109"/>
      <c r="QF312" s="109"/>
      <c r="QG312" s="109"/>
      <c r="QH312" s="109"/>
      <c r="QI312" s="109"/>
      <c r="QJ312" s="109"/>
      <c r="QK312" s="23">
        <f t="shared" si="5"/>
        <v>16</v>
      </c>
      <c r="QL312" s="125"/>
      <c r="QM312" s="148"/>
      <c r="QN312" s="125"/>
      <c r="QO312" s="125"/>
      <c r="QP312" s="125"/>
      <c r="QQ312" s="125">
        <v>1946.04</v>
      </c>
      <c r="QR312" s="125"/>
      <c r="QS312" s="130"/>
    </row>
    <row r="313" spans="1:461" s="5" customFormat="1" ht="12.75" customHeight="1" x14ac:dyDescent="0.2">
      <c r="A313" s="52">
        <v>44706</v>
      </c>
      <c r="B313" s="161" t="s">
        <v>470</v>
      </c>
      <c r="C313" s="107"/>
      <c r="D313" s="107"/>
      <c r="E313" s="108"/>
      <c r="F313" s="108"/>
      <c r="G313" s="108"/>
      <c r="H313" s="108"/>
      <c r="I313" s="108"/>
      <c r="J313" s="108"/>
      <c r="K313" s="108"/>
      <c r="L313" s="108"/>
      <c r="M313" s="108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 s="109"/>
      <c r="BG313" s="109"/>
      <c r="BH313" s="109"/>
      <c r="BI313" s="109"/>
      <c r="BJ313" s="109"/>
      <c r="BK313" s="109"/>
      <c r="BL313" s="109"/>
      <c r="BM313" s="109"/>
      <c r="BN313" s="109"/>
      <c r="BO313" s="109"/>
      <c r="BP313" s="109"/>
      <c r="BQ313" s="109"/>
      <c r="BR313" s="109"/>
      <c r="BS313" s="109"/>
      <c r="BT313" s="109"/>
      <c r="BU313" s="109"/>
      <c r="BV313" s="109"/>
      <c r="BW313" s="109"/>
      <c r="BX313" s="109"/>
      <c r="BY313" s="109"/>
      <c r="BZ313" s="109"/>
      <c r="CA313" s="109"/>
      <c r="CB313" s="109"/>
      <c r="CC313" s="109"/>
      <c r="CD313" s="109"/>
      <c r="CE313" s="109"/>
      <c r="CF313" s="109"/>
      <c r="CG313" s="109"/>
      <c r="CH313" s="109"/>
      <c r="CI313" s="109"/>
      <c r="CJ313" s="109"/>
      <c r="CK313" s="109"/>
      <c r="CL313" s="109"/>
      <c r="CM313" s="109"/>
      <c r="CN313" s="109"/>
      <c r="CO313" s="109"/>
      <c r="CP313" s="109"/>
      <c r="CQ313" s="109"/>
      <c r="CR313" s="109"/>
      <c r="CS313" s="109"/>
      <c r="CT313" s="109"/>
      <c r="CU313" s="109"/>
      <c r="CV313" s="109"/>
      <c r="CW313" s="109"/>
      <c r="CX313" s="109"/>
      <c r="CY313" s="109"/>
      <c r="CZ313" s="109"/>
      <c r="DA313" s="109"/>
      <c r="DB313" s="109"/>
      <c r="DC313" s="109"/>
      <c r="DD313" s="109"/>
      <c r="DE313" s="109"/>
      <c r="DF313" s="109"/>
      <c r="DG313" s="109"/>
      <c r="DH313" s="109"/>
      <c r="DI313" s="109"/>
      <c r="DJ313" s="109"/>
      <c r="DK313" s="109"/>
      <c r="DL313" s="109"/>
      <c r="DM313" s="109"/>
      <c r="DN313" s="109"/>
      <c r="DO313" s="109"/>
      <c r="DP313" s="109"/>
      <c r="DQ313" s="109"/>
      <c r="DR313" s="109"/>
      <c r="DS313" s="109"/>
      <c r="DT313" s="109"/>
      <c r="DU313" s="109"/>
      <c r="DV313" s="109"/>
      <c r="DW313" s="109"/>
      <c r="DX313" s="109"/>
      <c r="DY313" s="109"/>
      <c r="DZ313" s="109"/>
      <c r="EA313" s="109"/>
      <c r="EB313" s="109"/>
      <c r="EC313" s="109"/>
      <c r="ED313" s="109"/>
      <c r="EE313" s="109"/>
      <c r="EF313" s="109"/>
      <c r="EG313" s="109"/>
      <c r="EH313" s="109"/>
      <c r="EI313" s="109"/>
      <c r="EJ313" s="109"/>
      <c r="EK313" s="109"/>
      <c r="EL313" s="109"/>
      <c r="EM313" s="109"/>
      <c r="EN313" s="109"/>
      <c r="EO313" s="109"/>
      <c r="EP313" s="109"/>
      <c r="EQ313" s="109"/>
      <c r="ER313" s="109"/>
      <c r="ES313" s="109"/>
      <c r="ET313" s="109"/>
      <c r="EU313" s="109"/>
      <c r="EV313" s="109"/>
      <c r="EW313" s="109"/>
      <c r="EX313" s="109"/>
      <c r="EY313" s="109"/>
      <c r="EZ313" s="109"/>
      <c r="FA313" s="109"/>
      <c r="FB313" s="109"/>
      <c r="FC313" s="109"/>
      <c r="FD313" s="109"/>
      <c r="FE313" s="109"/>
      <c r="FF313" s="109"/>
      <c r="FG313" s="109"/>
      <c r="FH313" s="109"/>
      <c r="FI313" s="109"/>
      <c r="FJ313" s="109"/>
      <c r="FK313" s="109"/>
      <c r="FL313" s="109"/>
      <c r="FM313" s="109"/>
      <c r="FN313" s="109"/>
      <c r="FO313" s="109"/>
      <c r="FP313" s="109"/>
      <c r="FQ313" s="109"/>
      <c r="FR313" s="109"/>
      <c r="FS313" s="109"/>
      <c r="FT313" s="109"/>
      <c r="FU313" s="109"/>
      <c r="FV313" s="109"/>
      <c r="FW313" s="109"/>
      <c r="FX313" s="109"/>
      <c r="FY313" s="109"/>
      <c r="FZ313" s="109"/>
      <c r="GA313" s="109"/>
      <c r="GB313" s="109"/>
      <c r="GC313" s="109"/>
      <c r="GD313" s="109"/>
      <c r="GE313" s="109"/>
      <c r="GF313" s="109"/>
      <c r="GG313" s="109"/>
      <c r="GH313" s="109"/>
      <c r="GI313" s="109"/>
      <c r="GJ313" s="109"/>
      <c r="GK313" s="109"/>
      <c r="GL313" s="109"/>
      <c r="GM313" s="109"/>
      <c r="GN313" s="109"/>
      <c r="GO313" s="109"/>
      <c r="GP313" s="109"/>
      <c r="GQ313" s="109"/>
      <c r="GR313" s="109"/>
      <c r="GS313" s="109"/>
      <c r="GT313" s="109"/>
      <c r="GU313" s="109"/>
      <c r="GV313" s="109"/>
      <c r="GW313" s="109"/>
      <c r="GX313" s="109"/>
      <c r="GY313" s="109"/>
      <c r="GZ313" s="109"/>
      <c r="HA313" s="109"/>
      <c r="HB313" s="109"/>
      <c r="HC313" s="109"/>
      <c r="HD313" s="109"/>
      <c r="HE313" s="109"/>
      <c r="HF313" s="109"/>
      <c r="HG313" s="109"/>
      <c r="HH313" s="109"/>
      <c r="HI313" s="109"/>
      <c r="HJ313" s="109"/>
      <c r="HK313" s="109"/>
      <c r="HL313" s="109"/>
      <c r="HM313" s="109"/>
      <c r="HN313" s="109"/>
      <c r="HO313" s="109"/>
      <c r="HP313" s="109"/>
      <c r="HQ313" s="109"/>
      <c r="HR313" s="109"/>
      <c r="HS313" s="109"/>
      <c r="HT313" s="109"/>
      <c r="HU313" s="109"/>
      <c r="HV313" s="109"/>
      <c r="HW313" s="109"/>
      <c r="HX313" s="109"/>
      <c r="HY313" s="109"/>
      <c r="HZ313" s="109"/>
      <c r="IA313" s="109"/>
      <c r="IB313" s="109"/>
      <c r="IC313" s="109"/>
      <c r="ID313" s="109"/>
      <c r="IE313" s="109"/>
      <c r="IF313" s="109"/>
      <c r="IG313" s="109"/>
      <c r="IH313" s="109"/>
      <c r="II313" s="109"/>
      <c r="IJ313" s="109"/>
      <c r="IK313" s="109"/>
      <c r="IL313" s="109"/>
      <c r="IM313" s="109"/>
      <c r="IN313" s="109"/>
      <c r="IO313" s="109"/>
      <c r="IP313" s="109"/>
      <c r="IQ313" s="109"/>
      <c r="IR313" s="109"/>
      <c r="IS313" s="109"/>
      <c r="IT313" s="109"/>
      <c r="IU313" s="109"/>
      <c r="IV313" s="109"/>
      <c r="IW313" s="109"/>
      <c r="IX313" s="109"/>
      <c r="IY313" s="109"/>
      <c r="IZ313" s="109"/>
      <c r="JA313" s="109"/>
      <c r="JB313" s="109"/>
      <c r="JC313" s="109"/>
      <c r="JD313" s="109"/>
      <c r="JE313" s="109"/>
      <c r="JF313" s="109"/>
      <c r="JG313" s="109"/>
      <c r="JH313" s="109"/>
      <c r="JI313" s="109"/>
      <c r="JJ313" s="109"/>
      <c r="JK313" s="109"/>
      <c r="JL313" s="109"/>
      <c r="JM313" s="109"/>
      <c r="JN313" s="109"/>
      <c r="JO313" s="109"/>
      <c r="JP313" s="109"/>
      <c r="JQ313" s="109"/>
      <c r="JR313" s="109"/>
      <c r="JS313" s="109"/>
      <c r="JT313" s="109"/>
      <c r="JU313" s="109"/>
      <c r="JV313" s="109"/>
      <c r="JW313" s="109"/>
      <c r="JX313" s="109"/>
      <c r="JY313" s="109"/>
      <c r="JZ313" s="109"/>
      <c r="KA313" s="109"/>
      <c r="KB313" s="109"/>
      <c r="KC313" s="109"/>
      <c r="KD313" s="109"/>
      <c r="KE313" s="109"/>
      <c r="KF313" s="109"/>
      <c r="KG313" s="109"/>
      <c r="KH313" s="109"/>
      <c r="KI313" s="109"/>
      <c r="KJ313" s="109"/>
      <c r="KK313" s="109"/>
      <c r="KL313" s="109"/>
      <c r="KM313" s="109">
        <v>3</v>
      </c>
      <c r="KN313" s="109"/>
      <c r="KO313" s="109"/>
      <c r="KP313" s="109"/>
      <c r="KQ313" s="109"/>
      <c r="KR313" s="109"/>
      <c r="KS313" s="109"/>
      <c r="KT313" s="109"/>
      <c r="KU313" s="109"/>
      <c r="KV313" s="109"/>
      <c r="KW313" s="109"/>
      <c r="KX313" s="109"/>
      <c r="KY313" s="109"/>
      <c r="KZ313" s="109"/>
      <c r="LA313" s="109"/>
      <c r="LB313" s="109"/>
      <c r="LC313" s="109"/>
      <c r="LD313" s="109"/>
      <c r="LE313" s="109"/>
      <c r="LF313" s="109"/>
      <c r="LG313" s="109"/>
      <c r="LH313" s="109"/>
      <c r="LI313" s="109"/>
      <c r="LJ313" s="109"/>
      <c r="LK313" s="109"/>
      <c r="LL313" s="109"/>
      <c r="LM313" s="109"/>
      <c r="LN313" s="109"/>
      <c r="LO313" s="109"/>
      <c r="LP313" s="109"/>
      <c r="LQ313" s="109"/>
      <c r="LR313" s="109"/>
      <c r="LS313" s="109"/>
      <c r="LT313" s="109"/>
      <c r="LU313" s="109"/>
      <c r="LV313" s="109"/>
      <c r="LW313" s="109"/>
      <c r="LX313" s="109"/>
      <c r="LY313" s="109"/>
      <c r="LZ313" s="109"/>
      <c r="MA313" s="109"/>
      <c r="MB313" s="109"/>
      <c r="MC313" s="109"/>
      <c r="MD313" s="109"/>
      <c r="ME313" s="109"/>
      <c r="MF313" s="109"/>
      <c r="MG313" s="109"/>
      <c r="MH313" s="109"/>
      <c r="MI313" s="109"/>
      <c r="MJ313" s="109"/>
      <c r="MK313" s="109"/>
      <c r="ML313" s="109"/>
      <c r="MM313" s="109"/>
      <c r="MN313" s="109"/>
      <c r="MO313" s="109"/>
      <c r="MP313" s="109"/>
      <c r="MQ313" s="109"/>
      <c r="MR313" s="109"/>
      <c r="MS313" s="109"/>
      <c r="MT313" s="109"/>
      <c r="MU313" s="109"/>
      <c r="MV313" s="109"/>
      <c r="MW313" s="109"/>
      <c r="MX313" s="109"/>
      <c r="MY313" s="109"/>
      <c r="MZ313" s="109"/>
      <c r="NA313" s="109"/>
      <c r="NB313" s="109"/>
      <c r="NC313" s="109"/>
      <c r="ND313" s="109"/>
      <c r="NE313" s="109"/>
      <c r="NF313" s="109"/>
      <c r="NG313" s="109"/>
      <c r="NH313" s="109"/>
      <c r="NI313" s="109"/>
      <c r="NJ313" s="109"/>
      <c r="NK313" s="109"/>
      <c r="NL313" s="109"/>
      <c r="NM313" s="109"/>
      <c r="NN313" s="109"/>
      <c r="NO313" s="109"/>
      <c r="NP313" s="109"/>
      <c r="NQ313" s="109"/>
      <c r="NR313" s="109"/>
      <c r="NS313" s="109"/>
      <c r="NT313" s="109"/>
      <c r="NU313" s="109"/>
      <c r="NV313" s="109"/>
      <c r="NW313" s="109"/>
      <c r="NX313" s="109"/>
      <c r="NY313" s="109"/>
      <c r="NZ313" s="109"/>
      <c r="OA313" s="109"/>
      <c r="OB313" s="109"/>
      <c r="OC313" s="109"/>
      <c r="OD313" s="109"/>
      <c r="OE313" s="109"/>
      <c r="OF313" s="109"/>
      <c r="OG313" s="109"/>
      <c r="OH313" s="109"/>
      <c r="OI313" s="109"/>
      <c r="OJ313" s="109"/>
      <c r="OK313" s="109"/>
      <c r="OL313" s="109"/>
      <c r="OM313" s="109"/>
      <c r="ON313" s="109"/>
      <c r="OO313" s="109"/>
      <c r="OP313" s="109"/>
      <c r="OQ313" s="109"/>
      <c r="OR313" s="109"/>
      <c r="OS313" s="109"/>
      <c r="OT313" s="109"/>
      <c r="OU313" s="109"/>
      <c r="OV313" s="109"/>
      <c r="OW313" s="109"/>
      <c r="OX313" s="109"/>
      <c r="OY313" s="109"/>
      <c r="OZ313" s="109"/>
      <c r="PA313" s="109"/>
      <c r="PB313" s="109"/>
      <c r="PC313" s="109"/>
      <c r="PD313" s="109"/>
      <c r="PE313" s="109"/>
      <c r="PF313" s="109"/>
      <c r="PG313" s="109"/>
      <c r="PH313" s="109"/>
      <c r="PI313" s="109"/>
      <c r="PJ313" s="109"/>
      <c r="PK313" s="109"/>
      <c r="PL313" s="109"/>
      <c r="PM313" s="109"/>
      <c r="PN313" s="109"/>
      <c r="PO313" s="109"/>
      <c r="PP313" s="109"/>
      <c r="PQ313" s="109"/>
      <c r="PR313" s="109"/>
      <c r="PS313" s="109"/>
      <c r="PT313" s="109"/>
      <c r="PU313" s="109"/>
      <c r="PV313" s="109"/>
      <c r="PW313" s="109"/>
      <c r="PX313" s="109"/>
      <c r="PY313" s="109"/>
      <c r="PZ313" s="109"/>
      <c r="QA313" s="109"/>
      <c r="QB313" s="109"/>
      <c r="QC313" s="109"/>
      <c r="QD313" s="109"/>
      <c r="QE313" s="109"/>
      <c r="QF313" s="109"/>
      <c r="QG313" s="109"/>
      <c r="QH313" s="109"/>
      <c r="QI313" s="109"/>
      <c r="QJ313" s="109"/>
      <c r="QK313" s="23">
        <f t="shared" si="5"/>
        <v>3</v>
      </c>
      <c r="QL313" s="125"/>
      <c r="QM313" s="148"/>
      <c r="QN313" s="125"/>
      <c r="QO313" s="125"/>
      <c r="QP313" s="125">
        <v>154.22</v>
      </c>
      <c r="QQ313" s="125"/>
      <c r="QR313" s="125"/>
      <c r="QS313" s="130"/>
    </row>
    <row r="314" spans="1:461" s="5" customFormat="1" ht="12.75" customHeight="1" x14ac:dyDescent="0.2">
      <c r="A314" s="52">
        <v>44706</v>
      </c>
      <c r="B314" s="90" t="s">
        <v>502</v>
      </c>
      <c r="C314" s="107"/>
      <c r="D314" s="107"/>
      <c r="E314" s="108"/>
      <c r="F314" s="108"/>
      <c r="G314" s="108"/>
      <c r="H314" s="108"/>
      <c r="I314" s="108"/>
      <c r="J314" s="108"/>
      <c r="K314" s="108"/>
      <c r="L314" s="108"/>
      <c r="M314" s="108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>
        <v>50</v>
      </c>
      <c r="BA314" s="109"/>
      <c r="BB314" s="109"/>
      <c r="BC314" s="109"/>
      <c r="BD314" s="109"/>
      <c r="BE314" s="109"/>
      <c r="BF314" s="109"/>
      <c r="BG314" s="109"/>
      <c r="BH314" s="109"/>
      <c r="BI314" s="109"/>
      <c r="BJ314" s="109"/>
      <c r="BK314" s="109">
        <v>4</v>
      </c>
      <c r="BL314" s="109"/>
      <c r="BM314" s="109"/>
      <c r="BN314" s="109"/>
      <c r="BO314" s="109"/>
      <c r="BP314" s="109"/>
      <c r="BQ314" s="109"/>
      <c r="BR314" s="109"/>
      <c r="BS314" s="109"/>
      <c r="BT314" s="109"/>
      <c r="BU314" s="109"/>
      <c r="BV314" s="109"/>
      <c r="BW314" s="109"/>
      <c r="BX314" s="109"/>
      <c r="BY314" s="109"/>
      <c r="BZ314" s="109"/>
      <c r="CA314" s="109"/>
      <c r="CB314" s="109"/>
      <c r="CC314" s="109"/>
      <c r="CD314" s="109"/>
      <c r="CE314" s="109"/>
      <c r="CF314" s="109"/>
      <c r="CG314" s="109"/>
      <c r="CH314" s="109"/>
      <c r="CI314" s="109"/>
      <c r="CJ314" s="109"/>
      <c r="CK314" s="109"/>
      <c r="CL314" s="109"/>
      <c r="CM314" s="109"/>
      <c r="CN314" s="109"/>
      <c r="CO314" s="109"/>
      <c r="CP314" s="109"/>
      <c r="CQ314" s="109"/>
      <c r="CR314" s="109"/>
      <c r="CS314" s="109"/>
      <c r="CT314" s="109"/>
      <c r="CU314" s="109"/>
      <c r="CV314" s="109"/>
      <c r="CW314" s="109"/>
      <c r="CX314" s="109"/>
      <c r="CY314" s="109"/>
      <c r="CZ314" s="109"/>
      <c r="DA314" s="109"/>
      <c r="DB314" s="109"/>
      <c r="DC314" s="109"/>
      <c r="DD314" s="109"/>
      <c r="DE314" s="109"/>
      <c r="DF314" s="109"/>
      <c r="DG314" s="109"/>
      <c r="DH314" s="109"/>
      <c r="DI314" s="109"/>
      <c r="DJ314" s="109">
        <v>50</v>
      </c>
      <c r="DK314" s="109"/>
      <c r="DL314" s="109"/>
      <c r="DM314" s="109"/>
      <c r="DN314" s="109"/>
      <c r="DO314" s="109"/>
      <c r="DP314" s="109"/>
      <c r="DQ314" s="109">
        <v>80</v>
      </c>
      <c r="DR314" s="109"/>
      <c r="DS314" s="109"/>
      <c r="DT314" s="109"/>
      <c r="DU314" s="109"/>
      <c r="DV314" s="109"/>
      <c r="DW314" s="109"/>
      <c r="DX314" s="109"/>
      <c r="DY314" s="109"/>
      <c r="DZ314" s="109"/>
      <c r="EA314" s="109"/>
      <c r="EB314" s="109"/>
      <c r="EC314" s="109"/>
      <c r="ED314" s="109"/>
      <c r="EE314" s="109"/>
      <c r="EF314" s="109"/>
      <c r="EG314" s="109"/>
      <c r="EH314" s="109"/>
      <c r="EI314" s="109"/>
      <c r="EJ314" s="109"/>
      <c r="EK314" s="109"/>
      <c r="EL314" s="109"/>
      <c r="EM314" s="109"/>
      <c r="EN314" s="109"/>
      <c r="EO314" s="109"/>
      <c r="EP314" s="109"/>
      <c r="EQ314" s="109"/>
      <c r="ER314" s="109"/>
      <c r="ES314" s="109"/>
      <c r="ET314" s="109"/>
      <c r="EU314" s="109"/>
      <c r="EV314" s="109"/>
      <c r="EW314" s="109"/>
      <c r="EX314" s="109"/>
      <c r="EY314" s="109"/>
      <c r="EZ314" s="109"/>
      <c r="FA314" s="109"/>
      <c r="FB314" s="109"/>
      <c r="FC314" s="109"/>
      <c r="FD314" s="109"/>
      <c r="FE314" s="109"/>
      <c r="FF314" s="109"/>
      <c r="FG314" s="109"/>
      <c r="FH314" s="109"/>
      <c r="FI314" s="109"/>
      <c r="FJ314" s="109"/>
      <c r="FK314" s="109"/>
      <c r="FL314" s="109"/>
      <c r="FM314" s="109"/>
      <c r="FN314" s="109"/>
      <c r="FO314" s="109"/>
      <c r="FP314" s="109"/>
      <c r="FQ314" s="109"/>
      <c r="FR314" s="109"/>
      <c r="FS314" s="109"/>
      <c r="FT314" s="109"/>
      <c r="FU314" s="109"/>
      <c r="FV314" s="109"/>
      <c r="FW314" s="109"/>
      <c r="FX314" s="109"/>
      <c r="FY314" s="109"/>
      <c r="FZ314" s="109"/>
      <c r="GA314" s="109"/>
      <c r="GB314" s="109"/>
      <c r="GC314" s="109"/>
      <c r="GD314" s="109"/>
      <c r="GE314" s="109"/>
      <c r="GF314" s="109"/>
      <c r="GG314" s="109"/>
      <c r="GH314" s="109">
        <v>30</v>
      </c>
      <c r="GI314" s="109"/>
      <c r="GJ314" s="109"/>
      <c r="GK314" s="109"/>
      <c r="GL314" s="109"/>
      <c r="GM314" s="109"/>
      <c r="GN314" s="109"/>
      <c r="GO314" s="109"/>
      <c r="GP314" s="109"/>
      <c r="GQ314" s="109"/>
      <c r="GR314" s="109"/>
      <c r="GS314" s="109"/>
      <c r="GT314" s="109"/>
      <c r="GU314" s="109"/>
      <c r="GV314" s="109"/>
      <c r="GW314" s="109"/>
      <c r="GX314" s="109"/>
      <c r="GY314" s="109"/>
      <c r="GZ314" s="109"/>
      <c r="HA314" s="109"/>
      <c r="HB314" s="109"/>
      <c r="HC314" s="109"/>
      <c r="HD314" s="109"/>
      <c r="HE314" s="109"/>
      <c r="HF314" s="109"/>
      <c r="HG314" s="109"/>
      <c r="HH314" s="109"/>
      <c r="HI314" s="109"/>
      <c r="HJ314" s="109"/>
      <c r="HK314" s="109"/>
      <c r="HL314" s="109"/>
      <c r="HM314" s="109"/>
      <c r="HN314" s="109"/>
      <c r="HO314" s="109"/>
      <c r="HP314" s="109"/>
      <c r="HQ314" s="109"/>
      <c r="HR314" s="109"/>
      <c r="HS314" s="109"/>
      <c r="HT314" s="109"/>
      <c r="HU314" s="109"/>
      <c r="HV314" s="109"/>
      <c r="HW314" s="109"/>
      <c r="HX314" s="109"/>
      <c r="HY314" s="109"/>
      <c r="HZ314" s="109"/>
      <c r="IA314" s="109"/>
      <c r="IB314" s="109"/>
      <c r="IC314" s="109"/>
      <c r="ID314" s="109"/>
      <c r="IE314" s="109"/>
      <c r="IF314" s="109"/>
      <c r="IG314" s="109"/>
      <c r="IH314" s="109"/>
      <c r="II314" s="109"/>
      <c r="IJ314" s="109"/>
      <c r="IK314" s="109"/>
      <c r="IL314" s="109"/>
      <c r="IM314" s="109"/>
      <c r="IN314" s="109"/>
      <c r="IO314" s="109"/>
      <c r="IP314" s="109"/>
      <c r="IQ314" s="109"/>
      <c r="IR314" s="109"/>
      <c r="IS314" s="109"/>
      <c r="IT314" s="109"/>
      <c r="IU314" s="109"/>
      <c r="IV314" s="109"/>
      <c r="IW314" s="109"/>
      <c r="IX314" s="109"/>
      <c r="IY314" s="109"/>
      <c r="IZ314" s="109"/>
      <c r="JA314" s="109"/>
      <c r="JB314" s="109"/>
      <c r="JC314" s="109"/>
      <c r="JD314" s="109"/>
      <c r="JE314" s="109"/>
      <c r="JF314" s="109"/>
      <c r="JG314" s="109"/>
      <c r="JH314" s="109"/>
      <c r="JI314" s="109"/>
      <c r="JJ314" s="109"/>
      <c r="JK314" s="109"/>
      <c r="JL314" s="109"/>
      <c r="JM314" s="109"/>
      <c r="JN314" s="109"/>
      <c r="JO314" s="109"/>
      <c r="JP314" s="109"/>
      <c r="JQ314" s="109"/>
      <c r="JR314" s="109"/>
      <c r="JS314" s="109"/>
      <c r="JT314" s="109"/>
      <c r="JU314" s="109"/>
      <c r="JV314" s="109"/>
      <c r="JW314" s="109"/>
      <c r="JX314" s="109"/>
      <c r="JY314" s="109"/>
      <c r="JZ314" s="109"/>
      <c r="KA314" s="109"/>
      <c r="KB314" s="109"/>
      <c r="KC314" s="109"/>
      <c r="KD314" s="109"/>
      <c r="KE314" s="109"/>
      <c r="KF314" s="109"/>
      <c r="KG314" s="109"/>
      <c r="KH314" s="109"/>
      <c r="KI314" s="109"/>
      <c r="KJ314" s="109"/>
      <c r="KK314" s="109"/>
      <c r="KL314" s="109"/>
      <c r="KM314" s="109"/>
      <c r="KN314" s="109"/>
      <c r="KO314" s="109"/>
      <c r="KP314" s="109"/>
      <c r="KQ314" s="109"/>
      <c r="KR314" s="109">
        <v>220</v>
      </c>
      <c r="KS314" s="109"/>
      <c r="KT314" s="109"/>
      <c r="KU314" s="109"/>
      <c r="KV314" s="109"/>
      <c r="KW314" s="109"/>
      <c r="KX314" s="109"/>
      <c r="KY314" s="109"/>
      <c r="KZ314" s="109"/>
      <c r="LA314" s="109"/>
      <c r="LB314" s="109"/>
      <c r="LC314" s="109"/>
      <c r="LD314" s="109"/>
      <c r="LE314" s="109"/>
      <c r="LF314" s="109"/>
      <c r="LG314" s="109"/>
      <c r="LH314" s="109"/>
      <c r="LI314" s="109"/>
      <c r="LJ314" s="109"/>
      <c r="LK314" s="109"/>
      <c r="LL314" s="109"/>
      <c r="LM314" s="109"/>
      <c r="LN314" s="109"/>
      <c r="LO314" s="109"/>
      <c r="LP314" s="109"/>
      <c r="LQ314" s="109"/>
      <c r="LR314" s="109"/>
      <c r="LS314" s="109"/>
      <c r="LT314" s="109"/>
      <c r="LU314" s="109"/>
      <c r="LV314" s="109"/>
      <c r="LW314" s="109"/>
      <c r="LX314" s="109"/>
      <c r="LY314" s="109"/>
      <c r="LZ314" s="109"/>
      <c r="MA314" s="109"/>
      <c r="MB314" s="109"/>
      <c r="MC314" s="109"/>
      <c r="MD314" s="109"/>
      <c r="ME314" s="109"/>
      <c r="MF314" s="109"/>
      <c r="MG314" s="109"/>
      <c r="MH314" s="109"/>
      <c r="MI314" s="109"/>
      <c r="MJ314" s="109"/>
      <c r="MK314" s="109"/>
      <c r="ML314" s="109"/>
      <c r="MM314" s="109"/>
      <c r="MN314" s="109"/>
      <c r="MO314" s="109"/>
      <c r="MP314" s="109"/>
      <c r="MQ314" s="109"/>
      <c r="MR314" s="109"/>
      <c r="MS314" s="109"/>
      <c r="MT314" s="109"/>
      <c r="MU314" s="109"/>
      <c r="MV314" s="109"/>
      <c r="MW314" s="109"/>
      <c r="MX314" s="109"/>
      <c r="MY314" s="109"/>
      <c r="MZ314" s="109"/>
      <c r="NA314" s="109"/>
      <c r="NB314" s="109"/>
      <c r="NC314" s="109"/>
      <c r="ND314" s="109"/>
      <c r="NE314" s="109"/>
      <c r="NF314" s="109"/>
      <c r="NG314" s="109"/>
      <c r="NH314" s="109"/>
      <c r="NI314" s="109"/>
      <c r="NJ314" s="109"/>
      <c r="NK314" s="109"/>
      <c r="NL314" s="109"/>
      <c r="NM314" s="109"/>
      <c r="NN314" s="109"/>
      <c r="NO314" s="109"/>
      <c r="NP314" s="109"/>
      <c r="NQ314" s="109"/>
      <c r="NR314" s="109"/>
      <c r="NS314" s="109"/>
      <c r="NT314" s="109"/>
      <c r="NU314" s="109"/>
      <c r="NV314" s="109"/>
      <c r="NW314" s="109"/>
      <c r="NX314" s="109"/>
      <c r="NY314" s="109"/>
      <c r="NZ314" s="109"/>
      <c r="OA314" s="109"/>
      <c r="OB314" s="109"/>
      <c r="OC314" s="109"/>
      <c r="OD314" s="109"/>
      <c r="OE314" s="109"/>
      <c r="OF314" s="109"/>
      <c r="OG314" s="109"/>
      <c r="OH314" s="109"/>
      <c r="OI314" s="109"/>
      <c r="OJ314" s="109"/>
      <c r="OK314" s="109"/>
      <c r="OL314" s="109"/>
      <c r="OM314" s="109"/>
      <c r="ON314" s="109"/>
      <c r="OO314" s="109"/>
      <c r="OP314" s="109"/>
      <c r="OQ314" s="109"/>
      <c r="OR314" s="109"/>
      <c r="OS314" s="109"/>
      <c r="OT314" s="109"/>
      <c r="OU314" s="109"/>
      <c r="OV314" s="109"/>
      <c r="OW314" s="109"/>
      <c r="OX314" s="109"/>
      <c r="OY314" s="109"/>
      <c r="OZ314" s="109"/>
      <c r="PA314" s="109"/>
      <c r="PB314" s="109"/>
      <c r="PC314" s="109"/>
      <c r="PD314" s="109"/>
      <c r="PE314" s="109"/>
      <c r="PF314" s="109"/>
      <c r="PG314" s="109"/>
      <c r="PH314" s="109"/>
      <c r="PI314" s="109"/>
      <c r="PJ314" s="109"/>
      <c r="PK314" s="109"/>
      <c r="PL314" s="109"/>
      <c r="PM314" s="109"/>
      <c r="PN314" s="109"/>
      <c r="PO314" s="109"/>
      <c r="PP314" s="109"/>
      <c r="PQ314" s="109"/>
      <c r="PR314" s="109"/>
      <c r="PS314" s="109"/>
      <c r="PT314" s="109"/>
      <c r="PU314" s="109"/>
      <c r="PV314" s="109"/>
      <c r="PW314" s="109"/>
      <c r="PX314" s="109"/>
      <c r="PY314" s="109"/>
      <c r="PZ314" s="109"/>
      <c r="QA314" s="109"/>
      <c r="QB314" s="109"/>
      <c r="QC314" s="109"/>
      <c r="QD314" s="109"/>
      <c r="QE314" s="109"/>
      <c r="QF314" s="109"/>
      <c r="QG314" s="109"/>
      <c r="QH314" s="109"/>
      <c r="QI314" s="109"/>
      <c r="QJ314" s="109"/>
      <c r="QK314" s="23">
        <f t="shared" si="5"/>
        <v>434</v>
      </c>
      <c r="QL314" s="125"/>
      <c r="QM314" s="148"/>
      <c r="QN314" s="125"/>
      <c r="QO314" s="125"/>
      <c r="QP314" s="125">
        <v>33543.379999999997</v>
      </c>
      <c r="QQ314" s="125"/>
      <c r="QR314" s="125"/>
      <c r="QS314" s="130"/>
    </row>
    <row r="315" spans="1:461" s="5" customFormat="1" ht="12.75" customHeight="1" x14ac:dyDescent="0.2">
      <c r="A315" s="52">
        <v>44706</v>
      </c>
      <c r="B315" s="90" t="s">
        <v>74</v>
      </c>
      <c r="C315" s="107"/>
      <c r="D315" s="107"/>
      <c r="E315" s="108"/>
      <c r="F315" s="108"/>
      <c r="G315" s="108"/>
      <c r="H315" s="108"/>
      <c r="I315" s="108"/>
      <c r="J315" s="108"/>
      <c r="K315" s="108"/>
      <c r="L315" s="108"/>
      <c r="M315" s="108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 s="109"/>
      <c r="BG315" s="109"/>
      <c r="BH315" s="109"/>
      <c r="BI315" s="109"/>
      <c r="BJ315" s="109"/>
      <c r="BK315" s="109"/>
      <c r="BL315" s="109">
        <v>30</v>
      </c>
      <c r="BM315" s="109"/>
      <c r="BN315" s="109"/>
      <c r="BO315" s="109"/>
      <c r="BP315" s="109"/>
      <c r="BQ315" s="109"/>
      <c r="BR315" s="109"/>
      <c r="BS315" s="109"/>
      <c r="BT315" s="109"/>
      <c r="BU315" s="109"/>
      <c r="BV315" s="109"/>
      <c r="BW315" s="109"/>
      <c r="BX315" s="109"/>
      <c r="BY315" s="109"/>
      <c r="BZ315" s="109"/>
      <c r="CA315" s="109"/>
      <c r="CB315" s="109"/>
      <c r="CC315" s="109"/>
      <c r="CD315" s="109"/>
      <c r="CE315" s="109"/>
      <c r="CF315" s="109"/>
      <c r="CG315" s="109"/>
      <c r="CH315" s="109"/>
      <c r="CI315" s="109"/>
      <c r="CJ315" s="109"/>
      <c r="CK315" s="109"/>
      <c r="CL315" s="109"/>
      <c r="CM315" s="109"/>
      <c r="CN315" s="109"/>
      <c r="CO315" s="109"/>
      <c r="CP315" s="109"/>
      <c r="CQ315" s="109"/>
      <c r="CR315" s="109"/>
      <c r="CS315" s="109"/>
      <c r="CT315" s="109"/>
      <c r="CU315" s="109"/>
      <c r="CV315" s="109"/>
      <c r="CW315" s="109"/>
      <c r="CX315" s="109"/>
      <c r="CY315" s="109"/>
      <c r="CZ315" s="109"/>
      <c r="DA315" s="109"/>
      <c r="DB315" s="109"/>
      <c r="DC315" s="109"/>
      <c r="DD315" s="109"/>
      <c r="DE315" s="109"/>
      <c r="DF315" s="109"/>
      <c r="DG315" s="109"/>
      <c r="DH315" s="109"/>
      <c r="DI315" s="109"/>
      <c r="DJ315" s="109"/>
      <c r="DK315" s="109"/>
      <c r="DL315" s="109"/>
      <c r="DM315" s="109"/>
      <c r="DN315" s="109"/>
      <c r="DO315" s="109"/>
      <c r="DP315" s="109"/>
      <c r="DQ315" s="109"/>
      <c r="DR315" s="109"/>
      <c r="DS315" s="109"/>
      <c r="DT315" s="109"/>
      <c r="DU315" s="109"/>
      <c r="DV315" s="109"/>
      <c r="DW315" s="109"/>
      <c r="DX315" s="109"/>
      <c r="DY315" s="109"/>
      <c r="DZ315" s="109"/>
      <c r="EA315" s="109"/>
      <c r="EB315" s="109"/>
      <c r="EC315" s="109"/>
      <c r="ED315" s="109"/>
      <c r="EE315" s="109"/>
      <c r="EF315" s="109"/>
      <c r="EG315" s="109"/>
      <c r="EH315" s="109"/>
      <c r="EI315" s="109"/>
      <c r="EJ315" s="109"/>
      <c r="EK315" s="109"/>
      <c r="EL315" s="109"/>
      <c r="EM315" s="109"/>
      <c r="EN315" s="109"/>
      <c r="EO315" s="109"/>
      <c r="EP315" s="109"/>
      <c r="EQ315" s="109"/>
      <c r="ER315" s="109"/>
      <c r="ES315" s="109"/>
      <c r="ET315" s="109"/>
      <c r="EU315" s="109"/>
      <c r="EV315" s="109"/>
      <c r="EW315" s="109"/>
      <c r="EX315" s="109"/>
      <c r="EY315" s="109"/>
      <c r="EZ315" s="109"/>
      <c r="FA315" s="109"/>
      <c r="FB315" s="109"/>
      <c r="FC315" s="109"/>
      <c r="FD315" s="109"/>
      <c r="FE315" s="109"/>
      <c r="FF315" s="109"/>
      <c r="FG315" s="109"/>
      <c r="FH315" s="109"/>
      <c r="FI315" s="109"/>
      <c r="FJ315" s="109"/>
      <c r="FK315" s="109"/>
      <c r="FL315" s="109"/>
      <c r="FM315" s="109"/>
      <c r="FN315" s="109"/>
      <c r="FO315" s="109"/>
      <c r="FP315" s="109"/>
      <c r="FQ315" s="109"/>
      <c r="FR315" s="109"/>
      <c r="FS315" s="109"/>
      <c r="FT315" s="109"/>
      <c r="FU315" s="109"/>
      <c r="FV315" s="109"/>
      <c r="FW315" s="109"/>
      <c r="FX315" s="109"/>
      <c r="FY315" s="109"/>
      <c r="FZ315" s="109"/>
      <c r="GA315" s="109"/>
      <c r="GB315" s="109"/>
      <c r="GC315" s="109"/>
      <c r="GD315" s="109"/>
      <c r="GE315" s="109"/>
      <c r="GF315" s="109"/>
      <c r="GG315" s="109"/>
      <c r="GH315" s="109"/>
      <c r="GI315" s="109"/>
      <c r="GJ315" s="109"/>
      <c r="GK315" s="109"/>
      <c r="GL315" s="109"/>
      <c r="GM315" s="109"/>
      <c r="GN315" s="109"/>
      <c r="GO315" s="109"/>
      <c r="GP315" s="109"/>
      <c r="GQ315" s="109"/>
      <c r="GR315" s="109"/>
      <c r="GS315" s="109"/>
      <c r="GT315" s="109"/>
      <c r="GU315" s="109"/>
      <c r="GV315" s="109"/>
      <c r="GW315" s="109"/>
      <c r="GX315" s="109"/>
      <c r="GY315" s="109"/>
      <c r="GZ315" s="109"/>
      <c r="HA315" s="109"/>
      <c r="HB315" s="109"/>
      <c r="HC315" s="109"/>
      <c r="HD315" s="109"/>
      <c r="HE315" s="109"/>
      <c r="HF315" s="109"/>
      <c r="HG315" s="109"/>
      <c r="HH315" s="109"/>
      <c r="HI315" s="109"/>
      <c r="HJ315" s="109"/>
      <c r="HK315" s="109"/>
      <c r="HL315" s="109"/>
      <c r="HM315" s="109"/>
      <c r="HN315" s="109"/>
      <c r="HO315" s="109"/>
      <c r="HP315" s="109"/>
      <c r="HQ315" s="109"/>
      <c r="HR315" s="109"/>
      <c r="HS315" s="109"/>
      <c r="HT315" s="109"/>
      <c r="HU315" s="109"/>
      <c r="HV315" s="109"/>
      <c r="HW315" s="109"/>
      <c r="HX315" s="109"/>
      <c r="HY315" s="109"/>
      <c r="HZ315" s="109"/>
      <c r="IA315" s="109"/>
      <c r="IB315" s="109"/>
      <c r="IC315" s="109"/>
      <c r="ID315" s="109"/>
      <c r="IE315" s="109"/>
      <c r="IF315" s="109"/>
      <c r="IG315" s="109"/>
      <c r="IH315" s="109"/>
      <c r="II315" s="109"/>
      <c r="IJ315" s="109"/>
      <c r="IK315" s="109"/>
      <c r="IL315" s="109"/>
      <c r="IM315" s="109"/>
      <c r="IN315" s="109"/>
      <c r="IO315" s="109"/>
      <c r="IP315" s="109"/>
      <c r="IQ315" s="109"/>
      <c r="IR315" s="109"/>
      <c r="IS315" s="109"/>
      <c r="IT315" s="109"/>
      <c r="IU315" s="109"/>
      <c r="IV315" s="109"/>
      <c r="IW315" s="109"/>
      <c r="IX315" s="109"/>
      <c r="IY315" s="109"/>
      <c r="IZ315" s="109"/>
      <c r="JA315" s="109"/>
      <c r="JB315" s="109"/>
      <c r="JC315" s="109"/>
      <c r="JD315" s="109"/>
      <c r="JE315" s="109"/>
      <c r="JF315" s="109"/>
      <c r="JG315" s="109"/>
      <c r="JH315" s="109"/>
      <c r="JI315" s="109"/>
      <c r="JJ315" s="109"/>
      <c r="JK315" s="109"/>
      <c r="JL315" s="109"/>
      <c r="JM315" s="109"/>
      <c r="JN315" s="109">
        <v>1</v>
      </c>
      <c r="JO315" s="109"/>
      <c r="JP315" s="109"/>
      <c r="JQ315" s="109"/>
      <c r="JR315" s="109"/>
      <c r="JS315" s="109"/>
      <c r="JT315" s="109"/>
      <c r="JU315" s="109"/>
      <c r="JV315" s="109"/>
      <c r="JW315" s="109"/>
      <c r="JX315" s="109"/>
      <c r="JY315" s="109"/>
      <c r="JZ315" s="109"/>
      <c r="KA315" s="109"/>
      <c r="KB315" s="109"/>
      <c r="KC315" s="109"/>
      <c r="KD315" s="109"/>
      <c r="KE315" s="109"/>
      <c r="KF315" s="109"/>
      <c r="KG315" s="109"/>
      <c r="KH315" s="109"/>
      <c r="KI315" s="109"/>
      <c r="KJ315" s="109"/>
      <c r="KK315" s="109"/>
      <c r="KL315" s="109"/>
      <c r="KM315" s="109"/>
      <c r="KN315" s="109"/>
      <c r="KO315" s="109"/>
      <c r="KP315" s="109"/>
      <c r="KQ315" s="109">
        <v>5</v>
      </c>
      <c r="KR315" s="109"/>
      <c r="KS315" s="109"/>
      <c r="KT315" s="109"/>
      <c r="KU315" s="109"/>
      <c r="KV315" s="109"/>
      <c r="KW315" s="109"/>
      <c r="KX315" s="109"/>
      <c r="KY315" s="109"/>
      <c r="KZ315" s="109"/>
      <c r="LA315" s="109"/>
      <c r="LB315" s="109"/>
      <c r="LC315" s="109">
        <v>10</v>
      </c>
      <c r="LD315" s="109"/>
      <c r="LE315" s="109"/>
      <c r="LF315" s="109"/>
      <c r="LG315" s="109"/>
      <c r="LH315" s="109"/>
      <c r="LI315" s="109"/>
      <c r="LJ315" s="109"/>
      <c r="LK315" s="109"/>
      <c r="LL315" s="109"/>
      <c r="LM315" s="109"/>
      <c r="LN315" s="109"/>
      <c r="LO315" s="109"/>
      <c r="LP315" s="109"/>
      <c r="LQ315" s="109"/>
      <c r="LR315" s="109"/>
      <c r="LS315" s="109"/>
      <c r="LT315" s="109"/>
      <c r="LU315" s="109"/>
      <c r="LV315" s="109"/>
      <c r="LW315" s="109"/>
      <c r="LX315" s="109"/>
      <c r="LY315" s="109"/>
      <c r="LZ315" s="109"/>
      <c r="MA315" s="109"/>
      <c r="MB315" s="109"/>
      <c r="MC315" s="109"/>
      <c r="MD315" s="109"/>
      <c r="ME315" s="109"/>
      <c r="MF315" s="109"/>
      <c r="MG315" s="109"/>
      <c r="MH315" s="109"/>
      <c r="MI315" s="109"/>
      <c r="MJ315" s="109"/>
      <c r="MK315" s="109"/>
      <c r="ML315" s="109"/>
      <c r="MM315" s="109"/>
      <c r="MN315" s="109"/>
      <c r="MO315" s="109"/>
      <c r="MP315" s="109"/>
      <c r="MQ315" s="109"/>
      <c r="MR315" s="109"/>
      <c r="MS315" s="109"/>
      <c r="MT315" s="109"/>
      <c r="MU315" s="109"/>
      <c r="MV315" s="109"/>
      <c r="MW315" s="109"/>
      <c r="MX315" s="109"/>
      <c r="MY315" s="109"/>
      <c r="MZ315" s="109"/>
      <c r="NA315" s="109"/>
      <c r="NB315" s="109"/>
      <c r="NC315" s="109"/>
      <c r="ND315" s="109"/>
      <c r="NE315" s="109"/>
      <c r="NF315" s="109"/>
      <c r="NG315" s="109"/>
      <c r="NH315" s="109"/>
      <c r="NI315" s="109"/>
      <c r="NJ315" s="109"/>
      <c r="NK315" s="109"/>
      <c r="NL315" s="109"/>
      <c r="NM315" s="109"/>
      <c r="NN315" s="109"/>
      <c r="NO315" s="109"/>
      <c r="NP315" s="109"/>
      <c r="NQ315" s="109"/>
      <c r="NR315" s="109"/>
      <c r="NS315" s="109"/>
      <c r="NT315" s="109"/>
      <c r="NU315" s="109"/>
      <c r="NV315" s="109"/>
      <c r="NW315" s="109"/>
      <c r="NX315" s="109"/>
      <c r="NY315" s="109"/>
      <c r="NZ315" s="109"/>
      <c r="OA315" s="109"/>
      <c r="OB315" s="109"/>
      <c r="OC315" s="109"/>
      <c r="OD315" s="109"/>
      <c r="OE315" s="109"/>
      <c r="OF315" s="109"/>
      <c r="OG315" s="109"/>
      <c r="OH315" s="109"/>
      <c r="OI315" s="109"/>
      <c r="OJ315" s="109"/>
      <c r="OK315" s="109"/>
      <c r="OL315" s="109"/>
      <c r="OM315" s="109"/>
      <c r="ON315" s="109"/>
      <c r="OO315" s="109"/>
      <c r="OP315" s="109"/>
      <c r="OQ315" s="109"/>
      <c r="OR315" s="109"/>
      <c r="OS315" s="109"/>
      <c r="OT315" s="109"/>
      <c r="OU315" s="109"/>
      <c r="OV315" s="109"/>
      <c r="OW315" s="109"/>
      <c r="OX315" s="109"/>
      <c r="OY315" s="109"/>
      <c r="OZ315" s="109"/>
      <c r="PA315" s="109"/>
      <c r="PB315" s="109"/>
      <c r="PC315" s="109"/>
      <c r="PD315" s="109"/>
      <c r="PE315" s="109"/>
      <c r="PF315" s="109"/>
      <c r="PG315" s="109"/>
      <c r="PH315" s="109"/>
      <c r="PI315" s="109"/>
      <c r="PJ315" s="109"/>
      <c r="PK315" s="109"/>
      <c r="PL315" s="109"/>
      <c r="PM315" s="109"/>
      <c r="PN315" s="109"/>
      <c r="PO315" s="109"/>
      <c r="PP315" s="109"/>
      <c r="PQ315" s="109"/>
      <c r="PR315" s="109"/>
      <c r="PS315" s="109"/>
      <c r="PT315" s="109"/>
      <c r="PU315" s="109"/>
      <c r="PV315" s="109"/>
      <c r="PW315" s="109"/>
      <c r="PX315" s="109"/>
      <c r="PY315" s="109"/>
      <c r="PZ315" s="109"/>
      <c r="QA315" s="109"/>
      <c r="QB315" s="109"/>
      <c r="QC315" s="109"/>
      <c r="QD315" s="109"/>
      <c r="QE315" s="109"/>
      <c r="QF315" s="109"/>
      <c r="QG315" s="109"/>
      <c r="QH315" s="109"/>
      <c r="QI315" s="109"/>
      <c r="QJ315" s="109"/>
      <c r="QK315" s="23">
        <f t="shared" si="5"/>
        <v>46</v>
      </c>
      <c r="QL315" s="125"/>
      <c r="QM315" s="148"/>
      <c r="QN315" s="125"/>
      <c r="QO315" s="125"/>
      <c r="QP315" s="125">
        <f>1074.38+1000</f>
        <v>2074.38</v>
      </c>
      <c r="QQ315" s="125"/>
      <c r="QR315" s="125"/>
      <c r="QS315" s="130"/>
    </row>
    <row r="316" spans="1:461" s="5" customFormat="1" ht="12.75" customHeight="1" x14ac:dyDescent="0.2">
      <c r="A316" s="52">
        <v>44706</v>
      </c>
      <c r="B316" s="162" t="s">
        <v>462</v>
      </c>
      <c r="C316" s="107"/>
      <c r="D316" s="107"/>
      <c r="E316" s="108"/>
      <c r="F316" s="108"/>
      <c r="G316" s="108"/>
      <c r="H316" s="108"/>
      <c r="I316" s="108"/>
      <c r="J316" s="108"/>
      <c r="K316" s="108"/>
      <c r="L316" s="108"/>
      <c r="M316" s="108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 s="109"/>
      <c r="BG316" s="109"/>
      <c r="BH316" s="109"/>
      <c r="BI316" s="109"/>
      <c r="BJ316" s="109"/>
      <c r="BK316" s="109"/>
      <c r="BL316" s="109"/>
      <c r="BM316" s="109"/>
      <c r="BN316" s="109"/>
      <c r="BO316" s="109"/>
      <c r="BP316" s="109"/>
      <c r="BQ316" s="109"/>
      <c r="BR316" s="109"/>
      <c r="BS316" s="109"/>
      <c r="BT316" s="109"/>
      <c r="BU316" s="109"/>
      <c r="BV316" s="109"/>
      <c r="BW316" s="109"/>
      <c r="BX316" s="109"/>
      <c r="BY316" s="109"/>
      <c r="BZ316" s="109"/>
      <c r="CA316" s="109"/>
      <c r="CB316" s="109"/>
      <c r="CC316" s="109"/>
      <c r="CD316" s="109"/>
      <c r="CE316" s="109"/>
      <c r="CF316" s="109"/>
      <c r="CG316" s="109"/>
      <c r="CH316" s="109"/>
      <c r="CI316" s="109"/>
      <c r="CJ316" s="109"/>
      <c r="CK316" s="109"/>
      <c r="CL316" s="109"/>
      <c r="CM316" s="109"/>
      <c r="CN316" s="109"/>
      <c r="CO316" s="109"/>
      <c r="CP316" s="109"/>
      <c r="CQ316" s="109"/>
      <c r="CR316" s="109"/>
      <c r="CS316" s="109"/>
      <c r="CT316" s="109"/>
      <c r="CU316" s="109"/>
      <c r="CV316" s="109"/>
      <c r="CW316" s="109"/>
      <c r="CX316" s="109"/>
      <c r="CY316" s="109"/>
      <c r="CZ316" s="109"/>
      <c r="DA316" s="109"/>
      <c r="DB316" s="109"/>
      <c r="DC316" s="109"/>
      <c r="DD316" s="109"/>
      <c r="DE316" s="109"/>
      <c r="DF316" s="109"/>
      <c r="DG316" s="109"/>
      <c r="DH316" s="109"/>
      <c r="DI316" s="109"/>
      <c r="DJ316" s="109"/>
      <c r="DK316" s="109"/>
      <c r="DL316" s="109"/>
      <c r="DM316" s="109"/>
      <c r="DN316" s="109"/>
      <c r="DO316" s="109"/>
      <c r="DP316" s="109"/>
      <c r="DQ316" s="109"/>
      <c r="DR316" s="109"/>
      <c r="DS316" s="109"/>
      <c r="DT316" s="109"/>
      <c r="DU316" s="109"/>
      <c r="DV316" s="109"/>
      <c r="DW316" s="109"/>
      <c r="DX316" s="109"/>
      <c r="DY316" s="109"/>
      <c r="DZ316" s="109"/>
      <c r="EA316" s="109"/>
      <c r="EB316" s="109"/>
      <c r="EC316" s="109"/>
      <c r="ED316" s="109"/>
      <c r="EE316" s="109"/>
      <c r="EF316" s="109"/>
      <c r="EG316" s="109"/>
      <c r="EH316" s="109"/>
      <c r="EI316" s="109"/>
      <c r="EJ316" s="109"/>
      <c r="EK316" s="109"/>
      <c r="EL316" s="109"/>
      <c r="EM316" s="109"/>
      <c r="EN316" s="109"/>
      <c r="EO316" s="109"/>
      <c r="EP316" s="109"/>
      <c r="EQ316" s="109"/>
      <c r="ER316" s="109"/>
      <c r="ES316" s="109"/>
      <c r="ET316" s="109"/>
      <c r="EU316" s="109"/>
      <c r="EV316" s="109"/>
      <c r="EW316" s="109"/>
      <c r="EX316" s="109"/>
      <c r="EY316" s="109"/>
      <c r="EZ316" s="109"/>
      <c r="FA316" s="109"/>
      <c r="FB316" s="109"/>
      <c r="FC316" s="109"/>
      <c r="FD316" s="109"/>
      <c r="FE316" s="109"/>
      <c r="FF316" s="109"/>
      <c r="FG316" s="109"/>
      <c r="FH316" s="109"/>
      <c r="FI316" s="109"/>
      <c r="FJ316" s="109"/>
      <c r="FK316" s="109">
        <v>1.8</v>
      </c>
      <c r="FL316" s="109"/>
      <c r="FM316" s="109"/>
      <c r="FN316" s="109"/>
      <c r="FO316" s="109"/>
      <c r="FP316" s="109"/>
      <c r="FQ316" s="109"/>
      <c r="FR316" s="109"/>
      <c r="FS316" s="109"/>
      <c r="FT316" s="109"/>
      <c r="FU316" s="109"/>
      <c r="FV316" s="109"/>
      <c r="FW316" s="109"/>
      <c r="FX316" s="109"/>
      <c r="FY316" s="109"/>
      <c r="FZ316" s="109"/>
      <c r="GA316" s="109"/>
      <c r="GB316" s="109"/>
      <c r="GC316" s="109"/>
      <c r="GD316" s="109"/>
      <c r="GE316" s="109"/>
      <c r="GF316" s="109"/>
      <c r="GG316" s="109"/>
      <c r="GH316" s="109"/>
      <c r="GI316" s="109"/>
      <c r="GJ316" s="109"/>
      <c r="GK316" s="109"/>
      <c r="GL316" s="109"/>
      <c r="GM316" s="109"/>
      <c r="GN316" s="109"/>
      <c r="GO316" s="109"/>
      <c r="GP316" s="109"/>
      <c r="GQ316" s="109"/>
      <c r="GR316" s="109"/>
      <c r="GS316" s="109"/>
      <c r="GT316" s="109"/>
      <c r="GU316" s="109"/>
      <c r="GV316" s="109"/>
      <c r="GW316" s="109"/>
      <c r="GX316" s="109"/>
      <c r="GY316" s="109"/>
      <c r="GZ316" s="109"/>
      <c r="HA316" s="109"/>
      <c r="HB316" s="109"/>
      <c r="HC316" s="109"/>
      <c r="HD316" s="109"/>
      <c r="HE316" s="109"/>
      <c r="HF316" s="109"/>
      <c r="HG316" s="109"/>
      <c r="HH316" s="109"/>
      <c r="HI316" s="109"/>
      <c r="HJ316" s="109"/>
      <c r="HK316" s="109"/>
      <c r="HL316" s="109"/>
      <c r="HM316" s="109"/>
      <c r="HN316" s="109"/>
      <c r="HO316" s="109"/>
      <c r="HP316" s="109"/>
      <c r="HQ316" s="109"/>
      <c r="HR316" s="109"/>
      <c r="HS316" s="109"/>
      <c r="HT316" s="109"/>
      <c r="HU316" s="109"/>
      <c r="HV316" s="109"/>
      <c r="HW316" s="109"/>
      <c r="HX316" s="109"/>
      <c r="HY316" s="109"/>
      <c r="HZ316" s="109"/>
      <c r="IA316" s="109"/>
      <c r="IB316" s="109"/>
      <c r="IC316" s="109"/>
      <c r="ID316" s="109"/>
      <c r="IE316" s="109"/>
      <c r="IF316" s="109"/>
      <c r="IG316" s="109"/>
      <c r="IH316" s="109"/>
      <c r="II316" s="109"/>
      <c r="IJ316" s="109"/>
      <c r="IK316" s="109"/>
      <c r="IL316" s="109"/>
      <c r="IM316" s="109"/>
      <c r="IN316" s="109"/>
      <c r="IO316" s="109"/>
      <c r="IP316" s="109"/>
      <c r="IQ316" s="109"/>
      <c r="IR316" s="109"/>
      <c r="IS316" s="109"/>
      <c r="IT316" s="109"/>
      <c r="IU316" s="109"/>
      <c r="IV316" s="109"/>
      <c r="IW316" s="109"/>
      <c r="IX316" s="109"/>
      <c r="IY316" s="109"/>
      <c r="IZ316" s="109"/>
      <c r="JA316" s="109"/>
      <c r="JB316" s="109"/>
      <c r="JC316" s="109"/>
      <c r="JD316" s="109"/>
      <c r="JE316" s="109"/>
      <c r="JF316" s="109"/>
      <c r="JG316" s="109"/>
      <c r="JH316" s="109"/>
      <c r="JI316" s="109"/>
      <c r="JJ316" s="109"/>
      <c r="JK316" s="109"/>
      <c r="JL316" s="109"/>
      <c r="JM316" s="109"/>
      <c r="JN316" s="109"/>
      <c r="JO316" s="109"/>
      <c r="JP316" s="109"/>
      <c r="JQ316" s="109"/>
      <c r="JR316" s="109"/>
      <c r="JS316" s="109"/>
      <c r="JT316" s="109"/>
      <c r="JU316" s="109"/>
      <c r="JV316" s="109"/>
      <c r="JW316" s="109"/>
      <c r="JX316" s="109"/>
      <c r="JY316" s="109"/>
      <c r="JZ316" s="109"/>
      <c r="KA316" s="109"/>
      <c r="KB316" s="109"/>
      <c r="KC316" s="109"/>
      <c r="KD316" s="109"/>
      <c r="KE316" s="109"/>
      <c r="KF316" s="109"/>
      <c r="KG316" s="109"/>
      <c r="KH316" s="109"/>
      <c r="KI316" s="109"/>
      <c r="KJ316" s="109"/>
      <c r="KK316" s="109"/>
      <c r="KL316" s="109"/>
      <c r="KM316" s="109"/>
      <c r="KN316" s="109"/>
      <c r="KO316" s="109"/>
      <c r="KP316" s="109"/>
      <c r="KQ316" s="109"/>
      <c r="KR316" s="109"/>
      <c r="KS316" s="109"/>
      <c r="KT316" s="109"/>
      <c r="KU316" s="109"/>
      <c r="KV316" s="109"/>
      <c r="KW316" s="109"/>
      <c r="KX316" s="109"/>
      <c r="KY316" s="109"/>
      <c r="KZ316" s="109"/>
      <c r="LA316" s="109"/>
      <c r="LB316" s="109"/>
      <c r="LC316" s="109"/>
      <c r="LD316" s="109"/>
      <c r="LE316" s="109"/>
      <c r="LF316" s="109"/>
      <c r="LG316" s="109"/>
      <c r="LH316" s="109"/>
      <c r="LI316" s="109"/>
      <c r="LJ316" s="109"/>
      <c r="LK316" s="109"/>
      <c r="LL316" s="109"/>
      <c r="LM316" s="109"/>
      <c r="LN316" s="109"/>
      <c r="LO316" s="109"/>
      <c r="LP316" s="109"/>
      <c r="LQ316" s="109"/>
      <c r="LR316" s="109"/>
      <c r="LS316" s="109"/>
      <c r="LT316" s="109"/>
      <c r="LU316" s="109"/>
      <c r="LV316" s="109"/>
      <c r="LW316" s="109"/>
      <c r="LX316" s="109"/>
      <c r="LY316" s="109"/>
      <c r="LZ316" s="109"/>
      <c r="MA316" s="109"/>
      <c r="MB316" s="109"/>
      <c r="MC316" s="109"/>
      <c r="MD316" s="109"/>
      <c r="ME316" s="109"/>
      <c r="MF316" s="109"/>
      <c r="MG316" s="109"/>
      <c r="MH316" s="109"/>
      <c r="MI316" s="109"/>
      <c r="MJ316" s="109"/>
      <c r="MK316" s="109"/>
      <c r="ML316" s="109"/>
      <c r="MM316" s="109"/>
      <c r="MN316" s="109"/>
      <c r="MO316" s="109"/>
      <c r="MP316" s="109"/>
      <c r="MQ316" s="109"/>
      <c r="MR316" s="109"/>
      <c r="MS316" s="109"/>
      <c r="MT316" s="109"/>
      <c r="MU316" s="109"/>
      <c r="MV316" s="109"/>
      <c r="MW316" s="109"/>
      <c r="MX316" s="109"/>
      <c r="MY316" s="109"/>
      <c r="MZ316" s="109"/>
      <c r="NA316" s="109"/>
      <c r="NB316" s="109"/>
      <c r="NC316" s="109"/>
      <c r="ND316" s="109"/>
      <c r="NE316" s="109"/>
      <c r="NF316" s="109"/>
      <c r="NG316" s="109"/>
      <c r="NH316" s="109"/>
      <c r="NI316" s="109"/>
      <c r="NJ316" s="109"/>
      <c r="NK316" s="109"/>
      <c r="NL316" s="109"/>
      <c r="NM316" s="109"/>
      <c r="NN316" s="109"/>
      <c r="NO316" s="109"/>
      <c r="NP316" s="109"/>
      <c r="NQ316" s="109"/>
      <c r="NR316" s="109"/>
      <c r="NS316" s="109"/>
      <c r="NT316" s="109"/>
      <c r="NU316" s="109"/>
      <c r="NV316" s="109"/>
      <c r="NW316" s="109"/>
      <c r="NX316" s="109"/>
      <c r="NY316" s="109"/>
      <c r="NZ316" s="109"/>
      <c r="OA316" s="109"/>
      <c r="OB316" s="109"/>
      <c r="OC316" s="109"/>
      <c r="OD316" s="109"/>
      <c r="OE316" s="109"/>
      <c r="OF316" s="109"/>
      <c r="OG316" s="109"/>
      <c r="OH316" s="109"/>
      <c r="OI316" s="109"/>
      <c r="OJ316" s="109"/>
      <c r="OK316" s="109"/>
      <c r="OL316" s="109"/>
      <c r="OM316" s="109"/>
      <c r="ON316" s="109"/>
      <c r="OO316" s="109"/>
      <c r="OP316" s="109"/>
      <c r="OQ316" s="109"/>
      <c r="OR316" s="109"/>
      <c r="OS316" s="109"/>
      <c r="OT316" s="109"/>
      <c r="OU316" s="109"/>
      <c r="OV316" s="109"/>
      <c r="OW316" s="109"/>
      <c r="OX316" s="109"/>
      <c r="OY316" s="109"/>
      <c r="OZ316" s="109"/>
      <c r="PA316" s="109"/>
      <c r="PB316" s="109"/>
      <c r="PC316" s="109"/>
      <c r="PD316" s="109"/>
      <c r="PE316" s="109"/>
      <c r="PF316" s="109"/>
      <c r="PG316" s="109"/>
      <c r="PH316" s="109"/>
      <c r="PI316" s="109"/>
      <c r="PJ316" s="109"/>
      <c r="PK316" s="109"/>
      <c r="PL316" s="109"/>
      <c r="PM316" s="109"/>
      <c r="PN316" s="109"/>
      <c r="PO316" s="109"/>
      <c r="PP316" s="109"/>
      <c r="PQ316" s="109"/>
      <c r="PR316" s="109"/>
      <c r="PS316" s="109"/>
      <c r="PT316" s="109"/>
      <c r="PU316" s="109"/>
      <c r="PV316" s="109"/>
      <c r="PW316" s="109"/>
      <c r="PX316" s="109"/>
      <c r="PY316" s="109"/>
      <c r="PZ316" s="109"/>
      <c r="QA316" s="109"/>
      <c r="QB316" s="109"/>
      <c r="QC316" s="109"/>
      <c r="QD316" s="109"/>
      <c r="QE316" s="109"/>
      <c r="QF316" s="109"/>
      <c r="QG316" s="109"/>
      <c r="QH316" s="109"/>
      <c r="QI316" s="109"/>
      <c r="QJ316" s="109"/>
      <c r="QK316" s="23">
        <f t="shared" si="5"/>
        <v>1.8</v>
      </c>
      <c r="QL316" s="125"/>
      <c r="QM316" s="148"/>
      <c r="QN316" s="125"/>
      <c r="QO316" s="125"/>
      <c r="QP316" s="125"/>
      <c r="QQ316" s="125"/>
      <c r="QR316" s="125">
        <v>155.52000000000001</v>
      </c>
      <c r="QS316" s="130"/>
    </row>
    <row r="317" spans="1:461" s="5" customFormat="1" ht="12.75" customHeight="1" x14ac:dyDescent="0.2">
      <c r="A317" s="52">
        <v>44706</v>
      </c>
      <c r="B317" s="98" t="s">
        <v>75</v>
      </c>
      <c r="C317" s="107"/>
      <c r="D317" s="107"/>
      <c r="E317" s="108"/>
      <c r="F317" s="108"/>
      <c r="G317" s="108"/>
      <c r="H317" s="108"/>
      <c r="I317" s="108"/>
      <c r="J317" s="108"/>
      <c r="K317" s="108"/>
      <c r="L317" s="108"/>
      <c r="M317" s="108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>
        <v>9</v>
      </c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 s="109"/>
      <c r="BG317" s="109"/>
      <c r="BH317" s="109"/>
      <c r="BI317" s="109"/>
      <c r="BJ317" s="109"/>
      <c r="BK317" s="109"/>
      <c r="BL317" s="109"/>
      <c r="BM317" s="109"/>
      <c r="BN317" s="109"/>
      <c r="BO317" s="109"/>
      <c r="BP317" s="109"/>
      <c r="BQ317" s="109"/>
      <c r="BR317" s="109"/>
      <c r="BS317" s="109"/>
      <c r="BT317" s="109"/>
      <c r="BU317" s="109"/>
      <c r="BV317" s="109"/>
      <c r="BW317" s="109"/>
      <c r="BX317" s="109"/>
      <c r="BY317" s="109">
        <v>50</v>
      </c>
      <c r="BZ317" s="109"/>
      <c r="CA317" s="109"/>
      <c r="CB317" s="109"/>
      <c r="CC317" s="109"/>
      <c r="CD317" s="109"/>
      <c r="CE317" s="109"/>
      <c r="CF317" s="109"/>
      <c r="CG317" s="109"/>
      <c r="CH317" s="109"/>
      <c r="CI317" s="109"/>
      <c r="CJ317" s="109"/>
      <c r="CK317" s="109"/>
      <c r="CL317" s="109"/>
      <c r="CM317" s="109"/>
      <c r="CN317" s="109"/>
      <c r="CO317" s="109">
        <v>190</v>
      </c>
      <c r="CP317" s="109"/>
      <c r="CQ317" s="109"/>
      <c r="CR317" s="109"/>
      <c r="CS317" s="109"/>
      <c r="CT317" s="109"/>
      <c r="CU317" s="109"/>
      <c r="CV317" s="109"/>
      <c r="CW317" s="109"/>
      <c r="CX317" s="109"/>
      <c r="CY317" s="109"/>
      <c r="CZ317" s="109"/>
      <c r="DA317" s="109"/>
      <c r="DB317" s="109"/>
      <c r="DC317" s="109"/>
      <c r="DD317" s="109"/>
      <c r="DE317" s="109"/>
      <c r="DF317" s="109"/>
      <c r="DG317" s="109"/>
      <c r="DH317" s="109"/>
      <c r="DI317" s="109"/>
      <c r="DJ317" s="109"/>
      <c r="DK317" s="109">
        <v>20</v>
      </c>
      <c r="DL317" s="109"/>
      <c r="DM317" s="109"/>
      <c r="DN317" s="109"/>
      <c r="DO317" s="109"/>
      <c r="DP317" s="109"/>
      <c r="DQ317" s="109"/>
      <c r="DR317" s="109"/>
      <c r="DS317" s="109"/>
      <c r="DT317" s="109"/>
      <c r="DU317" s="109">
        <v>10</v>
      </c>
      <c r="DV317" s="109"/>
      <c r="DW317" s="109"/>
      <c r="DX317" s="109"/>
      <c r="DY317" s="109"/>
      <c r="DZ317" s="109"/>
      <c r="EA317" s="109"/>
      <c r="EB317" s="109"/>
      <c r="EC317" s="109"/>
      <c r="ED317" s="109"/>
      <c r="EE317" s="109"/>
      <c r="EF317" s="109"/>
      <c r="EG317" s="109"/>
      <c r="EH317" s="109"/>
      <c r="EI317" s="109"/>
      <c r="EJ317" s="109"/>
      <c r="EK317" s="109"/>
      <c r="EL317" s="109"/>
      <c r="EM317" s="109"/>
      <c r="EN317" s="109"/>
      <c r="EO317" s="109"/>
      <c r="EP317" s="109"/>
      <c r="EQ317" s="109"/>
      <c r="ER317" s="109"/>
      <c r="ES317" s="109"/>
      <c r="ET317" s="109"/>
      <c r="EU317" s="109"/>
      <c r="EV317" s="109"/>
      <c r="EW317" s="109"/>
      <c r="EX317" s="109"/>
      <c r="EY317" s="109"/>
      <c r="EZ317" s="109"/>
      <c r="FA317" s="109"/>
      <c r="FB317" s="109"/>
      <c r="FC317" s="109"/>
      <c r="FD317" s="109"/>
      <c r="FE317" s="109"/>
      <c r="FF317" s="109"/>
      <c r="FG317" s="109"/>
      <c r="FH317" s="109"/>
      <c r="FI317" s="109"/>
      <c r="FJ317" s="109"/>
      <c r="FK317" s="109"/>
      <c r="FL317" s="109"/>
      <c r="FM317" s="109"/>
      <c r="FN317" s="109"/>
      <c r="FO317" s="109"/>
      <c r="FP317" s="109"/>
      <c r="FQ317" s="109"/>
      <c r="FR317" s="109"/>
      <c r="FS317" s="109">
        <v>30</v>
      </c>
      <c r="FT317" s="109"/>
      <c r="FU317" s="109"/>
      <c r="FV317" s="109"/>
      <c r="FW317" s="109"/>
      <c r="FX317" s="109"/>
      <c r="FY317" s="109"/>
      <c r="FZ317" s="109"/>
      <c r="GA317" s="109"/>
      <c r="GB317" s="109"/>
      <c r="GC317" s="109"/>
      <c r="GD317" s="109"/>
      <c r="GE317" s="109"/>
      <c r="GF317" s="109"/>
      <c r="GG317" s="109"/>
      <c r="GH317" s="109"/>
      <c r="GI317" s="109"/>
      <c r="GJ317" s="109"/>
      <c r="GK317" s="109"/>
      <c r="GL317" s="109"/>
      <c r="GM317" s="109"/>
      <c r="GN317" s="109"/>
      <c r="GO317" s="109"/>
      <c r="GP317" s="109"/>
      <c r="GQ317" s="109"/>
      <c r="GR317" s="109"/>
      <c r="GS317" s="109"/>
      <c r="GT317" s="109"/>
      <c r="GU317" s="109"/>
      <c r="GV317" s="109"/>
      <c r="GW317" s="109"/>
      <c r="GX317" s="109"/>
      <c r="GY317" s="109"/>
      <c r="GZ317" s="109"/>
      <c r="HA317" s="109"/>
      <c r="HB317" s="109"/>
      <c r="HC317" s="109"/>
      <c r="HD317" s="109"/>
      <c r="HE317" s="109"/>
      <c r="HF317" s="109"/>
      <c r="HG317" s="109"/>
      <c r="HH317" s="109"/>
      <c r="HI317" s="109"/>
      <c r="HJ317" s="109"/>
      <c r="HK317" s="109"/>
      <c r="HL317" s="109"/>
      <c r="HM317" s="109"/>
      <c r="HN317" s="109"/>
      <c r="HO317" s="109"/>
      <c r="HP317" s="109"/>
      <c r="HQ317" s="109"/>
      <c r="HR317" s="109"/>
      <c r="HS317" s="109"/>
      <c r="HT317" s="109"/>
      <c r="HU317" s="109"/>
      <c r="HV317" s="109"/>
      <c r="HW317" s="109"/>
      <c r="HX317" s="109"/>
      <c r="HY317" s="109"/>
      <c r="HZ317" s="109"/>
      <c r="IA317" s="109"/>
      <c r="IB317" s="109"/>
      <c r="IC317" s="109"/>
      <c r="ID317" s="109"/>
      <c r="IE317" s="109"/>
      <c r="IF317" s="109"/>
      <c r="IG317" s="109"/>
      <c r="IH317" s="109"/>
      <c r="II317" s="109"/>
      <c r="IJ317" s="109"/>
      <c r="IK317" s="109"/>
      <c r="IL317" s="109"/>
      <c r="IM317" s="109"/>
      <c r="IN317" s="109"/>
      <c r="IO317" s="109"/>
      <c r="IP317" s="109"/>
      <c r="IQ317" s="109"/>
      <c r="IR317" s="109"/>
      <c r="IS317" s="109"/>
      <c r="IT317" s="109"/>
      <c r="IU317" s="109"/>
      <c r="IV317" s="109"/>
      <c r="IW317" s="109"/>
      <c r="IX317" s="109"/>
      <c r="IY317" s="109"/>
      <c r="IZ317" s="109"/>
      <c r="JA317" s="109"/>
      <c r="JB317" s="109"/>
      <c r="JC317" s="109"/>
      <c r="JD317" s="109"/>
      <c r="JE317" s="109"/>
      <c r="JF317" s="109"/>
      <c r="JG317" s="109"/>
      <c r="JH317" s="109"/>
      <c r="JI317" s="109"/>
      <c r="JJ317" s="109"/>
      <c r="JK317" s="109"/>
      <c r="JL317" s="109"/>
      <c r="JM317" s="109"/>
      <c r="JN317" s="109"/>
      <c r="JO317" s="109"/>
      <c r="JP317" s="109"/>
      <c r="JQ317" s="109"/>
      <c r="JR317" s="109"/>
      <c r="JS317" s="109"/>
      <c r="JT317" s="109"/>
      <c r="JU317" s="109"/>
      <c r="JV317" s="109"/>
      <c r="JW317" s="109"/>
      <c r="JX317" s="109"/>
      <c r="JY317" s="109"/>
      <c r="JZ317" s="109"/>
      <c r="KA317" s="109"/>
      <c r="KB317" s="109"/>
      <c r="KC317" s="109"/>
      <c r="KD317" s="109"/>
      <c r="KE317" s="109"/>
      <c r="KF317" s="109"/>
      <c r="KG317" s="109"/>
      <c r="KH317" s="109"/>
      <c r="KI317" s="109"/>
      <c r="KJ317" s="109"/>
      <c r="KK317" s="109"/>
      <c r="KL317" s="109"/>
      <c r="KM317" s="109"/>
      <c r="KN317" s="109"/>
      <c r="KO317" s="109"/>
      <c r="KP317" s="109"/>
      <c r="KQ317" s="109"/>
      <c r="KR317" s="109"/>
      <c r="KS317" s="109"/>
      <c r="KT317" s="109"/>
      <c r="KU317" s="109"/>
      <c r="KV317" s="109"/>
      <c r="KW317" s="109"/>
      <c r="KX317" s="109"/>
      <c r="KY317" s="109"/>
      <c r="KZ317" s="109"/>
      <c r="LA317" s="109"/>
      <c r="LB317" s="109"/>
      <c r="LC317" s="109"/>
      <c r="LD317" s="109"/>
      <c r="LE317" s="109"/>
      <c r="LF317" s="109"/>
      <c r="LG317" s="109"/>
      <c r="LH317" s="109"/>
      <c r="LI317" s="109"/>
      <c r="LJ317" s="109"/>
      <c r="LK317" s="109"/>
      <c r="LL317" s="109"/>
      <c r="LM317" s="109"/>
      <c r="LN317" s="109"/>
      <c r="LO317" s="109"/>
      <c r="LP317" s="109"/>
      <c r="LQ317" s="109"/>
      <c r="LR317" s="109"/>
      <c r="LS317" s="109"/>
      <c r="LT317" s="109">
        <v>3</v>
      </c>
      <c r="LU317" s="109"/>
      <c r="LV317" s="109"/>
      <c r="LW317" s="109"/>
      <c r="LX317" s="109"/>
      <c r="LY317" s="109"/>
      <c r="LZ317" s="109"/>
      <c r="MA317" s="109"/>
      <c r="MB317" s="109"/>
      <c r="MC317" s="109"/>
      <c r="MD317" s="109"/>
      <c r="ME317" s="109"/>
      <c r="MF317" s="109"/>
      <c r="MG317" s="109"/>
      <c r="MH317" s="109"/>
      <c r="MI317" s="109"/>
      <c r="MJ317" s="109"/>
      <c r="MK317" s="109"/>
      <c r="ML317" s="109"/>
      <c r="MM317" s="109"/>
      <c r="MN317" s="109"/>
      <c r="MO317" s="109"/>
      <c r="MP317" s="109"/>
      <c r="MQ317" s="109"/>
      <c r="MR317" s="109"/>
      <c r="MS317" s="109"/>
      <c r="MT317" s="109"/>
      <c r="MU317" s="109"/>
      <c r="MV317" s="109"/>
      <c r="MW317" s="109"/>
      <c r="MX317" s="109"/>
      <c r="MY317" s="109"/>
      <c r="MZ317" s="109"/>
      <c r="NA317" s="109"/>
      <c r="NB317" s="109"/>
      <c r="NC317" s="109"/>
      <c r="ND317" s="109"/>
      <c r="NE317" s="109"/>
      <c r="NF317" s="109"/>
      <c r="NG317" s="109"/>
      <c r="NH317" s="109"/>
      <c r="NI317" s="109"/>
      <c r="NJ317" s="109"/>
      <c r="NK317" s="109"/>
      <c r="NL317" s="109"/>
      <c r="NM317" s="109"/>
      <c r="NN317" s="109"/>
      <c r="NO317" s="109"/>
      <c r="NP317" s="109"/>
      <c r="NQ317" s="109"/>
      <c r="NR317" s="109"/>
      <c r="NS317" s="109"/>
      <c r="NT317" s="109"/>
      <c r="NU317" s="109">
        <v>3</v>
      </c>
      <c r="NV317" s="109"/>
      <c r="NW317" s="109"/>
      <c r="NX317" s="109"/>
      <c r="NY317" s="109"/>
      <c r="NZ317" s="109"/>
      <c r="OA317" s="109"/>
      <c r="OB317" s="109"/>
      <c r="OC317" s="109"/>
      <c r="OD317" s="109"/>
      <c r="OE317" s="109"/>
      <c r="OF317" s="109"/>
      <c r="OG317" s="109"/>
      <c r="OH317" s="109"/>
      <c r="OI317" s="109"/>
      <c r="OJ317" s="109"/>
      <c r="OK317" s="109"/>
      <c r="OL317" s="109"/>
      <c r="OM317" s="109"/>
      <c r="ON317" s="109"/>
      <c r="OO317" s="109"/>
      <c r="OP317" s="109"/>
      <c r="OQ317" s="109"/>
      <c r="OR317" s="109"/>
      <c r="OS317" s="109"/>
      <c r="OT317" s="109"/>
      <c r="OU317" s="109"/>
      <c r="OV317" s="109"/>
      <c r="OW317" s="109"/>
      <c r="OX317" s="109"/>
      <c r="OY317" s="109"/>
      <c r="OZ317" s="109"/>
      <c r="PA317" s="109"/>
      <c r="PB317" s="109"/>
      <c r="PC317" s="109"/>
      <c r="PD317" s="109"/>
      <c r="PE317" s="109"/>
      <c r="PF317" s="109"/>
      <c r="PG317" s="109"/>
      <c r="PH317" s="109"/>
      <c r="PI317" s="109"/>
      <c r="PJ317" s="109"/>
      <c r="PK317" s="109"/>
      <c r="PL317" s="109"/>
      <c r="PM317" s="109"/>
      <c r="PN317" s="109"/>
      <c r="PO317" s="109"/>
      <c r="PP317" s="109"/>
      <c r="PQ317" s="109"/>
      <c r="PR317" s="109"/>
      <c r="PS317" s="109"/>
      <c r="PT317" s="109"/>
      <c r="PU317" s="109"/>
      <c r="PV317" s="109"/>
      <c r="PW317" s="109"/>
      <c r="PX317" s="109"/>
      <c r="PY317" s="109"/>
      <c r="PZ317" s="109"/>
      <c r="QA317" s="109"/>
      <c r="QB317" s="109"/>
      <c r="QC317" s="109"/>
      <c r="QD317" s="109"/>
      <c r="QE317" s="109"/>
      <c r="QF317" s="109"/>
      <c r="QG317" s="109"/>
      <c r="QH317" s="109"/>
      <c r="QI317" s="109">
        <v>150</v>
      </c>
      <c r="QJ317" s="109"/>
      <c r="QK317" s="23">
        <f t="shared" si="5"/>
        <v>465</v>
      </c>
      <c r="QL317" s="125"/>
      <c r="QM317" s="125"/>
      <c r="QN317" s="125"/>
      <c r="QO317" s="125"/>
      <c r="QP317" s="125"/>
      <c r="QQ317" s="125"/>
      <c r="QR317" s="125"/>
      <c r="QS317" s="130"/>
    </row>
    <row r="318" spans="1:461" s="5" customFormat="1" ht="12.75" customHeight="1" x14ac:dyDescent="0.2">
      <c r="A318" s="52">
        <v>44707</v>
      </c>
      <c r="B318" s="90" t="s">
        <v>40</v>
      </c>
      <c r="C318" s="107"/>
      <c r="D318" s="107"/>
      <c r="E318" s="108"/>
      <c r="F318" s="108"/>
      <c r="G318" s="108"/>
      <c r="H318" s="108"/>
      <c r="I318" s="108"/>
      <c r="J318" s="108"/>
      <c r="K318" s="108"/>
      <c r="L318" s="108"/>
      <c r="M318" s="108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 s="109"/>
      <c r="BG318" s="109"/>
      <c r="BH318" s="109"/>
      <c r="BI318" s="109"/>
      <c r="BJ318" s="109"/>
      <c r="BK318" s="109"/>
      <c r="BL318" s="109"/>
      <c r="BM318" s="109"/>
      <c r="BN318" s="109"/>
      <c r="BO318" s="109"/>
      <c r="BP318" s="109"/>
      <c r="BQ318" s="109"/>
      <c r="BR318" s="109"/>
      <c r="BS318" s="109"/>
      <c r="BT318" s="109"/>
      <c r="BU318" s="109"/>
      <c r="BV318" s="109"/>
      <c r="BW318" s="109"/>
      <c r="BX318" s="109"/>
      <c r="BY318" s="109"/>
      <c r="BZ318" s="109"/>
      <c r="CA318" s="109"/>
      <c r="CB318" s="109"/>
      <c r="CC318" s="109"/>
      <c r="CD318" s="109"/>
      <c r="CE318" s="109"/>
      <c r="CF318" s="109"/>
      <c r="CG318" s="109"/>
      <c r="CH318" s="109"/>
      <c r="CI318" s="109"/>
      <c r="CJ318" s="109"/>
      <c r="CK318" s="109"/>
      <c r="CL318" s="109"/>
      <c r="CM318" s="109"/>
      <c r="CN318" s="109"/>
      <c r="CO318" s="109"/>
      <c r="CP318" s="109"/>
      <c r="CQ318" s="109"/>
      <c r="CR318" s="109"/>
      <c r="CS318" s="109"/>
      <c r="CT318" s="109"/>
      <c r="CU318" s="109"/>
      <c r="CV318" s="109"/>
      <c r="CW318" s="109"/>
      <c r="CX318" s="109"/>
      <c r="CY318" s="109"/>
      <c r="CZ318" s="109"/>
      <c r="DA318" s="109"/>
      <c r="DB318" s="109"/>
      <c r="DC318" s="109"/>
      <c r="DD318" s="109"/>
      <c r="DE318" s="109"/>
      <c r="DF318" s="109"/>
      <c r="DG318" s="109"/>
      <c r="DH318" s="109"/>
      <c r="DI318" s="109"/>
      <c r="DJ318" s="109"/>
      <c r="DK318" s="109"/>
      <c r="DL318" s="109"/>
      <c r="DM318" s="109"/>
      <c r="DN318" s="109"/>
      <c r="DO318" s="109"/>
      <c r="DP318" s="109"/>
      <c r="DQ318" s="109"/>
      <c r="DR318" s="109"/>
      <c r="DS318" s="109"/>
      <c r="DT318" s="109"/>
      <c r="DU318" s="109"/>
      <c r="DV318" s="109"/>
      <c r="DW318" s="109"/>
      <c r="DX318" s="109"/>
      <c r="DY318" s="109"/>
      <c r="DZ318" s="109"/>
      <c r="EA318" s="109"/>
      <c r="EB318" s="109"/>
      <c r="EC318" s="109"/>
      <c r="ED318" s="109"/>
      <c r="EE318" s="109"/>
      <c r="EF318" s="109"/>
      <c r="EG318" s="109"/>
      <c r="EH318" s="109"/>
      <c r="EI318" s="109"/>
      <c r="EJ318" s="109"/>
      <c r="EK318" s="109"/>
      <c r="EL318" s="109"/>
      <c r="EM318" s="109"/>
      <c r="EN318" s="109"/>
      <c r="EO318" s="109"/>
      <c r="EP318" s="109"/>
      <c r="EQ318" s="109"/>
      <c r="ER318" s="109"/>
      <c r="ES318" s="109"/>
      <c r="ET318" s="109"/>
      <c r="EU318" s="109"/>
      <c r="EV318" s="109"/>
      <c r="EW318" s="109"/>
      <c r="EX318" s="109"/>
      <c r="EY318" s="109"/>
      <c r="EZ318" s="109"/>
      <c r="FA318" s="109"/>
      <c r="FB318" s="109"/>
      <c r="FC318" s="109"/>
      <c r="FD318" s="109"/>
      <c r="FE318" s="109"/>
      <c r="FF318" s="109"/>
      <c r="FG318" s="109"/>
      <c r="FH318" s="109"/>
      <c r="FI318" s="109"/>
      <c r="FJ318" s="109"/>
      <c r="FK318" s="109"/>
      <c r="FL318" s="109"/>
      <c r="FM318" s="109"/>
      <c r="FN318" s="109"/>
      <c r="FO318" s="109"/>
      <c r="FP318" s="109"/>
      <c r="FQ318" s="109"/>
      <c r="FR318" s="109"/>
      <c r="FS318" s="109"/>
      <c r="FT318" s="109"/>
      <c r="FU318" s="109"/>
      <c r="FV318" s="109"/>
      <c r="FW318" s="109"/>
      <c r="FX318" s="109"/>
      <c r="FY318" s="109"/>
      <c r="FZ318" s="109"/>
      <c r="GA318" s="109"/>
      <c r="GB318" s="109"/>
      <c r="GC318" s="109"/>
      <c r="GD318" s="109"/>
      <c r="GE318" s="109"/>
      <c r="GF318" s="109"/>
      <c r="GG318" s="109"/>
      <c r="GH318" s="109"/>
      <c r="GI318" s="109"/>
      <c r="GJ318" s="109"/>
      <c r="GK318" s="109"/>
      <c r="GL318" s="109"/>
      <c r="GM318" s="109"/>
      <c r="GN318" s="109"/>
      <c r="GO318" s="109"/>
      <c r="GP318" s="109"/>
      <c r="GQ318" s="109"/>
      <c r="GR318" s="109"/>
      <c r="GS318" s="109"/>
      <c r="GT318" s="109"/>
      <c r="GU318" s="109"/>
      <c r="GV318" s="109">
        <v>10</v>
      </c>
      <c r="GW318" s="109"/>
      <c r="GX318" s="109"/>
      <c r="GY318" s="109"/>
      <c r="GZ318" s="109"/>
      <c r="HA318" s="109"/>
      <c r="HB318" s="109"/>
      <c r="HC318" s="109"/>
      <c r="HD318" s="109"/>
      <c r="HE318" s="109"/>
      <c r="HF318" s="109"/>
      <c r="HG318" s="109"/>
      <c r="HH318" s="109"/>
      <c r="HI318" s="109"/>
      <c r="HJ318" s="109"/>
      <c r="HK318" s="109"/>
      <c r="HL318" s="109"/>
      <c r="HM318" s="109"/>
      <c r="HN318" s="109"/>
      <c r="HO318" s="109"/>
      <c r="HP318" s="109"/>
      <c r="HQ318" s="109"/>
      <c r="HR318" s="109"/>
      <c r="HS318" s="109"/>
      <c r="HT318" s="109"/>
      <c r="HU318" s="109"/>
      <c r="HV318" s="109"/>
      <c r="HW318" s="109"/>
      <c r="HX318" s="109"/>
      <c r="HY318" s="109"/>
      <c r="HZ318" s="109"/>
      <c r="IA318" s="109"/>
      <c r="IB318" s="109"/>
      <c r="IC318" s="109"/>
      <c r="ID318" s="109"/>
      <c r="IE318" s="109"/>
      <c r="IF318" s="109"/>
      <c r="IG318" s="109"/>
      <c r="IH318" s="109"/>
      <c r="II318" s="109"/>
      <c r="IJ318" s="109"/>
      <c r="IK318" s="109"/>
      <c r="IL318" s="109"/>
      <c r="IM318" s="109"/>
      <c r="IN318" s="109"/>
      <c r="IO318" s="109"/>
      <c r="IP318" s="109"/>
      <c r="IQ318" s="109"/>
      <c r="IR318" s="109"/>
      <c r="IS318" s="109"/>
      <c r="IT318" s="109"/>
      <c r="IU318" s="109"/>
      <c r="IV318" s="109"/>
      <c r="IW318" s="109"/>
      <c r="IX318" s="109"/>
      <c r="IY318" s="109"/>
      <c r="IZ318" s="109"/>
      <c r="JA318" s="109"/>
      <c r="JB318" s="109"/>
      <c r="JC318" s="109"/>
      <c r="JD318" s="109"/>
      <c r="JE318" s="109"/>
      <c r="JF318" s="109"/>
      <c r="JG318" s="109"/>
      <c r="JH318" s="109"/>
      <c r="JI318" s="109"/>
      <c r="JJ318" s="109"/>
      <c r="JK318" s="109"/>
      <c r="JL318" s="109"/>
      <c r="JM318" s="109"/>
      <c r="JN318" s="109"/>
      <c r="JO318" s="109"/>
      <c r="JP318" s="109"/>
      <c r="JQ318" s="109"/>
      <c r="JR318" s="109"/>
      <c r="JS318" s="109"/>
      <c r="JT318" s="109"/>
      <c r="JU318" s="109"/>
      <c r="JV318" s="109"/>
      <c r="JW318" s="109"/>
      <c r="JX318" s="109"/>
      <c r="JY318" s="109"/>
      <c r="JZ318" s="109"/>
      <c r="KA318" s="109"/>
      <c r="KB318" s="109"/>
      <c r="KC318" s="109"/>
      <c r="KD318" s="109"/>
      <c r="KE318" s="109"/>
      <c r="KF318" s="109"/>
      <c r="KG318" s="109"/>
      <c r="KH318" s="109"/>
      <c r="KI318" s="109"/>
      <c r="KJ318" s="109"/>
      <c r="KK318" s="109"/>
      <c r="KL318" s="109"/>
      <c r="KM318" s="109"/>
      <c r="KN318" s="109"/>
      <c r="KO318" s="109"/>
      <c r="KP318" s="109"/>
      <c r="KQ318" s="109"/>
      <c r="KR318" s="109"/>
      <c r="KS318" s="109"/>
      <c r="KT318" s="109"/>
      <c r="KU318" s="109"/>
      <c r="KV318" s="109"/>
      <c r="KW318" s="109"/>
      <c r="KX318" s="109"/>
      <c r="KY318" s="109"/>
      <c r="KZ318" s="109"/>
      <c r="LA318" s="109"/>
      <c r="LB318" s="109"/>
      <c r="LC318" s="109"/>
      <c r="LD318" s="109"/>
      <c r="LE318" s="109"/>
      <c r="LF318" s="109"/>
      <c r="LG318" s="109"/>
      <c r="LH318" s="109"/>
      <c r="LI318" s="109"/>
      <c r="LJ318" s="109"/>
      <c r="LK318" s="109"/>
      <c r="LL318" s="109"/>
      <c r="LM318" s="109"/>
      <c r="LN318" s="109"/>
      <c r="LO318" s="109"/>
      <c r="LP318" s="109"/>
      <c r="LQ318" s="109"/>
      <c r="LR318" s="109"/>
      <c r="LS318" s="109"/>
      <c r="LT318" s="109"/>
      <c r="LU318" s="109"/>
      <c r="LV318" s="109"/>
      <c r="LW318" s="109"/>
      <c r="LX318" s="109"/>
      <c r="LY318" s="109"/>
      <c r="LZ318" s="109"/>
      <c r="MA318" s="109"/>
      <c r="MB318" s="109"/>
      <c r="MC318" s="109"/>
      <c r="MD318" s="109"/>
      <c r="ME318" s="109"/>
      <c r="MF318" s="109"/>
      <c r="MG318" s="109"/>
      <c r="MH318" s="109"/>
      <c r="MI318" s="109"/>
      <c r="MJ318" s="109"/>
      <c r="MK318" s="109"/>
      <c r="ML318" s="109"/>
      <c r="MM318" s="109"/>
      <c r="MN318" s="109"/>
      <c r="MO318" s="109"/>
      <c r="MP318" s="109"/>
      <c r="MQ318" s="109"/>
      <c r="MR318" s="109"/>
      <c r="MS318" s="109"/>
      <c r="MT318" s="109"/>
      <c r="MU318" s="109"/>
      <c r="MV318" s="109"/>
      <c r="MW318" s="109"/>
      <c r="MX318" s="109"/>
      <c r="MY318" s="109"/>
      <c r="MZ318" s="109"/>
      <c r="NA318" s="109"/>
      <c r="NB318" s="109"/>
      <c r="NC318" s="109"/>
      <c r="ND318" s="109"/>
      <c r="NE318" s="109"/>
      <c r="NF318" s="109"/>
      <c r="NG318" s="109"/>
      <c r="NH318" s="109"/>
      <c r="NI318" s="109"/>
      <c r="NJ318" s="109"/>
      <c r="NK318" s="109"/>
      <c r="NL318" s="109"/>
      <c r="NM318" s="109"/>
      <c r="NN318" s="109"/>
      <c r="NO318" s="109"/>
      <c r="NP318" s="109"/>
      <c r="NQ318" s="109"/>
      <c r="NR318" s="109"/>
      <c r="NS318" s="109"/>
      <c r="NT318" s="109"/>
      <c r="NU318" s="109"/>
      <c r="NV318" s="109"/>
      <c r="NW318" s="109"/>
      <c r="NX318" s="109"/>
      <c r="NY318" s="109"/>
      <c r="NZ318" s="109"/>
      <c r="OA318" s="109"/>
      <c r="OB318" s="109"/>
      <c r="OC318" s="109"/>
      <c r="OD318" s="109"/>
      <c r="OE318" s="109"/>
      <c r="OF318" s="109"/>
      <c r="OG318" s="109"/>
      <c r="OH318" s="109"/>
      <c r="OI318" s="109"/>
      <c r="OJ318" s="109"/>
      <c r="OK318" s="109"/>
      <c r="OL318" s="109"/>
      <c r="OM318" s="109"/>
      <c r="ON318" s="109"/>
      <c r="OO318" s="109"/>
      <c r="OP318" s="109"/>
      <c r="OQ318" s="109"/>
      <c r="OR318" s="109"/>
      <c r="OS318" s="109"/>
      <c r="OT318" s="109"/>
      <c r="OU318" s="109"/>
      <c r="OV318" s="109"/>
      <c r="OW318" s="109"/>
      <c r="OX318" s="109"/>
      <c r="OY318" s="109"/>
      <c r="OZ318" s="109"/>
      <c r="PA318" s="109"/>
      <c r="PB318" s="109"/>
      <c r="PC318" s="109"/>
      <c r="PD318" s="109"/>
      <c r="PE318" s="109"/>
      <c r="PF318" s="109"/>
      <c r="PG318" s="109"/>
      <c r="PH318" s="109"/>
      <c r="PI318" s="109"/>
      <c r="PJ318" s="109"/>
      <c r="PK318" s="109"/>
      <c r="PL318" s="109"/>
      <c r="PM318" s="109"/>
      <c r="PN318" s="109"/>
      <c r="PO318" s="109"/>
      <c r="PP318" s="109"/>
      <c r="PQ318" s="109"/>
      <c r="PR318" s="109"/>
      <c r="PS318" s="109"/>
      <c r="PT318" s="109"/>
      <c r="PU318" s="109"/>
      <c r="PV318" s="109"/>
      <c r="PW318" s="109"/>
      <c r="PX318" s="109"/>
      <c r="PY318" s="109"/>
      <c r="PZ318" s="109"/>
      <c r="QA318" s="109"/>
      <c r="QB318" s="109"/>
      <c r="QC318" s="109"/>
      <c r="QD318" s="109"/>
      <c r="QE318" s="109"/>
      <c r="QF318" s="109"/>
      <c r="QG318" s="109"/>
      <c r="QH318" s="109"/>
      <c r="QI318" s="109"/>
      <c r="QJ318" s="109"/>
      <c r="QK318" s="23">
        <f t="shared" si="5"/>
        <v>10</v>
      </c>
      <c r="QL318" s="125"/>
      <c r="QM318" s="148"/>
      <c r="QN318" s="125"/>
      <c r="QO318" s="125"/>
      <c r="QP318" s="125"/>
      <c r="QQ318" s="125">
        <v>1274.6400000000001</v>
      </c>
      <c r="QR318" s="125"/>
      <c r="QS318" s="130"/>
    </row>
    <row r="319" spans="1:461" s="5" customFormat="1" ht="12.75" customHeight="1" x14ac:dyDescent="0.2">
      <c r="A319" s="52">
        <v>44707</v>
      </c>
      <c r="B319" s="90" t="s">
        <v>136</v>
      </c>
      <c r="C319" s="107"/>
      <c r="D319" s="107"/>
      <c r="E319" s="108"/>
      <c r="F319" s="108"/>
      <c r="G319" s="108"/>
      <c r="H319" s="108"/>
      <c r="I319" s="108"/>
      <c r="J319" s="108"/>
      <c r="K319" s="108"/>
      <c r="L319" s="108"/>
      <c r="M319" s="108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 s="109"/>
      <c r="BG319" s="109"/>
      <c r="BH319" s="109"/>
      <c r="BI319" s="109"/>
      <c r="BJ319" s="109"/>
      <c r="BK319" s="109"/>
      <c r="BL319" s="109"/>
      <c r="BM319" s="109"/>
      <c r="BN319" s="109"/>
      <c r="BO319" s="109"/>
      <c r="BP319" s="109"/>
      <c r="BQ319" s="109"/>
      <c r="BR319" s="109"/>
      <c r="BS319" s="109"/>
      <c r="BT319" s="109"/>
      <c r="BU319" s="109"/>
      <c r="BV319" s="109"/>
      <c r="BW319" s="109"/>
      <c r="BX319" s="109"/>
      <c r="BY319" s="109"/>
      <c r="BZ319" s="109"/>
      <c r="CA319" s="109"/>
      <c r="CB319" s="109"/>
      <c r="CC319" s="109"/>
      <c r="CD319" s="109"/>
      <c r="CE319" s="109"/>
      <c r="CF319" s="109"/>
      <c r="CG319" s="109"/>
      <c r="CH319" s="109"/>
      <c r="CI319" s="109"/>
      <c r="CJ319" s="109"/>
      <c r="CK319" s="109"/>
      <c r="CL319" s="109"/>
      <c r="CM319" s="109"/>
      <c r="CN319" s="109"/>
      <c r="CO319" s="109"/>
      <c r="CP319" s="109"/>
      <c r="CQ319" s="109"/>
      <c r="CR319" s="109"/>
      <c r="CS319" s="109"/>
      <c r="CT319" s="109"/>
      <c r="CU319" s="109"/>
      <c r="CV319" s="109"/>
      <c r="CW319" s="109"/>
      <c r="CX319" s="109"/>
      <c r="CY319" s="109"/>
      <c r="CZ319" s="109"/>
      <c r="DA319" s="109"/>
      <c r="DB319" s="109"/>
      <c r="DC319" s="109"/>
      <c r="DD319" s="109"/>
      <c r="DE319" s="109"/>
      <c r="DF319" s="109"/>
      <c r="DG319" s="109"/>
      <c r="DH319" s="109"/>
      <c r="DI319" s="109"/>
      <c r="DJ319" s="109"/>
      <c r="DK319" s="109"/>
      <c r="DL319" s="109"/>
      <c r="DM319" s="109"/>
      <c r="DN319" s="109"/>
      <c r="DO319" s="109"/>
      <c r="DP319" s="109"/>
      <c r="DQ319" s="109"/>
      <c r="DR319" s="109"/>
      <c r="DS319" s="109"/>
      <c r="DT319" s="109"/>
      <c r="DU319" s="109"/>
      <c r="DV319" s="109"/>
      <c r="DW319" s="109"/>
      <c r="DX319" s="109"/>
      <c r="DY319" s="109"/>
      <c r="DZ319" s="109"/>
      <c r="EA319" s="109"/>
      <c r="EB319" s="109"/>
      <c r="EC319" s="109"/>
      <c r="ED319" s="109"/>
      <c r="EE319" s="109"/>
      <c r="EF319" s="109"/>
      <c r="EG319" s="109"/>
      <c r="EH319" s="109"/>
      <c r="EI319" s="109"/>
      <c r="EJ319" s="109"/>
      <c r="EK319" s="109"/>
      <c r="EL319" s="109"/>
      <c r="EM319" s="109"/>
      <c r="EN319" s="109"/>
      <c r="EO319" s="109"/>
      <c r="EP319" s="109"/>
      <c r="EQ319" s="109"/>
      <c r="ER319" s="109"/>
      <c r="ES319" s="109"/>
      <c r="ET319" s="109"/>
      <c r="EU319" s="109"/>
      <c r="EV319" s="109"/>
      <c r="EW319" s="109"/>
      <c r="EX319" s="109"/>
      <c r="EY319" s="109"/>
      <c r="EZ319" s="109"/>
      <c r="FA319" s="109"/>
      <c r="FB319" s="109"/>
      <c r="FC319" s="109"/>
      <c r="FD319" s="109"/>
      <c r="FE319" s="109"/>
      <c r="FF319" s="109"/>
      <c r="FG319" s="109"/>
      <c r="FH319" s="109"/>
      <c r="FI319" s="109"/>
      <c r="FJ319" s="109"/>
      <c r="FK319" s="109"/>
      <c r="FL319" s="109"/>
      <c r="FM319" s="109"/>
      <c r="FN319" s="109"/>
      <c r="FO319" s="109"/>
      <c r="FP319" s="109"/>
      <c r="FQ319" s="109"/>
      <c r="FR319" s="109"/>
      <c r="FS319" s="109"/>
      <c r="FT319" s="109"/>
      <c r="FU319" s="109"/>
      <c r="FV319" s="109"/>
      <c r="FW319" s="109"/>
      <c r="FX319" s="109"/>
      <c r="FY319" s="109"/>
      <c r="FZ319" s="109"/>
      <c r="GA319" s="109"/>
      <c r="GB319" s="109"/>
      <c r="GC319" s="109"/>
      <c r="GD319" s="109"/>
      <c r="GE319" s="109"/>
      <c r="GF319" s="109"/>
      <c r="GG319" s="109"/>
      <c r="GH319" s="109"/>
      <c r="GI319" s="109"/>
      <c r="GJ319" s="109"/>
      <c r="GK319" s="109"/>
      <c r="GL319" s="109"/>
      <c r="GM319" s="109"/>
      <c r="GN319" s="109"/>
      <c r="GO319" s="109"/>
      <c r="GP319" s="109"/>
      <c r="GQ319" s="109"/>
      <c r="GR319" s="109"/>
      <c r="GS319" s="109">
        <v>10</v>
      </c>
      <c r="GT319" s="109"/>
      <c r="GU319" s="109"/>
      <c r="GV319" s="109"/>
      <c r="GW319" s="109"/>
      <c r="GX319" s="109"/>
      <c r="GY319" s="109"/>
      <c r="GZ319" s="109"/>
      <c r="HA319" s="109"/>
      <c r="HB319" s="109"/>
      <c r="HC319" s="109"/>
      <c r="HD319" s="109"/>
      <c r="HE319" s="109"/>
      <c r="HF319" s="109"/>
      <c r="HG319" s="109"/>
      <c r="HH319" s="109"/>
      <c r="HI319" s="109"/>
      <c r="HJ319" s="109"/>
      <c r="HK319" s="109"/>
      <c r="HL319" s="109"/>
      <c r="HM319" s="109"/>
      <c r="HN319" s="109"/>
      <c r="HO319" s="109"/>
      <c r="HP319" s="109"/>
      <c r="HQ319" s="109"/>
      <c r="HR319" s="109"/>
      <c r="HS319" s="109"/>
      <c r="HT319" s="109"/>
      <c r="HU319" s="109"/>
      <c r="HV319" s="109"/>
      <c r="HW319" s="109"/>
      <c r="HX319" s="109"/>
      <c r="HY319" s="109"/>
      <c r="HZ319" s="109"/>
      <c r="IA319" s="109"/>
      <c r="IB319" s="109"/>
      <c r="IC319" s="109"/>
      <c r="ID319" s="109"/>
      <c r="IE319" s="109"/>
      <c r="IF319" s="109"/>
      <c r="IG319" s="109"/>
      <c r="IH319" s="109"/>
      <c r="II319" s="109"/>
      <c r="IJ319" s="109"/>
      <c r="IK319" s="109"/>
      <c r="IL319" s="109"/>
      <c r="IM319" s="109"/>
      <c r="IN319" s="109"/>
      <c r="IO319" s="109"/>
      <c r="IP319" s="109"/>
      <c r="IQ319" s="109"/>
      <c r="IR319" s="109"/>
      <c r="IS319" s="109"/>
      <c r="IT319" s="109"/>
      <c r="IU319" s="109"/>
      <c r="IV319" s="109"/>
      <c r="IW319" s="109"/>
      <c r="IX319" s="109"/>
      <c r="IY319" s="109"/>
      <c r="IZ319" s="109"/>
      <c r="JA319" s="109"/>
      <c r="JB319" s="109"/>
      <c r="JC319" s="109"/>
      <c r="JD319" s="109"/>
      <c r="JE319" s="109"/>
      <c r="JF319" s="109"/>
      <c r="JG319" s="109"/>
      <c r="JH319" s="109"/>
      <c r="JI319" s="109"/>
      <c r="JJ319" s="109"/>
      <c r="JK319" s="109"/>
      <c r="JL319" s="109"/>
      <c r="JM319" s="109"/>
      <c r="JN319" s="109"/>
      <c r="JO319" s="109"/>
      <c r="JP319" s="109"/>
      <c r="JQ319" s="109"/>
      <c r="JR319" s="109"/>
      <c r="JS319" s="109"/>
      <c r="JT319" s="109"/>
      <c r="JU319" s="109"/>
      <c r="JV319" s="109"/>
      <c r="JW319" s="109"/>
      <c r="JX319" s="109"/>
      <c r="JY319" s="109"/>
      <c r="JZ319" s="109"/>
      <c r="KA319" s="109"/>
      <c r="KB319" s="109"/>
      <c r="KC319" s="109"/>
      <c r="KD319" s="109"/>
      <c r="KE319" s="109"/>
      <c r="KF319" s="109"/>
      <c r="KG319" s="109"/>
      <c r="KH319" s="109"/>
      <c r="KI319" s="109"/>
      <c r="KJ319" s="109"/>
      <c r="KK319" s="109"/>
      <c r="KL319" s="109"/>
      <c r="KM319" s="109"/>
      <c r="KN319" s="109"/>
      <c r="KO319" s="109"/>
      <c r="KP319" s="109"/>
      <c r="KQ319" s="109"/>
      <c r="KR319" s="109"/>
      <c r="KS319" s="109"/>
      <c r="KT319" s="109"/>
      <c r="KU319" s="109"/>
      <c r="KV319" s="109"/>
      <c r="KW319" s="109"/>
      <c r="KX319" s="109"/>
      <c r="KY319" s="109"/>
      <c r="KZ319" s="109"/>
      <c r="LA319" s="109"/>
      <c r="LB319" s="109"/>
      <c r="LC319" s="109"/>
      <c r="LD319" s="109"/>
      <c r="LE319" s="109"/>
      <c r="LF319" s="109"/>
      <c r="LG319" s="109"/>
      <c r="LH319" s="109"/>
      <c r="LI319" s="109"/>
      <c r="LJ319" s="109"/>
      <c r="LK319" s="109"/>
      <c r="LL319" s="109"/>
      <c r="LM319" s="109"/>
      <c r="LN319" s="109"/>
      <c r="LO319" s="109"/>
      <c r="LP319" s="109"/>
      <c r="LQ319" s="109"/>
      <c r="LR319" s="109"/>
      <c r="LS319" s="109"/>
      <c r="LT319" s="109"/>
      <c r="LU319" s="109"/>
      <c r="LV319" s="109"/>
      <c r="LW319" s="109"/>
      <c r="LX319" s="109"/>
      <c r="LY319" s="109"/>
      <c r="LZ319" s="109"/>
      <c r="MA319" s="109"/>
      <c r="MB319" s="109"/>
      <c r="MC319" s="109"/>
      <c r="MD319" s="109"/>
      <c r="ME319" s="109"/>
      <c r="MF319" s="109"/>
      <c r="MG319" s="109"/>
      <c r="MH319" s="109"/>
      <c r="MI319" s="109"/>
      <c r="MJ319" s="109"/>
      <c r="MK319" s="109"/>
      <c r="ML319" s="109"/>
      <c r="MM319" s="109"/>
      <c r="MN319" s="109"/>
      <c r="MO319" s="109"/>
      <c r="MP319" s="109"/>
      <c r="MQ319" s="109"/>
      <c r="MR319" s="109"/>
      <c r="MS319" s="109"/>
      <c r="MT319" s="109"/>
      <c r="MU319" s="109"/>
      <c r="MV319" s="109"/>
      <c r="MW319" s="109"/>
      <c r="MX319" s="109"/>
      <c r="MY319" s="109"/>
      <c r="MZ319" s="109"/>
      <c r="NA319" s="109"/>
      <c r="NB319" s="109"/>
      <c r="NC319" s="109"/>
      <c r="ND319" s="109"/>
      <c r="NE319" s="109"/>
      <c r="NF319" s="109"/>
      <c r="NG319" s="109"/>
      <c r="NH319" s="109"/>
      <c r="NI319" s="109"/>
      <c r="NJ319" s="109"/>
      <c r="NK319" s="109"/>
      <c r="NL319" s="109"/>
      <c r="NM319" s="109"/>
      <c r="NN319" s="109"/>
      <c r="NO319" s="109"/>
      <c r="NP319" s="109"/>
      <c r="NQ319" s="109"/>
      <c r="NR319" s="109"/>
      <c r="NS319" s="109"/>
      <c r="NT319" s="109"/>
      <c r="NU319" s="109"/>
      <c r="NV319" s="109"/>
      <c r="NW319" s="109"/>
      <c r="NX319" s="109"/>
      <c r="NY319" s="109"/>
      <c r="NZ319" s="109"/>
      <c r="OA319" s="109"/>
      <c r="OB319" s="109"/>
      <c r="OC319" s="109"/>
      <c r="OD319" s="109"/>
      <c r="OE319" s="109"/>
      <c r="OF319" s="109"/>
      <c r="OG319" s="109"/>
      <c r="OH319" s="109"/>
      <c r="OI319" s="109"/>
      <c r="OJ319" s="109"/>
      <c r="OK319" s="109"/>
      <c r="OL319" s="109"/>
      <c r="OM319" s="109"/>
      <c r="ON319" s="109"/>
      <c r="OO319" s="109"/>
      <c r="OP319" s="109"/>
      <c r="OQ319" s="109"/>
      <c r="OR319" s="109"/>
      <c r="OS319" s="109"/>
      <c r="OT319" s="109"/>
      <c r="OU319" s="109"/>
      <c r="OV319" s="109"/>
      <c r="OW319" s="109"/>
      <c r="OX319" s="109"/>
      <c r="OY319" s="109"/>
      <c r="OZ319" s="109"/>
      <c r="PA319" s="109"/>
      <c r="PB319" s="109"/>
      <c r="PC319" s="109"/>
      <c r="PD319" s="109"/>
      <c r="PE319" s="109"/>
      <c r="PF319" s="109"/>
      <c r="PG319" s="109"/>
      <c r="PH319" s="109"/>
      <c r="PI319" s="109"/>
      <c r="PJ319" s="109"/>
      <c r="PK319" s="109"/>
      <c r="PL319" s="109"/>
      <c r="PM319" s="109"/>
      <c r="PN319" s="109"/>
      <c r="PO319" s="109"/>
      <c r="PP319" s="109"/>
      <c r="PQ319" s="109"/>
      <c r="PR319" s="109"/>
      <c r="PS319" s="109"/>
      <c r="PT319" s="109"/>
      <c r="PU319" s="109"/>
      <c r="PV319" s="109"/>
      <c r="PW319" s="109"/>
      <c r="PX319" s="109"/>
      <c r="PY319" s="109"/>
      <c r="PZ319" s="109"/>
      <c r="QA319" s="109"/>
      <c r="QB319" s="109"/>
      <c r="QC319" s="109"/>
      <c r="QD319" s="109"/>
      <c r="QE319" s="109"/>
      <c r="QF319" s="109"/>
      <c r="QG319" s="109"/>
      <c r="QH319" s="109"/>
      <c r="QI319" s="109"/>
      <c r="QJ319" s="109"/>
      <c r="QK319" s="23">
        <f t="shared" si="5"/>
        <v>10</v>
      </c>
      <c r="QL319" s="125"/>
      <c r="QM319" s="148"/>
      <c r="QN319" s="125"/>
      <c r="QO319" s="125"/>
      <c r="QP319" s="125"/>
      <c r="QQ319" s="125">
        <v>543.6</v>
      </c>
      <c r="QR319" s="125"/>
      <c r="QS319" s="130"/>
    </row>
    <row r="320" spans="1:461" s="5" customFormat="1" ht="12.75" customHeight="1" x14ac:dyDescent="0.2">
      <c r="A320" s="52">
        <v>44707</v>
      </c>
      <c r="B320" s="98" t="s">
        <v>169</v>
      </c>
      <c r="C320" s="107"/>
      <c r="D320" s="107"/>
      <c r="E320" s="108"/>
      <c r="F320" s="108"/>
      <c r="G320" s="108"/>
      <c r="H320" s="108"/>
      <c r="I320" s="108"/>
      <c r="J320" s="108"/>
      <c r="K320" s="108"/>
      <c r="L320" s="108"/>
      <c r="M320" s="108"/>
      <c r="N320" s="109"/>
      <c r="O320" s="109"/>
      <c r="P320" s="109"/>
      <c r="Q320" s="109"/>
      <c r="R320" s="109"/>
      <c r="S320" s="109"/>
      <c r="T320" s="109"/>
      <c r="U320" s="109">
        <v>20</v>
      </c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 s="109"/>
      <c r="BG320" s="109"/>
      <c r="BH320" s="109"/>
      <c r="BI320" s="109"/>
      <c r="BJ320" s="109"/>
      <c r="BK320" s="109"/>
      <c r="BL320" s="109"/>
      <c r="BM320" s="109"/>
      <c r="BN320" s="109"/>
      <c r="BO320" s="109"/>
      <c r="BP320" s="109"/>
      <c r="BQ320" s="109"/>
      <c r="BR320" s="109"/>
      <c r="BS320" s="109"/>
      <c r="BT320" s="109"/>
      <c r="BU320" s="109"/>
      <c r="BV320" s="109"/>
      <c r="BW320" s="109"/>
      <c r="BX320" s="109"/>
      <c r="BY320" s="109"/>
      <c r="BZ320" s="109"/>
      <c r="CA320" s="109"/>
      <c r="CB320" s="109"/>
      <c r="CC320" s="109"/>
      <c r="CD320" s="109"/>
      <c r="CE320" s="109"/>
      <c r="CF320" s="109"/>
      <c r="CG320" s="109"/>
      <c r="CH320" s="109"/>
      <c r="CI320" s="109"/>
      <c r="CJ320" s="109"/>
      <c r="CK320" s="109"/>
      <c r="CL320" s="109"/>
      <c r="CM320" s="109"/>
      <c r="CN320" s="109"/>
      <c r="CO320" s="109"/>
      <c r="CP320" s="109"/>
      <c r="CQ320" s="109"/>
      <c r="CR320" s="109"/>
      <c r="CS320" s="109"/>
      <c r="CT320" s="109"/>
      <c r="CU320" s="109"/>
      <c r="CV320" s="109"/>
      <c r="CW320" s="109"/>
      <c r="CX320" s="109"/>
      <c r="CY320" s="109"/>
      <c r="CZ320" s="109"/>
      <c r="DA320" s="109"/>
      <c r="DB320" s="109"/>
      <c r="DC320" s="109"/>
      <c r="DD320" s="109"/>
      <c r="DE320" s="109"/>
      <c r="DF320" s="109"/>
      <c r="DG320" s="109"/>
      <c r="DH320" s="109"/>
      <c r="DI320" s="109"/>
      <c r="DJ320" s="109"/>
      <c r="DK320" s="109"/>
      <c r="DL320" s="109"/>
      <c r="DM320" s="109"/>
      <c r="DN320" s="109"/>
      <c r="DO320" s="109"/>
      <c r="DP320" s="109"/>
      <c r="DQ320" s="109"/>
      <c r="DR320" s="109"/>
      <c r="DS320" s="109"/>
      <c r="DT320" s="109"/>
      <c r="DU320" s="109"/>
      <c r="DV320" s="109"/>
      <c r="DW320" s="109"/>
      <c r="DX320" s="109"/>
      <c r="DY320" s="109"/>
      <c r="DZ320" s="109"/>
      <c r="EA320" s="109"/>
      <c r="EB320" s="109"/>
      <c r="EC320" s="109"/>
      <c r="ED320" s="109"/>
      <c r="EE320" s="109"/>
      <c r="EF320" s="109"/>
      <c r="EG320" s="109"/>
      <c r="EH320" s="109"/>
      <c r="EI320" s="109"/>
      <c r="EJ320" s="109"/>
      <c r="EK320" s="109"/>
      <c r="EL320" s="109"/>
      <c r="EM320" s="109"/>
      <c r="EN320" s="109"/>
      <c r="EO320" s="109"/>
      <c r="EP320" s="109"/>
      <c r="EQ320" s="109"/>
      <c r="ER320" s="109"/>
      <c r="ES320" s="109"/>
      <c r="ET320" s="109"/>
      <c r="EU320" s="109"/>
      <c r="EV320" s="109"/>
      <c r="EW320" s="109"/>
      <c r="EX320" s="109"/>
      <c r="EY320" s="109"/>
      <c r="EZ320" s="109"/>
      <c r="FA320" s="109"/>
      <c r="FB320" s="109"/>
      <c r="FC320" s="109"/>
      <c r="FD320" s="109"/>
      <c r="FE320" s="109"/>
      <c r="FF320" s="109"/>
      <c r="FG320" s="109"/>
      <c r="FH320" s="109"/>
      <c r="FI320" s="109"/>
      <c r="FJ320" s="109"/>
      <c r="FK320" s="109"/>
      <c r="FL320" s="109"/>
      <c r="FM320" s="109"/>
      <c r="FN320" s="109"/>
      <c r="FO320" s="109"/>
      <c r="FP320" s="109"/>
      <c r="FQ320" s="109"/>
      <c r="FR320" s="109"/>
      <c r="FS320" s="109"/>
      <c r="FT320" s="109"/>
      <c r="FU320" s="109"/>
      <c r="FV320" s="109"/>
      <c r="FW320" s="109"/>
      <c r="FX320" s="109"/>
      <c r="FY320" s="109"/>
      <c r="FZ320" s="109"/>
      <c r="GA320" s="109"/>
      <c r="GB320" s="109"/>
      <c r="GC320" s="109"/>
      <c r="GD320" s="109"/>
      <c r="GE320" s="109"/>
      <c r="GF320" s="109"/>
      <c r="GG320" s="109"/>
      <c r="GH320" s="109"/>
      <c r="GI320" s="109"/>
      <c r="GJ320" s="109"/>
      <c r="GK320" s="109"/>
      <c r="GL320" s="109"/>
      <c r="GM320" s="109"/>
      <c r="GN320" s="109"/>
      <c r="GO320" s="109"/>
      <c r="GP320" s="109"/>
      <c r="GQ320" s="109"/>
      <c r="GR320" s="109"/>
      <c r="GS320" s="109"/>
      <c r="GT320" s="109"/>
      <c r="GU320" s="109"/>
      <c r="GV320" s="109"/>
      <c r="GW320" s="109"/>
      <c r="GX320" s="109"/>
      <c r="GY320" s="109"/>
      <c r="GZ320" s="109"/>
      <c r="HA320" s="109"/>
      <c r="HB320" s="109"/>
      <c r="HC320" s="109"/>
      <c r="HD320" s="109"/>
      <c r="HE320" s="109"/>
      <c r="HF320" s="109"/>
      <c r="HG320" s="109"/>
      <c r="HH320" s="109"/>
      <c r="HI320" s="109"/>
      <c r="HJ320" s="109"/>
      <c r="HK320" s="109"/>
      <c r="HL320" s="109"/>
      <c r="HM320" s="109"/>
      <c r="HN320" s="109"/>
      <c r="HO320" s="109"/>
      <c r="HP320" s="109"/>
      <c r="HQ320" s="109"/>
      <c r="HR320" s="109"/>
      <c r="HS320" s="109"/>
      <c r="HT320" s="109"/>
      <c r="HU320" s="109"/>
      <c r="HV320" s="109"/>
      <c r="HW320" s="109"/>
      <c r="HX320" s="109"/>
      <c r="HY320" s="109"/>
      <c r="HZ320" s="109"/>
      <c r="IA320" s="109"/>
      <c r="IB320" s="109"/>
      <c r="IC320" s="109"/>
      <c r="ID320" s="109"/>
      <c r="IE320" s="109"/>
      <c r="IF320" s="109"/>
      <c r="IG320" s="109"/>
      <c r="IH320" s="109"/>
      <c r="II320" s="109"/>
      <c r="IJ320" s="109"/>
      <c r="IK320" s="109"/>
      <c r="IL320" s="109"/>
      <c r="IM320" s="109"/>
      <c r="IN320" s="109"/>
      <c r="IO320" s="109"/>
      <c r="IP320" s="109"/>
      <c r="IQ320" s="109"/>
      <c r="IR320" s="109"/>
      <c r="IS320" s="109"/>
      <c r="IT320" s="109"/>
      <c r="IU320" s="109"/>
      <c r="IV320" s="109"/>
      <c r="IW320" s="109"/>
      <c r="IX320" s="109"/>
      <c r="IY320" s="109"/>
      <c r="IZ320" s="109"/>
      <c r="JA320" s="109"/>
      <c r="JB320" s="109"/>
      <c r="JC320" s="109"/>
      <c r="JD320" s="109"/>
      <c r="JE320" s="109"/>
      <c r="JF320" s="109"/>
      <c r="JG320" s="109"/>
      <c r="JH320" s="109"/>
      <c r="JI320" s="109"/>
      <c r="JJ320" s="109"/>
      <c r="JK320" s="109"/>
      <c r="JL320" s="109"/>
      <c r="JM320" s="109"/>
      <c r="JN320" s="109"/>
      <c r="JO320" s="109"/>
      <c r="JP320" s="109"/>
      <c r="JQ320" s="109"/>
      <c r="JR320" s="109"/>
      <c r="JS320" s="109"/>
      <c r="JT320" s="109"/>
      <c r="JU320" s="109"/>
      <c r="JV320" s="109"/>
      <c r="JW320" s="109"/>
      <c r="JX320" s="109"/>
      <c r="JY320" s="109"/>
      <c r="JZ320" s="109"/>
      <c r="KA320" s="109"/>
      <c r="KB320" s="109"/>
      <c r="KC320" s="109"/>
      <c r="KD320" s="109"/>
      <c r="KE320" s="109"/>
      <c r="KF320" s="109"/>
      <c r="KG320" s="109"/>
      <c r="KH320" s="109"/>
      <c r="KI320" s="109"/>
      <c r="KJ320" s="109"/>
      <c r="KK320" s="109"/>
      <c r="KL320" s="109"/>
      <c r="KM320" s="109"/>
      <c r="KN320" s="109"/>
      <c r="KO320" s="109"/>
      <c r="KP320" s="109"/>
      <c r="KQ320" s="109"/>
      <c r="KR320" s="109"/>
      <c r="KS320" s="109"/>
      <c r="KT320" s="109"/>
      <c r="KU320" s="109"/>
      <c r="KV320" s="109"/>
      <c r="KW320" s="109"/>
      <c r="KX320" s="109"/>
      <c r="KY320" s="109"/>
      <c r="KZ320" s="109"/>
      <c r="LA320" s="109"/>
      <c r="LB320" s="109"/>
      <c r="LC320" s="109"/>
      <c r="LD320" s="109"/>
      <c r="LE320" s="109"/>
      <c r="LF320" s="109"/>
      <c r="LG320" s="109"/>
      <c r="LH320" s="109"/>
      <c r="LI320" s="109"/>
      <c r="LJ320" s="109"/>
      <c r="LK320" s="109"/>
      <c r="LL320" s="109"/>
      <c r="LM320" s="109"/>
      <c r="LN320" s="109"/>
      <c r="LO320" s="109"/>
      <c r="LP320" s="109"/>
      <c r="LQ320" s="109"/>
      <c r="LR320" s="109"/>
      <c r="LS320" s="109"/>
      <c r="LT320" s="109"/>
      <c r="LU320" s="109"/>
      <c r="LV320" s="109"/>
      <c r="LW320" s="109"/>
      <c r="LX320" s="109"/>
      <c r="LY320" s="109"/>
      <c r="LZ320" s="109"/>
      <c r="MA320" s="109"/>
      <c r="MB320" s="109"/>
      <c r="MC320" s="109"/>
      <c r="MD320" s="109"/>
      <c r="ME320" s="109"/>
      <c r="MF320" s="109"/>
      <c r="MG320" s="109"/>
      <c r="MH320" s="109"/>
      <c r="MI320" s="109"/>
      <c r="MJ320" s="109"/>
      <c r="MK320" s="109"/>
      <c r="ML320" s="109"/>
      <c r="MM320" s="109"/>
      <c r="MN320" s="109"/>
      <c r="MO320" s="109"/>
      <c r="MP320" s="109"/>
      <c r="MQ320" s="109"/>
      <c r="MR320" s="109"/>
      <c r="MS320" s="109"/>
      <c r="MT320" s="109"/>
      <c r="MU320" s="109"/>
      <c r="MV320" s="109"/>
      <c r="MW320" s="109"/>
      <c r="MX320" s="109"/>
      <c r="MY320" s="109"/>
      <c r="MZ320" s="109"/>
      <c r="NA320" s="109"/>
      <c r="NB320" s="109"/>
      <c r="NC320" s="109"/>
      <c r="ND320" s="109"/>
      <c r="NE320" s="109"/>
      <c r="NF320" s="109"/>
      <c r="NG320" s="109"/>
      <c r="NH320" s="109"/>
      <c r="NI320" s="109"/>
      <c r="NJ320" s="109"/>
      <c r="NK320" s="109"/>
      <c r="NL320" s="109"/>
      <c r="NM320" s="109"/>
      <c r="NN320" s="109"/>
      <c r="NO320" s="109"/>
      <c r="NP320" s="109"/>
      <c r="NQ320" s="109"/>
      <c r="NR320" s="109"/>
      <c r="NS320" s="109"/>
      <c r="NT320" s="109"/>
      <c r="NU320" s="109"/>
      <c r="NV320" s="109"/>
      <c r="NW320" s="109"/>
      <c r="NX320" s="109"/>
      <c r="NY320" s="109"/>
      <c r="NZ320" s="109"/>
      <c r="OA320" s="109"/>
      <c r="OB320" s="109"/>
      <c r="OC320" s="109"/>
      <c r="OD320" s="109"/>
      <c r="OE320" s="109"/>
      <c r="OF320" s="109"/>
      <c r="OG320" s="109"/>
      <c r="OH320" s="109"/>
      <c r="OI320" s="109"/>
      <c r="OJ320" s="109"/>
      <c r="OK320" s="109"/>
      <c r="OL320" s="109"/>
      <c r="OM320" s="109"/>
      <c r="ON320" s="109"/>
      <c r="OO320" s="109"/>
      <c r="OP320" s="109"/>
      <c r="OQ320" s="109"/>
      <c r="OR320" s="109"/>
      <c r="OS320" s="109"/>
      <c r="OT320" s="109"/>
      <c r="OU320" s="109"/>
      <c r="OV320" s="109"/>
      <c r="OW320" s="109"/>
      <c r="OX320" s="109"/>
      <c r="OY320" s="109"/>
      <c r="OZ320" s="109"/>
      <c r="PA320" s="109"/>
      <c r="PB320" s="109"/>
      <c r="PC320" s="109"/>
      <c r="PD320" s="109"/>
      <c r="PE320" s="109"/>
      <c r="PF320" s="109"/>
      <c r="PG320" s="109"/>
      <c r="PH320" s="109"/>
      <c r="PI320" s="109"/>
      <c r="PJ320" s="109"/>
      <c r="PK320" s="109"/>
      <c r="PL320" s="109"/>
      <c r="PM320" s="109"/>
      <c r="PN320" s="109"/>
      <c r="PO320" s="109"/>
      <c r="PP320" s="109"/>
      <c r="PQ320" s="109"/>
      <c r="PR320" s="109"/>
      <c r="PS320" s="109"/>
      <c r="PT320" s="109"/>
      <c r="PU320" s="109"/>
      <c r="PV320" s="109"/>
      <c r="PW320" s="109"/>
      <c r="PX320" s="109"/>
      <c r="PY320" s="109"/>
      <c r="PZ320" s="109"/>
      <c r="QA320" s="109"/>
      <c r="QB320" s="109"/>
      <c r="QC320" s="109"/>
      <c r="QD320" s="109"/>
      <c r="QE320" s="109"/>
      <c r="QF320" s="109"/>
      <c r="QG320" s="109"/>
      <c r="QH320" s="109"/>
      <c r="QI320" s="109"/>
      <c r="QJ320" s="109"/>
      <c r="QK320" s="23">
        <f t="shared" si="5"/>
        <v>20</v>
      </c>
      <c r="QL320" s="125"/>
      <c r="QM320" s="148"/>
      <c r="QN320" s="125"/>
      <c r="QO320" s="125"/>
      <c r="QP320" s="125"/>
      <c r="QQ320" s="125">
        <v>1310</v>
      </c>
      <c r="QR320" s="125"/>
      <c r="QS320" s="130"/>
    </row>
    <row r="321" spans="1:461" s="5" customFormat="1" ht="12.75" customHeight="1" x14ac:dyDescent="0.2">
      <c r="A321" s="52">
        <v>44708</v>
      </c>
      <c r="B321" s="90" t="s">
        <v>334</v>
      </c>
      <c r="C321" s="107"/>
      <c r="D321" s="107"/>
      <c r="E321" s="108"/>
      <c r="F321" s="108"/>
      <c r="G321" s="108"/>
      <c r="H321" s="108"/>
      <c r="I321" s="108"/>
      <c r="J321" s="108"/>
      <c r="K321" s="108"/>
      <c r="L321" s="108"/>
      <c r="M321" s="108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 s="109"/>
      <c r="BG321" s="109"/>
      <c r="BH321" s="109"/>
      <c r="BI321" s="109"/>
      <c r="BJ321" s="109"/>
      <c r="BK321" s="109"/>
      <c r="BL321" s="109"/>
      <c r="BM321" s="109"/>
      <c r="BN321" s="109"/>
      <c r="BO321" s="109"/>
      <c r="BP321" s="109"/>
      <c r="BQ321" s="109"/>
      <c r="BR321" s="109"/>
      <c r="BS321" s="109">
        <v>1</v>
      </c>
      <c r="BT321" s="109"/>
      <c r="BU321" s="109"/>
      <c r="BV321" s="109"/>
      <c r="BW321" s="109"/>
      <c r="BX321" s="109"/>
      <c r="BY321" s="109"/>
      <c r="BZ321" s="109"/>
      <c r="CA321" s="109"/>
      <c r="CB321" s="109"/>
      <c r="CC321" s="109"/>
      <c r="CD321" s="109"/>
      <c r="CE321" s="109"/>
      <c r="CF321" s="109"/>
      <c r="CG321" s="109"/>
      <c r="CH321" s="109"/>
      <c r="CI321" s="109"/>
      <c r="CJ321" s="109"/>
      <c r="CK321" s="109"/>
      <c r="CL321" s="109"/>
      <c r="CM321" s="109"/>
      <c r="CN321" s="109"/>
      <c r="CO321" s="109"/>
      <c r="CP321" s="109"/>
      <c r="CQ321" s="109"/>
      <c r="CR321" s="109"/>
      <c r="CS321" s="109"/>
      <c r="CT321" s="109"/>
      <c r="CU321" s="109"/>
      <c r="CV321" s="109"/>
      <c r="CW321" s="109"/>
      <c r="CX321" s="109"/>
      <c r="CY321" s="109"/>
      <c r="CZ321" s="109"/>
      <c r="DA321" s="109"/>
      <c r="DB321" s="109"/>
      <c r="DC321" s="109"/>
      <c r="DD321" s="109"/>
      <c r="DE321" s="109"/>
      <c r="DF321" s="109"/>
      <c r="DG321" s="109"/>
      <c r="DH321" s="109"/>
      <c r="DI321" s="109"/>
      <c r="DJ321" s="109"/>
      <c r="DK321" s="109"/>
      <c r="DL321" s="109"/>
      <c r="DM321" s="109"/>
      <c r="DN321" s="109"/>
      <c r="DO321" s="109"/>
      <c r="DP321" s="109"/>
      <c r="DQ321" s="109"/>
      <c r="DR321" s="109"/>
      <c r="DS321" s="109"/>
      <c r="DT321" s="109"/>
      <c r="DU321" s="109"/>
      <c r="DV321" s="109"/>
      <c r="DW321" s="109"/>
      <c r="DX321" s="109"/>
      <c r="DY321" s="109"/>
      <c r="DZ321" s="109"/>
      <c r="EA321" s="109"/>
      <c r="EB321" s="109"/>
      <c r="EC321" s="109"/>
      <c r="ED321" s="109"/>
      <c r="EE321" s="109"/>
      <c r="EF321" s="109"/>
      <c r="EG321" s="109"/>
      <c r="EH321" s="109"/>
      <c r="EI321" s="109"/>
      <c r="EJ321" s="109"/>
      <c r="EK321" s="109"/>
      <c r="EL321" s="109"/>
      <c r="EM321" s="109"/>
      <c r="EN321" s="109"/>
      <c r="EO321" s="109"/>
      <c r="EP321" s="109"/>
      <c r="EQ321" s="109"/>
      <c r="ER321" s="109"/>
      <c r="ES321" s="109"/>
      <c r="ET321" s="109"/>
      <c r="EU321" s="109"/>
      <c r="EV321" s="109"/>
      <c r="EW321" s="109"/>
      <c r="EX321" s="109"/>
      <c r="EY321" s="109"/>
      <c r="EZ321" s="109"/>
      <c r="FA321" s="109"/>
      <c r="FB321" s="109"/>
      <c r="FC321" s="109"/>
      <c r="FD321" s="109"/>
      <c r="FE321" s="109"/>
      <c r="FF321" s="109"/>
      <c r="FG321" s="109"/>
      <c r="FH321" s="109"/>
      <c r="FI321" s="109"/>
      <c r="FJ321" s="109"/>
      <c r="FK321" s="109"/>
      <c r="FL321" s="109"/>
      <c r="FM321" s="109"/>
      <c r="FN321" s="109"/>
      <c r="FO321" s="109"/>
      <c r="FP321" s="109"/>
      <c r="FQ321" s="109"/>
      <c r="FR321" s="109"/>
      <c r="FS321" s="109"/>
      <c r="FT321" s="109"/>
      <c r="FU321" s="109"/>
      <c r="FV321" s="109"/>
      <c r="FW321" s="109"/>
      <c r="FX321" s="109"/>
      <c r="FY321" s="109"/>
      <c r="FZ321" s="109"/>
      <c r="GA321" s="109"/>
      <c r="GB321" s="109"/>
      <c r="GC321" s="109"/>
      <c r="GD321" s="109"/>
      <c r="GE321" s="109"/>
      <c r="GF321" s="109"/>
      <c r="GG321" s="109"/>
      <c r="GH321" s="109"/>
      <c r="GI321" s="109"/>
      <c r="GJ321" s="109"/>
      <c r="GK321" s="109"/>
      <c r="GL321" s="109"/>
      <c r="GM321" s="109"/>
      <c r="GN321" s="109"/>
      <c r="GO321" s="109"/>
      <c r="GP321" s="109"/>
      <c r="GQ321" s="109"/>
      <c r="GR321" s="109"/>
      <c r="GS321" s="109"/>
      <c r="GT321" s="109"/>
      <c r="GU321" s="109"/>
      <c r="GV321" s="109"/>
      <c r="GW321" s="109"/>
      <c r="GX321" s="109"/>
      <c r="GY321" s="109"/>
      <c r="GZ321" s="109"/>
      <c r="HA321" s="109"/>
      <c r="HB321" s="109"/>
      <c r="HC321" s="109"/>
      <c r="HD321" s="109"/>
      <c r="HE321" s="109"/>
      <c r="HF321" s="109"/>
      <c r="HG321" s="109"/>
      <c r="HH321" s="109"/>
      <c r="HI321" s="109"/>
      <c r="HJ321" s="109"/>
      <c r="HK321" s="109"/>
      <c r="HL321" s="109"/>
      <c r="HM321" s="109"/>
      <c r="HN321" s="109"/>
      <c r="HO321" s="109"/>
      <c r="HP321" s="109"/>
      <c r="HQ321" s="109"/>
      <c r="HR321" s="109"/>
      <c r="HS321" s="109"/>
      <c r="HT321" s="109"/>
      <c r="HU321" s="109"/>
      <c r="HV321" s="109"/>
      <c r="HW321" s="109"/>
      <c r="HX321" s="109"/>
      <c r="HY321" s="109"/>
      <c r="HZ321" s="109"/>
      <c r="IA321" s="109"/>
      <c r="IB321" s="109"/>
      <c r="IC321" s="109"/>
      <c r="ID321" s="109"/>
      <c r="IE321" s="109"/>
      <c r="IF321" s="109"/>
      <c r="IG321" s="109"/>
      <c r="IH321" s="109"/>
      <c r="II321" s="109"/>
      <c r="IJ321" s="109"/>
      <c r="IK321" s="109"/>
      <c r="IL321" s="109"/>
      <c r="IM321" s="109"/>
      <c r="IN321" s="109"/>
      <c r="IO321" s="109"/>
      <c r="IP321" s="109"/>
      <c r="IQ321" s="109"/>
      <c r="IR321" s="109"/>
      <c r="IS321" s="109"/>
      <c r="IT321" s="109"/>
      <c r="IU321" s="109"/>
      <c r="IV321" s="109"/>
      <c r="IW321" s="109"/>
      <c r="IX321" s="109"/>
      <c r="IY321" s="109"/>
      <c r="IZ321" s="109"/>
      <c r="JA321" s="109"/>
      <c r="JB321" s="109"/>
      <c r="JC321" s="109"/>
      <c r="JD321" s="109"/>
      <c r="JE321" s="109"/>
      <c r="JF321" s="109"/>
      <c r="JG321" s="109"/>
      <c r="JH321" s="109"/>
      <c r="JI321" s="109"/>
      <c r="JJ321" s="109"/>
      <c r="JK321" s="109"/>
      <c r="JL321" s="109"/>
      <c r="JM321" s="109"/>
      <c r="JN321" s="109"/>
      <c r="JO321" s="109"/>
      <c r="JP321" s="109"/>
      <c r="JQ321" s="109"/>
      <c r="JR321" s="109"/>
      <c r="JS321" s="109"/>
      <c r="JT321" s="109"/>
      <c r="JU321" s="109"/>
      <c r="JV321" s="109"/>
      <c r="JW321" s="109"/>
      <c r="JX321" s="109"/>
      <c r="JY321" s="109"/>
      <c r="JZ321" s="109"/>
      <c r="KA321" s="109"/>
      <c r="KB321" s="109"/>
      <c r="KC321" s="109"/>
      <c r="KD321" s="109"/>
      <c r="KE321" s="109"/>
      <c r="KF321" s="109"/>
      <c r="KG321" s="109"/>
      <c r="KH321" s="109"/>
      <c r="KI321" s="109"/>
      <c r="KJ321" s="109"/>
      <c r="KK321" s="109"/>
      <c r="KL321" s="109"/>
      <c r="KM321" s="109"/>
      <c r="KN321" s="109"/>
      <c r="KO321" s="109"/>
      <c r="KP321" s="109"/>
      <c r="KQ321" s="109"/>
      <c r="KR321" s="109"/>
      <c r="KS321" s="109"/>
      <c r="KT321" s="109"/>
      <c r="KU321" s="109"/>
      <c r="KV321" s="109"/>
      <c r="KW321" s="109"/>
      <c r="KX321" s="109"/>
      <c r="KY321" s="109"/>
      <c r="KZ321" s="109"/>
      <c r="LA321" s="109"/>
      <c r="LB321" s="109"/>
      <c r="LC321" s="109"/>
      <c r="LD321" s="109"/>
      <c r="LE321" s="109"/>
      <c r="LF321" s="109"/>
      <c r="LG321" s="109"/>
      <c r="LH321" s="109"/>
      <c r="LI321" s="109"/>
      <c r="LJ321" s="109"/>
      <c r="LK321" s="109"/>
      <c r="LL321" s="109"/>
      <c r="LM321" s="109"/>
      <c r="LN321" s="109"/>
      <c r="LO321" s="109"/>
      <c r="LP321" s="109"/>
      <c r="LQ321" s="109"/>
      <c r="LR321" s="109"/>
      <c r="LS321" s="109"/>
      <c r="LT321" s="109"/>
      <c r="LU321" s="109"/>
      <c r="LV321" s="109"/>
      <c r="LW321" s="109"/>
      <c r="LX321" s="109"/>
      <c r="LY321" s="109"/>
      <c r="LZ321" s="109"/>
      <c r="MA321" s="109"/>
      <c r="MB321" s="109"/>
      <c r="MC321" s="109"/>
      <c r="MD321" s="109"/>
      <c r="ME321" s="109"/>
      <c r="MF321" s="109"/>
      <c r="MG321" s="109"/>
      <c r="MH321" s="109"/>
      <c r="MI321" s="109"/>
      <c r="MJ321" s="109"/>
      <c r="MK321" s="109"/>
      <c r="ML321" s="109"/>
      <c r="MM321" s="109"/>
      <c r="MN321" s="109"/>
      <c r="MO321" s="109"/>
      <c r="MP321" s="109"/>
      <c r="MQ321" s="109"/>
      <c r="MR321" s="109"/>
      <c r="MS321" s="109"/>
      <c r="MT321" s="109"/>
      <c r="MU321" s="109"/>
      <c r="MV321" s="109"/>
      <c r="MW321" s="109"/>
      <c r="MX321" s="109"/>
      <c r="MY321" s="109"/>
      <c r="MZ321" s="109"/>
      <c r="NA321" s="109"/>
      <c r="NB321" s="109"/>
      <c r="NC321" s="109"/>
      <c r="ND321" s="109"/>
      <c r="NE321" s="109"/>
      <c r="NF321" s="109"/>
      <c r="NG321" s="109"/>
      <c r="NH321" s="109"/>
      <c r="NI321" s="109"/>
      <c r="NJ321" s="109"/>
      <c r="NK321" s="109"/>
      <c r="NL321" s="109"/>
      <c r="NM321" s="109"/>
      <c r="NN321" s="109"/>
      <c r="NO321" s="109"/>
      <c r="NP321" s="109"/>
      <c r="NQ321" s="109"/>
      <c r="NR321" s="109"/>
      <c r="NS321" s="109"/>
      <c r="NT321" s="109"/>
      <c r="NU321" s="109"/>
      <c r="NV321" s="109"/>
      <c r="NW321" s="109"/>
      <c r="NX321" s="109"/>
      <c r="NY321" s="109"/>
      <c r="NZ321" s="109"/>
      <c r="OA321" s="109"/>
      <c r="OB321" s="109"/>
      <c r="OC321" s="109"/>
      <c r="OD321" s="109"/>
      <c r="OE321" s="109"/>
      <c r="OF321" s="109"/>
      <c r="OG321" s="109"/>
      <c r="OH321" s="109"/>
      <c r="OI321" s="109"/>
      <c r="OJ321" s="109"/>
      <c r="OK321" s="109"/>
      <c r="OL321" s="109"/>
      <c r="OM321" s="109"/>
      <c r="ON321" s="109"/>
      <c r="OO321" s="109"/>
      <c r="OP321" s="109"/>
      <c r="OQ321" s="109"/>
      <c r="OR321" s="109"/>
      <c r="OS321" s="109"/>
      <c r="OT321" s="109"/>
      <c r="OU321" s="109"/>
      <c r="OV321" s="109"/>
      <c r="OW321" s="109"/>
      <c r="OX321" s="109"/>
      <c r="OY321" s="109"/>
      <c r="OZ321" s="109"/>
      <c r="PA321" s="109"/>
      <c r="PB321" s="109"/>
      <c r="PC321" s="109"/>
      <c r="PD321" s="109"/>
      <c r="PE321" s="109"/>
      <c r="PF321" s="109"/>
      <c r="PG321" s="109"/>
      <c r="PH321" s="109"/>
      <c r="PI321" s="109"/>
      <c r="PJ321" s="109"/>
      <c r="PK321" s="109"/>
      <c r="PL321" s="109"/>
      <c r="PM321" s="109"/>
      <c r="PN321" s="109"/>
      <c r="PO321" s="109"/>
      <c r="PP321" s="109"/>
      <c r="PQ321" s="109"/>
      <c r="PR321" s="109"/>
      <c r="PS321" s="109"/>
      <c r="PT321" s="109"/>
      <c r="PU321" s="109"/>
      <c r="PV321" s="109"/>
      <c r="PW321" s="109"/>
      <c r="PX321" s="109"/>
      <c r="PY321" s="109"/>
      <c r="PZ321" s="109"/>
      <c r="QA321" s="109"/>
      <c r="QB321" s="109"/>
      <c r="QC321" s="109"/>
      <c r="QD321" s="109"/>
      <c r="QE321" s="109"/>
      <c r="QF321" s="109"/>
      <c r="QG321" s="109"/>
      <c r="QH321" s="109"/>
      <c r="QI321" s="109"/>
      <c r="QJ321" s="109"/>
      <c r="QK321" s="23">
        <f t="shared" si="5"/>
        <v>1</v>
      </c>
      <c r="QL321" s="125"/>
      <c r="QM321" s="148"/>
      <c r="QN321" s="125"/>
      <c r="QO321" s="125"/>
      <c r="QP321" s="125">
        <v>72.819999999999993</v>
      </c>
      <c r="QQ321" s="125"/>
      <c r="QR321" s="125"/>
      <c r="QS321" s="130"/>
    </row>
    <row r="322" spans="1:461" s="5" customFormat="1" ht="12.75" customHeight="1" x14ac:dyDescent="0.2">
      <c r="A322" s="52">
        <v>44708</v>
      </c>
      <c r="B322" s="98" t="s">
        <v>472</v>
      </c>
      <c r="C322" s="107"/>
      <c r="D322" s="107"/>
      <c r="E322" s="108"/>
      <c r="F322" s="108"/>
      <c r="G322" s="108"/>
      <c r="H322" s="108"/>
      <c r="I322" s="108"/>
      <c r="J322" s="108"/>
      <c r="K322" s="108"/>
      <c r="L322" s="108"/>
      <c r="M322" s="108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 s="109"/>
      <c r="BG322" s="109"/>
      <c r="BH322" s="109"/>
      <c r="BI322" s="109"/>
      <c r="BJ322" s="109"/>
      <c r="BK322" s="109"/>
      <c r="BL322" s="109"/>
      <c r="BM322" s="109"/>
      <c r="BN322" s="109"/>
      <c r="BO322" s="109"/>
      <c r="BP322" s="109"/>
      <c r="BQ322" s="109"/>
      <c r="BR322" s="109"/>
      <c r="BS322" s="109"/>
      <c r="BT322" s="109"/>
      <c r="BU322" s="109"/>
      <c r="BV322" s="109"/>
      <c r="BW322" s="109"/>
      <c r="BX322" s="109">
        <v>36</v>
      </c>
      <c r="BY322" s="109"/>
      <c r="BZ322" s="109"/>
      <c r="CA322" s="109"/>
      <c r="CB322" s="109"/>
      <c r="CC322" s="109"/>
      <c r="CD322" s="109"/>
      <c r="CE322" s="109"/>
      <c r="CF322" s="109"/>
      <c r="CG322" s="109"/>
      <c r="CH322" s="109"/>
      <c r="CI322" s="109"/>
      <c r="CJ322" s="109"/>
      <c r="CK322" s="109"/>
      <c r="CL322" s="109"/>
      <c r="CM322" s="109"/>
      <c r="CN322" s="109"/>
      <c r="CO322" s="109"/>
      <c r="CP322" s="109"/>
      <c r="CQ322" s="109"/>
      <c r="CR322" s="109"/>
      <c r="CS322" s="109"/>
      <c r="CT322" s="109"/>
      <c r="CU322" s="109"/>
      <c r="CV322" s="109"/>
      <c r="CW322" s="109"/>
      <c r="CX322" s="109"/>
      <c r="CY322" s="109"/>
      <c r="CZ322" s="109"/>
      <c r="DA322" s="109"/>
      <c r="DB322" s="109"/>
      <c r="DC322" s="109"/>
      <c r="DD322" s="109"/>
      <c r="DE322" s="109"/>
      <c r="DF322" s="109"/>
      <c r="DG322" s="109"/>
      <c r="DH322" s="109"/>
      <c r="DI322" s="109"/>
      <c r="DJ322" s="109"/>
      <c r="DK322" s="109"/>
      <c r="DL322" s="109"/>
      <c r="DM322" s="109"/>
      <c r="DN322" s="109"/>
      <c r="DO322" s="109"/>
      <c r="DP322" s="109"/>
      <c r="DQ322" s="109"/>
      <c r="DR322" s="109"/>
      <c r="DS322" s="109"/>
      <c r="DT322" s="109"/>
      <c r="DU322" s="109"/>
      <c r="DV322" s="109"/>
      <c r="DW322" s="109"/>
      <c r="DX322" s="109"/>
      <c r="DY322" s="109"/>
      <c r="DZ322" s="109"/>
      <c r="EA322" s="109"/>
      <c r="EB322" s="109"/>
      <c r="EC322" s="109"/>
      <c r="ED322" s="109"/>
      <c r="EE322" s="109"/>
      <c r="EF322" s="109"/>
      <c r="EG322" s="109"/>
      <c r="EH322" s="109"/>
      <c r="EI322" s="109"/>
      <c r="EJ322" s="109"/>
      <c r="EK322" s="109"/>
      <c r="EL322" s="109"/>
      <c r="EM322" s="109"/>
      <c r="EN322" s="109"/>
      <c r="EO322" s="109"/>
      <c r="EP322" s="109"/>
      <c r="EQ322" s="109"/>
      <c r="ER322" s="109"/>
      <c r="ES322" s="109"/>
      <c r="ET322" s="109"/>
      <c r="EU322" s="109"/>
      <c r="EV322" s="109"/>
      <c r="EW322" s="109"/>
      <c r="EX322" s="109"/>
      <c r="EY322" s="109"/>
      <c r="EZ322" s="109"/>
      <c r="FA322" s="109"/>
      <c r="FB322" s="109"/>
      <c r="FC322" s="109"/>
      <c r="FD322" s="109"/>
      <c r="FE322" s="109"/>
      <c r="FF322" s="109"/>
      <c r="FG322" s="109"/>
      <c r="FH322" s="109"/>
      <c r="FI322" s="109"/>
      <c r="FJ322" s="109"/>
      <c r="FK322" s="109"/>
      <c r="FL322" s="109"/>
      <c r="FM322" s="109"/>
      <c r="FN322" s="109"/>
      <c r="FO322" s="109"/>
      <c r="FP322" s="109"/>
      <c r="FQ322" s="109"/>
      <c r="FR322" s="109"/>
      <c r="FS322" s="109"/>
      <c r="FT322" s="109"/>
      <c r="FU322" s="109"/>
      <c r="FV322" s="109"/>
      <c r="FW322" s="109"/>
      <c r="FX322" s="109"/>
      <c r="FY322" s="109"/>
      <c r="FZ322" s="109"/>
      <c r="GA322" s="109"/>
      <c r="GB322" s="109"/>
      <c r="GC322" s="109"/>
      <c r="GD322" s="109"/>
      <c r="GE322" s="109"/>
      <c r="GF322" s="109"/>
      <c r="GG322" s="109"/>
      <c r="GH322" s="109"/>
      <c r="GI322" s="109"/>
      <c r="GJ322" s="109"/>
      <c r="GK322" s="109"/>
      <c r="GL322" s="109"/>
      <c r="GM322" s="109"/>
      <c r="GN322" s="109"/>
      <c r="GO322" s="109"/>
      <c r="GP322" s="109"/>
      <c r="GQ322" s="109"/>
      <c r="GR322" s="109"/>
      <c r="GS322" s="109"/>
      <c r="GT322" s="109"/>
      <c r="GU322" s="109"/>
      <c r="GV322" s="109"/>
      <c r="GW322" s="109"/>
      <c r="GX322" s="109"/>
      <c r="GY322" s="109"/>
      <c r="GZ322" s="109"/>
      <c r="HA322" s="109"/>
      <c r="HB322" s="109"/>
      <c r="HC322" s="109"/>
      <c r="HD322" s="109"/>
      <c r="HE322" s="109"/>
      <c r="HF322" s="109"/>
      <c r="HG322" s="109"/>
      <c r="HH322" s="109"/>
      <c r="HI322" s="109"/>
      <c r="HJ322" s="109"/>
      <c r="HK322" s="109"/>
      <c r="HL322" s="109"/>
      <c r="HM322" s="109"/>
      <c r="HN322" s="109"/>
      <c r="HO322" s="109"/>
      <c r="HP322" s="109"/>
      <c r="HQ322" s="109"/>
      <c r="HR322" s="109"/>
      <c r="HS322" s="109"/>
      <c r="HT322" s="109"/>
      <c r="HU322" s="109"/>
      <c r="HV322" s="109"/>
      <c r="HW322" s="109"/>
      <c r="HX322" s="109"/>
      <c r="HY322" s="109"/>
      <c r="HZ322" s="109"/>
      <c r="IA322" s="109"/>
      <c r="IB322" s="109"/>
      <c r="IC322" s="109"/>
      <c r="ID322" s="109"/>
      <c r="IE322" s="109"/>
      <c r="IF322" s="109"/>
      <c r="IG322" s="109"/>
      <c r="IH322" s="109"/>
      <c r="II322" s="109"/>
      <c r="IJ322" s="109"/>
      <c r="IK322" s="109"/>
      <c r="IL322" s="109"/>
      <c r="IM322" s="109"/>
      <c r="IN322" s="109"/>
      <c r="IO322" s="109"/>
      <c r="IP322" s="109"/>
      <c r="IQ322" s="109"/>
      <c r="IR322" s="109"/>
      <c r="IS322" s="109"/>
      <c r="IT322" s="109"/>
      <c r="IU322" s="109"/>
      <c r="IV322" s="109"/>
      <c r="IW322" s="109"/>
      <c r="IX322" s="109"/>
      <c r="IY322" s="109"/>
      <c r="IZ322" s="109"/>
      <c r="JA322" s="109"/>
      <c r="JB322" s="109"/>
      <c r="JC322" s="109"/>
      <c r="JD322" s="109"/>
      <c r="JE322" s="109"/>
      <c r="JF322" s="109"/>
      <c r="JG322" s="109"/>
      <c r="JH322" s="109"/>
      <c r="JI322" s="109"/>
      <c r="JJ322" s="109"/>
      <c r="JK322" s="109"/>
      <c r="JL322" s="109"/>
      <c r="JM322" s="109"/>
      <c r="JN322" s="109"/>
      <c r="JO322" s="109"/>
      <c r="JP322" s="109"/>
      <c r="JQ322" s="109"/>
      <c r="JR322" s="109"/>
      <c r="JS322" s="109"/>
      <c r="JT322" s="109"/>
      <c r="JU322" s="109"/>
      <c r="JV322" s="109"/>
      <c r="JW322" s="109"/>
      <c r="JX322" s="109"/>
      <c r="JY322" s="109"/>
      <c r="JZ322" s="109"/>
      <c r="KA322" s="109"/>
      <c r="KB322" s="109"/>
      <c r="KC322" s="109"/>
      <c r="KD322" s="109"/>
      <c r="KE322" s="109"/>
      <c r="KF322" s="109"/>
      <c r="KG322" s="109"/>
      <c r="KH322" s="109"/>
      <c r="KI322" s="109"/>
      <c r="KJ322" s="109"/>
      <c r="KK322" s="109"/>
      <c r="KL322" s="109"/>
      <c r="KM322" s="109"/>
      <c r="KN322" s="109"/>
      <c r="KO322" s="109"/>
      <c r="KP322" s="109"/>
      <c r="KQ322" s="109"/>
      <c r="KR322" s="109"/>
      <c r="KS322" s="109"/>
      <c r="KT322" s="109"/>
      <c r="KU322" s="109"/>
      <c r="KV322" s="109"/>
      <c r="KW322" s="109"/>
      <c r="KX322" s="109"/>
      <c r="KY322" s="109"/>
      <c r="KZ322" s="109"/>
      <c r="LA322" s="109"/>
      <c r="LB322" s="109"/>
      <c r="LC322" s="109"/>
      <c r="LD322" s="109"/>
      <c r="LE322" s="109"/>
      <c r="LF322" s="109"/>
      <c r="LG322" s="109"/>
      <c r="LH322" s="109"/>
      <c r="LI322" s="109"/>
      <c r="LJ322" s="109"/>
      <c r="LK322" s="109"/>
      <c r="LL322" s="109"/>
      <c r="LM322" s="109"/>
      <c r="LN322" s="109"/>
      <c r="LO322" s="109"/>
      <c r="LP322" s="109"/>
      <c r="LQ322" s="109"/>
      <c r="LR322" s="109"/>
      <c r="LS322" s="109"/>
      <c r="LT322" s="109"/>
      <c r="LU322" s="109"/>
      <c r="LV322" s="109"/>
      <c r="LW322" s="109"/>
      <c r="LX322" s="109"/>
      <c r="LY322" s="109"/>
      <c r="LZ322" s="109"/>
      <c r="MA322" s="109"/>
      <c r="MB322" s="109"/>
      <c r="MC322" s="109"/>
      <c r="MD322" s="109"/>
      <c r="ME322" s="109"/>
      <c r="MF322" s="109"/>
      <c r="MG322" s="109"/>
      <c r="MH322" s="109"/>
      <c r="MI322" s="109"/>
      <c r="MJ322" s="109"/>
      <c r="MK322" s="109"/>
      <c r="ML322" s="109"/>
      <c r="MM322" s="109"/>
      <c r="MN322" s="109"/>
      <c r="MO322" s="109"/>
      <c r="MP322" s="109"/>
      <c r="MQ322" s="109"/>
      <c r="MR322" s="109"/>
      <c r="MS322" s="109"/>
      <c r="MT322" s="109"/>
      <c r="MU322" s="109"/>
      <c r="MV322" s="109"/>
      <c r="MW322" s="109"/>
      <c r="MX322" s="109"/>
      <c r="MY322" s="109"/>
      <c r="MZ322" s="109"/>
      <c r="NA322" s="109"/>
      <c r="NB322" s="109"/>
      <c r="NC322" s="109"/>
      <c r="ND322" s="109"/>
      <c r="NE322" s="109"/>
      <c r="NF322" s="109"/>
      <c r="NG322" s="109"/>
      <c r="NH322" s="109"/>
      <c r="NI322" s="109"/>
      <c r="NJ322" s="109"/>
      <c r="NK322" s="109"/>
      <c r="NL322" s="109"/>
      <c r="NM322" s="109"/>
      <c r="NN322" s="109"/>
      <c r="NO322" s="109"/>
      <c r="NP322" s="109"/>
      <c r="NQ322" s="109"/>
      <c r="NR322" s="109"/>
      <c r="NS322" s="109"/>
      <c r="NT322" s="109"/>
      <c r="NU322" s="109"/>
      <c r="NV322" s="109"/>
      <c r="NW322" s="109"/>
      <c r="NX322" s="109"/>
      <c r="NY322" s="109"/>
      <c r="NZ322" s="109"/>
      <c r="OA322" s="109"/>
      <c r="OB322" s="109"/>
      <c r="OC322" s="109"/>
      <c r="OD322" s="109"/>
      <c r="OE322" s="109"/>
      <c r="OF322" s="109"/>
      <c r="OG322" s="109"/>
      <c r="OH322" s="109"/>
      <c r="OI322" s="109"/>
      <c r="OJ322" s="109"/>
      <c r="OK322" s="109"/>
      <c r="OL322" s="109"/>
      <c r="OM322" s="109"/>
      <c r="ON322" s="109"/>
      <c r="OO322" s="109"/>
      <c r="OP322" s="109"/>
      <c r="OQ322" s="109"/>
      <c r="OR322" s="109"/>
      <c r="OS322" s="109"/>
      <c r="OT322" s="109"/>
      <c r="OU322" s="109"/>
      <c r="OV322" s="109"/>
      <c r="OW322" s="109"/>
      <c r="OX322" s="109"/>
      <c r="OY322" s="109"/>
      <c r="OZ322" s="109"/>
      <c r="PA322" s="109"/>
      <c r="PB322" s="109">
        <v>72</v>
      </c>
      <c r="PC322" s="109"/>
      <c r="PD322" s="109"/>
      <c r="PE322" s="109"/>
      <c r="PF322" s="109"/>
      <c r="PG322" s="109"/>
      <c r="PH322" s="109"/>
      <c r="PI322" s="109"/>
      <c r="PJ322" s="109"/>
      <c r="PK322" s="109"/>
      <c r="PL322" s="109"/>
      <c r="PM322" s="109"/>
      <c r="PN322" s="109"/>
      <c r="PO322" s="109"/>
      <c r="PP322" s="109"/>
      <c r="PQ322" s="109"/>
      <c r="PR322" s="109"/>
      <c r="PS322" s="109"/>
      <c r="PT322" s="109"/>
      <c r="PU322" s="109"/>
      <c r="PV322" s="109"/>
      <c r="PW322" s="109"/>
      <c r="PX322" s="109"/>
      <c r="PY322" s="109"/>
      <c r="PZ322" s="109"/>
      <c r="QA322" s="109"/>
      <c r="QB322" s="109"/>
      <c r="QC322" s="109"/>
      <c r="QD322" s="109"/>
      <c r="QE322" s="109"/>
      <c r="QF322" s="109"/>
      <c r="QG322" s="109"/>
      <c r="QH322" s="109"/>
      <c r="QI322" s="109"/>
      <c r="QJ322" s="109"/>
      <c r="QK322" s="23">
        <f t="shared" si="5"/>
        <v>108</v>
      </c>
      <c r="QL322" s="125"/>
      <c r="QM322" s="148"/>
      <c r="QN322" s="125"/>
      <c r="QO322" s="125"/>
      <c r="QP322" s="125"/>
      <c r="QQ322" s="125"/>
      <c r="QR322" s="125">
        <v>2265.41</v>
      </c>
      <c r="QS322" s="130"/>
    </row>
    <row r="323" spans="1:461" s="5" customFormat="1" ht="12.75" customHeight="1" x14ac:dyDescent="0.2">
      <c r="A323" s="52">
        <v>44712</v>
      </c>
      <c r="B323" s="162" t="s">
        <v>87</v>
      </c>
      <c r="C323" s="107"/>
      <c r="D323" s="107"/>
      <c r="E323" s="108"/>
      <c r="F323" s="108"/>
      <c r="G323" s="108"/>
      <c r="H323" s="108"/>
      <c r="I323" s="108"/>
      <c r="J323" s="108"/>
      <c r="K323" s="108"/>
      <c r="L323" s="108"/>
      <c r="M323" s="108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 s="109"/>
      <c r="BG323" s="109"/>
      <c r="BH323" s="109"/>
      <c r="BI323" s="109"/>
      <c r="BJ323" s="109"/>
      <c r="BK323" s="109"/>
      <c r="BL323" s="109"/>
      <c r="BM323" s="109"/>
      <c r="BN323" s="109"/>
      <c r="BO323" s="109"/>
      <c r="BP323" s="109"/>
      <c r="BQ323" s="109"/>
      <c r="BR323" s="109"/>
      <c r="BS323" s="109"/>
      <c r="BT323" s="109"/>
      <c r="BU323" s="109"/>
      <c r="BV323" s="109"/>
      <c r="BW323" s="109"/>
      <c r="BX323" s="109"/>
      <c r="BY323" s="109"/>
      <c r="BZ323" s="109"/>
      <c r="CA323" s="109"/>
      <c r="CB323" s="109"/>
      <c r="CC323" s="109"/>
      <c r="CD323" s="109"/>
      <c r="CE323" s="109"/>
      <c r="CF323" s="109"/>
      <c r="CG323" s="109"/>
      <c r="CH323" s="109"/>
      <c r="CI323" s="109"/>
      <c r="CJ323" s="109"/>
      <c r="CK323" s="109"/>
      <c r="CL323" s="109"/>
      <c r="CM323" s="109"/>
      <c r="CN323" s="109"/>
      <c r="CO323" s="109"/>
      <c r="CP323" s="109"/>
      <c r="CQ323" s="109"/>
      <c r="CR323" s="109"/>
      <c r="CS323" s="109"/>
      <c r="CT323" s="109"/>
      <c r="CU323" s="109"/>
      <c r="CV323" s="109"/>
      <c r="CW323" s="109"/>
      <c r="CX323" s="109"/>
      <c r="CY323" s="109"/>
      <c r="CZ323" s="109"/>
      <c r="DA323" s="109"/>
      <c r="DB323" s="109"/>
      <c r="DC323" s="109"/>
      <c r="DD323" s="109"/>
      <c r="DE323" s="109"/>
      <c r="DF323" s="109"/>
      <c r="DG323" s="109"/>
      <c r="DH323" s="109"/>
      <c r="DI323" s="109"/>
      <c r="DJ323" s="109"/>
      <c r="DK323" s="109"/>
      <c r="DL323" s="109"/>
      <c r="DM323" s="109"/>
      <c r="DN323" s="109"/>
      <c r="DO323" s="109"/>
      <c r="DP323" s="109"/>
      <c r="DQ323" s="109"/>
      <c r="DR323" s="109"/>
      <c r="DS323" s="109"/>
      <c r="DT323" s="109"/>
      <c r="DU323" s="109"/>
      <c r="DV323" s="109"/>
      <c r="DW323" s="109"/>
      <c r="DX323" s="109"/>
      <c r="DY323" s="109"/>
      <c r="DZ323" s="109"/>
      <c r="EA323" s="109"/>
      <c r="EB323" s="109"/>
      <c r="EC323" s="109"/>
      <c r="ED323" s="109"/>
      <c r="EE323" s="109"/>
      <c r="EF323" s="109"/>
      <c r="EG323" s="109"/>
      <c r="EH323" s="109"/>
      <c r="EI323" s="109"/>
      <c r="EJ323" s="109"/>
      <c r="EK323" s="109"/>
      <c r="EL323" s="109"/>
      <c r="EM323" s="109"/>
      <c r="EN323" s="109"/>
      <c r="EO323" s="109"/>
      <c r="EP323" s="109"/>
      <c r="EQ323" s="109"/>
      <c r="ER323" s="109"/>
      <c r="ES323" s="109"/>
      <c r="ET323" s="109"/>
      <c r="EU323" s="109"/>
      <c r="EV323" s="109"/>
      <c r="EW323" s="109"/>
      <c r="EX323" s="109"/>
      <c r="EY323" s="109"/>
      <c r="EZ323" s="109"/>
      <c r="FA323" s="109"/>
      <c r="FB323" s="109"/>
      <c r="FC323" s="109"/>
      <c r="FD323" s="109"/>
      <c r="FE323" s="109"/>
      <c r="FF323" s="109"/>
      <c r="FG323" s="109"/>
      <c r="FH323" s="109"/>
      <c r="FI323" s="109"/>
      <c r="FJ323" s="109"/>
      <c r="FK323" s="109"/>
      <c r="FL323" s="109"/>
      <c r="FM323" s="109"/>
      <c r="FN323" s="109"/>
      <c r="FO323" s="109"/>
      <c r="FP323" s="109"/>
      <c r="FQ323" s="109"/>
      <c r="FR323" s="109"/>
      <c r="FS323" s="109"/>
      <c r="FT323" s="109"/>
      <c r="FU323" s="109"/>
      <c r="FV323" s="109"/>
      <c r="FW323" s="109"/>
      <c r="FX323" s="109"/>
      <c r="FY323" s="109"/>
      <c r="FZ323" s="109"/>
      <c r="GA323" s="109"/>
      <c r="GB323" s="109"/>
      <c r="GC323" s="109"/>
      <c r="GD323" s="109"/>
      <c r="GE323" s="109"/>
      <c r="GF323" s="109"/>
      <c r="GG323" s="109"/>
      <c r="GH323" s="109"/>
      <c r="GI323" s="109"/>
      <c r="GJ323" s="109"/>
      <c r="GK323" s="109"/>
      <c r="GL323" s="109"/>
      <c r="GM323" s="109"/>
      <c r="GN323" s="109"/>
      <c r="GO323" s="109"/>
      <c r="GP323" s="109"/>
      <c r="GQ323" s="109"/>
      <c r="GR323" s="109"/>
      <c r="GS323" s="109"/>
      <c r="GT323" s="109"/>
      <c r="GU323" s="109"/>
      <c r="GV323" s="109"/>
      <c r="GW323" s="109"/>
      <c r="GX323" s="109"/>
      <c r="GY323" s="109"/>
      <c r="GZ323" s="109"/>
      <c r="HA323" s="109"/>
      <c r="HB323" s="109"/>
      <c r="HC323" s="109"/>
      <c r="HD323" s="109"/>
      <c r="HE323" s="109"/>
      <c r="HF323" s="109"/>
      <c r="HG323" s="109"/>
      <c r="HH323" s="109"/>
      <c r="HI323" s="109"/>
      <c r="HJ323" s="109"/>
      <c r="HK323" s="109"/>
      <c r="HL323" s="109"/>
      <c r="HM323" s="109"/>
      <c r="HN323" s="109"/>
      <c r="HO323" s="109"/>
      <c r="HP323" s="109"/>
      <c r="HQ323" s="109"/>
      <c r="HR323" s="109"/>
      <c r="HS323" s="109"/>
      <c r="HT323" s="109"/>
      <c r="HU323" s="109"/>
      <c r="HV323" s="109"/>
      <c r="HW323" s="109"/>
      <c r="HX323" s="109"/>
      <c r="HY323" s="109"/>
      <c r="HZ323" s="109"/>
      <c r="IA323" s="109"/>
      <c r="IB323" s="109"/>
      <c r="IC323" s="109"/>
      <c r="ID323" s="109"/>
      <c r="IE323" s="109"/>
      <c r="IF323" s="109"/>
      <c r="IG323" s="109"/>
      <c r="IH323" s="109"/>
      <c r="II323" s="109"/>
      <c r="IJ323" s="109"/>
      <c r="IK323" s="109"/>
      <c r="IL323" s="109"/>
      <c r="IM323" s="109"/>
      <c r="IN323" s="109"/>
      <c r="IO323" s="109"/>
      <c r="IP323" s="109"/>
      <c r="IQ323" s="109"/>
      <c r="IR323" s="109"/>
      <c r="IS323" s="109"/>
      <c r="IT323" s="109"/>
      <c r="IU323" s="109"/>
      <c r="IV323" s="109"/>
      <c r="IW323" s="109"/>
      <c r="IX323" s="109"/>
      <c r="IY323" s="109"/>
      <c r="IZ323" s="109"/>
      <c r="JA323" s="109"/>
      <c r="JB323" s="109"/>
      <c r="JC323" s="109"/>
      <c r="JD323" s="109"/>
      <c r="JE323" s="109"/>
      <c r="JF323" s="109"/>
      <c r="JG323" s="109"/>
      <c r="JH323" s="109"/>
      <c r="JI323" s="109"/>
      <c r="JJ323" s="109"/>
      <c r="JK323" s="109"/>
      <c r="JL323" s="109"/>
      <c r="JM323" s="109"/>
      <c r="JN323" s="109"/>
      <c r="JO323" s="109"/>
      <c r="JP323" s="109"/>
      <c r="JQ323" s="109"/>
      <c r="JR323" s="109"/>
      <c r="JS323" s="109"/>
      <c r="JT323" s="109"/>
      <c r="JU323" s="109"/>
      <c r="JV323" s="109"/>
      <c r="JW323" s="109"/>
      <c r="JX323" s="109"/>
      <c r="JY323" s="109"/>
      <c r="JZ323" s="109"/>
      <c r="KA323" s="109"/>
      <c r="KB323" s="109"/>
      <c r="KC323" s="109"/>
      <c r="KD323" s="109"/>
      <c r="KE323" s="109"/>
      <c r="KF323" s="109"/>
      <c r="KG323" s="109"/>
      <c r="KH323" s="109"/>
      <c r="KI323" s="109"/>
      <c r="KJ323" s="109"/>
      <c r="KK323" s="109"/>
      <c r="KL323" s="109"/>
      <c r="KM323" s="109"/>
      <c r="KN323" s="109"/>
      <c r="KO323" s="109">
        <v>9</v>
      </c>
      <c r="KP323" s="109"/>
      <c r="KQ323" s="109"/>
      <c r="KR323" s="109"/>
      <c r="KS323" s="109"/>
      <c r="KT323" s="109"/>
      <c r="KU323" s="109"/>
      <c r="KV323" s="109"/>
      <c r="KW323" s="109"/>
      <c r="KX323" s="109"/>
      <c r="KY323" s="109"/>
      <c r="KZ323" s="109"/>
      <c r="LA323" s="109"/>
      <c r="LB323" s="109"/>
      <c r="LC323" s="109"/>
      <c r="LD323" s="109"/>
      <c r="LE323" s="109"/>
      <c r="LF323" s="109"/>
      <c r="LG323" s="109"/>
      <c r="LH323" s="109"/>
      <c r="LI323" s="109"/>
      <c r="LJ323" s="109"/>
      <c r="LK323" s="109"/>
      <c r="LL323" s="109"/>
      <c r="LM323" s="109"/>
      <c r="LN323" s="109"/>
      <c r="LO323" s="109"/>
      <c r="LP323" s="109"/>
      <c r="LQ323" s="109"/>
      <c r="LR323" s="109"/>
      <c r="LS323" s="109"/>
      <c r="LT323" s="109"/>
      <c r="LU323" s="109"/>
      <c r="LV323" s="109"/>
      <c r="LW323" s="109"/>
      <c r="LX323" s="109"/>
      <c r="LY323" s="109"/>
      <c r="LZ323" s="109"/>
      <c r="MA323" s="109"/>
      <c r="MB323" s="109"/>
      <c r="MC323" s="109"/>
      <c r="MD323" s="109"/>
      <c r="ME323" s="109"/>
      <c r="MF323" s="109"/>
      <c r="MG323" s="109"/>
      <c r="MH323" s="109"/>
      <c r="MI323" s="109"/>
      <c r="MJ323" s="109"/>
      <c r="MK323" s="109"/>
      <c r="ML323" s="109"/>
      <c r="MM323" s="109"/>
      <c r="MN323" s="109"/>
      <c r="MO323" s="109"/>
      <c r="MP323" s="109"/>
      <c r="MQ323" s="109"/>
      <c r="MR323" s="109"/>
      <c r="MS323" s="109"/>
      <c r="MT323" s="109"/>
      <c r="MU323" s="109"/>
      <c r="MV323" s="109"/>
      <c r="MW323" s="109"/>
      <c r="MX323" s="109"/>
      <c r="MY323" s="109"/>
      <c r="MZ323" s="109"/>
      <c r="NA323" s="109"/>
      <c r="NB323" s="109"/>
      <c r="NC323" s="109"/>
      <c r="ND323" s="109"/>
      <c r="NE323" s="109"/>
      <c r="NF323" s="109"/>
      <c r="NG323" s="109"/>
      <c r="NH323" s="109"/>
      <c r="NI323" s="109"/>
      <c r="NJ323" s="109"/>
      <c r="NK323" s="109"/>
      <c r="NL323" s="109"/>
      <c r="NM323" s="109"/>
      <c r="NN323" s="109"/>
      <c r="NO323" s="109"/>
      <c r="NP323" s="109"/>
      <c r="NQ323" s="109"/>
      <c r="NR323" s="109"/>
      <c r="NS323" s="109"/>
      <c r="NT323" s="109"/>
      <c r="NU323" s="109"/>
      <c r="NV323" s="109"/>
      <c r="NW323" s="109"/>
      <c r="NX323" s="109"/>
      <c r="NY323" s="109"/>
      <c r="NZ323" s="109"/>
      <c r="OA323" s="109"/>
      <c r="OB323" s="109"/>
      <c r="OC323" s="109"/>
      <c r="OD323" s="109"/>
      <c r="OE323" s="109"/>
      <c r="OF323" s="109"/>
      <c r="OG323" s="109"/>
      <c r="OH323" s="109"/>
      <c r="OI323" s="109"/>
      <c r="OJ323" s="109"/>
      <c r="OK323" s="109"/>
      <c r="OL323" s="109"/>
      <c r="OM323" s="109"/>
      <c r="ON323" s="109"/>
      <c r="OO323" s="109"/>
      <c r="OP323" s="109"/>
      <c r="OQ323" s="109"/>
      <c r="OR323" s="109"/>
      <c r="OS323" s="109"/>
      <c r="OT323" s="109"/>
      <c r="OU323" s="109"/>
      <c r="OV323" s="109"/>
      <c r="OW323" s="109"/>
      <c r="OX323" s="109"/>
      <c r="OY323" s="109"/>
      <c r="OZ323" s="109"/>
      <c r="PA323" s="109"/>
      <c r="PB323" s="109"/>
      <c r="PC323" s="109"/>
      <c r="PD323" s="109"/>
      <c r="PE323" s="109"/>
      <c r="PF323" s="109"/>
      <c r="PG323" s="109"/>
      <c r="PH323" s="109"/>
      <c r="PI323" s="109"/>
      <c r="PJ323" s="109"/>
      <c r="PK323" s="109"/>
      <c r="PL323" s="109"/>
      <c r="PM323" s="109"/>
      <c r="PN323" s="109"/>
      <c r="PO323" s="109"/>
      <c r="PP323" s="109"/>
      <c r="PQ323" s="109"/>
      <c r="PR323" s="109"/>
      <c r="PS323" s="109"/>
      <c r="PT323" s="109"/>
      <c r="PU323" s="109"/>
      <c r="PV323" s="109"/>
      <c r="PW323" s="109"/>
      <c r="PX323" s="109"/>
      <c r="PY323" s="109"/>
      <c r="PZ323" s="109"/>
      <c r="QA323" s="109"/>
      <c r="QB323" s="109"/>
      <c r="QC323" s="109"/>
      <c r="QD323" s="109"/>
      <c r="QE323" s="109"/>
      <c r="QF323" s="109"/>
      <c r="QG323" s="109"/>
      <c r="QH323" s="109"/>
      <c r="QI323" s="109"/>
      <c r="QJ323" s="109"/>
      <c r="QK323" s="23">
        <f t="shared" si="5"/>
        <v>9</v>
      </c>
      <c r="QL323" s="125"/>
      <c r="QM323" s="148"/>
      <c r="QN323" s="125"/>
      <c r="QO323" s="125"/>
      <c r="QP323" s="125"/>
      <c r="QQ323" s="125">
        <v>691.09</v>
      </c>
      <c r="QR323" s="125"/>
      <c r="QS323" s="130"/>
    </row>
    <row r="324" spans="1:461" s="5" customFormat="1" ht="12.75" customHeight="1" x14ac:dyDescent="0.2">
      <c r="A324" s="52">
        <v>44712</v>
      </c>
      <c r="B324" s="90" t="s">
        <v>545</v>
      </c>
      <c r="C324" s="107"/>
      <c r="D324" s="107"/>
      <c r="E324" s="108"/>
      <c r="F324" s="108"/>
      <c r="G324" s="108"/>
      <c r="H324" s="108"/>
      <c r="I324" s="108"/>
      <c r="J324" s="108"/>
      <c r="K324" s="108"/>
      <c r="L324" s="108"/>
      <c r="M324" s="108"/>
      <c r="N324" s="109"/>
      <c r="O324" s="109"/>
      <c r="P324" s="109"/>
      <c r="Q324" s="109"/>
      <c r="R324" s="109"/>
      <c r="S324" s="109"/>
      <c r="T324" s="109"/>
      <c r="U324" s="109">
        <v>10</v>
      </c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 s="109"/>
      <c r="BG324" s="109"/>
      <c r="BH324" s="109"/>
      <c r="BI324" s="109"/>
      <c r="BJ324" s="109"/>
      <c r="BK324" s="109"/>
      <c r="BL324" s="109"/>
      <c r="BM324" s="109"/>
      <c r="BN324" s="109"/>
      <c r="BO324" s="109"/>
      <c r="BP324" s="109"/>
      <c r="BQ324" s="109"/>
      <c r="BR324" s="109"/>
      <c r="BS324" s="109"/>
      <c r="BT324" s="109"/>
      <c r="BU324" s="109"/>
      <c r="BV324" s="109"/>
      <c r="BW324" s="109"/>
      <c r="BX324" s="109"/>
      <c r="BY324" s="109"/>
      <c r="BZ324" s="109"/>
      <c r="CA324" s="109"/>
      <c r="CB324" s="109"/>
      <c r="CC324" s="109"/>
      <c r="CD324" s="109"/>
      <c r="CE324" s="109"/>
      <c r="CF324" s="109"/>
      <c r="CG324" s="109"/>
      <c r="CH324" s="109"/>
      <c r="CI324" s="109"/>
      <c r="CJ324" s="109"/>
      <c r="CK324" s="109"/>
      <c r="CL324" s="109"/>
      <c r="CM324" s="109"/>
      <c r="CN324" s="109"/>
      <c r="CO324" s="109"/>
      <c r="CP324" s="109"/>
      <c r="CQ324" s="109"/>
      <c r="CR324" s="109"/>
      <c r="CS324" s="109"/>
      <c r="CT324" s="109"/>
      <c r="CU324" s="109"/>
      <c r="CV324" s="109"/>
      <c r="CW324" s="109"/>
      <c r="CX324" s="109"/>
      <c r="CY324" s="109"/>
      <c r="CZ324" s="109"/>
      <c r="DA324" s="109"/>
      <c r="DB324" s="109"/>
      <c r="DC324" s="109"/>
      <c r="DD324" s="109"/>
      <c r="DE324" s="109"/>
      <c r="DF324" s="109"/>
      <c r="DG324" s="109"/>
      <c r="DH324" s="109"/>
      <c r="DI324" s="109"/>
      <c r="DJ324" s="109"/>
      <c r="DK324" s="109"/>
      <c r="DL324" s="109"/>
      <c r="DM324" s="109"/>
      <c r="DN324" s="109"/>
      <c r="DO324" s="109"/>
      <c r="DP324" s="109"/>
      <c r="DQ324" s="109"/>
      <c r="DR324" s="109"/>
      <c r="DS324" s="109"/>
      <c r="DT324" s="109"/>
      <c r="DU324" s="109"/>
      <c r="DV324" s="109"/>
      <c r="DW324" s="109"/>
      <c r="DX324" s="109"/>
      <c r="DY324" s="109"/>
      <c r="DZ324" s="109"/>
      <c r="EA324" s="109"/>
      <c r="EB324" s="109"/>
      <c r="EC324" s="109"/>
      <c r="ED324" s="109"/>
      <c r="EE324" s="109"/>
      <c r="EF324" s="109"/>
      <c r="EG324" s="109"/>
      <c r="EH324" s="109"/>
      <c r="EI324" s="109"/>
      <c r="EJ324" s="109"/>
      <c r="EK324" s="109"/>
      <c r="EL324" s="109"/>
      <c r="EM324" s="109"/>
      <c r="EN324" s="109"/>
      <c r="EO324" s="109"/>
      <c r="EP324" s="109"/>
      <c r="EQ324" s="109"/>
      <c r="ER324" s="109"/>
      <c r="ES324" s="109"/>
      <c r="ET324" s="109"/>
      <c r="EU324" s="109"/>
      <c r="EV324" s="109"/>
      <c r="EW324" s="109"/>
      <c r="EX324" s="109"/>
      <c r="EY324" s="109"/>
      <c r="EZ324" s="109"/>
      <c r="FA324" s="109"/>
      <c r="FB324" s="109"/>
      <c r="FC324" s="109"/>
      <c r="FD324" s="109"/>
      <c r="FE324" s="109"/>
      <c r="FF324" s="109"/>
      <c r="FG324" s="109"/>
      <c r="FH324" s="109"/>
      <c r="FI324" s="109"/>
      <c r="FJ324" s="109"/>
      <c r="FK324" s="109"/>
      <c r="FL324" s="109"/>
      <c r="FM324" s="109"/>
      <c r="FN324" s="109"/>
      <c r="FO324" s="109"/>
      <c r="FP324" s="109"/>
      <c r="FQ324" s="109"/>
      <c r="FR324" s="109"/>
      <c r="FS324" s="109"/>
      <c r="FT324" s="109"/>
      <c r="FU324" s="109"/>
      <c r="FV324" s="109"/>
      <c r="FW324" s="109"/>
      <c r="FX324" s="109"/>
      <c r="FY324" s="109"/>
      <c r="FZ324" s="109"/>
      <c r="GA324" s="109"/>
      <c r="GB324" s="109"/>
      <c r="GC324" s="109"/>
      <c r="GD324" s="109"/>
      <c r="GE324" s="109"/>
      <c r="GF324" s="109"/>
      <c r="GG324" s="109"/>
      <c r="GH324" s="109"/>
      <c r="GI324" s="109"/>
      <c r="GJ324" s="109"/>
      <c r="GK324" s="109"/>
      <c r="GL324" s="109"/>
      <c r="GM324" s="109"/>
      <c r="GN324" s="109"/>
      <c r="GO324" s="109"/>
      <c r="GP324" s="109"/>
      <c r="GQ324" s="109"/>
      <c r="GR324" s="109"/>
      <c r="GS324" s="109"/>
      <c r="GT324" s="109"/>
      <c r="GU324" s="109"/>
      <c r="GV324" s="109"/>
      <c r="GW324" s="109"/>
      <c r="GX324" s="109"/>
      <c r="GY324" s="109"/>
      <c r="GZ324" s="109"/>
      <c r="HA324" s="109"/>
      <c r="HB324" s="109"/>
      <c r="HC324" s="109"/>
      <c r="HD324" s="109"/>
      <c r="HE324" s="109"/>
      <c r="HF324" s="109"/>
      <c r="HG324" s="109"/>
      <c r="HH324" s="109"/>
      <c r="HI324" s="109"/>
      <c r="HJ324" s="109"/>
      <c r="HK324" s="109"/>
      <c r="HL324" s="109"/>
      <c r="HM324" s="109"/>
      <c r="HN324" s="109"/>
      <c r="HO324" s="109"/>
      <c r="HP324" s="109"/>
      <c r="HQ324" s="109"/>
      <c r="HR324" s="109"/>
      <c r="HS324" s="109"/>
      <c r="HT324" s="109"/>
      <c r="HU324" s="109"/>
      <c r="HV324" s="109"/>
      <c r="HW324" s="109"/>
      <c r="HX324" s="109"/>
      <c r="HY324" s="109"/>
      <c r="HZ324" s="109"/>
      <c r="IA324" s="109"/>
      <c r="IB324" s="109"/>
      <c r="IC324" s="109"/>
      <c r="ID324" s="109"/>
      <c r="IE324" s="109"/>
      <c r="IF324" s="109"/>
      <c r="IG324" s="109"/>
      <c r="IH324" s="109"/>
      <c r="II324" s="109"/>
      <c r="IJ324" s="109"/>
      <c r="IK324" s="109"/>
      <c r="IL324" s="109"/>
      <c r="IM324" s="109"/>
      <c r="IN324" s="109"/>
      <c r="IO324" s="109"/>
      <c r="IP324" s="109"/>
      <c r="IQ324" s="109"/>
      <c r="IR324" s="109"/>
      <c r="IS324" s="109"/>
      <c r="IT324" s="109"/>
      <c r="IU324" s="109"/>
      <c r="IV324" s="109"/>
      <c r="IW324" s="109"/>
      <c r="IX324" s="109"/>
      <c r="IY324" s="109"/>
      <c r="IZ324" s="109"/>
      <c r="JA324" s="109"/>
      <c r="JB324" s="109"/>
      <c r="JC324" s="109"/>
      <c r="JD324" s="109"/>
      <c r="JE324" s="109"/>
      <c r="JF324" s="109"/>
      <c r="JG324" s="109"/>
      <c r="JH324" s="109"/>
      <c r="JI324" s="109"/>
      <c r="JJ324" s="109"/>
      <c r="JK324" s="109"/>
      <c r="JL324" s="109"/>
      <c r="JM324" s="109"/>
      <c r="JN324" s="109"/>
      <c r="JO324" s="109"/>
      <c r="JP324" s="109"/>
      <c r="JQ324" s="109"/>
      <c r="JR324" s="109"/>
      <c r="JS324" s="109"/>
      <c r="JT324" s="109"/>
      <c r="JU324" s="109"/>
      <c r="JV324" s="109"/>
      <c r="JW324" s="109"/>
      <c r="JX324" s="109"/>
      <c r="JY324" s="109"/>
      <c r="JZ324" s="109"/>
      <c r="KA324" s="109"/>
      <c r="KB324" s="109"/>
      <c r="KC324" s="109"/>
      <c r="KD324" s="109"/>
      <c r="KE324" s="109"/>
      <c r="KF324" s="109"/>
      <c r="KG324" s="109"/>
      <c r="KH324" s="109"/>
      <c r="KI324" s="109"/>
      <c r="KJ324" s="109"/>
      <c r="KK324" s="109"/>
      <c r="KL324" s="109"/>
      <c r="KM324" s="109"/>
      <c r="KN324" s="109"/>
      <c r="KO324" s="109"/>
      <c r="KP324" s="109"/>
      <c r="KQ324" s="109"/>
      <c r="KR324" s="109"/>
      <c r="KS324" s="109"/>
      <c r="KT324" s="109"/>
      <c r="KU324" s="109"/>
      <c r="KV324" s="109"/>
      <c r="KW324" s="109"/>
      <c r="KX324" s="109"/>
      <c r="KY324" s="109"/>
      <c r="KZ324" s="109"/>
      <c r="LA324" s="109"/>
      <c r="LB324" s="109"/>
      <c r="LC324" s="109"/>
      <c r="LD324" s="109"/>
      <c r="LE324" s="109"/>
      <c r="LF324" s="109"/>
      <c r="LG324" s="109"/>
      <c r="LH324" s="109"/>
      <c r="LI324" s="109"/>
      <c r="LJ324" s="109"/>
      <c r="LK324" s="109"/>
      <c r="LL324" s="109"/>
      <c r="LM324" s="109"/>
      <c r="LN324" s="109"/>
      <c r="LO324" s="109"/>
      <c r="LP324" s="109"/>
      <c r="LQ324" s="109"/>
      <c r="LR324" s="109"/>
      <c r="LS324" s="109"/>
      <c r="LT324" s="109"/>
      <c r="LU324" s="109"/>
      <c r="LV324" s="109"/>
      <c r="LW324" s="109"/>
      <c r="LX324" s="109"/>
      <c r="LY324" s="109"/>
      <c r="LZ324" s="109"/>
      <c r="MA324" s="109"/>
      <c r="MB324" s="109"/>
      <c r="MC324" s="109"/>
      <c r="MD324" s="109"/>
      <c r="ME324" s="109"/>
      <c r="MF324" s="109"/>
      <c r="MG324" s="109"/>
      <c r="MH324" s="109"/>
      <c r="MI324" s="109"/>
      <c r="MJ324" s="109"/>
      <c r="MK324" s="109"/>
      <c r="ML324" s="109"/>
      <c r="MM324" s="109"/>
      <c r="MN324" s="109"/>
      <c r="MO324" s="109"/>
      <c r="MP324" s="109"/>
      <c r="MQ324" s="109"/>
      <c r="MR324" s="109"/>
      <c r="MS324" s="109"/>
      <c r="MT324" s="109"/>
      <c r="MU324" s="109"/>
      <c r="MV324" s="109"/>
      <c r="MW324" s="109"/>
      <c r="MX324" s="109"/>
      <c r="MY324" s="109"/>
      <c r="MZ324" s="109"/>
      <c r="NA324" s="109"/>
      <c r="NB324" s="109"/>
      <c r="NC324" s="109"/>
      <c r="ND324" s="109"/>
      <c r="NE324" s="109"/>
      <c r="NF324" s="109"/>
      <c r="NG324" s="109"/>
      <c r="NH324" s="109"/>
      <c r="NI324" s="109"/>
      <c r="NJ324" s="109"/>
      <c r="NK324" s="109"/>
      <c r="NL324" s="109"/>
      <c r="NM324" s="109"/>
      <c r="NN324" s="109"/>
      <c r="NO324" s="109"/>
      <c r="NP324" s="109"/>
      <c r="NQ324" s="109"/>
      <c r="NR324" s="109"/>
      <c r="NS324" s="109"/>
      <c r="NT324" s="109"/>
      <c r="NU324" s="109"/>
      <c r="NV324" s="109"/>
      <c r="NW324" s="109"/>
      <c r="NX324" s="109"/>
      <c r="NY324" s="109"/>
      <c r="NZ324" s="109"/>
      <c r="OA324" s="109"/>
      <c r="OB324" s="109"/>
      <c r="OC324" s="109"/>
      <c r="OD324" s="109"/>
      <c r="OE324" s="109"/>
      <c r="OF324" s="109"/>
      <c r="OG324" s="109"/>
      <c r="OH324" s="109"/>
      <c r="OI324" s="109"/>
      <c r="OJ324" s="109"/>
      <c r="OK324" s="109"/>
      <c r="OL324" s="109"/>
      <c r="OM324" s="109"/>
      <c r="ON324" s="109"/>
      <c r="OO324" s="109"/>
      <c r="OP324" s="109"/>
      <c r="OQ324" s="109"/>
      <c r="OR324" s="109"/>
      <c r="OS324" s="109"/>
      <c r="OT324" s="109"/>
      <c r="OU324" s="109"/>
      <c r="OV324" s="109"/>
      <c r="OW324" s="109"/>
      <c r="OX324" s="109"/>
      <c r="OY324" s="109"/>
      <c r="OZ324" s="109"/>
      <c r="PA324" s="109"/>
      <c r="PB324" s="109"/>
      <c r="PC324" s="109"/>
      <c r="PD324" s="109"/>
      <c r="PE324" s="109"/>
      <c r="PF324" s="109"/>
      <c r="PG324" s="109"/>
      <c r="PH324" s="109"/>
      <c r="PI324" s="109"/>
      <c r="PJ324" s="109"/>
      <c r="PK324" s="109"/>
      <c r="PL324" s="109"/>
      <c r="PM324" s="109"/>
      <c r="PN324" s="109"/>
      <c r="PO324" s="109"/>
      <c r="PP324" s="109"/>
      <c r="PQ324" s="109"/>
      <c r="PR324" s="109"/>
      <c r="PS324" s="109"/>
      <c r="PT324" s="109"/>
      <c r="PU324" s="109"/>
      <c r="PV324" s="109"/>
      <c r="PW324" s="109"/>
      <c r="PX324" s="109"/>
      <c r="PY324" s="109"/>
      <c r="PZ324" s="109"/>
      <c r="QA324" s="109"/>
      <c r="QB324" s="109"/>
      <c r="QC324" s="109"/>
      <c r="QD324" s="109"/>
      <c r="QE324" s="109"/>
      <c r="QF324" s="109"/>
      <c r="QG324" s="109"/>
      <c r="QH324" s="109"/>
      <c r="QI324" s="109"/>
      <c r="QJ324" s="109"/>
      <c r="QK324" s="23">
        <f t="shared" si="5"/>
        <v>10</v>
      </c>
      <c r="QL324" s="125"/>
      <c r="QM324" s="148"/>
      <c r="QN324" s="125"/>
      <c r="QO324" s="125"/>
      <c r="QP324" s="125"/>
      <c r="QQ324" s="125">
        <v>720</v>
      </c>
      <c r="QR324" s="125"/>
      <c r="QS324" s="130"/>
    </row>
    <row r="325" spans="1:461" s="5" customFormat="1" ht="12.75" customHeight="1" x14ac:dyDescent="0.2">
      <c r="A325" s="52">
        <v>44712</v>
      </c>
      <c r="B325" s="90" t="s">
        <v>130</v>
      </c>
      <c r="C325" s="107"/>
      <c r="D325" s="107"/>
      <c r="E325" s="108"/>
      <c r="F325" s="108"/>
      <c r="G325" s="108"/>
      <c r="H325" s="108"/>
      <c r="I325" s="108"/>
      <c r="J325" s="108"/>
      <c r="K325" s="108"/>
      <c r="L325" s="108"/>
      <c r="M325" s="108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>
        <v>27</v>
      </c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 s="109"/>
      <c r="BD325" s="109"/>
      <c r="BE325" s="109"/>
      <c r="BF325" s="109"/>
      <c r="BG325" s="109"/>
      <c r="BH325" s="109"/>
      <c r="BI325" s="109"/>
      <c r="BJ325" s="109"/>
      <c r="BK325" s="109"/>
      <c r="BL325" s="109"/>
      <c r="BM325" s="109"/>
      <c r="BN325" s="109"/>
      <c r="BO325" s="109"/>
      <c r="BP325" s="109"/>
      <c r="BQ325" s="109"/>
      <c r="BR325" s="109"/>
      <c r="BS325" s="109"/>
      <c r="BT325" s="109"/>
      <c r="BU325" s="109"/>
      <c r="BV325" s="109"/>
      <c r="BW325" s="109"/>
      <c r="BX325" s="109"/>
      <c r="BY325" s="109"/>
      <c r="BZ325" s="109"/>
      <c r="CA325" s="109"/>
      <c r="CB325" s="109"/>
      <c r="CC325" s="109"/>
      <c r="CD325" s="109"/>
      <c r="CE325" s="109"/>
      <c r="CF325" s="109"/>
      <c r="CG325" s="109"/>
      <c r="CH325" s="109"/>
      <c r="CI325" s="109"/>
      <c r="CJ325" s="109"/>
      <c r="CK325" s="109"/>
      <c r="CL325" s="109"/>
      <c r="CM325" s="109"/>
      <c r="CN325" s="109"/>
      <c r="CO325" s="109"/>
      <c r="CP325" s="109"/>
      <c r="CQ325" s="109"/>
      <c r="CR325" s="109"/>
      <c r="CS325" s="109"/>
      <c r="CT325" s="109"/>
      <c r="CU325" s="109"/>
      <c r="CV325" s="109"/>
      <c r="CW325" s="109"/>
      <c r="CX325" s="109"/>
      <c r="CY325" s="109"/>
      <c r="CZ325" s="109"/>
      <c r="DA325" s="109"/>
      <c r="DB325" s="109"/>
      <c r="DC325" s="109"/>
      <c r="DD325" s="109"/>
      <c r="DE325" s="109"/>
      <c r="DF325" s="109"/>
      <c r="DG325" s="109"/>
      <c r="DH325" s="109"/>
      <c r="DI325" s="109"/>
      <c r="DJ325" s="109"/>
      <c r="DK325" s="109"/>
      <c r="DL325" s="109"/>
      <c r="DM325" s="109"/>
      <c r="DN325" s="109"/>
      <c r="DO325" s="109"/>
      <c r="DP325" s="109"/>
      <c r="DQ325" s="109"/>
      <c r="DR325" s="109"/>
      <c r="DS325" s="109"/>
      <c r="DT325" s="109"/>
      <c r="DU325" s="109"/>
      <c r="DV325" s="109"/>
      <c r="DW325" s="109"/>
      <c r="DX325" s="109"/>
      <c r="DY325" s="109"/>
      <c r="DZ325" s="109"/>
      <c r="EA325" s="109"/>
      <c r="EB325" s="109"/>
      <c r="EC325" s="109"/>
      <c r="ED325" s="109"/>
      <c r="EE325" s="109"/>
      <c r="EF325" s="109"/>
      <c r="EG325" s="109"/>
      <c r="EH325" s="109"/>
      <c r="EI325" s="109"/>
      <c r="EJ325" s="109"/>
      <c r="EK325" s="109"/>
      <c r="EL325" s="109"/>
      <c r="EM325" s="109"/>
      <c r="EN325" s="109"/>
      <c r="EO325" s="109"/>
      <c r="EP325" s="109"/>
      <c r="EQ325" s="109"/>
      <c r="ER325" s="109"/>
      <c r="ES325" s="109"/>
      <c r="ET325" s="109"/>
      <c r="EU325" s="109"/>
      <c r="EV325" s="109"/>
      <c r="EW325" s="109"/>
      <c r="EX325" s="109"/>
      <c r="EY325" s="109"/>
      <c r="EZ325" s="109"/>
      <c r="FA325" s="109"/>
      <c r="FB325" s="109"/>
      <c r="FC325" s="109"/>
      <c r="FD325" s="109"/>
      <c r="FE325" s="109"/>
      <c r="FF325" s="109"/>
      <c r="FG325" s="109"/>
      <c r="FH325" s="109"/>
      <c r="FI325" s="109"/>
      <c r="FJ325" s="109"/>
      <c r="FK325" s="109"/>
      <c r="FL325" s="109"/>
      <c r="FM325" s="109"/>
      <c r="FN325" s="109"/>
      <c r="FO325" s="109"/>
      <c r="FP325" s="109"/>
      <c r="FQ325" s="109"/>
      <c r="FR325" s="109"/>
      <c r="FS325" s="109"/>
      <c r="FT325" s="109"/>
      <c r="FU325" s="109"/>
      <c r="FV325" s="109"/>
      <c r="FW325" s="109"/>
      <c r="FX325" s="109"/>
      <c r="FY325" s="109"/>
      <c r="FZ325" s="109"/>
      <c r="GA325" s="109"/>
      <c r="GB325" s="109"/>
      <c r="GC325" s="109"/>
      <c r="GD325" s="109"/>
      <c r="GE325" s="109"/>
      <c r="GF325" s="109"/>
      <c r="GG325" s="109"/>
      <c r="GH325" s="109"/>
      <c r="GI325" s="109"/>
      <c r="GJ325" s="109"/>
      <c r="GK325" s="109"/>
      <c r="GL325" s="109"/>
      <c r="GM325" s="109"/>
      <c r="GN325" s="109"/>
      <c r="GO325" s="109"/>
      <c r="GP325" s="109"/>
      <c r="GQ325" s="109"/>
      <c r="GR325" s="109"/>
      <c r="GS325" s="109"/>
      <c r="GT325" s="109"/>
      <c r="GU325" s="109"/>
      <c r="GV325" s="109"/>
      <c r="GW325" s="109"/>
      <c r="GX325" s="109"/>
      <c r="GY325" s="109"/>
      <c r="GZ325" s="109"/>
      <c r="HA325" s="109">
        <v>20</v>
      </c>
      <c r="HB325" s="109"/>
      <c r="HC325" s="109"/>
      <c r="HD325" s="109"/>
      <c r="HE325" s="109"/>
      <c r="HF325" s="109"/>
      <c r="HG325" s="109"/>
      <c r="HH325" s="109"/>
      <c r="HI325" s="109"/>
      <c r="HJ325" s="109"/>
      <c r="HK325" s="109"/>
      <c r="HL325" s="109"/>
      <c r="HM325" s="109"/>
      <c r="HN325" s="109"/>
      <c r="HO325" s="109"/>
      <c r="HP325" s="109"/>
      <c r="HQ325" s="109"/>
      <c r="HR325" s="109"/>
      <c r="HS325" s="109"/>
      <c r="HT325" s="109"/>
      <c r="HU325" s="109"/>
      <c r="HV325" s="109"/>
      <c r="HW325" s="109"/>
      <c r="HX325" s="109"/>
      <c r="HY325" s="109"/>
      <c r="HZ325" s="109"/>
      <c r="IA325" s="109"/>
      <c r="IB325" s="109"/>
      <c r="IC325" s="109"/>
      <c r="ID325" s="109"/>
      <c r="IE325" s="109"/>
      <c r="IF325" s="109"/>
      <c r="IG325" s="109"/>
      <c r="IH325" s="109"/>
      <c r="II325" s="109"/>
      <c r="IJ325" s="109"/>
      <c r="IK325" s="109"/>
      <c r="IL325" s="109"/>
      <c r="IM325" s="109"/>
      <c r="IN325" s="109"/>
      <c r="IO325" s="109">
        <v>10</v>
      </c>
      <c r="IP325" s="109"/>
      <c r="IQ325" s="109"/>
      <c r="IR325" s="109"/>
      <c r="IS325" s="109"/>
      <c r="IT325" s="109"/>
      <c r="IU325" s="109"/>
      <c r="IV325" s="109"/>
      <c r="IW325" s="109"/>
      <c r="IX325" s="109"/>
      <c r="IY325" s="109"/>
      <c r="IZ325" s="109"/>
      <c r="JA325" s="109"/>
      <c r="JB325" s="109"/>
      <c r="JC325" s="109"/>
      <c r="JD325" s="109"/>
      <c r="JE325" s="109"/>
      <c r="JF325" s="109"/>
      <c r="JG325" s="109"/>
      <c r="JH325" s="109"/>
      <c r="JI325" s="109"/>
      <c r="JJ325" s="109"/>
      <c r="JK325" s="109"/>
      <c r="JL325" s="109"/>
      <c r="JM325" s="109"/>
      <c r="JN325" s="109"/>
      <c r="JO325" s="109"/>
      <c r="JP325" s="109"/>
      <c r="JQ325" s="109"/>
      <c r="JR325" s="109"/>
      <c r="JS325" s="109"/>
      <c r="JT325" s="109"/>
      <c r="JU325" s="109"/>
      <c r="JV325" s="109"/>
      <c r="JW325" s="109"/>
      <c r="JX325" s="109"/>
      <c r="JY325" s="109">
        <v>40</v>
      </c>
      <c r="JZ325" s="109"/>
      <c r="KA325" s="109"/>
      <c r="KB325" s="109"/>
      <c r="KC325" s="109"/>
      <c r="KD325" s="109"/>
      <c r="KE325" s="109"/>
      <c r="KF325" s="109"/>
      <c r="KG325" s="109"/>
      <c r="KH325" s="109"/>
      <c r="KI325" s="109"/>
      <c r="KJ325" s="109"/>
      <c r="KK325" s="109"/>
      <c r="KL325" s="109"/>
      <c r="KM325" s="109"/>
      <c r="KN325" s="109"/>
      <c r="KO325" s="109"/>
      <c r="KP325" s="109"/>
      <c r="KQ325" s="109"/>
      <c r="KR325" s="109"/>
      <c r="KS325" s="109"/>
      <c r="KT325" s="109"/>
      <c r="KU325" s="109"/>
      <c r="KV325" s="109"/>
      <c r="KW325" s="109"/>
      <c r="KX325" s="109"/>
      <c r="KY325" s="109"/>
      <c r="KZ325" s="109"/>
      <c r="LA325" s="109"/>
      <c r="LB325" s="109"/>
      <c r="LC325" s="109"/>
      <c r="LD325" s="109"/>
      <c r="LE325" s="109"/>
      <c r="LF325" s="109"/>
      <c r="LG325" s="109"/>
      <c r="LH325" s="109"/>
      <c r="LI325" s="109"/>
      <c r="LJ325" s="109"/>
      <c r="LK325" s="109"/>
      <c r="LL325" s="109"/>
      <c r="LM325" s="109"/>
      <c r="LN325" s="109"/>
      <c r="LO325" s="109"/>
      <c r="LP325" s="109"/>
      <c r="LQ325" s="109"/>
      <c r="LR325" s="109"/>
      <c r="LS325" s="109"/>
      <c r="LT325" s="109"/>
      <c r="LU325" s="109"/>
      <c r="LV325" s="109"/>
      <c r="LW325" s="109"/>
      <c r="LX325" s="109"/>
      <c r="LY325" s="109"/>
      <c r="LZ325" s="109"/>
      <c r="MA325" s="109"/>
      <c r="MB325" s="109"/>
      <c r="MC325" s="109"/>
      <c r="MD325" s="109"/>
      <c r="ME325" s="109"/>
      <c r="MF325" s="109"/>
      <c r="MG325" s="109"/>
      <c r="MH325" s="109"/>
      <c r="MI325" s="109"/>
      <c r="MJ325" s="109"/>
      <c r="MK325" s="109"/>
      <c r="ML325" s="109"/>
      <c r="MM325" s="109"/>
      <c r="MN325" s="109"/>
      <c r="MO325" s="109"/>
      <c r="MP325" s="109"/>
      <c r="MQ325" s="109"/>
      <c r="MR325" s="109"/>
      <c r="MS325" s="109"/>
      <c r="MT325" s="109"/>
      <c r="MU325" s="109"/>
      <c r="MV325" s="109"/>
      <c r="MW325" s="109"/>
      <c r="MX325" s="109"/>
      <c r="MY325" s="109"/>
      <c r="MZ325" s="109"/>
      <c r="NA325" s="109"/>
      <c r="NB325" s="109"/>
      <c r="NC325" s="109"/>
      <c r="ND325" s="109"/>
      <c r="NE325" s="109"/>
      <c r="NF325" s="109"/>
      <c r="NG325" s="109"/>
      <c r="NH325" s="109"/>
      <c r="NI325" s="109"/>
      <c r="NJ325" s="109"/>
      <c r="NK325" s="109"/>
      <c r="NL325" s="109"/>
      <c r="NM325" s="109"/>
      <c r="NN325" s="109"/>
      <c r="NO325" s="109"/>
      <c r="NP325" s="109"/>
      <c r="NQ325" s="109"/>
      <c r="NR325" s="109"/>
      <c r="NS325" s="109"/>
      <c r="NT325" s="109"/>
      <c r="NU325" s="109"/>
      <c r="NV325" s="109"/>
      <c r="NW325" s="109"/>
      <c r="NX325" s="109"/>
      <c r="NY325" s="109"/>
      <c r="NZ325" s="109"/>
      <c r="OA325" s="109"/>
      <c r="OB325" s="109"/>
      <c r="OC325" s="109"/>
      <c r="OD325" s="109"/>
      <c r="OE325" s="109"/>
      <c r="OF325" s="109"/>
      <c r="OG325" s="109"/>
      <c r="OH325" s="109"/>
      <c r="OI325" s="109"/>
      <c r="OJ325" s="109"/>
      <c r="OK325" s="109"/>
      <c r="OL325" s="109"/>
      <c r="OM325" s="109"/>
      <c r="ON325" s="109"/>
      <c r="OO325" s="109"/>
      <c r="OP325" s="109"/>
      <c r="OQ325" s="109"/>
      <c r="OR325" s="109"/>
      <c r="OS325" s="109"/>
      <c r="OT325" s="109"/>
      <c r="OU325" s="109"/>
      <c r="OV325" s="109"/>
      <c r="OW325" s="109"/>
      <c r="OX325" s="109"/>
      <c r="OY325" s="109"/>
      <c r="OZ325" s="109"/>
      <c r="PA325" s="109"/>
      <c r="PB325" s="109"/>
      <c r="PC325" s="109"/>
      <c r="PD325" s="109"/>
      <c r="PE325" s="109"/>
      <c r="PF325" s="109"/>
      <c r="PG325" s="109"/>
      <c r="PH325" s="109"/>
      <c r="PI325" s="109"/>
      <c r="PJ325" s="109"/>
      <c r="PK325" s="109"/>
      <c r="PL325" s="109"/>
      <c r="PM325" s="109"/>
      <c r="PN325" s="109"/>
      <c r="PO325" s="109"/>
      <c r="PP325" s="109"/>
      <c r="PQ325" s="109"/>
      <c r="PR325" s="109"/>
      <c r="PS325" s="109"/>
      <c r="PT325" s="109"/>
      <c r="PU325" s="109"/>
      <c r="PV325" s="109"/>
      <c r="PW325" s="109"/>
      <c r="PX325" s="109"/>
      <c r="PY325" s="109"/>
      <c r="PZ325" s="109"/>
      <c r="QA325" s="109"/>
      <c r="QB325" s="109"/>
      <c r="QC325" s="109"/>
      <c r="QD325" s="109"/>
      <c r="QE325" s="109"/>
      <c r="QF325" s="109"/>
      <c r="QG325" s="109"/>
      <c r="QH325" s="109"/>
      <c r="QI325" s="109"/>
      <c r="QJ325" s="109"/>
      <c r="QK325" s="23">
        <f t="shared" si="5"/>
        <v>97</v>
      </c>
      <c r="QL325" s="125"/>
      <c r="QM325" s="148"/>
      <c r="QN325" s="125"/>
      <c r="QO325" s="125"/>
      <c r="QP325" s="125">
        <f>2410.08+1500</f>
        <v>3910.08</v>
      </c>
      <c r="QQ325" s="125">
        <v>1496.93</v>
      </c>
      <c r="QR325" s="125"/>
      <c r="QS325" s="130"/>
    </row>
    <row r="326" spans="1:461" s="5" customFormat="1" ht="12.75" customHeight="1" x14ac:dyDescent="0.2">
      <c r="A326" s="52">
        <v>44712</v>
      </c>
      <c r="B326" s="98" t="s">
        <v>283</v>
      </c>
      <c r="C326" s="107"/>
      <c r="D326" s="107">
        <v>100</v>
      </c>
      <c r="E326" s="108">
        <v>150</v>
      </c>
      <c r="F326" s="108"/>
      <c r="G326" s="108"/>
      <c r="H326" s="108"/>
      <c r="I326" s="108"/>
      <c r="J326" s="108"/>
      <c r="K326" s="108"/>
      <c r="L326" s="108"/>
      <c r="M326" s="108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>
        <v>30</v>
      </c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 s="109"/>
      <c r="BG326" s="109"/>
      <c r="BH326" s="109"/>
      <c r="BI326" s="109"/>
      <c r="BJ326" s="109"/>
      <c r="BK326" s="109"/>
      <c r="BL326" s="109"/>
      <c r="BM326" s="109"/>
      <c r="BN326" s="109"/>
      <c r="BO326" s="109"/>
      <c r="BP326" s="109"/>
      <c r="BQ326" s="109"/>
      <c r="BR326" s="109"/>
      <c r="BS326" s="109">
        <v>150</v>
      </c>
      <c r="BT326" s="109"/>
      <c r="BU326" s="109"/>
      <c r="BV326" s="109"/>
      <c r="BW326" s="109"/>
      <c r="BX326" s="109"/>
      <c r="BY326" s="109"/>
      <c r="BZ326" s="109"/>
      <c r="CA326" s="109"/>
      <c r="CB326" s="109"/>
      <c r="CC326" s="109"/>
      <c r="CD326" s="109"/>
      <c r="CE326" s="109"/>
      <c r="CF326" s="109"/>
      <c r="CG326" s="109"/>
      <c r="CH326" s="109"/>
      <c r="CI326" s="109"/>
      <c r="CJ326" s="109"/>
      <c r="CK326" s="109"/>
      <c r="CL326" s="109"/>
      <c r="CM326" s="109"/>
      <c r="CN326" s="109"/>
      <c r="CO326" s="109"/>
      <c r="CP326" s="109"/>
      <c r="CQ326" s="109">
        <v>30</v>
      </c>
      <c r="CR326" s="109"/>
      <c r="CS326" s="109"/>
      <c r="CT326" s="109"/>
      <c r="CU326" s="109"/>
      <c r="CV326" s="109"/>
      <c r="CW326" s="109"/>
      <c r="CX326" s="109"/>
      <c r="CY326" s="109"/>
      <c r="CZ326" s="109"/>
      <c r="DA326" s="109"/>
      <c r="DB326" s="109"/>
      <c r="DC326" s="109"/>
      <c r="DD326" s="109"/>
      <c r="DE326" s="109"/>
      <c r="DF326" s="109"/>
      <c r="DG326" s="109"/>
      <c r="DH326" s="109"/>
      <c r="DI326" s="109"/>
      <c r="DJ326" s="109"/>
      <c r="DK326" s="109"/>
      <c r="DL326" s="109"/>
      <c r="DM326" s="109"/>
      <c r="DN326" s="109"/>
      <c r="DO326" s="109"/>
      <c r="DP326" s="109"/>
      <c r="DQ326" s="109"/>
      <c r="DR326" s="109"/>
      <c r="DS326" s="109"/>
      <c r="DT326" s="109"/>
      <c r="DU326" s="109">
        <v>150</v>
      </c>
      <c r="DV326" s="109"/>
      <c r="DW326" s="109"/>
      <c r="DX326" s="109"/>
      <c r="DY326" s="109"/>
      <c r="DZ326" s="109">
        <v>30</v>
      </c>
      <c r="EA326" s="109"/>
      <c r="EB326" s="109"/>
      <c r="EC326" s="109"/>
      <c r="ED326" s="109"/>
      <c r="EE326" s="109"/>
      <c r="EF326" s="109"/>
      <c r="EG326" s="109"/>
      <c r="EH326" s="109"/>
      <c r="EI326" s="109"/>
      <c r="EJ326" s="109"/>
      <c r="EK326" s="109"/>
      <c r="EL326" s="109"/>
      <c r="EM326" s="109"/>
      <c r="EN326" s="109"/>
      <c r="EO326" s="109"/>
      <c r="EP326" s="109"/>
      <c r="EQ326" s="109"/>
      <c r="ER326" s="109"/>
      <c r="ES326" s="109"/>
      <c r="ET326" s="109"/>
      <c r="EU326" s="109"/>
      <c r="EV326" s="109"/>
      <c r="EW326" s="109"/>
      <c r="EX326" s="109"/>
      <c r="EY326" s="109"/>
      <c r="EZ326" s="109"/>
      <c r="FA326" s="109"/>
      <c r="FB326" s="109"/>
      <c r="FC326" s="109"/>
      <c r="FD326" s="109"/>
      <c r="FE326" s="109"/>
      <c r="FF326" s="109"/>
      <c r="FG326" s="109"/>
      <c r="FH326" s="109"/>
      <c r="FI326" s="109"/>
      <c r="FJ326" s="109"/>
      <c r="FK326" s="109"/>
      <c r="FL326" s="109"/>
      <c r="FM326" s="109"/>
      <c r="FN326" s="109"/>
      <c r="FO326" s="109"/>
      <c r="FP326" s="109"/>
      <c r="FQ326" s="109"/>
      <c r="FR326" s="109"/>
      <c r="FS326" s="109"/>
      <c r="FT326" s="109"/>
      <c r="FU326" s="109"/>
      <c r="FV326" s="109"/>
      <c r="FW326" s="109"/>
      <c r="FX326" s="109"/>
      <c r="FY326" s="109"/>
      <c r="FZ326" s="109"/>
      <c r="GA326" s="109"/>
      <c r="GB326" s="109"/>
      <c r="GC326" s="109">
        <v>150</v>
      </c>
      <c r="GD326" s="109"/>
      <c r="GE326" s="109"/>
      <c r="GF326" s="109"/>
      <c r="GG326" s="109"/>
      <c r="GH326" s="109"/>
      <c r="GI326" s="109"/>
      <c r="GJ326" s="109"/>
      <c r="GK326" s="109"/>
      <c r="GL326" s="109"/>
      <c r="GM326" s="109"/>
      <c r="GN326" s="109"/>
      <c r="GO326" s="109"/>
      <c r="GP326" s="109"/>
      <c r="GQ326" s="109"/>
      <c r="GR326" s="109"/>
      <c r="GS326" s="109"/>
      <c r="GT326" s="109"/>
      <c r="GU326" s="109"/>
      <c r="GV326" s="109"/>
      <c r="GW326" s="109"/>
      <c r="GX326" s="109"/>
      <c r="GY326" s="109"/>
      <c r="GZ326" s="109"/>
      <c r="HA326" s="109"/>
      <c r="HB326" s="109"/>
      <c r="HC326" s="109"/>
      <c r="HD326" s="109"/>
      <c r="HE326" s="109"/>
      <c r="HF326" s="109"/>
      <c r="HG326" s="109"/>
      <c r="HH326" s="109"/>
      <c r="HI326" s="109"/>
      <c r="HJ326" s="109"/>
      <c r="HK326" s="109"/>
      <c r="HL326" s="109"/>
      <c r="HM326" s="109"/>
      <c r="HN326" s="109"/>
      <c r="HO326" s="109"/>
      <c r="HP326" s="109"/>
      <c r="HQ326" s="109"/>
      <c r="HR326" s="109"/>
      <c r="HS326" s="109"/>
      <c r="HT326" s="109"/>
      <c r="HU326" s="109"/>
      <c r="HV326" s="109">
        <v>150</v>
      </c>
      <c r="HW326" s="109"/>
      <c r="HX326" s="109"/>
      <c r="HY326" s="109"/>
      <c r="HZ326" s="109"/>
      <c r="IA326" s="109"/>
      <c r="IB326" s="109"/>
      <c r="IC326" s="109"/>
      <c r="ID326" s="109"/>
      <c r="IE326" s="109"/>
      <c r="IF326" s="109"/>
      <c r="IG326" s="109"/>
      <c r="IH326" s="109"/>
      <c r="II326" s="109"/>
      <c r="IJ326" s="109"/>
      <c r="IK326" s="109"/>
      <c r="IL326" s="109"/>
      <c r="IM326" s="109"/>
      <c r="IN326" s="109"/>
      <c r="IO326" s="109"/>
      <c r="IP326" s="109"/>
      <c r="IQ326" s="109"/>
      <c r="IR326" s="109"/>
      <c r="IS326" s="109"/>
      <c r="IT326" s="109"/>
      <c r="IU326" s="109"/>
      <c r="IV326" s="109"/>
      <c r="IW326" s="109"/>
      <c r="IX326" s="109"/>
      <c r="IY326" s="109"/>
      <c r="IZ326" s="109"/>
      <c r="JA326" s="109"/>
      <c r="JB326" s="109"/>
      <c r="JC326" s="109"/>
      <c r="JD326" s="109"/>
      <c r="JE326" s="109"/>
      <c r="JF326" s="109"/>
      <c r="JG326" s="109"/>
      <c r="JH326" s="109"/>
      <c r="JI326" s="109"/>
      <c r="JJ326" s="109"/>
      <c r="JK326" s="109"/>
      <c r="JL326" s="109"/>
      <c r="JM326" s="109"/>
      <c r="JN326" s="109"/>
      <c r="JO326" s="109"/>
      <c r="JP326" s="109"/>
      <c r="JQ326" s="109"/>
      <c r="JR326" s="109"/>
      <c r="JS326" s="109"/>
      <c r="JT326" s="109"/>
      <c r="JU326" s="109"/>
      <c r="JV326" s="109"/>
      <c r="JW326" s="109"/>
      <c r="JX326" s="109"/>
      <c r="JY326" s="109"/>
      <c r="JZ326" s="109"/>
      <c r="KA326" s="109"/>
      <c r="KB326" s="109"/>
      <c r="KC326" s="109"/>
      <c r="KD326" s="109"/>
      <c r="KE326" s="109"/>
      <c r="KF326" s="109"/>
      <c r="KG326" s="109"/>
      <c r="KH326" s="109"/>
      <c r="KI326" s="109"/>
      <c r="KJ326" s="109"/>
      <c r="KK326" s="109"/>
      <c r="KL326" s="109"/>
      <c r="KM326" s="109"/>
      <c r="KN326" s="109"/>
      <c r="KO326" s="109"/>
      <c r="KP326" s="109"/>
      <c r="KQ326" s="109"/>
      <c r="KR326" s="109"/>
      <c r="KS326" s="109"/>
      <c r="KT326" s="109"/>
      <c r="KU326" s="109"/>
      <c r="KV326" s="109"/>
      <c r="KW326" s="109"/>
      <c r="KX326" s="109"/>
      <c r="KY326" s="109"/>
      <c r="KZ326" s="109"/>
      <c r="LA326" s="109"/>
      <c r="LB326" s="109"/>
      <c r="LC326" s="109">
        <v>150</v>
      </c>
      <c r="LD326" s="109"/>
      <c r="LE326" s="109"/>
      <c r="LF326" s="109"/>
      <c r="LG326" s="109"/>
      <c r="LH326" s="109"/>
      <c r="LI326" s="109"/>
      <c r="LJ326" s="109"/>
      <c r="LK326" s="109"/>
      <c r="LL326" s="109"/>
      <c r="LM326" s="109"/>
      <c r="LN326" s="109"/>
      <c r="LO326" s="109"/>
      <c r="LP326" s="109"/>
      <c r="LQ326" s="109"/>
      <c r="LR326" s="109"/>
      <c r="LS326" s="109"/>
      <c r="LT326" s="109"/>
      <c r="LU326" s="109"/>
      <c r="LV326" s="109"/>
      <c r="LW326" s="109"/>
      <c r="LX326" s="109"/>
      <c r="LY326" s="109"/>
      <c r="LZ326" s="109"/>
      <c r="MA326" s="109"/>
      <c r="MB326" s="109"/>
      <c r="MC326" s="109"/>
      <c r="MD326" s="109"/>
      <c r="ME326" s="109"/>
      <c r="MF326" s="109"/>
      <c r="MG326" s="109"/>
      <c r="MH326" s="109"/>
      <c r="MI326" s="109"/>
      <c r="MJ326" s="109"/>
      <c r="MK326" s="109"/>
      <c r="ML326" s="109"/>
      <c r="MM326" s="109"/>
      <c r="MN326" s="109"/>
      <c r="MO326" s="109"/>
      <c r="MP326" s="109"/>
      <c r="MQ326" s="109"/>
      <c r="MR326" s="109"/>
      <c r="MS326" s="109"/>
      <c r="MT326" s="109"/>
      <c r="MU326" s="109"/>
      <c r="MV326" s="109"/>
      <c r="MW326" s="109"/>
      <c r="MX326" s="109"/>
      <c r="MY326" s="109"/>
      <c r="MZ326" s="109"/>
      <c r="NA326" s="109"/>
      <c r="NB326" s="109"/>
      <c r="NC326" s="109"/>
      <c r="ND326" s="109"/>
      <c r="NE326" s="109"/>
      <c r="NF326" s="109"/>
      <c r="NG326" s="109"/>
      <c r="NH326" s="109"/>
      <c r="NI326" s="109"/>
      <c r="NJ326" s="109"/>
      <c r="NK326" s="109"/>
      <c r="NL326" s="109"/>
      <c r="NM326" s="109"/>
      <c r="NN326" s="109"/>
      <c r="NO326" s="109"/>
      <c r="NP326" s="109"/>
      <c r="NQ326" s="109"/>
      <c r="NR326" s="109"/>
      <c r="NS326" s="109"/>
      <c r="NT326" s="109"/>
      <c r="NU326" s="109"/>
      <c r="NV326" s="109"/>
      <c r="NW326" s="109"/>
      <c r="NX326" s="109"/>
      <c r="NY326" s="109"/>
      <c r="NZ326" s="109"/>
      <c r="OA326" s="109"/>
      <c r="OB326" s="109"/>
      <c r="OC326" s="109"/>
      <c r="OD326" s="109"/>
      <c r="OE326" s="109"/>
      <c r="OF326" s="109"/>
      <c r="OG326" s="109"/>
      <c r="OH326" s="109"/>
      <c r="OI326" s="109"/>
      <c r="OJ326" s="109"/>
      <c r="OK326" s="109"/>
      <c r="OL326" s="109"/>
      <c r="OM326" s="109"/>
      <c r="ON326" s="109"/>
      <c r="OO326" s="109"/>
      <c r="OP326" s="109"/>
      <c r="OQ326" s="109"/>
      <c r="OR326" s="109"/>
      <c r="OS326" s="109"/>
      <c r="OT326" s="109"/>
      <c r="OU326" s="109"/>
      <c r="OV326" s="109"/>
      <c r="OW326" s="109"/>
      <c r="OX326" s="109"/>
      <c r="OY326" s="109"/>
      <c r="OZ326" s="109"/>
      <c r="PA326" s="109"/>
      <c r="PB326" s="109"/>
      <c r="PC326" s="109"/>
      <c r="PD326" s="109"/>
      <c r="PE326" s="109"/>
      <c r="PF326" s="109"/>
      <c r="PG326" s="109"/>
      <c r="PH326" s="109"/>
      <c r="PI326" s="109"/>
      <c r="PJ326" s="109"/>
      <c r="PK326" s="109"/>
      <c r="PL326" s="109"/>
      <c r="PM326" s="109"/>
      <c r="PN326" s="109"/>
      <c r="PO326" s="109"/>
      <c r="PP326" s="109"/>
      <c r="PQ326" s="109"/>
      <c r="PR326" s="109"/>
      <c r="PS326" s="109"/>
      <c r="PT326" s="109"/>
      <c r="PU326" s="109"/>
      <c r="PV326" s="109"/>
      <c r="PW326" s="109"/>
      <c r="PX326" s="109"/>
      <c r="PY326" s="109"/>
      <c r="PZ326" s="109"/>
      <c r="QA326" s="109"/>
      <c r="QB326" s="109"/>
      <c r="QC326" s="109"/>
      <c r="QD326" s="109"/>
      <c r="QE326" s="109"/>
      <c r="QF326" s="109"/>
      <c r="QG326" s="109"/>
      <c r="QH326" s="109"/>
      <c r="QI326" s="109"/>
      <c r="QJ326" s="109"/>
      <c r="QK326" s="23">
        <f t="shared" si="5"/>
        <v>1090</v>
      </c>
      <c r="QL326" s="125"/>
      <c r="QM326" s="148"/>
      <c r="QN326" s="125"/>
      <c r="QO326" s="125"/>
      <c r="QP326" s="125"/>
      <c r="QQ326" s="125">
        <f>22518+21304.48</f>
        <v>43822.479999999996</v>
      </c>
      <c r="QR326" s="125"/>
      <c r="QS326" s="130"/>
    </row>
    <row r="327" spans="1:461" s="5" customFormat="1" ht="12.75" customHeight="1" x14ac:dyDescent="0.2">
      <c r="A327" s="52">
        <v>44712</v>
      </c>
      <c r="B327" s="98" t="s">
        <v>194</v>
      </c>
      <c r="C327" s="107"/>
      <c r="D327" s="107"/>
      <c r="E327" s="108"/>
      <c r="F327" s="108"/>
      <c r="G327" s="108"/>
      <c r="H327" s="108"/>
      <c r="I327" s="108"/>
      <c r="J327" s="108"/>
      <c r="K327" s="108"/>
      <c r="L327" s="108"/>
      <c r="M327" s="108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 s="109"/>
      <c r="BD327" s="109"/>
      <c r="BE327" s="109"/>
      <c r="BF327" s="109"/>
      <c r="BG327" s="109"/>
      <c r="BH327" s="109"/>
      <c r="BI327" s="109"/>
      <c r="BJ327" s="109"/>
      <c r="BK327" s="109"/>
      <c r="BL327" s="109"/>
      <c r="BM327" s="109"/>
      <c r="BN327" s="109"/>
      <c r="BO327" s="109"/>
      <c r="BP327" s="109"/>
      <c r="BQ327" s="109"/>
      <c r="BR327" s="109"/>
      <c r="BS327" s="109"/>
      <c r="BT327" s="109"/>
      <c r="BU327" s="109"/>
      <c r="BV327" s="109"/>
      <c r="BW327" s="109"/>
      <c r="BX327" s="109"/>
      <c r="BY327" s="109"/>
      <c r="BZ327" s="109"/>
      <c r="CA327" s="109"/>
      <c r="CB327" s="109"/>
      <c r="CC327" s="109"/>
      <c r="CD327" s="109"/>
      <c r="CE327" s="109"/>
      <c r="CF327" s="109"/>
      <c r="CG327" s="109"/>
      <c r="CH327" s="109"/>
      <c r="CI327" s="109"/>
      <c r="CJ327" s="109"/>
      <c r="CK327" s="109"/>
      <c r="CL327" s="109"/>
      <c r="CM327" s="109"/>
      <c r="CN327" s="109"/>
      <c r="CO327" s="109"/>
      <c r="CP327" s="109"/>
      <c r="CQ327" s="109"/>
      <c r="CR327" s="109"/>
      <c r="CS327" s="109"/>
      <c r="CT327" s="109"/>
      <c r="CU327" s="109">
        <v>18</v>
      </c>
      <c r="CV327" s="109"/>
      <c r="CW327" s="109"/>
      <c r="CX327" s="109"/>
      <c r="CY327" s="109"/>
      <c r="CZ327" s="109"/>
      <c r="DA327" s="109"/>
      <c r="DB327" s="109"/>
      <c r="DC327" s="109"/>
      <c r="DD327" s="109"/>
      <c r="DE327" s="109"/>
      <c r="DF327" s="109"/>
      <c r="DG327" s="109"/>
      <c r="DH327" s="109"/>
      <c r="DI327" s="109"/>
      <c r="DJ327" s="109"/>
      <c r="DK327" s="109"/>
      <c r="DL327" s="109"/>
      <c r="DM327" s="109"/>
      <c r="DN327" s="109"/>
      <c r="DO327" s="109"/>
      <c r="DP327" s="109"/>
      <c r="DQ327" s="109"/>
      <c r="DR327" s="109"/>
      <c r="DS327" s="109"/>
      <c r="DT327" s="109"/>
      <c r="DU327" s="109"/>
      <c r="DV327" s="109"/>
      <c r="DW327" s="109"/>
      <c r="DX327" s="109"/>
      <c r="DY327" s="109"/>
      <c r="DZ327" s="109"/>
      <c r="EA327" s="109"/>
      <c r="EB327" s="109"/>
      <c r="EC327" s="109"/>
      <c r="ED327" s="109"/>
      <c r="EE327" s="109"/>
      <c r="EF327" s="109"/>
      <c r="EG327" s="109"/>
      <c r="EH327" s="109"/>
      <c r="EI327" s="109"/>
      <c r="EJ327" s="109"/>
      <c r="EK327" s="109"/>
      <c r="EL327" s="109"/>
      <c r="EM327" s="109"/>
      <c r="EN327" s="109"/>
      <c r="EO327" s="109"/>
      <c r="EP327" s="109"/>
      <c r="EQ327" s="109"/>
      <c r="ER327" s="109"/>
      <c r="ES327" s="109"/>
      <c r="ET327" s="109"/>
      <c r="EU327" s="109"/>
      <c r="EV327" s="109"/>
      <c r="EW327" s="109"/>
      <c r="EX327" s="109"/>
      <c r="EY327" s="109"/>
      <c r="EZ327" s="109"/>
      <c r="FA327" s="109"/>
      <c r="FB327" s="109"/>
      <c r="FC327" s="109"/>
      <c r="FD327" s="109"/>
      <c r="FE327" s="109"/>
      <c r="FF327" s="109"/>
      <c r="FG327" s="109"/>
      <c r="FH327" s="109"/>
      <c r="FI327" s="109"/>
      <c r="FJ327" s="109"/>
      <c r="FK327" s="109">
        <v>9</v>
      </c>
      <c r="FL327" s="109"/>
      <c r="FM327" s="109"/>
      <c r="FN327" s="109"/>
      <c r="FO327" s="109"/>
      <c r="FP327" s="109"/>
      <c r="FQ327" s="109"/>
      <c r="FR327" s="109"/>
      <c r="FS327" s="109"/>
      <c r="FT327" s="109"/>
      <c r="FU327" s="109"/>
      <c r="FV327" s="109">
        <v>20</v>
      </c>
      <c r="FW327" s="109"/>
      <c r="FX327" s="109"/>
      <c r="FY327" s="109"/>
      <c r="FZ327" s="109"/>
      <c r="GA327" s="109"/>
      <c r="GB327" s="109"/>
      <c r="GC327" s="109"/>
      <c r="GD327" s="109"/>
      <c r="GE327" s="109"/>
      <c r="GF327" s="109"/>
      <c r="GG327" s="109"/>
      <c r="GH327" s="109"/>
      <c r="GI327" s="109"/>
      <c r="GJ327" s="109"/>
      <c r="GK327" s="109"/>
      <c r="GL327" s="109"/>
      <c r="GM327" s="109"/>
      <c r="GN327" s="109"/>
      <c r="GO327" s="109"/>
      <c r="GP327" s="109"/>
      <c r="GQ327" s="109"/>
      <c r="GR327" s="109"/>
      <c r="GS327" s="109"/>
      <c r="GT327" s="109"/>
      <c r="GU327" s="109"/>
      <c r="GV327" s="109"/>
      <c r="GW327" s="109"/>
      <c r="GX327" s="109"/>
      <c r="GY327" s="109"/>
      <c r="GZ327" s="109"/>
      <c r="HA327" s="109"/>
      <c r="HB327" s="109"/>
      <c r="HC327" s="109"/>
      <c r="HD327" s="109"/>
      <c r="HE327" s="109"/>
      <c r="HF327" s="109"/>
      <c r="HG327" s="109"/>
      <c r="HH327" s="109"/>
      <c r="HI327" s="109"/>
      <c r="HJ327" s="109"/>
      <c r="HK327" s="109"/>
      <c r="HL327" s="109"/>
      <c r="HM327" s="109"/>
      <c r="HN327" s="109"/>
      <c r="HO327" s="109"/>
      <c r="HP327" s="109"/>
      <c r="HQ327" s="109"/>
      <c r="HR327" s="109"/>
      <c r="HS327" s="109"/>
      <c r="HT327" s="109"/>
      <c r="HU327" s="109"/>
      <c r="HV327" s="109"/>
      <c r="HW327" s="109"/>
      <c r="HX327" s="109"/>
      <c r="HY327" s="109"/>
      <c r="HZ327" s="109"/>
      <c r="IA327" s="109"/>
      <c r="IB327" s="109"/>
      <c r="IC327" s="109"/>
      <c r="ID327" s="109"/>
      <c r="IE327" s="109"/>
      <c r="IF327" s="109"/>
      <c r="IG327" s="109"/>
      <c r="IH327" s="109"/>
      <c r="II327" s="109"/>
      <c r="IJ327" s="109"/>
      <c r="IK327" s="109"/>
      <c r="IL327" s="109"/>
      <c r="IM327" s="109"/>
      <c r="IN327" s="109"/>
      <c r="IO327" s="109"/>
      <c r="IP327" s="109"/>
      <c r="IQ327" s="109"/>
      <c r="IR327" s="109"/>
      <c r="IS327" s="109"/>
      <c r="IT327" s="109"/>
      <c r="IU327" s="109"/>
      <c r="IV327" s="109"/>
      <c r="IW327" s="109"/>
      <c r="IX327" s="109"/>
      <c r="IY327" s="109"/>
      <c r="IZ327" s="109"/>
      <c r="JA327" s="109"/>
      <c r="JB327" s="109"/>
      <c r="JC327" s="109"/>
      <c r="JD327" s="109"/>
      <c r="JE327" s="109"/>
      <c r="JF327" s="109"/>
      <c r="JG327" s="109"/>
      <c r="JH327" s="109"/>
      <c r="JI327" s="109"/>
      <c r="JJ327" s="109"/>
      <c r="JK327" s="109"/>
      <c r="JL327" s="109"/>
      <c r="JM327" s="109"/>
      <c r="JN327" s="109"/>
      <c r="JO327" s="109"/>
      <c r="JP327" s="109"/>
      <c r="JQ327" s="109"/>
      <c r="JR327" s="109"/>
      <c r="JS327" s="109"/>
      <c r="JT327" s="109"/>
      <c r="JU327" s="109"/>
      <c r="JV327" s="109"/>
      <c r="JW327" s="109"/>
      <c r="JX327" s="109"/>
      <c r="JY327" s="109"/>
      <c r="JZ327" s="109"/>
      <c r="KA327" s="109"/>
      <c r="KB327" s="109"/>
      <c r="KC327" s="109"/>
      <c r="KD327" s="109"/>
      <c r="KE327" s="109"/>
      <c r="KF327" s="109"/>
      <c r="KG327" s="109"/>
      <c r="KH327" s="109"/>
      <c r="KI327" s="109"/>
      <c r="KJ327" s="109"/>
      <c r="KK327" s="109"/>
      <c r="KL327" s="109"/>
      <c r="KM327" s="109"/>
      <c r="KN327" s="109"/>
      <c r="KO327" s="109"/>
      <c r="KP327" s="109"/>
      <c r="KQ327" s="109"/>
      <c r="KR327" s="109"/>
      <c r="KS327" s="109"/>
      <c r="KT327" s="109"/>
      <c r="KU327" s="109"/>
      <c r="KV327" s="109"/>
      <c r="KW327" s="109"/>
      <c r="KX327" s="109"/>
      <c r="KY327" s="109"/>
      <c r="KZ327" s="109"/>
      <c r="LA327" s="109"/>
      <c r="LB327" s="109"/>
      <c r="LC327" s="109"/>
      <c r="LD327" s="109"/>
      <c r="LE327" s="109"/>
      <c r="LF327" s="109"/>
      <c r="LG327" s="109"/>
      <c r="LH327" s="109"/>
      <c r="LI327" s="109"/>
      <c r="LJ327" s="109"/>
      <c r="LK327" s="109"/>
      <c r="LL327" s="109"/>
      <c r="LM327" s="109"/>
      <c r="LN327" s="109"/>
      <c r="LO327" s="109"/>
      <c r="LP327" s="109"/>
      <c r="LQ327" s="109"/>
      <c r="LR327" s="109"/>
      <c r="LS327" s="109"/>
      <c r="LT327" s="109"/>
      <c r="LU327" s="109"/>
      <c r="LV327" s="109"/>
      <c r="LW327" s="109"/>
      <c r="LX327" s="109"/>
      <c r="LY327" s="109"/>
      <c r="LZ327" s="109"/>
      <c r="MA327" s="109"/>
      <c r="MB327" s="109"/>
      <c r="MC327" s="109"/>
      <c r="MD327" s="109"/>
      <c r="ME327" s="109"/>
      <c r="MF327" s="109"/>
      <c r="MG327" s="109"/>
      <c r="MH327" s="109"/>
      <c r="MI327" s="109"/>
      <c r="MJ327" s="109"/>
      <c r="MK327" s="109"/>
      <c r="ML327" s="109"/>
      <c r="MM327" s="109"/>
      <c r="MN327" s="109"/>
      <c r="MO327" s="109"/>
      <c r="MP327" s="109"/>
      <c r="MQ327" s="109"/>
      <c r="MR327" s="109"/>
      <c r="MS327" s="109"/>
      <c r="MT327" s="109"/>
      <c r="MU327" s="109"/>
      <c r="MV327" s="109"/>
      <c r="MW327" s="109"/>
      <c r="MX327" s="109"/>
      <c r="MY327" s="109"/>
      <c r="MZ327" s="109"/>
      <c r="NA327" s="109"/>
      <c r="NB327" s="109"/>
      <c r="NC327" s="109"/>
      <c r="ND327" s="109"/>
      <c r="NE327" s="109"/>
      <c r="NF327" s="109"/>
      <c r="NG327" s="109"/>
      <c r="NH327" s="109"/>
      <c r="NI327" s="109"/>
      <c r="NJ327" s="109"/>
      <c r="NK327" s="109"/>
      <c r="NL327" s="109"/>
      <c r="NM327" s="109"/>
      <c r="NN327" s="109"/>
      <c r="NO327" s="109"/>
      <c r="NP327" s="109"/>
      <c r="NQ327" s="109"/>
      <c r="NR327" s="109"/>
      <c r="NS327" s="109"/>
      <c r="NT327" s="109"/>
      <c r="NU327" s="109"/>
      <c r="NV327" s="109"/>
      <c r="NW327" s="109"/>
      <c r="NX327" s="109"/>
      <c r="NY327" s="109"/>
      <c r="NZ327" s="109"/>
      <c r="OA327" s="109"/>
      <c r="OB327" s="109"/>
      <c r="OC327" s="109"/>
      <c r="OD327" s="109"/>
      <c r="OE327" s="109"/>
      <c r="OF327" s="109"/>
      <c r="OG327" s="109"/>
      <c r="OH327" s="109"/>
      <c r="OI327" s="109"/>
      <c r="OJ327" s="109"/>
      <c r="OK327" s="109"/>
      <c r="OL327" s="109"/>
      <c r="OM327" s="109"/>
      <c r="ON327" s="109"/>
      <c r="OO327" s="109"/>
      <c r="OP327" s="109"/>
      <c r="OQ327" s="109"/>
      <c r="OR327" s="109"/>
      <c r="OS327" s="109"/>
      <c r="OT327" s="109"/>
      <c r="OU327" s="109"/>
      <c r="OV327" s="109"/>
      <c r="OW327" s="109"/>
      <c r="OX327" s="109"/>
      <c r="OY327" s="109"/>
      <c r="OZ327" s="109"/>
      <c r="PA327" s="109"/>
      <c r="PB327" s="109"/>
      <c r="PC327" s="109"/>
      <c r="PD327" s="109"/>
      <c r="PE327" s="109"/>
      <c r="PF327" s="109"/>
      <c r="PG327" s="109"/>
      <c r="PH327" s="109"/>
      <c r="PI327" s="109"/>
      <c r="PJ327" s="109"/>
      <c r="PK327" s="109"/>
      <c r="PL327" s="109"/>
      <c r="PM327" s="109"/>
      <c r="PN327" s="109"/>
      <c r="PO327" s="109"/>
      <c r="PP327" s="109"/>
      <c r="PQ327" s="109"/>
      <c r="PR327" s="109"/>
      <c r="PS327" s="109"/>
      <c r="PT327" s="109"/>
      <c r="PU327" s="109"/>
      <c r="PV327" s="109"/>
      <c r="PW327" s="109"/>
      <c r="PX327" s="109"/>
      <c r="PY327" s="109"/>
      <c r="PZ327" s="109"/>
      <c r="QA327" s="109"/>
      <c r="QB327" s="109"/>
      <c r="QC327" s="109"/>
      <c r="QD327" s="109"/>
      <c r="QE327" s="109"/>
      <c r="QF327" s="109"/>
      <c r="QG327" s="109"/>
      <c r="QH327" s="109"/>
      <c r="QI327" s="109"/>
      <c r="QJ327" s="109"/>
      <c r="QK327" s="23">
        <f t="shared" si="5"/>
        <v>47</v>
      </c>
      <c r="QL327" s="125"/>
      <c r="QM327" s="148"/>
      <c r="QN327" s="125"/>
      <c r="QO327" s="125"/>
      <c r="QP327" s="125"/>
      <c r="QQ327" s="125">
        <v>3435.02</v>
      </c>
      <c r="QR327" s="125"/>
      <c r="QS327" s="130"/>
    </row>
    <row r="328" spans="1:461" s="5" customFormat="1" ht="12.75" customHeight="1" x14ac:dyDescent="0.2">
      <c r="A328" s="52">
        <v>44713</v>
      </c>
      <c r="B328" s="98" t="s">
        <v>251</v>
      </c>
      <c r="C328" s="107"/>
      <c r="D328" s="107"/>
      <c r="E328" s="108"/>
      <c r="F328" s="108"/>
      <c r="G328" s="108"/>
      <c r="H328" s="108"/>
      <c r="I328" s="108"/>
      <c r="J328" s="108"/>
      <c r="K328" s="108"/>
      <c r="L328" s="108"/>
      <c r="M328" s="108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 s="109"/>
      <c r="BD328" s="109"/>
      <c r="BE328" s="109"/>
      <c r="BF328" s="109"/>
      <c r="BG328" s="109"/>
      <c r="BH328" s="109"/>
      <c r="BI328" s="109"/>
      <c r="BJ328" s="109"/>
      <c r="BK328" s="109"/>
      <c r="BL328" s="109"/>
      <c r="BM328" s="109"/>
      <c r="BN328" s="109"/>
      <c r="BO328" s="109"/>
      <c r="BP328" s="109"/>
      <c r="BQ328" s="109"/>
      <c r="BR328" s="109"/>
      <c r="BS328" s="109"/>
      <c r="BT328" s="109"/>
      <c r="BU328" s="109"/>
      <c r="BV328" s="109"/>
      <c r="BW328" s="109"/>
      <c r="BX328" s="109"/>
      <c r="BY328" s="109"/>
      <c r="BZ328" s="109"/>
      <c r="CA328" s="109"/>
      <c r="CB328" s="109"/>
      <c r="CC328" s="109"/>
      <c r="CD328" s="109"/>
      <c r="CE328" s="109"/>
      <c r="CF328" s="109"/>
      <c r="CG328" s="109"/>
      <c r="CH328" s="109"/>
      <c r="CI328" s="109"/>
      <c r="CJ328" s="109"/>
      <c r="CK328" s="109"/>
      <c r="CL328" s="109"/>
      <c r="CM328" s="109"/>
      <c r="CN328" s="109"/>
      <c r="CO328" s="109"/>
      <c r="CP328" s="109"/>
      <c r="CQ328" s="109"/>
      <c r="CR328" s="109"/>
      <c r="CS328" s="109"/>
      <c r="CT328" s="109"/>
      <c r="CU328" s="109"/>
      <c r="CV328" s="109"/>
      <c r="CW328" s="109"/>
      <c r="CX328" s="109"/>
      <c r="CY328" s="109"/>
      <c r="CZ328" s="109"/>
      <c r="DA328" s="109"/>
      <c r="DB328" s="109"/>
      <c r="DC328" s="109"/>
      <c r="DD328" s="109"/>
      <c r="DE328" s="109"/>
      <c r="DF328" s="109"/>
      <c r="DG328" s="109"/>
      <c r="DH328" s="109"/>
      <c r="DI328" s="109"/>
      <c r="DJ328" s="109"/>
      <c r="DK328" s="109"/>
      <c r="DL328" s="109"/>
      <c r="DM328" s="109"/>
      <c r="DN328" s="109"/>
      <c r="DO328" s="109"/>
      <c r="DP328" s="109"/>
      <c r="DQ328" s="109"/>
      <c r="DR328" s="109"/>
      <c r="DS328" s="109"/>
      <c r="DT328" s="109"/>
      <c r="DU328" s="109"/>
      <c r="DV328" s="109"/>
      <c r="DW328" s="109"/>
      <c r="DX328" s="109"/>
      <c r="DY328" s="109"/>
      <c r="DZ328" s="109"/>
      <c r="EA328" s="109"/>
      <c r="EB328" s="109"/>
      <c r="EC328" s="109"/>
      <c r="ED328" s="109"/>
      <c r="EE328" s="109"/>
      <c r="EF328" s="109"/>
      <c r="EG328" s="109"/>
      <c r="EH328" s="109"/>
      <c r="EI328" s="109"/>
      <c r="EJ328" s="109"/>
      <c r="EK328" s="109"/>
      <c r="EL328" s="109"/>
      <c r="EM328" s="109"/>
      <c r="EN328" s="109"/>
      <c r="EO328" s="109"/>
      <c r="EP328" s="109"/>
      <c r="EQ328" s="109"/>
      <c r="ER328" s="109"/>
      <c r="ES328" s="109"/>
      <c r="ET328" s="109"/>
      <c r="EU328" s="109"/>
      <c r="EV328" s="109"/>
      <c r="EW328" s="109"/>
      <c r="EX328" s="109"/>
      <c r="EY328" s="109"/>
      <c r="EZ328" s="109"/>
      <c r="FA328" s="109"/>
      <c r="FB328" s="109"/>
      <c r="FC328" s="109"/>
      <c r="FD328" s="109"/>
      <c r="FE328" s="109"/>
      <c r="FF328" s="109"/>
      <c r="FG328" s="109"/>
      <c r="FH328" s="109"/>
      <c r="FI328" s="109"/>
      <c r="FJ328" s="109"/>
      <c r="FK328" s="109"/>
      <c r="FL328" s="109"/>
      <c r="FM328" s="109"/>
      <c r="FN328" s="109"/>
      <c r="FO328" s="109"/>
      <c r="FP328" s="109"/>
      <c r="FQ328" s="109"/>
      <c r="FR328" s="109"/>
      <c r="FS328" s="109"/>
      <c r="FT328" s="109"/>
      <c r="FU328" s="109"/>
      <c r="FV328" s="109"/>
      <c r="FW328" s="109"/>
      <c r="FX328" s="109"/>
      <c r="FY328" s="109"/>
      <c r="FZ328" s="109"/>
      <c r="GA328" s="109"/>
      <c r="GB328" s="109"/>
      <c r="GC328" s="109"/>
      <c r="GD328" s="109"/>
      <c r="GE328" s="109"/>
      <c r="GF328" s="109"/>
      <c r="GG328" s="109">
        <v>3</v>
      </c>
      <c r="GH328" s="109"/>
      <c r="GI328" s="109"/>
      <c r="GJ328" s="109"/>
      <c r="GK328" s="109"/>
      <c r="GL328" s="109"/>
      <c r="GM328" s="109"/>
      <c r="GN328" s="109"/>
      <c r="GO328" s="109"/>
      <c r="GP328" s="109"/>
      <c r="GQ328" s="109"/>
      <c r="GR328" s="109"/>
      <c r="GS328" s="109"/>
      <c r="GT328" s="109"/>
      <c r="GU328" s="109"/>
      <c r="GV328" s="109"/>
      <c r="GW328" s="109"/>
      <c r="GX328" s="109"/>
      <c r="GY328" s="109"/>
      <c r="GZ328" s="109"/>
      <c r="HA328" s="109"/>
      <c r="HB328" s="109"/>
      <c r="HC328" s="109"/>
      <c r="HD328" s="109"/>
      <c r="HE328" s="109"/>
      <c r="HF328" s="109"/>
      <c r="HG328" s="109"/>
      <c r="HH328" s="109"/>
      <c r="HI328" s="109"/>
      <c r="HJ328" s="109"/>
      <c r="HK328" s="109"/>
      <c r="HL328" s="109"/>
      <c r="HM328" s="109"/>
      <c r="HN328" s="109"/>
      <c r="HO328" s="109"/>
      <c r="HP328" s="109"/>
      <c r="HQ328" s="109"/>
      <c r="HR328" s="109"/>
      <c r="HS328" s="109"/>
      <c r="HT328" s="109"/>
      <c r="HU328" s="109"/>
      <c r="HV328" s="109"/>
      <c r="HW328" s="109"/>
      <c r="HX328" s="109"/>
      <c r="HY328" s="109"/>
      <c r="HZ328" s="109"/>
      <c r="IA328" s="109"/>
      <c r="IB328" s="109"/>
      <c r="IC328" s="109"/>
      <c r="ID328" s="109"/>
      <c r="IE328" s="109"/>
      <c r="IF328" s="109"/>
      <c r="IG328" s="109"/>
      <c r="IH328" s="109"/>
      <c r="II328" s="109"/>
      <c r="IJ328" s="109"/>
      <c r="IK328" s="109"/>
      <c r="IL328" s="109"/>
      <c r="IM328" s="109"/>
      <c r="IN328" s="109"/>
      <c r="IO328" s="109"/>
      <c r="IP328" s="109"/>
      <c r="IQ328" s="109"/>
      <c r="IR328" s="109"/>
      <c r="IS328" s="109"/>
      <c r="IT328" s="109"/>
      <c r="IU328" s="109"/>
      <c r="IV328" s="109"/>
      <c r="IW328" s="109"/>
      <c r="IX328" s="109"/>
      <c r="IY328" s="109"/>
      <c r="IZ328" s="109"/>
      <c r="JA328" s="109"/>
      <c r="JB328" s="109"/>
      <c r="JC328" s="109"/>
      <c r="JD328" s="109"/>
      <c r="JE328" s="109"/>
      <c r="JF328" s="109"/>
      <c r="JG328" s="109"/>
      <c r="JH328" s="109"/>
      <c r="JI328" s="109"/>
      <c r="JJ328" s="109"/>
      <c r="JK328" s="109"/>
      <c r="JL328" s="109"/>
      <c r="JM328" s="109"/>
      <c r="JN328" s="109"/>
      <c r="JO328" s="109"/>
      <c r="JP328" s="109"/>
      <c r="JQ328" s="109"/>
      <c r="JR328" s="109"/>
      <c r="JS328" s="109"/>
      <c r="JT328" s="109"/>
      <c r="JU328" s="109"/>
      <c r="JV328" s="109"/>
      <c r="JW328" s="109"/>
      <c r="JX328" s="109"/>
      <c r="JY328" s="109"/>
      <c r="JZ328" s="109"/>
      <c r="KA328" s="109"/>
      <c r="KB328" s="109"/>
      <c r="KC328" s="109"/>
      <c r="KD328" s="109"/>
      <c r="KE328" s="109"/>
      <c r="KF328" s="109"/>
      <c r="KG328" s="109"/>
      <c r="KH328" s="109"/>
      <c r="KI328" s="109"/>
      <c r="KJ328" s="109"/>
      <c r="KK328" s="109"/>
      <c r="KL328" s="109"/>
      <c r="KM328" s="109"/>
      <c r="KN328" s="109"/>
      <c r="KO328" s="109"/>
      <c r="KP328" s="109"/>
      <c r="KQ328" s="109"/>
      <c r="KR328" s="109"/>
      <c r="KS328" s="109"/>
      <c r="KT328" s="109"/>
      <c r="KU328" s="109"/>
      <c r="KV328" s="109"/>
      <c r="KW328" s="109"/>
      <c r="KX328" s="109"/>
      <c r="KY328" s="109"/>
      <c r="KZ328" s="109"/>
      <c r="LA328" s="109"/>
      <c r="LB328" s="109"/>
      <c r="LC328" s="109"/>
      <c r="LD328" s="109"/>
      <c r="LE328" s="109"/>
      <c r="LF328" s="109"/>
      <c r="LG328" s="109"/>
      <c r="LH328" s="109"/>
      <c r="LI328" s="109"/>
      <c r="LJ328" s="109"/>
      <c r="LK328" s="109"/>
      <c r="LL328" s="109"/>
      <c r="LM328" s="109"/>
      <c r="LN328" s="109"/>
      <c r="LO328" s="109"/>
      <c r="LP328" s="109"/>
      <c r="LQ328" s="109"/>
      <c r="LR328" s="109"/>
      <c r="LS328" s="109"/>
      <c r="LT328" s="109"/>
      <c r="LU328" s="109"/>
      <c r="LV328" s="109"/>
      <c r="LW328" s="109"/>
      <c r="LX328" s="109"/>
      <c r="LY328" s="109"/>
      <c r="LZ328" s="109"/>
      <c r="MA328" s="109"/>
      <c r="MB328" s="109"/>
      <c r="MC328" s="109"/>
      <c r="MD328" s="109"/>
      <c r="ME328" s="109"/>
      <c r="MF328" s="109"/>
      <c r="MG328" s="109"/>
      <c r="MH328" s="109"/>
      <c r="MI328" s="109"/>
      <c r="MJ328" s="109"/>
      <c r="MK328" s="109"/>
      <c r="ML328" s="109"/>
      <c r="MM328" s="109"/>
      <c r="MN328" s="109"/>
      <c r="MO328" s="109"/>
      <c r="MP328" s="109"/>
      <c r="MQ328" s="109"/>
      <c r="MR328" s="109"/>
      <c r="MS328" s="109"/>
      <c r="MT328" s="109"/>
      <c r="MU328" s="109"/>
      <c r="MV328" s="109"/>
      <c r="MW328" s="109"/>
      <c r="MX328" s="109"/>
      <c r="MY328" s="109"/>
      <c r="MZ328" s="109"/>
      <c r="NA328" s="109"/>
      <c r="NB328" s="109"/>
      <c r="NC328" s="109"/>
      <c r="ND328" s="109"/>
      <c r="NE328" s="109"/>
      <c r="NF328" s="109"/>
      <c r="NG328" s="109"/>
      <c r="NH328" s="109"/>
      <c r="NI328" s="109"/>
      <c r="NJ328" s="109"/>
      <c r="NK328" s="109"/>
      <c r="NL328" s="109"/>
      <c r="NM328" s="109"/>
      <c r="NN328" s="109"/>
      <c r="NO328" s="109"/>
      <c r="NP328" s="109"/>
      <c r="NQ328" s="109"/>
      <c r="NR328" s="109"/>
      <c r="NS328" s="109"/>
      <c r="NT328" s="109"/>
      <c r="NU328" s="109"/>
      <c r="NV328" s="109"/>
      <c r="NW328" s="109"/>
      <c r="NX328" s="109"/>
      <c r="NY328" s="109"/>
      <c r="NZ328" s="109"/>
      <c r="OA328" s="109"/>
      <c r="OB328" s="109"/>
      <c r="OC328" s="109"/>
      <c r="OD328" s="109"/>
      <c r="OE328" s="109"/>
      <c r="OF328" s="109"/>
      <c r="OG328" s="109"/>
      <c r="OH328" s="109"/>
      <c r="OI328" s="109"/>
      <c r="OJ328" s="109"/>
      <c r="OK328" s="109"/>
      <c r="OL328" s="109"/>
      <c r="OM328" s="109"/>
      <c r="ON328" s="109"/>
      <c r="OO328" s="109"/>
      <c r="OP328" s="109"/>
      <c r="OQ328" s="109"/>
      <c r="OR328" s="109"/>
      <c r="OS328" s="109"/>
      <c r="OT328" s="109"/>
      <c r="OU328" s="109"/>
      <c r="OV328" s="109"/>
      <c r="OW328" s="109"/>
      <c r="OX328" s="109"/>
      <c r="OY328" s="109"/>
      <c r="OZ328" s="109"/>
      <c r="PA328" s="109"/>
      <c r="PB328" s="109"/>
      <c r="PC328" s="109"/>
      <c r="PD328" s="109"/>
      <c r="PE328" s="109"/>
      <c r="PF328" s="109"/>
      <c r="PG328" s="109"/>
      <c r="PH328" s="109"/>
      <c r="PI328" s="109"/>
      <c r="PJ328" s="109"/>
      <c r="PK328" s="109"/>
      <c r="PL328" s="109"/>
      <c r="PM328" s="109"/>
      <c r="PN328" s="109"/>
      <c r="PO328" s="109"/>
      <c r="PP328" s="109"/>
      <c r="PQ328" s="109"/>
      <c r="PR328" s="109"/>
      <c r="PS328" s="109"/>
      <c r="PT328" s="109"/>
      <c r="PU328" s="109"/>
      <c r="PV328" s="109"/>
      <c r="PW328" s="109"/>
      <c r="PX328" s="109"/>
      <c r="PY328" s="109"/>
      <c r="PZ328" s="109"/>
      <c r="QA328" s="109"/>
      <c r="QB328" s="109"/>
      <c r="QC328" s="109"/>
      <c r="QD328" s="109"/>
      <c r="QE328" s="109"/>
      <c r="QF328" s="109"/>
      <c r="QG328" s="109"/>
      <c r="QH328" s="109"/>
      <c r="QI328" s="109"/>
      <c r="QJ328" s="109"/>
      <c r="QK328" s="23">
        <f t="shared" si="5"/>
        <v>3</v>
      </c>
      <c r="QL328" s="125"/>
      <c r="QM328" s="148"/>
      <c r="QN328" s="125"/>
      <c r="QO328" s="125"/>
      <c r="QP328" s="125">
        <v>106.46</v>
      </c>
      <c r="QQ328" s="125">
        <v>53.23</v>
      </c>
      <c r="QR328" s="125"/>
      <c r="QS328" s="130"/>
    </row>
    <row r="329" spans="1:461" s="5" customFormat="1" ht="12.75" customHeight="1" x14ac:dyDescent="0.2">
      <c r="A329" s="52">
        <v>44713</v>
      </c>
      <c r="B329" s="98" t="s">
        <v>358</v>
      </c>
      <c r="C329" s="107"/>
      <c r="D329" s="107"/>
      <c r="E329" s="108"/>
      <c r="F329" s="108"/>
      <c r="G329" s="108"/>
      <c r="H329" s="108"/>
      <c r="I329" s="108"/>
      <c r="J329" s="108"/>
      <c r="K329" s="108"/>
      <c r="L329" s="108"/>
      <c r="M329" s="108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 s="109"/>
      <c r="BD329" s="109"/>
      <c r="BE329" s="109"/>
      <c r="BF329" s="109"/>
      <c r="BG329" s="109"/>
      <c r="BH329" s="109"/>
      <c r="BI329" s="109"/>
      <c r="BJ329" s="109"/>
      <c r="BK329" s="109"/>
      <c r="BL329" s="109"/>
      <c r="BM329" s="109"/>
      <c r="BN329" s="109"/>
      <c r="BO329" s="109"/>
      <c r="BP329" s="109"/>
      <c r="BQ329" s="109"/>
      <c r="BR329" s="109"/>
      <c r="BS329" s="109"/>
      <c r="BT329" s="109"/>
      <c r="BU329" s="109"/>
      <c r="BV329" s="109"/>
      <c r="BW329" s="109"/>
      <c r="BX329" s="109"/>
      <c r="BY329" s="109"/>
      <c r="BZ329" s="109"/>
      <c r="CA329" s="109"/>
      <c r="CB329" s="109"/>
      <c r="CC329" s="109"/>
      <c r="CD329" s="109"/>
      <c r="CE329" s="109"/>
      <c r="CF329" s="109"/>
      <c r="CG329" s="109"/>
      <c r="CH329" s="109"/>
      <c r="CI329" s="109"/>
      <c r="CJ329" s="109"/>
      <c r="CK329" s="109"/>
      <c r="CL329" s="109"/>
      <c r="CM329" s="109"/>
      <c r="CN329" s="109"/>
      <c r="CO329" s="109"/>
      <c r="CP329" s="109"/>
      <c r="CQ329" s="109"/>
      <c r="CR329" s="109"/>
      <c r="CS329" s="109"/>
      <c r="CT329" s="109"/>
      <c r="CU329" s="109"/>
      <c r="CV329" s="109"/>
      <c r="CW329" s="109"/>
      <c r="CX329" s="109"/>
      <c r="CY329" s="109"/>
      <c r="CZ329" s="109"/>
      <c r="DA329" s="109"/>
      <c r="DB329" s="109"/>
      <c r="DC329" s="109"/>
      <c r="DD329" s="109"/>
      <c r="DE329" s="109"/>
      <c r="DF329" s="109"/>
      <c r="DG329" s="109"/>
      <c r="DH329" s="109"/>
      <c r="DI329" s="109"/>
      <c r="DJ329" s="109"/>
      <c r="DK329" s="109"/>
      <c r="DL329" s="109"/>
      <c r="DM329" s="109"/>
      <c r="DN329" s="109"/>
      <c r="DO329" s="109"/>
      <c r="DP329" s="109"/>
      <c r="DQ329" s="109"/>
      <c r="DR329" s="109"/>
      <c r="DS329" s="109"/>
      <c r="DT329" s="109"/>
      <c r="DU329" s="109"/>
      <c r="DV329" s="109"/>
      <c r="DW329" s="109"/>
      <c r="DX329" s="109"/>
      <c r="DY329" s="109"/>
      <c r="DZ329" s="109"/>
      <c r="EA329" s="109"/>
      <c r="EB329" s="109"/>
      <c r="EC329" s="109"/>
      <c r="ED329" s="109"/>
      <c r="EE329" s="109"/>
      <c r="EF329" s="109"/>
      <c r="EG329" s="109"/>
      <c r="EH329" s="109"/>
      <c r="EI329" s="109"/>
      <c r="EJ329" s="109"/>
      <c r="EK329" s="109"/>
      <c r="EL329" s="109"/>
      <c r="EM329" s="109"/>
      <c r="EN329" s="109"/>
      <c r="EO329" s="109"/>
      <c r="EP329" s="109"/>
      <c r="EQ329" s="109"/>
      <c r="ER329" s="109"/>
      <c r="ES329" s="109"/>
      <c r="ET329" s="109"/>
      <c r="EU329" s="109"/>
      <c r="EV329" s="109"/>
      <c r="EW329" s="109"/>
      <c r="EX329" s="109"/>
      <c r="EY329" s="109"/>
      <c r="EZ329" s="109"/>
      <c r="FA329" s="109"/>
      <c r="FB329" s="109"/>
      <c r="FC329" s="109"/>
      <c r="FD329" s="109"/>
      <c r="FE329" s="109"/>
      <c r="FF329" s="109"/>
      <c r="FG329" s="109"/>
      <c r="FH329" s="109"/>
      <c r="FI329" s="109"/>
      <c r="FJ329" s="109"/>
      <c r="FK329" s="109"/>
      <c r="FL329" s="109"/>
      <c r="FM329" s="109"/>
      <c r="FN329" s="109"/>
      <c r="FO329" s="109"/>
      <c r="FP329" s="109"/>
      <c r="FQ329" s="109"/>
      <c r="FR329" s="109"/>
      <c r="FS329" s="109"/>
      <c r="FT329" s="109"/>
      <c r="FU329" s="109"/>
      <c r="FV329" s="109"/>
      <c r="FW329" s="109"/>
      <c r="FX329" s="109"/>
      <c r="FY329" s="109"/>
      <c r="FZ329" s="109"/>
      <c r="GA329" s="109"/>
      <c r="GB329" s="109"/>
      <c r="GC329" s="109"/>
      <c r="GD329" s="109"/>
      <c r="GE329" s="109"/>
      <c r="GF329" s="109"/>
      <c r="GG329" s="109"/>
      <c r="GH329" s="109"/>
      <c r="GI329" s="109"/>
      <c r="GJ329" s="109"/>
      <c r="GK329" s="109"/>
      <c r="GL329" s="109"/>
      <c r="GM329" s="109"/>
      <c r="GN329" s="109"/>
      <c r="GO329" s="109"/>
      <c r="GP329" s="109"/>
      <c r="GQ329" s="109"/>
      <c r="GR329" s="109"/>
      <c r="GS329" s="109"/>
      <c r="GT329" s="109"/>
      <c r="GU329" s="109"/>
      <c r="GV329" s="109"/>
      <c r="GW329" s="109"/>
      <c r="GX329" s="109"/>
      <c r="GY329" s="109"/>
      <c r="GZ329" s="109"/>
      <c r="HA329" s="109"/>
      <c r="HB329" s="109"/>
      <c r="HC329" s="109"/>
      <c r="HD329" s="109"/>
      <c r="HE329" s="109"/>
      <c r="HF329" s="109"/>
      <c r="HG329" s="109"/>
      <c r="HH329" s="109"/>
      <c r="HI329" s="109"/>
      <c r="HJ329" s="109"/>
      <c r="HK329" s="109"/>
      <c r="HL329" s="109"/>
      <c r="HM329" s="109"/>
      <c r="HN329" s="109"/>
      <c r="HO329" s="109"/>
      <c r="HP329" s="109"/>
      <c r="HQ329" s="109"/>
      <c r="HR329" s="109"/>
      <c r="HS329" s="109"/>
      <c r="HT329" s="109"/>
      <c r="HU329" s="109"/>
      <c r="HV329" s="109"/>
      <c r="HW329" s="109"/>
      <c r="HX329" s="109"/>
      <c r="HY329" s="109"/>
      <c r="HZ329" s="109"/>
      <c r="IA329" s="109"/>
      <c r="IB329" s="109"/>
      <c r="IC329" s="109"/>
      <c r="ID329" s="109"/>
      <c r="IE329" s="109"/>
      <c r="IF329" s="109"/>
      <c r="IG329" s="109"/>
      <c r="IH329" s="109"/>
      <c r="II329" s="109"/>
      <c r="IJ329" s="109"/>
      <c r="IK329" s="109"/>
      <c r="IL329" s="109"/>
      <c r="IM329" s="109"/>
      <c r="IN329" s="109"/>
      <c r="IO329" s="109"/>
      <c r="IP329" s="109"/>
      <c r="IQ329" s="109"/>
      <c r="IR329" s="109"/>
      <c r="IS329" s="109"/>
      <c r="IT329" s="109"/>
      <c r="IU329" s="109"/>
      <c r="IV329" s="109"/>
      <c r="IW329" s="109"/>
      <c r="IX329" s="109"/>
      <c r="IY329" s="109"/>
      <c r="IZ329" s="109"/>
      <c r="JA329" s="109"/>
      <c r="JB329" s="109"/>
      <c r="JC329" s="109"/>
      <c r="JD329" s="109"/>
      <c r="JE329" s="109"/>
      <c r="JF329" s="109"/>
      <c r="JG329" s="109"/>
      <c r="JH329" s="109"/>
      <c r="JI329" s="109"/>
      <c r="JJ329" s="109"/>
      <c r="JK329" s="109"/>
      <c r="JL329" s="109"/>
      <c r="JM329" s="109"/>
      <c r="JN329" s="109"/>
      <c r="JO329" s="109"/>
      <c r="JP329" s="109"/>
      <c r="JQ329" s="109"/>
      <c r="JR329" s="109"/>
      <c r="JS329" s="109"/>
      <c r="JT329" s="109"/>
      <c r="JU329" s="109">
        <v>10</v>
      </c>
      <c r="JV329" s="109"/>
      <c r="JW329" s="109"/>
      <c r="JX329" s="109"/>
      <c r="JY329" s="109"/>
      <c r="JZ329" s="109"/>
      <c r="KA329" s="109"/>
      <c r="KB329" s="109"/>
      <c r="KC329" s="109"/>
      <c r="KD329" s="109"/>
      <c r="KE329" s="109"/>
      <c r="KF329" s="109"/>
      <c r="KG329" s="109"/>
      <c r="KH329" s="109"/>
      <c r="KI329" s="109"/>
      <c r="KJ329" s="109"/>
      <c r="KK329" s="109"/>
      <c r="KL329" s="109"/>
      <c r="KM329" s="109"/>
      <c r="KN329" s="109"/>
      <c r="KO329" s="109"/>
      <c r="KP329" s="109"/>
      <c r="KQ329" s="109"/>
      <c r="KR329" s="109"/>
      <c r="KS329" s="109"/>
      <c r="KT329" s="109"/>
      <c r="KU329" s="109"/>
      <c r="KV329" s="109"/>
      <c r="KW329" s="109"/>
      <c r="KX329" s="109"/>
      <c r="KY329" s="109"/>
      <c r="KZ329" s="109"/>
      <c r="LA329" s="109"/>
      <c r="LB329" s="109"/>
      <c r="LC329" s="109"/>
      <c r="LD329" s="109"/>
      <c r="LE329" s="109"/>
      <c r="LF329" s="109"/>
      <c r="LG329" s="109"/>
      <c r="LH329" s="109"/>
      <c r="LI329" s="109"/>
      <c r="LJ329" s="109"/>
      <c r="LK329" s="109"/>
      <c r="LL329" s="109"/>
      <c r="LM329" s="109"/>
      <c r="LN329" s="109"/>
      <c r="LO329" s="109"/>
      <c r="LP329" s="109"/>
      <c r="LQ329" s="109"/>
      <c r="LR329" s="109"/>
      <c r="LS329" s="109"/>
      <c r="LT329" s="109"/>
      <c r="LU329" s="109"/>
      <c r="LV329" s="109"/>
      <c r="LW329" s="109"/>
      <c r="LX329" s="109"/>
      <c r="LY329" s="109"/>
      <c r="LZ329" s="109"/>
      <c r="MA329" s="109"/>
      <c r="MB329" s="109"/>
      <c r="MC329" s="109"/>
      <c r="MD329" s="109"/>
      <c r="ME329" s="109"/>
      <c r="MF329" s="109"/>
      <c r="MG329" s="109"/>
      <c r="MH329" s="109"/>
      <c r="MI329" s="109"/>
      <c r="MJ329" s="109"/>
      <c r="MK329" s="109"/>
      <c r="ML329" s="109"/>
      <c r="MM329" s="109"/>
      <c r="MN329" s="109"/>
      <c r="MO329" s="109"/>
      <c r="MP329" s="109"/>
      <c r="MQ329" s="109"/>
      <c r="MR329" s="109"/>
      <c r="MS329" s="109"/>
      <c r="MT329" s="109"/>
      <c r="MU329" s="109"/>
      <c r="MV329" s="109"/>
      <c r="MW329" s="109"/>
      <c r="MX329" s="109"/>
      <c r="MY329" s="109"/>
      <c r="MZ329" s="109"/>
      <c r="NA329" s="109"/>
      <c r="NB329" s="109"/>
      <c r="NC329" s="109"/>
      <c r="ND329" s="109"/>
      <c r="NE329" s="109"/>
      <c r="NF329" s="109"/>
      <c r="NG329" s="109"/>
      <c r="NH329" s="109"/>
      <c r="NI329" s="109"/>
      <c r="NJ329" s="109"/>
      <c r="NK329" s="109"/>
      <c r="NL329" s="109"/>
      <c r="NM329" s="109"/>
      <c r="NN329" s="109"/>
      <c r="NO329" s="109"/>
      <c r="NP329" s="109"/>
      <c r="NQ329" s="109"/>
      <c r="NR329" s="109"/>
      <c r="NS329" s="109"/>
      <c r="NT329" s="109"/>
      <c r="NU329" s="109"/>
      <c r="NV329" s="109"/>
      <c r="NW329" s="109"/>
      <c r="NX329" s="109"/>
      <c r="NY329" s="109"/>
      <c r="NZ329" s="109"/>
      <c r="OA329" s="109"/>
      <c r="OB329" s="109"/>
      <c r="OC329" s="109"/>
      <c r="OD329" s="109"/>
      <c r="OE329" s="109"/>
      <c r="OF329" s="109"/>
      <c r="OG329" s="109"/>
      <c r="OH329" s="109"/>
      <c r="OI329" s="109"/>
      <c r="OJ329" s="109"/>
      <c r="OK329" s="109"/>
      <c r="OL329" s="109"/>
      <c r="OM329" s="109"/>
      <c r="ON329" s="109"/>
      <c r="OO329" s="109"/>
      <c r="OP329" s="109"/>
      <c r="OQ329" s="109"/>
      <c r="OR329" s="109"/>
      <c r="OS329" s="109"/>
      <c r="OT329" s="109"/>
      <c r="OU329" s="109"/>
      <c r="OV329" s="109"/>
      <c r="OW329" s="109"/>
      <c r="OX329" s="109"/>
      <c r="OY329" s="109"/>
      <c r="OZ329" s="109"/>
      <c r="PA329" s="109"/>
      <c r="PB329" s="109"/>
      <c r="PC329" s="109"/>
      <c r="PD329" s="109"/>
      <c r="PE329" s="109"/>
      <c r="PF329" s="109"/>
      <c r="PG329" s="109"/>
      <c r="PH329" s="109"/>
      <c r="PI329" s="109"/>
      <c r="PJ329" s="109"/>
      <c r="PK329" s="109"/>
      <c r="PL329" s="109"/>
      <c r="PM329" s="109"/>
      <c r="PN329" s="109"/>
      <c r="PO329" s="109"/>
      <c r="PP329" s="109"/>
      <c r="PQ329" s="109"/>
      <c r="PR329" s="109"/>
      <c r="PS329" s="109"/>
      <c r="PT329" s="109"/>
      <c r="PU329" s="109"/>
      <c r="PV329" s="109"/>
      <c r="PW329" s="109"/>
      <c r="PX329" s="109"/>
      <c r="PY329" s="109"/>
      <c r="PZ329" s="109"/>
      <c r="QA329" s="109"/>
      <c r="QB329" s="109"/>
      <c r="QC329" s="109"/>
      <c r="QD329" s="109"/>
      <c r="QE329" s="109"/>
      <c r="QF329" s="109"/>
      <c r="QG329" s="109"/>
      <c r="QH329" s="109"/>
      <c r="QI329" s="109"/>
      <c r="QJ329" s="109"/>
      <c r="QK329" s="23">
        <f t="shared" si="5"/>
        <v>10</v>
      </c>
      <c r="QL329" s="125"/>
      <c r="QM329" s="148"/>
      <c r="QN329" s="125"/>
      <c r="QO329" s="125"/>
      <c r="QP329" s="125">
        <v>611.88</v>
      </c>
      <c r="QQ329" s="125"/>
      <c r="QR329" s="125"/>
      <c r="QS329" s="130"/>
    </row>
    <row r="330" spans="1:461" s="5" customFormat="1" ht="12.75" customHeight="1" x14ac:dyDescent="0.2">
      <c r="A330" s="52">
        <v>44713</v>
      </c>
      <c r="B330" s="98" t="s">
        <v>122</v>
      </c>
      <c r="C330" s="107"/>
      <c r="D330" s="107"/>
      <c r="E330" s="108"/>
      <c r="F330" s="108"/>
      <c r="G330" s="108"/>
      <c r="H330" s="108"/>
      <c r="I330" s="108"/>
      <c r="J330" s="108"/>
      <c r="K330" s="108"/>
      <c r="L330" s="108"/>
      <c r="M330" s="108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>
        <v>18</v>
      </c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 s="109"/>
      <c r="BD330" s="109"/>
      <c r="BE330" s="109"/>
      <c r="BF330" s="109"/>
      <c r="BG330" s="109"/>
      <c r="BH330" s="109"/>
      <c r="BI330" s="109"/>
      <c r="BJ330" s="109"/>
      <c r="BK330" s="109"/>
      <c r="BL330" s="109"/>
      <c r="BM330" s="109"/>
      <c r="BN330" s="109"/>
      <c r="BO330" s="109"/>
      <c r="BP330" s="109"/>
      <c r="BQ330" s="109"/>
      <c r="BR330" s="109"/>
      <c r="BS330" s="109"/>
      <c r="BT330" s="109"/>
      <c r="BU330" s="109"/>
      <c r="BV330" s="109"/>
      <c r="BW330" s="109"/>
      <c r="BX330" s="109"/>
      <c r="BY330" s="109"/>
      <c r="BZ330" s="109"/>
      <c r="CA330" s="109"/>
      <c r="CB330" s="109"/>
      <c r="CC330" s="109"/>
      <c r="CD330" s="109"/>
      <c r="CE330" s="109"/>
      <c r="CF330" s="109"/>
      <c r="CG330" s="109"/>
      <c r="CH330" s="109"/>
      <c r="CI330" s="109"/>
      <c r="CJ330" s="109"/>
      <c r="CK330" s="109"/>
      <c r="CL330" s="109"/>
      <c r="CM330" s="109"/>
      <c r="CN330" s="109"/>
      <c r="CO330" s="109"/>
      <c r="CP330" s="109"/>
      <c r="CQ330" s="109"/>
      <c r="CR330" s="109"/>
      <c r="CS330" s="109"/>
      <c r="CT330" s="109"/>
      <c r="CU330" s="109"/>
      <c r="CV330" s="109"/>
      <c r="CW330" s="109"/>
      <c r="CX330" s="109"/>
      <c r="CY330" s="109"/>
      <c r="CZ330" s="109"/>
      <c r="DA330" s="109"/>
      <c r="DB330" s="109"/>
      <c r="DC330" s="109"/>
      <c r="DD330" s="109"/>
      <c r="DE330" s="109"/>
      <c r="DF330" s="109"/>
      <c r="DG330" s="109"/>
      <c r="DH330" s="109"/>
      <c r="DI330" s="109"/>
      <c r="DJ330" s="109"/>
      <c r="DK330" s="109"/>
      <c r="DL330" s="109"/>
      <c r="DM330" s="109"/>
      <c r="DN330" s="109"/>
      <c r="DO330" s="109"/>
      <c r="DP330" s="109"/>
      <c r="DQ330" s="109"/>
      <c r="DR330" s="109"/>
      <c r="DS330" s="109"/>
      <c r="DT330" s="109"/>
      <c r="DU330" s="109"/>
      <c r="DV330" s="109"/>
      <c r="DW330" s="109"/>
      <c r="DX330" s="109"/>
      <c r="DY330" s="109"/>
      <c r="DZ330" s="109"/>
      <c r="EA330" s="109"/>
      <c r="EB330" s="109"/>
      <c r="EC330" s="109"/>
      <c r="ED330" s="109"/>
      <c r="EE330" s="109">
        <v>5</v>
      </c>
      <c r="EF330" s="109"/>
      <c r="EG330" s="109"/>
      <c r="EH330" s="109"/>
      <c r="EI330" s="109"/>
      <c r="EJ330" s="109"/>
      <c r="EK330" s="109"/>
      <c r="EL330" s="109"/>
      <c r="EM330" s="109"/>
      <c r="EN330" s="109"/>
      <c r="EO330" s="109"/>
      <c r="EP330" s="109"/>
      <c r="EQ330" s="109"/>
      <c r="ER330" s="109"/>
      <c r="ES330" s="109"/>
      <c r="ET330" s="109"/>
      <c r="EU330" s="109"/>
      <c r="EV330" s="109"/>
      <c r="EW330" s="109"/>
      <c r="EX330" s="109"/>
      <c r="EY330" s="109"/>
      <c r="EZ330" s="109"/>
      <c r="FA330" s="109"/>
      <c r="FB330" s="109"/>
      <c r="FC330" s="109"/>
      <c r="FD330" s="109"/>
      <c r="FE330" s="109"/>
      <c r="FF330" s="109"/>
      <c r="FG330" s="109"/>
      <c r="FH330" s="109"/>
      <c r="FI330" s="109"/>
      <c r="FJ330" s="109"/>
      <c r="FK330" s="109"/>
      <c r="FL330" s="109"/>
      <c r="FM330" s="109"/>
      <c r="FN330" s="109"/>
      <c r="FO330" s="109"/>
      <c r="FP330" s="109"/>
      <c r="FQ330" s="109"/>
      <c r="FR330" s="109"/>
      <c r="FS330" s="109"/>
      <c r="FT330" s="109"/>
      <c r="FU330" s="109"/>
      <c r="FV330" s="109"/>
      <c r="FW330" s="109"/>
      <c r="FX330" s="109"/>
      <c r="FY330" s="109"/>
      <c r="FZ330" s="109"/>
      <c r="GA330" s="109"/>
      <c r="GB330" s="109"/>
      <c r="GC330" s="109"/>
      <c r="GD330" s="109"/>
      <c r="GE330" s="109"/>
      <c r="GF330" s="109"/>
      <c r="GG330" s="109"/>
      <c r="GH330" s="109"/>
      <c r="GI330" s="109"/>
      <c r="GJ330" s="109"/>
      <c r="GK330" s="109"/>
      <c r="GL330" s="109"/>
      <c r="GM330" s="109"/>
      <c r="GN330" s="109"/>
      <c r="GO330" s="109"/>
      <c r="GP330" s="109"/>
      <c r="GQ330" s="109"/>
      <c r="GR330" s="109"/>
      <c r="GS330" s="109"/>
      <c r="GT330" s="109"/>
      <c r="GU330" s="109"/>
      <c r="GV330" s="109"/>
      <c r="GW330" s="109"/>
      <c r="GX330" s="109"/>
      <c r="GY330" s="109"/>
      <c r="GZ330" s="109"/>
      <c r="HA330" s="109"/>
      <c r="HB330" s="109"/>
      <c r="HC330" s="109"/>
      <c r="HD330" s="109"/>
      <c r="HE330" s="109"/>
      <c r="HF330" s="109"/>
      <c r="HG330" s="109"/>
      <c r="HH330" s="109"/>
      <c r="HI330" s="109"/>
      <c r="HJ330" s="109"/>
      <c r="HK330" s="109"/>
      <c r="HL330" s="109"/>
      <c r="HM330" s="109"/>
      <c r="HN330" s="109"/>
      <c r="HO330" s="109"/>
      <c r="HP330" s="109"/>
      <c r="HQ330" s="109"/>
      <c r="HR330" s="109"/>
      <c r="HS330" s="109"/>
      <c r="HT330" s="109"/>
      <c r="HU330" s="109"/>
      <c r="HV330" s="109"/>
      <c r="HW330" s="109"/>
      <c r="HX330" s="109"/>
      <c r="HY330" s="109"/>
      <c r="HZ330" s="109"/>
      <c r="IA330" s="109"/>
      <c r="IB330" s="109"/>
      <c r="IC330" s="109"/>
      <c r="ID330" s="109"/>
      <c r="IE330" s="109"/>
      <c r="IF330" s="109"/>
      <c r="IG330" s="109"/>
      <c r="IH330" s="109"/>
      <c r="II330" s="109"/>
      <c r="IJ330" s="109"/>
      <c r="IK330" s="109"/>
      <c r="IL330" s="109"/>
      <c r="IM330" s="109"/>
      <c r="IN330" s="109"/>
      <c r="IO330" s="109"/>
      <c r="IP330" s="109"/>
      <c r="IQ330" s="109"/>
      <c r="IR330" s="109"/>
      <c r="IS330" s="109"/>
      <c r="IT330" s="109"/>
      <c r="IU330" s="109"/>
      <c r="IV330" s="109"/>
      <c r="IW330" s="109"/>
      <c r="IX330" s="109"/>
      <c r="IY330" s="109"/>
      <c r="IZ330" s="109"/>
      <c r="JA330" s="109"/>
      <c r="JB330" s="109"/>
      <c r="JC330" s="109"/>
      <c r="JD330" s="109"/>
      <c r="JE330" s="109"/>
      <c r="JF330" s="109"/>
      <c r="JG330" s="109"/>
      <c r="JH330" s="109"/>
      <c r="JI330" s="109"/>
      <c r="JJ330" s="109"/>
      <c r="JK330" s="109"/>
      <c r="JL330" s="109"/>
      <c r="JM330" s="109"/>
      <c r="JN330" s="109"/>
      <c r="JO330" s="109"/>
      <c r="JP330" s="109"/>
      <c r="JQ330" s="109"/>
      <c r="JR330" s="109"/>
      <c r="JS330" s="109"/>
      <c r="JT330" s="109"/>
      <c r="JU330" s="109"/>
      <c r="JV330" s="109"/>
      <c r="JW330" s="109"/>
      <c r="JX330" s="109"/>
      <c r="JY330" s="109"/>
      <c r="JZ330" s="109"/>
      <c r="KA330" s="109"/>
      <c r="KB330" s="109"/>
      <c r="KC330" s="109"/>
      <c r="KD330" s="109"/>
      <c r="KE330" s="109"/>
      <c r="KF330" s="109"/>
      <c r="KG330" s="109"/>
      <c r="KH330" s="109"/>
      <c r="KI330" s="109"/>
      <c r="KJ330" s="109"/>
      <c r="KK330" s="109"/>
      <c r="KL330" s="109"/>
      <c r="KM330" s="109"/>
      <c r="KN330" s="109"/>
      <c r="KO330" s="109"/>
      <c r="KP330" s="109"/>
      <c r="KQ330" s="109"/>
      <c r="KR330" s="109"/>
      <c r="KS330" s="109"/>
      <c r="KT330" s="109"/>
      <c r="KU330" s="109"/>
      <c r="KV330" s="109"/>
      <c r="KW330" s="109"/>
      <c r="KX330" s="109"/>
      <c r="KY330" s="109"/>
      <c r="KZ330" s="109"/>
      <c r="LA330" s="109"/>
      <c r="LB330" s="109"/>
      <c r="LC330" s="109"/>
      <c r="LD330" s="109"/>
      <c r="LE330" s="109"/>
      <c r="LF330" s="109"/>
      <c r="LG330" s="109"/>
      <c r="LH330" s="109"/>
      <c r="LI330" s="109"/>
      <c r="LJ330" s="109"/>
      <c r="LK330" s="109"/>
      <c r="LL330" s="109"/>
      <c r="LM330" s="109"/>
      <c r="LN330" s="109"/>
      <c r="LO330" s="109"/>
      <c r="LP330" s="109"/>
      <c r="LQ330" s="109"/>
      <c r="LR330" s="109"/>
      <c r="LS330" s="109"/>
      <c r="LT330" s="109"/>
      <c r="LU330" s="109"/>
      <c r="LV330" s="109"/>
      <c r="LW330" s="109"/>
      <c r="LX330" s="109"/>
      <c r="LY330" s="109"/>
      <c r="LZ330" s="109"/>
      <c r="MA330" s="109"/>
      <c r="MB330" s="109"/>
      <c r="MC330" s="109"/>
      <c r="MD330" s="109"/>
      <c r="ME330" s="109"/>
      <c r="MF330" s="109"/>
      <c r="MG330" s="109"/>
      <c r="MH330" s="109"/>
      <c r="MI330" s="109"/>
      <c r="MJ330" s="109"/>
      <c r="MK330" s="109"/>
      <c r="ML330" s="109"/>
      <c r="MM330" s="109"/>
      <c r="MN330" s="109"/>
      <c r="MO330" s="109"/>
      <c r="MP330" s="109"/>
      <c r="MQ330" s="109"/>
      <c r="MR330" s="109"/>
      <c r="MS330" s="109"/>
      <c r="MT330" s="109"/>
      <c r="MU330" s="109"/>
      <c r="MV330" s="109"/>
      <c r="MW330" s="109"/>
      <c r="MX330" s="109"/>
      <c r="MY330" s="109"/>
      <c r="MZ330" s="109"/>
      <c r="NA330" s="109"/>
      <c r="NB330" s="109"/>
      <c r="NC330" s="109"/>
      <c r="ND330" s="109"/>
      <c r="NE330" s="109"/>
      <c r="NF330" s="109"/>
      <c r="NG330" s="109"/>
      <c r="NH330" s="109"/>
      <c r="NI330" s="109"/>
      <c r="NJ330" s="109"/>
      <c r="NK330" s="109"/>
      <c r="NL330" s="109"/>
      <c r="NM330" s="109"/>
      <c r="NN330" s="109"/>
      <c r="NO330" s="109"/>
      <c r="NP330" s="109"/>
      <c r="NQ330" s="109"/>
      <c r="NR330" s="109"/>
      <c r="NS330" s="109"/>
      <c r="NT330" s="109"/>
      <c r="NU330" s="109"/>
      <c r="NV330" s="109"/>
      <c r="NW330" s="109"/>
      <c r="NX330" s="109"/>
      <c r="NY330" s="109"/>
      <c r="NZ330" s="109"/>
      <c r="OA330" s="109"/>
      <c r="OB330" s="109"/>
      <c r="OC330" s="109"/>
      <c r="OD330" s="109"/>
      <c r="OE330" s="109"/>
      <c r="OF330" s="109"/>
      <c r="OG330" s="109"/>
      <c r="OH330" s="109"/>
      <c r="OI330" s="109"/>
      <c r="OJ330" s="109"/>
      <c r="OK330" s="109"/>
      <c r="OL330" s="109"/>
      <c r="OM330" s="109"/>
      <c r="ON330" s="109"/>
      <c r="OO330" s="109"/>
      <c r="OP330" s="109"/>
      <c r="OQ330" s="109"/>
      <c r="OR330" s="109"/>
      <c r="OS330" s="109"/>
      <c r="OT330" s="109"/>
      <c r="OU330" s="109"/>
      <c r="OV330" s="109"/>
      <c r="OW330" s="109"/>
      <c r="OX330" s="109"/>
      <c r="OY330" s="109"/>
      <c r="OZ330" s="109"/>
      <c r="PA330" s="109"/>
      <c r="PB330" s="109"/>
      <c r="PC330" s="109"/>
      <c r="PD330" s="109"/>
      <c r="PE330" s="109"/>
      <c r="PF330" s="109"/>
      <c r="PG330" s="109"/>
      <c r="PH330" s="109"/>
      <c r="PI330" s="109"/>
      <c r="PJ330" s="109"/>
      <c r="PK330" s="109"/>
      <c r="PL330" s="109"/>
      <c r="PM330" s="109"/>
      <c r="PN330" s="109"/>
      <c r="PO330" s="109"/>
      <c r="PP330" s="109"/>
      <c r="PQ330" s="109"/>
      <c r="PR330" s="109"/>
      <c r="PS330" s="109"/>
      <c r="PT330" s="109"/>
      <c r="PU330" s="109"/>
      <c r="PV330" s="109"/>
      <c r="PW330" s="109"/>
      <c r="PX330" s="109"/>
      <c r="PY330" s="109"/>
      <c r="PZ330" s="109"/>
      <c r="QA330" s="109"/>
      <c r="QB330" s="109"/>
      <c r="QC330" s="109"/>
      <c r="QD330" s="109"/>
      <c r="QE330" s="109"/>
      <c r="QF330" s="109"/>
      <c r="QG330" s="109"/>
      <c r="QH330" s="109"/>
      <c r="QI330" s="109"/>
      <c r="QJ330" s="109"/>
      <c r="QK330" s="23">
        <f t="shared" si="5"/>
        <v>23</v>
      </c>
      <c r="QL330" s="125"/>
      <c r="QM330" s="125"/>
      <c r="QN330" s="125"/>
      <c r="QO330" s="125"/>
      <c r="QP330" s="125"/>
      <c r="QQ330" s="125">
        <v>981.53</v>
      </c>
      <c r="QR330" s="125"/>
      <c r="QS330" s="130"/>
    </row>
    <row r="331" spans="1:461" s="5" customFormat="1" ht="12.75" customHeight="1" x14ac:dyDescent="0.2">
      <c r="A331" s="52">
        <v>44713</v>
      </c>
      <c r="B331" s="90" t="s">
        <v>364</v>
      </c>
      <c r="C331" s="107"/>
      <c r="D331" s="107"/>
      <c r="E331" s="108"/>
      <c r="F331" s="108"/>
      <c r="G331" s="108"/>
      <c r="H331" s="108"/>
      <c r="I331" s="108"/>
      <c r="J331" s="108"/>
      <c r="K331" s="108"/>
      <c r="L331" s="108"/>
      <c r="M331" s="108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 s="109"/>
      <c r="BD331" s="109"/>
      <c r="BE331" s="109"/>
      <c r="BF331" s="109"/>
      <c r="BG331" s="109"/>
      <c r="BH331" s="109"/>
      <c r="BI331" s="109"/>
      <c r="BJ331" s="109"/>
      <c r="BK331" s="109"/>
      <c r="BL331" s="109"/>
      <c r="BM331" s="109"/>
      <c r="BN331" s="109"/>
      <c r="BO331" s="109"/>
      <c r="BP331" s="109"/>
      <c r="BQ331" s="109"/>
      <c r="BR331" s="109"/>
      <c r="BS331" s="109"/>
      <c r="BT331" s="109"/>
      <c r="BU331" s="109"/>
      <c r="BV331" s="109"/>
      <c r="BW331" s="109"/>
      <c r="BX331" s="109"/>
      <c r="BY331" s="109"/>
      <c r="BZ331" s="109"/>
      <c r="CA331" s="109"/>
      <c r="CB331" s="109"/>
      <c r="CC331" s="109"/>
      <c r="CD331" s="109"/>
      <c r="CE331" s="109"/>
      <c r="CF331" s="109"/>
      <c r="CG331" s="109"/>
      <c r="CH331" s="109"/>
      <c r="CI331" s="109"/>
      <c r="CJ331" s="109"/>
      <c r="CK331" s="109"/>
      <c r="CL331" s="109"/>
      <c r="CM331" s="109"/>
      <c r="CN331" s="109"/>
      <c r="CO331" s="109"/>
      <c r="CP331" s="109"/>
      <c r="CQ331" s="109"/>
      <c r="CR331" s="109"/>
      <c r="CS331" s="109"/>
      <c r="CT331" s="109"/>
      <c r="CU331" s="109"/>
      <c r="CV331" s="109"/>
      <c r="CW331" s="109"/>
      <c r="CX331" s="109"/>
      <c r="CY331" s="109"/>
      <c r="CZ331" s="109"/>
      <c r="DA331" s="109"/>
      <c r="DB331" s="109"/>
      <c r="DC331" s="109"/>
      <c r="DD331" s="109"/>
      <c r="DE331" s="109"/>
      <c r="DF331" s="109"/>
      <c r="DG331" s="109"/>
      <c r="DH331" s="109"/>
      <c r="DI331" s="109"/>
      <c r="DJ331" s="109"/>
      <c r="DK331" s="109"/>
      <c r="DL331" s="109"/>
      <c r="DM331" s="109"/>
      <c r="DN331" s="109"/>
      <c r="DO331" s="109"/>
      <c r="DP331" s="109"/>
      <c r="DQ331" s="109"/>
      <c r="DR331" s="109"/>
      <c r="DS331" s="109"/>
      <c r="DT331" s="109"/>
      <c r="DU331" s="109"/>
      <c r="DV331" s="109"/>
      <c r="DW331" s="109"/>
      <c r="DX331" s="109"/>
      <c r="DY331" s="109"/>
      <c r="DZ331" s="109"/>
      <c r="EA331" s="109"/>
      <c r="EB331" s="109"/>
      <c r="EC331" s="109"/>
      <c r="ED331" s="109"/>
      <c r="EE331" s="109"/>
      <c r="EF331" s="109"/>
      <c r="EG331" s="109"/>
      <c r="EH331" s="109"/>
      <c r="EI331" s="109"/>
      <c r="EJ331" s="109"/>
      <c r="EK331" s="109"/>
      <c r="EL331" s="109"/>
      <c r="EM331" s="109"/>
      <c r="EN331" s="109"/>
      <c r="EO331" s="109"/>
      <c r="EP331" s="109"/>
      <c r="EQ331" s="109"/>
      <c r="ER331" s="109"/>
      <c r="ES331" s="109"/>
      <c r="ET331" s="109">
        <v>10</v>
      </c>
      <c r="EU331" s="109"/>
      <c r="EV331" s="109"/>
      <c r="EW331" s="109"/>
      <c r="EX331" s="109"/>
      <c r="EY331" s="109"/>
      <c r="EZ331" s="109"/>
      <c r="FA331" s="109"/>
      <c r="FB331" s="109"/>
      <c r="FC331" s="109"/>
      <c r="FD331" s="109"/>
      <c r="FE331" s="109"/>
      <c r="FF331" s="109"/>
      <c r="FG331" s="109"/>
      <c r="FH331" s="109"/>
      <c r="FI331" s="109"/>
      <c r="FJ331" s="109"/>
      <c r="FK331" s="109"/>
      <c r="FL331" s="109"/>
      <c r="FM331" s="109"/>
      <c r="FN331" s="109"/>
      <c r="FO331" s="109"/>
      <c r="FP331" s="109"/>
      <c r="FQ331" s="109"/>
      <c r="FR331" s="109"/>
      <c r="FS331" s="109"/>
      <c r="FT331" s="109"/>
      <c r="FU331" s="109"/>
      <c r="FV331" s="109"/>
      <c r="FW331" s="109"/>
      <c r="FX331" s="109"/>
      <c r="FY331" s="109"/>
      <c r="FZ331" s="109"/>
      <c r="GA331" s="109"/>
      <c r="GB331" s="109"/>
      <c r="GC331" s="109"/>
      <c r="GD331" s="109"/>
      <c r="GE331" s="109"/>
      <c r="GF331" s="109"/>
      <c r="GG331" s="109"/>
      <c r="GH331" s="109"/>
      <c r="GI331" s="109"/>
      <c r="GJ331" s="109"/>
      <c r="GK331" s="109"/>
      <c r="GL331" s="109"/>
      <c r="GM331" s="109"/>
      <c r="GN331" s="109"/>
      <c r="GO331" s="109"/>
      <c r="GP331" s="109"/>
      <c r="GQ331" s="109"/>
      <c r="GR331" s="109"/>
      <c r="GS331" s="109"/>
      <c r="GT331" s="109"/>
      <c r="GU331" s="109"/>
      <c r="GV331" s="109"/>
      <c r="GW331" s="109"/>
      <c r="GX331" s="109"/>
      <c r="GY331" s="109"/>
      <c r="GZ331" s="109"/>
      <c r="HA331" s="109"/>
      <c r="HB331" s="109"/>
      <c r="HC331" s="109"/>
      <c r="HD331" s="109"/>
      <c r="HE331" s="109"/>
      <c r="HF331" s="109"/>
      <c r="HG331" s="109"/>
      <c r="HH331" s="109"/>
      <c r="HI331" s="109"/>
      <c r="HJ331" s="109"/>
      <c r="HK331" s="109"/>
      <c r="HL331" s="109"/>
      <c r="HM331" s="109"/>
      <c r="HN331" s="109"/>
      <c r="HO331" s="109"/>
      <c r="HP331" s="109"/>
      <c r="HQ331" s="109"/>
      <c r="HR331" s="109"/>
      <c r="HS331" s="109"/>
      <c r="HT331" s="109"/>
      <c r="HU331" s="109"/>
      <c r="HV331" s="109"/>
      <c r="HW331" s="109"/>
      <c r="HX331" s="109"/>
      <c r="HY331" s="109"/>
      <c r="HZ331" s="109"/>
      <c r="IA331" s="109"/>
      <c r="IB331" s="109"/>
      <c r="IC331" s="109"/>
      <c r="ID331" s="109"/>
      <c r="IE331" s="109"/>
      <c r="IF331" s="109"/>
      <c r="IG331" s="109"/>
      <c r="IH331" s="109"/>
      <c r="II331" s="109"/>
      <c r="IJ331" s="109"/>
      <c r="IK331" s="109"/>
      <c r="IL331" s="109"/>
      <c r="IM331" s="109"/>
      <c r="IN331" s="109"/>
      <c r="IO331" s="109"/>
      <c r="IP331" s="109"/>
      <c r="IQ331" s="109"/>
      <c r="IR331" s="109"/>
      <c r="IS331" s="109"/>
      <c r="IT331" s="109"/>
      <c r="IU331" s="109"/>
      <c r="IV331" s="109"/>
      <c r="IW331" s="109"/>
      <c r="IX331" s="109"/>
      <c r="IY331" s="109"/>
      <c r="IZ331" s="109"/>
      <c r="JA331" s="109"/>
      <c r="JB331" s="109"/>
      <c r="JC331" s="109"/>
      <c r="JD331" s="109"/>
      <c r="JE331" s="109"/>
      <c r="JF331" s="109"/>
      <c r="JG331" s="109"/>
      <c r="JH331" s="109"/>
      <c r="JI331" s="109"/>
      <c r="JJ331" s="109"/>
      <c r="JK331" s="109"/>
      <c r="JL331" s="109"/>
      <c r="JM331" s="109"/>
      <c r="JN331" s="109"/>
      <c r="JO331" s="109"/>
      <c r="JP331" s="109"/>
      <c r="JQ331" s="109"/>
      <c r="JR331" s="109"/>
      <c r="JS331" s="109"/>
      <c r="JT331" s="109"/>
      <c r="JU331" s="109"/>
      <c r="JV331" s="109"/>
      <c r="JW331" s="109"/>
      <c r="JX331" s="109"/>
      <c r="JY331" s="109"/>
      <c r="JZ331" s="109"/>
      <c r="KA331" s="109"/>
      <c r="KB331" s="109"/>
      <c r="KC331" s="109"/>
      <c r="KD331" s="109"/>
      <c r="KE331" s="109"/>
      <c r="KF331" s="109"/>
      <c r="KG331" s="109"/>
      <c r="KH331" s="109"/>
      <c r="KI331" s="109"/>
      <c r="KJ331" s="109"/>
      <c r="KK331" s="109"/>
      <c r="KL331" s="109"/>
      <c r="KM331" s="109"/>
      <c r="KN331" s="109"/>
      <c r="KO331" s="109"/>
      <c r="KP331" s="109"/>
      <c r="KQ331" s="109"/>
      <c r="KR331" s="109"/>
      <c r="KS331" s="109"/>
      <c r="KT331" s="109"/>
      <c r="KU331" s="109"/>
      <c r="KV331" s="109"/>
      <c r="KW331" s="109"/>
      <c r="KX331" s="109"/>
      <c r="KY331" s="109"/>
      <c r="KZ331" s="109"/>
      <c r="LA331" s="109"/>
      <c r="LB331" s="109"/>
      <c r="LC331" s="109"/>
      <c r="LD331" s="109"/>
      <c r="LE331" s="109"/>
      <c r="LF331" s="109"/>
      <c r="LG331" s="109"/>
      <c r="LH331" s="109"/>
      <c r="LI331" s="109"/>
      <c r="LJ331" s="109"/>
      <c r="LK331" s="109"/>
      <c r="LL331" s="109"/>
      <c r="LM331" s="109"/>
      <c r="LN331" s="109"/>
      <c r="LO331" s="109"/>
      <c r="LP331" s="109"/>
      <c r="LQ331" s="109"/>
      <c r="LR331" s="109"/>
      <c r="LS331" s="109"/>
      <c r="LT331" s="109"/>
      <c r="LU331" s="109"/>
      <c r="LV331" s="109"/>
      <c r="LW331" s="109"/>
      <c r="LX331" s="109"/>
      <c r="LY331" s="109"/>
      <c r="LZ331" s="109"/>
      <c r="MA331" s="109"/>
      <c r="MB331" s="109"/>
      <c r="MC331" s="109"/>
      <c r="MD331" s="109"/>
      <c r="ME331" s="109"/>
      <c r="MF331" s="109"/>
      <c r="MG331" s="109"/>
      <c r="MH331" s="109"/>
      <c r="MI331" s="109"/>
      <c r="MJ331" s="109"/>
      <c r="MK331" s="109"/>
      <c r="ML331" s="109"/>
      <c r="MM331" s="109"/>
      <c r="MN331" s="109"/>
      <c r="MO331" s="109"/>
      <c r="MP331" s="109"/>
      <c r="MQ331" s="109"/>
      <c r="MR331" s="109"/>
      <c r="MS331" s="109"/>
      <c r="MT331" s="109"/>
      <c r="MU331" s="109"/>
      <c r="MV331" s="109"/>
      <c r="MW331" s="109"/>
      <c r="MX331" s="109"/>
      <c r="MY331" s="109"/>
      <c r="MZ331" s="109"/>
      <c r="NA331" s="109"/>
      <c r="NB331" s="109"/>
      <c r="NC331" s="109"/>
      <c r="ND331" s="109"/>
      <c r="NE331" s="109"/>
      <c r="NF331" s="109"/>
      <c r="NG331" s="109"/>
      <c r="NH331" s="109"/>
      <c r="NI331" s="109"/>
      <c r="NJ331" s="109"/>
      <c r="NK331" s="109"/>
      <c r="NL331" s="109"/>
      <c r="NM331" s="109"/>
      <c r="NN331" s="109"/>
      <c r="NO331" s="109"/>
      <c r="NP331" s="109"/>
      <c r="NQ331" s="109"/>
      <c r="NR331" s="109"/>
      <c r="NS331" s="109"/>
      <c r="NT331" s="109"/>
      <c r="NU331" s="109"/>
      <c r="NV331" s="109"/>
      <c r="NW331" s="109"/>
      <c r="NX331" s="109"/>
      <c r="NY331" s="109"/>
      <c r="NZ331" s="109"/>
      <c r="OA331" s="109"/>
      <c r="OB331" s="109"/>
      <c r="OC331" s="109"/>
      <c r="OD331" s="109"/>
      <c r="OE331" s="109"/>
      <c r="OF331" s="109"/>
      <c r="OG331" s="109"/>
      <c r="OH331" s="109"/>
      <c r="OI331" s="109"/>
      <c r="OJ331" s="109"/>
      <c r="OK331" s="109"/>
      <c r="OL331" s="109"/>
      <c r="OM331" s="109"/>
      <c r="ON331" s="109"/>
      <c r="OO331" s="109"/>
      <c r="OP331" s="109"/>
      <c r="OQ331" s="109"/>
      <c r="OR331" s="109"/>
      <c r="OS331" s="109"/>
      <c r="OT331" s="109"/>
      <c r="OU331" s="109"/>
      <c r="OV331" s="109"/>
      <c r="OW331" s="109"/>
      <c r="OX331" s="109"/>
      <c r="OY331" s="109"/>
      <c r="OZ331" s="109"/>
      <c r="PA331" s="109"/>
      <c r="PB331" s="109"/>
      <c r="PC331" s="109"/>
      <c r="PD331" s="109"/>
      <c r="PE331" s="109"/>
      <c r="PF331" s="109"/>
      <c r="PG331" s="109"/>
      <c r="PH331" s="109"/>
      <c r="PI331" s="109"/>
      <c r="PJ331" s="109"/>
      <c r="PK331" s="109"/>
      <c r="PL331" s="109"/>
      <c r="PM331" s="109"/>
      <c r="PN331" s="109"/>
      <c r="PO331" s="109"/>
      <c r="PP331" s="109"/>
      <c r="PQ331" s="109"/>
      <c r="PR331" s="109"/>
      <c r="PS331" s="109"/>
      <c r="PT331" s="109"/>
      <c r="PU331" s="109"/>
      <c r="PV331" s="109"/>
      <c r="PW331" s="109"/>
      <c r="PX331" s="109"/>
      <c r="PY331" s="109"/>
      <c r="PZ331" s="109"/>
      <c r="QA331" s="109"/>
      <c r="QB331" s="109"/>
      <c r="QC331" s="109"/>
      <c r="QD331" s="109"/>
      <c r="QE331" s="109"/>
      <c r="QF331" s="109"/>
      <c r="QG331" s="109"/>
      <c r="QH331" s="109"/>
      <c r="QI331" s="109"/>
      <c r="QJ331" s="109"/>
      <c r="QK331" s="23">
        <f t="shared" si="5"/>
        <v>10</v>
      </c>
      <c r="QL331" s="125"/>
      <c r="QM331" s="148"/>
      <c r="QN331" s="125"/>
      <c r="QO331" s="125"/>
      <c r="QP331" s="125">
        <v>393.12</v>
      </c>
      <c r="QQ331" s="125"/>
      <c r="QR331" s="125"/>
      <c r="QS331" s="130"/>
    </row>
    <row r="332" spans="1:461" s="5" customFormat="1" ht="12.75" customHeight="1" x14ac:dyDescent="0.2">
      <c r="A332" s="52">
        <v>44714</v>
      </c>
      <c r="B332" s="90" t="s">
        <v>136</v>
      </c>
      <c r="C332" s="107"/>
      <c r="D332" s="107"/>
      <c r="E332" s="108"/>
      <c r="F332" s="108"/>
      <c r="G332" s="108"/>
      <c r="H332" s="108"/>
      <c r="I332" s="108"/>
      <c r="J332" s="108"/>
      <c r="K332" s="108"/>
      <c r="L332" s="108"/>
      <c r="M332" s="108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>
        <v>2</v>
      </c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 s="109"/>
      <c r="BG332" s="109"/>
      <c r="BH332" s="109"/>
      <c r="BI332" s="109"/>
      <c r="BJ332" s="109"/>
      <c r="BK332" s="109"/>
      <c r="BL332" s="109"/>
      <c r="BM332" s="109"/>
      <c r="BN332" s="109"/>
      <c r="BO332" s="109"/>
      <c r="BP332" s="109"/>
      <c r="BQ332" s="109"/>
      <c r="BR332" s="109"/>
      <c r="BS332" s="109"/>
      <c r="BT332" s="109"/>
      <c r="BU332" s="109"/>
      <c r="BV332" s="109"/>
      <c r="BW332" s="109"/>
      <c r="BX332" s="109"/>
      <c r="BY332" s="109"/>
      <c r="BZ332" s="109"/>
      <c r="CA332" s="109"/>
      <c r="CB332" s="109"/>
      <c r="CC332" s="109"/>
      <c r="CD332" s="109"/>
      <c r="CE332" s="109"/>
      <c r="CF332" s="109"/>
      <c r="CG332" s="109"/>
      <c r="CH332" s="109"/>
      <c r="CI332" s="109"/>
      <c r="CJ332" s="109"/>
      <c r="CK332" s="109"/>
      <c r="CL332" s="109"/>
      <c r="CM332" s="109"/>
      <c r="CN332" s="109"/>
      <c r="CO332" s="109"/>
      <c r="CP332" s="109"/>
      <c r="CQ332" s="109"/>
      <c r="CR332" s="109"/>
      <c r="CS332" s="109"/>
      <c r="CT332" s="109"/>
      <c r="CU332" s="109"/>
      <c r="CV332" s="109"/>
      <c r="CW332" s="109"/>
      <c r="CX332" s="109"/>
      <c r="CY332" s="109"/>
      <c r="CZ332" s="109"/>
      <c r="DA332" s="109"/>
      <c r="DB332" s="109"/>
      <c r="DC332" s="109"/>
      <c r="DD332" s="109"/>
      <c r="DE332" s="109"/>
      <c r="DF332" s="109"/>
      <c r="DG332" s="109"/>
      <c r="DH332" s="109"/>
      <c r="DI332" s="109"/>
      <c r="DJ332" s="109"/>
      <c r="DK332" s="109"/>
      <c r="DL332" s="109"/>
      <c r="DM332" s="109"/>
      <c r="DN332" s="109"/>
      <c r="DO332" s="109"/>
      <c r="DP332" s="109"/>
      <c r="DQ332" s="109"/>
      <c r="DR332" s="109"/>
      <c r="DS332" s="109"/>
      <c r="DT332" s="109"/>
      <c r="DU332" s="109"/>
      <c r="DV332" s="109"/>
      <c r="DW332" s="109"/>
      <c r="DX332" s="109"/>
      <c r="DY332" s="109"/>
      <c r="DZ332" s="109"/>
      <c r="EA332" s="109"/>
      <c r="EB332" s="109"/>
      <c r="EC332" s="109"/>
      <c r="ED332" s="109"/>
      <c r="EE332" s="109"/>
      <c r="EF332" s="109"/>
      <c r="EG332" s="109"/>
      <c r="EH332" s="109"/>
      <c r="EI332" s="109"/>
      <c r="EJ332" s="109"/>
      <c r="EK332" s="109"/>
      <c r="EL332" s="109"/>
      <c r="EM332" s="109"/>
      <c r="EN332" s="109"/>
      <c r="EO332" s="109"/>
      <c r="EP332" s="109"/>
      <c r="EQ332" s="109"/>
      <c r="ER332" s="109"/>
      <c r="ES332" s="109"/>
      <c r="ET332" s="109"/>
      <c r="EU332" s="109"/>
      <c r="EV332" s="109"/>
      <c r="EW332" s="109"/>
      <c r="EX332" s="109"/>
      <c r="EY332" s="109"/>
      <c r="EZ332" s="109"/>
      <c r="FA332" s="109"/>
      <c r="FB332" s="109"/>
      <c r="FC332" s="109"/>
      <c r="FD332" s="109"/>
      <c r="FE332" s="109"/>
      <c r="FF332" s="109"/>
      <c r="FG332" s="109"/>
      <c r="FH332" s="109"/>
      <c r="FI332" s="109"/>
      <c r="FJ332" s="109"/>
      <c r="FK332" s="109"/>
      <c r="FL332" s="109"/>
      <c r="FM332" s="109"/>
      <c r="FN332" s="109"/>
      <c r="FO332" s="109"/>
      <c r="FP332" s="109"/>
      <c r="FQ332" s="109"/>
      <c r="FR332" s="109"/>
      <c r="FS332" s="109"/>
      <c r="FT332" s="109"/>
      <c r="FU332" s="109"/>
      <c r="FV332" s="109"/>
      <c r="FW332" s="109"/>
      <c r="FX332" s="109"/>
      <c r="FY332" s="109"/>
      <c r="FZ332" s="109"/>
      <c r="GA332" s="109"/>
      <c r="GB332" s="109"/>
      <c r="GC332" s="109"/>
      <c r="GD332" s="109"/>
      <c r="GE332" s="109"/>
      <c r="GF332" s="109"/>
      <c r="GG332" s="109"/>
      <c r="GH332" s="109"/>
      <c r="GI332" s="109"/>
      <c r="GJ332" s="109"/>
      <c r="GK332" s="109"/>
      <c r="GL332" s="109"/>
      <c r="GM332" s="109"/>
      <c r="GN332" s="109"/>
      <c r="GO332" s="109"/>
      <c r="GP332" s="109"/>
      <c r="GQ332" s="109"/>
      <c r="GR332" s="109"/>
      <c r="GS332" s="109">
        <v>10</v>
      </c>
      <c r="GT332" s="109"/>
      <c r="GU332" s="109"/>
      <c r="GV332" s="109"/>
      <c r="GW332" s="109"/>
      <c r="GX332" s="109"/>
      <c r="GY332" s="109"/>
      <c r="GZ332" s="109"/>
      <c r="HA332" s="109"/>
      <c r="HB332" s="109"/>
      <c r="HC332" s="109"/>
      <c r="HD332" s="109"/>
      <c r="HE332" s="109"/>
      <c r="HF332" s="109"/>
      <c r="HG332" s="109"/>
      <c r="HH332" s="109"/>
      <c r="HI332" s="109"/>
      <c r="HJ332" s="109"/>
      <c r="HK332" s="109"/>
      <c r="HL332" s="109"/>
      <c r="HM332" s="109"/>
      <c r="HN332" s="109"/>
      <c r="HO332" s="109"/>
      <c r="HP332" s="109"/>
      <c r="HQ332" s="109"/>
      <c r="HR332" s="109"/>
      <c r="HS332" s="109"/>
      <c r="HT332" s="109"/>
      <c r="HU332" s="109"/>
      <c r="HV332" s="109"/>
      <c r="HW332" s="109"/>
      <c r="HX332" s="109"/>
      <c r="HY332" s="109"/>
      <c r="HZ332" s="109"/>
      <c r="IA332" s="109"/>
      <c r="IB332" s="109"/>
      <c r="IC332" s="109"/>
      <c r="ID332" s="109"/>
      <c r="IE332" s="109"/>
      <c r="IF332" s="109"/>
      <c r="IG332" s="109"/>
      <c r="IH332" s="109"/>
      <c r="II332" s="109"/>
      <c r="IJ332" s="109"/>
      <c r="IK332" s="109"/>
      <c r="IL332" s="109"/>
      <c r="IM332" s="109"/>
      <c r="IN332" s="109"/>
      <c r="IO332" s="109"/>
      <c r="IP332" s="109"/>
      <c r="IQ332" s="109"/>
      <c r="IR332" s="109"/>
      <c r="IS332" s="109"/>
      <c r="IT332" s="109"/>
      <c r="IU332" s="109"/>
      <c r="IV332" s="109"/>
      <c r="IW332" s="109"/>
      <c r="IX332" s="109"/>
      <c r="IY332" s="109"/>
      <c r="IZ332" s="109"/>
      <c r="JA332" s="109"/>
      <c r="JB332" s="109"/>
      <c r="JC332" s="109"/>
      <c r="JD332" s="109"/>
      <c r="JE332" s="109"/>
      <c r="JF332" s="109"/>
      <c r="JG332" s="109"/>
      <c r="JH332" s="109"/>
      <c r="JI332" s="109"/>
      <c r="JJ332" s="109"/>
      <c r="JK332" s="109"/>
      <c r="JL332" s="109"/>
      <c r="JM332" s="109"/>
      <c r="JN332" s="109"/>
      <c r="JO332" s="109"/>
      <c r="JP332" s="109"/>
      <c r="JQ332" s="109"/>
      <c r="JR332" s="109"/>
      <c r="JS332" s="109"/>
      <c r="JT332" s="109"/>
      <c r="JU332" s="109"/>
      <c r="JV332" s="109"/>
      <c r="JW332" s="109"/>
      <c r="JX332" s="109"/>
      <c r="JY332" s="109"/>
      <c r="JZ332" s="109"/>
      <c r="KA332" s="109"/>
      <c r="KB332" s="109"/>
      <c r="KC332" s="109"/>
      <c r="KD332" s="109"/>
      <c r="KE332" s="109"/>
      <c r="KF332" s="109"/>
      <c r="KG332" s="109"/>
      <c r="KH332" s="109"/>
      <c r="KI332" s="109"/>
      <c r="KJ332" s="109"/>
      <c r="KK332" s="109"/>
      <c r="KL332" s="109"/>
      <c r="KM332" s="109"/>
      <c r="KN332" s="109"/>
      <c r="KO332" s="109"/>
      <c r="KP332" s="109"/>
      <c r="KQ332" s="109"/>
      <c r="KR332" s="109"/>
      <c r="KS332" s="109"/>
      <c r="KT332" s="109"/>
      <c r="KU332" s="109"/>
      <c r="KV332" s="109"/>
      <c r="KW332" s="109"/>
      <c r="KX332" s="109"/>
      <c r="KY332" s="109"/>
      <c r="KZ332" s="109"/>
      <c r="LA332" s="109"/>
      <c r="LB332" s="109"/>
      <c r="LC332" s="109"/>
      <c r="LD332" s="109"/>
      <c r="LE332" s="109"/>
      <c r="LF332" s="109"/>
      <c r="LG332" s="109"/>
      <c r="LH332" s="109"/>
      <c r="LI332" s="109"/>
      <c r="LJ332" s="109"/>
      <c r="LK332" s="109"/>
      <c r="LL332" s="109"/>
      <c r="LM332" s="109"/>
      <c r="LN332" s="109"/>
      <c r="LO332" s="109"/>
      <c r="LP332" s="109"/>
      <c r="LQ332" s="109"/>
      <c r="LR332" s="109"/>
      <c r="LS332" s="109"/>
      <c r="LT332" s="109"/>
      <c r="LU332" s="109"/>
      <c r="LV332" s="109"/>
      <c r="LW332" s="109"/>
      <c r="LX332" s="109"/>
      <c r="LY332" s="109"/>
      <c r="LZ332" s="109"/>
      <c r="MA332" s="109"/>
      <c r="MB332" s="109"/>
      <c r="MC332" s="109"/>
      <c r="MD332" s="109"/>
      <c r="ME332" s="109"/>
      <c r="MF332" s="109"/>
      <c r="MG332" s="109"/>
      <c r="MH332" s="109"/>
      <c r="MI332" s="109"/>
      <c r="MJ332" s="109"/>
      <c r="MK332" s="109"/>
      <c r="ML332" s="109"/>
      <c r="MM332" s="109"/>
      <c r="MN332" s="109"/>
      <c r="MO332" s="109"/>
      <c r="MP332" s="109"/>
      <c r="MQ332" s="109"/>
      <c r="MR332" s="109"/>
      <c r="MS332" s="109"/>
      <c r="MT332" s="109"/>
      <c r="MU332" s="109"/>
      <c r="MV332" s="109"/>
      <c r="MW332" s="109"/>
      <c r="MX332" s="109"/>
      <c r="MY332" s="109"/>
      <c r="MZ332" s="109"/>
      <c r="NA332" s="109"/>
      <c r="NB332" s="109"/>
      <c r="NC332" s="109"/>
      <c r="ND332" s="109"/>
      <c r="NE332" s="109"/>
      <c r="NF332" s="109"/>
      <c r="NG332" s="109"/>
      <c r="NH332" s="109"/>
      <c r="NI332" s="109"/>
      <c r="NJ332" s="109"/>
      <c r="NK332" s="109"/>
      <c r="NL332" s="109"/>
      <c r="NM332" s="109"/>
      <c r="NN332" s="109"/>
      <c r="NO332" s="109"/>
      <c r="NP332" s="109"/>
      <c r="NQ332" s="109"/>
      <c r="NR332" s="109"/>
      <c r="NS332" s="109"/>
      <c r="NT332" s="109"/>
      <c r="NU332" s="109"/>
      <c r="NV332" s="109"/>
      <c r="NW332" s="109"/>
      <c r="NX332" s="109"/>
      <c r="NY332" s="109"/>
      <c r="NZ332" s="109"/>
      <c r="OA332" s="109"/>
      <c r="OB332" s="109"/>
      <c r="OC332" s="109"/>
      <c r="OD332" s="109"/>
      <c r="OE332" s="109"/>
      <c r="OF332" s="109"/>
      <c r="OG332" s="109"/>
      <c r="OH332" s="109"/>
      <c r="OI332" s="109"/>
      <c r="OJ332" s="109"/>
      <c r="OK332" s="109"/>
      <c r="OL332" s="109"/>
      <c r="OM332" s="109"/>
      <c r="ON332" s="109"/>
      <c r="OO332" s="109"/>
      <c r="OP332" s="109"/>
      <c r="OQ332" s="109"/>
      <c r="OR332" s="109"/>
      <c r="OS332" s="109"/>
      <c r="OT332" s="109"/>
      <c r="OU332" s="109"/>
      <c r="OV332" s="109"/>
      <c r="OW332" s="109"/>
      <c r="OX332" s="109"/>
      <c r="OY332" s="109"/>
      <c r="OZ332" s="109"/>
      <c r="PA332" s="109"/>
      <c r="PB332" s="109"/>
      <c r="PC332" s="109"/>
      <c r="PD332" s="109"/>
      <c r="PE332" s="109"/>
      <c r="PF332" s="109"/>
      <c r="PG332" s="109"/>
      <c r="PH332" s="109"/>
      <c r="PI332" s="109"/>
      <c r="PJ332" s="109"/>
      <c r="PK332" s="109"/>
      <c r="PL332" s="109"/>
      <c r="PM332" s="109"/>
      <c r="PN332" s="109"/>
      <c r="PO332" s="109"/>
      <c r="PP332" s="109"/>
      <c r="PQ332" s="109"/>
      <c r="PR332" s="109"/>
      <c r="PS332" s="109"/>
      <c r="PT332" s="109"/>
      <c r="PU332" s="109"/>
      <c r="PV332" s="109"/>
      <c r="PW332" s="109"/>
      <c r="PX332" s="109"/>
      <c r="PY332" s="109"/>
      <c r="PZ332" s="109"/>
      <c r="QA332" s="109"/>
      <c r="QB332" s="109"/>
      <c r="QC332" s="109"/>
      <c r="QD332" s="109"/>
      <c r="QE332" s="109"/>
      <c r="QF332" s="109"/>
      <c r="QG332" s="109"/>
      <c r="QH332" s="109"/>
      <c r="QI332" s="109"/>
      <c r="QJ332" s="109"/>
      <c r="QK332" s="23">
        <f t="shared" si="5"/>
        <v>12</v>
      </c>
      <c r="QL332" s="125"/>
      <c r="QM332" s="148"/>
      <c r="QN332" s="125"/>
      <c r="QO332" s="125"/>
      <c r="QP332" s="125"/>
      <c r="QQ332" s="125">
        <v>621.38</v>
      </c>
      <c r="QR332" s="125"/>
      <c r="QS332" s="130"/>
    </row>
    <row r="333" spans="1:461" s="5" customFormat="1" ht="12.75" customHeight="1" x14ac:dyDescent="0.2">
      <c r="A333" s="52">
        <v>44714</v>
      </c>
      <c r="B333" s="98" t="s">
        <v>492</v>
      </c>
      <c r="C333" s="107"/>
      <c r="D333" s="107"/>
      <c r="E333" s="108"/>
      <c r="F333" s="108"/>
      <c r="G333" s="108"/>
      <c r="H333" s="108"/>
      <c r="I333" s="108"/>
      <c r="J333" s="108"/>
      <c r="K333" s="108"/>
      <c r="L333" s="108"/>
      <c r="M333" s="108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 s="109"/>
      <c r="BD333" s="109"/>
      <c r="BE333" s="109"/>
      <c r="BF333" s="109"/>
      <c r="BG333" s="109"/>
      <c r="BH333" s="109"/>
      <c r="BI333" s="109"/>
      <c r="BJ333" s="109"/>
      <c r="BK333" s="109"/>
      <c r="BL333" s="109"/>
      <c r="BM333" s="109"/>
      <c r="BN333" s="109"/>
      <c r="BO333" s="109"/>
      <c r="BP333" s="109"/>
      <c r="BQ333" s="109"/>
      <c r="BR333" s="109"/>
      <c r="BS333" s="109"/>
      <c r="BT333" s="109"/>
      <c r="BU333" s="109"/>
      <c r="BV333" s="109"/>
      <c r="BW333" s="109"/>
      <c r="BX333" s="109"/>
      <c r="BY333" s="109"/>
      <c r="BZ333" s="109"/>
      <c r="CA333" s="109"/>
      <c r="CB333" s="109"/>
      <c r="CC333" s="109"/>
      <c r="CD333" s="109"/>
      <c r="CE333" s="109"/>
      <c r="CF333" s="109"/>
      <c r="CG333" s="109"/>
      <c r="CH333" s="109"/>
      <c r="CI333" s="109"/>
      <c r="CJ333" s="109"/>
      <c r="CK333" s="109"/>
      <c r="CL333" s="109"/>
      <c r="CM333" s="109"/>
      <c r="CN333" s="109"/>
      <c r="CO333" s="109"/>
      <c r="CP333" s="109"/>
      <c r="CQ333" s="109"/>
      <c r="CR333" s="109"/>
      <c r="CS333" s="109"/>
      <c r="CT333" s="109"/>
      <c r="CU333" s="109"/>
      <c r="CV333" s="109"/>
      <c r="CW333" s="109"/>
      <c r="CX333" s="109"/>
      <c r="CY333" s="109"/>
      <c r="CZ333" s="109"/>
      <c r="DA333" s="109"/>
      <c r="DB333" s="109"/>
      <c r="DC333" s="109"/>
      <c r="DD333" s="109"/>
      <c r="DE333" s="109"/>
      <c r="DF333" s="109"/>
      <c r="DG333" s="109"/>
      <c r="DH333" s="109"/>
      <c r="DI333" s="109"/>
      <c r="DJ333" s="109"/>
      <c r="DK333" s="109"/>
      <c r="DL333" s="109"/>
      <c r="DM333" s="109"/>
      <c r="DN333" s="109"/>
      <c r="DO333" s="109"/>
      <c r="DP333" s="109"/>
      <c r="DQ333" s="109"/>
      <c r="DR333" s="109"/>
      <c r="DS333" s="109"/>
      <c r="DT333" s="109"/>
      <c r="DU333" s="109"/>
      <c r="DV333" s="109"/>
      <c r="DW333" s="109"/>
      <c r="DX333" s="109"/>
      <c r="DY333" s="109"/>
      <c r="DZ333" s="109"/>
      <c r="EA333" s="109"/>
      <c r="EB333" s="109"/>
      <c r="EC333" s="109"/>
      <c r="ED333" s="109"/>
      <c r="EE333" s="109"/>
      <c r="EF333" s="109"/>
      <c r="EG333" s="109"/>
      <c r="EH333" s="109"/>
      <c r="EI333" s="109"/>
      <c r="EJ333" s="109"/>
      <c r="EK333" s="109"/>
      <c r="EL333" s="109"/>
      <c r="EM333" s="109"/>
      <c r="EN333" s="109"/>
      <c r="EO333" s="109"/>
      <c r="EP333" s="109"/>
      <c r="EQ333" s="109"/>
      <c r="ER333" s="109"/>
      <c r="ES333" s="109"/>
      <c r="ET333" s="109"/>
      <c r="EU333" s="109"/>
      <c r="EV333" s="109"/>
      <c r="EW333" s="109"/>
      <c r="EX333" s="109"/>
      <c r="EY333" s="109"/>
      <c r="EZ333" s="109"/>
      <c r="FA333" s="109"/>
      <c r="FB333" s="109"/>
      <c r="FC333" s="109"/>
      <c r="FD333" s="109"/>
      <c r="FE333" s="109"/>
      <c r="FF333" s="109"/>
      <c r="FG333" s="109"/>
      <c r="FH333" s="109"/>
      <c r="FI333" s="109"/>
      <c r="FJ333" s="109"/>
      <c r="FK333" s="109"/>
      <c r="FL333" s="109"/>
      <c r="FM333" s="109"/>
      <c r="FN333" s="109"/>
      <c r="FO333" s="109"/>
      <c r="FP333" s="109"/>
      <c r="FQ333" s="109"/>
      <c r="FR333" s="109"/>
      <c r="FS333" s="109"/>
      <c r="FT333" s="109"/>
      <c r="FU333" s="109"/>
      <c r="FV333" s="109"/>
      <c r="FW333" s="109"/>
      <c r="FX333" s="109"/>
      <c r="FY333" s="109"/>
      <c r="FZ333" s="109"/>
      <c r="GA333" s="109"/>
      <c r="GB333" s="109"/>
      <c r="GC333" s="109"/>
      <c r="GD333" s="109"/>
      <c r="GE333" s="109"/>
      <c r="GF333" s="109"/>
      <c r="GG333" s="109"/>
      <c r="GH333" s="109"/>
      <c r="GI333" s="109"/>
      <c r="GJ333" s="109"/>
      <c r="GK333" s="109"/>
      <c r="GL333" s="109"/>
      <c r="GM333" s="109"/>
      <c r="GN333" s="109"/>
      <c r="GO333" s="109"/>
      <c r="GP333" s="109"/>
      <c r="GQ333" s="109"/>
      <c r="GR333" s="109"/>
      <c r="GS333" s="109"/>
      <c r="GT333" s="109"/>
      <c r="GU333" s="109"/>
      <c r="GV333" s="109"/>
      <c r="GW333" s="109"/>
      <c r="GX333" s="109"/>
      <c r="GY333" s="109"/>
      <c r="GZ333" s="109"/>
      <c r="HA333" s="109"/>
      <c r="HB333" s="109"/>
      <c r="HC333" s="109"/>
      <c r="HD333" s="109"/>
      <c r="HE333" s="109"/>
      <c r="HF333" s="109"/>
      <c r="HG333" s="109"/>
      <c r="HH333" s="109"/>
      <c r="HI333" s="109"/>
      <c r="HJ333" s="109"/>
      <c r="HK333" s="109"/>
      <c r="HL333" s="109"/>
      <c r="HM333" s="109"/>
      <c r="HN333" s="109"/>
      <c r="HO333" s="109"/>
      <c r="HP333" s="109"/>
      <c r="HQ333" s="109"/>
      <c r="HR333" s="109"/>
      <c r="HS333" s="109"/>
      <c r="HT333" s="109"/>
      <c r="HU333" s="109"/>
      <c r="HV333" s="109"/>
      <c r="HW333" s="109"/>
      <c r="HX333" s="109"/>
      <c r="HY333" s="109"/>
      <c r="HZ333" s="109"/>
      <c r="IA333" s="109"/>
      <c r="IB333" s="109"/>
      <c r="IC333" s="109"/>
      <c r="ID333" s="109"/>
      <c r="IE333" s="109"/>
      <c r="IF333" s="109"/>
      <c r="IG333" s="109"/>
      <c r="IH333" s="109"/>
      <c r="II333" s="109"/>
      <c r="IJ333" s="109"/>
      <c r="IK333" s="109"/>
      <c r="IL333" s="109"/>
      <c r="IM333" s="109"/>
      <c r="IN333" s="109"/>
      <c r="IO333" s="109"/>
      <c r="IP333" s="109"/>
      <c r="IQ333" s="109"/>
      <c r="IR333" s="109"/>
      <c r="IS333" s="109"/>
      <c r="IT333" s="109"/>
      <c r="IU333" s="109"/>
      <c r="IV333" s="109"/>
      <c r="IW333" s="109"/>
      <c r="IX333" s="109"/>
      <c r="IY333" s="109"/>
      <c r="IZ333" s="109"/>
      <c r="JA333" s="109"/>
      <c r="JB333" s="109"/>
      <c r="JC333" s="109"/>
      <c r="JD333" s="109"/>
      <c r="JE333" s="109"/>
      <c r="JF333" s="109"/>
      <c r="JG333" s="109"/>
      <c r="JH333" s="109"/>
      <c r="JI333" s="109"/>
      <c r="JJ333" s="109"/>
      <c r="JK333" s="109"/>
      <c r="JL333" s="109"/>
      <c r="JM333" s="109"/>
      <c r="JN333" s="109"/>
      <c r="JO333" s="109"/>
      <c r="JP333" s="109"/>
      <c r="JQ333" s="109"/>
      <c r="JR333" s="109"/>
      <c r="JS333" s="109"/>
      <c r="JT333" s="109"/>
      <c r="JU333" s="109"/>
      <c r="JV333" s="109"/>
      <c r="JW333" s="109"/>
      <c r="JX333" s="109"/>
      <c r="JY333" s="109"/>
      <c r="JZ333" s="109"/>
      <c r="KA333" s="109"/>
      <c r="KB333" s="109"/>
      <c r="KC333" s="109"/>
      <c r="KD333" s="109"/>
      <c r="KE333" s="109"/>
      <c r="KF333" s="109"/>
      <c r="KG333" s="109"/>
      <c r="KH333" s="109"/>
      <c r="KI333" s="109"/>
      <c r="KJ333" s="109"/>
      <c r="KK333" s="109"/>
      <c r="KL333" s="109"/>
      <c r="KM333" s="109"/>
      <c r="KN333" s="109"/>
      <c r="KO333" s="109"/>
      <c r="KP333" s="109"/>
      <c r="KQ333" s="109"/>
      <c r="KR333" s="109"/>
      <c r="KS333" s="109"/>
      <c r="KT333" s="109"/>
      <c r="KU333" s="109"/>
      <c r="KV333" s="109"/>
      <c r="KW333" s="109"/>
      <c r="KX333" s="109"/>
      <c r="KY333" s="109"/>
      <c r="KZ333" s="109"/>
      <c r="LA333" s="109"/>
      <c r="LB333" s="109"/>
      <c r="LC333" s="109"/>
      <c r="LD333" s="109"/>
      <c r="LE333" s="109"/>
      <c r="LF333" s="109"/>
      <c r="LG333" s="109"/>
      <c r="LH333" s="109"/>
      <c r="LI333" s="109"/>
      <c r="LJ333" s="109"/>
      <c r="LK333" s="109"/>
      <c r="LL333" s="109"/>
      <c r="LM333" s="109"/>
      <c r="LN333" s="109"/>
      <c r="LO333" s="109"/>
      <c r="LP333" s="109"/>
      <c r="LQ333" s="109"/>
      <c r="LR333" s="109"/>
      <c r="LS333" s="109"/>
      <c r="LT333" s="109"/>
      <c r="LU333" s="109"/>
      <c r="LV333" s="109"/>
      <c r="LW333" s="109"/>
      <c r="LX333" s="109"/>
      <c r="LY333" s="109"/>
      <c r="LZ333" s="109"/>
      <c r="MA333" s="109"/>
      <c r="MB333" s="109"/>
      <c r="MC333" s="109"/>
      <c r="MD333" s="109"/>
      <c r="ME333" s="109"/>
      <c r="MF333" s="109"/>
      <c r="MG333" s="109"/>
      <c r="MH333" s="109"/>
      <c r="MI333" s="109"/>
      <c r="MJ333" s="109"/>
      <c r="MK333" s="109"/>
      <c r="ML333" s="109"/>
      <c r="MM333" s="109"/>
      <c r="MN333" s="109"/>
      <c r="MO333" s="109"/>
      <c r="MP333" s="109"/>
      <c r="MQ333" s="109"/>
      <c r="MR333" s="109"/>
      <c r="MS333" s="109"/>
      <c r="MT333" s="109"/>
      <c r="MU333" s="109"/>
      <c r="MV333" s="109"/>
      <c r="MW333" s="109"/>
      <c r="MX333" s="109"/>
      <c r="MY333" s="109"/>
      <c r="MZ333" s="109"/>
      <c r="NA333" s="109"/>
      <c r="NB333" s="109"/>
      <c r="NC333" s="109"/>
      <c r="ND333" s="109"/>
      <c r="NE333" s="109"/>
      <c r="NF333" s="109"/>
      <c r="NG333" s="109"/>
      <c r="NH333" s="109"/>
      <c r="NI333" s="109"/>
      <c r="NJ333" s="109"/>
      <c r="NK333" s="109"/>
      <c r="NL333" s="109"/>
      <c r="NM333" s="109"/>
      <c r="NN333" s="109"/>
      <c r="NO333" s="109"/>
      <c r="NP333" s="109"/>
      <c r="NQ333" s="109"/>
      <c r="NR333" s="109"/>
      <c r="NS333" s="109"/>
      <c r="NT333" s="109"/>
      <c r="NU333" s="109"/>
      <c r="NV333" s="109"/>
      <c r="NW333" s="109"/>
      <c r="NX333" s="109"/>
      <c r="NY333" s="109"/>
      <c r="NZ333" s="109"/>
      <c r="OA333" s="109">
        <v>4</v>
      </c>
      <c r="OB333" s="109"/>
      <c r="OC333" s="109"/>
      <c r="OD333" s="109"/>
      <c r="OE333" s="109"/>
      <c r="OF333" s="109"/>
      <c r="OG333" s="109"/>
      <c r="OH333" s="109"/>
      <c r="OI333" s="109"/>
      <c r="OJ333" s="109"/>
      <c r="OK333" s="109"/>
      <c r="OL333" s="109"/>
      <c r="OM333" s="109"/>
      <c r="ON333" s="109"/>
      <c r="OO333" s="109"/>
      <c r="OP333" s="109"/>
      <c r="OQ333" s="109"/>
      <c r="OR333" s="109"/>
      <c r="OS333" s="109"/>
      <c r="OT333" s="109"/>
      <c r="OU333" s="109"/>
      <c r="OV333" s="109"/>
      <c r="OW333" s="109"/>
      <c r="OX333" s="109"/>
      <c r="OY333" s="109"/>
      <c r="OZ333" s="109"/>
      <c r="PA333" s="109"/>
      <c r="PB333" s="109"/>
      <c r="PC333" s="109"/>
      <c r="PD333" s="109"/>
      <c r="PE333" s="109"/>
      <c r="PF333" s="109"/>
      <c r="PG333" s="109"/>
      <c r="PH333" s="109"/>
      <c r="PI333" s="109"/>
      <c r="PJ333" s="109"/>
      <c r="PK333" s="109"/>
      <c r="PL333" s="109"/>
      <c r="PM333" s="109"/>
      <c r="PN333" s="109"/>
      <c r="PO333" s="109"/>
      <c r="PP333" s="109"/>
      <c r="PQ333" s="109"/>
      <c r="PR333" s="109"/>
      <c r="PS333" s="109"/>
      <c r="PT333" s="109"/>
      <c r="PU333" s="109"/>
      <c r="PV333" s="109"/>
      <c r="PW333" s="109"/>
      <c r="PX333" s="109"/>
      <c r="PY333" s="109"/>
      <c r="PZ333" s="109"/>
      <c r="QA333" s="109"/>
      <c r="QB333" s="109"/>
      <c r="QC333" s="109"/>
      <c r="QD333" s="109"/>
      <c r="QE333" s="109"/>
      <c r="QF333" s="109"/>
      <c r="QG333" s="109"/>
      <c r="QH333" s="109"/>
      <c r="QI333" s="109"/>
      <c r="QJ333" s="109"/>
      <c r="QK333" s="23">
        <f t="shared" si="5"/>
        <v>4</v>
      </c>
      <c r="QL333" s="125"/>
      <c r="QM333" s="148"/>
      <c r="QN333" s="125"/>
      <c r="QO333" s="125"/>
      <c r="QP333" s="125"/>
      <c r="QQ333" s="125">
        <v>140.63999999999999</v>
      </c>
      <c r="QR333" s="125"/>
      <c r="QS333" s="130"/>
    </row>
    <row r="334" spans="1:461" s="5" customFormat="1" ht="12.75" customHeight="1" x14ac:dyDescent="0.2">
      <c r="A334" s="52">
        <v>44714</v>
      </c>
      <c r="B334" s="161" t="s">
        <v>371</v>
      </c>
      <c r="C334" s="107"/>
      <c r="D334" s="107"/>
      <c r="E334" s="108"/>
      <c r="F334" s="108"/>
      <c r="G334" s="108"/>
      <c r="H334" s="108"/>
      <c r="I334" s="108"/>
      <c r="J334" s="108"/>
      <c r="K334" s="108"/>
      <c r="L334" s="108"/>
      <c r="M334" s="108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 s="109"/>
      <c r="BD334" s="109">
        <v>20</v>
      </c>
      <c r="BE334" s="109"/>
      <c r="BF334" s="109"/>
      <c r="BG334" s="109"/>
      <c r="BH334" s="109"/>
      <c r="BI334" s="109"/>
      <c r="BJ334" s="109"/>
      <c r="BK334" s="109"/>
      <c r="BL334" s="109"/>
      <c r="BM334" s="109"/>
      <c r="BN334" s="109"/>
      <c r="BO334" s="109"/>
      <c r="BP334" s="109"/>
      <c r="BQ334" s="109"/>
      <c r="BR334" s="109"/>
      <c r="BS334" s="109"/>
      <c r="BT334" s="109"/>
      <c r="BU334" s="109"/>
      <c r="BV334" s="109"/>
      <c r="BW334" s="109"/>
      <c r="BX334" s="109"/>
      <c r="BY334" s="109"/>
      <c r="BZ334" s="109"/>
      <c r="CA334" s="109"/>
      <c r="CB334" s="109"/>
      <c r="CC334" s="109"/>
      <c r="CD334" s="109"/>
      <c r="CE334" s="109"/>
      <c r="CF334" s="109"/>
      <c r="CG334" s="109"/>
      <c r="CH334" s="109"/>
      <c r="CI334" s="109"/>
      <c r="CJ334" s="109"/>
      <c r="CK334" s="109"/>
      <c r="CL334" s="109"/>
      <c r="CM334" s="109"/>
      <c r="CN334" s="109"/>
      <c r="CO334" s="109"/>
      <c r="CP334" s="109"/>
      <c r="CQ334" s="109"/>
      <c r="CR334" s="109"/>
      <c r="CS334" s="109"/>
      <c r="CT334" s="109"/>
      <c r="CU334" s="109"/>
      <c r="CV334" s="109"/>
      <c r="CW334" s="109"/>
      <c r="CX334" s="109"/>
      <c r="CY334" s="109"/>
      <c r="CZ334" s="109"/>
      <c r="DA334" s="109"/>
      <c r="DB334" s="109"/>
      <c r="DC334" s="109"/>
      <c r="DD334" s="109"/>
      <c r="DE334" s="109"/>
      <c r="DF334" s="109"/>
      <c r="DG334" s="109"/>
      <c r="DH334" s="109"/>
      <c r="DI334" s="109"/>
      <c r="DJ334" s="109"/>
      <c r="DK334" s="109"/>
      <c r="DL334" s="109"/>
      <c r="DM334" s="109"/>
      <c r="DN334" s="109"/>
      <c r="DO334" s="109"/>
      <c r="DP334" s="109"/>
      <c r="DQ334" s="109"/>
      <c r="DR334" s="109"/>
      <c r="DS334" s="109"/>
      <c r="DT334" s="109"/>
      <c r="DU334" s="109"/>
      <c r="DV334" s="109"/>
      <c r="DW334" s="109"/>
      <c r="DX334" s="109"/>
      <c r="DY334" s="109"/>
      <c r="DZ334" s="109"/>
      <c r="EA334" s="109"/>
      <c r="EB334" s="109"/>
      <c r="EC334" s="109"/>
      <c r="ED334" s="109"/>
      <c r="EE334" s="109"/>
      <c r="EF334" s="109"/>
      <c r="EG334" s="109"/>
      <c r="EH334" s="109"/>
      <c r="EI334" s="109"/>
      <c r="EJ334" s="109"/>
      <c r="EK334" s="109"/>
      <c r="EL334" s="109"/>
      <c r="EM334" s="109"/>
      <c r="EN334" s="109"/>
      <c r="EO334" s="109"/>
      <c r="EP334" s="109"/>
      <c r="EQ334" s="109"/>
      <c r="ER334" s="109"/>
      <c r="ES334" s="109"/>
      <c r="ET334" s="109"/>
      <c r="EU334" s="109"/>
      <c r="EV334" s="109"/>
      <c r="EW334" s="109"/>
      <c r="EX334" s="109"/>
      <c r="EY334" s="109"/>
      <c r="EZ334" s="109"/>
      <c r="FA334" s="109"/>
      <c r="FB334" s="109"/>
      <c r="FC334" s="109"/>
      <c r="FD334" s="109"/>
      <c r="FE334" s="109"/>
      <c r="FF334" s="109"/>
      <c r="FG334" s="109"/>
      <c r="FH334" s="109"/>
      <c r="FI334" s="109"/>
      <c r="FJ334" s="109"/>
      <c r="FK334" s="109"/>
      <c r="FL334" s="109"/>
      <c r="FM334" s="109"/>
      <c r="FN334" s="109"/>
      <c r="FO334" s="109"/>
      <c r="FP334" s="109"/>
      <c r="FQ334" s="109"/>
      <c r="FR334" s="109"/>
      <c r="FS334" s="109"/>
      <c r="FT334" s="109"/>
      <c r="FU334" s="109"/>
      <c r="FV334" s="109"/>
      <c r="FW334" s="109"/>
      <c r="FX334" s="109"/>
      <c r="FY334" s="109"/>
      <c r="FZ334" s="109"/>
      <c r="GA334" s="109"/>
      <c r="GB334" s="109"/>
      <c r="GC334" s="109"/>
      <c r="GD334" s="109"/>
      <c r="GE334" s="109"/>
      <c r="GF334" s="109"/>
      <c r="GG334" s="109"/>
      <c r="GH334" s="109"/>
      <c r="GI334" s="109"/>
      <c r="GJ334" s="109"/>
      <c r="GK334" s="109"/>
      <c r="GL334" s="109"/>
      <c r="GM334" s="109"/>
      <c r="GN334" s="109"/>
      <c r="GO334" s="109"/>
      <c r="GP334" s="109"/>
      <c r="GQ334" s="109"/>
      <c r="GR334" s="109"/>
      <c r="GS334" s="109"/>
      <c r="GT334" s="109"/>
      <c r="GU334" s="109"/>
      <c r="GV334" s="109"/>
      <c r="GW334" s="109"/>
      <c r="GX334" s="109"/>
      <c r="GY334" s="109"/>
      <c r="GZ334" s="109"/>
      <c r="HA334" s="109"/>
      <c r="HB334" s="109"/>
      <c r="HC334" s="109"/>
      <c r="HD334" s="109"/>
      <c r="HE334" s="109"/>
      <c r="HF334" s="109"/>
      <c r="HG334" s="109"/>
      <c r="HH334" s="109"/>
      <c r="HI334" s="109"/>
      <c r="HJ334" s="109"/>
      <c r="HK334" s="109"/>
      <c r="HL334" s="109"/>
      <c r="HM334" s="109"/>
      <c r="HN334" s="109"/>
      <c r="HO334" s="109"/>
      <c r="HP334" s="109"/>
      <c r="HQ334" s="109"/>
      <c r="HR334" s="109"/>
      <c r="HS334" s="109"/>
      <c r="HT334" s="109"/>
      <c r="HU334" s="109"/>
      <c r="HV334" s="109"/>
      <c r="HW334" s="109"/>
      <c r="HX334" s="109"/>
      <c r="HY334" s="109"/>
      <c r="HZ334" s="109"/>
      <c r="IA334" s="109"/>
      <c r="IB334" s="109"/>
      <c r="IC334" s="109"/>
      <c r="ID334" s="109"/>
      <c r="IE334" s="109"/>
      <c r="IF334" s="109"/>
      <c r="IG334" s="109"/>
      <c r="IH334" s="109"/>
      <c r="II334" s="109"/>
      <c r="IJ334" s="109"/>
      <c r="IK334" s="109"/>
      <c r="IL334" s="109"/>
      <c r="IM334" s="109"/>
      <c r="IN334" s="109"/>
      <c r="IO334" s="109"/>
      <c r="IP334" s="109"/>
      <c r="IQ334" s="109"/>
      <c r="IR334" s="109"/>
      <c r="IS334" s="109"/>
      <c r="IT334" s="109"/>
      <c r="IU334" s="109"/>
      <c r="IV334" s="109"/>
      <c r="IW334" s="109"/>
      <c r="IX334" s="109"/>
      <c r="IY334" s="109"/>
      <c r="IZ334" s="109"/>
      <c r="JA334" s="109"/>
      <c r="JB334" s="109"/>
      <c r="JC334" s="109"/>
      <c r="JD334" s="109"/>
      <c r="JE334" s="109"/>
      <c r="JF334" s="109"/>
      <c r="JG334" s="109"/>
      <c r="JH334" s="109"/>
      <c r="JI334" s="109"/>
      <c r="JJ334" s="109"/>
      <c r="JK334" s="109"/>
      <c r="JL334" s="109"/>
      <c r="JM334" s="109"/>
      <c r="JN334" s="109"/>
      <c r="JO334" s="109"/>
      <c r="JP334" s="109"/>
      <c r="JQ334" s="109"/>
      <c r="JR334" s="109"/>
      <c r="JS334" s="109"/>
      <c r="JT334" s="109"/>
      <c r="JU334" s="109"/>
      <c r="JV334" s="109"/>
      <c r="JW334" s="109"/>
      <c r="JX334" s="109"/>
      <c r="JY334" s="109"/>
      <c r="JZ334" s="109"/>
      <c r="KA334" s="109"/>
      <c r="KB334" s="109"/>
      <c r="KC334" s="109"/>
      <c r="KD334" s="109"/>
      <c r="KE334" s="109"/>
      <c r="KF334" s="109"/>
      <c r="KG334" s="109"/>
      <c r="KH334" s="109"/>
      <c r="KI334" s="109"/>
      <c r="KJ334" s="109"/>
      <c r="KK334" s="109"/>
      <c r="KL334" s="109"/>
      <c r="KM334" s="109"/>
      <c r="KN334" s="109"/>
      <c r="KO334" s="109"/>
      <c r="KP334" s="109"/>
      <c r="KQ334" s="109"/>
      <c r="KR334" s="109"/>
      <c r="KS334" s="109"/>
      <c r="KT334" s="109"/>
      <c r="KU334" s="109"/>
      <c r="KV334" s="109"/>
      <c r="KW334" s="109"/>
      <c r="KX334" s="109"/>
      <c r="KY334" s="109"/>
      <c r="KZ334" s="109"/>
      <c r="LA334" s="109"/>
      <c r="LB334" s="109"/>
      <c r="LC334" s="109"/>
      <c r="LD334" s="109"/>
      <c r="LE334" s="109"/>
      <c r="LF334" s="109"/>
      <c r="LG334" s="109"/>
      <c r="LH334" s="109"/>
      <c r="LI334" s="109"/>
      <c r="LJ334" s="109"/>
      <c r="LK334" s="109"/>
      <c r="LL334" s="109"/>
      <c r="LM334" s="109"/>
      <c r="LN334" s="109"/>
      <c r="LO334" s="109"/>
      <c r="LP334" s="109"/>
      <c r="LQ334" s="109"/>
      <c r="LR334" s="109"/>
      <c r="LS334" s="109"/>
      <c r="LT334" s="109"/>
      <c r="LU334" s="109"/>
      <c r="LV334" s="109"/>
      <c r="LW334" s="109"/>
      <c r="LX334" s="109"/>
      <c r="LY334" s="109"/>
      <c r="LZ334" s="109"/>
      <c r="MA334" s="109"/>
      <c r="MB334" s="109"/>
      <c r="MC334" s="109"/>
      <c r="MD334" s="109"/>
      <c r="ME334" s="109"/>
      <c r="MF334" s="109"/>
      <c r="MG334" s="109"/>
      <c r="MH334" s="109"/>
      <c r="MI334" s="109"/>
      <c r="MJ334" s="109"/>
      <c r="MK334" s="109"/>
      <c r="ML334" s="109"/>
      <c r="MM334" s="109"/>
      <c r="MN334" s="109"/>
      <c r="MO334" s="109"/>
      <c r="MP334" s="109"/>
      <c r="MQ334" s="109"/>
      <c r="MR334" s="109"/>
      <c r="MS334" s="109"/>
      <c r="MT334" s="109"/>
      <c r="MU334" s="109"/>
      <c r="MV334" s="109"/>
      <c r="MW334" s="109"/>
      <c r="MX334" s="109"/>
      <c r="MY334" s="109"/>
      <c r="MZ334" s="109"/>
      <c r="NA334" s="109"/>
      <c r="NB334" s="109"/>
      <c r="NC334" s="109"/>
      <c r="ND334" s="109"/>
      <c r="NE334" s="109"/>
      <c r="NF334" s="109"/>
      <c r="NG334" s="109"/>
      <c r="NH334" s="109"/>
      <c r="NI334" s="109"/>
      <c r="NJ334" s="109"/>
      <c r="NK334" s="109"/>
      <c r="NL334" s="109"/>
      <c r="NM334" s="109"/>
      <c r="NN334" s="109"/>
      <c r="NO334" s="109"/>
      <c r="NP334" s="109"/>
      <c r="NQ334" s="109"/>
      <c r="NR334" s="109"/>
      <c r="NS334" s="109"/>
      <c r="NT334" s="109"/>
      <c r="NU334" s="109"/>
      <c r="NV334" s="109"/>
      <c r="NW334" s="109"/>
      <c r="NX334" s="109"/>
      <c r="NY334" s="109"/>
      <c r="NZ334" s="109"/>
      <c r="OA334" s="109"/>
      <c r="OB334" s="109"/>
      <c r="OC334" s="109"/>
      <c r="OD334" s="109"/>
      <c r="OE334" s="109"/>
      <c r="OF334" s="109"/>
      <c r="OG334" s="109"/>
      <c r="OH334" s="109"/>
      <c r="OI334" s="109"/>
      <c r="OJ334" s="109"/>
      <c r="OK334" s="109"/>
      <c r="OL334" s="109"/>
      <c r="OM334" s="109"/>
      <c r="ON334" s="109"/>
      <c r="OO334" s="109"/>
      <c r="OP334" s="109"/>
      <c r="OQ334" s="109"/>
      <c r="OR334" s="109"/>
      <c r="OS334" s="109"/>
      <c r="OT334" s="109"/>
      <c r="OU334" s="109"/>
      <c r="OV334" s="109"/>
      <c r="OW334" s="109"/>
      <c r="OX334" s="109"/>
      <c r="OY334" s="109"/>
      <c r="OZ334" s="109"/>
      <c r="PA334" s="109"/>
      <c r="PB334" s="109"/>
      <c r="PC334" s="109"/>
      <c r="PD334" s="109"/>
      <c r="PE334" s="109"/>
      <c r="PF334" s="109"/>
      <c r="PG334" s="109"/>
      <c r="PH334" s="109"/>
      <c r="PI334" s="109"/>
      <c r="PJ334" s="109"/>
      <c r="PK334" s="109"/>
      <c r="PL334" s="109"/>
      <c r="PM334" s="109"/>
      <c r="PN334" s="109"/>
      <c r="PO334" s="109"/>
      <c r="PP334" s="109"/>
      <c r="PQ334" s="109"/>
      <c r="PR334" s="109"/>
      <c r="PS334" s="109"/>
      <c r="PT334" s="109"/>
      <c r="PU334" s="109"/>
      <c r="PV334" s="109"/>
      <c r="PW334" s="109"/>
      <c r="PX334" s="109"/>
      <c r="PY334" s="109"/>
      <c r="PZ334" s="109"/>
      <c r="QA334" s="109"/>
      <c r="QB334" s="109"/>
      <c r="QC334" s="109"/>
      <c r="QD334" s="109"/>
      <c r="QE334" s="109"/>
      <c r="QF334" s="109"/>
      <c r="QG334" s="109"/>
      <c r="QH334" s="109"/>
      <c r="QI334" s="109"/>
      <c r="QJ334" s="109"/>
      <c r="QK334" s="23">
        <f t="shared" si="5"/>
        <v>20</v>
      </c>
      <c r="QL334" s="125"/>
      <c r="QM334" s="148"/>
      <c r="QN334" s="125"/>
      <c r="QO334" s="125"/>
      <c r="QP334" s="125">
        <v>852</v>
      </c>
      <c r="QQ334" s="125"/>
      <c r="QR334" s="125"/>
      <c r="QS334" s="130"/>
    </row>
    <row r="335" spans="1:461" s="5" customFormat="1" ht="12.75" customHeight="1" x14ac:dyDescent="0.2">
      <c r="A335" s="52">
        <v>44714</v>
      </c>
      <c r="B335" s="98" t="s">
        <v>172</v>
      </c>
      <c r="C335" s="107"/>
      <c r="D335" s="107"/>
      <c r="E335" s="108"/>
      <c r="F335" s="108"/>
      <c r="G335" s="108"/>
      <c r="H335" s="108"/>
      <c r="I335" s="108"/>
      <c r="J335" s="108"/>
      <c r="K335" s="108"/>
      <c r="L335" s="108"/>
      <c r="M335" s="108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 s="109"/>
      <c r="BD335" s="109"/>
      <c r="BE335" s="109"/>
      <c r="BF335" s="109"/>
      <c r="BG335" s="109"/>
      <c r="BH335" s="109"/>
      <c r="BI335" s="109"/>
      <c r="BJ335" s="109"/>
      <c r="BK335" s="109"/>
      <c r="BL335" s="109"/>
      <c r="BM335" s="109"/>
      <c r="BN335" s="109"/>
      <c r="BO335" s="109"/>
      <c r="BP335" s="109"/>
      <c r="BQ335" s="109"/>
      <c r="BR335" s="109"/>
      <c r="BS335" s="109"/>
      <c r="BT335" s="109"/>
      <c r="BU335" s="109"/>
      <c r="BV335" s="109"/>
      <c r="BW335" s="109"/>
      <c r="BX335" s="109"/>
      <c r="BY335" s="109"/>
      <c r="BZ335" s="109"/>
      <c r="CA335" s="109"/>
      <c r="CB335" s="109"/>
      <c r="CC335" s="109"/>
      <c r="CD335" s="109"/>
      <c r="CE335" s="109"/>
      <c r="CF335" s="109"/>
      <c r="CG335" s="109"/>
      <c r="CH335" s="109"/>
      <c r="CI335" s="109"/>
      <c r="CJ335" s="109"/>
      <c r="CK335" s="109"/>
      <c r="CL335" s="109"/>
      <c r="CM335" s="109"/>
      <c r="CN335" s="109"/>
      <c r="CO335" s="109"/>
      <c r="CP335" s="109"/>
      <c r="CQ335" s="109"/>
      <c r="CR335" s="109"/>
      <c r="CS335" s="109"/>
      <c r="CT335" s="109"/>
      <c r="CU335" s="109"/>
      <c r="CV335" s="109"/>
      <c r="CW335" s="109"/>
      <c r="CX335" s="109"/>
      <c r="CY335" s="109"/>
      <c r="CZ335" s="109"/>
      <c r="DA335" s="109"/>
      <c r="DB335" s="109"/>
      <c r="DC335" s="109"/>
      <c r="DD335" s="109"/>
      <c r="DE335" s="109"/>
      <c r="DF335" s="109"/>
      <c r="DG335" s="109"/>
      <c r="DH335" s="109"/>
      <c r="DI335" s="109"/>
      <c r="DJ335" s="109"/>
      <c r="DK335" s="109"/>
      <c r="DL335" s="109"/>
      <c r="DM335" s="109"/>
      <c r="DN335" s="109"/>
      <c r="DO335" s="109"/>
      <c r="DP335" s="109"/>
      <c r="DQ335" s="109"/>
      <c r="DR335" s="109"/>
      <c r="DS335" s="109"/>
      <c r="DT335" s="109"/>
      <c r="DU335" s="109"/>
      <c r="DV335" s="109"/>
      <c r="DW335" s="109"/>
      <c r="DX335" s="109"/>
      <c r="DY335" s="109"/>
      <c r="DZ335" s="109"/>
      <c r="EA335" s="109"/>
      <c r="EB335" s="109"/>
      <c r="EC335" s="109"/>
      <c r="ED335" s="109"/>
      <c r="EE335" s="109"/>
      <c r="EF335" s="109"/>
      <c r="EG335" s="109"/>
      <c r="EH335" s="109"/>
      <c r="EI335" s="109"/>
      <c r="EJ335" s="109"/>
      <c r="EK335" s="109"/>
      <c r="EL335" s="109"/>
      <c r="EM335" s="109"/>
      <c r="EN335" s="109"/>
      <c r="EO335" s="109"/>
      <c r="EP335" s="109"/>
      <c r="EQ335" s="109"/>
      <c r="ER335" s="109"/>
      <c r="ES335" s="109"/>
      <c r="ET335" s="109"/>
      <c r="EU335" s="109"/>
      <c r="EV335" s="109"/>
      <c r="EW335" s="109"/>
      <c r="EX335" s="109"/>
      <c r="EY335" s="109"/>
      <c r="EZ335" s="109"/>
      <c r="FA335" s="109"/>
      <c r="FB335" s="109"/>
      <c r="FC335" s="109"/>
      <c r="FD335" s="109"/>
      <c r="FE335" s="109"/>
      <c r="FF335" s="109"/>
      <c r="FG335" s="109"/>
      <c r="FH335" s="109"/>
      <c r="FI335" s="109"/>
      <c r="FJ335" s="109"/>
      <c r="FK335" s="109"/>
      <c r="FL335" s="109"/>
      <c r="FM335" s="109"/>
      <c r="FN335" s="109"/>
      <c r="FO335" s="109"/>
      <c r="FP335" s="109"/>
      <c r="FQ335" s="109"/>
      <c r="FR335" s="109"/>
      <c r="FS335" s="109"/>
      <c r="FT335" s="109"/>
      <c r="FU335" s="109"/>
      <c r="FV335" s="109"/>
      <c r="FW335" s="109"/>
      <c r="FX335" s="109"/>
      <c r="FY335" s="109"/>
      <c r="FZ335" s="109"/>
      <c r="GA335" s="109"/>
      <c r="GB335" s="109"/>
      <c r="GC335" s="109"/>
      <c r="GD335" s="109"/>
      <c r="GE335" s="109"/>
      <c r="GF335" s="109"/>
      <c r="GG335" s="109"/>
      <c r="GH335" s="109"/>
      <c r="GI335" s="109"/>
      <c r="GJ335" s="109"/>
      <c r="GK335" s="109"/>
      <c r="GL335" s="109"/>
      <c r="GM335" s="109"/>
      <c r="GN335" s="109"/>
      <c r="GO335" s="109"/>
      <c r="GP335" s="109"/>
      <c r="GQ335" s="109"/>
      <c r="GR335" s="109"/>
      <c r="GS335" s="109"/>
      <c r="GT335" s="109"/>
      <c r="GU335" s="109"/>
      <c r="GV335" s="109"/>
      <c r="GW335" s="109"/>
      <c r="GX335" s="109"/>
      <c r="GY335" s="109"/>
      <c r="GZ335" s="109"/>
      <c r="HA335" s="109"/>
      <c r="HB335" s="109"/>
      <c r="HC335" s="109"/>
      <c r="HD335" s="109"/>
      <c r="HE335" s="109"/>
      <c r="HF335" s="109"/>
      <c r="HG335" s="109"/>
      <c r="HH335" s="109"/>
      <c r="HI335" s="109"/>
      <c r="HJ335" s="109"/>
      <c r="HK335" s="109"/>
      <c r="HL335" s="109"/>
      <c r="HM335" s="109"/>
      <c r="HN335" s="109"/>
      <c r="HO335" s="109"/>
      <c r="HP335" s="109"/>
      <c r="HQ335" s="109"/>
      <c r="HR335" s="109"/>
      <c r="HS335" s="109"/>
      <c r="HT335" s="109"/>
      <c r="HU335" s="109"/>
      <c r="HV335" s="109"/>
      <c r="HW335" s="109"/>
      <c r="HX335" s="109"/>
      <c r="HY335" s="109"/>
      <c r="HZ335" s="109"/>
      <c r="IA335" s="109"/>
      <c r="IB335" s="109"/>
      <c r="IC335" s="109"/>
      <c r="ID335" s="109"/>
      <c r="IE335" s="109"/>
      <c r="IF335" s="109">
        <v>9</v>
      </c>
      <c r="IG335" s="109"/>
      <c r="IH335" s="109"/>
      <c r="II335" s="109"/>
      <c r="IJ335" s="109"/>
      <c r="IK335" s="109"/>
      <c r="IL335" s="109"/>
      <c r="IM335" s="109"/>
      <c r="IN335" s="109"/>
      <c r="IO335" s="109"/>
      <c r="IP335" s="109"/>
      <c r="IQ335" s="109"/>
      <c r="IR335" s="109"/>
      <c r="IS335" s="109"/>
      <c r="IT335" s="109"/>
      <c r="IU335" s="109"/>
      <c r="IV335" s="109"/>
      <c r="IW335" s="109"/>
      <c r="IX335" s="109"/>
      <c r="IY335" s="109"/>
      <c r="IZ335" s="109"/>
      <c r="JA335" s="109"/>
      <c r="JB335" s="109"/>
      <c r="JC335" s="109"/>
      <c r="JD335" s="109"/>
      <c r="JE335" s="109"/>
      <c r="JF335" s="109"/>
      <c r="JG335" s="109"/>
      <c r="JH335" s="109"/>
      <c r="JI335" s="109"/>
      <c r="JJ335" s="109"/>
      <c r="JK335" s="109"/>
      <c r="JL335" s="109"/>
      <c r="JM335" s="109"/>
      <c r="JN335" s="109"/>
      <c r="JO335" s="109"/>
      <c r="JP335" s="109"/>
      <c r="JQ335" s="109"/>
      <c r="JR335" s="109"/>
      <c r="JS335" s="109"/>
      <c r="JT335" s="109"/>
      <c r="JU335" s="109"/>
      <c r="JV335" s="109"/>
      <c r="JW335" s="109"/>
      <c r="JX335" s="109"/>
      <c r="JY335" s="109"/>
      <c r="JZ335" s="109"/>
      <c r="KA335" s="109"/>
      <c r="KB335" s="109"/>
      <c r="KC335" s="109"/>
      <c r="KD335" s="109"/>
      <c r="KE335" s="109"/>
      <c r="KF335" s="109"/>
      <c r="KG335" s="109"/>
      <c r="KH335" s="109"/>
      <c r="KI335" s="109"/>
      <c r="KJ335" s="109"/>
      <c r="KK335" s="109"/>
      <c r="KL335" s="109"/>
      <c r="KM335" s="109"/>
      <c r="KN335" s="109"/>
      <c r="KO335" s="109"/>
      <c r="KP335" s="109"/>
      <c r="KQ335" s="109"/>
      <c r="KR335" s="109"/>
      <c r="KS335" s="109"/>
      <c r="KT335" s="109"/>
      <c r="KU335" s="109"/>
      <c r="KV335" s="109"/>
      <c r="KW335" s="109"/>
      <c r="KX335" s="109"/>
      <c r="KY335" s="109"/>
      <c r="KZ335" s="109"/>
      <c r="LA335" s="109"/>
      <c r="LB335" s="109"/>
      <c r="LC335" s="109"/>
      <c r="LD335" s="109"/>
      <c r="LE335" s="109"/>
      <c r="LF335" s="109"/>
      <c r="LG335" s="109"/>
      <c r="LH335" s="109"/>
      <c r="LI335" s="109"/>
      <c r="LJ335" s="109"/>
      <c r="LK335" s="109"/>
      <c r="LL335" s="109"/>
      <c r="LM335" s="109"/>
      <c r="LN335" s="109"/>
      <c r="LO335" s="109"/>
      <c r="LP335" s="109"/>
      <c r="LQ335" s="109"/>
      <c r="LR335" s="109"/>
      <c r="LS335" s="109"/>
      <c r="LT335" s="109"/>
      <c r="LU335" s="109"/>
      <c r="LV335" s="109"/>
      <c r="LW335" s="109"/>
      <c r="LX335" s="109"/>
      <c r="LY335" s="109"/>
      <c r="LZ335" s="109"/>
      <c r="MA335" s="109"/>
      <c r="MB335" s="109"/>
      <c r="MC335" s="109"/>
      <c r="MD335" s="109"/>
      <c r="ME335" s="109"/>
      <c r="MF335" s="109"/>
      <c r="MG335" s="109"/>
      <c r="MH335" s="109"/>
      <c r="MI335" s="109"/>
      <c r="MJ335" s="109"/>
      <c r="MK335" s="109"/>
      <c r="ML335" s="109"/>
      <c r="MM335" s="109"/>
      <c r="MN335" s="109"/>
      <c r="MO335" s="109"/>
      <c r="MP335" s="109"/>
      <c r="MQ335" s="109"/>
      <c r="MR335" s="109"/>
      <c r="MS335" s="109"/>
      <c r="MT335" s="109"/>
      <c r="MU335" s="109"/>
      <c r="MV335" s="109"/>
      <c r="MW335" s="109"/>
      <c r="MX335" s="109"/>
      <c r="MY335" s="109"/>
      <c r="MZ335" s="109"/>
      <c r="NA335" s="109"/>
      <c r="NB335" s="109"/>
      <c r="NC335" s="109"/>
      <c r="ND335" s="109"/>
      <c r="NE335" s="109"/>
      <c r="NF335" s="109"/>
      <c r="NG335" s="109"/>
      <c r="NH335" s="109"/>
      <c r="NI335" s="109"/>
      <c r="NJ335" s="109"/>
      <c r="NK335" s="109"/>
      <c r="NL335" s="109"/>
      <c r="NM335" s="109"/>
      <c r="NN335" s="109"/>
      <c r="NO335" s="109"/>
      <c r="NP335" s="109"/>
      <c r="NQ335" s="109"/>
      <c r="NR335" s="109"/>
      <c r="NS335" s="109"/>
      <c r="NT335" s="109"/>
      <c r="NU335" s="109"/>
      <c r="NV335" s="109"/>
      <c r="NW335" s="109"/>
      <c r="NX335" s="109"/>
      <c r="NY335" s="109"/>
      <c r="NZ335" s="109"/>
      <c r="OA335" s="109"/>
      <c r="OB335" s="109"/>
      <c r="OC335" s="109"/>
      <c r="OD335" s="109"/>
      <c r="OE335" s="109"/>
      <c r="OF335" s="109"/>
      <c r="OG335" s="109"/>
      <c r="OH335" s="109"/>
      <c r="OI335" s="109"/>
      <c r="OJ335" s="109"/>
      <c r="OK335" s="109"/>
      <c r="OL335" s="109"/>
      <c r="OM335" s="109"/>
      <c r="ON335" s="109"/>
      <c r="OO335" s="109"/>
      <c r="OP335" s="109"/>
      <c r="OQ335" s="109"/>
      <c r="OR335" s="109"/>
      <c r="OS335" s="109"/>
      <c r="OT335" s="109"/>
      <c r="OU335" s="109"/>
      <c r="OV335" s="109"/>
      <c r="OW335" s="109"/>
      <c r="OX335" s="109"/>
      <c r="OY335" s="109"/>
      <c r="OZ335" s="109"/>
      <c r="PA335" s="109"/>
      <c r="PB335" s="109"/>
      <c r="PC335" s="109"/>
      <c r="PD335" s="109"/>
      <c r="PE335" s="109"/>
      <c r="PF335" s="109"/>
      <c r="PG335" s="109"/>
      <c r="PH335" s="109"/>
      <c r="PI335" s="109"/>
      <c r="PJ335" s="109"/>
      <c r="PK335" s="109"/>
      <c r="PL335" s="109"/>
      <c r="PM335" s="109"/>
      <c r="PN335" s="109"/>
      <c r="PO335" s="109"/>
      <c r="PP335" s="109"/>
      <c r="PQ335" s="109"/>
      <c r="PR335" s="109"/>
      <c r="PS335" s="109"/>
      <c r="PT335" s="109"/>
      <c r="PU335" s="109"/>
      <c r="PV335" s="109"/>
      <c r="PW335" s="109"/>
      <c r="PX335" s="109"/>
      <c r="PY335" s="109"/>
      <c r="PZ335" s="109"/>
      <c r="QA335" s="109"/>
      <c r="QB335" s="109"/>
      <c r="QC335" s="109"/>
      <c r="QD335" s="109"/>
      <c r="QE335" s="109"/>
      <c r="QF335" s="109"/>
      <c r="QG335" s="109"/>
      <c r="QH335" s="109"/>
      <c r="QI335" s="109"/>
      <c r="QJ335" s="109"/>
      <c r="QK335" s="23">
        <f t="shared" si="5"/>
        <v>9</v>
      </c>
      <c r="QL335" s="125"/>
      <c r="QM335" s="148"/>
      <c r="QN335" s="125"/>
      <c r="QO335" s="125"/>
      <c r="QP335" s="125"/>
      <c r="QQ335" s="125"/>
      <c r="QR335" s="125">
        <f>151.09+188.03</f>
        <v>339.12</v>
      </c>
      <c r="QS335" s="130"/>
    </row>
    <row r="336" spans="1:461" s="5" customFormat="1" ht="12.75" customHeight="1" x14ac:dyDescent="0.2">
      <c r="A336" s="52">
        <v>44714</v>
      </c>
      <c r="B336" s="98" t="s">
        <v>172</v>
      </c>
      <c r="C336" s="107"/>
      <c r="D336" s="107"/>
      <c r="E336" s="108"/>
      <c r="F336" s="108"/>
      <c r="G336" s="108"/>
      <c r="H336" s="108"/>
      <c r="I336" s="108"/>
      <c r="J336" s="108"/>
      <c r="K336" s="108"/>
      <c r="L336" s="108"/>
      <c r="M336" s="108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 s="109"/>
      <c r="BD336" s="109"/>
      <c r="BE336" s="109"/>
      <c r="BF336" s="109"/>
      <c r="BG336" s="109"/>
      <c r="BH336" s="109"/>
      <c r="BI336" s="109"/>
      <c r="BJ336" s="109"/>
      <c r="BK336" s="109"/>
      <c r="BL336" s="109"/>
      <c r="BM336" s="109"/>
      <c r="BN336" s="109"/>
      <c r="BO336" s="109"/>
      <c r="BP336" s="109"/>
      <c r="BQ336" s="109"/>
      <c r="BR336" s="109"/>
      <c r="BS336" s="109"/>
      <c r="BT336" s="109"/>
      <c r="BU336" s="109"/>
      <c r="BV336" s="109"/>
      <c r="BW336" s="109"/>
      <c r="BX336" s="109"/>
      <c r="BY336" s="109"/>
      <c r="BZ336" s="109"/>
      <c r="CA336" s="109"/>
      <c r="CB336" s="109"/>
      <c r="CC336" s="109"/>
      <c r="CD336" s="109"/>
      <c r="CE336" s="109"/>
      <c r="CF336" s="109"/>
      <c r="CG336" s="109"/>
      <c r="CH336" s="109"/>
      <c r="CI336" s="109"/>
      <c r="CJ336" s="109"/>
      <c r="CK336" s="109"/>
      <c r="CL336" s="109"/>
      <c r="CM336" s="109"/>
      <c r="CN336" s="109"/>
      <c r="CO336" s="109"/>
      <c r="CP336" s="109"/>
      <c r="CQ336" s="109"/>
      <c r="CR336" s="109"/>
      <c r="CS336" s="109"/>
      <c r="CT336" s="109"/>
      <c r="CU336" s="109"/>
      <c r="CV336" s="109"/>
      <c r="CW336" s="109"/>
      <c r="CX336" s="109"/>
      <c r="CY336" s="109"/>
      <c r="CZ336" s="109"/>
      <c r="DA336" s="109"/>
      <c r="DB336" s="109"/>
      <c r="DC336" s="109"/>
      <c r="DD336" s="109"/>
      <c r="DE336" s="109"/>
      <c r="DF336" s="109"/>
      <c r="DG336" s="109"/>
      <c r="DH336" s="109"/>
      <c r="DI336" s="109"/>
      <c r="DJ336" s="109"/>
      <c r="DK336" s="109"/>
      <c r="DL336" s="109"/>
      <c r="DM336" s="109"/>
      <c r="DN336" s="109"/>
      <c r="DO336" s="109"/>
      <c r="DP336" s="109"/>
      <c r="DQ336" s="109"/>
      <c r="DR336" s="109"/>
      <c r="DS336" s="109"/>
      <c r="DT336" s="109"/>
      <c r="DU336" s="109"/>
      <c r="DV336" s="109"/>
      <c r="DW336" s="109"/>
      <c r="DX336" s="109"/>
      <c r="DY336" s="109"/>
      <c r="DZ336" s="109"/>
      <c r="EA336" s="109"/>
      <c r="EB336" s="109"/>
      <c r="EC336" s="109"/>
      <c r="ED336" s="109"/>
      <c r="EE336" s="109"/>
      <c r="EF336" s="109"/>
      <c r="EG336" s="109"/>
      <c r="EH336" s="109"/>
      <c r="EI336" s="109"/>
      <c r="EJ336" s="109"/>
      <c r="EK336" s="109"/>
      <c r="EL336" s="109"/>
      <c r="EM336" s="109"/>
      <c r="EN336" s="109"/>
      <c r="EO336" s="109"/>
      <c r="EP336" s="109"/>
      <c r="EQ336" s="109"/>
      <c r="ER336" s="109"/>
      <c r="ES336" s="109"/>
      <c r="ET336" s="109"/>
      <c r="EU336" s="109"/>
      <c r="EV336" s="109"/>
      <c r="EW336" s="109"/>
      <c r="EX336" s="109"/>
      <c r="EY336" s="109"/>
      <c r="EZ336" s="109"/>
      <c r="FA336" s="109"/>
      <c r="FB336" s="109"/>
      <c r="FC336" s="109"/>
      <c r="FD336" s="109"/>
      <c r="FE336" s="109"/>
      <c r="FF336" s="109"/>
      <c r="FG336" s="109"/>
      <c r="FH336" s="109"/>
      <c r="FI336" s="109"/>
      <c r="FJ336" s="109"/>
      <c r="FK336" s="109"/>
      <c r="FL336" s="109"/>
      <c r="FM336" s="109"/>
      <c r="FN336" s="109"/>
      <c r="FO336" s="109"/>
      <c r="FP336" s="109"/>
      <c r="FQ336" s="109"/>
      <c r="FR336" s="109"/>
      <c r="FS336" s="109"/>
      <c r="FT336" s="109"/>
      <c r="FU336" s="109"/>
      <c r="FV336" s="109"/>
      <c r="FW336" s="109"/>
      <c r="FX336" s="109"/>
      <c r="FY336" s="109"/>
      <c r="FZ336" s="109"/>
      <c r="GA336" s="109"/>
      <c r="GB336" s="109"/>
      <c r="GC336" s="109"/>
      <c r="GD336" s="109"/>
      <c r="GE336" s="109"/>
      <c r="GF336" s="109"/>
      <c r="GG336" s="109"/>
      <c r="GH336" s="109"/>
      <c r="GI336" s="109"/>
      <c r="GJ336" s="109"/>
      <c r="GK336" s="109"/>
      <c r="GL336" s="109"/>
      <c r="GM336" s="109"/>
      <c r="GN336" s="109"/>
      <c r="GO336" s="109"/>
      <c r="GP336" s="109"/>
      <c r="GQ336" s="109"/>
      <c r="GR336" s="109"/>
      <c r="GS336" s="109"/>
      <c r="GT336" s="109"/>
      <c r="GU336" s="109"/>
      <c r="GV336" s="109"/>
      <c r="GW336" s="109"/>
      <c r="GX336" s="109"/>
      <c r="GY336" s="109"/>
      <c r="GZ336" s="109"/>
      <c r="HA336" s="109"/>
      <c r="HB336" s="109"/>
      <c r="HC336" s="109"/>
      <c r="HD336" s="109"/>
      <c r="HE336" s="109"/>
      <c r="HF336" s="109"/>
      <c r="HG336" s="109"/>
      <c r="HH336" s="109">
        <v>10</v>
      </c>
      <c r="HI336" s="109"/>
      <c r="HJ336" s="109"/>
      <c r="HK336" s="109"/>
      <c r="HL336" s="109"/>
      <c r="HM336" s="109"/>
      <c r="HN336" s="109"/>
      <c r="HO336" s="109"/>
      <c r="HP336" s="109"/>
      <c r="HQ336" s="109"/>
      <c r="HR336" s="109"/>
      <c r="HS336" s="109"/>
      <c r="HT336" s="109"/>
      <c r="HU336" s="109"/>
      <c r="HV336" s="109"/>
      <c r="HW336" s="109"/>
      <c r="HX336" s="109"/>
      <c r="HY336" s="109"/>
      <c r="HZ336" s="109"/>
      <c r="IA336" s="109"/>
      <c r="IB336" s="109"/>
      <c r="IC336" s="109"/>
      <c r="ID336" s="109"/>
      <c r="IE336" s="109"/>
      <c r="IF336" s="109"/>
      <c r="IG336" s="109"/>
      <c r="IH336" s="109"/>
      <c r="II336" s="109"/>
      <c r="IJ336" s="109"/>
      <c r="IK336" s="109"/>
      <c r="IL336" s="109"/>
      <c r="IM336" s="109"/>
      <c r="IN336" s="109"/>
      <c r="IO336" s="109"/>
      <c r="IP336" s="109"/>
      <c r="IQ336" s="109"/>
      <c r="IR336" s="109"/>
      <c r="IS336" s="109"/>
      <c r="IT336" s="109"/>
      <c r="IU336" s="109"/>
      <c r="IV336" s="109"/>
      <c r="IW336" s="109"/>
      <c r="IX336" s="109"/>
      <c r="IY336" s="109"/>
      <c r="IZ336" s="109"/>
      <c r="JA336" s="109"/>
      <c r="JB336" s="109"/>
      <c r="JC336" s="109"/>
      <c r="JD336" s="109"/>
      <c r="JE336" s="109"/>
      <c r="JF336" s="109"/>
      <c r="JG336" s="109"/>
      <c r="JH336" s="109"/>
      <c r="JI336" s="109"/>
      <c r="JJ336" s="109"/>
      <c r="JK336" s="109"/>
      <c r="JL336" s="109"/>
      <c r="JM336" s="109"/>
      <c r="JN336" s="109"/>
      <c r="JO336" s="109"/>
      <c r="JP336" s="109"/>
      <c r="JQ336" s="109"/>
      <c r="JR336" s="109"/>
      <c r="JS336" s="109"/>
      <c r="JT336" s="109"/>
      <c r="JU336" s="109"/>
      <c r="JV336" s="109"/>
      <c r="JW336" s="109"/>
      <c r="JX336" s="109"/>
      <c r="JY336" s="109"/>
      <c r="JZ336" s="109"/>
      <c r="KA336" s="109"/>
      <c r="KB336" s="109"/>
      <c r="KC336" s="109"/>
      <c r="KD336" s="109"/>
      <c r="KE336" s="109"/>
      <c r="KF336" s="109"/>
      <c r="KG336" s="109"/>
      <c r="KH336" s="109"/>
      <c r="KI336" s="109"/>
      <c r="KJ336" s="109"/>
      <c r="KK336" s="109"/>
      <c r="KL336" s="109"/>
      <c r="KM336" s="109"/>
      <c r="KN336" s="109"/>
      <c r="KO336" s="109"/>
      <c r="KP336" s="109"/>
      <c r="KQ336" s="109"/>
      <c r="KR336" s="109"/>
      <c r="KS336" s="109"/>
      <c r="KT336" s="109"/>
      <c r="KU336" s="109"/>
      <c r="KV336" s="109"/>
      <c r="KW336" s="109"/>
      <c r="KX336" s="109"/>
      <c r="KY336" s="109"/>
      <c r="KZ336" s="109"/>
      <c r="LA336" s="109"/>
      <c r="LB336" s="109"/>
      <c r="LC336" s="109"/>
      <c r="LD336" s="109"/>
      <c r="LE336" s="109"/>
      <c r="LF336" s="109"/>
      <c r="LG336" s="109"/>
      <c r="LH336" s="109"/>
      <c r="LI336" s="109"/>
      <c r="LJ336" s="109"/>
      <c r="LK336" s="109"/>
      <c r="LL336" s="109"/>
      <c r="LM336" s="109"/>
      <c r="LN336" s="109"/>
      <c r="LO336" s="109"/>
      <c r="LP336" s="109"/>
      <c r="LQ336" s="109"/>
      <c r="LR336" s="109"/>
      <c r="LS336" s="109"/>
      <c r="LT336" s="109"/>
      <c r="LU336" s="109"/>
      <c r="LV336" s="109"/>
      <c r="LW336" s="109"/>
      <c r="LX336" s="109"/>
      <c r="LY336" s="109"/>
      <c r="LZ336" s="109"/>
      <c r="MA336" s="109"/>
      <c r="MB336" s="109"/>
      <c r="MC336" s="109"/>
      <c r="MD336" s="109"/>
      <c r="ME336" s="109"/>
      <c r="MF336" s="109"/>
      <c r="MG336" s="109"/>
      <c r="MH336" s="109"/>
      <c r="MI336" s="109"/>
      <c r="MJ336" s="109"/>
      <c r="MK336" s="109"/>
      <c r="ML336" s="109"/>
      <c r="MM336" s="109"/>
      <c r="MN336" s="109"/>
      <c r="MO336" s="109"/>
      <c r="MP336" s="109"/>
      <c r="MQ336" s="109"/>
      <c r="MR336" s="109"/>
      <c r="MS336" s="109"/>
      <c r="MT336" s="109"/>
      <c r="MU336" s="109"/>
      <c r="MV336" s="109"/>
      <c r="MW336" s="109"/>
      <c r="MX336" s="109"/>
      <c r="MY336" s="109"/>
      <c r="MZ336" s="109"/>
      <c r="NA336" s="109"/>
      <c r="NB336" s="109"/>
      <c r="NC336" s="109"/>
      <c r="ND336" s="109"/>
      <c r="NE336" s="109"/>
      <c r="NF336" s="109"/>
      <c r="NG336" s="109"/>
      <c r="NH336" s="109"/>
      <c r="NI336" s="109"/>
      <c r="NJ336" s="109"/>
      <c r="NK336" s="109"/>
      <c r="NL336" s="109"/>
      <c r="NM336" s="109"/>
      <c r="NN336" s="109"/>
      <c r="NO336" s="109"/>
      <c r="NP336" s="109"/>
      <c r="NQ336" s="109"/>
      <c r="NR336" s="109"/>
      <c r="NS336" s="109"/>
      <c r="NT336" s="109"/>
      <c r="NU336" s="109"/>
      <c r="NV336" s="109"/>
      <c r="NW336" s="109"/>
      <c r="NX336" s="109"/>
      <c r="NY336" s="109"/>
      <c r="NZ336" s="109"/>
      <c r="OA336" s="109"/>
      <c r="OB336" s="109"/>
      <c r="OC336" s="109"/>
      <c r="OD336" s="109"/>
      <c r="OE336" s="109"/>
      <c r="OF336" s="109"/>
      <c r="OG336" s="109"/>
      <c r="OH336" s="109"/>
      <c r="OI336" s="109"/>
      <c r="OJ336" s="109"/>
      <c r="OK336" s="109"/>
      <c r="OL336" s="109"/>
      <c r="OM336" s="109"/>
      <c r="ON336" s="109"/>
      <c r="OO336" s="109"/>
      <c r="OP336" s="109"/>
      <c r="OQ336" s="109"/>
      <c r="OR336" s="109"/>
      <c r="OS336" s="109"/>
      <c r="OT336" s="109"/>
      <c r="OU336" s="109"/>
      <c r="OV336" s="109"/>
      <c r="OW336" s="109"/>
      <c r="OX336" s="109"/>
      <c r="OY336" s="109"/>
      <c r="OZ336" s="109"/>
      <c r="PA336" s="109"/>
      <c r="PB336" s="109"/>
      <c r="PC336" s="109"/>
      <c r="PD336" s="109"/>
      <c r="PE336" s="109"/>
      <c r="PF336" s="109"/>
      <c r="PG336" s="109"/>
      <c r="PH336" s="109"/>
      <c r="PI336" s="109"/>
      <c r="PJ336" s="109"/>
      <c r="PK336" s="109"/>
      <c r="PL336" s="109"/>
      <c r="PM336" s="109"/>
      <c r="PN336" s="109"/>
      <c r="PO336" s="109"/>
      <c r="PP336" s="109"/>
      <c r="PQ336" s="109"/>
      <c r="PR336" s="109"/>
      <c r="PS336" s="109"/>
      <c r="PT336" s="109"/>
      <c r="PU336" s="109"/>
      <c r="PV336" s="109"/>
      <c r="PW336" s="109"/>
      <c r="PX336" s="109"/>
      <c r="PY336" s="109"/>
      <c r="PZ336" s="109"/>
      <c r="QA336" s="109"/>
      <c r="QB336" s="109"/>
      <c r="QC336" s="109"/>
      <c r="QD336" s="109"/>
      <c r="QE336" s="109"/>
      <c r="QF336" s="109"/>
      <c r="QG336" s="109"/>
      <c r="QH336" s="109"/>
      <c r="QI336" s="109"/>
      <c r="QJ336" s="109"/>
      <c r="QK336" s="23">
        <f t="shared" si="5"/>
        <v>10</v>
      </c>
      <c r="QL336" s="125"/>
      <c r="QM336" s="125"/>
      <c r="QN336" s="125"/>
      <c r="QO336" s="125"/>
      <c r="QP336" s="125"/>
      <c r="QQ336" s="125"/>
      <c r="QR336" s="125">
        <v>11.97</v>
      </c>
      <c r="QS336" s="130"/>
    </row>
    <row r="337" spans="1:461" s="5" customFormat="1" ht="12.75" customHeight="1" x14ac:dyDescent="0.2">
      <c r="A337" s="52">
        <v>44714</v>
      </c>
      <c r="B337" s="90" t="s">
        <v>502</v>
      </c>
      <c r="C337" s="107"/>
      <c r="D337" s="107"/>
      <c r="E337" s="108"/>
      <c r="F337" s="108"/>
      <c r="G337" s="108"/>
      <c r="H337" s="108"/>
      <c r="I337" s="108"/>
      <c r="J337" s="108"/>
      <c r="K337" s="108"/>
      <c r="L337" s="108"/>
      <c r="M337" s="108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>
        <v>50</v>
      </c>
      <c r="BA337" s="109"/>
      <c r="BB337" s="109"/>
      <c r="BC337" s="109"/>
      <c r="BD337" s="109"/>
      <c r="BE337" s="109"/>
      <c r="BF337" s="109"/>
      <c r="BG337" s="109"/>
      <c r="BH337" s="109"/>
      <c r="BI337" s="109"/>
      <c r="BJ337" s="109"/>
      <c r="BK337" s="109">
        <v>1</v>
      </c>
      <c r="BL337" s="109"/>
      <c r="BM337" s="109"/>
      <c r="BN337" s="109"/>
      <c r="BO337" s="109"/>
      <c r="BP337" s="109"/>
      <c r="BQ337" s="109"/>
      <c r="BR337" s="109"/>
      <c r="BS337" s="109"/>
      <c r="BT337" s="109"/>
      <c r="BU337" s="109"/>
      <c r="BV337" s="109"/>
      <c r="BW337" s="109"/>
      <c r="BX337" s="109"/>
      <c r="BY337" s="109"/>
      <c r="BZ337" s="109"/>
      <c r="CA337" s="109"/>
      <c r="CB337" s="109"/>
      <c r="CC337" s="109"/>
      <c r="CD337" s="109"/>
      <c r="CE337" s="109"/>
      <c r="CF337" s="109"/>
      <c r="CG337" s="109"/>
      <c r="CH337" s="109"/>
      <c r="CI337" s="109"/>
      <c r="CJ337" s="109"/>
      <c r="CK337" s="109"/>
      <c r="CL337" s="109"/>
      <c r="CM337" s="109"/>
      <c r="CN337" s="109"/>
      <c r="CO337" s="109"/>
      <c r="CP337" s="109"/>
      <c r="CQ337" s="109"/>
      <c r="CR337" s="109"/>
      <c r="CS337" s="109"/>
      <c r="CT337" s="109"/>
      <c r="CU337" s="109"/>
      <c r="CV337" s="109"/>
      <c r="CW337" s="109"/>
      <c r="CX337" s="109"/>
      <c r="CY337" s="109"/>
      <c r="CZ337" s="109"/>
      <c r="DA337" s="109"/>
      <c r="DB337" s="109"/>
      <c r="DC337" s="109"/>
      <c r="DD337" s="109"/>
      <c r="DE337" s="109"/>
      <c r="DF337" s="109"/>
      <c r="DG337" s="109"/>
      <c r="DH337" s="109"/>
      <c r="DI337" s="109"/>
      <c r="DJ337" s="109"/>
      <c r="DK337" s="109"/>
      <c r="DL337" s="109"/>
      <c r="DM337" s="109"/>
      <c r="DN337" s="109"/>
      <c r="DO337" s="109"/>
      <c r="DP337" s="109"/>
      <c r="DQ337" s="109"/>
      <c r="DR337" s="109"/>
      <c r="DS337" s="109"/>
      <c r="DT337" s="109"/>
      <c r="DU337" s="109"/>
      <c r="DV337" s="109"/>
      <c r="DW337" s="109"/>
      <c r="DX337" s="109"/>
      <c r="DY337" s="109"/>
      <c r="DZ337" s="109"/>
      <c r="EA337" s="109"/>
      <c r="EB337" s="109"/>
      <c r="EC337" s="109"/>
      <c r="ED337" s="109"/>
      <c r="EE337" s="109"/>
      <c r="EF337" s="109"/>
      <c r="EG337" s="109"/>
      <c r="EH337" s="109"/>
      <c r="EI337" s="109"/>
      <c r="EJ337" s="109"/>
      <c r="EK337" s="109"/>
      <c r="EL337" s="109"/>
      <c r="EM337" s="109"/>
      <c r="EN337" s="109"/>
      <c r="EO337" s="109"/>
      <c r="EP337" s="109"/>
      <c r="EQ337" s="109"/>
      <c r="ER337" s="109"/>
      <c r="ES337" s="109"/>
      <c r="ET337" s="109"/>
      <c r="EU337" s="109"/>
      <c r="EV337" s="109"/>
      <c r="EW337" s="109"/>
      <c r="EX337" s="109"/>
      <c r="EY337" s="109"/>
      <c r="EZ337" s="109"/>
      <c r="FA337" s="109"/>
      <c r="FB337" s="109"/>
      <c r="FC337" s="109"/>
      <c r="FD337" s="109"/>
      <c r="FE337" s="109"/>
      <c r="FF337" s="109"/>
      <c r="FG337" s="109"/>
      <c r="FH337" s="109"/>
      <c r="FI337" s="109"/>
      <c r="FJ337" s="109"/>
      <c r="FK337" s="109"/>
      <c r="FL337" s="109"/>
      <c r="FM337" s="109"/>
      <c r="FN337" s="109"/>
      <c r="FO337" s="109"/>
      <c r="FP337" s="109"/>
      <c r="FQ337" s="109"/>
      <c r="FR337" s="109"/>
      <c r="FS337" s="109"/>
      <c r="FT337" s="109"/>
      <c r="FU337" s="109"/>
      <c r="FV337" s="109"/>
      <c r="FW337" s="109"/>
      <c r="FX337" s="109"/>
      <c r="FY337" s="109"/>
      <c r="FZ337" s="109"/>
      <c r="GA337" s="109"/>
      <c r="GB337" s="109"/>
      <c r="GC337" s="109"/>
      <c r="GD337" s="109"/>
      <c r="GE337" s="109"/>
      <c r="GF337" s="109"/>
      <c r="GG337" s="109">
        <v>80</v>
      </c>
      <c r="GH337" s="109">
        <v>20</v>
      </c>
      <c r="GI337" s="109"/>
      <c r="GJ337" s="109"/>
      <c r="GK337" s="109"/>
      <c r="GL337" s="109"/>
      <c r="GM337" s="109"/>
      <c r="GN337" s="109"/>
      <c r="GO337" s="109"/>
      <c r="GP337" s="109"/>
      <c r="GQ337" s="109"/>
      <c r="GR337" s="109"/>
      <c r="GS337" s="109"/>
      <c r="GT337" s="109"/>
      <c r="GU337" s="109"/>
      <c r="GV337" s="109"/>
      <c r="GW337" s="109"/>
      <c r="GX337" s="109"/>
      <c r="GY337" s="109"/>
      <c r="GZ337" s="109"/>
      <c r="HA337" s="109"/>
      <c r="HB337" s="109"/>
      <c r="HC337" s="109"/>
      <c r="HD337" s="109"/>
      <c r="HE337" s="109"/>
      <c r="HF337" s="109"/>
      <c r="HG337" s="109"/>
      <c r="HH337" s="109"/>
      <c r="HI337" s="109"/>
      <c r="HJ337" s="109"/>
      <c r="HK337" s="109"/>
      <c r="HL337" s="109"/>
      <c r="HM337" s="109"/>
      <c r="HN337" s="109"/>
      <c r="HO337" s="109"/>
      <c r="HP337" s="109"/>
      <c r="HQ337" s="109"/>
      <c r="HR337" s="109"/>
      <c r="HS337" s="109"/>
      <c r="HT337" s="109"/>
      <c r="HU337" s="109"/>
      <c r="HV337" s="109"/>
      <c r="HW337" s="109"/>
      <c r="HX337" s="109"/>
      <c r="HY337" s="109"/>
      <c r="HZ337" s="109"/>
      <c r="IA337" s="109"/>
      <c r="IB337" s="109"/>
      <c r="IC337" s="109"/>
      <c r="ID337" s="109"/>
      <c r="IE337" s="109"/>
      <c r="IF337" s="109"/>
      <c r="IG337" s="109"/>
      <c r="IH337" s="109"/>
      <c r="II337" s="109"/>
      <c r="IJ337" s="109"/>
      <c r="IK337" s="109"/>
      <c r="IL337" s="109"/>
      <c r="IM337" s="109"/>
      <c r="IN337" s="109"/>
      <c r="IO337" s="109"/>
      <c r="IP337" s="109"/>
      <c r="IQ337" s="109"/>
      <c r="IR337" s="109"/>
      <c r="IS337" s="109"/>
      <c r="IT337" s="109"/>
      <c r="IU337" s="109"/>
      <c r="IV337" s="109"/>
      <c r="IW337" s="109"/>
      <c r="IX337" s="109"/>
      <c r="IY337" s="109"/>
      <c r="IZ337" s="109"/>
      <c r="JA337" s="109"/>
      <c r="JB337" s="109"/>
      <c r="JC337" s="109"/>
      <c r="JD337" s="109"/>
      <c r="JE337" s="109"/>
      <c r="JF337" s="109"/>
      <c r="JG337" s="109"/>
      <c r="JH337" s="109"/>
      <c r="JI337" s="109"/>
      <c r="JJ337" s="109"/>
      <c r="JK337" s="109">
        <v>24</v>
      </c>
      <c r="JL337" s="109"/>
      <c r="JM337" s="109"/>
      <c r="JN337" s="109"/>
      <c r="JO337" s="109"/>
      <c r="JP337" s="109"/>
      <c r="JQ337" s="109"/>
      <c r="JR337" s="109"/>
      <c r="JS337" s="109"/>
      <c r="JT337" s="109"/>
      <c r="JU337" s="109"/>
      <c r="JV337" s="109"/>
      <c r="JW337" s="109"/>
      <c r="JX337" s="109"/>
      <c r="JY337" s="109"/>
      <c r="JZ337" s="109"/>
      <c r="KA337" s="109"/>
      <c r="KB337" s="109"/>
      <c r="KC337" s="109"/>
      <c r="KD337" s="109"/>
      <c r="KE337" s="109"/>
      <c r="KF337" s="109"/>
      <c r="KG337" s="109"/>
      <c r="KH337" s="109"/>
      <c r="KI337" s="109"/>
      <c r="KJ337" s="109"/>
      <c r="KK337" s="109"/>
      <c r="KL337" s="109"/>
      <c r="KM337" s="109"/>
      <c r="KN337" s="109"/>
      <c r="KO337" s="109"/>
      <c r="KP337" s="109"/>
      <c r="KQ337" s="109"/>
      <c r="KR337" s="109"/>
      <c r="KS337" s="109"/>
      <c r="KT337" s="109"/>
      <c r="KU337" s="109"/>
      <c r="KV337" s="109"/>
      <c r="KW337" s="109"/>
      <c r="KX337" s="109"/>
      <c r="KY337" s="109"/>
      <c r="KZ337" s="109"/>
      <c r="LA337" s="109"/>
      <c r="LB337" s="109"/>
      <c r="LC337" s="109"/>
      <c r="LD337" s="109"/>
      <c r="LE337" s="109"/>
      <c r="LF337" s="109"/>
      <c r="LG337" s="109"/>
      <c r="LH337" s="109"/>
      <c r="LI337" s="109"/>
      <c r="LJ337" s="109"/>
      <c r="LK337" s="109"/>
      <c r="LL337" s="109"/>
      <c r="LM337" s="109"/>
      <c r="LN337" s="109"/>
      <c r="LO337" s="109"/>
      <c r="LP337" s="109"/>
      <c r="LQ337" s="109"/>
      <c r="LR337" s="109"/>
      <c r="LS337" s="109"/>
      <c r="LT337" s="109"/>
      <c r="LU337" s="109"/>
      <c r="LV337" s="109"/>
      <c r="LW337" s="109"/>
      <c r="LX337" s="109"/>
      <c r="LY337" s="109"/>
      <c r="LZ337" s="109"/>
      <c r="MA337" s="109"/>
      <c r="MB337" s="109"/>
      <c r="MC337" s="109"/>
      <c r="MD337" s="109"/>
      <c r="ME337" s="109"/>
      <c r="MF337" s="109"/>
      <c r="MG337" s="109"/>
      <c r="MH337" s="109"/>
      <c r="MI337" s="109"/>
      <c r="MJ337" s="109"/>
      <c r="MK337" s="109"/>
      <c r="ML337" s="109"/>
      <c r="MM337" s="109"/>
      <c r="MN337" s="109"/>
      <c r="MO337" s="109"/>
      <c r="MP337" s="109"/>
      <c r="MQ337" s="109"/>
      <c r="MR337" s="109"/>
      <c r="MS337" s="109"/>
      <c r="MT337" s="109"/>
      <c r="MU337" s="109"/>
      <c r="MV337" s="109"/>
      <c r="MW337" s="109"/>
      <c r="MX337" s="109"/>
      <c r="MY337" s="109"/>
      <c r="MZ337" s="109"/>
      <c r="NA337" s="109"/>
      <c r="NB337" s="109"/>
      <c r="NC337" s="109"/>
      <c r="ND337" s="109"/>
      <c r="NE337" s="109"/>
      <c r="NF337" s="109"/>
      <c r="NG337" s="109"/>
      <c r="NH337" s="109"/>
      <c r="NI337" s="109"/>
      <c r="NJ337" s="109"/>
      <c r="NK337" s="109"/>
      <c r="NL337" s="109"/>
      <c r="NM337" s="109"/>
      <c r="NN337" s="109"/>
      <c r="NO337" s="109"/>
      <c r="NP337" s="109"/>
      <c r="NQ337" s="109"/>
      <c r="NR337" s="109"/>
      <c r="NS337" s="109"/>
      <c r="NT337" s="109"/>
      <c r="NU337" s="109"/>
      <c r="NV337" s="109"/>
      <c r="NW337" s="109"/>
      <c r="NX337" s="109"/>
      <c r="NY337" s="109"/>
      <c r="NZ337" s="109"/>
      <c r="OA337" s="109"/>
      <c r="OB337" s="109"/>
      <c r="OC337" s="109"/>
      <c r="OD337" s="109"/>
      <c r="OE337" s="109"/>
      <c r="OF337" s="109"/>
      <c r="OG337" s="109"/>
      <c r="OH337" s="109"/>
      <c r="OI337" s="109"/>
      <c r="OJ337" s="109"/>
      <c r="OK337" s="109"/>
      <c r="OL337" s="109"/>
      <c r="OM337" s="109"/>
      <c r="ON337" s="109"/>
      <c r="OO337" s="109"/>
      <c r="OP337" s="109"/>
      <c r="OQ337" s="109"/>
      <c r="OR337" s="109"/>
      <c r="OS337" s="109"/>
      <c r="OT337" s="109"/>
      <c r="OU337" s="109"/>
      <c r="OV337" s="109"/>
      <c r="OW337" s="109"/>
      <c r="OX337" s="109"/>
      <c r="OY337" s="109"/>
      <c r="OZ337" s="109"/>
      <c r="PA337" s="109"/>
      <c r="PB337" s="109"/>
      <c r="PC337" s="109"/>
      <c r="PD337" s="109"/>
      <c r="PE337" s="109"/>
      <c r="PF337" s="109"/>
      <c r="PG337" s="109"/>
      <c r="PH337" s="109"/>
      <c r="PI337" s="109"/>
      <c r="PJ337" s="109"/>
      <c r="PK337" s="109"/>
      <c r="PL337" s="109"/>
      <c r="PM337" s="109"/>
      <c r="PN337" s="109"/>
      <c r="PO337" s="109"/>
      <c r="PP337" s="109"/>
      <c r="PQ337" s="109"/>
      <c r="PR337" s="109"/>
      <c r="PS337" s="109"/>
      <c r="PT337" s="109"/>
      <c r="PU337" s="109"/>
      <c r="PV337" s="109"/>
      <c r="PW337" s="109"/>
      <c r="PX337" s="109"/>
      <c r="PY337" s="109"/>
      <c r="PZ337" s="109"/>
      <c r="QA337" s="109"/>
      <c r="QB337" s="109"/>
      <c r="QC337" s="109"/>
      <c r="QD337" s="109"/>
      <c r="QE337" s="109"/>
      <c r="QF337" s="109"/>
      <c r="QG337" s="109"/>
      <c r="QH337" s="109"/>
      <c r="QI337" s="109"/>
      <c r="QJ337" s="109"/>
      <c r="QK337" s="23">
        <f t="shared" si="5"/>
        <v>175</v>
      </c>
      <c r="QL337" s="125"/>
      <c r="QM337" s="148"/>
      <c r="QN337" s="125"/>
      <c r="QO337" s="125"/>
      <c r="QP337" s="125"/>
      <c r="QQ337" s="125">
        <v>11163.52</v>
      </c>
      <c r="QR337" s="125"/>
      <c r="QS337" s="130"/>
    </row>
    <row r="338" spans="1:461" s="5" customFormat="1" ht="12.75" customHeight="1" x14ac:dyDescent="0.2">
      <c r="A338" s="52">
        <v>44715</v>
      </c>
      <c r="B338" s="90" t="s">
        <v>493</v>
      </c>
      <c r="C338" s="107"/>
      <c r="D338" s="107"/>
      <c r="E338" s="108"/>
      <c r="F338" s="108"/>
      <c r="G338" s="108"/>
      <c r="H338" s="108"/>
      <c r="I338" s="108"/>
      <c r="J338" s="108"/>
      <c r="K338" s="108"/>
      <c r="L338" s="108"/>
      <c r="M338" s="108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 s="109"/>
      <c r="BD338" s="109"/>
      <c r="BE338" s="109"/>
      <c r="BF338" s="109"/>
      <c r="BG338" s="109"/>
      <c r="BH338" s="109"/>
      <c r="BI338" s="109"/>
      <c r="BJ338" s="109"/>
      <c r="BK338" s="109"/>
      <c r="BL338" s="109"/>
      <c r="BM338" s="109"/>
      <c r="BN338" s="109"/>
      <c r="BO338" s="109"/>
      <c r="BP338" s="109"/>
      <c r="BQ338" s="109"/>
      <c r="BR338" s="109"/>
      <c r="BS338" s="109"/>
      <c r="BT338" s="109"/>
      <c r="BU338" s="109"/>
      <c r="BV338" s="109"/>
      <c r="BW338" s="109"/>
      <c r="BX338" s="109"/>
      <c r="BY338" s="109"/>
      <c r="BZ338" s="109"/>
      <c r="CA338" s="109"/>
      <c r="CB338" s="109"/>
      <c r="CC338" s="109">
        <v>20</v>
      </c>
      <c r="CD338" s="109"/>
      <c r="CE338" s="109"/>
      <c r="CF338" s="109"/>
      <c r="CG338" s="109"/>
      <c r="CH338" s="109"/>
      <c r="CI338" s="109"/>
      <c r="CJ338" s="109"/>
      <c r="CK338" s="109"/>
      <c r="CL338" s="109"/>
      <c r="CM338" s="109"/>
      <c r="CN338" s="109"/>
      <c r="CO338" s="109"/>
      <c r="CP338" s="109"/>
      <c r="CQ338" s="109"/>
      <c r="CR338" s="109"/>
      <c r="CS338" s="109"/>
      <c r="CT338" s="109"/>
      <c r="CU338" s="109"/>
      <c r="CV338" s="109"/>
      <c r="CW338" s="109"/>
      <c r="CX338" s="109"/>
      <c r="CY338" s="109"/>
      <c r="CZ338" s="109"/>
      <c r="DA338" s="109"/>
      <c r="DB338" s="109"/>
      <c r="DC338" s="109"/>
      <c r="DD338" s="109"/>
      <c r="DE338" s="109"/>
      <c r="DF338" s="109"/>
      <c r="DG338" s="109"/>
      <c r="DH338" s="109"/>
      <c r="DI338" s="109"/>
      <c r="DJ338" s="109"/>
      <c r="DK338" s="109"/>
      <c r="DL338" s="109"/>
      <c r="DM338" s="109"/>
      <c r="DN338" s="109"/>
      <c r="DO338" s="109"/>
      <c r="DP338" s="109"/>
      <c r="DQ338" s="109"/>
      <c r="DR338" s="109"/>
      <c r="DS338" s="109"/>
      <c r="DT338" s="109"/>
      <c r="DU338" s="109"/>
      <c r="DV338" s="109"/>
      <c r="DW338" s="109"/>
      <c r="DX338" s="109"/>
      <c r="DY338" s="109"/>
      <c r="DZ338" s="109"/>
      <c r="EA338" s="109"/>
      <c r="EB338" s="109"/>
      <c r="EC338" s="109"/>
      <c r="ED338" s="109"/>
      <c r="EE338" s="109"/>
      <c r="EF338" s="109"/>
      <c r="EG338" s="109"/>
      <c r="EH338" s="109"/>
      <c r="EI338" s="109"/>
      <c r="EJ338" s="109"/>
      <c r="EK338" s="109"/>
      <c r="EL338" s="109"/>
      <c r="EM338" s="109"/>
      <c r="EN338" s="109"/>
      <c r="EO338" s="109"/>
      <c r="EP338" s="109"/>
      <c r="EQ338" s="109"/>
      <c r="ER338" s="109"/>
      <c r="ES338" s="109"/>
      <c r="ET338" s="109"/>
      <c r="EU338" s="109"/>
      <c r="EV338" s="109"/>
      <c r="EW338" s="109"/>
      <c r="EX338" s="109"/>
      <c r="EY338" s="109"/>
      <c r="EZ338" s="109"/>
      <c r="FA338" s="109"/>
      <c r="FB338" s="109"/>
      <c r="FC338" s="109"/>
      <c r="FD338" s="109"/>
      <c r="FE338" s="109"/>
      <c r="FF338" s="109"/>
      <c r="FG338" s="109"/>
      <c r="FH338" s="109"/>
      <c r="FI338" s="109"/>
      <c r="FJ338" s="109"/>
      <c r="FK338" s="109"/>
      <c r="FL338" s="109"/>
      <c r="FM338" s="109"/>
      <c r="FN338" s="109"/>
      <c r="FO338" s="109"/>
      <c r="FP338" s="109"/>
      <c r="FQ338" s="109"/>
      <c r="FR338" s="109"/>
      <c r="FS338" s="109"/>
      <c r="FT338" s="109"/>
      <c r="FU338" s="109"/>
      <c r="FV338" s="109"/>
      <c r="FW338" s="109"/>
      <c r="FX338" s="109"/>
      <c r="FY338" s="109"/>
      <c r="FZ338" s="109"/>
      <c r="GA338" s="109"/>
      <c r="GB338" s="109"/>
      <c r="GC338" s="109"/>
      <c r="GD338" s="109"/>
      <c r="GE338" s="109"/>
      <c r="GF338" s="109"/>
      <c r="GG338" s="109"/>
      <c r="GH338" s="109"/>
      <c r="GI338" s="109"/>
      <c r="GJ338" s="109"/>
      <c r="GK338" s="109"/>
      <c r="GL338" s="109"/>
      <c r="GM338" s="109"/>
      <c r="GN338" s="109"/>
      <c r="GO338" s="109"/>
      <c r="GP338" s="109"/>
      <c r="GQ338" s="109"/>
      <c r="GR338" s="109"/>
      <c r="GS338" s="109"/>
      <c r="GT338" s="109"/>
      <c r="GU338" s="109"/>
      <c r="GV338" s="109"/>
      <c r="GW338" s="109"/>
      <c r="GX338" s="109"/>
      <c r="GY338" s="109"/>
      <c r="GZ338" s="109"/>
      <c r="HA338" s="109"/>
      <c r="HB338" s="109"/>
      <c r="HC338" s="109"/>
      <c r="HD338" s="109"/>
      <c r="HE338" s="109"/>
      <c r="HF338" s="109"/>
      <c r="HG338" s="109"/>
      <c r="HH338" s="109"/>
      <c r="HI338" s="109"/>
      <c r="HJ338" s="109"/>
      <c r="HK338" s="109"/>
      <c r="HL338" s="109"/>
      <c r="HM338" s="109"/>
      <c r="HN338" s="109"/>
      <c r="HO338" s="109"/>
      <c r="HP338" s="109"/>
      <c r="HQ338" s="109"/>
      <c r="HR338" s="109"/>
      <c r="HS338" s="109"/>
      <c r="HT338" s="109"/>
      <c r="HU338" s="109"/>
      <c r="HV338" s="109"/>
      <c r="HW338" s="109"/>
      <c r="HX338" s="109"/>
      <c r="HY338" s="109"/>
      <c r="HZ338" s="109"/>
      <c r="IA338" s="109"/>
      <c r="IB338" s="109"/>
      <c r="IC338" s="109"/>
      <c r="ID338" s="109"/>
      <c r="IE338" s="109"/>
      <c r="IF338" s="109"/>
      <c r="IG338" s="109"/>
      <c r="IH338" s="109"/>
      <c r="II338" s="109"/>
      <c r="IJ338" s="109"/>
      <c r="IK338" s="109"/>
      <c r="IL338" s="109"/>
      <c r="IM338" s="109"/>
      <c r="IN338" s="109"/>
      <c r="IO338" s="109"/>
      <c r="IP338" s="109"/>
      <c r="IQ338" s="109"/>
      <c r="IR338" s="109"/>
      <c r="IS338" s="109"/>
      <c r="IT338" s="109"/>
      <c r="IU338" s="109"/>
      <c r="IV338" s="109"/>
      <c r="IW338" s="109"/>
      <c r="IX338" s="109"/>
      <c r="IY338" s="109"/>
      <c r="IZ338" s="109"/>
      <c r="JA338" s="109"/>
      <c r="JB338" s="109"/>
      <c r="JC338" s="109"/>
      <c r="JD338" s="109"/>
      <c r="JE338" s="109"/>
      <c r="JF338" s="109"/>
      <c r="JG338" s="109"/>
      <c r="JH338" s="109"/>
      <c r="JI338" s="109"/>
      <c r="JJ338" s="109"/>
      <c r="JK338" s="109"/>
      <c r="JL338" s="109"/>
      <c r="JM338" s="109"/>
      <c r="JN338" s="109"/>
      <c r="JO338" s="109"/>
      <c r="JP338" s="109"/>
      <c r="JQ338" s="109"/>
      <c r="JR338" s="109"/>
      <c r="JS338" s="109"/>
      <c r="JT338" s="109"/>
      <c r="JU338" s="109"/>
      <c r="JV338" s="109"/>
      <c r="JW338" s="109"/>
      <c r="JX338" s="109"/>
      <c r="JY338" s="109"/>
      <c r="JZ338" s="109"/>
      <c r="KA338" s="109"/>
      <c r="KB338" s="109"/>
      <c r="KC338" s="109"/>
      <c r="KD338" s="109"/>
      <c r="KE338" s="109"/>
      <c r="KF338" s="109"/>
      <c r="KG338" s="109"/>
      <c r="KH338" s="109"/>
      <c r="KI338" s="109"/>
      <c r="KJ338" s="109"/>
      <c r="KK338" s="109"/>
      <c r="KL338" s="109"/>
      <c r="KM338" s="109"/>
      <c r="KN338" s="109"/>
      <c r="KO338" s="109"/>
      <c r="KP338" s="109"/>
      <c r="KQ338" s="109"/>
      <c r="KR338" s="109"/>
      <c r="KS338" s="109"/>
      <c r="KT338" s="109"/>
      <c r="KU338" s="109"/>
      <c r="KV338" s="109"/>
      <c r="KW338" s="109"/>
      <c r="KX338" s="109"/>
      <c r="KY338" s="109"/>
      <c r="KZ338" s="109"/>
      <c r="LA338" s="109"/>
      <c r="LB338" s="109"/>
      <c r="LC338" s="109"/>
      <c r="LD338" s="109"/>
      <c r="LE338" s="109"/>
      <c r="LF338" s="109"/>
      <c r="LG338" s="109"/>
      <c r="LH338" s="109"/>
      <c r="LI338" s="109"/>
      <c r="LJ338" s="109"/>
      <c r="LK338" s="109"/>
      <c r="LL338" s="109"/>
      <c r="LM338" s="109"/>
      <c r="LN338" s="109"/>
      <c r="LO338" s="109"/>
      <c r="LP338" s="109"/>
      <c r="LQ338" s="109"/>
      <c r="LR338" s="109"/>
      <c r="LS338" s="109"/>
      <c r="LT338" s="109"/>
      <c r="LU338" s="109"/>
      <c r="LV338" s="109"/>
      <c r="LW338" s="109"/>
      <c r="LX338" s="109"/>
      <c r="LY338" s="109"/>
      <c r="LZ338" s="109"/>
      <c r="MA338" s="109"/>
      <c r="MB338" s="109"/>
      <c r="MC338" s="109"/>
      <c r="MD338" s="109"/>
      <c r="ME338" s="109"/>
      <c r="MF338" s="109"/>
      <c r="MG338" s="109"/>
      <c r="MH338" s="109"/>
      <c r="MI338" s="109"/>
      <c r="MJ338" s="109"/>
      <c r="MK338" s="109"/>
      <c r="ML338" s="109"/>
      <c r="MM338" s="109"/>
      <c r="MN338" s="109"/>
      <c r="MO338" s="109"/>
      <c r="MP338" s="109"/>
      <c r="MQ338" s="109"/>
      <c r="MR338" s="109"/>
      <c r="MS338" s="109"/>
      <c r="MT338" s="109"/>
      <c r="MU338" s="109"/>
      <c r="MV338" s="109"/>
      <c r="MW338" s="109"/>
      <c r="MX338" s="109"/>
      <c r="MY338" s="109"/>
      <c r="MZ338" s="109"/>
      <c r="NA338" s="109"/>
      <c r="NB338" s="109"/>
      <c r="NC338" s="109"/>
      <c r="ND338" s="109"/>
      <c r="NE338" s="109"/>
      <c r="NF338" s="109"/>
      <c r="NG338" s="109"/>
      <c r="NH338" s="109"/>
      <c r="NI338" s="109"/>
      <c r="NJ338" s="109"/>
      <c r="NK338" s="109"/>
      <c r="NL338" s="109"/>
      <c r="NM338" s="109"/>
      <c r="NN338" s="109"/>
      <c r="NO338" s="109"/>
      <c r="NP338" s="109"/>
      <c r="NQ338" s="109"/>
      <c r="NR338" s="109"/>
      <c r="NS338" s="109"/>
      <c r="NT338" s="109"/>
      <c r="NU338" s="109"/>
      <c r="NV338" s="109"/>
      <c r="NW338" s="109"/>
      <c r="NX338" s="109"/>
      <c r="NY338" s="109"/>
      <c r="NZ338" s="109"/>
      <c r="OA338" s="109"/>
      <c r="OB338" s="109"/>
      <c r="OC338" s="109"/>
      <c r="OD338" s="109"/>
      <c r="OE338" s="109"/>
      <c r="OF338" s="109"/>
      <c r="OG338" s="109"/>
      <c r="OH338" s="109"/>
      <c r="OI338" s="109"/>
      <c r="OJ338" s="109"/>
      <c r="OK338" s="109"/>
      <c r="OL338" s="109"/>
      <c r="OM338" s="109"/>
      <c r="ON338" s="109"/>
      <c r="OO338" s="109"/>
      <c r="OP338" s="109"/>
      <c r="OQ338" s="109"/>
      <c r="OR338" s="109"/>
      <c r="OS338" s="109"/>
      <c r="OT338" s="109"/>
      <c r="OU338" s="109"/>
      <c r="OV338" s="109"/>
      <c r="OW338" s="109"/>
      <c r="OX338" s="109"/>
      <c r="OY338" s="109"/>
      <c r="OZ338" s="109"/>
      <c r="PA338" s="109"/>
      <c r="PB338" s="109"/>
      <c r="PC338" s="109"/>
      <c r="PD338" s="109"/>
      <c r="PE338" s="109"/>
      <c r="PF338" s="109"/>
      <c r="PG338" s="109"/>
      <c r="PH338" s="109"/>
      <c r="PI338" s="109"/>
      <c r="PJ338" s="109"/>
      <c r="PK338" s="109"/>
      <c r="PL338" s="109"/>
      <c r="PM338" s="109"/>
      <c r="PN338" s="109"/>
      <c r="PO338" s="109"/>
      <c r="PP338" s="109"/>
      <c r="PQ338" s="109"/>
      <c r="PR338" s="109"/>
      <c r="PS338" s="109"/>
      <c r="PT338" s="109"/>
      <c r="PU338" s="109"/>
      <c r="PV338" s="109"/>
      <c r="PW338" s="109"/>
      <c r="PX338" s="109"/>
      <c r="PY338" s="109"/>
      <c r="PZ338" s="109"/>
      <c r="QA338" s="109"/>
      <c r="QB338" s="109"/>
      <c r="QC338" s="109"/>
      <c r="QD338" s="109"/>
      <c r="QE338" s="109"/>
      <c r="QF338" s="109"/>
      <c r="QG338" s="109"/>
      <c r="QH338" s="109"/>
      <c r="QI338" s="109"/>
      <c r="QJ338" s="109"/>
      <c r="QK338" s="23">
        <f t="shared" si="5"/>
        <v>20</v>
      </c>
      <c r="QL338" s="125"/>
      <c r="QM338" s="148"/>
      <c r="QN338" s="125"/>
      <c r="QO338" s="125"/>
      <c r="QP338" s="125"/>
      <c r="QQ338" s="125">
        <v>1020</v>
      </c>
      <c r="QR338" s="125"/>
      <c r="QS338" s="130"/>
    </row>
    <row r="339" spans="1:461" s="5" customFormat="1" ht="12.75" customHeight="1" x14ac:dyDescent="0.2">
      <c r="A339" s="52">
        <v>44715</v>
      </c>
      <c r="B339" s="98" t="s">
        <v>352</v>
      </c>
      <c r="C339" s="107"/>
      <c r="D339" s="107"/>
      <c r="E339" s="108">
        <v>3</v>
      </c>
      <c r="F339" s="108"/>
      <c r="G339" s="108"/>
      <c r="H339" s="108"/>
      <c r="I339" s="108"/>
      <c r="J339" s="108"/>
      <c r="K339" s="108"/>
      <c r="L339" s="108"/>
      <c r="M339" s="108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 s="109"/>
      <c r="BD339" s="109"/>
      <c r="BE339" s="109"/>
      <c r="BF339" s="109"/>
      <c r="BG339" s="109"/>
      <c r="BH339" s="109"/>
      <c r="BI339" s="109"/>
      <c r="BJ339" s="109"/>
      <c r="BK339" s="109"/>
      <c r="BL339" s="109"/>
      <c r="BM339" s="109"/>
      <c r="BN339" s="109"/>
      <c r="BO339" s="109"/>
      <c r="BP339" s="109"/>
      <c r="BQ339" s="109"/>
      <c r="BR339" s="109"/>
      <c r="BS339" s="109"/>
      <c r="BT339" s="109"/>
      <c r="BU339" s="109"/>
      <c r="BV339" s="109"/>
      <c r="BW339" s="109"/>
      <c r="BX339" s="109"/>
      <c r="BY339" s="109"/>
      <c r="BZ339" s="109"/>
      <c r="CA339" s="109"/>
      <c r="CB339" s="109"/>
      <c r="CC339" s="109"/>
      <c r="CD339" s="109"/>
      <c r="CE339" s="109"/>
      <c r="CF339" s="109"/>
      <c r="CG339" s="109"/>
      <c r="CH339" s="109"/>
      <c r="CI339" s="109"/>
      <c r="CJ339" s="109"/>
      <c r="CK339" s="109"/>
      <c r="CL339" s="109"/>
      <c r="CM339" s="109"/>
      <c r="CN339" s="109"/>
      <c r="CO339" s="109"/>
      <c r="CP339" s="109"/>
      <c r="CQ339" s="109"/>
      <c r="CR339" s="109"/>
      <c r="CS339" s="109"/>
      <c r="CT339" s="109"/>
      <c r="CU339" s="109"/>
      <c r="CV339" s="109"/>
      <c r="CW339" s="109"/>
      <c r="CX339" s="109"/>
      <c r="CY339" s="109"/>
      <c r="CZ339" s="109"/>
      <c r="DA339" s="109"/>
      <c r="DB339" s="109"/>
      <c r="DC339" s="109"/>
      <c r="DD339" s="109"/>
      <c r="DE339" s="109"/>
      <c r="DF339" s="109"/>
      <c r="DG339" s="109"/>
      <c r="DH339" s="109"/>
      <c r="DI339" s="109"/>
      <c r="DJ339" s="109"/>
      <c r="DK339" s="109"/>
      <c r="DL339" s="109"/>
      <c r="DM339" s="109"/>
      <c r="DN339" s="109"/>
      <c r="DO339" s="109"/>
      <c r="DP339" s="109"/>
      <c r="DQ339" s="109"/>
      <c r="DR339" s="109"/>
      <c r="DS339" s="109"/>
      <c r="DT339" s="109"/>
      <c r="DU339" s="109"/>
      <c r="DV339" s="109"/>
      <c r="DW339" s="109"/>
      <c r="DX339" s="109"/>
      <c r="DY339" s="109"/>
      <c r="DZ339" s="109"/>
      <c r="EA339" s="109"/>
      <c r="EB339" s="109"/>
      <c r="EC339" s="109"/>
      <c r="ED339" s="109"/>
      <c r="EE339" s="109"/>
      <c r="EF339" s="109"/>
      <c r="EG339" s="109"/>
      <c r="EH339" s="109"/>
      <c r="EI339" s="109"/>
      <c r="EJ339" s="109"/>
      <c r="EK339" s="109"/>
      <c r="EL339" s="109"/>
      <c r="EM339" s="109"/>
      <c r="EN339" s="109"/>
      <c r="EO339" s="109"/>
      <c r="EP339" s="109"/>
      <c r="EQ339" s="109"/>
      <c r="ER339" s="109"/>
      <c r="ES339" s="109"/>
      <c r="ET339" s="109"/>
      <c r="EU339" s="109"/>
      <c r="EV339" s="109"/>
      <c r="EW339" s="109"/>
      <c r="EX339" s="109"/>
      <c r="EY339" s="109"/>
      <c r="EZ339" s="109"/>
      <c r="FA339" s="109"/>
      <c r="FB339" s="109"/>
      <c r="FC339" s="109"/>
      <c r="FD339" s="109"/>
      <c r="FE339" s="109"/>
      <c r="FF339" s="109"/>
      <c r="FG339" s="109"/>
      <c r="FH339" s="109"/>
      <c r="FI339" s="109"/>
      <c r="FJ339" s="109"/>
      <c r="FK339" s="109"/>
      <c r="FL339" s="109"/>
      <c r="FM339" s="109"/>
      <c r="FN339" s="109"/>
      <c r="FO339" s="109"/>
      <c r="FP339" s="109"/>
      <c r="FQ339" s="109"/>
      <c r="FR339" s="109"/>
      <c r="FS339" s="109"/>
      <c r="FT339" s="109"/>
      <c r="FU339" s="109"/>
      <c r="FV339" s="109">
        <v>10</v>
      </c>
      <c r="FW339" s="109"/>
      <c r="FX339" s="109"/>
      <c r="FY339" s="109"/>
      <c r="FZ339" s="109"/>
      <c r="GA339" s="109"/>
      <c r="GB339" s="109"/>
      <c r="GC339" s="109"/>
      <c r="GD339" s="109"/>
      <c r="GE339" s="109"/>
      <c r="GF339" s="109"/>
      <c r="GG339" s="109"/>
      <c r="GH339" s="109"/>
      <c r="GI339" s="109"/>
      <c r="GJ339" s="109"/>
      <c r="GK339" s="109"/>
      <c r="GL339" s="109"/>
      <c r="GM339" s="109"/>
      <c r="GN339" s="109"/>
      <c r="GO339" s="109"/>
      <c r="GP339" s="109"/>
      <c r="GQ339" s="109"/>
      <c r="GR339" s="109"/>
      <c r="GS339" s="109"/>
      <c r="GT339" s="109"/>
      <c r="GU339" s="109"/>
      <c r="GV339" s="109"/>
      <c r="GW339" s="109"/>
      <c r="GX339" s="109"/>
      <c r="GY339" s="109"/>
      <c r="GZ339" s="109"/>
      <c r="HA339" s="109"/>
      <c r="HB339" s="109"/>
      <c r="HC339" s="109"/>
      <c r="HD339" s="109"/>
      <c r="HE339" s="109"/>
      <c r="HF339" s="109"/>
      <c r="HG339" s="109"/>
      <c r="HH339" s="109"/>
      <c r="HI339" s="109"/>
      <c r="HJ339" s="109"/>
      <c r="HK339" s="109"/>
      <c r="HL339" s="109"/>
      <c r="HM339" s="109"/>
      <c r="HN339" s="109"/>
      <c r="HO339" s="109"/>
      <c r="HP339" s="109"/>
      <c r="HQ339" s="109"/>
      <c r="HR339" s="109"/>
      <c r="HS339" s="109"/>
      <c r="HT339" s="109"/>
      <c r="HU339" s="109"/>
      <c r="HV339" s="109"/>
      <c r="HW339" s="109"/>
      <c r="HX339" s="109"/>
      <c r="HY339" s="109"/>
      <c r="HZ339" s="109"/>
      <c r="IA339" s="109"/>
      <c r="IB339" s="109"/>
      <c r="IC339" s="109"/>
      <c r="ID339" s="109"/>
      <c r="IE339" s="109"/>
      <c r="IF339" s="109"/>
      <c r="IG339" s="109"/>
      <c r="IH339" s="109"/>
      <c r="II339" s="109"/>
      <c r="IJ339" s="109"/>
      <c r="IK339" s="109"/>
      <c r="IL339" s="109"/>
      <c r="IM339" s="109"/>
      <c r="IN339" s="109"/>
      <c r="IO339" s="109"/>
      <c r="IP339" s="109"/>
      <c r="IQ339" s="109"/>
      <c r="IR339" s="109"/>
      <c r="IS339" s="109"/>
      <c r="IT339" s="109"/>
      <c r="IU339" s="109"/>
      <c r="IV339" s="109"/>
      <c r="IW339" s="109"/>
      <c r="IX339" s="109"/>
      <c r="IY339" s="109"/>
      <c r="IZ339" s="109"/>
      <c r="JA339" s="109"/>
      <c r="JB339" s="109"/>
      <c r="JC339" s="109"/>
      <c r="JD339" s="109"/>
      <c r="JE339" s="109"/>
      <c r="JF339" s="109"/>
      <c r="JG339" s="109"/>
      <c r="JH339" s="109"/>
      <c r="JI339" s="109"/>
      <c r="JJ339" s="109"/>
      <c r="JK339" s="109"/>
      <c r="JL339" s="109"/>
      <c r="JM339" s="109"/>
      <c r="JN339" s="109"/>
      <c r="JO339" s="109"/>
      <c r="JP339" s="109"/>
      <c r="JQ339" s="109"/>
      <c r="JR339" s="109"/>
      <c r="JS339" s="109"/>
      <c r="JT339" s="109"/>
      <c r="JU339" s="109"/>
      <c r="JV339" s="109"/>
      <c r="JW339" s="109"/>
      <c r="JX339" s="109"/>
      <c r="JY339" s="109"/>
      <c r="JZ339" s="109"/>
      <c r="KA339" s="109"/>
      <c r="KB339" s="109"/>
      <c r="KC339" s="109"/>
      <c r="KD339" s="109"/>
      <c r="KE339" s="109"/>
      <c r="KF339" s="109"/>
      <c r="KG339" s="109"/>
      <c r="KH339" s="109"/>
      <c r="KI339" s="109"/>
      <c r="KJ339" s="109"/>
      <c r="KK339" s="109"/>
      <c r="KL339" s="109"/>
      <c r="KM339" s="109"/>
      <c r="KN339" s="109"/>
      <c r="KO339" s="109"/>
      <c r="KP339" s="109"/>
      <c r="KQ339" s="109"/>
      <c r="KR339" s="109"/>
      <c r="KS339" s="109"/>
      <c r="KT339" s="109"/>
      <c r="KU339" s="109"/>
      <c r="KV339" s="109"/>
      <c r="KW339" s="109"/>
      <c r="KX339" s="109"/>
      <c r="KY339" s="109"/>
      <c r="KZ339" s="109"/>
      <c r="LA339" s="109"/>
      <c r="LB339" s="109"/>
      <c r="LC339" s="109"/>
      <c r="LD339" s="109"/>
      <c r="LE339" s="109"/>
      <c r="LF339" s="109"/>
      <c r="LG339" s="109"/>
      <c r="LH339" s="109"/>
      <c r="LI339" s="109"/>
      <c r="LJ339" s="109"/>
      <c r="LK339" s="109"/>
      <c r="LL339" s="109"/>
      <c r="LM339" s="109"/>
      <c r="LN339" s="109"/>
      <c r="LO339" s="109"/>
      <c r="LP339" s="109"/>
      <c r="LQ339" s="109"/>
      <c r="LR339" s="109"/>
      <c r="LS339" s="109"/>
      <c r="LT339" s="109"/>
      <c r="LU339" s="109"/>
      <c r="LV339" s="109"/>
      <c r="LW339" s="109"/>
      <c r="LX339" s="109"/>
      <c r="LY339" s="109"/>
      <c r="LZ339" s="109"/>
      <c r="MA339" s="109"/>
      <c r="MB339" s="109"/>
      <c r="MC339" s="109"/>
      <c r="MD339" s="109"/>
      <c r="ME339" s="109"/>
      <c r="MF339" s="109"/>
      <c r="MG339" s="109"/>
      <c r="MH339" s="109"/>
      <c r="MI339" s="109"/>
      <c r="MJ339" s="109"/>
      <c r="MK339" s="109"/>
      <c r="ML339" s="109"/>
      <c r="MM339" s="109"/>
      <c r="MN339" s="109"/>
      <c r="MO339" s="109"/>
      <c r="MP339" s="109"/>
      <c r="MQ339" s="109"/>
      <c r="MR339" s="109"/>
      <c r="MS339" s="109"/>
      <c r="MT339" s="109"/>
      <c r="MU339" s="109"/>
      <c r="MV339" s="109"/>
      <c r="MW339" s="109"/>
      <c r="MX339" s="109"/>
      <c r="MY339" s="109"/>
      <c r="MZ339" s="109"/>
      <c r="NA339" s="109"/>
      <c r="NB339" s="109"/>
      <c r="NC339" s="109"/>
      <c r="ND339" s="109"/>
      <c r="NE339" s="109"/>
      <c r="NF339" s="109"/>
      <c r="NG339" s="109"/>
      <c r="NH339" s="109"/>
      <c r="NI339" s="109"/>
      <c r="NJ339" s="109"/>
      <c r="NK339" s="109"/>
      <c r="NL339" s="109"/>
      <c r="NM339" s="109"/>
      <c r="NN339" s="109"/>
      <c r="NO339" s="109"/>
      <c r="NP339" s="109"/>
      <c r="NQ339" s="109"/>
      <c r="NR339" s="109"/>
      <c r="NS339" s="109"/>
      <c r="NT339" s="109"/>
      <c r="NU339" s="109"/>
      <c r="NV339" s="109"/>
      <c r="NW339" s="109"/>
      <c r="NX339" s="109"/>
      <c r="NY339" s="109"/>
      <c r="NZ339" s="109"/>
      <c r="OA339" s="109"/>
      <c r="OB339" s="109"/>
      <c r="OC339" s="109"/>
      <c r="OD339" s="109"/>
      <c r="OE339" s="109"/>
      <c r="OF339" s="109"/>
      <c r="OG339" s="109"/>
      <c r="OH339" s="109"/>
      <c r="OI339" s="109"/>
      <c r="OJ339" s="109"/>
      <c r="OK339" s="109"/>
      <c r="OL339" s="109"/>
      <c r="OM339" s="109"/>
      <c r="ON339" s="109"/>
      <c r="OO339" s="109"/>
      <c r="OP339" s="109"/>
      <c r="OQ339" s="109"/>
      <c r="OR339" s="109"/>
      <c r="OS339" s="109"/>
      <c r="OT339" s="109"/>
      <c r="OU339" s="109"/>
      <c r="OV339" s="109"/>
      <c r="OW339" s="109"/>
      <c r="OX339" s="109"/>
      <c r="OY339" s="109"/>
      <c r="OZ339" s="109"/>
      <c r="PA339" s="109"/>
      <c r="PB339" s="109"/>
      <c r="PC339" s="109"/>
      <c r="PD339" s="109"/>
      <c r="PE339" s="109"/>
      <c r="PF339" s="109"/>
      <c r="PG339" s="109"/>
      <c r="PH339" s="109"/>
      <c r="PI339" s="109"/>
      <c r="PJ339" s="109"/>
      <c r="PK339" s="109"/>
      <c r="PL339" s="109"/>
      <c r="PM339" s="109"/>
      <c r="PN339" s="109"/>
      <c r="PO339" s="109"/>
      <c r="PP339" s="109"/>
      <c r="PQ339" s="109"/>
      <c r="PR339" s="109"/>
      <c r="PS339" s="109"/>
      <c r="PT339" s="109"/>
      <c r="PU339" s="109"/>
      <c r="PV339" s="109"/>
      <c r="PW339" s="109"/>
      <c r="PX339" s="109"/>
      <c r="PY339" s="109"/>
      <c r="PZ339" s="109"/>
      <c r="QA339" s="109"/>
      <c r="QB339" s="109"/>
      <c r="QC339" s="109"/>
      <c r="QD339" s="109"/>
      <c r="QE339" s="109"/>
      <c r="QF339" s="109"/>
      <c r="QG339" s="109"/>
      <c r="QH339" s="109"/>
      <c r="QI339" s="109"/>
      <c r="QJ339" s="109"/>
      <c r="QK339" s="23">
        <f t="shared" si="5"/>
        <v>13</v>
      </c>
      <c r="QL339" s="125"/>
      <c r="QM339" s="148"/>
      <c r="QN339" s="125"/>
      <c r="QO339" s="125"/>
      <c r="QP339" s="125">
        <v>586.74</v>
      </c>
      <c r="QQ339" s="125"/>
      <c r="QR339" s="125"/>
      <c r="QS339" s="130"/>
    </row>
    <row r="340" spans="1:461" s="5" customFormat="1" ht="12.75" customHeight="1" x14ac:dyDescent="0.2">
      <c r="A340" s="52">
        <v>44712</v>
      </c>
      <c r="B340" s="98" t="s">
        <v>343</v>
      </c>
      <c r="C340" s="107"/>
      <c r="D340" s="107"/>
      <c r="E340" s="108"/>
      <c r="F340" s="108"/>
      <c r="G340" s="108"/>
      <c r="H340" s="108"/>
      <c r="I340" s="108"/>
      <c r="J340" s="108"/>
      <c r="K340" s="108"/>
      <c r="L340" s="108"/>
      <c r="M340" s="108"/>
      <c r="N340" s="109"/>
      <c r="O340" s="109"/>
      <c r="P340" s="109"/>
      <c r="Q340" s="109">
        <v>2</v>
      </c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 s="109"/>
      <c r="BD340" s="109"/>
      <c r="BE340" s="109"/>
      <c r="BF340" s="109"/>
      <c r="BG340" s="109"/>
      <c r="BH340" s="109"/>
      <c r="BI340" s="109"/>
      <c r="BJ340" s="109"/>
      <c r="BK340" s="109"/>
      <c r="BL340" s="109"/>
      <c r="BM340" s="109"/>
      <c r="BN340" s="109"/>
      <c r="BO340" s="109"/>
      <c r="BP340" s="109"/>
      <c r="BQ340" s="109"/>
      <c r="BR340" s="109"/>
      <c r="BS340" s="109"/>
      <c r="BT340" s="109"/>
      <c r="BU340" s="109"/>
      <c r="BV340" s="109"/>
      <c r="BW340" s="109"/>
      <c r="BX340" s="109"/>
      <c r="BY340" s="109"/>
      <c r="BZ340" s="109"/>
      <c r="CA340" s="109"/>
      <c r="CB340" s="109"/>
      <c r="CC340" s="109"/>
      <c r="CD340" s="109"/>
      <c r="CE340" s="109"/>
      <c r="CF340" s="109"/>
      <c r="CG340" s="109"/>
      <c r="CH340" s="109"/>
      <c r="CI340" s="109"/>
      <c r="CJ340" s="109"/>
      <c r="CK340" s="109"/>
      <c r="CL340" s="109"/>
      <c r="CM340" s="109"/>
      <c r="CN340" s="109"/>
      <c r="CO340" s="109"/>
      <c r="CP340" s="109"/>
      <c r="CQ340" s="109"/>
      <c r="CR340" s="109"/>
      <c r="CS340" s="109"/>
      <c r="CT340" s="109"/>
      <c r="CU340" s="109"/>
      <c r="CV340" s="109"/>
      <c r="CW340" s="109"/>
      <c r="CX340" s="109"/>
      <c r="CY340" s="109"/>
      <c r="CZ340" s="109"/>
      <c r="DA340" s="109"/>
      <c r="DB340" s="109"/>
      <c r="DC340" s="109"/>
      <c r="DD340" s="109"/>
      <c r="DE340" s="109"/>
      <c r="DF340" s="109"/>
      <c r="DG340" s="109"/>
      <c r="DH340" s="109"/>
      <c r="DI340" s="109"/>
      <c r="DJ340" s="109"/>
      <c r="DK340" s="109"/>
      <c r="DL340" s="109"/>
      <c r="DM340" s="109"/>
      <c r="DN340" s="109"/>
      <c r="DO340" s="109"/>
      <c r="DP340" s="109"/>
      <c r="DQ340" s="109"/>
      <c r="DR340" s="109"/>
      <c r="DS340" s="109"/>
      <c r="DT340" s="109"/>
      <c r="DU340" s="109"/>
      <c r="DV340" s="109"/>
      <c r="DW340" s="109"/>
      <c r="DX340" s="109"/>
      <c r="DY340" s="109"/>
      <c r="DZ340" s="109"/>
      <c r="EA340" s="109"/>
      <c r="EB340" s="109"/>
      <c r="EC340" s="109"/>
      <c r="ED340" s="109"/>
      <c r="EE340" s="109"/>
      <c r="EF340" s="109"/>
      <c r="EG340" s="109"/>
      <c r="EH340" s="109"/>
      <c r="EI340" s="109"/>
      <c r="EJ340" s="109"/>
      <c r="EK340" s="109"/>
      <c r="EL340" s="109"/>
      <c r="EM340" s="109"/>
      <c r="EN340" s="109"/>
      <c r="EO340" s="109"/>
      <c r="EP340" s="109"/>
      <c r="EQ340" s="109"/>
      <c r="ER340" s="109"/>
      <c r="ES340" s="109"/>
      <c r="ET340" s="109"/>
      <c r="EU340" s="109"/>
      <c r="EV340" s="109"/>
      <c r="EW340" s="109"/>
      <c r="EX340" s="109"/>
      <c r="EY340" s="109"/>
      <c r="EZ340" s="109"/>
      <c r="FA340" s="109"/>
      <c r="FB340" s="109"/>
      <c r="FC340" s="109"/>
      <c r="FD340" s="109"/>
      <c r="FE340" s="109"/>
      <c r="FF340" s="109"/>
      <c r="FG340" s="109"/>
      <c r="FH340" s="109"/>
      <c r="FI340" s="109"/>
      <c r="FJ340" s="109"/>
      <c r="FK340" s="109"/>
      <c r="FL340" s="109"/>
      <c r="FM340" s="109"/>
      <c r="FN340" s="109"/>
      <c r="FO340" s="109"/>
      <c r="FP340" s="109"/>
      <c r="FQ340" s="109"/>
      <c r="FR340" s="109"/>
      <c r="FS340" s="109"/>
      <c r="FT340" s="109"/>
      <c r="FU340" s="109"/>
      <c r="FV340" s="109"/>
      <c r="FW340" s="109"/>
      <c r="FX340" s="109"/>
      <c r="FY340" s="109"/>
      <c r="FZ340" s="109"/>
      <c r="GA340" s="109"/>
      <c r="GB340" s="109"/>
      <c r="GC340" s="109"/>
      <c r="GD340" s="109"/>
      <c r="GE340" s="109"/>
      <c r="GF340" s="109"/>
      <c r="GG340" s="109"/>
      <c r="GH340" s="109"/>
      <c r="GI340" s="109"/>
      <c r="GJ340" s="109"/>
      <c r="GK340" s="109"/>
      <c r="GL340" s="109"/>
      <c r="GM340" s="109"/>
      <c r="GN340" s="109"/>
      <c r="GO340" s="109"/>
      <c r="GP340" s="109"/>
      <c r="GQ340" s="109"/>
      <c r="GR340" s="109"/>
      <c r="GS340" s="109"/>
      <c r="GT340" s="109"/>
      <c r="GU340" s="109"/>
      <c r="GV340" s="109"/>
      <c r="GW340" s="109"/>
      <c r="GX340" s="109"/>
      <c r="GY340" s="109"/>
      <c r="GZ340" s="109"/>
      <c r="HA340" s="109"/>
      <c r="HB340" s="109"/>
      <c r="HC340" s="109"/>
      <c r="HD340" s="109"/>
      <c r="HE340" s="109"/>
      <c r="HF340" s="109"/>
      <c r="HG340" s="109"/>
      <c r="HH340" s="109"/>
      <c r="HI340" s="109"/>
      <c r="HJ340" s="109"/>
      <c r="HK340" s="109"/>
      <c r="HL340" s="109"/>
      <c r="HM340" s="109"/>
      <c r="HN340" s="109"/>
      <c r="HO340" s="109"/>
      <c r="HP340" s="109"/>
      <c r="HQ340" s="109"/>
      <c r="HR340" s="109"/>
      <c r="HS340" s="109"/>
      <c r="HT340" s="109"/>
      <c r="HU340" s="109"/>
      <c r="HV340" s="109"/>
      <c r="HW340" s="109"/>
      <c r="HX340" s="109"/>
      <c r="HY340" s="109"/>
      <c r="HZ340" s="109"/>
      <c r="IA340" s="109"/>
      <c r="IB340" s="109"/>
      <c r="IC340" s="109"/>
      <c r="ID340" s="109"/>
      <c r="IE340" s="109"/>
      <c r="IF340" s="109"/>
      <c r="IG340" s="109"/>
      <c r="IH340" s="109"/>
      <c r="II340" s="109"/>
      <c r="IJ340" s="109"/>
      <c r="IK340" s="109"/>
      <c r="IL340" s="109"/>
      <c r="IM340" s="109"/>
      <c r="IN340" s="109"/>
      <c r="IO340" s="109"/>
      <c r="IP340" s="109"/>
      <c r="IQ340" s="109"/>
      <c r="IR340" s="109"/>
      <c r="IS340" s="109"/>
      <c r="IT340" s="109"/>
      <c r="IU340" s="109"/>
      <c r="IV340" s="109"/>
      <c r="IW340" s="109"/>
      <c r="IX340" s="109"/>
      <c r="IY340" s="109"/>
      <c r="IZ340" s="109"/>
      <c r="JA340" s="109"/>
      <c r="JB340" s="109"/>
      <c r="JC340" s="109"/>
      <c r="JD340" s="109"/>
      <c r="JE340" s="109"/>
      <c r="JF340" s="109"/>
      <c r="JG340" s="109"/>
      <c r="JH340" s="109"/>
      <c r="JI340" s="109"/>
      <c r="JJ340" s="109"/>
      <c r="JK340" s="109"/>
      <c r="JL340" s="109"/>
      <c r="JM340" s="109"/>
      <c r="JN340" s="109"/>
      <c r="JO340" s="109"/>
      <c r="JP340" s="109"/>
      <c r="JQ340" s="109"/>
      <c r="JR340" s="109"/>
      <c r="JS340" s="109"/>
      <c r="JT340" s="109"/>
      <c r="JU340" s="109"/>
      <c r="JV340" s="109"/>
      <c r="JW340" s="109"/>
      <c r="JX340" s="109"/>
      <c r="JY340" s="109"/>
      <c r="JZ340" s="109"/>
      <c r="KA340" s="109"/>
      <c r="KB340" s="109"/>
      <c r="KC340" s="109"/>
      <c r="KD340" s="109"/>
      <c r="KE340" s="109"/>
      <c r="KF340" s="109"/>
      <c r="KG340" s="109"/>
      <c r="KH340" s="109"/>
      <c r="KI340" s="109"/>
      <c r="KJ340" s="109"/>
      <c r="KK340" s="109"/>
      <c r="KL340" s="109"/>
      <c r="KM340" s="109"/>
      <c r="KN340" s="109"/>
      <c r="KO340" s="109"/>
      <c r="KP340" s="109"/>
      <c r="KQ340" s="109"/>
      <c r="KR340" s="109"/>
      <c r="KS340" s="109"/>
      <c r="KT340" s="109"/>
      <c r="KU340" s="109"/>
      <c r="KV340" s="109"/>
      <c r="KW340" s="109"/>
      <c r="KX340" s="109"/>
      <c r="KY340" s="109"/>
      <c r="KZ340" s="109"/>
      <c r="LA340" s="109"/>
      <c r="LB340" s="109"/>
      <c r="LC340" s="109"/>
      <c r="LD340" s="109"/>
      <c r="LE340" s="109"/>
      <c r="LF340" s="109"/>
      <c r="LG340" s="109"/>
      <c r="LH340" s="109"/>
      <c r="LI340" s="109"/>
      <c r="LJ340" s="109"/>
      <c r="LK340" s="109"/>
      <c r="LL340" s="109"/>
      <c r="LM340" s="109"/>
      <c r="LN340" s="109"/>
      <c r="LO340" s="109"/>
      <c r="LP340" s="109"/>
      <c r="LQ340" s="109"/>
      <c r="LR340" s="109"/>
      <c r="LS340" s="109"/>
      <c r="LT340" s="109"/>
      <c r="LU340" s="109"/>
      <c r="LV340" s="109"/>
      <c r="LW340" s="109"/>
      <c r="LX340" s="109"/>
      <c r="LY340" s="109"/>
      <c r="LZ340" s="109"/>
      <c r="MA340" s="109"/>
      <c r="MB340" s="109"/>
      <c r="MC340" s="109"/>
      <c r="MD340" s="109"/>
      <c r="ME340" s="109"/>
      <c r="MF340" s="109"/>
      <c r="MG340" s="109"/>
      <c r="MH340" s="109"/>
      <c r="MI340" s="109"/>
      <c r="MJ340" s="109"/>
      <c r="MK340" s="109"/>
      <c r="ML340" s="109"/>
      <c r="MM340" s="109"/>
      <c r="MN340" s="109"/>
      <c r="MO340" s="109"/>
      <c r="MP340" s="109"/>
      <c r="MQ340" s="109"/>
      <c r="MR340" s="109"/>
      <c r="MS340" s="109"/>
      <c r="MT340" s="109"/>
      <c r="MU340" s="109"/>
      <c r="MV340" s="109"/>
      <c r="MW340" s="109"/>
      <c r="MX340" s="109"/>
      <c r="MY340" s="109"/>
      <c r="MZ340" s="109"/>
      <c r="NA340" s="109"/>
      <c r="NB340" s="109"/>
      <c r="NC340" s="109"/>
      <c r="ND340" s="109"/>
      <c r="NE340" s="109"/>
      <c r="NF340" s="109"/>
      <c r="NG340" s="109"/>
      <c r="NH340" s="109"/>
      <c r="NI340" s="109"/>
      <c r="NJ340" s="109"/>
      <c r="NK340" s="109"/>
      <c r="NL340" s="109"/>
      <c r="NM340" s="109"/>
      <c r="NN340" s="109"/>
      <c r="NO340" s="109"/>
      <c r="NP340" s="109"/>
      <c r="NQ340" s="109"/>
      <c r="NR340" s="109"/>
      <c r="NS340" s="109"/>
      <c r="NT340" s="109"/>
      <c r="NU340" s="109"/>
      <c r="NV340" s="109"/>
      <c r="NW340" s="109"/>
      <c r="NX340" s="109"/>
      <c r="NY340" s="109"/>
      <c r="NZ340" s="109"/>
      <c r="OA340" s="109"/>
      <c r="OB340" s="109"/>
      <c r="OC340" s="109"/>
      <c r="OD340" s="109"/>
      <c r="OE340" s="109"/>
      <c r="OF340" s="109"/>
      <c r="OG340" s="109"/>
      <c r="OH340" s="109"/>
      <c r="OI340" s="109"/>
      <c r="OJ340" s="109"/>
      <c r="OK340" s="109"/>
      <c r="OL340" s="109"/>
      <c r="OM340" s="109"/>
      <c r="ON340" s="109"/>
      <c r="OO340" s="109"/>
      <c r="OP340" s="109"/>
      <c r="OQ340" s="109"/>
      <c r="OR340" s="109"/>
      <c r="OS340" s="109"/>
      <c r="OT340" s="109"/>
      <c r="OU340" s="109"/>
      <c r="OV340" s="109"/>
      <c r="OW340" s="109"/>
      <c r="OX340" s="109"/>
      <c r="OY340" s="109"/>
      <c r="OZ340" s="109"/>
      <c r="PA340" s="109"/>
      <c r="PB340" s="109"/>
      <c r="PC340" s="109"/>
      <c r="PD340" s="109"/>
      <c r="PE340" s="109"/>
      <c r="PF340" s="109"/>
      <c r="PG340" s="109"/>
      <c r="PH340" s="109"/>
      <c r="PI340" s="109"/>
      <c r="PJ340" s="109"/>
      <c r="PK340" s="109"/>
      <c r="PL340" s="109"/>
      <c r="PM340" s="109"/>
      <c r="PN340" s="109"/>
      <c r="PO340" s="109"/>
      <c r="PP340" s="109"/>
      <c r="PQ340" s="109"/>
      <c r="PR340" s="109"/>
      <c r="PS340" s="109"/>
      <c r="PT340" s="109"/>
      <c r="PU340" s="109"/>
      <c r="PV340" s="109"/>
      <c r="PW340" s="109"/>
      <c r="PX340" s="109"/>
      <c r="PY340" s="109"/>
      <c r="PZ340" s="109"/>
      <c r="QA340" s="109"/>
      <c r="QB340" s="109"/>
      <c r="QC340" s="109"/>
      <c r="QD340" s="109"/>
      <c r="QE340" s="109"/>
      <c r="QF340" s="109"/>
      <c r="QG340" s="109"/>
      <c r="QH340" s="109"/>
      <c r="QI340" s="109"/>
      <c r="QJ340" s="109"/>
      <c r="QK340" s="23">
        <f t="shared" si="5"/>
        <v>2</v>
      </c>
      <c r="QL340" s="125"/>
      <c r="QM340" s="148"/>
      <c r="QN340" s="125"/>
      <c r="QO340" s="125"/>
      <c r="QP340" s="125"/>
      <c r="QQ340" s="125">
        <v>111.43</v>
      </c>
      <c r="QR340" s="125"/>
      <c r="QS340" s="130"/>
    </row>
    <row r="341" spans="1:461" s="5" customFormat="1" ht="12.75" customHeight="1" x14ac:dyDescent="0.2">
      <c r="A341" s="52">
        <v>44715</v>
      </c>
      <c r="B341" s="90" t="s">
        <v>139</v>
      </c>
      <c r="C341" s="107"/>
      <c r="D341" s="107"/>
      <c r="E341" s="108"/>
      <c r="F341" s="108"/>
      <c r="G341" s="108"/>
      <c r="H341" s="108"/>
      <c r="I341" s="108"/>
      <c r="J341" s="108"/>
      <c r="K341" s="108"/>
      <c r="L341" s="108"/>
      <c r="M341" s="108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 s="109"/>
      <c r="BD341" s="109"/>
      <c r="BE341" s="109"/>
      <c r="BF341" s="109"/>
      <c r="BG341" s="109"/>
      <c r="BH341" s="109"/>
      <c r="BI341" s="109"/>
      <c r="BJ341" s="109"/>
      <c r="BK341" s="109"/>
      <c r="BL341" s="109"/>
      <c r="BM341" s="109"/>
      <c r="BN341" s="109"/>
      <c r="BO341" s="109"/>
      <c r="BP341" s="109"/>
      <c r="BQ341" s="109"/>
      <c r="BR341" s="109"/>
      <c r="BS341" s="109"/>
      <c r="BT341" s="109"/>
      <c r="BU341" s="109"/>
      <c r="BV341" s="109"/>
      <c r="BW341" s="109"/>
      <c r="BX341" s="109"/>
      <c r="BY341" s="109"/>
      <c r="BZ341" s="109"/>
      <c r="CA341" s="109"/>
      <c r="CB341" s="109"/>
      <c r="CC341" s="109"/>
      <c r="CD341" s="109"/>
      <c r="CE341" s="109"/>
      <c r="CF341" s="109"/>
      <c r="CG341" s="109"/>
      <c r="CH341" s="109"/>
      <c r="CI341" s="109"/>
      <c r="CJ341" s="109"/>
      <c r="CK341" s="109"/>
      <c r="CL341" s="109"/>
      <c r="CM341" s="109"/>
      <c r="CN341" s="109"/>
      <c r="CO341" s="109"/>
      <c r="CP341" s="109"/>
      <c r="CQ341" s="109"/>
      <c r="CR341" s="109"/>
      <c r="CS341" s="109"/>
      <c r="CT341" s="109"/>
      <c r="CU341" s="109"/>
      <c r="CV341" s="109"/>
      <c r="CW341" s="109"/>
      <c r="CX341" s="109"/>
      <c r="CY341" s="109"/>
      <c r="CZ341" s="109"/>
      <c r="DA341" s="109"/>
      <c r="DB341" s="109"/>
      <c r="DC341" s="109"/>
      <c r="DD341" s="109"/>
      <c r="DE341" s="109"/>
      <c r="DF341" s="109"/>
      <c r="DG341" s="109"/>
      <c r="DH341" s="109"/>
      <c r="DI341" s="109"/>
      <c r="DJ341" s="109"/>
      <c r="DK341" s="109"/>
      <c r="DL341" s="109"/>
      <c r="DM341" s="109"/>
      <c r="DN341" s="109"/>
      <c r="DO341" s="109"/>
      <c r="DP341" s="109"/>
      <c r="DQ341" s="109"/>
      <c r="DR341" s="109"/>
      <c r="DS341" s="109"/>
      <c r="DT341" s="109"/>
      <c r="DU341" s="109"/>
      <c r="DV341" s="109"/>
      <c r="DW341" s="109"/>
      <c r="DX341" s="109"/>
      <c r="DY341" s="109"/>
      <c r="DZ341" s="109"/>
      <c r="EA341" s="109"/>
      <c r="EB341" s="109"/>
      <c r="EC341" s="109"/>
      <c r="ED341" s="109"/>
      <c r="EE341" s="109"/>
      <c r="EF341" s="109"/>
      <c r="EG341" s="109"/>
      <c r="EH341" s="109"/>
      <c r="EI341" s="109"/>
      <c r="EJ341" s="109"/>
      <c r="EK341" s="109"/>
      <c r="EL341" s="109"/>
      <c r="EM341" s="109"/>
      <c r="EN341" s="109"/>
      <c r="EO341" s="109"/>
      <c r="EP341" s="109"/>
      <c r="EQ341" s="109"/>
      <c r="ER341" s="109"/>
      <c r="ES341" s="109"/>
      <c r="ET341" s="109"/>
      <c r="EU341" s="109"/>
      <c r="EV341" s="109"/>
      <c r="EW341" s="109"/>
      <c r="EX341" s="109"/>
      <c r="EY341" s="109"/>
      <c r="EZ341" s="109"/>
      <c r="FA341" s="109"/>
      <c r="FB341" s="109"/>
      <c r="FC341" s="109"/>
      <c r="FD341" s="109"/>
      <c r="FE341" s="109"/>
      <c r="FF341" s="109"/>
      <c r="FG341" s="109"/>
      <c r="FH341" s="109"/>
      <c r="FI341" s="109"/>
      <c r="FJ341" s="109"/>
      <c r="FK341" s="109"/>
      <c r="FL341" s="109"/>
      <c r="FM341" s="109"/>
      <c r="FN341" s="109"/>
      <c r="FO341" s="109"/>
      <c r="FP341" s="109"/>
      <c r="FQ341" s="109"/>
      <c r="FR341" s="109"/>
      <c r="FS341" s="109"/>
      <c r="FT341" s="109"/>
      <c r="FU341" s="109"/>
      <c r="FV341" s="109"/>
      <c r="FW341" s="109"/>
      <c r="FX341" s="109"/>
      <c r="FY341" s="109"/>
      <c r="FZ341" s="109"/>
      <c r="GA341" s="109"/>
      <c r="GB341" s="109"/>
      <c r="GC341" s="109"/>
      <c r="GD341" s="109"/>
      <c r="GE341" s="109"/>
      <c r="GF341" s="109"/>
      <c r="GG341" s="109"/>
      <c r="GH341" s="109"/>
      <c r="GI341" s="109"/>
      <c r="GJ341" s="109"/>
      <c r="GK341" s="109"/>
      <c r="GL341" s="109"/>
      <c r="GM341" s="109"/>
      <c r="GN341" s="109"/>
      <c r="GO341" s="109"/>
      <c r="GP341" s="109"/>
      <c r="GQ341" s="109"/>
      <c r="GR341" s="109"/>
      <c r="GS341" s="109"/>
      <c r="GT341" s="109"/>
      <c r="GU341" s="109"/>
      <c r="GV341" s="109"/>
      <c r="GW341" s="109"/>
      <c r="GX341" s="109"/>
      <c r="GY341" s="109"/>
      <c r="GZ341" s="109"/>
      <c r="HA341" s="109"/>
      <c r="HB341" s="109"/>
      <c r="HC341" s="109"/>
      <c r="HD341" s="109"/>
      <c r="HE341" s="109"/>
      <c r="HF341" s="109"/>
      <c r="HG341" s="109"/>
      <c r="HH341" s="109"/>
      <c r="HI341" s="109"/>
      <c r="HJ341" s="109"/>
      <c r="HK341" s="109"/>
      <c r="HL341" s="109"/>
      <c r="HM341" s="109"/>
      <c r="HN341" s="109"/>
      <c r="HO341" s="109"/>
      <c r="HP341" s="109"/>
      <c r="HQ341" s="109"/>
      <c r="HR341" s="109"/>
      <c r="HS341" s="109"/>
      <c r="HT341" s="109"/>
      <c r="HU341" s="109"/>
      <c r="HV341" s="109"/>
      <c r="HW341" s="109"/>
      <c r="HX341" s="109"/>
      <c r="HY341" s="109"/>
      <c r="HZ341" s="109"/>
      <c r="IA341" s="109"/>
      <c r="IB341" s="109"/>
      <c r="IC341" s="109"/>
      <c r="ID341" s="109"/>
      <c r="IE341" s="109"/>
      <c r="IF341" s="109"/>
      <c r="IG341" s="109"/>
      <c r="IH341" s="109"/>
      <c r="II341" s="109"/>
      <c r="IJ341" s="109"/>
      <c r="IK341" s="109"/>
      <c r="IL341" s="109"/>
      <c r="IM341" s="109"/>
      <c r="IN341" s="109"/>
      <c r="IO341" s="109"/>
      <c r="IP341" s="109"/>
      <c r="IQ341" s="109"/>
      <c r="IR341" s="109"/>
      <c r="IS341" s="109"/>
      <c r="IT341" s="109"/>
      <c r="IU341" s="109"/>
      <c r="IV341" s="109"/>
      <c r="IW341" s="109"/>
      <c r="IX341" s="109"/>
      <c r="IY341" s="109"/>
      <c r="IZ341" s="109"/>
      <c r="JA341" s="109"/>
      <c r="JB341" s="109"/>
      <c r="JC341" s="109"/>
      <c r="JD341" s="109"/>
      <c r="JE341" s="109"/>
      <c r="JF341" s="109"/>
      <c r="JG341" s="109"/>
      <c r="JH341" s="109"/>
      <c r="JI341" s="109"/>
      <c r="JJ341" s="109"/>
      <c r="JK341" s="109"/>
      <c r="JL341" s="109"/>
      <c r="JM341" s="109"/>
      <c r="JN341" s="109"/>
      <c r="JO341" s="109"/>
      <c r="JP341" s="109"/>
      <c r="JQ341" s="109"/>
      <c r="JR341" s="109"/>
      <c r="JS341" s="109">
        <v>20</v>
      </c>
      <c r="JT341" s="109"/>
      <c r="JU341" s="109"/>
      <c r="JV341" s="109"/>
      <c r="JW341" s="109"/>
      <c r="JX341" s="109"/>
      <c r="JY341" s="109"/>
      <c r="JZ341" s="109"/>
      <c r="KA341" s="109"/>
      <c r="KB341" s="109"/>
      <c r="KC341" s="109"/>
      <c r="KD341" s="109"/>
      <c r="KE341" s="109"/>
      <c r="KF341" s="109"/>
      <c r="KG341" s="109"/>
      <c r="KH341" s="109"/>
      <c r="KI341" s="109"/>
      <c r="KJ341" s="109"/>
      <c r="KK341" s="109"/>
      <c r="KL341" s="109"/>
      <c r="KM341" s="109"/>
      <c r="KN341" s="109"/>
      <c r="KO341" s="109"/>
      <c r="KP341" s="109"/>
      <c r="KQ341" s="109"/>
      <c r="KR341" s="109"/>
      <c r="KS341" s="109"/>
      <c r="KT341" s="109"/>
      <c r="KU341" s="109"/>
      <c r="KV341" s="109"/>
      <c r="KW341" s="109"/>
      <c r="KX341" s="109"/>
      <c r="KY341" s="109"/>
      <c r="KZ341" s="109"/>
      <c r="LA341" s="109"/>
      <c r="LB341" s="109"/>
      <c r="LC341" s="109"/>
      <c r="LD341" s="109"/>
      <c r="LE341" s="109"/>
      <c r="LF341" s="109"/>
      <c r="LG341" s="109"/>
      <c r="LH341" s="109"/>
      <c r="LI341" s="109"/>
      <c r="LJ341" s="109"/>
      <c r="LK341" s="109"/>
      <c r="LL341" s="109"/>
      <c r="LM341" s="109"/>
      <c r="LN341" s="109"/>
      <c r="LO341" s="109"/>
      <c r="LP341" s="109"/>
      <c r="LQ341" s="109"/>
      <c r="LR341" s="109"/>
      <c r="LS341" s="109"/>
      <c r="LT341" s="109"/>
      <c r="LU341" s="109"/>
      <c r="LV341" s="109"/>
      <c r="LW341" s="109"/>
      <c r="LX341" s="109"/>
      <c r="LY341" s="109"/>
      <c r="LZ341" s="109"/>
      <c r="MA341" s="109"/>
      <c r="MB341" s="109"/>
      <c r="MC341" s="109"/>
      <c r="MD341" s="109"/>
      <c r="ME341" s="109"/>
      <c r="MF341" s="109"/>
      <c r="MG341" s="109"/>
      <c r="MH341" s="109"/>
      <c r="MI341" s="109"/>
      <c r="MJ341" s="109"/>
      <c r="MK341" s="109"/>
      <c r="ML341" s="109"/>
      <c r="MM341" s="109"/>
      <c r="MN341" s="109"/>
      <c r="MO341" s="109"/>
      <c r="MP341" s="109"/>
      <c r="MQ341" s="109"/>
      <c r="MR341" s="109"/>
      <c r="MS341" s="109"/>
      <c r="MT341" s="109"/>
      <c r="MU341" s="109"/>
      <c r="MV341" s="109"/>
      <c r="MW341" s="109"/>
      <c r="MX341" s="109"/>
      <c r="MY341" s="109"/>
      <c r="MZ341" s="109"/>
      <c r="NA341" s="109"/>
      <c r="NB341" s="109"/>
      <c r="NC341" s="109"/>
      <c r="ND341" s="109"/>
      <c r="NE341" s="109"/>
      <c r="NF341" s="109"/>
      <c r="NG341" s="109"/>
      <c r="NH341" s="109"/>
      <c r="NI341" s="109"/>
      <c r="NJ341" s="109"/>
      <c r="NK341" s="109"/>
      <c r="NL341" s="109"/>
      <c r="NM341" s="109"/>
      <c r="NN341" s="109"/>
      <c r="NO341" s="109"/>
      <c r="NP341" s="109"/>
      <c r="NQ341" s="109"/>
      <c r="NR341" s="109"/>
      <c r="NS341" s="109"/>
      <c r="NT341" s="109"/>
      <c r="NU341" s="109"/>
      <c r="NV341" s="109"/>
      <c r="NW341" s="109"/>
      <c r="NX341" s="109"/>
      <c r="NY341" s="109"/>
      <c r="NZ341" s="109"/>
      <c r="OA341" s="109"/>
      <c r="OB341" s="109"/>
      <c r="OC341" s="109"/>
      <c r="OD341" s="109"/>
      <c r="OE341" s="109"/>
      <c r="OF341" s="109"/>
      <c r="OG341" s="109"/>
      <c r="OH341" s="109"/>
      <c r="OI341" s="109"/>
      <c r="OJ341" s="109"/>
      <c r="OK341" s="109"/>
      <c r="OL341" s="109"/>
      <c r="OM341" s="109"/>
      <c r="ON341" s="109"/>
      <c r="OO341" s="109"/>
      <c r="OP341" s="109"/>
      <c r="OQ341" s="109"/>
      <c r="OR341" s="109"/>
      <c r="OS341" s="109"/>
      <c r="OT341" s="109"/>
      <c r="OU341" s="109"/>
      <c r="OV341" s="109"/>
      <c r="OW341" s="109"/>
      <c r="OX341" s="109"/>
      <c r="OY341" s="109"/>
      <c r="OZ341" s="109"/>
      <c r="PA341" s="109"/>
      <c r="PB341" s="109"/>
      <c r="PC341" s="109"/>
      <c r="PD341" s="109"/>
      <c r="PE341" s="109"/>
      <c r="PF341" s="109"/>
      <c r="PG341" s="109"/>
      <c r="PH341" s="109"/>
      <c r="PI341" s="109"/>
      <c r="PJ341" s="109"/>
      <c r="PK341" s="109"/>
      <c r="PL341" s="109"/>
      <c r="PM341" s="109"/>
      <c r="PN341" s="109"/>
      <c r="PO341" s="109"/>
      <c r="PP341" s="109"/>
      <c r="PQ341" s="109"/>
      <c r="PR341" s="109"/>
      <c r="PS341" s="109"/>
      <c r="PT341" s="109"/>
      <c r="PU341" s="109"/>
      <c r="PV341" s="109"/>
      <c r="PW341" s="109"/>
      <c r="PX341" s="109"/>
      <c r="PY341" s="109"/>
      <c r="PZ341" s="109"/>
      <c r="QA341" s="109"/>
      <c r="QB341" s="109"/>
      <c r="QC341" s="109"/>
      <c r="QD341" s="109"/>
      <c r="QE341" s="109"/>
      <c r="QF341" s="109"/>
      <c r="QG341" s="109"/>
      <c r="QH341" s="109"/>
      <c r="QI341" s="109"/>
      <c r="QJ341" s="109"/>
      <c r="QK341" s="23">
        <f t="shared" si="5"/>
        <v>20</v>
      </c>
      <c r="QL341" s="125"/>
      <c r="QM341" s="148"/>
      <c r="QN341" s="125"/>
      <c r="QO341" s="125"/>
      <c r="QP341" s="125"/>
      <c r="QQ341" s="125"/>
      <c r="QR341" s="125">
        <v>664.32</v>
      </c>
      <c r="QS341" s="130"/>
    </row>
    <row r="342" spans="1:461" s="5" customFormat="1" ht="12.75" customHeight="1" x14ac:dyDescent="0.2">
      <c r="A342" s="52">
        <v>44715</v>
      </c>
      <c r="B342" s="90" t="s">
        <v>463</v>
      </c>
      <c r="C342" s="107"/>
      <c r="D342" s="107"/>
      <c r="E342" s="108"/>
      <c r="F342" s="108"/>
      <c r="G342" s="108"/>
      <c r="H342" s="108"/>
      <c r="I342" s="108"/>
      <c r="J342" s="108"/>
      <c r="K342" s="108"/>
      <c r="L342" s="108"/>
      <c r="M342" s="108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 s="109"/>
      <c r="BD342" s="109"/>
      <c r="BE342" s="109"/>
      <c r="BF342" s="109"/>
      <c r="BG342" s="109"/>
      <c r="BH342" s="109"/>
      <c r="BI342" s="109"/>
      <c r="BJ342" s="109"/>
      <c r="BK342" s="109"/>
      <c r="BL342" s="109"/>
      <c r="BM342" s="109"/>
      <c r="BN342" s="109"/>
      <c r="BO342" s="109"/>
      <c r="BP342" s="109"/>
      <c r="BQ342" s="109"/>
      <c r="BR342" s="109"/>
      <c r="BS342" s="109"/>
      <c r="BT342" s="109"/>
      <c r="BU342" s="109"/>
      <c r="BV342" s="109"/>
      <c r="BW342" s="109"/>
      <c r="BX342" s="109"/>
      <c r="BY342" s="109"/>
      <c r="BZ342" s="109"/>
      <c r="CA342" s="109"/>
      <c r="CB342" s="109"/>
      <c r="CC342" s="109"/>
      <c r="CD342" s="109"/>
      <c r="CE342" s="109"/>
      <c r="CF342" s="109"/>
      <c r="CG342" s="109"/>
      <c r="CH342" s="109"/>
      <c r="CI342" s="109"/>
      <c r="CJ342" s="109"/>
      <c r="CK342" s="109"/>
      <c r="CL342" s="109"/>
      <c r="CM342" s="109"/>
      <c r="CN342" s="109"/>
      <c r="CO342" s="109"/>
      <c r="CP342" s="109"/>
      <c r="CQ342" s="109"/>
      <c r="CR342" s="109"/>
      <c r="CS342" s="109"/>
      <c r="CT342" s="109"/>
      <c r="CU342" s="109"/>
      <c r="CV342" s="109"/>
      <c r="CW342" s="109"/>
      <c r="CX342" s="109"/>
      <c r="CY342" s="109"/>
      <c r="CZ342" s="109"/>
      <c r="DA342" s="109"/>
      <c r="DB342" s="109"/>
      <c r="DC342" s="109"/>
      <c r="DD342" s="109"/>
      <c r="DE342" s="109"/>
      <c r="DF342" s="109"/>
      <c r="DG342" s="109"/>
      <c r="DH342" s="109"/>
      <c r="DI342" s="109"/>
      <c r="DJ342" s="109"/>
      <c r="DK342" s="109"/>
      <c r="DL342" s="109"/>
      <c r="DM342" s="109"/>
      <c r="DN342" s="109"/>
      <c r="DO342" s="109"/>
      <c r="DP342" s="109"/>
      <c r="DQ342" s="109"/>
      <c r="DR342" s="109"/>
      <c r="DS342" s="109"/>
      <c r="DT342" s="109"/>
      <c r="DU342" s="109"/>
      <c r="DV342" s="109"/>
      <c r="DW342" s="109"/>
      <c r="DX342" s="109"/>
      <c r="DY342" s="109"/>
      <c r="DZ342" s="109"/>
      <c r="EA342" s="109"/>
      <c r="EB342" s="109"/>
      <c r="EC342" s="109"/>
      <c r="ED342" s="109"/>
      <c r="EE342" s="109"/>
      <c r="EF342" s="109"/>
      <c r="EG342" s="109"/>
      <c r="EH342" s="109"/>
      <c r="EI342" s="109"/>
      <c r="EJ342" s="109"/>
      <c r="EK342" s="109"/>
      <c r="EL342" s="109"/>
      <c r="EM342" s="109"/>
      <c r="EN342" s="109"/>
      <c r="EO342" s="109"/>
      <c r="EP342" s="109"/>
      <c r="EQ342" s="109"/>
      <c r="ER342" s="109"/>
      <c r="ES342" s="109"/>
      <c r="ET342" s="109"/>
      <c r="EU342" s="109"/>
      <c r="EV342" s="109"/>
      <c r="EW342" s="109"/>
      <c r="EX342" s="109"/>
      <c r="EY342" s="109"/>
      <c r="EZ342" s="109"/>
      <c r="FA342" s="109"/>
      <c r="FB342" s="109"/>
      <c r="FC342" s="109"/>
      <c r="FD342" s="109"/>
      <c r="FE342" s="109"/>
      <c r="FF342" s="109"/>
      <c r="FG342" s="109"/>
      <c r="FH342" s="109"/>
      <c r="FI342" s="109"/>
      <c r="FJ342" s="109"/>
      <c r="FK342" s="109"/>
      <c r="FL342" s="109"/>
      <c r="FM342" s="109"/>
      <c r="FN342" s="109"/>
      <c r="FO342" s="109"/>
      <c r="FP342" s="109"/>
      <c r="FQ342" s="109"/>
      <c r="FR342" s="109"/>
      <c r="FS342" s="109"/>
      <c r="FT342" s="109"/>
      <c r="FU342" s="109"/>
      <c r="FV342" s="109"/>
      <c r="FW342" s="109"/>
      <c r="FX342" s="109"/>
      <c r="FY342" s="109"/>
      <c r="FZ342" s="109"/>
      <c r="GA342" s="109"/>
      <c r="GB342" s="109"/>
      <c r="GC342" s="109"/>
      <c r="GD342" s="109"/>
      <c r="GE342" s="109">
        <v>20</v>
      </c>
      <c r="GF342" s="109"/>
      <c r="GG342" s="109"/>
      <c r="GH342" s="109"/>
      <c r="GI342" s="109"/>
      <c r="GJ342" s="109"/>
      <c r="GK342" s="109"/>
      <c r="GL342" s="109"/>
      <c r="GM342" s="109"/>
      <c r="GN342" s="109"/>
      <c r="GO342" s="109"/>
      <c r="GP342" s="109"/>
      <c r="GQ342" s="109"/>
      <c r="GR342" s="109"/>
      <c r="GS342" s="109"/>
      <c r="GT342" s="109"/>
      <c r="GU342" s="109"/>
      <c r="GV342" s="109"/>
      <c r="GW342" s="109"/>
      <c r="GX342" s="109"/>
      <c r="GY342" s="109"/>
      <c r="GZ342" s="109"/>
      <c r="HA342" s="109"/>
      <c r="HB342" s="109"/>
      <c r="HC342" s="109"/>
      <c r="HD342" s="109"/>
      <c r="HE342" s="109"/>
      <c r="HF342" s="109"/>
      <c r="HG342" s="109"/>
      <c r="HH342" s="109"/>
      <c r="HI342" s="109"/>
      <c r="HJ342" s="109"/>
      <c r="HK342" s="109"/>
      <c r="HL342" s="109"/>
      <c r="HM342" s="109"/>
      <c r="HN342" s="109"/>
      <c r="HO342" s="109"/>
      <c r="HP342" s="109"/>
      <c r="HQ342" s="109"/>
      <c r="HR342" s="109"/>
      <c r="HS342" s="109"/>
      <c r="HT342" s="109"/>
      <c r="HU342" s="109"/>
      <c r="HV342" s="109"/>
      <c r="HW342" s="109"/>
      <c r="HX342" s="109"/>
      <c r="HY342" s="109"/>
      <c r="HZ342" s="109"/>
      <c r="IA342" s="109"/>
      <c r="IB342" s="109"/>
      <c r="IC342" s="109"/>
      <c r="ID342" s="109"/>
      <c r="IE342" s="109"/>
      <c r="IF342" s="109"/>
      <c r="IG342" s="109"/>
      <c r="IH342" s="109"/>
      <c r="II342" s="109"/>
      <c r="IJ342" s="109"/>
      <c r="IK342" s="109"/>
      <c r="IL342" s="109"/>
      <c r="IM342" s="109"/>
      <c r="IN342" s="109"/>
      <c r="IO342" s="109"/>
      <c r="IP342" s="109"/>
      <c r="IQ342" s="109">
        <v>22</v>
      </c>
      <c r="IR342" s="109"/>
      <c r="IS342" s="109"/>
      <c r="IT342" s="109"/>
      <c r="IU342" s="109"/>
      <c r="IV342" s="109"/>
      <c r="IW342" s="109"/>
      <c r="IX342" s="109"/>
      <c r="IY342" s="109"/>
      <c r="IZ342" s="109"/>
      <c r="JA342" s="109"/>
      <c r="JB342" s="109"/>
      <c r="JC342" s="109"/>
      <c r="JD342" s="109"/>
      <c r="JE342" s="109"/>
      <c r="JF342" s="109"/>
      <c r="JG342" s="109"/>
      <c r="JH342" s="109"/>
      <c r="JI342" s="109"/>
      <c r="JJ342" s="109"/>
      <c r="JK342" s="109"/>
      <c r="JL342" s="109"/>
      <c r="JM342" s="109"/>
      <c r="JN342" s="109"/>
      <c r="JO342" s="109"/>
      <c r="JP342" s="109"/>
      <c r="JQ342" s="109"/>
      <c r="JR342" s="109"/>
      <c r="JS342" s="109"/>
      <c r="JT342" s="109"/>
      <c r="JU342" s="109"/>
      <c r="JV342" s="109"/>
      <c r="JW342" s="109"/>
      <c r="JX342" s="109"/>
      <c r="JY342" s="109"/>
      <c r="JZ342" s="109"/>
      <c r="KA342" s="109"/>
      <c r="KB342" s="109"/>
      <c r="KC342" s="109"/>
      <c r="KD342" s="109"/>
      <c r="KE342" s="109"/>
      <c r="KF342" s="109"/>
      <c r="KG342" s="109"/>
      <c r="KH342" s="109"/>
      <c r="KI342" s="109"/>
      <c r="KJ342" s="109"/>
      <c r="KK342" s="109"/>
      <c r="KL342" s="109"/>
      <c r="KM342" s="109">
        <v>20</v>
      </c>
      <c r="KN342" s="109"/>
      <c r="KO342" s="109"/>
      <c r="KP342" s="109"/>
      <c r="KQ342" s="109"/>
      <c r="KR342" s="109"/>
      <c r="KS342" s="109"/>
      <c r="KT342" s="109"/>
      <c r="KU342" s="109"/>
      <c r="KV342" s="109"/>
      <c r="KW342" s="109"/>
      <c r="KX342" s="109"/>
      <c r="KY342" s="109"/>
      <c r="KZ342" s="109"/>
      <c r="LA342" s="109"/>
      <c r="LB342" s="109"/>
      <c r="LC342" s="109"/>
      <c r="LD342" s="109"/>
      <c r="LE342" s="109"/>
      <c r="LF342" s="109"/>
      <c r="LG342" s="109"/>
      <c r="LH342" s="109"/>
      <c r="LI342" s="109"/>
      <c r="LJ342" s="109"/>
      <c r="LK342" s="109"/>
      <c r="LL342" s="109"/>
      <c r="LM342" s="109"/>
      <c r="LN342" s="109"/>
      <c r="LO342" s="109"/>
      <c r="LP342" s="109"/>
      <c r="LQ342" s="109"/>
      <c r="LR342" s="109"/>
      <c r="LS342" s="109"/>
      <c r="LT342" s="109"/>
      <c r="LU342" s="109"/>
      <c r="LV342" s="109"/>
      <c r="LW342" s="109"/>
      <c r="LX342" s="109"/>
      <c r="LY342" s="109"/>
      <c r="LZ342" s="109"/>
      <c r="MA342" s="109"/>
      <c r="MB342" s="109"/>
      <c r="MC342" s="109"/>
      <c r="MD342" s="109"/>
      <c r="ME342" s="109"/>
      <c r="MF342" s="109"/>
      <c r="MG342" s="109"/>
      <c r="MH342" s="109"/>
      <c r="MI342" s="109"/>
      <c r="MJ342" s="109"/>
      <c r="MK342" s="109"/>
      <c r="ML342" s="109"/>
      <c r="MM342" s="109"/>
      <c r="MN342" s="109"/>
      <c r="MO342" s="109"/>
      <c r="MP342" s="109"/>
      <c r="MQ342" s="109"/>
      <c r="MR342" s="109"/>
      <c r="MS342" s="109"/>
      <c r="MT342" s="109"/>
      <c r="MU342" s="109"/>
      <c r="MV342" s="109"/>
      <c r="MW342" s="109"/>
      <c r="MX342" s="109"/>
      <c r="MY342" s="109"/>
      <c r="MZ342" s="109"/>
      <c r="NA342" s="109"/>
      <c r="NB342" s="109"/>
      <c r="NC342" s="109"/>
      <c r="ND342" s="109"/>
      <c r="NE342" s="109"/>
      <c r="NF342" s="109"/>
      <c r="NG342" s="109"/>
      <c r="NH342" s="109"/>
      <c r="NI342" s="109"/>
      <c r="NJ342" s="109"/>
      <c r="NK342" s="109"/>
      <c r="NL342" s="109"/>
      <c r="NM342" s="109"/>
      <c r="NN342" s="109"/>
      <c r="NO342" s="109"/>
      <c r="NP342" s="109"/>
      <c r="NQ342" s="109"/>
      <c r="NR342" s="109"/>
      <c r="NS342" s="109"/>
      <c r="NT342" s="109"/>
      <c r="NU342" s="109"/>
      <c r="NV342" s="109"/>
      <c r="NW342" s="109"/>
      <c r="NX342" s="109"/>
      <c r="NY342" s="109"/>
      <c r="NZ342" s="109"/>
      <c r="OA342" s="109"/>
      <c r="OB342" s="109"/>
      <c r="OC342" s="109"/>
      <c r="OD342" s="109"/>
      <c r="OE342" s="109"/>
      <c r="OF342" s="109"/>
      <c r="OG342" s="109"/>
      <c r="OH342" s="109"/>
      <c r="OI342" s="109"/>
      <c r="OJ342" s="109"/>
      <c r="OK342" s="109"/>
      <c r="OL342" s="109"/>
      <c r="OM342" s="109"/>
      <c r="ON342" s="109"/>
      <c r="OO342" s="109"/>
      <c r="OP342" s="109"/>
      <c r="OQ342" s="109"/>
      <c r="OR342" s="109"/>
      <c r="OS342" s="109"/>
      <c r="OT342" s="109"/>
      <c r="OU342" s="109"/>
      <c r="OV342" s="109"/>
      <c r="OW342" s="109"/>
      <c r="OX342" s="109"/>
      <c r="OY342" s="109"/>
      <c r="OZ342" s="109"/>
      <c r="PA342" s="109"/>
      <c r="PB342" s="109"/>
      <c r="PC342" s="109"/>
      <c r="PD342" s="109"/>
      <c r="PE342" s="109"/>
      <c r="PF342" s="109"/>
      <c r="PG342" s="109"/>
      <c r="PH342" s="109"/>
      <c r="PI342" s="109"/>
      <c r="PJ342" s="109"/>
      <c r="PK342" s="109"/>
      <c r="PL342" s="109"/>
      <c r="PM342" s="109"/>
      <c r="PN342" s="109"/>
      <c r="PO342" s="109"/>
      <c r="PP342" s="109"/>
      <c r="PQ342" s="109"/>
      <c r="PR342" s="109"/>
      <c r="PS342" s="109"/>
      <c r="PT342" s="109"/>
      <c r="PU342" s="109"/>
      <c r="PV342" s="109"/>
      <c r="PW342" s="109"/>
      <c r="PX342" s="109"/>
      <c r="PY342" s="109"/>
      <c r="PZ342" s="109"/>
      <c r="QA342" s="109"/>
      <c r="QB342" s="109"/>
      <c r="QC342" s="109"/>
      <c r="QD342" s="109"/>
      <c r="QE342" s="109"/>
      <c r="QF342" s="109"/>
      <c r="QG342" s="109"/>
      <c r="QH342" s="109"/>
      <c r="QI342" s="109"/>
      <c r="QJ342" s="109"/>
      <c r="QK342" s="23">
        <f t="shared" si="5"/>
        <v>62</v>
      </c>
      <c r="QL342" s="125"/>
      <c r="QM342" s="148"/>
      <c r="QN342" s="125"/>
      <c r="QO342" s="125"/>
      <c r="QP342" s="125"/>
      <c r="QQ342" s="125">
        <v>3548.4</v>
      </c>
      <c r="QR342" s="125"/>
      <c r="QS342" s="130"/>
    </row>
    <row r="343" spans="1:461" s="5" customFormat="1" ht="12.75" customHeight="1" x14ac:dyDescent="0.2">
      <c r="A343" s="52">
        <v>44718</v>
      </c>
      <c r="B343" s="90" t="s">
        <v>361</v>
      </c>
      <c r="C343" s="107"/>
      <c r="D343" s="107"/>
      <c r="E343" s="108"/>
      <c r="F343" s="108"/>
      <c r="G343" s="108"/>
      <c r="H343" s="108"/>
      <c r="I343" s="108"/>
      <c r="J343" s="108"/>
      <c r="K343" s="108"/>
      <c r="L343" s="108"/>
      <c r="M343" s="108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 s="109"/>
      <c r="BG343" s="109"/>
      <c r="BH343" s="109"/>
      <c r="BI343" s="109"/>
      <c r="BJ343" s="109"/>
      <c r="BK343" s="109"/>
      <c r="BL343" s="109"/>
      <c r="BM343" s="109"/>
      <c r="BN343" s="109"/>
      <c r="BO343" s="109"/>
      <c r="BP343" s="109"/>
      <c r="BQ343" s="109"/>
      <c r="BR343" s="109"/>
      <c r="BS343" s="109"/>
      <c r="BT343" s="109"/>
      <c r="BU343" s="109"/>
      <c r="BV343" s="109"/>
      <c r="BW343" s="109"/>
      <c r="BX343" s="109"/>
      <c r="BY343" s="109"/>
      <c r="BZ343" s="109"/>
      <c r="CA343" s="109"/>
      <c r="CB343" s="109"/>
      <c r="CC343" s="109"/>
      <c r="CD343" s="109"/>
      <c r="CE343" s="109"/>
      <c r="CF343" s="109"/>
      <c r="CG343" s="109"/>
      <c r="CH343" s="109"/>
      <c r="CI343" s="109"/>
      <c r="CJ343" s="109"/>
      <c r="CK343" s="109"/>
      <c r="CL343" s="109"/>
      <c r="CM343" s="109"/>
      <c r="CN343" s="109"/>
      <c r="CO343" s="109"/>
      <c r="CP343" s="109"/>
      <c r="CQ343" s="109"/>
      <c r="CR343" s="109"/>
      <c r="CS343" s="109"/>
      <c r="CT343" s="109"/>
      <c r="CU343" s="109"/>
      <c r="CV343" s="109"/>
      <c r="CW343" s="109"/>
      <c r="CX343" s="109"/>
      <c r="CY343" s="109"/>
      <c r="CZ343" s="109"/>
      <c r="DA343" s="109"/>
      <c r="DB343" s="109"/>
      <c r="DC343" s="109"/>
      <c r="DD343" s="109"/>
      <c r="DE343" s="109"/>
      <c r="DF343" s="109"/>
      <c r="DG343" s="109"/>
      <c r="DH343" s="109"/>
      <c r="DI343" s="109"/>
      <c r="DJ343" s="109"/>
      <c r="DK343" s="109"/>
      <c r="DL343" s="109"/>
      <c r="DM343" s="109"/>
      <c r="DN343" s="109"/>
      <c r="DO343" s="109"/>
      <c r="DP343" s="109"/>
      <c r="DQ343" s="109"/>
      <c r="DR343" s="109"/>
      <c r="DS343" s="109"/>
      <c r="DT343" s="109"/>
      <c r="DU343" s="109"/>
      <c r="DV343" s="109"/>
      <c r="DW343" s="109"/>
      <c r="DX343" s="109"/>
      <c r="DY343" s="109"/>
      <c r="DZ343" s="109"/>
      <c r="EA343" s="109"/>
      <c r="EB343" s="109"/>
      <c r="EC343" s="109"/>
      <c r="ED343" s="109"/>
      <c r="EE343" s="109"/>
      <c r="EF343" s="109"/>
      <c r="EG343" s="109"/>
      <c r="EH343" s="109"/>
      <c r="EI343" s="109"/>
      <c r="EJ343" s="109"/>
      <c r="EK343" s="109"/>
      <c r="EL343" s="109"/>
      <c r="EM343" s="109"/>
      <c r="EN343" s="109"/>
      <c r="EO343" s="109"/>
      <c r="EP343" s="109"/>
      <c r="EQ343" s="109"/>
      <c r="ER343" s="109"/>
      <c r="ES343" s="109"/>
      <c r="ET343" s="109"/>
      <c r="EU343" s="109"/>
      <c r="EV343" s="109"/>
      <c r="EW343" s="109"/>
      <c r="EX343" s="109"/>
      <c r="EY343" s="109"/>
      <c r="EZ343" s="109"/>
      <c r="FA343" s="109"/>
      <c r="FB343" s="109"/>
      <c r="FC343" s="109"/>
      <c r="FD343" s="109"/>
      <c r="FE343" s="109"/>
      <c r="FF343" s="109"/>
      <c r="FG343" s="109"/>
      <c r="FH343" s="109"/>
      <c r="FI343" s="109"/>
      <c r="FJ343" s="109"/>
      <c r="FK343" s="109"/>
      <c r="FL343" s="109"/>
      <c r="FM343" s="109"/>
      <c r="FN343" s="109"/>
      <c r="FO343" s="109"/>
      <c r="FP343" s="109"/>
      <c r="FQ343" s="109"/>
      <c r="FR343" s="109"/>
      <c r="FS343" s="109"/>
      <c r="FT343" s="109"/>
      <c r="FU343" s="109"/>
      <c r="FV343" s="109"/>
      <c r="FW343" s="109"/>
      <c r="FX343" s="109"/>
      <c r="FY343" s="109"/>
      <c r="FZ343" s="109"/>
      <c r="GA343" s="109"/>
      <c r="GB343" s="109"/>
      <c r="GC343" s="109"/>
      <c r="GD343" s="109"/>
      <c r="GE343" s="109"/>
      <c r="GF343" s="109"/>
      <c r="GG343" s="109"/>
      <c r="GH343" s="109"/>
      <c r="GI343" s="109"/>
      <c r="GJ343" s="109"/>
      <c r="GK343" s="109"/>
      <c r="GL343" s="109"/>
      <c r="GM343" s="109"/>
      <c r="GN343" s="109"/>
      <c r="GO343" s="109"/>
      <c r="GP343" s="109"/>
      <c r="GQ343" s="109"/>
      <c r="GR343" s="109"/>
      <c r="GS343" s="109"/>
      <c r="GT343" s="109"/>
      <c r="GU343" s="109"/>
      <c r="GV343" s="109"/>
      <c r="GW343" s="109"/>
      <c r="GX343" s="109"/>
      <c r="GY343" s="109"/>
      <c r="GZ343" s="109"/>
      <c r="HA343" s="109"/>
      <c r="HB343" s="109"/>
      <c r="HC343" s="109"/>
      <c r="HD343" s="109"/>
      <c r="HE343" s="109"/>
      <c r="HF343" s="109"/>
      <c r="HG343" s="109">
        <v>10</v>
      </c>
      <c r="HH343" s="109"/>
      <c r="HI343" s="109"/>
      <c r="HJ343" s="109"/>
      <c r="HK343" s="109"/>
      <c r="HL343" s="109"/>
      <c r="HM343" s="109"/>
      <c r="HN343" s="109"/>
      <c r="HO343" s="109"/>
      <c r="HP343" s="109"/>
      <c r="HQ343" s="109"/>
      <c r="HR343" s="109"/>
      <c r="HS343" s="109"/>
      <c r="HT343" s="109"/>
      <c r="HU343" s="109"/>
      <c r="HV343" s="109"/>
      <c r="HW343" s="109"/>
      <c r="HX343" s="109"/>
      <c r="HY343" s="109"/>
      <c r="HZ343" s="109"/>
      <c r="IA343" s="109"/>
      <c r="IB343" s="109"/>
      <c r="IC343" s="109"/>
      <c r="ID343" s="109"/>
      <c r="IE343" s="109"/>
      <c r="IF343" s="109"/>
      <c r="IG343" s="109"/>
      <c r="IH343" s="109"/>
      <c r="II343" s="109"/>
      <c r="IJ343" s="109"/>
      <c r="IK343" s="109"/>
      <c r="IL343" s="109"/>
      <c r="IM343" s="109"/>
      <c r="IN343" s="109"/>
      <c r="IO343" s="109"/>
      <c r="IP343" s="109"/>
      <c r="IQ343" s="109"/>
      <c r="IR343" s="109"/>
      <c r="IS343" s="109"/>
      <c r="IT343" s="109"/>
      <c r="IU343" s="109"/>
      <c r="IV343" s="109"/>
      <c r="IW343" s="109"/>
      <c r="IX343" s="109"/>
      <c r="IY343" s="109"/>
      <c r="IZ343" s="109"/>
      <c r="JA343" s="109"/>
      <c r="JB343" s="109"/>
      <c r="JC343" s="109"/>
      <c r="JD343" s="109"/>
      <c r="JE343" s="109"/>
      <c r="JF343" s="109"/>
      <c r="JG343" s="109"/>
      <c r="JH343" s="109"/>
      <c r="JI343" s="109"/>
      <c r="JJ343" s="109"/>
      <c r="JK343" s="109"/>
      <c r="JL343" s="109"/>
      <c r="JM343" s="109"/>
      <c r="JN343" s="109"/>
      <c r="JO343" s="109"/>
      <c r="JP343" s="109"/>
      <c r="JQ343" s="109"/>
      <c r="JR343" s="109"/>
      <c r="JS343" s="109"/>
      <c r="JT343" s="109"/>
      <c r="JU343" s="109"/>
      <c r="JV343" s="109"/>
      <c r="JW343" s="109"/>
      <c r="JX343" s="109"/>
      <c r="JY343" s="109"/>
      <c r="JZ343" s="109"/>
      <c r="KA343" s="109"/>
      <c r="KB343" s="109"/>
      <c r="KC343" s="109"/>
      <c r="KD343" s="109"/>
      <c r="KE343" s="109"/>
      <c r="KF343" s="109"/>
      <c r="KG343" s="109"/>
      <c r="KH343" s="109"/>
      <c r="KI343" s="109"/>
      <c r="KJ343" s="109"/>
      <c r="KK343" s="109"/>
      <c r="KL343" s="109"/>
      <c r="KM343" s="109"/>
      <c r="KN343" s="109"/>
      <c r="KO343" s="109"/>
      <c r="KP343" s="109"/>
      <c r="KQ343" s="109"/>
      <c r="KR343" s="109"/>
      <c r="KS343" s="109"/>
      <c r="KT343" s="109"/>
      <c r="KU343" s="109"/>
      <c r="KV343" s="109"/>
      <c r="KW343" s="109"/>
      <c r="KX343" s="109"/>
      <c r="KY343" s="109"/>
      <c r="KZ343" s="109"/>
      <c r="LA343" s="109"/>
      <c r="LB343" s="109"/>
      <c r="LC343" s="109"/>
      <c r="LD343" s="109"/>
      <c r="LE343" s="109"/>
      <c r="LF343" s="109"/>
      <c r="LG343" s="109"/>
      <c r="LH343" s="109"/>
      <c r="LI343" s="109"/>
      <c r="LJ343" s="109"/>
      <c r="LK343" s="109"/>
      <c r="LL343" s="109"/>
      <c r="LM343" s="109"/>
      <c r="LN343" s="109"/>
      <c r="LO343" s="109"/>
      <c r="LP343" s="109"/>
      <c r="LQ343" s="109"/>
      <c r="LR343" s="109"/>
      <c r="LS343" s="109"/>
      <c r="LT343" s="109"/>
      <c r="LU343" s="109"/>
      <c r="LV343" s="109"/>
      <c r="LW343" s="109"/>
      <c r="LX343" s="109"/>
      <c r="LY343" s="109"/>
      <c r="LZ343" s="109"/>
      <c r="MA343" s="109"/>
      <c r="MB343" s="109"/>
      <c r="MC343" s="109"/>
      <c r="MD343" s="109"/>
      <c r="ME343" s="109"/>
      <c r="MF343" s="109"/>
      <c r="MG343" s="109"/>
      <c r="MH343" s="109"/>
      <c r="MI343" s="109"/>
      <c r="MJ343" s="109"/>
      <c r="MK343" s="109"/>
      <c r="ML343" s="109"/>
      <c r="MM343" s="109"/>
      <c r="MN343" s="109"/>
      <c r="MO343" s="109"/>
      <c r="MP343" s="109"/>
      <c r="MQ343" s="109"/>
      <c r="MR343" s="109"/>
      <c r="MS343" s="109"/>
      <c r="MT343" s="109"/>
      <c r="MU343" s="109"/>
      <c r="MV343" s="109"/>
      <c r="MW343" s="109"/>
      <c r="MX343" s="109"/>
      <c r="MY343" s="109"/>
      <c r="MZ343" s="109"/>
      <c r="NA343" s="109"/>
      <c r="NB343" s="109"/>
      <c r="NC343" s="109"/>
      <c r="ND343" s="109"/>
      <c r="NE343" s="109"/>
      <c r="NF343" s="109"/>
      <c r="NG343" s="109"/>
      <c r="NH343" s="109"/>
      <c r="NI343" s="109"/>
      <c r="NJ343" s="109"/>
      <c r="NK343" s="109"/>
      <c r="NL343" s="109"/>
      <c r="NM343" s="109"/>
      <c r="NN343" s="109"/>
      <c r="NO343" s="109"/>
      <c r="NP343" s="109"/>
      <c r="NQ343" s="109"/>
      <c r="NR343" s="109"/>
      <c r="NS343" s="109"/>
      <c r="NT343" s="109"/>
      <c r="NU343" s="109"/>
      <c r="NV343" s="109"/>
      <c r="NW343" s="109"/>
      <c r="NX343" s="109"/>
      <c r="NY343" s="109"/>
      <c r="NZ343" s="109"/>
      <c r="OA343" s="109"/>
      <c r="OB343" s="109"/>
      <c r="OC343" s="109"/>
      <c r="OD343" s="109"/>
      <c r="OE343" s="109"/>
      <c r="OF343" s="109"/>
      <c r="OG343" s="109"/>
      <c r="OH343" s="109"/>
      <c r="OI343" s="109"/>
      <c r="OJ343" s="109"/>
      <c r="OK343" s="109"/>
      <c r="OL343" s="109"/>
      <c r="OM343" s="109"/>
      <c r="ON343" s="109"/>
      <c r="OO343" s="109"/>
      <c r="OP343" s="109"/>
      <c r="OQ343" s="109"/>
      <c r="OR343" s="109"/>
      <c r="OS343" s="109"/>
      <c r="OT343" s="109"/>
      <c r="OU343" s="109"/>
      <c r="OV343" s="109"/>
      <c r="OW343" s="109"/>
      <c r="OX343" s="109"/>
      <c r="OY343" s="109"/>
      <c r="OZ343" s="109"/>
      <c r="PA343" s="109"/>
      <c r="PB343" s="109"/>
      <c r="PC343" s="109"/>
      <c r="PD343" s="109"/>
      <c r="PE343" s="109"/>
      <c r="PF343" s="109"/>
      <c r="PG343" s="109"/>
      <c r="PH343" s="109"/>
      <c r="PI343" s="109"/>
      <c r="PJ343" s="109"/>
      <c r="PK343" s="109"/>
      <c r="PL343" s="109"/>
      <c r="PM343" s="109"/>
      <c r="PN343" s="109"/>
      <c r="PO343" s="109"/>
      <c r="PP343" s="109"/>
      <c r="PQ343" s="109"/>
      <c r="PR343" s="109"/>
      <c r="PS343" s="109"/>
      <c r="PT343" s="109"/>
      <c r="PU343" s="109"/>
      <c r="PV343" s="109"/>
      <c r="PW343" s="109"/>
      <c r="PX343" s="109"/>
      <c r="PY343" s="109"/>
      <c r="PZ343" s="109"/>
      <c r="QA343" s="109"/>
      <c r="QB343" s="109"/>
      <c r="QC343" s="109"/>
      <c r="QD343" s="109"/>
      <c r="QE343" s="109"/>
      <c r="QF343" s="109"/>
      <c r="QG343" s="109"/>
      <c r="QH343" s="109"/>
      <c r="QI343" s="109"/>
      <c r="QJ343" s="109"/>
      <c r="QK343" s="23">
        <f t="shared" si="5"/>
        <v>10</v>
      </c>
      <c r="QL343" s="125"/>
      <c r="QM343" s="148"/>
      <c r="QN343" s="125"/>
      <c r="QO343" s="125"/>
      <c r="QP343" s="125"/>
      <c r="QQ343" s="125">
        <v>478.8</v>
      </c>
      <c r="QR343" s="125"/>
      <c r="QS343" s="130"/>
    </row>
    <row r="344" spans="1:461" s="5" customFormat="1" ht="12.75" customHeight="1" x14ac:dyDescent="0.2">
      <c r="A344" s="52">
        <v>44718</v>
      </c>
      <c r="B344" s="98" t="s">
        <v>75</v>
      </c>
      <c r="C344" s="107"/>
      <c r="D344" s="107"/>
      <c r="E344" s="108"/>
      <c r="F344" s="108"/>
      <c r="G344" s="108"/>
      <c r="H344" s="108"/>
      <c r="I344" s="108"/>
      <c r="J344" s="108"/>
      <c r="K344" s="108"/>
      <c r="L344" s="108"/>
      <c r="M344" s="108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 s="109"/>
      <c r="BD344" s="109"/>
      <c r="BE344" s="109"/>
      <c r="BF344" s="109"/>
      <c r="BG344" s="109"/>
      <c r="BH344" s="109"/>
      <c r="BI344" s="109"/>
      <c r="BJ344" s="109"/>
      <c r="BK344" s="109"/>
      <c r="BL344" s="109"/>
      <c r="BM344" s="109"/>
      <c r="BN344" s="109"/>
      <c r="BO344" s="109"/>
      <c r="BP344" s="109"/>
      <c r="BQ344" s="109"/>
      <c r="BR344" s="109"/>
      <c r="BS344" s="109"/>
      <c r="BT344" s="109"/>
      <c r="BU344" s="109"/>
      <c r="BV344" s="109"/>
      <c r="BW344" s="109"/>
      <c r="BX344" s="109"/>
      <c r="BY344" s="109">
        <v>30</v>
      </c>
      <c r="BZ344" s="109"/>
      <c r="CA344" s="109"/>
      <c r="CB344" s="109"/>
      <c r="CC344" s="109"/>
      <c r="CD344" s="109"/>
      <c r="CE344" s="109"/>
      <c r="CF344" s="109"/>
      <c r="CG344" s="109"/>
      <c r="CH344" s="109"/>
      <c r="CI344" s="109"/>
      <c r="CJ344" s="109"/>
      <c r="CK344" s="109"/>
      <c r="CL344" s="109"/>
      <c r="CM344" s="109"/>
      <c r="CN344" s="109"/>
      <c r="CO344" s="109"/>
      <c r="CP344" s="109"/>
      <c r="CQ344" s="109"/>
      <c r="CR344" s="109"/>
      <c r="CS344" s="109"/>
      <c r="CT344" s="109"/>
      <c r="CU344" s="109"/>
      <c r="CV344" s="109"/>
      <c r="CW344" s="109"/>
      <c r="CX344" s="109"/>
      <c r="CY344" s="109"/>
      <c r="CZ344" s="109"/>
      <c r="DA344" s="109"/>
      <c r="DB344" s="109"/>
      <c r="DC344" s="109"/>
      <c r="DD344" s="109"/>
      <c r="DE344" s="109"/>
      <c r="DF344" s="109"/>
      <c r="DG344" s="109"/>
      <c r="DH344" s="109"/>
      <c r="DI344" s="109"/>
      <c r="DJ344" s="109"/>
      <c r="DK344" s="109"/>
      <c r="DL344" s="109"/>
      <c r="DM344" s="109"/>
      <c r="DN344" s="109"/>
      <c r="DO344" s="109"/>
      <c r="DP344" s="109"/>
      <c r="DQ344" s="109"/>
      <c r="DR344" s="109"/>
      <c r="DS344" s="109"/>
      <c r="DT344" s="109"/>
      <c r="DU344" s="109"/>
      <c r="DV344" s="109"/>
      <c r="DW344" s="109"/>
      <c r="DX344" s="109"/>
      <c r="DY344" s="109"/>
      <c r="DZ344" s="109"/>
      <c r="EA344" s="109"/>
      <c r="EB344" s="109"/>
      <c r="EC344" s="109"/>
      <c r="ED344" s="109"/>
      <c r="EE344" s="109"/>
      <c r="EF344" s="109"/>
      <c r="EG344" s="109"/>
      <c r="EH344" s="109"/>
      <c r="EI344" s="109"/>
      <c r="EJ344" s="109"/>
      <c r="EK344" s="109"/>
      <c r="EL344" s="109"/>
      <c r="EM344" s="109"/>
      <c r="EN344" s="109"/>
      <c r="EO344" s="109"/>
      <c r="EP344" s="109"/>
      <c r="EQ344" s="109"/>
      <c r="ER344" s="109"/>
      <c r="ES344" s="109"/>
      <c r="ET344" s="109"/>
      <c r="EU344" s="109"/>
      <c r="EV344" s="109"/>
      <c r="EW344" s="109"/>
      <c r="EX344" s="109"/>
      <c r="EY344" s="109"/>
      <c r="EZ344" s="109"/>
      <c r="FA344" s="109"/>
      <c r="FB344" s="109"/>
      <c r="FC344" s="109"/>
      <c r="FD344" s="109"/>
      <c r="FE344" s="109"/>
      <c r="FF344" s="109"/>
      <c r="FG344" s="109"/>
      <c r="FH344" s="109"/>
      <c r="FI344" s="109"/>
      <c r="FJ344" s="109"/>
      <c r="FK344" s="109"/>
      <c r="FL344" s="109"/>
      <c r="FM344" s="109"/>
      <c r="FN344" s="109"/>
      <c r="FO344" s="109"/>
      <c r="FP344" s="109"/>
      <c r="FQ344" s="109"/>
      <c r="FR344" s="109"/>
      <c r="FS344" s="109"/>
      <c r="FT344" s="109"/>
      <c r="FU344" s="109"/>
      <c r="FV344" s="109"/>
      <c r="FW344" s="109"/>
      <c r="FX344" s="109"/>
      <c r="FY344" s="109"/>
      <c r="FZ344" s="109"/>
      <c r="GA344" s="109"/>
      <c r="GB344" s="109"/>
      <c r="GC344" s="109"/>
      <c r="GD344" s="109"/>
      <c r="GE344" s="109"/>
      <c r="GF344" s="109"/>
      <c r="GG344" s="109"/>
      <c r="GH344" s="109"/>
      <c r="GI344" s="109"/>
      <c r="GJ344" s="109"/>
      <c r="GK344" s="109"/>
      <c r="GL344" s="109"/>
      <c r="GM344" s="109"/>
      <c r="GN344" s="109"/>
      <c r="GO344" s="109"/>
      <c r="GP344" s="109"/>
      <c r="GQ344" s="109"/>
      <c r="GR344" s="109"/>
      <c r="GS344" s="109"/>
      <c r="GT344" s="109"/>
      <c r="GU344" s="109"/>
      <c r="GV344" s="109"/>
      <c r="GW344" s="109"/>
      <c r="GX344" s="109"/>
      <c r="GY344" s="109"/>
      <c r="GZ344" s="109"/>
      <c r="HA344" s="109"/>
      <c r="HB344" s="109"/>
      <c r="HC344" s="109"/>
      <c r="HD344" s="109"/>
      <c r="HE344" s="109"/>
      <c r="HF344" s="109"/>
      <c r="HG344" s="109"/>
      <c r="HH344" s="109"/>
      <c r="HI344" s="109"/>
      <c r="HJ344" s="109"/>
      <c r="HK344" s="109"/>
      <c r="HL344" s="109"/>
      <c r="HM344" s="109"/>
      <c r="HN344" s="109"/>
      <c r="HO344" s="109"/>
      <c r="HP344" s="109"/>
      <c r="HQ344" s="109"/>
      <c r="HR344" s="109"/>
      <c r="HS344" s="109"/>
      <c r="HT344" s="109"/>
      <c r="HU344" s="109"/>
      <c r="HV344" s="109"/>
      <c r="HW344" s="109"/>
      <c r="HX344" s="109"/>
      <c r="HY344" s="109"/>
      <c r="HZ344" s="109"/>
      <c r="IA344" s="109"/>
      <c r="IB344" s="109"/>
      <c r="IC344" s="109"/>
      <c r="ID344" s="109"/>
      <c r="IE344" s="109"/>
      <c r="IF344" s="109"/>
      <c r="IG344" s="109"/>
      <c r="IH344" s="109"/>
      <c r="II344" s="109"/>
      <c r="IJ344" s="109"/>
      <c r="IK344" s="109"/>
      <c r="IL344" s="109"/>
      <c r="IM344" s="109"/>
      <c r="IN344" s="109"/>
      <c r="IO344" s="109"/>
      <c r="IP344" s="109"/>
      <c r="IQ344" s="109"/>
      <c r="IR344" s="109"/>
      <c r="IS344" s="109"/>
      <c r="IT344" s="109"/>
      <c r="IU344" s="109"/>
      <c r="IV344" s="109"/>
      <c r="IW344" s="109"/>
      <c r="IX344" s="109"/>
      <c r="IY344" s="109"/>
      <c r="IZ344" s="109"/>
      <c r="JA344" s="109"/>
      <c r="JB344" s="109"/>
      <c r="JC344" s="109"/>
      <c r="JD344" s="109"/>
      <c r="JE344" s="109"/>
      <c r="JF344" s="109"/>
      <c r="JG344" s="109"/>
      <c r="JH344" s="109"/>
      <c r="JI344" s="109"/>
      <c r="JJ344" s="109"/>
      <c r="JK344" s="109"/>
      <c r="JL344" s="109"/>
      <c r="JM344" s="109"/>
      <c r="JN344" s="109"/>
      <c r="JO344" s="109"/>
      <c r="JP344" s="109"/>
      <c r="JQ344" s="109"/>
      <c r="JR344" s="109"/>
      <c r="JS344" s="109"/>
      <c r="JT344" s="109"/>
      <c r="JU344" s="109"/>
      <c r="JV344" s="109"/>
      <c r="JW344" s="109"/>
      <c r="JX344" s="109"/>
      <c r="JY344" s="109"/>
      <c r="JZ344" s="109"/>
      <c r="KA344" s="109"/>
      <c r="KB344" s="109"/>
      <c r="KC344" s="109">
        <v>200</v>
      </c>
      <c r="KD344" s="109"/>
      <c r="KE344" s="109"/>
      <c r="KF344" s="109"/>
      <c r="KG344" s="109"/>
      <c r="KH344" s="109"/>
      <c r="KI344" s="109"/>
      <c r="KJ344" s="109"/>
      <c r="KK344" s="109"/>
      <c r="KL344" s="109"/>
      <c r="KM344" s="109"/>
      <c r="KN344" s="109"/>
      <c r="KO344" s="109"/>
      <c r="KP344" s="109"/>
      <c r="KQ344" s="109"/>
      <c r="KR344" s="109"/>
      <c r="KS344" s="109"/>
      <c r="KT344" s="109"/>
      <c r="KU344" s="109"/>
      <c r="KV344" s="109"/>
      <c r="KW344" s="109"/>
      <c r="KX344" s="109"/>
      <c r="KY344" s="109"/>
      <c r="KZ344" s="109"/>
      <c r="LA344" s="109"/>
      <c r="LB344" s="109"/>
      <c r="LC344" s="109"/>
      <c r="LD344" s="109"/>
      <c r="LE344" s="109"/>
      <c r="LF344" s="109"/>
      <c r="LG344" s="109"/>
      <c r="LH344" s="109"/>
      <c r="LI344" s="109"/>
      <c r="LJ344" s="109"/>
      <c r="LK344" s="109"/>
      <c r="LL344" s="109"/>
      <c r="LM344" s="109"/>
      <c r="LN344" s="109"/>
      <c r="LO344" s="109"/>
      <c r="LP344" s="109"/>
      <c r="LQ344" s="109"/>
      <c r="LR344" s="109"/>
      <c r="LS344" s="109"/>
      <c r="LT344" s="109">
        <v>2</v>
      </c>
      <c r="LU344" s="109"/>
      <c r="LV344" s="109"/>
      <c r="LW344" s="109"/>
      <c r="LX344" s="109"/>
      <c r="LY344" s="109"/>
      <c r="LZ344" s="109"/>
      <c r="MA344" s="109"/>
      <c r="MB344" s="109"/>
      <c r="MC344" s="109"/>
      <c r="MD344" s="109"/>
      <c r="ME344" s="109"/>
      <c r="MF344" s="109"/>
      <c r="MG344" s="109"/>
      <c r="MH344" s="109"/>
      <c r="MI344" s="109"/>
      <c r="MJ344" s="109"/>
      <c r="MK344" s="109"/>
      <c r="ML344" s="109"/>
      <c r="MM344" s="109"/>
      <c r="MN344" s="109"/>
      <c r="MO344" s="109"/>
      <c r="MP344" s="109"/>
      <c r="MQ344" s="109"/>
      <c r="MR344" s="109"/>
      <c r="MS344" s="109"/>
      <c r="MT344" s="109"/>
      <c r="MU344" s="109"/>
      <c r="MV344" s="109"/>
      <c r="MW344" s="109"/>
      <c r="MX344" s="109"/>
      <c r="MY344" s="109"/>
      <c r="MZ344" s="109"/>
      <c r="NA344" s="109"/>
      <c r="NB344" s="109"/>
      <c r="NC344" s="109"/>
      <c r="ND344" s="109"/>
      <c r="NE344" s="109"/>
      <c r="NF344" s="109"/>
      <c r="NG344" s="109"/>
      <c r="NH344" s="109"/>
      <c r="NI344" s="109"/>
      <c r="NJ344" s="109"/>
      <c r="NK344" s="109"/>
      <c r="NL344" s="109"/>
      <c r="NM344" s="109"/>
      <c r="NN344" s="109"/>
      <c r="NO344" s="109"/>
      <c r="NP344" s="109"/>
      <c r="NQ344" s="109"/>
      <c r="NR344" s="109"/>
      <c r="NS344" s="109"/>
      <c r="NT344" s="109"/>
      <c r="NU344" s="109"/>
      <c r="NV344" s="109"/>
      <c r="NW344" s="109"/>
      <c r="NX344" s="109"/>
      <c r="NY344" s="109"/>
      <c r="NZ344" s="109"/>
      <c r="OA344" s="109"/>
      <c r="OB344" s="109"/>
      <c r="OC344" s="109"/>
      <c r="OD344" s="109"/>
      <c r="OE344" s="109"/>
      <c r="OF344" s="109"/>
      <c r="OG344" s="109"/>
      <c r="OH344" s="109"/>
      <c r="OI344" s="109"/>
      <c r="OJ344" s="109"/>
      <c r="OK344" s="109"/>
      <c r="OL344" s="109"/>
      <c r="OM344" s="109"/>
      <c r="ON344" s="109"/>
      <c r="OO344" s="109"/>
      <c r="OP344" s="109"/>
      <c r="OQ344" s="109"/>
      <c r="OR344" s="109"/>
      <c r="OS344" s="109"/>
      <c r="OT344" s="109"/>
      <c r="OU344" s="109"/>
      <c r="OV344" s="109"/>
      <c r="OW344" s="109"/>
      <c r="OX344" s="109"/>
      <c r="OY344" s="109"/>
      <c r="OZ344" s="109"/>
      <c r="PA344" s="109"/>
      <c r="PB344" s="109"/>
      <c r="PC344" s="109"/>
      <c r="PD344" s="109"/>
      <c r="PE344" s="109"/>
      <c r="PF344" s="109"/>
      <c r="PG344" s="109"/>
      <c r="PH344" s="109"/>
      <c r="PI344" s="109"/>
      <c r="PJ344" s="109"/>
      <c r="PK344" s="109"/>
      <c r="PL344" s="109"/>
      <c r="PM344" s="109"/>
      <c r="PN344" s="109"/>
      <c r="PO344" s="109"/>
      <c r="PP344" s="109"/>
      <c r="PQ344" s="109"/>
      <c r="PR344" s="109"/>
      <c r="PS344" s="109"/>
      <c r="PT344" s="109"/>
      <c r="PU344" s="109"/>
      <c r="PV344" s="109"/>
      <c r="PW344" s="109"/>
      <c r="PX344" s="109"/>
      <c r="PY344" s="109"/>
      <c r="PZ344" s="109"/>
      <c r="QA344" s="109"/>
      <c r="QB344" s="109"/>
      <c r="QC344" s="109"/>
      <c r="QD344" s="109"/>
      <c r="QE344" s="109"/>
      <c r="QF344" s="109"/>
      <c r="QG344" s="109"/>
      <c r="QH344" s="109"/>
      <c r="QI344" s="109">
        <v>100</v>
      </c>
      <c r="QJ344" s="109"/>
      <c r="QK344" s="23">
        <f t="shared" si="5"/>
        <v>332</v>
      </c>
      <c r="QL344" s="125"/>
      <c r="QM344" s="125"/>
      <c r="QN344" s="125"/>
      <c r="QO344" s="125"/>
      <c r="QP344" s="125"/>
      <c r="QQ344" s="125"/>
      <c r="QR344" s="125"/>
      <c r="QS344" s="130"/>
    </row>
    <row r="345" spans="1:461" s="5" customFormat="1" ht="12.75" customHeight="1" x14ac:dyDescent="0.2">
      <c r="A345" s="52">
        <v>44718</v>
      </c>
      <c r="B345" s="98" t="s">
        <v>75</v>
      </c>
      <c r="C345" s="107"/>
      <c r="D345" s="107"/>
      <c r="E345" s="108"/>
      <c r="F345" s="108"/>
      <c r="G345" s="108"/>
      <c r="H345" s="108"/>
      <c r="I345" s="108"/>
      <c r="J345" s="108"/>
      <c r="K345" s="108"/>
      <c r="L345" s="108"/>
      <c r="M345" s="108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 s="109"/>
      <c r="BD345" s="109"/>
      <c r="BE345" s="109"/>
      <c r="BF345" s="109"/>
      <c r="BG345" s="109"/>
      <c r="BH345" s="109"/>
      <c r="BI345" s="109"/>
      <c r="BJ345" s="109"/>
      <c r="BK345" s="109"/>
      <c r="BL345" s="109"/>
      <c r="BM345" s="109"/>
      <c r="BN345" s="109"/>
      <c r="BO345" s="109"/>
      <c r="BP345" s="109"/>
      <c r="BQ345" s="109"/>
      <c r="BR345" s="109"/>
      <c r="BS345" s="109"/>
      <c r="BT345" s="109"/>
      <c r="BU345" s="109"/>
      <c r="BV345" s="109"/>
      <c r="BW345" s="109"/>
      <c r="BX345" s="109"/>
      <c r="BY345" s="109"/>
      <c r="BZ345" s="109"/>
      <c r="CA345" s="109"/>
      <c r="CB345" s="109"/>
      <c r="CC345" s="109"/>
      <c r="CD345" s="109"/>
      <c r="CE345" s="109"/>
      <c r="CF345" s="109"/>
      <c r="CG345" s="109"/>
      <c r="CH345" s="109"/>
      <c r="CI345" s="109"/>
      <c r="CJ345" s="109"/>
      <c r="CK345" s="109"/>
      <c r="CL345" s="109"/>
      <c r="CM345" s="109"/>
      <c r="CN345" s="109"/>
      <c r="CO345" s="109"/>
      <c r="CP345" s="109"/>
      <c r="CQ345" s="109"/>
      <c r="CR345" s="109"/>
      <c r="CS345" s="109"/>
      <c r="CT345" s="109"/>
      <c r="CU345" s="109"/>
      <c r="CV345" s="109"/>
      <c r="CW345" s="109"/>
      <c r="CX345" s="109"/>
      <c r="CY345" s="109"/>
      <c r="CZ345" s="109"/>
      <c r="DA345" s="109"/>
      <c r="DB345" s="109"/>
      <c r="DC345" s="109"/>
      <c r="DD345" s="109"/>
      <c r="DE345" s="109"/>
      <c r="DF345" s="109"/>
      <c r="DG345" s="109"/>
      <c r="DH345" s="109"/>
      <c r="DI345" s="109"/>
      <c r="DJ345" s="109"/>
      <c r="DK345" s="109"/>
      <c r="DL345" s="109"/>
      <c r="DM345" s="109"/>
      <c r="DN345" s="109"/>
      <c r="DO345" s="109"/>
      <c r="DP345" s="109"/>
      <c r="DQ345" s="109"/>
      <c r="DR345" s="109"/>
      <c r="DS345" s="109"/>
      <c r="DT345" s="109"/>
      <c r="DU345" s="109"/>
      <c r="DV345" s="109"/>
      <c r="DW345" s="109"/>
      <c r="DX345" s="109"/>
      <c r="DY345" s="109"/>
      <c r="DZ345" s="109"/>
      <c r="EA345" s="109"/>
      <c r="EB345" s="109"/>
      <c r="EC345" s="109"/>
      <c r="ED345" s="109"/>
      <c r="EE345" s="109"/>
      <c r="EF345" s="109"/>
      <c r="EG345" s="109"/>
      <c r="EH345" s="109"/>
      <c r="EI345" s="109"/>
      <c r="EJ345" s="109"/>
      <c r="EK345" s="109"/>
      <c r="EL345" s="109"/>
      <c r="EM345" s="109"/>
      <c r="EN345" s="109"/>
      <c r="EO345" s="109"/>
      <c r="EP345" s="109"/>
      <c r="EQ345" s="109"/>
      <c r="ER345" s="109"/>
      <c r="ES345" s="109"/>
      <c r="ET345" s="109"/>
      <c r="EU345" s="109"/>
      <c r="EV345" s="109"/>
      <c r="EW345" s="109"/>
      <c r="EX345" s="109"/>
      <c r="EY345" s="109"/>
      <c r="EZ345" s="109"/>
      <c r="FA345" s="109"/>
      <c r="FB345" s="109"/>
      <c r="FC345" s="109"/>
      <c r="FD345" s="109"/>
      <c r="FE345" s="109"/>
      <c r="FF345" s="109"/>
      <c r="FG345" s="109"/>
      <c r="FH345" s="109"/>
      <c r="FI345" s="109"/>
      <c r="FJ345" s="109"/>
      <c r="FK345" s="109"/>
      <c r="FL345" s="109"/>
      <c r="FM345" s="109"/>
      <c r="FN345" s="109"/>
      <c r="FO345" s="109"/>
      <c r="FP345" s="109"/>
      <c r="FQ345" s="109"/>
      <c r="FR345" s="109"/>
      <c r="FS345" s="109"/>
      <c r="FT345" s="109"/>
      <c r="FU345" s="109"/>
      <c r="FV345" s="109"/>
      <c r="FW345" s="109"/>
      <c r="FX345" s="109"/>
      <c r="FY345" s="109"/>
      <c r="FZ345" s="109"/>
      <c r="GA345" s="109"/>
      <c r="GB345" s="109"/>
      <c r="GC345" s="109"/>
      <c r="GD345" s="109"/>
      <c r="GE345" s="109"/>
      <c r="GF345" s="109"/>
      <c r="GG345" s="109"/>
      <c r="GH345" s="109"/>
      <c r="GI345" s="109"/>
      <c r="GJ345" s="109"/>
      <c r="GK345" s="109"/>
      <c r="GL345" s="109"/>
      <c r="GM345" s="109"/>
      <c r="GN345" s="109"/>
      <c r="GO345" s="109"/>
      <c r="GP345" s="109"/>
      <c r="GQ345" s="109"/>
      <c r="GR345" s="109"/>
      <c r="GS345" s="109"/>
      <c r="GT345" s="109"/>
      <c r="GU345" s="109"/>
      <c r="GV345" s="109"/>
      <c r="GW345" s="109"/>
      <c r="GX345" s="109"/>
      <c r="GY345" s="109"/>
      <c r="GZ345" s="109"/>
      <c r="HA345" s="109"/>
      <c r="HB345" s="109"/>
      <c r="HC345" s="109"/>
      <c r="HD345" s="109"/>
      <c r="HE345" s="109"/>
      <c r="HF345" s="109"/>
      <c r="HG345" s="109"/>
      <c r="HH345" s="109"/>
      <c r="HI345" s="109"/>
      <c r="HJ345" s="109"/>
      <c r="HK345" s="109"/>
      <c r="HL345" s="109"/>
      <c r="HM345" s="109"/>
      <c r="HN345" s="109"/>
      <c r="HO345" s="109"/>
      <c r="HP345" s="109"/>
      <c r="HQ345" s="109"/>
      <c r="HR345" s="109"/>
      <c r="HS345" s="109"/>
      <c r="HT345" s="109"/>
      <c r="HU345" s="109"/>
      <c r="HV345" s="109"/>
      <c r="HW345" s="109"/>
      <c r="HX345" s="109"/>
      <c r="HY345" s="109"/>
      <c r="HZ345" s="109"/>
      <c r="IA345" s="109"/>
      <c r="IB345" s="109"/>
      <c r="IC345" s="109"/>
      <c r="ID345" s="109"/>
      <c r="IE345" s="109"/>
      <c r="IF345" s="109"/>
      <c r="IG345" s="109"/>
      <c r="IH345" s="109"/>
      <c r="II345" s="109"/>
      <c r="IJ345" s="109"/>
      <c r="IK345" s="109"/>
      <c r="IL345" s="109"/>
      <c r="IM345" s="109"/>
      <c r="IN345" s="109"/>
      <c r="IO345" s="109"/>
      <c r="IP345" s="109"/>
      <c r="IQ345" s="109"/>
      <c r="IR345" s="109"/>
      <c r="IS345" s="109"/>
      <c r="IT345" s="109"/>
      <c r="IU345" s="109"/>
      <c r="IV345" s="109"/>
      <c r="IW345" s="109"/>
      <c r="IX345" s="109"/>
      <c r="IY345" s="109"/>
      <c r="IZ345" s="109"/>
      <c r="JA345" s="109"/>
      <c r="JB345" s="109"/>
      <c r="JC345" s="109"/>
      <c r="JD345" s="109"/>
      <c r="JE345" s="109"/>
      <c r="JF345" s="109"/>
      <c r="JG345" s="109"/>
      <c r="JH345" s="109"/>
      <c r="JI345" s="109"/>
      <c r="JJ345" s="109"/>
      <c r="JK345" s="109"/>
      <c r="JL345" s="109"/>
      <c r="JM345" s="109"/>
      <c r="JN345" s="109"/>
      <c r="JO345" s="109"/>
      <c r="JP345" s="109"/>
      <c r="JQ345" s="109"/>
      <c r="JR345" s="109"/>
      <c r="JS345" s="109"/>
      <c r="JT345" s="109"/>
      <c r="JU345" s="109"/>
      <c r="JV345" s="109"/>
      <c r="JW345" s="109"/>
      <c r="JX345" s="109"/>
      <c r="JY345" s="109"/>
      <c r="JZ345" s="109"/>
      <c r="KA345" s="109"/>
      <c r="KB345" s="109"/>
      <c r="KC345" s="109"/>
      <c r="KD345" s="109"/>
      <c r="KE345" s="109"/>
      <c r="KF345" s="109"/>
      <c r="KG345" s="109"/>
      <c r="KH345" s="109"/>
      <c r="KI345" s="109"/>
      <c r="KJ345" s="109"/>
      <c r="KK345" s="109"/>
      <c r="KL345" s="109"/>
      <c r="KM345" s="109"/>
      <c r="KN345" s="109"/>
      <c r="KO345" s="109"/>
      <c r="KP345" s="109"/>
      <c r="KQ345" s="109"/>
      <c r="KR345" s="109"/>
      <c r="KS345" s="109"/>
      <c r="KT345" s="109"/>
      <c r="KU345" s="109"/>
      <c r="KV345" s="109"/>
      <c r="KW345" s="109"/>
      <c r="KX345" s="109"/>
      <c r="KY345" s="109"/>
      <c r="KZ345" s="109"/>
      <c r="LA345" s="109"/>
      <c r="LB345" s="109"/>
      <c r="LC345" s="109"/>
      <c r="LD345" s="109"/>
      <c r="LE345" s="109"/>
      <c r="LF345" s="109"/>
      <c r="LG345" s="109"/>
      <c r="LH345" s="109"/>
      <c r="LI345" s="109"/>
      <c r="LJ345" s="109"/>
      <c r="LK345" s="109"/>
      <c r="LL345" s="109"/>
      <c r="LM345" s="109"/>
      <c r="LN345" s="109"/>
      <c r="LO345" s="109"/>
      <c r="LP345" s="109"/>
      <c r="LQ345" s="109"/>
      <c r="LR345" s="109"/>
      <c r="LS345" s="109"/>
      <c r="LT345" s="109"/>
      <c r="LU345" s="109"/>
      <c r="LV345" s="109"/>
      <c r="LW345" s="109"/>
      <c r="LX345" s="109"/>
      <c r="LY345" s="109"/>
      <c r="LZ345" s="109"/>
      <c r="MA345" s="109"/>
      <c r="MB345" s="109"/>
      <c r="MC345" s="109"/>
      <c r="MD345" s="109"/>
      <c r="ME345" s="109"/>
      <c r="MF345" s="109"/>
      <c r="MG345" s="109"/>
      <c r="MH345" s="109"/>
      <c r="MI345" s="109"/>
      <c r="MJ345" s="109"/>
      <c r="MK345" s="109"/>
      <c r="ML345" s="109"/>
      <c r="MM345" s="109"/>
      <c r="MN345" s="109"/>
      <c r="MO345" s="109"/>
      <c r="MP345" s="109"/>
      <c r="MQ345" s="109"/>
      <c r="MR345" s="109"/>
      <c r="MS345" s="109"/>
      <c r="MT345" s="109"/>
      <c r="MU345" s="109"/>
      <c r="MV345" s="109"/>
      <c r="MW345" s="109"/>
      <c r="MX345" s="109"/>
      <c r="MY345" s="109"/>
      <c r="MZ345" s="109"/>
      <c r="NA345" s="109"/>
      <c r="NB345" s="109"/>
      <c r="NC345" s="109"/>
      <c r="ND345" s="109"/>
      <c r="NE345" s="109"/>
      <c r="NF345" s="109"/>
      <c r="NG345" s="109"/>
      <c r="NH345" s="109"/>
      <c r="NI345" s="109"/>
      <c r="NJ345" s="109"/>
      <c r="NK345" s="109"/>
      <c r="NL345" s="109"/>
      <c r="NM345" s="109"/>
      <c r="NN345" s="109"/>
      <c r="NO345" s="109"/>
      <c r="NP345" s="109"/>
      <c r="NQ345" s="109"/>
      <c r="NR345" s="109"/>
      <c r="NS345" s="109"/>
      <c r="NT345" s="109"/>
      <c r="NU345" s="109"/>
      <c r="NV345" s="109"/>
      <c r="NW345" s="109"/>
      <c r="NX345" s="109"/>
      <c r="NY345" s="109"/>
      <c r="NZ345" s="109"/>
      <c r="OA345" s="109"/>
      <c r="OB345" s="109"/>
      <c r="OC345" s="109"/>
      <c r="OD345" s="109"/>
      <c r="OE345" s="109"/>
      <c r="OF345" s="109"/>
      <c r="OG345" s="109"/>
      <c r="OH345" s="109"/>
      <c r="OI345" s="109"/>
      <c r="OJ345" s="109"/>
      <c r="OK345" s="109"/>
      <c r="OL345" s="109"/>
      <c r="OM345" s="109"/>
      <c r="ON345" s="109"/>
      <c r="OO345" s="109"/>
      <c r="OP345" s="109"/>
      <c r="OQ345" s="109"/>
      <c r="OR345" s="109"/>
      <c r="OS345" s="109"/>
      <c r="OT345" s="109"/>
      <c r="OU345" s="109"/>
      <c r="OV345" s="109"/>
      <c r="OW345" s="109"/>
      <c r="OX345" s="109"/>
      <c r="OY345" s="109"/>
      <c r="OZ345" s="109"/>
      <c r="PA345" s="109"/>
      <c r="PB345" s="109"/>
      <c r="PC345" s="109"/>
      <c r="PD345" s="109"/>
      <c r="PE345" s="109"/>
      <c r="PF345" s="109"/>
      <c r="PG345" s="109"/>
      <c r="PH345" s="109"/>
      <c r="PI345" s="109"/>
      <c r="PJ345" s="109"/>
      <c r="PK345" s="109"/>
      <c r="PL345" s="109"/>
      <c r="PM345" s="109"/>
      <c r="PN345" s="109"/>
      <c r="PO345" s="109"/>
      <c r="PP345" s="109"/>
      <c r="PQ345" s="109"/>
      <c r="PR345" s="109"/>
      <c r="PS345" s="109"/>
      <c r="PT345" s="109"/>
      <c r="PU345" s="109"/>
      <c r="PV345" s="109"/>
      <c r="PW345" s="109"/>
      <c r="PX345" s="109"/>
      <c r="PY345" s="109"/>
      <c r="PZ345" s="109"/>
      <c r="QA345" s="109"/>
      <c r="QB345" s="109"/>
      <c r="QC345" s="109"/>
      <c r="QD345" s="109"/>
      <c r="QE345" s="109"/>
      <c r="QF345" s="109"/>
      <c r="QG345" s="109">
        <v>25</v>
      </c>
      <c r="QH345" s="109"/>
      <c r="QI345" s="109"/>
      <c r="QJ345" s="109"/>
      <c r="QK345" s="23">
        <f t="shared" si="5"/>
        <v>25</v>
      </c>
      <c r="QL345" s="125"/>
      <c r="QM345" s="125"/>
      <c r="QN345" s="125"/>
      <c r="QO345" s="125"/>
      <c r="QP345" s="125"/>
      <c r="QQ345" s="125"/>
      <c r="QR345" s="125"/>
      <c r="QS345" s="130"/>
    </row>
    <row r="346" spans="1:461" s="5" customFormat="1" ht="12.75" customHeight="1" x14ac:dyDescent="0.2">
      <c r="A346" s="52">
        <v>44718</v>
      </c>
      <c r="B346" s="90" t="s">
        <v>338</v>
      </c>
      <c r="C346" s="107"/>
      <c r="D346" s="107"/>
      <c r="E346" s="108">
        <v>20</v>
      </c>
      <c r="F346" s="108"/>
      <c r="G346" s="108"/>
      <c r="H346" s="108"/>
      <c r="I346" s="108"/>
      <c r="J346" s="108"/>
      <c r="K346" s="108"/>
      <c r="L346" s="108"/>
      <c r="M346" s="108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 s="109"/>
      <c r="BD346" s="109"/>
      <c r="BE346" s="109"/>
      <c r="BF346" s="109"/>
      <c r="BG346" s="109"/>
      <c r="BH346" s="109"/>
      <c r="BI346" s="109"/>
      <c r="BJ346" s="109"/>
      <c r="BK346" s="109"/>
      <c r="BL346" s="109"/>
      <c r="BM346" s="109"/>
      <c r="BN346" s="109"/>
      <c r="BO346" s="109"/>
      <c r="BP346" s="109"/>
      <c r="BQ346" s="109"/>
      <c r="BR346" s="109"/>
      <c r="BS346" s="109"/>
      <c r="BT346" s="109"/>
      <c r="BU346" s="109"/>
      <c r="BV346" s="109"/>
      <c r="BW346" s="109"/>
      <c r="BX346" s="109"/>
      <c r="BY346" s="109"/>
      <c r="BZ346" s="109"/>
      <c r="CA346" s="109"/>
      <c r="CB346" s="109"/>
      <c r="CC346" s="109"/>
      <c r="CD346" s="109"/>
      <c r="CE346" s="109"/>
      <c r="CF346" s="109"/>
      <c r="CG346" s="109"/>
      <c r="CH346" s="109"/>
      <c r="CI346" s="109"/>
      <c r="CJ346" s="109"/>
      <c r="CK346" s="109"/>
      <c r="CL346" s="109"/>
      <c r="CM346" s="109"/>
      <c r="CN346" s="109"/>
      <c r="CO346" s="109"/>
      <c r="CP346" s="109"/>
      <c r="CQ346" s="109"/>
      <c r="CR346" s="109"/>
      <c r="CS346" s="109"/>
      <c r="CT346" s="109"/>
      <c r="CU346" s="109">
        <v>2.7</v>
      </c>
      <c r="CV346" s="109"/>
      <c r="CW346" s="109"/>
      <c r="CX346" s="109"/>
      <c r="CY346" s="109"/>
      <c r="CZ346" s="109"/>
      <c r="DA346" s="109"/>
      <c r="DB346" s="109"/>
      <c r="DC346" s="109"/>
      <c r="DD346" s="109"/>
      <c r="DE346" s="109"/>
      <c r="DF346" s="109"/>
      <c r="DG346" s="109"/>
      <c r="DH346" s="109"/>
      <c r="DI346" s="109"/>
      <c r="DJ346" s="109"/>
      <c r="DK346" s="109"/>
      <c r="DL346" s="109"/>
      <c r="DM346" s="109"/>
      <c r="DN346" s="109"/>
      <c r="DO346" s="109"/>
      <c r="DP346" s="109"/>
      <c r="DQ346" s="109"/>
      <c r="DR346" s="109"/>
      <c r="DS346" s="109"/>
      <c r="DT346" s="109"/>
      <c r="DU346" s="109"/>
      <c r="DV346" s="109"/>
      <c r="DW346" s="109"/>
      <c r="DX346" s="109"/>
      <c r="DY346" s="109"/>
      <c r="DZ346" s="109"/>
      <c r="EA346" s="109"/>
      <c r="EB346" s="109"/>
      <c r="EC346" s="109"/>
      <c r="ED346" s="109"/>
      <c r="EE346" s="109"/>
      <c r="EF346" s="109"/>
      <c r="EG346" s="109"/>
      <c r="EH346" s="109"/>
      <c r="EI346" s="109"/>
      <c r="EJ346" s="109"/>
      <c r="EK346" s="109"/>
      <c r="EL346" s="109"/>
      <c r="EM346" s="109"/>
      <c r="EN346" s="109"/>
      <c r="EO346" s="109"/>
      <c r="EP346" s="109"/>
      <c r="EQ346" s="109"/>
      <c r="ER346" s="109"/>
      <c r="ES346" s="109"/>
      <c r="ET346" s="109"/>
      <c r="EU346" s="109"/>
      <c r="EV346" s="109"/>
      <c r="EW346" s="109"/>
      <c r="EX346" s="109"/>
      <c r="EY346" s="109"/>
      <c r="EZ346" s="109"/>
      <c r="FA346" s="109"/>
      <c r="FB346" s="109"/>
      <c r="FC346" s="109"/>
      <c r="FD346" s="109"/>
      <c r="FE346" s="109"/>
      <c r="FF346" s="109"/>
      <c r="FG346" s="109"/>
      <c r="FH346" s="109"/>
      <c r="FI346" s="109"/>
      <c r="FJ346" s="109"/>
      <c r="FK346" s="109"/>
      <c r="FL346" s="109"/>
      <c r="FM346" s="109"/>
      <c r="FN346" s="109"/>
      <c r="FO346" s="109"/>
      <c r="FP346" s="109"/>
      <c r="FQ346" s="109"/>
      <c r="FR346" s="109"/>
      <c r="FS346" s="109"/>
      <c r="FT346" s="109"/>
      <c r="FU346" s="109"/>
      <c r="FV346" s="109"/>
      <c r="FW346" s="109"/>
      <c r="FX346" s="109"/>
      <c r="FY346" s="109"/>
      <c r="FZ346" s="109"/>
      <c r="GA346" s="109"/>
      <c r="GB346" s="109"/>
      <c r="GC346" s="109"/>
      <c r="GD346" s="109"/>
      <c r="GE346" s="109"/>
      <c r="GF346" s="109"/>
      <c r="GG346" s="109"/>
      <c r="GH346" s="109">
        <v>40</v>
      </c>
      <c r="GI346" s="109"/>
      <c r="GJ346" s="109"/>
      <c r="GK346" s="109"/>
      <c r="GL346" s="109"/>
      <c r="GM346" s="109"/>
      <c r="GN346" s="109"/>
      <c r="GO346" s="109"/>
      <c r="GP346" s="109"/>
      <c r="GQ346" s="109"/>
      <c r="GR346" s="109"/>
      <c r="GS346" s="109"/>
      <c r="GT346" s="109"/>
      <c r="GU346" s="109"/>
      <c r="GV346" s="109"/>
      <c r="GW346" s="109"/>
      <c r="GX346" s="109"/>
      <c r="GY346" s="109"/>
      <c r="GZ346" s="109"/>
      <c r="HA346" s="109"/>
      <c r="HB346" s="109"/>
      <c r="HC346" s="109"/>
      <c r="HD346" s="109"/>
      <c r="HE346" s="109"/>
      <c r="HF346" s="109"/>
      <c r="HG346" s="109"/>
      <c r="HH346" s="109"/>
      <c r="HI346" s="109"/>
      <c r="HJ346" s="109"/>
      <c r="HK346" s="109"/>
      <c r="HL346" s="109"/>
      <c r="HM346" s="109"/>
      <c r="HN346" s="109"/>
      <c r="HO346" s="109"/>
      <c r="HP346" s="109"/>
      <c r="HQ346" s="109"/>
      <c r="HR346" s="109"/>
      <c r="HS346" s="109"/>
      <c r="HT346" s="109"/>
      <c r="HU346" s="109"/>
      <c r="HV346" s="109"/>
      <c r="HW346" s="109"/>
      <c r="HX346" s="109"/>
      <c r="HY346" s="109"/>
      <c r="HZ346" s="109"/>
      <c r="IA346" s="109"/>
      <c r="IB346" s="109"/>
      <c r="IC346" s="109"/>
      <c r="ID346" s="109"/>
      <c r="IE346" s="109"/>
      <c r="IF346" s="109"/>
      <c r="IG346" s="109"/>
      <c r="IH346" s="109"/>
      <c r="II346" s="109"/>
      <c r="IJ346" s="109"/>
      <c r="IK346" s="109"/>
      <c r="IL346" s="109"/>
      <c r="IM346" s="109"/>
      <c r="IN346" s="109"/>
      <c r="IO346" s="109"/>
      <c r="IP346" s="109"/>
      <c r="IQ346" s="109"/>
      <c r="IR346" s="109"/>
      <c r="IS346" s="109"/>
      <c r="IT346" s="109"/>
      <c r="IU346" s="109"/>
      <c r="IV346" s="109"/>
      <c r="IW346" s="109"/>
      <c r="IX346" s="109"/>
      <c r="IY346" s="109"/>
      <c r="IZ346" s="109"/>
      <c r="JA346" s="109"/>
      <c r="JB346" s="109"/>
      <c r="JC346" s="109"/>
      <c r="JD346" s="109"/>
      <c r="JE346" s="109"/>
      <c r="JF346" s="109"/>
      <c r="JG346" s="109"/>
      <c r="JH346" s="109"/>
      <c r="JI346" s="109"/>
      <c r="JJ346" s="109"/>
      <c r="JK346" s="109"/>
      <c r="JL346" s="109"/>
      <c r="JM346" s="109"/>
      <c r="JN346" s="109"/>
      <c r="JO346" s="109"/>
      <c r="JP346" s="109"/>
      <c r="JQ346" s="109"/>
      <c r="JR346" s="109"/>
      <c r="JS346" s="109"/>
      <c r="JT346" s="109"/>
      <c r="JU346" s="109"/>
      <c r="JV346" s="109"/>
      <c r="JW346" s="109"/>
      <c r="JX346" s="109"/>
      <c r="JY346" s="109"/>
      <c r="JZ346" s="109"/>
      <c r="KA346" s="109"/>
      <c r="KB346" s="109"/>
      <c r="KC346" s="109"/>
      <c r="KD346" s="109"/>
      <c r="KE346" s="109"/>
      <c r="KF346" s="109"/>
      <c r="KG346" s="109"/>
      <c r="KH346" s="109"/>
      <c r="KI346" s="109"/>
      <c r="KJ346" s="109"/>
      <c r="KK346" s="109"/>
      <c r="KL346" s="109"/>
      <c r="KM346" s="109"/>
      <c r="KN346" s="109"/>
      <c r="KO346" s="109"/>
      <c r="KP346" s="109"/>
      <c r="KQ346" s="109"/>
      <c r="KR346" s="109"/>
      <c r="KS346" s="109"/>
      <c r="KT346" s="109"/>
      <c r="KU346" s="109"/>
      <c r="KV346" s="109"/>
      <c r="KW346" s="109"/>
      <c r="KX346" s="109"/>
      <c r="KY346" s="109"/>
      <c r="KZ346" s="109"/>
      <c r="LA346" s="109"/>
      <c r="LB346" s="109"/>
      <c r="LC346" s="109"/>
      <c r="LD346" s="109"/>
      <c r="LE346" s="109"/>
      <c r="LF346" s="109"/>
      <c r="LG346" s="109"/>
      <c r="LH346" s="109"/>
      <c r="LI346" s="109"/>
      <c r="LJ346" s="109"/>
      <c r="LK346" s="109"/>
      <c r="LL346" s="109"/>
      <c r="LM346" s="109"/>
      <c r="LN346" s="109"/>
      <c r="LO346" s="109"/>
      <c r="LP346" s="109"/>
      <c r="LQ346" s="109"/>
      <c r="LR346" s="109"/>
      <c r="LS346" s="109"/>
      <c r="LT346" s="109"/>
      <c r="LU346" s="109"/>
      <c r="LV346" s="109"/>
      <c r="LW346" s="109"/>
      <c r="LX346" s="109"/>
      <c r="LY346" s="109"/>
      <c r="LZ346" s="109"/>
      <c r="MA346" s="109"/>
      <c r="MB346" s="109"/>
      <c r="MC346" s="109"/>
      <c r="MD346" s="109"/>
      <c r="ME346" s="109"/>
      <c r="MF346" s="109"/>
      <c r="MG346" s="109"/>
      <c r="MH346" s="109"/>
      <c r="MI346" s="109"/>
      <c r="MJ346" s="109"/>
      <c r="MK346" s="109"/>
      <c r="ML346" s="109"/>
      <c r="MM346" s="109"/>
      <c r="MN346" s="109"/>
      <c r="MO346" s="109"/>
      <c r="MP346" s="109"/>
      <c r="MQ346" s="109"/>
      <c r="MR346" s="109"/>
      <c r="MS346" s="109"/>
      <c r="MT346" s="109"/>
      <c r="MU346" s="109"/>
      <c r="MV346" s="109"/>
      <c r="MW346" s="109"/>
      <c r="MX346" s="109"/>
      <c r="MY346" s="109"/>
      <c r="MZ346" s="109"/>
      <c r="NA346" s="109"/>
      <c r="NB346" s="109"/>
      <c r="NC346" s="109"/>
      <c r="ND346" s="109"/>
      <c r="NE346" s="109"/>
      <c r="NF346" s="109"/>
      <c r="NG346" s="109"/>
      <c r="NH346" s="109"/>
      <c r="NI346" s="109"/>
      <c r="NJ346" s="109"/>
      <c r="NK346" s="109"/>
      <c r="NL346" s="109"/>
      <c r="NM346" s="109"/>
      <c r="NN346" s="109"/>
      <c r="NO346" s="109"/>
      <c r="NP346" s="109"/>
      <c r="NQ346" s="109"/>
      <c r="NR346" s="109"/>
      <c r="NS346" s="109"/>
      <c r="NT346" s="109"/>
      <c r="NU346" s="109"/>
      <c r="NV346" s="109"/>
      <c r="NW346" s="109"/>
      <c r="NX346" s="109"/>
      <c r="NY346" s="109"/>
      <c r="NZ346" s="109"/>
      <c r="OA346" s="109"/>
      <c r="OB346" s="109"/>
      <c r="OC346" s="109"/>
      <c r="OD346" s="109"/>
      <c r="OE346" s="109"/>
      <c r="OF346" s="109"/>
      <c r="OG346" s="109"/>
      <c r="OH346" s="109"/>
      <c r="OI346" s="109"/>
      <c r="OJ346" s="109"/>
      <c r="OK346" s="109"/>
      <c r="OL346" s="109"/>
      <c r="OM346" s="109"/>
      <c r="ON346" s="109"/>
      <c r="OO346" s="109"/>
      <c r="OP346" s="109"/>
      <c r="OQ346" s="109"/>
      <c r="OR346" s="109"/>
      <c r="OS346" s="109">
        <v>20</v>
      </c>
      <c r="OT346" s="109"/>
      <c r="OU346" s="109"/>
      <c r="OV346" s="109"/>
      <c r="OW346" s="109"/>
      <c r="OX346" s="109"/>
      <c r="OY346" s="109"/>
      <c r="OZ346" s="109"/>
      <c r="PA346" s="109"/>
      <c r="PB346" s="109"/>
      <c r="PC346" s="109"/>
      <c r="PD346" s="109"/>
      <c r="PE346" s="109"/>
      <c r="PF346" s="109"/>
      <c r="PG346" s="109"/>
      <c r="PH346" s="109"/>
      <c r="PI346" s="109">
        <v>2</v>
      </c>
      <c r="PJ346" s="109"/>
      <c r="PK346" s="109"/>
      <c r="PL346" s="109"/>
      <c r="PM346" s="109"/>
      <c r="PN346" s="109"/>
      <c r="PO346" s="109"/>
      <c r="PP346" s="109"/>
      <c r="PQ346" s="109"/>
      <c r="PR346" s="109"/>
      <c r="PS346" s="109"/>
      <c r="PT346" s="109"/>
      <c r="PU346" s="109"/>
      <c r="PV346" s="109"/>
      <c r="PW346" s="109"/>
      <c r="PX346" s="109"/>
      <c r="PY346" s="109"/>
      <c r="PZ346" s="109"/>
      <c r="QA346" s="109"/>
      <c r="QB346" s="109"/>
      <c r="QC346" s="109"/>
      <c r="QD346" s="109"/>
      <c r="QE346" s="109"/>
      <c r="QF346" s="109"/>
      <c r="QG346" s="109"/>
      <c r="QH346" s="109"/>
      <c r="QI346" s="109"/>
      <c r="QJ346" s="109"/>
      <c r="QK346" s="23">
        <f t="shared" si="5"/>
        <v>84.7</v>
      </c>
      <c r="QL346" s="125"/>
      <c r="QM346" s="148"/>
      <c r="QN346" s="125"/>
      <c r="QO346" s="125"/>
      <c r="QP346" s="125"/>
      <c r="QQ346" s="125">
        <f>1500+5173.68</f>
        <v>6673.68</v>
      </c>
      <c r="QR346" s="125"/>
      <c r="QS346" s="130"/>
    </row>
    <row r="347" spans="1:461" s="5" customFormat="1" ht="12.75" customHeight="1" x14ac:dyDescent="0.2">
      <c r="A347" s="52">
        <v>44719</v>
      </c>
      <c r="B347" s="90" t="s">
        <v>74</v>
      </c>
      <c r="C347" s="107"/>
      <c r="D347" s="107"/>
      <c r="E347" s="108"/>
      <c r="F347" s="108"/>
      <c r="G347" s="108"/>
      <c r="H347" s="108"/>
      <c r="I347" s="108"/>
      <c r="J347" s="108"/>
      <c r="K347" s="108"/>
      <c r="L347" s="108"/>
      <c r="M347" s="108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 s="109"/>
      <c r="BD347" s="109"/>
      <c r="BE347" s="109"/>
      <c r="BF347" s="109"/>
      <c r="BG347" s="109"/>
      <c r="BH347" s="109"/>
      <c r="BI347" s="109"/>
      <c r="BJ347" s="109"/>
      <c r="BK347" s="109"/>
      <c r="BL347" s="109"/>
      <c r="BM347" s="109"/>
      <c r="BN347" s="109"/>
      <c r="BO347" s="109"/>
      <c r="BP347" s="109"/>
      <c r="BQ347" s="109"/>
      <c r="BR347" s="109"/>
      <c r="BS347" s="109"/>
      <c r="BT347" s="109"/>
      <c r="BU347" s="109"/>
      <c r="BV347" s="109"/>
      <c r="BW347" s="109"/>
      <c r="BX347" s="109"/>
      <c r="BY347" s="109"/>
      <c r="BZ347" s="109"/>
      <c r="CA347" s="109"/>
      <c r="CB347" s="109"/>
      <c r="CC347" s="109"/>
      <c r="CD347" s="109"/>
      <c r="CE347" s="109"/>
      <c r="CF347" s="109"/>
      <c r="CG347" s="109"/>
      <c r="CH347" s="109"/>
      <c r="CI347" s="109"/>
      <c r="CJ347" s="109"/>
      <c r="CK347" s="109"/>
      <c r="CL347" s="109"/>
      <c r="CM347" s="109"/>
      <c r="CN347" s="109"/>
      <c r="CO347" s="109"/>
      <c r="CP347" s="109"/>
      <c r="CQ347" s="109"/>
      <c r="CR347" s="109"/>
      <c r="CS347" s="109"/>
      <c r="CT347" s="109"/>
      <c r="CU347" s="109"/>
      <c r="CV347" s="109"/>
      <c r="CW347" s="109"/>
      <c r="CX347" s="109"/>
      <c r="CY347" s="109"/>
      <c r="CZ347" s="109"/>
      <c r="DA347" s="109"/>
      <c r="DB347" s="109"/>
      <c r="DC347" s="109"/>
      <c r="DD347" s="109"/>
      <c r="DE347" s="109"/>
      <c r="DF347" s="109"/>
      <c r="DG347" s="109"/>
      <c r="DH347" s="109"/>
      <c r="DI347" s="109"/>
      <c r="DJ347" s="109"/>
      <c r="DK347" s="109"/>
      <c r="DL347" s="109"/>
      <c r="DM347" s="109"/>
      <c r="DN347" s="109"/>
      <c r="DO347" s="109"/>
      <c r="DP347" s="109"/>
      <c r="DQ347" s="109"/>
      <c r="DR347" s="109"/>
      <c r="DS347" s="109"/>
      <c r="DT347" s="109"/>
      <c r="DU347" s="109"/>
      <c r="DV347" s="109"/>
      <c r="DW347" s="109"/>
      <c r="DX347" s="109"/>
      <c r="DY347" s="109"/>
      <c r="DZ347" s="109"/>
      <c r="EA347" s="109"/>
      <c r="EB347" s="109"/>
      <c r="EC347" s="109"/>
      <c r="ED347" s="109"/>
      <c r="EE347" s="109"/>
      <c r="EF347" s="109"/>
      <c r="EG347" s="109"/>
      <c r="EH347" s="109"/>
      <c r="EI347" s="109"/>
      <c r="EJ347" s="109"/>
      <c r="EK347" s="109"/>
      <c r="EL347" s="109"/>
      <c r="EM347" s="109"/>
      <c r="EN347" s="109"/>
      <c r="EO347" s="109"/>
      <c r="EP347" s="109"/>
      <c r="EQ347" s="109"/>
      <c r="ER347" s="109"/>
      <c r="ES347" s="109"/>
      <c r="ET347" s="109"/>
      <c r="EU347" s="109"/>
      <c r="EV347" s="109"/>
      <c r="EW347" s="109"/>
      <c r="EX347" s="109"/>
      <c r="EY347" s="109"/>
      <c r="EZ347" s="109"/>
      <c r="FA347" s="109"/>
      <c r="FB347" s="109"/>
      <c r="FC347" s="109"/>
      <c r="FD347" s="109"/>
      <c r="FE347" s="109"/>
      <c r="FF347" s="109"/>
      <c r="FG347" s="109"/>
      <c r="FH347" s="109"/>
      <c r="FI347" s="109"/>
      <c r="FJ347" s="109"/>
      <c r="FK347" s="109"/>
      <c r="FL347" s="109"/>
      <c r="FM347" s="109"/>
      <c r="FN347" s="109"/>
      <c r="FO347" s="109"/>
      <c r="FP347" s="109"/>
      <c r="FQ347" s="109"/>
      <c r="FR347" s="109"/>
      <c r="FS347" s="109"/>
      <c r="FT347" s="109"/>
      <c r="FU347" s="109"/>
      <c r="FV347" s="109"/>
      <c r="FW347" s="109"/>
      <c r="FX347" s="109"/>
      <c r="FY347" s="109"/>
      <c r="FZ347" s="109"/>
      <c r="GA347" s="109"/>
      <c r="GB347" s="109"/>
      <c r="GC347" s="109"/>
      <c r="GD347" s="109"/>
      <c r="GE347" s="109"/>
      <c r="GF347" s="109"/>
      <c r="GG347" s="109"/>
      <c r="GH347" s="109"/>
      <c r="GI347" s="109"/>
      <c r="GJ347" s="109"/>
      <c r="GK347" s="109"/>
      <c r="GL347" s="109"/>
      <c r="GM347" s="109"/>
      <c r="GN347" s="109"/>
      <c r="GO347" s="109"/>
      <c r="GP347" s="109"/>
      <c r="GQ347" s="109"/>
      <c r="GR347" s="109"/>
      <c r="GS347" s="109"/>
      <c r="GT347" s="109"/>
      <c r="GU347" s="109"/>
      <c r="GV347" s="109"/>
      <c r="GW347" s="109"/>
      <c r="GX347" s="109"/>
      <c r="GY347" s="109"/>
      <c r="GZ347" s="109"/>
      <c r="HA347" s="109"/>
      <c r="HB347" s="109"/>
      <c r="HC347" s="109"/>
      <c r="HD347" s="109"/>
      <c r="HE347" s="109"/>
      <c r="HF347" s="109"/>
      <c r="HG347" s="109"/>
      <c r="HH347" s="109"/>
      <c r="HI347" s="109"/>
      <c r="HJ347" s="109"/>
      <c r="HK347" s="109"/>
      <c r="HL347" s="109"/>
      <c r="HM347" s="109"/>
      <c r="HN347" s="109"/>
      <c r="HO347" s="109"/>
      <c r="HP347" s="109"/>
      <c r="HQ347" s="109"/>
      <c r="HR347" s="109"/>
      <c r="HS347" s="109"/>
      <c r="HT347" s="109"/>
      <c r="HU347" s="109"/>
      <c r="HV347" s="109"/>
      <c r="HW347" s="109"/>
      <c r="HX347" s="109"/>
      <c r="HY347" s="109"/>
      <c r="HZ347" s="109"/>
      <c r="IA347" s="109"/>
      <c r="IB347" s="109"/>
      <c r="IC347" s="109"/>
      <c r="ID347" s="109"/>
      <c r="IE347" s="109"/>
      <c r="IF347" s="109"/>
      <c r="IG347" s="109"/>
      <c r="IH347" s="109"/>
      <c r="II347" s="109"/>
      <c r="IJ347" s="109"/>
      <c r="IK347" s="109"/>
      <c r="IL347" s="109"/>
      <c r="IM347" s="109"/>
      <c r="IN347" s="109"/>
      <c r="IO347" s="109"/>
      <c r="IP347" s="109"/>
      <c r="IQ347" s="109"/>
      <c r="IR347" s="109"/>
      <c r="IS347" s="109"/>
      <c r="IT347" s="109"/>
      <c r="IU347" s="109"/>
      <c r="IV347" s="109"/>
      <c r="IW347" s="109"/>
      <c r="IX347" s="109"/>
      <c r="IY347" s="109"/>
      <c r="IZ347" s="109"/>
      <c r="JA347" s="109"/>
      <c r="JB347" s="109"/>
      <c r="JC347" s="109"/>
      <c r="JD347" s="109"/>
      <c r="JE347" s="109"/>
      <c r="JF347" s="109"/>
      <c r="JG347" s="109"/>
      <c r="JH347" s="109"/>
      <c r="JI347" s="109"/>
      <c r="JJ347" s="109"/>
      <c r="JK347" s="109"/>
      <c r="JL347" s="109"/>
      <c r="JM347" s="109"/>
      <c r="JN347" s="109"/>
      <c r="JO347" s="109"/>
      <c r="JP347" s="109"/>
      <c r="JQ347" s="109"/>
      <c r="JR347" s="109"/>
      <c r="JS347" s="109"/>
      <c r="JT347" s="109"/>
      <c r="JU347" s="109"/>
      <c r="JV347" s="109"/>
      <c r="JW347" s="109"/>
      <c r="JX347" s="109"/>
      <c r="JY347" s="109"/>
      <c r="JZ347" s="109"/>
      <c r="KA347" s="109"/>
      <c r="KB347" s="109"/>
      <c r="KC347" s="109"/>
      <c r="KD347" s="109"/>
      <c r="KE347" s="109"/>
      <c r="KF347" s="109"/>
      <c r="KG347" s="109"/>
      <c r="KH347" s="109"/>
      <c r="KI347" s="109"/>
      <c r="KJ347" s="109"/>
      <c r="KK347" s="109"/>
      <c r="KL347" s="109"/>
      <c r="KM347" s="109"/>
      <c r="KN347" s="109"/>
      <c r="KO347" s="109"/>
      <c r="KP347" s="109"/>
      <c r="KQ347" s="109"/>
      <c r="KR347" s="109"/>
      <c r="KS347" s="109"/>
      <c r="KT347" s="109"/>
      <c r="KU347" s="109"/>
      <c r="KV347" s="109"/>
      <c r="KW347" s="109"/>
      <c r="KX347" s="109"/>
      <c r="KY347" s="109"/>
      <c r="KZ347" s="109"/>
      <c r="LA347" s="109"/>
      <c r="LB347" s="109"/>
      <c r="LC347" s="109"/>
      <c r="LD347" s="109"/>
      <c r="LE347" s="109"/>
      <c r="LF347" s="109"/>
      <c r="LG347" s="109"/>
      <c r="LH347" s="109"/>
      <c r="LI347" s="109"/>
      <c r="LJ347" s="109"/>
      <c r="LK347" s="109"/>
      <c r="LL347" s="109"/>
      <c r="LM347" s="109"/>
      <c r="LN347" s="109">
        <v>2</v>
      </c>
      <c r="LO347" s="109"/>
      <c r="LP347" s="109"/>
      <c r="LQ347" s="109"/>
      <c r="LR347" s="109"/>
      <c r="LS347" s="109"/>
      <c r="LT347" s="109"/>
      <c r="LU347" s="109"/>
      <c r="LV347" s="109"/>
      <c r="LW347" s="109"/>
      <c r="LX347" s="109"/>
      <c r="LY347" s="109"/>
      <c r="LZ347" s="109"/>
      <c r="MA347" s="109"/>
      <c r="MB347" s="109"/>
      <c r="MC347" s="109"/>
      <c r="MD347" s="109"/>
      <c r="ME347" s="109"/>
      <c r="MF347" s="109"/>
      <c r="MG347" s="109"/>
      <c r="MH347" s="109"/>
      <c r="MI347" s="109"/>
      <c r="MJ347" s="109"/>
      <c r="MK347" s="109"/>
      <c r="ML347" s="109"/>
      <c r="MM347" s="109"/>
      <c r="MN347" s="109"/>
      <c r="MO347" s="109"/>
      <c r="MP347" s="109"/>
      <c r="MQ347" s="109"/>
      <c r="MR347" s="109"/>
      <c r="MS347" s="109"/>
      <c r="MT347" s="109"/>
      <c r="MU347" s="109"/>
      <c r="MV347" s="109"/>
      <c r="MW347" s="109"/>
      <c r="MX347" s="109"/>
      <c r="MY347" s="109"/>
      <c r="MZ347" s="109"/>
      <c r="NA347" s="109"/>
      <c r="NB347" s="109"/>
      <c r="NC347" s="109"/>
      <c r="ND347" s="109"/>
      <c r="NE347" s="109"/>
      <c r="NF347" s="109"/>
      <c r="NG347" s="109"/>
      <c r="NH347" s="109"/>
      <c r="NI347" s="109"/>
      <c r="NJ347" s="109"/>
      <c r="NK347" s="109"/>
      <c r="NL347" s="109"/>
      <c r="NM347" s="109"/>
      <c r="NN347" s="109"/>
      <c r="NO347" s="109"/>
      <c r="NP347" s="109"/>
      <c r="NQ347" s="109"/>
      <c r="NR347" s="109"/>
      <c r="NS347" s="109"/>
      <c r="NT347" s="109"/>
      <c r="NU347" s="109"/>
      <c r="NV347" s="109"/>
      <c r="NW347" s="109"/>
      <c r="NX347" s="109"/>
      <c r="NY347" s="109"/>
      <c r="NZ347" s="109"/>
      <c r="OA347" s="109"/>
      <c r="OB347" s="109"/>
      <c r="OC347" s="109"/>
      <c r="OD347" s="109"/>
      <c r="OE347" s="109"/>
      <c r="OF347" s="109"/>
      <c r="OG347" s="109"/>
      <c r="OH347" s="109"/>
      <c r="OI347" s="109"/>
      <c r="OJ347" s="109"/>
      <c r="OK347" s="109"/>
      <c r="OL347" s="109"/>
      <c r="OM347" s="109"/>
      <c r="ON347" s="109"/>
      <c r="OO347" s="109"/>
      <c r="OP347" s="109"/>
      <c r="OQ347" s="109"/>
      <c r="OR347" s="109"/>
      <c r="OS347" s="109"/>
      <c r="OT347" s="109"/>
      <c r="OU347" s="109"/>
      <c r="OV347" s="109"/>
      <c r="OW347" s="109"/>
      <c r="OX347" s="109"/>
      <c r="OY347" s="109"/>
      <c r="OZ347" s="109"/>
      <c r="PA347" s="109"/>
      <c r="PB347" s="109"/>
      <c r="PC347" s="109"/>
      <c r="PD347" s="109"/>
      <c r="PE347" s="109"/>
      <c r="PF347" s="109"/>
      <c r="PG347" s="109"/>
      <c r="PH347" s="109"/>
      <c r="PI347" s="109"/>
      <c r="PJ347" s="109"/>
      <c r="PK347" s="109"/>
      <c r="PL347" s="109"/>
      <c r="PM347" s="109"/>
      <c r="PN347" s="109"/>
      <c r="PO347" s="109"/>
      <c r="PP347" s="109"/>
      <c r="PQ347" s="109"/>
      <c r="PR347" s="109"/>
      <c r="PS347" s="109"/>
      <c r="PT347" s="109"/>
      <c r="PU347" s="109"/>
      <c r="PV347" s="109"/>
      <c r="PW347" s="109"/>
      <c r="PX347" s="109"/>
      <c r="PY347" s="109"/>
      <c r="PZ347" s="109"/>
      <c r="QA347" s="109"/>
      <c r="QB347" s="109"/>
      <c r="QC347" s="109"/>
      <c r="QD347" s="109"/>
      <c r="QE347" s="109"/>
      <c r="QF347" s="109"/>
      <c r="QG347" s="109"/>
      <c r="QH347" s="109"/>
      <c r="QI347" s="109"/>
      <c r="QJ347" s="109"/>
      <c r="QK347" s="23">
        <f t="shared" si="5"/>
        <v>2</v>
      </c>
      <c r="QL347" s="125"/>
      <c r="QM347" s="148"/>
      <c r="QN347" s="125"/>
      <c r="QO347" s="125"/>
      <c r="QP347" s="125"/>
      <c r="QQ347" s="125">
        <v>148.80000000000001</v>
      </c>
      <c r="QR347" s="125"/>
      <c r="QS347" s="130"/>
    </row>
    <row r="348" spans="1:461" s="5" customFormat="1" ht="12.75" customHeight="1" x14ac:dyDescent="0.2">
      <c r="A348" s="52">
        <v>44719</v>
      </c>
      <c r="B348" s="162" t="s">
        <v>462</v>
      </c>
      <c r="C348" s="107"/>
      <c r="D348" s="107"/>
      <c r="E348" s="108"/>
      <c r="F348" s="108"/>
      <c r="G348" s="108"/>
      <c r="H348" s="108"/>
      <c r="I348" s="108"/>
      <c r="J348" s="108"/>
      <c r="K348" s="108"/>
      <c r="L348" s="108"/>
      <c r="M348" s="108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 s="109"/>
      <c r="BG348" s="109"/>
      <c r="BH348" s="109"/>
      <c r="BI348" s="109"/>
      <c r="BJ348" s="109"/>
      <c r="BK348" s="109"/>
      <c r="BL348" s="109"/>
      <c r="BM348" s="109"/>
      <c r="BN348" s="109"/>
      <c r="BO348" s="109"/>
      <c r="BP348" s="109"/>
      <c r="BQ348" s="109"/>
      <c r="BR348" s="109"/>
      <c r="BS348" s="109"/>
      <c r="BT348" s="109"/>
      <c r="BU348" s="109"/>
      <c r="BV348" s="109"/>
      <c r="BW348" s="109"/>
      <c r="BX348" s="109"/>
      <c r="BY348" s="109"/>
      <c r="BZ348" s="109"/>
      <c r="CA348" s="109"/>
      <c r="CB348" s="109"/>
      <c r="CC348" s="109"/>
      <c r="CD348" s="109"/>
      <c r="CE348" s="109"/>
      <c r="CF348" s="109"/>
      <c r="CG348" s="109"/>
      <c r="CH348" s="109"/>
      <c r="CI348" s="109"/>
      <c r="CJ348" s="109"/>
      <c r="CK348" s="109"/>
      <c r="CL348" s="109"/>
      <c r="CM348" s="109"/>
      <c r="CN348" s="109"/>
      <c r="CO348" s="109"/>
      <c r="CP348" s="109"/>
      <c r="CQ348" s="109"/>
      <c r="CR348" s="109"/>
      <c r="CS348" s="109"/>
      <c r="CT348" s="109"/>
      <c r="CU348" s="109"/>
      <c r="CV348" s="109"/>
      <c r="CW348" s="109"/>
      <c r="CX348" s="109"/>
      <c r="CY348" s="109"/>
      <c r="CZ348" s="109"/>
      <c r="DA348" s="109"/>
      <c r="DB348" s="109"/>
      <c r="DC348" s="109"/>
      <c r="DD348" s="109"/>
      <c r="DE348" s="109"/>
      <c r="DF348" s="109"/>
      <c r="DG348" s="109"/>
      <c r="DH348" s="109"/>
      <c r="DI348" s="109"/>
      <c r="DJ348" s="109"/>
      <c r="DK348" s="109"/>
      <c r="DL348" s="109"/>
      <c r="DM348" s="109"/>
      <c r="DN348" s="109"/>
      <c r="DO348" s="109"/>
      <c r="DP348" s="109"/>
      <c r="DQ348" s="109"/>
      <c r="DR348" s="109"/>
      <c r="DS348" s="109"/>
      <c r="DT348" s="109"/>
      <c r="DU348" s="109"/>
      <c r="DV348" s="109"/>
      <c r="DW348" s="109"/>
      <c r="DX348" s="109"/>
      <c r="DY348" s="109"/>
      <c r="DZ348" s="109"/>
      <c r="EA348" s="109"/>
      <c r="EB348" s="109"/>
      <c r="EC348" s="109"/>
      <c r="ED348" s="109"/>
      <c r="EE348" s="109"/>
      <c r="EF348" s="109"/>
      <c r="EG348" s="109"/>
      <c r="EH348" s="109"/>
      <c r="EI348" s="109"/>
      <c r="EJ348" s="109"/>
      <c r="EK348" s="109"/>
      <c r="EL348" s="109"/>
      <c r="EM348" s="109"/>
      <c r="EN348" s="109"/>
      <c r="EO348" s="109"/>
      <c r="EP348" s="109"/>
      <c r="EQ348" s="109"/>
      <c r="ER348" s="109"/>
      <c r="ES348" s="109"/>
      <c r="ET348" s="109"/>
      <c r="EU348" s="109"/>
      <c r="EV348" s="109"/>
      <c r="EW348" s="109"/>
      <c r="EX348" s="109"/>
      <c r="EY348" s="109"/>
      <c r="EZ348" s="109"/>
      <c r="FA348" s="109"/>
      <c r="FB348" s="109"/>
      <c r="FC348" s="109"/>
      <c r="FD348" s="109"/>
      <c r="FE348" s="109"/>
      <c r="FF348" s="109"/>
      <c r="FG348" s="109"/>
      <c r="FH348" s="109"/>
      <c r="FI348" s="109"/>
      <c r="FJ348" s="109"/>
      <c r="FK348" s="109">
        <v>0.9</v>
      </c>
      <c r="FL348" s="109"/>
      <c r="FM348" s="109"/>
      <c r="FN348" s="109"/>
      <c r="FO348" s="109"/>
      <c r="FP348" s="109"/>
      <c r="FQ348" s="109"/>
      <c r="FR348" s="109"/>
      <c r="FS348" s="109"/>
      <c r="FT348" s="109"/>
      <c r="FU348" s="109"/>
      <c r="FV348" s="109"/>
      <c r="FW348" s="109"/>
      <c r="FX348" s="109"/>
      <c r="FY348" s="109"/>
      <c r="FZ348" s="109"/>
      <c r="GA348" s="109"/>
      <c r="GB348" s="109"/>
      <c r="GC348" s="109"/>
      <c r="GD348" s="109"/>
      <c r="GE348" s="109"/>
      <c r="GF348" s="109"/>
      <c r="GG348" s="109"/>
      <c r="GH348" s="109"/>
      <c r="GI348" s="109"/>
      <c r="GJ348" s="109"/>
      <c r="GK348" s="109"/>
      <c r="GL348" s="109"/>
      <c r="GM348" s="109"/>
      <c r="GN348" s="109"/>
      <c r="GO348" s="109"/>
      <c r="GP348" s="109"/>
      <c r="GQ348" s="109"/>
      <c r="GR348" s="109"/>
      <c r="GS348" s="109"/>
      <c r="GT348" s="109"/>
      <c r="GU348" s="109"/>
      <c r="GV348" s="109"/>
      <c r="GW348" s="109"/>
      <c r="GX348" s="109"/>
      <c r="GY348" s="109"/>
      <c r="GZ348" s="109"/>
      <c r="HA348" s="109"/>
      <c r="HB348" s="109"/>
      <c r="HC348" s="109"/>
      <c r="HD348" s="109"/>
      <c r="HE348" s="109"/>
      <c r="HF348" s="109"/>
      <c r="HG348" s="109"/>
      <c r="HH348" s="109"/>
      <c r="HI348" s="109"/>
      <c r="HJ348" s="109"/>
      <c r="HK348" s="109"/>
      <c r="HL348" s="109"/>
      <c r="HM348" s="109"/>
      <c r="HN348" s="109"/>
      <c r="HO348" s="109"/>
      <c r="HP348" s="109"/>
      <c r="HQ348" s="109"/>
      <c r="HR348" s="109"/>
      <c r="HS348" s="109"/>
      <c r="HT348" s="109"/>
      <c r="HU348" s="109"/>
      <c r="HV348" s="109"/>
      <c r="HW348" s="109"/>
      <c r="HX348" s="109"/>
      <c r="HY348" s="109"/>
      <c r="HZ348" s="109"/>
      <c r="IA348" s="109"/>
      <c r="IB348" s="109"/>
      <c r="IC348" s="109"/>
      <c r="ID348" s="109"/>
      <c r="IE348" s="109"/>
      <c r="IF348" s="109"/>
      <c r="IG348" s="109"/>
      <c r="IH348" s="109"/>
      <c r="II348" s="109"/>
      <c r="IJ348" s="109"/>
      <c r="IK348" s="109"/>
      <c r="IL348" s="109"/>
      <c r="IM348" s="109"/>
      <c r="IN348" s="109"/>
      <c r="IO348" s="109"/>
      <c r="IP348" s="109"/>
      <c r="IQ348" s="109"/>
      <c r="IR348" s="109"/>
      <c r="IS348" s="109"/>
      <c r="IT348" s="109"/>
      <c r="IU348" s="109"/>
      <c r="IV348" s="109"/>
      <c r="IW348" s="109"/>
      <c r="IX348" s="109"/>
      <c r="IY348" s="109"/>
      <c r="IZ348" s="109"/>
      <c r="JA348" s="109"/>
      <c r="JB348" s="109"/>
      <c r="JC348" s="109"/>
      <c r="JD348" s="109"/>
      <c r="JE348" s="109"/>
      <c r="JF348" s="109"/>
      <c r="JG348" s="109"/>
      <c r="JH348" s="109"/>
      <c r="JI348" s="109"/>
      <c r="JJ348" s="109"/>
      <c r="JK348" s="109"/>
      <c r="JL348" s="109"/>
      <c r="JM348" s="109"/>
      <c r="JN348" s="109"/>
      <c r="JO348" s="109"/>
      <c r="JP348" s="109"/>
      <c r="JQ348" s="109"/>
      <c r="JR348" s="109"/>
      <c r="JS348" s="109"/>
      <c r="JT348" s="109"/>
      <c r="JU348" s="109"/>
      <c r="JV348" s="109"/>
      <c r="JW348" s="109"/>
      <c r="JX348" s="109"/>
      <c r="JY348" s="109"/>
      <c r="JZ348" s="109"/>
      <c r="KA348" s="109"/>
      <c r="KB348" s="109"/>
      <c r="KC348" s="109"/>
      <c r="KD348" s="109"/>
      <c r="KE348" s="109"/>
      <c r="KF348" s="109"/>
      <c r="KG348" s="109"/>
      <c r="KH348" s="109"/>
      <c r="KI348" s="109"/>
      <c r="KJ348" s="109"/>
      <c r="KK348" s="109"/>
      <c r="KL348" s="109"/>
      <c r="KM348" s="109"/>
      <c r="KN348" s="109"/>
      <c r="KO348" s="109"/>
      <c r="KP348" s="109"/>
      <c r="KQ348" s="109"/>
      <c r="KR348" s="109"/>
      <c r="KS348" s="109"/>
      <c r="KT348" s="109"/>
      <c r="KU348" s="109"/>
      <c r="KV348" s="109"/>
      <c r="KW348" s="109"/>
      <c r="KX348" s="109"/>
      <c r="KY348" s="109"/>
      <c r="KZ348" s="109"/>
      <c r="LA348" s="109"/>
      <c r="LB348" s="109"/>
      <c r="LC348" s="109"/>
      <c r="LD348" s="109"/>
      <c r="LE348" s="109"/>
      <c r="LF348" s="109"/>
      <c r="LG348" s="109"/>
      <c r="LH348" s="109"/>
      <c r="LI348" s="109"/>
      <c r="LJ348" s="109"/>
      <c r="LK348" s="109"/>
      <c r="LL348" s="109"/>
      <c r="LM348" s="109"/>
      <c r="LN348" s="109"/>
      <c r="LO348" s="109"/>
      <c r="LP348" s="109"/>
      <c r="LQ348" s="109"/>
      <c r="LR348" s="109"/>
      <c r="LS348" s="109"/>
      <c r="LT348" s="109"/>
      <c r="LU348" s="109"/>
      <c r="LV348" s="109"/>
      <c r="LW348" s="109"/>
      <c r="LX348" s="109"/>
      <c r="LY348" s="109"/>
      <c r="LZ348" s="109"/>
      <c r="MA348" s="109"/>
      <c r="MB348" s="109"/>
      <c r="MC348" s="109"/>
      <c r="MD348" s="109"/>
      <c r="ME348" s="109"/>
      <c r="MF348" s="109"/>
      <c r="MG348" s="109"/>
      <c r="MH348" s="109"/>
      <c r="MI348" s="109"/>
      <c r="MJ348" s="109"/>
      <c r="MK348" s="109"/>
      <c r="ML348" s="109"/>
      <c r="MM348" s="109"/>
      <c r="MN348" s="109"/>
      <c r="MO348" s="109"/>
      <c r="MP348" s="109"/>
      <c r="MQ348" s="109"/>
      <c r="MR348" s="109"/>
      <c r="MS348" s="109"/>
      <c r="MT348" s="109"/>
      <c r="MU348" s="109"/>
      <c r="MV348" s="109"/>
      <c r="MW348" s="109"/>
      <c r="MX348" s="109"/>
      <c r="MY348" s="109"/>
      <c r="MZ348" s="109"/>
      <c r="NA348" s="109"/>
      <c r="NB348" s="109"/>
      <c r="NC348" s="109"/>
      <c r="ND348" s="109"/>
      <c r="NE348" s="109"/>
      <c r="NF348" s="109"/>
      <c r="NG348" s="109"/>
      <c r="NH348" s="109"/>
      <c r="NI348" s="109"/>
      <c r="NJ348" s="109"/>
      <c r="NK348" s="109"/>
      <c r="NL348" s="109"/>
      <c r="NM348" s="109"/>
      <c r="NN348" s="109"/>
      <c r="NO348" s="109"/>
      <c r="NP348" s="109"/>
      <c r="NQ348" s="109"/>
      <c r="NR348" s="109"/>
      <c r="NS348" s="109"/>
      <c r="NT348" s="109"/>
      <c r="NU348" s="109"/>
      <c r="NV348" s="109"/>
      <c r="NW348" s="109"/>
      <c r="NX348" s="109"/>
      <c r="NY348" s="109"/>
      <c r="NZ348" s="109"/>
      <c r="OA348" s="109"/>
      <c r="OB348" s="109"/>
      <c r="OC348" s="109"/>
      <c r="OD348" s="109"/>
      <c r="OE348" s="109"/>
      <c r="OF348" s="109"/>
      <c r="OG348" s="109"/>
      <c r="OH348" s="109"/>
      <c r="OI348" s="109"/>
      <c r="OJ348" s="109"/>
      <c r="OK348" s="109"/>
      <c r="OL348" s="109"/>
      <c r="OM348" s="109"/>
      <c r="ON348" s="109"/>
      <c r="OO348" s="109"/>
      <c r="OP348" s="109"/>
      <c r="OQ348" s="109"/>
      <c r="OR348" s="109"/>
      <c r="OS348" s="109"/>
      <c r="OT348" s="109"/>
      <c r="OU348" s="109"/>
      <c r="OV348" s="109"/>
      <c r="OW348" s="109"/>
      <c r="OX348" s="109"/>
      <c r="OY348" s="109"/>
      <c r="OZ348" s="109"/>
      <c r="PA348" s="109"/>
      <c r="PB348" s="109"/>
      <c r="PC348" s="109"/>
      <c r="PD348" s="109"/>
      <c r="PE348" s="109"/>
      <c r="PF348" s="109"/>
      <c r="PG348" s="109"/>
      <c r="PH348" s="109"/>
      <c r="PI348" s="109"/>
      <c r="PJ348" s="109"/>
      <c r="PK348" s="109"/>
      <c r="PL348" s="109"/>
      <c r="PM348" s="109"/>
      <c r="PN348" s="109"/>
      <c r="PO348" s="109"/>
      <c r="PP348" s="109"/>
      <c r="PQ348" s="109"/>
      <c r="PR348" s="109"/>
      <c r="PS348" s="109"/>
      <c r="PT348" s="109"/>
      <c r="PU348" s="109"/>
      <c r="PV348" s="109"/>
      <c r="PW348" s="109"/>
      <c r="PX348" s="109"/>
      <c r="PY348" s="109"/>
      <c r="PZ348" s="109"/>
      <c r="QA348" s="109"/>
      <c r="QB348" s="109"/>
      <c r="QC348" s="109"/>
      <c r="QD348" s="109"/>
      <c r="QE348" s="109"/>
      <c r="QF348" s="109"/>
      <c r="QG348" s="109"/>
      <c r="QH348" s="109"/>
      <c r="QI348" s="109"/>
      <c r="QJ348" s="109"/>
      <c r="QK348" s="23">
        <f t="shared" si="5"/>
        <v>0.9</v>
      </c>
      <c r="QL348" s="125"/>
      <c r="QM348" s="148"/>
      <c r="QN348" s="125"/>
      <c r="QO348" s="125"/>
      <c r="QP348" s="125"/>
      <c r="QQ348" s="125"/>
      <c r="QR348" s="125">
        <v>77.760000000000005</v>
      </c>
      <c r="QS348" s="130"/>
    </row>
    <row r="349" spans="1:461" s="5" customFormat="1" ht="12.75" customHeight="1" x14ac:dyDescent="0.2">
      <c r="A349" s="52">
        <v>44719</v>
      </c>
      <c r="B349" s="162" t="s">
        <v>513</v>
      </c>
      <c r="C349" s="107"/>
      <c r="D349" s="107"/>
      <c r="E349" s="108"/>
      <c r="F349" s="108"/>
      <c r="G349" s="108"/>
      <c r="H349" s="108"/>
      <c r="I349" s="108"/>
      <c r="J349" s="108"/>
      <c r="K349" s="108"/>
      <c r="L349" s="108"/>
      <c r="M349" s="108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>
        <v>10</v>
      </c>
      <c r="BE349" s="109"/>
      <c r="BF349" s="109"/>
      <c r="BG349" s="109"/>
      <c r="BH349" s="109"/>
      <c r="BI349" s="109"/>
      <c r="BJ349" s="109"/>
      <c r="BK349" s="109"/>
      <c r="BL349" s="109"/>
      <c r="BM349" s="109"/>
      <c r="BN349" s="109"/>
      <c r="BO349" s="109"/>
      <c r="BP349" s="109"/>
      <c r="BQ349" s="109"/>
      <c r="BR349" s="109"/>
      <c r="BS349" s="109"/>
      <c r="BT349" s="109"/>
      <c r="BU349" s="109"/>
      <c r="BV349" s="109"/>
      <c r="BW349" s="109"/>
      <c r="BX349" s="109"/>
      <c r="BY349" s="109"/>
      <c r="BZ349" s="109"/>
      <c r="CA349" s="109"/>
      <c r="CB349" s="109"/>
      <c r="CC349" s="109"/>
      <c r="CD349" s="109"/>
      <c r="CE349" s="109"/>
      <c r="CF349" s="109"/>
      <c r="CG349" s="109"/>
      <c r="CH349" s="109"/>
      <c r="CI349" s="109"/>
      <c r="CJ349" s="109"/>
      <c r="CK349" s="109"/>
      <c r="CL349" s="109"/>
      <c r="CM349" s="109"/>
      <c r="CN349" s="109"/>
      <c r="CO349" s="109"/>
      <c r="CP349" s="109"/>
      <c r="CQ349" s="109"/>
      <c r="CR349" s="109"/>
      <c r="CS349" s="109"/>
      <c r="CT349" s="109"/>
      <c r="CU349" s="109"/>
      <c r="CV349" s="109"/>
      <c r="CW349" s="109"/>
      <c r="CX349" s="109"/>
      <c r="CY349" s="109"/>
      <c r="CZ349" s="109"/>
      <c r="DA349" s="109"/>
      <c r="DB349" s="109"/>
      <c r="DC349" s="109"/>
      <c r="DD349" s="109"/>
      <c r="DE349" s="109"/>
      <c r="DF349" s="109"/>
      <c r="DG349" s="109"/>
      <c r="DH349" s="109"/>
      <c r="DI349" s="109"/>
      <c r="DJ349" s="109"/>
      <c r="DK349" s="109"/>
      <c r="DL349" s="109"/>
      <c r="DM349" s="109"/>
      <c r="DN349" s="109"/>
      <c r="DO349" s="109"/>
      <c r="DP349" s="109"/>
      <c r="DQ349" s="109"/>
      <c r="DR349" s="109"/>
      <c r="DS349" s="109"/>
      <c r="DT349" s="109"/>
      <c r="DU349" s="109"/>
      <c r="DV349" s="109"/>
      <c r="DW349" s="109"/>
      <c r="DX349" s="109"/>
      <c r="DY349" s="109"/>
      <c r="DZ349" s="109"/>
      <c r="EA349" s="109"/>
      <c r="EB349" s="109"/>
      <c r="EC349" s="109"/>
      <c r="ED349" s="109"/>
      <c r="EE349" s="109"/>
      <c r="EF349" s="109"/>
      <c r="EG349" s="109"/>
      <c r="EH349" s="109"/>
      <c r="EI349" s="109"/>
      <c r="EJ349" s="109"/>
      <c r="EK349" s="109"/>
      <c r="EL349" s="109"/>
      <c r="EM349" s="109"/>
      <c r="EN349" s="109"/>
      <c r="EO349" s="109"/>
      <c r="EP349" s="109"/>
      <c r="EQ349" s="109"/>
      <c r="ER349" s="109"/>
      <c r="ES349" s="109"/>
      <c r="ET349" s="109"/>
      <c r="EU349" s="109"/>
      <c r="EV349" s="109"/>
      <c r="EW349" s="109"/>
      <c r="EX349" s="109"/>
      <c r="EY349" s="109"/>
      <c r="EZ349" s="109"/>
      <c r="FA349" s="109"/>
      <c r="FB349" s="109"/>
      <c r="FC349" s="109"/>
      <c r="FD349" s="109"/>
      <c r="FE349" s="109"/>
      <c r="FF349" s="109"/>
      <c r="FG349" s="109"/>
      <c r="FH349" s="109"/>
      <c r="FI349" s="109"/>
      <c r="FJ349" s="109"/>
      <c r="FK349" s="109"/>
      <c r="FL349" s="109"/>
      <c r="FM349" s="109"/>
      <c r="FN349" s="109"/>
      <c r="FO349" s="109"/>
      <c r="FP349" s="109"/>
      <c r="FQ349" s="109"/>
      <c r="FR349" s="109"/>
      <c r="FS349" s="109"/>
      <c r="FT349" s="109"/>
      <c r="FU349" s="109"/>
      <c r="FV349" s="109"/>
      <c r="FW349" s="109"/>
      <c r="FX349" s="109"/>
      <c r="FY349" s="109"/>
      <c r="FZ349" s="109"/>
      <c r="GA349" s="109"/>
      <c r="GB349" s="109"/>
      <c r="GC349" s="109"/>
      <c r="GD349" s="109"/>
      <c r="GE349" s="109"/>
      <c r="GF349" s="109"/>
      <c r="GG349" s="109"/>
      <c r="GH349" s="109"/>
      <c r="GI349" s="109"/>
      <c r="GJ349" s="109"/>
      <c r="GK349" s="109"/>
      <c r="GL349" s="109"/>
      <c r="GM349" s="109"/>
      <c r="GN349" s="109"/>
      <c r="GO349" s="109"/>
      <c r="GP349" s="109"/>
      <c r="GQ349" s="109"/>
      <c r="GR349" s="109"/>
      <c r="GS349" s="109"/>
      <c r="GT349" s="109"/>
      <c r="GU349" s="109"/>
      <c r="GV349" s="109"/>
      <c r="GW349" s="109"/>
      <c r="GX349" s="109"/>
      <c r="GY349" s="109"/>
      <c r="GZ349" s="109"/>
      <c r="HA349" s="109"/>
      <c r="HB349" s="109"/>
      <c r="HC349" s="109"/>
      <c r="HD349" s="109"/>
      <c r="HE349" s="109"/>
      <c r="HF349" s="109"/>
      <c r="HG349" s="109"/>
      <c r="HH349" s="109"/>
      <c r="HI349" s="109"/>
      <c r="HJ349" s="109"/>
      <c r="HK349" s="109"/>
      <c r="HL349" s="109"/>
      <c r="HM349" s="109"/>
      <c r="HN349" s="109"/>
      <c r="HO349" s="109"/>
      <c r="HP349" s="109"/>
      <c r="HQ349" s="109"/>
      <c r="HR349" s="109"/>
      <c r="HS349" s="109"/>
      <c r="HT349" s="109"/>
      <c r="HU349" s="109"/>
      <c r="HV349" s="109"/>
      <c r="HW349" s="109"/>
      <c r="HX349" s="109"/>
      <c r="HY349" s="109"/>
      <c r="HZ349" s="109"/>
      <c r="IA349" s="109"/>
      <c r="IB349" s="109"/>
      <c r="IC349" s="109"/>
      <c r="ID349" s="109"/>
      <c r="IE349" s="109"/>
      <c r="IF349" s="109"/>
      <c r="IG349" s="109"/>
      <c r="IH349" s="109"/>
      <c r="II349" s="109"/>
      <c r="IJ349" s="109"/>
      <c r="IK349" s="109"/>
      <c r="IL349" s="109"/>
      <c r="IM349" s="109"/>
      <c r="IN349" s="109"/>
      <c r="IO349" s="109"/>
      <c r="IP349" s="109"/>
      <c r="IQ349" s="109"/>
      <c r="IR349" s="109"/>
      <c r="IS349" s="109"/>
      <c r="IT349" s="109"/>
      <c r="IU349" s="109"/>
      <c r="IV349" s="109"/>
      <c r="IW349" s="109"/>
      <c r="IX349" s="109"/>
      <c r="IY349" s="109"/>
      <c r="IZ349" s="109"/>
      <c r="JA349" s="109"/>
      <c r="JB349" s="109"/>
      <c r="JC349" s="109"/>
      <c r="JD349" s="109"/>
      <c r="JE349" s="109"/>
      <c r="JF349" s="109"/>
      <c r="JG349" s="109"/>
      <c r="JH349" s="109"/>
      <c r="JI349" s="109"/>
      <c r="JJ349" s="109"/>
      <c r="JK349" s="109"/>
      <c r="JL349" s="109"/>
      <c r="JM349" s="109"/>
      <c r="JN349" s="109"/>
      <c r="JO349" s="109"/>
      <c r="JP349" s="109"/>
      <c r="JQ349" s="109"/>
      <c r="JR349" s="109"/>
      <c r="JS349" s="109"/>
      <c r="JT349" s="109"/>
      <c r="JU349" s="109"/>
      <c r="JV349" s="109"/>
      <c r="JW349" s="109"/>
      <c r="JX349" s="109"/>
      <c r="JY349" s="109"/>
      <c r="JZ349" s="109"/>
      <c r="KA349" s="109"/>
      <c r="KB349" s="109"/>
      <c r="KC349" s="109"/>
      <c r="KD349" s="109"/>
      <c r="KE349" s="109"/>
      <c r="KF349" s="109"/>
      <c r="KG349" s="109"/>
      <c r="KH349" s="109"/>
      <c r="KI349" s="109"/>
      <c r="KJ349" s="109"/>
      <c r="KK349" s="109"/>
      <c r="KL349" s="109"/>
      <c r="KM349" s="109"/>
      <c r="KN349" s="109"/>
      <c r="KO349" s="109"/>
      <c r="KP349" s="109"/>
      <c r="KQ349" s="109"/>
      <c r="KR349" s="109"/>
      <c r="KS349" s="109"/>
      <c r="KT349" s="109"/>
      <c r="KU349" s="109"/>
      <c r="KV349" s="109"/>
      <c r="KW349" s="109"/>
      <c r="KX349" s="109"/>
      <c r="KY349" s="109"/>
      <c r="KZ349" s="109"/>
      <c r="LA349" s="109"/>
      <c r="LB349" s="109"/>
      <c r="LC349" s="109"/>
      <c r="LD349" s="109"/>
      <c r="LE349" s="109"/>
      <c r="LF349" s="109"/>
      <c r="LG349" s="109"/>
      <c r="LH349" s="109"/>
      <c r="LI349" s="109"/>
      <c r="LJ349" s="109"/>
      <c r="LK349" s="109"/>
      <c r="LL349" s="109"/>
      <c r="LM349" s="109"/>
      <c r="LN349" s="109"/>
      <c r="LO349" s="109"/>
      <c r="LP349" s="109"/>
      <c r="LQ349" s="109"/>
      <c r="LR349" s="109"/>
      <c r="LS349" s="109"/>
      <c r="LT349" s="109"/>
      <c r="LU349" s="109"/>
      <c r="LV349" s="109"/>
      <c r="LW349" s="109"/>
      <c r="LX349" s="109"/>
      <c r="LY349" s="109"/>
      <c r="LZ349" s="109"/>
      <c r="MA349" s="109"/>
      <c r="MB349" s="109"/>
      <c r="MC349" s="109"/>
      <c r="MD349" s="109"/>
      <c r="ME349" s="109"/>
      <c r="MF349" s="109"/>
      <c r="MG349" s="109"/>
      <c r="MH349" s="109"/>
      <c r="MI349" s="109"/>
      <c r="MJ349" s="109"/>
      <c r="MK349" s="109"/>
      <c r="ML349" s="109"/>
      <c r="MM349" s="109"/>
      <c r="MN349" s="109"/>
      <c r="MO349" s="109"/>
      <c r="MP349" s="109"/>
      <c r="MQ349" s="109"/>
      <c r="MR349" s="109"/>
      <c r="MS349" s="109"/>
      <c r="MT349" s="109"/>
      <c r="MU349" s="109"/>
      <c r="MV349" s="109"/>
      <c r="MW349" s="109"/>
      <c r="MX349" s="109"/>
      <c r="MY349" s="109"/>
      <c r="MZ349" s="109"/>
      <c r="NA349" s="109"/>
      <c r="NB349" s="109"/>
      <c r="NC349" s="109"/>
      <c r="ND349" s="109"/>
      <c r="NE349" s="109"/>
      <c r="NF349" s="109"/>
      <c r="NG349" s="109"/>
      <c r="NH349" s="109"/>
      <c r="NI349" s="109"/>
      <c r="NJ349" s="109"/>
      <c r="NK349" s="109"/>
      <c r="NL349" s="109"/>
      <c r="NM349" s="109"/>
      <c r="NN349" s="109"/>
      <c r="NO349" s="109"/>
      <c r="NP349" s="109"/>
      <c r="NQ349" s="109"/>
      <c r="NR349" s="109"/>
      <c r="NS349" s="109"/>
      <c r="NT349" s="109"/>
      <c r="NU349" s="109"/>
      <c r="NV349" s="109"/>
      <c r="NW349" s="109"/>
      <c r="NX349" s="109"/>
      <c r="NY349" s="109"/>
      <c r="NZ349" s="109"/>
      <c r="OA349" s="109"/>
      <c r="OB349" s="109"/>
      <c r="OC349" s="109"/>
      <c r="OD349" s="109"/>
      <c r="OE349" s="109"/>
      <c r="OF349" s="109"/>
      <c r="OG349" s="109"/>
      <c r="OH349" s="109"/>
      <c r="OI349" s="109"/>
      <c r="OJ349" s="109"/>
      <c r="OK349" s="109"/>
      <c r="OL349" s="109"/>
      <c r="OM349" s="109"/>
      <c r="ON349" s="109"/>
      <c r="OO349" s="109"/>
      <c r="OP349" s="109"/>
      <c r="OQ349" s="109"/>
      <c r="OR349" s="109"/>
      <c r="OS349" s="109"/>
      <c r="OT349" s="109"/>
      <c r="OU349" s="109"/>
      <c r="OV349" s="109"/>
      <c r="OW349" s="109"/>
      <c r="OX349" s="109"/>
      <c r="OY349" s="109"/>
      <c r="OZ349" s="109"/>
      <c r="PA349" s="109"/>
      <c r="PB349" s="109"/>
      <c r="PC349" s="109"/>
      <c r="PD349" s="109"/>
      <c r="PE349" s="109"/>
      <c r="PF349" s="109"/>
      <c r="PG349" s="109"/>
      <c r="PH349" s="109"/>
      <c r="PI349" s="109"/>
      <c r="PJ349" s="109"/>
      <c r="PK349" s="109"/>
      <c r="PL349" s="109"/>
      <c r="PM349" s="109"/>
      <c r="PN349" s="109"/>
      <c r="PO349" s="109"/>
      <c r="PP349" s="109"/>
      <c r="PQ349" s="109"/>
      <c r="PR349" s="109"/>
      <c r="PS349" s="109"/>
      <c r="PT349" s="109"/>
      <c r="PU349" s="109"/>
      <c r="PV349" s="109"/>
      <c r="PW349" s="109"/>
      <c r="PX349" s="109"/>
      <c r="PY349" s="109"/>
      <c r="PZ349" s="109"/>
      <c r="QA349" s="109"/>
      <c r="QB349" s="109"/>
      <c r="QC349" s="109"/>
      <c r="QD349" s="109"/>
      <c r="QE349" s="109"/>
      <c r="QF349" s="109"/>
      <c r="QG349" s="109"/>
      <c r="QH349" s="109"/>
      <c r="QI349" s="109"/>
      <c r="QJ349" s="109"/>
      <c r="QK349" s="23">
        <f t="shared" si="5"/>
        <v>10</v>
      </c>
      <c r="QL349" s="125"/>
      <c r="QM349" s="148"/>
      <c r="QN349" s="125"/>
      <c r="QO349" s="125"/>
      <c r="QP349" s="125">
        <v>431.52</v>
      </c>
      <c r="QQ349" s="125"/>
      <c r="QR349" s="125"/>
      <c r="QS349" s="130"/>
    </row>
    <row r="350" spans="1:461" s="5" customFormat="1" ht="12.75" customHeight="1" x14ac:dyDescent="0.2">
      <c r="A350" s="52">
        <v>44720</v>
      </c>
      <c r="B350" s="161" t="s">
        <v>532</v>
      </c>
      <c r="C350" s="107"/>
      <c r="D350" s="107"/>
      <c r="E350" s="108"/>
      <c r="F350" s="108"/>
      <c r="G350" s="108"/>
      <c r="H350" s="108"/>
      <c r="I350" s="108"/>
      <c r="J350" s="108"/>
      <c r="K350" s="108"/>
      <c r="L350" s="108"/>
      <c r="M350" s="108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 s="109"/>
      <c r="BD350" s="109"/>
      <c r="BE350" s="109"/>
      <c r="BF350" s="109"/>
      <c r="BG350" s="109"/>
      <c r="BH350" s="109"/>
      <c r="BI350" s="109"/>
      <c r="BJ350" s="109"/>
      <c r="BK350" s="109"/>
      <c r="BL350" s="109"/>
      <c r="BM350" s="109"/>
      <c r="BN350" s="109"/>
      <c r="BO350" s="109"/>
      <c r="BP350" s="109"/>
      <c r="BQ350" s="109"/>
      <c r="BR350" s="109"/>
      <c r="BS350" s="109"/>
      <c r="BT350" s="109"/>
      <c r="BU350" s="109"/>
      <c r="BV350" s="109"/>
      <c r="BW350" s="109"/>
      <c r="BX350" s="109"/>
      <c r="BY350" s="109"/>
      <c r="BZ350" s="109"/>
      <c r="CA350" s="109"/>
      <c r="CB350" s="109"/>
      <c r="CC350" s="109"/>
      <c r="CD350" s="109"/>
      <c r="CE350" s="109"/>
      <c r="CF350" s="109"/>
      <c r="CG350" s="109"/>
      <c r="CH350" s="109"/>
      <c r="CI350" s="109"/>
      <c r="CJ350" s="109"/>
      <c r="CK350" s="109"/>
      <c r="CL350" s="109"/>
      <c r="CM350" s="109"/>
      <c r="CN350" s="109"/>
      <c r="CO350" s="109"/>
      <c r="CP350" s="109"/>
      <c r="CQ350" s="109"/>
      <c r="CR350" s="109"/>
      <c r="CS350" s="109"/>
      <c r="CT350" s="109"/>
      <c r="CU350" s="109"/>
      <c r="CV350" s="109"/>
      <c r="CW350" s="109"/>
      <c r="CX350" s="109"/>
      <c r="CY350" s="109"/>
      <c r="CZ350" s="109"/>
      <c r="DA350" s="109"/>
      <c r="DB350" s="109"/>
      <c r="DC350" s="109"/>
      <c r="DD350" s="109"/>
      <c r="DE350" s="109"/>
      <c r="DF350" s="109"/>
      <c r="DG350" s="109"/>
      <c r="DH350" s="109"/>
      <c r="DI350" s="109"/>
      <c r="DJ350" s="109"/>
      <c r="DK350" s="109"/>
      <c r="DL350" s="109"/>
      <c r="DM350" s="109"/>
      <c r="DN350" s="109"/>
      <c r="DO350" s="109"/>
      <c r="DP350" s="109"/>
      <c r="DQ350" s="109"/>
      <c r="DR350" s="109"/>
      <c r="DS350" s="109"/>
      <c r="DT350" s="109"/>
      <c r="DU350" s="109"/>
      <c r="DV350" s="109"/>
      <c r="DW350" s="109"/>
      <c r="DX350" s="109"/>
      <c r="DY350" s="109"/>
      <c r="DZ350" s="109"/>
      <c r="EA350" s="109"/>
      <c r="EB350" s="109"/>
      <c r="EC350" s="109"/>
      <c r="ED350" s="109"/>
      <c r="EE350" s="109"/>
      <c r="EF350" s="109"/>
      <c r="EG350" s="109"/>
      <c r="EH350" s="109"/>
      <c r="EI350" s="109"/>
      <c r="EJ350" s="109"/>
      <c r="EK350" s="109"/>
      <c r="EL350" s="109"/>
      <c r="EM350" s="109"/>
      <c r="EN350" s="109"/>
      <c r="EO350" s="109"/>
      <c r="EP350" s="109"/>
      <c r="EQ350" s="109"/>
      <c r="ER350" s="109"/>
      <c r="ES350" s="109"/>
      <c r="ET350" s="109"/>
      <c r="EU350" s="109"/>
      <c r="EV350" s="109"/>
      <c r="EW350" s="109"/>
      <c r="EX350" s="109"/>
      <c r="EY350" s="109"/>
      <c r="EZ350" s="109"/>
      <c r="FA350" s="109"/>
      <c r="FB350" s="109"/>
      <c r="FC350" s="109"/>
      <c r="FD350" s="109"/>
      <c r="FE350" s="109"/>
      <c r="FF350" s="109"/>
      <c r="FG350" s="109"/>
      <c r="FH350" s="109"/>
      <c r="FI350" s="109"/>
      <c r="FJ350" s="109"/>
      <c r="FK350" s="109"/>
      <c r="FL350" s="109"/>
      <c r="FM350" s="109"/>
      <c r="FN350" s="109"/>
      <c r="FO350" s="109"/>
      <c r="FP350" s="109"/>
      <c r="FQ350" s="109"/>
      <c r="FR350" s="109"/>
      <c r="FS350" s="109"/>
      <c r="FT350" s="109"/>
      <c r="FU350" s="109"/>
      <c r="FV350" s="109"/>
      <c r="FW350" s="109"/>
      <c r="FX350" s="109"/>
      <c r="FY350" s="109"/>
      <c r="FZ350" s="109"/>
      <c r="GA350" s="109"/>
      <c r="GB350" s="109"/>
      <c r="GC350" s="109"/>
      <c r="GD350" s="109"/>
      <c r="GE350" s="109"/>
      <c r="GF350" s="109"/>
      <c r="GG350" s="109"/>
      <c r="GH350" s="109"/>
      <c r="GI350" s="109"/>
      <c r="GJ350" s="109"/>
      <c r="GK350" s="109"/>
      <c r="GL350" s="109"/>
      <c r="GM350" s="109"/>
      <c r="GN350" s="109"/>
      <c r="GO350" s="109"/>
      <c r="GP350" s="109"/>
      <c r="GQ350" s="109"/>
      <c r="GR350" s="109"/>
      <c r="GS350" s="109">
        <v>10</v>
      </c>
      <c r="GT350" s="109"/>
      <c r="GU350" s="109"/>
      <c r="GV350" s="109"/>
      <c r="GW350" s="109"/>
      <c r="GX350" s="109"/>
      <c r="GY350" s="109"/>
      <c r="GZ350" s="109"/>
      <c r="HA350" s="109"/>
      <c r="HB350" s="109"/>
      <c r="HC350" s="109"/>
      <c r="HD350" s="109"/>
      <c r="HE350" s="109"/>
      <c r="HF350" s="109"/>
      <c r="HG350" s="109"/>
      <c r="HH350" s="109"/>
      <c r="HI350" s="109"/>
      <c r="HJ350" s="109"/>
      <c r="HK350" s="109"/>
      <c r="HL350" s="109"/>
      <c r="HM350" s="109"/>
      <c r="HN350" s="109"/>
      <c r="HO350" s="109"/>
      <c r="HP350" s="109"/>
      <c r="HQ350" s="109"/>
      <c r="HR350" s="109"/>
      <c r="HS350" s="109"/>
      <c r="HT350" s="109"/>
      <c r="HU350" s="109"/>
      <c r="HV350" s="109"/>
      <c r="HW350" s="109"/>
      <c r="HX350" s="109"/>
      <c r="HY350" s="109"/>
      <c r="HZ350" s="109"/>
      <c r="IA350" s="109"/>
      <c r="IB350" s="109"/>
      <c r="IC350" s="109"/>
      <c r="ID350" s="109"/>
      <c r="IE350" s="109"/>
      <c r="IF350" s="109"/>
      <c r="IG350" s="109"/>
      <c r="IH350" s="109"/>
      <c r="II350" s="109"/>
      <c r="IJ350" s="109"/>
      <c r="IK350" s="109"/>
      <c r="IL350" s="109"/>
      <c r="IM350" s="109"/>
      <c r="IN350" s="109"/>
      <c r="IO350" s="109"/>
      <c r="IP350" s="109"/>
      <c r="IQ350" s="109"/>
      <c r="IR350" s="109"/>
      <c r="IS350" s="109"/>
      <c r="IT350" s="109"/>
      <c r="IU350" s="109"/>
      <c r="IV350" s="109"/>
      <c r="IW350" s="109"/>
      <c r="IX350" s="109"/>
      <c r="IY350" s="109"/>
      <c r="IZ350" s="109"/>
      <c r="JA350" s="109"/>
      <c r="JB350" s="109"/>
      <c r="JC350" s="109"/>
      <c r="JD350" s="109"/>
      <c r="JE350" s="109"/>
      <c r="JF350" s="109"/>
      <c r="JG350" s="109"/>
      <c r="JH350" s="109"/>
      <c r="JI350" s="109"/>
      <c r="JJ350" s="109"/>
      <c r="JK350" s="109"/>
      <c r="JL350" s="109"/>
      <c r="JM350" s="109"/>
      <c r="JN350" s="109"/>
      <c r="JO350" s="109"/>
      <c r="JP350" s="109"/>
      <c r="JQ350" s="109"/>
      <c r="JR350" s="109"/>
      <c r="JS350" s="109"/>
      <c r="JT350" s="109"/>
      <c r="JU350" s="109"/>
      <c r="JV350" s="109"/>
      <c r="JW350" s="109"/>
      <c r="JX350" s="109"/>
      <c r="JY350" s="109"/>
      <c r="JZ350" s="109"/>
      <c r="KA350" s="109"/>
      <c r="KB350" s="109"/>
      <c r="KC350" s="109"/>
      <c r="KD350" s="109"/>
      <c r="KE350" s="109"/>
      <c r="KF350" s="109"/>
      <c r="KG350" s="109"/>
      <c r="KH350" s="109"/>
      <c r="KI350" s="109"/>
      <c r="KJ350" s="109"/>
      <c r="KK350" s="109"/>
      <c r="KL350" s="109"/>
      <c r="KM350" s="109"/>
      <c r="KN350" s="109"/>
      <c r="KO350" s="109"/>
      <c r="KP350" s="109"/>
      <c r="KQ350" s="109"/>
      <c r="KR350" s="109"/>
      <c r="KS350" s="109"/>
      <c r="KT350" s="109"/>
      <c r="KU350" s="109"/>
      <c r="KV350" s="109"/>
      <c r="KW350" s="109"/>
      <c r="KX350" s="109"/>
      <c r="KY350" s="109"/>
      <c r="KZ350" s="109"/>
      <c r="LA350" s="109"/>
      <c r="LB350" s="109"/>
      <c r="LC350" s="109"/>
      <c r="LD350" s="109"/>
      <c r="LE350" s="109"/>
      <c r="LF350" s="109"/>
      <c r="LG350" s="109"/>
      <c r="LH350" s="109"/>
      <c r="LI350" s="109"/>
      <c r="LJ350" s="109"/>
      <c r="LK350" s="109"/>
      <c r="LL350" s="109"/>
      <c r="LM350" s="109"/>
      <c r="LN350" s="109"/>
      <c r="LO350" s="109"/>
      <c r="LP350" s="109"/>
      <c r="LQ350" s="109"/>
      <c r="LR350" s="109"/>
      <c r="LS350" s="109"/>
      <c r="LT350" s="109"/>
      <c r="LU350" s="109"/>
      <c r="LV350" s="109"/>
      <c r="LW350" s="109"/>
      <c r="LX350" s="109"/>
      <c r="LY350" s="109"/>
      <c r="LZ350" s="109"/>
      <c r="MA350" s="109"/>
      <c r="MB350" s="109"/>
      <c r="MC350" s="109"/>
      <c r="MD350" s="109"/>
      <c r="ME350" s="109"/>
      <c r="MF350" s="109"/>
      <c r="MG350" s="109"/>
      <c r="MH350" s="109"/>
      <c r="MI350" s="109"/>
      <c r="MJ350" s="109"/>
      <c r="MK350" s="109"/>
      <c r="ML350" s="109"/>
      <c r="MM350" s="109"/>
      <c r="MN350" s="109"/>
      <c r="MO350" s="109"/>
      <c r="MP350" s="109"/>
      <c r="MQ350" s="109"/>
      <c r="MR350" s="109"/>
      <c r="MS350" s="109"/>
      <c r="MT350" s="109"/>
      <c r="MU350" s="109"/>
      <c r="MV350" s="109"/>
      <c r="MW350" s="109"/>
      <c r="MX350" s="109"/>
      <c r="MY350" s="109"/>
      <c r="MZ350" s="109"/>
      <c r="NA350" s="109"/>
      <c r="NB350" s="109"/>
      <c r="NC350" s="109"/>
      <c r="ND350" s="109"/>
      <c r="NE350" s="109"/>
      <c r="NF350" s="109"/>
      <c r="NG350" s="109"/>
      <c r="NH350" s="109"/>
      <c r="NI350" s="109"/>
      <c r="NJ350" s="109"/>
      <c r="NK350" s="109"/>
      <c r="NL350" s="109"/>
      <c r="NM350" s="109"/>
      <c r="NN350" s="109"/>
      <c r="NO350" s="109"/>
      <c r="NP350" s="109"/>
      <c r="NQ350" s="109"/>
      <c r="NR350" s="109"/>
      <c r="NS350" s="109"/>
      <c r="NT350" s="109"/>
      <c r="NU350" s="109"/>
      <c r="NV350" s="109"/>
      <c r="NW350" s="109"/>
      <c r="NX350" s="109"/>
      <c r="NY350" s="109"/>
      <c r="NZ350" s="109"/>
      <c r="OA350" s="109"/>
      <c r="OB350" s="109"/>
      <c r="OC350" s="109"/>
      <c r="OD350" s="109"/>
      <c r="OE350" s="109"/>
      <c r="OF350" s="109"/>
      <c r="OG350" s="109"/>
      <c r="OH350" s="109"/>
      <c r="OI350" s="109"/>
      <c r="OJ350" s="109"/>
      <c r="OK350" s="109"/>
      <c r="OL350" s="109"/>
      <c r="OM350" s="109"/>
      <c r="ON350" s="109"/>
      <c r="OO350" s="109"/>
      <c r="OP350" s="109"/>
      <c r="OQ350" s="109"/>
      <c r="OR350" s="109"/>
      <c r="OS350" s="109"/>
      <c r="OT350" s="109"/>
      <c r="OU350" s="109"/>
      <c r="OV350" s="109"/>
      <c r="OW350" s="109"/>
      <c r="OX350" s="109"/>
      <c r="OY350" s="109"/>
      <c r="OZ350" s="109"/>
      <c r="PA350" s="109"/>
      <c r="PB350" s="109"/>
      <c r="PC350" s="109"/>
      <c r="PD350" s="109"/>
      <c r="PE350" s="109"/>
      <c r="PF350" s="109"/>
      <c r="PG350" s="109"/>
      <c r="PH350" s="109"/>
      <c r="PI350" s="109"/>
      <c r="PJ350" s="109"/>
      <c r="PK350" s="109"/>
      <c r="PL350" s="109"/>
      <c r="PM350" s="109"/>
      <c r="PN350" s="109"/>
      <c r="PO350" s="109"/>
      <c r="PP350" s="109"/>
      <c r="PQ350" s="109"/>
      <c r="PR350" s="109"/>
      <c r="PS350" s="109"/>
      <c r="PT350" s="109"/>
      <c r="PU350" s="109"/>
      <c r="PV350" s="109"/>
      <c r="PW350" s="109"/>
      <c r="PX350" s="109"/>
      <c r="PY350" s="109"/>
      <c r="PZ350" s="109"/>
      <c r="QA350" s="109"/>
      <c r="QB350" s="109"/>
      <c r="QC350" s="109"/>
      <c r="QD350" s="109"/>
      <c r="QE350" s="109"/>
      <c r="QF350" s="109"/>
      <c r="QG350" s="109"/>
      <c r="QH350" s="109"/>
      <c r="QI350" s="109"/>
      <c r="QJ350" s="109"/>
      <c r="QK350" s="23">
        <f t="shared" si="5"/>
        <v>10</v>
      </c>
      <c r="QL350" s="125"/>
      <c r="QM350" s="148"/>
      <c r="QN350" s="125"/>
      <c r="QO350" s="125"/>
      <c r="QP350" s="125"/>
      <c r="QQ350" s="125">
        <v>484.2</v>
      </c>
      <c r="QR350" s="125"/>
      <c r="QS350" s="130"/>
    </row>
    <row r="351" spans="1:461" s="5" customFormat="1" ht="12.75" customHeight="1" x14ac:dyDescent="0.2">
      <c r="A351" s="52">
        <v>44720</v>
      </c>
      <c r="B351" s="90" t="s">
        <v>443</v>
      </c>
      <c r="C351" s="107"/>
      <c r="D351" s="107"/>
      <c r="E351" s="108"/>
      <c r="F351" s="108"/>
      <c r="G351" s="108"/>
      <c r="H351" s="108"/>
      <c r="I351" s="108"/>
      <c r="J351" s="108"/>
      <c r="K351" s="108"/>
      <c r="L351" s="108"/>
      <c r="M351" s="108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 s="109"/>
      <c r="BD351" s="109"/>
      <c r="BE351" s="109"/>
      <c r="BF351" s="109"/>
      <c r="BG351" s="109"/>
      <c r="BH351" s="109"/>
      <c r="BI351" s="109"/>
      <c r="BJ351" s="109"/>
      <c r="BK351" s="109"/>
      <c r="BL351" s="109"/>
      <c r="BM351" s="109"/>
      <c r="BN351" s="109"/>
      <c r="BO351" s="109"/>
      <c r="BP351" s="109"/>
      <c r="BQ351" s="109"/>
      <c r="BR351" s="109"/>
      <c r="BS351" s="109"/>
      <c r="BT351" s="109"/>
      <c r="BU351" s="109"/>
      <c r="BV351" s="109"/>
      <c r="BW351" s="109"/>
      <c r="BX351" s="109"/>
      <c r="BY351" s="109"/>
      <c r="BZ351" s="109"/>
      <c r="CA351" s="109"/>
      <c r="CB351" s="109"/>
      <c r="CC351" s="109"/>
      <c r="CD351" s="109"/>
      <c r="CE351" s="109"/>
      <c r="CF351" s="109"/>
      <c r="CG351" s="109"/>
      <c r="CH351" s="109"/>
      <c r="CI351" s="109"/>
      <c r="CJ351" s="109"/>
      <c r="CK351" s="109"/>
      <c r="CL351" s="109"/>
      <c r="CM351" s="109"/>
      <c r="CN351" s="109"/>
      <c r="CO351" s="109"/>
      <c r="CP351" s="109"/>
      <c r="CQ351" s="109"/>
      <c r="CR351" s="109"/>
      <c r="CS351" s="109"/>
      <c r="CT351" s="109"/>
      <c r="CU351" s="109"/>
      <c r="CV351" s="109"/>
      <c r="CW351" s="109"/>
      <c r="CX351" s="109"/>
      <c r="CY351" s="109"/>
      <c r="CZ351" s="109"/>
      <c r="DA351" s="109"/>
      <c r="DB351" s="109"/>
      <c r="DC351" s="109"/>
      <c r="DD351" s="109"/>
      <c r="DE351" s="109"/>
      <c r="DF351" s="109"/>
      <c r="DG351" s="109"/>
      <c r="DH351" s="109"/>
      <c r="DI351" s="109"/>
      <c r="DJ351" s="109"/>
      <c r="DK351" s="109"/>
      <c r="DL351" s="109"/>
      <c r="DM351" s="109"/>
      <c r="DN351" s="109"/>
      <c r="DO351" s="109"/>
      <c r="DP351" s="109"/>
      <c r="DQ351" s="109"/>
      <c r="DR351" s="109"/>
      <c r="DS351" s="109"/>
      <c r="DT351" s="109"/>
      <c r="DU351" s="109"/>
      <c r="DV351" s="109"/>
      <c r="DW351" s="109"/>
      <c r="DX351" s="109"/>
      <c r="DY351" s="109"/>
      <c r="DZ351" s="109"/>
      <c r="EA351" s="109"/>
      <c r="EB351" s="109"/>
      <c r="EC351" s="109"/>
      <c r="ED351" s="109"/>
      <c r="EE351" s="109"/>
      <c r="EF351" s="109"/>
      <c r="EG351" s="109"/>
      <c r="EH351" s="109"/>
      <c r="EI351" s="109"/>
      <c r="EJ351" s="109"/>
      <c r="EK351" s="109"/>
      <c r="EL351" s="109"/>
      <c r="EM351" s="109"/>
      <c r="EN351" s="109"/>
      <c r="EO351" s="109"/>
      <c r="EP351" s="109"/>
      <c r="EQ351" s="109"/>
      <c r="ER351" s="109"/>
      <c r="ES351" s="109"/>
      <c r="ET351" s="109"/>
      <c r="EU351" s="109"/>
      <c r="EV351" s="109"/>
      <c r="EW351" s="109"/>
      <c r="EX351" s="109"/>
      <c r="EY351" s="109"/>
      <c r="EZ351" s="109"/>
      <c r="FA351" s="109"/>
      <c r="FB351" s="109"/>
      <c r="FC351" s="109"/>
      <c r="FD351" s="109"/>
      <c r="FE351" s="109"/>
      <c r="FF351" s="109"/>
      <c r="FG351" s="109"/>
      <c r="FH351" s="109"/>
      <c r="FI351" s="109"/>
      <c r="FJ351" s="109"/>
      <c r="FK351" s="109"/>
      <c r="FL351" s="109"/>
      <c r="FM351" s="109"/>
      <c r="FN351" s="109"/>
      <c r="FO351" s="109"/>
      <c r="FP351" s="109"/>
      <c r="FQ351" s="109"/>
      <c r="FR351" s="109"/>
      <c r="FS351" s="109"/>
      <c r="FT351" s="109"/>
      <c r="FU351" s="109"/>
      <c r="FV351" s="109"/>
      <c r="FW351" s="109"/>
      <c r="FX351" s="109"/>
      <c r="FY351" s="109"/>
      <c r="FZ351" s="109"/>
      <c r="GA351" s="109"/>
      <c r="GB351" s="109"/>
      <c r="GC351" s="109"/>
      <c r="GD351" s="109"/>
      <c r="GE351" s="109"/>
      <c r="GF351" s="109"/>
      <c r="GG351" s="109"/>
      <c r="GH351" s="109"/>
      <c r="GI351" s="109"/>
      <c r="GJ351" s="109"/>
      <c r="GK351" s="109"/>
      <c r="GL351" s="109"/>
      <c r="GM351" s="109"/>
      <c r="GN351" s="109"/>
      <c r="GO351" s="109"/>
      <c r="GP351" s="109"/>
      <c r="GQ351" s="109"/>
      <c r="GR351" s="109"/>
      <c r="GS351" s="109"/>
      <c r="GT351" s="109"/>
      <c r="GU351" s="109"/>
      <c r="GV351" s="109"/>
      <c r="GW351" s="109"/>
      <c r="GX351" s="109"/>
      <c r="GY351" s="109"/>
      <c r="GZ351" s="109"/>
      <c r="HA351" s="109"/>
      <c r="HB351" s="109"/>
      <c r="HC351" s="109"/>
      <c r="HD351" s="109"/>
      <c r="HE351" s="109"/>
      <c r="HF351" s="109"/>
      <c r="HG351" s="109">
        <v>90</v>
      </c>
      <c r="HH351" s="109"/>
      <c r="HI351" s="109"/>
      <c r="HJ351" s="109"/>
      <c r="HK351" s="109"/>
      <c r="HL351" s="109"/>
      <c r="HM351" s="109"/>
      <c r="HN351" s="109"/>
      <c r="HO351" s="109"/>
      <c r="HP351" s="109"/>
      <c r="HQ351" s="109"/>
      <c r="HR351" s="109"/>
      <c r="HS351" s="109"/>
      <c r="HT351" s="109"/>
      <c r="HU351" s="109"/>
      <c r="HV351" s="109"/>
      <c r="HW351" s="109"/>
      <c r="HX351" s="109"/>
      <c r="HY351" s="109"/>
      <c r="HZ351" s="109"/>
      <c r="IA351" s="109"/>
      <c r="IB351" s="109"/>
      <c r="IC351" s="109"/>
      <c r="ID351" s="109"/>
      <c r="IE351" s="109"/>
      <c r="IF351" s="109"/>
      <c r="IG351" s="109"/>
      <c r="IH351" s="109"/>
      <c r="II351" s="109"/>
      <c r="IJ351" s="109"/>
      <c r="IK351" s="109"/>
      <c r="IL351" s="109"/>
      <c r="IM351" s="109"/>
      <c r="IN351" s="109"/>
      <c r="IO351" s="109"/>
      <c r="IP351" s="109"/>
      <c r="IQ351" s="109"/>
      <c r="IR351" s="109"/>
      <c r="IS351" s="109"/>
      <c r="IT351" s="109"/>
      <c r="IU351" s="109"/>
      <c r="IV351" s="109"/>
      <c r="IW351" s="109"/>
      <c r="IX351" s="109"/>
      <c r="IY351" s="109"/>
      <c r="IZ351" s="109"/>
      <c r="JA351" s="109"/>
      <c r="JB351" s="109"/>
      <c r="JC351" s="109"/>
      <c r="JD351" s="109"/>
      <c r="JE351" s="109"/>
      <c r="JF351" s="109"/>
      <c r="JG351" s="109"/>
      <c r="JH351" s="109"/>
      <c r="JI351" s="109"/>
      <c r="JJ351" s="109"/>
      <c r="JK351" s="109"/>
      <c r="JL351" s="109"/>
      <c r="JM351" s="109"/>
      <c r="JN351" s="109"/>
      <c r="JO351" s="109"/>
      <c r="JP351" s="109"/>
      <c r="JQ351" s="109"/>
      <c r="JR351" s="109"/>
      <c r="JS351" s="109"/>
      <c r="JT351" s="109"/>
      <c r="JU351" s="109"/>
      <c r="JV351" s="109"/>
      <c r="JW351" s="109"/>
      <c r="JX351" s="109"/>
      <c r="JY351" s="109"/>
      <c r="JZ351" s="109"/>
      <c r="KA351" s="109"/>
      <c r="KB351" s="109"/>
      <c r="KC351" s="109"/>
      <c r="KD351" s="109"/>
      <c r="KE351" s="109"/>
      <c r="KF351" s="109"/>
      <c r="KG351" s="109"/>
      <c r="KH351" s="109"/>
      <c r="KI351" s="109"/>
      <c r="KJ351" s="109"/>
      <c r="KK351" s="109"/>
      <c r="KL351" s="109"/>
      <c r="KM351" s="109"/>
      <c r="KN351" s="109"/>
      <c r="KO351" s="109"/>
      <c r="KP351" s="109"/>
      <c r="KQ351" s="109"/>
      <c r="KR351" s="109"/>
      <c r="KS351" s="109"/>
      <c r="KT351" s="109"/>
      <c r="KU351" s="109"/>
      <c r="KV351" s="109"/>
      <c r="KW351" s="109"/>
      <c r="KX351" s="109"/>
      <c r="KY351" s="109"/>
      <c r="KZ351" s="109"/>
      <c r="LA351" s="109"/>
      <c r="LB351" s="109"/>
      <c r="LC351" s="109"/>
      <c r="LD351" s="109"/>
      <c r="LE351" s="109"/>
      <c r="LF351" s="109"/>
      <c r="LG351" s="109"/>
      <c r="LH351" s="109"/>
      <c r="LI351" s="109"/>
      <c r="LJ351" s="109"/>
      <c r="LK351" s="109"/>
      <c r="LL351" s="109"/>
      <c r="LM351" s="109"/>
      <c r="LN351" s="109"/>
      <c r="LO351" s="109"/>
      <c r="LP351" s="109"/>
      <c r="LQ351" s="109"/>
      <c r="LR351" s="109"/>
      <c r="LS351" s="109"/>
      <c r="LT351" s="109"/>
      <c r="LU351" s="109"/>
      <c r="LV351" s="109"/>
      <c r="LW351" s="109"/>
      <c r="LX351" s="109"/>
      <c r="LY351" s="109"/>
      <c r="LZ351" s="109"/>
      <c r="MA351" s="109"/>
      <c r="MB351" s="109"/>
      <c r="MC351" s="109"/>
      <c r="MD351" s="109"/>
      <c r="ME351" s="109"/>
      <c r="MF351" s="109"/>
      <c r="MG351" s="109"/>
      <c r="MH351" s="109"/>
      <c r="MI351" s="109"/>
      <c r="MJ351" s="109"/>
      <c r="MK351" s="109"/>
      <c r="ML351" s="109"/>
      <c r="MM351" s="109"/>
      <c r="MN351" s="109"/>
      <c r="MO351" s="109"/>
      <c r="MP351" s="109"/>
      <c r="MQ351" s="109"/>
      <c r="MR351" s="109"/>
      <c r="MS351" s="109"/>
      <c r="MT351" s="109"/>
      <c r="MU351" s="109"/>
      <c r="MV351" s="109"/>
      <c r="MW351" s="109"/>
      <c r="MX351" s="109"/>
      <c r="MY351" s="109"/>
      <c r="MZ351" s="109"/>
      <c r="NA351" s="109"/>
      <c r="NB351" s="109"/>
      <c r="NC351" s="109"/>
      <c r="ND351" s="109"/>
      <c r="NE351" s="109"/>
      <c r="NF351" s="109"/>
      <c r="NG351" s="109"/>
      <c r="NH351" s="109"/>
      <c r="NI351" s="109"/>
      <c r="NJ351" s="109"/>
      <c r="NK351" s="109"/>
      <c r="NL351" s="109"/>
      <c r="NM351" s="109"/>
      <c r="NN351" s="109"/>
      <c r="NO351" s="109"/>
      <c r="NP351" s="109"/>
      <c r="NQ351" s="109"/>
      <c r="NR351" s="109"/>
      <c r="NS351" s="109"/>
      <c r="NT351" s="109"/>
      <c r="NU351" s="109"/>
      <c r="NV351" s="109"/>
      <c r="NW351" s="109"/>
      <c r="NX351" s="109"/>
      <c r="NY351" s="109"/>
      <c r="NZ351" s="109"/>
      <c r="OA351" s="109"/>
      <c r="OB351" s="109"/>
      <c r="OC351" s="109"/>
      <c r="OD351" s="109"/>
      <c r="OE351" s="109"/>
      <c r="OF351" s="109"/>
      <c r="OG351" s="109"/>
      <c r="OH351" s="109"/>
      <c r="OI351" s="109"/>
      <c r="OJ351" s="109"/>
      <c r="OK351" s="109"/>
      <c r="OL351" s="109"/>
      <c r="OM351" s="109"/>
      <c r="ON351" s="109"/>
      <c r="OO351" s="109"/>
      <c r="OP351" s="109"/>
      <c r="OQ351" s="109"/>
      <c r="OR351" s="109"/>
      <c r="OS351" s="109"/>
      <c r="OT351" s="109"/>
      <c r="OU351" s="109"/>
      <c r="OV351" s="109"/>
      <c r="OW351" s="109"/>
      <c r="OX351" s="109"/>
      <c r="OY351" s="109"/>
      <c r="OZ351" s="109"/>
      <c r="PA351" s="109"/>
      <c r="PB351" s="109"/>
      <c r="PC351" s="109"/>
      <c r="PD351" s="109"/>
      <c r="PE351" s="109"/>
      <c r="PF351" s="109"/>
      <c r="PG351" s="109"/>
      <c r="PH351" s="109"/>
      <c r="PI351" s="109"/>
      <c r="PJ351" s="109"/>
      <c r="PK351" s="109"/>
      <c r="PL351" s="109"/>
      <c r="PM351" s="109"/>
      <c r="PN351" s="109"/>
      <c r="PO351" s="109"/>
      <c r="PP351" s="109"/>
      <c r="PQ351" s="109"/>
      <c r="PR351" s="109"/>
      <c r="PS351" s="109"/>
      <c r="PT351" s="109"/>
      <c r="PU351" s="109"/>
      <c r="PV351" s="109"/>
      <c r="PW351" s="109"/>
      <c r="PX351" s="109"/>
      <c r="PY351" s="109"/>
      <c r="PZ351" s="109"/>
      <c r="QA351" s="109"/>
      <c r="QB351" s="109"/>
      <c r="QC351" s="109"/>
      <c r="QD351" s="109"/>
      <c r="QE351" s="109"/>
      <c r="QF351" s="109"/>
      <c r="QG351" s="109"/>
      <c r="QH351" s="109"/>
      <c r="QI351" s="109"/>
      <c r="QJ351" s="109"/>
      <c r="QK351" s="23">
        <f t="shared" si="5"/>
        <v>90</v>
      </c>
      <c r="QL351" s="125"/>
      <c r="QM351" s="148"/>
      <c r="QN351" s="125"/>
      <c r="QO351" s="125"/>
      <c r="QP351" s="125"/>
      <c r="QQ351" s="125">
        <v>4206</v>
      </c>
      <c r="QR351" s="125"/>
      <c r="QS351" s="130"/>
    </row>
    <row r="352" spans="1:461" s="5" customFormat="1" ht="12.75" customHeight="1" x14ac:dyDescent="0.2">
      <c r="A352" s="52">
        <v>44720</v>
      </c>
      <c r="B352" s="90" t="s">
        <v>445</v>
      </c>
      <c r="C352" s="107"/>
      <c r="D352" s="107"/>
      <c r="E352" s="108"/>
      <c r="F352" s="108"/>
      <c r="G352" s="108"/>
      <c r="H352" s="108"/>
      <c r="I352" s="108"/>
      <c r="J352" s="108"/>
      <c r="K352" s="108"/>
      <c r="L352" s="108"/>
      <c r="M352" s="108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>
        <v>20</v>
      </c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 s="109"/>
      <c r="BD352" s="109"/>
      <c r="BE352" s="109"/>
      <c r="BF352" s="109"/>
      <c r="BG352" s="109"/>
      <c r="BH352" s="109"/>
      <c r="BI352" s="109"/>
      <c r="BJ352" s="109"/>
      <c r="BK352" s="109"/>
      <c r="BL352" s="109"/>
      <c r="BM352" s="109"/>
      <c r="BN352" s="109"/>
      <c r="BO352" s="109"/>
      <c r="BP352" s="109"/>
      <c r="BQ352" s="109"/>
      <c r="BR352" s="109"/>
      <c r="BS352" s="109"/>
      <c r="BT352" s="109"/>
      <c r="BU352" s="109"/>
      <c r="BV352" s="109"/>
      <c r="BW352" s="109"/>
      <c r="BX352" s="109"/>
      <c r="BY352" s="109"/>
      <c r="BZ352" s="109"/>
      <c r="CA352" s="109"/>
      <c r="CB352" s="109"/>
      <c r="CC352" s="109"/>
      <c r="CD352" s="109"/>
      <c r="CE352" s="109"/>
      <c r="CF352" s="109"/>
      <c r="CG352" s="109"/>
      <c r="CH352" s="109"/>
      <c r="CI352" s="109"/>
      <c r="CJ352" s="109"/>
      <c r="CK352" s="109"/>
      <c r="CL352" s="109"/>
      <c r="CM352" s="109"/>
      <c r="CN352" s="109"/>
      <c r="CO352" s="109"/>
      <c r="CP352" s="109"/>
      <c r="CQ352" s="109"/>
      <c r="CR352" s="109"/>
      <c r="CS352" s="109"/>
      <c r="CT352" s="109"/>
      <c r="CU352" s="109"/>
      <c r="CV352" s="109"/>
      <c r="CW352" s="109"/>
      <c r="CX352" s="109"/>
      <c r="CY352" s="109"/>
      <c r="CZ352" s="109"/>
      <c r="DA352" s="109"/>
      <c r="DB352" s="109"/>
      <c r="DC352" s="109"/>
      <c r="DD352" s="109"/>
      <c r="DE352" s="109"/>
      <c r="DF352" s="109"/>
      <c r="DG352" s="109"/>
      <c r="DH352" s="109"/>
      <c r="DI352" s="109"/>
      <c r="DJ352" s="109"/>
      <c r="DK352" s="109"/>
      <c r="DL352" s="109"/>
      <c r="DM352" s="109"/>
      <c r="DN352" s="109"/>
      <c r="DO352" s="109"/>
      <c r="DP352" s="109"/>
      <c r="DQ352" s="109"/>
      <c r="DR352" s="109"/>
      <c r="DS352" s="109"/>
      <c r="DT352" s="109"/>
      <c r="DU352" s="109"/>
      <c r="DV352" s="109"/>
      <c r="DW352" s="109"/>
      <c r="DX352" s="109"/>
      <c r="DY352" s="109"/>
      <c r="DZ352" s="109"/>
      <c r="EA352" s="109"/>
      <c r="EB352" s="109"/>
      <c r="EC352" s="109"/>
      <c r="ED352" s="109"/>
      <c r="EE352" s="109"/>
      <c r="EF352" s="109"/>
      <c r="EG352" s="109"/>
      <c r="EH352" s="109"/>
      <c r="EI352" s="109"/>
      <c r="EJ352" s="109"/>
      <c r="EK352" s="109"/>
      <c r="EL352" s="109"/>
      <c r="EM352" s="109"/>
      <c r="EN352" s="109"/>
      <c r="EO352" s="109"/>
      <c r="EP352" s="109"/>
      <c r="EQ352" s="109"/>
      <c r="ER352" s="109"/>
      <c r="ES352" s="109"/>
      <c r="ET352" s="109"/>
      <c r="EU352" s="109"/>
      <c r="EV352" s="109"/>
      <c r="EW352" s="109"/>
      <c r="EX352" s="109"/>
      <c r="EY352" s="109"/>
      <c r="EZ352" s="109"/>
      <c r="FA352" s="109"/>
      <c r="FB352" s="109"/>
      <c r="FC352" s="109"/>
      <c r="FD352" s="109"/>
      <c r="FE352" s="109"/>
      <c r="FF352" s="109"/>
      <c r="FG352" s="109"/>
      <c r="FH352" s="109"/>
      <c r="FI352" s="109"/>
      <c r="FJ352" s="109"/>
      <c r="FK352" s="109"/>
      <c r="FL352" s="109"/>
      <c r="FM352" s="109"/>
      <c r="FN352" s="109"/>
      <c r="FO352" s="109"/>
      <c r="FP352" s="109"/>
      <c r="FQ352" s="109"/>
      <c r="FR352" s="109"/>
      <c r="FS352" s="109"/>
      <c r="FT352" s="109"/>
      <c r="FU352" s="109"/>
      <c r="FV352" s="109"/>
      <c r="FW352" s="109"/>
      <c r="FX352" s="109"/>
      <c r="FY352" s="109"/>
      <c r="FZ352" s="109"/>
      <c r="GA352" s="109"/>
      <c r="GB352" s="109"/>
      <c r="GC352" s="109"/>
      <c r="GD352" s="109"/>
      <c r="GE352" s="109"/>
      <c r="GF352" s="109"/>
      <c r="GG352" s="109"/>
      <c r="GH352" s="109"/>
      <c r="GI352" s="109"/>
      <c r="GJ352" s="109"/>
      <c r="GK352" s="109"/>
      <c r="GL352" s="109"/>
      <c r="GM352" s="109"/>
      <c r="GN352" s="109"/>
      <c r="GO352" s="109"/>
      <c r="GP352" s="109"/>
      <c r="GQ352" s="109"/>
      <c r="GR352" s="109"/>
      <c r="GS352" s="109"/>
      <c r="GT352" s="109"/>
      <c r="GU352" s="109"/>
      <c r="GV352" s="109"/>
      <c r="GW352" s="109"/>
      <c r="GX352" s="109"/>
      <c r="GY352" s="109"/>
      <c r="GZ352" s="109"/>
      <c r="HA352" s="109"/>
      <c r="HB352" s="109"/>
      <c r="HC352" s="109"/>
      <c r="HD352" s="109"/>
      <c r="HE352" s="109"/>
      <c r="HF352" s="109"/>
      <c r="HG352" s="109"/>
      <c r="HH352" s="109"/>
      <c r="HI352" s="109"/>
      <c r="HJ352" s="109"/>
      <c r="HK352" s="109"/>
      <c r="HL352" s="109"/>
      <c r="HM352" s="109"/>
      <c r="HN352" s="109"/>
      <c r="HO352" s="109"/>
      <c r="HP352" s="109"/>
      <c r="HQ352" s="109"/>
      <c r="HR352" s="109"/>
      <c r="HS352" s="109"/>
      <c r="HT352" s="109"/>
      <c r="HU352" s="109"/>
      <c r="HV352" s="109"/>
      <c r="HW352" s="109"/>
      <c r="HX352" s="109"/>
      <c r="HY352" s="109"/>
      <c r="HZ352" s="109"/>
      <c r="IA352" s="109"/>
      <c r="IB352" s="109"/>
      <c r="IC352" s="109"/>
      <c r="ID352" s="109"/>
      <c r="IE352" s="109"/>
      <c r="IF352" s="109"/>
      <c r="IG352" s="109"/>
      <c r="IH352" s="109"/>
      <c r="II352" s="109"/>
      <c r="IJ352" s="109"/>
      <c r="IK352" s="109"/>
      <c r="IL352" s="109"/>
      <c r="IM352" s="109"/>
      <c r="IN352" s="109"/>
      <c r="IO352" s="109"/>
      <c r="IP352" s="109"/>
      <c r="IQ352" s="109"/>
      <c r="IR352" s="109"/>
      <c r="IS352" s="109"/>
      <c r="IT352" s="109"/>
      <c r="IU352" s="109"/>
      <c r="IV352" s="109"/>
      <c r="IW352" s="109"/>
      <c r="IX352" s="109"/>
      <c r="IY352" s="109"/>
      <c r="IZ352" s="109"/>
      <c r="JA352" s="109"/>
      <c r="JB352" s="109"/>
      <c r="JC352" s="109"/>
      <c r="JD352" s="109"/>
      <c r="JE352" s="109"/>
      <c r="JF352" s="109"/>
      <c r="JG352" s="109"/>
      <c r="JH352" s="109"/>
      <c r="JI352" s="109"/>
      <c r="JJ352" s="109"/>
      <c r="JK352" s="109"/>
      <c r="JL352" s="109"/>
      <c r="JM352" s="109"/>
      <c r="JN352" s="109"/>
      <c r="JO352" s="109"/>
      <c r="JP352" s="109"/>
      <c r="JQ352" s="109"/>
      <c r="JR352" s="109"/>
      <c r="JS352" s="109"/>
      <c r="JT352" s="109"/>
      <c r="JU352" s="109"/>
      <c r="JV352" s="109"/>
      <c r="JW352" s="109"/>
      <c r="JX352" s="109"/>
      <c r="JY352" s="109"/>
      <c r="JZ352" s="109"/>
      <c r="KA352" s="109"/>
      <c r="KB352" s="109"/>
      <c r="KC352" s="109"/>
      <c r="KD352" s="109"/>
      <c r="KE352" s="109"/>
      <c r="KF352" s="109"/>
      <c r="KG352" s="109"/>
      <c r="KH352" s="109"/>
      <c r="KI352" s="109"/>
      <c r="KJ352" s="109"/>
      <c r="KK352" s="109"/>
      <c r="KL352" s="109"/>
      <c r="KM352" s="109"/>
      <c r="KN352" s="109"/>
      <c r="KO352" s="109"/>
      <c r="KP352" s="109"/>
      <c r="KQ352" s="109"/>
      <c r="KR352" s="109"/>
      <c r="KS352" s="109"/>
      <c r="KT352" s="109"/>
      <c r="KU352" s="109"/>
      <c r="KV352" s="109"/>
      <c r="KW352" s="109"/>
      <c r="KX352" s="109"/>
      <c r="KY352" s="109"/>
      <c r="KZ352" s="109"/>
      <c r="LA352" s="109"/>
      <c r="LB352" s="109"/>
      <c r="LC352" s="109"/>
      <c r="LD352" s="109"/>
      <c r="LE352" s="109"/>
      <c r="LF352" s="109"/>
      <c r="LG352" s="109"/>
      <c r="LH352" s="109"/>
      <c r="LI352" s="109"/>
      <c r="LJ352" s="109"/>
      <c r="LK352" s="109"/>
      <c r="LL352" s="109"/>
      <c r="LM352" s="109"/>
      <c r="LN352" s="109"/>
      <c r="LO352" s="109"/>
      <c r="LP352" s="109"/>
      <c r="LQ352" s="109"/>
      <c r="LR352" s="109"/>
      <c r="LS352" s="109"/>
      <c r="LT352" s="109"/>
      <c r="LU352" s="109"/>
      <c r="LV352" s="109"/>
      <c r="LW352" s="109"/>
      <c r="LX352" s="109"/>
      <c r="LY352" s="109"/>
      <c r="LZ352" s="109"/>
      <c r="MA352" s="109"/>
      <c r="MB352" s="109"/>
      <c r="MC352" s="109"/>
      <c r="MD352" s="109"/>
      <c r="ME352" s="109"/>
      <c r="MF352" s="109"/>
      <c r="MG352" s="109"/>
      <c r="MH352" s="109"/>
      <c r="MI352" s="109"/>
      <c r="MJ352" s="109"/>
      <c r="MK352" s="109"/>
      <c r="ML352" s="109"/>
      <c r="MM352" s="109"/>
      <c r="MN352" s="109"/>
      <c r="MO352" s="109"/>
      <c r="MP352" s="109"/>
      <c r="MQ352" s="109"/>
      <c r="MR352" s="109"/>
      <c r="MS352" s="109"/>
      <c r="MT352" s="109"/>
      <c r="MU352" s="109"/>
      <c r="MV352" s="109"/>
      <c r="MW352" s="109"/>
      <c r="MX352" s="109"/>
      <c r="MY352" s="109"/>
      <c r="MZ352" s="109"/>
      <c r="NA352" s="109"/>
      <c r="NB352" s="109"/>
      <c r="NC352" s="109"/>
      <c r="ND352" s="109"/>
      <c r="NE352" s="109"/>
      <c r="NF352" s="109"/>
      <c r="NG352" s="109"/>
      <c r="NH352" s="109"/>
      <c r="NI352" s="109"/>
      <c r="NJ352" s="109"/>
      <c r="NK352" s="109"/>
      <c r="NL352" s="109"/>
      <c r="NM352" s="109"/>
      <c r="NN352" s="109"/>
      <c r="NO352" s="109"/>
      <c r="NP352" s="109"/>
      <c r="NQ352" s="109"/>
      <c r="NR352" s="109"/>
      <c r="NS352" s="109"/>
      <c r="NT352" s="109"/>
      <c r="NU352" s="109"/>
      <c r="NV352" s="109"/>
      <c r="NW352" s="109"/>
      <c r="NX352" s="109"/>
      <c r="NY352" s="109"/>
      <c r="NZ352" s="109"/>
      <c r="OA352" s="109"/>
      <c r="OB352" s="109"/>
      <c r="OC352" s="109"/>
      <c r="OD352" s="109"/>
      <c r="OE352" s="109"/>
      <c r="OF352" s="109"/>
      <c r="OG352" s="109"/>
      <c r="OH352" s="109"/>
      <c r="OI352" s="109"/>
      <c r="OJ352" s="109"/>
      <c r="OK352" s="109"/>
      <c r="OL352" s="109"/>
      <c r="OM352" s="109"/>
      <c r="ON352" s="109"/>
      <c r="OO352" s="109"/>
      <c r="OP352" s="109"/>
      <c r="OQ352" s="109"/>
      <c r="OR352" s="109"/>
      <c r="OS352" s="109"/>
      <c r="OT352" s="109"/>
      <c r="OU352" s="109"/>
      <c r="OV352" s="109"/>
      <c r="OW352" s="109"/>
      <c r="OX352" s="109"/>
      <c r="OY352" s="109"/>
      <c r="OZ352" s="109"/>
      <c r="PA352" s="109"/>
      <c r="PB352" s="109"/>
      <c r="PC352" s="109"/>
      <c r="PD352" s="109"/>
      <c r="PE352" s="109"/>
      <c r="PF352" s="109"/>
      <c r="PG352" s="109"/>
      <c r="PH352" s="109"/>
      <c r="PI352" s="109"/>
      <c r="PJ352" s="109"/>
      <c r="PK352" s="109"/>
      <c r="PL352" s="109"/>
      <c r="PM352" s="109"/>
      <c r="PN352" s="109"/>
      <c r="PO352" s="109"/>
      <c r="PP352" s="109"/>
      <c r="PQ352" s="109"/>
      <c r="PR352" s="109"/>
      <c r="PS352" s="109"/>
      <c r="PT352" s="109"/>
      <c r="PU352" s="109"/>
      <c r="PV352" s="109"/>
      <c r="PW352" s="109"/>
      <c r="PX352" s="109"/>
      <c r="PY352" s="109"/>
      <c r="PZ352" s="109"/>
      <c r="QA352" s="109"/>
      <c r="QB352" s="109"/>
      <c r="QC352" s="109"/>
      <c r="QD352" s="109"/>
      <c r="QE352" s="109"/>
      <c r="QF352" s="109"/>
      <c r="QG352" s="109"/>
      <c r="QH352" s="109"/>
      <c r="QI352" s="109"/>
      <c r="QJ352" s="109"/>
      <c r="QK352" s="23">
        <f t="shared" si="5"/>
        <v>20</v>
      </c>
      <c r="QL352" s="125"/>
      <c r="QM352" s="148"/>
      <c r="QN352" s="125"/>
      <c r="QO352" s="125"/>
      <c r="QP352" s="125"/>
      <c r="QQ352" s="125">
        <v>651.6</v>
      </c>
      <c r="QR352" s="125"/>
      <c r="QS352" s="130"/>
    </row>
    <row r="353" spans="1:461" s="5" customFormat="1" ht="12.75" customHeight="1" x14ac:dyDescent="0.2">
      <c r="A353" s="52">
        <v>44720</v>
      </c>
      <c r="B353" s="98" t="s">
        <v>486</v>
      </c>
      <c r="C353" s="107"/>
      <c r="D353" s="107"/>
      <c r="E353" s="108"/>
      <c r="F353" s="108"/>
      <c r="G353" s="108"/>
      <c r="H353" s="108"/>
      <c r="I353" s="108"/>
      <c r="J353" s="108"/>
      <c r="K353" s="108"/>
      <c r="L353" s="108"/>
      <c r="M353" s="108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 s="109"/>
      <c r="BG353" s="109"/>
      <c r="BH353" s="109"/>
      <c r="BI353" s="109"/>
      <c r="BJ353" s="109"/>
      <c r="BK353" s="109"/>
      <c r="BL353" s="109"/>
      <c r="BM353" s="109"/>
      <c r="BN353" s="109"/>
      <c r="BO353" s="109"/>
      <c r="BP353" s="109"/>
      <c r="BQ353" s="109"/>
      <c r="BR353" s="109"/>
      <c r="BS353" s="109"/>
      <c r="BT353" s="109"/>
      <c r="BU353" s="109"/>
      <c r="BV353" s="109"/>
      <c r="BW353" s="109"/>
      <c r="BX353" s="109"/>
      <c r="BY353" s="109"/>
      <c r="BZ353" s="109"/>
      <c r="CA353" s="109"/>
      <c r="CB353" s="109"/>
      <c r="CC353" s="109"/>
      <c r="CD353" s="109"/>
      <c r="CE353" s="109"/>
      <c r="CF353" s="109"/>
      <c r="CG353" s="109"/>
      <c r="CH353" s="109"/>
      <c r="CI353" s="109"/>
      <c r="CJ353" s="109"/>
      <c r="CK353" s="109"/>
      <c r="CL353" s="109"/>
      <c r="CM353" s="109"/>
      <c r="CN353" s="109"/>
      <c r="CO353" s="109"/>
      <c r="CP353" s="109"/>
      <c r="CQ353" s="109"/>
      <c r="CR353" s="109"/>
      <c r="CS353" s="109"/>
      <c r="CT353" s="109"/>
      <c r="CU353" s="109"/>
      <c r="CV353" s="109"/>
      <c r="CW353" s="109"/>
      <c r="CX353" s="109"/>
      <c r="CY353" s="109"/>
      <c r="CZ353" s="109"/>
      <c r="DA353" s="109"/>
      <c r="DB353" s="109"/>
      <c r="DC353" s="109"/>
      <c r="DD353" s="109"/>
      <c r="DE353" s="109"/>
      <c r="DF353" s="109"/>
      <c r="DG353" s="109"/>
      <c r="DH353" s="109"/>
      <c r="DI353" s="109"/>
      <c r="DJ353" s="109"/>
      <c r="DK353" s="109"/>
      <c r="DL353" s="109"/>
      <c r="DM353" s="109"/>
      <c r="DN353" s="109"/>
      <c r="DO353" s="109"/>
      <c r="DP353" s="109"/>
      <c r="DQ353" s="109"/>
      <c r="DR353" s="109"/>
      <c r="DS353" s="109"/>
      <c r="DT353" s="109"/>
      <c r="DU353" s="109"/>
      <c r="DV353" s="109"/>
      <c r="DW353" s="109"/>
      <c r="DX353" s="109"/>
      <c r="DY353" s="109"/>
      <c r="DZ353" s="109"/>
      <c r="EA353" s="109"/>
      <c r="EB353" s="109"/>
      <c r="EC353" s="109"/>
      <c r="ED353" s="109"/>
      <c r="EE353" s="109"/>
      <c r="EF353" s="109"/>
      <c r="EG353" s="109"/>
      <c r="EH353" s="109"/>
      <c r="EI353" s="109"/>
      <c r="EJ353" s="109"/>
      <c r="EK353" s="109"/>
      <c r="EL353" s="109"/>
      <c r="EM353" s="109"/>
      <c r="EN353" s="109"/>
      <c r="EO353" s="109"/>
      <c r="EP353" s="109"/>
      <c r="EQ353" s="109"/>
      <c r="ER353" s="109"/>
      <c r="ES353" s="109"/>
      <c r="ET353" s="109"/>
      <c r="EU353" s="109"/>
      <c r="EV353" s="109"/>
      <c r="EW353" s="109"/>
      <c r="EX353" s="109"/>
      <c r="EY353" s="109"/>
      <c r="EZ353" s="109"/>
      <c r="FA353" s="109"/>
      <c r="FB353" s="109"/>
      <c r="FC353" s="109"/>
      <c r="FD353" s="109"/>
      <c r="FE353" s="109"/>
      <c r="FF353" s="109"/>
      <c r="FG353" s="109"/>
      <c r="FH353" s="109"/>
      <c r="FI353" s="109"/>
      <c r="FJ353" s="109"/>
      <c r="FK353" s="109"/>
      <c r="FL353" s="109"/>
      <c r="FM353" s="109"/>
      <c r="FN353" s="109"/>
      <c r="FO353" s="109"/>
      <c r="FP353" s="109"/>
      <c r="FQ353" s="109"/>
      <c r="FR353" s="109"/>
      <c r="FS353" s="109"/>
      <c r="FT353" s="109"/>
      <c r="FU353" s="109">
        <v>1</v>
      </c>
      <c r="FV353" s="109"/>
      <c r="FW353" s="109"/>
      <c r="FX353" s="109"/>
      <c r="FY353" s="109"/>
      <c r="FZ353" s="109"/>
      <c r="GA353" s="109"/>
      <c r="GB353" s="109"/>
      <c r="GC353" s="109"/>
      <c r="GD353" s="109"/>
      <c r="GE353" s="109"/>
      <c r="GF353" s="109"/>
      <c r="GG353" s="109"/>
      <c r="GH353" s="109"/>
      <c r="GI353" s="109"/>
      <c r="GJ353" s="109"/>
      <c r="GK353" s="109"/>
      <c r="GL353" s="109"/>
      <c r="GM353" s="109"/>
      <c r="GN353" s="109"/>
      <c r="GO353" s="109"/>
      <c r="GP353" s="109"/>
      <c r="GQ353" s="109"/>
      <c r="GR353" s="109"/>
      <c r="GS353" s="109"/>
      <c r="GT353" s="109"/>
      <c r="GU353" s="109"/>
      <c r="GV353" s="109"/>
      <c r="GW353" s="109"/>
      <c r="GX353" s="109"/>
      <c r="GY353" s="109"/>
      <c r="GZ353" s="109"/>
      <c r="HA353" s="109"/>
      <c r="HB353" s="109"/>
      <c r="HC353" s="109"/>
      <c r="HD353" s="109"/>
      <c r="HE353" s="109"/>
      <c r="HF353" s="109"/>
      <c r="HG353" s="109"/>
      <c r="HH353" s="109"/>
      <c r="HI353" s="109"/>
      <c r="HJ353" s="109"/>
      <c r="HK353" s="109"/>
      <c r="HL353" s="109"/>
      <c r="HM353" s="109"/>
      <c r="HN353" s="109"/>
      <c r="HO353" s="109"/>
      <c r="HP353" s="109"/>
      <c r="HQ353" s="109"/>
      <c r="HR353" s="109"/>
      <c r="HS353" s="109"/>
      <c r="HT353" s="109"/>
      <c r="HU353" s="109"/>
      <c r="HV353" s="109"/>
      <c r="HW353" s="109"/>
      <c r="HX353" s="109"/>
      <c r="HY353" s="109"/>
      <c r="HZ353" s="109"/>
      <c r="IA353" s="109"/>
      <c r="IB353" s="109"/>
      <c r="IC353" s="109"/>
      <c r="ID353" s="109"/>
      <c r="IE353" s="109"/>
      <c r="IF353" s="109"/>
      <c r="IG353" s="109"/>
      <c r="IH353" s="109"/>
      <c r="II353" s="109"/>
      <c r="IJ353" s="109"/>
      <c r="IK353" s="109"/>
      <c r="IL353" s="109"/>
      <c r="IM353" s="109"/>
      <c r="IN353" s="109"/>
      <c r="IO353" s="109"/>
      <c r="IP353" s="109"/>
      <c r="IQ353" s="109"/>
      <c r="IR353" s="109"/>
      <c r="IS353" s="109"/>
      <c r="IT353" s="109"/>
      <c r="IU353" s="109"/>
      <c r="IV353" s="109"/>
      <c r="IW353" s="109"/>
      <c r="IX353" s="109"/>
      <c r="IY353" s="109"/>
      <c r="IZ353" s="109"/>
      <c r="JA353" s="109"/>
      <c r="JB353" s="109"/>
      <c r="JC353" s="109"/>
      <c r="JD353" s="109"/>
      <c r="JE353" s="109"/>
      <c r="JF353" s="109"/>
      <c r="JG353" s="109"/>
      <c r="JH353" s="109"/>
      <c r="JI353" s="109"/>
      <c r="JJ353" s="109"/>
      <c r="JK353" s="109"/>
      <c r="JL353" s="109"/>
      <c r="JM353" s="109"/>
      <c r="JN353" s="109"/>
      <c r="JO353" s="109"/>
      <c r="JP353" s="109"/>
      <c r="JQ353" s="109"/>
      <c r="JR353" s="109"/>
      <c r="JS353" s="109"/>
      <c r="JT353" s="109"/>
      <c r="JU353" s="109"/>
      <c r="JV353" s="109"/>
      <c r="JW353" s="109"/>
      <c r="JX353" s="109"/>
      <c r="JY353" s="109"/>
      <c r="JZ353" s="109"/>
      <c r="KA353" s="109"/>
      <c r="KB353" s="109"/>
      <c r="KC353" s="109"/>
      <c r="KD353" s="109"/>
      <c r="KE353" s="109">
        <v>20</v>
      </c>
      <c r="KF353" s="109"/>
      <c r="KG353" s="109"/>
      <c r="KH353" s="109"/>
      <c r="KI353" s="109"/>
      <c r="KJ353" s="109"/>
      <c r="KK353" s="109"/>
      <c r="KL353" s="109"/>
      <c r="KM353" s="109"/>
      <c r="KN353" s="109"/>
      <c r="KO353" s="109"/>
      <c r="KP353" s="109"/>
      <c r="KQ353" s="109"/>
      <c r="KR353" s="109"/>
      <c r="KS353" s="109"/>
      <c r="KT353" s="109"/>
      <c r="KU353" s="109"/>
      <c r="KV353" s="109"/>
      <c r="KW353" s="109"/>
      <c r="KX353" s="109"/>
      <c r="KY353" s="109"/>
      <c r="KZ353" s="109"/>
      <c r="LA353" s="109"/>
      <c r="LB353" s="109"/>
      <c r="LC353" s="109"/>
      <c r="LD353" s="109"/>
      <c r="LE353" s="109"/>
      <c r="LF353" s="109"/>
      <c r="LG353" s="109"/>
      <c r="LH353" s="109"/>
      <c r="LI353" s="109"/>
      <c r="LJ353" s="109"/>
      <c r="LK353" s="109"/>
      <c r="LL353" s="109"/>
      <c r="LM353" s="109"/>
      <c r="LN353" s="109"/>
      <c r="LO353" s="109"/>
      <c r="LP353" s="109"/>
      <c r="LQ353" s="109"/>
      <c r="LR353" s="109"/>
      <c r="LS353" s="109"/>
      <c r="LT353" s="109"/>
      <c r="LU353" s="109"/>
      <c r="LV353" s="109"/>
      <c r="LW353" s="109"/>
      <c r="LX353" s="109"/>
      <c r="LY353" s="109"/>
      <c r="LZ353" s="109"/>
      <c r="MA353" s="109"/>
      <c r="MB353" s="109"/>
      <c r="MC353" s="109"/>
      <c r="MD353" s="109"/>
      <c r="ME353" s="109"/>
      <c r="MF353" s="109"/>
      <c r="MG353" s="109"/>
      <c r="MH353" s="109"/>
      <c r="MI353" s="109"/>
      <c r="MJ353" s="109"/>
      <c r="MK353" s="109"/>
      <c r="ML353" s="109"/>
      <c r="MM353" s="109"/>
      <c r="MN353" s="109"/>
      <c r="MO353" s="109"/>
      <c r="MP353" s="109"/>
      <c r="MQ353" s="109"/>
      <c r="MR353" s="109"/>
      <c r="MS353" s="109"/>
      <c r="MT353" s="109"/>
      <c r="MU353" s="109"/>
      <c r="MV353" s="109"/>
      <c r="MW353" s="109"/>
      <c r="MX353" s="109"/>
      <c r="MY353" s="109"/>
      <c r="MZ353" s="109"/>
      <c r="NA353" s="109"/>
      <c r="NB353" s="109"/>
      <c r="NC353" s="109"/>
      <c r="ND353" s="109"/>
      <c r="NE353" s="109"/>
      <c r="NF353" s="109"/>
      <c r="NG353" s="109"/>
      <c r="NH353" s="109"/>
      <c r="NI353" s="109"/>
      <c r="NJ353" s="109"/>
      <c r="NK353" s="109"/>
      <c r="NL353" s="109"/>
      <c r="NM353" s="109"/>
      <c r="NN353" s="109"/>
      <c r="NO353" s="109"/>
      <c r="NP353" s="109"/>
      <c r="NQ353" s="109"/>
      <c r="NR353" s="109"/>
      <c r="NS353" s="109"/>
      <c r="NT353" s="109"/>
      <c r="NU353" s="109"/>
      <c r="NV353" s="109"/>
      <c r="NW353" s="109"/>
      <c r="NX353" s="109"/>
      <c r="NY353" s="109"/>
      <c r="NZ353" s="109"/>
      <c r="OA353" s="109"/>
      <c r="OB353" s="109"/>
      <c r="OC353" s="109"/>
      <c r="OD353" s="109"/>
      <c r="OE353" s="109"/>
      <c r="OF353" s="109"/>
      <c r="OG353" s="109"/>
      <c r="OH353" s="109"/>
      <c r="OI353" s="109"/>
      <c r="OJ353" s="109"/>
      <c r="OK353" s="109"/>
      <c r="OL353" s="109"/>
      <c r="OM353" s="109"/>
      <c r="ON353" s="109"/>
      <c r="OO353" s="109"/>
      <c r="OP353" s="109"/>
      <c r="OQ353" s="109"/>
      <c r="OR353" s="109"/>
      <c r="OS353" s="109"/>
      <c r="OT353" s="109"/>
      <c r="OU353" s="109"/>
      <c r="OV353" s="109"/>
      <c r="OW353" s="109"/>
      <c r="OX353" s="109"/>
      <c r="OY353" s="109"/>
      <c r="OZ353" s="109"/>
      <c r="PA353" s="109"/>
      <c r="PB353" s="109"/>
      <c r="PC353" s="109"/>
      <c r="PD353" s="109"/>
      <c r="PE353" s="109"/>
      <c r="PF353" s="109"/>
      <c r="PG353" s="109"/>
      <c r="PH353" s="109"/>
      <c r="PI353" s="109"/>
      <c r="PJ353" s="109"/>
      <c r="PK353" s="109"/>
      <c r="PL353" s="109"/>
      <c r="PM353" s="109"/>
      <c r="PN353" s="109"/>
      <c r="PO353" s="109"/>
      <c r="PP353" s="109"/>
      <c r="PQ353" s="109"/>
      <c r="PR353" s="109"/>
      <c r="PS353" s="109"/>
      <c r="PT353" s="109"/>
      <c r="PU353" s="109"/>
      <c r="PV353" s="109"/>
      <c r="PW353" s="109"/>
      <c r="PX353" s="109"/>
      <c r="PY353" s="109"/>
      <c r="PZ353" s="109"/>
      <c r="QA353" s="109"/>
      <c r="QB353" s="109"/>
      <c r="QC353" s="109"/>
      <c r="QD353" s="109"/>
      <c r="QE353" s="109"/>
      <c r="QF353" s="109"/>
      <c r="QG353" s="109"/>
      <c r="QH353" s="109"/>
      <c r="QI353" s="109"/>
      <c r="QJ353" s="109"/>
      <c r="QK353" s="23">
        <f t="shared" si="5"/>
        <v>21</v>
      </c>
      <c r="QL353" s="125"/>
      <c r="QM353" s="148"/>
      <c r="QN353" s="125"/>
      <c r="QO353" s="125"/>
      <c r="QP353" s="125"/>
      <c r="QQ353" s="125">
        <v>910.2</v>
      </c>
      <c r="QR353" s="125"/>
      <c r="QS353" s="130"/>
    </row>
    <row r="354" spans="1:461" s="5" customFormat="1" ht="12.75" customHeight="1" x14ac:dyDescent="0.2">
      <c r="A354" s="52">
        <v>44721</v>
      </c>
      <c r="B354" s="98" t="s">
        <v>558</v>
      </c>
      <c r="C354" s="107"/>
      <c r="D354" s="107"/>
      <c r="E354" s="108"/>
      <c r="F354" s="108"/>
      <c r="G354" s="108"/>
      <c r="H354" s="108"/>
      <c r="I354" s="108"/>
      <c r="J354" s="108"/>
      <c r="K354" s="108"/>
      <c r="L354" s="108"/>
      <c r="M354" s="108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 s="109"/>
      <c r="BD354" s="109"/>
      <c r="BE354" s="109"/>
      <c r="BF354" s="109"/>
      <c r="BG354" s="109"/>
      <c r="BH354" s="109"/>
      <c r="BI354" s="109"/>
      <c r="BJ354" s="109"/>
      <c r="BK354" s="109"/>
      <c r="BL354" s="109"/>
      <c r="BM354" s="109"/>
      <c r="BN354" s="109"/>
      <c r="BO354" s="109"/>
      <c r="BP354" s="109"/>
      <c r="BQ354" s="109"/>
      <c r="BR354" s="109"/>
      <c r="BS354" s="109"/>
      <c r="BT354" s="109"/>
      <c r="BU354" s="109"/>
      <c r="BV354" s="109"/>
      <c r="BW354" s="109"/>
      <c r="BX354" s="109"/>
      <c r="BY354" s="109"/>
      <c r="BZ354" s="109"/>
      <c r="CA354" s="109"/>
      <c r="CB354" s="109"/>
      <c r="CC354" s="109"/>
      <c r="CD354" s="109"/>
      <c r="CE354" s="109"/>
      <c r="CF354" s="109"/>
      <c r="CG354" s="109"/>
      <c r="CH354" s="109"/>
      <c r="CI354" s="109"/>
      <c r="CJ354" s="109"/>
      <c r="CK354" s="109"/>
      <c r="CL354" s="109"/>
      <c r="CM354" s="109"/>
      <c r="CN354" s="109"/>
      <c r="CO354" s="109"/>
      <c r="CP354" s="109"/>
      <c r="CQ354" s="109"/>
      <c r="CR354" s="109"/>
      <c r="CS354" s="109"/>
      <c r="CT354" s="109"/>
      <c r="CU354" s="109"/>
      <c r="CV354" s="109"/>
      <c r="CW354" s="109"/>
      <c r="CX354" s="109"/>
      <c r="CY354" s="109"/>
      <c r="CZ354" s="109"/>
      <c r="DA354" s="109"/>
      <c r="DB354" s="109"/>
      <c r="DC354" s="109"/>
      <c r="DD354" s="109"/>
      <c r="DE354" s="109"/>
      <c r="DF354" s="109"/>
      <c r="DG354" s="109"/>
      <c r="DH354" s="109"/>
      <c r="DI354" s="109"/>
      <c r="DJ354" s="109"/>
      <c r="DK354" s="109"/>
      <c r="DL354" s="109"/>
      <c r="DM354" s="109"/>
      <c r="DN354" s="109"/>
      <c r="DO354" s="109"/>
      <c r="DP354" s="109"/>
      <c r="DQ354" s="109"/>
      <c r="DR354" s="109"/>
      <c r="DS354" s="109"/>
      <c r="DT354" s="109"/>
      <c r="DU354" s="109"/>
      <c r="DV354" s="109"/>
      <c r="DW354" s="109"/>
      <c r="DX354" s="109"/>
      <c r="DY354" s="109"/>
      <c r="DZ354" s="109"/>
      <c r="EA354" s="109"/>
      <c r="EB354" s="109"/>
      <c r="EC354" s="109"/>
      <c r="ED354" s="109"/>
      <c r="EE354" s="109"/>
      <c r="EF354" s="109"/>
      <c r="EG354" s="109"/>
      <c r="EH354" s="109"/>
      <c r="EI354" s="109"/>
      <c r="EJ354" s="109"/>
      <c r="EK354" s="109"/>
      <c r="EL354" s="109"/>
      <c r="EM354" s="109"/>
      <c r="EN354" s="109"/>
      <c r="EO354" s="109"/>
      <c r="EP354" s="109"/>
      <c r="EQ354" s="109"/>
      <c r="ER354" s="109"/>
      <c r="ES354" s="109"/>
      <c r="ET354" s="109"/>
      <c r="EU354" s="109"/>
      <c r="EV354" s="109"/>
      <c r="EW354" s="109"/>
      <c r="EX354" s="109"/>
      <c r="EY354" s="109"/>
      <c r="EZ354" s="109"/>
      <c r="FA354" s="109"/>
      <c r="FB354" s="109"/>
      <c r="FC354" s="109"/>
      <c r="FD354" s="109"/>
      <c r="FE354" s="109"/>
      <c r="FF354" s="109"/>
      <c r="FG354" s="109"/>
      <c r="FH354" s="109"/>
      <c r="FI354" s="109"/>
      <c r="FJ354" s="109"/>
      <c r="FK354" s="109"/>
      <c r="FL354" s="109"/>
      <c r="FM354" s="109"/>
      <c r="FN354" s="109"/>
      <c r="FO354" s="109"/>
      <c r="FP354" s="109"/>
      <c r="FQ354" s="109"/>
      <c r="FR354" s="109"/>
      <c r="FS354" s="109"/>
      <c r="FT354" s="109"/>
      <c r="FU354" s="109"/>
      <c r="FV354" s="109"/>
      <c r="FW354" s="109"/>
      <c r="FX354" s="109"/>
      <c r="FY354" s="109"/>
      <c r="FZ354" s="109"/>
      <c r="GA354" s="109"/>
      <c r="GB354" s="109"/>
      <c r="GC354" s="109"/>
      <c r="GD354" s="109"/>
      <c r="GE354" s="109"/>
      <c r="GF354" s="109"/>
      <c r="GG354" s="109"/>
      <c r="GH354" s="109"/>
      <c r="GI354" s="109"/>
      <c r="GJ354" s="109"/>
      <c r="GK354" s="109"/>
      <c r="GL354" s="109"/>
      <c r="GM354" s="109"/>
      <c r="GN354" s="109"/>
      <c r="GO354" s="109"/>
      <c r="GP354" s="109"/>
      <c r="GQ354" s="109"/>
      <c r="GR354" s="109"/>
      <c r="GS354" s="109"/>
      <c r="GT354" s="109"/>
      <c r="GU354" s="109"/>
      <c r="GV354" s="109"/>
      <c r="GW354" s="109"/>
      <c r="GX354" s="109"/>
      <c r="GY354" s="109"/>
      <c r="GZ354" s="109"/>
      <c r="HA354" s="109"/>
      <c r="HB354" s="109"/>
      <c r="HC354" s="109"/>
      <c r="HD354" s="109"/>
      <c r="HE354" s="109"/>
      <c r="HF354" s="109"/>
      <c r="HG354" s="109"/>
      <c r="HH354" s="109"/>
      <c r="HI354" s="109"/>
      <c r="HJ354" s="109"/>
      <c r="HK354" s="109"/>
      <c r="HL354" s="109"/>
      <c r="HM354" s="109"/>
      <c r="HN354" s="109"/>
      <c r="HO354" s="109"/>
      <c r="HP354" s="109"/>
      <c r="HQ354" s="109"/>
      <c r="HR354" s="109"/>
      <c r="HS354" s="109"/>
      <c r="HT354" s="109"/>
      <c r="HU354" s="109"/>
      <c r="HV354" s="109"/>
      <c r="HW354" s="109"/>
      <c r="HX354" s="109"/>
      <c r="HY354" s="109"/>
      <c r="HZ354" s="109"/>
      <c r="IA354" s="109"/>
      <c r="IB354" s="109"/>
      <c r="IC354" s="109"/>
      <c r="ID354" s="109"/>
      <c r="IE354" s="109"/>
      <c r="IF354" s="109"/>
      <c r="IG354" s="109"/>
      <c r="IH354" s="109"/>
      <c r="II354" s="109"/>
      <c r="IJ354" s="109"/>
      <c r="IK354" s="109"/>
      <c r="IL354" s="109"/>
      <c r="IM354" s="109"/>
      <c r="IN354" s="109"/>
      <c r="IO354" s="109"/>
      <c r="IP354" s="109"/>
      <c r="IQ354" s="109"/>
      <c r="IR354" s="109"/>
      <c r="IS354" s="109"/>
      <c r="IT354" s="109"/>
      <c r="IU354" s="109"/>
      <c r="IV354" s="109"/>
      <c r="IW354" s="109"/>
      <c r="IX354" s="109"/>
      <c r="IY354" s="109"/>
      <c r="IZ354" s="109"/>
      <c r="JA354" s="109"/>
      <c r="JB354" s="109"/>
      <c r="JC354" s="109"/>
      <c r="JD354" s="109"/>
      <c r="JE354" s="109"/>
      <c r="JF354" s="109"/>
      <c r="JG354" s="109"/>
      <c r="JH354" s="109"/>
      <c r="JI354" s="109"/>
      <c r="JJ354" s="109"/>
      <c r="JK354" s="109"/>
      <c r="JL354" s="109"/>
      <c r="JM354" s="109"/>
      <c r="JN354" s="109"/>
      <c r="JO354" s="109"/>
      <c r="JP354" s="109"/>
      <c r="JQ354" s="109"/>
      <c r="JR354" s="109"/>
      <c r="JS354" s="109"/>
      <c r="JT354" s="109"/>
      <c r="JU354" s="109"/>
      <c r="JV354" s="109"/>
      <c r="JW354" s="109"/>
      <c r="JX354" s="109"/>
      <c r="JY354" s="109"/>
      <c r="JZ354" s="109"/>
      <c r="KA354" s="109"/>
      <c r="KB354" s="109"/>
      <c r="KC354" s="109"/>
      <c r="KD354" s="109"/>
      <c r="KE354" s="109"/>
      <c r="KF354" s="109"/>
      <c r="KG354" s="109"/>
      <c r="KH354" s="109"/>
      <c r="KI354" s="109"/>
      <c r="KJ354" s="109"/>
      <c r="KK354" s="109"/>
      <c r="KL354" s="109"/>
      <c r="KM354" s="109"/>
      <c r="KN354" s="109"/>
      <c r="KO354" s="109"/>
      <c r="KP354" s="109"/>
      <c r="KQ354" s="109"/>
      <c r="KR354" s="109"/>
      <c r="KS354" s="109"/>
      <c r="KT354" s="109"/>
      <c r="KU354" s="109"/>
      <c r="KV354" s="109"/>
      <c r="KW354" s="109"/>
      <c r="KX354" s="109"/>
      <c r="KY354" s="109"/>
      <c r="KZ354" s="109"/>
      <c r="LA354" s="109"/>
      <c r="LB354" s="109"/>
      <c r="LC354" s="109"/>
      <c r="LD354" s="109"/>
      <c r="LE354" s="109"/>
      <c r="LF354" s="109"/>
      <c r="LG354" s="109"/>
      <c r="LH354" s="109"/>
      <c r="LI354" s="109"/>
      <c r="LJ354" s="109"/>
      <c r="LK354" s="109"/>
      <c r="LL354" s="109"/>
      <c r="LM354" s="109"/>
      <c r="LN354" s="109"/>
      <c r="LO354" s="109"/>
      <c r="LP354" s="109"/>
      <c r="LQ354" s="109"/>
      <c r="LR354" s="109"/>
      <c r="LS354" s="109"/>
      <c r="LT354" s="109"/>
      <c r="LU354" s="109"/>
      <c r="LV354" s="109"/>
      <c r="LW354" s="109"/>
      <c r="LX354" s="109"/>
      <c r="LY354" s="109"/>
      <c r="LZ354" s="109"/>
      <c r="MA354" s="109"/>
      <c r="MB354" s="109"/>
      <c r="MC354" s="109"/>
      <c r="MD354" s="109"/>
      <c r="ME354" s="109"/>
      <c r="MF354" s="109"/>
      <c r="MG354" s="109"/>
      <c r="MH354" s="109"/>
      <c r="MI354" s="109"/>
      <c r="MJ354" s="109"/>
      <c r="MK354" s="109"/>
      <c r="ML354" s="109"/>
      <c r="MM354" s="109"/>
      <c r="MN354" s="109"/>
      <c r="MO354" s="109"/>
      <c r="MP354" s="109"/>
      <c r="MQ354" s="109"/>
      <c r="MR354" s="109"/>
      <c r="MS354" s="109"/>
      <c r="MT354" s="109"/>
      <c r="MU354" s="109"/>
      <c r="MV354" s="109"/>
      <c r="MW354" s="109"/>
      <c r="MX354" s="109"/>
      <c r="MY354" s="109"/>
      <c r="MZ354" s="109"/>
      <c r="NA354" s="109"/>
      <c r="NB354" s="109"/>
      <c r="NC354" s="109"/>
      <c r="ND354" s="109"/>
      <c r="NE354" s="109"/>
      <c r="NF354" s="109"/>
      <c r="NG354" s="109"/>
      <c r="NH354" s="109"/>
      <c r="NI354" s="109"/>
      <c r="NJ354" s="109"/>
      <c r="NK354" s="109"/>
      <c r="NL354" s="109"/>
      <c r="NM354" s="109"/>
      <c r="NN354" s="109"/>
      <c r="NO354" s="109"/>
      <c r="NP354" s="109"/>
      <c r="NQ354" s="109"/>
      <c r="NR354" s="109"/>
      <c r="NS354" s="109"/>
      <c r="NT354" s="109"/>
      <c r="NU354" s="109"/>
      <c r="NV354" s="109"/>
      <c r="NW354" s="109"/>
      <c r="NX354" s="109"/>
      <c r="NY354" s="109"/>
      <c r="NZ354" s="109"/>
      <c r="OA354" s="109">
        <v>2</v>
      </c>
      <c r="OB354" s="109"/>
      <c r="OC354" s="109"/>
      <c r="OD354" s="109"/>
      <c r="OE354" s="109"/>
      <c r="OF354" s="109"/>
      <c r="OG354" s="109"/>
      <c r="OH354" s="109"/>
      <c r="OI354" s="109"/>
      <c r="OJ354" s="109"/>
      <c r="OK354" s="109"/>
      <c r="OL354" s="109"/>
      <c r="OM354" s="109"/>
      <c r="ON354" s="109"/>
      <c r="OO354" s="109"/>
      <c r="OP354" s="109"/>
      <c r="OQ354" s="109"/>
      <c r="OR354" s="109"/>
      <c r="OS354" s="109"/>
      <c r="OT354" s="109"/>
      <c r="OU354" s="109"/>
      <c r="OV354" s="109"/>
      <c r="OW354" s="109"/>
      <c r="OX354" s="109"/>
      <c r="OY354" s="109"/>
      <c r="OZ354" s="109"/>
      <c r="PA354" s="109"/>
      <c r="PB354" s="109"/>
      <c r="PC354" s="109"/>
      <c r="PD354" s="109"/>
      <c r="PE354" s="109"/>
      <c r="PF354" s="109"/>
      <c r="PG354" s="109"/>
      <c r="PH354" s="109"/>
      <c r="PI354" s="109"/>
      <c r="PJ354" s="109"/>
      <c r="PK354" s="109"/>
      <c r="PL354" s="109"/>
      <c r="PM354" s="109"/>
      <c r="PN354" s="109"/>
      <c r="PO354" s="109"/>
      <c r="PP354" s="109"/>
      <c r="PQ354" s="109"/>
      <c r="PR354" s="109"/>
      <c r="PS354" s="109"/>
      <c r="PT354" s="109"/>
      <c r="PU354" s="109"/>
      <c r="PV354" s="109"/>
      <c r="PW354" s="109"/>
      <c r="PX354" s="109"/>
      <c r="PY354" s="109"/>
      <c r="PZ354" s="109"/>
      <c r="QA354" s="109"/>
      <c r="QB354" s="109"/>
      <c r="QC354" s="109"/>
      <c r="QD354" s="109"/>
      <c r="QE354" s="109"/>
      <c r="QF354" s="109"/>
      <c r="QG354" s="109"/>
      <c r="QH354" s="109"/>
      <c r="QI354" s="109"/>
      <c r="QJ354" s="109"/>
      <c r="QK354" s="23">
        <f t="shared" si="5"/>
        <v>2</v>
      </c>
      <c r="QL354" s="125"/>
      <c r="QM354" s="148"/>
      <c r="QN354" s="125"/>
      <c r="QO354" s="125"/>
      <c r="QP354" s="125"/>
      <c r="QQ354" s="125">
        <v>70.319999999999993</v>
      </c>
      <c r="QR354" s="125"/>
      <c r="QS354" s="130"/>
    </row>
    <row r="355" spans="1:461" s="5" customFormat="1" ht="12.75" customHeight="1" x14ac:dyDescent="0.2">
      <c r="A355" s="52">
        <v>44721</v>
      </c>
      <c r="B355" s="90" t="s">
        <v>371</v>
      </c>
      <c r="C355" s="107"/>
      <c r="D355" s="107"/>
      <c r="E355" s="108"/>
      <c r="F355" s="108"/>
      <c r="G355" s="108"/>
      <c r="H355" s="108"/>
      <c r="I355" s="108"/>
      <c r="J355" s="108"/>
      <c r="K355" s="108"/>
      <c r="L355" s="108"/>
      <c r="M355" s="108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 s="109"/>
      <c r="BD355" s="109">
        <v>50</v>
      </c>
      <c r="BE355" s="109"/>
      <c r="BF355" s="109"/>
      <c r="BG355" s="109"/>
      <c r="BH355" s="109"/>
      <c r="BI355" s="109"/>
      <c r="BJ355" s="109"/>
      <c r="BK355" s="109"/>
      <c r="BL355" s="109"/>
      <c r="BM355" s="109"/>
      <c r="BN355" s="109"/>
      <c r="BO355" s="109"/>
      <c r="BP355" s="109"/>
      <c r="BQ355" s="109"/>
      <c r="BR355" s="109"/>
      <c r="BS355" s="109"/>
      <c r="BT355" s="109"/>
      <c r="BU355" s="109"/>
      <c r="BV355" s="109"/>
      <c r="BW355" s="109"/>
      <c r="BX355" s="109"/>
      <c r="BY355" s="109"/>
      <c r="BZ355" s="109"/>
      <c r="CA355" s="109"/>
      <c r="CB355" s="109"/>
      <c r="CC355" s="109"/>
      <c r="CD355" s="109"/>
      <c r="CE355" s="109"/>
      <c r="CF355" s="109"/>
      <c r="CG355" s="109"/>
      <c r="CH355" s="109"/>
      <c r="CI355" s="109"/>
      <c r="CJ355" s="109"/>
      <c r="CK355" s="109"/>
      <c r="CL355" s="109"/>
      <c r="CM355" s="109"/>
      <c r="CN355" s="109"/>
      <c r="CO355" s="109"/>
      <c r="CP355" s="109"/>
      <c r="CQ355" s="109"/>
      <c r="CR355" s="109"/>
      <c r="CS355" s="109"/>
      <c r="CT355" s="109"/>
      <c r="CU355" s="109"/>
      <c r="CV355" s="109"/>
      <c r="CW355" s="109"/>
      <c r="CX355" s="109"/>
      <c r="CY355" s="109"/>
      <c r="CZ355" s="109"/>
      <c r="DA355" s="109"/>
      <c r="DB355" s="109"/>
      <c r="DC355" s="109"/>
      <c r="DD355" s="109"/>
      <c r="DE355" s="109"/>
      <c r="DF355" s="109"/>
      <c r="DG355" s="109"/>
      <c r="DH355" s="109"/>
      <c r="DI355" s="109"/>
      <c r="DJ355" s="109"/>
      <c r="DK355" s="109"/>
      <c r="DL355" s="109"/>
      <c r="DM355" s="109"/>
      <c r="DN355" s="109"/>
      <c r="DO355" s="109"/>
      <c r="DP355" s="109"/>
      <c r="DQ355" s="109"/>
      <c r="DR355" s="109"/>
      <c r="DS355" s="109"/>
      <c r="DT355" s="109"/>
      <c r="DU355" s="109"/>
      <c r="DV355" s="109"/>
      <c r="DW355" s="109"/>
      <c r="DX355" s="109"/>
      <c r="DY355" s="109"/>
      <c r="DZ355" s="109"/>
      <c r="EA355" s="109"/>
      <c r="EB355" s="109"/>
      <c r="EC355" s="109"/>
      <c r="ED355" s="109"/>
      <c r="EE355" s="109"/>
      <c r="EF355" s="109"/>
      <c r="EG355" s="109"/>
      <c r="EH355" s="109"/>
      <c r="EI355" s="109"/>
      <c r="EJ355" s="109"/>
      <c r="EK355" s="109"/>
      <c r="EL355" s="109"/>
      <c r="EM355" s="109"/>
      <c r="EN355" s="109"/>
      <c r="EO355" s="109"/>
      <c r="EP355" s="109"/>
      <c r="EQ355" s="109"/>
      <c r="ER355" s="109"/>
      <c r="ES355" s="109"/>
      <c r="ET355" s="109"/>
      <c r="EU355" s="109"/>
      <c r="EV355" s="109"/>
      <c r="EW355" s="109"/>
      <c r="EX355" s="109"/>
      <c r="EY355" s="109"/>
      <c r="EZ355" s="109"/>
      <c r="FA355" s="109"/>
      <c r="FB355" s="109"/>
      <c r="FC355" s="109"/>
      <c r="FD355" s="109"/>
      <c r="FE355" s="109"/>
      <c r="FF355" s="109"/>
      <c r="FG355" s="109"/>
      <c r="FH355" s="109"/>
      <c r="FI355" s="109"/>
      <c r="FJ355" s="109"/>
      <c r="FK355" s="109"/>
      <c r="FL355" s="109"/>
      <c r="FM355" s="109"/>
      <c r="FN355" s="109"/>
      <c r="FO355" s="109"/>
      <c r="FP355" s="109"/>
      <c r="FQ355" s="109"/>
      <c r="FR355" s="109"/>
      <c r="FS355" s="109"/>
      <c r="FT355" s="109"/>
      <c r="FU355" s="109"/>
      <c r="FV355" s="109"/>
      <c r="FW355" s="109"/>
      <c r="FX355" s="109"/>
      <c r="FY355" s="109"/>
      <c r="FZ355" s="109"/>
      <c r="GA355" s="109"/>
      <c r="GB355" s="109"/>
      <c r="GC355" s="109"/>
      <c r="GD355" s="109"/>
      <c r="GE355" s="109"/>
      <c r="GF355" s="109"/>
      <c r="GG355" s="109"/>
      <c r="GH355" s="109"/>
      <c r="GI355" s="109"/>
      <c r="GJ355" s="109"/>
      <c r="GK355" s="109"/>
      <c r="GL355" s="109"/>
      <c r="GM355" s="109"/>
      <c r="GN355" s="109"/>
      <c r="GO355" s="109"/>
      <c r="GP355" s="109"/>
      <c r="GQ355" s="109"/>
      <c r="GR355" s="109"/>
      <c r="GS355" s="109"/>
      <c r="GT355" s="109"/>
      <c r="GU355" s="109"/>
      <c r="GV355" s="109"/>
      <c r="GW355" s="109"/>
      <c r="GX355" s="109"/>
      <c r="GY355" s="109"/>
      <c r="GZ355" s="109"/>
      <c r="HA355" s="109"/>
      <c r="HB355" s="109"/>
      <c r="HC355" s="109"/>
      <c r="HD355" s="109"/>
      <c r="HE355" s="109"/>
      <c r="HF355" s="109"/>
      <c r="HG355" s="109"/>
      <c r="HH355" s="109"/>
      <c r="HI355" s="109"/>
      <c r="HJ355" s="109"/>
      <c r="HK355" s="109"/>
      <c r="HL355" s="109"/>
      <c r="HM355" s="109"/>
      <c r="HN355" s="109"/>
      <c r="HO355" s="109"/>
      <c r="HP355" s="109"/>
      <c r="HQ355" s="109"/>
      <c r="HR355" s="109"/>
      <c r="HS355" s="109"/>
      <c r="HT355" s="109"/>
      <c r="HU355" s="109"/>
      <c r="HV355" s="109"/>
      <c r="HW355" s="109"/>
      <c r="HX355" s="109"/>
      <c r="HY355" s="109"/>
      <c r="HZ355" s="109"/>
      <c r="IA355" s="109"/>
      <c r="IB355" s="109"/>
      <c r="IC355" s="109"/>
      <c r="ID355" s="109"/>
      <c r="IE355" s="109"/>
      <c r="IF355" s="109"/>
      <c r="IG355" s="109"/>
      <c r="IH355" s="109"/>
      <c r="II355" s="109"/>
      <c r="IJ355" s="109"/>
      <c r="IK355" s="109"/>
      <c r="IL355" s="109"/>
      <c r="IM355" s="109"/>
      <c r="IN355" s="109"/>
      <c r="IO355" s="109"/>
      <c r="IP355" s="109"/>
      <c r="IQ355" s="109"/>
      <c r="IR355" s="109"/>
      <c r="IS355" s="109"/>
      <c r="IT355" s="109"/>
      <c r="IU355" s="109"/>
      <c r="IV355" s="109"/>
      <c r="IW355" s="109"/>
      <c r="IX355" s="109"/>
      <c r="IY355" s="109">
        <v>50</v>
      </c>
      <c r="IZ355" s="109"/>
      <c r="JA355" s="109"/>
      <c r="JB355" s="109"/>
      <c r="JC355" s="109">
        <v>10</v>
      </c>
      <c r="JD355" s="109"/>
      <c r="JE355" s="109"/>
      <c r="JF355" s="109"/>
      <c r="JG355" s="109"/>
      <c r="JH355" s="109"/>
      <c r="JI355" s="109"/>
      <c r="JJ355" s="109"/>
      <c r="JK355" s="109"/>
      <c r="JL355" s="109"/>
      <c r="JM355" s="109"/>
      <c r="JN355" s="109"/>
      <c r="JO355" s="109"/>
      <c r="JP355" s="109"/>
      <c r="JQ355" s="109"/>
      <c r="JR355" s="109"/>
      <c r="JS355" s="109"/>
      <c r="JT355" s="109"/>
      <c r="JU355" s="109"/>
      <c r="JV355" s="109"/>
      <c r="JW355" s="109"/>
      <c r="JX355" s="109"/>
      <c r="JY355" s="109"/>
      <c r="JZ355" s="109"/>
      <c r="KA355" s="109"/>
      <c r="KB355" s="109"/>
      <c r="KC355" s="109"/>
      <c r="KD355" s="109"/>
      <c r="KE355" s="109"/>
      <c r="KF355" s="109"/>
      <c r="KG355" s="109"/>
      <c r="KH355" s="109"/>
      <c r="KI355" s="109"/>
      <c r="KJ355" s="109"/>
      <c r="KK355" s="109"/>
      <c r="KL355" s="109"/>
      <c r="KM355" s="109"/>
      <c r="KN355" s="109"/>
      <c r="KO355" s="109"/>
      <c r="KP355" s="109"/>
      <c r="KQ355" s="109"/>
      <c r="KR355" s="109"/>
      <c r="KS355" s="109"/>
      <c r="KT355" s="109"/>
      <c r="KU355" s="109"/>
      <c r="KV355" s="109"/>
      <c r="KW355" s="109"/>
      <c r="KX355" s="109"/>
      <c r="KY355" s="109"/>
      <c r="KZ355" s="109"/>
      <c r="LA355" s="109"/>
      <c r="LB355" s="109"/>
      <c r="LC355" s="109"/>
      <c r="LD355" s="109"/>
      <c r="LE355" s="109"/>
      <c r="LF355" s="109"/>
      <c r="LG355" s="109"/>
      <c r="LH355" s="109"/>
      <c r="LI355" s="109"/>
      <c r="LJ355" s="109"/>
      <c r="LK355" s="109"/>
      <c r="LL355" s="109"/>
      <c r="LM355" s="109"/>
      <c r="LN355" s="109"/>
      <c r="LO355" s="109"/>
      <c r="LP355" s="109"/>
      <c r="LQ355" s="109"/>
      <c r="LR355" s="109"/>
      <c r="LS355" s="109"/>
      <c r="LT355" s="109"/>
      <c r="LU355" s="109"/>
      <c r="LV355" s="109"/>
      <c r="LW355" s="109"/>
      <c r="LX355" s="109"/>
      <c r="LY355" s="109"/>
      <c r="LZ355" s="109"/>
      <c r="MA355" s="109"/>
      <c r="MB355" s="109"/>
      <c r="MC355" s="109"/>
      <c r="MD355" s="109"/>
      <c r="ME355" s="109"/>
      <c r="MF355" s="109"/>
      <c r="MG355" s="109"/>
      <c r="MH355" s="109"/>
      <c r="MI355" s="109"/>
      <c r="MJ355" s="109"/>
      <c r="MK355" s="109"/>
      <c r="ML355" s="109"/>
      <c r="MM355" s="109"/>
      <c r="MN355" s="109"/>
      <c r="MO355" s="109"/>
      <c r="MP355" s="109"/>
      <c r="MQ355" s="109"/>
      <c r="MR355" s="109"/>
      <c r="MS355" s="109"/>
      <c r="MT355" s="109"/>
      <c r="MU355" s="109"/>
      <c r="MV355" s="109"/>
      <c r="MW355" s="109"/>
      <c r="MX355" s="109"/>
      <c r="MY355" s="109"/>
      <c r="MZ355" s="109"/>
      <c r="NA355" s="109"/>
      <c r="NB355" s="109"/>
      <c r="NC355" s="109"/>
      <c r="ND355" s="109"/>
      <c r="NE355" s="109"/>
      <c r="NF355" s="109"/>
      <c r="NG355" s="109"/>
      <c r="NH355" s="109"/>
      <c r="NI355" s="109"/>
      <c r="NJ355" s="109"/>
      <c r="NK355" s="109"/>
      <c r="NL355" s="109"/>
      <c r="NM355" s="109"/>
      <c r="NN355" s="109"/>
      <c r="NO355" s="109"/>
      <c r="NP355" s="109"/>
      <c r="NQ355" s="109"/>
      <c r="NR355" s="109"/>
      <c r="NS355" s="109"/>
      <c r="NT355" s="109"/>
      <c r="NU355" s="109"/>
      <c r="NV355" s="109"/>
      <c r="NW355" s="109"/>
      <c r="NX355" s="109"/>
      <c r="NY355" s="109"/>
      <c r="NZ355" s="109"/>
      <c r="OA355" s="109"/>
      <c r="OB355" s="109"/>
      <c r="OC355" s="109"/>
      <c r="OD355" s="109"/>
      <c r="OE355" s="109"/>
      <c r="OF355" s="109"/>
      <c r="OG355" s="109"/>
      <c r="OH355" s="109"/>
      <c r="OI355" s="109"/>
      <c r="OJ355" s="109"/>
      <c r="OK355" s="109"/>
      <c r="OL355" s="109"/>
      <c r="OM355" s="109"/>
      <c r="ON355" s="109"/>
      <c r="OO355" s="109"/>
      <c r="OP355" s="109"/>
      <c r="OQ355" s="109"/>
      <c r="OR355" s="109"/>
      <c r="OS355" s="109"/>
      <c r="OT355" s="109"/>
      <c r="OU355" s="109"/>
      <c r="OV355" s="109"/>
      <c r="OW355" s="109"/>
      <c r="OX355" s="109"/>
      <c r="OY355" s="109"/>
      <c r="OZ355" s="109"/>
      <c r="PA355" s="109"/>
      <c r="PB355" s="109"/>
      <c r="PC355" s="109"/>
      <c r="PD355" s="109"/>
      <c r="PE355" s="109"/>
      <c r="PF355" s="109"/>
      <c r="PG355" s="109"/>
      <c r="PH355" s="109"/>
      <c r="PI355" s="109"/>
      <c r="PJ355" s="109"/>
      <c r="PK355" s="109"/>
      <c r="PL355" s="109"/>
      <c r="PM355" s="109"/>
      <c r="PN355" s="109"/>
      <c r="PO355" s="109"/>
      <c r="PP355" s="109"/>
      <c r="PQ355" s="109"/>
      <c r="PR355" s="109"/>
      <c r="PS355" s="109"/>
      <c r="PT355" s="109"/>
      <c r="PU355" s="109"/>
      <c r="PV355" s="109"/>
      <c r="PW355" s="109"/>
      <c r="PX355" s="109"/>
      <c r="PY355" s="109"/>
      <c r="PZ355" s="109"/>
      <c r="QA355" s="109"/>
      <c r="QB355" s="109"/>
      <c r="QC355" s="109"/>
      <c r="QD355" s="109"/>
      <c r="QE355" s="109"/>
      <c r="QF355" s="109"/>
      <c r="QG355" s="109"/>
      <c r="QH355" s="109"/>
      <c r="QI355" s="109"/>
      <c r="QJ355" s="109"/>
      <c r="QK355" s="23">
        <f t="shared" si="5"/>
        <v>110</v>
      </c>
      <c r="QL355" s="125"/>
      <c r="QM355" s="148"/>
      <c r="QN355" s="125"/>
      <c r="QO355" s="125"/>
      <c r="QP355" s="125"/>
      <c r="QQ355" s="125">
        <v>5529.6</v>
      </c>
      <c r="QR355" s="125"/>
      <c r="QS355" s="130"/>
    </row>
    <row r="356" spans="1:461" s="5" customFormat="1" ht="12.75" customHeight="1" x14ac:dyDescent="0.2">
      <c r="A356" s="52">
        <v>44722</v>
      </c>
      <c r="B356" s="103" t="s">
        <v>28</v>
      </c>
      <c r="C356" s="107"/>
      <c r="D356" s="107"/>
      <c r="E356" s="108"/>
      <c r="F356" s="108"/>
      <c r="G356" s="108"/>
      <c r="H356" s="108"/>
      <c r="I356" s="108"/>
      <c r="J356" s="108"/>
      <c r="K356" s="108"/>
      <c r="L356" s="108"/>
      <c r="M356" s="108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 s="109"/>
      <c r="BD356" s="109"/>
      <c r="BE356" s="109"/>
      <c r="BF356" s="109"/>
      <c r="BG356" s="109"/>
      <c r="BH356" s="109"/>
      <c r="BI356" s="109"/>
      <c r="BJ356" s="109"/>
      <c r="BK356" s="109"/>
      <c r="BL356" s="109"/>
      <c r="BM356" s="109"/>
      <c r="BN356" s="109"/>
      <c r="BO356" s="109"/>
      <c r="BP356" s="109"/>
      <c r="BQ356" s="109"/>
      <c r="BR356" s="109"/>
      <c r="BS356" s="109"/>
      <c r="BT356" s="109"/>
      <c r="BU356" s="109"/>
      <c r="BV356" s="109"/>
      <c r="BW356" s="109"/>
      <c r="BX356" s="109"/>
      <c r="BY356" s="109"/>
      <c r="BZ356" s="109"/>
      <c r="CA356" s="109"/>
      <c r="CB356" s="109"/>
      <c r="CC356" s="109"/>
      <c r="CD356" s="109"/>
      <c r="CE356" s="109"/>
      <c r="CF356" s="109"/>
      <c r="CG356" s="109"/>
      <c r="CH356" s="109"/>
      <c r="CI356" s="109"/>
      <c r="CJ356" s="109"/>
      <c r="CK356" s="109"/>
      <c r="CL356" s="109"/>
      <c r="CM356" s="109"/>
      <c r="CN356" s="109"/>
      <c r="CO356" s="109"/>
      <c r="CP356" s="109"/>
      <c r="CQ356" s="109"/>
      <c r="CR356" s="109"/>
      <c r="CS356" s="109"/>
      <c r="CT356" s="109"/>
      <c r="CU356" s="109"/>
      <c r="CV356" s="109"/>
      <c r="CW356" s="109"/>
      <c r="CX356" s="109"/>
      <c r="CY356" s="109"/>
      <c r="CZ356" s="109"/>
      <c r="DA356" s="109"/>
      <c r="DB356" s="109"/>
      <c r="DC356" s="109"/>
      <c r="DD356" s="109"/>
      <c r="DE356" s="109"/>
      <c r="DF356" s="109"/>
      <c r="DG356" s="109"/>
      <c r="DH356" s="109"/>
      <c r="DI356" s="109"/>
      <c r="DJ356" s="109"/>
      <c r="DK356" s="109"/>
      <c r="DL356" s="109"/>
      <c r="DM356" s="109"/>
      <c r="DN356" s="109"/>
      <c r="DO356" s="109"/>
      <c r="DP356" s="109"/>
      <c r="DQ356" s="109"/>
      <c r="DR356" s="109"/>
      <c r="DS356" s="109"/>
      <c r="DT356" s="109"/>
      <c r="DU356" s="109"/>
      <c r="DV356" s="109"/>
      <c r="DW356" s="109"/>
      <c r="DX356" s="109">
        <v>50</v>
      </c>
      <c r="DY356" s="109"/>
      <c r="DZ356" s="109"/>
      <c r="EA356" s="109"/>
      <c r="EB356" s="109"/>
      <c r="EC356" s="109"/>
      <c r="ED356" s="109"/>
      <c r="EE356" s="109"/>
      <c r="EF356" s="109"/>
      <c r="EG356" s="109"/>
      <c r="EH356" s="109"/>
      <c r="EI356" s="109"/>
      <c r="EJ356" s="109"/>
      <c r="EK356" s="109"/>
      <c r="EL356" s="109"/>
      <c r="EM356" s="109"/>
      <c r="EN356" s="109"/>
      <c r="EO356" s="109"/>
      <c r="EP356" s="109"/>
      <c r="EQ356" s="109"/>
      <c r="ER356" s="109"/>
      <c r="ES356" s="109"/>
      <c r="ET356" s="109"/>
      <c r="EU356" s="109"/>
      <c r="EV356" s="109"/>
      <c r="EW356" s="109">
        <v>100</v>
      </c>
      <c r="EX356" s="109"/>
      <c r="EY356" s="109"/>
      <c r="EZ356" s="109"/>
      <c r="FA356" s="109"/>
      <c r="FB356" s="109"/>
      <c r="FC356" s="109"/>
      <c r="FD356" s="109"/>
      <c r="FE356" s="109"/>
      <c r="FF356" s="109"/>
      <c r="FG356" s="109"/>
      <c r="FH356" s="109"/>
      <c r="FI356" s="109"/>
      <c r="FJ356" s="109"/>
      <c r="FK356" s="109"/>
      <c r="FL356" s="109"/>
      <c r="FM356" s="109"/>
      <c r="FN356" s="109"/>
      <c r="FO356" s="109"/>
      <c r="FP356" s="109"/>
      <c r="FQ356" s="109"/>
      <c r="FR356" s="109"/>
      <c r="FS356" s="109"/>
      <c r="FT356" s="109"/>
      <c r="FU356" s="109"/>
      <c r="FV356" s="109"/>
      <c r="FW356" s="109"/>
      <c r="FX356" s="109"/>
      <c r="FY356" s="109"/>
      <c r="FZ356" s="109"/>
      <c r="GA356" s="109"/>
      <c r="GB356" s="109"/>
      <c r="GC356" s="109"/>
      <c r="GD356" s="109"/>
      <c r="GE356" s="109"/>
      <c r="GF356" s="109"/>
      <c r="GG356" s="109"/>
      <c r="GH356" s="109"/>
      <c r="GI356" s="109"/>
      <c r="GJ356" s="109"/>
      <c r="GK356" s="109"/>
      <c r="GL356" s="109"/>
      <c r="GM356" s="109"/>
      <c r="GN356" s="109"/>
      <c r="GO356" s="109"/>
      <c r="GP356" s="109"/>
      <c r="GQ356" s="109"/>
      <c r="GR356" s="109"/>
      <c r="GS356" s="109"/>
      <c r="GT356" s="109"/>
      <c r="GU356" s="109"/>
      <c r="GV356" s="109"/>
      <c r="GW356" s="109"/>
      <c r="GX356" s="109"/>
      <c r="GY356" s="109"/>
      <c r="GZ356" s="109"/>
      <c r="HA356" s="109"/>
      <c r="HB356" s="109"/>
      <c r="HC356" s="109"/>
      <c r="HD356" s="109"/>
      <c r="HE356" s="109"/>
      <c r="HF356" s="109"/>
      <c r="HG356" s="109"/>
      <c r="HH356" s="109"/>
      <c r="HI356" s="109"/>
      <c r="HJ356" s="109"/>
      <c r="HK356" s="109"/>
      <c r="HL356" s="109"/>
      <c r="HM356" s="109"/>
      <c r="HN356" s="109"/>
      <c r="HO356" s="109"/>
      <c r="HP356" s="109"/>
      <c r="HQ356" s="109"/>
      <c r="HR356" s="109"/>
      <c r="HS356" s="109"/>
      <c r="HT356" s="109"/>
      <c r="HU356" s="109"/>
      <c r="HV356" s="109"/>
      <c r="HW356" s="109"/>
      <c r="HX356" s="109"/>
      <c r="HY356" s="109"/>
      <c r="HZ356" s="109"/>
      <c r="IA356" s="109"/>
      <c r="IB356" s="109"/>
      <c r="IC356" s="109"/>
      <c r="ID356" s="109"/>
      <c r="IE356" s="109"/>
      <c r="IF356" s="109"/>
      <c r="IG356" s="109"/>
      <c r="IH356" s="109"/>
      <c r="II356" s="109"/>
      <c r="IJ356" s="109"/>
      <c r="IK356" s="109"/>
      <c r="IL356" s="109"/>
      <c r="IM356" s="109"/>
      <c r="IN356" s="109"/>
      <c r="IO356" s="109"/>
      <c r="IP356" s="109"/>
      <c r="IQ356" s="109"/>
      <c r="IR356" s="109"/>
      <c r="IS356" s="109"/>
      <c r="IT356" s="109"/>
      <c r="IU356" s="109"/>
      <c r="IV356" s="109"/>
      <c r="IW356" s="109"/>
      <c r="IX356" s="109"/>
      <c r="IY356" s="109"/>
      <c r="IZ356" s="109"/>
      <c r="JA356" s="109"/>
      <c r="JB356" s="109"/>
      <c r="JC356" s="109"/>
      <c r="JD356" s="109"/>
      <c r="JE356" s="109"/>
      <c r="JF356" s="109"/>
      <c r="JG356" s="109"/>
      <c r="JH356" s="109"/>
      <c r="JI356" s="109"/>
      <c r="JJ356" s="109"/>
      <c r="JK356" s="109"/>
      <c r="JL356" s="109"/>
      <c r="JM356" s="109"/>
      <c r="JN356" s="109"/>
      <c r="JO356" s="109"/>
      <c r="JP356" s="109"/>
      <c r="JQ356" s="109"/>
      <c r="JR356" s="109"/>
      <c r="JS356" s="109"/>
      <c r="JT356" s="109"/>
      <c r="JU356" s="109"/>
      <c r="JV356" s="109"/>
      <c r="JW356" s="109"/>
      <c r="JX356" s="109"/>
      <c r="JY356" s="109"/>
      <c r="JZ356" s="109"/>
      <c r="KA356" s="109"/>
      <c r="KB356" s="109"/>
      <c r="KC356" s="109"/>
      <c r="KD356" s="109"/>
      <c r="KE356" s="109"/>
      <c r="KF356" s="109"/>
      <c r="KG356" s="109"/>
      <c r="KH356" s="109"/>
      <c r="KI356" s="109"/>
      <c r="KJ356" s="109"/>
      <c r="KK356" s="109"/>
      <c r="KL356" s="109"/>
      <c r="KM356" s="109"/>
      <c r="KN356" s="109"/>
      <c r="KO356" s="109"/>
      <c r="KP356" s="109"/>
      <c r="KQ356" s="109"/>
      <c r="KR356" s="109"/>
      <c r="KS356" s="109"/>
      <c r="KT356" s="109"/>
      <c r="KU356" s="109"/>
      <c r="KV356" s="109"/>
      <c r="KW356" s="109"/>
      <c r="KX356" s="109"/>
      <c r="KY356" s="109"/>
      <c r="KZ356" s="109"/>
      <c r="LA356" s="109">
        <v>20</v>
      </c>
      <c r="LB356" s="109"/>
      <c r="LC356" s="109"/>
      <c r="LD356" s="109"/>
      <c r="LE356" s="109"/>
      <c r="LF356" s="109"/>
      <c r="LG356" s="109"/>
      <c r="LH356" s="109"/>
      <c r="LI356" s="109"/>
      <c r="LJ356" s="109"/>
      <c r="LK356" s="109"/>
      <c r="LL356" s="109"/>
      <c r="LM356" s="109"/>
      <c r="LN356" s="109"/>
      <c r="LO356" s="109"/>
      <c r="LP356" s="109"/>
      <c r="LQ356" s="109"/>
      <c r="LR356" s="109"/>
      <c r="LS356" s="109"/>
      <c r="LT356" s="109"/>
      <c r="LU356" s="109"/>
      <c r="LV356" s="109"/>
      <c r="LW356" s="109"/>
      <c r="LX356" s="109"/>
      <c r="LY356" s="109"/>
      <c r="LZ356" s="109"/>
      <c r="MA356" s="109"/>
      <c r="MB356" s="109"/>
      <c r="MC356" s="109"/>
      <c r="MD356" s="109"/>
      <c r="ME356" s="109"/>
      <c r="MF356" s="109"/>
      <c r="MG356" s="109"/>
      <c r="MH356" s="109"/>
      <c r="MI356" s="109"/>
      <c r="MJ356" s="109"/>
      <c r="MK356" s="109"/>
      <c r="ML356" s="109"/>
      <c r="MM356" s="109"/>
      <c r="MN356" s="109"/>
      <c r="MO356" s="109"/>
      <c r="MP356" s="109"/>
      <c r="MQ356" s="109"/>
      <c r="MR356" s="109"/>
      <c r="MS356" s="109"/>
      <c r="MT356" s="109"/>
      <c r="MU356" s="109"/>
      <c r="MV356" s="109"/>
      <c r="MW356" s="109"/>
      <c r="MX356" s="109"/>
      <c r="MY356" s="109"/>
      <c r="MZ356" s="109"/>
      <c r="NA356" s="109"/>
      <c r="NB356" s="109"/>
      <c r="NC356" s="109"/>
      <c r="ND356" s="109"/>
      <c r="NE356" s="109"/>
      <c r="NF356" s="109"/>
      <c r="NG356" s="109"/>
      <c r="NH356" s="109"/>
      <c r="NI356" s="109"/>
      <c r="NJ356" s="109"/>
      <c r="NK356" s="109"/>
      <c r="NL356" s="109"/>
      <c r="NM356" s="109"/>
      <c r="NN356" s="109"/>
      <c r="NO356" s="109"/>
      <c r="NP356" s="109"/>
      <c r="NQ356" s="109"/>
      <c r="NR356" s="109"/>
      <c r="NS356" s="109"/>
      <c r="NT356" s="109"/>
      <c r="NU356" s="109"/>
      <c r="NV356" s="109"/>
      <c r="NW356" s="109"/>
      <c r="NX356" s="109"/>
      <c r="NY356" s="109"/>
      <c r="NZ356" s="109"/>
      <c r="OA356" s="109"/>
      <c r="OB356" s="109"/>
      <c r="OC356" s="109"/>
      <c r="OD356" s="109"/>
      <c r="OE356" s="109"/>
      <c r="OF356" s="109"/>
      <c r="OG356" s="109"/>
      <c r="OH356" s="109"/>
      <c r="OI356" s="109"/>
      <c r="OJ356" s="109"/>
      <c r="OK356" s="109"/>
      <c r="OL356" s="109"/>
      <c r="OM356" s="109"/>
      <c r="ON356" s="109"/>
      <c r="OO356" s="109"/>
      <c r="OP356" s="109"/>
      <c r="OQ356" s="109"/>
      <c r="OR356" s="109"/>
      <c r="OS356" s="109"/>
      <c r="OT356" s="109"/>
      <c r="OU356" s="109"/>
      <c r="OV356" s="109"/>
      <c r="OW356" s="109"/>
      <c r="OX356" s="109"/>
      <c r="OY356" s="109"/>
      <c r="OZ356" s="109"/>
      <c r="PA356" s="109"/>
      <c r="PB356" s="109"/>
      <c r="PC356" s="109"/>
      <c r="PD356" s="109"/>
      <c r="PE356" s="109"/>
      <c r="PF356" s="109"/>
      <c r="PG356" s="109"/>
      <c r="PH356" s="109"/>
      <c r="PI356" s="109"/>
      <c r="PJ356" s="109"/>
      <c r="PK356" s="109"/>
      <c r="PL356" s="109">
        <v>5</v>
      </c>
      <c r="PM356" s="109"/>
      <c r="PN356" s="109"/>
      <c r="PO356" s="109"/>
      <c r="PP356" s="109"/>
      <c r="PQ356" s="109"/>
      <c r="PR356" s="109"/>
      <c r="PS356" s="109"/>
      <c r="PT356" s="109"/>
      <c r="PU356" s="109"/>
      <c r="PV356" s="109"/>
      <c r="PW356" s="109"/>
      <c r="PX356" s="109"/>
      <c r="PY356" s="109"/>
      <c r="PZ356" s="109"/>
      <c r="QA356" s="109"/>
      <c r="QB356" s="109"/>
      <c r="QC356" s="109"/>
      <c r="QD356" s="109"/>
      <c r="QE356" s="109"/>
      <c r="QF356" s="109"/>
      <c r="QG356" s="109"/>
      <c r="QH356" s="109"/>
      <c r="QI356" s="109"/>
      <c r="QJ356" s="109"/>
      <c r="QK356" s="23">
        <f t="shared" si="5"/>
        <v>175</v>
      </c>
      <c r="QL356" s="125"/>
      <c r="QM356" s="125"/>
      <c r="QN356" s="125"/>
      <c r="QO356" s="125"/>
      <c r="QP356" s="125"/>
      <c r="QQ356" s="125"/>
      <c r="QR356" s="125"/>
      <c r="QS356" s="130"/>
    </row>
    <row r="357" spans="1:461" s="5" customFormat="1" ht="12.75" customHeight="1" x14ac:dyDescent="0.2">
      <c r="A357" s="52">
        <v>44722</v>
      </c>
      <c r="B357" s="98" t="s">
        <v>251</v>
      </c>
      <c r="C357" s="107"/>
      <c r="D357" s="107"/>
      <c r="E357" s="108"/>
      <c r="F357" s="108"/>
      <c r="G357" s="108"/>
      <c r="H357" s="108"/>
      <c r="I357" s="108"/>
      <c r="J357" s="108"/>
      <c r="K357" s="108"/>
      <c r="L357" s="108"/>
      <c r="M357" s="108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 s="109"/>
      <c r="BD357" s="109"/>
      <c r="BE357" s="109"/>
      <c r="BF357" s="109"/>
      <c r="BG357" s="109"/>
      <c r="BH357" s="109"/>
      <c r="BI357" s="109"/>
      <c r="BJ357" s="109"/>
      <c r="BK357" s="109"/>
      <c r="BL357" s="109"/>
      <c r="BM357" s="109"/>
      <c r="BN357" s="109"/>
      <c r="BO357" s="109"/>
      <c r="BP357" s="109"/>
      <c r="BQ357" s="109"/>
      <c r="BR357" s="109"/>
      <c r="BS357" s="109"/>
      <c r="BT357" s="109"/>
      <c r="BU357" s="109"/>
      <c r="BV357" s="109"/>
      <c r="BW357" s="109"/>
      <c r="BX357" s="109"/>
      <c r="BY357" s="109"/>
      <c r="BZ357" s="109"/>
      <c r="CA357" s="109"/>
      <c r="CB357" s="109"/>
      <c r="CC357" s="109"/>
      <c r="CD357" s="109"/>
      <c r="CE357" s="109"/>
      <c r="CF357" s="109"/>
      <c r="CG357" s="109"/>
      <c r="CH357" s="109"/>
      <c r="CI357" s="109"/>
      <c r="CJ357" s="109"/>
      <c r="CK357" s="109"/>
      <c r="CL357" s="109"/>
      <c r="CM357" s="109"/>
      <c r="CN357" s="109"/>
      <c r="CO357" s="109"/>
      <c r="CP357" s="109"/>
      <c r="CQ357" s="109"/>
      <c r="CR357" s="109"/>
      <c r="CS357" s="109"/>
      <c r="CT357" s="109"/>
      <c r="CU357" s="109"/>
      <c r="CV357" s="109"/>
      <c r="CW357" s="109"/>
      <c r="CX357" s="109"/>
      <c r="CY357" s="109"/>
      <c r="CZ357" s="109"/>
      <c r="DA357" s="109"/>
      <c r="DB357" s="109"/>
      <c r="DC357" s="109"/>
      <c r="DD357" s="109"/>
      <c r="DE357" s="109"/>
      <c r="DF357" s="109"/>
      <c r="DG357" s="109"/>
      <c r="DH357" s="109"/>
      <c r="DI357" s="109"/>
      <c r="DJ357" s="109"/>
      <c r="DK357" s="109"/>
      <c r="DL357" s="109"/>
      <c r="DM357" s="109"/>
      <c r="DN357" s="109"/>
      <c r="DO357" s="109"/>
      <c r="DP357" s="109"/>
      <c r="DQ357" s="109"/>
      <c r="DR357" s="109"/>
      <c r="DS357" s="109"/>
      <c r="DT357" s="109"/>
      <c r="DU357" s="109"/>
      <c r="DV357" s="109"/>
      <c r="DW357" s="109"/>
      <c r="DX357" s="109"/>
      <c r="DY357" s="109"/>
      <c r="DZ357" s="109"/>
      <c r="EA357" s="109"/>
      <c r="EB357" s="109"/>
      <c r="EC357" s="109"/>
      <c r="ED357" s="109"/>
      <c r="EE357" s="109"/>
      <c r="EF357" s="109"/>
      <c r="EG357" s="109"/>
      <c r="EH357" s="109"/>
      <c r="EI357" s="109"/>
      <c r="EJ357" s="109"/>
      <c r="EK357" s="109"/>
      <c r="EL357" s="109"/>
      <c r="EM357" s="109"/>
      <c r="EN357" s="109"/>
      <c r="EO357" s="109"/>
      <c r="EP357" s="109"/>
      <c r="EQ357" s="109"/>
      <c r="ER357" s="109"/>
      <c r="ES357" s="109"/>
      <c r="ET357" s="109"/>
      <c r="EU357" s="109"/>
      <c r="EV357" s="109"/>
      <c r="EW357" s="109"/>
      <c r="EX357" s="109"/>
      <c r="EY357" s="109"/>
      <c r="EZ357" s="109"/>
      <c r="FA357" s="109"/>
      <c r="FB357" s="109"/>
      <c r="FC357" s="109"/>
      <c r="FD357" s="109"/>
      <c r="FE357" s="109"/>
      <c r="FF357" s="109"/>
      <c r="FG357" s="109"/>
      <c r="FH357" s="109"/>
      <c r="FI357" s="109"/>
      <c r="FJ357" s="109"/>
      <c r="FK357" s="109"/>
      <c r="FL357" s="109"/>
      <c r="FM357" s="109"/>
      <c r="FN357" s="109"/>
      <c r="FO357" s="109"/>
      <c r="FP357" s="109"/>
      <c r="FQ357" s="109"/>
      <c r="FR357" s="109"/>
      <c r="FS357" s="109"/>
      <c r="FT357" s="109"/>
      <c r="FU357" s="109"/>
      <c r="FV357" s="109"/>
      <c r="FW357" s="109"/>
      <c r="FX357" s="109"/>
      <c r="FY357" s="109"/>
      <c r="FZ357" s="109"/>
      <c r="GA357" s="109"/>
      <c r="GB357" s="109"/>
      <c r="GC357" s="109"/>
      <c r="GD357" s="109"/>
      <c r="GE357" s="109"/>
      <c r="GF357" s="109"/>
      <c r="GG357" s="109"/>
      <c r="GH357" s="109"/>
      <c r="GI357" s="109"/>
      <c r="GJ357" s="109"/>
      <c r="GK357" s="109"/>
      <c r="GL357" s="109"/>
      <c r="GM357" s="109"/>
      <c r="GN357" s="109"/>
      <c r="GO357" s="109"/>
      <c r="GP357" s="109"/>
      <c r="GQ357" s="109"/>
      <c r="GR357" s="109"/>
      <c r="GS357" s="109"/>
      <c r="GT357" s="109"/>
      <c r="GU357" s="109"/>
      <c r="GV357" s="109"/>
      <c r="GW357" s="109"/>
      <c r="GX357" s="109"/>
      <c r="GY357" s="109"/>
      <c r="GZ357" s="109"/>
      <c r="HA357" s="109"/>
      <c r="HB357" s="109"/>
      <c r="HC357" s="109"/>
      <c r="HD357" s="109"/>
      <c r="HE357" s="109"/>
      <c r="HF357" s="109"/>
      <c r="HG357" s="109"/>
      <c r="HH357" s="109"/>
      <c r="HI357" s="109"/>
      <c r="HJ357" s="109"/>
      <c r="HK357" s="109"/>
      <c r="HL357" s="109"/>
      <c r="HM357" s="109"/>
      <c r="HN357" s="109"/>
      <c r="HO357" s="109"/>
      <c r="HP357" s="109"/>
      <c r="HQ357" s="109"/>
      <c r="HR357" s="109"/>
      <c r="HS357" s="109"/>
      <c r="HT357" s="109"/>
      <c r="HU357" s="109"/>
      <c r="HV357" s="109"/>
      <c r="HW357" s="109"/>
      <c r="HX357" s="109"/>
      <c r="HY357" s="109"/>
      <c r="HZ357" s="109"/>
      <c r="IA357" s="109"/>
      <c r="IB357" s="109"/>
      <c r="IC357" s="109"/>
      <c r="ID357" s="109"/>
      <c r="IE357" s="109"/>
      <c r="IF357" s="109"/>
      <c r="IG357" s="109"/>
      <c r="IH357" s="109"/>
      <c r="II357" s="109"/>
      <c r="IJ357" s="109"/>
      <c r="IK357" s="109"/>
      <c r="IL357" s="109"/>
      <c r="IM357" s="109"/>
      <c r="IN357" s="109"/>
      <c r="IO357" s="109"/>
      <c r="IP357" s="109"/>
      <c r="IQ357" s="109"/>
      <c r="IR357" s="109"/>
      <c r="IS357" s="109"/>
      <c r="IT357" s="109"/>
      <c r="IU357" s="109"/>
      <c r="IV357" s="109"/>
      <c r="IW357" s="109"/>
      <c r="IX357" s="109"/>
      <c r="IY357" s="109"/>
      <c r="IZ357" s="109"/>
      <c r="JA357" s="109"/>
      <c r="JB357" s="109"/>
      <c r="JC357" s="109"/>
      <c r="JD357" s="109"/>
      <c r="JE357" s="109"/>
      <c r="JF357" s="109"/>
      <c r="JG357" s="109"/>
      <c r="JH357" s="109"/>
      <c r="JI357" s="109"/>
      <c r="JJ357" s="109"/>
      <c r="JK357" s="109"/>
      <c r="JL357" s="109"/>
      <c r="JM357" s="109"/>
      <c r="JN357" s="109"/>
      <c r="JO357" s="109"/>
      <c r="JP357" s="109"/>
      <c r="JQ357" s="109"/>
      <c r="JR357" s="109"/>
      <c r="JS357" s="109"/>
      <c r="JT357" s="109"/>
      <c r="JU357" s="109"/>
      <c r="JV357" s="109"/>
      <c r="JW357" s="109"/>
      <c r="JX357" s="109"/>
      <c r="JY357" s="109"/>
      <c r="JZ357" s="109"/>
      <c r="KA357" s="109"/>
      <c r="KB357" s="109"/>
      <c r="KC357" s="109"/>
      <c r="KD357" s="109"/>
      <c r="KE357" s="109"/>
      <c r="KF357" s="109"/>
      <c r="KG357" s="109"/>
      <c r="KH357" s="109"/>
      <c r="KI357" s="109"/>
      <c r="KJ357" s="109"/>
      <c r="KK357" s="109"/>
      <c r="KL357" s="109"/>
      <c r="KM357" s="109"/>
      <c r="KN357" s="109"/>
      <c r="KO357" s="109"/>
      <c r="KP357" s="109"/>
      <c r="KQ357" s="109"/>
      <c r="KR357" s="109"/>
      <c r="KS357" s="109"/>
      <c r="KT357" s="109"/>
      <c r="KU357" s="109"/>
      <c r="KV357" s="109"/>
      <c r="KW357" s="109"/>
      <c r="KX357" s="109"/>
      <c r="KY357" s="109"/>
      <c r="KZ357" s="109"/>
      <c r="LA357" s="109"/>
      <c r="LB357" s="109"/>
      <c r="LC357" s="109"/>
      <c r="LD357" s="109"/>
      <c r="LE357" s="109"/>
      <c r="LF357" s="109"/>
      <c r="LG357" s="109"/>
      <c r="LH357" s="109"/>
      <c r="LI357" s="109"/>
      <c r="LJ357" s="109"/>
      <c r="LK357" s="109"/>
      <c r="LL357" s="109"/>
      <c r="LM357" s="109"/>
      <c r="LN357" s="109"/>
      <c r="LO357" s="109"/>
      <c r="LP357" s="109"/>
      <c r="LQ357" s="109"/>
      <c r="LR357" s="109"/>
      <c r="LS357" s="109"/>
      <c r="LT357" s="109"/>
      <c r="LU357" s="109"/>
      <c r="LV357" s="109"/>
      <c r="LW357" s="109"/>
      <c r="LX357" s="109"/>
      <c r="LY357" s="109"/>
      <c r="LZ357" s="109"/>
      <c r="MA357" s="109"/>
      <c r="MB357" s="109"/>
      <c r="MC357" s="109"/>
      <c r="MD357" s="109"/>
      <c r="ME357" s="109"/>
      <c r="MF357" s="109"/>
      <c r="MG357" s="109"/>
      <c r="MH357" s="109"/>
      <c r="MI357" s="109"/>
      <c r="MJ357" s="109"/>
      <c r="MK357" s="109"/>
      <c r="ML357" s="109"/>
      <c r="MM357" s="109"/>
      <c r="MN357" s="109"/>
      <c r="MO357" s="109"/>
      <c r="MP357" s="109"/>
      <c r="MQ357" s="109"/>
      <c r="MR357" s="109"/>
      <c r="MS357" s="109"/>
      <c r="MT357" s="109"/>
      <c r="MU357" s="109"/>
      <c r="MV357" s="109"/>
      <c r="MW357" s="109"/>
      <c r="MX357" s="109"/>
      <c r="MY357" s="109"/>
      <c r="MZ357" s="109"/>
      <c r="NA357" s="109"/>
      <c r="NB357" s="109"/>
      <c r="NC357" s="109"/>
      <c r="ND357" s="109"/>
      <c r="NE357" s="109"/>
      <c r="NF357" s="109"/>
      <c r="NG357" s="109"/>
      <c r="NH357" s="109"/>
      <c r="NI357" s="109"/>
      <c r="NJ357" s="109"/>
      <c r="NK357" s="109"/>
      <c r="NL357" s="109"/>
      <c r="NM357" s="109"/>
      <c r="NN357" s="109"/>
      <c r="NO357" s="109"/>
      <c r="NP357" s="109"/>
      <c r="NQ357" s="109"/>
      <c r="NR357" s="109"/>
      <c r="NS357" s="109"/>
      <c r="NT357" s="109"/>
      <c r="NU357" s="109"/>
      <c r="NV357" s="109"/>
      <c r="NW357" s="109"/>
      <c r="NX357" s="109"/>
      <c r="NY357" s="109"/>
      <c r="NZ357" s="109"/>
      <c r="OA357" s="109"/>
      <c r="OB357" s="109"/>
      <c r="OC357" s="109"/>
      <c r="OD357" s="109"/>
      <c r="OE357" s="109"/>
      <c r="OF357" s="109"/>
      <c r="OG357" s="109">
        <v>1</v>
      </c>
      <c r="OH357" s="109"/>
      <c r="OI357" s="109"/>
      <c r="OJ357" s="109"/>
      <c r="OK357" s="109"/>
      <c r="OL357" s="109"/>
      <c r="OM357" s="109"/>
      <c r="ON357" s="109">
        <v>2</v>
      </c>
      <c r="OO357" s="109"/>
      <c r="OP357" s="109"/>
      <c r="OQ357" s="109"/>
      <c r="OR357" s="109"/>
      <c r="OS357" s="109"/>
      <c r="OT357" s="109"/>
      <c r="OU357" s="109"/>
      <c r="OV357" s="109"/>
      <c r="OW357" s="109"/>
      <c r="OX357" s="109"/>
      <c r="OY357" s="109"/>
      <c r="OZ357" s="109"/>
      <c r="PA357" s="109"/>
      <c r="PB357" s="109"/>
      <c r="PC357" s="109"/>
      <c r="PD357" s="109"/>
      <c r="PE357" s="109"/>
      <c r="PF357" s="109"/>
      <c r="PG357" s="109"/>
      <c r="PH357" s="109"/>
      <c r="PI357" s="109"/>
      <c r="PJ357" s="109"/>
      <c r="PK357" s="109"/>
      <c r="PL357" s="109"/>
      <c r="PM357" s="109"/>
      <c r="PN357" s="109"/>
      <c r="PO357" s="109"/>
      <c r="PP357" s="109"/>
      <c r="PQ357" s="109"/>
      <c r="PR357" s="109"/>
      <c r="PS357" s="109"/>
      <c r="PT357" s="109"/>
      <c r="PU357" s="109"/>
      <c r="PV357" s="109"/>
      <c r="PW357" s="109"/>
      <c r="PX357" s="109"/>
      <c r="PY357" s="109"/>
      <c r="PZ357" s="109"/>
      <c r="QA357" s="109"/>
      <c r="QB357" s="109"/>
      <c r="QC357" s="109"/>
      <c r="QD357" s="109"/>
      <c r="QE357" s="109"/>
      <c r="QF357" s="109"/>
      <c r="QG357" s="109"/>
      <c r="QH357" s="109"/>
      <c r="QI357" s="109"/>
      <c r="QJ357" s="109"/>
      <c r="QK357" s="23">
        <f t="shared" si="5"/>
        <v>3</v>
      </c>
      <c r="QL357" s="125"/>
      <c r="QM357" s="148"/>
      <c r="QN357" s="125"/>
      <c r="QO357" s="125"/>
      <c r="QP357" s="125"/>
      <c r="QQ357" s="125">
        <v>423.26</v>
      </c>
      <c r="QR357" s="125"/>
      <c r="QS357" s="130"/>
    </row>
    <row r="358" spans="1:461" s="5" customFormat="1" ht="12.75" customHeight="1" x14ac:dyDescent="0.2">
      <c r="A358" s="52">
        <v>44722</v>
      </c>
      <c r="B358" s="90" t="s">
        <v>442</v>
      </c>
      <c r="C358" s="107"/>
      <c r="D358" s="107"/>
      <c r="E358" s="108"/>
      <c r="F358" s="108"/>
      <c r="G358" s="108"/>
      <c r="H358" s="108"/>
      <c r="I358" s="108"/>
      <c r="J358" s="108"/>
      <c r="K358" s="108"/>
      <c r="L358" s="108"/>
      <c r="M358" s="108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 s="109"/>
      <c r="BD358" s="109">
        <v>20</v>
      </c>
      <c r="BE358" s="109"/>
      <c r="BF358" s="109"/>
      <c r="BG358" s="109"/>
      <c r="BH358" s="109"/>
      <c r="BI358" s="109"/>
      <c r="BJ358" s="109"/>
      <c r="BK358" s="109"/>
      <c r="BL358" s="109"/>
      <c r="BM358" s="109"/>
      <c r="BN358" s="109"/>
      <c r="BO358" s="109"/>
      <c r="BP358" s="109"/>
      <c r="BQ358" s="109"/>
      <c r="BR358" s="109"/>
      <c r="BS358" s="109"/>
      <c r="BT358" s="109"/>
      <c r="BU358" s="109"/>
      <c r="BV358" s="109"/>
      <c r="BW358" s="109"/>
      <c r="BX358" s="109"/>
      <c r="BY358" s="109"/>
      <c r="BZ358" s="109"/>
      <c r="CA358" s="109"/>
      <c r="CB358" s="109"/>
      <c r="CC358" s="109"/>
      <c r="CD358" s="109"/>
      <c r="CE358" s="109"/>
      <c r="CF358" s="109"/>
      <c r="CG358" s="109"/>
      <c r="CH358" s="109"/>
      <c r="CI358" s="109"/>
      <c r="CJ358" s="109"/>
      <c r="CK358" s="109"/>
      <c r="CL358" s="109"/>
      <c r="CM358" s="109"/>
      <c r="CN358" s="109"/>
      <c r="CO358" s="109"/>
      <c r="CP358" s="109"/>
      <c r="CQ358" s="109"/>
      <c r="CR358" s="109"/>
      <c r="CS358" s="109"/>
      <c r="CT358" s="109"/>
      <c r="CU358" s="109"/>
      <c r="CV358" s="109"/>
      <c r="CW358" s="109"/>
      <c r="CX358" s="109"/>
      <c r="CY358" s="109"/>
      <c r="CZ358" s="109"/>
      <c r="DA358" s="109"/>
      <c r="DB358" s="109"/>
      <c r="DC358" s="109"/>
      <c r="DD358" s="109"/>
      <c r="DE358" s="109"/>
      <c r="DF358" s="109"/>
      <c r="DG358" s="109"/>
      <c r="DH358" s="109"/>
      <c r="DI358" s="109"/>
      <c r="DJ358" s="109"/>
      <c r="DK358" s="109"/>
      <c r="DL358" s="109"/>
      <c r="DM358" s="109"/>
      <c r="DN358" s="109"/>
      <c r="DO358" s="109"/>
      <c r="DP358" s="109"/>
      <c r="DQ358" s="109"/>
      <c r="DR358" s="109"/>
      <c r="DS358" s="109"/>
      <c r="DT358" s="109"/>
      <c r="DU358" s="109"/>
      <c r="DV358" s="109"/>
      <c r="DW358" s="109"/>
      <c r="DX358" s="109"/>
      <c r="DY358" s="109"/>
      <c r="DZ358" s="109"/>
      <c r="EA358" s="109"/>
      <c r="EB358" s="109"/>
      <c r="EC358" s="109"/>
      <c r="ED358" s="109"/>
      <c r="EE358" s="109"/>
      <c r="EF358" s="109"/>
      <c r="EG358" s="109"/>
      <c r="EH358" s="109"/>
      <c r="EI358" s="109"/>
      <c r="EJ358" s="109"/>
      <c r="EK358" s="109"/>
      <c r="EL358" s="109"/>
      <c r="EM358" s="109"/>
      <c r="EN358" s="109"/>
      <c r="EO358" s="109"/>
      <c r="EP358" s="109"/>
      <c r="EQ358" s="109"/>
      <c r="ER358" s="109"/>
      <c r="ES358" s="109"/>
      <c r="ET358" s="109"/>
      <c r="EU358" s="109"/>
      <c r="EV358" s="109"/>
      <c r="EW358" s="109"/>
      <c r="EX358" s="109"/>
      <c r="EY358" s="109"/>
      <c r="EZ358" s="109"/>
      <c r="FA358" s="109"/>
      <c r="FB358" s="109"/>
      <c r="FC358" s="109"/>
      <c r="FD358" s="109"/>
      <c r="FE358" s="109"/>
      <c r="FF358" s="109"/>
      <c r="FG358" s="109"/>
      <c r="FH358" s="109"/>
      <c r="FI358" s="109"/>
      <c r="FJ358" s="109"/>
      <c r="FK358" s="109"/>
      <c r="FL358" s="109"/>
      <c r="FM358" s="109"/>
      <c r="FN358" s="109"/>
      <c r="FO358" s="109"/>
      <c r="FP358" s="109"/>
      <c r="FQ358" s="109"/>
      <c r="FR358" s="109"/>
      <c r="FS358" s="109"/>
      <c r="FT358" s="109"/>
      <c r="FU358" s="109"/>
      <c r="FV358" s="109"/>
      <c r="FW358" s="109"/>
      <c r="FX358" s="109"/>
      <c r="FY358" s="109"/>
      <c r="FZ358" s="109"/>
      <c r="GA358" s="109"/>
      <c r="GB358" s="109"/>
      <c r="GC358" s="109"/>
      <c r="GD358" s="109"/>
      <c r="GE358" s="109"/>
      <c r="GF358" s="109"/>
      <c r="GG358" s="109"/>
      <c r="GH358" s="109"/>
      <c r="GI358" s="109"/>
      <c r="GJ358" s="109"/>
      <c r="GK358" s="109"/>
      <c r="GL358" s="109"/>
      <c r="GM358" s="109"/>
      <c r="GN358" s="109"/>
      <c r="GO358" s="109"/>
      <c r="GP358" s="109"/>
      <c r="GQ358" s="109"/>
      <c r="GR358" s="109"/>
      <c r="GS358" s="109"/>
      <c r="GT358" s="109"/>
      <c r="GU358" s="109"/>
      <c r="GV358" s="109"/>
      <c r="GW358" s="109"/>
      <c r="GX358" s="109"/>
      <c r="GY358" s="109"/>
      <c r="GZ358" s="109"/>
      <c r="HA358" s="109"/>
      <c r="HB358" s="109"/>
      <c r="HC358" s="109"/>
      <c r="HD358" s="109"/>
      <c r="HE358" s="109"/>
      <c r="HF358" s="109"/>
      <c r="HG358" s="109"/>
      <c r="HH358" s="109"/>
      <c r="HI358" s="109"/>
      <c r="HJ358" s="109"/>
      <c r="HK358" s="109"/>
      <c r="HL358" s="109"/>
      <c r="HM358" s="109"/>
      <c r="HN358" s="109"/>
      <c r="HO358" s="109"/>
      <c r="HP358" s="109"/>
      <c r="HQ358" s="109"/>
      <c r="HR358" s="109"/>
      <c r="HS358" s="109"/>
      <c r="HT358" s="109"/>
      <c r="HU358" s="109"/>
      <c r="HV358" s="109"/>
      <c r="HW358" s="109"/>
      <c r="HX358" s="109"/>
      <c r="HY358" s="109"/>
      <c r="HZ358" s="109"/>
      <c r="IA358" s="109"/>
      <c r="IB358" s="109"/>
      <c r="IC358" s="109"/>
      <c r="ID358" s="109"/>
      <c r="IE358" s="109"/>
      <c r="IF358" s="109"/>
      <c r="IG358" s="109"/>
      <c r="IH358" s="109"/>
      <c r="II358" s="109"/>
      <c r="IJ358" s="109"/>
      <c r="IK358" s="109"/>
      <c r="IL358" s="109"/>
      <c r="IM358" s="109"/>
      <c r="IN358" s="109"/>
      <c r="IO358" s="109"/>
      <c r="IP358" s="109"/>
      <c r="IQ358" s="109"/>
      <c r="IR358" s="109"/>
      <c r="IS358" s="109"/>
      <c r="IT358" s="109"/>
      <c r="IU358" s="109"/>
      <c r="IV358" s="109"/>
      <c r="IW358" s="109"/>
      <c r="IX358" s="109"/>
      <c r="IY358" s="109"/>
      <c r="IZ358" s="109"/>
      <c r="JA358" s="109"/>
      <c r="JB358" s="109"/>
      <c r="JC358" s="109"/>
      <c r="JD358" s="109"/>
      <c r="JE358" s="109"/>
      <c r="JF358" s="109"/>
      <c r="JG358" s="109"/>
      <c r="JH358" s="109"/>
      <c r="JI358" s="109"/>
      <c r="JJ358" s="109"/>
      <c r="JK358" s="109"/>
      <c r="JL358" s="109"/>
      <c r="JM358" s="109"/>
      <c r="JN358" s="109"/>
      <c r="JO358" s="109"/>
      <c r="JP358" s="109"/>
      <c r="JQ358" s="109"/>
      <c r="JR358" s="109"/>
      <c r="JS358" s="109"/>
      <c r="JT358" s="109"/>
      <c r="JU358" s="109"/>
      <c r="JV358" s="109"/>
      <c r="JW358" s="109"/>
      <c r="JX358" s="109"/>
      <c r="JY358" s="109"/>
      <c r="JZ358" s="109"/>
      <c r="KA358" s="109"/>
      <c r="KB358" s="109"/>
      <c r="KC358" s="109"/>
      <c r="KD358" s="109"/>
      <c r="KE358" s="109"/>
      <c r="KF358" s="109"/>
      <c r="KG358" s="109"/>
      <c r="KH358" s="109"/>
      <c r="KI358" s="109"/>
      <c r="KJ358" s="109"/>
      <c r="KK358" s="109"/>
      <c r="KL358" s="109"/>
      <c r="KM358" s="109"/>
      <c r="KN358" s="109"/>
      <c r="KO358" s="109"/>
      <c r="KP358" s="109"/>
      <c r="KQ358" s="109"/>
      <c r="KR358" s="109"/>
      <c r="KS358" s="109"/>
      <c r="KT358" s="109"/>
      <c r="KU358" s="109"/>
      <c r="KV358" s="109"/>
      <c r="KW358" s="109"/>
      <c r="KX358" s="109"/>
      <c r="KY358" s="109"/>
      <c r="KZ358" s="109"/>
      <c r="LA358" s="109"/>
      <c r="LB358" s="109"/>
      <c r="LC358" s="109"/>
      <c r="LD358" s="109"/>
      <c r="LE358" s="109"/>
      <c r="LF358" s="109"/>
      <c r="LG358" s="109"/>
      <c r="LH358" s="109"/>
      <c r="LI358" s="109"/>
      <c r="LJ358" s="109"/>
      <c r="LK358" s="109"/>
      <c r="LL358" s="109"/>
      <c r="LM358" s="109"/>
      <c r="LN358" s="109"/>
      <c r="LO358" s="109"/>
      <c r="LP358" s="109"/>
      <c r="LQ358" s="109"/>
      <c r="LR358" s="109"/>
      <c r="LS358" s="109"/>
      <c r="LT358" s="109"/>
      <c r="LU358" s="109"/>
      <c r="LV358" s="109"/>
      <c r="LW358" s="109"/>
      <c r="LX358" s="109"/>
      <c r="LY358" s="109"/>
      <c r="LZ358" s="109"/>
      <c r="MA358" s="109"/>
      <c r="MB358" s="109"/>
      <c r="MC358" s="109"/>
      <c r="MD358" s="109"/>
      <c r="ME358" s="109"/>
      <c r="MF358" s="109"/>
      <c r="MG358" s="109"/>
      <c r="MH358" s="109"/>
      <c r="MI358" s="109"/>
      <c r="MJ358" s="109"/>
      <c r="MK358" s="109"/>
      <c r="ML358" s="109"/>
      <c r="MM358" s="109"/>
      <c r="MN358" s="109"/>
      <c r="MO358" s="109"/>
      <c r="MP358" s="109"/>
      <c r="MQ358" s="109"/>
      <c r="MR358" s="109"/>
      <c r="MS358" s="109"/>
      <c r="MT358" s="109"/>
      <c r="MU358" s="109"/>
      <c r="MV358" s="109"/>
      <c r="MW358" s="109"/>
      <c r="MX358" s="109"/>
      <c r="MY358" s="109"/>
      <c r="MZ358" s="109"/>
      <c r="NA358" s="109"/>
      <c r="NB358" s="109"/>
      <c r="NC358" s="109"/>
      <c r="ND358" s="109"/>
      <c r="NE358" s="109"/>
      <c r="NF358" s="109"/>
      <c r="NG358" s="109"/>
      <c r="NH358" s="109"/>
      <c r="NI358" s="109"/>
      <c r="NJ358" s="109"/>
      <c r="NK358" s="109"/>
      <c r="NL358" s="109"/>
      <c r="NM358" s="109"/>
      <c r="NN358" s="109"/>
      <c r="NO358" s="109"/>
      <c r="NP358" s="109"/>
      <c r="NQ358" s="109"/>
      <c r="NR358" s="109"/>
      <c r="NS358" s="109"/>
      <c r="NT358" s="109"/>
      <c r="NU358" s="109"/>
      <c r="NV358" s="109"/>
      <c r="NW358" s="109"/>
      <c r="NX358" s="109"/>
      <c r="NY358" s="109"/>
      <c r="NZ358" s="109"/>
      <c r="OA358" s="109"/>
      <c r="OB358" s="109"/>
      <c r="OC358" s="109"/>
      <c r="OD358" s="109"/>
      <c r="OE358" s="109"/>
      <c r="OF358" s="109"/>
      <c r="OG358" s="109"/>
      <c r="OH358" s="109"/>
      <c r="OI358" s="109"/>
      <c r="OJ358" s="109"/>
      <c r="OK358" s="109"/>
      <c r="OL358" s="109"/>
      <c r="OM358" s="109"/>
      <c r="ON358" s="109"/>
      <c r="OO358" s="109"/>
      <c r="OP358" s="109"/>
      <c r="OQ358" s="109"/>
      <c r="OR358" s="109"/>
      <c r="OS358" s="109"/>
      <c r="OT358" s="109"/>
      <c r="OU358" s="109"/>
      <c r="OV358" s="109"/>
      <c r="OW358" s="109"/>
      <c r="OX358" s="109"/>
      <c r="OY358" s="109"/>
      <c r="OZ358" s="109"/>
      <c r="PA358" s="109"/>
      <c r="PB358" s="109"/>
      <c r="PC358" s="109"/>
      <c r="PD358" s="109"/>
      <c r="PE358" s="109"/>
      <c r="PF358" s="109"/>
      <c r="PG358" s="109"/>
      <c r="PH358" s="109"/>
      <c r="PI358" s="109"/>
      <c r="PJ358" s="109"/>
      <c r="PK358" s="109"/>
      <c r="PL358" s="109"/>
      <c r="PM358" s="109"/>
      <c r="PN358" s="109"/>
      <c r="PO358" s="109"/>
      <c r="PP358" s="109"/>
      <c r="PQ358" s="109"/>
      <c r="PR358" s="109"/>
      <c r="PS358" s="109"/>
      <c r="PT358" s="109"/>
      <c r="PU358" s="109"/>
      <c r="PV358" s="109"/>
      <c r="PW358" s="109"/>
      <c r="PX358" s="109"/>
      <c r="PY358" s="109"/>
      <c r="PZ358" s="109"/>
      <c r="QA358" s="109"/>
      <c r="QB358" s="109"/>
      <c r="QC358" s="109"/>
      <c r="QD358" s="109"/>
      <c r="QE358" s="109"/>
      <c r="QF358" s="109"/>
      <c r="QG358" s="109"/>
      <c r="QH358" s="109"/>
      <c r="QI358" s="109"/>
      <c r="QJ358" s="109"/>
      <c r="QK358" s="23">
        <f t="shared" si="5"/>
        <v>20</v>
      </c>
      <c r="QL358" s="125"/>
      <c r="QM358" s="148"/>
      <c r="QN358" s="125"/>
      <c r="QO358" s="125"/>
      <c r="QP358" s="125"/>
      <c r="QQ358" s="125">
        <v>996</v>
      </c>
      <c r="QR358" s="125"/>
      <c r="QS358" s="130"/>
    </row>
    <row r="359" spans="1:461" s="5" customFormat="1" ht="12.75" customHeight="1" x14ac:dyDescent="0.2">
      <c r="A359" s="52">
        <v>44722</v>
      </c>
      <c r="B359" s="98" t="s">
        <v>472</v>
      </c>
      <c r="C359" s="107"/>
      <c r="D359" s="107"/>
      <c r="E359" s="108"/>
      <c r="F359" s="108"/>
      <c r="G359" s="108"/>
      <c r="H359" s="108"/>
      <c r="I359" s="108"/>
      <c r="J359" s="108"/>
      <c r="K359" s="108"/>
      <c r="L359" s="108"/>
      <c r="M359" s="108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 s="109"/>
      <c r="BD359" s="109"/>
      <c r="BE359" s="109"/>
      <c r="BF359" s="109"/>
      <c r="BG359" s="109"/>
      <c r="BH359" s="109"/>
      <c r="BI359" s="109"/>
      <c r="BJ359" s="109"/>
      <c r="BK359" s="109"/>
      <c r="BL359" s="109"/>
      <c r="BM359" s="109"/>
      <c r="BN359" s="109"/>
      <c r="BO359" s="109"/>
      <c r="BP359" s="109"/>
      <c r="BQ359" s="109"/>
      <c r="BR359" s="109"/>
      <c r="BS359" s="109"/>
      <c r="BT359" s="109"/>
      <c r="BU359" s="109"/>
      <c r="BV359" s="109"/>
      <c r="BW359" s="109"/>
      <c r="BX359" s="109"/>
      <c r="BY359" s="109"/>
      <c r="BZ359" s="109"/>
      <c r="CA359" s="109"/>
      <c r="CB359" s="109"/>
      <c r="CC359" s="109"/>
      <c r="CD359" s="109"/>
      <c r="CE359" s="109"/>
      <c r="CF359" s="109"/>
      <c r="CG359" s="109"/>
      <c r="CH359" s="109"/>
      <c r="CI359" s="109"/>
      <c r="CJ359" s="109"/>
      <c r="CK359" s="109"/>
      <c r="CL359" s="109"/>
      <c r="CM359" s="109"/>
      <c r="CN359" s="109"/>
      <c r="CO359" s="109"/>
      <c r="CP359" s="109"/>
      <c r="CQ359" s="109"/>
      <c r="CR359" s="109"/>
      <c r="CS359" s="109"/>
      <c r="CT359" s="109"/>
      <c r="CU359" s="109"/>
      <c r="CV359" s="109"/>
      <c r="CW359" s="109"/>
      <c r="CX359" s="109"/>
      <c r="CY359" s="109"/>
      <c r="CZ359" s="109"/>
      <c r="DA359" s="109"/>
      <c r="DB359" s="109"/>
      <c r="DC359" s="109"/>
      <c r="DD359" s="109"/>
      <c r="DE359" s="109"/>
      <c r="DF359" s="109"/>
      <c r="DG359" s="109"/>
      <c r="DH359" s="109"/>
      <c r="DI359" s="109"/>
      <c r="DJ359" s="109"/>
      <c r="DK359" s="109"/>
      <c r="DL359" s="109"/>
      <c r="DM359" s="109"/>
      <c r="DN359" s="109"/>
      <c r="DO359" s="109"/>
      <c r="DP359" s="109"/>
      <c r="DQ359" s="109"/>
      <c r="DR359" s="109"/>
      <c r="DS359" s="109"/>
      <c r="DT359" s="109"/>
      <c r="DU359" s="109"/>
      <c r="DV359" s="109"/>
      <c r="DW359" s="109"/>
      <c r="DX359" s="109"/>
      <c r="DY359" s="109"/>
      <c r="DZ359" s="109"/>
      <c r="EA359" s="109"/>
      <c r="EB359" s="109"/>
      <c r="EC359" s="109"/>
      <c r="ED359" s="109"/>
      <c r="EE359" s="109"/>
      <c r="EF359" s="109"/>
      <c r="EG359" s="109"/>
      <c r="EH359" s="109"/>
      <c r="EI359" s="109"/>
      <c r="EJ359" s="109"/>
      <c r="EK359" s="109"/>
      <c r="EL359" s="109"/>
      <c r="EM359" s="109"/>
      <c r="EN359" s="109"/>
      <c r="EO359" s="109"/>
      <c r="EP359" s="109"/>
      <c r="EQ359" s="109"/>
      <c r="ER359" s="109"/>
      <c r="ES359" s="109"/>
      <c r="ET359" s="109"/>
      <c r="EU359" s="109"/>
      <c r="EV359" s="109"/>
      <c r="EW359" s="109"/>
      <c r="EX359" s="109"/>
      <c r="EY359" s="109"/>
      <c r="EZ359" s="109"/>
      <c r="FA359" s="109"/>
      <c r="FB359" s="109"/>
      <c r="FC359" s="109"/>
      <c r="FD359" s="109"/>
      <c r="FE359" s="109"/>
      <c r="FF359" s="109"/>
      <c r="FG359" s="109"/>
      <c r="FH359" s="109"/>
      <c r="FI359" s="109"/>
      <c r="FJ359" s="109"/>
      <c r="FK359" s="109"/>
      <c r="FL359" s="109"/>
      <c r="FM359" s="109"/>
      <c r="FN359" s="109"/>
      <c r="FO359" s="109"/>
      <c r="FP359" s="109"/>
      <c r="FQ359" s="109"/>
      <c r="FR359" s="109"/>
      <c r="FS359" s="109"/>
      <c r="FT359" s="109"/>
      <c r="FU359" s="109"/>
      <c r="FV359" s="109"/>
      <c r="FW359" s="109"/>
      <c r="FX359" s="109"/>
      <c r="FY359" s="109"/>
      <c r="FZ359" s="109"/>
      <c r="GA359" s="109"/>
      <c r="GB359" s="109"/>
      <c r="GC359" s="109"/>
      <c r="GD359" s="109"/>
      <c r="GE359" s="109"/>
      <c r="GF359" s="109"/>
      <c r="GG359" s="109"/>
      <c r="GH359" s="109"/>
      <c r="GI359" s="109"/>
      <c r="GJ359" s="109"/>
      <c r="GK359" s="109"/>
      <c r="GL359" s="109"/>
      <c r="GM359" s="109"/>
      <c r="GN359" s="109"/>
      <c r="GO359" s="109"/>
      <c r="GP359" s="109"/>
      <c r="GQ359" s="109"/>
      <c r="GR359" s="109"/>
      <c r="GS359" s="109"/>
      <c r="GT359" s="109"/>
      <c r="GU359" s="109"/>
      <c r="GV359" s="109"/>
      <c r="GW359" s="109"/>
      <c r="GX359" s="109"/>
      <c r="GY359" s="109"/>
      <c r="GZ359" s="109"/>
      <c r="HA359" s="109"/>
      <c r="HB359" s="109"/>
      <c r="HC359" s="109"/>
      <c r="HD359" s="109"/>
      <c r="HE359" s="109"/>
      <c r="HF359" s="109"/>
      <c r="HG359" s="109"/>
      <c r="HH359" s="109"/>
      <c r="HI359" s="109"/>
      <c r="HJ359" s="109"/>
      <c r="HK359" s="109"/>
      <c r="HL359" s="109"/>
      <c r="HM359" s="109"/>
      <c r="HN359" s="109"/>
      <c r="HO359" s="109"/>
      <c r="HP359" s="109"/>
      <c r="HQ359" s="109"/>
      <c r="HR359" s="109"/>
      <c r="HS359" s="109"/>
      <c r="HT359" s="109"/>
      <c r="HU359" s="109"/>
      <c r="HV359" s="109"/>
      <c r="HW359" s="109"/>
      <c r="HX359" s="109"/>
      <c r="HY359" s="109"/>
      <c r="HZ359" s="109"/>
      <c r="IA359" s="109"/>
      <c r="IB359" s="109"/>
      <c r="IC359" s="109"/>
      <c r="ID359" s="109"/>
      <c r="IE359" s="109"/>
      <c r="IF359" s="109"/>
      <c r="IG359" s="109"/>
      <c r="IH359" s="109"/>
      <c r="II359" s="109"/>
      <c r="IJ359" s="109"/>
      <c r="IK359" s="109"/>
      <c r="IL359" s="109"/>
      <c r="IM359" s="109"/>
      <c r="IN359" s="109"/>
      <c r="IO359" s="109"/>
      <c r="IP359" s="109"/>
      <c r="IQ359" s="109"/>
      <c r="IR359" s="109"/>
      <c r="IS359" s="109"/>
      <c r="IT359" s="109"/>
      <c r="IU359" s="109"/>
      <c r="IV359" s="109"/>
      <c r="IW359" s="109"/>
      <c r="IX359" s="109"/>
      <c r="IY359" s="109"/>
      <c r="IZ359" s="109"/>
      <c r="JA359" s="109"/>
      <c r="JB359" s="109"/>
      <c r="JC359" s="109"/>
      <c r="JD359" s="109"/>
      <c r="JE359" s="109"/>
      <c r="JF359" s="109"/>
      <c r="JG359" s="109"/>
      <c r="JH359" s="109"/>
      <c r="JI359" s="109"/>
      <c r="JJ359" s="109"/>
      <c r="JK359" s="109"/>
      <c r="JL359" s="109"/>
      <c r="JM359" s="109"/>
      <c r="JN359" s="109"/>
      <c r="JO359" s="109"/>
      <c r="JP359" s="109"/>
      <c r="JQ359" s="109"/>
      <c r="JR359" s="109"/>
      <c r="JS359" s="109"/>
      <c r="JT359" s="109"/>
      <c r="JU359" s="109"/>
      <c r="JV359" s="109"/>
      <c r="JW359" s="109"/>
      <c r="JX359" s="109"/>
      <c r="JY359" s="109"/>
      <c r="JZ359" s="109"/>
      <c r="KA359" s="109"/>
      <c r="KB359" s="109"/>
      <c r="KC359" s="109"/>
      <c r="KD359" s="109"/>
      <c r="KE359" s="109"/>
      <c r="KF359" s="109"/>
      <c r="KG359" s="109"/>
      <c r="KH359" s="109"/>
      <c r="KI359" s="109"/>
      <c r="KJ359" s="109"/>
      <c r="KK359" s="109"/>
      <c r="KL359" s="109"/>
      <c r="KM359" s="109"/>
      <c r="KN359" s="109"/>
      <c r="KO359" s="109"/>
      <c r="KP359" s="109"/>
      <c r="KQ359" s="109"/>
      <c r="KR359" s="109"/>
      <c r="KS359" s="109"/>
      <c r="KT359" s="109"/>
      <c r="KU359" s="109"/>
      <c r="KV359" s="109"/>
      <c r="KW359" s="109"/>
      <c r="KX359" s="109"/>
      <c r="KY359" s="109"/>
      <c r="KZ359" s="109"/>
      <c r="LA359" s="109"/>
      <c r="LB359" s="109"/>
      <c r="LC359" s="109"/>
      <c r="LD359" s="109"/>
      <c r="LE359" s="109"/>
      <c r="LF359" s="109"/>
      <c r="LG359" s="109"/>
      <c r="LH359" s="109"/>
      <c r="LI359" s="109"/>
      <c r="LJ359" s="109"/>
      <c r="LK359" s="109"/>
      <c r="LL359" s="109"/>
      <c r="LM359" s="109"/>
      <c r="LN359" s="109"/>
      <c r="LO359" s="109"/>
      <c r="LP359" s="109"/>
      <c r="LQ359" s="109"/>
      <c r="LR359" s="109"/>
      <c r="LS359" s="109"/>
      <c r="LT359" s="109"/>
      <c r="LU359" s="109"/>
      <c r="LV359" s="109"/>
      <c r="LW359" s="109"/>
      <c r="LX359" s="109"/>
      <c r="LY359" s="109"/>
      <c r="LZ359" s="109"/>
      <c r="MA359" s="109"/>
      <c r="MB359" s="109"/>
      <c r="MC359" s="109"/>
      <c r="MD359" s="109"/>
      <c r="ME359" s="109"/>
      <c r="MF359" s="109"/>
      <c r="MG359" s="109"/>
      <c r="MH359" s="109"/>
      <c r="MI359" s="109"/>
      <c r="MJ359" s="109"/>
      <c r="MK359" s="109"/>
      <c r="ML359" s="109"/>
      <c r="MM359" s="109"/>
      <c r="MN359" s="109"/>
      <c r="MO359" s="109"/>
      <c r="MP359" s="109"/>
      <c r="MQ359" s="109"/>
      <c r="MR359" s="109"/>
      <c r="MS359" s="109"/>
      <c r="MT359" s="109"/>
      <c r="MU359" s="109"/>
      <c r="MV359" s="109"/>
      <c r="MW359" s="109"/>
      <c r="MX359" s="109"/>
      <c r="MY359" s="109"/>
      <c r="MZ359" s="109"/>
      <c r="NA359" s="109"/>
      <c r="NB359" s="109"/>
      <c r="NC359" s="109"/>
      <c r="ND359" s="109"/>
      <c r="NE359" s="109"/>
      <c r="NF359" s="109"/>
      <c r="NG359" s="109"/>
      <c r="NH359" s="109"/>
      <c r="NI359" s="109"/>
      <c r="NJ359" s="109"/>
      <c r="NK359" s="109"/>
      <c r="NL359" s="109"/>
      <c r="NM359" s="109"/>
      <c r="NN359" s="109"/>
      <c r="NO359" s="109"/>
      <c r="NP359" s="109"/>
      <c r="NQ359" s="109"/>
      <c r="NR359" s="109"/>
      <c r="NS359" s="109"/>
      <c r="NT359" s="109"/>
      <c r="NU359" s="109"/>
      <c r="NV359" s="109"/>
      <c r="NW359" s="109"/>
      <c r="NX359" s="109"/>
      <c r="NY359" s="109"/>
      <c r="NZ359" s="109"/>
      <c r="OA359" s="109"/>
      <c r="OB359" s="109"/>
      <c r="OC359" s="109"/>
      <c r="OD359" s="109"/>
      <c r="OE359" s="109"/>
      <c r="OF359" s="109"/>
      <c r="OG359" s="109"/>
      <c r="OH359" s="109"/>
      <c r="OI359" s="109"/>
      <c r="OJ359" s="109"/>
      <c r="OK359" s="109"/>
      <c r="OL359" s="109"/>
      <c r="OM359" s="109"/>
      <c r="ON359" s="109"/>
      <c r="OO359" s="109"/>
      <c r="OP359" s="109"/>
      <c r="OQ359" s="109"/>
      <c r="OR359" s="109"/>
      <c r="OS359" s="109"/>
      <c r="OT359" s="109"/>
      <c r="OU359" s="109"/>
      <c r="OV359" s="109"/>
      <c r="OW359" s="109"/>
      <c r="OX359" s="109"/>
      <c r="OY359" s="109"/>
      <c r="OZ359" s="109"/>
      <c r="PA359" s="109"/>
      <c r="PB359" s="109">
        <v>165</v>
      </c>
      <c r="PC359" s="109"/>
      <c r="PD359" s="109"/>
      <c r="PE359" s="109"/>
      <c r="PF359" s="109"/>
      <c r="PG359" s="109"/>
      <c r="PH359" s="109"/>
      <c r="PI359" s="109"/>
      <c r="PJ359" s="109"/>
      <c r="PK359" s="109"/>
      <c r="PL359" s="109"/>
      <c r="PM359" s="109"/>
      <c r="PN359" s="109"/>
      <c r="PO359" s="109"/>
      <c r="PP359" s="109"/>
      <c r="PQ359" s="109"/>
      <c r="PR359" s="109"/>
      <c r="PS359" s="109"/>
      <c r="PT359" s="109"/>
      <c r="PU359" s="109"/>
      <c r="PV359" s="109"/>
      <c r="PW359" s="109"/>
      <c r="PX359" s="109"/>
      <c r="PY359" s="109"/>
      <c r="PZ359" s="109"/>
      <c r="QA359" s="109"/>
      <c r="QB359" s="109"/>
      <c r="QC359" s="109"/>
      <c r="QD359" s="109"/>
      <c r="QE359" s="109"/>
      <c r="QF359" s="109"/>
      <c r="QG359" s="109"/>
      <c r="QH359" s="109"/>
      <c r="QI359" s="109"/>
      <c r="QJ359" s="109"/>
      <c r="QK359" s="23">
        <f t="shared" si="5"/>
        <v>165</v>
      </c>
      <c r="QL359" s="125"/>
      <c r="QM359" s="148"/>
      <c r="QN359" s="125"/>
      <c r="QO359" s="125"/>
      <c r="QP359" s="125"/>
      <c r="QQ359" s="125"/>
      <c r="QR359" s="125">
        <v>1981.98</v>
      </c>
      <c r="QS359" s="130"/>
    </row>
    <row r="360" spans="1:461" s="5" customFormat="1" ht="12.75" customHeight="1" x14ac:dyDescent="0.2">
      <c r="A360" s="52">
        <v>44722</v>
      </c>
      <c r="B360" s="90" t="s">
        <v>483</v>
      </c>
      <c r="C360" s="107"/>
      <c r="D360" s="107"/>
      <c r="E360" s="108"/>
      <c r="F360" s="108"/>
      <c r="G360" s="108"/>
      <c r="H360" s="108"/>
      <c r="I360" s="108"/>
      <c r="J360" s="108"/>
      <c r="K360" s="108"/>
      <c r="L360" s="108"/>
      <c r="M360" s="108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>
        <v>2</v>
      </c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 s="109"/>
      <c r="BD360" s="109"/>
      <c r="BE360" s="109"/>
      <c r="BF360" s="109"/>
      <c r="BG360" s="109"/>
      <c r="BH360" s="109"/>
      <c r="BI360" s="109"/>
      <c r="BJ360" s="109"/>
      <c r="BK360" s="109"/>
      <c r="BL360" s="109"/>
      <c r="BM360" s="109">
        <v>3</v>
      </c>
      <c r="BN360" s="109"/>
      <c r="BO360" s="109"/>
      <c r="BP360" s="109"/>
      <c r="BQ360" s="109"/>
      <c r="BR360" s="109"/>
      <c r="BS360" s="109"/>
      <c r="BT360" s="109"/>
      <c r="BU360" s="109"/>
      <c r="BV360" s="109"/>
      <c r="BW360" s="109"/>
      <c r="BX360" s="109"/>
      <c r="BY360" s="109"/>
      <c r="BZ360" s="109"/>
      <c r="CA360" s="109"/>
      <c r="CB360" s="109"/>
      <c r="CC360" s="109"/>
      <c r="CD360" s="109"/>
      <c r="CE360" s="109"/>
      <c r="CF360" s="109"/>
      <c r="CG360" s="109"/>
      <c r="CH360" s="109"/>
      <c r="CI360" s="109"/>
      <c r="CJ360" s="109"/>
      <c r="CK360" s="109"/>
      <c r="CL360" s="109"/>
      <c r="CM360" s="109"/>
      <c r="CN360" s="109"/>
      <c r="CO360" s="109"/>
      <c r="CP360" s="109"/>
      <c r="CQ360" s="109"/>
      <c r="CR360" s="109"/>
      <c r="CS360" s="109"/>
      <c r="CT360" s="109"/>
      <c r="CU360" s="109"/>
      <c r="CV360" s="109"/>
      <c r="CW360" s="109"/>
      <c r="CX360" s="109"/>
      <c r="CY360" s="109"/>
      <c r="CZ360" s="109"/>
      <c r="DA360" s="109"/>
      <c r="DB360" s="109"/>
      <c r="DC360" s="109"/>
      <c r="DD360" s="109"/>
      <c r="DE360" s="109"/>
      <c r="DF360" s="109">
        <v>5</v>
      </c>
      <c r="DG360" s="109"/>
      <c r="DH360" s="109"/>
      <c r="DI360" s="109"/>
      <c r="DJ360" s="109"/>
      <c r="DK360" s="109"/>
      <c r="DL360" s="109"/>
      <c r="DM360" s="109"/>
      <c r="DN360" s="109"/>
      <c r="DO360" s="109"/>
      <c r="DP360" s="109"/>
      <c r="DQ360" s="109"/>
      <c r="DR360" s="109">
        <v>3</v>
      </c>
      <c r="DS360" s="109"/>
      <c r="DT360" s="109"/>
      <c r="DU360" s="109"/>
      <c r="DV360" s="109"/>
      <c r="DW360" s="109"/>
      <c r="DX360" s="109"/>
      <c r="DY360" s="109"/>
      <c r="DZ360" s="109"/>
      <c r="EA360" s="109"/>
      <c r="EB360" s="109"/>
      <c r="EC360" s="109"/>
      <c r="ED360" s="109"/>
      <c r="EE360" s="109"/>
      <c r="EF360" s="109"/>
      <c r="EG360" s="109"/>
      <c r="EH360" s="109"/>
      <c r="EI360" s="109"/>
      <c r="EJ360" s="109"/>
      <c r="EK360" s="109"/>
      <c r="EL360" s="109"/>
      <c r="EM360" s="109"/>
      <c r="EN360" s="109"/>
      <c r="EO360" s="109"/>
      <c r="EP360" s="109"/>
      <c r="EQ360" s="109"/>
      <c r="ER360" s="109"/>
      <c r="ES360" s="109"/>
      <c r="ET360" s="109"/>
      <c r="EU360" s="109"/>
      <c r="EV360" s="109"/>
      <c r="EW360" s="109"/>
      <c r="EX360" s="109"/>
      <c r="EY360" s="109"/>
      <c r="EZ360" s="109"/>
      <c r="FA360" s="109"/>
      <c r="FB360" s="109"/>
      <c r="FC360" s="109"/>
      <c r="FD360" s="109"/>
      <c r="FE360" s="109"/>
      <c r="FF360" s="109"/>
      <c r="FG360" s="109"/>
      <c r="FH360" s="109"/>
      <c r="FI360" s="109"/>
      <c r="FJ360" s="109">
        <v>2</v>
      </c>
      <c r="FK360" s="109"/>
      <c r="FL360" s="109"/>
      <c r="FM360" s="109"/>
      <c r="FN360" s="109"/>
      <c r="FO360" s="109"/>
      <c r="FP360" s="109"/>
      <c r="FQ360" s="109"/>
      <c r="FR360" s="109"/>
      <c r="FS360" s="109"/>
      <c r="FT360" s="109"/>
      <c r="FU360" s="109"/>
      <c r="FV360" s="109"/>
      <c r="FW360" s="109"/>
      <c r="FX360" s="109"/>
      <c r="FY360" s="109"/>
      <c r="FZ360" s="109"/>
      <c r="GA360" s="109"/>
      <c r="GB360" s="109"/>
      <c r="GC360" s="109"/>
      <c r="GD360" s="109"/>
      <c r="GE360" s="109"/>
      <c r="GF360" s="109"/>
      <c r="GG360" s="109"/>
      <c r="GH360" s="109"/>
      <c r="GI360" s="109"/>
      <c r="GJ360" s="109"/>
      <c r="GK360" s="109"/>
      <c r="GL360" s="109"/>
      <c r="GM360" s="109"/>
      <c r="GN360" s="109"/>
      <c r="GO360" s="109"/>
      <c r="GP360" s="109"/>
      <c r="GQ360" s="109"/>
      <c r="GR360" s="109"/>
      <c r="GS360" s="109"/>
      <c r="GT360" s="109"/>
      <c r="GU360" s="109"/>
      <c r="GV360" s="109"/>
      <c r="GW360" s="109"/>
      <c r="GX360" s="109"/>
      <c r="GY360" s="109"/>
      <c r="GZ360" s="109"/>
      <c r="HA360" s="109"/>
      <c r="HB360" s="109"/>
      <c r="HC360" s="109"/>
      <c r="HD360" s="109"/>
      <c r="HE360" s="109"/>
      <c r="HF360" s="109"/>
      <c r="HG360" s="109"/>
      <c r="HH360" s="109"/>
      <c r="HI360" s="109"/>
      <c r="HJ360" s="109"/>
      <c r="HK360" s="109"/>
      <c r="HL360" s="109"/>
      <c r="HM360" s="109"/>
      <c r="HN360" s="109"/>
      <c r="HO360" s="109"/>
      <c r="HP360" s="109"/>
      <c r="HQ360" s="109"/>
      <c r="HR360" s="109"/>
      <c r="HS360" s="109"/>
      <c r="HT360" s="109"/>
      <c r="HU360" s="109"/>
      <c r="HV360" s="109"/>
      <c r="HW360" s="109"/>
      <c r="HX360" s="109"/>
      <c r="HY360" s="109"/>
      <c r="HZ360" s="109"/>
      <c r="IA360" s="109"/>
      <c r="IB360" s="109"/>
      <c r="IC360" s="109"/>
      <c r="ID360" s="109"/>
      <c r="IE360" s="109"/>
      <c r="IF360" s="109"/>
      <c r="IG360" s="109"/>
      <c r="IH360" s="109"/>
      <c r="II360" s="109"/>
      <c r="IJ360" s="109"/>
      <c r="IK360" s="109"/>
      <c r="IL360" s="109"/>
      <c r="IM360" s="109"/>
      <c r="IN360" s="109"/>
      <c r="IO360" s="109"/>
      <c r="IP360" s="109"/>
      <c r="IQ360" s="109"/>
      <c r="IR360" s="109"/>
      <c r="IS360" s="109"/>
      <c r="IT360" s="109"/>
      <c r="IU360" s="109"/>
      <c r="IV360" s="109"/>
      <c r="IW360" s="109"/>
      <c r="IX360" s="109"/>
      <c r="IY360" s="109"/>
      <c r="IZ360" s="109"/>
      <c r="JA360" s="109"/>
      <c r="JB360" s="109"/>
      <c r="JC360" s="109"/>
      <c r="JD360" s="109"/>
      <c r="JE360" s="109"/>
      <c r="JF360" s="109"/>
      <c r="JG360" s="109"/>
      <c r="JH360" s="109"/>
      <c r="JI360" s="109"/>
      <c r="JJ360" s="109"/>
      <c r="JK360" s="109"/>
      <c r="JL360" s="109"/>
      <c r="JM360" s="109"/>
      <c r="JN360" s="109"/>
      <c r="JO360" s="109"/>
      <c r="JP360" s="109"/>
      <c r="JQ360" s="109"/>
      <c r="JR360" s="109"/>
      <c r="JS360" s="109"/>
      <c r="JT360" s="109"/>
      <c r="JU360" s="109"/>
      <c r="JV360" s="109"/>
      <c r="JW360" s="109"/>
      <c r="JX360" s="109"/>
      <c r="JY360" s="109"/>
      <c r="JZ360" s="109"/>
      <c r="KA360" s="109"/>
      <c r="KB360" s="109"/>
      <c r="KC360" s="109"/>
      <c r="KD360" s="109"/>
      <c r="KE360" s="109"/>
      <c r="KF360" s="109"/>
      <c r="KG360" s="109"/>
      <c r="KH360" s="109"/>
      <c r="KI360" s="109"/>
      <c r="KJ360" s="109"/>
      <c r="KK360" s="109"/>
      <c r="KL360" s="109"/>
      <c r="KM360" s="109"/>
      <c r="KN360" s="109"/>
      <c r="KO360" s="109"/>
      <c r="KP360" s="109"/>
      <c r="KQ360" s="109"/>
      <c r="KR360" s="109"/>
      <c r="KS360" s="109"/>
      <c r="KT360" s="109"/>
      <c r="KU360" s="109"/>
      <c r="KV360" s="109"/>
      <c r="KW360" s="109"/>
      <c r="KX360" s="109"/>
      <c r="KY360" s="109"/>
      <c r="KZ360" s="109"/>
      <c r="LA360" s="109"/>
      <c r="LB360" s="109"/>
      <c r="LC360" s="109"/>
      <c r="LD360" s="109">
        <v>2</v>
      </c>
      <c r="LE360" s="109"/>
      <c r="LF360" s="109"/>
      <c r="LG360" s="109"/>
      <c r="LH360" s="109"/>
      <c r="LI360" s="109"/>
      <c r="LJ360" s="109"/>
      <c r="LK360" s="109"/>
      <c r="LL360" s="109"/>
      <c r="LM360" s="109"/>
      <c r="LN360" s="109"/>
      <c r="LO360" s="109"/>
      <c r="LP360" s="109"/>
      <c r="LQ360" s="109"/>
      <c r="LR360" s="109"/>
      <c r="LS360" s="109"/>
      <c r="LT360" s="109"/>
      <c r="LU360" s="109"/>
      <c r="LV360" s="109"/>
      <c r="LW360" s="109"/>
      <c r="LX360" s="109"/>
      <c r="LY360" s="109"/>
      <c r="LZ360" s="109"/>
      <c r="MA360" s="109"/>
      <c r="MB360" s="109">
        <v>1</v>
      </c>
      <c r="MC360" s="109"/>
      <c r="MD360" s="109"/>
      <c r="ME360" s="109"/>
      <c r="MF360" s="109"/>
      <c r="MG360" s="109"/>
      <c r="MH360" s="109"/>
      <c r="MI360" s="109"/>
      <c r="MJ360" s="109"/>
      <c r="MK360" s="109"/>
      <c r="ML360" s="109"/>
      <c r="MM360" s="109"/>
      <c r="MN360" s="109"/>
      <c r="MO360" s="109"/>
      <c r="MP360" s="109"/>
      <c r="MQ360" s="109">
        <v>4</v>
      </c>
      <c r="MR360" s="109"/>
      <c r="MS360" s="109"/>
      <c r="MT360" s="109"/>
      <c r="MU360" s="109"/>
      <c r="MV360" s="109"/>
      <c r="MW360" s="109"/>
      <c r="MX360" s="109"/>
      <c r="MY360" s="109"/>
      <c r="MZ360" s="109"/>
      <c r="NA360" s="109"/>
      <c r="NB360" s="109"/>
      <c r="NC360" s="109"/>
      <c r="ND360" s="109"/>
      <c r="NE360" s="109"/>
      <c r="NF360" s="109"/>
      <c r="NG360" s="109"/>
      <c r="NH360" s="109"/>
      <c r="NI360" s="109"/>
      <c r="NJ360" s="109"/>
      <c r="NK360" s="109"/>
      <c r="NL360" s="109"/>
      <c r="NM360" s="109"/>
      <c r="NN360" s="109"/>
      <c r="NO360" s="109"/>
      <c r="NP360" s="109"/>
      <c r="NQ360" s="109"/>
      <c r="NR360" s="109"/>
      <c r="NS360" s="109"/>
      <c r="NT360" s="109"/>
      <c r="NU360" s="109"/>
      <c r="NV360" s="109"/>
      <c r="NW360" s="109"/>
      <c r="NX360" s="109"/>
      <c r="NY360" s="109"/>
      <c r="NZ360" s="109"/>
      <c r="OA360" s="109">
        <v>6</v>
      </c>
      <c r="OB360" s="109"/>
      <c r="OC360" s="109"/>
      <c r="OD360" s="109"/>
      <c r="OE360" s="109"/>
      <c r="OF360" s="109"/>
      <c r="OG360" s="109"/>
      <c r="OH360" s="109"/>
      <c r="OI360" s="109"/>
      <c r="OJ360" s="109"/>
      <c r="OK360" s="109"/>
      <c r="OL360" s="109"/>
      <c r="OM360" s="109"/>
      <c r="ON360" s="109"/>
      <c r="OO360" s="109"/>
      <c r="OP360" s="109"/>
      <c r="OQ360" s="109"/>
      <c r="OR360" s="109"/>
      <c r="OS360" s="109"/>
      <c r="OT360" s="109"/>
      <c r="OU360" s="109"/>
      <c r="OV360" s="109"/>
      <c r="OW360" s="109"/>
      <c r="OX360" s="109"/>
      <c r="OY360" s="109"/>
      <c r="OZ360" s="109"/>
      <c r="PA360" s="109"/>
      <c r="PB360" s="109"/>
      <c r="PC360" s="109"/>
      <c r="PD360" s="109"/>
      <c r="PE360" s="109"/>
      <c r="PF360" s="109">
        <v>15</v>
      </c>
      <c r="PG360" s="109"/>
      <c r="PH360" s="109"/>
      <c r="PI360" s="109"/>
      <c r="PJ360" s="109"/>
      <c r="PK360" s="109"/>
      <c r="PL360" s="109"/>
      <c r="PM360" s="109"/>
      <c r="PN360" s="109"/>
      <c r="PO360" s="109"/>
      <c r="PP360" s="109"/>
      <c r="PQ360" s="109"/>
      <c r="PR360" s="109"/>
      <c r="PS360" s="109"/>
      <c r="PT360" s="109"/>
      <c r="PU360" s="109"/>
      <c r="PV360" s="109"/>
      <c r="PW360" s="109"/>
      <c r="PX360" s="109"/>
      <c r="PY360" s="109"/>
      <c r="PZ360" s="109"/>
      <c r="QA360" s="109"/>
      <c r="QB360" s="109"/>
      <c r="QC360" s="109"/>
      <c r="QD360" s="109"/>
      <c r="QE360" s="109"/>
      <c r="QF360" s="109"/>
      <c r="QG360" s="109"/>
      <c r="QH360" s="109"/>
      <c r="QI360" s="109"/>
      <c r="QJ360" s="109"/>
      <c r="QK360" s="23">
        <f t="shared" ref="QK360" si="6">SUBTOTAL(9,C360:QJ360)</f>
        <v>43</v>
      </c>
      <c r="QL360" s="125"/>
      <c r="QM360" s="148"/>
      <c r="QN360" s="125"/>
      <c r="QO360" s="125"/>
      <c r="QP360" s="125"/>
      <c r="QQ360" s="125">
        <v>1516.78</v>
      </c>
      <c r="QR360" s="125"/>
      <c r="QS360" s="130"/>
    </row>
    <row r="361" spans="1:461" s="5" customFormat="1" ht="12.75" customHeight="1" x14ac:dyDescent="0.2">
      <c r="A361" s="52">
        <v>44725</v>
      </c>
      <c r="B361" s="98" t="s">
        <v>512</v>
      </c>
      <c r="C361" s="107"/>
      <c r="D361" s="107"/>
      <c r="E361" s="108"/>
      <c r="F361" s="108"/>
      <c r="G361" s="108"/>
      <c r="H361" s="108"/>
      <c r="I361" s="108"/>
      <c r="J361" s="108"/>
      <c r="K361" s="108"/>
      <c r="L361" s="108"/>
      <c r="M361" s="108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>
        <v>5</v>
      </c>
      <c r="AZ361" s="109"/>
      <c r="BA361" s="109"/>
      <c r="BB361" s="109"/>
      <c r="BC361" s="109"/>
      <c r="BD361" s="109"/>
      <c r="BE361" s="109"/>
      <c r="BF361" s="109"/>
      <c r="BG361" s="109"/>
      <c r="BH361" s="109"/>
      <c r="BI361" s="109"/>
      <c r="BJ361" s="109"/>
      <c r="BK361" s="109"/>
      <c r="BL361" s="109"/>
      <c r="BM361" s="109"/>
      <c r="BN361" s="109"/>
      <c r="BO361" s="109"/>
      <c r="BP361" s="109"/>
      <c r="BQ361" s="109"/>
      <c r="BR361" s="109"/>
      <c r="BS361" s="109"/>
      <c r="BT361" s="109"/>
      <c r="BU361" s="109"/>
      <c r="BV361" s="109"/>
      <c r="BW361" s="109"/>
      <c r="BX361" s="109"/>
      <c r="BY361" s="109"/>
      <c r="BZ361" s="109"/>
      <c r="CA361" s="109"/>
      <c r="CB361" s="109"/>
      <c r="CC361" s="109"/>
      <c r="CD361" s="109"/>
      <c r="CE361" s="109"/>
      <c r="CF361" s="109"/>
      <c r="CG361" s="109"/>
      <c r="CH361" s="109"/>
      <c r="CI361" s="109"/>
      <c r="CJ361" s="109"/>
      <c r="CK361" s="109"/>
      <c r="CL361" s="109"/>
      <c r="CM361" s="109"/>
      <c r="CN361" s="109"/>
      <c r="CO361" s="109"/>
      <c r="CP361" s="109"/>
      <c r="CQ361" s="109"/>
      <c r="CR361" s="109"/>
      <c r="CS361" s="109"/>
      <c r="CT361" s="109"/>
      <c r="CU361" s="109"/>
      <c r="CV361" s="109"/>
      <c r="CW361" s="109"/>
      <c r="CX361" s="109"/>
      <c r="CY361" s="109"/>
      <c r="CZ361" s="109"/>
      <c r="DA361" s="109"/>
      <c r="DB361" s="109"/>
      <c r="DC361" s="109"/>
      <c r="DD361" s="109"/>
      <c r="DE361" s="109"/>
      <c r="DF361" s="109"/>
      <c r="DG361" s="109"/>
      <c r="DH361" s="109"/>
      <c r="DI361" s="109"/>
      <c r="DJ361" s="109"/>
      <c r="DK361" s="109"/>
      <c r="DL361" s="109"/>
      <c r="DM361" s="109"/>
      <c r="DN361" s="109"/>
      <c r="DO361" s="109"/>
      <c r="DP361" s="109"/>
      <c r="DQ361" s="109"/>
      <c r="DR361" s="109"/>
      <c r="DS361" s="109"/>
      <c r="DT361" s="109"/>
      <c r="DU361" s="109"/>
      <c r="DV361" s="109"/>
      <c r="DW361" s="109"/>
      <c r="DX361" s="109"/>
      <c r="DY361" s="109"/>
      <c r="DZ361" s="109"/>
      <c r="EA361" s="109"/>
      <c r="EB361" s="109"/>
      <c r="EC361" s="109"/>
      <c r="ED361" s="109"/>
      <c r="EE361" s="109"/>
      <c r="EF361" s="109"/>
      <c r="EG361" s="109"/>
      <c r="EH361" s="109"/>
      <c r="EI361" s="109"/>
      <c r="EJ361" s="109"/>
      <c r="EK361" s="109"/>
      <c r="EL361" s="109"/>
      <c r="EM361" s="109"/>
      <c r="EN361" s="109"/>
      <c r="EO361" s="109"/>
      <c r="EP361" s="109"/>
      <c r="EQ361" s="109"/>
      <c r="ER361" s="109"/>
      <c r="ES361" s="109"/>
      <c r="ET361" s="109"/>
      <c r="EU361" s="109"/>
      <c r="EV361" s="109"/>
      <c r="EW361" s="109"/>
      <c r="EX361" s="109"/>
      <c r="EY361" s="109"/>
      <c r="EZ361" s="109"/>
      <c r="FA361" s="109"/>
      <c r="FB361" s="109"/>
      <c r="FC361" s="109"/>
      <c r="FD361" s="109"/>
      <c r="FE361" s="109"/>
      <c r="FF361" s="109"/>
      <c r="FG361" s="109"/>
      <c r="FH361" s="109"/>
      <c r="FI361" s="109"/>
      <c r="FJ361" s="109"/>
      <c r="FK361" s="109"/>
      <c r="FL361" s="109"/>
      <c r="FM361" s="109"/>
      <c r="FN361" s="109"/>
      <c r="FO361" s="109">
        <v>10</v>
      </c>
      <c r="FP361" s="109"/>
      <c r="FQ361" s="109"/>
      <c r="FR361" s="109"/>
      <c r="FS361" s="109"/>
      <c r="FT361" s="109"/>
      <c r="FU361" s="109"/>
      <c r="FV361" s="109"/>
      <c r="FW361" s="109"/>
      <c r="FX361" s="109"/>
      <c r="FY361" s="109"/>
      <c r="FZ361" s="109"/>
      <c r="GA361" s="109"/>
      <c r="GB361" s="109"/>
      <c r="GC361" s="109"/>
      <c r="GD361" s="109"/>
      <c r="GE361" s="109"/>
      <c r="GF361" s="109"/>
      <c r="GG361" s="109"/>
      <c r="GH361" s="109"/>
      <c r="GI361" s="109"/>
      <c r="GJ361" s="109"/>
      <c r="GK361" s="109"/>
      <c r="GL361" s="109"/>
      <c r="GM361" s="109"/>
      <c r="GN361" s="109"/>
      <c r="GO361" s="109"/>
      <c r="GP361" s="109"/>
      <c r="GQ361" s="109"/>
      <c r="GR361" s="109"/>
      <c r="GS361" s="109"/>
      <c r="GT361" s="109"/>
      <c r="GU361" s="109"/>
      <c r="GV361" s="109">
        <v>15</v>
      </c>
      <c r="GW361" s="109"/>
      <c r="GX361" s="109"/>
      <c r="GY361" s="109"/>
      <c r="GZ361" s="109"/>
      <c r="HA361" s="109"/>
      <c r="HB361" s="109"/>
      <c r="HC361" s="109"/>
      <c r="HD361" s="109"/>
      <c r="HE361" s="109"/>
      <c r="HF361" s="109"/>
      <c r="HG361" s="109"/>
      <c r="HH361" s="109"/>
      <c r="HI361" s="109"/>
      <c r="HJ361" s="109"/>
      <c r="HK361" s="109"/>
      <c r="HL361" s="109"/>
      <c r="HM361" s="109"/>
      <c r="HN361" s="109"/>
      <c r="HO361" s="109"/>
      <c r="HP361" s="109"/>
      <c r="HQ361" s="109"/>
      <c r="HR361" s="109"/>
      <c r="HS361" s="109"/>
      <c r="HT361" s="109"/>
      <c r="HU361" s="109"/>
      <c r="HV361" s="109"/>
      <c r="HW361" s="109"/>
      <c r="HX361" s="109"/>
      <c r="HY361" s="109"/>
      <c r="HZ361" s="109"/>
      <c r="IA361" s="109"/>
      <c r="IB361" s="109"/>
      <c r="IC361" s="109"/>
      <c r="ID361" s="109"/>
      <c r="IE361" s="109"/>
      <c r="IF361" s="109"/>
      <c r="IG361" s="109"/>
      <c r="IH361" s="109"/>
      <c r="II361" s="109"/>
      <c r="IJ361" s="109"/>
      <c r="IK361" s="109"/>
      <c r="IL361" s="109"/>
      <c r="IM361" s="109"/>
      <c r="IN361" s="109"/>
      <c r="IO361" s="109"/>
      <c r="IP361" s="109"/>
      <c r="IQ361" s="109"/>
      <c r="IR361" s="109"/>
      <c r="IS361" s="109"/>
      <c r="IT361" s="109"/>
      <c r="IU361" s="109"/>
      <c r="IV361" s="109"/>
      <c r="IW361" s="109"/>
      <c r="IX361" s="109"/>
      <c r="IY361" s="109"/>
      <c r="IZ361" s="109"/>
      <c r="JA361" s="109"/>
      <c r="JB361" s="109"/>
      <c r="JC361" s="109"/>
      <c r="JD361" s="109"/>
      <c r="JE361" s="109"/>
      <c r="JF361" s="109"/>
      <c r="JG361" s="109"/>
      <c r="JH361" s="109"/>
      <c r="JI361" s="109"/>
      <c r="JJ361" s="109"/>
      <c r="JK361" s="109"/>
      <c r="JL361" s="109"/>
      <c r="JM361" s="109"/>
      <c r="JN361" s="109"/>
      <c r="JO361" s="109"/>
      <c r="JP361" s="109"/>
      <c r="JQ361" s="109"/>
      <c r="JR361" s="109"/>
      <c r="JS361" s="109"/>
      <c r="JT361" s="109"/>
      <c r="JU361" s="109"/>
      <c r="JV361" s="109"/>
      <c r="JW361" s="109"/>
      <c r="JX361" s="109"/>
      <c r="JY361" s="109"/>
      <c r="JZ361" s="109"/>
      <c r="KA361" s="109"/>
      <c r="KB361" s="109"/>
      <c r="KC361" s="109"/>
      <c r="KD361" s="109"/>
      <c r="KE361" s="109"/>
      <c r="KF361" s="109"/>
      <c r="KG361" s="109"/>
      <c r="KH361" s="109"/>
      <c r="KI361" s="109"/>
      <c r="KJ361" s="109"/>
      <c r="KK361" s="109"/>
      <c r="KL361" s="109"/>
      <c r="KM361" s="109"/>
      <c r="KN361" s="109"/>
      <c r="KO361" s="109"/>
      <c r="KP361" s="109"/>
      <c r="KQ361" s="109"/>
      <c r="KR361" s="109"/>
      <c r="KS361" s="109"/>
      <c r="KT361" s="109"/>
      <c r="KU361" s="109"/>
      <c r="KV361" s="109"/>
      <c r="KW361" s="109"/>
      <c r="KX361" s="109"/>
      <c r="KY361" s="109"/>
      <c r="KZ361" s="109"/>
      <c r="LA361" s="109"/>
      <c r="LB361" s="109"/>
      <c r="LC361" s="109"/>
      <c r="LD361" s="109"/>
      <c r="LE361" s="109"/>
      <c r="LF361" s="109"/>
      <c r="LG361" s="109"/>
      <c r="LH361" s="109"/>
      <c r="LI361" s="109"/>
      <c r="LJ361" s="109"/>
      <c r="LK361" s="109"/>
      <c r="LL361" s="109"/>
      <c r="LM361" s="109"/>
      <c r="LN361" s="109"/>
      <c r="LO361" s="109"/>
      <c r="LP361" s="109"/>
      <c r="LQ361" s="109"/>
      <c r="LR361" s="109"/>
      <c r="LS361" s="109"/>
      <c r="LT361" s="109"/>
      <c r="LU361" s="109"/>
      <c r="LV361" s="109"/>
      <c r="LW361" s="109"/>
      <c r="LX361" s="109"/>
      <c r="LY361" s="109"/>
      <c r="LZ361" s="109"/>
      <c r="MA361" s="109"/>
      <c r="MB361" s="109"/>
      <c r="MC361" s="109"/>
      <c r="MD361" s="109"/>
      <c r="ME361" s="109"/>
      <c r="MF361" s="109"/>
      <c r="MG361" s="109"/>
      <c r="MH361" s="109"/>
      <c r="MI361" s="109"/>
      <c r="MJ361" s="109"/>
      <c r="MK361" s="109"/>
      <c r="ML361" s="109"/>
      <c r="MM361" s="109"/>
      <c r="MN361" s="109"/>
      <c r="MO361" s="109"/>
      <c r="MP361" s="109"/>
      <c r="MQ361" s="109"/>
      <c r="MR361" s="109"/>
      <c r="MS361" s="109"/>
      <c r="MT361" s="109"/>
      <c r="MU361" s="109"/>
      <c r="MV361" s="109"/>
      <c r="MW361" s="109"/>
      <c r="MX361" s="109"/>
      <c r="MY361" s="109"/>
      <c r="MZ361" s="109"/>
      <c r="NA361" s="109"/>
      <c r="NB361" s="109"/>
      <c r="NC361" s="109"/>
      <c r="ND361" s="109"/>
      <c r="NE361" s="109"/>
      <c r="NF361" s="109"/>
      <c r="NG361" s="109"/>
      <c r="NH361" s="109"/>
      <c r="NI361" s="109"/>
      <c r="NJ361" s="109"/>
      <c r="NK361" s="109"/>
      <c r="NL361" s="109"/>
      <c r="NM361" s="109"/>
      <c r="NN361" s="109"/>
      <c r="NO361" s="109"/>
      <c r="NP361" s="109"/>
      <c r="NQ361" s="109"/>
      <c r="NR361" s="109"/>
      <c r="NS361" s="109"/>
      <c r="NT361" s="109"/>
      <c r="NU361" s="109"/>
      <c r="NV361" s="109"/>
      <c r="NW361" s="109"/>
      <c r="NX361" s="109"/>
      <c r="NY361" s="109"/>
      <c r="NZ361" s="109"/>
      <c r="OA361" s="109"/>
      <c r="OB361" s="109"/>
      <c r="OC361" s="109"/>
      <c r="OD361" s="109"/>
      <c r="OE361" s="109"/>
      <c r="OF361" s="109"/>
      <c r="OG361" s="109"/>
      <c r="OH361" s="109"/>
      <c r="OI361" s="109"/>
      <c r="OJ361" s="109">
        <v>5</v>
      </c>
      <c r="OK361" s="109"/>
      <c r="OL361" s="109"/>
      <c r="OM361" s="109"/>
      <c r="ON361" s="109"/>
      <c r="OO361" s="109"/>
      <c r="OP361" s="109"/>
      <c r="OQ361" s="109"/>
      <c r="OR361" s="109"/>
      <c r="OS361" s="109"/>
      <c r="OT361" s="109"/>
      <c r="OU361" s="109"/>
      <c r="OV361" s="109"/>
      <c r="OW361" s="109"/>
      <c r="OX361" s="109"/>
      <c r="OY361" s="109"/>
      <c r="OZ361" s="109"/>
      <c r="PA361" s="109"/>
      <c r="PB361" s="109"/>
      <c r="PC361" s="109"/>
      <c r="PD361" s="109"/>
      <c r="PE361" s="109"/>
      <c r="PF361" s="109"/>
      <c r="PG361" s="109"/>
      <c r="PH361" s="109"/>
      <c r="PI361" s="109"/>
      <c r="PJ361" s="109"/>
      <c r="PK361" s="109"/>
      <c r="PL361" s="109"/>
      <c r="PM361" s="109"/>
      <c r="PN361" s="109"/>
      <c r="PO361" s="109"/>
      <c r="PP361" s="109"/>
      <c r="PQ361" s="109"/>
      <c r="PR361" s="109"/>
      <c r="PS361" s="109"/>
      <c r="PT361" s="109"/>
      <c r="PU361" s="109"/>
      <c r="PV361" s="109"/>
      <c r="PW361" s="109"/>
      <c r="PX361" s="109"/>
      <c r="PY361" s="109"/>
      <c r="PZ361" s="109"/>
      <c r="QA361" s="109"/>
      <c r="QB361" s="109"/>
      <c r="QC361" s="109"/>
      <c r="QD361" s="109"/>
      <c r="QE361" s="109"/>
      <c r="QF361" s="109"/>
      <c r="QG361" s="109"/>
      <c r="QH361" s="109"/>
      <c r="QI361" s="109"/>
      <c r="QJ361" s="109"/>
      <c r="QK361" s="23">
        <f t="shared" si="5"/>
        <v>35</v>
      </c>
      <c r="QL361" s="125"/>
      <c r="QM361" s="148"/>
      <c r="QN361" s="125"/>
      <c r="QO361" s="125"/>
      <c r="QP361" s="125"/>
      <c r="QQ361" s="125">
        <v>2968.62</v>
      </c>
      <c r="QR361" s="125"/>
      <c r="QS361" s="130"/>
    </row>
    <row r="362" spans="1:461" s="5" customFormat="1" ht="12.75" customHeight="1" x14ac:dyDescent="0.2">
      <c r="A362" s="52">
        <v>44725</v>
      </c>
      <c r="B362" s="90" t="s">
        <v>40</v>
      </c>
      <c r="C362" s="107"/>
      <c r="D362" s="107"/>
      <c r="E362" s="108"/>
      <c r="F362" s="108"/>
      <c r="G362" s="108"/>
      <c r="H362" s="108"/>
      <c r="I362" s="108"/>
      <c r="J362" s="108"/>
      <c r="K362" s="108"/>
      <c r="L362" s="108"/>
      <c r="M362" s="108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 s="109"/>
      <c r="BG362" s="109"/>
      <c r="BH362" s="109"/>
      <c r="BI362" s="109"/>
      <c r="BJ362" s="109"/>
      <c r="BK362" s="109"/>
      <c r="BL362" s="109"/>
      <c r="BM362" s="109"/>
      <c r="BN362" s="109"/>
      <c r="BO362" s="109"/>
      <c r="BP362" s="109"/>
      <c r="BQ362" s="109"/>
      <c r="BR362" s="109"/>
      <c r="BS362" s="109"/>
      <c r="BT362" s="109"/>
      <c r="BU362" s="109"/>
      <c r="BV362" s="109"/>
      <c r="BW362" s="109"/>
      <c r="BX362" s="109"/>
      <c r="BY362" s="109"/>
      <c r="BZ362" s="109"/>
      <c r="CA362" s="109"/>
      <c r="CB362" s="109"/>
      <c r="CC362" s="109"/>
      <c r="CD362" s="109"/>
      <c r="CE362" s="109"/>
      <c r="CF362" s="109"/>
      <c r="CG362" s="109"/>
      <c r="CH362" s="109"/>
      <c r="CI362" s="109"/>
      <c r="CJ362" s="109"/>
      <c r="CK362" s="109"/>
      <c r="CL362" s="109"/>
      <c r="CM362" s="109"/>
      <c r="CN362" s="109"/>
      <c r="CO362" s="109"/>
      <c r="CP362" s="109"/>
      <c r="CQ362" s="109"/>
      <c r="CR362" s="109"/>
      <c r="CS362" s="109"/>
      <c r="CT362" s="109"/>
      <c r="CU362" s="109"/>
      <c r="CV362" s="109"/>
      <c r="CW362" s="109"/>
      <c r="CX362" s="109"/>
      <c r="CY362" s="109"/>
      <c r="CZ362" s="109"/>
      <c r="DA362" s="109"/>
      <c r="DB362" s="109"/>
      <c r="DC362" s="109"/>
      <c r="DD362" s="109"/>
      <c r="DE362" s="109"/>
      <c r="DF362" s="109"/>
      <c r="DG362" s="109"/>
      <c r="DH362" s="109"/>
      <c r="DI362" s="109"/>
      <c r="DJ362" s="109"/>
      <c r="DK362" s="109"/>
      <c r="DL362" s="109"/>
      <c r="DM362" s="109"/>
      <c r="DN362" s="109"/>
      <c r="DO362" s="109"/>
      <c r="DP362" s="109"/>
      <c r="DQ362" s="109"/>
      <c r="DR362" s="109"/>
      <c r="DS362" s="109"/>
      <c r="DT362" s="109"/>
      <c r="DU362" s="109"/>
      <c r="DV362" s="109"/>
      <c r="DW362" s="109"/>
      <c r="DX362" s="109"/>
      <c r="DY362" s="109"/>
      <c r="DZ362" s="109"/>
      <c r="EA362" s="109"/>
      <c r="EB362" s="109"/>
      <c r="EC362" s="109"/>
      <c r="ED362" s="109"/>
      <c r="EE362" s="109"/>
      <c r="EF362" s="109"/>
      <c r="EG362" s="109"/>
      <c r="EH362" s="109"/>
      <c r="EI362" s="109"/>
      <c r="EJ362" s="109"/>
      <c r="EK362" s="109"/>
      <c r="EL362" s="109"/>
      <c r="EM362" s="109"/>
      <c r="EN362" s="109"/>
      <c r="EO362" s="109"/>
      <c r="EP362" s="109"/>
      <c r="EQ362" s="109"/>
      <c r="ER362" s="109"/>
      <c r="ES362" s="109"/>
      <c r="ET362" s="109"/>
      <c r="EU362" s="109"/>
      <c r="EV362" s="109"/>
      <c r="EW362" s="109"/>
      <c r="EX362" s="109"/>
      <c r="EY362" s="109"/>
      <c r="EZ362" s="109"/>
      <c r="FA362" s="109"/>
      <c r="FB362" s="109"/>
      <c r="FC362" s="109"/>
      <c r="FD362" s="109"/>
      <c r="FE362" s="109"/>
      <c r="FF362" s="109"/>
      <c r="FG362" s="109"/>
      <c r="FH362" s="109"/>
      <c r="FI362" s="109"/>
      <c r="FJ362" s="109"/>
      <c r="FK362" s="109"/>
      <c r="FL362" s="109"/>
      <c r="FM362" s="109"/>
      <c r="FN362" s="109"/>
      <c r="FO362" s="109"/>
      <c r="FP362" s="109"/>
      <c r="FQ362" s="109"/>
      <c r="FR362" s="109"/>
      <c r="FS362" s="109"/>
      <c r="FT362" s="109"/>
      <c r="FU362" s="109"/>
      <c r="FV362" s="109"/>
      <c r="FW362" s="109"/>
      <c r="FX362" s="109"/>
      <c r="FY362" s="109"/>
      <c r="FZ362" s="109"/>
      <c r="GA362" s="109"/>
      <c r="GB362" s="109"/>
      <c r="GC362" s="109"/>
      <c r="GD362" s="109"/>
      <c r="GE362" s="109"/>
      <c r="GF362" s="109"/>
      <c r="GG362" s="109"/>
      <c r="GH362" s="109"/>
      <c r="GI362" s="109"/>
      <c r="GJ362" s="109"/>
      <c r="GK362" s="109"/>
      <c r="GL362" s="109"/>
      <c r="GM362" s="109"/>
      <c r="GN362" s="109"/>
      <c r="GO362" s="109"/>
      <c r="GP362" s="109"/>
      <c r="GQ362" s="109"/>
      <c r="GR362" s="109"/>
      <c r="GS362" s="109"/>
      <c r="GT362" s="109"/>
      <c r="GU362" s="109"/>
      <c r="GV362" s="109">
        <v>30</v>
      </c>
      <c r="GW362" s="109"/>
      <c r="GX362" s="109"/>
      <c r="GY362" s="109"/>
      <c r="GZ362" s="109"/>
      <c r="HA362" s="109"/>
      <c r="HB362" s="109"/>
      <c r="HC362" s="109"/>
      <c r="HD362" s="109">
        <v>10</v>
      </c>
      <c r="HE362" s="109"/>
      <c r="HF362" s="109"/>
      <c r="HG362" s="109"/>
      <c r="HH362" s="109"/>
      <c r="HI362" s="109"/>
      <c r="HJ362" s="109"/>
      <c r="HK362" s="109"/>
      <c r="HL362" s="109"/>
      <c r="HM362" s="109"/>
      <c r="HN362" s="109"/>
      <c r="HO362" s="109"/>
      <c r="HP362" s="109"/>
      <c r="HQ362" s="109"/>
      <c r="HR362" s="109"/>
      <c r="HS362" s="109"/>
      <c r="HT362" s="109"/>
      <c r="HU362" s="109"/>
      <c r="HV362" s="109"/>
      <c r="HW362" s="109"/>
      <c r="HX362" s="109"/>
      <c r="HY362" s="109"/>
      <c r="HZ362" s="109"/>
      <c r="IA362" s="109"/>
      <c r="IB362" s="109"/>
      <c r="IC362" s="109"/>
      <c r="ID362" s="109"/>
      <c r="IE362" s="109"/>
      <c r="IF362" s="109"/>
      <c r="IG362" s="109"/>
      <c r="IH362" s="109"/>
      <c r="II362" s="109"/>
      <c r="IJ362" s="109"/>
      <c r="IK362" s="109"/>
      <c r="IL362" s="109"/>
      <c r="IM362" s="109"/>
      <c r="IN362" s="109"/>
      <c r="IO362" s="109"/>
      <c r="IP362" s="109"/>
      <c r="IQ362" s="109"/>
      <c r="IR362" s="109"/>
      <c r="IS362" s="109"/>
      <c r="IT362" s="109"/>
      <c r="IU362" s="109"/>
      <c r="IV362" s="109"/>
      <c r="IW362" s="109"/>
      <c r="IX362" s="109"/>
      <c r="IY362" s="109"/>
      <c r="IZ362" s="109"/>
      <c r="JA362" s="109"/>
      <c r="JB362" s="109"/>
      <c r="JC362" s="109"/>
      <c r="JD362" s="109"/>
      <c r="JE362" s="109"/>
      <c r="JF362" s="109"/>
      <c r="JG362" s="109"/>
      <c r="JH362" s="109"/>
      <c r="JI362" s="109"/>
      <c r="JJ362" s="109"/>
      <c r="JK362" s="109"/>
      <c r="JL362" s="109"/>
      <c r="JM362" s="109"/>
      <c r="JN362" s="109"/>
      <c r="JO362" s="109"/>
      <c r="JP362" s="109"/>
      <c r="JQ362" s="109"/>
      <c r="JR362" s="109"/>
      <c r="JS362" s="109"/>
      <c r="JT362" s="109">
        <v>20</v>
      </c>
      <c r="JU362" s="109"/>
      <c r="JV362" s="109"/>
      <c r="JW362" s="109"/>
      <c r="JX362" s="109"/>
      <c r="JY362" s="109"/>
      <c r="JZ362" s="109"/>
      <c r="KA362" s="109"/>
      <c r="KB362" s="109"/>
      <c r="KC362" s="109"/>
      <c r="KD362" s="109"/>
      <c r="KE362" s="109"/>
      <c r="KF362" s="109"/>
      <c r="KG362" s="109"/>
      <c r="KH362" s="109"/>
      <c r="KI362" s="109"/>
      <c r="KJ362" s="109"/>
      <c r="KK362" s="109"/>
      <c r="KL362" s="109"/>
      <c r="KM362" s="109"/>
      <c r="KN362" s="109"/>
      <c r="KO362" s="109"/>
      <c r="KP362" s="109"/>
      <c r="KQ362" s="109"/>
      <c r="KR362" s="109"/>
      <c r="KS362" s="109"/>
      <c r="KT362" s="109"/>
      <c r="KU362" s="109"/>
      <c r="KV362" s="109"/>
      <c r="KW362" s="109"/>
      <c r="KX362" s="109"/>
      <c r="KY362" s="109"/>
      <c r="KZ362" s="109"/>
      <c r="LA362" s="109"/>
      <c r="LB362" s="109"/>
      <c r="LC362" s="109"/>
      <c r="LD362" s="109"/>
      <c r="LE362" s="109"/>
      <c r="LF362" s="109"/>
      <c r="LG362" s="109"/>
      <c r="LH362" s="109"/>
      <c r="LI362" s="109"/>
      <c r="LJ362" s="109"/>
      <c r="LK362" s="109"/>
      <c r="LL362" s="109"/>
      <c r="LM362" s="109"/>
      <c r="LN362" s="109"/>
      <c r="LO362" s="109"/>
      <c r="LP362" s="109"/>
      <c r="LQ362" s="109"/>
      <c r="LR362" s="109"/>
      <c r="LS362" s="109"/>
      <c r="LT362" s="109"/>
      <c r="LU362" s="109"/>
      <c r="LV362" s="109"/>
      <c r="LW362" s="109"/>
      <c r="LX362" s="109"/>
      <c r="LY362" s="109"/>
      <c r="LZ362" s="109"/>
      <c r="MA362" s="109"/>
      <c r="MB362" s="109"/>
      <c r="MC362" s="109"/>
      <c r="MD362" s="109"/>
      <c r="ME362" s="109"/>
      <c r="MF362" s="109"/>
      <c r="MG362" s="109"/>
      <c r="MH362" s="109"/>
      <c r="MI362" s="109"/>
      <c r="MJ362" s="109"/>
      <c r="MK362" s="109"/>
      <c r="ML362" s="109"/>
      <c r="MM362" s="109"/>
      <c r="MN362" s="109"/>
      <c r="MO362" s="109"/>
      <c r="MP362" s="109"/>
      <c r="MQ362" s="109"/>
      <c r="MR362" s="109"/>
      <c r="MS362" s="109"/>
      <c r="MT362" s="109"/>
      <c r="MU362" s="109"/>
      <c r="MV362" s="109"/>
      <c r="MW362" s="109"/>
      <c r="MX362" s="109"/>
      <c r="MY362" s="109"/>
      <c r="MZ362" s="109"/>
      <c r="NA362" s="109"/>
      <c r="NB362" s="109"/>
      <c r="NC362" s="109"/>
      <c r="ND362" s="109"/>
      <c r="NE362" s="109"/>
      <c r="NF362" s="109"/>
      <c r="NG362" s="109"/>
      <c r="NH362" s="109"/>
      <c r="NI362" s="109"/>
      <c r="NJ362" s="109"/>
      <c r="NK362" s="109"/>
      <c r="NL362" s="109"/>
      <c r="NM362" s="109"/>
      <c r="NN362" s="109"/>
      <c r="NO362" s="109"/>
      <c r="NP362" s="109"/>
      <c r="NQ362" s="109"/>
      <c r="NR362" s="109"/>
      <c r="NS362" s="109"/>
      <c r="NT362" s="109"/>
      <c r="NU362" s="109"/>
      <c r="NV362" s="109"/>
      <c r="NW362" s="109"/>
      <c r="NX362" s="109"/>
      <c r="NY362" s="109"/>
      <c r="NZ362" s="109"/>
      <c r="OA362" s="109"/>
      <c r="OB362" s="109"/>
      <c r="OC362" s="109"/>
      <c r="OD362" s="109"/>
      <c r="OE362" s="109"/>
      <c r="OF362" s="109"/>
      <c r="OG362" s="109"/>
      <c r="OH362" s="109"/>
      <c r="OI362" s="109"/>
      <c r="OJ362" s="109"/>
      <c r="OK362" s="109"/>
      <c r="OL362" s="109"/>
      <c r="OM362" s="109"/>
      <c r="ON362" s="109"/>
      <c r="OO362" s="109"/>
      <c r="OP362" s="109"/>
      <c r="OQ362" s="109"/>
      <c r="OR362" s="109"/>
      <c r="OS362" s="109"/>
      <c r="OT362" s="109"/>
      <c r="OU362" s="109"/>
      <c r="OV362" s="109"/>
      <c r="OW362" s="109"/>
      <c r="OX362" s="109"/>
      <c r="OY362" s="109"/>
      <c r="OZ362" s="109"/>
      <c r="PA362" s="109"/>
      <c r="PB362" s="109"/>
      <c r="PC362" s="109"/>
      <c r="PD362" s="109"/>
      <c r="PE362" s="109"/>
      <c r="PF362" s="109"/>
      <c r="PG362" s="109"/>
      <c r="PH362" s="109"/>
      <c r="PI362" s="109"/>
      <c r="PJ362" s="109"/>
      <c r="PK362" s="109"/>
      <c r="PL362" s="109"/>
      <c r="PM362" s="109"/>
      <c r="PN362" s="109"/>
      <c r="PO362" s="109"/>
      <c r="PP362" s="109"/>
      <c r="PQ362" s="109"/>
      <c r="PR362" s="109"/>
      <c r="PS362" s="109"/>
      <c r="PT362" s="109"/>
      <c r="PU362" s="109"/>
      <c r="PV362" s="109"/>
      <c r="PW362" s="109"/>
      <c r="PX362" s="109"/>
      <c r="PY362" s="109"/>
      <c r="PZ362" s="109"/>
      <c r="QA362" s="109"/>
      <c r="QB362" s="109"/>
      <c r="QC362" s="109"/>
      <c r="QD362" s="109"/>
      <c r="QE362" s="109"/>
      <c r="QF362" s="109"/>
      <c r="QG362" s="109"/>
      <c r="QH362" s="109"/>
      <c r="QI362" s="109"/>
      <c r="QJ362" s="109"/>
      <c r="QK362" s="23">
        <f t="shared" si="5"/>
        <v>60</v>
      </c>
      <c r="QL362" s="125"/>
      <c r="QM362" s="148"/>
      <c r="QN362" s="125"/>
      <c r="QO362" s="125"/>
      <c r="QP362" s="125"/>
      <c r="QQ362" s="125">
        <v>5865.48</v>
      </c>
      <c r="QR362" s="125"/>
      <c r="QS362" s="130"/>
    </row>
    <row r="363" spans="1:461" s="5" customFormat="1" ht="12.75" customHeight="1" x14ac:dyDescent="0.2">
      <c r="A363" s="52">
        <v>44725</v>
      </c>
      <c r="B363" s="162" t="s">
        <v>496</v>
      </c>
      <c r="C363" s="107"/>
      <c r="D363" s="107"/>
      <c r="E363" s="108"/>
      <c r="F363" s="108"/>
      <c r="G363" s="108"/>
      <c r="H363" s="108"/>
      <c r="I363" s="108"/>
      <c r="J363" s="108"/>
      <c r="K363" s="108"/>
      <c r="L363" s="108"/>
      <c r="M363" s="108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>
        <v>4.5</v>
      </c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 s="109"/>
      <c r="BD363" s="109"/>
      <c r="BE363" s="109"/>
      <c r="BF363" s="109"/>
      <c r="BG363" s="109"/>
      <c r="BH363" s="109"/>
      <c r="BI363" s="109"/>
      <c r="BJ363" s="109"/>
      <c r="BK363" s="109"/>
      <c r="BL363" s="109"/>
      <c r="BM363" s="109"/>
      <c r="BN363" s="109"/>
      <c r="BO363" s="109"/>
      <c r="BP363" s="109"/>
      <c r="BQ363" s="109"/>
      <c r="BR363" s="109"/>
      <c r="BS363" s="109"/>
      <c r="BT363" s="109"/>
      <c r="BU363" s="109"/>
      <c r="BV363" s="109"/>
      <c r="BW363" s="109"/>
      <c r="BX363" s="109"/>
      <c r="BY363" s="109"/>
      <c r="BZ363" s="109"/>
      <c r="CA363" s="109"/>
      <c r="CB363" s="109"/>
      <c r="CC363" s="109"/>
      <c r="CD363" s="109"/>
      <c r="CE363" s="109"/>
      <c r="CF363" s="109"/>
      <c r="CG363" s="109"/>
      <c r="CH363" s="109"/>
      <c r="CI363" s="109"/>
      <c r="CJ363" s="109"/>
      <c r="CK363" s="109"/>
      <c r="CL363" s="109"/>
      <c r="CM363" s="109"/>
      <c r="CN363" s="109"/>
      <c r="CO363" s="109"/>
      <c r="CP363" s="109"/>
      <c r="CQ363" s="109"/>
      <c r="CR363" s="109"/>
      <c r="CS363" s="109"/>
      <c r="CT363" s="109"/>
      <c r="CU363" s="109"/>
      <c r="CV363" s="109"/>
      <c r="CW363" s="109"/>
      <c r="CX363" s="109"/>
      <c r="CY363" s="109"/>
      <c r="CZ363" s="109"/>
      <c r="DA363" s="109"/>
      <c r="DB363" s="109"/>
      <c r="DC363" s="109"/>
      <c r="DD363" s="109"/>
      <c r="DE363" s="109"/>
      <c r="DF363" s="109"/>
      <c r="DG363" s="109"/>
      <c r="DH363" s="109"/>
      <c r="DI363" s="109"/>
      <c r="DJ363" s="109"/>
      <c r="DK363" s="109"/>
      <c r="DL363" s="109"/>
      <c r="DM363" s="109"/>
      <c r="DN363" s="109"/>
      <c r="DO363" s="109"/>
      <c r="DP363" s="109"/>
      <c r="DQ363" s="109"/>
      <c r="DR363" s="109"/>
      <c r="DS363" s="109"/>
      <c r="DT363" s="109"/>
      <c r="DU363" s="109"/>
      <c r="DV363" s="109"/>
      <c r="DW363" s="109"/>
      <c r="DX363" s="109"/>
      <c r="DY363" s="109"/>
      <c r="DZ363" s="109"/>
      <c r="EA363" s="109"/>
      <c r="EB363" s="109"/>
      <c r="EC363" s="109"/>
      <c r="ED363" s="109"/>
      <c r="EE363" s="109"/>
      <c r="EF363" s="109"/>
      <c r="EG363" s="109"/>
      <c r="EH363" s="109"/>
      <c r="EI363" s="109"/>
      <c r="EJ363" s="109"/>
      <c r="EK363" s="109"/>
      <c r="EL363" s="109"/>
      <c r="EM363" s="109"/>
      <c r="EN363" s="109"/>
      <c r="EO363" s="109"/>
      <c r="EP363" s="109"/>
      <c r="EQ363" s="109"/>
      <c r="ER363" s="109"/>
      <c r="ES363" s="109"/>
      <c r="ET363" s="109"/>
      <c r="EU363" s="109"/>
      <c r="EV363" s="109"/>
      <c r="EW363" s="109"/>
      <c r="EX363" s="109"/>
      <c r="EY363" s="109"/>
      <c r="EZ363" s="109"/>
      <c r="FA363" s="109"/>
      <c r="FB363" s="109"/>
      <c r="FC363" s="109"/>
      <c r="FD363" s="109"/>
      <c r="FE363" s="109"/>
      <c r="FF363" s="109"/>
      <c r="FG363" s="109"/>
      <c r="FH363" s="109"/>
      <c r="FI363" s="109"/>
      <c r="FJ363" s="109"/>
      <c r="FK363" s="109"/>
      <c r="FL363" s="109"/>
      <c r="FM363" s="109"/>
      <c r="FN363" s="109"/>
      <c r="FO363" s="109"/>
      <c r="FP363" s="109"/>
      <c r="FQ363" s="109"/>
      <c r="FR363" s="109"/>
      <c r="FS363" s="109"/>
      <c r="FT363" s="109"/>
      <c r="FU363" s="109"/>
      <c r="FV363" s="109"/>
      <c r="FW363" s="109"/>
      <c r="FX363" s="109"/>
      <c r="FY363" s="109"/>
      <c r="FZ363" s="109"/>
      <c r="GA363" s="109"/>
      <c r="GB363" s="109"/>
      <c r="GC363" s="109"/>
      <c r="GD363" s="109"/>
      <c r="GE363" s="109"/>
      <c r="GF363" s="109"/>
      <c r="GG363" s="109"/>
      <c r="GH363" s="109"/>
      <c r="GI363" s="109"/>
      <c r="GJ363" s="109"/>
      <c r="GK363" s="109"/>
      <c r="GL363" s="109"/>
      <c r="GM363" s="109"/>
      <c r="GN363" s="109"/>
      <c r="GO363" s="109"/>
      <c r="GP363" s="109"/>
      <c r="GQ363" s="109"/>
      <c r="GR363" s="109"/>
      <c r="GS363" s="109"/>
      <c r="GT363" s="109"/>
      <c r="GU363" s="109"/>
      <c r="GV363" s="109"/>
      <c r="GW363" s="109"/>
      <c r="GX363" s="109"/>
      <c r="GY363" s="109"/>
      <c r="GZ363" s="109"/>
      <c r="HA363" s="109"/>
      <c r="HB363" s="109"/>
      <c r="HC363" s="109"/>
      <c r="HD363" s="109"/>
      <c r="HE363" s="109"/>
      <c r="HF363" s="109"/>
      <c r="HG363" s="109"/>
      <c r="HH363" s="109"/>
      <c r="HI363" s="109"/>
      <c r="HJ363" s="109"/>
      <c r="HK363" s="109"/>
      <c r="HL363" s="109"/>
      <c r="HM363" s="109"/>
      <c r="HN363" s="109"/>
      <c r="HO363" s="109"/>
      <c r="HP363" s="109"/>
      <c r="HQ363" s="109"/>
      <c r="HR363" s="109"/>
      <c r="HS363" s="109"/>
      <c r="HT363" s="109"/>
      <c r="HU363" s="109"/>
      <c r="HV363" s="109"/>
      <c r="HW363" s="109"/>
      <c r="HX363" s="109"/>
      <c r="HY363" s="109"/>
      <c r="HZ363" s="109"/>
      <c r="IA363" s="109"/>
      <c r="IB363" s="109"/>
      <c r="IC363" s="109"/>
      <c r="ID363" s="109"/>
      <c r="IE363" s="109"/>
      <c r="IF363" s="109"/>
      <c r="IG363" s="109"/>
      <c r="IH363" s="109"/>
      <c r="II363" s="109"/>
      <c r="IJ363" s="109"/>
      <c r="IK363" s="109"/>
      <c r="IL363" s="109"/>
      <c r="IM363" s="109"/>
      <c r="IN363" s="109"/>
      <c r="IO363" s="109"/>
      <c r="IP363" s="109"/>
      <c r="IQ363" s="109"/>
      <c r="IR363" s="109"/>
      <c r="IS363" s="109"/>
      <c r="IT363" s="109"/>
      <c r="IU363" s="109"/>
      <c r="IV363" s="109"/>
      <c r="IW363" s="109"/>
      <c r="IX363" s="109"/>
      <c r="IY363" s="109"/>
      <c r="IZ363" s="109"/>
      <c r="JA363" s="109"/>
      <c r="JB363" s="109"/>
      <c r="JC363" s="109"/>
      <c r="JD363" s="109"/>
      <c r="JE363" s="109"/>
      <c r="JF363" s="109"/>
      <c r="JG363" s="109"/>
      <c r="JH363" s="109"/>
      <c r="JI363" s="109"/>
      <c r="JJ363" s="109"/>
      <c r="JK363" s="109"/>
      <c r="JL363" s="109"/>
      <c r="JM363" s="109"/>
      <c r="JN363" s="109"/>
      <c r="JO363" s="109"/>
      <c r="JP363" s="109"/>
      <c r="JQ363" s="109"/>
      <c r="JR363" s="109"/>
      <c r="JS363" s="109"/>
      <c r="JT363" s="109"/>
      <c r="JU363" s="109"/>
      <c r="JV363" s="109"/>
      <c r="JW363" s="109"/>
      <c r="JX363" s="109"/>
      <c r="JY363" s="109"/>
      <c r="JZ363" s="109"/>
      <c r="KA363" s="109"/>
      <c r="KB363" s="109"/>
      <c r="KC363" s="109"/>
      <c r="KD363" s="109"/>
      <c r="KE363" s="109"/>
      <c r="KF363" s="109"/>
      <c r="KG363" s="109"/>
      <c r="KH363" s="109"/>
      <c r="KI363" s="109"/>
      <c r="KJ363" s="109"/>
      <c r="KK363" s="109"/>
      <c r="KL363" s="109"/>
      <c r="KM363" s="109"/>
      <c r="KN363" s="109"/>
      <c r="KO363" s="109"/>
      <c r="KP363" s="109"/>
      <c r="KQ363" s="109"/>
      <c r="KR363" s="109"/>
      <c r="KS363" s="109"/>
      <c r="KT363" s="109"/>
      <c r="KU363" s="109"/>
      <c r="KV363" s="109"/>
      <c r="KW363" s="109"/>
      <c r="KX363" s="109"/>
      <c r="KY363" s="109"/>
      <c r="KZ363" s="109"/>
      <c r="LA363" s="109"/>
      <c r="LB363" s="109"/>
      <c r="LC363" s="109"/>
      <c r="LD363" s="109"/>
      <c r="LE363" s="109"/>
      <c r="LF363" s="109"/>
      <c r="LG363" s="109"/>
      <c r="LH363" s="109"/>
      <c r="LI363" s="109"/>
      <c r="LJ363" s="109"/>
      <c r="LK363" s="109"/>
      <c r="LL363" s="109"/>
      <c r="LM363" s="109"/>
      <c r="LN363" s="109"/>
      <c r="LO363" s="109"/>
      <c r="LP363" s="109"/>
      <c r="LQ363" s="109"/>
      <c r="LR363" s="109"/>
      <c r="LS363" s="109"/>
      <c r="LT363" s="109"/>
      <c r="LU363" s="109"/>
      <c r="LV363" s="109"/>
      <c r="LW363" s="109"/>
      <c r="LX363" s="109"/>
      <c r="LY363" s="109">
        <v>1</v>
      </c>
      <c r="LZ363" s="109"/>
      <c r="MA363" s="109"/>
      <c r="MB363" s="109">
        <v>1</v>
      </c>
      <c r="MC363" s="109"/>
      <c r="MD363" s="109"/>
      <c r="ME363" s="109"/>
      <c r="MF363" s="109"/>
      <c r="MG363" s="109"/>
      <c r="MH363" s="109"/>
      <c r="MI363" s="109"/>
      <c r="MJ363" s="109"/>
      <c r="MK363" s="109"/>
      <c r="ML363" s="109"/>
      <c r="MM363" s="109"/>
      <c r="MN363" s="109"/>
      <c r="MO363" s="109"/>
      <c r="MP363" s="109"/>
      <c r="MQ363" s="109"/>
      <c r="MR363" s="109"/>
      <c r="MS363" s="109"/>
      <c r="MT363" s="109"/>
      <c r="MU363" s="109"/>
      <c r="MV363" s="109"/>
      <c r="MW363" s="109"/>
      <c r="MX363" s="109"/>
      <c r="MY363" s="109"/>
      <c r="MZ363" s="109"/>
      <c r="NA363" s="109"/>
      <c r="NB363" s="109"/>
      <c r="NC363" s="109"/>
      <c r="ND363" s="109"/>
      <c r="NE363" s="109"/>
      <c r="NF363" s="109"/>
      <c r="NG363" s="109"/>
      <c r="NH363" s="109"/>
      <c r="NI363" s="109"/>
      <c r="NJ363" s="109"/>
      <c r="NK363" s="109"/>
      <c r="NL363" s="109"/>
      <c r="NM363" s="109"/>
      <c r="NN363" s="109"/>
      <c r="NO363" s="109"/>
      <c r="NP363" s="109"/>
      <c r="NQ363" s="109"/>
      <c r="NR363" s="109"/>
      <c r="NS363" s="109"/>
      <c r="NT363" s="109"/>
      <c r="NU363" s="109"/>
      <c r="NV363" s="109"/>
      <c r="NW363" s="109"/>
      <c r="NX363" s="109"/>
      <c r="NY363" s="109"/>
      <c r="NZ363" s="109"/>
      <c r="OA363" s="109"/>
      <c r="OB363" s="109"/>
      <c r="OC363" s="109"/>
      <c r="OD363" s="109"/>
      <c r="OE363" s="109"/>
      <c r="OF363" s="109"/>
      <c r="OG363" s="109"/>
      <c r="OH363" s="109"/>
      <c r="OI363" s="109"/>
      <c r="OJ363" s="109"/>
      <c r="OK363" s="109"/>
      <c r="OL363" s="109"/>
      <c r="OM363" s="109"/>
      <c r="ON363" s="109"/>
      <c r="OO363" s="109"/>
      <c r="OP363" s="109"/>
      <c r="OQ363" s="109"/>
      <c r="OR363" s="109"/>
      <c r="OS363" s="109"/>
      <c r="OT363" s="109"/>
      <c r="OU363" s="109"/>
      <c r="OV363" s="109"/>
      <c r="OW363" s="109"/>
      <c r="OX363" s="109"/>
      <c r="OY363" s="109"/>
      <c r="OZ363" s="109"/>
      <c r="PA363" s="109"/>
      <c r="PB363" s="109"/>
      <c r="PC363" s="109"/>
      <c r="PD363" s="109"/>
      <c r="PE363" s="109"/>
      <c r="PF363" s="109"/>
      <c r="PG363" s="109"/>
      <c r="PH363" s="109"/>
      <c r="PI363" s="109"/>
      <c r="PJ363" s="109"/>
      <c r="PK363" s="109"/>
      <c r="PL363" s="109"/>
      <c r="PM363" s="109"/>
      <c r="PN363" s="109"/>
      <c r="PO363" s="109"/>
      <c r="PP363" s="109"/>
      <c r="PQ363" s="109"/>
      <c r="PR363" s="109"/>
      <c r="PS363" s="109"/>
      <c r="PT363" s="109"/>
      <c r="PU363" s="109"/>
      <c r="PV363" s="109"/>
      <c r="PW363" s="109"/>
      <c r="PX363" s="109"/>
      <c r="PY363" s="109"/>
      <c r="PZ363" s="109"/>
      <c r="QA363" s="109"/>
      <c r="QB363" s="109"/>
      <c r="QC363" s="109"/>
      <c r="QD363" s="109"/>
      <c r="QE363" s="109"/>
      <c r="QF363" s="109"/>
      <c r="QG363" s="109"/>
      <c r="QH363" s="109"/>
      <c r="QI363" s="109"/>
      <c r="QJ363" s="109"/>
      <c r="QK363" s="23">
        <f t="shared" si="5"/>
        <v>6.5</v>
      </c>
      <c r="QL363" s="125"/>
      <c r="QM363" s="148"/>
      <c r="QN363" s="125"/>
      <c r="QO363" s="125"/>
      <c r="QP363" s="125"/>
      <c r="QQ363" s="125">
        <v>497.82</v>
      </c>
      <c r="QR363" s="125"/>
      <c r="QS363" s="130"/>
    </row>
    <row r="364" spans="1:461" s="5" customFormat="1" ht="12.75" customHeight="1" x14ac:dyDescent="0.2">
      <c r="A364" s="52">
        <v>44725</v>
      </c>
      <c r="B364" s="98" t="s">
        <v>557</v>
      </c>
      <c r="C364" s="107"/>
      <c r="D364" s="107"/>
      <c r="E364" s="108"/>
      <c r="F364" s="108"/>
      <c r="G364" s="108"/>
      <c r="H364" s="108"/>
      <c r="I364" s="108"/>
      <c r="J364" s="108"/>
      <c r="K364" s="108"/>
      <c r="L364" s="108"/>
      <c r="M364" s="108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 s="109"/>
      <c r="BG364" s="109"/>
      <c r="BH364" s="109"/>
      <c r="BI364" s="109"/>
      <c r="BJ364" s="109"/>
      <c r="BK364" s="109"/>
      <c r="BL364" s="109"/>
      <c r="BM364" s="109"/>
      <c r="BN364" s="109"/>
      <c r="BO364" s="109"/>
      <c r="BP364" s="109"/>
      <c r="BQ364" s="109"/>
      <c r="BR364" s="109"/>
      <c r="BS364" s="109"/>
      <c r="BT364" s="109"/>
      <c r="BU364" s="109"/>
      <c r="BV364" s="109"/>
      <c r="BW364" s="109"/>
      <c r="BX364" s="109">
        <v>27</v>
      </c>
      <c r="BY364" s="109"/>
      <c r="BZ364" s="109"/>
      <c r="CA364" s="109"/>
      <c r="CB364" s="109"/>
      <c r="CC364" s="109"/>
      <c r="CD364" s="109"/>
      <c r="CE364" s="109"/>
      <c r="CF364" s="109"/>
      <c r="CG364" s="109"/>
      <c r="CH364" s="109"/>
      <c r="CI364" s="109"/>
      <c r="CJ364" s="109"/>
      <c r="CK364" s="109"/>
      <c r="CL364" s="109"/>
      <c r="CM364" s="109"/>
      <c r="CN364" s="109"/>
      <c r="CO364" s="109"/>
      <c r="CP364" s="109"/>
      <c r="CQ364" s="109"/>
      <c r="CR364" s="109"/>
      <c r="CS364" s="109"/>
      <c r="CT364" s="109"/>
      <c r="CU364" s="109"/>
      <c r="CV364" s="109"/>
      <c r="CW364" s="109"/>
      <c r="CX364" s="109"/>
      <c r="CY364" s="109"/>
      <c r="CZ364" s="109"/>
      <c r="DA364" s="109"/>
      <c r="DB364" s="109"/>
      <c r="DC364" s="109"/>
      <c r="DD364" s="109"/>
      <c r="DE364" s="109"/>
      <c r="DF364" s="109"/>
      <c r="DG364" s="109"/>
      <c r="DH364" s="109"/>
      <c r="DI364" s="109"/>
      <c r="DJ364" s="109"/>
      <c r="DK364" s="109"/>
      <c r="DL364" s="109"/>
      <c r="DM364" s="109"/>
      <c r="DN364" s="109"/>
      <c r="DO364" s="109"/>
      <c r="DP364" s="109"/>
      <c r="DQ364" s="109"/>
      <c r="DR364" s="109"/>
      <c r="DS364" s="109"/>
      <c r="DT364" s="109"/>
      <c r="DU364" s="109"/>
      <c r="DV364" s="109"/>
      <c r="DW364" s="109"/>
      <c r="DX364" s="109"/>
      <c r="DY364" s="109"/>
      <c r="DZ364" s="109"/>
      <c r="EA364" s="109"/>
      <c r="EB364" s="109"/>
      <c r="EC364" s="109"/>
      <c r="ED364" s="109"/>
      <c r="EE364" s="109"/>
      <c r="EF364" s="109"/>
      <c r="EG364" s="109"/>
      <c r="EH364" s="109"/>
      <c r="EI364" s="109"/>
      <c r="EJ364" s="109"/>
      <c r="EK364" s="109"/>
      <c r="EL364" s="109"/>
      <c r="EM364" s="109"/>
      <c r="EN364" s="109"/>
      <c r="EO364" s="109"/>
      <c r="EP364" s="109"/>
      <c r="EQ364" s="109"/>
      <c r="ER364" s="109"/>
      <c r="ES364" s="109"/>
      <c r="ET364" s="109"/>
      <c r="EU364" s="109"/>
      <c r="EV364" s="109"/>
      <c r="EW364" s="109"/>
      <c r="EX364" s="109"/>
      <c r="EY364" s="109"/>
      <c r="EZ364" s="109"/>
      <c r="FA364" s="109"/>
      <c r="FB364" s="109"/>
      <c r="FC364" s="109"/>
      <c r="FD364" s="109"/>
      <c r="FE364" s="109"/>
      <c r="FF364" s="109"/>
      <c r="FG364" s="109"/>
      <c r="FH364" s="109"/>
      <c r="FI364" s="109"/>
      <c r="FJ364" s="109"/>
      <c r="FK364" s="109"/>
      <c r="FL364" s="109"/>
      <c r="FM364" s="109"/>
      <c r="FN364" s="109"/>
      <c r="FO364" s="109"/>
      <c r="FP364" s="109"/>
      <c r="FQ364" s="109"/>
      <c r="FR364" s="109"/>
      <c r="FS364" s="109"/>
      <c r="FT364" s="109"/>
      <c r="FU364" s="109"/>
      <c r="FV364" s="109"/>
      <c r="FW364" s="109"/>
      <c r="FX364" s="109"/>
      <c r="FY364" s="109"/>
      <c r="FZ364" s="109"/>
      <c r="GA364" s="109"/>
      <c r="GB364" s="109"/>
      <c r="GC364" s="109"/>
      <c r="GD364" s="109"/>
      <c r="GE364" s="109"/>
      <c r="GF364" s="109"/>
      <c r="GG364" s="109"/>
      <c r="GH364" s="109"/>
      <c r="GI364" s="109"/>
      <c r="GJ364" s="109"/>
      <c r="GK364" s="109"/>
      <c r="GL364" s="109"/>
      <c r="GM364" s="109"/>
      <c r="GN364" s="109"/>
      <c r="GO364" s="109"/>
      <c r="GP364" s="109"/>
      <c r="GQ364" s="109"/>
      <c r="GR364" s="109"/>
      <c r="GS364" s="109"/>
      <c r="GT364" s="109"/>
      <c r="GU364" s="109"/>
      <c r="GV364" s="109"/>
      <c r="GW364" s="109"/>
      <c r="GX364" s="109"/>
      <c r="GY364" s="109"/>
      <c r="GZ364" s="109"/>
      <c r="HA364" s="109"/>
      <c r="HB364" s="109"/>
      <c r="HC364" s="109"/>
      <c r="HD364" s="109"/>
      <c r="HE364" s="109"/>
      <c r="HF364" s="109"/>
      <c r="HG364" s="109"/>
      <c r="HH364" s="109"/>
      <c r="HI364" s="109"/>
      <c r="HJ364" s="109"/>
      <c r="HK364" s="109"/>
      <c r="HL364" s="109"/>
      <c r="HM364" s="109"/>
      <c r="HN364" s="109"/>
      <c r="HO364" s="109"/>
      <c r="HP364" s="109"/>
      <c r="HQ364" s="109"/>
      <c r="HR364" s="109"/>
      <c r="HS364" s="109"/>
      <c r="HT364" s="109"/>
      <c r="HU364" s="109"/>
      <c r="HV364" s="109"/>
      <c r="HW364" s="109"/>
      <c r="HX364" s="109"/>
      <c r="HY364" s="109"/>
      <c r="HZ364" s="109"/>
      <c r="IA364" s="109"/>
      <c r="IB364" s="109"/>
      <c r="IC364" s="109"/>
      <c r="ID364" s="109"/>
      <c r="IE364" s="109"/>
      <c r="IF364" s="109"/>
      <c r="IG364" s="109"/>
      <c r="IH364" s="109"/>
      <c r="II364" s="109"/>
      <c r="IJ364" s="109"/>
      <c r="IK364" s="109"/>
      <c r="IL364" s="109"/>
      <c r="IM364" s="109"/>
      <c r="IN364" s="109"/>
      <c r="IO364" s="109"/>
      <c r="IP364" s="109"/>
      <c r="IQ364" s="109"/>
      <c r="IR364" s="109"/>
      <c r="IS364" s="109"/>
      <c r="IT364" s="109"/>
      <c r="IU364" s="109"/>
      <c r="IV364" s="109"/>
      <c r="IW364" s="109"/>
      <c r="IX364" s="109"/>
      <c r="IY364" s="109"/>
      <c r="IZ364" s="109"/>
      <c r="JA364" s="109"/>
      <c r="JB364" s="109"/>
      <c r="JC364" s="109"/>
      <c r="JD364" s="109"/>
      <c r="JE364" s="109"/>
      <c r="JF364" s="109"/>
      <c r="JG364" s="109"/>
      <c r="JH364" s="109"/>
      <c r="JI364" s="109"/>
      <c r="JJ364" s="109"/>
      <c r="JK364" s="109"/>
      <c r="JL364" s="109"/>
      <c r="JM364" s="109"/>
      <c r="JN364" s="109"/>
      <c r="JO364" s="109"/>
      <c r="JP364" s="109"/>
      <c r="JQ364" s="109"/>
      <c r="JR364" s="109"/>
      <c r="JS364" s="109"/>
      <c r="JT364" s="109"/>
      <c r="JU364" s="109"/>
      <c r="JV364" s="109"/>
      <c r="JW364" s="109"/>
      <c r="JX364" s="109"/>
      <c r="JY364" s="109"/>
      <c r="JZ364" s="109"/>
      <c r="KA364" s="109"/>
      <c r="KB364" s="109"/>
      <c r="KC364" s="109"/>
      <c r="KD364" s="109"/>
      <c r="KE364" s="109"/>
      <c r="KF364" s="109"/>
      <c r="KG364" s="109"/>
      <c r="KH364" s="109"/>
      <c r="KI364" s="109"/>
      <c r="KJ364" s="109"/>
      <c r="KK364" s="109"/>
      <c r="KL364" s="109"/>
      <c r="KM364" s="109"/>
      <c r="KN364" s="109"/>
      <c r="KO364" s="109"/>
      <c r="KP364" s="109"/>
      <c r="KQ364" s="109"/>
      <c r="KR364" s="109"/>
      <c r="KS364" s="109"/>
      <c r="KT364" s="109"/>
      <c r="KU364" s="109"/>
      <c r="KV364" s="109"/>
      <c r="KW364" s="109"/>
      <c r="KX364" s="109"/>
      <c r="KY364" s="109"/>
      <c r="KZ364" s="109"/>
      <c r="LA364" s="109"/>
      <c r="LB364" s="109"/>
      <c r="LC364" s="109"/>
      <c r="LD364" s="109"/>
      <c r="LE364" s="109"/>
      <c r="LF364" s="109"/>
      <c r="LG364" s="109"/>
      <c r="LH364" s="109"/>
      <c r="LI364" s="109"/>
      <c r="LJ364" s="109"/>
      <c r="LK364" s="109"/>
      <c r="LL364" s="109"/>
      <c r="LM364" s="109"/>
      <c r="LN364" s="109"/>
      <c r="LO364" s="109"/>
      <c r="LP364" s="109"/>
      <c r="LQ364" s="109"/>
      <c r="LR364" s="109"/>
      <c r="LS364" s="109"/>
      <c r="LT364" s="109"/>
      <c r="LU364" s="109"/>
      <c r="LV364" s="109"/>
      <c r="LW364" s="109"/>
      <c r="LX364" s="109"/>
      <c r="LY364" s="109"/>
      <c r="LZ364" s="109"/>
      <c r="MA364" s="109"/>
      <c r="MB364" s="109"/>
      <c r="MC364" s="109"/>
      <c r="MD364" s="109"/>
      <c r="ME364" s="109"/>
      <c r="MF364" s="109"/>
      <c r="MG364" s="109"/>
      <c r="MH364" s="109"/>
      <c r="MI364" s="109"/>
      <c r="MJ364" s="109"/>
      <c r="MK364" s="109"/>
      <c r="ML364" s="109"/>
      <c r="MM364" s="109"/>
      <c r="MN364" s="109"/>
      <c r="MO364" s="109"/>
      <c r="MP364" s="109"/>
      <c r="MQ364" s="109"/>
      <c r="MR364" s="109"/>
      <c r="MS364" s="109"/>
      <c r="MT364" s="109"/>
      <c r="MU364" s="109"/>
      <c r="MV364" s="109"/>
      <c r="MW364" s="109"/>
      <c r="MX364" s="109"/>
      <c r="MY364" s="109"/>
      <c r="MZ364" s="109"/>
      <c r="NA364" s="109"/>
      <c r="NB364" s="109"/>
      <c r="NC364" s="109"/>
      <c r="ND364" s="109"/>
      <c r="NE364" s="109"/>
      <c r="NF364" s="109"/>
      <c r="NG364" s="109"/>
      <c r="NH364" s="109"/>
      <c r="NI364" s="109"/>
      <c r="NJ364" s="109"/>
      <c r="NK364" s="109"/>
      <c r="NL364" s="109"/>
      <c r="NM364" s="109"/>
      <c r="NN364" s="109"/>
      <c r="NO364" s="109"/>
      <c r="NP364" s="109"/>
      <c r="NQ364" s="109"/>
      <c r="NR364" s="109"/>
      <c r="NS364" s="109"/>
      <c r="NT364" s="109"/>
      <c r="NU364" s="109"/>
      <c r="NV364" s="109"/>
      <c r="NW364" s="109"/>
      <c r="NX364" s="109"/>
      <c r="NY364" s="109"/>
      <c r="NZ364" s="109"/>
      <c r="OA364" s="109"/>
      <c r="OB364" s="109"/>
      <c r="OC364" s="109"/>
      <c r="OD364" s="109"/>
      <c r="OE364" s="109"/>
      <c r="OF364" s="109"/>
      <c r="OG364" s="109"/>
      <c r="OH364" s="109"/>
      <c r="OI364" s="109"/>
      <c r="OJ364" s="109"/>
      <c r="OK364" s="109"/>
      <c r="OL364" s="109"/>
      <c r="OM364" s="109"/>
      <c r="ON364" s="109"/>
      <c r="OO364" s="109"/>
      <c r="OP364" s="109"/>
      <c r="OQ364" s="109"/>
      <c r="OR364" s="109"/>
      <c r="OS364" s="109"/>
      <c r="OT364" s="109"/>
      <c r="OU364" s="109"/>
      <c r="OV364" s="109"/>
      <c r="OW364" s="109"/>
      <c r="OX364" s="109"/>
      <c r="OY364" s="109"/>
      <c r="OZ364" s="109"/>
      <c r="PA364" s="109"/>
      <c r="PB364" s="109"/>
      <c r="PC364" s="109"/>
      <c r="PD364" s="109"/>
      <c r="PE364" s="109"/>
      <c r="PF364" s="109"/>
      <c r="PG364" s="109"/>
      <c r="PH364" s="109"/>
      <c r="PI364" s="109"/>
      <c r="PJ364" s="109"/>
      <c r="PK364" s="109"/>
      <c r="PL364" s="109"/>
      <c r="PM364" s="109"/>
      <c r="PN364" s="109"/>
      <c r="PO364" s="109"/>
      <c r="PP364" s="109"/>
      <c r="PQ364" s="109"/>
      <c r="PR364" s="109"/>
      <c r="PS364" s="109"/>
      <c r="PT364" s="109"/>
      <c r="PU364" s="109"/>
      <c r="PV364" s="109"/>
      <c r="PW364" s="109"/>
      <c r="PX364" s="109"/>
      <c r="PY364" s="109"/>
      <c r="PZ364" s="109"/>
      <c r="QA364" s="109"/>
      <c r="QB364" s="109"/>
      <c r="QC364" s="109"/>
      <c r="QD364" s="109"/>
      <c r="QE364" s="109"/>
      <c r="QF364" s="109"/>
      <c r="QG364" s="109"/>
      <c r="QH364" s="109"/>
      <c r="QI364" s="109"/>
      <c r="QJ364" s="109"/>
      <c r="QK364" s="23">
        <f t="shared" si="5"/>
        <v>27</v>
      </c>
      <c r="QL364" s="125"/>
      <c r="QM364" s="148"/>
      <c r="QN364" s="125"/>
      <c r="QO364" s="125"/>
      <c r="QP364" s="125"/>
      <c r="QQ364" s="125">
        <v>1390.28</v>
      </c>
      <c r="QR364" s="125"/>
      <c r="QS364" s="130"/>
    </row>
    <row r="365" spans="1:461" s="5" customFormat="1" ht="12.75" customHeight="1" x14ac:dyDescent="0.2">
      <c r="A365" s="52">
        <v>44726</v>
      </c>
      <c r="B365" s="162" t="s">
        <v>334</v>
      </c>
      <c r="C365" s="107"/>
      <c r="D365" s="107"/>
      <c r="E365" s="108"/>
      <c r="F365" s="108"/>
      <c r="G365" s="108"/>
      <c r="H365" s="108"/>
      <c r="I365" s="108"/>
      <c r="J365" s="108"/>
      <c r="K365" s="108"/>
      <c r="L365" s="108"/>
      <c r="M365" s="108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 s="109"/>
      <c r="BD365" s="109"/>
      <c r="BE365" s="109"/>
      <c r="BF365" s="109"/>
      <c r="BG365" s="109"/>
      <c r="BH365" s="109"/>
      <c r="BI365" s="109"/>
      <c r="BJ365" s="109"/>
      <c r="BK365" s="109"/>
      <c r="BL365" s="109"/>
      <c r="BM365" s="109"/>
      <c r="BN365" s="109"/>
      <c r="BO365" s="109"/>
      <c r="BP365" s="109"/>
      <c r="BQ365" s="109"/>
      <c r="BR365" s="109"/>
      <c r="BS365" s="109">
        <v>1</v>
      </c>
      <c r="BT365" s="109"/>
      <c r="BU365" s="109"/>
      <c r="BV365" s="109"/>
      <c r="BW365" s="109"/>
      <c r="BX365" s="109"/>
      <c r="BY365" s="109"/>
      <c r="BZ365" s="109"/>
      <c r="CA365" s="109"/>
      <c r="CB365" s="109"/>
      <c r="CC365" s="109"/>
      <c r="CD365" s="109"/>
      <c r="CE365" s="109"/>
      <c r="CF365" s="109"/>
      <c r="CG365" s="109"/>
      <c r="CH365" s="109"/>
      <c r="CI365" s="109"/>
      <c r="CJ365" s="109"/>
      <c r="CK365" s="109"/>
      <c r="CL365" s="109"/>
      <c r="CM365" s="109"/>
      <c r="CN365" s="109"/>
      <c r="CO365" s="109"/>
      <c r="CP365" s="109"/>
      <c r="CQ365" s="109"/>
      <c r="CR365" s="109"/>
      <c r="CS365" s="109"/>
      <c r="CT365" s="109"/>
      <c r="CU365" s="109"/>
      <c r="CV365" s="109"/>
      <c r="CW365" s="109"/>
      <c r="CX365" s="109"/>
      <c r="CY365" s="109"/>
      <c r="CZ365" s="109"/>
      <c r="DA365" s="109"/>
      <c r="DB365" s="109"/>
      <c r="DC365" s="109"/>
      <c r="DD365" s="109"/>
      <c r="DE365" s="109"/>
      <c r="DF365" s="109"/>
      <c r="DG365" s="109"/>
      <c r="DH365" s="109"/>
      <c r="DI365" s="109"/>
      <c r="DJ365" s="109"/>
      <c r="DK365" s="109"/>
      <c r="DL365" s="109"/>
      <c r="DM365" s="109"/>
      <c r="DN365" s="109"/>
      <c r="DO365" s="109"/>
      <c r="DP365" s="109"/>
      <c r="DQ365" s="109"/>
      <c r="DR365" s="109"/>
      <c r="DS365" s="109"/>
      <c r="DT365" s="109"/>
      <c r="DU365" s="109"/>
      <c r="DV365" s="109"/>
      <c r="DW365" s="109"/>
      <c r="DX365" s="109"/>
      <c r="DY365" s="109"/>
      <c r="DZ365" s="109"/>
      <c r="EA365" s="109"/>
      <c r="EB365" s="109"/>
      <c r="EC365" s="109"/>
      <c r="ED365" s="109"/>
      <c r="EE365" s="109"/>
      <c r="EF365" s="109"/>
      <c r="EG365" s="109"/>
      <c r="EH365" s="109"/>
      <c r="EI365" s="109"/>
      <c r="EJ365" s="109"/>
      <c r="EK365" s="109"/>
      <c r="EL365" s="109"/>
      <c r="EM365" s="109"/>
      <c r="EN365" s="109"/>
      <c r="EO365" s="109"/>
      <c r="EP365" s="109"/>
      <c r="EQ365" s="109"/>
      <c r="ER365" s="109"/>
      <c r="ES365" s="109"/>
      <c r="ET365" s="109"/>
      <c r="EU365" s="109"/>
      <c r="EV365" s="109"/>
      <c r="EW365" s="109"/>
      <c r="EX365" s="109"/>
      <c r="EY365" s="109"/>
      <c r="EZ365" s="109"/>
      <c r="FA365" s="109"/>
      <c r="FB365" s="109"/>
      <c r="FC365" s="109"/>
      <c r="FD365" s="109"/>
      <c r="FE365" s="109"/>
      <c r="FF365" s="109"/>
      <c r="FG365" s="109">
        <v>2</v>
      </c>
      <c r="FH365" s="109"/>
      <c r="FI365" s="109"/>
      <c r="FJ365" s="109"/>
      <c r="FK365" s="109"/>
      <c r="FL365" s="109"/>
      <c r="FM365" s="109"/>
      <c r="FN365" s="109"/>
      <c r="FO365" s="109"/>
      <c r="FP365" s="109"/>
      <c r="FQ365" s="109"/>
      <c r="FR365" s="109"/>
      <c r="FS365" s="109"/>
      <c r="FT365" s="109"/>
      <c r="FU365" s="109"/>
      <c r="FV365" s="109"/>
      <c r="FW365" s="109"/>
      <c r="FX365" s="109"/>
      <c r="FY365" s="109"/>
      <c r="FZ365" s="109"/>
      <c r="GA365" s="109"/>
      <c r="GB365" s="109"/>
      <c r="GC365" s="109"/>
      <c r="GD365" s="109"/>
      <c r="GE365" s="109"/>
      <c r="GF365" s="109"/>
      <c r="GG365" s="109"/>
      <c r="GH365" s="109"/>
      <c r="GI365" s="109"/>
      <c r="GJ365" s="109"/>
      <c r="GK365" s="109"/>
      <c r="GL365" s="109"/>
      <c r="GM365" s="109"/>
      <c r="GN365" s="109"/>
      <c r="GO365" s="109"/>
      <c r="GP365" s="109"/>
      <c r="GQ365" s="109"/>
      <c r="GR365" s="109"/>
      <c r="GS365" s="109"/>
      <c r="GT365" s="109"/>
      <c r="GU365" s="109"/>
      <c r="GV365" s="109"/>
      <c r="GW365" s="109"/>
      <c r="GX365" s="109"/>
      <c r="GY365" s="109"/>
      <c r="GZ365" s="109"/>
      <c r="HA365" s="109"/>
      <c r="HB365" s="109"/>
      <c r="HC365" s="109"/>
      <c r="HD365" s="109"/>
      <c r="HE365" s="109"/>
      <c r="HF365" s="109"/>
      <c r="HG365" s="109"/>
      <c r="HH365" s="109"/>
      <c r="HI365" s="109"/>
      <c r="HJ365" s="109"/>
      <c r="HK365" s="109"/>
      <c r="HL365" s="109"/>
      <c r="HM365" s="109"/>
      <c r="HN365" s="109"/>
      <c r="HO365" s="109"/>
      <c r="HP365" s="109"/>
      <c r="HQ365" s="109"/>
      <c r="HR365" s="109"/>
      <c r="HS365" s="109"/>
      <c r="HT365" s="109"/>
      <c r="HU365" s="109"/>
      <c r="HV365" s="109">
        <v>2</v>
      </c>
      <c r="HW365" s="109"/>
      <c r="HX365" s="109"/>
      <c r="HY365" s="109"/>
      <c r="HZ365" s="109"/>
      <c r="IA365" s="109"/>
      <c r="IB365" s="109"/>
      <c r="IC365" s="109"/>
      <c r="ID365" s="109"/>
      <c r="IE365" s="109"/>
      <c r="IF365" s="109"/>
      <c r="IG365" s="109"/>
      <c r="IH365" s="109"/>
      <c r="II365" s="109"/>
      <c r="IJ365" s="109"/>
      <c r="IK365" s="109"/>
      <c r="IL365" s="109"/>
      <c r="IM365" s="109"/>
      <c r="IN365" s="109"/>
      <c r="IO365" s="109"/>
      <c r="IP365" s="109"/>
      <c r="IQ365" s="109"/>
      <c r="IR365" s="109"/>
      <c r="IS365" s="109"/>
      <c r="IT365" s="109"/>
      <c r="IU365" s="109"/>
      <c r="IV365" s="109"/>
      <c r="IW365" s="109"/>
      <c r="IX365" s="109"/>
      <c r="IY365" s="109"/>
      <c r="IZ365" s="109"/>
      <c r="JA365" s="109"/>
      <c r="JB365" s="109"/>
      <c r="JC365" s="109"/>
      <c r="JD365" s="109"/>
      <c r="JE365" s="109"/>
      <c r="JF365" s="109"/>
      <c r="JG365" s="109"/>
      <c r="JH365" s="109"/>
      <c r="JI365" s="109"/>
      <c r="JJ365" s="109"/>
      <c r="JK365" s="109"/>
      <c r="JL365" s="109"/>
      <c r="JM365" s="109"/>
      <c r="JN365" s="109"/>
      <c r="JO365" s="109"/>
      <c r="JP365" s="109"/>
      <c r="JQ365" s="109"/>
      <c r="JR365" s="109"/>
      <c r="JS365" s="109"/>
      <c r="JT365" s="109"/>
      <c r="JU365" s="109"/>
      <c r="JV365" s="109"/>
      <c r="JW365" s="109"/>
      <c r="JX365" s="109"/>
      <c r="JY365" s="109"/>
      <c r="JZ365" s="109"/>
      <c r="KA365" s="109"/>
      <c r="KB365" s="109"/>
      <c r="KC365" s="109"/>
      <c r="KD365" s="109"/>
      <c r="KE365" s="109"/>
      <c r="KF365" s="109"/>
      <c r="KG365" s="109"/>
      <c r="KH365" s="109"/>
      <c r="KI365" s="109"/>
      <c r="KJ365" s="109"/>
      <c r="KK365" s="109"/>
      <c r="KL365" s="109"/>
      <c r="KM365" s="109"/>
      <c r="KN365" s="109"/>
      <c r="KO365" s="109"/>
      <c r="KP365" s="109"/>
      <c r="KQ365" s="109"/>
      <c r="KR365" s="109"/>
      <c r="KS365" s="109"/>
      <c r="KT365" s="109"/>
      <c r="KU365" s="109"/>
      <c r="KV365" s="109"/>
      <c r="KW365" s="109"/>
      <c r="KX365" s="109"/>
      <c r="KY365" s="109"/>
      <c r="KZ365" s="109"/>
      <c r="LA365" s="109"/>
      <c r="LB365" s="109"/>
      <c r="LC365" s="109"/>
      <c r="LD365" s="109"/>
      <c r="LE365" s="109"/>
      <c r="LF365" s="109"/>
      <c r="LG365" s="109"/>
      <c r="LH365" s="109"/>
      <c r="LI365" s="109"/>
      <c r="LJ365" s="109"/>
      <c r="LK365" s="109"/>
      <c r="LL365" s="109"/>
      <c r="LM365" s="109"/>
      <c r="LN365" s="109"/>
      <c r="LO365" s="109"/>
      <c r="LP365" s="109"/>
      <c r="LQ365" s="109"/>
      <c r="LR365" s="109"/>
      <c r="LS365" s="109"/>
      <c r="LT365" s="109"/>
      <c r="LU365" s="109"/>
      <c r="LV365" s="109"/>
      <c r="LW365" s="109"/>
      <c r="LX365" s="109"/>
      <c r="LY365" s="109"/>
      <c r="LZ365" s="109"/>
      <c r="MA365" s="109"/>
      <c r="MB365" s="109"/>
      <c r="MC365" s="109"/>
      <c r="MD365" s="109"/>
      <c r="ME365" s="109"/>
      <c r="MF365" s="109"/>
      <c r="MG365" s="109"/>
      <c r="MH365" s="109"/>
      <c r="MI365" s="109"/>
      <c r="MJ365" s="109"/>
      <c r="MK365" s="109"/>
      <c r="ML365" s="109"/>
      <c r="MM365" s="109"/>
      <c r="MN365" s="109"/>
      <c r="MO365" s="109"/>
      <c r="MP365" s="109"/>
      <c r="MQ365" s="109"/>
      <c r="MR365" s="109"/>
      <c r="MS365" s="109"/>
      <c r="MT365" s="109"/>
      <c r="MU365" s="109"/>
      <c r="MV365" s="109"/>
      <c r="MW365" s="109"/>
      <c r="MX365" s="109"/>
      <c r="MY365" s="109"/>
      <c r="MZ365" s="109"/>
      <c r="NA365" s="109"/>
      <c r="NB365" s="109"/>
      <c r="NC365" s="109"/>
      <c r="ND365" s="109"/>
      <c r="NE365" s="109"/>
      <c r="NF365" s="109"/>
      <c r="NG365" s="109"/>
      <c r="NH365" s="109"/>
      <c r="NI365" s="109"/>
      <c r="NJ365" s="109"/>
      <c r="NK365" s="109"/>
      <c r="NL365" s="109"/>
      <c r="NM365" s="109"/>
      <c r="NN365" s="109"/>
      <c r="NO365" s="109"/>
      <c r="NP365" s="109"/>
      <c r="NQ365" s="109"/>
      <c r="NR365" s="109"/>
      <c r="NS365" s="109"/>
      <c r="NT365" s="109"/>
      <c r="NU365" s="109"/>
      <c r="NV365" s="109"/>
      <c r="NW365" s="109"/>
      <c r="NX365" s="109"/>
      <c r="NY365" s="109"/>
      <c r="NZ365" s="109"/>
      <c r="OA365" s="109"/>
      <c r="OB365" s="109"/>
      <c r="OC365" s="109"/>
      <c r="OD365" s="109"/>
      <c r="OE365" s="109"/>
      <c r="OF365" s="109"/>
      <c r="OG365" s="109"/>
      <c r="OH365" s="109"/>
      <c r="OI365" s="109"/>
      <c r="OJ365" s="109"/>
      <c r="OK365" s="109"/>
      <c r="OL365" s="109"/>
      <c r="OM365" s="109"/>
      <c r="ON365" s="109"/>
      <c r="OO365" s="109"/>
      <c r="OP365" s="109"/>
      <c r="OQ365" s="109"/>
      <c r="OR365" s="109"/>
      <c r="OS365" s="109"/>
      <c r="OT365" s="109"/>
      <c r="OU365" s="109"/>
      <c r="OV365" s="109"/>
      <c r="OW365" s="109"/>
      <c r="OX365" s="109"/>
      <c r="OY365" s="109"/>
      <c r="OZ365" s="109"/>
      <c r="PA365" s="109"/>
      <c r="PB365" s="109"/>
      <c r="PC365" s="109"/>
      <c r="PD365" s="109"/>
      <c r="PE365" s="109"/>
      <c r="PF365" s="109"/>
      <c r="PG365" s="109"/>
      <c r="PH365" s="109"/>
      <c r="PI365" s="109"/>
      <c r="PJ365" s="109"/>
      <c r="PK365" s="109"/>
      <c r="PL365" s="109"/>
      <c r="PM365" s="109"/>
      <c r="PN365" s="109"/>
      <c r="PO365" s="109"/>
      <c r="PP365" s="109"/>
      <c r="PQ365" s="109"/>
      <c r="PR365" s="109"/>
      <c r="PS365" s="109"/>
      <c r="PT365" s="109"/>
      <c r="PU365" s="109"/>
      <c r="PV365" s="109"/>
      <c r="PW365" s="109"/>
      <c r="PX365" s="109"/>
      <c r="PY365" s="109"/>
      <c r="PZ365" s="109"/>
      <c r="QA365" s="109"/>
      <c r="QB365" s="109"/>
      <c r="QC365" s="109"/>
      <c r="QD365" s="109"/>
      <c r="QE365" s="109"/>
      <c r="QF365" s="109"/>
      <c r="QG365" s="109"/>
      <c r="QH365" s="109"/>
      <c r="QI365" s="109"/>
      <c r="QJ365" s="109"/>
      <c r="QK365" s="23">
        <f t="shared" si="5"/>
        <v>5</v>
      </c>
      <c r="QL365" s="125"/>
      <c r="QM365" s="148"/>
      <c r="QN365" s="125"/>
      <c r="QO365" s="125"/>
      <c r="QP365" s="125"/>
      <c r="QQ365" s="125">
        <v>404.28</v>
      </c>
      <c r="QR365" s="125"/>
      <c r="QS365" s="130"/>
    </row>
    <row r="366" spans="1:461" s="5" customFormat="1" ht="12.75" customHeight="1" x14ac:dyDescent="0.2">
      <c r="A366" s="52">
        <v>44726</v>
      </c>
      <c r="B366" s="98" t="s">
        <v>52</v>
      </c>
      <c r="C366" s="107"/>
      <c r="D366" s="107"/>
      <c r="E366" s="108"/>
      <c r="F366" s="108"/>
      <c r="G366" s="108"/>
      <c r="H366" s="108"/>
      <c r="I366" s="108"/>
      <c r="J366" s="108"/>
      <c r="K366" s="108"/>
      <c r="L366" s="108"/>
      <c r="M366" s="108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 s="109"/>
      <c r="BD366" s="109">
        <v>100</v>
      </c>
      <c r="BE366" s="109"/>
      <c r="BF366" s="109"/>
      <c r="BG366" s="109"/>
      <c r="BH366" s="109"/>
      <c r="BI366" s="109"/>
      <c r="BJ366" s="109"/>
      <c r="BK366" s="109"/>
      <c r="BL366" s="109"/>
      <c r="BM366" s="109"/>
      <c r="BN366" s="109"/>
      <c r="BO366" s="109"/>
      <c r="BP366" s="109"/>
      <c r="BQ366" s="109"/>
      <c r="BR366" s="109"/>
      <c r="BS366" s="109"/>
      <c r="BT366" s="109"/>
      <c r="BU366" s="109"/>
      <c r="BV366" s="109"/>
      <c r="BW366" s="109"/>
      <c r="BX366" s="109"/>
      <c r="BY366" s="109"/>
      <c r="BZ366" s="109"/>
      <c r="CA366" s="109"/>
      <c r="CB366" s="109"/>
      <c r="CC366" s="109"/>
      <c r="CD366" s="109"/>
      <c r="CE366" s="109"/>
      <c r="CF366" s="109"/>
      <c r="CG366" s="109"/>
      <c r="CH366" s="109"/>
      <c r="CI366" s="109"/>
      <c r="CJ366" s="109"/>
      <c r="CK366" s="109"/>
      <c r="CL366" s="109"/>
      <c r="CM366" s="109"/>
      <c r="CN366" s="109"/>
      <c r="CO366" s="109"/>
      <c r="CP366" s="109"/>
      <c r="CQ366" s="109"/>
      <c r="CR366" s="109"/>
      <c r="CS366" s="109"/>
      <c r="CT366" s="109"/>
      <c r="CU366" s="109"/>
      <c r="CV366" s="109"/>
      <c r="CW366" s="109"/>
      <c r="CX366" s="109"/>
      <c r="CY366" s="109"/>
      <c r="CZ366" s="109"/>
      <c r="DA366" s="109"/>
      <c r="DB366" s="109"/>
      <c r="DC366" s="109"/>
      <c r="DD366" s="109"/>
      <c r="DE366" s="109"/>
      <c r="DF366" s="109"/>
      <c r="DG366" s="109"/>
      <c r="DH366" s="109"/>
      <c r="DI366" s="109"/>
      <c r="DJ366" s="109"/>
      <c r="DK366" s="109"/>
      <c r="DL366" s="109"/>
      <c r="DM366" s="109"/>
      <c r="DN366" s="109"/>
      <c r="DO366" s="109"/>
      <c r="DP366" s="109"/>
      <c r="DQ366" s="109"/>
      <c r="DR366" s="109"/>
      <c r="DS366" s="109"/>
      <c r="DT366" s="109"/>
      <c r="DU366" s="109"/>
      <c r="DV366" s="109"/>
      <c r="DW366" s="109"/>
      <c r="DX366" s="109"/>
      <c r="DY366" s="109"/>
      <c r="DZ366" s="109"/>
      <c r="EA366" s="109"/>
      <c r="EB366" s="109"/>
      <c r="EC366" s="109"/>
      <c r="ED366" s="109"/>
      <c r="EE366" s="109"/>
      <c r="EF366" s="109"/>
      <c r="EG366" s="109"/>
      <c r="EH366" s="109"/>
      <c r="EI366" s="109"/>
      <c r="EJ366" s="109"/>
      <c r="EK366" s="109"/>
      <c r="EL366" s="109"/>
      <c r="EM366" s="109"/>
      <c r="EN366" s="109"/>
      <c r="EO366" s="109"/>
      <c r="EP366" s="109"/>
      <c r="EQ366" s="109"/>
      <c r="ER366" s="109"/>
      <c r="ES366" s="109"/>
      <c r="ET366" s="109"/>
      <c r="EU366" s="109"/>
      <c r="EV366" s="109"/>
      <c r="EW366" s="109"/>
      <c r="EX366" s="109"/>
      <c r="EY366" s="109"/>
      <c r="EZ366" s="109"/>
      <c r="FA366" s="109"/>
      <c r="FB366" s="109"/>
      <c r="FC366" s="109"/>
      <c r="FD366" s="109"/>
      <c r="FE366" s="109"/>
      <c r="FF366" s="109"/>
      <c r="FG366" s="109"/>
      <c r="FH366" s="109"/>
      <c r="FI366" s="109"/>
      <c r="FJ366" s="109"/>
      <c r="FK366" s="109"/>
      <c r="FL366" s="109"/>
      <c r="FM366" s="109"/>
      <c r="FN366" s="109"/>
      <c r="FO366" s="109"/>
      <c r="FP366" s="109"/>
      <c r="FQ366" s="109"/>
      <c r="FR366" s="109"/>
      <c r="FS366" s="109"/>
      <c r="FT366" s="109"/>
      <c r="FU366" s="109"/>
      <c r="FV366" s="109"/>
      <c r="FW366" s="109"/>
      <c r="FX366" s="109"/>
      <c r="FY366" s="109"/>
      <c r="FZ366" s="109"/>
      <c r="GA366" s="109"/>
      <c r="GB366" s="109"/>
      <c r="GC366" s="109"/>
      <c r="GD366" s="109"/>
      <c r="GE366" s="109"/>
      <c r="GF366" s="109"/>
      <c r="GG366" s="109"/>
      <c r="GH366" s="109"/>
      <c r="GI366" s="109"/>
      <c r="GJ366" s="109"/>
      <c r="GK366" s="109"/>
      <c r="GL366" s="109"/>
      <c r="GM366" s="109"/>
      <c r="GN366" s="109"/>
      <c r="GO366" s="109"/>
      <c r="GP366" s="109"/>
      <c r="GQ366" s="109"/>
      <c r="GR366" s="109"/>
      <c r="GS366" s="109"/>
      <c r="GT366" s="109"/>
      <c r="GU366" s="109"/>
      <c r="GV366" s="109"/>
      <c r="GW366" s="109"/>
      <c r="GX366" s="109"/>
      <c r="GY366" s="109"/>
      <c r="GZ366" s="109"/>
      <c r="HA366" s="109"/>
      <c r="HB366" s="109"/>
      <c r="HC366" s="109"/>
      <c r="HD366" s="109"/>
      <c r="HE366" s="109"/>
      <c r="HF366" s="109"/>
      <c r="HG366" s="109"/>
      <c r="HH366" s="109"/>
      <c r="HI366" s="109"/>
      <c r="HJ366" s="109"/>
      <c r="HK366" s="109"/>
      <c r="HL366" s="109"/>
      <c r="HM366" s="109"/>
      <c r="HN366" s="109"/>
      <c r="HO366" s="109"/>
      <c r="HP366" s="109"/>
      <c r="HQ366" s="109"/>
      <c r="HR366" s="109"/>
      <c r="HS366" s="109"/>
      <c r="HT366" s="109"/>
      <c r="HU366" s="109"/>
      <c r="HV366" s="109"/>
      <c r="HW366" s="109"/>
      <c r="HX366" s="109"/>
      <c r="HY366" s="109"/>
      <c r="HZ366" s="109"/>
      <c r="IA366" s="109"/>
      <c r="IB366" s="109"/>
      <c r="IC366" s="109"/>
      <c r="ID366" s="109"/>
      <c r="IE366" s="109"/>
      <c r="IF366" s="109"/>
      <c r="IG366" s="109"/>
      <c r="IH366" s="109"/>
      <c r="II366" s="109"/>
      <c r="IJ366" s="109"/>
      <c r="IK366" s="109"/>
      <c r="IL366" s="109"/>
      <c r="IM366" s="109"/>
      <c r="IN366" s="109"/>
      <c r="IO366" s="109"/>
      <c r="IP366" s="109"/>
      <c r="IQ366" s="109"/>
      <c r="IR366" s="109"/>
      <c r="IS366" s="109"/>
      <c r="IT366" s="109"/>
      <c r="IU366" s="109"/>
      <c r="IV366" s="109"/>
      <c r="IW366" s="109"/>
      <c r="IX366" s="109"/>
      <c r="IY366" s="109"/>
      <c r="IZ366" s="109"/>
      <c r="JA366" s="109"/>
      <c r="JB366" s="109"/>
      <c r="JC366" s="109"/>
      <c r="JD366" s="109"/>
      <c r="JE366" s="109"/>
      <c r="JF366" s="109"/>
      <c r="JG366" s="109"/>
      <c r="JH366" s="109"/>
      <c r="JI366" s="109"/>
      <c r="JJ366" s="109"/>
      <c r="JK366" s="109"/>
      <c r="JL366" s="109"/>
      <c r="JM366" s="109"/>
      <c r="JN366" s="109"/>
      <c r="JO366" s="109"/>
      <c r="JP366" s="109"/>
      <c r="JQ366" s="109"/>
      <c r="JR366" s="109"/>
      <c r="JS366" s="109"/>
      <c r="JT366" s="109"/>
      <c r="JU366" s="109"/>
      <c r="JV366" s="109"/>
      <c r="JW366" s="109"/>
      <c r="JX366" s="109"/>
      <c r="JY366" s="109"/>
      <c r="JZ366" s="109"/>
      <c r="KA366" s="109"/>
      <c r="KB366" s="109"/>
      <c r="KC366" s="109"/>
      <c r="KD366" s="109"/>
      <c r="KE366" s="109"/>
      <c r="KF366" s="109"/>
      <c r="KG366" s="109"/>
      <c r="KH366" s="109"/>
      <c r="KI366" s="109"/>
      <c r="KJ366" s="109"/>
      <c r="KK366" s="109"/>
      <c r="KL366" s="109"/>
      <c r="KM366" s="109"/>
      <c r="KN366" s="109"/>
      <c r="KO366" s="109"/>
      <c r="KP366" s="109"/>
      <c r="KQ366" s="109"/>
      <c r="KR366" s="109"/>
      <c r="KS366" s="109"/>
      <c r="KT366" s="109"/>
      <c r="KU366" s="109"/>
      <c r="KV366" s="109"/>
      <c r="KW366" s="109"/>
      <c r="KX366" s="109"/>
      <c r="KY366" s="109"/>
      <c r="KZ366" s="109"/>
      <c r="LA366" s="109"/>
      <c r="LB366" s="109"/>
      <c r="LC366" s="109"/>
      <c r="LD366" s="109"/>
      <c r="LE366" s="109"/>
      <c r="LF366" s="109"/>
      <c r="LG366" s="109"/>
      <c r="LH366" s="109"/>
      <c r="LI366" s="109"/>
      <c r="LJ366" s="109"/>
      <c r="LK366" s="109"/>
      <c r="LL366" s="109"/>
      <c r="LM366" s="109"/>
      <c r="LN366" s="109"/>
      <c r="LO366" s="109"/>
      <c r="LP366" s="109"/>
      <c r="LQ366" s="109"/>
      <c r="LR366" s="109"/>
      <c r="LS366" s="109"/>
      <c r="LT366" s="109"/>
      <c r="LU366" s="109"/>
      <c r="LV366" s="109"/>
      <c r="LW366" s="109"/>
      <c r="LX366" s="109"/>
      <c r="LY366" s="109"/>
      <c r="LZ366" s="109"/>
      <c r="MA366" s="109"/>
      <c r="MB366" s="109"/>
      <c r="MC366" s="109"/>
      <c r="MD366" s="109"/>
      <c r="ME366" s="109"/>
      <c r="MF366" s="109"/>
      <c r="MG366" s="109"/>
      <c r="MH366" s="109"/>
      <c r="MI366" s="109"/>
      <c r="MJ366" s="109"/>
      <c r="MK366" s="109"/>
      <c r="ML366" s="109"/>
      <c r="MM366" s="109"/>
      <c r="MN366" s="109"/>
      <c r="MO366" s="109"/>
      <c r="MP366" s="109"/>
      <c r="MQ366" s="109"/>
      <c r="MR366" s="109"/>
      <c r="MS366" s="109"/>
      <c r="MT366" s="109"/>
      <c r="MU366" s="109"/>
      <c r="MV366" s="109"/>
      <c r="MW366" s="109"/>
      <c r="MX366" s="109"/>
      <c r="MY366" s="109"/>
      <c r="MZ366" s="109"/>
      <c r="NA366" s="109"/>
      <c r="NB366" s="109"/>
      <c r="NC366" s="109"/>
      <c r="ND366" s="109"/>
      <c r="NE366" s="109"/>
      <c r="NF366" s="109"/>
      <c r="NG366" s="109"/>
      <c r="NH366" s="109"/>
      <c r="NI366" s="109"/>
      <c r="NJ366" s="109"/>
      <c r="NK366" s="109"/>
      <c r="NL366" s="109"/>
      <c r="NM366" s="109"/>
      <c r="NN366" s="109"/>
      <c r="NO366" s="109"/>
      <c r="NP366" s="109"/>
      <c r="NQ366" s="109"/>
      <c r="NR366" s="109"/>
      <c r="NS366" s="109"/>
      <c r="NT366" s="109"/>
      <c r="NU366" s="109"/>
      <c r="NV366" s="109"/>
      <c r="NW366" s="109"/>
      <c r="NX366" s="109"/>
      <c r="NY366" s="109"/>
      <c r="NZ366" s="109"/>
      <c r="OA366" s="109"/>
      <c r="OB366" s="109"/>
      <c r="OC366" s="109"/>
      <c r="OD366" s="109"/>
      <c r="OE366" s="109"/>
      <c r="OF366" s="109"/>
      <c r="OG366" s="109"/>
      <c r="OH366" s="109"/>
      <c r="OI366" s="109"/>
      <c r="OJ366" s="109"/>
      <c r="OK366" s="109"/>
      <c r="OL366" s="109"/>
      <c r="OM366" s="109"/>
      <c r="ON366" s="109"/>
      <c r="OO366" s="109"/>
      <c r="OP366" s="109"/>
      <c r="OQ366" s="109"/>
      <c r="OR366" s="109"/>
      <c r="OS366" s="109"/>
      <c r="OT366" s="109"/>
      <c r="OU366" s="109"/>
      <c r="OV366" s="109"/>
      <c r="OW366" s="109"/>
      <c r="OX366" s="109"/>
      <c r="OY366" s="109"/>
      <c r="OZ366" s="109"/>
      <c r="PA366" s="109"/>
      <c r="PB366" s="109"/>
      <c r="PC366" s="109"/>
      <c r="PD366" s="109"/>
      <c r="PE366" s="109"/>
      <c r="PF366" s="109"/>
      <c r="PG366" s="109"/>
      <c r="PH366" s="109"/>
      <c r="PI366" s="109"/>
      <c r="PJ366" s="109"/>
      <c r="PK366" s="109"/>
      <c r="PL366" s="109"/>
      <c r="PM366" s="109"/>
      <c r="PN366" s="109"/>
      <c r="PO366" s="109"/>
      <c r="PP366" s="109"/>
      <c r="PQ366" s="109"/>
      <c r="PR366" s="109"/>
      <c r="PS366" s="109"/>
      <c r="PT366" s="109"/>
      <c r="PU366" s="109"/>
      <c r="PV366" s="109"/>
      <c r="PW366" s="109"/>
      <c r="PX366" s="109"/>
      <c r="PY366" s="109"/>
      <c r="PZ366" s="109"/>
      <c r="QA366" s="109"/>
      <c r="QB366" s="109"/>
      <c r="QC366" s="109"/>
      <c r="QD366" s="109"/>
      <c r="QE366" s="109"/>
      <c r="QF366" s="109"/>
      <c r="QG366" s="109"/>
      <c r="QH366" s="109"/>
      <c r="QI366" s="109"/>
      <c r="QJ366" s="109"/>
      <c r="QK366" s="23">
        <f t="shared" si="5"/>
        <v>100</v>
      </c>
      <c r="QL366" s="125"/>
      <c r="QM366" s="125"/>
      <c r="QN366" s="125"/>
      <c r="QO366" s="125"/>
      <c r="QP366" s="125"/>
      <c r="QQ366" s="125"/>
      <c r="QR366" s="125"/>
      <c r="QS366" s="130"/>
    </row>
    <row r="367" spans="1:461" s="5" customFormat="1" ht="12.75" customHeight="1" x14ac:dyDescent="0.2">
      <c r="A367" s="52">
        <v>44726</v>
      </c>
      <c r="B367" s="98" t="s">
        <v>52</v>
      </c>
      <c r="C367" s="107"/>
      <c r="D367" s="107"/>
      <c r="E367" s="108"/>
      <c r="F367" s="108"/>
      <c r="G367" s="108"/>
      <c r="H367" s="108"/>
      <c r="I367" s="108"/>
      <c r="J367" s="108"/>
      <c r="K367" s="108"/>
      <c r="L367" s="108"/>
      <c r="M367" s="108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 s="109"/>
      <c r="BG367" s="109"/>
      <c r="BH367" s="109"/>
      <c r="BI367" s="109"/>
      <c r="BJ367" s="109"/>
      <c r="BK367" s="109"/>
      <c r="BL367" s="109"/>
      <c r="BM367" s="109"/>
      <c r="BN367" s="109"/>
      <c r="BO367" s="109"/>
      <c r="BP367" s="109"/>
      <c r="BQ367" s="109"/>
      <c r="BR367" s="109"/>
      <c r="BS367" s="109"/>
      <c r="BT367" s="109"/>
      <c r="BU367" s="109"/>
      <c r="BV367" s="109"/>
      <c r="BW367" s="109"/>
      <c r="BX367" s="109"/>
      <c r="BY367" s="109"/>
      <c r="BZ367" s="109"/>
      <c r="CA367" s="109"/>
      <c r="CB367" s="109"/>
      <c r="CC367" s="109"/>
      <c r="CD367" s="109"/>
      <c r="CE367" s="109"/>
      <c r="CF367" s="109"/>
      <c r="CG367" s="109"/>
      <c r="CH367" s="109"/>
      <c r="CI367" s="109"/>
      <c r="CJ367" s="109"/>
      <c r="CK367" s="109"/>
      <c r="CL367" s="109"/>
      <c r="CM367" s="109"/>
      <c r="CN367" s="109"/>
      <c r="CO367" s="109"/>
      <c r="CP367" s="109"/>
      <c r="CQ367" s="109"/>
      <c r="CR367" s="109"/>
      <c r="CS367" s="109"/>
      <c r="CT367" s="109"/>
      <c r="CU367" s="109"/>
      <c r="CV367" s="109"/>
      <c r="CW367" s="109"/>
      <c r="CX367" s="109"/>
      <c r="CY367" s="109"/>
      <c r="CZ367" s="109"/>
      <c r="DA367" s="109"/>
      <c r="DB367" s="109"/>
      <c r="DC367" s="109"/>
      <c r="DD367" s="109"/>
      <c r="DE367" s="109"/>
      <c r="DF367" s="109"/>
      <c r="DG367" s="109"/>
      <c r="DH367" s="109"/>
      <c r="DI367" s="109"/>
      <c r="DJ367" s="109"/>
      <c r="DK367" s="109"/>
      <c r="DL367" s="109"/>
      <c r="DM367" s="109"/>
      <c r="DN367" s="109"/>
      <c r="DO367" s="109"/>
      <c r="DP367" s="109"/>
      <c r="DQ367" s="109"/>
      <c r="DR367" s="109"/>
      <c r="DS367" s="109"/>
      <c r="DT367" s="109"/>
      <c r="DU367" s="109"/>
      <c r="DV367" s="109"/>
      <c r="DW367" s="109"/>
      <c r="DX367" s="109"/>
      <c r="DY367" s="109"/>
      <c r="DZ367" s="109"/>
      <c r="EA367" s="109"/>
      <c r="EB367" s="109"/>
      <c r="EC367" s="109"/>
      <c r="ED367" s="109"/>
      <c r="EE367" s="109"/>
      <c r="EF367" s="109"/>
      <c r="EG367" s="109"/>
      <c r="EH367" s="109"/>
      <c r="EI367" s="109"/>
      <c r="EJ367" s="109"/>
      <c r="EK367" s="109"/>
      <c r="EL367" s="109"/>
      <c r="EM367" s="109"/>
      <c r="EN367" s="109"/>
      <c r="EO367" s="109">
        <v>30</v>
      </c>
      <c r="EP367" s="109"/>
      <c r="EQ367" s="109"/>
      <c r="ER367" s="109"/>
      <c r="ES367" s="109"/>
      <c r="ET367" s="109"/>
      <c r="EU367" s="109"/>
      <c r="EV367" s="109"/>
      <c r="EW367" s="109"/>
      <c r="EX367" s="109"/>
      <c r="EY367" s="109"/>
      <c r="EZ367" s="109"/>
      <c r="FA367" s="109"/>
      <c r="FB367" s="109"/>
      <c r="FC367" s="109"/>
      <c r="FD367" s="109"/>
      <c r="FE367" s="109"/>
      <c r="FF367" s="109"/>
      <c r="FG367" s="109"/>
      <c r="FH367" s="109"/>
      <c r="FI367" s="109"/>
      <c r="FJ367" s="109"/>
      <c r="FK367" s="109"/>
      <c r="FL367" s="109"/>
      <c r="FM367" s="109"/>
      <c r="FN367" s="109"/>
      <c r="FO367" s="109"/>
      <c r="FP367" s="109"/>
      <c r="FQ367" s="109"/>
      <c r="FR367" s="109"/>
      <c r="FS367" s="109"/>
      <c r="FT367" s="109"/>
      <c r="FU367" s="109"/>
      <c r="FV367" s="109"/>
      <c r="FW367" s="109"/>
      <c r="FX367" s="109"/>
      <c r="FY367" s="109"/>
      <c r="FZ367" s="109"/>
      <c r="GA367" s="109"/>
      <c r="GB367" s="109"/>
      <c r="GC367" s="109"/>
      <c r="GD367" s="109"/>
      <c r="GE367" s="109"/>
      <c r="GF367" s="109"/>
      <c r="GG367" s="109"/>
      <c r="GH367" s="109"/>
      <c r="GI367" s="109"/>
      <c r="GJ367" s="109"/>
      <c r="GK367" s="109"/>
      <c r="GL367" s="109"/>
      <c r="GM367" s="109"/>
      <c r="GN367" s="109"/>
      <c r="GO367" s="109"/>
      <c r="GP367" s="109"/>
      <c r="GQ367" s="109"/>
      <c r="GR367" s="109"/>
      <c r="GS367" s="109"/>
      <c r="GT367" s="109"/>
      <c r="GU367" s="109"/>
      <c r="GV367" s="109"/>
      <c r="GW367" s="109"/>
      <c r="GX367" s="109"/>
      <c r="GY367" s="109"/>
      <c r="GZ367" s="109"/>
      <c r="HA367" s="109"/>
      <c r="HB367" s="109"/>
      <c r="HC367" s="109"/>
      <c r="HD367" s="109"/>
      <c r="HE367" s="109"/>
      <c r="HF367" s="109"/>
      <c r="HG367" s="109"/>
      <c r="HH367" s="109"/>
      <c r="HI367" s="109"/>
      <c r="HJ367" s="109"/>
      <c r="HK367" s="109"/>
      <c r="HL367" s="109"/>
      <c r="HM367" s="109"/>
      <c r="HN367" s="109"/>
      <c r="HO367" s="109"/>
      <c r="HP367" s="109"/>
      <c r="HQ367" s="109"/>
      <c r="HR367" s="109"/>
      <c r="HS367" s="109"/>
      <c r="HT367" s="109"/>
      <c r="HU367" s="109"/>
      <c r="HV367" s="109"/>
      <c r="HW367" s="109"/>
      <c r="HX367" s="109"/>
      <c r="HY367" s="109"/>
      <c r="HZ367" s="109"/>
      <c r="IA367" s="109"/>
      <c r="IB367" s="109"/>
      <c r="IC367" s="109"/>
      <c r="ID367" s="109"/>
      <c r="IE367" s="109"/>
      <c r="IF367" s="109"/>
      <c r="IG367" s="109"/>
      <c r="IH367" s="109"/>
      <c r="II367" s="109"/>
      <c r="IJ367" s="109"/>
      <c r="IK367" s="109"/>
      <c r="IL367" s="109"/>
      <c r="IM367" s="109"/>
      <c r="IN367" s="109"/>
      <c r="IO367" s="109"/>
      <c r="IP367" s="109"/>
      <c r="IQ367" s="109"/>
      <c r="IR367" s="109"/>
      <c r="IS367" s="109"/>
      <c r="IT367" s="109"/>
      <c r="IU367" s="109"/>
      <c r="IV367" s="109"/>
      <c r="IW367" s="109"/>
      <c r="IX367" s="109"/>
      <c r="IY367" s="109"/>
      <c r="IZ367" s="109"/>
      <c r="JA367" s="109"/>
      <c r="JB367" s="109"/>
      <c r="JC367" s="109"/>
      <c r="JD367" s="109"/>
      <c r="JE367" s="109"/>
      <c r="JF367" s="109"/>
      <c r="JG367" s="109"/>
      <c r="JH367" s="109"/>
      <c r="JI367" s="109"/>
      <c r="JJ367" s="109"/>
      <c r="JK367" s="109"/>
      <c r="JL367" s="109"/>
      <c r="JM367" s="109"/>
      <c r="JN367" s="109"/>
      <c r="JO367" s="109"/>
      <c r="JP367" s="109"/>
      <c r="JQ367" s="109"/>
      <c r="JR367" s="109"/>
      <c r="JS367" s="109"/>
      <c r="JT367" s="109"/>
      <c r="JU367" s="109"/>
      <c r="JV367" s="109"/>
      <c r="JW367" s="109"/>
      <c r="JX367" s="109"/>
      <c r="JY367" s="109"/>
      <c r="JZ367" s="109"/>
      <c r="KA367" s="109"/>
      <c r="KB367" s="109"/>
      <c r="KC367" s="109"/>
      <c r="KD367" s="109"/>
      <c r="KE367" s="109"/>
      <c r="KF367" s="109"/>
      <c r="KG367" s="109"/>
      <c r="KH367" s="109"/>
      <c r="KI367" s="109"/>
      <c r="KJ367" s="109"/>
      <c r="KK367" s="109"/>
      <c r="KL367" s="109"/>
      <c r="KM367" s="109"/>
      <c r="KN367" s="109"/>
      <c r="KO367" s="109"/>
      <c r="KP367" s="109"/>
      <c r="KQ367" s="109"/>
      <c r="KR367" s="109"/>
      <c r="KS367" s="109"/>
      <c r="KT367" s="109"/>
      <c r="KU367" s="109"/>
      <c r="KV367" s="109"/>
      <c r="KW367" s="109"/>
      <c r="KX367" s="109"/>
      <c r="KY367" s="109"/>
      <c r="KZ367" s="109"/>
      <c r="LA367" s="109"/>
      <c r="LB367" s="109"/>
      <c r="LC367" s="109"/>
      <c r="LD367" s="109"/>
      <c r="LE367" s="109"/>
      <c r="LF367" s="109"/>
      <c r="LG367" s="109"/>
      <c r="LH367" s="109"/>
      <c r="LI367" s="109"/>
      <c r="LJ367" s="109"/>
      <c r="LK367" s="109"/>
      <c r="LL367" s="109"/>
      <c r="LM367" s="109"/>
      <c r="LN367" s="109"/>
      <c r="LO367" s="109"/>
      <c r="LP367" s="109"/>
      <c r="LQ367" s="109"/>
      <c r="LR367" s="109"/>
      <c r="LS367" s="109"/>
      <c r="LT367" s="109"/>
      <c r="LU367" s="109"/>
      <c r="LV367" s="109"/>
      <c r="LW367" s="109"/>
      <c r="LX367" s="109"/>
      <c r="LY367" s="109"/>
      <c r="LZ367" s="109"/>
      <c r="MA367" s="109"/>
      <c r="MB367" s="109"/>
      <c r="MC367" s="109"/>
      <c r="MD367" s="109"/>
      <c r="ME367" s="109"/>
      <c r="MF367" s="109"/>
      <c r="MG367" s="109"/>
      <c r="MH367" s="109"/>
      <c r="MI367" s="109"/>
      <c r="MJ367" s="109"/>
      <c r="MK367" s="109"/>
      <c r="ML367" s="109"/>
      <c r="MM367" s="109"/>
      <c r="MN367" s="109"/>
      <c r="MO367" s="109"/>
      <c r="MP367" s="109"/>
      <c r="MQ367" s="109"/>
      <c r="MR367" s="109"/>
      <c r="MS367" s="109"/>
      <c r="MT367" s="109"/>
      <c r="MU367" s="109"/>
      <c r="MV367" s="109"/>
      <c r="MW367" s="109"/>
      <c r="MX367" s="109"/>
      <c r="MY367" s="109"/>
      <c r="MZ367" s="109"/>
      <c r="NA367" s="109"/>
      <c r="NB367" s="109"/>
      <c r="NC367" s="109"/>
      <c r="ND367" s="109"/>
      <c r="NE367" s="109"/>
      <c r="NF367" s="109"/>
      <c r="NG367" s="109"/>
      <c r="NH367" s="109"/>
      <c r="NI367" s="109"/>
      <c r="NJ367" s="109"/>
      <c r="NK367" s="109"/>
      <c r="NL367" s="109"/>
      <c r="NM367" s="109"/>
      <c r="NN367" s="109"/>
      <c r="NO367" s="109"/>
      <c r="NP367" s="109"/>
      <c r="NQ367" s="109"/>
      <c r="NR367" s="109"/>
      <c r="NS367" s="109"/>
      <c r="NT367" s="109"/>
      <c r="NU367" s="109"/>
      <c r="NV367" s="109"/>
      <c r="NW367" s="109"/>
      <c r="NX367" s="109"/>
      <c r="NY367" s="109"/>
      <c r="NZ367" s="109"/>
      <c r="OA367" s="109"/>
      <c r="OB367" s="109"/>
      <c r="OC367" s="109"/>
      <c r="OD367" s="109"/>
      <c r="OE367" s="109"/>
      <c r="OF367" s="109"/>
      <c r="OG367" s="109"/>
      <c r="OH367" s="109"/>
      <c r="OI367" s="109"/>
      <c r="OJ367" s="109"/>
      <c r="OK367" s="109"/>
      <c r="OL367" s="109"/>
      <c r="OM367" s="109"/>
      <c r="ON367" s="109"/>
      <c r="OO367" s="109"/>
      <c r="OP367" s="109"/>
      <c r="OQ367" s="109"/>
      <c r="OR367" s="109"/>
      <c r="OS367" s="109"/>
      <c r="OT367" s="109"/>
      <c r="OU367" s="109"/>
      <c r="OV367" s="109"/>
      <c r="OW367" s="109"/>
      <c r="OX367" s="109"/>
      <c r="OY367" s="109"/>
      <c r="OZ367" s="109"/>
      <c r="PA367" s="109"/>
      <c r="PB367" s="109"/>
      <c r="PC367" s="109"/>
      <c r="PD367" s="109"/>
      <c r="PE367" s="109"/>
      <c r="PF367" s="109"/>
      <c r="PG367" s="109"/>
      <c r="PH367" s="109"/>
      <c r="PI367" s="109"/>
      <c r="PJ367" s="109"/>
      <c r="PK367" s="109"/>
      <c r="PL367" s="109"/>
      <c r="PM367" s="109"/>
      <c r="PN367" s="109"/>
      <c r="PO367" s="109"/>
      <c r="PP367" s="109"/>
      <c r="PQ367" s="109"/>
      <c r="PR367" s="109"/>
      <c r="PS367" s="109"/>
      <c r="PT367" s="109"/>
      <c r="PU367" s="109"/>
      <c r="PV367" s="109"/>
      <c r="PW367" s="109"/>
      <c r="PX367" s="109"/>
      <c r="PY367" s="109"/>
      <c r="PZ367" s="109"/>
      <c r="QA367" s="109"/>
      <c r="QB367" s="109"/>
      <c r="QC367" s="109"/>
      <c r="QD367" s="109"/>
      <c r="QE367" s="109"/>
      <c r="QF367" s="109"/>
      <c r="QG367" s="109"/>
      <c r="QH367" s="109"/>
      <c r="QI367" s="109"/>
      <c r="QJ367" s="109"/>
      <c r="QK367" s="23">
        <f t="shared" ref="QK367:QK512" si="7">SUBTOTAL(9,C367:QJ367)</f>
        <v>30</v>
      </c>
      <c r="QL367" s="125"/>
      <c r="QM367" s="148"/>
      <c r="QN367" s="125"/>
      <c r="QO367" s="125"/>
      <c r="QP367" s="125"/>
      <c r="QQ367" s="125"/>
      <c r="QR367" s="125">
        <v>2528.2800000000002</v>
      </c>
      <c r="QS367" s="130"/>
    </row>
    <row r="368" spans="1:461" s="5" customFormat="1" ht="12.75" customHeight="1" x14ac:dyDescent="0.2">
      <c r="A368" s="52">
        <v>44726</v>
      </c>
      <c r="B368" s="98" t="s">
        <v>52</v>
      </c>
      <c r="C368" s="107"/>
      <c r="D368" s="107"/>
      <c r="E368" s="108"/>
      <c r="F368" s="108"/>
      <c r="G368" s="108"/>
      <c r="H368" s="108"/>
      <c r="I368" s="108"/>
      <c r="J368" s="108"/>
      <c r="K368" s="108"/>
      <c r="L368" s="108"/>
      <c r="M368" s="108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 s="109"/>
      <c r="BD368" s="109"/>
      <c r="BE368" s="109"/>
      <c r="BF368" s="109"/>
      <c r="BG368" s="109"/>
      <c r="BH368" s="109"/>
      <c r="BI368" s="109"/>
      <c r="BJ368" s="109"/>
      <c r="BK368" s="109"/>
      <c r="BL368" s="109"/>
      <c r="BM368" s="109"/>
      <c r="BN368" s="109"/>
      <c r="BO368" s="109"/>
      <c r="BP368" s="109"/>
      <c r="BQ368" s="109"/>
      <c r="BR368" s="109"/>
      <c r="BS368" s="109"/>
      <c r="BT368" s="109"/>
      <c r="BU368" s="109"/>
      <c r="BV368" s="109"/>
      <c r="BW368" s="109"/>
      <c r="BX368" s="109"/>
      <c r="BY368" s="109"/>
      <c r="BZ368" s="109"/>
      <c r="CA368" s="109"/>
      <c r="CB368" s="109"/>
      <c r="CC368" s="109"/>
      <c r="CD368" s="109"/>
      <c r="CE368" s="109"/>
      <c r="CF368" s="109"/>
      <c r="CG368" s="109"/>
      <c r="CH368" s="109"/>
      <c r="CI368" s="109"/>
      <c r="CJ368" s="109"/>
      <c r="CK368" s="109"/>
      <c r="CL368" s="109"/>
      <c r="CM368" s="109"/>
      <c r="CN368" s="109"/>
      <c r="CO368" s="109"/>
      <c r="CP368" s="109"/>
      <c r="CQ368" s="109"/>
      <c r="CR368" s="109"/>
      <c r="CS368" s="109"/>
      <c r="CT368" s="109"/>
      <c r="CU368" s="109"/>
      <c r="CV368" s="109"/>
      <c r="CW368" s="109"/>
      <c r="CX368" s="109"/>
      <c r="CY368" s="109"/>
      <c r="CZ368" s="109"/>
      <c r="DA368" s="109"/>
      <c r="DB368" s="109"/>
      <c r="DC368" s="109"/>
      <c r="DD368" s="109"/>
      <c r="DE368" s="109"/>
      <c r="DF368" s="109"/>
      <c r="DG368" s="109"/>
      <c r="DH368" s="109"/>
      <c r="DI368" s="109"/>
      <c r="DJ368" s="109"/>
      <c r="DK368" s="109"/>
      <c r="DL368" s="109"/>
      <c r="DM368" s="109"/>
      <c r="DN368" s="109"/>
      <c r="DO368" s="109"/>
      <c r="DP368" s="109"/>
      <c r="DQ368" s="109"/>
      <c r="DR368" s="109"/>
      <c r="DS368" s="109"/>
      <c r="DT368" s="109"/>
      <c r="DU368" s="109"/>
      <c r="DV368" s="109"/>
      <c r="DW368" s="109"/>
      <c r="DX368" s="109"/>
      <c r="DY368" s="109"/>
      <c r="DZ368" s="109"/>
      <c r="EA368" s="109"/>
      <c r="EB368" s="109"/>
      <c r="EC368" s="109"/>
      <c r="ED368" s="109"/>
      <c r="EE368" s="109"/>
      <c r="EF368" s="109"/>
      <c r="EG368" s="109"/>
      <c r="EH368" s="109"/>
      <c r="EI368" s="109">
        <v>60</v>
      </c>
      <c r="EJ368" s="109"/>
      <c r="EK368" s="109"/>
      <c r="EL368" s="109"/>
      <c r="EM368" s="109"/>
      <c r="EN368" s="109"/>
      <c r="EO368" s="109"/>
      <c r="EP368" s="109"/>
      <c r="EQ368" s="109"/>
      <c r="ER368" s="109"/>
      <c r="ES368" s="109"/>
      <c r="ET368" s="109"/>
      <c r="EU368" s="109"/>
      <c r="EV368" s="109"/>
      <c r="EW368" s="109"/>
      <c r="EX368" s="109"/>
      <c r="EY368" s="109"/>
      <c r="EZ368" s="109"/>
      <c r="FA368" s="109"/>
      <c r="FB368" s="109"/>
      <c r="FC368" s="109"/>
      <c r="FD368" s="109"/>
      <c r="FE368" s="109"/>
      <c r="FF368" s="109"/>
      <c r="FG368" s="109"/>
      <c r="FH368" s="109"/>
      <c r="FI368" s="109"/>
      <c r="FJ368" s="109"/>
      <c r="FK368" s="109"/>
      <c r="FL368" s="109"/>
      <c r="FM368" s="109"/>
      <c r="FN368" s="109"/>
      <c r="FO368" s="109"/>
      <c r="FP368" s="109"/>
      <c r="FQ368" s="109"/>
      <c r="FR368" s="109"/>
      <c r="FS368" s="109"/>
      <c r="FT368" s="109"/>
      <c r="FU368" s="109"/>
      <c r="FV368" s="109"/>
      <c r="FW368" s="109"/>
      <c r="FX368" s="109"/>
      <c r="FY368" s="109"/>
      <c r="FZ368" s="109"/>
      <c r="GA368" s="109"/>
      <c r="GB368" s="109"/>
      <c r="GC368" s="109"/>
      <c r="GD368" s="109"/>
      <c r="GE368" s="109"/>
      <c r="GF368" s="109"/>
      <c r="GG368" s="109"/>
      <c r="GH368" s="109"/>
      <c r="GI368" s="109"/>
      <c r="GJ368" s="109"/>
      <c r="GK368" s="109"/>
      <c r="GL368" s="109"/>
      <c r="GM368" s="109"/>
      <c r="GN368" s="109"/>
      <c r="GO368" s="109"/>
      <c r="GP368" s="109"/>
      <c r="GQ368" s="109"/>
      <c r="GR368" s="109"/>
      <c r="GS368" s="109"/>
      <c r="GT368" s="109"/>
      <c r="GU368" s="109"/>
      <c r="GV368" s="109"/>
      <c r="GW368" s="109"/>
      <c r="GX368" s="109"/>
      <c r="GY368" s="109"/>
      <c r="GZ368" s="109"/>
      <c r="HA368" s="109"/>
      <c r="HB368" s="109"/>
      <c r="HC368" s="109"/>
      <c r="HD368" s="109"/>
      <c r="HE368" s="109"/>
      <c r="HF368" s="109"/>
      <c r="HG368" s="109"/>
      <c r="HH368" s="109"/>
      <c r="HI368" s="109"/>
      <c r="HJ368" s="109"/>
      <c r="HK368" s="109"/>
      <c r="HL368" s="109"/>
      <c r="HM368" s="109"/>
      <c r="HN368" s="109"/>
      <c r="HO368" s="109"/>
      <c r="HP368" s="109"/>
      <c r="HQ368" s="109"/>
      <c r="HR368" s="109"/>
      <c r="HS368" s="109"/>
      <c r="HT368" s="109"/>
      <c r="HU368" s="109"/>
      <c r="HV368" s="109"/>
      <c r="HW368" s="109"/>
      <c r="HX368" s="109"/>
      <c r="HY368" s="109"/>
      <c r="HZ368" s="109"/>
      <c r="IA368" s="109"/>
      <c r="IB368" s="109"/>
      <c r="IC368" s="109"/>
      <c r="ID368" s="109"/>
      <c r="IE368" s="109"/>
      <c r="IF368" s="109"/>
      <c r="IG368" s="109"/>
      <c r="IH368" s="109"/>
      <c r="II368" s="109"/>
      <c r="IJ368" s="109"/>
      <c r="IK368" s="109"/>
      <c r="IL368" s="109"/>
      <c r="IM368" s="109"/>
      <c r="IN368" s="109"/>
      <c r="IO368" s="109"/>
      <c r="IP368" s="109"/>
      <c r="IQ368" s="109"/>
      <c r="IR368" s="109"/>
      <c r="IS368" s="109"/>
      <c r="IT368" s="109"/>
      <c r="IU368" s="109"/>
      <c r="IV368" s="109"/>
      <c r="IW368" s="109"/>
      <c r="IX368" s="109"/>
      <c r="IY368" s="109"/>
      <c r="IZ368" s="109"/>
      <c r="JA368" s="109"/>
      <c r="JB368" s="109"/>
      <c r="JC368" s="109"/>
      <c r="JD368" s="109"/>
      <c r="JE368" s="109"/>
      <c r="JF368" s="109"/>
      <c r="JG368" s="109"/>
      <c r="JH368" s="109"/>
      <c r="JI368" s="109"/>
      <c r="JJ368" s="109"/>
      <c r="JK368" s="109"/>
      <c r="JL368" s="109"/>
      <c r="JM368" s="109"/>
      <c r="JN368" s="109"/>
      <c r="JO368" s="109"/>
      <c r="JP368" s="109"/>
      <c r="JQ368" s="109"/>
      <c r="JR368" s="109"/>
      <c r="JS368" s="109"/>
      <c r="JT368" s="109"/>
      <c r="JU368" s="109"/>
      <c r="JV368" s="109"/>
      <c r="JW368" s="109"/>
      <c r="JX368" s="109"/>
      <c r="JY368" s="109"/>
      <c r="JZ368" s="109"/>
      <c r="KA368" s="109"/>
      <c r="KB368" s="109"/>
      <c r="KC368" s="109"/>
      <c r="KD368" s="109"/>
      <c r="KE368" s="109"/>
      <c r="KF368" s="109"/>
      <c r="KG368" s="109"/>
      <c r="KH368" s="109"/>
      <c r="KI368" s="109"/>
      <c r="KJ368" s="109"/>
      <c r="KK368" s="109"/>
      <c r="KL368" s="109"/>
      <c r="KM368" s="109"/>
      <c r="KN368" s="109"/>
      <c r="KO368" s="109"/>
      <c r="KP368" s="109"/>
      <c r="KQ368" s="109"/>
      <c r="KR368" s="109"/>
      <c r="KS368" s="109"/>
      <c r="KT368" s="109"/>
      <c r="KU368" s="109"/>
      <c r="KV368" s="109"/>
      <c r="KW368" s="109"/>
      <c r="KX368" s="109"/>
      <c r="KY368" s="109"/>
      <c r="KZ368" s="109"/>
      <c r="LA368" s="109"/>
      <c r="LB368" s="109"/>
      <c r="LC368" s="109"/>
      <c r="LD368" s="109"/>
      <c r="LE368" s="109"/>
      <c r="LF368" s="109"/>
      <c r="LG368" s="109"/>
      <c r="LH368" s="109"/>
      <c r="LI368" s="109"/>
      <c r="LJ368" s="109"/>
      <c r="LK368" s="109"/>
      <c r="LL368" s="109"/>
      <c r="LM368" s="109"/>
      <c r="LN368" s="109"/>
      <c r="LO368" s="109"/>
      <c r="LP368" s="109"/>
      <c r="LQ368" s="109"/>
      <c r="LR368" s="109"/>
      <c r="LS368" s="109"/>
      <c r="LT368" s="109"/>
      <c r="LU368" s="109"/>
      <c r="LV368" s="109"/>
      <c r="LW368" s="109"/>
      <c r="LX368" s="109"/>
      <c r="LY368" s="109"/>
      <c r="LZ368" s="109"/>
      <c r="MA368" s="109"/>
      <c r="MB368" s="109"/>
      <c r="MC368" s="109"/>
      <c r="MD368" s="109"/>
      <c r="ME368" s="109"/>
      <c r="MF368" s="109"/>
      <c r="MG368" s="109"/>
      <c r="MH368" s="109"/>
      <c r="MI368" s="109"/>
      <c r="MJ368" s="109"/>
      <c r="MK368" s="109"/>
      <c r="ML368" s="109"/>
      <c r="MM368" s="109"/>
      <c r="MN368" s="109"/>
      <c r="MO368" s="109"/>
      <c r="MP368" s="109"/>
      <c r="MQ368" s="109"/>
      <c r="MR368" s="109"/>
      <c r="MS368" s="109"/>
      <c r="MT368" s="109"/>
      <c r="MU368" s="109"/>
      <c r="MV368" s="109"/>
      <c r="MW368" s="109"/>
      <c r="MX368" s="109"/>
      <c r="MY368" s="109"/>
      <c r="MZ368" s="109"/>
      <c r="NA368" s="109"/>
      <c r="NB368" s="109"/>
      <c r="NC368" s="109"/>
      <c r="ND368" s="109"/>
      <c r="NE368" s="109"/>
      <c r="NF368" s="109"/>
      <c r="NG368" s="109"/>
      <c r="NH368" s="109"/>
      <c r="NI368" s="109"/>
      <c r="NJ368" s="109"/>
      <c r="NK368" s="109"/>
      <c r="NL368" s="109"/>
      <c r="NM368" s="109"/>
      <c r="NN368" s="109"/>
      <c r="NO368" s="109"/>
      <c r="NP368" s="109"/>
      <c r="NQ368" s="109"/>
      <c r="NR368" s="109"/>
      <c r="NS368" s="109"/>
      <c r="NT368" s="109"/>
      <c r="NU368" s="109"/>
      <c r="NV368" s="109"/>
      <c r="NW368" s="109"/>
      <c r="NX368" s="109"/>
      <c r="NY368" s="109"/>
      <c r="NZ368" s="109"/>
      <c r="OA368" s="109"/>
      <c r="OB368" s="109"/>
      <c r="OC368" s="109"/>
      <c r="OD368" s="109"/>
      <c r="OE368" s="109"/>
      <c r="OF368" s="109"/>
      <c r="OG368" s="109"/>
      <c r="OH368" s="109"/>
      <c r="OI368" s="109"/>
      <c r="OJ368" s="109"/>
      <c r="OK368" s="109"/>
      <c r="OL368" s="109"/>
      <c r="OM368" s="109"/>
      <c r="ON368" s="109"/>
      <c r="OO368" s="109"/>
      <c r="OP368" s="109"/>
      <c r="OQ368" s="109"/>
      <c r="OR368" s="109"/>
      <c r="OS368" s="109"/>
      <c r="OT368" s="109"/>
      <c r="OU368" s="109"/>
      <c r="OV368" s="109"/>
      <c r="OW368" s="109"/>
      <c r="OX368" s="109"/>
      <c r="OY368" s="109"/>
      <c r="OZ368" s="109"/>
      <c r="PA368" s="109"/>
      <c r="PB368" s="109"/>
      <c r="PC368" s="109"/>
      <c r="PD368" s="109"/>
      <c r="PE368" s="109"/>
      <c r="PF368" s="109"/>
      <c r="PG368" s="109"/>
      <c r="PH368" s="109"/>
      <c r="PI368" s="109"/>
      <c r="PJ368" s="109"/>
      <c r="PK368" s="109"/>
      <c r="PL368" s="109"/>
      <c r="PM368" s="109"/>
      <c r="PN368" s="109"/>
      <c r="PO368" s="109"/>
      <c r="PP368" s="109"/>
      <c r="PQ368" s="109"/>
      <c r="PR368" s="109"/>
      <c r="PS368" s="109"/>
      <c r="PT368" s="109"/>
      <c r="PU368" s="109"/>
      <c r="PV368" s="109"/>
      <c r="PW368" s="109"/>
      <c r="PX368" s="109"/>
      <c r="PY368" s="109"/>
      <c r="PZ368" s="109"/>
      <c r="QA368" s="109"/>
      <c r="QB368" s="109"/>
      <c r="QC368" s="109"/>
      <c r="QD368" s="109"/>
      <c r="QE368" s="109"/>
      <c r="QF368" s="109"/>
      <c r="QG368" s="109"/>
      <c r="QH368" s="109"/>
      <c r="QI368" s="109"/>
      <c r="QJ368" s="109"/>
      <c r="QK368" s="23">
        <f t="shared" si="7"/>
        <v>60</v>
      </c>
      <c r="QL368" s="125"/>
      <c r="QM368" s="148"/>
      <c r="QN368" s="125"/>
      <c r="QO368" s="125"/>
      <c r="QP368" s="125"/>
      <c r="QQ368" s="125"/>
      <c r="QR368" s="125">
        <v>3677.76</v>
      </c>
      <c r="QS368" s="130"/>
    </row>
    <row r="369" spans="1:461" s="5" customFormat="1" ht="12.75" customHeight="1" x14ac:dyDescent="0.2">
      <c r="A369" s="52">
        <v>44726</v>
      </c>
      <c r="B369" s="98" t="s">
        <v>52</v>
      </c>
      <c r="C369" s="107"/>
      <c r="D369" s="107"/>
      <c r="E369" s="108"/>
      <c r="F369" s="108"/>
      <c r="G369" s="108"/>
      <c r="H369" s="108"/>
      <c r="I369" s="108"/>
      <c r="J369" s="108"/>
      <c r="K369" s="108"/>
      <c r="L369" s="108"/>
      <c r="M369" s="108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 s="109"/>
      <c r="BD369" s="109"/>
      <c r="BE369" s="109"/>
      <c r="BF369" s="109"/>
      <c r="BG369" s="109"/>
      <c r="BH369" s="109"/>
      <c r="BI369" s="109"/>
      <c r="BJ369" s="109"/>
      <c r="BK369" s="109"/>
      <c r="BL369" s="109"/>
      <c r="BM369" s="109"/>
      <c r="BN369" s="109"/>
      <c r="BO369" s="109"/>
      <c r="BP369" s="109"/>
      <c r="BQ369" s="109"/>
      <c r="BR369" s="109"/>
      <c r="BS369" s="109"/>
      <c r="BT369" s="109"/>
      <c r="BU369" s="109"/>
      <c r="BV369" s="109"/>
      <c r="BW369" s="109"/>
      <c r="BX369" s="109"/>
      <c r="BY369" s="109"/>
      <c r="BZ369" s="109"/>
      <c r="CA369" s="109"/>
      <c r="CB369" s="109"/>
      <c r="CC369" s="109"/>
      <c r="CD369" s="109"/>
      <c r="CE369" s="109"/>
      <c r="CF369" s="109"/>
      <c r="CG369" s="109"/>
      <c r="CH369" s="109"/>
      <c r="CI369" s="109"/>
      <c r="CJ369" s="109"/>
      <c r="CK369" s="109"/>
      <c r="CL369" s="109"/>
      <c r="CM369" s="109"/>
      <c r="CN369" s="109"/>
      <c r="CO369" s="109"/>
      <c r="CP369" s="109"/>
      <c r="CQ369" s="109"/>
      <c r="CR369" s="109"/>
      <c r="CS369" s="109"/>
      <c r="CT369" s="109"/>
      <c r="CU369" s="109"/>
      <c r="CV369" s="109"/>
      <c r="CW369" s="109"/>
      <c r="CX369" s="109"/>
      <c r="CY369" s="109"/>
      <c r="CZ369" s="109"/>
      <c r="DA369" s="109"/>
      <c r="DB369" s="109"/>
      <c r="DC369" s="109"/>
      <c r="DD369" s="109"/>
      <c r="DE369" s="109"/>
      <c r="DF369" s="109"/>
      <c r="DG369" s="109"/>
      <c r="DH369" s="109"/>
      <c r="DI369" s="109"/>
      <c r="DJ369" s="109"/>
      <c r="DK369" s="109"/>
      <c r="DL369" s="109"/>
      <c r="DM369" s="109"/>
      <c r="DN369" s="109"/>
      <c r="DO369" s="109"/>
      <c r="DP369" s="109"/>
      <c r="DQ369" s="109"/>
      <c r="DR369" s="109"/>
      <c r="DS369" s="109"/>
      <c r="DT369" s="109"/>
      <c r="DU369" s="109"/>
      <c r="DV369" s="109"/>
      <c r="DW369" s="109"/>
      <c r="DX369" s="109"/>
      <c r="DY369" s="109"/>
      <c r="DZ369" s="109"/>
      <c r="EA369" s="109"/>
      <c r="EB369" s="109"/>
      <c r="EC369" s="109"/>
      <c r="ED369" s="109"/>
      <c r="EE369" s="109"/>
      <c r="EF369" s="109"/>
      <c r="EG369" s="109"/>
      <c r="EH369" s="109"/>
      <c r="EI369" s="109"/>
      <c r="EJ369" s="109"/>
      <c r="EK369" s="109"/>
      <c r="EL369" s="109"/>
      <c r="EM369" s="109"/>
      <c r="EN369" s="109"/>
      <c r="EO369" s="109"/>
      <c r="EP369" s="109"/>
      <c r="EQ369" s="109"/>
      <c r="ER369" s="109"/>
      <c r="ES369" s="109"/>
      <c r="ET369" s="109"/>
      <c r="EU369" s="109"/>
      <c r="EV369" s="109"/>
      <c r="EW369" s="109"/>
      <c r="EX369" s="109"/>
      <c r="EY369" s="109"/>
      <c r="EZ369" s="109"/>
      <c r="FA369" s="109"/>
      <c r="FB369" s="109"/>
      <c r="FC369" s="109"/>
      <c r="FD369" s="109"/>
      <c r="FE369" s="109"/>
      <c r="FF369" s="109"/>
      <c r="FG369" s="109"/>
      <c r="FH369" s="109"/>
      <c r="FI369" s="109"/>
      <c r="FJ369" s="109"/>
      <c r="FK369" s="109"/>
      <c r="FL369" s="109"/>
      <c r="FM369" s="109"/>
      <c r="FN369" s="109"/>
      <c r="FO369" s="109"/>
      <c r="FP369" s="109"/>
      <c r="FQ369" s="109"/>
      <c r="FR369" s="109"/>
      <c r="FS369" s="109"/>
      <c r="FT369" s="109"/>
      <c r="FU369" s="109"/>
      <c r="FV369" s="109"/>
      <c r="FW369" s="109"/>
      <c r="FX369" s="109"/>
      <c r="FY369" s="109"/>
      <c r="FZ369" s="109"/>
      <c r="GA369" s="109"/>
      <c r="GB369" s="109"/>
      <c r="GC369" s="109"/>
      <c r="GD369" s="109"/>
      <c r="GE369" s="109"/>
      <c r="GF369" s="109"/>
      <c r="GG369" s="109"/>
      <c r="GH369" s="109"/>
      <c r="GI369" s="109"/>
      <c r="GJ369" s="109"/>
      <c r="GK369" s="109"/>
      <c r="GL369" s="109"/>
      <c r="GM369" s="109"/>
      <c r="GN369" s="109"/>
      <c r="GO369" s="109"/>
      <c r="GP369" s="109"/>
      <c r="GQ369" s="109"/>
      <c r="GR369" s="109"/>
      <c r="GS369" s="109"/>
      <c r="GT369" s="109"/>
      <c r="GU369" s="109"/>
      <c r="GV369" s="109"/>
      <c r="GW369" s="109"/>
      <c r="GX369" s="109"/>
      <c r="GY369" s="109"/>
      <c r="GZ369" s="109"/>
      <c r="HA369" s="109"/>
      <c r="HB369" s="109"/>
      <c r="HC369" s="109"/>
      <c r="HD369" s="109"/>
      <c r="HE369" s="109"/>
      <c r="HF369" s="109"/>
      <c r="HG369" s="109"/>
      <c r="HH369" s="109"/>
      <c r="HI369" s="109"/>
      <c r="HJ369" s="109"/>
      <c r="HK369" s="109"/>
      <c r="HL369" s="109"/>
      <c r="HM369" s="109"/>
      <c r="HN369" s="109"/>
      <c r="HO369" s="109"/>
      <c r="HP369" s="109"/>
      <c r="HQ369" s="109"/>
      <c r="HR369" s="109"/>
      <c r="HS369" s="109"/>
      <c r="HT369" s="109"/>
      <c r="HU369" s="109"/>
      <c r="HV369" s="109"/>
      <c r="HW369" s="109"/>
      <c r="HX369" s="109"/>
      <c r="HY369" s="109"/>
      <c r="HZ369" s="109"/>
      <c r="IA369" s="109"/>
      <c r="IB369" s="109"/>
      <c r="IC369" s="109"/>
      <c r="ID369" s="109"/>
      <c r="IE369" s="109">
        <v>10</v>
      </c>
      <c r="IF369" s="109"/>
      <c r="IG369" s="109"/>
      <c r="IH369" s="109"/>
      <c r="II369" s="109"/>
      <c r="IJ369" s="109"/>
      <c r="IK369" s="109"/>
      <c r="IL369" s="109"/>
      <c r="IM369" s="109"/>
      <c r="IN369" s="109"/>
      <c r="IO369" s="109"/>
      <c r="IP369" s="109"/>
      <c r="IQ369" s="109"/>
      <c r="IR369" s="109"/>
      <c r="IS369" s="109"/>
      <c r="IT369" s="109"/>
      <c r="IU369" s="109"/>
      <c r="IV369" s="109"/>
      <c r="IW369" s="109"/>
      <c r="IX369" s="109"/>
      <c r="IY369" s="109"/>
      <c r="IZ369" s="109"/>
      <c r="JA369" s="109"/>
      <c r="JB369" s="109"/>
      <c r="JC369" s="109"/>
      <c r="JD369" s="109"/>
      <c r="JE369" s="109"/>
      <c r="JF369" s="109"/>
      <c r="JG369" s="109"/>
      <c r="JH369" s="109"/>
      <c r="JI369" s="109"/>
      <c r="JJ369" s="109"/>
      <c r="JK369" s="109"/>
      <c r="JL369" s="109"/>
      <c r="JM369" s="109"/>
      <c r="JN369" s="109"/>
      <c r="JO369" s="109"/>
      <c r="JP369" s="109"/>
      <c r="JQ369" s="109"/>
      <c r="JR369" s="109"/>
      <c r="JS369" s="109"/>
      <c r="JT369" s="109"/>
      <c r="JU369" s="109"/>
      <c r="JV369" s="109"/>
      <c r="JW369" s="109"/>
      <c r="JX369" s="109"/>
      <c r="JY369" s="109"/>
      <c r="JZ369" s="109"/>
      <c r="KA369" s="109"/>
      <c r="KB369" s="109"/>
      <c r="KC369" s="109"/>
      <c r="KD369" s="109"/>
      <c r="KE369" s="109"/>
      <c r="KF369" s="109"/>
      <c r="KG369" s="109"/>
      <c r="KH369" s="109"/>
      <c r="KI369" s="109"/>
      <c r="KJ369" s="109"/>
      <c r="KK369" s="109"/>
      <c r="KL369" s="109"/>
      <c r="KM369" s="109"/>
      <c r="KN369" s="109"/>
      <c r="KO369" s="109"/>
      <c r="KP369" s="109"/>
      <c r="KQ369" s="109"/>
      <c r="KR369" s="109"/>
      <c r="KS369" s="109"/>
      <c r="KT369" s="109"/>
      <c r="KU369" s="109"/>
      <c r="KV369" s="109"/>
      <c r="KW369" s="109"/>
      <c r="KX369" s="109"/>
      <c r="KY369" s="109"/>
      <c r="KZ369" s="109"/>
      <c r="LA369" s="109"/>
      <c r="LB369" s="109"/>
      <c r="LC369" s="109"/>
      <c r="LD369" s="109"/>
      <c r="LE369" s="109"/>
      <c r="LF369" s="109"/>
      <c r="LG369" s="109"/>
      <c r="LH369" s="109"/>
      <c r="LI369" s="109"/>
      <c r="LJ369" s="109"/>
      <c r="LK369" s="109"/>
      <c r="LL369" s="109"/>
      <c r="LM369" s="109"/>
      <c r="LN369" s="109"/>
      <c r="LO369" s="109"/>
      <c r="LP369" s="109"/>
      <c r="LQ369" s="109"/>
      <c r="LR369" s="109"/>
      <c r="LS369" s="109"/>
      <c r="LT369" s="109"/>
      <c r="LU369" s="109"/>
      <c r="LV369" s="109"/>
      <c r="LW369" s="109"/>
      <c r="LX369" s="109"/>
      <c r="LY369" s="109"/>
      <c r="LZ369" s="109"/>
      <c r="MA369" s="109"/>
      <c r="MB369" s="109"/>
      <c r="MC369" s="109"/>
      <c r="MD369" s="109"/>
      <c r="ME369" s="109"/>
      <c r="MF369" s="109"/>
      <c r="MG369" s="109"/>
      <c r="MH369" s="109"/>
      <c r="MI369" s="109"/>
      <c r="MJ369" s="109"/>
      <c r="MK369" s="109"/>
      <c r="ML369" s="109"/>
      <c r="MM369" s="109"/>
      <c r="MN369" s="109"/>
      <c r="MO369" s="109"/>
      <c r="MP369" s="109"/>
      <c r="MQ369" s="109"/>
      <c r="MR369" s="109"/>
      <c r="MS369" s="109"/>
      <c r="MT369" s="109"/>
      <c r="MU369" s="109"/>
      <c r="MV369" s="109"/>
      <c r="MW369" s="109"/>
      <c r="MX369" s="109"/>
      <c r="MY369" s="109"/>
      <c r="MZ369" s="109"/>
      <c r="NA369" s="109"/>
      <c r="NB369" s="109"/>
      <c r="NC369" s="109"/>
      <c r="ND369" s="109"/>
      <c r="NE369" s="109"/>
      <c r="NF369" s="109"/>
      <c r="NG369" s="109"/>
      <c r="NH369" s="109"/>
      <c r="NI369" s="109"/>
      <c r="NJ369" s="109"/>
      <c r="NK369" s="109"/>
      <c r="NL369" s="109"/>
      <c r="NM369" s="109"/>
      <c r="NN369" s="109"/>
      <c r="NO369" s="109"/>
      <c r="NP369" s="109"/>
      <c r="NQ369" s="109"/>
      <c r="NR369" s="109"/>
      <c r="NS369" s="109"/>
      <c r="NT369" s="109"/>
      <c r="NU369" s="109"/>
      <c r="NV369" s="109"/>
      <c r="NW369" s="109"/>
      <c r="NX369" s="109"/>
      <c r="NY369" s="109"/>
      <c r="NZ369" s="109"/>
      <c r="OA369" s="109"/>
      <c r="OB369" s="109"/>
      <c r="OC369" s="109"/>
      <c r="OD369" s="109"/>
      <c r="OE369" s="109"/>
      <c r="OF369" s="109"/>
      <c r="OG369" s="109"/>
      <c r="OH369" s="109"/>
      <c r="OI369" s="109"/>
      <c r="OJ369" s="109"/>
      <c r="OK369" s="109"/>
      <c r="OL369" s="109"/>
      <c r="OM369" s="109"/>
      <c r="ON369" s="109"/>
      <c r="OO369" s="109"/>
      <c r="OP369" s="109"/>
      <c r="OQ369" s="109"/>
      <c r="OR369" s="109"/>
      <c r="OS369" s="109"/>
      <c r="OT369" s="109"/>
      <c r="OU369" s="109"/>
      <c r="OV369" s="109"/>
      <c r="OW369" s="109"/>
      <c r="OX369" s="109"/>
      <c r="OY369" s="109"/>
      <c r="OZ369" s="109"/>
      <c r="PA369" s="109"/>
      <c r="PB369" s="109"/>
      <c r="PC369" s="109"/>
      <c r="PD369" s="109"/>
      <c r="PE369" s="109"/>
      <c r="PF369" s="109"/>
      <c r="PG369" s="109"/>
      <c r="PH369" s="109"/>
      <c r="PI369" s="109"/>
      <c r="PJ369" s="109"/>
      <c r="PK369" s="109"/>
      <c r="PL369" s="109"/>
      <c r="PM369" s="109"/>
      <c r="PN369" s="109"/>
      <c r="PO369" s="109"/>
      <c r="PP369" s="109"/>
      <c r="PQ369" s="109"/>
      <c r="PR369" s="109"/>
      <c r="PS369" s="109"/>
      <c r="PT369" s="109"/>
      <c r="PU369" s="109"/>
      <c r="PV369" s="109"/>
      <c r="PW369" s="109"/>
      <c r="PX369" s="109"/>
      <c r="PY369" s="109"/>
      <c r="PZ369" s="109"/>
      <c r="QA369" s="109"/>
      <c r="QB369" s="109"/>
      <c r="QC369" s="109"/>
      <c r="QD369" s="109"/>
      <c r="QE369" s="109"/>
      <c r="QF369" s="109"/>
      <c r="QG369" s="109"/>
      <c r="QH369" s="109"/>
      <c r="QI369" s="109"/>
      <c r="QJ369" s="109"/>
      <c r="QK369" s="23">
        <f t="shared" si="7"/>
        <v>10</v>
      </c>
      <c r="QL369" s="125"/>
      <c r="QM369" s="148"/>
      <c r="QN369" s="125"/>
      <c r="QO369" s="125"/>
      <c r="QP369" s="125"/>
      <c r="QQ369" s="125"/>
      <c r="QR369" s="125">
        <v>324.83999999999997</v>
      </c>
      <c r="QS369" s="130"/>
    </row>
    <row r="370" spans="1:461" s="5" customFormat="1" ht="12.75" customHeight="1" x14ac:dyDescent="0.2">
      <c r="A370" s="52">
        <v>44726</v>
      </c>
      <c r="B370" s="98" t="s">
        <v>75</v>
      </c>
      <c r="C370" s="107"/>
      <c r="D370" s="107"/>
      <c r="E370" s="108"/>
      <c r="F370" s="108"/>
      <c r="G370" s="108"/>
      <c r="H370" s="108"/>
      <c r="I370" s="108"/>
      <c r="J370" s="108"/>
      <c r="K370" s="108"/>
      <c r="L370" s="108"/>
      <c r="M370" s="108"/>
      <c r="N370" s="109"/>
      <c r="O370" s="109"/>
      <c r="P370" s="109"/>
      <c r="Q370" s="109"/>
      <c r="R370" s="109"/>
      <c r="S370" s="109"/>
      <c r="T370" s="109"/>
      <c r="U370" s="109">
        <v>20</v>
      </c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>
        <v>2</v>
      </c>
      <c r="AX370" s="109"/>
      <c r="AY370" s="109"/>
      <c r="AZ370" s="109"/>
      <c r="BA370" s="109"/>
      <c r="BB370" s="109"/>
      <c r="BC370" s="109"/>
      <c r="BD370" s="109"/>
      <c r="BE370" s="109"/>
      <c r="BF370" s="109"/>
      <c r="BG370" s="109"/>
      <c r="BH370" s="109"/>
      <c r="BI370" s="109"/>
      <c r="BJ370" s="109"/>
      <c r="BK370" s="109"/>
      <c r="BL370" s="109"/>
      <c r="BM370" s="109"/>
      <c r="BN370" s="109"/>
      <c r="BO370" s="109"/>
      <c r="BP370" s="109"/>
      <c r="BQ370" s="109"/>
      <c r="BR370" s="109"/>
      <c r="BS370" s="109"/>
      <c r="BT370" s="109"/>
      <c r="BU370" s="109"/>
      <c r="BV370" s="109"/>
      <c r="BW370" s="109"/>
      <c r="BX370" s="109"/>
      <c r="BY370" s="109">
        <v>90</v>
      </c>
      <c r="BZ370" s="109"/>
      <c r="CA370" s="109"/>
      <c r="CB370" s="109"/>
      <c r="CC370" s="109"/>
      <c r="CD370" s="109"/>
      <c r="CE370" s="109"/>
      <c r="CF370" s="109"/>
      <c r="CG370" s="109"/>
      <c r="CH370" s="109"/>
      <c r="CI370" s="109"/>
      <c r="CJ370" s="109"/>
      <c r="CK370" s="109"/>
      <c r="CL370" s="109"/>
      <c r="CM370" s="109"/>
      <c r="CN370" s="109"/>
      <c r="CO370" s="109"/>
      <c r="CP370" s="109"/>
      <c r="CQ370" s="109"/>
      <c r="CR370" s="109"/>
      <c r="CS370" s="109"/>
      <c r="CT370" s="109"/>
      <c r="CU370" s="109"/>
      <c r="CV370" s="109"/>
      <c r="CW370" s="109"/>
      <c r="CX370" s="109"/>
      <c r="CY370" s="109"/>
      <c r="CZ370" s="109"/>
      <c r="DA370" s="109"/>
      <c r="DB370" s="109"/>
      <c r="DC370" s="109"/>
      <c r="DD370" s="109"/>
      <c r="DE370" s="109"/>
      <c r="DF370" s="109"/>
      <c r="DG370" s="109"/>
      <c r="DH370" s="109"/>
      <c r="DI370" s="109"/>
      <c r="DJ370" s="109">
        <v>10</v>
      </c>
      <c r="DK370" s="109"/>
      <c r="DL370" s="109"/>
      <c r="DM370" s="109"/>
      <c r="DN370" s="109"/>
      <c r="DO370" s="109"/>
      <c r="DP370" s="109"/>
      <c r="DQ370" s="109"/>
      <c r="DR370" s="109"/>
      <c r="DS370" s="109"/>
      <c r="DT370" s="109"/>
      <c r="DU370" s="109">
        <v>20</v>
      </c>
      <c r="DV370" s="109"/>
      <c r="DW370" s="109"/>
      <c r="DX370" s="109"/>
      <c r="DY370" s="109"/>
      <c r="DZ370" s="109"/>
      <c r="EA370" s="109"/>
      <c r="EB370" s="109"/>
      <c r="EC370" s="109"/>
      <c r="ED370" s="109"/>
      <c r="EE370" s="109"/>
      <c r="EF370" s="109"/>
      <c r="EG370" s="109"/>
      <c r="EH370" s="109"/>
      <c r="EI370" s="109"/>
      <c r="EJ370" s="109"/>
      <c r="EK370" s="109"/>
      <c r="EL370" s="109"/>
      <c r="EM370" s="109"/>
      <c r="EN370" s="109"/>
      <c r="EO370" s="109"/>
      <c r="EP370" s="109"/>
      <c r="EQ370" s="109"/>
      <c r="ER370" s="109"/>
      <c r="ES370" s="109"/>
      <c r="ET370" s="109"/>
      <c r="EU370" s="109"/>
      <c r="EV370" s="109"/>
      <c r="EW370" s="109"/>
      <c r="EX370" s="109"/>
      <c r="EY370" s="109"/>
      <c r="EZ370" s="109"/>
      <c r="FA370" s="109"/>
      <c r="FB370" s="109"/>
      <c r="FC370" s="109"/>
      <c r="FD370" s="109"/>
      <c r="FE370" s="109"/>
      <c r="FF370" s="109"/>
      <c r="FG370" s="109"/>
      <c r="FH370" s="109"/>
      <c r="FI370" s="109"/>
      <c r="FJ370" s="109"/>
      <c r="FK370" s="109"/>
      <c r="FL370" s="109"/>
      <c r="FM370" s="109"/>
      <c r="FN370" s="109"/>
      <c r="FO370" s="109"/>
      <c r="FP370" s="109"/>
      <c r="FQ370" s="109"/>
      <c r="FR370" s="109"/>
      <c r="FS370" s="109"/>
      <c r="FT370" s="109"/>
      <c r="FU370" s="109"/>
      <c r="FV370" s="109"/>
      <c r="FW370" s="109"/>
      <c r="FX370" s="109"/>
      <c r="FY370" s="109"/>
      <c r="FZ370" s="109"/>
      <c r="GA370" s="109"/>
      <c r="GB370" s="109"/>
      <c r="GC370" s="109"/>
      <c r="GD370" s="109"/>
      <c r="GE370" s="109"/>
      <c r="GF370" s="109"/>
      <c r="GG370" s="109"/>
      <c r="GH370" s="109"/>
      <c r="GI370" s="109"/>
      <c r="GJ370" s="109"/>
      <c r="GK370" s="109"/>
      <c r="GL370" s="109"/>
      <c r="GM370" s="109"/>
      <c r="GN370" s="109"/>
      <c r="GO370" s="109"/>
      <c r="GP370" s="109"/>
      <c r="GQ370" s="109"/>
      <c r="GR370" s="109"/>
      <c r="GS370" s="109"/>
      <c r="GT370" s="109"/>
      <c r="GU370" s="109"/>
      <c r="GV370" s="109"/>
      <c r="GW370" s="109"/>
      <c r="GX370" s="109"/>
      <c r="GY370" s="109"/>
      <c r="GZ370" s="109"/>
      <c r="HA370" s="109"/>
      <c r="HB370" s="109"/>
      <c r="HC370" s="109"/>
      <c r="HD370" s="109"/>
      <c r="HE370" s="109"/>
      <c r="HF370" s="109"/>
      <c r="HG370" s="109"/>
      <c r="HH370" s="109"/>
      <c r="HI370" s="109"/>
      <c r="HJ370" s="109"/>
      <c r="HK370" s="109"/>
      <c r="HL370" s="109"/>
      <c r="HM370" s="109"/>
      <c r="HN370" s="109"/>
      <c r="HO370" s="109"/>
      <c r="HP370" s="109"/>
      <c r="HQ370" s="109"/>
      <c r="HR370" s="109"/>
      <c r="HS370" s="109"/>
      <c r="HT370" s="109"/>
      <c r="HU370" s="109"/>
      <c r="HV370" s="109"/>
      <c r="HW370" s="109"/>
      <c r="HX370" s="109"/>
      <c r="HY370" s="109"/>
      <c r="HZ370" s="109"/>
      <c r="IA370" s="109"/>
      <c r="IB370" s="109"/>
      <c r="IC370" s="109"/>
      <c r="ID370" s="109"/>
      <c r="IE370" s="109"/>
      <c r="IF370" s="109"/>
      <c r="IG370" s="109"/>
      <c r="IH370" s="109"/>
      <c r="II370" s="109"/>
      <c r="IJ370" s="109"/>
      <c r="IK370" s="109"/>
      <c r="IL370" s="109"/>
      <c r="IM370" s="109"/>
      <c r="IN370" s="109"/>
      <c r="IO370" s="109"/>
      <c r="IP370" s="109">
        <v>11</v>
      </c>
      <c r="IQ370" s="109"/>
      <c r="IR370" s="109"/>
      <c r="IS370" s="109"/>
      <c r="IT370" s="109"/>
      <c r="IU370" s="109"/>
      <c r="IV370" s="109"/>
      <c r="IW370" s="109"/>
      <c r="IX370" s="109"/>
      <c r="IY370" s="109"/>
      <c r="IZ370" s="109"/>
      <c r="JA370" s="109"/>
      <c r="JB370" s="109"/>
      <c r="JC370" s="109"/>
      <c r="JD370" s="109"/>
      <c r="JE370" s="109"/>
      <c r="JF370" s="109"/>
      <c r="JG370" s="109"/>
      <c r="JH370" s="109"/>
      <c r="JI370" s="109"/>
      <c r="JJ370" s="109"/>
      <c r="JK370" s="109"/>
      <c r="JL370" s="109"/>
      <c r="JM370" s="109"/>
      <c r="JN370" s="109"/>
      <c r="JO370" s="109"/>
      <c r="JP370" s="109"/>
      <c r="JQ370" s="109"/>
      <c r="JR370" s="109"/>
      <c r="JS370" s="109"/>
      <c r="JT370" s="109"/>
      <c r="JU370" s="109"/>
      <c r="JV370" s="109"/>
      <c r="JW370" s="109"/>
      <c r="JX370" s="109"/>
      <c r="JY370" s="109"/>
      <c r="JZ370" s="109"/>
      <c r="KA370" s="109"/>
      <c r="KB370" s="109"/>
      <c r="KC370" s="109"/>
      <c r="KD370" s="109"/>
      <c r="KE370" s="109"/>
      <c r="KF370" s="109"/>
      <c r="KG370" s="109"/>
      <c r="KH370" s="109"/>
      <c r="KI370" s="109"/>
      <c r="KJ370" s="109"/>
      <c r="KK370" s="109"/>
      <c r="KL370" s="109"/>
      <c r="KM370" s="109"/>
      <c r="KN370" s="109"/>
      <c r="KO370" s="109"/>
      <c r="KP370" s="109"/>
      <c r="KQ370" s="109"/>
      <c r="KR370" s="109"/>
      <c r="KS370" s="109"/>
      <c r="KT370" s="109"/>
      <c r="KU370" s="109"/>
      <c r="KV370" s="109"/>
      <c r="KW370" s="109"/>
      <c r="KX370" s="109"/>
      <c r="KY370" s="109"/>
      <c r="KZ370" s="109"/>
      <c r="LA370" s="109"/>
      <c r="LB370" s="109"/>
      <c r="LC370" s="109"/>
      <c r="LD370" s="109"/>
      <c r="LE370" s="109"/>
      <c r="LF370" s="109"/>
      <c r="LG370" s="109"/>
      <c r="LH370" s="109"/>
      <c r="LI370" s="109"/>
      <c r="LJ370" s="109"/>
      <c r="LK370" s="109"/>
      <c r="LL370" s="109"/>
      <c r="LM370" s="109"/>
      <c r="LN370" s="109"/>
      <c r="LO370" s="109"/>
      <c r="LP370" s="109"/>
      <c r="LQ370" s="109"/>
      <c r="LR370" s="109"/>
      <c r="LS370" s="109"/>
      <c r="LT370" s="109">
        <v>4</v>
      </c>
      <c r="LU370" s="109"/>
      <c r="LV370" s="109"/>
      <c r="LW370" s="109"/>
      <c r="LX370" s="109"/>
      <c r="LY370" s="109"/>
      <c r="LZ370" s="109"/>
      <c r="MA370" s="109"/>
      <c r="MB370" s="109"/>
      <c r="MC370" s="109"/>
      <c r="MD370" s="109"/>
      <c r="ME370" s="109"/>
      <c r="MF370" s="109"/>
      <c r="MG370" s="109"/>
      <c r="MH370" s="109"/>
      <c r="MI370" s="109"/>
      <c r="MJ370" s="109"/>
      <c r="MK370" s="109">
        <v>200</v>
      </c>
      <c r="ML370" s="109"/>
      <c r="MM370" s="109"/>
      <c r="MN370" s="109"/>
      <c r="MO370" s="109"/>
      <c r="MP370" s="109"/>
      <c r="MQ370" s="109"/>
      <c r="MR370" s="109"/>
      <c r="MS370" s="109"/>
      <c r="MT370" s="109"/>
      <c r="MU370" s="109"/>
      <c r="MV370" s="109"/>
      <c r="MW370" s="109"/>
      <c r="MX370" s="109"/>
      <c r="MY370" s="109"/>
      <c r="MZ370" s="109"/>
      <c r="NA370" s="109"/>
      <c r="NB370" s="109"/>
      <c r="NC370" s="109"/>
      <c r="ND370" s="109"/>
      <c r="NE370" s="109"/>
      <c r="NF370" s="109"/>
      <c r="NG370" s="109"/>
      <c r="NH370" s="109"/>
      <c r="NI370" s="109"/>
      <c r="NJ370" s="109"/>
      <c r="NK370" s="109"/>
      <c r="NL370" s="109"/>
      <c r="NM370" s="109"/>
      <c r="NN370" s="109"/>
      <c r="NO370" s="109"/>
      <c r="NP370" s="109"/>
      <c r="NQ370" s="109"/>
      <c r="NR370" s="109"/>
      <c r="NS370" s="109"/>
      <c r="NT370" s="109"/>
      <c r="NU370" s="109">
        <v>3</v>
      </c>
      <c r="NV370" s="109"/>
      <c r="NW370" s="109"/>
      <c r="NX370" s="109"/>
      <c r="NY370" s="109"/>
      <c r="NZ370" s="109"/>
      <c r="OA370" s="109"/>
      <c r="OB370" s="109"/>
      <c r="OC370" s="109"/>
      <c r="OD370" s="109"/>
      <c r="OE370" s="109"/>
      <c r="OF370" s="109"/>
      <c r="OG370" s="109"/>
      <c r="OH370" s="109"/>
      <c r="OI370" s="109"/>
      <c r="OJ370" s="109"/>
      <c r="OK370" s="109"/>
      <c r="OL370" s="109"/>
      <c r="OM370" s="109"/>
      <c r="ON370" s="109"/>
      <c r="OO370" s="109"/>
      <c r="OP370" s="109"/>
      <c r="OQ370" s="109"/>
      <c r="OR370" s="109"/>
      <c r="OS370" s="109"/>
      <c r="OT370" s="109"/>
      <c r="OU370" s="109"/>
      <c r="OV370" s="109"/>
      <c r="OW370" s="109"/>
      <c r="OX370" s="109"/>
      <c r="OY370" s="109"/>
      <c r="OZ370" s="109"/>
      <c r="PA370" s="109"/>
      <c r="PB370" s="109"/>
      <c r="PC370" s="109"/>
      <c r="PD370" s="109"/>
      <c r="PE370" s="109"/>
      <c r="PF370" s="109"/>
      <c r="PG370" s="109"/>
      <c r="PH370" s="109"/>
      <c r="PI370" s="109"/>
      <c r="PJ370" s="109"/>
      <c r="PK370" s="109"/>
      <c r="PL370" s="109"/>
      <c r="PM370" s="109"/>
      <c r="PN370" s="109"/>
      <c r="PO370" s="109"/>
      <c r="PP370" s="109"/>
      <c r="PQ370" s="109"/>
      <c r="PR370" s="109"/>
      <c r="PS370" s="109"/>
      <c r="PT370" s="109"/>
      <c r="PU370" s="109"/>
      <c r="PV370" s="109"/>
      <c r="PW370" s="109"/>
      <c r="PX370" s="109"/>
      <c r="PY370" s="109"/>
      <c r="PZ370" s="109"/>
      <c r="QA370" s="109"/>
      <c r="QB370" s="109"/>
      <c r="QC370" s="109"/>
      <c r="QD370" s="109"/>
      <c r="QE370" s="109"/>
      <c r="QF370" s="109"/>
      <c r="QG370" s="109"/>
      <c r="QH370" s="109"/>
      <c r="QI370" s="109"/>
      <c r="QJ370" s="109"/>
      <c r="QK370" s="23">
        <f t="shared" si="7"/>
        <v>360</v>
      </c>
      <c r="QL370" s="125"/>
      <c r="QM370" s="125"/>
      <c r="QN370" s="125"/>
      <c r="QO370" s="125"/>
      <c r="QP370" s="125"/>
      <c r="QQ370" s="125"/>
      <c r="QR370" s="125"/>
      <c r="QS370" s="130"/>
    </row>
    <row r="371" spans="1:461" s="5" customFormat="1" ht="12.75" customHeight="1" x14ac:dyDescent="0.2">
      <c r="A371" s="52">
        <v>44726</v>
      </c>
      <c r="B371" s="98" t="s">
        <v>75</v>
      </c>
      <c r="C371" s="107"/>
      <c r="D371" s="107"/>
      <c r="E371" s="108"/>
      <c r="F371" s="108"/>
      <c r="G371" s="108"/>
      <c r="H371" s="108"/>
      <c r="I371" s="108"/>
      <c r="J371" s="108"/>
      <c r="K371" s="108"/>
      <c r="L371" s="108"/>
      <c r="M371" s="108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 s="109"/>
      <c r="BD371" s="109"/>
      <c r="BE371" s="109"/>
      <c r="BF371" s="109"/>
      <c r="BG371" s="109"/>
      <c r="BH371" s="109"/>
      <c r="BI371" s="109"/>
      <c r="BJ371" s="109"/>
      <c r="BK371" s="109"/>
      <c r="BL371" s="109"/>
      <c r="BM371" s="109"/>
      <c r="BN371" s="109"/>
      <c r="BO371" s="109"/>
      <c r="BP371" s="109"/>
      <c r="BQ371" s="109"/>
      <c r="BR371" s="109"/>
      <c r="BS371" s="109"/>
      <c r="BT371" s="109"/>
      <c r="BU371" s="109"/>
      <c r="BV371" s="109"/>
      <c r="BW371" s="109"/>
      <c r="BX371" s="109"/>
      <c r="BY371" s="109"/>
      <c r="BZ371" s="109"/>
      <c r="CA371" s="109"/>
      <c r="CB371" s="109"/>
      <c r="CC371" s="109"/>
      <c r="CD371" s="109"/>
      <c r="CE371" s="109"/>
      <c r="CF371" s="109"/>
      <c r="CG371" s="109"/>
      <c r="CH371" s="109"/>
      <c r="CI371" s="109"/>
      <c r="CJ371" s="109"/>
      <c r="CK371" s="109"/>
      <c r="CL371" s="109"/>
      <c r="CM371" s="109"/>
      <c r="CN371" s="109"/>
      <c r="CO371" s="109"/>
      <c r="CP371" s="109"/>
      <c r="CQ371" s="109"/>
      <c r="CR371" s="109"/>
      <c r="CS371" s="109"/>
      <c r="CT371" s="109"/>
      <c r="CU371" s="109"/>
      <c r="CV371" s="109"/>
      <c r="CW371" s="109"/>
      <c r="CX371" s="109"/>
      <c r="CY371" s="109"/>
      <c r="CZ371" s="109"/>
      <c r="DA371" s="109"/>
      <c r="DB371" s="109"/>
      <c r="DC371" s="109"/>
      <c r="DD371" s="109"/>
      <c r="DE371" s="109"/>
      <c r="DF371" s="109"/>
      <c r="DG371" s="109"/>
      <c r="DH371" s="109"/>
      <c r="DI371" s="109"/>
      <c r="DJ371" s="109"/>
      <c r="DK371" s="109"/>
      <c r="DL371" s="109"/>
      <c r="DM371" s="109"/>
      <c r="DN371" s="109"/>
      <c r="DO371" s="109"/>
      <c r="DP371" s="109"/>
      <c r="DQ371" s="109"/>
      <c r="DR371" s="109"/>
      <c r="DS371" s="109"/>
      <c r="DT371" s="109"/>
      <c r="DU371" s="109"/>
      <c r="DV371" s="109"/>
      <c r="DW371" s="109"/>
      <c r="DX371" s="109"/>
      <c r="DY371" s="109"/>
      <c r="DZ371" s="109"/>
      <c r="EA371" s="109"/>
      <c r="EB371" s="109"/>
      <c r="EC371" s="109"/>
      <c r="ED371" s="109"/>
      <c r="EE371" s="109"/>
      <c r="EF371" s="109"/>
      <c r="EG371" s="109"/>
      <c r="EH371" s="109"/>
      <c r="EI371" s="109"/>
      <c r="EJ371" s="109"/>
      <c r="EK371" s="109"/>
      <c r="EL371" s="109"/>
      <c r="EM371" s="109"/>
      <c r="EN371" s="109"/>
      <c r="EO371" s="109"/>
      <c r="EP371" s="109"/>
      <c r="EQ371" s="109"/>
      <c r="ER371" s="109"/>
      <c r="ES371" s="109"/>
      <c r="ET371" s="109"/>
      <c r="EU371" s="109"/>
      <c r="EV371" s="109"/>
      <c r="EW371" s="109"/>
      <c r="EX371" s="109"/>
      <c r="EY371" s="109"/>
      <c r="EZ371" s="109"/>
      <c r="FA371" s="109"/>
      <c r="FB371" s="109"/>
      <c r="FC371" s="109"/>
      <c r="FD371" s="109"/>
      <c r="FE371" s="109"/>
      <c r="FF371" s="109"/>
      <c r="FG371" s="109"/>
      <c r="FH371" s="109"/>
      <c r="FI371" s="109"/>
      <c r="FJ371" s="109"/>
      <c r="FK371" s="109"/>
      <c r="FL371" s="109"/>
      <c r="FM371" s="109"/>
      <c r="FN371" s="109"/>
      <c r="FO371" s="109"/>
      <c r="FP371" s="109"/>
      <c r="FQ371" s="109"/>
      <c r="FR371" s="109"/>
      <c r="FS371" s="109"/>
      <c r="FT371" s="109"/>
      <c r="FU371" s="109"/>
      <c r="FV371" s="109"/>
      <c r="FW371" s="109"/>
      <c r="FX371" s="109"/>
      <c r="FY371" s="109"/>
      <c r="FZ371" s="109"/>
      <c r="GA371" s="109"/>
      <c r="GB371" s="109"/>
      <c r="GC371" s="109"/>
      <c r="GD371" s="109"/>
      <c r="GE371" s="109"/>
      <c r="GF371" s="109"/>
      <c r="GG371" s="109"/>
      <c r="GH371" s="109"/>
      <c r="GI371" s="109"/>
      <c r="GJ371" s="109"/>
      <c r="GK371" s="109"/>
      <c r="GL371" s="109"/>
      <c r="GM371" s="109"/>
      <c r="GN371" s="109"/>
      <c r="GO371" s="109"/>
      <c r="GP371" s="109"/>
      <c r="GQ371" s="109"/>
      <c r="GR371" s="109"/>
      <c r="GS371" s="109"/>
      <c r="GT371" s="109"/>
      <c r="GU371" s="109"/>
      <c r="GV371" s="109"/>
      <c r="GW371" s="109"/>
      <c r="GX371" s="109"/>
      <c r="GY371" s="109"/>
      <c r="GZ371" s="109"/>
      <c r="HA371" s="109"/>
      <c r="HB371" s="109"/>
      <c r="HC371" s="109"/>
      <c r="HD371" s="109"/>
      <c r="HE371" s="109"/>
      <c r="HF371" s="109"/>
      <c r="HG371" s="109"/>
      <c r="HH371" s="109"/>
      <c r="HI371" s="109"/>
      <c r="HJ371" s="109"/>
      <c r="HK371" s="109"/>
      <c r="HL371" s="109"/>
      <c r="HM371" s="109"/>
      <c r="HN371" s="109"/>
      <c r="HO371" s="109"/>
      <c r="HP371" s="109"/>
      <c r="HQ371" s="109"/>
      <c r="HR371" s="109"/>
      <c r="HS371" s="109"/>
      <c r="HT371" s="109"/>
      <c r="HU371" s="109"/>
      <c r="HV371" s="109"/>
      <c r="HW371" s="109"/>
      <c r="HX371" s="109"/>
      <c r="HY371" s="109"/>
      <c r="HZ371" s="109"/>
      <c r="IA371" s="109"/>
      <c r="IB371" s="109"/>
      <c r="IC371" s="109"/>
      <c r="ID371" s="109"/>
      <c r="IE371" s="109"/>
      <c r="IF371" s="109"/>
      <c r="IG371" s="109"/>
      <c r="IH371" s="109"/>
      <c r="II371" s="109"/>
      <c r="IJ371" s="109"/>
      <c r="IK371" s="109"/>
      <c r="IL371" s="109"/>
      <c r="IM371" s="109"/>
      <c r="IN371" s="109"/>
      <c r="IO371" s="109"/>
      <c r="IP371" s="109"/>
      <c r="IQ371" s="109"/>
      <c r="IR371" s="109"/>
      <c r="IS371" s="109"/>
      <c r="IT371" s="109"/>
      <c r="IU371" s="109"/>
      <c r="IV371" s="109"/>
      <c r="IW371" s="109"/>
      <c r="IX371" s="109"/>
      <c r="IY371" s="109"/>
      <c r="IZ371" s="109"/>
      <c r="JA371" s="109"/>
      <c r="JB371" s="109"/>
      <c r="JC371" s="109"/>
      <c r="JD371" s="109"/>
      <c r="JE371" s="109"/>
      <c r="JF371" s="109"/>
      <c r="JG371" s="109"/>
      <c r="JH371" s="109"/>
      <c r="JI371" s="109"/>
      <c r="JJ371" s="109"/>
      <c r="JK371" s="109"/>
      <c r="JL371" s="109"/>
      <c r="JM371" s="109"/>
      <c r="JN371" s="109"/>
      <c r="JO371" s="109"/>
      <c r="JP371" s="109"/>
      <c r="JQ371" s="109"/>
      <c r="JR371" s="109"/>
      <c r="JS371" s="109"/>
      <c r="JT371" s="109"/>
      <c r="JU371" s="109"/>
      <c r="JV371" s="109"/>
      <c r="JW371" s="109"/>
      <c r="JX371" s="109"/>
      <c r="JY371" s="109"/>
      <c r="JZ371" s="109"/>
      <c r="KA371" s="109"/>
      <c r="KB371" s="109"/>
      <c r="KC371" s="109"/>
      <c r="KD371" s="109"/>
      <c r="KE371" s="109"/>
      <c r="KF371" s="109"/>
      <c r="KG371" s="109"/>
      <c r="KH371" s="109"/>
      <c r="KI371" s="109"/>
      <c r="KJ371" s="109"/>
      <c r="KK371" s="109"/>
      <c r="KL371" s="109"/>
      <c r="KM371" s="109"/>
      <c r="KN371" s="109"/>
      <c r="KO371" s="109"/>
      <c r="KP371" s="109"/>
      <c r="KQ371" s="109"/>
      <c r="KR371" s="109"/>
      <c r="KS371" s="109"/>
      <c r="KT371" s="109"/>
      <c r="KU371" s="109"/>
      <c r="KV371" s="109"/>
      <c r="KW371" s="109"/>
      <c r="KX371" s="109"/>
      <c r="KY371" s="109"/>
      <c r="KZ371" s="109"/>
      <c r="LA371" s="109"/>
      <c r="LB371" s="109"/>
      <c r="LC371" s="109"/>
      <c r="LD371" s="109"/>
      <c r="LE371" s="109"/>
      <c r="LF371" s="109"/>
      <c r="LG371" s="109"/>
      <c r="LH371" s="109"/>
      <c r="LI371" s="109"/>
      <c r="LJ371" s="109"/>
      <c r="LK371" s="109"/>
      <c r="LL371" s="109"/>
      <c r="LM371" s="109"/>
      <c r="LN371" s="109"/>
      <c r="LO371" s="109"/>
      <c r="LP371" s="109"/>
      <c r="LQ371" s="109"/>
      <c r="LR371" s="109"/>
      <c r="LS371" s="109"/>
      <c r="LT371" s="109"/>
      <c r="LU371" s="109"/>
      <c r="LV371" s="109"/>
      <c r="LW371" s="109"/>
      <c r="LX371" s="109"/>
      <c r="LY371" s="109"/>
      <c r="LZ371" s="109"/>
      <c r="MA371" s="109"/>
      <c r="MB371" s="109"/>
      <c r="MC371" s="109"/>
      <c r="MD371" s="109"/>
      <c r="ME371" s="109"/>
      <c r="MF371" s="109"/>
      <c r="MG371" s="109"/>
      <c r="MH371" s="109"/>
      <c r="MI371" s="109"/>
      <c r="MJ371" s="109"/>
      <c r="MK371" s="109"/>
      <c r="ML371" s="109"/>
      <c r="MM371" s="109"/>
      <c r="MN371" s="109"/>
      <c r="MO371" s="109"/>
      <c r="MP371" s="109"/>
      <c r="MQ371" s="109"/>
      <c r="MR371" s="109"/>
      <c r="MS371" s="109"/>
      <c r="MT371" s="109"/>
      <c r="MU371" s="109"/>
      <c r="MV371" s="109"/>
      <c r="MW371" s="109"/>
      <c r="MX371" s="109"/>
      <c r="MY371" s="109"/>
      <c r="MZ371" s="109"/>
      <c r="NA371" s="109"/>
      <c r="NB371" s="109"/>
      <c r="NC371" s="109"/>
      <c r="ND371" s="109"/>
      <c r="NE371" s="109"/>
      <c r="NF371" s="109"/>
      <c r="NG371" s="109"/>
      <c r="NH371" s="109"/>
      <c r="NI371" s="109"/>
      <c r="NJ371" s="109"/>
      <c r="NK371" s="109"/>
      <c r="NL371" s="109"/>
      <c r="NM371" s="109"/>
      <c r="NN371" s="109"/>
      <c r="NO371" s="109"/>
      <c r="NP371" s="109"/>
      <c r="NQ371" s="109"/>
      <c r="NR371" s="109"/>
      <c r="NS371" s="109"/>
      <c r="NT371" s="109"/>
      <c r="NU371" s="109"/>
      <c r="NV371" s="109"/>
      <c r="NW371" s="109"/>
      <c r="NX371" s="109"/>
      <c r="NY371" s="109"/>
      <c r="NZ371" s="109"/>
      <c r="OA371" s="109"/>
      <c r="OB371" s="109"/>
      <c r="OC371" s="109"/>
      <c r="OD371" s="109"/>
      <c r="OE371" s="109"/>
      <c r="OF371" s="109"/>
      <c r="OG371" s="109"/>
      <c r="OH371" s="109"/>
      <c r="OI371" s="109"/>
      <c r="OJ371" s="109"/>
      <c r="OK371" s="109"/>
      <c r="OL371" s="109"/>
      <c r="OM371" s="109"/>
      <c r="ON371" s="109"/>
      <c r="OO371" s="109"/>
      <c r="OP371" s="109"/>
      <c r="OQ371" s="109"/>
      <c r="OR371" s="109"/>
      <c r="OS371" s="109"/>
      <c r="OT371" s="109"/>
      <c r="OU371" s="109"/>
      <c r="OV371" s="109"/>
      <c r="OW371" s="109"/>
      <c r="OX371" s="109"/>
      <c r="OY371" s="109"/>
      <c r="OZ371" s="109"/>
      <c r="PA371" s="109"/>
      <c r="PB371" s="109"/>
      <c r="PC371" s="109"/>
      <c r="PD371" s="109"/>
      <c r="PE371" s="109"/>
      <c r="PF371" s="109"/>
      <c r="PG371" s="109"/>
      <c r="PH371" s="109"/>
      <c r="PI371" s="109"/>
      <c r="PJ371" s="109"/>
      <c r="PK371" s="109"/>
      <c r="PL371" s="109"/>
      <c r="PM371" s="109"/>
      <c r="PN371" s="109"/>
      <c r="PO371" s="109"/>
      <c r="PP371" s="109"/>
      <c r="PQ371" s="109"/>
      <c r="PR371" s="109"/>
      <c r="PS371" s="109"/>
      <c r="PT371" s="109"/>
      <c r="PU371" s="109"/>
      <c r="PV371" s="109"/>
      <c r="PW371" s="109"/>
      <c r="PX371" s="109"/>
      <c r="PY371" s="109"/>
      <c r="PZ371" s="109"/>
      <c r="QA371" s="109"/>
      <c r="QB371" s="109"/>
      <c r="QC371" s="109"/>
      <c r="QD371" s="109"/>
      <c r="QE371" s="109"/>
      <c r="QF371" s="109"/>
      <c r="QG371" s="109">
        <v>300</v>
      </c>
      <c r="QH371" s="109"/>
      <c r="QI371" s="109"/>
      <c r="QJ371" s="109"/>
      <c r="QK371" s="23">
        <f t="shared" si="7"/>
        <v>300</v>
      </c>
      <c r="QL371" s="125"/>
      <c r="QM371" s="125"/>
      <c r="QN371" s="125"/>
      <c r="QO371" s="125"/>
      <c r="QP371" s="125"/>
      <c r="QQ371" s="125"/>
      <c r="QR371" s="125"/>
      <c r="QS371" s="130"/>
    </row>
    <row r="372" spans="1:461" s="5" customFormat="1" ht="12.75" customHeight="1" x14ac:dyDescent="0.2">
      <c r="A372" s="52">
        <v>44726</v>
      </c>
      <c r="B372" s="90" t="s">
        <v>338</v>
      </c>
      <c r="C372" s="107"/>
      <c r="D372" s="107"/>
      <c r="E372" s="108"/>
      <c r="F372" s="108"/>
      <c r="G372" s="108"/>
      <c r="H372" s="108"/>
      <c r="I372" s="108"/>
      <c r="J372" s="108"/>
      <c r="K372" s="108"/>
      <c r="L372" s="108"/>
      <c r="M372" s="108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>
        <v>18</v>
      </c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 s="109"/>
      <c r="BG372" s="109"/>
      <c r="BH372" s="109"/>
      <c r="BI372" s="109"/>
      <c r="BJ372" s="109"/>
      <c r="BK372" s="109"/>
      <c r="BL372" s="109"/>
      <c r="BM372" s="109"/>
      <c r="BN372" s="109"/>
      <c r="BO372" s="109"/>
      <c r="BP372" s="109"/>
      <c r="BQ372" s="109"/>
      <c r="BR372" s="109"/>
      <c r="BS372" s="109"/>
      <c r="BT372" s="109"/>
      <c r="BU372" s="109"/>
      <c r="BV372" s="109"/>
      <c r="BW372" s="109"/>
      <c r="BX372" s="109"/>
      <c r="BY372" s="109"/>
      <c r="BZ372" s="109"/>
      <c r="CA372" s="109"/>
      <c r="CB372" s="109"/>
      <c r="CC372" s="109"/>
      <c r="CD372" s="109"/>
      <c r="CE372" s="109"/>
      <c r="CF372" s="109"/>
      <c r="CG372" s="109"/>
      <c r="CH372" s="109"/>
      <c r="CI372" s="109"/>
      <c r="CJ372" s="109"/>
      <c r="CK372" s="109"/>
      <c r="CL372" s="109"/>
      <c r="CM372" s="109"/>
      <c r="CN372" s="109"/>
      <c r="CO372" s="109"/>
      <c r="CP372" s="109"/>
      <c r="CQ372" s="109"/>
      <c r="CR372" s="109"/>
      <c r="CS372" s="109"/>
      <c r="CT372" s="109"/>
      <c r="CU372" s="109"/>
      <c r="CV372" s="109"/>
      <c r="CW372" s="109"/>
      <c r="CX372" s="109"/>
      <c r="CY372" s="109"/>
      <c r="CZ372" s="109"/>
      <c r="DA372" s="109"/>
      <c r="DB372" s="109"/>
      <c r="DC372" s="109"/>
      <c r="DD372" s="109"/>
      <c r="DE372" s="109"/>
      <c r="DF372" s="109"/>
      <c r="DG372" s="109"/>
      <c r="DH372" s="109"/>
      <c r="DI372" s="109"/>
      <c r="DJ372" s="109"/>
      <c r="DK372" s="109"/>
      <c r="DL372" s="109"/>
      <c r="DM372" s="109"/>
      <c r="DN372" s="109"/>
      <c r="DO372" s="109"/>
      <c r="DP372" s="109"/>
      <c r="DQ372" s="109"/>
      <c r="DR372" s="109"/>
      <c r="DS372" s="109"/>
      <c r="DT372" s="109"/>
      <c r="DU372" s="109"/>
      <c r="DV372" s="109"/>
      <c r="DW372" s="109"/>
      <c r="DX372" s="109"/>
      <c r="DY372" s="109"/>
      <c r="DZ372" s="109"/>
      <c r="EA372" s="109"/>
      <c r="EB372" s="109"/>
      <c r="EC372" s="109"/>
      <c r="ED372" s="109"/>
      <c r="EE372" s="109"/>
      <c r="EF372" s="109"/>
      <c r="EG372" s="109"/>
      <c r="EH372" s="109"/>
      <c r="EI372" s="109"/>
      <c r="EJ372" s="109"/>
      <c r="EK372" s="109"/>
      <c r="EL372" s="109"/>
      <c r="EM372" s="109"/>
      <c r="EN372" s="109"/>
      <c r="EO372" s="109"/>
      <c r="EP372" s="109"/>
      <c r="EQ372" s="109"/>
      <c r="ER372" s="109"/>
      <c r="ES372" s="109"/>
      <c r="ET372" s="109"/>
      <c r="EU372" s="109"/>
      <c r="EV372" s="109"/>
      <c r="EW372" s="109"/>
      <c r="EX372" s="109"/>
      <c r="EY372" s="109"/>
      <c r="EZ372" s="109"/>
      <c r="FA372" s="109"/>
      <c r="FB372" s="109"/>
      <c r="FC372" s="109"/>
      <c r="FD372" s="109"/>
      <c r="FE372" s="109"/>
      <c r="FF372" s="109"/>
      <c r="FG372" s="109"/>
      <c r="FH372" s="109"/>
      <c r="FI372" s="109"/>
      <c r="FJ372" s="109"/>
      <c r="FK372" s="109"/>
      <c r="FL372" s="109"/>
      <c r="FM372" s="109"/>
      <c r="FN372" s="109"/>
      <c r="FO372" s="109"/>
      <c r="FP372" s="109"/>
      <c r="FQ372" s="109"/>
      <c r="FR372" s="109"/>
      <c r="FS372" s="109"/>
      <c r="FT372" s="109"/>
      <c r="FU372" s="109"/>
      <c r="FV372" s="109"/>
      <c r="FW372" s="109"/>
      <c r="FX372" s="109"/>
      <c r="FY372" s="109"/>
      <c r="FZ372" s="109"/>
      <c r="GA372" s="109"/>
      <c r="GB372" s="109"/>
      <c r="GC372" s="109"/>
      <c r="GD372" s="109"/>
      <c r="GE372" s="109"/>
      <c r="GF372" s="109"/>
      <c r="GG372" s="109"/>
      <c r="GH372" s="109"/>
      <c r="GI372" s="109"/>
      <c r="GJ372" s="109"/>
      <c r="GK372" s="109"/>
      <c r="GL372" s="109"/>
      <c r="GM372" s="109"/>
      <c r="GN372" s="109"/>
      <c r="GO372" s="109"/>
      <c r="GP372" s="109"/>
      <c r="GQ372" s="109"/>
      <c r="GR372" s="109"/>
      <c r="GS372" s="109"/>
      <c r="GT372" s="109"/>
      <c r="GU372" s="109"/>
      <c r="GV372" s="109"/>
      <c r="GW372" s="109"/>
      <c r="GX372" s="109"/>
      <c r="GY372" s="109"/>
      <c r="GZ372" s="109"/>
      <c r="HA372" s="109"/>
      <c r="HB372" s="109"/>
      <c r="HC372" s="109"/>
      <c r="HD372" s="109"/>
      <c r="HE372" s="109"/>
      <c r="HF372" s="109"/>
      <c r="HG372" s="109"/>
      <c r="HH372" s="109"/>
      <c r="HI372" s="109"/>
      <c r="HJ372" s="109"/>
      <c r="HK372" s="109"/>
      <c r="HL372" s="109"/>
      <c r="HM372" s="109"/>
      <c r="HN372" s="109"/>
      <c r="HO372" s="109"/>
      <c r="HP372" s="109"/>
      <c r="HQ372" s="109"/>
      <c r="HR372" s="109"/>
      <c r="HS372" s="109"/>
      <c r="HT372" s="109"/>
      <c r="HU372" s="109"/>
      <c r="HV372" s="109"/>
      <c r="HW372" s="109">
        <v>100</v>
      </c>
      <c r="HX372" s="109"/>
      <c r="HY372" s="109"/>
      <c r="HZ372" s="109"/>
      <c r="IA372" s="109"/>
      <c r="IB372" s="109"/>
      <c r="IC372" s="109"/>
      <c r="ID372" s="109"/>
      <c r="IE372" s="109"/>
      <c r="IF372" s="109"/>
      <c r="IG372" s="109"/>
      <c r="IH372" s="109"/>
      <c r="II372" s="109"/>
      <c r="IJ372" s="109"/>
      <c r="IK372" s="109"/>
      <c r="IL372" s="109"/>
      <c r="IM372" s="109"/>
      <c r="IN372" s="109"/>
      <c r="IO372" s="109"/>
      <c r="IP372" s="109"/>
      <c r="IQ372" s="109"/>
      <c r="IR372" s="109"/>
      <c r="IS372" s="109"/>
      <c r="IT372" s="109"/>
      <c r="IU372" s="109"/>
      <c r="IV372" s="109"/>
      <c r="IW372" s="109"/>
      <c r="IX372" s="109"/>
      <c r="IY372" s="109"/>
      <c r="IZ372" s="109"/>
      <c r="JA372" s="109"/>
      <c r="JB372" s="109"/>
      <c r="JC372" s="109"/>
      <c r="JD372" s="109"/>
      <c r="JE372" s="109"/>
      <c r="JF372" s="109"/>
      <c r="JG372" s="109"/>
      <c r="JH372" s="109"/>
      <c r="JI372" s="109"/>
      <c r="JJ372" s="109"/>
      <c r="JK372" s="109"/>
      <c r="JL372" s="109"/>
      <c r="JM372" s="109"/>
      <c r="JN372" s="109"/>
      <c r="JO372" s="109"/>
      <c r="JP372" s="109"/>
      <c r="JQ372" s="109"/>
      <c r="JR372" s="109"/>
      <c r="JS372" s="109"/>
      <c r="JT372" s="109"/>
      <c r="JU372" s="109"/>
      <c r="JV372" s="109"/>
      <c r="JW372" s="109"/>
      <c r="JX372" s="109"/>
      <c r="JY372" s="109"/>
      <c r="JZ372" s="109"/>
      <c r="KA372" s="109"/>
      <c r="KB372" s="109"/>
      <c r="KC372" s="109"/>
      <c r="KD372" s="109"/>
      <c r="KE372" s="109"/>
      <c r="KF372" s="109"/>
      <c r="KG372" s="109"/>
      <c r="KH372" s="109"/>
      <c r="KI372" s="109"/>
      <c r="KJ372" s="109"/>
      <c r="KK372" s="109"/>
      <c r="KL372" s="109"/>
      <c r="KM372" s="109"/>
      <c r="KN372" s="109"/>
      <c r="KO372" s="109"/>
      <c r="KP372" s="109"/>
      <c r="KQ372" s="109"/>
      <c r="KR372" s="109"/>
      <c r="KS372" s="109"/>
      <c r="KT372" s="109"/>
      <c r="KU372" s="109"/>
      <c r="KV372" s="109"/>
      <c r="KW372" s="109"/>
      <c r="KX372" s="109"/>
      <c r="KY372" s="109"/>
      <c r="KZ372" s="109"/>
      <c r="LA372" s="109"/>
      <c r="LB372" s="109"/>
      <c r="LC372" s="109"/>
      <c r="LD372" s="109"/>
      <c r="LE372" s="109"/>
      <c r="LF372" s="109"/>
      <c r="LG372" s="109"/>
      <c r="LH372" s="109"/>
      <c r="LI372" s="109"/>
      <c r="LJ372" s="109"/>
      <c r="LK372" s="109"/>
      <c r="LL372" s="109"/>
      <c r="LM372" s="109"/>
      <c r="LN372" s="109"/>
      <c r="LO372" s="109"/>
      <c r="LP372" s="109"/>
      <c r="LQ372" s="109"/>
      <c r="LR372" s="109"/>
      <c r="LS372" s="109"/>
      <c r="LT372" s="109"/>
      <c r="LU372" s="109"/>
      <c r="LV372" s="109"/>
      <c r="LW372" s="109"/>
      <c r="LX372" s="109"/>
      <c r="LY372" s="109"/>
      <c r="LZ372" s="109"/>
      <c r="MA372" s="109"/>
      <c r="MB372" s="109"/>
      <c r="MC372" s="109"/>
      <c r="MD372" s="109"/>
      <c r="ME372" s="109"/>
      <c r="MF372" s="109"/>
      <c r="MG372" s="109"/>
      <c r="MH372" s="109"/>
      <c r="MI372" s="109"/>
      <c r="MJ372" s="109"/>
      <c r="MK372" s="109"/>
      <c r="ML372" s="109"/>
      <c r="MM372" s="109"/>
      <c r="MN372" s="109"/>
      <c r="MO372" s="109"/>
      <c r="MP372" s="109"/>
      <c r="MQ372" s="109"/>
      <c r="MR372" s="109"/>
      <c r="MS372" s="109"/>
      <c r="MT372" s="109"/>
      <c r="MU372" s="109"/>
      <c r="MV372" s="109"/>
      <c r="MW372" s="109"/>
      <c r="MX372" s="109"/>
      <c r="MY372" s="109"/>
      <c r="MZ372" s="109"/>
      <c r="NA372" s="109"/>
      <c r="NB372" s="109"/>
      <c r="NC372" s="109"/>
      <c r="ND372" s="109"/>
      <c r="NE372" s="109"/>
      <c r="NF372" s="109"/>
      <c r="NG372" s="109"/>
      <c r="NH372" s="109"/>
      <c r="NI372" s="109"/>
      <c r="NJ372" s="109"/>
      <c r="NK372" s="109"/>
      <c r="NL372" s="109"/>
      <c r="NM372" s="109"/>
      <c r="NN372" s="109"/>
      <c r="NO372" s="109"/>
      <c r="NP372" s="109"/>
      <c r="NQ372" s="109"/>
      <c r="NR372" s="109"/>
      <c r="NS372" s="109"/>
      <c r="NT372" s="109"/>
      <c r="NU372" s="109"/>
      <c r="NV372" s="109"/>
      <c r="NW372" s="109"/>
      <c r="NX372" s="109"/>
      <c r="NY372" s="109"/>
      <c r="NZ372" s="109"/>
      <c r="OA372" s="109"/>
      <c r="OB372" s="109"/>
      <c r="OC372" s="109"/>
      <c r="OD372" s="109"/>
      <c r="OE372" s="109"/>
      <c r="OF372" s="109"/>
      <c r="OG372" s="109"/>
      <c r="OH372" s="109"/>
      <c r="OI372" s="109"/>
      <c r="OJ372" s="109"/>
      <c r="OK372" s="109"/>
      <c r="OL372" s="109"/>
      <c r="OM372" s="109"/>
      <c r="ON372" s="109"/>
      <c r="OO372" s="109"/>
      <c r="OP372" s="109"/>
      <c r="OQ372" s="109"/>
      <c r="OR372" s="109"/>
      <c r="OS372" s="109"/>
      <c r="OT372" s="109"/>
      <c r="OU372" s="109">
        <v>20</v>
      </c>
      <c r="OV372" s="109"/>
      <c r="OW372" s="109"/>
      <c r="OX372" s="109"/>
      <c r="OY372" s="109"/>
      <c r="OZ372" s="109"/>
      <c r="PA372" s="109"/>
      <c r="PB372" s="109"/>
      <c r="PC372" s="109"/>
      <c r="PD372" s="109"/>
      <c r="PE372" s="109"/>
      <c r="PF372" s="109"/>
      <c r="PG372" s="109"/>
      <c r="PH372" s="109"/>
      <c r="PI372" s="109"/>
      <c r="PJ372" s="109"/>
      <c r="PK372" s="109"/>
      <c r="PL372" s="109"/>
      <c r="PM372" s="109"/>
      <c r="PN372" s="109"/>
      <c r="PO372" s="109"/>
      <c r="PP372" s="109"/>
      <c r="PQ372" s="109"/>
      <c r="PR372" s="109"/>
      <c r="PS372" s="109"/>
      <c r="PT372" s="109"/>
      <c r="PU372" s="109"/>
      <c r="PV372" s="109"/>
      <c r="PW372" s="109"/>
      <c r="PX372" s="109"/>
      <c r="PY372" s="109"/>
      <c r="PZ372" s="109"/>
      <c r="QA372" s="109"/>
      <c r="QB372" s="109"/>
      <c r="QC372" s="109"/>
      <c r="QD372" s="109"/>
      <c r="QE372" s="109"/>
      <c r="QF372" s="109"/>
      <c r="QG372" s="109"/>
      <c r="QH372" s="109"/>
      <c r="QI372" s="109"/>
      <c r="QJ372" s="109"/>
      <c r="QK372" s="23">
        <f t="shared" si="7"/>
        <v>138</v>
      </c>
      <c r="QL372" s="125"/>
      <c r="QM372" s="148"/>
      <c r="QN372" s="125"/>
      <c r="QO372" s="125"/>
      <c r="QP372" s="125"/>
      <c r="QQ372" s="125">
        <v>7954.08</v>
      </c>
      <c r="QR372" s="125"/>
      <c r="QS372" s="130"/>
    </row>
    <row r="373" spans="1:461" s="5" customFormat="1" ht="12.75" customHeight="1" x14ac:dyDescent="0.2">
      <c r="A373" s="52">
        <v>44726</v>
      </c>
      <c r="B373" s="90" t="s">
        <v>130</v>
      </c>
      <c r="C373" s="107"/>
      <c r="D373" s="107"/>
      <c r="E373" s="108"/>
      <c r="F373" s="108"/>
      <c r="G373" s="108"/>
      <c r="H373" s="108"/>
      <c r="I373" s="108"/>
      <c r="J373" s="108"/>
      <c r="K373" s="108"/>
      <c r="L373" s="108"/>
      <c r="M373" s="108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>
        <v>9</v>
      </c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 s="109"/>
      <c r="BD373" s="109"/>
      <c r="BE373" s="109"/>
      <c r="BF373" s="109"/>
      <c r="BG373" s="109"/>
      <c r="BH373" s="109"/>
      <c r="BI373" s="109"/>
      <c r="BJ373" s="109"/>
      <c r="BK373" s="109"/>
      <c r="BL373" s="109"/>
      <c r="BM373" s="109"/>
      <c r="BN373" s="109"/>
      <c r="BO373" s="109"/>
      <c r="BP373" s="109"/>
      <c r="BQ373" s="109"/>
      <c r="BR373" s="109"/>
      <c r="BS373" s="109"/>
      <c r="BT373" s="109"/>
      <c r="BU373" s="109"/>
      <c r="BV373" s="109"/>
      <c r="BW373" s="109"/>
      <c r="BX373" s="109"/>
      <c r="BY373" s="109"/>
      <c r="BZ373" s="109"/>
      <c r="CA373" s="109"/>
      <c r="CB373" s="109"/>
      <c r="CC373" s="109"/>
      <c r="CD373" s="109"/>
      <c r="CE373" s="109"/>
      <c r="CF373" s="109"/>
      <c r="CG373" s="109"/>
      <c r="CH373" s="109"/>
      <c r="CI373" s="109"/>
      <c r="CJ373" s="109"/>
      <c r="CK373" s="109">
        <v>50</v>
      </c>
      <c r="CL373" s="109"/>
      <c r="CM373" s="109"/>
      <c r="CN373" s="109"/>
      <c r="CO373" s="109"/>
      <c r="CP373" s="109"/>
      <c r="CQ373" s="109"/>
      <c r="CR373" s="109"/>
      <c r="CS373" s="109"/>
      <c r="CT373" s="109"/>
      <c r="CU373" s="109"/>
      <c r="CV373" s="109"/>
      <c r="CW373" s="109"/>
      <c r="CX373" s="109"/>
      <c r="CY373" s="109"/>
      <c r="CZ373" s="109"/>
      <c r="DA373" s="109"/>
      <c r="DB373" s="109"/>
      <c r="DC373" s="109"/>
      <c r="DD373" s="109"/>
      <c r="DE373" s="109"/>
      <c r="DF373" s="109"/>
      <c r="DG373" s="109"/>
      <c r="DH373" s="109"/>
      <c r="DI373" s="109"/>
      <c r="DJ373" s="109"/>
      <c r="DK373" s="109"/>
      <c r="DL373" s="109"/>
      <c r="DM373" s="109"/>
      <c r="DN373" s="109"/>
      <c r="DO373" s="109"/>
      <c r="DP373" s="109"/>
      <c r="DQ373" s="109"/>
      <c r="DR373" s="109"/>
      <c r="DS373" s="109"/>
      <c r="DT373" s="109"/>
      <c r="DU373" s="109"/>
      <c r="DV373" s="109"/>
      <c r="DW373" s="109"/>
      <c r="DX373" s="109"/>
      <c r="DY373" s="109"/>
      <c r="DZ373" s="109"/>
      <c r="EA373" s="109"/>
      <c r="EB373" s="109"/>
      <c r="EC373" s="109"/>
      <c r="ED373" s="109"/>
      <c r="EE373" s="109"/>
      <c r="EF373" s="109"/>
      <c r="EG373" s="109"/>
      <c r="EH373" s="109"/>
      <c r="EI373" s="109"/>
      <c r="EJ373" s="109"/>
      <c r="EK373" s="109"/>
      <c r="EL373" s="109"/>
      <c r="EM373" s="109"/>
      <c r="EN373" s="109"/>
      <c r="EO373" s="109"/>
      <c r="EP373" s="109"/>
      <c r="EQ373" s="109"/>
      <c r="ER373" s="109"/>
      <c r="ES373" s="109"/>
      <c r="ET373" s="109"/>
      <c r="EU373" s="109"/>
      <c r="EV373" s="109"/>
      <c r="EW373" s="109"/>
      <c r="EX373" s="109"/>
      <c r="EY373" s="109"/>
      <c r="EZ373" s="109"/>
      <c r="FA373" s="109"/>
      <c r="FB373" s="109"/>
      <c r="FC373" s="109"/>
      <c r="FD373" s="109"/>
      <c r="FE373" s="109"/>
      <c r="FF373" s="109"/>
      <c r="FG373" s="109"/>
      <c r="FH373" s="109"/>
      <c r="FI373" s="109"/>
      <c r="FJ373" s="109"/>
      <c r="FK373" s="109"/>
      <c r="FL373" s="109"/>
      <c r="FM373" s="109"/>
      <c r="FN373" s="109"/>
      <c r="FO373" s="109"/>
      <c r="FP373" s="109"/>
      <c r="FQ373" s="109"/>
      <c r="FR373" s="109"/>
      <c r="FS373" s="109"/>
      <c r="FT373" s="109"/>
      <c r="FU373" s="109"/>
      <c r="FV373" s="109"/>
      <c r="FW373" s="109"/>
      <c r="FX373" s="109"/>
      <c r="FY373" s="109"/>
      <c r="FZ373" s="109"/>
      <c r="GA373" s="109"/>
      <c r="GB373" s="109"/>
      <c r="GC373" s="109"/>
      <c r="GD373" s="109"/>
      <c r="GE373" s="109"/>
      <c r="GF373" s="109"/>
      <c r="GG373" s="109"/>
      <c r="GH373" s="109"/>
      <c r="GI373" s="109"/>
      <c r="GJ373" s="109"/>
      <c r="GK373" s="109"/>
      <c r="GL373" s="109"/>
      <c r="GM373" s="109"/>
      <c r="GN373" s="109"/>
      <c r="GO373" s="109"/>
      <c r="GP373" s="109"/>
      <c r="GQ373" s="109"/>
      <c r="GR373" s="109"/>
      <c r="GS373" s="109"/>
      <c r="GT373" s="109"/>
      <c r="GU373" s="109"/>
      <c r="GV373" s="109"/>
      <c r="GW373" s="109"/>
      <c r="GX373" s="109"/>
      <c r="GY373" s="109"/>
      <c r="GZ373" s="109"/>
      <c r="HA373" s="109"/>
      <c r="HB373" s="109"/>
      <c r="HC373" s="109"/>
      <c r="HD373" s="109"/>
      <c r="HE373" s="109"/>
      <c r="HF373" s="109"/>
      <c r="HG373" s="109"/>
      <c r="HH373" s="109"/>
      <c r="HI373" s="109"/>
      <c r="HJ373" s="109"/>
      <c r="HK373" s="109"/>
      <c r="HL373" s="109"/>
      <c r="HM373" s="109"/>
      <c r="HN373" s="109"/>
      <c r="HO373" s="109"/>
      <c r="HP373" s="109"/>
      <c r="HQ373" s="109"/>
      <c r="HR373" s="109"/>
      <c r="HS373" s="109"/>
      <c r="HT373" s="109"/>
      <c r="HU373" s="109"/>
      <c r="HV373" s="109"/>
      <c r="HW373" s="109"/>
      <c r="HX373" s="109"/>
      <c r="HY373" s="109"/>
      <c r="HZ373" s="109"/>
      <c r="IA373" s="109"/>
      <c r="IB373" s="109"/>
      <c r="IC373" s="109"/>
      <c r="ID373" s="109"/>
      <c r="IE373" s="109"/>
      <c r="IF373" s="109"/>
      <c r="IG373" s="109"/>
      <c r="IH373" s="109"/>
      <c r="II373" s="109"/>
      <c r="IJ373" s="109"/>
      <c r="IK373" s="109"/>
      <c r="IL373" s="109"/>
      <c r="IM373" s="109"/>
      <c r="IN373" s="109"/>
      <c r="IO373" s="109">
        <v>10</v>
      </c>
      <c r="IP373" s="109"/>
      <c r="IQ373" s="109"/>
      <c r="IR373" s="109"/>
      <c r="IS373" s="109"/>
      <c r="IT373" s="109"/>
      <c r="IU373" s="109"/>
      <c r="IV373" s="109"/>
      <c r="IW373" s="109"/>
      <c r="IX373" s="109"/>
      <c r="IY373" s="109"/>
      <c r="IZ373" s="109"/>
      <c r="JA373" s="109"/>
      <c r="JB373" s="109"/>
      <c r="JC373" s="109"/>
      <c r="JD373" s="109"/>
      <c r="JE373" s="109"/>
      <c r="JF373" s="109"/>
      <c r="JG373" s="109"/>
      <c r="JH373" s="109"/>
      <c r="JI373" s="109"/>
      <c r="JJ373" s="109"/>
      <c r="JK373" s="109"/>
      <c r="JL373" s="109"/>
      <c r="JM373" s="109"/>
      <c r="JN373" s="109"/>
      <c r="JO373" s="109"/>
      <c r="JP373" s="109"/>
      <c r="JQ373" s="109"/>
      <c r="JR373" s="109"/>
      <c r="JS373" s="109"/>
      <c r="JT373" s="109"/>
      <c r="JU373" s="109"/>
      <c r="JV373" s="109">
        <v>10</v>
      </c>
      <c r="JW373" s="109"/>
      <c r="JX373" s="109"/>
      <c r="JY373" s="109">
        <v>100</v>
      </c>
      <c r="JZ373" s="109"/>
      <c r="KA373" s="109"/>
      <c r="KB373" s="109"/>
      <c r="KC373" s="109"/>
      <c r="KD373" s="109"/>
      <c r="KE373" s="109"/>
      <c r="KF373" s="109"/>
      <c r="KG373" s="109"/>
      <c r="KH373" s="109"/>
      <c r="KI373" s="109"/>
      <c r="KJ373" s="109"/>
      <c r="KK373" s="109"/>
      <c r="KL373" s="109"/>
      <c r="KM373" s="109"/>
      <c r="KN373" s="109"/>
      <c r="KO373" s="109"/>
      <c r="KP373" s="109"/>
      <c r="KQ373" s="109"/>
      <c r="KR373" s="109"/>
      <c r="KS373" s="109"/>
      <c r="KT373" s="109"/>
      <c r="KU373" s="109"/>
      <c r="KV373" s="109"/>
      <c r="KW373" s="109"/>
      <c r="KX373" s="109"/>
      <c r="KY373" s="109"/>
      <c r="KZ373" s="109"/>
      <c r="LA373" s="109"/>
      <c r="LB373" s="109"/>
      <c r="LC373" s="109"/>
      <c r="LD373" s="109"/>
      <c r="LE373" s="109"/>
      <c r="LF373" s="109"/>
      <c r="LG373" s="109"/>
      <c r="LH373" s="109"/>
      <c r="LI373" s="109"/>
      <c r="LJ373" s="109"/>
      <c r="LK373" s="109"/>
      <c r="LL373" s="109"/>
      <c r="LM373" s="109"/>
      <c r="LN373" s="109"/>
      <c r="LO373" s="109"/>
      <c r="LP373" s="109"/>
      <c r="LQ373" s="109"/>
      <c r="LR373" s="109"/>
      <c r="LS373" s="109"/>
      <c r="LT373" s="109"/>
      <c r="LU373" s="109"/>
      <c r="LV373" s="109"/>
      <c r="LW373" s="109"/>
      <c r="LX373" s="109"/>
      <c r="LY373" s="109"/>
      <c r="LZ373" s="109"/>
      <c r="MA373" s="109"/>
      <c r="MB373" s="109"/>
      <c r="MC373" s="109"/>
      <c r="MD373" s="109"/>
      <c r="ME373" s="109"/>
      <c r="MF373" s="109"/>
      <c r="MG373" s="109"/>
      <c r="MH373" s="109"/>
      <c r="MI373" s="109"/>
      <c r="MJ373" s="109"/>
      <c r="MK373" s="109"/>
      <c r="ML373" s="109"/>
      <c r="MM373" s="109"/>
      <c r="MN373" s="109"/>
      <c r="MO373" s="109"/>
      <c r="MP373" s="109"/>
      <c r="MQ373" s="109"/>
      <c r="MR373" s="109"/>
      <c r="MS373" s="109"/>
      <c r="MT373" s="109"/>
      <c r="MU373" s="109"/>
      <c r="MV373" s="109"/>
      <c r="MW373" s="109"/>
      <c r="MX373" s="109"/>
      <c r="MY373" s="109"/>
      <c r="MZ373" s="109"/>
      <c r="NA373" s="109"/>
      <c r="NB373" s="109"/>
      <c r="NC373" s="109"/>
      <c r="ND373" s="109"/>
      <c r="NE373" s="109"/>
      <c r="NF373" s="109"/>
      <c r="NG373" s="109"/>
      <c r="NH373" s="109"/>
      <c r="NI373" s="109"/>
      <c r="NJ373" s="109"/>
      <c r="NK373" s="109"/>
      <c r="NL373" s="109"/>
      <c r="NM373" s="109"/>
      <c r="NN373" s="109"/>
      <c r="NO373" s="109"/>
      <c r="NP373" s="109"/>
      <c r="NQ373" s="109"/>
      <c r="NR373" s="109"/>
      <c r="NS373" s="109"/>
      <c r="NT373" s="109"/>
      <c r="NU373" s="109"/>
      <c r="NV373" s="109"/>
      <c r="NW373" s="109"/>
      <c r="NX373" s="109"/>
      <c r="NY373" s="109"/>
      <c r="NZ373" s="109"/>
      <c r="OA373" s="109"/>
      <c r="OB373" s="109"/>
      <c r="OC373" s="109"/>
      <c r="OD373" s="109"/>
      <c r="OE373" s="109"/>
      <c r="OF373" s="109"/>
      <c r="OG373" s="109"/>
      <c r="OH373" s="109"/>
      <c r="OI373" s="109"/>
      <c r="OJ373" s="109"/>
      <c r="OK373" s="109"/>
      <c r="OL373" s="109"/>
      <c r="OM373" s="109"/>
      <c r="ON373" s="109"/>
      <c r="OO373" s="109"/>
      <c r="OP373" s="109"/>
      <c r="OQ373" s="109"/>
      <c r="OR373" s="109"/>
      <c r="OS373" s="109"/>
      <c r="OT373" s="109"/>
      <c r="OU373" s="109"/>
      <c r="OV373" s="109"/>
      <c r="OW373" s="109"/>
      <c r="OX373" s="109"/>
      <c r="OY373" s="109"/>
      <c r="OZ373" s="109"/>
      <c r="PA373" s="109"/>
      <c r="PB373" s="109"/>
      <c r="PC373" s="109"/>
      <c r="PD373" s="109"/>
      <c r="PE373" s="109"/>
      <c r="PF373" s="109"/>
      <c r="PG373" s="109"/>
      <c r="PH373" s="109"/>
      <c r="PI373" s="109"/>
      <c r="PJ373" s="109"/>
      <c r="PK373" s="109"/>
      <c r="PL373" s="109"/>
      <c r="PM373" s="109"/>
      <c r="PN373" s="109"/>
      <c r="PO373" s="109"/>
      <c r="PP373" s="109"/>
      <c r="PQ373" s="109"/>
      <c r="PR373" s="109"/>
      <c r="PS373" s="109"/>
      <c r="PT373" s="109"/>
      <c r="PU373" s="109"/>
      <c r="PV373" s="109"/>
      <c r="PW373" s="109"/>
      <c r="PX373" s="109"/>
      <c r="PY373" s="109"/>
      <c r="PZ373" s="109"/>
      <c r="QA373" s="109"/>
      <c r="QB373" s="109"/>
      <c r="QC373" s="109"/>
      <c r="QD373" s="109"/>
      <c r="QE373" s="109"/>
      <c r="QF373" s="109"/>
      <c r="QG373" s="109"/>
      <c r="QH373" s="109"/>
      <c r="QI373" s="109"/>
      <c r="QJ373" s="109"/>
      <c r="QK373" s="23">
        <f t="shared" si="7"/>
        <v>179</v>
      </c>
      <c r="QL373" s="125"/>
      <c r="QM373" s="148"/>
      <c r="QN373" s="125"/>
      <c r="QO373" s="125"/>
      <c r="QP373" s="125"/>
      <c r="QQ373" s="125">
        <f>4915.31+4915.31</f>
        <v>9830.6200000000008</v>
      </c>
      <c r="QR373" s="125"/>
      <c r="QS373" s="130"/>
    </row>
    <row r="374" spans="1:461" s="5" customFormat="1" ht="12.75" customHeight="1" x14ac:dyDescent="0.2">
      <c r="A374" s="52">
        <v>44726</v>
      </c>
      <c r="B374" s="90" t="s">
        <v>139</v>
      </c>
      <c r="C374" s="107"/>
      <c r="D374" s="107"/>
      <c r="E374" s="108"/>
      <c r="F374" s="108"/>
      <c r="G374" s="108"/>
      <c r="H374" s="108"/>
      <c r="I374" s="108"/>
      <c r="J374" s="108"/>
      <c r="K374" s="108"/>
      <c r="L374" s="108"/>
      <c r="M374" s="108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 s="109"/>
      <c r="BD374" s="109"/>
      <c r="BE374" s="109"/>
      <c r="BF374" s="109"/>
      <c r="BG374" s="109"/>
      <c r="BH374" s="109"/>
      <c r="BI374" s="109"/>
      <c r="BJ374" s="109"/>
      <c r="BK374" s="109"/>
      <c r="BL374" s="109"/>
      <c r="BM374" s="109"/>
      <c r="BN374" s="109"/>
      <c r="BO374" s="109"/>
      <c r="BP374" s="109"/>
      <c r="BQ374" s="109"/>
      <c r="BR374" s="109"/>
      <c r="BS374" s="109"/>
      <c r="BT374" s="109"/>
      <c r="BU374" s="109"/>
      <c r="BV374" s="109"/>
      <c r="BW374" s="109"/>
      <c r="BX374" s="109"/>
      <c r="BY374" s="109"/>
      <c r="BZ374" s="109"/>
      <c r="CA374" s="109"/>
      <c r="CB374" s="109"/>
      <c r="CC374" s="109"/>
      <c r="CD374" s="109"/>
      <c r="CE374" s="109"/>
      <c r="CF374" s="109"/>
      <c r="CG374" s="109"/>
      <c r="CH374" s="109">
        <v>2.7</v>
      </c>
      <c r="CI374" s="109"/>
      <c r="CJ374" s="109"/>
      <c r="CK374" s="109"/>
      <c r="CL374" s="109"/>
      <c r="CM374" s="109"/>
      <c r="CN374" s="109"/>
      <c r="CO374" s="109"/>
      <c r="CP374" s="109"/>
      <c r="CQ374" s="109"/>
      <c r="CR374" s="109"/>
      <c r="CS374" s="109"/>
      <c r="CT374" s="109"/>
      <c r="CU374" s="109"/>
      <c r="CV374" s="109"/>
      <c r="CW374" s="109"/>
      <c r="CX374" s="109"/>
      <c r="CY374" s="109"/>
      <c r="CZ374" s="109"/>
      <c r="DA374" s="109"/>
      <c r="DB374" s="109"/>
      <c r="DC374" s="109"/>
      <c r="DD374" s="109"/>
      <c r="DE374" s="109"/>
      <c r="DF374" s="109"/>
      <c r="DG374" s="109"/>
      <c r="DH374" s="109"/>
      <c r="DI374" s="109"/>
      <c r="DJ374" s="109"/>
      <c r="DK374" s="109"/>
      <c r="DL374" s="109"/>
      <c r="DM374" s="109"/>
      <c r="DN374" s="109"/>
      <c r="DO374" s="109"/>
      <c r="DP374" s="109"/>
      <c r="DQ374" s="109"/>
      <c r="DR374" s="109"/>
      <c r="DS374" s="109"/>
      <c r="DT374" s="109"/>
      <c r="DU374" s="109"/>
      <c r="DV374" s="109"/>
      <c r="DW374" s="109"/>
      <c r="DX374" s="109"/>
      <c r="DY374" s="109"/>
      <c r="DZ374" s="109"/>
      <c r="EA374" s="109"/>
      <c r="EB374" s="109"/>
      <c r="EC374" s="109"/>
      <c r="ED374" s="109"/>
      <c r="EE374" s="109"/>
      <c r="EF374" s="109"/>
      <c r="EG374" s="109"/>
      <c r="EH374" s="109"/>
      <c r="EI374" s="109"/>
      <c r="EJ374" s="109"/>
      <c r="EK374" s="109"/>
      <c r="EL374" s="109"/>
      <c r="EM374" s="109"/>
      <c r="EN374" s="109"/>
      <c r="EO374" s="109"/>
      <c r="EP374" s="109"/>
      <c r="EQ374" s="109"/>
      <c r="ER374" s="109"/>
      <c r="ES374" s="109"/>
      <c r="ET374" s="109"/>
      <c r="EU374" s="109"/>
      <c r="EV374" s="109"/>
      <c r="EW374" s="109"/>
      <c r="EX374" s="109"/>
      <c r="EY374" s="109"/>
      <c r="EZ374" s="109"/>
      <c r="FA374" s="109"/>
      <c r="FB374" s="109"/>
      <c r="FC374" s="109"/>
      <c r="FD374" s="109"/>
      <c r="FE374" s="109"/>
      <c r="FF374" s="109"/>
      <c r="FG374" s="109"/>
      <c r="FH374" s="109"/>
      <c r="FI374" s="109"/>
      <c r="FJ374" s="109"/>
      <c r="FK374" s="109"/>
      <c r="FL374" s="109"/>
      <c r="FM374" s="109"/>
      <c r="FN374" s="109"/>
      <c r="FO374" s="109"/>
      <c r="FP374" s="109"/>
      <c r="FQ374" s="109"/>
      <c r="FR374" s="109"/>
      <c r="FS374" s="109"/>
      <c r="FT374" s="109"/>
      <c r="FU374" s="109"/>
      <c r="FV374" s="109"/>
      <c r="FW374" s="109"/>
      <c r="FX374" s="109"/>
      <c r="FY374" s="109"/>
      <c r="FZ374" s="109"/>
      <c r="GA374" s="109"/>
      <c r="GB374" s="109"/>
      <c r="GC374" s="109"/>
      <c r="GD374" s="109"/>
      <c r="GE374" s="109"/>
      <c r="GF374" s="109"/>
      <c r="GG374" s="109"/>
      <c r="GH374" s="109"/>
      <c r="GI374" s="109"/>
      <c r="GJ374" s="109"/>
      <c r="GK374" s="109"/>
      <c r="GL374" s="109"/>
      <c r="GM374" s="109"/>
      <c r="GN374" s="109"/>
      <c r="GO374" s="109"/>
      <c r="GP374" s="109"/>
      <c r="GQ374" s="109"/>
      <c r="GR374" s="109"/>
      <c r="GS374" s="109"/>
      <c r="GT374" s="109"/>
      <c r="GU374" s="109"/>
      <c r="GV374" s="109"/>
      <c r="GW374" s="109"/>
      <c r="GX374" s="109"/>
      <c r="GY374" s="109"/>
      <c r="GZ374" s="109"/>
      <c r="HA374" s="109"/>
      <c r="HB374" s="109"/>
      <c r="HC374" s="109"/>
      <c r="HD374" s="109"/>
      <c r="HE374" s="109"/>
      <c r="HF374" s="109"/>
      <c r="HG374" s="109"/>
      <c r="HH374" s="109"/>
      <c r="HI374" s="109"/>
      <c r="HJ374" s="109"/>
      <c r="HK374" s="109"/>
      <c r="HL374" s="109"/>
      <c r="HM374" s="109"/>
      <c r="HN374" s="109"/>
      <c r="HO374" s="109"/>
      <c r="HP374" s="109"/>
      <c r="HQ374" s="109"/>
      <c r="HR374" s="109"/>
      <c r="HS374" s="109"/>
      <c r="HT374" s="109"/>
      <c r="HU374" s="109"/>
      <c r="HV374" s="109"/>
      <c r="HW374" s="109"/>
      <c r="HX374" s="109"/>
      <c r="HY374" s="109"/>
      <c r="HZ374" s="109"/>
      <c r="IA374" s="109"/>
      <c r="IB374" s="109"/>
      <c r="IC374" s="109"/>
      <c r="ID374" s="109"/>
      <c r="IE374" s="109"/>
      <c r="IF374" s="109"/>
      <c r="IG374" s="109"/>
      <c r="IH374" s="109"/>
      <c r="II374" s="109"/>
      <c r="IJ374" s="109"/>
      <c r="IK374" s="109"/>
      <c r="IL374" s="109"/>
      <c r="IM374" s="109"/>
      <c r="IN374" s="109"/>
      <c r="IO374" s="109"/>
      <c r="IP374" s="109"/>
      <c r="IQ374" s="109"/>
      <c r="IR374" s="109"/>
      <c r="IS374" s="109"/>
      <c r="IT374" s="109"/>
      <c r="IU374" s="109"/>
      <c r="IV374" s="109"/>
      <c r="IW374" s="109"/>
      <c r="IX374" s="109"/>
      <c r="IY374" s="109"/>
      <c r="IZ374" s="109"/>
      <c r="JA374" s="109"/>
      <c r="JB374" s="109"/>
      <c r="JC374" s="109"/>
      <c r="JD374" s="109"/>
      <c r="JE374" s="109"/>
      <c r="JF374" s="109"/>
      <c r="JG374" s="109"/>
      <c r="JH374" s="109"/>
      <c r="JI374" s="109"/>
      <c r="JJ374" s="109"/>
      <c r="JK374" s="109"/>
      <c r="JL374" s="109"/>
      <c r="JM374" s="109"/>
      <c r="JN374" s="109"/>
      <c r="JO374" s="109"/>
      <c r="JP374" s="109"/>
      <c r="JQ374" s="109"/>
      <c r="JR374" s="109"/>
      <c r="JS374" s="109"/>
      <c r="JT374" s="109"/>
      <c r="JU374" s="109"/>
      <c r="JV374" s="109"/>
      <c r="JW374" s="109"/>
      <c r="JX374" s="109"/>
      <c r="JY374" s="109"/>
      <c r="JZ374" s="109"/>
      <c r="KA374" s="109"/>
      <c r="KB374" s="109"/>
      <c r="KC374" s="109"/>
      <c r="KD374" s="109"/>
      <c r="KE374" s="109"/>
      <c r="KF374" s="109"/>
      <c r="KG374" s="109"/>
      <c r="KH374" s="109"/>
      <c r="KI374" s="109"/>
      <c r="KJ374" s="109"/>
      <c r="KK374" s="109"/>
      <c r="KL374" s="109"/>
      <c r="KM374" s="109"/>
      <c r="KN374" s="109"/>
      <c r="KO374" s="109"/>
      <c r="KP374" s="109"/>
      <c r="KQ374" s="109"/>
      <c r="KR374" s="109"/>
      <c r="KS374" s="109"/>
      <c r="KT374" s="109"/>
      <c r="KU374" s="109"/>
      <c r="KV374" s="109"/>
      <c r="KW374" s="109"/>
      <c r="KX374" s="109"/>
      <c r="KY374" s="109"/>
      <c r="KZ374" s="109"/>
      <c r="LA374" s="109"/>
      <c r="LB374" s="109"/>
      <c r="LC374" s="109"/>
      <c r="LD374" s="109"/>
      <c r="LE374" s="109"/>
      <c r="LF374" s="109"/>
      <c r="LG374" s="109"/>
      <c r="LH374" s="109"/>
      <c r="LI374" s="109"/>
      <c r="LJ374" s="109"/>
      <c r="LK374" s="109"/>
      <c r="LL374" s="109"/>
      <c r="LM374" s="109"/>
      <c r="LN374" s="109"/>
      <c r="LO374" s="109"/>
      <c r="LP374" s="109"/>
      <c r="LQ374" s="109"/>
      <c r="LR374" s="109"/>
      <c r="LS374" s="109"/>
      <c r="LT374" s="109"/>
      <c r="LU374" s="109"/>
      <c r="LV374" s="109"/>
      <c r="LW374" s="109"/>
      <c r="LX374" s="109"/>
      <c r="LY374" s="109"/>
      <c r="LZ374" s="109"/>
      <c r="MA374" s="109"/>
      <c r="MB374" s="109"/>
      <c r="MC374" s="109"/>
      <c r="MD374" s="109"/>
      <c r="ME374" s="109"/>
      <c r="MF374" s="109"/>
      <c r="MG374" s="109"/>
      <c r="MH374" s="109"/>
      <c r="MI374" s="109"/>
      <c r="MJ374" s="109"/>
      <c r="MK374" s="109"/>
      <c r="ML374" s="109"/>
      <c r="MM374" s="109"/>
      <c r="MN374" s="109"/>
      <c r="MO374" s="109"/>
      <c r="MP374" s="109"/>
      <c r="MQ374" s="109"/>
      <c r="MR374" s="109"/>
      <c r="MS374" s="109"/>
      <c r="MT374" s="109"/>
      <c r="MU374" s="109"/>
      <c r="MV374" s="109"/>
      <c r="MW374" s="109"/>
      <c r="MX374" s="109"/>
      <c r="MY374" s="109"/>
      <c r="MZ374" s="109"/>
      <c r="NA374" s="109"/>
      <c r="NB374" s="109"/>
      <c r="NC374" s="109"/>
      <c r="ND374" s="109"/>
      <c r="NE374" s="109"/>
      <c r="NF374" s="109"/>
      <c r="NG374" s="109"/>
      <c r="NH374" s="109"/>
      <c r="NI374" s="109"/>
      <c r="NJ374" s="109"/>
      <c r="NK374" s="109"/>
      <c r="NL374" s="109"/>
      <c r="NM374" s="109"/>
      <c r="NN374" s="109"/>
      <c r="NO374" s="109"/>
      <c r="NP374" s="109"/>
      <c r="NQ374" s="109"/>
      <c r="NR374" s="109"/>
      <c r="NS374" s="109"/>
      <c r="NT374" s="109"/>
      <c r="NU374" s="109"/>
      <c r="NV374" s="109"/>
      <c r="NW374" s="109"/>
      <c r="NX374" s="109"/>
      <c r="NY374" s="109"/>
      <c r="NZ374" s="109"/>
      <c r="OA374" s="109"/>
      <c r="OB374" s="109"/>
      <c r="OC374" s="109"/>
      <c r="OD374" s="109"/>
      <c r="OE374" s="109"/>
      <c r="OF374" s="109"/>
      <c r="OG374" s="109"/>
      <c r="OH374" s="109"/>
      <c r="OI374" s="109"/>
      <c r="OJ374" s="109"/>
      <c r="OK374" s="109"/>
      <c r="OL374" s="109"/>
      <c r="OM374" s="109"/>
      <c r="ON374" s="109"/>
      <c r="OO374" s="109"/>
      <c r="OP374" s="109"/>
      <c r="OQ374" s="109"/>
      <c r="OR374" s="109"/>
      <c r="OS374" s="109"/>
      <c r="OT374" s="109"/>
      <c r="OU374" s="109"/>
      <c r="OV374" s="109"/>
      <c r="OW374" s="109"/>
      <c r="OX374" s="109"/>
      <c r="OY374" s="109"/>
      <c r="OZ374" s="109"/>
      <c r="PA374" s="109"/>
      <c r="PB374" s="109"/>
      <c r="PC374" s="109"/>
      <c r="PD374" s="109"/>
      <c r="PE374" s="109"/>
      <c r="PF374" s="109"/>
      <c r="PG374" s="109"/>
      <c r="PH374" s="109"/>
      <c r="PI374" s="109"/>
      <c r="PJ374" s="109"/>
      <c r="PK374" s="109"/>
      <c r="PL374" s="109"/>
      <c r="PM374" s="109"/>
      <c r="PN374" s="109"/>
      <c r="PO374" s="109"/>
      <c r="PP374" s="109"/>
      <c r="PQ374" s="109"/>
      <c r="PR374" s="109"/>
      <c r="PS374" s="109"/>
      <c r="PT374" s="109"/>
      <c r="PU374" s="109"/>
      <c r="PV374" s="109"/>
      <c r="PW374" s="109"/>
      <c r="PX374" s="109"/>
      <c r="PY374" s="109"/>
      <c r="PZ374" s="109"/>
      <c r="QA374" s="109"/>
      <c r="QB374" s="109"/>
      <c r="QC374" s="109"/>
      <c r="QD374" s="109"/>
      <c r="QE374" s="109"/>
      <c r="QF374" s="109"/>
      <c r="QG374" s="109"/>
      <c r="QH374" s="109"/>
      <c r="QI374" s="109"/>
      <c r="QJ374" s="109"/>
      <c r="QK374" s="23">
        <f t="shared" si="7"/>
        <v>2.7</v>
      </c>
      <c r="QL374" s="125"/>
      <c r="QM374" s="148"/>
      <c r="QN374" s="125"/>
      <c r="QO374" s="125"/>
      <c r="QP374" s="125"/>
      <c r="QQ374" s="125"/>
      <c r="QR374" s="125">
        <v>112.14</v>
      </c>
      <c r="QS374" s="130"/>
    </row>
    <row r="375" spans="1:461" s="5" customFormat="1" ht="12.75" customHeight="1" x14ac:dyDescent="0.2">
      <c r="A375" s="52">
        <v>44726</v>
      </c>
      <c r="B375" s="98" t="s">
        <v>487</v>
      </c>
      <c r="C375" s="107"/>
      <c r="D375" s="107"/>
      <c r="E375" s="108"/>
      <c r="F375" s="108"/>
      <c r="G375" s="108"/>
      <c r="H375" s="108"/>
      <c r="I375" s="108"/>
      <c r="J375" s="108"/>
      <c r="K375" s="108"/>
      <c r="L375" s="108"/>
      <c r="M375" s="108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 s="109"/>
      <c r="BD375" s="109"/>
      <c r="BE375" s="109"/>
      <c r="BF375" s="109"/>
      <c r="BG375" s="109"/>
      <c r="BH375" s="109"/>
      <c r="BI375" s="109"/>
      <c r="BJ375" s="109"/>
      <c r="BK375" s="109"/>
      <c r="BL375" s="109"/>
      <c r="BM375" s="109"/>
      <c r="BN375" s="109"/>
      <c r="BO375" s="109"/>
      <c r="BP375" s="109"/>
      <c r="BQ375" s="109"/>
      <c r="BR375" s="109"/>
      <c r="BS375" s="109"/>
      <c r="BT375" s="109"/>
      <c r="BU375" s="109"/>
      <c r="BV375" s="109"/>
      <c r="BW375" s="109"/>
      <c r="BX375" s="109"/>
      <c r="BY375" s="109"/>
      <c r="BZ375" s="109"/>
      <c r="CA375" s="109"/>
      <c r="CB375" s="109"/>
      <c r="CC375" s="109"/>
      <c r="CD375" s="109"/>
      <c r="CE375" s="109"/>
      <c r="CF375" s="109"/>
      <c r="CG375" s="109"/>
      <c r="CH375" s="109"/>
      <c r="CI375" s="109"/>
      <c r="CJ375" s="109"/>
      <c r="CK375" s="109"/>
      <c r="CL375" s="109"/>
      <c r="CM375" s="109"/>
      <c r="CN375" s="109"/>
      <c r="CO375" s="109"/>
      <c r="CP375" s="109"/>
      <c r="CQ375" s="109"/>
      <c r="CR375" s="109"/>
      <c r="CS375" s="109"/>
      <c r="CT375" s="109"/>
      <c r="CU375" s="109"/>
      <c r="CV375" s="109"/>
      <c r="CW375" s="109"/>
      <c r="CX375" s="109"/>
      <c r="CY375" s="109"/>
      <c r="CZ375" s="109"/>
      <c r="DA375" s="109"/>
      <c r="DB375" s="109"/>
      <c r="DC375" s="109"/>
      <c r="DD375" s="109"/>
      <c r="DE375" s="109"/>
      <c r="DF375" s="109"/>
      <c r="DG375" s="109"/>
      <c r="DH375" s="109"/>
      <c r="DI375" s="109"/>
      <c r="DJ375" s="109"/>
      <c r="DK375" s="109"/>
      <c r="DL375" s="109"/>
      <c r="DM375" s="109"/>
      <c r="DN375" s="109"/>
      <c r="DO375" s="109"/>
      <c r="DP375" s="109"/>
      <c r="DQ375" s="109"/>
      <c r="DR375" s="109"/>
      <c r="DS375" s="109"/>
      <c r="DT375" s="109"/>
      <c r="DU375" s="109"/>
      <c r="DV375" s="109"/>
      <c r="DW375" s="109"/>
      <c r="DX375" s="109"/>
      <c r="DY375" s="109"/>
      <c r="DZ375" s="109"/>
      <c r="EA375" s="109"/>
      <c r="EB375" s="109"/>
      <c r="EC375" s="109"/>
      <c r="ED375" s="109"/>
      <c r="EE375" s="109"/>
      <c r="EF375" s="109"/>
      <c r="EG375" s="109"/>
      <c r="EH375" s="109"/>
      <c r="EI375" s="109"/>
      <c r="EJ375" s="109"/>
      <c r="EK375" s="109"/>
      <c r="EL375" s="109"/>
      <c r="EM375" s="109"/>
      <c r="EN375" s="109"/>
      <c r="EO375" s="109"/>
      <c r="EP375" s="109"/>
      <c r="EQ375" s="109"/>
      <c r="ER375" s="109"/>
      <c r="ES375" s="109"/>
      <c r="ET375" s="109"/>
      <c r="EU375" s="109"/>
      <c r="EV375" s="109"/>
      <c r="EW375" s="109"/>
      <c r="EX375" s="109"/>
      <c r="EY375" s="109"/>
      <c r="EZ375" s="109"/>
      <c r="FA375" s="109"/>
      <c r="FB375" s="109"/>
      <c r="FC375" s="109"/>
      <c r="FD375" s="109"/>
      <c r="FE375" s="109"/>
      <c r="FF375" s="109"/>
      <c r="FG375" s="109"/>
      <c r="FH375" s="109"/>
      <c r="FI375" s="109"/>
      <c r="FJ375" s="109"/>
      <c r="FK375" s="109"/>
      <c r="FL375" s="109"/>
      <c r="FM375" s="109"/>
      <c r="FN375" s="109"/>
      <c r="FO375" s="109"/>
      <c r="FP375" s="109"/>
      <c r="FQ375" s="109"/>
      <c r="FR375" s="109"/>
      <c r="FS375" s="109"/>
      <c r="FT375" s="109"/>
      <c r="FU375" s="109"/>
      <c r="FV375" s="109"/>
      <c r="FW375" s="109"/>
      <c r="FX375" s="109"/>
      <c r="FY375" s="109"/>
      <c r="FZ375" s="109"/>
      <c r="GA375" s="109"/>
      <c r="GB375" s="109"/>
      <c r="GC375" s="109"/>
      <c r="GD375" s="109"/>
      <c r="GE375" s="109"/>
      <c r="GF375" s="109"/>
      <c r="GG375" s="109"/>
      <c r="GH375" s="109"/>
      <c r="GI375" s="109"/>
      <c r="GJ375" s="109"/>
      <c r="GK375" s="109"/>
      <c r="GL375" s="109"/>
      <c r="GM375" s="109"/>
      <c r="GN375" s="109"/>
      <c r="GO375" s="109"/>
      <c r="GP375" s="109"/>
      <c r="GQ375" s="109"/>
      <c r="GR375" s="109"/>
      <c r="GS375" s="109"/>
      <c r="GT375" s="109"/>
      <c r="GU375" s="109"/>
      <c r="GV375" s="109"/>
      <c r="GW375" s="109"/>
      <c r="GX375" s="109"/>
      <c r="GY375" s="109"/>
      <c r="GZ375" s="109"/>
      <c r="HA375" s="109"/>
      <c r="HB375" s="109"/>
      <c r="HC375" s="109"/>
      <c r="HD375" s="109"/>
      <c r="HE375" s="109"/>
      <c r="HF375" s="109"/>
      <c r="HG375" s="109"/>
      <c r="HH375" s="109"/>
      <c r="HI375" s="109"/>
      <c r="HJ375" s="109"/>
      <c r="HK375" s="109"/>
      <c r="HL375" s="109"/>
      <c r="HM375" s="109"/>
      <c r="HN375" s="109"/>
      <c r="HO375" s="109"/>
      <c r="HP375" s="109"/>
      <c r="HQ375" s="109"/>
      <c r="HR375" s="109"/>
      <c r="HS375" s="109"/>
      <c r="HT375" s="109"/>
      <c r="HU375" s="109"/>
      <c r="HV375" s="109"/>
      <c r="HW375" s="109"/>
      <c r="HX375" s="109"/>
      <c r="HY375" s="109"/>
      <c r="HZ375" s="109"/>
      <c r="IA375" s="109"/>
      <c r="IB375" s="109"/>
      <c r="IC375" s="109"/>
      <c r="ID375" s="109"/>
      <c r="IE375" s="109"/>
      <c r="IF375" s="109"/>
      <c r="IG375" s="109"/>
      <c r="IH375" s="109"/>
      <c r="II375" s="109"/>
      <c r="IJ375" s="109"/>
      <c r="IK375" s="109"/>
      <c r="IL375" s="109"/>
      <c r="IM375" s="109"/>
      <c r="IN375" s="109"/>
      <c r="IO375" s="109"/>
      <c r="IP375" s="109"/>
      <c r="IQ375" s="109"/>
      <c r="IR375" s="109"/>
      <c r="IS375" s="109"/>
      <c r="IT375" s="109"/>
      <c r="IU375" s="109"/>
      <c r="IV375" s="109"/>
      <c r="IW375" s="109"/>
      <c r="IX375" s="109"/>
      <c r="IY375" s="109"/>
      <c r="IZ375" s="109"/>
      <c r="JA375" s="109"/>
      <c r="JB375" s="109"/>
      <c r="JC375" s="109"/>
      <c r="JD375" s="109"/>
      <c r="JE375" s="109"/>
      <c r="JF375" s="109"/>
      <c r="JG375" s="109"/>
      <c r="JH375" s="109"/>
      <c r="JI375" s="109"/>
      <c r="JJ375" s="109"/>
      <c r="JK375" s="109"/>
      <c r="JL375" s="109"/>
      <c r="JM375" s="109"/>
      <c r="JN375" s="109"/>
      <c r="JO375" s="109"/>
      <c r="JP375" s="109"/>
      <c r="JQ375" s="109"/>
      <c r="JR375" s="109"/>
      <c r="JS375" s="109"/>
      <c r="JT375" s="109"/>
      <c r="JU375" s="109"/>
      <c r="JV375" s="109"/>
      <c r="JW375" s="109"/>
      <c r="JX375" s="109"/>
      <c r="JY375" s="109"/>
      <c r="JZ375" s="109"/>
      <c r="KA375" s="109"/>
      <c r="KB375" s="109"/>
      <c r="KC375" s="109"/>
      <c r="KD375" s="109"/>
      <c r="KE375" s="109"/>
      <c r="KF375" s="109"/>
      <c r="KG375" s="109"/>
      <c r="KH375" s="109"/>
      <c r="KI375" s="109"/>
      <c r="KJ375" s="109"/>
      <c r="KK375" s="109"/>
      <c r="KL375" s="109"/>
      <c r="KM375" s="109"/>
      <c r="KN375" s="109"/>
      <c r="KO375" s="109"/>
      <c r="KP375" s="109"/>
      <c r="KQ375" s="109"/>
      <c r="KR375" s="109"/>
      <c r="KS375" s="109"/>
      <c r="KT375" s="109"/>
      <c r="KU375" s="109"/>
      <c r="KV375" s="109"/>
      <c r="KW375" s="109"/>
      <c r="KX375" s="109"/>
      <c r="KY375" s="109"/>
      <c r="KZ375" s="109"/>
      <c r="LA375" s="109"/>
      <c r="LB375" s="109"/>
      <c r="LC375" s="109"/>
      <c r="LD375" s="109"/>
      <c r="LE375" s="109"/>
      <c r="LF375" s="109"/>
      <c r="LG375" s="109"/>
      <c r="LH375" s="109"/>
      <c r="LI375" s="109"/>
      <c r="LJ375" s="109"/>
      <c r="LK375" s="109"/>
      <c r="LL375" s="109"/>
      <c r="LM375" s="109"/>
      <c r="LN375" s="109"/>
      <c r="LO375" s="109"/>
      <c r="LP375" s="109"/>
      <c r="LQ375" s="109"/>
      <c r="LR375" s="109"/>
      <c r="LS375" s="109"/>
      <c r="LT375" s="109"/>
      <c r="LU375" s="109"/>
      <c r="LV375" s="109"/>
      <c r="LW375" s="109"/>
      <c r="LX375" s="109"/>
      <c r="LY375" s="109"/>
      <c r="LZ375" s="109"/>
      <c r="MA375" s="109"/>
      <c r="MB375" s="109"/>
      <c r="MC375" s="109"/>
      <c r="MD375" s="109"/>
      <c r="ME375" s="109"/>
      <c r="MF375" s="109"/>
      <c r="MG375" s="109"/>
      <c r="MH375" s="109"/>
      <c r="MI375" s="109"/>
      <c r="MJ375" s="109"/>
      <c r="MK375" s="109"/>
      <c r="ML375" s="109"/>
      <c r="MM375" s="109"/>
      <c r="MN375" s="109"/>
      <c r="MO375" s="109"/>
      <c r="MP375" s="109"/>
      <c r="MQ375" s="109"/>
      <c r="MR375" s="109"/>
      <c r="MS375" s="109"/>
      <c r="MT375" s="109"/>
      <c r="MU375" s="109"/>
      <c r="MV375" s="109"/>
      <c r="MW375" s="109"/>
      <c r="MX375" s="109"/>
      <c r="MY375" s="109"/>
      <c r="MZ375" s="109"/>
      <c r="NA375" s="109"/>
      <c r="NB375" s="109"/>
      <c r="NC375" s="109"/>
      <c r="ND375" s="109"/>
      <c r="NE375" s="109"/>
      <c r="NF375" s="109"/>
      <c r="NG375" s="109"/>
      <c r="NH375" s="109"/>
      <c r="NI375" s="109"/>
      <c r="NJ375" s="109"/>
      <c r="NK375" s="109"/>
      <c r="NL375" s="109"/>
      <c r="NM375" s="109"/>
      <c r="NN375" s="109"/>
      <c r="NO375" s="109"/>
      <c r="NP375" s="109"/>
      <c r="NQ375" s="109"/>
      <c r="NR375" s="109"/>
      <c r="NS375" s="109"/>
      <c r="NT375" s="109"/>
      <c r="NU375" s="109"/>
      <c r="NV375" s="109"/>
      <c r="NW375" s="109"/>
      <c r="NX375" s="109"/>
      <c r="NY375" s="109"/>
      <c r="NZ375" s="109"/>
      <c r="OA375" s="109"/>
      <c r="OB375" s="109"/>
      <c r="OC375" s="109"/>
      <c r="OD375" s="109"/>
      <c r="OE375" s="109"/>
      <c r="OF375" s="109">
        <v>2</v>
      </c>
      <c r="OG375" s="109"/>
      <c r="OH375" s="109"/>
      <c r="OI375" s="109"/>
      <c r="OJ375" s="109"/>
      <c r="OK375" s="109"/>
      <c r="OL375" s="109"/>
      <c r="OM375" s="109"/>
      <c r="ON375" s="109"/>
      <c r="OO375" s="109"/>
      <c r="OP375" s="109"/>
      <c r="OQ375" s="109"/>
      <c r="OR375" s="109"/>
      <c r="OS375" s="109"/>
      <c r="OT375" s="109"/>
      <c r="OU375" s="109"/>
      <c r="OV375" s="109"/>
      <c r="OW375" s="109"/>
      <c r="OX375" s="109"/>
      <c r="OY375" s="109"/>
      <c r="OZ375" s="109"/>
      <c r="PA375" s="109"/>
      <c r="PB375" s="109"/>
      <c r="PC375" s="109"/>
      <c r="PD375" s="109"/>
      <c r="PE375" s="109"/>
      <c r="PF375" s="109"/>
      <c r="PG375" s="109"/>
      <c r="PH375" s="109"/>
      <c r="PI375" s="109"/>
      <c r="PJ375" s="109"/>
      <c r="PK375" s="109"/>
      <c r="PL375" s="109"/>
      <c r="PM375" s="109"/>
      <c r="PN375" s="109"/>
      <c r="PO375" s="109"/>
      <c r="PP375" s="109"/>
      <c r="PQ375" s="109"/>
      <c r="PR375" s="109"/>
      <c r="PS375" s="109"/>
      <c r="PT375" s="109"/>
      <c r="PU375" s="109"/>
      <c r="PV375" s="109"/>
      <c r="PW375" s="109"/>
      <c r="PX375" s="109"/>
      <c r="PY375" s="109"/>
      <c r="PZ375" s="109"/>
      <c r="QA375" s="109"/>
      <c r="QB375" s="109"/>
      <c r="QC375" s="109"/>
      <c r="QD375" s="109"/>
      <c r="QE375" s="109"/>
      <c r="QF375" s="109"/>
      <c r="QG375" s="109"/>
      <c r="QH375" s="109"/>
      <c r="QI375" s="109"/>
      <c r="QJ375" s="109"/>
      <c r="QK375" s="23">
        <f t="shared" si="7"/>
        <v>2</v>
      </c>
      <c r="QL375" s="125"/>
      <c r="QM375" s="148"/>
      <c r="QN375" s="125"/>
      <c r="QO375" s="125"/>
      <c r="QP375" s="125"/>
      <c r="QQ375" s="125">
        <v>440.45</v>
      </c>
      <c r="QR375" s="125"/>
      <c r="QS375" s="130"/>
    </row>
    <row r="376" spans="1:461" s="5" customFormat="1" ht="12.75" customHeight="1" x14ac:dyDescent="0.2">
      <c r="A376" s="52">
        <v>44727</v>
      </c>
      <c r="B376" s="98" t="s">
        <v>415</v>
      </c>
      <c r="C376" s="107"/>
      <c r="D376" s="107"/>
      <c r="E376" s="108"/>
      <c r="F376" s="108"/>
      <c r="G376" s="108"/>
      <c r="H376" s="108"/>
      <c r="I376" s="108"/>
      <c r="J376" s="108"/>
      <c r="K376" s="108"/>
      <c r="L376" s="108"/>
      <c r="M376" s="108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>
        <v>3</v>
      </c>
      <c r="AU376" s="109"/>
      <c r="AV376" s="109"/>
      <c r="AW376" s="109"/>
      <c r="AX376" s="109"/>
      <c r="AY376" s="109"/>
      <c r="AZ376" s="109"/>
      <c r="BA376" s="109"/>
      <c r="BB376" s="109"/>
      <c r="BC376" s="109"/>
      <c r="BD376" s="109"/>
      <c r="BE376" s="109"/>
      <c r="BF376" s="109"/>
      <c r="BG376" s="109"/>
      <c r="BH376" s="109"/>
      <c r="BI376" s="109"/>
      <c r="BJ376" s="109"/>
      <c r="BK376" s="109"/>
      <c r="BL376" s="109"/>
      <c r="BM376" s="109"/>
      <c r="BN376" s="109"/>
      <c r="BO376" s="109"/>
      <c r="BP376" s="109"/>
      <c r="BQ376" s="109"/>
      <c r="BR376" s="109"/>
      <c r="BS376" s="109"/>
      <c r="BT376" s="109"/>
      <c r="BU376" s="109"/>
      <c r="BV376" s="109"/>
      <c r="BW376" s="109"/>
      <c r="BX376" s="109"/>
      <c r="BY376" s="109"/>
      <c r="BZ376" s="109"/>
      <c r="CA376" s="109"/>
      <c r="CB376" s="109"/>
      <c r="CC376" s="109"/>
      <c r="CD376" s="109"/>
      <c r="CE376" s="109"/>
      <c r="CF376" s="109"/>
      <c r="CG376" s="109"/>
      <c r="CH376" s="109"/>
      <c r="CI376" s="109"/>
      <c r="CJ376" s="109"/>
      <c r="CK376" s="109"/>
      <c r="CL376" s="109"/>
      <c r="CM376" s="109"/>
      <c r="CN376" s="109"/>
      <c r="CO376" s="109"/>
      <c r="CP376" s="109"/>
      <c r="CQ376" s="109"/>
      <c r="CR376" s="109"/>
      <c r="CS376" s="109"/>
      <c r="CT376" s="109"/>
      <c r="CU376" s="109"/>
      <c r="CV376" s="109"/>
      <c r="CW376" s="109"/>
      <c r="CX376" s="109"/>
      <c r="CY376" s="109"/>
      <c r="CZ376" s="109"/>
      <c r="DA376" s="109"/>
      <c r="DB376" s="109"/>
      <c r="DC376" s="109"/>
      <c r="DD376" s="109"/>
      <c r="DE376" s="109"/>
      <c r="DF376" s="109"/>
      <c r="DG376" s="109"/>
      <c r="DH376" s="109"/>
      <c r="DI376" s="109"/>
      <c r="DJ376" s="109"/>
      <c r="DK376" s="109"/>
      <c r="DL376" s="109"/>
      <c r="DM376" s="109"/>
      <c r="DN376" s="109"/>
      <c r="DO376" s="109"/>
      <c r="DP376" s="109"/>
      <c r="DQ376" s="109"/>
      <c r="DR376" s="109"/>
      <c r="DS376" s="109"/>
      <c r="DT376" s="109"/>
      <c r="DU376" s="109"/>
      <c r="DV376" s="109"/>
      <c r="DW376" s="109"/>
      <c r="DX376" s="109"/>
      <c r="DY376" s="109"/>
      <c r="DZ376" s="109"/>
      <c r="EA376" s="109">
        <v>2.2000000000000002</v>
      </c>
      <c r="EB376" s="109"/>
      <c r="EC376" s="109"/>
      <c r="ED376" s="109"/>
      <c r="EE376" s="109"/>
      <c r="EF376" s="109"/>
      <c r="EG376" s="109"/>
      <c r="EH376" s="109"/>
      <c r="EI376" s="109"/>
      <c r="EJ376" s="109"/>
      <c r="EK376" s="109"/>
      <c r="EL376" s="109"/>
      <c r="EM376" s="109"/>
      <c r="EN376" s="109"/>
      <c r="EO376" s="109"/>
      <c r="EP376" s="109"/>
      <c r="EQ376" s="109"/>
      <c r="ER376" s="109"/>
      <c r="ES376" s="109"/>
      <c r="ET376" s="109"/>
      <c r="EU376" s="109"/>
      <c r="EV376" s="109"/>
      <c r="EW376" s="109"/>
      <c r="EX376" s="109"/>
      <c r="EY376" s="109"/>
      <c r="EZ376" s="109"/>
      <c r="FA376" s="109"/>
      <c r="FB376" s="109"/>
      <c r="FC376" s="109"/>
      <c r="FD376" s="109"/>
      <c r="FE376" s="109"/>
      <c r="FF376" s="109"/>
      <c r="FG376" s="109"/>
      <c r="FH376" s="109"/>
      <c r="FI376" s="109"/>
      <c r="FJ376" s="109"/>
      <c r="FK376" s="109"/>
      <c r="FL376" s="109"/>
      <c r="FM376" s="109"/>
      <c r="FN376" s="109"/>
      <c r="FO376" s="109"/>
      <c r="FP376" s="109"/>
      <c r="FQ376" s="109"/>
      <c r="FR376" s="109"/>
      <c r="FS376" s="109"/>
      <c r="FT376" s="109"/>
      <c r="FU376" s="109"/>
      <c r="FV376" s="109"/>
      <c r="FW376" s="109"/>
      <c r="FX376" s="109"/>
      <c r="FY376" s="109"/>
      <c r="FZ376" s="109"/>
      <c r="GA376" s="109"/>
      <c r="GB376" s="109"/>
      <c r="GC376" s="109"/>
      <c r="GD376" s="109"/>
      <c r="GE376" s="109"/>
      <c r="GF376" s="109"/>
      <c r="GG376" s="109"/>
      <c r="GH376" s="109"/>
      <c r="GI376" s="109"/>
      <c r="GJ376" s="109"/>
      <c r="GK376" s="109"/>
      <c r="GL376" s="109"/>
      <c r="GM376" s="109"/>
      <c r="GN376" s="109"/>
      <c r="GO376" s="109"/>
      <c r="GP376" s="109"/>
      <c r="GQ376" s="109"/>
      <c r="GR376" s="109"/>
      <c r="GS376" s="109"/>
      <c r="GT376" s="109"/>
      <c r="GU376" s="109"/>
      <c r="GV376" s="109"/>
      <c r="GW376" s="109"/>
      <c r="GX376" s="109"/>
      <c r="GY376" s="109"/>
      <c r="GZ376" s="109"/>
      <c r="HA376" s="109"/>
      <c r="HB376" s="109"/>
      <c r="HC376" s="109"/>
      <c r="HD376" s="109"/>
      <c r="HE376" s="109"/>
      <c r="HF376" s="109"/>
      <c r="HG376" s="109">
        <v>5</v>
      </c>
      <c r="HH376" s="109"/>
      <c r="HI376" s="109"/>
      <c r="HJ376" s="109"/>
      <c r="HK376" s="109"/>
      <c r="HL376" s="109"/>
      <c r="HM376" s="109"/>
      <c r="HN376" s="109"/>
      <c r="HO376" s="109"/>
      <c r="HP376" s="109"/>
      <c r="HQ376" s="109"/>
      <c r="HR376" s="109"/>
      <c r="HS376" s="109"/>
      <c r="HT376" s="109"/>
      <c r="HU376" s="109"/>
      <c r="HV376" s="109"/>
      <c r="HW376" s="109"/>
      <c r="HX376" s="109"/>
      <c r="HY376" s="109"/>
      <c r="HZ376" s="109"/>
      <c r="IA376" s="109"/>
      <c r="IB376" s="109"/>
      <c r="IC376" s="109"/>
      <c r="ID376" s="109"/>
      <c r="IE376" s="109"/>
      <c r="IF376" s="109"/>
      <c r="IG376" s="109"/>
      <c r="IH376" s="109"/>
      <c r="II376" s="109"/>
      <c r="IJ376" s="109"/>
      <c r="IK376" s="109"/>
      <c r="IL376" s="109"/>
      <c r="IM376" s="109"/>
      <c r="IN376" s="109"/>
      <c r="IO376" s="109"/>
      <c r="IP376" s="109"/>
      <c r="IQ376" s="109"/>
      <c r="IR376" s="109"/>
      <c r="IS376" s="109"/>
      <c r="IT376" s="109"/>
      <c r="IU376" s="109"/>
      <c r="IV376" s="109"/>
      <c r="IW376" s="109"/>
      <c r="IX376" s="109"/>
      <c r="IY376" s="109"/>
      <c r="IZ376" s="109"/>
      <c r="JA376" s="109"/>
      <c r="JB376" s="109"/>
      <c r="JC376" s="109"/>
      <c r="JD376" s="109"/>
      <c r="JE376" s="109"/>
      <c r="JF376" s="109"/>
      <c r="JG376" s="109"/>
      <c r="JH376" s="109"/>
      <c r="JI376" s="109"/>
      <c r="JJ376" s="109"/>
      <c r="JK376" s="109"/>
      <c r="JL376" s="109"/>
      <c r="JM376" s="109"/>
      <c r="JN376" s="109"/>
      <c r="JO376" s="109"/>
      <c r="JP376" s="109"/>
      <c r="JQ376" s="109"/>
      <c r="JR376" s="109"/>
      <c r="JS376" s="109"/>
      <c r="JT376" s="109"/>
      <c r="JU376" s="109"/>
      <c r="JV376" s="109"/>
      <c r="JW376" s="109"/>
      <c r="JX376" s="109"/>
      <c r="JY376" s="109"/>
      <c r="JZ376" s="109"/>
      <c r="KA376" s="109"/>
      <c r="KB376" s="109"/>
      <c r="KC376" s="109"/>
      <c r="KD376" s="109"/>
      <c r="KE376" s="109"/>
      <c r="KF376" s="109"/>
      <c r="KG376" s="109"/>
      <c r="KH376" s="109"/>
      <c r="KI376" s="109"/>
      <c r="KJ376" s="109"/>
      <c r="KK376" s="109"/>
      <c r="KL376" s="109"/>
      <c r="KM376" s="109"/>
      <c r="KN376" s="109"/>
      <c r="KO376" s="109"/>
      <c r="KP376" s="109"/>
      <c r="KQ376" s="109"/>
      <c r="KR376" s="109"/>
      <c r="KS376" s="109"/>
      <c r="KT376" s="109"/>
      <c r="KU376" s="109"/>
      <c r="KV376" s="109"/>
      <c r="KW376" s="109"/>
      <c r="KX376" s="109"/>
      <c r="KY376" s="109"/>
      <c r="KZ376" s="109"/>
      <c r="LA376" s="109"/>
      <c r="LB376" s="109"/>
      <c r="LC376" s="109"/>
      <c r="LD376" s="109"/>
      <c r="LE376" s="109"/>
      <c r="LF376" s="109"/>
      <c r="LG376" s="109"/>
      <c r="LH376" s="109"/>
      <c r="LI376" s="109"/>
      <c r="LJ376" s="109"/>
      <c r="LK376" s="109"/>
      <c r="LL376" s="109"/>
      <c r="LM376" s="109"/>
      <c r="LN376" s="109"/>
      <c r="LO376" s="109"/>
      <c r="LP376" s="109"/>
      <c r="LQ376" s="109"/>
      <c r="LR376" s="109"/>
      <c r="LS376" s="109"/>
      <c r="LT376" s="109"/>
      <c r="LU376" s="109"/>
      <c r="LV376" s="109"/>
      <c r="LW376" s="109"/>
      <c r="LX376" s="109"/>
      <c r="LY376" s="109"/>
      <c r="LZ376" s="109"/>
      <c r="MA376" s="109"/>
      <c r="MB376" s="109"/>
      <c r="MC376" s="109"/>
      <c r="MD376" s="109"/>
      <c r="ME376" s="109"/>
      <c r="MF376" s="109"/>
      <c r="MG376" s="109"/>
      <c r="MH376" s="109"/>
      <c r="MI376" s="109"/>
      <c r="MJ376" s="109"/>
      <c r="MK376" s="109"/>
      <c r="ML376" s="109"/>
      <c r="MM376" s="109"/>
      <c r="MN376" s="109"/>
      <c r="MO376" s="109"/>
      <c r="MP376" s="109"/>
      <c r="MQ376" s="109"/>
      <c r="MR376" s="109"/>
      <c r="MS376" s="109"/>
      <c r="MT376" s="109"/>
      <c r="MU376" s="109"/>
      <c r="MV376" s="109"/>
      <c r="MW376" s="109"/>
      <c r="MX376" s="109"/>
      <c r="MY376" s="109"/>
      <c r="MZ376" s="109"/>
      <c r="NA376" s="109"/>
      <c r="NB376" s="109"/>
      <c r="NC376" s="109"/>
      <c r="ND376" s="109"/>
      <c r="NE376" s="109"/>
      <c r="NF376" s="109"/>
      <c r="NG376" s="109"/>
      <c r="NH376" s="109"/>
      <c r="NI376" s="109"/>
      <c r="NJ376" s="109"/>
      <c r="NK376" s="109"/>
      <c r="NL376" s="109"/>
      <c r="NM376" s="109"/>
      <c r="NN376" s="109"/>
      <c r="NO376" s="109"/>
      <c r="NP376" s="109"/>
      <c r="NQ376" s="109"/>
      <c r="NR376" s="109"/>
      <c r="NS376" s="109"/>
      <c r="NT376" s="109"/>
      <c r="NU376" s="109"/>
      <c r="NV376" s="109"/>
      <c r="NW376" s="109"/>
      <c r="NX376" s="109"/>
      <c r="NY376" s="109"/>
      <c r="NZ376" s="109"/>
      <c r="OA376" s="109"/>
      <c r="OB376" s="109"/>
      <c r="OC376" s="109"/>
      <c r="OD376" s="109"/>
      <c r="OE376" s="109"/>
      <c r="OF376" s="109"/>
      <c r="OG376" s="109"/>
      <c r="OH376" s="109"/>
      <c r="OI376" s="109"/>
      <c r="OJ376" s="109"/>
      <c r="OK376" s="109"/>
      <c r="OL376" s="109"/>
      <c r="OM376" s="109"/>
      <c r="ON376" s="109"/>
      <c r="OO376" s="109"/>
      <c r="OP376" s="109"/>
      <c r="OQ376" s="109"/>
      <c r="OR376" s="109"/>
      <c r="OS376" s="109"/>
      <c r="OT376" s="109"/>
      <c r="OU376" s="109"/>
      <c r="OV376" s="109"/>
      <c r="OW376" s="109"/>
      <c r="OX376" s="109"/>
      <c r="OY376" s="109"/>
      <c r="OZ376" s="109"/>
      <c r="PA376" s="109"/>
      <c r="PB376" s="109"/>
      <c r="PC376" s="109"/>
      <c r="PD376" s="109"/>
      <c r="PE376" s="109"/>
      <c r="PF376" s="109"/>
      <c r="PG376" s="109"/>
      <c r="PH376" s="109"/>
      <c r="PI376" s="109"/>
      <c r="PJ376" s="109"/>
      <c r="PK376" s="109"/>
      <c r="PL376" s="109"/>
      <c r="PM376" s="109"/>
      <c r="PN376" s="109"/>
      <c r="PO376" s="109"/>
      <c r="PP376" s="109"/>
      <c r="PQ376" s="109"/>
      <c r="PR376" s="109"/>
      <c r="PS376" s="109"/>
      <c r="PT376" s="109"/>
      <c r="PU376" s="109"/>
      <c r="PV376" s="109"/>
      <c r="PW376" s="109"/>
      <c r="PX376" s="109"/>
      <c r="PY376" s="109"/>
      <c r="PZ376" s="109"/>
      <c r="QA376" s="109"/>
      <c r="QB376" s="109"/>
      <c r="QC376" s="109"/>
      <c r="QD376" s="109"/>
      <c r="QE376" s="109"/>
      <c r="QF376" s="109"/>
      <c r="QG376" s="109"/>
      <c r="QH376" s="109"/>
      <c r="QI376" s="109"/>
      <c r="QJ376" s="109"/>
      <c r="QK376" s="23">
        <f t="shared" si="7"/>
        <v>10.199999999999999</v>
      </c>
      <c r="QL376" s="125"/>
      <c r="QM376" s="148"/>
      <c r="QN376" s="125"/>
      <c r="QO376" s="125"/>
      <c r="QP376" s="125"/>
      <c r="QQ376" s="125">
        <v>672.55</v>
      </c>
      <c r="QR376" s="125"/>
      <c r="QS376" s="130"/>
    </row>
    <row r="377" spans="1:461" s="5" customFormat="1" ht="12.75" customHeight="1" x14ac:dyDescent="0.2">
      <c r="A377" s="52">
        <v>44727</v>
      </c>
      <c r="B377" s="98" t="s">
        <v>562</v>
      </c>
      <c r="C377" s="107"/>
      <c r="D377" s="107"/>
      <c r="E377" s="108"/>
      <c r="F377" s="108"/>
      <c r="G377" s="108"/>
      <c r="H377" s="108"/>
      <c r="I377" s="108"/>
      <c r="J377" s="108"/>
      <c r="K377" s="108"/>
      <c r="L377" s="108"/>
      <c r="M377" s="108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/>
      <c r="BE377" s="109"/>
      <c r="BF377" s="109"/>
      <c r="BG377" s="109"/>
      <c r="BH377" s="109"/>
      <c r="BI377" s="109"/>
      <c r="BJ377" s="109"/>
      <c r="BK377" s="109"/>
      <c r="BL377" s="109"/>
      <c r="BM377" s="109"/>
      <c r="BN377" s="109"/>
      <c r="BO377" s="109"/>
      <c r="BP377" s="109"/>
      <c r="BQ377" s="109"/>
      <c r="BR377" s="109"/>
      <c r="BS377" s="109"/>
      <c r="BT377" s="109"/>
      <c r="BU377" s="109"/>
      <c r="BV377" s="109"/>
      <c r="BW377" s="109"/>
      <c r="BX377" s="109"/>
      <c r="BY377" s="109"/>
      <c r="BZ377" s="109"/>
      <c r="CA377" s="109"/>
      <c r="CB377" s="109"/>
      <c r="CC377" s="109"/>
      <c r="CD377" s="109"/>
      <c r="CE377" s="109"/>
      <c r="CF377" s="109"/>
      <c r="CG377" s="109"/>
      <c r="CH377" s="109"/>
      <c r="CI377" s="109"/>
      <c r="CJ377" s="109"/>
      <c r="CK377" s="109"/>
      <c r="CL377" s="109"/>
      <c r="CM377" s="109"/>
      <c r="CN377" s="109"/>
      <c r="CO377" s="109"/>
      <c r="CP377" s="109"/>
      <c r="CQ377" s="109"/>
      <c r="CR377" s="109"/>
      <c r="CS377" s="109"/>
      <c r="CT377" s="109"/>
      <c r="CU377" s="109"/>
      <c r="CV377" s="109"/>
      <c r="CW377" s="109"/>
      <c r="CX377" s="109"/>
      <c r="CY377" s="109"/>
      <c r="CZ377" s="109"/>
      <c r="DA377" s="109"/>
      <c r="DB377" s="109"/>
      <c r="DC377" s="109"/>
      <c r="DD377" s="109"/>
      <c r="DE377" s="109"/>
      <c r="DF377" s="109"/>
      <c r="DG377" s="109"/>
      <c r="DH377" s="109"/>
      <c r="DI377" s="109"/>
      <c r="DJ377" s="109"/>
      <c r="DK377" s="109"/>
      <c r="DL377" s="109"/>
      <c r="DM377" s="109"/>
      <c r="DN377" s="109"/>
      <c r="DO377" s="109"/>
      <c r="DP377" s="109"/>
      <c r="DQ377" s="109"/>
      <c r="DR377" s="109"/>
      <c r="DS377" s="109"/>
      <c r="DT377" s="109"/>
      <c r="DU377" s="109"/>
      <c r="DV377" s="109"/>
      <c r="DW377" s="109"/>
      <c r="DX377" s="109"/>
      <c r="DY377" s="109"/>
      <c r="DZ377" s="109"/>
      <c r="EA377" s="109"/>
      <c r="EB377" s="109"/>
      <c r="EC377" s="109"/>
      <c r="ED377" s="109"/>
      <c r="EE377" s="109"/>
      <c r="EF377" s="109"/>
      <c r="EG377" s="109"/>
      <c r="EH377" s="109"/>
      <c r="EI377" s="109"/>
      <c r="EJ377" s="109"/>
      <c r="EK377" s="109"/>
      <c r="EL377" s="109"/>
      <c r="EM377" s="109"/>
      <c r="EN377" s="109"/>
      <c r="EO377" s="109"/>
      <c r="EP377" s="109"/>
      <c r="EQ377" s="109"/>
      <c r="ER377" s="109"/>
      <c r="ES377" s="109"/>
      <c r="ET377" s="109"/>
      <c r="EU377" s="109"/>
      <c r="EV377" s="109"/>
      <c r="EW377" s="109"/>
      <c r="EX377" s="109"/>
      <c r="EY377" s="109"/>
      <c r="EZ377" s="109"/>
      <c r="FA377" s="109"/>
      <c r="FB377" s="109"/>
      <c r="FC377" s="109"/>
      <c r="FD377" s="109"/>
      <c r="FE377" s="109"/>
      <c r="FF377" s="109"/>
      <c r="FG377" s="109"/>
      <c r="FH377" s="109"/>
      <c r="FI377" s="109"/>
      <c r="FJ377" s="109"/>
      <c r="FK377" s="109"/>
      <c r="FL377" s="109"/>
      <c r="FM377" s="109"/>
      <c r="FN377" s="109"/>
      <c r="FO377" s="109"/>
      <c r="FP377" s="109"/>
      <c r="FQ377" s="109"/>
      <c r="FR377" s="109"/>
      <c r="FS377" s="109"/>
      <c r="FT377" s="109"/>
      <c r="FU377" s="109"/>
      <c r="FV377" s="109"/>
      <c r="FW377" s="109"/>
      <c r="FX377" s="109"/>
      <c r="FY377" s="109"/>
      <c r="FZ377" s="109"/>
      <c r="GA377" s="109"/>
      <c r="GB377" s="109"/>
      <c r="GC377" s="109"/>
      <c r="GD377" s="109"/>
      <c r="GE377" s="109"/>
      <c r="GF377" s="109"/>
      <c r="GG377" s="109"/>
      <c r="GH377" s="109"/>
      <c r="GI377" s="109"/>
      <c r="GJ377" s="109"/>
      <c r="GK377" s="109"/>
      <c r="GL377" s="109"/>
      <c r="GM377" s="109"/>
      <c r="GN377" s="109"/>
      <c r="GO377" s="109"/>
      <c r="GP377" s="109"/>
      <c r="GQ377" s="109"/>
      <c r="GR377" s="109"/>
      <c r="GS377" s="109"/>
      <c r="GT377" s="109"/>
      <c r="GU377" s="109"/>
      <c r="GV377" s="109"/>
      <c r="GW377" s="109"/>
      <c r="GX377" s="109"/>
      <c r="GY377" s="109"/>
      <c r="GZ377" s="109"/>
      <c r="HA377" s="109"/>
      <c r="HB377" s="109"/>
      <c r="HC377" s="109"/>
      <c r="HD377" s="109"/>
      <c r="HE377" s="109"/>
      <c r="HF377" s="109"/>
      <c r="HG377" s="109"/>
      <c r="HH377" s="109"/>
      <c r="HI377" s="109"/>
      <c r="HJ377" s="109"/>
      <c r="HK377" s="109"/>
      <c r="HL377" s="109"/>
      <c r="HM377" s="109"/>
      <c r="HN377" s="109"/>
      <c r="HO377" s="109"/>
      <c r="HP377" s="109"/>
      <c r="HQ377" s="109"/>
      <c r="HR377" s="109"/>
      <c r="HS377" s="109"/>
      <c r="HT377" s="109"/>
      <c r="HU377" s="109"/>
      <c r="HV377" s="109"/>
      <c r="HW377" s="109"/>
      <c r="HX377" s="109"/>
      <c r="HY377" s="109"/>
      <c r="HZ377" s="109"/>
      <c r="IA377" s="109"/>
      <c r="IB377" s="109"/>
      <c r="IC377" s="109"/>
      <c r="ID377" s="109"/>
      <c r="IE377" s="109"/>
      <c r="IF377" s="109"/>
      <c r="IG377" s="109"/>
      <c r="IH377" s="109"/>
      <c r="II377" s="109"/>
      <c r="IJ377" s="109"/>
      <c r="IK377" s="109"/>
      <c r="IL377" s="109"/>
      <c r="IM377" s="109"/>
      <c r="IN377" s="109"/>
      <c r="IO377" s="109"/>
      <c r="IP377" s="109"/>
      <c r="IQ377" s="109"/>
      <c r="IR377" s="109"/>
      <c r="IS377" s="109"/>
      <c r="IT377" s="109"/>
      <c r="IU377" s="109"/>
      <c r="IV377" s="109"/>
      <c r="IW377" s="109"/>
      <c r="IX377" s="109"/>
      <c r="IY377" s="109"/>
      <c r="IZ377" s="109"/>
      <c r="JA377" s="109"/>
      <c r="JB377" s="109"/>
      <c r="JC377" s="109"/>
      <c r="JD377" s="109"/>
      <c r="JE377" s="109"/>
      <c r="JF377" s="109"/>
      <c r="JG377" s="109"/>
      <c r="JH377" s="109"/>
      <c r="JI377" s="109"/>
      <c r="JJ377" s="109"/>
      <c r="JK377" s="109"/>
      <c r="JL377" s="109"/>
      <c r="JM377" s="109"/>
      <c r="JN377" s="109"/>
      <c r="JO377" s="109"/>
      <c r="JP377" s="109"/>
      <c r="JQ377" s="109"/>
      <c r="JR377" s="109"/>
      <c r="JS377" s="109"/>
      <c r="JT377" s="109"/>
      <c r="JU377" s="109"/>
      <c r="JV377" s="109"/>
      <c r="JW377" s="109"/>
      <c r="JX377" s="109"/>
      <c r="JY377" s="109"/>
      <c r="JZ377" s="109"/>
      <c r="KA377" s="109"/>
      <c r="KB377" s="109"/>
      <c r="KC377" s="109"/>
      <c r="KD377" s="109"/>
      <c r="KE377" s="109"/>
      <c r="KF377" s="109"/>
      <c r="KG377" s="109"/>
      <c r="KH377" s="109"/>
      <c r="KI377" s="109"/>
      <c r="KJ377" s="109"/>
      <c r="KK377" s="109"/>
      <c r="KL377" s="109"/>
      <c r="KM377" s="109"/>
      <c r="KN377" s="109"/>
      <c r="KO377" s="109"/>
      <c r="KP377" s="109"/>
      <c r="KQ377" s="109"/>
      <c r="KR377" s="109"/>
      <c r="KS377" s="109"/>
      <c r="KT377" s="109"/>
      <c r="KU377" s="109"/>
      <c r="KV377" s="109"/>
      <c r="KW377" s="109"/>
      <c r="KX377" s="109"/>
      <c r="KY377" s="109"/>
      <c r="KZ377" s="109"/>
      <c r="LA377" s="109"/>
      <c r="LB377" s="109"/>
      <c r="LC377" s="109"/>
      <c r="LD377" s="109"/>
      <c r="LE377" s="109"/>
      <c r="LF377" s="109"/>
      <c r="LG377" s="109"/>
      <c r="LH377" s="109"/>
      <c r="LI377" s="109"/>
      <c r="LJ377" s="109"/>
      <c r="LK377" s="109"/>
      <c r="LL377" s="109"/>
      <c r="LM377" s="109"/>
      <c r="LN377" s="109"/>
      <c r="LO377" s="109"/>
      <c r="LP377" s="109"/>
      <c r="LQ377" s="109"/>
      <c r="LR377" s="109"/>
      <c r="LS377" s="109"/>
      <c r="LT377" s="109"/>
      <c r="LU377" s="109"/>
      <c r="LV377" s="109"/>
      <c r="LW377" s="109"/>
      <c r="LX377" s="109"/>
      <c r="LY377" s="109"/>
      <c r="LZ377" s="109"/>
      <c r="MA377" s="109"/>
      <c r="MB377" s="109"/>
      <c r="MC377" s="109"/>
      <c r="MD377" s="109"/>
      <c r="ME377" s="109"/>
      <c r="MF377" s="109"/>
      <c r="MG377" s="109"/>
      <c r="MH377" s="109"/>
      <c r="MI377" s="109"/>
      <c r="MJ377" s="109"/>
      <c r="MK377" s="109"/>
      <c r="ML377" s="109"/>
      <c r="MM377" s="109"/>
      <c r="MN377" s="109"/>
      <c r="MO377" s="109"/>
      <c r="MP377" s="109"/>
      <c r="MQ377" s="109"/>
      <c r="MR377" s="109"/>
      <c r="MS377" s="109"/>
      <c r="MT377" s="109"/>
      <c r="MU377" s="109"/>
      <c r="MV377" s="109"/>
      <c r="MW377" s="109"/>
      <c r="MX377" s="109"/>
      <c r="MY377" s="109"/>
      <c r="MZ377" s="109"/>
      <c r="NA377" s="109"/>
      <c r="NB377" s="109"/>
      <c r="NC377" s="109"/>
      <c r="ND377" s="109"/>
      <c r="NE377" s="109"/>
      <c r="NF377" s="109"/>
      <c r="NG377" s="109"/>
      <c r="NH377" s="109"/>
      <c r="NI377" s="109"/>
      <c r="NJ377" s="109"/>
      <c r="NK377" s="109"/>
      <c r="NL377" s="109"/>
      <c r="NM377" s="109"/>
      <c r="NN377" s="109"/>
      <c r="NO377" s="109"/>
      <c r="NP377" s="109"/>
      <c r="NQ377" s="109"/>
      <c r="NR377" s="109"/>
      <c r="NS377" s="109"/>
      <c r="NT377" s="109"/>
      <c r="NU377" s="109"/>
      <c r="NV377" s="109"/>
      <c r="NW377" s="109"/>
      <c r="NX377" s="109"/>
      <c r="NY377" s="109"/>
      <c r="NZ377" s="109"/>
      <c r="OA377" s="109">
        <v>2</v>
      </c>
      <c r="OB377" s="109"/>
      <c r="OC377" s="109"/>
      <c r="OD377" s="109"/>
      <c r="OE377" s="109"/>
      <c r="OF377" s="109"/>
      <c r="OG377" s="109"/>
      <c r="OH377" s="109"/>
      <c r="OI377" s="109"/>
      <c r="OJ377" s="109"/>
      <c r="OK377" s="109"/>
      <c r="OL377" s="109"/>
      <c r="OM377" s="109"/>
      <c r="ON377" s="109"/>
      <c r="OO377" s="109"/>
      <c r="OP377" s="109"/>
      <c r="OQ377" s="109"/>
      <c r="OR377" s="109"/>
      <c r="OS377" s="109"/>
      <c r="OT377" s="109"/>
      <c r="OU377" s="109"/>
      <c r="OV377" s="109"/>
      <c r="OW377" s="109"/>
      <c r="OX377" s="109"/>
      <c r="OY377" s="109"/>
      <c r="OZ377" s="109"/>
      <c r="PA377" s="109"/>
      <c r="PB377" s="109"/>
      <c r="PC377" s="109"/>
      <c r="PD377" s="109"/>
      <c r="PE377" s="109"/>
      <c r="PF377" s="109"/>
      <c r="PG377" s="109"/>
      <c r="PH377" s="109"/>
      <c r="PI377" s="109"/>
      <c r="PJ377" s="109"/>
      <c r="PK377" s="109"/>
      <c r="PL377" s="109"/>
      <c r="PM377" s="109"/>
      <c r="PN377" s="109"/>
      <c r="PO377" s="109"/>
      <c r="PP377" s="109"/>
      <c r="PQ377" s="109"/>
      <c r="PR377" s="109"/>
      <c r="PS377" s="109"/>
      <c r="PT377" s="109"/>
      <c r="PU377" s="109"/>
      <c r="PV377" s="109"/>
      <c r="PW377" s="109"/>
      <c r="PX377" s="109"/>
      <c r="PY377" s="109"/>
      <c r="PZ377" s="109"/>
      <c r="QA377" s="109"/>
      <c r="QB377" s="109"/>
      <c r="QC377" s="109"/>
      <c r="QD377" s="109"/>
      <c r="QE377" s="109"/>
      <c r="QF377" s="109"/>
      <c r="QG377" s="109"/>
      <c r="QH377" s="109"/>
      <c r="QI377" s="109"/>
      <c r="QJ377" s="109"/>
      <c r="QK377" s="23">
        <f t="shared" si="7"/>
        <v>2</v>
      </c>
      <c r="QL377" s="125"/>
      <c r="QM377" s="148"/>
      <c r="QN377" s="125"/>
      <c r="QO377" s="125"/>
      <c r="QP377" s="125"/>
      <c r="QQ377" s="125">
        <v>70.319999999999993</v>
      </c>
      <c r="QR377" s="125"/>
      <c r="QS377" s="130"/>
    </row>
    <row r="378" spans="1:461" s="5" customFormat="1" ht="12.75" customHeight="1" x14ac:dyDescent="0.2">
      <c r="A378" s="52">
        <v>44727</v>
      </c>
      <c r="B378" s="90" t="s">
        <v>190</v>
      </c>
      <c r="C378" s="107"/>
      <c r="D378" s="107"/>
      <c r="E378" s="108"/>
      <c r="F378" s="108"/>
      <c r="G378" s="108"/>
      <c r="H378" s="108"/>
      <c r="I378" s="108"/>
      <c r="J378" s="108"/>
      <c r="K378" s="108"/>
      <c r="L378" s="108"/>
      <c r="M378" s="108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 s="109"/>
      <c r="BD378" s="109"/>
      <c r="BE378" s="109"/>
      <c r="BF378" s="109"/>
      <c r="BG378" s="109"/>
      <c r="BH378" s="109"/>
      <c r="BI378" s="109"/>
      <c r="BJ378" s="109"/>
      <c r="BK378" s="109"/>
      <c r="BL378" s="109"/>
      <c r="BM378" s="109"/>
      <c r="BN378" s="109"/>
      <c r="BO378" s="109"/>
      <c r="BP378" s="109"/>
      <c r="BQ378" s="109"/>
      <c r="BR378" s="109"/>
      <c r="BS378" s="109"/>
      <c r="BT378" s="109"/>
      <c r="BU378" s="109"/>
      <c r="BV378" s="109"/>
      <c r="BW378" s="109"/>
      <c r="BX378" s="109"/>
      <c r="BY378" s="109"/>
      <c r="BZ378" s="109"/>
      <c r="CA378" s="109"/>
      <c r="CB378" s="109"/>
      <c r="CC378" s="109">
        <v>60</v>
      </c>
      <c r="CD378" s="109"/>
      <c r="CE378" s="109"/>
      <c r="CF378" s="109"/>
      <c r="CG378" s="109"/>
      <c r="CH378" s="109"/>
      <c r="CI378" s="109"/>
      <c r="CJ378" s="109"/>
      <c r="CK378" s="109"/>
      <c r="CL378" s="109"/>
      <c r="CM378" s="109"/>
      <c r="CN378" s="109"/>
      <c r="CO378" s="109"/>
      <c r="CP378" s="109"/>
      <c r="CQ378" s="109"/>
      <c r="CR378" s="109"/>
      <c r="CS378" s="109"/>
      <c r="CT378" s="109"/>
      <c r="CU378" s="109"/>
      <c r="CV378" s="109"/>
      <c r="CW378" s="109"/>
      <c r="CX378" s="109"/>
      <c r="CY378" s="109"/>
      <c r="CZ378" s="109"/>
      <c r="DA378" s="109"/>
      <c r="DB378" s="109"/>
      <c r="DC378" s="109"/>
      <c r="DD378" s="109"/>
      <c r="DE378" s="109"/>
      <c r="DF378" s="109"/>
      <c r="DG378" s="109"/>
      <c r="DH378" s="109"/>
      <c r="DI378" s="109"/>
      <c r="DJ378" s="109"/>
      <c r="DK378" s="109"/>
      <c r="DL378" s="109"/>
      <c r="DM378" s="109"/>
      <c r="DN378" s="109"/>
      <c r="DO378" s="109"/>
      <c r="DP378" s="109"/>
      <c r="DQ378" s="109"/>
      <c r="DR378" s="109"/>
      <c r="DS378" s="109"/>
      <c r="DT378" s="109"/>
      <c r="DU378" s="109"/>
      <c r="DV378" s="109"/>
      <c r="DW378" s="109"/>
      <c r="DX378" s="109"/>
      <c r="DY378" s="109"/>
      <c r="DZ378" s="109"/>
      <c r="EA378" s="109"/>
      <c r="EB378" s="109"/>
      <c r="EC378" s="109"/>
      <c r="ED378" s="109"/>
      <c r="EE378" s="109"/>
      <c r="EF378" s="109"/>
      <c r="EG378" s="109"/>
      <c r="EH378" s="109"/>
      <c r="EI378" s="109"/>
      <c r="EJ378" s="109"/>
      <c r="EK378" s="109"/>
      <c r="EL378" s="109"/>
      <c r="EM378" s="109"/>
      <c r="EN378" s="109"/>
      <c r="EO378" s="109"/>
      <c r="EP378" s="109"/>
      <c r="EQ378" s="109"/>
      <c r="ER378" s="109"/>
      <c r="ES378" s="109"/>
      <c r="ET378" s="109"/>
      <c r="EU378" s="109"/>
      <c r="EV378" s="109"/>
      <c r="EW378" s="109"/>
      <c r="EX378" s="109"/>
      <c r="EY378" s="109"/>
      <c r="EZ378" s="109"/>
      <c r="FA378" s="109"/>
      <c r="FB378" s="109"/>
      <c r="FC378" s="109"/>
      <c r="FD378" s="109"/>
      <c r="FE378" s="109"/>
      <c r="FF378" s="109"/>
      <c r="FG378" s="109"/>
      <c r="FH378" s="109"/>
      <c r="FI378" s="109"/>
      <c r="FJ378" s="109"/>
      <c r="FK378" s="109"/>
      <c r="FL378" s="109"/>
      <c r="FM378" s="109"/>
      <c r="FN378" s="109"/>
      <c r="FO378" s="109"/>
      <c r="FP378" s="109"/>
      <c r="FQ378" s="109"/>
      <c r="FR378" s="109"/>
      <c r="FS378" s="109"/>
      <c r="FT378" s="109"/>
      <c r="FU378" s="109"/>
      <c r="FV378" s="109"/>
      <c r="FW378" s="109"/>
      <c r="FX378" s="109"/>
      <c r="FY378" s="109"/>
      <c r="FZ378" s="109"/>
      <c r="GA378" s="109"/>
      <c r="GB378" s="109"/>
      <c r="GC378" s="109"/>
      <c r="GD378" s="109"/>
      <c r="GE378" s="109"/>
      <c r="GF378" s="109"/>
      <c r="GG378" s="109"/>
      <c r="GH378" s="109"/>
      <c r="GI378" s="109"/>
      <c r="GJ378" s="109"/>
      <c r="GK378" s="109"/>
      <c r="GL378" s="109"/>
      <c r="GM378" s="109"/>
      <c r="GN378" s="109"/>
      <c r="GO378" s="109"/>
      <c r="GP378" s="109"/>
      <c r="GQ378" s="109"/>
      <c r="GR378" s="109"/>
      <c r="GS378" s="109"/>
      <c r="GT378" s="109"/>
      <c r="GU378" s="109"/>
      <c r="GV378" s="109"/>
      <c r="GW378" s="109"/>
      <c r="GX378" s="109"/>
      <c r="GY378" s="109"/>
      <c r="GZ378" s="109"/>
      <c r="HA378" s="109"/>
      <c r="HB378" s="109"/>
      <c r="HC378" s="109"/>
      <c r="HD378" s="109"/>
      <c r="HE378" s="109"/>
      <c r="HF378" s="109"/>
      <c r="HG378" s="109"/>
      <c r="HH378" s="109"/>
      <c r="HI378" s="109"/>
      <c r="HJ378" s="109"/>
      <c r="HK378" s="109"/>
      <c r="HL378" s="109"/>
      <c r="HM378" s="109"/>
      <c r="HN378" s="109"/>
      <c r="HO378" s="109"/>
      <c r="HP378" s="109"/>
      <c r="HQ378" s="109"/>
      <c r="HR378" s="109"/>
      <c r="HS378" s="109"/>
      <c r="HT378" s="109"/>
      <c r="HU378" s="109"/>
      <c r="HV378" s="109"/>
      <c r="HW378" s="109"/>
      <c r="HX378" s="109"/>
      <c r="HY378" s="109"/>
      <c r="HZ378" s="109"/>
      <c r="IA378" s="109"/>
      <c r="IB378" s="109"/>
      <c r="IC378" s="109"/>
      <c r="ID378" s="109"/>
      <c r="IE378" s="109"/>
      <c r="IF378" s="109"/>
      <c r="IG378" s="109"/>
      <c r="IH378" s="109"/>
      <c r="II378" s="109"/>
      <c r="IJ378" s="109"/>
      <c r="IK378" s="109"/>
      <c r="IL378" s="109"/>
      <c r="IM378" s="109"/>
      <c r="IN378" s="109"/>
      <c r="IO378" s="109"/>
      <c r="IP378" s="109"/>
      <c r="IQ378" s="109"/>
      <c r="IR378" s="109"/>
      <c r="IS378" s="109"/>
      <c r="IT378" s="109"/>
      <c r="IU378" s="109"/>
      <c r="IV378" s="109"/>
      <c r="IW378" s="109"/>
      <c r="IX378" s="109"/>
      <c r="IY378" s="109"/>
      <c r="IZ378" s="109"/>
      <c r="JA378" s="109"/>
      <c r="JB378" s="109"/>
      <c r="JC378" s="109"/>
      <c r="JD378" s="109"/>
      <c r="JE378" s="109"/>
      <c r="JF378" s="109"/>
      <c r="JG378" s="109"/>
      <c r="JH378" s="109"/>
      <c r="JI378" s="109"/>
      <c r="JJ378" s="109"/>
      <c r="JK378" s="109"/>
      <c r="JL378" s="109"/>
      <c r="JM378" s="109"/>
      <c r="JN378" s="109"/>
      <c r="JO378" s="109"/>
      <c r="JP378" s="109"/>
      <c r="JQ378" s="109"/>
      <c r="JR378" s="109"/>
      <c r="JS378" s="109"/>
      <c r="JT378" s="109"/>
      <c r="JU378" s="109"/>
      <c r="JV378" s="109"/>
      <c r="JW378" s="109"/>
      <c r="JX378" s="109"/>
      <c r="JY378" s="109"/>
      <c r="JZ378" s="109"/>
      <c r="KA378" s="109"/>
      <c r="KB378" s="109"/>
      <c r="KC378" s="109"/>
      <c r="KD378" s="109"/>
      <c r="KE378" s="109"/>
      <c r="KF378" s="109"/>
      <c r="KG378" s="109"/>
      <c r="KH378" s="109"/>
      <c r="KI378" s="109"/>
      <c r="KJ378" s="109"/>
      <c r="KK378" s="109"/>
      <c r="KL378" s="109"/>
      <c r="KM378" s="109"/>
      <c r="KN378" s="109"/>
      <c r="KO378" s="109"/>
      <c r="KP378" s="109"/>
      <c r="KQ378" s="109"/>
      <c r="KR378" s="109"/>
      <c r="KS378" s="109"/>
      <c r="KT378" s="109"/>
      <c r="KU378" s="109"/>
      <c r="KV378" s="109"/>
      <c r="KW378" s="109"/>
      <c r="KX378" s="109"/>
      <c r="KY378" s="109"/>
      <c r="KZ378" s="109"/>
      <c r="LA378" s="109"/>
      <c r="LB378" s="109"/>
      <c r="LC378" s="109"/>
      <c r="LD378" s="109"/>
      <c r="LE378" s="109"/>
      <c r="LF378" s="109"/>
      <c r="LG378" s="109"/>
      <c r="LH378" s="109"/>
      <c r="LI378" s="109"/>
      <c r="LJ378" s="109"/>
      <c r="LK378" s="109"/>
      <c r="LL378" s="109"/>
      <c r="LM378" s="109"/>
      <c r="LN378" s="109"/>
      <c r="LO378" s="109"/>
      <c r="LP378" s="109"/>
      <c r="LQ378" s="109"/>
      <c r="LR378" s="109"/>
      <c r="LS378" s="109"/>
      <c r="LT378" s="109"/>
      <c r="LU378" s="109"/>
      <c r="LV378" s="109"/>
      <c r="LW378" s="109"/>
      <c r="LX378" s="109"/>
      <c r="LY378" s="109"/>
      <c r="LZ378" s="109"/>
      <c r="MA378" s="109"/>
      <c r="MB378" s="109"/>
      <c r="MC378" s="109"/>
      <c r="MD378" s="109"/>
      <c r="ME378" s="109"/>
      <c r="MF378" s="109"/>
      <c r="MG378" s="109"/>
      <c r="MH378" s="109"/>
      <c r="MI378" s="109"/>
      <c r="MJ378" s="109"/>
      <c r="MK378" s="109"/>
      <c r="ML378" s="109"/>
      <c r="MM378" s="109"/>
      <c r="MN378" s="109"/>
      <c r="MO378" s="109"/>
      <c r="MP378" s="109"/>
      <c r="MQ378" s="109"/>
      <c r="MR378" s="109"/>
      <c r="MS378" s="109"/>
      <c r="MT378" s="109"/>
      <c r="MU378" s="109"/>
      <c r="MV378" s="109"/>
      <c r="MW378" s="109"/>
      <c r="MX378" s="109"/>
      <c r="MY378" s="109"/>
      <c r="MZ378" s="109"/>
      <c r="NA378" s="109"/>
      <c r="NB378" s="109"/>
      <c r="NC378" s="109"/>
      <c r="ND378" s="109"/>
      <c r="NE378" s="109"/>
      <c r="NF378" s="109"/>
      <c r="NG378" s="109"/>
      <c r="NH378" s="109"/>
      <c r="NI378" s="109"/>
      <c r="NJ378" s="109"/>
      <c r="NK378" s="109"/>
      <c r="NL378" s="109"/>
      <c r="NM378" s="109"/>
      <c r="NN378" s="109"/>
      <c r="NO378" s="109"/>
      <c r="NP378" s="109"/>
      <c r="NQ378" s="109"/>
      <c r="NR378" s="109"/>
      <c r="NS378" s="109"/>
      <c r="NT378" s="109"/>
      <c r="NU378" s="109"/>
      <c r="NV378" s="109"/>
      <c r="NW378" s="109"/>
      <c r="NX378" s="109"/>
      <c r="NY378" s="109"/>
      <c r="NZ378" s="109"/>
      <c r="OA378" s="109"/>
      <c r="OB378" s="109"/>
      <c r="OC378" s="109"/>
      <c r="OD378" s="109"/>
      <c r="OE378" s="109"/>
      <c r="OF378" s="109"/>
      <c r="OG378" s="109"/>
      <c r="OH378" s="109"/>
      <c r="OI378" s="109"/>
      <c r="OJ378" s="109"/>
      <c r="OK378" s="109"/>
      <c r="OL378" s="109"/>
      <c r="OM378" s="109"/>
      <c r="ON378" s="109"/>
      <c r="OO378" s="109"/>
      <c r="OP378" s="109"/>
      <c r="OQ378" s="109"/>
      <c r="OR378" s="109"/>
      <c r="OS378" s="109"/>
      <c r="OT378" s="109"/>
      <c r="OU378" s="109"/>
      <c r="OV378" s="109"/>
      <c r="OW378" s="109"/>
      <c r="OX378" s="109"/>
      <c r="OY378" s="109"/>
      <c r="OZ378" s="109"/>
      <c r="PA378" s="109"/>
      <c r="PB378" s="109"/>
      <c r="PC378" s="109"/>
      <c r="PD378" s="109"/>
      <c r="PE378" s="109"/>
      <c r="PF378" s="109"/>
      <c r="PG378" s="109"/>
      <c r="PH378" s="109"/>
      <c r="PI378" s="109"/>
      <c r="PJ378" s="109"/>
      <c r="PK378" s="109"/>
      <c r="PL378" s="109"/>
      <c r="PM378" s="109"/>
      <c r="PN378" s="109"/>
      <c r="PO378" s="109"/>
      <c r="PP378" s="109"/>
      <c r="PQ378" s="109"/>
      <c r="PR378" s="109"/>
      <c r="PS378" s="109"/>
      <c r="PT378" s="109"/>
      <c r="PU378" s="109"/>
      <c r="PV378" s="109"/>
      <c r="PW378" s="109"/>
      <c r="PX378" s="109"/>
      <c r="PY378" s="109"/>
      <c r="PZ378" s="109"/>
      <c r="QA378" s="109"/>
      <c r="QB378" s="109"/>
      <c r="QC378" s="109"/>
      <c r="QD378" s="109"/>
      <c r="QE378" s="109"/>
      <c r="QF378" s="109"/>
      <c r="QG378" s="109"/>
      <c r="QH378" s="109"/>
      <c r="QI378" s="109"/>
      <c r="QJ378" s="109"/>
      <c r="QK378" s="23">
        <f t="shared" si="7"/>
        <v>60</v>
      </c>
      <c r="QL378" s="125"/>
      <c r="QM378" s="148"/>
      <c r="QN378" s="125"/>
      <c r="QO378" s="125"/>
      <c r="QP378" s="125"/>
      <c r="QQ378" s="125"/>
      <c r="QR378" s="125">
        <v>3039.74</v>
      </c>
      <c r="QS378" s="130"/>
    </row>
    <row r="379" spans="1:461" s="5" customFormat="1" ht="12.75" customHeight="1" x14ac:dyDescent="0.2">
      <c r="A379" s="52">
        <v>44727</v>
      </c>
      <c r="B379" s="90" t="s">
        <v>445</v>
      </c>
      <c r="C379" s="107"/>
      <c r="D379" s="107"/>
      <c r="E379" s="108"/>
      <c r="F379" s="108"/>
      <c r="G379" s="108"/>
      <c r="H379" s="108"/>
      <c r="I379" s="108"/>
      <c r="J379" s="108"/>
      <c r="K379" s="108"/>
      <c r="L379" s="108"/>
      <c r="M379" s="108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 s="109"/>
      <c r="BD379" s="109"/>
      <c r="BE379" s="109"/>
      <c r="BF379" s="109"/>
      <c r="BG379" s="109"/>
      <c r="BH379" s="109"/>
      <c r="BI379" s="109"/>
      <c r="BJ379" s="109"/>
      <c r="BK379" s="109"/>
      <c r="BL379" s="109"/>
      <c r="BM379" s="109"/>
      <c r="BN379" s="109"/>
      <c r="BO379" s="109"/>
      <c r="BP379" s="109"/>
      <c r="BQ379" s="109"/>
      <c r="BR379" s="109"/>
      <c r="BS379" s="109"/>
      <c r="BT379" s="109"/>
      <c r="BU379" s="109"/>
      <c r="BV379" s="109"/>
      <c r="BW379" s="109"/>
      <c r="BX379" s="109"/>
      <c r="BY379" s="109"/>
      <c r="BZ379" s="109"/>
      <c r="CA379" s="109"/>
      <c r="CB379" s="109"/>
      <c r="CC379" s="109"/>
      <c r="CD379" s="109"/>
      <c r="CE379" s="109"/>
      <c r="CF379" s="109"/>
      <c r="CG379" s="109"/>
      <c r="CH379" s="109"/>
      <c r="CI379" s="109"/>
      <c r="CJ379" s="109"/>
      <c r="CK379" s="109"/>
      <c r="CL379" s="109"/>
      <c r="CM379" s="109"/>
      <c r="CN379" s="109"/>
      <c r="CO379" s="109"/>
      <c r="CP379" s="109"/>
      <c r="CQ379" s="109"/>
      <c r="CR379" s="109"/>
      <c r="CS379" s="109"/>
      <c r="CT379" s="109"/>
      <c r="CU379" s="109"/>
      <c r="CV379" s="109"/>
      <c r="CW379" s="109"/>
      <c r="CX379" s="109"/>
      <c r="CY379" s="109"/>
      <c r="CZ379" s="109"/>
      <c r="DA379" s="109"/>
      <c r="DB379" s="109"/>
      <c r="DC379" s="109"/>
      <c r="DD379" s="109"/>
      <c r="DE379" s="109"/>
      <c r="DF379" s="109"/>
      <c r="DG379" s="109"/>
      <c r="DH379" s="109"/>
      <c r="DI379" s="109"/>
      <c r="DJ379" s="109"/>
      <c r="DK379" s="109"/>
      <c r="DL379" s="109"/>
      <c r="DM379" s="109"/>
      <c r="DN379" s="109"/>
      <c r="DO379" s="109"/>
      <c r="DP379" s="109"/>
      <c r="DQ379" s="109"/>
      <c r="DR379" s="109"/>
      <c r="DS379" s="109"/>
      <c r="DT379" s="109"/>
      <c r="DU379" s="109"/>
      <c r="DV379" s="109"/>
      <c r="DW379" s="109"/>
      <c r="DX379" s="109"/>
      <c r="DY379" s="109"/>
      <c r="DZ379" s="109"/>
      <c r="EA379" s="109"/>
      <c r="EB379" s="109"/>
      <c r="EC379" s="109"/>
      <c r="ED379" s="109"/>
      <c r="EE379" s="109"/>
      <c r="EF379" s="109"/>
      <c r="EG379" s="109"/>
      <c r="EH379" s="109"/>
      <c r="EI379" s="109"/>
      <c r="EJ379" s="109"/>
      <c r="EK379" s="109"/>
      <c r="EL379" s="109"/>
      <c r="EM379" s="109"/>
      <c r="EN379" s="109"/>
      <c r="EO379" s="109"/>
      <c r="EP379" s="109"/>
      <c r="EQ379" s="109"/>
      <c r="ER379" s="109"/>
      <c r="ES379" s="109"/>
      <c r="ET379" s="109"/>
      <c r="EU379" s="109"/>
      <c r="EV379" s="109"/>
      <c r="EW379" s="109"/>
      <c r="EX379" s="109"/>
      <c r="EY379" s="109"/>
      <c r="EZ379" s="109"/>
      <c r="FA379" s="109"/>
      <c r="FB379" s="109"/>
      <c r="FC379" s="109"/>
      <c r="FD379" s="109"/>
      <c r="FE379" s="109"/>
      <c r="FF379" s="109"/>
      <c r="FG379" s="109"/>
      <c r="FH379" s="109"/>
      <c r="FI379" s="109"/>
      <c r="FJ379" s="109"/>
      <c r="FK379" s="109"/>
      <c r="FL379" s="109"/>
      <c r="FM379" s="109"/>
      <c r="FN379" s="109"/>
      <c r="FO379" s="109"/>
      <c r="FP379" s="109"/>
      <c r="FQ379" s="109"/>
      <c r="FR379" s="109"/>
      <c r="FS379" s="109"/>
      <c r="FT379" s="109"/>
      <c r="FU379" s="109"/>
      <c r="FV379" s="109"/>
      <c r="FW379" s="109"/>
      <c r="FX379" s="109"/>
      <c r="FY379" s="109"/>
      <c r="FZ379" s="109"/>
      <c r="GA379" s="109"/>
      <c r="GB379" s="109"/>
      <c r="GC379" s="109"/>
      <c r="GD379" s="109"/>
      <c r="GE379" s="109"/>
      <c r="GF379" s="109"/>
      <c r="GG379" s="109"/>
      <c r="GH379" s="109"/>
      <c r="GI379" s="109"/>
      <c r="GJ379" s="109"/>
      <c r="GK379" s="109"/>
      <c r="GL379" s="109"/>
      <c r="GM379" s="109"/>
      <c r="GN379" s="109"/>
      <c r="GO379" s="109"/>
      <c r="GP379" s="109"/>
      <c r="GQ379" s="109"/>
      <c r="GR379" s="109"/>
      <c r="GS379" s="109"/>
      <c r="GT379" s="109"/>
      <c r="GU379" s="109"/>
      <c r="GV379" s="109"/>
      <c r="GW379" s="109"/>
      <c r="GX379" s="109"/>
      <c r="GY379" s="109"/>
      <c r="GZ379" s="109"/>
      <c r="HA379" s="109"/>
      <c r="HB379" s="109"/>
      <c r="HC379" s="109"/>
      <c r="HD379" s="109"/>
      <c r="HE379" s="109"/>
      <c r="HF379" s="109"/>
      <c r="HG379" s="109"/>
      <c r="HH379" s="109"/>
      <c r="HI379" s="109"/>
      <c r="HJ379" s="109"/>
      <c r="HK379" s="109"/>
      <c r="HL379" s="109"/>
      <c r="HM379" s="109"/>
      <c r="HN379" s="109"/>
      <c r="HO379" s="109"/>
      <c r="HP379" s="109"/>
      <c r="HQ379" s="109"/>
      <c r="HR379" s="109"/>
      <c r="HS379" s="109"/>
      <c r="HT379" s="109"/>
      <c r="HU379" s="109"/>
      <c r="HV379" s="109"/>
      <c r="HW379" s="109"/>
      <c r="HX379" s="109"/>
      <c r="HY379" s="109"/>
      <c r="HZ379" s="109"/>
      <c r="IA379" s="109"/>
      <c r="IB379" s="109"/>
      <c r="IC379" s="109"/>
      <c r="ID379" s="109"/>
      <c r="IE379" s="109"/>
      <c r="IF379" s="109"/>
      <c r="IG379" s="109"/>
      <c r="IH379" s="109"/>
      <c r="II379" s="109"/>
      <c r="IJ379" s="109"/>
      <c r="IK379" s="109"/>
      <c r="IL379" s="109"/>
      <c r="IM379" s="109"/>
      <c r="IN379" s="109"/>
      <c r="IO379" s="109"/>
      <c r="IP379" s="109"/>
      <c r="IQ379" s="109"/>
      <c r="IR379" s="109"/>
      <c r="IS379" s="109"/>
      <c r="IT379" s="109"/>
      <c r="IU379" s="109"/>
      <c r="IV379" s="109"/>
      <c r="IW379" s="109"/>
      <c r="IX379" s="109"/>
      <c r="IY379" s="109"/>
      <c r="IZ379" s="109"/>
      <c r="JA379" s="109"/>
      <c r="JB379" s="109"/>
      <c r="JC379" s="109"/>
      <c r="JD379" s="109"/>
      <c r="JE379" s="109"/>
      <c r="JF379" s="109"/>
      <c r="JG379" s="109"/>
      <c r="JH379" s="109"/>
      <c r="JI379" s="109"/>
      <c r="JJ379" s="109"/>
      <c r="JK379" s="109"/>
      <c r="JL379" s="109"/>
      <c r="JM379" s="109"/>
      <c r="JN379" s="109"/>
      <c r="JO379" s="109"/>
      <c r="JP379" s="109"/>
      <c r="JQ379" s="109"/>
      <c r="JR379" s="109"/>
      <c r="JS379" s="109"/>
      <c r="JT379" s="109"/>
      <c r="JU379" s="109"/>
      <c r="JV379" s="109"/>
      <c r="JW379" s="109"/>
      <c r="JX379" s="109"/>
      <c r="JY379" s="109"/>
      <c r="JZ379" s="109"/>
      <c r="KA379" s="109"/>
      <c r="KB379" s="109"/>
      <c r="KC379" s="109"/>
      <c r="KD379" s="109"/>
      <c r="KE379" s="109"/>
      <c r="KF379" s="109"/>
      <c r="KG379" s="109"/>
      <c r="KH379" s="109"/>
      <c r="KI379" s="109"/>
      <c r="KJ379" s="109"/>
      <c r="KK379" s="109"/>
      <c r="KL379" s="109"/>
      <c r="KM379" s="109"/>
      <c r="KN379" s="109"/>
      <c r="KO379" s="109"/>
      <c r="KP379" s="109"/>
      <c r="KQ379" s="109"/>
      <c r="KR379" s="109"/>
      <c r="KS379" s="109"/>
      <c r="KT379" s="109"/>
      <c r="KU379" s="109"/>
      <c r="KV379" s="109"/>
      <c r="KW379" s="109"/>
      <c r="KX379" s="109">
        <v>10</v>
      </c>
      <c r="KY379" s="109"/>
      <c r="KZ379" s="109"/>
      <c r="LA379" s="109"/>
      <c r="LB379" s="109"/>
      <c r="LC379" s="109"/>
      <c r="LD379" s="109"/>
      <c r="LE379" s="109"/>
      <c r="LF379" s="109"/>
      <c r="LG379" s="109"/>
      <c r="LH379" s="109"/>
      <c r="LI379" s="109"/>
      <c r="LJ379" s="109"/>
      <c r="LK379" s="109"/>
      <c r="LL379" s="109"/>
      <c r="LM379" s="109"/>
      <c r="LN379" s="109"/>
      <c r="LO379" s="109"/>
      <c r="LP379" s="109"/>
      <c r="LQ379" s="109"/>
      <c r="LR379" s="109"/>
      <c r="LS379" s="109"/>
      <c r="LT379" s="109"/>
      <c r="LU379" s="109"/>
      <c r="LV379" s="109"/>
      <c r="LW379" s="109"/>
      <c r="LX379" s="109"/>
      <c r="LY379" s="109"/>
      <c r="LZ379" s="109"/>
      <c r="MA379" s="109"/>
      <c r="MB379" s="109"/>
      <c r="MC379" s="109"/>
      <c r="MD379" s="109"/>
      <c r="ME379" s="109"/>
      <c r="MF379" s="109"/>
      <c r="MG379" s="109"/>
      <c r="MH379" s="109"/>
      <c r="MI379" s="109"/>
      <c r="MJ379" s="109"/>
      <c r="MK379" s="109"/>
      <c r="ML379" s="109"/>
      <c r="MM379" s="109"/>
      <c r="MN379" s="109"/>
      <c r="MO379" s="109"/>
      <c r="MP379" s="109"/>
      <c r="MQ379" s="109"/>
      <c r="MR379" s="109"/>
      <c r="MS379" s="109"/>
      <c r="MT379" s="109"/>
      <c r="MU379" s="109"/>
      <c r="MV379" s="109"/>
      <c r="MW379" s="109"/>
      <c r="MX379" s="109"/>
      <c r="MY379" s="109"/>
      <c r="MZ379" s="109"/>
      <c r="NA379" s="109"/>
      <c r="NB379" s="109"/>
      <c r="NC379" s="109"/>
      <c r="ND379" s="109"/>
      <c r="NE379" s="109"/>
      <c r="NF379" s="109"/>
      <c r="NG379" s="109"/>
      <c r="NH379" s="109"/>
      <c r="NI379" s="109"/>
      <c r="NJ379" s="109"/>
      <c r="NK379" s="109"/>
      <c r="NL379" s="109"/>
      <c r="NM379" s="109"/>
      <c r="NN379" s="109"/>
      <c r="NO379" s="109"/>
      <c r="NP379" s="109"/>
      <c r="NQ379" s="109"/>
      <c r="NR379" s="109"/>
      <c r="NS379" s="109"/>
      <c r="NT379" s="109"/>
      <c r="NU379" s="109"/>
      <c r="NV379" s="109"/>
      <c r="NW379" s="109"/>
      <c r="NX379" s="109"/>
      <c r="NY379" s="109"/>
      <c r="NZ379" s="109"/>
      <c r="OA379" s="109"/>
      <c r="OB379" s="109"/>
      <c r="OC379" s="109"/>
      <c r="OD379" s="109"/>
      <c r="OE379" s="109"/>
      <c r="OF379" s="109"/>
      <c r="OG379" s="109"/>
      <c r="OH379" s="109"/>
      <c r="OI379" s="109"/>
      <c r="OJ379" s="109"/>
      <c r="OK379" s="109"/>
      <c r="OL379" s="109"/>
      <c r="OM379" s="109"/>
      <c r="ON379" s="109"/>
      <c r="OO379" s="109"/>
      <c r="OP379" s="109"/>
      <c r="OQ379" s="109"/>
      <c r="OR379" s="109"/>
      <c r="OS379" s="109"/>
      <c r="OT379" s="109"/>
      <c r="OU379" s="109"/>
      <c r="OV379" s="109"/>
      <c r="OW379" s="109"/>
      <c r="OX379" s="109"/>
      <c r="OY379" s="109"/>
      <c r="OZ379" s="109"/>
      <c r="PA379" s="109"/>
      <c r="PB379" s="109"/>
      <c r="PC379" s="109"/>
      <c r="PD379" s="109"/>
      <c r="PE379" s="109"/>
      <c r="PF379" s="109"/>
      <c r="PG379" s="109"/>
      <c r="PH379" s="109"/>
      <c r="PI379" s="109"/>
      <c r="PJ379" s="109"/>
      <c r="PK379" s="109"/>
      <c r="PL379" s="109"/>
      <c r="PM379" s="109"/>
      <c r="PN379" s="109"/>
      <c r="PO379" s="109"/>
      <c r="PP379" s="109"/>
      <c r="PQ379" s="109"/>
      <c r="PR379" s="109"/>
      <c r="PS379" s="109"/>
      <c r="PT379" s="109"/>
      <c r="PU379" s="109"/>
      <c r="PV379" s="109"/>
      <c r="PW379" s="109"/>
      <c r="PX379" s="109"/>
      <c r="PY379" s="109"/>
      <c r="PZ379" s="109"/>
      <c r="QA379" s="109"/>
      <c r="QB379" s="109"/>
      <c r="QC379" s="109"/>
      <c r="QD379" s="109"/>
      <c r="QE379" s="109"/>
      <c r="QF379" s="109"/>
      <c r="QG379" s="109"/>
      <c r="QH379" s="109"/>
      <c r="QI379" s="109"/>
      <c r="QJ379" s="109"/>
      <c r="QK379" s="23">
        <f t="shared" si="7"/>
        <v>10</v>
      </c>
      <c r="QL379" s="125"/>
      <c r="QM379" s="148"/>
      <c r="QN379" s="125"/>
      <c r="QO379" s="125"/>
      <c r="QP379" s="125"/>
      <c r="QQ379" s="125">
        <v>407.28</v>
      </c>
      <c r="QR379" s="125"/>
      <c r="QS379" s="130"/>
    </row>
    <row r="380" spans="1:461" s="5" customFormat="1" ht="12.75" customHeight="1" x14ac:dyDescent="0.2">
      <c r="A380" s="52">
        <v>44727</v>
      </c>
      <c r="B380" s="90" t="s">
        <v>455</v>
      </c>
      <c r="C380" s="107"/>
      <c r="D380" s="107"/>
      <c r="E380" s="108"/>
      <c r="F380" s="108"/>
      <c r="G380" s="108"/>
      <c r="H380" s="108"/>
      <c r="I380" s="108"/>
      <c r="J380" s="108"/>
      <c r="K380" s="108"/>
      <c r="L380" s="108"/>
      <c r="M380" s="108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 s="109"/>
      <c r="BD380" s="109"/>
      <c r="BE380" s="109"/>
      <c r="BF380" s="109"/>
      <c r="BG380" s="109"/>
      <c r="BH380" s="109"/>
      <c r="BI380" s="109"/>
      <c r="BJ380" s="109"/>
      <c r="BK380" s="109"/>
      <c r="BL380" s="109"/>
      <c r="BM380" s="109"/>
      <c r="BN380" s="109"/>
      <c r="BO380" s="109"/>
      <c r="BP380" s="109"/>
      <c r="BQ380" s="109"/>
      <c r="BR380" s="109"/>
      <c r="BS380" s="109"/>
      <c r="BT380" s="109"/>
      <c r="BU380" s="109"/>
      <c r="BV380" s="109"/>
      <c r="BW380" s="109"/>
      <c r="BX380" s="109"/>
      <c r="BY380" s="109"/>
      <c r="BZ380" s="109"/>
      <c r="CA380" s="109"/>
      <c r="CB380" s="109"/>
      <c r="CC380" s="109">
        <v>10</v>
      </c>
      <c r="CD380" s="109"/>
      <c r="CE380" s="109"/>
      <c r="CF380" s="109"/>
      <c r="CG380" s="109"/>
      <c r="CH380" s="109"/>
      <c r="CI380" s="109"/>
      <c r="CJ380" s="109"/>
      <c r="CK380" s="109"/>
      <c r="CL380" s="109"/>
      <c r="CM380" s="109"/>
      <c r="CN380" s="109"/>
      <c r="CO380" s="109"/>
      <c r="CP380" s="109"/>
      <c r="CQ380" s="109"/>
      <c r="CR380" s="109"/>
      <c r="CS380" s="109"/>
      <c r="CT380" s="109"/>
      <c r="CU380" s="109"/>
      <c r="CV380" s="109"/>
      <c r="CW380" s="109"/>
      <c r="CX380" s="109"/>
      <c r="CY380" s="109"/>
      <c r="CZ380" s="109"/>
      <c r="DA380" s="109"/>
      <c r="DB380" s="109"/>
      <c r="DC380" s="109"/>
      <c r="DD380" s="109"/>
      <c r="DE380" s="109"/>
      <c r="DF380" s="109"/>
      <c r="DG380" s="109"/>
      <c r="DH380" s="109"/>
      <c r="DI380" s="109"/>
      <c r="DJ380" s="109"/>
      <c r="DK380" s="109"/>
      <c r="DL380" s="109"/>
      <c r="DM380" s="109"/>
      <c r="DN380" s="109"/>
      <c r="DO380" s="109"/>
      <c r="DP380" s="109"/>
      <c r="DQ380" s="109"/>
      <c r="DR380" s="109"/>
      <c r="DS380" s="109"/>
      <c r="DT380" s="109"/>
      <c r="DU380" s="109"/>
      <c r="DV380" s="109"/>
      <c r="DW380" s="109"/>
      <c r="DX380" s="109"/>
      <c r="DY380" s="109"/>
      <c r="DZ380" s="109"/>
      <c r="EA380" s="109"/>
      <c r="EB380" s="109"/>
      <c r="EC380" s="109"/>
      <c r="ED380" s="109"/>
      <c r="EE380" s="109"/>
      <c r="EF380" s="109"/>
      <c r="EG380" s="109"/>
      <c r="EH380" s="109"/>
      <c r="EI380" s="109"/>
      <c r="EJ380" s="109"/>
      <c r="EK380" s="109"/>
      <c r="EL380" s="109"/>
      <c r="EM380" s="109"/>
      <c r="EN380" s="109"/>
      <c r="EO380" s="109"/>
      <c r="EP380" s="109"/>
      <c r="EQ380" s="109"/>
      <c r="ER380" s="109"/>
      <c r="ES380" s="109"/>
      <c r="ET380" s="109"/>
      <c r="EU380" s="109"/>
      <c r="EV380" s="109"/>
      <c r="EW380" s="109"/>
      <c r="EX380" s="109"/>
      <c r="EY380" s="109"/>
      <c r="EZ380" s="109"/>
      <c r="FA380" s="109"/>
      <c r="FB380" s="109"/>
      <c r="FC380" s="109"/>
      <c r="FD380" s="109"/>
      <c r="FE380" s="109"/>
      <c r="FF380" s="109"/>
      <c r="FG380" s="109"/>
      <c r="FH380" s="109"/>
      <c r="FI380" s="109"/>
      <c r="FJ380" s="109"/>
      <c r="FK380" s="109"/>
      <c r="FL380" s="109"/>
      <c r="FM380" s="109"/>
      <c r="FN380" s="109"/>
      <c r="FO380" s="109"/>
      <c r="FP380" s="109"/>
      <c r="FQ380" s="109"/>
      <c r="FR380" s="109"/>
      <c r="FS380" s="109"/>
      <c r="FT380" s="109"/>
      <c r="FU380" s="109"/>
      <c r="FV380" s="109"/>
      <c r="FW380" s="109"/>
      <c r="FX380" s="109"/>
      <c r="FY380" s="109"/>
      <c r="FZ380" s="109"/>
      <c r="GA380" s="109"/>
      <c r="GB380" s="109"/>
      <c r="GC380" s="109"/>
      <c r="GD380" s="109"/>
      <c r="GE380" s="109"/>
      <c r="GF380" s="109"/>
      <c r="GG380" s="109"/>
      <c r="GH380" s="109"/>
      <c r="GI380" s="109"/>
      <c r="GJ380" s="109"/>
      <c r="GK380" s="109"/>
      <c r="GL380" s="109"/>
      <c r="GM380" s="109"/>
      <c r="GN380" s="109"/>
      <c r="GO380" s="109"/>
      <c r="GP380" s="109"/>
      <c r="GQ380" s="109"/>
      <c r="GR380" s="109"/>
      <c r="GS380" s="109"/>
      <c r="GT380" s="109"/>
      <c r="GU380" s="109"/>
      <c r="GV380" s="109"/>
      <c r="GW380" s="109"/>
      <c r="GX380" s="109"/>
      <c r="GY380" s="109"/>
      <c r="GZ380" s="109"/>
      <c r="HA380" s="109"/>
      <c r="HB380" s="109"/>
      <c r="HC380" s="109"/>
      <c r="HD380" s="109"/>
      <c r="HE380" s="109"/>
      <c r="HF380" s="109"/>
      <c r="HG380" s="109"/>
      <c r="HH380" s="109"/>
      <c r="HI380" s="109"/>
      <c r="HJ380" s="109"/>
      <c r="HK380" s="109"/>
      <c r="HL380" s="109"/>
      <c r="HM380" s="109"/>
      <c r="HN380" s="109"/>
      <c r="HO380" s="109"/>
      <c r="HP380" s="109"/>
      <c r="HQ380" s="109"/>
      <c r="HR380" s="109"/>
      <c r="HS380" s="109"/>
      <c r="HT380" s="109"/>
      <c r="HU380" s="109"/>
      <c r="HV380" s="109"/>
      <c r="HW380" s="109"/>
      <c r="HX380" s="109"/>
      <c r="HY380" s="109"/>
      <c r="HZ380" s="109"/>
      <c r="IA380" s="109"/>
      <c r="IB380" s="109"/>
      <c r="IC380" s="109"/>
      <c r="ID380" s="109"/>
      <c r="IE380" s="109"/>
      <c r="IF380" s="109"/>
      <c r="IG380" s="109"/>
      <c r="IH380" s="109"/>
      <c r="II380" s="109"/>
      <c r="IJ380" s="109"/>
      <c r="IK380" s="109"/>
      <c r="IL380" s="109"/>
      <c r="IM380" s="109"/>
      <c r="IN380" s="109"/>
      <c r="IO380" s="109"/>
      <c r="IP380" s="109"/>
      <c r="IQ380" s="109"/>
      <c r="IR380" s="109"/>
      <c r="IS380" s="109"/>
      <c r="IT380" s="109"/>
      <c r="IU380" s="109"/>
      <c r="IV380" s="109"/>
      <c r="IW380" s="109"/>
      <c r="IX380" s="109"/>
      <c r="IY380" s="109"/>
      <c r="IZ380" s="109"/>
      <c r="JA380" s="109"/>
      <c r="JB380" s="109"/>
      <c r="JC380" s="109"/>
      <c r="JD380" s="109"/>
      <c r="JE380" s="109"/>
      <c r="JF380" s="109"/>
      <c r="JG380" s="109"/>
      <c r="JH380" s="109"/>
      <c r="JI380" s="109"/>
      <c r="JJ380" s="109"/>
      <c r="JK380" s="109"/>
      <c r="JL380" s="109"/>
      <c r="JM380" s="109"/>
      <c r="JN380" s="109"/>
      <c r="JO380" s="109"/>
      <c r="JP380" s="109"/>
      <c r="JQ380" s="109"/>
      <c r="JR380" s="109"/>
      <c r="JS380" s="109"/>
      <c r="JT380" s="109"/>
      <c r="JU380" s="109"/>
      <c r="JV380" s="109"/>
      <c r="JW380" s="109"/>
      <c r="JX380" s="109"/>
      <c r="JY380" s="109"/>
      <c r="JZ380" s="109"/>
      <c r="KA380" s="109"/>
      <c r="KB380" s="109"/>
      <c r="KC380" s="109"/>
      <c r="KD380" s="109"/>
      <c r="KE380" s="109"/>
      <c r="KF380" s="109"/>
      <c r="KG380" s="109"/>
      <c r="KH380" s="109"/>
      <c r="KI380" s="109"/>
      <c r="KJ380" s="109"/>
      <c r="KK380" s="109"/>
      <c r="KL380" s="109"/>
      <c r="KM380" s="109"/>
      <c r="KN380" s="109"/>
      <c r="KO380" s="109"/>
      <c r="KP380" s="109"/>
      <c r="KQ380" s="109"/>
      <c r="KR380" s="109"/>
      <c r="KS380" s="109"/>
      <c r="KT380" s="109"/>
      <c r="KU380" s="109"/>
      <c r="KV380" s="109"/>
      <c r="KW380" s="109"/>
      <c r="KX380" s="109"/>
      <c r="KY380" s="109"/>
      <c r="KZ380" s="109"/>
      <c r="LA380" s="109"/>
      <c r="LB380" s="109"/>
      <c r="LC380" s="109"/>
      <c r="LD380" s="109"/>
      <c r="LE380" s="109"/>
      <c r="LF380" s="109"/>
      <c r="LG380" s="109"/>
      <c r="LH380" s="109"/>
      <c r="LI380" s="109"/>
      <c r="LJ380" s="109"/>
      <c r="LK380" s="109"/>
      <c r="LL380" s="109"/>
      <c r="LM380" s="109"/>
      <c r="LN380" s="109"/>
      <c r="LO380" s="109"/>
      <c r="LP380" s="109"/>
      <c r="LQ380" s="109"/>
      <c r="LR380" s="109"/>
      <c r="LS380" s="109"/>
      <c r="LT380" s="109"/>
      <c r="LU380" s="109"/>
      <c r="LV380" s="109"/>
      <c r="LW380" s="109"/>
      <c r="LX380" s="109"/>
      <c r="LY380" s="109"/>
      <c r="LZ380" s="109"/>
      <c r="MA380" s="109"/>
      <c r="MB380" s="109"/>
      <c r="MC380" s="109"/>
      <c r="MD380" s="109"/>
      <c r="ME380" s="109"/>
      <c r="MF380" s="109"/>
      <c r="MG380" s="109"/>
      <c r="MH380" s="109"/>
      <c r="MI380" s="109"/>
      <c r="MJ380" s="109"/>
      <c r="MK380" s="109"/>
      <c r="ML380" s="109"/>
      <c r="MM380" s="109"/>
      <c r="MN380" s="109"/>
      <c r="MO380" s="109"/>
      <c r="MP380" s="109"/>
      <c r="MQ380" s="109"/>
      <c r="MR380" s="109"/>
      <c r="MS380" s="109"/>
      <c r="MT380" s="109"/>
      <c r="MU380" s="109"/>
      <c r="MV380" s="109"/>
      <c r="MW380" s="109"/>
      <c r="MX380" s="109"/>
      <c r="MY380" s="109"/>
      <c r="MZ380" s="109"/>
      <c r="NA380" s="109"/>
      <c r="NB380" s="109"/>
      <c r="NC380" s="109"/>
      <c r="ND380" s="109"/>
      <c r="NE380" s="109"/>
      <c r="NF380" s="109"/>
      <c r="NG380" s="109"/>
      <c r="NH380" s="109"/>
      <c r="NI380" s="109"/>
      <c r="NJ380" s="109"/>
      <c r="NK380" s="109"/>
      <c r="NL380" s="109"/>
      <c r="NM380" s="109"/>
      <c r="NN380" s="109"/>
      <c r="NO380" s="109"/>
      <c r="NP380" s="109"/>
      <c r="NQ380" s="109"/>
      <c r="NR380" s="109"/>
      <c r="NS380" s="109"/>
      <c r="NT380" s="109"/>
      <c r="NU380" s="109"/>
      <c r="NV380" s="109"/>
      <c r="NW380" s="109"/>
      <c r="NX380" s="109"/>
      <c r="NY380" s="109"/>
      <c r="NZ380" s="109"/>
      <c r="OA380" s="109"/>
      <c r="OB380" s="109"/>
      <c r="OC380" s="109"/>
      <c r="OD380" s="109"/>
      <c r="OE380" s="109"/>
      <c r="OF380" s="109"/>
      <c r="OG380" s="109"/>
      <c r="OH380" s="109"/>
      <c r="OI380" s="109"/>
      <c r="OJ380" s="109"/>
      <c r="OK380" s="109"/>
      <c r="OL380" s="109"/>
      <c r="OM380" s="109"/>
      <c r="ON380" s="109"/>
      <c r="OO380" s="109"/>
      <c r="OP380" s="109"/>
      <c r="OQ380" s="109"/>
      <c r="OR380" s="109"/>
      <c r="OS380" s="109"/>
      <c r="OT380" s="109"/>
      <c r="OU380" s="109"/>
      <c r="OV380" s="109"/>
      <c r="OW380" s="109"/>
      <c r="OX380" s="109"/>
      <c r="OY380" s="109"/>
      <c r="OZ380" s="109"/>
      <c r="PA380" s="109"/>
      <c r="PB380" s="109"/>
      <c r="PC380" s="109"/>
      <c r="PD380" s="109"/>
      <c r="PE380" s="109"/>
      <c r="PF380" s="109"/>
      <c r="PG380" s="109"/>
      <c r="PH380" s="109"/>
      <c r="PI380" s="109"/>
      <c r="PJ380" s="109"/>
      <c r="PK380" s="109"/>
      <c r="PL380" s="109"/>
      <c r="PM380" s="109"/>
      <c r="PN380" s="109"/>
      <c r="PO380" s="109"/>
      <c r="PP380" s="109"/>
      <c r="PQ380" s="109"/>
      <c r="PR380" s="109"/>
      <c r="PS380" s="109"/>
      <c r="PT380" s="109"/>
      <c r="PU380" s="109"/>
      <c r="PV380" s="109"/>
      <c r="PW380" s="109"/>
      <c r="PX380" s="109"/>
      <c r="PY380" s="109"/>
      <c r="PZ380" s="109"/>
      <c r="QA380" s="109"/>
      <c r="QB380" s="109"/>
      <c r="QC380" s="109"/>
      <c r="QD380" s="109"/>
      <c r="QE380" s="109"/>
      <c r="QF380" s="109"/>
      <c r="QG380" s="109"/>
      <c r="QH380" s="109"/>
      <c r="QI380" s="109"/>
      <c r="QJ380" s="109"/>
      <c r="QK380" s="23">
        <f t="shared" si="7"/>
        <v>10</v>
      </c>
      <c r="QL380" s="125"/>
      <c r="QM380" s="148"/>
      <c r="QN380" s="125"/>
      <c r="QO380" s="125"/>
      <c r="QP380" s="125"/>
      <c r="QQ380" s="125">
        <v>498</v>
      </c>
      <c r="QR380" s="125"/>
      <c r="QS380" s="130"/>
    </row>
    <row r="381" spans="1:461" s="5" customFormat="1" ht="12.75" customHeight="1" x14ac:dyDescent="0.2">
      <c r="A381" s="52">
        <v>44728</v>
      </c>
      <c r="B381" s="98" t="s">
        <v>563</v>
      </c>
      <c r="C381" s="107"/>
      <c r="D381" s="107"/>
      <c r="E381" s="108"/>
      <c r="F381" s="108"/>
      <c r="G381" s="108"/>
      <c r="H381" s="108"/>
      <c r="I381" s="108"/>
      <c r="J381" s="108"/>
      <c r="K381" s="108"/>
      <c r="L381" s="108"/>
      <c r="M381" s="108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 s="109"/>
      <c r="BG381" s="109"/>
      <c r="BH381" s="109"/>
      <c r="BI381" s="109"/>
      <c r="BJ381" s="109"/>
      <c r="BK381" s="109"/>
      <c r="BL381" s="109"/>
      <c r="BM381" s="109"/>
      <c r="BN381" s="109"/>
      <c r="BO381" s="109"/>
      <c r="BP381" s="109"/>
      <c r="BQ381" s="109"/>
      <c r="BR381" s="109"/>
      <c r="BS381" s="109"/>
      <c r="BT381" s="109"/>
      <c r="BU381" s="109"/>
      <c r="BV381" s="109"/>
      <c r="BW381" s="109"/>
      <c r="BX381" s="109"/>
      <c r="BY381" s="109"/>
      <c r="BZ381" s="109"/>
      <c r="CA381" s="109"/>
      <c r="CB381" s="109"/>
      <c r="CC381" s="109"/>
      <c r="CD381" s="109"/>
      <c r="CE381" s="109"/>
      <c r="CF381" s="109"/>
      <c r="CG381" s="109"/>
      <c r="CH381" s="109"/>
      <c r="CI381" s="109"/>
      <c r="CJ381" s="109"/>
      <c r="CK381" s="109"/>
      <c r="CL381" s="109"/>
      <c r="CM381" s="109"/>
      <c r="CN381" s="109"/>
      <c r="CO381" s="109"/>
      <c r="CP381" s="109"/>
      <c r="CQ381" s="109"/>
      <c r="CR381" s="109"/>
      <c r="CS381" s="109"/>
      <c r="CT381" s="109"/>
      <c r="CU381" s="109"/>
      <c r="CV381" s="109"/>
      <c r="CW381" s="109"/>
      <c r="CX381" s="109"/>
      <c r="CY381" s="109"/>
      <c r="CZ381" s="109"/>
      <c r="DA381" s="109"/>
      <c r="DB381" s="109"/>
      <c r="DC381" s="109"/>
      <c r="DD381" s="109"/>
      <c r="DE381" s="109"/>
      <c r="DF381" s="109"/>
      <c r="DG381" s="109"/>
      <c r="DH381" s="109"/>
      <c r="DI381" s="109"/>
      <c r="DJ381" s="109"/>
      <c r="DK381" s="109"/>
      <c r="DL381" s="109"/>
      <c r="DM381" s="109"/>
      <c r="DN381" s="109"/>
      <c r="DO381" s="109"/>
      <c r="DP381" s="109"/>
      <c r="DQ381" s="109"/>
      <c r="DR381" s="109"/>
      <c r="DS381" s="109"/>
      <c r="DT381" s="109"/>
      <c r="DU381" s="109"/>
      <c r="DV381" s="109"/>
      <c r="DW381" s="109"/>
      <c r="DX381" s="109"/>
      <c r="DY381" s="109"/>
      <c r="DZ381" s="109"/>
      <c r="EA381" s="109"/>
      <c r="EB381" s="109"/>
      <c r="EC381" s="109"/>
      <c r="ED381" s="109"/>
      <c r="EE381" s="109"/>
      <c r="EF381" s="109"/>
      <c r="EG381" s="109"/>
      <c r="EH381" s="109"/>
      <c r="EI381" s="109"/>
      <c r="EJ381" s="109"/>
      <c r="EK381" s="109"/>
      <c r="EL381" s="109"/>
      <c r="EM381" s="109"/>
      <c r="EN381" s="109"/>
      <c r="EO381" s="109"/>
      <c r="EP381" s="109"/>
      <c r="EQ381" s="109"/>
      <c r="ER381" s="109"/>
      <c r="ES381" s="109"/>
      <c r="ET381" s="109"/>
      <c r="EU381" s="109"/>
      <c r="EV381" s="109"/>
      <c r="EW381" s="109"/>
      <c r="EX381" s="109"/>
      <c r="EY381" s="109"/>
      <c r="EZ381" s="109"/>
      <c r="FA381" s="109"/>
      <c r="FB381" s="109"/>
      <c r="FC381" s="109"/>
      <c r="FD381" s="109"/>
      <c r="FE381" s="109"/>
      <c r="FF381" s="109"/>
      <c r="FG381" s="109"/>
      <c r="FH381" s="109"/>
      <c r="FI381" s="109"/>
      <c r="FJ381" s="109"/>
      <c r="FK381" s="109"/>
      <c r="FL381" s="109"/>
      <c r="FM381" s="109"/>
      <c r="FN381" s="109"/>
      <c r="FO381" s="109"/>
      <c r="FP381" s="109"/>
      <c r="FQ381" s="109"/>
      <c r="FR381" s="109"/>
      <c r="FS381" s="109"/>
      <c r="FT381" s="109"/>
      <c r="FU381" s="109"/>
      <c r="FV381" s="109"/>
      <c r="FW381" s="109"/>
      <c r="FX381" s="109"/>
      <c r="FY381" s="109"/>
      <c r="FZ381" s="109"/>
      <c r="GA381" s="109"/>
      <c r="GB381" s="109"/>
      <c r="GC381" s="109"/>
      <c r="GD381" s="109"/>
      <c r="GE381" s="109"/>
      <c r="GF381" s="109"/>
      <c r="GG381" s="109"/>
      <c r="GH381" s="109"/>
      <c r="GI381" s="109"/>
      <c r="GJ381" s="109"/>
      <c r="GK381" s="109"/>
      <c r="GL381" s="109"/>
      <c r="GM381" s="109"/>
      <c r="GN381" s="109"/>
      <c r="GO381" s="109"/>
      <c r="GP381" s="109"/>
      <c r="GQ381" s="109"/>
      <c r="GR381" s="109"/>
      <c r="GS381" s="109"/>
      <c r="GT381" s="109"/>
      <c r="GU381" s="109"/>
      <c r="GV381" s="109"/>
      <c r="GW381" s="109"/>
      <c r="GX381" s="109"/>
      <c r="GY381" s="109"/>
      <c r="GZ381" s="109"/>
      <c r="HA381" s="109"/>
      <c r="HB381" s="109"/>
      <c r="HC381" s="109"/>
      <c r="HD381" s="109"/>
      <c r="HE381" s="109"/>
      <c r="HF381" s="109"/>
      <c r="HG381" s="109">
        <v>1</v>
      </c>
      <c r="HH381" s="109"/>
      <c r="HI381" s="109"/>
      <c r="HJ381" s="109"/>
      <c r="HK381" s="109"/>
      <c r="HL381" s="109"/>
      <c r="HM381" s="109"/>
      <c r="HN381" s="109"/>
      <c r="HO381" s="109"/>
      <c r="HP381" s="109"/>
      <c r="HQ381" s="109"/>
      <c r="HR381" s="109"/>
      <c r="HS381" s="109"/>
      <c r="HT381" s="109"/>
      <c r="HU381" s="109"/>
      <c r="HV381" s="109"/>
      <c r="HW381" s="109"/>
      <c r="HX381" s="109"/>
      <c r="HY381" s="109"/>
      <c r="HZ381" s="109"/>
      <c r="IA381" s="109"/>
      <c r="IB381" s="109"/>
      <c r="IC381" s="109"/>
      <c r="ID381" s="109"/>
      <c r="IE381" s="109"/>
      <c r="IF381" s="109"/>
      <c r="IG381" s="109"/>
      <c r="IH381" s="109"/>
      <c r="II381" s="109"/>
      <c r="IJ381" s="109"/>
      <c r="IK381" s="109"/>
      <c r="IL381" s="109"/>
      <c r="IM381" s="109"/>
      <c r="IN381" s="109"/>
      <c r="IO381" s="109"/>
      <c r="IP381" s="109"/>
      <c r="IQ381" s="109"/>
      <c r="IR381" s="109"/>
      <c r="IS381" s="109"/>
      <c r="IT381" s="109"/>
      <c r="IU381" s="109"/>
      <c r="IV381" s="109"/>
      <c r="IW381" s="109"/>
      <c r="IX381" s="109"/>
      <c r="IY381" s="109"/>
      <c r="IZ381" s="109"/>
      <c r="JA381" s="109"/>
      <c r="JB381" s="109"/>
      <c r="JC381" s="109"/>
      <c r="JD381" s="109"/>
      <c r="JE381" s="109"/>
      <c r="JF381" s="109"/>
      <c r="JG381" s="109"/>
      <c r="JH381" s="109"/>
      <c r="JI381" s="109"/>
      <c r="JJ381" s="109"/>
      <c r="JK381" s="109"/>
      <c r="JL381" s="109"/>
      <c r="JM381" s="109"/>
      <c r="JN381" s="109"/>
      <c r="JO381" s="109"/>
      <c r="JP381" s="109"/>
      <c r="JQ381" s="109"/>
      <c r="JR381" s="109"/>
      <c r="JS381" s="109"/>
      <c r="JT381" s="109"/>
      <c r="JU381" s="109"/>
      <c r="JV381" s="109"/>
      <c r="JW381" s="109"/>
      <c r="JX381" s="109"/>
      <c r="JY381" s="109"/>
      <c r="JZ381" s="109"/>
      <c r="KA381" s="109"/>
      <c r="KB381" s="109"/>
      <c r="KC381" s="109"/>
      <c r="KD381" s="109"/>
      <c r="KE381" s="109"/>
      <c r="KF381" s="109"/>
      <c r="KG381" s="109"/>
      <c r="KH381" s="109"/>
      <c r="KI381" s="109"/>
      <c r="KJ381" s="109"/>
      <c r="KK381" s="109"/>
      <c r="KL381" s="109"/>
      <c r="KM381" s="109"/>
      <c r="KN381" s="109"/>
      <c r="KO381" s="109"/>
      <c r="KP381" s="109"/>
      <c r="KQ381" s="109"/>
      <c r="KR381" s="109"/>
      <c r="KS381" s="109"/>
      <c r="KT381" s="109"/>
      <c r="KU381" s="109"/>
      <c r="KV381" s="109"/>
      <c r="KW381" s="109"/>
      <c r="KX381" s="109"/>
      <c r="KY381" s="109"/>
      <c r="KZ381" s="109"/>
      <c r="LA381" s="109"/>
      <c r="LB381" s="109"/>
      <c r="LC381" s="109"/>
      <c r="LD381" s="109"/>
      <c r="LE381" s="109"/>
      <c r="LF381" s="109"/>
      <c r="LG381" s="109"/>
      <c r="LH381" s="109"/>
      <c r="LI381" s="109"/>
      <c r="LJ381" s="109"/>
      <c r="LK381" s="109"/>
      <c r="LL381" s="109"/>
      <c r="LM381" s="109"/>
      <c r="LN381" s="109"/>
      <c r="LO381" s="109"/>
      <c r="LP381" s="109"/>
      <c r="LQ381" s="109"/>
      <c r="LR381" s="109"/>
      <c r="LS381" s="109"/>
      <c r="LT381" s="109"/>
      <c r="LU381" s="109"/>
      <c r="LV381" s="109"/>
      <c r="LW381" s="109"/>
      <c r="LX381" s="109"/>
      <c r="LY381" s="109"/>
      <c r="LZ381" s="109"/>
      <c r="MA381" s="109"/>
      <c r="MB381" s="109"/>
      <c r="MC381" s="109"/>
      <c r="MD381" s="109"/>
      <c r="ME381" s="109"/>
      <c r="MF381" s="109"/>
      <c r="MG381" s="109"/>
      <c r="MH381" s="109"/>
      <c r="MI381" s="109"/>
      <c r="MJ381" s="109"/>
      <c r="MK381" s="109"/>
      <c r="ML381" s="109"/>
      <c r="MM381" s="109"/>
      <c r="MN381" s="109"/>
      <c r="MO381" s="109"/>
      <c r="MP381" s="109"/>
      <c r="MQ381" s="109"/>
      <c r="MR381" s="109"/>
      <c r="MS381" s="109"/>
      <c r="MT381" s="109"/>
      <c r="MU381" s="109"/>
      <c r="MV381" s="109"/>
      <c r="MW381" s="109"/>
      <c r="MX381" s="109"/>
      <c r="MY381" s="109"/>
      <c r="MZ381" s="109"/>
      <c r="NA381" s="109"/>
      <c r="NB381" s="109"/>
      <c r="NC381" s="109"/>
      <c r="ND381" s="109"/>
      <c r="NE381" s="109"/>
      <c r="NF381" s="109"/>
      <c r="NG381" s="109"/>
      <c r="NH381" s="109"/>
      <c r="NI381" s="109"/>
      <c r="NJ381" s="109"/>
      <c r="NK381" s="109"/>
      <c r="NL381" s="109"/>
      <c r="NM381" s="109"/>
      <c r="NN381" s="109"/>
      <c r="NO381" s="109"/>
      <c r="NP381" s="109"/>
      <c r="NQ381" s="109"/>
      <c r="NR381" s="109"/>
      <c r="NS381" s="109"/>
      <c r="NT381" s="109"/>
      <c r="NU381" s="109"/>
      <c r="NV381" s="109"/>
      <c r="NW381" s="109"/>
      <c r="NX381" s="109"/>
      <c r="NY381" s="109"/>
      <c r="NZ381" s="109"/>
      <c r="OA381" s="109"/>
      <c r="OB381" s="109"/>
      <c r="OC381" s="109"/>
      <c r="OD381" s="109"/>
      <c r="OE381" s="109"/>
      <c r="OF381" s="109"/>
      <c r="OG381" s="109"/>
      <c r="OH381" s="109"/>
      <c r="OI381" s="109"/>
      <c r="OJ381" s="109"/>
      <c r="OK381" s="109"/>
      <c r="OL381" s="109"/>
      <c r="OM381" s="109"/>
      <c r="ON381" s="109"/>
      <c r="OO381" s="109"/>
      <c r="OP381" s="109"/>
      <c r="OQ381" s="109"/>
      <c r="OR381" s="109"/>
      <c r="OS381" s="109"/>
      <c r="OT381" s="109"/>
      <c r="OU381" s="109"/>
      <c r="OV381" s="109"/>
      <c r="OW381" s="109"/>
      <c r="OX381" s="109"/>
      <c r="OY381" s="109"/>
      <c r="OZ381" s="109"/>
      <c r="PA381" s="109"/>
      <c r="PB381" s="109"/>
      <c r="PC381" s="109"/>
      <c r="PD381" s="109"/>
      <c r="PE381" s="109"/>
      <c r="PF381" s="109"/>
      <c r="PG381" s="109"/>
      <c r="PH381" s="109"/>
      <c r="PI381" s="109"/>
      <c r="PJ381" s="109"/>
      <c r="PK381" s="109"/>
      <c r="PL381" s="109"/>
      <c r="PM381" s="109"/>
      <c r="PN381" s="109"/>
      <c r="PO381" s="109"/>
      <c r="PP381" s="109"/>
      <c r="PQ381" s="109"/>
      <c r="PR381" s="109"/>
      <c r="PS381" s="109"/>
      <c r="PT381" s="109"/>
      <c r="PU381" s="109"/>
      <c r="PV381" s="109"/>
      <c r="PW381" s="109"/>
      <c r="PX381" s="109"/>
      <c r="PY381" s="109"/>
      <c r="PZ381" s="109"/>
      <c r="QA381" s="109"/>
      <c r="QB381" s="109"/>
      <c r="QC381" s="109"/>
      <c r="QD381" s="109"/>
      <c r="QE381" s="109"/>
      <c r="QF381" s="109"/>
      <c r="QG381" s="109"/>
      <c r="QH381" s="109"/>
      <c r="QI381" s="109"/>
      <c r="QJ381" s="109"/>
      <c r="QK381" s="23">
        <f t="shared" si="7"/>
        <v>1</v>
      </c>
      <c r="QL381" s="125"/>
      <c r="QM381" s="148"/>
      <c r="QN381" s="125"/>
      <c r="QO381" s="125"/>
      <c r="QP381" s="125"/>
      <c r="QQ381" s="125">
        <v>49.8</v>
      </c>
      <c r="QR381" s="125"/>
      <c r="QS381" s="130"/>
    </row>
    <row r="382" spans="1:461" s="5" customFormat="1" ht="12.75" customHeight="1" x14ac:dyDescent="0.2">
      <c r="A382" s="52">
        <v>44728</v>
      </c>
      <c r="B382" s="98" t="s">
        <v>477</v>
      </c>
      <c r="C382" s="107"/>
      <c r="D382" s="107"/>
      <c r="E382" s="108"/>
      <c r="F382" s="108"/>
      <c r="G382" s="108"/>
      <c r="H382" s="108"/>
      <c r="I382" s="108"/>
      <c r="J382" s="108"/>
      <c r="K382" s="108"/>
      <c r="L382" s="108"/>
      <c r="M382" s="108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 s="109"/>
      <c r="BD382" s="109"/>
      <c r="BE382" s="109"/>
      <c r="BF382" s="109"/>
      <c r="BG382" s="109"/>
      <c r="BH382" s="109"/>
      <c r="BI382" s="109"/>
      <c r="BJ382" s="109"/>
      <c r="BK382" s="109"/>
      <c r="BL382" s="109"/>
      <c r="BM382" s="109"/>
      <c r="BN382" s="109"/>
      <c r="BO382" s="109"/>
      <c r="BP382" s="109"/>
      <c r="BQ382" s="109"/>
      <c r="BR382" s="109"/>
      <c r="BS382" s="109"/>
      <c r="BT382" s="109"/>
      <c r="BU382" s="109"/>
      <c r="BV382" s="109"/>
      <c r="BW382" s="109"/>
      <c r="BX382" s="109"/>
      <c r="BY382" s="109"/>
      <c r="BZ382" s="109"/>
      <c r="CA382" s="109"/>
      <c r="CB382" s="109"/>
      <c r="CC382" s="109"/>
      <c r="CD382" s="109"/>
      <c r="CE382" s="109"/>
      <c r="CF382" s="109"/>
      <c r="CG382" s="109"/>
      <c r="CH382" s="109"/>
      <c r="CI382" s="109"/>
      <c r="CJ382" s="109"/>
      <c r="CK382" s="109"/>
      <c r="CL382" s="109"/>
      <c r="CM382" s="109"/>
      <c r="CN382" s="109"/>
      <c r="CO382" s="109"/>
      <c r="CP382" s="109"/>
      <c r="CQ382" s="109"/>
      <c r="CR382" s="109"/>
      <c r="CS382" s="109"/>
      <c r="CT382" s="109"/>
      <c r="CU382" s="109"/>
      <c r="CV382" s="109"/>
      <c r="CW382" s="109"/>
      <c r="CX382" s="109"/>
      <c r="CY382" s="109"/>
      <c r="CZ382" s="109"/>
      <c r="DA382" s="109"/>
      <c r="DB382" s="109"/>
      <c r="DC382" s="109"/>
      <c r="DD382" s="109"/>
      <c r="DE382" s="109"/>
      <c r="DF382" s="109"/>
      <c r="DG382" s="109"/>
      <c r="DH382" s="109"/>
      <c r="DI382" s="109"/>
      <c r="DJ382" s="109"/>
      <c r="DK382" s="109"/>
      <c r="DL382" s="109"/>
      <c r="DM382" s="109"/>
      <c r="DN382" s="109"/>
      <c r="DO382" s="109"/>
      <c r="DP382" s="109"/>
      <c r="DQ382" s="109"/>
      <c r="DR382" s="109"/>
      <c r="DS382" s="109"/>
      <c r="DT382" s="109"/>
      <c r="DU382" s="109"/>
      <c r="DV382" s="109"/>
      <c r="DW382" s="109"/>
      <c r="DX382" s="109"/>
      <c r="DY382" s="109"/>
      <c r="DZ382" s="109"/>
      <c r="EA382" s="109"/>
      <c r="EB382" s="109"/>
      <c r="EC382" s="109"/>
      <c r="ED382" s="109"/>
      <c r="EE382" s="109"/>
      <c r="EF382" s="109"/>
      <c r="EG382" s="109"/>
      <c r="EH382" s="109"/>
      <c r="EI382" s="109"/>
      <c r="EJ382" s="109"/>
      <c r="EK382" s="109"/>
      <c r="EL382" s="109"/>
      <c r="EM382" s="109"/>
      <c r="EN382" s="109"/>
      <c r="EO382" s="109"/>
      <c r="EP382" s="109"/>
      <c r="EQ382" s="109"/>
      <c r="ER382" s="109"/>
      <c r="ES382" s="109"/>
      <c r="ET382" s="109"/>
      <c r="EU382" s="109"/>
      <c r="EV382" s="109"/>
      <c r="EW382" s="109"/>
      <c r="EX382" s="109"/>
      <c r="EY382" s="109"/>
      <c r="EZ382" s="109"/>
      <c r="FA382" s="109"/>
      <c r="FB382" s="109"/>
      <c r="FC382" s="109"/>
      <c r="FD382" s="109"/>
      <c r="FE382" s="109"/>
      <c r="FF382" s="109"/>
      <c r="FG382" s="109"/>
      <c r="FH382" s="109"/>
      <c r="FI382" s="109"/>
      <c r="FJ382" s="109"/>
      <c r="FK382" s="109"/>
      <c r="FL382" s="109"/>
      <c r="FM382" s="109"/>
      <c r="FN382" s="109"/>
      <c r="FO382" s="109"/>
      <c r="FP382" s="109"/>
      <c r="FQ382" s="109"/>
      <c r="FR382" s="109"/>
      <c r="FS382" s="109"/>
      <c r="FT382" s="109"/>
      <c r="FU382" s="109"/>
      <c r="FV382" s="109"/>
      <c r="FW382" s="109"/>
      <c r="FX382" s="109"/>
      <c r="FY382" s="109"/>
      <c r="FZ382" s="109"/>
      <c r="GA382" s="109"/>
      <c r="GB382" s="109"/>
      <c r="GC382" s="109"/>
      <c r="GD382" s="109"/>
      <c r="GE382" s="109"/>
      <c r="GF382" s="109"/>
      <c r="GG382" s="109"/>
      <c r="GH382" s="109"/>
      <c r="GI382" s="109"/>
      <c r="GJ382" s="109"/>
      <c r="GK382" s="109"/>
      <c r="GL382" s="109"/>
      <c r="GM382" s="109"/>
      <c r="GN382" s="109"/>
      <c r="GO382" s="109"/>
      <c r="GP382" s="109"/>
      <c r="GQ382" s="109"/>
      <c r="GR382" s="109"/>
      <c r="GS382" s="109"/>
      <c r="GT382" s="109"/>
      <c r="GU382" s="109"/>
      <c r="GV382" s="109"/>
      <c r="GW382" s="109"/>
      <c r="GX382" s="109"/>
      <c r="GY382" s="109"/>
      <c r="GZ382" s="109"/>
      <c r="HA382" s="109"/>
      <c r="HB382" s="109"/>
      <c r="HC382" s="109"/>
      <c r="HD382" s="109"/>
      <c r="HE382" s="109"/>
      <c r="HF382" s="109"/>
      <c r="HG382" s="109"/>
      <c r="HH382" s="109"/>
      <c r="HI382" s="109"/>
      <c r="HJ382" s="109"/>
      <c r="HK382" s="109"/>
      <c r="HL382" s="109"/>
      <c r="HM382" s="109"/>
      <c r="HN382" s="109"/>
      <c r="HO382" s="109"/>
      <c r="HP382" s="109"/>
      <c r="HQ382" s="109"/>
      <c r="HR382" s="109"/>
      <c r="HS382" s="109"/>
      <c r="HT382" s="109"/>
      <c r="HU382" s="109"/>
      <c r="HV382" s="109"/>
      <c r="HW382" s="109"/>
      <c r="HX382" s="109"/>
      <c r="HY382" s="109"/>
      <c r="HZ382" s="109"/>
      <c r="IA382" s="109"/>
      <c r="IB382" s="109"/>
      <c r="IC382" s="109"/>
      <c r="ID382" s="109"/>
      <c r="IE382" s="109"/>
      <c r="IF382" s="109"/>
      <c r="IG382" s="109"/>
      <c r="IH382" s="109"/>
      <c r="II382" s="109"/>
      <c r="IJ382" s="109"/>
      <c r="IK382" s="109"/>
      <c r="IL382" s="109"/>
      <c r="IM382" s="109"/>
      <c r="IN382" s="109"/>
      <c r="IO382" s="109"/>
      <c r="IP382" s="109"/>
      <c r="IQ382" s="109"/>
      <c r="IR382" s="109"/>
      <c r="IS382" s="109"/>
      <c r="IT382" s="109"/>
      <c r="IU382" s="109"/>
      <c r="IV382" s="109"/>
      <c r="IW382" s="109"/>
      <c r="IX382" s="109"/>
      <c r="IY382" s="109"/>
      <c r="IZ382" s="109"/>
      <c r="JA382" s="109"/>
      <c r="JB382" s="109"/>
      <c r="JC382" s="109"/>
      <c r="JD382" s="109"/>
      <c r="JE382" s="109"/>
      <c r="JF382" s="109"/>
      <c r="JG382" s="109"/>
      <c r="JH382" s="109"/>
      <c r="JI382" s="109"/>
      <c r="JJ382" s="109"/>
      <c r="JK382" s="109"/>
      <c r="JL382" s="109"/>
      <c r="JM382" s="109"/>
      <c r="JN382" s="109"/>
      <c r="JO382" s="109"/>
      <c r="JP382" s="109"/>
      <c r="JQ382" s="109"/>
      <c r="JR382" s="109"/>
      <c r="JS382" s="109"/>
      <c r="JT382" s="109"/>
      <c r="JU382" s="109"/>
      <c r="JV382" s="109"/>
      <c r="JW382" s="109"/>
      <c r="JX382" s="109"/>
      <c r="JY382" s="109"/>
      <c r="JZ382" s="109"/>
      <c r="KA382" s="109"/>
      <c r="KB382" s="109"/>
      <c r="KC382" s="109"/>
      <c r="KD382" s="109"/>
      <c r="KE382" s="109"/>
      <c r="KF382" s="109"/>
      <c r="KG382" s="109"/>
      <c r="KH382" s="109"/>
      <c r="KI382" s="109"/>
      <c r="KJ382" s="109"/>
      <c r="KK382" s="109"/>
      <c r="KL382" s="109"/>
      <c r="KM382" s="109"/>
      <c r="KN382" s="109"/>
      <c r="KO382" s="109"/>
      <c r="KP382" s="109"/>
      <c r="KQ382" s="109"/>
      <c r="KR382" s="109"/>
      <c r="KS382" s="109"/>
      <c r="KT382" s="109"/>
      <c r="KU382" s="109"/>
      <c r="KV382" s="109"/>
      <c r="KW382" s="109"/>
      <c r="KX382" s="109"/>
      <c r="KY382" s="109"/>
      <c r="KZ382" s="109"/>
      <c r="LA382" s="109"/>
      <c r="LB382" s="109"/>
      <c r="LC382" s="109"/>
      <c r="LD382" s="109"/>
      <c r="LE382" s="109"/>
      <c r="LF382" s="109"/>
      <c r="LG382" s="109"/>
      <c r="LH382" s="109"/>
      <c r="LI382" s="109"/>
      <c r="LJ382" s="109"/>
      <c r="LK382" s="109"/>
      <c r="LL382" s="109"/>
      <c r="LM382" s="109"/>
      <c r="LN382" s="109"/>
      <c r="LO382" s="109"/>
      <c r="LP382" s="109"/>
      <c r="LQ382" s="109"/>
      <c r="LR382" s="109"/>
      <c r="LS382" s="109"/>
      <c r="LT382" s="109"/>
      <c r="LU382" s="109"/>
      <c r="LV382" s="109"/>
      <c r="LW382" s="109"/>
      <c r="LX382" s="109"/>
      <c r="LY382" s="109"/>
      <c r="LZ382" s="109"/>
      <c r="MA382" s="109"/>
      <c r="MB382" s="109"/>
      <c r="MC382" s="109"/>
      <c r="MD382" s="109"/>
      <c r="ME382" s="109"/>
      <c r="MF382" s="109"/>
      <c r="MG382" s="109"/>
      <c r="MH382" s="109"/>
      <c r="MI382" s="109"/>
      <c r="MJ382" s="109"/>
      <c r="MK382" s="109"/>
      <c r="ML382" s="109"/>
      <c r="MM382" s="109"/>
      <c r="MN382" s="109"/>
      <c r="MO382" s="109"/>
      <c r="MP382" s="109"/>
      <c r="MQ382" s="109"/>
      <c r="MR382" s="109"/>
      <c r="MS382" s="109"/>
      <c r="MT382" s="109"/>
      <c r="MU382" s="109"/>
      <c r="MV382" s="109"/>
      <c r="MW382" s="109"/>
      <c r="MX382" s="109"/>
      <c r="MY382" s="109"/>
      <c r="MZ382" s="109"/>
      <c r="NA382" s="109"/>
      <c r="NB382" s="109"/>
      <c r="NC382" s="109"/>
      <c r="ND382" s="109"/>
      <c r="NE382" s="109"/>
      <c r="NF382" s="109"/>
      <c r="NG382" s="109"/>
      <c r="NH382" s="109"/>
      <c r="NI382" s="109"/>
      <c r="NJ382" s="109"/>
      <c r="NK382" s="109"/>
      <c r="NL382" s="109"/>
      <c r="NM382" s="109"/>
      <c r="NN382" s="109"/>
      <c r="NO382" s="109"/>
      <c r="NP382" s="109"/>
      <c r="NQ382" s="109"/>
      <c r="NR382" s="109"/>
      <c r="NS382" s="109"/>
      <c r="NT382" s="109"/>
      <c r="NU382" s="109"/>
      <c r="NV382" s="109"/>
      <c r="NW382" s="109"/>
      <c r="NX382" s="109"/>
      <c r="NY382" s="109"/>
      <c r="NZ382" s="109"/>
      <c r="OA382" s="109">
        <v>15</v>
      </c>
      <c r="OB382" s="109"/>
      <c r="OC382" s="109"/>
      <c r="OD382" s="109"/>
      <c r="OE382" s="109"/>
      <c r="OF382" s="109"/>
      <c r="OG382" s="109"/>
      <c r="OH382" s="109"/>
      <c r="OI382" s="109"/>
      <c r="OJ382" s="109"/>
      <c r="OK382" s="109"/>
      <c r="OL382" s="109"/>
      <c r="OM382" s="109"/>
      <c r="ON382" s="109"/>
      <c r="OO382" s="109"/>
      <c r="OP382" s="109"/>
      <c r="OQ382" s="109"/>
      <c r="OR382" s="109"/>
      <c r="OS382" s="109"/>
      <c r="OT382" s="109"/>
      <c r="OU382" s="109"/>
      <c r="OV382" s="109"/>
      <c r="OW382" s="109"/>
      <c r="OX382" s="109"/>
      <c r="OY382" s="109"/>
      <c r="OZ382" s="109"/>
      <c r="PA382" s="109"/>
      <c r="PB382" s="109"/>
      <c r="PC382" s="109"/>
      <c r="PD382" s="109"/>
      <c r="PE382" s="109"/>
      <c r="PF382" s="109"/>
      <c r="PG382" s="109"/>
      <c r="PH382" s="109"/>
      <c r="PI382" s="109"/>
      <c r="PJ382" s="109"/>
      <c r="PK382" s="109"/>
      <c r="PL382" s="109"/>
      <c r="PM382" s="109"/>
      <c r="PN382" s="109"/>
      <c r="PO382" s="109"/>
      <c r="PP382" s="109"/>
      <c r="PQ382" s="109"/>
      <c r="PR382" s="109"/>
      <c r="PS382" s="109"/>
      <c r="PT382" s="109"/>
      <c r="PU382" s="109"/>
      <c r="PV382" s="109"/>
      <c r="PW382" s="109"/>
      <c r="PX382" s="109"/>
      <c r="PY382" s="109"/>
      <c r="PZ382" s="109"/>
      <c r="QA382" s="109"/>
      <c r="QB382" s="109"/>
      <c r="QC382" s="109"/>
      <c r="QD382" s="109"/>
      <c r="QE382" s="109"/>
      <c r="QF382" s="109"/>
      <c r="QG382" s="109"/>
      <c r="QH382" s="109"/>
      <c r="QI382" s="109"/>
      <c r="QJ382" s="109"/>
      <c r="QK382" s="23">
        <f t="shared" si="7"/>
        <v>15</v>
      </c>
      <c r="QL382" s="125"/>
      <c r="QM382" s="148"/>
      <c r="QN382" s="125"/>
      <c r="QO382" s="125"/>
      <c r="QP382" s="125"/>
      <c r="QQ382" s="125">
        <v>574.91999999999996</v>
      </c>
      <c r="QR382" s="125"/>
      <c r="QS382" s="130"/>
    </row>
    <row r="383" spans="1:461" s="5" customFormat="1" ht="12.75" customHeight="1" x14ac:dyDescent="0.2">
      <c r="A383" s="52">
        <v>44728</v>
      </c>
      <c r="B383" s="98" t="s">
        <v>88</v>
      </c>
      <c r="C383" s="107"/>
      <c r="D383" s="107"/>
      <c r="E383" s="108"/>
      <c r="F383" s="108"/>
      <c r="G383" s="108"/>
      <c r="H383" s="108"/>
      <c r="I383" s="108"/>
      <c r="J383" s="108"/>
      <c r="K383" s="108"/>
      <c r="L383" s="108"/>
      <c r="M383" s="108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>
        <v>100</v>
      </c>
      <c r="BB383" s="109"/>
      <c r="BC383" s="109"/>
      <c r="BD383" s="109"/>
      <c r="BE383" s="109">
        <v>10</v>
      </c>
      <c r="BF383" s="109"/>
      <c r="BG383" s="109"/>
      <c r="BH383" s="109"/>
      <c r="BI383" s="109"/>
      <c r="BJ383" s="109"/>
      <c r="BK383" s="109"/>
      <c r="BL383" s="109"/>
      <c r="BM383" s="109"/>
      <c r="BN383" s="109"/>
      <c r="BO383" s="109"/>
      <c r="BP383" s="109"/>
      <c r="BQ383" s="109"/>
      <c r="BR383" s="109"/>
      <c r="BS383" s="109"/>
      <c r="BT383" s="109"/>
      <c r="BU383" s="109"/>
      <c r="BV383" s="109"/>
      <c r="BW383" s="109"/>
      <c r="BX383" s="109"/>
      <c r="BY383" s="109"/>
      <c r="BZ383" s="109"/>
      <c r="CA383" s="109"/>
      <c r="CB383" s="109"/>
      <c r="CC383" s="109"/>
      <c r="CD383" s="109"/>
      <c r="CE383" s="109"/>
      <c r="CF383" s="109"/>
      <c r="CG383" s="109"/>
      <c r="CH383" s="109"/>
      <c r="CI383" s="109"/>
      <c r="CJ383" s="109"/>
      <c r="CK383" s="109"/>
      <c r="CL383" s="109"/>
      <c r="CM383" s="109"/>
      <c r="CN383" s="109"/>
      <c r="CO383" s="109"/>
      <c r="CP383" s="109"/>
      <c r="CQ383" s="109"/>
      <c r="CR383" s="109"/>
      <c r="CS383" s="109"/>
      <c r="CT383" s="109"/>
      <c r="CU383" s="109"/>
      <c r="CV383" s="109"/>
      <c r="CW383" s="109"/>
      <c r="CX383" s="109"/>
      <c r="CY383" s="109"/>
      <c r="CZ383" s="109"/>
      <c r="DA383" s="109"/>
      <c r="DB383" s="109"/>
      <c r="DC383" s="109"/>
      <c r="DD383" s="109"/>
      <c r="DE383" s="109"/>
      <c r="DF383" s="109"/>
      <c r="DG383" s="109"/>
      <c r="DH383" s="109"/>
      <c r="DI383" s="109"/>
      <c r="DJ383" s="109"/>
      <c r="DK383" s="109"/>
      <c r="DL383" s="109"/>
      <c r="DM383" s="109"/>
      <c r="DN383" s="109"/>
      <c r="DO383" s="109"/>
      <c r="DP383" s="109"/>
      <c r="DQ383" s="109"/>
      <c r="DR383" s="109"/>
      <c r="DS383" s="109"/>
      <c r="DT383" s="109"/>
      <c r="DU383" s="109"/>
      <c r="DV383" s="109"/>
      <c r="DW383" s="109"/>
      <c r="DX383" s="109"/>
      <c r="DY383" s="109"/>
      <c r="DZ383" s="109"/>
      <c r="EA383" s="109"/>
      <c r="EB383" s="109"/>
      <c r="EC383" s="109"/>
      <c r="ED383" s="109"/>
      <c r="EE383" s="109"/>
      <c r="EF383" s="109"/>
      <c r="EG383" s="109"/>
      <c r="EH383" s="109"/>
      <c r="EI383" s="109"/>
      <c r="EJ383" s="109"/>
      <c r="EK383" s="109"/>
      <c r="EL383" s="109"/>
      <c r="EM383" s="109"/>
      <c r="EN383" s="109"/>
      <c r="EO383" s="109"/>
      <c r="EP383" s="109"/>
      <c r="EQ383" s="109"/>
      <c r="ER383" s="109"/>
      <c r="ES383" s="109"/>
      <c r="ET383" s="109"/>
      <c r="EU383" s="109"/>
      <c r="EV383" s="109"/>
      <c r="EW383" s="109"/>
      <c r="EX383" s="109"/>
      <c r="EY383" s="109"/>
      <c r="EZ383" s="109"/>
      <c r="FA383" s="109"/>
      <c r="FB383" s="109"/>
      <c r="FC383" s="109"/>
      <c r="FD383" s="109"/>
      <c r="FE383" s="109"/>
      <c r="FF383" s="109"/>
      <c r="FG383" s="109"/>
      <c r="FH383" s="109"/>
      <c r="FI383" s="109"/>
      <c r="FJ383" s="109"/>
      <c r="FK383" s="109"/>
      <c r="FL383" s="109"/>
      <c r="FM383" s="109"/>
      <c r="FN383" s="109"/>
      <c r="FO383" s="109"/>
      <c r="FP383" s="109"/>
      <c r="FQ383" s="109"/>
      <c r="FR383" s="109"/>
      <c r="FS383" s="109"/>
      <c r="FT383" s="109"/>
      <c r="FU383" s="109"/>
      <c r="FV383" s="109"/>
      <c r="FW383" s="109"/>
      <c r="FX383" s="109"/>
      <c r="FY383" s="109"/>
      <c r="FZ383" s="109"/>
      <c r="GA383" s="109"/>
      <c r="GB383" s="109"/>
      <c r="GC383" s="109"/>
      <c r="GD383" s="109"/>
      <c r="GE383" s="109"/>
      <c r="GF383" s="109"/>
      <c r="GG383" s="109"/>
      <c r="GH383" s="109"/>
      <c r="GI383" s="109"/>
      <c r="GJ383" s="109"/>
      <c r="GK383" s="109"/>
      <c r="GL383" s="109"/>
      <c r="GM383" s="109"/>
      <c r="GN383" s="109"/>
      <c r="GO383" s="109"/>
      <c r="GP383" s="109"/>
      <c r="GQ383" s="109"/>
      <c r="GR383" s="109"/>
      <c r="GS383" s="109"/>
      <c r="GT383" s="109"/>
      <c r="GU383" s="109"/>
      <c r="GV383" s="109"/>
      <c r="GW383" s="109"/>
      <c r="GX383" s="109"/>
      <c r="GY383" s="109"/>
      <c r="GZ383" s="109"/>
      <c r="HA383" s="109"/>
      <c r="HB383" s="109"/>
      <c r="HC383" s="109"/>
      <c r="HD383" s="109"/>
      <c r="HE383" s="109"/>
      <c r="HF383" s="109"/>
      <c r="HG383" s="109"/>
      <c r="HH383" s="109"/>
      <c r="HI383" s="109"/>
      <c r="HJ383" s="109"/>
      <c r="HK383" s="109"/>
      <c r="HL383" s="109"/>
      <c r="HM383" s="109"/>
      <c r="HN383" s="109"/>
      <c r="HO383" s="109"/>
      <c r="HP383" s="109"/>
      <c r="HQ383" s="109"/>
      <c r="HR383" s="109"/>
      <c r="HS383" s="109"/>
      <c r="HT383" s="109"/>
      <c r="HU383" s="109"/>
      <c r="HV383" s="109"/>
      <c r="HW383" s="109">
        <v>10</v>
      </c>
      <c r="HX383" s="109"/>
      <c r="HY383" s="109"/>
      <c r="HZ383" s="109"/>
      <c r="IA383" s="109"/>
      <c r="IB383" s="109"/>
      <c r="IC383" s="109"/>
      <c r="ID383" s="109"/>
      <c r="IE383" s="109"/>
      <c r="IF383" s="109"/>
      <c r="IG383" s="109"/>
      <c r="IH383" s="109"/>
      <c r="II383" s="109"/>
      <c r="IJ383" s="109"/>
      <c r="IK383" s="109"/>
      <c r="IL383" s="109"/>
      <c r="IM383" s="109"/>
      <c r="IN383" s="109"/>
      <c r="IO383" s="109"/>
      <c r="IP383" s="109"/>
      <c r="IQ383" s="109"/>
      <c r="IR383" s="109"/>
      <c r="IS383" s="109"/>
      <c r="IT383" s="109"/>
      <c r="IU383" s="109"/>
      <c r="IV383" s="109"/>
      <c r="IW383" s="109"/>
      <c r="IX383" s="109"/>
      <c r="IY383" s="109"/>
      <c r="IZ383" s="109"/>
      <c r="JA383" s="109"/>
      <c r="JB383" s="109"/>
      <c r="JC383" s="109"/>
      <c r="JD383" s="109"/>
      <c r="JE383" s="109"/>
      <c r="JF383" s="109"/>
      <c r="JG383" s="109"/>
      <c r="JH383" s="109"/>
      <c r="JI383" s="109"/>
      <c r="JJ383" s="109"/>
      <c r="JK383" s="109"/>
      <c r="JL383" s="109"/>
      <c r="JM383" s="109"/>
      <c r="JN383" s="109"/>
      <c r="JO383" s="109"/>
      <c r="JP383" s="109"/>
      <c r="JQ383" s="109"/>
      <c r="JR383" s="109"/>
      <c r="JS383" s="109"/>
      <c r="JT383" s="109"/>
      <c r="JU383" s="109"/>
      <c r="JV383" s="109"/>
      <c r="JW383" s="109"/>
      <c r="JX383" s="109"/>
      <c r="JY383" s="109"/>
      <c r="JZ383" s="109"/>
      <c r="KA383" s="109"/>
      <c r="KB383" s="109"/>
      <c r="KC383" s="109"/>
      <c r="KD383" s="109"/>
      <c r="KE383" s="109"/>
      <c r="KF383" s="109"/>
      <c r="KG383" s="109"/>
      <c r="KH383" s="109"/>
      <c r="KI383" s="109"/>
      <c r="KJ383" s="109"/>
      <c r="KK383" s="109"/>
      <c r="KL383" s="109"/>
      <c r="KM383" s="109"/>
      <c r="KN383" s="109"/>
      <c r="KO383" s="109"/>
      <c r="KP383" s="109"/>
      <c r="KQ383" s="109"/>
      <c r="KR383" s="109"/>
      <c r="KS383" s="109"/>
      <c r="KT383" s="109"/>
      <c r="KU383" s="109"/>
      <c r="KV383" s="109"/>
      <c r="KW383" s="109"/>
      <c r="KX383" s="109"/>
      <c r="KY383" s="109"/>
      <c r="KZ383" s="109"/>
      <c r="LA383" s="109"/>
      <c r="LB383" s="109"/>
      <c r="LC383" s="109"/>
      <c r="LD383" s="109"/>
      <c r="LE383" s="109"/>
      <c r="LF383" s="109"/>
      <c r="LG383" s="109"/>
      <c r="LH383" s="109"/>
      <c r="LI383" s="109"/>
      <c r="LJ383" s="109"/>
      <c r="LK383" s="109"/>
      <c r="LL383" s="109"/>
      <c r="LM383" s="109"/>
      <c r="LN383" s="109"/>
      <c r="LO383" s="109"/>
      <c r="LP383" s="109"/>
      <c r="LQ383" s="109"/>
      <c r="LR383" s="109"/>
      <c r="LS383" s="109"/>
      <c r="LT383" s="109"/>
      <c r="LU383" s="109"/>
      <c r="LV383" s="109"/>
      <c r="LW383" s="109"/>
      <c r="LX383" s="109"/>
      <c r="LY383" s="109"/>
      <c r="LZ383" s="109"/>
      <c r="MA383" s="109"/>
      <c r="MB383" s="109"/>
      <c r="MC383" s="109"/>
      <c r="MD383" s="109"/>
      <c r="ME383" s="109"/>
      <c r="MF383" s="109"/>
      <c r="MG383" s="109"/>
      <c r="MH383" s="109"/>
      <c r="MI383" s="109"/>
      <c r="MJ383" s="109"/>
      <c r="MK383" s="109"/>
      <c r="ML383" s="109"/>
      <c r="MM383" s="109"/>
      <c r="MN383" s="109"/>
      <c r="MO383" s="109"/>
      <c r="MP383" s="109"/>
      <c r="MQ383" s="109"/>
      <c r="MR383" s="109"/>
      <c r="MS383" s="109"/>
      <c r="MT383" s="109"/>
      <c r="MU383" s="109"/>
      <c r="MV383" s="109"/>
      <c r="MW383" s="109"/>
      <c r="MX383" s="109"/>
      <c r="MY383" s="109"/>
      <c r="MZ383" s="109"/>
      <c r="NA383" s="109"/>
      <c r="NB383" s="109"/>
      <c r="NC383" s="109"/>
      <c r="ND383" s="109"/>
      <c r="NE383" s="109"/>
      <c r="NF383" s="109"/>
      <c r="NG383" s="109"/>
      <c r="NH383" s="109"/>
      <c r="NI383" s="109"/>
      <c r="NJ383" s="109"/>
      <c r="NK383" s="109"/>
      <c r="NL383" s="109"/>
      <c r="NM383" s="109"/>
      <c r="NN383" s="109"/>
      <c r="NO383" s="109"/>
      <c r="NP383" s="109"/>
      <c r="NQ383" s="109"/>
      <c r="NR383" s="109"/>
      <c r="NS383" s="109"/>
      <c r="NT383" s="109"/>
      <c r="NU383" s="109"/>
      <c r="NV383" s="109"/>
      <c r="NW383" s="109"/>
      <c r="NX383" s="109"/>
      <c r="NY383" s="109"/>
      <c r="NZ383" s="109"/>
      <c r="OA383" s="109"/>
      <c r="OB383" s="109"/>
      <c r="OC383" s="109"/>
      <c r="OD383" s="109"/>
      <c r="OE383" s="109"/>
      <c r="OF383" s="109"/>
      <c r="OG383" s="109"/>
      <c r="OH383" s="109"/>
      <c r="OI383" s="109"/>
      <c r="OJ383" s="109"/>
      <c r="OK383" s="109"/>
      <c r="OL383" s="109"/>
      <c r="OM383" s="109"/>
      <c r="ON383" s="109"/>
      <c r="OO383" s="109"/>
      <c r="OP383" s="109"/>
      <c r="OQ383" s="109"/>
      <c r="OR383" s="109"/>
      <c r="OS383" s="109"/>
      <c r="OT383" s="109"/>
      <c r="OU383" s="109"/>
      <c r="OV383" s="109"/>
      <c r="OW383" s="109"/>
      <c r="OX383" s="109"/>
      <c r="OY383" s="109"/>
      <c r="OZ383" s="109"/>
      <c r="PA383" s="109"/>
      <c r="PB383" s="109"/>
      <c r="PC383" s="109"/>
      <c r="PD383" s="109"/>
      <c r="PE383" s="109"/>
      <c r="PF383" s="109"/>
      <c r="PG383" s="109"/>
      <c r="PH383" s="109"/>
      <c r="PI383" s="109"/>
      <c r="PJ383" s="109"/>
      <c r="PK383" s="109"/>
      <c r="PL383" s="109"/>
      <c r="PM383" s="109"/>
      <c r="PN383" s="109"/>
      <c r="PO383" s="109"/>
      <c r="PP383" s="109"/>
      <c r="PQ383" s="109"/>
      <c r="PR383" s="109"/>
      <c r="PS383" s="109"/>
      <c r="PT383" s="109"/>
      <c r="PU383" s="109"/>
      <c r="PV383" s="109"/>
      <c r="PW383" s="109"/>
      <c r="PX383" s="109"/>
      <c r="PY383" s="109"/>
      <c r="PZ383" s="109"/>
      <c r="QA383" s="109"/>
      <c r="QB383" s="109"/>
      <c r="QC383" s="109"/>
      <c r="QD383" s="109"/>
      <c r="QE383" s="109"/>
      <c r="QF383" s="109"/>
      <c r="QG383" s="109"/>
      <c r="QH383" s="109"/>
      <c r="QI383" s="109"/>
      <c r="QJ383" s="109"/>
      <c r="QK383" s="23">
        <f t="shared" si="7"/>
        <v>120</v>
      </c>
      <c r="QL383" s="125"/>
      <c r="QM383" s="148"/>
      <c r="QN383" s="125"/>
      <c r="QO383" s="125"/>
      <c r="QP383" s="125"/>
      <c r="QQ383" s="125"/>
      <c r="QR383" s="125">
        <v>6521.43</v>
      </c>
      <c r="QS383" s="130"/>
    </row>
    <row r="384" spans="1:461" s="5" customFormat="1" ht="12.75" customHeight="1" x14ac:dyDescent="0.2">
      <c r="A384" s="52">
        <v>44728</v>
      </c>
      <c r="B384" s="98" t="s">
        <v>354</v>
      </c>
      <c r="C384" s="107"/>
      <c r="D384" s="107"/>
      <c r="E384" s="108"/>
      <c r="F384" s="108"/>
      <c r="G384" s="108"/>
      <c r="H384" s="108"/>
      <c r="I384" s="108"/>
      <c r="J384" s="108"/>
      <c r="K384" s="108"/>
      <c r="L384" s="108"/>
      <c r="M384" s="108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 s="109"/>
      <c r="BD384" s="109"/>
      <c r="BE384" s="109"/>
      <c r="BF384" s="109"/>
      <c r="BG384" s="109"/>
      <c r="BH384" s="109"/>
      <c r="BI384" s="109"/>
      <c r="BJ384" s="109"/>
      <c r="BK384" s="109"/>
      <c r="BL384" s="109"/>
      <c r="BM384" s="109"/>
      <c r="BN384" s="109"/>
      <c r="BO384" s="109"/>
      <c r="BP384" s="109"/>
      <c r="BQ384" s="109"/>
      <c r="BR384" s="109"/>
      <c r="BS384" s="109"/>
      <c r="BT384" s="109"/>
      <c r="BU384" s="109"/>
      <c r="BV384" s="109"/>
      <c r="BW384" s="109"/>
      <c r="BX384" s="109"/>
      <c r="BY384" s="109"/>
      <c r="BZ384" s="109"/>
      <c r="CA384" s="109"/>
      <c r="CB384" s="109"/>
      <c r="CC384" s="109"/>
      <c r="CD384" s="109"/>
      <c r="CE384" s="109"/>
      <c r="CF384" s="109"/>
      <c r="CG384" s="109"/>
      <c r="CH384" s="109"/>
      <c r="CI384" s="109"/>
      <c r="CJ384" s="109"/>
      <c r="CK384" s="109"/>
      <c r="CL384" s="109"/>
      <c r="CM384" s="109"/>
      <c r="CN384" s="109"/>
      <c r="CO384" s="109"/>
      <c r="CP384" s="109"/>
      <c r="CQ384" s="109"/>
      <c r="CR384" s="109"/>
      <c r="CS384" s="109"/>
      <c r="CT384" s="109"/>
      <c r="CU384" s="109"/>
      <c r="CV384" s="109"/>
      <c r="CW384" s="109"/>
      <c r="CX384" s="109"/>
      <c r="CY384" s="109"/>
      <c r="CZ384" s="109"/>
      <c r="DA384" s="109"/>
      <c r="DB384" s="109"/>
      <c r="DC384" s="109"/>
      <c r="DD384" s="109"/>
      <c r="DE384" s="109"/>
      <c r="DF384" s="109"/>
      <c r="DG384" s="109"/>
      <c r="DH384" s="109"/>
      <c r="DI384" s="109"/>
      <c r="DJ384" s="109"/>
      <c r="DK384" s="109"/>
      <c r="DL384" s="109"/>
      <c r="DM384" s="109"/>
      <c r="DN384" s="109"/>
      <c r="DO384" s="109"/>
      <c r="DP384" s="109"/>
      <c r="DQ384" s="109"/>
      <c r="DR384" s="109"/>
      <c r="DS384" s="109"/>
      <c r="DT384" s="109"/>
      <c r="DU384" s="109"/>
      <c r="DV384" s="109"/>
      <c r="DW384" s="109"/>
      <c r="DX384" s="109"/>
      <c r="DY384" s="109"/>
      <c r="DZ384" s="109"/>
      <c r="EA384" s="109"/>
      <c r="EB384" s="109"/>
      <c r="EC384" s="109"/>
      <c r="ED384" s="109"/>
      <c r="EE384" s="109"/>
      <c r="EF384" s="109"/>
      <c r="EG384" s="109"/>
      <c r="EH384" s="109"/>
      <c r="EI384" s="109"/>
      <c r="EJ384" s="109"/>
      <c r="EK384" s="109"/>
      <c r="EL384" s="109"/>
      <c r="EM384" s="109"/>
      <c r="EN384" s="109"/>
      <c r="EO384" s="109"/>
      <c r="EP384" s="109"/>
      <c r="EQ384" s="109"/>
      <c r="ER384" s="109"/>
      <c r="ES384" s="109"/>
      <c r="ET384" s="109"/>
      <c r="EU384" s="109"/>
      <c r="EV384" s="109"/>
      <c r="EW384" s="109"/>
      <c r="EX384" s="109"/>
      <c r="EY384" s="109"/>
      <c r="EZ384" s="109"/>
      <c r="FA384" s="109"/>
      <c r="FB384" s="109"/>
      <c r="FC384" s="109"/>
      <c r="FD384" s="109"/>
      <c r="FE384" s="109"/>
      <c r="FF384" s="109"/>
      <c r="FG384" s="109"/>
      <c r="FH384" s="109"/>
      <c r="FI384" s="109"/>
      <c r="FJ384" s="109"/>
      <c r="FK384" s="109"/>
      <c r="FL384" s="109"/>
      <c r="FM384" s="109"/>
      <c r="FN384" s="109"/>
      <c r="FO384" s="109"/>
      <c r="FP384" s="109"/>
      <c r="FQ384" s="109"/>
      <c r="FR384" s="109"/>
      <c r="FS384" s="109"/>
      <c r="FT384" s="109"/>
      <c r="FU384" s="109"/>
      <c r="FV384" s="109"/>
      <c r="FW384" s="109"/>
      <c r="FX384" s="109"/>
      <c r="FY384" s="109"/>
      <c r="FZ384" s="109"/>
      <c r="GA384" s="109"/>
      <c r="GB384" s="109"/>
      <c r="GC384" s="109"/>
      <c r="GD384" s="109"/>
      <c r="GE384" s="109"/>
      <c r="GF384" s="109"/>
      <c r="GG384" s="109"/>
      <c r="GH384" s="109"/>
      <c r="GI384" s="109"/>
      <c r="GJ384" s="109"/>
      <c r="GK384" s="109"/>
      <c r="GL384" s="109"/>
      <c r="GM384" s="109"/>
      <c r="GN384" s="109"/>
      <c r="GO384" s="109"/>
      <c r="GP384" s="109"/>
      <c r="GQ384" s="109"/>
      <c r="GR384" s="109"/>
      <c r="GS384" s="109"/>
      <c r="GT384" s="109"/>
      <c r="GU384" s="109"/>
      <c r="GV384" s="109"/>
      <c r="GW384" s="109"/>
      <c r="GX384" s="109"/>
      <c r="GY384" s="109"/>
      <c r="GZ384" s="109"/>
      <c r="HA384" s="109"/>
      <c r="HB384" s="109"/>
      <c r="HC384" s="109"/>
      <c r="HD384" s="109"/>
      <c r="HE384" s="109"/>
      <c r="HF384" s="109"/>
      <c r="HG384" s="109"/>
      <c r="HH384" s="109"/>
      <c r="HI384" s="109"/>
      <c r="HJ384" s="109"/>
      <c r="HK384" s="109"/>
      <c r="HL384" s="109"/>
      <c r="HM384" s="109"/>
      <c r="HN384" s="109"/>
      <c r="HO384" s="109"/>
      <c r="HP384" s="109"/>
      <c r="HQ384" s="109"/>
      <c r="HR384" s="109"/>
      <c r="HS384" s="109"/>
      <c r="HT384" s="109"/>
      <c r="HU384" s="109"/>
      <c r="HV384" s="109"/>
      <c r="HW384" s="109"/>
      <c r="HX384" s="109"/>
      <c r="HY384" s="109"/>
      <c r="HZ384" s="109"/>
      <c r="IA384" s="109"/>
      <c r="IB384" s="109"/>
      <c r="IC384" s="109"/>
      <c r="ID384" s="109"/>
      <c r="IE384" s="109"/>
      <c r="IF384" s="109"/>
      <c r="IG384" s="109"/>
      <c r="IH384" s="109"/>
      <c r="II384" s="109"/>
      <c r="IJ384" s="109"/>
      <c r="IK384" s="109"/>
      <c r="IL384" s="109"/>
      <c r="IM384" s="109"/>
      <c r="IN384" s="109"/>
      <c r="IO384" s="109"/>
      <c r="IP384" s="109"/>
      <c r="IQ384" s="109"/>
      <c r="IR384" s="109"/>
      <c r="IS384" s="109"/>
      <c r="IT384" s="109"/>
      <c r="IU384" s="109"/>
      <c r="IV384" s="109">
        <v>110</v>
      </c>
      <c r="IW384" s="109"/>
      <c r="IX384" s="109"/>
      <c r="IY384" s="109"/>
      <c r="IZ384" s="109"/>
      <c r="JA384" s="109"/>
      <c r="JB384" s="109"/>
      <c r="JC384" s="109"/>
      <c r="JD384" s="109"/>
      <c r="JE384" s="109"/>
      <c r="JF384" s="109"/>
      <c r="JG384" s="109"/>
      <c r="JH384" s="109"/>
      <c r="JI384" s="109"/>
      <c r="JJ384" s="109"/>
      <c r="JK384" s="109"/>
      <c r="JL384" s="109"/>
      <c r="JM384" s="109"/>
      <c r="JN384" s="109"/>
      <c r="JO384" s="109"/>
      <c r="JP384" s="109"/>
      <c r="JQ384" s="109"/>
      <c r="JR384" s="109"/>
      <c r="JS384" s="109"/>
      <c r="JT384" s="109"/>
      <c r="JU384" s="109"/>
      <c r="JV384" s="109"/>
      <c r="JW384" s="109"/>
      <c r="JX384" s="109"/>
      <c r="JY384" s="109"/>
      <c r="JZ384" s="109"/>
      <c r="KA384" s="109"/>
      <c r="KB384" s="109"/>
      <c r="KC384" s="109"/>
      <c r="KD384" s="109"/>
      <c r="KE384" s="109"/>
      <c r="KF384" s="109"/>
      <c r="KG384" s="109"/>
      <c r="KH384" s="109"/>
      <c r="KI384" s="109"/>
      <c r="KJ384" s="109"/>
      <c r="KK384" s="109"/>
      <c r="KL384" s="109"/>
      <c r="KM384" s="109"/>
      <c r="KN384" s="109"/>
      <c r="KO384" s="109"/>
      <c r="KP384" s="109"/>
      <c r="KQ384" s="109"/>
      <c r="KR384" s="109"/>
      <c r="KS384" s="109"/>
      <c r="KT384" s="109"/>
      <c r="KU384" s="109"/>
      <c r="KV384" s="109"/>
      <c r="KW384" s="109"/>
      <c r="KX384" s="109"/>
      <c r="KY384" s="109"/>
      <c r="KZ384" s="109"/>
      <c r="LA384" s="109"/>
      <c r="LB384" s="109"/>
      <c r="LC384" s="109"/>
      <c r="LD384" s="109"/>
      <c r="LE384" s="109"/>
      <c r="LF384" s="109"/>
      <c r="LG384" s="109"/>
      <c r="LH384" s="109"/>
      <c r="LI384" s="109"/>
      <c r="LJ384" s="109"/>
      <c r="LK384" s="109"/>
      <c r="LL384" s="109"/>
      <c r="LM384" s="109"/>
      <c r="LN384" s="109"/>
      <c r="LO384" s="109"/>
      <c r="LP384" s="109"/>
      <c r="LQ384" s="109"/>
      <c r="LR384" s="109"/>
      <c r="LS384" s="109"/>
      <c r="LT384" s="109"/>
      <c r="LU384" s="109"/>
      <c r="LV384" s="109"/>
      <c r="LW384" s="109"/>
      <c r="LX384" s="109"/>
      <c r="LY384" s="109"/>
      <c r="LZ384" s="109"/>
      <c r="MA384" s="109"/>
      <c r="MB384" s="109"/>
      <c r="MC384" s="109"/>
      <c r="MD384" s="109"/>
      <c r="ME384" s="109"/>
      <c r="MF384" s="109"/>
      <c r="MG384" s="109"/>
      <c r="MH384" s="109"/>
      <c r="MI384" s="109"/>
      <c r="MJ384" s="109"/>
      <c r="MK384" s="109"/>
      <c r="ML384" s="109"/>
      <c r="MM384" s="109"/>
      <c r="MN384" s="109"/>
      <c r="MO384" s="109"/>
      <c r="MP384" s="109"/>
      <c r="MQ384" s="109"/>
      <c r="MR384" s="109"/>
      <c r="MS384" s="109"/>
      <c r="MT384" s="109"/>
      <c r="MU384" s="109"/>
      <c r="MV384" s="109"/>
      <c r="MW384" s="109"/>
      <c r="MX384" s="109"/>
      <c r="MY384" s="109"/>
      <c r="MZ384" s="109"/>
      <c r="NA384" s="109"/>
      <c r="NB384" s="109"/>
      <c r="NC384" s="109"/>
      <c r="ND384" s="109"/>
      <c r="NE384" s="109"/>
      <c r="NF384" s="109"/>
      <c r="NG384" s="109"/>
      <c r="NH384" s="109"/>
      <c r="NI384" s="109"/>
      <c r="NJ384" s="109"/>
      <c r="NK384" s="109"/>
      <c r="NL384" s="109"/>
      <c r="NM384" s="109"/>
      <c r="NN384" s="109"/>
      <c r="NO384" s="109"/>
      <c r="NP384" s="109"/>
      <c r="NQ384" s="109"/>
      <c r="NR384" s="109"/>
      <c r="NS384" s="109"/>
      <c r="NT384" s="109"/>
      <c r="NU384" s="109"/>
      <c r="NV384" s="109"/>
      <c r="NW384" s="109"/>
      <c r="NX384" s="109"/>
      <c r="NY384" s="109"/>
      <c r="NZ384" s="109"/>
      <c r="OA384" s="109"/>
      <c r="OB384" s="109"/>
      <c r="OC384" s="109"/>
      <c r="OD384" s="109"/>
      <c r="OE384" s="109"/>
      <c r="OF384" s="109"/>
      <c r="OG384" s="109"/>
      <c r="OH384" s="109"/>
      <c r="OI384" s="109"/>
      <c r="OJ384" s="109"/>
      <c r="OK384" s="109"/>
      <c r="OL384" s="109"/>
      <c r="OM384" s="109"/>
      <c r="ON384" s="109"/>
      <c r="OO384" s="109"/>
      <c r="OP384" s="109"/>
      <c r="OQ384" s="109"/>
      <c r="OR384" s="109"/>
      <c r="OS384" s="109"/>
      <c r="OT384" s="109"/>
      <c r="OU384" s="109"/>
      <c r="OV384" s="109"/>
      <c r="OW384" s="109"/>
      <c r="OX384" s="109"/>
      <c r="OY384" s="109"/>
      <c r="OZ384" s="109"/>
      <c r="PA384" s="109"/>
      <c r="PB384" s="109"/>
      <c r="PC384" s="109"/>
      <c r="PD384" s="109"/>
      <c r="PE384" s="109"/>
      <c r="PF384" s="109"/>
      <c r="PG384" s="109"/>
      <c r="PH384" s="109"/>
      <c r="PI384" s="109"/>
      <c r="PJ384" s="109"/>
      <c r="PK384" s="109"/>
      <c r="PL384" s="109"/>
      <c r="PM384" s="109"/>
      <c r="PN384" s="109"/>
      <c r="PO384" s="109"/>
      <c r="PP384" s="109"/>
      <c r="PQ384" s="109"/>
      <c r="PR384" s="109"/>
      <c r="PS384" s="109"/>
      <c r="PT384" s="109"/>
      <c r="PU384" s="109"/>
      <c r="PV384" s="109"/>
      <c r="PW384" s="109"/>
      <c r="PX384" s="109"/>
      <c r="PY384" s="109"/>
      <c r="PZ384" s="109"/>
      <c r="QA384" s="109"/>
      <c r="QB384" s="109"/>
      <c r="QC384" s="109"/>
      <c r="QD384" s="109"/>
      <c r="QE384" s="109"/>
      <c r="QF384" s="109"/>
      <c r="QG384" s="109"/>
      <c r="QH384" s="109"/>
      <c r="QI384" s="109"/>
      <c r="QJ384" s="109"/>
      <c r="QK384" s="23">
        <f t="shared" si="7"/>
        <v>110</v>
      </c>
      <c r="QL384" s="125"/>
      <c r="QM384" s="148"/>
      <c r="QN384" s="125"/>
      <c r="QO384" s="125"/>
      <c r="QP384" s="125"/>
      <c r="QQ384" s="125">
        <v>10111.200000000001</v>
      </c>
      <c r="QR384" s="125"/>
      <c r="QS384" s="130"/>
    </row>
    <row r="385" spans="1:461" s="5" customFormat="1" ht="12.75" customHeight="1" x14ac:dyDescent="0.2">
      <c r="A385" s="52">
        <v>44728</v>
      </c>
      <c r="B385" s="90" t="s">
        <v>474</v>
      </c>
      <c r="C385" s="107"/>
      <c r="D385" s="107"/>
      <c r="E385" s="108"/>
      <c r="F385" s="108"/>
      <c r="G385" s="108"/>
      <c r="H385" s="108"/>
      <c r="I385" s="108"/>
      <c r="J385" s="108"/>
      <c r="K385" s="108"/>
      <c r="L385" s="108"/>
      <c r="M385" s="108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 s="109"/>
      <c r="BD385" s="109"/>
      <c r="BE385" s="109"/>
      <c r="BF385" s="109"/>
      <c r="BG385" s="109"/>
      <c r="BH385" s="109"/>
      <c r="BI385" s="109"/>
      <c r="BJ385" s="109"/>
      <c r="BK385" s="109"/>
      <c r="BL385" s="109"/>
      <c r="BM385" s="109"/>
      <c r="BN385" s="109"/>
      <c r="BO385" s="109"/>
      <c r="BP385" s="109"/>
      <c r="BQ385" s="109"/>
      <c r="BR385" s="109"/>
      <c r="BS385" s="109"/>
      <c r="BT385" s="109"/>
      <c r="BU385" s="109"/>
      <c r="BV385" s="109"/>
      <c r="BW385" s="109"/>
      <c r="BX385" s="109"/>
      <c r="BY385" s="109"/>
      <c r="BZ385" s="109"/>
      <c r="CA385" s="109"/>
      <c r="CB385" s="109"/>
      <c r="CC385" s="109"/>
      <c r="CD385" s="109"/>
      <c r="CE385" s="109"/>
      <c r="CF385" s="109"/>
      <c r="CG385" s="109"/>
      <c r="CH385" s="109"/>
      <c r="CI385" s="109"/>
      <c r="CJ385" s="109"/>
      <c r="CK385" s="109"/>
      <c r="CL385" s="109"/>
      <c r="CM385" s="109"/>
      <c r="CN385" s="109"/>
      <c r="CO385" s="109"/>
      <c r="CP385" s="109"/>
      <c r="CQ385" s="109"/>
      <c r="CR385" s="109"/>
      <c r="CS385" s="109"/>
      <c r="CT385" s="109"/>
      <c r="CU385" s="109"/>
      <c r="CV385" s="109"/>
      <c r="CW385" s="109"/>
      <c r="CX385" s="109"/>
      <c r="CY385" s="109"/>
      <c r="CZ385" s="109"/>
      <c r="DA385" s="109"/>
      <c r="DB385" s="109"/>
      <c r="DC385" s="109"/>
      <c r="DD385" s="109"/>
      <c r="DE385" s="109"/>
      <c r="DF385" s="109"/>
      <c r="DG385" s="109"/>
      <c r="DH385" s="109"/>
      <c r="DI385" s="109"/>
      <c r="DJ385" s="109"/>
      <c r="DK385" s="109"/>
      <c r="DL385" s="109"/>
      <c r="DM385" s="109"/>
      <c r="DN385" s="109"/>
      <c r="DO385" s="109"/>
      <c r="DP385" s="109"/>
      <c r="DQ385" s="109"/>
      <c r="DR385" s="109"/>
      <c r="DS385" s="109"/>
      <c r="DT385" s="109"/>
      <c r="DU385" s="109"/>
      <c r="DV385" s="109"/>
      <c r="DW385" s="109"/>
      <c r="DX385" s="109"/>
      <c r="DY385" s="109"/>
      <c r="DZ385" s="109"/>
      <c r="EA385" s="109"/>
      <c r="EB385" s="109"/>
      <c r="EC385" s="109"/>
      <c r="ED385" s="109"/>
      <c r="EE385" s="109"/>
      <c r="EF385" s="109"/>
      <c r="EG385" s="109"/>
      <c r="EH385" s="109"/>
      <c r="EI385" s="109"/>
      <c r="EJ385" s="109"/>
      <c r="EK385" s="109"/>
      <c r="EL385" s="109"/>
      <c r="EM385" s="109"/>
      <c r="EN385" s="109"/>
      <c r="EO385" s="109"/>
      <c r="EP385" s="109"/>
      <c r="EQ385" s="109"/>
      <c r="ER385" s="109"/>
      <c r="ES385" s="109"/>
      <c r="ET385" s="109"/>
      <c r="EU385" s="109"/>
      <c r="EV385" s="109"/>
      <c r="EW385" s="109"/>
      <c r="EX385" s="109"/>
      <c r="EY385" s="109"/>
      <c r="EZ385" s="109"/>
      <c r="FA385" s="109"/>
      <c r="FB385" s="109"/>
      <c r="FC385" s="109"/>
      <c r="FD385" s="109"/>
      <c r="FE385" s="109"/>
      <c r="FF385" s="109"/>
      <c r="FG385" s="109"/>
      <c r="FH385" s="109"/>
      <c r="FI385" s="109"/>
      <c r="FJ385" s="109"/>
      <c r="FK385" s="109"/>
      <c r="FL385" s="109"/>
      <c r="FM385" s="109"/>
      <c r="FN385" s="109"/>
      <c r="FO385" s="109"/>
      <c r="FP385" s="109"/>
      <c r="FQ385" s="109"/>
      <c r="FR385" s="109"/>
      <c r="FS385" s="109"/>
      <c r="FT385" s="109"/>
      <c r="FU385" s="109"/>
      <c r="FV385" s="109"/>
      <c r="FW385" s="109"/>
      <c r="FX385" s="109"/>
      <c r="FY385" s="109"/>
      <c r="FZ385" s="109"/>
      <c r="GA385" s="109"/>
      <c r="GB385" s="109"/>
      <c r="GC385" s="109"/>
      <c r="GD385" s="109"/>
      <c r="GE385" s="109"/>
      <c r="GF385" s="109"/>
      <c r="GG385" s="109"/>
      <c r="GH385" s="109"/>
      <c r="GI385" s="109"/>
      <c r="GJ385" s="109"/>
      <c r="GK385" s="109"/>
      <c r="GL385" s="109"/>
      <c r="GM385" s="109"/>
      <c r="GN385" s="109"/>
      <c r="GO385" s="109"/>
      <c r="GP385" s="109"/>
      <c r="GQ385" s="109"/>
      <c r="GR385" s="109"/>
      <c r="GS385" s="109"/>
      <c r="GT385" s="109"/>
      <c r="GU385" s="109"/>
      <c r="GV385" s="109"/>
      <c r="GW385" s="109"/>
      <c r="GX385" s="109"/>
      <c r="GY385" s="109"/>
      <c r="GZ385" s="109"/>
      <c r="HA385" s="109"/>
      <c r="HB385" s="109"/>
      <c r="HC385" s="109"/>
      <c r="HD385" s="109"/>
      <c r="HE385" s="109"/>
      <c r="HF385" s="109"/>
      <c r="HG385" s="109"/>
      <c r="HH385" s="109"/>
      <c r="HI385" s="109"/>
      <c r="HJ385" s="109"/>
      <c r="HK385" s="109"/>
      <c r="HL385" s="109"/>
      <c r="HM385" s="109"/>
      <c r="HN385" s="109"/>
      <c r="HO385" s="109"/>
      <c r="HP385" s="109"/>
      <c r="HQ385" s="109"/>
      <c r="HR385" s="109"/>
      <c r="HS385" s="109"/>
      <c r="HT385" s="109"/>
      <c r="HU385" s="109"/>
      <c r="HV385" s="109"/>
      <c r="HW385" s="109"/>
      <c r="HX385" s="109"/>
      <c r="HY385" s="109"/>
      <c r="HZ385" s="109"/>
      <c r="IA385" s="109"/>
      <c r="IB385" s="109"/>
      <c r="IC385" s="109"/>
      <c r="ID385" s="109"/>
      <c r="IE385" s="109"/>
      <c r="IF385" s="109"/>
      <c r="IG385" s="109"/>
      <c r="IH385" s="109"/>
      <c r="II385" s="109"/>
      <c r="IJ385" s="109"/>
      <c r="IK385" s="109"/>
      <c r="IL385" s="109"/>
      <c r="IM385" s="109"/>
      <c r="IN385" s="109"/>
      <c r="IO385" s="109"/>
      <c r="IP385" s="109"/>
      <c r="IQ385" s="109"/>
      <c r="IR385" s="109"/>
      <c r="IS385" s="109"/>
      <c r="IT385" s="109"/>
      <c r="IU385" s="109"/>
      <c r="IV385" s="109"/>
      <c r="IW385" s="109"/>
      <c r="IX385" s="109"/>
      <c r="IY385" s="109"/>
      <c r="IZ385" s="109"/>
      <c r="JA385" s="109"/>
      <c r="JB385" s="109"/>
      <c r="JC385" s="109"/>
      <c r="JD385" s="109"/>
      <c r="JE385" s="109"/>
      <c r="JF385" s="109"/>
      <c r="JG385" s="109"/>
      <c r="JH385" s="109"/>
      <c r="JI385" s="109"/>
      <c r="JJ385" s="109">
        <v>8</v>
      </c>
      <c r="JK385" s="109"/>
      <c r="JL385" s="109"/>
      <c r="JM385" s="109"/>
      <c r="JN385" s="109"/>
      <c r="JO385" s="109"/>
      <c r="JP385" s="109"/>
      <c r="JQ385" s="109"/>
      <c r="JR385" s="109"/>
      <c r="JS385" s="109"/>
      <c r="JT385" s="109"/>
      <c r="JU385" s="109"/>
      <c r="JV385" s="109"/>
      <c r="JW385" s="109"/>
      <c r="JX385" s="109"/>
      <c r="JY385" s="109"/>
      <c r="JZ385" s="109"/>
      <c r="KA385" s="109"/>
      <c r="KB385" s="109"/>
      <c r="KC385" s="109"/>
      <c r="KD385" s="109"/>
      <c r="KE385" s="109"/>
      <c r="KF385" s="109"/>
      <c r="KG385" s="109"/>
      <c r="KH385" s="109"/>
      <c r="KI385" s="109"/>
      <c r="KJ385" s="109"/>
      <c r="KK385" s="109"/>
      <c r="KL385" s="109"/>
      <c r="KM385" s="109"/>
      <c r="KN385" s="109"/>
      <c r="KO385" s="109"/>
      <c r="KP385" s="109"/>
      <c r="KQ385" s="109"/>
      <c r="KR385" s="109"/>
      <c r="KS385" s="109"/>
      <c r="KT385" s="109"/>
      <c r="KU385" s="109"/>
      <c r="KV385" s="109"/>
      <c r="KW385" s="109"/>
      <c r="KX385" s="109"/>
      <c r="KY385" s="109"/>
      <c r="KZ385" s="109"/>
      <c r="LA385" s="109"/>
      <c r="LB385" s="109"/>
      <c r="LC385" s="109"/>
      <c r="LD385" s="109"/>
      <c r="LE385" s="109"/>
      <c r="LF385" s="109"/>
      <c r="LG385" s="109"/>
      <c r="LH385" s="109"/>
      <c r="LI385" s="109"/>
      <c r="LJ385" s="109"/>
      <c r="LK385" s="109"/>
      <c r="LL385" s="109"/>
      <c r="LM385" s="109"/>
      <c r="LN385" s="109"/>
      <c r="LO385" s="109"/>
      <c r="LP385" s="109"/>
      <c r="LQ385" s="109"/>
      <c r="LR385" s="109"/>
      <c r="LS385" s="109"/>
      <c r="LT385" s="109"/>
      <c r="LU385" s="109"/>
      <c r="LV385" s="109"/>
      <c r="LW385" s="109"/>
      <c r="LX385" s="109"/>
      <c r="LY385" s="109"/>
      <c r="LZ385" s="109"/>
      <c r="MA385" s="109"/>
      <c r="MB385" s="109"/>
      <c r="MC385" s="109"/>
      <c r="MD385" s="109"/>
      <c r="ME385" s="109"/>
      <c r="MF385" s="109"/>
      <c r="MG385" s="109"/>
      <c r="MH385" s="109"/>
      <c r="MI385" s="109"/>
      <c r="MJ385" s="109"/>
      <c r="MK385" s="109"/>
      <c r="ML385" s="109"/>
      <c r="MM385" s="109"/>
      <c r="MN385" s="109"/>
      <c r="MO385" s="109"/>
      <c r="MP385" s="109"/>
      <c r="MQ385" s="109"/>
      <c r="MR385" s="109"/>
      <c r="MS385" s="109"/>
      <c r="MT385" s="109"/>
      <c r="MU385" s="109"/>
      <c r="MV385" s="109"/>
      <c r="MW385" s="109"/>
      <c r="MX385" s="109"/>
      <c r="MY385" s="109"/>
      <c r="MZ385" s="109"/>
      <c r="NA385" s="109"/>
      <c r="NB385" s="109"/>
      <c r="NC385" s="109"/>
      <c r="ND385" s="109"/>
      <c r="NE385" s="109"/>
      <c r="NF385" s="109"/>
      <c r="NG385" s="109"/>
      <c r="NH385" s="109"/>
      <c r="NI385" s="109"/>
      <c r="NJ385" s="109"/>
      <c r="NK385" s="109"/>
      <c r="NL385" s="109"/>
      <c r="NM385" s="109"/>
      <c r="NN385" s="109"/>
      <c r="NO385" s="109"/>
      <c r="NP385" s="109"/>
      <c r="NQ385" s="109"/>
      <c r="NR385" s="109"/>
      <c r="NS385" s="109"/>
      <c r="NT385" s="109"/>
      <c r="NU385" s="109"/>
      <c r="NV385" s="109"/>
      <c r="NW385" s="109"/>
      <c r="NX385" s="109"/>
      <c r="NY385" s="109"/>
      <c r="NZ385" s="109"/>
      <c r="OA385" s="109"/>
      <c r="OB385" s="109"/>
      <c r="OC385" s="109"/>
      <c r="OD385" s="109"/>
      <c r="OE385" s="109"/>
      <c r="OF385" s="109"/>
      <c r="OG385" s="109"/>
      <c r="OH385" s="109"/>
      <c r="OI385" s="109"/>
      <c r="OJ385" s="109"/>
      <c r="OK385" s="109"/>
      <c r="OL385" s="109"/>
      <c r="OM385" s="109"/>
      <c r="ON385" s="109"/>
      <c r="OO385" s="109"/>
      <c r="OP385" s="109"/>
      <c r="OQ385" s="109"/>
      <c r="OR385" s="109"/>
      <c r="OS385" s="109"/>
      <c r="OT385" s="109"/>
      <c r="OU385" s="109"/>
      <c r="OV385" s="109"/>
      <c r="OW385" s="109"/>
      <c r="OX385" s="109"/>
      <c r="OY385" s="109"/>
      <c r="OZ385" s="109"/>
      <c r="PA385" s="109"/>
      <c r="PB385" s="109"/>
      <c r="PC385" s="109"/>
      <c r="PD385" s="109"/>
      <c r="PE385" s="109"/>
      <c r="PF385" s="109"/>
      <c r="PG385" s="109"/>
      <c r="PH385" s="109"/>
      <c r="PI385" s="109"/>
      <c r="PJ385" s="109"/>
      <c r="PK385" s="109"/>
      <c r="PL385" s="109"/>
      <c r="PM385" s="109"/>
      <c r="PN385" s="109"/>
      <c r="PO385" s="109"/>
      <c r="PP385" s="109"/>
      <c r="PQ385" s="109"/>
      <c r="PR385" s="109"/>
      <c r="PS385" s="109"/>
      <c r="PT385" s="109"/>
      <c r="PU385" s="109"/>
      <c r="PV385" s="109"/>
      <c r="PW385" s="109"/>
      <c r="PX385" s="109"/>
      <c r="PY385" s="109"/>
      <c r="PZ385" s="109"/>
      <c r="QA385" s="109"/>
      <c r="QB385" s="109"/>
      <c r="QC385" s="109"/>
      <c r="QD385" s="109"/>
      <c r="QE385" s="109"/>
      <c r="QF385" s="109"/>
      <c r="QG385" s="109"/>
      <c r="QH385" s="109"/>
      <c r="QI385" s="109"/>
      <c r="QJ385" s="109"/>
      <c r="QK385" s="23">
        <f t="shared" si="7"/>
        <v>8</v>
      </c>
      <c r="QL385" s="125"/>
      <c r="QM385" s="148"/>
      <c r="QN385" s="125"/>
      <c r="QO385" s="125"/>
      <c r="QP385" s="125"/>
      <c r="QQ385" s="125">
        <v>652.79999999999995</v>
      </c>
      <c r="QR385" s="125"/>
      <c r="QS385" s="130"/>
    </row>
    <row r="386" spans="1:461" s="5" customFormat="1" ht="12.75" customHeight="1" x14ac:dyDescent="0.2">
      <c r="A386" s="52">
        <v>44729</v>
      </c>
      <c r="B386" s="90" t="s">
        <v>136</v>
      </c>
      <c r="C386" s="107"/>
      <c r="D386" s="107"/>
      <c r="E386" s="108"/>
      <c r="F386" s="108"/>
      <c r="G386" s="108"/>
      <c r="H386" s="108"/>
      <c r="I386" s="108"/>
      <c r="J386" s="108"/>
      <c r="K386" s="108"/>
      <c r="L386" s="108"/>
      <c r="M386" s="108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 s="109"/>
      <c r="BD386" s="109"/>
      <c r="BE386" s="109"/>
      <c r="BF386" s="109"/>
      <c r="BG386" s="109"/>
      <c r="BH386" s="109"/>
      <c r="BI386" s="109"/>
      <c r="BJ386" s="109"/>
      <c r="BK386" s="109"/>
      <c r="BL386" s="109"/>
      <c r="BM386" s="109"/>
      <c r="BN386" s="109"/>
      <c r="BO386" s="109"/>
      <c r="BP386" s="109"/>
      <c r="BQ386" s="109"/>
      <c r="BR386" s="109"/>
      <c r="BS386" s="109"/>
      <c r="BT386" s="109"/>
      <c r="BU386" s="109"/>
      <c r="BV386" s="109"/>
      <c r="BW386" s="109"/>
      <c r="BX386" s="109"/>
      <c r="BY386" s="109"/>
      <c r="BZ386" s="109"/>
      <c r="CA386" s="109"/>
      <c r="CB386" s="109"/>
      <c r="CC386" s="109"/>
      <c r="CD386" s="109"/>
      <c r="CE386" s="109"/>
      <c r="CF386" s="109"/>
      <c r="CG386" s="109"/>
      <c r="CH386" s="109"/>
      <c r="CI386" s="109"/>
      <c r="CJ386" s="109"/>
      <c r="CK386" s="109"/>
      <c r="CL386" s="109"/>
      <c r="CM386" s="109"/>
      <c r="CN386" s="109"/>
      <c r="CO386" s="109"/>
      <c r="CP386" s="109"/>
      <c r="CQ386" s="109"/>
      <c r="CR386" s="109"/>
      <c r="CS386" s="109"/>
      <c r="CT386" s="109"/>
      <c r="CU386" s="109"/>
      <c r="CV386" s="109"/>
      <c r="CW386" s="109"/>
      <c r="CX386" s="109"/>
      <c r="CY386" s="109"/>
      <c r="CZ386" s="109"/>
      <c r="DA386" s="109"/>
      <c r="DB386" s="109"/>
      <c r="DC386" s="109"/>
      <c r="DD386" s="109"/>
      <c r="DE386" s="109"/>
      <c r="DF386" s="109"/>
      <c r="DG386" s="109"/>
      <c r="DH386" s="109"/>
      <c r="DI386" s="109"/>
      <c r="DJ386" s="109"/>
      <c r="DK386" s="109"/>
      <c r="DL386" s="109"/>
      <c r="DM386" s="109"/>
      <c r="DN386" s="109"/>
      <c r="DO386" s="109"/>
      <c r="DP386" s="109"/>
      <c r="DQ386" s="109"/>
      <c r="DR386" s="109"/>
      <c r="DS386" s="109"/>
      <c r="DT386" s="109"/>
      <c r="DU386" s="109"/>
      <c r="DV386" s="109"/>
      <c r="DW386" s="109"/>
      <c r="DX386" s="109"/>
      <c r="DY386" s="109"/>
      <c r="DZ386" s="109"/>
      <c r="EA386" s="109"/>
      <c r="EB386" s="109"/>
      <c r="EC386" s="109"/>
      <c r="ED386" s="109"/>
      <c r="EE386" s="109"/>
      <c r="EF386" s="109"/>
      <c r="EG386" s="109"/>
      <c r="EH386" s="109"/>
      <c r="EI386" s="109"/>
      <c r="EJ386" s="109"/>
      <c r="EK386" s="109"/>
      <c r="EL386" s="109"/>
      <c r="EM386" s="109"/>
      <c r="EN386" s="109"/>
      <c r="EO386" s="109"/>
      <c r="EP386" s="109"/>
      <c r="EQ386" s="109"/>
      <c r="ER386" s="109"/>
      <c r="ES386" s="109"/>
      <c r="ET386" s="109"/>
      <c r="EU386" s="109"/>
      <c r="EV386" s="109"/>
      <c r="EW386" s="109"/>
      <c r="EX386" s="109"/>
      <c r="EY386" s="109"/>
      <c r="EZ386" s="109"/>
      <c r="FA386" s="109"/>
      <c r="FB386" s="109"/>
      <c r="FC386" s="109"/>
      <c r="FD386" s="109"/>
      <c r="FE386" s="109"/>
      <c r="FF386" s="109"/>
      <c r="FG386" s="109"/>
      <c r="FH386" s="109"/>
      <c r="FI386" s="109"/>
      <c r="FJ386" s="109"/>
      <c r="FK386" s="109"/>
      <c r="FL386" s="109"/>
      <c r="FM386" s="109"/>
      <c r="FN386" s="109"/>
      <c r="FO386" s="109"/>
      <c r="FP386" s="109"/>
      <c r="FQ386" s="109"/>
      <c r="FR386" s="109"/>
      <c r="FS386" s="109"/>
      <c r="FT386" s="109"/>
      <c r="FU386" s="109"/>
      <c r="FV386" s="109"/>
      <c r="FW386" s="109"/>
      <c r="FX386" s="109"/>
      <c r="FY386" s="109"/>
      <c r="FZ386" s="109"/>
      <c r="GA386" s="109"/>
      <c r="GB386" s="109"/>
      <c r="GC386" s="109"/>
      <c r="GD386" s="109"/>
      <c r="GE386" s="109"/>
      <c r="GF386" s="109"/>
      <c r="GG386" s="109"/>
      <c r="GH386" s="109"/>
      <c r="GI386" s="109"/>
      <c r="GJ386" s="109"/>
      <c r="GK386" s="109"/>
      <c r="GL386" s="109"/>
      <c r="GM386" s="109"/>
      <c r="GN386" s="109"/>
      <c r="GO386" s="109"/>
      <c r="GP386" s="109"/>
      <c r="GQ386" s="109"/>
      <c r="GR386" s="109"/>
      <c r="GS386" s="109"/>
      <c r="GT386" s="109"/>
      <c r="GU386" s="109"/>
      <c r="GV386" s="109"/>
      <c r="GW386" s="109"/>
      <c r="GX386" s="109"/>
      <c r="GY386" s="109"/>
      <c r="GZ386" s="109"/>
      <c r="HA386" s="109"/>
      <c r="HB386" s="109"/>
      <c r="HC386" s="109"/>
      <c r="HD386" s="109"/>
      <c r="HE386" s="109"/>
      <c r="HF386" s="109"/>
      <c r="HG386" s="109"/>
      <c r="HH386" s="109"/>
      <c r="HI386" s="109"/>
      <c r="HJ386" s="109"/>
      <c r="HK386" s="109"/>
      <c r="HL386" s="109"/>
      <c r="HM386" s="109"/>
      <c r="HN386" s="109"/>
      <c r="HO386" s="109"/>
      <c r="HP386" s="109"/>
      <c r="HQ386" s="109"/>
      <c r="HR386" s="109"/>
      <c r="HS386" s="109"/>
      <c r="HT386" s="109"/>
      <c r="HU386" s="109"/>
      <c r="HV386" s="109"/>
      <c r="HW386" s="109"/>
      <c r="HX386" s="109"/>
      <c r="HY386" s="109"/>
      <c r="HZ386" s="109"/>
      <c r="IA386" s="109"/>
      <c r="IB386" s="109"/>
      <c r="IC386" s="109"/>
      <c r="ID386" s="109"/>
      <c r="IE386" s="109"/>
      <c r="IF386" s="109"/>
      <c r="IG386" s="109"/>
      <c r="IH386" s="109"/>
      <c r="II386" s="109"/>
      <c r="IJ386" s="109"/>
      <c r="IK386" s="109"/>
      <c r="IL386" s="109"/>
      <c r="IM386" s="109"/>
      <c r="IN386" s="109"/>
      <c r="IO386" s="109"/>
      <c r="IP386" s="109"/>
      <c r="IQ386" s="109"/>
      <c r="IR386" s="109"/>
      <c r="IS386" s="109"/>
      <c r="IT386" s="109"/>
      <c r="IU386" s="109"/>
      <c r="IV386" s="109"/>
      <c r="IW386" s="109"/>
      <c r="IX386" s="109"/>
      <c r="IY386" s="109"/>
      <c r="IZ386" s="109"/>
      <c r="JA386" s="109"/>
      <c r="JB386" s="109"/>
      <c r="JC386" s="109"/>
      <c r="JD386" s="109"/>
      <c r="JE386" s="109"/>
      <c r="JF386" s="109"/>
      <c r="JG386" s="109"/>
      <c r="JH386" s="109"/>
      <c r="JI386" s="109"/>
      <c r="JJ386" s="109">
        <v>1.6</v>
      </c>
      <c r="JK386" s="109"/>
      <c r="JL386" s="109"/>
      <c r="JM386" s="109"/>
      <c r="JN386" s="109"/>
      <c r="JO386" s="109"/>
      <c r="JP386" s="109"/>
      <c r="JQ386" s="109"/>
      <c r="JR386" s="109"/>
      <c r="JS386" s="109"/>
      <c r="JT386" s="109"/>
      <c r="JU386" s="109"/>
      <c r="JV386" s="109"/>
      <c r="JW386" s="109"/>
      <c r="JX386" s="109"/>
      <c r="JY386" s="109"/>
      <c r="JZ386" s="109"/>
      <c r="KA386" s="109"/>
      <c r="KB386" s="109"/>
      <c r="KC386" s="109"/>
      <c r="KD386" s="109"/>
      <c r="KE386" s="109"/>
      <c r="KF386" s="109"/>
      <c r="KG386" s="109"/>
      <c r="KH386" s="109"/>
      <c r="KI386" s="109"/>
      <c r="KJ386" s="109"/>
      <c r="KK386" s="109"/>
      <c r="KL386" s="109"/>
      <c r="KM386" s="109"/>
      <c r="KN386" s="109"/>
      <c r="KO386" s="109"/>
      <c r="KP386" s="109"/>
      <c r="KQ386" s="109"/>
      <c r="KR386" s="109"/>
      <c r="KS386" s="109"/>
      <c r="KT386" s="109"/>
      <c r="KU386" s="109"/>
      <c r="KV386" s="109"/>
      <c r="KW386" s="109"/>
      <c r="KX386" s="109"/>
      <c r="KY386" s="109"/>
      <c r="KZ386" s="109"/>
      <c r="LA386" s="109"/>
      <c r="LB386" s="109"/>
      <c r="LC386" s="109"/>
      <c r="LD386" s="109"/>
      <c r="LE386" s="109"/>
      <c r="LF386" s="109"/>
      <c r="LG386" s="109"/>
      <c r="LH386" s="109"/>
      <c r="LI386" s="109"/>
      <c r="LJ386" s="109"/>
      <c r="LK386" s="109"/>
      <c r="LL386" s="109"/>
      <c r="LM386" s="109"/>
      <c r="LN386" s="109"/>
      <c r="LO386" s="109"/>
      <c r="LP386" s="109"/>
      <c r="LQ386" s="109"/>
      <c r="LR386" s="109"/>
      <c r="LS386" s="109"/>
      <c r="LT386" s="109"/>
      <c r="LU386" s="109"/>
      <c r="LV386" s="109"/>
      <c r="LW386" s="109"/>
      <c r="LX386" s="109"/>
      <c r="LY386" s="109"/>
      <c r="LZ386" s="109"/>
      <c r="MA386" s="109"/>
      <c r="MB386" s="109"/>
      <c r="MC386" s="109"/>
      <c r="MD386" s="109"/>
      <c r="ME386" s="109"/>
      <c r="MF386" s="109"/>
      <c r="MG386" s="109"/>
      <c r="MH386" s="109"/>
      <c r="MI386" s="109"/>
      <c r="MJ386" s="109"/>
      <c r="MK386" s="109"/>
      <c r="ML386" s="109"/>
      <c r="MM386" s="109"/>
      <c r="MN386" s="109"/>
      <c r="MO386" s="109"/>
      <c r="MP386" s="109"/>
      <c r="MQ386" s="109"/>
      <c r="MR386" s="109"/>
      <c r="MS386" s="109"/>
      <c r="MT386" s="109"/>
      <c r="MU386" s="109"/>
      <c r="MV386" s="109"/>
      <c r="MW386" s="109"/>
      <c r="MX386" s="109"/>
      <c r="MY386" s="109"/>
      <c r="MZ386" s="109"/>
      <c r="NA386" s="109"/>
      <c r="NB386" s="109"/>
      <c r="NC386" s="109"/>
      <c r="ND386" s="109"/>
      <c r="NE386" s="109"/>
      <c r="NF386" s="109"/>
      <c r="NG386" s="109"/>
      <c r="NH386" s="109"/>
      <c r="NI386" s="109"/>
      <c r="NJ386" s="109"/>
      <c r="NK386" s="109"/>
      <c r="NL386" s="109"/>
      <c r="NM386" s="109"/>
      <c r="NN386" s="109"/>
      <c r="NO386" s="109"/>
      <c r="NP386" s="109"/>
      <c r="NQ386" s="109"/>
      <c r="NR386" s="109"/>
      <c r="NS386" s="109"/>
      <c r="NT386" s="109"/>
      <c r="NU386" s="109"/>
      <c r="NV386" s="109"/>
      <c r="NW386" s="109"/>
      <c r="NX386" s="109"/>
      <c r="NY386" s="109"/>
      <c r="NZ386" s="109"/>
      <c r="OA386" s="109"/>
      <c r="OB386" s="109"/>
      <c r="OC386" s="109"/>
      <c r="OD386" s="109"/>
      <c r="OE386" s="109"/>
      <c r="OF386" s="109"/>
      <c r="OG386" s="109"/>
      <c r="OH386" s="109"/>
      <c r="OI386" s="109"/>
      <c r="OJ386" s="109"/>
      <c r="OK386" s="109"/>
      <c r="OL386" s="109"/>
      <c r="OM386" s="109"/>
      <c r="ON386" s="109"/>
      <c r="OO386" s="109"/>
      <c r="OP386" s="109"/>
      <c r="OQ386" s="109"/>
      <c r="OR386" s="109"/>
      <c r="OS386" s="109"/>
      <c r="OT386" s="109"/>
      <c r="OU386" s="109"/>
      <c r="OV386" s="109"/>
      <c r="OW386" s="109"/>
      <c r="OX386" s="109"/>
      <c r="OY386" s="109"/>
      <c r="OZ386" s="109"/>
      <c r="PA386" s="109"/>
      <c r="PB386" s="109"/>
      <c r="PC386" s="109"/>
      <c r="PD386" s="109"/>
      <c r="PE386" s="109"/>
      <c r="PF386" s="109"/>
      <c r="PG386" s="109"/>
      <c r="PH386" s="109"/>
      <c r="PI386" s="109"/>
      <c r="PJ386" s="109"/>
      <c r="PK386" s="109"/>
      <c r="PL386" s="109"/>
      <c r="PM386" s="109"/>
      <c r="PN386" s="109"/>
      <c r="PO386" s="109"/>
      <c r="PP386" s="109"/>
      <c r="PQ386" s="109"/>
      <c r="PR386" s="109"/>
      <c r="PS386" s="109"/>
      <c r="PT386" s="109"/>
      <c r="PU386" s="109"/>
      <c r="PV386" s="109"/>
      <c r="PW386" s="109"/>
      <c r="PX386" s="109"/>
      <c r="PY386" s="109"/>
      <c r="PZ386" s="109"/>
      <c r="QA386" s="109"/>
      <c r="QB386" s="109"/>
      <c r="QC386" s="109"/>
      <c r="QD386" s="109"/>
      <c r="QE386" s="109"/>
      <c r="QF386" s="109"/>
      <c r="QG386" s="109"/>
      <c r="QH386" s="109"/>
      <c r="QI386" s="109"/>
      <c r="QJ386" s="109"/>
      <c r="QK386" s="23">
        <f t="shared" si="7"/>
        <v>1.6</v>
      </c>
      <c r="QL386" s="125"/>
      <c r="QM386" s="148"/>
      <c r="QN386" s="125"/>
      <c r="QO386" s="125"/>
      <c r="QP386" s="125"/>
      <c r="QQ386" s="125"/>
      <c r="QR386" s="125">
        <v>103.68</v>
      </c>
      <c r="QS386" s="130"/>
    </row>
    <row r="387" spans="1:461" s="5" customFormat="1" ht="12.75" customHeight="1" x14ac:dyDescent="0.2">
      <c r="A387" s="52">
        <v>44729</v>
      </c>
      <c r="B387" s="98" t="s">
        <v>75</v>
      </c>
      <c r="C387" s="107"/>
      <c r="D387" s="107"/>
      <c r="E387" s="108"/>
      <c r="F387" s="108"/>
      <c r="G387" s="108"/>
      <c r="H387" s="108"/>
      <c r="I387" s="108"/>
      <c r="J387" s="108"/>
      <c r="K387" s="108"/>
      <c r="L387" s="108"/>
      <c r="M387" s="108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 s="109"/>
      <c r="BG387" s="109"/>
      <c r="BH387" s="109"/>
      <c r="BI387" s="109"/>
      <c r="BJ387" s="109"/>
      <c r="BK387" s="109"/>
      <c r="BL387" s="109"/>
      <c r="BM387" s="109"/>
      <c r="BN387" s="109"/>
      <c r="BO387" s="109"/>
      <c r="BP387" s="109"/>
      <c r="BQ387" s="109"/>
      <c r="BR387" s="109"/>
      <c r="BS387" s="109"/>
      <c r="BT387" s="109"/>
      <c r="BU387" s="109"/>
      <c r="BV387" s="109"/>
      <c r="BW387" s="109"/>
      <c r="BX387" s="109"/>
      <c r="BY387" s="109">
        <v>70</v>
      </c>
      <c r="BZ387" s="109"/>
      <c r="CA387" s="109"/>
      <c r="CB387" s="109"/>
      <c r="CC387" s="109"/>
      <c r="CD387" s="109"/>
      <c r="CE387" s="109"/>
      <c r="CF387" s="109"/>
      <c r="CG387" s="109"/>
      <c r="CH387" s="109"/>
      <c r="CI387" s="109"/>
      <c r="CJ387" s="109"/>
      <c r="CK387" s="109"/>
      <c r="CL387" s="109"/>
      <c r="CM387" s="109"/>
      <c r="CN387" s="109"/>
      <c r="CO387" s="109"/>
      <c r="CP387" s="109"/>
      <c r="CQ387" s="109"/>
      <c r="CR387" s="109"/>
      <c r="CS387" s="109"/>
      <c r="CT387" s="109"/>
      <c r="CU387" s="109"/>
      <c r="CV387" s="109"/>
      <c r="CW387" s="109"/>
      <c r="CX387" s="109"/>
      <c r="CY387" s="109"/>
      <c r="CZ387" s="109"/>
      <c r="DA387" s="109"/>
      <c r="DB387" s="109"/>
      <c r="DC387" s="109"/>
      <c r="DD387" s="109"/>
      <c r="DE387" s="109"/>
      <c r="DF387" s="109"/>
      <c r="DG387" s="109"/>
      <c r="DH387" s="109"/>
      <c r="DI387" s="109"/>
      <c r="DJ387" s="109"/>
      <c r="DK387" s="109"/>
      <c r="DL387" s="109"/>
      <c r="DM387" s="109"/>
      <c r="DN387" s="109"/>
      <c r="DO387" s="109"/>
      <c r="DP387" s="109"/>
      <c r="DQ387" s="109"/>
      <c r="DR387" s="109"/>
      <c r="DS387" s="109"/>
      <c r="DT387" s="109"/>
      <c r="DU387" s="109"/>
      <c r="DV387" s="109"/>
      <c r="DW387" s="109"/>
      <c r="DX387" s="109"/>
      <c r="DY387" s="109"/>
      <c r="DZ387" s="109"/>
      <c r="EA387" s="109"/>
      <c r="EB387" s="109"/>
      <c r="EC387" s="109"/>
      <c r="ED387" s="109"/>
      <c r="EE387" s="109"/>
      <c r="EF387" s="109"/>
      <c r="EG387" s="109"/>
      <c r="EH387" s="109"/>
      <c r="EI387" s="109"/>
      <c r="EJ387" s="109"/>
      <c r="EK387" s="109"/>
      <c r="EL387" s="109"/>
      <c r="EM387" s="109"/>
      <c r="EN387" s="109"/>
      <c r="EO387" s="109"/>
      <c r="EP387" s="109"/>
      <c r="EQ387" s="109"/>
      <c r="ER387" s="109"/>
      <c r="ES387" s="109"/>
      <c r="ET387" s="109"/>
      <c r="EU387" s="109"/>
      <c r="EV387" s="109"/>
      <c r="EW387" s="109"/>
      <c r="EX387" s="109"/>
      <c r="EY387" s="109"/>
      <c r="EZ387" s="109"/>
      <c r="FA387" s="109"/>
      <c r="FB387" s="109"/>
      <c r="FC387" s="109"/>
      <c r="FD387" s="109"/>
      <c r="FE387" s="109"/>
      <c r="FF387" s="109"/>
      <c r="FG387" s="109"/>
      <c r="FH387" s="109"/>
      <c r="FI387" s="109"/>
      <c r="FJ387" s="109"/>
      <c r="FK387" s="109"/>
      <c r="FL387" s="109"/>
      <c r="FM387" s="109"/>
      <c r="FN387" s="109"/>
      <c r="FO387" s="109"/>
      <c r="FP387" s="109"/>
      <c r="FQ387" s="109"/>
      <c r="FR387" s="109"/>
      <c r="FS387" s="109">
        <v>40</v>
      </c>
      <c r="FT387" s="109"/>
      <c r="FU387" s="109"/>
      <c r="FV387" s="109"/>
      <c r="FW387" s="109"/>
      <c r="FX387" s="109"/>
      <c r="FY387" s="109"/>
      <c r="FZ387" s="109"/>
      <c r="GA387" s="109"/>
      <c r="GB387" s="109"/>
      <c r="GC387" s="109"/>
      <c r="GD387" s="109"/>
      <c r="GE387" s="109"/>
      <c r="GF387" s="109"/>
      <c r="GG387" s="109"/>
      <c r="GH387" s="109"/>
      <c r="GI387" s="109"/>
      <c r="GJ387" s="109"/>
      <c r="GK387" s="109"/>
      <c r="GL387" s="109"/>
      <c r="GM387" s="109"/>
      <c r="GN387" s="109"/>
      <c r="GO387" s="109"/>
      <c r="GP387" s="109"/>
      <c r="GQ387" s="109"/>
      <c r="GR387" s="109"/>
      <c r="GS387" s="109"/>
      <c r="GT387" s="109"/>
      <c r="GU387" s="109"/>
      <c r="GV387" s="109"/>
      <c r="GW387" s="109"/>
      <c r="GX387" s="109"/>
      <c r="GY387" s="109"/>
      <c r="GZ387" s="109"/>
      <c r="HA387" s="109"/>
      <c r="HB387" s="109"/>
      <c r="HC387" s="109"/>
      <c r="HD387" s="109"/>
      <c r="HE387" s="109"/>
      <c r="HF387" s="109"/>
      <c r="HG387" s="109"/>
      <c r="HH387" s="109"/>
      <c r="HI387" s="109"/>
      <c r="HJ387" s="109"/>
      <c r="HK387" s="109"/>
      <c r="HL387" s="109"/>
      <c r="HM387" s="109"/>
      <c r="HN387" s="109"/>
      <c r="HO387" s="109"/>
      <c r="HP387" s="109"/>
      <c r="HQ387" s="109"/>
      <c r="HR387" s="109"/>
      <c r="HS387" s="109"/>
      <c r="HT387" s="109"/>
      <c r="HU387" s="109"/>
      <c r="HV387" s="109"/>
      <c r="HW387" s="109"/>
      <c r="HX387" s="109"/>
      <c r="HY387" s="109"/>
      <c r="HZ387" s="109"/>
      <c r="IA387" s="109"/>
      <c r="IB387" s="109">
        <v>30</v>
      </c>
      <c r="IC387" s="109"/>
      <c r="ID387" s="109"/>
      <c r="IE387" s="109"/>
      <c r="IF387" s="109"/>
      <c r="IG387" s="109"/>
      <c r="IH387" s="109"/>
      <c r="II387" s="109"/>
      <c r="IJ387" s="109"/>
      <c r="IK387" s="109"/>
      <c r="IL387" s="109"/>
      <c r="IM387" s="109"/>
      <c r="IN387" s="109"/>
      <c r="IO387" s="109"/>
      <c r="IP387" s="109"/>
      <c r="IQ387" s="109"/>
      <c r="IR387" s="109"/>
      <c r="IS387" s="109"/>
      <c r="IT387" s="109"/>
      <c r="IU387" s="109"/>
      <c r="IV387" s="109"/>
      <c r="IW387" s="109"/>
      <c r="IX387" s="109"/>
      <c r="IY387" s="109"/>
      <c r="IZ387" s="109"/>
      <c r="JA387" s="109"/>
      <c r="JB387" s="109"/>
      <c r="JC387" s="109"/>
      <c r="JD387" s="109"/>
      <c r="JE387" s="109"/>
      <c r="JF387" s="109"/>
      <c r="JG387" s="109"/>
      <c r="JH387" s="109"/>
      <c r="JI387" s="109"/>
      <c r="JJ387" s="109"/>
      <c r="JK387" s="109"/>
      <c r="JL387" s="109"/>
      <c r="JM387" s="109"/>
      <c r="JN387" s="109"/>
      <c r="JO387" s="109"/>
      <c r="JP387" s="109"/>
      <c r="JQ387" s="109"/>
      <c r="JR387" s="109"/>
      <c r="JS387" s="109"/>
      <c r="JT387" s="109"/>
      <c r="JU387" s="109"/>
      <c r="JV387" s="109"/>
      <c r="JW387" s="109"/>
      <c r="JX387" s="109"/>
      <c r="JY387" s="109"/>
      <c r="JZ387" s="109"/>
      <c r="KA387" s="109"/>
      <c r="KB387" s="109"/>
      <c r="KC387" s="109"/>
      <c r="KD387" s="109"/>
      <c r="KE387" s="109"/>
      <c r="KF387" s="109"/>
      <c r="KG387" s="109"/>
      <c r="KH387" s="109"/>
      <c r="KI387" s="109"/>
      <c r="KJ387" s="109"/>
      <c r="KK387" s="109"/>
      <c r="KL387" s="109"/>
      <c r="KM387" s="109"/>
      <c r="KN387" s="109"/>
      <c r="KO387" s="109"/>
      <c r="KP387" s="109"/>
      <c r="KQ387" s="109"/>
      <c r="KR387" s="109"/>
      <c r="KS387" s="109"/>
      <c r="KT387" s="109"/>
      <c r="KU387" s="109"/>
      <c r="KV387" s="109"/>
      <c r="KW387" s="109"/>
      <c r="KX387" s="109"/>
      <c r="KY387" s="109"/>
      <c r="KZ387" s="109"/>
      <c r="LA387" s="109"/>
      <c r="LB387" s="109"/>
      <c r="LC387" s="109"/>
      <c r="LD387" s="109"/>
      <c r="LE387" s="109"/>
      <c r="LF387" s="109"/>
      <c r="LG387" s="109"/>
      <c r="LH387" s="109"/>
      <c r="LI387" s="109"/>
      <c r="LJ387" s="109"/>
      <c r="LK387" s="109">
        <v>10</v>
      </c>
      <c r="LL387" s="109"/>
      <c r="LM387" s="109"/>
      <c r="LN387" s="109"/>
      <c r="LO387" s="109"/>
      <c r="LP387" s="109"/>
      <c r="LQ387" s="109"/>
      <c r="LR387" s="109"/>
      <c r="LS387" s="109"/>
      <c r="LT387" s="109">
        <v>3</v>
      </c>
      <c r="LU387" s="109"/>
      <c r="LV387" s="109"/>
      <c r="LW387" s="109"/>
      <c r="LX387" s="109"/>
      <c r="LY387" s="109"/>
      <c r="LZ387" s="109"/>
      <c r="MA387" s="109"/>
      <c r="MB387" s="109"/>
      <c r="MC387" s="109"/>
      <c r="MD387" s="109"/>
      <c r="ME387" s="109"/>
      <c r="MF387" s="109"/>
      <c r="MG387" s="109"/>
      <c r="MH387" s="109"/>
      <c r="MI387" s="109"/>
      <c r="MJ387" s="109"/>
      <c r="MK387" s="109"/>
      <c r="ML387" s="109"/>
      <c r="MM387" s="109"/>
      <c r="MN387" s="109"/>
      <c r="MO387" s="109"/>
      <c r="MP387" s="109"/>
      <c r="MQ387" s="109"/>
      <c r="MR387" s="109"/>
      <c r="MS387" s="109"/>
      <c r="MT387" s="109"/>
      <c r="MU387" s="109"/>
      <c r="MV387" s="109"/>
      <c r="MW387" s="109"/>
      <c r="MX387" s="109"/>
      <c r="MY387" s="109"/>
      <c r="MZ387" s="109"/>
      <c r="NA387" s="109"/>
      <c r="NB387" s="109"/>
      <c r="NC387" s="109"/>
      <c r="ND387" s="109"/>
      <c r="NE387" s="109"/>
      <c r="NF387" s="109"/>
      <c r="NG387" s="109"/>
      <c r="NH387" s="109"/>
      <c r="NI387" s="109"/>
      <c r="NJ387" s="109"/>
      <c r="NK387" s="109"/>
      <c r="NL387" s="109"/>
      <c r="NM387" s="109"/>
      <c r="NN387" s="109"/>
      <c r="NO387" s="109"/>
      <c r="NP387" s="109"/>
      <c r="NQ387" s="109"/>
      <c r="NR387" s="109"/>
      <c r="NS387" s="109"/>
      <c r="NT387" s="109"/>
      <c r="NU387" s="109"/>
      <c r="NV387" s="109"/>
      <c r="NW387" s="109"/>
      <c r="NX387" s="109"/>
      <c r="NY387" s="109"/>
      <c r="NZ387" s="109"/>
      <c r="OA387" s="109"/>
      <c r="OB387" s="109"/>
      <c r="OC387" s="109"/>
      <c r="OD387" s="109"/>
      <c r="OE387" s="109"/>
      <c r="OF387" s="109"/>
      <c r="OG387" s="109"/>
      <c r="OH387" s="109"/>
      <c r="OI387" s="109"/>
      <c r="OJ387" s="109"/>
      <c r="OK387" s="109"/>
      <c r="OL387" s="109"/>
      <c r="OM387" s="109"/>
      <c r="ON387" s="109"/>
      <c r="OO387" s="109"/>
      <c r="OP387" s="109"/>
      <c r="OQ387" s="109"/>
      <c r="OR387" s="109"/>
      <c r="OS387" s="109"/>
      <c r="OT387" s="109"/>
      <c r="OU387" s="109"/>
      <c r="OV387" s="109"/>
      <c r="OW387" s="109"/>
      <c r="OX387" s="109"/>
      <c r="OY387" s="109"/>
      <c r="OZ387" s="109"/>
      <c r="PA387" s="109"/>
      <c r="PB387" s="109"/>
      <c r="PC387" s="109"/>
      <c r="PD387" s="109"/>
      <c r="PE387" s="109"/>
      <c r="PF387" s="109"/>
      <c r="PG387" s="109"/>
      <c r="PH387" s="109"/>
      <c r="PI387" s="109"/>
      <c r="PJ387" s="109"/>
      <c r="PK387" s="109"/>
      <c r="PL387" s="109"/>
      <c r="PM387" s="109"/>
      <c r="PN387" s="109"/>
      <c r="PO387" s="109"/>
      <c r="PP387" s="109"/>
      <c r="PQ387" s="109"/>
      <c r="PR387" s="109"/>
      <c r="PS387" s="109"/>
      <c r="PT387" s="109"/>
      <c r="PU387" s="109"/>
      <c r="PV387" s="109"/>
      <c r="PW387" s="109"/>
      <c r="PX387" s="109"/>
      <c r="PY387" s="109"/>
      <c r="PZ387" s="109"/>
      <c r="QA387" s="109"/>
      <c r="QB387" s="109"/>
      <c r="QC387" s="109"/>
      <c r="QD387" s="109"/>
      <c r="QE387" s="109"/>
      <c r="QF387" s="109"/>
      <c r="QG387" s="109"/>
      <c r="QH387" s="109"/>
      <c r="QI387" s="109"/>
      <c r="QJ387" s="109"/>
      <c r="QK387" s="23">
        <f t="shared" si="7"/>
        <v>153</v>
      </c>
      <c r="QL387" s="125"/>
      <c r="QM387" s="125"/>
      <c r="QN387" s="125"/>
      <c r="QO387" s="125"/>
      <c r="QP387" s="125"/>
      <c r="QQ387" s="125"/>
      <c r="QR387" s="125"/>
      <c r="QS387" s="130"/>
    </row>
    <row r="388" spans="1:461" s="5" customFormat="1" ht="12.75" customHeight="1" x14ac:dyDescent="0.2">
      <c r="A388" s="52">
        <v>44729</v>
      </c>
      <c r="B388" s="103" t="s">
        <v>28</v>
      </c>
      <c r="C388" s="107"/>
      <c r="D388" s="107"/>
      <c r="E388" s="108"/>
      <c r="F388" s="108"/>
      <c r="G388" s="108"/>
      <c r="H388" s="108"/>
      <c r="I388" s="108"/>
      <c r="J388" s="108"/>
      <c r="K388" s="108"/>
      <c r="L388" s="108"/>
      <c r="M388" s="108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 s="109"/>
      <c r="BD388" s="109"/>
      <c r="BE388" s="109"/>
      <c r="BF388" s="109"/>
      <c r="BG388" s="109"/>
      <c r="BH388" s="109"/>
      <c r="BI388" s="109"/>
      <c r="BJ388" s="109"/>
      <c r="BK388" s="109"/>
      <c r="BL388" s="109"/>
      <c r="BM388" s="109"/>
      <c r="BN388" s="109"/>
      <c r="BO388" s="109"/>
      <c r="BP388" s="109"/>
      <c r="BQ388" s="109"/>
      <c r="BR388" s="109"/>
      <c r="BS388" s="109"/>
      <c r="BT388" s="109"/>
      <c r="BU388" s="109"/>
      <c r="BV388" s="109"/>
      <c r="BW388" s="109"/>
      <c r="BX388" s="109"/>
      <c r="BY388" s="109"/>
      <c r="BZ388" s="109"/>
      <c r="CA388" s="109"/>
      <c r="CB388" s="109"/>
      <c r="CC388" s="109"/>
      <c r="CD388" s="109"/>
      <c r="CE388" s="109"/>
      <c r="CF388" s="109"/>
      <c r="CG388" s="109"/>
      <c r="CH388" s="109"/>
      <c r="CI388" s="109"/>
      <c r="CJ388" s="109"/>
      <c r="CK388" s="109"/>
      <c r="CL388" s="109"/>
      <c r="CM388" s="109"/>
      <c r="CN388" s="109"/>
      <c r="CO388" s="109"/>
      <c r="CP388" s="109"/>
      <c r="CQ388" s="109"/>
      <c r="CR388" s="109"/>
      <c r="CS388" s="109"/>
      <c r="CT388" s="109"/>
      <c r="CU388" s="109"/>
      <c r="CV388" s="109"/>
      <c r="CW388" s="109"/>
      <c r="CX388" s="109"/>
      <c r="CY388" s="109"/>
      <c r="CZ388" s="109"/>
      <c r="DA388" s="109"/>
      <c r="DB388" s="109"/>
      <c r="DC388" s="109"/>
      <c r="DD388" s="109"/>
      <c r="DE388" s="109"/>
      <c r="DF388" s="109"/>
      <c r="DG388" s="109"/>
      <c r="DH388" s="109"/>
      <c r="DI388" s="109"/>
      <c r="DJ388" s="109"/>
      <c r="DK388" s="109"/>
      <c r="DL388" s="109"/>
      <c r="DM388" s="109"/>
      <c r="DN388" s="109"/>
      <c r="DO388" s="109"/>
      <c r="DP388" s="109"/>
      <c r="DQ388" s="109"/>
      <c r="DR388" s="109"/>
      <c r="DS388" s="109"/>
      <c r="DT388" s="109"/>
      <c r="DU388" s="109"/>
      <c r="DV388" s="109"/>
      <c r="DW388" s="109"/>
      <c r="DX388" s="109">
        <v>30</v>
      </c>
      <c r="DY388" s="109"/>
      <c r="DZ388" s="109"/>
      <c r="EA388" s="109"/>
      <c r="EB388" s="109"/>
      <c r="EC388" s="109"/>
      <c r="ED388" s="109"/>
      <c r="EE388" s="109"/>
      <c r="EF388" s="109"/>
      <c r="EG388" s="109"/>
      <c r="EH388" s="109"/>
      <c r="EI388" s="109"/>
      <c r="EJ388" s="109"/>
      <c r="EK388" s="109"/>
      <c r="EL388" s="109"/>
      <c r="EM388" s="109"/>
      <c r="EN388" s="109"/>
      <c r="EO388" s="109"/>
      <c r="EP388" s="109"/>
      <c r="EQ388" s="109"/>
      <c r="ER388" s="109"/>
      <c r="ES388" s="109"/>
      <c r="ET388" s="109"/>
      <c r="EU388" s="109"/>
      <c r="EV388" s="109"/>
      <c r="EW388" s="109">
        <v>300</v>
      </c>
      <c r="EX388" s="109"/>
      <c r="EY388" s="109"/>
      <c r="EZ388" s="109"/>
      <c r="FA388" s="109"/>
      <c r="FB388" s="109"/>
      <c r="FC388" s="109"/>
      <c r="FD388" s="109"/>
      <c r="FE388" s="109"/>
      <c r="FF388" s="109"/>
      <c r="FG388" s="109"/>
      <c r="FH388" s="109"/>
      <c r="FI388" s="109"/>
      <c r="FJ388" s="109"/>
      <c r="FK388" s="109"/>
      <c r="FL388" s="109"/>
      <c r="FM388" s="109"/>
      <c r="FN388" s="109"/>
      <c r="FO388" s="109"/>
      <c r="FP388" s="109"/>
      <c r="FQ388" s="109"/>
      <c r="FR388" s="109"/>
      <c r="FS388" s="109"/>
      <c r="FT388" s="109"/>
      <c r="FU388" s="109"/>
      <c r="FV388" s="109"/>
      <c r="FW388" s="109"/>
      <c r="FX388" s="109"/>
      <c r="FY388" s="109"/>
      <c r="FZ388" s="109"/>
      <c r="GA388" s="109"/>
      <c r="GB388" s="109"/>
      <c r="GC388" s="109"/>
      <c r="GD388" s="109"/>
      <c r="GE388" s="109"/>
      <c r="GF388" s="109"/>
      <c r="GG388" s="109"/>
      <c r="GH388" s="109"/>
      <c r="GI388" s="109"/>
      <c r="GJ388" s="109"/>
      <c r="GK388" s="109"/>
      <c r="GL388" s="109"/>
      <c r="GM388" s="109"/>
      <c r="GN388" s="109"/>
      <c r="GO388" s="109"/>
      <c r="GP388" s="109"/>
      <c r="GQ388" s="109"/>
      <c r="GR388" s="109"/>
      <c r="GS388" s="109"/>
      <c r="GT388" s="109"/>
      <c r="GU388" s="109"/>
      <c r="GV388" s="109"/>
      <c r="GW388" s="109"/>
      <c r="GX388" s="109"/>
      <c r="GY388" s="109"/>
      <c r="GZ388" s="109"/>
      <c r="HA388" s="109"/>
      <c r="HB388" s="109"/>
      <c r="HC388" s="109"/>
      <c r="HD388" s="109"/>
      <c r="HE388" s="109"/>
      <c r="HF388" s="109"/>
      <c r="HG388" s="109"/>
      <c r="HH388" s="109"/>
      <c r="HI388" s="109"/>
      <c r="HJ388" s="109"/>
      <c r="HK388" s="109"/>
      <c r="HL388" s="109"/>
      <c r="HM388" s="109"/>
      <c r="HN388" s="109"/>
      <c r="HO388" s="109"/>
      <c r="HP388" s="109"/>
      <c r="HQ388" s="109"/>
      <c r="HR388" s="109"/>
      <c r="HS388" s="109"/>
      <c r="HT388" s="109"/>
      <c r="HU388" s="109"/>
      <c r="HV388" s="109"/>
      <c r="HW388" s="109"/>
      <c r="HX388" s="109"/>
      <c r="HY388" s="109"/>
      <c r="HZ388" s="109"/>
      <c r="IA388" s="109"/>
      <c r="IB388" s="109"/>
      <c r="IC388" s="109"/>
      <c r="ID388" s="109"/>
      <c r="IE388" s="109"/>
      <c r="IF388" s="109"/>
      <c r="IG388" s="109"/>
      <c r="IH388" s="109"/>
      <c r="II388" s="109"/>
      <c r="IJ388" s="109"/>
      <c r="IK388" s="109"/>
      <c r="IL388" s="109"/>
      <c r="IM388" s="109"/>
      <c r="IN388" s="109"/>
      <c r="IO388" s="109"/>
      <c r="IP388" s="109"/>
      <c r="IQ388" s="109"/>
      <c r="IR388" s="109"/>
      <c r="IS388" s="109"/>
      <c r="IT388" s="109"/>
      <c r="IU388" s="109"/>
      <c r="IV388" s="109"/>
      <c r="IW388" s="109"/>
      <c r="IX388" s="109"/>
      <c r="IY388" s="109"/>
      <c r="IZ388" s="109"/>
      <c r="JA388" s="109"/>
      <c r="JB388" s="109"/>
      <c r="JC388" s="109"/>
      <c r="JD388" s="109"/>
      <c r="JE388" s="109"/>
      <c r="JF388" s="109"/>
      <c r="JG388" s="109"/>
      <c r="JH388" s="109"/>
      <c r="JI388" s="109"/>
      <c r="JJ388" s="109"/>
      <c r="JK388" s="109"/>
      <c r="JL388" s="109"/>
      <c r="JM388" s="109"/>
      <c r="JN388" s="109"/>
      <c r="JO388" s="109"/>
      <c r="JP388" s="109"/>
      <c r="JQ388" s="109"/>
      <c r="JR388" s="109"/>
      <c r="JS388" s="109"/>
      <c r="JT388" s="109"/>
      <c r="JU388" s="109"/>
      <c r="JV388" s="109"/>
      <c r="JW388" s="109"/>
      <c r="JX388" s="109"/>
      <c r="JY388" s="109"/>
      <c r="JZ388" s="109"/>
      <c r="KA388" s="109"/>
      <c r="KB388" s="109"/>
      <c r="KC388" s="109"/>
      <c r="KD388" s="109"/>
      <c r="KE388" s="109"/>
      <c r="KF388" s="109"/>
      <c r="KG388" s="109"/>
      <c r="KH388" s="109"/>
      <c r="KI388" s="109"/>
      <c r="KJ388" s="109"/>
      <c r="KK388" s="109"/>
      <c r="KL388" s="109"/>
      <c r="KM388" s="109"/>
      <c r="KN388" s="109"/>
      <c r="KO388" s="109"/>
      <c r="KP388" s="109"/>
      <c r="KQ388" s="109"/>
      <c r="KR388" s="109"/>
      <c r="KS388" s="109"/>
      <c r="KT388" s="109"/>
      <c r="KU388" s="109"/>
      <c r="KV388" s="109"/>
      <c r="KW388" s="109"/>
      <c r="KX388" s="109"/>
      <c r="KY388" s="109"/>
      <c r="KZ388" s="109"/>
      <c r="LA388" s="109">
        <v>30</v>
      </c>
      <c r="LB388" s="109"/>
      <c r="LC388" s="109"/>
      <c r="LD388" s="109"/>
      <c r="LE388" s="109"/>
      <c r="LF388" s="109"/>
      <c r="LG388" s="109"/>
      <c r="LH388" s="109"/>
      <c r="LI388" s="109"/>
      <c r="LJ388" s="109"/>
      <c r="LK388" s="109"/>
      <c r="LL388" s="109"/>
      <c r="LM388" s="109"/>
      <c r="LN388" s="109"/>
      <c r="LO388" s="109"/>
      <c r="LP388" s="109"/>
      <c r="LQ388" s="109"/>
      <c r="LR388" s="109"/>
      <c r="LS388" s="109"/>
      <c r="LT388" s="109"/>
      <c r="LU388" s="109"/>
      <c r="LV388" s="109"/>
      <c r="LW388" s="109"/>
      <c r="LX388" s="109"/>
      <c r="LY388" s="109"/>
      <c r="LZ388" s="109"/>
      <c r="MA388" s="109"/>
      <c r="MB388" s="109"/>
      <c r="MC388" s="109"/>
      <c r="MD388" s="109"/>
      <c r="ME388" s="109"/>
      <c r="MF388" s="109"/>
      <c r="MG388" s="109"/>
      <c r="MH388" s="109"/>
      <c r="MI388" s="109"/>
      <c r="MJ388" s="109"/>
      <c r="MK388" s="109"/>
      <c r="ML388" s="109"/>
      <c r="MM388" s="109"/>
      <c r="MN388" s="109"/>
      <c r="MO388" s="109"/>
      <c r="MP388" s="109"/>
      <c r="MQ388" s="109"/>
      <c r="MR388" s="109"/>
      <c r="MS388" s="109"/>
      <c r="MT388" s="109"/>
      <c r="MU388" s="109"/>
      <c r="MV388" s="109"/>
      <c r="MW388" s="109"/>
      <c r="MX388" s="109"/>
      <c r="MY388" s="109"/>
      <c r="MZ388" s="109"/>
      <c r="NA388" s="109"/>
      <c r="NB388" s="109"/>
      <c r="NC388" s="109"/>
      <c r="ND388" s="109"/>
      <c r="NE388" s="109"/>
      <c r="NF388" s="109"/>
      <c r="NG388" s="109"/>
      <c r="NH388" s="109"/>
      <c r="NI388" s="109"/>
      <c r="NJ388" s="109"/>
      <c r="NK388" s="109"/>
      <c r="NL388" s="109"/>
      <c r="NM388" s="109"/>
      <c r="NN388" s="109"/>
      <c r="NO388" s="109"/>
      <c r="NP388" s="109"/>
      <c r="NQ388" s="109"/>
      <c r="NR388" s="109"/>
      <c r="NS388" s="109"/>
      <c r="NT388" s="109"/>
      <c r="NU388" s="109"/>
      <c r="NV388" s="109"/>
      <c r="NW388" s="109"/>
      <c r="NX388" s="109"/>
      <c r="NY388" s="109"/>
      <c r="NZ388" s="109"/>
      <c r="OA388" s="109"/>
      <c r="OB388" s="109"/>
      <c r="OC388" s="109"/>
      <c r="OD388" s="109"/>
      <c r="OE388" s="109"/>
      <c r="OF388" s="109"/>
      <c r="OG388" s="109"/>
      <c r="OH388" s="109"/>
      <c r="OI388" s="109"/>
      <c r="OJ388" s="109"/>
      <c r="OK388" s="109"/>
      <c r="OL388" s="109"/>
      <c r="OM388" s="109"/>
      <c r="ON388" s="109"/>
      <c r="OO388" s="109"/>
      <c r="OP388" s="109"/>
      <c r="OQ388" s="109"/>
      <c r="OR388" s="109"/>
      <c r="OS388" s="109"/>
      <c r="OT388" s="109"/>
      <c r="OU388" s="109"/>
      <c r="OV388" s="109"/>
      <c r="OW388" s="109"/>
      <c r="OX388" s="109"/>
      <c r="OY388" s="109"/>
      <c r="OZ388" s="109"/>
      <c r="PA388" s="109"/>
      <c r="PB388" s="109"/>
      <c r="PC388" s="109"/>
      <c r="PD388" s="109"/>
      <c r="PE388" s="109"/>
      <c r="PF388" s="109"/>
      <c r="PG388" s="109"/>
      <c r="PH388" s="109"/>
      <c r="PI388" s="109"/>
      <c r="PJ388" s="109"/>
      <c r="PK388" s="109"/>
      <c r="PL388" s="109">
        <v>5</v>
      </c>
      <c r="PM388" s="109"/>
      <c r="PN388" s="109"/>
      <c r="PO388" s="109"/>
      <c r="PP388" s="109"/>
      <c r="PQ388" s="109"/>
      <c r="PR388" s="109"/>
      <c r="PS388" s="109">
        <v>6</v>
      </c>
      <c r="PT388" s="109"/>
      <c r="PU388" s="109"/>
      <c r="PV388" s="109"/>
      <c r="PW388" s="109"/>
      <c r="PX388" s="109"/>
      <c r="PY388" s="109"/>
      <c r="PZ388" s="109"/>
      <c r="QA388" s="109"/>
      <c r="QB388" s="109"/>
      <c r="QC388" s="109"/>
      <c r="QD388" s="109"/>
      <c r="QE388" s="109"/>
      <c r="QF388" s="109"/>
      <c r="QG388" s="109"/>
      <c r="QH388" s="109"/>
      <c r="QI388" s="109"/>
      <c r="QJ388" s="109"/>
      <c r="QK388" s="23">
        <f t="shared" si="7"/>
        <v>371</v>
      </c>
      <c r="QL388" s="125"/>
      <c r="QM388" s="125"/>
      <c r="QN388" s="125"/>
      <c r="QO388" s="125"/>
      <c r="QP388" s="125"/>
      <c r="QQ388" s="125"/>
      <c r="QR388" s="125"/>
      <c r="QS388" s="130"/>
    </row>
    <row r="389" spans="1:461" s="5" customFormat="1" ht="12.75" customHeight="1" x14ac:dyDescent="0.2">
      <c r="A389" s="52">
        <v>44732</v>
      </c>
      <c r="B389" s="90" t="s">
        <v>471</v>
      </c>
      <c r="C389" s="107"/>
      <c r="D389" s="107"/>
      <c r="E389" s="108"/>
      <c r="F389" s="108"/>
      <c r="G389" s="108"/>
      <c r="H389" s="108"/>
      <c r="I389" s="108"/>
      <c r="J389" s="108"/>
      <c r="K389" s="108"/>
      <c r="L389" s="108"/>
      <c r="M389" s="108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 s="109"/>
      <c r="BD389" s="109"/>
      <c r="BE389" s="109"/>
      <c r="BF389" s="109"/>
      <c r="BG389" s="109"/>
      <c r="BH389" s="109"/>
      <c r="BI389" s="109"/>
      <c r="BJ389" s="109"/>
      <c r="BK389" s="109"/>
      <c r="BL389" s="109"/>
      <c r="BM389" s="109"/>
      <c r="BN389" s="109"/>
      <c r="BO389" s="109"/>
      <c r="BP389" s="109"/>
      <c r="BQ389" s="109"/>
      <c r="BR389" s="109"/>
      <c r="BS389" s="109"/>
      <c r="BT389" s="109"/>
      <c r="BU389" s="109"/>
      <c r="BV389" s="109"/>
      <c r="BW389" s="109"/>
      <c r="BX389" s="109"/>
      <c r="BY389" s="109"/>
      <c r="BZ389" s="109"/>
      <c r="CA389" s="109"/>
      <c r="CB389" s="109"/>
      <c r="CC389" s="109"/>
      <c r="CD389" s="109"/>
      <c r="CE389" s="109"/>
      <c r="CF389" s="109"/>
      <c r="CG389" s="109"/>
      <c r="CH389" s="109"/>
      <c r="CI389" s="109"/>
      <c r="CJ389" s="109"/>
      <c r="CK389" s="109"/>
      <c r="CL389" s="109"/>
      <c r="CM389" s="109"/>
      <c r="CN389" s="109"/>
      <c r="CO389" s="109"/>
      <c r="CP389" s="109"/>
      <c r="CQ389" s="109"/>
      <c r="CR389" s="109"/>
      <c r="CS389" s="109"/>
      <c r="CT389" s="109"/>
      <c r="CU389" s="109"/>
      <c r="CV389" s="109"/>
      <c r="CW389" s="109"/>
      <c r="CX389" s="109"/>
      <c r="CY389" s="109"/>
      <c r="CZ389" s="109"/>
      <c r="DA389" s="109"/>
      <c r="DB389" s="109"/>
      <c r="DC389" s="109"/>
      <c r="DD389" s="109"/>
      <c r="DE389" s="109"/>
      <c r="DF389" s="109"/>
      <c r="DG389" s="109"/>
      <c r="DH389" s="109"/>
      <c r="DI389" s="109"/>
      <c r="DJ389" s="109"/>
      <c r="DK389" s="109"/>
      <c r="DL389" s="109"/>
      <c r="DM389" s="109"/>
      <c r="DN389" s="109"/>
      <c r="DO389" s="109"/>
      <c r="DP389" s="109"/>
      <c r="DQ389" s="109"/>
      <c r="DR389" s="109"/>
      <c r="DS389" s="109"/>
      <c r="DT389" s="109"/>
      <c r="DU389" s="109"/>
      <c r="DV389" s="109"/>
      <c r="DW389" s="109"/>
      <c r="DX389" s="109"/>
      <c r="DY389" s="109"/>
      <c r="DZ389" s="109"/>
      <c r="EA389" s="109"/>
      <c r="EB389" s="109"/>
      <c r="EC389" s="109"/>
      <c r="ED389" s="109"/>
      <c r="EE389" s="109"/>
      <c r="EF389" s="109"/>
      <c r="EG389" s="109"/>
      <c r="EH389" s="109"/>
      <c r="EI389" s="109"/>
      <c r="EJ389" s="109"/>
      <c r="EK389" s="109"/>
      <c r="EL389" s="109"/>
      <c r="EM389" s="109"/>
      <c r="EN389" s="109"/>
      <c r="EO389" s="109"/>
      <c r="EP389" s="109"/>
      <c r="EQ389" s="109"/>
      <c r="ER389" s="109"/>
      <c r="ES389" s="109"/>
      <c r="ET389" s="109"/>
      <c r="EU389" s="109"/>
      <c r="EV389" s="109"/>
      <c r="EW389" s="109"/>
      <c r="EX389" s="109"/>
      <c r="EY389" s="109"/>
      <c r="EZ389" s="109"/>
      <c r="FA389" s="109"/>
      <c r="FB389" s="109"/>
      <c r="FC389" s="109"/>
      <c r="FD389" s="109"/>
      <c r="FE389" s="109"/>
      <c r="FF389" s="109"/>
      <c r="FG389" s="109"/>
      <c r="FH389" s="109"/>
      <c r="FI389" s="109"/>
      <c r="FJ389" s="109"/>
      <c r="FK389" s="109"/>
      <c r="FL389" s="109"/>
      <c r="FM389" s="109"/>
      <c r="FN389" s="109"/>
      <c r="FO389" s="109"/>
      <c r="FP389" s="109"/>
      <c r="FQ389" s="109"/>
      <c r="FR389" s="109"/>
      <c r="FS389" s="109"/>
      <c r="FT389" s="109"/>
      <c r="FU389" s="109"/>
      <c r="FV389" s="109"/>
      <c r="FW389" s="109"/>
      <c r="FX389" s="109"/>
      <c r="FY389" s="109"/>
      <c r="FZ389" s="109"/>
      <c r="GA389" s="109"/>
      <c r="GB389" s="109"/>
      <c r="GC389" s="109"/>
      <c r="GD389" s="109"/>
      <c r="GE389" s="109"/>
      <c r="GF389" s="109"/>
      <c r="GG389" s="109"/>
      <c r="GH389" s="109"/>
      <c r="GI389" s="109"/>
      <c r="GJ389" s="109"/>
      <c r="GK389" s="109"/>
      <c r="GL389" s="109"/>
      <c r="GM389" s="109"/>
      <c r="GN389" s="109"/>
      <c r="GO389" s="109"/>
      <c r="GP389" s="109"/>
      <c r="GQ389" s="109"/>
      <c r="GR389" s="109"/>
      <c r="GS389" s="109"/>
      <c r="GT389" s="109"/>
      <c r="GU389" s="109"/>
      <c r="GV389" s="109"/>
      <c r="GW389" s="109"/>
      <c r="GX389" s="109"/>
      <c r="GY389" s="109"/>
      <c r="GZ389" s="109"/>
      <c r="HA389" s="109"/>
      <c r="HB389" s="109"/>
      <c r="HC389" s="109"/>
      <c r="HD389" s="109"/>
      <c r="HE389" s="109"/>
      <c r="HF389" s="109"/>
      <c r="HG389" s="109"/>
      <c r="HH389" s="109"/>
      <c r="HI389" s="109"/>
      <c r="HJ389" s="109"/>
      <c r="HK389" s="109"/>
      <c r="HL389" s="109"/>
      <c r="HM389" s="109"/>
      <c r="HN389" s="109"/>
      <c r="HO389" s="109"/>
      <c r="HP389" s="109"/>
      <c r="HQ389" s="109"/>
      <c r="HR389" s="109"/>
      <c r="HS389" s="109"/>
      <c r="HT389" s="109"/>
      <c r="HU389" s="109"/>
      <c r="HV389" s="109"/>
      <c r="HW389" s="109"/>
      <c r="HX389" s="109"/>
      <c r="HY389" s="109"/>
      <c r="HZ389" s="109"/>
      <c r="IA389" s="109"/>
      <c r="IB389" s="109"/>
      <c r="IC389" s="109"/>
      <c r="ID389" s="109"/>
      <c r="IE389" s="109"/>
      <c r="IF389" s="109"/>
      <c r="IG389" s="109"/>
      <c r="IH389" s="109"/>
      <c r="II389" s="109"/>
      <c r="IJ389" s="109"/>
      <c r="IK389" s="109"/>
      <c r="IL389" s="109"/>
      <c r="IM389" s="109"/>
      <c r="IN389" s="109"/>
      <c r="IO389" s="109"/>
      <c r="IP389" s="109"/>
      <c r="IQ389" s="109"/>
      <c r="IR389" s="109"/>
      <c r="IS389" s="109"/>
      <c r="IT389" s="109"/>
      <c r="IU389" s="109"/>
      <c r="IV389" s="109"/>
      <c r="IW389" s="109"/>
      <c r="IX389" s="109"/>
      <c r="IY389" s="109"/>
      <c r="IZ389" s="109"/>
      <c r="JA389" s="109"/>
      <c r="JB389" s="109"/>
      <c r="JC389" s="109"/>
      <c r="JD389" s="109"/>
      <c r="JE389" s="109"/>
      <c r="JF389" s="109"/>
      <c r="JG389" s="109"/>
      <c r="JH389" s="109"/>
      <c r="JI389" s="109"/>
      <c r="JJ389" s="109"/>
      <c r="JK389" s="109"/>
      <c r="JL389" s="109"/>
      <c r="JM389" s="109"/>
      <c r="JN389" s="109"/>
      <c r="JO389" s="109"/>
      <c r="JP389" s="109"/>
      <c r="JQ389" s="109"/>
      <c r="JR389" s="109"/>
      <c r="JS389" s="109"/>
      <c r="JT389" s="109"/>
      <c r="JU389" s="109"/>
      <c r="JV389" s="109"/>
      <c r="JW389" s="109"/>
      <c r="JX389" s="109"/>
      <c r="JY389" s="109"/>
      <c r="JZ389" s="109"/>
      <c r="KA389" s="109"/>
      <c r="KB389" s="109"/>
      <c r="KC389" s="109"/>
      <c r="KD389" s="109"/>
      <c r="KE389" s="109"/>
      <c r="KF389" s="109"/>
      <c r="KG389" s="109"/>
      <c r="KH389" s="109"/>
      <c r="KI389" s="109"/>
      <c r="KJ389" s="109"/>
      <c r="KK389" s="109"/>
      <c r="KL389" s="109"/>
      <c r="KM389" s="109"/>
      <c r="KN389" s="109"/>
      <c r="KO389" s="109"/>
      <c r="KP389" s="109"/>
      <c r="KQ389" s="109"/>
      <c r="KR389" s="109"/>
      <c r="KS389" s="109"/>
      <c r="KT389" s="109"/>
      <c r="KU389" s="109"/>
      <c r="KV389" s="109"/>
      <c r="KW389" s="109"/>
      <c r="KX389" s="109"/>
      <c r="KY389" s="109"/>
      <c r="KZ389" s="109"/>
      <c r="LA389" s="109"/>
      <c r="LB389" s="109"/>
      <c r="LC389" s="109"/>
      <c r="LD389" s="109"/>
      <c r="LE389" s="109"/>
      <c r="LF389" s="109"/>
      <c r="LG389" s="109"/>
      <c r="LH389" s="109"/>
      <c r="LI389" s="109"/>
      <c r="LJ389" s="109"/>
      <c r="LK389" s="109"/>
      <c r="LL389" s="109"/>
      <c r="LM389" s="109"/>
      <c r="LN389" s="109"/>
      <c r="LO389" s="109"/>
      <c r="LP389" s="109"/>
      <c r="LQ389" s="109"/>
      <c r="LR389" s="109"/>
      <c r="LS389" s="109"/>
      <c r="LT389" s="109"/>
      <c r="LU389" s="109"/>
      <c r="LV389" s="109"/>
      <c r="LW389" s="109"/>
      <c r="LX389" s="109"/>
      <c r="LY389" s="109"/>
      <c r="LZ389" s="109"/>
      <c r="MA389" s="109"/>
      <c r="MB389" s="109"/>
      <c r="MC389" s="109"/>
      <c r="MD389" s="109"/>
      <c r="ME389" s="109"/>
      <c r="MF389" s="109"/>
      <c r="MG389" s="109"/>
      <c r="MH389" s="109"/>
      <c r="MI389" s="109"/>
      <c r="MJ389" s="109"/>
      <c r="MK389" s="109"/>
      <c r="ML389" s="109"/>
      <c r="MM389" s="109"/>
      <c r="MN389" s="109"/>
      <c r="MO389" s="109"/>
      <c r="MP389" s="109"/>
      <c r="MQ389" s="109"/>
      <c r="MR389" s="109"/>
      <c r="MS389" s="109"/>
      <c r="MT389" s="109"/>
      <c r="MU389" s="109"/>
      <c r="MV389" s="109"/>
      <c r="MW389" s="109"/>
      <c r="MX389" s="109"/>
      <c r="MY389" s="109"/>
      <c r="MZ389" s="109"/>
      <c r="NA389" s="109"/>
      <c r="NB389" s="109"/>
      <c r="NC389" s="109"/>
      <c r="ND389" s="109"/>
      <c r="NE389" s="109"/>
      <c r="NF389" s="109"/>
      <c r="NG389" s="109"/>
      <c r="NH389" s="109"/>
      <c r="NI389" s="109"/>
      <c r="NJ389" s="109"/>
      <c r="NK389" s="109"/>
      <c r="NL389" s="109"/>
      <c r="NM389" s="109"/>
      <c r="NN389" s="109"/>
      <c r="NO389" s="109"/>
      <c r="NP389" s="109"/>
      <c r="NQ389" s="109"/>
      <c r="NR389" s="109"/>
      <c r="NS389" s="109"/>
      <c r="NT389" s="109"/>
      <c r="NU389" s="109"/>
      <c r="NV389" s="109"/>
      <c r="NW389" s="109"/>
      <c r="NX389" s="109"/>
      <c r="NY389" s="109"/>
      <c r="NZ389" s="109"/>
      <c r="OA389" s="109"/>
      <c r="OB389" s="109"/>
      <c r="OC389" s="109"/>
      <c r="OD389" s="109"/>
      <c r="OE389" s="109"/>
      <c r="OF389" s="109"/>
      <c r="OG389" s="109"/>
      <c r="OH389" s="109"/>
      <c r="OI389" s="109"/>
      <c r="OJ389" s="109"/>
      <c r="OK389" s="109"/>
      <c r="OL389" s="109"/>
      <c r="OM389" s="109"/>
      <c r="ON389" s="109"/>
      <c r="OO389" s="109"/>
      <c r="OP389" s="109"/>
      <c r="OQ389" s="109"/>
      <c r="OR389" s="109"/>
      <c r="OS389" s="109"/>
      <c r="OT389" s="109"/>
      <c r="OU389" s="109"/>
      <c r="OV389" s="109"/>
      <c r="OW389" s="109"/>
      <c r="OX389" s="109"/>
      <c r="OY389" s="109"/>
      <c r="OZ389" s="109"/>
      <c r="PA389" s="109"/>
      <c r="PB389" s="109"/>
      <c r="PC389" s="109"/>
      <c r="PD389" s="109"/>
      <c r="PE389" s="109"/>
      <c r="PF389" s="109"/>
      <c r="PG389" s="109"/>
      <c r="PH389" s="109"/>
      <c r="PI389" s="109"/>
      <c r="PJ389" s="109"/>
      <c r="PK389" s="109"/>
      <c r="PL389" s="109"/>
      <c r="PM389" s="109"/>
      <c r="PN389" s="109"/>
      <c r="PO389" s="109"/>
      <c r="PP389" s="109">
        <v>25</v>
      </c>
      <c r="PQ389" s="109"/>
      <c r="PR389" s="109"/>
      <c r="PS389" s="109"/>
      <c r="PT389" s="109"/>
      <c r="PU389" s="109"/>
      <c r="PV389" s="109"/>
      <c r="PW389" s="109"/>
      <c r="PX389" s="109"/>
      <c r="PY389" s="109"/>
      <c r="PZ389" s="109"/>
      <c r="QA389" s="109"/>
      <c r="QB389" s="109"/>
      <c r="QC389" s="109"/>
      <c r="QD389" s="109"/>
      <c r="QE389" s="109"/>
      <c r="QF389" s="109"/>
      <c r="QG389" s="109"/>
      <c r="QH389" s="109"/>
      <c r="QI389" s="109"/>
      <c r="QJ389" s="109"/>
      <c r="QK389" s="23">
        <f t="shared" si="7"/>
        <v>25</v>
      </c>
      <c r="QL389" s="125"/>
      <c r="QM389" s="148"/>
      <c r="QN389" s="125"/>
      <c r="QO389" s="125"/>
      <c r="QP389" s="125"/>
      <c r="QQ389" s="125">
        <v>2758.5</v>
      </c>
      <c r="QR389" s="125"/>
      <c r="QS389" s="130"/>
    </row>
    <row r="390" spans="1:461" s="5" customFormat="1" ht="12.75" customHeight="1" x14ac:dyDescent="0.2">
      <c r="A390" s="52">
        <v>44732</v>
      </c>
      <c r="B390" s="90" t="s">
        <v>287</v>
      </c>
      <c r="C390" s="107"/>
      <c r="D390" s="107"/>
      <c r="E390" s="108"/>
      <c r="F390" s="108"/>
      <c r="G390" s="108"/>
      <c r="H390" s="108"/>
      <c r="I390" s="108"/>
      <c r="J390" s="108"/>
      <c r="K390" s="108"/>
      <c r="L390" s="108"/>
      <c r="M390" s="108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 s="109"/>
      <c r="BD390" s="109"/>
      <c r="BE390" s="109"/>
      <c r="BF390" s="109"/>
      <c r="BG390" s="109"/>
      <c r="BH390" s="109"/>
      <c r="BI390" s="109"/>
      <c r="BJ390" s="109"/>
      <c r="BK390" s="109"/>
      <c r="BL390" s="109"/>
      <c r="BM390" s="109"/>
      <c r="BN390" s="109"/>
      <c r="BO390" s="109"/>
      <c r="BP390" s="109"/>
      <c r="BQ390" s="109"/>
      <c r="BR390" s="109"/>
      <c r="BS390" s="109"/>
      <c r="BT390" s="109"/>
      <c r="BU390" s="109"/>
      <c r="BV390" s="109"/>
      <c r="BW390" s="109"/>
      <c r="BX390" s="109"/>
      <c r="BY390" s="109"/>
      <c r="BZ390" s="109"/>
      <c r="CA390" s="109"/>
      <c r="CB390" s="109"/>
      <c r="CC390" s="109">
        <v>80</v>
      </c>
      <c r="CD390" s="109"/>
      <c r="CE390" s="109"/>
      <c r="CF390" s="109"/>
      <c r="CG390" s="109"/>
      <c r="CH390" s="109"/>
      <c r="CI390" s="109"/>
      <c r="CJ390" s="109"/>
      <c r="CK390" s="109"/>
      <c r="CL390" s="109"/>
      <c r="CM390" s="109"/>
      <c r="CN390" s="109"/>
      <c r="CO390" s="109"/>
      <c r="CP390" s="109"/>
      <c r="CQ390" s="109"/>
      <c r="CR390" s="109"/>
      <c r="CS390" s="109"/>
      <c r="CT390" s="109"/>
      <c r="CU390" s="109"/>
      <c r="CV390" s="109"/>
      <c r="CW390" s="109"/>
      <c r="CX390" s="109"/>
      <c r="CY390" s="109"/>
      <c r="CZ390" s="109"/>
      <c r="DA390" s="109"/>
      <c r="DB390" s="109"/>
      <c r="DC390" s="109"/>
      <c r="DD390" s="109"/>
      <c r="DE390" s="109"/>
      <c r="DF390" s="109"/>
      <c r="DG390" s="109"/>
      <c r="DH390" s="109"/>
      <c r="DI390" s="109"/>
      <c r="DJ390" s="109"/>
      <c r="DK390" s="109"/>
      <c r="DL390" s="109"/>
      <c r="DM390" s="109"/>
      <c r="DN390" s="109"/>
      <c r="DO390" s="109"/>
      <c r="DP390" s="109"/>
      <c r="DQ390" s="109"/>
      <c r="DR390" s="109"/>
      <c r="DS390" s="109"/>
      <c r="DT390" s="109"/>
      <c r="DU390" s="109"/>
      <c r="DV390" s="109"/>
      <c r="DW390" s="109"/>
      <c r="DX390" s="109"/>
      <c r="DY390" s="109"/>
      <c r="DZ390" s="109"/>
      <c r="EA390" s="109"/>
      <c r="EB390" s="109"/>
      <c r="EC390" s="109"/>
      <c r="ED390" s="109"/>
      <c r="EE390" s="109"/>
      <c r="EF390" s="109"/>
      <c r="EG390" s="109"/>
      <c r="EH390" s="109"/>
      <c r="EI390" s="109"/>
      <c r="EJ390" s="109"/>
      <c r="EK390" s="109"/>
      <c r="EL390" s="109"/>
      <c r="EM390" s="109"/>
      <c r="EN390" s="109"/>
      <c r="EO390" s="109"/>
      <c r="EP390" s="109"/>
      <c r="EQ390" s="109"/>
      <c r="ER390" s="109"/>
      <c r="ES390" s="109"/>
      <c r="ET390" s="109"/>
      <c r="EU390" s="109"/>
      <c r="EV390" s="109"/>
      <c r="EW390" s="109"/>
      <c r="EX390" s="109"/>
      <c r="EY390" s="109"/>
      <c r="EZ390" s="109"/>
      <c r="FA390" s="109"/>
      <c r="FB390" s="109"/>
      <c r="FC390" s="109"/>
      <c r="FD390" s="109"/>
      <c r="FE390" s="109"/>
      <c r="FF390" s="109"/>
      <c r="FG390" s="109"/>
      <c r="FH390" s="109"/>
      <c r="FI390" s="109"/>
      <c r="FJ390" s="109"/>
      <c r="FK390" s="109"/>
      <c r="FL390" s="109"/>
      <c r="FM390" s="109"/>
      <c r="FN390" s="109"/>
      <c r="FO390" s="109"/>
      <c r="FP390" s="109"/>
      <c r="FQ390" s="109"/>
      <c r="FR390" s="109"/>
      <c r="FS390" s="109"/>
      <c r="FT390" s="109"/>
      <c r="FU390" s="109"/>
      <c r="FV390" s="109"/>
      <c r="FW390" s="109"/>
      <c r="FX390" s="109"/>
      <c r="FY390" s="109"/>
      <c r="FZ390" s="109"/>
      <c r="GA390" s="109"/>
      <c r="GB390" s="109"/>
      <c r="GC390" s="109"/>
      <c r="GD390" s="109"/>
      <c r="GE390" s="109"/>
      <c r="GF390" s="109"/>
      <c r="GG390" s="109"/>
      <c r="GH390" s="109"/>
      <c r="GI390" s="109"/>
      <c r="GJ390" s="109"/>
      <c r="GK390" s="109"/>
      <c r="GL390" s="109"/>
      <c r="GM390" s="109"/>
      <c r="GN390" s="109"/>
      <c r="GO390" s="109"/>
      <c r="GP390" s="109"/>
      <c r="GQ390" s="109"/>
      <c r="GR390" s="109"/>
      <c r="GS390" s="109"/>
      <c r="GT390" s="109"/>
      <c r="GU390" s="109"/>
      <c r="GV390" s="109"/>
      <c r="GW390" s="109"/>
      <c r="GX390" s="109"/>
      <c r="GY390" s="109"/>
      <c r="GZ390" s="109"/>
      <c r="HA390" s="109"/>
      <c r="HB390" s="109"/>
      <c r="HC390" s="109"/>
      <c r="HD390" s="109"/>
      <c r="HE390" s="109"/>
      <c r="HF390" s="109"/>
      <c r="HG390" s="109"/>
      <c r="HH390" s="109"/>
      <c r="HI390" s="109"/>
      <c r="HJ390" s="109"/>
      <c r="HK390" s="109"/>
      <c r="HL390" s="109"/>
      <c r="HM390" s="109"/>
      <c r="HN390" s="109"/>
      <c r="HO390" s="109"/>
      <c r="HP390" s="109"/>
      <c r="HQ390" s="109"/>
      <c r="HR390" s="109"/>
      <c r="HS390" s="109"/>
      <c r="HT390" s="109"/>
      <c r="HU390" s="109"/>
      <c r="HV390" s="109"/>
      <c r="HW390" s="109"/>
      <c r="HX390" s="109"/>
      <c r="HY390" s="109"/>
      <c r="HZ390" s="109"/>
      <c r="IA390" s="109"/>
      <c r="IB390" s="109"/>
      <c r="IC390" s="109"/>
      <c r="ID390" s="109"/>
      <c r="IE390" s="109"/>
      <c r="IF390" s="109"/>
      <c r="IG390" s="109"/>
      <c r="IH390" s="109"/>
      <c r="II390" s="109"/>
      <c r="IJ390" s="109"/>
      <c r="IK390" s="109"/>
      <c r="IL390" s="109"/>
      <c r="IM390" s="109"/>
      <c r="IN390" s="109"/>
      <c r="IO390" s="109"/>
      <c r="IP390" s="109"/>
      <c r="IQ390" s="109"/>
      <c r="IR390" s="109"/>
      <c r="IS390" s="109"/>
      <c r="IT390" s="109"/>
      <c r="IU390" s="109"/>
      <c r="IV390" s="109"/>
      <c r="IW390" s="109"/>
      <c r="IX390" s="109"/>
      <c r="IY390" s="109"/>
      <c r="IZ390" s="109"/>
      <c r="JA390" s="109"/>
      <c r="JB390" s="109"/>
      <c r="JC390" s="109"/>
      <c r="JD390" s="109"/>
      <c r="JE390" s="109"/>
      <c r="JF390" s="109"/>
      <c r="JG390" s="109"/>
      <c r="JH390" s="109"/>
      <c r="JI390" s="109"/>
      <c r="JJ390" s="109"/>
      <c r="JK390" s="109"/>
      <c r="JL390" s="109"/>
      <c r="JM390" s="109"/>
      <c r="JN390" s="109"/>
      <c r="JO390" s="109"/>
      <c r="JP390" s="109"/>
      <c r="JQ390" s="109"/>
      <c r="JR390" s="109"/>
      <c r="JS390" s="109"/>
      <c r="JT390" s="109"/>
      <c r="JU390" s="109"/>
      <c r="JV390" s="109"/>
      <c r="JW390" s="109"/>
      <c r="JX390" s="109"/>
      <c r="JY390" s="109"/>
      <c r="JZ390" s="109"/>
      <c r="KA390" s="109"/>
      <c r="KB390" s="109"/>
      <c r="KC390" s="109"/>
      <c r="KD390" s="109"/>
      <c r="KE390" s="109"/>
      <c r="KF390" s="109"/>
      <c r="KG390" s="109"/>
      <c r="KH390" s="109"/>
      <c r="KI390" s="109"/>
      <c r="KJ390" s="109"/>
      <c r="KK390" s="109"/>
      <c r="KL390" s="109"/>
      <c r="KM390" s="109"/>
      <c r="KN390" s="109"/>
      <c r="KO390" s="109"/>
      <c r="KP390" s="109"/>
      <c r="KQ390" s="109"/>
      <c r="KR390" s="109"/>
      <c r="KS390" s="109"/>
      <c r="KT390" s="109"/>
      <c r="KU390" s="109"/>
      <c r="KV390" s="109"/>
      <c r="KW390" s="109"/>
      <c r="KX390" s="109"/>
      <c r="KY390" s="109"/>
      <c r="KZ390" s="109"/>
      <c r="LA390" s="109"/>
      <c r="LB390" s="109"/>
      <c r="LC390" s="109"/>
      <c r="LD390" s="109"/>
      <c r="LE390" s="109"/>
      <c r="LF390" s="109"/>
      <c r="LG390" s="109"/>
      <c r="LH390" s="109"/>
      <c r="LI390" s="109"/>
      <c r="LJ390" s="109"/>
      <c r="LK390" s="109"/>
      <c r="LL390" s="109"/>
      <c r="LM390" s="109"/>
      <c r="LN390" s="109"/>
      <c r="LO390" s="109"/>
      <c r="LP390" s="109"/>
      <c r="LQ390" s="109"/>
      <c r="LR390" s="109"/>
      <c r="LS390" s="109"/>
      <c r="LT390" s="109"/>
      <c r="LU390" s="109"/>
      <c r="LV390" s="109"/>
      <c r="LW390" s="109"/>
      <c r="LX390" s="109"/>
      <c r="LY390" s="109"/>
      <c r="LZ390" s="109"/>
      <c r="MA390" s="109"/>
      <c r="MB390" s="109"/>
      <c r="MC390" s="109"/>
      <c r="MD390" s="109"/>
      <c r="ME390" s="109"/>
      <c r="MF390" s="109"/>
      <c r="MG390" s="109"/>
      <c r="MH390" s="109"/>
      <c r="MI390" s="109"/>
      <c r="MJ390" s="109"/>
      <c r="MK390" s="109"/>
      <c r="ML390" s="109"/>
      <c r="MM390" s="109"/>
      <c r="MN390" s="109"/>
      <c r="MO390" s="109"/>
      <c r="MP390" s="109"/>
      <c r="MQ390" s="109"/>
      <c r="MR390" s="109"/>
      <c r="MS390" s="109"/>
      <c r="MT390" s="109"/>
      <c r="MU390" s="109"/>
      <c r="MV390" s="109"/>
      <c r="MW390" s="109"/>
      <c r="MX390" s="109"/>
      <c r="MY390" s="109"/>
      <c r="MZ390" s="109"/>
      <c r="NA390" s="109"/>
      <c r="NB390" s="109"/>
      <c r="NC390" s="109"/>
      <c r="ND390" s="109"/>
      <c r="NE390" s="109"/>
      <c r="NF390" s="109"/>
      <c r="NG390" s="109"/>
      <c r="NH390" s="109"/>
      <c r="NI390" s="109"/>
      <c r="NJ390" s="109"/>
      <c r="NK390" s="109"/>
      <c r="NL390" s="109"/>
      <c r="NM390" s="109"/>
      <c r="NN390" s="109"/>
      <c r="NO390" s="109"/>
      <c r="NP390" s="109"/>
      <c r="NQ390" s="109"/>
      <c r="NR390" s="109"/>
      <c r="NS390" s="109"/>
      <c r="NT390" s="109"/>
      <c r="NU390" s="109"/>
      <c r="NV390" s="109"/>
      <c r="NW390" s="109"/>
      <c r="NX390" s="109"/>
      <c r="NY390" s="109"/>
      <c r="NZ390" s="109"/>
      <c r="OA390" s="109"/>
      <c r="OB390" s="109"/>
      <c r="OC390" s="109"/>
      <c r="OD390" s="109"/>
      <c r="OE390" s="109"/>
      <c r="OF390" s="109"/>
      <c r="OG390" s="109"/>
      <c r="OH390" s="109"/>
      <c r="OI390" s="109"/>
      <c r="OJ390" s="109"/>
      <c r="OK390" s="109"/>
      <c r="OL390" s="109"/>
      <c r="OM390" s="109"/>
      <c r="ON390" s="109"/>
      <c r="OO390" s="109"/>
      <c r="OP390" s="109"/>
      <c r="OQ390" s="109"/>
      <c r="OR390" s="109"/>
      <c r="OS390" s="109"/>
      <c r="OT390" s="109"/>
      <c r="OU390" s="109"/>
      <c r="OV390" s="109"/>
      <c r="OW390" s="109"/>
      <c r="OX390" s="109"/>
      <c r="OY390" s="109"/>
      <c r="OZ390" s="109"/>
      <c r="PA390" s="109"/>
      <c r="PB390" s="109"/>
      <c r="PC390" s="109"/>
      <c r="PD390" s="109"/>
      <c r="PE390" s="109"/>
      <c r="PF390" s="109"/>
      <c r="PG390" s="109"/>
      <c r="PH390" s="109"/>
      <c r="PI390" s="109"/>
      <c r="PJ390" s="109"/>
      <c r="PK390" s="109"/>
      <c r="PL390" s="109"/>
      <c r="PM390" s="109"/>
      <c r="PN390" s="109"/>
      <c r="PO390" s="109"/>
      <c r="PP390" s="109"/>
      <c r="PQ390" s="109"/>
      <c r="PR390" s="109"/>
      <c r="PS390" s="109"/>
      <c r="PT390" s="109"/>
      <c r="PU390" s="109"/>
      <c r="PV390" s="109"/>
      <c r="PW390" s="109"/>
      <c r="PX390" s="109"/>
      <c r="PY390" s="109"/>
      <c r="PZ390" s="109"/>
      <c r="QA390" s="109"/>
      <c r="QB390" s="109"/>
      <c r="QC390" s="109"/>
      <c r="QD390" s="109"/>
      <c r="QE390" s="109"/>
      <c r="QF390" s="109"/>
      <c r="QG390" s="109"/>
      <c r="QH390" s="109"/>
      <c r="QI390" s="109"/>
      <c r="QJ390" s="109"/>
      <c r="QK390" s="23">
        <f t="shared" si="7"/>
        <v>80</v>
      </c>
      <c r="QL390" s="125"/>
      <c r="QM390" s="125"/>
      <c r="QN390" s="125"/>
      <c r="QO390" s="125"/>
      <c r="QP390" s="125"/>
      <c r="QQ390" s="125"/>
      <c r="QR390" s="125"/>
      <c r="QS390" s="130"/>
    </row>
    <row r="391" spans="1:461" s="5" customFormat="1" ht="12.75" customHeight="1" x14ac:dyDescent="0.2">
      <c r="A391" s="52">
        <v>44733</v>
      </c>
      <c r="B391" s="162" t="s">
        <v>405</v>
      </c>
      <c r="C391" s="107"/>
      <c r="D391" s="107"/>
      <c r="E391" s="108"/>
      <c r="F391" s="108"/>
      <c r="G391" s="108"/>
      <c r="H391" s="108"/>
      <c r="I391" s="108">
        <v>10</v>
      </c>
      <c r="J391" s="108"/>
      <c r="K391" s="108"/>
      <c r="L391" s="108"/>
      <c r="M391" s="108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>
        <v>5</v>
      </c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 s="109"/>
      <c r="BD391" s="109"/>
      <c r="BE391" s="109"/>
      <c r="BF391" s="109"/>
      <c r="BG391" s="109"/>
      <c r="BH391" s="109"/>
      <c r="BI391" s="109"/>
      <c r="BJ391" s="109"/>
      <c r="BK391" s="109"/>
      <c r="BL391" s="109"/>
      <c r="BM391" s="109"/>
      <c r="BN391" s="109"/>
      <c r="BO391" s="109"/>
      <c r="BP391" s="109"/>
      <c r="BQ391" s="109"/>
      <c r="BR391" s="109"/>
      <c r="BS391" s="109"/>
      <c r="BT391" s="109"/>
      <c r="BU391" s="109"/>
      <c r="BV391" s="109"/>
      <c r="BW391" s="109"/>
      <c r="BX391" s="109"/>
      <c r="BY391" s="109"/>
      <c r="BZ391" s="109"/>
      <c r="CA391" s="109"/>
      <c r="CB391" s="109"/>
      <c r="CC391" s="109"/>
      <c r="CD391" s="109"/>
      <c r="CE391" s="109"/>
      <c r="CF391" s="109"/>
      <c r="CG391" s="109"/>
      <c r="CH391" s="109"/>
      <c r="CI391" s="109"/>
      <c r="CJ391" s="109"/>
      <c r="CK391" s="109"/>
      <c r="CL391" s="109"/>
      <c r="CM391" s="109"/>
      <c r="CN391" s="109"/>
      <c r="CO391" s="109"/>
      <c r="CP391" s="109"/>
      <c r="CQ391" s="109"/>
      <c r="CR391" s="109"/>
      <c r="CS391" s="109"/>
      <c r="CT391" s="109"/>
      <c r="CU391" s="109"/>
      <c r="CV391" s="109"/>
      <c r="CW391" s="109"/>
      <c r="CX391" s="109"/>
      <c r="CY391" s="109"/>
      <c r="CZ391" s="109"/>
      <c r="DA391" s="109"/>
      <c r="DB391" s="109"/>
      <c r="DC391" s="109"/>
      <c r="DD391" s="109"/>
      <c r="DE391" s="109"/>
      <c r="DF391" s="109"/>
      <c r="DG391" s="109"/>
      <c r="DH391" s="109"/>
      <c r="DI391" s="109"/>
      <c r="DJ391" s="109"/>
      <c r="DK391" s="109"/>
      <c r="DL391" s="109"/>
      <c r="DM391" s="109"/>
      <c r="DN391" s="109"/>
      <c r="DO391" s="109"/>
      <c r="DP391" s="109"/>
      <c r="DQ391" s="109"/>
      <c r="DR391" s="109"/>
      <c r="DS391" s="109"/>
      <c r="DT391" s="109"/>
      <c r="DU391" s="109"/>
      <c r="DV391" s="109"/>
      <c r="DW391" s="109"/>
      <c r="DX391" s="109"/>
      <c r="DY391" s="109"/>
      <c r="DZ391" s="109"/>
      <c r="EA391" s="109"/>
      <c r="EB391" s="109"/>
      <c r="EC391" s="109"/>
      <c r="ED391" s="109"/>
      <c r="EE391" s="109"/>
      <c r="EF391" s="109"/>
      <c r="EG391" s="109"/>
      <c r="EH391" s="109"/>
      <c r="EI391" s="109"/>
      <c r="EJ391" s="109"/>
      <c r="EK391" s="109"/>
      <c r="EL391" s="109"/>
      <c r="EM391" s="109"/>
      <c r="EN391" s="109"/>
      <c r="EO391" s="109"/>
      <c r="EP391" s="109"/>
      <c r="EQ391" s="109"/>
      <c r="ER391" s="109"/>
      <c r="ES391" s="109"/>
      <c r="ET391" s="109"/>
      <c r="EU391" s="109"/>
      <c r="EV391" s="109"/>
      <c r="EW391" s="109"/>
      <c r="EX391" s="109"/>
      <c r="EY391" s="109"/>
      <c r="EZ391" s="109"/>
      <c r="FA391" s="109"/>
      <c r="FB391" s="109"/>
      <c r="FC391" s="109"/>
      <c r="FD391" s="109"/>
      <c r="FE391" s="109"/>
      <c r="FF391" s="109"/>
      <c r="FG391" s="109"/>
      <c r="FH391" s="109"/>
      <c r="FI391" s="109"/>
      <c r="FJ391" s="109"/>
      <c r="FK391" s="109"/>
      <c r="FL391" s="109"/>
      <c r="FM391" s="109"/>
      <c r="FN391" s="109"/>
      <c r="FO391" s="109"/>
      <c r="FP391" s="109"/>
      <c r="FQ391" s="109"/>
      <c r="FR391" s="109"/>
      <c r="FS391" s="109"/>
      <c r="FT391" s="109"/>
      <c r="FU391" s="109"/>
      <c r="FV391" s="109"/>
      <c r="FW391" s="109"/>
      <c r="FX391" s="109"/>
      <c r="FY391" s="109"/>
      <c r="FZ391" s="109"/>
      <c r="GA391" s="109"/>
      <c r="GB391" s="109"/>
      <c r="GC391" s="109"/>
      <c r="GD391" s="109"/>
      <c r="GE391" s="109"/>
      <c r="GF391" s="109"/>
      <c r="GG391" s="109"/>
      <c r="GH391" s="109"/>
      <c r="GI391" s="109"/>
      <c r="GJ391" s="109"/>
      <c r="GK391" s="109"/>
      <c r="GL391" s="109"/>
      <c r="GM391" s="109"/>
      <c r="GN391" s="109"/>
      <c r="GO391" s="109"/>
      <c r="GP391" s="109"/>
      <c r="GQ391" s="109"/>
      <c r="GR391" s="109"/>
      <c r="GS391" s="109"/>
      <c r="GT391" s="109"/>
      <c r="GU391" s="109"/>
      <c r="GV391" s="109"/>
      <c r="GW391" s="109"/>
      <c r="GX391" s="109"/>
      <c r="GY391" s="109"/>
      <c r="GZ391" s="109"/>
      <c r="HA391" s="109"/>
      <c r="HB391" s="109"/>
      <c r="HC391" s="109"/>
      <c r="HD391" s="109"/>
      <c r="HE391" s="109"/>
      <c r="HF391" s="109"/>
      <c r="HG391" s="109"/>
      <c r="HH391" s="109"/>
      <c r="HI391" s="109"/>
      <c r="HJ391" s="109"/>
      <c r="HK391" s="109"/>
      <c r="HL391" s="109"/>
      <c r="HM391" s="109"/>
      <c r="HN391" s="109"/>
      <c r="HO391" s="109"/>
      <c r="HP391" s="109"/>
      <c r="HQ391" s="109"/>
      <c r="HR391" s="109"/>
      <c r="HS391" s="109"/>
      <c r="HT391" s="109"/>
      <c r="HU391" s="109"/>
      <c r="HV391" s="109"/>
      <c r="HW391" s="109"/>
      <c r="HX391" s="109"/>
      <c r="HY391" s="109"/>
      <c r="HZ391" s="109"/>
      <c r="IA391" s="109"/>
      <c r="IB391" s="109"/>
      <c r="IC391" s="109"/>
      <c r="ID391" s="109"/>
      <c r="IE391" s="109"/>
      <c r="IF391" s="109"/>
      <c r="IG391" s="109"/>
      <c r="IH391" s="109"/>
      <c r="II391" s="109"/>
      <c r="IJ391" s="109"/>
      <c r="IK391" s="109"/>
      <c r="IL391" s="109"/>
      <c r="IM391" s="109"/>
      <c r="IN391" s="109"/>
      <c r="IO391" s="109"/>
      <c r="IP391" s="109"/>
      <c r="IQ391" s="109"/>
      <c r="IR391" s="109"/>
      <c r="IS391" s="109"/>
      <c r="IT391" s="109"/>
      <c r="IU391" s="109"/>
      <c r="IV391" s="109"/>
      <c r="IW391" s="109"/>
      <c r="IX391" s="109"/>
      <c r="IY391" s="109"/>
      <c r="IZ391" s="109"/>
      <c r="JA391" s="109"/>
      <c r="JB391" s="109"/>
      <c r="JC391" s="109"/>
      <c r="JD391" s="109"/>
      <c r="JE391" s="109"/>
      <c r="JF391" s="109"/>
      <c r="JG391" s="109"/>
      <c r="JH391" s="109"/>
      <c r="JI391" s="109"/>
      <c r="JJ391" s="109"/>
      <c r="JK391" s="109"/>
      <c r="JL391" s="109"/>
      <c r="JM391" s="109"/>
      <c r="JN391" s="109"/>
      <c r="JO391" s="109"/>
      <c r="JP391" s="109"/>
      <c r="JQ391" s="109"/>
      <c r="JR391" s="109"/>
      <c r="JS391" s="109"/>
      <c r="JT391" s="109"/>
      <c r="JU391" s="109"/>
      <c r="JV391" s="109"/>
      <c r="JW391" s="109"/>
      <c r="JX391" s="109"/>
      <c r="JY391" s="109"/>
      <c r="JZ391" s="109"/>
      <c r="KA391" s="109"/>
      <c r="KB391" s="109"/>
      <c r="KC391" s="109"/>
      <c r="KD391" s="109"/>
      <c r="KE391" s="109"/>
      <c r="KF391" s="109"/>
      <c r="KG391" s="109"/>
      <c r="KH391" s="109"/>
      <c r="KI391" s="109"/>
      <c r="KJ391" s="109"/>
      <c r="KK391" s="109"/>
      <c r="KL391" s="109"/>
      <c r="KM391" s="109"/>
      <c r="KN391" s="109"/>
      <c r="KO391" s="109"/>
      <c r="KP391" s="109"/>
      <c r="KQ391" s="109"/>
      <c r="KR391" s="109"/>
      <c r="KS391" s="109"/>
      <c r="KT391" s="109"/>
      <c r="KU391" s="109"/>
      <c r="KV391" s="109"/>
      <c r="KW391" s="109"/>
      <c r="KX391" s="109"/>
      <c r="KY391" s="109"/>
      <c r="KZ391" s="109"/>
      <c r="LA391" s="109"/>
      <c r="LB391" s="109"/>
      <c r="LC391" s="109"/>
      <c r="LD391" s="109"/>
      <c r="LE391" s="109"/>
      <c r="LF391" s="109"/>
      <c r="LG391" s="109"/>
      <c r="LH391" s="109"/>
      <c r="LI391" s="109"/>
      <c r="LJ391" s="109"/>
      <c r="LK391" s="109"/>
      <c r="LL391" s="109"/>
      <c r="LM391" s="109"/>
      <c r="LN391" s="109"/>
      <c r="LO391" s="109"/>
      <c r="LP391" s="109"/>
      <c r="LQ391" s="109"/>
      <c r="LR391" s="109"/>
      <c r="LS391" s="109"/>
      <c r="LT391" s="109"/>
      <c r="LU391" s="109"/>
      <c r="LV391" s="109"/>
      <c r="LW391" s="109"/>
      <c r="LX391" s="109"/>
      <c r="LY391" s="109"/>
      <c r="LZ391" s="109"/>
      <c r="MA391" s="109"/>
      <c r="MB391" s="109"/>
      <c r="MC391" s="109"/>
      <c r="MD391" s="109"/>
      <c r="ME391" s="109"/>
      <c r="MF391" s="109"/>
      <c r="MG391" s="109"/>
      <c r="MH391" s="109"/>
      <c r="MI391" s="109"/>
      <c r="MJ391" s="109"/>
      <c r="MK391" s="109"/>
      <c r="ML391" s="109"/>
      <c r="MM391" s="109"/>
      <c r="MN391" s="109"/>
      <c r="MO391" s="109"/>
      <c r="MP391" s="109"/>
      <c r="MQ391" s="109"/>
      <c r="MR391" s="109"/>
      <c r="MS391" s="109"/>
      <c r="MT391" s="109"/>
      <c r="MU391" s="109"/>
      <c r="MV391" s="109"/>
      <c r="MW391" s="109"/>
      <c r="MX391" s="109"/>
      <c r="MY391" s="109"/>
      <c r="MZ391" s="109"/>
      <c r="NA391" s="109"/>
      <c r="NB391" s="109"/>
      <c r="NC391" s="109"/>
      <c r="ND391" s="109"/>
      <c r="NE391" s="109"/>
      <c r="NF391" s="109"/>
      <c r="NG391" s="109"/>
      <c r="NH391" s="109"/>
      <c r="NI391" s="109"/>
      <c r="NJ391" s="109"/>
      <c r="NK391" s="109"/>
      <c r="NL391" s="109"/>
      <c r="NM391" s="109"/>
      <c r="NN391" s="109"/>
      <c r="NO391" s="109"/>
      <c r="NP391" s="109"/>
      <c r="NQ391" s="109"/>
      <c r="NR391" s="109"/>
      <c r="NS391" s="109"/>
      <c r="NT391" s="109"/>
      <c r="NU391" s="109"/>
      <c r="NV391" s="109"/>
      <c r="NW391" s="109"/>
      <c r="NX391" s="109"/>
      <c r="NY391" s="109"/>
      <c r="NZ391" s="109"/>
      <c r="OA391" s="109"/>
      <c r="OB391" s="109"/>
      <c r="OC391" s="109"/>
      <c r="OD391" s="109"/>
      <c r="OE391" s="109"/>
      <c r="OF391" s="109"/>
      <c r="OG391" s="109"/>
      <c r="OH391" s="109"/>
      <c r="OI391" s="109"/>
      <c r="OJ391" s="109"/>
      <c r="OK391" s="109"/>
      <c r="OL391" s="109"/>
      <c r="OM391" s="109"/>
      <c r="ON391" s="109"/>
      <c r="OO391" s="109"/>
      <c r="OP391" s="109"/>
      <c r="OQ391" s="109"/>
      <c r="OR391" s="109"/>
      <c r="OS391" s="109"/>
      <c r="OT391" s="109"/>
      <c r="OU391" s="109"/>
      <c r="OV391" s="109"/>
      <c r="OW391" s="109"/>
      <c r="OX391" s="109"/>
      <c r="OY391" s="109"/>
      <c r="OZ391" s="109"/>
      <c r="PA391" s="109"/>
      <c r="PB391" s="109"/>
      <c r="PC391" s="109"/>
      <c r="PD391" s="109"/>
      <c r="PE391" s="109"/>
      <c r="PF391" s="109"/>
      <c r="PG391" s="109"/>
      <c r="PH391" s="109"/>
      <c r="PI391" s="109"/>
      <c r="PJ391" s="109"/>
      <c r="PK391" s="109"/>
      <c r="PL391" s="109"/>
      <c r="PM391" s="109"/>
      <c r="PN391" s="109"/>
      <c r="PO391" s="109"/>
      <c r="PP391" s="109"/>
      <c r="PQ391" s="109"/>
      <c r="PR391" s="109"/>
      <c r="PS391" s="109"/>
      <c r="PT391" s="109"/>
      <c r="PU391" s="109"/>
      <c r="PV391" s="109"/>
      <c r="PW391" s="109"/>
      <c r="PX391" s="109"/>
      <c r="PY391" s="109"/>
      <c r="PZ391" s="109"/>
      <c r="QA391" s="109"/>
      <c r="QB391" s="109"/>
      <c r="QC391" s="109"/>
      <c r="QD391" s="109"/>
      <c r="QE391" s="109"/>
      <c r="QF391" s="109"/>
      <c r="QG391" s="109"/>
      <c r="QH391" s="109"/>
      <c r="QI391" s="109"/>
      <c r="QJ391" s="109"/>
      <c r="QK391" s="23">
        <f t="shared" si="7"/>
        <v>15</v>
      </c>
      <c r="QL391" s="125"/>
      <c r="QM391" s="148"/>
      <c r="QN391" s="125"/>
      <c r="QO391" s="125"/>
      <c r="QP391" s="125"/>
      <c r="QQ391" s="125">
        <v>738.3</v>
      </c>
      <c r="QR391" s="125"/>
      <c r="QS391" s="130"/>
    </row>
    <row r="392" spans="1:461" s="5" customFormat="1" ht="12.75" customHeight="1" x14ac:dyDescent="0.2">
      <c r="A392" s="52">
        <v>44733</v>
      </c>
      <c r="B392" s="98" t="s">
        <v>343</v>
      </c>
      <c r="C392" s="107"/>
      <c r="D392" s="107"/>
      <c r="E392" s="108"/>
      <c r="F392" s="108"/>
      <c r="G392" s="108"/>
      <c r="H392" s="108"/>
      <c r="I392" s="108"/>
      <c r="J392" s="108"/>
      <c r="K392" s="108"/>
      <c r="L392" s="108"/>
      <c r="M392" s="108"/>
      <c r="N392" s="109"/>
      <c r="O392" s="109"/>
      <c r="P392" s="109"/>
      <c r="Q392" s="109">
        <v>1</v>
      </c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 s="109"/>
      <c r="BG392" s="109"/>
      <c r="BH392" s="109"/>
      <c r="BI392" s="109"/>
      <c r="BJ392" s="109"/>
      <c r="BK392" s="109"/>
      <c r="BL392" s="109"/>
      <c r="BM392" s="109"/>
      <c r="BN392" s="109"/>
      <c r="BO392" s="109"/>
      <c r="BP392" s="109"/>
      <c r="BQ392" s="109"/>
      <c r="BR392" s="109"/>
      <c r="BS392" s="109"/>
      <c r="BT392" s="109"/>
      <c r="BU392" s="109"/>
      <c r="BV392" s="109"/>
      <c r="BW392" s="109"/>
      <c r="BX392" s="109"/>
      <c r="BY392" s="109"/>
      <c r="BZ392" s="109"/>
      <c r="CA392" s="109"/>
      <c r="CB392" s="109"/>
      <c r="CC392" s="109"/>
      <c r="CD392" s="109"/>
      <c r="CE392" s="109"/>
      <c r="CF392" s="109"/>
      <c r="CG392" s="109"/>
      <c r="CH392" s="109"/>
      <c r="CI392" s="109"/>
      <c r="CJ392" s="109"/>
      <c r="CK392" s="109"/>
      <c r="CL392" s="109"/>
      <c r="CM392" s="109"/>
      <c r="CN392" s="109"/>
      <c r="CO392" s="109"/>
      <c r="CP392" s="109"/>
      <c r="CQ392" s="109"/>
      <c r="CR392" s="109"/>
      <c r="CS392" s="109"/>
      <c r="CT392" s="109"/>
      <c r="CU392" s="109"/>
      <c r="CV392" s="109"/>
      <c r="CW392" s="109"/>
      <c r="CX392" s="109"/>
      <c r="CY392" s="109"/>
      <c r="CZ392" s="109"/>
      <c r="DA392" s="109"/>
      <c r="DB392" s="109"/>
      <c r="DC392" s="109"/>
      <c r="DD392" s="109"/>
      <c r="DE392" s="109"/>
      <c r="DF392" s="109"/>
      <c r="DG392" s="109"/>
      <c r="DH392" s="109"/>
      <c r="DI392" s="109"/>
      <c r="DJ392" s="109"/>
      <c r="DK392" s="109"/>
      <c r="DL392" s="109"/>
      <c r="DM392" s="109"/>
      <c r="DN392" s="109"/>
      <c r="DO392" s="109"/>
      <c r="DP392" s="109"/>
      <c r="DQ392" s="109"/>
      <c r="DR392" s="109"/>
      <c r="DS392" s="109"/>
      <c r="DT392" s="109"/>
      <c r="DU392" s="109"/>
      <c r="DV392" s="109"/>
      <c r="DW392" s="109"/>
      <c r="DX392" s="109"/>
      <c r="DY392" s="109"/>
      <c r="DZ392" s="109"/>
      <c r="EA392" s="109"/>
      <c r="EB392" s="109"/>
      <c r="EC392" s="109"/>
      <c r="ED392" s="109"/>
      <c r="EE392" s="109"/>
      <c r="EF392" s="109"/>
      <c r="EG392" s="109"/>
      <c r="EH392" s="109"/>
      <c r="EI392" s="109"/>
      <c r="EJ392" s="109"/>
      <c r="EK392" s="109"/>
      <c r="EL392" s="109"/>
      <c r="EM392" s="109"/>
      <c r="EN392" s="109"/>
      <c r="EO392" s="109"/>
      <c r="EP392" s="109"/>
      <c r="EQ392" s="109"/>
      <c r="ER392" s="109"/>
      <c r="ES392" s="109"/>
      <c r="ET392" s="109"/>
      <c r="EU392" s="109"/>
      <c r="EV392" s="109"/>
      <c r="EW392" s="109"/>
      <c r="EX392" s="109"/>
      <c r="EY392" s="109"/>
      <c r="EZ392" s="109"/>
      <c r="FA392" s="109"/>
      <c r="FB392" s="109"/>
      <c r="FC392" s="109"/>
      <c r="FD392" s="109"/>
      <c r="FE392" s="109"/>
      <c r="FF392" s="109"/>
      <c r="FG392" s="109"/>
      <c r="FH392" s="109"/>
      <c r="FI392" s="109"/>
      <c r="FJ392" s="109"/>
      <c r="FK392" s="109"/>
      <c r="FL392" s="109"/>
      <c r="FM392" s="109">
        <v>8</v>
      </c>
      <c r="FN392" s="109"/>
      <c r="FO392" s="109"/>
      <c r="FP392" s="109"/>
      <c r="FQ392" s="109"/>
      <c r="FR392" s="109"/>
      <c r="FS392" s="109"/>
      <c r="FT392" s="109"/>
      <c r="FU392" s="109"/>
      <c r="FV392" s="109"/>
      <c r="FW392" s="109"/>
      <c r="FX392" s="109"/>
      <c r="FY392" s="109"/>
      <c r="FZ392" s="109"/>
      <c r="GA392" s="109"/>
      <c r="GB392" s="109"/>
      <c r="GC392" s="109"/>
      <c r="GD392" s="109"/>
      <c r="GE392" s="109"/>
      <c r="GF392" s="109"/>
      <c r="GG392" s="109"/>
      <c r="GH392" s="109"/>
      <c r="GI392" s="109"/>
      <c r="GJ392" s="109"/>
      <c r="GK392" s="109"/>
      <c r="GL392" s="109"/>
      <c r="GM392" s="109"/>
      <c r="GN392" s="109"/>
      <c r="GO392" s="109"/>
      <c r="GP392" s="109"/>
      <c r="GQ392" s="109"/>
      <c r="GR392" s="109"/>
      <c r="GS392" s="109"/>
      <c r="GT392" s="109"/>
      <c r="GU392" s="109"/>
      <c r="GV392" s="109"/>
      <c r="GW392" s="109"/>
      <c r="GX392" s="109"/>
      <c r="GY392" s="109"/>
      <c r="GZ392" s="109"/>
      <c r="HA392" s="109"/>
      <c r="HB392" s="109"/>
      <c r="HC392" s="109"/>
      <c r="HD392" s="109"/>
      <c r="HE392" s="109"/>
      <c r="HF392" s="109"/>
      <c r="HG392" s="109"/>
      <c r="HH392" s="109"/>
      <c r="HI392" s="109"/>
      <c r="HJ392" s="109"/>
      <c r="HK392" s="109"/>
      <c r="HL392" s="109"/>
      <c r="HM392" s="109"/>
      <c r="HN392" s="109"/>
      <c r="HO392" s="109"/>
      <c r="HP392" s="109"/>
      <c r="HQ392" s="109"/>
      <c r="HR392" s="109"/>
      <c r="HS392" s="109"/>
      <c r="HT392" s="109"/>
      <c r="HU392" s="109"/>
      <c r="HV392" s="109"/>
      <c r="HW392" s="109"/>
      <c r="HX392" s="109"/>
      <c r="HY392" s="109"/>
      <c r="HZ392" s="109"/>
      <c r="IA392" s="109"/>
      <c r="IB392" s="109"/>
      <c r="IC392" s="109"/>
      <c r="ID392" s="109"/>
      <c r="IE392" s="109"/>
      <c r="IF392" s="109"/>
      <c r="IG392" s="109"/>
      <c r="IH392" s="109"/>
      <c r="II392" s="109"/>
      <c r="IJ392" s="109"/>
      <c r="IK392" s="109"/>
      <c r="IL392" s="109"/>
      <c r="IM392" s="109"/>
      <c r="IN392" s="109"/>
      <c r="IO392" s="109"/>
      <c r="IP392" s="109"/>
      <c r="IQ392" s="109"/>
      <c r="IR392" s="109"/>
      <c r="IS392" s="109"/>
      <c r="IT392" s="109"/>
      <c r="IU392" s="109"/>
      <c r="IV392" s="109"/>
      <c r="IW392" s="109"/>
      <c r="IX392" s="109"/>
      <c r="IY392" s="109"/>
      <c r="IZ392" s="109"/>
      <c r="JA392" s="109"/>
      <c r="JB392" s="109"/>
      <c r="JC392" s="109"/>
      <c r="JD392" s="109"/>
      <c r="JE392" s="109"/>
      <c r="JF392" s="109"/>
      <c r="JG392" s="109"/>
      <c r="JH392" s="109"/>
      <c r="JI392" s="109"/>
      <c r="JJ392" s="109"/>
      <c r="JK392" s="109"/>
      <c r="JL392" s="109"/>
      <c r="JM392" s="109"/>
      <c r="JN392" s="109"/>
      <c r="JO392" s="109"/>
      <c r="JP392" s="109"/>
      <c r="JQ392" s="109"/>
      <c r="JR392" s="109"/>
      <c r="JS392" s="109"/>
      <c r="JT392" s="109"/>
      <c r="JU392" s="109"/>
      <c r="JV392" s="109"/>
      <c r="JW392" s="109"/>
      <c r="JX392" s="109"/>
      <c r="JY392" s="109"/>
      <c r="JZ392" s="109"/>
      <c r="KA392" s="109"/>
      <c r="KB392" s="109"/>
      <c r="KC392" s="109"/>
      <c r="KD392" s="109"/>
      <c r="KE392" s="109"/>
      <c r="KF392" s="109"/>
      <c r="KG392" s="109"/>
      <c r="KH392" s="109"/>
      <c r="KI392" s="109"/>
      <c r="KJ392" s="109"/>
      <c r="KK392" s="109"/>
      <c r="KL392" s="109"/>
      <c r="KM392" s="109"/>
      <c r="KN392" s="109"/>
      <c r="KO392" s="109"/>
      <c r="KP392" s="109"/>
      <c r="KQ392" s="109"/>
      <c r="KR392" s="109"/>
      <c r="KS392" s="109"/>
      <c r="KT392" s="109"/>
      <c r="KU392" s="109"/>
      <c r="KV392" s="109"/>
      <c r="KW392" s="109"/>
      <c r="KX392" s="109"/>
      <c r="KY392" s="109"/>
      <c r="KZ392" s="109"/>
      <c r="LA392" s="109"/>
      <c r="LB392" s="109"/>
      <c r="LC392" s="109"/>
      <c r="LD392" s="109"/>
      <c r="LE392" s="109"/>
      <c r="LF392" s="109"/>
      <c r="LG392" s="109"/>
      <c r="LH392" s="109"/>
      <c r="LI392" s="109"/>
      <c r="LJ392" s="109"/>
      <c r="LK392" s="109"/>
      <c r="LL392" s="109"/>
      <c r="LM392" s="109"/>
      <c r="LN392" s="109"/>
      <c r="LO392" s="109"/>
      <c r="LP392" s="109"/>
      <c r="LQ392" s="109"/>
      <c r="LR392" s="109"/>
      <c r="LS392" s="109"/>
      <c r="LT392" s="109"/>
      <c r="LU392" s="109"/>
      <c r="LV392" s="109"/>
      <c r="LW392" s="109"/>
      <c r="LX392" s="109"/>
      <c r="LY392" s="109"/>
      <c r="LZ392" s="109"/>
      <c r="MA392" s="109"/>
      <c r="MB392" s="109"/>
      <c r="MC392" s="109"/>
      <c r="MD392" s="109"/>
      <c r="ME392" s="109"/>
      <c r="MF392" s="109"/>
      <c r="MG392" s="109"/>
      <c r="MH392" s="109"/>
      <c r="MI392" s="109"/>
      <c r="MJ392" s="109"/>
      <c r="MK392" s="109"/>
      <c r="ML392" s="109"/>
      <c r="MM392" s="109"/>
      <c r="MN392" s="109"/>
      <c r="MO392" s="109"/>
      <c r="MP392" s="109"/>
      <c r="MQ392" s="109"/>
      <c r="MR392" s="109"/>
      <c r="MS392" s="109"/>
      <c r="MT392" s="109"/>
      <c r="MU392" s="109"/>
      <c r="MV392" s="109"/>
      <c r="MW392" s="109"/>
      <c r="MX392" s="109"/>
      <c r="MY392" s="109"/>
      <c r="MZ392" s="109"/>
      <c r="NA392" s="109"/>
      <c r="NB392" s="109"/>
      <c r="NC392" s="109"/>
      <c r="ND392" s="109"/>
      <c r="NE392" s="109"/>
      <c r="NF392" s="109"/>
      <c r="NG392" s="109"/>
      <c r="NH392" s="109"/>
      <c r="NI392" s="109"/>
      <c r="NJ392" s="109"/>
      <c r="NK392" s="109"/>
      <c r="NL392" s="109"/>
      <c r="NM392" s="109"/>
      <c r="NN392" s="109"/>
      <c r="NO392" s="109"/>
      <c r="NP392" s="109"/>
      <c r="NQ392" s="109"/>
      <c r="NR392" s="109"/>
      <c r="NS392" s="109"/>
      <c r="NT392" s="109"/>
      <c r="NU392" s="109"/>
      <c r="NV392" s="109"/>
      <c r="NW392" s="109"/>
      <c r="NX392" s="109"/>
      <c r="NY392" s="109"/>
      <c r="NZ392" s="109"/>
      <c r="OA392" s="109"/>
      <c r="OB392" s="109"/>
      <c r="OC392" s="109"/>
      <c r="OD392" s="109"/>
      <c r="OE392" s="109"/>
      <c r="OF392" s="109"/>
      <c r="OG392" s="109"/>
      <c r="OH392" s="109"/>
      <c r="OI392" s="109"/>
      <c r="OJ392" s="109"/>
      <c r="OK392" s="109"/>
      <c r="OL392" s="109"/>
      <c r="OM392" s="109"/>
      <c r="ON392" s="109"/>
      <c r="OO392" s="109"/>
      <c r="OP392" s="109"/>
      <c r="OQ392" s="109"/>
      <c r="OR392" s="109"/>
      <c r="OS392" s="109"/>
      <c r="OT392" s="109"/>
      <c r="OU392" s="109"/>
      <c r="OV392" s="109"/>
      <c r="OW392" s="109"/>
      <c r="OX392" s="109"/>
      <c r="OY392" s="109"/>
      <c r="OZ392" s="109"/>
      <c r="PA392" s="109"/>
      <c r="PB392" s="109"/>
      <c r="PC392" s="109"/>
      <c r="PD392" s="109"/>
      <c r="PE392" s="109"/>
      <c r="PF392" s="109"/>
      <c r="PG392" s="109"/>
      <c r="PH392" s="109"/>
      <c r="PI392" s="109"/>
      <c r="PJ392" s="109"/>
      <c r="PK392" s="109"/>
      <c r="PL392" s="109"/>
      <c r="PM392" s="109"/>
      <c r="PN392" s="109"/>
      <c r="PO392" s="109"/>
      <c r="PP392" s="109"/>
      <c r="PQ392" s="109"/>
      <c r="PR392" s="109"/>
      <c r="PS392" s="109"/>
      <c r="PT392" s="109"/>
      <c r="PU392" s="109"/>
      <c r="PV392" s="109"/>
      <c r="PW392" s="109"/>
      <c r="PX392" s="109"/>
      <c r="PY392" s="109"/>
      <c r="PZ392" s="109"/>
      <c r="QA392" s="109"/>
      <c r="QB392" s="109"/>
      <c r="QC392" s="109"/>
      <c r="QD392" s="109"/>
      <c r="QE392" s="109"/>
      <c r="QF392" s="109"/>
      <c r="QG392" s="109"/>
      <c r="QH392" s="109"/>
      <c r="QI392" s="109"/>
      <c r="QJ392" s="109"/>
      <c r="QK392" s="23">
        <f t="shared" si="7"/>
        <v>9</v>
      </c>
      <c r="QL392" s="125"/>
      <c r="QM392" s="148"/>
      <c r="QN392" s="125"/>
      <c r="QO392" s="125"/>
      <c r="QP392" s="125"/>
      <c r="QQ392" s="125">
        <v>700.26</v>
      </c>
      <c r="QR392" s="125"/>
      <c r="QS392" s="130"/>
    </row>
    <row r="393" spans="1:461" s="5" customFormat="1" ht="12.75" customHeight="1" x14ac:dyDescent="0.2">
      <c r="A393" s="52">
        <v>44733</v>
      </c>
      <c r="B393" s="90" t="s">
        <v>502</v>
      </c>
      <c r="C393" s="107"/>
      <c r="D393" s="107"/>
      <c r="E393" s="108"/>
      <c r="F393" s="108"/>
      <c r="G393" s="108"/>
      <c r="H393" s="108"/>
      <c r="I393" s="108"/>
      <c r="J393" s="108"/>
      <c r="K393" s="108"/>
      <c r="L393" s="108"/>
      <c r="M393" s="108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>
        <v>3</v>
      </c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 s="109"/>
      <c r="BD393" s="109"/>
      <c r="BE393" s="109"/>
      <c r="BF393" s="109"/>
      <c r="BG393" s="109"/>
      <c r="BH393" s="109"/>
      <c r="BI393" s="109"/>
      <c r="BJ393" s="109"/>
      <c r="BK393" s="109"/>
      <c r="BL393" s="109"/>
      <c r="BM393" s="109"/>
      <c r="BN393" s="109"/>
      <c r="BO393" s="109"/>
      <c r="BP393" s="109"/>
      <c r="BQ393" s="109"/>
      <c r="BR393" s="109"/>
      <c r="BS393" s="109"/>
      <c r="BT393" s="109"/>
      <c r="BU393" s="109"/>
      <c r="BV393" s="109"/>
      <c r="BW393" s="109"/>
      <c r="BX393" s="109"/>
      <c r="BY393" s="109"/>
      <c r="BZ393" s="109"/>
      <c r="CA393" s="109"/>
      <c r="CB393" s="109"/>
      <c r="CC393" s="109"/>
      <c r="CD393" s="109"/>
      <c r="CE393" s="109"/>
      <c r="CF393" s="109"/>
      <c r="CG393" s="109"/>
      <c r="CH393" s="109"/>
      <c r="CI393" s="109"/>
      <c r="CJ393" s="109"/>
      <c r="CK393" s="109"/>
      <c r="CL393" s="109"/>
      <c r="CM393" s="109"/>
      <c r="CN393" s="109"/>
      <c r="CO393" s="109"/>
      <c r="CP393" s="109"/>
      <c r="CQ393" s="109"/>
      <c r="CR393" s="109"/>
      <c r="CS393" s="109">
        <v>11</v>
      </c>
      <c r="CT393" s="109"/>
      <c r="CU393" s="109"/>
      <c r="CV393" s="109"/>
      <c r="CW393" s="109"/>
      <c r="CX393" s="109"/>
      <c r="CY393" s="109"/>
      <c r="CZ393" s="109"/>
      <c r="DA393" s="109"/>
      <c r="DB393" s="109"/>
      <c r="DC393" s="109"/>
      <c r="DD393" s="109"/>
      <c r="DE393" s="109"/>
      <c r="DF393" s="109"/>
      <c r="DG393" s="109"/>
      <c r="DH393" s="109"/>
      <c r="DI393" s="109"/>
      <c r="DJ393" s="109"/>
      <c r="DK393" s="109"/>
      <c r="DL393" s="109"/>
      <c r="DM393" s="109"/>
      <c r="DN393" s="109"/>
      <c r="DO393" s="109"/>
      <c r="DP393" s="109"/>
      <c r="DQ393" s="109"/>
      <c r="DR393" s="109"/>
      <c r="DS393" s="109"/>
      <c r="DT393" s="109"/>
      <c r="DU393" s="109"/>
      <c r="DV393" s="109"/>
      <c r="DW393" s="109"/>
      <c r="DX393" s="109"/>
      <c r="DY393" s="109">
        <v>1</v>
      </c>
      <c r="DZ393" s="109"/>
      <c r="EA393" s="109"/>
      <c r="EB393" s="109"/>
      <c r="EC393" s="109"/>
      <c r="ED393" s="109"/>
      <c r="EE393" s="109"/>
      <c r="EF393" s="109"/>
      <c r="EG393" s="109"/>
      <c r="EH393" s="109"/>
      <c r="EI393" s="109"/>
      <c r="EJ393" s="109"/>
      <c r="EK393" s="109"/>
      <c r="EL393" s="109"/>
      <c r="EM393" s="109"/>
      <c r="EN393" s="109"/>
      <c r="EO393" s="109"/>
      <c r="EP393" s="109"/>
      <c r="EQ393" s="109"/>
      <c r="ER393" s="109"/>
      <c r="ES393" s="109"/>
      <c r="ET393" s="109"/>
      <c r="EU393" s="109"/>
      <c r="EV393" s="109"/>
      <c r="EW393" s="109"/>
      <c r="EX393" s="109"/>
      <c r="EY393" s="109"/>
      <c r="EZ393" s="109"/>
      <c r="FA393" s="109"/>
      <c r="FB393" s="109"/>
      <c r="FC393" s="109"/>
      <c r="FD393" s="109"/>
      <c r="FE393" s="109"/>
      <c r="FF393" s="109"/>
      <c r="FG393" s="109">
        <v>1</v>
      </c>
      <c r="FH393" s="109"/>
      <c r="FI393" s="109"/>
      <c r="FJ393" s="109"/>
      <c r="FK393" s="109"/>
      <c r="FL393" s="109"/>
      <c r="FM393" s="109"/>
      <c r="FN393" s="109"/>
      <c r="FO393" s="109"/>
      <c r="FP393" s="109"/>
      <c r="FQ393" s="109"/>
      <c r="FR393" s="109"/>
      <c r="FS393" s="109"/>
      <c r="FT393" s="109"/>
      <c r="FU393" s="109"/>
      <c r="FV393" s="109"/>
      <c r="FW393" s="109"/>
      <c r="FX393" s="109"/>
      <c r="FY393" s="109"/>
      <c r="FZ393" s="109"/>
      <c r="GA393" s="109"/>
      <c r="GB393" s="109"/>
      <c r="GC393" s="109"/>
      <c r="GD393" s="109"/>
      <c r="GE393" s="109"/>
      <c r="GF393" s="109"/>
      <c r="GG393" s="109"/>
      <c r="GH393" s="109"/>
      <c r="GI393" s="109"/>
      <c r="GJ393" s="109"/>
      <c r="GK393" s="109"/>
      <c r="GL393" s="109"/>
      <c r="GM393" s="109"/>
      <c r="GN393" s="109"/>
      <c r="GO393" s="109"/>
      <c r="GP393" s="109"/>
      <c r="GQ393" s="109"/>
      <c r="GR393" s="109"/>
      <c r="GS393" s="109"/>
      <c r="GT393" s="109"/>
      <c r="GU393" s="109"/>
      <c r="GV393" s="109"/>
      <c r="GW393" s="109"/>
      <c r="GX393" s="109"/>
      <c r="GY393" s="109"/>
      <c r="GZ393" s="109"/>
      <c r="HA393" s="109"/>
      <c r="HB393" s="109"/>
      <c r="HC393" s="109"/>
      <c r="HD393" s="109"/>
      <c r="HE393" s="109"/>
      <c r="HF393" s="109"/>
      <c r="HG393" s="109"/>
      <c r="HH393" s="109"/>
      <c r="HI393" s="109"/>
      <c r="HJ393" s="109"/>
      <c r="HK393" s="109"/>
      <c r="HL393" s="109"/>
      <c r="HM393" s="109"/>
      <c r="HN393" s="109"/>
      <c r="HO393" s="109"/>
      <c r="HP393" s="109"/>
      <c r="HQ393" s="109"/>
      <c r="HR393" s="109"/>
      <c r="HS393" s="109"/>
      <c r="HT393" s="109"/>
      <c r="HU393" s="109"/>
      <c r="HV393" s="109"/>
      <c r="HW393" s="109"/>
      <c r="HX393" s="109"/>
      <c r="HY393" s="109"/>
      <c r="HZ393" s="109"/>
      <c r="IA393" s="109"/>
      <c r="IB393" s="109"/>
      <c r="IC393" s="109"/>
      <c r="ID393" s="109"/>
      <c r="IE393" s="109"/>
      <c r="IF393" s="109"/>
      <c r="IG393" s="109"/>
      <c r="IH393" s="109"/>
      <c r="II393" s="109"/>
      <c r="IJ393" s="109"/>
      <c r="IK393" s="109"/>
      <c r="IL393" s="109"/>
      <c r="IM393" s="109"/>
      <c r="IN393" s="109"/>
      <c r="IO393" s="109"/>
      <c r="IP393" s="109"/>
      <c r="IQ393" s="109"/>
      <c r="IR393" s="109"/>
      <c r="IS393" s="109"/>
      <c r="IT393" s="109"/>
      <c r="IU393" s="109"/>
      <c r="IV393" s="109"/>
      <c r="IW393" s="109"/>
      <c r="IX393" s="109"/>
      <c r="IY393" s="109"/>
      <c r="IZ393" s="109"/>
      <c r="JA393" s="109"/>
      <c r="JB393" s="109"/>
      <c r="JC393" s="109"/>
      <c r="JD393" s="109"/>
      <c r="JE393" s="109"/>
      <c r="JF393" s="109"/>
      <c r="JG393" s="109"/>
      <c r="JH393" s="109"/>
      <c r="JI393" s="109"/>
      <c r="JJ393" s="109">
        <v>0.8</v>
      </c>
      <c r="JK393" s="109"/>
      <c r="JL393" s="109"/>
      <c r="JM393" s="109"/>
      <c r="JN393" s="109"/>
      <c r="JO393" s="109"/>
      <c r="JP393" s="109"/>
      <c r="JQ393" s="109"/>
      <c r="JR393" s="109"/>
      <c r="JS393" s="109"/>
      <c r="JT393" s="109"/>
      <c r="JU393" s="109"/>
      <c r="JV393" s="109"/>
      <c r="JW393" s="109"/>
      <c r="JX393" s="109"/>
      <c r="JY393" s="109"/>
      <c r="JZ393" s="109"/>
      <c r="KA393" s="109"/>
      <c r="KB393" s="109"/>
      <c r="KC393" s="109"/>
      <c r="KD393" s="109"/>
      <c r="KE393" s="109"/>
      <c r="KF393" s="109"/>
      <c r="KG393" s="109"/>
      <c r="KH393" s="109"/>
      <c r="KI393" s="109"/>
      <c r="KJ393" s="109">
        <v>1</v>
      </c>
      <c r="KK393" s="109"/>
      <c r="KL393" s="109"/>
      <c r="KM393" s="109"/>
      <c r="KN393" s="109"/>
      <c r="KO393" s="109"/>
      <c r="KP393" s="109"/>
      <c r="KQ393" s="109"/>
      <c r="KR393" s="109"/>
      <c r="KS393" s="109"/>
      <c r="KT393" s="109"/>
      <c r="KU393" s="109"/>
      <c r="KV393" s="109"/>
      <c r="KW393" s="109"/>
      <c r="KX393" s="109"/>
      <c r="KY393" s="109"/>
      <c r="KZ393" s="109"/>
      <c r="LA393" s="109"/>
      <c r="LB393" s="109"/>
      <c r="LC393" s="109"/>
      <c r="LD393" s="109"/>
      <c r="LE393" s="109"/>
      <c r="LF393" s="109"/>
      <c r="LG393" s="109"/>
      <c r="LH393" s="109"/>
      <c r="LI393" s="109"/>
      <c r="LJ393" s="109"/>
      <c r="LK393" s="109"/>
      <c r="LL393" s="109"/>
      <c r="LM393" s="109"/>
      <c r="LN393" s="109"/>
      <c r="LO393" s="109"/>
      <c r="LP393" s="109"/>
      <c r="LQ393" s="109"/>
      <c r="LR393" s="109"/>
      <c r="LS393" s="109"/>
      <c r="LT393" s="109"/>
      <c r="LU393" s="109"/>
      <c r="LV393" s="109"/>
      <c r="LW393" s="109"/>
      <c r="LX393" s="109"/>
      <c r="LY393" s="109"/>
      <c r="LZ393" s="109"/>
      <c r="MA393" s="109"/>
      <c r="MB393" s="109"/>
      <c r="MC393" s="109"/>
      <c r="MD393" s="109"/>
      <c r="ME393" s="109"/>
      <c r="MF393" s="109"/>
      <c r="MG393" s="109"/>
      <c r="MH393" s="109"/>
      <c r="MI393" s="109"/>
      <c r="MJ393" s="109"/>
      <c r="MK393" s="109"/>
      <c r="ML393" s="109"/>
      <c r="MM393" s="109"/>
      <c r="MN393" s="109"/>
      <c r="MO393" s="109"/>
      <c r="MP393" s="109"/>
      <c r="MQ393" s="109"/>
      <c r="MR393" s="109"/>
      <c r="MS393" s="109"/>
      <c r="MT393" s="109"/>
      <c r="MU393" s="109"/>
      <c r="MV393" s="109"/>
      <c r="MW393" s="109"/>
      <c r="MX393" s="109"/>
      <c r="MY393" s="109"/>
      <c r="MZ393" s="109"/>
      <c r="NA393" s="109"/>
      <c r="NB393" s="109"/>
      <c r="NC393" s="109"/>
      <c r="ND393" s="109"/>
      <c r="NE393" s="109"/>
      <c r="NF393" s="109"/>
      <c r="NG393" s="109"/>
      <c r="NH393" s="109"/>
      <c r="NI393" s="109"/>
      <c r="NJ393" s="109"/>
      <c r="NK393" s="109"/>
      <c r="NL393" s="109"/>
      <c r="NM393" s="109"/>
      <c r="NN393" s="109"/>
      <c r="NO393" s="109"/>
      <c r="NP393" s="109"/>
      <c r="NQ393" s="109"/>
      <c r="NR393" s="109"/>
      <c r="NS393" s="109"/>
      <c r="NT393" s="109"/>
      <c r="NU393" s="109"/>
      <c r="NV393" s="109"/>
      <c r="NW393" s="109"/>
      <c r="NX393" s="109"/>
      <c r="NY393" s="109"/>
      <c r="NZ393" s="109"/>
      <c r="OA393" s="109"/>
      <c r="OB393" s="109"/>
      <c r="OC393" s="109"/>
      <c r="OD393" s="109"/>
      <c r="OE393" s="109"/>
      <c r="OF393" s="109"/>
      <c r="OG393" s="109"/>
      <c r="OH393" s="109"/>
      <c r="OI393" s="109"/>
      <c r="OJ393" s="109"/>
      <c r="OK393" s="109"/>
      <c r="OL393" s="109"/>
      <c r="OM393" s="109"/>
      <c r="ON393" s="109"/>
      <c r="OO393" s="109"/>
      <c r="OP393" s="109"/>
      <c r="OQ393" s="109"/>
      <c r="OR393" s="109"/>
      <c r="OS393" s="109"/>
      <c r="OT393" s="109"/>
      <c r="OU393" s="109"/>
      <c r="OV393" s="109"/>
      <c r="OW393" s="109"/>
      <c r="OX393" s="109"/>
      <c r="OY393" s="109"/>
      <c r="OZ393" s="109"/>
      <c r="PA393" s="109"/>
      <c r="PB393" s="109"/>
      <c r="PC393" s="109"/>
      <c r="PD393" s="109"/>
      <c r="PE393" s="109"/>
      <c r="PF393" s="109"/>
      <c r="PG393" s="109"/>
      <c r="PH393" s="109"/>
      <c r="PI393" s="109"/>
      <c r="PJ393" s="109"/>
      <c r="PK393" s="109"/>
      <c r="PL393" s="109"/>
      <c r="PM393" s="109"/>
      <c r="PN393" s="109"/>
      <c r="PO393" s="109"/>
      <c r="PP393" s="109"/>
      <c r="PQ393" s="109"/>
      <c r="PR393" s="109"/>
      <c r="PS393" s="109"/>
      <c r="PT393" s="109"/>
      <c r="PU393" s="109"/>
      <c r="PV393" s="109"/>
      <c r="PW393" s="109"/>
      <c r="PX393" s="109"/>
      <c r="PY393" s="109"/>
      <c r="PZ393" s="109"/>
      <c r="QA393" s="109"/>
      <c r="QB393" s="109"/>
      <c r="QC393" s="109"/>
      <c r="QD393" s="109"/>
      <c r="QE393" s="109"/>
      <c r="QF393" s="109"/>
      <c r="QG393" s="109"/>
      <c r="QH393" s="109"/>
      <c r="QI393" s="109"/>
      <c r="QJ393" s="109"/>
      <c r="QK393" s="23">
        <f t="shared" si="7"/>
        <v>17.8</v>
      </c>
      <c r="QL393" s="125"/>
      <c r="QM393" s="148"/>
      <c r="QN393" s="125"/>
      <c r="QO393" s="125"/>
      <c r="QP393" s="125"/>
      <c r="QQ393" s="125">
        <f>61.39+1222.02</f>
        <v>1283.4100000000001</v>
      </c>
      <c r="QR393" s="125"/>
      <c r="QS393" s="130"/>
    </row>
    <row r="394" spans="1:461" s="5" customFormat="1" ht="12.75" customHeight="1" x14ac:dyDescent="0.2">
      <c r="A394" s="52">
        <v>44733</v>
      </c>
      <c r="B394" s="90" t="s">
        <v>74</v>
      </c>
      <c r="C394" s="107"/>
      <c r="D394" s="107"/>
      <c r="E394" s="108"/>
      <c r="F394" s="108"/>
      <c r="G394" s="108"/>
      <c r="H394" s="108"/>
      <c r="I394" s="108"/>
      <c r="J394" s="108"/>
      <c r="K394" s="108"/>
      <c r="L394" s="108"/>
      <c r="M394" s="108"/>
      <c r="N394" s="109"/>
      <c r="O394" s="109"/>
      <c r="P394" s="109"/>
      <c r="Q394" s="109"/>
      <c r="R394" s="109">
        <v>1</v>
      </c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 s="109"/>
      <c r="BG394" s="109"/>
      <c r="BH394" s="109"/>
      <c r="BI394" s="109"/>
      <c r="BJ394" s="109"/>
      <c r="BK394" s="109"/>
      <c r="BL394" s="109"/>
      <c r="BM394" s="109"/>
      <c r="BN394" s="109"/>
      <c r="BO394" s="109"/>
      <c r="BP394" s="109"/>
      <c r="BQ394" s="109"/>
      <c r="BR394" s="109"/>
      <c r="BS394" s="109"/>
      <c r="BT394" s="109"/>
      <c r="BU394" s="109"/>
      <c r="BV394" s="109"/>
      <c r="BW394" s="109"/>
      <c r="BX394" s="109"/>
      <c r="BY394" s="109"/>
      <c r="BZ394" s="109"/>
      <c r="CA394" s="109"/>
      <c r="CB394" s="109"/>
      <c r="CC394" s="109"/>
      <c r="CD394" s="109"/>
      <c r="CE394" s="109"/>
      <c r="CF394" s="109"/>
      <c r="CG394" s="109"/>
      <c r="CH394" s="109"/>
      <c r="CI394" s="109"/>
      <c r="CJ394" s="109"/>
      <c r="CK394" s="109"/>
      <c r="CL394" s="109"/>
      <c r="CM394" s="109"/>
      <c r="CN394" s="109"/>
      <c r="CO394" s="109"/>
      <c r="CP394" s="109"/>
      <c r="CQ394" s="109"/>
      <c r="CR394" s="109"/>
      <c r="CS394" s="109"/>
      <c r="CT394" s="109"/>
      <c r="CU394" s="109"/>
      <c r="CV394" s="109"/>
      <c r="CW394" s="109"/>
      <c r="CX394" s="109"/>
      <c r="CY394" s="109"/>
      <c r="CZ394" s="109"/>
      <c r="DA394" s="109"/>
      <c r="DB394" s="109"/>
      <c r="DC394" s="109"/>
      <c r="DD394" s="109"/>
      <c r="DE394" s="109"/>
      <c r="DF394" s="109"/>
      <c r="DG394" s="109"/>
      <c r="DH394" s="109"/>
      <c r="DI394" s="109"/>
      <c r="DJ394" s="109"/>
      <c r="DK394" s="109"/>
      <c r="DL394" s="109"/>
      <c r="DM394" s="109"/>
      <c r="DN394" s="109"/>
      <c r="DO394" s="109"/>
      <c r="DP394" s="109"/>
      <c r="DQ394" s="109"/>
      <c r="DR394" s="109"/>
      <c r="DS394" s="109"/>
      <c r="DT394" s="109"/>
      <c r="DU394" s="109"/>
      <c r="DV394" s="109"/>
      <c r="DW394" s="109"/>
      <c r="DX394" s="109"/>
      <c r="DY394" s="109"/>
      <c r="DZ394" s="109"/>
      <c r="EA394" s="109"/>
      <c r="EB394" s="109"/>
      <c r="EC394" s="109"/>
      <c r="ED394" s="109"/>
      <c r="EE394" s="109"/>
      <c r="EF394" s="109"/>
      <c r="EG394" s="109"/>
      <c r="EH394" s="109"/>
      <c r="EI394" s="109"/>
      <c r="EJ394" s="109"/>
      <c r="EK394" s="109"/>
      <c r="EL394" s="109"/>
      <c r="EM394" s="109"/>
      <c r="EN394" s="109"/>
      <c r="EO394" s="109"/>
      <c r="EP394" s="109"/>
      <c r="EQ394" s="109"/>
      <c r="ER394" s="109"/>
      <c r="ES394" s="109"/>
      <c r="ET394" s="109"/>
      <c r="EU394" s="109"/>
      <c r="EV394" s="109"/>
      <c r="EW394" s="109"/>
      <c r="EX394" s="109"/>
      <c r="EY394" s="109"/>
      <c r="EZ394" s="109"/>
      <c r="FA394" s="109"/>
      <c r="FB394" s="109"/>
      <c r="FC394" s="109"/>
      <c r="FD394" s="109"/>
      <c r="FE394" s="109"/>
      <c r="FF394" s="109"/>
      <c r="FG394" s="109"/>
      <c r="FH394" s="109"/>
      <c r="FI394" s="109"/>
      <c r="FJ394" s="109"/>
      <c r="FK394" s="109"/>
      <c r="FL394" s="109"/>
      <c r="FM394" s="109"/>
      <c r="FN394" s="109"/>
      <c r="FO394" s="109"/>
      <c r="FP394" s="109"/>
      <c r="FQ394" s="109"/>
      <c r="FR394" s="109"/>
      <c r="FS394" s="109"/>
      <c r="FT394" s="109"/>
      <c r="FU394" s="109"/>
      <c r="FV394" s="109"/>
      <c r="FW394" s="109"/>
      <c r="FX394" s="109"/>
      <c r="FY394" s="109"/>
      <c r="FZ394" s="109"/>
      <c r="GA394" s="109"/>
      <c r="GB394" s="109"/>
      <c r="GC394" s="109"/>
      <c r="GD394" s="109"/>
      <c r="GE394" s="109"/>
      <c r="GF394" s="109"/>
      <c r="GG394" s="109"/>
      <c r="GH394" s="109"/>
      <c r="GI394" s="109"/>
      <c r="GJ394" s="109"/>
      <c r="GK394" s="109"/>
      <c r="GL394" s="109"/>
      <c r="GM394" s="109"/>
      <c r="GN394" s="109"/>
      <c r="GO394" s="109"/>
      <c r="GP394" s="109"/>
      <c r="GQ394" s="109"/>
      <c r="GR394" s="109"/>
      <c r="GS394" s="109"/>
      <c r="GT394" s="109"/>
      <c r="GU394" s="109"/>
      <c r="GV394" s="109"/>
      <c r="GW394" s="109"/>
      <c r="GX394" s="109"/>
      <c r="GY394" s="109"/>
      <c r="GZ394" s="109"/>
      <c r="HA394" s="109"/>
      <c r="HB394" s="109"/>
      <c r="HC394" s="109"/>
      <c r="HD394" s="109"/>
      <c r="HE394" s="109"/>
      <c r="HF394" s="109"/>
      <c r="HG394" s="109"/>
      <c r="HH394" s="109"/>
      <c r="HI394" s="109"/>
      <c r="HJ394" s="109"/>
      <c r="HK394" s="109"/>
      <c r="HL394" s="109"/>
      <c r="HM394" s="109"/>
      <c r="HN394" s="109"/>
      <c r="HO394" s="109"/>
      <c r="HP394" s="109"/>
      <c r="HQ394" s="109"/>
      <c r="HR394" s="109"/>
      <c r="HS394" s="109"/>
      <c r="HT394" s="109"/>
      <c r="HU394" s="109"/>
      <c r="HV394" s="109"/>
      <c r="HW394" s="109"/>
      <c r="HX394" s="109"/>
      <c r="HY394" s="109"/>
      <c r="HZ394" s="109"/>
      <c r="IA394" s="109"/>
      <c r="IB394" s="109"/>
      <c r="IC394" s="109"/>
      <c r="ID394" s="109"/>
      <c r="IE394" s="109"/>
      <c r="IF394" s="109"/>
      <c r="IG394" s="109"/>
      <c r="IH394" s="109"/>
      <c r="II394" s="109"/>
      <c r="IJ394" s="109"/>
      <c r="IK394" s="109"/>
      <c r="IL394" s="109"/>
      <c r="IM394" s="109"/>
      <c r="IN394" s="109"/>
      <c r="IO394" s="109"/>
      <c r="IP394" s="109"/>
      <c r="IQ394" s="109"/>
      <c r="IR394" s="109"/>
      <c r="IS394" s="109"/>
      <c r="IT394" s="109"/>
      <c r="IU394" s="109"/>
      <c r="IV394" s="109"/>
      <c r="IW394" s="109"/>
      <c r="IX394" s="109"/>
      <c r="IY394" s="109"/>
      <c r="IZ394" s="109"/>
      <c r="JA394" s="109"/>
      <c r="JB394" s="109"/>
      <c r="JC394" s="109"/>
      <c r="JD394" s="109"/>
      <c r="JE394" s="109"/>
      <c r="JF394" s="109"/>
      <c r="JG394" s="109"/>
      <c r="JH394" s="109"/>
      <c r="JI394" s="109"/>
      <c r="JJ394" s="109"/>
      <c r="JK394" s="109"/>
      <c r="JL394" s="109"/>
      <c r="JM394" s="109"/>
      <c r="JN394" s="109"/>
      <c r="JO394" s="109"/>
      <c r="JP394" s="109"/>
      <c r="JQ394" s="109"/>
      <c r="JR394" s="109"/>
      <c r="JS394" s="109"/>
      <c r="JT394" s="109"/>
      <c r="JU394" s="109"/>
      <c r="JV394" s="109"/>
      <c r="JW394" s="109"/>
      <c r="JX394" s="109"/>
      <c r="JY394" s="109"/>
      <c r="JZ394" s="109"/>
      <c r="KA394" s="109"/>
      <c r="KB394" s="109"/>
      <c r="KC394" s="109"/>
      <c r="KD394" s="109"/>
      <c r="KE394" s="109"/>
      <c r="KF394" s="109"/>
      <c r="KG394" s="109"/>
      <c r="KH394" s="109"/>
      <c r="KI394" s="109"/>
      <c r="KJ394" s="109"/>
      <c r="KK394" s="109"/>
      <c r="KL394" s="109"/>
      <c r="KM394" s="109"/>
      <c r="KN394" s="109"/>
      <c r="KO394" s="109"/>
      <c r="KP394" s="109"/>
      <c r="KQ394" s="109"/>
      <c r="KR394" s="109"/>
      <c r="KS394" s="109"/>
      <c r="KT394" s="109"/>
      <c r="KU394" s="109"/>
      <c r="KV394" s="109"/>
      <c r="KW394" s="109"/>
      <c r="KX394" s="109"/>
      <c r="KY394" s="109"/>
      <c r="KZ394" s="109"/>
      <c r="LA394" s="109"/>
      <c r="LB394" s="109"/>
      <c r="LC394" s="109"/>
      <c r="LD394" s="109"/>
      <c r="LE394" s="109"/>
      <c r="LF394" s="109"/>
      <c r="LG394" s="109"/>
      <c r="LH394" s="109"/>
      <c r="LI394" s="109"/>
      <c r="LJ394" s="109"/>
      <c r="LK394" s="109"/>
      <c r="LL394" s="109"/>
      <c r="LM394" s="109"/>
      <c r="LN394" s="109"/>
      <c r="LO394" s="109"/>
      <c r="LP394" s="109"/>
      <c r="LQ394" s="109"/>
      <c r="LR394" s="109"/>
      <c r="LS394" s="109"/>
      <c r="LT394" s="109"/>
      <c r="LU394" s="109"/>
      <c r="LV394" s="109"/>
      <c r="LW394" s="109"/>
      <c r="LX394" s="109"/>
      <c r="LY394" s="109"/>
      <c r="LZ394" s="109"/>
      <c r="MA394" s="109"/>
      <c r="MB394" s="109"/>
      <c r="MC394" s="109"/>
      <c r="MD394" s="109"/>
      <c r="ME394" s="109"/>
      <c r="MF394" s="109"/>
      <c r="MG394" s="109"/>
      <c r="MH394" s="109"/>
      <c r="MI394" s="109"/>
      <c r="MJ394" s="109"/>
      <c r="MK394" s="109"/>
      <c r="ML394" s="109"/>
      <c r="MM394" s="109"/>
      <c r="MN394" s="109"/>
      <c r="MO394" s="109"/>
      <c r="MP394" s="109"/>
      <c r="MQ394" s="109"/>
      <c r="MR394" s="109"/>
      <c r="MS394" s="109"/>
      <c r="MT394" s="109"/>
      <c r="MU394" s="109"/>
      <c r="MV394" s="109"/>
      <c r="MW394" s="109"/>
      <c r="MX394" s="109"/>
      <c r="MY394" s="109"/>
      <c r="MZ394" s="109"/>
      <c r="NA394" s="109"/>
      <c r="NB394" s="109"/>
      <c r="NC394" s="109"/>
      <c r="ND394" s="109"/>
      <c r="NE394" s="109"/>
      <c r="NF394" s="109"/>
      <c r="NG394" s="109"/>
      <c r="NH394" s="109"/>
      <c r="NI394" s="109"/>
      <c r="NJ394" s="109"/>
      <c r="NK394" s="109"/>
      <c r="NL394" s="109"/>
      <c r="NM394" s="109"/>
      <c r="NN394" s="109"/>
      <c r="NO394" s="109"/>
      <c r="NP394" s="109"/>
      <c r="NQ394" s="109"/>
      <c r="NR394" s="109"/>
      <c r="NS394" s="109"/>
      <c r="NT394" s="109"/>
      <c r="NU394" s="109"/>
      <c r="NV394" s="109"/>
      <c r="NW394" s="109"/>
      <c r="NX394" s="109"/>
      <c r="NY394" s="109"/>
      <c r="NZ394" s="109"/>
      <c r="OA394" s="109"/>
      <c r="OB394" s="109"/>
      <c r="OC394" s="109"/>
      <c r="OD394" s="109"/>
      <c r="OE394" s="109"/>
      <c r="OF394" s="109"/>
      <c r="OG394" s="109"/>
      <c r="OH394" s="109"/>
      <c r="OI394" s="109"/>
      <c r="OJ394" s="109"/>
      <c r="OK394" s="109"/>
      <c r="OL394" s="109"/>
      <c r="OM394" s="109"/>
      <c r="ON394" s="109"/>
      <c r="OO394" s="109"/>
      <c r="OP394" s="109"/>
      <c r="OQ394" s="109"/>
      <c r="OR394" s="109"/>
      <c r="OS394" s="109"/>
      <c r="OT394" s="109"/>
      <c r="OU394" s="109"/>
      <c r="OV394" s="109"/>
      <c r="OW394" s="109"/>
      <c r="OX394" s="109"/>
      <c r="OY394" s="109"/>
      <c r="OZ394" s="109"/>
      <c r="PA394" s="109"/>
      <c r="PB394" s="109"/>
      <c r="PC394" s="109"/>
      <c r="PD394" s="109"/>
      <c r="PE394" s="109"/>
      <c r="PF394" s="109"/>
      <c r="PG394" s="109"/>
      <c r="PH394" s="109"/>
      <c r="PI394" s="109"/>
      <c r="PJ394" s="109"/>
      <c r="PK394" s="109"/>
      <c r="PL394" s="109"/>
      <c r="PM394" s="109"/>
      <c r="PN394" s="109"/>
      <c r="PO394" s="109"/>
      <c r="PP394" s="109"/>
      <c r="PQ394" s="109"/>
      <c r="PR394" s="109"/>
      <c r="PS394" s="109"/>
      <c r="PT394" s="109"/>
      <c r="PU394" s="109"/>
      <c r="PV394" s="109"/>
      <c r="PW394" s="109"/>
      <c r="PX394" s="109"/>
      <c r="PY394" s="109"/>
      <c r="PZ394" s="109"/>
      <c r="QA394" s="109"/>
      <c r="QB394" s="109"/>
      <c r="QC394" s="109"/>
      <c r="QD394" s="109"/>
      <c r="QE394" s="109"/>
      <c r="QF394" s="109"/>
      <c r="QG394" s="109"/>
      <c r="QH394" s="109"/>
      <c r="QI394" s="109"/>
      <c r="QJ394" s="109"/>
      <c r="QK394" s="23">
        <f t="shared" si="7"/>
        <v>1</v>
      </c>
      <c r="QL394" s="125"/>
      <c r="QM394" s="148"/>
      <c r="QN394" s="125"/>
      <c r="QO394" s="125"/>
      <c r="QP394" s="125"/>
      <c r="QQ394" s="125">
        <v>52.8</v>
      </c>
      <c r="QR394" s="125"/>
      <c r="QS394" s="130"/>
    </row>
    <row r="395" spans="1:461" s="5" customFormat="1" ht="12.75" customHeight="1" x14ac:dyDescent="0.2">
      <c r="A395" s="52">
        <v>44733</v>
      </c>
      <c r="B395" s="162" t="s">
        <v>288</v>
      </c>
      <c r="C395" s="107"/>
      <c r="D395" s="107"/>
      <c r="E395" s="108">
        <v>10</v>
      </c>
      <c r="F395" s="108"/>
      <c r="G395" s="108"/>
      <c r="H395" s="108"/>
      <c r="I395" s="108"/>
      <c r="J395" s="108"/>
      <c r="K395" s="108"/>
      <c r="L395" s="108"/>
      <c r="M395" s="108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 s="109"/>
      <c r="BD395" s="109"/>
      <c r="BE395" s="109"/>
      <c r="BF395" s="109"/>
      <c r="BG395" s="109"/>
      <c r="BH395" s="109"/>
      <c r="BI395" s="109"/>
      <c r="BJ395" s="109"/>
      <c r="BK395" s="109"/>
      <c r="BL395" s="109"/>
      <c r="BM395" s="109"/>
      <c r="BN395" s="109"/>
      <c r="BO395" s="109"/>
      <c r="BP395" s="109"/>
      <c r="BQ395" s="109"/>
      <c r="BR395" s="109"/>
      <c r="BS395" s="109"/>
      <c r="BT395" s="109"/>
      <c r="BU395" s="109"/>
      <c r="BV395" s="109"/>
      <c r="BW395" s="109"/>
      <c r="BX395" s="109"/>
      <c r="BY395" s="109"/>
      <c r="BZ395" s="109"/>
      <c r="CA395" s="109"/>
      <c r="CB395" s="109"/>
      <c r="CC395" s="109"/>
      <c r="CD395" s="109"/>
      <c r="CE395" s="109"/>
      <c r="CF395" s="109"/>
      <c r="CG395" s="109"/>
      <c r="CH395" s="109"/>
      <c r="CI395" s="109"/>
      <c r="CJ395" s="109"/>
      <c r="CK395" s="109"/>
      <c r="CL395" s="109"/>
      <c r="CM395" s="109"/>
      <c r="CN395" s="109"/>
      <c r="CO395" s="109"/>
      <c r="CP395" s="109"/>
      <c r="CQ395" s="109"/>
      <c r="CR395" s="109"/>
      <c r="CS395" s="109"/>
      <c r="CT395" s="109"/>
      <c r="CU395" s="109"/>
      <c r="CV395" s="109"/>
      <c r="CW395" s="109"/>
      <c r="CX395" s="109"/>
      <c r="CY395" s="109"/>
      <c r="CZ395" s="109"/>
      <c r="DA395" s="109"/>
      <c r="DB395" s="109"/>
      <c r="DC395" s="109"/>
      <c r="DD395" s="109"/>
      <c r="DE395" s="109"/>
      <c r="DF395" s="109"/>
      <c r="DG395" s="109"/>
      <c r="DH395" s="109"/>
      <c r="DI395" s="109"/>
      <c r="DJ395" s="109"/>
      <c r="DK395" s="109"/>
      <c r="DL395" s="109"/>
      <c r="DM395" s="109"/>
      <c r="DN395" s="109"/>
      <c r="DO395" s="109"/>
      <c r="DP395" s="109"/>
      <c r="DQ395" s="109"/>
      <c r="DR395" s="109"/>
      <c r="DS395" s="109"/>
      <c r="DT395" s="109"/>
      <c r="DU395" s="109"/>
      <c r="DV395" s="109"/>
      <c r="DW395" s="109"/>
      <c r="DX395" s="109"/>
      <c r="DY395" s="109"/>
      <c r="DZ395" s="109"/>
      <c r="EA395" s="109"/>
      <c r="EB395" s="109"/>
      <c r="EC395" s="109"/>
      <c r="ED395" s="109"/>
      <c r="EE395" s="109"/>
      <c r="EF395" s="109"/>
      <c r="EG395" s="109"/>
      <c r="EH395" s="109"/>
      <c r="EI395" s="109"/>
      <c r="EJ395" s="109"/>
      <c r="EK395" s="109"/>
      <c r="EL395" s="109"/>
      <c r="EM395" s="109"/>
      <c r="EN395" s="109"/>
      <c r="EO395" s="109"/>
      <c r="EP395" s="109"/>
      <c r="EQ395" s="109"/>
      <c r="ER395" s="109"/>
      <c r="ES395" s="109"/>
      <c r="ET395" s="109"/>
      <c r="EU395" s="109"/>
      <c r="EV395" s="109"/>
      <c r="EW395" s="109"/>
      <c r="EX395" s="109"/>
      <c r="EY395" s="109"/>
      <c r="EZ395" s="109"/>
      <c r="FA395" s="109"/>
      <c r="FB395" s="109"/>
      <c r="FC395" s="109"/>
      <c r="FD395" s="109"/>
      <c r="FE395" s="109"/>
      <c r="FF395" s="109"/>
      <c r="FG395" s="109"/>
      <c r="FH395" s="109"/>
      <c r="FI395" s="109"/>
      <c r="FJ395" s="109"/>
      <c r="FK395" s="109"/>
      <c r="FL395" s="109"/>
      <c r="FM395" s="109"/>
      <c r="FN395" s="109"/>
      <c r="FO395" s="109"/>
      <c r="FP395" s="109"/>
      <c r="FQ395" s="109"/>
      <c r="FR395" s="109"/>
      <c r="FS395" s="109"/>
      <c r="FT395" s="109"/>
      <c r="FU395" s="109"/>
      <c r="FV395" s="109"/>
      <c r="FW395" s="109"/>
      <c r="FX395" s="109"/>
      <c r="FY395" s="109"/>
      <c r="FZ395" s="109"/>
      <c r="GA395" s="109"/>
      <c r="GB395" s="109"/>
      <c r="GC395" s="109"/>
      <c r="GD395" s="109"/>
      <c r="GE395" s="109"/>
      <c r="GF395" s="109"/>
      <c r="GG395" s="109"/>
      <c r="GH395" s="109"/>
      <c r="GI395" s="109"/>
      <c r="GJ395" s="109"/>
      <c r="GK395" s="109"/>
      <c r="GL395" s="109"/>
      <c r="GM395" s="109"/>
      <c r="GN395" s="109"/>
      <c r="GO395" s="109"/>
      <c r="GP395" s="109"/>
      <c r="GQ395" s="109"/>
      <c r="GR395" s="109"/>
      <c r="GS395" s="109"/>
      <c r="GT395" s="109"/>
      <c r="GU395" s="109"/>
      <c r="GV395" s="109"/>
      <c r="GW395" s="109"/>
      <c r="GX395" s="109"/>
      <c r="GY395" s="109"/>
      <c r="GZ395" s="109"/>
      <c r="HA395" s="109"/>
      <c r="HB395" s="109"/>
      <c r="HC395" s="109"/>
      <c r="HD395" s="109"/>
      <c r="HE395" s="109"/>
      <c r="HF395" s="109"/>
      <c r="HG395" s="109"/>
      <c r="HH395" s="109"/>
      <c r="HI395" s="109"/>
      <c r="HJ395" s="109"/>
      <c r="HK395" s="109"/>
      <c r="HL395" s="109"/>
      <c r="HM395" s="109"/>
      <c r="HN395" s="109"/>
      <c r="HO395" s="109"/>
      <c r="HP395" s="109"/>
      <c r="HQ395" s="109"/>
      <c r="HR395" s="109"/>
      <c r="HS395" s="109"/>
      <c r="HT395" s="109"/>
      <c r="HU395" s="109"/>
      <c r="HV395" s="109"/>
      <c r="HW395" s="109"/>
      <c r="HX395" s="109"/>
      <c r="HY395" s="109"/>
      <c r="HZ395" s="109"/>
      <c r="IA395" s="109"/>
      <c r="IB395" s="109"/>
      <c r="IC395" s="109"/>
      <c r="ID395" s="109"/>
      <c r="IE395" s="109"/>
      <c r="IF395" s="109"/>
      <c r="IG395" s="109"/>
      <c r="IH395" s="109"/>
      <c r="II395" s="109"/>
      <c r="IJ395" s="109"/>
      <c r="IK395" s="109"/>
      <c r="IL395" s="109"/>
      <c r="IM395" s="109"/>
      <c r="IN395" s="109"/>
      <c r="IO395" s="109"/>
      <c r="IP395" s="109"/>
      <c r="IQ395" s="109"/>
      <c r="IR395" s="109"/>
      <c r="IS395" s="109"/>
      <c r="IT395" s="109"/>
      <c r="IU395" s="109"/>
      <c r="IV395" s="109"/>
      <c r="IW395" s="109"/>
      <c r="IX395" s="109"/>
      <c r="IY395" s="109"/>
      <c r="IZ395" s="109"/>
      <c r="JA395" s="109"/>
      <c r="JB395" s="109"/>
      <c r="JC395" s="109"/>
      <c r="JD395" s="109"/>
      <c r="JE395" s="109"/>
      <c r="JF395" s="109"/>
      <c r="JG395" s="109"/>
      <c r="JH395" s="109"/>
      <c r="JI395" s="109"/>
      <c r="JJ395" s="109"/>
      <c r="JK395" s="109"/>
      <c r="JL395" s="109"/>
      <c r="JM395" s="109"/>
      <c r="JN395" s="109"/>
      <c r="JO395" s="109"/>
      <c r="JP395" s="109"/>
      <c r="JQ395" s="109"/>
      <c r="JR395" s="109"/>
      <c r="JS395" s="109"/>
      <c r="JT395" s="109"/>
      <c r="JU395" s="109"/>
      <c r="JV395" s="109"/>
      <c r="JW395" s="109"/>
      <c r="JX395" s="109"/>
      <c r="JY395" s="109"/>
      <c r="JZ395" s="109"/>
      <c r="KA395" s="109"/>
      <c r="KB395" s="109"/>
      <c r="KC395" s="109"/>
      <c r="KD395" s="109"/>
      <c r="KE395" s="109"/>
      <c r="KF395" s="109"/>
      <c r="KG395" s="109"/>
      <c r="KH395" s="109"/>
      <c r="KI395" s="109"/>
      <c r="KJ395" s="109"/>
      <c r="KK395" s="109"/>
      <c r="KL395" s="109"/>
      <c r="KM395" s="109"/>
      <c r="KN395" s="109"/>
      <c r="KO395" s="109"/>
      <c r="KP395" s="109"/>
      <c r="KQ395" s="109"/>
      <c r="KR395" s="109"/>
      <c r="KS395" s="109"/>
      <c r="KT395" s="109"/>
      <c r="KU395" s="109"/>
      <c r="KV395" s="109"/>
      <c r="KW395" s="109"/>
      <c r="KX395" s="109"/>
      <c r="KY395" s="109"/>
      <c r="KZ395" s="109"/>
      <c r="LA395" s="109"/>
      <c r="LB395" s="109"/>
      <c r="LC395" s="109"/>
      <c r="LD395" s="109"/>
      <c r="LE395" s="109"/>
      <c r="LF395" s="109"/>
      <c r="LG395" s="109"/>
      <c r="LH395" s="109"/>
      <c r="LI395" s="109"/>
      <c r="LJ395" s="109"/>
      <c r="LK395" s="109"/>
      <c r="LL395" s="109"/>
      <c r="LM395" s="109"/>
      <c r="LN395" s="109"/>
      <c r="LO395" s="109"/>
      <c r="LP395" s="109"/>
      <c r="LQ395" s="109"/>
      <c r="LR395" s="109"/>
      <c r="LS395" s="109"/>
      <c r="LT395" s="109"/>
      <c r="LU395" s="109"/>
      <c r="LV395" s="109"/>
      <c r="LW395" s="109"/>
      <c r="LX395" s="109"/>
      <c r="LY395" s="109"/>
      <c r="LZ395" s="109"/>
      <c r="MA395" s="109"/>
      <c r="MB395" s="109"/>
      <c r="MC395" s="109"/>
      <c r="MD395" s="109"/>
      <c r="ME395" s="109"/>
      <c r="MF395" s="109"/>
      <c r="MG395" s="109"/>
      <c r="MH395" s="109"/>
      <c r="MI395" s="109"/>
      <c r="MJ395" s="109"/>
      <c r="MK395" s="109"/>
      <c r="ML395" s="109"/>
      <c r="MM395" s="109"/>
      <c r="MN395" s="109"/>
      <c r="MO395" s="109"/>
      <c r="MP395" s="109"/>
      <c r="MQ395" s="109"/>
      <c r="MR395" s="109"/>
      <c r="MS395" s="109"/>
      <c r="MT395" s="109"/>
      <c r="MU395" s="109"/>
      <c r="MV395" s="109"/>
      <c r="MW395" s="109"/>
      <c r="MX395" s="109"/>
      <c r="MY395" s="109"/>
      <c r="MZ395" s="109"/>
      <c r="NA395" s="109"/>
      <c r="NB395" s="109"/>
      <c r="NC395" s="109"/>
      <c r="ND395" s="109"/>
      <c r="NE395" s="109"/>
      <c r="NF395" s="109"/>
      <c r="NG395" s="109"/>
      <c r="NH395" s="109"/>
      <c r="NI395" s="109"/>
      <c r="NJ395" s="109"/>
      <c r="NK395" s="109"/>
      <c r="NL395" s="109"/>
      <c r="NM395" s="109"/>
      <c r="NN395" s="109"/>
      <c r="NO395" s="109"/>
      <c r="NP395" s="109"/>
      <c r="NQ395" s="109"/>
      <c r="NR395" s="109"/>
      <c r="NS395" s="109"/>
      <c r="NT395" s="109"/>
      <c r="NU395" s="109"/>
      <c r="NV395" s="109"/>
      <c r="NW395" s="109"/>
      <c r="NX395" s="109"/>
      <c r="NY395" s="109"/>
      <c r="NZ395" s="109"/>
      <c r="OA395" s="109"/>
      <c r="OB395" s="109"/>
      <c r="OC395" s="109"/>
      <c r="OD395" s="109"/>
      <c r="OE395" s="109"/>
      <c r="OF395" s="109"/>
      <c r="OG395" s="109"/>
      <c r="OH395" s="109"/>
      <c r="OI395" s="109"/>
      <c r="OJ395" s="109"/>
      <c r="OK395" s="109"/>
      <c r="OL395" s="109"/>
      <c r="OM395" s="109"/>
      <c r="ON395" s="109"/>
      <c r="OO395" s="109"/>
      <c r="OP395" s="109"/>
      <c r="OQ395" s="109"/>
      <c r="OR395" s="109"/>
      <c r="OS395" s="109"/>
      <c r="OT395" s="109"/>
      <c r="OU395" s="109"/>
      <c r="OV395" s="109"/>
      <c r="OW395" s="109"/>
      <c r="OX395" s="109"/>
      <c r="OY395" s="109"/>
      <c r="OZ395" s="109"/>
      <c r="PA395" s="109"/>
      <c r="PB395" s="109"/>
      <c r="PC395" s="109"/>
      <c r="PD395" s="109"/>
      <c r="PE395" s="109"/>
      <c r="PF395" s="109"/>
      <c r="PG395" s="109"/>
      <c r="PH395" s="109"/>
      <c r="PI395" s="109"/>
      <c r="PJ395" s="109"/>
      <c r="PK395" s="109"/>
      <c r="PL395" s="109"/>
      <c r="PM395" s="109"/>
      <c r="PN395" s="109"/>
      <c r="PO395" s="109"/>
      <c r="PP395" s="109"/>
      <c r="PQ395" s="109"/>
      <c r="PR395" s="109"/>
      <c r="PS395" s="109"/>
      <c r="PT395" s="109"/>
      <c r="PU395" s="109"/>
      <c r="PV395" s="109"/>
      <c r="PW395" s="109"/>
      <c r="PX395" s="109"/>
      <c r="PY395" s="109"/>
      <c r="PZ395" s="109"/>
      <c r="QA395" s="109"/>
      <c r="QB395" s="109"/>
      <c r="QC395" s="109"/>
      <c r="QD395" s="109"/>
      <c r="QE395" s="109"/>
      <c r="QF395" s="109"/>
      <c r="QG395" s="109"/>
      <c r="QH395" s="109"/>
      <c r="QI395" s="109"/>
      <c r="QJ395" s="109"/>
      <c r="QK395" s="23">
        <f t="shared" si="7"/>
        <v>10</v>
      </c>
      <c r="QL395" s="125"/>
      <c r="QM395" s="148"/>
      <c r="QN395" s="125"/>
      <c r="QO395" s="125"/>
      <c r="QP395" s="125"/>
      <c r="QQ395" s="125">
        <v>354</v>
      </c>
      <c r="QR395" s="125"/>
      <c r="QS395" s="130"/>
    </row>
    <row r="396" spans="1:461" s="5" customFormat="1" ht="12.75" customHeight="1" x14ac:dyDescent="0.2">
      <c r="A396" s="52">
        <v>44733</v>
      </c>
      <c r="B396" s="90" t="s">
        <v>566</v>
      </c>
      <c r="C396" s="107"/>
      <c r="D396" s="107"/>
      <c r="E396" s="108"/>
      <c r="F396" s="108"/>
      <c r="G396" s="108"/>
      <c r="H396" s="108"/>
      <c r="I396" s="108"/>
      <c r="J396" s="108"/>
      <c r="K396" s="108"/>
      <c r="L396" s="108"/>
      <c r="M396" s="108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 s="109"/>
      <c r="BD396" s="109"/>
      <c r="BE396" s="109"/>
      <c r="BF396" s="109"/>
      <c r="BG396" s="109"/>
      <c r="BH396" s="109"/>
      <c r="BI396" s="109"/>
      <c r="BJ396" s="109"/>
      <c r="BK396" s="109"/>
      <c r="BL396" s="109"/>
      <c r="BM396" s="109"/>
      <c r="BN396" s="109"/>
      <c r="BO396" s="109"/>
      <c r="BP396" s="109"/>
      <c r="BQ396" s="109"/>
      <c r="BR396" s="109"/>
      <c r="BS396" s="109"/>
      <c r="BT396" s="109"/>
      <c r="BU396" s="109"/>
      <c r="BV396" s="109"/>
      <c r="BW396" s="109"/>
      <c r="BX396" s="109"/>
      <c r="BY396" s="109"/>
      <c r="BZ396" s="109"/>
      <c r="CA396" s="109"/>
      <c r="CB396" s="109"/>
      <c r="CC396" s="109"/>
      <c r="CD396" s="109"/>
      <c r="CE396" s="109"/>
      <c r="CF396" s="109"/>
      <c r="CG396" s="109"/>
      <c r="CH396" s="109"/>
      <c r="CI396" s="109"/>
      <c r="CJ396" s="109"/>
      <c r="CK396" s="109"/>
      <c r="CL396" s="109"/>
      <c r="CM396" s="109"/>
      <c r="CN396" s="109"/>
      <c r="CO396" s="109"/>
      <c r="CP396" s="109"/>
      <c r="CQ396" s="109"/>
      <c r="CR396" s="109"/>
      <c r="CS396" s="109"/>
      <c r="CT396" s="109"/>
      <c r="CU396" s="109"/>
      <c r="CV396" s="109"/>
      <c r="CW396" s="109"/>
      <c r="CX396" s="109"/>
      <c r="CY396" s="109"/>
      <c r="CZ396" s="109"/>
      <c r="DA396" s="109"/>
      <c r="DB396" s="109"/>
      <c r="DC396" s="109"/>
      <c r="DD396" s="109"/>
      <c r="DE396" s="109"/>
      <c r="DF396" s="109"/>
      <c r="DG396" s="109"/>
      <c r="DH396" s="109"/>
      <c r="DI396" s="109"/>
      <c r="DJ396" s="109"/>
      <c r="DK396" s="109"/>
      <c r="DL396" s="109"/>
      <c r="DM396" s="109"/>
      <c r="DN396" s="109"/>
      <c r="DO396" s="109"/>
      <c r="DP396" s="109"/>
      <c r="DQ396" s="109"/>
      <c r="DR396" s="109"/>
      <c r="DS396" s="109"/>
      <c r="DT396" s="109"/>
      <c r="DU396" s="109"/>
      <c r="DV396" s="109"/>
      <c r="DW396" s="109"/>
      <c r="DX396" s="109"/>
      <c r="DY396" s="109"/>
      <c r="DZ396" s="109"/>
      <c r="EA396" s="109"/>
      <c r="EB396" s="109"/>
      <c r="EC396" s="109"/>
      <c r="ED396" s="109"/>
      <c r="EE396" s="109"/>
      <c r="EF396" s="109"/>
      <c r="EG396" s="109"/>
      <c r="EH396" s="109"/>
      <c r="EI396" s="109"/>
      <c r="EJ396" s="109"/>
      <c r="EK396" s="109"/>
      <c r="EL396" s="109"/>
      <c r="EM396" s="109"/>
      <c r="EN396" s="109"/>
      <c r="EO396" s="109"/>
      <c r="EP396" s="109"/>
      <c r="EQ396" s="109"/>
      <c r="ER396" s="109"/>
      <c r="ES396" s="109"/>
      <c r="ET396" s="109"/>
      <c r="EU396" s="109"/>
      <c r="EV396" s="109"/>
      <c r="EW396" s="109"/>
      <c r="EX396" s="109"/>
      <c r="EY396" s="109"/>
      <c r="EZ396" s="109"/>
      <c r="FA396" s="109"/>
      <c r="FB396" s="109"/>
      <c r="FC396" s="109"/>
      <c r="FD396" s="109"/>
      <c r="FE396" s="109"/>
      <c r="FF396" s="109"/>
      <c r="FG396" s="109"/>
      <c r="FH396" s="109"/>
      <c r="FI396" s="109"/>
      <c r="FJ396" s="109"/>
      <c r="FK396" s="109"/>
      <c r="FL396" s="109"/>
      <c r="FM396" s="109"/>
      <c r="FN396" s="109"/>
      <c r="FO396" s="109"/>
      <c r="FP396" s="109"/>
      <c r="FQ396" s="109"/>
      <c r="FR396" s="109"/>
      <c r="FS396" s="109"/>
      <c r="FT396" s="109"/>
      <c r="FU396" s="109"/>
      <c r="FV396" s="109"/>
      <c r="FW396" s="109"/>
      <c r="FX396" s="109"/>
      <c r="FY396" s="109"/>
      <c r="FZ396" s="109"/>
      <c r="GA396" s="109"/>
      <c r="GB396" s="109"/>
      <c r="GC396" s="109"/>
      <c r="GD396" s="109"/>
      <c r="GE396" s="109"/>
      <c r="GF396" s="109"/>
      <c r="GG396" s="109"/>
      <c r="GH396" s="109"/>
      <c r="GI396" s="109"/>
      <c r="GJ396" s="109"/>
      <c r="GK396" s="109"/>
      <c r="GL396" s="109"/>
      <c r="GM396" s="109"/>
      <c r="GN396" s="109"/>
      <c r="GO396" s="109"/>
      <c r="GP396" s="109"/>
      <c r="GQ396" s="109"/>
      <c r="GR396" s="109"/>
      <c r="GS396" s="109"/>
      <c r="GT396" s="109"/>
      <c r="GU396" s="109"/>
      <c r="GV396" s="109"/>
      <c r="GW396" s="109"/>
      <c r="GX396" s="109"/>
      <c r="GY396" s="109"/>
      <c r="GZ396" s="109"/>
      <c r="HA396" s="109"/>
      <c r="HB396" s="109"/>
      <c r="HC396" s="109"/>
      <c r="HD396" s="109"/>
      <c r="HE396" s="109"/>
      <c r="HF396" s="109"/>
      <c r="HG396" s="109"/>
      <c r="HH396" s="109"/>
      <c r="HI396" s="109"/>
      <c r="HJ396" s="109"/>
      <c r="HK396" s="109"/>
      <c r="HL396" s="109"/>
      <c r="HM396" s="109"/>
      <c r="HN396" s="109"/>
      <c r="HO396" s="109"/>
      <c r="HP396" s="109"/>
      <c r="HQ396" s="109"/>
      <c r="HR396" s="109"/>
      <c r="HS396" s="109"/>
      <c r="HT396" s="109"/>
      <c r="HU396" s="109"/>
      <c r="HV396" s="109"/>
      <c r="HW396" s="109"/>
      <c r="HX396" s="109"/>
      <c r="HY396" s="109"/>
      <c r="HZ396" s="109"/>
      <c r="IA396" s="109"/>
      <c r="IB396" s="109"/>
      <c r="IC396" s="109"/>
      <c r="ID396" s="109"/>
      <c r="IE396" s="109"/>
      <c r="IF396" s="109"/>
      <c r="IG396" s="109"/>
      <c r="IH396" s="109"/>
      <c r="II396" s="109"/>
      <c r="IJ396" s="109"/>
      <c r="IK396" s="109"/>
      <c r="IL396" s="109"/>
      <c r="IM396" s="109"/>
      <c r="IN396" s="109"/>
      <c r="IO396" s="109"/>
      <c r="IP396" s="109"/>
      <c r="IQ396" s="109"/>
      <c r="IR396" s="109"/>
      <c r="IS396" s="109"/>
      <c r="IT396" s="109"/>
      <c r="IU396" s="109"/>
      <c r="IV396" s="109"/>
      <c r="IW396" s="109"/>
      <c r="IX396" s="109"/>
      <c r="IY396" s="109"/>
      <c r="IZ396" s="109">
        <v>1</v>
      </c>
      <c r="JA396" s="109"/>
      <c r="JB396" s="109"/>
      <c r="JC396" s="109"/>
      <c r="JD396" s="109"/>
      <c r="JE396" s="109"/>
      <c r="JF396" s="109"/>
      <c r="JG396" s="109"/>
      <c r="JH396" s="109"/>
      <c r="JI396" s="109"/>
      <c r="JJ396" s="109"/>
      <c r="JK396" s="109"/>
      <c r="JL396" s="109"/>
      <c r="JM396" s="109"/>
      <c r="JN396" s="109"/>
      <c r="JO396" s="109"/>
      <c r="JP396" s="109"/>
      <c r="JQ396" s="109"/>
      <c r="JR396" s="109"/>
      <c r="JS396" s="109"/>
      <c r="JT396" s="109"/>
      <c r="JU396" s="109"/>
      <c r="JV396" s="109"/>
      <c r="JW396" s="109"/>
      <c r="JX396" s="109"/>
      <c r="JY396" s="109"/>
      <c r="JZ396" s="109"/>
      <c r="KA396" s="109"/>
      <c r="KB396" s="109"/>
      <c r="KC396" s="109"/>
      <c r="KD396" s="109"/>
      <c r="KE396" s="109"/>
      <c r="KF396" s="109"/>
      <c r="KG396" s="109"/>
      <c r="KH396" s="109"/>
      <c r="KI396" s="109"/>
      <c r="KJ396" s="109"/>
      <c r="KK396" s="109"/>
      <c r="KL396" s="109"/>
      <c r="KM396" s="109"/>
      <c r="KN396" s="109"/>
      <c r="KO396" s="109"/>
      <c r="KP396" s="109"/>
      <c r="KQ396" s="109"/>
      <c r="KR396" s="109"/>
      <c r="KS396" s="109"/>
      <c r="KT396" s="109"/>
      <c r="KU396" s="109"/>
      <c r="KV396" s="109"/>
      <c r="KW396" s="109"/>
      <c r="KX396" s="109"/>
      <c r="KY396" s="109"/>
      <c r="KZ396" s="109"/>
      <c r="LA396" s="109"/>
      <c r="LB396" s="109"/>
      <c r="LC396" s="109"/>
      <c r="LD396" s="109"/>
      <c r="LE396" s="109"/>
      <c r="LF396" s="109"/>
      <c r="LG396" s="109"/>
      <c r="LH396" s="109"/>
      <c r="LI396" s="109"/>
      <c r="LJ396" s="109"/>
      <c r="LK396" s="109"/>
      <c r="LL396" s="109"/>
      <c r="LM396" s="109"/>
      <c r="LN396" s="109"/>
      <c r="LO396" s="109"/>
      <c r="LP396" s="109"/>
      <c r="LQ396" s="109"/>
      <c r="LR396" s="109"/>
      <c r="LS396" s="109"/>
      <c r="LT396" s="109"/>
      <c r="LU396" s="109"/>
      <c r="LV396" s="109"/>
      <c r="LW396" s="109"/>
      <c r="LX396" s="109"/>
      <c r="LY396" s="109"/>
      <c r="LZ396" s="109"/>
      <c r="MA396" s="109"/>
      <c r="MB396" s="109"/>
      <c r="MC396" s="109"/>
      <c r="MD396" s="109"/>
      <c r="ME396" s="109"/>
      <c r="MF396" s="109"/>
      <c r="MG396" s="109"/>
      <c r="MH396" s="109"/>
      <c r="MI396" s="109"/>
      <c r="MJ396" s="109"/>
      <c r="MK396" s="109"/>
      <c r="ML396" s="109"/>
      <c r="MM396" s="109"/>
      <c r="MN396" s="109"/>
      <c r="MO396" s="109"/>
      <c r="MP396" s="109"/>
      <c r="MQ396" s="109"/>
      <c r="MR396" s="109"/>
      <c r="MS396" s="109"/>
      <c r="MT396" s="109"/>
      <c r="MU396" s="109"/>
      <c r="MV396" s="109"/>
      <c r="MW396" s="109"/>
      <c r="MX396" s="109"/>
      <c r="MY396" s="109"/>
      <c r="MZ396" s="109"/>
      <c r="NA396" s="109"/>
      <c r="NB396" s="109"/>
      <c r="NC396" s="109"/>
      <c r="ND396" s="109"/>
      <c r="NE396" s="109"/>
      <c r="NF396" s="109"/>
      <c r="NG396" s="109"/>
      <c r="NH396" s="109"/>
      <c r="NI396" s="109"/>
      <c r="NJ396" s="109"/>
      <c r="NK396" s="109"/>
      <c r="NL396" s="109"/>
      <c r="NM396" s="109"/>
      <c r="NN396" s="109"/>
      <c r="NO396" s="109"/>
      <c r="NP396" s="109"/>
      <c r="NQ396" s="109"/>
      <c r="NR396" s="109"/>
      <c r="NS396" s="109"/>
      <c r="NT396" s="109"/>
      <c r="NU396" s="109"/>
      <c r="NV396" s="109"/>
      <c r="NW396" s="109"/>
      <c r="NX396" s="109"/>
      <c r="NY396" s="109"/>
      <c r="NZ396" s="109"/>
      <c r="OA396" s="109">
        <v>1</v>
      </c>
      <c r="OB396" s="109"/>
      <c r="OC396" s="109"/>
      <c r="OD396" s="109"/>
      <c r="OE396" s="109"/>
      <c r="OF396" s="109"/>
      <c r="OG396" s="109"/>
      <c r="OH396" s="109"/>
      <c r="OI396" s="109"/>
      <c r="OJ396" s="109"/>
      <c r="OK396" s="109"/>
      <c r="OL396" s="109"/>
      <c r="OM396" s="109"/>
      <c r="ON396" s="109"/>
      <c r="OO396" s="109"/>
      <c r="OP396" s="109"/>
      <c r="OQ396" s="109"/>
      <c r="OR396" s="109"/>
      <c r="OS396" s="109"/>
      <c r="OT396" s="109"/>
      <c r="OU396" s="109"/>
      <c r="OV396" s="109"/>
      <c r="OW396" s="109"/>
      <c r="OX396" s="109"/>
      <c r="OY396" s="109"/>
      <c r="OZ396" s="109"/>
      <c r="PA396" s="109"/>
      <c r="PB396" s="109"/>
      <c r="PC396" s="109"/>
      <c r="PD396" s="109"/>
      <c r="PE396" s="109"/>
      <c r="PF396" s="109"/>
      <c r="PG396" s="109"/>
      <c r="PH396" s="109"/>
      <c r="PI396" s="109"/>
      <c r="PJ396" s="109"/>
      <c r="PK396" s="109"/>
      <c r="PL396" s="109"/>
      <c r="PM396" s="109"/>
      <c r="PN396" s="109"/>
      <c r="PO396" s="109"/>
      <c r="PP396" s="109"/>
      <c r="PQ396" s="109"/>
      <c r="PR396" s="109"/>
      <c r="PS396" s="109"/>
      <c r="PT396" s="109"/>
      <c r="PU396" s="109"/>
      <c r="PV396" s="109"/>
      <c r="PW396" s="109"/>
      <c r="PX396" s="109"/>
      <c r="PY396" s="109"/>
      <c r="PZ396" s="109"/>
      <c r="QA396" s="109"/>
      <c r="QB396" s="109"/>
      <c r="QC396" s="109"/>
      <c r="QD396" s="109"/>
      <c r="QE396" s="109"/>
      <c r="QF396" s="109"/>
      <c r="QG396" s="109"/>
      <c r="QH396" s="109"/>
      <c r="QI396" s="109"/>
      <c r="QJ396" s="109"/>
      <c r="QK396" s="23">
        <f t="shared" si="7"/>
        <v>2</v>
      </c>
      <c r="QL396" s="125"/>
      <c r="QM396" s="148"/>
      <c r="QN396" s="125"/>
      <c r="QO396" s="125"/>
      <c r="QP396" s="125"/>
      <c r="QQ396" s="125">
        <v>91.07</v>
      </c>
      <c r="QR396" s="125"/>
      <c r="QS396" s="130"/>
    </row>
    <row r="397" spans="1:461" s="5" customFormat="1" ht="12.75" customHeight="1" x14ac:dyDescent="0.2">
      <c r="A397" s="52">
        <v>44733</v>
      </c>
      <c r="B397" s="90" t="s">
        <v>139</v>
      </c>
      <c r="C397" s="107"/>
      <c r="D397" s="107"/>
      <c r="E397" s="108"/>
      <c r="F397" s="108"/>
      <c r="G397" s="108"/>
      <c r="H397" s="108"/>
      <c r="I397" s="108"/>
      <c r="J397" s="108"/>
      <c r="K397" s="108"/>
      <c r="L397" s="108"/>
      <c r="M397" s="108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 s="109"/>
      <c r="BD397" s="109"/>
      <c r="BE397" s="109"/>
      <c r="BF397" s="109"/>
      <c r="BG397" s="109"/>
      <c r="BH397" s="109"/>
      <c r="BI397" s="109"/>
      <c r="BJ397" s="109"/>
      <c r="BK397" s="109"/>
      <c r="BL397" s="109"/>
      <c r="BM397" s="109"/>
      <c r="BN397" s="109"/>
      <c r="BO397" s="109"/>
      <c r="BP397" s="109"/>
      <c r="BQ397" s="109"/>
      <c r="BR397" s="109"/>
      <c r="BS397" s="109"/>
      <c r="BT397" s="109"/>
      <c r="BU397" s="109"/>
      <c r="BV397" s="109"/>
      <c r="BW397" s="109"/>
      <c r="BX397" s="109"/>
      <c r="BY397" s="109"/>
      <c r="BZ397" s="109"/>
      <c r="CA397" s="109"/>
      <c r="CB397" s="109"/>
      <c r="CC397" s="109"/>
      <c r="CD397" s="109"/>
      <c r="CE397" s="109"/>
      <c r="CF397" s="109"/>
      <c r="CG397" s="109"/>
      <c r="CH397" s="109">
        <v>1.8</v>
      </c>
      <c r="CI397" s="109"/>
      <c r="CJ397" s="109"/>
      <c r="CK397" s="109"/>
      <c r="CL397" s="109"/>
      <c r="CM397" s="109"/>
      <c r="CN397" s="109"/>
      <c r="CO397" s="109"/>
      <c r="CP397" s="109"/>
      <c r="CQ397" s="109"/>
      <c r="CR397" s="109"/>
      <c r="CS397" s="109"/>
      <c r="CT397" s="109"/>
      <c r="CU397" s="109"/>
      <c r="CV397" s="109"/>
      <c r="CW397" s="109"/>
      <c r="CX397" s="109"/>
      <c r="CY397" s="109"/>
      <c r="CZ397" s="109"/>
      <c r="DA397" s="109"/>
      <c r="DB397" s="109"/>
      <c r="DC397" s="109"/>
      <c r="DD397" s="109"/>
      <c r="DE397" s="109"/>
      <c r="DF397" s="109"/>
      <c r="DG397" s="109"/>
      <c r="DH397" s="109"/>
      <c r="DI397" s="109"/>
      <c r="DJ397" s="109"/>
      <c r="DK397" s="109"/>
      <c r="DL397" s="109"/>
      <c r="DM397" s="109"/>
      <c r="DN397" s="109"/>
      <c r="DO397" s="109"/>
      <c r="DP397" s="109"/>
      <c r="DQ397" s="109"/>
      <c r="DR397" s="109"/>
      <c r="DS397" s="109"/>
      <c r="DT397" s="109"/>
      <c r="DU397" s="109"/>
      <c r="DV397" s="109"/>
      <c r="DW397" s="109"/>
      <c r="DX397" s="109"/>
      <c r="DY397" s="109"/>
      <c r="DZ397" s="109"/>
      <c r="EA397" s="109"/>
      <c r="EB397" s="109"/>
      <c r="EC397" s="109"/>
      <c r="ED397" s="109"/>
      <c r="EE397" s="109"/>
      <c r="EF397" s="109"/>
      <c r="EG397" s="109"/>
      <c r="EH397" s="109"/>
      <c r="EI397" s="109"/>
      <c r="EJ397" s="109"/>
      <c r="EK397" s="109"/>
      <c r="EL397" s="109"/>
      <c r="EM397" s="109"/>
      <c r="EN397" s="109"/>
      <c r="EO397" s="109"/>
      <c r="EP397" s="109"/>
      <c r="EQ397" s="109"/>
      <c r="ER397" s="109"/>
      <c r="ES397" s="109"/>
      <c r="ET397" s="109"/>
      <c r="EU397" s="109"/>
      <c r="EV397" s="109"/>
      <c r="EW397" s="109"/>
      <c r="EX397" s="109"/>
      <c r="EY397" s="109"/>
      <c r="EZ397" s="109"/>
      <c r="FA397" s="109"/>
      <c r="FB397" s="109"/>
      <c r="FC397" s="109"/>
      <c r="FD397" s="109"/>
      <c r="FE397" s="109"/>
      <c r="FF397" s="109"/>
      <c r="FG397" s="109"/>
      <c r="FH397" s="109"/>
      <c r="FI397" s="109"/>
      <c r="FJ397" s="109"/>
      <c r="FK397" s="109"/>
      <c r="FL397" s="109"/>
      <c r="FM397" s="109"/>
      <c r="FN397" s="109"/>
      <c r="FO397" s="109"/>
      <c r="FP397" s="109"/>
      <c r="FQ397" s="109"/>
      <c r="FR397" s="109"/>
      <c r="FS397" s="109"/>
      <c r="FT397" s="109"/>
      <c r="FU397" s="109"/>
      <c r="FV397" s="109"/>
      <c r="FW397" s="109"/>
      <c r="FX397" s="109"/>
      <c r="FY397" s="109"/>
      <c r="FZ397" s="109"/>
      <c r="GA397" s="109"/>
      <c r="GB397" s="109"/>
      <c r="GC397" s="109"/>
      <c r="GD397" s="109"/>
      <c r="GE397" s="109"/>
      <c r="GF397" s="109"/>
      <c r="GG397" s="109"/>
      <c r="GH397" s="109"/>
      <c r="GI397" s="109"/>
      <c r="GJ397" s="109"/>
      <c r="GK397" s="109"/>
      <c r="GL397" s="109"/>
      <c r="GM397" s="109"/>
      <c r="GN397" s="109"/>
      <c r="GO397" s="109"/>
      <c r="GP397" s="109"/>
      <c r="GQ397" s="109"/>
      <c r="GR397" s="109"/>
      <c r="GS397" s="109"/>
      <c r="GT397" s="109"/>
      <c r="GU397" s="109"/>
      <c r="GV397" s="109"/>
      <c r="GW397" s="109"/>
      <c r="GX397" s="109"/>
      <c r="GY397" s="109"/>
      <c r="GZ397" s="109"/>
      <c r="HA397" s="109"/>
      <c r="HB397" s="109"/>
      <c r="HC397" s="109"/>
      <c r="HD397" s="109"/>
      <c r="HE397" s="109"/>
      <c r="HF397" s="109"/>
      <c r="HG397" s="109"/>
      <c r="HH397" s="109"/>
      <c r="HI397" s="109"/>
      <c r="HJ397" s="109"/>
      <c r="HK397" s="109"/>
      <c r="HL397" s="109"/>
      <c r="HM397" s="109"/>
      <c r="HN397" s="109"/>
      <c r="HO397" s="109"/>
      <c r="HP397" s="109"/>
      <c r="HQ397" s="109"/>
      <c r="HR397" s="109"/>
      <c r="HS397" s="109"/>
      <c r="HT397" s="109"/>
      <c r="HU397" s="109"/>
      <c r="HV397" s="109"/>
      <c r="HW397" s="109"/>
      <c r="HX397" s="109"/>
      <c r="HY397" s="109"/>
      <c r="HZ397" s="109"/>
      <c r="IA397" s="109"/>
      <c r="IB397" s="109"/>
      <c r="IC397" s="109"/>
      <c r="ID397" s="109"/>
      <c r="IE397" s="109"/>
      <c r="IF397" s="109"/>
      <c r="IG397" s="109"/>
      <c r="IH397" s="109"/>
      <c r="II397" s="109"/>
      <c r="IJ397" s="109"/>
      <c r="IK397" s="109"/>
      <c r="IL397" s="109"/>
      <c r="IM397" s="109"/>
      <c r="IN397" s="109"/>
      <c r="IO397" s="109"/>
      <c r="IP397" s="109"/>
      <c r="IQ397" s="109"/>
      <c r="IR397" s="109"/>
      <c r="IS397" s="109"/>
      <c r="IT397" s="109"/>
      <c r="IU397" s="109"/>
      <c r="IV397" s="109"/>
      <c r="IW397" s="109"/>
      <c r="IX397" s="109"/>
      <c r="IY397" s="109"/>
      <c r="IZ397" s="109"/>
      <c r="JA397" s="109"/>
      <c r="JB397" s="109"/>
      <c r="JC397" s="109"/>
      <c r="JD397" s="109"/>
      <c r="JE397" s="109"/>
      <c r="JF397" s="109"/>
      <c r="JG397" s="109"/>
      <c r="JH397" s="109"/>
      <c r="JI397" s="109"/>
      <c r="JJ397" s="109"/>
      <c r="JK397" s="109"/>
      <c r="JL397" s="109"/>
      <c r="JM397" s="109"/>
      <c r="JN397" s="109"/>
      <c r="JO397" s="109"/>
      <c r="JP397" s="109"/>
      <c r="JQ397" s="109"/>
      <c r="JR397" s="109"/>
      <c r="JS397" s="109"/>
      <c r="JT397" s="109"/>
      <c r="JU397" s="109"/>
      <c r="JV397" s="109"/>
      <c r="JW397" s="109"/>
      <c r="JX397" s="109"/>
      <c r="JY397" s="109"/>
      <c r="JZ397" s="109"/>
      <c r="KA397" s="109"/>
      <c r="KB397" s="109"/>
      <c r="KC397" s="109"/>
      <c r="KD397" s="109"/>
      <c r="KE397" s="109"/>
      <c r="KF397" s="109"/>
      <c r="KG397" s="109"/>
      <c r="KH397" s="109"/>
      <c r="KI397" s="109"/>
      <c r="KJ397" s="109"/>
      <c r="KK397" s="109"/>
      <c r="KL397" s="109"/>
      <c r="KM397" s="109"/>
      <c r="KN397" s="109"/>
      <c r="KO397" s="109"/>
      <c r="KP397" s="109"/>
      <c r="KQ397" s="109"/>
      <c r="KR397" s="109"/>
      <c r="KS397" s="109"/>
      <c r="KT397" s="109"/>
      <c r="KU397" s="109"/>
      <c r="KV397" s="109"/>
      <c r="KW397" s="109"/>
      <c r="KX397" s="109"/>
      <c r="KY397" s="109"/>
      <c r="KZ397" s="109"/>
      <c r="LA397" s="109"/>
      <c r="LB397" s="109"/>
      <c r="LC397" s="109"/>
      <c r="LD397" s="109"/>
      <c r="LE397" s="109"/>
      <c r="LF397" s="109"/>
      <c r="LG397" s="109"/>
      <c r="LH397" s="109"/>
      <c r="LI397" s="109"/>
      <c r="LJ397" s="109"/>
      <c r="LK397" s="109"/>
      <c r="LL397" s="109"/>
      <c r="LM397" s="109"/>
      <c r="LN397" s="109"/>
      <c r="LO397" s="109"/>
      <c r="LP397" s="109"/>
      <c r="LQ397" s="109"/>
      <c r="LR397" s="109"/>
      <c r="LS397" s="109"/>
      <c r="LT397" s="109"/>
      <c r="LU397" s="109"/>
      <c r="LV397" s="109"/>
      <c r="LW397" s="109"/>
      <c r="LX397" s="109"/>
      <c r="LY397" s="109"/>
      <c r="LZ397" s="109"/>
      <c r="MA397" s="109"/>
      <c r="MB397" s="109"/>
      <c r="MC397" s="109"/>
      <c r="MD397" s="109"/>
      <c r="ME397" s="109"/>
      <c r="MF397" s="109"/>
      <c r="MG397" s="109"/>
      <c r="MH397" s="109"/>
      <c r="MI397" s="109"/>
      <c r="MJ397" s="109"/>
      <c r="MK397" s="109"/>
      <c r="ML397" s="109"/>
      <c r="MM397" s="109"/>
      <c r="MN397" s="109"/>
      <c r="MO397" s="109"/>
      <c r="MP397" s="109"/>
      <c r="MQ397" s="109"/>
      <c r="MR397" s="109"/>
      <c r="MS397" s="109"/>
      <c r="MT397" s="109"/>
      <c r="MU397" s="109"/>
      <c r="MV397" s="109"/>
      <c r="MW397" s="109"/>
      <c r="MX397" s="109"/>
      <c r="MY397" s="109"/>
      <c r="MZ397" s="109"/>
      <c r="NA397" s="109"/>
      <c r="NB397" s="109"/>
      <c r="NC397" s="109"/>
      <c r="ND397" s="109"/>
      <c r="NE397" s="109"/>
      <c r="NF397" s="109"/>
      <c r="NG397" s="109"/>
      <c r="NH397" s="109"/>
      <c r="NI397" s="109"/>
      <c r="NJ397" s="109"/>
      <c r="NK397" s="109"/>
      <c r="NL397" s="109"/>
      <c r="NM397" s="109"/>
      <c r="NN397" s="109"/>
      <c r="NO397" s="109"/>
      <c r="NP397" s="109"/>
      <c r="NQ397" s="109"/>
      <c r="NR397" s="109"/>
      <c r="NS397" s="109"/>
      <c r="NT397" s="109"/>
      <c r="NU397" s="109"/>
      <c r="NV397" s="109"/>
      <c r="NW397" s="109"/>
      <c r="NX397" s="109"/>
      <c r="NY397" s="109"/>
      <c r="NZ397" s="109"/>
      <c r="OA397" s="109"/>
      <c r="OB397" s="109"/>
      <c r="OC397" s="109"/>
      <c r="OD397" s="109"/>
      <c r="OE397" s="109"/>
      <c r="OF397" s="109"/>
      <c r="OG397" s="109"/>
      <c r="OH397" s="109"/>
      <c r="OI397" s="109"/>
      <c r="OJ397" s="109"/>
      <c r="OK397" s="109"/>
      <c r="OL397" s="109"/>
      <c r="OM397" s="109"/>
      <c r="ON397" s="109"/>
      <c r="OO397" s="109"/>
      <c r="OP397" s="109"/>
      <c r="OQ397" s="109"/>
      <c r="OR397" s="109"/>
      <c r="OS397" s="109"/>
      <c r="OT397" s="109"/>
      <c r="OU397" s="109"/>
      <c r="OV397" s="109"/>
      <c r="OW397" s="109"/>
      <c r="OX397" s="109"/>
      <c r="OY397" s="109"/>
      <c r="OZ397" s="109"/>
      <c r="PA397" s="109"/>
      <c r="PB397" s="109"/>
      <c r="PC397" s="109"/>
      <c r="PD397" s="109"/>
      <c r="PE397" s="109"/>
      <c r="PF397" s="109"/>
      <c r="PG397" s="109"/>
      <c r="PH397" s="109"/>
      <c r="PI397" s="109"/>
      <c r="PJ397" s="109"/>
      <c r="PK397" s="109"/>
      <c r="PL397" s="109"/>
      <c r="PM397" s="109"/>
      <c r="PN397" s="109"/>
      <c r="PO397" s="109"/>
      <c r="PP397" s="109"/>
      <c r="PQ397" s="109"/>
      <c r="PR397" s="109"/>
      <c r="PS397" s="109"/>
      <c r="PT397" s="109"/>
      <c r="PU397" s="109"/>
      <c r="PV397" s="109"/>
      <c r="PW397" s="109"/>
      <c r="PX397" s="109"/>
      <c r="PY397" s="109"/>
      <c r="PZ397" s="109"/>
      <c r="QA397" s="109"/>
      <c r="QB397" s="109"/>
      <c r="QC397" s="109"/>
      <c r="QD397" s="109"/>
      <c r="QE397" s="109"/>
      <c r="QF397" s="109"/>
      <c r="QG397" s="109"/>
      <c r="QH397" s="109"/>
      <c r="QI397" s="109"/>
      <c r="QJ397" s="109"/>
      <c r="QK397" s="23">
        <f t="shared" si="7"/>
        <v>1.8</v>
      </c>
      <c r="QL397" s="125"/>
      <c r="QM397" s="148"/>
      <c r="QN397" s="125"/>
      <c r="QO397" s="125"/>
      <c r="QP397" s="125"/>
      <c r="QQ397" s="125"/>
      <c r="QR397" s="125">
        <v>74.69</v>
      </c>
      <c r="QS397" s="130"/>
    </row>
    <row r="398" spans="1:461" s="5" customFormat="1" ht="12.75" customHeight="1" x14ac:dyDescent="0.2">
      <c r="A398" s="52">
        <v>44734</v>
      </c>
      <c r="B398" s="90" t="s">
        <v>364</v>
      </c>
      <c r="C398" s="107"/>
      <c r="D398" s="107"/>
      <c r="E398" s="108"/>
      <c r="F398" s="108"/>
      <c r="G398" s="108"/>
      <c r="H398" s="108"/>
      <c r="I398" s="108"/>
      <c r="J398" s="108"/>
      <c r="K398" s="108"/>
      <c r="L398" s="108"/>
      <c r="M398" s="108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 s="109"/>
      <c r="BD398" s="109"/>
      <c r="BE398" s="109"/>
      <c r="BF398" s="109"/>
      <c r="BG398" s="109"/>
      <c r="BH398" s="109"/>
      <c r="BI398" s="109"/>
      <c r="BJ398" s="109"/>
      <c r="BK398" s="109"/>
      <c r="BL398" s="109"/>
      <c r="BM398" s="109"/>
      <c r="BN398" s="109"/>
      <c r="BO398" s="109"/>
      <c r="BP398" s="109"/>
      <c r="BQ398" s="109"/>
      <c r="BR398" s="109"/>
      <c r="BS398" s="109"/>
      <c r="BT398" s="109"/>
      <c r="BU398" s="109"/>
      <c r="BV398" s="109"/>
      <c r="BW398" s="109"/>
      <c r="BX398" s="109"/>
      <c r="BY398" s="109"/>
      <c r="BZ398" s="109"/>
      <c r="CA398" s="109"/>
      <c r="CB398" s="109"/>
      <c r="CC398" s="109"/>
      <c r="CD398" s="109"/>
      <c r="CE398" s="109"/>
      <c r="CF398" s="109"/>
      <c r="CG398" s="109"/>
      <c r="CH398" s="109"/>
      <c r="CI398" s="109"/>
      <c r="CJ398" s="109"/>
      <c r="CK398" s="109"/>
      <c r="CL398" s="109"/>
      <c r="CM398" s="109"/>
      <c r="CN398" s="109"/>
      <c r="CO398" s="109"/>
      <c r="CP398" s="109"/>
      <c r="CQ398" s="109"/>
      <c r="CR398" s="109"/>
      <c r="CS398" s="109"/>
      <c r="CT398" s="109"/>
      <c r="CU398" s="109"/>
      <c r="CV398" s="109"/>
      <c r="CW398" s="109"/>
      <c r="CX398" s="109"/>
      <c r="CY398" s="109"/>
      <c r="CZ398" s="109"/>
      <c r="DA398" s="109"/>
      <c r="DB398" s="109"/>
      <c r="DC398" s="109"/>
      <c r="DD398" s="109"/>
      <c r="DE398" s="109"/>
      <c r="DF398" s="109"/>
      <c r="DG398" s="109"/>
      <c r="DH398" s="109"/>
      <c r="DI398" s="109"/>
      <c r="DJ398" s="109"/>
      <c r="DK398" s="109"/>
      <c r="DL398" s="109"/>
      <c r="DM398" s="109"/>
      <c r="DN398" s="109"/>
      <c r="DO398" s="109"/>
      <c r="DP398" s="109"/>
      <c r="DQ398" s="109"/>
      <c r="DR398" s="109"/>
      <c r="DS398" s="109"/>
      <c r="DT398" s="109"/>
      <c r="DU398" s="109"/>
      <c r="DV398" s="109"/>
      <c r="DW398" s="109"/>
      <c r="DX398" s="109"/>
      <c r="DY398" s="109"/>
      <c r="DZ398" s="109"/>
      <c r="EA398" s="109"/>
      <c r="EB398" s="109"/>
      <c r="EC398" s="109"/>
      <c r="ED398" s="109"/>
      <c r="EE398" s="109"/>
      <c r="EF398" s="109"/>
      <c r="EG398" s="109"/>
      <c r="EH398" s="109"/>
      <c r="EI398" s="109"/>
      <c r="EJ398" s="109"/>
      <c r="EK398" s="109"/>
      <c r="EL398" s="109"/>
      <c r="EM398" s="109"/>
      <c r="EN398" s="109"/>
      <c r="EO398" s="109"/>
      <c r="EP398" s="109"/>
      <c r="EQ398" s="109"/>
      <c r="ER398" s="109"/>
      <c r="ES398" s="109"/>
      <c r="ET398" s="109"/>
      <c r="EU398" s="109"/>
      <c r="EV398" s="109"/>
      <c r="EW398" s="109"/>
      <c r="EX398" s="109"/>
      <c r="EY398" s="109"/>
      <c r="EZ398" s="109"/>
      <c r="FA398" s="109"/>
      <c r="FB398" s="109"/>
      <c r="FC398" s="109"/>
      <c r="FD398" s="109"/>
      <c r="FE398" s="109"/>
      <c r="FF398" s="109"/>
      <c r="FG398" s="109"/>
      <c r="FH398" s="109"/>
      <c r="FI398" s="109"/>
      <c r="FJ398" s="109"/>
      <c r="FK398" s="109"/>
      <c r="FL398" s="109"/>
      <c r="FM398" s="109"/>
      <c r="FN398" s="109"/>
      <c r="FO398" s="109"/>
      <c r="FP398" s="109"/>
      <c r="FQ398" s="109"/>
      <c r="FR398" s="109"/>
      <c r="FS398" s="109"/>
      <c r="FT398" s="109"/>
      <c r="FU398" s="109"/>
      <c r="FV398" s="109"/>
      <c r="FW398" s="109"/>
      <c r="FX398" s="109"/>
      <c r="FY398" s="109"/>
      <c r="FZ398" s="109"/>
      <c r="GA398" s="109"/>
      <c r="GB398" s="109"/>
      <c r="GC398" s="109"/>
      <c r="GD398" s="109"/>
      <c r="GE398" s="109"/>
      <c r="GF398" s="109"/>
      <c r="GG398" s="109"/>
      <c r="GH398" s="109"/>
      <c r="GI398" s="109"/>
      <c r="GJ398" s="109"/>
      <c r="GK398" s="109"/>
      <c r="GL398" s="109"/>
      <c r="GM398" s="109"/>
      <c r="GN398" s="109"/>
      <c r="GO398" s="109"/>
      <c r="GP398" s="109"/>
      <c r="GQ398" s="109"/>
      <c r="GR398" s="109"/>
      <c r="GS398" s="109"/>
      <c r="GT398" s="109"/>
      <c r="GU398" s="109"/>
      <c r="GV398" s="109"/>
      <c r="GW398" s="109"/>
      <c r="GX398" s="109">
        <v>30</v>
      </c>
      <c r="GY398" s="109"/>
      <c r="GZ398" s="109"/>
      <c r="HA398" s="109"/>
      <c r="HB398" s="109"/>
      <c r="HC398" s="109"/>
      <c r="HD398" s="109"/>
      <c r="HE398" s="109"/>
      <c r="HF398" s="109"/>
      <c r="HG398" s="109"/>
      <c r="HH398" s="109"/>
      <c r="HI398" s="109"/>
      <c r="HJ398" s="109"/>
      <c r="HK398" s="109"/>
      <c r="HL398" s="109"/>
      <c r="HM398" s="109"/>
      <c r="HN398" s="109"/>
      <c r="HO398" s="109"/>
      <c r="HP398" s="109"/>
      <c r="HQ398" s="109"/>
      <c r="HR398" s="109"/>
      <c r="HS398" s="109"/>
      <c r="HT398" s="109">
        <v>10</v>
      </c>
      <c r="HU398" s="109"/>
      <c r="HV398" s="109"/>
      <c r="HW398" s="109"/>
      <c r="HX398" s="109"/>
      <c r="HY398" s="109"/>
      <c r="HZ398" s="109"/>
      <c r="IA398" s="109"/>
      <c r="IB398" s="109"/>
      <c r="IC398" s="109"/>
      <c r="ID398" s="109"/>
      <c r="IE398" s="109"/>
      <c r="IF398" s="109"/>
      <c r="IG398" s="109"/>
      <c r="IH398" s="109"/>
      <c r="II398" s="109"/>
      <c r="IJ398" s="109"/>
      <c r="IK398" s="109"/>
      <c r="IL398" s="109"/>
      <c r="IM398" s="109"/>
      <c r="IN398" s="109"/>
      <c r="IO398" s="109"/>
      <c r="IP398" s="109"/>
      <c r="IQ398" s="109"/>
      <c r="IR398" s="109"/>
      <c r="IS398" s="109"/>
      <c r="IT398" s="109"/>
      <c r="IU398" s="109"/>
      <c r="IV398" s="109"/>
      <c r="IW398" s="109"/>
      <c r="IX398" s="109"/>
      <c r="IY398" s="109"/>
      <c r="IZ398" s="109"/>
      <c r="JA398" s="109"/>
      <c r="JB398" s="109"/>
      <c r="JC398" s="109"/>
      <c r="JD398" s="109"/>
      <c r="JE398" s="109"/>
      <c r="JF398" s="109"/>
      <c r="JG398" s="109"/>
      <c r="JH398" s="109"/>
      <c r="JI398" s="109"/>
      <c r="JJ398" s="109"/>
      <c r="JK398" s="109"/>
      <c r="JL398" s="109"/>
      <c r="JM398" s="109"/>
      <c r="JN398" s="109"/>
      <c r="JO398" s="109"/>
      <c r="JP398" s="109"/>
      <c r="JQ398" s="109"/>
      <c r="JR398" s="109"/>
      <c r="JS398" s="109"/>
      <c r="JT398" s="109"/>
      <c r="JU398" s="109"/>
      <c r="JV398" s="109"/>
      <c r="JW398" s="109"/>
      <c r="JX398" s="109"/>
      <c r="JY398" s="109"/>
      <c r="JZ398" s="109"/>
      <c r="KA398" s="109"/>
      <c r="KB398" s="109"/>
      <c r="KC398" s="109"/>
      <c r="KD398" s="109"/>
      <c r="KE398" s="109"/>
      <c r="KF398" s="109"/>
      <c r="KG398" s="109"/>
      <c r="KH398" s="109"/>
      <c r="KI398" s="109"/>
      <c r="KJ398" s="109"/>
      <c r="KK398" s="109"/>
      <c r="KL398" s="109"/>
      <c r="KM398" s="109"/>
      <c r="KN398" s="109"/>
      <c r="KO398" s="109"/>
      <c r="KP398" s="109"/>
      <c r="KQ398" s="109"/>
      <c r="KR398" s="109"/>
      <c r="KS398" s="109"/>
      <c r="KT398" s="109"/>
      <c r="KU398" s="109"/>
      <c r="KV398" s="109"/>
      <c r="KW398" s="109"/>
      <c r="KX398" s="109"/>
      <c r="KY398" s="109"/>
      <c r="KZ398" s="109">
        <v>30</v>
      </c>
      <c r="LA398" s="109"/>
      <c r="LB398" s="109"/>
      <c r="LC398" s="109"/>
      <c r="LD398" s="109"/>
      <c r="LE398" s="109"/>
      <c r="LF398" s="109"/>
      <c r="LG398" s="109"/>
      <c r="LH398" s="109"/>
      <c r="LI398" s="109"/>
      <c r="LJ398" s="109"/>
      <c r="LK398" s="109"/>
      <c r="LL398" s="109"/>
      <c r="LM398" s="109"/>
      <c r="LN398" s="109"/>
      <c r="LO398" s="109"/>
      <c r="LP398" s="109"/>
      <c r="LQ398" s="109"/>
      <c r="LR398" s="109"/>
      <c r="LS398" s="109"/>
      <c r="LT398" s="109"/>
      <c r="LU398" s="109"/>
      <c r="LV398" s="109"/>
      <c r="LW398" s="109"/>
      <c r="LX398" s="109"/>
      <c r="LY398" s="109"/>
      <c r="LZ398" s="109"/>
      <c r="MA398" s="109"/>
      <c r="MB398" s="109"/>
      <c r="MC398" s="109"/>
      <c r="MD398" s="109"/>
      <c r="ME398" s="109"/>
      <c r="MF398" s="109"/>
      <c r="MG398" s="109"/>
      <c r="MH398" s="109"/>
      <c r="MI398" s="109"/>
      <c r="MJ398" s="109"/>
      <c r="MK398" s="109"/>
      <c r="ML398" s="109"/>
      <c r="MM398" s="109"/>
      <c r="MN398" s="109"/>
      <c r="MO398" s="109"/>
      <c r="MP398" s="109"/>
      <c r="MQ398" s="109"/>
      <c r="MR398" s="109"/>
      <c r="MS398" s="109"/>
      <c r="MT398" s="109"/>
      <c r="MU398" s="109"/>
      <c r="MV398" s="109"/>
      <c r="MW398" s="109"/>
      <c r="MX398" s="109"/>
      <c r="MY398" s="109"/>
      <c r="MZ398" s="109"/>
      <c r="NA398" s="109"/>
      <c r="NB398" s="109"/>
      <c r="NC398" s="109"/>
      <c r="ND398" s="109"/>
      <c r="NE398" s="109"/>
      <c r="NF398" s="109"/>
      <c r="NG398" s="109"/>
      <c r="NH398" s="109"/>
      <c r="NI398" s="109"/>
      <c r="NJ398" s="109"/>
      <c r="NK398" s="109"/>
      <c r="NL398" s="109"/>
      <c r="NM398" s="109"/>
      <c r="NN398" s="109"/>
      <c r="NO398" s="109"/>
      <c r="NP398" s="109"/>
      <c r="NQ398" s="109"/>
      <c r="NR398" s="109"/>
      <c r="NS398" s="109"/>
      <c r="NT398" s="109"/>
      <c r="NU398" s="109"/>
      <c r="NV398" s="109"/>
      <c r="NW398" s="109"/>
      <c r="NX398" s="109"/>
      <c r="NY398" s="109"/>
      <c r="NZ398" s="109"/>
      <c r="OA398" s="109"/>
      <c r="OB398" s="109"/>
      <c r="OC398" s="109"/>
      <c r="OD398" s="109"/>
      <c r="OE398" s="109"/>
      <c r="OF398" s="109"/>
      <c r="OG398" s="109"/>
      <c r="OH398" s="109"/>
      <c r="OI398" s="109"/>
      <c r="OJ398" s="109"/>
      <c r="OK398" s="109"/>
      <c r="OL398" s="109"/>
      <c r="OM398" s="109"/>
      <c r="ON398" s="109"/>
      <c r="OO398" s="109"/>
      <c r="OP398" s="109"/>
      <c r="OQ398" s="109"/>
      <c r="OR398" s="109"/>
      <c r="OS398" s="109"/>
      <c r="OT398" s="109"/>
      <c r="OU398" s="109"/>
      <c r="OV398" s="109"/>
      <c r="OW398" s="109"/>
      <c r="OX398" s="109"/>
      <c r="OY398" s="109"/>
      <c r="OZ398" s="109"/>
      <c r="PA398" s="109"/>
      <c r="PB398" s="109"/>
      <c r="PC398" s="109"/>
      <c r="PD398" s="109"/>
      <c r="PE398" s="109"/>
      <c r="PF398" s="109"/>
      <c r="PG398" s="109"/>
      <c r="PH398" s="109"/>
      <c r="PI398" s="109"/>
      <c r="PJ398" s="109"/>
      <c r="PK398" s="109"/>
      <c r="PL398" s="109"/>
      <c r="PM398" s="109"/>
      <c r="PN398" s="109"/>
      <c r="PO398" s="109"/>
      <c r="PP398" s="109"/>
      <c r="PQ398" s="109"/>
      <c r="PR398" s="109"/>
      <c r="PS398" s="109"/>
      <c r="PT398" s="109"/>
      <c r="PU398" s="109"/>
      <c r="PV398" s="109"/>
      <c r="PW398" s="109"/>
      <c r="PX398" s="109"/>
      <c r="PY398" s="109"/>
      <c r="PZ398" s="109"/>
      <c r="QA398" s="109"/>
      <c r="QB398" s="109"/>
      <c r="QC398" s="109"/>
      <c r="QD398" s="109"/>
      <c r="QE398" s="109"/>
      <c r="QF398" s="109"/>
      <c r="QG398" s="109"/>
      <c r="QH398" s="109"/>
      <c r="QI398" s="109"/>
      <c r="QJ398" s="109"/>
      <c r="QK398" s="23">
        <f t="shared" si="7"/>
        <v>70</v>
      </c>
      <c r="QL398" s="125"/>
      <c r="QM398" s="148"/>
      <c r="QN398" s="125"/>
      <c r="QO398" s="125"/>
      <c r="QP398" s="125"/>
      <c r="QQ398" s="125">
        <v>4299</v>
      </c>
      <c r="QR398" s="125"/>
      <c r="QS398" s="130"/>
    </row>
    <row r="399" spans="1:461" s="5" customFormat="1" ht="12.75" customHeight="1" x14ac:dyDescent="0.2">
      <c r="A399" s="52">
        <v>44734</v>
      </c>
      <c r="B399" s="98" t="s">
        <v>194</v>
      </c>
      <c r="C399" s="107"/>
      <c r="D399" s="107"/>
      <c r="E399" s="108"/>
      <c r="F399" s="108"/>
      <c r="G399" s="108"/>
      <c r="H399" s="108"/>
      <c r="I399" s="108"/>
      <c r="J399" s="108"/>
      <c r="K399" s="108"/>
      <c r="L399" s="108"/>
      <c r="M399" s="108"/>
      <c r="N399" s="109"/>
      <c r="O399" s="109"/>
      <c r="P399" s="109"/>
      <c r="Q399" s="109"/>
      <c r="R399" s="109">
        <v>30</v>
      </c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 s="109"/>
      <c r="BD399" s="109"/>
      <c r="BE399" s="109"/>
      <c r="BF399" s="109"/>
      <c r="BG399" s="109"/>
      <c r="BH399" s="109"/>
      <c r="BI399" s="109"/>
      <c r="BJ399" s="109"/>
      <c r="BK399" s="109"/>
      <c r="BL399" s="109"/>
      <c r="BM399" s="109"/>
      <c r="BN399" s="109"/>
      <c r="BO399" s="109"/>
      <c r="BP399" s="109"/>
      <c r="BQ399" s="109"/>
      <c r="BR399" s="109"/>
      <c r="BS399" s="109"/>
      <c r="BT399" s="109"/>
      <c r="BU399" s="109"/>
      <c r="BV399" s="109"/>
      <c r="BW399" s="109"/>
      <c r="BX399" s="109"/>
      <c r="BY399" s="109"/>
      <c r="BZ399" s="109"/>
      <c r="CA399" s="109"/>
      <c r="CB399" s="109"/>
      <c r="CC399" s="109"/>
      <c r="CD399" s="109"/>
      <c r="CE399" s="109"/>
      <c r="CF399" s="109"/>
      <c r="CG399" s="109"/>
      <c r="CH399" s="109"/>
      <c r="CI399" s="109"/>
      <c r="CJ399" s="109"/>
      <c r="CK399" s="109"/>
      <c r="CL399" s="109"/>
      <c r="CM399" s="109"/>
      <c r="CN399" s="109"/>
      <c r="CO399" s="109"/>
      <c r="CP399" s="109"/>
      <c r="CQ399" s="109"/>
      <c r="CR399" s="109"/>
      <c r="CS399" s="109"/>
      <c r="CT399" s="109"/>
      <c r="CU399" s="109"/>
      <c r="CV399" s="109"/>
      <c r="CW399" s="109"/>
      <c r="CX399" s="109"/>
      <c r="CY399" s="109"/>
      <c r="CZ399" s="109"/>
      <c r="DA399" s="109"/>
      <c r="DB399" s="109"/>
      <c r="DC399" s="109"/>
      <c r="DD399" s="109"/>
      <c r="DE399" s="109"/>
      <c r="DF399" s="109"/>
      <c r="DG399" s="109"/>
      <c r="DH399" s="109"/>
      <c r="DI399" s="109"/>
      <c r="DJ399" s="109"/>
      <c r="DK399" s="109"/>
      <c r="DL399" s="109"/>
      <c r="DM399" s="109"/>
      <c r="DN399" s="109"/>
      <c r="DO399" s="109"/>
      <c r="DP399" s="109"/>
      <c r="DQ399" s="109"/>
      <c r="DR399" s="109"/>
      <c r="DS399" s="109"/>
      <c r="DT399" s="109"/>
      <c r="DU399" s="109"/>
      <c r="DV399" s="109"/>
      <c r="DW399" s="109"/>
      <c r="DX399" s="109"/>
      <c r="DY399" s="109"/>
      <c r="DZ399" s="109"/>
      <c r="EA399" s="109"/>
      <c r="EB399" s="109"/>
      <c r="EC399" s="109"/>
      <c r="ED399" s="109"/>
      <c r="EE399" s="109"/>
      <c r="EF399" s="109"/>
      <c r="EG399" s="109"/>
      <c r="EH399" s="109"/>
      <c r="EI399" s="109"/>
      <c r="EJ399" s="109"/>
      <c r="EK399" s="109"/>
      <c r="EL399" s="109"/>
      <c r="EM399" s="109"/>
      <c r="EN399" s="109"/>
      <c r="EO399" s="109"/>
      <c r="EP399" s="109"/>
      <c r="EQ399" s="109"/>
      <c r="ER399" s="109"/>
      <c r="ES399" s="109"/>
      <c r="ET399" s="109"/>
      <c r="EU399" s="109"/>
      <c r="EV399" s="109"/>
      <c r="EW399" s="109"/>
      <c r="EX399" s="109"/>
      <c r="EY399" s="109"/>
      <c r="EZ399" s="109"/>
      <c r="FA399" s="109"/>
      <c r="FB399" s="109"/>
      <c r="FC399" s="109"/>
      <c r="FD399" s="109"/>
      <c r="FE399" s="109"/>
      <c r="FF399" s="109"/>
      <c r="FG399" s="109">
        <v>40</v>
      </c>
      <c r="FH399" s="109"/>
      <c r="FI399" s="109"/>
      <c r="FJ399" s="109"/>
      <c r="FK399" s="109"/>
      <c r="FL399" s="109"/>
      <c r="FM399" s="109"/>
      <c r="FN399" s="109"/>
      <c r="FO399" s="109"/>
      <c r="FP399" s="109"/>
      <c r="FQ399" s="109"/>
      <c r="FR399" s="109"/>
      <c r="FS399" s="109"/>
      <c r="FT399" s="109"/>
      <c r="FU399" s="109"/>
      <c r="FV399" s="109"/>
      <c r="FW399" s="109"/>
      <c r="FX399" s="109"/>
      <c r="FY399" s="109"/>
      <c r="FZ399" s="109"/>
      <c r="GA399" s="109"/>
      <c r="GB399" s="109"/>
      <c r="GC399" s="109"/>
      <c r="GD399" s="109"/>
      <c r="GE399" s="109"/>
      <c r="GF399" s="109"/>
      <c r="GG399" s="109"/>
      <c r="GH399" s="109"/>
      <c r="GI399" s="109"/>
      <c r="GJ399" s="109"/>
      <c r="GK399" s="109"/>
      <c r="GL399" s="109"/>
      <c r="GM399" s="109"/>
      <c r="GN399" s="109"/>
      <c r="GO399" s="109"/>
      <c r="GP399" s="109"/>
      <c r="GQ399" s="109"/>
      <c r="GR399" s="109"/>
      <c r="GS399" s="109"/>
      <c r="GT399" s="109"/>
      <c r="GU399" s="109"/>
      <c r="GV399" s="109"/>
      <c r="GW399" s="109"/>
      <c r="GX399" s="109"/>
      <c r="GY399" s="109"/>
      <c r="GZ399" s="109"/>
      <c r="HA399" s="109"/>
      <c r="HB399" s="109"/>
      <c r="HC399" s="109"/>
      <c r="HD399" s="109"/>
      <c r="HE399" s="109"/>
      <c r="HF399" s="109"/>
      <c r="HG399" s="109"/>
      <c r="HH399" s="109"/>
      <c r="HI399" s="109"/>
      <c r="HJ399" s="109"/>
      <c r="HK399" s="109"/>
      <c r="HL399" s="109"/>
      <c r="HM399" s="109"/>
      <c r="HN399" s="109"/>
      <c r="HO399" s="109"/>
      <c r="HP399" s="109"/>
      <c r="HQ399" s="109"/>
      <c r="HR399" s="109"/>
      <c r="HS399" s="109"/>
      <c r="HT399" s="109"/>
      <c r="HU399" s="109"/>
      <c r="HV399" s="109"/>
      <c r="HW399" s="109"/>
      <c r="HX399" s="109"/>
      <c r="HY399" s="109"/>
      <c r="HZ399" s="109"/>
      <c r="IA399" s="109"/>
      <c r="IB399" s="109"/>
      <c r="IC399" s="109"/>
      <c r="ID399" s="109"/>
      <c r="IE399" s="109"/>
      <c r="IF399" s="109"/>
      <c r="IG399" s="109"/>
      <c r="IH399" s="109"/>
      <c r="II399" s="109"/>
      <c r="IJ399" s="109"/>
      <c r="IK399" s="109"/>
      <c r="IL399" s="109"/>
      <c r="IM399" s="109"/>
      <c r="IN399" s="109"/>
      <c r="IO399" s="109"/>
      <c r="IP399" s="109"/>
      <c r="IQ399" s="109"/>
      <c r="IR399" s="109"/>
      <c r="IS399" s="109"/>
      <c r="IT399" s="109"/>
      <c r="IU399" s="109"/>
      <c r="IV399" s="109"/>
      <c r="IW399" s="109"/>
      <c r="IX399" s="109"/>
      <c r="IY399" s="109"/>
      <c r="IZ399" s="109"/>
      <c r="JA399" s="109"/>
      <c r="JB399" s="109"/>
      <c r="JC399" s="109"/>
      <c r="JD399" s="109"/>
      <c r="JE399" s="109"/>
      <c r="JF399" s="109"/>
      <c r="JG399" s="109"/>
      <c r="JH399" s="109"/>
      <c r="JI399" s="109"/>
      <c r="JJ399" s="109"/>
      <c r="JK399" s="109"/>
      <c r="JL399" s="109"/>
      <c r="JM399" s="109"/>
      <c r="JN399" s="109"/>
      <c r="JO399" s="109"/>
      <c r="JP399" s="109"/>
      <c r="JQ399" s="109"/>
      <c r="JR399" s="109"/>
      <c r="JS399" s="109"/>
      <c r="JT399" s="109"/>
      <c r="JU399" s="109"/>
      <c r="JV399" s="109"/>
      <c r="JW399" s="109"/>
      <c r="JX399" s="109"/>
      <c r="JY399" s="109"/>
      <c r="JZ399" s="109"/>
      <c r="KA399" s="109"/>
      <c r="KB399" s="109"/>
      <c r="KC399" s="109"/>
      <c r="KD399" s="109"/>
      <c r="KE399" s="109"/>
      <c r="KF399" s="109"/>
      <c r="KG399" s="109"/>
      <c r="KH399" s="109"/>
      <c r="KI399" s="109"/>
      <c r="KJ399" s="109"/>
      <c r="KK399" s="109"/>
      <c r="KL399" s="109"/>
      <c r="KM399" s="109"/>
      <c r="KN399" s="109"/>
      <c r="KO399" s="109"/>
      <c r="KP399" s="109"/>
      <c r="KQ399" s="109"/>
      <c r="KR399" s="109"/>
      <c r="KS399" s="109"/>
      <c r="KT399" s="109"/>
      <c r="KU399" s="109"/>
      <c r="KV399" s="109"/>
      <c r="KW399" s="109"/>
      <c r="KX399" s="109"/>
      <c r="KY399" s="109"/>
      <c r="KZ399" s="109"/>
      <c r="LA399" s="109"/>
      <c r="LB399" s="109"/>
      <c r="LC399" s="109"/>
      <c r="LD399" s="109"/>
      <c r="LE399" s="109"/>
      <c r="LF399" s="109"/>
      <c r="LG399" s="109"/>
      <c r="LH399" s="109"/>
      <c r="LI399" s="109"/>
      <c r="LJ399" s="109"/>
      <c r="LK399" s="109"/>
      <c r="LL399" s="109"/>
      <c r="LM399" s="109"/>
      <c r="LN399" s="109"/>
      <c r="LO399" s="109"/>
      <c r="LP399" s="109"/>
      <c r="LQ399" s="109"/>
      <c r="LR399" s="109"/>
      <c r="LS399" s="109"/>
      <c r="LT399" s="109"/>
      <c r="LU399" s="109"/>
      <c r="LV399" s="109"/>
      <c r="LW399" s="109"/>
      <c r="LX399" s="109"/>
      <c r="LY399" s="109"/>
      <c r="LZ399" s="109"/>
      <c r="MA399" s="109"/>
      <c r="MB399" s="109"/>
      <c r="MC399" s="109"/>
      <c r="MD399" s="109"/>
      <c r="ME399" s="109"/>
      <c r="MF399" s="109"/>
      <c r="MG399" s="109"/>
      <c r="MH399" s="109"/>
      <c r="MI399" s="109"/>
      <c r="MJ399" s="109"/>
      <c r="MK399" s="109"/>
      <c r="ML399" s="109"/>
      <c r="MM399" s="109"/>
      <c r="MN399" s="109"/>
      <c r="MO399" s="109"/>
      <c r="MP399" s="109"/>
      <c r="MQ399" s="109"/>
      <c r="MR399" s="109"/>
      <c r="MS399" s="109"/>
      <c r="MT399" s="109"/>
      <c r="MU399" s="109"/>
      <c r="MV399" s="109"/>
      <c r="MW399" s="109"/>
      <c r="MX399" s="109"/>
      <c r="MY399" s="109"/>
      <c r="MZ399" s="109"/>
      <c r="NA399" s="109"/>
      <c r="NB399" s="109"/>
      <c r="NC399" s="109"/>
      <c r="ND399" s="109"/>
      <c r="NE399" s="109"/>
      <c r="NF399" s="109"/>
      <c r="NG399" s="109"/>
      <c r="NH399" s="109"/>
      <c r="NI399" s="109"/>
      <c r="NJ399" s="109"/>
      <c r="NK399" s="109"/>
      <c r="NL399" s="109"/>
      <c r="NM399" s="109"/>
      <c r="NN399" s="109"/>
      <c r="NO399" s="109"/>
      <c r="NP399" s="109"/>
      <c r="NQ399" s="109"/>
      <c r="NR399" s="109"/>
      <c r="NS399" s="109"/>
      <c r="NT399" s="109"/>
      <c r="NU399" s="109"/>
      <c r="NV399" s="109"/>
      <c r="NW399" s="109"/>
      <c r="NX399" s="109"/>
      <c r="NY399" s="109"/>
      <c r="NZ399" s="109"/>
      <c r="OA399" s="109"/>
      <c r="OB399" s="109"/>
      <c r="OC399" s="109"/>
      <c r="OD399" s="109"/>
      <c r="OE399" s="109"/>
      <c r="OF399" s="109"/>
      <c r="OG399" s="109"/>
      <c r="OH399" s="109"/>
      <c r="OI399" s="109"/>
      <c r="OJ399" s="109"/>
      <c r="OK399" s="109"/>
      <c r="OL399" s="109"/>
      <c r="OM399" s="109"/>
      <c r="ON399" s="109"/>
      <c r="OO399" s="109"/>
      <c r="OP399" s="109"/>
      <c r="OQ399" s="109"/>
      <c r="OR399" s="109"/>
      <c r="OS399" s="109"/>
      <c r="OT399" s="109"/>
      <c r="OU399" s="109"/>
      <c r="OV399" s="109"/>
      <c r="OW399" s="109"/>
      <c r="OX399" s="109"/>
      <c r="OY399" s="109"/>
      <c r="OZ399" s="109"/>
      <c r="PA399" s="109"/>
      <c r="PB399" s="109"/>
      <c r="PC399" s="109"/>
      <c r="PD399" s="109"/>
      <c r="PE399" s="109"/>
      <c r="PF399" s="109"/>
      <c r="PG399" s="109"/>
      <c r="PH399" s="109"/>
      <c r="PI399" s="109"/>
      <c r="PJ399" s="109"/>
      <c r="PK399" s="109"/>
      <c r="PL399" s="109"/>
      <c r="PM399" s="109"/>
      <c r="PN399" s="109"/>
      <c r="PO399" s="109"/>
      <c r="PP399" s="109"/>
      <c r="PQ399" s="109"/>
      <c r="PR399" s="109"/>
      <c r="PS399" s="109"/>
      <c r="PT399" s="109"/>
      <c r="PU399" s="109"/>
      <c r="PV399" s="109"/>
      <c r="PW399" s="109"/>
      <c r="PX399" s="109"/>
      <c r="PY399" s="109"/>
      <c r="PZ399" s="109"/>
      <c r="QA399" s="109"/>
      <c r="QB399" s="109"/>
      <c r="QC399" s="109"/>
      <c r="QD399" s="109"/>
      <c r="QE399" s="109"/>
      <c r="QF399" s="109"/>
      <c r="QG399" s="109"/>
      <c r="QH399" s="109"/>
      <c r="QI399" s="109"/>
      <c r="QJ399" s="109"/>
      <c r="QK399" s="23">
        <f t="shared" si="7"/>
        <v>70</v>
      </c>
      <c r="QL399" s="125"/>
      <c r="QM399" s="148"/>
      <c r="QN399" s="125"/>
      <c r="QO399" s="125"/>
      <c r="QP399" s="125"/>
      <c r="QQ399" s="125"/>
      <c r="QR399" s="125">
        <v>4870.68</v>
      </c>
      <c r="QS399" s="130"/>
    </row>
    <row r="400" spans="1:461" s="5" customFormat="1" ht="12.75" customHeight="1" x14ac:dyDescent="0.2">
      <c r="A400" s="52">
        <v>44734</v>
      </c>
      <c r="B400" s="90" t="s">
        <v>338</v>
      </c>
      <c r="C400" s="107"/>
      <c r="D400" s="107"/>
      <c r="E400" s="108">
        <v>50</v>
      </c>
      <c r="F400" s="108"/>
      <c r="G400" s="108"/>
      <c r="H400" s="108"/>
      <c r="I400" s="108"/>
      <c r="J400" s="108"/>
      <c r="K400" s="108"/>
      <c r="L400" s="108"/>
      <c r="M400" s="108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 s="109"/>
      <c r="BG400" s="109"/>
      <c r="BH400" s="109"/>
      <c r="BI400" s="109"/>
      <c r="BJ400" s="109"/>
      <c r="BK400" s="109"/>
      <c r="BL400" s="109"/>
      <c r="BM400" s="109"/>
      <c r="BN400" s="109"/>
      <c r="BO400" s="109"/>
      <c r="BP400" s="109"/>
      <c r="BQ400" s="109"/>
      <c r="BR400" s="109"/>
      <c r="BS400" s="109"/>
      <c r="BT400" s="109"/>
      <c r="BU400" s="109"/>
      <c r="BV400" s="109"/>
      <c r="BW400" s="109"/>
      <c r="BX400" s="109"/>
      <c r="BY400" s="109"/>
      <c r="BZ400" s="109"/>
      <c r="CA400" s="109"/>
      <c r="CB400" s="109"/>
      <c r="CC400" s="109"/>
      <c r="CD400" s="109"/>
      <c r="CE400" s="109"/>
      <c r="CF400" s="109"/>
      <c r="CG400" s="109"/>
      <c r="CH400" s="109"/>
      <c r="CI400" s="109"/>
      <c r="CJ400" s="109"/>
      <c r="CK400" s="109"/>
      <c r="CL400" s="109"/>
      <c r="CM400" s="109"/>
      <c r="CN400" s="109"/>
      <c r="CO400" s="109"/>
      <c r="CP400" s="109"/>
      <c r="CQ400" s="109"/>
      <c r="CR400" s="109"/>
      <c r="CS400" s="109"/>
      <c r="CT400" s="109"/>
      <c r="CU400" s="109"/>
      <c r="CV400" s="109"/>
      <c r="CW400" s="109"/>
      <c r="CX400" s="109"/>
      <c r="CY400" s="109"/>
      <c r="CZ400" s="109"/>
      <c r="DA400" s="109"/>
      <c r="DB400" s="109"/>
      <c r="DC400" s="109"/>
      <c r="DD400" s="109"/>
      <c r="DE400" s="109"/>
      <c r="DF400" s="109"/>
      <c r="DG400" s="109"/>
      <c r="DH400" s="109"/>
      <c r="DI400" s="109"/>
      <c r="DJ400" s="109"/>
      <c r="DK400" s="109"/>
      <c r="DL400" s="109"/>
      <c r="DM400" s="109"/>
      <c r="DN400" s="109"/>
      <c r="DO400" s="109"/>
      <c r="DP400" s="109"/>
      <c r="DQ400" s="109"/>
      <c r="DR400" s="109"/>
      <c r="DS400" s="109"/>
      <c r="DT400" s="109"/>
      <c r="DU400" s="109"/>
      <c r="DV400" s="109"/>
      <c r="DW400" s="109"/>
      <c r="DX400" s="109"/>
      <c r="DY400" s="109"/>
      <c r="DZ400" s="109"/>
      <c r="EA400" s="109"/>
      <c r="EB400" s="109"/>
      <c r="EC400" s="109"/>
      <c r="ED400" s="109"/>
      <c r="EE400" s="109"/>
      <c r="EF400" s="109"/>
      <c r="EG400" s="109"/>
      <c r="EH400" s="109"/>
      <c r="EI400" s="109"/>
      <c r="EJ400" s="109"/>
      <c r="EK400" s="109"/>
      <c r="EL400" s="109"/>
      <c r="EM400" s="109"/>
      <c r="EN400" s="109"/>
      <c r="EO400" s="109"/>
      <c r="EP400" s="109"/>
      <c r="EQ400" s="109"/>
      <c r="ER400" s="109"/>
      <c r="ES400" s="109"/>
      <c r="ET400" s="109"/>
      <c r="EU400" s="109"/>
      <c r="EV400" s="109"/>
      <c r="EW400" s="109"/>
      <c r="EX400" s="109"/>
      <c r="EY400" s="109"/>
      <c r="EZ400" s="109"/>
      <c r="FA400" s="109"/>
      <c r="FB400" s="109"/>
      <c r="FC400" s="109"/>
      <c r="FD400" s="109"/>
      <c r="FE400" s="109"/>
      <c r="FF400" s="109"/>
      <c r="FG400" s="109"/>
      <c r="FH400" s="109">
        <v>20</v>
      </c>
      <c r="FI400" s="109"/>
      <c r="FJ400" s="109"/>
      <c r="FK400" s="109"/>
      <c r="FL400" s="109"/>
      <c r="FM400" s="109"/>
      <c r="FN400" s="109"/>
      <c r="FO400" s="109"/>
      <c r="FP400" s="109"/>
      <c r="FQ400" s="109"/>
      <c r="FR400" s="109"/>
      <c r="FS400" s="109"/>
      <c r="FT400" s="109"/>
      <c r="FU400" s="109"/>
      <c r="FV400" s="109"/>
      <c r="FW400" s="109"/>
      <c r="FX400" s="109"/>
      <c r="FY400" s="109"/>
      <c r="FZ400" s="109"/>
      <c r="GA400" s="109"/>
      <c r="GB400" s="109"/>
      <c r="GC400" s="109"/>
      <c r="GD400" s="109">
        <v>4.4000000000000004</v>
      </c>
      <c r="GE400" s="109">
        <v>50</v>
      </c>
      <c r="GF400" s="109"/>
      <c r="GG400" s="109"/>
      <c r="GH400" s="109">
        <v>10</v>
      </c>
      <c r="GI400" s="109"/>
      <c r="GJ400" s="109"/>
      <c r="GK400" s="109"/>
      <c r="GL400" s="109"/>
      <c r="GM400" s="109"/>
      <c r="GN400" s="109"/>
      <c r="GO400" s="109"/>
      <c r="GP400" s="109"/>
      <c r="GQ400" s="109"/>
      <c r="GR400" s="109"/>
      <c r="GS400" s="109"/>
      <c r="GT400" s="109"/>
      <c r="GU400" s="109"/>
      <c r="GV400" s="109"/>
      <c r="GW400" s="109"/>
      <c r="GX400" s="109"/>
      <c r="GY400" s="109"/>
      <c r="GZ400" s="109"/>
      <c r="HA400" s="109"/>
      <c r="HB400" s="109"/>
      <c r="HC400" s="109"/>
      <c r="HD400" s="109"/>
      <c r="HE400" s="109"/>
      <c r="HF400" s="109"/>
      <c r="HG400" s="109"/>
      <c r="HH400" s="109"/>
      <c r="HI400" s="109"/>
      <c r="HJ400" s="109"/>
      <c r="HK400" s="109"/>
      <c r="HL400" s="109"/>
      <c r="HM400" s="109"/>
      <c r="HN400" s="109"/>
      <c r="HO400" s="109"/>
      <c r="HP400" s="109"/>
      <c r="HQ400" s="109"/>
      <c r="HR400" s="109"/>
      <c r="HS400" s="109"/>
      <c r="HT400" s="109"/>
      <c r="HU400" s="109"/>
      <c r="HV400" s="109"/>
      <c r="HW400" s="109"/>
      <c r="HX400" s="109"/>
      <c r="HY400" s="109"/>
      <c r="HZ400" s="109"/>
      <c r="IA400" s="109"/>
      <c r="IB400" s="109"/>
      <c r="IC400" s="109"/>
      <c r="ID400" s="109"/>
      <c r="IE400" s="109"/>
      <c r="IF400" s="109"/>
      <c r="IG400" s="109"/>
      <c r="IH400" s="109"/>
      <c r="II400" s="109"/>
      <c r="IJ400" s="109"/>
      <c r="IK400" s="109"/>
      <c r="IL400" s="109"/>
      <c r="IM400" s="109"/>
      <c r="IN400" s="109"/>
      <c r="IO400" s="109"/>
      <c r="IP400" s="109"/>
      <c r="IQ400" s="109"/>
      <c r="IR400" s="109"/>
      <c r="IS400" s="109"/>
      <c r="IT400" s="109"/>
      <c r="IU400" s="109"/>
      <c r="IV400" s="109"/>
      <c r="IW400" s="109"/>
      <c r="IX400" s="109"/>
      <c r="IY400" s="109"/>
      <c r="IZ400" s="109"/>
      <c r="JA400" s="109"/>
      <c r="JB400" s="109"/>
      <c r="JC400" s="109"/>
      <c r="JD400" s="109"/>
      <c r="JE400" s="109"/>
      <c r="JF400" s="109"/>
      <c r="JG400" s="109"/>
      <c r="JH400" s="109"/>
      <c r="JI400" s="109"/>
      <c r="JJ400" s="109"/>
      <c r="JK400" s="109"/>
      <c r="JL400" s="109"/>
      <c r="JM400" s="109"/>
      <c r="JN400" s="109"/>
      <c r="JO400" s="109"/>
      <c r="JP400" s="109"/>
      <c r="JQ400" s="109"/>
      <c r="JR400" s="109"/>
      <c r="JS400" s="109"/>
      <c r="JT400" s="109"/>
      <c r="JU400" s="109"/>
      <c r="JV400" s="109"/>
      <c r="JW400" s="109"/>
      <c r="JX400" s="109"/>
      <c r="JY400" s="109"/>
      <c r="JZ400" s="109"/>
      <c r="KA400" s="109"/>
      <c r="KB400" s="109"/>
      <c r="KC400" s="109"/>
      <c r="KD400" s="109"/>
      <c r="KE400" s="109"/>
      <c r="KF400" s="109"/>
      <c r="KG400" s="109"/>
      <c r="KH400" s="109"/>
      <c r="KI400" s="109"/>
      <c r="KJ400" s="109"/>
      <c r="KK400" s="109"/>
      <c r="KL400" s="109"/>
      <c r="KM400" s="109"/>
      <c r="KN400" s="109"/>
      <c r="KO400" s="109"/>
      <c r="KP400" s="109"/>
      <c r="KQ400" s="109"/>
      <c r="KR400" s="109"/>
      <c r="KS400" s="109"/>
      <c r="KT400" s="109"/>
      <c r="KU400" s="109"/>
      <c r="KV400" s="109"/>
      <c r="KW400" s="109"/>
      <c r="KX400" s="109"/>
      <c r="KY400" s="109"/>
      <c r="KZ400" s="109"/>
      <c r="LA400" s="109"/>
      <c r="LB400" s="109"/>
      <c r="LC400" s="109"/>
      <c r="LD400" s="109"/>
      <c r="LE400" s="109"/>
      <c r="LF400" s="109"/>
      <c r="LG400" s="109"/>
      <c r="LH400" s="109"/>
      <c r="LI400" s="109"/>
      <c r="LJ400" s="109"/>
      <c r="LK400" s="109"/>
      <c r="LL400" s="109"/>
      <c r="LM400" s="109"/>
      <c r="LN400" s="109"/>
      <c r="LO400" s="109"/>
      <c r="LP400" s="109"/>
      <c r="LQ400" s="109"/>
      <c r="LR400" s="109"/>
      <c r="LS400" s="109"/>
      <c r="LT400" s="109"/>
      <c r="LU400" s="109"/>
      <c r="LV400" s="109"/>
      <c r="LW400" s="109"/>
      <c r="LX400" s="109"/>
      <c r="LY400" s="109"/>
      <c r="LZ400" s="109"/>
      <c r="MA400" s="109"/>
      <c r="MB400" s="109"/>
      <c r="MC400" s="109"/>
      <c r="MD400" s="109"/>
      <c r="ME400" s="109"/>
      <c r="MF400" s="109"/>
      <c r="MG400" s="109"/>
      <c r="MH400" s="109"/>
      <c r="MI400" s="109"/>
      <c r="MJ400" s="109"/>
      <c r="MK400" s="109"/>
      <c r="ML400" s="109"/>
      <c r="MM400" s="109"/>
      <c r="MN400" s="109"/>
      <c r="MO400" s="109"/>
      <c r="MP400" s="109"/>
      <c r="MQ400" s="109"/>
      <c r="MR400" s="109"/>
      <c r="MS400" s="109"/>
      <c r="MT400" s="109"/>
      <c r="MU400" s="109"/>
      <c r="MV400" s="109"/>
      <c r="MW400" s="109"/>
      <c r="MX400" s="109"/>
      <c r="MY400" s="109"/>
      <c r="MZ400" s="109"/>
      <c r="NA400" s="109"/>
      <c r="NB400" s="109"/>
      <c r="NC400" s="109"/>
      <c r="ND400" s="109"/>
      <c r="NE400" s="109"/>
      <c r="NF400" s="109"/>
      <c r="NG400" s="109"/>
      <c r="NH400" s="109"/>
      <c r="NI400" s="109"/>
      <c r="NJ400" s="109"/>
      <c r="NK400" s="109"/>
      <c r="NL400" s="109"/>
      <c r="NM400" s="109"/>
      <c r="NN400" s="109"/>
      <c r="NO400" s="109"/>
      <c r="NP400" s="109"/>
      <c r="NQ400" s="109"/>
      <c r="NR400" s="109"/>
      <c r="NS400" s="109"/>
      <c r="NT400" s="109"/>
      <c r="NU400" s="109"/>
      <c r="NV400" s="109"/>
      <c r="NW400" s="109"/>
      <c r="NX400" s="109"/>
      <c r="NY400" s="109"/>
      <c r="NZ400" s="109"/>
      <c r="OA400" s="109"/>
      <c r="OB400" s="109"/>
      <c r="OC400" s="109"/>
      <c r="OD400" s="109"/>
      <c r="OE400" s="109"/>
      <c r="OF400" s="109"/>
      <c r="OG400" s="109"/>
      <c r="OH400" s="109"/>
      <c r="OI400" s="109"/>
      <c r="OJ400" s="109"/>
      <c r="OK400" s="109"/>
      <c r="OL400" s="109"/>
      <c r="OM400" s="109"/>
      <c r="ON400" s="109"/>
      <c r="OO400" s="109"/>
      <c r="OP400" s="109"/>
      <c r="OQ400" s="109"/>
      <c r="OR400" s="109"/>
      <c r="OS400" s="109"/>
      <c r="OT400" s="109"/>
      <c r="OU400" s="109"/>
      <c r="OV400" s="109"/>
      <c r="OW400" s="109"/>
      <c r="OX400" s="109"/>
      <c r="OY400" s="109"/>
      <c r="OZ400" s="109"/>
      <c r="PA400" s="109"/>
      <c r="PB400" s="109"/>
      <c r="PC400" s="109"/>
      <c r="PD400" s="109"/>
      <c r="PE400" s="109"/>
      <c r="PF400" s="109"/>
      <c r="PG400" s="109"/>
      <c r="PH400" s="109"/>
      <c r="PI400" s="109"/>
      <c r="PJ400" s="109"/>
      <c r="PK400" s="109"/>
      <c r="PL400" s="109"/>
      <c r="PM400" s="109"/>
      <c r="PN400" s="109"/>
      <c r="PO400" s="109"/>
      <c r="PP400" s="109"/>
      <c r="PQ400" s="109"/>
      <c r="PR400" s="109"/>
      <c r="PS400" s="109"/>
      <c r="PT400" s="109"/>
      <c r="PU400" s="109"/>
      <c r="PV400" s="109"/>
      <c r="PW400" s="109"/>
      <c r="PX400" s="109"/>
      <c r="PY400" s="109"/>
      <c r="PZ400" s="109"/>
      <c r="QA400" s="109"/>
      <c r="QB400" s="109"/>
      <c r="QC400" s="109"/>
      <c r="QD400" s="109"/>
      <c r="QE400" s="109"/>
      <c r="QF400" s="109"/>
      <c r="QG400" s="109"/>
      <c r="QH400" s="109"/>
      <c r="QI400" s="109"/>
      <c r="QJ400" s="109"/>
      <c r="QK400" s="23">
        <f t="shared" si="7"/>
        <v>134.4</v>
      </c>
      <c r="QL400" s="125"/>
      <c r="QM400" s="148"/>
      <c r="QN400" s="125"/>
      <c r="QO400" s="125"/>
      <c r="QP400" s="125"/>
      <c r="QQ400" s="125"/>
      <c r="QR400" s="125">
        <f>3000+6021</f>
        <v>9021</v>
      </c>
      <c r="QS400" s="130"/>
    </row>
    <row r="401" spans="1:461" s="5" customFormat="1" ht="12.75" customHeight="1" x14ac:dyDescent="0.2">
      <c r="A401" s="52">
        <v>44735</v>
      </c>
      <c r="B401" s="98" t="s">
        <v>169</v>
      </c>
      <c r="C401" s="107"/>
      <c r="D401" s="107"/>
      <c r="E401" s="108"/>
      <c r="F401" s="108"/>
      <c r="G401" s="108"/>
      <c r="H401" s="108"/>
      <c r="I401" s="108"/>
      <c r="J401" s="108"/>
      <c r="K401" s="108"/>
      <c r="L401" s="108"/>
      <c r="M401" s="108"/>
      <c r="N401" s="109"/>
      <c r="O401" s="109"/>
      <c r="P401" s="109"/>
      <c r="Q401" s="109"/>
      <c r="R401" s="109"/>
      <c r="S401" s="109"/>
      <c r="T401" s="109"/>
      <c r="U401" s="109">
        <v>10</v>
      </c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 s="109"/>
      <c r="BD401" s="109"/>
      <c r="BE401" s="109"/>
      <c r="BF401" s="109"/>
      <c r="BG401" s="109"/>
      <c r="BH401" s="109"/>
      <c r="BI401" s="109"/>
      <c r="BJ401" s="109"/>
      <c r="BK401" s="109"/>
      <c r="BL401" s="109"/>
      <c r="BM401" s="109"/>
      <c r="BN401" s="109"/>
      <c r="BO401" s="109"/>
      <c r="BP401" s="109"/>
      <c r="BQ401" s="109"/>
      <c r="BR401" s="109"/>
      <c r="BS401" s="109"/>
      <c r="BT401" s="109"/>
      <c r="BU401" s="109"/>
      <c r="BV401" s="109"/>
      <c r="BW401" s="109"/>
      <c r="BX401" s="109"/>
      <c r="BY401" s="109"/>
      <c r="BZ401" s="109"/>
      <c r="CA401" s="109"/>
      <c r="CB401" s="109"/>
      <c r="CC401" s="109"/>
      <c r="CD401" s="109"/>
      <c r="CE401" s="109"/>
      <c r="CF401" s="109"/>
      <c r="CG401" s="109"/>
      <c r="CH401" s="109"/>
      <c r="CI401" s="109"/>
      <c r="CJ401" s="109"/>
      <c r="CK401" s="109"/>
      <c r="CL401" s="109"/>
      <c r="CM401" s="109"/>
      <c r="CN401" s="109"/>
      <c r="CO401" s="109"/>
      <c r="CP401" s="109"/>
      <c r="CQ401" s="109"/>
      <c r="CR401" s="109"/>
      <c r="CS401" s="109"/>
      <c r="CT401" s="109"/>
      <c r="CU401" s="109"/>
      <c r="CV401" s="109"/>
      <c r="CW401" s="109"/>
      <c r="CX401" s="109"/>
      <c r="CY401" s="109"/>
      <c r="CZ401" s="109"/>
      <c r="DA401" s="109"/>
      <c r="DB401" s="109"/>
      <c r="DC401" s="109"/>
      <c r="DD401" s="109"/>
      <c r="DE401" s="109">
        <v>10</v>
      </c>
      <c r="DF401" s="109"/>
      <c r="DG401" s="109"/>
      <c r="DH401" s="109"/>
      <c r="DI401" s="109"/>
      <c r="DJ401" s="109"/>
      <c r="DK401" s="109"/>
      <c r="DL401" s="109"/>
      <c r="DM401" s="109"/>
      <c r="DN401" s="109"/>
      <c r="DO401" s="109"/>
      <c r="DP401" s="109"/>
      <c r="DQ401" s="109"/>
      <c r="DR401" s="109"/>
      <c r="DS401" s="109"/>
      <c r="DT401" s="109"/>
      <c r="DU401" s="109"/>
      <c r="DV401" s="109"/>
      <c r="DW401" s="109"/>
      <c r="DX401" s="109"/>
      <c r="DY401" s="109"/>
      <c r="DZ401" s="109"/>
      <c r="EA401" s="109"/>
      <c r="EB401" s="109"/>
      <c r="EC401" s="109"/>
      <c r="ED401" s="109"/>
      <c r="EE401" s="109"/>
      <c r="EF401" s="109"/>
      <c r="EG401" s="109"/>
      <c r="EH401" s="109"/>
      <c r="EI401" s="109"/>
      <c r="EJ401" s="109"/>
      <c r="EK401" s="109"/>
      <c r="EL401" s="109"/>
      <c r="EM401" s="109"/>
      <c r="EN401" s="109"/>
      <c r="EO401" s="109"/>
      <c r="EP401" s="109"/>
      <c r="EQ401" s="109"/>
      <c r="ER401" s="109"/>
      <c r="ES401" s="109"/>
      <c r="ET401" s="109"/>
      <c r="EU401" s="109"/>
      <c r="EV401" s="109"/>
      <c r="EW401" s="109"/>
      <c r="EX401" s="109"/>
      <c r="EY401" s="109"/>
      <c r="EZ401" s="109"/>
      <c r="FA401" s="109"/>
      <c r="FB401" s="109"/>
      <c r="FC401" s="109"/>
      <c r="FD401" s="109"/>
      <c r="FE401" s="109"/>
      <c r="FF401" s="109"/>
      <c r="FG401" s="109"/>
      <c r="FH401" s="109"/>
      <c r="FI401" s="109"/>
      <c r="FJ401" s="109"/>
      <c r="FK401" s="109"/>
      <c r="FL401" s="109">
        <v>16</v>
      </c>
      <c r="FM401" s="109"/>
      <c r="FN401" s="109"/>
      <c r="FO401" s="109"/>
      <c r="FP401" s="109"/>
      <c r="FQ401" s="109"/>
      <c r="FR401" s="109"/>
      <c r="FS401" s="109"/>
      <c r="FT401" s="109"/>
      <c r="FU401" s="109"/>
      <c r="FV401" s="109"/>
      <c r="FW401" s="109"/>
      <c r="FX401" s="109"/>
      <c r="FY401" s="109"/>
      <c r="FZ401" s="109"/>
      <c r="GA401" s="109"/>
      <c r="GB401" s="109"/>
      <c r="GC401" s="109"/>
      <c r="GD401" s="109"/>
      <c r="GE401" s="109"/>
      <c r="GF401" s="109"/>
      <c r="GG401" s="109"/>
      <c r="GH401" s="109"/>
      <c r="GI401" s="109"/>
      <c r="GJ401" s="109"/>
      <c r="GK401" s="109"/>
      <c r="GL401" s="109"/>
      <c r="GM401" s="109"/>
      <c r="GN401" s="109"/>
      <c r="GO401" s="109"/>
      <c r="GP401" s="109"/>
      <c r="GQ401" s="109"/>
      <c r="GR401" s="109"/>
      <c r="GS401" s="109"/>
      <c r="GT401" s="109"/>
      <c r="GU401" s="109"/>
      <c r="GV401" s="109"/>
      <c r="GW401" s="109"/>
      <c r="GX401" s="109"/>
      <c r="GY401" s="109"/>
      <c r="GZ401" s="109"/>
      <c r="HA401" s="109"/>
      <c r="HB401" s="109"/>
      <c r="HC401" s="109"/>
      <c r="HD401" s="109"/>
      <c r="HE401" s="109"/>
      <c r="HF401" s="109"/>
      <c r="HG401" s="109"/>
      <c r="HH401" s="109"/>
      <c r="HI401" s="109"/>
      <c r="HJ401" s="109"/>
      <c r="HK401" s="109"/>
      <c r="HL401" s="109"/>
      <c r="HM401" s="109"/>
      <c r="HN401" s="109"/>
      <c r="HO401" s="109"/>
      <c r="HP401" s="109"/>
      <c r="HQ401" s="109"/>
      <c r="HR401" s="109"/>
      <c r="HS401" s="109"/>
      <c r="HT401" s="109"/>
      <c r="HU401" s="109"/>
      <c r="HV401" s="109"/>
      <c r="HW401" s="109"/>
      <c r="HX401" s="109"/>
      <c r="HY401" s="109"/>
      <c r="HZ401" s="109"/>
      <c r="IA401" s="109"/>
      <c r="IB401" s="109"/>
      <c r="IC401" s="109"/>
      <c r="ID401" s="109"/>
      <c r="IE401" s="109"/>
      <c r="IF401" s="109"/>
      <c r="IG401" s="109"/>
      <c r="IH401" s="109"/>
      <c r="II401" s="109"/>
      <c r="IJ401" s="109"/>
      <c r="IK401" s="109"/>
      <c r="IL401" s="109"/>
      <c r="IM401" s="109"/>
      <c r="IN401" s="109"/>
      <c r="IO401" s="109"/>
      <c r="IP401" s="109"/>
      <c r="IQ401" s="109"/>
      <c r="IR401" s="109"/>
      <c r="IS401" s="109"/>
      <c r="IT401" s="109"/>
      <c r="IU401" s="109"/>
      <c r="IV401" s="109"/>
      <c r="IW401" s="109"/>
      <c r="IX401" s="109"/>
      <c r="IY401" s="109"/>
      <c r="IZ401" s="109"/>
      <c r="JA401" s="109"/>
      <c r="JB401" s="109"/>
      <c r="JC401" s="109"/>
      <c r="JD401" s="109"/>
      <c r="JE401" s="109"/>
      <c r="JF401" s="109"/>
      <c r="JG401" s="109"/>
      <c r="JH401" s="109"/>
      <c r="JI401" s="109"/>
      <c r="JJ401" s="109"/>
      <c r="JK401" s="109"/>
      <c r="JL401" s="109"/>
      <c r="JM401" s="109"/>
      <c r="JN401" s="109"/>
      <c r="JO401" s="109"/>
      <c r="JP401" s="109"/>
      <c r="JQ401" s="109"/>
      <c r="JR401" s="109"/>
      <c r="JS401" s="109"/>
      <c r="JT401" s="109"/>
      <c r="JU401" s="109"/>
      <c r="JV401" s="109"/>
      <c r="JW401" s="109"/>
      <c r="JX401" s="109"/>
      <c r="JY401" s="109"/>
      <c r="JZ401" s="109"/>
      <c r="KA401" s="109"/>
      <c r="KB401" s="109"/>
      <c r="KC401" s="109"/>
      <c r="KD401" s="109"/>
      <c r="KE401" s="109"/>
      <c r="KF401" s="109"/>
      <c r="KG401" s="109"/>
      <c r="KH401" s="109"/>
      <c r="KI401" s="109"/>
      <c r="KJ401" s="109"/>
      <c r="KK401" s="109"/>
      <c r="KL401" s="109"/>
      <c r="KM401" s="109"/>
      <c r="KN401" s="109"/>
      <c r="KO401" s="109"/>
      <c r="KP401" s="109"/>
      <c r="KQ401" s="109"/>
      <c r="KR401" s="109"/>
      <c r="KS401" s="109"/>
      <c r="KT401" s="109"/>
      <c r="KU401" s="109"/>
      <c r="KV401" s="109"/>
      <c r="KW401" s="109"/>
      <c r="KX401" s="109"/>
      <c r="KY401" s="109"/>
      <c r="KZ401" s="109"/>
      <c r="LA401" s="109"/>
      <c r="LB401" s="109"/>
      <c r="LC401" s="109"/>
      <c r="LD401" s="109"/>
      <c r="LE401" s="109"/>
      <c r="LF401" s="109"/>
      <c r="LG401" s="109"/>
      <c r="LH401" s="109"/>
      <c r="LI401" s="109"/>
      <c r="LJ401" s="109"/>
      <c r="LK401" s="109"/>
      <c r="LL401" s="109"/>
      <c r="LM401" s="109"/>
      <c r="LN401" s="109"/>
      <c r="LO401" s="109"/>
      <c r="LP401" s="109"/>
      <c r="LQ401" s="109"/>
      <c r="LR401" s="109"/>
      <c r="LS401" s="109"/>
      <c r="LT401" s="109"/>
      <c r="LU401" s="109"/>
      <c r="LV401" s="109"/>
      <c r="LW401" s="109"/>
      <c r="LX401" s="109"/>
      <c r="LY401" s="109"/>
      <c r="LZ401" s="109"/>
      <c r="MA401" s="109"/>
      <c r="MB401" s="109"/>
      <c r="MC401" s="109"/>
      <c r="MD401" s="109"/>
      <c r="ME401" s="109"/>
      <c r="MF401" s="109"/>
      <c r="MG401" s="109"/>
      <c r="MH401" s="109"/>
      <c r="MI401" s="109"/>
      <c r="MJ401" s="109"/>
      <c r="MK401" s="109"/>
      <c r="ML401" s="109"/>
      <c r="MM401" s="109"/>
      <c r="MN401" s="109"/>
      <c r="MO401" s="109"/>
      <c r="MP401" s="109"/>
      <c r="MQ401" s="109"/>
      <c r="MR401" s="109"/>
      <c r="MS401" s="109"/>
      <c r="MT401" s="109"/>
      <c r="MU401" s="109"/>
      <c r="MV401" s="109"/>
      <c r="MW401" s="109"/>
      <c r="MX401" s="109"/>
      <c r="MY401" s="109"/>
      <c r="MZ401" s="109"/>
      <c r="NA401" s="109"/>
      <c r="NB401" s="109"/>
      <c r="NC401" s="109"/>
      <c r="ND401" s="109"/>
      <c r="NE401" s="109"/>
      <c r="NF401" s="109"/>
      <c r="NG401" s="109"/>
      <c r="NH401" s="109"/>
      <c r="NI401" s="109"/>
      <c r="NJ401" s="109"/>
      <c r="NK401" s="109"/>
      <c r="NL401" s="109"/>
      <c r="NM401" s="109"/>
      <c r="NN401" s="109"/>
      <c r="NO401" s="109"/>
      <c r="NP401" s="109"/>
      <c r="NQ401" s="109"/>
      <c r="NR401" s="109"/>
      <c r="NS401" s="109"/>
      <c r="NT401" s="109"/>
      <c r="NU401" s="109"/>
      <c r="NV401" s="109"/>
      <c r="NW401" s="109"/>
      <c r="NX401" s="109"/>
      <c r="NY401" s="109"/>
      <c r="NZ401" s="109"/>
      <c r="OA401" s="109"/>
      <c r="OB401" s="109"/>
      <c r="OC401" s="109"/>
      <c r="OD401" s="109"/>
      <c r="OE401" s="109"/>
      <c r="OF401" s="109"/>
      <c r="OG401" s="109"/>
      <c r="OH401" s="109"/>
      <c r="OI401" s="109"/>
      <c r="OJ401" s="109"/>
      <c r="OK401" s="109"/>
      <c r="OL401" s="109"/>
      <c r="OM401" s="109"/>
      <c r="ON401" s="109"/>
      <c r="OO401" s="109"/>
      <c r="OP401" s="109"/>
      <c r="OQ401" s="109"/>
      <c r="OR401" s="109"/>
      <c r="OS401" s="109"/>
      <c r="OT401" s="109"/>
      <c r="OU401" s="109"/>
      <c r="OV401" s="109"/>
      <c r="OW401" s="109"/>
      <c r="OX401" s="109"/>
      <c r="OY401" s="109"/>
      <c r="OZ401" s="109"/>
      <c r="PA401" s="109"/>
      <c r="PB401" s="109"/>
      <c r="PC401" s="109"/>
      <c r="PD401" s="109"/>
      <c r="PE401" s="109"/>
      <c r="PF401" s="109"/>
      <c r="PG401" s="109"/>
      <c r="PH401" s="109"/>
      <c r="PI401" s="109"/>
      <c r="PJ401" s="109"/>
      <c r="PK401" s="109"/>
      <c r="PL401" s="109"/>
      <c r="PM401" s="109"/>
      <c r="PN401" s="109"/>
      <c r="PO401" s="109"/>
      <c r="PP401" s="109"/>
      <c r="PQ401" s="109"/>
      <c r="PR401" s="109"/>
      <c r="PS401" s="109"/>
      <c r="PT401" s="109"/>
      <c r="PU401" s="109"/>
      <c r="PV401" s="109"/>
      <c r="PW401" s="109"/>
      <c r="PX401" s="109"/>
      <c r="PY401" s="109"/>
      <c r="PZ401" s="109"/>
      <c r="QA401" s="109"/>
      <c r="QB401" s="109"/>
      <c r="QC401" s="109"/>
      <c r="QD401" s="109"/>
      <c r="QE401" s="109"/>
      <c r="QF401" s="109"/>
      <c r="QG401" s="109"/>
      <c r="QH401" s="109"/>
      <c r="QI401" s="109"/>
      <c r="QJ401" s="109"/>
      <c r="QK401" s="23">
        <f t="shared" si="7"/>
        <v>36</v>
      </c>
      <c r="QL401" s="125"/>
      <c r="QM401" s="148"/>
      <c r="QN401" s="125"/>
      <c r="QO401" s="125"/>
      <c r="QP401" s="125"/>
      <c r="QQ401" s="125"/>
      <c r="QR401" s="125">
        <v>3179.3</v>
      </c>
      <c r="QS401" s="130"/>
    </row>
    <row r="402" spans="1:461" s="5" customFormat="1" ht="12.75" customHeight="1" x14ac:dyDescent="0.2">
      <c r="A402" s="52">
        <v>44735</v>
      </c>
      <c r="B402" s="98" t="s">
        <v>568</v>
      </c>
      <c r="C402" s="107"/>
      <c r="D402" s="107"/>
      <c r="E402" s="108"/>
      <c r="F402" s="108"/>
      <c r="G402" s="108"/>
      <c r="H402" s="108"/>
      <c r="I402" s="108"/>
      <c r="J402" s="108"/>
      <c r="K402" s="108"/>
      <c r="L402" s="108"/>
      <c r="M402" s="108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 s="109"/>
      <c r="BD402" s="109"/>
      <c r="BE402" s="109"/>
      <c r="BF402" s="109"/>
      <c r="BG402" s="109"/>
      <c r="BH402" s="109"/>
      <c r="BI402" s="109"/>
      <c r="BJ402" s="109"/>
      <c r="BK402" s="109"/>
      <c r="BL402" s="109"/>
      <c r="BM402" s="109"/>
      <c r="BN402" s="109"/>
      <c r="BO402" s="109"/>
      <c r="BP402" s="109"/>
      <c r="BQ402" s="109"/>
      <c r="BR402" s="109"/>
      <c r="BS402" s="109"/>
      <c r="BT402" s="109"/>
      <c r="BU402" s="109"/>
      <c r="BV402" s="109"/>
      <c r="BW402" s="109"/>
      <c r="BX402" s="109"/>
      <c r="BY402" s="109"/>
      <c r="BZ402" s="109"/>
      <c r="CA402" s="109"/>
      <c r="CB402" s="109"/>
      <c r="CC402" s="109"/>
      <c r="CD402" s="109"/>
      <c r="CE402" s="109"/>
      <c r="CF402" s="109"/>
      <c r="CG402" s="109"/>
      <c r="CH402" s="109"/>
      <c r="CI402" s="109"/>
      <c r="CJ402" s="109"/>
      <c r="CK402" s="109"/>
      <c r="CL402" s="109"/>
      <c r="CM402" s="109"/>
      <c r="CN402" s="109"/>
      <c r="CO402" s="109"/>
      <c r="CP402" s="109"/>
      <c r="CQ402" s="109"/>
      <c r="CR402" s="109"/>
      <c r="CS402" s="109"/>
      <c r="CT402" s="109"/>
      <c r="CU402" s="109"/>
      <c r="CV402" s="109"/>
      <c r="CW402" s="109"/>
      <c r="CX402" s="109"/>
      <c r="CY402" s="109"/>
      <c r="CZ402" s="109"/>
      <c r="DA402" s="109"/>
      <c r="DB402" s="109"/>
      <c r="DC402" s="109"/>
      <c r="DD402" s="109"/>
      <c r="DE402" s="109"/>
      <c r="DF402" s="109"/>
      <c r="DG402" s="109"/>
      <c r="DH402" s="109"/>
      <c r="DI402" s="109"/>
      <c r="DJ402" s="109"/>
      <c r="DK402" s="109"/>
      <c r="DL402" s="109"/>
      <c r="DM402" s="109"/>
      <c r="DN402" s="109"/>
      <c r="DO402" s="109"/>
      <c r="DP402" s="109"/>
      <c r="DQ402" s="109"/>
      <c r="DR402" s="109"/>
      <c r="DS402" s="109"/>
      <c r="DT402" s="109"/>
      <c r="DU402" s="109"/>
      <c r="DV402" s="109"/>
      <c r="DW402" s="109"/>
      <c r="DX402" s="109"/>
      <c r="DY402" s="109"/>
      <c r="DZ402" s="109"/>
      <c r="EA402" s="109"/>
      <c r="EB402" s="109"/>
      <c r="EC402" s="109"/>
      <c r="ED402" s="109"/>
      <c r="EE402" s="109"/>
      <c r="EF402" s="109"/>
      <c r="EG402" s="109"/>
      <c r="EH402" s="109"/>
      <c r="EI402" s="109"/>
      <c r="EJ402" s="109"/>
      <c r="EK402" s="109"/>
      <c r="EL402" s="109"/>
      <c r="EM402" s="109"/>
      <c r="EN402" s="109"/>
      <c r="EO402" s="109"/>
      <c r="EP402" s="109"/>
      <c r="EQ402" s="109"/>
      <c r="ER402" s="109"/>
      <c r="ES402" s="109"/>
      <c r="ET402" s="109"/>
      <c r="EU402" s="109"/>
      <c r="EV402" s="109"/>
      <c r="EW402" s="109"/>
      <c r="EX402" s="109"/>
      <c r="EY402" s="109"/>
      <c r="EZ402" s="109"/>
      <c r="FA402" s="109"/>
      <c r="FB402" s="109"/>
      <c r="FC402" s="109"/>
      <c r="FD402" s="109"/>
      <c r="FE402" s="109"/>
      <c r="FF402" s="109"/>
      <c r="FG402" s="109"/>
      <c r="FH402" s="109"/>
      <c r="FI402" s="109"/>
      <c r="FJ402" s="109"/>
      <c r="FK402" s="109"/>
      <c r="FL402" s="109"/>
      <c r="FM402" s="109"/>
      <c r="FN402" s="109"/>
      <c r="FO402" s="109"/>
      <c r="FP402" s="109"/>
      <c r="FQ402" s="109"/>
      <c r="FR402" s="109"/>
      <c r="FS402" s="109"/>
      <c r="FT402" s="109"/>
      <c r="FU402" s="109"/>
      <c r="FV402" s="109"/>
      <c r="FW402" s="109"/>
      <c r="FX402" s="109"/>
      <c r="FY402" s="109"/>
      <c r="FZ402" s="109"/>
      <c r="GA402" s="109"/>
      <c r="GB402" s="109"/>
      <c r="GC402" s="109"/>
      <c r="GD402" s="109"/>
      <c r="GE402" s="109"/>
      <c r="GF402" s="109"/>
      <c r="GG402" s="109"/>
      <c r="GH402" s="109"/>
      <c r="GI402" s="109"/>
      <c r="GJ402" s="109"/>
      <c r="GK402" s="109"/>
      <c r="GL402" s="109"/>
      <c r="GM402" s="109"/>
      <c r="GN402" s="109"/>
      <c r="GO402" s="109"/>
      <c r="GP402" s="109"/>
      <c r="GQ402" s="109"/>
      <c r="GR402" s="109"/>
      <c r="GS402" s="109"/>
      <c r="GT402" s="109"/>
      <c r="GU402" s="109"/>
      <c r="GV402" s="109"/>
      <c r="GW402" s="109"/>
      <c r="GX402" s="109"/>
      <c r="GY402" s="109"/>
      <c r="GZ402" s="109"/>
      <c r="HA402" s="109"/>
      <c r="HB402" s="109"/>
      <c r="HC402" s="109"/>
      <c r="HD402" s="109"/>
      <c r="HE402" s="109"/>
      <c r="HF402" s="109"/>
      <c r="HG402" s="109"/>
      <c r="HH402" s="109"/>
      <c r="HI402" s="109"/>
      <c r="HJ402" s="109"/>
      <c r="HK402" s="109"/>
      <c r="HL402" s="109"/>
      <c r="HM402" s="109"/>
      <c r="HN402" s="109"/>
      <c r="HO402" s="109"/>
      <c r="HP402" s="109"/>
      <c r="HQ402" s="109"/>
      <c r="HR402" s="109"/>
      <c r="HS402" s="109"/>
      <c r="HT402" s="109"/>
      <c r="HU402" s="109"/>
      <c r="HV402" s="109"/>
      <c r="HW402" s="109"/>
      <c r="HX402" s="109"/>
      <c r="HY402" s="109"/>
      <c r="HZ402" s="109"/>
      <c r="IA402" s="109"/>
      <c r="IB402" s="109"/>
      <c r="IC402" s="109"/>
      <c r="ID402" s="109"/>
      <c r="IE402" s="109"/>
      <c r="IF402" s="109"/>
      <c r="IG402" s="109"/>
      <c r="IH402" s="109"/>
      <c r="II402" s="109"/>
      <c r="IJ402" s="109"/>
      <c r="IK402" s="109"/>
      <c r="IL402" s="109"/>
      <c r="IM402" s="109"/>
      <c r="IN402" s="109"/>
      <c r="IO402" s="109"/>
      <c r="IP402" s="109"/>
      <c r="IQ402" s="109"/>
      <c r="IR402" s="109"/>
      <c r="IS402" s="109"/>
      <c r="IT402" s="109"/>
      <c r="IU402" s="109"/>
      <c r="IV402" s="109"/>
      <c r="IW402" s="109"/>
      <c r="IX402" s="109"/>
      <c r="IY402" s="109"/>
      <c r="IZ402" s="109"/>
      <c r="JA402" s="109"/>
      <c r="JB402" s="109"/>
      <c r="JC402" s="109"/>
      <c r="JD402" s="109"/>
      <c r="JE402" s="109"/>
      <c r="JF402" s="109"/>
      <c r="JG402" s="109"/>
      <c r="JH402" s="109"/>
      <c r="JI402" s="109"/>
      <c r="JJ402" s="109"/>
      <c r="JK402" s="109"/>
      <c r="JL402" s="109"/>
      <c r="JM402" s="109"/>
      <c r="JN402" s="109"/>
      <c r="JO402" s="109"/>
      <c r="JP402" s="109"/>
      <c r="JQ402" s="109"/>
      <c r="JR402" s="109"/>
      <c r="JS402" s="109"/>
      <c r="JT402" s="109"/>
      <c r="JU402" s="109"/>
      <c r="JV402" s="109"/>
      <c r="JW402" s="109"/>
      <c r="JX402" s="109"/>
      <c r="JY402" s="109"/>
      <c r="JZ402" s="109"/>
      <c r="KA402" s="109"/>
      <c r="KB402" s="109"/>
      <c r="KC402" s="109"/>
      <c r="KD402" s="109"/>
      <c r="KE402" s="109"/>
      <c r="KF402" s="109"/>
      <c r="KG402" s="109"/>
      <c r="KH402" s="109"/>
      <c r="KI402" s="109"/>
      <c r="KJ402" s="109"/>
      <c r="KK402" s="109">
        <v>10</v>
      </c>
      <c r="KL402" s="109"/>
      <c r="KM402" s="109"/>
      <c r="KN402" s="109"/>
      <c r="KO402" s="109"/>
      <c r="KP402" s="109"/>
      <c r="KQ402" s="109"/>
      <c r="KR402" s="109"/>
      <c r="KS402" s="109"/>
      <c r="KT402" s="109"/>
      <c r="KU402" s="109"/>
      <c r="KV402" s="109"/>
      <c r="KW402" s="109"/>
      <c r="KX402" s="109"/>
      <c r="KY402" s="109"/>
      <c r="KZ402" s="109"/>
      <c r="LA402" s="109"/>
      <c r="LB402" s="109"/>
      <c r="LC402" s="109"/>
      <c r="LD402" s="109"/>
      <c r="LE402" s="109"/>
      <c r="LF402" s="109"/>
      <c r="LG402" s="109"/>
      <c r="LH402" s="109"/>
      <c r="LI402" s="109"/>
      <c r="LJ402" s="109"/>
      <c r="LK402" s="109"/>
      <c r="LL402" s="109"/>
      <c r="LM402" s="109"/>
      <c r="LN402" s="109"/>
      <c r="LO402" s="109"/>
      <c r="LP402" s="109"/>
      <c r="LQ402" s="109"/>
      <c r="LR402" s="109"/>
      <c r="LS402" s="109"/>
      <c r="LT402" s="109"/>
      <c r="LU402" s="109"/>
      <c r="LV402" s="109"/>
      <c r="LW402" s="109"/>
      <c r="LX402" s="109"/>
      <c r="LY402" s="109"/>
      <c r="LZ402" s="109"/>
      <c r="MA402" s="109"/>
      <c r="MB402" s="109"/>
      <c r="MC402" s="109"/>
      <c r="MD402" s="109"/>
      <c r="ME402" s="109"/>
      <c r="MF402" s="109"/>
      <c r="MG402" s="109"/>
      <c r="MH402" s="109"/>
      <c r="MI402" s="109"/>
      <c r="MJ402" s="109"/>
      <c r="MK402" s="109"/>
      <c r="ML402" s="109"/>
      <c r="MM402" s="109"/>
      <c r="MN402" s="109"/>
      <c r="MO402" s="109"/>
      <c r="MP402" s="109"/>
      <c r="MQ402" s="109"/>
      <c r="MR402" s="109"/>
      <c r="MS402" s="109"/>
      <c r="MT402" s="109"/>
      <c r="MU402" s="109"/>
      <c r="MV402" s="109"/>
      <c r="MW402" s="109"/>
      <c r="MX402" s="109"/>
      <c r="MY402" s="109"/>
      <c r="MZ402" s="109"/>
      <c r="NA402" s="109"/>
      <c r="NB402" s="109"/>
      <c r="NC402" s="109"/>
      <c r="ND402" s="109"/>
      <c r="NE402" s="109"/>
      <c r="NF402" s="109"/>
      <c r="NG402" s="109"/>
      <c r="NH402" s="109"/>
      <c r="NI402" s="109"/>
      <c r="NJ402" s="109"/>
      <c r="NK402" s="109"/>
      <c r="NL402" s="109"/>
      <c r="NM402" s="109"/>
      <c r="NN402" s="109"/>
      <c r="NO402" s="109"/>
      <c r="NP402" s="109"/>
      <c r="NQ402" s="109"/>
      <c r="NR402" s="109"/>
      <c r="NS402" s="109"/>
      <c r="NT402" s="109"/>
      <c r="NU402" s="109"/>
      <c r="NV402" s="109"/>
      <c r="NW402" s="109"/>
      <c r="NX402" s="109"/>
      <c r="NY402" s="109"/>
      <c r="NZ402" s="109"/>
      <c r="OA402" s="109"/>
      <c r="OB402" s="109"/>
      <c r="OC402" s="109"/>
      <c r="OD402" s="109"/>
      <c r="OE402" s="109"/>
      <c r="OF402" s="109"/>
      <c r="OG402" s="109"/>
      <c r="OH402" s="109"/>
      <c r="OI402" s="109"/>
      <c r="OJ402" s="109"/>
      <c r="OK402" s="109"/>
      <c r="OL402" s="109"/>
      <c r="OM402" s="109"/>
      <c r="ON402" s="109"/>
      <c r="OO402" s="109"/>
      <c r="OP402" s="109"/>
      <c r="OQ402" s="109"/>
      <c r="OR402" s="109"/>
      <c r="OS402" s="109"/>
      <c r="OT402" s="109"/>
      <c r="OU402" s="109"/>
      <c r="OV402" s="109"/>
      <c r="OW402" s="109"/>
      <c r="OX402" s="109"/>
      <c r="OY402" s="109"/>
      <c r="OZ402" s="109"/>
      <c r="PA402" s="109"/>
      <c r="PB402" s="109"/>
      <c r="PC402" s="109"/>
      <c r="PD402" s="109"/>
      <c r="PE402" s="109"/>
      <c r="PF402" s="109"/>
      <c r="PG402" s="109"/>
      <c r="PH402" s="109"/>
      <c r="PI402" s="109"/>
      <c r="PJ402" s="109"/>
      <c r="PK402" s="109"/>
      <c r="PL402" s="109"/>
      <c r="PM402" s="109"/>
      <c r="PN402" s="109"/>
      <c r="PO402" s="109"/>
      <c r="PP402" s="109"/>
      <c r="PQ402" s="109"/>
      <c r="PR402" s="109"/>
      <c r="PS402" s="109"/>
      <c r="PT402" s="109"/>
      <c r="PU402" s="109"/>
      <c r="PV402" s="109"/>
      <c r="PW402" s="109"/>
      <c r="PX402" s="109"/>
      <c r="PY402" s="109"/>
      <c r="PZ402" s="109"/>
      <c r="QA402" s="109"/>
      <c r="QB402" s="109"/>
      <c r="QC402" s="109"/>
      <c r="QD402" s="109"/>
      <c r="QE402" s="109"/>
      <c r="QF402" s="109"/>
      <c r="QG402" s="109"/>
      <c r="QH402" s="109"/>
      <c r="QI402" s="109"/>
      <c r="QJ402" s="109"/>
      <c r="QK402" s="23">
        <f t="shared" si="7"/>
        <v>10</v>
      </c>
      <c r="QL402" s="125"/>
      <c r="QM402" s="148"/>
      <c r="QN402" s="125"/>
      <c r="QO402" s="125"/>
      <c r="QP402" s="125"/>
      <c r="QQ402" s="125">
        <v>574.20000000000005</v>
      </c>
      <c r="QR402" s="125"/>
      <c r="QS402" s="130"/>
    </row>
    <row r="403" spans="1:461" s="5" customFormat="1" ht="12.75" customHeight="1" x14ac:dyDescent="0.2">
      <c r="A403" s="52">
        <v>44735</v>
      </c>
      <c r="B403" s="162" t="s">
        <v>87</v>
      </c>
      <c r="C403" s="107"/>
      <c r="D403" s="107"/>
      <c r="E403" s="108"/>
      <c r="F403" s="108"/>
      <c r="G403" s="108"/>
      <c r="H403" s="108"/>
      <c r="I403" s="108"/>
      <c r="J403" s="108"/>
      <c r="K403" s="108"/>
      <c r="L403" s="108"/>
      <c r="M403" s="108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 s="109"/>
      <c r="BD403" s="109"/>
      <c r="BE403" s="109"/>
      <c r="BF403" s="109"/>
      <c r="BG403" s="109"/>
      <c r="BH403" s="109"/>
      <c r="BI403" s="109"/>
      <c r="BJ403" s="109"/>
      <c r="BK403" s="109"/>
      <c r="BL403" s="109"/>
      <c r="BM403" s="109"/>
      <c r="BN403" s="109"/>
      <c r="BO403" s="109"/>
      <c r="BP403" s="109"/>
      <c r="BQ403" s="109"/>
      <c r="BR403" s="109"/>
      <c r="BS403" s="109"/>
      <c r="BT403" s="109"/>
      <c r="BU403" s="109"/>
      <c r="BV403" s="109"/>
      <c r="BW403" s="109"/>
      <c r="BX403" s="109"/>
      <c r="BY403" s="109"/>
      <c r="BZ403" s="109"/>
      <c r="CA403" s="109"/>
      <c r="CB403" s="109"/>
      <c r="CC403" s="109"/>
      <c r="CD403" s="109"/>
      <c r="CE403" s="109"/>
      <c r="CF403" s="109"/>
      <c r="CG403" s="109"/>
      <c r="CH403" s="109"/>
      <c r="CI403" s="109"/>
      <c r="CJ403" s="109"/>
      <c r="CK403" s="109"/>
      <c r="CL403" s="109"/>
      <c r="CM403" s="109"/>
      <c r="CN403" s="109"/>
      <c r="CO403" s="109"/>
      <c r="CP403" s="109"/>
      <c r="CQ403" s="109"/>
      <c r="CR403" s="109"/>
      <c r="CS403" s="109"/>
      <c r="CT403" s="109"/>
      <c r="CU403" s="109"/>
      <c r="CV403" s="109"/>
      <c r="CW403" s="109"/>
      <c r="CX403" s="109"/>
      <c r="CY403" s="109"/>
      <c r="CZ403" s="109"/>
      <c r="DA403" s="109"/>
      <c r="DB403" s="109"/>
      <c r="DC403" s="109"/>
      <c r="DD403" s="109"/>
      <c r="DE403" s="109"/>
      <c r="DF403" s="109"/>
      <c r="DG403" s="109"/>
      <c r="DH403" s="109"/>
      <c r="DI403" s="109"/>
      <c r="DJ403" s="109"/>
      <c r="DK403" s="109"/>
      <c r="DL403" s="109"/>
      <c r="DM403" s="109"/>
      <c r="DN403" s="109"/>
      <c r="DO403" s="109"/>
      <c r="DP403" s="109"/>
      <c r="DQ403" s="109"/>
      <c r="DR403" s="109"/>
      <c r="DS403" s="109"/>
      <c r="DT403" s="109"/>
      <c r="DU403" s="109"/>
      <c r="DV403" s="109"/>
      <c r="DW403" s="109"/>
      <c r="DX403" s="109"/>
      <c r="DY403" s="109"/>
      <c r="DZ403" s="109"/>
      <c r="EA403" s="109"/>
      <c r="EB403" s="109"/>
      <c r="EC403" s="109"/>
      <c r="ED403" s="109"/>
      <c r="EE403" s="109"/>
      <c r="EF403" s="109"/>
      <c r="EG403" s="109"/>
      <c r="EH403" s="109"/>
      <c r="EI403" s="109"/>
      <c r="EJ403" s="109"/>
      <c r="EK403" s="109"/>
      <c r="EL403" s="109"/>
      <c r="EM403" s="109"/>
      <c r="EN403" s="109"/>
      <c r="EO403" s="109"/>
      <c r="EP403" s="109"/>
      <c r="EQ403" s="109"/>
      <c r="ER403" s="109"/>
      <c r="ES403" s="109"/>
      <c r="ET403" s="109"/>
      <c r="EU403" s="109"/>
      <c r="EV403" s="109"/>
      <c r="EW403" s="109"/>
      <c r="EX403" s="109"/>
      <c r="EY403" s="109"/>
      <c r="EZ403" s="109"/>
      <c r="FA403" s="109"/>
      <c r="FB403" s="109"/>
      <c r="FC403" s="109"/>
      <c r="FD403" s="109"/>
      <c r="FE403" s="109"/>
      <c r="FF403" s="109"/>
      <c r="FG403" s="109"/>
      <c r="FH403" s="109"/>
      <c r="FI403" s="109"/>
      <c r="FJ403" s="109"/>
      <c r="FK403" s="109"/>
      <c r="FL403" s="109"/>
      <c r="FM403" s="109"/>
      <c r="FN403" s="109"/>
      <c r="FO403" s="109"/>
      <c r="FP403" s="109"/>
      <c r="FQ403" s="109"/>
      <c r="FR403" s="109"/>
      <c r="FS403" s="109"/>
      <c r="FT403" s="109"/>
      <c r="FU403" s="109"/>
      <c r="FV403" s="109"/>
      <c r="FW403" s="109"/>
      <c r="FX403" s="109"/>
      <c r="FY403" s="109"/>
      <c r="FZ403" s="109"/>
      <c r="GA403" s="109"/>
      <c r="GB403" s="109"/>
      <c r="GC403" s="109"/>
      <c r="GD403" s="109"/>
      <c r="GE403" s="109"/>
      <c r="GF403" s="109"/>
      <c r="GG403" s="109"/>
      <c r="GH403" s="109"/>
      <c r="GI403" s="109"/>
      <c r="GJ403" s="109"/>
      <c r="GK403" s="109"/>
      <c r="GL403" s="109"/>
      <c r="GM403" s="109"/>
      <c r="GN403" s="109"/>
      <c r="GO403" s="109"/>
      <c r="GP403" s="109"/>
      <c r="GQ403" s="109"/>
      <c r="GR403" s="109"/>
      <c r="GS403" s="109"/>
      <c r="GT403" s="109"/>
      <c r="GU403" s="109"/>
      <c r="GV403" s="109"/>
      <c r="GW403" s="109"/>
      <c r="GX403" s="109"/>
      <c r="GY403" s="109"/>
      <c r="GZ403" s="109"/>
      <c r="HA403" s="109"/>
      <c r="HB403" s="109"/>
      <c r="HC403" s="109"/>
      <c r="HD403" s="109"/>
      <c r="HE403" s="109"/>
      <c r="HF403" s="109"/>
      <c r="HG403" s="109"/>
      <c r="HH403" s="109"/>
      <c r="HI403" s="109"/>
      <c r="HJ403" s="109"/>
      <c r="HK403" s="109"/>
      <c r="HL403" s="109"/>
      <c r="HM403" s="109"/>
      <c r="HN403" s="109"/>
      <c r="HO403" s="109"/>
      <c r="HP403" s="109"/>
      <c r="HQ403" s="109"/>
      <c r="HR403" s="109"/>
      <c r="HS403" s="109"/>
      <c r="HT403" s="109"/>
      <c r="HU403" s="109"/>
      <c r="HV403" s="109"/>
      <c r="HW403" s="109"/>
      <c r="HX403" s="109"/>
      <c r="HY403" s="109"/>
      <c r="HZ403" s="109"/>
      <c r="IA403" s="109"/>
      <c r="IB403" s="109"/>
      <c r="IC403" s="109"/>
      <c r="ID403" s="109"/>
      <c r="IE403" s="109"/>
      <c r="IF403" s="109"/>
      <c r="IG403" s="109"/>
      <c r="IH403" s="109"/>
      <c r="II403" s="109"/>
      <c r="IJ403" s="109"/>
      <c r="IK403" s="109"/>
      <c r="IL403" s="109"/>
      <c r="IM403" s="109"/>
      <c r="IN403" s="109"/>
      <c r="IO403" s="109"/>
      <c r="IP403" s="109"/>
      <c r="IQ403" s="109"/>
      <c r="IR403" s="109"/>
      <c r="IS403" s="109"/>
      <c r="IT403" s="109"/>
      <c r="IU403" s="109"/>
      <c r="IV403" s="109"/>
      <c r="IW403" s="109"/>
      <c r="IX403" s="109"/>
      <c r="IY403" s="109"/>
      <c r="IZ403" s="109">
        <v>2</v>
      </c>
      <c r="JA403" s="109"/>
      <c r="JB403" s="109"/>
      <c r="JC403" s="109"/>
      <c r="JD403" s="109"/>
      <c r="JE403" s="109"/>
      <c r="JF403" s="109"/>
      <c r="JG403" s="109"/>
      <c r="JH403" s="109"/>
      <c r="JI403" s="109"/>
      <c r="JJ403" s="109"/>
      <c r="JK403" s="109"/>
      <c r="JL403" s="109"/>
      <c r="JM403" s="109"/>
      <c r="JN403" s="109"/>
      <c r="JO403" s="109"/>
      <c r="JP403" s="109"/>
      <c r="JQ403" s="109"/>
      <c r="JR403" s="109"/>
      <c r="JS403" s="109"/>
      <c r="JT403" s="109"/>
      <c r="JU403" s="109"/>
      <c r="JV403" s="109"/>
      <c r="JW403" s="109"/>
      <c r="JX403" s="109"/>
      <c r="JY403" s="109"/>
      <c r="JZ403" s="109"/>
      <c r="KA403" s="109"/>
      <c r="KB403" s="109"/>
      <c r="KC403" s="109"/>
      <c r="KD403" s="109"/>
      <c r="KE403" s="109"/>
      <c r="KF403" s="109"/>
      <c r="KG403" s="109"/>
      <c r="KH403" s="109"/>
      <c r="KI403" s="109"/>
      <c r="KJ403" s="109"/>
      <c r="KK403" s="109"/>
      <c r="KL403" s="109"/>
      <c r="KM403" s="109"/>
      <c r="KN403" s="109"/>
      <c r="KO403" s="109"/>
      <c r="KP403" s="109"/>
      <c r="KQ403" s="109"/>
      <c r="KR403" s="109"/>
      <c r="KS403" s="109"/>
      <c r="KT403" s="109"/>
      <c r="KU403" s="109"/>
      <c r="KV403" s="109"/>
      <c r="KW403" s="109"/>
      <c r="KX403" s="109"/>
      <c r="KY403" s="109"/>
      <c r="KZ403" s="109"/>
      <c r="LA403" s="109"/>
      <c r="LB403" s="109"/>
      <c r="LC403" s="109"/>
      <c r="LD403" s="109"/>
      <c r="LE403" s="109"/>
      <c r="LF403" s="109"/>
      <c r="LG403" s="109"/>
      <c r="LH403" s="109"/>
      <c r="LI403" s="109"/>
      <c r="LJ403" s="109"/>
      <c r="LK403" s="109"/>
      <c r="LL403" s="109"/>
      <c r="LM403" s="109"/>
      <c r="LN403" s="109"/>
      <c r="LO403" s="109"/>
      <c r="LP403" s="109"/>
      <c r="LQ403" s="109"/>
      <c r="LR403" s="109"/>
      <c r="LS403" s="109"/>
      <c r="LT403" s="109"/>
      <c r="LU403" s="109"/>
      <c r="LV403" s="109"/>
      <c r="LW403" s="109"/>
      <c r="LX403" s="109"/>
      <c r="LY403" s="109"/>
      <c r="LZ403" s="109"/>
      <c r="MA403" s="109"/>
      <c r="MB403" s="109"/>
      <c r="MC403" s="109"/>
      <c r="MD403" s="109"/>
      <c r="ME403" s="109"/>
      <c r="MF403" s="109"/>
      <c r="MG403" s="109"/>
      <c r="MH403" s="109"/>
      <c r="MI403" s="109"/>
      <c r="MJ403" s="109"/>
      <c r="MK403" s="109"/>
      <c r="ML403" s="109"/>
      <c r="MM403" s="109"/>
      <c r="MN403" s="109"/>
      <c r="MO403" s="109"/>
      <c r="MP403" s="109"/>
      <c r="MQ403" s="109"/>
      <c r="MR403" s="109"/>
      <c r="MS403" s="109"/>
      <c r="MT403" s="109"/>
      <c r="MU403" s="109"/>
      <c r="MV403" s="109"/>
      <c r="MW403" s="109"/>
      <c r="MX403" s="109"/>
      <c r="MY403" s="109"/>
      <c r="MZ403" s="109"/>
      <c r="NA403" s="109"/>
      <c r="NB403" s="109"/>
      <c r="NC403" s="109"/>
      <c r="ND403" s="109"/>
      <c r="NE403" s="109"/>
      <c r="NF403" s="109"/>
      <c r="NG403" s="109"/>
      <c r="NH403" s="109"/>
      <c r="NI403" s="109"/>
      <c r="NJ403" s="109"/>
      <c r="NK403" s="109"/>
      <c r="NL403" s="109"/>
      <c r="NM403" s="109"/>
      <c r="NN403" s="109"/>
      <c r="NO403" s="109"/>
      <c r="NP403" s="109"/>
      <c r="NQ403" s="109"/>
      <c r="NR403" s="109"/>
      <c r="NS403" s="109"/>
      <c r="NT403" s="109"/>
      <c r="NU403" s="109"/>
      <c r="NV403" s="109"/>
      <c r="NW403" s="109"/>
      <c r="NX403" s="109"/>
      <c r="NY403" s="109"/>
      <c r="NZ403" s="109"/>
      <c r="OA403" s="109"/>
      <c r="OB403" s="109"/>
      <c r="OC403" s="109"/>
      <c r="OD403" s="109"/>
      <c r="OE403" s="109"/>
      <c r="OF403" s="109"/>
      <c r="OG403" s="109"/>
      <c r="OH403" s="109"/>
      <c r="OI403" s="109"/>
      <c r="OJ403" s="109"/>
      <c r="OK403" s="109"/>
      <c r="OL403" s="109"/>
      <c r="OM403" s="109"/>
      <c r="ON403" s="109"/>
      <c r="OO403" s="109"/>
      <c r="OP403" s="109"/>
      <c r="OQ403" s="109"/>
      <c r="OR403" s="109"/>
      <c r="OS403" s="109"/>
      <c r="OT403" s="109"/>
      <c r="OU403" s="109"/>
      <c r="OV403" s="109"/>
      <c r="OW403" s="109"/>
      <c r="OX403" s="109"/>
      <c r="OY403" s="109"/>
      <c r="OZ403" s="109"/>
      <c r="PA403" s="109"/>
      <c r="PB403" s="109"/>
      <c r="PC403" s="109"/>
      <c r="PD403" s="109"/>
      <c r="PE403" s="109"/>
      <c r="PF403" s="109"/>
      <c r="PG403" s="109"/>
      <c r="PH403" s="109"/>
      <c r="PI403" s="109"/>
      <c r="PJ403" s="109"/>
      <c r="PK403" s="109"/>
      <c r="PL403" s="109"/>
      <c r="PM403" s="109"/>
      <c r="PN403" s="109"/>
      <c r="PO403" s="109"/>
      <c r="PP403" s="109"/>
      <c r="PQ403" s="109"/>
      <c r="PR403" s="109"/>
      <c r="PS403" s="109"/>
      <c r="PT403" s="109"/>
      <c r="PU403" s="109"/>
      <c r="PV403" s="109"/>
      <c r="PW403" s="109"/>
      <c r="PX403" s="109"/>
      <c r="PY403" s="109"/>
      <c r="PZ403" s="109"/>
      <c r="QA403" s="109"/>
      <c r="QB403" s="109"/>
      <c r="QC403" s="109"/>
      <c r="QD403" s="109"/>
      <c r="QE403" s="109"/>
      <c r="QF403" s="109"/>
      <c r="QG403" s="109"/>
      <c r="QH403" s="109"/>
      <c r="QI403" s="109"/>
      <c r="QJ403" s="109"/>
      <c r="QK403" s="23">
        <f t="shared" si="7"/>
        <v>2</v>
      </c>
      <c r="QL403" s="125"/>
      <c r="QM403" s="148"/>
      <c r="QN403" s="125"/>
      <c r="QO403" s="125"/>
      <c r="QP403" s="125"/>
      <c r="QQ403" s="125"/>
      <c r="QR403" s="125">
        <v>106.39</v>
      </c>
      <c r="QS403" s="130"/>
    </row>
    <row r="404" spans="1:461" s="5" customFormat="1" ht="12.75" customHeight="1" x14ac:dyDescent="0.2">
      <c r="A404" s="52">
        <v>44735</v>
      </c>
      <c r="B404" s="98" t="s">
        <v>418</v>
      </c>
      <c r="C404" s="107"/>
      <c r="D404" s="107"/>
      <c r="E404" s="108"/>
      <c r="F404" s="108"/>
      <c r="G404" s="108"/>
      <c r="H404" s="108"/>
      <c r="I404" s="108"/>
      <c r="J404" s="108"/>
      <c r="K404" s="108"/>
      <c r="L404" s="108"/>
      <c r="M404" s="108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 s="109"/>
      <c r="BD404" s="109"/>
      <c r="BE404" s="109"/>
      <c r="BF404" s="109"/>
      <c r="BG404" s="109"/>
      <c r="BH404" s="109"/>
      <c r="BI404" s="109"/>
      <c r="BJ404" s="109"/>
      <c r="BK404" s="109"/>
      <c r="BL404" s="109"/>
      <c r="BM404" s="109"/>
      <c r="BN404" s="109"/>
      <c r="BO404" s="109"/>
      <c r="BP404" s="109"/>
      <c r="BQ404" s="109"/>
      <c r="BR404" s="109"/>
      <c r="BS404" s="109"/>
      <c r="BT404" s="109"/>
      <c r="BU404" s="109"/>
      <c r="BV404" s="109"/>
      <c r="BW404" s="109"/>
      <c r="BX404" s="109"/>
      <c r="BY404" s="109"/>
      <c r="BZ404" s="109"/>
      <c r="CA404" s="109"/>
      <c r="CB404" s="109"/>
      <c r="CC404" s="109"/>
      <c r="CD404" s="109"/>
      <c r="CE404" s="109"/>
      <c r="CF404" s="109"/>
      <c r="CG404" s="109"/>
      <c r="CH404" s="109"/>
      <c r="CI404" s="109"/>
      <c r="CJ404" s="109"/>
      <c r="CK404" s="109"/>
      <c r="CL404" s="109"/>
      <c r="CM404" s="109"/>
      <c r="CN404" s="109"/>
      <c r="CO404" s="109"/>
      <c r="CP404" s="109"/>
      <c r="CQ404" s="109"/>
      <c r="CR404" s="109"/>
      <c r="CS404" s="109"/>
      <c r="CT404" s="109"/>
      <c r="CU404" s="109"/>
      <c r="CV404" s="109"/>
      <c r="CW404" s="109"/>
      <c r="CX404" s="109"/>
      <c r="CY404" s="109"/>
      <c r="CZ404" s="109"/>
      <c r="DA404" s="109"/>
      <c r="DB404" s="109"/>
      <c r="DC404" s="109"/>
      <c r="DD404" s="109"/>
      <c r="DE404" s="109"/>
      <c r="DF404" s="109"/>
      <c r="DG404" s="109"/>
      <c r="DH404" s="109"/>
      <c r="DI404" s="109"/>
      <c r="DJ404" s="109"/>
      <c r="DK404" s="109"/>
      <c r="DL404" s="109"/>
      <c r="DM404" s="109"/>
      <c r="DN404" s="109"/>
      <c r="DO404" s="109"/>
      <c r="DP404" s="109"/>
      <c r="DQ404" s="109"/>
      <c r="DR404" s="109"/>
      <c r="DS404" s="109"/>
      <c r="DT404" s="109"/>
      <c r="DU404" s="109"/>
      <c r="DV404" s="109"/>
      <c r="DW404" s="109"/>
      <c r="DX404" s="109"/>
      <c r="DY404" s="109"/>
      <c r="DZ404" s="109"/>
      <c r="EA404" s="109"/>
      <c r="EB404" s="109"/>
      <c r="EC404" s="109"/>
      <c r="ED404" s="109"/>
      <c r="EE404" s="109"/>
      <c r="EF404" s="109"/>
      <c r="EG404" s="109"/>
      <c r="EH404" s="109"/>
      <c r="EI404" s="109"/>
      <c r="EJ404" s="109"/>
      <c r="EK404" s="109"/>
      <c r="EL404" s="109"/>
      <c r="EM404" s="109"/>
      <c r="EN404" s="109"/>
      <c r="EO404" s="109"/>
      <c r="EP404" s="109"/>
      <c r="EQ404" s="109"/>
      <c r="ER404" s="109"/>
      <c r="ES404" s="109"/>
      <c r="ET404" s="109"/>
      <c r="EU404" s="109"/>
      <c r="EV404" s="109"/>
      <c r="EW404" s="109"/>
      <c r="EX404" s="109"/>
      <c r="EY404" s="109"/>
      <c r="EZ404" s="109"/>
      <c r="FA404" s="109"/>
      <c r="FB404" s="109"/>
      <c r="FC404" s="109"/>
      <c r="FD404" s="109"/>
      <c r="FE404" s="109"/>
      <c r="FF404" s="109"/>
      <c r="FG404" s="109"/>
      <c r="FH404" s="109"/>
      <c r="FI404" s="109"/>
      <c r="FJ404" s="109"/>
      <c r="FK404" s="109"/>
      <c r="FL404" s="109"/>
      <c r="FM404" s="109"/>
      <c r="FN404" s="109"/>
      <c r="FO404" s="109"/>
      <c r="FP404" s="109"/>
      <c r="FQ404" s="109"/>
      <c r="FR404" s="109"/>
      <c r="FS404" s="109"/>
      <c r="FT404" s="109"/>
      <c r="FU404" s="109"/>
      <c r="FV404" s="109"/>
      <c r="FW404" s="109"/>
      <c r="FX404" s="109"/>
      <c r="FY404" s="109"/>
      <c r="FZ404" s="109"/>
      <c r="GA404" s="109"/>
      <c r="GB404" s="109"/>
      <c r="GC404" s="109"/>
      <c r="GD404" s="109"/>
      <c r="GE404" s="109"/>
      <c r="GF404" s="109"/>
      <c r="GG404" s="109"/>
      <c r="GH404" s="109"/>
      <c r="GI404" s="109"/>
      <c r="GJ404" s="109"/>
      <c r="GK404" s="109"/>
      <c r="GL404" s="109"/>
      <c r="GM404" s="109"/>
      <c r="GN404" s="109"/>
      <c r="GO404" s="109"/>
      <c r="GP404" s="109"/>
      <c r="GQ404" s="109"/>
      <c r="GR404" s="109"/>
      <c r="GS404" s="109"/>
      <c r="GT404" s="109"/>
      <c r="GU404" s="109"/>
      <c r="GV404" s="109"/>
      <c r="GW404" s="109"/>
      <c r="GX404" s="109"/>
      <c r="GY404" s="109"/>
      <c r="GZ404" s="109"/>
      <c r="HA404" s="109"/>
      <c r="HB404" s="109"/>
      <c r="HC404" s="109"/>
      <c r="HD404" s="109"/>
      <c r="HE404" s="109"/>
      <c r="HF404" s="109"/>
      <c r="HG404" s="109"/>
      <c r="HH404" s="109"/>
      <c r="HI404" s="109"/>
      <c r="HJ404" s="109"/>
      <c r="HK404" s="109"/>
      <c r="HL404" s="109"/>
      <c r="HM404" s="109"/>
      <c r="HN404" s="109"/>
      <c r="HO404" s="109"/>
      <c r="HP404" s="109"/>
      <c r="HQ404" s="109"/>
      <c r="HR404" s="109"/>
      <c r="HS404" s="109"/>
      <c r="HT404" s="109"/>
      <c r="HU404" s="109"/>
      <c r="HV404" s="109"/>
      <c r="HW404" s="109"/>
      <c r="HX404" s="109"/>
      <c r="HY404" s="109"/>
      <c r="HZ404" s="109"/>
      <c r="IA404" s="109"/>
      <c r="IB404" s="109"/>
      <c r="IC404" s="109"/>
      <c r="ID404" s="109"/>
      <c r="IE404" s="109"/>
      <c r="IF404" s="109"/>
      <c r="IG404" s="109"/>
      <c r="IH404" s="109"/>
      <c r="II404" s="109"/>
      <c r="IJ404" s="109"/>
      <c r="IK404" s="109"/>
      <c r="IL404" s="109"/>
      <c r="IM404" s="109"/>
      <c r="IN404" s="109"/>
      <c r="IO404" s="109"/>
      <c r="IP404" s="109"/>
      <c r="IQ404" s="109"/>
      <c r="IR404" s="109"/>
      <c r="IS404" s="109"/>
      <c r="IT404" s="109"/>
      <c r="IU404" s="109"/>
      <c r="IV404" s="109"/>
      <c r="IW404" s="109"/>
      <c r="IX404" s="109"/>
      <c r="IY404" s="109"/>
      <c r="IZ404" s="109"/>
      <c r="JA404" s="109"/>
      <c r="JB404" s="109"/>
      <c r="JC404" s="109"/>
      <c r="JD404" s="109"/>
      <c r="JE404" s="109"/>
      <c r="JF404" s="109"/>
      <c r="JG404" s="109"/>
      <c r="JH404" s="109"/>
      <c r="JI404" s="109"/>
      <c r="JJ404" s="109"/>
      <c r="JK404" s="109"/>
      <c r="JL404" s="109"/>
      <c r="JM404" s="109"/>
      <c r="JN404" s="109"/>
      <c r="JO404" s="109"/>
      <c r="JP404" s="109"/>
      <c r="JQ404" s="109"/>
      <c r="JR404" s="109"/>
      <c r="JS404" s="109"/>
      <c r="JT404" s="109"/>
      <c r="JU404" s="109"/>
      <c r="JV404" s="109"/>
      <c r="JW404" s="109"/>
      <c r="JX404" s="109"/>
      <c r="JY404" s="109"/>
      <c r="JZ404" s="109"/>
      <c r="KA404" s="109"/>
      <c r="KB404" s="109"/>
      <c r="KC404" s="109"/>
      <c r="KD404" s="109"/>
      <c r="KE404" s="109"/>
      <c r="KF404" s="109"/>
      <c r="KG404" s="109"/>
      <c r="KH404" s="109"/>
      <c r="KI404" s="109"/>
      <c r="KJ404" s="109"/>
      <c r="KK404" s="109"/>
      <c r="KL404" s="109"/>
      <c r="KM404" s="109"/>
      <c r="KN404" s="109"/>
      <c r="KO404" s="109"/>
      <c r="KP404" s="109"/>
      <c r="KQ404" s="109"/>
      <c r="KR404" s="109"/>
      <c r="KS404" s="109"/>
      <c r="KT404" s="109">
        <v>20</v>
      </c>
      <c r="KU404" s="109"/>
      <c r="KV404" s="109"/>
      <c r="KW404" s="109"/>
      <c r="KX404" s="109"/>
      <c r="KY404" s="109"/>
      <c r="KZ404" s="109"/>
      <c r="LA404" s="109"/>
      <c r="LB404" s="109"/>
      <c r="LC404" s="109"/>
      <c r="LD404" s="109"/>
      <c r="LE404" s="109"/>
      <c r="LF404" s="109"/>
      <c r="LG404" s="109"/>
      <c r="LH404" s="109"/>
      <c r="LI404" s="109"/>
      <c r="LJ404" s="109"/>
      <c r="LK404" s="109"/>
      <c r="LL404" s="109"/>
      <c r="LM404" s="109"/>
      <c r="LN404" s="109"/>
      <c r="LO404" s="109"/>
      <c r="LP404" s="109"/>
      <c r="LQ404" s="109"/>
      <c r="LR404" s="109"/>
      <c r="LS404" s="109"/>
      <c r="LT404" s="109"/>
      <c r="LU404" s="109"/>
      <c r="LV404" s="109"/>
      <c r="LW404" s="109"/>
      <c r="LX404" s="109"/>
      <c r="LY404" s="109"/>
      <c r="LZ404" s="109"/>
      <c r="MA404" s="109"/>
      <c r="MB404" s="109"/>
      <c r="MC404" s="109"/>
      <c r="MD404" s="109"/>
      <c r="ME404" s="109"/>
      <c r="MF404" s="109"/>
      <c r="MG404" s="109"/>
      <c r="MH404" s="109"/>
      <c r="MI404" s="109"/>
      <c r="MJ404" s="109"/>
      <c r="MK404" s="109"/>
      <c r="ML404" s="109"/>
      <c r="MM404" s="109"/>
      <c r="MN404" s="109"/>
      <c r="MO404" s="109"/>
      <c r="MP404" s="109"/>
      <c r="MQ404" s="109"/>
      <c r="MR404" s="109"/>
      <c r="MS404" s="109"/>
      <c r="MT404" s="109"/>
      <c r="MU404" s="109"/>
      <c r="MV404" s="109"/>
      <c r="MW404" s="109"/>
      <c r="MX404" s="109"/>
      <c r="MY404" s="109"/>
      <c r="MZ404" s="109"/>
      <c r="NA404" s="109"/>
      <c r="NB404" s="109"/>
      <c r="NC404" s="109"/>
      <c r="ND404" s="109"/>
      <c r="NE404" s="109"/>
      <c r="NF404" s="109"/>
      <c r="NG404" s="109"/>
      <c r="NH404" s="109"/>
      <c r="NI404" s="109"/>
      <c r="NJ404" s="109"/>
      <c r="NK404" s="109"/>
      <c r="NL404" s="109"/>
      <c r="NM404" s="109"/>
      <c r="NN404" s="109"/>
      <c r="NO404" s="109"/>
      <c r="NP404" s="109"/>
      <c r="NQ404" s="109"/>
      <c r="NR404" s="109"/>
      <c r="NS404" s="109"/>
      <c r="NT404" s="109"/>
      <c r="NU404" s="109"/>
      <c r="NV404" s="109"/>
      <c r="NW404" s="109"/>
      <c r="NX404" s="109"/>
      <c r="NY404" s="109"/>
      <c r="NZ404" s="109"/>
      <c r="OA404" s="109"/>
      <c r="OB404" s="109"/>
      <c r="OC404" s="109"/>
      <c r="OD404" s="109"/>
      <c r="OE404" s="109"/>
      <c r="OF404" s="109"/>
      <c r="OG404" s="109"/>
      <c r="OH404" s="109"/>
      <c r="OI404" s="109"/>
      <c r="OJ404" s="109"/>
      <c r="OK404" s="109"/>
      <c r="OL404" s="109"/>
      <c r="OM404" s="109"/>
      <c r="ON404" s="109"/>
      <c r="OO404" s="109"/>
      <c r="OP404" s="109"/>
      <c r="OQ404" s="109"/>
      <c r="OR404" s="109"/>
      <c r="OS404" s="109"/>
      <c r="OT404" s="109"/>
      <c r="OU404" s="109"/>
      <c r="OV404" s="109"/>
      <c r="OW404" s="109"/>
      <c r="OX404" s="109"/>
      <c r="OY404" s="109"/>
      <c r="OZ404" s="109"/>
      <c r="PA404" s="109"/>
      <c r="PB404" s="109"/>
      <c r="PC404" s="109"/>
      <c r="PD404" s="109"/>
      <c r="PE404" s="109"/>
      <c r="PF404" s="109"/>
      <c r="PG404" s="109"/>
      <c r="PH404" s="109"/>
      <c r="PI404" s="109"/>
      <c r="PJ404" s="109"/>
      <c r="PK404" s="109"/>
      <c r="PL404" s="109"/>
      <c r="PM404" s="109"/>
      <c r="PN404" s="109"/>
      <c r="PO404" s="109"/>
      <c r="PP404" s="109"/>
      <c r="PQ404" s="109"/>
      <c r="PR404" s="109"/>
      <c r="PS404" s="109"/>
      <c r="PT404" s="109"/>
      <c r="PU404" s="109"/>
      <c r="PV404" s="109"/>
      <c r="PW404" s="109"/>
      <c r="PX404" s="109"/>
      <c r="PY404" s="109"/>
      <c r="PZ404" s="109"/>
      <c r="QA404" s="109"/>
      <c r="QB404" s="109"/>
      <c r="QC404" s="109"/>
      <c r="QD404" s="109"/>
      <c r="QE404" s="109"/>
      <c r="QF404" s="109"/>
      <c r="QG404" s="109"/>
      <c r="QH404" s="109"/>
      <c r="QI404" s="109"/>
      <c r="QJ404" s="109"/>
      <c r="QK404" s="23">
        <f t="shared" si="7"/>
        <v>20</v>
      </c>
      <c r="QL404" s="125"/>
      <c r="QM404" s="148"/>
      <c r="QN404" s="125"/>
      <c r="QO404" s="125"/>
      <c r="QP404" s="125"/>
      <c r="QQ404" s="125"/>
      <c r="QR404" s="125"/>
      <c r="QS404" s="130"/>
    </row>
    <row r="405" spans="1:461" s="5" customFormat="1" ht="12.75" customHeight="1" x14ac:dyDescent="0.2">
      <c r="A405" s="52">
        <v>44736</v>
      </c>
      <c r="B405" s="98" t="s">
        <v>251</v>
      </c>
      <c r="C405" s="107"/>
      <c r="D405" s="107"/>
      <c r="E405" s="108"/>
      <c r="F405" s="108"/>
      <c r="G405" s="108"/>
      <c r="H405" s="108"/>
      <c r="I405" s="108">
        <v>1</v>
      </c>
      <c r="J405" s="108"/>
      <c r="K405" s="108"/>
      <c r="L405" s="108"/>
      <c r="M405" s="108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 s="109"/>
      <c r="BD405" s="109"/>
      <c r="BE405" s="109"/>
      <c r="BF405" s="109"/>
      <c r="BG405" s="109"/>
      <c r="BH405" s="109"/>
      <c r="BI405" s="109"/>
      <c r="BJ405" s="109"/>
      <c r="BK405" s="109"/>
      <c r="BL405" s="109"/>
      <c r="BM405" s="109"/>
      <c r="BN405" s="109"/>
      <c r="BO405" s="109"/>
      <c r="BP405" s="109"/>
      <c r="BQ405" s="109"/>
      <c r="BR405" s="109"/>
      <c r="BS405" s="109"/>
      <c r="BT405" s="109"/>
      <c r="BU405" s="109"/>
      <c r="BV405" s="109"/>
      <c r="BW405" s="109"/>
      <c r="BX405" s="109"/>
      <c r="BY405" s="109"/>
      <c r="BZ405" s="109"/>
      <c r="CA405" s="109"/>
      <c r="CB405" s="109"/>
      <c r="CC405" s="109"/>
      <c r="CD405" s="109"/>
      <c r="CE405" s="109"/>
      <c r="CF405" s="109"/>
      <c r="CG405" s="109"/>
      <c r="CH405" s="109"/>
      <c r="CI405" s="109"/>
      <c r="CJ405" s="109"/>
      <c r="CK405" s="109"/>
      <c r="CL405" s="109"/>
      <c r="CM405" s="109"/>
      <c r="CN405" s="109"/>
      <c r="CO405" s="109"/>
      <c r="CP405" s="109"/>
      <c r="CQ405" s="109"/>
      <c r="CR405" s="109"/>
      <c r="CS405" s="109"/>
      <c r="CT405" s="109"/>
      <c r="CU405" s="109"/>
      <c r="CV405" s="109"/>
      <c r="CW405" s="109"/>
      <c r="CX405" s="109"/>
      <c r="CY405" s="109"/>
      <c r="CZ405" s="109"/>
      <c r="DA405" s="109"/>
      <c r="DB405" s="109"/>
      <c r="DC405" s="109"/>
      <c r="DD405" s="109"/>
      <c r="DE405" s="109"/>
      <c r="DF405" s="109"/>
      <c r="DG405" s="109"/>
      <c r="DH405" s="109"/>
      <c r="DI405" s="109"/>
      <c r="DJ405" s="109"/>
      <c r="DK405" s="109"/>
      <c r="DL405" s="109"/>
      <c r="DM405" s="109"/>
      <c r="DN405" s="109"/>
      <c r="DO405" s="109"/>
      <c r="DP405" s="109"/>
      <c r="DQ405" s="109"/>
      <c r="DR405" s="109"/>
      <c r="DS405" s="109"/>
      <c r="DT405" s="109">
        <v>2</v>
      </c>
      <c r="DU405" s="109"/>
      <c r="DV405" s="109"/>
      <c r="DW405" s="109"/>
      <c r="DX405" s="109"/>
      <c r="DY405" s="109"/>
      <c r="DZ405" s="109"/>
      <c r="EA405" s="109"/>
      <c r="EB405" s="109"/>
      <c r="EC405" s="109"/>
      <c r="ED405" s="109"/>
      <c r="EE405" s="109"/>
      <c r="EF405" s="109"/>
      <c r="EG405" s="109"/>
      <c r="EH405" s="109"/>
      <c r="EI405" s="109"/>
      <c r="EJ405" s="109"/>
      <c r="EK405" s="109"/>
      <c r="EL405" s="109"/>
      <c r="EM405" s="109"/>
      <c r="EN405" s="109"/>
      <c r="EO405" s="109"/>
      <c r="EP405" s="109"/>
      <c r="EQ405" s="109"/>
      <c r="ER405" s="109"/>
      <c r="ES405" s="109"/>
      <c r="ET405" s="109"/>
      <c r="EU405" s="109"/>
      <c r="EV405" s="109"/>
      <c r="EW405" s="109"/>
      <c r="EX405" s="109"/>
      <c r="EY405" s="109"/>
      <c r="EZ405" s="109"/>
      <c r="FA405" s="109"/>
      <c r="FB405" s="109"/>
      <c r="FC405" s="109"/>
      <c r="FD405" s="109"/>
      <c r="FE405" s="109"/>
      <c r="FF405" s="109">
        <v>1</v>
      </c>
      <c r="FG405" s="109"/>
      <c r="FH405" s="109"/>
      <c r="FI405" s="109"/>
      <c r="FJ405" s="109"/>
      <c r="FK405" s="109"/>
      <c r="FL405" s="109"/>
      <c r="FM405" s="109"/>
      <c r="FN405" s="109"/>
      <c r="FO405" s="109"/>
      <c r="FP405" s="109"/>
      <c r="FQ405" s="109"/>
      <c r="FR405" s="109"/>
      <c r="FS405" s="109"/>
      <c r="FT405" s="109"/>
      <c r="FU405" s="109"/>
      <c r="FV405" s="109"/>
      <c r="FW405" s="109"/>
      <c r="FX405" s="109"/>
      <c r="FY405" s="109"/>
      <c r="FZ405" s="109"/>
      <c r="GA405" s="109"/>
      <c r="GB405" s="109"/>
      <c r="GC405" s="109"/>
      <c r="GD405" s="109"/>
      <c r="GE405" s="109"/>
      <c r="GF405" s="109"/>
      <c r="GG405" s="109"/>
      <c r="GH405" s="109"/>
      <c r="GI405" s="109"/>
      <c r="GJ405" s="109"/>
      <c r="GK405" s="109"/>
      <c r="GL405" s="109"/>
      <c r="GM405" s="109"/>
      <c r="GN405" s="109"/>
      <c r="GO405" s="109"/>
      <c r="GP405" s="109"/>
      <c r="GQ405" s="109"/>
      <c r="GR405" s="109"/>
      <c r="GS405" s="109"/>
      <c r="GT405" s="109"/>
      <c r="GU405" s="109"/>
      <c r="GV405" s="109"/>
      <c r="GW405" s="109"/>
      <c r="GX405" s="109"/>
      <c r="GY405" s="109"/>
      <c r="GZ405" s="109"/>
      <c r="HA405" s="109"/>
      <c r="HB405" s="109"/>
      <c r="HC405" s="109"/>
      <c r="HD405" s="109"/>
      <c r="HE405" s="109"/>
      <c r="HF405" s="109"/>
      <c r="HG405" s="109"/>
      <c r="HH405" s="109"/>
      <c r="HI405" s="109"/>
      <c r="HJ405" s="109"/>
      <c r="HK405" s="109"/>
      <c r="HL405" s="109"/>
      <c r="HM405" s="109"/>
      <c r="HN405" s="109"/>
      <c r="HO405" s="109"/>
      <c r="HP405" s="109"/>
      <c r="HQ405" s="109"/>
      <c r="HR405" s="109"/>
      <c r="HS405" s="109"/>
      <c r="HT405" s="109"/>
      <c r="HU405" s="109"/>
      <c r="HV405" s="109">
        <v>1</v>
      </c>
      <c r="HW405" s="109"/>
      <c r="HX405" s="109"/>
      <c r="HY405" s="109"/>
      <c r="HZ405" s="109"/>
      <c r="IA405" s="109"/>
      <c r="IB405" s="109"/>
      <c r="IC405" s="109"/>
      <c r="ID405" s="109"/>
      <c r="IE405" s="109"/>
      <c r="IF405" s="109"/>
      <c r="IG405" s="109"/>
      <c r="IH405" s="109"/>
      <c r="II405" s="109"/>
      <c r="IJ405" s="109"/>
      <c r="IK405" s="109"/>
      <c r="IL405" s="109"/>
      <c r="IM405" s="109"/>
      <c r="IN405" s="109"/>
      <c r="IO405" s="109"/>
      <c r="IP405" s="109"/>
      <c r="IQ405" s="109"/>
      <c r="IR405" s="109"/>
      <c r="IS405" s="109"/>
      <c r="IT405" s="109"/>
      <c r="IU405" s="109"/>
      <c r="IV405" s="109"/>
      <c r="IW405" s="109"/>
      <c r="IX405" s="109"/>
      <c r="IY405" s="109"/>
      <c r="IZ405" s="109"/>
      <c r="JA405" s="109"/>
      <c r="JB405" s="109"/>
      <c r="JC405" s="109"/>
      <c r="JD405" s="109"/>
      <c r="JE405" s="109"/>
      <c r="JF405" s="109"/>
      <c r="JG405" s="109"/>
      <c r="JH405" s="109"/>
      <c r="JI405" s="109"/>
      <c r="JJ405" s="109"/>
      <c r="JK405" s="109"/>
      <c r="JL405" s="109"/>
      <c r="JM405" s="109"/>
      <c r="JN405" s="109"/>
      <c r="JO405" s="109"/>
      <c r="JP405" s="109"/>
      <c r="JQ405" s="109"/>
      <c r="JR405" s="109"/>
      <c r="JS405" s="109"/>
      <c r="JT405" s="109"/>
      <c r="JU405" s="109"/>
      <c r="JV405" s="109"/>
      <c r="JW405" s="109"/>
      <c r="JX405" s="109"/>
      <c r="JY405" s="109"/>
      <c r="JZ405" s="109"/>
      <c r="KA405" s="109"/>
      <c r="KB405" s="109"/>
      <c r="KC405" s="109"/>
      <c r="KD405" s="109"/>
      <c r="KE405" s="109"/>
      <c r="KF405" s="109"/>
      <c r="KG405" s="109"/>
      <c r="KH405" s="109"/>
      <c r="KI405" s="109"/>
      <c r="KJ405" s="109"/>
      <c r="KK405" s="109"/>
      <c r="KL405" s="109"/>
      <c r="KM405" s="109"/>
      <c r="KN405" s="109"/>
      <c r="KO405" s="109"/>
      <c r="KP405" s="109"/>
      <c r="KQ405" s="109"/>
      <c r="KR405" s="109"/>
      <c r="KS405" s="109"/>
      <c r="KT405" s="109"/>
      <c r="KU405" s="109"/>
      <c r="KV405" s="109"/>
      <c r="KW405" s="109"/>
      <c r="KX405" s="109"/>
      <c r="KY405" s="109"/>
      <c r="KZ405" s="109"/>
      <c r="LA405" s="109"/>
      <c r="LB405" s="109"/>
      <c r="LC405" s="109"/>
      <c r="LD405" s="109"/>
      <c r="LE405" s="109"/>
      <c r="LF405" s="109"/>
      <c r="LG405" s="109"/>
      <c r="LH405" s="109"/>
      <c r="LI405" s="109"/>
      <c r="LJ405" s="109"/>
      <c r="LK405" s="109"/>
      <c r="LL405" s="109"/>
      <c r="LM405" s="109"/>
      <c r="LN405" s="109"/>
      <c r="LO405" s="109"/>
      <c r="LP405" s="109"/>
      <c r="LQ405" s="109"/>
      <c r="LR405" s="109"/>
      <c r="LS405" s="109"/>
      <c r="LT405" s="109"/>
      <c r="LU405" s="109"/>
      <c r="LV405" s="109"/>
      <c r="LW405" s="109"/>
      <c r="LX405" s="109"/>
      <c r="LY405" s="109"/>
      <c r="LZ405" s="109"/>
      <c r="MA405" s="109"/>
      <c r="MB405" s="109"/>
      <c r="MC405" s="109"/>
      <c r="MD405" s="109"/>
      <c r="ME405" s="109"/>
      <c r="MF405" s="109"/>
      <c r="MG405" s="109"/>
      <c r="MH405" s="109"/>
      <c r="MI405" s="109"/>
      <c r="MJ405" s="109"/>
      <c r="MK405" s="109"/>
      <c r="ML405" s="109"/>
      <c r="MM405" s="109"/>
      <c r="MN405" s="109"/>
      <c r="MO405" s="109"/>
      <c r="MP405" s="109"/>
      <c r="MQ405" s="109"/>
      <c r="MR405" s="109"/>
      <c r="MS405" s="109"/>
      <c r="MT405" s="109"/>
      <c r="MU405" s="109"/>
      <c r="MV405" s="109"/>
      <c r="MW405" s="109"/>
      <c r="MX405" s="109"/>
      <c r="MY405" s="109"/>
      <c r="MZ405" s="109"/>
      <c r="NA405" s="109"/>
      <c r="NB405" s="109"/>
      <c r="NC405" s="109"/>
      <c r="ND405" s="109"/>
      <c r="NE405" s="109"/>
      <c r="NF405" s="109"/>
      <c r="NG405" s="109"/>
      <c r="NH405" s="109"/>
      <c r="NI405" s="109"/>
      <c r="NJ405" s="109"/>
      <c r="NK405" s="109"/>
      <c r="NL405" s="109"/>
      <c r="NM405" s="109"/>
      <c r="NN405" s="109"/>
      <c r="NO405" s="109"/>
      <c r="NP405" s="109"/>
      <c r="NQ405" s="109"/>
      <c r="NR405" s="109"/>
      <c r="NS405" s="109"/>
      <c r="NT405" s="109"/>
      <c r="NU405" s="109"/>
      <c r="NV405" s="109"/>
      <c r="NW405" s="109"/>
      <c r="NX405" s="109"/>
      <c r="NY405" s="109"/>
      <c r="NZ405" s="109"/>
      <c r="OA405" s="109"/>
      <c r="OB405" s="109"/>
      <c r="OC405" s="109"/>
      <c r="OD405" s="109"/>
      <c r="OE405" s="109"/>
      <c r="OF405" s="109"/>
      <c r="OG405" s="109"/>
      <c r="OH405" s="109"/>
      <c r="OI405" s="109"/>
      <c r="OJ405" s="109"/>
      <c r="OK405" s="109"/>
      <c r="OL405" s="109"/>
      <c r="OM405" s="109"/>
      <c r="ON405" s="109"/>
      <c r="OO405" s="109"/>
      <c r="OP405" s="109"/>
      <c r="OQ405" s="109"/>
      <c r="OR405" s="109"/>
      <c r="OS405" s="109"/>
      <c r="OT405" s="109"/>
      <c r="OU405" s="109"/>
      <c r="OV405" s="109"/>
      <c r="OW405" s="109"/>
      <c r="OX405" s="109"/>
      <c r="OY405" s="109"/>
      <c r="OZ405" s="109"/>
      <c r="PA405" s="109"/>
      <c r="PB405" s="109"/>
      <c r="PC405" s="109"/>
      <c r="PD405" s="109"/>
      <c r="PE405" s="109"/>
      <c r="PF405" s="109"/>
      <c r="PG405" s="109"/>
      <c r="PH405" s="109"/>
      <c r="PI405" s="109"/>
      <c r="PJ405" s="109"/>
      <c r="PK405" s="109"/>
      <c r="PL405" s="109"/>
      <c r="PM405" s="109"/>
      <c r="PN405" s="109"/>
      <c r="PO405" s="109"/>
      <c r="PP405" s="109"/>
      <c r="PQ405" s="109"/>
      <c r="PR405" s="109"/>
      <c r="PS405" s="109"/>
      <c r="PT405" s="109"/>
      <c r="PU405" s="109"/>
      <c r="PV405" s="109"/>
      <c r="PW405" s="109"/>
      <c r="PX405" s="109"/>
      <c r="PY405" s="109"/>
      <c r="PZ405" s="109"/>
      <c r="QA405" s="109"/>
      <c r="QB405" s="109"/>
      <c r="QC405" s="109"/>
      <c r="QD405" s="109"/>
      <c r="QE405" s="109"/>
      <c r="QF405" s="109"/>
      <c r="QG405" s="109"/>
      <c r="QH405" s="109"/>
      <c r="QI405" s="109"/>
      <c r="QJ405" s="109"/>
      <c r="QK405" s="23">
        <f t="shared" si="7"/>
        <v>5</v>
      </c>
      <c r="QL405" s="125"/>
      <c r="QM405" s="148"/>
      <c r="QN405" s="125"/>
      <c r="QO405" s="125"/>
      <c r="QP405" s="125"/>
      <c r="QQ405" s="125">
        <f>141.81+102.1</f>
        <v>243.91</v>
      </c>
      <c r="QR405" s="125"/>
      <c r="QS405" s="130"/>
    </row>
    <row r="406" spans="1:461" s="5" customFormat="1" ht="12.75" customHeight="1" x14ac:dyDescent="0.2">
      <c r="A406" s="52">
        <v>44736</v>
      </c>
      <c r="B406" s="98" t="s">
        <v>343</v>
      </c>
      <c r="C406" s="107"/>
      <c r="D406" s="107"/>
      <c r="E406" s="108"/>
      <c r="F406" s="108"/>
      <c r="G406" s="108"/>
      <c r="H406" s="108"/>
      <c r="I406" s="108"/>
      <c r="J406" s="108"/>
      <c r="K406" s="108"/>
      <c r="L406" s="108"/>
      <c r="M406" s="108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 s="109"/>
      <c r="BG406" s="109"/>
      <c r="BH406" s="109"/>
      <c r="BI406" s="109"/>
      <c r="BJ406" s="109"/>
      <c r="BK406" s="109"/>
      <c r="BL406" s="109"/>
      <c r="BM406" s="109"/>
      <c r="BN406" s="109"/>
      <c r="BO406" s="109"/>
      <c r="BP406" s="109"/>
      <c r="BQ406" s="109"/>
      <c r="BR406" s="109"/>
      <c r="BS406" s="109"/>
      <c r="BT406" s="109"/>
      <c r="BU406" s="109"/>
      <c r="BV406" s="109"/>
      <c r="BW406" s="109"/>
      <c r="BX406" s="109"/>
      <c r="BY406" s="109"/>
      <c r="BZ406" s="109"/>
      <c r="CA406" s="109"/>
      <c r="CB406" s="109"/>
      <c r="CC406" s="109"/>
      <c r="CD406" s="109"/>
      <c r="CE406" s="109"/>
      <c r="CF406" s="109"/>
      <c r="CG406" s="109"/>
      <c r="CH406" s="109"/>
      <c r="CI406" s="109"/>
      <c r="CJ406" s="109"/>
      <c r="CK406" s="109"/>
      <c r="CL406" s="109"/>
      <c r="CM406" s="109"/>
      <c r="CN406" s="109"/>
      <c r="CO406" s="109"/>
      <c r="CP406" s="109"/>
      <c r="CQ406" s="109"/>
      <c r="CR406" s="109"/>
      <c r="CS406" s="109"/>
      <c r="CT406" s="109"/>
      <c r="CU406" s="109"/>
      <c r="CV406" s="109"/>
      <c r="CW406" s="109"/>
      <c r="CX406" s="109"/>
      <c r="CY406" s="109"/>
      <c r="CZ406" s="109"/>
      <c r="DA406" s="109"/>
      <c r="DB406" s="109"/>
      <c r="DC406" s="109"/>
      <c r="DD406" s="109"/>
      <c r="DE406" s="109"/>
      <c r="DF406" s="109"/>
      <c r="DG406" s="109"/>
      <c r="DH406" s="109"/>
      <c r="DI406" s="109"/>
      <c r="DJ406" s="109"/>
      <c r="DK406" s="109"/>
      <c r="DL406" s="109"/>
      <c r="DM406" s="109"/>
      <c r="DN406" s="109"/>
      <c r="DO406" s="109"/>
      <c r="DP406" s="109"/>
      <c r="DQ406" s="109"/>
      <c r="DR406" s="109"/>
      <c r="DS406" s="109"/>
      <c r="DT406" s="109"/>
      <c r="DU406" s="109"/>
      <c r="DV406" s="109"/>
      <c r="DW406" s="109"/>
      <c r="DX406" s="109"/>
      <c r="DY406" s="109"/>
      <c r="DZ406" s="109"/>
      <c r="EA406" s="109"/>
      <c r="EB406" s="109"/>
      <c r="EC406" s="109"/>
      <c r="ED406" s="109"/>
      <c r="EE406" s="109"/>
      <c r="EF406" s="109"/>
      <c r="EG406" s="109"/>
      <c r="EH406" s="109"/>
      <c r="EI406" s="109"/>
      <c r="EJ406" s="109"/>
      <c r="EK406" s="109"/>
      <c r="EL406" s="109"/>
      <c r="EM406" s="109"/>
      <c r="EN406" s="109"/>
      <c r="EO406" s="109"/>
      <c r="EP406" s="109"/>
      <c r="EQ406" s="109"/>
      <c r="ER406" s="109"/>
      <c r="ES406" s="109"/>
      <c r="ET406" s="109"/>
      <c r="EU406" s="109"/>
      <c r="EV406" s="109"/>
      <c r="EW406" s="109"/>
      <c r="EX406" s="109"/>
      <c r="EY406" s="109"/>
      <c r="EZ406" s="109"/>
      <c r="FA406" s="109"/>
      <c r="FB406" s="109"/>
      <c r="FC406" s="109"/>
      <c r="FD406" s="109"/>
      <c r="FE406" s="109"/>
      <c r="FF406" s="109"/>
      <c r="FG406" s="109"/>
      <c r="FH406" s="109"/>
      <c r="FI406" s="109"/>
      <c r="FJ406" s="109"/>
      <c r="FK406" s="109"/>
      <c r="FL406" s="109"/>
      <c r="FM406" s="109"/>
      <c r="FN406" s="109"/>
      <c r="FO406" s="109"/>
      <c r="FP406" s="109"/>
      <c r="FQ406" s="109"/>
      <c r="FR406" s="109"/>
      <c r="FS406" s="109"/>
      <c r="FT406" s="109"/>
      <c r="FU406" s="109"/>
      <c r="FV406" s="109"/>
      <c r="FW406" s="109"/>
      <c r="FX406" s="109"/>
      <c r="FY406" s="109"/>
      <c r="FZ406" s="109"/>
      <c r="GA406" s="109"/>
      <c r="GB406" s="109"/>
      <c r="GC406" s="109"/>
      <c r="GD406" s="109"/>
      <c r="GE406" s="109"/>
      <c r="GF406" s="109"/>
      <c r="GG406" s="109"/>
      <c r="GH406" s="109"/>
      <c r="GI406" s="109"/>
      <c r="GJ406" s="109"/>
      <c r="GK406" s="109"/>
      <c r="GL406" s="109"/>
      <c r="GM406" s="109"/>
      <c r="GN406" s="109"/>
      <c r="GO406" s="109"/>
      <c r="GP406" s="109"/>
      <c r="GQ406" s="109"/>
      <c r="GR406" s="109"/>
      <c r="GS406" s="109"/>
      <c r="GT406" s="109"/>
      <c r="GU406" s="109"/>
      <c r="GV406" s="109"/>
      <c r="GW406" s="109"/>
      <c r="GX406" s="109"/>
      <c r="GY406" s="109"/>
      <c r="GZ406" s="109"/>
      <c r="HA406" s="109"/>
      <c r="HB406" s="109"/>
      <c r="HC406" s="109"/>
      <c r="HD406" s="109"/>
      <c r="HE406" s="109"/>
      <c r="HF406" s="109"/>
      <c r="HG406" s="109"/>
      <c r="HH406" s="109"/>
      <c r="HI406" s="109"/>
      <c r="HJ406" s="109"/>
      <c r="HK406" s="109"/>
      <c r="HL406" s="109"/>
      <c r="HM406" s="109"/>
      <c r="HN406" s="109"/>
      <c r="HO406" s="109"/>
      <c r="HP406" s="109"/>
      <c r="HQ406" s="109"/>
      <c r="HR406" s="109"/>
      <c r="HS406" s="109"/>
      <c r="HT406" s="109"/>
      <c r="HU406" s="109"/>
      <c r="HV406" s="109"/>
      <c r="HW406" s="109"/>
      <c r="HX406" s="109"/>
      <c r="HY406" s="109"/>
      <c r="HZ406" s="109"/>
      <c r="IA406" s="109"/>
      <c r="IB406" s="109"/>
      <c r="IC406" s="109"/>
      <c r="ID406" s="109"/>
      <c r="IE406" s="109"/>
      <c r="IF406" s="109"/>
      <c r="IG406" s="109"/>
      <c r="IH406" s="109"/>
      <c r="II406" s="109"/>
      <c r="IJ406" s="109"/>
      <c r="IK406" s="109"/>
      <c r="IL406" s="109"/>
      <c r="IM406" s="109"/>
      <c r="IN406" s="109"/>
      <c r="IO406" s="109"/>
      <c r="IP406" s="109"/>
      <c r="IQ406" s="109"/>
      <c r="IR406" s="109"/>
      <c r="IS406" s="109"/>
      <c r="IT406" s="109"/>
      <c r="IU406" s="109"/>
      <c r="IV406" s="109"/>
      <c r="IW406" s="109"/>
      <c r="IX406" s="109"/>
      <c r="IY406" s="109"/>
      <c r="IZ406" s="109"/>
      <c r="JA406" s="109"/>
      <c r="JB406" s="109"/>
      <c r="JC406" s="109"/>
      <c r="JD406" s="109"/>
      <c r="JE406" s="109"/>
      <c r="JF406" s="109"/>
      <c r="JG406" s="109"/>
      <c r="JH406" s="109"/>
      <c r="JI406" s="109"/>
      <c r="JJ406" s="109"/>
      <c r="JK406" s="109"/>
      <c r="JL406" s="109"/>
      <c r="JM406" s="109"/>
      <c r="JN406" s="109"/>
      <c r="JO406" s="109"/>
      <c r="JP406" s="109"/>
      <c r="JQ406" s="109"/>
      <c r="JR406" s="109"/>
      <c r="JS406" s="109"/>
      <c r="JT406" s="109"/>
      <c r="JU406" s="109"/>
      <c r="JV406" s="109"/>
      <c r="JW406" s="109"/>
      <c r="JX406" s="109"/>
      <c r="JY406" s="109"/>
      <c r="JZ406" s="109"/>
      <c r="KA406" s="109"/>
      <c r="KB406" s="109"/>
      <c r="KC406" s="109"/>
      <c r="KD406" s="109"/>
      <c r="KE406" s="109"/>
      <c r="KF406" s="109"/>
      <c r="KG406" s="109"/>
      <c r="KH406" s="109"/>
      <c r="KI406" s="109"/>
      <c r="KJ406" s="109"/>
      <c r="KK406" s="109"/>
      <c r="KL406" s="109"/>
      <c r="KM406" s="109"/>
      <c r="KN406" s="109"/>
      <c r="KO406" s="109"/>
      <c r="KP406" s="109"/>
      <c r="KQ406" s="109"/>
      <c r="KR406" s="109"/>
      <c r="KS406" s="109">
        <v>1</v>
      </c>
      <c r="KT406" s="109"/>
      <c r="KU406" s="109"/>
      <c r="KV406" s="109"/>
      <c r="KW406" s="109"/>
      <c r="KX406" s="109"/>
      <c r="KY406" s="109"/>
      <c r="KZ406" s="109"/>
      <c r="LA406" s="109"/>
      <c r="LB406" s="109"/>
      <c r="LC406" s="109"/>
      <c r="LD406" s="109"/>
      <c r="LE406" s="109"/>
      <c r="LF406" s="109"/>
      <c r="LG406" s="109"/>
      <c r="LH406" s="109"/>
      <c r="LI406" s="109"/>
      <c r="LJ406" s="109"/>
      <c r="LK406" s="109"/>
      <c r="LL406" s="109"/>
      <c r="LM406" s="109"/>
      <c r="LN406" s="109"/>
      <c r="LO406" s="109"/>
      <c r="LP406" s="109"/>
      <c r="LQ406" s="109"/>
      <c r="LR406" s="109"/>
      <c r="LS406" s="109"/>
      <c r="LT406" s="109"/>
      <c r="LU406" s="109"/>
      <c r="LV406" s="109"/>
      <c r="LW406" s="109"/>
      <c r="LX406" s="109"/>
      <c r="LY406" s="109"/>
      <c r="LZ406" s="109"/>
      <c r="MA406" s="109"/>
      <c r="MB406" s="109"/>
      <c r="MC406" s="109"/>
      <c r="MD406" s="109"/>
      <c r="ME406" s="109"/>
      <c r="MF406" s="109"/>
      <c r="MG406" s="109"/>
      <c r="MH406" s="109"/>
      <c r="MI406" s="109"/>
      <c r="MJ406" s="109"/>
      <c r="MK406" s="109"/>
      <c r="ML406" s="109"/>
      <c r="MM406" s="109"/>
      <c r="MN406" s="109"/>
      <c r="MO406" s="109"/>
      <c r="MP406" s="109"/>
      <c r="MQ406" s="109"/>
      <c r="MR406" s="109"/>
      <c r="MS406" s="109"/>
      <c r="MT406" s="109"/>
      <c r="MU406" s="109"/>
      <c r="MV406" s="109"/>
      <c r="MW406" s="109"/>
      <c r="MX406" s="109"/>
      <c r="MY406" s="109"/>
      <c r="MZ406" s="109"/>
      <c r="NA406" s="109"/>
      <c r="NB406" s="109"/>
      <c r="NC406" s="109"/>
      <c r="ND406" s="109"/>
      <c r="NE406" s="109"/>
      <c r="NF406" s="109"/>
      <c r="NG406" s="109"/>
      <c r="NH406" s="109"/>
      <c r="NI406" s="109"/>
      <c r="NJ406" s="109"/>
      <c r="NK406" s="109"/>
      <c r="NL406" s="109"/>
      <c r="NM406" s="109"/>
      <c r="NN406" s="109"/>
      <c r="NO406" s="109"/>
      <c r="NP406" s="109"/>
      <c r="NQ406" s="109"/>
      <c r="NR406" s="109"/>
      <c r="NS406" s="109"/>
      <c r="NT406" s="109"/>
      <c r="NU406" s="109"/>
      <c r="NV406" s="109"/>
      <c r="NW406" s="109"/>
      <c r="NX406" s="109"/>
      <c r="NY406" s="109"/>
      <c r="NZ406" s="109"/>
      <c r="OA406" s="109"/>
      <c r="OB406" s="109"/>
      <c r="OC406" s="109"/>
      <c r="OD406" s="109"/>
      <c r="OE406" s="109"/>
      <c r="OF406" s="109"/>
      <c r="OG406" s="109"/>
      <c r="OH406" s="109"/>
      <c r="OI406" s="109"/>
      <c r="OJ406" s="109"/>
      <c r="OK406" s="109"/>
      <c r="OL406" s="109"/>
      <c r="OM406" s="109"/>
      <c r="ON406" s="109"/>
      <c r="OO406" s="109"/>
      <c r="OP406" s="109"/>
      <c r="OQ406" s="109"/>
      <c r="OR406" s="109"/>
      <c r="OS406" s="109"/>
      <c r="OT406" s="109"/>
      <c r="OU406" s="109"/>
      <c r="OV406" s="109"/>
      <c r="OW406" s="109"/>
      <c r="OX406" s="109"/>
      <c r="OY406" s="109"/>
      <c r="OZ406" s="109"/>
      <c r="PA406" s="109"/>
      <c r="PB406" s="109"/>
      <c r="PC406" s="109"/>
      <c r="PD406" s="109"/>
      <c r="PE406" s="109"/>
      <c r="PF406" s="109"/>
      <c r="PG406" s="109"/>
      <c r="PH406" s="109"/>
      <c r="PI406" s="109"/>
      <c r="PJ406" s="109"/>
      <c r="PK406" s="109"/>
      <c r="PL406" s="109"/>
      <c r="PM406" s="109"/>
      <c r="PN406" s="109"/>
      <c r="PO406" s="109"/>
      <c r="PP406" s="109"/>
      <c r="PQ406" s="109"/>
      <c r="PR406" s="109"/>
      <c r="PS406" s="109"/>
      <c r="PT406" s="109"/>
      <c r="PU406" s="109"/>
      <c r="PV406" s="109"/>
      <c r="PW406" s="109"/>
      <c r="PX406" s="109"/>
      <c r="PY406" s="109"/>
      <c r="PZ406" s="109"/>
      <c r="QA406" s="109"/>
      <c r="QB406" s="109"/>
      <c r="QC406" s="109"/>
      <c r="QD406" s="109"/>
      <c r="QE406" s="109"/>
      <c r="QF406" s="109"/>
      <c r="QG406" s="109"/>
      <c r="QH406" s="109"/>
      <c r="QI406" s="109"/>
      <c r="QJ406" s="109"/>
      <c r="QK406" s="23">
        <f t="shared" si="7"/>
        <v>1</v>
      </c>
      <c r="QL406" s="125"/>
      <c r="QM406" s="148"/>
      <c r="QN406" s="125"/>
      <c r="QO406" s="125"/>
      <c r="QP406" s="125"/>
      <c r="QQ406" s="125">
        <v>142.79</v>
      </c>
      <c r="QR406" s="125"/>
      <c r="QS406" s="130"/>
    </row>
    <row r="407" spans="1:461" s="5" customFormat="1" ht="12.75" customHeight="1" x14ac:dyDescent="0.2">
      <c r="A407" s="52">
        <v>44736</v>
      </c>
      <c r="B407" s="162" t="s">
        <v>71</v>
      </c>
      <c r="C407" s="107"/>
      <c r="D407" s="107"/>
      <c r="E407" s="108"/>
      <c r="F407" s="108"/>
      <c r="G407" s="108"/>
      <c r="H407" s="108"/>
      <c r="I407" s="108"/>
      <c r="J407" s="108"/>
      <c r="K407" s="108"/>
      <c r="L407" s="108"/>
      <c r="M407" s="108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 s="109"/>
      <c r="BD407" s="109"/>
      <c r="BE407" s="109"/>
      <c r="BF407" s="109"/>
      <c r="BG407" s="109"/>
      <c r="BH407" s="109"/>
      <c r="BI407" s="109"/>
      <c r="BJ407" s="109"/>
      <c r="BK407" s="109"/>
      <c r="BL407" s="109"/>
      <c r="BM407" s="109"/>
      <c r="BN407" s="109"/>
      <c r="BO407" s="109"/>
      <c r="BP407" s="109"/>
      <c r="BQ407" s="109"/>
      <c r="BR407" s="109"/>
      <c r="BS407" s="109"/>
      <c r="BT407" s="109"/>
      <c r="BU407" s="109"/>
      <c r="BV407" s="109"/>
      <c r="BW407" s="109"/>
      <c r="BX407" s="109"/>
      <c r="BY407" s="109"/>
      <c r="BZ407" s="109"/>
      <c r="CA407" s="109"/>
      <c r="CB407" s="109"/>
      <c r="CC407" s="109"/>
      <c r="CD407" s="109"/>
      <c r="CE407" s="109"/>
      <c r="CF407" s="109"/>
      <c r="CG407" s="109"/>
      <c r="CH407" s="109"/>
      <c r="CI407" s="109"/>
      <c r="CJ407" s="109"/>
      <c r="CK407" s="109"/>
      <c r="CL407" s="109"/>
      <c r="CM407" s="109"/>
      <c r="CN407" s="109"/>
      <c r="CO407" s="109"/>
      <c r="CP407" s="109"/>
      <c r="CQ407" s="109"/>
      <c r="CR407" s="109"/>
      <c r="CS407" s="109"/>
      <c r="CT407" s="109"/>
      <c r="CU407" s="109">
        <v>1.8</v>
      </c>
      <c r="CV407" s="109"/>
      <c r="CW407" s="109"/>
      <c r="CX407" s="109"/>
      <c r="CY407" s="109"/>
      <c r="CZ407" s="109"/>
      <c r="DA407" s="109"/>
      <c r="DB407" s="109"/>
      <c r="DC407" s="109"/>
      <c r="DD407" s="109"/>
      <c r="DE407" s="109"/>
      <c r="DF407" s="109"/>
      <c r="DG407" s="109"/>
      <c r="DH407" s="109"/>
      <c r="DI407" s="109"/>
      <c r="DJ407" s="109"/>
      <c r="DK407" s="109"/>
      <c r="DL407" s="109"/>
      <c r="DM407" s="109"/>
      <c r="DN407" s="109"/>
      <c r="DO407" s="109"/>
      <c r="DP407" s="109"/>
      <c r="DQ407" s="109"/>
      <c r="DR407" s="109"/>
      <c r="DS407" s="109"/>
      <c r="DT407" s="109"/>
      <c r="DU407" s="109"/>
      <c r="DV407" s="109"/>
      <c r="DW407" s="109"/>
      <c r="DX407" s="109"/>
      <c r="DY407" s="109"/>
      <c r="DZ407" s="109"/>
      <c r="EA407" s="109"/>
      <c r="EB407" s="109"/>
      <c r="EC407" s="109"/>
      <c r="ED407" s="109"/>
      <c r="EE407" s="109"/>
      <c r="EF407" s="109"/>
      <c r="EG407" s="109"/>
      <c r="EH407" s="109"/>
      <c r="EI407" s="109"/>
      <c r="EJ407" s="109"/>
      <c r="EK407" s="109"/>
      <c r="EL407" s="109"/>
      <c r="EM407" s="109"/>
      <c r="EN407" s="109"/>
      <c r="EO407" s="109"/>
      <c r="EP407" s="109"/>
      <c r="EQ407" s="109"/>
      <c r="ER407" s="109"/>
      <c r="ES407" s="109"/>
      <c r="ET407" s="109"/>
      <c r="EU407" s="109"/>
      <c r="EV407" s="109"/>
      <c r="EW407" s="109"/>
      <c r="EX407" s="109"/>
      <c r="EY407" s="109"/>
      <c r="EZ407" s="109"/>
      <c r="FA407" s="109"/>
      <c r="FB407" s="109"/>
      <c r="FC407" s="109"/>
      <c r="FD407" s="109"/>
      <c r="FE407" s="109"/>
      <c r="FF407" s="109"/>
      <c r="FG407" s="109"/>
      <c r="FH407" s="109"/>
      <c r="FI407" s="109"/>
      <c r="FJ407" s="109"/>
      <c r="FK407" s="109"/>
      <c r="FL407" s="109"/>
      <c r="FM407" s="109"/>
      <c r="FN407" s="109"/>
      <c r="FO407" s="109"/>
      <c r="FP407" s="109"/>
      <c r="FQ407" s="109"/>
      <c r="FR407" s="109"/>
      <c r="FS407" s="109"/>
      <c r="FT407" s="109"/>
      <c r="FU407" s="109"/>
      <c r="FV407" s="109"/>
      <c r="FW407" s="109"/>
      <c r="FX407" s="109"/>
      <c r="FY407" s="109"/>
      <c r="FZ407" s="109"/>
      <c r="GA407" s="109"/>
      <c r="GB407" s="109"/>
      <c r="GC407" s="109"/>
      <c r="GD407" s="109"/>
      <c r="GE407" s="109"/>
      <c r="GF407" s="109"/>
      <c r="GG407" s="109"/>
      <c r="GH407" s="109"/>
      <c r="GI407" s="109"/>
      <c r="GJ407" s="109"/>
      <c r="GK407" s="109"/>
      <c r="GL407" s="109"/>
      <c r="GM407" s="109"/>
      <c r="GN407" s="109"/>
      <c r="GO407" s="109"/>
      <c r="GP407" s="109"/>
      <c r="GQ407" s="109"/>
      <c r="GR407" s="109"/>
      <c r="GS407" s="109"/>
      <c r="GT407" s="109"/>
      <c r="GU407" s="109"/>
      <c r="GV407" s="109"/>
      <c r="GW407" s="109"/>
      <c r="GX407" s="109"/>
      <c r="GY407" s="109"/>
      <c r="GZ407" s="109"/>
      <c r="HA407" s="109"/>
      <c r="HB407" s="109"/>
      <c r="HC407" s="109"/>
      <c r="HD407" s="109"/>
      <c r="HE407" s="109"/>
      <c r="HF407" s="109"/>
      <c r="HG407" s="109"/>
      <c r="HH407" s="109"/>
      <c r="HI407" s="109"/>
      <c r="HJ407" s="109"/>
      <c r="HK407" s="109"/>
      <c r="HL407" s="109"/>
      <c r="HM407" s="109"/>
      <c r="HN407" s="109"/>
      <c r="HO407" s="109"/>
      <c r="HP407" s="109"/>
      <c r="HQ407" s="109"/>
      <c r="HR407" s="109"/>
      <c r="HS407" s="109"/>
      <c r="HT407" s="109"/>
      <c r="HU407" s="109"/>
      <c r="HV407" s="109"/>
      <c r="HW407" s="109"/>
      <c r="HX407" s="109"/>
      <c r="HY407" s="109"/>
      <c r="HZ407" s="109"/>
      <c r="IA407" s="109"/>
      <c r="IB407" s="109"/>
      <c r="IC407" s="109"/>
      <c r="ID407" s="109"/>
      <c r="IE407" s="109"/>
      <c r="IF407" s="109"/>
      <c r="IG407" s="109"/>
      <c r="IH407" s="109"/>
      <c r="II407" s="109"/>
      <c r="IJ407" s="109"/>
      <c r="IK407" s="109"/>
      <c r="IL407" s="109"/>
      <c r="IM407" s="109"/>
      <c r="IN407" s="109"/>
      <c r="IO407" s="109"/>
      <c r="IP407" s="109"/>
      <c r="IQ407" s="109"/>
      <c r="IR407" s="109"/>
      <c r="IS407" s="109"/>
      <c r="IT407" s="109"/>
      <c r="IU407" s="109"/>
      <c r="IV407" s="109"/>
      <c r="IW407" s="109"/>
      <c r="IX407" s="109"/>
      <c r="IY407" s="109"/>
      <c r="IZ407" s="109"/>
      <c r="JA407" s="109"/>
      <c r="JB407" s="109"/>
      <c r="JC407" s="109"/>
      <c r="JD407" s="109"/>
      <c r="JE407" s="109"/>
      <c r="JF407" s="109"/>
      <c r="JG407" s="109"/>
      <c r="JH407" s="109"/>
      <c r="JI407" s="109"/>
      <c r="JJ407" s="109"/>
      <c r="JK407" s="109"/>
      <c r="JL407" s="109"/>
      <c r="JM407" s="109"/>
      <c r="JN407" s="109"/>
      <c r="JO407" s="109"/>
      <c r="JP407" s="109"/>
      <c r="JQ407" s="109"/>
      <c r="JR407" s="109"/>
      <c r="JS407" s="109"/>
      <c r="JT407" s="109"/>
      <c r="JU407" s="109"/>
      <c r="JV407" s="109"/>
      <c r="JW407" s="109"/>
      <c r="JX407" s="109"/>
      <c r="JY407" s="109"/>
      <c r="JZ407" s="109"/>
      <c r="KA407" s="109"/>
      <c r="KB407" s="109"/>
      <c r="KC407" s="109"/>
      <c r="KD407" s="109"/>
      <c r="KE407" s="109"/>
      <c r="KF407" s="109"/>
      <c r="KG407" s="109"/>
      <c r="KH407" s="109"/>
      <c r="KI407" s="109"/>
      <c r="KJ407" s="109"/>
      <c r="KK407" s="109"/>
      <c r="KL407" s="109"/>
      <c r="KM407" s="109"/>
      <c r="KN407" s="109"/>
      <c r="KO407" s="109"/>
      <c r="KP407" s="109"/>
      <c r="KQ407" s="109"/>
      <c r="KR407" s="109"/>
      <c r="KS407" s="109"/>
      <c r="KT407" s="109"/>
      <c r="KU407" s="109"/>
      <c r="KV407" s="109"/>
      <c r="KW407" s="109"/>
      <c r="KX407" s="109"/>
      <c r="KY407" s="109"/>
      <c r="KZ407" s="109"/>
      <c r="LA407" s="109"/>
      <c r="LB407" s="109"/>
      <c r="LC407" s="109"/>
      <c r="LD407" s="109"/>
      <c r="LE407" s="109"/>
      <c r="LF407" s="109"/>
      <c r="LG407" s="109"/>
      <c r="LH407" s="109"/>
      <c r="LI407" s="109"/>
      <c r="LJ407" s="109"/>
      <c r="LK407" s="109"/>
      <c r="LL407" s="109"/>
      <c r="LM407" s="109"/>
      <c r="LN407" s="109"/>
      <c r="LO407" s="109"/>
      <c r="LP407" s="109"/>
      <c r="LQ407" s="109"/>
      <c r="LR407" s="109"/>
      <c r="LS407" s="109"/>
      <c r="LT407" s="109"/>
      <c r="LU407" s="109"/>
      <c r="LV407" s="109"/>
      <c r="LW407" s="109"/>
      <c r="LX407" s="109"/>
      <c r="LY407" s="109"/>
      <c r="LZ407" s="109"/>
      <c r="MA407" s="109"/>
      <c r="MB407" s="109"/>
      <c r="MC407" s="109"/>
      <c r="MD407" s="109"/>
      <c r="ME407" s="109"/>
      <c r="MF407" s="109"/>
      <c r="MG407" s="109"/>
      <c r="MH407" s="109"/>
      <c r="MI407" s="109"/>
      <c r="MJ407" s="109"/>
      <c r="MK407" s="109"/>
      <c r="ML407" s="109"/>
      <c r="MM407" s="109"/>
      <c r="MN407" s="109"/>
      <c r="MO407" s="109"/>
      <c r="MP407" s="109"/>
      <c r="MQ407" s="109"/>
      <c r="MR407" s="109"/>
      <c r="MS407" s="109"/>
      <c r="MT407" s="109"/>
      <c r="MU407" s="109"/>
      <c r="MV407" s="109"/>
      <c r="MW407" s="109"/>
      <c r="MX407" s="109"/>
      <c r="MY407" s="109"/>
      <c r="MZ407" s="109"/>
      <c r="NA407" s="109"/>
      <c r="NB407" s="109"/>
      <c r="NC407" s="109"/>
      <c r="ND407" s="109"/>
      <c r="NE407" s="109"/>
      <c r="NF407" s="109"/>
      <c r="NG407" s="109"/>
      <c r="NH407" s="109"/>
      <c r="NI407" s="109"/>
      <c r="NJ407" s="109"/>
      <c r="NK407" s="109"/>
      <c r="NL407" s="109"/>
      <c r="NM407" s="109"/>
      <c r="NN407" s="109"/>
      <c r="NO407" s="109"/>
      <c r="NP407" s="109"/>
      <c r="NQ407" s="109"/>
      <c r="NR407" s="109"/>
      <c r="NS407" s="109"/>
      <c r="NT407" s="109"/>
      <c r="NU407" s="109"/>
      <c r="NV407" s="109"/>
      <c r="NW407" s="109"/>
      <c r="NX407" s="109"/>
      <c r="NY407" s="109"/>
      <c r="NZ407" s="109"/>
      <c r="OA407" s="109"/>
      <c r="OB407" s="109"/>
      <c r="OC407" s="109"/>
      <c r="OD407" s="109"/>
      <c r="OE407" s="109"/>
      <c r="OF407" s="109"/>
      <c r="OG407" s="109"/>
      <c r="OH407" s="109"/>
      <c r="OI407" s="109"/>
      <c r="OJ407" s="109"/>
      <c r="OK407" s="109"/>
      <c r="OL407" s="109"/>
      <c r="OM407" s="109"/>
      <c r="ON407" s="109"/>
      <c r="OO407" s="109"/>
      <c r="OP407" s="109"/>
      <c r="OQ407" s="109"/>
      <c r="OR407" s="109"/>
      <c r="OS407" s="109"/>
      <c r="OT407" s="109"/>
      <c r="OU407" s="109"/>
      <c r="OV407" s="109"/>
      <c r="OW407" s="109"/>
      <c r="OX407" s="109"/>
      <c r="OY407" s="109"/>
      <c r="OZ407" s="109"/>
      <c r="PA407" s="109"/>
      <c r="PB407" s="109"/>
      <c r="PC407" s="109"/>
      <c r="PD407" s="109"/>
      <c r="PE407" s="109"/>
      <c r="PF407" s="109"/>
      <c r="PG407" s="109"/>
      <c r="PH407" s="109"/>
      <c r="PI407" s="109"/>
      <c r="PJ407" s="109"/>
      <c r="PK407" s="109"/>
      <c r="PL407" s="109"/>
      <c r="PM407" s="109"/>
      <c r="PN407" s="109"/>
      <c r="PO407" s="109"/>
      <c r="PP407" s="109"/>
      <c r="PQ407" s="109"/>
      <c r="PR407" s="109"/>
      <c r="PS407" s="109"/>
      <c r="PT407" s="109"/>
      <c r="PU407" s="109"/>
      <c r="PV407" s="109"/>
      <c r="PW407" s="109"/>
      <c r="PX407" s="109"/>
      <c r="PY407" s="109"/>
      <c r="PZ407" s="109"/>
      <c r="QA407" s="109"/>
      <c r="QB407" s="109"/>
      <c r="QC407" s="109"/>
      <c r="QD407" s="109"/>
      <c r="QE407" s="109"/>
      <c r="QF407" s="109"/>
      <c r="QG407" s="109"/>
      <c r="QH407" s="109"/>
      <c r="QI407" s="109"/>
      <c r="QJ407" s="109"/>
      <c r="QK407" s="23">
        <f t="shared" si="7"/>
        <v>1.8</v>
      </c>
      <c r="QL407" s="125"/>
      <c r="QM407" s="148"/>
      <c r="QN407" s="125"/>
      <c r="QO407" s="125"/>
      <c r="QP407" s="125"/>
      <c r="QQ407" s="125">
        <v>216.86</v>
      </c>
      <c r="QR407" s="125"/>
      <c r="QS407" s="130"/>
    </row>
    <row r="408" spans="1:461" s="5" customFormat="1" ht="12.75" customHeight="1" x14ac:dyDescent="0.2">
      <c r="A408" s="52">
        <v>44736</v>
      </c>
      <c r="B408" s="90" t="s">
        <v>130</v>
      </c>
      <c r="C408" s="107"/>
      <c r="D408" s="107"/>
      <c r="E408" s="108"/>
      <c r="F408" s="108"/>
      <c r="G408" s="108"/>
      <c r="H408" s="108"/>
      <c r="I408" s="108"/>
      <c r="J408" s="108"/>
      <c r="K408" s="108"/>
      <c r="L408" s="108"/>
      <c r="M408" s="108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>
        <v>30</v>
      </c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 s="109"/>
      <c r="BD408" s="109"/>
      <c r="BE408" s="109"/>
      <c r="BF408" s="109"/>
      <c r="BG408" s="109"/>
      <c r="BH408" s="109"/>
      <c r="BI408" s="109"/>
      <c r="BJ408" s="109"/>
      <c r="BK408" s="109"/>
      <c r="BL408" s="109"/>
      <c r="BM408" s="109"/>
      <c r="BN408" s="109"/>
      <c r="BO408" s="109"/>
      <c r="BP408" s="109"/>
      <c r="BQ408" s="109"/>
      <c r="BR408" s="109"/>
      <c r="BS408" s="109"/>
      <c r="BT408" s="109"/>
      <c r="BU408" s="109"/>
      <c r="BV408" s="109"/>
      <c r="BW408" s="109"/>
      <c r="BX408" s="109"/>
      <c r="BY408" s="109"/>
      <c r="BZ408" s="109"/>
      <c r="CA408" s="109"/>
      <c r="CB408" s="109"/>
      <c r="CC408" s="109"/>
      <c r="CD408" s="109"/>
      <c r="CE408" s="109"/>
      <c r="CF408" s="109"/>
      <c r="CG408" s="109"/>
      <c r="CH408" s="109"/>
      <c r="CI408" s="109"/>
      <c r="CJ408" s="109"/>
      <c r="CK408" s="109"/>
      <c r="CL408" s="109"/>
      <c r="CM408" s="109"/>
      <c r="CN408" s="109"/>
      <c r="CO408" s="109"/>
      <c r="CP408" s="109"/>
      <c r="CQ408" s="109"/>
      <c r="CR408" s="109"/>
      <c r="CS408" s="109"/>
      <c r="CT408" s="109"/>
      <c r="CU408" s="109"/>
      <c r="CV408" s="109"/>
      <c r="CW408" s="109"/>
      <c r="CX408" s="109"/>
      <c r="CY408" s="109"/>
      <c r="CZ408" s="109"/>
      <c r="DA408" s="109"/>
      <c r="DB408" s="109"/>
      <c r="DC408" s="109"/>
      <c r="DD408" s="109"/>
      <c r="DE408" s="109"/>
      <c r="DF408" s="109"/>
      <c r="DG408" s="109"/>
      <c r="DH408" s="109"/>
      <c r="DI408" s="109"/>
      <c r="DJ408" s="109"/>
      <c r="DK408" s="109"/>
      <c r="DL408" s="109"/>
      <c r="DM408" s="109"/>
      <c r="DN408" s="109"/>
      <c r="DO408" s="109"/>
      <c r="DP408" s="109"/>
      <c r="DQ408" s="109"/>
      <c r="DR408" s="109"/>
      <c r="DS408" s="109"/>
      <c r="DT408" s="109"/>
      <c r="DU408" s="109"/>
      <c r="DV408" s="109"/>
      <c r="DW408" s="109"/>
      <c r="DX408" s="109"/>
      <c r="DY408" s="109"/>
      <c r="DZ408" s="109"/>
      <c r="EA408" s="109"/>
      <c r="EB408" s="109"/>
      <c r="EC408" s="109"/>
      <c r="ED408" s="109"/>
      <c r="EE408" s="109"/>
      <c r="EF408" s="109"/>
      <c r="EG408" s="109"/>
      <c r="EH408" s="109"/>
      <c r="EI408" s="109"/>
      <c r="EJ408" s="109"/>
      <c r="EK408" s="109"/>
      <c r="EL408" s="109"/>
      <c r="EM408" s="109"/>
      <c r="EN408" s="109"/>
      <c r="EO408" s="109"/>
      <c r="EP408" s="109"/>
      <c r="EQ408" s="109"/>
      <c r="ER408" s="109"/>
      <c r="ES408" s="109"/>
      <c r="ET408" s="109"/>
      <c r="EU408" s="109"/>
      <c r="EV408" s="109"/>
      <c r="EW408" s="109"/>
      <c r="EX408" s="109"/>
      <c r="EY408" s="109"/>
      <c r="EZ408" s="109"/>
      <c r="FA408" s="109"/>
      <c r="FB408" s="109"/>
      <c r="FC408" s="109"/>
      <c r="FD408" s="109"/>
      <c r="FE408" s="109"/>
      <c r="FF408" s="109"/>
      <c r="FG408" s="109"/>
      <c r="FH408" s="109"/>
      <c r="FI408" s="109"/>
      <c r="FJ408" s="109"/>
      <c r="FK408" s="109"/>
      <c r="FL408" s="109"/>
      <c r="FM408" s="109"/>
      <c r="FN408" s="109"/>
      <c r="FO408" s="109"/>
      <c r="FP408" s="109"/>
      <c r="FQ408" s="109"/>
      <c r="FR408" s="109"/>
      <c r="FS408" s="109"/>
      <c r="FT408" s="109"/>
      <c r="FU408" s="109"/>
      <c r="FV408" s="109"/>
      <c r="FW408" s="109"/>
      <c r="FX408" s="109"/>
      <c r="FY408" s="109"/>
      <c r="FZ408" s="109"/>
      <c r="GA408" s="109"/>
      <c r="GB408" s="109"/>
      <c r="GC408" s="109"/>
      <c r="GD408" s="109"/>
      <c r="GE408" s="109"/>
      <c r="GF408" s="109"/>
      <c r="GG408" s="109"/>
      <c r="GH408" s="109"/>
      <c r="GI408" s="109"/>
      <c r="GJ408" s="109"/>
      <c r="GK408" s="109"/>
      <c r="GL408" s="109"/>
      <c r="GM408" s="109"/>
      <c r="GN408" s="109"/>
      <c r="GO408" s="109"/>
      <c r="GP408" s="109"/>
      <c r="GQ408" s="109"/>
      <c r="GR408" s="109"/>
      <c r="GS408" s="109"/>
      <c r="GT408" s="109"/>
      <c r="GU408" s="109"/>
      <c r="GV408" s="109"/>
      <c r="GW408" s="109"/>
      <c r="GX408" s="109"/>
      <c r="GY408" s="109"/>
      <c r="GZ408" s="109"/>
      <c r="HA408" s="109">
        <v>20</v>
      </c>
      <c r="HB408" s="109"/>
      <c r="HC408" s="109"/>
      <c r="HD408" s="109"/>
      <c r="HE408" s="109"/>
      <c r="HF408" s="109"/>
      <c r="HG408" s="109"/>
      <c r="HH408" s="109"/>
      <c r="HI408" s="109"/>
      <c r="HJ408" s="109"/>
      <c r="HK408" s="109"/>
      <c r="HL408" s="109"/>
      <c r="HM408" s="109"/>
      <c r="HN408" s="109"/>
      <c r="HO408" s="109"/>
      <c r="HP408" s="109"/>
      <c r="HQ408" s="109"/>
      <c r="HR408" s="109"/>
      <c r="HS408" s="109"/>
      <c r="HT408" s="109"/>
      <c r="HU408" s="109"/>
      <c r="HV408" s="109"/>
      <c r="HW408" s="109"/>
      <c r="HX408" s="109"/>
      <c r="HY408" s="109"/>
      <c r="HZ408" s="109"/>
      <c r="IA408" s="109"/>
      <c r="IB408" s="109"/>
      <c r="IC408" s="109"/>
      <c r="ID408" s="109"/>
      <c r="IE408" s="109"/>
      <c r="IF408" s="109"/>
      <c r="IG408" s="109"/>
      <c r="IH408" s="109"/>
      <c r="II408" s="109"/>
      <c r="IJ408" s="109"/>
      <c r="IK408" s="109"/>
      <c r="IL408" s="109"/>
      <c r="IM408" s="109"/>
      <c r="IN408" s="109"/>
      <c r="IO408" s="109">
        <v>20</v>
      </c>
      <c r="IP408" s="109"/>
      <c r="IQ408" s="109"/>
      <c r="IR408" s="109"/>
      <c r="IS408" s="109"/>
      <c r="IT408" s="109"/>
      <c r="IU408" s="109"/>
      <c r="IV408" s="109"/>
      <c r="IW408" s="109"/>
      <c r="IX408" s="109"/>
      <c r="IY408" s="109"/>
      <c r="IZ408" s="109"/>
      <c r="JA408" s="109"/>
      <c r="JB408" s="109"/>
      <c r="JC408" s="109"/>
      <c r="JD408" s="109"/>
      <c r="JE408" s="109"/>
      <c r="JF408" s="109"/>
      <c r="JG408" s="109"/>
      <c r="JH408" s="109"/>
      <c r="JI408" s="109"/>
      <c r="JJ408" s="109"/>
      <c r="JK408" s="109"/>
      <c r="JL408" s="109"/>
      <c r="JM408" s="109"/>
      <c r="JN408" s="109"/>
      <c r="JO408" s="109"/>
      <c r="JP408" s="109"/>
      <c r="JQ408" s="109"/>
      <c r="JR408" s="109"/>
      <c r="JS408" s="109"/>
      <c r="JT408" s="109"/>
      <c r="JU408" s="109"/>
      <c r="JV408" s="109"/>
      <c r="JW408" s="109"/>
      <c r="JX408" s="109"/>
      <c r="JY408" s="109"/>
      <c r="JZ408" s="109"/>
      <c r="KA408" s="109"/>
      <c r="KB408" s="109"/>
      <c r="KC408" s="109"/>
      <c r="KD408" s="109"/>
      <c r="KE408" s="109"/>
      <c r="KF408" s="109"/>
      <c r="KG408" s="109"/>
      <c r="KH408" s="109"/>
      <c r="KI408" s="109"/>
      <c r="KJ408" s="109"/>
      <c r="KK408" s="109"/>
      <c r="KL408" s="109"/>
      <c r="KM408" s="109"/>
      <c r="KN408" s="109"/>
      <c r="KO408" s="109"/>
      <c r="KP408" s="109"/>
      <c r="KQ408" s="109"/>
      <c r="KR408" s="109"/>
      <c r="KS408" s="109"/>
      <c r="KT408" s="109"/>
      <c r="KU408" s="109"/>
      <c r="KV408" s="109"/>
      <c r="KW408" s="109"/>
      <c r="KX408" s="109"/>
      <c r="KY408" s="109"/>
      <c r="KZ408" s="109"/>
      <c r="LA408" s="109"/>
      <c r="LB408" s="109"/>
      <c r="LC408" s="109"/>
      <c r="LD408" s="109"/>
      <c r="LE408" s="109"/>
      <c r="LF408" s="109"/>
      <c r="LG408" s="109"/>
      <c r="LH408" s="109"/>
      <c r="LI408" s="109"/>
      <c r="LJ408" s="109"/>
      <c r="LK408" s="109"/>
      <c r="LL408" s="109"/>
      <c r="LM408" s="109"/>
      <c r="LN408" s="109"/>
      <c r="LO408" s="109"/>
      <c r="LP408" s="109"/>
      <c r="LQ408" s="109"/>
      <c r="LR408" s="109"/>
      <c r="LS408" s="109"/>
      <c r="LT408" s="109"/>
      <c r="LU408" s="109"/>
      <c r="LV408" s="109"/>
      <c r="LW408" s="109"/>
      <c r="LX408" s="109"/>
      <c r="LY408" s="109"/>
      <c r="LZ408" s="109"/>
      <c r="MA408" s="109"/>
      <c r="MB408" s="109"/>
      <c r="MC408" s="109"/>
      <c r="MD408" s="109"/>
      <c r="ME408" s="109"/>
      <c r="MF408" s="109"/>
      <c r="MG408" s="109"/>
      <c r="MH408" s="109"/>
      <c r="MI408" s="109"/>
      <c r="MJ408" s="109"/>
      <c r="MK408" s="109"/>
      <c r="ML408" s="109"/>
      <c r="MM408" s="109"/>
      <c r="MN408" s="109"/>
      <c r="MO408" s="109"/>
      <c r="MP408" s="109"/>
      <c r="MQ408" s="109"/>
      <c r="MR408" s="109"/>
      <c r="MS408" s="109"/>
      <c r="MT408" s="109"/>
      <c r="MU408" s="109"/>
      <c r="MV408" s="109"/>
      <c r="MW408" s="109"/>
      <c r="MX408" s="109"/>
      <c r="MY408" s="109"/>
      <c r="MZ408" s="109"/>
      <c r="NA408" s="109"/>
      <c r="NB408" s="109"/>
      <c r="NC408" s="109"/>
      <c r="ND408" s="109"/>
      <c r="NE408" s="109"/>
      <c r="NF408" s="109"/>
      <c r="NG408" s="109"/>
      <c r="NH408" s="109"/>
      <c r="NI408" s="109"/>
      <c r="NJ408" s="109"/>
      <c r="NK408" s="109"/>
      <c r="NL408" s="109"/>
      <c r="NM408" s="109"/>
      <c r="NN408" s="109"/>
      <c r="NO408" s="109"/>
      <c r="NP408" s="109"/>
      <c r="NQ408" s="109"/>
      <c r="NR408" s="109"/>
      <c r="NS408" s="109"/>
      <c r="NT408" s="109"/>
      <c r="NU408" s="109"/>
      <c r="NV408" s="109"/>
      <c r="NW408" s="109"/>
      <c r="NX408" s="109"/>
      <c r="NY408" s="109"/>
      <c r="NZ408" s="109"/>
      <c r="OA408" s="109"/>
      <c r="OB408" s="109"/>
      <c r="OC408" s="109"/>
      <c r="OD408" s="109"/>
      <c r="OE408" s="109"/>
      <c r="OF408" s="109"/>
      <c r="OG408" s="109"/>
      <c r="OH408" s="109"/>
      <c r="OI408" s="109"/>
      <c r="OJ408" s="109"/>
      <c r="OK408" s="109"/>
      <c r="OL408" s="109"/>
      <c r="OM408" s="109"/>
      <c r="ON408" s="109"/>
      <c r="OO408" s="109"/>
      <c r="OP408" s="109"/>
      <c r="OQ408" s="109"/>
      <c r="OR408" s="109"/>
      <c r="OS408" s="109"/>
      <c r="OT408" s="109"/>
      <c r="OU408" s="109"/>
      <c r="OV408" s="109"/>
      <c r="OW408" s="109"/>
      <c r="OX408" s="109"/>
      <c r="OY408" s="109"/>
      <c r="OZ408" s="109"/>
      <c r="PA408" s="109"/>
      <c r="PB408" s="109"/>
      <c r="PC408" s="109"/>
      <c r="PD408" s="109"/>
      <c r="PE408" s="109"/>
      <c r="PF408" s="109"/>
      <c r="PG408" s="109"/>
      <c r="PH408" s="109"/>
      <c r="PI408" s="109"/>
      <c r="PJ408" s="109"/>
      <c r="PK408" s="109"/>
      <c r="PL408" s="109"/>
      <c r="PM408" s="109"/>
      <c r="PN408" s="109"/>
      <c r="PO408" s="109"/>
      <c r="PP408" s="109"/>
      <c r="PQ408" s="109"/>
      <c r="PR408" s="109"/>
      <c r="PS408" s="109"/>
      <c r="PT408" s="109"/>
      <c r="PU408" s="109"/>
      <c r="PV408" s="109"/>
      <c r="PW408" s="109"/>
      <c r="PX408" s="109"/>
      <c r="PY408" s="109"/>
      <c r="PZ408" s="109"/>
      <c r="QA408" s="109"/>
      <c r="QB408" s="109"/>
      <c r="QC408" s="109"/>
      <c r="QD408" s="109"/>
      <c r="QE408" s="109"/>
      <c r="QF408" s="109"/>
      <c r="QG408" s="109"/>
      <c r="QH408" s="109"/>
      <c r="QI408" s="109"/>
      <c r="QJ408" s="109"/>
      <c r="QK408" s="23">
        <f t="shared" si="7"/>
        <v>70</v>
      </c>
      <c r="QL408" s="125"/>
      <c r="QM408" s="148"/>
      <c r="QN408" s="125"/>
      <c r="QO408" s="125"/>
      <c r="QP408" s="125"/>
      <c r="QQ408" s="125">
        <f>2218.86+2218.86</f>
        <v>4437.72</v>
      </c>
      <c r="QR408" s="125"/>
      <c r="QS408" s="130"/>
    </row>
    <row r="409" spans="1:461" s="5" customFormat="1" ht="12.75" customHeight="1" x14ac:dyDescent="0.2">
      <c r="A409" s="52">
        <v>44736</v>
      </c>
      <c r="B409" s="98" t="s">
        <v>389</v>
      </c>
      <c r="C409" s="107"/>
      <c r="D409" s="107"/>
      <c r="E409" s="108"/>
      <c r="F409" s="108"/>
      <c r="G409" s="108"/>
      <c r="H409" s="108"/>
      <c r="I409" s="108"/>
      <c r="J409" s="108"/>
      <c r="K409" s="108"/>
      <c r="L409" s="108"/>
      <c r="M409" s="108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 s="109"/>
      <c r="BG409" s="109"/>
      <c r="BH409" s="109"/>
      <c r="BI409" s="109"/>
      <c r="BJ409" s="109"/>
      <c r="BK409" s="109"/>
      <c r="BL409" s="109"/>
      <c r="BM409" s="109"/>
      <c r="BN409" s="109"/>
      <c r="BO409" s="109"/>
      <c r="BP409" s="109"/>
      <c r="BQ409" s="109"/>
      <c r="BR409" s="109"/>
      <c r="BS409" s="109"/>
      <c r="BT409" s="109"/>
      <c r="BU409" s="109"/>
      <c r="BV409" s="109"/>
      <c r="BW409" s="109"/>
      <c r="BX409" s="109"/>
      <c r="BY409" s="109"/>
      <c r="BZ409" s="109"/>
      <c r="CA409" s="109"/>
      <c r="CB409" s="109"/>
      <c r="CC409" s="109"/>
      <c r="CD409" s="109"/>
      <c r="CE409" s="109"/>
      <c r="CF409" s="109"/>
      <c r="CG409" s="109"/>
      <c r="CH409" s="109"/>
      <c r="CI409" s="109"/>
      <c r="CJ409" s="109"/>
      <c r="CK409" s="109"/>
      <c r="CL409" s="109"/>
      <c r="CM409" s="109"/>
      <c r="CN409" s="109"/>
      <c r="CO409" s="109"/>
      <c r="CP409" s="109"/>
      <c r="CQ409" s="109"/>
      <c r="CR409" s="109"/>
      <c r="CS409" s="109"/>
      <c r="CT409" s="109"/>
      <c r="CU409" s="109"/>
      <c r="CV409" s="109"/>
      <c r="CW409" s="109"/>
      <c r="CX409" s="109"/>
      <c r="CY409" s="109"/>
      <c r="CZ409" s="109"/>
      <c r="DA409" s="109"/>
      <c r="DB409" s="109"/>
      <c r="DC409" s="109"/>
      <c r="DD409" s="109"/>
      <c r="DE409" s="109"/>
      <c r="DF409" s="109"/>
      <c r="DG409" s="109"/>
      <c r="DH409" s="109"/>
      <c r="DI409" s="109"/>
      <c r="DJ409" s="109"/>
      <c r="DK409" s="109"/>
      <c r="DL409" s="109"/>
      <c r="DM409" s="109"/>
      <c r="DN409" s="109"/>
      <c r="DO409" s="109"/>
      <c r="DP409" s="109"/>
      <c r="DQ409" s="109"/>
      <c r="DR409" s="109"/>
      <c r="DS409" s="109"/>
      <c r="DT409" s="109"/>
      <c r="DU409" s="109"/>
      <c r="DV409" s="109"/>
      <c r="DW409" s="109"/>
      <c r="DX409" s="109"/>
      <c r="DY409" s="109"/>
      <c r="DZ409" s="109"/>
      <c r="EA409" s="109"/>
      <c r="EB409" s="109"/>
      <c r="EC409" s="109"/>
      <c r="ED409" s="109"/>
      <c r="EE409" s="109"/>
      <c r="EF409" s="109"/>
      <c r="EG409" s="109"/>
      <c r="EH409" s="109"/>
      <c r="EI409" s="109"/>
      <c r="EJ409" s="109"/>
      <c r="EK409" s="109"/>
      <c r="EL409" s="109"/>
      <c r="EM409" s="109"/>
      <c r="EN409" s="109"/>
      <c r="EO409" s="109"/>
      <c r="EP409" s="109"/>
      <c r="EQ409" s="109"/>
      <c r="ER409" s="109"/>
      <c r="ES409" s="109"/>
      <c r="ET409" s="109"/>
      <c r="EU409" s="109"/>
      <c r="EV409" s="109"/>
      <c r="EW409" s="109"/>
      <c r="EX409" s="109"/>
      <c r="EY409" s="109"/>
      <c r="EZ409" s="109"/>
      <c r="FA409" s="109"/>
      <c r="FB409" s="109"/>
      <c r="FC409" s="109"/>
      <c r="FD409" s="109"/>
      <c r="FE409" s="109"/>
      <c r="FF409" s="109"/>
      <c r="FG409" s="109"/>
      <c r="FH409" s="109"/>
      <c r="FI409" s="109"/>
      <c r="FJ409" s="109"/>
      <c r="FK409" s="109"/>
      <c r="FL409" s="109"/>
      <c r="FM409" s="109"/>
      <c r="FN409" s="109"/>
      <c r="FO409" s="109"/>
      <c r="FP409" s="109"/>
      <c r="FQ409" s="109"/>
      <c r="FR409" s="109"/>
      <c r="FS409" s="109"/>
      <c r="FT409" s="109"/>
      <c r="FU409" s="109"/>
      <c r="FV409" s="109"/>
      <c r="FW409" s="109"/>
      <c r="FX409" s="109"/>
      <c r="FY409" s="109"/>
      <c r="FZ409" s="109"/>
      <c r="GA409" s="109"/>
      <c r="GB409" s="109"/>
      <c r="GC409" s="109"/>
      <c r="GD409" s="109"/>
      <c r="GE409" s="109"/>
      <c r="GF409" s="109"/>
      <c r="GG409" s="109"/>
      <c r="GH409" s="109"/>
      <c r="GI409" s="109"/>
      <c r="GJ409" s="109"/>
      <c r="GK409" s="109"/>
      <c r="GL409" s="109"/>
      <c r="GM409" s="109"/>
      <c r="GN409" s="109"/>
      <c r="GO409" s="109"/>
      <c r="GP409" s="109"/>
      <c r="GQ409" s="109"/>
      <c r="GR409" s="109"/>
      <c r="GS409" s="109"/>
      <c r="GT409" s="109"/>
      <c r="GU409" s="109"/>
      <c r="GV409" s="109"/>
      <c r="GW409" s="109"/>
      <c r="GX409" s="109"/>
      <c r="GY409" s="109"/>
      <c r="GZ409" s="109"/>
      <c r="HA409" s="109"/>
      <c r="HB409" s="109"/>
      <c r="HC409" s="109"/>
      <c r="HD409" s="109"/>
      <c r="HE409" s="109"/>
      <c r="HF409" s="109"/>
      <c r="HG409" s="109"/>
      <c r="HH409" s="109"/>
      <c r="HI409" s="109"/>
      <c r="HJ409" s="109"/>
      <c r="HK409" s="109"/>
      <c r="HL409" s="109"/>
      <c r="HM409" s="109"/>
      <c r="HN409" s="109"/>
      <c r="HO409" s="109"/>
      <c r="HP409" s="109"/>
      <c r="HQ409" s="109"/>
      <c r="HR409" s="109"/>
      <c r="HS409" s="109"/>
      <c r="HT409" s="109"/>
      <c r="HU409" s="109"/>
      <c r="HV409" s="109"/>
      <c r="HW409" s="109"/>
      <c r="HX409" s="109"/>
      <c r="HY409" s="109"/>
      <c r="HZ409" s="109"/>
      <c r="IA409" s="109"/>
      <c r="IB409" s="109"/>
      <c r="IC409" s="109"/>
      <c r="ID409" s="109"/>
      <c r="IE409" s="109"/>
      <c r="IF409" s="109"/>
      <c r="IG409" s="109"/>
      <c r="IH409" s="109"/>
      <c r="II409" s="109"/>
      <c r="IJ409" s="109"/>
      <c r="IK409" s="109"/>
      <c r="IL409" s="109"/>
      <c r="IM409" s="109"/>
      <c r="IN409" s="109"/>
      <c r="IO409" s="109"/>
      <c r="IP409" s="109"/>
      <c r="IQ409" s="109"/>
      <c r="IR409" s="109"/>
      <c r="IS409" s="109"/>
      <c r="IT409" s="109"/>
      <c r="IU409" s="109"/>
      <c r="IV409" s="109"/>
      <c r="IW409" s="109"/>
      <c r="IX409" s="109"/>
      <c r="IY409" s="109"/>
      <c r="IZ409" s="109"/>
      <c r="JA409" s="109"/>
      <c r="JB409" s="109"/>
      <c r="JC409" s="109"/>
      <c r="JD409" s="109"/>
      <c r="JE409" s="109"/>
      <c r="JF409" s="109"/>
      <c r="JG409" s="109"/>
      <c r="JH409" s="109"/>
      <c r="JI409" s="109"/>
      <c r="JJ409" s="109"/>
      <c r="JK409" s="109"/>
      <c r="JL409" s="109"/>
      <c r="JM409" s="109"/>
      <c r="JN409" s="109"/>
      <c r="JO409" s="109"/>
      <c r="JP409" s="109"/>
      <c r="JQ409" s="109"/>
      <c r="JR409" s="109"/>
      <c r="JS409" s="109"/>
      <c r="JT409" s="109"/>
      <c r="JU409" s="109"/>
      <c r="JV409" s="109"/>
      <c r="JW409" s="109"/>
      <c r="JX409" s="109"/>
      <c r="JY409" s="109"/>
      <c r="JZ409" s="109"/>
      <c r="KA409" s="109"/>
      <c r="KB409" s="109"/>
      <c r="KC409" s="109"/>
      <c r="KD409" s="109"/>
      <c r="KE409" s="109"/>
      <c r="KF409" s="109"/>
      <c r="KG409" s="109"/>
      <c r="KH409" s="109"/>
      <c r="KI409" s="109"/>
      <c r="KJ409" s="109"/>
      <c r="KK409" s="109"/>
      <c r="KL409" s="109"/>
      <c r="KM409" s="109"/>
      <c r="KN409" s="109"/>
      <c r="KO409" s="109"/>
      <c r="KP409" s="109"/>
      <c r="KQ409" s="109"/>
      <c r="KR409" s="109"/>
      <c r="KS409" s="109"/>
      <c r="KT409" s="109"/>
      <c r="KU409" s="109"/>
      <c r="KV409" s="109"/>
      <c r="KW409" s="109"/>
      <c r="KX409" s="109"/>
      <c r="KY409" s="109"/>
      <c r="KZ409" s="109"/>
      <c r="LA409" s="109"/>
      <c r="LB409" s="109"/>
      <c r="LC409" s="109"/>
      <c r="LD409" s="109"/>
      <c r="LE409" s="109"/>
      <c r="LF409" s="109"/>
      <c r="LG409" s="109"/>
      <c r="LH409" s="109"/>
      <c r="LI409" s="109"/>
      <c r="LJ409" s="109"/>
      <c r="LK409" s="109"/>
      <c r="LL409" s="109"/>
      <c r="LM409" s="109"/>
      <c r="LN409" s="109"/>
      <c r="LO409" s="109"/>
      <c r="LP409" s="109"/>
      <c r="LQ409" s="109"/>
      <c r="LR409" s="109"/>
      <c r="LS409" s="109"/>
      <c r="LT409" s="109"/>
      <c r="LU409" s="109"/>
      <c r="LV409" s="109"/>
      <c r="LW409" s="109"/>
      <c r="LX409" s="109"/>
      <c r="LY409" s="109"/>
      <c r="LZ409" s="109"/>
      <c r="MA409" s="109"/>
      <c r="MB409" s="109"/>
      <c r="MC409" s="109"/>
      <c r="MD409" s="109"/>
      <c r="ME409" s="109"/>
      <c r="MF409" s="109"/>
      <c r="MG409" s="109"/>
      <c r="MH409" s="109"/>
      <c r="MI409" s="109"/>
      <c r="MJ409" s="109"/>
      <c r="MK409" s="109"/>
      <c r="ML409" s="109"/>
      <c r="MM409" s="109"/>
      <c r="MN409" s="109"/>
      <c r="MO409" s="109"/>
      <c r="MP409" s="109"/>
      <c r="MQ409" s="109"/>
      <c r="MR409" s="109"/>
      <c r="MS409" s="109"/>
      <c r="MT409" s="109"/>
      <c r="MU409" s="109"/>
      <c r="MV409" s="109"/>
      <c r="MW409" s="109"/>
      <c r="MX409" s="109"/>
      <c r="MY409" s="109"/>
      <c r="MZ409" s="109"/>
      <c r="NA409" s="109"/>
      <c r="NB409" s="109"/>
      <c r="NC409" s="109"/>
      <c r="ND409" s="109"/>
      <c r="NE409" s="109"/>
      <c r="NF409" s="109"/>
      <c r="NG409" s="109"/>
      <c r="NH409" s="109"/>
      <c r="NI409" s="109"/>
      <c r="NJ409" s="109"/>
      <c r="NK409" s="109"/>
      <c r="NL409" s="109"/>
      <c r="NM409" s="109"/>
      <c r="NN409" s="109"/>
      <c r="NO409" s="109"/>
      <c r="NP409" s="109"/>
      <c r="NQ409" s="109"/>
      <c r="NR409" s="109"/>
      <c r="NS409" s="109"/>
      <c r="NT409" s="109"/>
      <c r="NU409" s="109"/>
      <c r="NV409" s="109"/>
      <c r="NW409" s="109"/>
      <c r="NX409" s="109"/>
      <c r="NY409" s="109"/>
      <c r="NZ409" s="109"/>
      <c r="OA409" s="109">
        <v>2</v>
      </c>
      <c r="OB409" s="109"/>
      <c r="OC409" s="109"/>
      <c r="OD409" s="109"/>
      <c r="OE409" s="109"/>
      <c r="OF409" s="109"/>
      <c r="OG409" s="109"/>
      <c r="OH409" s="109"/>
      <c r="OI409" s="109"/>
      <c r="OJ409" s="109"/>
      <c r="OK409" s="109"/>
      <c r="OL409" s="109"/>
      <c r="OM409" s="109"/>
      <c r="ON409" s="109"/>
      <c r="OO409" s="109"/>
      <c r="OP409" s="109"/>
      <c r="OQ409" s="109"/>
      <c r="OR409" s="109"/>
      <c r="OS409" s="109"/>
      <c r="OT409" s="109"/>
      <c r="OU409" s="109"/>
      <c r="OV409" s="109"/>
      <c r="OW409" s="109"/>
      <c r="OX409" s="109"/>
      <c r="OY409" s="109"/>
      <c r="OZ409" s="109"/>
      <c r="PA409" s="109"/>
      <c r="PB409" s="109"/>
      <c r="PC409" s="109"/>
      <c r="PD409" s="109"/>
      <c r="PE409" s="109"/>
      <c r="PF409" s="109"/>
      <c r="PG409" s="109"/>
      <c r="PH409" s="109"/>
      <c r="PI409" s="109"/>
      <c r="PJ409" s="109"/>
      <c r="PK409" s="109"/>
      <c r="PL409" s="109"/>
      <c r="PM409" s="109"/>
      <c r="PN409" s="109"/>
      <c r="PO409" s="109"/>
      <c r="PP409" s="109"/>
      <c r="PQ409" s="109"/>
      <c r="PR409" s="109"/>
      <c r="PS409" s="109"/>
      <c r="PT409" s="109"/>
      <c r="PU409" s="109"/>
      <c r="PV409" s="109"/>
      <c r="PW409" s="109"/>
      <c r="PX409" s="109"/>
      <c r="PY409" s="109"/>
      <c r="PZ409" s="109"/>
      <c r="QA409" s="109"/>
      <c r="QB409" s="109"/>
      <c r="QC409" s="109"/>
      <c r="QD409" s="109"/>
      <c r="QE409" s="109"/>
      <c r="QF409" s="109"/>
      <c r="QG409" s="109"/>
      <c r="QH409" s="109"/>
      <c r="QI409" s="109"/>
      <c r="QJ409" s="109"/>
      <c r="QK409" s="23">
        <f t="shared" si="7"/>
        <v>2</v>
      </c>
      <c r="QL409" s="125"/>
      <c r="QM409" s="148"/>
      <c r="QN409" s="125"/>
      <c r="QO409" s="125"/>
      <c r="QP409" s="125">
        <v>10.67</v>
      </c>
      <c r="QQ409" s="125">
        <v>65.989999999999995</v>
      </c>
      <c r="QR409" s="125"/>
      <c r="QS409" s="130"/>
    </row>
    <row r="410" spans="1:461" s="5" customFormat="1" ht="12.75" customHeight="1" x14ac:dyDescent="0.2">
      <c r="A410" s="52">
        <v>44736</v>
      </c>
      <c r="B410" s="98" t="s">
        <v>75</v>
      </c>
      <c r="C410" s="107"/>
      <c r="D410" s="107"/>
      <c r="E410" s="108"/>
      <c r="F410" s="108"/>
      <c r="G410" s="108"/>
      <c r="H410" s="108"/>
      <c r="I410" s="108"/>
      <c r="J410" s="108"/>
      <c r="K410" s="108"/>
      <c r="L410" s="108"/>
      <c r="M410" s="108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 s="109"/>
      <c r="BG410" s="109"/>
      <c r="BH410" s="109"/>
      <c r="BI410" s="109"/>
      <c r="BJ410" s="109"/>
      <c r="BK410" s="109"/>
      <c r="BL410" s="109"/>
      <c r="BM410" s="109"/>
      <c r="BN410" s="109"/>
      <c r="BO410" s="109"/>
      <c r="BP410" s="109"/>
      <c r="BQ410" s="109"/>
      <c r="BR410" s="109"/>
      <c r="BS410" s="109"/>
      <c r="BT410" s="109"/>
      <c r="BU410" s="109"/>
      <c r="BV410" s="109"/>
      <c r="BW410" s="109"/>
      <c r="BX410" s="109"/>
      <c r="BY410" s="109"/>
      <c r="BZ410" s="109"/>
      <c r="CA410" s="109"/>
      <c r="CB410" s="109"/>
      <c r="CC410" s="109"/>
      <c r="CD410" s="109"/>
      <c r="CE410" s="109"/>
      <c r="CF410" s="109"/>
      <c r="CG410" s="109"/>
      <c r="CH410" s="109"/>
      <c r="CI410" s="109"/>
      <c r="CJ410" s="109"/>
      <c r="CK410" s="109"/>
      <c r="CL410" s="109"/>
      <c r="CM410" s="109"/>
      <c r="CN410" s="109"/>
      <c r="CO410" s="109"/>
      <c r="CP410" s="109"/>
      <c r="CQ410" s="109"/>
      <c r="CR410" s="109"/>
      <c r="CS410" s="109"/>
      <c r="CT410" s="109"/>
      <c r="CU410" s="109"/>
      <c r="CV410" s="109"/>
      <c r="CW410" s="109"/>
      <c r="CX410" s="109"/>
      <c r="CY410" s="109"/>
      <c r="CZ410" s="109"/>
      <c r="DA410" s="109"/>
      <c r="DB410" s="109"/>
      <c r="DC410" s="109"/>
      <c r="DD410" s="109"/>
      <c r="DE410" s="109"/>
      <c r="DF410" s="109"/>
      <c r="DG410" s="109"/>
      <c r="DH410" s="109"/>
      <c r="DI410" s="109"/>
      <c r="DJ410" s="109"/>
      <c r="DK410" s="109"/>
      <c r="DL410" s="109"/>
      <c r="DM410" s="109"/>
      <c r="DN410" s="109"/>
      <c r="DO410" s="109"/>
      <c r="DP410" s="109"/>
      <c r="DQ410" s="109"/>
      <c r="DR410" s="109"/>
      <c r="DS410" s="109"/>
      <c r="DT410" s="109"/>
      <c r="DU410" s="109"/>
      <c r="DV410" s="109"/>
      <c r="DW410" s="109"/>
      <c r="DX410" s="109"/>
      <c r="DY410" s="109"/>
      <c r="DZ410" s="109"/>
      <c r="EA410" s="109"/>
      <c r="EB410" s="109"/>
      <c r="EC410" s="109"/>
      <c r="ED410" s="109"/>
      <c r="EE410" s="109"/>
      <c r="EF410" s="109"/>
      <c r="EG410" s="109"/>
      <c r="EH410" s="109"/>
      <c r="EI410" s="109"/>
      <c r="EJ410" s="109"/>
      <c r="EK410" s="109"/>
      <c r="EL410" s="109"/>
      <c r="EM410" s="109"/>
      <c r="EN410" s="109"/>
      <c r="EO410" s="109"/>
      <c r="EP410" s="109"/>
      <c r="EQ410" s="109"/>
      <c r="ER410" s="109"/>
      <c r="ES410" s="109"/>
      <c r="ET410" s="109"/>
      <c r="EU410" s="109"/>
      <c r="EV410" s="109"/>
      <c r="EW410" s="109"/>
      <c r="EX410" s="109"/>
      <c r="EY410" s="109"/>
      <c r="EZ410" s="109"/>
      <c r="FA410" s="109"/>
      <c r="FB410" s="109"/>
      <c r="FC410" s="109"/>
      <c r="FD410" s="109"/>
      <c r="FE410" s="109"/>
      <c r="FF410" s="109"/>
      <c r="FG410" s="109"/>
      <c r="FH410" s="109"/>
      <c r="FI410" s="109"/>
      <c r="FJ410" s="109"/>
      <c r="FK410" s="109"/>
      <c r="FL410" s="109"/>
      <c r="FM410" s="109"/>
      <c r="FN410" s="109"/>
      <c r="FO410" s="109"/>
      <c r="FP410" s="109"/>
      <c r="FQ410" s="109"/>
      <c r="FR410" s="109"/>
      <c r="FS410" s="109"/>
      <c r="FT410" s="109"/>
      <c r="FU410" s="109"/>
      <c r="FV410" s="109"/>
      <c r="FW410" s="109"/>
      <c r="FX410" s="109"/>
      <c r="FY410" s="109"/>
      <c r="FZ410" s="109"/>
      <c r="GA410" s="109"/>
      <c r="GB410" s="109"/>
      <c r="GC410" s="109"/>
      <c r="GD410" s="109"/>
      <c r="GE410" s="109"/>
      <c r="GF410" s="109"/>
      <c r="GG410" s="109"/>
      <c r="GH410" s="109"/>
      <c r="GI410" s="109"/>
      <c r="GJ410" s="109"/>
      <c r="GK410" s="109"/>
      <c r="GL410" s="109"/>
      <c r="GM410" s="109"/>
      <c r="GN410" s="109"/>
      <c r="GO410" s="109"/>
      <c r="GP410" s="109"/>
      <c r="GQ410" s="109"/>
      <c r="GR410" s="109"/>
      <c r="GS410" s="109"/>
      <c r="GT410" s="109"/>
      <c r="GU410" s="109"/>
      <c r="GV410" s="109"/>
      <c r="GW410" s="109"/>
      <c r="GX410" s="109"/>
      <c r="GY410" s="109"/>
      <c r="GZ410" s="109"/>
      <c r="HA410" s="109"/>
      <c r="HB410" s="109"/>
      <c r="HC410" s="109"/>
      <c r="HD410" s="109"/>
      <c r="HE410" s="109"/>
      <c r="HF410" s="109"/>
      <c r="HG410" s="109"/>
      <c r="HH410" s="109"/>
      <c r="HI410" s="109"/>
      <c r="HJ410" s="109"/>
      <c r="HK410" s="109"/>
      <c r="HL410" s="109"/>
      <c r="HM410" s="109"/>
      <c r="HN410" s="109"/>
      <c r="HO410" s="109"/>
      <c r="HP410" s="109"/>
      <c r="HQ410" s="109"/>
      <c r="HR410" s="109"/>
      <c r="HS410" s="109"/>
      <c r="HT410" s="109"/>
      <c r="HU410" s="109"/>
      <c r="HV410" s="109"/>
      <c r="HW410" s="109"/>
      <c r="HX410" s="109"/>
      <c r="HY410" s="109"/>
      <c r="HZ410" s="109"/>
      <c r="IA410" s="109"/>
      <c r="IB410" s="109"/>
      <c r="IC410" s="109"/>
      <c r="ID410" s="109"/>
      <c r="IE410" s="109"/>
      <c r="IF410" s="109"/>
      <c r="IG410" s="109"/>
      <c r="IH410" s="109"/>
      <c r="II410" s="109"/>
      <c r="IJ410" s="109"/>
      <c r="IK410" s="109"/>
      <c r="IL410" s="109"/>
      <c r="IM410" s="109"/>
      <c r="IN410" s="109"/>
      <c r="IO410" s="109"/>
      <c r="IP410" s="109"/>
      <c r="IQ410" s="109"/>
      <c r="IR410" s="109"/>
      <c r="IS410" s="109"/>
      <c r="IT410" s="109"/>
      <c r="IU410" s="109"/>
      <c r="IV410" s="109"/>
      <c r="IW410" s="109"/>
      <c r="IX410" s="109"/>
      <c r="IY410" s="109"/>
      <c r="IZ410" s="109"/>
      <c r="JA410" s="109"/>
      <c r="JB410" s="109"/>
      <c r="JC410" s="109"/>
      <c r="JD410" s="109"/>
      <c r="JE410" s="109"/>
      <c r="JF410" s="109"/>
      <c r="JG410" s="109"/>
      <c r="JH410" s="109"/>
      <c r="JI410" s="109"/>
      <c r="JJ410" s="109"/>
      <c r="JK410" s="109"/>
      <c r="JL410" s="109"/>
      <c r="JM410" s="109"/>
      <c r="JN410" s="109"/>
      <c r="JO410" s="109"/>
      <c r="JP410" s="109"/>
      <c r="JQ410" s="109"/>
      <c r="JR410" s="109"/>
      <c r="JS410" s="109"/>
      <c r="JT410" s="109"/>
      <c r="JU410" s="109"/>
      <c r="JV410" s="109"/>
      <c r="JW410" s="109"/>
      <c r="JX410" s="109"/>
      <c r="JY410" s="109"/>
      <c r="JZ410" s="109"/>
      <c r="KA410" s="109"/>
      <c r="KB410" s="109"/>
      <c r="KC410" s="109"/>
      <c r="KD410" s="109"/>
      <c r="KE410" s="109"/>
      <c r="KF410" s="109"/>
      <c r="KG410" s="109"/>
      <c r="KH410" s="109"/>
      <c r="KI410" s="109"/>
      <c r="KJ410" s="109"/>
      <c r="KK410" s="109"/>
      <c r="KL410" s="109"/>
      <c r="KM410" s="109"/>
      <c r="KN410" s="109"/>
      <c r="KO410" s="109"/>
      <c r="KP410" s="109"/>
      <c r="KQ410" s="109"/>
      <c r="KR410" s="109"/>
      <c r="KS410" s="109"/>
      <c r="KT410" s="109"/>
      <c r="KU410" s="109"/>
      <c r="KV410" s="109"/>
      <c r="KW410" s="109"/>
      <c r="KX410" s="109"/>
      <c r="KY410" s="109"/>
      <c r="KZ410" s="109"/>
      <c r="LA410" s="109"/>
      <c r="LB410" s="109"/>
      <c r="LC410" s="109"/>
      <c r="LD410" s="109"/>
      <c r="LE410" s="109"/>
      <c r="LF410" s="109"/>
      <c r="LG410" s="109"/>
      <c r="LH410" s="109"/>
      <c r="LI410" s="109"/>
      <c r="LJ410" s="109"/>
      <c r="LK410" s="109"/>
      <c r="LL410" s="109"/>
      <c r="LM410" s="109"/>
      <c r="LN410" s="109"/>
      <c r="LO410" s="109"/>
      <c r="LP410" s="109"/>
      <c r="LQ410" s="109"/>
      <c r="LR410" s="109"/>
      <c r="LS410" s="109"/>
      <c r="LT410" s="109"/>
      <c r="LU410" s="109"/>
      <c r="LV410" s="109"/>
      <c r="LW410" s="109"/>
      <c r="LX410" s="109"/>
      <c r="LY410" s="109"/>
      <c r="LZ410" s="109"/>
      <c r="MA410" s="109"/>
      <c r="MB410" s="109"/>
      <c r="MC410" s="109"/>
      <c r="MD410" s="109"/>
      <c r="ME410" s="109"/>
      <c r="MF410" s="109"/>
      <c r="MG410" s="109"/>
      <c r="MH410" s="109"/>
      <c r="MI410" s="109"/>
      <c r="MJ410" s="109"/>
      <c r="MK410" s="109"/>
      <c r="ML410" s="109"/>
      <c r="MM410" s="109"/>
      <c r="MN410" s="109"/>
      <c r="MO410" s="109"/>
      <c r="MP410" s="109"/>
      <c r="MQ410" s="109"/>
      <c r="MR410" s="109"/>
      <c r="MS410" s="109"/>
      <c r="MT410" s="109"/>
      <c r="MU410" s="109"/>
      <c r="MV410" s="109"/>
      <c r="MW410" s="109"/>
      <c r="MX410" s="109"/>
      <c r="MY410" s="109"/>
      <c r="MZ410" s="109"/>
      <c r="NA410" s="109"/>
      <c r="NB410" s="109"/>
      <c r="NC410" s="109"/>
      <c r="ND410" s="109"/>
      <c r="NE410" s="109"/>
      <c r="NF410" s="109"/>
      <c r="NG410" s="109"/>
      <c r="NH410" s="109"/>
      <c r="NI410" s="109"/>
      <c r="NJ410" s="109"/>
      <c r="NK410" s="109"/>
      <c r="NL410" s="109"/>
      <c r="NM410" s="109"/>
      <c r="NN410" s="109"/>
      <c r="NO410" s="109"/>
      <c r="NP410" s="109"/>
      <c r="NQ410" s="109"/>
      <c r="NR410" s="109"/>
      <c r="NS410" s="109"/>
      <c r="NT410" s="109"/>
      <c r="NU410" s="109"/>
      <c r="NV410" s="109"/>
      <c r="NW410" s="109"/>
      <c r="NX410" s="109"/>
      <c r="NY410" s="109"/>
      <c r="NZ410" s="109"/>
      <c r="OA410" s="109"/>
      <c r="OB410" s="109"/>
      <c r="OC410" s="109"/>
      <c r="OD410" s="109"/>
      <c r="OE410" s="109"/>
      <c r="OF410" s="109"/>
      <c r="OG410" s="109"/>
      <c r="OH410" s="109"/>
      <c r="OI410" s="109"/>
      <c r="OJ410" s="109"/>
      <c r="OK410" s="109"/>
      <c r="OL410" s="109"/>
      <c r="OM410" s="109"/>
      <c r="ON410" s="109"/>
      <c r="OO410" s="109"/>
      <c r="OP410" s="109"/>
      <c r="OQ410" s="109"/>
      <c r="OR410" s="109"/>
      <c r="OS410" s="109"/>
      <c r="OT410" s="109"/>
      <c r="OU410" s="109"/>
      <c r="OV410" s="109"/>
      <c r="OW410" s="109"/>
      <c r="OX410" s="109"/>
      <c r="OY410" s="109"/>
      <c r="OZ410" s="109"/>
      <c r="PA410" s="109"/>
      <c r="PB410" s="109"/>
      <c r="PC410" s="109"/>
      <c r="PD410" s="109"/>
      <c r="PE410" s="109"/>
      <c r="PF410" s="109"/>
      <c r="PG410" s="109"/>
      <c r="PH410" s="109"/>
      <c r="PI410" s="109"/>
      <c r="PJ410" s="109"/>
      <c r="PK410" s="109"/>
      <c r="PL410" s="109"/>
      <c r="PM410" s="109"/>
      <c r="PN410" s="109"/>
      <c r="PO410" s="109"/>
      <c r="PP410" s="109"/>
      <c r="PQ410" s="109"/>
      <c r="PR410" s="109"/>
      <c r="PS410" s="109"/>
      <c r="PT410" s="109"/>
      <c r="PU410" s="109"/>
      <c r="PV410" s="109"/>
      <c r="PW410" s="109"/>
      <c r="PX410" s="109"/>
      <c r="PY410" s="109"/>
      <c r="PZ410" s="109"/>
      <c r="QA410" s="109"/>
      <c r="QB410" s="109"/>
      <c r="QC410" s="109"/>
      <c r="QD410" s="109"/>
      <c r="QE410" s="109"/>
      <c r="QF410" s="109"/>
      <c r="QG410" s="109">
        <v>350</v>
      </c>
      <c r="QH410" s="109"/>
      <c r="QI410" s="109"/>
      <c r="QJ410" s="109"/>
      <c r="QK410" s="23">
        <f t="shared" si="7"/>
        <v>350</v>
      </c>
      <c r="QL410" s="125"/>
      <c r="QM410" s="125"/>
      <c r="QN410" s="125"/>
      <c r="QO410" s="125"/>
      <c r="QP410" s="125"/>
      <c r="QQ410" s="125"/>
      <c r="QR410" s="125"/>
      <c r="QS410" s="130"/>
    </row>
    <row r="411" spans="1:461" s="5" customFormat="1" ht="12.75" customHeight="1" x14ac:dyDescent="0.2">
      <c r="A411" s="52">
        <v>44736</v>
      </c>
      <c r="B411" s="98" t="s">
        <v>75</v>
      </c>
      <c r="C411" s="107"/>
      <c r="D411" s="107"/>
      <c r="E411" s="108"/>
      <c r="F411" s="108"/>
      <c r="G411" s="108"/>
      <c r="H411" s="108"/>
      <c r="I411" s="108"/>
      <c r="J411" s="108">
        <v>10</v>
      </c>
      <c r="K411" s="108"/>
      <c r="L411" s="108"/>
      <c r="M411" s="108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 s="109"/>
      <c r="BG411" s="109"/>
      <c r="BH411" s="109"/>
      <c r="BI411" s="109"/>
      <c r="BJ411" s="109"/>
      <c r="BK411" s="109"/>
      <c r="BL411" s="109"/>
      <c r="BM411" s="109"/>
      <c r="BN411" s="109"/>
      <c r="BO411" s="109"/>
      <c r="BP411" s="109"/>
      <c r="BQ411" s="109"/>
      <c r="BR411" s="109"/>
      <c r="BS411" s="109"/>
      <c r="BT411" s="109"/>
      <c r="BU411" s="109"/>
      <c r="BV411" s="109"/>
      <c r="BW411" s="109"/>
      <c r="BX411" s="109"/>
      <c r="BY411" s="109">
        <v>100</v>
      </c>
      <c r="BZ411" s="109"/>
      <c r="CA411" s="109"/>
      <c r="CB411" s="109"/>
      <c r="CC411" s="109"/>
      <c r="CD411" s="109"/>
      <c r="CE411" s="109"/>
      <c r="CF411" s="109"/>
      <c r="CG411" s="109"/>
      <c r="CH411" s="109"/>
      <c r="CI411" s="109"/>
      <c r="CJ411" s="109"/>
      <c r="CK411" s="109"/>
      <c r="CL411" s="109"/>
      <c r="CM411" s="109"/>
      <c r="CN411" s="109"/>
      <c r="CO411" s="109"/>
      <c r="CP411" s="109"/>
      <c r="CQ411" s="109"/>
      <c r="CR411" s="109"/>
      <c r="CS411" s="109"/>
      <c r="CT411" s="109"/>
      <c r="CU411" s="109"/>
      <c r="CV411" s="109"/>
      <c r="CW411" s="109"/>
      <c r="CX411" s="109"/>
      <c r="CY411" s="109"/>
      <c r="CZ411" s="109"/>
      <c r="DA411" s="109"/>
      <c r="DB411" s="109"/>
      <c r="DC411" s="109"/>
      <c r="DD411" s="109"/>
      <c r="DE411" s="109"/>
      <c r="DF411" s="109"/>
      <c r="DG411" s="109"/>
      <c r="DH411" s="109"/>
      <c r="DI411" s="109"/>
      <c r="DJ411" s="109">
        <v>10</v>
      </c>
      <c r="DK411" s="109"/>
      <c r="DL411" s="109"/>
      <c r="DM411" s="109"/>
      <c r="DN411" s="109"/>
      <c r="DO411" s="109"/>
      <c r="DP411" s="109"/>
      <c r="DQ411" s="109"/>
      <c r="DR411" s="109"/>
      <c r="DS411" s="109"/>
      <c r="DT411" s="109"/>
      <c r="DU411" s="109">
        <v>10</v>
      </c>
      <c r="DV411" s="109"/>
      <c r="DW411" s="109"/>
      <c r="DX411" s="109"/>
      <c r="DY411" s="109"/>
      <c r="DZ411" s="109"/>
      <c r="EA411" s="109"/>
      <c r="EB411" s="109">
        <v>10</v>
      </c>
      <c r="EC411" s="109"/>
      <c r="ED411" s="109"/>
      <c r="EE411" s="109"/>
      <c r="EF411" s="109"/>
      <c r="EG411" s="109"/>
      <c r="EH411" s="109"/>
      <c r="EI411" s="109"/>
      <c r="EJ411" s="109"/>
      <c r="EK411" s="109"/>
      <c r="EL411" s="109"/>
      <c r="EM411" s="109"/>
      <c r="EN411" s="109"/>
      <c r="EO411" s="109"/>
      <c r="EP411" s="109"/>
      <c r="EQ411" s="109"/>
      <c r="ER411" s="109"/>
      <c r="ES411" s="109"/>
      <c r="ET411" s="109"/>
      <c r="EU411" s="109"/>
      <c r="EV411" s="109"/>
      <c r="EW411" s="109">
        <v>30</v>
      </c>
      <c r="EX411" s="109"/>
      <c r="EY411" s="109"/>
      <c r="EZ411" s="109"/>
      <c r="FA411" s="109"/>
      <c r="FB411" s="109"/>
      <c r="FC411" s="109"/>
      <c r="FD411" s="109"/>
      <c r="FE411" s="109"/>
      <c r="FF411" s="109"/>
      <c r="FG411" s="109"/>
      <c r="FH411" s="109"/>
      <c r="FI411" s="109"/>
      <c r="FJ411" s="109"/>
      <c r="FK411" s="109"/>
      <c r="FL411" s="109"/>
      <c r="FM411" s="109"/>
      <c r="FN411" s="109"/>
      <c r="FO411" s="109"/>
      <c r="FP411" s="109"/>
      <c r="FQ411" s="109"/>
      <c r="FR411" s="109"/>
      <c r="FS411" s="109">
        <v>30</v>
      </c>
      <c r="FT411" s="109"/>
      <c r="FU411" s="109"/>
      <c r="FV411" s="109"/>
      <c r="FW411" s="109"/>
      <c r="FX411" s="109"/>
      <c r="FY411" s="109"/>
      <c r="FZ411" s="109"/>
      <c r="GA411" s="109"/>
      <c r="GB411" s="109"/>
      <c r="GC411" s="109"/>
      <c r="GD411" s="109"/>
      <c r="GE411" s="109"/>
      <c r="GF411" s="109"/>
      <c r="GG411" s="109"/>
      <c r="GH411" s="109"/>
      <c r="GI411" s="109"/>
      <c r="GJ411" s="109"/>
      <c r="GK411" s="109"/>
      <c r="GL411" s="109"/>
      <c r="GM411" s="109"/>
      <c r="GN411" s="109"/>
      <c r="GO411" s="109"/>
      <c r="GP411" s="109"/>
      <c r="GQ411" s="109"/>
      <c r="GR411" s="109"/>
      <c r="GS411" s="109"/>
      <c r="GT411" s="109"/>
      <c r="GU411" s="109"/>
      <c r="GV411" s="109"/>
      <c r="GW411" s="109"/>
      <c r="GX411" s="109"/>
      <c r="GY411" s="109"/>
      <c r="GZ411" s="109"/>
      <c r="HA411" s="109"/>
      <c r="HB411" s="109"/>
      <c r="HC411" s="109"/>
      <c r="HD411" s="109"/>
      <c r="HE411" s="109"/>
      <c r="HF411" s="109"/>
      <c r="HG411" s="109"/>
      <c r="HH411" s="109"/>
      <c r="HI411" s="109"/>
      <c r="HJ411" s="109"/>
      <c r="HK411" s="109"/>
      <c r="HL411" s="109"/>
      <c r="HM411" s="109"/>
      <c r="HN411" s="109"/>
      <c r="HO411" s="109"/>
      <c r="HP411" s="109"/>
      <c r="HQ411" s="109"/>
      <c r="HR411" s="109"/>
      <c r="HS411" s="109"/>
      <c r="HT411" s="109"/>
      <c r="HU411" s="109"/>
      <c r="HV411" s="109"/>
      <c r="HW411" s="109"/>
      <c r="HX411" s="109"/>
      <c r="HY411" s="109"/>
      <c r="HZ411" s="109"/>
      <c r="IA411" s="109"/>
      <c r="IB411" s="109">
        <v>20</v>
      </c>
      <c r="IC411" s="109"/>
      <c r="ID411" s="109"/>
      <c r="IE411" s="109"/>
      <c r="IF411" s="109"/>
      <c r="IG411" s="109"/>
      <c r="IH411" s="109"/>
      <c r="II411" s="109"/>
      <c r="IJ411" s="109"/>
      <c r="IK411" s="109"/>
      <c r="IL411" s="109"/>
      <c r="IM411" s="109"/>
      <c r="IN411" s="109"/>
      <c r="IO411" s="109"/>
      <c r="IP411" s="109"/>
      <c r="IQ411" s="109"/>
      <c r="IR411" s="109"/>
      <c r="IS411" s="109"/>
      <c r="IT411" s="109"/>
      <c r="IU411" s="109"/>
      <c r="IV411" s="109"/>
      <c r="IW411" s="109"/>
      <c r="IX411" s="109"/>
      <c r="IY411" s="109"/>
      <c r="IZ411" s="109"/>
      <c r="JA411" s="109"/>
      <c r="JB411" s="109"/>
      <c r="JC411" s="109"/>
      <c r="JD411" s="109"/>
      <c r="JE411" s="109"/>
      <c r="JF411" s="109"/>
      <c r="JG411" s="109"/>
      <c r="JH411" s="109"/>
      <c r="JI411" s="109"/>
      <c r="JJ411" s="109"/>
      <c r="JK411" s="109"/>
      <c r="JL411" s="109"/>
      <c r="JM411" s="109"/>
      <c r="JN411" s="109"/>
      <c r="JO411" s="109"/>
      <c r="JP411" s="109"/>
      <c r="JQ411" s="109"/>
      <c r="JR411" s="109"/>
      <c r="JS411" s="109"/>
      <c r="JT411" s="109"/>
      <c r="JU411" s="109"/>
      <c r="JV411" s="109"/>
      <c r="JW411" s="109"/>
      <c r="JX411" s="109"/>
      <c r="JY411" s="109"/>
      <c r="JZ411" s="109"/>
      <c r="KA411" s="109"/>
      <c r="KB411" s="109"/>
      <c r="KC411" s="109"/>
      <c r="KD411" s="109"/>
      <c r="KE411" s="109">
        <v>10</v>
      </c>
      <c r="KF411" s="109"/>
      <c r="KG411" s="109"/>
      <c r="KH411" s="109"/>
      <c r="KI411" s="109"/>
      <c r="KJ411" s="109"/>
      <c r="KK411" s="109"/>
      <c r="KL411" s="109"/>
      <c r="KM411" s="109"/>
      <c r="KN411" s="109"/>
      <c r="KO411" s="109"/>
      <c r="KP411" s="109"/>
      <c r="KQ411" s="109"/>
      <c r="KR411" s="109"/>
      <c r="KS411" s="109"/>
      <c r="KT411" s="109"/>
      <c r="KU411" s="109"/>
      <c r="KV411" s="109"/>
      <c r="KW411" s="109"/>
      <c r="KX411" s="109"/>
      <c r="KY411" s="109"/>
      <c r="KZ411" s="109"/>
      <c r="LA411" s="109"/>
      <c r="LB411" s="109"/>
      <c r="LC411" s="109"/>
      <c r="LD411" s="109"/>
      <c r="LE411" s="109"/>
      <c r="LF411" s="109"/>
      <c r="LG411" s="109"/>
      <c r="LH411" s="109"/>
      <c r="LI411" s="109"/>
      <c r="LJ411" s="109"/>
      <c r="LK411" s="109"/>
      <c r="LL411" s="109"/>
      <c r="LM411" s="109"/>
      <c r="LN411" s="109"/>
      <c r="LO411" s="109"/>
      <c r="LP411" s="109"/>
      <c r="LQ411" s="109"/>
      <c r="LR411" s="109"/>
      <c r="LS411" s="109"/>
      <c r="LT411" s="109">
        <v>3</v>
      </c>
      <c r="LU411" s="109"/>
      <c r="LV411" s="109"/>
      <c r="LW411" s="109"/>
      <c r="LX411" s="109"/>
      <c r="LY411" s="109"/>
      <c r="LZ411" s="109"/>
      <c r="MA411" s="109"/>
      <c r="MB411" s="109"/>
      <c r="MC411" s="109"/>
      <c r="MD411" s="109"/>
      <c r="ME411" s="109"/>
      <c r="MF411" s="109"/>
      <c r="MG411" s="109"/>
      <c r="MH411" s="109"/>
      <c r="MI411" s="109"/>
      <c r="MJ411" s="109"/>
      <c r="MK411" s="109"/>
      <c r="ML411" s="109"/>
      <c r="MM411" s="109"/>
      <c r="MN411" s="109"/>
      <c r="MO411" s="109"/>
      <c r="MP411" s="109"/>
      <c r="MQ411" s="109"/>
      <c r="MR411" s="109"/>
      <c r="MS411" s="109"/>
      <c r="MT411" s="109"/>
      <c r="MU411" s="109"/>
      <c r="MV411" s="109"/>
      <c r="MW411" s="109"/>
      <c r="MX411" s="109"/>
      <c r="MY411" s="109"/>
      <c r="MZ411" s="109"/>
      <c r="NA411" s="109"/>
      <c r="NB411" s="109"/>
      <c r="NC411" s="109"/>
      <c r="ND411" s="109"/>
      <c r="NE411" s="109"/>
      <c r="NF411" s="109"/>
      <c r="NG411" s="109"/>
      <c r="NH411" s="109"/>
      <c r="NI411" s="109"/>
      <c r="NJ411" s="109"/>
      <c r="NK411" s="109"/>
      <c r="NL411" s="109"/>
      <c r="NM411" s="109"/>
      <c r="NN411" s="109"/>
      <c r="NO411" s="109"/>
      <c r="NP411" s="109"/>
      <c r="NQ411" s="109"/>
      <c r="NR411" s="109"/>
      <c r="NS411" s="109"/>
      <c r="NT411" s="109"/>
      <c r="NU411" s="109">
        <v>2</v>
      </c>
      <c r="NV411" s="109"/>
      <c r="NW411" s="109"/>
      <c r="NX411" s="109"/>
      <c r="NY411" s="109"/>
      <c r="NZ411" s="109"/>
      <c r="OA411" s="109">
        <v>2</v>
      </c>
      <c r="OB411" s="109"/>
      <c r="OC411" s="109"/>
      <c r="OD411" s="109"/>
      <c r="OE411" s="109"/>
      <c r="OF411" s="109"/>
      <c r="OG411" s="109"/>
      <c r="OH411" s="109"/>
      <c r="OI411" s="109"/>
      <c r="OJ411" s="109"/>
      <c r="OK411" s="109"/>
      <c r="OL411" s="109"/>
      <c r="OM411" s="109"/>
      <c r="ON411" s="109"/>
      <c r="OO411" s="109"/>
      <c r="OP411" s="109"/>
      <c r="OQ411" s="109"/>
      <c r="OR411" s="109"/>
      <c r="OS411" s="109"/>
      <c r="OT411" s="109"/>
      <c r="OU411" s="109"/>
      <c r="OV411" s="109"/>
      <c r="OW411" s="109"/>
      <c r="OX411" s="109"/>
      <c r="OY411" s="109"/>
      <c r="OZ411" s="109"/>
      <c r="PA411" s="109"/>
      <c r="PB411" s="109"/>
      <c r="PC411" s="109"/>
      <c r="PD411" s="109"/>
      <c r="PE411" s="109"/>
      <c r="PF411" s="109"/>
      <c r="PG411" s="109"/>
      <c r="PH411" s="109"/>
      <c r="PI411" s="109"/>
      <c r="PJ411" s="109"/>
      <c r="PK411" s="109"/>
      <c r="PL411" s="109"/>
      <c r="PM411" s="109"/>
      <c r="PN411" s="109"/>
      <c r="PO411" s="109"/>
      <c r="PP411" s="109"/>
      <c r="PQ411" s="109"/>
      <c r="PR411" s="109"/>
      <c r="PS411" s="109"/>
      <c r="PT411" s="109"/>
      <c r="PU411" s="109"/>
      <c r="PV411" s="109"/>
      <c r="PW411" s="109"/>
      <c r="PX411" s="109"/>
      <c r="PY411" s="109"/>
      <c r="PZ411" s="109"/>
      <c r="QA411" s="109"/>
      <c r="QB411" s="109"/>
      <c r="QC411" s="109"/>
      <c r="QD411" s="109"/>
      <c r="QE411" s="109"/>
      <c r="QF411" s="109"/>
      <c r="QG411" s="109"/>
      <c r="QH411" s="109"/>
      <c r="QI411" s="109"/>
      <c r="QJ411" s="109"/>
      <c r="QK411" s="23">
        <f t="shared" si="7"/>
        <v>237</v>
      </c>
      <c r="QL411" s="125"/>
      <c r="QM411" s="125"/>
      <c r="QN411" s="125"/>
      <c r="QO411" s="125"/>
      <c r="QP411" s="125"/>
      <c r="QQ411" s="125"/>
      <c r="QR411" s="125"/>
      <c r="QS411" s="130"/>
    </row>
    <row r="412" spans="1:461" s="5" customFormat="1" ht="12.75" customHeight="1" x14ac:dyDescent="0.2">
      <c r="A412" s="52">
        <v>44739</v>
      </c>
      <c r="B412" s="90" t="s">
        <v>338</v>
      </c>
      <c r="C412" s="107"/>
      <c r="D412" s="107"/>
      <c r="E412" s="108"/>
      <c r="F412" s="108"/>
      <c r="G412" s="108"/>
      <c r="H412" s="108"/>
      <c r="I412" s="108"/>
      <c r="J412" s="108"/>
      <c r="K412" s="108"/>
      <c r="L412" s="108"/>
      <c r="M412" s="108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 s="109"/>
      <c r="BG412" s="109"/>
      <c r="BH412" s="109"/>
      <c r="BI412" s="109"/>
      <c r="BJ412" s="109"/>
      <c r="BK412" s="109"/>
      <c r="BL412" s="109"/>
      <c r="BM412" s="109"/>
      <c r="BN412" s="109"/>
      <c r="BO412" s="109"/>
      <c r="BP412" s="109"/>
      <c r="BQ412" s="109"/>
      <c r="BR412" s="109"/>
      <c r="BS412" s="109"/>
      <c r="BT412" s="109"/>
      <c r="BU412" s="109"/>
      <c r="BV412" s="109"/>
      <c r="BW412" s="109"/>
      <c r="BX412" s="109"/>
      <c r="BY412" s="109"/>
      <c r="BZ412" s="109"/>
      <c r="CA412" s="109"/>
      <c r="CB412" s="109"/>
      <c r="CC412" s="109"/>
      <c r="CD412" s="109"/>
      <c r="CE412" s="109"/>
      <c r="CF412" s="109"/>
      <c r="CG412" s="109"/>
      <c r="CH412" s="109"/>
      <c r="CI412" s="109"/>
      <c r="CJ412" s="109"/>
      <c r="CK412" s="109"/>
      <c r="CL412" s="109"/>
      <c r="CM412" s="109"/>
      <c r="CN412" s="109"/>
      <c r="CO412" s="109"/>
      <c r="CP412" s="109"/>
      <c r="CQ412" s="109"/>
      <c r="CR412" s="109"/>
      <c r="CS412" s="109"/>
      <c r="CT412" s="109"/>
      <c r="CU412" s="109"/>
      <c r="CV412" s="109"/>
      <c r="CW412" s="109"/>
      <c r="CX412" s="109"/>
      <c r="CY412" s="109"/>
      <c r="CZ412" s="109"/>
      <c r="DA412" s="109"/>
      <c r="DB412" s="109"/>
      <c r="DC412" s="109"/>
      <c r="DD412" s="109"/>
      <c r="DE412" s="109"/>
      <c r="DF412" s="109"/>
      <c r="DG412" s="109"/>
      <c r="DH412" s="109"/>
      <c r="DI412" s="109"/>
      <c r="DJ412" s="109"/>
      <c r="DK412" s="109"/>
      <c r="DL412" s="109"/>
      <c r="DM412" s="109"/>
      <c r="DN412" s="109"/>
      <c r="DO412" s="109"/>
      <c r="DP412" s="109"/>
      <c r="DQ412" s="109"/>
      <c r="DR412" s="109"/>
      <c r="DS412" s="109"/>
      <c r="DT412" s="109"/>
      <c r="DU412" s="109"/>
      <c r="DV412" s="109"/>
      <c r="DW412" s="109"/>
      <c r="DX412" s="109"/>
      <c r="DY412" s="109"/>
      <c r="DZ412" s="109"/>
      <c r="EA412" s="109"/>
      <c r="EB412" s="109"/>
      <c r="EC412" s="109"/>
      <c r="ED412" s="109"/>
      <c r="EE412" s="109"/>
      <c r="EF412" s="109"/>
      <c r="EG412" s="109"/>
      <c r="EH412" s="109"/>
      <c r="EI412" s="109"/>
      <c r="EJ412" s="109"/>
      <c r="EK412" s="109"/>
      <c r="EL412" s="109"/>
      <c r="EM412" s="109"/>
      <c r="EN412" s="109"/>
      <c r="EO412" s="109"/>
      <c r="EP412" s="109"/>
      <c r="EQ412" s="109"/>
      <c r="ER412" s="109"/>
      <c r="ES412" s="109"/>
      <c r="ET412" s="109"/>
      <c r="EU412" s="109"/>
      <c r="EV412" s="109"/>
      <c r="EW412" s="109"/>
      <c r="EX412" s="109"/>
      <c r="EY412" s="109"/>
      <c r="EZ412" s="109"/>
      <c r="FA412" s="109"/>
      <c r="FB412" s="109"/>
      <c r="FC412" s="109"/>
      <c r="FD412" s="109"/>
      <c r="FE412" s="109"/>
      <c r="FF412" s="109"/>
      <c r="FG412" s="109"/>
      <c r="FH412" s="109"/>
      <c r="FI412" s="109"/>
      <c r="FJ412" s="109"/>
      <c r="FK412" s="109"/>
      <c r="FL412" s="109"/>
      <c r="FM412" s="109"/>
      <c r="FN412" s="109"/>
      <c r="FO412" s="109"/>
      <c r="FP412" s="109"/>
      <c r="FQ412" s="109"/>
      <c r="FR412" s="109"/>
      <c r="FS412" s="109"/>
      <c r="FT412" s="109"/>
      <c r="FU412" s="109"/>
      <c r="FV412" s="109"/>
      <c r="FW412" s="109"/>
      <c r="FX412" s="109"/>
      <c r="FY412" s="109"/>
      <c r="FZ412" s="109"/>
      <c r="GA412" s="109"/>
      <c r="GB412" s="109"/>
      <c r="GC412" s="109"/>
      <c r="GD412" s="109"/>
      <c r="GE412" s="109"/>
      <c r="GF412" s="109"/>
      <c r="GG412" s="109"/>
      <c r="GH412" s="109"/>
      <c r="GI412" s="109"/>
      <c r="GJ412" s="109"/>
      <c r="GK412" s="109"/>
      <c r="GL412" s="109"/>
      <c r="GM412" s="109"/>
      <c r="GN412" s="109"/>
      <c r="GO412" s="109"/>
      <c r="GP412" s="109"/>
      <c r="GQ412" s="109"/>
      <c r="GR412" s="109"/>
      <c r="GS412" s="109"/>
      <c r="GT412" s="109"/>
      <c r="GU412" s="109"/>
      <c r="GV412" s="109"/>
      <c r="GW412" s="109"/>
      <c r="GX412" s="109"/>
      <c r="GY412" s="109"/>
      <c r="GZ412" s="109"/>
      <c r="HA412" s="109"/>
      <c r="HB412" s="109"/>
      <c r="HC412" s="109"/>
      <c r="HD412" s="109"/>
      <c r="HE412" s="109"/>
      <c r="HF412" s="109"/>
      <c r="HG412" s="109"/>
      <c r="HH412" s="109"/>
      <c r="HI412" s="109"/>
      <c r="HJ412" s="109"/>
      <c r="HK412" s="109"/>
      <c r="HL412" s="109"/>
      <c r="HM412" s="109"/>
      <c r="HN412" s="109"/>
      <c r="HO412" s="109"/>
      <c r="HP412" s="109"/>
      <c r="HQ412" s="109"/>
      <c r="HR412" s="109"/>
      <c r="HS412" s="109"/>
      <c r="HT412" s="109"/>
      <c r="HU412" s="109"/>
      <c r="HV412" s="109"/>
      <c r="HW412" s="109"/>
      <c r="HX412" s="109"/>
      <c r="HY412" s="109"/>
      <c r="HZ412" s="109"/>
      <c r="IA412" s="109"/>
      <c r="IB412" s="109"/>
      <c r="IC412" s="109"/>
      <c r="ID412" s="109"/>
      <c r="IE412" s="109"/>
      <c r="IF412" s="109"/>
      <c r="IG412" s="109"/>
      <c r="IH412" s="109"/>
      <c r="II412" s="109"/>
      <c r="IJ412" s="109"/>
      <c r="IK412" s="109"/>
      <c r="IL412" s="109"/>
      <c r="IM412" s="109"/>
      <c r="IN412" s="109"/>
      <c r="IO412" s="109"/>
      <c r="IP412" s="109"/>
      <c r="IQ412" s="109"/>
      <c r="IR412" s="109"/>
      <c r="IS412" s="109"/>
      <c r="IT412" s="109"/>
      <c r="IU412" s="109"/>
      <c r="IV412" s="109"/>
      <c r="IW412" s="109"/>
      <c r="IX412" s="109"/>
      <c r="IY412" s="109"/>
      <c r="IZ412" s="109"/>
      <c r="JA412" s="109"/>
      <c r="JB412" s="109"/>
      <c r="JC412" s="109"/>
      <c r="JD412" s="109"/>
      <c r="JE412" s="109"/>
      <c r="JF412" s="109"/>
      <c r="JG412" s="109"/>
      <c r="JH412" s="109"/>
      <c r="JI412" s="109"/>
      <c r="JJ412" s="109"/>
      <c r="JK412" s="109"/>
      <c r="JL412" s="109"/>
      <c r="JM412" s="109"/>
      <c r="JN412" s="109"/>
      <c r="JO412" s="109"/>
      <c r="JP412" s="109"/>
      <c r="JQ412" s="109"/>
      <c r="JR412" s="109"/>
      <c r="JS412" s="109"/>
      <c r="JT412" s="109"/>
      <c r="JU412" s="109"/>
      <c r="JV412" s="109"/>
      <c r="JW412" s="109"/>
      <c r="JX412" s="109"/>
      <c r="JY412" s="109"/>
      <c r="JZ412" s="109"/>
      <c r="KA412" s="109"/>
      <c r="KB412" s="109"/>
      <c r="KC412" s="109"/>
      <c r="KD412" s="109"/>
      <c r="KE412" s="109"/>
      <c r="KF412" s="109"/>
      <c r="KG412" s="109"/>
      <c r="KH412" s="109"/>
      <c r="KI412" s="109"/>
      <c r="KJ412" s="109"/>
      <c r="KK412" s="109"/>
      <c r="KL412" s="109"/>
      <c r="KM412" s="109"/>
      <c r="KN412" s="109"/>
      <c r="KO412" s="109"/>
      <c r="KP412" s="109"/>
      <c r="KQ412" s="109"/>
      <c r="KR412" s="109"/>
      <c r="KS412" s="109"/>
      <c r="KT412" s="109"/>
      <c r="KU412" s="109"/>
      <c r="KV412" s="109"/>
      <c r="KW412" s="109"/>
      <c r="KX412" s="109"/>
      <c r="KY412" s="109"/>
      <c r="KZ412" s="109"/>
      <c r="LA412" s="109"/>
      <c r="LB412" s="109"/>
      <c r="LC412" s="109"/>
      <c r="LD412" s="109"/>
      <c r="LE412" s="109"/>
      <c r="LF412" s="109"/>
      <c r="LG412" s="109"/>
      <c r="LH412" s="109"/>
      <c r="LI412" s="109"/>
      <c r="LJ412" s="109"/>
      <c r="LK412" s="109"/>
      <c r="LL412" s="109"/>
      <c r="LM412" s="109"/>
      <c r="LN412" s="109"/>
      <c r="LO412" s="109"/>
      <c r="LP412" s="109"/>
      <c r="LQ412" s="109"/>
      <c r="LR412" s="109"/>
      <c r="LS412" s="109"/>
      <c r="LT412" s="109"/>
      <c r="LU412" s="109"/>
      <c r="LV412" s="109"/>
      <c r="LW412" s="109"/>
      <c r="LX412" s="109"/>
      <c r="LY412" s="109"/>
      <c r="LZ412" s="109"/>
      <c r="MA412" s="109"/>
      <c r="MB412" s="109"/>
      <c r="MC412" s="109"/>
      <c r="MD412" s="109"/>
      <c r="ME412" s="109"/>
      <c r="MF412" s="109"/>
      <c r="MG412" s="109"/>
      <c r="MH412" s="109"/>
      <c r="MI412" s="109"/>
      <c r="MJ412" s="109"/>
      <c r="MK412" s="109"/>
      <c r="ML412" s="109"/>
      <c r="MM412" s="109"/>
      <c r="MN412" s="109"/>
      <c r="MO412" s="109"/>
      <c r="MP412" s="109"/>
      <c r="MQ412" s="109"/>
      <c r="MR412" s="109"/>
      <c r="MS412" s="109"/>
      <c r="MT412" s="109"/>
      <c r="MU412" s="109"/>
      <c r="MV412" s="109"/>
      <c r="MW412" s="109"/>
      <c r="MX412" s="109"/>
      <c r="MY412" s="109"/>
      <c r="MZ412" s="109"/>
      <c r="NA412" s="109"/>
      <c r="NB412" s="109"/>
      <c r="NC412" s="109"/>
      <c r="ND412" s="109"/>
      <c r="NE412" s="109"/>
      <c r="NF412" s="109"/>
      <c r="NG412" s="109"/>
      <c r="NH412" s="109"/>
      <c r="NI412" s="109"/>
      <c r="NJ412" s="109"/>
      <c r="NK412" s="109"/>
      <c r="NL412" s="109"/>
      <c r="NM412" s="109"/>
      <c r="NN412" s="109"/>
      <c r="NO412" s="109"/>
      <c r="NP412" s="109"/>
      <c r="NQ412" s="109"/>
      <c r="NR412" s="109"/>
      <c r="NS412" s="109"/>
      <c r="NT412" s="109"/>
      <c r="NU412" s="109"/>
      <c r="NV412" s="109"/>
      <c r="NW412" s="109"/>
      <c r="NX412" s="109"/>
      <c r="NY412" s="109"/>
      <c r="NZ412" s="109"/>
      <c r="OA412" s="109"/>
      <c r="OB412" s="109"/>
      <c r="OC412" s="109"/>
      <c r="OD412" s="109"/>
      <c r="OE412" s="109"/>
      <c r="OF412" s="109"/>
      <c r="OG412" s="109"/>
      <c r="OH412" s="109"/>
      <c r="OI412" s="109"/>
      <c r="OJ412" s="109"/>
      <c r="OK412" s="109"/>
      <c r="OL412" s="109"/>
      <c r="OM412" s="109"/>
      <c r="ON412" s="109"/>
      <c r="OO412" s="109"/>
      <c r="OP412" s="109"/>
      <c r="OQ412" s="109"/>
      <c r="OR412" s="109"/>
      <c r="OS412" s="109"/>
      <c r="OT412" s="109"/>
      <c r="OU412" s="109">
        <v>20</v>
      </c>
      <c r="OV412" s="109"/>
      <c r="OW412" s="109"/>
      <c r="OX412" s="109"/>
      <c r="OY412" s="109"/>
      <c r="OZ412" s="109"/>
      <c r="PA412" s="109"/>
      <c r="PB412" s="109"/>
      <c r="PC412" s="109"/>
      <c r="PD412" s="109"/>
      <c r="PE412" s="109"/>
      <c r="PF412" s="109"/>
      <c r="PG412" s="109"/>
      <c r="PH412" s="109"/>
      <c r="PI412" s="109"/>
      <c r="PJ412" s="109"/>
      <c r="PK412" s="109"/>
      <c r="PL412" s="109"/>
      <c r="PM412" s="109"/>
      <c r="PN412" s="109"/>
      <c r="PO412" s="109"/>
      <c r="PP412" s="109"/>
      <c r="PQ412" s="109"/>
      <c r="PR412" s="109"/>
      <c r="PS412" s="109"/>
      <c r="PT412" s="109"/>
      <c r="PU412" s="109"/>
      <c r="PV412" s="109"/>
      <c r="PW412" s="109"/>
      <c r="PX412" s="109"/>
      <c r="PY412" s="109"/>
      <c r="PZ412" s="109">
        <v>200</v>
      </c>
      <c r="QA412" s="109"/>
      <c r="QB412" s="109"/>
      <c r="QC412" s="109"/>
      <c r="QD412" s="109"/>
      <c r="QE412" s="109"/>
      <c r="QF412" s="109"/>
      <c r="QG412" s="109"/>
      <c r="QH412" s="109"/>
      <c r="QI412" s="109"/>
      <c r="QJ412" s="109"/>
      <c r="QK412" s="23">
        <f t="shared" si="7"/>
        <v>220</v>
      </c>
      <c r="QL412" s="125"/>
      <c r="QM412" s="148"/>
      <c r="QN412" s="125"/>
      <c r="QO412" s="125"/>
      <c r="QP412" s="125"/>
      <c r="QQ412" s="125"/>
      <c r="QR412" s="125">
        <f>3000+2656+2003.4</f>
        <v>7659.4</v>
      </c>
      <c r="QS412" s="130"/>
    </row>
    <row r="413" spans="1:461" s="5" customFormat="1" ht="12.75" customHeight="1" x14ac:dyDescent="0.2">
      <c r="A413" s="52">
        <v>44739</v>
      </c>
      <c r="B413" s="162" t="s">
        <v>462</v>
      </c>
      <c r="C413" s="107"/>
      <c r="D413" s="107"/>
      <c r="E413" s="108"/>
      <c r="F413" s="108"/>
      <c r="G413" s="108"/>
      <c r="H413" s="108"/>
      <c r="I413" s="108"/>
      <c r="J413" s="108"/>
      <c r="K413" s="108"/>
      <c r="L413" s="108"/>
      <c r="M413" s="108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 s="109"/>
      <c r="BG413" s="109"/>
      <c r="BH413" s="109"/>
      <c r="BI413" s="109"/>
      <c r="BJ413" s="109"/>
      <c r="BK413" s="109"/>
      <c r="BL413" s="109"/>
      <c r="BM413" s="109"/>
      <c r="BN413" s="109"/>
      <c r="BO413" s="109"/>
      <c r="BP413" s="109"/>
      <c r="BQ413" s="109"/>
      <c r="BR413" s="109"/>
      <c r="BS413" s="109"/>
      <c r="BT413" s="109"/>
      <c r="BU413" s="109"/>
      <c r="BV413" s="109"/>
      <c r="BW413" s="109"/>
      <c r="BX413" s="109"/>
      <c r="BY413" s="109"/>
      <c r="BZ413" s="109"/>
      <c r="CA413" s="109"/>
      <c r="CB413" s="109"/>
      <c r="CC413" s="109"/>
      <c r="CD413" s="109"/>
      <c r="CE413" s="109"/>
      <c r="CF413" s="109"/>
      <c r="CG413" s="109"/>
      <c r="CH413" s="109"/>
      <c r="CI413" s="109"/>
      <c r="CJ413" s="109"/>
      <c r="CK413" s="109"/>
      <c r="CL413" s="109"/>
      <c r="CM413" s="109"/>
      <c r="CN413" s="109"/>
      <c r="CO413" s="109"/>
      <c r="CP413" s="109"/>
      <c r="CQ413" s="109"/>
      <c r="CR413" s="109"/>
      <c r="CS413" s="109"/>
      <c r="CT413" s="109"/>
      <c r="CU413" s="109"/>
      <c r="CV413" s="109"/>
      <c r="CW413" s="109"/>
      <c r="CX413" s="109"/>
      <c r="CY413" s="109"/>
      <c r="CZ413" s="109"/>
      <c r="DA413" s="109"/>
      <c r="DB413" s="109"/>
      <c r="DC413" s="109"/>
      <c r="DD413" s="109"/>
      <c r="DE413" s="109"/>
      <c r="DF413" s="109"/>
      <c r="DG413" s="109"/>
      <c r="DH413" s="109"/>
      <c r="DI413" s="109"/>
      <c r="DJ413" s="109"/>
      <c r="DK413" s="109"/>
      <c r="DL413" s="109"/>
      <c r="DM413" s="109"/>
      <c r="DN413" s="109"/>
      <c r="DO413" s="109"/>
      <c r="DP413" s="109"/>
      <c r="DQ413" s="109"/>
      <c r="DR413" s="109"/>
      <c r="DS413" s="109"/>
      <c r="DT413" s="109"/>
      <c r="DU413" s="109"/>
      <c r="DV413" s="109"/>
      <c r="DW413" s="109"/>
      <c r="DX413" s="109"/>
      <c r="DY413" s="109"/>
      <c r="DZ413" s="109"/>
      <c r="EA413" s="109"/>
      <c r="EB413" s="109"/>
      <c r="EC413" s="109"/>
      <c r="ED413" s="109"/>
      <c r="EE413" s="109"/>
      <c r="EF413" s="109"/>
      <c r="EG413" s="109"/>
      <c r="EH413" s="109"/>
      <c r="EI413" s="109"/>
      <c r="EJ413" s="109"/>
      <c r="EK413" s="109"/>
      <c r="EL413" s="109"/>
      <c r="EM413" s="109"/>
      <c r="EN413" s="109"/>
      <c r="EO413" s="109"/>
      <c r="EP413" s="109"/>
      <c r="EQ413" s="109"/>
      <c r="ER413" s="109"/>
      <c r="ES413" s="109"/>
      <c r="ET413" s="109"/>
      <c r="EU413" s="109"/>
      <c r="EV413" s="109"/>
      <c r="EW413" s="109"/>
      <c r="EX413" s="109"/>
      <c r="EY413" s="109"/>
      <c r="EZ413" s="109"/>
      <c r="FA413" s="109"/>
      <c r="FB413" s="109"/>
      <c r="FC413" s="109"/>
      <c r="FD413" s="109"/>
      <c r="FE413" s="109"/>
      <c r="FF413" s="109"/>
      <c r="FG413" s="109"/>
      <c r="FH413" s="109"/>
      <c r="FI413" s="109"/>
      <c r="FJ413" s="109"/>
      <c r="FK413" s="109">
        <v>0.9</v>
      </c>
      <c r="FL413" s="109"/>
      <c r="FM413" s="109"/>
      <c r="FN413" s="109"/>
      <c r="FO413" s="109"/>
      <c r="FP413" s="109"/>
      <c r="FQ413" s="109"/>
      <c r="FR413" s="109"/>
      <c r="FS413" s="109"/>
      <c r="FT413" s="109"/>
      <c r="FU413" s="109"/>
      <c r="FV413" s="109"/>
      <c r="FW413" s="109"/>
      <c r="FX413" s="109"/>
      <c r="FY413" s="109"/>
      <c r="FZ413" s="109"/>
      <c r="GA413" s="109"/>
      <c r="GB413" s="109"/>
      <c r="GC413" s="109"/>
      <c r="GD413" s="109"/>
      <c r="GE413" s="109"/>
      <c r="GF413" s="109"/>
      <c r="GG413" s="109"/>
      <c r="GH413" s="109"/>
      <c r="GI413" s="109"/>
      <c r="GJ413" s="109"/>
      <c r="GK413" s="109"/>
      <c r="GL413" s="109"/>
      <c r="GM413" s="109"/>
      <c r="GN413" s="109"/>
      <c r="GO413" s="109"/>
      <c r="GP413" s="109"/>
      <c r="GQ413" s="109"/>
      <c r="GR413" s="109"/>
      <c r="GS413" s="109"/>
      <c r="GT413" s="109"/>
      <c r="GU413" s="109"/>
      <c r="GV413" s="109"/>
      <c r="GW413" s="109"/>
      <c r="GX413" s="109"/>
      <c r="GY413" s="109"/>
      <c r="GZ413" s="109"/>
      <c r="HA413" s="109"/>
      <c r="HB413" s="109"/>
      <c r="HC413" s="109"/>
      <c r="HD413" s="109"/>
      <c r="HE413" s="109"/>
      <c r="HF413" s="109"/>
      <c r="HG413" s="109"/>
      <c r="HH413" s="109"/>
      <c r="HI413" s="109"/>
      <c r="HJ413" s="109"/>
      <c r="HK413" s="109"/>
      <c r="HL413" s="109"/>
      <c r="HM413" s="109"/>
      <c r="HN413" s="109"/>
      <c r="HO413" s="109"/>
      <c r="HP413" s="109"/>
      <c r="HQ413" s="109"/>
      <c r="HR413" s="109"/>
      <c r="HS413" s="109"/>
      <c r="HT413" s="109"/>
      <c r="HU413" s="109"/>
      <c r="HV413" s="109"/>
      <c r="HW413" s="109"/>
      <c r="HX413" s="109"/>
      <c r="HY413" s="109"/>
      <c r="HZ413" s="109"/>
      <c r="IA413" s="109"/>
      <c r="IB413" s="109"/>
      <c r="IC413" s="109"/>
      <c r="ID413" s="109"/>
      <c r="IE413" s="109"/>
      <c r="IF413" s="109"/>
      <c r="IG413" s="109"/>
      <c r="IH413" s="109"/>
      <c r="II413" s="109"/>
      <c r="IJ413" s="109"/>
      <c r="IK413" s="109"/>
      <c r="IL413" s="109"/>
      <c r="IM413" s="109"/>
      <c r="IN413" s="109"/>
      <c r="IO413" s="109"/>
      <c r="IP413" s="109"/>
      <c r="IQ413" s="109"/>
      <c r="IR413" s="109"/>
      <c r="IS413" s="109"/>
      <c r="IT413" s="109"/>
      <c r="IU413" s="109"/>
      <c r="IV413" s="109"/>
      <c r="IW413" s="109"/>
      <c r="IX413" s="109"/>
      <c r="IY413" s="109"/>
      <c r="IZ413" s="109"/>
      <c r="JA413" s="109"/>
      <c r="JB413" s="109"/>
      <c r="JC413" s="109"/>
      <c r="JD413" s="109"/>
      <c r="JE413" s="109"/>
      <c r="JF413" s="109"/>
      <c r="JG413" s="109"/>
      <c r="JH413" s="109"/>
      <c r="JI413" s="109"/>
      <c r="JJ413" s="109"/>
      <c r="JK413" s="109"/>
      <c r="JL413" s="109"/>
      <c r="JM413" s="109"/>
      <c r="JN413" s="109"/>
      <c r="JO413" s="109"/>
      <c r="JP413" s="109"/>
      <c r="JQ413" s="109"/>
      <c r="JR413" s="109"/>
      <c r="JS413" s="109"/>
      <c r="JT413" s="109"/>
      <c r="JU413" s="109"/>
      <c r="JV413" s="109"/>
      <c r="JW413" s="109"/>
      <c r="JX413" s="109"/>
      <c r="JY413" s="109"/>
      <c r="JZ413" s="109"/>
      <c r="KA413" s="109"/>
      <c r="KB413" s="109"/>
      <c r="KC413" s="109"/>
      <c r="KD413" s="109"/>
      <c r="KE413" s="109"/>
      <c r="KF413" s="109"/>
      <c r="KG413" s="109"/>
      <c r="KH413" s="109"/>
      <c r="KI413" s="109"/>
      <c r="KJ413" s="109"/>
      <c r="KK413" s="109"/>
      <c r="KL413" s="109"/>
      <c r="KM413" s="109"/>
      <c r="KN413" s="109"/>
      <c r="KO413" s="109"/>
      <c r="KP413" s="109"/>
      <c r="KQ413" s="109"/>
      <c r="KR413" s="109"/>
      <c r="KS413" s="109"/>
      <c r="KT413" s="109"/>
      <c r="KU413" s="109"/>
      <c r="KV413" s="109"/>
      <c r="KW413" s="109"/>
      <c r="KX413" s="109"/>
      <c r="KY413" s="109"/>
      <c r="KZ413" s="109"/>
      <c r="LA413" s="109"/>
      <c r="LB413" s="109"/>
      <c r="LC413" s="109"/>
      <c r="LD413" s="109"/>
      <c r="LE413" s="109"/>
      <c r="LF413" s="109"/>
      <c r="LG413" s="109"/>
      <c r="LH413" s="109"/>
      <c r="LI413" s="109"/>
      <c r="LJ413" s="109"/>
      <c r="LK413" s="109"/>
      <c r="LL413" s="109"/>
      <c r="LM413" s="109"/>
      <c r="LN413" s="109"/>
      <c r="LO413" s="109"/>
      <c r="LP413" s="109"/>
      <c r="LQ413" s="109"/>
      <c r="LR413" s="109"/>
      <c r="LS413" s="109"/>
      <c r="LT413" s="109"/>
      <c r="LU413" s="109"/>
      <c r="LV413" s="109"/>
      <c r="LW413" s="109"/>
      <c r="LX413" s="109"/>
      <c r="LY413" s="109"/>
      <c r="LZ413" s="109"/>
      <c r="MA413" s="109"/>
      <c r="MB413" s="109"/>
      <c r="MC413" s="109"/>
      <c r="MD413" s="109"/>
      <c r="ME413" s="109"/>
      <c r="MF413" s="109"/>
      <c r="MG413" s="109"/>
      <c r="MH413" s="109"/>
      <c r="MI413" s="109"/>
      <c r="MJ413" s="109"/>
      <c r="MK413" s="109"/>
      <c r="ML413" s="109"/>
      <c r="MM413" s="109"/>
      <c r="MN413" s="109"/>
      <c r="MO413" s="109"/>
      <c r="MP413" s="109"/>
      <c r="MQ413" s="109"/>
      <c r="MR413" s="109"/>
      <c r="MS413" s="109"/>
      <c r="MT413" s="109"/>
      <c r="MU413" s="109"/>
      <c r="MV413" s="109"/>
      <c r="MW413" s="109"/>
      <c r="MX413" s="109"/>
      <c r="MY413" s="109"/>
      <c r="MZ413" s="109"/>
      <c r="NA413" s="109"/>
      <c r="NB413" s="109"/>
      <c r="NC413" s="109"/>
      <c r="ND413" s="109"/>
      <c r="NE413" s="109"/>
      <c r="NF413" s="109"/>
      <c r="NG413" s="109"/>
      <c r="NH413" s="109"/>
      <c r="NI413" s="109"/>
      <c r="NJ413" s="109"/>
      <c r="NK413" s="109"/>
      <c r="NL413" s="109"/>
      <c r="NM413" s="109"/>
      <c r="NN413" s="109"/>
      <c r="NO413" s="109"/>
      <c r="NP413" s="109"/>
      <c r="NQ413" s="109"/>
      <c r="NR413" s="109"/>
      <c r="NS413" s="109"/>
      <c r="NT413" s="109"/>
      <c r="NU413" s="109"/>
      <c r="NV413" s="109"/>
      <c r="NW413" s="109"/>
      <c r="NX413" s="109"/>
      <c r="NY413" s="109"/>
      <c r="NZ413" s="109"/>
      <c r="OA413" s="109"/>
      <c r="OB413" s="109"/>
      <c r="OC413" s="109"/>
      <c r="OD413" s="109"/>
      <c r="OE413" s="109"/>
      <c r="OF413" s="109"/>
      <c r="OG413" s="109"/>
      <c r="OH413" s="109"/>
      <c r="OI413" s="109"/>
      <c r="OJ413" s="109"/>
      <c r="OK413" s="109"/>
      <c r="OL413" s="109"/>
      <c r="OM413" s="109"/>
      <c r="ON413" s="109"/>
      <c r="OO413" s="109"/>
      <c r="OP413" s="109"/>
      <c r="OQ413" s="109"/>
      <c r="OR413" s="109"/>
      <c r="OS413" s="109"/>
      <c r="OT413" s="109"/>
      <c r="OU413" s="109"/>
      <c r="OV413" s="109"/>
      <c r="OW413" s="109"/>
      <c r="OX413" s="109"/>
      <c r="OY413" s="109"/>
      <c r="OZ413" s="109"/>
      <c r="PA413" s="109"/>
      <c r="PB413" s="109"/>
      <c r="PC413" s="109"/>
      <c r="PD413" s="109"/>
      <c r="PE413" s="109"/>
      <c r="PF413" s="109"/>
      <c r="PG413" s="109"/>
      <c r="PH413" s="109"/>
      <c r="PI413" s="109"/>
      <c r="PJ413" s="109"/>
      <c r="PK413" s="109"/>
      <c r="PL413" s="109"/>
      <c r="PM413" s="109"/>
      <c r="PN413" s="109"/>
      <c r="PO413" s="109"/>
      <c r="PP413" s="109"/>
      <c r="PQ413" s="109"/>
      <c r="PR413" s="109"/>
      <c r="PS413" s="109"/>
      <c r="PT413" s="109"/>
      <c r="PU413" s="109"/>
      <c r="PV413" s="109"/>
      <c r="PW413" s="109"/>
      <c r="PX413" s="109"/>
      <c r="PY413" s="109"/>
      <c r="PZ413" s="109"/>
      <c r="QA413" s="109"/>
      <c r="QB413" s="109"/>
      <c r="QC413" s="109"/>
      <c r="QD413" s="109"/>
      <c r="QE413" s="109"/>
      <c r="QF413" s="109"/>
      <c r="QG413" s="109"/>
      <c r="QH413" s="109"/>
      <c r="QI413" s="109"/>
      <c r="QJ413" s="109"/>
      <c r="QK413" s="23">
        <f t="shared" si="7"/>
        <v>0.9</v>
      </c>
      <c r="QL413" s="125"/>
      <c r="QM413" s="148"/>
      <c r="QN413" s="125"/>
      <c r="QO413" s="125"/>
      <c r="QP413" s="125"/>
      <c r="QQ413" s="125"/>
      <c r="QR413" s="125">
        <v>77.760000000000005</v>
      </c>
      <c r="QS413" s="130"/>
    </row>
    <row r="414" spans="1:461" s="5" customFormat="1" ht="12.75" customHeight="1" x14ac:dyDescent="0.2">
      <c r="A414" s="52">
        <v>44740</v>
      </c>
      <c r="B414" s="98" t="s">
        <v>242</v>
      </c>
      <c r="C414" s="107"/>
      <c r="D414" s="107"/>
      <c r="E414" s="108"/>
      <c r="F414" s="108"/>
      <c r="G414" s="108"/>
      <c r="H414" s="108"/>
      <c r="I414" s="108"/>
      <c r="J414" s="108"/>
      <c r="K414" s="108"/>
      <c r="L414" s="108"/>
      <c r="M414" s="108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 s="109"/>
      <c r="BG414" s="109"/>
      <c r="BH414" s="109"/>
      <c r="BI414" s="109"/>
      <c r="BJ414" s="109"/>
      <c r="BK414" s="109"/>
      <c r="BL414" s="109"/>
      <c r="BM414" s="109"/>
      <c r="BN414" s="109"/>
      <c r="BO414" s="109"/>
      <c r="BP414" s="109"/>
      <c r="BQ414" s="109"/>
      <c r="BR414" s="109"/>
      <c r="BS414" s="109"/>
      <c r="BT414" s="109"/>
      <c r="BU414" s="109"/>
      <c r="BV414" s="109"/>
      <c r="BW414" s="109"/>
      <c r="BX414" s="109"/>
      <c r="BY414" s="109"/>
      <c r="BZ414" s="109"/>
      <c r="CA414" s="109"/>
      <c r="CB414" s="109"/>
      <c r="CC414" s="109"/>
      <c r="CD414" s="109"/>
      <c r="CE414" s="109"/>
      <c r="CF414" s="109"/>
      <c r="CG414" s="109"/>
      <c r="CH414" s="109"/>
      <c r="CI414" s="109"/>
      <c r="CJ414" s="109"/>
      <c r="CK414" s="109"/>
      <c r="CL414" s="109"/>
      <c r="CM414" s="109"/>
      <c r="CN414" s="109"/>
      <c r="CO414" s="109"/>
      <c r="CP414" s="109"/>
      <c r="CQ414" s="109"/>
      <c r="CR414" s="109"/>
      <c r="CS414" s="109"/>
      <c r="CT414" s="109"/>
      <c r="CU414" s="109"/>
      <c r="CV414" s="109"/>
      <c r="CW414" s="109"/>
      <c r="CX414" s="109"/>
      <c r="CY414" s="109"/>
      <c r="CZ414" s="109"/>
      <c r="DA414" s="109"/>
      <c r="DB414" s="109"/>
      <c r="DC414" s="109"/>
      <c r="DD414" s="109"/>
      <c r="DE414" s="109"/>
      <c r="DF414" s="109"/>
      <c r="DG414" s="109"/>
      <c r="DH414" s="109"/>
      <c r="DI414" s="109"/>
      <c r="DJ414" s="109"/>
      <c r="DK414" s="109"/>
      <c r="DL414" s="109"/>
      <c r="DM414" s="109"/>
      <c r="DN414" s="109"/>
      <c r="DO414" s="109"/>
      <c r="DP414" s="109"/>
      <c r="DQ414" s="109"/>
      <c r="DR414" s="109"/>
      <c r="DS414" s="109"/>
      <c r="DT414" s="109"/>
      <c r="DU414" s="109">
        <v>10</v>
      </c>
      <c r="DV414" s="109"/>
      <c r="DW414" s="109"/>
      <c r="DX414" s="109"/>
      <c r="DY414" s="109"/>
      <c r="DZ414" s="109"/>
      <c r="EA414" s="109"/>
      <c r="EB414" s="109"/>
      <c r="EC414" s="109"/>
      <c r="ED414" s="109"/>
      <c r="EE414" s="109"/>
      <c r="EF414" s="109"/>
      <c r="EG414" s="109"/>
      <c r="EH414" s="109"/>
      <c r="EI414" s="109"/>
      <c r="EJ414" s="109"/>
      <c r="EK414" s="109"/>
      <c r="EL414" s="109"/>
      <c r="EM414" s="109"/>
      <c r="EN414" s="109"/>
      <c r="EO414" s="109"/>
      <c r="EP414" s="109">
        <v>20</v>
      </c>
      <c r="EQ414" s="109"/>
      <c r="ER414" s="109"/>
      <c r="ES414" s="109"/>
      <c r="ET414" s="109"/>
      <c r="EU414" s="109"/>
      <c r="EV414" s="109"/>
      <c r="EW414" s="109"/>
      <c r="EX414" s="109"/>
      <c r="EY414" s="109"/>
      <c r="EZ414" s="109"/>
      <c r="FA414" s="109"/>
      <c r="FB414" s="109"/>
      <c r="FC414" s="109"/>
      <c r="FD414" s="109"/>
      <c r="FE414" s="109"/>
      <c r="FF414" s="109"/>
      <c r="FG414" s="109"/>
      <c r="FH414" s="109"/>
      <c r="FI414" s="109"/>
      <c r="FJ414" s="109"/>
      <c r="FK414" s="109"/>
      <c r="FL414" s="109"/>
      <c r="FM414" s="109"/>
      <c r="FN414" s="109"/>
      <c r="FO414" s="109"/>
      <c r="FP414" s="109"/>
      <c r="FQ414" s="109"/>
      <c r="FR414" s="109"/>
      <c r="FS414" s="109"/>
      <c r="FT414" s="109"/>
      <c r="FU414" s="109"/>
      <c r="FV414" s="109"/>
      <c r="FW414" s="109"/>
      <c r="FX414" s="109"/>
      <c r="FY414" s="109"/>
      <c r="FZ414" s="109"/>
      <c r="GA414" s="109"/>
      <c r="GB414" s="109"/>
      <c r="GC414" s="109"/>
      <c r="GD414" s="109"/>
      <c r="GE414" s="109"/>
      <c r="GF414" s="109"/>
      <c r="GG414" s="109"/>
      <c r="GH414" s="109"/>
      <c r="GI414" s="109"/>
      <c r="GJ414" s="109"/>
      <c r="GK414" s="109"/>
      <c r="GL414" s="109"/>
      <c r="GM414" s="109"/>
      <c r="GN414" s="109"/>
      <c r="GO414" s="109"/>
      <c r="GP414" s="109"/>
      <c r="GQ414" s="109"/>
      <c r="GR414" s="109"/>
      <c r="GS414" s="109"/>
      <c r="GT414" s="109"/>
      <c r="GU414" s="109"/>
      <c r="GV414" s="109"/>
      <c r="GW414" s="109"/>
      <c r="GX414" s="109"/>
      <c r="GY414" s="109"/>
      <c r="GZ414" s="109"/>
      <c r="HA414" s="109"/>
      <c r="HB414" s="109"/>
      <c r="HC414" s="109"/>
      <c r="HD414" s="109"/>
      <c r="HE414" s="109"/>
      <c r="HF414" s="109"/>
      <c r="HG414" s="109"/>
      <c r="HH414" s="109"/>
      <c r="HI414" s="109"/>
      <c r="HJ414" s="109"/>
      <c r="HK414" s="109"/>
      <c r="HL414" s="109"/>
      <c r="HM414" s="109"/>
      <c r="HN414" s="109"/>
      <c r="HO414" s="109"/>
      <c r="HP414" s="109"/>
      <c r="HQ414" s="109"/>
      <c r="HR414" s="109"/>
      <c r="HS414" s="109"/>
      <c r="HT414" s="109"/>
      <c r="HU414" s="109"/>
      <c r="HV414" s="109"/>
      <c r="HW414" s="109"/>
      <c r="HX414" s="109"/>
      <c r="HY414" s="109"/>
      <c r="HZ414" s="109"/>
      <c r="IA414" s="109"/>
      <c r="IB414" s="109"/>
      <c r="IC414" s="109"/>
      <c r="ID414" s="109"/>
      <c r="IE414" s="109"/>
      <c r="IF414" s="109">
        <v>9</v>
      </c>
      <c r="IG414" s="109"/>
      <c r="IH414" s="109"/>
      <c r="II414" s="109"/>
      <c r="IJ414" s="109"/>
      <c r="IK414" s="109"/>
      <c r="IL414" s="109"/>
      <c r="IM414" s="109"/>
      <c r="IN414" s="109"/>
      <c r="IO414" s="109"/>
      <c r="IP414" s="109"/>
      <c r="IQ414" s="109"/>
      <c r="IR414" s="109"/>
      <c r="IS414" s="109"/>
      <c r="IT414" s="109"/>
      <c r="IU414" s="109"/>
      <c r="IV414" s="109"/>
      <c r="IW414" s="109"/>
      <c r="IX414" s="109"/>
      <c r="IY414" s="109"/>
      <c r="IZ414" s="109"/>
      <c r="JA414" s="109"/>
      <c r="JB414" s="109"/>
      <c r="JC414" s="109"/>
      <c r="JD414" s="109"/>
      <c r="JE414" s="109"/>
      <c r="JF414" s="109"/>
      <c r="JG414" s="109"/>
      <c r="JH414" s="109"/>
      <c r="JI414" s="109"/>
      <c r="JJ414" s="109"/>
      <c r="JK414" s="109"/>
      <c r="JL414" s="109"/>
      <c r="JM414" s="109"/>
      <c r="JN414" s="109"/>
      <c r="JO414" s="109"/>
      <c r="JP414" s="109"/>
      <c r="JQ414" s="109"/>
      <c r="JR414" s="109"/>
      <c r="JS414" s="109"/>
      <c r="JT414" s="109"/>
      <c r="JU414" s="109"/>
      <c r="JV414" s="109"/>
      <c r="JW414" s="109"/>
      <c r="JX414" s="109"/>
      <c r="JY414" s="109"/>
      <c r="JZ414" s="109"/>
      <c r="KA414" s="109"/>
      <c r="KB414" s="109"/>
      <c r="KC414" s="109"/>
      <c r="KD414" s="109"/>
      <c r="KE414" s="109"/>
      <c r="KF414" s="109"/>
      <c r="KG414" s="109"/>
      <c r="KH414" s="109"/>
      <c r="KI414" s="109"/>
      <c r="KJ414" s="109"/>
      <c r="KK414" s="109"/>
      <c r="KL414" s="109"/>
      <c r="KM414" s="109"/>
      <c r="KN414" s="109"/>
      <c r="KO414" s="109"/>
      <c r="KP414" s="109"/>
      <c r="KQ414" s="109"/>
      <c r="KR414" s="109"/>
      <c r="KS414" s="109"/>
      <c r="KT414" s="109"/>
      <c r="KU414" s="109"/>
      <c r="KV414" s="109"/>
      <c r="KW414" s="109"/>
      <c r="KX414" s="109"/>
      <c r="KY414" s="109"/>
      <c r="KZ414" s="109"/>
      <c r="LA414" s="109"/>
      <c r="LB414" s="109"/>
      <c r="LC414" s="109"/>
      <c r="LD414" s="109"/>
      <c r="LE414" s="109"/>
      <c r="LF414" s="109"/>
      <c r="LG414" s="109"/>
      <c r="LH414" s="109"/>
      <c r="LI414" s="109"/>
      <c r="LJ414" s="109"/>
      <c r="LK414" s="109"/>
      <c r="LL414" s="109"/>
      <c r="LM414" s="109"/>
      <c r="LN414" s="109">
        <v>5</v>
      </c>
      <c r="LO414" s="109"/>
      <c r="LP414" s="109"/>
      <c r="LQ414" s="109"/>
      <c r="LR414" s="109"/>
      <c r="LS414" s="109"/>
      <c r="LT414" s="109"/>
      <c r="LU414" s="109"/>
      <c r="LV414" s="109"/>
      <c r="LW414" s="109"/>
      <c r="LX414" s="109"/>
      <c r="LY414" s="109"/>
      <c r="LZ414" s="109"/>
      <c r="MA414" s="109"/>
      <c r="MB414" s="109"/>
      <c r="MC414" s="109"/>
      <c r="MD414" s="109"/>
      <c r="ME414" s="109"/>
      <c r="MF414" s="109"/>
      <c r="MG414" s="109"/>
      <c r="MH414" s="109"/>
      <c r="MI414" s="109"/>
      <c r="MJ414" s="109"/>
      <c r="MK414" s="109"/>
      <c r="ML414" s="109"/>
      <c r="MM414" s="109"/>
      <c r="MN414" s="109"/>
      <c r="MO414" s="109"/>
      <c r="MP414" s="109"/>
      <c r="MQ414" s="109"/>
      <c r="MR414" s="109"/>
      <c r="MS414" s="109"/>
      <c r="MT414" s="109"/>
      <c r="MU414" s="109"/>
      <c r="MV414" s="109"/>
      <c r="MW414" s="109"/>
      <c r="MX414" s="109"/>
      <c r="MY414" s="109"/>
      <c r="MZ414" s="109"/>
      <c r="NA414" s="109"/>
      <c r="NB414" s="109"/>
      <c r="NC414" s="109"/>
      <c r="ND414" s="109"/>
      <c r="NE414" s="109"/>
      <c r="NF414" s="109"/>
      <c r="NG414" s="109"/>
      <c r="NH414" s="109"/>
      <c r="NI414" s="109"/>
      <c r="NJ414" s="109"/>
      <c r="NK414" s="109"/>
      <c r="NL414" s="109"/>
      <c r="NM414" s="109"/>
      <c r="NN414" s="109"/>
      <c r="NO414" s="109"/>
      <c r="NP414" s="109"/>
      <c r="NQ414" s="109"/>
      <c r="NR414" s="109"/>
      <c r="NS414" s="109"/>
      <c r="NT414" s="109"/>
      <c r="NU414" s="109"/>
      <c r="NV414" s="109"/>
      <c r="NW414" s="109"/>
      <c r="NX414" s="109"/>
      <c r="NY414" s="109"/>
      <c r="NZ414" s="109"/>
      <c r="OA414" s="109"/>
      <c r="OB414" s="109"/>
      <c r="OC414" s="109"/>
      <c r="OD414" s="109"/>
      <c r="OE414" s="109"/>
      <c r="OF414" s="109"/>
      <c r="OG414" s="109"/>
      <c r="OH414" s="109"/>
      <c r="OI414" s="109"/>
      <c r="OJ414" s="109"/>
      <c r="OK414" s="109"/>
      <c r="OL414" s="109"/>
      <c r="OM414" s="109"/>
      <c r="ON414" s="109"/>
      <c r="OO414" s="109"/>
      <c r="OP414" s="109"/>
      <c r="OQ414" s="109"/>
      <c r="OR414" s="109"/>
      <c r="OS414" s="109"/>
      <c r="OT414" s="109"/>
      <c r="OU414" s="109"/>
      <c r="OV414" s="109"/>
      <c r="OW414" s="109"/>
      <c r="OX414" s="109"/>
      <c r="OY414" s="109"/>
      <c r="OZ414" s="109"/>
      <c r="PA414" s="109"/>
      <c r="PB414" s="109"/>
      <c r="PC414" s="109"/>
      <c r="PD414" s="109"/>
      <c r="PE414" s="109"/>
      <c r="PF414" s="109"/>
      <c r="PG414" s="109"/>
      <c r="PH414" s="109"/>
      <c r="PI414" s="109"/>
      <c r="PJ414" s="109"/>
      <c r="PK414" s="109">
        <v>10</v>
      </c>
      <c r="PL414" s="109"/>
      <c r="PM414" s="109"/>
      <c r="PN414" s="109"/>
      <c r="PO414" s="109"/>
      <c r="PP414" s="109"/>
      <c r="PQ414" s="109"/>
      <c r="PR414" s="109"/>
      <c r="PS414" s="109"/>
      <c r="PT414" s="109"/>
      <c r="PU414" s="109"/>
      <c r="PV414" s="109"/>
      <c r="PW414" s="109"/>
      <c r="PX414" s="109"/>
      <c r="PY414" s="109"/>
      <c r="PZ414" s="109"/>
      <c r="QA414" s="109"/>
      <c r="QB414" s="109"/>
      <c r="QC414" s="109"/>
      <c r="QD414" s="109"/>
      <c r="QE414" s="109"/>
      <c r="QF414" s="109"/>
      <c r="QG414" s="109"/>
      <c r="QH414" s="109"/>
      <c r="QI414" s="109"/>
      <c r="QJ414" s="109"/>
      <c r="QK414" s="23">
        <f t="shared" si="7"/>
        <v>54</v>
      </c>
      <c r="QL414" s="125"/>
      <c r="QM414" s="148"/>
      <c r="QN414" s="125"/>
      <c r="QO414" s="125"/>
      <c r="QP414" s="125"/>
      <c r="QQ414" s="125"/>
      <c r="QR414" s="125"/>
      <c r="QS414" s="130"/>
    </row>
    <row r="415" spans="1:461" s="5" customFormat="1" ht="12.75" customHeight="1" x14ac:dyDescent="0.2">
      <c r="A415" s="52">
        <v>44740</v>
      </c>
      <c r="B415" s="98" t="s">
        <v>358</v>
      </c>
      <c r="C415" s="107"/>
      <c r="D415" s="107"/>
      <c r="E415" s="108"/>
      <c r="F415" s="108"/>
      <c r="G415" s="108"/>
      <c r="H415" s="108"/>
      <c r="I415" s="108"/>
      <c r="J415" s="108"/>
      <c r="K415" s="108"/>
      <c r="L415" s="108"/>
      <c r="M415" s="108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 s="109"/>
      <c r="BG415" s="109"/>
      <c r="BH415" s="109"/>
      <c r="BI415" s="109"/>
      <c r="BJ415" s="109"/>
      <c r="BK415" s="109"/>
      <c r="BL415" s="109"/>
      <c r="BM415" s="109"/>
      <c r="BN415" s="109"/>
      <c r="BO415" s="109"/>
      <c r="BP415" s="109"/>
      <c r="BQ415" s="109"/>
      <c r="BR415" s="109"/>
      <c r="BS415" s="109"/>
      <c r="BT415" s="109"/>
      <c r="BU415" s="109"/>
      <c r="BV415" s="109"/>
      <c r="BW415" s="109"/>
      <c r="BX415" s="109"/>
      <c r="BY415" s="109"/>
      <c r="BZ415" s="109"/>
      <c r="CA415" s="109"/>
      <c r="CB415" s="109"/>
      <c r="CC415" s="109"/>
      <c r="CD415" s="109"/>
      <c r="CE415" s="109"/>
      <c r="CF415" s="109"/>
      <c r="CG415" s="109"/>
      <c r="CH415" s="109"/>
      <c r="CI415" s="109"/>
      <c r="CJ415" s="109"/>
      <c r="CK415" s="109"/>
      <c r="CL415" s="109"/>
      <c r="CM415" s="109"/>
      <c r="CN415" s="109"/>
      <c r="CO415" s="109"/>
      <c r="CP415" s="109"/>
      <c r="CQ415" s="109"/>
      <c r="CR415" s="109"/>
      <c r="CS415" s="109"/>
      <c r="CT415" s="109"/>
      <c r="CU415" s="109"/>
      <c r="CV415" s="109"/>
      <c r="CW415" s="109"/>
      <c r="CX415" s="109"/>
      <c r="CY415" s="109"/>
      <c r="CZ415" s="109"/>
      <c r="DA415" s="109"/>
      <c r="DB415" s="109"/>
      <c r="DC415" s="109"/>
      <c r="DD415" s="109"/>
      <c r="DE415" s="109"/>
      <c r="DF415" s="109"/>
      <c r="DG415" s="109"/>
      <c r="DH415" s="109"/>
      <c r="DI415" s="109"/>
      <c r="DJ415" s="109"/>
      <c r="DK415" s="109"/>
      <c r="DL415" s="109"/>
      <c r="DM415" s="109"/>
      <c r="DN415" s="109"/>
      <c r="DO415" s="109"/>
      <c r="DP415" s="109"/>
      <c r="DQ415" s="109"/>
      <c r="DR415" s="109"/>
      <c r="DS415" s="109"/>
      <c r="DT415" s="109"/>
      <c r="DU415" s="109"/>
      <c r="DV415" s="109"/>
      <c r="DW415" s="109"/>
      <c r="DX415" s="109"/>
      <c r="DY415" s="109"/>
      <c r="DZ415" s="109"/>
      <c r="EA415" s="109"/>
      <c r="EB415" s="109"/>
      <c r="EC415" s="109"/>
      <c r="ED415" s="109"/>
      <c r="EE415" s="109"/>
      <c r="EF415" s="109"/>
      <c r="EG415" s="109"/>
      <c r="EH415" s="109"/>
      <c r="EI415" s="109"/>
      <c r="EJ415" s="109"/>
      <c r="EK415" s="109"/>
      <c r="EL415" s="109"/>
      <c r="EM415" s="109"/>
      <c r="EN415" s="109"/>
      <c r="EO415" s="109"/>
      <c r="EP415" s="109"/>
      <c r="EQ415" s="109"/>
      <c r="ER415" s="109"/>
      <c r="ES415" s="109"/>
      <c r="ET415" s="109"/>
      <c r="EU415" s="109"/>
      <c r="EV415" s="109"/>
      <c r="EW415" s="109"/>
      <c r="EX415" s="109"/>
      <c r="EY415" s="109"/>
      <c r="EZ415" s="109"/>
      <c r="FA415" s="109"/>
      <c r="FB415" s="109"/>
      <c r="FC415" s="109"/>
      <c r="FD415" s="109"/>
      <c r="FE415" s="109"/>
      <c r="FF415" s="109"/>
      <c r="FG415" s="109"/>
      <c r="FH415" s="109"/>
      <c r="FI415" s="109"/>
      <c r="FJ415" s="109"/>
      <c r="FK415" s="109"/>
      <c r="FL415" s="109"/>
      <c r="FM415" s="109"/>
      <c r="FN415" s="109"/>
      <c r="FO415" s="109"/>
      <c r="FP415" s="109"/>
      <c r="FQ415" s="109"/>
      <c r="FR415" s="109"/>
      <c r="FS415" s="109"/>
      <c r="FT415" s="109"/>
      <c r="FU415" s="109"/>
      <c r="FV415" s="109"/>
      <c r="FW415" s="109"/>
      <c r="FX415" s="109"/>
      <c r="FY415" s="109"/>
      <c r="FZ415" s="109"/>
      <c r="GA415" s="109"/>
      <c r="GB415" s="109"/>
      <c r="GC415" s="109"/>
      <c r="GD415" s="109"/>
      <c r="GE415" s="109"/>
      <c r="GF415" s="109"/>
      <c r="GG415" s="109"/>
      <c r="GH415" s="109"/>
      <c r="GI415" s="109"/>
      <c r="GJ415" s="109"/>
      <c r="GK415" s="109"/>
      <c r="GL415" s="109"/>
      <c r="GM415" s="109"/>
      <c r="GN415" s="109"/>
      <c r="GO415" s="109"/>
      <c r="GP415" s="109"/>
      <c r="GQ415" s="109"/>
      <c r="GR415" s="109"/>
      <c r="GS415" s="109"/>
      <c r="GT415" s="109"/>
      <c r="GU415" s="109"/>
      <c r="GV415" s="109"/>
      <c r="GW415" s="109"/>
      <c r="GX415" s="109"/>
      <c r="GY415" s="109"/>
      <c r="GZ415" s="109"/>
      <c r="HA415" s="109"/>
      <c r="HB415" s="109"/>
      <c r="HC415" s="109"/>
      <c r="HD415" s="109"/>
      <c r="HE415" s="109"/>
      <c r="HF415" s="109"/>
      <c r="HG415" s="109"/>
      <c r="HH415" s="109"/>
      <c r="HI415" s="109"/>
      <c r="HJ415" s="109"/>
      <c r="HK415" s="109"/>
      <c r="HL415" s="109"/>
      <c r="HM415" s="109"/>
      <c r="HN415" s="109"/>
      <c r="HO415" s="109"/>
      <c r="HP415" s="109"/>
      <c r="HQ415" s="109"/>
      <c r="HR415" s="109"/>
      <c r="HS415" s="109"/>
      <c r="HT415" s="109"/>
      <c r="HU415" s="109"/>
      <c r="HV415" s="109"/>
      <c r="HW415" s="109"/>
      <c r="HX415" s="109"/>
      <c r="HY415" s="109"/>
      <c r="HZ415" s="109"/>
      <c r="IA415" s="109"/>
      <c r="IB415" s="109"/>
      <c r="IC415" s="109"/>
      <c r="ID415" s="109"/>
      <c r="IE415" s="109"/>
      <c r="IF415" s="109"/>
      <c r="IG415" s="109"/>
      <c r="IH415" s="109"/>
      <c r="II415" s="109"/>
      <c r="IJ415" s="109"/>
      <c r="IK415" s="109"/>
      <c r="IL415" s="109"/>
      <c r="IM415" s="109"/>
      <c r="IN415" s="109"/>
      <c r="IO415" s="109"/>
      <c r="IP415" s="109"/>
      <c r="IQ415" s="109"/>
      <c r="IR415" s="109"/>
      <c r="IS415" s="109"/>
      <c r="IT415" s="109"/>
      <c r="IU415" s="109"/>
      <c r="IV415" s="109"/>
      <c r="IW415" s="109"/>
      <c r="IX415" s="109"/>
      <c r="IY415" s="109"/>
      <c r="IZ415" s="109"/>
      <c r="JA415" s="109"/>
      <c r="JB415" s="109"/>
      <c r="JC415" s="109"/>
      <c r="JD415" s="109"/>
      <c r="JE415" s="109"/>
      <c r="JF415" s="109"/>
      <c r="JG415" s="109"/>
      <c r="JH415" s="109"/>
      <c r="JI415" s="109"/>
      <c r="JJ415" s="109"/>
      <c r="JK415" s="109"/>
      <c r="JL415" s="109"/>
      <c r="JM415" s="109"/>
      <c r="JN415" s="109"/>
      <c r="JO415" s="109"/>
      <c r="JP415" s="109"/>
      <c r="JQ415" s="109"/>
      <c r="JR415" s="109"/>
      <c r="JS415" s="109"/>
      <c r="JT415" s="109"/>
      <c r="JU415" s="109"/>
      <c r="JV415" s="109"/>
      <c r="JW415" s="109"/>
      <c r="JX415" s="109"/>
      <c r="JY415" s="109"/>
      <c r="JZ415" s="109"/>
      <c r="KA415" s="109"/>
      <c r="KB415" s="109"/>
      <c r="KC415" s="109"/>
      <c r="KD415" s="109"/>
      <c r="KE415" s="109"/>
      <c r="KF415" s="109"/>
      <c r="KG415" s="109"/>
      <c r="KH415" s="109"/>
      <c r="KI415" s="109"/>
      <c r="KJ415" s="109"/>
      <c r="KK415" s="109"/>
      <c r="KL415" s="109"/>
      <c r="KM415" s="109"/>
      <c r="KN415" s="109"/>
      <c r="KO415" s="109"/>
      <c r="KP415" s="109"/>
      <c r="KQ415" s="109"/>
      <c r="KR415" s="109"/>
      <c r="KS415" s="109"/>
      <c r="KT415" s="109"/>
      <c r="KU415" s="109"/>
      <c r="KV415" s="109"/>
      <c r="KW415" s="109"/>
      <c r="KX415" s="109"/>
      <c r="KY415" s="109"/>
      <c r="KZ415" s="109"/>
      <c r="LA415" s="109"/>
      <c r="LB415" s="109"/>
      <c r="LC415" s="109"/>
      <c r="LD415" s="109"/>
      <c r="LE415" s="109"/>
      <c r="LF415" s="109"/>
      <c r="LG415" s="109"/>
      <c r="LH415" s="109"/>
      <c r="LI415" s="109"/>
      <c r="LJ415" s="109"/>
      <c r="LK415" s="109"/>
      <c r="LL415" s="109"/>
      <c r="LM415" s="109"/>
      <c r="LN415" s="109"/>
      <c r="LO415" s="109"/>
      <c r="LP415" s="109"/>
      <c r="LQ415" s="109"/>
      <c r="LR415" s="109"/>
      <c r="LS415" s="109"/>
      <c r="LT415" s="109"/>
      <c r="LU415" s="109"/>
      <c r="LV415" s="109"/>
      <c r="LW415" s="109"/>
      <c r="LX415" s="109"/>
      <c r="LY415" s="109"/>
      <c r="LZ415" s="109"/>
      <c r="MA415" s="109"/>
      <c r="MB415" s="109"/>
      <c r="MC415" s="109"/>
      <c r="MD415" s="109"/>
      <c r="ME415" s="109"/>
      <c r="MF415" s="109"/>
      <c r="MG415" s="109"/>
      <c r="MH415" s="109"/>
      <c r="MI415" s="109"/>
      <c r="MJ415" s="109"/>
      <c r="MK415" s="109"/>
      <c r="ML415" s="109"/>
      <c r="MM415" s="109"/>
      <c r="MN415" s="109"/>
      <c r="MO415" s="109"/>
      <c r="MP415" s="109"/>
      <c r="MQ415" s="109"/>
      <c r="MR415" s="109"/>
      <c r="MS415" s="109"/>
      <c r="MT415" s="109"/>
      <c r="MU415" s="109"/>
      <c r="MV415" s="109"/>
      <c r="MW415" s="109"/>
      <c r="MX415" s="109"/>
      <c r="MY415" s="109"/>
      <c r="MZ415" s="109"/>
      <c r="NA415" s="109"/>
      <c r="NB415" s="109"/>
      <c r="NC415" s="109"/>
      <c r="ND415" s="109"/>
      <c r="NE415" s="109"/>
      <c r="NF415" s="109"/>
      <c r="NG415" s="109"/>
      <c r="NH415" s="109"/>
      <c r="NI415" s="109"/>
      <c r="NJ415" s="109"/>
      <c r="NK415" s="109"/>
      <c r="NL415" s="109"/>
      <c r="NM415" s="109"/>
      <c r="NN415" s="109"/>
      <c r="NO415" s="109"/>
      <c r="NP415" s="109"/>
      <c r="NQ415" s="109"/>
      <c r="NR415" s="109"/>
      <c r="NS415" s="109"/>
      <c r="NT415" s="109"/>
      <c r="NU415" s="109"/>
      <c r="NV415" s="109"/>
      <c r="NW415" s="109"/>
      <c r="NX415" s="109"/>
      <c r="NY415" s="109"/>
      <c r="NZ415" s="109"/>
      <c r="OA415" s="109"/>
      <c r="OB415" s="109"/>
      <c r="OC415" s="109"/>
      <c r="OD415" s="109"/>
      <c r="OE415" s="109"/>
      <c r="OF415" s="109"/>
      <c r="OG415" s="109"/>
      <c r="OH415" s="109"/>
      <c r="OI415" s="109"/>
      <c r="OJ415" s="109"/>
      <c r="OK415" s="109"/>
      <c r="OL415" s="109"/>
      <c r="OM415" s="109"/>
      <c r="ON415" s="109"/>
      <c r="OO415" s="109"/>
      <c r="OP415" s="109"/>
      <c r="OQ415" s="109"/>
      <c r="OR415" s="109"/>
      <c r="OS415" s="109"/>
      <c r="OT415" s="109"/>
      <c r="OU415" s="109"/>
      <c r="OV415" s="109"/>
      <c r="OW415" s="109"/>
      <c r="OX415" s="109"/>
      <c r="OY415" s="109"/>
      <c r="OZ415" s="109"/>
      <c r="PA415" s="109"/>
      <c r="PB415" s="109"/>
      <c r="PC415" s="109"/>
      <c r="PD415" s="109"/>
      <c r="PE415" s="109"/>
      <c r="PF415" s="109"/>
      <c r="PG415" s="109"/>
      <c r="PH415" s="109"/>
      <c r="PI415" s="109">
        <v>6</v>
      </c>
      <c r="PJ415" s="109"/>
      <c r="PK415" s="109"/>
      <c r="PL415" s="109"/>
      <c r="PM415" s="109"/>
      <c r="PN415" s="109"/>
      <c r="PO415" s="109"/>
      <c r="PP415" s="109"/>
      <c r="PQ415" s="109"/>
      <c r="PR415" s="109"/>
      <c r="PS415" s="109"/>
      <c r="PT415" s="109"/>
      <c r="PU415" s="109"/>
      <c r="PV415" s="109"/>
      <c r="PW415" s="109"/>
      <c r="PX415" s="109"/>
      <c r="PY415" s="109"/>
      <c r="PZ415" s="109"/>
      <c r="QA415" s="109"/>
      <c r="QB415" s="109"/>
      <c r="QC415" s="109"/>
      <c r="QD415" s="109"/>
      <c r="QE415" s="109"/>
      <c r="QF415" s="109"/>
      <c r="QG415" s="109"/>
      <c r="QH415" s="109"/>
      <c r="QI415" s="109"/>
      <c r="QJ415" s="109"/>
      <c r="QK415" s="23">
        <f t="shared" si="7"/>
        <v>6</v>
      </c>
      <c r="QL415" s="125"/>
      <c r="QM415" s="148"/>
      <c r="QN415" s="125"/>
      <c r="QO415" s="125"/>
      <c r="QP415" s="125"/>
      <c r="QQ415" s="125">
        <v>747.36</v>
      </c>
      <c r="QR415" s="125"/>
      <c r="QS415" s="130"/>
    </row>
    <row r="416" spans="1:461" s="5" customFormat="1" ht="12.75" customHeight="1" x14ac:dyDescent="0.2">
      <c r="A416" s="52">
        <v>44740</v>
      </c>
      <c r="B416" s="161" t="s">
        <v>404</v>
      </c>
      <c r="C416" s="107"/>
      <c r="D416" s="107"/>
      <c r="E416" s="108"/>
      <c r="F416" s="108"/>
      <c r="G416" s="108"/>
      <c r="H416" s="108"/>
      <c r="I416" s="108"/>
      <c r="J416" s="108"/>
      <c r="K416" s="108"/>
      <c r="L416" s="108"/>
      <c r="M416" s="108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 s="109"/>
      <c r="BG416" s="109"/>
      <c r="BH416" s="109"/>
      <c r="BI416" s="109"/>
      <c r="BJ416" s="109"/>
      <c r="BK416" s="109"/>
      <c r="BL416" s="109"/>
      <c r="BM416" s="109"/>
      <c r="BN416" s="109"/>
      <c r="BO416" s="109"/>
      <c r="BP416" s="109"/>
      <c r="BQ416" s="109"/>
      <c r="BR416" s="109"/>
      <c r="BS416" s="109"/>
      <c r="BT416" s="109"/>
      <c r="BU416" s="109"/>
      <c r="BV416" s="109"/>
      <c r="BW416" s="109"/>
      <c r="BX416" s="109"/>
      <c r="BY416" s="109"/>
      <c r="BZ416" s="109"/>
      <c r="CA416" s="109"/>
      <c r="CB416" s="109"/>
      <c r="CC416" s="109"/>
      <c r="CD416" s="109"/>
      <c r="CE416" s="109"/>
      <c r="CF416" s="109"/>
      <c r="CG416" s="109"/>
      <c r="CH416" s="109"/>
      <c r="CI416" s="109"/>
      <c r="CJ416" s="109"/>
      <c r="CK416" s="109"/>
      <c r="CL416" s="109"/>
      <c r="CM416" s="109"/>
      <c r="CN416" s="109"/>
      <c r="CO416" s="109"/>
      <c r="CP416" s="109"/>
      <c r="CQ416" s="109"/>
      <c r="CR416" s="109"/>
      <c r="CS416" s="109"/>
      <c r="CT416" s="109"/>
      <c r="CU416" s="109"/>
      <c r="CV416" s="109"/>
      <c r="CW416" s="109"/>
      <c r="CX416" s="109"/>
      <c r="CY416" s="109"/>
      <c r="CZ416" s="109"/>
      <c r="DA416" s="109"/>
      <c r="DB416" s="109"/>
      <c r="DC416" s="109"/>
      <c r="DD416" s="109"/>
      <c r="DE416" s="109"/>
      <c r="DF416" s="109"/>
      <c r="DG416" s="109"/>
      <c r="DH416" s="109"/>
      <c r="DI416" s="109"/>
      <c r="DJ416" s="109"/>
      <c r="DK416" s="109"/>
      <c r="DL416" s="109"/>
      <c r="DM416" s="109"/>
      <c r="DN416" s="109"/>
      <c r="DO416" s="109"/>
      <c r="DP416" s="109"/>
      <c r="DQ416" s="109"/>
      <c r="DR416" s="109"/>
      <c r="DS416" s="109"/>
      <c r="DT416" s="109"/>
      <c r="DU416" s="109"/>
      <c r="DV416" s="109"/>
      <c r="DW416" s="109"/>
      <c r="DX416" s="109"/>
      <c r="DY416" s="109"/>
      <c r="DZ416" s="109"/>
      <c r="EA416" s="109"/>
      <c r="EB416" s="109"/>
      <c r="EC416" s="109"/>
      <c r="ED416" s="109"/>
      <c r="EE416" s="109"/>
      <c r="EF416" s="109"/>
      <c r="EG416" s="109"/>
      <c r="EH416" s="109"/>
      <c r="EI416" s="109"/>
      <c r="EJ416" s="109"/>
      <c r="EK416" s="109"/>
      <c r="EL416" s="109"/>
      <c r="EM416" s="109"/>
      <c r="EN416" s="109"/>
      <c r="EO416" s="109"/>
      <c r="EP416" s="109"/>
      <c r="EQ416" s="109"/>
      <c r="ER416" s="109"/>
      <c r="ES416" s="109"/>
      <c r="ET416" s="109"/>
      <c r="EU416" s="109"/>
      <c r="EV416" s="109"/>
      <c r="EW416" s="109"/>
      <c r="EX416" s="109"/>
      <c r="EY416" s="109"/>
      <c r="EZ416" s="109"/>
      <c r="FA416" s="109"/>
      <c r="FB416" s="109"/>
      <c r="FC416" s="109"/>
      <c r="FD416" s="109"/>
      <c r="FE416" s="109"/>
      <c r="FF416" s="109"/>
      <c r="FG416" s="109"/>
      <c r="FH416" s="109"/>
      <c r="FI416" s="109"/>
      <c r="FJ416" s="109"/>
      <c r="FK416" s="109"/>
      <c r="FL416" s="109"/>
      <c r="FM416" s="109"/>
      <c r="FN416" s="109"/>
      <c r="FO416" s="109"/>
      <c r="FP416" s="109"/>
      <c r="FQ416" s="109"/>
      <c r="FR416" s="109"/>
      <c r="FS416" s="109"/>
      <c r="FT416" s="109"/>
      <c r="FU416" s="109"/>
      <c r="FV416" s="109"/>
      <c r="FW416" s="109"/>
      <c r="FX416" s="109"/>
      <c r="FY416" s="109"/>
      <c r="FZ416" s="109"/>
      <c r="GA416" s="109"/>
      <c r="GB416" s="109"/>
      <c r="GC416" s="109"/>
      <c r="GD416" s="109"/>
      <c r="GE416" s="109"/>
      <c r="GF416" s="109"/>
      <c r="GG416" s="109"/>
      <c r="GH416" s="109"/>
      <c r="GI416" s="109"/>
      <c r="GJ416" s="109"/>
      <c r="GK416" s="109"/>
      <c r="GL416" s="109"/>
      <c r="GM416" s="109"/>
      <c r="GN416" s="109"/>
      <c r="GO416" s="109"/>
      <c r="GP416" s="109"/>
      <c r="GQ416" s="109"/>
      <c r="GR416" s="109"/>
      <c r="GS416" s="109"/>
      <c r="GT416" s="109"/>
      <c r="GU416" s="109"/>
      <c r="GV416" s="109"/>
      <c r="GW416" s="109"/>
      <c r="GX416" s="109"/>
      <c r="GY416" s="109"/>
      <c r="GZ416" s="109"/>
      <c r="HA416" s="109"/>
      <c r="HB416" s="109"/>
      <c r="HC416" s="109"/>
      <c r="HD416" s="109"/>
      <c r="HE416" s="109"/>
      <c r="HF416" s="109"/>
      <c r="HG416" s="109"/>
      <c r="HH416" s="109"/>
      <c r="HI416" s="109"/>
      <c r="HJ416" s="109"/>
      <c r="HK416" s="109"/>
      <c r="HL416" s="109"/>
      <c r="HM416" s="109"/>
      <c r="HN416" s="109"/>
      <c r="HO416" s="109"/>
      <c r="HP416" s="109"/>
      <c r="HQ416" s="109"/>
      <c r="HR416" s="109"/>
      <c r="HS416" s="109"/>
      <c r="HT416" s="109"/>
      <c r="HU416" s="109"/>
      <c r="HV416" s="109"/>
      <c r="HW416" s="109"/>
      <c r="HX416" s="109"/>
      <c r="HY416" s="109"/>
      <c r="HZ416" s="109"/>
      <c r="IA416" s="109"/>
      <c r="IB416" s="109"/>
      <c r="IC416" s="109"/>
      <c r="ID416" s="109"/>
      <c r="IE416" s="109"/>
      <c r="IF416" s="109"/>
      <c r="IG416" s="109"/>
      <c r="IH416" s="109"/>
      <c r="II416" s="109"/>
      <c r="IJ416" s="109"/>
      <c r="IK416" s="109"/>
      <c r="IL416" s="109"/>
      <c r="IM416" s="109"/>
      <c r="IN416" s="109"/>
      <c r="IO416" s="109"/>
      <c r="IP416" s="109"/>
      <c r="IQ416" s="109"/>
      <c r="IR416" s="109"/>
      <c r="IS416" s="109"/>
      <c r="IT416" s="109"/>
      <c r="IU416" s="109"/>
      <c r="IV416" s="109"/>
      <c r="IW416" s="109"/>
      <c r="IX416" s="109"/>
      <c r="IY416" s="109"/>
      <c r="IZ416" s="109"/>
      <c r="JA416" s="109"/>
      <c r="JB416" s="109"/>
      <c r="JC416" s="109"/>
      <c r="JD416" s="109"/>
      <c r="JE416" s="109"/>
      <c r="JF416" s="109"/>
      <c r="JG416" s="109"/>
      <c r="JH416" s="109"/>
      <c r="JI416" s="109"/>
      <c r="JJ416" s="109"/>
      <c r="JK416" s="109"/>
      <c r="JL416" s="109"/>
      <c r="JM416" s="109"/>
      <c r="JN416" s="109"/>
      <c r="JO416" s="109"/>
      <c r="JP416" s="109"/>
      <c r="JQ416" s="109"/>
      <c r="JR416" s="109"/>
      <c r="JS416" s="109"/>
      <c r="JT416" s="109"/>
      <c r="JU416" s="109"/>
      <c r="JV416" s="109"/>
      <c r="JW416" s="109"/>
      <c r="JX416" s="109"/>
      <c r="JY416" s="109"/>
      <c r="JZ416" s="109"/>
      <c r="KA416" s="109"/>
      <c r="KB416" s="109"/>
      <c r="KC416" s="109"/>
      <c r="KD416" s="109"/>
      <c r="KE416" s="109"/>
      <c r="KF416" s="109"/>
      <c r="KG416" s="109"/>
      <c r="KH416" s="109"/>
      <c r="KI416" s="109"/>
      <c r="KJ416" s="109"/>
      <c r="KK416" s="109"/>
      <c r="KL416" s="109"/>
      <c r="KM416" s="109"/>
      <c r="KN416" s="109"/>
      <c r="KO416" s="109"/>
      <c r="KP416" s="109"/>
      <c r="KQ416" s="109"/>
      <c r="KR416" s="109"/>
      <c r="KS416" s="109"/>
      <c r="KT416" s="109"/>
      <c r="KU416" s="109"/>
      <c r="KV416" s="109"/>
      <c r="KW416" s="109"/>
      <c r="KX416" s="109"/>
      <c r="KY416" s="109"/>
      <c r="KZ416" s="109"/>
      <c r="LA416" s="109"/>
      <c r="LB416" s="109"/>
      <c r="LC416" s="109"/>
      <c r="LD416" s="109"/>
      <c r="LE416" s="109"/>
      <c r="LF416" s="109"/>
      <c r="LG416" s="109"/>
      <c r="LH416" s="109"/>
      <c r="LI416" s="109"/>
      <c r="LJ416" s="109"/>
      <c r="LK416" s="109"/>
      <c r="LL416" s="109"/>
      <c r="LM416" s="109"/>
      <c r="LN416" s="109"/>
      <c r="LO416" s="109"/>
      <c r="LP416" s="109"/>
      <c r="LQ416" s="109"/>
      <c r="LR416" s="109"/>
      <c r="LS416" s="109"/>
      <c r="LT416" s="109"/>
      <c r="LU416" s="109"/>
      <c r="LV416" s="109"/>
      <c r="LW416" s="109"/>
      <c r="LX416" s="109"/>
      <c r="LY416" s="109"/>
      <c r="LZ416" s="109"/>
      <c r="MA416" s="109"/>
      <c r="MB416" s="109"/>
      <c r="MC416" s="109"/>
      <c r="MD416" s="109"/>
      <c r="ME416" s="109"/>
      <c r="MF416" s="109"/>
      <c r="MG416" s="109"/>
      <c r="MH416" s="109"/>
      <c r="MI416" s="109"/>
      <c r="MJ416" s="109"/>
      <c r="MK416" s="109"/>
      <c r="ML416" s="109"/>
      <c r="MM416" s="109"/>
      <c r="MN416" s="109"/>
      <c r="MO416" s="109"/>
      <c r="MP416" s="109"/>
      <c r="MQ416" s="109"/>
      <c r="MR416" s="109"/>
      <c r="MS416" s="109"/>
      <c r="MT416" s="109"/>
      <c r="MU416" s="109"/>
      <c r="MV416" s="109"/>
      <c r="MW416" s="109"/>
      <c r="MX416" s="109"/>
      <c r="MY416" s="109"/>
      <c r="MZ416" s="109"/>
      <c r="NA416" s="109"/>
      <c r="NB416" s="109"/>
      <c r="NC416" s="109"/>
      <c r="ND416" s="109"/>
      <c r="NE416" s="109"/>
      <c r="NF416" s="109"/>
      <c r="NG416" s="109"/>
      <c r="NH416" s="109"/>
      <c r="NI416" s="109">
        <v>10</v>
      </c>
      <c r="NJ416" s="109"/>
      <c r="NK416" s="109"/>
      <c r="NL416" s="109"/>
      <c r="NM416" s="109"/>
      <c r="NN416" s="109"/>
      <c r="NO416" s="109">
        <v>10</v>
      </c>
      <c r="NP416" s="109"/>
      <c r="NQ416" s="109"/>
      <c r="NR416" s="109"/>
      <c r="NS416" s="109"/>
      <c r="NT416" s="109"/>
      <c r="NU416" s="109"/>
      <c r="NV416" s="109"/>
      <c r="NW416" s="109"/>
      <c r="NX416" s="109"/>
      <c r="NY416" s="109"/>
      <c r="NZ416" s="109"/>
      <c r="OA416" s="109"/>
      <c r="OB416" s="109"/>
      <c r="OC416" s="109"/>
      <c r="OD416" s="109"/>
      <c r="OE416" s="109"/>
      <c r="OF416" s="109"/>
      <c r="OG416" s="109"/>
      <c r="OH416" s="109"/>
      <c r="OI416" s="109"/>
      <c r="OJ416" s="109"/>
      <c r="OK416" s="109"/>
      <c r="OL416" s="109"/>
      <c r="OM416" s="109"/>
      <c r="ON416" s="109"/>
      <c r="OO416" s="109"/>
      <c r="OP416" s="109"/>
      <c r="OQ416" s="109"/>
      <c r="OR416" s="109"/>
      <c r="OS416" s="109"/>
      <c r="OT416" s="109"/>
      <c r="OU416" s="109"/>
      <c r="OV416" s="109"/>
      <c r="OW416" s="109"/>
      <c r="OX416" s="109"/>
      <c r="OY416" s="109"/>
      <c r="OZ416" s="109"/>
      <c r="PA416" s="109"/>
      <c r="PB416" s="109"/>
      <c r="PC416" s="109"/>
      <c r="PD416" s="109"/>
      <c r="PE416" s="109"/>
      <c r="PF416" s="109"/>
      <c r="PG416" s="109"/>
      <c r="PH416" s="109"/>
      <c r="PI416" s="109"/>
      <c r="PJ416" s="109"/>
      <c r="PK416" s="109"/>
      <c r="PL416" s="109"/>
      <c r="PM416" s="109"/>
      <c r="PN416" s="109"/>
      <c r="PO416" s="109"/>
      <c r="PP416" s="109"/>
      <c r="PQ416" s="109"/>
      <c r="PR416" s="109"/>
      <c r="PS416" s="109"/>
      <c r="PT416" s="109"/>
      <c r="PU416" s="109"/>
      <c r="PV416" s="109"/>
      <c r="PW416" s="109"/>
      <c r="PX416" s="109"/>
      <c r="PY416" s="109"/>
      <c r="PZ416" s="109"/>
      <c r="QA416" s="109"/>
      <c r="QB416" s="109"/>
      <c r="QC416" s="109"/>
      <c r="QD416" s="109"/>
      <c r="QE416" s="109"/>
      <c r="QF416" s="109"/>
      <c r="QG416" s="109"/>
      <c r="QH416" s="109"/>
      <c r="QI416" s="109"/>
      <c r="QJ416" s="109"/>
      <c r="QK416" s="23">
        <f t="shared" si="7"/>
        <v>20</v>
      </c>
      <c r="QL416" s="125"/>
      <c r="QM416" s="148"/>
      <c r="QN416" s="125"/>
      <c r="QO416" s="125"/>
      <c r="QP416" s="125"/>
      <c r="QQ416" s="125">
        <v>3151.2</v>
      </c>
      <c r="QR416" s="125"/>
      <c r="QS416" s="130"/>
    </row>
    <row r="417" spans="1:461" s="5" customFormat="1" ht="12.75" customHeight="1" x14ac:dyDescent="0.2">
      <c r="A417" s="52">
        <v>44740</v>
      </c>
      <c r="B417" s="98" t="s">
        <v>501</v>
      </c>
      <c r="C417" s="107"/>
      <c r="D417" s="107"/>
      <c r="E417" s="108"/>
      <c r="F417" s="108"/>
      <c r="G417" s="108"/>
      <c r="H417" s="108"/>
      <c r="I417" s="108"/>
      <c r="J417" s="108"/>
      <c r="K417" s="108"/>
      <c r="L417" s="108"/>
      <c r="M417" s="108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>
        <v>1.8</v>
      </c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 s="109"/>
      <c r="BG417" s="109"/>
      <c r="BH417" s="109"/>
      <c r="BI417" s="109"/>
      <c r="BJ417" s="109"/>
      <c r="BK417" s="109"/>
      <c r="BL417" s="109"/>
      <c r="BM417" s="109"/>
      <c r="BN417" s="109"/>
      <c r="BO417" s="109"/>
      <c r="BP417" s="109"/>
      <c r="BQ417" s="109"/>
      <c r="BR417" s="109"/>
      <c r="BS417" s="109"/>
      <c r="BT417" s="109"/>
      <c r="BU417" s="109"/>
      <c r="BV417" s="109"/>
      <c r="BW417" s="109"/>
      <c r="BX417" s="109"/>
      <c r="BY417" s="109"/>
      <c r="BZ417" s="109"/>
      <c r="CA417" s="109"/>
      <c r="CB417" s="109"/>
      <c r="CC417" s="109"/>
      <c r="CD417" s="109"/>
      <c r="CE417" s="109"/>
      <c r="CF417" s="109"/>
      <c r="CG417" s="109"/>
      <c r="CH417" s="109"/>
      <c r="CI417" s="109"/>
      <c r="CJ417" s="109"/>
      <c r="CK417" s="109"/>
      <c r="CL417" s="109"/>
      <c r="CM417" s="109"/>
      <c r="CN417" s="109"/>
      <c r="CO417" s="109"/>
      <c r="CP417" s="109"/>
      <c r="CQ417" s="109"/>
      <c r="CR417" s="109"/>
      <c r="CS417" s="109"/>
      <c r="CT417" s="109"/>
      <c r="CU417" s="109"/>
      <c r="CV417" s="109"/>
      <c r="CW417" s="109"/>
      <c r="CX417" s="109"/>
      <c r="CY417" s="109"/>
      <c r="CZ417" s="109"/>
      <c r="DA417" s="109"/>
      <c r="DB417" s="109"/>
      <c r="DC417" s="109"/>
      <c r="DD417" s="109"/>
      <c r="DE417" s="109"/>
      <c r="DF417" s="109"/>
      <c r="DG417" s="109"/>
      <c r="DH417" s="109"/>
      <c r="DI417" s="109"/>
      <c r="DJ417" s="109"/>
      <c r="DK417" s="109"/>
      <c r="DL417" s="109"/>
      <c r="DM417" s="109"/>
      <c r="DN417" s="109"/>
      <c r="DO417" s="109"/>
      <c r="DP417" s="109"/>
      <c r="DQ417" s="109"/>
      <c r="DR417" s="109"/>
      <c r="DS417" s="109"/>
      <c r="DT417" s="109"/>
      <c r="DU417" s="109"/>
      <c r="DV417" s="109"/>
      <c r="DW417" s="109"/>
      <c r="DX417" s="109"/>
      <c r="DY417" s="109"/>
      <c r="DZ417" s="109"/>
      <c r="EA417" s="109"/>
      <c r="EB417" s="109"/>
      <c r="EC417" s="109"/>
      <c r="ED417" s="109"/>
      <c r="EE417" s="109"/>
      <c r="EF417" s="109"/>
      <c r="EG417" s="109"/>
      <c r="EH417" s="109"/>
      <c r="EI417" s="109"/>
      <c r="EJ417" s="109"/>
      <c r="EK417" s="109"/>
      <c r="EL417" s="109"/>
      <c r="EM417" s="109"/>
      <c r="EN417" s="109"/>
      <c r="EO417" s="109"/>
      <c r="EP417" s="109"/>
      <c r="EQ417" s="109"/>
      <c r="ER417" s="109"/>
      <c r="ES417" s="109"/>
      <c r="ET417" s="109"/>
      <c r="EU417" s="109"/>
      <c r="EV417" s="109"/>
      <c r="EW417" s="109"/>
      <c r="EX417" s="109"/>
      <c r="EY417" s="109"/>
      <c r="EZ417" s="109"/>
      <c r="FA417" s="109"/>
      <c r="FB417" s="109"/>
      <c r="FC417" s="109"/>
      <c r="FD417" s="109"/>
      <c r="FE417" s="109"/>
      <c r="FF417" s="109"/>
      <c r="FG417" s="109"/>
      <c r="FH417" s="109"/>
      <c r="FI417" s="109"/>
      <c r="FJ417" s="109"/>
      <c r="FK417" s="109"/>
      <c r="FL417" s="109"/>
      <c r="FM417" s="109"/>
      <c r="FN417" s="109"/>
      <c r="FO417" s="109"/>
      <c r="FP417" s="109"/>
      <c r="FQ417" s="109"/>
      <c r="FR417" s="109"/>
      <c r="FS417" s="109"/>
      <c r="FT417" s="109"/>
      <c r="FU417" s="109"/>
      <c r="FV417" s="109"/>
      <c r="FW417" s="109"/>
      <c r="FX417" s="109"/>
      <c r="FY417" s="109"/>
      <c r="FZ417" s="109"/>
      <c r="GA417" s="109"/>
      <c r="GB417" s="109"/>
      <c r="GC417" s="109"/>
      <c r="GD417" s="109"/>
      <c r="GE417" s="109"/>
      <c r="GF417" s="109"/>
      <c r="GG417" s="109"/>
      <c r="GH417" s="109"/>
      <c r="GI417" s="109"/>
      <c r="GJ417" s="109"/>
      <c r="GK417" s="109"/>
      <c r="GL417" s="109"/>
      <c r="GM417" s="109"/>
      <c r="GN417" s="109"/>
      <c r="GO417" s="109"/>
      <c r="GP417" s="109"/>
      <c r="GQ417" s="109"/>
      <c r="GR417" s="109"/>
      <c r="GS417" s="109"/>
      <c r="GT417" s="109"/>
      <c r="GU417" s="109"/>
      <c r="GV417" s="109"/>
      <c r="GW417" s="109"/>
      <c r="GX417" s="109"/>
      <c r="GY417" s="109"/>
      <c r="GZ417" s="109"/>
      <c r="HA417" s="109"/>
      <c r="HB417" s="109"/>
      <c r="HC417" s="109"/>
      <c r="HD417" s="109"/>
      <c r="HE417" s="109"/>
      <c r="HF417" s="109"/>
      <c r="HG417" s="109"/>
      <c r="HH417" s="109"/>
      <c r="HI417" s="109"/>
      <c r="HJ417" s="109"/>
      <c r="HK417" s="109"/>
      <c r="HL417" s="109"/>
      <c r="HM417" s="109"/>
      <c r="HN417" s="109"/>
      <c r="HO417" s="109"/>
      <c r="HP417" s="109"/>
      <c r="HQ417" s="109"/>
      <c r="HR417" s="109"/>
      <c r="HS417" s="109"/>
      <c r="HT417" s="109"/>
      <c r="HU417" s="109"/>
      <c r="HV417" s="109"/>
      <c r="HW417" s="109"/>
      <c r="HX417" s="109"/>
      <c r="HY417" s="109"/>
      <c r="HZ417" s="109"/>
      <c r="IA417" s="109"/>
      <c r="IB417" s="109"/>
      <c r="IC417" s="109"/>
      <c r="ID417" s="109"/>
      <c r="IE417" s="109"/>
      <c r="IF417" s="109"/>
      <c r="IG417" s="109"/>
      <c r="IH417" s="109"/>
      <c r="II417" s="109"/>
      <c r="IJ417" s="109"/>
      <c r="IK417" s="109"/>
      <c r="IL417" s="109"/>
      <c r="IM417" s="109"/>
      <c r="IN417" s="109"/>
      <c r="IO417" s="109"/>
      <c r="IP417" s="109"/>
      <c r="IQ417" s="109"/>
      <c r="IR417" s="109"/>
      <c r="IS417" s="109"/>
      <c r="IT417" s="109"/>
      <c r="IU417" s="109"/>
      <c r="IV417" s="109"/>
      <c r="IW417" s="109"/>
      <c r="IX417" s="109"/>
      <c r="IY417" s="109"/>
      <c r="IZ417" s="109"/>
      <c r="JA417" s="109"/>
      <c r="JB417" s="109"/>
      <c r="JC417" s="109"/>
      <c r="JD417" s="109"/>
      <c r="JE417" s="109"/>
      <c r="JF417" s="109"/>
      <c r="JG417" s="109"/>
      <c r="JH417" s="109"/>
      <c r="JI417" s="109"/>
      <c r="JJ417" s="109"/>
      <c r="JK417" s="109"/>
      <c r="JL417" s="109"/>
      <c r="JM417" s="109"/>
      <c r="JN417" s="109"/>
      <c r="JO417" s="109"/>
      <c r="JP417" s="109"/>
      <c r="JQ417" s="109"/>
      <c r="JR417" s="109"/>
      <c r="JS417" s="109"/>
      <c r="JT417" s="109"/>
      <c r="JU417" s="109"/>
      <c r="JV417" s="109"/>
      <c r="JW417" s="109"/>
      <c r="JX417" s="109"/>
      <c r="JY417" s="109"/>
      <c r="JZ417" s="109"/>
      <c r="KA417" s="109"/>
      <c r="KB417" s="109"/>
      <c r="KC417" s="109"/>
      <c r="KD417" s="109"/>
      <c r="KE417" s="109"/>
      <c r="KF417" s="109"/>
      <c r="KG417" s="109"/>
      <c r="KH417" s="109"/>
      <c r="KI417" s="109"/>
      <c r="KJ417" s="109"/>
      <c r="KK417" s="109"/>
      <c r="KL417" s="109"/>
      <c r="KM417" s="109"/>
      <c r="KN417" s="109"/>
      <c r="KO417" s="109"/>
      <c r="KP417" s="109"/>
      <c r="KQ417" s="109"/>
      <c r="KR417" s="109"/>
      <c r="KS417" s="109"/>
      <c r="KT417" s="109"/>
      <c r="KU417" s="109"/>
      <c r="KV417" s="109"/>
      <c r="KW417" s="109"/>
      <c r="KX417" s="109"/>
      <c r="KY417" s="109"/>
      <c r="KZ417" s="109"/>
      <c r="LA417" s="109"/>
      <c r="LB417" s="109"/>
      <c r="LC417" s="109"/>
      <c r="LD417" s="109"/>
      <c r="LE417" s="109"/>
      <c r="LF417" s="109"/>
      <c r="LG417" s="109"/>
      <c r="LH417" s="109"/>
      <c r="LI417" s="109"/>
      <c r="LJ417" s="109"/>
      <c r="LK417" s="109"/>
      <c r="LL417" s="109"/>
      <c r="LM417" s="109"/>
      <c r="LN417" s="109"/>
      <c r="LO417" s="109"/>
      <c r="LP417" s="109"/>
      <c r="LQ417" s="109"/>
      <c r="LR417" s="109"/>
      <c r="LS417" s="109"/>
      <c r="LT417" s="109"/>
      <c r="LU417" s="109"/>
      <c r="LV417" s="109"/>
      <c r="LW417" s="109"/>
      <c r="LX417" s="109"/>
      <c r="LY417" s="109"/>
      <c r="LZ417" s="109"/>
      <c r="MA417" s="109"/>
      <c r="MB417" s="109"/>
      <c r="MC417" s="109"/>
      <c r="MD417" s="109"/>
      <c r="ME417" s="109"/>
      <c r="MF417" s="109"/>
      <c r="MG417" s="109"/>
      <c r="MH417" s="109"/>
      <c r="MI417" s="109"/>
      <c r="MJ417" s="109"/>
      <c r="MK417" s="109"/>
      <c r="ML417" s="109"/>
      <c r="MM417" s="109"/>
      <c r="MN417" s="109"/>
      <c r="MO417" s="109"/>
      <c r="MP417" s="109"/>
      <c r="MQ417" s="109"/>
      <c r="MR417" s="109"/>
      <c r="MS417" s="109"/>
      <c r="MT417" s="109"/>
      <c r="MU417" s="109"/>
      <c r="MV417" s="109"/>
      <c r="MW417" s="109"/>
      <c r="MX417" s="109"/>
      <c r="MY417" s="109"/>
      <c r="MZ417" s="109"/>
      <c r="NA417" s="109"/>
      <c r="NB417" s="109"/>
      <c r="NC417" s="109"/>
      <c r="ND417" s="109"/>
      <c r="NE417" s="109"/>
      <c r="NF417" s="109"/>
      <c r="NG417" s="109"/>
      <c r="NH417" s="109"/>
      <c r="NI417" s="109"/>
      <c r="NJ417" s="109"/>
      <c r="NK417" s="109"/>
      <c r="NL417" s="109"/>
      <c r="NM417" s="109"/>
      <c r="NN417" s="109"/>
      <c r="NO417" s="109"/>
      <c r="NP417" s="109"/>
      <c r="NQ417" s="109"/>
      <c r="NR417" s="109"/>
      <c r="NS417" s="109"/>
      <c r="NT417" s="109"/>
      <c r="NU417" s="109"/>
      <c r="NV417" s="109"/>
      <c r="NW417" s="109"/>
      <c r="NX417" s="109"/>
      <c r="NY417" s="109"/>
      <c r="NZ417" s="109"/>
      <c r="OA417" s="109"/>
      <c r="OB417" s="109"/>
      <c r="OC417" s="109"/>
      <c r="OD417" s="109"/>
      <c r="OE417" s="109"/>
      <c r="OF417" s="109"/>
      <c r="OG417" s="109"/>
      <c r="OH417" s="109"/>
      <c r="OI417" s="109"/>
      <c r="OJ417" s="109"/>
      <c r="OK417" s="109">
        <v>1</v>
      </c>
      <c r="OL417" s="109"/>
      <c r="OM417" s="109"/>
      <c r="ON417" s="109"/>
      <c r="OO417" s="109"/>
      <c r="OP417" s="109"/>
      <c r="OQ417" s="109"/>
      <c r="OR417" s="109"/>
      <c r="OS417" s="109"/>
      <c r="OT417" s="109"/>
      <c r="OU417" s="109"/>
      <c r="OV417" s="109"/>
      <c r="OW417" s="109"/>
      <c r="OX417" s="109"/>
      <c r="OY417" s="109"/>
      <c r="OZ417" s="109"/>
      <c r="PA417" s="109"/>
      <c r="PB417" s="109"/>
      <c r="PC417" s="109"/>
      <c r="PD417" s="109"/>
      <c r="PE417" s="109"/>
      <c r="PF417" s="109"/>
      <c r="PG417" s="109"/>
      <c r="PH417" s="109"/>
      <c r="PI417" s="109"/>
      <c r="PJ417" s="109"/>
      <c r="PK417" s="109"/>
      <c r="PL417" s="109"/>
      <c r="PM417" s="109"/>
      <c r="PN417" s="109"/>
      <c r="PO417" s="109"/>
      <c r="PP417" s="109"/>
      <c r="PQ417" s="109"/>
      <c r="PR417" s="109"/>
      <c r="PS417" s="109"/>
      <c r="PT417" s="109"/>
      <c r="PU417" s="109"/>
      <c r="PV417" s="109"/>
      <c r="PW417" s="109"/>
      <c r="PX417" s="109"/>
      <c r="PY417" s="109"/>
      <c r="PZ417" s="109"/>
      <c r="QA417" s="109"/>
      <c r="QB417" s="109"/>
      <c r="QC417" s="109"/>
      <c r="QD417" s="109"/>
      <c r="QE417" s="109"/>
      <c r="QF417" s="109"/>
      <c r="QG417" s="109"/>
      <c r="QH417" s="109"/>
      <c r="QI417" s="109"/>
      <c r="QJ417" s="109"/>
      <c r="QK417" s="23">
        <f t="shared" si="7"/>
        <v>2.8</v>
      </c>
      <c r="QL417" s="125"/>
      <c r="QM417" s="148"/>
      <c r="QN417" s="125"/>
      <c r="QO417" s="125"/>
      <c r="QP417" s="125"/>
      <c r="QQ417" s="125">
        <f>49.03+125.28</f>
        <v>174.31</v>
      </c>
      <c r="QR417" s="125"/>
      <c r="QS417" s="130"/>
    </row>
    <row r="418" spans="1:461" s="5" customFormat="1" ht="12.75" customHeight="1" x14ac:dyDescent="0.2">
      <c r="A418" s="52">
        <v>44740</v>
      </c>
      <c r="B418" s="98" t="s">
        <v>472</v>
      </c>
      <c r="C418" s="107"/>
      <c r="D418" s="107"/>
      <c r="E418" s="108"/>
      <c r="F418" s="108"/>
      <c r="G418" s="108"/>
      <c r="H418" s="108"/>
      <c r="I418" s="108"/>
      <c r="J418" s="108"/>
      <c r="K418" s="108"/>
      <c r="L418" s="108"/>
      <c r="M418" s="108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 s="109"/>
      <c r="BG418" s="109"/>
      <c r="BH418" s="109"/>
      <c r="BI418" s="109"/>
      <c r="BJ418" s="109"/>
      <c r="BK418" s="109"/>
      <c r="BL418" s="109"/>
      <c r="BM418" s="109"/>
      <c r="BN418" s="109"/>
      <c r="BO418" s="109"/>
      <c r="BP418" s="109"/>
      <c r="BQ418" s="109"/>
      <c r="BR418" s="109"/>
      <c r="BS418" s="109"/>
      <c r="BT418" s="109"/>
      <c r="BU418" s="109"/>
      <c r="BV418" s="109"/>
      <c r="BW418" s="109"/>
      <c r="BX418" s="109">
        <v>81</v>
      </c>
      <c r="BY418" s="109"/>
      <c r="BZ418" s="109"/>
      <c r="CA418" s="109"/>
      <c r="CB418" s="109"/>
      <c r="CC418" s="109"/>
      <c r="CD418" s="109"/>
      <c r="CE418" s="109"/>
      <c r="CF418" s="109"/>
      <c r="CG418" s="109"/>
      <c r="CH418" s="109"/>
      <c r="CI418" s="109"/>
      <c r="CJ418" s="109"/>
      <c r="CK418" s="109"/>
      <c r="CL418" s="109"/>
      <c r="CM418" s="109"/>
      <c r="CN418" s="109"/>
      <c r="CO418" s="109"/>
      <c r="CP418" s="109"/>
      <c r="CQ418" s="109"/>
      <c r="CR418" s="109"/>
      <c r="CS418" s="109"/>
      <c r="CT418" s="109"/>
      <c r="CU418" s="109"/>
      <c r="CV418" s="109"/>
      <c r="CW418" s="109"/>
      <c r="CX418" s="109"/>
      <c r="CY418" s="109"/>
      <c r="CZ418" s="109"/>
      <c r="DA418" s="109"/>
      <c r="DB418" s="109"/>
      <c r="DC418" s="109"/>
      <c r="DD418" s="109"/>
      <c r="DE418" s="109"/>
      <c r="DF418" s="109"/>
      <c r="DG418" s="109"/>
      <c r="DH418" s="109"/>
      <c r="DI418" s="109"/>
      <c r="DJ418" s="109"/>
      <c r="DK418" s="109"/>
      <c r="DL418" s="109"/>
      <c r="DM418" s="109"/>
      <c r="DN418" s="109"/>
      <c r="DO418" s="109"/>
      <c r="DP418" s="109"/>
      <c r="DQ418" s="109"/>
      <c r="DR418" s="109"/>
      <c r="DS418" s="109"/>
      <c r="DT418" s="109"/>
      <c r="DU418" s="109"/>
      <c r="DV418" s="109"/>
      <c r="DW418" s="109"/>
      <c r="DX418" s="109"/>
      <c r="DY418" s="109"/>
      <c r="DZ418" s="109"/>
      <c r="EA418" s="109"/>
      <c r="EB418" s="109"/>
      <c r="EC418" s="109"/>
      <c r="ED418" s="109"/>
      <c r="EE418" s="109"/>
      <c r="EF418" s="109"/>
      <c r="EG418" s="109"/>
      <c r="EH418" s="109"/>
      <c r="EI418" s="109"/>
      <c r="EJ418" s="109"/>
      <c r="EK418" s="109"/>
      <c r="EL418" s="109"/>
      <c r="EM418" s="109"/>
      <c r="EN418" s="109"/>
      <c r="EO418" s="109"/>
      <c r="EP418" s="109"/>
      <c r="EQ418" s="109"/>
      <c r="ER418" s="109"/>
      <c r="ES418" s="109"/>
      <c r="ET418" s="109"/>
      <c r="EU418" s="109"/>
      <c r="EV418" s="109"/>
      <c r="EW418" s="109"/>
      <c r="EX418" s="109"/>
      <c r="EY418" s="109"/>
      <c r="EZ418" s="109"/>
      <c r="FA418" s="109"/>
      <c r="FB418" s="109"/>
      <c r="FC418" s="109"/>
      <c r="FD418" s="109"/>
      <c r="FE418" s="109"/>
      <c r="FF418" s="109"/>
      <c r="FG418" s="109"/>
      <c r="FH418" s="109"/>
      <c r="FI418" s="109"/>
      <c r="FJ418" s="109"/>
      <c r="FK418" s="109"/>
      <c r="FL418" s="109"/>
      <c r="FM418" s="109"/>
      <c r="FN418" s="109"/>
      <c r="FO418" s="109"/>
      <c r="FP418" s="109"/>
      <c r="FQ418" s="109"/>
      <c r="FR418" s="109"/>
      <c r="FS418" s="109"/>
      <c r="FT418" s="109"/>
      <c r="FU418" s="109"/>
      <c r="FV418" s="109"/>
      <c r="FW418" s="109"/>
      <c r="FX418" s="109"/>
      <c r="FY418" s="109"/>
      <c r="FZ418" s="109"/>
      <c r="GA418" s="109"/>
      <c r="GB418" s="109"/>
      <c r="GC418" s="109"/>
      <c r="GD418" s="109"/>
      <c r="GE418" s="109"/>
      <c r="GF418" s="109"/>
      <c r="GG418" s="109"/>
      <c r="GH418" s="109"/>
      <c r="GI418" s="109"/>
      <c r="GJ418" s="109"/>
      <c r="GK418" s="109"/>
      <c r="GL418" s="109"/>
      <c r="GM418" s="109"/>
      <c r="GN418" s="109"/>
      <c r="GO418" s="109"/>
      <c r="GP418" s="109"/>
      <c r="GQ418" s="109"/>
      <c r="GR418" s="109"/>
      <c r="GS418" s="109"/>
      <c r="GT418" s="109"/>
      <c r="GU418" s="109"/>
      <c r="GV418" s="109"/>
      <c r="GW418" s="109"/>
      <c r="GX418" s="109"/>
      <c r="GY418" s="109"/>
      <c r="GZ418" s="109"/>
      <c r="HA418" s="109"/>
      <c r="HB418" s="109"/>
      <c r="HC418" s="109"/>
      <c r="HD418" s="109"/>
      <c r="HE418" s="109"/>
      <c r="HF418" s="109"/>
      <c r="HG418" s="109"/>
      <c r="HH418" s="109"/>
      <c r="HI418" s="109"/>
      <c r="HJ418" s="109"/>
      <c r="HK418" s="109"/>
      <c r="HL418" s="109"/>
      <c r="HM418" s="109"/>
      <c r="HN418" s="109"/>
      <c r="HO418" s="109"/>
      <c r="HP418" s="109"/>
      <c r="HQ418" s="109"/>
      <c r="HR418" s="109"/>
      <c r="HS418" s="109"/>
      <c r="HT418" s="109"/>
      <c r="HU418" s="109"/>
      <c r="HV418" s="109"/>
      <c r="HW418" s="109"/>
      <c r="HX418" s="109"/>
      <c r="HY418" s="109"/>
      <c r="HZ418" s="109"/>
      <c r="IA418" s="109"/>
      <c r="IB418" s="109"/>
      <c r="IC418" s="109"/>
      <c r="ID418" s="109"/>
      <c r="IE418" s="109"/>
      <c r="IF418" s="109"/>
      <c r="IG418" s="109"/>
      <c r="IH418" s="109"/>
      <c r="II418" s="109"/>
      <c r="IJ418" s="109"/>
      <c r="IK418" s="109"/>
      <c r="IL418" s="109"/>
      <c r="IM418" s="109"/>
      <c r="IN418" s="109"/>
      <c r="IO418" s="109"/>
      <c r="IP418" s="109"/>
      <c r="IQ418" s="109"/>
      <c r="IR418" s="109"/>
      <c r="IS418" s="109"/>
      <c r="IT418" s="109"/>
      <c r="IU418" s="109"/>
      <c r="IV418" s="109"/>
      <c r="IW418" s="109"/>
      <c r="IX418" s="109"/>
      <c r="IY418" s="109"/>
      <c r="IZ418" s="109"/>
      <c r="JA418" s="109"/>
      <c r="JB418" s="109"/>
      <c r="JC418" s="109"/>
      <c r="JD418" s="109"/>
      <c r="JE418" s="109"/>
      <c r="JF418" s="109"/>
      <c r="JG418" s="109"/>
      <c r="JH418" s="109"/>
      <c r="JI418" s="109"/>
      <c r="JJ418" s="109"/>
      <c r="JK418" s="109"/>
      <c r="JL418" s="109"/>
      <c r="JM418" s="109"/>
      <c r="JN418" s="109"/>
      <c r="JO418" s="109"/>
      <c r="JP418" s="109"/>
      <c r="JQ418" s="109"/>
      <c r="JR418" s="109"/>
      <c r="JS418" s="109"/>
      <c r="JT418" s="109"/>
      <c r="JU418" s="109"/>
      <c r="JV418" s="109"/>
      <c r="JW418" s="109"/>
      <c r="JX418" s="109"/>
      <c r="JY418" s="109"/>
      <c r="JZ418" s="109"/>
      <c r="KA418" s="109"/>
      <c r="KB418" s="109"/>
      <c r="KC418" s="109"/>
      <c r="KD418" s="109"/>
      <c r="KE418" s="109"/>
      <c r="KF418" s="109"/>
      <c r="KG418" s="109"/>
      <c r="KH418" s="109"/>
      <c r="KI418" s="109"/>
      <c r="KJ418" s="109"/>
      <c r="KK418" s="109"/>
      <c r="KL418" s="109"/>
      <c r="KM418" s="109"/>
      <c r="KN418" s="109"/>
      <c r="KO418" s="109"/>
      <c r="KP418" s="109"/>
      <c r="KQ418" s="109"/>
      <c r="KR418" s="109"/>
      <c r="KS418" s="109"/>
      <c r="KT418" s="109"/>
      <c r="KU418" s="109"/>
      <c r="KV418" s="109"/>
      <c r="KW418" s="109"/>
      <c r="KX418" s="109"/>
      <c r="KY418" s="109"/>
      <c r="KZ418" s="109"/>
      <c r="LA418" s="109"/>
      <c r="LB418" s="109"/>
      <c r="LC418" s="109"/>
      <c r="LD418" s="109"/>
      <c r="LE418" s="109"/>
      <c r="LF418" s="109"/>
      <c r="LG418" s="109"/>
      <c r="LH418" s="109"/>
      <c r="LI418" s="109"/>
      <c r="LJ418" s="109"/>
      <c r="LK418" s="109"/>
      <c r="LL418" s="109"/>
      <c r="LM418" s="109"/>
      <c r="LN418" s="109"/>
      <c r="LO418" s="109"/>
      <c r="LP418" s="109"/>
      <c r="LQ418" s="109"/>
      <c r="LR418" s="109"/>
      <c r="LS418" s="109"/>
      <c r="LT418" s="109"/>
      <c r="LU418" s="109"/>
      <c r="LV418" s="109"/>
      <c r="LW418" s="109"/>
      <c r="LX418" s="109"/>
      <c r="LY418" s="109"/>
      <c r="LZ418" s="109"/>
      <c r="MA418" s="109"/>
      <c r="MB418" s="109"/>
      <c r="MC418" s="109"/>
      <c r="MD418" s="109"/>
      <c r="ME418" s="109"/>
      <c r="MF418" s="109"/>
      <c r="MG418" s="109"/>
      <c r="MH418" s="109"/>
      <c r="MI418" s="109"/>
      <c r="MJ418" s="109"/>
      <c r="MK418" s="109"/>
      <c r="ML418" s="109"/>
      <c r="MM418" s="109"/>
      <c r="MN418" s="109"/>
      <c r="MO418" s="109"/>
      <c r="MP418" s="109"/>
      <c r="MQ418" s="109"/>
      <c r="MR418" s="109"/>
      <c r="MS418" s="109"/>
      <c r="MT418" s="109"/>
      <c r="MU418" s="109"/>
      <c r="MV418" s="109"/>
      <c r="MW418" s="109"/>
      <c r="MX418" s="109"/>
      <c r="MY418" s="109"/>
      <c r="MZ418" s="109"/>
      <c r="NA418" s="109"/>
      <c r="NB418" s="109"/>
      <c r="NC418" s="109"/>
      <c r="ND418" s="109"/>
      <c r="NE418" s="109"/>
      <c r="NF418" s="109"/>
      <c r="NG418" s="109"/>
      <c r="NH418" s="109"/>
      <c r="NI418" s="109"/>
      <c r="NJ418" s="109"/>
      <c r="NK418" s="109"/>
      <c r="NL418" s="109"/>
      <c r="NM418" s="109"/>
      <c r="NN418" s="109"/>
      <c r="NO418" s="109"/>
      <c r="NP418" s="109"/>
      <c r="NQ418" s="109"/>
      <c r="NR418" s="109"/>
      <c r="NS418" s="109"/>
      <c r="NT418" s="109"/>
      <c r="NU418" s="109"/>
      <c r="NV418" s="109"/>
      <c r="NW418" s="109"/>
      <c r="NX418" s="109"/>
      <c r="NY418" s="109"/>
      <c r="NZ418" s="109"/>
      <c r="OA418" s="109"/>
      <c r="OB418" s="109"/>
      <c r="OC418" s="109"/>
      <c r="OD418" s="109"/>
      <c r="OE418" s="109"/>
      <c r="OF418" s="109"/>
      <c r="OG418" s="109"/>
      <c r="OH418" s="109"/>
      <c r="OI418" s="109"/>
      <c r="OJ418" s="109"/>
      <c r="OK418" s="109"/>
      <c r="OL418" s="109"/>
      <c r="OM418" s="109"/>
      <c r="ON418" s="109"/>
      <c r="OO418" s="109"/>
      <c r="OP418" s="109"/>
      <c r="OQ418" s="109"/>
      <c r="OR418" s="109"/>
      <c r="OS418" s="109"/>
      <c r="OT418" s="109"/>
      <c r="OU418" s="109"/>
      <c r="OV418" s="109"/>
      <c r="OW418" s="109"/>
      <c r="OX418" s="109"/>
      <c r="OY418" s="109"/>
      <c r="OZ418" s="109"/>
      <c r="PA418" s="109"/>
      <c r="PB418" s="109">
        <v>341</v>
      </c>
      <c r="PC418" s="109"/>
      <c r="PD418" s="109"/>
      <c r="PE418" s="109"/>
      <c r="PF418" s="109"/>
      <c r="PG418" s="109"/>
      <c r="PH418" s="109"/>
      <c r="PI418" s="109"/>
      <c r="PJ418" s="109"/>
      <c r="PK418" s="109"/>
      <c r="PL418" s="109"/>
      <c r="PM418" s="109"/>
      <c r="PN418" s="109"/>
      <c r="PO418" s="109"/>
      <c r="PP418" s="109"/>
      <c r="PQ418" s="109"/>
      <c r="PR418" s="109"/>
      <c r="PS418" s="109"/>
      <c r="PT418" s="109"/>
      <c r="PU418" s="109"/>
      <c r="PV418" s="109"/>
      <c r="PW418" s="109"/>
      <c r="PX418" s="109"/>
      <c r="PY418" s="109"/>
      <c r="PZ418" s="109"/>
      <c r="QA418" s="109"/>
      <c r="QB418" s="109"/>
      <c r="QC418" s="109"/>
      <c r="QD418" s="109"/>
      <c r="QE418" s="109"/>
      <c r="QF418" s="109"/>
      <c r="QG418" s="109"/>
      <c r="QH418" s="109"/>
      <c r="QI418" s="109"/>
      <c r="QJ418" s="109"/>
      <c r="QK418" s="23">
        <f t="shared" si="7"/>
        <v>422</v>
      </c>
      <c r="QL418" s="125"/>
      <c r="QM418" s="148"/>
      <c r="QN418" s="125"/>
      <c r="QO418" s="125"/>
      <c r="QP418" s="125"/>
      <c r="QQ418" s="125"/>
      <c r="QR418" s="125">
        <v>7435.88</v>
      </c>
      <c r="QS418" s="130"/>
    </row>
    <row r="419" spans="1:461" s="5" customFormat="1" ht="12.75" customHeight="1" x14ac:dyDescent="0.2">
      <c r="A419" s="52">
        <v>44740</v>
      </c>
      <c r="B419" s="98" t="s">
        <v>122</v>
      </c>
      <c r="C419" s="107"/>
      <c r="D419" s="107"/>
      <c r="E419" s="108"/>
      <c r="F419" s="108"/>
      <c r="G419" s="108"/>
      <c r="H419" s="108"/>
      <c r="I419" s="108"/>
      <c r="J419" s="108"/>
      <c r="K419" s="108"/>
      <c r="L419" s="108"/>
      <c r="M419" s="108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>
        <v>18</v>
      </c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 s="109"/>
      <c r="BG419" s="109"/>
      <c r="BH419" s="109"/>
      <c r="BI419" s="109"/>
      <c r="BJ419" s="109"/>
      <c r="BK419" s="109"/>
      <c r="BL419" s="109"/>
      <c r="BM419" s="109"/>
      <c r="BN419" s="109"/>
      <c r="BO419" s="109"/>
      <c r="BP419" s="109"/>
      <c r="BQ419" s="109"/>
      <c r="BR419" s="109"/>
      <c r="BS419" s="109"/>
      <c r="BT419" s="109"/>
      <c r="BU419" s="109"/>
      <c r="BV419" s="109"/>
      <c r="BW419" s="109"/>
      <c r="BX419" s="109"/>
      <c r="BY419" s="109"/>
      <c r="BZ419" s="109"/>
      <c r="CA419" s="109"/>
      <c r="CB419" s="109"/>
      <c r="CC419" s="109"/>
      <c r="CD419" s="109"/>
      <c r="CE419" s="109"/>
      <c r="CF419" s="109"/>
      <c r="CG419" s="109"/>
      <c r="CH419" s="109"/>
      <c r="CI419" s="109"/>
      <c r="CJ419" s="109"/>
      <c r="CK419" s="109"/>
      <c r="CL419" s="109"/>
      <c r="CM419" s="109"/>
      <c r="CN419" s="109"/>
      <c r="CO419" s="109"/>
      <c r="CP419" s="109"/>
      <c r="CQ419" s="109"/>
      <c r="CR419" s="109"/>
      <c r="CS419" s="109"/>
      <c r="CT419" s="109"/>
      <c r="CU419" s="109"/>
      <c r="CV419" s="109"/>
      <c r="CW419" s="109"/>
      <c r="CX419" s="109"/>
      <c r="CY419" s="109"/>
      <c r="CZ419" s="109"/>
      <c r="DA419" s="109"/>
      <c r="DB419" s="109"/>
      <c r="DC419" s="109"/>
      <c r="DD419" s="109"/>
      <c r="DE419" s="109"/>
      <c r="DF419" s="109"/>
      <c r="DG419" s="109"/>
      <c r="DH419" s="109"/>
      <c r="DI419" s="109"/>
      <c r="DJ419" s="109"/>
      <c r="DK419" s="109"/>
      <c r="DL419" s="109"/>
      <c r="DM419" s="109"/>
      <c r="DN419" s="109"/>
      <c r="DO419" s="109"/>
      <c r="DP419" s="109"/>
      <c r="DQ419" s="109"/>
      <c r="DR419" s="109"/>
      <c r="DS419" s="109"/>
      <c r="DT419" s="109"/>
      <c r="DU419" s="109"/>
      <c r="DV419" s="109"/>
      <c r="DW419" s="109"/>
      <c r="DX419" s="109"/>
      <c r="DY419" s="109"/>
      <c r="DZ419" s="109"/>
      <c r="EA419" s="109"/>
      <c r="EB419" s="109"/>
      <c r="EC419" s="109"/>
      <c r="ED419" s="109"/>
      <c r="EE419" s="109"/>
      <c r="EF419" s="109"/>
      <c r="EG419" s="109"/>
      <c r="EH419" s="109"/>
      <c r="EI419" s="109"/>
      <c r="EJ419" s="109"/>
      <c r="EK419" s="109"/>
      <c r="EL419" s="109"/>
      <c r="EM419" s="109"/>
      <c r="EN419" s="109"/>
      <c r="EO419" s="109"/>
      <c r="EP419" s="109"/>
      <c r="EQ419" s="109"/>
      <c r="ER419" s="109"/>
      <c r="ES419" s="109"/>
      <c r="ET419" s="109"/>
      <c r="EU419" s="109"/>
      <c r="EV419" s="109"/>
      <c r="EW419" s="109"/>
      <c r="EX419" s="109"/>
      <c r="EY419" s="109"/>
      <c r="EZ419" s="109"/>
      <c r="FA419" s="109"/>
      <c r="FB419" s="109"/>
      <c r="FC419" s="109"/>
      <c r="FD419" s="109"/>
      <c r="FE419" s="109"/>
      <c r="FF419" s="109"/>
      <c r="FG419" s="109"/>
      <c r="FH419" s="109"/>
      <c r="FI419" s="109"/>
      <c r="FJ419" s="109"/>
      <c r="FK419" s="109"/>
      <c r="FL419" s="109"/>
      <c r="FM419" s="109"/>
      <c r="FN419" s="109"/>
      <c r="FO419" s="109"/>
      <c r="FP419" s="109"/>
      <c r="FQ419" s="109"/>
      <c r="FR419" s="109"/>
      <c r="FS419" s="109"/>
      <c r="FT419" s="109"/>
      <c r="FU419" s="109"/>
      <c r="FV419" s="109"/>
      <c r="FW419" s="109"/>
      <c r="FX419" s="109"/>
      <c r="FY419" s="109"/>
      <c r="FZ419" s="109"/>
      <c r="GA419" s="109"/>
      <c r="GB419" s="109"/>
      <c r="GC419" s="109"/>
      <c r="GD419" s="109"/>
      <c r="GE419" s="109"/>
      <c r="GF419" s="109"/>
      <c r="GG419" s="109"/>
      <c r="GH419" s="109"/>
      <c r="GI419" s="109"/>
      <c r="GJ419" s="109"/>
      <c r="GK419" s="109"/>
      <c r="GL419" s="109"/>
      <c r="GM419" s="109"/>
      <c r="GN419" s="109"/>
      <c r="GO419" s="109"/>
      <c r="GP419" s="109"/>
      <c r="GQ419" s="109"/>
      <c r="GR419" s="109"/>
      <c r="GS419" s="109"/>
      <c r="GT419" s="109"/>
      <c r="GU419" s="109"/>
      <c r="GV419" s="109"/>
      <c r="GW419" s="109"/>
      <c r="GX419" s="109"/>
      <c r="GY419" s="109"/>
      <c r="GZ419" s="109"/>
      <c r="HA419" s="109"/>
      <c r="HB419" s="109"/>
      <c r="HC419" s="109"/>
      <c r="HD419" s="109"/>
      <c r="HE419" s="109"/>
      <c r="HF419" s="109"/>
      <c r="HG419" s="109"/>
      <c r="HH419" s="109"/>
      <c r="HI419" s="109"/>
      <c r="HJ419" s="109"/>
      <c r="HK419" s="109"/>
      <c r="HL419" s="109"/>
      <c r="HM419" s="109"/>
      <c r="HN419" s="109"/>
      <c r="HO419" s="109"/>
      <c r="HP419" s="109"/>
      <c r="HQ419" s="109"/>
      <c r="HR419" s="109"/>
      <c r="HS419" s="109"/>
      <c r="HT419" s="109"/>
      <c r="HU419" s="109"/>
      <c r="HV419" s="109"/>
      <c r="HW419" s="109"/>
      <c r="HX419" s="109"/>
      <c r="HY419" s="109"/>
      <c r="HZ419" s="109"/>
      <c r="IA419" s="109"/>
      <c r="IB419" s="109"/>
      <c r="IC419" s="109"/>
      <c r="ID419" s="109"/>
      <c r="IE419" s="109"/>
      <c r="IF419" s="109"/>
      <c r="IG419" s="109"/>
      <c r="IH419" s="109"/>
      <c r="II419" s="109"/>
      <c r="IJ419" s="109"/>
      <c r="IK419" s="109"/>
      <c r="IL419" s="109"/>
      <c r="IM419" s="109"/>
      <c r="IN419" s="109"/>
      <c r="IO419" s="109"/>
      <c r="IP419" s="109"/>
      <c r="IQ419" s="109"/>
      <c r="IR419" s="109"/>
      <c r="IS419" s="109"/>
      <c r="IT419" s="109"/>
      <c r="IU419" s="109"/>
      <c r="IV419" s="109"/>
      <c r="IW419" s="109"/>
      <c r="IX419" s="109"/>
      <c r="IY419" s="109"/>
      <c r="IZ419" s="109"/>
      <c r="JA419" s="109"/>
      <c r="JB419" s="109"/>
      <c r="JC419" s="109"/>
      <c r="JD419" s="109"/>
      <c r="JE419" s="109"/>
      <c r="JF419" s="109"/>
      <c r="JG419" s="109"/>
      <c r="JH419" s="109"/>
      <c r="JI419" s="109"/>
      <c r="JJ419" s="109"/>
      <c r="JK419" s="109"/>
      <c r="JL419" s="109"/>
      <c r="JM419" s="109"/>
      <c r="JN419" s="109"/>
      <c r="JO419" s="109"/>
      <c r="JP419" s="109"/>
      <c r="JQ419" s="109"/>
      <c r="JR419" s="109"/>
      <c r="JS419" s="109"/>
      <c r="JT419" s="109"/>
      <c r="JU419" s="109"/>
      <c r="JV419" s="109"/>
      <c r="JW419" s="109"/>
      <c r="JX419" s="109"/>
      <c r="JY419" s="109"/>
      <c r="JZ419" s="109"/>
      <c r="KA419" s="109"/>
      <c r="KB419" s="109"/>
      <c r="KC419" s="109"/>
      <c r="KD419" s="109"/>
      <c r="KE419" s="109"/>
      <c r="KF419" s="109"/>
      <c r="KG419" s="109"/>
      <c r="KH419" s="109"/>
      <c r="KI419" s="109"/>
      <c r="KJ419" s="109"/>
      <c r="KK419" s="109"/>
      <c r="KL419" s="109"/>
      <c r="KM419" s="109"/>
      <c r="KN419" s="109"/>
      <c r="KO419" s="109"/>
      <c r="KP419" s="109"/>
      <c r="KQ419" s="109"/>
      <c r="KR419" s="109"/>
      <c r="KS419" s="109"/>
      <c r="KT419" s="109"/>
      <c r="KU419" s="109"/>
      <c r="KV419" s="109"/>
      <c r="KW419" s="109"/>
      <c r="KX419" s="109"/>
      <c r="KY419" s="109"/>
      <c r="KZ419" s="109"/>
      <c r="LA419" s="109"/>
      <c r="LB419" s="109"/>
      <c r="LC419" s="109"/>
      <c r="LD419" s="109"/>
      <c r="LE419" s="109"/>
      <c r="LF419" s="109"/>
      <c r="LG419" s="109"/>
      <c r="LH419" s="109"/>
      <c r="LI419" s="109"/>
      <c r="LJ419" s="109"/>
      <c r="LK419" s="109"/>
      <c r="LL419" s="109"/>
      <c r="LM419" s="109"/>
      <c r="LN419" s="109"/>
      <c r="LO419" s="109"/>
      <c r="LP419" s="109"/>
      <c r="LQ419" s="109"/>
      <c r="LR419" s="109"/>
      <c r="LS419" s="109"/>
      <c r="LT419" s="109"/>
      <c r="LU419" s="109"/>
      <c r="LV419" s="109"/>
      <c r="LW419" s="109"/>
      <c r="LX419" s="109"/>
      <c r="LY419" s="109"/>
      <c r="LZ419" s="109"/>
      <c r="MA419" s="109"/>
      <c r="MB419" s="109"/>
      <c r="MC419" s="109"/>
      <c r="MD419" s="109"/>
      <c r="ME419" s="109"/>
      <c r="MF419" s="109"/>
      <c r="MG419" s="109"/>
      <c r="MH419" s="109"/>
      <c r="MI419" s="109"/>
      <c r="MJ419" s="109"/>
      <c r="MK419" s="109"/>
      <c r="ML419" s="109"/>
      <c r="MM419" s="109"/>
      <c r="MN419" s="109"/>
      <c r="MO419" s="109"/>
      <c r="MP419" s="109"/>
      <c r="MQ419" s="109"/>
      <c r="MR419" s="109"/>
      <c r="MS419" s="109"/>
      <c r="MT419" s="109"/>
      <c r="MU419" s="109"/>
      <c r="MV419" s="109"/>
      <c r="MW419" s="109"/>
      <c r="MX419" s="109"/>
      <c r="MY419" s="109"/>
      <c r="MZ419" s="109"/>
      <c r="NA419" s="109"/>
      <c r="NB419" s="109"/>
      <c r="NC419" s="109"/>
      <c r="ND419" s="109"/>
      <c r="NE419" s="109"/>
      <c r="NF419" s="109"/>
      <c r="NG419" s="109"/>
      <c r="NH419" s="109"/>
      <c r="NI419" s="109"/>
      <c r="NJ419" s="109"/>
      <c r="NK419" s="109"/>
      <c r="NL419" s="109"/>
      <c r="NM419" s="109"/>
      <c r="NN419" s="109"/>
      <c r="NO419" s="109"/>
      <c r="NP419" s="109"/>
      <c r="NQ419" s="109"/>
      <c r="NR419" s="109"/>
      <c r="NS419" s="109"/>
      <c r="NT419" s="109"/>
      <c r="NU419" s="109"/>
      <c r="NV419" s="109"/>
      <c r="NW419" s="109"/>
      <c r="NX419" s="109"/>
      <c r="NY419" s="109"/>
      <c r="NZ419" s="109"/>
      <c r="OA419" s="109"/>
      <c r="OB419" s="109"/>
      <c r="OC419" s="109"/>
      <c r="OD419" s="109"/>
      <c r="OE419" s="109"/>
      <c r="OF419" s="109"/>
      <c r="OG419" s="109"/>
      <c r="OH419" s="109"/>
      <c r="OI419" s="109"/>
      <c r="OJ419" s="109"/>
      <c r="OK419" s="109"/>
      <c r="OL419" s="109"/>
      <c r="OM419" s="109"/>
      <c r="ON419" s="109"/>
      <c r="OO419" s="109"/>
      <c r="OP419" s="109"/>
      <c r="OQ419" s="109"/>
      <c r="OR419" s="109"/>
      <c r="OS419" s="109"/>
      <c r="OT419" s="109"/>
      <c r="OU419" s="109"/>
      <c r="OV419" s="109"/>
      <c r="OW419" s="109"/>
      <c r="OX419" s="109"/>
      <c r="OY419" s="109"/>
      <c r="OZ419" s="109"/>
      <c r="PA419" s="109"/>
      <c r="PB419" s="109"/>
      <c r="PC419" s="109"/>
      <c r="PD419" s="109"/>
      <c r="PE419" s="109"/>
      <c r="PF419" s="109"/>
      <c r="PG419" s="109"/>
      <c r="PH419" s="109"/>
      <c r="PI419" s="109"/>
      <c r="PJ419" s="109"/>
      <c r="PK419" s="109"/>
      <c r="PL419" s="109"/>
      <c r="PM419" s="109"/>
      <c r="PN419" s="109"/>
      <c r="PO419" s="109"/>
      <c r="PP419" s="109"/>
      <c r="PQ419" s="109"/>
      <c r="PR419" s="109"/>
      <c r="PS419" s="109"/>
      <c r="PT419" s="109"/>
      <c r="PU419" s="109"/>
      <c r="PV419" s="109"/>
      <c r="PW419" s="109"/>
      <c r="PX419" s="109"/>
      <c r="PY419" s="109"/>
      <c r="PZ419" s="109"/>
      <c r="QA419" s="109"/>
      <c r="QB419" s="109"/>
      <c r="QC419" s="109"/>
      <c r="QD419" s="109"/>
      <c r="QE419" s="109"/>
      <c r="QF419" s="109"/>
      <c r="QG419" s="109"/>
      <c r="QH419" s="109"/>
      <c r="QI419" s="109"/>
      <c r="QJ419" s="109"/>
      <c r="QK419" s="23">
        <f t="shared" si="7"/>
        <v>18</v>
      </c>
      <c r="QL419" s="125"/>
      <c r="QM419" s="125"/>
      <c r="QN419" s="125"/>
      <c r="QO419" s="125"/>
      <c r="QP419" s="125"/>
      <c r="QQ419" s="125">
        <v>712.8</v>
      </c>
      <c r="QR419" s="125"/>
      <c r="QS419" s="130"/>
    </row>
    <row r="420" spans="1:461" s="5" customFormat="1" ht="12.75" customHeight="1" x14ac:dyDescent="0.2">
      <c r="A420" s="52">
        <v>44741</v>
      </c>
      <c r="B420" s="90" t="s">
        <v>347</v>
      </c>
      <c r="C420" s="107"/>
      <c r="D420" s="107"/>
      <c r="E420" s="108"/>
      <c r="F420" s="108"/>
      <c r="G420" s="108"/>
      <c r="H420" s="108"/>
      <c r="I420" s="108"/>
      <c r="J420" s="108"/>
      <c r="K420" s="108"/>
      <c r="L420" s="108"/>
      <c r="M420" s="108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 s="109"/>
      <c r="BG420" s="109"/>
      <c r="BH420" s="109"/>
      <c r="BI420" s="109"/>
      <c r="BJ420" s="109"/>
      <c r="BK420" s="109"/>
      <c r="BL420" s="109"/>
      <c r="BM420" s="109"/>
      <c r="BN420" s="109"/>
      <c r="BO420" s="109"/>
      <c r="BP420" s="109"/>
      <c r="BQ420" s="109"/>
      <c r="BR420" s="109"/>
      <c r="BS420" s="109"/>
      <c r="BT420" s="109"/>
      <c r="BU420" s="109"/>
      <c r="BV420" s="109"/>
      <c r="BW420" s="109"/>
      <c r="BX420" s="109"/>
      <c r="BY420" s="109"/>
      <c r="BZ420" s="109"/>
      <c r="CA420" s="109"/>
      <c r="CB420" s="109"/>
      <c r="CC420" s="109"/>
      <c r="CD420" s="109"/>
      <c r="CE420" s="109"/>
      <c r="CF420" s="109"/>
      <c r="CG420" s="109"/>
      <c r="CH420" s="109"/>
      <c r="CI420" s="109"/>
      <c r="CJ420" s="109"/>
      <c r="CK420" s="109"/>
      <c r="CL420" s="109"/>
      <c r="CM420" s="109"/>
      <c r="CN420" s="109"/>
      <c r="CO420" s="109"/>
      <c r="CP420" s="109"/>
      <c r="CQ420" s="109"/>
      <c r="CR420" s="109"/>
      <c r="CS420" s="109"/>
      <c r="CT420" s="109"/>
      <c r="CU420" s="109"/>
      <c r="CV420" s="109"/>
      <c r="CW420" s="109"/>
      <c r="CX420" s="109"/>
      <c r="CY420" s="109"/>
      <c r="CZ420" s="109"/>
      <c r="DA420" s="109"/>
      <c r="DB420" s="109"/>
      <c r="DC420" s="109"/>
      <c r="DD420" s="109"/>
      <c r="DE420" s="109"/>
      <c r="DF420" s="109"/>
      <c r="DG420" s="109"/>
      <c r="DH420" s="109"/>
      <c r="DI420" s="109"/>
      <c r="DJ420" s="109"/>
      <c r="DK420" s="109"/>
      <c r="DL420" s="109"/>
      <c r="DM420" s="109"/>
      <c r="DN420" s="109"/>
      <c r="DO420" s="109"/>
      <c r="DP420" s="109"/>
      <c r="DQ420" s="109"/>
      <c r="DR420" s="109"/>
      <c r="DS420" s="109"/>
      <c r="DT420" s="109"/>
      <c r="DU420" s="109"/>
      <c r="DV420" s="109"/>
      <c r="DW420" s="109"/>
      <c r="DX420" s="109"/>
      <c r="DY420" s="109"/>
      <c r="DZ420" s="109"/>
      <c r="EA420" s="109"/>
      <c r="EB420" s="109"/>
      <c r="EC420" s="109"/>
      <c r="ED420" s="109"/>
      <c r="EE420" s="109"/>
      <c r="EF420" s="109"/>
      <c r="EG420" s="109"/>
      <c r="EH420" s="109"/>
      <c r="EI420" s="109"/>
      <c r="EJ420" s="109"/>
      <c r="EK420" s="109"/>
      <c r="EL420" s="109"/>
      <c r="EM420" s="109"/>
      <c r="EN420" s="109"/>
      <c r="EO420" s="109"/>
      <c r="EP420" s="109"/>
      <c r="EQ420" s="109"/>
      <c r="ER420" s="109"/>
      <c r="ES420" s="109"/>
      <c r="ET420" s="109"/>
      <c r="EU420" s="109"/>
      <c r="EV420" s="109"/>
      <c r="EW420" s="109">
        <v>10</v>
      </c>
      <c r="EX420" s="109"/>
      <c r="EY420" s="109"/>
      <c r="EZ420" s="109"/>
      <c r="FA420" s="109"/>
      <c r="FB420" s="109"/>
      <c r="FC420" s="109"/>
      <c r="FD420" s="109"/>
      <c r="FE420" s="109"/>
      <c r="FF420" s="109"/>
      <c r="FG420" s="109"/>
      <c r="FH420" s="109"/>
      <c r="FI420" s="109"/>
      <c r="FJ420" s="109"/>
      <c r="FK420" s="109"/>
      <c r="FL420" s="109"/>
      <c r="FM420" s="109"/>
      <c r="FN420" s="109"/>
      <c r="FO420" s="109"/>
      <c r="FP420" s="109"/>
      <c r="FQ420" s="109"/>
      <c r="FR420" s="109"/>
      <c r="FS420" s="109"/>
      <c r="FT420" s="109"/>
      <c r="FU420" s="109"/>
      <c r="FV420" s="109"/>
      <c r="FW420" s="109"/>
      <c r="FX420" s="109"/>
      <c r="FY420" s="109"/>
      <c r="FZ420" s="109"/>
      <c r="GA420" s="109"/>
      <c r="GB420" s="109"/>
      <c r="GC420" s="109"/>
      <c r="GD420" s="109"/>
      <c r="GE420" s="109"/>
      <c r="GF420" s="109"/>
      <c r="GG420" s="109"/>
      <c r="GH420" s="109"/>
      <c r="GI420" s="109"/>
      <c r="GJ420" s="109"/>
      <c r="GK420" s="109"/>
      <c r="GL420" s="109"/>
      <c r="GM420" s="109"/>
      <c r="GN420" s="109"/>
      <c r="GO420" s="109"/>
      <c r="GP420" s="109"/>
      <c r="GQ420" s="109"/>
      <c r="GR420" s="109"/>
      <c r="GS420" s="109"/>
      <c r="GT420" s="109"/>
      <c r="GU420" s="109"/>
      <c r="GV420" s="109"/>
      <c r="GW420" s="109"/>
      <c r="GX420" s="109"/>
      <c r="GY420" s="109"/>
      <c r="GZ420" s="109"/>
      <c r="HA420" s="109"/>
      <c r="HB420" s="109"/>
      <c r="HC420" s="109"/>
      <c r="HD420" s="109"/>
      <c r="HE420" s="109"/>
      <c r="HF420" s="109"/>
      <c r="HG420" s="109"/>
      <c r="HH420" s="109"/>
      <c r="HI420" s="109"/>
      <c r="HJ420" s="109"/>
      <c r="HK420" s="109"/>
      <c r="HL420" s="109"/>
      <c r="HM420" s="109"/>
      <c r="HN420" s="109"/>
      <c r="HO420" s="109"/>
      <c r="HP420" s="109"/>
      <c r="HQ420" s="109"/>
      <c r="HR420" s="109"/>
      <c r="HS420" s="109"/>
      <c r="HT420" s="109"/>
      <c r="HU420" s="109"/>
      <c r="HV420" s="109"/>
      <c r="HW420" s="109"/>
      <c r="HX420" s="109"/>
      <c r="HY420" s="109"/>
      <c r="HZ420" s="109"/>
      <c r="IA420" s="109"/>
      <c r="IB420" s="109"/>
      <c r="IC420" s="109"/>
      <c r="ID420" s="109"/>
      <c r="IE420" s="109"/>
      <c r="IF420" s="109"/>
      <c r="IG420" s="109"/>
      <c r="IH420" s="109"/>
      <c r="II420" s="109"/>
      <c r="IJ420" s="109"/>
      <c r="IK420" s="109"/>
      <c r="IL420" s="109"/>
      <c r="IM420" s="109"/>
      <c r="IN420" s="109"/>
      <c r="IO420" s="109"/>
      <c r="IP420" s="109"/>
      <c r="IQ420" s="109"/>
      <c r="IR420" s="109"/>
      <c r="IS420" s="109"/>
      <c r="IT420" s="109"/>
      <c r="IU420" s="109"/>
      <c r="IV420" s="109"/>
      <c r="IW420" s="109"/>
      <c r="IX420" s="109"/>
      <c r="IY420" s="109"/>
      <c r="IZ420" s="109"/>
      <c r="JA420" s="109"/>
      <c r="JB420" s="109"/>
      <c r="JC420" s="109"/>
      <c r="JD420" s="109"/>
      <c r="JE420" s="109"/>
      <c r="JF420" s="109"/>
      <c r="JG420" s="109"/>
      <c r="JH420" s="109"/>
      <c r="JI420" s="109"/>
      <c r="JJ420" s="109"/>
      <c r="JK420" s="109"/>
      <c r="JL420" s="109"/>
      <c r="JM420" s="109"/>
      <c r="JN420" s="109"/>
      <c r="JO420" s="109"/>
      <c r="JP420" s="109"/>
      <c r="JQ420" s="109"/>
      <c r="JR420" s="109"/>
      <c r="JS420" s="109"/>
      <c r="JT420" s="109"/>
      <c r="JU420" s="109"/>
      <c r="JV420" s="109"/>
      <c r="JW420" s="109"/>
      <c r="JX420" s="109"/>
      <c r="JY420" s="109"/>
      <c r="JZ420" s="109"/>
      <c r="KA420" s="109"/>
      <c r="KB420" s="109"/>
      <c r="KC420" s="109"/>
      <c r="KD420" s="109"/>
      <c r="KE420" s="109"/>
      <c r="KF420" s="109"/>
      <c r="KG420" s="109"/>
      <c r="KH420" s="109"/>
      <c r="KI420" s="109"/>
      <c r="KJ420" s="109"/>
      <c r="KK420" s="109"/>
      <c r="KL420" s="109"/>
      <c r="KM420" s="109"/>
      <c r="KN420" s="109"/>
      <c r="KO420" s="109"/>
      <c r="KP420" s="109"/>
      <c r="KQ420" s="109"/>
      <c r="KR420" s="109"/>
      <c r="KS420" s="109"/>
      <c r="KT420" s="109"/>
      <c r="KU420" s="109"/>
      <c r="KV420" s="109"/>
      <c r="KW420" s="109"/>
      <c r="KX420" s="109"/>
      <c r="KY420" s="109"/>
      <c r="KZ420" s="109"/>
      <c r="LA420" s="109"/>
      <c r="LB420" s="109"/>
      <c r="LC420" s="109"/>
      <c r="LD420" s="109"/>
      <c r="LE420" s="109"/>
      <c r="LF420" s="109"/>
      <c r="LG420" s="109"/>
      <c r="LH420" s="109"/>
      <c r="LI420" s="109"/>
      <c r="LJ420" s="109"/>
      <c r="LK420" s="109"/>
      <c r="LL420" s="109"/>
      <c r="LM420" s="109"/>
      <c r="LN420" s="109"/>
      <c r="LO420" s="109"/>
      <c r="LP420" s="109"/>
      <c r="LQ420" s="109"/>
      <c r="LR420" s="109"/>
      <c r="LS420" s="109"/>
      <c r="LT420" s="109"/>
      <c r="LU420" s="109"/>
      <c r="LV420" s="109"/>
      <c r="LW420" s="109"/>
      <c r="LX420" s="109"/>
      <c r="LY420" s="109"/>
      <c r="LZ420" s="109"/>
      <c r="MA420" s="109"/>
      <c r="MB420" s="109"/>
      <c r="MC420" s="109"/>
      <c r="MD420" s="109"/>
      <c r="ME420" s="109"/>
      <c r="MF420" s="109"/>
      <c r="MG420" s="109"/>
      <c r="MH420" s="109"/>
      <c r="MI420" s="109"/>
      <c r="MJ420" s="109"/>
      <c r="MK420" s="109"/>
      <c r="ML420" s="109"/>
      <c r="MM420" s="109"/>
      <c r="MN420" s="109"/>
      <c r="MO420" s="109"/>
      <c r="MP420" s="109"/>
      <c r="MQ420" s="109"/>
      <c r="MR420" s="109"/>
      <c r="MS420" s="109"/>
      <c r="MT420" s="109"/>
      <c r="MU420" s="109"/>
      <c r="MV420" s="109"/>
      <c r="MW420" s="109"/>
      <c r="MX420" s="109"/>
      <c r="MY420" s="109"/>
      <c r="MZ420" s="109"/>
      <c r="NA420" s="109"/>
      <c r="NB420" s="109"/>
      <c r="NC420" s="109"/>
      <c r="ND420" s="109"/>
      <c r="NE420" s="109"/>
      <c r="NF420" s="109"/>
      <c r="NG420" s="109"/>
      <c r="NH420" s="109"/>
      <c r="NI420" s="109"/>
      <c r="NJ420" s="109"/>
      <c r="NK420" s="109"/>
      <c r="NL420" s="109"/>
      <c r="NM420" s="109"/>
      <c r="NN420" s="109"/>
      <c r="NO420" s="109"/>
      <c r="NP420" s="109"/>
      <c r="NQ420" s="109"/>
      <c r="NR420" s="109"/>
      <c r="NS420" s="109"/>
      <c r="NT420" s="109"/>
      <c r="NU420" s="109"/>
      <c r="NV420" s="109"/>
      <c r="NW420" s="109"/>
      <c r="NX420" s="109"/>
      <c r="NY420" s="109"/>
      <c r="NZ420" s="109"/>
      <c r="OA420" s="109"/>
      <c r="OB420" s="109"/>
      <c r="OC420" s="109"/>
      <c r="OD420" s="109"/>
      <c r="OE420" s="109"/>
      <c r="OF420" s="109"/>
      <c r="OG420" s="109"/>
      <c r="OH420" s="109"/>
      <c r="OI420" s="109"/>
      <c r="OJ420" s="109"/>
      <c r="OK420" s="109"/>
      <c r="OL420" s="109"/>
      <c r="OM420" s="109"/>
      <c r="ON420" s="109"/>
      <c r="OO420" s="109"/>
      <c r="OP420" s="109"/>
      <c r="OQ420" s="109"/>
      <c r="OR420" s="109"/>
      <c r="OS420" s="109"/>
      <c r="OT420" s="109"/>
      <c r="OU420" s="109"/>
      <c r="OV420" s="109"/>
      <c r="OW420" s="109"/>
      <c r="OX420" s="109"/>
      <c r="OY420" s="109"/>
      <c r="OZ420" s="109"/>
      <c r="PA420" s="109"/>
      <c r="PB420" s="109"/>
      <c r="PC420" s="109"/>
      <c r="PD420" s="109"/>
      <c r="PE420" s="109"/>
      <c r="PF420" s="109"/>
      <c r="PG420" s="109"/>
      <c r="PH420" s="109"/>
      <c r="PI420" s="109"/>
      <c r="PJ420" s="109"/>
      <c r="PK420" s="109"/>
      <c r="PL420" s="109"/>
      <c r="PM420" s="109"/>
      <c r="PN420" s="109"/>
      <c r="PO420" s="109"/>
      <c r="PP420" s="109"/>
      <c r="PQ420" s="109"/>
      <c r="PR420" s="109"/>
      <c r="PS420" s="109"/>
      <c r="PT420" s="109"/>
      <c r="PU420" s="109"/>
      <c r="PV420" s="109"/>
      <c r="PW420" s="109"/>
      <c r="PX420" s="109"/>
      <c r="PY420" s="109"/>
      <c r="PZ420" s="109"/>
      <c r="QA420" s="109"/>
      <c r="QB420" s="109"/>
      <c r="QC420" s="109"/>
      <c r="QD420" s="109"/>
      <c r="QE420" s="109">
        <v>75</v>
      </c>
      <c r="QF420" s="109"/>
      <c r="QG420" s="109"/>
      <c r="QH420" s="109"/>
      <c r="QI420" s="109"/>
      <c r="QJ420" s="109"/>
      <c r="QK420" s="23">
        <f t="shared" si="7"/>
        <v>85</v>
      </c>
      <c r="QL420" s="125"/>
      <c r="QM420" s="148"/>
      <c r="QN420" s="125"/>
      <c r="QO420" s="125"/>
      <c r="QP420" s="125"/>
      <c r="QQ420" s="125">
        <f>300+200</f>
        <v>500</v>
      </c>
      <c r="QR420" s="125">
        <f>300+300+300+300+300+300+439</f>
        <v>2239</v>
      </c>
      <c r="QS420" s="130"/>
    </row>
    <row r="421" spans="1:461" s="5" customFormat="1" ht="12.75" customHeight="1" x14ac:dyDescent="0.2">
      <c r="A421" s="52">
        <v>44741</v>
      </c>
      <c r="B421" s="90" t="s">
        <v>40</v>
      </c>
      <c r="C421" s="107"/>
      <c r="D421" s="107"/>
      <c r="E421" s="108"/>
      <c r="F421" s="108"/>
      <c r="G421" s="108"/>
      <c r="H421" s="108"/>
      <c r="I421" s="108"/>
      <c r="J421" s="108"/>
      <c r="K421" s="108"/>
      <c r="L421" s="108"/>
      <c r="M421" s="108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 s="109"/>
      <c r="BG421" s="109"/>
      <c r="BH421" s="109"/>
      <c r="BI421" s="109"/>
      <c r="BJ421" s="109"/>
      <c r="BK421" s="109"/>
      <c r="BL421" s="109"/>
      <c r="BM421" s="109"/>
      <c r="BN421" s="109"/>
      <c r="BO421" s="109"/>
      <c r="BP421" s="109"/>
      <c r="BQ421" s="109"/>
      <c r="BR421" s="109"/>
      <c r="BS421" s="109"/>
      <c r="BT421" s="109"/>
      <c r="BU421" s="109"/>
      <c r="BV421" s="109"/>
      <c r="BW421" s="109"/>
      <c r="BX421" s="109"/>
      <c r="BY421" s="109"/>
      <c r="BZ421" s="109"/>
      <c r="CA421" s="109"/>
      <c r="CB421" s="109"/>
      <c r="CC421" s="109"/>
      <c r="CD421" s="109"/>
      <c r="CE421" s="109"/>
      <c r="CF421" s="109"/>
      <c r="CG421" s="109"/>
      <c r="CH421" s="109"/>
      <c r="CI421" s="109"/>
      <c r="CJ421" s="109"/>
      <c r="CK421" s="109"/>
      <c r="CL421" s="109"/>
      <c r="CM421" s="109"/>
      <c r="CN421" s="109"/>
      <c r="CO421" s="109"/>
      <c r="CP421" s="109"/>
      <c r="CQ421" s="109"/>
      <c r="CR421" s="109"/>
      <c r="CS421" s="109"/>
      <c r="CT421" s="109"/>
      <c r="CU421" s="109"/>
      <c r="CV421" s="109"/>
      <c r="CW421" s="109"/>
      <c r="CX421" s="109"/>
      <c r="CY421" s="109"/>
      <c r="CZ421" s="109"/>
      <c r="DA421" s="109"/>
      <c r="DB421" s="109"/>
      <c r="DC421" s="109"/>
      <c r="DD421" s="109"/>
      <c r="DE421" s="109"/>
      <c r="DF421" s="109"/>
      <c r="DG421" s="109"/>
      <c r="DH421" s="109"/>
      <c r="DI421" s="109"/>
      <c r="DJ421" s="109"/>
      <c r="DK421" s="109"/>
      <c r="DL421" s="109"/>
      <c r="DM421" s="109"/>
      <c r="DN421" s="109"/>
      <c r="DO421" s="109"/>
      <c r="DP421" s="109"/>
      <c r="DQ421" s="109"/>
      <c r="DR421" s="109"/>
      <c r="DS421" s="109"/>
      <c r="DT421" s="109"/>
      <c r="DU421" s="109"/>
      <c r="DV421" s="109"/>
      <c r="DW421" s="109"/>
      <c r="DX421" s="109"/>
      <c r="DY421" s="109"/>
      <c r="DZ421" s="109"/>
      <c r="EA421" s="109"/>
      <c r="EB421" s="109"/>
      <c r="EC421" s="109"/>
      <c r="ED421" s="109"/>
      <c r="EE421" s="109"/>
      <c r="EF421" s="109"/>
      <c r="EG421" s="109"/>
      <c r="EH421" s="109"/>
      <c r="EI421" s="109"/>
      <c r="EJ421" s="109"/>
      <c r="EK421" s="109"/>
      <c r="EL421" s="109"/>
      <c r="EM421" s="109"/>
      <c r="EN421" s="109"/>
      <c r="EO421" s="109"/>
      <c r="EP421" s="109"/>
      <c r="EQ421" s="109"/>
      <c r="ER421" s="109"/>
      <c r="ES421" s="109"/>
      <c r="ET421" s="109"/>
      <c r="EU421" s="109"/>
      <c r="EV421" s="109"/>
      <c r="EW421" s="109"/>
      <c r="EX421" s="109"/>
      <c r="EY421" s="109"/>
      <c r="EZ421" s="109"/>
      <c r="FA421" s="109"/>
      <c r="FB421" s="109"/>
      <c r="FC421" s="109"/>
      <c r="FD421" s="109"/>
      <c r="FE421" s="109"/>
      <c r="FF421" s="109"/>
      <c r="FG421" s="109"/>
      <c r="FH421" s="109"/>
      <c r="FI421" s="109"/>
      <c r="FJ421" s="109"/>
      <c r="FK421" s="109"/>
      <c r="FL421" s="109"/>
      <c r="FM421" s="109"/>
      <c r="FN421" s="109"/>
      <c r="FO421" s="109"/>
      <c r="FP421" s="109"/>
      <c r="FQ421" s="109"/>
      <c r="FR421" s="109"/>
      <c r="FS421" s="109"/>
      <c r="FT421" s="109"/>
      <c r="FU421" s="109"/>
      <c r="FV421" s="109"/>
      <c r="FW421" s="109"/>
      <c r="FX421" s="109"/>
      <c r="FY421" s="109"/>
      <c r="FZ421" s="109"/>
      <c r="GA421" s="109"/>
      <c r="GB421" s="109"/>
      <c r="GC421" s="109"/>
      <c r="GD421" s="109"/>
      <c r="GE421" s="109"/>
      <c r="GF421" s="109"/>
      <c r="GG421" s="109"/>
      <c r="GH421" s="109"/>
      <c r="GI421" s="109"/>
      <c r="GJ421" s="109"/>
      <c r="GK421" s="109"/>
      <c r="GL421" s="109"/>
      <c r="GM421" s="109"/>
      <c r="GN421" s="109"/>
      <c r="GO421" s="109"/>
      <c r="GP421" s="109"/>
      <c r="GQ421" s="109"/>
      <c r="GR421" s="109"/>
      <c r="GS421" s="109"/>
      <c r="GT421" s="109"/>
      <c r="GU421" s="109"/>
      <c r="GV421" s="109">
        <v>40</v>
      </c>
      <c r="GW421" s="109"/>
      <c r="GX421" s="109"/>
      <c r="GY421" s="109"/>
      <c r="GZ421" s="109"/>
      <c r="HA421" s="109"/>
      <c r="HB421" s="109"/>
      <c r="HC421" s="109"/>
      <c r="HD421" s="109"/>
      <c r="HE421" s="109"/>
      <c r="HF421" s="109"/>
      <c r="HG421" s="109"/>
      <c r="HH421" s="109"/>
      <c r="HI421" s="109"/>
      <c r="HJ421" s="109"/>
      <c r="HK421" s="109"/>
      <c r="HL421" s="109"/>
      <c r="HM421" s="109"/>
      <c r="HN421" s="109"/>
      <c r="HO421" s="109"/>
      <c r="HP421" s="109"/>
      <c r="HQ421" s="109"/>
      <c r="HR421" s="109"/>
      <c r="HS421" s="109"/>
      <c r="HT421" s="109"/>
      <c r="HU421" s="109"/>
      <c r="HV421" s="109"/>
      <c r="HW421" s="109"/>
      <c r="HX421" s="109"/>
      <c r="HY421" s="109"/>
      <c r="HZ421" s="109"/>
      <c r="IA421" s="109"/>
      <c r="IB421" s="109"/>
      <c r="IC421" s="109"/>
      <c r="ID421" s="109"/>
      <c r="IE421" s="109"/>
      <c r="IF421" s="109"/>
      <c r="IG421" s="109"/>
      <c r="IH421" s="109"/>
      <c r="II421" s="109"/>
      <c r="IJ421" s="109"/>
      <c r="IK421" s="109"/>
      <c r="IL421" s="109"/>
      <c r="IM421" s="109"/>
      <c r="IN421" s="109"/>
      <c r="IO421" s="109"/>
      <c r="IP421" s="109"/>
      <c r="IQ421" s="109"/>
      <c r="IR421" s="109"/>
      <c r="IS421" s="109"/>
      <c r="IT421" s="109"/>
      <c r="IU421" s="109"/>
      <c r="IV421" s="109"/>
      <c r="IW421" s="109"/>
      <c r="IX421" s="109"/>
      <c r="IY421" s="109"/>
      <c r="IZ421" s="109"/>
      <c r="JA421" s="109"/>
      <c r="JB421" s="109"/>
      <c r="JC421" s="109"/>
      <c r="JD421" s="109"/>
      <c r="JE421" s="109"/>
      <c r="JF421" s="109"/>
      <c r="JG421" s="109"/>
      <c r="JH421" s="109"/>
      <c r="JI421" s="109"/>
      <c r="JJ421" s="109"/>
      <c r="JK421" s="109"/>
      <c r="JL421" s="109"/>
      <c r="JM421" s="109"/>
      <c r="JN421" s="109"/>
      <c r="JO421" s="109"/>
      <c r="JP421" s="109"/>
      <c r="JQ421" s="109"/>
      <c r="JR421" s="109"/>
      <c r="JS421" s="109"/>
      <c r="JT421" s="109"/>
      <c r="JU421" s="109"/>
      <c r="JV421" s="109"/>
      <c r="JW421" s="109"/>
      <c r="JX421" s="109"/>
      <c r="JY421" s="109"/>
      <c r="JZ421" s="109"/>
      <c r="KA421" s="109"/>
      <c r="KB421" s="109"/>
      <c r="KC421" s="109"/>
      <c r="KD421" s="109"/>
      <c r="KE421" s="109"/>
      <c r="KF421" s="109"/>
      <c r="KG421" s="109"/>
      <c r="KH421" s="109"/>
      <c r="KI421" s="109"/>
      <c r="KJ421" s="109"/>
      <c r="KK421" s="109"/>
      <c r="KL421" s="109"/>
      <c r="KM421" s="109"/>
      <c r="KN421" s="109"/>
      <c r="KO421" s="109"/>
      <c r="KP421" s="109"/>
      <c r="KQ421" s="109"/>
      <c r="KR421" s="109"/>
      <c r="KS421" s="109"/>
      <c r="KT421" s="109"/>
      <c r="KU421" s="109"/>
      <c r="KV421" s="109"/>
      <c r="KW421" s="109"/>
      <c r="KX421" s="109"/>
      <c r="KY421" s="109"/>
      <c r="KZ421" s="109"/>
      <c r="LA421" s="109"/>
      <c r="LB421" s="109"/>
      <c r="LC421" s="109"/>
      <c r="LD421" s="109"/>
      <c r="LE421" s="109"/>
      <c r="LF421" s="109"/>
      <c r="LG421" s="109"/>
      <c r="LH421" s="109"/>
      <c r="LI421" s="109"/>
      <c r="LJ421" s="109"/>
      <c r="LK421" s="109"/>
      <c r="LL421" s="109"/>
      <c r="LM421" s="109"/>
      <c r="LN421" s="109"/>
      <c r="LO421" s="109"/>
      <c r="LP421" s="109"/>
      <c r="LQ421" s="109"/>
      <c r="LR421" s="109"/>
      <c r="LS421" s="109"/>
      <c r="LT421" s="109"/>
      <c r="LU421" s="109"/>
      <c r="LV421" s="109"/>
      <c r="LW421" s="109"/>
      <c r="LX421" s="109"/>
      <c r="LY421" s="109"/>
      <c r="LZ421" s="109"/>
      <c r="MA421" s="109"/>
      <c r="MB421" s="109"/>
      <c r="MC421" s="109"/>
      <c r="MD421" s="109"/>
      <c r="ME421" s="109"/>
      <c r="MF421" s="109"/>
      <c r="MG421" s="109"/>
      <c r="MH421" s="109"/>
      <c r="MI421" s="109"/>
      <c r="MJ421" s="109"/>
      <c r="MK421" s="109"/>
      <c r="ML421" s="109"/>
      <c r="MM421" s="109"/>
      <c r="MN421" s="109"/>
      <c r="MO421" s="109"/>
      <c r="MP421" s="109"/>
      <c r="MQ421" s="109"/>
      <c r="MR421" s="109"/>
      <c r="MS421" s="109"/>
      <c r="MT421" s="109"/>
      <c r="MU421" s="109"/>
      <c r="MV421" s="109"/>
      <c r="MW421" s="109"/>
      <c r="MX421" s="109"/>
      <c r="MY421" s="109"/>
      <c r="MZ421" s="109"/>
      <c r="NA421" s="109"/>
      <c r="NB421" s="109"/>
      <c r="NC421" s="109"/>
      <c r="ND421" s="109"/>
      <c r="NE421" s="109"/>
      <c r="NF421" s="109"/>
      <c r="NG421" s="109"/>
      <c r="NH421" s="109"/>
      <c r="NI421" s="109"/>
      <c r="NJ421" s="109"/>
      <c r="NK421" s="109"/>
      <c r="NL421" s="109"/>
      <c r="NM421" s="109"/>
      <c r="NN421" s="109"/>
      <c r="NO421" s="109"/>
      <c r="NP421" s="109"/>
      <c r="NQ421" s="109"/>
      <c r="NR421" s="109"/>
      <c r="NS421" s="109"/>
      <c r="NT421" s="109"/>
      <c r="NU421" s="109"/>
      <c r="NV421" s="109"/>
      <c r="NW421" s="109"/>
      <c r="NX421" s="109"/>
      <c r="NY421" s="109"/>
      <c r="NZ421" s="109"/>
      <c r="OA421" s="109"/>
      <c r="OB421" s="109"/>
      <c r="OC421" s="109"/>
      <c r="OD421" s="109"/>
      <c r="OE421" s="109"/>
      <c r="OF421" s="109"/>
      <c r="OG421" s="109"/>
      <c r="OH421" s="109"/>
      <c r="OI421" s="109"/>
      <c r="OJ421" s="109"/>
      <c r="OK421" s="109"/>
      <c r="OL421" s="109"/>
      <c r="OM421" s="109"/>
      <c r="ON421" s="109"/>
      <c r="OO421" s="109"/>
      <c r="OP421" s="109"/>
      <c r="OQ421" s="109"/>
      <c r="OR421" s="109"/>
      <c r="OS421" s="109"/>
      <c r="OT421" s="109"/>
      <c r="OU421" s="109"/>
      <c r="OV421" s="109"/>
      <c r="OW421" s="109"/>
      <c r="OX421" s="109"/>
      <c r="OY421" s="109"/>
      <c r="OZ421" s="109"/>
      <c r="PA421" s="109"/>
      <c r="PB421" s="109"/>
      <c r="PC421" s="109"/>
      <c r="PD421" s="109"/>
      <c r="PE421" s="109"/>
      <c r="PF421" s="109"/>
      <c r="PG421" s="109"/>
      <c r="PH421" s="109"/>
      <c r="PI421" s="109"/>
      <c r="PJ421" s="109"/>
      <c r="PK421" s="109"/>
      <c r="PL421" s="109"/>
      <c r="PM421" s="109"/>
      <c r="PN421" s="109"/>
      <c r="PO421" s="109"/>
      <c r="PP421" s="109"/>
      <c r="PQ421" s="109"/>
      <c r="PR421" s="109"/>
      <c r="PS421" s="109"/>
      <c r="PT421" s="109"/>
      <c r="PU421" s="109"/>
      <c r="PV421" s="109"/>
      <c r="PW421" s="109"/>
      <c r="PX421" s="109"/>
      <c r="PY421" s="109"/>
      <c r="PZ421" s="109"/>
      <c r="QA421" s="109"/>
      <c r="QB421" s="109"/>
      <c r="QC421" s="109"/>
      <c r="QD421" s="109"/>
      <c r="QE421" s="109"/>
      <c r="QF421" s="109"/>
      <c r="QG421" s="109"/>
      <c r="QH421" s="109"/>
      <c r="QI421" s="109"/>
      <c r="QJ421" s="109"/>
      <c r="QK421" s="23">
        <f t="shared" si="7"/>
        <v>40</v>
      </c>
      <c r="QL421" s="125"/>
      <c r="QM421" s="148"/>
      <c r="QN421" s="125"/>
      <c r="QO421" s="125"/>
      <c r="QP421" s="125"/>
      <c r="QQ421" s="125"/>
      <c r="QR421" s="125">
        <f>2000+1430.08+1800</f>
        <v>5230.08</v>
      </c>
      <c r="QS421" s="130"/>
    </row>
    <row r="422" spans="1:461" s="5" customFormat="1" ht="12.75" customHeight="1" x14ac:dyDescent="0.2">
      <c r="A422" s="52">
        <v>44742</v>
      </c>
      <c r="B422" s="161" t="s">
        <v>486</v>
      </c>
      <c r="C422" s="107"/>
      <c r="D422" s="107"/>
      <c r="E422" s="108"/>
      <c r="F422" s="108"/>
      <c r="G422" s="108"/>
      <c r="H422" s="108"/>
      <c r="I422" s="108"/>
      <c r="J422" s="108"/>
      <c r="K422" s="108"/>
      <c r="L422" s="108"/>
      <c r="M422" s="108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 s="109"/>
      <c r="BG422" s="109"/>
      <c r="BH422" s="109"/>
      <c r="BI422" s="109"/>
      <c r="BJ422" s="109"/>
      <c r="BK422" s="109"/>
      <c r="BL422" s="109"/>
      <c r="BM422" s="109"/>
      <c r="BN422" s="109"/>
      <c r="BO422" s="109"/>
      <c r="BP422" s="109"/>
      <c r="BQ422" s="109"/>
      <c r="BR422" s="109"/>
      <c r="BS422" s="109"/>
      <c r="BT422" s="109"/>
      <c r="BU422" s="109"/>
      <c r="BV422" s="109"/>
      <c r="BW422" s="109"/>
      <c r="BX422" s="109"/>
      <c r="BY422" s="109"/>
      <c r="BZ422" s="109"/>
      <c r="CA422" s="109"/>
      <c r="CB422" s="109"/>
      <c r="CC422" s="109"/>
      <c r="CD422" s="109"/>
      <c r="CE422" s="109"/>
      <c r="CF422" s="109"/>
      <c r="CG422" s="109"/>
      <c r="CH422" s="109"/>
      <c r="CI422" s="109"/>
      <c r="CJ422" s="109"/>
      <c r="CK422" s="109"/>
      <c r="CL422" s="109"/>
      <c r="CM422" s="109"/>
      <c r="CN422" s="109"/>
      <c r="CO422" s="109"/>
      <c r="CP422" s="109"/>
      <c r="CQ422" s="109"/>
      <c r="CR422" s="109"/>
      <c r="CS422" s="109"/>
      <c r="CT422" s="109"/>
      <c r="CU422" s="109"/>
      <c r="CV422" s="109"/>
      <c r="CW422" s="109"/>
      <c r="CX422" s="109"/>
      <c r="CY422" s="109"/>
      <c r="CZ422" s="109"/>
      <c r="DA422" s="109"/>
      <c r="DB422" s="109"/>
      <c r="DC422" s="109"/>
      <c r="DD422" s="109"/>
      <c r="DE422" s="109"/>
      <c r="DF422" s="109"/>
      <c r="DG422" s="109"/>
      <c r="DH422" s="109"/>
      <c r="DI422" s="109"/>
      <c r="DJ422" s="109"/>
      <c r="DK422" s="109"/>
      <c r="DL422" s="109"/>
      <c r="DM422" s="109"/>
      <c r="DN422" s="109"/>
      <c r="DO422" s="109"/>
      <c r="DP422" s="109"/>
      <c r="DQ422" s="109"/>
      <c r="DR422" s="109"/>
      <c r="DS422" s="109"/>
      <c r="DT422" s="109"/>
      <c r="DU422" s="109"/>
      <c r="DV422" s="109"/>
      <c r="DW422" s="109"/>
      <c r="DX422" s="109"/>
      <c r="DY422" s="109"/>
      <c r="DZ422" s="109"/>
      <c r="EA422" s="109"/>
      <c r="EB422" s="109"/>
      <c r="EC422" s="109"/>
      <c r="ED422" s="109"/>
      <c r="EE422" s="109"/>
      <c r="EF422" s="109"/>
      <c r="EG422" s="109"/>
      <c r="EH422" s="109"/>
      <c r="EI422" s="109"/>
      <c r="EJ422" s="109"/>
      <c r="EK422" s="109"/>
      <c r="EL422" s="109"/>
      <c r="EM422" s="109"/>
      <c r="EN422" s="109"/>
      <c r="EO422" s="109"/>
      <c r="EP422" s="109"/>
      <c r="EQ422" s="109"/>
      <c r="ER422" s="109"/>
      <c r="ES422" s="109"/>
      <c r="ET422" s="109"/>
      <c r="EU422" s="109"/>
      <c r="EV422" s="109"/>
      <c r="EW422" s="109"/>
      <c r="EX422" s="109"/>
      <c r="EY422" s="109"/>
      <c r="EZ422" s="109"/>
      <c r="FA422" s="109"/>
      <c r="FB422" s="109"/>
      <c r="FC422" s="109"/>
      <c r="FD422" s="109"/>
      <c r="FE422" s="109"/>
      <c r="FF422" s="109"/>
      <c r="FG422" s="109"/>
      <c r="FH422" s="109"/>
      <c r="FI422" s="109"/>
      <c r="FJ422" s="109"/>
      <c r="FK422" s="109"/>
      <c r="FL422" s="109"/>
      <c r="FM422" s="109"/>
      <c r="FN422" s="109"/>
      <c r="FO422" s="109"/>
      <c r="FP422" s="109"/>
      <c r="FQ422" s="109"/>
      <c r="FR422" s="109"/>
      <c r="FS422" s="109"/>
      <c r="FT422" s="109"/>
      <c r="FU422" s="109"/>
      <c r="FV422" s="109"/>
      <c r="FW422" s="109"/>
      <c r="FX422" s="109"/>
      <c r="FY422" s="109"/>
      <c r="FZ422" s="109"/>
      <c r="GA422" s="109"/>
      <c r="GB422" s="109"/>
      <c r="GC422" s="109"/>
      <c r="GD422" s="109"/>
      <c r="GE422" s="109"/>
      <c r="GF422" s="109"/>
      <c r="GG422" s="109"/>
      <c r="GH422" s="109"/>
      <c r="GI422" s="109"/>
      <c r="GJ422" s="109"/>
      <c r="GK422" s="109"/>
      <c r="GL422" s="109"/>
      <c r="GM422" s="109"/>
      <c r="GN422" s="109"/>
      <c r="GO422" s="109"/>
      <c r="GP422" s="109"/>
      <c r="GQ422" s="109"/>
      <c r="GR422" s="109"/>
      <c r="GS422" s="109"/>
      <c r="GT422" s="109"/>
      <c r="GU422" s="109"/>
      <c r="GV422" s="109"/>
      <c r="GW422" s="109"/>
      <c r="GX422" s="109"/>
      <c r="GY422" s="109"/>
      <c r="GZ422" s="109"/>
      <c r="HA422" s="109"/>
      <c r="HB422" s="109"/>
      <c r="HC422" s="109"/>
      <c r="HD422" s="109"/>
      <c r="HE422" s="109"/>
      <c r="HF422" s="109"/>
      <c r="HG422" s="109"/>
      <c r="HH422" s="109"/>
      <c r="HI422" s="109"/>
      <c r="HJ422" s="109"/>
      <c r="HK422" s="109"/>
      <c r="HL422" s="109"/>
      <c r="HM422" s="109"/>
      <c r="HN422" s="109"/>
      <c r="HO422" s="109"/>
      <c r="HP422" s="109"/>
      <c r="HQ422" s="109"/>
      <c r="HR422" s="109"/>
      <c r="HS422" s="109"/>
      <c r="HT422" s="109"/>
      <c r="HU422" s="109"/>
      <c r="HV422" s="109"/>
      <c r="HW422" s="109"/>
      <c r="HX422" s="109"/>
      <c r="HY422" s="109"/>
      <c r="HZ422" s="109"/>
      <c r="IA422" s="109"/>
      <c r="IB422" s="109"/>
      <c r="IC422" s="109"/>
      <c r="ID422" s="109"/>
      <c r="IE422" s="109"/>
      <c r="IF422" s="109"/>
      <c r="IG422" s="109"/>
      <c r="IH422" s="109"/>
      <c r="II422" s="109"/>
      <c r="IJ422" s="109"/>
      <c r="IK422" s="109"/>
      <c r="IL422" s="109"/>
      <c r="IM422" s="109"/>
      <c r="IN422" s="109"/>
      <c r="IO422" s="109"/>
      <c r="IP422" s="109"/>
      <c r="IQ422" s="109"/>
      <c r="IR422" s="109"/>
      <c r="IS422" s="109"/>
      <c r="IT422" s="109"/>
      <c r="IU422" s="109"/>
      <c r="IV422" s="109"/>
      <c r="IW422" s="109"/>
      <c r="IX422" s="109"/>
      <c r="IY422" s="109"/>
      <c r="IZ422" s="109"/>
      <c r="JA422" s="109"/>
      <c r="JB422" s="109"/>
      <c r="JC422" s="109"/>
      <c r="JD422" s="109"/>
      <c r="JE422" s="109"/>
      <c r="JF422" s="109"/>
      <c r="JG422" s="109"/>
      <c r="JH422" s="109"/>
      <c r="JI422" s="109"/>
      <c r="JJ422" s="109"/>
      <c r="JK422" s="109"/>
      <c r="JL422" s="109"/>
      <c r="JM422" s="109"/>
      <c r="JN422" s="109"/>
      <c r="JO422" s="109"/>
      <c r="JP422" s="109"/>
      <c r="JQ422" s="109"/>
      <c r="JR422" s="109"/>
      <c r="JS422" s="109"/>
      <c r="JT422" s="109"/>
      <c r="JU422" s="109"/>
      <c r="JV422" s="109"/>
      <c r="JW422" s="109"/>
      <c r="JX422" s="109"/>
      <c r="JY422" s="109"/>
      <c r="JZ422" s="109"/>
      <c r="KA422" s="109"/>
      <c r="KB422" s="109"/>
      <c r="KC422" s="109"/>
      <c r="KD422" s="109"/>
      <c r="KE422" s="109">
        <v>20</v>
      </c>
      <c r="KF422" s="109">
        <v>18</v>
      </c>
      <c r="KG422" s="109"/>
      <c r="KH422" s="109"/>
      <c r="KI422" s="109"/>
      <c r="KJ422" s="109"/>
      <c r="KK422" s="109"/>
      <c r="KL422" s="109"/>
      <c r="KM422" s="109"/>
      <c r="KN422" s="109"/>
      <c r="KO422" s="109"/>
      <c r="KP422" s="109"/>
      <c r="KQ422" s="109"/>
      <c r="KR422" s="109"/>
      <c r="KS422" s="109"/>
      <c r="KT422" s="109"/>
      <c r="KU422" s="109"/>
      <c r="KV422" s="109"/>
      <c r="KW422" s="109"/>
      <c r="KX422" s="109"/>
      <c r="KY422" s="109"/>
      <c r="KZ422" s="109"/>
      <c r="LA422" s="109"/>
      <c r="LB422" s="109"/>
      <c r="LC422" s="109"/>
      <c r="LD422" s="109"/>
      <c r="LE422" s="109"/>
      <c r="LF422" s="109"/>
      <c r="LG422" s="109"/>
      <c r="LH422" s="109"/>
      <c r="LI422" s="109"/>
      <c r="LJ422" s="109"/>
      <c r="LK422" s="109"/>
      <c r="LL422" s="109"/>
      <c r="LM422" s="109"/>
      <c r="LN422" s="109"/>
      <c r="LO422" s="109"/>
      <c r="LP422" s="109"/>
      <c r="LQ422" s="109"/>
      <c r="LR422" s="109"/>
      <c r="LS422" s="109"/>
      <c r="LT422" s="109"/>
      <c r="LU422" s="109"/>
      <c r="LV422" s="109"/>
      <c r="LW422" s="109"/>
      <c r="LX422" s="109"/>
      <c r="LY422" s="109"/>
      <c r="LZ422" s="109"/>
      <c r="MA422" s="109"/>
      <c r="MB422" s="109"/>
      <c r="MC422" s="109"/>
      <c r="MD422" s="109"/>
      <c r="ME422" s="109"/>
      <c r="MF422" s="109"/>
      <c r="MG422" s="109"/>
      <c r="MH422" s="109"/>
      <c r="MI422" s="109"/>
      <c r="MJ422" s="109"/>
      <c r="MK422" s="109"/>
      <c r="ML422" s="109"/>
      <c r="MM422" s="109"/>
      <c r="MN422" s="109"/>
      <c r="MO422" s="109"/>
      <c r="MP422" s="109"/>
      <c r="MQ422" s="109"/>
      <c r="MR422" s="109"/>
      <c r="MS422" s="109"/>
      <c r="MT422" s="109"/>
      <c r="MU422" s="109"/>
      <c r="MV422" s="109"/>
      <c r="MW422" s="109"/>
      <c r="MX422" s="109"/>
      <c r="MY422" s="109"/>
      <c r="MZ422" s="109"/>
      <c r="NA422" s="109"/>
      <c r="NB422" s="109"/>
      <c r="NC422" s="109"/>
      <c r="ND422" s="109"/>
      <c r="NE422" s="109"/>
      <c r="NF422" s="109"/>
      <c r="NG422" s="109"/>
      <c r="NH422" s="109"/>
      <c r="NI422" s="109"/>
      <c r="NJ422" s="109"/>
      <c r="NK422" s="109"/>
      <c r="NL422" s="109"/>
      <c r="NM422" s="109"/>
      <c r="NN422" s="109"/>
      <c r="NO422" s="109"/>
      <c r="NP422" s="109"/>
      <c r="NQ422" s="109"/>
      <c r="NR422" s="109"/>
      <c r="NS422" s="109"/>
      <c r="NT422" s="109"/>
      <c r="NU422" s="109"/>
      <c r="NV422" s="109"/>
      <c r="NW422" s="109"/>
      <c r="NX422" s="109"/>
      <c r="NY422" s="109"/>
      <c r="NZ422" s="109"/>
      <c r="OA422" s="109"/>
      <c r="OB422" s="109"/>
      <c r="OC422" s="109"/>
      <c r="OD422" s="109"/>
      <c r="OE422" s="109"/>
      <c r="OF422" s="109"/>
      <c r="OG422" s="109"/>
      <c r="OH422" s="109"/>
      <c r="OI422" s="109"/>
      <c r="OJ422" s="109"/>
      <c r="OK422" s="109"/>
      <c r="OL422" s="109"/>
      <c r="OM422" s="109"/>
      <c r="ON422" s="109"/>
      <c r="OO422" s="109"/>
      <c r="OP422" s="109"/>
      <c r="OQ422" s="109"/>
      <c r="OR422" s="109"/>
      <c r="OS422" s="109"/>
      <c r="OT422" s="109"/>
      <c r="OU422" s="109"/>
      <c r="OV422" s="109"/>
      <c r="OW422" s="109"/>
      <c r="OX422" s="109"/>
      <c r="OY422" s="109"/>
      <c r="OZ422" s="109"/>
      <c r="PA422" s="109"/>
      <c r="PB422" s="109"/>
      <c r="PC422" s="109"/>
      <c r="PD422" s="109"/>
      <c r="PE422" s="109"/>
      <c r="PF422" s="109"/>
      <c r="PG422" s="109"/>
      <c r="PH422" s="109"/>
      <c r="PI422" s="109"/>
      <c r="PJ422" s="109"/>
      <c r="PK422" s="109"/>
      <c r="PL422" s="109"/>
      <c r="PM422" s="109"/>
      <c r="PN422" s="109"/>
      <c r="PO422" s="109"/>
      <c r="PP422" s="109"/>
      <c r="PQ422" s="109"/>
      <c r="PR422" s="109"/>
      <c r="PS422" s="109"/>
      <c r="PT422" s="109"/>
      <c r="PU422" s="109"/>
      <c r="PV422" s="109"/>
      <c r="PW422" s="109"/>
      <c r="PX422" s="109"/>
      <c r="PY422" s="109"/>
      <c r="PZ422" s="109"/>
      <c r="QA422" s="109"/>
      <c r="QB422" s="109"/>
      <c r="QC422" s="109"/>
      <c r="QD422" s="109"/>
      <c r="QE422" s="109"/>
      <c r="QF422" s="109"/>
      <c r="QG422" s="109"/>
      <c r="QH422" s="109"/>
      <c r="QI422" s="109"/>
      <c r="QJ422" s="109"/>
      <c r="QK422" s="23">
        <f t="shared" si="7"/>
        <v>38</v>
      </c>
      <c r="QL422" s="125"/>
      <c r="QM422" s="148"/>
      <c r="QN422" s="125"/>
      <c r="QO422" s="125"/>
      <c r="QP422" s="125"/>
      <c r="QQ422" s="125">
        <v>2414.64</v>
      </c>
      <c r="QR422" s="125"/>
      <c r="QS422" s="130"/>
    </row>
    <row r="423" spans="1:461" s="5" customFormat="1" ht="12.75" customHeight="1" x14ac:dyDescent="0.2">
      <c r="A423" s="52">
        <v>44742</v>
      </c>
      <c r="B423" s="90" t="s">
        <v>502</v>
      </c>
      <c r="C423" s="107"/>
      <c r="D423" s="107"/>
      <c r="E423" s="108"/>
      <c r="F423" s="108"/>
      <c r="G423" s="108"/>
      <c r="H423" s="108"/>
      <c r="I423" s="108"/>
      <c r="J423" s="108"/>
      <c r="K423" s="108"/>
      <c r="L423" s="108"/>
      <c r="M423" s="108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 s="109"/>
      <c r="BG423" s="109"/>
      <c r="BH423" s="109"/>
      <c r="BI423" s="109"/>
      <c r="BJ423" s="109"/>
      <c r="BK423" s="109"/>
      <c r="BL423" s="109"/>
      <c r="BM423" s="109"/>
      <c r="BN423" s="109"/>
      <c r="BO423" s="109"/>
      <c r="BP423" s="109"/>
      <c r="BQ423" s="109"/>
      <c r="BR423" s="109"/>
      <c r="BS423" s="109"/>
      <c r="BT423" s="109"/>
      <c r="BU423" s="109"/>
      <c r="BV423" s="109">
        <v>1.1000000000000001</v>
      </c>
      <c r="BW423" s="109"/>
      <c r="BX423" s="109"/>
      <c r="BY423" s="109"/>
      <c r="BZ423" s="109"/>
      <c r="CA423" s="109"/>
      <c r="CB423" s="109"/>
      <c r="CC423" s="109"/>
      <c r="CD423" s="109"/>
      <c r="CE423" s="109"/>
      <c r="CF423" s="109"/>
      <c r="CG423" s="109"/>
      <c r="CH423" s="109"/>
      <c r="CI423" s="109"/>
      <c r="CJ423" s="109"/>
      <c r="CK423" s="109"/>
      <c r="CL423" s="109"/>
      <c r="CM423" s="109"/>
      <c r="CN423" s="109"/>
      <c r="CO423" s="109"/>
      <c r="CP423" s="109"/>
      <c r="CQ423" s="109"/>
      <c r="CR423" s="109"/>
      <c r="CS423" s="109"/>
      <c r="CT423" s="109"/>
      <c r="CU423" s="109"/>
      <c r="CV423" s="109"/>
      <c r="CW423" s="109"/>
      <c r="CX423" s="109"/>
      <c r="CY423" s="109"/>
      <c r="CZ423" s="109"/>
      <c r="DA423" s="109"/>
      <c r="DB423" s="109"/>
      <c r="DC423" s="109"/>
      <c r="DD423" s="109"/>
      <c r="DE423" s="109"/>
      <c r="DF423" s="109"/>
      <c r="DG423" s="109"/>
      <c r="DH423" s="109"/>
      <c r="DI423" s="109"/>
      <c r="DJ423" s="109"/>
      <c r="DK423" s="109"/>
      <c r="DL423" s="109"/>
      <c r="DM423" s="109"/>
      <c r="DN423" s="109"/>
      <c r="DO423" s="109"/>
      <c r="DP423" s="109"/>
      <c r="DQ423" s="109"/>
      <c r="DR423" s="109"/>
      <c r="DS423" s="109"/>
      <c r="DT423" s="109"/>
      <c r="DU423" s="109"/>
      <c r="DV423" s="109"/>
      <c r="DW423" s="109"/>
      <c r="DX423" s="109"/>
      <c r="DY423" s="109"/>
      <c r="DZ423" s="109"/>
      <c r="EA423" s="109"/>
      <c r="EB423" s="109"/>
      <c r="EC423" s="109"/>
      <c r="ED423" s="109"/>
      <c r="EE423" s="109"/>
      <c r="EF423" s="109"/>
      <c r="EG423" s="109"/>
      <c r="EH423" s="109"/>
      <c r="EI423" s="109"/>
      <c r="EJ423" s="109"/>
      <c r="EK423" s="109"/>
      <c r="EL423" s="109"/>
      <c r="EM423" s="109"/>
      <c r="EN423" s="109"/>
      <c r="EO423" s="109"/>
      <c r="EP423" s="109"/>
      <c r="EQ423" s="109"/>
      <c r="ER423" s="109"/>
      <c r="ES423" s="109"/>
      <c r="ET423" s="109"/>
      <c r="EU423" s="109"/>
      <c r="EV423" s="109"/>
      <c r="EW423" s="109"/>
      <c r="EX423" s="109"/>
      <c r="EY423" s="109"/>
      <c r="EZ423" s="109"/>
      <c r="FA423" s="109"/>
      <c r="FB423" s="109"/>
      <c r="FC423" s="109"/>
      <c r="FD423" s="109"/>
      <c r="FE423" s="109"/>
      <c r="FF423" s="109"/>
      <c r="FG423" s="109"/>
      <c r="FH423" s="109"/>
      <c r="FI423" s="109"/>
      <c r="FJ423" s="109"/>
      <c r="FK423" s="109"/>
      <c r="FL423" s="109"/>
      <c r="FM423" s="109"/>
      <c r="FN423" s="109"/>
      <c r="FO423" s="109"/>
      <c r="FP423" s="109"/>
      <c r="FQ423" s="109"/>
      <c r="FR423" s="109"/>
      <c r="FS423" s="109"/>
      <c r="FT423" s="109"/>
      <c r="FU423" s="109"/>
      <c r="FV423" s="109"/>
      <c r="FW423" s="109"/>
      <c r="FX423" s="109"/>
      <c r="FY423" s="109"/>
      <c r="FZ423" s="109"/>
      <c r="GA423" s="109"/>
      <c r="GB423" s="109"/>
      <c r="GC423" s="109"/>
      <c r="GD423" s="109"/>
      <c r="GE423" s="109"/>
      <c r="GF423" s="109"/>
      <c r="GG423" s="109"/>
      <c r="GH423" s="109"/>
      <c r="GI423" s="109"/>
      <c r="GJ423" s="109"/>
      <c r="GK423" s="109"/>
      <c r="GL423" s="109"/>
      <c r="GM423" s="109"/>
      <c r="GN423" s="109"/>
      <c r="GO423" s="109"/>
      <c r="GP423" s="109"/>
      <c r="GQ423" s="109"/>
      <c r="GR423" s="109"/>
      <c r="GS423" s="109"/>
      <c r="GT423" s="109"/>
      <c r="GU423" s="109"/>
      <c r="GV423" s="109"/>
      <c r="GW423" s="109"/>
      <c r="GX423" s="109"/>
      <c r="GY423" s="109"/>
      <c r="GZ423" s="109"/>
      <c r="HA423" s="109"/>
      <c r="HB423" s="109"/>
      <c r="HC423" s="109"/>
      <c r="HD423" s="109"/>
      <c r="HE423" s="109"/>
      <c r="HF423" s="109"/>
      <c r="HG423" s="109"/>
      <c r="HH423" s="109"/>
      <c r="HI423" s="109"/>
      <c r="HJ423" s="109"/>
      <c r="HK423" s="109"/>
      <c r="HL423" s="109"/>
      <c r="HM423" s="109"/>
      <c r="HN423" s="109"/>
      <c r="HO423" s="109"/>
      <c r="HP423" s="109"/>
      <c r="HQ423" s="109"/>
      <c r="HR423" s="109"/>
      <c r="HS423" s="109"/>
      <c r="HT423" s="109"/>
      <c r="HU423" s="109"/>
      <c r="HV423" s="109"/>
      <c r="HW423" s="109"/>
      <c r="HX423" s="109"/>
      <c r="HY423" s="109"/>
      <c r="HZ423" s="109"/>
      <c r="IA423" s="109"/>
      <c r="IB423" s="109"/>
      <c r="IC423" s="109"/>
      <c r="ID423" s="109"/>
      <c r="IE423" s="109"/>
      <c r="IF423" s="109"/>
      <c r="IG423" s="109"/>
      <c r="IH423" s="109"/>
      <c r="II423" s="109"/>
      <c r="IJ423" s="109"/>
      <c r="IK423" s="109"/>
      <c r="IL423" s="109"/>
      <c r="IM423" s="109"/>
      <c r="IN423" s="109"/>
      <c r="IO423" s="109"/>
      <c r="IP423" s="109"/>
      <c r="IQ423" s="109"/>
      <c r="IR423" s="109"/>
      <c r="IS423" s="109"/>
      <c r="IT423" s="109"/>
      <c r="IU423" s="109"/>
      <c r="IV423" s="109"/>
      <c r="IW423" s="109"/>
      <c r="IX423" s="109"/>
      <c r="IY423" s="109"/>
      <c r="IZ423" s="109"/>
      <c r="JA423" s="109"/>
      <c r="JB423" s="109"/>
      <c r="JC423" s="109"/>
      <c r="JD423" s="109"/>
      <c r="JE423" s="109"/>
      <c r="JF423" s="109"/>
      <c r="JG423" s="109"/>
      <c r="JH423" s="109"/>
      <c r="JI423" s="109"/>
      <c r="JJ423" s="109"/>
      <c r="JK423" s="109"/>
      <c r="JL423" s="109"/>
      <c r="JM423" s="109"/>
      <c r="JN423" s="109"/>
      <c r="JO423" s="109"/>
      <c r="JP423" s="109"/>
      <c r="JQ423" s="109"/>
      <c r="JR423" s="109"/>
      <c r="JS423" s="109"/>
      <c r="JT423" s="109"/>
      <c r="JU423" s="109"/>
      <c r="JV423" s="109"/>
      <c r="JW423" s="109"/>
      <c r="JX423" s="109"/>
      <c r="JY423" s="109"/>
      <c r="JZ423" s="109"/>
      <c r="KA423" s="109"/>
      <c r="KB423" s="109"/>
      <c r="KC423" s="109"/>
      <c r="KD423" s="109"/>
      <c r="KE423" s="109"/>
      <c r="KF423" s="109"/>
      <c r="KG423" s="109"/>
      <c r="KH423" s="109"/>
      <c r="KI423" s="109"/>
      <c r="KJ423" s="109"/>
      <c r="KK423" s="109"/>
      <c r="KL423" s="109"/>
      <c r="KM423" s="109"/>
      <c r="KN423" s="109"/>
      <c r="KO423" s="109"/>
      <c r="KP423" s="109"/>
      <c r="KQ423" s="109"/>
      <c r="KR423" s="109"/>
      <c r="KS423" s="109"/>
      <c r="KT423" s="109"/>
      <c r="KU423" s="109"/>
      <c r="KV423" s="109"/>
      <c r="KW423" s="109"/>
      <c r="KX423" s="109"/>
      <c r="KY423" s="109"/>
      <c r="KZ423" s="109"/>
      <c r="LA423" s="109"/>
      <c r="LB423" s="109"/>
      <c r="LC423" s="109"/>
      <c r="LD423" s="109"/>
      <c r="LE423" s="109"/>
      <c r="LF423" s="109"/>
      <c r="LG423" s="109"/>
      <c r="LH423" s="109"/>
      <c r="LI423" s="109"/>
      <c r="LJ423" s="109"/>
      <c r="LK423" s="109"/>
      <c r="LL423" s="109"/>
      <c r="LM423" s="109"/>
      <c r="LN423" s="109"/>
      <c r="LO423" s="109"/>
      <c r="LP423" s="109"/>
      <c r="LQ423" s="109"/>
      <c r="LR423" s="109"/>
      <c r="LS423" s="109"/>
      <c r="LT423" s="109"/>
      <c r="LU423" s="109"/>
      <c r="LV423" s="109"/>
      <c r="LW423" s="109"/>
      <c r="LX423" s="109"/>
      <c r="LY423" s="109"/>
      <c r="LZ423" s="109"/>
      <c r="MA423" s="109"/>
      <c r="MB423" s="109"/>
      <c r="MC423" s="109"/>
      <c r="MD423" s="109"/>
      <c r="ME423" s="109"/>
      <c r="MF423" s="109"/>
      <c r="MG423" s="109"/>
      <c r="MH423" s="109"/>
      <c r="MI423" s="109"/>
      <c r="MJ423" s="109"/>
      <c r="MK423" s="109"/>
      <c r="ML423" s="109"/>
      <c r="MM423" s="109"/>
      <c r="MN423" s="109"/>
      <c r="MO423" s="109"/>
      <c r="MP423" s="109"/>
      <c r="MQ423" s="109"/>
      <c r="MR423" s="109"/>
      <c r="MS423" s="109"/>
      <c r="MT423" s="109"/>
      <c r="MU423" s="109"/>
      <c r="MV423" s="109"/>
      <c r="MW423" s="109"/>
      <c r="MX423" s="109"/>
      <c r="MY423" s="109"/>
      <c r="MZ423" s="109"/>
      <c r="NA423" s="109"/>
      <c r="NB423" s="109"/>
      <c r="NC423" s="109"/>
      <c r="ND423" s="109"/>
      <c r="NE423" s="109"/>
      <c r="NF423" s="109"/>
      <c r="NG423" s="109"/>
      <c r="NH423" s="109"/>
      <c r="NI423" s="109"/>
      <c r="NJ423" s="109"/>
      <c r="NK423" s="109"/>
      <c r="NL423" s="109"/>
      <c r="NM423" s="109"/>
      <c r="NN423" s="109"/>
      <c r="NO423" s="109"/>
      <c r="NP423" s="109"/>
      <c r="NQ423" s="109"/>
      <c r="NR423" s="109"/>
      <c r="NS423" s="109"/>
      <c r="NT423" s="109"/>
      <c r="NU423" s="109"/>
      <c r="NV423" s="109"/>
      <c r="NW423" s="109"/>
      <c r="NX423" s="109"/>
      <c r="NY423" s="109"/>
      <c r="NZ423" s="109"/>
      <c r="OA423" s="109"/>
      <c r="OB423" s="109"/>
      <c r="OC423" s="109"/>
      <c r="OD423" s="109"/>
      <c r="OE423" s="109"/>
      <c r="OF423" s="109"/>
      <c r="OG423" s="109"/>
      <c r="OH423" s="109"/>
      <c r="OI423" s="109"/>
      <c r="OJ423" s="109"/>
      <c r="OK423" s="109"/>
      <c r="OL423" s="109"/>
      <c r="OM423" s="109"/>
      <c r="ON423" s="109"/>
      <c r="OO423" s="109"/>
      <c r="OP423" s="109"/>
      <c r="OQ423" s="109"/>
      <c r="OR423" s="109"/>
      <c r="OS423" s="109"/>
      <c r="OT423" s="109"/>
      <c r="OU423" s="109"/>
      <c r="OV423" s="109"/>
      <c r="OW423" s="109"/>
      <c r="OX423" s="109"/>
      <c r="OY423" s="109"/>
      <c r="OZ423" s="109"/>
      <c r="PA423" s="109"/>
      <c r="PB423" s="109"/>
      <c r="PC423" s="109"/>
      <c r="PD423" s="109"/>
      <c r="PE423" s="109"/>
      <c r="PF423" s="109"/>
      <c r="PG423" s="109"/>
      <c r="PH423" s="109"/>
      <c r="PI423" s="109"/>
      <c r="PJ423" s="109"/>
      <c r="PK423" s="109"/>
      <c r="PL423" s="109"/>
      <c r="PM423" s="109"/>
      <c r="PN423" s="109"/>
      <c r="PO423" s="109"/>
      <c r="PP423" s="109"/>
      <c r="PQ423" s="109"/>
      <c r="PR423" s="109"/>
      <c r="PS423" s="109"/>
      <c r="PT423" s="109"/>
      <c r="PU423" s="109"/>
      <c r="PV423" s="109"/>
      <c r="PW423" s="109"/>
      <c r="PX423" s="109"/>
      <c r="PY423" s="109"/>
      <c r="PZ423" s="109"/>
      <c r="QA423" s="109"/>
      <c r="QB423" s="109"/>
      <c r="QC423" s="109"/>
      <c r="QD423" s="109"/>
      <c r="QE423" s="109"/>
      <c r="QF423" s="109"/>
      <c r="QG423" s="109"/>
      <c r="QH423" s="109"/>
      <c r="QI423" s="109"/>
      <c r="QJ423" s="109"/>
      <c r="QK423" s="23">
        <f t="shared" si="7"/>
        <v>1.1000000000000001</v>
      </c>
      <c r="QL423" s="125"/>
      <c r="QM423" s="148"/>
      <c r="QN423" s="125"/>
      <c r="QO423" s="125"/>
      <c r="QP423" s="125"/>
      <c r="QQ423" s="125"/>
      <c r="QR423" s="125">
        <v>244.6</v>
      </c>
      <c r="QS423" s="130"/>
    </row>
    <row r="424" spans="1:461" s="5" customFormat="1" ht="12.75" customHeight="1" x14ac:dyDescent="0.2">
      <c r="A424" s="52">
        <v>44742</v>
      </c>
      <c r="B424" s="98" t="s">
        <v>52</v>
      </c>
      <c r="C424" s="107"/>
      <c r="D424" s="107"/>
      <c r="E424" s="108"/>
      <c r="F424" s="108"/>
      <c r="G424" s="108"/>
      <c r="H424" s="108"/>
      <c r="I424" s="108"/>
      <c r="J424" s="108"/>
      <c r="K424" s="108"/>
      <c r="L424" s="108"/>
      <c r="M424" s="108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 s="109"/>
      <c r="BG424" s="109"/>
      <c r="BH424" s="109"/>
      <c r="BI424" s="109"/>
      <c r="BJ424" s="109"/>
      <c r="BK424" s="109"/>
      <c r="BL424" s="109"/>
      <c r="BM424" s="109"/>
      <c r="BN424" s="109"/>
      <c r="BO424" s="109"/>
      <c r="BP424" s="109"/>
      <c r="BQ424" s="109"/>
      <c r="BR424" s="109"/>
      <c r="BS424" s="109"/>
      <c r="BT424" s="109"/>
      <c r="BU424" s="109"/>
      <c r="BV424" s="109"/>
      <c r="BW424" s="109"/>
      <c r="BX424" s="109"/>
      <c r="BY424" s="109"/>
      <c r="BZ424" s="109"/>
      <c r="CA424" s="109"/>
      <c r="CB424" s="109"/>
      <c r="CC424" s="109"/>
      <c r="CD424" s="109"/>
      <c r="CE424" s="109"/>
      <c r="CF424" s="109"/>
      <c r="CG424" s="109"/>
      <c r="CH424" s="109"/>
      <c r="CI424" s="109"/>
      <c r="CJ424" s="109"/>
      <c r="CK424" s="109"/>
      <c r="CL424" s="109"/>
      <c r="CM424" s="109"/>
      <c r="CN424" s="109"/>
      <c r="CO424" s="109"/>
      <c r="CP424" s="109"/>
      <c r="CQ424" s="109"/>
      <c r="CR424" s="109"/>
      <c r="CS424" s="109"/>
      <c r="CT424" s="109"/>
      <c r="CU424" s="109"/>
      <c r="CV424" s="109"/>
      <c r="CW424" s="109"/>
      <c r="CX424" s="109"/>
      <c r="CY424" s="109"/>
      <c r="CZ424" s="109"/>
      <c r="DA424" s="109"/>
      <c r="DB424" s="109"/>
      <c r="DC424" s="109"/>
      <c r="DD424" s="109"/>
      <c r="DE424" s="109"/>
      <c r="DF424" s="109"/>
      <c r="DG424" s="109"/>
      <c r="DH424" s="109"/>
      <c r="DI424" s="109"/>
      <c r="DJ424" s="109"/>
      <c r="DK424" s="109"/>
      <c r="DL424" s="109"/>
      <c r="DM424" s="109"/>
      <c r="DN424" s="109"/>
      <c r="DO424" s="109"/>
      <c r="DP424" s="109"/>
      <c r="DQ424" s="109"/>
      <c r="DR424" s="109"/>
      <c r="DS424" s="109"/>
      <c r="DT424" s="109"/>
      <c r="DU424" s="109"/>
      <c r="DV424" s="109"/>
      <c r="DW424" s="109"/>
      <c r="DX424" s="109"/>
      <c r="DY424" s="109"/>
      <c r="DZ424" s="109"/>
      <c r="EA424" s="109"/>
      <c r="EB424" s="109"/>
      <c r="EC424" s="109"/>
      <c r="ED424" s="109"/>
      <c r="EE424" s="109"/>
      <c r="EF424" s="109"/>
      <c r="EG424" s="109"/>
      <c r="EH424" s="109"/>
      <c r="EI424" s="109"/>
      <c r="EJ424" s="109"/>
      <c r="EK424" s="109"/>
      <c r="EL424" s="109"/>
      <c r="EM424" s="109"/>
      <c r="EN424" s="109"/>
      <c r="EO424" s="109"/>
      <c r="EP424" s="109"/>
      <c r="EQ424" s="109"/>
      <c r="ER424" s="109"/>
      <c r="ES424" s="109"/>
      <c r="ET424" s="109"/>
      <c r="EU424" s="109"/>
      <c r="EV424" s="109"/>
      <c r="EW424" s="109"/>
      <c r="EX424" s="109"/>
      <c r="EY424" s="109"/>
      <c r="EZ424" s="109"/>
      <c r="FA424" s="109"/>
      <c r="FB424" s="109"/>
      <c r="FC424" s="109"/>
      <c r="FD424" s="109"/>
      <c r="FE424" s="109"/>
      <c r="FF424" s="109"/>
      <c r="FG424" s="109"/>
      <c r="FH424" s="109"/>
      <c r="FI424" s="109"/>
      <c r="FJ424" s="109"/>
      <c r="FK424" s="109"/>
      <c r="FL424" s="109"/>
      <c r="FM424" s="109"/>
      <c r="FN424" s="109"/>
      <c r="FO424" s="109"/>
      <c r="FP424" s="109"/>
      <c r="FQ424" s="109"/>
      <c r="FR424" s="109"/>
      <c r="FS424" s="109"/>
      <c r="FT424" s="109"/>
      <c r="FU424" s="109"/>
      <c r="FV424" s="109"/>
      <c r="FW424" s="109"/>
      <c r="FX424" s="109"/>
      <c r="FY424" s="109"/>
      <c r="FZ424" s="109"/>
      <c r="GA424" s="109"/>
      <c r="GB424" s="109"/>
      <c r="GC424" s="109"/>
      <c r="GD424" s="109"/>
      <c r="GE424" s="109"/>
      <c r="GF424" s="109"/>
      <c r="GG424" s="109"/>
      <c r="GH424" s="109"/>
      <c r="GI424" s="109"/>
      <c r="GJ424" s="109"/>
      <c r="GK424" s="109"/>
      <c r="GL424" s="109"/>
      <c r="GM424" s="109"/>
      <c r="GN424" s="109"/>
      <c r="GO424" s="109"/>
      <c r="GP424" s="109"/>
      <c r="GQ424" s="109"/>
      <c r="GR424" s="109"/>
      <c r="GS424" s="109"/>
      <c r="GT424" s="109"/>
      <c r="GU424" s="109"/>
      <c r="GV424" s="109"/>
      <c r="GW424" s="109"/>
      <c r="GX424" s="109"/>
      <c r="GY424" s="109"/>
      <c r="GZ424" s="109"/>
      <c r="HA424" s="109"/>
      <c r="HB424" s="109"/>
      <c r="HC424" s="109"/>
      <c r="HD424" s="109"/>
      <c r="HE424" s="109"/>
      <c r="HF424" s="109"/>
      <c r="HG424" s="109"/>
      <c r="HH424" s="109"/>
      <c r="HI424" s="109"/>
      <c r="HJ424" s="109"/>
      <c r="HK424" s="109"/>
      <c r="HL424" s="109"/>
      <c r="HM424" s="109"/>
      <c r="HN424" s="109"/>
      <c r="HO424" s="109"/>
      <c r="HP424" s="109"/>
      <c r="HQ424" s="109"/>
      <c r="HR424" s="109"/>
      <c r="HS424" s="109"/>
      <c r="HT424" s="109"/>
      <c r="HU424" s="109"/>
      <c r="HV424" s="109"/>
      <c r="HW424" s="109"/>
      <c r="HX424" s="109"/>
      <c r="HY424" s="109"/>
      <c r="HZ424" s="109"/>
      <c r="IA424" s="109"/>
      <c r="IB424" s="109"/>
      <c r="IC424" s="109"/>
      <c r="ID424" s="109"/>
      <c r="IE424" s="109">
        <v>10</v>
      </c>
      <c r="IF424" s="109"/>
      <c r="IG424" s="109"/>
      <c r="IH424" s="109"/>
      <c r="II424" s="109"/>
      <c r="IJ424" s="109"/>
      <c r="IK424" s="109"/>
      <c r="IL424" s="109"/>
      <c r="IM424" s="109"/>
      <c r="IN424" s="109"/>
      <c r="IO424" s="109"/>
      <c r="IP424" s="109"/>
      <c r="IQ424" s="109"/>
      <c r="IR424" s="109"/>
      <c r="IS424" s="109"/>
      <c r="IT424" s="109"/>
      <c r="IU424" s="109"/>
      <c r="IV424" s="109"/>
      <c r="IW424" s="109"/>
      <c r="IX424" s="109"/>
      <c r="IY424" s="109"/>
      <c r="IZ424" s="109"/>
      <c r="JA424" s="109"/>
      <c r="JB424" s="109"/>
      <c r="JC424" s="109"/>
      <c r="JD424" s="109"/>
      <c r="JE424" s="109"/>
      <c r="JF424" s="109"/>
      <c r="JG424" s="109"/>
      <c r="JH424" s="109"/>
      <c r="JI424" s="109"/>
      <c r="JJ424" s="109"/>
      <c r="JK424" s="109"/>
      <c r="JL424" s="109"/>
      <c r="JM424" s="109"/>
      <c r="JN424" s="109"/>
      <c r="JO424" s="109"/>
      <c r="JP424" s="109"/>
      <c r="JQ424" s="109"/>
      <c r="JR424" s="109"/>
      <c r="JS424" s="109"/>
      <c r="JT424" s="109"/>
      <c r="JU424" s="109"/>
      <c r="JV424" s="109"/>
      <c r="JW424" s="109"/>
      <c r="JX424" s="109"/>
      <c r="JY424" s="109"/>
      <c r="JZ424" s="109"/>
      <c r="KA424" s="109"/>
      <c r="KB424" s="109"/>
      <c r="KC424" s="109"/>
      <c r="KD424" s="109"/>
      <c r="KE424" s="109"/>
      <c r="KF424" s="109"/>
      <c r="KG424" s="109"/>
      <c r="KH424" s="109"/>
      <c r="KI424" s="109"/>
      <c r="KJ424" s="109"/>
      <c r="KK424" s="109"/>
      <c r="KL424" s="109"/>
      <c r="KM424" s="109"/>
      <c r="KN424" s="109"/>
      <c r="KO424" s="109"/>
      <c r="KP424" s="109"/>
      <c r="KQ424" s="109"/>
      <c r="KR424" s="109"/>
      <c r="KS424" s="109"/>
      <c r="KT424" s="109"/>
      <c r="KU424" s="109"/>
      <c r="KV424" s="109"/>
      <c r="KW424" s="109"/>
      <c r="KX424" s="109"/>
      <c r="KY424" s="109"/>
      <c r="KZ424" s="109"/>
      <c r="LA424" s="109"/>
      <c r="LB424" s="109"/>
      <c r="LC424" s="109"/>
      <c r="LD424" s="109"/>
      <c r="LE424" s="109"/>
      <c r="LF424" s="109"/>
      <c r="LG424" s="109"/>
      <c r="LH424" s="109"/>
      <c r="LI424" s="109"/>
      <c r="LJ424" s="109"/>
      <c r="LK424" s="109"/>
      <c r="LL424" s="109"/>
      <c r="LM424" s="109"/>
      <c r="LN424" s="109"/>
      <c r="LO424" s="109"/>
      <c r="LP424" s="109"/>
      <c r="LQ424" s="109"/>
      <c r="LR424" s="109"/>
      <c r="LS424" s="109"/>
      <c r="LT424" s="109"/>
      <c r="LU424" s="109"/>
      <c r="LV424" s="109"/>
      <c r="LW424" s="109"/>
      <c r="LX424" s="109"/>
      <c r="LY424" s="109"/>
      <c r="LZ424" s="109"/>
      <c r="MA424" s="109"/>
      <c r="MB424" s="109"/>
      <c r="MC424" s="109"/>
      <c r="MD424" s="109"/>
      <c r="ME424" s="109"/>
      <c r="MF424" s="109"/>
      <c r="MG424" s="109"/>
      <c r="MH424" s="109"/>
      <c r="MI424" s="109"/>
      <c r="MJ424" s="109"/>
      <c r="MK424" s="109"/>
      <c r="ML424" s="109"/>
      <c r="MM424" s="109"/>
      <c r="MN424" s="109"/>
      <c r="MO424" s="109"/>
      <c r="MP424" s="109"/>
      <c r="MQ424" s="109"/>
      <c r="MR424" s="109"/>
      <c r="MS424" s="109"/>
      <c r="MT424" s="109"/>
      <c r="MU424" s="109"/>
      <c r="MV424" s="109"/>
      <c r="MW424" s="109"/>
      <c r="MX424" s="109"/>
      <c r="MY424" s="109"/>
      <c r="MZ424" s="109"/>
      <c r="NA424" s="109"/>
      <c r="NB424" s="109"/>
      <c r="NC424" s="109"/>
      <c r="ND424" s="109"/>
      <c r="NE424" s="109"/>
      <c r="NF424" s="109"/>
      <c r="NG424" s="109"/>
      <c r="NH424" s="109"/>
      <c r="NI424" s="109"/>
      <c r="NJ424" s="109"/>
      <c r="NK424" s="109"/>
      <c r="NL424" s="109"/>
      <c r="NM424" s="109"/>
      <c r="NN424" s="109"/>
      <c r="NO424" s="109"/>
      <c r="NP424" s="109"/>
      <c r="NQ424" s="109"/>
      <c r="NR424" s="109"/>
      <c r="NS424" s="109"/>
      <c r="NT424" s="109"/>
      <c r="NU424" s="109"/>
      <c r="NV424" s="109"/>
      <c r="NW424" s="109"/>
      <c r="NX424" s="109"/>
      <c r="NY424" s="109"/>
      <c r="NZ424" s="109"/>
      <c r="OA424" s="109"/>
      <c r="OB424" s="109"/>
      <c r="OC424" s="109"/>
      <c r="OD424" s="109"/>
      <c r="OE424" s="109"/>
      <c r="OF424" s="109"/>
      <c r="OG424" s="109"/>
      <c r="OH424" s="109"/>
      <c r="OI424" s="109"/>
      <c r="OJ424" s="109"/>
      <c r="OK424" s="109"/>
      <c r="OL424" s="109"/>
      <c r="OM424" s="109"/>
      <c r="ON424" s="109"/>
      <c r="OO424" s="109"/>
      <c r="OP424" s="109"/>
      <c r="OQ424" s="109"/>
      <c r="OR424" s="109"/>
      <c r="OS424" s="109"/>
      <c r="OT424" s="109"/>
      <c r="OU424" s="109"/>
      <c r="OV424" s="109"/>
      <c r="OW424" s="109"/>
      <c r="OX424" s="109"/>
      <c r="OY424" s="109"/>
      <c r="OZ424" s="109"/>
      <c r="PA424" s="109"/>
      <c r="PB424" s="109"/>
      <c r="PC424" s="109"/>
      <c r="PD424" s="109"/>
      <c r="PE424" s="109"/>
      <c r="PF424" s="109"/>
      <c r="PG424" s="109"/>
      <c r="PH424" s="109"/>
      <c r="PI424" s="109"/>
      <c r="PJ424" s="109"/>
      <c r="PK424" s="109"/>
      <c r="PL424" s="109"/>
      <c r="PM424" s="109"/>
      <c r="PN424" s="109"/>
      <c r="PO424" s="109"/>
      <c r="PP424" s="109"/>
      <c r="PQ424" s="109"/>
      <c r="PR424" s="109"/>
      <c r="PS424" s="109"/>
      <c r="PT424" s="109"/>
      <c r="PU424" s="109"/>
      <c r="PV424" s="109"/>
      <c r="PW424" s="109"/>
      <c r="PX424" s="109"/>
      <c r="PY424" s="109"/>
      <c r="PZ424" s="109"/>
      <c r="QA424" s="109"/>
      <c r="QB424" s="109"/>
      <c r="QC424" s="109"/>
      <c r="QD424" s="109"/>
      <c r="QE424" s="109"/>
      <c r="QF424" s="109"/>
      <c r="QG424" s="109"/>
      <c r="QH424" s="109"/>
      <c r="QI424" s="109"/>
      <c r="QJ424" s="109"/>
      <c r="QK424" s="23">
        <f t="shared" si="7"/>
        <v>10</v>
      </c>
      <c r="QL424" s="125"/>
      <c r="QM424" s="148"/>
      <c r="QN424" s="125"/>
      <c r="QO424" s="125"/>
      <c r="QP424" s="125"/>
      <c r="QQ424" s="125"/>
      <c r="QR424" s="125"/>
      <c r="QS424" s="130"/>
    </row>
    <row r="425" spans="1:461" s="5" customFormat="1" ht="12.75" customHeight="1" x14ac:dyDescent="0.2">
      <c r="A425" s="52">
        <v>44742</v>
      </c>
      <c r="B425" s="98" t="s">
        <v>52</v>
      </c>
      <c r="C425" s="107"/>
      <c r="D425" s="107"/>
      <c r="E425" s="108"/>
      <c r="F425" s="108"/>
      <c r="G425" s="108"/>
      <c r="H425" s="108"/>
      <c r="I425" s="108"/>
      <c r="J425" s="108"/>
      <c r="K425" s="108"/>
      <c r="L425" s="108"/>
      <c r="M425" s="108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 s="109"/>
      <c r="BG425" s="109"/>
      <c r="BH425" s="109"/>
      <c r="BI425" s="109"/>
      <c r="BJ425" s="109"/>
      <c r="BK425" s="109"/>
      <c r="BL425" s="109"/>
      <c r="BM425" s="109"/>
      <c r="BN425" s="109"/>
      <c r="BO425" s="109"/>
      <c r="BP425" s="109"/>
      <c r="BQ425" s="109"/>
      <c r="BR425" s="109"/>
      <c r="BS425" s="109"/>
      <c r="BT425" s="109"/>
      <c r="BU425" s="109"/>
      <c r="BV425" s="109"/>
      <c r="BW425" s="109"/>
      <c r="BX425" s="109"/>
      <c r="BY425" s="109"/>
      <c r="BZ425" s="109"/>
      <c r="CA425" s="109"/>
      <c r="CB425" s="109"/>
      <c r="CC425" s="109"/>
      <c r="CD425" s="109"/>
      <c r="CE425" s="109"/>
      <c r="CF425" s="109"/>
      <c r="CG425" s="109"/>
      <c r="CH425" s="109"/>
      <c r="CI425" s="109"/>
      <c r="CJ425" s="109"/>
      <c r="CK425" s="109"/>
      <c r="CL425" s="109"/>
      <c r="CM425" s="109"/>
      <c r="CN425" s="109"/>
      <c r="CO425" s="109"/>
      <c r="CP425" s="109"/>
      <c r="CQ425" s="109"/>
      <c r="CR425" s="109"/>
      <c r="CS425" s="109"/>
      <c r="CT425" s="109"/>
      <c r="CU425" s="109"/>
      <c r="CV425" s="109"/>
      <c r="CW425" s="109"/>
      <c r="CX425" s="109"/>
      <c r="CY425" s="109"/>
      <c r="CZ425" s="109"/>
      <c r="DA425" s="109"/>
      <c r="DB425" s="109"/>
      <c r="DC425" s="109"/>
      <c r="DD425" s="109"/>
      <c r="DE425" s="109"/>
      <c r="DF425" s="109"/>
      <c r="DG425" s="109"/>
      <c r="DH425" s="109"/>
      <c r="DI425" s="109"/>
      <c r="DJ425" s="109"/>
      <c r="DK425" s="109"/>
      <c r="DL425" s="109"/>
      <c r="DM425" s="109"/>
      <c r="DN425" s="109"/>
      <c r="DO425" s="109"/>
      <c r="DP425" s="109"/>
      <c r="DQ425" s="109"/>
      <c r="DR425" s="109"/>
      <c r="DS425" s="109"/>
      <c r="DT425" s="109"/>
      <c r="DU425" s="109"/>
      <c r="DV425" s="109"/>
      <c r="DW425" s="109"/>
      <c r="DX425" s="109"/>
      <c r="DY425" s="109"/>
      <c r="DZ425" s="109"/>
      <c r="EA425" s="109"/>
      <c r="EB425" s="109"/>
      <c r="EC425" s="109"/>
      <c r="ED425" s="109"/>
      <c r="EE425" s="109"/>
      <c r="EF425" s="109"/>
      <c r="EG425" s="109"/>
      <c r="EH425" s="109"/>
      <c r="EI425" s="109"/>
      <c r="EJ425" s="109"/>
      <c r="EK425" s="109"/>
      <c r="EL425" s="109"/>
      <c r="EM425" s="109"/>
      <c r="EN425" s="109"/>
      <c r="EO425" s="109">
        <v>50</v>
      </c>
      <c r="EP425" s="109"/>
      <c r="EQ425" s="109"/>
      <c r="ER425" s="109"/>
      <c r="ES425" s="109"/>
      <c r="ET425" s="109"/>
      <c r="EU425" s="109"/>
      <c r="EV425" s="109"/>
      <c r="EW425" s="109"/>
      <c r="EX425" s="109"/>
      <c r="EY425" s="109"/>
      <c r="EZ425" s="109"/>
      <c r="FA425" s="109"/>
      <c r="FB425" s="109"/>
      <c r="FC425" s="109"/>
      <c r="FD425" s="109"/>
      <c r="FE425" s="109"/>
      <c r="FF425" s="109"/>
      <c r="FG425" s="109"/>
      <c r="FH425" s="109"/>
      <c r="FI425" s="109"/>
      <c r="FJ425" s="109"/>
      <c r="FK425" s="109"/>
      <c r="FL425" s="109"/>
      <c r="FM425" s="109"/>
      <c r="FN425" s="109"/>
      <c r="FO425" s="109"/>
      <c r="FP425" s="109"/>
      <c r="FQ425" s="109"/>
      <c r="FR425" s="109"/>
      <c r="FS425" s="109"/>
      <c r="FT425" s="109"/>
      <c r="FU425" s="109"/>
      <c r="FV425" s="109"/>
      <c r="FW425" s="109"/>
      <c r="FX425" s="109"/>
      <c r="FY425" s="109"/>
      <c r="FZ425" s="109"/>
      <c r="GA425" s="109"/>
      <c r="GB425" s="109"/>
      <c r="GC425" s="109"/>
      <c r="GD425" s="109"/>
      <c r="GE425" s="109"/>
      <c r="GF425" s="109"/>
      <c r="GG425" s="109"/>
      <c r="GH425" s="109"/>
      <c r="GI425" s="109"/>
      <c r="GJ425" s="109"/>
      <c r="GK425" s="109"/>
      <c r="GL425" s="109"/>
      <c r="GM425" s="109"/>
      <c r="GN425" s="109"/>
      <c r="GO425" s="109"/>
      <c r="GP425" s="109"/>
      <c r="GQ425" s="109"/>
      <c r="GR425" s="109"/>
      <c r="GS425" s="109"/>
      <c r="GT425" s="109"/>
      <c r="GU425" s="109"/>
      <c r="GV425" s="109"/>
      <c r="GW425" s="109"/>
      <c r="GX425" s="109"/>
      <c r="GY425" s="109"/>
      <c r="GZ425" s="109"/>
      <c r="HA425" s="109"/>
      <c r="HB425" s="109"/>
      <c r="HC425" s="109"/>
      <c r="HD425" s="109"/>
      <c r="HE425" s="109"/>
      <c r="HF425" s="109"/>
      <c r="HG425" s="109"/>
      <c r="HH425" s="109"/>
      <c r="HI425" s="109"/>
      <c r="HJ425" s="109"/>
      <c r="HK425" s="109"/>
      <c r="HL425" s="109"/>
      <c r="HM425" s="109"/>
      <c r="HN425" s="109"/>
      <c r="HO425" s="109"/>
      <c r="HP425" s="109"/>
      <c r="HQ425" s="109"/>
      <c r="HR425" s="109"/>
      <c r="HS425" s="109"/>
      <c r="HT425" s="109"/>
      <c r="HU425" s="109"/>
      <c r="HV425" s="109"/>
      <c r="HW425" s="109"/>
      <c r="HX425" s="109"/>
      <c r="HY425" s="109"/>
      <c r="HZ425" s="109"/>
      <c r="IA425" s="109"/>
      <c r="IB425" s="109"/>
      <c r="IC425" s="109"/>
      <c r="ID425" s="109"/>
      <c r="IE425" s="109"/>
      <c r="IF425" s="109"/>
      <c r="IG425" s="109"/>
      <c r="IH425" s="109"/>
      <c r="II425" s="109"/>
      <c r="IJ425" s="109"/>
      <c r="IK425" s="109"/>
      <c r="IL425" s="109"/>
      <c r="IM425" s="109"/>
      <c r="IN425" s="109"/>
      <c r="IO425" s="109"/>
      <c r="IP425" s="109"/>
      <c r="IQ425" s="109"/>
      <c r="IR425" s="109"/>
      <c r="IS425" s="109"/>
      <c r="IT425" s="109"/>
      <c r="IU425" s="109"/>
      <c r="IV425" s="109"/>
      <c r="IW425" s="109"/>
      <c r="IX425" s="109"/>
      <c r="IY425" s="109"/>
      <c r="IZ425" s="109"/>
      <c r="JA425" s="109"/>
      <c r="JB425" s="109"/>
      <c r="JC425" s="109"/>
      <c r="JD425" s="109"/>
      <c r="JE425" s="109"/>
      <c r="JF425" s="109"/>
      <c r="JG425" s="109"/>
      <c r="JH425" s="109"/>
      <c r="JI425" s="109"/>
      <c r="JJ425" s="109"/>
      <c r="JK425" s="109"/>
      <c r="JL425" s="109"/>
      <c r="JM425" s="109"/>
      <c r="JN425" s="109"/>
      <c r="JO425" s="109"/>
      <c r="JP425" s="109"/>
      <c r="JQ425" s="109"/>
      <c r="JR425" s="109"/>
      <c r="JS425" s="109"/>
      <c r="JT425" s="109"/>
      <c r="JU425" s="109"/>
      <c r="JV425" s="109"/>
      <c r="JW425" s="109"/>
      <c r="JX425" s="109"/>
      <c r="JY425" s="109"/>
      <c r="JZ425" s="109"/>
      <c r="KA425" s="109"/>
      <c r="KB425" s="109"/>
      <c r="KC425" s="109"/>
      <c r="KD425" s="109"/>
      <c r="KE425" s="109"/>
      <c r="KF425" s="109"/>
      <c r="KG425" s="109"/>
      <c r="KH425" s="109"/>
      <c r="KI425" s="109"/>
      <c r="KJ425" s="109"/>
      <c r="KK425" s="109"/>
      <c r="KL425" s="109"/>
      <c r="KM425" s="109"/>
      <c r="KN425" s="109"/>
      <c r="KO425" s="109"/>
      <c r="KP425" s="109"/>
      <c r="KQ425" s="109"/>
      <c r="KR425" s="109"/>
      <c r="KS425" s="109"/>
      <c r="KT425" s="109"/>
      <c r="KU425" s="109"/>
      <c r="KV425" s="109"/>
      <c r="KW425" s="109"/>
      <c r="KX425" s="109"/>
      <c r="KY425" s="109"/>
      <c r="KZ425" s="109"/>
      <c r="LA425" s="109"/>
      <c r="LB425" s="109"/>
      <c r="LC425" s="109"/>
      <c r="LD425" s="109"/>
      <c r="LE425" s="109"/>
      <c r="LF425" s="109"/>
      <c r="LG425" s="109"/>
      <c r="LH425" s="109"/>
      <c r="LI425" s="109"/>
      <c r="LJ425" s="109"/>
      <c r="LK425" s="109"/>
      <c r="LL425" s="109"/>
      <c r="LM425" s="109"/>
      <c r="LN425" s="109"/>
      <c r="LO425" s="109"/>
      <c r="LP425" s="109"/>
      <c r="LQ425" s="109"/>
      <c r="LR425" s="109"/>
      <c r="LS425" s="109"/>
      <c r="LT425" s="109"/>
      <c r="LU425" s="109"/>
      <c r="LV425" s="109"/>
      <c r="LW425" s="109"/>
      <c r="LX425" s="109"/>
      <c r="LY425" s="109"/>
      <c r="LZ425" s="109"/>
      <c r="MA425" s="109"/>
      <c r="MB425" s="109"/>
      <c r="MC425" s="109"/>
      <c r="MD425" s="109"/>
      <c r="ME425" s="109"/>
      <c r="MF425" s="109"/>
      <c r="MG425" s="109"/>
      <c r="MH425" s="109"/>
      <c r="MI425" s="109"/>
      <c r="MJ425" s="109"/>
      <c r="MK425" s="109"/>
      <c r="ML425" s="109"/>
      <c r="MM425" s="109"/>
      <c r="MN425" s="109"/>
      <c r="MO425" s="109"/>
      <c r="MP425" s="109"/>
      <c r="MQ425" s="109"/>
      <c r="MR425" s="109"/>
      <c r="MS425" s="109"/>
      <c r="MT425" s="109"/>
      <c r="MU425" s="109"/>
      <c r="MV425" s="109"/>
      <c r="MW425" s="109"/>
      <c r="MX425" s="109"/>
      <c r="MY425" s="109"/>
      <c r="MZ425" s="109"/>
      <c r="NA425" s="109"/>
      <c r="NB425" s="109"/>
      <c r="NC425" s="109"/>
      <c r="ND425" s="109"/>
      <c r="NE425" s="109"/>
      <c r="NF425" s="109"/>
      <c r="NG425" s="109"/>
      <c r="NH425" s="109"/>
      <c r="NI425" s="109"/>
      <c r="NJ425" s="109"/>
      <c r="NK425" s="109"/>
      <c r="NL425" s="109"/>
      <c r="NM425" s="109"/>
      <c r="NN425" s="109"/>
      <c r="NO425" s="109"/>
      <c r="NP425" s="109"/>
      <c r="NQ425" s="109"/>
      <c r="NR425" s="109"/>
      <c r="NS425" s="109"/>
      <c r="NT425" s="109"/>
      <c r="NU425" s="109"/>
      <c r="NV425" s="109"/>
      <c r="NW425" s="109"/>
      <c r="NX425" s="109"/>
      <c r="NY425" s="109"/>
      <c r="NZ425" s="109"/>
      <c r="OA425" s="109"/>
      <c r="OB425" s="109"/>
      <c r="OC425" s="109"/>
      <c r="OD425" s="109"/>
      <c r="OE425" s="109"/>
      <c r="OF425" s="109"/>
      <c r="OG425" s="109"/>
      <c r="OH425" s="109"/>
      <c r="OI425" s="109"/>
      <c r="OJ425" s="109"/>
      <c r="OK425" s="109"/>
      <c r="OL425" s="109"/>
      <c r="OM425" s="109"/>
      <c r="ON425" s="109"/>
      <c r="OO425" s="109"/>
      <c r="OP425" s="109"/>
      <c r="OQ425" s="109"/>
      <c r="OR425" s="109"/>
      <c r="OS425" s="109"/>
      <c r="OT425" s="109"/>
      <c r="OU425" s="109"/>
      <c r="OV425" s="109"/>
      <c r="OW425" s="109"/>
      <c r="OX425" s="109"/>
      <c r="OY425" s="109"/>
      <c r="OZ425" s="109"/>
      <c r="PA425" s="109"/>
      <c r="PB425" s="109"/>
      <c r="PC425" s="109"/>
      <c r="PD425" s="109"/>
      <c r="PE425" s="109"/>
      <c r="PF425" s="109"/>
      <c r="PG425" s="109"/>
      <c r="PH425" s="109"/>
      <c r="PI425" s="109"/>
      <c r="PJ425" s="109"/>
      <c r="PK425" s="109"/>
      <c r="PL425" s="109"/>
      <c r="PM425" s="109"/>
      <c r="PN425" s="109"/>
      <c r="PO425" s="109"/>
      <c r="PP425" s="109"/>
      <c r="PQ425" s="109"/>
      <c r="PR425" s="109"/>
      <c r="PS425" s="109"/>
      <c r="PT425" s="109"/>
      <c r="PU425" s="109"/>
      <c r="PV425" s="109"/>
      <c r="PW425" s="109"/>
      <c r="PX425" s="109"/>
      <c r="PY425" s="109"/>
      <c r="PZ425" s="109"/>
      <c r="QA425" s="109"/>
      <c r="QB425" s="109"/>
      <c r="QC425" s="109"/>
      <c r="QD425" s="109"/>
      <c r="QE425" s="109"/>
      <c r="QF425" s="109"/>
      <c r="QG425" s="109"/>
      <c r="QH425" s="109"/>
      <c r="QI425" s="109"/>
      <c r="QJ425" s="109"/>
      <c r="QK425" s="23">
        <f t="shared" si="7"/>
        <v>50</v>
      </c>
      <c r="QL425" s="125"/>
      <c r="QM425" s="148"/>
      <c r="QN425" s="125"/>
      <c r="QO425" s="125"/>
      <c r="QP425" s="125"/>
      <c r="QQ425" s="125"/>
      <c r="QR425" s="125"/>
      <c r="QS425" s="130"/>
    </row>
    <row r="426" spans="1:461" s="5" customFormat="1" ht="12.75" customHeight="1" x14ac:dyDescent="0.2">
      <c r="A426" s="52">
        <v>44742</v>
      </c>
      <c r="B426" s="98" t="s">
        <v>52</v>
      </c>
      <c r="C426" s="107"/>
      <c r="D426" s="107"/>
      <c r="E426" s="108"/>
      <c r="F426" s="108"/>
      <c r="G426" s="108"/>
      <c r="H426" s="108"/>
      <c r="I426" s="108"/>
      <c r="J426" s="108"/>
      <c r="K426" s="108"/>
      <c r="L426" s="108"/>
      <c r="M426" s="108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 s="109"/>
      <c r="BG426" s="109"/>
      <c r="BH426" s="109"/>
      <c r="BI426" s="109"/>
      <c r="BJ426" s="109"/>
      <c r="BK426" s="109"/>
      <c r="BL426" s="109"/>
      <c r="BM426" s="109"/>
      <c r="BN426" s="109"/>
      <c r="BO426" s="109"/>
      <c r="BP426" s="109"/>
      <c r="BQ426" s="109"/>
      <c r="BR426" s="109"/>
      <c r="BS426" s="109"/>
      <c r="BT426" s="109"/>
      <c r="BU426" s="109"/>
      <c r="BV426" s="109"/>
      <c r="BW426" s="109"/>
      <c r="BX426" s="109"/>
      <c r="BY426" s="109"/>
      <c r="BZ426" s="109"/>
      <c r="CA426" s="109"/>
      <c r="CB426" s="109"/>
      <c r="CC426" s="109"/>
      <c r="CD426" s="109"/>
      <c r="CE426" s="109">
        <v>0.8</v>
      </c>
      <c r="CF426" s="109"/>
      <c r="CG426" s="109"/>
      <c r="CH426" s="109"/>
      <c r="CI426" s="109"/>
      <c r="CJ426" s="109"/>
      <c r="CK426" s="109"/>
      <c r="CL426" s="109"/>
      <c r="CM426" s="109"/>
      <c r="CN426" s="109"/>
      <c r="CO426" s="109"/>
      <c r="CP426" s="109"/>
      <c r="CQ426" s="109"/>
      <c r="CR426" s="109"/>
      <c r="CS426" s="109"/>
      <c r="CT426" s="109"/>
      <c r="CU426" s="109"/>
      <c r="CV426" s="109"/>
      <c r="CW426" s="109"/>
      <c r="CX426" s="109"/>
      <c r="CY426" s="109"/>
      <c r="CZ426" s="109"/>
      <c r="DA426" s="109"/>
      <c r="DB426" s="109"/>
      <c r="DC426" s="109"/>
      <c r="DD426" s="109"/>
      <c r="DE426" s="109"/>
      <c r="DF426" s="109"/>
      <c r="DG426" s="109"/>
      <c r="DH426" s="109"/>
      <c r="DI426" s="109"/>
      <c r="DJ426" s="109"/>
      <c r="DK426" s="109"/>
      <c r="DL426" s="109"/>
      <c r="DM426" s="109"/>
      <c r="DN426" s="109"/>
      <c r="DO426" s="109"/>
      <c r="DP426" s="109"/>
      <c r="DQ426" s="109"/>
      <c r="DR426" s="109"/>
      <c r="DS426" s="109"/>
      <c r="DT426" s="109"/>
      <c r="DU426" s="109"/>
      <c r="DV426" s="109"/>
      <c r="DW426" s="109"/>
      <c r="DX426" s="109"/>
      <c r="DY426" s="109"/>
      <c r="DZ426" s="109"/>
      <c r="EA426" s="109"/>
      <c r="EB426" s="109"/>
      <c r="EC426" s="109"/>
      <c r="ED426" s="109"/>
      <c r="EE426" s="109"/>
      <c r="EF426" s="109"/>
      <c r="EG426" s="109"/>
      <c r="EH426" s="109"/>
      <c r="EI426" s="109"/>
      <c r="EJ426" s="109"/>
      <c r="EK426" s="109"/>
      <c r="EL426" s="109"/>
      <c r="EM426" s="109"/>
      <c r="EN426" s="109"/>
      <c r="EO426" s="109"/>
      <c r="EP426" s="109"/>
      <c r="EQ426" s="109"/>
      <c r="ER426" s="109"/>
      <c r="ES426" s="109"/>
      <c r="ET426" s="109"/>
      <c r="EU426" s="109"/>
      <c r="EV426" s="109"/>
      <c r="EW426" s="109"/>
      <c r="EX426" s="109"/>
      <c r="EY426" s="109"/>
      <c r="EZ426" s="109"/>
      <c r="FA426" s="109"/>
      <c r="FB426" s="109"/>
      <c r="FC426" s="109"/>
      <c r="FD426" s="109"/>
      <c r="FE426" s="109"/>
      <c r="FF426" s="109"/>
      <c r="FG426" s="109"/>
      <c r="FH426" s="109"/>
      <c r="FI426" s="109"/>
      <c r="FJ426" s="109"/>
      <c r="FK426" s="109"/>
      <c r="FL426" s="109"/>
      <c r="FM426" s="109"/>
      <c r="FN426" s="109"/>
      <c r="FO426" s="109"/>
      <c r="FP426" s="109"/>
      <c r="FQ426" s="109"/>
      <c r="FR426" s="109"/>
      <c r="FS426" s="109"/>
      <c r="FT426" s="109"/>
      <c r="FU426" s="109"/>
      <c r="FV426" s="109"/>
      <c r="FW426" s="109"/>
      <c r="FX426" s="109"/>
      <c r="FY426" s="109"/>
      <c r="FZ426" s="109"/>
      <c r="GA426" s="109"/>
      <c r="GB426" s="109"/>
      <c r="GC426" s="109"/>
      <c r="GD426" s="109"/>
      <c r="GE426" s="109"/>
      <c r="GF426" s="109"/>
      <c r="GG426" s="109"/>
      <c r="GH426" s="109"/>
      <c r="GI426" s="109"/>
      <c r="GJ426" s="109"/>
      <c r="GK426" s="109"/>
      <c r="GL426" s="109"/>
      <c r="GM426" s="109"/>
      <c r="GN426" s="109"/>
      <c r="GO426" s="109"/>
      <c r="GP426" s="109"/>
      <c r="GQ426" s="109"/>
      <c r="GR426" s="109"/>
      <c r="GS426" s="109"/>
      <c r="GT426" s="109"/>
      <c r="GU426" s="109"/>
      <c r="GV426" s="109"/>
      <c r="GW426" s="109"/>
      <c r="GX426" s="109"/>
      <c r="GY426" s="109"/>
      <c r="GZ426" s="109"/>
      <c r="HA426" s="109"/>
      <c r="HB426" s="109"/>
      <c r="HC426" s="109"/>
      <c r="HD426" s="109"/>
      <c r="HE426" s="109"/>
      <c r="HF426" s="109"/>
      <c r="HG426" s="109"/>
      <c r="HH426" s="109"/>
      <c r="HI426" s="109"/>
      <c r="HJ426" s="109"/>
      <c r="HK426" s="109"/>
      <c r="HL426" s="109"/>
      <c r="HM426" s="109"/>
      <c r="HN426" s="109"/>
      <c r="HO426" s="109"/>
      <c r="HP426" s="109"/>
      <c r="HQ426" s="109"/>
      <c r="HR426" s="109"/>
      <c r="HS426" s="109"/>
      <c r="HT426" s="109"/>
      <c r="HU426" s="109"/>
      <c r="HV426" s="109"/>
      <c r="HW426" s="109"/>
      <c r="HX426" s="109"/>
      <c r="HY426" s="109"/>
      <c r="HZ426" s="109"/>
      <c r="IA426" s="109"/>
      <c r="IB426" s="109"/>
      <c r="IC426" s="109"/>
      <c r="ID426" s="109"/>
      <c r="IE426" s="109"/>
      <c r="IF426" s="109"/>
      <c r="IG426" s="109"/>
      <c r="IH426" s="109"/>
      <c r="II426" s="109"/>
      <c r="IJ426" s="109"/>
      <c r="IK426" s="109"/>
      <c r="IL426" s="109"/>
      <c r="IM426" s="109"/>
      <c r="IN426" s="109"/>
      <c r="IO426" s="109"/>
      <c r="IP426" s="109"/>
      <c r="IQ426" s="109"/>
      <c r="IR426" s="109"/>
      <c r="IS426" s="109"/>
      <c r="IT426" s="109"/>
      <c r="IU426" s="109"/>
      <c r="IV426" s="109"/>
      <c r="IW426" s="109"/>
      <c r="IX426" s="109"/>
      <c r="IY426" s="109"/>
      <c r="IZ426" s="109"/>
      <c r="JA426" s="109"/>
      <c r="JB426" s="109"/>
      <c r="JC426" s="109"/>
      <c r="JD426" s="109"/>
      <c r="JE426" s="109"/>
      <c r="JF426" s="109"/>
      <c r="JG426" s="109"/>
      <c r="JH426" s="109"/>
      <c r="JI426" s="109"/>
      <c r="JJ426" s="109"/>
      <c r="JK426" s="109"/>
      <c r="JL426" s="109"/>
      <c r="JM426" s="109"/>
      <c r="JN426" s="109"/>
      <c r="JO426" s="109"/>
      <c r="JP426" s="109"/>
      <c r="JQ426" s="109"/>
      <c r="JR426" s="109"/>
      <c r="JS426" s="109"/>
      <c r="JT426" s="109"/>
      <c r="JU426" s="109"/>
      <c r="JV426" s="109"/>
      <c r="JW426" s="109"/>
      <c r="JX426" s="109"/>
      <c r="JY426" s="109"/>
      <c r="JZ426" s="109"/>
      <c r="KA426" s="109"/>
      <c r="KB426" s="109"/>
      <c r="KC426" s="109"/>
      <c r="KD426" s="109"/>
      <c r="KE426" s="109"/>
      <c r="KF426" s="109"/>
      <c r="KG426" s="109"/>
      <c r="KH426" s="109"/>
      <c r="KI426" s="109"/>
      <c r="KJ426" s="109"/>
      <c r="KK426" s="109"/>
      <c r="KL426" s="109"/>
      <c r="KM426" s="109"/>
      <c r="KN426" s="109"/>
      <c r="KO426" s="109"/>
      <c r="KP426" s="109"/>
      <c r="KQ426" s="109"/>
      <c r="KR426" s="109"/>
      <c r="KS426" s="109"/>
      <c r="KT426" s="109"/>
      <c r="KU426" s="109"/>
      <c r="KV426" s="109"/>
      <c r="KW426" s="109"/>
      <c r="KX426" s="109"/>
      <c r="KY426" s="109"/>
      <c r="KZ426" s="109"/>
      <c r="LA426" s="109"/>
      <c r="LB426" s="109"/>
      <c r="LC426" s="109"/>
      <c r="LD426" s="109"/>
      <c r="LE426" s="109"/>
      <c r="LF426" s="109"/>
      <c r="LG426" s="109"/>
      <c r="LH426" s="109"/>
      <c r="LI426" s="109"/>
      <c r="LJ426" s="109"/>
      <c r="LK426" s="109"/>
      <c r="LL426" s="109"/>
      <c r="LM426" s="109"/>
      <c r="LN426" s="109"/>
      <c r="LO426" s="109"/>
      <c r="LP426" s="109"/>
      <c r="LQ426" s="109"/>
      <c r="LR426" s="109"/>
      <c r="LS426" s="109"/>
      <c r="LT426" s="109"/>
      <c r="LU426" s="109"/>
      <c r="LV426" s="109"/>
      <c r="LW426" s="109"/>
      <c r="LX426" s="109"/>
      <c r="LY426" s="109"/>
      <c r="LZ426" s="109"/>
      <c r="MA426" s="109"/>
      <c r="MB426" s="109"/>
      <c r="MC426" s="109"/>
      <c r="MD426" s="109"/>
      <c r="ME426" s="109"/>
      <c r="MF426" s="109"/>
      <c r="MG426" s="109"/>
      <c r="MH426" s="109"/>
      <c r="MI426" s="109"/>
      <c r="MJ426" s="109"/>
      <c r="MK426" s="109"/>
      <c r="ML426" s="109"/>
      <c r="MM426" s="109"/>
      <c r="MN426" s="109"/>
      <c r="MO426" s="109"/>
      <c r="MP426" s="109"/>
      <c r="MQ426" s="109"/>
      <c r="MR426" s="109"/>
      <c r="MS426" s="109"/>
      <c r="MT426" s="109"/>
      <c r="MU426" s="109"/>
      <c r="MV426" s="109"/>
      <c r="MW426" s="109"/>
      <c r="MX426" s="109"/>
      <c r="MY426" s="109"/>
      <c r="MZ426" s="109"/>
      <c r="NA426" s="109"/>
      <c r="NB426" s="109"/>
      <c r="NC426" s="109"/>
      <c r="ND426" s="109"/>
      <c r="NE426" s="109"/>
      <c r="NF426" s="109"/>
      <c r="NG426" s="109"/>
      <c r="NH426" s="109"/>
      <c r="NI426" s="109"/>
      <c r="NJ426" s="109"/>
      <c r="NK426" s="109"/>
      <c r="NL426" s="109"/>
      <c r="NM426" s="109"/>
      <c r="NN426" s="109"/>
      <c r="NO426" s="109"/>
      <c r="NP426" s="109"/>
      <c r="NQ426" s="109"/>
      <c r="NR426" s="109"/>
      <c r="NS426" s="109"/>
      <c r="NT426" s="109"/>
      <c r="NU426" s="109"/>
      <c r="NV426" s="109"/>
      <c r="NW426" s="109"/>
      <c r="NX426" s="109"/>
      <c r="NY426" s="109"/>
      <c r="NZ426" s="109"/>
      <c r="OA426" s="109"/>
      <c r="OB426" s="109"/>
      <c r="OC426" s="109"/>
      <c r="OD426" s="109"/>
      <c r="OE426" s="109"/>
      <c r="OF426" s="109"/>
      <c r="OG426" s="109"/>
      <c r="OH426" s="109"/>
      <c r="OI426" s="109"/>
      <c r="OJ426" s="109"/>
      <c r="OK426" s="109"/>
      <c r="OL426" s="109"/>
      <c r="OM426" s="109"/>
      <c r="ON426" s="109"/>
      <c r="OO426" s="109"/>
      <c r="OP426" s="109"/>
      <c r="OQ426" s="109"/>
      <c r="OR426" s="109"/>
      <c r="OS426" s="109"/>
      <c r="OT426" s="109"/>
      <c r="OU426" s="109"/>
      <c r="OV426" s="109"/>
      <c r="OW426" s="109"/>
      <c r="OX426" s="109"/>
      <c r="OY426" s="109"/>
      <c r="OZ426" s="109"/>
      <c r="PA426" s="109"/>
      <c r="PB426" s="109"/>
      <c r="PC426" s="109"/>
      <c r="PD426" s="109"/>
      <c r="PE426" s="109"/>
      <c r="PF426" s="109"/>
      <c r="PG426" s="109"/>
      <c r="PH426" s="109"/>
      <c r="PI426" s="109"/>
      <c r="PJ426" s="109"/>
      <c r="PK426" s="109"/>
      <c r="PL426" s="109"/>
      <c r="PM426" s="109"/>
      <c r="PN426" s="109"/>
      <c r="PO426" s="109"/>
      <c r="PP426" s="109"/>
      <c r="PQ426" s="109"/>
      <c r="PR426" s="109"/>
      <c r="PS426" s="109"/>
      <c r="PT426" s="109"/>
      <c r="PU426" s="109"/>
      <c r="PV426" s="109"/>
      <c r="PW426" s="109"/>
      <c r="PX426" s="109"/>
      <c r="PY426" s="109"/>
      <c r="PZ426" s="109"/>
      <c r="QA426" s="109"/>
      <c r="QB426" s="109"/>
      <c r="QC426" s="109"/>
      <c r="QD426" s="109"/>
      <c r="QE426" s="109"/>
      <c r="QF426" s="109"/>
      <c r="QG426" s="109"/>
      <c r="QH426" s="109"/>
      <c r="QI426" s="109"/>
      <c r="QJ426" s="109"/>
      <c r="QK426" s="23">
        <f t="shared" si="7"/>
        <v>0.8</v>
      </c>
      <c r="QL426" s="125"/>
      <c r="QM426" s="148"/>
      <c r="QN426" s="125"/>
      <c r="QO426" s="125"/>
      <c r="QP426" s="125"/>
      <c r="QQ426" s="125"/>
      <c r="QR426" s="125"/>
      <c r="QS426" s="130"/>
    </row>
    <row r="427" spans="1:461" s="5" customFormat="1" ht="12.75" customHeight="1" x14ac:dyDescent="0.2">
      <c r="A427" s="52">
        <v>44742</v>
      </c>
      <c r="B427" s="98" t="s">
        <v>354</v>
      </c>
      <c r="C427" s="107"/>
      <c r="D427" s="107"/>
      <c r="E427" s="108"/>
      <c r="F427" s="108"/>
      <c r="G427" s="108"/>
      <c r="H427" s="108"/>
      <c r="I427" s="108"/>
      <c r="J427" s="108"/>
      <c r="K427" s="108"/>
      <c r="L427" s="108"/>
      <c r="M427" s="108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 s="109"/>
      <c r="BG427" s="109"/>
      <c r="BH427" s="109"/>
      <c r="BI427" s="109"/>
      <c r="BJ427" s="109"/>
      <c r="BK427" s="109"/>
      <c r="BL427" s="109"/>
      <c r="BM427" s="109"/>
      <c r="BN427" s="109"/>
      <c r="BO427" s="109"/>
      <c r="BP427" s="109"/>
      <c r="BQ427" s="109"/>
      <c r="BR427" s="109"/>
      <c r="BS427" s="109"/>
      <c r="BT427" s="109"/>
      <c r="BU427" s="109"/>
      <c r="BV427" s="109"/>
      <c r="BW427" s="109"/>
      <c r="BX427" s="109"/>
      <c r="BY427" s="109"/>
      <c r="BZ427" s="109"/>
      <c r="CA427" s="109"/>
      <c r="CB427" s="109"/>
      <c r="CC427" s="109"/>
      <c r="CD427" s="109"/>
      <c r="CE427" s="109"/>
      <c r="CF427" s="109"/>
      <c r="CG427" s="109"/>
      <c r="CH427" s="109"/>
      <c r="CI427" s="109"/>
      <c r="CJ427" s="109"/>
      <c r="CK427" s="109"/>
      <c r="CL427" s="109"/>
      <c r="CM427" s="109"/>
      <c r="CN427" s="109"/>
      <c r="CO427" s="109"/>
      <c r="CP427" s="109"/>
      <c r="CQ427" s="109"/>
      <c r="CR427" s="109"/>
      <c r="CS427" s="109"/>
      <c r="CT427" s="109"/>
      <c r="CU427" s="109"/>
      <c r="CV427" s="109"/>
      <c r="CW427" s="109"/>
      <c r="CX427" s="109"/>
      <c r="CY427" s="109"/>
      <c r="CZ427" s="109"/>
      <c r="DA427" s="109"/>
      <c r="DB427" s="109"/>
      <c r="DC427" s="109"/>
      <c r="DD427" s="109"/>
      <c r="DE427" s="109"/>
      <c r="DF427" s="109"/>
      <c r="DG427" s="109"/>
      <c r="DH427" s="109"/>
      <c r="DI427" s="109"/>
      <c r="DJ427" s="109"/>
      <c r="DK427" s="109"/>
      <c r="DL427" s="109"/>
      <c r="DM427" s="109"/>
      <c r="DN427" s="109"/>
      <c r="DO427" s="109"/>
      <c r="DP427" s="109"/>
      <c r="DQ427" s="109"/>
      <c r="DR427" s="109"/>
      <c r="DS427" s="109"/>
      <c r="DT427" s="109"/>
      <c r="DU427" s="109"/>
      <c r="DV427" s="109"/>
      <c r="DW427" s="109"/>
      <c r="DX427" s="109"/>
      <c r="DY427" s="109"/>
      <c r="DZ427" s="109"/>
      <c r="EA427" s="109"/>
      <c r="EB427" s="109"/>
      <c r="EC427" s="109"/>
      <c r="ED427" s="109"/>
      <c r="EE427" s="109"/>
      <c r="EF427" s="109"/>
      <c r="EG427" s="109"/>
      <c r="EH427" s="109"/>
      <c r="EI427" s="109"/>
      <c r="EJ427" s="109"/>
      <c r="EK427" s="109"/>
      <c r="EL427" s="109"/>
      <c r="EM427" s="109"/>
      <c r="EN427" s="109"/>
      <c r="EO427" s="109"/>
      <c r="EP427" s="109"/>
      <c r="EQ427" s="109"/>
      <c r="ER427" s="109"/>
      <c r="ES427" s="109"/>
      <c r="ET427" s="109"/>
      <c r="EU427" s="109"/>
      <c r="EV427" s="109"/>
      <c r="EW427" s="109"/>
      <c r="EX427" s="109"/>
      <c r="EY427" s="109"/>
      <c r="EZ427" s="109"/>
      <c r="FA427" s="109"/>
      <c r="FB427" s="109"/>
      <c r="FC427" s="109"/>
      <c r="FD427" s="109"/>
      <c r="FE427" s="109"/>
      <c r="FF427" s="109"/>
      <c r="FG427" s="109"/>
      <c r="FH427" s="109"/>
      <c r="FI427" s="109"/>
      <c r="FJ427" s="109"/>
      <c r="FK427" s="109"/>
      <c r="FL427" s="109"/>
      <c r="FM427" s="109"/>
      <c r="FN427" s="109"/>
      <c r="FO427" s="109"/>
      <c r="FP427" s="109"/>
      <c r="FQ427" s="109"/>
      <c r="FR427" s="109"/>
      <c r="FS427" s="109"/>
      <c r="FT427" s="109"/>
      <c r="FU427" s="109"/>
      <c r="FV427" s="109"/>
      <c r="FW427" s="109"/>
      <c r="FX427" s="109"/>
      <c r="FY427" s="109"/>
      <c r="FZ427" s="109"/>
      <c r="GA427" s="109"/>
      <c r="GB427" s="109"/>
      <c r="GC427" s="109"/>
      <c r="GD427" s="109"/>
      <c r="GE427" s="109"/>
      <c r="GF427" s="109"/>
      <c r="GG427" s="109"/>
      <c r="GH427" s="109"/>
      <c r="GI427" s="109"/>
      <c r="GJ427" s="109"/>
      <c r="GK427" s="109"/>
      <c r="GL427" s="109"/>
      <c r="GM427" s="109"/>
      <c r="GN427" s="109"/>
      <c r="GO427" s="109"/>
      <c r="GP427" s="109"/>
      <c r="GQ427" s="109"/>
      <c r="GR427" s="109"/>
      <c r="GS427" s="109"/>
      <c r="GT427" s="109"/>
      <c r="GU427" s="109"/>
      <c r="GV427" s="109"/>
      <c r="GW427" s="109"/>
      <c r="GX427" s="109"/>
      <c r="GY427" s="109"/>
      <c r="GZ427" s="109"/>
      <c r="HA427" s="109"/>
      <c r="HB427" s="109"/>
      <c r="HC427" s="109"/>
      <c r="HD427" s="109"/>
      <c r="HE427" s="109"/>
      <c r="HF427" s="109"/>
      <c r="HG427" s="109"/>
      <c r="HH427" s="109"/>
      <c r="HI427" s="109"/>
      <c r="HJ427" s="109"/>
      <c r="HK427" s="109"/>
      <c r="HL427" s="109"/>
      <c r="HM427" s="109"/>
      <c r="HN427" s="109"/>
      <c r="HO427" s="109"/>
      <c r="HP427" s="109"/>
      <c r="HQ427" s="109"/>
      <c r="HR427" s="109"/>
      <c r="HS427" s="109"/>
      <c r="HT427" s="109"/>
      <c r="HU427" s="109"/>
      <c r="HV427" s="109"/>
      <c r="HW427" s="109"/>
      <c r="HX427" s="109"/>
      <c r="HY427" s="109"/>
      <c r="HZ427" s="109"/>
      <c r="IA427" s="109"/>
      <c r="IB427" s="109"/>
      <c r="IC427" s="109"/>
      <c r="ID427" s="109"/>
      <c r="IE427" s="109"/>
      <c r="IF427" s="109"/>
      <c r="IG427" s="109"/>
      <c r="IH427" s="109"/>
      <c r="II427" s="109"/>
      <c r="IJ427" s="109"/>
      <c r="IK427" s="109"/>
      <c r="IL427" s="109"/>
      <c r="IM427" s="109"/>
      <c r="IN427" s="109"/>
      <c r="IO427" s="109"/>
      <c r="IP427" s="109"/>
      <c r="IQ427" s="109"/>
      <c r="IR427" s="109"/>
      <c r="IS427" s="109"/>
      <c r="IT427" s="109"/>
      <c r="IU427" s="109"/>
      <c r="IV427" s="109">
        <v>50</v>
      </c>
      <c r="IW427" s="109"/>
      <c r="IX427" s="109"/>
      <c r="IY427" s="109"/>
      <c r="IZ427" s="109"/>
      <c r="JA427" s="109"/>
      <c r="JB427" s="109"/>
      <c r="JC427" s="109"/>
      <c r="JD427" s="109"/>
      <c r="JE427" s="109"/>
      <c r="JF427" s="109"/>
      <c r="JG427" s="109"/>
      <c r="JH427" s="109"/>
      <c r="JI427" s="109"/>
      <c r="JJ427" s="109"/>
      <c r="JK427" s="109"/>
      <c r="JL427" s="109"/>
      <c r="JM427" s="109"/>
      <c r="JN427" s="109"/>
      <c r="JO427" s="109"/>
      <c r="JP427" s="109"/>
      <c r="JQ427" s="109"/>
      <c r="JR427" s="109"/>
      <c r="JS427" s="109"/>
      <c r="JT427" s="109"/>
      <c r="JU427" s="109"/>
      <c r="JV427" s="109"/>
      <c r="JW427" s="109"/>
      <c r="JX427" s="109"/>
      <c r="JY427" s="109"/>
      <c r="JZ427" s="109"/>
      <c r="KA427" s="109"/>
      <c r="KB427" s="109"/>
      <c r="KC427" s="109"/>
      <c r="KD427" s="109"/>
      <c r="KE427" s="109"/>
      <c r="KF427" s="109"/>
      <c r="KG427" s="109"/>
      <c r="KH427" s="109"/>
      <c r="KI427" s="109"/>
      <c r="KJ427" s="109"/>
      <c r="KK427" s="109"/>
      <c r="KL427" s="109"/>
      <c r="KM427" s="109"/>
      <c r="KN427" s="109"/>
      <c r="KO427" s="109"/>
      <c r="KP427" s="109"/>
      <c r="KQ427" s="109"/>
      <c r="KR427" s="109"/>
      <c r="KS427" s="109"/>
      <c r="KT427" s="109"/>
      <c r="KU427" s="109"/>
      <c r="KV427" s="109"/>
      <c r="KW427" s="109"/>
      <c r="KX427" s="109"/>
      <c r="KY427" s="109"/>
      <c r="KZ427" s="109"/>
      <c r="LA427" s="109"/>
      <c r="LB427" s="109"/>
      <c r="LC427" s="109"/>
      <c r="LD427" s="109"/>
      <c r="LE427" s="109"/>
      <c r="LF427" s="109"/>
      <c r="LG427" s="109"/>
      <c r="LH427" s="109"/>
      <c r="LI427" s="109"/>
      <c r="LJ427" s="109"/>
      <c r="LK427" s="109"/>
      <c r="LL427" s="109"/>
      <c r="LM427" s="109"/>
      <c r="LN427" s="109"/>
      <c r="LO427" s="109"/>
      <c r="LP427" s="109"/>
      <c r="LQ427" s="109"/>
      <c r="LR427" s="109"/>
      <c r="LS427" s="109"/>
      <c r="LT427" s="109"/>
      <c r="LU427" s="109"/>
      <c r="LV427" s="109"/>
      <c r="LW427" s="109"/>
      <c r="LX427" s="109"/>
      <c r="LY427" s="109"/>
      <c r="LZ427" s="109"/>
      <c r="MA427" s="109"/>
      <c r="MB427" s="109"/>
      <c r="MC427" s="109"/>
      <c r="MD427" s="109"/>
      <c r="ME427" s="109"/>
      <c r="MF427" s="109"/>
      <c r="MG427" s="109"/>
      <c r="MH427" s="109"/>
      <c r="MI427" s="109"/>
      <c r="MJ427" s="109"/>
      <c r="MK427" s="109"/>
      <c r="ML427" s="109"/>
      <c r="MM427" s="109"/>
      <c r="MN427" s="109"/>
      <c r="MO427" s="109"/>
      <c r="MP427" s="109"/>
      <c r="MQ427" s="109"/>
      <c r="MR427" s="109"/>
      <c r="MS427" s="109"/>
      <c r="MT427" s="109"/>
      <c r="MU427" s="109"/>
      <c r="MV427" s="109"/>
      <c r="MW427" s="109"/>
      <c r="MX427" s="109"/>
      <c r="MY427" s="109"/>
      <c r="MZ427" s="109"/>
      <c r="NA427" s="109"/>
      <c r="NB427" s="109"/>
      <c r="NC427" s="109"/>
      <c r="ND427" s="109"/>
      <c r="NE427" s="109"/>
      <c r="NF427" s="109"/>
      <c r="NG427" s="109"/>
      <c r="NH427" s="109"/>
      <c r="NI427" s="109"/>
      <c r="NJ427" s="109"/>
      <c r="NK427" s="109"/>
      <c r="NL427" s="109"/>
      <c r="NM427" s="109"/>
      <c r="NN427" s="109"/>
      <c r="NO427" s="109"/>
      <c r="NP427" s="109"/>
      <c r="NQ427" s="109"/>
      <c r="NR427" s="109"/>
      <c r="NS427" s="109"/>
      <c r="NT427" s="109"/>
      <c r="NU427" s="109"/>
      <c r="NV427" s="109"/>
      <c r="NW427" s="109"/>
      <c r="NX427" s="109"/>
      <c r="NY427" s="109"/>
      <c r="NZ427" s="109"/>
      <c r="OA427" s="109"/>
      <c r="OB427" s="109"/>
      <c r="OC427" s="109"/>
      <c r="OD427" s="109"/>
      <c r="OE427" s="109"/>
      <c r="OF427" s="109"/>
      <c r="OG427" s="109"/>
      <c r="OH427" s="109"/>
      <c r="OI427" s="109"/>
      <c r="OJ427" s="109"/>
      <c r="OK427" s="109"/>
      <c r="OL427" s="109"/>
      <c r="OM427" s="109"/>
      <c r="ON427" s="109"/>
      <c r="OO427" s="109"/>
      <c r="OP427" s="109"/>
      <c r="OQ427" s="109"/>
      <c r="OR427" s="109"/>
      <c r="OS427" s="109"/>
      <c r="OT427" s="109"/>
      <c r="OU427" s="109"/>
      <c r="OV427" s="109"/>
      <c r="OW427" s="109"/>
      <c r="OX427" s="109"/>
      <c r="OY427" s="109"/>
      <c r="OZ427" s="109"/>
      <c r="PA427" s="109"/>
      <c r="PB427" s="109"/>
      <c r="PC427" s="109"/>
      <c r="PD427" s="109"/>
      <c r="PE427" s="109"/>
      <c r="PF427" s="109"/>
      <c r="PG427" s="109"/>
      <c r="PH427" s="109"/>
      <c r="PI427" s="109"/>
      <c r="PJ427" s="109"/>
      <c r="PK427" s="109"/>
      <c r="PL427" s="109"/>
      <c r="PM427" s="109"/>
      <c r="PN427" s="109"/>
      <c r="PO427" s="109"/>
      <c r="PP427" s="109"/>
      <c r="PQ427" s="109"/>
      <c r="PR427" s="109"/>
      <c r="PS427" s="109"/>
      <c r="PT427" s="109"/>
      <c r="PU427" s="109"/>
      <c r="PV427" s="109"/>
      <c r="PW427" s="109"/>
      <c r="PX427" s="109"/>
      <c r="PY427" s="109"/>
      <c r="PZ427" s="109"/>
      <c r="QA427" s="109"/>
      <c r="QB427" s="109"/>
      <c r="QC427" s="109"/>
      <c r="QD427" s="109"/>
      <c r="QE427" s="109"/>
      <c r="QF427" s="109"/>
      <c r="QG427" s="109"/>
      <c r="QH427" s="109"/>
      <c r="QI427" s="109"/>
      <c r="QJ427" s="109"/>
      <c r="QK427" s="23">
        <f t="shared" si="7"/>
        <v>50</v>
      </c>
      <c r="QL427" s="125"/>
      <c r="QM427" s="148"/>
      <c r="QN427" s="125"/>
      <c r="QO427" s="125"/>
      <c r="QP427" s="125"/>
      <c r="QQ427" s="125"/>
      <c r="QR427" s="125">
        <v>4596</v>
      </c>
      <c r="QS427" s="130"/>
    </row>
    <row r="428" spans="1:461" s="5" customFormat="1" ht="12.75" customHeight="1" x14ac:dyDescent="0.2">
      <c r="A428" s="52">
        <v>44742</v>
      </c>
      <c r="B428" s="90" t="s">
        <v>463</v>
      </c>
      <c r="C428" s="107"/>
      <c r="D428" s="107"/>
      <c r="E428" s="108"/>
      <c r="F428" s="108"/>
      <c r="G428" s="108"/>
      <c r="H428" s="108"/>
      <c r="I428" s="108"/>
      <c r="J428" s="108"/>
      <c r="K428" s="108"/>
      <c r="L428" s="108"/>
      <c r="M428" s="108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 s="109"/>
      <c r="BG428" s="109"/>
      <c r="BH428" s="109"/>
      <c r="BI428" s="109"/>
      <c r="BJ428" s="109"/>
      <c r="BK428" s="109"/>
      <c r="BL428" s="109"/>
      <c r="BM428" s="109"/>
      <c r="BN428" s="109"/>
      <c r="BO428" s="109"/>
      <c r="BP428" s="109"/>
      <c r="BQ428" s="109"/>
      <c r="BR428" s="109"/>
      <c r="BS428" s="109"/>
      <c r="BT428" s="109"/>
      <c r="BU428" s="109"/>
      <c r="BV428" s="109"/>
      <c r="BW428" s="109"/>
      <c r="BX428" s="109"/>
      <c r="BY428" s="109"/>
      <c r="BZ428" s="109"/>
      <c r="CA428" s="109"/>
      <c r="CB428" s="109"/>
      <c r="CC428" s="109"/>
      <c r="CD428" s="109"/>
      <c r="CE428" s="109"/>
      <c r="CF428" s="109"/>
      <c r="CG428" s="109"/>
      <c r="CH428" s="109"/>
      <c r="CI428" s="109"/>
      <c r="CJ428" s="109"/>
      <c r="CK428" s="109"/>
      <c r="CL428" s="109"/>
      <c r="CM428" s="109"/>
      <c r="CN428" s="109"/>
      <c r="CO428" s="109"/>
      <c r="CP428" s="109"/>
      <c r="CQ428" s="109"/>
      <c r="CR428" s="109"/>
      <c r="CS428" s="109"/>
      <c r="CT428" s="109"/>
      <c r="CU428" s="109"/>
      <c r="CV428" s="109"/>
      <c r="CW428" s="109"/>
      <c r="CX428" s="109"/>
      <c r="CY428" s="109"/>
      <c r="CZ428" s="109"/>
      <c r="DA428" s="109"/>
      <c r="DB428" s="109"/>
      <c r="DC428" s="109"/>
      <c r="DD428" s="109"/>
      <c r="DE428" s="109"/>
      <c r="DF428" s="109"/>
      <c r="DG428" s="109"/>
      <c r="DH428" s="109"/>
      <c r="DI428" s="109"/>
      <c r="DJ428" s="109"/>
      <c r="DK428" s="109"/>
      <c r="DL428" s="109"/>
      <c r="DM428" s="109"/>
      <c r="DN428" s="109"/>
      <c r="DO428" s="109"/>
      <c r="DP428" s="109"/>
      <c r="DQ428" s="109"/>
      <c r="DR428" s="109"/>
      <c r="DS428" s="109"/>
      <c r="DT428" s="109"/>
      <c r="DU428" s="109"/>
      <c r="DV428" s="109"/>
      <c r="DW428" s="109"/>
      <c r="DX428" s="109"/>
      <c r="DY428" s="109"/>
      <c r="DZ428" s="109"/>
      <c r="EA428" s="109"/>
      <c r="EB428" s="109"/>
      <c r="EC428" s="109"/>
      <c r="ED428" s="109"/>
      <c r="EE428" s="109"/>
      <c r="EF428" s="109"/>
      <c r="EG428" s="109"/>
      <c r="EH428" s="109"/>
      <c r="EI428" s="109"/>
      <c r="EJ428" s="109"/>
      <c r="EK428" s="109"/>
      <c r="EL428" s="109"/>
      <c r="EM428" s="109"/>
      <c r="EN428" s="109"/>
      <c r="EO428" s="109"/>
      <c r="EP428" s="109"/>
      <c r="EQ428" s="109"/>
      <c r="ER428" s="109"/>
      <c r="ES428" s="109"/>
      <c r="ET428" s="109"/>
      <c r="EU428" s="109"/>
      <c r="EV428" s="109"/>
      <c r="EW428" s="109"/>
      <c r="EX428" s="109"/>
      <c r="EY428" s="109"/>
      <c r="EZ428" s="109"/>
      <c r="FA428" s="109"/>
      <c r="FB428" s="109"/>
      <c r="FC428" s="109"/>
      <c r="FD428" s="109"/>
      <c r="FE428" s="109"/>
      <c r="FF428" s="109"/>
      <c r="FG428" s="109"/>
      <c r="FH428" s="109"/>
      <c r="FI428" s="109"/>
      <c r="FJ428" s="109"/>
      <c r="FK428" s="109"/>
      <c r="FL428" s="109"/>
      <c r="FM428" s="109"/>
      <c r="FN428" s="109"/>
      <c r="FO428" s="109"/>
      <c r="FP428" s="109"/>
      <c r="FQ428" s="109"/>
      <c r="FR428" s="109"/>
      <c r="FS428" s="109"/>
      <c r="FT428" s="109"/>
      <c r="FU428" s="109"/>
      <c r="FV428" s="109"/>
      <c r="FW428" s="109"/>
      <c r="FX428" s="109"/>
      <c r="FY428" s="109"/>
      <c r="FZ428" s="109"/>
      <c r="GA428" s="109"/>
      <c r="GB428" s="109"/>
      <c r="GC428" s="109"/>
      <c r="GD428" s="109"/>
      <c r="GE428" s="109"/>
      <c r="GF428" s="109"/>
      <c r="GG428" s="109"/>
      <c r="GH428" s="109"/>
      <c r="GI428" s="109"/>
      <c r="GJ428" s="109"/>
      <c r="GK428" s="109"/>
      <c r="GL428" s="109"/>
      <c r="GM428" s="109"/>
      <c r="GN428" s="109"/>
      <c r="GO428" s="109"/>
      <c r="GP428" s="109"/>
      <c r="GQ428" s="109"/>
      <c r="GR428" s="109"/>
      <c r="GS428" s="109"/>
      <c r="GT428" s="109"/>
      <c r="GU428" s="109"/>
      <c r="GV428" s="109"/>
      <c r="GW428" s="109"/>
      <c r="GX428" s="109"/>
      <c r="GY428" s="109"/>
      <c r="GZ428" s="109"/>
      <c r="HA428" s="109"/>
      <c r="HB428" s="109"/>
      <c r="HC428" s="109"/>
      <c r="HD428" s="109"/>
      <c r="HE428" s="109"/>
      <c r="HF428" s="109"/>
      <c r="HG428" s="109">
        <v>10</v>
      </c>
      <c r="HH428" s="109"/>
      <c r="HI428" s="109"/>
      <c r="HJ428" s="109"/>
      <c r="HK428" s="109"/>
      <c r="HL428" s="109"/>
      <c r="HM428" s="109"/>
      <c r="HN428" s="109"/>
      <c r="HO428" s="109"/>
      <c r="HP428" s="109"/>
      <c r="HQ428" s="109"/>
      <c r="HR428" s="109"/>
      <c r="HS428" s="109"/>
      <c r="HT428" s="109"/>
      <c r="HU428" s="109"/>
      <c r="HV428" s="109"/>
      <c r="HW428" s="109"/>
      <c r="HX428" s="109"/>
      <c r="HY428" s="109"/>
      <c r="HZ428" s="109"/>
      <c r="IA428" s="109"/>
      <c r="IB428" s="109"/>
      <c r="IC428" s="109"/>
      <c r="ID428" s="109"/>
      <c r="IE428" s="109"/>
      <c r="IF428" s="109"/>
      <c r="IG428" s="109"/>
      <c r="IH428" s="109"/>
      <c r="II428" s="109"/>
      <c r="IJ428" s="109"/>
      <c r="IK428" s="109"/>
      <c r="IL428" s="109"/>
      <c r="IM428" s="109"/>
      <c r="IN428" s="109"/>
      <c r="IO428" s="109"/>
      <c r="IP428" s="109"/>
      <c r="IQ428" s="109"/>
      <c r="IR428" s="109"/>
      <c r="IS428" s="109"/>
      <c r="IT428" s="109"/>
      <c r="IU428" s="109"/>
      <c r="IV428" s="109"/>
      <c r="IW428" s="109"/>
      <c r="IX428" s="109"/>
      <c r="IY428" s="109"/>
      <c r="IZ428" s="109"/>
      <c r="JA428" s="109"/>
      <c r="JB428" s="109"/>
      <c r="JC428" s="109"/>
      <c r="JD428" s="109"/>
      <c r="JE428" s="109"/>
      <c r="JF428" s="109"/>
      <c r="JG428" s="109"/>
      <c r="JH428" s="109"/>
      <c r="JI428" s="109"/>
      <c r="JJ428" s="109"/>
      <c r="JK428" s="109"/>
      <c r="JL428" s="109"/>
      <c r="JM428" s="109"/>
      <c r="JN428" s="109"/>
      <c r="JO428" s="109"/>
      <c r="JP428" s="109"/>
      <c r="JQ428" s="109"/>
      <c r="JR428" s="109"/>
      <c r="JS428" s="109"/>
      <c r="JT428" s="109"/>
      <c r="JU428" s="109"/>
      <c r="JV428" s="109"/>
      <c r="JW428" s="109"/>
      <c r="JX428" s="109"/>
      <c r="JY428" s="109"/>
      <c r="JZ428" s="109"/>
      <c r="KA428" s="109"/>
      <c r="KB428" s="109"/>
      <c r="KC428" s="109"/>
      <c r="KD428" s="109"/>
      <c r="KE428" s="109"/>
      <c r="KF428" s="109"/>
      <c r="KG428" s="109"/>
      <c r="KH428" s="109"/>
      <c r="KI428" s="109"/>
      <c r="KJ428" s="109"/>
      <c r="KK428" s="109"/>
      <c r="KL428" s="109"/>
      <c r="KM428" s="109"/>
      <c r="KN428" s="109"/>
      <c r="KO428" s="109"/>
      <c r="KP428" s="109"/>
      <c r="KQ428" s="109"/>
      <c r="KR428" s="109"/>
      <c r="KS428" s="109"/>
      <c r="KT428" s="109">
        <v>30</v>
      </c>
      <c r="KU428" s="109"/>
      <c r="KV428" s="109"/>
      <c r="KW428" s="109"/>
      <c r="KX428" s="109"/>
      <c r="KY428" s="109"/>
      <c r="KZ428" s="109"/>
      <c r="LA428" s="109"/>
      <c r="LB428" s="109"/>
      <c r="LC428" s="109"/>
      <c r="LD428" s="109"/>
      <c r="LE428" s="109"/>
      <c r="LF428" s="109"/>
      <c r="LG428" s="109"/>
      <c r="LH428" s="109"/>
      <c r="LI428" s="109"/>
      <c r="LJ428" s="109"/>
      <c r="LK428" s="109"/>
      <c r="LL428" s="109"/>
      <c r="LM428" s="109"/>
      <c r="LN428" s="109"/>
      <c r="LO428" s="109"/>
      <c r="LP428" s="109"/>
      <c r="LQ428" s="109"/>
      <c r="LR428" s="109"/>
      <c r="LS428" s="109"/>
      <c r="LT428" s="109"/>
      <c r="LU428" s="109"/>
      <c r="LV428" s="109"/>
      <c r="LW428" s="109"/>
      <c r="LX428" s="109"/>
      <c r="LY428" s="109"/>
      <c r="LZ428" s="109"/>
      <c r="MA428" s="109"/>
      <c r="MB428" s="109"/>
      <c r="MC428" s="109"/>
      <c r="MD428" s="109"/>
      <c r="ME428" s="109"/>
      <c r="MF428" s="109"/>
      <c r="MG428" s="109"/>
      <c r="MH428" s="109"/>
      <c r="MI428" s="109"/>
      <c r="MJ428" s="109"/>
      <c r="MK428" s="109"/>
      <c r="ML428" s="109"/>
      <c r="MM428" s="109"/>
      <c r="MN428" s="109"/>
      <c r="MO428" s="109"/>
      <c r="MP428" s="109"/>
      <c r="MQ428" s="109"/>
      <c r="MR428" s="109"/>
      <c r="MS428" s="109"/>
      <c r="MT428" s="109"/>
      <c r="MU428" s="109"/>
      <c r="MV428" s="109"/>
      <c r="MW428" s="109"/>
      <c r="MX428" s="109"/>
      <c r="MY428" s="109"/>
      <c r="MZ428" s="109"/>
      <c r="NA428" s="109"/>
      <c r="NB428" s="109"/>
      <c r="NC428" s="109"/>
      <c r="ND428" s="109"/>
      <c r="NE428" s="109"/>
      <c r="NF428" s="109"/>
      <c r="NG428" s="109"/>
      <c r="NH428" s="109"/>
      <c r="NI428" s="109"/>
      <c r="NJ428" s="109"/>
      <c r="NK428" s="109"/>
      <c r="NL428" s="109"/>
      <c r="NM428" s="109"/>
      <c r="NN428" s="109"/>
      <c r="NO428" s="109"/>
      <c r="NP428" s="109"/>
      <c r="NQ428" s="109"/>
      <c r="NR428" s="109"/>
      <c r="NS428" s="109"/>
      <c r="NT428" s="109"/>
      <c r="NU428" s="109"/>
      <c r="NV428" s="109"/>
      <c r="NW428" s="109"/>
      <c r="NX428" s="109"/>
      <c r="NY428" s="109"/>
      <c r="NZ428" s="109"/>
      <c r="OA428" s="109"/>
      <c r="OB428" s="109"/>
      <c r="OC428" s="109"/>
      <c r="OD428" s="109"/>
      <c r="OE428" s="109"/>
      <c r="OF428" s="109"/>
      <c r="OG428" s="109"/>
      <c r="OH428" s="109"/>
      <c r="OI428" s="109"/>
      <c r="OJ428" s="109"/>
      <c r="OK428" s="109"/>
      <c r="OL428" s="109"/>
      <c r="OM428" s="109"/>
      <c r="ON428" s="109"/>
      <c r="OO428" s="109"/>
      <c r="OP428" s="109"/>
      <c r="OQ428" s="109"/>
      <c r="OR428" s="109"/>
      <c r="OS428" s="109"/>
      <c r="OT428" s="109"/>
      <c r="OU428" s="109"/>
      <c r="OV428" s="109"/>
      <c r="OW428" s="109"/>
      <c r="OX428" s="109"/>
      <c r="OY428" s="109"/>
      <c r="OZ428" s="109"/>
      <c r="PA428" s="109"/>
      <c r="PB428" s="109"/>
      <c r="PC428" s="109"/>
      <c r="PD428" s="109"/>
      <c r="PE428" s="109"/>
      <c r="PF428" s="109"/>
      <c r="PG428" s="109"/>
      <c r="PH428" s="109"/>
      <c r="PI428" s="109"/>
      <c r="PJ428" s="109"/>
      <c r="PK428" s="109"/>
      <c r="PL428" s="109"/>
      <c r="PM428" s="109"/>
      <c r="PN428" s="109"/>
      <c r="PO428" s="109"/>
      <c r="PP428" s="109"/>
      <c r="PQ428" s="109"/>
      <c r="PR428" s="109"/>
      <c r="PS428" s="109"/>
      <c r="PT428" s="109"/>
      <c r="PU428" s="109"/>
      <c r="PV428" s="109"/>
      <c r="PW428" s="109"/>
      <c r="PX428" s="109"/>
      <c r="PY428" s="109"/>
      <c r="PZ428" s="109"/>
      <c r="QA428" s="109"/>
      <c r="QB428" s="109"/>
      <c r="QC428" s="109"/>
      <c r="QD428" s="109"/>
      <c r="QE428" s="109"/>
      <c r="QF428" s="109"/>
      <c r="QG428" s="109"/>
      <c r="QH428" s="109"/>
      <c r="QI428" s="109"/>
      <c r="QJ428" s="109"/>
      <c r="QK428" s="23">
        <f t="shared" si="7"/>
        <v>40</v>
      </c>
      <c r="QL428" s="125"/>
      <c r="QM428" s="148"/>
      <c r="QN428" s="125"/>
      <c r="QO428" s="125"/>
      <c r="QP428" s="125"/>
      <c r="QQ428" s="125">
        <v>2336.7600000000002</v>
      </c>
      <c r="QR428" s="125"/>
      <c r="QS428" s="130"/>
    </row>
    <row r="429" spans="1:461" s="5" customFormat="1" ht="12.75" customHeight="1" x14ac:dyDescent="0.2">
      <c r="A429" s="52">
        <v>44742</v>
      </c>
      <c r="B429" s="90" t="s">
        <v>136</v>
      </c>
      <c r="C429" s="107"/>
      <c r="D429" s="107"/>
      <c r="E429" s="108"/>
      <c r="F429" s="108"/>
      <c r="G429" s="108"/>
      <c r="H429" s="108"/>
      <c r="I429" s="108"/>
      <c r="J429" s="108"/>
      <c r="K429" s="108"/>
      <c r="L429" s="108"/>
      <c r="M429" s="108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 s="109"/>
      <c r="BG429" s="109"/>
      <c r="BH429" s="109"/>
      <c r="BI429" s="109"/>
      <c r="BJ429" s="109"/>
      <c r="BK429" s="109"/>
      <c r="BL429" s="109"/>
      <c r="BM429" s="109"/>
      <c r="BN429" s="109"/>
      <c r="BO429" s="109"/>
      <c r="BP429" s="109"/>
      <c r="BQ429" s="109"/>
      <c r="BR429" s="109"/>
      <c r="BS429" s="109"/>
      <c r="BT429" s="109"/>
      <c r="BU429" s="109"/>
      <c r="BV429" s="109"/>
      <c r="BW429" s="109"/>
      <c r="BX429" s="109"/>
      <c r="BY429" s="109"/>
      <c r="BZ429" s="109"/>
      <c r="CA429" s="109"/>
      <c r="CB429" s="109"/>
      <c r="CC429" s="109"/>
      <c r="CD429" s="109"/>
      <c r="CE429" s="109"/>
      <c r="CF429" s="109"/>
      <c r="CG429" s="109"/>
      <c r="CH429" s="109"/>
      <c r="CI429" s="109"/>
      <c r="CJ429" s="109"/>
      <c r="CK429" s="109"/>
      <c r="CL429" s="109"/>
      <c r="CM429" s="109"/>
      <c r="CN429" s="109"/>
      <c r="CO429" s="109"/>
      <c r="CP429" s="109"/>
      <c r="CQ429" s="109"/>
      <c r="CR429" s="109"/>
      <c r="CS429" s="109"/>
      <c r="CT429" s="109"/>
      <c r="CU429" s="109"/>
      <c r="CV429" s="109"/>
      <c r="CW429" s="109"/>
      <c r="CX429" s="109"/>
      <c r="CY429" s="109"/>
      <c r="CZ429" s="109"/>
      <c r="DA429" s="109"/>
      <c r="DB429" s="109"/>
      <c r="DC429" s="109"/>
      <c r="DD429" s="109"/>
      <c r="DE429" s="109"/>
      <c r="DF429" s="109"/>
      <c r="DG429" s="109"/>
      <c r="DH429" s="109"/>
      <c r="DI429" s="109"/>
      <c r="DJ429" s="109"/>
      <c r="DK429" s="109"/>
      <c r="DL429" s="109"/>
      <c r="DM429" s="109"/>
      <c r="DN429" s="109"/>
      <c r="DO429" s="109"/>
      <c r="DP429" s="109"/>
      <c r="DQ429" s="109"/>
      <c r="DR429" s="109"/>
      <c r="DS429" s="109"/>
      <c r="DT429" s="109"/>
      <c r="DU429" s="109"/>
      <c r="DV429" s="109"/>
      <c r="DW429" s="109"/>
      <c r="DX429" s="109"/>
      <c r="DY429" s="109"/>
      <c r="DZ429" s="109"/>
      <c r="EA429" s="109"/>
      <c r="EB429" s="109"/>
      <c r="EC429" s="109"/>
      <c r="ED429" s="109"/>
      <c r="EE429" s="109"/>
      <c r="EF429" s="109"/>
      <c r="EG429" s="109"/>
      <c r="EH429" s="109"/>
      <c r="EI429" s="109"/>
      <c r="EJ429" s="109"/>
      <c r="EK429" s="109"/>
      <c r="EL429" s="109"/>
      <c r="EM429" s="109"/>
      <c r="EN429" s="109"/>
      <c r="EO429" s="109"/>
      <c r="EP429" s="109"/>
      <c r="EQ429" s="109"/>
      <c r="ER429" s="109"/>
      <c r="ES429" s="109"/>
      <c r="ET429" s="109"/>
      <c r="EU429" s="109"/>
      <c r="EV429" s="109"/>
      <c r="EW429" s="109"/>
      <c r="EX429" s="109"/>
      <c r="EY429" s="109"/>
      <c r="EZ429" s="109"/>
      <c r="FA429" s="109"/>
      <c r="FB429" s="109"/>
      <c r="FC429" s="109"/>
      <c r="FD429" s="109"/>
      <c r="FE429" s="109"/>
      <c r="FF429" s="109"/>
      <c r="FG429" s="109"/>
      <c r="FH429" s="109"/>
      <c r="FI429" s="109"/>
      <c r="FJ429" s="109"/>
      <c r="FK429" s="109"/>
      <c r="FL429" s="109"/>
      <c r="FM429" s="109"/>
      <c r="FN429" s="109"/>
      <c r="FO429" s="109"/>
      <c r="FP429" s="109"/>
      <c r="FQ429" s="109"/>
      <c r="FR429" s="109"/>
      <c r="FS429" s="109"/>
      <c r="FT429" s="109"/>
      <c r="FU429" s="109"/>
      <c r="FV429" s="109"/>
      <c r="FW429" s="109"/>
      <c r="FX429" s="109"/>
      <c r="FY429" s="109"/>
      <c r="FZ429" s="109"/>
      <c r="GA429" s="109"/>
      <c r="GB429" s="109"/>
      <c r="GC429" s="109"/>
      <c r="GD429" s="109"/>
      <c r="GE429" s="109"/>
      <c r="GF429" s="109"/>
      <c r="GG429" s="109"/>
      <c r="GH429" s="109"/>
      <c r="GI429" s="109"/>
      <c r="GJ429" s="109"/>
      <c r="GK429" s="109"/>
      <c r="GL429" s="109"/>
      <c r="GM429" s="109"/>
      <c r="GN429" s="109"/>
      <c r="GO429" s="109"/>
      <c r="GP429" s="109"/>
      <c r="GQ429" s="109"/>
      <c r="GR429" s="109"/>
      <c r="GS429" s="109"/>
      <c r="GT429" s="109"/>
      <c r="GU429" s="109"/>
      <c r="GV429" s="109"/>
      <c r="GW429" s="109"/>
      <c r="GX429" s="109"/>
      <c r="GY429" s="109"/>
      <c r="GZ429" s="109"/>
      <c r="HA429" s="109"/>
      <c r="HB429" s="109"/>
      <c r="HC429" s="109"/>
      <c r="HD429" s="109"/>
      <c r="HE429" s="109"/>
      <c r="HF429" s="109"/>
      <c r="HG429" s="109"/>
      <c r="HH429" s="109"/>
      <c r="HI429" s="109"/>
      <c r="HJ429" s="109"/>
      <c r="HK429" s="109"/>
      <c r="HL429" s="109"/>
      <c r="HM429" s="109"/>
      <c r="HN429" s="109"/>
      <c r="HO429" s="109"/>
      <c r="HP429" s="109"/>
      <c r="HQ429" s="109"/>
      <c r="HR429" s="109"/>
      <c r="HS429" s="109"/>
      <c r="HT429" s="109"/>
      <c r="HU429" s="109"/>
      <c r="HV429" s="109"/>
      <c r="HW429" s="109"/>
      <c r="HX429" s="109"/>
      <c r="HY429" s="109"/>
      <c r="HZ429" s="109"/>
      <c r="IA429" s="109"/>
      <c r="IB429" s="109"/>
      <c r="IC429" s="109"/>
      <c r="ID429" s="109"/>
      <c r="IE429" s="109"/>
      <c r="IF429" s="109"/>
      <c r="IG429" s="109"/>
      <c r="IH429" s="109"/>
      <c r="II429" s="109"/>
      <c r="IJ429" s="109"/>
      <c r="IK429" s="109"/>
      <c r="IL429" s="109"/>
      <c r="IM429" s="109"/>
      <c r="IN429" s="109"/>
      <c r="IO429" s="109"/>
      <c r="IP429" s="109"/>
      <c r="IQ429" s="109"/>
      <c r="IR429" s="109"/>
      <c r="IS429" s="109"/>
      <c r="IT429" s="109"/>
      <c r="IU429" s="109"/>
      <c r="IV429" s="109"/>
      <c r="IW429" s="109"/>
      <c r="IX429" s="109"/>
      <c r="IY429" s="109"/>
      <c r="IZ429" s="109"/>
      <c r="JA429" s="109"/>
      <c r="JB429" s="109"/>
      <c r="JC429" s="109"/>
      <c r="JD429" s="109"/>
      <c r="JE429" s="109"/>
      <c r="JF429" s="109"/>
      <c r="JG429" s="109"/>
      <c r="JH429" s="109"/>
      <c r="JI429" s="109"/>
      <c r="JJ429" s="109"/>
      <c r="JK429" s="109"/>
      <c r="JL429" s="109"/>
      <c r="JM429" s="109"/>
      <c r="JN429" s="109"/>
      <c r="JO429" s="109"/>
      <c r="JP429" s="109"/>
      <c r="JQ429" s="109"/>
      <c r="JR429" s="109"/>
      <c r="JS429" s="109"/>
      <c r="JT429" s="109"/>
      <c r="JU429" s="109"/>
      <c r="JV429" s="109"/>
      <c r="JW429" s="109"/>
      <c r="JX429" s="109"/>
      <c r="JY429" s="109"/>
      <c r="JZ429" s="109"/>
      <c r="KA429" s="109"/>
      <c r="KB429" s="109"/>
      <c r="KC429" s="109"/>
      <c r="KD429" s="109"/>
      <c r="KE429" s="109"/>
      <c r="KF429" s="109"/>
      <c r="KG429" s="109"/>
      <c r="KH429" s="109"/>
      <c r="KI429" s="109"/>
      <c r="KJ429" s="109"/>
      <c r="KK429" s="109"/>
      <c r="KL429" s="109"/>
      <c r="KM429" s="109"/>
      <c r="KN429" s="109"/>
      <c r="KO429" s="109"/>
      <c r="KP429" s="109"/>
      <c r="KQ429" s="109"/>
      <c r="KR429" s="109"/>
      <c r="KS429" s="109"/>
      <c r="KT429" s="109"/>
      <c r="KU429" s="109"/>
      <c r="KV429" s="109"/>
      <c r="KW429" s="109"/>
      <c r="KX429" s="109">
        <v>20</v>
      </c>
      <c r="KY429" s="109"/>
      <c r="KZ429" s="109"/>
      <c r="LA429" s="109"/>
      <c r="LB429" s="109"/>
      <c r="LC429" s="109"/>
      <c r="LD429" s="109"/>
      <c r="LE429" s="109"/>
      <c r="LF429" s="109"/>
      <c r="LG429" s="109"/>
      <c r="LH429" s="109"/>
      <c r="LI429" s="109"/>
      <c r="LJ429" s="109"/>
      <c r="LK429" s="109"/>
      <c r="LL429" s="109"/>
      <c r="LM429" s="109"/>
      <c r="LN429" s="109"/>
      <c r="LO429" s="109"/>
      <c r="LP429" s="109"/>
      <c r="LQ429" s="109"/>
      <c r="LR429" s="109"/>
      <c r="LS429" s="109"/>
      <c r="LT429" s="109"/>
      <c r="LU429" s="109"/>
      <c r="LV429" s="109"/>
      <c r="LW429" s="109"/>
      <c r="LX429" s="109"/>
      <c r="LY429" s="109"/>
      <c r="LZ429" s="109"/>
      <c r="MA429" s="109"/>
      <c r="MB429" s="109"/>
      <c r="MC429" s="109"/>
      <c r="MD429" s="109"/>
      <c r="ME429" s="109"/>
      <c r="MF429" s="109"/>
      <c r="MG429" s="109"/>
      <c r="MH429" s="109"/>
      <c r="MI429" s="109"/>
      <c r="MJ429" s="109"/>
      <c r="MK429" s="109"/>
      <c r="ML429" s="109"/>
      <c r="MM429" s="109"/>
      <c r="MN429" s="109"/>
      <c r="MO429" s="109"/>
      <c r="MP429" s="109"/>
      <c r="MQ429" s="109"/>
      <c r="MR429" s="109"/>
      <c r="MS429" s="109"/>
      <c r="MT429" s="109"/>
      <c r="MU429" s="109"/>
      <c r="MV429" s="109"/>
      <c r="MW429" s="109"/>
      <c r="MX429" s="109"/>
      <c r="MY429" s="109"/>
      <c r="MZ429" s="109"/>
      <c r="NA429" s="109"/>
      <c r="NB429" s="109"/>
      <c r="NC429" s="109"/>
      <c r="ND429" s="109"/>
      <c r="NE429" s="109"/>
      <c r="NF429" s="109"/>
      <c r="NG429" s="109"/>
      <c r="NH429" s="109"/>
      <c r="NI429" s="109"/>
      <c r="NJ429" s="109"/>
      <c r="NK429" s="109"/>
      <c r="NL429" s="109"/>
      <c r="NM429" s="109"/>
      <c r="NN429" s="109"/>
      <c r="NO429" s="109"/>
      <c r="NP429" s="109"/>
      <c r="NQ429" s="109"/>
      <c r="NR429" s="109"/>
      <c r="NS429" s="109"/>
      <c r="NT429" s="109"/>
      <c r="NU429" s="109"/>
      <c r="NV429" s="109"/>
      <c r="NW429" s="109"/>
      <c r="NX429" s="109"/>
      <c r="NY429" s="109"/>
      <c r="NZ429" s="109"/>
      <c r="OA429" s="109"/>
      <c r="OB429" s="109"/>
      <c r="OC429" s="109"/>
      <c r="OD429" s="109"/>
      <c r="OE429" s="109"/>
      <c r="OF429" s="109"/>
      <c r="OG429" s="109"/>
      <c r="OH429" s="109"/>
      <c r="OI429" s="109"/>
      <c r="OJ429" s="109"/>
      <c r="OK429" s="109"/>
      <c r="OL429" s="109"/>
      <c r="OM429" s="109"/>
      <c r="ON429" s="109"/>
      <c r="OO429" s="109"/>
      <c r="OP429" s="109"/>
      <c r="OQ429" s="109"/>
      <c r="OR429" s="109"/>
      <c r="OS429" s="109"/>
      <c r="OT429" s="109"/>
      <c r="OU429" s="109"/>
      <c r="OV429" s="109"/>
      <c r="OW429" s="109"/>
      <c r="OX429" s="109"/>
      <c r="OY429" s="109"/>
      <c r="OZ429" s="109"/>
      <c r="PA429" s="109"/>
      <c r="PB429" s="109"/>
      <c r="PC429" s="109"/>
      <c r="PD429" s="109"/>
      <c r="PE429" s="109"/>
      <c r="PF429" s="109"/>
      <c r="PG429" s="109"/>
      <c r="PH429" s="109"/>
      <c r="PI429" s="109"/>
      <c r="PJ429" s="109"/>
      <c r="PK429" s="109"/>
      <c r="PL429" s="109"/>
      <c r="PM429" s="109"/>
      <c r="PN429" s="109"/>
      <c r="PO429" s="109"/>
      <c r="PP429" s="109"/>
      <c r="PQ429" s="109"/>
      <c r="PR429" s="109"/>
      <c r="PS429" s="109"/>
      <c r="PT429" s="109"/>
      <c r="PU429" s="109"/>
      <c r="PV429" s="109"/>
      <c r="PW429" s="109"/>
      <c r="PX429" s="109"/>
      <c r="PY429" s="109"/>
      <c r="PZ429" s="109"/>
      <c r="QA429" s="109"/>
      <c r="QB429" s="109"/>
      <c r="QC429" s="109"/>
      <c r="QD429" s="109"/>
      <c r="QE429" s="109"/>
      <c r="QF429" s="109"/>
      <c r="QG429" s="109"/>
      <c r="QH429" s="109"/>
      <c r="QI429" s="109"/>
      <c r="QJ429" s="109"/>
      <c r="QK429" s="23">
        <f t="shared" si="7"/>
        <v>20</v>
      </c>
      <c r="QL429" s="125"/>
      <c r="QM429" s="148"/>
      <c r="QN429" s="125"/>
      <c r="QO429" s="125"/>
      <c r="QP429" s="125"/>
      <c r="QQ429" s="125"/>
      <c r="QR429" s="125"/>
      <c r="QS429" s="130"/>
    </row>
    <row r="430" spans="1:461" s="5" customFormat="1" ht="12.75" customHeight="1" x14ac:dyDescent="0.2">
      <c r="A430" s="52">
        <v>44746</v>
      </c>
      <c r="B430" s="98" t="s">
        <v>41</v>
      </c>
      <c r="C430" s="107"/>
      <c r="D430" s="107"/>
      <c r="E430" s="108"/>
      <c r="F430" s="108"/>
      <c r="G430" s="108"/>
      <c r="H430" s="108"/>
      <c r="I430" s="108"/>
      <c r="J430" s="108"/>
      <c r="K430" s="108"/>
      <c r="L430" s="108"/>
      <c r="M430" s="108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>
        <v>5</v>
      </c>
      <c r="AX430" s="109"/>
      <c r="AY430" s="109"/>
      <c r="AZ430" s="109"/>
      <c r="BA430" s="109"/>
      <c r="BB430" s="109"/>
      <c r="BC430" s="109"/>
      <c r="BD430" s="109"/>
      <c r="BE430" s="109"/>
      <c r="BF430" s="109"/>
      <c r="BG430" s="109"/>
      <c r="BH430" s="109"/>
      <c r="BI430" s="109"/>
      <c r="BJ430" s="109"/>
      <c r="BK430" s="109"/>
      <c r="BL430" s="109"/>
      <c r="BM430" s="109"/>
      <c r="BN430" s="109"/>
      <c r="BO430" s="109"/>
      <c r="BP430" s="109"/>
      <c r="BQ430" s="109"/>
      <c r="BR430" s="109"/>
      <c r="BS430" s="109"/>
      <c r="BT430" s="109"/>
      <c r="BU430" s="109"/>
      <c r="BV430" s="109"/>
      <c r="BW430" s="109"/>
      <c r="BX430" s="109"/>
      <c r="BY430" s="109">
        <v>20</v>
      </c>
      <c r="BZ430" s="109"/>
      <c r="CA430" s="109"/>
      <c r="CB430" s="109"/>
      <c r="CC430" s="109"/>
      <c r="CD430" s="109"/>
      <c r="CE430" s="109"/>
      <c r="CF430" s="109"/>
      <c r="CG430" s="109"/>
      <c r="CH430" s="109"/>
      <c r="CI430" s="109"/>
      <c r="CJ430" s="109"/>
      <c r="CK430" s="109"/>
      <c r="CL430" s="109"/>
      <c r="CM430" s="109"/>
      <c r="CN430" s="109"/>
      <c r="CO430" s="109"/>
      <c r="CP430" s="109"/>
      <c r="CQ430" s="109"/>
      <c r="CR430" s="109"/>
      <c r="CS430" s="109"/>
      <c r="CT430" s="109"/>
      <c r="CU430" s="109"/>
      <c r="CV430" s="109"/>
      <c r="CW430" s="109"/>
      <c r="CX430" s="109"/>
      <c r="CY430" s="109"/>
      <c r="CZ430" s="109"/>
      <c r="DA430" s="109"/>
      <c r="DB430" s="109"/>
      <c r="DC430" s="109"/>
      <c r="DD430" s="109"/>
      <c r="DE430" s="109"/>
      <c r="DF430" s="109"/>
      <c r="DG430" s="109"/>
      <c r="DH430" s="109"/>
      <c r="DI430" s="109"/>
      <c r="DJ430" s="109"/>
      <c r="DK430" s="109"/>
      <c r="DL430" s="109"/>
      <c r="DM430" s="109"/>
      <c r="DN430" s="109"/>
      <c r="DO430" s="109"/>
      <c r="DP430" s="109"/>
      <c r="DQ430" s="109"/>
      <c r="DR430" s="109"/>
      <c r="DS430" s="109"/>
      <c r="DT430" s="109"/>
      <c r="DU430" s="109"/>
      <c r="DV430" s="109"/>
      <c r="DW430" s="109"/>
      <c r="DX430" s="109"/>
      <c r="DY430" s="109"/>
      <c r="DZ430" s="109"/>
      <c r="EA430" s="109"/>
      <c r="EB430" s="109"/>
      <c r="EC430" s="109"/>
      <c r="ED430" s="109"/>
      <c r="EE430" s="109"/>
      <c r="EF430" s="109"/>
      <c r="EG430" s="109"/>
      <c r="EH430" s="109"/>
      <c r="EI430" s="109"/>
      <c r="EJ430" s="109"/>
      <c r="EK430" s="109"/>
      <c r="EL430" s="109">
        <v>60</v>
      </c>
      <c r="EM430" s="109"/>
      <c r="EN430" s="109"/>
      <c r="EO430" s="109"/>
      <c r="EP430" s="109"/>
      <c r="EQ430" s="109"/>
      <c r="ER430" s="109"/>
      <c r="ES430" s="109"/>
      <c r="ET430" s="109"/>
      <c r="EU430" s="109"/>
      <c r="EV430" s="109"/>
      <c r="EW430" s="109">
        <v>30</v>
      </c>
      <c r="EX430" s="109"/>
      <c r="EY430" s="109"/>
      <c r="EZ430" s="109"/>
      <c r="FA430" s="109"/>
      <c r="FB430" s="109"/>
      <c r="FC430" s="109"/>
      <c r="FD430" s="109"/>
      <c r="FE430" s="109"/>
      <c r="FF430" s="109"/>
      <c r="FG430" s="109"/>
      <c r="FH430" s="109"/>
      <c r="FI430" s="109"/>
      <c r="FJ430" s="109"/>
      <c r="FK430" s="109"/>
      <c r="FL430" s="109"/>
      <c r="FM430" s="109"/>
      <c r="FN430" s="109"/>
      <c r="FO430" s="109"/>
      <c r="FP430" s="109"/>
      <c r="FQ430" s="109"/>
      <c r="FR430" s="109"/>
      <c r="FS430" s="109"/>
      <c r="FT430" s="109"/>
      <c r="FU430" s="109"/>
      <c r="FV430" s="109"/>
      <c r="FW430" s="109"/>
      <c r="FX430" s="109"/>
      <c r="FY430" s="109"/>
      <c r="FZ430" s="109"/>
      <c r="GA430" s="109"/>
      <c r="GB430" s="109"/>
      <c r="GC430" s="109"/>
      <c r="GD430" s="109"/>
      <c r="GE430" s="109"/>
      <c r="GF430" s="109"/>
      <c r="GG430" s="109"/>
      <c r="GH430" s="109"/>
      <c r="GI430" s="109"/>
      <c r="GJ430" s="109"/>
      <c r="GK430" s="109"/>
      <c r="GL430" s="109"/>
      <c r="GM430" s="109"/>
      <c r="GN430" s="109"/>
      <c r="GO430" s="109"/>
      <c r="GP430" s="109"/>
      <c r="GQ430" s="109"/>
      <c r="GR430" s="109"/>
      <c r="GS430" s="109"/>
      <c r="GT430" s="109"/>
      <c r="GU430" s="109"/>
      <c r="GV430" s="109"/>
      <c r="GW430" s="109"/>
      <c r="GX430" s="109"/>
      <c r="GY430" s="109"/>
      <c r="GZ430" s="109"/>
      <c r="HA430" s="109"/>
      <c r="HB430" s="109"/>
      <c r="HC430" s="109"/>
      <c r="HD430" s="109"/>
      <c r="HE430" s="109"/>
      <c r="HF430" s="109"/>
      <c r="HG430" s="109"/>
      <c r="HH430" s="109"/>
      <c r="HI430" s="109"/>
      <c r="HJ430" s="109"/>
      <c r="HK430" s="109"/>
      <c r="HL430" s="109"/>
      <c r="HM430" s="109"/>
      <c r="HN430" s="109"/>
      <c r="HO430" s="109"/>
      <c r="HP430" s="109"/>
      <c r="HQ430" s="109"/>
      <c r="HR430" s="109"/>
      <c r="HS430" s="109"/>
      <c r="HT430" s="109"/>
      <c r="HU430" s="109"/>
      <c r="HV430" s="109"/>
      <c r="HW430" s="109"/>
      <c r="HX430" s="109"/>
      <c r="HY430" s="109"/>
      <c r="HZ430" s="109"/>
      <c r="IA430" s="109"/>
      <c r="IB430" s="109">
        <v>60</v>
      </c>
      <c r="IC430" s="109"/>
      <c r="ID430" s="109"/>
      <c r="IE430" s="109"/>
      <c r="IF430" s="109"/>
      <c r="IG430" s="109"/>
      <c r="IH430" s="109"/>
      <c r="II430" s="109"/>
      <c r="IJ430" s="109"/>
      <c r="IK430" s="109"/>
      <c r="IL430" s="109"/>
      <c r="IM430" s="109"/>
      <c r="IN430" s="109"/>
      <c r="IO430" s="109"/>
      <c r="IP430" s="109"/>
      <c r="IQ430" s="109"/>
      <c r="IR430" s="109"/>
      <c r="IS430" s="109"/>
      <c r="IT430" s="109"/>
      <c r="IU430" s="109"/>
      <c r="IV430" s="109"/>
      <c r="IW430" s="109"/>
      <c r="IX430" s="109"/>
      <c r="IY430" s="109"/>
      <c r="IZ430" s="109"/>
      <c r="JA430" s="109"/>
      <c r="JB430" s="109"/>
      <c r="JC430" s="109"/>
      <c r="JD430" s="109"/>
      <c r="JE430" s="109"/>
      <c r="JF430" s="109"/>
      <c r="JG430" s="109"/>
      <c r="JH430" s="109"/>
      <c r="JI430" s="109"/>
      <c r="JJ430" s="109"/>
      <c r="JK430" s="109"/>
      <c r="JL430" s="109"/>
      <c r="JM430" s="109"/>
      <c r="JN430" s="109"/>
      <c r="JO430" s="109"/>
      <c r="JP430" s="109"/>
      <c r="JQ430" s="109"/>
      <c r="JR430" s="109"/>
      <c r="JS430" s="109"/>
      <c r="JT430" s="109"/>
      <c r="JU430" s="109"/>
      <c r="JV430" s="109"/>
      <c r="JW430" s="109"/>
      <c r="JX430" s="109"/>
      <c r="JY430" s="109"/>
      <c r="JZ430" s="109"/>
      <c r="KA430" s="109"/>
      <c r="KB430" s="109"/>
      <c r="KC430" s="109"/>
      <c r="KD430" s="109"/>
      <c r="KE430" s="109"/>
      <c r="KF430" s="109"/>
      <c r="KG430" s="109"/>
      <c r="KH430" s="109"/>
      <c r="KI430" s="109"/>
      <c r="KJ430" s="109"/>
      <c r="KK430" s="109"/>
      <c r="KL430" s="109"/>
      <c r="KM430" s="109"/>
      <c r="KN430" s="109"/>
      <c r="KO430" s="109"/>
      <c r="KP430" s="109"/>
      <c r="KQ430" s="109"/>
      <c r="KR430" s="109"/>
      <c r="KS430" s="109"/>
      <c r="KT430" s="109"/>
      <c r="KU430" s="109"/>
      <c r="KV430" s="109"/>
      <c r="KW430" s="109"/>
      <c r="KX430" s="109"/>
      <c r="KY430" s="109"/>
      <c r="KZ430" s="109"/>
      <c r="LA430" s="109"/>
      <c r="LB430" s="109"/>
      <c r="LC430" s="109"/>
      <c r="LD430" s="109"/>
      <c r="LE430" s="109"/>
      <c r="LF430" s="109"/>
      <c r="LG430" s="109"/>
      <c r="LH430" s="109"/>
      <c r="LI430" s="109"/>
      <c r="LJ430" s="109"/>
      <c r="LK430" s="109"/>
      <c r="LL430" s="109"/>
      <c r="LM430" s="109"/>
      <c r="LN430" s="109"/>
      <c r="LO430" s="109"/>
      <c r="LP430" s="109"/>
      <c r="LQ430" s="109"/>
      <c r="LR430" s="109"/>
      <c r="LS430" s="109">
        <v>6</v>
      </c>
      <c r="LT430" s="109"/>
      <c r="LU430" s="109"/>
      <c r="LV430" s="109"/>
      <c r="LW430" s="109"/>
      <c r="LX430" s="109"/>
      <c r="LY430" s="109"/>
      <c r="LZ430" s="109"/>
      <c r="MA430" s="109"/>
      <c r="MB430" s="109"/>
      <c r="MC430" s="109"/>
      <c r="MD430" s="109"/>
      <c r="ME430" s="109"/>
      <c r="MF430" s="109"/>
      <c r="MG430" s="109"/>
      <c r="MH430" s="109"/>
      <c r="MI430" s="109"/>
      <c r="MJ430" s="109"/>
      <c r="MK430" s="109"/>
      <c r="ML430" s="109"/>
      <c r="MM430" s="109"/>
      <c r="MN430" s="109"/>
      <c r="MO430" s="109"/>
      <c r="MP430" s="109"/>
      <c r="MQ430" s="109"/>
      <c r="MR430" s="109"/>
      <c r="MS430" s="109"/>
      <c r="MT430" s="109"/>
      <c r="MU430" s="109"/>
      <c r="MV430" s="109"/>
      <c r="MW430" s="109"/>
      <c r="MX430" s="109"/>
      <c r="MY430" s="109"/>
      <c r="MZ430" s="109"/>
      <c r="NA430" s="109"/>
      <c r="NB430" s="109"/>
      <c r="NC430" s="109"/>
      <c r="ND430" s="109"/>
      <c r="NE430" s="109"/>
      <c r="NF430" s="109"/>
      <c r="NG430" s="109"/>
      <c r="NH430" s="109"/>
      <c r="NI430" s="109"/>
      <c r="NJ430" s="109"/>
      <c r="NK430" s="109"/>
      <c r="NL430" s="109"/>
      <c r="NM430" s="109"/>
      <c r="NN430" s="109"/>
      <c r="NO430" s="109"/>
      <c r="NP430" s="109"/>
      <c r="NQ430" s="109"/>
      <c r="NR430" s="109"/>
      <c r="NS430" s="109"/>
      <c r="NT430" s="109"/>
      <c r="NU430" s="109"/>
      <c r="NV430" s="109"/>
      <c r="NW430" s="109"/>
      <c r="NX430" s="109"/>
      <c r="NY430" s="109"/>
      <c r="NZ430" s="109"/>
      <c r="OA430" s="109"/>
      <c r="OB430" s="109"/>
      <c r="OC430" s="109"/>
      <c r="OD430" s="109"/>
      <c r="OE430" s="109"/>
      <c r="OF430" s="109"/>
      <c r="OG430" s="109"/>
      <c r="OH430" s="109"/>
      <c r="OI430" s="109"/>
      <c r="OJ430" s="109"/>
      <c r="OK430" s="109"/>
      <c r="OL430" s="109"/>
      <c r="OM430" s="109"/>
      <c r="ON430" s="109"/>
      <c r="OO430" s="109"/>
      <c r="OP430" s="109"/>
      <c r="OQ430" s="109"/>
      <c r="OR430" s="109"/>
      <c r="OS430" s="109"/>
      <c r="OT430" s="109"/>
      <c r="OU430" s="109"/>
      <c r="OV430" s="109"/>
      <c r="OW430" s="109"/>
      <c r="OX430" s="109"/>
      <c r="OY430" s="109"/>
      <c r="OZ430" s="109"/>
      <c r="PA430" s="109"/>
      <c r="PB430" s="109"/>
      <c r="PC430" s="109"/>
      <c r="PD430" s="109">
        <v>15</v>
      </c>
      <c r="PE430" s="109"/>
      <c r="PF430" s="109"/>
      <c r="PG430" s="109"/>
      <c r="PH430" s="109"/>
      <c r="PI430" s="109"/>
      <c r="PJ430" s="109"/>
      <c r="PK430" s="109"/>
      <c r="PL430" s="109"/>
      <c r="PM430" s="109"/>
      <c r="PN430" s="109"/>
      <c r="PO430" s="109"/>
      <c r="PP430" s="109"/>
      <c r="PQ430" s="109"/>
      <c r="PR430" s="109"/>
      <c r="PS430" s="109"/>
      <c r="PT430" s="109"/>
      <c r="PU430" s="109"/>
      <c r="PV430" s="109"/>
      <c r="PW430" s="109"/>
      <c r="PX430" s="109"/>
      <c r="PY430" s="109"/>
      <c r="PZ430" s="109"/>
      <c r="QA430" s="109"/>
      <c r="QB430" s="109"/>
      <c r="QC430" s="109"/>
      <c r="QD430" s="109"/>
      <c r="QE430" s="109"/>
      <c r="QF430" s="109"/>
      <c r="QG430" s="109"/>
      <c r="QH430" s="109"/>
      <c r="QI430" s="109">
        <v>25</v>
      </c>
      <c r="QJ430" s="109"/>
      <c r="QK430" s="23">
        <f t="shared" si="7"/>
        <v>221</v>
      </c>
      <c r="QL430" s="125"/>
      <c r="QM430" s="125"/>
      <c r="QN430" s="125"/>
      <c r="QO430" s="125"/>
      <c r="QP430" s="125"/>
      <c r="QQ430" s="125"/>
      <c r="QR430" s="125"/>
      <c r="QS430" s="130"/>
    </row>
    <row r="431" spans="1:461" s="5" customFormat="1" ht="12.75" customHeight="1" x14ac:dyDescent="0.2">
      <c r="A431" s="52">
        <v>44746</v>
      </c>
      <c r="B431" s="90" t="s">
        <v>287</v>
      </c>
      <c r="C431" s="107"/>
      <c r="D431" s="107"/>
      <c r="E431" s="108"/>
      <c r="F431" s="108"/>
      <c r="G431" s="108"/>
      <c r="H431" s="108"/>
      <c r="I431" s="108"/>
      <c r="J431" s="108"/>
      <c r="K431" s="108"/>
      <c r="L431" s="108"/>
      <c r="M431" s="108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 s="109"/>
      <c r="BG431" s="109"/>
      <c r="BH431" s="109"/>
      <c r="BI431" s="109"/>
      <c r="BJ431" s="109"/>
      <c r="BK431" s="109"/>
      <c r="BL431" s="109"/>
      <c r="BM431" s="109"/>
      <c r="BN431" s="109"/>
      <c r="BO431" s="109"/>
      <c r="BP431" s="109"/>
      <c r="BQ431" s="109"/>
      <c r="BR431" s="109"/>
      <c r="BS431" s="109"/>
      <c r="BT431" s="109"/>
      <c r="BU431" s="109"/>
      <c r="BV431" s="109"/>
      <c r="BW431" s="109"/>
      <c r="BX431" s="109"/>
      <c r="BY431" s="109"/>
      <c r="BZ431" s="109"/>
      <c r="CA431" s="109"/>
      <c r="CB431" s="109"/>
      <c r="CC431" s="109">
        <v>60</v>
      </c>
      <c r="CD431" s="109"/>
      <c r="CE431" s="109"/>
      <c r="CF431" s="109"/>
      <c r="CG431" s="109"/>
      <c r="CH431" s="109"/>
      <c r="CI431" s="109"/>
      <c r="CJ431" s="109"/>
      <c r="CK431" s="109"/>
      <c r="CL431" s="109"/>
      <c r="CM431" s="109"/>
      <c r="CN431" s="109"/>
      <c r="CO431" s="109"/>
      <c r="CP431" s="109"/>
      <c r="CQ431" s="109"/>
      <c r="CR431" s="109"/>
      <c r="CS431" s="109"/>
      <c r="CT431" s="109"/>
      <c r="CU431" s="109"/>
      <c r="CV431" s="109"/>
      <c r="CW431" s="109"/>
      <c r="CX431" s="109"/>
      <c r="CY431" s="109"/>
      <c r="CZ431" s="109"/>
      <c r="DA431" s="109"/>
      <c r="DB431" s="109"/>
      <c r="DC431" s="109"/>
      <c r="DD431" s="109"/>
      <c r="DE431" s="109"/>
      <c r="DF431" s="109"/>
      <c r="DG431" s="109"/>
      <c r="DH431" s="109"/>
      <c r="DI431" s="109"/>
      <c r="DJ431" s="109"/>
      <c r="DK431" s="109"/>
      <c r="DL431" s="109"/>
      <c r="DM431" s="109"/>
      <c r="DN431" s="109"/>
      <c r="DO431" s="109"/>
      <c r="DP431" s="109"/>
      <c r="DQ431" s="109"/>
      <c r="DR431" s="109"/>
      <c r="DS431" s="109"/>
      <c r="DT431" s="109"/>
      <c r="DU431" s="109"/>
      <c r="DV431" s="109"/>
      <c r="DW431" s="109"/>
      <c r="DX431" s="109"/>
      <c r="DY431" s="109"/>
      <c r="DZ431" s="109"/>
      <c r="EA431" s="109"/>
      <c r="EB431" s="109"/>
      <c r="EC431" s="109"/>
      <c r="ED431" s="109"/>
      <c r="EE431" s="109"/>
      <c r="EF431" s="109"/>
      <c r="EG431" s="109"/>
      <c r="EH431" s="109"/>
      <c r="EI431" s="109"/>
      <c r="EJ431" s="109"/>
      <c r="EK431" s="109"/>
      <c r="EL431" s="109"/>
      <c r="EM431" s="109"/>
      <c r="EN431" s="109"/>
      <c r="EO431" s="109"/>
      <c r="EP431" s="109"/>
      <c r="EQ431" s="109"/>
      <c r="ER431" s="109"/>
      <c r="ES431" s="109"/>
      <c r="ET431" s="109"/>
      <c r="EU431" s="109"/>
      <c r="EV431" s="109"/>
      <c r="EW431" s="109"/>
      <c r="EX431" s="109"/>
      <c r="EY431" s="109"/>
      <c r="EZ431" s="109"/>
      <c r="FA431" s="109"/>
      <c r="FB431" s="109"/>
      <c r="FC431" s="109"/>
      <c r="FD431" s="109"/>
      <c r="FE431" s="109"/>
      <c r="FF431" s="109"/>
      <c r="FG431" s="109"/>
      <c r="FH431" s="109"/>
      <c r="FI431" s="109"/>
      <c r="FJ431" s="109"/>
      <c r="FK431" s="109"/>
      <c r="FL431" s="109"/>
      <c r="FM431" s="109"/>
      <c r="FN431" s="109"/>
      <c r="FO431" s="109"/>
      <c r="FP431" s="109"/>
      <c r="FQ431" s="109"/>
      <c r="FR431" s="109"/>
      <c r="FS431" s="109"/>
      <c r="FT431" s="109"/>
      <c r="FU431" s="109"/>
      <c r="FV431" s="109"/>
      <c r="FW431" s="109"/>
      <c r="FX431" s="109"/>
      <c r="FY431" s="109"/>
      <c r="FZ431" s="109"/>
      <c r="GA431" s="109"/>
      <c r="GB431" s="109"/>
      <c r="GC431" s="109"/>
      <c r="GD431" s="109"/>
      <c r="GE431" s="109"/>
      <c r="GF431" s="109"/>
      <c r="GG431" s="109"/>
      <c r="GH431" s="109"/>
      <c r="GI431" s="109"/>
      <c r="GJ431" s="109"/>
      <c r="GK431" s="109"/>
      <c r="GL431" s="109"/>
      <c r="GM431" s="109"/>
      <c r="GN431" s="109"/>
      <c r="GO431" s="109"/>
      <c r="GP431" s="109"/>
      <c r="GQ431" s="109"/>
      <c r="GR431" s="109"/>
      <c r="GS431" s="109"/>
      <c r="GT431" s="109"/>
      <c r="GU431" s="109"/>
      <c r="GV431" s="109"/>
      <c r="GW431" s="109"/>
      <c r="GX431" s="109"/>
      <c r="GY431" s="109"/>
      <c r="GZ431" s="109"/>
      <c r="HA431" s="109"/>
      <c r="HB431" s="109"/>
      <c r="HC431" s="109"/>
      <c r="HD431" s="109"/>
      <c r="HE431" s="109"/>
      <c r="HF431" s="109"/>
      <c r="HG431" s="109"/>
      <c r="HH431" s="109"/>
      <c r="HI431" s="109"/>
      <c r="HJ431" s="109"/>
      <c r="HK431" s="109"/>
      <c r="HL431" s="109"/>
      <c r="HM431" s="109"/>
      <c r="HN431" s="109"/>
      <c r="HO431" s="109"/>
      <c r="HP431" s="109"/>
      <c r="HQ431" s="109"/>
      <c r="HR431" s="109"/>
      <c r="HS431" s="109"/>
      <c r="HT431" s="109"/>
      <c r="HU431" s="109"/>
      <c r="HV431" s="109"/>
      <c r="HW431" s="109"/>
      <c r="HX431" s="109"/>
      <c r="HY431" s="109"/>
      <c r="HZ431" s="109"/>
      <c r="IA431" s="109"/>
      <c r="IB431" s="109"/>
      <c r="IC431" s="109"/>
      <c r="ID431" s="109"/>
      <c r="IE431" s="109"/>
      <c r="IF431" s="109"/>
      <c r="IG431" s="109"/>
      <c r="IH431" s="109"/>
      <c r="II431" s="109"/>
      <c r="IJ431" s="109"/>
      <c r="IK431" s="109"/>
      <c r="IL431" s="109"/>
      <c r="IM431" s="109"/>
      <c r="IN431" s="109"/>
      <c r="IO431" s="109"/>
      <c r="IP431" s="109"/>
      <c r="IQ431" s="109"/>
      <c r="IR431" s="109"/>
      <c r="IS431" s="109"/>
      <c r="IT431" s="109"/>
      <c r="IU431" s="109"/>
      <c r="IV431" s="109"/>
      <c r="IW431" s="109"/>
      <c r="IX431" s="109"/>
      <c r="IY431" s="109"/>
      <c r="IZ431" s="109"/>
      <c r="JA431" s="109"/>
      <c r="JB431" s="109"/>
      <c r="JC431" s="109"/>
      <c r="JD431" s="109"/>
      <c r="JE431" s="109"/>
      <c r="JF431" s="109"/>
      <c r="JG431" s="109"/>
      <c r="JH431" s="109"/>
      <c r="JI431" s="109"/>
      <c r="JJ431" s="109"/>
      <c r="JK431" s="109"/>
      <c r="JL431" s="109"/>
      <c r="JM431" s="109"/>
      <c r="JN431" s="109"/>
      <c r="JO431" s="109"/>
      <c r="JP431" s="109"/>
      <c r="JQ431" s="109"/>
      <c r="JR431" s="109"/>
      <c r="JS431" s="109"/>
      <c r="JT431" s="109"/>
      <c r="JU431" s="109"/>
      <c r="JV431" s="109"/>
      <c r="JW431" s="109"/>
      <c r="JX431" s="109"/>
      <c r="JY431" s="109"/>
      <c r="JZ431" s="109"/>
      <c r="KA431" s="109"/>
      <c r="KB431" s="109"/>
      <c r="KC431" s="109"/>
      <c r="KD431" s="109"/>
      <c r="KE431" s="109"/>
      <c r="KF431" s="109"/>
      <c r="KG431" s="109"/>
      <c r="KH431" s="109"/>
      <c r="KI431" s="109"/>
      <c r="KJ431" s="109"/>
      <c r="KK431" s="109"/>
      <c r="KL431" s="109"/>
      <c r="KM431" s="109"/>
      <c r="KN431" s="109"/>
      <c r="KO431" s="109"/>
      <c r="KP431" s="109"/>
      <c r="KQ431" s="109"/>
      <c r="KR431" s="109"/>
      <c r="KS431" s="109"/>
      <c r="KT431" s="109"/>
      <c r="KU431" s="109"/>
      <c r="KV431" s="109"/>
      <c r="KW431" s="109"/>
      <c r="KX431" s="109"/>
      <c r="KY431" s="109"/>
      <c r="KZ431" s="109"/>
      <c r="LA431" s="109"/>
      <c r="LB431" s="109"/>
      <c r="LC431" s="109"/>
      <c r="LD431" s="109"/>
      <c r="LE431" s="109"/>
      <c r="LF431" s="109"/>
      <c r="LG431" s="109"/>
      <c r="LH431" s="109"/>
      <c r="LI431" s="109"/>
      <c r="LJ431" s="109"/>
      <c r="LK431" s="109"/>
      <c r="LL431" s="109"/>
      <c r="LM431" s="109"/>
      <c r="LN431" s="109"/>
      <c r="LO431" s="109"/>
      <c r="LP431" s="109"/>
      <c r="LQ431" s="109"/>
      <c r="LR431" s="109"/>
      <c r="LS431" s="109"/>
      <c r="LT431" s="109"/>
      <c r="LU431" s="109"/>
      <c r="LV431" s="109"/>
      <c r="LW431" s="109"/>
      <c r="LX431" s="109"/>
      <c r="LY431" s="109"/>
      <c r="LZ431" s="109"/>
      <c r="MA431" s="109"/>
      <c r="MB431" s="109"/>
      <c r="MC431" s="109"/>
      <c r="MD431" s="109"/>
      <c r="ME431" s="109"/>
      <c r="MF431" s="109"/>
      <c r="MG431" s="109"/>
      <c r="MH431" s="109"/>
      <c r="MI431" s="109"/>
      <c r="MJ431" s="109"/>
      <c r="MK431" s="109"/>
      <c r="ML431" s="109"/>
      <c r="MM431" s="109"/>
      <c r="MN431" s="109"/>
      <c r="MO431" s="109"/>
      <c r="MP431" s="109"/>
      <c r="MQ431" s="109"/>
      <c r="MR431" s="109"/>
      <c r="MS431" s="109"/>
      <c r="MT431" s="109"/>
      <c r="MU431" s="109"/>
      <c r="MV431" s="109"/>
      <c r="MW431" s="109"/>
      <c r="MX431" s="109"/>
      <c r="MY431" s="109"/>
      <c r="MZ431" s="109"/>
      <c r="NA431" s="109"/>
      <c r="NB431" s="109"/>
      <c r="NC431" s="109"/>
      <c r="ND431" s="109"/>
      <c r="NE431" s="109"/>
      <c r="NF431" s="109"/>
      <c r="NG431" s="109"/>
      <c r="NH431" s="109"/>
      <c r="NI431" s="109"/>
      <c r="NJ431" s="109"/>
      <c r="NK431" s="109"/>
      <c r="NL431" s="109"/>
      <c r="NM431" s="109"/>
      <c r="NN431" s="109"/>
      <c r="NO431" s="109"/>
      <c r="NP431" s="109"/>
      <c r="NQ431" s="109"/>
      <c r="NR431" s="109"/>
      <c r="NS431" s="109"/>
      <c r="NT431" s="109"/>
      <c r="NU431" s="109"/>
      <c r="NV431" s="109"/>
      <c r="NW431" s="109"/>
      <c r="NX431" s="109"/>
      <c r="NY431" s="109"/>
      <c r="NZ431" s="109"/>
      <c r="OA431" s="109"/>
      <c r="OB431" s="109"/>
      <c r="OC431" s="109"/>
      <c r="OD431" s="109"/>
      <c r="OE431" s="109"/>
      <c r="OF431" s="109"/>
      <c r="OG431" s="109"/>
      <c r="OH431" s="109"/>
      <c r="OI431" s="109"/>
      <c r="OJ431" s="109"/>
      <c r="OK431" s="109"/>
      <c r="OL431" s="109"/>
      <c r="OM431" s="109"/>
      <c r="ON431" s="109"/>
      <c r="OO431" s="109"/>
      <c r="OP431" s="109"/>
      <c r="OQ431" s="109"/>
      <c r="OR431" s="109"/>
      <c r="OS431" s="109"/>
      <c r="OT431" s="109"/>
      <c r="OU431" s="109"/>
      <c r="OV431" s="109"/>
      <c r="OW431" s="109"/>
      <c r="OX431" s="109"/>
      <c r="OY431" s="109"/>
      <c r="OZ431" s="109"/>
      <c r="PA431" s="109"/>
      <c r="PB431" s="109"/>
      <c r="PC431" s="109"/>
      <c r="PD431" s="109"/>
      <c r="PE431" s="109"/>
      <c r="PF431" s="109"/>
      <c r="PG431" s="109"/>
      <c r="PH431" s="109"/>
      <c r="PI431" s="109"/>
      <c r="PJ431" s="109"/>
      <c r="PK431" s="109"/>
      <c r="PL431" s="109"/>
      <c r="PM431" s="109"/>
      <c r="PN431" s="109"/>
      <c r="PO431" s="109"/>
      <c r="PP431" s="109"/>
      <c r="PQ431" s="109"/>
      <c r="PR431" s="109"/>
      <c r="PS431" s="109"/>
      <c r="PT431" s="109"/>
      <c r="PU431" s="109"/>
      <c r="PV431" s="109"/>
      <c r="PW431" s="109"/>
      <c r="PX431" s="109"/>
      <c r="PY431" s="109"/>
      <c r="PZ431" s="109"/>
      <c r="QA431" s="109"/>
      <c r="QB431" s="109"/>
      <c r="QC431" s="109"/>
      <c r="QD431" s="109"/>
      <c r="QE431" s="109"/>
      <c r="QF431" s="109"/>
      <c r="QG431" s="109"/>
      <c r="QH431" s="109"/>
      <c r="QI431" s="109"/>
      <c r="QJ431" s="109"/>
      <c r="QK431" s="23">
        <f t="shared" si="7"/>
        <v>60</v>
      </c>
      <c r="QL431" s="125"/>
      <c r="QM431" s="125"/>
      <c r="QN431" s="125"/>
      <c r="QO431" s="125"/>
      <c r="QP431" s="125"/>
      <c r="QQ431" s="125"/>
      <c r="QR431" s="125"/>
      <c r="QS431" s="130"/>
    </row>
    <row r="432" spans="1:461" s="5" customFormat="1" ht="12.75" customHeight="1" x14ac:dyDescent="0.2">
      <c r="A432" s="52">
        <v>44746</v>
      </c>
      <c r="B432" s="103" t="s">
        <v>28</v>
      </c>
      <c r="C432" s="107"/>
      <c r="D432" s="107"/>
      <c r="E432" s="108"/>
      <c r="F432" s="108"/>
      <c r="G432" s="108"/>
      <c r="H432" s="108"/>
      <c r="I432" s="108"/>
      <c r="J432" s="108"/>
      <c r="K432" s="108"/>
      <c r="L432" s="108"/>
      <c r="M432" s="108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 s="109"/>
      <c r="BG432" s="109"/>
      <c r="BH432" s="109"/>
      <c r="BI432" s="109"/>
      <c r="BJ432" s="109"/>
      <c r="BK432" s="109"/>
      <c r="BL432" s="109"/>
      <c r="BM432" s="109"/>
      <c r="BN432" s="109"/>
      <c r="BO432" s="109"/>
      <c r="BP432" s="109"/>
      <c r="BQ432" s="109"/>
      <c r="BR432" s="109"/>
      <c r="BS432" s="109"/>
      <c r="BT432" s="109"/>
      <c r="BU432" s="109"/>
      <c r="BV432" s="109"/>
      <c r="BW432" s="109"/>
      <c r="BX432" s="109"/>
      <c r="BY432" s="109"/>
      <c r="BZ432" s="109"/>
      <c r="CA432" s="109"/>
      <c r="CB432" s="109"/>
      <c r="CC432" s="109"/>
      <c r="CD432" s="109"/>
      <c r="CE432" s="109"/>
      <c r="CF432" s="109"/>
      <c r="CG432" s="109"/>
      <c r="CH432" s="109"/>
      <c r="CI432" s="109"/>
      <c r="CJ432" s="109"/>
      <c r="CK432" s="109"/>
      <c r="CL432" s="109"/>
      <c r="CM432" s="109"/>
      <c r="CN432" s="109"/>
      <c r="CO432" s="109"/>
      <c r="CP432" s="109"/>
      <c r="CQ432" s="109"/>
      <c r="CR432" s="109"/>
      <c r="CS432" s="109"/>
      <c r="CT432" s="109"/>
      <c r="CU432" s="109"/>
      <c r="CV432" s="109"/>
      <c r="CW432" s="109"/>
      <c r="CX432" s="109"/>
      <c r="CY432" s="109"/>
      <c r="CZ432" s="109"/>
      <c r="DA432" s="109"/>
      <c r="DB432" s="109"/>
      <c r="DC432" s="109"/>
      <c r="DD432" s="109"/>
      <c r="DE432" s="109"/>
      <c r="DF432" s="109"/>
      <c r="DG432" s="109"/>
      <c r="DH432" s="109"/>
      <c r="DI432" s="109"/>
      <c r="DJ432" s="109"/>
      <c r="DK432" s="109"/>
      <c r="DL432" s="109"/>
      <c r="DM432" s="109"/>
      <c r="DN432" s="109"/>
      <c r="DO432" s="109"/>
      <c r="DP432" s="109"/>
      <c r="DQ432" s="109"/>
      <c r="DR432" s="109"/>
      <c r="DS432" s="109"/>
      <c r="DT432" s="109"/>
      <c r="DU432" s="109"/>
      <c r="DV432" s="109"/>
      <c r="DW432" s="109"/>
      <c r="DX432" s="109">
        <v>10</v>
      </c>
      <c r="DY432" s="109"/>
      <c r="DZ432" s="109"/>
      <c r="EA432" s="109"/>
      <c r="EB432" s="109"/>
      <c r="EC432" s="109"/>
      <c r="ED432" s="109"/>
      <c r="EE432" s="109"/>
      <c r="EF432" s="109"/>
      <c r="EG432" s="109"/>
      <c r="EH432" s="109"/>
      <c r="EI432" s="109"/>
      <c r="EJ432" s="109"/>
      <c r="EK432" s="109"/>
      <c r="EL432" s="109"/>
      <c r="EM432" s="109"/>
      <c r="EN432" s="109"/>
      <c r="EO432" s="109"/>
      <c r="EP432" s="109"/>
      <c r="EQ432" s="109"/>
      <c r="ER432" s="109"/>
      <c r="ES432" s="109"/>
      <c r="ET432" s="109"/>
      <c r="EU432" s="109"/>
      <c r="EV432" s="109"/>
      <c r="EW432" s="109">
        <v>150</v>
      </c>
      <c r="EX432" s="109"/>
      <c r="EY432" s="109"/>
      <c r="EZ432" s="109"/>
      <c r="FA432" s="109"/>
      <c r="FB432" s="109"/>
      <c r="FC432" s="109"/>
      <c r="FD432" s="109"/>
      <c r="FE432" s="109"/>
      <c r="FF432" s="109"/>
      <c r="FG432" s="109"/>
      <c r="FH432" s="109"/>
      <c r="FI432" s="109"/>
      <c r="FJ432" s="109"/>
      <c r="FK432" s="109"/>
      <c r="FL432" s="109"/>
      <c r="FM432" s="109"/>
      <c r="FN432" s="109"/>
      <c r="FO432" s="109"/>
      <c r="FP432" s="109"/>
      <c r="FQ432" s="109"/>
      <c r="FR432" s="109"/>
      <c r="FS432" s="109"/>
      <c r="FT432" s="109"/>
      <c r="FU432" s="109"/>
      <c r="FV432" s="109"/>
      <c r="FW432" s="109"/>
      <c r="FX432" s="109"/>
      <c r="FY432" s="109"/>
      <c r="FZ432" s="109"/>
      <c r="GA432" s="109"/>
      <c r="GB432" s="109"/>
      <c r="GC432" s="109"/>
      <c r="GD432" s="109"/>
      <c r="GE432" s="109"/>
      <c r="GF432" s="109"/>
      <c r="GG432" s="109"/>
      <c r="GH432" s="109"/>
      <c r="GI432" s="109"/>
      <c r="GJ432" s="109"/>
      <c r="GK432" s="109"/>
      <c r="GL432" s="109"/>
      <c r="GM432" s="109"/>
      <c r="GN432" s="109"/>
      <c r="GO432" s="109"/>
      <c r="GP432" s="109"/>
      <c r="GQ432" s="109"/>
      <c r="GR432" s="109"/>
      <c r="GS432" s="109"/>
      <c r="GT432" s="109"/>
      <c r="GU432" s="109"/>
      <c r="GV432" s="109"/>
      <c r="GW432" s="109"/>
      <c r="GX432" s="109"/>
      <c r="GY432" s="109"/>
      <c r="GZ432" s="109"/>
      <c r="HA432" s="109"/>
      <c r="HB432" s="109"/>
      <c r="HC432" s="109"/>
      <c r="HD432" s="109"/>
      <c r="HE432" s="109"/>
      <c r="HF432" s="109"/>
      <c r="HG432" s="109"/>
      <c r="HH432" s="109"/>
      <c r="HI432" s="109"/>
      <c r="HJ432" s="109"/>
      <c r="HK432" s="109"/>
      <c r="HL432" s="109"/>
      <c r="HM432" s="109"/>
      <c r="HN432" s="109"/>
      <c r="HO432" s="109"/>
      <c r="HP432" s="109"/>
      <c r="HQ432" s="109"/>
      <c r="HR432" s="109"/>
      <c r="HS432" s="109"/>
      <c r="HT432" s="109"/>
      <c r="HU432" s="109"/>
      <c r="HV432" s="109"/>
      <c r="HW432" s="109"/>
      <c r="HX432" s="109"/>
      <c r="HY432" s="109"/>
      <c r="HZ432" s="109"/>
      <c r="IA432" s="109"/>
      <c r="IB432" s="109"/>
      <c r="IC432" s="109"/>
      <c r="ID432" s="109"/>
      <c r="IE432" s="109"/>
      <c r="IF432" s="109"/>
      <c r="IG432" s="109"/>
      <c r="IH432" s="109"/>
      <c r="II432" s="109"/>
      <c r="IJ432" s="109"/>
      <c r="IK432" s="109"/>
      <c r="IL432" s="109"/>
      <c r="IM432" s="109"/>
      <c r="IN432" s="109"/>
      <c r="IO432" s="109"/>
      <c r="IP432" s="109"/>
      <c r="IQ432" s="109"/>
      <c r="IR432" s="109"/>
      <c r="IS432" s="109"/>
      <c r="IT432" s="109"/>
      <c r="IU432" s="109"/>
      <c r="IV432" s="109"/>
      <c r="IW432" s="109"/>
      <c r="IX432" s="109"/>
      <c r="IY432" s="109"/>
      <c r="IZ432" s="109"/>
      <c r="JA432" s="109"/>
      <c r="JB432" s="109"/>
      <c r="JC432" s="109"/>
      <c r="JD432" s="109"/>
      <c r="JE432" s="109"/>
      <c r="JF432" s="109"/>
      <c r="JG432" s="109"/>
      <c r="JH432" s="109"/>
      <c r="JI432" s="109"/>
      <c r="JJ432" s="109"/>
      <c r="JK432" s="109"/>
      <c r="JL432" s="109"/>
      <c r="JM432" s="109"/>
      <c r="JN432" s="109"/>
      <c r="JO432" s="109"/>
      <c r="JP432" s="109"/>
      <c r="JQ432" s="109"/>
      <c r="JR432" s="109"/>
      <c r="JS432" s="109"/>
      <c r="JT432" s="109"/>
      <c r="JU432" s="109"/>
      <c r="JV432" s="109"/>
      <c r="JW432" s="109"/>
      <c r="JX432" s="109"/>
      <c r="JY432" s="109"/>
      <c r="JZ432" s="109"/>
      <c r="KA432" s="109"/>
      <c r="KB432" s="109"/>
      <c r="KC432" s="109"/>
      <c r="KD432" s="109"/>
      <c r="KE432" s="109"/>
      <c r="KF432" s="109"/>
      <c r="KG432" s="109"/>
      <c r="KH432" s="109"/>
      <c r="KI432" s="109"/>
      <c r="KJ432" s="109"/>
      <c r="KK432" s="109"/>
      <c r="KL432" s="109"/>
      <c r="KM432" s="109"/>
      <c r="KN432" s="109"/>
      <c r="KO432" s="109"/>
      <c r="KP432" s="109"/>
      <c r="KQ432" s="109"/>
      <c r="KR432" s="109"/>
      <c r="KS432" s="109"/>
      <c r="KT432" s="109"/>
      <c r="KU432" s="109"/>
      <c r="KV432" s="109"/>
      <c r="KW432" s="109"/>
      <c r="KX432" s="109"/>
      <c r="KY432" s="109"/>
      <c r="KZ432" s="109"/>
      <c r="LA432" s="109">
        <v>50</v>
      </c>
      <c r="LB432" s="109"/>
      <c r="LC432" s="109"/>
      <c r="LD432" s="109"/>
      <c r="LE432" s="109"/>
      <c r="LF432" s="109"/>
      <c r="LG432" s="109"/>
      <c r="LH432" s="109"/>
      <c r="LI432" s="109"/>
      <c r="LJ432" s="109"/>
      <c r="LK432" s="109"/>
      <c r="LL432" s="109"/>
      <c r="LM432" s="109"/>
      <c r="LN432" s="109"/>
      <c r="LO432" s="109"/>
      <c r="LP432" s="109"/>
      <c r="LQ432" s="109"/>
      <c r="LR432" s="109"/>
      <c r="LS432" s="109"/>
      <c r="LT432" s="109"/>
      <c r="LU432" s="109"/>
      <c r="LV432" s="109"/>
      <c r="LW432" s="109"/>
      <c r="LX432" s="109"/>
      <c r="LY432" s="109"/>
      <c r="LZ432" s="109"/>
      <c r="MA432" s="109"/>
      <c r="MB432" s="109"/>
      <c r="MC432" s="109"/>
      <c r="MD432" s="109"/>
      <c r="ME432" s="109"/>
      <c r="MF432" s="109"/>
      <c r="MG432" s="109"/>
      <c r="MH432" s="109"/>
      <c r="MI432" s="109"/>
      <c r="MJ432" s="109"/>
      <c r="MK432" s="109"/>
      <c r="ML432" s="109"/>
      <c r="MM432" s="109"/>
      <c r="MN432" s="109"/>
      <c r="MO432" s="109"/>
      <c r="MP432" s="109"/>
      <c r="MQ432" s="109"/>
      <c r="MR432" s="109"/>
      <c r="MS432" s="109"/>
      <c r="MT432" s="109"/>
      <c r="MU432" s="109"/>
      <c r="MV432" s="109"/>
      <c r="MW432" s="109"/>
      <c r="MX432" s="109"/>
      <c r="MY432" s="109"/>
      <c r="MZ432" s="109"/>
      <c r="NA432" s="109"/>
      <c r="NB432" s="109"/>
      <c r="NC432" s="109"/>
      <c r="ND432" s="109"/>
      <c r="NE432" s="109"/>
      <c r="NF432" s="109"/>
      <c r="NG432" s="109"/>
      <c r="NH432" s="109"/>
      <c r="NI432" s="109"/>
      <c r="NJ432" s="109"/>
      <c r="NK432" s="109"/>
      <c r="NL432" s="109"/>
      <c r="NM432" s="109"/>
      <c r="NN432" s="109"/>
      <c r="NO432" s="109"/>
      <c r="NP432" s="109"/>
      <c r="NQ432" s="109"/>
      <c r="NR432" s="109"/>
      <c r="NS432" s="109"/>
      <c r="NT432" s="109"/>
      <c r="NU432" s="109"/>
      <c r="NV432" s="109"/>
      <c r="NW432" s="109"/>
      <c r="NX432" s="109"/>
      <c r="NY432" s="109"/>
      <c r="NZ432" s="109"/>
      <c r="OA432" s="109"/>
      <c r="OB432" s="109"/>
      <c r="OC432" s="109"/>
      <c r="OD432" s="109"/>
      <c r="OE432" s="109"/>
      <c r="OF432" s="109"/>
      <c r="OG432" s="109"/>
      <c r="OH432" s="109"/>
      <c r="OI432" s="109"/>
      <c r="OJ432" s="109"/>
      <c r="OK432" s="109"/>
      <c r="OL432" s="109"/>
      <c r="OM432" s="109"/>
      <c r="ON432" s="109"/>
      <c r="OO432" s="109"/>
      <c r="OP432" s="109"/>
      <c r="OQ432" s="109"/>
      <c r="OR432" s="109"/>
      <c r="OS432" s="109"/>
      <c r="OT432" s="109"/>
      <c r="OU432" s="109"/>
      <c r="OV432" s="109"/>
      <c r="OW432" s="109"/>
      <c r="OX432" s="109"/>
      <c r="OY432" s="109"/>
      <c r="OZ432" s="109"/>
      <c r="PA432" s="109"/>
      <c r="PB432" s="109"/>
      <c r="PC432" s="109"/>
      <c r="PD432" s="109"/>
      <c r="PE432" s="109"/>
      <c r="PF432" s="109"/>
      <c r="PG432" s="109"/>
      <c r="PH432" s="109"/>
      <c r="PI432" s="109"/>
      <c r="PJ432" s="109"/>
      <c r="PK432" s="109"/>
      <c r="PL432" s="109"/>
      <c r="PM432" s="109"/>
      <c r="PN432" s="109"/>
      <c r="PO432" s="109"/>
      <c r="PP432" s="109"/>
      <c r="PQ432" s="109"/>
      <c r="PR432" s="109"/>
      <c r="PS432" s="109"/>
      <c r="PT432" s="109"/>
      <c r="PU432" s="109"/>
      <c r="PV432" s="109"/>
      <c r="PW432" s="109"/>
      <c r="PX432" s="109"/>
      <c r="PY432" s="109"/>
      <c r="PZ432" s="109"/>
      <c r="QA432" s="109"/>
      <c r="QB432" s="109"/>
      <c r="QC432" s="109"/>
      <c r="QD432" s="109"/>
      <c r="QE432" s="109"/>
      <c r="QF432" s="109"/>
      <c r="QG432" s="109"/>
      <c r="QH432" s="109"/>
      <c r="QI432" s="109"/>
      <c r="QJ432" s="109"/>
      <c r="QK432" s="23">
        <f t="shared" si="7"/>
        <v>210</v>
      </c>
      <c r="QL432" s="125"/>
      <c r="QM432" s="125"/>
      <c r="QN432" s="125"/>
      <c r="QO432" s="125"/>
      <c r="QP432" s="125"/>
      <c r="QQ432" s="125"/>
      <c r="QR432" s="125"/>
      <c r="QS432" s="130"/>
    </row>
    <row r="433" spans="1:461" s="5" customFormat="1" ht="12.75" customHeight="1" x14ac:dyDescent="0.2">
      <c r="A433" s="52">
        <v>44746</v>
      </c>
      <c r="B433" s="162" t="s">
        <v>496</v>
      </c>
      <c r="C433" s="107"/>
      <c r="D433" s="107"/>
      <c r="E433" s="108"/>
      <c r="F433" s="108"/>
      <c r="G433" s="108"/>
      <c r="H433" s="108"/>
      <c r="I433" s="108"/>
      <c r="J433" s="108"/>
      <c r="K433" s="108"/>
      <c r="L433" s="108"/>
      <c r="M433" s="108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>
        <v>6.3</v>
      </c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 s="109"/>
      <c r="BG433" s="109"/>
      <c r="BH433" s="109"/>
      <c r="BI433" s="109"/>
      <c r="BJ433" s="109"/>
      <c r="BK433" s="109"/>
      <c r="BL433" s="109"/>
      <c r="BM433" s="109"/>
      <c r="BN433" s="109"/>
      <c r="BO433" s="109"/>
      <c r="BP433" s="109"/>
      <c r="BQ433" s="109"/>
      <c r="BR433" s="109"/>
      <c r="BS433" s="109"/>
      <c r="BT433" s="109"/>
      <c r="BU433" s="109"/>
      <c r="BV433" s="109"/>
      <c r="BW433" s="109"/>
      <c r="BX433" s="109"/>
      <c r="BY433" s="109"/>
      <c r="BZ433" s="109"/>
      <c r="CA433" s="109"/>
      <c r="CB433" s="109"/>
      <c r="CC433" s="109"/>
      <c r="CD433" s="109"/>
      <c r="CE433" s="109"/>
      <c r="CF433" s="109"/>
      <c r="CG433" s="109"/>
      <c r="CH433" s="109"/>
      <c r="CI433" s="109"/>
      <c r="CJ433" s="109"/>
      <c r="CK433" s="109"/>
      <c r="CL433" s="109"/>
      <c r="CM433" s="109"/>
      <c r="CN433" s="109"/>
      <c r="CO433" s="109"/>
      <c r="CP433" s="109"/>
      <c r="CQ433" s="109"/>
      <c r="CR433" s="109"/>
      <c r="CS433" s="109"/>
      <c r="CT433" s="109"/>
      <c r="CU433" s="109"/>
      <c r="CV433" s="109"/>
      <c r="CW433" s="109"/>
      <c r="CX433" s="109"/>
      <c r="CY433" s="109"/>
      <c r="CZ433" s="109"/>
      <c r="DA433" s="109"/>
      <c r="DB433" s="109"/>
      <c r="DC433" s="109"/>
      <c r="DD433" s="109"/>
      <c r="DE433" s="109"/>
      <c r="DF433" s="109"/>
      <c r="DG433" s="109"/>
      <c r="DH433" s="109"/>
      <c r="DI433" s="109"/>
      <c r="DJ433" s="109"/>
      <c r="DK433" s="109"/>
      <c r="DL433" s="109"/>
      <c r="DM433" s="109"/>
      <c r="DN433" s="109"/>
      <c r="DO433" s="109"/>
      <c r="DP433" s="109"/>
      <c r="DQ433" s="109"/>
      <c r="DR433" s="109"/>
      <c r="DS433" s="109"/>
      <c r="DT433" s="109"/>
      <c r="DU433" s="109"/>
      <c r="DV433" s="109"/>
      <c r="DW433" s="109"/>
      <c r="DX433" s="109"/>
      <c r="DY433" s="109"/>
      <c r="DZ433" s="109"/>
      <c r="EA433" s="109"/>
      <c r="EB433" s="109"/>
      <c r="EC433" s="109"/>
      <c r="ED433" s="109"/>
      <c r="EE433" s="109"/>
      <c r="EF433" s="109"/>
      <c r="EG433" s="109"/>
      <c r="EH433" s="109"/>
      <c r="EI433" s="109"/>
      <c r="EJ433" s="109"/>
      <c r="EK433" s="109"/>
      <c r="EL433" s="109"/>
      <c r="EM433" s="109"/>
      <c r="EN433" s="109"/>
      <c r="EO433" s="109"/>
      <c r="EP433" s="109"/>
      <c r="EQ433" s="109"/>
      <c r="ER433" s="109"/>
      <c r="ES433" s="109"/>
      <c r="ET433" s="109"/>
      <c r="EU433" s="109"/>
      <c r="EV433" s="109"/>
      <c r="EW433" s="109"/>
      <c r="EX433" s="109"/>
      <c r="EY433" s="109"/>
      <c r="EZ433" s="109"/>
      <c r="FA433" s="109"/>
      <c r="FB433" s="109"/>
      <c r="FC433" s="109"/>
      <c r="FD433" s="109"/>
      <c r="FE433" s="109"/>
      <c r="FF433" s="109"/>
      <c r="FG433" s="109"/>
      <c r="FH433" s="109"/>
      <c r="FI433" s="109"/>
      <c r="FJ433" s="109"/>
      <c r="FK433" s="109"/>
      <c r="FL433" s="109"/>
      <c r="FM433" s="109"/>
      <c r="FN433" s="109"/>
      <c r="FO433" s="109"/>
      <c r="FP433" s="109"/>
      <c r="FQ433" s="109"/>
      <c r="FR433" s="109"/>
      <c r="FS433" s="109"/>
      <c r="FT433" s="109"/>
      <c r="FU433" s="109"/>
      <c r="FV433" s="109"/>
      <c r="FW433" s="109"/>
      <c r="FX433" s="109"/>
      <c r="FY433" s="109"/>
      <c r="FZ433" s="109"/>
      <c r="GA433" s="109"/>
      <c r="GB433" s="109"/>
      <c r="GC433" s="109"/>
      <c r="GD433" s="109"/>
      <c r="GE433" s="109"/>
      <c r="GF433" s="109"/>
      <c r="GG433" s="109"/>
      <c r="GH433" s="109"/>
      <c r="GI433" s="109"/>
      <c r="GJ433" s="109"/>
      <c r="GK433" s="109"/>
      <c r="GL433" s="109"/>
      <c r="GM433" s="109"/>
      <c r="GN433" s="109"/>
      <c r="GO433" s="109"/>
      <c r="GP433" s="109"/>
      <c r="GQ433" s="109"/>
      <c r="GR433" s="109"/>
      <c r="GS433" s="109"/>
      <c r="GT433" s="109"/>
      <c r="GU433" s="109"/>
      <c r="GV433" s="109"/>
      <c r="GW433" s="109"/>
      <c r="GX433" s="109"/>
      <c r="GY433" s="109"/>
      <c r="GZ433" s="109"/>
      <c r="HA433" s="109"/>
      <c r="HB433" s="109"/>
      <c r="HC433" s="109"/>
      <c r="HD433" s="109"/>
      <c r="HE433" s="109"/>
      <c r="HF433" s="109"/>
      <c r="HG433" s="109"/>
      <c r="HH433" s="109"/>
      <c r="HI433" s="109"/>
      <c r="HJ433" s="109"/>
      <c r="HK433" s="109"/>
      <c r="HL433" s="109"/>
      <c r="HM433" s="109"/>
      <c r="HN433" s="109"/>
      <c r="HO433" s="109"/>
      <c r="HP433" s="109"/>
      <c r="HQ433" s="109"/>
      <c r="HR433" s="109"/>
      <c r="HS433" s="109"/>
      <c r="HT433" s="109"/>
      <c r="HU433" s="109"/>
      <c r="HV433" s="109"/>
      <c r="HW433" s="109"/>
      <c r="HX433" s="109"/>
      <c r="HY433" s="109"/>
      <c r="HZ433" s="109"/>
      <c r="IA433" s="109"/>
      <c r="IB433" s="109"/>
      <c r="IC433" s="109"/>
      <c r="ID433" s="109"/>
      <c r="IE433" s="109"/>
      <c r="IF433" s="109"/>
      <c r="IG433" s="109"/>
      <c r="IH433" s="109"/>
      <c r="II433" s="109"/>
      <c r="IJ433" s="109"/>
      <c r="IK433" s="109"/>
      <c r="IL433" s="109"/>
      <c r="IM433" s="109"/>
      <c r="IN433" s="109"/>
      <c r="IO433" s="109"/>
      <c r="IP433" s="109"/>
      <c r="IQ433" s="109"/>
      <c r="IR433" s="109"/>
      <c r="IS433" s="109"/>
      <c r="IT433" s="109"/>
      <c r="IU433" s="109"/>
      <c r="IV433" s="109"/>
      <c r="IW433" s="109"/>
      <c r="IX433" s="109"/>
      <c r="IY433" s="109"/>
      <c r="IZ433" s="109"/>
      <c r="JA433" s="109"/>
      <c r="JB433" s="109"/>
      <c r="JC433" s="109"/>
      <c r="JD433" s="109"/>
      <c r="JE433" s="109"/>
      <c r="JF433" s="109"/>
      <c r="JG433" s="109"/>
      <c r="JH433" s="109"/>
      <c r="JI433" s="109"/>
      <c r="JJ433" s="109"/>
      <c r="JK433" s="109"/>
      <c r="JL433" s="109"/>
      <c r="JM433" s="109"/>
      <c r="JN433" s="109"/>
      <c r="JO433" s="109"/>
      <c r="JP433" s="109"/>
      <c r="JQ433" s="109"/>
      <c r="JR433" s="109"/>
      <c r="JS433" s="109"/>
      <c r="JT433" s="109"/>
      <c r="JU433" s="109"/>
      <c r="JV433" s="109"/>
      <c r="JW433" s="109"/>
      <c r="JX433" s="109"/>
      <c r="JY433" s="109"/>
      <c r="JZ433" s="109"/>
      <c r="KA433" s="109"/>
      <c r="KB433" s="109"/>
      <c r="KC433" s="109"/>
      <c r="KD433" s="109"/>
      <c r="KE433" s="109"/>
      <c r="KF433" s="109"/>
      <c r="KG433" s="109"/>
      <c r="KH433" s="109"/>
      <c r="KI433" s="109"/>
      <c r="KJ433" s="109"/>
      <c r="KK433" s="109"/>
      <c r="KL433" s="109"/>
      <c r="KM433" s="109"/>
      <c r="KN433" s="109"/>
      <c r="KO433" s="109"/>
      <c r="KP433" s="109"/>
      <c r="KQ433" s="109"/>
      <c r="KR433" s="109"/>
      <c r="KS433" s="109"/>
      <c r="KT433" s="109"/>
      <c r="KU433" s="109"/>
      <c r="KV433" s="109"/>
      <c r="KW433" s="109"/>
      <c r="KX433" s="109"/>
      <c r="KY433" s="109"/>
      <c r="KZ433" s="109"/>
      <c r="LA433" s="109"/>
      <c r="LB433" s="109"/>
      <c r="LC433" s="109"/>
      <c r="LD433" s="109"/>
      <c r="LE433" s="109"/>
      <c r="LF433" s="109"/>
      <c r="LG433" s="109"/>
      <c r="LH433" s="109"/>
      <c r="LI433" s="109"/>
      <c r="LJ433" s="109"/>
      <c r="LK433" s="109"/>
      <c r="LL433" s="109"/>
      <c r="LM433" s="109"/>
      <c r="LN433" s="109"/>
      <c r="LO433" s="109"/>
      <c r="LP433" s="109"/>
      <c r="LQ433" s="109"/>
      <c r="LR433" s="109"/>
      <c r="LS433" s="109"/>
      <c r="LT433" s="109"/>
      <c r="LU433" s="109"/>
      <c r="LV433" s="109"/>
      <c r="LW433" s="109"/>
      <c r="LX433" s="109"/>
      <c r="LY433" s="109"/>
      <c r="LZ433" s="109"/>
      <c r="MA433" s="109"/>
      <c r="MB433" s="109"/>
      <c r="MC433" s="109"/>
      <c r="MD433" s="109"/>
      <c r="ME433" s="109"/>
      <c r="MF433" s="109"/>
      <c r="MG433" s="109"/>
      <c r="MH433" s="109"/>
      <c r="MI433" s="109"/>
      <c r="MJ433" s="109"/>
      <c r="MK433" s="109"/>
      <c r="ML433" s="109"/>
      <c r="MM433" s="109"/>
      <c r="MN433" s="109"/>
      <c r="MO433" s="109"/>
      <c r="MP433" s="109"/>
      <c r="MQ433" s="109"/>
      <c r="MR433" s="109"/>
      <c r="MS433" s="109"/>
      <c r="MT433" s="109"/>
      <c r="MU433" s="109"/>
      <c r="MV433" s="109"/>
      <c r="MW433" s="109"/>
      <c r="MX433" s="109"/>
      <c r="MY433" s="109"/>
      <c r="MZ433" s="109"/>
      <c r="NA433" s="109"/>
      <c r="NB433" s="109"/>
      <c r="NC433" s="109"/>
      <c r="ND433" s="109"/>
      <c r="NE433" s="109"/>
      <c r="NF433" s="109"/>
      <c r="NG433" s="109"/>
      <c r="NH433" s="109"/>
      <c r="NI433" s="109"/>
      <c r="NJ433" s="109"/>
      <c r="NK433" s="109"/>
      <c r="NL433" s="109"/>
      <c r="NM433" s="109"/>
      <c r="NN433" s="109"/>
      <c r="NO433" s="109"/>
      <c r="NP433" s="109"/>
      <c r="NQ433" s="109"/>
      <c r="NR433" s="109"/>
      <c r="NS433" s="109"/>
      <c r="NT433" s="109"/>
      <c r="NU433" s="109"/>
      <c r="NV433" s="109"/>
      <c r="NW433" s="109"/>
      <c r="NX433" s="109"/>
      <c r="NY433" s="109"/>
      <c r="NZ433" s="109"/>
      <c r="OA433" s="109"/>
      <c r="OB433" s="109"/>
      <c r="OC433" s="109"/>
      <c r="OD433" s="109"/>
      <c r="OE433" s="109"/>
      <c r="OF433" s="109"/>
      <c r="OG433" s="109"/>
      <c r="OH433" s="109"/>
      <c r="OI433" s="109"/>
      <c r="OJ433" s="109"/>
      <c r="OK433" s="109"/>
      <c r="OL433" s="109"/>
      <c r="OM433" s="109"/>
      <c r="ON433" s="109"/>
      <c r="OO433" s="109"/>
      <c r="OP433" s="109"/>
      <c r="OQ433" s="109"/>
      <c r="OR433" s="109"/>
      <c r="OS433" s="109"/>
      <c r="OT433" s="109"/>
      <c r="OU433" s="109"/>
      <c r="OV433" s="109"/>
      <c r="OW433" s="109"/>
      <c r="OX433" s="109"/>
      <c r="OY433" s="109"/>
      <c r="OZ433" s="109"/>
      <c r="PA433" s="109"/>
      <c r="PB433" s="109"/>
      <c r="PC433" s="109"/>
      <c r="PD433" s="109"/>
      <c r="PE433" s="109"/>
      <c r="PF433" s="109"/>
      <c r="PG433" s="109"/>
      <c r="PH433" s="109"/>
      <c r="PI433" s="109"/>
      <c r="PJ433" s="109"/>
      <c r="PK433" s="109"/>
      <c r="PL433" s="109"/>
      <c r="PM433" s="109"/>
      <c r="PN433" s="109"/>
      <c r="PO433" s="109"/>
      <c r="PP433" s="109"/>
      <c r="PQ433" s="109"/>
      <c r="PR433" s="109"/>
      <c r="PS433" s="109"/>
      <c r="PT433" s="109"/>
      <c r="PU433" s="109"/>
      <c r="PV433" s="109"/>
      <c r="PW433" s="109"/>
      <c r="PX433" s="109"/>
      <c r="PY433" s="109"/>
      <c r="PZ433" s="109"/>
      <c r="QA433" s="109"/>
      <c r="QB433" s="109"/>
      <c r="QC433" s="109"/>
      <c r="QD433" s="109"/>
      <c r="QE433" s="109"/>
      <c r="QF433" s="109"/>
      <c r="QG433" s="109"/>
      <c r="QH433" s="109"/>
      <c r="QI433" s="109"/>
      <c r="QJ433" s="109"/>
      <c r="QK433" s="23">
        <f t="shared" si="7"/>
        <v>6.3</v>
      </c>
      <c r="QL433" s="125"/>
      <c r="QM433" s="148"/>
      <c r="QN433" s="125"/>
      <c r="QO433" s="125"/>
      <c r="QP433" s="125"/>
      <c r="QQ433" s="125"/>
      <c r="QR433" s="125">
        <v>451.33</v>
      </c>
      <c r="QS433" s="130"/>
    </row>
    <row r="434" spans="1:461" s="5" customFormat="1" ht="12.75" customHeight="1" x14ac:dyDescent="0.2">
      <c r="A434" s="52">
        <v>44747</v>
      </c>
      <c r="B434" s="98" t="s">
        <v>343</v>
      </c>
      <c r="C434" s="107"/>
      <c r="D434" s="107"/>
      <c r="E434" s="108"/>
      <c r="F434" s="108"/>
      <c r="G434" s="108"/>
      <c r="H434" s="108"/>
      <c r="I434" s="108"/>
      <c r="J434" s="108"/>
      <c r="K434" s="108"/>
      <c r="L434" s="108"/>
      <c r="M434" s="108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 s="109"/>
      <c r="BG434" s="109"/>
      <c r="BH434" s="109"/>
      <c r="BI434" s="109"/>
      <c r="BJ434" s="109"/>
      <c r="BK434" s="109"/>
      <c r="BL434" s="109"/>
      <c r="BM434" s="109"/>
      <c r="BN434" s="109"/>
      <c r="BO434" s="109"/>
      <c r="BP434" s="109"/>
      <c r="BQ434" s="109"/>
      <c r="BR434" s="109"/>
      <c r="BS434" s="109"/>
      <c r="BT434" s="109"/>
      <c r="BU434" s="109"/>
      <c r="BV434" s="109"/>
      <c r="BW434" s="109"/>
      <c r="BX434" s="109"/>
      <c r="BY434" s="109"/>
      <c r="BZ434" s="109"/>
      <c r="CA434" s="109"/>
      <c r="CB434" s="109"/>
      <c r="CC434" s="109"/>
      <c r="CD434" s="109"/>
      <c r="CE434" s="109"/>
      <c r="CF434" s="109"/>
      <c r="CG434" s="109"/>
      <c r="CH434" s="109"/>
      <c r="CI434" s="109"/>
      <c r="CJ434" s="109"/>
      <c r="CK434" s="109"/>
      <c r="CL434" s="109"/>
      <c r="CM434" s="109"/>
      <c r="CN434" s="109"/>
      <c r="CO434" s="109"/>
      <c r="CP434" s="109"/>
      <c r="CQ434" s="109"/>
      <c r="CR434" s="109"/>
      <c r="CS434" s="109"/>
      <c r="CT434" s="109"/>
      <c r="CU434" s="109"/>
      <c r="CV434" s="109"/>
      <c r="CW434" s="109"/>
      <c r="CX434" s="109"/>
      <c r="CY434" s="109"/>
      <c r="CZ434" s="109"/>
      <c r="DA434" s="109"/>
      <c r="DB434" s="109"/>
      <c r="DC434" s="109"/>
      <c r="DD434" s="109"/>
      <c r="DE434" s="109"/>
      <c r="DF434" s="109"/>
      <c r="DG434" s="109"/>
      <c r="DH434" s="109"/>
      <c r="DI434" s="109"/>
      <c r="DJ434" s="109"/>
      <c r="DK434" s="109"/>
      <c r="DL434" s="109"/>
      <c r="DM434" s="109"/>
      <c r="DN434" s="109"/>
      <c r="DO434" s="109"/>
      <c r="DP434" s="109"/>
      <c r="DQ434" s="109"/>
      <c r="DR434" s="109"/>
      <c r="DS434" s="109"/>
      <c r="DT434" s="109"/>
      <c r="DU434" s="109"/>
      <c r="DV434" s="109"/>
      <c r="DW434" s="109"/>
      <c r="DX434" s="109"/>
      <c r="DY434" s="109"/>
      <c r="DZ434" s="109"/>
      <c r="EA434" s="109"/>
      <c r="EB434" s="109"/>
      <c r="EC434" s="109"/>
      <c r="ED434" s="109"/>
      <c r="EE434" s="109"/>
      <c r="EF434" s="109"/>
      <c r="EG434" s="109"/>
      <c r="EH434" s="109"/>
      <c r="EI434" s="109"/>
      <c r="EJ434" s="109"/>
      <c r="EK434" s="109"/>
      <c r="EL434" s="109"/>
      <c r="EM434" s="109"/>
      <c r="EN434" s="109"/>
      <c r="EO434" s="109"/>
      <c r="EP434" s="109"/>
      <c r="EQ434" s="109"/>
      <c r="ER434" s="109"/>
      <c r="ES434" s="109"/>
      <c r="ET434" s="109"/>
      <c r="EU434" s="109"/>
      <c r="EV434" s="109"/>
      <c r="EW434" s="109"/>
      <c r="EX434" s="109"/>
      <c r="EY434" s="109"/>
      <c r="EZ434" s="109"/>
      <c r="FA434" s="109"/>
      <c r="FB434" s="109"/>
      <c r="FC434" s="109"/>
      <c r="FD434" s="109"/>
      <c r="FE434" s="109"/>
      <c r="FF434" s="109"/>
      <c r="FG434" s="109"/>
      <c r="FH434" s="109"/>
      <c r="FI434" s="109"/>
      <c r="FJ434" s="109"/>
      <c r="FK434" s="109"/>
      <c r="FL434" s="109"/>
      <c r="FM434" s="109"/>
      <c r="FN434" s="109"/>
      <c r="FO434" s="109"/>
      <c r="FP434" s="109"/>
      <c r="FQ434" s="109"/>
      <c r="FR434" s="109"/>
      <c r="FS434" s="109"/>
      <c r="FT434" s="109"/>
      <c r="FU434" s="109"/>
      <c r="FV434" s="109"/>
      <c r="FW434" s="109"/>
      <c r="FX434" s="109"/>
      <c r="FY434" s="109"/>
      <c r="FZ434" s="109"/>
      <c r="GA434" s="109"/>
      <c r="GB434" s="109"/>
      <c r="GC434" s="109"/>
      <c r="GD434" s="109"/>
      <c r="GE434" s="109"/>
      <c r="GF434" s="109"/>
      <c r="GG434" s="109"/>
      <c r="GH434" s="109"/>
      <c r="GI434" s="109"/>
      <c r="GJ434" s="109"/>
      <c r="GK434" s="109"/>
      <c r="GL434" s="109"/>
      <c r="GM434" s="109"/>
      <c r="GN434" s="109"/>
      <c r="GO434" s="109"/>
      <c r="GP434" s="109"/>
      <c r="GQ434" s="109"/>
      <c r="GR434" s="109"/>
      <c r="GS434" s="109">
        <v>10</v>
      </c>
      <c r="GT434" s="109"/>
      <c r="GU434" s="109"/>
      <c r="GV434" s="109"/>
      <c r="GW434" s="109"/>
      <c r="GX434" s="109"/>
      <c r="GY434" s="109"/>
      <c r="GZ434" s="109"/>
      <c r="HA434" s="109"/>
      <c r="HB434" s="109"/>
      <c r="HC434" s="109"/>
      <c r="HD434" s="109"/>
      <c r="HE434" s="109"/>
      <c r="HF434" s="109"/>
      <c r="HG434" s="109"/>
      <c r="HH434" s="109"/>
      <c r="HI434" s="109"/>
      <c r="HJ434" s="109"/>
      <c r="HK434" s="109"/>
      <c r="HL434" s="109"/>
      <c r="HM434" s="109"/>
      <c r="HN434" s="109"/>
      <c r="HO434" s="109"/>
      <c r="HP434" s="109"/>
      <c r="HQ434" s="109"/>
      <c r="HR434" s="109"/>
      <c r="HS434" s="109"/>
      <c r="HT434" s="109"/>
      <c r="HU434" s="109"/>
      <c r="HV434" s="109"/>
      <c r="HW434" s="109"/>
      <c r="HX434" s="109"/>
      <c r="HY434" s="109"/>
      <c r="HZ434" s="109"/>
      <c r="IA434" s="109"/>
      <c r="IB434" s="109"/>
      <c r="IC434" s="109"/>
      <c r="ID434" s="109"/>
      <c r="IE434" s="109"/>
      <c r="IF434" s="109"/>
      <c r="IG434" s="109"/>
      <c r="IH434" s="109"/>
      <c r="II434" s="109"/>
      <c r="IJ434" s="109"/>
      <c r="IK434" s="109"/>
      <c r="IL434" s="109"/>
      <c r="IM434" s="109"/>
      <c r="IN434" s="109"/>
      <c r="IO434" s="109"/>
      <c r="IP434" s="109"/>
      <c r="IQ434" s="109"/>
      <c r="IR434" s="109"/>
      <c r="IS434" s="109"/>
      <c r="IT434" s="109"/>
      <c r="IU434" s="109"/>
      <c r="IV434" s="109"/>
      <c r="IW434" s="109"/>
      <c r="IX434" s="109"/>
      <c r="IY434" s="109"/>
      <c r="IZ434" s="109"/>
      <c r="JA434" s="109"/>
      <c r="JB434" s="109"/>
      <c r="JC434" s="109"/>
      <c r="JD434" s="109"/>
      <c r="JE434" s="109"/>
      <c r="JF434" s="109"/>
      <c r="JG434" s="109"/>
      <c r="JH434" s="109"/>
      <c r="JI434" s="109"/>
      <c r="JJ434" s="109"/>
      <c r="JK434" s="109"/>
      <c r="JL434" s="109"/>
      <c r="JM434" s="109"/>
      <c r="JN434" s="109"/>
      <c r="JO434" s="109"/>
      <c r="JP434" s="109"/>
      <c r="JQ434" s="109"/>
      <c r="JR434" s="109"/>
      <c r="JS434" s="109"/>
      <c r="JT434" s="109"/>
      <c r="JU434" s="109"/>
      <c r="JV434" s="109"/>
      <c r="JW434" s="109"/>
      <c r="JX434" s="109"/>
      <c r="JY434" s="109"/>
      <c r="JZ434" s="109"/>
      <c r="KA434" s="109"/>
      <c r="KB434" s="109"/>
      <c r="KC434" s="109"/>
      <c r="KD434" s="109"/>
      <c r="KE434" s="109"/>
      <c r="KF434" s="109"/>
      <c r="KG434" s="109"/>
      <c r="KH434" s="109"/>
      <c r="KI434" s="109"/>
      <c r="KJ434" s="109"/>
      <c r="KK434" s="109"/>
      <c r="KL434" s="109"/>
      <c r="KM434" s="109"/>
      <c r="KN434" s="109"/>
      <c r="KO434" s="109"/>
      <c r="KP434" s="109"/>
      <c r="KQ434" s="109"/>
      <c r="KR434" s="109"/>
      <c r="KS434" s="109"/>
      <c r="KT434" s="109"/>
      <c r="KU434" s="109"/>
      <c r="KV434" s="109"/>
      <c r="KW434" s="109"/>
      <c r="KX434" s="109"/>
      <c r="KY434" s="109"/>
      <c r="KZ434" s="109"/>
      <c r="LA434" s="109"/>
      <c r="LB434" s="109"/>
      <c r="LC434" s="109"/>
      <c r="LD434" s="109"/>
      <c r="LE434" s="109"/>
      <c r="LF434" s="109"/>
      <c r="LG434" s="109"/>
      <c r="LH434" s="109"/>
      <c r="LI434" s="109"/>
      <c r="LJ434" s="109"/>
      <c r="LK434" s="109"/>
      <c r="LL434" s="109"/>
      <c r="LM434" s="109"/>
      <c r="LN434" s="109"/>
      <c r="LO434" s="109"/>
      <c r="LP434" s="109"/>
      <c r="LQ434" s="109"/>
      <c r="LR434" s="109"/>
      <c r="LS434" s="109"/>
      <c r="LT434" s="109"/>
      <c r="LU434" s="109"/>
      <c r="LV434" s="109"/>
      <c r="LW434" s="109"/>
      <c r="LX434" s="109"/>
      <c r="LY434" s="109"/>
      <c r="LZ434" s="109"/>
      <c r="MA434" s="109"/>
      <c r="MB434" s="109"/>
      <c r="MC434" s="109"/>
      <c r="MD434" s="109"/>
      <c r="ME434" s="109"/>
      <c r="MF434" s="109"/>
      <c r="MG434" s="109"/>
      <c r="MH434" s="109"/>
      <c r="MI434" s="109"/>
      <c r="MJ434" s="109"/>
      <c r="MK434" s="109"/>
      <c r="ML434" s="109"/>
      <c r="MM434" s="109"/>
      <c r="MN434" s="109"/>
      <c r="MO434" s="109"/>
      <c r="MP434" s="109"/>
      <c r="MQ434" s="109"/>
      <c r="MR434" s="109"/>
      <c r="MS434" s="109"/>
      <c r="MT434" s="109"/>
      <c r="MU434" s="109"/>
      <c r="MV434" s="109"/>
      <c r="MW434" s="109"/>
      <c r="MX434" s="109"/>
      <c r="MY434" s="109"/>
      <c r="MZ434" s="109"/>
      <c r="NA434" s="109"/>
      <c r="NB434" s="109"/>
      <c r="NC434" s="109"/>
      <c r="ND434" s="109"/>
      <c r="NE434" s="109"/>
      <c r="NF434" s="109"/>
      <c r="NG434" s="109"/>
      <c r="NH434" s="109"/>
      <c r="NI434" s="109"/>
      <c r="NJ434" s="109"/>
      <c r="NK434" s="109"/>
      <c r="NL434" s="109"/>
      <c r="NM434" s="109"/>
      <c r="NN434" s="109"/>
      <c r="NO434" s="109"/>
      <c r="NP434" s="109"/>
      <c r="NQ434" s="109"/>
      <c r="NR434" s="109"/>
      <c r="NS434" s="109"/>
      <c r="NT434" s="109"/>
      <c r="NU434" s="109"/>
      <c r="NV434" s="109"/>
      <c r="NW434" s="109"/>
      <c r="NX434" s="109"/>
      <c r="NY434" s="109"/>
      <c r="NZ434" s="109"/>
      <c r="OA434" s="109"/>
      <c r="OB434" s="109"/>
      <c r="OC434" s="109"/>
      <c r="OD434" s="109"/>
      <c r="OE434" s="109"/>
      <c r="OF434" s="109"/>
      <c r="OG434" s="109"/>
      <c r="OH434" s="109"/>
      <c r="OI434" s="109"/>
      <c r="OJ434" s="109"/>
      <c r="OK434" s="109"/>
      <c r="OL434" s="109"/>
      <c r="OM434" s="109"/>
      <c r="ON434" s="109"/>
      <c r="OO434" s="109"/>
      <c r="OP434" s="109"/>
      <c r="OQ434" s="109"/>
      <c r="OR434" s="109"/>
      <c r="OS434" s="109"/>
      <c r="OT434" s="109"/>
      <c r="OU434" s="109"/>
      <c r="OV434" s="109"/>
      <c r="OW434" s="109"/>
      <c r="OX434" s="109"/>
      <c r="OY434" s="109"/>
      <c r="OZ434" s="109"/>
      <c r="PA434" s="109"/>
      <c r="PB434" s="109"/>
      <c r="PC434" s="109"/>
      <c r="PD434" s="109"/>
      <c r="PE434" s="109"/>
      <c r="PF434" s="109"/>
      <c r="PG434" s="109"/>
      <c r="PH434" s="109"/>
      <c r="PI434" s="109"/>
      <c r="PJ434" s="109"/>
      <c r="PK434" s="109"/>
      <c r="PL434" s="109"/>
      <c r="PM434" s="109"/>
      <c r="PN434" s="109"/>
      <c r="PO434" s="109"/>
      <c r="PP434" s="109"/>
      <c r="PQ434" s="109"/>
      <c r="PR434" s="109"/>
      <c r="PS434" s="109"/>
      <c r="PT434" s="109"/>
      <c r="PU434" s="109"/>
      <c r="PV434" s="109"/>
      <c r="PW434" s="109"/>
      <c r="PX434" s="109"/>
      <c r="PY434" s="109"/>
      <c r="PZ434" s="109"/>
      <c r="QA434" s="109"/>
      <c r="QB434" s="109"/>
      <c r="QC434" s="109"/>
      <c r="QD434" s="109"/>
      <c r="QE434" s="109"/>
      <c r="QF434" s="109"/>
      <c r="QG434" s="109"/>
      <c r="QH434" s="109"/>
      <c r="QI434" s="109"/>
      <c r="QJ434" s="109"/>
      <c r="QK434" s="23">
        <f t="shared" si="7"/>
        <v>10</v>
      </c>
      <c r="QL434" s="125"/>
      <c r="QM434" s="148"/>
      <c r="QN434" s="125"/>
      <c r="QO434" s="125"/>
      <c r="QP434" s="125"/>
      <c r="QQ434" s="125"/>
      <c r="QR434" s="125">
        <v>602.28</v>
      </c>
      <c r="QS434" s="130"/>
    </row>
    <row r="435" spans="1:461" s="5" customFormat="1" ht="12.75" customHeight="1" x14ac:dyDescent="0.2">
      <c r="A435" s="52">
        <v>44747</v>
      </c>
      <c r="B435" s="90" t="s">
        <v>40</v>
      </c>
      <c r="C435" s="107"/>
      <c r="D435" s="107"/>
      <c r="E435" s="108"/>
      <c r="F435" s="108"/>
      <c r="G435" s="108"/>
      <c r="H435" s="108"/>
      <c r="I435" s="108"/>
      <c r="J435" s="108"/>
      <c r="K435" s="108"/>
      <c r="L435" s="108"/>
      <c r="M435" s="108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 s="109"/>
      <c r="BG435" s="109"/>
      <c r="BH435" s="109"/>
      <c r="BI435" s="109"/>
      <c r="BJ435" s="109"/>
      <c r="BK435" s="109"/>
      <c r="BL435" s="109"/>
      <c r="BM435" s="109"/>
      <c r="BN435" s="109"/>
      <c r="BO435" s="109"/>
      <c r="BP435" s="109"/>
      <c r="BQ435" s="109"/>
      <c r="BR435" s="109"/>
      <c r="BS435" s="109"/>
      <c r="BT435" s="109"/>
      <c r="BU435" s="109"/>
      <c r="BV435" s="109"/>
      <c r="BW435" s="109"/>
      <c r="BX435" s="109"/>
      <c r="BY435" s="109"/>
      <c r="BZ435" s="109"/>
      <c r="CA435" s="109"/>
      <c r="CB435" s="109"/>
      <c r="CC435" s="109"/>
      <c r="CD435" s="109"/>
      <c r="CE435" s="109"/>
      <c r="CF435" s="109"/>
      <c r="CG435" s="109"/>
      <c r="CH435" s="109"/>
      <c r="CI435" s="109"/>
      <c r="CJ435" s="109"/>
      <c r="CK435" s="109"/>
      <c r="CL435" s="109"/>
      <c r="CM435" s="109"/>
      <c r="CN435" s="109"/>
      <c r="CO435" s="109"/>
      <c r="CP435" s="109"/>
      <c r="CQ435" s="109"/>
      <c r="CR435" s="109"/>
      <c r="CS435" s="109"/>
      <c r="CT435" s="109"/>
      <c r="CU435" s="109"/>
      <c r="CV435" s="109"/>
      <c r="CW435" s="109"/>
      <c r="CX435" s="109"/>
      <c r="CY435" s="109"/>
      <c r="CZ435" s="109"/>
      <c r="DA435" s="109"/>
      <c r="DB435" s="109"/>
      <c r="DC435" s="109"/>
      <c r="DD435" s="109"/>
      <c r="DE435" s="109"/>
      <c r="DF435" s="109"/>
      <c r="DG435" s="109"/>
      <c r="DH435" s="109"/>
      <c r="DI435" s="109"/>
      <c r="DJ435" s="109"/>
      <c r="DK435" s="109"/>
      <c r="DL435" s="109"/>
      <c r="DM435" s="109"/>
      <c r="DN435" s="109"/>
      <c r="DO435" s="109"/>
      <c r="DP435" s="109"/>
      <c r="DQ435" s="109"/>
      <c r="DR435" s="109"/>
      <c r="DS435" s="109"/>
      <c r="DT435" s="109"/>
      <c r="DU435" s="109"/>
      <c r="DV435" s="109"/>
      <c r="DW435" s="109"/>
      <c r="DX435" s="109"/>
      <c r="DY435" s="109"/>
      <c r="DZ435" s="109"/>
      <c r="EA435" s="109"/>
      <c r="EB435" s="109"/>
      <c r="EC435" s="109"/>
      <c r="ED435" s="109"/>
      <c r="EE435" s="109"/>
      <c r="EF435" s="109"/>
      <c r="EG435" s="109"/>
      <c r="EH435" s="109"/>
      <c r="EI435" s="109"/>
      <c r="EJ435" s="109"/>
      <c r="EK435" s="109"/>
      <c r="EL435" s="109"/>
      <c r="EM435" s="109"/>
      <c r="EN435" s="109"/>
      <c r="EO435" s="109"/>
      <c r="EP435" s="109"/>
      <c r="EQ435" s="109"/>
      <c r="ER435" s="109"/>
      <c r="ES435" s="109"/>
      <c r="ET435" s="109"/>
      <c r="EU435" s="109"/>
      <c r="EV435" s="109"/>
      <c r="EW435" s="109"/>
      <c r="EX435" s="109"/>
      <c r="EY435" s="109"/>
      <c r="EZ435" s="109"/>
      <c r="FA435" s="109"/>
      <c r="FB435" s="109"/>
      <c r="FC435" s="109"/>
      <c r="FD435" s="109"/>
      <c r="FE435" s="109"/>
      <c r="FF435" s="109"/>
      <c r="FG435" s="109"/>
      <c r="FH435" s="109"/>
      <c r="FI435" s="109"/>
      <c r="FJ435" s="109"/>
      <c r="FK435" s="109"/>
      <c r="FL435" s="109"/>
      <c r="FM435" s="109"/>
      <c r="FN435" s="109"/>
      <c r="FO435" s="109"/>
      <c r="FP435" s="109"/>
      <c r="FQ435" s="109"/>
      <c r="FR435" s="109"/>
      <c r="FS435" s="109"/>
      <c r="FT435" s="109"/>
      <c r="FU435" s="109"/>
      <c r="FV435" s="109"/>
      <c r="FW435" s="109"/>
      <c r="FX435" s="109"/>
      <c r="FY435" s="109"/>
      <c r="FZ435" s="109"/>
      <c r="GA435" s="109"/>
      <c r="GB435" s="109"/>
      <c r="GC435" s="109"/>
      <c r="GD435" s="109"/>
      <c r="GE435" s="109"/>
      <c r="GF435" s="109"/>
      <c r="GG435" s="109"/>
      <c r="GH435" s="109"/>
      <c r="GI435" s="109"/>
      <c r="GJ435" s="109"/>
      <c r="GK435" s="109"/>
      <c r="GL435" s="109"/>
      <c r="GM435" s="109"/>
      <c r="GN435" s="109"/>
      <c r="GO435" s="109"/>
      <c r="GP435" s="109"/>
      <c r="GQ435" s="109"/>
      <c r="GR435" s="109"/>
      <c r="GS435" s="109"/>
      <c r="GT435" s="109"/>
      <c r="GU435" s="109"/>
      <c r="GV435" s="109"/>
      <c r="GW435" s="109"/>
      <c r="GX435" s="109"/>
      <c r="GY435" s="109"/>
      <c r="GZ435" s="109"/>
      <c r="HA435" s="109"/>
      <c r="HB435" s="109"/>
      <c r="HC435" s="109"/>
      <c r="HD435" s="109">
        <v>10</v>
      </c>
      <c r="HE435" s="109"/>
      <c r="HF435" s="109"/>
      <c r="HG435" s="109"/>
      <c r="HH435" s="109"/>
      <c r="HI435" s="109"/>
      <c r="HJ435" s="109"/>
      <c r="HK435" s="109"/>
      <c r="HL435" s="109"/>
      <c r="HM435" s="109"/>
      <c r="HN435" s="109"/>
      <c r="HO435" s="109"/>
      <c r="HP435" s="109"/>
      <c r="HQ435" s="109"/>
      <c r="HR435" s="109"/>
      <c r="HS435" s="109"/>
      <c r="HT435" s="109"/>
      <c r="HU435" s="109"/>
      <c r="HV435" s="109"/>
      <c r="HW435" s="109"/>
      <c r="HX435" s="109"/>
      <c r="HY435" s="109"/>
      <c r="HZ435" s="109"/>
      <c r="IA435" s="109"/>
      <c r="IB435" s="109"/>
      <c r="IC435" s="109"/>
      <c r="ID435" s="109"/>
      <c r="IE435" s="109"/>
      <c r="IF435" s="109"/>
      <c r="IG435" s="109"/>
      <c r="IH435" s="109"/>
      <c r="II435" s="109"/>
      <c r="IJ435" s="109"/>
      <c r="IK435" s="109"/>
      <c r="IL435" s="109"/>
      <c r="IM435" s="109"/>
      <c r="IN435" s="109"/>
      <c r="IO435" s="109"/>
      <c r="IP435" s="109"/>
      <c r="IQ435" s="109"/>
      <c r="IR435" s="109"/>
      <c r="IS435" s="109"/>
      <c r="IT435" s="109"/>
      <c r="IU435" s="109"/>
      <c r="IV435" s="109"/>
      <c r="IW435" s="109"/>
      <c r="IX435" s="109"/>
      <c r="IY435" s="109"/>
      <c r="IZ435" s="109"/>
      <c r="JA435" s="109"/>
      <c r="JB435" s="109"/>
      <c r="JC435" s="109"/>
      <c r="JD435" s="109"/>
      <c r="JE435" s="109"/>
      <c r="JF435" s="109"/>
      <c r="JG435" s="109"/>
      <c r="JH435" s="109"/>
      <c r="JI435" s="109"/>
      <c r="JJ435" s="109"/>
      <c r="JK435" s="109"/>
      <c r="JL435" s="109"/>
      <c r="JM435" s="109"/>
      <c r="JN435" s="109"/>
      <c r="JO435" s="109"/>
      <c r="JP435" s="109"/>
      <c r="JQ435" s="109"/>
      <c r="JR435" s="109"/>
      <c r="JS435" s="109"/>
      <c r="JT435" s="109">
        <v>60</v>
      </c>
      <c r="JU435" s="109"/>
      <c r="JV435" s="109"/>
      <c r="JW435" s="109"/>
      <c r="JX435" s="109"/>
      <c r="JY435" s="109">
        <v>1</v>
      </c>
      <c r="JZ435" s="109"/>
      <c r="KA435" s="109"/>
      <c r="KB435" s="109"/>
      <c r="KC435" s="109"/>
      <c r="KD435" s="109"/>
      <c r="KE435" s="109"/>
      <c r="KF435" s="109"/>
      <c r="KG435" s="109"/>
      <c r="KH435" s="109"/>
      <c r="KI435" s="109"/>
      <c r="KJ435" s="109"/>
      <c r="KK435" s="109"/>
      <c r="KL435" s="109"/>
      <c r="KM435" s="109"/>
      <c r="KN435" s="109"/>
      <c r="KO435" s="109"/>
      <c r="KP435" s="109"/>
      <c r="KQ435" s="109"/>
      <c r="KR435" s="109"/>
      <c r="KS435" s="109"/>
      <c r="KT435" s="109"/>
      <c r="KU435" s="109"/>
      <c r="KV435" s="109"/>
      <c r="KW435" s="109"/>
      <c r="KX435" s="109"/>
      <c r="KY435" s="109"/>
      <c r="KZ435" s="109"/>
      <c r="LA435" s="109"/>
      <c r="LB435" s="109"/>
      <c r="LC435" s="109"/>
      <c r="LD435" s="109"/>
      <c r="LE435" s="109"/>
      <c r="LF435" s="109"/>
      <c r="LG435" s="109"/>
      <c r="LH435" s="109"/>
      <c r="LI435" s="109"/>
      <c r="LJ435" s="109"/>
      <c r="LK435" s="109"/>
      <c r="LL435" s="109"/>
      <c r="LM435" s="109"/>
      <c r="LN435" s="109"/>
      <c r="LO435" s="109"/>
      <c r="LP435" s="109"/>
      <c r="LQ435" s="109"/>
      <c r="LR435" s="109"/>
      <c r="LS435" s="109"/>
      <c r="LT435" s="109"/>
      <c r="LU435" s="109"/>
      <c r="LV435" s="109"/>
      <c r="LW435" s="109"/>
      <c r="LX435" s="109"/>
      <c r="LY435" s="109"/>
      <c r="LZ435" s="109"/>
      <c r="MA435" s="109"/>
      <c r="MB435" s="109"/>
      <c r="MC435" s="109"/>
      <c r="MD435" s="109"/>
      <c r="ME435" s="109"/>
      <c r="MF435" s="109"/>
      <c r="MG435" s="109"/>
      <c r="MH435" s="109"/>
      <c r="MI435" s="109"/>
      <c r="MJ435" s="109"/>
      <c r="MK435" s="109"/>
      <c r="ML435" s="109"/>
      <c r="MM435" s="109"/>
      <c r="MN435" s="109"/>
      <c r="MO435" s="109"/>
      <c r="MP435" s="109"/>
      <c r="MQ435" s="109"/>
      <c r="MR435" s="109"/>
      <c r="MS435" s="109"/>
      <c r="MT435" s="109"/>
      <c r="MU435" s="109"/>
      <c r="MV435" s="109"/>
      <c r="MW435" s="109"/>
      <c r="MX435" s="109"/>
      <c r="MY435" s="109"/>
      <c r="MZ435" s="109"/>
      <c r="NA435" s="109"/>
      <c r="NB435" s="109"/>
      <c r="NC435" s="109"/>
      <c r="ND435" s="109"/>
      <c r="NE435" s="109"/>
      <c r="NF435" s="109"/>
      <c r="NG435" s="109"/>
      <c r="NH435" s="109"/>
      <c r="NI435" s="109"/>
      <c r="NJ435" s="109"/>
      <c r="NK435" s="109"/>
      <c r="NL435" s="109"/>
      <c r="NM435" s="109"/>
      <c r="NN435" s="109"/>
      <c r="NO435" s="109"/>
      <c r="NP435" s="109"/>
      <c r="NQ435" s="109"/>
      <c r="NR435" s="109"/>
      <c r="NS435" s="109"/>
      <c r="NT435" s="109"/>
      <c r="NU435" s="109"/>
      <c r="NV435" s="109"/>
      <c r="NW435" s="109"/>
      <c r="NX435" s="109"/>
      <c r="NY435" s="109"/>
      <c r="NZ435" s="109"/>
      <c r="OA435" s="109"/>
      <c r="OB435" s="109"/>
      <c r="OC435" s="109"/>
      <c r="OD435" s="109"/>
      <c r="OE435" s="109"/>
      <c r="OF435" s="109"/>
      <c r="OG435" s="109"/>
      <c r="OH435" s="109"/>
      <c r="OI435" s="109"/>
      <c r="OJ435" s="109"/>
      <c r="OK435" s="109"/>
      <c r="OL435" s="109"/>
      <c r="OM435" s="109"/>
      <c r="ON435" s="109"/>
      <c r="OO435" s="109"/>
      <c r="OP435" s="109"/>
      <c r="OQ435" s="109"/>
      <c r="OR435" s="109"/>
      <c r="OS435" s="109"/>
      <c r="OT435" s="109"/>
      <c r="OU435" s="109"/>
      <c r="OV435" s="109"/>
      <c r="OW435" s="109"/>
      <c r="OX435" s="109"/>
      <c r="OY435" s="109"/>
      <c r="OZ435" s="109"/>
      <c r="PA435" s="109"/>
      <c r="PB435" s="109"/>
      <c r="PC435" s="109"/>
      <c r="PD435" s="109"/>
      <c r="PE435" s="109"/>
      <c r="PF435" s="109"/>
      <c r="PG435" s="109"/>
      <c r="PH435" s="109"/>
      <c r="PI435" s="109"/>
      <c r="PJ435" s="109"/>
      <c r="PK435" s="109"/>
      <c r="PL435" s="109"/>
      <c r="PM435" s="109"/>
      <c r="PN435" s="109"/>
      <c r="PO435" s="109"/>
      <c r="PP435" s="109"/>
      <c r="PQ435" s="109"/>
      <c r="PR435" s="109"/>
      <c r="PS435" s="109"/>
      <c r="PT435" s="109"/>
      <c r="PU435" s="109"/>
      <c r="PV435" s="109"/>
      <c r="PW435" s="109"/>
      <c r="PX435" s="109"/>
      <c r="PY435" s="109"/>
      <c r="PZ435" s="109"/>
      <c r="QA435" s="109"/>
      <c r="QB435" s="109"/>
      <c r="QC435" s="109"/>
      <c r="QD435" s="109"/>
      <c r="QE435" s="109"/>
      <c r="QF435" s="109"/>
      <c r="QG435" s="109"/>
      <c r="QH435" s="109"/>
      <c r="QI435" s="109"/>
      <c r="QJ435" s="109"/>
      <c r="QK435" s="23">
        <f t="shared" si="7"/>
        <v>71</v>
      </c>
      <c r="QL435" s="125"/>
      <c r="QM435" s="148"/>
      <c r="QN435" s="125"/>
      <c r="QO435" s="125"/>
      <c r="QP435" s="125"/>
      <c r="QQ435" s="125"/>
      <c r="QR435" s="125">
        <v>4173.79</v>
      </c>
      <c r="QS435" s="130"/>
    </row>
    <row r="436" spans="1:461" s="5" customFormat="1" ht="12.75" customHeight="1" x14ac:dyDescent="0.2">
      <c r="A436" s="52">
        <v>44747</v>
      </c>
      <c r="B436" s="90" t="s">
        <v>474</v>
      </c>
      <c r="C436" s="107"/>
      <c r="D436" s="107"/>
      <c r="E436" s="108"/>
      <c r="F436" s="108"/>
      <c r="G436" s="108"/>
      <c r="H436" s="108"/>
      <c r="I436" s="108"/>
      <c r="J436" s="108"/>
      <c r="K436" s="108"/>
      <c r="L436" s="108"/>
      <c r="M436" s="108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 s="109"/>
      <c r="BG436" s="109"/>
      <c r="BH436" s="109"/>
      <c r="BI436" s="109"/>
      <c r="BJ436" s="109"/>
      <c r="BK436" s="109"/>
      <c r="BL436" s="109"/>
      <c r="BM436" s="109"/>
      <c r="BN436" s="109"/>
      <c r="BO436" s="109"/>
      <c r="BP436" s="109"/>
      <c r="BQ436" s="109"/>
      <c r="BR436" s="109"/>
      <c r="BS436" s="109"/>
      <c r="BT436" s="109"/>
      <c r="BU436" s="109"/>
      <c r="BV436" s="109"/>
      <c r="BW436" s="109"/>
      <c r="BX436" s="109"/>
      <c r="BY436" s="109"/>
      <c r="BZ436" s="109"/>
      <c r="CA436" s="109"/>
      <c r="CB436" s="109"/>
      <c r="CC436" s="109"/>
      <c r="CD436" s="109"/>
      <c r="CE436" s="109"/>
      <c r="CF436" s="109"/>
      <c r="CG436" s="109"/>
      <c r="CH436" s="109"/>
      <c r="CI436" s="109"/>
      <c r="CJ436" s="109"/>
      <c r="CK436" s="109"/>
      <c r="CL436" s="109"/>
      <c r="CM436" s="109"/>
      <c r="CN436" s="109"/>
      <c r="CO436" s="109"/>
      <c r="CP436" s="109"/>
      <c r="CQ436" s="109"/>
      <c r="CR436" s="109"/>
      <c r="CS436" s="109"/>
      <c r="CT436" s="109"/>
      <c r="CU436" s="109"/>
      <c r="CV436" s="109"/>
      <c r="CW436" s="109"/>
      <c r="CX436" s="109"/>
      <c r="CY436" s="109"/>
      <c r="CZ436" s="109"/>
      <c r="DA436" s="109"/>
      <c r="DB436" s="109"/>
      <c r="DC436" s="109"/>
      <c r="DD436" s="109"/>
      <c r="DE436" s="109"/>
      <c r="DF436" s="109"/>
      <c r="DG436" s="109"/>
      <c r="DH436" s="109"/>
      <c r="DI436" s="109"/>
      <c r="DJ436" s="109"/>
      <c r="DK436" s="109"/>
      <c r="DL436" s="109"/>
      <c r="DM436" s="109"/>
      <c r="DN436" s="109"/>
      <c r="DO436" s="109"/>
      <c r="DP436" s="109"/>
      <c r="DQ436" s="109"/>
      <c r="DR436" s="109"/>
      <c r="DS436" s="109"/>
      <c r="DT436" s="109"/>
      <c r="DU436" s="109"/>
      <c r="DV436" s="109"/>
      <c r="DW436" s="109"/>
      <c r="DX436" s="109"/>
      <c r="DY436" s="109"/>
      <c r="DZ436" s="109"/>
      <c r="EA436" s="109"/>
      <c r="EB436" s="109"/>
      <c r="EC436" s="109"/>
      <c r="ED436" s="109"/>
      <c r="EE436" s="109"/>
      <c r="EF436" s="109"/>
      <c r="EG436" s="109"/>
      <c r="EH436" s="109"/>
      <c r="EI436" s="109"/>
      <c r="EJ436" s="109"/>
      <c r="EK436" s="109"/>
      <c r="EL436" s="109"/>
      <c r="EM436" s="109"/>
      <c r="EN436" s="109"/>
      <c r="EO436" s="109"/>
      <c r="EP436" s="109"/>
      <c r="EQ436" s="109"/>
      <c r="ER436" s="109"/>
      <c r="ES436" s="109"/>
      <c r="ET436" s="109"/>
      <c r="EU436" s="109"/>
      <c r="EV436" s="109"/>
      <c r="EW436" s="109"/>
      <c r="EX436" s="109"/>
      <c r="EY436" s="109"/>
      <c r="EZ436" s="109"/>
      <c r="FA436" s="109"/>
      <c r="FB436" s="109"/>
      <c r="FC436" s="109"/>
      <c r="FD436" s="109"/>
      <c r="FE436" s="109"/>
      <c r="FF436" s="109"/>
      <c r="FG436" s="109"/>
      <c r="FH436" s="109"/>
      <c r="FI436" s="109"/>
      <c r="FJ436" s="109"/>
      <c r="FK436" s="109"/>
      <c r="FL436" s="109"/>
      <c r="FM436" s="109"/>
      <c r="FN436" s="109"/>
      <c r="FO436" s="109"/>
      <c r="FP436" s="109"/>
      <c r="FQ436" s="109"/>
      <c r="FR436" s="109"/>
      <c r="FS436" s="109"/>
      <c r="FT436" s="109"/>
      <c r="FU436" s="109"/>
      <c r="FV436" s="109"/>
      <c r="FW436" s="109"/>
      <c r="FX436" s="109"/>
      <c r="FY436" s="109"/>
      <c r="FZ436" s="109"/>
      <c r="GA436" s="109"/>
      <c r="GB436" s="109"/>
      <c r="GC436" s="109"/>
      <c r="GD436" s="109"/>
      <c r="GE436" s="109"/>
      <c r="GF436" s="109"/>
      <c r="GG436" s="109"/>
      <c r="GH436" s="109"/>
      <c r="GI436" s="109"/>
      <c r="GJ436" s="109"/>
      <c r="GK436" s="109"/>
      <c r="GL436" s="109"/>
      <c r="GM436" s="109"/>
      <c r="GN436" s="109"/>
      <c r="GO436" s="109"/>
      <c r="GP436" s="109"/>
      <c r="GQ436" s="109"/>
      <c r="GR436" s="109"/>
      <c r="GS436" s="109"/>
      <c r="GT436" s="109"/>
      <c r="GU436" s="109"/>
      <c r="GV436" s="109"/>
      <c r="GW436" s="109"/>
      <c r="GX436" s="109"/>
      <c r="GY436" s="109"/>
      <c r="GZ436" s="109"/>
      <c r="HA436" s="109"/>
      <c r="HB436" s="109"/>
      <c r="HC436" s="109"/>
      <c r="HD436" s="109"/>
      <c r="HE436" s="109"/>
      <c r="HF436" s="109"/>
      <c r="HG436" s="109"/>
      <c r="HH436" s="109"/>
      <c r="HI436" s="109"/>
      <c r="HJ436" s="109"/>
      <c r="HK436" s="109"/>
      <c r="HL436" s="109"/>
      <c r="HM436" s="109"/>
      <c r="HN436" s="109"/>
      <c r="HO436" s="109"/>
      <c r="HP436" s="109"/>
      <c r="HQ436" s="109"/>
      <c r="HR436" s="109"/>
      <c r="HS436" s="109"/>
      <c r="HT436" s="109"/>
      <c r="HU436" s="109"/>
      <c r="HV436" s="109"/>
      <c r="HW436" s="109"/>
      <c r="HX436" s="109"/>
      <c r="HY436" s="109"/>
      <c r="HZ436" s="109"/>
      <c r="IA436" s="109"/>
      <c r="IB436" s="109"/>
      <c r="IC436" s="109"/>
      <c r="ID436" s="109"/>
      <c r="IE436" s="109"/>
      <c r="IF436" s="109"/>
      <c r="IG436" s="109"/>
      <c r="IH436" s="109"/>
      <c r="II436" s="109"/>
      <c r="IJ436" s="109"/>
      <c r="IK436" s="109"/>
      <c r="IL436" s="109"/>
      <c r="IM436" s="109"/>
      <c r="IN436" s="109"/>
      <c r="IO436" s="109"/>
      <c r="IP436" s="109"/>
      <c r="IQ436" s="109"/>
      <c r="IR436" s="109"/>
      <c r="IS436" s="109"/>
      <c r="IT436" s="109"/>
      <c r="IU436" s="109"/>
      <c r="IV436" s="109"/>
      <c r="IW436" s="109"/>
      <c r="IX436" s="109"/>
      <c r="IY436" s="109"/>
      <c r="IZ436" s="109"/>
      <c r="JA436" s="109"/>
      <c r="JB436" s="109"/>
      <c r="JC436" s="109"/>
      <c r="JD436" s="109"/>
      <c r="JE436" s="109"/>
      <c r="JF436" s="109"/>
      <c r="JG436" s="109"/>
      <c r="JH436" s="109"/>
      <c r="JI436" s="109"/>
      <c r="JJ436" s="109"/>
      <c r="JK436" s="109"/>
      <c r="JL436" s="109"/>
      <c r="JM436" s="109"/>
      <c r="JN436" s="109"/>
      <c r="JO436" s="109"/>
      <c r="JP436" s="109"/>
      <c r="JQ436" s="109"/>
      <c r="JR436" s="109"/>
      <c r="JS436" s="109"/>
      <c r="JT436" s="109"/>
      <c r="JU436" s="109"/>
      <c r="JV436" s="109"/>
      <c r="JW436" s="109"/>
      <c r="JX436" s="109"/>
      <c r="JY436" s="109"/>
      <c r="JZ436" s="109"/>
      <c r="KA436" s="109"/>
      <c r="KB436" s="109"/>
      <c r="KC436" s="109"/>
      <c r="KD436" s="109"/>
      <c r="KE436" s="109"/>
      <c r="KF436" s="109"/>
      <c r="KG436" s="109"/>
      <c r="KH436" s="109"/>
      <c r="KI436" s="109"/>
      <c r="KJ436" s="109"/>
      <c r="KK436" s="109"/>
      <c r="KL436" s="109"/>
      <c r="KM436" s="109"/>
      <c r="KN436" s="109"/>
      <c r="KO436" s="109"/>
      <c r="KP436" s="109"/>
      <c r="KQ436" s="109"/>
      <c r="KR436" s="109"/>
      <c r="KS436" s="109"/>
      <c r="KT436" s="109"/>
      <c r="KU436" s="109"/>
      <c r="KV436" s="109"/>
      <c r="KW436" s="109"/>
      <c r="KX436" s="109"/>
      <c r="KY436" s="109"/>
      <c r="KZ436" s="109"/>
      <c r="LA436" s="109"/>
      <c r="LB436" s="109"/>
      <c r="LC436" s="109"/>
      <c r="LD436" s="109"/>
      <c r="LE436" s="109"/>
      <c r="LF436" s="109"/>
      <c r="LG436" s="109"/>
      <c r="LH436" s="109"/>
      <c r="LI436" s="109"/>
      <c r="LJ436" s="109"/>
      <c r="LK436" s="109"/>
      <c r="LL436" s="109"/>
      <c r="LM436" s="109"/>
      <c r="LN436" s="109"/>
      <c r="LO436" s="109"/>
      <c r="LP436" s="109"/>
      <c r="LQ436" s="109"/>
      <c r="LR436" s="109"/>
      <c r="LS436" s="109"/>
      <c r="LT436" s="109"/>
      <c r="LU436" s="109"/>
      <c r="LV436" s="109"/>
      <c r="LW436" s="109"/>
      <c r="LX436" s="109"/>
      <c r="LY436" s="109"/>
      <c r="LZ436" s="109"/>
      <c r="MA436" s="109"/>
      <c r="MB436" s="109"/>
      <c r="MC436" s="109"/>
      <c r="MD436" s="109"/>
      <c r="ME436" s="109"/>
      <c r="MF436" s="109"/>
      <c r="MG436" s="109"/>
      <c r="MH436" s="109"/>
      <c r="MI436" s="109"/>
      <c r="MJ436" s="109"/>
      <c r="MK436" s="109"/>
      <c r="ML436" s="109"/>
      <c r="MM436" s="109"/>
      <c r="MN436" s="109"/>
      <c r="MO436" s="109"/>
      <c r="MP436" s="109"/>
      <c r="MQ436" s="109"/>
      <c r="MR436" s="109"/>
      <c r="MS436" s="109"/>
      <c r="MT436" s="109"/>
      <c r="MU436" s="109"/>
      <c r="MV436" s="109"/>
      <c r="MW436" s="109"/>
      <c r="MX436" s="109"/>
      <c r="MY436" s="109"/>
      <c r="MZ436" s="109"/>
      <c r="NA436" s="109"/>
      <c r="NB436" s="109"/>
      <c r="NC436" s="109"/>
      <c r="ND436" s="109"/>
      <c r="NE436" s="109"/>
      <c r="NF436" s="109"/>
      <c r="NG436" s="109"/>
      <c r="NH436" s="109"/>
      <c r="NI436" s="109"/>
      <c r="NJ436" s="109"/>
      <c r="NK436" s="109"/>
      <c r="NL436" s="109"/>
      <c r="NM436" s="109"/>
      <c r="NN436" s="109"/>
      <c r="NO436" s="109"/>
      <c r="NP436" s="109"/>
      <c r="NQ436" s="109"/>
      <c r="NR436" s="109"/>
      <c r="NS436" s="109"/>
      <c r="NT436" s="109"/>
      <c r="NU436" s="109"/>
      <c r="NV436" s="109"/>
      <c r="NW436" s="109"/>
      <c r="NX436" s="109"/>
      <c r="NY436" s="109"/>
      <c r="NZ436" s="109"/>
      <c r="OA436" s="109"/>
      <c r="OB436" s="109"/>
      <c r="OC436" s="109"/>
      <c r="OD436" s="109"/>
      <c r="OE436" s="109"/>
      <c r="OF436" s="109"/>
      <c r="OG436" s="109"/>
      <c r="OH436" s="109"/>
      <c r="OI436" s="109"/>
      <c r="OJ436" s="109"/>
      <c r="OK436" s="109"/>
      <c r="OL436" s="109"/>
      <c r="OM436" s="109"/>
      <c r="ON436" s="109"/>
      <c r="OO436" s="109"/>
      <c r="OP436" s="109"/>
      <c r="OQ436" s="109"/>
      <c r="OR436" s="109"/>
      <c r="OS436" s="109"/>
      <c r="OT436" s="109"/>
      <c r="OU436" s="109"/>
      <c r="OV436" s="109"/>
      <c r="OW436" s="109"/>
      <c r="OX436" s="109"/>
      <c r="OY436" s="109"/>
      <c r="OZ436" s="109"/>
      <c r="PA436" s="109"/>
      <c r="PB436" s="109"/>
      <c r="PC436" s="109"/>
      <c r="PD436" s="109">
        <v>12</v>
      </c>
      <c r="PE436" s="109"/>
      <c r="PF436" s="109"/>
      <c r="PG436" s="109"/>
      <c r="PH436" s="109"/>
      <c r="PI436" s="109"/>
      <c r="PJ436" s="109"/>
      <c r="PK436" s="109"/>
      <c r="PL436" s="109"/>
      <c r="PM436" s="109"/>
      <c r="PN436" s="109"/>
      <c r="PO436" s="109"/>
      <c r="PP436" s="109"/>
      <c r="PQ436" s="109"/>
      <c r="PR436" s="109"/>
      <c r="PS436" s="109"/>
      <c r="PT436" s="109"/>
      <c r="PU436" s="109"/>
      <c r="PV436" s="109"/>
      <c r="PW436" s="109"/>
      <c r="PX436" s="109"/>
      <c r="PY436" s="109"/>
      <c r="PZ436" s="109"/>
      <c r="QA436" s="109"/>
      <c r="QB436" s="109"/>
      <c r="QC436" s="109">
        <v>2</v>
      </c>
      <c r="QD436" s="109"/>
      <c r="QE436" s="109"/>
      <c r="QF436" s="109"/>
      <c r="QG436" s="109"/>
      <c r="QH436" s="109"/>
      <c r="QI436" s="109"/>
      <c r="QJ436" s="109"/>
      <c r="QK436" s="23">
        <f t="shared" si="7"/>
        <v>14</v>
      </c>
      <c r="QL436" s="125"/>
      <c r="QM436" s="148"/>
      <c r="QN436" s="125"/>
      <c r="QO436" s="125"/>
      <c r="QP436" s="125"/>
      <c r="QQ436" s="125">
        <v>262.08</v>
      </c>
      <c r="QR436" s="125">
        <v>98.4</v>
      </c>
      <c r="QS436" s="130"/>
    </row>
    <row r="437" spans="1:461" s="5" customFormat="1" ht="12.75" customHeight="1" x14ac:dyDescent="0.2">
      <c r="A437" s="52">
        <v>44747</v>
      </c>
      <c r="B437" s="98" t="s">
        <v>567</v>
      </c>
      <c r="C437" s="107"/>
      <c r="D437" s="107"/>
      <c r="E437" s="108"/>
      <c r="F437" s="108"/>
      <c r="G437" s="108"/>
      <c r="H437" s="108"/>
      <c r="I437" s="108"/>
      <c r="J437" s="108"/>
      <c r="K437" s="108"/>
      <c r="L437" s="108"/>
      <c r="M437" s="108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 s="109"/>
      <c r="BG437" s="109"/>
      <c r="BH437" s="109"/>
      <c r="BI437" s="109"/>
      <c r="BJ437" s="109"/>
      <c r="BK437" s="109"/>
      <c r="BL437" s="109"/>
      <c r="BM437" s="109"/>
      <c r="BN437" s="109"/>
      <c r="BO437" s="109"/>
      <c r="BP437" s="109"/>
      <c r="BQ437" s="109"/>
      <c r="BR437" s="109"/>
      <c r="BS437" s="109"/>
      <c r="BT437" s="109"/>
      <c r="BU437" s="109"/>
      <c r="BV437" s="109"/>
      <c r="BW437" s="109"/>
      <c r="BX437" s="109"/>
      <c r="BY437" s="109"/>
      <c r="BZ437" s="109"/>
      <c r="CA437" s="109"/>
      <c r="CB437" s="109"/>
      <c r="CC437" s="109"/>
      <c r="CD437" s="109"/>
      <c r="CE437" s="109"/>
      <c r="CF437" s="109"/>
      <c r="CG437" s="109"/>
      <c r="CH437" s="109"/>
      <c r="CI437" s="109"/>
      <c r="CJ437" s="109"/>
      <c r="CK437" s="109"/>
      <c r="CL437" s="109"/>
      <c r="CM437" s="109"/>
      <c r="CN437" s="109"/>
      <c r="CO437" s="109"/>
      <c r="CP437" s="109"/>
      <c r="CQ437" s="109"/>
      <c r="CR437" s="109"/>
      <c r="CS437" s="109"/>
      <c r="CT437" s="109"/>
      <c r="CU437" s="109"/>
      <c r="CV437" s="109"/>
      <c r="CW437" s="109"/>
      <c r="CX437" s="109"/>
      <c r="CY437" s="109"/>
      <c r="CZ437" s="109"/>
      <c r="DA437" s="109"/>
      <c r="DB437" s="109"/>
      <c r="DC437" s="109"/>
      <c r="DD437" s="109"/>
      <c r="DE437" s="109"/>
      <c r="DF437" s="109"/>
      <c r="DG437" s="109"/>
      <c r="DH437" s="109"/>
      <c r="DI437" s="109"/>
      <c r="DJ437" s="109"/>
      <c r="DK437" s="109"/>
      <c r="DL437" s="109"/>
      <c r="DM437" s="109"/>
      <c r="DN437" s="109"/>
      <c r="DO437" s="109"/>
      <c r="DP437" s="109"/>
      <c r="DQ437" s="109"/>
      <c r="DR437" s="109"/>
      <c r="DS437" s="109"/>
      <c r="DT437" s="109"/>
      <c r="DU437" s="109"/>
      <c r="DV437" s="109"/>
      <c r="DW437" s="109"/>
      <c r="DX437" s="109"/>
      <c r="DY437" s="109"/>
      <c r="DZ437" s="109"/>
      <c r="EA437" s="109"/>
      <c r="EB437" s="109"/>
      <c r="EC437" s="109">
        <v>1</v>
      </c>
      <c r="ED437" s="109"/>
      <c r="EE437" s="109"/>
      <c r="EF437" s="109"/>
      <c r="EG437" s="109"/>
      <c r="EH437" s="109"/>
      <c r="EI437" s="109"/>
      <c r="EJ437" s="109"/>
      <c r="EK437" s="109"/>
      <c r="EL437" s="109"/>
      <c r="EM437" s="109"/>
      <c r="EN437" s="109"/>
      <c r="EO437" s="109"/>
      <c r="EP437" s="109"/>
      <c r="EQ437" s="109"/>
      <c r="ER437" s="109"/>
      <c r="ES437" s="109"/>
      <c r="ET437" s="109"/>
      <c r="EU437" s="109"/>
      <c r="EV437" s="109"/>
      <c r="EW437" s="109"/>
      <c r="EX437" s="109"/>
      <c r="EY437" s="109"/>
      <c r="EZ437" s="109"/>
      <c r="FA437" s="109"/>
      <c r="FB437" s="109"/>
      <c r="FC437" s="109"/>
      <c r="FD437" s="109"/>
      <c r="FE437" s="109"/>
      <c r="FF437" s="109"/>
      <c r="FG437" s="109"/>
      <c r="FH437" s="109"/>
      <c r="FI437" s="109"/>
      <c r="FJ437" s="109"/>
      <c r="FK437" s="109"/>
      <c r="FL437" s="109"/>
      <c r="FM437" s="109"/>
      <c r="FN437" s="109"/>
      <c r="FO437" s="109"/>
      <c r="FP437" s="109"/>
      <c r="FQ437" s="109"/>
      <c r="FR437" s="109"/>
      <c r="FS437" s="109"/>
      <c r="FT437" s="109"/>
      <c r="FU437" s="109"/>
      <c r="FV437" s="109"/>
      <c r="FW437" s="109"/>
      <c r="FX437" s="109"/>
      <c r="FY437" s="109"/>
      <c r="FZ437" s="109"/>
      <c r="GA437" s="109"/>
      <c r="GB437" s="109"/>
      <c r="GC437" s="109"/>
      <c r="GD437" s="109"/>
      <c r="GE437" s="109"/>
      <c r="GF437" s="109"/>
      <c r="GG437" s="109"/>
      <c r="GH437" s="109"/>
      <c r="GI437" s="109"/>
      <c r="GJ437" s="109"/>
      <c r="GK437" s="109"/>
      <c r="GL437" s="109"/>
      <c r="GM437" s="109"/>
      <c r="GN437" s="109"/>
      <c r="GO437" s="109"/>
      <c r="GP437" s="109"/>
      <c r="GQ437" s="109"/>
      <c r="GR437" s="109"/>
      <c r="GS437" s="109"/>
      <c r="GT437" s="109"/>
      <c r="GU437" s="109"/>
      <c r="GV437" s="109"/>
      <c r="GW437" s="109"/>
      <c r="GX437" s="109"/>
      <c r="GY437" s="109"/>
      <c r="GZ437" s="109"/>
      <c r="HA437" s="109"/>
      <c r="HB437" s="109"/>
      <c r="HC437" s="109"/>
      <c r="HD437" s="109"/>
      <c r="HE437" s="109"/>
      <c r="HF437" s="109"/>
      <c r="HG437" s="109"/>
      <c r="HH437" s="109"/>
      <c r="HI437" s="109"/>
      <c r="HJ437" s="109"/>
      <c r="HK437" s="109"/>
      <c r="HL437" s="109"/>
      <c r="HM437" s="109"/>
      <c r="HN437" s="109"/>
      <c r="HO437" s="109"/>
      <c r="HP437" s="109"/>
      <c r="HQ437" s="109"/>
      <c r="HR437" s="109">
        <v>1.1000000000000001</v>
      </c>
      <c r="HS437" s="109"/>
      <c r="HT437" s="109"/>
      <c r="HU437" s="109"/>
      <c r="HV437" s="109"/>
      <c r="HW437" s="109"/>
      <c r="HX437" s="109"/>
      <c r="HY437" s="109"/>
      <c r="HZ437" s="109"/>
      <c r="IA437" s="109"/>
      <c r="IB437" s="109"/>
      <c r="IC437" s="109"/>
      <c r="ID437" s="109"/>
      <c r="IE437" s="109"/>
      <c r="IF437" s="109"/>
      <c r="IG437" s="109"/>
      <c r="IH437" s="109"/>
      <c r="II437" s="109"/>
      <c r="IJ437" s="109"/>
      <c r="IK437" s="109"/>
      <c r="IL437" s="109"/>
      <c r="IM437" s="109"/>
      <c r="IN437" s="109"/>
      <c r="IO437" s="109"/>
      <c r="IP437" s="109"/>
      <c r="IQ437" s="109"/>
      <c r="IR437" s="109"/>
      <c r="IS437" s="109"/>
      <c r="IT437" s="109"/>
      <c r="IU437" s="109"/>
      <c r="IV437" s="109"/>
      <c r="IW437" s="109"/>
      <c r="IX437" s="109"/>
      <c r="IY437" s="109"/>
      <c r="IZ437" s="109"/>
      <c r="JA437" s="109"/>
      <c r="JB437" s="109"/>
      <c r="JC437" s="109"/>
      <c r="JD437" s="109"/>
      <c r="JE437" s="109"/>
      <c r="JF437" s="109"/>
      <c r="JG437" s="109"/>
      <c r="JH437" s="109"/>
      <c r="JI437" s="109"/>
      <c r="JJ437" s="109"/>
      <c r="JK437" s="109"/>
      <c r="JL437" s="109"/>
      <c r="JM437" s="109"/>
      <c r="JN437" s="109"/>
      <c r="JO437" s="109"/>
      <c r="JP437" s="109"/>
      <c r="JQ437" s="109"/>
      <c r="JR437" s="109"/>
      <c r="JS437" s="109"/>
      <c r="JT437" s="109"/>
      <c r="JU437" s="109"/>
      <c r="JV437" s="109"/>
      <c r="JW437" s="109"/>
      <c r="JX437" s="109"/>
      <c r="JY437" s="109"/>
      <c r="JZ437" s="109"/>
      <c r="KA437" s="109"/>
      <c r="KB437" s="109"/>
      <c r="KC437" s="109"/>
      <c r="KD437" s="109"/>
      <c r="KE437" s="109"/>
      <c r="KF437" s="109"/>
      <c r="KG437" s="109"/>
      <c r="KH437" s="109"/>
      <c r="KI437" s="109"/>
      <c r="KJ437" s="109"/>
      <c r="KK437" s="109"/>
      <c r="KL437" s="109"/>
      <c r="KM437" s="109"/>
      <c r="KN437" s="109"/>
      <c r="KO437" s="109"/>
      <c r="KP437" s="109"/>
      <c r="KQ437" s="109"/>
      <c r="KR437" s="109"/>
      <c r="KS437" s="109"/>
      <c r="KT437" s="109"/>
      <c r="KU437" s="109"/>
      <c r="KV437" s="109"/>
      <c r="KW437" s="109"/>
      <c r="KX437" s="109"/>
      <c r="KY437" s="109"/>
      <c r="KZ437" s="109"/>
      <c r="LA437" s="109"/>
      <c r="LB437" s="109"/>
      <c r="LC437" s="109"/>
      <c r="LD437" s="109"/>
      <c r="LE437" s="109"/>
      <c r="LF437" s="109"/>
      <c r="LG437" s="109"/>
      <c r="LH437" s="109"/>
      <c r="LI437" s="109"/>
      <c r="LJ437" s="109"/>
      <c r="LK437" s="109"/>
      <c r="LL437" s="109"/>
      <c r="LM437" s="109"/>
      <c r="LN437" s="109"/>
      <c r="LO437" s="109"/>
      <c r="LP437" s="109"/>
      <c r="LQ437" s="109"/>
      <c r="LR437" s="109"/>
      <c r="LS437" s="109"/>
      <c r="LT437" s="109"/>
      <c r="LU437" s="109"/>
      <c r="LV437" s="109"/>
      <c r="LW437" s="109"/>
      <c r="LX437" s="109"/>
      <c r="LY437" s="109"/>
      <c r="LZ437" s="109"/>
      <c r="MA437" s="109"/>
      <c r="MB437" s="109"/>
      <c r="MC437" s="109"/>
      <c r="MD437" s="109"/>
      <c r="ME437" s="109"/>
      <c r="MF437" s="109"/>
      <c r="MG437" s="109"/>
      <c r="MH437" s="109"/>
      <c r="MI437" s="109"/>
      <c r="MJ437" s="109"/>
      <c r="MK437" s="109"/>
      <c r="ML437" s="109"/>
      <c r="MM437" s="109"/>
      <c r="MN437" s="109"/>
      <c r="MO437" s="109"/>
      <c r="MP437" s="109"/>
      <c r="MQ437" s="109"/>
      <c r="MR437" s="109"/>
      <c r="MS437" s="109"/>
      <c r="MT437" s="109"/>
      <c r="MU437" s="109"/>
      <c r="MV437" s="109"/>
      <c r="MW437" s="109"/>
      <c r="MX437" s="109"/>
      <c r="MY437" s="109"/>
      <c r="MZ437" s="109"/>
      <c r="NA437" s="109"/>
      <c r="NB437" s="109"/>
      <c r="NC437" s="109"/>
      <c r="ND437" s="109"/>
      <c r="NE437" s="109"/>
      <c r="NF437" s="109"/>
      <c r="NG437" s="109"/>
      <c r="NH437" s="109"/>
      <c r="NI437" s="109"/>
      <c r="NJ437" s="109"/>
      <c r="NK437" s="109"/>
      <c r="NL437" s="109"/>
      <c r="NM437" s="109"/>
      <c r="NN437" s="109"/>
      <c r="NO437" s="109"/>
      <c r="NP437" s="109"/>
      <c r="NQ437" s="109"/>
      <c r="NR437" s="109"/>
      <c r="NS437" s="109"/>
      <c r="NT437" s="109"/>
      <c r="NU437" s="109"/>
      <c r="NV437" s="109"/>
      <c r="NW437" s="109"/>
      <c r="NX437" s="109"/>
      <c r="NY437" s="109"/>
      <c r="NZ437" s="109"/>
      <c r="OA437" s="109"/>
      <c r="OB437" s="109"/>
      <c r="OC437" s="109"/>
      <c r="OD437" s="109"/>
      <c r="OE437" s="109"/>
      <c r="OF437" s="109"/>
      <c r="OG437" s="109"/>
      <c r="OH437" s="109"/>
      <c r="OI437" s="109"/>
      <c r="OJ437" s="109"/>
      <c r="OK437" s="109"/>
      <c r="OL437" s="109"/>
      <c r="OM437" s="109"/>
      <c r="ON437" s="109"/>
      <c r="OO437" s="109"/>
      <c r="OP437" s="109"/>
      <c r="OQ437" s="109"/>
      <c r="OR437" s="109"/>
      <c r="OS437" s="109"/>
      <c r="OT437" s="109"/>
      <c r="OU437" s="109"/>
      <c r="OV437" s="109"/>
      <c r="OW437" s="109"/>
      <c r="OX437" s="109"/>
      <c r="OY437" s="109"/>
      <c r="OZ437" s="109"/>
      <c r="PA437" s="109"/>
      <c r="PB437" s="109"/>
      <c r="PC437" s="109"/>
      <c r="PD437" s="109"/>
      <c r="PE437" s="109"/>
      <c r="PF437" s="109"/>
      <c r="PG437" s="109"/>
      <c r="PH437" s="109"/>
      <c r="PI437" s="109"/>
      <c r="PJ437" s="109"/>
      <c r="PK437" s="109"/>
      <c r="PL437" s="109"/>
      <c r="PM437" s="109"/>
      <c r="PN437" s="109"/>
      <c r="PO437" s="109"/>
      <c r="PP437" s="109"/>
      <c r="PQ437" s="109"/>
      <c r="PR437" s="109"/>
      <c r="PS437" s="109"/>
      <c r="PT437" s="109"/>
      <c r="PU437" s="109"/>
      <c r="PV437" s="109"/>
      <c r="PW437" s="109"/>
      <c r="PX437" s="109"/>
      <c r="PY437" s="109"/>
      <c r="PZ437" s="109"/>
      <c r="QA437" s="109"/>
      <c r="QB437" s="109"/>
      <c r="QC437" s="109"/>
      <c r="QD437" s="109"/>
      <c r="QE437" s="109"/>
      <c r="QF437" s="109"/>
      <c r="QG437" s="109"/>
      <c r="QH437" s="109"/>
      <c r="QI437" s="109"/>
      <c r="QJ437" s="109"/>
      <c r="QK437" s="23">
        <f t="shared" si="7"/>
        <v>2.1</v>
      </c>
      <c r="QL437" s="125"/>
      <c r="QM437" s="148"/>
      <c r="QN437" s="125"/>
      <c r="QO437" s="125"/>
      <c r="QP437" s="125"/>
      <c r="QQ437" s="125">
        <v>162.37</v>
      </c>
      <c r="QR437" s="125"/>
      <c r="QS437" s="130"/>
    </row>
    <row r="438" spans="1:461" s="5" customFormat="1" ht="12.75" customHeight="1" x14ac:dyDescent="0.2">
      <c r="A438" s="52">
        <v>44748</v>
      </c>
      <c r="B438" s="90" t="s">
        <v>493</v>
      </c>
      <c r="C438" s="107"/>
      <c r="D438" s="107"/>
      <c r="E438" s="108"/>
      <c r="F438" s="108"/>
      <c r="G438" s="108"/>
      <c r="H438" s="108"/>
      <c r="I438" s="108"/>
      <c r="J438" s="108"/>
      <c r="K438" s="108"/>
      <c r="L438" s="108"/>
      <c r="M438" s="108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 s="109"/>
      <c r="BG438" s="109"/>
      <c r="BH438" s="109"/>
      <c r="BI438" s="109"/>
      <c r="BJ438" s="109"/>
      <c r="BK438" s="109"/>
      <c r="BL438" s="109"/>
      <c r="BM438" s="109"/>
      <c r="BN438" s="109"/>
      <c r="BO438" s="109"/>
      <c r="BP438" s="109"/>
      <c r="BQ438" s="109"/>
      <c r="BR438" s="109"/>
      <c r="BS438" s="109"/>
      <c r="BT438" s="109"/>
      <c r="BU438" s="109"/>
      <c r="BV438" s="109"/>
      <c r="BW438" s="109"/>
      <c r="BX438" s="109"/>
      <c r="BY438" s="109"/>
      <c r="BZ438" s="109"/>
      <c r="CA438" s="109"/>
      <c r="CB438" s="109"/>
      <c r="CC438" s="109">
        <v>20</v>
      </c>
      <c r="CD438" s="109"/>
      <c r="CE438" s="109"/>
      <c r="CF438" s="109"/>
      <c r="CG438" s="109"/>
      <c r="CH438" s="109"/>
      <c r="CI438" s="109"/>
      <c r="CJ438" s="109"/>
      <c r="CK438" s="109"/>
      <c r="CL438" s="109"/>
      <c r="CM438" s="109"/>
      <c r="CN438" s="109"/>
      <c r="CO438" s="109"/>
      <c r="CP438" s="109"/>
      <c r="CQ438" s="109"/>
      <c r="CR438" s="109"/>
      <c r="CS438" s="109"/>
      <c r="CT438" s="109"/>
      <c r="CU438" s="109"/>
      <c r="CV438" s="109"/>
      <c r="CW438" s="109"/>
      <c r="CX438" s="109"/>
      <c r="CY438" s="109"/>
      <c r="CZ438" s="109"/>
      <c r="DA438" s="109"/>
      <c r="DB438" s="109"/>
      <c r="DC438" s="109"/>
      <c r="DD438" s="109"/>
      <c r="DE438" s="109"/>
      <c r="DF438" s="109"/>
      <c r="DG438" s="109"/>
      <c r="DH438" s="109"/>
      <c r="DI438" s="109"/>
      <c r="DJ438" s="109"/>
      <c r="DK438" s="109"/>
      <c r="DL438" s="109"/>
      <c r="DM438" s="109"/>
      <c r="DN438" s="109"/>
      <c r="DO438" s="109"/>
      <c r="DP438" s="109"/>
      <c r="DQ438" s="109"/>
      <c r="DR438" s="109"/>
      <c r="DS438" s="109"/>
      <c r="DT438" s="109"/>
      <c r="DU438" s="109"/>
      <c r="DV438" s="109"/>
      <c r="DW438" s="109"/>
      <c r="DX438" s="109"/>
      <c r="DY438" s="109"/>
      <c r="DZ438" s="109"/>
      <c r="EA438" s="109"/>
      <c r="EB438" s="109"/>
      <c r="EC438" s="109"/>
      <c r="ED438" s="109"/>
      <c r="EE438" s="109"/>
      <c r="EF438" s="109"/>
      <c r="EG438" s="109"/>
      <c r="EH438" s="109"/>
      <c r="EI438" s="109"/>
      <c r="EJ438" s="109"/>
      <c r="EK438" s="109"/>
      <c r="EL438" s="109"/>
      <c r="EM438" s="109"/>
      <c r="EN438" s="109"/>
      <c r="EO438" s="109"/>
      <c r="EP438" s="109"/>
      <c r="EQ438" s="109"/>
      <c r="ER438" s="109"/>
      <c r="ES438" s="109"/>
      <c r="ET438" s="109"/>
      <c r="EU438" s="109"/>
      <c r="EV438" s="109"/>
      <c r="EW438" s="109"/>
      <c r="EX438" s="109"/>
      <c r="EY438" s="109"/>
      <c r="EZ438" s="109"/>
      <c r="FA438" s="109"/>
      <c r="FB438" s="109"/>
      <c r="FC438" s="109"/>
      <c r="FD438" s="109"/>
      <c r="FE438" s="109"/>
      <c r="FF438" s="109"/>
      <c r="FG438" s="109"/>
      <c r="FH438" s="109"/>
      <c r="FI438" s="109"/>
      <c r="FJ438" s="109"/>
      <c r="FK438" s="109"/>
      <c r="FL438" s="109"/>
      <c r="FM438" s="109"/>
      <c r="FN438" s="109"/>
      <c r="FO438" s="109"/>
      <c r="FP438" s="109"/>
      <c r="FQ438" s="109"/>
      <c r="FR438" s="109"/>
      <c r="FS438" s="109"/>
      <c r="FT438" s="109"/>
      <c r="FU438" s="109"/>
      <c r="FV438" s="109"/>
      <c r="FW438" s="109"/>
      <c r="FX438" s="109"/>
      <c r="FY438" s="109"/>
      <c r="FZ438" s="109"/>
      <c r="GA438" s="109"/>
      <c r="GB438" s="109"/>
      <c r="GC438" s="109"/>
      <c r="GD438" s="109"/>
      <c r="GE438" s="109"/>
      <c r="GF438" s="109"/>
      <c r="GG438" s="109"/>
      <c r="GH438" s="109"/>
      <c r="GI438" s="109"/>
      <c r="GJ438" s="109"/>
      <c r="GK438" s="109"/>
      <c r="GL438" s="109"/>
      <c r="GM438" s="109"/>
      <c r="GN438" s="109"/>
      <c r="GO438" s="109"/>
      <c r="GP438" s="109"/>
      <c r="GQ438" s="109"/>
      <c r="GR438" s="109"/>
      <c r="GS438" s="109"/>
      <c r="GT438" s="109"/>
      <c r="GU438" s="109"/>
      <c r="GV438" s="109"/>
      <c r="GW438" s="109"/>
      <c r="GX438" s="109"/>
      <c r="GY438" s="109"/>
      <c r="GZ438" s="109"/>
      <c r="HA438" s="109"/>
      <c r="HB438" s="109"/>
      <c r="HC438" s="109"/>
      <c r="HD438" s="109"/>
      <c r="HE438" s="109"/>
      <c r="HF438" s="109"/>
      <c r="HG438" s="109"/>
      <c r="HH438" s="109"/>
      <c r="HI438" s="109"/>
      <c r="HJ438" s="109"/>
      <c r="HK438" s="109"/>
      <c r="HL438" s="109"/>
      <c r="HM438" s="109"/>
      <c r="HN438" s="109"/>
      <c r="HO438" s="109"/>
      <c r="HP438" s="109"/>
      <c r="HQ438" s="109"/>
      <c r="HR438" s="109"/>
      <c r="HS438" s="109"/>
      <c r="HT438" s="109"/>
      <c r="HU438" s="109"/>
      <c r="HV438" s="109"/>
      <c r="HW438" s="109"/>
      <c r="HX438" s="109"/>
      <c r="HY438" s="109"/>
      <c r="HZ438" s="109"/>
      <c r="IA438" s="109"/>
      <c r="IB438" s="109"/>
      <c r="IC438" s="109"/>
      <c r="ID438" s="109"/>
      <c r="IE438" s="109"/>
      <c r="IF438" s="109"/>
      <c r="IG438" s="109"/>
      <c r="IH438" s="109"/>
      <c r="II438" s="109"/>
      <c r="IJ438" s="109"/>
      <c r="IK438" s="109"/>
      <c r="IL438" s="109"/>
      <c r="IM438" s="109"/>
      <c r="IN438" s="109"/>
      <c r="IO438" s="109"/>
      <c r="IP438" s="109"/>
      <c r="IQ438" s="109"/>
      <c r="IR438" s="109"/>
      <c r="IS438" s="109"/>
      <c r="IT438" s="109"/>
      <c r="IU438" s="109"/>
      <c r="IV438" s="109"/>
      <c r="IW438" s="109"/>
      <c r="IX438" s="109"/>
      <c r="IY438" s="109"/>
      <c r="IZ438" s="109"/>
      <c r="JA438" s="109"/>
      <c r="JB438" s="109"/>
      <c r="JC438" s="109"/>
      <c r="JD438" s="109"/>
      <c r="JE438" s="109"/>
      <c r="JF438" s="109"/>
      <c r="JG438" s="109"/>
      <c r="JH438" s="109"/>
      <c r="JI438" s="109"/>
      <c r="JJ438" s="109"/>
      <c r="JK438" s="109"/>
      <c r="JL438" s="109"/>
      <c r="JM438" s="109"/>
      <c r="JN438" s="109"/>
      <c r="JO438" s="109"/>
      <c r="JP438" s="109"/>
      <c r="JQ438" s="109"/>
      <c r="JR438" s="109"/>
      <c r="JS438" s="109"/>
      <c r="JT438" s="109"/>
      <c r="JU438" s="109"/>
      <c r="JV438" s="109"/>
      <c r="JW438" s="109"/>
      <c r="JX438" s="109"/>
      <c r="JY438" s="109"/>
      <c r="JZ438" s="109"/>
      <c r="KA438" s="109"/>
      <c r="KB438" s="109"/>
      <c r="KC438" s="109"/>
      <c r="KD438" s="109"/>
      <c r="KE438" s="109"/>
      <c r="KF438" s="109"/>
      <c r="KG438" s="109"/>
      <c r="KH438" s="109"/>
      <c r="KI438" s="109"/>
      <c r="KJ438" s="109"/>
      <c r="KK438" s="109"/>
      <c r="KL438" s="109"/>
      <c r="KM438" s="109"/>
      <c r="KN438" s="109"/>
      <c r="KO438" s="109"/>
      <c r="KP438" s="109"/>
      <c r="KQ438" s="109"/>
      <c r="KR438" s="109"/>
      <c r="KS438" s="109"/>
      <c r="KT438" s="109"/>
      <c r="KU438" s="109"/>
      <c r="KV438" s="109"/>
      <c r="KW438" s="109"/>
      <c r="KX438" s="109"/>
      <c r="KY438" s="109"/>
      <c r="KZ438" s="109"/>
      <c r="LA438" s="109"/>
      <c r="LB438" s="109"/>
      <c r="LC438" s="109"/>
      <c r="LD438" s="109"/>
      <c r="LE438" s="109"/>
      <c r="LF438" s="109"/>
      <c r="LG438" s="109"/>
      <c r="LH438" s="109"/>
      <c r="LI438" s="109"/>
      <c r="LJ438" s="109"/>
      <c r="LK438" s="109"/>
      <c r="LL438" s="109"/>
      <c r="LM438" s="109"/>
      <c r="LN438" s="109"/>
      <c r="LO438" s="109"/>
      <c r="LP438" s="109"/>
      <c r="LQ438" s="109"/>
      <c r="LR438" s="109"/>
      <c r="LS438" s="109"/>
      <c r="LT438" s="109"/>
      <c r="LU438" s="109"/>
      <c r="LV438" s="109"/>
      <c r="LW438" s="109"/>
      <c r="LX438" s="109"/>
      <c r="LY438" s="109"/>
      <c r="LZ438" s="109"/>
      <c r="MA438" s="109"/>
      <c r="MB438" s="109"/>
      <c r="MC438" s="109"/>
      <c r="MD438" s="109"/>
      <c r="ME438" s="109"/>
      <c r="MF438" s="109"/>
      <c r="MG438" s="109"/>
      <c r="MH438" s="109"/>
      <c r="MI438" s="109"/>
      <c r="MJ438" s="109"/>
      <c r="MK438" s="109"/>
      <c r="ML438" s="109"/>
      <c r="MM438" s="109"/>
      <c r="MN438" s="109"/>
      <c r="MO438" s="109"/>
      <c r="MP438" s="109"/>
      <c r="MQ438" s="109"/>
      <c r="MR438" s="109"/>
      <c r="MS438" s="109"/>
      <c r="MT438" s="109"/>
      <c r="MU438" s="109"/>
      <c r="MV438" s="109"/>
      <c r="MW438" s="109"/>
      <c r="MX438" s="109"/>
      <c r="MY438" s="109"/>
      <c r="MZ438" s="109"/>
      <c r="NA438" s="109"/>
      <c r="NB438" s="109"/>
      <c r="NC438" s="109"/>
      <c r="ND438" s="109"/>
      <c r="NE438" s="109"/>
      <c r="NF438" s="109"/>
      <c r="NG438" s="109"/>
      <c r="NH438" s="109"/>
      <c r="NI438" s="109"/>
      <c r="NJ438" s="109"/>
      <c r="NK438" s="109"/>
      <c r="NL438" s="109"/>
      <c r="NM438" s="109"/>
      <c r="NN438" s="109"/>
      <c r="NO438" s="109"/>
      <c r="NP438" s="109"/>
      <c r="NQ438" s="109"/>
      <c r="NR438" s="109"/>
      <c r="NS438" s="109"/>
      <c r="NT438" s="109"/>
      <c r="NU438" s="109"/>
      <c r="NV438" s="109"/>
      <c r="NW438" s="109"/>
      <c r="NX438" s="109"/>
      <c r="NY438" s="109"/>
      <c r="NZ438" s="109"/>
      <c r="OA438" s="109"/>
      <c r="OB438" s="109"/>
      <c r="OC438" s="109"/>
      <c r="OD438" s="109"/>
      <c r="OE438" s="109"/>
      <c r="OF438" s="109"/>
      <c r="OG438" s="109"/>
      <c r="OH438" s="109"/>
      <c r="OI438" s="109"/>
      <c r="OJ438" s="109"/>
      <c r="OK438" s="109"/>
      <c r="OL438" s="109"/>
      <c r="OM438" s="109"/>
      <c r="ON438" s="109"/>
      <c r="OO438" s="109"/>
      <c r="OP438" s="109"/>
      <c r="OQ438" s="109"/>
      <c r="OR438" s="109"/>
      <c r="OS438" s="109"/>
      <c r="OT438" s="109"/>
      <c r="OU438" s="109"/>
      <c r="OV438" s="109"/>
      <c r="OW438" s="109"/>
      <c r="OX438" s="109"/>
      <c r="OY438" s="109"/>
      <c r="OZ438" s="109"/>
      <c r="PA438" s="109"/>
      <c r="PB438" s="109"/>
      <c r="PC438" s="109"/>
      <c r="PD438" s="109"/>
      <c r="PE438" s="109"/>
      <c r="PF438" s="109"/>
      <c r="PG438" s="109"/>
      <c r="PH438" s="109"/>
      <c r="PI438" s="109"/>
      <c r="PJ438" s="109"/>
      <c r="PK438" s="109"/>
      <c r="PL438" s="109"/>
      <c r="PM438" s="109"/>
      <c r="PN438" s="109"/>
      <c r="PO438" s="109"/>
      <c r="PP438" s="109"/>
      <c r="PQ438" s="109"/>
      <c r="PR438" s="109"/>
      <c r="PS438" s="109"/>
      <c r="PT438" s="109"/>
      <c r="PU438" s="109"/>
      <c r="PV438" s="109"/>
      <c r="PW438" s="109"/>
      <c r="PX438" s="109"/>
      <c r="PY438" s="109"/>
      <c r="PZ438" s="109"/>
      <c r="QA438" s="109"/>
      <c r="QB438" s="109"/>
      <c r="QC438" s="109"/>
      <c r="QD438" s="109"/>
      <c r="QE438" s="109"/>
      <c r="QF438" s="109"/>
      <c r="QG438" s="109"/>
      <c r="QH438" s="109"/>
      <c r="QI438" s="109"/>
      <c r="QJ438" s="109"/>
      <c r="QK438" s="23">
        <f t="shared" si="7"/>
        <v>20</v>
      </c>
      <c r="QL438" s="125"/>
      <c r="QM438" s="148"/>
      <c r="QN438" s="125"/>
      <c r="QO438" s="125"/>
      <c r="QP438" s="125"/>
      <c r="QQ438" s="125"/>
      <c r="QR438" s="125">
        <v>1020</v>
      </c>
      <c r="QS438" s="130"/>
    </row>
    <row r="439" spans="1:461" s="5" customFormat="1" ht="12.75" customHeight="1" x14ac:dyDescent="0.2">
      <c r="A439" s="52">
        <v>44748</v>
      </c>
      <c r="B439" s="98" t="s">
        <v>283</v>
      </c>
      <c r="C439" s="107"/>
      <c r="D439" s="107"/>
      <c r="E439" s="108"/>
      <c r="F439" s="108"/>
      <c r="G439" s="108"/>
      <c r="H439" s="108"/>
      <c r="I439" s="108"/>
      <c r="J439" s="108"/>
      <c r="K439" s="108"/>
      <c r="L439" s="108"/>
      <c r="M439" s="108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>
        <v>20</v>
      </c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 s="109"/>
      <c r="BG439" s="109"/>
      <c r="BH439" s="109"/>
      <c r="BI439" s="109"/>
      <c r="BJ439" s="109"/>
      <c r="BK439" s="109"/>
      <c r="BL439" s="109"/>
      <c r="BM439" s="109"/>
      <c r="BN439" s="109"/>
      <c r="BO439" s="109"/>
      <c r="BP439" s="109"/>
      <c r="BQ439" s="109"/>
      <c r="BR439" s="109"/>
      <c r="BS439" s="109"/>
      <c r="BT439" s="109"/>
      <c r="BU439" s="109"/>
      <c r="BV439" s="109"/>
      <c r="BW439" s="109"/>
      <c r="BX439" s="109"/>
      <c r="BY439" s="109"/>
      <c r="BZ439" s="109"/>
      <c r="CA439" s="109"/>
      <c r="CB439" s="109"/>
      <c r="CC439" s="109"/>
      <c r="CD439" s="109"/>
      <c r="CE439" s="109"/>
      <c r="CF439" s="109"/>
      <c r="CG439" s="109"/>
      <c r="CH439" s="109"/>
      <c r="CI439" s="109"/>
      <c r="CJ439" s="109"/>
      <c r="CK439" s="109"/>
      <c r="CL439" s="109"/>
      <c r="CM439" s="109"/>
      <c r="CN439" s="109"/>
      <c r="CO439" s="109"/>
      <c r="CP439" s="109"/>
      <c r="CQ439" s="109"/>
      <c r="CR439" s="109"/>
      <c r="CS439" s="109"/>
      <c r="CT439" s="109"/>
      <c r="CU439" s="109"/>
      <c r="CV439" s="109"/>
      <c r="CW439" s="109"/>
      <c r="CX439" s="109"/>
      <c r="CY439" s="109"/>
      <c r="CZ439" s="109"/>
      <c r="DA439" s="109"/>
      <c r="DB439" s="109"/>
      <c r="DC439" s="109"/>
      <c r="DD439" s="109"/>
      <c r="DE439" s="109"/>
      <c r="DF439" s="109"/>
      <c r="DG439" s="109"/>
      <c r="DH439" s="109"/>
      <c r="DI439" s="109"/>
      <c r="DJ439" s="109"/>
      <c r="DK439" s="109"/>
      <c r="DL439" s="109">
        <v>20</v>
      </c>
      <c r="DM439" s="109"/>
      <c r="DN439" s="109"/>
      <c r="DO439" s="109"/>
      <c r="DP439" s="109"/>
      <c r="DQ439" s="109"/>
      <c r="DR439" s="109"/>
      <c r="DS439" s="109"/>
      <c r="DT439" s="109"/>
      <c r="DU439" s="109">
        <v>30</v>
      </c>
      <c r="DV439" s="109"/>
      <c r="DW439" s="109"/>
      <c r="DX439" s="109"/>
      <c r="DY439" s="109"/>
      <c r="DZ439" s="109"/>
      <c r="EA439" s="109"/>
      <c r="EB439" s="109"/>
      <c r="EC439" s="109"/>
      <c r="ED439" s="109"/>
      <c r="EE439" s="109"/>
      <c r="EF439" s="109"/>
      <c r="EG439" s="109"/>
      <c r="EH439" s="109"/>
      <c r="EI439" s="109"/>
      <c r="EJ439" s="109"/>
      <c r="EK439" s="109"/>
      <c r="EL439" s="109"/>
      <c r="EM439" s="109"/>
      <c r="EN439" s="109"/>
      <c r="EO439" s="109"/>
      <c r="EP439" s="109"/>
      <c r="EQ439" s="109"/>
      <c r="ER439" s="109"/>
      <c r="ES439" s="109"/>
      <c r="ET439" s="109"/>
      <c r="EU439" s="109"/>
      <c r="EV439" s="109"/>
      <c r="EW439" s="109"/>
      <c r="EX439" s="109"/>
      <c r="EY439" s="109"/>
      <c r="EZ439" s="109"/>
      <c r="FA439" s="109"/>
      <c r="FB439" s="109"/>
      <c r="FC439" s="109"/>
      <c r="FD439" s="109"/>
      <c r="FE439" s="109"/>
      <c r="FF439" s="109"/>
      <c r="FG439" s="109"/>
      <c r="FH439" s="109"/>
      <c r="FI439" s="109"/>
      <c r="FJ439" s="109"/>
      <c r="FK439" s="109"/>
      <c r="FL439" s="109"/>
      <c r="FM439" s="109"/>
      <c r="FN439" s="109"/>
      <c r="FO439" s="109"/>
      <c r="FP439" s="109"/>
      <c r="FQ439" s="109"/>
      <c r="FR439" s="109"/>
      <c r="FS439" s="109"/>
      <c r="FT439" s="109"/>
      <c r="FU439" s="109"/>
      <c r="FV439" s="109"/>
      <c r="FW439" s="109"/>
      <c r="FX439" s="109"/>
      <c r="FY439" s="109"/>
      <c r="FZ439" s="109"/>
      <c r="GA439" s="109"/>
      <c r="GB439" s="109"/>
      <c r="GC439" s="109">
        <v>40</v>
      </c>
      <c r="GD439" s="109"/>
      <c r="GE439" s="109"/>
      <c r="GF439" s="109"/>
      <c r="GG439" s="109"/>
      <c r="GH439" s="109"/>
      <c r="GI439" s="109"/>
      <c r="GJ439" s="109"/>
      <c r="GK439" s="109"/>
      <c r="GL439" s="109"/>
      <c r="GM439" s="109"/>
      <c r="GN439" s="109"/>
      <c r="GO439" s="109"/>
      <c r="GP439" s="109"/>
      <c r="GQ439" s="109"/>
      <c r="GR439" s="109"/>
      <c r="GS439" s="109"/>
      <c r="GT439" s="109"/>
      <c r="GU439" s="109"/>
      <c r="GV439" s="109"/>
      <c r="GW439" s="109"/>
      <c r="GX439" s="109"/>
      <c r="GY439" s="109"/>
      <c r="GZ439" s="109"/>
      <c r="HA439" s="109"/>
      <c r="HB439" s="109"/>
      <c r="HC439" s="109"/>
      <c r="HD439" s="109"/>
      <c r="HE439" s="109"/>
      <c r="HF439" s="109"/>
      <c r="HG439" s="109"/>
      <c r="HH439" s="109"/>
      <c r="HI439" s="109"/>
      <c r="HJ439" s="109"/>
      <c r="HK439" s="109"/>
      <c r="HL439" s="109"/>
      <c r="HM439" s="109"/>
      <c r="HN439" s="109"/>
      <c r="HO439" s="109"/>
      <c r="HP439" s="109"/>
      <c r="HQ439" s="109"/>
      <c r="HR439" s="109"/>
      <c r="HS439" s="109"/>
      <c r="HT439" s="109"/>
      <c r="HU439" s="109"/>
      <c r="HV439" s="109">
        <v>40</v>
      </c>
      <c r="HW439" s="109"/>
      <c r="HX439" s="109"/>
      <c r="HY439" s="109"/>
      <c r="HZ439" s="109"/>
      <c r="IA439" s="109"/>
      <c r="IB439" s="109"/>
      <c r="IC439" s="109"/>
      <c r="ID439" s="109"/>
      <c r="IE439" s="109"/>
      <c r="IF439" s="109"/>
      <c r="IG439" s="109"/>
      <c r="IH439" s="109"/>
      <c r="II439" s="109"/>
      <c r="IJ439" s="109"/>
      <c r="IK439" s="109"/>
      <c r="IL439" s="109"/>
      <c r="IM439" s="109"/>
      <c r="IN439" s="109"/>
      <c r="IO439" s="109"/>
      <c r="IP439" s="109"/>
      <c r="IQ439" s="109"/>
      <c r="IR439" s="109"/>
      <c r="IS439" s="109"/>
      <c r="IT439" s="109"/>
      <c r="IU439" s="109"/>
      <c r="IV439" s="109"/>
      <c r="IW439" s="109"/>
      <c r="IX439" s="109"/>
      <c r="IY439" s="109"/>
      <c r="IZ439" s="109"/>
      <c r="JA439" s="109"/>
      <c r="JB439" s="109"/>
      <c r="JC439" s="109"/>
      <c r="JD439" s="109"/>
      <c r="JE439" s="109"/>
      <c r="JF439" s="109"/>
      <c r="JG439" s="109"/>
      <c r="JH439" s="109"/>
      <c r="JI439" s="109"/>
      <c r="JJ439" s="109"/>
      <c r="JK439" s="109"/>
      <c r="JL439" s="109"/>
      <c r="JM439" s="109"/>
      <c r="JN439" s="109"/>
      <c r="JO439" s="109"/>
      <c r="JP439" s="109"/>
      <c r="JQ439" s="109"/>
      <c r="JR439" s="109"/>
      <c r="JS439" s="109"/>
      <c r="JT439" s="109"/>
      <c r="JU439" s="109"/>
      <c r="JV439" s="109"/>
      <c r="JW439" s="109"/>
      <c r="JX439" s="109"/>
      <c r="JY439" s="109"/>
      <c r="JZ439" s="109"/>
      <c r="KA439" s="109"/>
      <c r="KB439" s="109"/>
      <c r="KC439" s="109"/>
      <c r="KD439" s="109"/>
      <c r="KE439" s="109"/>
      <c r="KF439" s="109"/>
      <c r="KG439" s="109"/>
      <c r="KH439" s="109"/>
      <c r="KI439" s="109"/>
      <c r="KJ439" s="109"/>
      <c r="KK439" s="109">
        <v>20</v>
      </c>
      <c r="KL439" s="109"/>
      <c r="KM439" s="109"/>
      <c r="KN439" s="109"/>
      <c r="KO439" s="109"/>
      <c r="KP439" s="109"/>
      <c r="KQ439" s="109"/>
      <c r="KR439" s="109"/>
      <c r="KS439" s="109"/>
      <c r="KT439" s="109"/>
      <c r="KU439" s="109"/>
      <c r="KV439" s="109"/>
      <c r="KW439" s="109"/>
      <c r="KX439" s="109"/>
      <c r="KY439" s="109"/>
      <c r="KZ439" s="109"/>
      <c r="LA439" s="109"/>
      <c r="LB439" s="109"/>
      <c r="LC439" s="109">
        <v>30</v>
      </c>
      <c r="LD439" s="109"/>
      <c r="LE439" s="109"/>
      <c r="LF439" s="109"/>
      <c r="LG439" s="109"/>
      <c r="LH439" s="109"/>
      <c r="LI439" s="109"/>
      <c r="LJ439" s="109"/>
      <c r="LK439" s="109"/>
      <c r="LL439" s="109"/>
      <c r="LM439" s="109"/>
      <c r="LN439" s="109"/>
      <c r="LO439" s="109"/>
      <c r="LP439" s="109"/>
      <c r="LQ439" s="109"/>
      <c r="LR439" s="109"/>
      <c r="LS439" s="109"/>
      <c r="LT439" s="109"/>
      <c r="LU439" s="109"/>
      <c r="LV439" s="109"/>
      <c r="LW439" s="109"/>
      <c r="LX439" s="109"/>
      <c r="LY439" s="109"/>
      <c r="LZ439" s="109"/>
      <c r="MA439" s="109"/>
      <c r="MB439" s="109"/>
      <c r="MC439" s="109"/>
      <c r="MD439" s="109"/>
      <c r="ME439" s="109"/>
      <c r="MF439" s="109"/>
      <c r="MG439" s="109"/>
      <c r="MH439" s="109"/>
      <c r="MI439" s="109"/>
      <c r="MJ439" s="109"/>
      <c r="MK439" s="109"/>
      <c r="ML439" s="109"/>
      <c r="MM439" s="109"/>
      <c r="MN439" s="109"/>
      <c r="MO439" s="109"/>
      <c r="MP439" s="109"/>
      <c r="MQ439" s="109"/>
      <c r="MR439" s="109"/>
      <c r="MS439" s="109"/>
      <c r="MT439" s="109"/>
      <c r="MU439" s="109"/>
      <c r="MV439" s="109"/>
      <c r="MW439" s="109"/>
      <c r="MX439" s="109"/>
      <c r="MY439" s="109"/>
      <c r="MZ439" s="109"/>
      <c r="NA439" s="109"/>
      <c r="NB439" s="109"/>
      <c r="NC439" s="109"/>
      <c r="ND439" s="109"/>
      <c r="NE439" s="109"/>
      <c r="NF439" s="109"/>
      <c r="NG439" s="109"/>
      <c r="NH439" s="109"/>
      <c r="NI439" s="109"/>
      <c r="NJ439" s="109"/>
      <c r="NK439" s="109"/>
      <c r="NL439" s="109"/>
      <c r="NM439" s="109"/>
      <c r="NN439" s="109"/>
      <c r="NO439" s="109"/>
      <c r="NP439" s="109"/>
      <c r="NQ439" s="109"/>
      <c r="NR439" s="109"/>
      <c r="NS439" s="109"/>
      <c r="NT439" s="109"/>
      <c r="NU439" s="109"/>
      <c r="NV439" s="109"/>
      <c r="NW439" s="109"/>
      <c r="NX439" s="109"/>
      <c r="NY439" s="109"/>
      <c r="NZ439" s="109"/>
      <c r="OA439" s="109"/>
      <c r="OB439" s="109"/>
      <c r="OC439" s="109"/>
      <c r="OD439" s="109"/>
      <c r="OE439" s="109"/>
      <c r="OF439" s="109"/>
      <c r="OG439" s="109"/>
      <c r="OH439" s="109"/>
      <c r="OI439" s="109"/>
      <c r="OJ439" s="109"/>
      <c r="OK439" s="109"/>
      <c r="OL439" s="109"/>
      <c r="OM439" s="109"/>
      <c r="ON439" s="109"/>
      <c r="OO439" s="109"/>
      <c r="OP439" s="109"/>
      <c r="OQ439" s="109"/>
      <c r="OR439" s="109"/>
      <c r="OS439" s="109"/>
      <c r="OT439" s="109"/>
      <c r="OU439" s="109"/>
      <c r="OV439" s="109"/>
      <c r="OW439" s="109"/>
      <c r="OX439" s="109"/>
      <c r="OY439" s="109"/>
      <c r="OZ439" s="109"/>
      <c r="PA439" s="109"/>
      <c r="PB439" s="109"/>
      <c r="PC439" s="109"/>
      <c r="PD439" s="109"/>
      <c r="PE439" s="109"/>
      <c r="PF439" s="109"/>
      <c r="PG439" s="109"/>
      <c r="PH439" s="109"/>
      <c r="PI439" s="109"/>
      <c r="PJ439" s="109"/>
      <c r="PK439" s="109"/>
      <c r="PL439" s="109"/>
      <c r="PM439" s="109"/>
      <c r="PN439" s="109"/>
      <c r="PO439" s="109"/>
      <c r="PP439" s="109"/>
      <c r="PQ439" s="109"/>
      <c r="PR439" s="109"/>
      <c r="PS439" s="109"/>
      <c r="PT439" s="109"/>
      <c r="PU439" s="109"/>
      <c r="PV439" s="109"/>
      <c r="PW439" s="109"/>
      <c r="PX439" s="109"/>
      <c r="PY439" s="109"/>
      <c r="PZ439" s="109"/>
      <c r="QA439" s="109"/>
      <c r="QB439" s="109"/>
      <c r="QC439" s="109"/>
      <c r="QD439" s="109"/>
      <c r="QE439" s="109"/>
      <c r="QF439" s="109"/>
      <c r="QG439" s="109"/>
      <c r="QH439" s="109"/>
      <c r="QI439" s="109"/>
      <c r="QJ439" s="109"/>
      <c r="QK439" s="23">
        <f t="shared" si="7"/>
        <v>200</v>
      </c>
      <c r="QL439" s="125"/>
      <c r="QM439" s="148"/>
      <c r="QN439" s="125"/>
      <c r="QO439" s="125"/>
      <c r="QP439" s="125"/>
      <c r="QQ439" s="125"/>
      <c r="QR439" s="125"/>
      <c r="QS439" s="130"/>
    </row>
    <row r="440" spans="1:461" s="5" customFormat="1" ht="12.75" customHeight="1" x14ac:dyDescent="0.2">
      <c r="A440" s="52">
        <v>44748</v>
      </c>
      <c r="B440" s="90" t="s">
        <v>455</v>
      </c>
      <c r="C440" s="107"/>
      <c r="D440" s="107"/>
      <c r="E440" s="108"/>
      <c r="F440" s="108"/>
      <c r="G440" s="108"/>
      <c r="H440" s="108"/>
      <c r="I440" s="108"/>
      <c r="J440" s="108"/>
      <c r="K440" s="108"/>
      <c r="L440" s="108"/>
      <c r="M440" s="108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 s="109"/>
      <c r="BG440" s="109"/>
      <c r="BH440" s="109"/>
      <c r="BI440" s="109"/>
      <c r="BJ440" s="109"/>
      <c r="BK440" s="109"/>
      <c r="BL440" s="109"/>
      <c r="BM440" s="109"/>
      <c r="BN440" s="109"/>
      <c r="BO440" s="109"/>
      <c r="BP440" s="109"/>
      <c r="BQ440" s="109"/>
      <c r="BR440" s="109"/>
      <c r="BS440" s="109"/>
      <c r="BT440" s="109"/>
      <c r="BU440" s="109"/>
      <c r="BV440" s="109"/>
      <c r="BW440" s="109"/>
      <c r="BX440" s="109"/>
      <c r="BY440" s="109"/>
      <c r="BZ440" s="109"/>
      <c r="CA440" s="109"/>
      <c r="CB440" s="109"/>
      <c r="CC440" s="109"/>
      <c r="CD440" s="109"/>
      <c r="CE440" s="109"/>
      <c r="CF440" s="109"/>
      <c r="CG440" s="109"/>
      <c r="CH440" s="109"/>
      <c r="CI440" s="109"/>
      <c r="CJ440" s="109"/>
      <c r="CK440" s="109"/>
      <c r="CL440" s="109"/>
      <c r="CM440" s="109"/>
      <c r="CN440" s="109"/>
      <c r="CO440" s="109"/>
      <c r="CP440" s="109"/>
      <c r="CQ440" s="109"/>
      <c r="CR440" s="109"/>
      <c r="CS440" s="109"/>
      <c r="CT440" s="109"/>
      <c r="CU440" s="109"/>
      <c r="CV440" s="109"/>
      <c r="CW440" s="109"/>
      <c r="CX440" s="109"/>
      <c r="CY440" s="109"/>
      <c r="CZ440" s="109"/>
      <c r="DA440" s="109"/>
      <c r="DB440" s="109"/>
      <c r="DC440" s="109"/>
      <c r="DD440" s="109"/>
      <c r="DE440" s="109"/>
      <c r="DF440" s="109"/>
      <c r="DG440" s="109"/>
      <c r="DH440" s="109"/>
      <c r="DI440" s="109"/>
      <c r="DJ440" s="109"/>
      <c r="DK440" s="109"/>
      <c r="DL440" s="109"/>
      <c r="DM440" s="109"/>
      <c r="DN440" s="109"/>
      <c r="DO440" s="109"/>
      <c r="DP440" s="109"/>
      <c r="DQ440" s="109"/>
      <c r="DR440" s="109"/>
      <c r="DS440" s="109"/>
      <c r="DT440" s="109"/>
      <c r="DU440" s="109"/>
      <c r="DV440" s="109"/>
      <c r="DW440" s="109"/>
      <c r="DX440" s="109"/>
      <c r="DY440" s="109"/>
      <c r="DZ440" s="109"/>
      <c r="EA440" s="109"/>
      <c r="EB440" s="109"/>
      <c r="EC440" s="109"/>
      <c r="ED440" s="109"/>
      <c r="EE440" s="109"/>
      <c r="EF440" s="109"/>
      <c r="EG440" s="109"/>
      <c r="EH440" s="109"/>
      <c r="EI440" s="109"/>
      <c r="EJ440" s="109"/>
      <c r="EK440" s="109"/>
      <c r="EL440" s="109"/>
      <c r="EM440" s="109"/>
      <c r="EN440" s="109"/>
      <c r="EO440" s="109"/>
      <c r="EP440" s="109"/>
      <c r="EQ440" s="109"/>
      <c r="ER440" s="109"/>
      <c r="ES440" s="109"/>
      <c r="ET440" s="109"/>
      <c r="EU440" s="109"/>
      <c r="EV440" s="109"/>
      <c r="EW440" s="109"/>
      <c r="EX440" s="109"/>
      <c r="EY440" s="109"/>
      <c r="EZ440" s="109"/>
      <c r="FA440" s="109"/>
      <c r="FB440" s="109"/>
      <c r="FC440" s="109"/>
      <c r="FD440" s="109"/>
      <c r="FE440" s="109"/>
      <c r="FF440" s="109"/>
      <c r="FG440" s="109"/>
      <c r="FH440" s="109"/>
      <c r="FI440" s="109"/>
      <c r="FJ440" s="109"/>
      <c r="FK440" s="109"/>
      <c r="FL440" s="109"/>
      <c r="FM440" s="109"/>
      <c r="FN440" s="109"/>
      <c r="FO440" s="109"/>
      <c r="FP440" s="109"/>
      <c r="FQ440" s="109"/>
      <c r="FR440" s="109"/>
      <c r="FS440" s="109"/>
      <c r="FT440" s="109"/>
      <c r="FU440" s="109"/>
      <c r="FV440" s="109"/>
      <c r="FW440" s="109"/>
      <c r="FX440" s="109"/>
      <c r="FY440" s="109"/>
      <c r="FZ440" s="109"/>
      <c r="GA440" s="109"/>
      <c r="GB440" s="109"/>
      <c r="GC440" s="109"/>
      <c r="GD440" s="109"/>
      <c r="GE440" s="109"/>
      <c r="GF440" s="109"/>
      <c r="GG440" s="109"/>
      <c r="GH440" s="109"/>
      <c r="GI440" s="109"/>
      <c r="GJ440" s="109"/>
      <c r="GK440" s="109"/>
      <c r="GL440" s="109"/>
      <c r="GM440" s="109"/>
      <c r="GN440" s="109"/>
      <c r="GO440" s="109"/>
      <c r="GP440" s="109"/>
      <c r="GQ440" s="109"/>
      <c r="GR440" s="109"/>
      <c r="GS440" s="109"/>
      <c r="GT440" s="109"/>
      <c r="GU440" s="109"/>
      <c r="GV440" s="109"/>
      <c r="GW440" s="109"/>
      <c r="GX440" s="109"/>
      <c r="GY440" s="109"/>
      <c r="GZ440" s="109"/>
      <c r="HA440" s="109"/>
      <c r="HB440" s="109"/>
      <c r="HC440" s="109"/>
      <c r="HD440" s="109"/>
      <c r="HE440" s="109"/>
      <c r="HF440" s="109"/>
      <c r="HG440" s="109"/>
      <c r="HH440" s="109"/>
      <c r="HI440" s="109"/>
      <c r="HJ440" s="109"/>
      <c r="HK440" s="109"/>
      <c r="HL440" s="109"/>
      <c r="HM440" s="109"/>
      <c r="HN440" s="109"/>
      <c r="HO440" s="109"/>
      <c r="HP440" s="109"/>
      <c r="HQ440" s="109"/>
      <c r="HR440" s="109"/>
      <c r="HS440" s="109"/>
      <c r="HT440" s="109"/>
      <c r="HU440" s="109"/>
      <c r="HV440" s="109"/>
      <c r="HW440" s="109"/>
      <c r="HX440" s="109"/>
      <c r="HY440" s="109"/>
      <c r="HZ440" s="109"/>
      <c r="IA440" s="109"/>
      <c r="IB440" s="109"/>
      <c r="IC440" s="109"/>
      <c r="ID440" s="109"/>
      <c r="IE440" s="109"/>
      <c r="IF440" s="109"/>
      <c r="IG440" s="109"/>
      <c r="IH440" s="109"/>
      <c r="II440" s="109"/>
      <c r="IJ440" s="109"/>
      <c r="IK440" s="109"/>
      <c r="IL440" s="109"/>
      <c r="IM440" s="109"/>
      <c r="IN440" s="109"/>
      <c r="IO440" s="109"/>
      <c r="IP440" s="109"/>
      <c r="IQ440" s="109">
        <v>11</v>
      </c>
      <c r="IR440" s="109"/>
      <c r="IS440" s="109"/>
      <c r="IT440" s="109"/>
      <c r="IU440" s="109"/>
      <c r="IV440" s="109"/>
      <c r="IW440" s="109"/>
      <c r="IX440" s="109"/>
      <c r="IY440" s="109"/>
      <c r="IZ440" s="109"/>
      <c r="JA440" s="109"/>
      <c r="JB440" s="109"/>
      <c r="JC440" s="109"/>
      <c r="JD440" s="109"/>
      <c r="JE440" s="109"/>
      <c r="JF440" s="109"/>
      <c r="JG440" s="109"/>
      <c r="JH440" s="109"/>
      <c r="JI440" s="109"/>
      <c r="JJ440" s="109"/>
      <c r="JK440" s="109"/>
      <c r="JL440" s="109"/>
      <c r="JM440" s="109"/>
      <c r="JN440" s="109"/>
      <c r="JO440" s="109"/>
      <c r="JP440" s="109"/>
      <c r="JQ440" s="109"/>
      <c r="JR440" s="109"/>
      <c r="JS440" s="109"/>
      <c r="JT440" s="109"/>
      <c r="JU440" s="109"/>
      <c r="JV440" s="109"/>
      <c r="JW440" s="109"/>
      <c r="JX440" s="109"/>
      <c r="JY440" s="109"/>
      <c r="JZ440" s="109"/>
      <c r="KA440" s="109"/>
      <c r="KB440" s="109"/>
      <c r="KC440" s="109"/>
      <c r="KD440" s="109"/>
      <c r="KE440" s="109"/>
      <c r="KF440" s="109"/>
      <c r="KG440" s="109"/>
      <c r="KH440" s="109"/>
      <c r="KI440" s="109"/>
      <c r="KJ440" s="109"/>
      <c r="KK440" s="109"/>
      <c r="KL440" s="109"/>
      <c r="KM440" s="109"/>
      <c r="KN440" s="109"/>
      <c r="KO440" s="109"/>
      <c r="KP440" s="109"/>
      <c r="KQ440" s="109"/>
      <c r="KR440" s="109"/>
      <c r="KS440" s="109"/>
      <c r="KT440" s="109"/>
      <c r="KU440" s="109"/>
      <c r="KV440" s="109"/>
      <c r="KW440" s="109"/>
      <c r="KX440" s="109"/>
      <c r="KY440" s="109"/>
      <c r="KZ440" s="109"/>
      <c r="LA440" s="109"/>
      <c r="LB440" s="109"/>
      <c r="LC440" s="109"/>
      <c r="LD440" s="109"/>
      <c r="LE440" s="109"/>
      <c r="LF440" s="109"/>
      <c r="LG440" s="109"/>
      <c r="LH440" s="109"/>
      <c r="LI440" s="109"/>
      <c r="LJ440" s="109"/>
      <c r="LK440" s="109"/>
      <c r="LL440" s="109"/>
      <c r="LM440" s="109"/>
      <c r="LN440" s="109"/>
      <c r="LO440" s="109"/>
      <c r="LP440" s="109"/>
      <c r="LQ440" s="109"/>
      <c r="LR440" s="109"/>
      <c r="LS440" s="109"/>
      <c r="LT440" s="109"/>
      <c r="LU440" s="109"/>
      <c r="LV440" s="109"/>
      <c r="LW440" s="109"/>
      <c r="LX440" s="109"/>
      <c r="LY440" s="109"/>
      <c r="LZ440" s="109"/>
      <c r="MA440" s="109"/>
      <c r="MB440" s="109"/>
      <c r="MC440" s="109"/>
      <c r="MD440" s="109"/>
      <c r="ME440" s="109"/>
      <c r="MF440" s="109"/>
      <c r="MG440" s="109"/>
      <c r="MH440" s="109"/>
      <c r="MI440" s="109"/>
      <c r="MJ440" s="109"/>
      <c r="MK440" s="109"/>
      <c r="ML440" s="109"/>
      <c r="MM440" s="109"/>
      <c r="MN440" s="109"/>
      <c r="MO440" s="109"/>
      <c r="MP440" s="109"/>
      <c r="MQ440" s="109"/>
      <c r="MR440" s="109"/>
      <c r="MS440" s="109"/>
      <c r="MT440" s="109"/>
      <c r="MU440" s="109"/>
      <c r="MV440" s="109"/>
      <c r="MW440" s="109"/>
      <c r="MX440" s="109"/>
      <c r="MY440" s="109"/>
      <c r="MZ440" s="109"/>
      <c r="NA440" s="109"/>
      <c r="NB440" s="109"/>
      <c r="NC440" s="109"/>
      <c r="ND440" s="109"/>
      <c r="NE440" s="109"/>
      <c r="NF440" s="109"/>
      <c r="NG440" s="109"/>
      <c r="NH440" s="109"/>
      <c r="NI440" s="109"/>
      <c r="NJ440" s="109"/>
      <c r="NK440" s="109"/>
      <c r="NL440" s="109"/>
      <c r="NM440" s="109"/>
      <c r="NN440" s="109"/>
      <c r="NO440" s="109"/>
      <c r="NP440" s="109"/>
      <c r="NQ440" s="109"/>
      <c r="NR440" s="109"/>
      <c r="NS440" s="109"/>
      <c r="NT440" s="109"/>
      <c r="NU440" s="109"/>
      <c r="NV440" s="109"/>
      <c r="NW440" s="109"/>
      <c r="NX440" s="109"/>
      <c r="NY440" s="109"/>
      <c r="NZ440" s="109"/>
      <c r="OA440" s="109"/>
      <c r="OB440" s="109"/>
      <c r="OC440" s="109"/>
      <c r="OD440" s="109"/>
      <c r="OE440" s="109"/>
      <c r="OF440" s="109"/>
      <c r="OG440" s="109"/>
      <c r="OH440" s="109"/>
      <c r="OI440" s="109"/>
      <c r="OJ440" s="109"/>
      <c r="OK440" s="109"/>
      <c r="OL440" s="109"/>
      <c r="OM440" s="109"/>
      <c r="ON440" s="109"/>
      <c r="OO440" s="109"/>
      <c r="OP440" s="109"/>
      <c r="OQ440" s="109"/>
      <c r="OR440" s="109"/>
      <c r="OS440" s="109"/>
      <c r="OT440" s="109"/>
      <c r="OU440" s="109"/>
      <c r="OV440" s="109"/>
      <c r="OW440" s="109"/>
      <c r="OX440" s="109"/>
      <c r="OY440" s="109"/>
      <c r="OZ440" s="109"/>
      <c r="PA440" s="109"/>
      <c r="PB440" s="109"/>
      <c r="PC440" s="109"/>
      <c r="PD440" s="109"/>
      <c r="PE440" s="109"/>
      <c r="PF440" s="109"/>
      <c r="PG440" s="109"/>
      <c r="PH440" s="109"/>
      <c r="PI440" s="109"/>
      <c r="PJ440" s="109"/>
      <c r="PK440" s="109"/>
      <c r="PL440" s="109"/>
      <c r="PM440" s="109"/>
      <c r="PN440" s="109"/>
      <c r="PO440" s="109"/>
      <c r="PP440" s="109"/>
      <c r="PQ440" s="109"/>
      <c r="PR440" s="109"/>
      <c r="PS440" s="109"/>
      <c r="PT440" s="109"/>
      <c r="PU440" s="109"/>
      <c r="PV440" s="109"/>
      <c r="PW440" s="109"/>
      <c r="PX440" s="109"/>
      <c r="PY440" s="109"/>
      <c r="PZ440" s="109"/>
      <c r="QA440" s="109"/>
      <c r="QB440" s="109"/>
      <c r="QC440" s="109"/>
      <c r="QD440" s="109"/>
      <c r="QE440" s="109"/>
      <c r="QF440" s="109"/>
      <c r="QG440" s="109"/>
      <c r="QH440" s="109"/>
      <c r="QI440" s="109"/>
      <c r="QJ440" s="109"/>
      <c r="QK440" s="23">
        <f t="shared" si="7"/>
        <v>11</v>
      </c>
      <c r="QL440" s="125"/>
      <c r="QM440" s="148"/>
      <c r="QN440" s="125"/>
      <c r="QO440" s="125"/>
      <c r="QP440" s="125"/>
      <c r="QQ440" s="125"/>
      <c r="QR440" s="125">
        <v>495</v>
      </c>
      <c r="QS440" s="130"/>
    </row>
    <row r="441" spans="1:461" s="5" customFormat="1" ht="12.75" customHeight="1" x14ac:dyDescent="0.2">
      <c r="A441" s="52">
        <v>44749</v>
      </c>
      <c r="B441" s="90" t="s">
        <v>361</v>
      </c>
      <c r="C441" s="107"/>
      <c r="D441" s="107"/>
      <c r="E441" s="108"/>
      <c r="F441" s="108"/>
      <c r="G441" s="108"/>
      <c r="H441" s="108"/>
      <c r="I441" s="108"/>
      <c r="J441" s="108"/>
      <c r="K441" s="108"/>
      <c r="L441" s="108"/>
      <c r="M441" s="108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 s="109"/>
      <c r="BG441" s="109"/>
      <c r="BH441" s="109"/>
      <c r="BI441" s="109"/>
      <c r="BJ441" s="109"/>
      <c r="BK441" s="109"/>
      <c r="BL441" s="109"/>
      <c r="BM441" s="109"/>
      <c r="BN441" s="109"/>
      <c r="BO441" s="109"/>
      <c r="BP441" s="109"/>
      <c r="BQ441" s="109"/>
      <c r="BR441" s="109"/>
      <c r="BS441" s="109"/>
      <c r="BT441" s="109"/>
      <c r="BU441" s="109"/>
      <c r="BV441" s="109"/>
      <c r="BW441" s="109"/>
      <c r="BX441" s="109"/>
      <c r="BY441" s="109"/>
      <c r="BZ441" s="109"/>
      <c r="CA441" s="109"/>
      <c r="CB441" s="109"/>
      <c r="CC441" s="109"/>
      <c r="CD441" s="109"/>
      <c r="CE441" s="109"/>
      <c r="CF441" s="109"/>
      <c r="CG441" s="109"/>
      <c r="CH441" s="109"/>
      <c r="CI441" s="109"/>
      <c r="CJ441" s="109"/>
      <c r="CK441" s="109"/>
      <c r="CL441" s="109"/>
      <c r="CM441" s="109"/>
      <c r="CN441" s="109"/>
      <c r="CO441" s="109"/>
      <c r="CP441" s="109"/>
      <c r="CQ441" s="109"/>
      <c r="CR441" s="109"/>
      <c r="CS441" s="109"/>
      <c r="CT441" s="109"/>
      <c r="CU441" s="109"/>
      <c r="CV441" s="109"/>
      <c r="CW441" s="109"/>
      <c r="CX441" s="109"/>
      <c r="CY441" s="109"/>
      <c r="CZ441" s="109"/>
      <c r="DA441" s="109"/>
      <c r="DB441" s="109"/>
      <c r="DC441" s="109"/>
      <c r="DD441" s="109"/>
      <c r="DE441" s="109"/>
      <c r="DF441" s="109"/>
      <c r="DG441" s="109"/>
      <c r="DH441" s="109"/>
      <c r="DI441" s="109"/>
      <c r="DJ441" s="109"/>
      <c r="DK441" s="109"/>
      <c r="DL441" s="109"/>
      <c r="DM441" s="109"/>
      <c r="DN441" s="109"/>
      <c r="DO441" s="109"/>
      <c r="DP441" s="109"/>
      <c r="DQ441" s="109"/>
      <c r="DR441" s="109"/>
      <c r="DS441" s="109"/>
      <c r="DT441" s="109"/>
      <c r="DU441" s="109"/>
      <c r="DV441" s="109"/>
      <c r="DW441" s="109"/>
      <c r="DX441" s="109"/>
      <c r="DY441" s="109"/>
      <c r="DZ441" s="109"/>
      <c r="EA441" s="109"/>
      <c r="EB441" s="109"/>
      <c r="EC441" s="109"/>
      <c r="ED441" s="109"/>
      <c r="EE441" s="109"/>
      <c r="EF441" s="109"/>
      <c r="EG441" s="109"/>
      <c r="EH441" s="109"/>
      <c r="EI441" s="109"/>
      <c r="EJ441" s="109"/>
      <c r="EK441" s="109"/>
      <c r="EL441" s="109"/>
      <c r="EM441" s="109"/>
      <c r="EN441" s="109"/>
      <c r="EO441" s="109"/>
      <c r="EP441" s="109"/>
      <c r="EQ441" s="109"/>
      <c r="ER441" s="109"/>
      <c r="ES441" s="109"/>
      <c r="ET441" s="109"/>
      <c r="EU441" s="109"/>
      <c r="EV441" s="109"/>
      <c r="EW441" s="109"/>
      <c r="EX441" s="109"/>
      <c r="EY441" s="109"/>
      <c r="EZ441" s="109"/>
      <c r="FA441" s="109"/>
      <c r="FB441" s="109"/>
      <c r="FC441" s="109"/>
      <c r="FD441" s="109"/>
      <c r="FE441" s="109"/>
      <c r="FF441" s="109"/>
      <c r="FG441" s="109"/>
      <c r="FH441" s="109"/>
      <c r="FI441" s="109"/>
      <c r="FJ441" s="109"/>
      <c r="FK441" s="109"/>
      <c r="FL441" s="109"/>
      <c r="FM441" s="109"/>
      <c r="FN441" s="109"/>
      <c r="FO441" s="109"/>
      <c r="FP441" s="109"/>
      <c r="FQ441" s="109"/>
      <c r="FR441" s="109"/>
      <c r="FS441" s="109"/>
      <c r="FT441" s="109"/>
      <c r="FU441" s="109"/>
      <c r="FV441" s="109"/>
      <c r="FW441" s="109"/>
      <c r="FX441" s="109"/>
      <c r="FY441" s="109"/>
      <c r="FZ441" s="109"/>
      <c r="GA441" s="109"/>
      <c r="GB441" s="109"/>
      <c r="GC441" s="109"/>
      <c r="GD441" s="109"/>
      <c r="GE441" s="109"/>
      <c r="GF441" s="109"/>
      <c r="GG441" s="109"/>
      <c r="GH441" s="109"/>
      <c r="GI441" s="109"/>
      <c r="GJ441" s="109"/>
      <c r="GK441" s="109"/>
      <c r="GL441" s="109"/>
      <c r="GM441" s="109"/>
      <c r="GN441" s="109"/>
      <c r="GO441" s="109"/>
      <c r="GP441" s="109"/>
      <c r="GQ441" s="109"/>
      <c r="GR441" s="109"/>
      <c r="GS441" s="109"/>
      <c r="GT441" s="109"/>
      <c r="GU441" s="109"/>
      <c r="GV441" s="109"/>
      <c r="GW441" s="109"/>
      <c r="GX441" s="109"/>
      <c r="GY441" s="109"/>
      <c r="GZ441" s="109"/>
      <c r="HA441" s="109"/>
      <c r="HB441" s="109"/>
      <c r="HC441" s="109"/>
      <c r="HD441" s="109"/>
      <c r="HE441" s="109"/>
      <c r="HF441" s="109"/>
      <c r="HG441" s="109">
        <v>10</v>
      </c>
      <c r="HH441" s="109"/>
      <c r="HI441" s="109"/>
      <c r="HJ441" s="109"/>
      <c r="HK441" s="109"/>
      <c r="HL441" s="109"/>
      <c r="HM441" s="109"/>
      <c r="HN441" s="109"/>
      <c r="HO441" s="109"/>
      <c r="HP441" s="109"/>
      <c r="HQ441" s="109"/>
      <c r="HR441" s="109"/>
      <c r="HS441" s="109"/>
      <c r="HT441" s="109"/>
      <c r="HU441" s="109"/>
      <c r="HV441" s="109"/>
      <c r="HW441" s="109"/>
      <c r="HX441" s="109"/>
      <c r="HY441" s="109"/>
      <c r="HZ441" s="109"/>
      <c r="IA441" s="109"/>
      <c r="IB441" s="109"/>
      <c r="IC441" s="109"/>
      <c r="ID441" s="109"/>
      <c r="IE441" s="109"/>
      <c r="IF441" s="109"/>
      <c r="IG441" s="109"/>
      <c r="IH441" s="109"/>
      <c r="II441" s="109"/>
      <c r="IJ441" s="109"/>
      <c r="IK441" s="109"/>
      <c r="IL441" s="109"/>
      <c r="IM441" s="109"/>
      <c r="IN441" s="109"/>
      <c r="IO441" s="109"/>
      <c r="IP441" s="109"/>
      <c r="IQ441" s="109"/>
      <c r="IR441" s="109"/>
      <c r="IS441" s="109"/>
      <c r="IT441" s="109"/>
      <c r="IU441" s="109"/>
      <c r="IV441" s="109"/>
      <c r="IW441" s="109"/>
      <c r="IX441" s="109"/>
      <c r="IY441" s="109"/>
      <c r="IZ441" s="109"/>
      <c r="JA441" s="109"/>
      <c r="JB441" s="109"/>
      <c r="JC441" s="109"/>
      <c r="JD441" s="109"/>
      <c r="JE441" s="109"/>
      <c r="JF441" s="109"/>
      <c r="JG441" s="109"/>
      <c r="JH441" s="109"/>
      <c r="JI441" s="109"/>
      <c r="JJ441" s="109"/>
      <c r="JK441" s="109"/>
      <c r="JL441" s="109"/>
      <c r="JM441" s="109"/>
      <c r="JN441" s="109"/>
      <c r="JO441" s="109"/>
      <c r="JP441" s="109"/>
      <c r="JQ441" s="109"/>
      <c r="JR441" s="109"/>
      <c r="JS441" s="109"/>
      <c r="JT441" s="109"/>
      <c r="JU441" s="109"/>
      <c r="JV441" s="109"/>
      <c r="JW441" s="109"/>
      <c r="JX441" s="109"/>
      <c r="JY441" s="109"/>
      <c r="JZ441" s="109"/>
      <c r="KA441" s="109"/>
      <c r="KB441" s="109"/>
      <c r="KC441" s="109"/>
      <c r="KD441" s="109"/>
      <c r="KE441" s="109"/>
      <c r="KF441" s="109"/>
      <c r="KG441" s="109"/>
      <c r="KH441" s="109"/>
      <c r="KI441" s="109"/>
      <c r="KJ441" s="109"/>
      <c r="KK441" s="109"/>
      <c r="KL441" s="109"/>
      <c r="KM441" s="109"/>
      <c r="KN441" s="109"/>
      <c r="KO441" s="109"/>
      <c r="KP441" s="109"/>
      <c r="KQ441" s="109"/>
      <c r="KR441" s="109"/>
      <c r="KS441" s="109"/>
      <c r="KT441" s="109"/>
      <c r="KU441" s="109"/>
      <c r="KV441" s="109"/>
      <c r="KW441" s="109"/>
      <c r="KX441" s="109"/>
      <c r="KY441" s="109"/>
      <c r="KZ441" s="109"/>
      <c r="LA441" s="109"/>
      <c r="LB441" s="109"/>
      <c r="LC441" s="109"/>
      <c r="LD441" s="109"/>
      <c r="LE441" s="109"/>
      <c r="LF441" s="109"/>
      <c r="LG441" s="109"/>
      <c r="LH441" s="109"/>
      <c r="LI441" s="109"/>
      <c r="LJ441" s="109"/>
      <c r="LK441" s="109"/>
      <c r="LL441" s="109"/>
      <c r="LM441" s="109"/>
      <c r="LN441" s="109"/>
      <c r="LO441" s="109"/>
      <c r="LP441" s="109"/>
      <c r="LQ441" s="109"/>
      <c r="LR441" s="109"/>
      <c r="LS441" s="109"/>
      <c r="LT441" s="109"/>
      <c r="LU441" s="109"/>
      <c r="LV441" s="109"/>
      <c r="LW441" s="109"/>
      <c r="LX441" s="109"/>
      <c r="LY441" s="109"/>
      <c r="LZ441" s="109"/>
      <c r="MA441" s="109"/>
      <c r="MB441" s="109"/>
      <c r="MC441" s="109"/>
      <c r="MD441" s="109"/>
      <c r="ME441" s="109"/>
      <c r="MF441" s="109"/>
      <c r="MG441" s="109"/>
      <c r="MH441" s="109"/>
      <c r="MI441" s="109"/>
      <c r="MJ441" s="109"/>
      <c r="MK441" s="109"/>
      <c r="ML441" s="109"/>
      <c r="MM441" s="109"/>
      <c r="MN441" s="109"/>
      <c r="MO441" s="109"/>
      <c r="MP441" s="109"/>
      <c r="MQ441" s="109"/>
      <c r="MR441" s="109"/>
      <c r="MS441" s="109"/>
      <c r="MT441" s="109"/>
      <c r="MU441" s="109"/>
      <c r="MV441" s="109"/>
      <c r="MW441" s="109"/>
      <c r="MX441" s="109"/>
      <c r="MY441" s="109"/>
      <c r="MZ441" s="109"/>
      <c r="NA441" s="109"/>
      <c r="NB441" s="109"/>
      <c r="NC441" s="109"/>
      <c r="ND441" s="109"/>
      <c r="NE441" s="109"/>
      <c r="NF441" s="109"/>
      <c r="NG441" s="109"/>
      <c r="NH441" s="109"/>
      <c r="NI441" s="109"/>
      <c r="NJ441" s="109"/>
      <c r="NK441" s="109"/>
      <c r="NL441" s="109"/>
      <c r="NM441" s="109"/>
      <c r="NN441" s="109"/>
      <c r="NO441" s="109"/>
      <c r="NP441" s="109"/>
      <c r="NQ441" s="109"/>
      <c r="NR441" s="109"/>
      <c r="NS441" s="109"/>
      <c r="NT441" s="109"/>
      <c r="NU441" s="109"/>
      <c r="NV441" s="109"/>
      <c r="NW441" s="109"/>
      <c r="NX441" s="109"/>
      <c r="NY441" s="109"/>
      <c r="NZ441" s="109"/>
      <c r="OA441" s="109"/>
      <c r="OB441" s="109"/>
      <c r="OC441" s="109"/>
      <c r="OD441" s="109"/>
      <c r="OE441" s="109"/>
      <c r="OF441" s="109"/>
      <c r="OG441" s="109"/>
      <c r="OH441" s="109"/>
      <c r="OI441" s="109"/>
      <c r="OJ441" s="109"/>
      <c r="OK441" s="109"/>
      <c r="OL441" s="109"/>
      <c r="OM441" s="109"/>
      <c r="ON441" s="109"/>
      <c r="OO441" s="109"/>
      <c r="OP441" s="109"/>
      <c r="OQ441" s="109"/>
      <c r="OR441" s="109"/>
      <c r="OS441" s="109"/>
      <c r="OT441" s="109"/>
      <c r="OU441" s="109"/>
      <c r="OV441" s="109"/>
      <c r="OW441" s="109"/>
      <c r="OX441" s="109"/>
      <c r="OY441" s="109"/>
      <c r="OZ441" s="109"/>
      <c r="PA441" s="109"/>
      <c r="PB441" s="109"/>
      <c r="PC441" s="109"/>
      <c r="PD441" s="109"/>
      <c r="PE441" s="109"/>
      <c r="PF441" s="109"/>
      <c r="PG441" s="109"/>
      <c r="PH441" s="109"/>
      <c r="PI441" s="109"/>
      <c r="PJ441" s="109"/>
      <c r="PK441" s="109"/>
      <c r="PL441" s="109"/>
      <c r="PM441" s="109"/>
      <c r="PN441" s="109"/>
      <c r="PO441" s="109"/>
      <c r="PP441" s="109"/>
      <c r="PQ441" s="109"/>
      <c r="PR441" s="109"/>
      <c r="PS441" s="109"/>
      <c r="PT441" s="109"/>
      <c r="PU441" s="109"/>
      <c r="PV441" s="109"/>
      <c r="PW441" s="109"/>
      <c r="PX441" s="109"/>
      <c r="PY441" s="109"/>
      <c r="PZ441" s="109"/>
      <c r="QA441" s="109"/>
      <c r="QB441" s="109"/>
      <c r="QC441" s="109"/>
      <c r="QD441" s="109"/>
      <c r="QE441" s="109"/>
      <c r="QF441" s="109"/>
      <c r="QG441" s="109"/>
      <c r="QH441" s="109"/>
      <c r="QI441" s="109"/>
      <c r="QJ441" s="109"/>
      <c r="QK441" s="23">
        <f t="shared" si="7"/>
        <v>10</v>
      </c>
      <c r="QL441" s="125"/>
      <c r="QM441" s="148"/>
      <c r="QN441" s="125"/>
      <c r="QO441" s="125"/>
      <c r="QP441" s="125"/>
      <c r="QQ441" s="125"/>
      <c r="QR441" s="125">
        <v>504</v>
      </c>
      <c r="QS441" s="130"/>
    </row>
    <row r="442" spans="1:461" s="5" customFormat="1" ht="12.75" customHeight="1" x14ac:dyDescent="0.2">
      <c r="A442" s="52">
        <v>44749</v>
      </c>
      <c r="B442" s="90" t="s">
        <v>371</v>
      </c>
      <c r="C442" s="107"/>
      <c r="D442" s="107"/>
      <c r="E442" s="108"/>
      <c r="F442" s="108"/>
      <c r="G442" s="108"/>
      <c r="H442" s="108"/>
      <c r="I442" s="108"/>
      <c r="J442" s="108"/>
      <c r="K442" s="108"/>
      <c r="L442" s="108"/>
      <c r="M442" s="108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>
        <v>50</v>
      </c>
      <c r="BE442" s="109"/>
      <c r="BF442" s="109"/>
      <c r="BG442" s="109"/>
      <c r="BH442" s="109"/>
      <c r="BI442" s="109"/>
      <c r="BJ442" s="109"/>
      <c r="BK442" s="109"/>
      <c r="BL442" s="109"/>
      <c r="BM442" s="109"/>
      <c r="BN442" s="109"/>
      <c r="BO442" s="109"/>
      <c r="BP442" s="109"/>
      <c r="BQ442" s="109"/>
      <c r="BR442" s="109"/>
      <c r="BS442" s="109"/>
      <c r="BT442" s="109"/>
      <c r="BU442" s="109"/>
      <c r="BV442" s="109"/>
      <c r="BW442" s="109"/>
      <c r="BX442" s="109"/>
      <c r="BY442" s="109"/>
      <c r="BZ442" s="109"/>
      <c r="CA442" s="109"/>
      <c r="CB442" s="109"/>
      <c r="CC442" s="109"/>
      <c r="CD442" s="109"/>
      <c r="CE442" s="109"/>
      <c r="CF442" s="109"/>
      <c r="CG442" s="109"/>
      <c r="CH442" s="109"/>
      <c r="CI442" s="109"/>
      <c r="CJ442" s="109"/>
      <c r="CK442" s="109"/>
      <c r="CL442" s="109"/>
      <c r="CM442" s="109"/>
      <c r="CN442" s="109"/>
      <c r="CO442" s="109"/>
      <c r="CP442" s="109"/>
      <c r="CQ442" s="109"/>
      <c r="CR442" s="109"/>
      <c r="CS442" s="109"/>
      <c r="CT442" s="109"/>
      <c r="CU442" s="109"/>
      <c r="CV442" s="109"/>
      <c r="CW442" s="109"/>
      <c r="CX442" s="109"/>
      <c r="CY442" s="109"/>
      <c r="CZ442" s="109"/>
      <c r="DA442" s="109"/>
      <c r="DB442" s="109"/>
      <c r="DC442" s="109"/>
      <c r="DD442" s="109"/>
      <c r="DE442" s="109"/>
      <c r="DF442" s="109"/>
      <c r="DG442" s="109"/>
      <c r="DH442" s="109"/>
      <c r="DI442" s="109"/>
      <c r="DJ442" s="109"/>
      <c r="DK442" s="109"/>
      <c r="DL442" s="109"/>
      <c r="DM442" s="109"/>
      <c r="DN442" s="109"/>
      <c r="DO442" s="109"/>
      <c r="DP442" s="109"/>
      <c r="DQ442" s="109"/>
      <c r="DR442" s="109"/>
      <c r="DS442" s="109"/>
      <c r="DT442" s="109"/>
      <c r="DU442" s="109"/>
      <c r="DV442" s="109"/>
      <c r="DW442" s="109"/>
      <c r="DX442" s="109"/>
      <c r="DY442" s="109"/>
      <c r="DZ442" s="109"/>
      <c r="EA442" s="109"/>
      <c r="EB442" s="109"/>
      <c r="EC442" s="109"/>
      <c r="ED442" s="109"/>
      <c r="EE442" s="109"/>
      <c r="EF442" s="109"/>
      <c r="EG442" s="109"/>
      <c r="EH442" s="109"/>
      <c r="EI442" s="109"/>
      <c r="EJ442" s="109"/>
      <c r="EK442" s="109"/>
      <c r="EL442" s="109"/>
      <c r="EM442" s="109"/>
      <c r="EN442" s="109"/>
      <c r="EO442" s="109"/>
      <c r="EP442" s="109"/>
      <c r="EQ442" s="109"/>
      <c r="ER442" s="109"/>
      <c r="ES442" s="109"/>
      <c r="ET442" s="109"/>
      <c r="EU442" s="109"/>
      <c r="EV442" s="109"/>
      <c r="EW442" s="109"/>
      <c r="EX442" s="109"/>
      <c r="EY442" s="109"/>
      <c r="EZ442" s="109"/>
      <c r="FA442" s="109"/>
      <c r="FB442" s="109"/>
      <c r="FC442" s="109"/>
      <c r="FD442" s="109"/>
      <c r="FE442" s="109"/>
      <c r="FF442" s="109"/>
      <c r="FG442" s="109"/>
      <c r="FH442" s="109"/>
      <c r="FI442" s="109"/>
      <c r="FJ442" s="109"/>
      <c r="FK442" s="109"/>
      <c r="FL442" s="109"/>
      <c r="FM442" s="109"/>
      <c r="FN442" s="109"/>
      <c r="FO442" s="109"/>
      <c r="FP442" s="109"/>
      <c r="FQ442" s="109"/>
      <c r="FR442" s="109"/>
      <c r="FS442" s="109"/>
      <c r="FT442" s="109"/>
      <c r="FU442" s="109"/>
      <c r="FV442" s="109"/>
      <c r="FW442" s="109"/>
      <c r="FX442" s="109"/>
      <c r="FY442" s="109"/>
      <c r="FZ442" s="109"/>
      <c r="GA442" s="109"/>
      <c r="GB442" s="109"/>
      <c r="GC442" s="109"/>
      <c r="GD442" s="109"/>
      <c r="GE442" s="109"/>
      <c r="GF442" s="109"/>
      <c r="GG442" s="109"/>
      <c r="GH442" s="109"/>
      <c r="GI442" s="109"/>
      <c r="GJ442" s="109"/>
      <c r="GK442" s="109"/>
      <c r="GL442" s="109"/>
      <c r="GM442" s="109"/>
      <c r="GN442" s="109"/>
      <c r="GO442" s="109"/>
      <c r="GP442" s="109"/>
      <c r="GQ442" s="109"/>
      <c r="GR442" s="109"/>
      <c r="GS442" s="109"/>
      <c r="GT442" s="109"/>
      <c r="GU442" s="109"/>
      <c r="GV442" s="109"/>
      <c r="GW442" s="109"/>
      <c r="GX442" s="109"/>
      <c r="GY442" s="109"/>
      <c r="GZ442" s="109"/>
      <c r="HA442" s="109"/>
      <c r="HB442" s="109"/>
      <c r="HC442" s="109"/>
      <c r="HD442" s="109"/>
      <c r="HE442" s="109"/>
      <c r="HF442" s="109"/>
      <c r="HG442" s="109"/>
      <c r="HH442" s="109"/>
      <c r="HI442" s="109"/>
      <c r="HJ442" s="109"/>
      <c r="HK442" s="109"/>
      <c r="HL442" s="109"/>
      <c r="HM442" s="109"/>
      <c r="HN442" s="109"/>
      <c r="HO442" s="109"/>
      <c r="HP442" s="109"/>
      <c r="HQ442" s="109"/>
      <c r="HR442" s="109"/>
      <c r="HS442" s="109"/>
      <c r="HT442" s="109"/>
      <c r="HU442" s="109"/>
      <c r="HV442" s="109"/>
      <c r="HW442" s="109"/>
      <c r="HX442" s="109"/>
      <c r="HY442" s="109"/>
      <c r="HZ442" s="109"/>
      <c r="IA442" s="109"/>
      <c r="IB442" s="109"/>
      <c r="IC442" s="109"/>
      <c r="ID442" s="109"/>
      <c r="IE442" s="109"/>
      <c r="IF442" s="109"/>
      <c r="IG442" s="109"/>
      <c r="IH442" s="109"/>
      <c r="II442" s="109"/>
      <c r="IJ442" s="109"/>
      <c r="IK442" s="109"/>
      <c r="IL442" s="109"/>
      <c r="IM442" s="109"/>
      <c r="IN442" s="109"/>
      <c r="IO442" s="109"/>
      <c r="IP442" s="109"/>
      <c r="IQ442" s="109"/>
      <c r="IR442" s="109"/>
      <c r="IS442" s="109"/>
      <c r="IT442" s="109"/>
      <c r="IU442" s="109"/>
      <c r="IV442" s="109"/>
      <c r="IW442" s="109"/>
      <c r="IX442" s="109"/>
      <c r="IY442" s="109"/>
      <c r="IZ442" s="109"/>
      <c r="JA442" s="109"/>
      <c r="JB442" s="109"/>
      <c r="JC442" s="109"/>
      <c r="JD442" s="109"/>
      <c r="JE442" s="109"/>
      <c r="JF442" s="109"/>
      <c r="JG442" s="109"/>
      <c r="JH442" s="109"/>
      <c r="JI442" s="109"/>
      <c r="JJ442" s="109"/>
      <c r="JK442" s="109"/>
      <c r="JL442" s="109"/>
      <c r="JM442" s="109"/>
      <c r="JN442" s="109"/>
      <c r="JO442" s="109"/>
      <c r="JP442" s="109"/>
      <c r="JQ442" s="109"/>
      <c r="JR442" s="109"/>
      <c r="JS442" s="109"/>
      <c r="JT442" s="109"/>
      <c r="JU442" s="109"/>
      <c r="JV442" s="109"/>
      <c r="JW442" s="109"/>
      <c r="JX442" s="109"/>
      <c r="JY442" s="109"/>
      <c r="JZ442" s="109"/>
      <c r="KA442" s="109"/>
      <c r="KB442" s="109"/>
      <c r="KC442" s="109"/>
      <c r="KD442" s="109"/>
      <c r="KE442" s="109"/>
      <c r="KF442" s="109"/>
      <c r="KG442" s="109"/>
      <c r="KH442" s="109"/>
      <c r="KI442" s="109"/>
      <c r="KJ442" s="109"/>
      <c r="KK442" s="109"/>
      <c r="KL442" s="109"/>
      <c r="KM442" s="109"/>
      <c r="KN442" s="109"/>
      <c r="KO442" s="109"/>
      <c r="KP442" s="109"/>
      <c r="KQ442" s="109"/>
      <c r="KR442" s="109"/>
      <c r="KS442" s="109"/>
      <c r="KT442" s="109"/>
      <c r="KU442" s="109"/>
      <c r="KV442" s="109"/>
      <c r="KW442" s="109"/>
      <c r="KX442" s="109"/>
      <c r="KY442" s="109"/>
      <c r="KZ442" s="109"/>
      <c r="LA442" s="109"/>
      <c r="LB442" s="109"/>
      <c r="LC442" s="109"/>
      <c r="LD442" s="109"/>
      <c r="LE442" s="109"/>
      <c r="LF442" s="109"/>
      <c r="LG442" s="109"/>
      <c r="LH442" s="109"/>
      <c r="LI442" s="109"/>
      <c r="LJ442" s="109"/>
      <c r="LK442" s="109"/>
      <c r="LL442" s="109"/>
      <c r="LM442" s="109"/>
      <c r="LN442" s="109"/>
      <c r="LO442" s="109"/>
      <c r="LP442" s="109"/>
      <c r="LQ442" s="109"/>
      <c r="LR442" s="109"/>
      <c r="LS442" s="109"/>
      <c r="LT442" s="109"/>
      <c r="LU442" s="109"/>
      <c r="LV442" s="109"/>
      <c r="LW442" s="109"/>
      <c r="LX442" s="109"/>
      <c r="LY442" s="109"/>
      <c r="LZ442" s="109"/>
      <c r="MA442" s="109"/>
      <c r="MB442" s="109"/>
      <c r="MC442" s="109"/>
      <c r="MD442" s="109"/>
      <c r="ME442" s="109"/>
      <c r="MF442" s="109"/>
      <c r="MG442" s="109"/>
      <c r="MH442" s="109"/>
      <c r="MI442" s="109"/>
      <c r="MJ442" s="109"/>
      <c r="MK442" s="109"/>
      <c r="ML442" s="109"/>
      <c r="MM442" s="109"/>
      <c r="MN442" s="109"/>
      <c r="MO442" s="109"/>
      <c r="MP442" s="109"/>
      <c r="MQ442" s="109"/>
      <c r="MR442" s="109"/>
      <c r="MS442" s="109"/>
      <c r="MT442" s="109"/>
      <c r="MU442" s="109"/>
      <c r="MV442" s="109"/>
      <c r="MW442" s="109"/>
      <c r="MX442" s="109"/>
      <c r="MY442" s="109"/>
      <c r="MZ442" s="109"/>
      <c r="NA442" s="109"/>
      <c r="NB442" s="109"/>
      <c r="NC442" s="109"/>
      <c r="ND442" s="109"/>
      <c r="NE442" s="109"/>
      <c r="NF442" s="109"/>
      <c r="NG442" s="109"/>
      <c r="NH442" s="109"/>
      <c r="NI442" s="109"/>
      <c r="NJ442" s="109"/>
      <c r="NK442" s="109"/>
      <c r="NL442" s="109"/>
      <c r="NM442" s="109"/>
      <c r="NN442" s="109"/>
      <c r="NO442" s="109"/>
      <c r="NP442" s="109"/>
      <c r="NQ442" s="109"/>
      <c r="NR442" s="109"/>
      <c r="NS442" s="109"/>
      <c r="NT442" s="109"/>
      <c r="NU442" s="109"/>
      <c r="NV442" s="109"/>
      <c r="NW442" s="109"/>
      <c r="NX442" s="109"/>
      <c r="NY442" s="109"/>
      <c r="NZ442" s="109"/>
      <c r="OA442" s="109"/>
      <c r="OB442" s="109"/>
      <c r="OC442" s="109"/>
      <c r="OD442" s="109"/>
      <c r="OE442" s="109"/>
      <c r="OF442" s="109"/>
      <c r="OG442" s="109"/>
      <c r="OH442" s="109"/>
      <c r="OI442" s="109"/>
      <c r="OJ442" s="109"/>
      <c r="OK442" s="109"/>
      <c r="OL442" s="109"/>
      <c r="OM442" s="109"/>
      <c r="ON442" s="109"/>
      <c r="OO442" s="109"/>
      <c r="OP442" s="109"/>
      <c r="OQ442" s="109"/>
      <c r="OR442" s="109"/>
      <c r="OS442" s="109"/>
      <c r="OT442" s="109"/>
      <c r="OU442" s="109"/>
      <c r="OV442" s="109"/>
      <c r="OW442" s="109"/>
      <c r="OX442" s="109"/>
      <c r="OY442" s="109"/>
      <c r="OZ442" s="109"/>
      <c r="PA442" s="109"/>
      <c r="PB442" s="109"/>
      <c r="PC442" s="109"/>
      <c r="PD442" s="109"/>
      <c r="PE442" s="109"/>
      <c r="PF442" s="109"/>
      <c r="PG442" s="109"/>
      <c r="PH442" s="109"/>
      <c r="PI442" s="109"/>
      <c r="PJ442" s="109"/>
      <c r="PK442" s="109"/>
      <c r="PL442" s="109"/>
      <c r="PM442" s="109"/>
      <c r="PN442" s="109"/>
      <c r="PO442" s="109"/>
      <c r="PP442" s="109"/>
      <c r="PQ442" s="109"/>
      <c r="PR442" s="109"/>
      <c r="PS442" s="109"/>
      <c r="PT442" s="109"/>
      <c r="PU442" s="109"/>
      <c r="PV442" s="109"/>
      <c r="PW442" s="109"/>
      <c r="PX442" s="109"/>
      <c r="PY442" s="109"/>
      <c r="PZ442" s="109"/>
      <c r="QA442" s="109"/>
      <c r="QB442" s="109"/>
      <c r="QC442" s="109"/>
      <c r="QD442" s="109"/>
      <c r="QE442" s="109"/>
      <c r="QF442" s="109"/>
      <c r="QG442" s="109"/>
      <c r="QH442" s="109"/>
      <c r="QI442" s="109"/>
      <c r="QJ442" s="109"/>
      <c r="QK442" s="23">
        <f t="shared" si="7"/>
        <v>50</v>
      </c>
      <c r="QL442" s="125"/>
      <c r="QM442" s="148"/>
      <c r="QN442" s="125"/>
      <c r="QO442" s="125"/>
      <c r="QP442" s="125"/>
      <c r="QQ442" s="125"/>
      <c r="QR442" s="125">
        <v>2490</v>
      </c>
      <c r="QS442" s="130"/>
    </row>
    <row r="443" spans="1:461" s="5" customFormat="1" ht="12.75" customHeight="1" x14ac:dyDescent="0.2">
      <c r="A443" s="52">
        <v>44749</v>
      </c>
      <c r="B443" s="98" t="s">
        <v>75</v>
      </c>
      <c r="C443" s="107"/>
      <c r="D443" s="107"/>
      <c r="E443" s="108"/>
      <c r="F443" s="108"/>
      <c r="G443" s="108"/>
      <c r="H443" s="108"/>
      <c r="I443" s="108"/>
      <c r="J443" s="108"/>
      <c r="K443" s="108"/>
      <c r="L443" s="108"/>
      <c r="M443" s="108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 s="109"/>
      <c r="BG443" s="109"/>
      <c r="BH443" s="109"/>
      <c r="BI443" s="109"/>
      <c r="BJ443" s="109"/>
      <c r="BK443" s="109"/>
      <c r="BL443" s="109"/>
      <c r="BM443" s="109"/>
      <c r="BN443" s="109"/>
      <c r="BO443" s="109"/>
      <c r="BP443" s="109"/>
      <c r="BQ443" s="109"/>
      <c r="BR443" s="109"/>
      <c r="BS443" s="109"/>
      <c r="BT443" s="109"/>
      <c r="BU443" s="109"/>
      <c r="BV443" s="109"/>
      <c r="BW443" s="109"/>
      <c r="BX443" s="109"/>
      <c r="BY443" s="109"/>
      <c r="BZ443" s="109"/>
      <c r="CA443" s="109"/>
      <c r="CB443" s="109"/>
      <c r="CC443" s="109"/>
      <c r="CD443" s="109"/>
      <c r="CE443" s="109"/>
      <c r="CF443" s="109"/>
      <c r="CG443" s="109"/>
      <c r="CH443" s="109"/>
      <c r="CI443" s="109"/>
      <c r="CJ443" s="109"/>
      <c r="CK443" s="109"/>
      <c r="CL443" s="109"/>
      <c r="CM443" s="109"/>
      <c r="CN443" s="109"/>
      <c r="CO443" s="109"/>
      <c r="CP443" s="109"/>
      <c r="CQ443" s="109"/>
      <c r="CR443" s="109"/>
      <c r="CS443" s="109"/>
      <c r="CT443" s="109"/>
      <c r="CU443" s="109"/>
      <c r="CV443" s="109"/>
      <c r="CW443" s="109"/>
      <c r="CX443" s="109"/>
      <c r="CY443" s="109"/>
      <c r="CZ443" s="109"/>
      <c r="DA443" s="109"/>
      <c r="DB443" s="109"/>
      <c r="DC443" s="109"/>
      <c r="DD443" s="109"/>
      <c r="DE443" s="109"/>
      <c r="DF443" s="109"/>
      <c r="DG443" s="109"/>
      <c r="DH443" s="109"/>
      <c r="DI443" s="109"/>
      <c r="DJ443" s="109"/>
      <c r="DK443" s="109"/>
      <c r="DL443" s="109"/>
      <c r="DM443" s="109"/>
      <c r="DN443" s="109"/>
      <c r="DO443" s="109"/>
      <c r="DP443" s="109"/>
      <c r="DQ443" s="109"/>
      <c r="DR443" s="109"/>
      <c r="DS443" s="109"/>
      <c r="DT443" s="109"/>
      <c r="DU443" s="109"/>
      <c r="DV443" s="109"/>
      <c r="DW443" s="109"/>
      <c r="DX443" s="109"/>
      <c r="DY443" s="109"/>
      <c r="DZ443" s="109"/>
      <c r="EA443" s="109"/>
      <c r="EB443" s="109"/>
      <c r="EC443" s="109"/>
      <c r="ED443" s="109"/>
      <c r="EE443" s="109"/>
      <c r="EF443" s="109"/>
      <c r="EG443" s="109"/>
      <c r="EH443" s="109"/>
      <c r="EI443" s="109"/>
      <c r="EJ443" s="109"/>
      <c r="EK443" s="109"/>
      <c r="EL443" s="109"/>
      <c r="EM443" s="109"/>
      <c r="EN443" s="109"/>
      <c r="EO443" s="109"/>
      <c r="EP443" s="109"/>
      <c r="EQ443" s="109"/>
      <c r="ER443" s="109"/>
      <c r="ES443" s="109"/>
      <c r="ET443" s="109"/>
      <c r="EU443" s="109"/>
      <c r="EV443" s="109"/>
      <c r="EW443" s="109"/>
      <c r="EX443" s="109"/>
      <c r="EY443" s="109"/>
      <c r="EZ443" s="109"/>
      <c r="FA443" s="109"/>
      <c r="FB443" s="109"/>
      <c r="FC443" s="109"/>
      <c r="FD443" s="109"/>
      <c r="FE443" s="109"/>
      <c r="FF443" s="109"/>
      <c r="FG443" s="109"/>
      <c r="FH443" s="109"/>
      <c r="FI443" s="109"/>
      <c r="FJ443" s="109"/>
      <c r="FK443" s="109"/>
      <c r="FL443" s="109"/>
      <c r="FM443" s="109"/>
      <c r="FN443" s="109"/>
      <c r="FO443" s="109"/>
      <c r="FP443" s="109"/>
      <c r="FQ443" s="109"/>
      <c r="FR443" s="109"/>
      <c r="FS443" s="109"/>
      <c r="FT443" s="109"/>
      <c r="FU443" s="109"/>
      <c r="FV443" s="109"/>
      <c r="FW443" s="109"/>
      <c r="FX443" s="109"/>
      <c r="FY443" s="109"/>
      <c r="FZ443" s="109"/>
      <c r="GA443" s="109"/>
      <c r="GB443" s="109"/>
      <c r="GC443" s="109"/>
      <c r="GD443" s="109"/>
      <c r="GE443" s="109"/>
      <c r="GF443" s="109"/>
      <c r="GG443" s="109"/>
      <c r="GH443" s="109"/>
      <c r="GI443" s="109"/>
      <c r="GJ443" s="109"/>
      <c r="GK443" s="109"/>
      <c r="GL443" s="109"/>
      <c r="GM443" s="109"/>
      <c r="GN443" s="109"/>
      <c r="GO443" s="109"/>
      <c r="GP443" s="109"/>
      <c r="GQ443" s="109"/>
      <c r="GR443" s="109"/>
      <c r="GS443" s="109"/>
      <c r="GT443" s="109"/>
      <c r="GU443" s="109"/>
      <c r="GV443" s="109"/>
      <c r="GW443" s="109"/>
      <c r="GX443" s="109"/>
      <c r="GY443" s="109"/>
      <c r="GZ443" s="109"/>
      <c r="HA443" s="109"/>
      <c r="HB443" s="109"/>
      <c r="HC443" s="109"/>
      <c r="HD443" s="109"/>
      <c r="HE443" s="109"/>
      <c r="HF443" s="109"/>
      <c r="HG443" s="109"/>
      <c r="HH443" s="109"/>
      <c r="HI443" s="109"/>
      <c r="HJ443" s="109"/>
      <c r="HK443" s="109"/>
      <c r="HL443" s="109"/>
      <c r="HM443" s="109"/>
      <c r="HN443" s="109"/>
      <c r="HO443" s="109"/>
      <c r="HP443" s="109"/>
      <c r="HQ443" s="109"/>
      <c r="HR443" s="109"/>
      <c r="HS443" s="109"/>
      <c r="HT443" s="109"/>
      <c r="HU443" s="109"/>
      <c r="HV443" s="109"/>
      <c r="HW443" s="109"/>
      <c r="HX443" s="109"/>
      <c r="HY443" s="109"/>
      <c r="HZ443" s="109"/>
      <c r="IA443" s="109"/>
      <c r="IB443" s="109"/>
      <c r="IC443" s="109"/>
      <c r="ID443" s="109"/>
      <c r="IE443" s="109"/>
      <c r="IF443" s="109"/>
      <c r="IG443" s="109"/>
      <c r="IH443" s="109"/>
      <c r="II443" s="109"/>
      <c r="IJ443" s="109"/>
      <c r="IK443" s="109"/>
      <c r="IL443" s="109"/>
      <c r="IM443" s="109"/>
      <c r="IN443" s="109"/>
      <c r="IO443" s="109"/>
      <c r="IP443" s="109"/>
      <c r="IQ443" s="109"/>
      <c r="IR443" s="109"/>
      <c r="IS443" s="109"/>
      <c r="IT443" s="109"/>
      <c r="IU443" s="109"/>
      <c r="IV443" s="109"/>
      <c r="IW443" s="109"/>
      <c r="IX443" s="109"/>
      <c r="IY443" s="109"/>
      <c r="IZ443" s="109"/>
      <c r="JA443" s="109"/>
      <c r="JB443" s="109"/>
      <c r="JC443" s="109"/>
      <c r="JD443" s="109"/>
      <c r="JE443" s="109"/>
      <c r="JF443" s="109"/>
      <c r="JG443" s="109"/>
      <c r="JH443" s="109"/>
      <c r="JI443" s="109"/>
      <c r="JJ443" s="109"/>
      <c r="JK443" s="109"/>
      <c r="JL443" s="109"/>
      <c r="JM443" s="109"/>
      <c r="JN443" s="109"/>
      <c r="JO443" s="109"/>
      <c r="JP443" s="109"/>
      <c r="JQ443" s="109"/>
      <c r="JR443" s="109"/>
      <c r="JS443" s="109"/>
      <c r="JT443" s="109"/>
      <c r="JU443" s="109"/>
      <c r="JV443" s="109"/>
      <c r="JW443" s="109"/>
      <c r="JX443" s="109"/>
      <c r="JY443" s="109"/>
      <c r="JZ443" s="109"/>
      <c r="KA443" s="109"/>
      <c r="KB443" s="109"/>
      <c r="KC443" s="109"/>
      <c r="KD443" s="109"/>
      <c r="KE443" s="109"/>
      <c r="KF443" s="109"/>
      <c r="KG443" s="109"/>
      <c r="KH443" s="109"/>
      <c r="KI443" s="109"/>
      <c r="KJ443" s="109"/>
      <c r="KK443" s="109"/>
      <c r="KL443" s="109"/>
      <c r="KM443" s="109"/>
      <c r="KN443" s="109"/>
      <c r="KO443" s="109"/>
      <c r="KP443" s="109"/>
      <c r="KQ443" s="109"/>
      <c r="KR443" s="109"/>
      <c r="KS443" s="109"/>
      <c r="KT443" s="109"/>
      <c r="KU443" s="109"/>
      <c r="KV443" s="109"/>
      <c r="KW443" s="109"/>
      <c r="KX443" s="109"/>
      <c r="KY443" s="109"/>
      <c r="KZ443" s="109"/>
      <c r="LA443" s="109"/>
      <c r="LB443" s="109"/>
      <c r="LC443" s="109"/>
      <c r="LD443" s="109"/>
      <c r="LE443" s="109"/>
      <c r="LF443" s="109"/>
      <c r="LG443" s="109"/>
      <c r="LH443" s="109"/>
      <c r="LI443" s="109"/>
      <c r="LJ443" s="109"/>
      <c r="LK443" s="109"/>
      <c r="LL443" s="109"/>
      <c r="LM443" s="109"/>
      <c r="LN443" s="109"/>
      <c r="LO443" s="109"/>
      <c r="LP443" s="109"/>
      <c r="LQ443" s="109"/>
      <c r="LR443" s="109"/>
      <c r="LS443" s="109"/>
      <c r="LT443" s="109"/>
      <c r="LU443" s="109"/>
      <c r="LV443" s="109"/>
      <c r="LW443" s="109"/>
      <c r="LX443" s="109"/>
      <c r="LY443" s="109"/>
      <c r="LZ443" s="109"/>
      <c r="MA443" s="109"/>
      <c r="MB443" s="109"/>
      <c r="MC443" s="109"/>
      <c r="MD443" s="109"/>
      <c r="ME443" s="109"/>
      <c r="MF443" s="109"/>
      <c r="MG443" s="109"/>
      <c r="MH443" s="109"/>
      <c r="MI443" s="109"/>
      <c r="MJ443" s="109"/>
      <c r="MK443" s="109"/>
      <c r="ML443" s="109"/>
      <c r="MM443" s="109"/>
      <c r="MN443" s="109"/>
      <c r="MO443" s="109"/>
      <c r="MP443" s="109"/>
      <c r="MQ443" s="109"/>
      <c r="MR443" s="109"/>
      <c r="MS443" s="109"/>
      <c r="MT443" s="109"/>
      <c r="MU443" s="109"/>
      <c r="MV443" s="109"/>
      <c r="MW443" s="109"/>
      <c r="MX443" s="109"/>
      <c r="MY443" s="109"/>
      <c r="MZ443" s="109"/>
      <c r="NA443" s="109"/>
      <c r="NB443" s="109"/>
      <c r="NC443" s="109"/>
      <c r="ND443" s="109"/>
      <c r="NE443" s="109"/>
      <c r="NF443" s="109"/>
      <c r="NG443" s="109"/>
      <c r="NH443" s="109"/>
      <c r="NI443" s="109"/>
      <c r="NJ443" s="109"/>
      <c r="NK443" s="109"/>
      <c r="NL443" s="109"/>
      <c r="NM443" s="109"/>
      <c r="NN443" s="109"/>
      <c r="NO443" s="109"/>
      <c r="NP443" s="109"/>
      <c r="NQ443" s="109"/>
      <c r="NR443" s="109"/>
      <c r="NS443" s="109"/>
      <c r="NT443" s="109"/>
      <c r="NU443" s="109"/>
      <c r="NV443" s="109"/>
      <c r="NW443" s="109"/>
      <c r="NX443" s="109"/>
      <c r="NY443" s="109"/>
      <c r="NZ443" s="109"/>
      <c r="OA443" s="109"/>
      <c r="OB443" s="109"/>
      <c r="OC443" s="109"/>
      <c r="OD443" s="109"/>
      <c r="OE443" s="109"/>
      <c r="OF443" s="109"/>
      <c r="OG443" s="109"/>
      <c r="OH443" s="109"/>
      <c r="OI443" s="109"/>
      <c r="OJ443" s="109"/>
      <c r="OK443" s="109"/>
      <c r="OL443" s="109"/>
      <c r="OM443" s="109"/>
      <c r="ON443" s="109"/>
      <c r="OO443" s="109"/>
      <c r="OP443" s="109"/>
      <c r="OQ443" s="109"/>
      <c r="OR443" s="109"/>
      <c r="OS443" s="109"/>
      <c r="OT443" s="109"/>
      <c r="OU443" s="109"/>
      <c r="OV443" s="109"/>
      <c r="OW443" s="109"/>
      <c r="OX443" s="109"/>
      <c r="OY443" s="109"/>
      <c r="OZ443" s="109"/>
      <c r="PA443" s="109"/>
      <c r="PB443" s="109"/>
      <c r="PC443" s="109"/>
      <c r="PD443" s="109"/>
      <c r="PE443" s="109"/>
      <c r="PF443" s="109"/>
      <c r="PG443" s="109"/>
      <c r="PH443" s="109"/>
      <c r="PI443" s="109"/>
      <c r="PJ443" s="109"/>
      <c r="PK443" s="109"/>
      <c r="PL443" s="109"/>
      <c r="PM443" s="109"/>
      <c r="PN443" s="109"/>
      <c r="PO443" s="109"/>
      <c r="PP443" s="109"/>
      <c r="PQ443" s="109"/>
      <c r="PR443" s="109"/>
      <c r="PS443" s="109"/>
      <c r="PT443" s="109"/>
      <c r="PU443" s="109"/>
      <c r="PV443" s="109"/>
      <c r="PW443" s="109"/>
      <c r="PX443" s="109"/>
      <c r="PY443" s="109"/>
      <c r="PZ443" s="109"/>
      <c r="QA443" s="109"/>
      <c r="QB443" s="109"/>
      <c r="QC443" s="109"/>
      <c r="QD443" s="109"/>
      <c r="QE443" s="109"/>
      <c r="QF443" s="109"/>
      <c r="QG443" s="109">
        <v>250</v>
      </c>
      <c r="QH443" s="109"/>
      <c r="QI443" s="109"/>
      <c r="QJ443" s="109"/>
      <c r="QK443" s="23">
        <f t="shared" si="7"/>
        <v>250</v>
      </c>
      <c r="QL443" s="125"/>
      <c r="QM443" s="125"/>
      <c r="QN443" s="125"/>
      <c r="QO443" s="125"/>
      <c r="QP443" s="125"/>
      <c r="QQ443" s="125"/>
      <c r="QR443" s="125"/>
      <c r="QS443" s="130"/>
    </row>
    <row r="444" spans="1:461" s="5" customFormat="1" ht="12.75" customHeight="1" x14ac:dyDescent="0.2">
      <c r="A444" s="52">
        <v>44749</v>
      </c>
      <c r="B444" s="90" t="s">
        <v>474</v>
      </c>
      <c r="C444" s="107"/>
      <c r="D444" s="107"/>
      <c r="E444" s="108"/>
      <c r="F444" s="108"/>
      <c r="G444" s="108"/>
      <c r="H444" s="108"/>
      <c r="I444" s="108"/>
      <c r="J444" s="108"/>
      <c r="K444" s="108"/>
      <c r="L444" s="108"/>
      <c r="M444" s="108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 s="109"/>
      <c r="BG444" s="109"/>
      <c r="BH444" s="109"/>
      <c r="BI444" s="109"/>
      <c r="BJ444" s="109"/>
      <c r="BK444" s="109"/>
      <c r="BL444" s="109"/>
      <c r="BM444" s="109"/>
      <c r="BN444" s="109"/>
      <c r="BO444" s="109"/>
      <c r="BP444" s="109"/>
      <c r="BQ444" s="109"/>
      <c r="BR444" s="109"/>
      <c r="BS444" s="109"/>
      <c r="BT444" s="109"/>
      <c r="BU444" s="109"/>
      <c r="BV444" s="109"/>
      <c r="BW444" s="109"/>
      <c r="BX444" s="109"/>
      <c r="BY444" s="109"/>
      <c r="BZ444" s="109"/>
      <c r="CA444" s="109"/>
      <c r="CB444" s="109"/>
      <c r="CC444" s="109"/>
      <c r="CD444" s="109"/>
      <c r="CE444" s="109"/>
      <c r="CF444" s="109"/>
      <c r="CG444" s="109"/>
      <c r="CH444" s="109"/>
      <c r="CI444" s="109"/>
      <c r="CJ444" s="109"/>
      <c r="CK444" s="109"/>
      <c r="CL444" s="109"/>
      <c r="CM444" s="109"/>
      <c r="CN444" s="109"/>
      <c r="CO444" s="109"/>
      <c r="CP444" s="109"/>
      <c r="CQ444" s="109"/>
      <c r="CR444" s="109"/>
      <c r="CS444" s="109"/>
      <c r="CT444" s="109"/>
      <c r="CU444" s="109"/>
      <c r="CV444" s="109"/>
      <c r="CW444" s="109"/>
      <c r="CX444" s="109"/>
      <c r="CY444" s="109"/>
      <c r="CZ444" s="109"/>
      <c r="DA444" s="109"/>
      <c r="DB444" s="109"/>
      <c r="DC444" s="109"/>
      <c r="DD444" s="109"/>
      <c r="DE444" s="109"/>
      <c r="DF444" s="109"/>
      <c r="DG444" s="109"/>
      <c r="DH444" s="109"/>
      <c r="DI444" s="109"/>
      <c r="DJ444" s="109"/>
      <c r="DK444" s="109"/>
      <c r="DL444" s="109"/>
      <c r="DM444" s="109"/>
      <c r="DN444" s="109"/>
      <c r="DO444" s="109"/>
      <c r="DP444" s="109"/>
      <c r="DQ444" s="109"/>
      <c r="DR444" s="109"/>
      <c r="DS444" s="109"/>
      <c r="DT444" s="109"/>
      <c r="DU444" s="109"/>
      <c r="DV444" s="109"/>
      <c r="DW444" s="109"/>
      <c r="DX444" s="109"/>
      <c r="DY444" s="109"/>
      <c r="DZ444" s="109"/>
      <c r="EA444" s="109"/>
      <c r="EB444" s="109"/>
      <c r="EC444" s="109"/>
      <c r="ED444" s="109"/>
      <c r="EE444" s="109"/>
      <c r="EF444" s="109"/>
      <c r="EG444" s="109"/>
      <c r="EH444" s="109"/>
      <c r="EI444" s="109"/>
      <c r="EJ444" s="109"/>
      <c r="EK444" s="109"/>
      <c r="EL444" s="109"/>
      <c r="EM444" s="109"/>
      <c r="EN444" s="109"/>
      <c r="EO444" s="109"/>
      <c r="EP444" s="109"/>
      <c r="EQ444" s="109"/>
      <c r="ER444" s="109"/>
      <c r="ES444" s="109"/>
      <c r="ET444" s="109"/>
      <c r="EU444" s="109"/>
      <c r="EV444" s="109"/>
      <c r="EW444" s="109"/>
      <c r="EX444" s="109"/>
      <c r="EY444" s="109"/>
      <c r="EZ444" s="109"/>
      <c r="FA444" s="109"/>
      <c r="FB444" s="109"/>
      <c r="FC444" s="109"/>
      <c r="FD444" s="109"/>
      <c r="FE444" s="109"/>
      <c r="FF444" s="109"/>
      <c r="FG444" s="109"/>
      <c r="FH444" s="109"/>
      <c r="FI444" s="109"/>
      <c r="FJ444" s="109"/>
      <c r="FK444" s="109"/>
      <c r="FL444" s="109"/>
      <c r="FM444" s="109"/>
      <c r="FN444" s="109"/>
      <c r="FO444" s="109"/>
      <c r="FP444" s="109"/>
      <c r="FQ444" s="109"/>
      <c r="FR444" s="109"/>
      <c r="FS444" s="109"/>
      <c r="FT444" s="109"/>
      <c r="FU444" s="109"/>
      <c r="FV444" s="109"/>
      <c r="FW444" s="109"/>
      <c r="FX444" s="109"/>
      <c r="FY444" s="109"/>
      <c r="FZ444" s="109"/>
      <c r="GA444" s="109"/>
      <c r="GB444" s="109"/>
      <c r="GC444" s="109"/>
      <c r="GD444" s="109"/>
      <c r="GE444" s="109"/>
      <c r="GF444" s="109"/>
      <c r="GG444" s="109"/>
      <c r="GH444" s="109"/>
      <c r="GI444" s="109"/>
      <c r="GJ444" s="109"/>
      <c r="GK444" s="109"/>
      <c r="GL444" s="109"/>
      <c r="GM444" s="109"/>
      <c r="GN444" s="109"/>
      <c r="GO444" s="109"/>
      <c r="GP444" s="109"/>
      <c r="GQ444" s="109"/>
      <c r="GR444" s="109"/>
      <c r="GS444" s="109"/>
      <c r="GT444" s="109"/>
      <c r="GU444" s="109"/>
      <c r="GV444" s="109"/>
      <c r="GW444" s="109"/>
      <c r="GX444" s="109"/>
      <c r="GY444" s="109"/>
      <c r="GZ444" s="109"/>
      <c r="HA444" s="109"/>
      <c r="HB444" s="109"/>
      <c r="HC444" s="109"/>
      <c r="HD444" s="109"/>
      <c r="HE444" s="109"/>
      <c r="HF444" s="109"/>
      <c r="HG444" s="109"/>
      <c r="HH444" s="109"/>
      <c r="HI444" s="109"/>
      <c r="HJ444" s="109"/>
      <c r="HK444" s="109"/>
      <c r="HL444" s="109"/>
      <c r="HM444" s="109"/>
      <c r="HN444" s="109"/>
      <c r="HO444" s="109"/>
      <c r="HP444" s="109"/>
      <c r="HQ444" s="109"/>
      <c r="HR444" s="109"/>
      <c r="HS444" s="109"/>
      <c r="HT444" s="109"/>
      <c r="HU444" s="109"/>
      <c r="HV444" s="109"/>
      <c r="HW444" s="109"/>
      <c r="HX444" s="109"/>
      <c r="HY444" s="109"/>
      <c r="HZ444" s="109"/>
      <c r="IA444" s="109"/>
      <c r="IB444" s="109"/>
      <c r="IC444" s="109"/>
      <c r="ID444" s="109"/>
      <c r="IE444" s="109"/>
      <c r="IF444" s="109"/>
      <c r="IG444" s="109"/>
      <c r="IH444" s="109"/>
      <c r="II444" s="109"/>
      <c r="IJ444" s="109"/>
      <c r="IK444" s="109"/>
      <c r="IL444" s="109"/>
      <c r="IM444" s="109"/>
      <c r="IN444" s="109"/>
      <c r="IO444" s="109"/>
      <c r="IP444" s="109"/>
      <c r="IQ444" s="109"/>
      <c r="IR444" s="109"/>
      <c r="IS444" s="109"/>
      <c r="IT444" s="109"/>
      <c r="IU444" s="109"/>
      <c r="IV444" s="109"/>
      <c r="IW444" s="109"/>
      <c r="IX444" s="109"/>
      <c r="IY444" s="109"/>
      <c r="IZ444" s="109"/>
      <c r="JA444" s="109"/>
      <c r="JB444" s="109"/>
      <c r="JC444" s="109"/>
      <c r="JD444" s="109"/>
      <c r="JE444" s="109"/>
      <c r="JF444" s="109"/>
      <c r="JG444" s="109"/>
      <c r="JH444" s="109"/>
      <c r="JI444" s="109"/>
      <c r="JJ444" s="109"/>
      <c r="JK444" s="109"/>
      <c r="JL444" s="109"/>
      <c r="JM444" s="109"/>
      <c r="JN444" s="109"/>
      <c r="JO444" s="109"/>
      <c r="JP444" s="109"/>
      <c r="JQ444" s="109"/>
      <c r="JR444" s="109"/>
      <c r="JS444" s="109"/>
      <c r="JT444" s="109"/>
      <c r="JU444" s="109"/>
      <c r="JV444" s="109"/>
      <c r="JW444" s="109"/>
      <c r="JX444" s="109"/>
      <c r="JY444" s="109"/>
      <c r="JZ444" s="109"/>
      <c r="KA444" s="109"/>
      <c r="KB444" s="109"/>
      <c r="KC444" s="109"/>
      <c r="KD444" s="109"/>
      <c r="KE444" s="109"/>
      <c r="KF444" s="109"/>
      <c r="KG444" s="109"/>
      <c r="KH444" s="109"/>
      <c r="KI444" s="109"/>
      <c r="KJ444" s="109"/>
      <c r="KK444" s="109"/>
      <c r="KL444" s="109"/>
      <c r="KM444" s="109"/>
      <c r="KN444" s="109"/>
      <c r="KO444" s="109"/>
      <c r="KP444" s="109"/>
      <c r="KQ444" s="109"/>
      <c r="KR444" s="109"/>
      <c r="KS444" s="109"/>
      <c r="KT444" s="109"/>
      <c r="KU444" s="109"/>
      <c r="KV444" s="109"/>
      <c r="KW444" s="109"/>
      <c r="KX444" s="109"/>
      <c r="KY444" s="109"/>
      <c r="KZ444" s="109"/>
      <c r="LA444" s="109"/>
      <c r="LB444" s="109"/>
      <c r="LC444" s="109"/>
      <c r="LD444" s="109"/>
      <c r="LE444" s="109"/>
      <c r="LF444" s="109"/>
      <c r="LG444" s="109"/>
      <c r="LH444" s="109"/>
      <c r="LI444" s="109"/>
      <c r="LJ444" s="109"/>
      <c r="LK444" s="109"/>
      <c r="LL444" s="109"/>
      <c r="LM444" s="109"/>
      <c r="LN444" s="109"/>
      <c r="LO444" s="109"/>
      <c r="LP444" s="109"/>
      <c r="LQ444" s="109"/>
      <c r="LR444" s="109"/>
      <c r="LS444" s="109"/>
      <c r="LT444" s="109"/>
      <c r="LU444" s="109"/>
      <c r="LV444" s="109"/>
      <c r="LW444" s="109"/>
      <c r="LX444" s="109"/>
      <c r="LY444" s="109"/>
      <c r="LZ444" s="109"/>
      <c r="MA444" s="109"/>
      <c r="MB444" s="109"/>
      <c r="MC444" s="109"/>
      <c r="MD444" s="109"/>
      <c r="ME444" s="109"/>
      <c r="MF444" s="109"/>
      <c r="MG444" s="109"/>
      <c r="MH444" s="109"/>
      <c r="MI444" s="109"/>
      <c r="MJ444" s="109"/>
      <c r="MK444" s="109"/>
      <c r="ML444" s="109"/>
      <c r="MM444" s="109"/>
      <c r="MN444" s="109"/>
      <c r="MO444" s="109"/>
      <c r="MP444" s="109"/>
      <c r="MQ444" s="109"/>
      <c r="MR444" s="109"/>
      <c r="MS444" s="109"/>
      <c r="MT444" s="109"/>
      <c r="MU444" s="109"/>
      <c r="MV444" s="109"/>
      <c r="MW444" s="109"/>
      <c r="MX444" s="109"/>
      <c r="MY444" s="109"/>
      <c r="MZ444" s="109"/>
      <c r="NA444" s="109"/>
      <c r="NB444" s="109"/>
      <c r="NC444" s="109"/>
      <c r="ND444" s="109"/>
      <c r="NE444" s="109"/>
      <c r="NF444" s="109"/>
      <c r="NG444" s="109"/>
      <c r="NH444" s="109"/>
      <c r="NI444" s="109"/>
      <c r="NJ444" s="109"/>
      <c r="NK444" s="109"/>
      <c r="NL444" s="109"/>
      <c r="NM444" s="109"/>
      <c r="NN444" s="109"/>
      <c r="NO444" s="109"/>
      <c r="NP444" s="109"/>
      <c r="NQ444" s="109"/>
      <c r="NR444" s="109"/>
      <c r="NS444" s="109"/>
      <c r="NT444" s="109"/>
      <c r="NU444" s="109"/>
      <c r="NV444" s="109"/>
      <c r="NW444" s="109"/>
      <c r="NX444" s="109"/>
      <c r="NY444" s="109"/>
      <c r="NZ444" s="109"/>
      <c r="OA444" s="109"/>
      <c r="OB444" s="109"/>
      <c r="OC444" s="109"/>
      <c r="OD444" s="109"/>
      <c r="OE444" s="109"/>
      <c r="OF444" s="109"/>
      <c r="OG444" s="109"/>
      <c r="OH444" s="109"/>
      <c r="OI444" s="109"/>
      <c r="OJ444" s="109"/>
      <c r="OK444" s="109"/>
      <c r="OL444" s="109"/>
      <c r="OM444" s="109"/>
      <c r="ON444" s="109"/>
      <c r="OO444" s="109"/>
      <c r="OP444" s="109"/>
      <c r="OQ444" s="109"/>
      <c r="OR444" s="109"/>
      <c r="OS444" s="109"/>
      <c r="OT444" s="109"/>
      <c r="OU444" s="109"/>
      <c r="OV444" s="109"/>
      <c r="OW444" s="109"/>
      <c r="OX444" s="109"/>
      <c r="OY444" s="109"/>
      <c r="OZ444" s="109"/>
      <c r="PA444" s="109"/>
      <c r="PB444" s="109"/>
      <c r="PC444" s="109"/>
      <c r="PD444" s="109">
        <v>2</v>
      </c>
      <c r="PE444" s="109"/>
      <c r="PF444" s="109"/>
      <c r="PG444" s="109"/>
      <c r="PH444" s="109"/>
      <c r="PI444" s="109"/>
      <c r="PJ444" s="109"/>
      <c r="PK444" s="109"/>
      <c r="PL444" s="109"/>
      <c r="PM444" s="109"/>
      <c r="PN444" s="109"/>
      <c r="PO444" s="109"/>
      <c r="PP444" s="109"/>
      <c r="PQ444" s="109"/>
      <c r="PR444" s="109"/>
      <c r="PS444" s="109"/>
      <c r="PT444" s="109"/>
      <c r="PU444" s="109"/>
      <c r="PV444" s="109"/>
      <c r="PW444" s="109"/>
      <c r="PX444" s="109"/>
      <c r="PY444" s="109"/>
      <c r="PZ444" s="109"/>
      <c r="QA444" s="109"/>
      <c r="QB444" s="109"/>
      <c r="QC444" s="109"/>
      <c r="QD444" s="109"/>
      <c r="QE444" s="109"/>
      <c r="QF444" s="109"/>
      <c r="QG444" s="109"/>
      <c r="QH444" s="109"/>
      <c r="QI444" s="109"/>
      <c r="QJ444" s="109"/>
      <c r="QK444" s="23">
        <f t="shared" si="7"/>
        <v>2</v>
      </c>
      <c r="QL444" s="125"/>
      <c r="QM444" s="148"/>
      <c r="QN444" s="125"/>
      <c r="QO444" s="125"/>
      <c r="QP444" s="125"/>
      <c r="QQ444" s="125"/>
      <c r="QR444" s="125"/>
      <c r="QS444" s="130"/>
    </row>
    <row r="445" spans="1:461" s="5" customFormat="1" ht="12.75" customHeight="1" x14ac:dyDescent="0.2">
      <c r="A445" s="52">
        <v>44749</v>
      </c>
      <c r="B445" s="98" t="s">
        <v>75</v>
      </c>
      <c r="C445" s="107"/>
      <c r="D445" s="107"/>
      <c r="E445" s="108"/>
      <c r="F445" s="108"/>
      <c r="G445" s="108"/>
      <c r="H445" s="108"/>
      <c r="I445" s="108"/>
      <c r="J445" s="108"/>
      <c r="K445" s="108"/>
      <c r="L445" s="108"/>
      <c r="M445" s="108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 s="109"/>
      <c r="BG445" s="109"/>
      <c r="BH445" s="109"/>
      <c r="BI445" s="109"/>
      <c r="BJ445" s="109"/>
      <c r="BK445" s="109"/>
      <c r="BL445" s="109"/>
      <c r="BM445" s="109"/>
      <c r="BN445" s="109"/>
      <c r="BO445" s="109"/>
      <c r="BP445" s="109"/>
      <c r="BQ445" s="109"/>
      <c r="BR445" s="109"/>
      <c r="BS445" s="109"/>
      <c r="BT445" s="109"/>
      <c r="BU445" s="109"/>
      <c r="BV445" s="109"/>
      <c r="BW445" s="109"/>
      <c r="BX445" s="109"/>
      <c r="BY445" s="109">
        <v>100</v>
      </c>
      <c r="BZ445" s="109"/>
      <c r="CA445" s="109"/>
      <c r="CB445" s="109"/>
      <c r="CC445" s="109"/>
      <c r="CD445" s="109"/>
      <c r="CE445" s="109"/>
      <c r="CF445" s="109"/>
      <c r="CG445" s="109"/>
      <c r="CH445" s="109"/>
      <c r="CI445" s="109"/>
      <c r="CJ445" s="109"/>
      <c r="CK445" s="109"/>
      <c r="CL445" s="109"/>
      <c r="CM445" s="109"/>
      <c r="CN445" s="109"/>
      <c r="CO445" s="109"/>
      <c r="CP445" s="109"/>
      <c r="CQ445" s="109"/>
      <c r="CR445" s="109"/>
      <c r="CS445" s="109"/>
      <c r="CT445" s="109"/>
      <c r="CU445" s="109"/>
      <c r="CV445" s="109"/>
      <c r="CW445" s="109"/>
      <c r="CX445" s="109"/>
      <c r="CY445" s="109"/>
      <c r="CZ445" s="109"/>
      <c r="DA445" s="109"/>
      <c r="DB445" s="109"/>
      <c r="DC445" s="109"/>
      <c r="DD445" s="109"/>
      <c r="DE445" s="109"/>
      <c r="DF445" s="109"/>
      <c r="DG445" s="109"/>
      <c r="DH445" s="109"/>
      <c r="DI445" s="109"/>
      <c r="DJ445" s="109"/>
      <c r="DK445" s="109"/>
      <c r="DL445" s="109">
        <v>20</v>
      </c>
      <c r="DM445" s="109"/>
      <c r="DN445" s="109"/>
      <c r="DO445" s="109"/>
      <c r="DP445" s="109"/>
      <c r="DQ445" s="109"/>
      <c r="DR445" s="109"/>
      <c r="DS445" s="109"/>
      <c r="DT445" s="109"/>
      <c r="DU445" s="109"/>
      <c r="DV445" s="109"/>
      <c r="DW445" s="109"/>
      <c r="DX445" s="109"/>
      <c r="DY445" s="109"/>
      <c r="DZ445" s="109"/>
      <c r="EA445" s="109"/>
      <c r="EB445" s="109"/>
      <c r="EC445" s="109"/>
      <c r="ED445" s="109"/>
      <c r="EE445" s="109"/>
      <c r="EF445" s="109"/>
      <c r="EG445" s="109"/>
      <c r="EH445" s="109"/>
      <c r="EI445" s="109"/>
      <c r="EJ445" s="109"/>
      <c r="EK445" s="109"/>
      <c r="EL445" s="109"/>
      <c r="EM445" s="109"/>
      <c r="EN445" s="109"/>
      <c r="EO445" s="109"/>
      <c r="EP445" s="109"/>
      <c r="EQ445" s="109"/>
      <c r="ER445" s="109"/>
      <c r="ES445" s="109"/>
      <c r="ET445" s="109"/>
      <c r="EU445" s="109"/>
      <c r="EV445" s="109"/>
      <c r="EW445" s="109"/>
      <c r="EX445" s="109"/>
      <c r="EY445" s="109"/>
      <c r="EZ445" s="109"/>
      <c r="FA445" s="109"/>
      <c r="FB445" s="109"/>
      <c r="FC445" s="109"/>
      <c r="FD445" s="109"/>
      <c r="FE445" s="109"/>
      <c r="FF445" s="109"/>
      <c r="FG445" s="109"/>
      <c r="FH445" s="109"/>
      <c r="FI445" s="109"/>
      <c r="FJ445" s="109"/>
      <c r="FK445" s="109"/>
      <c r="FL445" s="109"/>
      <c r="FM445" s="109"/>
      <c r="FN445" s="109"/>
      <c r="FO445" s="109"/>
      <c r="FP445" s="109"/>
      <c r="FQ445" s="109"/>
      <c r="FR445" s="109"/>
      <c r="FS445" s="109"/>
      <c r="FT445" s="109"/>
      <c r="FU445" s="109"/>
      <c r="FV445" s="109"/>
      <c r="FW445" s="109"/>
      <c r="FX445" s="109"/>
      <c r="FY445" s="109"/>
      <c r="FZ445" s="109"/>
      <c r="GA445" s="109"/>
      <c r="GB445" s="109"/>
      <c r="GC445" s="109"/>
      <c r="GD445" s="109"/>
      <c r="GE445" s="109"/>
      <c r="GF445" s="109"/>
      <c r="GG445" s="109"/>
      <c r="GH445" s="109"/>
      <c r="GI445" s="109"/>
      <c r="GJ445" s="109"/>
      <c r="GK445" s="109"/>
      <c r="GL445" s="109"/>
      <c r="GM445" s="109"/>
      <c r="GN445" s="109"/>
      <c r="GO445" s="109"/>
      <c r="GP445" s="109"/>
      <c r="GQ445" s="109"/>
      <c r="GR445" s="109"/>
      <c r="GS445" s="109"/>
      <c r="GT445" s="109"/>
      <c r="GU445" s="109"/>
      <c r="GV445" s="109"/>
      <c r="GW445" s="109"/>
      <c r="GX445" s="109"/>
      <c r="GY445" s="109"/>
      <c r="GZ445" s="109"/>
      <c r="HA445" s="109"/>
      <c r="HB445" s="109"/>
      <c r="HC445" s="109"/>
      <c r="HD445" s="109"/>
      <c r="HE445" s="109"/>
      <c r="HF445" s="109"/>
      <c r="HG445" s="109"/>
      <c r="HH445" s="109"/>
      <c r="HI445" s="109"/>
      <c r="HJ445" s="109"/>
      <c r="HK445" s="109"/>
      <c r="HL445" s="109"/>
      <c r="HM445" s="109"/>
      <c r="HN445" s="109"/>
      <c r="HO445" s="109"/>
      <c r="HP445" s="109"/>
      <c r="HQ445" s="109"/>
      <c r="HR445" s="109"/>
      <c r="HS445" s="109"/>
      <c r="HT445" s="109"/>
      <c r="HU445" s="109"/>
      <c r="HV445" s="109"/>
      <c r="HW445" s="109"/>
      <c r="HX445" s="109"/>
      <c r="HY445" s="109"/>
      <c r="HZ445" s="109"/>
      <c r="IA445" s="109"/>
      <c r="IB445" s="109">
        <v>20</v>
      </c>
      <c r="IC445" s="109"/>
      <c r="ID445" s="109"/>
      <c r="IE445" s="109"/>
      <c r="IF445" s="109"/>
      <c r="IG445" s="109"/>
      <c r="IH445" s="109"/>
      <c r="II445" s="109"/>
      <c r="IJ445" s="109"/>
      <c r="IK445" s="109"/>
      <c r="IL445" s="109"/>
      <c r="IM445" s="109"/>
      <c r="IN445" s="109"/>
      <c r="IO445" s="109"/>
      <c r="IP445" s="109"/>
      <c r="IQ445" s="109"/>
      <c r="IR445" s="109"/>
      <c r="IS445" s="109"/>
      <c r="IT445" s="109"/>
      <c r="IU445" s="109"/>
      <c r="IV445" s="109"/>
      <c r="IW445" s="109"/>
      <c r="IX445" s="109"/>
      <c r="IY445" s="109"/>
      <c r="IZ445" s="109"/>
      <c r="JA445" s="109"/>
      <c r="JB445" s="109"/>
      <c r="JC445" s="109"/>
      <c r="JD445" s="109"/>
      <c r="JE445" s="109"/>
      <c r="JF445" s="109"/>
      <c r="JG445" s="109"/>
      <c r="JH445" s="109"/>
      <c r="JI445" s="109"/>
      <c r="JJ445" s="109"/>
      <c r="JK445" s="109"/>
      <c r="JL445" s="109"/>
      <c r="JM445" s="109"/>
      <c r="JN445" s="109"/>
      <c r="JO445" s="109"/>
      <c r="JP445" s="109"/>
      <c r="JQ445" s="109"/>
      <c r="JR445" s="109"/>
      <c r="JS445" s="109"/>
      <c r="JT445" s="109"/>
      <c r="JU445" s="109"/>
      <c r="JV445" s="109"/>
      <c r="JW445" s="109"/>
      <c r="JX445" s="109"/>
      <c r="JY445" s="109"/>
      <c r="JZ445" s="109"/>
      <c r="KA445" s="109"/>
      <c r="KB445" s="109"/>
      <c r="KC445" s="109">
        <v>50</v>
      </c>
      <c r="KD445" s="109"/>
      <c r="KE445" s="109"/>
      <c r="KF445" s="109"/>
      <c r="KG445" s="109"/>
      <c r="KH445" s="109"/>
      <c r="KI445" s="109"/>
      <c r="KJ445" s="109"/>
      <c r="KK445" s="109"/>
      <c r="KL445" s="109"/>
      <c r="KM445" s="109"/>
      <c r="KN445" s="109"/>
      <c r="KO445" s="109"/>
      <c r="KP445" s="109"/>
      <c r="KQ445" s="109"/>
      <c r="KR445" s="109"/>
      <c r="KS445" s="109"/>
      <c r="KT445" s="109"/>
      <c r="KU445" s="109"/>
      <c r="KV445" s="109"/>
      <c r="KW445" s="109"/>
      <c r="KX445" s="109"/>
      <c r="KY445" s="109"/>
      <c r="KZ445" s="109"/>
      <c r="LA445" s="109"/>
      <c r="LB445" s="109"/>
      <c r="LC445" s="109"/>
      <c r="LD445" s="109"/>
      <c r="LE445" s="109"/>
      <c r="LF445" s="109"/>
      <c r="LG445" s="109"/>
      <c r="LH445" s="109"/>
      <c r="LI445" s="109"/>
      <c r="LJ445" s="109"/>
      <c r="LK445" s="109"/>
      <c r="LL445" s="109"/>
      <c r="LM445" s="109"/>
      <c r="LN445" s="109"/>
      <c r="LO445" s="109"/>
      <c r="LP445" s="109"/>
      <c r="LQ445" s="109"/>
      <c r="LR445" s="109"/>
      <c r="LS445" s="109"/>
      <c r="LT445" s="109">
        <v>3</v>
      </c>
      <c r="LU445" s="109"/>
      <c r="LV445" s="109"/>
      <c r="LW445" s="109"/>
      <c r="LX445" s="109"/>
      <c r="LY445" s="109"/>
      <c r="LZ445" s="109"/>
      <c r="MA445" s="109"/>
      <c r="MB445" s="109"/>
      <c r="MC445" s="109"/>
      <c r="MD445" s="109"/>
      <c r="ME445" s="109"/>
      <c r="MF445" s="109"/>
      <c r="MG445" s="109"/>
      <c r="MH445" s="109"/>
      <c r="MI445" s="109"/>
      <c r="MJ445" s="109"/>
      <c r="MK445" s="109">
        <v>160</v>
      </c>
      <c r="ML445" s="109"/>
      <c r="MM445" s="109"/>
      <c r="MN445" s="109"/>
      <c r="MO445" s="109"/>
      <c r="MP445" s="109"/>
      <c r="MQ445" s="109"/>
      <c r="MR445" s="109"/>
      <c r="MS445" s="109"/>
      <c r="MT445" s="109"/>
      <c r="MU445" s="109"/>
      <c r="MV445" s="109"/>
      <c r="MW445" s="109"/>
      <c r="MX445" s="109"/>
      <c r="MY445" s="109"/>
      <c r="MZ445" s="109"/>
      <c r="NA445" s="109"/>
      <c r="NB445" s="109"/>
      <c r="NC445" s="109"/>
      <c r="ND445" s="109"/>
      <c r="NE445" s="109"/>
      <c r="NF445" s="109"/>
      <c r="NG445" s="109"/>
      <c r="NH445" s="109"/>
      <c r="NI445" s="109"/>
      <c r="NJ445" s="109"/>
      <c r="NK445" s="109"/>
      <c r="NL445" s="109"/>
      <c r="NM445" s="109"/>
      <c r="NN445" s="109"/>
      <c r="NO445" s="109"/>
      <c r="NP445" s="109"/>
      <c r="NQ445" s="109"/>
      <c r="NR445" s="109"/>
      <c r="NS445" s="109"/>
      <c r="NT445" s="109"/>
      <c r="NU445" s="109">
        <v>2</v>
      </c>
      <c r="NV445" s="109"/>
      <c r="NW445" s="109"/>
      <c r="NX445" s="109"/>
      <c r="NY445" s="109"/>
      <c r="NZ445" s="109"/>
      <c r="OA445" s="109"/>
      <c r="OB445" s="109"/>
      <c r="OC445" s="109"/>
      <c r="OD445" s="109"/>
      <c r="OE445" s="109"/>
      <c r="OF445" s="109"/>
      <c r="OG445" s="109"/>
      <c r="OH445" s="109"/>
      <c r="OI445" s="109"/>
      <c r="OJ445" s="109"/>
      <c r="OK445" s="109"/>
      <c r="OL445" s="109"/>
      <c r="OM445" s="109"/>
      <c r="ON445" s="109"/>
      <c r="OO445" s="109"/>
      <c r="OP445" s="109"/>
      <c r="OQ445" s="109"/>
      <c r="OR445" s="109"/>
      <c r="OS445" s="109"/>
      <c r="OT445" s="109"/>
      <c r="OU445" s="109"/>
      <c r="OV445" s="109"/>
      <c r="OW445" s="109"/>
      <c r="OX445" s="109"/>
      <c r="OY445" s="109"/>
      <c r="OZ445" s="109"/>
      <c r="PA445" s="109"/>
      <c r="PB445" s="109"/>
      <c r="PC445" s="109"/>
      <c r="PD445" s="109"/>
      <c r="PE445" s="109"/>
      <c r="PF445" s="109"/>
      <c r="PG445" s="109"/>
      <c r="PH445" s="109"/>
      <c r="PI445" s="109"/>
      <c r="PJ445" s="109"/>
      <c r="PK445" s="109"/>
      <c r="PL445" s="109"/>
      <c r="PM445" s="109"/>
      <c r="PN445" s="109"/>
      <c r="PO445" s="109"/>
      <c r="PP445" s="109"/>
      <c r="PQ445" s="109"/>
      <c r="PR445" s="109"/>
      <c r="PS445" s="109"/>
      <c r="PT445" s="109"/>
      <c r="PU445" s="109"/>
      <c r="PV445" s="109"/>
      <c r="PW445" s="109"/>
      <c r="PX445" s="109"/>
      <c r="PY445" s="109"/>
      <c r="PZ445" s="109"/>
      <c r="QA445" s="109"/>
      <c r="QB445" s="109"/>
      <c r="QC445" s="109"/>
      <c r="QD445" s="109"/>
      <c r="QE445" s="109"/>
      <c r="QF445" s="109"/>
      <c r="QG445" s="109"/>
      <c r="QH445" s="109"/>
      <c r="QI445" s="109"/>
      <c r="QJ445" s="109"/>
      <c r="QK445" s="23">
        <f t="shared" si="7"/>
        <v>355</v>
      </c>
      <c r="QL445" s="125"/>
      <c r="QM445" s="125"/>
      <c r="QN445" s="125"/>
      <c r="QO445" s="125"/>
      <c r="QP445" s="125"/>
      <c r="QQ445" s="125"/>
      <c r="QR445" s="125"/>
      <c r="QS445" s="130"/>
    </row>
    <row r="446" spans="1:461" s="5" customFormat="1" ht="12.75" customHeight="1" x14ac:dyDescent="0.2">
      <c r="A446" s="52">
        <v>44750</v>
      </c>
      <c r="B446" s="90" t="s">
        <v>190</v>
      </c>
      <c r="C446" s="107"/>
      <c r="D446" s="107"/>
      <c r="E446" s="108"/>
      <c r="F446" s="108"/>
      <c r="G446" s="108"/>
      <c r="H446" s="108"/>
      <c r="I446" s="108"/>
      <c r="J446" s="108"/>
      <c r="K446" s="108"/>
      <c r="L446" s="108"/>
      <c r="M446" s="108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 s="109"/>
      <c r="BG446" s="109"/>
      <c r="BH446" s="109"/>
      <c r="BI446" s="109"/>
      <c r="BJ446" s="109"/>
      <c r="BK446" s="109"/>
      <c r="BL446" s="109"/>
      <c r="BM446" s="109"/>
      <c r="BN446" s="109"/>
      <c r="BO446" s="109"/>
      <c r="BP446" s="109"/>
      <c r="BQ446" s="109"/>
      <c r="BR446" s="109"/>
      <c r="BS446" s="109"/>
      <c r="BT446" s="109"/>
      <c r="BU446" s="109"/>
      <c r="BV446" s="109"/>
      <c r="BW446" s="109"/>
      <c r="BX446" s="109"/>
      <c r="BY446" s="109"/>
      <c r="BZ446" s="109"/>
      <c r="CA446" s="109"/>
      <c r="CB446" s="109"/>
      <c r="CC446" s="109">
        <v>80</v>
      </c>
      <c r="CD446" s="109"/>
      <c r="CE446" s="109"/>
      <c r="CF446" s="109"/>
      <c r="CG446" s="109"/>
      <c r="CH446" s="109"/>
      <c r="CI446" s="109"/>
      <c r="CJ446" s="109"/>
      <c r="CK446" s="109"/>
      <c r="CL446" s="109"/>
      <c r="CM446" s="109"/>
      <c r="CN446" s="109"/>
      <c r="CO446" s="109"/>
      <c r="CP446" s="109"/>
      <c r="CQ446" s="109"/>
      <c r="CR446" s="109"/>
      <c r="CS446" s="109"/>
      <c r="CT446" s="109"/>
      <c r="CU446" s="109"/>
      <c r="CV446" s="109"/>
      <c r="CW446" s="109"/>
      <c r="CX446" s="109"/>
      <c r="CY446" s="109"/>
      <c r="CZ446" s="109"/>
      <c r="DA446" s="109"/>
      <c r="DB446" s="109"/>
      <c r="DC446" s="109"/>
      <c r="DD446" s="109"/>
      <c r="DE446" s="109"/>
      <c r="DF446" s="109"/>
      <c r="DG446" s="109"/>
      <c r="DH446" s="109"/>
      <c r="DI446" s="109"/>
      <c r="DJ446" s="109"/>
      <c r="DK446" s="109"/>
      <c r="DL446" s="109"/>
      <c r="DM446" s="109"/>
      <c r="DN446" s="109"/>
      <c r="DO446" s="109"/>
      <c r="DP446" s="109"/>
      <c r="DQ446" s="109"/>
      <c r="DR446" s="109"/>
      <c r="DS446" s="109"/>
      <c r="DT446" s="109"/>
      <c r="DU446" s="109"/>
      <c r="DV446" s="109"/>
      <c r="DW446" s="109"/>
      <c r="DX446" s="109"/>
      <c r="DY446" s="109"/>
      <c r="DZ446" s="109"/>
      <c r="EA446" s="109"/>
      <c r="EB446" s="109"/>
      <c r="EC446" s="109"/>
      <c r="ED446" s="109"/>
      <c r="EE446" s="109"/>
      <c r="EF446" s="109"/>
      <c r="EG446" s="109"/>
      <c r="EH446" s="109"/>
      <c r="EI446" s="109"/>
      <c r="EJ446" s="109"/>
      <c r="EK446" s="109"/>
      <c r="EL446" s="109"/>
      <c r="EM446" s="109"/>
      <c r="EN446" s="109"/>
      <c r="EO446" s="109"/>
      <c r="EP446" s="109"/>
      <c r="EQ446" s="109"/>
      <c r="ER446" s="109"/>
      <c r="ES446" s="109"/>
      <c r="ET446" s="109"/>
      <c r="EU446" s="109"/>
      <c r="EV446" s="109"/>
      <c r="EW446" s="109"/>
      <c r="EX446" s="109"/>
      <c r="EY446" s="109"/>
      <c r="EZ446" s="109"/>
      <c r="FA446" s="109"/>
      <c r="FB446" s="109"/>
      <c r="FC446" s="109"/>
      <c r="FD446" s="109"/>
      <c r="FE446" s="109"/>
      <c r="FF446" s="109"/>
      <c r="FG446" s="109"/>
      <c r="FH446" s="109"/>
      <c r="FI446" s="109"/>
      <c r="FJ446" s="109"/>
      <c r="FK446" s="109"/>
      <c r="FL446" s="109"/>
      <c r="FM446" s="109"/>
      <c r="FN446" s="109"/>
      <c r="FO446" s="109"/>
      <c r="FP446" s="109"/>
      <c r="FQ446" s="109"/>
      <c r="FR446" s="109"/>
      <c r="FS446" s="109"/>
      <c r="FT446" s="109"/>
      <c r="FU446" s="109"/>
      <c r="FV446" s="109"/>
      <c r="FW446" s="109"/>
      <c r="FX446" s="109"/>
      <c r="FY446" s="109"/>
      <c r="FZ446" s="109"/>
      <c r="GA446" s="109"/>
      <c r="GB446" s="109"/>
      <c r="GC446" s="109"/>
      <c r="GD446" s="109"/>
      <c r="GE446" s="109"/>
      <c r="GF446" s="109"/>
      <c r="GG446" s="109"/>
      <c r="GH446" s="109"/>
      <c r="GI446" s="109"/>
      <c r="GJ446" s="109"/>
      <c r="GK446" s="109"/>
      <c r="GL446" s="109"/>
      <c r="GM446" s="109"/>
      <c r="GN446" s="109"/>
      <c r="GO446" s="109"/>
      <c r="GP446" s="109"/>
      <c r="GQ446" s="109"/>
      <c r="GR446" s="109"/>
      <c r="GS446" s="109"/>
      <c r="GT446" s="109"/>
      <c r="GU446" s="109"/>
      <c r="GV446" s="109"/>
      <c r="GW446" s="109"/>
      <c r="GX446" s="109"/>
      <c r="GY446" s="109"/>
      <c r="GZ446" s="109"/>
      <c r="HA446" s="109"/>
      <c r="HB446" s="109"/>
      <c r="HC446" s="109"/>
      <c r="HD446" s="109"/>
      <c r="HE446" s="109"/>
      <c r="HF446" s="109"/>
      <c r="HG446" s="109"/>
      <c r="HH446" s="109"/>
      <c r="HI446" s="109"/>
      <c r="HJ446" s="109"/>
      <c r="HK446" s="109"/>
      <c r="HL446" s="109"/>
      <c r="HM446" s="109"/>
      <c r="HN446" s="109"/>
      <c r="HO446" s="109"/>
      <c r="HP446" s="109"/>
      <c r="HQ446" s="109"/>
      <c r="HR446" s="109"/>
      <c r="HS446" s="109"/>
      <c r="HT446" s="109"/>
      <c r="HU446" s="109"/>
      <c r="HV446" s="109"/>
      <c r="HW446" s="109"/>
      <c r="HX446" s="109"/>
      <c r="HY446" s="109"/>
      <c r="HZ446" s="109"/>
      <c r="IA446" s="109"/>
      <c r="IB446" s="109"/>
      <c r="IC446" s="109"/>
      <c r="ID446" s="109"/>
      <c r="IE446" s="109"/>
      <c r="IF446" s="109"/>
      <c r="IG446" s="109"/>
      <c r="IH446" s="109"/>
      <c r="II446" s="109"/>
      <c r="IJ446" s="109"/>
      <c r="IK446" s="109"/>
      <c r="IL446" s="109"/>
      <c r="IM446" s="109"/>
      <c r="IN446" s="109"/>
      <c r="IO446" s="109"/>
      <c r="IP446" s="109"/>
      <c r="IQ446" s="109"/>
      <c r="IR446" s="109"/>
      <c r="IS446" s="109"/>
      <c r="IT446" s="109"/>
      <c r="IU446" s="109"/>
      <c r="IV446" s="109"/>
      <c r="IW446" s="109"/>
      <c r="IX446" s="109"/>
      <c r="IY446" s="109"/>
      <c r="IZ446" s="109"/>
      <c r="JA446" s="109"/>
      <c r="JB446" s="109"/>
      <c r="JC446" s="109"/>
      <c r="JD446" s="109"/>
      <c r="JE446" s="109"/>
      <c r="JF446" s="109"/>
      <c r="JG446" s="109"/>
      <c r="JH446" s="109"/>
      <c r="JI446" s="109"/>
      <c r="JJ446" s="109"/>
      <c r="JK446" s="109"/>
      <c r="JL446" s="109"/>
      <c r="JM446" s="109"/>
      <c r="JN446" s="109"/>
      <c r="JO446" s="109"/>
      <c r="JP446" s="109"/>
      <c r="JQ446" s="109"/>
      <c r="JR446" s="109"/>
      <c r="JS446" s="109"/>
      <c r="JT446" s="109"/>
      <c r="JU446" s="109"/>
      <c r="JV446" s="109"/>
      <c r="JW446" s="109"/>
      <c r="JX446" s="109"/>
      <c r="JY446" s="109"/>
      <c r="JZ446" s="109"/>
      <c r="KA446" s="109"/>
      <c r="KB446" s="109"/>
      <c r="KC446" s="109"/>
      <c r="KD446" s="109"/>
      <c r="KE446" s="109"/>
      <c r="KF446" s="109"/>
      <c r="KG446" s="109"/>
      <c r="KH446" s="109"/>
      <c r="KI446" s="109"/>
      <c r="KJ446" s="109"/>
      <c r="KK446" s="109"/>
      <c r="KL446" s="109"/>
      <c r="KM446" s="109"/>
      <c r="KN446" s="109"/>
      <c r="KO446" s="109"/>
      <c r="KP446" s="109"/>
      <c r="KQ446" s="109"/>
      <c r="KR446" s="109"/>
      <c r="KS446" s="109"/>
      <c r="KT446" s="109"/>
      <c r="KU446" s="109"/>
      <c r="KV446" s="109"/>
      <c r="KW446" s="109"/>
      <c r="KX446" s="109"/>
      <c r="KY446" s="109"/>
      <c r="KZ446" s="109"/>
      <c r="LA446" s="109"/>
      <c r="LB446" s="109"/>
      <c r="LC446" s="109"/>
      <c r="LD446" s="109"/>
      <c r="LE446" s="109"/>
      <c r="LF446" s="109"/>
      <c r="LG446" s="109"/>
      <c r="LH446" s="109"/>
      <c r="LI446" s="109"/>
      <c r="LJ446" s="109"/>
      <c r="LK446" s="109"/>
      <c r="LL446" s="109"/>
      <c r="LM446" s="109"/>
      <c r="LN446" s="109"/>
      <c r="LO446" s="109"/>
      <c r="LP446" s="109"/>
      <c r="LQ446" s="109"/>
      <c r="LR446" s="109"/>
      <c r="LS446" s="109"/>
      <c r="LT446" s="109"/>
      <c r="LU446" s="109"/>
      <c r="LV446" s="109"/>
      <c r="LW446" s="109"/>
      <c r="LX446" s="109"/>
      <c r="LY446" s="109"/>
      <c r="LZ446" s="109"/>
      <c r="MA446" s="109"/>
      <c r="MB446" s="109"/>
      <c r="MC446" s="109"/>
      <c r="MD446" s="109"/>
      <c r="ME446" s="109"/>
      <c r="MF446" s="109"/>
      <c r="MG446" s="109"/>
      <c r="MH446" s="109"/>
      <c r="MI446" s="109"/>
      <c r="MJ446" s="109"/>
      <c r="MK446" s="109"/>
      <c r="ML446" s="109"/>
      <c r="MM446" s="109"/>
      <c r="MN446" s="109"/>
      <c r="MO446" s="109"/>
      <c r="MP446" s="109"/>
      <c r="MQ446" s="109"/>
      <c r="MR446" s="109"/>
      <c r="MS446" s="109"/>
      <c r="MT446" s="109"/>
      <c r="MU446" s="109"/>
      <c r="MV446" s="109"/>
      <c r="MW446" s="109"/>
      <c r="MX446" s="109"/>
      <c r="MY446" s="109"/>
      <c r="MZ446" s="109"/>
      <c r="NA446" s="109"/>
      <c r="NB446" s="109"/>
      <c r="NC446" s="109"/>
      <c r="ND446" s="109"/>
      <c r="NE446" s="109"/>
      <c r="NF446" s="109"/>
      <c r="NG446" s="109"/>
      <c r="NH446" s="109"/>
      <c r="NI446" s="109"/>
      <c r="NJ446" s="109"/>
      <c r="NK446" s="109"/>
      <c r="NL446" s="109"/>
      <c r="NM446" s="109"/>
      <c r="NN446" s="109"/>
      <c r="NO446" s="109"/>
      <c r="NP446" s="109"/>
      <c r="NQ446" s="109"/>
      <c r="NR446" s="109"/>
      <c r="NS446" s="109"/>
      <c r="NT446" s="109"/>
      <c r="NU446" s="109"/>
      <c r="NV446" s="109"/>
      <c r="NW446" s="109"/>
      <c r="NX446" s="109"/>
      <c r="NY446" s="109"/>
      <c r="NZ446" s="109"/>
      <c r="OA446" s="109"/>
      <c r="OB446" s="109"/>
      <c r="OC446" s="109"/>
      <c r="OD446" s="109"/>
      <c r="OE446" s="109"/>
      <c r="OF446" s="109"/>
      <c r="OG446" s="109"/>
      <c r="OH446" s="109"/>
      <c r="OI446" s="109"/>
      <c r="OJ446" s="109"/>
      <c r="OK446" s="109"/>
      <c r="OL446" s="109"/>
      <c r="OM446" s="109"/>
      <c r="ON446" s="109"/>
      <c r="OO446" s="109"/>
      <c r="OP446" s="109"/>
      <c r="OQ446" s="109"/>
      <c r="OR446" s="109"/>
      <c r="OS446" s="109"/>
      <c r="OT446" s="109"/>
      <c r="OU446" s="109"/>
      <c r="OV446" s="109"/>
      <c r="OW446" s="109"/>
      <c r="OX446" s="109"/>
      <c r="OY446" s="109"/>
      <c r="OZ446" s="109"/>
      <c r="PA446" s="109"/>
      <c r="PB446" s="109"/>
      <c r="PC446" s="109"/>
      <c r="PD446" s="109"/>
      <c r="PE446" s="109"/>
      <c r="PF446" s="109"/>
      <c r="PG446" s="109"/>
      <c r="PH446" s="109"/>
      <c r="PI446" s="109"/>
      <c r="PJ446" s="109"/>
      <c r="PK446" s="109"/>
      <c r="PL446" s="109"/>
      <c r="PM446" s="109"/>
      <c r="PN446" s="109"/>
      <c r="PO446" s="109"/>
      <c r="PP446" s="109"/>
      <c r="PQ446" s="109"/>
      <c r="PR446" s="109"/>
      <c r="PS446" s="109"/>
      <c r="PT446" s="109"/>
      <c r="PU446" s="109"/>
      <c r="PV446" s="109"/>
      <c r="PW446" s="109"/>
      <c r="PX446" s="109"/>
      <c r="PY446" s="109"/>
      <c r="PZ446" s="109"/>
      <c r="QA446" s="109"/>
      <c r="QB446" s="109"/>
      <c r="QC446" s="109"/>
      <c r="QD446" s="109"/>
      <c r="QE446" s="109"/>
      <c r="QF446" s="109"/>
      <c r="QG446" s="109"/>
      <c r="QH446" s="109"/>
      <c r="QI446" s="109"/>
      <c r="QJ446" s="109"/>
      <c r="QK446" s="23">
        <f t="shared" si="7"/>
        <v>80</v>
      </c>
      <c r="QL446" s="125"/>
      <c r="QM446" s="125"/>
      <c r="QN446" s="125"/>
      <c r="QO446" s="125"/>
      <c r="QP446" s="125"/>
      <c r="QQ446" s="125"/>
      <c r="QR446" s="125">
        <v>3590.89</v>
      </c>
      <c r="QS446" s="130"/>
    </row>
    <row r="447" spans="1:461" s="5" customFormat="1" ht="12.75" customHeight="1" x14ac:dyDescent="0.2">
      <c r="A447" s="52">
        <v>44750</v>
      </c>
      <c r="B447" s="90" t="s">
        <v>287</v>
      </c>
      <c r="C447" s="107"/>
      <c r="D447" s="107"/>
      <c r="E447" s="108"/>
      <c r="F447" s="108"/>
      <c r="G447" s="108"/>
      <c r="H447" s="108"/>
      <c r="I447" s="108"/>
      <c r="J447" s="108"/>
      <c r="K447" s="108"/>
      <c r="L447" s="108"/>
      <c r="M447" s="108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 s="109"/>
      <c r="BG447" s="109"/>
      <c r="BH447" s="109"/>
      <c r="BI447" s="109"/>
      <c r="BJ447" s="109"/>
      <c r="BK447" s="109"/>
      <c r="BL447" s="109"/>
      <c r="BM447" s="109"/>
      <c r="BN447" s="109"/>
      <c r="BO447" s="109"/>
      <c r="BP447" s="109"/>
      <c r="BQ447" s="109"/>
      <c r="BR447" s="109"/>
      <c r="BS447" s="109"/>
      <c r="BT447" s="109"/>
      <c r="BU447" s="109"/>
      <c r="BV447" s="109"/>
      <c r="BW447" s="109"/>
      <c r="BX447" s="109"/>
      <c r="BY447" s="109"/>
      <c r="BZ447" s="109"/>
      <c r="CA447" s="109"/>
      <c r="CB447" s="109"/>
      <c r="CC447" s="109">
        <v>80</v>
      </c>
      <c r="CD447" s="109"/>
      <c r="CE447" s="109"/>
      <c r="CF447" s="109"/>
      <c r="CG447" s="109"/>
      <c r="CH447" s="109"/>
      <c r="CI447" s="109"/>
      <c r="CJ447" s="109"/>
      <c r="CK447" s="109"/>
      <c r="CL447" s="109"/>
      <c r="CM447" s="109"/>
      <c r="CN447" s="109"/>
      <c r="CO447" s="109"/>
      <c r="CP447" s="109"/>
      <c r="CQ447" s="109"/>
      <c r="CR447" s="109"/>
      <c r="CS447" s="109"/>
      <c r="CT447" s="109"/>
      <c r="CU447" s="109"/>
      <c r="CV447" s="109"/>
      <c r="CW447" s="109"/>
      <c r="CX447" s="109"/>
      <c r="CY447" s="109"/>
      <c r="CZ447" s="109"/>
      <c r="DA447" s="109"/>
      <c r="DB447" s="109"/>
      <c r="DC447" s="109"/>
      <c r="DD447" s="109"/>
      <c r="DE447" s="109"/>
      <c r="DF447" s="109"/>
      <c r="DG447" s="109"/>
      <c r="DH447" s="109"/>
      <c r="DI447" s="109"/>
      <c r="DJ447" s="109"/>
      <c r="DK447" s="109"/>
      <c r="DL447" s="109"/>
      <c r="DM447" s="109"/>
      <c r="DN447" s="109"/>
      <c r="DO447" s="109"/>
      <c r="DP447" s="109"/>
      <c r="DQ447" s="109"/>
      <c r="DR447" s="109"/>
      <c r="DS447" s="109"/>
      <c r="DT447" s="109"/>
      <c r="DU447" s="109"/>
      <c r="DV447" s="109"/>
      <c r="DW447" s="109"/>
      <c r="DX447" s="109"/>
      <c r="DY447" s="109"/>
      <c r="DZ447" s="109"/>
      <c r="EA447" s="109"/>
      <c r="EB447" s="109"/>
      <c r="EC447" s="109"/>
      <c r="ED447" s="109"/>
      <c r="EE447" s="109"/>
      <c r="EF447" s="109"/>
      <c r="EG447" s="109"/>
      <c r="EH447" s="109"/>
      <c r="EI447" s="109"/>
      <c r="EJ447" s="109"/>
      <c r="EK447" s="109"/>
      <c r="EL447" s="109"/>
      <c r="EM447" s="109"/>
      <c r="EN447" s="109"/>
      <c r="EO447" s="109"/>
      <c r="EP447" s="109"/>
      <c r="EQ447" s="109"/>
      <c r="ER447" s="109"/>
      <c r="ES447" s="109"/>
      <c r="ET447" s="109"/>
      <c r="EU447" s="109"/>
      <c r="EV447" s="109"/>
      <c r="EW447" s="109"/>
      <c r="EX447" s="109"/>
      <c r="EY447" s="109"/>
      <c r="EZ447" s="109"/>
      <c r="FA447" s="109"/>
      <c r="FB447" s="109"/>
      <c r="FC447" s="109"/>
      <c r="FD447" s="109"/>
      <c r="FE447" s="109"/>
      <c r="FF447" s="109"/>
      <c r="FG447" s="109"/>
      <c r="FH447" s="109"/>
      <c r="FI447" s="109"/>
      <c r="FJ447" s="109"/>
      <c r="FK447" s="109"/>
      <c r="FL447" s="109"/>
      <c r="FM447" s="109"/>
      <c r="FN447" s="109"/>
      <c r="FO447" s="109"/>
      <c r="FP447" s="109"/>
      <c r="FQ447" s="109"/>
      <c r="FR447" s="109"/>
      <c r="FS447" s="109"/>
      <c r="FT447" s="109"/>
      <c r="FU447" s="109"/>
      <c r="FV447" s="109"/>
      <c r="FW447" s="109"/>
      <c r="FX447" s="109"/>
      <c r="FY447" s="109"/>
      <c r="FZ447" s="109"/>
      <c r="GA447" s="109"/>
      <c r="GB447" s="109"/>
      <c r="GC447" s="109"/>
      <c r="GD447" s="109"/>
      <c r="GE447" s="109"/>
      <c r="GF447" s="109"/>
      <c r="GG447" s="109"/>
      <c r="GH447" s="109"/>
      <c r="GI447" s="109"/>
      <c r="GJ447" s="109"/>
      <c r="GK447" s="109"/>
      <c r="GL447" s="109"/>
      <c r="GM447" s="109"/>
      <c r="GN447" s="109"/>
      <c r="GO447" s="109"/>
      <c r="GP447" s="109"/>
      <c r="GQ447" s="109"/>
      <c r="GR447" s="109"/>
      <c r="GS447" s="109"/>
      <c r="GT447" s="109"/>
      <c r="GU447" s="109"/>
      <c r="GV447" s="109"/>
      <c r="GW447" s="109"/>
      <c r="GX447" s="109"/>
      <c r="GY447" s="109"/>
      <c r="GZ447" s="109"/>
      <c r="HA447" s="109"/>
      <c r="HB447" s="109"/>
      <c r="HC447" s="109"/>
      <c r="HD447" s="109"/>
      <c r="HE447" s="109"/>
      <c r="HF447" s="109"/>
      <c r="HG447" s="109"/>
      <c r="HH447" s="109"/>
      <c r="HI447" s="109"/>
      <c r="HJ447" s="109"/>
      <c r="HK447" s="109"/>
      <c r="HL447" s="109"/>
      <c r="HM447" s="109"/>
      <c r="HN447" s="109"/>
      <c r="HO447" s="109"/>
      <c r="HP447" s="109"/>
      <c r="HQ447" s="109"/>
      <c r="HR447" s="109"/>
      <c r="HS447" s="109"/>
      <c r="HT447" s="109"/>
      <c r="HU447" s="109"/>
      <c r="HV447" s="109"/>
      <c r="HW447" s="109"/>
      <c r="HX447" s="109"/>
      <c r="HY447" s="109"/>
      <c r="HZ447" s="109"/>
      <c r="IA447" s="109"/>
      <c r="IB447" s="109"/>
      <c r="IC447" s="109"/>
      <c r="ID447" s="109"/>
      <c r="IE447" s="109"/>
      <c r="IF447" s="109"/>
      <c r="IG447" s="109"/>
      <c r="IH447" s="109"/>
      <c r="II447" s="109"/>
      <c r="IJ447" s="109"/>
      <c r="IK447" s="109"/>
      <c r="IL447" s="109"/>
      <c r="IM447" s="109"/>
      <c r="IN447" s="109"/>
      <c r="IO447" s="109"/>
      <c r="IP447" s="109"/>
      <c r="IQ447" s="109"/>
      <c r="IR447" s="109"/>
      <c r="IS447" s="109"/>
      <c r="IT447" s="109"/>
      <c r="IU447" s="109"/>
      <c r="IV447" s="109"/>
      <c r="IW447" s="109"/>
      <c r="IX447" s="109"/>
      <c r="IY447" s="109"/>
      <c r="IZ447" s="109"/>
      <c r="JA447" s="109"/>
      <c r="JB447" s="109"/>
      <c r="JC447" s="109"/>
      <c r="JD447" s="109"/>
      <c r="JE447" s="109"/>
      <c r="JF447" s="109"/>
      <c r="JG447" s="109"/>
      <c r="JH447" s="109"/>
      <c r="JI447" s="109"/>
      <c r="JJ447" s="109"/>
      <c r="JK447" s="109"/>
      <c r="JL447" s="109"/>
      <c r="JM447" s="109"/>
      <c r="JN447" s="109"/>
      <c r="JO447" s="109"/>
      <c r="JP447" s="109"/>
      <c r="JQ447" s="109"/>
      <c r="JR447" s="109"/>
      <c r="JS447" s="109"/>
      <c r="JT447" s="109"/>
      <c r="JU447" s="109"/>
      <c r="JV447" s="109"/>
      <c r="JW447" s="109"/>
      <c r="JX447" s="109"/>
      <c r="JY447" s="109"/>
      <c r="JZ447" s="109"/>
      <c r="KA447" s="109"/>
      <c r="KB447" s="109"/>
      <c r="KC447" s="109"/>
      <c r="KD447" s="109"/>
      <c r="KE447" s="109"/>
      <c r="KF447" s="109"/>
      <c r="KG447" s="109"/>
      <c r="KH447" s="109"/>
      <c r="KI447" s="109"/>
      <c r="KJ447" s="109"/>
      <c r="KK447" s="109"/>
      <c r="KL447" s="109"/>
      <c r="KM447" s="109"/>
      <c r="KN447" s="109"/>
      <c r="KO447" s="109"/>
      <c r="KP447" s="109"/>
      <c r="KQ447" s="109"/>
      <c r="KR447" s="109"/>
      <c r="KS447" s="109"/>
      <c r="KT447" s="109"/>
      <c r="KU447" s="109"/>
      <c r="KV447" s="109"/>
      <c r="KW447" s="109"/>
      <c r="KX447" s="109"/>
      <c r="KY447" s="109"/>
      <c r="KZ447" s="109"/>
      <c r="LA447" s="109"/>
      <c r="LB447" s="109"/>
      <c r="LC447" s="109"/>
      <c r="LD447" s="109"/>
      <c r="LE447" s="109"/>
      <c r="LF447" s="109"/>
      <c r="LG447" s="109"/>
      <c r="LH447" s="109"/>
      <c r="LI447" s="109"/>
      <c r="LJ447" s="109"/>
      <c r="LK447" s="109"/>
      <c r="LL447" s="109"/>
      <c r="LM447" s="109"/>
      <c r="LN447" s="109"/>
      <c r="LO447" s="109"/>
      <c r="LP447" s="109"/>
      <c r="LQ447" s="109"/>
      <c r="LR447" s="109"/>
      <c r="LS447" s="109"/>
      <c r="LT447" s="109"/>
      <c r="LU447" s="109"/>
      <c r="LV447" s="109"/>
      <c r="LW447" s="109"/>
      <c r="LX447" s="109"/>
      <c r="LY447" s="109"/>
      <c r="LZ447" s="109"/>
      <c r="MA447" s="109"/>
      <c r="MB447" s="109"/>
      <c r="MC447" s="109"/>
      <c r="MD447" s="109"/>
      <c r="ME447" s="109"/>
      <c r="MF447" s="109"/>
      <c r="MG447" s="109"/>
      <c r="MH447" s="109"/>
      <c r="MI447" s="109"/>
      <c r="MJ447" s="109"/>
      <c r="MK447" s="109"/>
      <c r="ML447" s="109"/>
      <c r="MM447" s="109"/>
      <c r="MN447" s="109"/>
      <c r="MO447" s="109"/>
      <c r="MP447" s="109"/>
      <c r="MQ447" s="109"/>
      <c r="MR447" s="109"/>
      <c r="MS447" s="109"/>
      <c r="MT447" s="109"/>
      <c r="MU447" s="109"/>
      <c r="MV447" s="109"/>
      <c r="MW447" s="109"/>
      <c r="MX447" s="109"/>
      <c r="MY447" s="109"/>
      <c r="MZ447" s="109"/>
      <c r="NA447" s="109"/>
      <c r="NB447" s="109"/>
      <c r="NC447" s="109"/>
      <c r="ND447" s="109"/>
      <c r="NE447" s="109"/>
      <c r="NF447" s="109"/>
      <c r="NG447" s="109"/>
      <c r="NH447" s="109"/>
      <c r="NI447" s="109"/>
      <c r="NJ447" s="109"/>
      <c r="NK447" s="109"/>
      <c r="NL447" s="109"/>
      <c r="NM447" s="109"/>
      <c r="NN447" s="109"/>
      <c r="NO447" s="109"/>
      <c r="NP447" s="109"/>
      <c r="NQ447" s="109"/>
      <c r="NR447" s="109"/>
      <c r="NS447" s="109"/>
      <c r="NT447" s="109"/>
      <c r="NU447" s="109"/>
      <c r="NV447" s="109"/>
      <c r="NW447" s="109"/>
      <c r="NX447" s="109"/>
      <c r="NY447" s="109"/>
      <c r="NZ447" s="109"/>
      <c r="OA447" s="109"/>
      <c r="OB447" s="109"/>
      <c r="OC447" s="109"/>
      <c r="OD447" s="109"/>
      <c r="OE447" s="109"/>
      <c r="OF447" s="109"/>
      <c r="OG447" s="109"/>
      <c r="OH447" s="109"/>
      <c r="OI447" s="109"/>
      <c r="OJ447" s="109"/>
      <c r="OK447" s="109"/>
      <c r="OL447" s="109"/>
      <c r="OM447" s="109"/>
      <c r="ON447" s="109"/>
      <c r="OO447" s="109"/>
      <c r="OP447" s="109"/>
      <c r="OQ447" s="109"/>
      <c r="OR447" s="109"/>
      <c r="OS447" s="109"/>
      <c r="OT447" s="109"/>
      <c r="OU447" s="109"/>
      <c r="OV447" s="109"/>
      <c r="OW447" s="109"/>
      <c r="OX447" s="109"/>
      <c r="OY447" s="109"/>
      <c r="OZ447" s="109"/>
      <c r="PA447" s="109"/>
      <c r="PB447" s="109"/>
      <c r="PC447" s="109"/>
      <c r="PD447" s="109"/>
      <c r="PE447" s="109"/>
      <c r="PF447" s="109"/>
      <c r="PG447" s="109"/>
      <c r="PH447" s="109"/>
      <c r="PI447" s="109"/>
      <c r="PJ447" s="109"/>
      <c r="PK447" s="109"/>
      <c r="PL447" s="109"/>
      <c r="PM447" s="109"/>
      <c r="PN447" s="109"/>
      <c r="PO447" s="109"/>
      <c r="PP447" s="109"/>
      <c r="PQ447" s="109"/>
      <c r="PR447" s="109"/>
      <c r="PS447" s="109"/>
      <c r="PT447" s="109"/>
      <c r="PU447" s="109"/>
      <c r="PV447" s="109"/>
      <c r="PW447" s="109"/>
      <c r="PX447" s="109"/>
      <c r="PY447" s="109"/>
      <c r="PZ447" s="109"/>
      <c r="QA447" s="109"/>
      <c r="QB447" s="109"/>
      <c r="QC447" s="109"/>
      <c r="QD447" s="109"/>
      <c r="QE447" s="109"/>
      <c r="QF447" s="109"/>
      <c r="QG447" s="109"/>
      <c r="QH447" s="109"/>
      <c r="QI447" s="109"/>
      <c r="QJ447" s="109"/>
      <c r="QK447" s="23">
        <f t="shared" si="7"/>
        <v>80</v>
      </c>
      <c r="QL447" s="125"/>
      <c r="QM447" s="125"/>
      <c r="QN447" s="125"/>
      <c r="QO447" s="125"/>
      <c r="QP447" s="125"/>
      <c r="QQ447" s="125"/>
      <c r="QR447" s="125"/>
      <c r="QS447" s="130"/>
    </row>
    <row r="448" spans="1:461" s="5" customFormat="1" ht="12.75" customHeight="1" x14ac:dyDescent="0.2">
      <c r="A448" s="52">
        <v>44753</v>
      </c>
      <c r="B448" s="98" t="s">
        <v>283</v>
      </c>
      <c r="C448" s="107"/>
      <c r="D448" s="107">
        <v>50</v>
      </c>
      <c r="E448" s="108">
        <v>50</v>
      </c>
      <c r="F448" s="108"/>
      <c r="G448" s="108"/>
      <c r="H448" s="108"/>
      <c r="I448" s="108"/>
      <c r="J448" s="108"/>
      <c r="K448" s="108"/>
      <c r="L448" s="108"/>
      <c r="M448" s="108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 s="109"/>
      <c r="BD448" s="109"/>
      <c r="BE448" s="109"/>
      <c r="BF448" s="109"/>
      <c r="BG448" s="109"/>
      <c r="BH448" s="109"/>
      <c r="BI448" s="109"/>
      <c r="BJ448" s="109"/>
      <c r="BK448" s="109"/>
      <c r="BL448" s="109"/>
      <c r="BM448" s="109"/>
      <c r="BN448" s="109"/>
      <c r="BO448" s="109"/>
      <c r="BP448" s="109"/>
      <c r="BQ448" s="109"/>
      <c r="BR448" s="109"/>
      <c r="BS448" s="109">
        <v>60</v>
      </c>
      <c r="BT448" s="109"/>
      <c r="BU448" s="109"/>
      <c r="BV448" s="109"/>
      <c r="BW448" s="109"/>
      <c r="BX448" s="109"/>
      <c r="BY448" s="109"/>
      <c r="BZ448" s="109"/>
      <c r="CA448" s="109"/>
      <c r="CB448" s="109"/>
      <c r="CC448" s="109"/>
      <c r="CD448" s="109"/>
      <c r="CE448" s="109"/>
      <c r="CF448" s="109"/>
      <c r="CG448" s="109"/>
      <c r="CH448" s="109"/>
      <c r="CI448" s="109"/>
      <c r="CJ448" s="109"/>
      <c r="CK448" s="109"/>
      <c r="CL448" s="109"/>
      <c r="CM448" s="109"/>
      <c r="CN448" s="109"/>
      <c r="CO448" s="109"/>
      <c r="CP448" s="109"/>
      <c r="CQ448" s="109"/>
      <c r="CR448" s="109"/>
      <c r="CS448" s="109"/>
      <c r="CT448" s="109"/>
      <c r="CU448" s="109"/>
      <c r="CV448" s="109"/>
      <c r="CW448" s="109"/>
      <c r="CX448" s="109"/>
      <c r="CY448" s="109"/>
      <c r="CZ448" s="109"/>
      <c r="DA448" s="109"/>
      <c r="DB448" s="109"/>
      <c r="DC448" s="109"/>
      <c r="DD448" s="109"/>
      <c r="DE448" s="109"/>
      <c r="DF448" s="109"/>
      <c r="DG448" s="109"/>
      <c r="DH448" s="109"/>
      <c r="DI448" s="109"/>
      <c r="DJ448" s="109"/>
      <c r="DK448" s="109"/>
      <c r="DL448" s="109"/>
      <c r="DM448" s="109"/>
      <c r="DN448" s="109"/>
      <c r="DO448" s="109"/>
      <c r="DP448" s="109"/>
      <c r="DQ448" s="109"/>
      <c r="DR448" s="109"/>
      <c r="DS448" s="109"/>
      <c r="DT448" s="109"/>
      <c r="DU448" s="109"/>
      <c r="DV448" s="109"/>
      <c r="DW448" s="109"/>
      <c r="DX448" s="109"/>
      <c r="DY448" s="109"/>
      <c r="DZ448" s="109"/>
      <c r="EA448" s="109"/>
      <c r="EB448" s="109"/>
      <c r="EC448" s="109"/>
      <c r="ED448" s="109"/>
      <c r="EE448" s="109"/>
      <c r="EF448" s="109"/>
      <c r="EG448" s="109"/>
      <c r="EH448" s="109"/>
      <c r="EI448" s="109"/>
      <c r="EJ448" s="109"/>
      <c r="EK448" s="109"/>
      <c r="EL448" s="109"/>
      <c r="EM448" s="109"/>
      <c r="EN448" s="109"/>
      <c r="EO448" s="109"/>
      <c r="EP448" s="109"/>
      <c r="EQ448" s="109"/>
      <c r="ER448" s="109"/>
      <c r="ES448" s="109"/>
      <c r="ET448" s="109"/>
      <c r="EU448" s="109"/>
      <c r="EV448" s="109"/>
      <c r="EW448" s="109"/>
      <c r="EX448" s="109"/>
      <c r="EY448" s="109"/>
      <c r="EZ448" s="109"/>
      <c r="FA448" s="109"/>
      <c r="FB448" s="109"/>
      <c r="FC448" s="109"/>
      <c r="FD448" s="109"/>
      <c r="FE448" s="109"/>
      <c r="FF448" s="109"/>
      <c r="FG448" s="109"/>
      <c r="FH448" s="109"/>
      <c r="FI448" s="109"/>
      <c r="FJ448" s="109"/>
      <c r="FK448" s="109"/>
      <c r="FL448" s="109"/>
      <c r="FM448" s="109"/>
      <c r="FN448" s="109"/>
      <c r="FO448" s="109"/>
      <c r="FP448" s="109"/>
      <c r="FQ448" s="109"/>
      <c r="FR448" s="109"/>
      <c r="FS448" s="109"/>
      <c r="FT448" s="109"/>
      <c r="FU448" s="109"/>
      <c r="FV448" s="109"/>
      <c r="FW448" s="109"/>
      <c r="FX448" s="109"/>
      <c r="FY448" s="109"/>
      <c r="FZ448" s="109"/>
      <c r="GA448" s="109"/>
      <c r="GB448" s="109"/>
      <c r="GC448" s="109"/>
      <c r="GD448" s="109"/>
      <c r="GE448" s="109"/>
      <c r="GF448" s="109"/>
      <c r="GG448" s="109"/>
      <c r="GH448" s="109"/>
      <c r="GI448" s="109"/>
      <c r="GJ448" s="109"/>
      <c r="GK448" s="109"/>
      <c r="GL448" s="109"/>
      <c r="GM448" s="109"/>
      <c r="GN448" s="109"/>
      <c r="GO448" s="109"/>
      <c r="GP448" s="109"/>
      <c r="GQ448" s="109"/>
      <c r="GR448" s="109"/>
      <c r="GS448" s="109"/>
      <c r="GT448" s="109"/>
      <c r="GU448" s="109"/>
      <c r="GV448" s="109"/>
      <c r="GW448" s="109"/>
      <c r="GX448" s="109"/>
      <c r="GY448" s="109"/>
      <c r="GZ448" s="109"/>
      <c r="HA448" s="109"/>
      <c r="HB448" s="109"/>
      <c r="HC448" s="109"/>
      <c r="HD448" s="109"/>
      <c r="HE448" s="109"/>
      <c r="HF448" s="109"/>
      <c r="HG448" s="109"/>
      <c r="HH448" s="109"/>
      <c r="HI448" s="109"/>
      <c r="HJ448" s="109"/>
      <c r="HK448" s="109"/>
      <c r="HL448" s="109"/>
      <c r="HM448" s="109"/>
      <c r="HN448" s="109"/>
      <c r="HO448" s="109"/>
      <c r="HP448" s="109"/>
      <c r="HQ448" s="109"/>
      <c r="HR448" s="109"/>
      <c r="HS448" s="109"/>
      <c r="HT448" s="109"/>
      <c r="HU448" s="109"/>
      <c r="HV448" s="109"/>
      <c r="HW448" s="109"/>
      <c r="HX448" s="109"/>
      <c r="HY448" s="109"/>
      <c r="HZ448" s="109"/>
      <c r="IA448" s="109"/>
      <c r="IB448" s="109"/>
      <c r="IC448" s="109"/>
      <c r="ID448" s="109"/>
      <c r="IE448" s="109"/>
      <c r="IF448" s="109"/>
      <c r="IG448" s="109"/>
      <c r="IH448" s="109"/>
      <c r="II448" s="109"/>
      <c r="IJ448" s="109"/>
      <c r="IK448" s="109"/>
      <c r="IL448" s="109"/>
      <c r="IM448" s="109"/>
      <c r="IN448" s="109"/>
      <c r="IO448" s="109"/>
      <c r="IP448" s="109"/>
      <c r="IQ448" s="109"/>
      <c r="IR448" s="109"/>
      <c r="IS448" s="109"/>
      <c r="IT448" s="109"/>
      <c r="IU448" s="109"/>
      <c r="IV448" s="109"/>
      <c r="IW448" s="109"/>
      <c r="IX448" s="109"/>
      <c r="IY448" s="109"/>
      <c r="IZ448" s="109"/>
      <c r="JA448" s="109"/>
      <c r="JB448" s="109"/>
      <c r="JC448" s="109"/>
      <c r="JD448" s="109"/>
      <c r="JE448" s="109"/>
      <c r="JF448" s="109"/>
      <c r="JG448" s="109"/>
      <c r="JH448" s="109"/>
      <c r="JI448" s="109"/>
      <c r="JJ448" s="109"/>
      <c r="JK448" s="109"/>
      <c r="JL448" s="109"/>
      <c r="JM448" s="109"/>
      <c r="JN448" s="109"/>
      <c r="JO448" s="109"/>
      <c r="JP448" s="109"/>
      <c r="JQ448" s="109"/>
      <c r="JR448" s="109"/>
      <c r="JS448" s="109"/>
      <c r="JT448" s="109"/>
      <c r="JU448" s="109"/>
      <c r="JV448" s="109"/>
      <c r="JW448" s="109"/>
      <c r="JX448" s="109"/>
      <c r="JY448" s="109"/>
      <c r="JZ448" s="109"/>
      <c r="KA448" s="109"/>
      <c r="KB448" s="109"/>
      <c r="KC448" s="109"/>
      <c r="KD448" s="109"/>
      <c r="KE448" s="109"/>
      <c r="KF448" s="109"/>
      <c r="KG448" s="109"/>
      <c r="KH448" s="109"/>
      <c r="KI448" s="109"/>
      <c r="KJ448" s="109"/>
      <c r="KK448" s="109"/>
      <c r="KL448" s="109"/>
      <c r="KM448" s="109"/>
      <c r="KN448" s="109"/>
      <c r="KO448" s="109"/>
      <c r="KP448" s="109"/>
      <c r="KQ448" s="109"/>
      <c r="KR448" s="109"/>
      <c r="KS448" s="109"/>
      <c r="KT448" s="109"/>
      <c r="KU448" s="109"/>
      <c r="KV448" s="109"/>
      <c r="KW448" s="109"/>
      <c r="KX448" s="109"/>
      <c r="KY448" s="109"/>
      <c r="KZ448" s="109"/>
      <c r="LA448" s="109"/>
      <c r="LB448" s="109"/>
      <c r="LC448" s="109">
        <v>40</v>
      </c>
      <c r="LD448" s="109"/>
      <c r="LE448" s="109"/>
      <c r="LF448" s="109"/>
      <c r="LG448" s="109"/>
      <c r="LH448" s="109"/>
      <c r="LI448" s="109"/>
      <c r="LJ448" s="109"/>
      <c r="LK448" s="109"/>
      <c r="LL448" s="109"/>
      <c r="LM448" s="109"/>
      <c r="LN448" s="109"/>
      <c r="LO448" s="109"/>
      <c r="LP448" s="109"/>
      <c r="LQ448" s="109"/>
      <c r="LR448" s="109"/>
      <c r="LS448" s="109"/>
      <c r="LT448" s="109"/>
      <c r="LU448" s="109"/>
      <c r="LV448" s="109"/>
      <c r="LW448" s="109"/>
      <c r="LX448" s="109"/>
      <c r="LY448" s="109"/>
      <c r="LZ448" s="109"/>
      <c r="MA448" s="109"/>
      <c r="MB448" s="109"/>
      <c r="MC448" s="109"/>
      <c r="MD448" s="109"/>
      <c r="ME448" s="109"/>
      <c r="MF448" s="109"/>
      <c r="MG448" s="109"/>
      <c r="MH448" s="109"/>
      <c r="MI448" s="109"/>
      <c r="MJ448" s="109"/>
      <c r="MK448" s="109"/>
      <c r="ML448" s="109"/>
      <c r="MM448" s="109"/>
      <c r="MN448" s="109"/>
      <c r="MO448" s="109"/>
      <c r="MP448" s="109"/>
      <c r="MQ448" s="109"/>
      <c r="MR448" s="109"/>
      <c r="MS448" s="109"/>
      <c r="MT448" s="109"/>
      <c r="MU448" s="109"/>
      <c r="MV448" s="109"/>
      <c r="MW448" s="109"/>
      <c r="MX448" s="109"/>
      <c r="MY448" s="109"/>
      <c r="MZ448" s="109"/>
      <c r="NA448" s="109"/>
      <c r="NB448" s="109"/>
      <c r="NC448" s="109"/>
      <c r="ND448" s="109"/>
      <c r="NE448" s="109"/>
      <c r="NF448" s="109"/>
      <c r="NG448" s="109"/>
      <c r="NH448" s="109"/>
      <c r="NI448" s="109"/>
      <c r="NJ448" s="109"/>
      <c r="NK448" s="109"/>
      <c r="NL448" s="109"/>
      <c r="NM448" s="109"/>
      <c r="NN448" s="109"/>
      <c r="NO448" s="109"/>
      <c r="NP448" s="109"/>
      <c r="NQ448" s="109"/>
      <c r="NR448" s="109"/>
      <c r="NS448" s="109"/>
      <c r="NT448" s="109"/>
      <c r="NU448" s="109"/>
      <c r="NV448" s="109"/>
      <c r="NW448" s="109"/>
      <c r="NX448" s="109"/>
      <c r="NY448" s="109"/>
      <c r="NZ448" s="109"/>
      <c r="OA448" s="109"/>
      <c r="OB448" s="109"/>
      <c r="OC448" s="109"/>
      <c r="OD448" s="109"/>
      <c r="OE448" s="109"/>
      <c r="OF448" s="109"/>
      <c r="OG448" s="109"/>
      <c r="OH448" s="109"/>
      <c r="OI448" s="109"/>
      <c r="OJ448" s="109"/>
      <c r="OK448" s="109"/>
      <c r="OL448" s="109"/>
      <c r="OM448" s="109"/>
      <c r="ON448" s="109"/>
      <c r="OO448" s="109"/>
      <c r="OP448" s="109"/>
      <c r="OQ448" s="109"/>
      <c r="OR448" s="109"/>
      <c r="OS448" s="109"/>
      <c r="OT448" s="109"/>
      <c r="OU448" s="109"/>
      <c r="OV448" s="109"/>
      <c r="OW448" s="109"/>
      <c r="OX448" s="109"/>
      <c r="OY448" s="109"/>
      <c r="OZ448" s="109"/>
      <c r="PA448" s="109"/>
      <c r="PB448" s="109"/>
      <c r="PC448" s="109"/>
      <c r="PD448" s="109"/>
      <c r="PE448" s="109"/>
      <c r="PF448" s="109"/>
      <c r="PG448" s="109"/>
      <c r="PH448" s="109"/>
      <c r="PI448" s="109"/>
      <c r="PJ448" s="109"/>
      <c r="PK448" s="109"/>
      <c r="PL448" s="109"/>
      <c r="PM448" s="109"/>
      <c r="PN448" s="109"/>
      <c r="PO448" s="109"/>
      <c r="PP448" s="109"/>
      <c r="PQ448" s="109"/>
      <c r="PR448" s="109"/>
      <c r="PS448" s="109"/>
      <c r="PT448" s="109"/>
      <c r="PU448" s="109"/>
      <c r="PV448" s="109"/>
      <c r="PW448" s="109"/>
      <c r="PX448" s="109"/>
      <c r="PY448" s="109"/>
      <c r="PZ448" s="109"/>
      <c r="QA448" s="109"/>
      <c r="QB448" s="109"/>
      <c r="QC448" s="109"/>
      <c r="QD448" s="109"/>
      <c r="QE448" s="109"/>
      <c r="QF448" s="109"/>
      <c r="QG448" s="109"/>
      <c r="QH448" s="109"/>
      <c r="QI448" s="109"/>
      <c r="QJ448" s="109"/>
      <c r="QK448" s="23">
        <f t="shared" si="7"/>
        <v>200</v>
      </c>
      <c r="QL448" s="125"/>
      <c r="QM448" s="148"/>
      <c r="QN448" s="125"/>
      <c r="QO448" s="125"/>
      <c r="QP448" s="125"/>
      <c r="QQ448" s="125"/>
      <c r="QR448" s="125"/>
      <c r="QS448" s="130"/>
    </row>
    <row r="449" spans="1:461" s="5" customFormat="1" ht="12.75" customHeight="1" x14ac:dyDescent="0.2">
      <c r="A449" s="52">
        <v>44754</v>
      </c>
      <c r="B449" s="90" t="s">
        <v>338</v>
      </c>
      <c r="C449" s="107"/>
      <c r="D449" s="107"/>
      <c r="E449" s="108"/>
      <c r="F449" s="108"/>
      <c r="G449" s="108"/>
      <c r="H449" s="108"/>
      <c r="I449" s="108"/>
      <c r="J449" s="108"/>
      <c r="K449" s="108"/>
      <c r="L449" s="108"/>
      <c r="M449" s="108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 s="109"/>
      <c r="BD449" s="109"/>
      <c r="BE449" s="109"/>
      <c r="BF449" s="109"/>
      <c r="BG449" s="109"/>
      <c r="BH449" s="109"/>
      <c r="BI449" s="109"/>
      <c r="BJ449" s="109"/>
      <c r="BK449" s="109"/>
      <c r="BL449" s="109"/>
      <c r="BM449" s="109"/>
      <c r="BN449" s="109"/>
      <c r="BO449" s="109"/>
      <c r="BP449" s="109"/>
      <c r="BQ449" s="109"/>
      <c r="BR449" s="109"/>
      <c r="BS449" s="109"/>
      <c r="BT449" s="109"/>
      <c r="BU449" s="109"/>
      <c r="BV449" s="109"/>
      <c r="BW449" s="109"/>
      <c r="BX449" s="109"/>
      <c r="BY449" s="109"/>
      <c r="BZ449" s="109"/>
      <c r="CA449" s="109"/>
      <c r="CB449" s="109"/>
      <c r="CC449" s="109"/>
      <c r="CD449" s="109"/>
      <c r="CE449" s="109"/>
      <c r="CF449" s="109"/>
      <c r="CG449" s="109"/>
      <c r="CH449" s="109"/>
      <c r="CI449" s="109"/>
      <c r="CJ449" s="109"/>
      <c r="CK449" s="109"/>
      <c r="CL449" s="109"/>
      <c r="CM449" s="109"/>
      <c r="CN449" s="109"/>
      <c r="CO449" s="109"/>
      <c r="CP449" s="109"/>
      <c r="CQ449" s="109"/>
      <c r="CR449" s="109"/>
      <c r="CS449" s="109"/>
      <c r="CT449" s="109"/>
      <c r="CU449" s="109">
        <v>9</v>
      </c>
      <c r="CV449" s="109"/>
      <c r="CW449" s="109"/>
      <c r="CX449" s="109"/>
      <c r="CY449" s="109"/>
      <c r="CZ449" s="109"/>
      <c r="DA449" s="109"/>
      <c r="DB449" s="109"/>
      <c r="DC449" s="109"/>
      <c r="DD449" s="109"/>
      <c r="DE449" s="109"/>
      <c r="DF449" s="109"/>
      <c r="DG449" s="109"/>
      <c r="DH449" s="109"/>
      <c r="DI449" s="109"/>
      <c r="DJ449" s="109"/>
      <c r="DK449" s="109"/>
      <c r="DL449" s="109"/>
      <c r="DM449" s="109"/>
      <c r="DN449" s="109"/>
      <c r="DO449" s="109"/>
      <c r="DP449" s="109"/>
      <c r="DQ449" s="109"/>
      <c r="DR449" s="109"/>
      <c r="DS449" s="109"/>
      <c r="DT449" s="109"/>
      <c r="DU449" s="109"/>
      <c r="DV449" s="109"/>
      <c r="DW449" s="109"/>
      <c r="DX449" s="109"/>
      <c r="DY449" s="109"/>
      <c r="DZ449" s="109"/>
      <c r="EA449" s="109"/>
      <c r="EB449" s="109"/>
      <c r="EC449" s="109"/>
      <c r="ED449" s="109"/>
      <c r="EE449" s="109"/>
      <c r="EF449" s="109"/>
      <c r="EG449" s="109"/>
      <c r="EH449" s="109"/>
      <c r="EI449" s="109"/>
      <c r="EJ449" s="109"/>
      <c r="EK449" s="109"/>
      <c r="EL449" s="109"/>
      <c r="EM449" s="109"/>
      <c r="EN449" s="109"/>
      <c r="EO449" s="109"/>
      <c r="EP449" s="109"/>
      <c r="EQ449" s="109"/>
      <c r="ER449" s="109"/>
      <c r="ES449" s="109"/>
      <c r="ET449" s="109"/>
      <c r="EU449" s="109"/>
      <c r="EV449" s="109"/>
      <c r="EW449" s="109"/>
      <c r="EX449" s="109"/>
      <c r="EY449" s="109"/>
      <c r="EZ449" s="109"/>
      <c r="FA449" s="109"/>
      <c r="FB449" s="109"/>
      <c r="FC449" s="109"/>
      <c r="FD449" s="109"/>
      <c r="FE449" s="109"/>
      <c r="FF449" s="109"/>
      <c r="FG449" s="109"/>
      <c r="FH449" s="109"/>
      <c r="FI449" s="109"/>
      <c r="FJ449" s="109"/>
      <c r="FK449" s="109">
        <v>9</v>
      </c>
      <c r="FL449" s="109"/>
      <c r="FM449" s="109"/>
      <c r="FN449" s="109"/>
      <c r="FO449" s="109"/>
      <c r="FP449" s="109"/>
      <c r="FQ449" s="109"/>
      <c r="FR449" s="109"/>
      <c r="FS449" s="109"/>
      <c r="FT449" s="109"/>
      <c r="FU449" s="109"/>
      <c r="FV449" s="109"/>
      <c r="FW449" s="109"/>
      <c r="FX449" s="109"/>
      <c r="FY449" s="109"/>
      <c r="FZ449" s="109"/>
      <c r="GA449" s="109"/>
      <c r="GB449" s="109"/>
      <c r="GC449" s="109"/>
      <c r="GD449" s="109"/>
      <c r="GE449" s="109"/>
      <c r="GF449" s="109"/>
      <c r="GG449" s="109"/>
      <c r="GH449" s="109"/>
      <c r="GI449" s="109"/>
      <c r="GJ449" s="109"/>
      <c r="GK449" s="109"/>
      <c r="GL449" s="109"/>
      <c r="GM449" s="109"/>
      <c r="GN449" s="109"/>
      <c r="GO449" s="109"/>
      <c r="GP449" s="109"/>
      <c r="GQ449" s="109"/>
      <c r="GR449" s="109"/>
      <c r="GS449" s="109"/>
      <c r="GT449" s="109"/>
      <c r="GU449" s="109"/>
      <c r="GV449" s="109"/>
      <c r="GW449" s="109"/>
      <c r="GX449" s="109"/>
      <c r="GY449" s="109"/>
      <c r="GZ449" s="109"/>
      <c r="HA449" s="109"/>
      <c r="HB449" s="109"/>
      <c r="HC449" s="109"/>
      <c r="HD449" s="109"/>
      <c r="HE449" s="109"/>
      <c r="HF449" s="109"/>
      <c r="HG449" s="109"/>
      <c r="HH449" s="109"/>
      <c r="HI449" s="109"/>
      <c r="HJ449" s="109"/>
      <c r="HK449" s="109"/>
      <c r="HL449" s="109"/>
      <c r="HM449" s="109"/>
      <c r="HN449" s="109"/>
      <c r="HO449" s="109"/>
      <c r="HP449" s="109"/>
      <c r="HQ449" s="109"/>
      <c r="HR449" s="109"/>
      <c r="HS449" s="109"/>
      <c r="HT449" s="109"/>
      <c r="HU449" s="109"/>
      <c r="HV449" s="109"/>
      <c r="HW449" s="109"/>
      <c r="HX449" s="109"/>
      <c r="HY449" s="109"/>
      <c r="HZ449" s="109"/>
      <c r="IA449" s="109"/>
      <c r="IB449" s="109"/>
      <c r="IC449" s="109"/>
      <c r="ID449" s="109"/>
      <c r="IE449" s="109"/>
      <c r="IF449" s="109"/>
      <c r="IG449" s="109"/>
      <c r="IH449" s="109"/>
      <c r="II449" s="109"/>
      <c r="IJ449" s="109"/>
      <c r="IK449" s="109"/>
      <c r="IL449" s="109"/>
      <c r="IM449" s="109"/>
      <c r="IN449" s="109"/>
      <c r="IO449" s="109"/>
      <c r="IP449" s="109"/>
      <c r="IQ449" s="109"/>
      <c r="IR449" s="109"/>
      <c r="IS449" s="109"/>
      <c r="IT449" s="109"/>
      <c r="IU449" s="109"/>
      <c r="IV449" s="109"/>
      <c r="IW449" s="109"/>
      <c r="IX449" s="109"/>
      <c r="IY449" s="109"/>
      <c r="IZ449" s="109"/>
      <c r="JA449" s="109"/>
      <c r="JB449" s="109"/>
      <c r="JC449" s="109"/>
      <c r="JD449" s="109"/>
      <c r="JE449" s="109"/>
      <c r="JF449" s="109"/>
      <c r="JG449" s="109"/>
      <c r="JH449" s="109"/>
      <c r="JI449" s="109"/>
      <c r="JJ449" s="109"/>
      <c r="JK449" s="109"/>
      <c r="JL449" s="109"/>
      <c r="JM449" s="109"/>
      <c r="JN449" s="109"/>
      <c r="JO449" s="109"/>
      <c r="JP449" s="109"/>
      <c r="JQ449" s="109"/>
      <c r="JR449" s="109"/>
      <c r="JS449" s="109"/>
      <c r="JT449" s="109"/>
      <c r="JU449" s="109"/>
      <c r="JV449" s="109"/>
      <c r="JW449" s="109"/>
      <c r="JX449" s="109"/>
      <c r="JY449" s="109"/>
      <c r="JZ449" s="109"/>
      <c r="KA449" s="109"/>
      <c r="KB449" s="109"/>
      <c r="KC449" s="109"/>
      <c r="KD449" s="109"/>
      <c r="KE449" s="109"/>
      <c r="KF449" s="109"/>
      <c r="KG449" s="109"/>
      <c r="KH449" s="109"/>
      <c r="KI449" s="109"/>
      <c r="KJ449" s="109"/>
      <c r="KK449" s="109"/>
      <c r="KL449" s="109"/>
      <c r="KM449" s="109"/>
      <c r="KN449" s="109"/>
      <c r="KO449" s="109"/>
      <c r="KP449" s="109"/>
      <c r="KQ449" s="109"/>
      <c r="KR449" s="109"/>
      <c r="KS449" s="109"/>
      <c r="KT449" s="109"/>
      <c r="KU449" s="109"/>
      <c r="KV449" s="109"/>
      <c r="KW449" s="109"/>
      <c r="KX449" s="109"/>
      <c r="KY449" s="109"/>
      <c r="KZ449" s="109"/>
      <c r="LA449" s="109"/>
      <c r="LB449" s="109"/>
      <c r="LC449" s="109"/>
      <c r="LD449" s="109"/>
      <c r="LE449" s="109"/>
      <c r="LF449" s="109"/>
      <c r="LG449" s="109"/>
      <c r="LH449" s="109"/>
      <c r="LI449" s="109"/>
      <c r="LJ449" s="109"/>
      <c r="LK449" s="109"/>
      <c r="LL449" s="109"/>
      <c r="LM449" s="109"/>
      <c r="LN449" s="109"/>
      <c r="LO449" s="109"/>
      <c r="LP449" s="109"/>
      <c r="LQ449" s="109"/>
      <c r="LR449" s="109"/>
      <c r="LS449" s="109"/>
      <c r="LT449" s="109"/>
      <c r="LU449" s="109"/>
      <c r="LV449" s="109"/>
      <c r="LW449" s="109"/>
      <c r="LX449" s="109"/>
      <c r="LY449" s="109"/>
      <c r="LZ449" s="109"/>
      <c r="MA449" s="109"/>
      <c r="MB449" s="109"/>
      <c r="MC449" s="109"/>
      <c r="MD449" s="109"/>
      <c r="ME449" s="109"/>
      <c r="MF449" s="109"/>
      <c r="MG449" s="109"/>
      <c r="MH449" s="109"/>
      <c r="MI449" s="109"/>
      <c r="MJ449" s="109"/>
      <c r="MK449" s="109"/>
      <c r="ML449" s="109"/>
      <c r="MM449" s="109"/>
      <c r="MN449" s="109"/>
      <c r="MO449" s="109"/>
      <c r="MP449" s="109"/>
      <c r="MQ449" s="109"/>
      <c r="MR449" s="109"/>
      <c r="MS449" s="109"/>
      <c r="MT449" s="109"/>
      <c r="MU449" s="109"/>
      <c r="MV449" s="109"/>
      <c r="MW449" s="109"/>
      <c r="MX449" s="109"/>
      <c r="MY449" s="109"/>
      <c r="MZ449" s="109"/>
      <c r="NA449" s="109"/>
      <c r="NB449" s="109"/>
      <c r="NC449" s="109"/>
      <c r="ND449" s="109"/>
      <c r="NE449" s="109"/>
      <c r="NF449" s="109"/>
      <c r="NG449" s="109"/>
      <c r="NH449" s="109"/>
      <c r="NI449" s="109"/>
      <c r="NJ449" s="109"/>
      <c r="NK449" s="109"/>
      <c r="NL449" s="109"/>
      <c r="NM449" s="109"/>
      <c r="NN449" s="109"/>
      <c r="NO449" s="109"/>
      <c r="NP449" s="109"/>
      <c r="NQ449" s="109"/>
      <c r="NR449" s="109"/>
      <c r="NS449" s="109"/>
      <c r="NT449" s="109"/>
      <c r="NU449" s="109"/>
      <c r="NV449" s="109"/>
      <c r="NW449" s="109"/>
      <c r="NX449" s="109"/>
      <c r="NY449" s="109"/>
      <c r="NZ449" s="109"/>
      <c r="OA449" s="109"/>
      <c r="OB449" s="109"/>
      <c r="OC449" s="109"/>
      <c r="OD449" s="109"/>
      <c r="OE449" s="109"/>
      <c r="OF449" s="109"/>
      <c r="OG449" s="109"/>
      <c r="OH449" s="109"/>
      <c r="OI449" s="109"/>
      <c r="OJ449" s="109"/>
      <c r="OK449" s="109"/>
      <c r="OL449" s="109"/>
      <c r="OM449" s="109"/>
      <c r="ON449" s="109"/>
      <c r="OO449" s="109"/>
      <c r="OP449" s="109"/>
      <c r="OQ449" s="109"/>
      <c r="OR449" s="109"/>
      <c r="OS449" s="109"/>
      <c r="OT449" s="109"/>
      <c r="OU449" s="109"/>
      <c r="OV449" s="109"/>
      <c r="OW449" s="109"/>
      <c r="OX449" s="109"/>
      <c r="OY449" s="109"/>
      <c r="OZ449" s="109"/>
      <c r="PA449" s="109"/>
      <c r="PB449" s="109"/>
      <c r="PC449" s="109"/>
      <c r="PD449" s="109"/>
      <c r="PE449" s="109"/>
      <c r="PF449" s="109"/>
      <c r="PG449" s="109"/>
      <c r="PH449" s="109"/>
      <c r="PI449" s="109"/>
      <c r="PJ449" s="109"/>
      <c r="PK449" s="109"/>
      <c r="PL449" s="109"/>
      <c r="PM449" s="109"/>
      <c r="PN449" s="109"/>
      <c r="PO449" s="109"/>
      <c r="PP449" s="109"/>
      <c r="PQ449" s="109"/>
      <c r="PR449" s="109"/>
      <c r="PS449" s="109"/>
      <c r="PT449" s="109"/>
      <c r="PU449" s="109"/>
      <c r="PV449" s="109"/>
      <c r="PW449" s="109"/>
      <c r="PX449" s="109"/>
      <c r="PY449" s="109"/>
      <c r="PZ449" s="109"/>
      <c r="QA449" s="109"/>
      <c r="QB449" s="109"/>
      <c r="QC449" s="109"/>
      <c r="QD449" s="109"/>
      <c r="QE449" s="109"/>
      <c r="QF449" s="109"/>
      <c r="QG449" s="109"/>
      <c r="QH449" s="109"/>
      <c r="QI449" s="109"/>
      <c r="QJ449" s="109"/>
      <c r="QK449" s="23">
        <f t="shared" si="7"/>
        <v>18</v>
      </c>
      <c r="QL449" s="125"/>
      <c r="QM449" s="125"/>
      <c r="QN449" s="125"/>
      <c r="QO449" s="125"/>
      <c r="QP449" s="125"/>
      <c r="QQ449" s="125"/>
      <c r="QR449" s="125"/>
      <c r="QS449" s="130"/>
    </row>
    <row r="450" spans="1:461" s="5" customFormat="1" ht="12.75" customHeight="1" x14ac:dyDescent="0.2">
      <c r="A450" s="52">
        <v>44754</v>
      </c>
      <c r="B450" s="162" t="s">
        <v>334</v>
      </c>
      <c r="C450" s="107"/>
      <c r="D450" s="107"/>
      <c r="E450" s="108"/>
      <c r="F450" s="108"/>
      <c r="G450" s="108"/>
      <c r="H450" s="108"/>
      <c r="I450" s="108"/>
      <c r="J450" s="108"/>
      <c r="K450" s="108"/>
      <c r="L450" s="108"/>
      <c r="M450" s="108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 s="109"/>
      <c r="BD450" s="109"/>
      <c r="BE450" s="109"/>
      <c r="BF450" s="109"/>
      <c r="BG450" s="109"/>
      <c r="BH450" s="109"/>
      <c r="BI450" s="109"/>
      <c r="BJ450" s="109"/>
      <c r="BK450" s="109"/>
      <c r="BL450" s="109"/>
      <c r="BM450" s="109"/>
      <c r="BN450" s="109"/>
      <c r="BO450" s="109"/>
      <c r="BP450" s="109"/>
      <c r="BQ450" s="109"/>
      <c r="BR450" s="109"/>
      <c r="BS450" s="109">
        <v>2</v>
      </c>
      <c r="BT450" s="109"/>
      <c r="BU450" s="109"/>
      <c r="BV450" s="109"/>
      <c r="BW450" s="109"/>
      <c r="BX450" s="109"/>
      <c r="BY450" s="109"/>
      <c r="BZ450" s="109"/>
      <c r="CA450" s="109"/>
      <c r="CB450" s="109"/>
      <c r="CC450" s="109"/>
      <c r="CD450" s="109"/>
      <c r="CE450" s="109"/>
      <c r="CF450" s="109"/>
      <c r="CG450" s="109"/>
      <c r="CH450" s="109"/>
      <c r="CI450" s="109"/>
      <c r="CJ450" s="109"/>
      <c r="CK450" s="109"/>
      <c r="CL450" s="109"/>
      <c r="CM450" s="109"/>
      <c r="CN450" s="109"/>
      <c r="CO450" s="109"/>
      <c r="CP450" s="109"/>
      <c r="CQ450" s="109"/>
      <c r="CR450" s="109"/>
      <c r="CS450" s="109"/>
      <c r="CT450" s="109"/>
      <c r="CU450" s="109"/>
      <c r="CV450" s="109"/>
      <c r="CW450" s="109"/>
      <c r="CX450" s="109"/>
      <c r="CY450" s="109"/>
      <c r="CZ450" s="109"/>
      <c r="DA450" s="109"/>
      <c r="DB450" s="109"/>
      <c r="DC450" s="109"/>
      <c r="DD450" s="109"/>
      <c r="DE450" s="109"/>
      <c r="DF450" s="109"/>
      <c r="DG450" s="109"/>
      <c r="DH450" s="109"/>
      <c r="DI450" s="109"/>
      <c r="DJ450" s="109"/>
      <c r="DK450" s="109"/>
      <c r="DL450" s="109"/>
      <c r="DM450" s="109"/>
      <c r="DN450" s="109"/>
      <c r="DO450" s="109"/>
      <c r="DP450" s="109"/>
      <c r="DQ450" s="109"/>
      <c r="DR450" s="109"/>
      <c r="DS450" s="109"/>
      <c r="DT450" s="109"/>
      <c r="DU450" s="109"/>
      <c r="DV450" s="109"/>
      <c r="DW450" s="109"/>
      <c r="DX450" s="109"/>
      <c r="DY450" s="109"/>
      <c r="DZ450" s="109"/>
      <c r="EA450" s="109"/>
      <c r="EB450" s="109"/>
      <c r="EC450" s="109"/>
      <c r="ED450" s="109"/>
      <c r="EE450" s="109"/>
      <c r="EF450" s="109"/>
      <c r="EG450" s="109"/>
      <c r="EH450" s="109"/>
      <c r="EI450" s="109"/>
      <c r="EJ450" s="109"/>
      <c r="EK450" s="109"/>
      <c r="EL450" s="109"/>
      <c r="EM450" s="109"/>
      <c r="EN450" s="109"/>
      <c r="EO450" s="109"/>
      <c r="EP450" s="109"/>
      <c r="EQ450" s="109"/>
      <c r="ER450" s="109"/>
      <c r="ES450" s="109"/>
      <c r="ET450" s="109"/>
      <c r="EU450" s="109"/>
      <c r="EV450" s="109"/>
      <c r="EW450" s="109"/>
      <c r="EX450" s="109"/>
      <c r="EY450" s="109"/>
      <c r="EZ450" s="109"/>
      <c r="FA450" s="109"/>
      <c r="FB450" s="109"/>
      <c r="FC450" s="109"/>
      <c r="FD450" s="109"/>
      <c r="FE450" s="109"/>
      <c r="FF450" s="109"/>
      <c r="FG450" s="109">
        <v>2</v>
      </c>
      <c r="FH450" s="109"/>
      <c r="FI450" s="109"/>
      <c r="FJ450" s="109"/>
      <c r="FK450" s="109"/>
      <c r="FL450" s="109"/>
      <c r="FM450" s="109"/>
      <c r="FN450" s="109"/>
      <c r="FO450" s="109"/>
      <c r="FP450" s="109"/>
      <c r="FQ450" s="109"/>
      <c r="FR450" s="109"/>
      <c r="FS450" s="109"/>
      <c r="FT450" s="109"/>
      <c r="FU450" s="109"/>
      <c r="FV450" s="109"/>
      <c r="FW450" s="109"/>
      <c r="FX450" s="109"/>
      <c r="FY450" s="109"/>
      <c r="FZ450" s="109"/>
      <c r="GA450" s="109"/>
      <c r="GB450" s="109"/>
      <c r="GC450" s="109"/>
      <c r="GD450" s="109"/>
      <c r="GE450" s="109"/>
      <c r="GF450" s="109"/>
      <c r="GG450" s="109"/>
      <c r="GH450" s="109"/>
      <c r="GI450" s="109"/>
      <c r="GJ450" s="109"/>
      <c r="GK450" s="109"/>
      <c r="GL450" s="109"/>
      <c r="GM450" s="109"/>
      <c r="GN450" s="109"/>
      <c r="GO450" s="109"/>
      <c r="GP450" s="109"/>
      <c r="GQ450" s="109"/>
      <c r="GR450" s="109"/>
      <c r="GS450" s="109"/>
      <c r="GT450" s="109"/>
      <c r="GU450" s="109"/>
      <c r="GV450" s="109"/>
      <c r="GW450" s="109"/>
      <c r="GX450" s="109"/>
      <c r="GY450" s="109"/>
      <c r="GZ450" s="109"/>
      <c r="HA450" s="109"/>
      <c r="HB450" s="109"/>
      <c r="HC450" s="109"/>
      <c r="HD450" s="109"/>
      <c r="HE450" s="109"/>
      <c r="HF450" s="109"/>
      <c r="HG450" s="109"/>
      <c r="HH450" s="109"/>
      <c r="HI450" s="109"/>
      <c r="HJ450" s="109"/>
      <c r="HK450" s="109"/>
      <c r="HL450" s="109"/>
      <c r="HM450" s="109"/>
      <c r="HN450" s="109"/>
      <c r="HO450" s="109"/>
      <c r="HP450" s="109"/>
      <c r="HQ450" s="109"/>
      <c r="HR450" s="109"/>
      <c r="HS450" s="109"/>
      <c r="HT450" s="109"/>
      <c r="HU450" s="109"/>
      <c r="HV450" s="109">
        <v>2</v>
      </c>
      <c r="HW450" s="109"/>
      <c r="HX450" s="109"/>
      <c r="HY450" s="109"/>
      <c r="HZ450" s="109"/>
      <c r="IA450" s="109"/>
      <c r="IB450" s="109"/>
      <c r="IC450" s="109"/>
      <c r="ID450" s="109"/>
      <c r="IE450" s="109"/>
      <c r="IF450" s="109"/>
      <c r="IG450" s="109"/>
      <c r="IH450" s="109"/>
      <c r="II450" s="109"/>
      <c r="IJ450" s="109"/>
      <c r="IK450" s="109"/>
      <c r="IL450" s="109"/>
      <c r="IM450" s="109"/>
      <c r="IN450" s="109"/>
      <c r="IO450" s="109"/>
      <c r="IP450" s="109"/>
      <c r="IQ450" s="109"/>
      <c r="IR450" s="109"/>
      <c r="IS450" s="109"/>
      <c r="IT450" s="109"/>
      <c r="IU450" s="109"/>
      <c r="IV450" s="109"/>
      <c r="IW450" s="109"/>
      <c r="IX450" s="109"/>
      <c r="IY450" s="109"/>
      <c r="IZ450" s="109"/>
      <c r="JA450" s="109"/>
      <c r="JB450" s="109"/>
      <c r="JC450" s="109"/>
      <c r="JD450" s="109"/>
      <c r="JE450" s="109"/>
      <c r="JF450" s="109"/>
      <c r="JG450" s="109"/>
      <c r="JH450" s="109"/>
      <c r="JI450" s="109"/>
      <c r="JJ450" s="109"/>
      <c r="JK450" s="109"/>
      <c r="JL450" s="109"/>
      <c r="JM450" s="109"/>
      <c r="JN450" s="109"/>
      <c r="JO450" s="109"/>
      <c r="JP450" s="109"/>
      <c r="JQ450" s="109"/>
      <c r="JR450" s="109"/>
      <c r="JS450" s="109"/>
      <c r="JT450" s="109"/>
      <c r="JU450" s="109"/>
      <c r="JV450" s="109"/>
      <c r="JW450" s="109"/>
      <c r="JX450" s="109"/>
      <c r="JY450" s="109"/>
      <c r="JZ450" s="109"/>
      <c r="KA450" s="109"/>
      <c r="KB450" s="109"/>
      <c r="KC450" s="109"/>
      <c r="KD450" s="109"/>
      <c r="KE450" s="109"/>
      <c r="KF450" s="109"/>
      <c r="KG450" s="109"/>
      <c r="KH450" s="109"/>
      <c r="KI450" s="109"/>
      <c r="KJ450" s="109"/>
      <c r="KK450" s="109"/>
      <c r="KL450" s="109"/>
      <c r="KM450" s="109"/>
      <c r="KN450" s="109"/>
      <c r="KO450" s="109"/>
      <c r="KP450" s="109"/>
      <c r="KQ450" s="109"/>
      <c r="KR450" s="109"/>
      <c r="KS450" s="109"/>
      <c r="KT450" s="109"/>
      <c r="KU450" s="109"/>
      <c r="KV450" s="109"/>
      <c r="KW450" s="109"/>
      <c r="KX450" s="109"/>
      <c r="KY450" s="109"/>
      <c r="KZ450" s="109"/>
      <c r="LA450" s="109"/>
      <c r="LB450" s="109"/>
      <c r="LC450" s="109"/>
      <c r="LD450" s="109"/>
      <c r="LE450" s="109"/>
      <c r="LF450" s="109"/>
      <c r="LG450" s="109"/>
      <c r="LH450" s="109"/>
      <c r="LI450" s="109"/>
      <c r="LJ450" s="109"/>
      <c r="LK450" s="109"/>
      <c r="LL450" s="109"/>
      <c r="LM450" s="109"/>
      <c r="LN450" s="109"/>
      <c r="LO450" s="109"/>
      <c r="LP450" s="109"/>
      <c r="LQ450" s="109"/>
      <c r="LR450" s="109"/>
      <c r="LS450" s="109"/>
      <c r="LT450" s="109"/>
      <c r="LU450" s="109"/>
      <c r="LV450" s="109"/>
      <c r="LW450" s="109"/>
      <c r="LX450" s="109"/>
      <c r="LY450" s="109"/>
      <c r="LZ450" s="109"/>
      <c r="MA450" s="109"/>
      <c r="MB450" s="109"/>
      <c r="MC450" s="109"/>
      <c r="MD450" s="109"/>
      <c r="ME450" s="109"/>
      <c r="MF450" s="109"/>
      <c r="MG450" s="109"/>
      <c r="MH450" s="109"/>
      <c r="MI450" s="109"/>
      <c r="MJ450" s="109"/>
      <c r="MK450" s="109"/>
      <c r="ML450" s="109"/>
      <c r="MM450" s="109"/>
      <c r="MN450" s="109"/>
      <c r="MO450" s="109"/>
      <c r="MP450" s="109"/>
      <c r="MQ450" s="109"/>
      <c r="MR450" s="109"/>
      <c r="MS450" s="109"/>
      <c r="MT450" s="109"/>
      <c r="MU450" s="109"/>
      <c r="MV450" s="109"/>
      <c r="MW450" s="109"/>
      <c r="MX450" s="109"/>
      <c r="MY450" s="109"/>
      <c r="MZ450" s="109"/>
      <c r="NA450" s="109"/>
      <c r="NB450" s="109"/>
      <c r="NC450" s="109"/>
      <c r="ND450" s="109"/>
      <c r="NE450" s="109"/>
      <c r="NF450" s="109"/>
      <c r="NG450" s="109"/>
      <c r="NH450" s="109"/>
      <c r="NI450" s="109"/>
      <c r="NJ450" s="109"/>
      <c r="NK450" s="109"/>
      <c r="NL450" s="109"/>
      <c r="NM450" s="109"/>
      <c r="NN450" s="109"/>
      <c r="NO450" s="109"/>
      <c r="NP450" s="109"/>
      <c r="NQ450" s="109"/>
      <c r="NR450" s="109"/>
      <c r="NS450" s="109"/>
      <c r="NT450" s="109"/>
      <c r="NU450" s="109"/>
      <c r="NV450" s="109"/>
      <c r="NW450" s="109"/>
      <c r="NX450" s="109"/>
      <c r="NY450" s="109"/>
      <c r="NZ450" s="109"/>
      <c r="OA450" s="109"/>
      <c r="OB450" s="109"/>
      <c r="OC450" s="109"/>
      <c r="OD450" s="109"/>
      <c r="OE450" s="109"/>
      <c r="OF450" s="109"/>
      <c r="OG450" s="109"/>
      <c r="OH450" s="109"/>
      <c r="OI450" s="109"/>
      <c r="OJ450" s="109"/>
      <c r="OK450" s="109"/>
      <c r="OL450" s="109"/>
      <c r="OM450" s="109"/>
      <c r="ON450" s="109"/>
      <c r="OO450" s="109"/>
      <c r="OP450" s="109"/>
      <c r="OQ450" s="109"/>
      <c r="OR450" s="109"/>
      <c r="OS450" s="109"/>
      <c r="OT450" s="109"/>
      <c r="OU450" s="109"/>
      <c r="OV450" s="109"/>
      <c r="OW450" s="109"/>
      <c r="OX450" s="109"/>
      <c r="OY450" s="109"/>
      <c r="OZ450" s="109"/>
      <c r="PA450" s="109"/>
      <c r="PB450" s="109"/>
      <c r="PC450" s="109"/>
      <c r="PD450" s="109"/>
      <c r="PE450" s="109"/>
      <c r="PF450" s="109"/>
      <c r="PG450" s="109"/>
      <c r="PH450" s="109"/>
      <c r="PI450" s="109"/>
      <c r="PJ450" s="109"/>
      <c r="PK450" s="109"/>
      <c r="PL450" s="109"/>
      <c r="PM450" s="109"/>
      <c r="PN450" s="109"/>
      <c r="PO450" s="109"/>
      <c r="PP450" s="109"/>
      <c r="PQ450" s="109"/>
      <c r="PR450" s="109"/>
      <c r="PS450" s="109"/>
      <c r="PT450" s="109"/>
      <c r="PU450" s="109"/>
      <c r="PV450" s="109"/>
      <c r="PW450" s="109"/>
      <c r="PX450" s="109"/>
      <c r="PY450" s="109"/>
      <c r="PZ450" s="109"/>
      <c r="QA450" s="109"/>
      <c r="QB450" s="109"/>
      <c r="QC450" s="109"/>
      <c r="QD450" s="109"/>
      <c r="QE450" s="109"/>
      <c r="QF450" s="109"/>
      <c r="QG450" s="109"/>
      <c r="QH450" s="109"/>
      <c r="QI450" s="109"/>
      <c r="QJ450" s="109"/>
      <c r="QK450" s="23">
        <f t="shared" si="7"/>
        <v>6</v>
      </c>
      <c r="QL450" s="125"/>
      <c r="QM450" s="148"/>
      <c r="QN450" s="125"/>
      <c r="QO450" s="125"/>
      <c r="QP450" s="125"/>
      <c r="QQ450" s="125"/>
      <c r="QR450" s="125">
        <v>488.16</v>
      </c>
      <c r="QS450" s="130"/>
    </row>
    <row r="451" spans="1:461" s="5" customFormat="1" ht="12.75" customHeight="1" x14ac:dyDescent="0.2">
      <c r="A451" s="52">
        <v>44754</v>
      </c>
      <c r="B451" s="90" t="s">
        <v>130</v>
      </c>
      <c r="C451" s="107"/>
      <c r="D451" s="107"/>
      <c r="E451" s="108"/>
      <c r="F451" s="108"/>
      <c r="G451" s="108"/>
      <c r="H451" s="108"/>
      <c r="I451" s="108"/>
      <c r="J451" s="108"/>
      <c r="K451" s="108"/>
      <c r="L451" s="108"/>
      <c r="M451" s="108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 s="109"/>
      <c r="BD451" s="109"/>
      <c r="BE451" s="109"/>
      <c r="BF451" s="109"/>
      <c r="BG451" s="109"/>
      <c r="BH451" s="109"/>
      <c r="BI451" s="109"/>
      <c r="BJ451" s="109"/>
      <c r="BK451" s="109"/>
      <c r="BL451" s="109"/>
      <c r="BM451" s="109"/>
      <c r="BN451" s="109"/>
      <c r="BO451" s="109"/>
      <c r="BP451" s="109"/>
      <c r="BQ451" s="109"/>
      <c r="BR451" s="109"/>
      <c r="BS451" s="109"/>
      <c r="BT451" s="109"/>
      <c r="BU451" s="109"/>
      <c r="BV451" s="109"/>
      <c r="BW451" s="109"/>
      <c r="BX451" s="109"/>
      <c r="BY451" s="109"/>
      <c r="BZ451" s="109"/>
      <c r="CA451" s="109"/>
      <c r="CB451" s="109"/>
      <c r="CC451" s="109"/>
      <c r="CD451" s="109"/>
      <c r="CE451" s="109"/>
      <c r="CF451" s="109"/>
      <c r="CG451" s="109"/>
      <c r="CH451" s="109"/>
      <c r="CI451" s="109"/>
      <c r="CJ451" s="109"/>
      <c r="CK451" s="109">
        <v>100</v>
      </c>
      <c r="CL451" s="109"/>
      <c r="CM451" s="109"/>
      <c r="CN451" s="109"/>
      <c r="CO451" s="109"/>
      <c r="CP451" s="109"/>
      <c r="CQ451" s="109"/>
      <c r="CR451" s="109"/>
      <c r="CS451" s="109"/>
      <c r="CT451" s="109"/>
      <c r="CU451" s="109"/>
      <c r="CV451" s="109"/>
      <c r="CW451" s="109"/>
      <c r="CX451" s="109"/>
      <c r="CY451" s="109"/>
      <c r="CZ451" s="109"/>
      <c r="DA451" s="109"/>
      <c r="DB451" s="109"/>
      <c r="DC451" s="109"/>
      <c r="DD451" s="109"/>
      <c r="DE451" s="109"/>
      <c r="DF451" s="109"/>
      <c r="DG451" s="109"/>
      <c r="DH451" s="109"/>
      <c r="DI451" s="109"/>
      <c r="DJ451" s="109"/>
      <c r="DK451" s="109"/>
      <c r="DL451" s="109"/>
      <c r="DM451" s="109"/>
      <c r="DN451" s="109"/>
      <c r="DO451" s="109"/>
      <c r="DP451" s="109"/>
      <c r="DQ451" s="109"/>
      <c r="DR451" s="109"/>
      <c r="DS451" s="109"/>
      <c r="DT451" s="109"/>
      <c r="DU451" s="109"/>
      <c r="DV451" s="109"/>
      <c r="DW451" s="109"/>
      <c r="DX451" s="109"/>
      <c r="DY451" s="109"/>
      <c r="DZ451" s="109"/>
      <c r="EA451" s="109"/>
      <c r="EB451" s="109"/>
      <c r="EC451" s="109"/>
      <c r="ED451" s="109"/>
      <c r="EE451" s="109"/>
      <c r="EF451" s="109"/>
      <c r="EG451" s="109"/>
      <c r="EH451" s="109"/>
      <c r="EI451" s="109"/>
      <c r="EJ451" s="109"/>
      <c r="EK451" s="109"/>
      <c r="EL451" s="109"/>
      <c r="EM451" s="109"/>
      <c r="EN451" s="109"/>
      <c r="EO451" s="109"/>
      <c r="EP451" s="109"/>
      <c r="EQ451" s="109"/>
      <c r="ER451" s="109"/>
      <c r="ES451" s="109"/>
      <c r="ET451" s="109"/>
      <c r="EU451" s="109"/>
      <c r="EV451" s="109"/>
      <c r="EW451" s="109"/>
      <c r="EX451" s="109"/>
      <c r="EY451" s="109"/>
      <c r="EZ451" s="109"/>
      <c r="FA451" s="109"/>
      <c r="FB451" s="109">
        <v>1</v>
      </c>
      <c r="FC451" s="109">
        <v>1</v>
      </c>
      <c r="FD451" s="109">
        <v>1</v>
      </c>
      <c r="FE451" s="109"/>
      <c r="FF451" s="109"/>
      <c r="FG451" s="109"/>
      <c r="FH451" s="109"/>
      <c r="FI451" s="109"/>
      <c r="FJ451" s="109"/>
      <c r="FK451" s="109"/>
      <c r="FL451" s="109"/>
      <c r="FM451" s="109"/>
      <c r="FN451" s="109"/>
      <c r="FO451" s="109"/>
      <c r="FP451" s="109"/>
      <c r="FQ451" s="109"/>
      <c r="FR451" s="109"/>
      <c r="FS451" s="109"/>
      <c r="FT451" s="109"/>
      <c r="FU451" s="109"/>
      <c r="FV451" s="109"/>
      <c r="FW451" s="109"/>
      <c r="FX451" s="109"/>
      <c r="FY451" s="109"/>
      <c r="FZ451" s="109"/>
      <c r="GA451" s="109"/>
      <c r="GB451" s="109"/>
      <c r="GC451" s="109"/>
      <c r="GD451" s="109"/>
      <c r="GE451" s="109"/>
      <c r="GF451" s="109"/>
      <c r="GG451" s="109"/>
      <c r="GH451" s="109"/>
      <c r="GI451" s="109"/>
      <c r="GJ451" s="109"/>
      <c r="GK451" s="109"/>
      <c r="GL451" s="109"/>
      <c r="GM451" s="109"/>
      <c r="GN451" s="109"/>
      <c r="GO451" s="109"/>
      <c r="GP451" s="109"/>
      <c r="GQ451" s="109"/>
      <c r="GR451" s="109"/>
      <c r="GS451" s="109"/>
      <c r="GT451" s="109"/>
      <c r="GU451" s="109"/>
      <c r="GV451" s="109"/>
      <c r="GW451" s="109"/>
      <c r="GX451" s="109"/>
      <c r="GY451" s="109"/>
      <c r="GZ451" s="109"/>
      <c r="HA451" s="109"/>
      <c r="HB451" s="109"/>
      <c r="HC451" s="109"/>
      <c r="HD451" s="109"/>
      <c r="HE451" s="109"/>
      <c r="HF451" s="109"/>
      <c r="HG451" s="109"/>
      <c r="HH451" s="109"/>
      <c r="HI451" s="109"/>
      <c r="HJ451" s="109"/>
      <c r="HK451" s="109"/>
      <c r="HL451" s="109"/>
      <c r="HM451" s="109"/>
      <c r="HN451" s="109"/>
      <c r="HO451" s="109"/>
      <c r="HP451" s="109"/>
      <c r="HQ451" s="109"/>
      <c r="HR451" s="109"/>
      <c r="HS451" s="109"/>
      <c r="HT451" s="109"/>
      <c r="HU451" s="109"/>
      <c r="HV451" s="109"/>
      <c r="HW451" s="109"/>
      <c r="HX451" s="109"/>
      <c r="HY451" s="109"/>
      <c r="HZ451" s="109"/>
      <c r="IA451" s="109"/>
      <c r="IB451" s="109"/>
      <c r="IC451" s="109"/>
      <c r="ID451" s="109"/>
      <c r="IE451" s="109"/>
      <c r="IF451" s="109"/>
      <c r="IG451" s="109"/>
      <c r="IH451" s="109"/>
      <c r="II451" s="109"/>
      <c r="IJ451" s="109"/>
      <c r="IK451" s="109"/>
      <c r="IL451" s="109"/>
      <c r="IM451" s="109"/>
      <c r="IN451" s="109"/>
      <c r="IO451" s="109">
        <v>40</v>
      </c>
      <c r="IP451" s="109"/>
      <c r="IQ451" s="109"/>
      <c r="IR451" s="109"/>
      <c r="IS451" s="109"/>
      <c r="IT451" s="109"/>
      <c r="IU451" s="109"/>
      <c r="IV451" s="109"/>
      <c r="IW451" s="109"/>
      <c r="IX451" s="109"/>
      <c r="IY451" s="109"/>
      <c r="IZ451" s="109"/>
      <c r="JA451" s="109"/>
      <c r="JB451" s="109"/>
      <c r="JC451" s="109"/>
      <c r="JD451" s="109"/>
      <c r="JE451" s="109"/>
      <c r="JF451" s="109"/>
      <c r="JG451" s="109"/>
      <c r="JH451" s="109"/>
      <c r="JI451" s="109"/>
      <c r="JJ451" s="109"/>
      <c r="JK451" s="109"/>
      <c r="JL451" s="109"/>
      <c r="JM451" s="109"/>
      <c r="JN451" s="109"/>
      <c r="JO451" s="109"/>
      <c r="JP451" s="109"/>
      <c r="JQ451" s="109"/>
      <c r="JR451" s="109"/>
      <c r="JS451" s="109"/>
      <c r="JT451" s="109"/>
      <c r="JU451" s="109"/>
      <c r="JV451" s="109">
        <v>20</v>
      </c>
      <c r="JW451" s="109"/>
      <c r="JX451" s="109"/>
      <c r="JY451" s="109"/>
      <c r="JZ451" s="109"/>
      <c r="KA451" s="109"/>
      <c r="KB451" s="109"/>
      <c r="KC451" s="109"/>
      <c r="KD451" s="109"/>
      <c r="KE451" s="109"/>
      <c r="KF451" s="109"/>
      <c r="KG451" s="109"/>
      <c r="KH451" s="109"/>
      <c r="KI451" s="109"/>
      <c r="KJ451" s="109"/>
      <c r="KK451" s="109"/>
      <c r="KL451" s="109"/>
      <c r="KM451" s="109"/>
      <c r="KN451" s="109"/>
      <c r="KO451" s="109"/>
      <c r="KP451" s="109"/>
      <c r="KQ451" s="109"/>
      <c r="KR451" s="109"/>
      <c r="KS451" s="109"/>
      <c r="KT451" s="109"/>
      <c r="KU451" s="109"/>
      <c r="KV451" s="109"/>
      <c r="KW451" s="109"/>
      <c r="KX451" s="109"/>
      <c r="KY451" s="109"/>
      <c r="KZ451" s="109"/>
      <c r="LA451" s="109"/>
      <c r="LB451" s="109"/>
      <c r="LC451" s="109"/>
      <c r="LD451" s="109"/>
      <c r="LE451" s="109"/>
      <c r="LF451" s="109"/>
      <c r="LG451" s="109"/>
      <c r="LH451" s="109"/>
      <c r="LI451" s="109"/>
      <c r="LJ451" s="109"/>
      <c r="LK451" s="109"/>
      <c r="LL451" s="109"/>
      <c r="LM451" s="109"/>
      <c r="LN451" s="109"/>
      <c r="LO451" s="109"/>
      <c r="LP451" s="109"/>
      <c r="LQ451" s="109"/>
      <c r="LR451" s="109"/>
      <c r="LS451" s="109"/>
      <c r="LT451" s="109"/>
      <c r="LU451" s="109"/>
      <c r="LV451" s="109"/>
      <c r="LW451" s="109"/>
      <c r="LX451" s="109"/>
      <c r="LY451" s="109"/>
      <c r="LZ451" s="109"/>
      <c r="MA451" s="109"/>
      <c r="MB451" s="109"/>
      <c r="MC451" s="109"/>
      <c r="MD451" s="109"/>
      <c r="ME451" s="109"/>
      <c r="MF451" s="109"/>
      <c r="MG451" s="109"/>
      <c r="MH451" s="109"/>
      <c r="MI451" s="109"/>
      <c r="MJ451" s="109"/>
      <c r="MK451" s="109"/>
      <c r="ML451" s="109"/>
      <c r="MM451" s="109"/>
      <c r="MN451" s="109"/>
      <c r="MO451" s="109"/>
      <c r="MP451" s="109"/>
      <c r="MQ451" s="109"/>
      <c r="MR451" s="109"/>
      <c r="MS451" s="109"/>
      <c r="MT451" s="109"/>
      <c r="MU451" s="109"/>
      <c r="MV451" s="109"/>
      <c r="MW451" s="109"/>
      <c r="MX451" s="109"/>
      <c r="MY451" s="109"/>
      <c r="MZ451" s="109"/>
      <c r="NA451" s="109"/>
      <c r="NB451" s="109"/>
      <c r="NC451" s="109"/>
      <c r="ND451" s="109"/>
      <c r="NE451" s="109"/>
      <c r="NF451" s="109"/>
      <c r="NG451" s="109"/>
      <c r="NH451" s="109"/>
      <c r="NI451" s="109"/>
      <c r="NJ451" s="109"/>
      <c r="NK451" s="109"/>
      <c r="NL451" s="109"/>
      <c r="NM451" s="109"/>
      <c r="NN451" s="109"/>
      <c r="NO451" s="109"/>
      <c r="NP451" s="109"/>
      <c r="NQ451" s="109"/>
      <c r="NR451" s="109"/>
      <c r="NS451" s="109"/>
      <c r="NT451" s="109"/>
      <c r="NU451" s="109"/>
      <c r="NV451" s="109"/>
      <c r="NW451" s="109"/>
      <c r="NX451" s="109"/>
      <c r="NY451" s="109"/>
      <c r="NZ451" s="109"/>
      <c r="OA451" s="109"/>
      <c r="OB451" s="109"/>
      <c r="OC451" s="109"/>
      <c r="OD451" s="109"/>
      <c r="OE451" s="109"/>
      <c r="OF451" s="109"/>
      <c r="OG451" s="109"/>
      <c r="OH451" s="109"/>
      <c r="OI451" s="109"/>
      <c r="OJ451" s="109"/>
      <c r="OK451" s="109"/>
      <c r="OL451" s="109"/>
      <c r="OM451" s="109"/>
      <c r="ON451" s="109"/>
      <c r="OO451" s="109"/>
      <c r="OP451" s="109"/>
      <c r="OQ451" s="109"/>
      <c r="OR451" s="109"/>
      <c r="OS451" s="109"/>
      <c r="OT451" s="109"/>
      <c r="OU451" s="109"/>
      <c r="OV451" s="109"/>
      <c r="OW451" s="109"/>
      <c r="OX451" s="109"/>
      <c r="OY451" s="109"/>
      <c r="OZ451" s="109"/>
      <c r="PA451" s="109"/>
      <c r="PB451" s="109"/>
      <c r="PC451" s="109"/>
      <c r="PD451" s="109"/>
      <c r="PE451" s="109"/>
      <c r="PF451" s="109"/>
      <c r="PG451" s="109"/>
      <c r="PH451" s="109"/>
      <c r="PI451" s="109"/>
      <c r="PJ451" s="109"/>
      <c r="PK451" s="109"/>
      <c r="PL451" s="109"/>
      <c r="PM451" s="109"/>
      <c r="PN451" s="109"/>
      <c r="PO451" s="109"/>
      <c r="PP451" s="109"/>
      <c r="PQ451" s="109"/>
      <c r="PR451" s="109"/>
      <c r="PS451" s="109"/>
      <c r="PT451" s="109"/>
      <c r="PU451" s="109"/>
      <c r="PV451" s="109"/>
      <c r="PW451" s="109"/>
      <c r="PX451" s="109"/>
      <c r="PY451" s="109"/>
      <c r="PZ451" s="109"/>
      <c r="QA451" s="109"/>
      <c r="QB451" s="109"/>
      <c r="QC451" s="109"/>
      <c r="QD451" s="109"/>
      <c r="QE451" s="109"/>
      <c r="QF451" s="109"/>
      <c r="QG451" s="109"/>
      <c r="QH451" s="109"/>
      <c r="QI451" s="109"/>
      <c r="QJ451" s="109"/>
      <c r="QK451" s="23">
        <f t="shared" si="7"/>
        <v>163</v>
      </c>
      <c r="QL451" s="125"/>
      <c r="QM451" s="148"/>
      <c r="QN451" s="125"/>
      <c r="QO451" s="125"/>
      <c r="QP451" s="125"/>
      <c r="QQ451" s="125"/>
      <c r="QR451" s="125">
        <f>2520+1879.2+4163.55+235.65</f>
        <v>8798.4</v>
      </c>
      <c r="QS451" s="130"/>
    </row>
    <row r="452" spans="1:461" s="5" customFormat="1" ht="12.75" customHeight="1" x14ac:dyDescent="0.2">
      <c r="A452" s="52">
        <v>44753</v>
      </c>
      <c r="B452" s="98" t="s">
        <v>75</v>
      </c>
      <c r="C452" s="107"/>
      <c r="D452" s="107"/>
      <c r="E452" s="108"/>
      <c r="F452" s="108"/>
      <c r="G452" s="108"/>
      <c r="H452" s="108"/>
      <c r="I452" s="108"/>
      <c r="J452" s="108"/>
      <c r="K452" s="108"/>
      <c r="L452" s="108"/>
      <c r="M452" s="108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>
        <v>9</v>
      </c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 s="109"/>
      <c r="BD452" s="109"/>
      <c r="BE452" s="109"/>
      <c r="BF452" s="109"/>
      <c r="BG452" s="109"/>
      <c r="BH452" s="109"/>
      <c r="BI452" s="109"/>
      <c r="BJ452" s="109"/>
      <c r="BK452" s="109"/>
      <c r="BL452" s="109"/>
      <c r="BM452" s="109"/>
      <c r="BN452" s="109"/>
      <c r="BO452" s="109"/>
      <c r="BP452" s="109"/>
      <c r="BQ452" s="109"/>
      <c r="BR452" s="109"/>
      <c r="BS452" s="109"/>
      <c r="BT452" s="109"/>
      <c r="BU452" s="109"/>
      <c r="BV452" s="109"/>
      <c r="BW452" s="109"/>
      <c r="BX452" s="109"/>
      <c r="BY452" s="109"/>
      <c r="BZ452" s="109"/>
      <c r="CA452" s="109"/>
      <c r="CB452" s="109"/>
      <c r="CC452" s="109"/>
      <c r="CD452" s="109"/>
      <c r="CE452" s="109"/>
      <c r="CF452" s="109"/>
      <c r="CG452" s="109"/>
      <c r="CH452" s="109"/>
      <c r="CI452" s="109"/>
      <c r="CJ452" s="109"/>
      <c r="CK452" s="109"/>
      <c r="CL452" s="109"/>
      <c r="CM452" s="109"/>
      <c r="CN452" s="109"/>
      <c r="CO452" s="109"/>
      <c r="CP452" s="109"/>
      <c r="CQ452" s="109"/>
      <c r="CR452" s="109"/>
      <c r="CS452" s="109"/>
      <c r="CT452" s="109"/>
      <c r="CU452" s="109"/>
      <c r="CV452" s="109"/>
      <c r="CW452" s="109"/>
      <c r="CX452" s="109"/>
      <c r="CY452" s="109"/>
      <c r="CZ452" s="109"/>
      <c r="DA452" s="109"/>
      <c r="DB452" s="109"/>
      <c r="DC452" s="109"/>
      <c r="DD452" s="109"/>
      <c r="DE452" s="109"/>
      <c r="DF452" s="109"/>
      <c r="DG452" s="109"/>
      <c r="DH452" s="109"/>
      <c r="DI452" s="109"/>
      <c r="DJ452" s="109">
        <v>10</v>
      </c>
      <c r="DK452" s="109"/>
      <c r="DL452" s="109"/>
      <c r="DM452" s="109"/>
      <c r="DN452" s="109"/>
      <c r="DO452" s="109"/>
      <c r="DP452" s="109"/>
      <c r="DQ452" s="109"/>
      <c r="DR452" s="109"/>
      <c r="DS452" s="109"/>
      <c r="DT452" s="109"/>
      <c r="DU452" s="109"/>
      <c r="DV452" s="109"/>
      <c r="DW452" s="109"/>
      <c r="DX452" s="109"/>
      <c r="DY452" s="109"/>
      <c r="DZ452" s="109"/>
      <c r="EA452" s="109"/>
      <c r="EB452" s="109"/>
      <c r="EC452" s="109"/>
      <c r="ED452" s="109"/>
      <c r="EE452" s="109"/>
      <c r="EF452" s="109"/>
      <c r="EG452" s="109"/>
      <c r="EH452" s="109"/>
      <c r="EI452" s="109"/>
      <c r="EJ452" s="109"/>
      <c r="EK452" s="109"/>
      <c r="EL452" s="109"/>
      <c r="EM452" s="109"/>
      <c r="EN452" s="109"/>
      <c r="EO452" s="109"/>
      <c r="EP452" s="109"/>
      <c r="EQ452" s="109"/>
      <c r="ER452" s="109"/>
      <c r="ES452" s="109"/>
      <c r="ET452" s="109"/>
      <c r="EU452" s="109"/>
      <c r="EV452" s="109"/>
      <c r="EW452" s="109"/>
      <c r="EX452" s="109"/>
      <c r="EY452" s="109"/>
      <c r="EZ452" s="109"/>
      <c r="FA452" s="109"/>
      <c r="FB452" s="109"/>
      <c r="FC452" s="109"/>
      <c r="FD452" s="109"/>
      <c r="FE452" s="109"/>
      <c r="FF452" s="109"/>
      <c r="FG452" s="109"/>
      <c r="FH452" s="109"/>
      <c r="FI452" s="109"/>
      <c r="FJ452" s="109"/>
      <c r="FK452" s="109"/>
      <c r="FL452" s="109"/>
      <c r="FM452" s="109"/>
      <c r="FN452" s="109"/>
      <c r="FO452" s="109"/>
      <c r="FP452" s="109"/>
      <c r="FQ452" s="109"/>
      <c r="FR452" s="109"/>
      <c r="FS452" s="109"/>
      <c r="FT452" s="109"/>
      <c r="FU452" s="109"/>
      <c r="FV452" s="109"/>
      <c r="FW452" s="109"/>
      <c r="FX452" s="109"/>
      <c r="FY452" s="109"/>
      <c r="FZ452" s="109"/>
      <c r="GA452" s="109"/>
      <c r="GB452" s="109"/>
      <c r="GC452" s="109"/>
      <c r="GD452" s="109"/>
      <c r="GE452" s="109"/>
      <c r="GF452" s="109"/>
      <c r="GG452" s="109"/>
      <c r="GH452" s="109"/>
      <c r="GI452" s="109"/>
      <c r="GJ452" s="109"/>
      <c r="GK452" s="109"/>
      <c r="GL452" s="109"/>
      <c r="GM452" s="109"/>
      <c r="GN452" s="109"/>
      <c r="GO452" s="109"/>
      <c r="GP452" s="109"/>
      <c r="GQ452" s="109"/>
      <c r="GR452" s="109"/>
      <c r="GS452" s="109"/>
      <c r="GT452" s="109"/>
      <c r="GU452" s="109"/>
      <c r="GV452" s="109"/>
      <c r="GW452" s="109"/>
      <c r="GX452" s="109"/>
      <c r="GY452" s="109"/>
      <c r="GZ452" s="109"/>
      <c r="HA452" s="109"/>
      <c r="HB452" s="109"/>
      <c r="HC452" s="109"/>
      <c r="HD452" s="109"/>
      <c r="HE452" s="109"/>
      <c r="HF452" s="109"/>
      <c r="HG452" s="109"/>
      <c r="HH452" s="109"/>
      <c r="HI452" s="109"/>
      <c r="HJ452" s="109"/>
      <c r="HK452" s="109"/>
      <c r="HL452" s="109"/>
      <c r="HM452" s="109"/>
      <c r="HN452" s="109"/>
      <c r="HO452" s="109"/>
      <c r="HP452" s="109"/>
      <c r="HQ452" s="109"/>
      <c r="HR452" s="109"/>
      <c r="HS452" s="109"/>
      <c r="HT452" s="109"/>
      <c r="HU452" s="109"/>
      <c r="HV452" s="109"/>
      <c r="HW452" s="109"/>
      <c r="HX452" s="109"/>
      <c r="HY452" s="109"/>
      <c r="HZ452" s="109"/>
      <c r="IA452" s="109"/>
      <c r="IB452" s="109"/>
      <c r="IC452" s="109"/>
      <c r="ID452" s="109"/>
      <c r="IE452" s="109"/>
      <c r="IF452" s="109"/>
      <c r="IG452" s="109"/>
      <c r="IH452" s="109"/>
      <c r="II452" s="109"/>
      <c r="IJ452" s="109"/>
      <c r="IK452" s="109"/>
      <c r="IL452" s="109"/>
      <c r="IM452" s="109"/>
      <c r="IN452" s="109"/>
      <c r="IO452" s="109"/>
      <c r="IP452" s="109"/>
      <c r="IQ452" s="109"/>
      <c r="IR452" s="109"/>
      <c r="IS452" s="109"/>
      <c r="IT452" s="109"/>
      <c r="IU452" s="109"/>
      <c r="IV452" s="109"/>
      <c r="IW452" s="109"/>
      <c r="IX452" s="109"/>
      <c r="IY452" s="109"/>
      <c r="IZ452" s="109"/>
      <c r="JA452" s="109"/>
      <c r="JB452" s="109"/>
      <c r="JC452" s="109"/>
      <c r="JD452" s="109"/>
      <c r="JE452" s="109"/>
      <c r="JF452" s="109"/>
      <c r="JG452" s="109"/>
      <c r="JH452" s="109"/>
      <c r="JI452" s="109"/>
      <c r="JJ452" s="109"/>
      <c r="JK452" s="109"/>
      <c r="JL452" s="109"/>
      <c r="JM452" s="109"/>
      <c r="JN452" s="109"/>
      <c r="JO452" s="109"/>
      <c r="JP452" s="109"/>
      <c r="JQ452" s="109"/>
      <c r="JR452" s="109"/>
      <c r="JS452" s="109"/>
      <c r="JT452" s="109"/>
      <c r="JU452" s="109"/>
      <c r="JV452" s="109"/>
      <c r="JW452" s="109"/>
      <c r="JX452" s="109"/>
      <c r="JY452" s="109"/>
      <c r="JZ452" s="109"/>
      <c r="KA452" s="109"/>
      <c r="KB452" s="109"/>
      <c r="KC452" s="109"/>
      <c r="KD452" s="109"/>
      <c r="KE452" s="109"/>
      <c r="KF452" s="109"/>
      <c r="KG452" s="109"/>
      <c r="KH452" s="109"/>
      <c r="KI452" s="109"/>
      <c r="KJ452" s="109"/>
      <c r="KK452" s="109"/>
      <c r="KL452" s="109"/>
      <c r="KM452" s="109"/>
      <c r="KN452" s="109"/>
      <c r="KO452" s="109"/>
      <c r="KP452" s="109"/>
      <c r="KQ452" s="109"/>
      <c r="KR452" s="109"/>
      <c r="KS452" s="109"/>
      <c r="KT452" s="109"/>
      <c r="KU452" s="109"/>
      <c r="KV452" s="109"/>
      <c r="KW452" s="109"/>
      <c r="KX452" s="109"/>
      <c r="KY452" s="109"/>
      <c r="KZ452" s="109"/>
      <c r="LA452" s="109"/>
      <c r="LB452" s="109"/>
      <c r="LC452" s="109"/>
      <c r="LD452" s="109"/>
      <c r="LE452" s="109"/>
      <c r="LF452" s="109"/>
      <c r="LG452" s="109"/>
      <c r="LH452" s="109"/>
      <c r="LI452" s="109"/>
      <c r="LJ452" s="109"/>
      <c r="LK452" s="109"/>
      <c r="LL452" s="109"/>
      <c r="LM452" s="109"/>
      <c r="LN452" s="109"/>
      <c r="LO452" s="109"/>
      <c r="LP452" s="109"/>
      <c r="LQ452" s="109"/>
      <c r="LR452" s="109"/>
      <c r="LS452" s="109"/>
      <c r="LT452" s="109"/>
      <c r="LU452" s="109"/>
      <c r="LV452" s="109"/>
      <c r="LW452" s="109"/>
      <c r="LX452" s="109"/>
      <c r="LY452" s="109"/>
      <c r="LZ452" s="109"/>
      <c r="MA452" s="109"/>
      <c r="MB452" s="109"/>
      <c r="MC452" s="109"/>
      <c r="MD452" s="109"/>
      <c r="ME452" s="109"/>
      <c r="MF452" s="109"/>
      <c r="MG452" s="109"/>
      <c r="MH452" s="109"/>
      <c r="MI452" s="109"/>
      <c r="MJ452" s="109"/>
      <c r="MK452" s="109"/>
      <c r="ML452" s="109"/>
      <c r="MM452" s="109"/>
      <c r="MN452" s="109"/>
      <c r="MO452" s="109"/>
      <c r="MP452" s="109"/>
      <c r="MQ452" s="109"/>
      <c r="MR452" s="109"/>
      <c r="MS452" s="109"/>
      <c r="MT452" s="109"/>
      <c r="MU452" s="109"/>
      <c r="MV452" s="109"/>
      <c r="MW452" s="109"/>
      <c r="MX452" s="109"/>
      <c r="MY452" s="109"/>
      <c r="MZ452" s="109"/>
      <c r="NA452" s="109"/>
      <c r="NB452" s="109"/>
      <c r="NC452" s="109"/>
      <c r="ND452" s="109"/>
      <c r="NE452" s="109"/>
      <c r="NF452" s="109"/>
      <c r="NG452" s="109"/>
      <c r="NH452" s="109"/>
      <c r="NI452" s="109"/>
      <c r="NJ452" s="109"/>
      <c r="NK452" s="109"/>
      <c r="NL452" s="109"/>
      <c r="NM452" s="109"/>
      <c r="NN452" s="109"/>
      <c r="NO452" s="109"/>
      <c r="NP452" s="109"/>
      <c r="NQ452" s="109"/>
      <c r="NR452" s="109"/>
      <c r="NS452" s="109"/>
      <c r="NT452" s="109"/>
      <c r="NU452" s="109"/>
      <c r="NV452" s="109"/>
      <c r="NW452" s="109"/>
      <c r="NX452" s="109"/>
      <c r="NY452" s="109"/>
      <c r="NZ452" s="109"/>
      <c r="OA452" s="109"/>
      <c r="OB452" s="109"/>
      <c r="OC452" s="109"/>
      <c r="OD452" s="109"/>
      <c r="OE452" s="109"/>
      <c r="OF452" s="109"/>
      <c r="OG452" s="109"/>
      <c r="OH452" s="109"/>
      <c r="OI452" s="109"/>
      <c r="OJ452" s="109"/>
      <c r="OK452" s="109"/>
      <c r="OL452" s="109"/>
      <c r="OM452" s="109"/>
      <c r="ON452" s="109"/>
      <c r="OO452" s="109"/>
      <c r="OP452" s="109"/>
      <c r="OQ452" s="109"/>
      <c r="OR452" s="109"/>
      <c r="OS452" s="109"/>
      <c r="OT452" s="109"/>
      <c r="OU452" s="109"/>
      <c r="OV452" s="109"/>
      <c r="OW452" s="109"/>
      <c r="OX452" s="109"/>
      <c r="OY452" s="109"/>
      <c r="OZ452" s="109"/>
      <c r="PA452" s="109"/>
      <c r="PB452" s="109"/>
      <c r="PC452" s="109"/>
      <c r="PD452" s="109"/>
      <c r="PE452" s="109"/>
      <c r="PF452" s="109"/>
      <c r="PG452" s="109"/>
      <c r="PH452" s="109"/>
      <c r="PI452" s="109"/>
      <c r="PJ452" s="109"/>
      <c r="PK452" s="109"/>
      <c r="PL452" s="109"/>
      <c r="PM452" s="109"/>
      <c r="PN452" s="109"/>
      <c r="PO452" s="109"/>
      <c r="PP452" s="109"/>
      <c r="PQ452" s="109"/>
      <c r="PR452" s="109"/>
      <c r="PS452" s="109"/>
      <c r="PT452" s="109"/>
      <c r="PU452" s="109"/>
      <c r="PV452" s="109"/>
      <c r="PW452" s="109"/>
      <c r="PX452" s="109"/>
      <c r="PY452" s="109"/>
      <c r="PZ452" s="109"/>
      <c r="QA452" s="109"/>
      <c r="QB452" s="109"/>
      <c r="QC452" s="109"/>
      <c r="QD452" s="109"/>
      <c r="QE452" s="109"/>
      <c r="QF452" s="109"/>
      <c r="QG452" s="109"/>
      <c r="QH452" s="109"/>
      <c r="QI452" s="109"/>
      <c r="QJ452" s="109"/>
      <c r="QK452" s="23">
        <f t="shared" si="7"/>
        <v>19</v>
      </c>
      <c r="QL452" s="125"/>
      <c r="QM452" s="125"/>
      <c r="QN452" s="125"/>
      <c r="QO452" s="125"/>
      <c r="QP452" s="125"/>
      <c r="QQ452" s="125"/>
      <c r="QR452" s="125"/>
      <c r="QS452" s="130"/>
    </row>
    <row r="453" spans="1:461" s="5" customFormat="1" ht="12.75" customHeight="1" x14ac:dyDescent="0.2">
      <c r="A453" s="52">
        <v>44754</v>
      </c>
      <c r="B453" s="98" t="s">
        <v>194</v>
      </c>
      <c r="C453" s="107"/>
      <c r="D453" s="107"/>
      <c r="E453" s="108"/>
      <c r="F453" s="108"/>
      <c r="G453" s="108"/>
      <c r="H453" s="108"/>
      <c r="I453" s="108"/>
      <c r="J453" s="108"/>
      <c r="K453" s="108"/>
      <c r="L453" s="108"/>
      <c r="M453" s="108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 s="109"/>
      <c r="BD453" s="109"/>
      <c r="BE453" s="109"/>
      <c r="BF453" s="109"/>
      <c r="BG453" s="109"/>
      <c r="BH453" s="109"/>
      <c r="BI453" s="109"/>
      <c r="BJ453" s="109"/>
      <c r="BK453" s="109"/>
      <c r="BL453" s="109"/>
      <c r="BM453" s="109"/>
      <c r="BN453" s="109"/>
      <c r="BO453" s="109"/>
      <c r="BP453" s="109"/>
      <c r="BQ453" s="109"/>
      <c r="BR453" s="109"/>
      <c r="BS453" s="109"/>
      <c r="BT453" s="109"/>
      <c r="BU453" s="109"/>
      <c r="BV453" s="109"/>
      <c r="BW453" s="109"/>
      <c r="BX453" s="109"/>
      <c r="BY453" s="109"/>
      <c r="BZ453" s="109"/>
      <c r="CA453" s="109"/>
      <c r="CB453" s="109"/>
      <c r="CC453" s="109"/>
      <c r="CD453" s="109"/>
      <c r="CE453" s="109"/>
      <c r="CF453" s="109"/>
      <c r="CG453" s="109"/>
      <c r="CH453" s="109"/>
      <c r="CI453" s="109"/>
      <c r="CJ453" s="109"/>
      <c r="CK453" s="109"/>
      <c r="CL453" s="109"/>
      <c r="CM453" s="109"/>
      <c r="CN453" s="109"/>
      <c r="CO453" s="109"/>
      <c r="CP453" s="109"/>
      <c r="CQ453" s="109"/>
      <c r="CR453" s="109"/>
      <c r="CS453" s="109"/>
      <c r="CT453" s="109"/>
      <c r="CU453" s="109"/>
      <c r="CV453" s="109"/>
      <c r="CW453" s="109"/>
      <c r="CX453" s="109"/>
      <c r="CY453" s="109"/>
      <c r="CZ453" s="109"/>
      <c r="DA453" s="109"/>
      <c r="DB453" s="109"/>
      <c r="DC453" s="109"/>
      <c r="DD453" s="109"/>
      <c r="DE453" s="109"/>
      <c r="DF453" s="109"/>
      <c r="DG453" s="109"/>
      <c r="DH453" s="109"/>
      <c r="DI453" s="109"/>
      <c r="DJ453" s="109"/>
      <c r="DK453" s="109"/>
      <c r="DL453" s="109"/>
      <c r="DM453" s="109"/>
      <c r="DN453" s="109"/>
      <c r="DO453" s="109"/>
      <c r="DP453" s="109"/>
      <c r="DQ453" s="109"/>
      <c r="DR453" s="109"/>
      <c r="DS453" s="109"/>
      <c r="DT453" s="109"/>
      <c r="DU453" s="109"/>
      <c r="DV453" s="109"/>
      <c r="DW453" s="109"/>
      <c r="DX453" s="109"/>
      <c r="DY453" s="109"/>
      <c r="DZ453" s="109"/>
      <c r="EA453" s="109"/>
      <c r="EB453" s="109"/>
      <c r="EC453" s="109"/>
      <c r="ED453" s="109"/>
      <c r="EE453" s="109"/>
      <c r="EF453" s="109"/>
      <c r="EG453" s="109"/>
      <c r="EH453" s="109"/>
      <c r="EI453" s="109"/>
      <c r="EJ453" s="109"/>
      <c r="EK453" s="109"/>
      <c r="EL453" s="109"/>
      <c r="EM453" s="109"/>
      <c r="EN453" s="109"/>
      <c r="EO453" s="109"/>
      <c r="EP453" s="109"/>
      <c r="EQ453" s="109"/>
      <c r="ER453" s="109"/>
      <c r="ES453" s="109"/>
      <c r="ET453" s="109"/>
      <c r="EU453" s="109"/>
      <c r="EV453" s="109"/>
      <c r="EW453" s="109"/>
      <c r="EX453" s="109"/>
      <c r="EY453" s="109"/>
      <c r="EZ453" s="109"/>
      <c r="FA453" s="109"/>
      <c r="FB453" s="109"/>
      <c r="FC453" s="109"/>
      <c r="FD453" s="109"/>
      <c r="FE453" s="109"/>
      <c r="FF453" s="109"/>
      <c r="FG453" s="109"/>
      <c r="FH453" s="109"/>
      <c r="FI453" s="109"/>
      <c r="FJ453" s="109"/>
      <c r="FK453" s="109">
        <v>18</v>
      </c>
      <c r="FL453" s="109"/>
      <c r="FM453" s="109"/>
      <c r="FN453" s="109"/>
      <c r="FO453" s="109"/>
      <c r="FP453" s="109"/>
      <c r="FQ453" s="109"/>
      <c r="FR453" s="109"/>
      <c r="FS453" s="109"/>
      <c r="FT453" s="109"/>
      <c r="FU453" s="109"/>
      <c r="FV453" s="109">
        <v>40</v>
      </c>
      <c r="FW453" s="109"/>
      <c r="FX453" s="109"/>
      <c r="FY453" s="109"/>
      <c r="FZ453" s="109"/>
      <c r="GA453" s="109"/>
      <c r="GB453" s="109"/>
      <c r="GC453" s="109"/>
      <c r="GD453" s="109"/>
      <c r="GE453" s="109"/>
      <c r="GF453" s="109"/>
      <c r="GG453" s="109"/>
      <c r="GH453" s="109"/>
      <c r="GI453" s="109"/>
      <c r="GJ453" s="109"/>
      <c r="GK453" s="109"/>
      <c r="GL453" s="109"/>
      <c r="GM453" s="109"/>
      <c r="GN453" s="109"/>
      <c r="GO453" s="109"/>
      <c r="GP453" s="109"/>
      <c r="GQ453" s="109"/>
      <c r="GR453" s="109"/>
      <c r="GS453" s="109"/>
      <c r="GT453" s="109"/>
      <c r="GU453" s="109"/>
      <c r="GV453" s="109"/>
      <c r="GW453" s="109"/>
      <c r="GX453" s="109"/>
      <c r="GY453" s="109"/>
      <c r="GZ453" s="109"/>
      <c r="HA453" s="109"/>
      <c r="HB453" s="109"/>
      <c r="HC453" s="109"/>
      <c r="HD453" s="109"/>
      <c r="HE453" s="109"/>
      <c r="HF453" s="109"/>
      <c r="HG453" s="109"/>
      <c r="HH453" s="109"/>
      <c r="HI453" s="109"/>
      <c r="HJ453" s="109"/>
      <c r="HK453" s="109"/>
      <c r="HL453" s="109"/>
      <c r="HM453" s="109"/>
      <c r="HN453" s="109"/>
      <c r="HO453" s="109"/>
      <c r="HP453" s="109"/>
      <c r="HQ453" s="109"/>
      <c r="HR453" s="109"/>
      <c r="HS453" s="109"/>
      <c r="HT453" s="109"/>
      <c r="HU453" s="109"/>
      <c r="HV453" s="109"/>
      <c r="HW453" s="109"/>
      <c r="HX453" s="109"/>
      <c r="HY453" s="109"/>
      <c r="HZ453" s="109"/>
      <c r="IA453" s="109"/>
      <c r="IB453" s="109"/>
      <c r="IC453" s="109"/>
      <c r="ID453" s="109"/>
      <c r="IE453" s="109"/>
      <c r="IF453" s="109"/>
      <c r="IG453" s="109"/>
      <c r="IH453" s="109"/>
      <c r="II453" s="109"/>
      <c r="IJ453" s="109"/>
      <c r="IK453" s="109"/>
      <c r="IL453" s="109"/>
      <c r="IM453" s="109"/>
      <c r="IN453" s="109"/>
      <c r="IO453" s="109"/>
      <c r="IP453" s="109"/>
      <c r="IQ453" s="109"/>
      <c r="IR453" s="109"/>
      <c r="IS453" s="109"/>
      <c r="IT453" s="109"/>
      <c r="IU453" s="109"/>
      <c r="IV453" s="109"/>
      <c r="IW453" s="109"/>
      <c r="IX453" s="109"/>
      <c r="IY453" s="109"/>
      <c r="IZ453" s="109"/>
      <c r="JA453" s="109"/>
      <c r="JB453" s="109"/>
      <c r="JC453" s="109"/>
      <c r="JD453" s="109"/>
      <c r="JE453" s="109"/>
      <c r="JF453" s="109"/>
      <c r="JG453" s="109"/>
      <c r="JH453" s="109"/>
      <c r="JI453" s="109"/>
      <c r="JJ453" s="109"/>
      <c r="JK453" s="109"/>
      <c r="JL453" s="109"/>
      <c r="JM453" s="109"/>
      <c r="JN453" s="109"/>
      <c r="JO453" s="109"/>
      <c r="JP453" s="109"/>
      <c r="JQ453" s="109"/>
      <c r="JR453" s="109"/>
      <c r="JS453" s="109"/>
      <c r="JT453" s="109"/>
      <c r="JU453" s="109"/>
      <c r="JV453" s="109"/>
      <c r="JW453" s="109"/>
      <c r="JX453" s="109"/>
      <c r="JY453" s="109"/>
      <c r="JZ453" s="109"/>
      <c r="KA453" s="109"/>
      <c r="KB453" s="109"/>
      <c r="KC453" s="109"/>
      <c r="KD453" s="109"/>
      <c r="KE453" s="109"/>
      <c r="KF453" s="109"/>
      <c r="KG453" s="109"/>
      <c r="KH453" s="109"/>
      <c r="KI453" s="109"/>
      <c r="KJ453" s="109"/>
      <c r="KK453" s="109"/>
      <c r="KL453" s="109"/>
      <c r="KM453" s="109"/>
      <c r="KN453" s="109"/>
      <c r="KO453" s="109"/>
      <c r="KP453" s="109"/>
      <c r="KQ453" s="109"/>
      <c r="KR453" s="109"/>
      <c r="KS453" s="109"/>
      <c r="KT453" s="109"/>
      <c r="KU453" s="109"/>
      <c r="KV453" s="109"/>
      <c r="KW453" s="109"/>
      <c r="KX453" s="109"/>
      <c r="KY453" s="109"/>
      <c r="KZ453" s="109"/>
      <c r="LA453" s="109"/>
      <c r="LB453" s="109"/>
      <c r="LC453" s="109"/>
      <c r="LD453" s="109"/>
      <c r="LE453" s="109"/>
      <c r="LF453" s="109"/>
      <c r="LG453" s="109"/>
      <c r="LH453" s="109"/>
      <c r="LI453" s="109"/>
      <c r="LJ453" s="109"/>
      <c r="LK453" s="109"/>
      <c r="LL453" s="109"/>
      <c r="LM453" s="109"/>
      <c r="LN453" s="109"/>
      <c r="LO453" s="109"/>
      <c r="LP453" s="109"/>
      <c r="LQ453" s="109"/>
      <c r="LR453" s="109"/>
      <c r="LS453" s="109"/>
      <c r="LT453" s="109"/>
      <c r="LU453" s="109"/>
      <c r="LV453" s="109"/>
      <c r="LW453" s="109"/>
      <c r="LX453" s="109"/>
      <c r="LY453" s="109"/>
      <c r="LZ453" s="109"/>
      <c r="MA453" s="109"/>
      <c r="MB453" s="109"/>
      <c r="MC453" s="109"/>
      <c r="MD453" s="109"/>
      <c r="ME453" s="109"/>
      <c r="MF453" s="109"/>
      <c r="MG453" s="109"/>
      <c r="MH453" s="109"/>
      <c r="MI453" s="109"/>
      <c r="MJ453" s="109"/>
      <c r="MK453" s="109"/>
      <c r="ML453" s="109"/>
      <c r="MM453" s="109"/>
      <c r="MN453" s="109"/>
      <c r="MO453" s="109"/>
      <c r="MP453" s="109"/>
      <c r="MQ453" s="109"/>
      <c r="MR453" s="109"/>
      <c r="MS453" s="109"/>
      <c r="MT453" s="109"/>
      <c r="MU453" s="109"/>
      <c r="MV453" s="109"/>
      <c r="MW453" s="109"/>
      <c r="MX453" s="109"/>
      <c r="MY453" s="109"/>
      <c r="MZ453" s="109"/>
      <c r="NA453" s="109"/>
      <c r="NB453" s="109"/>
      <c r="NC453" s="109"/>
      <c r="ND453" s="109"/>
      <c r="NE453" s="109"/>
      <c r="NF453" s="109"/>
      <c r="NG453" s="109"/>
      <c r="NH453" s="109"/>
      <c r="NI453" s="109"/>
      <c r="NJ453" s="109"/>
      <c r="NK453" s="109"/>
      <c r="NL453" s="109"/>
      <c r="NM453" s="109"/>
      <c r="NN453" s="109"/>
      <c r="NO453" s="109"/>
      <c r="NP453" s="109"/>
      <c r="NQ453" s="109"/>
      <c r="NR453" s="109"/>
      <c r="NS453" s="109"/>
      <c r="NT453" s="109"/>
      <c r="NU453" s="109"/>
      <c r="NV453" s="109"/>
      <c r="NW453" s="109"/>
      <c r="NX453" s="109"/>
      <c r="NY453" s="109"/>
      <c r="NZ453" s="109"/>
      <c r="OA453" s="109"/>
      <c r="OB453" s="109"/>
      <c r="OC453" s="109"/>
      <c r="OD453" s="109"/>
      <c r="OE453" s="109"/>
      <c r="OF453" s="109"/>
      <c r="OG453" s="109"/>
      <c r="OH453" s="109"/>
      <c r="OI453" s="109"/>
      <c r="OJ453" s="109"/>
      <c r="OK453" s="109"/>
      <c r="OL453" s="109"/>
      <c r="OM453" s="109"/>
      <c r="ON453" s="109"/>
      <c r="OO453" s="109"/>
      <c r="OP453" s="109"/>
      <c r="OQ453" s="109"/>
      <c r="OR453" s="109"/>
      <c r="OS453" s="109"/>
      <c r="OT453" s="109"/>
      <c r="OU453" s="109"/>
      <c r="OV453" s="109"/>
      <c r="OW453" s="109"/>
      <c r="OX453" s="109"/>
      <c r="OY453" s="109"/>
      <c r="OZ453" s="109"/>
      <c r="PA453" s="109"/>
      <c r="PB453" s="109"/>
      <c r="PC453" s="109"/>
      <c r="PD453" s="109"/>
      <c r="PE453" s="109"/>
      <c r="PF453" s="109"/>
      <c r="PG453" s="109"/>
      <c r="PH453" s="109"/>
      <c r="PI453" s="109"/>
      <c r="PJ453" s="109"/>
      <c r="PK453" s="109"/>
      <c r="PL453" s="109"/>
      <c r="PM453" s="109"/>
      <c r="PN453" s="109"/>
      <c r="PO453" s="109"/>
      <c r="PP453" s="109"/>
      <c r="PQ453" s="109"/>
      <c r="PR453" s="109"/>
      <c r="PS453" s="109"/>
      <c r="PT453" s="109"/>
      <c r="PU453" s="109"/>
      <c r="PV453" s="109"/>
      <c r="PW453" s="109"/>
      <c r="PX453" s="109"/>
      <c r="PY453" s="109"/>
      <c r="PZ453" s="109"/>
      <c r="QA453" s="109"/>
      <c r="QB453" s="109"/>
      <c r="QC453" s="109"/>
      <c r="QD453" s="109"/>
      <c r="QE453" s="109"/>
      <c r="QF453" s="109"/>
      <c r="QG453" s="109"/>
      <c r="QH453" s="109"/>
      <c r="QI453" s="109"/>
      <c r="QJ453" s="109"/>
      <c r="QK453" s="23">
        <f t="shared" si="7"/>
        <v>58</v>
      </c>
      <c r="QL453" s="125"/>
      <c r="QM453" s="148"/>
      <c r="QN453" s="125"/>
      <c r="QO453" s="125"/>
      <c r="QP453" s="125"/>
      <c r="QQ453" s="125"/>
      <c r="QR453" s="125"/>
      <c r="QS453" s="130"/>
    </row>
    <row r="454" spans="1:461" s="5" customFormat="1" ht="12.75" customHeight="1" x14ac:dyDescent="0.2">
      <c r="A454" s="52">
        <v>44754</v>
      </c>
      <c r="B454" s="90" t="s">
        <v>455</v>
      </c>
      <c r="C454" s="107"/>
      <c r="D454" s="107"/>
      <c r="E454" s="108"/>
      <c r="F454" s="108"/>
      <c r="G454" s="108"/>
      <c r="H454" s="108"/>
      <c r="I454" s="108"/>
      <c r="J454" s="108"/>
      <c r="K454" s="108"/>
      <c r="L454" s="108"/>
      <c r="M454" s="108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 s="109"/>
      <c r="BG454" s="109"/>
      <c r="BH454" s="109"/>
      <c r="BI454" s="109"/>
      <c r="BJ454" s="109"/>
      <c r="BK454" s="109"/>
      <c r="BL454" s="109"/>
      <c r="BM454" s="109"/>
      <c r="BN454" s="109"/>
      <c r="BO454" s="109"/>
      <c r="BP454" s="109"/>
      <c r="BQ454" s="109"/>
      <c r="BR454" s="109"/>
      <c r="BS454" s="109"/>
      <c r="BT454" s="109"/>
      <c r="BU454" s="109"/>
      <c r="BV454" s="109"/>
      <c r="BW454" s="109"/>
      <c r="BX454" s="109"/>
      <c r="BY454" s="109"/>
      <c r="BZ454" s="109"/>
      <c r="CA454" s="109"/>
      <c r="CB454" s="109"/>
      <c r="CC454" s="109">
        <v>10</v>
      </c>
      <c r="CD454" s="109"/>
      <c r="CE454" s="109"/>
      <c r="CF454" s="109"/>
      <c r="CG454" s="109"/>
      <c r="CH454" s="109"/>
      <c r="CI454" s="109"/>
      <c r="CJ454" s="109"/>
      <c r="CK454" s="109"/>
      <c r="CL454" s="109"/>
      <c r="CM454" s="109"/>
      <c r="CN454" s="109"/>
      <c r="CO454" s="109"/>
      <c r="CP454" s="109"/>
      <c r="CQ454" s="109"/>
      <c r="CR454" s="109"/>
      <c r="CS454" s="109"/>
      <c r="CT454" s="109"/>
      <c r="CU454" s="109"/>
      <c r="CV454" s="109"/>
      <c r="CW454" s="109"/>
      <c r="CX454" s="109"/>
      <c r="CY454" s="109"/>
      <c r="CZ454" s="109"/>
      <c r="DA454" s="109"/>
      <c r="DB454" s="109"/>
      <c r="DC454" s="109"/>
      <c r="DD454" s="109"/>
      <c r="DE454" s="109"/>
      <c r="DF454" s="109"/>
      <c r="DG454" s="109"/>
      <c r="DH454" s="109"/>
      <c r="DI454" s="109"/>
      <c r="DJ454" s="109"/>
      <c r="DK454" s="109"/>
      <c r="DL454" s="109"/>
      <c r="DM454" s="109"/>
      <c r="DN454" s="109"/>
      <c r="DO454" s="109"/>
      <c r="DP454" s="109"/>
      <c r="DQ454" s="109"/>
      <c r="DR454" s="109"/>
      <c r="DS454" s="109"/>
      <c r="DT454" s="109"/>
      <c r="DU454" s="109"/>
      <c r="DV454" s="109"/>
      <c r="DW454" s="109"/>
      <c r="DX454" s="109"/>
      <c r="DY454" s="109"/>
      <c r="DZ454" s="109"/>
      <c r="EA454" s="109"/>
      <c r="EB454" s="109"/>
      <c r="EC454" s="109"/>
      <c r="ED454" s="109"/>
      <c r="EE454" s="109"/>
      <c r="EF454" s="109"/>
      <c r="EG454" s="109"/>
      <c r="EH454" s="109"/>
      <c r="EI454" s="109"/>
      <c r="EJ454" s="109"/>
      <c r="EK454" s="109"/>
      <c r="EL454" s="109"/>
      <c r="EM454" s="109"/>
      <c r="EN454" s="109"/>
      <c r="EO454" s="109"/>
      <c r="EP454" s="109"/>
      <c r="EQ454" s="109"/>
      <c r="ER454" s="109"/>
      <c r="ES454" s="109"/>
      <c r="ET454" s="109"/>
      <c r="EU454" s="109"/>
      <c r="EV454" s="109"/>
      <c r="EW454" s="109"/>
      <c r="EX454" s="109"/>
      <c r="EY454" s="109"/>
      <c r="EZ454" s="109"/>
      <c r="FA454" s="109"/>
      <c r="FB454" s="109"/>
      <c r="FC454" s="109"/>
      <c r="FD454" s="109"/>
      <c r="FE454" s="109"/>
      <c r="FF454" s="109"/>
      <c r="FG454" s="109"/>
      <c r="FH454" s="109"/>
      <c r="FI454" s="109"/>
      <c r="FJ454" s="109"/>
      <c r="FK454" s="109"/>
      <c r="FL454" s="109"/>
      <c r="FM454" s="109"/>
      <c r="FN454" s="109"/>
      <c r="FO454" s="109"/>
      <c r="FP454" s="109"/>
      <c r="FQ454" s="109"/>
      <c r="FR454" s="109"/>
      <c r="FS454" s="109"/>
      <c r="FT454" s="109"/>
      <c r="FU454" s="109"/>
      <c r="FV454" s="109"/>
      <c r="FW454" s="109"/>
      <c r="FX454" s="109"/>
      <c r="FY454" s="109"/>
      <c r="FZ454" s="109"/>
      <c r="GA454" s="109"/>
      <c r="GB454" s="109"/>
      <c r="GC454" s="109"/>
      <c r="GD454" s="109"/>
      <c r="GE454" s="109"/>
      <c r="GF454" s="109"/>
      <c r="GG454" s="109"/>
      <c r="GH454" s="109"/>
      <c r="GI454" s="109"/>
      <c r="GJ454" s="109"/>
      <c r="GK454" s="109"/>
      <c r="GL454" s="109"/>
      <c r="GM454" s="109"/>
      <c r="GN454" s="109"/>
      <c r="GO454" s="109"/>
      <c r="GP454" s="109"/>
      <c r="GQ454" s="109"/>
      <c r="GR454" s="109"/>
      <c r="GS454" s="109"/>
      <c r="GT454" s="109"/>
      <c r="GU454" s="109"/>
      <c r="GV454" s="109"/>
      <c r="GW454" s="109"/>
      <c r="GX454" s="109"/>
      <c r="GY454" s="109"/>
      <c r="GZ454" s="109"/>
      <c r="HA454" s="109"/>
      <c r="HB454" s="109"/>
      <c r="HC454" s="109"/>
      <c r="HD454" s="109"/>
      <c r="HE454" s="109"/>
      <c r="HF454" s="109"/>
      <c r="HG454" s="109"/>
      <c r="HH454" s="109"/>
      <c r="HI454" s="109"/>
      <c r="HJ454" s="109"/>
      <c r="HK454" s="109"/>
      <c r="HL454" s="109"/>
      <c r="HM454" s="109"/>
      <c r="HN454" s="109"/>
      <c r="HO454" s="109"/>
      <c r="HP454" s="109"/>
      <c r="HQ454" s="109"/>
      <c r="HR454" s="109"/>
      <c r="HS454" s="109"/>
      <c r="HT454" s="109"/>
      <c r="HU454" s="109"/>
      <c r="HV454" s="109"/>
      <c r="HW454" s="109"/>
      <c r="HX454" s="109"/>
      <c r="HY454" s="109"/>
      <c r="HZ454" s="109"/>
      <c r="IA454" s="109"/>
      <c r="IB454" s="109"/>
      <c r="IC454" s="109"/>
      <c r="ID454" s="109"/>
      <c r="IE454" s="109"/>
      <c r="IF454" s="109"/>
      <c r="IG454" s="109"/>
      <c r="IH454" s="109"/>
      <c r="II454" s="109"/>
      <c r="IJ454" s="109"/>
      <c r="IK454" s="109"/>
      <c r="IL454" s="109"/>
      <c r="IM454" s="109"/>
      <c r="IN454" s="109"/>
      <c r="IO454" s="109"/>
      <c r="IP454" s="109"/>
      <c r="IQ454" s="109">
        <v>44</v>
      </c>
      <c r="IR454" s="109"/>
      <c r="IS454" s="109"/>
      <c r="IT454" s="109"/>
      <c r="IU454" s="109"/>
      <c r="IV454" s="109"/>
      <c r="IW454" s="109"/>
      <c r="IX454" s="109"/>
      <c r="IY454" s="109"/>
      <c r="IZ454" s="109"/>
      <c r="JA454" s="109"/>
      <c r="JB454" s="109"/>
      <c r="JC454" s="109"/>
      <c r="JD454" s="109"/>
      <c r="JE454" s="109"/>
      <c r="JF454" s="109"/>
      <c r="JG454" s="109"/>
      <c r="JH454" s="109"/>
      <c r="JI454" s="109"/>
      <c r="JJ454" s="109"/>
      <c r="JK454" s="109"/>
      <c r="JL454" s="109"/>
      <c r="JM454" s="109"/>
      <c r="JN454" s="109"/>
      <c r="JO454" s="109"/>
      <c r="JP454" s="109"/>
      <c r="JQ454" s="109"/>
      <c r="JR454" s="109"/>
      <c r="JS454" s="109"/>
      <c r="JT454" s="109"/>
      <c r="JU454" s="109"/>
      <c r="JV454" s="109"/>
      <c r="JW454" s="109"/>
      <c r="JX454" s="109"/>
      <c r="JY454" s="109"/>
      <c r="JZ454" s="109"/>
      <c r="KA454" s="109"/>
      <c r="KB454" s="109"/>
      <c r="KC454" s="109"/>
      <c r="KD454" s="109"/>
      <c r="KE454" s="109"/>
      <c r="KF454" s="109"/>
      <c r="KG454" s="109"/>
      <c r="KH454" s="109"/>
      <c r="KI454" s="109"/>
      <c r="KJ454" s="109"/>
      <c r="KK454" s="109"/>
      <c r="KL454" s="109"/>
      <c r="KM454" s="109"/>
      <c r="KN454" s="109"/>
      <c r="KO454" s="109"/>
      <c r="KP454" s="109"/>
      <c r="KQ454" s="109"/>
      <c r="KR454" s="109"/>
      <c r="KS454" s="109"/>
      <c r="KT454" s="109"/>
      <c r="KU454" s="109"/>
      <c r="KV454" s="109"/>
      <c r="KW454" s="109"/>
      <c r="KX454" s="109"/>
      <c r="KY454" s="109"/>
      <c r="KZ454" s="109"/>
      <c r="LA454" s="109"/>
      <c r="LB454" s="109"/>
      <c r="LC454" s="109"/>
      <c r="LD454" s="109"/>
      <c r="LE454" s="109"/>
      <c r="LF454" s="109"/>
      <c r="LG454" s="109"/>
      <c r="LH454" s="109"/>
      <c r="LI454" s="109"/>
      <c r="LJ454" s="109"/>
      <c r="LK454" s="109"/>
      <c r="LL454" s="109"/>
      <c r="LM454" s="109"/>
      <c r="LN454" s="109"/>
      <c r="LO454" s="109"/>
      <c r="LP454" s="109"/>
      <c r="LQ454" s="109"/>
      <c r="LR454" s="109"/>
      <c r="LS454" s="109"/>
      <c r="LT454" s="109"/>
      <c r="LU454" s="109"/>
      <c r="LV454" s="109"/>
      <c r="LW454" s="109"/>
      <c r="LX454" s="109"/>
      <c r="LY454" s="109"/>
      <c r="LZ454" s="109"/>
      <c r="MA454" s="109"/>
      <c r="MB454" s="109"/>
      <c r="MC454" s="109"/>
      <c r="MD454" s="109"/>
      <c r="ME454" s="109"/>
      <c r="MF454" s="109"/>
      <c r="MG454" s="109"/>
      <c r="MH454" s="109"/>
      <c r="MI454" s="109"/>
      <c r="MJ454" s="109"/>
      <c r="MK454" s="109"/>
      <c r="ML454" s="109"/>
      <c r="MM454" s="109"/>
      <c r="MN454" s="109"/>
      <c r="MO454" s="109"/>
      <c r="MP454" s="109"/>
      <c r="MQ454" s="109"/>
      <c r="MR454" s="109"/>
      <c r="MS454" s="109"/>
      <c r="MT454" s="109"/>
      <c r="MU454" s="109"/>
      <c r="MV454" s="109"/>
      <c r="MW454" s="109"/>
      <c r="MX454" s="109"/>
      <c r="MY454" s="109"/>
      <c r="MZ454" s="109"/>
      <c r="NA454" s="109"/>
      <c r="NB454" s="109"/>
      <c r="NC454" s="109"/>
      <c r="ND454" s="109"/>
      <c r="NE454" s="109"/>
      <c r="NF454" s="109"/>
      <c r="NG454" s="109"/>
      <c r="NH454" s="109"/>
      <c r="NI454" s="109"/>
      <c r="NJ454" s="109"/>
      <c r="NK454" s="109"/>
      <c r="NL454" s="109"/>
      <c r="NM454" s="109"/>
      <c r="NN454" s="109"/>
      <c r="NO454" s="109"/>
      <c r="NP454" s="109"/>
      <c r="NQ454" s="109"/>
      <c r="NR454" s="109"/>
      <c r="NS454" s="109"/>
      <c r="NT454" s="109"/>
      <c r="NU454" s="109"/>
      <c r="NV454" s="109"/>
      <c r="NW454" s="109"/>
      <c r="NX454" s="109"/>
      <c r="NY454" s="109"/>
      <c r="NZ454" s="109"/>
      <c r="OA454" s="109"/>
      <c r="OB454" s="109"/>
      <c r="OC454" s="109"/>
      <c r="OD454" s="109"/>
      <c r="OE454" s="109"/>
      <c r="OF454" s="109"/>
      <c r="OG454" s="109"/>
      <c r="OH454" s="109"/>
      <c r="OI454" s="109"/>
      <c r="OJ454" s="109"/>
      <c r="OK454" s="109"/>
      <c r="OL454" s="109"/>
      <c r="OM454" s="109"/>
      <c r="ON454" s="109"/>
      <c r="OO454" s="109"/>
      <c r="OP454" s="109"/>
      <c r="OQ454" s="109"/>
      <c r="OR454" s="109"/>
      <c r="OS454" s="109"/>
      <c r="OT454" s="109"/>
      <c r="OU454" s="109"/>
      <c r="OV454" s="109"/>
      <c r="OW454" s="109"/>
      <c r="OX454" s="109"/>
      <c r="OY454" s="109"/>
      <c r="OZ454" s="109"/>
      <c r="PA454" s="109"/>
      <c r="PB454" s="109"/>
      <c r="PC454" s="109"/>
      <c r="PD454" s="109"/>
      <c r="PE454" s="109"/>
      <c r="PF454" s="109"/>
      <c r="PG454" s="109"/>
      <c r="PH454" s="109"/>
      <c r="PI454" s="109"/>
      <c r="PJ454" s="109"/>
      <c r="PK454" s="109"/>
      <c r="PL454" s="109"/>
      <c r="PM454" s="109"/>
      <c r="PN454" s="109"/>
      <c r="PO454" s="109"/>
      <c r="PP454" s="109"/>
      <c r="PQ454" s="109"/>
      <c r="PR454" s="109"/>
      <c r="PS454" s="109"/>
      <c r="PT454" s="109"/>
      <c r="PU454" s="109"/>
      <c r="PV454" s="109"/>
      <c r="PW454" s="109"/>
      <c r="PX454" s="109"/>
      <c r="PY454" s="109"/>
      <c r="PZ454" s="109"/>
      <c r="QA454" s="109"/>
      <c r="QB454" s="109"/>
      <c r="QC454" s="109"/>
      <c r="QD454" s="109"/>
      <c r="QE454" s="109"/>
      <c r="QF454" s="109"/>
      <c r="QG454" s="109"/>
      <c r="QH454" s="109"/>
      <c r="QI454" s="109"/>
      <c r="QJ454" s="109"/>
      <c r="QK454" s="23">
        <f t="shared" si="7"/>
        <v>54</v>
      </c>
      <c r="QL454" s="125"/>
      <c r="QM454" s="148"/>
      <c r="QN454" s="125"/>
      <c r="QO454" s="125"/>
      <c r="QP454" s="125"/>
      <c r="QQ454" s="125"/>
      <c r="QR454" s="125">
        <v>2478</v>
      </c>
      <c r="QS454" s="130"/>
    </row>
    <row r="455" spans="1:461" s="5" customFormat="1" ht="12.75" customHeight="1" x14ac:dyDescent="0.2">
      <c r="A455" s="52">
        <v>44753</v>
      </c>
      <c r="B455" s="90" t="s">
        <v>580</v>
      </c>
      <c r="C455" s="107"/>
      <c r="D455" s="107"/>
      <c r="E455" s="108">
        <v>20</v>
      </c>
      <c r="F455" s="108"/>
      <c r="G455" s="108"/>
      <c r="H455" s="108"/>
      <c r="I455" s="108"/>
      <c r="J455" s="108"/>
      <c r="K455" s="108"/>
      <c r="L455" s="108"/>
      <c r="M455" s="108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>
        <v>3</v>
      </c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 s="109"/>
      <c r="BD455" s="109"/>
      <c r="BE455" s="109"/>
      <c r="BF455" s="109"/>
      <c r="BG455" s="109"/>
      <c r="BH455" s="109"/>
      <c r="BI455" s="109"/>
      <c r="BJ455" s="109"/>
      <c r="BK455" s="109"/>
      <c r="BL455" s="109">
        <v>10</v>
      </c>
      <c r="BM455" s="109"/>
      <c r="BN455" s="109"/>
      <c r="BO455" s="109"/>
      <c r="BP455" s="109"/>
      <c r="BQ455" s="109"/>
      <c r="BR455" s="109"/>
      <c r="BS455" s="109"/>
      <c r="BT455" s="109"/>
      <c r="BU455" s="109"/>
      <c r="BV455" s="109"/>
      <c r="BW455" s="109"/>
      <c r="BX455" s="109"/>
      <c r="BY455" s="109"/>
      <c r="BZ455" s="109"/>
      <c r="CA455" s="109"/>
      <c r="CB455" s="109"/>
      <c r="CC455" s="109"/>
      <c r="CD455" s="109"/>
      <c r="CE455" s="109"/>
      <c r="CF455" s="109"/>
      <c r="CG455" s="109"/>
      <c r="CH455" s="109"/>
      <c r="CI455" s="109"/>
      <c r="CJ455" s="109"/>
      <c r="CK455" s="109"/>
      <c r="CL455" s="109"/>
      <c r="CM455" s="109"/>
      <c r="CN455" s="109"/>
      <c r="CO455" s="109"/>
      <c r="CP455" s="109"/>
      <c r="CQ455" s="109"/>
      <c r="CR455" s="109"/>
      <c r="CS455" s="109"/>
      <c r="CT455" s="109"/>
      <c r="CU455" s="109"/>
      <c r="CV455" s="109"/>
      <c r="CW455" s="109"/>
      <c r="CX455" s="109"/>
      <c r="CY455" s="109"/>
      <c r="CZ455" s="109"/>
      <c r="DA455" s="109"/>
      <c r="DB455" s="109"/>
      <c r="DC455" s="109"/>
      <c r="DD455" s="109"/>
      <c r="DE455" s="109"/>
      <c r="DF455" s="109"/>
      <c r="DG455" s="109"/>
      <c r="DH455" s="109"/>
      <c r="DI455" s="109"/>
      <c r="DJ455" s="109"/>
      <c r="DK455" s="109"/>
      <c r="DL455" s="109"/>
      <c r="DM455" s="109"/>
      <c r="DN455" s="109"/>
      <c r="DO455" s="109"/>
      <c r="DP455" s="109"/>
      <c r="DQ455" s="109"/>
      <c r="DR455" s="109"/>
      <c r="DS455" s="109"/>
      <c r="DT455" s="109"/>
      <c r="DU455" s="109"/>
      <c r="DV455" s="109"/>
      <c r="DW455" s="109"/>
      <c r="DX455" s="109"/>
      <c r="DY455" s="109"/>
      <c r="DZ455" s="109"/>
      <c r="EA455" s="109"/>
      <c r="EB455" s="109"/>
      <c r="EC455" s="109"/>
      <c r="ED455" s="109"/>
      <c r="EE455" s="109"/>
      <c r="EF455" s="109"/>
      <c r="EG455" s="109"/>
      <c r="EH455" s="109"/>
      <c r="EI455" s="109"/>
      <c r="EJ455" s="109"/>
      <c r="EK455" s="109"/>
      <c r="EL455" s="109"/>
      <c r="EM455" s="109"/>
      <c r="EN455" s="109"/>
      <c r="EO455" s="109"/>
      <c r="EP455" s="109"/>
      <c r="EQ455" s="109"/>
      <c r="ER455" s="109"/>
      <c r="ES455" s="109"/>
      <c r="ET455" s="109"/>
      <c r="EU455" s="109"/>
      <c r="EV455" s="109"/>
      <c r="EW455" s="109"/>
      <c r="EX455" s="109"/>
      <c r="EY455" s="109"/>
      <c r="EZ455" s="109"/>
      <c r="FA455" s="109"/>
      <c r="FB455" s="109"/>
      <c r="FC455" s="109"/>
      <c r="FD455" s="109"/>
      <c r="FE455" s="109"/>
      <c r="FF455" s="109"/>
      <c r="FG455" s="109"/>
      <c r="FH455" s="109"/>
      <c r="FI455" s="109"/>
      <c r="FJ455" s="109"/>
      <c r="FK455" s="109"/>
      <c r="FL455" s="109"/>
      <c r="FM455" s="109"/>
      <c r="FN455" s="109"/>
      <c r="FO455" s="109"/>
      <c r="FP455" s="109"/>
      <c r="FQ455" s="109"/>
      <c r="FR455" s="109"/>
      <c r="FS455" s="109"/>
      <c r="FT455" s="109"/>
      <c r="FU455" s="109"/>
      <c r="FV455" s="109"/>
      <c r="FW455" s="109"/>
      <c r="FX455" s="109"/>
      <c r="FY455" s="109"/>
      <c r="FZ455" s="109"/>
      <c r="GA455" s="109"/>
      <c r="GB455" s="109"/>
      <c r="GC455" s="109"/>
      <c r="GD455" s="109"/>
      <c r="GE455" s="109"/>
      <c r="GF455" s="109"/>
      <c r="GG455" s="109">
        <v>3</v>
      </c>
      <c r="GH455" s="109"/>
      <c r="GI455" s="109"/>
      <c r="GJ455" s="109"/>
      <c r="GK455" s="109"/>
      <c r="GL455" s="109"/>
      <c r="GM455" s="109"/>
      <c r="GN455" s="109"/>
      <c r="GO455" s="109"/>
      <c r="GP455" s="109"/>
      <c r="GQ455" s="109"/>
      <c r="GR455" s="109"/>
      <c r="GS455" s="109"/>
      <c r="GT455" s="109"/>
      <c r="GU455" s="109"/>
      <c r="GV455" s="109"/>
      <c r="GW455" s="109"/>
      <c r="GX455" s="109"/>
      <c r="GY455" s="109"/>
      <c r="GZ455" s="109"/>
      <c r="HA455" s="109"/>
      <c r="HB455" s="109"/>
      <c r="HC455" s="109"/>
      <c r="HD455" s="109"/>
      <c r="HE455" s="109"/>
      <c r="HF455" s="109"/>
      <c r="HG455" s="109"/>
      <c r="HH455" s="109"/>
      <c r="HI455" s="109"/>
      <c r="HJ455" s="109"/>
      <c r="HK455" s="109"/>
      <c r="HL455" s="109"/>
      <c r="HM455" s="109"/>
      <c r="HN455" s="109"/>
      <c r="HO455" s="109"/>
      <c r="HP455" s="109"/>
      <c r="HQ455" s="109"/>
      <c r="HR455" s="109"/>
      <c r="HS455" s="109"/>
      <c r="HT455" s="109"/>
      <c r="HU455" s="109"/>
      <c r="HV455" s="109"/>
      <c r="HW455" s="109"/>
      <c r="HX455" s="109"/>
      <c r="HY455" s="109"/>
      <c r="HZ455" s="109"/>
      <c r="IA455" s="109"/>
      <c r="IB455" s="109"/>
      <c r="IC455" s="109"/>
      <c r="ID455" s="109"/>
      <c r="IE455" s="109"/>
      <c r="IF455" s="109"/>
      <c r="IG455" s="109"/>
      <c r="IH455" s="109"/>
      <c r="II455" s="109"/>
      <c r="IJ455" s="109"/>
      <c r="IK455" s="109"/>
      <c r="IL455" s="109"/>
      <c r="IM455" s="109"/>
      <c r="IN455" s="109"/>
      <c r="IO455" s="109"/>
      <c r="IP455" s="109"/>
      <c r="IQ455" s="109"/>
      <c r="IR455" s="109"/>
      <c r="IS455" s="109"/>
      <c r="IT455" s="109"/>
      <c r="IU455" s="109"/>
      <c r="IV455" s="109"/>
      <c r="IW455" s="109"/>
      <c r="IX455" s="109"/>
      <c r="IY455" s="109"/>
      <c r="IZ455" s="109"/>
      <c r="JA455" s="109"/>
      <c r="JB455" s="109"/>
      <c r="JC455" s="109"/>
      <c r="JD455" s="109"/>
      <c r="JE455" s="109"/>
      <c r="JF455" s="109"/>
      <c r="JG455" s="109"/>
      <c r="JH455" s="109"/>
      <c r="JI455" s="109"/>
      <c r="JJ455" s="109"/>
      <c r="JK455" s="109"/>
      <c r="JL455" s="109"/>
      <c r="JM455" s="109"/>
      <c r="JN455" s="109"/>
      <c r="JO455" s="109"/>
      <c r="JP455" s="109"/>
      <c r="JQ455" s="109"/>
      <c r="JR455" s="109"/>
      <c r="JS455" s="109"/>
      <c r="JT455" s="109"/>
      <c r="JU455" s="109"/>
      <c r="JV455" s="109"/>
      <c r="JW455" s="109"/>
      <c r="JX455" s="109"/>
      <c r="JY455" s="109"/>
      <c r="JZ455" s="109"/>
      <c r="KA455" s="109"/>
      <c r="KB455" s="109"/>
      <c r="KC455" s="109"/>
      <c r="KD455" s="109"/>
      <c r="KE455" s="109"/>
      <c r="KF455" s="109"/>
      <c r="KG455" s="109"/>
      <c r="KH455" s="109"/>
      <c r="KI455" s="109"/>
      <c r="KJ455" s="109"/>
      <c r="KK455" s="109"/>
      <c r="KL455" s="109"/>
      <c r="KM455" s="109"/>
      <c r="KN455" s="109"/>
      <c r="KO455" s="109"/>
      <c r="KP455" s="109"/>
      <c r="KQ455" s="109"/>
      <c r="KR455" s="109"/>
      <c r="KS455" s="109"/>
      <c r="KT455" s="109"/>
      <c r="KU455" s="109"/>
      <c r="KV455" s="109"/>
      <c r="KW455" s="109"/>
      <c r="KX455" s="109"/>
      <c r="KY455" s="109"/>
      <c r="KZ455" s="109"/>
      <c r="LA455" s="109"/>
      <c r="LB455" s="109"/>
      <c r="LC455" s="109"/>
      <c r="LD455" s="109"/>
      <c r="LE455" s="109"/>
      <c r="LF455" s="109"/>
      <c r="LG455" s="109"/>
      <c r="LH455" s="109"/>
      <c r="LI455" s="109"/>
      <c r="LJ455" s="109"/>
      <c r="LK455" s="109"/>
      <c r="LL455" s="109"/>
      <c r="LM455" s="109"/>
      <c r="LN455" s="109"/>
      <c r="LO455" s="109"/>
      <c r="LP455" s="109"/>
      <c r="LQ455" s="109"/>
      <c r="LR455" s="109"/>
      <c r="LS455" s="109"/>
      <c r="LT455" s="109"/>
      <c r="LU455" s="109"/>
      <c r="LV455" s="109"/>
      <c r="LW455" s="109"/>
      <c r="LX455" s="109"/>
      <c r="LY455" s="109"/>
      <c r="LZ455" s="109"/>
      <c r="MA455" s="109"/>
      <c r="MB455" s="109"/>
      <c r="MC455" s="109"/>
      <c r="MD455" s="109"/>
      <c r="ME455" s="109"/>
      <c r="MF455" s="109"/>
      <c r="MG455" s="109"/>
      <c r="MH455" s="109"/>
      <c r="MI455" s="109"/>
      <c r="MJ455" s="109"/>
      <c r="MK455" s="109"/>
      <c r="ML455" s="109"/>
      <c r="MM455" s="109"/>
      <c r="MN455" s="109"/>
      <c r="MO455" s="109"/>
      <c r="MP455" s="109"/>
      <c r="MQ455" s="109"/>
      <c r="MR455" s="109"/>
      <c r="MS455" s="109"/>
      <c r="MT455" s="109"/>
      <c r="MU455" s="109"/>
      <c r="MV455" s="109"/>
      <c r="MW455" s="109"/>
      <c r="MX455" s="109"/>
      <c r="MY455" s="109"/>
      <c r="MZ455" s="109"/>
      <c r="NA455" s="109"/>
      <c r="NB455" s="109"/>
      <c r="NC455" s="109"/>
      <c r="ND455" s="109"/>
      <c r="NE455" s="109"/>
      <c r="NF455" s="109"/>
      <c r="NG455" s="109"/>
      <c r="NH455" s="109"/>
      <c r="NI455" s="109"/>
      <c r="NJ455" s="109"/>
      <c r="NK455" s="109"/>
      <c r="NL455" s="109"/>
      <c r="NM455" s="109"/>
      <c r="NN455" s="109"/>
      <c r="NO455" s="109"/>
      <c r="NP455" s="109"/>
      <c r="NQ455" s="109"/>
      <c r="NR455" s="109"/>
      <c r="NS455" s="109"/>
      <c r="NT455" s="109"/>
      <c r="NU455" s="109"/>
      <c r="NV455" s="109"/>
      <c r="NW455" s="109"/>
      <c r="NX455" s="109"/>
      <c r="NY455" s="109"/>
      <c r="NZ455" s="109"/>
      <c r="OA455" s="109"/>
      <c r="OB455" s="109"/>
      <c r="OC455" s="109"/>
      <c r="OD455" s="109"/>
      <c r="OE455" s="109"/>
      <c r="OF455" s="109"/>
      <c r="OG455" s="109"/>
      <c r="OH455" s="109"/>
      <c r="OI455" s="109"/>
      <c r="OJ455" s="109"/>
      <c r="OK455" s="109"/>
      <c r="OL455" s="109"/>
      <c r="OM455" s="109"/>
      <c r="ON455" s="109"/>
      <c r="OO455" s="109"/>
      <c r="OP455" s="109"/>
      <c r="OQ455" s="109"/>
      <c r="OR455" s="109"/>
      <c r="OS455" s="109"/>
      <c r="OT455" s="109"/>
      <c r="OU455" s="109"/>
      <c r="OV455" s="109"/>
      <c r="OW455" s="109"/>
      <c r="OX455" s="109"/>
      <c r="OY455" s="109"/>
      <c r="OZ455" s="109"/>
      <c r="PA455" s="109"/>
      <c r="PB455" s="109"/>
      <c r="PC455" s="109"/>
      <c r="PD455" s="109"/>
      <c r="PE455" s="109"/>
      <c r="PF455" s="109"/>
      <c r="PG455" s="109"/>
      <c r="PH455" s="109"/>
      <c r="PI455" s="109"/>
      <c r="PJ455" s="109"/>
      <c r="PK455" s="109"/>
      <c r="PL455" s="109"/>
      <c r="PM455" s="109"/>
      <c r="PN455" s="109"/>
      <c r="PO455" s="109"/>
      <c r="PP455" s="109"/>
      <c r="PQ455" s="109"/>
      <c r="PR455" s="109"/>
      <c r="PS455" s="109"/>
      <c r="PT455" s="109"/>
      <c r="PU455" s="109"/>
      <c r="PV455" s="109"/>
      <c r="PW455" s="109"/>
      <c r="PX455" s="109"/>
      <c r="PY455" s="109"/>
      <c r="PZ455" s="109"/>
      <c r="QA455" s="109"/>
      <c r="QB455" s="109"/>
      <c r="QC455" s="109"/>
      <c r="QD455" s="109"/>
      <c r="QE455" s="109"/>
      <c r="QF455" s="109"/>
      <c r="QG455" s="109"/>
      <c r="QH455" s="109"/>
      <c r="QI455" s="109"/>
      <c r="QJ455" s="109"/>
      <c r="QK455" s="23">
        <f t="shared" si="7"/>
        <v>36</v>
      </c>
      <c r="QL455" s="125"/>
      <c r="QM455" s="148"/>
      <c r="QN455" s="125"/>
      <c r="QO455" s="125"/>
      <c r="QP455" s="125"/>
      <c r="QQ455" s="125"/>
      <c r="QR455" s="125">
        <v>2064.2399999999998</v>
      </c>
      <c r="QS455" s="130"/>
    </row>
    <row r="456" spans="1:461" s="5" customFormat="1" ht="12.75" customHeight="1" x14ac:dyDescent="0.2">
      <c r="A456" s="52">
        <v>44753</v>
      </c>
      <c r="B456" s="90" t="s">
        <v>40</v>
      </c>
      <c r="C456" s="107"/>
      <c r="D456" s="107"/>
      <c r="E456" s="108"/>
      <c r="F456" s="108"/>
      <c r="G456" s="108"/>
      <c r="H456" s="108"/>
      <c r="I456" s="108"/>
      <c r="J456" s="108"/>
      <c r="K456" s="108"/>
      <c r="L456" s="108"/>
      <c r="M456" s="108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 s="109"/>
      <c r="BD456" s="109"/>
      <c r="BE456" s="109"/>
      <c r="BF456" s="109"/>
      <c r="BG456" s="109"/>
      <c r="BH456" s="109"/>
      <c r="BI456" s="109"/>
      <c r="BJ456" s="109"/>
      <c r="BK456" s="109"/>
      <c r="BL456" s="109"/>
      <c r="BM456" s="109"/>
      <c r="BN456" s="109"/>
      <c r="BO456" s="109"/>
      <c r="BP456" s="109"/>
      <c r="BQ456" s="109"/>
      <c r="BR456" s="109"/>
      <c r="BS456" s="109"/>
      <c r="BT456" s="109"/>
      <c r="BU456" s="109"/>
      <c r="BV456" s="109"/>
      <c r="BW456" s="109"/>
      <c r="BX456" s="109"/>
      <c r="BY456" s="109"/>
      <c r="BZ456" s="109"/>
      <c r="CA456" s="109"/>
      <c r="CB456" s="109"/>
      <c r="CC456" s="109"/>
      <c r="CD456" s="109"/>
      <c r="CE456" s="109"/>
      <c r="CF456" s="109"/>
      <c r="CG456" s="109"/>
      <c r="CH456" s="109"/>
      <c r="CI456" s="109"/>
      <c r="CJ456" s="109"/>
      <c r="CK456" s="109"/>
      <c r="CL456" s="109"/>
      <c r="CM456" s="109"/>
      <c r="CN456" s="109"/>
      <c r="CO456" s="109"/>
      <c r="CP456" s="109"/>
      <c r="CQ456" s="109"/>
      <c r="CR456" s="109"/>
      <c r="CS456" s="109"/>
      <c r="CT456" s="109"/>
      <c r="CU456" s="109"/>
      <c r="CV456" s="109"/>
      <c r="CW456" s="109"/>
      <c r="CX456" s="109"/>
      <c r="CY456" s="109"/>
      <c r="CZ456" s="109"/>
      <c r="DA456" s="109"/>
      <c r="DB456" s="109"/>
      <c r="DC456" s="109"/>
      <c r="DD456" s="109"/>
      <c r="DE456" s="109"/>
      <c r="DF456" s="109"/>
      <c r="DG456" s="109"/>
      <c r="DH456" s="109"/>
      <c r="DI456" s="109"/>
      <c r="DJ456" s="109"/>
      <c r="DK456" s="109"/>
      <c r="DL456" s="109"/>
      <c r="DM456" s="109"/>
      <c r="DN456" s="109"/>
      <c r="DO456" s="109"/>
      <c r="DP456" s="109"/>
      <c r="DQ456" s="109"/>
      <c r="DR456" s="109"/>
      <c r="DS456" s="109"/>
      <c r="DT456" s="109"/>
      <c r="DU456" s="109"/>
      <c r="DV456" s="109"/>
      <c r="DW456" s="109"/>
      <c r="DX456" s="109"/>
      <c r="DY456" s="109"/>
      <c r="DZ456" s="109"/>
      <c r="EA456" s="109"/>
      <c r="EB456" s="109"/>
      <c r="EC456" s="109"/>
      <c r="ED456" s="109"/>
      <c r="EE456" s="109"/>
      <c r="EF456" s="109"/>
      <c r="EG456" s="109"/>
      <c r="EH456" s="109"/>
      <c r="EI456" s="109"/>
      <c r="EJ456" s="109"/>
      <c r="EK456" s="109"/>
      <c r="EL456" s="109"/>
      <c r="EM456" s="109"/>
      <c r="EN456" s="109"/>
      <c r="EO456" s="109"/>
      <c r="EP456" s="109"/>
      <c r="EQ456" s="109"/>
      <c r="ER456" s="109"/>
      <c r="ES456" s="109"/>
      <c r="ET456" s="109"/>
      <c r="EU456" s="109"/>
      <c r="EV456" s="109"/>
      <c r="EW456" s="109"/>
      <c r="EX456" s="109"/>
      <c r="EY456" s="109"/>
      <c r="EZ456" s="109"/>
      <c r="FA456" s="109"/>
      <c r="FB456" s="109"/>
      <c r="FC456" s="109"/>
      <c r="FD456" s="109"/>
      <c r="FE456" s="109"/>
      <c r="FF456" s="109"/>
      <c r="FG456" s="109"/>
      <c r="FH456" s="109"/>
      <c r="FI456" s="109"/>
      <c r="FJ456" s="109"/>
      <c r="FK456" s="109"/>
      <c r="FL456" s="109"/>
      <c r="FM456" s="109"/>
      <c r="FN456" s="109"/>
      <c r="FO456" s="109"/>
      <c r="FP456" s="109"/>
      <c r="FQ456" s="109"/>
      <c r="FR456" s="109"/>
      <c r="FS456" s="109"/>
      <c r="FT456" s="109"/>
      <c r="FU456" s="109"/>
      <c r="FV456" s="109"/>
      <c r="FW456" s="109"/>
      <c r="FX456" s="109"/>
      <c r="FY456" s="109"/>
      <c r="FZ456" s="109"/>
      <c r="GA456" s="109"/>
      <c r="GB456" s="109"/>
      <c r="GC456" s="109"/>
      <c r="GD456" s="109"/>
      <c r="GE456" s="109"/>
      <c r="GF456" s="109"/>
      <c r="GG456" s="109"/>
      <c r="GH456" s="109"/>
      <c r="GI456" s="109"/>
      <c r="GJ456" s="109"/>
      <c r="GK456" s="109"/>
      <c r="GL456" s="109"/>
      <c r="GM456" s="109"/>
      <c r="GN456" s="109"/>
      <c r="GO456" s="109"/>
      <c r="GP456" s="109"/>
      <c r="GQ456" s="109"/>
      <c r="GR456" s="109"/>
      <c r="GS456" s="109"/>
      <c r="GT456" s="109"/>
      <c r="GU456" s="109"/>
      <c r="GV456" s="109"/>
      <c r="GW456" s="109"/>
      <c r="GX456" s="109"/>
      <c r="GY456" s="109">
        <v>20</v>
      </c>
      <c r="GZ456" s="109"/>
      <c r="HA456" s="109"/>
      <c r="HB456" s="109"/>
      <c r="HC456" s="109"/>
      <c r="HD456" s="109"/>
      <c r="HE456" s="109"/>
      <c r="HF456" s="109"/>
      <c r="HG456" s="109"/>
      <c r="HH456" s="109"/>
      <c r="HI456" s="109"/>
      <c r="HJ456" s="109"/>
      <c r="HK456" s="109"/>
      <c r="HL456" s="109"/>
      <c r="HM456" s="109"/>
      <c r="HN456" s="109"/>
      <c r="HO456" s="109"/>
      <c r="HP456" s="109"/>
      <c r="HQ456" s="109"/>
      <c r="HR456" s="109"/>
      <c r="HS456" s="109"/>
      <c r="HT456" s="109"/>
      <c r="HU456" s="109"/>
      <c r="HV456" s="109"/>
      <c r="HW456" s="109"/>
      <c r="HX456" s="109"/>
      <c r="HY456" s="109"/>
      <c r="HZ456" s="109"/>
      <c r="IA456" s="109"/>
      <c r="IB456" s="109"/>
      <c r="IC456" s="109"/>
      <c r="ID456" s="109"/>
      <c r="IE456" s="109"/>
      <c r="IF456" s="109"/>
      <c r="IG456" s="109"/>
      <c r="IH456" s="109"/>
      <c r="II456" s="109"/>
      <c r="IJ456" s="109"/>
      <c r="IK456" s="109"/>
      <c r="IL456" s="109"/>
      <c r="IM456" s="109"/>
      <c r="IN456" s="109"/>
      <c r="IO456" s="109"/>
      <c r="IP456" s="109"/>
      <c r="IQ456" s="109"/>
      <c r="IR456" s="109"/>
      <c r="IS456" s="109"/>
      <c r="IT456" s="109"/>
      <c r="IU456" s="109"/>
      <c r="IV456" s="109"/>
      <c r="IW456" s="109"/>
      <c r="IX456" s="109"/>
      <c r="IY456" s="109"/>
      <c r="IZ456" s="109"/>
      <c r="JA456" s="109"/>
      <c r="JB456" s="109"/>
      <c r="JC456" s="109"/>
      <c r="JD456" s="109"/>
      <c r="JE456" s="109"/>
      <c r="JF456" s="109"/>
      <c r="JG456" s="109"/>
      <c r="JH456" s="109"/>
      <c r="JI456" s="109"/>
      <c r="JJ456" s="109"/>
      <c r="JK456" s="109"/>
      <c r="JL456" s="109"/>
      <c r="JM456" s="109"/>
      <c r="JN456" s="109"/>
      <c r="JO456" s="109"/>
      <c r="JP456" s="109"/>
      <c r="JQ456" s="109"/>
      <c r="JR456" s="109"/>
      <c r="JS456" s="109"/>
      <c r="JT456" s="109"/>
      <c r="JU456" s="109"/>
      <c r="JV456" s="109"/>
      <c r="JW456" s="109"/>
      <c r="JX456" s="109"/>
      <c r="JY456" s="109">
        <v>2</v>
      </c>
      <c r="JZ456" s="109"/>
      <c r="KA456" s="109"/>
      <c r="KB456" s="109"/>
      <c r="KC456" s="109"/>
      <c r="KD456" s="109"/>
      <c r="KE456" s="109"/>
      <c r="KF456" s="109"/>
      <c r="KG456" s="109"/>
      <c r="KH456" s="109"/>
      <c r="KI456" s="109"/>
      <c r="KJ456" s="109"/>
      <c r="KK456" s="109"/>
      <c r="KL456" s="109"/>
      <c r="KM456" s="109"/>
      <c r="KN456" s="109"/>
      <c r="KO456" s="109"/>
      <c r="KP456" s="109"/>
      <c r="KQ456" s="109"/>
      <c r="KR456" s="109"/>
      <c r="KS456" s="109"/>
      <c r="KT456" s="109"/>
      <c r="KU456" s="109"/>
      <c r="KV456" s="109"/>
      <c r="KW456" s="109"/>
      <c r="KX456" s="109"/>
      <c r="KY456" s="109"/>
      <c r="KZ456" s="109"/>
      <c r="LA456" s="109"/>
      <c r="LB456" s="109"/>
      <c r="LC456" s="109"/>
      <c r="LD456" s="109"/>
      <c r="LE456" s="109"/>
      <c r="LF456" s="109"/>
      <c r="LG456" s="109"/>
      <c r="LH456" s="109"/>
      <c r="LI456" s="109"/>
      <c r="LJ456" s="109"/>
      <c r="LK456" s="109"/>
      <c r="LL456" s="109"/>
      <c r="LM456" s="109"/>
      <c r="LN456" s="109"/>
      <c r="LO456" s="109"/>
      <c r="LP456" s="109"/>
      <c r="LQ456" s="109"/>
      <c r="LR456" s="109"/>
      <c r="LS456" s="109"/>
      <c r="LT456" s="109"/>
      <c r="LU456" s="109"/>
      <c r="LV456" s="109"/>
      <c r="LW456" s="109"/>
      <c r="LX456" s="109"/>
      <c r="LY456" s="109"/>
      <c r="LZ456" s="109"/>
      <c r="MA456" s="109"/>
      <c r="MB456" s="109"/>
      <c r="MC456" s="109"/>
      <c r="MD456" s="109"/>
      <c r="ME456" s="109"/>
      <c r="MF456" s="109"/>
      <c r="MG456" s="109"/>
      <c r="MH456" s="109"/>
      <c r="MI456" s="109"/>
      <c r="MJ456" s="109"/>
      <c r="MK456" s="109"/>
      <c r="ML456" s="109"/>
      <c r="MM456" s="109"/>
      <c r="MN456" s="109"/>
      <c r="MO456" s="109"/>
      <c r="MP456" s="109"/>
      <c r="MQ456" s="109"/>
      <c r="MR456" s="109"/>
      <c r="MS456" s="109"/>
      <c r="MT456" s="109"/>
      <c r="MU456" s="109"/>
      <c r="MV456" s="109"/>
      <c r="MW456" s="109"/>
      <c r="MX456" s="109"/>
      <c r="MY456" s="109"/>
      <c r="MZ456" s="109"/>
      <c r="NA456" s="109"/>
      <c r="NB456" s="109"/>
      <c r="NC456" s="109"/>
      <c r="ND456" s="109"/>
      <c r="NE456" s="109"/>
      <c r="NF456" s="109"/>
      <c r="NG456" s="109"/>
      <c r="NH456" s="109"/>
      <c r="NI456" s="109"/>
      <c r="NJ456" s="109"/>
      <c r="NK456" s="109"/>
      <c r="NL456" s="109"/>
      <c r="NM456" s="109"/>
      <c r="NN456" s="109"/>
      <c r="NO456" s="109"/>
      <c r="NP456" s="109"/>
      <c r="NQ456" s="109"/>
      <c r="NR456" s="109"/>
      <c r="NS456" s="109"/>
      <c r="NT456" s="109"/>
      <c r="NU456" s="109"/>
      <c r="NV456" s="109"/>
      <c r="NW456" s="109"/>
      <c r="NX456" s="109"/>
      <c r="NY456" s="109"/>
      <c r="NZ456" s="109"/>
      <c r="OA456" s="109"/>
      <c r="OB456" s="109"/>
      <c r="OC456" s="109"/>
      <c r="OD456" s="109"/>
      <c r="OE456" s="109"/>
      <c r="OF456" s="109"/>
      <c r="OG456" s="109"/>
      <c r="OH456" s="109"/>
      <c r="OI456" s="109"/>
      <c r="OJ456" s="109"/>
      <c r="OK456" s="109"/>
      <c r="OL456" s="109"/>
      <c r="OM456" s="109"/>
      <c r="ON456" s="109"/>
      <c r="OO456" s="109"/>
      <c r="OP456" s="109"/>
      <c r="OQ456" s="109"/>
      <c r="OR456" s="109"/>
      <c r="OS456" s="109"/>
      <c r="OT456" s="109"/>
      <c r="OU456" s="109"/>
      <c r="OV456" s="109"/>
      <c r="OW456" s="109"/>
      <c r="OX456" s="109"/>
      <c r="OY456" s="109"/>
      <c r="OZ456" s="109"/>
      <c r="PA456" s="109"/>
      <c r="PB456" s="109"/>
      <c r="PC456" s="109"/>
      <c r="PD456" s="109"/>
      <c r="PE456" s="109"/>
      <c r="PF456" s="109"/>
      <c r="PG456" s="109"/>
      <c r="PH456" s="109"/>
      <c r="PI456" s="109"/>
      <c r="PJ456" s="109"/>
      <c r="PK456" s="109"/>
      <c r="PL456" s="109"/>
      <c r="PM456" s="109"/>
      <c r="PN456" s="109"/>
      <c r="PO456" s="109"/>
      <c r="PP456" s="109"/>
      <c r="PQ456" s="109"/>
      <c r="PR456" s="109"/>
      <c r="PS456" s="109"/>
      <c r="PT456" s="109"/>
      <c r="PU456" s="109"/>
      <c r="PV456" s="109"/>
      <c r="PW456" s="109"/>
      <c r="PX456" s="109"/>
      <c r="PY456" s="109"/>
      <c r="PZ456" s="109"/>
      <c r="QA456" s="109"/>
      <c r="QB456" s="109"/>
      <c r="QC456" s="109"/>
      <c r="QD456" s="109"/>
      <c r="QE456" s="109"/>
      <c r="QF456" s="109"/>
      <c r="QG456" s="109"/>
      <c r="QH456" s="109"/>
      <c r="QI456" s="109"/>
      <c r="QJ456" s="109"/>
      <c r="QK456" s="23">
        <f t="shared" si="7"/>
        <v>22</v>
      </c>
      <c r="QL456" s="125"/>
      <c r="QM456" s="125"/>
      <c r="QN456" s="125"/>
      <c r="QO456" s="125"/>
      <c r="QP456" s="125"/>
      <c r="QQ456" s="125"/>
      <c r="QR456" s="125"/>
      <c r="QS456" s="130"/>
    </row>
    <row r="457" spans="1:461" s="5" customFormat="1" ht="12.75" customHeight="1" x14ac:dyDescent="0.2">
      <c r="A457" s="52">
        <v>44754</v>
      </c>
      <c r="B457" s="98" t="s">
        <v>581</v>
      </c>
      <c r="C457" s="107"/>
      <c r="D457" s="107"/>
      <c r="E457" s="108">
        <v>1</v>
      </c>
      <c r="F457" s="108"/>
      <c r="G457" s="108"/>
      <c r="H457" s="108"/>
      <c r="I457" s="108"/>
      <c r="J457" s="108"/>
      <c r="K457" s="108"/>
      <c r="L457" s="108"/>
      <c r="M457" s="108"/>
      <c r="N457" s="109"/>
      <c r="O457" s="109"/>
      <c r="P457" s="109"/>
      <c r="Q457" s="109">
        <v>1</v>
      </c>
      <c r="R457" s="109"/>
      <c r="S457" s="109"/>
      <c r="T457" s="109"/>
      <c r="U457" s="109"/>
      <c r="V457" s="109">
        <v>1</v>
      </c>
      <c r="W457" s="109"/>
      <c r="X457" s="109">
        <v>0.9</v>
      </c>
      <c r="Y457" s="109">
        <v>0.9</v>
      </c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>
        <v>1</v>
      </c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>
        <v>1</v>
      </c>
      <c r="AV457" s="109"/>
      <c r="AW457" s="109"/>
      <c r="AX457" s="109"/>
      <c r="AY457" s="109"/>
      <c r="AZ457" s="109"/>
      <c r="BA457" s="109"/>
      <c r="BB457" s="109"/>
      <c r="BC457" s="109"/>
      <c r="BD457" s="109"/>
      <c r="BE457" s="109"/>
      <c r="BF457" s="109"/>
      <c r="BG457" s="109"/>
      <c r="BH457" s="109"/>
      <c r="BI457" s="109"/>
      <c r="BJ457" s="109"/>
      <c r="BK457" s="109"/>
      <c r="BL457" s="109"/>
      <c r="BM457" s="109"/>
      <c r="BN457" s="109"/>
      <c r="BO457" s="109"/>
      <c r="BP457" s="109">
        <v>1</v>
      </c>
      <c r="BQ457" s="109"/>
      <c r="BR457" s="109"/>
      <c r="BS457" s="109"/>
      <c r="BT457" s="109"/>
      <c r="BU457" s="109"/>
      <c r="BV457" s="109"/>
      <c r="BW457" s="109">
        <v>1</v>
      </c>
      <c r="BX457" s="109"/>
      <c r="BY457" s="109"/>
      <c r="BZ457" s="109"/>
      <c r="CA457" s="109"/>
      <c r="CB457" s="109"/>
      <c r="CC457" s="109"/>
      <c r="CD457" s="109"/>
      <c r="CE457" s="109"/>
      <c r="CF457" s="109"/>
      <c r="CG457" s="109"/>
      <c r="CH457" s="109"/>
      <c r="CI457" s="109"/>
      <c r="CJ457" s="109"/>
      <c r="CK457" s="109"/>
      <c r="CL457" s="109"/>
      <c r="CM457" s="109">
        <v>1.1000000000000001</v>
      </c>
      <c r="CN457" s="109"/>
      <c r="CO457" s="109"/>
      <c r="CP457" s="109"/>
      <c r="CQ457" s="109"/>
      <c r="CR457" s="109">
        <v>1</v>
      </c>
      <c r="CS457" s="109"/>
      <c r="CT457" s="109">
        <v>0.9</v>
      </c>
      <c r="CU457" s="109"/>
      <c r="CV457" s="109"/>
      <c r="CW457" s="109"/>
      <c r="CX457" s="109"/>
      <c r="CY457" s="109"/>
      <c r="CZ457" s="109"/>
      <c r="DA457" s="109"/>
      <c r="DB457" s="109"/>
      <c r="DC457" s="109"/>
      <c r="DD457" s="109"/>
      <c r="DE457" s="109">
        <v>1</v>
      </c>
      <c r="DF457" s="109"/>
      <c r="DG457" s="109"/>
      <c r="DH457" s="109"/>
      <c r="DI457" s="109"/>
      <c r="DJ457" s="109"/>
      <c r="DK457" s="109"/>
      <c r="DL457" s="109"/>
      <c r="DM457" s="109"/>
      <c r="DN457" s="109">
        <v>1</v>
      </c>
      <c r="DO457" s="109"/>
      <c r="DP457" s="109"/>
      <c r="DQ457" s="109"/>
      <c r="DR457" s="109"/>
      <c r="DS457" s="109"/>
      <c r="DT457" s="109"/>
      <c r="DU457" s="109"/>
      <c r="DV457" s="109"/>
      <c r="DW457" s="109"/>
      <c r="DX457" s="109"/>
      <c r="DY457" s="109"/>
      <c r="DZ457" s="109">
        <v>1</v>
      </c>
      <c r="EA457" s="109"/>
      <c r="EB457" s="109"/>
      <c r="EC457" s="109"/>
      <c r="ED457" s="109"/>
      <c r="EE457" s="109">
        <v>1</v>
      </c>
      <c r="EF457" s="109"/>
      <c r="EG457" s="109">
        <v>1</v>
      </c>
      <c r="EH457" s="109"/>
      <c r="EI457" s="109"/>
      <c r="EJ457" s="109"/>
      <c r="EK457" s="109"/>
      <c r="EL457" s="109"/>
      <c r="EM457" s="109"/>
      <c r="EN457" s="109"/>
      <c r="EO457" s="109"/>
      <c r="EP457" s="109"/>
      <c r="EQ457" s="109"/>
      <c r="ER457" s="109">
        <v>1</v>
      </c>
      <c r="ES457" s="109">
        <v>1</v>
      </c>
      <c r="ET457" s="109"/>
      <c r="EU457" s="109"/>
      <c r="EV457" s="109"/>
      <c r="EW457" s="109"/>
      <c r="EX457" s="109"/>
      <c r="EY457" s="109"/>
      <c r="EZ457" s="109"/>
      <c r="FA457" s="109"/>
      <c r="FB457" s="109"/>
      <c r="FC457" s="109"/>
      <c r="FD457" s="109"/>
      <c r="FE457" s="109"/>
      <c r="FF457" s="109">
        <v>1</v>
      </c>
      <c r="FG457" s="109"/>
      <c r="FH457" s="109"/>
      <c r="FI457" s="109"/>
      <c r="FJ457" s="109"/>
      <c r="FK457" s="109"/>
      <c r="FL457" s="109"/>
      <c r="FM457" s="109">
        <v>0.8</v>
      </c>
      <c r="FN457" s="109"/>
      <c r="FO457" s="109"/>
      <c r="FP457" s="109"/>
      <c r="FQ457" s="109"/>
      <c r="FR457" s="109"/>
      <c r="FS457" s="109"/>
      <c r="FT457" s="109"/>
      <c r="FU457" s="109">
        <v>1</v>
      </c>
      <c r="FV457" s="109"/>
      <c r="FW457" s="109"/>
      <c r="FX457" s="109"/>
      <c r="FY457" s="109"/>
      <c r="FZ457" s="109"/>
      <c r="GA457" s="109"/>
      <c r="GB457" s="109"/>
      <c r="GC457" s="109"/>
      <c r="GD457" s="109"/>
      <c r="GE457" s="109"/>
      <c r="GF457" s="109">
        <v>0.9</v>
      </c>
      <c r="GG457" s="109">
        <v>1</v>
      </c>
      <c r="GH457" s="109"/>
      <c r="GI457" s="109"/>
      <c r="GJ457" s="109"/>
      <c r="GK457" s="109"/>
      <c r="GL457" s="109"/>
      <c r="GM457" s="109"/>
      <c r="GN457" s="109"/>
      <c r="GO457" s="109"/>
      <c r="GP457" s="109"/>
      <c r="GQ457" s="109"/>
      <c r="GR457" s="109">
        <v>0.9</v>
      </c>
      <c r="GS457" s="109"/>
      <c r="GT457" s="109"/>
      <c r="GU457" s="109"/>
      <c r="GV457" s="109"/>
      <c r="GW457" s="109"/>
      <c r="GX457" s="109"/>
      <c r="GY457" s="109"/>
      <c r="GZ457" s="109"/>
      <c r="HA457" s="109"/>
      <c r="HB457" s="109"/>
      <c r="HC457" s="109"/>
      <c r="HD457" s="109"/>
      <c r="HE457" s="109"/>
      <c r="HF457" s="109"/>
      <c r="HG457" s="109"/>
      <c r="HH457" s="109"/>
      <c r="HI457" s="109"/>
      <c r="HJ457" s="109"/>
      <c r="HK457" s="109"/>
      <c r="HL457" s="109"/>
      <c r="HM457" s="109"/>
      <c r="HN457" s="109">
        <v>0.9</v>
      </c>
      <c r="HO457" s="109"/>
      <c r="HP457" s="109"/>
      <c r="HQ457" s="109"/>
      <c r="HR457" s="109"/>
      <c r="HS457" s="109"/>
      <c r="HT457" s="109"/>
      <c r="HU457" s="109"/>
      <c r="HV457" s="109"/>
      <c r="HW457" s="109">
        <v>1</v>
      </c>
      <c r="HX457" s="109"/>
      <c r="HY457" s="109"/>
      <c r="HZ457" s="109"/>
      <c r="IA457" s="109"/>
      <c r="IB457" s="109"/>
      <c r="IC457" s="109"/>
      <c r="ID457" s="109"/>
      <c r="IE457" s="109"/>
      <c r="IF457" s="109"/>
      <c r="IG457" s="109"/>
      <c r="IH457" s="109"/>
      <c r="II457" s="109"/>
      <c r="IJ457" s="109"/>
      <c r="IK457" s="109"/>
      <c r="IL457" s="109"/>
      <c r="IM457" s="109"/>
      <c r="IN457" s="109"/>
      <c r="IO457" s="109">
        <v>1</v>
      </c>
      <c r="IP457" s="109"/>
      <c r="IQ457" s="109"/>
      <c r="IR457" s="109"/>
      <c r="IS457" s="109"/>
      <c r="IT457" s="109"/>
      <c r="IU457" s="109"/>
      <c r="IV457" s="109"/>
      <c r="IW457" s="109"/>
      <c r="IX457" s="109"/>
      <c r="IY457" s="109"/>
      <c r="IZ457" s="109"/>
      <c r="JA457" s="109"/>
      <c r="JB457" s="109"/>
      <c r="JC457" s="109"/>
      <c r="JD457" s="109"/>
      <c r="JE457" s="109"/>
      <c r="JF457" s="109"/>
      <c r="JG457" s="109"/>
      <c r="JH457" s="109"/>
      <c r="JI457" s="109"/>
      <c r="JJ457" s="109"/>
      <c r="JK457" s="109"/>
      <c r="JL457" s="109"/>
      <c r="JM457" s="109"/>
      <c r="JN457" s="109"/>
      <c r="JO457" s="109"/>
      <c r="JP457" s="109"/>
      <c r="JQ457" s="109"/>
      <c r="JR457" s="109"/>
      <c r="JS457" s="109"/>
      <c r="JT457" s="109"/>
      <c r="JU457" s="109"/>
      <c r="JV457" s="109"/>
      <c r="JW457" s="109"/>
      <c r="JX457" s="109"/>
      <c r="JY457" s="109"/>
      <c r="JZ457" s="109">
        <v>1</v>
      </c>
      <c r="KA457" s="109"/>
      <c r="KB457" s="109"/>
      <c r="KC457" s="109"/>
      <c r="KD457" s="109"/>
      <c r="KE457" s="109"/>
      <c r="KF457" s="109"/>
      <c r="KG457" s="109"/>
      <c r="KH457" s="109"/>
      <c r="KI457" s="109"/>
      <c r="KJ457" s="109"/>
      <c r="KK457" s="109"/>
      <c r="KL457" s="109"/>
      <c r="KM457" s="109"/>
      <c r="KN457" s="109"/>
      <c r="KO457" s="109"/>
      <c r="KP457" s="109"/>
      <c r="KQ457" s="109"/>
      <c r="KR457" s="109"/>
      <c r="KS457" s="109"/>
      <c r="KT457" s="109"/>
      <c r="KU457" s="109"/>
      <c r="KV457" s="109"/>
      <c r="KW457" s="109"/>
      <c r="KX457" s="109"/>
      <c r="KY457" s="109"/>
      <c r="KZ457" s="109"/>
      <c r="LA457" s="109"/>
      <c r="LB457" s="109"/>
      <c r="LC457" s="109"/>
      <c r="LD457" s="109"/>
      <c r="LE457" s="109">
        <v>1</v>
      </c>
      <c r="LF457" s="109"/>
      <c r="LG457" s="109"/>
      <c r="LH457" s="109"/>
      <c r="LI457" s="109"/>
      <c r="LJ457" s="109"/>
      <c r="LK457" s="109"/>
      <c r="LL457" s="109"/>
      <c r="LM457" s="109"/>
      <c r="LN457" s="109"/>
      <c r="LO457" s="109"/>
      <c r="LP457" s="109"/>
      <c r="LQ457" s="109"/>
      <c r="LR457" s="109"/>
      <c r="LS457" s="109"/>
      <c r="LT457" s="109"/>
      <c r="LU457" s="109"/>
      <c r="LV457" s="109"/>
      <c r="LW457" s="109"/>
      <c r="LX457" s="109"/>
      <c r="LY457" s="109"/>
      <c r="LZ457" s="109"/>
      <c r="MA457" s="109"/>
      <c r="MB457" s="109"/>
      <c r="MC457" s="109"/>
      <c r="MD457" s="109"/>
      <c r="ME457" s="109"/>
      <c r="MF457" s="109"/>
      <c r="MG457" s="109"/>
      <c r="MH457" s="109"/>
      <c r="MI457" s="109"/>
      <c r="MJ457" s="109"/>
      <c r="MK457" s="109"/>
      <c r="ML457" s="109"/>
      <c r="MM457" s="109"/>
      <c r="MN457" s="109"/>
      <c r="MO457" s="109"/>
      <c r="MP457" s="109"/>
      <c r="MQ457" s="109"/>
      <c r="MR457" s="109"/>
      <c r="MS457" s="109"/>
      <c r="MT457" s="109"/>
      <c r="MU457" s="109"/>
      <c r="MV457" s="109"/>
      <c r="MW457" s="109"/>
      <c r="MX457" s="109"/>
      <c r="MY457" s="109"/>
      <c r="MZ457" s="109"/>
      <c r="NA457" s="109"/>
      <c r="NB457" s="109"/>
      <c r="NC457" s="109"/>
      <c r="ND457" s="109"/>
      <c r="NE457" s="109"/>
      <c r="NF457" s="109"/>
      <c r="NG457" s="109"/>
      <c r="NH457" s="109"/>
      <c r="NI457" s="109"/>
      <c r="NJ457" s="109"/>
      <c r="NK457" s="109"/>
      <c r="NL457" s="109"/>
      <c r="NM457" s="109"/>
      <c r="NN457" s="109"/>
      <c r="NO457" s="109"/>
      <c r="NP457" s="109"/>
      <c r="NQ457" s="109"/>
      <c r="NR457" s="109"/>
      <c r="NS457" s="109"/>
      <c r="NT457" s="109"/>
      <c r="NU457" s="109"/>
      <c r="NV457" s="109"/>
      <c r="NW457" s="109"/>
      <c r="NX457" s="109"/>
      <c r="NY457" s="109"/>
      <c r="NZ457" s="109"/>
      <c r="OA457" s="109"/>
      <c r="OB457" s="109"/>
      <c r="OC457" s="109"/>
      <c r="OD457" s="109"/>
      <c r="OE457" s="109"/>
      <c r="OF457" s="109"/>
      <c r="OG457" s="109"/>
      <c r="OH457" s="109"/>
      <c r="OI457" s="109"/>
      <c r="OJ457" s="109"/>
      <c r="OK457" s="109"/>
      <c r="OL457" s="109"/>
      <c r="OM457" s="109"/>
      <c r="ON457" s="109"/>
      <c r="OO457" s="109"/>
      <c r="OP457" s="109"/>
      <c r="OQ457" s="109"/>
      <c r="OR457" s="109"/>
      <c r="OS457" s="109"/>
      <c r="OT457" s="109"/>
      <c r="OU457" s="109"/>
      <c r="OV457" s="109"/>
      <c r="OW457" s="109"/>
      <c r="OX457" s="109"/>
      <c r="OY457" s="109"/>
      <c r="OZ457" s="109"/>
      <c r="PA457" s="109"/>
      <c r="PB457" s="109"/>
      <c r="PC457" s="109"/>
      <c r="PD457" s="109"/>
      <c r="PE457" s="109"/>
      <c r="PF457" s="109"/>
      <c r="PG457" s="109"/>
      <c r="PH457" s="109"/>
      <c r="PI457" s="109"/>
      <c r="PJ457" s="109"/>
      <c r="PK457" s="109"/>
      <c r="PL457" s="109"/>
      <c r="PM457" s="109"/>
      <c r="PN457" s="109"/>
      <c r="PO457" s="109"/>
      <c r="PP457" s="109"/>
      <c r="PQ457" s="109"/>
      <c r="PR457" s="109"/>
      <c r="PS457" s="109"/>
      <c r="PT457" s="109"/>
      <c r="PU457" s="109"/>
      <c r="PV457" s="109"/>
      <c r="PW457" s="109"/>
      <c r="PX457" s="109"/>
      <c r="PY457" s="109"/>
      <c r="PZ457" s="109"/>
      <c r="QA457" s="109"/>
      <c r="QB457" s="109"/>
      <c r="QC457" s="109"/>
      <c r="QD457" s="109"/>
      <c r="QE457" s="109"/>
      <c r="QF457" s="109"/>
      <c r="QG457" s="109"/>
      <c r="QH457" s="109"/>
      <c r="QI457" s="109"/>
      <c r="QJ457" s="109"/>
      <c r="QK457" s="23">
        <f t="shared" si="7"/>
        <v>29.299999999999997</v>
      </c>
      <c r="QL457" s="125"/>
      <c r="QM457" s="148"/>
      <c r="QN457" s="125"/>
      <c r="QO457" s="125"/>
      <c r="QP457" s="125"/>
      <c r="QQ457" s="125"/>
      <c r="QR457" s="125">
        <v>2273.0500000000002</v>
      </c>
      <c r="QS457" s="130"/>
    </row>
    <row r="458" spans="1:461" s="5" customFormat="1" ht="12.75" customHeight="1" x14ac:dyDescent="0.2">
      <c r="A458" s="52">
        <v>44755</v>
      </c>
      <c r="B458" s="90" t="s">
        <v>136</v>
      </c>
      <c r="C458" s="107"/>
      <c r="D458" s="107"/>
      <c r="E458" s="108">
        <v>10</v>
      </c>
      <c r="F458" s="108"/>
      <c r="G458" s="108"/>
      <c r="H458" s="108"/>
      <c r="I458" s="108"/>
      <c r="J458" s="108"/>
      <c r="K458" s="108"/>
      <c r="L458" s="108"/>
      <c r="M458" s="108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>
        <v>2</v>
      </c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 s="109"/>
      <c r="BD458" s="109"/>
      <c r="BE458" s="109"/>
      <c r="BF458" s="109"/>
      <c r="BG458" s="109"/>
      <c r="BH458" s="109"/>
      <c r="BI458" s="109"/>
      <c r="BJ458" s="109"/>
      <c r="BK458" s="109"/>
      <c r="BL458" s="109"/>
      <c r="BM458" s="109"/>
      <c r="BN458" s="109"/>
      <c r="BO458" s="109"/>
      <c r="BP458" s="109"/>
      <c r="BQ458" s="109"/>
      <c r="BR458" s="109"/>
      <c r="BS458" s="109"/>
      <c r="BT458" s="109"/>
      <c r="BU458" s="109"/>
      <c r="BV458" s="109"/>
      <c r="BW458" s="109"/>
      <c r="BX458" s="109"/>
      <c r="BY458" s="109"/>
      <c r="BZ458" s="109"/>
      <c r="CA458" s="109"/>
      <c r="CB458" s="109"/>
      <c r="CC458" s="109"/>
      <c r="CD458" s="109"/>
      <c r="CE458" s="109"/>
      <c r="CF458" s="109"/>
      <c r="CG458" s="109"/>
      <c r="CH458" s="109"/>
      <c r="CI458" s="109"/>
      <c r="CJ458" s="109"/>
      <c r="CK458" s="109"/>
      <c r="CL458" s="109"/>
      <c r="CM458" s="109"/>
      <c r="CN458" s="109"/>
      <c r="CO458" s="109"/>
      <c r="CP458" s="109"/>
      <c r="CQ458" s="109"/>
      <c r="CR458" s="109"/>
      <c r="CS458" s="109"/>
      <c r="CT458" s="109"/>
      <c r="CU458" s="109"/>
      <c r="CV458" s="109"/>
      <c r="CW458" s="109"/>
      <c r="CX458" s="109"/>
      <c r="CY458" s="109"/>
      <c r="CZ458" s="109"/>
      <c r="DA458" s="109"/>
      <c r="DB458" s="109"/>
      <c r="DC458" s="109"/>
      <c r="DD458" s="109"/>
      <c r="DE458" s="109"/>
      <c r="DF458" s="109"/>
      <c r="DG458" s="109"/>
      <c r="DH458" s="109"/>
      <c r="DI458" s="109"/>
      <c r="DJ458" s="109"/>
      <c r="DK458" s="109"/>
      <c r="DL458" s="109"/>
      <c r="DM458" s="109"/>
      <c r="DN458" s="109"/>
      <c r="DO458" s="109"/>
      <c r="DP458" s="109"/>
      <c r="DQ458" s="109"/>
      <c r="DR458" s="109"/>
      <c r="DS458" s="109"/>
      <c r="DT458" s="109"/>
      <c r="DU458" s="109"/>
      <c r="DV458" s="109"/>
      <c r="DW458" s="109"/>
      <c r="DX458" s="109"/>
      <c r="DY458" s="109"/>
      <c r="DZ458" s="109"/>
      <c r="EA458" s="109"/>
      <c r="EB458" s="109"/>
      <c r="EC458" s="109"/>
      <c r="ED458" s="109"/>
      <c r="EE458" s="109"/>
      <c r="EF458" s="109"/>
      <c r="EG458" s="109"/>
      <c r="EH458" s="109"/>
      <c r="EI458" s="109"/>
      <c r="EJ458" s="109"/>
      <c r="EK458" s="109"/>
      <c r="EL458" s="109"/>
      <c r="EM458" s="109"/>
      <c r="EN458" s="109"/>
      <c r="EO458" s="109"/>
      <c r="EP458" s="109"/>
      <c r="EQ458" s="109"/>
      <c r="ER458" s="109"/>
      <c r="ES458" s="109"/>
      <c r="ET458" s="109"/>
      <c r="EU458" s="109"/>
      <c r="EV458" s="109"/>
      <c r="EW458" s="109"/>
      <c r="EX458" s="109"/>
      <c r="EY458" s="109"/>
      <c r="EZ458" s="109"/>
      <c r="FA458" s="109"/>
      <c r="FB458" s="109"/>
      <c r="FC458" s="109"/>
      <c r="FD458" s="109"/>
      <c r="FE458" s="109"/>
      <c r="FF458" s="109"/>
      <c r="FG458" s="109"/>
      <c r="FH458" s="109"/>
      <c r="FI458" s="109"/>
      <c r="FJ458" s="109"/>
      <c r="FK458" s="109"/>
      <c r="FL458" s="109"/>
      <c r="FM458" s="109"/>
      <c r="FN458" s="109"/>
      <c r="FO458" s="109"/>
      <c r="FP458" s="109"/>
      <c r="FQ458" s="109"/>
      <c r="FR458" s="109"/>
      <c r="FS458" s="109"/>
      <c r="FT458" s="109"/>
      <c r="FU458" s="109"/>
      <c r="FV458" s="109"/>
      <c r="FW458" s="109"/>
      <c r="FX458" s="109"/>
      <c r="FY458" s="109"/>
      <c r="FZ458" s="109"/>
      <c r="GA458" s="109"/>
      <c r="GB458" s="109"/>
      <c r="GC458" s="109"/>
      <c r="GD458" s="109"/>
      <c r="GE458" s="109"/>
      <c r="GF458" s="109"/>
      <c r="GG458" s="109"/>
      <c r="GH458" s="109"/>
      <c r="GI458" s="109"/>
      <c r="GJ458" s="109"/>
      <c r="GK458" s="109"/>
      <c r="GL458" s="109"/>
      <c r="GM458" s="109"/>
      <c r="GN458" s="109"/>
      <c r="GO458" s="109"/>
      <c r="GP458" s="109"/>
      <c r="GQ458" s="109"/>
      <c r="GR458" s="109"/>
      <c r="GS458" s="109"/>
      <c r="GT458" s="109"/>
      <c r="GU458" s="109"/>
      <c r="GV458" s="109"/>
      <c r="GW458" s="109"/>
      <c r="GX458" s="109"/>
      <c r="GY458" s="109"/>
      <c r="GZ458" s="109"/>
      <c r="HA458" s="109"/>
      <c r="HB458" s="109"/>
      <c r="HC458" s="109"/>
      <c r="HD458" s="109"/>
      <c r="HE458" s="109"/>
      <c r="HF458" s="109"/>
      <c r="HG458" s="109"/>
      <c r="HH458" s="109"/>
      <c r="HI458" s="109"/>
      <c r="HJ458" s="109"/>
      <c r="HK458" s="109"/>
      <c r="HL458" s="109"/>
      <c r="HM458" s="109"/>
      <c r="HN458" s="109"/>
      <c r="HO458" s="109"/>
      <c r="HP458" s="109"/>
      <c r="HQ458" s="109"/>
      <c r="HR458" s="109"/>
      <c r="HS458" s="109"/>
      <c r="HT458" s="109"/>
      <c r="HU458" s="109"/>
      <c r="HV458" s="109"/>
      <c r="HW458" s="109"/>
      <c r="HX458" s="109"/>
      <c r="HY458" s="109"/>
      <c r="HZ458" s="109"/>
      <c r="IA458" s="109"/>
      <c r="IB458" s="109"/>
      <c r="IC458" s="109"/>
      <c r="ID458" s="109"/>
      <c r="IE458" s="109"/>
      <c r="IF458" s="109"/>
      <c r="IG458" s="109"/>
      <c r="IH458" s="109"/>
      <c r="II458" s="109"/>
      <c r="IJ458" s="109"/>
      <c r="IK458" s="109"/>
      <c r="IL458" s="109"/>
      <c r="IM458" s="109"/>
      <c r="IN458" s="109"/>
      <c r="IO458" s="109"/>
      <c r="IP458" s="109"/>
      <c r="IQ458" s="109"/>
      <c r="IR458" s="109"/>
      <c r="IS458" s="109"/>
      <c r="IT458" s="109"/>
      <c r="IU458" s="109"/>
      <c r="IV458" s="109"/>
      <c r="IW458" s="109"/>
      <c r="IX458" s="109"/>
      <c r="IY458" s="109"/>
      <c r="IZ458" s="109"/>
      <c r="JA458" s="109"/>
      <c r="JB458" s="109"/>
      <c r="JC458" s="109"/>
      <c r="JD458" s="109"/>
      <c r="JE458" s="109"/>
      <c r="JF458" s="109"/>
      <c r="JG458" s="109"/>
      <c r="JH458" s="109"/>
      <c r="JI458" s="109"/>
      <c r="JJ458" s="109"/>
      <c r="JK458" s="109"/>
      <c r="JL458" s="109"/>
      <c r="JM458" s="109"/>
      <c r="JN458" s="109"/>
      <c r="JO458" s="109"/>
      <c r="JP458" s="109"/>
      <c r="JQ458" s="109"/>
      <c r="JR458" s="109"/>
      <c r="JS458" s="109"/>
      <c r="JT458" s="109"/>
      <c r="JU458" s="109"/>
      <c r="JV458" s="109"/>
      <c r="JW458" s="109"/>
      <c r="JX458" s="109"/>
      <c r="JY458" s="109"/>
      <c r="JZ458" s="109"/>
      <c r="KA458" s="109"/>
      <c r="KB458" s="109"/>
      <c r="KC458" s="109"/>
      <c r="KD458" s="109"/>
      <c r="KE458" s="109"/>
      <c r="KF458" s="109"/>
      <c r="KG458" s="109"/>
      <c r="KH458" s="109"/>
      <c r="KI458" s="109"/>
      <c r="KJ458" s="109"/>
      <c r="KK458" s="109"/>
      <c r="KL458" s="109"/>
      <c r="KM458" s="109"/>
      <c r="KN458" s="109"/>
      <c r="KO458" s="109"/>
      <c r="KP458" s="109"/>
      <c r="KQ458" s="109"/>
      <c r="KR458" s="109"/>
      <c r="KS458" s="109"/>
      <c r="KT458" s="109"/>
      <c r="KU458" s="109"/>
      <c r="KV458" s="109"/>
      <c r="KW458" s="109"/>
      <c r="KX458" s="109"/>
      <c r="KY458" s="109"/>
      <c r="KZ458" s="109"/>
      <c r="LA458" s="109"/>
      <c r="LB458" s="109"/>
      <c r="LC458" s="109"/>
      <c r="LD458" s="109"/>
      <c r="LE458" s="109"/>
      <c r="LF458" s="109"/>
      <c r="LG458" s="109"/>
      <c r="LH458" s="109"/>
      <c r="LI458" s="109"/>
      <c r="LJ458" s="109"/>
      <c r="LK458" s="109"/>
      <c r="LL458" s="109"/>
      <c r="LM458" s="109"/>
      <c r="LN458" s="109"/>
      <c r="LO458" s="109"/>
      <c r="LP458" s="109"/>
      <c r="LQ458" s="109"/>
      <c r="LR458" s="109"/>
      <c r="LS458" s="109"/>
      <c r="LT458" s="109"/>
      <c r="LU458" s="109"/>
      <c r="LV458" s="109"/>
      <c r="LW458" s="109"/>
      <c r="LX458" s="109"/>
      <c r="LY458" s="109"/>
      <c r="LZ458" s="109"/>
      <c r="MA458" s="109"/>
      <c r="MB458" s="109"/>
      <c r="MC458" s="109"/>
      <c r="MD458" s="109"/>
      <c r="ME458" s="109"/>
      <c r="MF458" s="109"/>
      <c r="MG458" s="109"/>
      <c r="MH458" s="109"/>
      <c r="MI458" s="109"/>
      <c r="MJ458" s="109"/>
      <c r="MK458" s="109"/>
      <c r="ML458" s="109"/>
      <c r="MM458" s="109"/>
      <c r="MN458" s="109"/>
      <c r="MO458" s="109"/>
      <c r="MP458" s="109"/>
      <c r="MQ458" s="109"/>
      <c r="MR458" s="109"/>
      <c r="MS458" s="109"/>
      <c r="MT458" s="109"/>
      <c r="MU458" s="109"/>
      <c r="MV458" s="109"/>
      <c r="MW458" s="109"/>
      <c r="MX458" s="109"/>
      <c r="MY458" s="109"/>
      <c r="MZ458" s="109"/>
      <c r="NA458" s="109"/>
      <c r="NB458" s="109"/>
      <c r="NC458" s="109"/>
      <c r="ND458" s="109"/>
      <c r="NE458" s="109"/>
      <c r="NF458" s="109"/>
      <c r="NG458" s="109"/>
      <c r="NH458" s="109"/>
      <c r="NI458" s="109"/>
      <c r="NJ458" s="109"/>
      <c r="NK458" s="109"/>
      <c r="NL458" s="109"/>
      <c r="NM458" s="109"/>
      <c r="NN458" s="109"/>
      <c r="NO458" s="109"/>
      <c r="NP458" s="109"/>
      <c r="NQ458" s="109"/>
      <c r="NR458" s="109"/>
      <c r="NS458" s="109"/>
      <c r="NT458" s="109"/>
      <c r="NU458" s="109"/>
      <c r="NV458" s="109"/>
      <c r="NW458" s="109"/>
      <c r="NX458" s="109"/>
      <c r="NY458" s="109"/>
      <c r="NZ458" s="109"/>
      <c r="OA458" s="109"/>
      <c r="OB458" s="109"/>
      <c r="OC458" s="109"/>
      <c r="OD458" s="109"/>
      <c r="OE458" s="109"/>
      <c r="OF458" s="109"/>
      <c r="OG458" s="109"/>
      <c r="OH458" s="109"/>
      <c r="OI458" s="109"/>
      <c r="OJ458" s="109"/>
      <c r="OK458" s="109"/>
      <c r="OL458" s="109"/>
      <c r="OM458" s="109"/>
      <c r="ON458" s="109"/>
      <c r="OO458" s="109"/>
      <c r="OP458" s="109"/>
      <c r="OQ458" s="109"/>
      <c r="OR458" s="109"/>
      <c r="OS458" s="109"/>
      <c r="OT458" s="109"/>
      <c r="OU458" s="109"/>
      <c r="OV458" s="109"/>
      <c r="OW458" s="109"/>
      <c r="OX458" s="109"/>
      <c r="OY458" s="109"/>
      <c r="OZ458" s="109"/>
      <c r="PA458" s="109"/>
      <c r="PB458" s="109"/>
      <c r="PC458" s="109"/>
      <c r="PD458" s="109"/>
      <c r="PE458" s="109"/>
      <c r="PF458" s="109"/>
      <c r="PG458" s="109"/>
      <c r="PH458" s="109"/>
      <c r="PI458" s="109"/>
      <c r="PJ458" s="109"/>
      <c r="PK458" s="109"/>
      <c r="PL458" s="109"/>
      <c r="PM458" s="109"/>
      <c r="PN458" s="109"/>
      <c r="PO458" s="109"/>
      <c r="PP458" s="109"/>
      <c r="PQ458" s="109"/>
      <c r="PR458" s="109"/>
      <c r="PS458" s="109"/>
      <c r="PT458" s="109"/>
      <c r="PU458" s="109"/>
      <c r="PV458" s="109"/>
      <c r="PW458" s="109"/>
      <c r="PX458" s="109"/>
      <c r="PY458" s="109"/>
      <c r="PZ458" s="109"/>
      <c r="QA458" s="109"/>
      <c r="QB458" s="109"/>
      <c r="QC458" s="109"/>
      <c r="QD458" s="109"/>
      <c r="QE458" s="109"/>
      <c r="QF458" s="109"/>
      <c r="QG458" s="109"/>
      <c r="QH458" s="109"/>
      <c r="QI458" s="109"/>
      <c r="QJ458" s="109"/>
      <c r="QK458" s="23">
        <f t="shared" si="7"/>
        <v>12</v>
      </c>
      <c r="QL458" s="125"/>
      <c r="QM458" s="148"/>
      <c r="QN458" s="125"/>
      <c r="QO458" s="125"/>
      <c r="QP458" s="125"/>
      <c r="QQ458" s="125"/>
      <c r="QR458" s="125"/>
      <c r="QS458" s="130"/>
    </row>
    <row r="459" spans="1:461" s="5" customFormat="1" ht="12.75" customHeight="1" x14ac:dyDescent="0.2">
      <c r="A459" s="52">
        <v>44755</v>
      </c>
      <c r="B459" s="98" t="s">
        <v>343</v>
      </c>
      <c r="C459" s="107"/>
      <c r="D459" s="107"/>
      <c r="E459" s="108"/>
      <c r="F459" s="108"/>
      <c r="G459" s="108"/>
      <c r="H459" s="108"/>
      <c r="I459" s="108"/>
      <c r="J459" s="108"/>
      <c r="K459" s="108"/>
      <c r="L459" s="108"/>
      <c r="M459" s="108"/>
      <c r="N459" s="109"/>
      <c r="O459" s="109"/>
      <c r="P459" s="109"/>
      <c r="Q459" s="109">
        <v>1</v>
      </c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 s="109"/>
      <c r="BD459" s="109"/>
      <c r="BE459" s="109"/>
      <c r="BF459" s="109"/>
      <c r="BG459" s="109"/>
      <c r="BH459" s="109"/>
      <c r="BI459" s="109"/>
      <c r="BJ459" s="109"/>
      <c r="BK459" s="109"/>
      <c r="BL459" s="109"/>
      <c r="BM459" s="109"/>
      <c r="BN459" s="109"/>
      <c r="BO459" s="109"/>
      <c r="BP459" s="109"/>
      <c r="BQ459" s="109"/>
      <c r="BR459" s="109"/>
      <c r="BS459" s="109"/>
      <c r="BT459" s="109"/>
      <c r="BU459" s="109"/>
      <c r="BV459" s="109"/>
      <c r="BW459" s="109"/>
      <c r="BX459" s="109"/>
      <c r="BY459" s="109"/>
      <c r="BZ459" s="109"/>
      <c r="CA459" s="109"/>
      <c r="CB459" s="109"/>
      <c r="CC459" s="109"/>
      <c r="CD459" s="109"/>
      <c r="CE459" s="109"/>
      <c r="CF459" s="109"/>
      <c r="CG459" s="109"/>
      <c r="CH459" s="109"/>
      <c r="CI459" s="109"/>
      <c r="CJ459" s="109"/>
      <c r="CK459" s="109"/>
      <c r="CL459" s="109"/>
      <c r="CM459" s="109"/>
      <c r="CN459" s="109"/>
      <c r="CO459" s="109"/>
      <c r="CP459" s="109"/>
      <c r="CQ459" s="109"/>
      <c r="CR459" s="109"/>
      <c r="CS459" s="109"/>
      <c r="CT459" s="109"/>
      <c r="CU459" s="109"/>
      <c r="CV459" s="109"/>
      <c r="CW459" s="109"/>
      <c r="CX459" s="109"/>
      <c r="CY459" s="109"/>
      <c r="CZ459" s="109"/>
      <c r="DA459" s="109"/>
      <c r="DB459" s="109"/>
      <c r="DC459" s="109"/>
      <c r="DD459" s="109"/>
      <c r="DE459" s="109"/>
      <c r="DF459" s="109"/>
      <c r="DG459" s="109"/>
      <c r="DH459" s="109"/>
      <c r="DI459" s="109"/>
      <c r="DJ459" s="109"/>
      <c r="DK459" s="109"/>
      <c r="DL459" s="109"/>
      <c r="DM459" s="109"/>
      <c r="DN459" s="109"/>
      <c r="DO459" s="109"/>
      <c r="DP459" s="109"/>
      <c r="DQ459" s="109"/>
      <c r="DR459" s="109"/>
      <c r="DS459" s="109"/>
      <c r="DT459" s="109"/>
      <c r="DU459" s="109"/>
      <c r="DV459" s="109"/>
      <c r="DW459" s="109"/>
      <c r="DX459" s="109"/>
      <c r="DY459" s="109"/>
      <c r="DZ459" s="109"/>
      <c r="EA459" s="109"/>
      <c r="EB459" s="109"/>
      <c r="EC459" s="109"/>
      <c r="ED459" s="109"/>
      <c r="EE459" s="109"/>
      <c r="EF459" s="109"/>
      <c r="EG459" s="109"/>
      <c r="EH459" s="109"/>
      <c r="EI459" s="109"/>
      <c r="EJ459" s="109"/>
      <c r="EK459" s="109"/>
      <c r="EL459" s="109"/>
      <c r="EM459" s="109"/>
      <c r="EN459" s="109"/>
      <c r="EO459" s="109"/>
      <c r="EP459" s="109"/>
      <c r="EQ459" s="109"/>
      <c r="ER459" s="109"/>
      <c r="ES459" s="109"/>
      <c r="ET459" s="109"/>
      <c r="EU459" s="109"/>
      <c r="EV459" s="109"/>
      <c r="EW459" s="109"/>
      <c r="EX459" s="109"/>
      <c r="EY459" s="109"/>
      <c r="EZ459" s="109"/>
      <c r="FA459" s="109"/>
      <c r="FB459" s="109"/>
      <c r="FC459" s="109"/>
      <c r="FD459" s="109"/>
      <c r="FE459" s="109"/>
      <c r="FF459" s="109"/>
      <c r="FG459" s="109"/>
      <c r="FH459" s="109"/>
      <c r="FI459" s="109"/>
      <c r="FJ459" s="109"/>
      <c r="FK459" s="109"/>
      <c r="FL459" s="109"/>
      <c r="FM459" s="109"/>
      <c r="FN459" s="109"/>
      <c r="FO459" s="109"/>
      <c r="FP459" s="109"/>
      <c r="FQ459" s="109"/>
      <c r="FR459" s="109"/>
      <c r="FS459" s="109"/>
      <c r="FT459" s="109"/>
      <c r="FU459" s="109"/>
      <c r="FV459" s="109"/>
      <c r="FW459" s="109"/>
      <c r="FX459" s="109"/>
      <c r="FY459" s="109"/>
      <c r="FZ459" s="109"/>
      <c r="GA459" s="109"/>
      <c r="GB459" s="109"/>
      <c r="GC459" s="109"/>
      <c r="GD459" s="109"/>
      <c r="GE459" s="109"/>
      <c r="GF459" s="109"/>
      <c r="GG459" s="109"/>
      <c r="GH459" s="109"/>
      <c r="GI459" s="109"/>
      <c r="GJ459" s="109"/>
      <c r="GK459" s="109"/>
      <c r="GL459" s="109"/>
      <c r="GM459" s="109"/>
      <c r="GN459" s="109"/>
      <c r="GO459" s="109"/>
      <c r="GP459" s="109"/>
      <c r="GQ459" s="109"/>
      <c r="GR459" s="109"/>
      <c r="GS459" s="109"/>
      <c r="GT459" s="109"/>
      <c r="GU459" s="109"/>
      <c r="GV459" s="109"/>
      <c r="GW459" s="109"/>
      <c r="GX459" s="109"/>
      <c r="GY459" s="109"/>
      <c r="GZ459" s="109"/>
      <c r="HA459" s="109"/>
      <c r="HB459" s="109"/>
      <c r="HC459" s="109"/>
      <c r="HD459" s="109"/>
      <c r="HE459" s="109"/>
      <c r="HF459" s="109"/>
      <c r="HG459" s="109"/>
      <c r="HH459" s="109"/>
      <c r="HI459" s="109"/>
      <c r="HJ459" s="109"/>
      <c r="HK459" s="109"/>
      <c r="HL459" s="109"/>
      <c r="HM459" s="109"/>
      <c r="HN459" s="109"/>
      <c r="HO459" s="109"/>
      <c r="HP459" s="109"/>
      <c r="HQ459" s="109"/>
      <c r="HR459" s="109"/>
      <c r="HS459" s="109"/>
      <c r="HT459" s="109"/>
      <c r="HU459" s="109"/>
      <c r="HV459" s="109"/>
      <c r="HW459" s="109"/>
      <c r="HX459" s="109"/>
      <c r="HY459" s="109"/>
      <c r="HZ459" s="109"/>
      <c r="IA459" s="109"/>
      <c r="IB459" s="109"/>
      <c r="IC459" s="109"/>
      <c r="ID459" s="109"/>
      <c r="IE459" s="109"/>
      <c r="IF459" s="109"/>
      <c r="IG459" s="109"/>
      <c r="IH459" s="109"/>
      <c r="II459" s="109"/>
      <c r="IJ459" s="109"/>
      <c r="IK459" s="109"/>
      <c r="IL459" s="109"/>
      <c r="IM459" s="109"/>
      <c r="IN459" s="109"/>
      <c r="IO459" s="109"/>
      <c r="IP459" s="109"/>
      <c r="IQ459" s="109"/>
      <c r="IR459" s="109"/>
      <c r="IS459" s="109"/>
      <c r="IT459" s="109"/>
      <c r="IU459" s="109"/>
      <c r="IV459" s="109"/>
      <c r="IW459" s="109"/>
      <c r="IX459" s="109"/>
      <c r="IY459" s="109"/>
      <c r="IZ459" s="109"/>
      <c r="JA459" s="109"/>
      <c r="JB459" s="109"/>
      <c r="JC459" s="109"/>
      <c r="JD459" s="109"/>
      <c r="JE459" s="109"/>
      <c r="JF459" s="109"/>
      <c r="JG459" s="109"/>
      <c r="JH459" s="109"/>
      <c r="JI459" s="109"/>
      <c r="JJ459" s="109"/>
      <c r="JK459" s="109"/>
      <c r="JL459" s="109"/>
      <c r="JM459" s="109"/>
      <c r="JN459" s="109"/>
      <c r="JO459" s="109"/>
      <c r="JP459" s="109"/>
      <c r="JQ459" s="109"/>
      <c r="JR459" s="109"/>
      <c r="JS459" s="109"/>
      <c r="JT459" s="109"/>
      <c r="JU459" s="109"/>
      <c r="JV459" s="109"/>
      <c r="JW459" s="109"/>
      <c r="JX459" s="109"/>
      <c r="JY459" s="109"/>
      <c r="JZ459" s="109"/>
      <c r="KA459" s="109"/>
      <c r="KB459" s="109"/>
      <c r="KC459" s="109"/>
      <c r="KD459" s="109"/>
      <c r="KE459" s="109"/>
      <c r="KF459" s="109"/>
      <c r="KG459" s="109"/>
      <c r="KH459" s="109"/>
      <c r="KI459" s="109"/>
      <c r="KJ459" s="109"/>
      <c r="KK459" s="109"/>
      <c r="KL459" s="109"/>
      <c r="KM459" s="109"/>
      <c r="KN459" s="109"/>
      <c r="KO459" s="109"/>
      <c r="KP459" s="109"/>
      <c r="KQ459" s="109"/>
      <c r="KR459" s="109"/>
      <c r="KS459" s="109"/>
      <c r="KT459" s="109"/>
      <c r="KU459" s="109"/>
      <c r="KV459" s="109"/>
      <c r="KW459" s="109"/>
      <c r="KX459" s="109"/>
      <c r="KY459" s="109"/>
      <c r="KZ459" s="109"/>
      <c r="LA459" s="109"/>
      <c r="LB459" s="109"/>
      <c r="LC459" s="109"/>
      <c r="LD459" s="109"/>
      <c r="LE459" s="109"/>
      <c r="LF459" s="109"/>
      <c r="LG459" s="109"/>
      <c r="LH459" s="109"/>
      <c r="LI459" s="109"/>
      <c r="LJ459" s="109"/>
      <c r="LK459" s="109"/>
      <c r="LL459" s="109"/>
      <c r="LM459" s="109"/>
      <c r="LN459" s="109"/>
      <c r="LO459" s="109"/>
      <c r="LP459" s="109"/>
      <c r="LQ459" s="109"/>
      <c r="LR459" s="109"/>
      <c r="LS459" s="109"/>
      <c r="LT459" s="109"/>
      <c r="LU459" s="109"/>
      <c r="LV459" s="109"/>
      <c r="LW459" s="109"/>
      <c r="LX459" s="109"/>
      <c r="LY459" s="109"/>
      <c r="LZ459" s="109"/>
      <c r="MA459" s="109"/>
      <c r="MB459" s="109"/>
      <c r="MC459" s="109"/>
      <c r="MD459" s="109"/>
      <c r="ME459" s="109"/>
      <c r="MF459" s="109"/>
      <c r="MG459" s="109"/>
      <c r="MH459" s="109"/>
      <c r="MI459" s="109"/>
      <c r="MJ459" s="109"/>
      <c r="MK459" s="109"/>
      <c r="ML459" s="109"/>
      <c r="MM459" s="109"/>
      <c r="MN459" s="109"/>
      <c r="MO459" s="109"/>
      <c r="MP459" s="109"/>
      <c r="MQ459" s="109"/>
      <c r="MR459" s="109"/>
      <c r="MS459" s="109"/>
      <c r="MT459" s="109"/>
      <c r="MU459" s="109"/>
      <c r="MV459" s="109"/>
      <c r="MW459" s="109"/>
      <c r="MX459" s="109"/>
      <c r="MY459" s="109"/>
      <c r="MZ459" s="109"/>
      <c r="NA459" s="109"/>
      <c r="NB459" s="109"/>
      <c r="NC459" s="109"/>
      <c r="ND459" s="109"/>
      <c r="NE459" s="109"/>
      <c r="NF459" s="109"/>
      <c r="NG459" s="109"/>
      <c r="NH459" s="109"/>
      <c r="NI459" s="109"/>
      <c r="NJ459" s="109"/>
      <c r="NK459" s="109"/>
      <c r="NL459" s="109"/>
      <c r="NM459" s="109"/>
      <c r="NN459" s="109"/>
      <c r="NO459" s="109"/>
      <c r="NP459" s="109"/>
      <c r="NQ459" s="109"/>
      <c r="NR459" s="109"/>
      <c r="NS459" s="109"/>
      <c r="NT459" s="109"/>
      <c r="NU459" s="109"/>
      <c r="NV459" s="109"/>
      <c r="NW459" s="109"/>
      <c r="NX459" s="109"/>
      <c r="NY459" s="109"/>
      <c r="NZ459" s="109"/>
      <c r="OA459" s="109"/>
      <c r="OB459" s="109"/>
      <c r="OC459" s="109"/>
      <c r="OD459" s="109"/>
      <c r="OE459" s="109"/>
      <c r="OF459" s="109"/>
      <c r="OG459" s="109"/>
      <c r="OH459" s="109"/>
      <c r="OI459" s="109"/>
      <c r="OJ459" s="109"/>
      <c r="OK459" s="109"/>
      <c r="OL459" s="109"/>
      <c r="OM459" s="109"/>
      <c r="ON459" s="109"/>
      <c r="OO459" s="109"/>
      <c r="OP459" s="109"/>
      <c r="OQ459" s="109"/>
      <c r="OR459" s="109"/>
      <c r="OS459" s="109"/>
      <c r="OT459" s="109"/>
      <c r="OU459" s="109"/>
      <c r="OV459" s="109"/>
      <c r="OW459" s="109"/>
      <c r="OX459" s="109"/>
      <c r="OY459" s="109"/>
      <c r="OZ459" s="109"/>
      <c r="PA459" s="109"/>
      <c r="PB459" s="109"/>
      <c r="PC459" s="109"/>
      <c r="PD459" s="109"/>
      <c r="PE459" s="109"/>
      <c r="PF459" s="109"/>
      <c r="PG459" s="109"/>
      <c r="PH459" s="109"/>
      <c r="PI459" s="109"/>
      <c r="PJ459" s="109"/>
      <c r="PK459" s="109"/>
      <c r="PL459" s="109"/>
      <c r="PM459" s="109"/>
      <c r="PN459" s="109"/>
      <c r="PO459" s="109"/>
      <c r="PP459" s="109"/>
      <c r="PQ459" s="109"/>
      <c r="PR459" s="109"/>
      <c r="PS459" s="109"/>
      <c r="PT459" s="109"/>
      <c r="PU459" s="109"/>
      <c r="PV459" s="109"/>
      <c r="PW459" s="109"/>
      <c r="PX459" s="109"/>
      <c r="PY459" s="109"/>
      <c r="PZ459" s="109"/>
      <c r="QA459" s="109"/>
      <c r="QB459" s="109"/>
      <c r="QC459" s="109"/>
      <c r="QD459" s="109"/>
      <c r="QE459" s="109"/>
      <c r="QF459" s="109"/>
      <c r="QG459" s="109"/>
      <c r="QH459" s="109"/>
      <c r="QI459" s="109"/>
      <c r="QJ459" s="109"/>
      <c r="QK459" s="23">
        <f t="shared" si="7"/>
        <v>1</v>
      </c>
      <c r="QL459" s="125"/>
      <c r="QM459" s="148"/>
      <c r="QN459" s="125"/>
      <c r="QO459" s="125"/>
      <c r="QP459" s="125"/>
      <c r="QQ459" s="125"/>
      <c r="QR459" s="125">
        <v>64.42</v>
      </c>
      <c r="QS459" s="130"/>
    </row>
    <row r="460" spans="1:461" s="5" customFormat="1" ht="12.75" customHeight="1" x14ac:dyDescent="0.2">
      <c r="A460" s="52">
        <v>44755</v>
      </c>
      <c r="B460" s="162" t="s">
        <v>86</v>
      </c>
      <c r="C460" s="107"/>
      <c r="D460" s="107"/>
      <c r="E460" s="108"/>
      <c r="F460" s="108"/>
      <c r="G460" s="108"/>
      <c r="H460" s="108"/>
      <c r="I460" s="108"/>
      <c r="J460" s="108"/>
      <c r="K460" s="108"/>
      <c r="L460" s="108"/>
      <c r="M460" s="108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 s="109"/>
      <c r="BD460" s="109"/>
      <c r="BE460" s="109"/>
      <c r="BF460" s="109"/>
      <c r="BG460" s="109"/>
      <c r="BH460" s="109"/>
      <c r="BI460" s="109"/>
      <c r="BJ460" s="109"/>
      <c r="BK460" s="109"/>
      <c r="BL460" s="109"/>
      <c r="BM460" s="109"/>
      <c r="BN460" s="109"/>
      <c r="BO460" s="109"/>
      <c r="BP460" s="109"/>
      <c r="BQ460" s="109"/>
      <c r="BR460" s="109"/>
      <c r="BS460" s="109"/>
      <c r="BT460" s="109"/>
      <c r="BU460" s="109"/>
      <c r="BV460" s="109"/>
      <c r="BW460" s="109"/>
      <c r="BX460" s="109"/>
      <c r="BY460" s="109"/>
      <c r="BZ460" s="109"/>
      <c r="CA460" s="109"/>
      <c r="CB460" s="109"/>
      <c r="CC460" s="109"/>
      <c r="CD460" s="109"/>
      <c r="CE460" s="109"/>
      <c r="CF460" s="109"/>
      <c r="CG460" s="109"/>
      <c r="CH460" s="109"/>
      <c r="CI460" s="109"/>
      <c r="CJ460" s="109"/>
      <c r="CK460" s="109"/>
      <c r="CL460" s="109"/>
      <c r="CM460" s="109"/>
      <c r="CN460" s="109"/>
      <c r="CO460" s="109"/>
      <c r="CP460" s="109"/>
      <c r="CQ460" s="109"/>
      <c r="CR460" s="109"/>
      <c r="CS460" s="109"/>
      <c r="CT460" s="109"/>
      <c r="CU460" s="109"/>
      <c r="CV460" s="109"/>
      <c r="CW460" s="109"/>
      <c r="CX460" s="109"/>
      <c r="CY460" s="109"/>
      <c r="CZ460" s="109"/>
      <c r="DA460" s="109"/>
      <c r="DB460" s="109"/>
      <c r="DC460" s="109"/>
      <c r="DD460" s="109"/>
      <c r="DE460" s="109"/>
      <c r="DF460" s="109"/>
      <c r="DG460" s="109"/>
      <c r="DH460" s="109"/>
      <c r="DI460" s="109"/>
      <c r="DJ460" s="109"/>
      <c r="DK460" s="109"/>
      <c r="DL460" s="109"/>
      <c r="DM460" s="109"/>
      <c r="DN460" s="109"/>
      <c r="DO460" s="109"/>
      <c r="DP460" s="109"/>
      <c r="DQ460" s="109"/>
      <c r="DR460" s="109"/>
      <c r="DS460" s="109"/>
      <c r="DT460" s="109"/>
      <c r="DU460" s="109"/>
      <c r="DV460" s="109"/>
      <c r="DW460" s="109"/>
      <c r="DX460" s="109"/>
      <c r="DY460" s="109"/>
      <c r="DZ460" s="109"/>
      <c r="EA460" s="109"/>
      <c r="EB460" s="109"/>
      <c r="EC460" s="109"/>
      <c r="ED460" s="109"/>
      <c r="EE460" s="109"/>
      <c r="EF460" s="109"/>
      <c r="EG460" s="109"/>
      <c r="EH460" s="109"/>
      <c r="EI460" s="109"/>
      <c r="EJ460" s="109"/>
      <c r="EK460" s="109"/>
      <c r="EL460" s="109"/>
      <c r="EM460" s="109"/>
      <c r="EN460" s="109"/>
      <c r="EO460" s="109"/>
      <c r="EP460" s="109"/>
      <c r="EQ460" s="109"/>
      <c r="ER460" s="109"/>
      <c r="ES460" s="109"/>
      <c r="ET460" s="109"/>
      <c r="EU460" s="109"/>
      <c r="EV460" s="109"/>
      <c r="EW460" s="109"/>
      <c r="EX460" s="109"/>
      <c r="EY460" s="109"/>
      <c r="EZ460" s="109"/>
      <c r="FA460" s="109"/>
      <c r="FB460" s="109"/>
      <c r="FC460" s="109"/>
      <c r="FD460" s="109"/>
      <c r="FE460" s="109"/>
      <c r="FF460" s="109"/>
      <c r="FG460" s="109"/>
      <c r="FH460" s="109"/>
      <c r="FI460" s="109"/>
      <c r="FJ460" s="109"/>
      <c r="FK460" s="109"/>
      <c r="FL460" s="109"/>
      <c r="FM460" s="109"/>
      <c r="FN460" s="109"/>
      <c r="FO460" s="109"/>
      <c r="FP460" s="109"/>
      <c r="FQ460" s="109"/>
      <c r="FR460" s="109"/>
      <c r="FS460" s="109"/>
      <c r="FT460" s="109"/>
      <c r="FU460" s="109"/>
      <c r="FV460" s="109"/>
      <c r="FW460" s="109"/>
      <c r="FX460" s="109"/>
      <c r="FY460" s="109"/>
      <c r="FZ460" s="109"/>
      <c r="GA460" s="109"/>
      <c r="GB460" s="109"/>
      <c r="GC460" s="109"/>
      <c r="GD460" s="109"/>
      <c r="GE460" s="109"/>
      <c r="GF460" s="109"/>
      <c r="GG460" s="109"/>
      <c r="GH460" s="109"/>
      <c r="GI460" s="109"/>
      <c r="GJ460" s="109"/>
      <c r="GK460" s="109"/>
      <c r="GL460" s="109"/>
      <c r="GM460" s="109"/>
      <c r="GN460" s="109"/>
      <c r="GO460" s="109"/>
      <c r="GP460" s="109"/>
      <c r="GQ460" s="109"/>
      <c r="GR460" s="109"/>
      <c r="GS460" s="109"/>
      <c r="GT460" s="109"/>
      <c r="GU460" s="109"/>
      <c r="GV460" s="109"/>
      <c r="GW460" s="109"/>
      <c r="GX460" s="109"/>
      <c r="GY460" s="109"/>
      <c r="GZ460" s="109"/>
      <c r="HA460" s="109"/>
      <c r="HB460" s="109"/>
      <c r="HC460" s="109"/>
      <c r="HD460" s="109"/>
      <c r="HE460" s="109"/>
      <c r="HF460" s="109"/>
      <c r="HG460" s="109"/>
      <c r="HH460" s="109"/>
      <c r="HI460" s="109"/>
      <c r="HJ460" s="109"/>
      <c r="HK460" s="109"/>
      <c r="HL460" s="109"/>
      <c r="HM460" s="109"/>
      <c r="HN460" s="109"/>
      <c r="HO460" s="109"/>
      <c r="HP460" s="109"/>
      <c r="HQ460" s="109"/>
      <c r="HR460" s="109"/>
      <c r="HS460" s="109"/>
      <c r="HT460" s="109"/>
      <c r="HU460" s="109"/>
      <c r="HV460" s="109"/>
      <c r="HW460" s="109"/>
      <c r="HX460" s="109"/>
      <c r="HY460" s="109"/>
      <c r="HZ460" s="109"/>
      <c r="IA460" s="109"/>
      <c r="IB460" s="109"/>
      <c r="IC460" s="109"/>
      <c r="ID460" s="109"/>
      <c r="IE460" s="109"/>
      <c r="IF460" s="109">
        <v>0.9</v>
      </c>
      <c r="IG460" s="109"/>
      <c r="IH460" s="109"/>
      <c r="II460" s="109"/>
      <c r="IJ460" s="109"/>
      <c r="IK460" s="109"/>
      <c r="IL460" s="109"/>
      <c r="IM460" s="109"/>
      <c r="IN460" s="109"/>
      <c r="IO460" s="109"/>
      <c r="IP460" s="109"/>
      <c r="IQ460" s="109"/>
      <c r="IR460" s="109"/>
      <c r="IS460" s="109"/>
      <c r="IT460" s="109"/>
      <c r="IU460" s="109"/>
      <c r="IV460" s="109"/>
      <c r="IW460" s="109"/>
      <c r="IX460" s="109"/>
      <c r="IY460" s="109"/>
      <c r="IZ460" s="109"/>
      <c r="JA460" s="109"/>
      <c r="JB460" s="109"/>
      <c r="JC460" s="109"/>
      <c r="JD460" s="109"/>
      <c r="JE460" s="109"/>
      <c r="JF460" s="109"/>
      <c r="JG460" s="109"/>
      <c r="JH460" s="109"/>
      <c r="JI460" s="109"/>
      <c r="JJ460" s="109"/>
      <c r="JK460" s="109"/>
      <c r="JL460" s="109"/>
      <c r="JM460" s="109"/>
      <c r="JN460" s="109"/>
      <c r="JO460" s="109"/>
      <c r="JP460" s="109"/>
      <c r="JQ460" s="109"/>
      <c r="JR460" s="109"/>
      <c r="JS460" s="109"/>
      <c r="JT460" s="109"/>
      <c r="JU460" s="109"/>
      <c r="JV460" s="109"/>
      <c r="JW460" s="109"/>
      <c r="JX460" s="109"/>
      <c r="JY460" s="109"/>
      <c r="JZ460" s="109"/>
      <c r="KA460" s="109"/>
      <c r="KB460" s="109"/>
      <c r="KC460" s="109"/>
      <c r="KD460" s="109"/>
      <c r="KE460" s="109"/>
      <c r="KF460" s="109"/>
      <c r="KG460" s="109"/>
      <c r="KH460" s="109"/>
      <c r="KI460" s="109"/>
      <c r="KJ460" s="109"/>
      <c r="KK460" s="109"/>
      <c r="KL460" s="109"/>
      <c r="KM460" s="109"/>
      <c r="KN460" s="109"/>
      <c r="KO460" s="109"/>
      <c r="KP460" s="109"/>
      <c r="KQ460" s="109"/>
      <c r="KR460" s="109"/>
      <c r="KS460" s="109"/>
      <c r="KT460" s="109"/>
      <c r="KU460" s="109"/>
      <c r="KV460" s="109"/>
      <c r="KW460" s="109"/>
      <c r="KX460" s="109"/>
      <c r="KY460" s="109"/>
      <c r="KZ460" s="109"/>
      <c r="LA460" s="109"/>
      <c r="LB460" s="109"/>
      <c r="LC460" s="109"/>
      <c r="LD460" s="109"/>
      <c r="LE460" s="109"/>
      <c r="LF460" s="109"/>
      <c r="LG460" s="109"/>
      <c r="LH460" s="109"/>
      <c r="LI460" s="109"/>
      <c r="LJ460" s="109"/>
      <c r="LK460" s="109"/>
      <c r="LL460" s="109"/>
      <c r="LM460" s="109"/>
      <c r="LN460" s="109"/>
      <c r="LO460" s="109"/>
      <c r="LP460" s="109"/>
      <c r="LQ460" s="109"/>
      <c r="LR460" s="109"/>
      <c r="LS460" s="109"/>
      <c r="LT460" s="109"/>
      <c r="LU460" s="109"/>
      <c r="LV460" s="109"/>
      <c r="LW460" s="109"/>
      <c r="LX460" s="109"/>
      <c r="LY460" s="109"/>
      <c r="LZ460" s="109"/>
      <c r="MA460" s="109"/>
      <c r="MB460" s="109"/>
      <c r="MC460" s="109"/>
      <c r="MD460" s="109"/>
      <c r="ME460" s="109"/>
      <c r="MF460" s="109"/>
      <c r="MG460" s="109"/>
      <c r="MH460" s="109"/>
      <c r="MI460" s="109"/>
      <c r="MJ460" s="109"/>
      <c r="MK460" s="109"/>
      <c r="ML460" s="109"/>
      <c r="MM460" s="109"/>
      <c r="MN460" s="109"/>
      <c r="MO460" s="109"/>
      <c r="MP460" s="109"/>
      <c r="MQ460" s="109"/>
      <c r="MR460" s="109"/>
      <c r="MS460" s="109"/>
      <c r="MT460" s="109"/>
      <c r="MU460" s="109"/>
      <c r="MV460" s="109"/>
      <c r="MW460" s="109"/>
      <c r="MX460" s="109"/>
      <c r="MY460" s="109"/>
      <c r="MZ460" s="109"/>
      <c r="NA460" s="109"/>
      <c r="NB460" s="109"/>
      <c r="NC460" s="109"/>
      <c r="ND460" s="109"/>
      <c r="NE460" s="109"/>
      <c r="NF460" s="109"/>
      <c r="NG460" s="109"/>
      <c r="NH460" s="109"/>
      <c r="NI460" s="109"/>
      <c r="NJ460" s="109"/>
      <c r="NK460" s="109"/>
      <c r="NL460" s="109"/>
      <c r="NM460" s="109"/>
      <c r="NN460" s="109"/>
      <c r="NO460" s="109"/>
      <c r="NP460" s="109"/>
      <c r="NQ460" s="109"/>
      <c r="NR460" s="109"/>
      <c r="NS460" s="109"/>
      <c r="NT460" s="109"/>
      <c r="NU460" s="109"/>
      <c r="NV460" s="109"/>
      <c r="NW460" s="109"/>
      <c r="NX460" s="109"/>
      <c r="NY460" s="109"/>
      <c r="NZ460" s="109"/>
      <c r="OA460" s="109"/>
      <c r="OB460" s="109"/>
      <c r="OC460" s="109"/>
      <c r="OD460" s="109"/>
      <c r="OE460" s="109"/>
      <c r="OF460" s="109"/>
      <c r="OG460" s="109"/>
      <c r="OH460" s="109"/>
      <c r="OI460" s="109"/>
      <c r="OJ460" s="109"/>
      <c r="OK460" s="109"/>
      <c r="OL460" s="109"/>
      <c r="OM460" s="109"/>
      <c r="ON460" s="109"/>
      <c r="OO460" s="109"/>
      <c r="OP460" s="109"/>
      <c r="OQ460" s="109"/>
      <c r="OR460" s="109"/>
      <c r="OS460" s="109"/>
      <c r="OT460" s="109"/>
      <c r="OU460" s="109"/>
      <c r="OV460" s="109"/>
      <c r="OW460" s="109"/>
      <c r="OX460" s="109"/>
      <c r="OY460" s="109"/>
      <c r="OZ460" s="109"/>
      <c r="PA460" s="109"/>
      <c r="PB460" s="109"/>
      <c r="PC460" s="109"/>
      <c r="PD460" s="109"/>
      <c r="PE460" s="109"/>
      <c r="PF460" s="109"/>
      <c r="PG460" s="109"/>
      <c r="PH460" s="109"/>
      <c r="PI460" s="109"/>
      <c r="PJ460" s="109"/>
      <c r="PK460" s="109"/>
      <c r="PL460" s="109"/>
      <c r="PM460" s="109"/>
      <c r="PN460" s="109"/>
      <c r="PO460" s="109"/>
      <c r="PP460" s="109"/>
      <c r="PQ460" s="109"/>
      <c r="PR460" s="109"/>
      <c r="PS460" s="109"/>
      <c r="PT460" s="109"/>
      <c r="PU460" s="109"/>
      <c r="PV460" s="109"/>
      <c r="PW460" s="109"/>
      <c r="PX460" s="109"/>
      <c r="PY460" s="109"/>
      <c r="PZ460" s="109"/>
      <c r="QA460" s="109"/>
      <c r="QB460" s="109"/>
      <c r="QC460" s="109"/>
      <c r="QD460" s="109"/>
      <c r="QE460" s="109"/>
      <c r="QF460" s="109"/>
      <c r="QG460" s="109"/>
      <c r="QH460" s="109"/>
      <c r="QI460" s="109"/>
      <c r="QJ460" s="109"/>
      <c r="QK460" s="23">
        <f t="shared" si="7"/>
        <v>0.9</v>
      </c>
      <c r="QL460" s="125"/>
      <c r="QM460" s="148"/>
      <c r="QN460" s="125"/>
      <c r="QO460" s="125"/>
      <c r="QP460" s="125"/>
      <c r="QQ460" s="125"/>
      <c r="QR460" s="125">
        <v>53.59</v>
      </c>
      <c r="QS460" s="130"/>
    </row>
    <row r="461" spans="1:461" s="5" customFormat="1" ht="12.75" customHeight="1" x14ac:dyDescent="0.2">
      <c r="A461" s="52">
        <v>44754</v>
      </c>
      <c r="B461" s="162" t="s">
        <v>513</v>
      </c>
      <c r="C461" s="107"/>
      <c r="D461" s="107"/>
      <c r="E461" s="108"/>
      <c r="F461" s="108"/>
      <c r="G461" s="108"/>
      <c r="H461" s="108"/>
      <c r="I461" s="108"/>
      <c r="J461" s="108"/>
      <c r="K461" s="108"/>
      <c r="L461" s="108"/>
      <c r="M461" s="108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 s="109"/>
      <c r="BD461" s="109">
        <v>20</v>
      </c>
      <c r="BE461" s="109"/>
      <c r="BF461" s="109"/>
      <c r="BG461" s="109"/>
      <c r="BH461" s="109"/>
      <c r="BI461" s="109"/>
      <c r="BJ461" s="109"/>
      <c r="BK461" s="109"/>
      <c r="BL461" s="109"/>
      <c r="BM461" s="109"/>
      <c r="BN461" s="109"/>
      <c r="BO461" s="109"/>
      <c r="BP461" s="109"/>
      <c r="BQ461" s="109"/>
      <c r="BR461" s="109"/>
      <c r="BS461" s="109"/>
      <c r="BT461" s="109"/>
      <c r="BU461" s="109"/>
      <c r="BV461" s="109"/>
      <c r="BW461" s="109"/>
      <c r="BX461" s="109"/>
      <c r="BY461" s="109"/>
      <c r="BZ461" s="109"/>
      <c r="CA461" s="109"/>
      <c r="CB461" s="109"/>
      <c r="CC461" s="109"/>
      <c r="CD461" s="109"/>
      <c r="CE461" s="109"/>
      <c r="CF461" s="109"/>
      <c r="CG461" s="109"/>
      <c r="CH461" s="109"/>
      <c r="CI461" s="109"/>
      <c r="CJ461" s="109"/>
      <c r="CK461" s="109"/>
      <c r="CL461" s="109"/>
      <c r="CM461" s="109"/>
      <c r="CN461" s="109"/>
      <c r="CO461" s="109"/>
      <c r="CP461" s="109"/>
      <c r="CQ461" s="109"/>
      <c r="CR461" s="109"/>
      <c r="CS461" s="109"/>
      <c r="CT461" s="109"/>
      <c r="CU461" s="109"/>
      <c r="CV461" s="109"/>
      <c r="CW461" s="109"/>
      <c r="CX461" s="109"/>
      <c r="CY461" s="109"/>
      <c r="CZ461" s="109"/>
      <c r="DA461" s="109"/>
      <c r="DB461" s="109"/>
      <c r="DC461" s="109"/>
      <c r="DD461" s="109"/>
      <c r="DE461" s="109"/>
      <c r="DF461" s="109"/>
      <c r="DG461" s="109"/>
      <c r="DH461" s="109"/>
      <c r="DI461" s="109"/>
      <c r="DJ461" s="109"/>
      <c r="DK461" s="109"/>
      <c r="DL461" s="109"/>
      <c r="DM461" s="109"/>
      <c r="DN461" s="109"/>
      <c r="DO461" s="109"/>
      <c r="DP461" s="109"/>
      <c r="DQ461" s="109"/>
      <c r="DR461" s="109"/>
      <c r="DS461" s="109"/>
      <c r="DT461" s="109"/>
      <c r="DU461" s="109"/>
      <c r="DV461" s="109"/>
      <c r="DW461" s="109"/>
      <c r="DX461" s="109"/>
      <c r="DY461" s="109"/>
      <c r="DZ461" s="109"/>
      <c r="EA461" s="109"/>
      <c r="EB461" s="109"/>
      <c r="EC461" s="109"/>
      <c r="ED461" s="109"/>
      <c r="EE461" s="109"/>
      <c r="EF461" s="109"/>
      <c r="EG461" s="109"/>
      <c r="EH461" s="109"/>
      <c r="EI461" s="109"/>
      <c r="EJ461" s="109"/>
      <c r="EK461" s="109"/>
      <c r="EL461" s="109"/>
      <c r="EM461" s="109"/>
      <c r="EN461" s="109"/>
      <c r="EO461" s="109"/>
      <c r="EP461" s="109"/>
      <c r="EQ461" s="109"/>
      <c r="ER461" s="109"/>
      <c r="ES461" s="109"/>
      <c r="ET461" s="109"/>
      <c r="EU461" s="109"/>
      <c r="EV461" s="109"/>
      <c r="EW461" s="109"/>
      <c r="EX461" s="109"/>
      <c r="EY461" s="109"/>
      <c r="EZ461" s="109"/>
      <c r="FA461" s="109"/>
      <c r="FB461" s="109"/>
      <c r="FC461" s="109"/>
      <c r="FD461" s="109"/>
      <c r="FE461" s="109"/>
      <c r="FF461" s="109"/>
      <c r="FG461" s="109"/>
      <c r="FH461" s="109"/>
      <c r="FI461" s="109"/>
      <c r="FJ461" s="109"/>
      <c r="FK461" s="109"/>
      <c r="FL461" s="109"/>
      <c r="FM461" s="109"/>
      <c r="FN461" s="109"/>
      <c r="FO461" s="109"/>
      <c r="FP461" s="109"/>
      <c r="FQ461" s="109"/>
      <c r="FR461" s="109"/>
      <c r="FS461" s="109"/>
      <c r="FT461" s="109"/>
      <c r="FU461" s="109"/>
      <c r="FV461" s="109"/>
      <c r="FW461" s="109"/>
      <c r="FX461" s="109"/>
      <c r="FY461" s="109"/>
      <c r="FZ461" s="109"/>
      <c r="GA461" s="109"/>
      <c r="GB461" s="109"/>
      <c r="GC461" s="109"/>
      <c r="GD461" s="109"/>
      <c r="GE461" s="109"/>
      <c r="GF461" s="109"/>
      <c r="GG461" s="109"/>
      <c r="GH461" s="109"/>
      <c r="GI461" s="109"/>
      <c r="GJ461" s="109"/>
      <c r="GK461" s="109"/>
      <c r="GL461" s="109"/>
      <c r="GM461" s="109"/>
      <c r="GN461" s="109"/>
      <c r="GO461" s="109"/>
      <c r="GP461" s="109"/>
      <c r="GQ461" s="109"/>
      <c r="GR461" s="109"/>
      <c r="GS461" s="109"/>
      <c r="GT461" s="109"/>
      <c r="GU461" s="109"/>
      <c r="GV461" s="109"/>
      <c r="GW461" s="109"/>
      <c r="GX461" s="109"/>
      <c r="GY461" s="109"/>
      <c r="GZ461" s="109"/>
      <c r="HA461" s="109"/>
      <c r="HB461" s="109"/>
      <c r="HC461" s="109"/>
      <c r="HD461" s="109"/>
      <c r="HE461" s="109"/>
      <c r="HF461" s="109"/>
      <c r="HG461" s="109"/>
      <c r="HH461" s="109"/>
      <c r="HI461" s="109"/>
      <c r="HJ461" s="109"/>
      <c r="HK461" s="109"/>
      <c r="HL461" s="109"/>
      <c r="HM461" s="109"/>
      <c r="HN461" s="109"/>
      <c r="HO461" s="109"/>
      <c r="HP461" s="109"/>
      <c r="HQ461" s="109"/>
      <c r="HR461" s="109"/>
      <c r="HS461" s="109"/>
      <c r="HT461" s="109"/>
      <c r="HU461" s="109"/>
      <c r="HV461" s="109"/>
      <c r="HW461" s="109"/>
      <c r="HX461" s="109"/>
      <c r="HY461" s="109"/>
      <c r="HZ461" s="109"/>
      <c r="IA461" s="109"/>
      <c r="IB461" s="109"/>
      <c r="IC461" s="109"/>
      <c r="ID461" s="109"/>
      <c r="IE461" s="109"/>
      <c r="IF461" s="109"/>
      <c r="IG461" s="109"/>
      <c r="IH461" s="109"/>
      <c r="II461" s="109"/>
      <c r="IJ461" s="109"/>
      <c r="IK461" s="109"/>
      <c r="IL461" s="109"/>
      <c r="IM461" s="109"/>
      <c r="IN461" s="109"/>
      <c r="IO461" s="109"/>
      <c r="IP461" s="109"/>
      <c r="IQ461" s="109"/>
      <c r="IR461" s="109"/>
      <c r="IS461" s="109"/>
      <c r="IT461" s="109"/>
      <c r="IU461" s="109"/>
      <c r="IV461" s="109"/>
      <c r="IW461" s="109"/>
      <c r="IX461" s="109"/>
      <c r="IY461" s="109"/>
      <c r="IZ461" s="109"/>
      <c r="JA461" s="109"/>
      <c r="JB461" s="109"/>
      <c r="JC461" s="109"/>
      <c r="JD461" s="109"/>
      <c r="JE461" s="109"/>
      <c r="JF461" s="109"/>
      <c r="JG461" s="109"/>
      <c r="JH461" s="109"/>
      <c r="JI461" s="109"/>
      <c r="JJ461" s="109"/>
      <c r="JK461" s="109"/>
      <c r="JL461" s="109"/>
      <c r="JM461" s="109"/>
      <c r="JN461" s="109"/>
      <c r="JO461" s="109"/>
      <c r="JP461" s="109"/>
      <c r="JQ461" s="109"/>
      <c r="JR461" s="109"/>
      <c r="JS461" s="109"/>
      <c r="JT461" s="109"/>
      <c r="JU461" s="109"/>
      <c r="JV461" s="109"/>
      <c r="JW461" s="109"/>
      <c r="JX461" s="109"/>
      <c r="JY461" s="109"/>
      <c r="JZ461" s="109"/>
      <c r="KA461" s="109"/>
      <c r="KB461" s="109"/>
      <c r="KC461" s="109"/>
      <c r="KD461" s="109"/>
      <c r="KE461" s="109"/>
      <c r="KF461" s="109"/>
      <c r="KG461" s="109"/>
      <c r="KH461" s="109"/>
      <c r="KI461" s="109"/>
      <c r="KJ461" s="109"/>
      <c r="KK461" s="109"/>
      <c r="KL461" s="109"/>
      <c r="KM461" s="109"/>
      <c r="KN461" s="109"/>
      <c r="KO461" s="109"/>
      <c r="KP461" s="109"/>
      <c r="KQ461" s="109"/>
      <c r="KR461" s="109"/>
      <c r="KS461" s="109"/>
      <c r="KT461" s="109"/>
      <c r="KU461" s="109"/>
      <c r="KV461" s="109"/>
      <c r="KW461" s="109"/>
      <c r="KX461" s="109"/>
      <c r="KY461" s="109"/>
      <c r="KZ461" s="109"/>
      <c r="LA461" s="109"/>
      <c r="LB461" s="109"/>
      <c r="LC461" s="109"/>
      <c r="LD461" s="109"/>
      <c r="LE461" s="109"/>
      <c r="LF461" s="109"/>
      <c r="LG461" s="109"/>
      <c r="LH461" s="109"/>
      <c r="LI461" s="109"/>
      <c r="LJ461" s="109"/>
      <c r="LK461" s="109"/>
      <c r="LL461" s="109"/>
      <c r="LM461" s="109"/>
      <c r="LN461" s="109"/>
      <c r="LO461" s="109"/>
      <c r="LP461" s="109"/>
      <c r="LQ461" s="109"/>
      <c r="LR461" s="109"/>
      <c r="LS461" s="109"/>
      <c r="LT461" s="109"/>
      <c r="LU461" s="109"/>
      <c r="LV461" s="109"/>
      <c r="LW461" s="109"/>
      <c r="LX461" s="109"/>
      <c r="LY461" s="109"/>
      <c r="LZ461" s="109"/>
      <c r="MA461" s="109"/>
      <c r="MB461" s="109"/>
      <c r="MC461" s="109"/>
      <c r="MD461" s="109"/>
      <c r="ME461" s="109"/>
      <c r="MF461" s="109"/>
      <c r="MG461" s="109"/>
      <c r="MH461" s="109"/>
      <c r="MI461" s="109"/>
      <c r="MJ461" s="109"/>
      <c r="MK461" s="109"/>
      <c r="ML461" s="109"/>
      <c r="MM461" s="109"/>
      <c r="MN461" s="109"/>
      <c r="MO461" s="109"/>
      <c r="MP461" s="109"/>
      <c r="MQ461" s="109"/>
      <c r="MR461" s="109"/>
      <c r="MS461" s="109"/>
      <c r="MT461" s="109"/>
      <c r="MU461" s="109"/>
      <c r="MV461" s="109"/>
      <c r="MW461" s="109">
        <v>1</v>
      </c>
      <c r="MX461" s="109"/>
      <c r="MY461" s="109"/>
      <c r="MZ461" s="109"/>
      <c r="NA461" s="109"/>
      <c r="NB461" s="109"/>
      <c r="NC461" s="109"/>
      <c r="ND461" s="109"/>
      <c r="NE461" s="109"/>
      <c r="NF461" s="109"/>
      <c r="NG461" s="109"/>
      <c r="NH461" s="109"/>
      <c r="NI461" s="109"/>
      <c r="NJ461" s="109"/>
      <c r="NK461" s="109"/>
      <c r="NL461" s="109"/>
      <c r="NM461" s="109"/>
      <c r="NN461" s="109"/>
      <c r="NO461" s="109"/>
      <c r="NP461" s="109"/>
      <c r="NQ461" s="109"/>
      <c r="NR461" s="109"/>
      <c r="NS461" s="109"/>
      <c r="NT461" s="109"/>
      <c r="NU461" s="109"/>
      <c r="NV461" s="109"/>
      <c r="NW461" s="109"/>
      <c r="NX461" s="109"/>
      <c r="NY461" s="109"/>
      <c r="NZ461" s="109"/>
      <c r="OA461" s="109"/>
      <c r="OB461" s="109"/>
      <c r="OC461" s="109"/>
      <c r="OD461" s="109"/>
      <c r="OE461" s="109"/>
      <c r="OF461" s="109"/>
      <c r="OG461" s="109"/>
      <c r="OH461" s="109"/>
      <c r="OI461" s="109"/>
      <c r="OJ461" s="109"/>
      <c r="OK461" s="109"/>
      <c r="OL461" s="109"/>
      <c r="OM461" s="109"/>
      <c r="ON461" s="109"/>
      <c r="OO461" s="109"/>
      <c r="OP461" s="109"/>
      <c r="OQ461" s="109"/>
      <c r="OR461" s="109"/>
      <c r="OS461" s="109"/>
      <c r="OT461" s="109"/>
      <c r="OU461" s="109"/>
      <c r="OV461" s="109"/>
      <c r="OW461" s="109"/>
      <c r="OX461" s="109"/>
      <c r="OY461" s="109"/>
      <c r="OZ461" s="109"/>
      <c r="PA461" s="109"/>
      <c r="PB461" s="109"/>
      <c r="PC461" s="109"/>
      <c r="PD461" s="109"/>
      <c r="PE461" s="109"/>
      <c r="PF461" s="109"/>
      <c r="PG461" s="109"/>
      <c r="PH461" s="109"/>
      <c r="PI461" s="109"/>
      <c r="PJ461" s="109"/>
      <c r="PK461" s="109"/>
      <c r="PL461" s="109"/>
      <c r="PM461" s="109"/>
      <c r="PN461" s="109"/>
      <c r="PO461" s="109"/>
      <c r="PP461" s="109"/>
      <c r="PQ461" s="109"/>
      <c r="PR461" s="109"/>
      <c r="PS461" s="109"/>
      <c r="PT461" s="109"/>
      <c r="PU461" s="109"/>
      <c r="PV461" s="109"/>
      <c r="PW461" s="109"/>
      <c r="PX461" s="109"/>
      <c r="PY461" s="109"/>
      <c r="PZ461" s="109"/>
      <c r="QA461" s="109"/>
      <c r="QB461" s="109"/>
      <c r="QC461" s="109"/>
      <c r="QD461" s="109"/>
      <c r="QE461" s="109"/>
      <c r="QF461" s="109"/>
      <c r="QG461" s="109"/>
      <c r="QH461" s="109"/>
      <c r="QI461" s="109"/>
      <c r="QJ461" s="109"/>
      <c r="QK461" s="23">
        <f t="shared" si="7"/>
        <v>21</v>
      </c>
      <c r="QL461" s="125"/>
      <c r="QM461" s="148"/>
      <c r="QN461" s="125"/>
      <c r="QO461" s="125"/>
      <c r="QP461" s="125"/>
      <c r="QQ461" s="125"/>
      <c r="QR461" s="125">
        <v>1173.5</v>
      </c>
      <c r="QS461" s="130"/>
    </row>
    <row r="462" spans="1:461" s="5" customFormat="1" ht="12.75" customHeight="1" x14ac:dyDescent="0.2">
      <c r="A462" s="52">
        <v>44755</v>
      </c>
      <c r="B462" s="98" t="s">
        <v>473</v>
      </c>
      <c r="C462" s="107"/>
      <c r="D462" s="107"/>
      <c r="E462" s="108"/>
      <c r="F462" s="108"/>
      <c r="G462" s="108"/>
      <c r="H462" s="108"/>
      <c r="I462" s="108"/>
      <c r="J462" s="108"/>
      <c r="K462" s="108"/>
      <c r="L462" s="108"/>
      <c r="M462" s="108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 s="109"/>
      <c r="BD462" s="109"/>
      <c r="BE462" s="109"/>
      <c r="BF462" s="109"/>
      <c r="BG462" s="109"/>
      <c r="BH462" s="109"/>
      <c r="BI462" s="109"/>
      <c r="BJ462" s="109"/>
      <c r="BK462" s="109"/>
      <c r="BL462" s="109"/>
      <c r="BM462" s="109"/>
      <c r="BN462" s="109"/>
      <c r="BO462" s="109"/>
      <c r="BP462" s="109"/>
      <c r="BQ462" s="109"/>
      <c r="BR462" s="109"/>
      <c r="BS462" s="109"/>
      <c r="BT462" s="109"/>
      <c r="BU462" s="109"/>
      <c r="BV462" s="109"/>
      <c r="BW462" s="109"/>
      <c r="BX462" s="109"/>
      <c r="BY462" s="109"/>
      <c r="BZ462" s="109"/>
      <c r="CA462" s="109"/>
      <c r="CB462" s="109"/>
      <c r="CC462" s="109"/>
      <c r="CD462" s="109"/>
      <c r="CE462" s="109"/>
      <c r="CF462" s="109"/>
      <c r="CG462" s="109"/>
      <c r="CH462" s="109"/>
      <c r="CI462" s="109"/>
      <c r="CJ462" s="109"/>
      <c r="CK462" s="109"/>
      <c r="CL462" s="109"/>
      <c r="CM462" s="109"/>
      <c r="CN462" s="109"/>
      <c r="CO462" s="109"/>
      <c r="CP462" s="109"/>
      <c r="CQ462" s="109"/>
      <c r="CR462" s="109"/>
      <c r="CS462" s="109"/>
      <c r="CT462" s="109"/>
      <c r="CU462" s="109"/>
      <c r="CV462" s="109"/>
      <c r="CW462" s="109"/>
      <c r="CX462" s="109"/>
      <c r="CY462" s="109"/>
      <c r="CZ462" s="109"/>
      <c r="DA462" s="109"/>
      <c r="DB462" s="109"/>
      <c r="DC462" s="109"/>
      <c r="DD462" s="109"/>
      <c r="DE462" s="109"/>
      <c r="DF462" s="109"/>
      <c r="DG462" s="109"/>
      <c r="DH462" s="109"/>
      <c r="DI462" s="109"/>
      <c r="DJ462" s="109"/>
      <c r="DK462" s="109"/>
      <c r="DL462" s="109"/>
      <c r="DM462" s="109"/>
      <c r="DN462" s="109"/>
      <c r="DO462" s="109"/>
      <c r="DP462" s="109"/>
      <c r="DQ462" s="109"/>
      <c r="DR462" s="109"/>
      <c r="DS462" s="109"/>
      <c r="DT462" s="109"/>
      <c r="DU462" s="109"/>
      <c r="DV462" s="109"/>
      <c r="DW462" s="109"/>
      <c r="DX462" s="109"/>
      <c r="DY462" s="109"/>
      <c r="DZ462" s="109"/>
      <c r="EA462" s="109"/>
      <c r="EB462" s="109"/>
      <c r="EC462" s="109"/>
      <c r="ED462" s="109"/>
      <c r="EE462" s="109"/>
      <c r="EF462" s="109"/>
      <c r="EG462" s="109"/>
      <c r="EH462" s="109"/>
      <c r="EI462" s="109"/>
      <c r="EJ462" s="109"/>
      <c r="EK462" s="109"/>
      <c r="EL462" s="109"/>
      <c r="EM462" s="109"/>
      <c r="EN462" s="109"/>
      <c r="EO462" s="109"/>
      <c r="EP462" s="109"/>
      <c r="EQ462" s="109"/>
      <c r="ER462" s="109"/>
      <c r="ES462" s="109"/>
      <c r="ET462" s="109"/>
      <c r="EU462" s="109"/>
      <c r="EV462" s="109"/>
      <c r="EW462" s="109"/>
      <c r="EX462" s="109"/>
      <c r="EY462" s="109"/>
      <c r="EZ462" s="109"/>
      <c r="FA462" s="109"/>
      <c r="FB462" s="109"/>
      <c r="FC462" s="109"/>
      <c r="FD462" s="109"/>
      <c r="FE462" s="109"/>
      <c r="FF462" s="109"/>
      <c r="FG462" s="109"/>
      <c r="FH462" s="109"/>
      <c r="FI462" s="109"/>
      <c r="FJ462" s="109"/>
      <c r="FK462" s="109"/>
      <c r="FL462" s="109"/>
      <c r="FM462" s="109">
        <v>1.6</v>
      </c>
      <c r="FN462" s="109"/>
      <c r="FO462" s="109"/>
      <c r="FP462" s="109"/>
      <c r="FQ462" s="109"/>
      <c r="FR462" s="109"/>
      <c r="FS462" s="109"/>
      <c r="FT462" s="109"/>
      <c r="FU462" s="109"/>
      <c r="FV462" s="109"/>
      <c r="FW462" s="109"/>
      <c r="FX462" s="109"/>
      <c r="FY462" s="109"/>
      <c r="FZ462" s="109"/>
      <c r="GA462" s="109"/>
      <c r="GB462" s="109"/>
      <c r="GC462" s="109"/>
      <c r="GD462" s="109"/>
      <c r="GE462" s="109"/>
      <c r="GF462" s="109"/>
      <c r="GG462" s="109"/>
      <c r="GH462" s="109"/>
      <c r="GI462" s="109"/>
      <c r="GJ462" s="109"/>
      <c r="GK462" s="109"/>
      <c r="GL462" s="109"/>
      <c r="GM462" s="109"/>
      <c r="GN462" s="109"/>
      <c r="GO462" s="109"/>
      <c r="GP462" s="109"/>
      <c r="GQ462" s="109"/>
      <c r="GR462" s="109"/>
      <c r="GS462" s="109"/>
      <c r="GT462" s="109"/>
      <c r="GU462" s="109"/>
      <c r="GV462" s="109"/>
      <c r="GW462" s="109"/>
      <c r="GX462" s="109"/>
      <c r="GY462" s="109"/>
      <c r="GZ462" s="109"/>
      <c r="HA462" s="109"/>
      <c r="HB462" s="109"/>
      <c r="HC462" s="109"/>
      <c r="HD462" s="109"/>
      <c r="HE462" s="109"/>
      <c r="HF462" s="109"/>
      <c r="HG462" s="109"/>
      <c r="HH462" s="109"/>
      <c r="HI462" s="109"/>
      <c r="HJ462" s="109"/>
      <c r="HK462" s="109"/>
      <c r="HL462" s="109"/>
      <c r="HM462" s="109"/>
      <c r="HN462" s="109"/>
      <c r="HO462" s="109"/>
      <c r="HP462" s="109"/>
      <c r="HQ462" s="109"/>
      <c r="HR462" s="109"/>
      <c r="HS462" s="109"/>
      <c r="HT462" s="109"/>
      <c r="HU462" s="109"/>
      <c r="HV462" s="109"/>
      <c r="HW462" s="109"/>
      <c r="HX462" s="109"/>
      <c r="HY462" s="109"/>
      <c r="HZ462" s="109"/>
      <c r="IA462" s="109"/>
      <c r="IB462" s="109"/>
      <c r="IC462" s="109"/>
      <c r="ID462" s="109"/>
      <c r="IE462" s="109"/>
      <c r="IF462" s="109"/>
      <c r="IG462" s="109"/>
      <c r="IH462" s="109"/>
      <c r="II462" s="109"/>
      <c r="IJ462" s="109"/>
      <c r="IK462" s="109"/>
      <c r="IL462" s="109"/>
      <c r="IM462" s="109"/>
      <c r="IN462" s="109"/>
      <c r="IO462" s="109"/>
      <c r="IP462" s="109"/>
      <c r="IQ462" s="109"/>
      <c r="IR462" s="109"/>
      <c r="IS462" s="109"/>
      <c r="IT462" s="109"/>
      <c r="IU462" s="109"/>
      <c r="IV462" s="109"/>
      <c r="IW462" s="109"/>
      <c r="IX462" s="109">
        <v>1.1000000000000001</v>
      </c>
      <c r="IY462" s="109"/>
      <c r="IZ462" s="109"/>
      <c r="JA462" s="109"/>
      <c r="JB462" s="109"/>
      <c r="JC462" s="109"/>
      <c r="JD462" s="109"/>
      <c r="JE462" s="109"/>
      <c r="JF462" s="109"/>
      <c r="JG462" s="109"/>
      <c r="JH462" s="109"/>
      <c r="JI462" s="109"/>
      <c r="JJ462" s="109"/>
      <c r="JK462" s="109"/>
      <c r="JL462" s="109"/>
      <c r="JM462" s="109"/>
      <c r="JN462" s="109"/>
      <c r="JO462" s="109"/>
      <c r="JP462" s="109"/>
      <c r="JQ462" s="109"/>
      <c r="JR462" s="109"/>
      <c r="JS462" s="109"/>
      <c r="JT462" s="109"/>
      <c r="JU462" s="109"/>
      <c r="JV462" s="109"/>
      <c r="JW462" s="109"/>
      <c r="JX462" s="109"/>
      <c r="JY462" s="109"/>
      <c r="JZ462" s="109"/>
      <c r="KA462" s="109"/>
      <c r="KB462" s="109"/>
      <c r="KC462" s="109"/>
      <c r="KD462" s="109"/>
      <c r="KE462" s="109"/>
      <c r="KF462" s="109"/>
      <c r="KG462" s="109"/>
      <c r="KH462" s="109"/>
      <c r="KI462" s="109"/>
      <c r="KJ462" s="109"/>
      <c r="KK462" s="109"/>
      <c r="KL462" s="109"/>
      <c r="KM462" s="109"/>
      <c r="KN462" s="109"/>
      <c r="KO462" s="109">
        <v>0.9</v>
      </c>
      <c r="KP462" s="109"/>
      <c r="KQ462" s="109"/>
      <c r="KR462" s="109"/>
      <c r="KS462" s="109"/>
      <c r="KT462" s="109"/>
      <c r="KU462" s="109"/>
      <c r="KV462" s="109"/>
      <c r="KW462" s="109"/>
      <c r="KX462" s="109"/>
      <c r="KY462" s="109"/>
      <c r="KZ462" s="109"/>
      <c r="LA462" s="109"/>
      <c r="LB462" s="109"/>
      <c r="LC462" s="109"/>
      <c r="LD462" s="109"/>
      <c r="LE462" s="109"/>
      <c r="LF462" s="109"/>
      <c r="LG462" s="109"/>
      <c r="LH462" s="109"/>
      <c r="LI462" s="109"/>
      <c r="LJ462" s="109"/>
      <c r="LK462" s="109"/>
      <c r="LL462" s="109"/>
      <c r="LM462" s="109"/>
      <c r="LN462" s="109"/>
      <c r="LO462" s="109"/>
      <c r="LP462" s="109"/>
      <c r="LQ462" s="109"/>
      <c r="LR462" s="109"/>
      <c r="LS462" s="109"/>
      <c r="LT462" s="109"/>
      <c r="LU462" s="109"/>
      <c r="LV462" s="109"/>
      <c r="LW462" s="109"/>
      <c r="LX462" s="109"/>
      <c r="LY462" s="109"/>
      <c r="LZ462" s="109"/>
      <c r="MA462" s="109"/>
      <c r="MB462" s="109"/>
      <c r="MC462" s="109"/>
      <c r="MD462" s="109"/>
      <c r="ME462" s="109"/>
      <c r="MF462" s="109"/>
      <c r="MG462" s="109"/>
      <c r="MH462" s="109"/>
      <c r="MI462" s="109"/>
      <c r="MJ462" s="109"/>
      <c r="MK462" s="109"/>
      <c r="ML462" s="109"/>
      <c r="MM462" s="109"/>
      <c r="MN462" s="109"/>
      <c r="MO462" s="109"/>
      <c r="MP462" s="109"/>
      <c r="MQ462" s="109"/>
      <c r="MR462" s="109"/>
      <c r="MS462" s="109"/>
      <c r="MT462" s="109"/>
      <c r="MU462" s="109"/>
      <c r="MV462" s="109"/>
      <c r="MW462" s="109"/>
      <c r="MX462" s="109"/>
      <c r="MY462" s="109"/>
      <c r="MZ462" s="109"/>
      <c r="NA462" s="109"/>
      <c r="NB462" s="109"/>
      <c r="NC462" s="109"/>
      <c r="ND462" s="109"/>
      <c r="NE462" s="109"/>
      <c r="NF462" s="109"/>
      <c r="NG462" s="109"/>
      <c r="NH462" s="109"/>
      <c r="NI462" s="109"/>
      <c r="NJ462" s="109"/>
      <c r="NK462" s="109"/>
      <c r="NL462" s="109"/>
      <c r="NM462" s="109"/>
      <c r="NN462" s="109"/>
      <c r="NO462" s="109"/>
      <c r="NP462" s="109"/>
      <c r="NQ462" s="109"/>
      <c r="NR462" s="109"/>
      <c r="NS462" s="109"/>
      <c r="NT462" s="109"/>
      <c r="NU462" s="109"/>
      <c r="NV462" s="109"/>
      <c r="NW462" s="109"/>
      <c r="NX462" s="109"/>
      <c r="NY462" s="109"/>
      <c r="NZ462" s="109"/>
      <c r="OA462" s="109"/>
      <c r="OB462" s="109"/>
      <c r="OC462" s="109"/>
      <c r="OD462" s="109"/>
      <c r="OE462" s="109"/>
      <c r="OF462" s="109"/>
      <c r="OG462" s="109"/>
      <c r="OH462" s="109"/>
      <c r="OI462" s="109"/>
      <c r="OJ462" s="109"/>
      <c r="OK462" s="109"/>
      <c r="OL462" s="109"/>
      <c r="OM462" s="109"/>
      <c r="ON462" s="109"/>
      <c r="OO462" s="109"/>
      <c r="OP462" s="109"/>
      <c r="OQ462" s="109"/>
      <c r="OR462" s="109"/>
      <c r="OS462" s="109"/>
      <c r="OT462" s="109"/>
      <c r="OU462" s="109"/>
      <c r="OV462" s="109"/>
      <c r="OW462" s="109"/>
      <c r="OX462" s="109"/>
      <c r="OY462" s="109"/>
      <c r="OZ462" s="109"/>
      <c r="PA462" s="109"/>
      <c r="PB462" s="109"/>
      <c r="PC462" s="109"/>
      <c r="PD462" s="109"/>
      <c r="PE462" s="109"/>
      <c r="PF462" s="109"/>
      <c r="PG462" s="109"/>
      <c r="PH462" s="109"/>
      <c r="PI462" s="109"/>
      <c r="PJ462" s="109"/>
      <c r="PK462" s="109"/>
      <c r="PL462" s="109"/>
      <c r="PM462" s="109"/>
      <c r="PN462" s="109"/>
      <c r="PO462" s="109"/>
      <c r="PP462" s="109"/>
      <c r="PQ462" s="109"/>
      <c r="PR462" s="109"/>
      <c r="PS462" s="109"/>
      <c r="PT462" s="109"/>
      <c r="PU462" s="109"/>
      <c r="PV462" s="109"/>
      <c r="PW462" s="109"/>
      <c r="PX462" s="109"/>
      <c r="PY462" s="109"/>
      <c r="PZ462" s="109"/>
      <c r="QA462" s="109"/>
      <c r="QB462" s="109"/>
      <c r="QC462" s="109"/>
      <c r="QD462" s="109"/>
      <c r="QE462" s="109"/>
      <c r="QF462" s="109"/>
      <c r="QG462" s="109"/>
      <c r="QH462" s="109"/>
      <c r="QI462" s="109"/>
      <c r="QJ462" s="109"/>
      <c r="QK462" s="23">
        <f t="shared" si="7"/>
        <v>3.6</v>
      </c>
      <c r="QL462" s="125"/>
      <c r="QM462" s="148"/>
      <c r="QN462" s="125"/>
      <c r="QO462" s="125"/>
      <c r="QP462" s="125"/>
      <c r="QQ462" s="125"/>
      <c r="QR462" s="125">
        <v>258.20999999999998</v>
      </c>
      <c r="QS462" s="130"/>
    </row>
    <row r="463" spans="1:461" s="5" customFormat="1" ht="12.75" customHeight="1" x14ac:dyDescent="0.2">
      <c r="A463" s="52">
        <v>44755</v>
      </c>
      <c r="B463" s="98" t="s">
        <v>242</v>
      </c>
      <c r="C463" s="107"/>
      <c r="D463" s="107"/>
      <c r="E463" s="108"/>
      <c r="F463" s="108"/>
      <c r="G463" s="108"/>
      <c r="H463" s="108"/>
      <c r="I463" s="108"/>
      <c r="J463" s="108"/>
      <c r="K463" s="108"/>
      <c r="L463" s="108"/>
      <c r="M463" s="108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 s="109"/>
      <c r="BD463" s="109"/>
      <c r="BE463" s="109"/>
      <c r="BF463" s="109"/>
      <c r="BG463" s="109"/>
      <c r="BH463" s="109"/>
      <c r="BI463" s="109"/>
      <c r="BJ463" s="109"/>
      <c r="BK463" s="109"/>
      <c r="BL463" s="109"/>
      <c r="BM463" s="109"/>
      <c r="BN463" s="109"/>
      <c r="BO463" s="109"/>
      <c r="BP463" s="109"/>
      <c r="BQ463" s="109"/>
      <c r="BR463" s="109"/>
      <c r="BS463" s="109"/>
      <c r="BT463" s="109"/>
      <c r="BU463" s="109"/>
      <c r="BV463" s="109"/>
      <c r="BW463" s="109"/>
      <c r="BX463" s="109"/>
      <c r="BY463" s="109"/>
      <c r="BZ463" s="109"/>
      <c r="CA463" s="109"/>
      <c r="CB463" s="109"/>
      <c r="CC463" s="109"/>
      <c r="CD463" s="109"/>
      <c r="CE463" s="109"/>
      <c r="CF463" s="109"/>
      <c r="CG463" s="109"/>
      <c r="CH463" s="109"/>
      <c r="CI463" s="109"/>
      <c r="CJ463" s="109"/>
      <c r="CK463" s="109"/>
      <c r="CL463" s="109"/>
      <c r="CM463" s="109"/>
      <c r="CN463" s="109"/>
      <c r="CO463" s="109"/>
      <c r="CP463" s="109"/>
      <c r="CQ463" s="109"/>
      <c r="CR463" s="109"/>
      <c r="CS463" s="109"/>
      <c r="CT463" s="109"/>
      <c r="CU463" s="109"/>
      <c r="CV463" s="109"/>
      <c r="CW463" s="109"/>
      <c r="CX463" s="109"/>
      <c r="CY463" s="109"/>
      <c r="CZ463" s="109"/>
      <c r="DA463" s="109"/>
      <c r="DB463" s="109"/>
      <c r="DC463" s="109"/>
      <c r="DD463" s="109"/>
      <c r="DE463" s="109"/>
      <c r="DF463" s="109"/>
      <c r="DG463" s="109"/>
      <c r="DH463" s="109"/>
      <c r="DI463" s="109"/>
      <c r="DJ463" s="109"/>
      <c r="DK463" s="109"/>
      <c r="DL463" s="109"/>
      <c r="DM463" s="109"/>
      <c r="DN463" s="109"/>
      <c r="DO463" s="109"/>
      <c r="DP463" s="109"/>
      <c r="DQ463" s="109"/>
      <c r="DR463" s="109"/>
      <c r="DS463" s="109"/>
      <c r="DT463" s="109"/>
      <c r="DU463" s="109"/>
      <c r="DV463" s="109"/>
      <c r="DW463" s="109"/>
      <c r="DX463" s="109"/>
      <c r="DY463" s="109"/>
      <c r="DZ463" s="109"/>
      <c r="EA463" s="109"/>
      <c r="EB463" s="109"/>
      <c r="EC463" s="109"/>
      <c r="ED463" s="109"/>
      <c r="EE463" s="109"/>
      <c r="EF463" s="109"/>
      <c r="EG463" s="109"/>
      <c r="EH463" s="109"/>
      <c r="EI463" s="109"/>
      <c r="EJ463" s="109"/>
      <c r="EK463" s="109"/>
      <c r="EL463" s="109"/>
      <c r="EM463" s="109"/>
      <c r="EN463" s="109"/>
      <c r="EO463" s="109"/>
      <c r="EP463" s="109">
        <v>10</v>
      </c>
      <c r="EQ463" s="109"/>
      <c r="ER463" s="109"/>
      <c r="ES463" s="109"/>
      <c r="ET463" s="109"/>
      <c r="EU463" s="109"/>
      <c r="EV463" s="109"/>
      <c r="EW463" s="109"/>
      <c r="EX463" s="109"/>
      <c r="EY463" s="109"/>
      <c r="EZ463" s="109"/>
      <c r="FA463" s="109"/>
      <c r="FB463" s="109"/>
      <c r="FC463" s="109"/>
      <c r="FD463" s="109"/>
      <c r="FE463" s="109"/>
      <c r="FF463" s="109"/>
      <c r="FG463" s="109"/>
      <c r="FH463" s="109"/>
      <c r="FI463" s="109"/>
      <c r="FJ463" s="109"/>
      <c r="FK463" s="109"/>
      <c r="FL463" s="109"/>
      <c r="FM463" s="109"/>
      <c r="FN463" s="109"/>
      <c r="FO463" s="109"/>
      <c r="FP463" s="109"/>
      <c r="FQ463" s="109"/>
      <c r="FR463" s="109"/>
      <c r="FS463" s="109"/>
      <c r="FT463" s="109"/>
      <c r="FU463" s="109"/>
      <c r="FV463" s="109"/>
      <c r="FW463" s="109"/>
      <c r="FX463" s="109"/>
      <c r="FY463" s="109"/>
      <c r="FZ463" s="109"/>
      <c r="GA463" s="109"/>
      <c r="GB463" s="109"/>
      <c r="GC463" s="109"/>
      <c r="GD463" s="109"/>
      <c r="GE463" s="109"/>
      <c r="GF463" s="109"/>
      <c r="GG463" s="109"/>
      <c r="GH463" s="109"/>
      <c r="GI463" s="109"/>
      <c r="GJ463" s="109"/>
      <c r="GK463" s="109"/>
      <c r="GL463" s="109"/>
      <c r="GM463" s="109"/>
      <c r="GN463" s="109"/>
      <c r="GO463" s="109"/>
      <c r="GP463" s="109"/>
      <c r="GQ463" s="109"/>
      <c r="GR463" s="109"/>
      <c r="GS463" s="109"/>
      <c r="GT463" s="109"/>
      <c r="GU463" s="109"/>
      <c r="GV463" s="109"/>
      <c r="GW463" s="109"/>
      <c r="GX463" s="109"/>
      <c r="GY463" s="109"/>
      <c r="GZ463" s="109"/>
      <c r="HA463" s="109"/>
      <c r="HB463" s="109"/>
      <c r="HC463" s="109"/>
      <c r="HD463" s="109"/>
      <c r="HE463" s="109"/>
      <c r="HF463" s="109"/>
      <c r="HG463" s="109"/>
      <c r="HH463" s="109"/>
      <c r="HI463" s="109"/>
      <c r="HJ463" s="109"/>
      <c r="HK463" s="109"/>
      <c r="HL463" s="109"/>
      <c r="HM463" s="109"/>
      <c r="HN463" s="109"/>
      <c r="HO463" s="109"/>
      <c r="HP463" s="109"/>
      <c r="HQ463" s="109"/>
      <c r="HR463" s="109"/>
      <c r="HS463" s="109"/>
      <c r="HT463" s="109"/>
      <c r="HU463" s="109"/>
      <c r="HV463" s="109"/>
      <c r="HW463" s="109"/>
      <c r="HX463" s="109"/>
      <c r="HY463" s="109"/>
      <c r="HZ463" s="109"/>
      <c r="IA463" s="109"/>
      <c r="IB463" s="109"/>
      <c r="IC463" s="109"/>
      <c r="ID463" s="109"/>
      <c r="IE463" s="109"/>
      <c r="IF463" s="109">
        <v>18</v>
      </c>
      <c r="IG463" s="109"/>
      <c r="IH463" s="109"/>
      <c r="II463" s="109"/>
      <c r="IJ463" s="109"/>
      <c r="IK463" s="109"/>
      <c r="IL463" s="109"/>
      <c r="IM463" s="109"/>
      <c r="IN463" s="109"/>
      <c r="IO463" s="109"/>
      <c r="IP463" s="109"/>
      <c r="IQ463" s="109"/>
      <c r="IR463" s="109"/>
      <c r="IS463" s="109"/>
      <c r="IT463" s="109"/>
      <c r="IU463" s="109"/>
      <c r="IV463" s="109"/>
      <c r="IW463" s="109"/>
      <c r="IX463" s="109"/>
      <c r="IY463" s="109"/>
      <c r="IZ463" s="109"/>
      <c r="JA463" s="109"/>
      <c r="JB463" s="109"/>
      <c r="JC463" s="109"/>
      <c r="JD463" s="109"/>
      <c r="JE463" s="109"/>
      <c r="JF463" s="109"/>
      <c r="JG463" s="109"/>
      <c r="JH463" s="109"/>
      <c r="JI463" s="109"/>
      <c r="JJ463" s="109"/>
      <c r="JK463" s="109"/>
      <c r="JL463" s="109"/>
      <c r="JM463" s="109"/>
      <c r="JN463" s="109"/>
      <c r="JO463" s="109"/>
      <c r="JP463" s="109"/>
      <c r="JQ463" s="109"/>
      <c r="JR463" s="109"/>
      <c r="JS463" s="109"/>
      <c r="JT463" s="109"/>
      <c r="JU463" s="109"/>
      <c r="JV463" s="109"/>
      <c r="JW463" s="109"/>
      <c r="JX463" s="109"/>
      <c r="JY463" s="109"/>
      <c r="JZ463" s="109"/>
      <c r="KA463" s="109"/>
      <c r="KB463" s="109"/>
      <c r="KC463" s="109"/>
      <c r="KD463" s="109"/>
      <c r="KE463" s="109"/>
      <c r="KF463" s="109"/>
      <c r="KG463" s="109"/>
      <c r="KH463" s="109"/>
      <c r="KI463" s="109"/>
      <c r="KJ463" s="109"/>
      <c r="KK463" s="109"/>
      <c r="KL463" s="109"/>
      <c r="KM463" s="109"/>
      <c r="KN463" s="109"/>
      <c r="KO463" s="109"/>
      <c r="KP463" s="109"/>
      <c r="KQ463" s="109"/>
      <c r="KR463" s="109"/>
      <c r="KS463" s="109"/>
      <c r="KT463" s="109"/>
      <c r="KU463" s="109"/>
      <c r="KV463" s="109"/>
      <c r="KW463" s="109"/>
      <c r="KX463" s="109"/>
      <c r="KY463" s="109"/>
      <c r="KZ463" s="109"/>
      <c r="LA463" s="109"/>
      <c r="LB463" s="109"/>
      <c r="LC463" s="109"/>
      <c r="LD463" s="109"/>
      <c r="LE463" s="109"/>
      <c r="LF463" s="109"/>
      <c r="LG463" s="109"/>
      <c r="LH463" s="109"/>
      <c r="LI463" s="109"/>
      <c r="LJ463" s="109"/>
      <c r="LK463" s="109"/>
      <c r="LL463" s="109"/>
      <c r="LM463" s="109">
        <v>10</v>
      </c>
      <c r="LN463" s="109"/>
      <c r="LO463" s="109"/>
      <c r="LP463" s="109"/>
      <c r="LQ463" s="109"/>
      <c r="LR463" s="109"/>
      <c r="LS463" s="109"/>
      <c r="LT463" s="109"/>
      <c r="LU463" s="109"/>
      <c r="LV463" s="109"/>
      <c r="LW463" s="109"/>
      <c r="LX463" s="109"/>
      <c r="LY463" s="109"/>
      <c r="LZ463" s="109"/>
      <c r="MA463" s="109"/>
      <c r="MB463" s="109"/>
      <c r="MC463" s="109"/>
      <c r="MD463" s="109"/>
      <c r="ME463" s="109"/>
      <c r="MF463" s="109"/>
      <c r="MG463" s="109"/>
      <c r="MH463" s="109"/>
      <c r="MI463" s="109"/>
      <c r="MJ463" s="109"/>
      <c r="MK463" s="109"/>
      <c r="ML463" s="109"/>
      <c r="MM463" s="109"/>
      <c r="MN463" s="109"/>
      <c r="MO463" s="109"/>
      <c r="MP463" s="109"/>
      <c r="MQ463" s="109"/>
      <c r="MR463" s="109"/>
      <c r="MS463" s="109"/>
      <c r="MT463" s="109"/>
      <c r="MU463" s="109"/>
      <c r="MV463" s="109"/>
      <c r="MW463" s="109"/>
      <c r="MX463" s="109"/>
      <c r="MY463" s="109"/>
      <c r="MZ463" s="109"/>
      <c r="NA463" s="109"/>
      <c r="NB463" s="109"/>
      <c r="NC463" s="109"/>
      <c r="ND463" s="109"/>
      <c r="NE463" s="109"/>
      <c r="NF463" s="109"/>
      <c r="NG463" s="109"/>
      <c r="NH463" s="109"/>
      <c r="NI463" s="109"/>
      <c r="NJ463" s="109"/>
      <c r="NK463" s="109"/>
      <c r="NL463" s="109"/>
      <c r="NM463" s="109"/>
      <c r="NN463" s="109"/>
      <c r="NO463" s="109"/>
      <c r="NP463" s="109"/>
      <c r="NQ463" s="109"/>
      <c r="NR463" s="109"/>
      <c r="NS463" s="109"/>
      <c r="NT463" s="109"/>
      <c r="NU463" s="109"/>
      <c r="NV463" s="109"/>
      <c r="NW463" s="109"/>
      <c r="NX463" s="109"/>
      <c r="NY463" s="109"/>
      <c r="NZ463" s="109"/>
      <c r="OA463" s="109"/>
      <c r="OB463" s="109"/>
      <c r="OC463" s="109"/>
      <c r="OD463" s="109"/>
      <c r="OE463" s="109"/>
      <c r="OF463" s="109"/>
      <c r="OG463" s="109"/>
      <c r="OH463" s="109"/>
      <c r="OI463" s="109"/>
      <c r="OJ463" s="109"/>
      <c r="OK463" s="109"/>
      <c r="OL463" s="109"/>
      <c r="OM463" s="109"/>
      <c r="ON463" s="109"/>
      <c r="OO463" s="109"/>
      <c r="OP463" s="109"/>
      <c r="OQ463" s="109"/>
      <c r="OR463" s="109"/>
      <c r="OS463" s="109"/>
      <c r="OT463" s="109"/>
      <c r="OU463" s="109"/>
      <c r="OV463" s="109"/>
      <c r="OW463" s="109"/>
      <c r="OX463" s="109"/>
      <c r="OY463" s="109"/>
      <c r="OZ463" s="109"/>
      <c r="PA463" s="109"/>
      <c r="PB463" s="109"/>
      <c r="PC463" s="109"/>
      <c r="PD463" s="109"/>
      <c r="PE463" s="109"/>
      <c r="PF463" s="109"/>
      <c r="PG463" s="109"/>
      <c r="PH463" s="109"/>
      <c r="PI463" s="109"/>
      <c r="PJ463" s="109"/>
      <c r="PK463" s="109">
        <v>10</v>
      </c>
      <c r="PL463" s="109"/>
      <c r="PM463" s="109"/>
      <c r="PN463" s="109"/>
      <c r="PO463" s="109"/>
      <c r="PP463" s="109"/>
      <c r="PQ463" s="109"/>
      <c r="PR463" s="109"/>
      <c r="PS463" s="109"/>
      <c r="PT463" s="109"/>
      <c r="PU463" s="109"/>
      <c r="PV463" s="109"/>
      <c r="PW463" s="109"/>
      <c r="PX463" s="109"/>
      <c r="PY463" s="109"/>
      <c r="PZ463" s="109"/>
      <c r="QA463" s="109"/>
      <c r="QB463" s="109"/>
      <c r="QC463" s="109"/>
      <c r="QD463" s="109"/>
      <c r="QE463" s="109"/>
      <c r="QF463" s="109"/>
      <c r="QG463" s="109"/>
      <c r="QH463" s="109"/>
      <c r="QI463" s="109"/>
      <c r="QJ463" s="109"/>
      <c r="QK463" s="23">
        <f t="shared" si="7"/>
        <v>48</v>
      </c>
      <c r="QL463" s="125"/>
      <c r="QM463" s="125"/>
      <c r="QN463" s="125"/>
      <c r="QO463" s="125"/>
      <c r="QP463" s="125"/>
      <c r="QQ463" s="125"/>
      <c r="QR463" s="125"/>
      <c r="QS463" s="130"/>
    </row>
    <row r="464" spans="1:461" s="5" customFormat="1" ht="12.75" customHeight="1" x14ac:dyDescent="0.2">
      <c r="A464" s="52">
        <v>44755</v>
      </c>
      <c r="B464" s="162" t="s">
        <v>496</v>
      </c>
      <c r="C464" s="107"/>
      <c r="D464" s="107"/>
      <c r="E464" s="108"/>
      <c r="F464" s="108"/>
      <c r="G464" s="108"/>
      <c r="H464" s="108"/>
      <c r="I464" s="108"/>
      <c r="J464" s="108"/>
      <c r="K464" s="108"/>
      <c r="L464" s="108"/>
      <c r="M464" s="108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 s="109"/>
      <c r="BD464" s="109"/>
      <c r="BE464" s="109"/>
      <c r="BF464" s="109"/>
      <c r="BG464" s="109"/>
      <c r="BH464" s="109"/>
      <c r="BI464" s="109"/>
      <c r="BJ464" s="109"/>
      <c r="BK464" s="109"/>
      <c r="BL464" s="109"/>
      <c r="BM464" s="109"/>
      <c r="BN464" s="109"/>
      <c r="BO464" s="109"/>
      <c r="BP464" s="109"/>
      <c r="BQ464" s="109"/>
      <c r="BR464" s="109"/>
      <c r="BS464" s="109"/>
      <c r="BT464" s="109"/>
      <c r="BU464" s="109"/>
      <c r="BV464" s="109"/>
      <c r="BW464" s="109"/>
      <c r="BX464" s="109"/>
      <c r="BY464" s="109"/>
      <c r="BZ464" s="109"/>
      <c r="CA464" s="109"/>
      <c r="CB464" s="109"/>
      <c r="CC464" s="109"/>
      <c r="CD464" s="109"/>
      <c r="CE464" s="109"/>
      <c r="CF464" s="109"/>
      <c r="CG464" s="109"/>
      <c r="CH464" s="109"/>
      <c r="CI464" s="109"/>
      <c r="CJ464" s="109"/>
      <c r="CK464" s="109"/>
      <c r="CL464" s="109"/>
      <c r="CM464" s="109"/>
      <c r="CN464" s="109"/>
      <c r="CO464" s="109"/>
      <c r="CP464" s="109"/>
      <c r="CQ464" s="109"/>
      <c r="CR464" s="109"/>
      <c r="CS464" s="109"/>
      <c r="CT464" s="109"/>
      <c r="CU464" s="109"/>
      <c r="CV464" s="109"/>
      <c r="CW464" s="109"/>
      <c r="CX464" s="109"/>
      <c r="CY464" s="109"/>
      <c r="CZ464" s="109"/>
      <c r="DA464" s="109"/>
      <c r="DB464" s="109"/>
      <c r="DC464" s="109"/>
      <c r="DD464" s="109"/>
      <c r="DE464" s="109"/>
      <c r="DF464" s="109"/>
      <c r="DG464" s="109"/>
      <c r="DH464" s="109"/>
      <c r="DI464" s="109"/>
      <c r="DJ464" s="109"/>
      <c r="DK464" s="109"/>
      <c r="DL464" s="109"/>
      <c r="DM464" s="109"/>
      <c r="DN464" s="109"/>
      <c r="DO464" s="109"/>
      <c r="DP464" s="109"/>
      <c r="DQ464" s="109"/>
      <c r="DR464" s="109"/>
      <c r="DS464" s="109"/>
      <c r="DT464" s="109"/>
      <c r="DU464" s="109"/>
      <c r="DV464" s="109"/>
      <c r="DW464" s="109"/>
      <c r="DX464" s="109"/>
      <c r="DY464" s="109"/>
      <c r="DZ464" s="109"/>
      <c r="EA464" s="109"/>
      <c r="EB464" s="109"/>
      <c r="EC464" s="109"/>
      <c r="ED464" s="109"/>
      <c r="EE464" s="109"/>
      <c r="EF464" s="109"/>
      <c r="EG464" s="109"/>
      <c r="EH464" s="109"/>
      <c r="EI464" s="109"/>
      <c r="EJ464" s="109"/>
      <c r="EK464" s="109"/>
      <c r="EL464" s="109"/>
      <c r="EM464" s="109"/>
      <c r="EN464" s="109"/>
      <c r="EO464" s="109"/>
      <c r="EP464" s="109"/>
      <c r="EQ464" s="109"/>
      <c r="ER464" s="109"/>
      <c r="ES464" s="109"/>
      <c r="ET464" s="109"/>
      <c r="EU464" s="109"/>
      <c r="EV464" s="109"/>
      <c r="EW464" s="109"/>
      <c r="EX464" s="109"/>
      <c r="EY464" s="109"/>
      <c r="EZ464" s="109"/>
      <c r="FA464" s="109"/>
      <c r="FB464" s="109"/>
      <c r="FC464" s="109"/>
      <c r="FD464" s="109"/>
      <c r="FE464" s="109"/>
      <c r="FF464" s="109"/>
      <c r="FG464" s="109"/>
      <c r="FH464" s="109"/>
      <c r="FI464" s="109"/>
      <c r="FJ464" s="109"/>
      <c r="FK464" s="109"/>
      <c r="FL464" s="109"/>
      <c r="FM464" s="109"/>
      <c r="FN464" s="109"/>
      <c r="FO464" s="109"/>
      <c r="FP464" s="109"/>
      <c r="FQ464" s="109"/>
      <c r="FR464" s="109"/>
      <c r="FS464" s="109"/>
      <c r="FT464" s="109"/>
      <c r="FU464" s="109"/>
      <c r="FV464" s="109"/>
      <c r="FW464" s="109"/>
      <c r="FX464" s="109"/>
      <c r="FY464" s="109"/>
      <c r="FZ464" s="109"/>
      <c r="GA464" s="109"/>
      <c r="GB464" s="109"/>
      <c r="GC464" s="109"/>
      <c r="GD464" s="109"/>
      <c r="GE464" s="109"/>
      <c r="GF464" s="109"/>
      <c r="GG464" s="109"/>
      <c r="GH464" s="109"/>
      <c r="GI464" s="109"/>
      <c r="GJ464" s="109"/>
      <c r="GK464" s="109"/>
      <c r="GL464" s="109"/>
      <c r="GM464" s="109"/>
      <c r="GN464" s="109"/>
      <c r="GO464" s="109"/>
      <c r="GP464" s="109"/>
      <c r="GQ464" s="109"/>
      <c r="GR464" s="109"/>
      <c r="GS464" s="109"/>
      <c r="GT464" s="109"/>
      <c r="GU464" s="109"/>
      <c r="GV464" s="109"/>
      <c r="GW464" s="109"/>
      <c r="GX464" s="109"/>
      <c r="GY464" s="109"/>
      <c r="GZ464" s="109"/>
      <c r="HA464" s="109"/>
      <c r="HB464" s="109"/>
      <c r="HC464" s="109"/>
      <c r="HD464" s="109"/>
      <c r="HE464" s="109"/>
      <c r="HF464" s="109"/>
      <c r="HG464" s="109"/>
      <c r="HH464" s="109"/>
      <c r="HI464" s="109"/>
      <c r="HJ464" s="109"/>
      <c r="HK464" s="109"/>
      <c r="HL464" s="109"/>
      <c r="HM464" s="109"/>
      <c r="HN464" s="109"/>
      <c r="HO464" s="109"/>
      <c r="HP464" s="109"/>
      <c r="HQ464" s="109"/>
      <c r="HR464" s="109"/>
      <c r="HS464" s="109"/>
      <c r="HT464" s="109"/>
      <c r="HU464" s="109"/>
      <c r="HV464" s="109"/>
      <c r="HW464" s="109"/>
      <c r="HX464" s="109"/>
      <c r="HY464" s="109"/>
      <c r="HZ464" s="109"/>
      <c r="IA464" s="109"/>
      <c r="IB464" s="109"/>
      <c r="IC464" s="109"/>
      <c r="ID464" s="109"/>
      <c r="IE464" s="109"/>
      <c r="IF464" s="109"/>
      <c r="IG464" s="109"/>
      <c r="IH464" s="109"/>
      <c r="II464" s="109"/>
      <c r="IJ464" s="109"/>
      <c r="IK464" s="109"/>
      <c r="IL464" s="109"/>
      <c r="IM464" s="109"/>
      <c r="IN464" s="109"/>
      <c r="IO464" s="109"/>
      <c r="IP464" s="109"/>
      <c r="IQ464" s="109"/>
      <c r="IR464" s="109"/>
      <c r="IS464" s="109"/>
      <c r="IT464" s="109"/>
      <c r="IU464" s="109"/>
      <c r="IV464" s="109"/>
      <c r="IW464" s="109"/>
      <c r="IX464" s="109"/>
      <c r="IY464" s="109"/>
      <c r="IZ464" s="109"/>
      <c r="JA464" s="109"/>
      <c r="JB464" s="109"/>
      <c r="JC464" s="109"/>
      <c r="JD464" s="109"/>
      <c r="JE464" s="109"/>
      <c r="JF464" s="109"/>
      <c r="JG464" s="109"/>
      <c r="JH464" s="109"/>
      <c r="JI464" s="109"/>
      <c r="JJ464" s="109"/>
      <c r="JK464" s="109"/>
      <c r="JL464" s="109"/>
      <c r="JM464" s="109"/>
      <c r="JN464" s="109"/>
      <c r="JO464" s="109"/>
      <c r="JP464" s="109"/>
      <c r="JQ464" s="109"/>
      <c r="JR464" s="109"/>
      <c r="JS464" s="109"/>
      <c r="JT464" s="109"/>
      <c r="JU464" s="109"/>
      <c r="JV464" s="109"/>
      <c r="JW464" s="109"/>
      <c r="JX464" s="109"/>
      <c r="JY464" s="109"/>
      <c r="JZ464" s="109"/>
      <c r="KA464" s="109"/>
      <c r="KB464" s="109"/>
      <c r="KC464" s="109"/>
      <c r="KD464" s="109"/>
      <c r="KE464" s="109"/>
      <c r="KF464" s="109"/>
      <c r="KG464" s="109"/>
      <c r="KH464" s="109"/>
      <c r="KI464" s="109"/>
      <c r="KJ464" s="109"/>
      <c r="KK464" s="109"/>
      <c r="KL464" s="109"/>
      <c r="KM464" s="109"/>
      <c r="KN464" s="109"/>
      <c r="KO464" s="109"/>
      <c r="KP464" s="109"/>
      <c r="KQ464" s="109"/>
      <c r="KR464" s="109"/>
      <c r="KS464" s="109"/>
      <c r="KT464" s="109"/>
      <c r="KU464" s="109"/>
      <c r="KV464" s="109"/>
      <c r="KW464" s="109"/>
      <c r="KX464" s="109"/>
      <c r="KY464" s="109"/>
      <c r="KZ464" s="109"/>
      <c r="LA464" s="109"/>
      <c r="LB464" s="109"/>
      <c r="LC464" s="109"/>
      <c r="LD464" s="109"/>
      <c r="LE464" s="109"/>
      <c r="LF464" s="109"/>
      <c r="LG464" s="109"/>
      <c r="LH464" s="109"/>
      <c r="LI464" s="109"/>
      <c r="LJ464" s="109"/>
      <c r="LK464" s="109"/>
      <c r="LL464" s="109"/>
      <c r="LM464" s="109"/>
      <c r="LN464" s="109"/>
      <c r="LO464" s="109"/>
      <c r="LP464" s="109"/>
      <c r="LQ464" s="109"/>
      <c r="LR464" s="109"/>
      <c r="LS464" s="109"/>
      <c r="LT464" s="109"/>
      <c r="LU464" s="109"/>
      <c r="LV464" s="109"/>
      <c r="LW464" s="109"/>
      <c r="LX464" s="109"/>
      <c r="LY464" s="109">
        <v>2</v>
      </c>
      <c r="LZ464" s="109"/>
      <c r="MA464" s="109"/>
      <c r="MB464" s="109">
        <v>1</v>
      </c>
      <c r="MC464" s="109"/>
      <c r="MD464" s="109"/>
      <c r="ME464" s="109"/>
      <c r="MF464" s="109"/>
      <c r="MG464" s="109"/>
      <c r="MH464" s="109"/>
      <c r="MI464" s="109"/>
      <c r="MJ464" s="109"/>
      <c r="MK464" s="109"/>
      <c r="ML464" s="109"/>
      <c r="MM464" s="109"/>
      <c r="MN464" s="109"/>
      <c r="MO464" s="109"/>
      <c r="MP464" s="109"/>
      <c r="MQ464" s="109"/>
      <c r="MR464" s="109"/>
      <c r="MS464" s="109"/>
      <c r="MT464" s="109"/>
      <c r="MU464" s="109"/>
      <c r="MV464" s="109"/>
      <c r="MW464" s="109"/>
      <c r="MX464" s="109"/>
      <c r="MY464" s="109"/>
      <c r="MZ464" s="109"/>
      <c r="NA464" s="109"/>
      <c r="NB464" s="109"/>
      <c r="NC464" s="109"/>
      <c r="ND464" s="109"/>
      <c r="NE464" s="109"/>
      <c r="NF464" s="109"/>
      <c r="NG464" s="109"/>
      <c r="NH464" s="109"/>
      <c r="NI464" s="109"/>
      <c r="NJ464" s="109"/>
      <c r="NK464" s="109"/>
      <c r="NL464" s="109"/>
      <c r="NM464" s="109"/>
      <c r="NN464" s="109"/>
      <c r="NO464" s="109"/>
      <c r="NP464" s="109"/>
      <c r="NQ464" s="109"/>
      <c r="NR464" s="109"/>
      <c r="NS464" s="109"/>
      <c r="NT464" s="109"/>
      <c r="NU464" s="109"/>
      <c r="NV464" s="109"/>
      <c r="NW464" s="109"/>
      <c r="NX464" s="109"/>
      <c r="NY464" s="109"/>
      <c r="NZ464" s="109"/>
      <c r="OA464" s="109"/>
      <c r="OB464" s="109"/>
      <c r="OC464" s="109"/>
      <c r="OD464" s="109"/>
      <c r="OE464" s="109"/>
      <c r="OF464" s="109"/>
      <c r="OG464" s="109"/>
      <c r="OH464" s="109"/>
      <c r="OI464" s="109"/>
      <c r="OJ464" s="109"/>
      <c r="OK464" s="109"/>
      <c r="OL464" s="109"/>
      <c r="OM464" s="109"/>
      <c r="ON464" s="109"/>
      <c r="OO464" s="109"/>
      <c r="OP464" s="109"/>
      <c r="OQ464" s="109"/>
      <c r="OR464" s="109"/>
      <c r="OS464" s="109"/>
      <c r="OT464" s="109"/>
      <c r="OU464" s="109"/>
      <c r="OV464" s="109"/>
      <c r="OW464" s="109"/>
      <c r="OX464" s="109"/>
      <c r="OY464" s="109"/>
      <c r="OZ464" s="109"/>
      <c r="PA464" s="109"/>
      <c r="PB464" s="109"/>
      <c r="PC464" s="109"/>
      <c r="PD464" s="109"/>
      <c r="PE464" s="109"/>
      <c r="PF464" s="109"/>
      <c r="PG464" s="109"/>
      <c r="PH464" s="109"/>
      <c r="PI464" s="109"/>
      <c r="PJ464" s="109"/>
      <c r="PK464" s="109"/>
      <c r="PL464" s="109"/>
      <c r="PM464" s="109"/>
      <c r="PN464" s="109"/>
      <c r="PO464" s="109"/>
      <c r="PP464" s="109"/>
      <c r="PQ464" s="109"/>
      <c r="PR464" s="109"/>
      <c r="PS464" s="109"/>
      <c r="PT464" s="109"/>
      <c r="PU464" s="109"/>
      <c r="PV464" s="109"/>
      <c r="PW464" s="109"/>
      <c r="PX464" s="109"/>
      <c r="PY464" s="109"/>
      <c r="PZ464" s="109"/>
      <c r="QA464" s="109"/>
      <c r="QB464" s="109"/>
      <c r="QC464" s="109"/>
      <c r="QD464" s="109"/>
      <c r="QE464" s="109"/>
      <c r="QF464" s="109"/>
      <c r="QG464" s="109"/>
      <c r="QH464" s="109"/>
      <c r="QI464" s="109"/>
      <c r="QJ464" s="109"/>
      <c r="QK464" s="23">
        <f t="shared" si="7"/>
        <v>3</v>
      </c>
      <c r="QL464" s="125"/>
      <c r="QM464" s="148"/>
      <c r="QN464" s="125"/>
      <c r="QO464" s="125"/>
      <c r="QP464" s="125"/>
      <c r="QQ464" s="125"/>
      <c r="QR464" s="125">
        <v>281.88</v>
      </c>
      <c r="QS464" s="130"/>
    </row>
    <row r="465" spans="1:461" s="5" customFormat="1" ht="12.75" customHeight="1" x14ac:dyDescent="0.2">
      <c r="A465" s="52">
        <v>44755</v>
      </c>
      <c r="B465" s="98" t="s">
        <v>75</v>
      </c>
      <c r="C465" s="107"/>
      <c r="D465" s="107"/>
      <c r="E465" s="108"/>
      <c r="F465" s="108"/>
      <c r="G465" s="108"/>
      <c r="H465" s="108"/>
      <c r="I465" s="108"/>
      <c r="J465" s="108"/>
      <c r="K465" s="108"/>
      <c r="L465" s="108"/>
      <c r="M465" s="108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 s="109"/>
      <c r="BD465" s="109"/>
      <c r="BE465" s="109"/>
      <c r="BF465" s="109"/>
      <c r="BG465" s="109"/>
      <c r="BH465" s="109"/>
      <c r="BI465" s="109"/>
      <c r="BJ465" s="109"/>
      <c r="BK465" s="109"/>
      <c r="BL465" s="109"/>
      <c r="BM465" s="109"/>
      <c r="BN465" s="109"/>
      <c r="BO465" s="109"/>
      <c r="BP465" s="109"/>
      <c r="BQ465" s="109"/>
      <c r="BR465" s="109"/>
      <c r="BS465" s="109"/>
      <c r="BT465" s="109"/>
      <c r="BU465" s="109"/>
      <c r="BV465" s="109"/>
      <c r="BW465" s="109"/>
      <c r="BX465" s="109"/>
      <c r="BY465" s="109">
        <v>30</v>
      </c>
      <c r="BZ465" s="109"/>
      <c r="CA465" s="109"/>
      <c r="CB465" s="109"/>
      <c r="CC465" s="109"/>
      <c r="CD465" s="109"/>
      <c r="CE465" s="109"/>
      <c r="CF465" s="109"/>
      <c r="CG465" s="109"/>
      <c r="CH465" s="109"/>
      <c r="CI465" s="109"/>
      <c r="CJ465" s="109"/>
      <c r="CK465" s="109"/>
      <c r="CL465" s="109"/>
      <c r="CM465" s="109"/>
      <c r="CN465" s="109"/>
      <c r="CO465" s="109"/>
      <c r="CP465" s="109"/>
      <c r="CQ465" s="109"/>
      <c r="CR465" s="109"/>
      <c r="CS465" s="109"/>
      <c r="CT465" s="109"/>
      <c r="CU465" s="109"/>
      <c r="CV465" s="109"/>
      <c r="CW465" s="109"/>
      <c r="CX465" s="109"/>
      <c r="CY465" s="109"/>
      <c r="CZ465" s="109"/>
      <c r="DA465" s="109"/>
      <c r="DB465" s="109"/>
      <c r="DC465" s="109"/>
      <c r="DD465" s="109"/>
      <c r="DE465" s="109"/>
      <c r="DF465" s="109"/>
      <c r="DG465" s="109"/>
      <c r="DH465" s="109"/>
      <c r="DI465" s="109"/>
      <c r="DJ465" s="109"/>
      <c r="DK465" s="109"/>
      <c r="DL465" s="109"/>
      <c r="DM465" s="109"/>
      <c r="DN465" s="109"/>
      <c r="DO465" s="109"/>
      <c r="DP465" s="109"/>
      <c r="DQ465" s="109"/>
      <c r="DR465" s="109"/>
      <c r="DS465" s="109"/>
      <c r="DT465" s="109"/>
      <c r="DU465" s="109"/>
      <c r="DV465" s="109"/>
      <c r="DW465" s="109"/>
      <c r="DX465" s="109"/>
      <c r="DY465" s="109"/>
      <c r="DZ465" s="109"/>
      <c r="EA465" s="109"/>
      <c r="EB465" s="109"/>
      <c r="EC465" s="109"/>
      <c r="ED465" s="109"/>
      <c r="EE465" s="109"/>
      <c r="EF465" s="109"/>
      <c r="EG465" s="109"/>
      <c r="EH465" s="109"/>
      <c r="EI465" s="109"/>
      <c r="EJ465" s="109"/>
      <c r="EK465" s="109"/>
      <c r="EL465" s="109"/>
      <c r="EM465" s="109"/>
      <c r="EN465" s="109"/>
      <c r="EO465" s="109"/>
      <c r="EP465" s="109"/>
      <c r="EQ465" s="109"/>
      <c r="ER465" s="109"/>
      <c r="ES465" s="109"/>
      <c r="ET465" s="109"/>
      <c r="EU465" s="109"/>
      <c r="EV465" s="109"/>
      <c r="EW465" s="109"/>
      <c r="EX465" s="109"/>
      <c r="EY465" s="109"/>
      <c r="EZ465" s="109"/>
      <c r="FA465" s="109"/>
      <c r="FB465" s="109"/>
      <c r="FC465" s="109"/>
      <c r="FD465" s="109"/>
      <c r="FE465" s="109"/>
      <c r="FF465" s="109"/>
      <c r="FG465" s="109"/>
      <c r="FH465" s="109"/>
      <c r="FI465" s="109"/>
      <c r="FJ465" s="109"/>
      <c r="FK465" s="109"/>
      <c r="FL465" s="109"/>
      <c r="FM465" s="109"/>
      <c r="FN465" s="109"/>
      <c r="FO465" s="109"/>
      <c r="FP465" s="109"/>
      <c r="FQ465" s="109"/>
      <c r="FR465" s="109"/>
      <c r="FS465" s="109"/>
      <c r="FT465" s="109"/>
      <c r="FU465" s="109"/>
      <c r="FV465" s="109"/>
      <c r="FW465" s="109"/>
      <c r="FX465" s="109"/>
      <c r="FY465" s="109"/>
      <c r="FZ465" s="109"/>
      <c r="GA465" s="109"/>
      <c r="GB465" s="109"/>
      <c r="GC465" s="109"/>
      <c r="GD465" s="109"/>
      <c r="GE465" s="109"/>
      <c r="GF465" s="109"/>
      <c r="GG465" s="109"/>
      <c r="GH465" s="109"/>
      <c r="GI465" s="109"/>
      <c r="GJ465" s="109"/>
      <c r="GK465" s="109"/>
      <c r="GL465" s="109"/>
      <c r="GM465" s="109"/>
      <c r="GN465" s="109"/>
      <c r="GO465" s="109"/>
      <c r="GP465" s="109"/>
      <c r="GQ465" s="109"/>
      <c r="GR465" s="109"/>
      <c r="GS465" s="109"/>
      <c r="GT465" s="109"/>
      <c r="GU465" s="109"/>
      <c r="GV465" s="109"/>
      <c r="GW465" s="109"/>
      <c r="GX465" s="109"/>
      <c r="GY465" s="109"/>
      <c r="GZ465" s="109"/>
      <c r="HA465" s="109"/>
      <c r="HB465" s="109"/>
      <c r="HC465" s="109"/>
      <c r="HD465" s="109"/>
      <c r="HE465" s="109"/>
      <c r="HF465" s="109"/>
      <c r="HG465" s="109"/>
      <c r="HH465" s="109"/>
      <c r="HI465" s="109"/>
      <c r="HJ465" s="109"/>
      <c r="HK465" s="109"/>
      <c r="HL465" s="109"/>
      <c r="HM465" s="109"/>
      <c r="HN465" s="109"/>
      <c r="HO465" s="109"/>
      <c r="HP465" s="109"/>
      <c r="HQ465" s="109"/>
      <c r="HR465" s="109"/>
      <c r="HS465" s="109"/>
      <c r="HT465" s="109"/>
      <c r="HU465" s="109"/>
      <c r="HV465" s="109"/>
      <c r="HW465" s="109"/>
      <c r="HX465" s="109"/>
      <c r="HY465" s="109"/>
      <c r="HZ465" s="109"/>
      <c r="IA465" s="109"/>
      <c r="IB465" s="109"/>
      <c r="IC465" s="109"/>
      <c r="ID465" s="109"/>
      <c r="IE465" s="109"/>
      <c r="IF465" s="109"/>
      <c r="IG465" s="109"/>
      <c r="IH465" s="109"/>
      <c r="II465" s="109"/>
      <c r="IJ465" s="109"/>
      <c r="IK465" s="109"/>
      <c r="IL465" s="109"/>
      <c r="IM465" s="109"/>
      <c r="IN465" s="109"/>
      <c r="IO465" s="109"/>
      <c r="IP465" s="109"/>
      <c r="IQ465" s="109"/>
      <c r="IR465" s="109"/>
      <c r="IS465" s="109"/>
      <c r="IT465" s="109"/>
      <c r="IU465" s="109"/>
      <c r="IV465" s="109"/>
      <c r="IW465" s="109"/>
      <c r="IX465" s="109"/>
      <c r="IY465" s="109"/>
      <c r="IZ465" s="109"/>
      <c r="JA465" s="109"/>
      <c r="JB465" s="109"/>
      <c r="JC465" s="109"/>
      <c r="JD465" s="109"/>
      <c r="JE465" s="109"/>
      <c r="JF465" s="109"/>
      <c r="JG465" s="109"/>
      <c r="JH465" s="109"/>
      <c r="JI465" s="109"/>
      <c r="JJ465" s="109"/>
      <c r="JK465" s="109"/>
      <c r="JL465" s="109"/>
      <c r="JM465" s="109"/>
      <c r="JN465" s="109"/>
      <c r="JO465" s="109"/>
      <c r="JP465" s="109"/>
      <c r="JQ465" s="109"/>
      <c r="JR465" s="109"/>
      <c r="JS465" s="109"/>
      <c r="JT465" s="109"/>
      <c r="JU465" s="109"/>
      <c r="JV465" s="109"/>
      <c r="JW465" s="109"/>
      <c r="JX465" s="109"/>
      <c r="JY465" s="109"/>
      <c r="JZ465" s="109"/>
      <c r="KA465" s="109"/>
      <c r="KB465" s="109"/>
      <c r="KC465" s="109"/>
      <c r="KD465" s="109"/>
      <c r="KE465" s="109"/>
      <c r="KF465" s="109"/>
      <c r="KG465" s="109"/>
      <c r="KH465" s="109"/>
      <c r="KI465" s="109"/>
      <c r="KJ465" s="109"/>
      <c r="KK465" s="109"/>
      <c r="KL465" s="109"/>
      <c r="KM465" s="109"/>
      <c r="KN465" s="109"/>
      <c r="KO465" s="109"/>
      <c r="KP465" s="109"/>
      <c r="KQ465" s="109"/>
      <c r="KR465" s="109"/>
      <c r="KS465" s="109"/>
      <c r="KT465" s="109"/>
      <c r="KU465" s="109"/>
      <c r="KV465" s="109"/>
      <c r="KW465" s="109"/>
      <c r="KX465" s="109"/>
      <c r="KY465" s="109"/>
      <c r="KZ465" s="109"/>
      <c r="LA465" s="109"/>
      <c r="LB465" s="109"/>
      <c r="LC465" s="109"/>
      <c r="LD465" s="109"/>
      <c r="LE465" s="109"/>
      <c r="LF465" s="109"/>
      <c r="LG465" s="109"/>
      <c r="LH465" s="109"/>
      <c r="LI465" s="109"/>
      <c r="LJ465" s="109"/>
      <c r="LK465" s="109"/>
      <c r="LL465" s="109"/>
      <c r="LM465" s="109"/>
      <c r="LN465" s="109"/>
      <c r="LO465" s="109"/>
      <c r="LP465" s="109"/>
      <c r="LQ465" s="109"/>
      <c r="LR465" s="109"/>
      <c r="LS465" s="109"/>
      <c r="LT465" s="109"/>
      <c r="LU465" s="109"/>
      <c r="LV465" s="109"/>
      <c r="LW465" s="109"/>
      <c r="LX465" s="109"/>
      <c r="LY465" s="109"/>
      <c r="LZ465" s="109"/>
      <c r="MA465" s="109"/>
      <c r="MB465" s="109"/>
      <c r="MC465" s="109"/>
      <c r="MD465" s="109"/>
      <c r="ME465" s="109"/>
      <c r="MF465" s="109"/>
      <c r="MG465" s="109"/>
      <c r="MH465" s="109"/>
      <c r="MI465" s="109"/>
      <c r="MJ465" s="109"/>
      <c r="MK465" s="109"/>
      <c r="ML465" s="109"/>
      <c r="MM465" s="109"/>
      <c r="MN465" s="109"/>
      <c r="MO465" s="109"/>
      <c r="MP465" s="109"/>
      <c r="MQ465" s="109"/>
      <c r="MR465" s="109"/>
      <c r="MS465" s="109"/>
      <c r="MT465" s="109"/>
      <c r="MU465" s="109"/>
      <c r="MV465" s="109"/>
      <c r="MW465" s="109"/>
      <c r="MX465" s="109"/>
      <c r="MY465" s="109"/>
      <c r="MZ465" s="109"/>
      <c r="NA465" s="109"/>
      <c r="NB465" s="109"/>
      <c r="NC465" s="109"/>
      <c r="ND465" s="109"/>
      <c r="NE465" s="109"/>
      <c r="NF465" s="109"/>
      <c r="NG465" s="109"/>
      <c r="NH465" s="109"/>
      <c r="NI465" s="109"/>
      <c r="NJ465" s="109"/>
      <c r="NK465" s="109"/>
      <c r="NL465" s="109"/>
      <c r="NM465" s="109"/>
      <c r="NN465" s="109"/>
      <c r="NO465" s="109"/>
      <c r="NP465" s="109"/>
      <c r="NQ465" s="109"/>
      <c r="NR465" s="109"/>
      <c r="NS465" s="109"/>
      <c r="NT465" s="109"/>
      <c r="NU465" s="109"/>
      <c r="NV465" s="109"/>
      <c r="NW465" s="109"/>
      <c r="NX465" s="109"/>
      <c r="NY465" s="109"/>
      <c r="NZ465" s="109"/>
      <c r="OA465" s="109"/>
      <c r="OB465" s="109"/>
      <c r="OC465" s="109"/>
      <c r="OD465" s="109"/>
      <c r="OE465" s="109"/>
      <c r="OF465" s="109"/>
      <c r="OG465" s="109"/>
      <c r="OH465" s="109"/>
      <c r="OI465" s="109"/>
      <c r="OJ465" s="109"/>
      <c r="OK465" s="109"/>
      <c r="OL465" s="109"/>
      <c r="OM465" s="109"/>
      <c r="ON465" s="109"/>
      <c r="OO465" s="109"/>
      <c r="OP465" s="109"/>
      <c r="OQ465" s="109"/>
      <c r="OR465" s="109"/>
      <c r="OS465" s="109"/>
      <c r="OT465" s="109"/>
      <c r="OU465" s="109"/>
      <c r="OV465" s="109"/>
      <c r="OW465" s="109"/>
      <c r="OX465" s="109"/>
      <c r="OY465" s="109"/>
      <c r="OZ465" s="109"/>
      <c r="PA465" s="109"/>
      <c r="PB465" s="109"/>
      <c r="PC465" s="109"/>
      <c r="PD465" s="109"/>
      <c r="PE465" s="109"/>
      <c r="PF465" s="109"/>
      <c r="PG465" s="109"/>
      <c r="PH465" s="109"/>
      <c r="PI465" s="109"/>
      <c r="PJ465" s="109"/>
      <c r="PK465" s="109"/>
      <c r="PL465" s="109"/>
      <c r="PM465" s="109"/>
      <c r="PN465" s="109"/>
      <c r="PO465" s="109"/>
      <c r="PP465" s="109"/>
      <c r="PQ465" s="109"/>
      <c r="PR465" s="109"/>
      <c r="PS465" s="109"/>
      <c r="PT465" s="109"/>
      <c r="PU465" s="109"/>
      <c r="PV465" s="109"/>
      <c r="PW465" s="109"/>
      <c r="PX465" s="109"/>
      <c r="PY465" s="109"/>
      <c r="PZ465" s="109"/>
      <c r="QA465" s="109"/>
      <c r="QB465" s="109"/>
      <c r="QC465" s="109"/>
      <c r="QD465" s="109"/>
      <c r="QE465" s="109"/>
      <c r="QF465" s="109"/>
      <c r="QG465" s="109"/>
      <c r="QH465" s="109"/>
      <c r="QI465" s="109"/>
      <c r="QJ465" s="109"/>
      <c r="QK465" s="23">
        <f t="shared" si="7"/>
        <v>30</v>
      </c>
      <c r="QL465" s="125"/>
      <c r="QM465" s="125"/>
      <c r="QN465" s="125"/>
      <c r="QO465" s="125"/>
      <c r="QP465" s="125"/>
      <c r="QQ465" s="125"/>
      <c r="QR465" s="125"/>
      <c r="QS465" s="130"/>
    </row>
    <row r="466" spans="1:461" s="5" customFormat="1" ht="12.75" customHeight="1" x14ac:dyDescent="0.2">
      <c r="A466" s="52">
        <v>44756</v>
      </c>
      <c r="B466" s="98" t="s">
        <v>354</v>
      </c>
      <c r="C466" s="107"/>
      <c r="D466" s="107"/>
      <c r="E466" s="108"/>
      <c r="F466" s="108"/>
      <c r="G466" s="108"/>
      <c r="H466" s="108"/>
      <c r="I466" s="108"/>
      <c r="J466" s="108"/>
      <c r="K466" s="108"/>
      <c r="L466" s="108"/>
      <c r="M466" s="108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 s="109"/>
      <c r="BD466" s="109"/>
      <c r="BE466" s="109"/>
      <c r="BF466" s="109"/>
      <c r="BG466" s="109"/>
      <c r="BH466" s="109"/>
      <c r="BI466" s="109"/>
      <c r="BJ466" s="109"/>
      <c r="BK466" s="109"/>
      <c r="BL466" s="109"/>
      <c r="BM466" s="109"/>
      <c r="BN466" s="109"/>
      <c r="BO466" s="109"/>
      <c r="BP466" s="109"/>
      <c r="BQ466" s="109"/>
      <c r="BR466" s="109"/>
      <c r="BS466" s="109"/>
      <c r="BT466" s="109"/>
      <c r="BU466" s="109"/>
      <c r="BV466" s="109"/>
      <c r="BW466" s="109"/>
      <c r="BX466" s="109"/>
      <c r="BY466" s="109"/>
      <c r="BZ466" s="109"/>
      <c r="CA466" s="109"/>
      <c r="CB466" s="109"/>
      <c r="CC466" s="109"/>
      <c r="CD466" s="109"/>
      <c r="CE466" s="109"/>
      <c r="CF466" s="109"/>
      <c r="CG466" s="109"/>
      <c r="CH466" s="109"/>
      <c r="CI466" s="109"/>
      <c r="CJ466" s="109"/>
      <c r="CK466" s="109"/>
      <c r="CL466" s="109"/>
      <c r="CM466" s="109"/>
      <c r="CN466" s="109"/>
      <c r="CO466" s="109"/>
      <c r="CP466" s="109"/>
      <c r="CQ466" s="109"/>
      <c r="CR466" s="109"/>
      <c r="CS466" s="109"/>
      <c r="CT466" s="109"/>
      <c r="CU466" s="109"/>
      <c r="CV466" s="109"/>
      <c r="CW466" s="109"/>
      <c r="CX466" s="109"/>
      <c r="CY466" s="109"/>
      <c r="CZ466" s="109"/>
      <c r="DA466" s="109"/>
      <c r="DB466" s="109"/>
      <c r="DC466" s="109"/>
      <c r="DD466" s="109"/>
      <c r="DE466" s="109"/>
      <c r="DF466" s="109"/>
      <c r="DG466" s="109"/>
      <c r="DH466" s="109"/>
      <c r="DI466" s="109"/>
      <c r="DJ466" s="109"/>
      <c r="DK466" s="109"/>
      <c r="DL466" s="109"/>
      <c r="DM466" s="109"/>
      <c r="DN466" s="109"/>
      <c r="DO466" s="109"/>
      <c r="DP466" s="109"/>
      <c r="DQ466" s="109"/>
      <c r="DR466" s="109"/>
      <c r="DS466" s="109"/>
      <c r="DT466" s="109"/>
      <c r="DU466" s="109"/>
      <c r="DV466" s="109"/>
      <c r="DW466" s="109"/>
      <c r="DX466" s="109"/>
      <c r="DY466" s="109"/>
      <c r="DZ466" s="109"/>
      <c r="EA466" s="109"/>
      <c r="EB466" s="109"/>
      <c r="EC466" s="109"/>
      <c r="ED466" s="109"/>
      <c r="EE466" s="109"/>
      <c r="EF466" s="109"/>
      <c r="EG466" s="109"/>
      <c r="EH466" s="109"/>
      <c r="EI466" s="109"/>
      <c r="EJ466" s="109"/>
      <c r="EK466" s="109"/>
      <c r="EL466" s="109"/>
      <c r="EM466" s="109"/>
      <c r="EN466" s="109"/>
      <c r="EO466" s="109"/>
      <c r="EP466" s="109"/>
      <c r="EQ466" s="109"/>
      <c r="ER466" s="109"/>
      <c r="ES466" s="109"/>
      <c r="ET466" s="109"/>
      <c r="EU466" s="109"/>
      <c r="EV466" s="109"/>
      <c r="EW466" s="109"/>
      <c r="EX466" s="109"/>
      <c r="EY466" s="109"/>
      <c r="EZ466" s="109"/>
      <c r="FA466" s="109"/>
      <c r="FB466" s="109"/>
      <c r="FC466" s="109"/>
      <c r="FD466" s="109"/>
      <c r="FE466" s="109"/>
      <c r="FF466" s="109"/>
      <c r="FG466" s="109"/>
      <c r="FH466" s="109"/>
      <c r="FI466" s="109"/>
      <c r="FJ466" s="109"/>
      <c r="FK466" s="109"/>
      <c r="FL466" s="109"/>
      <c r="FM466" s="109"/>
      <c r="FN466" s="109"/>
      <c r="FO466" s="109"/>
      <c r="FP466" s="109"/>
      <c r="FQ466" s="109"/>
      <c r="FR466" s="109"/>
      <c r="FS466" s="109"/>
      <c r="FT466" s="109"/>
      <c r="FU466" s="109"/>
      <c r="FV466" s="109"/>
      <c r="FW466" s="109"/>
      <c r="FX466" s="109"/>
      <c r="FY466" s="109"/>
      <c r="FZ466" s="109"/>
      <c r="GA466" s="109"/>
      <c r="GB466" s="109"/>
      <c r="GC466" s="109"/>
      <c r="GD466" s="109"/>
      <c r="GE466" s="109"/>
      <c r="GF466" s="109"/>
      <c r="GG466" s="109"/>
      <c r="GH466" s="109"/>
      <c r="GI466" s="109"/>
      <c r="GJ466" s="109"/>
      <c r="GK466" s="109"/>
      <c r="GL466" s="109"/>
      <c r="GM466" s="109"/>
      <c r="GN466" s="109"/>
      <c r="GO466" s="109"/>
      <c r="GP466" s="109"/>
      <c r="GQ466" s="109"/>
      <c r="GR466" s="109"/>
      <c r="GS466" s="109"/>
      <c r="GT466" s="109"/>
      <c r="GU466" s="109"/>
      <c r="GV466" s="109"/>
      <c r="GW466" s="109"/>
      <c r="GX466" s="109"/>
      <c r="GY466" s="109"/>
      <c r="GZ466" s="109"/>
      <c r="HA466" s="109"/>
      <c r="HB466" s="109"/>
      <c r="HC466" s="109"/>
      <c r="HD466" s="109"/>
      <c r="HE466" s="109"/>
      <c r="HF466" s="109"/>
      <c r="HG466" s="109"/>
      <c r="HH466" s="109"/>
      <c r="HI466" s="109"/>
      <c r="HJ466" s="109"/>
      <c r="HK466" s="109"/>
      <c r="HL466" s="109"/>
      <c r="HM466" s="109"/>
      <c r="HN466" s="109"/>
      <c r="HO466" s="109"/>
      <c r="HP466" s="109"/>
      <c r="HQ466" s="109"/>
      <c r="HR466" s="109"/>
      <c r="HS466" s="109"/>
      <c r="HT466" s="109"/>
      <c r="HU466" s="109"/>
      <c r="HV466" s="109"/>
      <c r="HW466" s="109"/>
      <c r="HX466" s="109"/>
      <c r="HY466" s="109"/>
      <c r="HZ466" s="109"/>
      <c r="IA466" s="109"/>
      <c r="IB466" s="109"/>
      <c r="IC466" s="109"/>
      <c r="ID466" s="109"/>
      <c r="IE466" s="109"/>
      <c r="IF466" s="109"/>
      <c r="IG466" s="109"/>
      <c r="IH466" s="109"/>
      <c r="II466" s="109"/>
      <c r="IJ466" s="109"/>
      <c r="IK466" s="109"/>
      <c r="IL466" s="109"/>
      <c r="IM466" s="109"/>
      <c r="IN466" s="109"/>
      <c r="IO466" s="109"/>
      <c r="IP466" s="109"/>
      <c r="IQ466" s="109"/>
      <c r="IR466" s="109"/>
      <c r="IS466" s="109"/>
      <c r="IT466" s="109"/>
      <c r="IU466" s="109"/>
      <c r="IV466" s="109">
        <v>50</v>
      </c>
      <c r="IW466" s="109"/>
      <c r="IX466" s="109"/>
      <c r="IY466" s="109"/>
      <c r="IZ466" s="109"/>
      <c r="JA466" s="109"/>
      <c r="JB466" s="109"/>
      <c r="JC466" s="109"/>
      <c r="JD466" s="109"/>
      <c r="JE466" s="109"/>
      <c r="JF466" s="109"/>
      <c r="JG466" s="109"/>
      <c r="JH466" s="109"/>
      <c r="JI466" s="109"/>
      <c r="JJ466" s="109"/>
      <c r="JK466" s="109"/>
      <c r="JL466" s="109"/>
      <c r="JM466" s="109"/>
      <c r="JN466" s="109"/>
      <c r="JO466" s="109"/>
      <c r="JP466" s="109"/>
      <c r="JQ466" s="109"/>
      <c r="JR466" s="109"/>
      <c r="JS466" s="109"/>
      <c r="JT466" s="109"/>
      <c r="JU466" s="109"/>
      <c r="JV466" s="109"/>
      <c r="JW466" s="109"/>
      <c r="JX466" s="109"/>
      <c r="JY466" s="109"/>
      <c r="JZ466" s="109"/>
      <c r="KA466" s="109"/>
      <c r="KB466" s="109"/>
      <c r="KC466" s="109"/>
      <c r="KD466" s="109"/>
      <c r="KE466" s="109"/>
      <c r="KF466" s="109"/>
      <c r="KG466" s="109"/>
      <c r="KH466" s="109"/>
      <c r="KI466" s="109"/>
      <c r="KJ466" s="109"/>
      <c r="KK466" s="109"/>
      <c r="KL466" s="109"/>
      <c r="KM466" s="109"/>
      <c r="KN466" s="109"/>
      <c r="KO466" s="109"/>
      <c r="KP466" s="109"/>
      <c r="KQ466" s="109"/>
      <c r="KR466" s="109"/>
      <c r="KS466" s="109"/>
      <c r="KT466" s="109"/>
      <c r="KU466" s="109"/>
      <c r="KV466" s="109"/>
      <c r="KW466" s="109"/>
      <c r="KX466" s="109"/>
      <c r="KY466" s="109"/>
      <c r="KZ466" s="109"/>
      <c r="LA466" s="109"/>
      <c r="LB466" s="109"/>
      <c r="LC466" s="109"/>
      <c r="LD466" s="109"/>
      <c r="LE466" s="109"/>
      <c r="LF466" s="109"/>
      <c r="LG466" s="109"/>
      <c r="LH466" s="109"/>
      <c r="LI466" s="109"/>
      <c r="LJ466" s="109"/>
      <c r="LK466" s="109"/>
      <c r="LL466" s="109"/>
      <c r="LM466" s="109"/>
      <c r="LN466" s="109"/>
      <c r="LO466" s="109"/>
      <c r="LP466" s="109"/>
      <c r="LQ466" s="109"/>
      <c r="LR466" s="109"/>
      <c r="LS466" s="109"/>
      <c r="LT466" s="109"/>
      <c r="LU466" s="109"/>
      <c r="LV466" s="109"/>
      <c r="LW466" s="109"/>
      <c r="LX466" s="109"/>
      <c r="LY466" s="109"/>
      <c r="LZ466" s="109"/>
      <c r="MA466" s="109"/>
      <c r="MB466" s="109"/>
      <c r="MC466" s="109"/>
      <c r="MD466" s="109"/>
      <c r="ME466" s="109"/>
      <c r="MF466" s="109"/>
      <c r="MG466" s="109"/>
      <c r="MH466" s="109"/>
      <c r="MI466" s="109"/>
      <c r="MJ466" s="109"/>
      <c r="MK466" s="109"/>
      <c r="ML466" s="109"/>
      <c r="MM466" s="109"/>
      <c r="MN466" s="109"/>
      <c r="MO466" s="109"/>
      <c r="MP466" s="109"/>
      <c r="MQ466" s="109"/>
      <c r="MR466" s="109"/>
      <c r="MS466" s="109"/>
      <c r="MT466" s="109"/>
      <c r="MU466" s="109"/>
      <c r="MV466" s="109"/>
      <c r="MW466" s="109"/>
      <c r="MX466" s="109"/>
      <c r="MY466" s="109"/>
      <c r="MZ466" s="109"/>
      <c r="NA466" s="109"/>
      <c r="NB466" s="109"/>
      <c r="NC466" s="109"/>
      <c r="ND466" s="109"/>
      <c r="NE466" s="109"/>
      <c r="NF466" s="109"/>
      <c r="NG466" s="109"/>
      <c r="NH466" s="109"/>
      <c r="NI466" s="109"/>
      <c r="NJ466" s="109"/>
      <c r="NK466" s="109"/>
      <c r="NL466" s="109"/>
      <c r="NM466" s="109"/>
      <c r="NN466" s="109"/>
      <c r="NO466" s="109"/>
      <c r="NP466" s="109"/>
      <c r="NQ466" s="109"/>
      <c r="NR466" s="109"/>
      <c r="NS466" s="109"/>
      <c r="NT466" s="109"/>
      <c r="NU466" s="109"/>
      <c r="NV466" s="109"/>
      <c r="NW466" s="109"/>
      <c r="NX466" s="109"/>
      <c r="NY466" s="109"/>
      <c r="NZ466" s="109"/>
      <c r="OA466" s="109"/>
      <c r="OB466" s="109"/>
      <c r="OC466" s="109"/>
      <c r="OD466" s="109"/>
      <c r="OE466" s="109"/>
      <c r="OF466" s="109"/>
      <c r="OG466" s="109"/>
      <c r="OH466" s="109"/>
      <c r="OI466" s="109"/>
      <c r="OJ466" s="109"/>
      <c r="OK466" s="109"/>
      <c r="OL466" s="109"/>
      <c r="OM466" s="109"/>
      <c r="ON466" s="109"/>
      <c r="OO466" s="109"/>
      <c r="OP466" s="109"/>
      <c r="OQ466" s="109"/>
      <c r="OR466" s="109"/>
      <c r="OS466" s="109"/>
      <c r="OT466" s="109"/>
      <c r="OU466" s="109"/>
      <c r="OV466" s="109"/>
      <c r="OW466" s="109"/>
      <c r="OX466" s="109"/>
      <c r="OY466" s="109"/>
      <c r="OZ466" s="109"/>
      <c r="PA466" s="109"/>
      <c r="PB466" s="109"/>
      <c r="PC466" s="109"/>
      <c r="PD466" s="109"/>
      <c r="PE466" s="109"/>
      <c r="PF466" s="109"/>
      <c r="PG466" s="109"/>
      <c r="PH466" s="109"/>
      <c r="PI466" s="109"/>
      <c r="PJ466" s="109"/>
      <c r="PK466" s="109"/>
      <c r="PL466" s="109"/>
      <c r="PM466" s="109"/>
      <c r="PN466" s="109"/>
      <c r="PO466" s="109"/>
      <c r="PP466" s="109"/>
      <c r="PQ466" s="109"/>
      <c r="PR466" s="109"/>
      <c r="PS466" s="109"/>
      <c r="PT466" s="109"/>
      <c r="PU466" s="109"/>
      <c r="PV466" s="109"/>
      <c r="PW466" s="109"/>
      <c r="PX466" s="109"/>
      <c r="PY466" s="109"/>
      <c r="PZ466" s="109"/>
      <c r="QA466" s="109"/>
      <c r="QB466" s="109"/>
      <c r="QC466" s="109"/>
      <c r="QD466" s="109"/>
      <c r="QE466" s="109"/>
      <c r="QF466" s="109"/>
      <c r="QG466" s="109"/>
      <c r="QH466" s="109"/>
      <c r="QI466" s="109"/>
      <c r="QJ466" s="109"/>
      <c r="QK466" s="23">
        <f t="shared" si="7"/>
        <v>50</v>
      </c>
      <c r="QL466" s="125"/>
      <c r="QM466" s="148"/>
      <c r="QN466" s="125"/>
      <c r="QO466" s="125"/>
      <c r="QP466" s="125"/>
      <c r="QQ466" s="125"/>
      <c r="QR466" s="125">
        <v>4596</v>
      </c>
      <c r="QS466" s="130"/>
    </row>
    <row r="467" spans="1:461" s="5" customFormat="1" ht="12.75" customHeight="1" x14ac:dyDescent="0.2">
      <c r="A467" s="52">
        <v>44756</v>
      </c>
      <c r="B467" s="90" t="s">
        <v>445</v>
      </c>
      <c r="C467" s="107"/>
      <c r="D467" s="107"/>
      <c r="E467" s="108"/>
      <c r="F467" s="108"/>
      <c r="G467" s="108"/>
      <c r="H467" s="108"/>
      <c r="I467" s="108"/>
      <c r="J467" s="108"/>
      <c r="K467" s="108"/>
      <c r="L467" s="108"/>
      <c r="M467" s="108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>
        <v>20</v>
      </c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 s="109"/>
      <c r="BD467" s="109"/>
      <c r="BE467" s="109"/>
      <c r="BF467" s="109"/>
      <c r="BG467" s="109"/>
      <c r="BH467" s="109"/>
      <c r="BI467" s="109"/>
      <c r="BJ467" s="109"/>
      <c r="BK467" s="109"/>
      <c r="BL467" s="109"/>
      <c r="BM467" s="109"/>
      <c r="BN467" s="109"/>
      <c r="BO467" s="109"/>
      <c r="BP467" s="109"/>
      <c r="BQ467" s="109"/>
      <c r="BR467" s="109"/>
      <c r="BS467" s="109"/>
      <c r="BT467" s="109"/>
      <c r="BU467" s="109"/>
      <c r="BV467" s="109"/>
      <c r="BW467" s="109"/>
      <c r="BX467" s="109"/>
      <c r="BY467" s="109"/>
      <c r="BZ467" s="109"/>
      <c r="CA467" s="109"/>
      <c r="CB467" s="109"/>
      <c r="CC467" s="109"/>
      <c r="CD467" s="109"/>
      <c r="CE467" s="109"/>
      <c r="CF467" s="109"/>
      <c r="CG467" s="109"/>
      <c r="CH467" s="109"/>
      <c r="CI467" s="109"/>
      <c r="CJ467" s="109"/>
      <c r="CK467" s="109"/>
      <c r="CL467" s="109"/>
      <c r="CM467" s="109"/>
      <c r="CN467" s="109"/>
      <c r="CO467" s="109"/>
      <c r="CP467" s="109"/>
      <c r="CQ467" s="109"/>
      <c r="CR467" s="109"/>
      <c r="CS467" s="109"/>
      <c r="CT467" s="109"/>
      <c r="CU467" s="109"/>
      <c r="CV467" s="109"/>
      <c r="CW467" s="109"/>
      <c r="CX467" s="109"/>
      <c r="CY467" s="109"/>
      <c r="CZ467" s="109"/>
      <c r="DA467" s="109"/>
      <c r="DB467" s="109"/>
      <c r="DC467" s="109"/>
      <c r="DD467" s="109"/>
      <c r="DE467" s="109"/>
      <c r="DF467" s="109"/>
      <c r="DG467" s="109"/>
      <c r="DH467" s="109"/>
      <c r="DI467" s="109"/>
      <c r="DJ467" s="109"/>
      <c r="DK467" s="109"/>
      <c r="DL467" s="109"/>
      <c r="DM467" s="109"/>
      <c r="DN467" s="109"/>
      <c r="DO467" s="109"/>
      <c r="DP467" s="109"/>
      <c r="DQ467" s="109"/>
      <c r="DR467" s="109"/>
      <c r="DS467" s="109"/>
      <c r="DT467" s="109"/>
      <c r="DU467" s="109"/>
      <c r="DV467" s="109"/>
      <c r="DW467" s="109"/>
      <c r="DX467" s="109"/>
      <c r="DY467" s="109"/>
      <c r="DZ467" s="109"/>
      <c r="EA467" s="109"/>
      <c r="EB467" s="109"/>
      <c r="EC467" s="109"/>
      <c r="ED467" s="109"/>
      <c r="EE467" s="109"/>
      <c r="EF467" s="109"/>
      <c r="EG467" s="109"/>
      <c r="EH467" s="109"/>
      <c r="EI467" s="109"/>
      <c r="EJ467" s="109"/>
      <c r="EK467" s="109"/>
      <c r="EL467" s="109"/>
      <c r="EM467" s="109"/>
      <c r="EN467" s="109"/>
      <c r="EO467" s="109"/>
      <c r="EP467" s="109"/>
      <c r="EQ467" s="109"/>
      <c r="ER467" s="109"/>
      <c r="ES467" s="109"/>
      <c r="ET467" s="109"/>
      <c r="EU467" s="109"/>
      <c r="EV467" s="109"/>
      <c r="EW467" s="109"/>
      <c r="EX467" s="109"/>
      <c r="EY467" s="109"/>
      <c r="EZ467" s="109"/>
      <c r="FA467" s="109"/>
      <c r="FB467" s="109"/>
      <c r="FC467" s="109"/>
      <c r="FD467" s="109"/>
      <c r="FE467" s="109"/>
      <c r="FF467" s="109"/>
      <c r="FG467" s="109"/>
      <c r="FH467" s="109"/>
      <c r="FI467" s="109"/>
      <c r="FJ467" s="109"/>
      <c r="FK467" s="109"/>
      <c r="FL467" s="109"/>
      <c r="FM467" s="109"/>
      <c r="FN467" s="109"/>
      <c r="FO467" s="109"/>
      <c r="FP467" s="109"/>
      <c r="FQ467" s="109"/>
      <c r="FR467" s="109"/>
      <c r="FS467" s="109"/>
      <c r="FT467" s="109"/>
      <c r="FU467" s="109"/>
      <c r="FV467" s="109"/>
      <c r="FW467" s="109"/>
      <c r="FX467" s="109"/>
      <c r="FY467" s="109"/>
      <c r="FZ467" s="109"/>
      <c r="GA467" s="109"/>
      <c r="GB467" s="109"/>
      <c r="GC467" s="109"/>
      <c r="GD467" s="109"/>
      <c r="GE467" s="109"/>
      <c r="GF467" s="109"/>
      <c r="GG467" s="109"/>
      <c r="GH467" s="109"/>
      <c r="GI467" s="109"/>
      <c r="GJ467" s="109"/>
      <c r="GK467" s="109"/>
      <c r="GL467" s="109"/>
      <c r="GM467" s="109"/>
      <c r="GN467" s="109"/>
      <c r="GO467" s="109"/>
      <c r="GP467" s="109"/>
      <c r="GQ467" s="109"/>
      <c r="GR467" s="109"/>
      <c r="GS467" s="109"/>
      <c r="GT467" s="109"/>
      <c r="GU467" s="109"/>
      <c r="GV467" s="109"/>
      <c r="GW467" s="109"/>
      <c r="GX467" s="109"/>
      <c r="GY467" s="109"/>
      <c r="GZ467" s="109"/>
      <c r="HA467" s="109"/>
      <c r="HB467" s="109"/>
      <c r="HC467" s="109"/>
      <c r="HD467" s="109"/>
      <c r="HE467" s="109"/>
      <c r="HF467" s="109"/>
      <c r="HG467" s="109"/>
      <c r="HH467" s="109"/>
      <c r="HI467" s="109"/>
      <c r="HJ467" s="109"/>
      <c r="HK467" s="109"/>
      <c r="HL467" s="109"/>
      <c r="HM467" s="109"/>
      <c r="HN467" s="109"/>
      <c r="HO467" s="109"/>
      <c r="HP467" s="109"/>
      <c r="HQ467" s="109"/>
      <c r="HR467" s="109"/>
      <c r="HS467" s="109"/>
      <c r="HT467" s="109"/>
      <c r="HU467" s="109"/>
      <c r="HV467" s="109"/>
      <c r="HW467" s="109"/>
      <c r="HX467" s="109"/>
      <c r="HY467" s="109"/>
      <c r="HZ467" s="109"/>
      <c r="IA467" s="109"/>
      <c r="IB467" s="109"/>
      <c r="IC467" s="109"/>
      <c r="ID467" s="109"/>
      <c r="IE467" s="109"/>
      <c r="IF467" s="109">
        <v>9</v>
      </c>
      <c r="IG467" s="109"/>
      <c r="IH467" s="109"/>
      <c r="II467" s="109"/>
      <c r="IJ467" s="109"/>
      <c r="IK467" s="109"/>
      <c r="IL467" s="109"/>
      <c r="IM467" s="109"/>
      <c r="IN467" s="109"/>
      <c r="IO467" s="109"/>
      <c r="IP467" s="109"/>
      <c r="IQ467" s="109"/>
      <c r="IR467" s="109"/>
      <c r="IS467" s="109"/>
      <c r="IT467" s="109"/>
      <c r="IU467" s="109"/>
      <c r="IV467" s="109"/>
      <c r="IW467" s="109"/>
      <c r="IX467" s="109"/>
      <c r="IY467" s="109"/>
      <c r="IZ467" s="109"/>
      <c r="JA467" s="109"/>
      <c r="JB467" s="109"/>
      <c r="JC467" s="109"/>
      <c r="JD467" s="109"/>
      <c r="JE467" s="109"/>
      <c r="JF467" s="109"/>
      <c r="JG467" s="109"/>
      <c r="JH467" s="109"/>
      <c r="JI467" s="109"/>
      <c r="JJ467" s="109"/>
      <c r="JK467" s="109"/>
      <c r="JL467" s="109"/>
      <c r="JM467" s="109"/>
      <c r="JN467" s="109"/>
      <c r="JO467" s="109"/>
      <c r="JP467" s="109"/>
      <c r="JQ467" s="109"/>
      <c r="JR467" s="109"/>
      <c r="JS467" s="109"/>
      <c r="JT467" s="109"/>
      <c r="JU467" s="109"/>
      <c r="JV467" s="109"/>
      <c r="JW467" s="109"/>
      <c r="JX467" s="109"/>
      <c r="JY467" s="109"/>
      <c r="JZ467" s="109"/>
      <c r="KA467" s="109"/>
      <c r="KB467" s="109"/>
      <c r="KC467" s="109"/>
      <c r="KD467" s="109"/>
      <c r="KE467" s="109"/>
      <c r="KF467" s="109"/>
      <c r="KG467" s="109"/>
      <c r="KH467" s="109"/>
      <c r="KI467" s="109"/>
      <c r="KJ467" s="109"/>
      <c r="KK467" s="109"/>
      <c r="KL467" s="109"/>
      <c r="KM467" s="109"/>
      <c r="KN467" s="109"/>
      <c r="KO467" s="109"/>
      <c r="KP467" s="109"/>
      <c r="KQ467" s="109"/>
      <c r="KR467" s="109"/>
      <c r="KS467" s="109"/>
      <c r="KT467" s="109"/>
      <c r="KU467" s="109"/>
      <c r="KV467" s="109"/>
      <c r="KW467" s="109"/>
      <c r="KX467" s="109"/>
      <c r="KY467" s="109"/>
      <c r="KZ467" s="109"/>
      <c r="LA467" s="109"/>
      <c r="LB467" s="109"/>
      <c r="LC467" s="109"/>
      <c r="LD467" s="109"/>
      <c r="LE467" s="109"/>
      <c r="LF467" s="109"/>
      <c r="LG467" s="109"/>
      <c r="LH467" s="109"/>
      <c r="LI467" s="109"/>
      <c r="LJ467" s="109"/>
      <c r="LK467" s="109"/>
      <c r="LL467" s="109"/>
      <c r="LM467" s="109"/>
      <c r="LN467" s="109"/>
      <c r="LO467" s="109"/>
      <c r="LP467" s="109"/>
      <c r="LQ467" s="109"/>
      <c r="LR467" s="109"/>
      <c r="LS467" s="109"/>
      <c r="LT467" s="109"/>
      <c r="LU467" s="109"/>
      <c r="LV467" s="109"/>
      <c r="LW467" s="109"/>
      <c r="LX467" s="109"/>
      <c r="LY467" s="109"/>
      <c r="LZ467" s="109"/>
      <c r="MA467" s="109"/>
      <c r="MB467" s="109"/>
      <c r="MC467" s="109"/>
      <c r="MD467" s="109"/>
      <c r="ME467" s="109"/>
      <c r="MF467" s="109"/>
      <c r="MG467" s="109"/>
      <c r="MH467" s="109"/>
      <c r="MI467" s="109"/>
      <c r="MJ467" s="109"/>
      <c r="MK467" s="109"/>
      <c r="ML467" s="109"/>
      <c r="MM467" s="109"/>
      <c r="MN467" s="109"/>
      <c r="MO467" s="109"/>
      <c r="MP467" s="109"/>
      <c r="MQ467" s="109"/>
      <c r="MR467" s="109"/>
      <c r="MS467" s="109"/>
      <c r="MT467" s="109"/>
      <c r="MU467" s="109"/>
      <c r="MV467" s="109"/>
      <c r="MW467" s="109"/>
      <c r="MX467" s="109"/>
      <c r="MY467" s="109"/>
      <c r="MZ467" s="109"/>
      <c r="NA467" s="109"/>
      <c r="NB467" s="109"/>
      <c r="NC467" s="109"/>
      <c r="ND467" s="109"/>
      <c r="NE467" s="109"/>
      <c r="NF467" s="109"/>
      <c r="NG467" s="109"/>
      <c r="NH467" s="109"/>
      <c r="NI467" s="109"/>
      <c r="NJ467" s="109"/>
      <c r="NK467" s="109"/>
      <c r="NL467" s="109"/>
      <c r="NM467" s="109"/>
      <c r="NN467" s="109"/>
      <c r="NO467" s="109"/>
      <c r="NP467" s="109"/>
      <c r="NQ467" s="109"/>
      <c r="NR467" s="109"/>
      <c r="NS467" s="109"/>
      <c r="NT467" s="109"/>
      <c r="NU467" s="109"/>
      <c r="NV467" s="109"/>
      <c r="NW467" s="109"/>
      <c r="NX467" s="109"/>
      <c r="NY467" s="109"/>
      <c r="NZ467" s="109"/>
      <c r="OA467" s="109"/>
      <c r="OB467" s="109"/>
      <c r="OC467" s="109"/>
      <c r="OD467" s="109"/>
      <c r="OE467" s="109"/>
      <c r="OF467" s="109"/>
      <c r="OG467" s="109"/>
      <c r="OH467" s="109"/>
      <c r="OI467" s="109"/>
      <c r="OJ467" s="109"/>
      <c r="OK467" s="109"/>
      <c r="OL467" s="109"/>
      <c r="OM467" s="109"/>
      <c r="ON467" s="109"/>
      <c r="OO467" s="109"/>
      <c r="OP467" s="109"/>
      <c r="OQ467" s="109"/>
      <c r="OR467" s="109"/>
      <c r="OS467" s="109"/>
      <c r="OT467" s="109"/>
      <c r="OU467" s="109"/>
      <c r="OV467" s="109"/>
      <c r="OW467" s="109"/>
      <c r="OX467" s="109"/>
      <c r="OY467" s="109"/>
      <c r="OZ467" s="109"/>
      <c r="PA467" s="109"/>
      <c r="PB467" s="109"/>
      <c r="PC467" s="109"/>
      <c r="PD467" s="109">
        <v>1</v>
      </c>
      <c r="PE467" s="109"/>
      <c r="PF467" s="109"/>
      <c r="PG467" s="109"/>
      <c r="PH467" s="109"/>
      <c r="PI467" s="109"/>
      <c r="PJ467" s="109"/>
      <c r="PK467" s="109"/>
      <c r="PL467" s="109"/>
      <c r="PM467" s="109"/>
      <c r="PN467" s="109"/>
      <c r="PO467" s="109"/>
      <c r="PP467" s="109"/>
      <c r="PQ467" s="109"/>
      <c r="PR467" s="109"/>
      <c r="PS467" s="109"/>
      <c r="PT467" s="109"/>
      <c r="PU467" s="109"/>
      <c r="PV467" s="109"/>
      <c r="PW467" s="109"/>
      <c r="PX467" s="109"/>
      <c r="PY467" s="109"/>
      <c r="PZ467" s="109"/>
      <c r="QA467" s="109"/>
      <c r="QB467" s="109"/>
      <c r="QC467" s="109"/>
      <c r="QD467" s="109"/>
      <c r="QE467" s="109"/>
      <c r="QF467" s="109"/>
      <c r="QG467" s="109"/>
      <c r="QH467" s="109"/>
      <c r="QI467" s="109"/>
      <c r="QJ467" s="109"/>
      <c r="QK467" s="23">
        <f t="shared" si="7"/>
        <v>30</v>
      </c>
      <c r="QL467" s="125"/>
      <c r="QM467" s="148"/>
      <c r="QN467" s="125"/>
      <c r="QO467" s="125"/>
      <c r="QP467" s="125"/>
      <c r="QQ467" s="125"/>
      <c r="QR467" s="125">
        <v>1356.24</v>
      </c>
      <c r="QS467" s="130"/>
    </row>
    <row r="468" spans="1:461" s="5" customFormat="1" ht="12.75" customHeight="1" x14ac:dyDescent="0.2">
      <c r="A468" s="52">
        <v>44757</v>
      </c>
      <c r="B468" s="98" t="s">
        <v>439</v>
      </c>
      <c r="C468" s="107"/>
      <c r="D468" s="107"/>
      <c r="E468" s="108"/>
      <c r="F468" s="108"/>
      <c r="G468" s="108"/>
      <c r="H468" s="108"/>
      <c r="I468" s="108"/>
      <c r="J468" s="108"/>
      <c r="K468" s="108"/>
      <c r="L468" s="108"/>
      <c r="M468" s="108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 s="109"/>
      <c r="BD468" s="109"/>
      <c r="BE468" s="109"/>
      <c r="BF468" s="109"/>
      <c r="BG468" s="109"/>
      <c r="BH468" s="109"/>
      <c r="BI468" s="109"/>
      <c r="BJ468" s="109"/>
      <c r="BK468" s="109"/>
      <c r="BL468" s="109"/>
      <c r="BM468" s="109"/>
      <c r="BN468" s="109"/>
      <c r="BO468" s="109"/>
      <c r="BP468" s="109"/>
      <c r="BQ468" s="109"/>
      <c r="BR468" s="109"/>
      <c r="BS468" s="109"/>
      <c r="BT468" s="109"/>
      <c r="BU468" s="109"/>
      <c r="BV468" s="109"/>
      <c r="BW468" s="109"/>
      <c r="BX468" s="109"/>
      <c r="BY468" s="109"/>
      <c r="BZ468" s="109"/>
      <c r="CA468" s="109"/>
      <c r="CB468" s="109"/>
      <c r="CC468" s="109"/>
      <c r="CD468" s="109"/>
      <c r="CE468" s="109"/>
      <c r="CF468" s="109"/>
      <c r="CG468" s="109"/>
      <c r="CH468" s="109"/>
      <c r="CI468" s="109"/>
      <c r="CJ468" s="109"/>
      <c r="CK468" s="109"/>
      <c r="CL468" s="109"/>
      <c r="CM468" s="109"/>
      <c r="CN468" s="109"/>
      <c r="CO468" s="109"/>
      <c r="CP468" s="109"/>
      <c r="CQ468" s="109"/>
      <c r="CR468" s="109"/>
      <c r="CS468" s="109"/>
      <c r="CT468" s="109"/>
      <c r="CU468" s="109"/>
      <c r="CV468" s="109"/>
      <c r="CW468" s="109"/>
      <c r="CX468" s="109"/>
      <c r="CY468" s="109"/>
      <c r="CZ468" s="109"/>
      <c r="DA468" s="109"/>
      <c r="DB468" s="109"/>
      <c r="DC468" s="109"/>
      <c r="DD468" s="109"/>
      <c r="DE468" s="109"/>
      <c r="DF468" s="109"/>
      <c r="DG468" s="109"/>
      <c r="DH468" s="109"/>
      <c r="DI468" s="109"/>
      <c r="DJ468" s="109"/>
      <c r="DK468" s="109"/>
      <c r="DL468" s="109"/>
      <c r="DM468" s="109"/>
      <c r="DN468" s="109"/>
      <c r="DO468" s="109"/>
      <c r="DP468" s="109"/>
      <c r="DQ468" s="109"/>
      <c r="DR468" s="109"/>
      <c r="DS468" s="109"/>
      <c r="DT468" s="109"/>
      <c r="DU468" s="109"/>
      <c r="DV468" s="109"/>
      <c r="DW468" s="109"/>
      <c r="DX468" s="109"/>
      <c r="DY468" s="109"/>
      <c r="DZ468" s="109"/>
      <c r="EA468" s="109"/>
      <c r="EB468" s="109"/>
      <c r="EC468" s="109"/>
      <c r="ED468" s="109"/>
      <c r="EE468" s="109"/>
      <c r="EF468" s="109"/>
      <c r="EG468" s="109"/>
      <c r="EH468" s="109"/>
      <c r="EI468" s="109"/>
      <c r="EJ468" s="109"/>
      <c r="EK468" s="109"/>
      <c r="EL468" s="109"/>
      <c r="EM468" s="109"/>
      <c r="EN468" s="109"/>
      <c r="EO468" s="109"/>
      <c r="EP468" s="109"/>
      <c r="EQ468" s="109"/>
      <c r="ER468" s="109"/>
      <c r="ES468" s="109"/>
      <c r="ET468" s="109"/>
      <c r="EU468" s="109"/>
      <c r="EV468" s="109"/>
      <c r="EW468" s="109"/>
      <c r="EX468" s="109"/>
      <c r="EY468" s="109"/>
      <c r="EZ468" s="109"/>
      <c r="FA468" s="109"/>
      <c r="FB468" s="109"/>
      <c r="FC468" s="109"/>
      <c r="FD468" s="109"/>
      <c r="FE468" s="109"/>
      <c r="FF468" s="109"/>
      <c r="FG468" s="109"/>
      <c r="FH468" s="109"/>
      <c r="FI468" s="109"/>
      <c r="FJ468" s="109"/>
      <c r="FK468" s="109"/>
      <c r="FL468" s="109"/>
      <c r="FM468" s="109"/>
      <c r="FN468" s="109"/>
      <c r="FO468" s="109"/>
      <c r="FP468" s="109"/>
      <c r="FQ468" s="109"/>
      <c r="FR468" s="109"/>
      <c r="FS468" s="109"/>
      <c r="FT468" s="109"/>
      <c r="FU468" s="109"/>
      <c r="FV468" s="109"/>
      <c r="FW468" s="109"/>
      <c r="FX468" s="109"/>
      <c r="FY468" s="109"/>
      <c r="FZ468" s="109"/>
      <c r="GA468" s="109"/>
      <c r="GB468" s="109"/>
      <c r="GC468" s="109"/>
      <c r="GD468" s="109"/>
      <c r="GE468" s="109"/>
      <c r="GF468" s="109"/>
      <c r="GG468" s="109"/>
      <c r="GH468" s="109"/>
      <c r="GI468" s="109"/>
      <c r="GJ468" s="109"/>
      <c r="GK468" s="109"/>
      <c r="GL468" s="109"/>
      <c r="GM468" s="109"/>
      <c r="GN468" s="109"/>
      <c r="GO468" s="109"/>
      <c r="GP468" s="109"/>
      <c r="GQ468" s="109"/>
      <c r="GR468" s="109"/>
      <c r="GS468" s="109"/>
      <c r="GT468" s="109"/>
      <c r="GU468" s="109"/>
      <c r="GV468" s="109"/>
      <c r="GW468" s="109"/>
      <c r="GX468" s="109"/>
      <c r="GY468" s="109"/>
      <c r="GZ468" s="109"/>
      <c r="HA468" s="109"/>
      <c r="HB468" s="109"/>
      <c r="HC468" s="109"/>
      <c r="HD468" s="109"/>
      <c r="HE468" s="109"/>
      <c r="HF468" s="109"/>
      <c r="HG468" s="109"/>
      <c r="HH468" s="109"/>
      <c r="HI468" s="109"/>
      <c r="HJ468" s="109"/>
      <c r="HK468" s="109"/>
      <c r="HL468" s="109"/>
      <c r="HM468" s="109"/>
      <c r="HN468" s="109"/>
      <c r="HO468" s="109"/>
      <c r="HP468" s="109"/>
      <c r="HQ468" s="109"/>
      <c r="HR468" s="109"/>
      <c r="HS468" s="109"/>
      <c r="HT468" s="109"/>
      <c r="HU468" s="109"/>
      <c r="HV468" s="109"/>
      <c r="HW468" s="109"/>
      <c r="HX468" s="109"/>
      <c r="HY468" s="109"/>
      <c r="HZ468" s="109"/>
      <c r="IA468" s="109"/>
      <c r="IB468" s="109"/>
      <c r="IC468" s="109"/>
      <c r="ID468" s="109"/>
      <c r="IE468" s="109"/>
      <c r="IF468" s="109"/>
      <c r="IG468" s="109"/>
      <c r="IH468" s="109"/>
      <c r="II468" s="109"/>
      <c r="IJ468" s="109"/>
      <c r="IK468" s="109"/>
      <c r="IL468" s="109"/>
      <c r="IM468" s="109"/>
      <c r="IN468" s="109"/>
      <c r="IO468" s="109"/>
      <c r="IP468" s="109"/>
      <c r="IQ468" s="109"/>
      <c r="IR468" s="109"/>
      <c r="IS468" s="109"/>
      <c r="IT468" s="109"/>
      <c r="IU468" s="109"/>
      <c r="IV468" s="109"/>
      <c r="IW468" s="109"/>
      <c r="IX468" s="109"/>
      <c r="IY468" s="109"/>
      <c r="IZ468" s="109"/>
      <c r="JA468" s="109"/>
      <c r="JB468" s="109"/>
      <c r="JC468" s="109"/>
      <c r="JD468" s="109"/>
      <c r="JE468" s="109"/>
      <c r="JF468" s="109"/>
      <c r="JG468" s="109"/>
      <c r="JH468" s="109"/>
      <c r="JI468" s="109"/>
      <c r="JJ468" s="109"/>
      <c r="JK468" s="109"/>
      <c r="JL468" s="109"/>
      <c r="JM468" s="109"/>
      <c r="JN468" s="109"/>
      <c r="JO468" s="109"/>
      <c r="JP468" s="109"/>
      <c r="JQ468" s="109"/>
      <c r="JR468" s="109"/>
      <c r="JS468" s="109"/>
      <c r="JT468" s="109"/>
      <c r="JU468" s="109"/>
      <c r="JV468" s="109"/>
      <c r="JW468" s="109"/>
      <c r="JX468" s="109"/>
      <c r="JY468" s="109"/>
      <c r="JZ468" s="109"/>
      <c r="KA468" s="109"/>
      <c r="KB468" s="109"/>
      <c r="KC468" s="109"/>
      <c r="KD468" s="109"/>
      <c r="KE468" s="109"/>
      <c r="KF468" s="109"/>
      <c r="KG468" s="109"/>
      <c r="KH468" s="109"/>
      <c r="KI468" s="109"/>
      <c r="KJ468" s="109"/>
      <c r="KK468" s="109"/>
      <c r="KL468" s="109"/>
      <c r="KM468" s="109"/>
      <c r="KN468" s="109"/>
      <c r="KO468" s="109"/>
      <c r="KP468" s="109"/>
      <c r="KQ468" s="109"/>
      <c r="KR468" s="109"/>
      <c r="KS468" s="109"/>
      <c r="KT468" s="109"/>
      <c r="KU468" s="109"/>
      <c r="KV468" s="109"/>
      <c r="KW468" s="109"/>
      <c r="KX468" s="109"/>
      <c r="KY468" s="109"/>
      <c r="KZ468" s="109"/>
      <c r="LA468" s="109"/>
      <c r="LB468" s="109"/>
      <c r="LC468" s="109"/>
      <c r="LD468" s="109"/>
      <c r="LE468" s="109"/>
      <c r="LF468" s="109"/>
      <c r="LG468" s="109"/>
      <c r="LH468" s="109"/>
      <c r="LI468" s="109"/>
      <c r="LJ468" s="109"/>
      <c r="LK468" s="109"/>
      <c r="LL468" s="109"/>
      <c r="LM468" s="109"/>
      <c r="LN468" s="109"/>
      <c r="LO468" s="109"/>
      <c r="LP468" s="109"/>
      <c r="LQ468" s="109"/>
      <c r="LR468" s="109"/>
      <c r="LS468" s="109"/>
      <c r="LT468" s="109"/>
      <c r="LU468" s="109"/>
      <c r="LV468" s="109"/>
      <c r="LW468" s="109"/>
      <c r="LX468" s="109"/>
      <c r="LY468" s="109"/>
      <c r="LZ468" s="109"/>
      <c r="MA468" s="109"/>
      <c r="MB468" s="109"/>
      <c r="MC468" s="109"/>
      <c r="MD468" s="109"/>
      <c r="ME468" s="109"/>
      <c r="MF468" s="109"/>
      <c r="MG468" s="109"/>
      <c r="MH468" s="109"/>
      <c r="MI468" s="109"/>
      <c r="MJ468" s="109"/>
      <c r="MK468" s="109"/>
      <c r="ML468" s="109"/>
      <c r="MM468" s="109"/>
      <c r="MN468" s="109"/>
      <c r="MO468" s="109"/>
      <c r="MP468" s="109"/>
      <c r="MQ468" s="109"/>
      <c r="MR468" s="109"/>
      <c r="MS468" s="109"/>
      <c r="MT468" s="109"/>
      <c r="MU468" s="109"/>
      <c r="MV468" s="109"/>
      <c r="MW468" s="109"/>
      <c r="MX468" s="109"/>
      <c r="MY468" s="109"/>
      <c r="MZ468" s="109"/>
      <c r="NA468" s="109"/>
      <c r="NB468" s="109"/>
      <c r="NC468" s="109"/>
      <c r="ND468" s="109"/>
      <c r="NE468" s="109"/>
      <c r="NF468" s="109"/>
      <c r="NG468" s="109"/>
      <c r="NH468" s="109"/>
      <c r="NI468" s="109"/>
      <c r="NJ468" s="109"/>
      <c r="NK468" s="109"/>
      <c r="NL468" s="109"/>
      <c r="NM468" s="109"/>
      <c r="NN468" s="109"/>
      <c r="NO468" s="109"/>
      <c r="NP468" s="109"/>
      <c r="NQ468" s="109"/>
      <c r="NR468" s="109"/>
      <c r="NS468" s="109"/>
      <c r="NT468" s="109"/>
      <c r="NU468" s="109"/>
      <c r="NV468" s="109"/>
      <c r="NW468" s="109"/>
      <c r="NX468" s="109"/>
      <c r="NY468" s="109"/>
      <c r="NZ468" s="109"/>
      <c r="OA468" s="109"/>
      <c r="OB468" s="109"/>
      <c r="OC468" s="109"/>
      <c r="OD468" s="109"/>
      <c r="OE468" s="109"/>
      <c r="OF468" s="109"/>
      <c r="OG468" s="109"/>
      <c r="OH468" s="109"/>
      <c r="OI468" s="109"/>
      <c r="OJ468" s="109"/>
      <c r="OK468" s="109"/>
      <c r="OL468" s="109"/>
      <c r="OM468" s="109"/>
      <c r="ON468" s="109"/>
      <c r="OO468" s="109"/>
      <c r="OP468" s="109"/>
      <c r="OQ468" s="109"/>
      <c r="OR468" s="109">
        <v>10</v>
      </c>
      <c r="OS468" s="109"/>
      <c r="OT468" s="109"/>
      <c r="OU468" s="109"/>
      <c r="OV468" s="109"/>
      <c r="OW468" s="109"/>
      <c r="OX468" s="109"/>
      <c r="OY468" s="109"/>
      <c r="OZ468" s="109"/>
      <c r="PA468" s="109"/>
      <c r="PB468" s="109"/>
      <c r="PC468" s="109"/>
      <c r="PD468" s="109"/>
      <c r="PE468" s="109"/>
      <c r="PF468" s="109"/>
      <c r="PG468" s="109"/>
      <c r="PH468" s="109"/>
      <c r="PI468" s="109"/>
      <c r="PJ468" s="109"/>
      <c r="PK468" s="109"/>
      <c r="PL468" s="109"/>
      <c r="PM468" s="109"/>
      <c r="PN468" s="109"/>
      <c r="PO468" s="109"/>
      <c r="PP468" s="109"/>
      <c r="PQ468" s="109"/>
      <c r="PR468" s="109"/>
      <c r="PS468" s="109"/>
      <c r="PT468" s="109"/>
      <c r="PU468" s="109"/>
      <c r="PV468" s="109"/>
      <c r="PW468" s="109"/>
      <c r="PX468" s="109"/>
      <c r="PY468" s="109"/>
      <c r="PZ468" s="109"/>
      <c r="QA468" s="109"/>
      <c r="QB468" s="109"/>
      <c r="QC468" s="109"/>
      <c r="QD468" s="109"/>
      <c r="QE468" s="109"/>
      <c r="QF468" s="109"/>
      <c r="QG468" s="109"/>
      <c r="QH468" s="109"/>
      <c r="QI468" s="109"/>
      <c r="QJ468" s="109"/>
      <c r="QK468" s="23">
        <f t="shared" si="7"/>
        <v>10</v>
      </c>
      <c r="QL468" s="125"/>
      <c r="QM468" s="148"/>
      <c r="QN468" s="125"/>
      <c r="QO468" s="125"/>
      <c r="QP468" s="125"/>
      <c r="QQ468" s="125"/>
      <c r="QR468" s="125">
        <v>2176.6799999999998</v>
      </c>
      <c r="QS468" s="130"/>
    </row>
    <row r="469" spans="1:461" s="5" customFormat="1" ht="12.75" customHeight="1" x14ac:dyDescent="0.2">
      <c r="A469" s="52">
        <v>44760</v>
      </c>
      <c r="B469" s="98" t="s">
        <v>512</v>
      </c>
      <c r="C469" s="107"/>
      <c r="D469" s="107"/>
      <c r="E469" s="108"/>
      <c r="F469" s="108"/>
      <c r="G469" s="108"/>
      <c r="H469" s="108"/>
      <c r="I469" s="108"/>
      <c r="J469" s="108"/>
      <c r="K469" s="108"/>
      <c r="L469" s="108"/>
      <c r="M469" s="108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 s="109"/>
      <c r="BG469" s="109"/>
      <c r="BH469" s="109"/>
      <c r="BI469" s="109"/>
      <c r="BJ469" s="109"/>
      <c r="BK469" s="109"/>
      <c r="BL469" s="109"/>
      <c r="BM469" s="109"/>
      <c r="BN469" s="109"/>
      <c r="BO469" s="109"/>
      <c r="BP469" s="109"/>
      <c r="BQ469" s="109"/>
      <c r="BR469" s="109"/>
      <c r="BS469" s="109"/>
      <c r="BT469" s="109"/>
      <c r="BU469" s="109"/>
      <c r="BV469" s="109"/>
      <c r="BW469" s="109"/>
      <c r="BX469" s="109"/>
      <c r="BY469" s="109"/>
      <c r="BZ469" s="109"/>
      <c r="CA469" s="109"/>
      <c r="CB469" s="109"/>
      <c r="CC469" s="109"/>
      <c r="CD469" s="109"/>
      <c r="CE469" s="109"/>
      <c r="CF469" s="109"/>
      <c r="CG469" s="109"/>
      <c r="CH469" s="109"/>
      <c r="CI469" s="109"/>
      <c r="CJ469" s="109"/>
      <c r="CK469" s="109"/>
      <c r="CL469" s="109"/>
      <c r="CM469" s="109"/>
      <c r="CN469" s="109"/>
      <c r="CO469" s="109"/>
      <c r="CP469" s="109"/>
      <c r="CQ469" s="109"/>
      <c r="CR469" s="109"/>
      <c r="CS469" s="109"/>
      <c r="CT469" s="109"/>
      <c r="CU469" s="109"/>
      <c r="CV469" s="109"/>
      <c r="CW469" s="109"/>
      <c r="CX469" s="109"/>
      <c r="CY469" s="109"/>
      <c r="CZ469" s="109"/>
      <c r="DA469" s="109"/>
      <c r="DB469" s="109"/>
      <c r="DC469" s="109"/>
      <c r="DD469" s="109"/>
      <c r="DE469" s="109"/>
      <c r="DF469" s="109"/>
      <c r="DG469" s="109"/>
      <c r="DH469" s="109"/>
      <c r="DI469" s="109"/>
      <c r="DJ469" s="109"/>
      <c r="DK469" s="109"/>
      <c r="DL469" s="109"/>
      <c r="DM469" s="109"/>
      <c r="DN469" s="109"/>
      <c r="DO469" s="109"/>
      <c r="DP469" s="109"/>
      <c r="DQ469" s="109"/>
      <c r="DR469" s="109"/>
      <c r="DS469" s="109"/>
      <c r="DT469" s="109"/>
      <c r="DU469" s="109"/>
      <c r="DV469" s="109"/>
      <c r="DW469" s="109"/>
      <c r="DX469" s="109"/>
      <c r="DY469" s="109"/>
      <c r="DZ469" s="109"/>
      <c r="EA469" s="109"/>
      <c r="EB469" s="109"/>
      <c r="EC469" s="109"/>
      <c r="ED469" s="109"/>
      <c r="EE469" s="109"/>
      <c r="EF469" s="109"/>
      <c r="EG469" s="109"/>
      <c r="EH469" s="109"/>
      <c r="EI469" s="109"/>
      <c r="EJ469" s="109"/>
      <c r="EK469" s="109"/>
      <c r="EL469" s="109"/>
      <c r="EM469" s="109"/>
      <c r="EN469" s="109"/>
      <c r="EO469" s="109"/>
      <c r="EP469" s="109"/>
      <c r="EQ469" s="109"/>
      <c r="ER469" s="109"/>
      <c r="ES469" s="109"/>
      <c r="ET469" s="109"/>
      <c r="EU469" s="109"/>
      <c r="EV469" s="109"/>
      <c r="EW469" s="109"/>
      <c r="EX469" s="109"/>
      <c r="EY469" s="109"/>
      <c r="EZ469" s="109"/>
      <c r="FA469" s="109"/>
      <c r="FB469" s="109"/>
      <c r="FC469" s="109"/>
      <c r="FD469" s="109"/>
      <c r="FE469" s="109"/>
      <c r="FF469" s="109"/>
      <c r="FG469" s="109"/>
      <c r="FH469" s="109"/>
      <c r="FI469" s="109"/>
      <c r="FJ469" s="109"/>
      <c r="FK469" s="109"/>
      <c r="FL469" s="109"/>
      <c r="FM469" s="109"/>
      <c r="FN469" s="109"/>
      <c r="FO469" s="109"/>
      <c r="FP469" s="109"/>
      <c r="FQ469" s="109"/>
      <c r="FR469" s="109"/>
      <c r="FS469" s="109"/>
      <c r="FT469" s="109"/>
      <c r="FU469" s="109"/>
      <c r="FV469" s="109"/>
      <c r="FW469" s="109"/>
      <c r="FX469" s="109"/>
      <c r="FY469" s="109"/>
      <c r="FZ469" s="109"/>
      <c r="GA469" s="109"/>
      <c r="GB469" s="109"/>
      <c r="GC469" s="109"/>
      <c r="GD469" s="109"/>
      <c r="GE469" s="109"/>
      <c r="GF469" s="109"/>
      <c r="GG469" s="109"/>
      <c r="GH469" s="109"/>
      <c r="GI469" s="109"/>
      <c r="GJ469" s="109"/>
      <c r="GK469" s="109"/>
      <c r="GL469" s="109"/>
      <c r="GM469" s="109"/>
      <c r="GN469" s="109"/>
      <c r="GO469" s="109"/>
      <c r="GP469" s="109"/>
      <c r="GQ469" s="109"/>
      <c r="GR469" s="109"/>
      <c r="GS469" s="109"/>
      <c r="GT469" s="109"/>
      <c r="GU469" s="109"/>
      <c r="GV469" s="109">
        <v>15</v>
      </c>
      <c r="GW469" s="109"/>
      <c r="GX469" s="109"/>
      <c r="GY469" s="109"/>
      <c r="GZ469" s="109"/>
      <c r="HA469" s="109"/>
      <c r="HB469" s="109"/>
      <c r="HC469" s="109"/>
      <c r="HD469" s="109"/>
      <c r="HE469" s="109"/>
      <c r="HF469" s="109"/>
      <c r="HG469" s="109"/>
      <c r="HH469" s="109"/>
      <c r="HI469" s="109"/>
      <c r="HJ469" s="109"/>
      <c r="HK469" s="109"/>
      <c r="HL469" s="109"/>
      <c r="HM469" s="109"/>
      <c r="HN469" s="109"/>
      <c r="HO469" s="109"/>
      <c r="HP469" s="109"/>
      <c r="HQ469" s="109"/>
      <c r="HR469" s="109"/>
      <c r="HS469" s="109"/>
      <c r="HT469" s="109"/>
      <c r="HU469" s="109"/>
      <c r="HV469" s="109"/>
      <c r="HW469" s="109"/>
      <c r="HX469" s="109"/>
      <c r="HY469" s="109"/>
      <c r="HZ469" s="109"/>
      <c r="IA469" s="109"/>
      <c r="IB469" s="109"/>
      <c r="IC469" s="109"/>
      <c r="ID469" s="109"/>
      <c r="IE469" s="109"/>
      <c r="IF469" s="109"/>
      <c r="IG469" s="109"/>
      <c r="IH469" s="109"/>
      <c r="II469" s="109"/>
      <c r="IJ469" s="109"/>
      <c r="IK469" s="109"/>
      <c r="IL469" s="109"/>
      <c r="IM469" s="109"/>
      <c r="IN469" s="109"/>
      <c r="IO469" s="109"/>
      <c r="IP469" s="109"/>
      <c r="IQ469" s="109"/>
      <c r="IR469" s="109"/>
      <c r="IS469" s="109"/>
      <c r="IT469" s="109"/>
      <c r="IU469" s="109"/>
      <c r="IV469" s="109"/>
      <c r="IW469" s="109"/>
      <c r="IX469" s="109"/>
      <c r="IY469" s="109"/>
      <c r="IZ469" s="109"/>
      <c r="JA469" s="109"/>
      <c r="JB469" s="109"/>
      <c r="JC469" s="109"/>
      <c r="JD469" s="109"/>
      <c r="JE469" s="109"/>
      <c r="JF469" s="109"/>
      <c r="JG469" s="109"/>
      <c r="JH469" s="109"/>
      <c r="JI469" s="109"/>
      <c r="JJ469" s="109"/>
      <c r="JK469" s="109"/>
      <c r="JL469" s="109"/>
      <c r="JM469" s="109"/>
      <c r="JN469" s="109"/>
      <c r="JO469" s="109"/>
      <c r="JP469" s="109"/>
      <c r="JQ469" s="109"/>
      <c r="JR469" s="109"/>
      <c r="JS469" s="109"/>
      <c r="JT469" s="109"/>
      <c r="JU469" s="109"/>
      <c r="JV469" s="109"/>
      <c r="JW469" s="109"/>
      <c r="JX469" s="109"/>
      <c r="JY469" s="109"/>
      <c r="JZ469" s="109"/>
      <c r="KA469" s="109"/>
      <c r="KB469" s="109"/>
      <c r="KC469" s="109"/>
      <c r="KD469" s="109"/>
      <c r="KE469" s="109"/>
      <c r="KF469" s="109"/>
      <c r="KG469" s="109"/>
      <c r="KH469" s="109"/>
      <c r="KI469" s="109"/>
      <c r="KJ469" s="109"/>
      <c r="KK469" s="109"/>
      <c r="KL469" s="109"/>
      <c r="KM469" s="109"/>
      <c r="KN469" s="109"/>
      <c r="KO469" s="109"/>
      <c r="KP469" s="109"/>
      <c r="KQ469" s="109"/>
      <c r="KR469" s="109"/>
      <c r="KS469" s="109"/>
      <c r="KT469" s="109"/>
      <c r="KU469" s="109"/>
      <c r="KV469" s="109"/>
      <c r="KW469" s="109"/>
      <c r="KX469" s="109"/>
      <c r="KY469" s="109"/>
      <c r="KZ469" s="109"/>
      <c r="LA469" s="109"/>
      <c r="LB469" s="109"/>
      <c r="LC469" s="109"/>
      <c r="LD469" s="109"/>
      <c r="LE469" s="109"/>
      <c r="LF469" s="109"/>
      <c r="LG469" s="109"/>
      <c r="LH469" s="109"/>
      <c r="LI469" s="109"/>
      <c r="LJ469" s="109"/>
      <c r="LK469" s="109"/>
      <c r="LL469" s="109"/>
      <c r="LM469" s="109"/>
      <c r="LN469" s="109"/>
      <c r="LO469" s="109"/>
      <c r="LP469" s="109"/>
      <c r="LQ469" s="109"/>
      <c r="LR469" s="109"/>
      <c r="LS469" s="109"/>
      <c r="LT469" s="109"/>
      <c r="LU469" s="109"/>
      <c r="LV469" s="109"/>
      <c r="LW469" s="109"/>
      <c r="LX469" s="109"/>
      <c r="LY469" s="109"/>
      <c r="LZ469" s="109"/>
      <c r="MA469" s="109"/>
      <c r="MB469" s="109"/>
      <c r="MC469" s="109"/>
      <c r="MD469" s="109"/>
      <c r="ME469" s="109"/>
      <c r="MF469" s="109"/>
      <c r="MG469" s="109"/>
      <c r="MH469" s="109"/>
      <c r="MI469" s="109"/>
      <c r="MJ469" s="109"/>
      <c r="MK469" s="109"/>
      <c r="ML469" s="109"/>
      <c r="MM469" s="109"/>
      <c r="MN469" s="109"/>
      <c r="MO469" s="109"/>
      <c r="MP469" s="109"/>
      <c r="MQ469" s="109"/>
      <c r="MR469" s="109"/>
      <c r="MS469" s="109"/>
      <c r="MT469" s="109"/>
      <c r="MU469" s="109"/>
      <c r="MV469" s="109"/>
      <c r="MW469" s="109"/>
      <c r="MX469" s="109"/>
      <c r="MY469" s="109"/>
      <c r="MZ469" s="109"/>
      <c r="NA469" s="109"/>
      <c r="NB469" s="109"/>
      <c r="NC469" s="109"/>
      <c r="ND469" s="109"/>
      <c r="NE469" s="109"/>
      <c r="NF469" s="109"/>
      <c r="NG469" s="109"/>
      <c r="NH469" s="109"/>
      <c r="NI469" s="109"/>
      <c r="NJ469" s="109"/>
      <c r="NK469" s="109"/>
      <c r="NL469" s="109"/>
      <c r="NM469" s="109"/>
      <c r="NN469" s="109"/>
      <c r="NO469" s="109"/>
      <c r="NP469" s="109"/>
      <c r="NQ469" s="109"/>
      <c r="NR469" s="109"/>
      <c r="NS469" s="109"/>
      <c r="NT469" s="109"/>
      <c r="NU469" s="109"/>
      <c r="NV469" s="109"/>
      <c r="NW469" s="109"/>
      <c r="NX469" s="109"/>
      <c r="NY469" s="109"/>
      <c r="NZ469" s="109"/>
      <c r="OA469" s="109"/>
      <c r="OB469" s="109"/>
      <c r="OC469" s="109"/>
      <c r="OD469" s="109"/>
      <c r="OE469" s="109"/>
      <c r="OF469" s="109"/>
      <c r="OG469" s="109"/>
      <c r="OH469" s="109"/>
      <c r="OI469" s="109"/>
      <c r="OJ469" s="109"/>
      <c r="OK469" s="109"/>
      <c r="OL469" s="109"/>
      <c r="OM469" s="109"/>
      <c r="ON469" s="109"/>
      <c r="OO469" s="109"/>
      <c r="OP469" s="109"/>
      <c r="OQ469" s="109"/>
      <c r="OR469" s="109"/>
      <c r="OS469" s="109"/>
      <c r="OT469" s="109"/>
      <c r="OU469" s="109"/>
      <c r="OV469" s="109"/>
      <c r="OW469" s="109"/>
      <c r="OX469" s="109"/>
      <c r="OY469" s="109"/>
      <c r="OZ469" s="109"/>
      <c r="PA469" s="109"/>
      <c r="PB469" s="109"/>
      <c r="PC469" s="109"/>
      <c r="PD469" s="109"/>
      <c r="PE469" s="109"/>
      <c r="PF469" s="109"/>
      <c r="PG469" s="109"/>
      <c r="PH469" s="109"/>
      <c r="PI469" s="109"/>
      <c r="PJ469" s="109"/>
      <c r="PK469" s="109"/>
      <c r="PL469" s="109"/>
      <c r="PM469" s="109"/>
      <c r="PN469" s="109"/>
      <c r="PO469" s="109"/>
      <c r="PP469" s="109"/>
      <c r="PQ469" s="109"/>
      <c r="PR469" s="109"/>
      <c r="PS469" s="109"/>
      <c r="PT469" s="109"/>
      <c r="PU469" s="109"/>
      <c r="PV469" s="109"/>
      <c r="PW469" s="109"/>
      <c r="PX469" s="109"/>
      <c r="PY469" s="109"/>
      <c r="PZ469" s="109"/>
      <c r="QA469" s="109"/>
      <c r="QB469" s="109"/>
      <c r="QC469" s="109"/>
      <c r="QD469" s="109"/>
      <c r="QE469" s="109"/>
      <c r="QF469" s="109"/>
      <c r="QG469" s="109"/>
      <c r="QH469" s="109"/>
      <c r="QI469" s="109"/>
      <c r="QJ469" s="109"/>
      <c r="QK469" s="23">
        <f t="shared" si="7"/>
        <v>15</v>
      </c>
      <c r="QL469" s="125"/>
      <c r="QM469" s="148"/>
      <c r="QN469" s="125"/>
      <c r="QO469" s="125"/>
      <c r="QP469" s="125"/>
      <c r="QQ469" s="125"/>
      <c r="QR469" s="125"/>
      <c r="QS469" s="130"/>
    </row>
    <row r="470" spans="1:461" s="5" customFormat="1" ht="12.75" customHeight="1" x14ac:dyDescent="0.2">
      <c r="A470" s="52">
        <v>44760</v>
      </c>
      <c r="B470" s="103" t="s">
        <v>28</v>
      </c>
      <c r="C470" s="107"/>
      <c r="D470" s="107"/>
      <c r="E470" s="108"/>
      <c r="F470" s="108"/>
      <c r="G470" s="108"/>
      <c r="H470" s="108"/>
      <c r="I470" s="108"/>
      <c r="J470" s="108"/>
      <c r="K470" s="108"/>
      <c r="L470" s="108"/>
      <c r="M470" s="108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 s="109"/>
      <c r="BD470" s="109"/>
      <c r="BE470" s="109"/>
      <c r="BF470" s="109"/>
      <c r="BG470" s="109"/>
      <c r="BH470" s="109"/>
      <c r="BI470" s="109"/>
      <c r="BJ470" s="109"/>
      <c r="BK470" s="109"/>
      <c r="BL470" s="109"/>
      <c r="BM470" s="109"/>
      <c r="BN470" s="109"/>
      <c r="BO470" s="109"/>
      <c r="BP470" s="109"/>
      <c r="BQ470" s="109"/>
      <c r="BR470" s="109"/>
      <c r="BS470" s="109"/>
      <c r="BT470" s="109"/>
      <c r="BU470" s="109"/>
      <c r="BV470" s="109"/>
      <c r="BW470" s="109"/>
      <c r="BX470" s="109"/>
      <c r="BY470" s="109"/>
      <c r="BZ470" s="109"/>
      <c r="CA470" s="109"/>
      <c r="CB470" s="109"/>
      <c r="CC470" s="109"/>
      <c r="CD470" s="109"/>
      <c r="CE470" s="109"/>
      <c r="CF470" s="109"/>
      <c r="CG470" s="109"/>
      <c r="CH470" s="109"/>
      <c r="CI470" s="109"/>
      <c r="CJ470" s="109"/>
      <c r="CK470" s="109"/>
      <c r="CL470" s="109"/>
      <c r="CM470" s="109"/>
      <c r="CN470" s="109"/>
      <c r="CO470" s="109"/>
      <c r="CP470" s="109"/>
      <c r="CQ470" s="109"/>
      <c r="CR470" s="109"/>
      <c r="CS470" s="109"/>
      <c r="CT470" s="109"/>
      <c r="CU470" s="109"/>
      <c r="CV470" s="109"/>
      <c r="CW470" s="109"/>
      <c r="CX470" s="109"/>
      <c r="CY470" s="109"/>
      <c r="CZ470" s="109"/>
      <c r="DA470" s="109"/>
      <c r="DB470" s="109"/>
      <c r="DC470" s="109"/>
      <c r="DD470" s="109"/>
      <c r="DE470" s="109"/>
      <c r="DF470" s="109"/>
      <c r="DG470" s="109"/>
      <c r="DH470" s="109"/>
      <c r="DI470" s="109"/>
      <c r="DJ470" s="109"/>
      <c r="DK470" s="109"/>
      <c r="DL470" s="109"/>
      <c r="DM470" s="109"/>
      <c r="DN470" s="109"/>
      <c r="DO470" s="109"/>
      <c r="DP470" s="109"/>
      <c r="DQ470" s="109"/>
      <c r="DR470" s="109"/>
      <c r="DS470" s="109"/>
      <c r="DT470" s="109"/>
      <c r="DU470" s="109"/>
      <c r="DV470" s="109"/>
      <c r="DW470" s="109"/>
      <c r="DX470" s="109">
        <v>110</v>
      </c>
      <c r="DY470" s="109"/>
      <c r="DZ470" s="109"/>
      <c r="EA470" s="109"/>
      <c r="EB470" s="109"/>
      <c r="EC470" s="109"/>
      <c r="ED470" s="109"/>
      <c r="EE470" s="109"/>
      <c r="EF470" s="109"/>
      <c r="EG470" s="109"/>
      <c r="EH470" s="109"/>
      <c r="EI470" s="109"/>
      <c r="EJ470" s="109"/>
      <c r="EK470" s="109"/>
      <c r="EL470" s="109"/>
      <c r="EM470" s="109"/>
      <c r="EN470" s="109"/>
      <c r="EO470" s="109"/>
      <c r="EP470" s="109"/>
      <c r="EQ470" s="109"/>
      <c r="ER470" s="109"/>
      <c r="ES470" s="109"/>
      <c r="ET470" s="109"/>
      <c r="EU470" s="109"/>
      <c r="EV470" s="109"/>
      <c r="EW470" s="109">
        <v>150</v>
      </c>
      <c r="EX470" s="109"/>
      <c r="EY470" s="109"/>
      <c r="EZ470" s="109"/>
      <c r="FA470" s="109"/>
      <c r="FB470" s="109"/>
      <c r="FC470" s="109"/>
      <c r="FD470" s="109"/>
      <c r="FE470" s="109"/>
      <c r="FF470" s="109"/>
      <c r="FG470" s="109"/>
      <c r="FH470" s="109"/>
      <c r="FI470" s="109"/>
      <c r="FJ470" s="109"/>
      <c r="FK470" s="109"/>
      <c r="FL470" s="109"/>
      <c r="FM470" s="109"/>
      <c r="FN470" s="109"/>
      <c r="FO470" s="109"/>
      <c r="FP470" s="109"/>
      <c r="FQ470" s="109"/>
      <c r="FR470" s="109"/>
      <c r="FS470" s="109"/>
      <c r="FT470" s="109"/>
      <c r="FU470" s="109"/>
      <c r="FV470" s="109"/>
      <c r="FW470" s="109"/>
      <c r="FX470" s="109"/>
      <c r="FY470" s="109"/>
      <c r="FZ470" s="109"/>
      <c r="GA470" s="109"/>
      <c r="GB470" s="109"/>
      <c r="GC470" s="109"/>
      <c r="GD470" s="109"/>
      <c r="GE470" s="109"/>
      <c r="GF470" s="109"/>
      <c r="GG470" s="109"/>
      <c r="GH470" s="109"/>
      <c r="GI470" s="109"/>
      <c r="GJ470" s="109"/>
      <c r="GK470" s="109"/>
      <c r="GL470" s="109"/>
      <c r="GM470" s="109"/>
      <c r="GN470" s="109"/>
      <c r="GO470" s="109"/>
      <c r="GP470" s="109"/>
      <c r="GQ470" s="109"/>
      <c r="GR470" s="109"/>
      <c r="GS470" s="109"/>
      <c r="GT470" s="109"/>
      <c r="GU470" s="109"/>
      <c r="GV470" s="109"/>
      <c r="GW470" s="109"/>
      <c r="GX470" s="109"/>
      <c r="GY470" s="109"/>
      <c r="GZ470" s="109"/>
      <c r="HA470" s="109"/>
      <c r="HB470" s="109"/>
      <c r="HC470" s="109"/>
      <c r="HD470" s="109"/>
      <c r="HE470" s="109"/>
      <c r="HF470" s="109"/>
      <c r="HG470" s="109"/>
      <c r="HH470" s="109"/>
      <c r="HI470" s="109"/>
      <c r="HJ470" s="109"/>
      <c r="HK470" s="109"/>
      <c r="HL470" s="109"/>
      <c r="HM470" s="109"/>
      <c r="HN470" s="109"/>
      <c r="HO470" s="109"/>
      <c r="HP470" s="109"/>
      <c r="HQ470" s="109"/>
      <c r="HR470" s="109"/>
      <c r="HS470" s="109"/>
      <c r="HT470" s="109"/>
      <c r="HU470" s="109"/>
      <c r="HV470" s="109"/>
      <c r="HW470" s="109"/>
      <c r="HX470" s="109"/>
      <c r="HY470" s="109"/>
      <c r="HZ470" s="109"/>
      <c r="IA470" s="109"/>
      <c r="IB470" s="109"/>
      <c r="IC470" s="109"/>
      <c r="ID470" s="109"/>
      <c r="IE470" s="109"/>
      <c r="IF470" s="109"/>
      <c r="IG470" s="109"/>
      <c r="IH470" s="109"/>
      <c r="II470" s="109"/>
      <c r="IJ470" s="109"/>
      <c r="IK470" s="109"/>
      <c r="IL470" s="109"/>
      <c r="IM470" s="109"/>
      <c r="IN470" s="109"/>
      <c r="IO470" s="109"/>
      <c r="IP470" s="109"/>
      <c r="IQ470" s="109"/>
      <c r="IR470" s="109"/>
      <c r="IS470" s="109"/>
      <c r="IT470" s="109"/>
      <c r="IU470" s="109"/>
      <c r="IV470" s="109"/>
      <c r="IW470" s="109"/>
      <c r="IX470" s="109"/>
      <c r="IY470" s="109"/>
      <c r="IZ470" s="109"/>
      <c r="JA470" s="109"/>
      <c r="JB470" s="109"/>
      <c r="JC470" s="109"/>
      <c r="JD470" s="109"/>
      <c r="JE470" s="109"/>
      <c r="JF470" s="109"/>
      <c r="JG470" s="109"/>
      <c r="JH470" s="109"/>
      <c r="JI470" s="109"/>
      <c r="JJ470" s="109"/>
      <c r="JK470" s="109"/>
      <c r="JL470" s="109"/>
      <c r="JM470" s="109"/>
      <c r="JN470" s="109"/>
      <c r="JO470" s="109"/>
      <c r="JP470" s="109"/>
      <c r="JQ470" s="109"/>
      <c r="JR470" s="109"/>
      <c r="JS470" s="109"/>
      <c r="JT470" s="109"/>
      <c r="JU470" s="109"/>
      <c r="JV470" s="109"/>
      <c r="JW470" s="109"/>
      <c r="JX470" s="109"/>
      <c r="JY470" s="109"/>
      <c r="JZ470" s="109"/>
      <c r="KA470" s="109"/>
      <c r="KB470" s="109"/>
      <c r="KC470" s="109"/>
      <c r="KD470" s="109"/>
      <c r="KE470" s="109"/>
      <c r="KF470" s="109"/>
      <c r="KG470" s="109"/>
      <c r="KH470" s="109"/>
      <c r="KI470" s="109"/>
      <c r="KJ470" s="109"/>
      <c r="KK470" s="109"/>
      <c r="KL470" s="109"/>
      <c r="KM470" s="109"/>
      <c r="KN470" s="109"/>
      <c r="KO470" s="109"/>
      <c r="KP470" s="109"/>
      <c r="KQ470" s="109"/>
      <c r="KR470" s="109"/>
      <c r="KS470" s="109"/>
      <c r="KT470" s="109"/>
      <c r="KU470" s="109"/>
      <c r="KV470" s="109"/>
      <c r="KW470" s="109"/>
      <c r="KX470" s="109"/>
      <c r="KY470" s="109"/>
      <c r="KZ470" s="109"/>
      <c r="LA470" s="109">
        <v>50</v>
      </c>
      <c r="LB470" s="109"/>
      <c r="LC470" s="109"/>
      <c r="LD470" s="109"/>
      <c r="LE470" s="109"/>
      <c r="LF470" s="109"/>
      <c r="LG470" s="109"/>
      <c r="LH470" s="109"/>
      <c r="LI470" s="109"/>
      <c r="LJ470" s="109"/>
      <c r="LK470" s="109"/>
      <c r="LL470" s="109"/>
      <c r="LM470" s="109"/>
      <c r="LN470" s="109"/>
      <c r="LO470" s="109"/>
      <c r="LP470" s="109"/>
      <c r="LQ470" s="109"/>
      <c r="LR470" s="109"/>
      <c r="LS470" s="109"/>
      <c r="LT470" s="109"/>
      <c r="LU470" s="109"/>
      <c r="LV470" s="109"/>
      <c r="LW470" s="109"/>
      <c r="LX470" s="109"/>
      <c r="LY470" s="109"/>
      <c r="LZ470" s="109"/>
      <c r="MA470" s="109"/>
      <c r="MB470" s="109"/>
      <c r="MC470" s="109"/>
      <c r="MD470" s="109"/>
      <c r="ME470" s="109"/>
      <c r="MF470" s="109"/>
      <c r="MG470" s="109"/>
      <c r="MH470" s="109"/>
      <c r="MI470" s="109"/>
      <c r="MJ470" s="109"/>
      <c r="MK470" s="109"/>
      <c r="ML470" s="109"/>
      <c r="MM470" s="109"/>
      <c r="MN470" s="109"/>
      <c r="MO470" s="109"/>
      <c r="MP470" s="109"/>
      <c r="MQ470" s="109"/>
      <c r="MR470" s="109"/>
      <c r="MS470" s="109"/>
      <c r="MT470" s="109"/>
      <c r="MU470" s="109"/>
      <c r="MV470" s="109"/>
      <c r="MW470" s="109"/>
      <c r="MX470" s="109"/>
      <c r="MY470" s="109"/>
      <c r="MZ470" s="109"/>
      <c r="NA470" s="109"/>
      <c r="NB470" s="109"/>
      <c r="NC470" s="109"/>
      <c r="ND470" s="109"/>
      <c r="NE470" s="109"/>
      <c r="NF470" s="109"/>
      <c r="NG470" s="109"/>
      <c r="NH470" s="109"/>
      <c r="NI470" s="109"/>
      <c r="NJ470" s="109"/>
      <c r="NK470" s="109"/>
      <c r="NL470" s="109"/>
      <c r="NM470" s="109"/>
      <c r="NN470" s="109"/>
      <c r="NO470" s="109"/>
      <c r="NP470" s="109"/>
      <c r="NQ470" s="109"/>
      <c r="NR470" s="109"/>
      <c r="NS470" s="109"/>
      <c r="NT470" s="109"/>
      <c r="NU470" s="109"/>
      <c r="NV470" s="109"/>
      <c r="NW470" s="109"/>
      <c r="NX470" s="109"/>
      <c r="NY470" s="109"/>
      <c r="NZ470" s="109"/>
      <c r="OA470" s="109"/>
      <c r="OB470" s="109"/>
      <c r="OC470" s="109"/>
      <c r="OD470" s="109"/>
      <c r="OE470" s="109"/>
      <c r="OF470" s="109"/>
      <c r="OG470" s="109"/>
      <c r="OH470" s="109"/>
      <c r="OI470" s="109"/>
      <c r="OJ470" s="109"/>
      <c r="OK470" s="109"/>
      <c r="OL470" s="109"/>
      <c r="OM470" s="109"/>
      <c r="ON470" s="109"/>
      <c r="OO470" s="109"/>
      <c r="OP470" s="109"/>
      <c r="OQ470" s="109"/>
      <c r="OR470" s="109"/>
      <c r="OS470" s="109"/>
      <c r="OT470" s="109"/>
      <c r="OU470" s="109"/>
      <c r="OV470" s="109"/>
      <c r="OW470" s="109"/>
      <c r="OX470" s="109"/>
      <c r="OY470" s="109"/>
      <c r="OZ470" s="109"/>
      <c r="PA470" s="109"/>
      <c r="PB470" s="109"/>
      <c r="PC470" s="109"/>
      <c r="PD470" s="109"/>
      <c r="PE470" s="109"/>
      <c r="PF470" s="109"/>
      <c r="PG470" s="109"/>
      <c r="PH470" s="109"/>
      <c r="PI470" s="109"/>
      <c r="PJ470" s="109"/>
      <c r="PK470" s="109"/>
      <c r="PL470" s="109"/>
      <c r="PM470" s="109"/>
      <c r="PN470" s="109"/>
      <c r="PO470" s="109"/>
      <c r="PP470" s="109"/>
      <c r="PQ470" s="109"/>
      <c r="PR470" s="109"/>
      <c r="PS470" s="109"/>
      <c r="PT470" s="109"/>
      <c r="PU470" s="109"/>
      <c r="PV470" s="109"/>
      <c r="PW470" s="109"/>
      <c r="PX470" s="109"/>
      <c r="PY470" s="109"/>
      <c r="PZ470" s="109"/>
      <c r="QA470" s="109"/>
      <c r="QB470" s="109"/>
      <c r="QC470" s="109"/>
      <c r="QD470" s="109"/>
      <c r="QE470" s="109"/>
      <c r="QF470" s="109"/>
      <c r="QG470" s="109">
        <v>100</v>
      </c>
      <c r="QH470" s="109"/>
      <c r="QI470" s="109"/>
      <c r="QJ470" s="109"/>
      <c r="QK470" s="23">
        <f t="shared" si="7"/>
        <v>410</v>
      </c>
      <c r="QL470" s="125"/>
      <c r="QM470" s="125"/>
      <c r="QN470" s="125"/>
      <c r="QO470" s="125"/>
      <c r="QP470" s="125"/>
      <c r="QQ470" s="125"/>
      <c r="QR470" s="125"/>
      <c r="QS470" s="130"/>
    </row>
    <row r="471" spans="1:461" s="5" customFormat="1" ht="12.75" customHeight="1" x14ac:dyDescent="0.2">
      <c r="A471" s="52">
        <v>44761</v>
      </c>
      <c r="B471" s="98" t="s">
        <v>251</v>
      </c>
      <c r="C471" s="107"/>
      <c r="D471" s="107"/>
      <c r="E471" s="108"/>
      <c r="F471" s="108"/>
      <c r="G471" s="108"/>
      <c r="H471" s="108"/>
      <c r="I471" s="108"/>
      <c r="J471" s="108"/>
      <c r="K471" s="108"/>
      <c r="L471" s="108"/>
      <c r="M471" s="108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 s="109"/>
      <c r="BD471" s="109"/>
      <c r="BE471" s="109"/>
      <c r="BF471" s="109"/>
      <c r="BG471" s="109"/>
      <c r="BH471" s="109"/>
      <c r="BI471" s="109"/>
      <c r="BJ471" s="109"/>
      <c r="BK471" s="109"/>
      <c r="BL471" s="109"/>
      <c r="BM471" s="109"/>
      <c r="BN471" s="109"/>
      <c r="BO471" s="109"/>
      <c r="BP471" s="109"/>
      <c r="BQ471" s="109"/>
      <c r="BR471" s="109"/>
      <c r="BS471" s="109"/>
      <c r="BT471" s="109"/>
      <c r="BU471" s="109"/>
      <c r="BV471" s="109"/>
      <c r="BW471" s="109"/>
      <c r="BX471" s="109"/>
      <c r="BY471" s="109"/>
      <c r="BZ471" s="109"/>
      <c r="CA471" s="109"/>
      <c r="CB471" s="109"/>
      <c r="CC471" s="109"/>
      <c r="CD471" s="109"/>
      <c r="CE471" s="109"/>
      <c r="CF471" s="109"/>
      <c r="CG471" s="109"/>
      <c r="CH471" s="109"/>
      <c r="CI471" s="109"/>
      <c r="CJ471" s="109"/>
      <c r="CK471" s="109"/>
      <c r="CL471" s="109"/>
      <c r="CM471" s="109"/>
      <c r="CN471" s="109"/>
      <c r="CO471" s="109"/>
      <c r="CP471" s="109"/>
      <c r="CQ471" s="109"/>
      <c r="CR471" s="109"/>
      <c r="CS471" s="109"/>
      <c r="CT471" s="109"/>
      <c r="CU471" s="109"/>
      <c r="CV471" s="109"/>
      <c r="CW471" s="109"/>
      <c r="CX471" s="109"/>
      <c r="CY471" s="109"/>
      <c r="CZ471" s="109"/>
      <c r="DA471" s="109"/>
      <c r="DB471" s="109"/>
      <c r="DC471" s="109"/>
      <c r="DD471" s="109"/>
      <c r="DE471" s="109"/>
      <c r="DF471" s="109"/>
      <c r="DG471" s="109"/>
      <c r="DH471" s="109"/>
      <c r="DI471" s="109"/>
      <c r="DJ471" s="109"/>
      <c r="DK471" s="109"/>
      <c r="DL471" s="109"/>
      <c r="DM471" s="109"/>
      <c r="DN471" s="109"/>
      <c r="DO471" s="109"/>
      <c r="DP471" s="109"/>
      <c r="DQ471" s="109"/>
      <c r="DR471" s="109"/>
      <c r="DS471" s="109"/>
      <c r="DT471" s="109"/>
      <c r="DU471" s="109">
        <v>2</v>
      </c>
      <c r="DV471" s="109"/>
      <c r="DW471" s="109"/>
      <c r="DX471" s="109"/>
      <c r="DY471" s="109"/>
      <c r="DZ471" s="109"/>
      <c r="EA471" s="109"/>
      <c r="EB471" s="109"/>
      <c r="EC471" s="109"/>
      <c r="ED471" s="109"/>
      <c r="EE471" s="109"/>
      <c r="EF471" s="109"/>
      <c r="EG471" s="109"/>
      <c r="EH471" s="109"/>
      <c r="EI471" s="109"/>
      <c r="EJ471" s="109"/>
      <c r="EK471" s="109"/>
      <c r="EL471" s="109"/>
      <c r="EM471" s="109"/>
      <c r="EN471" s="109"/>
      <c r="EO471" s="109"/>
      <c r="EP471" s="109"/>
      <c r="EQ471" s="109"/>
      <c r="ER471" s="109"/>
      <c r="ES471" s="109"/>
      <c r="ET471" s="109"/>
      <c r="EU471" s="109"/>
      <c r="EV471" s="109"/>
      <c r="EW471" s="109"/>
      <c r="EX471" s="109"/>
      <c r="EY471" s="109"/>
      <c r="EZ471" s="109"/>
      <c r="FA471" s="109"/>
      <c r="FB471" s="109"/>
      <c r="FC471" s="109"/>
      <c r="FD471" s="109"/>
      <c r="FE471" s="109"/>
      <c r="FF471" s="109"/>
      <c r="FG471" s="109"/>
      <c r="FH471" s="109"/>
      <c r="FI471" s="109"/>
      <c r="FJ471" s="109"/>
      <c r="FK471" s="109"/>
      <c r="FL471" s="109"/>
      <c r="FM471" s="109"/>
      <c r="FN471" s="109"/>
      <c r="FO471" s="109"/>
      <c r="FP471" s="109"/>
      <c r="FQ471" s="109"/>
      <c r="FR471" s="109"/>
      <c r="FS471" s="109"/>
      <c r="FT471" s="109"/>
      <c r="FU471" s="109"/>
      <c r="FV471" s="109"/>
      <c r="FW471" s="109"/>
      <c r="FX471" s="109"/>
      <c r="FY471" s="109"/>
      <c r="FZ471" s="109"/>
      <c r="GA471" s="109"/>
      <c r="GB471" s="109"/>
      <c r="GC471" s="109"/>
      <c r="GD471" s="109"/>
      <c r="GE471" s="109"/>
      <c r="GF471" s="109"/>
      <c r="GG471" s="109">
        <v>3</v>
      </c>
      <c r="GH471" s="109"/>
      <c r="GI471" s="109"/>
      <c r="GJ471" s="109"/>
      <c r="GK471" s="109"/>
      <c r="GL471" s="109"/>
      <c r="GM471" s="109"/>
      <c r="GN471" s="109"/>
      <c r="GO471" s="109"/>
      <c r="GP471" s="109"/>
      <c r="GQ471" s="109"/>
      <c r="GR471" s="109"/>
      <c r="GS471" s="109"/>
      <c r="GT471" s="109"/>
      <c r="GU471" s="109"/>
      <c r="GV471" s="109"/>
      <c r="GW471" s="109"/>
      <c r="GX471" s="109"/>
      <c r="GY471" s="109"/>
      <c r="GZ471" s="109"/>
      <c r="HA471" s="109"/>
      <c r="HB471" s="109"/>
      <c r="HC471" s="109"/>
      <c r="HD471" s="109"/>
      <c r="HE471" s="109"/>
      <c r="HF471" s="109"/>
      <c r="HG471" s="109"/>
      <c r="HH471" s="109"/>
      <c r="HI471" s="109"/>
      <c r="HJ471" s="109"/>
      <c r="HK471" s="109"/>
      <c r="HL471" s="109"/>
      <c r="HM471" s="109"/>
      <c r="HN471" s="109"/>
      <c r="HO471" s="109"/>
      <c r="HP471" s="109"/>
      <c r="HQ471" s="109"/>
      <c r="HR471" s="109"/>
      <c r="HS471" s="109"/>
      <c r="HT471" s="109"/>
      <c r="HU471" s="109"/>
      <c r="HV471" s="109">
        <v>2</v>
      </c>
      <c r="HW471" s="109"/>
      <c r="HX471" s="109"/>
      <c r="HY471" s="109"/>
      <c r="HZ471" s="109"/>
      <c r="IA471" s="109"/>
      <c r="IB471" s="109"/>
      <c r="IC471" s="109"/>
      <c r="ID471" s="109"/>
      <c r="IE471" s="109"/>
      <c r="IF471" s="109"/>
      <c r="IG471" s="109"/>
      <c r="IH471" s="109"/>
      <c r="II471" s="109"/>
      <c r="IJ471" s="109"/>
      <c r="IK471" s="109"/>
      <c r="IL471" s="109"/>
      <c r="IM471" s="109"/>
      <c r="IN471" s="109"/>
      <c r="IO471" s="109"/>
      <c r="IP471" s="109"/>
      <c r="IQ471" s="109"/>
      <c r="IR471" s="109"/>
      <c r="IS471" s="109"/>
      <c r="IT471" s="109"/>
      <c r="IU471" s="109"/>
      <c r="IV471" s="109"/>
      <c r="IW471" s="109"/>
      <c r="IX471" s="109"/>
      <c r="IY471" s="109"/>
      <c r="IZ471" s="109"/>
      <c r="JA471" s="109"/>
      <c r="JB471" s="109"/>
      <c r="JC471" s="109"/>
      <c r="JD471" s="109"/>
      <c r="JE471" s="109"/>
      <c r="JF471" s="109"/>
      <c r="JG471" s="109"/>
      <c r="JH471" s="109"/>
      <c r="JI471" s="109"/>
      <c r="JJ471" s="109"/>
      <c r="JK471" s="109"/>
      <c r="JL471" s="109"/>
      <c r="JM471" s="109"/>
      <c r="JN471" s="109"/>
      <c r="JO471" s="109"/>
      <c r="JP471" s="109"/>
      <c r="JQ471" s="109"/>
      <c r="JR471" s="109"/>
      <c r="JS471" s="109"/>
      <c r="JT471" s="109"/>
      <c r="JU471" s="109"/>
      <c r="JV471" s="109"/>
      <c r="JW471" s="109"/>
      <c r="JX471" s="109"/>
      <c r="JY471" s="109"/>
      <c r="JZ471" s="109"/>
      <c r="KA471" s="109"/>
      <c r="KB471" s="109"/>
      <c r="KC471" s="109"/>
      <c r="KD471" s="109"/>
      <c r="KE471" s="109"/>
      <c r="KF471" s="109"/>
      <c r="KG471" s="109"/>
      <c r="KH471" s="109"/>
      <c r="KI471" s="109"/>
      <c r="KJ471" s="109"/>
      <c r="KK471" s="109"/>
      <c r="KL471" s="109"/>
      <c r="KM471" s="109"/>
      <c r="KN471" s="109"/>
      <c r="KO471" s="109"/>
      <c r="KP471" s="109"/>
      <c r="KQ471" s="109"/>
      <c r="KR471" s="109"/>
      <c r="KS471" s="109"/>
      <c r="KT471" s="109"/>
      <c r="KU471" s="109"/>
      <c r="KV471" s="109"/>
      <c r="KW471" s="109"/>
      <c r="KX471" s="109"/>
      <c r="KY471" s="109"/>
      <c r="KZ471" s="109"/>
      <c r="LA471" s="109"/>
      <c r="LB471" s="109"/>
      <c r="LC471" s="109"/>
      <c r="LD471" s="109"/>
      <c r="LE471" s="109"/>
      <c r="LF471" s="109"/>
      <c r="LG471" s="109"/>
      <c r="LH471" s="109"/>
      <c r="LI471" s="109"/>
      <c r="LJ471" s="109"/>
      <c r="LK471" s="109"/>
      <c r="LL471" s="109"/>
      <c r="LM471" s="109"/>
      <c r="LN471" s="109"/>
      <c r="LO471" s="109"/>
      <c r="LP471" s="109"/>
      <c r="LQ471" s="109"/>
      <c r="LR471" s="109"/>
      <c r="LS471" s="109"/>
      <c r="LT471" s="109"/>
      <c r="LU471" s="109"/>
      <c r="LV471" s="109"/>
      <c r="LW471" s="109"/>
      <c r="LX471" s="109"/>
      <c r="LY471" s="109"/>
      <c r="LZ471" s="109"/>
      <c r="MA471" s="109"/>
      <c r="MB471" s="109"/>
      <c r="MC471" s="109"/>
      <c r="MD471" s="109"/>
      <c r="ME471" s="109"/>
      <c r="MF471" s="109"/>
      <c r="MG471" s="109"/>
      <c r="MH471" s="109"/>
      <c r="MI471" s="109"/>
      <c r="MJ471" s="109"/>
      <c r="MK471" s="109"/>
      <c r="ML471" s="109"/>
      <c r="MM471" s="109"/>
      <c r="MN471" s="109"/>
      <c r="MO471" s="109"/>
      <c r="MP471" s="109"/>
      <c r="MQ471" s="109"/>
      <c r="MR471" s="109"/>
      <c r="MS471" s="109"/>
      <c r="MT471" s="109"/>
      <c r="MU471" s="109"/>
      <c r="MV471" s="109"/>
      <c r="MW471" s="109"/>
      <c r="MX471" s="109"/>
      <c r="MY471" s="109"/>
      <c r="MZ471" s="109"/>
      <c r="NA471" s="109"/>
      <c r="NB471" s="109"/>
      <c r="NC471" s="109"/>
      <c r="ND471" s="109"/>
      <c r="NE471" s="109"/>
      <c r="NF471" s="109"/>
      <c r="NG471" s="109"/>
      <c r="NH471" s="109"/>
      <c r="NI471" s="109"/>
      <c r="NJ471" s="109"/>
      <c r="NK471" s="109"/>
      <c r="NL471" s="109"/>
      <c r="NM471" s="109"/>
      <c r="NN471" s="109"/>
      <c r="NO471" s="109"/>
      <c r="NP471" s="109"/>
      <c r="NQ471" s="109"/>
      <c r="NR471" s="109"/>
      <c r="NS471" s="109"/>
      <c r="NT471" s="109"/>
      <c r="NU471" s="109"/>
      <c r="NV471" s="109"/>
      <c r="NW471" s="109"/>
      <c r="NX471" s="109"/>
      <c r="NY471" s="109"/>
      <c r="NZ471" s="109"/>
      <c r="OA471" s="109"/>
      <c r="OB471" s="109"/>
      <c r="OC471" s="109"/>
      <c r="OD471" s="109"/>
      <c r="OE471" s="109"/>
      <c r="OF471" s="109"/>
      <c r="OG471" s="109"/>
      <c r="OH471" s="109"/>
      <c r="OI471" s="109"/>
      <c r="OJ471" s="109"/>
      <c r="OK471" s="109"/>
      <c r="OL471" s="109"/>
      <c r="OM471" s="109"/>
      <c r="ON471" s="109"/>
      <c r="OO471" s="109"/>
      <c r="OP471" s="109"/>
      <c r="OQ471" s="109"/>
      <c r="OR471" s="109"/>
      <c r="OS471" s="109"/>
      <c r="OT471" s="109"/>
      <c r="OU471" s="109"/>
      <c r="OV471" s="109"/>
      <c r="OW471" s="109"/>
      <c r="OX471" s="109"/>
      <c r="OY471" s="109"/>
      <c r="OZ471" s="109"/>
      <c r="PA471" s="109"/>
      <c r="PB471" s="109"/>
      <c r="PC471" s="109"/>
      <c r="PD471" s="109"/>
      <c r="PE471" s="109"/>
      <c r="PF471" s="109"/>
      <c r="PG471" s="109"/>
      <c r="PH471" s="109"/>
      <c r="PI471" s="109"/>
      <c r="PJ471" s="109"/>
      <c r="PK471" s="109"/>
      <c r="PL471" s="109"/>
      <c r="PM471" s="109"/>
      <c r="PN471" s="109"/>
      <c r="PO471" s="109"/>
      <c r="PP471" s="109"/>
      <c r="PQ471" s="109"/>
      <c r="PR471" s="109"/>
      <c r="PS471" s="109"/>
      <c r="PT471" s="109"/>
      <c r="PU471" s="109"/>
      <c r="PV471" s="109"/>
      <c r="PW471" s="109"/>
      <c r="PX471" s="109"/>
      <c r="PY471" s="109"/>
      <c r="PZ471" s="109"/>
      <c r="QA471" s="109"/>
      <c r="QB471" s="109"/>
      <c r="QC471" s="109"/>
      <c r="QD471" s="109"/>
      <c r="QE471" s="109"/>
      <c r="QF471" s="109"/>
      <c r="QG471" s="109"/>
      <c r="QH471" s="109"/>
      <c r="QI471" s="109"/>
      <c r="QJ471" s="109"/>
      <c r="QK471" s="23">
        <f t="shared" si="7"/>
        <v>7</v>
      </c>
      <c r="QL471" s="125"/>
      <c r="QM471" s="148"/>
      <c r="QN471" s="125"/>
      <c r="QO471" s="125"/>
      <c r="QP471" s="125"/>
      <c r="QQ471" s="125"/>
      <c r="QR471" s="125">
        <v>458.86</v>
      </c>
      <c r="QS471" s="130"/>
    </row>
    <row r="472" spans="1:461" s="5" customFormat="1" ht="12.75" customHeight="1" x14ac:dyDescent="0.2">
      <c r="A472" s="52">
        <v>44761</v>
      </c>
      <c r="B472" s="98" t="s">
        <v>492</v>
      </c>
      <c r="C472" s="107"/>
      <c r="D472" s="107"/>
      <c r="E472" s="108"/>
      <c r="F472" s="108"/>
      <c r="G472" s="108"/>
      <c r="H472" s="108"/>
      <c r="I472" s="108"/>
      <c r="J472" s="108"/>
      <c r="K472" s="108"/>
      <c r="L472" s="108"/>
      <c r="M472" s="108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 s="109"/>
      <c r="BD472" s="109"/>
      <c r="BE472" s="109"/>
      <c r="BF472" s="109"/>
      <c r="BG472" s="109"/>
      <c r="BH472" s="109"/>
      <c r="BI472" s="109"/>
      <c r="BJ472" s="109"/>
      <c r="BK472" s="109"/>
      <c r="BL472" s="109"/>
      <c r="BM472" s="109"/>
      <c r="BN472" s="109"/>
      <c r="BO472" s="109"/>
      <c r="BP472" s="109"/>
      <c r="BQ472" s="109"/>
      <c r="BR472" s="109"/>
      <c r="BS472" s="109"/>
      <c r="BT472" s="109"/>
      <c r="BU472" s="109"/>
      <c r="BV472" s="109"/>
      <c r="BW472" s="109"/>
      <c r="BX472" s="109"/>
      <c r="BY472" s="109"/>
      <c r="BZ472" s="109"/>
      <c r="CA472" s="109"/>
      <c r="CB472" s="109"/>
      <c r="CC472" s="109"/>
      <c r="CD472" s="109"/>
      <c r="CE472" s="109"/>
      <c r="CF472" s="109"/>
      <c r="CG472" s="109"/>
      <c r="CH472" s="109"/>
      <c r="CI472" s="109"/>
      <c r="CJ472" s="109"/>
      <c r="CK472" s="109"/>
      <c r="CL472" s="109"/>
      <c r="CM472" s="109"/>
      <c r="CN472" s="109"/>
      <c r="CO472" s="109"/>
      <c r="CP472" s="109"/>
      <c r="CQ472" s="109"/>
      <c r="CR472" s="109"/>
      <c r="CS472" s="109"/>
      <c r="CT472" s="109"/>
      <c r="CU472" s="109"/>
      <c r="CV472" s="109"/>
      <c r="CW472" s="109"/>
      <c r="CX472" s="109"/>
      <c r="CY472" s="109"/>
      <c r="CZ472" s="109"/>
      <c r="DA472" s="109"/>
      <c r="DB472" s="109"/>
      <c r="DC472" s="109"/>
      <c r="DD472" s="109"/>
      <c r="DE472" s="109"/>
      <c r="DF472" s="109"/>
      <c r="DG472" s="109"/>
      <c r="DH472" s="109"/>
      <c r="DI472" s="109"/>
      <c r="DJ472" s="109"/>
      <c r="DK472" s="109"/>
      <c r="DL472" s="109"/>
      <c r="DM472" s="109"/>
      <c r="DN472" s="109"/>
      <c r="DO472" s="109"/>
      <c r="DP472" s="109"/>
      <c r="DQ472" s="109"/>
      <c r="DR472" s="109"/>
      <c r="DS472" s="109"/>
      <c r="DT472" s="109"/>
      <c r="DU472" s="109"/>
      <c r="DV472" s="109"/>
      <c r="DW472" s="109"/>
      <c r="DX472" s="109"/>
      <c r="DY472" s="109"/>
      <c r="DZ472" s="109"/>
      <c r="EA472" s="109"/>
      <c r="EB472" s="109"/>
      <c r="EC472" s="109"/>
      <c r="ED472" s="109"/>
      <c r="EE472" s="109"/>
      <c r="EF472" s="109"/>
      <c r="EG472" s="109"/>
      <c r="EH472" s="109"/>
      <c r="EI472" s="109"/>
      <c r="EJ472" s="109"/>
      <c r="EK472" s="109"/>
      <c r="EL472" s="109"/>
      <c r="EM472" s="109"/>
      <c r="EN472" s="109"/>
      <c r="EO472" s="109"/>
      <c r="EP472" s="109"/>
      <c r="EQ472" s="109"/>
      <c r="ER472" s="109"/>
      <c r="ES472" s="109"/>
      <c r="ET472" s="109"/>
      <c r="EU472" s="109"/>
      <c r="EV472" s="109"/>
      <c r="EW472" s="109"/>
      <c r="EX472" s="109"/>
      <c r="EY472" s="109"/>
      <c r="EZ472" s="109"/>
      <c r="FA472" s="109"/>
      <c r="FB472" s="109"/>
      <c r="FC472" s="109"/>
      <c r="FD472" s="109"/>
      <c r="FE472" s="109"/>
      <c r="FF472" s="109"/>
      <c r="FG472" s="109"/>
      <c r="FH472" s="109"/>
      <c r="FI472" s="109"/>
      <c r="FJ472" s="109"/>
      <c r="FK472" s="109"/>
      <c r="FL472" s="109"/>
      <c r="FM472" s="109"/>
      <c r="FN472" s="109"/>
      <c r="FO472" s="109"/>
      <c r="FP472" s="109"/>
      <c r="FQ472" s="109"/>
      <c r="FR472" s="109"/>
      <c r="FS472" s="109"/>
      <c r="FT472" s="109"/>
      <c r="FU472" s="109"/>
      <c r="FV472" s="109"/>
      <c r="FW472" s="109"/>
      <c r="FX472" s="109"/>
      <c r="FY472" s="109"/>
      <c r="FZ472" s="109"/>
      <c r="GA472" s="109"/>
      <c r="GB472" s="109"/>
      <c r="GC472" s="109"/>
      <c r="GD472" s="109"/>
      <c r="GE472" s="109"/>
      <c r="GF472" s="109"/>
      <c r="GG472" s="109"/>
      <c r="GH472" s="109"/>
      <c r="GI472" s="109"/>
      <c r="GJ472" s="109"/>
      <c r="GK472" s="109"/>
      <c r="GL472" s="109"/>
      <c r="GM472" s="109"/>
      <c r="GN472" s="109"/>
      <c r="GO472" s="109"/>
      <c r="GP472" s="109"/>
      <c r="GQ472" s="109"/>
      <c r="GR472" s="109"/>
      <c r="GS472" s="109"/>
      <c r="GT472" s="109"/>
      <c r="GU472" s="109"/>
      <c r="GV472" s="109"/>
      <c r="GW472" s="109"/>
      <c r="GX472" s="109"/>
      <c r="GY472" s="109"/>
      <c r="GZ472" s="109"/>
      <c r="HA472" s="109"/>
      <c r="HB472" s="109"/>
      <c r="HC472" s="109"/>
      <c r="HD472" s="109"/>
      <c r="HE472" s="109"/>
      <c r="HF472" s="109"/>
      <c r="HG472" s="109"/>
      <c r="HH472" s="109"/>
      <c r="HI472" s="109"/>
      <c r="HJ472" s="109"/>
      <c r="HK472" s="109"/>
      <c r="HL472" s="109"/>
      <c r="HM472" s="109"/>
      <c r="HN472" s="109"/>
      <c r="HO472" s="109"/>
      <c r="HP472" s="109"/>
      <c r="HQ472" s="109"/>
      <c r="HR472" s="109"/>
      <c r="HS472" s="109"/>
      <c r="HT472" s="109"/>
      <c r="HU472" s="109"/>
      <c r="HV472" s="109"/>
      <c r="HW472" s="109"/>
      <c r="HX472" s="109"/>
      <c r="HY472" s="109"/>
      <c r="HZ472" s="109"/>
      <c r="IA472" s="109"/>
      <c r="IB472" s="109"/>
      <c r="IC472" s="109"/>
      <c r="ID472" s="109"/>
      <c r="IE472" s="109"/>
      <c r="IF472" s="109"/>
      <c r="IG472" s="109"/>
      <c r="IH472" s="109"/>
      <c r="II472" s="109"/>
      <c r="IJ472" s="109"/>
      <c r="IK472" s="109"/>
      <c r="IL472" s="109"/>
      <c r="IM472" s="109"/>
      <c r="IN472" s="109"/>
      <c r="IO472" s="109"/>
      <c r="IP472" s="109"/>
      <c r="IQ472" s="109"/>
      <c r="IR472" s="109"/>
      <c r="IS472" s="109"/>
      <c r="IT472" s="109"/>
      <c r="IU472" s="109"/>
      <c r="IV472" s="109"/>
      <c r="IW472" s="109"/>
      <c r="IX472" s="109"/>
      <c r="IY472" s="109"/>
      <c r="IZ472" s="109"/>
      <c r="JA472" s="109"/>
      <c r="JB472" s="109"/>
      <c r="JC472" s="109"/>
      <c r="JD472" s="109"/>
      <c r="JE472" s="109"/>
      <c r="JF472" s="109"/>
      <c r="JG472" s="109"/>
      <c r="JH472" s="109"/>
      <c r="JI472" s="109"/>
      <c r="JJ472" s="109"/>
      <c r="JK472" s="109"/>
      <c r="JL472" s="109"/>
      <c r="JM472" s="109"/>
      <c r="JN472" s="109"/>
      <c r="JO472" s="109"/>
      <c r="JP472" s="109"/>
      <c r="JQ472" s="109"/>
      <c r="JR472" s="109"/>
      <c r="JS472" s="109"/>
      <c r="JT472" s="109"/>
      <c r="JU472" s="109"/>
      <c r="JV472" s="109"/>
      <c r="JW472" s="109"/>
      <c r="JX472" s="109"/>
      <c r="JY472" s="109"/>
      <c r="JZ472" s="109"/>
      <c r="KA472" s="109"/>
      <c r="KB472" s="109"/>
      <c r="KC472" s="109"/>
      <c r="KD472" s="109"/>
      <c r="KE472" s="109"/>
      <c r="KF472" s="109"/>
      <c r="KG472" s="109"/>
      <c r="KH472" s="109"/>
      <c r="KI472" s="109"/>
      <c r="KJ472" s="109"/>
      <c r="KK472" s="109"/>
      <c r="KL472" s="109"/>
      <c r="KM472" s="109"/>
      <c r="KN472" s="109"/>
      <c r="KO472" s="109"/>
      <c r="KP472" s="109"/>
      <c r="KQ472" s="109"/>
      <c r="KR472" s="109"/>
      <c r="KS472" s="109"/>
      <c r="KT472" s="109"/>
      <c r="KU472" s="109"/>
      <c r="KV472" s="109"/>
      <c r="KW472" s="109"/>
      <c r="KX472" s="109"/>
      <c r="KY472" s="109"/>
      <c r="KZ472" s="109"/>
      <c r="LA472" s="109"/>
      <c r="LB472" s="109"/>
      <c r="LC472" s="109"/>
      <c r="LD472" s="109"/>
      <c r="LE472" s="109"/>
      <c r="LF472" s="109"/>
      <c r="LG472" s="109"/>
      <c r="LH472" s="109"/>
      <c r="LI472" s="109"/>
      <c r="LJ472" s="109"/>
      <c r="LK472" s="109"/>
      <c r="LL472" s="109"/>
      <c r="LM472" s="109"/>
      <c r="LN472" s="109"/>
      <c r="LO472" s="109"/>
      <c r="LP472" s="109"/>
      <c r="LQ472" s="109"/>
      <c r="LR472" s="109"/>
      <c r="LS472" s="109"/>
      <c r="LT472" s="109"/>
      <c r="LU472" s="109"/>
      <c r="LV472" s="109"/>
      <c r="LW472" s="109"/>
      <c r="LX472" s="109"/>
      <c r="LY472" s="109"/>
      <c r="LZ472" s="109"/>
      <c r="MA472" s="109"/>
      <c r="MB472" s="109"/>
      <c r="MC472" s="109"/>
      <c r="MD472" s="109"/>
      <c r="ME472" s="109"/>
      <c r="MF472" s="109"/>
      <c r="MG472" s="109"/>
      <c r="MH472" s="109"/>
      <c r="MI472" s="109"/>
      <c r="MJ472" s="109"/>
      <c r="MK472" s="109"/>
      <c r="ML472" s="109"/>
      <c r="MM472" s="109"/>
      <c r="MN472" s="109"/>
      <c r="MO472" s="109"/>
      <c r="MP472" s="109"/>
      <c r="MQ472" s="109"/>
      <c r="MR472" s="109"/>
      <c r="MS472" s="109"/>
      <c r="MT472" s="109"/>
      <c r="MU472" s="109"/>
      <c r="MV472" s="109"/>
      <c r="MW472" s="109"/>
      <c r="MX472" s="109"/>
      <c r="MY472" s="109"/>
      <c r="MZ472" s="109"/>
      <c r="NA472" s="109"/>
      <c r="NB472" s="109"/>
      <c r="NC472" s="109"/>
      <c r="ND472" s="109"/>
      <c r="NE472" s="109"/>
      <c r="NF472" s="109"/>
      <c r="NG472" s="109"/>
      <c r="NH472" s="109"/>
      <c r="NI472" s="109"/>
      <c r="NJ472" s="109"/>
      <c r="NK472" s="109"/>
      <c r="NL472" s="109"/>
      <c r="NM472" s="109"/>
      <c r="NN472" s="109"/>
      <c r="NO472" s="109"/>
      <c r="NP472" s="109"/>
      <c r="NQ472" s="109"/>
      <c r="NR472" s="109"/>
      <c r="NS472" s="109"/>
      <c r="NT472" s="109"/>
      <c r="NU472" s="109"/>
      <c r="NV472" s="109"/>
      <c r="NW472" s="109"/>
      <c r="NX472" s="109"/>
      <c r="NY472" s="109"/>
      <c r="NZ472" s="109"/>
      <c r="OA472" s="109">
        <v>10</v>
      </c>
      <c r="OB472" s="109"/>
      <c r="OC472" s="109"/>
      <c r="OD472" s="109"/>
      <c r="OE472" s="109"/>
      <c r="OF472" s="109"/>
      <c r="OG472" s="109"/>
      <c r="OH472" s="109"/>
      <c r="OI472" s="109"/>
      <c r="OJ472" s="109"/>
      <c r="OK472" s="109"/>
      <c r="OL472" s="109"/>
      <c r="OM472" s="109"/>
      <c r="ON472" s="109"/>
      <c r="OO472" s="109"/>
      <c r="OP472" s="109"/>
      <c r="OQ472" s="109"/>
      <c r="OR472" s="109"/>
      <c r="OS472" s="109"/>
      <c r="OT472" s="109"/>
      <c r="OU472" s="109"/>
      <c r="OV472" s="109"/>
      <c r="OW472" s="109"/>
      <c r="OX472" s="109"/>
      <c r="OY472" s="109"/>
      <c r="OZ472" s="109"/>
      <c r="PA472" s="109"/>
      <c r="PB472" s="109"/>
      <c r="PC472" s="109"/>
      <c r="PD472" s="109"/>
      <c r="PE472" s="109"/>
      <c r="PF472" s="109"/>
      <c r="PG472" s="109"/>
      <c r="PH472" s="109"/>
      <c r="PI472" s="109"/>
      <c r="PJ472" s="109"/>
      <c r="PK472" s="109"/>
      <c r="PL472" s="109"/>
      <c r="PM472" s="109"/>
      <c r="PN472" s="109"/>
      <c r="PO472" s="109"/>
      <c r="PP472" s="109"/>
      <c r="PQ472" s="109"/>
      <c r="PR472" s="109"/>
      <c r="PS472" s="109"/>
      <c r="PT472" s="109"/>
      <c r="PU472" s="109"/>
      <c r="PV472" s="109"/>
      <c r="PW472" s="109"/>
      <c r="PX472" s="109"/>
      <c r="PY472" s="109"/>
      <c r="PZ472" s="109"/>
      <c r="QA472" s="109"/>
      <c r="QB472" s="109"/>
      <c r="QC472" s="109"/>
      <c r="QD472" s="109"/>
      <c r="QE472" s="109"/>
      <c r="QF472" s="109"/>
      <c r="QG472" s="109"/>
      <c r="QH472" s="109"/>
      <c r="QI472" s="109"/>
      <c r="QJ472" s="109"/>
      <c r="QK472" s="23">
        <f t="shared" si="7"/>
        <v>10</v>
      </c>
      <c r="QL472" s="125"/>
      <c r="QM472" s="148"/>
      <c r="QN472" s="125"/>
      <c r="QO472" s="125"/>
      <c r="QP472" s="125"/>
      <c r="QQ472" s="125"/>
      <c r="QR472" s="125">
        <v>383.28</v>
      </c>
      <c r="QS472" s="130"/>
    </row>
    <row r="473" spans="1:461" s="5" customFormat="1" ht="12.75" customHeight="1" x14ac:dyDescent="0.2">
      <c r="A473" s="52">
        <v>44761</v>
      </c>
      <c r="B473" s="90" t="s">
        <v>130</v>
      </c>
      <c r="C473" s="107"/>
      <c r="D473" s="107"/>
      <c r="E473" s="108"/>
      <c r="F473" s="108"/>
      <c r="G473" s="108"/>
      <c r="H473" s="108"/>
      <c r="I473" s="108"/>
      <c r="J473" s="108"/>
      <c r="K473" s="108"/>
      <c r="L473" s="108"/>
      <c r="M473" s="108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>
        <v>45</v>
      </c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>
        <v>50</v>
      </c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 s="109"/>
      <c r="BD473" s="109"/>
      <c r="BE473" s="109"/>
      <c r="BF473" s="109"/>
      <c r="BG473" s="109"/>
      <c r="BH473" s="109"/>
      <c r="BI473" s="109"/>
      <c r="BJ473" s="109"/>
      <c r="BK473" s="109"/>
      <c r="BL473" s="109"/>
      <c r="BM473" s="109"/>
      <c r="BN473" s="109"/>
      <c r="BO473" s="109"/>
      <c r="BP473" s="109"/>
      <c r="BQ473" s="109"/>
      <c r="BR473" s="109"/>
      <c r="BS473" s="109"/>
      <c r="BT473" s="109"/>
      <c r="BU473" s="109"/>
      <c r="BV473" s="109"/>
      <c r="BW473" s="109"/>
      <c r="BX473" s="109"/>
      <c r="BY473" s="109"/>
      <c r="BZ473" s="109"/>
      <c r="CA473" s="109"/>
      <c r="CB473" s="109"/>
      <c r="CC473" s="109"/>
      <c r="CD473" s="109"/>
      <c r="CE473" s="109"/>
      <c r="CF473" s="109"/>
      <c r="CG473" s="109"/>
      <c r="CH473" s="109"/>
      <c r="CI473" s="109"/>
      <c r="CJ473" s="109"/>
      <c r="CK473" s="109"/>
      <c r="CL473" s="109"/>
      <c r="CM473" s="109"/>
      <c r="CN473" s="109"/>
      <c r="CO473" s="109"/>
      <c r="CP473" s="109"/>
      <c r="CQ473" s="109"/>
      <c r="CR473" s="109"/>
      <c r="CS473" s="109"/>
      <c r="CT473" s="109"/>
      <c r="CU473" s="109"/>
      <c r="CV473" s="109"/>
      <c r="CW473" s="109"/>
      <c r="CX473" s="109"/>
      <c r="CY473" s="109"/>
      <c r="CZ473" s="109"/>
      <c r="DA473" s="109"/>
      <c r="DB473" s="109"/>
      <c r="DC473" s="109"/>
      <c r="DD473" s="109"/>
      <c r="DE473" s="109"/>
      <c r="DF473" s="109"/>
      <c r="DG473" s="109"/>
      <c r="DH473" s="109"/>
      <c r="DI473" s="109"/>
      <c r="DJ473" s="109"/>
      <c r="DK473" s="109"/>
      <c r="DL473" s="109"/>
      <c r="DM473" s="109"/>
      <c r="DN473" s="109"/>
      <c r="DO473" s="109"/>
      <c r="DP473" s="109"/>
      <c r="DQ473" s="109"/>
      <c r="DR473" s="109"/>
      <c r="DS473" s="109"/>
      <c r="DT473" s="109"/>
      <c r="DU473" s="109"/>
      <c r="DV473" s="109"/>
      <c r="DW473" s="109"/>
      <c r="DX473" s="109"/>
      <c r="DY473" s="109"/>
      <c r="DZ473" s="109"/>
      <c r="EA473" s="109"/>
      <c r="EB473" s="109"/>
      <c r="EC473" s="109"/>
      <c r="ED473" s="109"/>
      <c r="EE473" s="109"/>
      <c r="EF473" s="109"/>
      <c r="EG473" s="109"/>
      <c r="EH473" s="109"/>
      <c r="EI473" s="109"/>
      <c r="EJ473" s="109"/>
      <c r="EK473" s="109"/>
      <c r="EL473" s="109"/>
      <c r="EM473" s="109"/>
      <c r="EN473" s="109"/>
      <c r="EO473" s="109"/>
      <c r="EP473" s="109"/>
      <c r="EQ473" s="109"/>
      <c r="ER473" s="109"/>
      <c r="ES473" s="109"/>
      <c r="ET473" s="109"/>
      <c r="EU473" s="109"/>
      <c r="EV473" s="109"/>
      <c r="EW473" s="109"/>
      <c r="EX473" s="109"/>
      <c r="EY473" s="109"/>
      <c r="EZ473" s="109"/>
      <c r="FA473" s="109"/>
      <c r="FB473" s="109"/>
      <c r="FC473" s="109"/>
      <c r="FD473" s="109"/>
      <c r="FE473" s="109"/>
      <c r="FF473" s="109"/>
      <c r="FG473" s="109"/>
      <c r="FH473" s="109"/>
      <c r="FI473" s="109"/>
      <c r="FJ473" s="109"/>
      <c r="FK473" s="109"/>
      <c r="FL473" s="109"/>
      <c r="FM473" s="109"/>
      <c r="FN473" s="109"/>
      <c r="FO473" s="109"/>
      <c r="FP473" s="109"/>
      <c r="FQ473" s="109"/>
      <c r="FR473" s="109"/>
      <c r="FS473" s="109"/>
      <c r="FT473" s="109"/>
      <c r="FU473" s="109"/>
      <c r="FV473" s="109"/>
      <c r="FW473" s="109"/>
      <c r="FX473" s="109"/>
      <c r="FY473" s="109"/>
      <c r="FZ473" s="109"/>
      <c r="GA473" s="109"/>
      <c r="GB473" s="109"/>
      <c r="GC473" s="109"/>
      <c r="GD473" s="109"/>
      <c r="GE473" s="109"/>
      <c r="GF473" s="109"/>
      <c r="GG473" s="109"/>
      <c r="GH473" s="109"/>
      <c r="GI473" s="109"/>
      <c r="GJ473" s="109"/>
      <c r="GK473" s="109"/>
      <c r="GL473" s="109"/>
      <c r="GM473" s="109"/>
      <c r="GN473" s="109"/>
      <c r="GO473" s="109"/>
      <c r="GP473" s="109"/>
      <c r="GQ473" s="109"/>
      <c r="GR473" s="109"/>
      <c r="GS473" s="109"/>
      <c r="GT473" s="109"/>
      <c r="GU473" s="109"/>
      <c r="GV473" s="109"/>
      <c r="GW473" s="109"/>
      <c r="GX473" s="109"/>
      <c r="GY473" s="109"/>
      <c r="GZ473" s="109"/>
      <c r="HA473" s="109">
        <v>30</v>
      </c>
      <c r="HB473" s="109"/>
      <c r="HC473" s="109"/>
      <c r="HD473" s="109"/>
      <c r="HE473" s="109"/>
      <c r="HF473" s="109"/>
      <c r="HG473" s="109"/>
      <c r="HH473" s="109"/>
      <c r="HI473" s="109"/>
      <c r="HJ473" s="109"/>
      <c r="HK473" s="109"/>
      <c r="HL473" s="109"/>
      <c r="HM473" s="109"/>
      <c r="HN473" s="109"/>
      <c r="HO473" s="109"/>
      <c r="HP473" s="109"/>
      <c r="HQ473" s="109"/>
      <c r="HR473" s="109"/>
      <c r="HS473" s="109"/>
      <c r="HT473" s="109"/>
      <c r="HU473" s="109"/>
      <c r="HV473" s="109"/>
      <c r="HW473" s="109"/>
      <c r="HX473" s="109"/>
      <c r="HY473" s="109"/>
      <c r="HZ473" s="109"/>
      <c r="IA473" s="109"/>
      <c r="IB473" s="109"/>
      <c r="IC473" s="109"/>
      <c r="ID473" s="109"/>
      <c r="IE473" s="109"/>
      <c r="IF473" s="109"/>
      <c r="IG473" s="109"/>
      <c r="IH473" s="109"/>
      <c r="II473" s="109"/>
      <c r="IJ473" s="109"/>
      <c r="IK473" s="109"/>
      <c r="IL473" s="109"/>
      <c r="IM473" s="109"/>
      <c r="IN473" s="109"/>
      <c r="IO473" s="109"/>
      <c r="IP473" s="109"/>
      <c r="IQ473" s="109"/>
      <c r="IR473" s="109"/>
      <c r="IS473" s="109"/>
      <c r="IT473" s="109"/>
      <c r="IU473" s="109"/>
      <c r="IV473" s="109"/>
      <c r="IW473" s="109"/>
      <c r="IX473" s="109"/>
      <c r="IY473" s="109"/>
      <c r="IZ473" s="109"/>
      <c r="JA473" s="109"/>
      <c r="JB473" s="109"/>
      <c r="JC473" s="109"/>
      <c r="JD473" s="109"/>
      <c r="JE473" s="109"/>
      <c r="JF473" s="109"/>
      <c r="JG473" s="109"/>
      <c r="JH473" s="109"/>
      <c r="JI473" s="109"/>
      <c r="JJ473" s="109"/>
      <c r="JK473" s="109"/>
      <c r="JL473" s="109"/>
      <c r="JM473" s="109"/>
      <c r="JN473" s="109"/>
      <c r="JO473" s="109"/>
      <c r="JP473" s="109"/>
      <c r="JQ473" s="109"/>
      <c r="JR473" s="109"/>
      <c r="JS473" s="109"/>
      <c r="JT473" s="109"/>
      <c r="JU473" s="109"/>
      <c r="JV473" s="109"/>
      <c r="JW473" s="109"/>
      <c r="JX473" s="109"/>
      <c r="JY473" s="109"/>
      <c r="JZ473" s="109"/>
      <c r="KA473" s="109"/>
      <c r="KB473" s="109"/>
      <c r="KC473" s="109"/>
      <c r="KD473" s="109"/>
      <c r="KE473" s="109"/>
      <c r="KF473" s="109"/>
      <c r="KG473" s="109"/>
      <c r="KH473" s="109"/>
      <c r="KI473" s="109"/>
      <c r="KJ473" s="109"/>
      <c r="KK473" s="109"/>
      <c r="KL473" s="109"/>
      <c r="KM473" s="109"/>
      <c r="KN473" s="109"/>
      <c r="KO473" s="109"/>
      <c r="KP473" s="109"/>
      <c r="KQ473" s="109"/>
      <c r="KR473" s="109"/>
      <c r="KS473" s="109"/>
      <c r="KT473" s="109"/>
      <c r="KU473" s="109"/>
      <c r="KV473" s="109"/>
      <c r="KW473" s="109"/>
      <c r="KX473" s="109"/>
      <c r="KY473" s="109"/>
      <c r="KZ473" s="109"/>
      <c r="LA473" s="109"/>
      <c r="LB473" s="109"/>
      <c r="LC473" s="109"/>
      <c r="LD473" s="109"/>
      <c r="LE473" s="109"/>
      <c r="LF473" s="109"/>
      <c r="LG473" s="109"/>
      <c r="LH473" s="109"/>
      <c r="LI473" s="109"/>
      <c r="LJ473" s="109"/>
      <c r="LK473" s="109"/>
      <c r="LL473" s="109"/>
      <c r="LM473" s="109"/>
      <c r="LN473" s="109"/>
      <c r="LO473" s="109"/>
      <c r="LP473" s="109"/>
      <c r="LQ473" s="109"/>
      <c r="LR473" s="109"/>
      <c r="LS473" s="109"/>
      <c r="LT473" s="109"/>
      <c r="LU473" s="109"/>
      <c r="LV473" s="109"/>
      <c r="LW473" s="109"/>
      <c r="LX473" s="109"/>
      <c r="LY473" s="109"/>
      <c r="LZ473" s="109"/>
      <c r="MA473" s="109"/>
      <c r="MB473" s="109"/>
      <c r="MC473" s="109"/>
      <c r="MD473" s="109"/>
      <c r="ME473" s="109"/>
      <c r="MF473" s="109"/>
      <c r="MG473" s="109"/>
      <c r="MH473" s="109"/>
      <c r="MI473" s="109"/>
      <c r="MJ473" s="109"/>
      <c r="MK473" s="109"/>
      <c r="ML473" s="109"/>
      <c r="MM473" s="109"/>
      <c r="MN473" s="109"/>
      <c r="MO473" s="109"/>
      <c r="MP473" s="109"/>
      <c r="MQ473" s="109"/>
      <c r="MR473" s="109"/>
      <c r="MS473" s="109"/>
      <c r="MT473" s="109"/>
      <c r="MU473" s="109"/>
      <c r="MV473" s="109"/>
      <c r="MW473" s="109"/>
      <c r="MX473" s="109"/>
      <c r="MY473" s="109"/>
      <c r="MZ473" s="109"/>
      <c r="NA473" s="109"/>
      <c r="NB473" s="109"/>
      <c r="NC473" s="109"/>
      <c r="ND473" s="109"/>
      <c r="NE473" s="109"/>
      <c r="NF473" s="109"/>
      <c r="NG473" s="109"/>
      <c r="NH473" s="109"/>
      <c r="NI473" s="109"/>
      <c r="NJ473" s="109"/>
      <c r="NK473" s="109"/>
      <c r="NL473" s="109"/>
      <c r="NM473" s="109"/>
      <c r="NN473" s="109"/>
      <c r="NO473" s="109"/>
      <c r="NP473" s="109"/>
      <c r="NQ473" s="109"/>
      <c r="NR473" s="109"/>
      <c r="NS473" s="109"/>
      <c r="NT473" s="109"/>
      <c r="NU473" s="109"/>
      <c r="NV473" s="109"/>
      <c r="NW473" s="109"/>
      <c r="NX473" s="109"/>
      <c r="NY473" s="109"/>
      <c r="NZ473" s="109"/>
      <c r="OA473" s="109"/>
      <c r="OB473" s="109"/>
      <c r="OC473" s="109"/>
      <c r="OD473" s="109"/>
      <c r="OE473" s="109"/>
      <c r="OF473" s="109"/>
      <c r="OG473" s="109"/>
      <c r="OH473" s="109"/>
      <c r="OI473" s="109"/>
      <c r="OJ473" s="109"/>
      <c r="OK473" s="109"/>
      <c r="OL473" s="109"/>
      <c r="OM473" s="109"/>
      <c r="ON473" s="109"/>
      <c r="OO473" s="109"/>
      <c r="OP473" s="109"/>
      <c r="OQ473" s="109"/>
      <c r="OR473" s="109"/>
      <c r="OS473" s="109"/>
      <c r="OT473" s="109"/>
      <c r="OU473" s="109"/>
      <c r="OV473" s="109"/>
      <c r="OW473" s="109"/>
      <c r="OX473" s="109"/>
      <c r="OY473" s="109"/>
      <c r="OZ473" s="109"/>
      <c r="PA473" s="109"/>
      <c r="PB473" s="109"/>
      <c r="PC473" s="109"/>
      <c r="PD473" s="109"/>
      <c r="PE473" s="109"/>
      <c r="PF473" s="109"/>
      <c r="PG473" s="109"/>
      <c r="PH473" s="109"/>
      <c r="PI473" s="109"/>
      <c r="PJ473" s="109"/>
      <c r="PK473" s="109"/>
      <c r="PL473" s="109"/>
      <c r="PM473" s="109"/>
      <c r="PN473" s="109"/>
      <c r="PO473" s="109"/>
      <c r="PP473" s="109"/>
      <c r="PQ473" s="109"/>
      <c r="PR473" s="109"/>
      <c r="PS473" s="109"/>
      <c r="PT473" s="109"/>
      <c r="PU473" s="109"/>
      <c r="PV473" s="109"/>
      <c r="PW473" s="109"/>
      <c r="PX473" s="109"/>
      <c r="PY473" s="109"/>
      <c r="PZ473" s="109"/>
      <c r="QA473" s="109"/>
      <c r="QB473" s="109"/>
      <c r="QC473" s="109"/>
      <c r="QD473" s="109"/>
      <c r="QE473" s="109"/>
      <c r="QF473" s="109"/>
      <c r="QG473" s="109"/>
      <c r="QH473" s="109"/>
      <c r="QI473" s="109"/>
      <c r="QJ473" s="109"/>
      <c r="QK473" s="23">
        <f t="shared" si="7"/>
        <v>125</v>
      </c>
      <c r="QL473" s="125"/>
      <c r="QM473" s="148"/>
      <c r="QN473" s="125"/>
      <c r="QO473" s="125"/>
      <c r="QP473" s="125"/>
      <c r="QQ473" s="125"/>
      <c r="QR473" s="125">
        <v>4764.3500000000004</v>
      </c>
      <c r="QS473" s="130"/>
    </row>
    <row r="474" spans="1:461" s="5" customFormat="1" ht="12.75" customHeight="1" x14ac:dyDescent="0.2">
      <c r="A474" s="52">
        <v>44761</v>
      </c>
      <c r="B474" s="98" t="s">
        <v>242</v>
      </c>
      <c r="C474" s="107"/>
      <c r="D474" s="107"/>
      <c r="E474" s="108"/>
      <c r="F474" s="108"/>
      <c r="G474" s="108"/>
      <c r="H474" s="108"/>
      <c r="I474" s="108"/>
      <c r="J474" s="108"/>
      <c r="K474" s="108"/>
      <c r="L474" s="108"/>
      <c r="M474" s="108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 s="109"/>
      <c r="BD474" s="109"/>
      <c r="BE474" s="109"/>
      <c r="BF474" s="109"/>
      <c r="BG474" s="109"/>
      <c r="BH474" s="109"/>
      <c r="BI474" s="109"/>
      <c r="BJ474" s="109"/>
      <c r="BK474" s="109"/>
      <c r="BL474" s="109"/>
      <c r="BM474" s="109"/>
      <c r="BN474" s="109"/>
      <c r="BO474" s="109"/>
      <c r="BP474" s="109"/>
      <c r="BQ474" s="109"/>
      <c r="BR474" s="109"/>
      <c r="BS474" s="109"/>
      <c r="BT474" s="109"/>
      <c r="BU474" s="109"/>
      <c r="BV474" s="109"/>
      <c r="BW474" s="109"/>
      <c r="BX474" s="109"/>
      <c r="BY474" s="109"/>
      <c r="BZ474" s="109"/>
      <c r="CA474" s="109"/>
      <c r="CB474" s="109"/>
      <c r="CC474" s="109"/>
      <c r="CD474" s="109"/>
      <c r="CE474" s="109"/>
      <c r="CF474" s="109"/>
      <c r="CG474" s="109"/>
      <c r="CH474" s="109"/>
      <c r="CI474" s="109"/>
      <c r="CJ474" s="109"/>
      <c r="CK474" s="109"/>
      <c r="CL474" s="109"/>
      <c r="CM474" s="109"/>
      <c r="CN474" s="109"/>
      <c r="CO474" s="109"/>
      <c r="CP474" s="109"/>
      <c r="CQ474" s="109"/>
      <c r="CR474" s="109"/>
      <c r="CS474" s="109"/>
      <c r="CT474" s="109"/>
      <c r="CU474" s="109"/>
      <c r="CV474" s="109"/>
      <c r="CW474" s="109"/>
      <c r="CX474" s="109"/>
      <c r="CY474" s="109"/>
      <c r="CZ474" s="109"/>
      <c r="DA474" s="109"/>
      <c r="DB474" s="109"/>
      <c r="DC474" s="109"/>
      <c r="DD474" s="109"/>
      <c r="DE474" s="109"/>
      <c r="DF474" s="109"/>
      <c r="DG474" s="109"/>
      <c r="DH474" s="109"/>
      <c r="DI474" s="109"/>
      <c r="DJ474" s="109"/>
      <c r="DK474" s="109"/>
      <c r="DL474" s="109"/>
      <c r="DM474" s="109"/>
      <c r="DN474" s="109"/>
      <c r="DO474" s="109"/>
      <c r="DP474" s="109"/>
      <c r="DQ474" s="109"/>
      <c r="DR474" s="109"/>
      <c r="DS474" s="109"/>
      <c r="DT474" s="109"/>
      <c r="DU474" s="109">
        <v>10</v>
      </c>
      <c r="DV474" s="109"/>
      <c r="DW474" s="109"/>
      <c r="DX474" s="109"/>
      <c r="DY474" s="109"/>
      <c r="DZ474" s="109"/>
      <c r="EA474" s="109"/>
      <c r="EB474" s="109"/>
      <c r="EC474" s="109"/>
      <c r="ED474" s="109"/>
      <c r="EE474" s="109"/>
      <c r="EF474" s="109"/>
      <c r="EG474" s="109"/>
      <c r="EH474" s="109"/>
      <c r="EI474" s="109"/>
      <c r="EJ474" s="109"/>
      <c r="EK474" s="109"/>
      <c r="EL474" s="109"/>
      <c r="EM474" s="109"/>
      <c r="EN474" s="109"/>
      <c r="EO474" s="109"/>
      <c r="EP474" s="109">
        <v>10</v>
      </c>
      <c r="EQ474" s="109"/>
      <c r="ER474" s="109"/>
      <c r="ES474" s="109"/>
      <c r="ET474" s="109"/>
      <c r="EU474" s="109"/>
      <c r="EV474" s="109"/>
      <c r="EW474" s="109"/>
      <c r="EX474" s="109"/>
      <c r="EY474" s="109"/>
      <c r="EZ474" s="109"/>
      <c r="FA474" s="109"/>
      <c r="FB474" s="109"/>
      <c r="FC474" s="109"/>
      <c r="FD474" s="109"/>
      <c r="FE474" s="109"/>
      <c r="FF474" s="109"/>
      <c r="FG474" s="109"/>
      <c r="FH474" s="109"/>
      <c r="FI474" s="109"/>
      <c r="FJ474" s="109"/>
      <c r="FK474" s="109"/>
      <c r="FL474" s="109"/>
      <c r="FM474" s="109"/>
      <c r="FN474" s="109"/>
      <c r="FO474" s="109"/>
      <c r="FP474" s="109"/>
      <c r="FQ474" s="109"/>
      <c r="FR474" s="109"/>
      <c r="FS474" s="109"/>
      <c r="FT474" s="109"/>
      <c r="FU474" s="109"/>
      <c r="FV474" s="109"/>
      <c r="FW474" s="109"/>
      <c r="FX474" s="109"/>
      <c r="FY474" s="109"/>
      <c r="FZ474" s="109"/>
      <c r="GA474" s="109"/>
      <c r="GB474" s="109"/>
      <c r="GC474" s="109"/>
      <c r="GD474" s="109"/>
      <c r="GE474" s="109"/>
      <c r="GF474" s="109"/>
      <c r="GG474" s="109"/>
      <c r="GH474" s="109"/>
      <c r="GI474" s="109"/>
      <c r="GJ474" s="109"/>
      <c r="GK474" s="109"/>
      <c r="GL474" s="109"/>
      <c r="GM474" s="109"/>
      <c r="GN474" s="109"/>
      <c r="GO474" s="109"/>
      <c r="GP474" s="109"/>
      <c r="GQ474" s="109"/>
      <c r="GR474" s="109"/>
      <c r="GS474" s="109"/>
      <c r="GT474" s="109"/>
      <c r="GU474" s="109"/>
      <c r="GV474" s="109"/>
      <c r="GW474" s="109"/>
      <c r="GX474" s="109"/>
      <c r="GY474" s="109"/>
      <c r="GZ474" s="109"/>
      <c r="HA474" s="109"/>
      <c r="HB474" s="109"/>
      <c r="HC474" s="109"/>
      <c r="HD474" s="109"/>
      <c r="HE474" s="109"/>
      <c r="HF474" s="109"/>
      <c r="HG474" s="109"/>
      <c r="HH474" s="109"/>
      <c r="HI474" s="109"/>
      <c r="HJ474" s="109"/>
      <c r="HK474" s="109"/>
      <c r="HL474" s="109"/>
      <c r="HM474" s="109"/>
      <c r="HN474" s="109"/>
      <c r="HO474" s="109"/>
      <c r="HP474" s="109"/>
      <c r="HQ474" s="109"/>
      <c r="HR474" s="109"/>
      <c r="HS474" s="109"/>
      <c r="HT474" s="109"/>
      <c r="HU474" s="109"/>
      <c r="HV474" s="109"/>
      <c r="HW474" s="109"/>
      <c r="HX474" s="109"/>
      <c r="HY474" s="109"/>
      <c r="HZ474" s="109"/>
      <c r="IA474" s="109"/>
      <c r="IB474" s="109"/>
      <c r="IC474" s="109"/>
      <c r="ID474" s="109"/>
      <c r="IE474" s="109"/>
      <c r="IF474" s="109">
        <v>18</v>
      </c>
      <c r="IG474" s="109"/>
      <c r="IH474" s="109"/>
      <c r="II474" s="109"/>
      <c r="IJ474" s="109"/>
      <c r="IK474" s="109"/>
      <c r="IL474" s="109"/>
      <c r="IM474" s="109"/>
      <c r="IN474" s="109"/>
      <c r="IO474" s="109"/>
      <c r="IP474" s="109"/>
      <c r="IQ474" s="109"/>
      <c r="IR474" s="109"/>
      <c r="IS474" s="109"/>
      <c r="IT474" s="109"/>
      <c r="IU474" s="109"/>
      <c r="IV474" s="109"/>
      <c r="IW474" s="109"/>
      <c r="IX474" s="109"/>
      <c r="IY474" s="109"/>
      <c r="IZ474" s="109"/>
      <c r="JA474" s="109"/>
      <c r="JB474" s="109"/>
      <c r="JC474" s="109"/>
      <c r="JD474" s="109"/>
      <c r="JE474" s="109"/>
      <c r="JF474" s="109"/>
      <c r="JG474" s="109"/>
      <c r="JH474" s="109"/>
      <c r="JI474" s="109"/>
      <c r="JJ474" s="109"/>
      <c r="JK474" s="109"/>
      <c r="JL474" s="109"/>
      <c r="JM474" s="109"/>
      <c r="JN474" s="109"/>
      <c r="JO474" s="109"/>
      <c r="JP474" s="109"/>
      <c r="JQ474" s="109"/>
      <c r="JR474" s="109"/>
      <c r="JS474" s="109"/>
      <c r="JT474" s="109"/>
      <c r="JU474" s="109"/>
      <c r="JV474" s="109"/>
      <c r="JW474" s="109"/>
      <c r="JX474" s="109"/>
      <c r="JY474" s="109"/>
      <c r="JZ474" s="109"/>
      <c r="KA474" s="109"/>
      <c r="KB474" s="109"/>
      <c r="KC474" s="109"/>
      <c r="KD474" s="109"/>
      <c r="KE474" s="109"/>
      <c r="KF474" s="109"/>
      <c r="KG474" s="109"/>
      <c r="KH474" s="109"/>
      <c r="KI474" s="109"/>
      <c r="KJ474" s="109"/>
      <c r="KK474" s="109"/>
      <c r="KL474" s="109"/>
      <c r="KM474" s="109"/>
      <c r="KN474" s="109"/>
      <c r="KO474" s="109"/>
      <c r="KP474" s="109"/>
      <c r="KQ474" s="109"/>
      <c r="KR474" s="109"/>
      <c r="KS474" s="109"/>
      <c r="KT474" s="109"/>
      <c r="KU474" s="109"/>
      <c r="KV474" s="109"/>
      <c r="KW474" s="109"/>
      <c r="KX474" s="109"/>
      <c r="KY474" s="109"/>
      <c r="KZ474" s="109"/>
      <c r="LA474" s="109"/>
      <c r="LB474" s="109"/>
      <c r="LC474" s="109"/>
      <c r="LD474" s="109"/>
      <c r="LE474" s="109"/>
      <c r="LF474" s="109"/>
      <c r="LG474" s="109"/>
      <c r="LH474" s="109"/>
      <c r="LI474" s="109"/>
      <c r="LJ474" s="109"/>
      <c r="LK474" s="109"/>
      <c r="LL474" s="109"/>
      <c r="LM474" s="109"/>
      <c r="LN474" s="109"/>
      <c r="LO474" s="109"/>
      <c r="LP474" s="109"/>
      <c r="LQ474" s="109"/>
      <c r="LR474" s="109"/>
      <c r="LS474" s="109"/>
      <c r="LT474" s="109"/>
      <c r="LU474" s="109"/>
      <c r="LV474" s="109"/>
      <c r="LW474" s="109"/>
      <c r="LX474" s="109"/>
      <c r="LY474" s="109"/>
      <c r="LZ474" s="109"/>
      <c r="MA474" s="109"/>
      <c r="MB474" s="109"/>
      <c r="MC474" s="109"/>
      <c r="MD474" s="109"/>
      <c r="ME474" s="109"/>
      <c r="MF474" s="109"/>
      <c r="MG474" s="109"/>
      <c r="MH474" s="109"/>
      <c r="MI474" s="109"/>
      <c r="MJ474" s="109"/>
      <c r="MK474" s="109"/>
      <c r="ML474" s="109"/>
      <c r="MM474" s="109"/>
      <c r="MN474" s="109"/>
      <c r="MO474" s="109"/>
      <c r="MP474" s="109"/>
      <c r="MQ474" s="109"/>
      <c r="MR474" s="109"/>
      <c r="MS474" s="109"/>
      <c r="MT474" s="109"/>
      <c r="MU474" s="109"/>
      <c r="MV474" s="109"/>
      <c r="MW474" s="109"/>
      <c r="MX474" s="109"/>
      <c r="MY474" s="109"/>
      <c r="MZ474" s="109"/>
      <c r="NA474" s="109"/>
      <c r="NB474" s="109"/>
      <c r="NC474" s="109"/>
      <c r="ND474" s="109"/>
      <c r="NE474" s="109"/>
      <c r="NF474" s="109"/>
      <c r="NG474" s="109"/>
      <c r="NH474" s="109"/>
      <c r="NI474" s="109"/>
      <c r="NJ474" s="109"/>
      <c r="NK474" s="109"/>
      <c r="NL474" s="109"/>
      <c r="NM474" s="109"/>
      <c r="NN474" s="109"/>
      <c r="NO474" s="109"/>
      <c r="NP474" s="109"/>
      <c r="NQ474" s="109"/>
      <c r="NR474" s="109"/>
      <c r="NS474" s="109"/>
      <c r="NT474" s="109"/>
      <c r="NU474" s="109"/>
      <c r="NV474" s="109"/>
      <c r="NW474" s="109"/>
      <c r="NX474" s="109"/>
      <c r="NY474" s="109"/>
      <c r="NZ474" s="109"/>
      <c r="OA474" s="109"/>
      <c r="OB474" s="109"/>
      <c r="OC474" s="109"/>
      <c r="OD474" s="109"/>
      <c r="OE474" s="109"/>
      <c r="OF474" s="109"/>
      <c r="OG474" s="109"/>
      <c r="OH474" s="109"/>
      <c r="OI474" s="109"/>
      <c r="OJ474" s="109"/>
      <c r="OK474" s="109"/>
      <c r="OL474" s="109"/>
      <c r="OM474" s="109"/>
      <c r="ON474" s="109"/>
      <c r="OO474" s="109"/>
      <c r="OP474" s="109"/>
      <c r="OQ474" s="109"/>
      <c r="OR474" s="109"/>
      <c r="OS474" s="109"/>
      <c r="OT474" s="109"/>
      <c r="OU474" s="109"/>
      <c r="OV474" s="109"/>
      <c r="OW474" s="109"/>
      <c r="OX474" s="109"/>
      <c r="OY474" s="109"/>
      <c r="OZ474" s="109"/>
      <c r="PA474" s="109"/>
      <c r="PB474" s="109"/>
      <c r="PC474" s="109"/>
      <c r="PD474" s="109"/>
      <c r="PE474" s="109"/>
      <c r="PF474" s="109"/>
      <c r="PG474" s="109"/>
      <c r="PH474" s="109"/>
      <c r="PI474" s="109"/>
      <c r="PJ474" s="109"/>
      <c r="PK474" s="109"/>
      <c r="PL474" s="109"/>
      <c r="PM474" s="109"/>
      <c r="PN474" s="109"/>
      <c r="PO474" s="109"/>
      <c r="PP474" s="109"/>
      <c r="PQ474" s="109"/>
      <c r="PR474" s="109"/>
      <c r="PS474" s="109"/>
      <c r="PT474" s="109"/>
      <c r="PU474" s="109"/>
      <c r="PV474" s="109"/>
      <c r="PW474" s="109"/>
      <c r="PX474" s="109"/>
      <c r="PY474" s="109"/>
      <c r="PZ474" s="109"/>
      <c r="QA474" s="109"/>
      <c r="QB474" s="109"/>
      <c r="QC474" s="109"/>
      <c r="QD474" s="109"/>
      <c r="QE474" s="109"/>
      <c r="QF474" s="109"/>
      <c r="QG474" s="109"/>
      <c r="QH474" s="109"/>
      <c r="QI474" s="109"/>
      <c r="QJ474" s="109"/>
      <c r="QK474" s="23">
        <f t="shared" si="7"/>
        <v>38</v>
      </c>
      <c r="QL474" s="125"/>
      <c r="QM474" s="125"/>
      <c r="QN474" s="125"/>
      <c r="QO474" s="125"/>
      <c r="QP474" s="125"/>
      <c r="QQ474" s="125"/>
      <c r="QR474" s="125"/>
      <c r="QS474" s="130"/>
    </row>
    <row r="475" spans="1:461" s="5" customFormat="1" ht="12.75" customHeight="1" x14ac:dyDescent="0.2">
      <c r="A475" s="52">
        <v>44761</v>
      </c>
      <c r="B475" s="98" t="s">
        <v>52</v>
      </c>
      <c r="C475" s="107"/>
      <c r="D475" s="107"/>
      <c r="E475" s="108"/>
      <c r="F475" s="108"/>
      <c r="G475" s="108"/>
      <c r="H475" s="108"/>
      <c r="I475" s="108"/>
      <c r="J475" s="108"/>
      <c r="K475" s="108"/>
      <c r="L475" s="108"/>
      <c r="M475" s="108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 s="109"/>
      <c r="BD475" s="109"/>
      <c r="BE475" s="109"/>
      <c r="BF475" s="109"/>
      <c r="BG475" s="109"/>
      <c r="BH475" s="109"/>
      <c r="BI475" s="109"/>
      <c r="BJ475" s="109"/>
      <c r="BK475" s="109"/>
      <c r="BL475" s="109"/>
      <c r="BM475" s="109"/>
      <c r="BN475" s="109"/>
      <c r="BO475" s="109"/>
      <c r="BP475" s="109"/>
      <c r="BQ475" s="109"/>
      <c r="BR475" s="109"/>
      <c r="BS475" s="109"/>
      <c r="BT475" s="109"/>
      <c r="BU475" s="109"/>
      <c r="BV475" s="109"/>
      <c r="BW475" s="109"/>
      <c r="BX475" s="109"/>
      <c r="BY475" s="109"/>
      <c r="BZ475" s="109"/>
      <c r="CA475" s="109"/>
      <c r="CB475" s="109"/>
      <c r="CC475" s="109"/>
      <c r="CD475" s="109"/>
      <c r="CE475" s="109"/>
      <c r="CF475" s="109"/>
      <c r="CG475" s="109"/>
      <c r="CH475" s="109"/>
      <c r="CI475" s="109"/>
      <c r="CJ475" s="109"/>
      <c r="CK475" s="109"/>
      <c r="CL475" s="109"/>
      <c r="CM475" s="109"/>
      <c r="CN475" s="109"/>
      <c r="CO475" s="109"/>
      <c r="CP475" s="109"/>
      <c r="CQ475" s="109"/>
      <c r="CR475" s="109"/>
      <c r="CS475" s="109"/>
      <c r="CT475" s="109"/>
      <c r="CU475" s="109"/>
      <c r="CV475" s="109"/>
      <c r="CW475" s="109"/>
      <c r="CX475" s="109"/>
      <c r="CY475" s="109"/>
      <c r="CZ475" s="109"/>
      <c r="DA475" s="109"/>
      <c r="DB475" s="109"/>
      <c r="DC475" s="109"/>
      <c r="DD475" s="109"/>
      <c r="DE475" s="109"/>
      <c r="DF475" s="109"/>
      <c r="DG475" s="109"/>
      <c r="DH475" s="109"/>
      <c r="DI475" s="109"/>
      <c r="DJ475" s="109"/>
      <c r="DK475" s="109"/>
      <c r="DL475" s="109"/>
      <c r="DM475" s="109"/>
      <c r="DN475" s="109"/>
      <c r="DO475" s="109"/>
      <c r="DP475" s="109"/>
      <c r="DQ475" s="109"/>
      <c r="DR475" s="109"/>
      <c r="DS475" s="109"/>
      <c r="DT475" s="109"/>
      <c r="DU475" s="109"/>
      <c r="DV475" s="109"/>
      <c r="DW475" s="109"/>
      <c r="DX475" s="109"/>
      <c r="DY475" s="109"/>
      <c r="DZ475" s="109"/>
      <c r="EA475" s="109"/>
      <c r="EB475" s="109"/>
      <c r="EC475" s="109"/>
      <c r="ED475" s="109"/>
      <c r="EE475" s="109"/>
      <c r="EF475" s="109"/>
      <c r="EG475" s="109"/>
      <c r="EH475" s="109"/>
      <c r="EI475" s="109">
        <v>50</v>
      </c>
      <c r="EJ475" s="109"/>
      <c r="EK475" s="109"/>
      <c r="EL475" s="109"/>
      <c r="EM475" s="109"/>
      <c r="EN475" s="109"/>
      <c r="EO475" s="109"/>
      <c r="EP475" s="109"/>
      <c r="EQ475" s="109"/>
      <c r="ER475" s="109"/>
      <c r="ES475" s="109"/>
      <c r="ET475" s="109"/>
      <c r="EU475" s="109"/>
      <c r="EV475" s="109"/>
      <c r="EW475" s="109"/>
      <c r="EX475" s="109"/>
      <c r="EY475" s="109"/>
      <c r="EZ475" s="109"/>
      <c r="FA475" s="109"/>
      <c r="FB475" s="109"/>
      <c r="FC475" s="109"/>
      <c r="FD475" s="109"/>
      <c r="FE475" s="109"/>
      <c r="FF475" s="109"/>
      <c r="FG475" s="109"/>
      <c r="FH475" s="109"/>
      <c r="FI475" s="109"/>
      <c r="FJ475" s="109"/>
      <c r="FK475" s="109"/>
      <c r="FL475" s="109"/>
      <c r="FM475" s="109"/>
      <c r="FN475" s="109"/>
      <c r="FO475" s="109"/>
      <c r="FP475" s="109"/>
      <c r="FQ475" s="109"/>
      <c r="FR475" s="109"/>
      <c r="FS475" s="109"/>
      <c r="FT475" s="109"/>
      <c r="FU475" s="109"/>
      <c r="FV475" s="109"/>
      <c r="FW475" s="109"/>
      <c r="FX475" s="109"/>
      <c r="FY475" s="109"/>
      <c r="FZ475" s="109"/>
      <c r="GA475" s="109"/>
      <c r="GB475" s="109"/>
      <c r="GC475" s="109"/>
      <c r="GD475" s="109"/>
      <c r="GE475" s="109"/>
      <c r="GF475" s="109"/>
      <c r="GG475" s="109"/>
      <c r="GH475" s="109"/>
      <c r="GI475" s="109"/>
      <c r="GJ475" s="109"/>
      <c r="GK475" s="109"/>
      <c r="GL475" s="109"/>
      <c r="GM475" s="109"/>
      <c r="GN475" s="109"/>
      <c r="GO475" s="109"/>
      <c r="GP475" s="109"/>
      <c r="GQ475" s="109"/>
      <c r="GR475" s="109"/>
      <c r="GS475" s="109"/>
      <c r="GT475" s="109"/>
      <c r="GU475" s="109"/>
      <c r="GV475" s="109"/>
      <c r="GW475" s="109"/>
      <c r="GX475" s="109"/>
      <c r="GY475" s="109"/>
      <c r="GZ475" s="109"/>
      <c r="HA475" s="109"/>
      <c r="HB475" s="109"/>
      <c r="HC475" s="109"/>
      <c r="HD475" s="109"/>
      <c r="HE475" s="109"/>
      <c r="HF475" s="109"/>
      <c r="HG475" s="109"/>
      <c r="HH475" s="109"/>
      <c r="HI475" s="109"/>
      <c r="HJ475" s="109"/>
      <c r="HK475" s="109"/>
      <c r="HL475" s="109"/>
      <c r="HM475" s="109"/>
      <c r="HN475" s="109"/>
      <c r="HO475" s="109"/>
      <c r="HP475" s="109"/>
      <c r="HQ475" s="109"/>
      <c r="HR475" s="109"/>
      <c r="HS475" s="109"/>
      <c r="HT475" s="109"/>
      <c r="HU475" s="109"/>
      <c r="HV475" s="109"/>
      <c r="HW475" s="109"/>
      <c r="HX475" s="109"/>
      <c r="HY475" s="109"/>
      <c r="HZ475" s="109"/>
      <c r="IA475" s="109"/>
      <c r="IB475" s="109"/>
      <c r="IC475" s="109"/>
      <c r="ID475" s="109"/>
      <c r="IE475" s="109"/>
      <c r="IF475" s="109"/>
      <c r="IG475" s="109"/>
      <c r="IH475" s="109"/>
      <c r="II475" s="109"/>
      <c r="IJ475" s="109"/>
      <c r="IK475" s="109"/>
      <c r="IL475" s="109"/>
      <c r="IM475" s="109"/>
      <c r="IN475" s="109"/>
      <c r="IO475" s="109"/>
      <c r="IP475" s="109"/>
      <c r="IQ475" s="109"/>
      <c r="IR475" s="109"/>
      <c r="IS475" s="109"/>
      <c r="IT475" s="109"/>
      <c r="IU475" s="109"/>
      <c r="IV475" s="109"/>
      <c r="IW475" s="109"/>
      <c r="IX475" s="109"/>
      <c r="IY475" s="109"/>
      <c r="IZ475" s="109"/>
      <c r="JA475" s="109"/>
      <c r="JB475" s="109"/>
      <c r="JC475" s="109"/>
      <c r="JD475" s="109"/>
      <c r="JE475" s="109"/>
      <c r="JF475" s="109"/>
      <c r="JG475" s="109"/>
      <c r="JH475" s="109"/>
      <c r="JI475" s="109"/>
      <c r="JJ475" s="109"/>
      <c r="JK475" s="109"/>
      <c r="JL475" s="109"/>
      <c r="JM475" s="109"/>
      <c r="JN475" s="109"/>
      <c r="JO475" s="109"/>
      <c r="JP475" s="109"/>
      <c r="JQ475" s="109"/>
      <c r="JR475" s="109"/>
      <c r="JS475" s="109"/>
      <c r="JT475" s="109"/>
      <c r="JU475" s="109"/>
      <c r="JV475" s="109"/>
      <c r="JW475" s="109"/>
      <c r="JX475" s="109"/>
      <c r="JY475" s="109"/>
      <c r="JZ475" s="109"/>
      <c r="KA475" s="109"/>
      <c r="KB475" s="109"/>
      <c r="KC475" s="109"/>
      <c r="KD475" s="109"/>
      <c r="KE475" s="109"/>
      <c r="KF475" s="109"/>
      <c r="KG475" s="109"/>
      <c r="KH475" s="109"/>
      <c r="KI475" s="109"/>
      <c r="KJ475" s="109"/>
      <c r="KK475" s="109"/>
      <c r="KL475" s="109"/>
      <c r="KM475" s="109"/>
      <c r="KN475" s="109"/>
      <c r="KO475" s="109"/>
      <c r="KP475" s="109"/>
      <c r="KQ475" s="109"/>
      <c r="KR475" s="109"/>
      <c r="KS475" s="109"/>
      <c r="KT475" s="109"/>
      <c r="KU475" s="109"/>
      <c r="KV475" s="109"/>
      <c r="KW475" s="109"/>
      <c r="KX475" s="109"/>
      <c r="KY475" s="109"/>
      <c r="KZ475" s="109"/>
      <c r="LA475" s="109"/>
      <c r="LB475" s="109"/>
      <c r="LC475" s="109"/>
      <c r="LD475" s="109"/>
      <c r="LE475" s="109"/>
      <c r="LF475" s="109"/>
      <c r="LG475" s="109"/>
      <c r="LH475" s="109"/>
      <c r="LI475" s="109"/>
      <c r="LJ475" s="109"/>
      <c r="LK475" s="109"/>
      <c r="LL475" s="109"/>
      <c r="LM475" s="109"/>
      <c r="LN475" s="109"/>
      <c r="LO475" s="109"/>
      <c r="LP475" s="109"/>
      <c r="LQ475" s="109"/>
      <c r="LR475" s="109"/>
      <c r="LS475" s="109"/>
      <c r="LT475" s="109"/>
      <c r="LU475" s="109"/>
      <c r="LV475" s="109"/>
      <c r="LW475" s="109"/>
      <c r="LX475" s="109"/>
      <c r="LY475" s="109"/>
      <c r="LZ475" s="109"/>
      <c r="MA475" s="109"/>
      <c r="MB475" s="109"/>
      <c r="MC475" s="109"/>
      <c r="MD475" s="109"/>
      <c r="ME475" s="109"/>
      <c r="MF475" s="109"/>
      <c r="MG475" s="109"/>
      <c r="MH475" s="109"/>
      <c r="MI475" s="109"/>
      <c r="MJ475" s="109"/>
      <c r="MK475" s="109"/>
      <c r="ML475" s="109"/>
      <c r="MM475" s="109"/>
      <c r="MN475" s="109"/>
      <c r="MO475" s="109"/>
      <c r="MP475" s="109"/>
      <c r="MQ475" s="109"/>
      <c r="MR475" s="109"/>
      <c r="MS475" s="109"/>
      <c r="MT475" s="109"/>
      <c r="MU475" s="109"/>
      <c r="MV475" s="109"/>
      <c r="MW475" s="109"/>
      <c r="MX475" s="109"/>
      <c r="MY475" s="109"/>
      <c r="MZ475" s="109"/>
      <c r="NA475" s="109"/>
      <c r="NB475" s="109"/>
      <c r="NC475" s="109"/>
      <c r="ND475" s="109"/>
      <c r="NE475" s="109"/>
      <c r="NF475" s="109"/>
      <c r="NG475" s="109"/>
      <c r="NH475" s="109"/>
      <c r="NI475" s="109"/>
      <c r="NJ475" s="109"/>
      <c r="NK475" s="109"/>
      <c r="NL475" s="109"/>
      <c r="NM475" s="109"/>
      <c r="NN475" s="109"/>
      <c r="NO475" s="109"/>
      <c r="NP475" s="109"/>
      <c r="NQ475" s="109"/>
      <c r="NR475" s="109"/>
      <c r="NS475" s="109"/>
      <c r="NT475" s="109"/>
      <c r="NU475" s="109"/>
      <c r="NV475" s="109"/>
      <c r="NW475" s="109"/>
      <c r="NX475" s="109"/>
      <c r="NY475" s="109"/>
      <c r="NZ475" s="109"/>
      <c r="OA475" s="109"/>
      <c r="OB475" s="109"/>
      <c r="OC475" s="109"/>
      <c r="OD475" s="109"/>
      <c r="OE475" s="109"/>
      <c r="OF475" s="109"/>
      <c r="OG475" s="109"/>
      <c r="OH475" s="109"/>
      <c r="OI475" s="109"/>
      <c r="OJ475" s="109"/>
      <c r="OK475" s="109"/>
      <c r="OL475" s="109"/>
      <c r="OM475" s="109"/>
      <c r="ON475" s="109"/>
      <c r="OO475" s="109"/>
      <c r="OP475" s="109"/>
      <c r="OQ475" s="109"/>
      <c r="OR475" s="109"/>
      <c r="OS475" s="109"/>
      <c r="OT475" s="109"/>
      <c r="OU475" s="109"/>
      <c r="OV475" s="109"/>
      <c r="OW475" s="109"/>
      <c r="OX475" s="109"/>
      <c r="OY475" s="109"/>
      <c r="OZ475" s="109"/>
      <c r="PA475" s="109"/>
      <c r="PB475" s="109"/>
      <c r="PC475" s="109"/>
      <c r="PD475" s="109"/>
      <c r="PE475" s="109"/>
      <c r="PF475" s="109"/>
      <c r="PG475" s="109"/>
      <c r="PH475" s="109"/>
      <c r="PI475" s="109"/>
      <c r="PJ475" s="109"/>
      <c r="PK475" s="109"/>
      <c r="PL475" s="109"/>
      <c r="PM475" s="109"/>
      <c r="PN475" s="109"/>
      <c r="PO475" s="109"/>
      <c r="PP475" s="109"/>
      <c r="PQ475" s="109"/>
      <c r="PR475" s="109"/>
      <c r="PS475" s="109"/>
      <c r="PT475" s="109"/>
      <c r="PU475" s="109"/>
      <c r="PV475" s="109"/>
      <c r="PW475" s="109"/>
      <c r="PX475" s="109"/>
      <c r="PY475" s="109"/>
      <c r="PZ475" s="109"/>
      <c r="QA475" s="109"/>
      <c r="QB475" s="109"/>
      <c r="QC475" s="109"/>
      <c r="QD475" s="109"/>
      <c r="QE475" s="109"/>
      <c r="QF475" s="109"/>
      <c r="QG475" s="109"/>
      <c r="QH475" s="109"/>
      <c r="QI475" s="109"/>
      <c r="QJ475" s="109"/>
      <c r="QK475" s="23">
        <f t="shared" si="7"/>
        <v>50</v>
      </c>
      <c r="QL475" s="125"/>
      <c r="QM475" s="125"/>
      <c r="QN475" s="125"/>
      <c r="QO475" s="125"/>
      <c r="QP475" s="125"/>
      <c r="QQ475" s="125"/>
      <c r="QR475" s="125"/>
      <c r="QS475" s="130"/>
    </row>
    <row r="476" spans="1:461" s="5" customFormat="1" ht="12.75" customHeight="1" x14ac:dyDescent="0.2">
      <c r="A476" s="52">
        <v>44761</v>
      </c>
      <c r="B476" s="98" t="s">
        <v>61</v>
      </c>
      <c r="C476" s="107"/>
      <c r="D476" s="107"/>
      <c r="E476" s="108"/>
      <c r="F476" s="108"/>
      <c r="G476" s="108"/>
      <c r="H476" s="108"/>
      <c r="I476" s="108"/>
      <c r="J476" s="108"/>
      <c r="K476" s="108"/>
      <c r="L476" s="108"/>
      <c r="M476" s="108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 s="109"/>
      <c r="BD476" s="109"/>
      <c r="BE476" s="109"/>
      <c r="BF476" s="109"/>
      <c r="BG476" s="109"/>
      <c r="BH476" s="109"/>
      <c r="BI476" s="109"/>
      <c r="BJ476" s="109"/>
      <c r="BK476" s="109"/>
      <c r="BL476" s="109"/>
      <c r="BM476" s="109"/>
      <c r="BN476" s="109"/>
      <c r="BO476" s="109"/>
      <c r="BP476" s="109"/>
      <c r="BQ476" s="109"/>
      <c r="BR476" s="109"/>
      <c r="BS476" s="109"/>
      <c r="BT476" s="109"/>
      <c r="BU476" s="109"/>
      <c r="BV476" s="109"/>
      <c r="BW476" s="109"/>
      <c r="BX476" s="109"/>
      <c r="BY476" s="109"/>
      <c r="BZ476" s="109"/>
      <c r="CA476" s="109"/>
      <c r="CB476" s="109"/>
      <c r="CC476" s="109"/>
      <c r="CD476" s="109"/>
      <c r="CE476" s="109"/>
      <c r="CF476" s="109"/>
      <c r="CG476" s="109"/>
      <c r="CH476" s="109"/>
      <c r="CI476" s="109"/>
      <c r="CJ476" s="109"/>
      <c r="CK476" s="109"/>
      <c r="CL476" s="109"/>
      <c r="CM476" s="109"/>
      <c r="CN476" s="109"/>
      <c r="CO476" s="109"/>
      <c r="CP476" s="109"/>
      <c r="CQ476" s="109"/>
      <c r="CR476" s="109"/>
      <c r="CS476" s="109"/>
      <c r="CT476" s="109"/>
      <c r="CU476" s="109"/>
      <c r="CV476" s="109"/>
      <c r="CW476" s="109"/>
      <c r="CX476" s="109"/>
      <c r="CY476" s="109"/>
      <c r="CZ476" s="109"/>
      <c r="DA476" s="109"/>
      <c r="DB476" s="109"/>
      <c r="DC476" s="109"/>
      <c r="DD476" s="109"/>
      <c r="DE476" s="109"/>
      <c r="DF476" s="109"/>
      <c r="DG476" s="109"/>
      <c r="DH476" s="109"/>
      <c r="DI476" s="109"/>
      <c r="DJ476" s="109"/>
      <c r="DK476" s="109"/>
      <c r="DL476" s="109"/>
      <c r="DM476" s="109"/>
      <c r="DN476" s="109"/>
      <c r="DO476" s="109"/>
      <c r="DP476" s="109"/>
      <c r="DQ476" s="109"/>
      <c r="DR476" s="109"/>
      <c r="DS476" s="109"/>
      <c r="DT476" s="109"/>
      <c r="DU476" s="109"/>
      <c r="DV476" s="109"/>
      <c r="DW476" s="109"/>
      <c r="DX476" s="109"/>
      <c r="DY476" s="109"/>
      <c r="DZ476" s="109"/>
      <c r="EA476" s="109"/>
      <c r="EB476" s="109"/>
      <c r="EC476" s="109"/>
      <c r="ED476" s="109"/>
      <c r="EE476" s="109"/>
      <c r="EF476" s="109"/>
      <c r="EG476" s="109"/>
      <c r="EH476" s="109"/>
      <c r="EI476" s="109"/>
      <c r="EJ476" s="109"/>
      <c r="EK476" s="109"/>
      <c r="EL476" s="109"/>
      <c r="EM476" s="109"/>
      <c r="EN476" s="109"/>
      <c r="EO476" s="109"/>
      <c r="EP476" s="109"/>
      <c r="EQ476" s="109"/>
      <c r="ER476" s="109"/>
      <c r="ES476" s="109"/>
      <c r="ET476" s="109"/>
      <c r="EU476" s="109"/>
      <c r="EV476" s="109"/>
      <c r="EW476" s="109"/>
      <c r="EX476" s="109"/>
      <c r="EY476" s="109"/>
      <c r="EZ476" s="109"/>
      <c r="FA476" s="109"/>
      <c r="FB476" s="109"/>
      <c r="FC476" s="109"/>
      <c r="FD476" s="109"/>
      <c r="FE476" s="109"/>
      <c r="FF476" s="109"/>
      <c r="FG476" s="109"/>
      <c r="FH476" s="109"/>
      <c r="FI476" s="109"/>
      <c r="FJ476" s="109"/>
      <c r="FK476" s="109"/>
      <c r="FL476" s="109"/>
      <c r="FM476" s="109"/>
      <c r="FN476" s="109"/>
      <c r="FO476" s="109"/>
      <c r="FP476" s="109"/>
      <c r="FQ476" s="109"/>
      <c r="FR476" s="109"/>
      <c r="FS476" s="109"/>
      <c r="FT476" s="109"/>
      <c r="FU476" s="109"/>
      <c r="FV476" s="109"/>
      <c r="FW476" s="109"/>
      <c r="FX476" s="109"/>
      <c r="FY476" s="109"/>
      <c r="FZ476" s="109"/>
      <c r="GA476" s="109"/>
      <c r="GB476" s="109"/>
      <c r="GC476" s="109"/>
      <c r="GD476" s="109"/>
      <c r="GE476" s="109"/>
      <c r="GF476" s="109"/>
      <c r="GG476" s="109"/>
      <c r="GH476" s="109"/>
      <c r="GI476" s="109"/>
      <c r="GJ476" s="109"/>
      <c r="GK476" s="109"/>
      <c r="GL476" s="109"/>
      <c r="GM476" s="109"/>
      <c r="GN476" s="109"/>
      <c r="GO476" s="109"/>
      <c r="GP476" s="109"/>
      <c r="GQ476" s="109"/>
      <c r="GR476" s="109"/>
      <c r="GS476" s="109"/>
      <c r="GT476" s="109"/>
      <c r="GU476" s="109"/>
      <c r="GV476" s="109"/>
      <c r="GW476" s="109"/>
      <c r="GX476" s="109"/>
      <c r="GY476" s="109"/>
      <c r="GZ476" s="109"/>
      <c r="HA476" s="109"/>
      <c r="HB476" s="109"/>
      <c r="HC476" s="109"/>
      <c r="HD476" s="109"/>
      <c r="HE476" s="109"/>
      <c r="HF476" s="109"/>
      <c r="HG476" s="109"/>
      <c r="HH476" s="109"/>
      <c r="HI476" s="109"/>
      <c r="HJ476" s="109"/>
      <c r="HK476" s="109"/>
      <c r="HL476" s="109"/>
      <c r="HM476" s="109"/>
      <c r="HN476" s="109"/>
      <c r="HO476" s="109"/>
      <c r="HP476" s="109"/>
      <c r="HQ476" s="109"/>
      <c r="HR476" s="109"/>
      <c r="HS476" s="109"/>
      <c r="HT476" s="109"/>
      <c r="HU476" s="109"/>
      <c r="HV476" s="109"/>
      <c r="HW476" s="109"/>
      <c r="HX476" s="109"/>
      <c r="HY476" s="109"/>
      <c r="HZ476" s="109"/>
      <c r="IA476" s="109"/>
      <c r="IB476" s="109"/>
      <c r="IC476" s="109"/>
      <c r="ID476" s="109"/>
      <c r="IE476" s="109"/>
      <c r="IF476" s="109"/>
      <c r="IG476" s="109"/>
      <c r="IH476" s="109"/>
      <c r="II476" s="109"/>
      <c r="IJ476" s="109"/>
      <c r="IK476" s="109"/>
      <c r="IL476" s="109"/>
      <c r="IM476" s="109"/>
      <c r="IN476" s="109"/>
      <c r="IO476" s="109"/>
      <c r="IP476" s="109"/>
      <c r="IQ476" s="109"/>
      <c r="IR476" s="109"/>
      <c r="IS476" s="109"/>
      <c r="IT476" s="109"/>
      <c r="IU476" s="109"/>
      <c r="IV476" s="109"/>
      <c r="IW476" s="109"/>
      <c r="IX476" s="109"/>
      <c r="IY476" s="109"/>
      <c r="IZ476" s="109"/>
      <c r="JA476" s="109"/>
      <c r="JB476" s="109"/>
      <c r="JC476" s="109"/>
      <c r="JD476" s="109"/>
      <c r="JE476" s="109"/>
      <c r="JF476" s="109"/>
      <c r="JG476" s="109"/>
      <c r="JH476" s="109"/>
      <c r="JI476" s="109"/>
      <c r="JJ476" s="109"/>
      <c r="JK476" s="109"/>
      <c r="JL476" s="109"/>
      <c r="JM476" s="109"/>
      <c r="JN476" s="109"/>
      <c r="JO476" s="109"/>
      <c r="JP476" s="109"/>
      <c r="JQ476" s="109"/>
      <c r="JR476" s="109"/>
      <c r="JS476" s="109"/>
      <c r="JT476" s="109"/>
      <c r="JU476" s="109"/>
      <c r="JV476" s="109"/>
      <c r="JW476" s="109"/>
      <c r="JX476" s="109"/>
      <c r="JY476" s="109"/>
      <c r="JZ476" s="109"/>
      <c r="KA476" s="109"/>
      <c r="KB476" s="109"/>
      <c r="KC476" s="109"/>
      <c r="KD476" s="109"/>
      <c r="KE476" s="109"/>
      <c r="KF476" s="109"/>
      <c r="KG476" s="109"/>
      <c r="KH476" s="109"/>
      <c r="KI476" s="109"/>
      <c r="KJ476" s="109"/>
      <c r="KK476" s="109"/>
      <c r="KL476" s="109"/>
      <c r="KM476" s="109"/>
      <c r="KN476" s="109"/>
      <c r="KO476" s="109"/>
      <c r="KP476" s="109"/>
      <c r="KQ476" s="109"/>
      <c r="KR476" s="109"/>
      <c r="KS476" s="109"/>
      <c r="KT476" s="109"/>
      <c r="KU476" s="109"/>
      <c r="KV476" s="109"/>
      <c r="KW476" s="109"/>
      <c r="KX476" s="109"/>
      <c r="KY476" s="109"/>
      <c r="KZ476" s="109"/>
      <c r="LA476" s="109"/>
      <c r="LB476" s="109"/>
      <c r="LC476" s="109"/>
      <c r="LD476" s="109"/>
      <c r="LE476" s="109"/>
      <c r="LF476" s="109"/>
      <c r="LG476" s="109"/>
      <c r="LH476" s="109"/>
      <c r="LI476" s="109"/>
      <c r="LJ476" s="109"/>
      <c r="LK476" s="109"/>
      <c r="LL476" s="109"/>
      <c r="LM476" s="109"/>
      <c r="LN476" s="109"/>
      <c r="LO476" s="109"/>
      <c r="LP476" s="109"/>
      <c r="LQ476" s="109"/>
      <c r="LR476" s="109"/>
      <c r="LS476" s="109"/>
      <c r="LT476" s="109"/>
      <c r="LU476" s="109"/>
      <c r="LV476" s="109"/>
      <c r="LW476" s="109"/>
      <c r="LX476" s="109"/>
      <c r="LY476" s="109"/>
      <c r="LZ476" s="109"/>
      <c r="MA476" s="109"/>
      <c r="MB476" s="109"/>
      <c r="MC476" s="109"/>
      <c r="MD476" s="109"/>
      <c r="ME476" s="109"/>
      <c r="MF476" s="109"/>
      <c r="MG476" s="109"/>
      <c r="MH476" s="109"/>
      <c r="MI476" s="109"/>
      <c r="MJ476" s="109"/>
      <c r="MK476" s="109"/>
      <c r="ML476" s="109"/>
      <c r="MM476" s="109"/>
      <c r="MN476" s="109"/>
      <c r="MO476" s="109"/>
      <c r="MP476" s="109"/>
      <c r="MQ476" s="109"/>
      <c r="MR476" s="109"/>
      <c r="MS476" s="109"/>
      <c r="MT476" s="109"/>
      <c r="MU476" s="109"/>
      <c r="MV476" s="109"/>
      <c r="MW476" s="109"/>
      <c r="MX476" s="109"/>
      <c r="MY476" s="109"/>
      <c r="MZ476" s="109"/>
      <c r="NA476" s="109"/>
      <c r="NB476" s="109"/>
      <c r="NC476" s="109"/>
      <c r="ND476" s="109"/>
      <c r="NE476" s="109"/>
      <c r="NF476" s="109"/>
      <c r="NG476" s="109"/>
      <c r="NH476" s="109"/>
      <c r="NI476" s="109"/>
      <c r="NJ476" s="109"/>
      <c r="NK476" s="109"/>
      <c r="NL476" s="109"/>
      <c r="NM476" s="109"/>
      <c r="NN476" s="109"/>
      <c r="NO476" s="109"/>
      <c r="NP476" s="109"/>
      <c r="NQ476" s="109"/>
      <c r="NR476" s="109"/>
      <c r="NS476" s="109"/>
      <c r="NT476" s="109"/>
      <c r="NU476" s="109"/>
      <c r="NV476" s="109"/>
      <c r="NW476" s="109"/>
      <c r="NX476" s="109"/>
      <c r="NY476" s="109"/>
      <c r="NZ476" s="109"/>
      <c r="OA476" s="109"/>
      <c r="OB476" s="109"/>
      <c r="OC476" s="109"/>
      <c r="OD476" s="109"/>
      <c r="OE476" s="109"/>
      <c r="OF476" s="109"/>
      <c r="OG476" s="109"/>
      <c r="OH476" s="109"/>
      <c r="OI476" s="109"/>
      <c r="OJ476" s="109"/>
      <c r="OK476" s="109"/>
      <c r="OL476" s="109"/>
      <c r="OM476" s="109"/>
      <c r="ON476" s="109"/>
      <c r="OO476" s="109"/>
      <c r="OP476" s="109"/>
      <c r="OQ476" s="109"/>
      <c r="OR476" s="109"/>
      <c r="OS476" s="109"/>
      <c r="OT476" s="109"/>
      <c r="OU476" s="109"/>
      <c r="OV476" s="109"/>
      <c r="OW476" s="109"/>
      <c r="OX476" s="109"/>
      <c r="OY476" s="109"/>
      <c r="OZ476" s="109"/>
      <c r="PA476" s="109"/>
      <c r="PB476" s="109"/>
      <c r="PC476" s="109"/>
      <c r="PD476" s="109"/>
      <c r="PE476" s="109"/>
      <c r="PF476" s="109"/>
      <c r="PG476" s="109"/>
      <c r="PH476" s="109"/>
      <c r="PI476" s="109"/>
      <c r="PJ476" s="109"/>
      <c r="PK476" s="109"/>
      <c r="PL476" s="109"/>
      <c r="PM476" s="109"/>
      <c r="PN476" s="109"/>
      <c r="PO476" s="109"/>
      <c r="PP476" s="109"/>
      <c r="PQ476" s="109"/>
      <c r="PR476" s="109"/>
      <c r="PS476" s="109"/>
      <c r="PT476" s="109"/>
      <c r="PU476" s="109"/>
      <c r="PV476" s="109"/>
      <c r="PW476" s="109"/>
      <c r="PX476" s="109"/>
      <c r="PY476" s="109"/>
      <c r="PZ476" s="109"/>
      <c r="QA476" s="109"/>
      <c r="QB476" s="109"/>
      <c r="QC476" s="109"/>
      <c r="QD476" s="109"/>
      <c r="QE476" s="109"/>
      <c r="QF476" s="109">
        <v>40</v>
      </c>
      <c r="QG476" s="109"/>
      <c r="QH476" s="109"/>
      <c r="QI476" s="109"/>
      <c r="QJ476" s="109"/>
      <c r="QK476" s="23">
        <f t="shared" si="7"/>
        <v>40</v>
      </c>
      <c r="QL476" s="125"/>
      <c r="QM476" s="125"/>
      <c r="QN476" s="125"/>
      <c r="QO476" s="125"/>
      <c r="QP476" s="125"/>
      <c r="QQ476" s="125"/>
      <c r="QR476" s="125"/>
      <c r="QS476" s="130"/>
    </row>
    <row r="477" spans="1:461" s="5" customFormat="1" ht="12.75" customHeight="1" x14ac:dyDescent="0.2">
      <c r="A477" s="52">
        <v>44761</v>
      </c>
      <c r="B477" s="98" t="s">
        <v>172</v>
      </c>
      <c r="C477" s="107"/>
      <c r="D477" s="107"/>
      <c r="E477" s="108"/>
      <c r="F477" s="108"/>
      <c r="G477" s="108"/>
      <c r="H477" s="108"/>
      <c r="I477" s="108"/>
      <c r="J477" s="108"/>
      <c r="K477" s="108"/>
      <c r="L477" s="108"/>
      <c r="M477" s="108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 s="109"/>
      <c r="BD477" s="109"/>
      <c r="BE477" s="109"/>
      <c r="BF477" s="109"/>
      <c r="BG477" s="109"/>
      <c r="BH477" s="109"/>
      <c r="BI477" s="109"/>
      <c r="BJ477" s="109"/>
      <c r="BK477" s="109"/>
      <c r="BL477" s="109"/>
      <c r="BM477" s="109"/>
      <c r="BN477" s="109"/>
      <c r="BO477" s="109"/>
      <c r="BP477" s="109"/>
      <c r="BQ477" s="109"/>
      <c r="BR477" s="109"/>
      <c r="BS477" s="109"/>
      <c r="BT477" s="109"/>
      <c r="BU477" s="109"/>
      <c r="BV477" s="109"/>
      <c r="BW477" s="109"/>
      <c r="BX477" s="109"/>
      <c r="BY477" s="109"/>
      <c r="BZ477" s="109"/>
      <c r="CA477" s="109"/>
      <c r="CB477" s="109"/>
      <c r="CC477" s="109"/>
      <c r="CD477" s="109"/>
      <c r="CE477" s="109"/>
      <c r="CF477" s="109"/>
      <c r="CG477" s="109"/>
      <c r="CH477" s="109"/>
      <c r="CI477" s="109"/>
      <c r="CJ477" s="109"/>
      <c r="CK477" s="109"/>
      <c r="CL477" s="109"/>
      <c r="CM477" s="109"/>
      <c r="CN477" s="109"/>
      <c r="CO477" s="109"/>
      <c r="CP477" s="109"/>
      <c r="CQ477" s="109"/>
      <c r="CR477" s="109"/>
      <c r="CS477" s="109"/>
      <c r="CT477" s="109"/>
      <c r="CU477" s="109"/>
      <c r="CV477" s="109"/>
      <c r="CW477" s="109"/>
      <c r="CX477" s="109"/>
      <c r="CY477" s="109"/>
      <c r="CZ477" s="109"/>
      <c r="DA477" s="109"/>
      <c r="DB477" s="109"/>
      <c r="DC477" s="109"/>
      <c r="DD477" s="109"/>
      <c r="DE477" s="109"/>
      <c r="DF477" s="109"/>
      <c r="DG477" s="109"/>
      <c r="DH477" s="109"/>
      <c r="DI477" s="109"/>
      <c r="DJ477" s="109"/>
      <c r="DK477" s="109"/>
      <c r="DL477" s="109"/>
      <c r="DM477" s="109"/>
      <c r="DN477" s="109"/>
      <c r="DO477" s="109"/>
      <c r="DP477" s="109"/>
      <c r="DQ477" s="109"/>
      <c r="DR477" s="109"/>
      <c r="DS477" s="109"/>
      <c r="DT477" s="109"/>
      <c r="DU477" s="109"/>
      <c r="DV477" s="109"/>
      <c r="DW477" s="109"/>
      <c r="DX477" s="109"/>
      <c r="DY477" s="109"/>
      <c r="DZ477" s="109"/>
      <c r="EA477" s="109"/>
      <c r="EB477" s="109"/>
      <c r="EC477" s="109"/>
      <c r="ED477" s="109"/>
      <c r="EE477" s="109"/>
      <c r="EF477" s="109"/>
      <c r="EG477" s="109"/>
      <c r="EH477" s="109"/>
      <c r="EI477" s="109"/>
      <c r="EJ477" s="109"/>
      <c r="EK477" s="109"/>
      <c r="EL477" s="109"/>
      <c r="EM477" s="109"/>
      <c r="EN477" s="109"/>
      <c r="EO477" s="109"/>
      <c r="EP477" s="109"/>
      <c r="EQ477" s="109"/>
      <c r="ER477" s="109"/>
      <c r="ES477" s="109"/>
      <c r="ET477" s="109"/>
      <c r="EU477" s="109"/>
      <c r="EV477" s="109"/>
      <c r="EW477" s="109"/>
      <c r="EX477" s="109"/>
      <c r="EY477" s="109"/>
      <c r="EZ477" s="109"/>
      <c r="FA477" s="109"/>
      <c r="FB477" s="109"/>
      <c r="FC477" s="109"/>
      <c r="FD477" s="109"/>
      <c r="FE477" s="109"/>
      <c r="FF477" s="109"/>
      <c r="FG477" s="109"/>
      <c r="FH477" s="109"/>
      <c r="FI477" s="109"/>
      <c r="FJ477" s="109"/>
      <c r="FK477" s="109"/>
      <c r="FL477" s="109"/>
      <c r="FM477" s="109"/>
      <c r="FN477" s="109"/>
      <c r="FO477" s="109"/>
      <c r="FP477" s="109"/>
      <c r="FQ477" s="109"/>
      <c r="FR477" s="109"/>
      <c r="FS477" s="109"/>
      <c r="FT477" s="109"/>
      <c r="FU477" s="109"/>
      <c r="FV477" s="109"/>
      <c r="FW477" s="109"/>
      <c r="FX477" s="109"/>
      <c r="FY477" s="109"/>
      <c r="FZ477" s="109"/>
      <c r="GA477" s="109"/>
      <c r="GB477" s="109"/>
      <c r="GC477" s="109"/>
      <c r="GD477" s="109"/>
      <c r="GE477" s="109"/>
      <c r="GF477" s="109"/>
      <c r="GG477" s="109"/>
      <c r="GH477" s="109"/>
      <c r="GI477" s="109"/>
      <c r="GJ477" s="109"/>
      <c r="GK477" s="109"/>
      <c r="GL477" s="109"/>
      <c r="GM477" s="109"/>
      <c r="GN477" s="109"/>
      <c r="GO477" s="109"/>
      <c r="GP477" s="109"/>
      <c r="GQ477" s="109"/>
      <c r="GR477" s="109"/>
      <c r="GS477" s="109"/>
      <c r="GT477" s="109"/>
      <c r="GU477" s="109"/>
      <c r="GV477" s="109"/>
      <c r="GW477" s="109"/>
      <c r="GX477" s="109"/>
      <c r="GY477" s="109"/>
      <c r="GZ477" s="109"/>
      <c r="HA477" s="109"/>
      <c r="HB477" s="109"/>
      <c r="HC477" s="109"/>
      <c r="HD477" s="109"/>
      <c r="HE477" s="109"/>
      <c r="HF477" s="109"/>
      <c r="HG477" s="109"/>
      <c r="HH477" s="109"/>
      <c r="HI477" s="109"/>
      <c r="HJ477" s="109"/>
      <c r="HK477" s="109"/>
      <c r="HL477" s="109"/>
      <c r="HM477" s="109"/>
      <c r="HN477" s="109"/>
      <c r="HO477" s="109"/>
      <c r="HP477" s="109"/>
      <c r="HQ477" s="109"/>
      <c r="HR477" s="109"/>
      <c r="HS477" s="109"/>
      <c r="HT477" s="109"/>
      <c r="HU477" s="109"/>
      <c r="HV477" s="109"/>
      <c r="HW477" s="109"/>
      <c r="HX477" s="109"/>
      <c r="HY477" s="109"/>
      <c r="HZ477" s="109"/>
      <c r="IA477" s="109"/>
      <c r="IB477" s="109"/>
      <c r="IC477" s="109"/>
      <c r="ID477" s="109"/>
      <c r="IE477" s="109"/>
      <c r="IF477" s="109"/>
      <c r="IG477" s="109"/>
      <c r="IH477" s="109"/>
      <c r="II477" s="109"/>
      <c r="IJ477" s="109"/>
      <c r="IK477" s="109"/>
      <c r="IL477" s="109"/>
      <c r="IM477" s="109"/>
      <c r="IN477" s="109"/>
      <c r="IO477" s="109"/>
      <c r="IP477" s="109"/>
      <c r="IQ477" s="109"/>
      <c r="IR477" s="109"/>
      <c r="IS477" s="109"/>
      <c r="IT477" s="109"/>
      <c r="IU477" s="109"/>
      <c r="IV477" s="109"/>
      <c r="IW477" s="109"/>
      <c r="IX477" s="109"/>
      <c r="IY477" s="109"/>
      <c r="IZ477" s="109"/>
      <c r="JA477" s="109"/>
      <c r="JB477" s="109"/>
      <c r="JC477" s="109"/>
      <c r="JD477" s="109"/>
      <c r="JE477" s="109"/>
      <c r="JF477" s="109"/>
      <c r="JG477" s="109"/>
      <c r="JH477" s="109"/>
      <c r="JI477" s="109"/>
      <c r="JJ477" s="109"/>
      <c r="JK477" s="109"/>
      <c r="JL477" s="109"/>
      <c r="JM477" s="109"/>
      <c r="JN477" s="109"/>
      <c r="JO477" s="109"/>
      <c r="JP477" s="109"/>
      <c r="JQ477" s="109"/>
      <c r="JR477" s="109"/>
      <c r="JS477" s="109"/>
      <c r="JT477" s="109"/>
      <c r="JU477" s="109"/>
      <c r="JV477" s="109"/>
      <c r="JW477" s="109"/>
      <c r="JX477" s="109"/>
      <c r="JY477" s="109"/>
      <c r="JZ477" s="109"/>
      <c r="KA477" s="109"/>
      <c r="KB477" s="109"/>
      <c r="KC477" s="109"/>
      <c r="KD477" s="109"/>
      <c r="KE477" s="109"/>
      <c r="KF477" s="109"/>
      <c r="KG477" s="109"/>
      <c r="KH477" s="109"/>
      <c r="KI477" s="109"/>
      <c r="KJ477" s="109"/>
      <c r="KK477" s="109"/>
      <c r="KL477" s="109"/>
      <c r="KM477" s="109"/>
      <c r="KN477" s="109"/>
      <c r="KO477" s="109"/>
      <c r="KP477" s="109"/>
      <c r="KQ477" s="109"/>
      <c r="KR477" s="109"/>
      <c r="KS477" s="109"/>
      <c r="KT477" s="109"/>
      <c r="KU477" s="109">
        <v>5</v>
      </c>
      <c r="KV477" s="109"/>
      <c r="KW477" s="109"/>
      <c r="KX477" s="109"/>
      <c r="KY477" s="109"/>
      <c r="KZ477" s="109"/>
      <c r="LA477" s="109"/>
      <c r="LB477" s="109"/>
      <c r="LC477" s="109"/>
      <c r="LD477" s="109"/>
      <c r="LE477" s="109"/>
      <c r="LF477" s="109"/>
      <c r="LG477" s="109"/>
      <c r="LH477" s="109"/>
      <c r="LI477" s="109"/>
      <c r="LJ477" s="109"/>
      <c r="LK477" s="109"/>
      <c r="LL477" s="109"/>
      <c r="LM477" s="109"/>
      <c r="LN477" s="109"/>
      <c r="LO477" s="109"/>
      <c r="LP477" s="109"/>
      <c r="LQ477" s="109"/>
      <c r="LR477" s="109"/>
      <c r="LS477" s="109"/>
      <c r="LT477" s="109"/>
      <c r="LU477" s="109"/>
      <c r="LV477" s="109"/>
      <c r="LW477" s="109"/>
      <c r="LX477" s="109"/>
      <c r="LY477" s="109"/>
      <c r="LZ477" s="109"/>
      <c r="MA477" s="109"/>
      <c r="MB477" s="109"/>
      <c r="MC477" s="109"/>
      <c r="MD477" s="109"/>
      <c r="ME477" s="109"/>
      <c r="MF477" s="109"/>
      <c r="MG477" s="109"/>
      <c r="MH477" s="109"/>
      <c r="MI477" s="109"/>
      <c r="MJ477" s="109"/>
      <c r="MK477" s="109"/>
      <c r="ML477" s="109"/>
      <c r="MM477" s="109"/>
      <c r="MN477" s="109"/>
      <c r="MO477" s="109"/>
      <c r="MP477" s="109"/>
      <c r="MQ477" s="109"/>
      <c r="MR477" s="109"/>
      <c r="MS477" s="109"/>
      <c r="MT477" s="109"/>
      <c r="MU477" s="109"/>
      <c r="MV477" s="109"/>
      <c r="MW477" s="109"/>
      <c r="MX477" s="109"/>
      <c r="MY477" s="109"/>
      <c r="MZ477" s="109"/>
      <c r="NA477" s="109"/>
      <c r="NB477" s="109"/>
      <c r="NC477" s="109"/>
      <c r="ND477" s="109"/>
      <c r="NE477" s="109"/>
      <c r="NF477" s="109"/>
      <c r="NG477" s="109"/>
      <c r="NH477" s="109"/>
      <c r="NI477" s="109"/>
      <c r="NJ477" s="109"/>
      <c r="NK477" s="109"/>
      <c r="NL477" s="109"/>
      <c r="NM477" s="109"/>
      <c r="NN477" s="109"/>
      <c r="NO477" s="109"/>
      <c r="NP477" s="109"/>
      <c r="NQ477" s="109"/>
      <c r="NR477" s="109"/>
      <c r="NS477" s="109"/>
      <c r="NT477" s="109"/>
      <c r="NU477" s="109"/>
      <c r="NV477" s="109"/>
      <c r="NW477" s="109"/>
      <c r="NX477" s="109"/>
      <c r="NY477" s="109"/>
      <c r="NZ477" s="109"/>
      <c r="OA477" s="109"/>
      <c r="OB477" s="109"/>
      <c r="OC477" s="109"/>
      <c r="OD477" s="109"/>
      <c r="OE477" s="109"/>
      <c r="OF477" s="109"/>
      <c r="OG477" s="109"/>
      <c r="OH477" s="109"/>
      <c r="OI477" s="109"/>
      <c r="OJ477" s="109"/>
      <c r="OK477" s="109"/>
      <c r="OL477" s="109"/>
      <c r="OM477" s="109"/>
      <c r="ON477" s="109"/>
      <c r="OO477" s="109"/>
      <c r="OP477" s="109"/>
      <c r="OQ477" s="109"/>
      <c r="OR477" s="109"/>
      <c r="OS477" s="109"/>
      <c r="OT477" s="109"/>
      <c r="OU477" s="109"/>
      <c r="OV477" s="109"/>
      <c r="OW477" s="109"/>
      <c r="OX477" s="109"/>
      <c r="OY477" s="109"/>
      <c r="OZ477" s="109"/>
      <c r="PA477" s="109"/>
      <c r="PB477" s="109"/>
      <c r="PC477" s="109"/>
      <c r="PD477" s="109"/>
      <c r="PE477" s="109"/>
      <c r="PF477" s="109"/>
      <c r="PG477" s="109"/>
      <c r="PH477" s="109"/>
      <c r="PI477" s="109"/>
      <c r="PJ477" s="109"/>
      <c r="PK477" s="109"/>
      <c r="PL477" s="109"/>
      <c r="PM477" s="109"/>
      <c r="PN477" s="109"/>
      <c r="PO477" s="109"/>
      <c r="PP477" s="109"/>
      <c r="PQ477" s="109"/>
      <c r="PR477" s="109"/>
      <c r="PS477" s="109"/>
      <c r="PT477" s="109"/>
      <c r="PU477" s="109"/>
      <c r="PV477" s="109"/>
      <c r="PW477" s="109"/>
      <c r="PX477" s="109"/>
      <c r="PY477" s="109"/>
      <c r="PZ477" s="109"/>
      <c r="QA477" s="109"/>
      <c r="QB477" s="109"/>
      <c r="QC477" s="109"/>
      <c r="QD477" s="109"/>
      <c r="QE477" s="109"/>
      <c r="QF477" s="109"/>
      <c r="QG477" s="109"/>
      <c r="QH477" s="109"/>
      <c r="QI477" s="109"/>
      <c r="QJ477" s="109"/>
      <c r="QK477" s="23">
        <f t="shared" si="7"/>
        <v>5</v>
      </c>
      <c r="QL477" s="125"/>
      <c r="QM477" s="125"/>
      <c r="QN477" s="125"/>
      <c r="QO477" s="125"/>
      <c r="QP477" s="125"/>
      <c r="QQ477" s="125"/>
      <c r="QR477" s="125"/>
      <c r="QS477" s="130"/>
    </row>
    <row r="478" spans="1:461" s="5" customFormat="1" ht="12.75" customHeight="1" x14ac:dyDescent="0.2">
      <c r="A478" s="52">
        <v>44761</v>
      </c>
      <c r="B478" s="90" t="s">
        <v>474</v>
      </c>
      <c r="C478" s="107"/>
      <c r="D478" s="107"/>
      <c r="E478" s="108"/>
      <c r="F478" s="108"/>
      <c r="G478" s="108"/>
      <c r="H478" s="108"/>
      <c r="I478" s="108"/>
      <c r="J478" s="108"/>
      <c r="K478" s="108"/>
      <c r="L478" s="108"/>
      <c r="M478" s="108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 s="109"/>
      <c r="BD478" s="109"/>
      <c r="BE478" s="109"/>
      <c r="BF478" s="109"/>
      <c r="BG478" s="109"/>
      <c r="BH478" s="109"/>
      <c r="BI478" s="109"/>
      <c r="BJ478" s="109"/>
      <c r="BK478" s="109"/>
      <c r="BL478" s="109"/>
      <c r="BM478" s="109"/>
      <c r="BN478" s="109"/>
      <c r="BO478" s="109"/>
      <c r="BP478" s="109"/>
      <c r="BQ478" s="109"/>
      <c r="BR478" s="109"/>
      <c r="BS478" s="109"/>
      <c r="BT478" s="109"/>
      <c r="BU478" s="109"/>
      <c r="BV478" s="109"/>
      <c r="BW478" s="109"/>
      <c r="BX478" s="109"/>
      <c r="BY478" s="109"/>
      <c r="BZ478" s="109"/>
      <c r="CA478" s="109"/>
      <c r="CB478" s="109"/>
      <c r="CC478" s="109"/>
      <c r="CD478" s="109"/>
      <c r="CE478" s="109"/>
      <c r="CF478" s="109"/>
      <c r="CG478" s="109"/>
      <c r="CH478" s="109"/>
      <c r="CI478" s="109"/>
      <c r="CJ478" s="109"/>
      <c r="CK478" s="109"/>
      <c r="CL478" s="109"/>
      <c r="CM478" s="109"/>
      <c r="CN478" s="109"/>
      <c r="CO478" s="109"/>
      <c r="CP478" s="109"/>
      <c r="CQ478" s="109"/>
      <c r="CR478" s="109"/>
      <c r="CS478" s="109"/>
      <c r="CT478" s="109"/>
      <c r="CU478" s="109"/>
      <c r="CV478" s="109"/>
      <c r="CW478" s="109"/>
      <c r="CX478" s="109"/>
      <c r="CY478" s="109"/>
      <c r="CZ478" s="109"/>
      <c r="DA478" s="109"/>
      <c r="DB478" s="109"/>
      <c r="DC478" s="109"/>
      <c r="DD478" s="109"/>
      <c r="DE478" s="109"/>
      <c r="DF478" s="109"/>
      <c r="DG478" s="109"/>
      <c r="DH478" s="109"/>
      <c r="DI478" s="109"/>
      <c r="DJ478" s="109"/>
      <c r="DK478" s="109"/>
      <c r="DL478" s="109"/>
      <c r="DM478" s="109"/>
      <c r="DN478" s="109"/>
      <c r="DO478" s="109"/>
      <c r="DP478" s="109"/>
      <c r="DQ478" s="109"/>
      <c r="DR478" s="109"/>
      <c r="DS478" s="109"/>
      <c r="DT478" s="109"/>
      <c r="DU478" s="109"/>
      <c r="DV478" s="109"/>
      <c r="DW478" s="109"/>
      <c r="DX478" s="109">
        <v>10</v>
      </c>
      <c r="DY478" s="109"/>
      <c r="DZ478" s="109"/>
      <c r="EA478" s="109"/>
      <c r="EB478" s="109"/>
      <c r="EC478" s="109"/>
      <c r="ED478" s="109"/>
      <c r="EE478" s="109"/>
      <c r="EF478" s="109"/>
      <c r="EG478" s="109"/>
      <c r="EH478" s="109"/>
      <c r="EI478" s="109"/>
      <c r="EJ478" s="109"/>
      <c r="EK478" s="109"/>
      <c r="EL478" s="109"/>
      <c r="EM478" s="109"/>
      <c r="EN478" s="109"/>
      <c r="EO478" s="109"/>
      <c r="EP478" s="109"/>
      <c r="EQ478" s="109"/>
      <c r="ER478" s="109"/>
      <c r="ES478" s="109"/>
      <c r="ET478" s="109"/>
      <c r="EU478" s="109"/>
      <c r="EV478" s="109"/>
      <c r="EW478" s="109"/>
      <c r="EX478" s="109"/>
      <c r="EY478" s="109"/>
      <c r="EZ478" s="109"/>
      <c r="FA478" s="109"/>
      <c r="FB478" s="109"/>
      <c r="FC478" s="109"/>
      <c r="FD478" s="109"/>
      <c r="FE478" s="109"/>
      <c r="FF478" s="109"/>
      <c r="FG478" s="109"/>
      <c r="FH478" s="109"/>
      <c r="FI478" s="109"/>
      <c r="FJ478" s="109"/>
      <c r="FK478" s="109"/>
      <c r="FL478" s="109"/>
      <c r="FM478" s="109"/>
      <c r="FN478" s="109"/>
      <c r="FO478" s="109"/>
      <c r="FP478" s="109"/>
      <c r="FQ478" s="109"/>
      <c r="FR478" s="109"/>
      <c r="FS478" s="109"/>
      <c r="FT478" s="109"/>
      <c r="FU478" s="109"/>
      <c r="FV478" s="109"/>
      <c r="FW478" s="109"/>
      <c r="FX478" s="109"/>
      <c r="FY478" s="109"/>
      <c r="FZ478" s="109"/>
      <c r="GA478" s="109"/>
      <c r="GB478" s="109"/>
      <c r="GC478" s="109"/>
      <c r="GD478" s="109"/>
      <c r="GE478" s="109"/>
      <c r="GF478" s="109"/>
      <c r="GG478" s="109"/>
      <c r="GH478" s="109"/>
      <c r="GI478" s="109"/>
      <c r="GJ478" s="109"/>
      <c r="GK478" s="109"/>
      <c r="GL478" s="109"/>
      <c r="GM478" s="109"/>
      <c r="GN478" s="109"/>
      <c r="GO478" s="109"/>
      <c r="GP478" s="109"/>
      <c r="GQ478" s="109"/>
      <c r="GR478" s="109"/>
      <c r="GS478" s="109"/>
      <c r="GT478" s="109"/>
      <c r="GU478" s="109"/>
      <c r="GV478" s="109"/>
      <c r="GW478" s="109"/>
      <c r="GX478" s="109"/>
      <c r="GY478" s="109"/>
      <c r="GZ478" s="109"/>
      <c r="HA478" s="109"/>
      <c r="HB478" s="109"/>
      <c r="HC478" s="109"/>
      <c r="HD478" s="109"/>
      <c r="HE478" s="109"/>
      <c r="HF478" s="109"/>
      <c r="HG478" s="109"/>
      <c r="HH478" s="109"/>
      <c r="HI478" s="109"/>
      <c r="HJ478" s="109"/>
      <c r="HK478" s="109"/>
      <c r="HL478" s="109"/>
      <c r="HM478" s="109"/>
      <c r="HN478" s="109"/>
      <c r="HO478" s="109"/>
      <c r="HP478" s="109"/>
      <c r="HQ478" s="109"/>
      <c r="HR478" s="109"/>
      <c r="HS478" s="109"/>
      <c r="HT478" s="109"/>
      <c r="HU478" s="109"/>
      <c r="HV478" s="109"/>
      <c r="HW478" s="109"/>
      <c r="HX478" s="109"/>
      <c r="HY478" s="109"/>
      <c r="HZ478" s="109"/>
      <c r="IA478" s="109"/>
      <c r="IB478" s="109"/>
      <c r="IC478" s="109"/>
      <c r="ID478" s="109"/>
      <c r="IE478" s="109"/>
      <c r="IF478" s="109"/>
      <c r="IG478" s="109"/>
      <c r="IH478" s="109"/>
      <c r="II478" s="109"/>
      <c r="IJ478" s="109"/>
      <c r="IK478" s="109"/>
      <c r="IL478" s="109"/>
      <c r="IM478" s="109"/>
      <c r="IN478" s="109"/>
      <c r="IO478" s="109"/>
      <c r="IP478" s="109"/>
      <c r="IQ478" s="109"/>
      <c r="IR478" s="109"/>
      <c r="IS478" s="109"/>
      <c r="IT478" s="109"/>
      <c r="IU478" s="109"/>
      <c r="IV478" s="109"/>
      <c r="IW478" s="109"/>
      <c r="IX478" s="109"/>
      <c r="IY478" s="109"/>
      <c r="IZ478" s="109"/>
      <c r="JA478" s="109"/>
      <c r="JB478" s="109"/>
      <c r="JC478" s="109"/>
      <c r="JD478" s="109"/>
      <c r="JE478" s="109"/>
      <c r="JF478" s="109"/>
      <c r="JG478" s="109"/>
      <c r="JH478" s="109"/>
      <c r="JI478" s="109"/>
      <c r="JJ478" s="109"/>
      <c r="JK478" s="109"/>
      <c r="JL478" s="109"/>
      <c r="JM478" s="109"/>
      <c r="JN478" s="109"/>
      <c r="JO478" s="109"/>
      <c r="JP478" s="109"/>
      <c r="JQ478" s="109"/>
      <c r="JR478" s="109"/>
      <c r="JS478" s="109"/>
      <c r="JT478" s="109"/>
      <c r="JU478" s="109"/>
      <c r="JV478" s="109"/>
      <c r="JW478" s="109"/>
      <c r="JX478" s="109"/>
      <c r="JY478" s="109"/>
      <c r="JZ478" s="109"/>
      <c r="KA478" s="109"/>
      <c r="KB478" s="109"/>
      <c r="KC478" s="109"/>
      <c r="KD478" s="109"/>
      <c r="KE478" s="109"/>
      <c r="KF478" s="109"/>
      <c r="KG478" s="109"/>
      <c r="KH478" s="109"/>
      <c r="KI478" s="109"/>
      <c r="KJ478" s="109"/>
      <c r="KK478" s="109"/>
      <c r="KL478" s="109"/>
      <c r="KM478" s="109"/>
      <c r="KN478" s="109"/>
      <c r="KO478" s="109"/>
      <c r="KP478" s="109"/>
      <c r="KQ478" s="109"/>
      <c r="KR478" s="109"/>
      <c r="KS478" s="109"/>
      <c r="KT478" s="109"/>
      <c r="KU478" s="109"/>
      <c r="KV478" s="109"/>
      <c r="KW478" s="109"/>
      <c r="KX478" s="109"/>
      <c r="KY478" s="109"/>
      <c r="KZ478" s="109"/>
      <c r="LA478" s="109"/>
      <c r="LB478" s="109"/>
      <c r="LC478" s="109"/>
      <c r="LD478" s="109"/>
      <c r="LE478" s="109"/>
      <c r="LF478" s="109"/>
      <c r="LG478" s="109"/>
      <c r="LH478" s="109"/>
      <c r="LI478" s="109"/>
      <c r="LJ478" s="109"/>
      <c r="LK478" s="109"/>
      <c r="LL478" s="109"/>
      <c r="LM478" s="109"/>
      <c r="LN478" s="109"/>
      <c r="LO478" s="109"/>
      <c r="LP478" s="109"/>
      <c r="LQ478" s="109"/>
      <c r="LR478" s="109"/>
      <c r="LS478" s="109"/>
      <c r="LT478" s="109"/>
      <c r="LU478" s="109"/>
      <c r="LV478" s="109"/>
      <c r="LW478" s="109"/>
      <c r="LX478" s="109"/>
      <c r="LY478" s="109"/>
      <c r="LZ478" s="109"/>
      <c r="MA478" s="109"/>
      <c r="MB478" s="109"/>
      <c r="MC478" s="109"/>
      <c r="MD478" s="109"/>
      <c r="ME478" s="109"/>
      <c r="MF478" s="109"/>
      <c r="MG478" s="109"/>
      <c r="MH478" s="109"/>
      <c r="MI478" s="109"/>
      <c r="MJ478" s="109"/>
      <c r="MK478" s="109"/>
      <c r="ML478" s="109"/>
      <c r="MM478" s="109"/>
      <c r="MN478" s="109"/>
      <c r="MO478" s="109"/>
      <c r="MP478" s="109"/>
      <c r="MQ478" s="109"/>
      <c r="MR478" s="109"/>
      <c r="MS478" s="109"/>
      <c r="MT478" s="109"/>
      <c r="MU478" s="109"/>
      <c r="MV478" s="109"/>
      <c r="MW478" s="109"/>
      <c r="MX478" s="109"/>
      <c r="MY478" s="109"/>
      <c r="MZ478" s="109"/>
      <c r="NA478" s="109"/>
      <c r="NB478" s="109"/>
      <c r="NC478" s="109"/>
      <c r="ND478" s="109"/>
      <c r="NE478" s="109"/>
      <c r="NF478" s="109"/>
      <c r="NG478" s="109"/>
      <c r="NH478" s="109"/>
      <c r="NI478" s="109"/>
      <c r="NJ478" s="109"/>
      <c r="NK478" s="109"/>
      <c r="NL478" s="109"/>
      <c r="NM478" s="109"/>
      <c r="NN478" s="109"/>
      <c r="NO478" s="109"/>
      <c r="NP478" s="109"/>
      <c r="NQ478" s="109"/>
      <c r="NR478" s="109"/>
      <c r="NS478" s="109"/>
      <c r="NT478" s="109"/>
      <c r="NU478" s="109"/>
      <c r="NV478" s="109"/>
      <c r="NW478" s="109"/>
      <c r="NX478" s="109"/>
      <c r="NY478" s="109"/>
      <c r="NZ478" s="109"/>
      <c r="OA478" s="109"/>
      <c r="OB478" s="109"/>
      <c r="OC478" s="109"/>
      <c r="OD478" s="109"/>
      <c r="OE478" s="109"/>
      <c r="OF478" s="109"/>
      <c r="OG478" s="109"/>
      <c r="OH478" s="109"/>
      <c r="OI478" s="109"/>
      <c r="OJ478" s="109"/>
      <c r="OK478" s="109"/>
      <c r="OL478" s="109"/>
      <c r="OM478" s="109"/>
      <c r="ON478" s="109"/>
      <c r="OO478" s="109"/>
      <c r="OP478" s="109"/>
      <c r="OQ478" s="109"/>
      <c r="OR478" s="109"/>
      <c r="OS478" s="109"/>
      <c r="OT478" s="109"/>
      <c r="OU478" s="109"/>
      <c r="OV478" s="109"/>
      <c r="OW478" s="109"/>
      <c r="OX478" s="109"/>
      <c r="OY478" s="109"/>
      <c r="OZ478" s="109"/>
      <c r="PA478" s="109"/>
      <c r="PB478" s="109"/>
      <c r="PC478" s="109"/>
      <c r="PD478" s="109"/>
      <c r="PE478" s="109"/>
      <c r="PF478" s="109"/>
      <c r="PG478" s="109"/>
      <c r="PH478" s="109"/>
      <c r="PI478" s="109"/>
      <c r="PJ478" s="109"/>
      <c r="PK478" s="109"/>
      <c r="PL478" s="109"/>
      <c r="PM478" s="109"/>
      <c r="PN478" s="109"/>
      <c r="PO478" s="109"/>
      <c r="PP478" s="109"/>
      <c r="PQ478" s="109"/>
      <c r="PR478" s="109"/>
      <c r="PS478" s="109"/>
      <c r="PT478" s="109"/>
      <c r="PU478" s="109"/>
      <c r="PV478" s="109"/>
      <c r="PW478" s="109"/>
      <c r="PX478" s="109"/>
      <c r="PY478" s="109"/>
      <c r="PZ478" s="109"/>
      <c r="QA478" s="109"/>
      <c r="QB478" s="109"/>
      <c r="QC478" s="109"/>
      <c r="QD478" s="109"/>
      <c r="QE478" s="109"/>
      <c r="QF478" s="109"/>
      <c r="QG478" s="109"/>
      <c r="QH478" s="109"/>
      <c r="QI478" s="109"/>
      <c r="QJ478" s="109"/>
      <c r="QK478" s="23">
        <f t="shared" si="7"/>
        <v>10</v>
      </c>
      <c r="QL478" s="125"/>
      <c r="QM478" s="148"/>
      <c r="QN478" s="125"/>
      <c r="QO478" s="125"/>
      <c r="QP478" s="125"/>
      <c r="QQ478" s="125"/>
      <c r="QR478" s="125">
        <v>660</v>
      </c>
      <c r="QS478" s="130"/>
    </row>
    <row r="479" spans="1:461" s="5" customFormat="1" ht="12.75" customHeight="1" x14ac:dyDescent="0.2">
      <c r="A479" s="52">
        <v>44761</v>
      </c>
      <c r="B479" s="90" t="s">
        <v>139</v>
      </c>
      <c r="C479" s="107"/>
      <c r="D479" s="107"/>
      <c r="E479" s="108"/>
      <c r="F479" s="108"/>
      <c r="G479" s="108"/>
      <c r="H479" s="108"/>
      <c r="I479" s="108"/>
      <c r="J479" s="108"/>
      <c r="K479" s="108"/>
      <c r="L479" s="108"/>
      <c r="M479" s="108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 s="109"/>
      <c r="BD479" s="109"/>
      <c r="BE479" s="109"/>
      <c r="BF479" s="109"/>
      <c r="BG479" s="109"/>
      <c r="BH479" s="109"/>
      <c r="BI479" s="109"/>
      <c r="BJ479" s="109"/>
      <c r="BK479" s="109"/>
      <c r="BL479" s="109">
        <v>20</v>
      </c>
      <c r="BM479" s="109"/>
      <c r="BN479" s="109"/>
      <c r="BO479" s="109"/>
      <c r="BP479" s="109"/>
      <c r="BQ479" s="109"/>
      <c r="BR479" s="109"/>
      <c r="BS479" s="109"/>
      <c r="BT479" s="109"/>
      <c r="BU479" s="109"/>
      <c r="BV479" s="109"/>
      <c r="BW479" s="109"/>
      <c r="BX479" s="109"/>
      <c r="BY479" s="109"/>
      <c r="BZ479" s="109"/>
      <c r="CA479" s="109"/>
      <c r="CB479" s="109"/>
      <c r="CC479" s="109"/>
      <c r="CD479" s="109"/>
      <c r="CE479" s="109"/>
      <c r="CF479" s="109"/>
      <c r="CG479" s="109"/>
      <c r="CH479" s="109"/>
      <c r="CI479" s="109"/>
      <c r="CJ479" s="109"/>
      <c r="CK479" s="109"/>
      <c r="CL479" s="109"/>
      <c r="CM479" s="109"/>
      <c r="CN479" s="109"/>
      <c r="CO479" s="109"/>
      <c r="CP479" s="109"/>
      <c r="CQ479" s="109"/>
      <c r="CR479" s="109"/>
      <c r="CS479" s="109"/>
      <c r="CT479" s="109"/>
      <c r="CU479" s="109"/>
      <c r="CV479" s="109"/>
      <c r="CW479" s="109"/>
      <c r="CX479" s="109"/>
      <c r="CY479" s="109"/>
      <c r="CZ479" s="109"/>
      <c r="DA479" s="109"/>
      <c r="DB479" s="109"/>
      <c r="DC479" s="109"/>
      <c r="DD479" s="109"/>
      <c r="DE479" s="109"/>
      <c r="DF479" s="109"/>
      <c r="DG479" s="109"/>
      <c r="DH479" s="109"/>
      <c r="DI479" s="109"/>
      <c r="DJ479" s="109"/>
      <c r="DK479" s="109"/>
      <c r="DL479" s="109"/>
      <c r="DM479" s="109"/>
      <c r="DN479" s="109"/>
      <c r="DO479" s="109"/>
      <c r="DP479" s="109"/>
      <c r="DQ479" s="109"/>
      <c r="DR479" s="109"/>
      <c r="DS479" s="109"/>
      <c r="DT479" s="109"/>
      <c r="DU479" s="109"/>
      <c r="DV479" s="109"/>
      <c r="DW479" s="109"/>
      <c r="DX479" s="109"/>
      <c r="DY479" s="109"/>
      <c r="DZ479" s="109"/>
      <c r="EA479" s="109"/>
      <c r="EB479" s="109"/>
      <c r="EC479" s="109"/>
      <c r="ED479" s="109"/>
      <c r="EE479" s="109"/>
      <c r="EF479" s="109"/>
      <c r="EG479" s="109"/>
      <c r="EH479" s="109"/>
      <c r="EI479" s="109"/>
      <c r="EJ479" s="109"/>
      <c r="EK479" s="109"/>
      <c r="EL479" s="109"/>
      <c r="EM479" s="109"/>
      <c r="EN479" s="109"/>
      <c r="EO479" s="109"/>
      <c r="EP479" s="109"/>
      <c r="EQ479" s="109"/>
      <c r="ER479" s="109"/>
      <c r="ES479" s="109"/>
      <c r="ET479" s="109"/>
      <c r="EU479" s="109"/>
      <c r="EV479" s="109"/>
      <c r="EW479" s="109"/>
      <c r="EX479" s="109"/>
      <c r="EY479" s="109"/>
      <c r="EZ479" s="109"/>
      <c r="FA479" s="109"/>
      <c r="FB479" s="109"/>
      <c r="FC479" s="109"/>
      <c r="FD479" s="109"/>
      <c r="FE479" s="109"/>
      <c r="FF479" s="109"/>
      <c r="FG479" s="109"/>
      <c r="FH479" s="109"/>
      <c r="FI479" s="109"/>
      <c r="FJ479" s="109"/>
      <c r="FK479" s="109"/>
      <c r="FL479" s="109"/>
      <c r="FM479" s="109"/>
      <c r="FN479" s="109"/>
      <c r="FO479" s="109"/>
      <c r="FP479" s="109"/>
      <c r="FQ479" s="109"/>
      <c r="FR479" s="109"/>
      <c r="FS479" s="109"/>
      <c r="FT479" s="109"/>
      <c r="FU479" s="109"/>
      <c r="FV479" s="109"/>
      <c r="FW479" s="109"/>
      <c r="FX479" s="109"/>
      <c r="FY479" s="109"/>
      <c r="FZ479" s="109"/>
      <c r="GA479" s="109"/>
      <c r="GB479" s="109"/>
      <c r="GC479" s="109"/>
      <c r="GD479" s="109"/>
      <c r="GE479" s="109"/>
      <c r="GF479" s="109"/>
      <c r="GG479" s="109"/>
      <c r="GH479" s="109"/>
      <c r="GI479" s="109"/>
      <c r="GJ479" s="109"/>
      <c r="GK479" s="109"/>
      <c r="GL479" s="109"/>
      <c r="GM479" s="109"/>
      <c r="GN479" s="109"/>
      <c r="GO479" s="109"/>
      <c r="GP479" s="109"/>
      <c r="GQ479" s="109"/>
      <c r="GR479" s="109"/>
      <c r="GS479" s="109"/>
      <c r="GT479" s="109"/>
      <c r="GU479" s="109"/>
      <c r="GV479" s="109"/>
      <c r="GW479" s="109"/>
      <c r="GX479" s="109"/>
      <c r="GY479" s="109"/>
      <c r="GZ479" s="109"/>
      <c r="HA479" s="109"/>
      <c r="HB479" s="109"/>
      <c r="HC479" s="109"/>
      <c r="HD479" s="109"/>
      <c r="HE479" s="109"/>
      <c r="HF479" s="109"/>
      <c r="HG479" s="109"/>
      <c r="HH479" s="109"/>
      <c r="HI479" s="109"/>
      <c r="HJ479" s="109"/>
      <c r="HK479" s="109"/>
      <c r="HL479" s="109"/>
      <c r="HM479" s="109"/>
      <c r="HN479" s="109"/>
      <c r="HO479" s="109"/>
      <c r="HP479" s="109"/>
      <c r="HQ479" s="109"/>
      <c r="HR479" s="109"/>
      <c r="HS479" s="109"/>
      <c r="HT479" s="109"/>
      <c r="HU479" s="109"/>
      <c r="HV479" s="109"/>
      <c r="HW479" s="109"/>
      <c r="HX479" s="109"/>
      <c r="HY479" s="109"/>
      <c r="HZ479" s="109"/>
      <c r="IA479" s="109"/>
      <c r="IB479" s="109"/>
      <c r="IC479" s="109"/>
      <c r="ID479" s="109"/>
      <c r="IE479" s="109"/>
      <c r="IF479" s="109"/>
      <c r="IG479" s="109"/>
      <c r="IH479" s="109"/>
      <c r="II479" s="109"/>
      <c r="IJ479" s="109"/>
      <c r="IK479" s="109"/>
      <c r="IL479" s="109"/>
      <c r="IM479" s="109"/>
      <c r="IN479" s="109"/>
      <c r="IO479" s="109"/>
      <c r="IP479" s="109"/>
      <c r="IQ479" s="109"/>
      <c r="IR479" s="109"/>
      <c r="IS479" s="109"/>
      <c r="IT479" s="109"/>
      <c r="IU479" s="109"/>
      <c r="IV479" s="109"/>
      <c r="IW479" s="109"/>
      <c r="IX479" s="109"/>
      <c r="IY479" s="109"/>
      <c r="IZ479" s="109"/>
      <c r="JA479" s="109"/>
      <c r="JB479" s="109"/>
      <c r="JC479" s="109"/>
      <c r="JD479" s="109"/>
      <c r="JE479" s="109"/>
      <c r="JF479" s="109"/>
      <c r="JG479" s="109"/>
      <c r="JH479" s="109"/>
      <c r="JI479" s="109"/>
      <c r="JJ479" s="109"/>
      <c r="JK479" s="109"/>
      <c r="JL479" s="109"/>
      <c r="JM479" s="109"/>
      <c r="JN479" s="109"/>
      <c r="JO479" s="109"/>
      <c r="JP479" s="109"/>
      <c r="JQ479" s="109"/>
      <c r="JR479" s="109"/>
      <c r="JS479" s="109"/>
      <c r="JT479" s="109"/>
      <c r="JU479" s="109"/>
      <c r="JV479" s="109"/>
      <c r="JW479" s="109"/>
      <c r="JX479" s="109"/>
      <c r="JY479" s="109"/>
      <c r="JZ479" s="109"/>
      <c r="KA479" s="109"/>
      <c r="KB479" s="109"/>
      <c r="KC479" s="109"/>
      <c r="KD479" s="109"/>
      <c r="KE479" s="109"/>
      <c r="KF479" s="109"/>
      <c r="KG479" s="109"/>
      <c r="KH479" s="109"/>
      <c r="KI479" s="109"/>
      <c r="KJ479" s="109"/>
      <c r="KK479" s="109"/>
      <c r="KL479" s="109"/>
      <c r="KM479" s="109"/>
      <c r="KN479" s="109"/>
      <c r="KO479" s="109"/>
      <c r="KP479" s="109"/>
      <c r="KQ479" s="109"/>
      <c r="KR479" s="109"/>
      <c r="KS479" s="109"/>
      <c r="KT479" s="109"/>
      <c r="KU479" s="109"/>
      <c r="KV479" s="109"/>
      <c r="KW479" s="109"/>
      <c r="KX479" s="109"/>
      <c r="KY479" s="109"/>
      <c r="KZ479" s="109"/>
      <c r="LA479" s="109"/>
      <c r="LB479" s="109"/>
      <c r="LC479" s="109"/>
      <c r="LD479" s="109"/>
      <c r="LE479" s="109"/>
      <c r="LF479" s="109"/>
      <c r="LG479" s="109"/>
      <c r="LH479" s="109"/>
      <c r="LI479" s="109"/>
      <c r="LJ479" s="109"/>
      <c r="LK479" s="109"/>
      <c r="LL479" s="109"/>
      <c r="LM479" s="109"/>
      <c r="LN479" s="109"/>
      <c r="LO479" s="109"/>
      <c r="LP479" s="109"/>
      <c r="LQ479" s="109"/>
      <c r="LR479" s="109"/>
      <c r="LS479" s="109"/>
      <c r="LT479" s="109"/>
      <c r="LU479" s="109"/>
      <c r="LV479" s="109"/>
      <c r="LW479" s="109"/>
      <c r="LX479" s="109"/>
      <c r="LY479" s="109"/>
      <c r="LZ479" s="109"/>
      <c r="MA479" s="109"/>
      <c r="MB479" s="109"/>
      <c r="MC479" s="109"/>
      <c r="MD479" s="109"/>
      <c r="ME479" s="109"/>
      <c r="MF479" s="109"/>
      <c r="MG479" s="109"/>
      <c r="MH479" s="109"/>
      <c r="MI479" s="109"/>
      <c r="MJ479" s="109"/>
      <c r="MK479" s="109"/>
      <c r="ML479" s="109"/>
      <c r="MM479" s="109"/>
      <c r="MN479" s="109"/>
      <c r="MO479" s="109"/>
      <c r="MP479" s="109"/>
      <c r="MQ479" s="109"/>
      <c r="MR479" s="109"/>
      <c r="MS479" s="109"/>
      <c r="MT479" s="109"/>
      <c r="MU479" s="109"/>
      <c r="MV479" s="109"/>
      <c r="MW479" s="109"/>
      <c r="MX479" s="109"/>
      <c r="MY479" s="109"/>
      <c r="MZ479" s="109"/>
      <c r="NA479" s="109"/>
      <c r="NB479" s="109"/>
      <c r="NC479" s="109"/>
      <c r="ND479" s="109"/>
      <c r="NE479" s="109"/>
      <c r="NF479" s="109"/>
      <c r="NG479" s="109"/>
      <c r="NH479" s="109"/>
      <c r="NI479" s="109"/>
      <c r="NJ479" s="109"/>
      <c r="NK479" s="109"/>
      <c r="NL479" s="109"/>
      <c r="NM479" s="109"/>
      <c r="NN479" s="109"/>
      <c r="NO479" s="109"/>
      <c r="NP479" s="109"/>
      <c r="NQ479" s="109"/>
      <c r="NR479" s="109"/>
      <c r="NS479" s="109"/>
      <c r="NT479" s="109"/>
      <c r="NU479" s="109"/>
      <c r="NV479" s="109"/>
      <c r="NW479" s="109"/>
      <c r="NX479" s="109"/>
      <c r="NY479" s="109"/>
      <c r="NZ479" s="109"/>
      <c r="OA479" s="109"/>
      <c r="OB479" s="109"/>
      <c r="OC479" s="109"/>
      <c r="OD479" s="109"/>
      <c r="OE479" s="109"/>
      <c r="OF479" s="109"/>
      <c r="OG479" s="109"/>
      <c r="OH479" s="109"/>
      <c r="OI479" s="109"/>
      <c r="OJ479" s="109"/>
      <c r="OK479" s="109"/>
      <c r="OL479" s="109"/>
      <c r="OM479" s="109"/>
      <c r="ON479" s="109"/>
      <c r="OO479" s="109"/>
      <c r="OP479" s="109"/>
      <c r="OQ479" s="109"/>
      <c r="OR479" s="109"/>
      <c r="OS479" s="109"/>
      <c r="OT479" s="109"/>
      <c r="OU479" s="109"/>
      <c r="OV479" s="109"/>
      <c r="OW479" s="109"/>
      <c r="OX479" s="109"/>
      <c r="OY479" s="109"/>
      <c r="OZ479" s="109"/>
      <c r="PA479" s="109"/>
      <c r="PB479" s="109"/>
      <c r="PC479" s="109"/>
      <c r="PD479" s="109"/>
      <c r="PE479" s="109"/>
      <c r="PF479" s="109"/>
      <c r="PG479" s="109"/>
      <c r="PH479" s="109"/>
      <c r="PI479" s="109"/>
      <c r="PJ479" s="109"/>
      <c r="PK479" s="109"/>
      <c r="PL479" s="109"/>
      <c r="PM479" s="109"/>
      <c r="PN479" s="109"/>
      <c r="PO479" s="109"/>
      <c r="PP479" s="109"/>
      <c r="PQ479" s="109"/>
      <c r="PR479" s="109"/>
      <c r="PS479" s="109"/>
      <c r="PT479" s="109"/>
      <c r="PU479" s="109"/>
      <c r="PV479" s="109"/>
      <c r="PW479" s="109"/>
      <c r="PX479" s="109"/>
      <c r="PY479" s="109"/>
      <c r="PZ479" s="109"/>
      <c r="QA479" s="109"/>
      <c r="QB479" s="109"/>
      <c r="QC479" s="109"/>
      <c r="QD479" s="109"/>
      <c r="QE479" s="109"/>
      <c r="QF479" s="109"/>
      <c r="QG479" s="109"/>
      <c r="QH479" s="109"/>
      <c r="QI479" s="109"/>
      <c r="QJ479" s="109"/>
      <c r="QK479" s="23">
        <f t="shared" si="7"/>
        <v>20</v>
      </c>
      <c r="QL479" s="125"/>
      <c r="QM479" s="125"/>
      <c r="QN479" s="125"/>
      <c r="QO479" s="125"/>
      <c r="QP479" s="125"/>
      <c r="QQ479" s="125"/>
      <c r="QR479" s="125"/>
      <c r="QS479" s="130"/>
    </row>
    <row r="480" spans="1:461" s="5" customFormat="1" ht="12.75" customHeight="1" x14ac:dyDescent="0.2">
      <c r="A480" s="52">
        <v>44761</v>
      </c>
      <c r="B480" s="98" t="s">
        <v>75</v>
      </c>
      <c r="C480" s="107"/>
      <c r="D480" s="107"/>
      <c r="E480" s="108"/>
      <c r="F480" s="108"/>
      <c r="G480" s="108"/>
      <c r="H480" s="108"/>
      <c r="I480" s="108"/>
      <c r="J480" s="108"/>
      <c r="K480" s="108"/>
      <c r="L480" s="108"/>
      <c r="M480" s="108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 s="109"/>
      <c r="BD480" s="109"/>
      <c r="BE480" s="109"/>
      <c r="BF480" s="109"/>
      <c r="BG480" s="109"/>
      <c r="BH480" s="109"/>
      <c r="BI480" s="109"/>
      <c r="BJ480" s="109"/>
      <c r="BK480" s="109"/>
      <c r="BL480" s="109"/>
      <c r="BM480" s="109"/>
      <c r="BN480" s="109"/>
      <c r="BO480" s="109"/>
      <c r="BP480" s="109"/>
      <c r="BQ480" s="109"/>
      <c r="BR480" s="109"/>
      <c r="BS480" s="109"/>
      <c r="BT480" s="109"/>
      <c r="BU480" s="109"/>
      <c r="BV480" s="109"/>
      <c r="BW480" s="109"/>
      <c r="BX480" s="109"/>
      <c r="BY480" s="109"/>
      <c r="BZ480" s="109"/>
      <c r="CA480" s="109"/>
      <c r="CB480" s="109"/>
      <c r="CC480" s="109"/>
      <c r="CD480" s="109"/>
      <c r="CE480" s="109"/>
      <c r="CF480" s="109"/>
      <c r="CG480" s="109"/>
      <c r="CH480" s="109"/>
      <c r="CI480" s="109"/>
      <c r="CJ480" s="109"/>
      <c r="CK480" s="109"/>
      <c r="CL480" s="109"/>
      <c r="CM480" s="109"/>
      <c r="CN480" s="109"/>
      <c r="CO480" s="109"/>
      <c r="CP480" s="109"/>
      <c r="CQ480" s="109"/>
      <c r="CR480" s="109"/>
      <c r="CS480" s="109"/>
      <c r="CT480" s="109"/>
      <c r="CU480" s="109"/>
      <c r="CV480" s="109"/>
      <c r="CW480" s="109"/>
      <c r="CX480" s="109"/>
      <c r="CY480" s="109"/>
      <c r="CZ480" s="109"/>
      <c r="DA480" s="109"/>
      <c r="DB480" s="109"/>
      <c r="DC480" s="109"/>
      <c r="DD480" s="109"/>
      <c r="DE480" s="109"/>
      <c r="DF480" s="109"/>
      <c r="DG480" s="109"/>
      <c r="DH480" s="109"/>
      <c r="DI480" s="109"/>
      <c r="DJ480" s="109"/>
      <c r="DK480" s="109"/>
      <c r="DL480" s="109"/>
      <c r="DM480" s="109"/>
      <c r="DN480" s="109"/>
      <c r="DO480" s="109"/>
      <c r="DP480" s="109"/>
      <c r="DQ480" s="109"/>
      <c r="DR480" s="109"/>
      <c r="DS480" s="109"/>
      <c r="DT480" s="109"/>
      <c r="DU480" s="109"/>
      <c r="DV480" s="109"/>
      <c r="DW480" s="109"/>
      <c r="DX480" s="109"/>
      <c r="DY480" s="109"/>
      <c r="DZ480" s="109"/>
      <c r="EA480" s="109"/>
      <c r="EB480" s="109"/>
      <c r="EC480" s="109"/>
      <c r="ED480" s="109"/>
      <c r="EE480" s="109"/>
      <c r="EF480" s="109"/>
      <c r="EG480" s="109"/>
      <c r="EH480" s="109"/>
      <c r="EI480" s="109"/>
      <c r="EJ480" s="109"/>
      <c r="EK480" s="109"/>
      <c r="EL480" s="109"/>
      <c r="EM480" s="109"/>
      <c r="EN480" s="109"/>
      <c r="EO480" s="109"/>
      <c r="EP480" s="109"/>
      <c r="EQ480" s="109"/>
      <c r="ER480" s="109"/>
      <c r="ES480" s="109"/>
      <c r="ET480" s="109"/>
      <c r="EU480" s="109"/>
      <c r="EV480" s="109"/>
      <c r="EW480" s="109"/>
      <c r="EX480" s="109"/>
      <c r="EY480" s="109"/>
      <c r="EZ480" s="109"/>
      <c r="FA480" s="109"/>
      <c r="FB480" s="109"/>
      <c r="FC480" s="109"/>
      <c r="FD480" s="109"/>
      <c r="FE480" s="109"/>
      <c r="FF480" s="109"/>
      <c r="FG480" s="109"/>
      <c r="FH480" s="109"/>
      <c r="FI480" s="109"/>
      <c r="FJ480" s="109"/>
      <c r="FK480" s="109"/>
      <c r="FL480" s="109"/>
      <c r="FM480" s="109"/>
      <c r="FN480" s="109"/>
      <c r="FO480" s="109"/>
      <c r="FP480" s="109"/>
      <c r="FQ480" s="109"/>
      <c r="FR480" s="109"/>
      <c r="FS480" s="109"/>
      <c r="FT480" s="109"/>
      <c r="FU480" s="109"/>
      <c r="FV480" s="109"/>
      <c r="FW480" s="109"/>
      <c r="FX480" s="109"/>
      <c r="FY480" s="109"/>
      <c r="FZ480" s="109"/>
      <c r="GA480" s="109"/>
      <c r="GB480" s="109"/>
      <c r="GC480" s="109"/>
      <c r="GD480" s="109"/>
      <c r="GE480" s="109"/>
      <c r="GF480" s="109"/>
      <c r="GG480" s="109"/>
      <c r="GH480" s="109"/>
      <c r="GI480" s="109"/>
      <c r="GJ480" s="109"/>
      <c r="GK480" s="109"/>
      <c r="GL480" s="109"/>
      <c r="GM480" s="109"/>
      <c r="GN480" s="109"/>
      <c r="GO480" s="109"/>
      <c r="GP480" s="109"/>
      <c r="GQ480" s="109"/>
      <c r="GR480" s="109"/>
      <c r="GS480" s="109"/>
      <c r="GT480" s="109"/>
      <c r="GU480" s="109"/>
      <c r="GV480" s="109"/>
      <c r="GW480" s="109"/>
      <c r="GX480" s="109"/>
      <c r="GY480" s="109"/>
      <c r="GZ480" s="109"/>
      <c r="HA480" s="109"/>
      <c r="HB480" s="109"/>
      <c r="HC480" s="109"/>
      <c r="HD480" s="109"/>
      <c r="HE480" s="109"/>
      <c r="HF480" s="109"/>
      <c r="HG480" s="109"/>
      <c r="HH480" s="109"/>
      <c r="HI480" s="109"/>
      <c r="HJ480" s="109"/>
      <c r="HK480" s="109"/>
      <c r="HL480" s="109"/>
      <c r="HM480" s="109"/>
      <c r="HN480" s="109"/>
      <c r="HO480" s="109"/>
      <c r="HP480" s="109"/>
      <c r="HQ480" s="109"/>
      <c r="HR480" s="109"/>
      <c r="HS480" s="109"/>
      <c r="HT480" s="109"/>
      <c r="HU480" s="109"/>
      <c r="HV480" s="109"/>
      <c r="HW480" s="109"/>
      <c r="HX480" s="109"/>
      <c r="HY480" s="109"/>
      <c r="HZ480" s="109"/>
      <c r="IA480" s="109"/>
      <c r="IB480" s="109"/>
      <c r="IC480" s="109"/>
      <c r="ID480" s="109"/>
      <c r="IE480" s="109"/>
      <c r="IF480" s="109"/>
      <c r="IG480" s="109"/>
      <c r="IH480" s="109"/>
      <c r="II480" s="109"/>
      <c r="IJ480" s="109"/>
      <c r="IK480" s="109"/>
      <c r="IL480" s="109"/>
      <c r="IM480" s="109"/>
      <c r="IN480" s="109"/>
      <c r="IO480" s="109"/>
      <c r="IP480" s="109"/>
      <c r="IQ480" s="109"/>
      <c r="IR480" s="109"/>
      <c r="IS480" s="109"/>
      <c r="IT480" s="109"/>
      <c r="IU480" s="109"/>
      <c r="IV480" s="109"/>
      <c r="IW480" s="109"/>
      <c r="IX480" s="109"/>
      <c r="IY480" s="109"/>
      <c r="IZ480" s="109"/>
      <c r="JA480" s="109"/>
      <c r="JB480" s="109"/>
      <c r="JC480" s="109"/>
      <c r="JD480" s="109"/>
      <c r="JE480" s="109"/>
      <c r="JF480" s="109"/>
      <c r="JG480" s="109"/>
      <c r="JH480" s="109"/>
      <c r="JI480" s="109"/>
      <c r="JJ480" s="109"/>
      <c r="JK480" s="109"/>
      <c r="JL480" s="109"/>
      <c r="JM480" s="109"/>
      <c r="JN480" s="109"/>
      <c r="JO480" s="109"/>
      <c r="JP480" s="109"/>
      <c r="JQ480" s="109"/>
      <c r="JR480" s="109"/>
      <c r="JS480" s="109"/>
      <c r="JT480" s="109"/>
      <c r="JU480" s="109"/>
      <c r="JV480" s="109"/>
      <c r="JW480" s="109"/>
      <c r="JX480" s="109"/>
      <c r="JY480" s="109"/>
      <c r="JZ480" s="109"/>
      <c r="KA480" s="109"/>
      <c r="KB480" s="109"/>
      <c r="KC480" s="109"/>
      <c r="KD480" s="109"/>
      <c r="KE480" s="109"/>
      <c r="KF480" s="109"/>
      <c r="KG480" s="109"/>
      <c r="KH480" s="109"/>
      <c r="KI480" s="109"/>
      <c r="KJ480" s="109"/>
      <c r="KK480" s="109"/>
      <c r="KL480" s="109"/>
      <c r="KM480" s="109"/>
      <c r="KN480" s="109"/>
      <c r="KO480" s="109"/>
      <c r="KP480" s="109"/>
      <c r="KQ480" s="109"/>
      <c r="KR480" s="109"/>
      <c r="KS480" s="109"/>
      <c r="KT480" s="109"/>
      <c r="KU480" s="109"/>
      <c r="KV480" s="109"/>
      <c r="KW480" s="109"/>
      <c r="KX480" s="109"/>
      <c r="KY480" s="109"/>
      <c r="KZ480" s="109"/>
      <c r="LA480" s="109"/>
      <c r="LB480" s="109"/>
      <c r="LC480" s="109"/>
      <c r="LD480" s="109"/>
      <c r="LE480" s="109"/>
      <c r="LF480" s="109"/>
      <c r="LG480" s="109"/>
      <c r="LH480" s="109"/>
      <c r="LI480" s="109"/>
      <c r="LJ480" s="109"/>
      <c r="LK480" s="109"/>
      <c r="LL480" s="109"/>
      <c r="LM480" s="109"/>
      <c r="LN480" s="109"/>
      <c r="LO480" s="109"/>
      <c r="LP480" s="109"/>
      <c r="LQ480" s="109"/>
      <c r="LR480" s="109"/>
      <c r="LS480" s="109"/>
      <c r="LT480" s="109"/>
      <c r="LU480" s="109"/>
      <c r="LV480" s="109"/>
      <c r="LW480" s="109"/>
      <c r="LX480" s="109"/>
      <c r="LY480" s="109"/>
      <c r="LZ480" s="109"/>
      <c r="MA480" s="109"/>
      <c r="MB480" s="109"/>
      <c r="MC480" s="109"/>
      <c r="MD480" s="109"/>
      <c r="ME480" s="109"/>
      <c r="MF480" s="109"/>
      <c r="MG480" s="109"/>
      <c r="MH480" s="109"/>
      <c r="MI480" s="109"/>
      <c r="MJ480" s="109"/>
      <c r="MK480" s="109"/>
      <c r="ML480" s="109"/>
      <c r="MM480" s="109"/>
      <c r="MN480" s="109"/>
      <c r="MO480" s="109"/>
      <c r="MP480" s="109"/>
      <c r="MQ480" s="109"/>
      <c r="MR480" s="109"/>
      <c r="MS480" s="109"/>
      <c r="MT480" s="109"/>
      <c r="MU480" s="109"/>
      <c r="MV480" s="109"/>
      <c r="MW480" s="109"/>
      <c r="MX480" s="109"/>
      <c r="MY480" s="109"/>
      <c r="MZ480" s="109"/>
      <c r="NA480" s="109"/>
      <c r="NB480" s="109"/>
      <c r="NC480" s="109"/>
      <c r="ND480" s="109"/>
      <c r="NE480" s="109"/>
      <c r="NF480" s="109"/>
      <c r="NG480" s="109"/>
      <c r="NH480" s="109"/>
      <c r="NI480" s="109"/>
      <c r="NJ480" s="109"/>
      <c r="NK480" s="109"/>
      <c r="NL480" s="109"/>
      <c r="NM480" s="109"/>
      <c r="NN480" s="109"/>
      <c r="NO480" s="109"/>
      <c r="NP480" s="109"/>
      <c r="NQ480" s="109"/>
      <c r="NR480" s="109"/>
      <c r="NS480" s="109"/>
      <c r="NT480" s="109"/>
      <c r="NU480" s="109"/>
      <c r="NV480" s="109"/>
      <c r="NW480" s="109"/>
      <c r="NX480" s="109"/>
      <c r="NY480" s="109"/>
      <c r="NZ480" s="109"/>
      <c r="OA480" s="109"/>
      <c r="OB480" s="109"/>
      <c r="OC480" s="109"/>
      <c r="OD480" s="109"/>
      <c r="OE480" s="109"/>
      <c r="OF480" s="109"/>
      <c r="OG480" s="109"/>
      <c r="OH480" s="109"/>
      <c r="OI480" s="109"/>
      <c r="OJ480" s="109"/>
      <c r="OK480" s="109"/>
      <c r="OL480" s="109"/>
      <c r="OM480" s="109"/>
      <c r="ON480" s="109"/>
      <c r="OO480" s="109"/>
      <c r="OP480" s="109"/>
      <c r="OQ480" s="109"/>
      <c r="OR480" s="109"/>
      <c r="OS480" s="109"/>
      <c r="OT480" s="109"/>
      <c r="OU480" s="109"/>
      <c r="OV480" s="109"/>
      <c r="OW480" s="109"/>
      <c r="OX480" s="109"/>
      <c r="OY480" s="109"/>
      <c r="OZ480" s="109"/>
      <c r="PA480" s="109"/>
      <c r="PB480" s="109"/>
      <c r="PC480" s="109"/>
      <c r="PD480" s="109"/>
      <c r="PE480" s="109"/>
      <c r="PF480" s="109"/>
      <c r="PG480" s="109"/>
      <c r="PH480" s="109"/>
      <c r="PI480" s="109"/>
      <c r="PJ480" s="109"/>
      <c r="PK480" s="109"/>
      <c r="PL480" s="109"/>
      <c r="PM480" s="109"/>
      <c r="PN480" s="109"/>
      <c r="PO480" s="109"/>
      <c r="PP480" s="109"/>
      <c r="PQ480" s="109"/>
      <c r="PR480" s="109"/>
      <c r="PS480" s="109"/>
      <c r="PT480" s="109"/>
      <c r="PU480" s="109"/>
      <c r="PV480" s="109"/>
      <c r="PW480" s="109"/>
      <c r="PX480" s="109"/>
      <c r="PY480" s="109"/>
      <c r="PZ480" s="109"/>
      <c r="QA480" s="109"/>
      <c r="QB480" s="109"/>
      <c r="QC480" s="109"/>
      <c r="QD480" s="109"/>
      <c r="QE480" s="109"/>
      <c r="QF480" s="109"/>
      <c r="QG480" s="109">
        <v>400</v>
      </c>
      <c r="QH480" s="109"/>
      <c r="QI480" s="109"/>
      <c r="QJ480" s="109"/>
      <c r="QK480" s="23">
        <f t="shared" si="7"/>
        <v>400</v>
      </c>
      <c r="QL480" s="125"/>
      <c r="QM480" s="125"/>
      <c r="QN480" s="125"/>
      <c r="QO480" s="125"/>
      <c r="QP480" s="125"/>
      <c r="QQ480" s="125"/>
      <c r="QR480" s="125"/>
      <c r="QS480" s="130"/>
    </row>
    <row r="481" spans="1:461" s="5" customFormat="1" ht="12.75" customHeight="1" x14ac:dyDescent="0.2">
      <c r="A481" s="52">
        <v>44761</v>
      </c>
      <c r="B481" s="98" t="s">
        <v>75</v>
      </c>
      <c r="C481" s="107"/>
      <c r="D481" s="107"/>
      <c r="E481" s="108"/>
      <c r="F481" s="108"/>
      <c r="G481" s="108"/>
      <c r="H481" s="108"/>
      <c r="I481" s="108"/>
      <c r="J481" s="108"/>
      <c r="K481" s="108"/>
      <c r="L481" s="108"/>
      <c r="M481" s="108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 s="109"/>
      <c r="BD481" s="109"/>
      <c r="BE481" s="109"/>
      <c r="BF481" s="109"/>
      <c r="BG481" s="109"/>
      <c r="BH481" s="109"/>
      <c r="BI481" s="109"/>
      <c r="BJ481" s="109"/>
      <c r="BK481" s="109"/>
      <c r="BL481" s="109"/>
      <c r="BM481" s="109"/>
      <c r="BN481" s="109"/>
      <c r="BO481" s="109"/>
      <c r="BP481" s="109"/>
      <c r="BQ481" s="109"/>
      <c r="BR481" s="109"/>
      <c r="BS481" s="109"/>
      <c r="BT481" s="109"/>
      <c r="BU481" s="109"/>
      <c r="BV481" s="109"/>
      <c r="BW481" s="109"/>
      <c r="BX481" s="109"/>
      <c r="BY481" s="109">
        <v>60</v>
      </c>
      <c r="BZ481" s="109"/>
      <c r="CA481" s="109"/>
      <c r="CB481" s="109"/>
      <c r="CC481" s="109"/>
      <c r="CD481" s="109"/>
      <c r="CE481" s="109"/>
      <c r="CF481" s="109"/>
      <c r="CG481" s="109"/>
      <c r="CH481" s="109"/>
      <c r="CI481" s="109"/>
      <c r="CJ481" s="109"/>
      <c r="CK481" s="109"/>
      <c r="CL481" s="109"/>
      <c r="CM481" s="109"/>
      <c r="CN481" s="109"/>
      <c r="CO481" s="109"/>
      <c r="CP481" s="109"/>
      <c r="CQ481" s="109"/>
      <c r="CR481" s="109"/>
      <c r="CS481" s="109"/>
      <c r="CT481" s="109"/>
      <c r="CU481" s="109"/>
      <c r="CV481" s="109"/>
      <c r="CW481" s="109"/>
      <c r="CX481" s="109"/>
      <c r="CY481" s="109"/>
      <c r="CZ481" s="109"/>
      <c r="DA481" s="109"/>
      <c r="DB481" s="109"/>
      <c r="DC481" s="109"/>
      <c r="DD481" s="109"/>
      <c r="DE481" s="109"/>
      <c r="DF481" s="109"/>
      <c r="DG481" s="109"/>
      <c r="DH481" s="109"/>
      <c r="DI481" s="109"/>
      <c r="DJ481" s="109"/>
      <c r="DK481" s="109"/>
      <c r="DL481" s="109"/>
      <c r="DM481" s="109"/>
      <c r="DN481" s="109"/>
      <c r="DO481" s="109"/>
      <c r="DP481" s="109"/>
      <c r="DQ481" s="109"/>
      <c r="DR481" s="109"/>
      <c r="DS481" s="109"/>
      <c r="DT481" s="109"/>
      <c r="DU481" s="109">
        <v>10</v>
      </c>
      <c r="DV481" s="109"/>
      <c r="DW481" s="109"/>
      <c r="DX481" s="109"/>
      <c r="DY481" s="109"/>
      <c r="DZ481" s="109"/>
      <c r="EA481" s="109"/>
      <c r="EB481" s="109"/>
      <c r="EC481" s="109"/>
      <c r="ED481" s="109"/>
      <c r="EE481" s="109"/>
      <c r="EF481" s="109"/>
      <c r="EG481" s="109"/>
      <c r="EH481" s="109"/>
      <c r="EI481" s="109"/>
      <c r="EJ481" s="109"/>
      <c r="EK481" s="109"/>
      <c r="EL481" s="109"/>
      <c r="EM481" s="109"/>
      <c r="EN481" s="109"/>
      <c r="EO481" s="109"/>
      <c r="EP481" s="109"/>
      <c r="EQ481" s="109"/>
      <c r="ER481" s="109"/>
      <c r="ES481" s="109"/>
      <c r="ET481" s="109"/>
      <c r="EU481" s="109"/>
      <c r="EV481" s="109"/>
      <c r="EW481" s="109">
        <v>20</v>
      </c>
      <c r="EX481" s="109"/>
      <c r="EY481" s="109"/>
      <c r="EZ481" s="109"/>
      <c r="FA481" s="109"/>
      <c r="FB481" s="109"/>
      <c r="FC481" s="109"/>
      <c r="FD481" s="109"/>
      <c r="FE481" s="109"/>
      <c r="FF481" s="109"/>
      <c r="FG481" s="109"/>
      <c r="FH481" s="109"/>
      <c r="FI481" s="109"/>
      <c r="FJ481" s="109"/>
      <c r="FK481" s="109"/>
      <c r="FL481" s="109"/>
      <c r="FM481" s="109"/>
      <c r="FN481" s="109"/>
      <c r="FO481" s="109"/>
      <c r="FP481" s="109"/>
      <c r="FQ481" s="109"/>
      <c r="FR481" s="109"/>
      <c r="FS481" s="109">
        <v>70</v>
      </c>
      <c r="FT481" s="109"/>
      <c r="FU481" s="109"/>
      <c r="FV481" s="109"/>
      <c r="FW481" s="109"/>
      <c r="FX481" s="109"/>
      <c r="FY481" s="109"/>
      <c r="FZ481" s="109"/>
      <c r="GA481" s="109"/>
      <c r="GB481" s="109"/>
      <c r="GC481" s="109"/>
      <c r="GD481" s="109"/>
      <c r="GE481" s="109"/>
      <c r="GF481" s="109"/>
      <c r="GG481" s="109"/>
      <c r="GH481" s="109"/>
      <c r="GI481" s="109"/>
      <c r="GJ481" s="109"/>
      <c r="GK481" s="109"/>
      <c r="GL481" s="109"/>
      <c r="GM481" s="109"/>
      <c r="GN481" s="109"/>
      <c r="GO481" s="109"/>
      <c r="GP481" s="109"/>
      <c r="GQ481" s="109"/>
      <c r="GR481" s="109"/>
      <c r="GS481" s="109"/>
      <c r="GT481" s="109"/>
      <c r="GU481" s="109"/>
      <c r="GV481" s="109"/>
      <c r="GW481" s="109"/>
      <c r="GX481" s="109"/>
      <c r="GY481" s="109"/>
      <c r="GZ481" s="109"/>
      <c r="HA481" s="109"/>
      <c r="HB481" s="109"/>
      <c r="HC481" s="109"/>
      <c r="HD481" s="109"/>
      <c r="HE481" s="109"/>
      <c r="HF481" s="109"/>
      <c r="HG481" s="109"/>
      <c r="HH481" s="109"/>
      <c r="HI481" s="109"/>
      <c r="HJ481" s="109"/>
      <c r="HK481" s="109"/>
      <c r="HL481" s="109"/>
      <c r="HM481" s="109"/>
      <c r="HN481" s="109"/>
      <c r="HO481" s="109"/>
      <c r="HP481" s="109"/>
      <c r="HQ481" s="109"/>
      <c r="HR481" s="109"/>
      <c r="HS481" s="109"/>
      <c r="HT481" s="109"/>
      <c r="HU481" s="109"/>
      <c r="HV481" s="109"/>
      <c r="HW481" s="109"/>
      <c r="HX481" s="109"/>
      <c r="HY481" s="109"/>
      <c r="HZ481" s="109"/>
      <c r="IA481" s="109"/>
      <c r="IB481" s="109">
        <v>50</v>
      </c>
      <c r="IC481" s="109"/>
      <c r="ID481" s="109"/>
      <c r="IE481" s="109"/>
      <c r="IF481" s="109"/>
      <c r="IG481" s="109"/>
      <c r="IH481" s="109"/>
      <c r="II481" s="109"/>
      <c r="IJ481" s="109"/>
      <c r="IK481" s="109"/>
      <c r="IL481" s="109"/>
      <c r="IM481" s="109"/>
      <c r="IN481" s="109"/>
      <c r="IO481" s="109"/>
      <c r="IP481" s="109">
        <v>11</v>
      </c>
      <c r="IQ481" s="109"/>
      <c r="IR481" s="109"/>
      <c r="IS481" s="109"/>
      <c r="IT481" s="109"/>
      <c r="IU481" s="109"/>
      <c r="IV481" s="109"/>
      <c r="IW481" s="109"/>
      <c r="IX481" s="109"/>
      <c r="IY481" s="109"/>
      <c r="IZ481" s="109"/>
      <c r="JA481" s="109"/>
      <c r="JB481" s="109"/>
      <c r="JC481" s="109"/>
      <c r="JD481" s="109"/>
      <c r="JE481" s="109"/>
      <c r="JF481" s="109"/>
      <c r="JG481" s="109"/>
      <c r="JH481" s="109"/>
      <c r="JI481" s="109"/>
      <c r="JJ481" s="109"/>
      <c r="JK481" s="109"/>
      <c r="JL481" s="109"/>
      <c r="JM481" s="109"/>
      <c r="JN481" s="109"/>
      <c r="JO481" s="109"/>
      <c r="JP481" s="109"/>
      <c r="JQ481" s="109"/>
      <c r="JR481" s="109"/>
      <c r="JS481" s="109"/>
      <c r="JT481" s="109"/>
      <c r="JU481" s="109"/>
      <c r="JV481" s="109"/>
      <c r="JW481" s="109"/>
      <c r="JX481" s="109"/>
      <c r="JY481" s="109"/>
      <c r="JZ481" s="109"/>
      <c r="KA481" s="109"/>
      <c r="KB481" s="109"/>
      <c r="KC481" s="109">
        <v>100</v>
      </c>
      <c r="KD481" s="109"/>
      <c r="KE481" s="109"/>
      <c r="KF481" s="109"/>
      <c r="KG481" s="109"/>
      <c r="KH481" s="109"/>
      <c r="KI481" s="109"/>
      <c r="KJ481" s="109"/>
      <c r="KK481" s="109"/>
      <c r="KL481" s="109"/>
      <c r="KM481" s="109"/>
      <c r="KN481" s="109"/>
      <c r="KO481" s="109"/>
      <c r="KP481" s="109"/>
      <c r="KQ481" s="109"/>
      <c r="KR481" s="109"/>
      <c r="KS481" s="109"/>
      <c r="KT481" s="109"/>
      <c r="KU481" s="109"/>
      <c r="KV481" s="109"/>
      <c r="KW481" s="109"/>
      <c r="KX481" s="109"/>
      <c r="KY481" s="109"/>
      <c r="KZ481" s="109"/>
      <c r="LA481" s="109"/>
      <c r="LB481" s="109"/>
      <c r="LC481" s="109"/>
      <c r="LD481" s="109"/>
      <c r="LE481" s="109"/>
      <c r="LF481" s="109"/>
      <c r="LG481" s="109"/>
      <c r="LH481" s="109"/>
      <c r="LI481" s="109"/>
      <c r="LJ481" s="109"/>
      <c r="LK481" s="109"/>
      <c r="LL481" s="109"/>
      <c r="LM481" s="109"/>
      <c r="LN481" s="109"/>
      <c r="LO481" s="109"/>
      <c r="LP481" s="109"/>
      <c r="LQ481" s="109"/>
      <c r="LR481" s="109"/>
      <c r="LS481" s="109"/>
      <c r="LT481" s="109"/>
      <c r="LU481" s="109"/>
      <c r="LV481" s="109"/>
      <c r="LW481" s="109"/>
      <c r="LX481" s="109"/>
      <c r="LY481" s="109"/>
      <c r="LZ481" s="109"/>
      <c r="MA481" s="109"/>
      <c r="MB481" s="109"/>
      <c r="MC481" s="109"/>
      <c r="MD481" s="109"/>
      <c r="ME481" s="109"/>
      <c r="MF481" s="109"/>
      <c r="MG481" s="109"/>
      <c r="MH481" s="109"/>
      <c r="MI481" s="109"/>
      <c r="MJ481" s="109"/>
      <c r="MK481" s="109"/>
      <c r="ML481" s="109"/>
      <c r="MM481" s="109"/>
      <c r="MN481" s="109"/>
      <c r="MO481" s="109"/>
      <c r="MP481" s="109"/>
      <c r="MQ481" s="109"/>
      <c r="MR481" s="109"/>
      <c r="MS481" s="109"/>
      <c r="MT481" s="109"/>
      <c r="MU481" s="109"/>
      <c r="MV481" s="109"/>
      <c r="MW481" s="109"/>
      <c r="MX481" s="109"/>
      <c r="MY481" s="109"/>
      <c r="MZ481" s="109"/>
      <c r="NA481" s="109"/>
      <c r="NB481" s="109"/>
      <c r="NC481" s="109"/>
      <c r="ND481" s="109"/>
      <c r="NE481" s="109"/>
      <c r="NF481" s="109"/>
      <c r="NG481" s="109"/>
      <c r="NH481" s="109"/>
      <c r="NI481" s="109"/>
      <c r="NJ481" s="109"/>
      <c r="NK481" s="109"/>
      <c r="NL481" s="109"/>
      <c r="NM481" s="109"/>
      <c r="NN481" s="109"/>
      <c r="NO481" s="109"/>
      <c r="NP481" s="109"/>
      <c r="NQ481" s="109"/>
      <c r="NR481" s="109"/>
      <c r="NS481" s="109"/>
      <c r="NT481" s="109"/>
      <c r="NU481" s="109">
        <v>2</v>
      </c>
      <c r="NV481" s="109"/>
      <c r="NW481" s="109"/>
      <c r="NX481" s="109"/>
      <c r="NY481" s="109"/>
      <c r="NZ481" s="109"/>
      <c r="OA481" s="109"/>
      <c r="OB481" s="109"/>
      <c r="OC481" s="109"/>
      <c r="OD481" s="109"/>
      <c r="OE481" s="109"/>
      <c r="OF481" s="109"/>
      <c r="OG481" s="109"/>
      <c r="OH481" s="109"/>
      <c r="OI481" s="109"/>
      <c r="OJ481" s="109"/>
      <c r="OK481" s="109"/>
      <c r="OL481" s="109"/>
      <c r="OM481" s="109"/>
      <c r="ON481" s="109"/>
      <c r="OO481" s="109"/>
      <c r="OP481" s="109"/>
      <c r="OQ481" s="109"/>
      <c r="OR481" s="109"/>
      <c r="OS481" s="109"/>
      <c r="OT481" s="109"/>
      <c r="OU481" s="109"/>
      <c r="OV481" s="109"/>
      <c r="OW481" s="109"/>
      <c r="OX481" s="109"/>
      <c r="OY481" s="109"/>
      <c r="OZ481" s="109"/>
      <c r="PA481" s="109"/>
      <c r="PB481" s="109"/>
      <c r="PC481" s="109"/>
      <c r="PD481" s="109"/>
      <c r="PE481" s="109"/>
      <c r="PF481" s="109"/>
      <c r="PG481" s="109"/>
      <c r="PH481" s="109"/>
      <c r="PI481" s="109"/>
      <c r="PJ481" s="109"/>
      <c r="PK481" s="109"/>
      <c r="PL481" s="109"/>
      <c r="PM481" s="109"/>
      <c r="PN481" s="109"/>
      <c r="PO481" s="109"/>
      <c r="PP481" s="109"/>
      <c r="PQ481" s="109"/>
      <c r="PR481" s="109"/>
      <c r="PS481" s="109"/>
      <c r="PT481" s="109"/>
      <c r="PU481" s="109"/>
      <c r="PV481" s="109"/>
      <c r="PW481" s="109"/>
      <c r="PX481" s="109"/>
      <c r="PY481" s="109"/>
      <c r="PZ481" s="109"/>
      <c r="QA481" s="109"/>
      <c r="QB481" s="109"/>
      <c r="QC481" s="109"/>
      <c r="QD481" s="109"/>
      <c r="QE481" s="109"/>
      <c r="QF481" s="109"/>
      <c r="QG481" s="109"/>
      <c r="QH481" s="109"/>
      <c r="QI481" s="109"/>
      <c r="QJ481" s="109"/>
      <c r="QK481" s="23">
        <f t="shared" si="7"/>
        <v>323</v>
      </c>
      <c r="QL481" s="125"/>
      <c r="QM481" s="125"/>
      <c r="QN481" s="125"/>
      <c r="QO481" s="125"/>
      <c r="QP481" s="125"/>
      <c r="QQ481" s="125"/>
      <c r="QR481" s="125"/>
      <c r="QS481" s="130"/>
    </row>
    <row r="482" spans="1:461" s="5" customFormat="1" ht="12.75" customHeight="1" x14ac:dyDescent="0.2">
      <c r="A482" s="52">
        <v>44762</v>
      </c>
      <c r="B482" s="90" t="s">
        <v>445</v>
      </c>
      <c r="C482" s="107"/>
      <c r="D482" s="107"/>
      <c r="E482" s="108"/>
      <c r="F482" s="108"/>
      <c r="G482" s="108"/>
      <c r="H482" s="108"/>
      <c r="I482" s="108"/>
      <c r="J482" s="108"/>
      <c r="K482" s="108"/>
      <c r="L482" s="108"/>
      <c r="M482" s="108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 s="109"/>
      <c r="BD482" s="109"/>
      <c r="BE482" s="109"/>
      <c r="BF482" s="109"/>
      <c r="BG482" s="109"/>
      <c r="BH482" s="109"/>
      <c r="BI482" s="109"/>
      <c r="BJ482" s="109"/>
      <c r="BK482" s="109"/>
      <c r="BL482" s="109"/>
      <c r="BM482" s="109"/>
      <c r="BN482" s="109"/>
      <c r="BO482" s="109"/>
      <c r="BP482" s="109"/>
      <c r="BQ482" s="109"/>
      <c r="BR482" s="109"/>
      <c r="BS482" s="109"/>
      <c r="BT482" s="109"/>
      <c r="BU482" s="109"/>
      <c r="BV482" s="109"/>
      <c r="BW482" s="109"/>
      <c r="BX482" s="109"/>
      <c r="BY482" s="109"/>
      <c r="BZ482" s="109"/>
      <c r="CA482" s="109"/>
      <c r="CB482" s="109"/>
      <c r="CC482" s="109"/>
      <c r="CD482" s="109"/>
      <c r="CE482" s="109"/>
      <c r="CF482" s="109"/>
      <c r="CG482" s="109"/>
      <c r="CH482" s="109"/>
      <c r="CI482" s="109"/>
      <c r="CJ482" s="109"/>
      <c r="CK482" s="109"/>
      <c r="CL482" s="109"/>
      <c r="CM482" s="109"/>
      <c r="CN482" s="109"/>
      <c r="CO482" s="109"/>
      <c r="CP482" s="109"/>
      <c r="CQ482" s="109"/>
      <c r="CR482" s="109"/>
      <c r="CS482" s="109"/>
      <c r="CT482" s="109"/>
      <c r="CU482" s="109"/>
      <c r="CV482" s="109"/>
      <c r="CW482" s="109"/>
      <c r="CX482" s="109"/>
      <c r="CY482" s="109"/>
      <c r="CZ482" s="109"/>
      <c r="DA482" s="109"/>
      <c r="DB482" s="109"/>
      <c r="DC482" s="109"/>
      <c r="DD482" s="109"/>
      <c r="DE482" s="109"/>
      <c r="DF482" s="109"/>
      <c r="DG482" s="109"/>
      <c r="DH482" s="109"/>
      <c r="DI482" s="109"/>
      <c r="DJ482" s="109"/>
      <c r="DK482" s="109"/>
      <c r="DL482" s="109"/>
      <c r="DM482" s="109"/>
      <c r="DN482" s="109"/>
      <c r="DO482" s="109"/>
      <c r="DP482" s="109"/>
      <c r="DQ482" s="109"/>
      <c r="DR482" s="109"/>
      <c r="DS482" s="109"/>
      <c r="DT482" s="109"/>
      <c r="DU482" s="109"/>
      <c r="DV482" s="109"/>
      <c r="DW482" s="109"/>
      <c r="DX482" s="109"/>
      <c r="DY482" s="109"/>
      <c r="DZ482" s="109"/>
      <c r="EA482" s="109"/>
      <c r="EB482" s="109"/>
      <c r="EC482" s="109"/>
      <c r="ED482" s="109"/>
      <c r="EE482" s="109"/>
      <c r="EF482" s="109"/>
      <c r="EG482" s="109"/>
      <c r="EH482" s="109"/>
      <c r="EI482" s="109"/>
      <c r="EJ482" s="109"/>
      <c r="EK482" s="109"/>
      <c r="EL482" s="109"/>
      <c r="EM482" s="109"/>
      <c r="EN482" s="109"/>
      <c r="EO482" s="109"/>
      <c r="EP482" s="109"/>
      <c r="EQ482" s="109"/>
      <c r="ER482" s="109"/>
      <c r="ES482" s="109"/>
      <c r="ET482" s="109"/>
      <c r="EU482" s="109"/>
      <c r="EV482" s="109"/>
      <c r="EW482" s="109"/>
      <c r="EX482" s="109"/>
      <c r="EY482" s="109"/>
      <c r="EZ482" s="109"/>
      <c r="FA482" s="109"/>
      <c r="FB482" s="109"/>
      <c r="FC482" s="109"/>
      <c r="FD482" s="109"/>
      <c r="FE482" s="109"/>
      <c r="FF482" s="109"/>
      <c r="FG482" s="109"/>
      <c r="FH482" s="109"/>
      <c r="FI482" s="109"/>
      <c r="FJ482" s="109"/>
      <c r="FK482" s="109"/>
      <c r="FL482" s="109"/>
      <c r="FM482" s="109"/>
      <c r="FN482" s="109"/>
      <c r="FO482" s="109"/>
      <c r="FP482" s="109"/>
      <c r="FQ482" s="109"/>
      <c r="FR482" s="109"/>
      <c r="FS482" s="109"/>
      <c r="FT482" s="109"/>
      <c r="FU482" s="109"/>
      <c r="FV482" s="109"/>
      <c r="FW482" s="109"/>
      <c r="FX482" s="109"/>
      <c r="FY482" s="109"/>
      <c r="FZ482" s="109"/>
      <c r="GA482" s="109"/>
      <c r="GB482" s="109"/>
      <c r="GC482" s="109"/>
      <c r="GD482" s="109"/>
      <c r="GE482" s="109"/>
      <c r="GF482" s="109"/>
      <c r="GG482" s="109"/>
      <c r="GH482" s="109"/>
      <c r="GI482" s="109"/>
      <c r="GJ482" s="109"/>
      <c r="GK482" s="109"/>
      <c r="GL482" s="109"/>
      <c r="GM482" s="109"/>
      <c r="GN482" s="109"/>
      <c r="GO482" s="109"/>
      <c r="GP482" s="109"/>
      <c r="GQ482" s="109"/>
      <c r="GR482" s="109"/>
      <c r="GS482" s="109"/>
      <c r="GT482" s="109"/>
      <c r="GU482" s="109"/>
      <c r="GV482" s="109"/>
      <c r="GW482" s="109"/>
      <c r="GX482" s="109"/>
      <c r="GY482" s="109"/>
      <c r="GZ482" s="109"/>
      <c r="HA482" s="109"/>
      <c r="HB482" s="109"/>
      <c r="HC482" s="109"/>
      <c r="HD482" s="109"/>
      <c r="HE482" s="109"/>
      <c r="HF482" s="109"/>
      <c r="HG482" s="109"/>
      <c r="HH482" s="109"/>
      <c r="HI482" s="109"/>
      <c r="HJ482" s="109"/>
      <c r="HK482" s="109"/>
      <c r="HL482" s="109"/>
      <c r="HM482" s="109"/>
      <c r="HN482" s="109"/>
      <c r="HO482" s="109"/>
      <c r="HP482" s="109"/>
      <c r="HQ482" s="109"/>
      <c r="HR482" s="109"/>
      <c r="HS482" s="109"/>
      <c r="HT482" s="109"/>
      <c r="HU482" s="109"/>
      <c r="HV482" s="109"/>
      <c r="HW482" s="109"/>
      <c r="HX482" s="109"/>
      <c r="HY482" s="109"/>
      <c r="HZ482" s="109"/>
      <c r="IA482" s="109"/>
      <c r="IB482" s="109"/>
      <c r="IC482" s="109"/>
      <c r="ID482" s="109"/>
      <c r="IE482" s="109"/>
      <c r="IF482" s="109"/>
      <c r="IG482" s="109"/>
      <c r="IH482" s="109"/>
      <c r="II482" s="109"/>
      <c r="IJ482" s="109"/>
      <c r="IK482" s="109"/>
      <c r="IL482" s="109"/>
      <c r="IM482" s="109"/>
      <c r="IN482" s="109"/>
      <c r="IO482" s="109"/>
      <c r="IP482" s="109"/>
      <c r="IQ482" s="109"/>
      <c r="IR482" s="109"/>
      <c r="IS482" s="109"/>
      <c r="IT482" s="109"/>
      <c r="IU482" s="109"/>
      <c r="IV482" s="109"/>
      <c r="IW482" s="109"/>
      <c r="IX482" s="109"/>
      <c r="IY482" s="109"/>
      <c r="IZ482" s="109"/>
      <c r="JA482" s="109"/>
      <c r="JB482" s="109"/>
      <c r="JC482" s="109"/>
      <c r="JD482" s="109"/>
      <c r="JE482" s="109"/>
      <c r="JF482" s="109"/>
      <c r="JG482" s="109"/>
      <c r="JH482" s="109"/>
      <c r="JI482" s="109"/>
      <c r="JJ482" s="109"/>
      <c r="JK482" s="109"/>
      <c r="JL482" s="109"/>
      <c r="JM482" s="109"/>
      <c r="JN482" s="109"/>
      <c r="JO482" s="109"/>
      <c r="JP482" s="109"/>
      <c r="JQ482" s="109"/>
      <c r="JR482" s="109"/>
      <c r="JS482" s="109"/>
      <c r="JT482" s="109"/>
      <c r="JU482" s="109"/>
      <c r="JV482" s="109"/>
      <c r="JW482" s="109"/>
      <c r="JX482" s="109"/>
      <c r="JY482" s="109"/>
      <c r="JZ482" s="109"/>
      <c r="KA482" s="109"/>
      <c r="KB482" s="109"/>
      <c r="KC482" s="109"/>
      <c r="KD482" s="109"/>
      <c r="KE482" s="109"/>
      <c r="KF482" s="109"/>
      <c r="KG482" s="109"/>
      <c r="KH482" s="109"/>
      <c r="KI482" s="109"/>
      <c r="KJ482" s="109"/>
      <c r="KK482" s="109"/>
      <c r="KL482" s="109"/>
      <c r="KM482" s="109"/>
      <c r="KN482" s="109"/>
      <c r="KO482" s="109"/>
      <c r="KP482" s="109"/>
      <c r="KQ482" s="109"/>
      <c r="KR482" s="109"/>
      <c r="KS482" s="109"/>
      <c r="KT482" s="109"/>
      <c r="KU482" s="109"/>
      <c r="KV482" s="109"/>
      <c r="KW482" s="109"/>
      <c r="KX482" s="109">
        <v>10</v>
      </c>
      <c r="KY482" s="109"/>
      <c r="KZ482" s="109"/>
      <c r="LA482" s="109"/>
      <c r="LB482" s="109"/>
      <c r="LC482" s="109"/>
      <c r="LD482" s="109"/>
      <c r="LE482" s="109"/>
      <c r="LF482" s="109"/>
      <c r="LG482" s="109"/>
      <c r="LH482" s="109"/>
      <c r="LI482" s="109"/>
      <c r="LJ482" s="109"/>
      <c r="LK482" s="109"/>
      <c r="LL482" s="109"/>
      <c r="LM482" s="109"/>
      <c r="LN482" s="109"/>
      <c r="LO482" s="109"/>
      <c r="LP482" s="109"/>
      <c r="LQ482" s="109"/>
      <c r="LR482" s="109"/>
      <c r="LS482" s="109"/>
      <c r="LT482" s="109"/>
      <c r="LU482" s="109"/>
      <c r="LV482" s="109"/>
      <c r="LW482" s="109"/>
      <c r="LX482" s="109"/>
      <c r="LY482" s="109"/>
      <c r="LZ482" s="109"/>
      <c r="MA482" s="109"/>
      <c r="MB482" s="109"/>
      <c r="MC482" s="109"/>
      <c r="MD482" s="109"/>
      <c r="ME482" s="109"/>
      <c r="MF482" s="109"/>
      <c r="MG482" s="109"/>
      <c r="MH482" s="109"/>
      <c r="MI482" s="109"/>
      <c r="MJ482" s="109"/>
      <c r="MK482" s="109"/>
      <c r="ML482" s="109"/>
      <c r="MM482" s="109"/>
      <c r="MN482" s="109"/>
      <c r="MO482" s="109"/>
      <c r="MP482" s="109"/>
      <c r="MQ482" s="109"/>
      <c r="MR482" s="109"/>
      <c r="MS482" s="109"/>
      <c r="MT482" s="109"/>
      <c r="MU482" s="109"/>
      <c r="MV482" s="109"/>
      <c r="MW482" s="109"/>
      <c r="MX482" s="109"/>
      <c r="MY482" s="109"/>
      <c r="MZ482" s="109"/>
      <c r="NA482" s="109"/>
      <c r="NB482" s="109"/>
      <c r="NC482" s="109"/>
      <c r="ND482" s="109"/>
      <c r="NE482" s="109"/>
      <c r="NF482" s="109"/>
      <c r="NG482" s="109"/>
      <c r="NH482" s="109"/>
      <c r="NI482" s="109"/>
      <c r="NJ482" s="109"/>
      <c r="NK482" s="109"/>
      <c r="NL482" s="109"/>
      <c r="NM482" s="109"/>
      <c r="NN482" s="109"/>
      <c r="NO482" s="109"/>
      <c r="NP482" s="109"/>
      <c r="NQ482" s="109"/>
      <c r="NR482" s="109"/>
      <c r="NS482" s="109"/>
      <c r="NT482" s="109"/>
      <c r="NU482" s="109"/>
      <c r="NV482" s="109"/>
      <c r="NW482" s="109"/>
      <c r="NX482" s="109"/>
      <c r="NY482" s="109"/>
      <c r="NZ482" s="109"/>
      <c r="OA482" s="109"/>
      <c r="OB482" s="109"/>
      <c r="OC482" s="109"/>
      <c r="OD482" s="109"/>
      <c r="OE482" s="109"/>
      <c r="OF482" s="109"/>
      <c r="OG482" s="109"/>
      <c r="OH482" s="109"/>
      <c r="OI482" s="109"/>
      <c r="OJ482" s="109"/>
      <c r="OK482" s="109"/>
      <c r="OL482" s="109"/>
      <c r="OM482" s="109"/>
      <c r="ON482" s="109"/>
      <c r="OO482" s="109"/>
      <c r="OP482" s="109"/>
      <c r="OQ482" s="109"/>
      <c r="OR482" s="109"/>
      <c r="OS482" s="109"/>
      <c r="OT482" s="109"/>
      <c r="OU482" s="109"/>
      <c r="OV482" s="109"/>
      <c r="OW482" s="109"/>
      <c r="OX482" s="109"/>
      <c r="OY482" s="109"/>
      <c r="OZ482" s="109"/>
      <c r="PA482" s="109"/>
      <c r="PB482" s="109"/>
      <c r="PC482" s="109"/>
      <c r="PD482" s="109"/>
      <c r="PE482" s="109"/>
      <c r="PF482" s="109"/>
      <c r="PG482" s="109"/>
      <c r="PH482" s="109"/>
      <c r="PI482" s="109"/>
      <c r="PJ482" s="109"/>
      <c r="PK482" s="109"/>
      <c r="PL482" s="109"/>
      <c r="PM482" s="109"/>
      <c r="PN482" s="109"/>
      <c r="PO482" s="109"/>
      <c r="PP482" s="109"/>
      <c r="PQ482" s="109"/>
      <c r="PR482" s="109"/>
      <c r="PS482" s="109"/>
      <c r="PT482" s="109"/>
      <c r="PU482" s="109"/>
      <c r="PV482" s="109"/>
      <c r="PW482" s="109"/>
      <c r="PX482" s="109"/>
      <c r="PY482" s="109"/>
      <c r="PZ482" s="109"/>
      <c r="QA482" s="109"/>
      <c r="QB482" s="109"/>
      <c r="QC482" s="109"/>
      <c r="QD482" s="109"/>
      <c r="QE482" s="109"/>
      <c r="QF482" s="109"/>
      <c r="QG482" s="109"/>
      <c r="QH482" s="109"/>
      <c r="QI482" s="109"/>
      <c r="QJ482" s="109"/>
      <c r="QK482" s="23">
        <f t="shared" si="7"/>
        <v>10</v>
      </c>
      <c r="QL482" s="125"/>
      <c r="QM482" s="148"/>
      <c r="QN482" s="125"/>
      <c r="QO482" s="125"/>
      <c r="QP482" s="125"/>
      <c r="QQ482" s="125"/>
      <c r="QR482" s="125">
        <v>561.6</v>
      </c>
      <c r="QS482" s="130"/>
    </row>
    <row r="483" spans="1:461" s="5" customFormat="1" ht="12.75" customHeight="1" x14ac:dyDescent="0.2">
      <c r="A483" s="52">
        <v>44762</v>
      </c>
      <c r="B483" s="90" t="s">
        <v>582</v>
      </c>
      <c r="C483" s="107"/>
      <c r="D483" s="107"/>
      <c r="E483" s="108"/>
      <c r="F483" s="108"/>
      <c r="G483" s="108"/>
      <c r="H483" s="108"/>
      <c r="I483" s="108"/>
      <c r="J483" s="108"/>
      <c r="K483" s="108"/>
      <c r="L483" s="108"/>
      <c r="M483" s="108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 s="109"/>
      <c r="BD483" s="109"/>
      <c r="BE483" s="109"/>
      <c r="BF483" s="109"/>
      <c r="BG483" s="109"/>
      <c r="BH483" s="109"/>
      <c r="BI483" s="109"/>
      <c r="BJ483" s="109"/>
      <c r="BK483" s="109"/>
      <c r="BL483" s="109"/>
      <c r="BM483" s="109"/>
      <c r="BN483" s="109"/>
      <c r="BO483" s="109"/>
      <c r="BP483" s="109"/>
      <c r="BQ483" s="109"/>
      <c r="BR483" s="109"/>
      <c r="BS483" s="109"/>
      <c r="BT483" s="109"/>
      <c r="BU483" s="109"/>
      <c r="BV483" s="109"/>
      <c r="BW483" s="109"/>
      <c r="BX483" s="109"/>
      <c r="BY483" s="109"/>
      <c r="BZ483" s="109"/>
      <c r="CA483" s="109"/>
      <c r="CB483" s="109"/>
      <c r="CC483" s="109"/>
      <c r="CD483" s="109"/>
      <c r="CE483" s="109"/>
      <c r="CF483" s="109"/>
      <c r="CG483" s="109"/>
      <c r="CH483" s="109"/>
      <c r="CI483" s="109"/>
      <c r="CJ483" s="109"/>
      <c r="CK483" s="109"/>
      <c r="CL483" s="109"/>
      <c r="CM483" s="109"/>
      <c r="CN483" s="109"/>
      <c r="CO483" s="109"/>
      <c r="CP483" s="109"/>
      <c r="CQ483" s="109"/>
      <c r="CR483" s="109"/>
      <c r="CS483" s="109"/>
      <c r="CT483" s="109"/>
      <c r="CU483" s="109"/>
      <c r="CV483" s="109"/>
      <c r="CW483" s="109"/>
      <c r="CX483" s="109"/>
      <c r="CY483" s="109"/>
      <c r="CZ483" s="109"/>
      <c r="DA483" s="109"/>
      <c r="DB483" s="109"/>
      <c r="DC483" s="109">
        <v>1</v>
      </c>
      <c r="DD483" s="109"/>
      <c r="DE483" s="109"/>
      <c r="DF483" s="109"/>
      <c r="DG483" s="109"/>
      <c r="DH483" s="109"/>
      <c r="DI483" s="109"/>
      <c r="DJ483" s="109"/>
      <c r="DK483" s="109"/>
      <c r="DL483" s="109"/>
      <c r="DM483" s="109"/>
      <c r="DN483" s="109"/>
      <c r="DO483" s="109"/>
      <c r="DP483" s="109"/>
      <c r="DQ483" s="109"/>
      <c r="DR483" s="109"/>
      <c r="DS483" s="109"/>
      <c r="DT483" s="109"/>
      <c r="DU483" s="109"/>
      <c r="DV483" s="109"/>
      <c r="DW483" s="109"/>
      <c r="DX483" s="109"/>
      <c r="DY483" s="109"/>
      <c r="DZ483" s="109"/>
      <c r="EA483" s="109"/>
      <c r="EB483" s="109"/>
      <c r="EC483" s="109"/>
      <c r="ED483" s="109"/>
      <c r="EE483" s="109"/>
      <c r="EF483" s="109"/>
      <c r="EG483" s="109"/>
      <c r="EH483" s="109"/>
      <c r="EI483" s="109"/>
      <c r="EJ483" s="109"/>
      <c r="EK483" s="109"/>
      <c r="EL483" s="109"/>
      <c r="EM483" s="109"/>
      <c r="EN483" s="109"/>
      <c r="EO483" s="109"/>
      <c r="EP483" s="109"/>
      <c r="EQ483" s="109"/>
      <c r="ER483" s="109"/>
      <c r="ES483" s="109"/>
      <c r="ET483" s="109"/>
      <c r="EU483" s="109"/>
      <c r="EV483" s="109"/>
      <c r="EW483" s="109"/>
      <c r="EX483" s="109"/>
      <c r="EY483" s="109"/>
      <c r="EZ483" s="109"/>
      <c r="FA483" s="109"/>
      <c r="FB483" s="109"/>
      <c r="FC483" s="109"/>
      <c r="FD483" s="109"/>
      <c r="FE483" s="109"/>
      <c r="FF483" s="109"/>
      <c r="FG483" s="109"/>
      <c r="FH483" s="109"/>
      <c r="FI483" s="109"/>
      <c r="FJ483" s="109"/>
      <c r="FK483" s="109"/>
      <c r="FL483" s="109"/>
      <c r="FM483" s="109"/>
      <c r="FN483" s="109"/>
      <c r="FO483" s="109"/>
      <c r="FP483" s="109"/>
      <c r="FQ483" s="109"/>
      <c r="FR483" s="109"/>
      <c r="FS483" s="109"/>
      <c r="FT483" s="109"/>
      <c r="FU483" s="109"/>
      <c r="FV483" s="109"/>
      <c r="FW483" s="109"/>
      <c r="FX483" s="109"/>
      <c r="FY483" s="109"/>
      <c r="FZ483" s="109"/>
      <c r="GA483" s="109"/>
      <c r="GB483" s="109"/>
      <c r="GC483" s="109"/>
      <c r="GD483" s="109"/>
      <c r="GE483" s="109"/>
      <c r="GF483" s="109"/>
      <c r="GG483" s="109"/>
      <c r="GH483" s="109"/>
      <c r="GI483" s="109"/>
      <c r="GJ483" s="109"/>
      <c r="GK483" s="109"/>
      <c r="GL483" s="109"/>
      <c r="GM483" s="109"/>
      <c r="GN483" s="109"/>
      <c r="GO483" s="109"/>
      <c r="GP483" s="109"/>
      <c r="GQ483" s="109"/>
      <c r="GR483" s="109"/>
      <c r="GS483" s="109"/>
      <c r="GT483" s="109"/>
      <c r="GU483" s="109"/>
      <c r="GV483" s="109"/>
      <c r="GW483" s="109"/>
      <c r="GX483" s="109"/>
      <c r="GY483" s="109"/>
      <c r="GZ483" s="109"/>
      <c r="HA483" s="109"/>
      <c r="HB483" s="109"/>
      <c r="HC483" s="109"/>
      <c r="HD483" s="109"/>
      <c r="HE483" s="109"/>
      <c r="HF483" s="109"/>
      <c r="HG483" s="109"/>
      <c r="HH483" s="109"/>
      <c r="HI483" s="109"/>
      <c r="HJ483" s="109"/>
      <c r="HK483" s="109"/>
      <c r="HL483" s="109"/>
      <c r="HM483" s="109"/>
      <c r="HN483" s="109"/>
      <c r="HO483" s="109"/>
      <c r="HP483" s="109"/>
      <c r="HQ483" s="109"/>
      <c r="HR483" s="109"/>
      <c r="HS483" s="109"/>
      <c r="HT483" s="109"/>
      <c r="HU483" s="109"/>
      <c r="HV483" s="109"/>
      <c r="HW483" s="109"/>
      <c r="HX483" s="109"/>
      <c r="HY483" s="109"/>
      <c r="HZ483" s="109"/>
      <c r="IA483" s="109"/>
      <c r="IB483" s="109"/>
      <c r="IC483" s="109"/>
      <c r="ID483" s="109"/>
      <c r="IE483" s="109"/>
      <c r="IF483" s="109"/>
      <c r="IG483" s="109"/>
      <c r="IH483" s="109"/>
      <c r="II483" s="109"/>
      <c r="IJ483" s="109"/>
      <c r="IK483" s="109"/>
      <c r="IL483" s="109"/>
      <c r="IM483" s="109"/>
      <c r="IN483" s="109"/>
      <c r="IO483" s="109"/>
      <c r="IP483" s="109"/>
      <c r="IQ483" s="109"/>
      <c r="IR483" s="109"/>
      <c r="IS483" s="109"/>
      <c r="IT483" s="109"/>
      <c r="IU483" s="109"/>
      <c r="IV483" s="109"/>
      <c r="IW483" s="109"/>
      <c r="IX483" s="109"/>
      <c r="IY483" s="109"/>
      <c r="IZ483" s="109"/>
      <c r="JA483" s="109"/>
      <c r="JB483" s="109"/>
      <c r="JC483" s="109"/>
      <c r="JD483" s="109"/>
      <c r="JE483" s="109"/>
      <c r="JF483" s="109"/>
      <c r="JG483" s="109"/>
      <c r="JH483" s="109"/>
      <c r="JI483" s="109"/>
      <c r="JJ483" s="109"/>
      <c r="JK483" s="109"/>
      <c r="JL483" s="109"/>
      <c r="JM483" s="109"/>
      <c r="JN483" s="109"/>
      <c r="JO483" s="109"/>
      <c r="JP483" s="109"/>
      <c r="JQ483" s="109"/>
      <c r="JR483" s="109"/>
      <c r="JS483" s="109"/>
      <c r="JT483" s="109"/>
      <c r="JU483" s="109"/>
      <c r="JV483" s="109"/>
      <c r="JW483" s="109"/>
      <c r="JX483" s="109"/>
      <c r="JY483" s="109"/>
      <c r="JZ483" s="109"/>
      <c r="KA483" s="109"/>
      <c r="KB483" s="109"/>
      <c r="KC483" s="109"/>
      <c r="KD483" s="109"/>
      <c r="KE483" s="109"/>
      <c r="KF483" s="109"/>
      <c r="KG483" s="109"/>
      <c r="KH483" s="109"/>
      <c r="KI483" s="109"/>
      <c r="KJ483" s="109"/>
      <c r="KK483" s="109"/>
      <c r="KL483" s="109"/>
      <c r="KM483" s="109"/>
      <c r="KN483" s="109"/>
      <c r="KO483" s="109"/>
      <c r="KP483" s="109"/>
      <c r="KQ483" s="109"/>
      <c r="KR483" s="109"/>
      <c r="KS483" s="109"/>
      <c r="KT483" s="109"/>
      <c r="KU483" s="109"/>
      <c r="KV483" s="109"/>
      <c r="KW483" s="109"/>
      <c r="KX483" s="109"/>
      <c r="KY483" s="109"/>
      <c r="KZ483" s="109"/>
      <c r="LA483" s="109"/>
      <c r="LB483" s="109"/>
      <c r="LC483" s="109"/>
      <c r="LD483" s="109"/>
      <c r="LE483" s="109"/>
      <c r="LF483" s="109"/>
      <c r="LG483" s="109"/>
      <c r="LH483" s="109"/>
      <c r="LI483" s="109"/>
      <c r="LJ483" s="109"/>
      <c r="LK483" s="109"/>
      <c r="LL483" s="109"/>
      <c r="LM483" s="109"/>
      <c r="LN483" s="109"/>
      <c r="LO483" s="109"/>
      <c r="LP483" s="109"/>
      <c r="LQ483" s="109"/>
      <c r="LR483" s="109"/>
      <c r="LS483" s="109"/>
      <c r="LT483" s="109"/>
      <c r="LU483" s="109"/>
      <c r="LV483" s="109"/>
      <c r="LW483" s="109"/>
      <c r="LX483" s="109"/>
      <c r="LY483" s="109"/>
      <c r="LZ483" s="109"/>
      <c r="MA483" s="109"/>
      <c r="MB483" s="109"/>
      <c r="MC483" s="109"/>
      <c r="MD483" s="109"/>
      <c r="ME483" s="109"/>
      <c r="MF483" s="109"/>
      <c r="MG483" s="109"/>
      <c r="MH483" s="109"/>
      <c r="MI483" s="109"/>
      <c r="MJ483" s="109"/>
      <c r="MK483" s="109"/>
      <c r="ML483" s="109"/>
      <c r="MM483" s="109"/>
      <c r="MN483" s="109"/>
      <c r="MO483" s="109"/>
      <c r="MP483" s="109"/>
      <c r="MQ483" s="109"/>
      <c r="MR483" s="109"/>
      <c r="MS483" s="109"/>
      <c r="MT483" s="109"/>
      <c r="MU483" s="109"/>
      <c r="MV483" s="109"/>
      <c r="MW483" s="109"/>
      <c r="MX483" s="109"/>
      <c r="MY483" s="109"/>
      <c r="MZ483" s="109"/>
      <c r="NA483" s="109"/>
      <c r="NB483" s="109"/>
      <c r="NC483" s="109"/>
      <c r="ND483" s="109"/>
      <c r="NE483" s="109"/>
      <c r="NF483" s="109"/>
      <c r="NG483" s="109"/>
      <c r="NH483" s="109"/>
      <c r="NI483" s="109"/>
      <c r="NJ483" s="109"/>
      <c r="NK483" s="109"/>
      <c r="NL483" s="109"/>
      <c r="NM483" s="109"/>
      <c r="NN483" s="109"/>
      <c r="NO483" s="109"/>
      <c r="NP483" s="109"/>
      <c r="NQ483" s="109"/>
      <c r="NR483" s="109"/>
      <c r="NS483" s="109"/>
      <c r="NT483" s="109"/>
      <c r="NU483" s="109"/>
      <c r="NV483" s="109"/>
      <c r="NW483" s="109"/>
      <c r="NX483" s="109"/>
      <c r="NY483" s="109"/>
      <c r="NZ483" s="109"/>
      <c r="OA483" s="109"/>
      <c r="OB483" s="109"/>
      <c r="OC483" s="109"/>
      <c r="OD483" s="109"/>
      <c r="OE483" s="109"/>
      <c r="OF483" s="109"/>
      <c r="OG483" s="109"/>
      <c r="OH483" s="109"/>
      <c r="OI483" s="109"/>
      <c r="OJ483" s="109"/>
      <c r="OK483" s="109"/>
      <c r="OL483" s="109"/>
      <c r="OM483" s="109"/>
      <c r="ON483" s="109"/>
      <c r="OO483" s="109"/>
      <c r="OP483" s="109"/>
      <c r="OQ483" s="109"/>
      <c r="OR483" s="109"/>
      <c r="OS483" s="109"/>
      <c r="OT483" s="109"/>
      <c r="OU483" s="109"/>
      <c r="OV483" s="109"/>
      <c r="OW483" s="109"/>
      <c r="OX483" s="109"/>
      <c r="OY483" s="109"/>
      <c r="OZ483" s="109"/>
      <c r="PA483" s="109"/>
      <c r="PB483" s="109"/>
      <c r="PC483" s="109"/>
      <c r="PD483" s="109"/>
      <c r="PE483" s="109"/>
      <c r="PF483" s="109"/>
      <c r="PG483" s="109"/>
      <c r="PH483" s="109"/>
      <c r="PI483" s="109"/>
      <c r="PJ483" s="109"/>
      <c r="PK483" s="109"/>
      <c r="PL483" s="109"/>
      <c r="PM483" s="109"/>
      <c r="PN483" s="109"/>
      <c r="PO483" s="109"/>
      <c r="PP483" s="109"/>
      <c r="PQ483" s="109"/>
      <c r="PR483" s="109"/>
      <c r="PS483" s="109"/>
      <c r="PT483" s="109"/>
      <c r="PU483" s="109"/>
      <c r="PV483" s="109"/>
      <c r="PW483" s="109"/>
      <c r="PX483" s="109"/>
      <c r="PY483" s="109"/>
      <c r="PZ483" s="109"/>
      <c r="QA483" s="109"/>
      <c r="QB483" s="109"/>
      <c r="QC483" s="109"/>
      <c r="QD483" s="109"/>
      <c r="QE483" s="109"/>
      <c r="QF483" s="109"/>
      <c r="QG483" s="109"/>
      <c r="QH483" s="109"/>
      <c r="QI483" s="109"/>
      <c r="QJ483" s="109"/>
      <c r="QK483" s="23">
        <f t="shared" si="7"/>
        <v>1</v>
      </c>
      <c r="QL483" s="125"/>
      <c r="QM483" s="148"/>
      <c r="QN483" s="125"/>
      <c r="QO483" s="125"/>
      <c r="QP483" s="125"/>
      <c r="QQ483" s="125"/>
      <c r="QR483" s="125">
        <v>76.86</v>
      </c>
      <c r="QS483" s="130"/>
    </row>
    <row r="484" spans="1:461" s="5" customFormat="1" ht="12.75" customHeight="1" x14ac:dyDescent="0.2">
      <c r="A484" s="52">
        <v>44763</v>
      </c>
      <c r="B484" s="90" t="s">
        <v>502</v>
      </c>
      <c r="C484" s="107"/>
      <c r="D484" s="107"/>
      <c r="E484" s="108"/>
      <c r="F484" s="108"/>
      <c r="G484" s="108"/>
      <c r="H484" s="108"/>
      <c r="I484" s="108"/>
      <c r="J484" s="108"/>
      <c r="K484" s="108"/>
      <c r="L484" s="108"/>
      <c r="M484" s="108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 s="109"/>
      <c r="BG484" s="109"/>
      <c r="BH484" s="109"/>
      <c r="BI484" s="109"/>
      <c r="BJ484" s="109"/>
      <c r="BK484" s="109"/>
      <c r="BL484" s="109"/>
      <c r="BM484" s="109"/>
      <c r="BN484" s="109"/>
      <c r="BO484" s="109"/>
      <c r="BP484" s="109"/>
      <c r="BQ484" s="109"/>
      <c r="BR484" s="109"/>
      <c r="BS484" s="109"/>
      <c r="BT484" s="109"/>
      <c r="BU484" s="109"/>
      <c r="BV484" s="109"/>
      <c r="BW484" s="109"/>
      <c r="BX484" s="109"/>
      <c r="BY484" s="109"/>
      <c r="BZ484" s="109"/>
      <c r="CA484" s="109"/>
      <c r="CB484" s="109"/>
      <c r="CC484" s="109"/>
      <c r="CD484" s="109"/>
      <c r="CE484" s="109"/>
      <c r="CF484" s="109"/>
      <c r="CG484" s="109"/>
      <c r="CH484" s="109"/>
      <c r="CI484" s="109"/>
      <c r="CJ484" s="109"/>
      <c r="CK484" s="109"/>
      <c r="CL484" s="109"/>
      <c r="CM484" s="109"/>
      <c r="CN484" s="109"/>
      <c r="CO484" s="109"/>
      <c r="CP484" s="109"/>
      <c r="CQ484" s="109"/>
      <c r="CR484" s="109"/>
      <c r="CS484" s="109"/>
      <c r="CT484" s="109"/>
      <c r="CU484" s="109"/>
      <c r="CV484" s="109"/>
      <c r="CW484" s="109"/>
      <c r="CX484" s="109"/>
      <c r="CY484" s="109"/>
      <c r="CZ484" s="109"/>
      <c r="DA484" s="109"/>
      <c r="DB484" s="109"/>
      <c r="DC484" s="109"/>
      <c r="DD484" s="109"/>
      <c r="DE484" s="109"/>
      <c r="DF484" s="109"/>
      <c r="DG484" s="109"/>
      <c r="DH484" s="109"/>
      <c r="DI484" s="109"/>
      <c r="DJ484" s="109"/>
      <c r="DK484" s="109"/>
      <c r="DL484" s="109"/>
      <c r="DM484" s="109"/>
      <c r="DN484" s="109"/>
      <c r="DO484" s="109"/>
      <c r="DP484" s="109"/>
      <c r="DQ484" s="109"/>
      <c r="DR484" s="109"/>
      <c r="DS484" s="109"/>
      <c r="DT484" s="109"/>
      <c r="DU484" s="109"/>
      <c r="DV484" s="109"/>
      <c r="DW484" s="109"/>
      <c r="DX484" s="109"/>
      <c r="DY484" s="109"/>
      <c r="DZ484" s="109"/>
      <c r="EA484" s="109"/>
      <c r="EB484" s="109"/>
      <c r="EC484" s="109"/>
      <c r="ED484" s="109"/>
      <c r="EE484" s="109"/>
      <c r="EF484" s="109"/>
      <c r="EG484" s="109"/>
      <c r="EH484" s="109"/>
      <c r="EI484" s="109"/>
      <c r="EJ484" s="109"/>
      <c r="EK484" s="109"/>
      <c r="EL484" s="109"/>
      <c r="EM484" s="109"/>
      <c r="EN484" s="109"/>
      <c r="EO484" s="109"/>
      <c r="EP484" s="109"/>
      <c r="EQ484" s="109"/>
      <c r="ER484" s="109"/>
      <c r="ES484" s="109"/>
      <c r="ET484" s="109"/>
      <c r="EU484" s="109"/>
      <c r="EV484" s="109"/>
      <c r="EW484" s="109"/>
      <c r="EX484" s="109"/>
      <c r="EY484" s="109"/>
      <c r="EZ484" s="109"/>
      <c r="FA484" s="109"/>
      <c r="FB484" s="109"/>
      <c r="FC484" s="109"/>
      <c r="FD484" s="109"/>
      <c r="FE484" s="109"/>
      <c r="FF484" s="109"/>
      <c r="FG484" s="109"/>
      <c r="FH484" s="109"/>
      <c r="FI484" s="109"/>
      <c r="FJ484" s="109"/>
      <c r="FK484" s="109"/>
      <c r="FL484" s="109"/>
      <c r="FM484" s="109"/>
      <c r="FN484" s="109"/>
      <c r="FO484" s="109"/>
      <c r="FP484" s="109"/>
      <c r="FQ484" s="109"/>
      <c r="FR484" s="109"/>
      <c r="FS484" s="109"/>
      <c r="FT484" s="109"/>
      <c r="FU484" s="109"/>
      <c r="FV484" s="109"/>
      <c r="FW484" s="109"/>
      <c r="FX484" s="109"/>
      <c r="FY484" s="109"/>
      <c r="FZ484" s="109"/>
      <c r="GA484" s="109"/>
      <c r="GB484" s="109"/>
      <c r="GC484" s="109"/>
      <c r="GD484" s="109"/>
      <c r="GE484" s="109"/>
      <c r="GF484" s="109"/>
      <c r="GG484" s="109"/>
      <c r="GH484" s="109"/>
      <c r="GI484" s="109"/>
      <c r="GJ484" s="109"/>
      <c r="GK484" s="109"/>
      <c r="GL484" s="109"/>
      <c r="GM484" s="109"/>
      <c r="GN484" s="109"/>
      <c r="GO484" s="109"/>
      <c r="GP484" s="109"/>
      <c r="GQ484" s="109"/>
      <c r="GR484" s="109"/>
      <c r="GS484" s="109"/>
      <c r="GT484" s="109"/>
      <c r="GU484" s="109"/>
      <c r="GV484" s="109"/>
      <c r="GW484" s="109"/>
      <c r="GX484" s="109"/>
      <c r="GY484" s="109"/>
      <c r="GZ484" s="109"/>
      <c r="HA484" s="109"/>
      <c r="HB484" s="109"/>
      <c r="HC484" s="109"/>
      <c r="HD484" s="109"/>
      <c r="HE484" s="109"/>
      <c r="HF484" s="109"/>
      <c r="HG484" s="109"/>
      <c r="HH484" s="109"/>
      <c r="HI484" s="109"/>
      <c r="HJ484" s="109"/>
      <c r="HK484" s="109"/>
      <c r="HL484" s="109"/>
      <c r="HM484" s="109"/>
      <c r="HN484" s="109"/>
      <c r="HO484" s="109"/>
      <c r="HP484" s="109"/>
      <c r="HQ484" s="109"/>
      <c r="HR484" s="109"/>
      <c r="HS484" s="109"/>
      <c r="HT484" s="109"/>
      <c r="HU484" s="109"/>
      <c r="HV484" s="109"/>
      <c r="HW484" s="109"/>
      <c r="HX484" s="109"/>
      <c r="HY484" s="109"/>
      <c r="HZ484" s="109"/>
      <c r="IA484" s="109"/>
      <c r="IB484" s="109"/>
      <c r="IC484" s="109"/>
      <c r="ID484" s="109"/>
      <c r="IE484" s="109"/>
      <c r="IF484" s="109"/>
      <c r="IG484" s="109"/>
      <c r="IH484" s="109"/>
      <c r="II484" s="109"/>
      <c r="IJ484" s="109"/>
      <c r="IK484" s="109"/>
      <c r="IL484" s="109"/>
      <c r="IM484" s="109"/>
      <c r="IN484" s="109"/>
      <c r="IO484" s="109"/>
      <c r="IP484" s="109"/>
      <c r="IQ484" s="109"/>
      <c r="IR484" s="109"/>
      <c r="IS484" s="109"/>
      <c r="IT484" s="109"/>
      <c r="IU484" s="109"/>
      <c r="IV484" s="109"/>
      <c r="IW484" s="109"/>
      <c r="IX484" s="109"/>
      <c r="IY484" s="109"/>
      <c r="IZ484" s="109"/>
      <c r="JA484" s="109"/>
      <c r="JB484" s="109"/>
      <c r="JC484" s="109"/>
      <c r="JD484" s="109"/>
      <c r="JE484" s="109"/>
      <c r="JF484" s="109"/>
      <c r="JG484" s="109"/>
      <c r="JH484" s="109"/>
      <c r="JI484" s="109"/>
      <c r="JJ484" s="109">
        <v>1.6</v>
      </c>
      <c r="JK484" s="109">
        <v>16</v>
      </c>
      <c r="JL484" s="109"/>
      <c r="JM484" s="109"/>
      <c r="JN484" s="109"/>
      <c r="JO484" s="109"/>
      <c r="JP484" s="109"/>
      <c r="JQ484" s="109"/>
      <c r="JR484" s="109"/>
      <c r="JS484" s="109"/>
      <c r="JT484" s="109"/>
      <c r="JU484" s="109"/>
      <c r="JV484" s="109"/>
      <c r="JW484" s="109"/>
      <c r="JX484" s="109"/>
      <c r="JY484" s="109"/>
      <c r="JZ484" s="109"/>
      <c r="KA484" s="109"/>
      <c r="KB484" s="109"/>
      <c r="KC484" s="109"/>
      <c r="KD484" s="109"/>
      <c r="KE484" s="109"/>
      <c r="KF484" s="109"/>
      <c r="KG484" s="109"/>
      <c r="KH484" s="109"/>
      <c r="KI484" s="109"/>
      <c r="KJ484" s="109"/>
      <c r="KK484" s="109"/>
      <c r="KL484" s="109"/>
      <c r="KM484" s="109"/>
      <c r="KN484" s="109"/>
      <c r="KO484" s="109"/>
      <c r="KP484" s="109"/>
      <c r="KQ484" s="109"/>
      <c r="KR484" s="109"/>
      <c r="KS484" s="109"/>
      <c r="KT484" s="109"/>
      <c r="KU484" s="109"/>
      <c r="KV484" s="109"/>
      <c r="KW484" s="109"/>
      <c r="KX484" s="109"/>
      <c r="KY484" s="109"/>
      <c r="KZ484" s="109"/>
      <c r="LA484" s="109"/>
      <c r="LB484" s="109"/>
      <c r="LC484" s="109"/>
      <c r="LD484" s="109"/>
      <c r="LE484" s="109"/>
      <c r="LF484" s="109"/>
      <c r="LG484" s="109"/>
      <c r="LH484" s="109"/>
      <c r="LI484" s="109"/>
      <c r="LJ484" s="109"/>
      <c r="LK484" s="109"/>
      <c r="LL484" s="109"/>
      <c r="LM484" s="109"/>
      <c r="LN484" s="109"/>
      <c r="LO484" s="109"/>
      <c r="LP484" s="109"/>
      <c r="LQ484" s="109"/>
      <c r="LR484" s="109"/>
      <c r="LS484" s="109"/>
      <c r="LT484" s="109"/>
      <c r="LU484" s="109"/>
      <c r="LV484" s="109"/>
      <c r="LW484" s="109"/>
      <c r="LX484" s="109"/>
      <c r="LY484" s="109"/>
      <c r="LZ484" s="109"/>
      <c r="MA484" s="109"/>
      <c r="MB484" s="109"/>
      <c r="MC484" s="109"/>
      <c r="MD484" s="109"/>
      <c r="ME484" s="109"/>
      <c r="MF484" s="109"/>
      <c r="MG484" s="109"/>
      <c r="MH484" s="109"/>
      <c r="MI484" s="109"/>
      <c r="MJ484" s="109"/>
      <c r="MK484" s="109"/>
      <c r="ML484" s="109"/>
      <c r="MM484" s="109"/>
      <c r="MN484" s="109"/>
      <c r="MO484" s="109"/>
      <c r="MP484" s="109"/>
      <c r="MQ484" s="109"/>
      <c r="MR484" s="109"/>
      <c r="MS484" s="109"/>
      <c r="MT484" s="109"/>
      <c r="MU484" s="109"/>
      <c r="MV484" s="109"/>
      <c r="MW484" s="109"/>
      <c r="MX484" s="109"/>
      <c r="MY484" s="109"/>
      <c r="MZ484" s="109"/>
      <c r="NA484" s="109"/>
      <c r="NB484" s="109"/>
      <c r="NC484" s="109"/>
      <c r="ND484" s="109"/>
      <c r="NE484" s="109"/>
      <c r="NF484" s="109"/>
      <c r="NG484" s="109"/>
      <c r="NH484" s="109"/>
      <c r="NI484" s="109"/>
      <c r="NJ484" s="109"/>
      <c r="NK484" s="109"/>
      <c r="NL484" s="109"/>
      <c r="NM484" s="109"/>
      <c r="NN484" s="109"/>
      <c r="NO484" s="109"/>
      <c r="NP484" s="109"/>
      <c r="NQ484" s="109"/>
      <c r="NR484" s="109"/>
      <c r="NS484" s="109"/>
      <c r="NT484" s="109"/>
      <c r="NU484" s="109"/>
      <c r="NV484" s="109"/>
      <c r="NW484" s="109"/>
      <c r="NX484" s="109"/>
      <c r="NY484" s="109"/>
      <c r="NZ484" s="109"/>
      <c r="OA484" s="109"/>
      <c r="OB484" s="109"/>
      <c r="OC484" s="109"/>
      <c r="OD484" s="109"/>
      <c r="OE484" s="109"/>
      <c r="OF484" s="109"/>
      <c r="OG484" s="109"/>
      <c r="OH484" s="109"/>
      <c r="OI484" s="109"/>
      <c r="OJ484" s="109"/>
      <c r="OK484" s="109"/>
      <c r="OL484" s="109"/>
      <c r="OM484" s="109"/>
      <c r="ON484" s="109"/>
      <c r="OO484" s="109"/>
      <c r="OP484" s="109"/>
      <c r="OQ484" s="109"/>
      <c r="OR484" s="109"/>
      <c r="OS484" s="109"/>
      <c r="OT484" s="109"/>
      <c r="OU484" s="109"/>
      <c r="OV484" s="109"/>
      <c r="OW484" s="109"/>
      <c r="OX484" s="109"/>
      <c r="OY484" s="109"/>
      <c r="OZ484" s="109"/>
      <c r="PA484" s="109"/>
      <c r="PB484" s="109"/>
      <c r="PC484" s="109"/>
      <c r="PD484" s="109"/>
      <c r="PE484" s="109"/>
      <c r="PF484" s="109"/>
      <c r="PG484" s="109"/>
      <c r="PH484" s="109"/>
      <c r="PI484" s="109"/>
      <c r="PJ484" s="109"/>
      <c r="PK484" s="109"/>
      <c r="PL484" s="109"/>
      <c r="PM484" s="109"/>
      <c r="PN484" s="109"/>
      <c r="PO484" s="109"/>
      <c r="PP484" s="109"/>
      <c r="PQ484" s="109"/>
      <c r="PR484" s="109"/>
      <c r="PS484" s="109"/>
      <c r="PT484" s="109"/>
      <c r="PU484" s="109"/>
      <c r="PV484" s="109"/>
      <c r="PW484" s="109"/>
      <c r="PX484" s="109"/>
      <c r="PY484" s="109"/>
      <c r="PZ484" s="109"/>
      <c r="QA484" s="109"/>
      <c r="QB484" s="109"/>
      <c r="QC484" s="109"/>
      <c r="QD484" s="109"/>
      <c r="QE484" s="109"/>
      <c r="QF484" s="109"/>
      <c r="QG484" s="109"/>
      <c r="QH484" s="109"/>
      <c r="QI484" s="109"/>
      <c r="QJ484" s="109"/>
      <c r="QK484" s="23">
        <f t="shared" si="7"/>
        <v>17.600000000000001</v>
      </c>
      <c r="QL484" s="125"/>
      <c r="QM484" s="148"/>
      <c r="QN484" s="125"/>
      <c r="QO484" s="125"/>
      <c r="QP484" s="125"/>
      <c r="QQ484" s="125"/>
      <c r="QR484" s="125">
        <v>1284.3800000000001</v>
      </c>
      <c r="QS484" s="130"/>
    </row>
    <row r="485" spans="1:461" s="5" customFormat="1" ht="12.75" customHeight="1" x14ac:dyDescent="0.2">
      <c r="A485" s="52">
        <v>44763</v>
      </c>
      <c r="B485" s="98" t="s">
        <v>354</v>
      </c>
      <c r="C485" s="107"/>
      <c r="D485" s="107"/>
      <c r="E485" s="108"/>
      <c r="F485" s="108"/>
      <c r="G485" s="108"/>
      <c r="H485" s="108"/>
      <c r="I485" s="108"/>
      <c r="J485" s="108"/>
      <c r="K485" s="108"/>
      <c r="L485" s="108"/>
      <c r="M485" s="108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 s="109"/>
      <c r="BD485" s="109"/>
      <c r="BE485" s="109"/>
      <c r="BF485" s="109"/>
      <c r="BG485" s="109"/>
      <c r="BH485" s="109"/>
      <c r="BI485" s="109"/>
      <c r="BJ485" s="109"/>
      <c r="BK485" s="109"/>
      <c r="BL485" s="109"/>
      <c r="BM485" s="109"/>
      <c r="BN485" s="109"/>
      <c r="BO485" s="109"/>
      <c r="BP485" s="109"/>
      <c r="BQ485" s="109"/>
      <c r="BR485" s="109"/>
      <c r="BS485" s="109"/>
      <c r="BT485" s="109"/>
      <c r="BU485" s="109"/>
      <c r="BV485" s="109"/>
      <c r="BW485" s="109"/>
      <c r="BX485" s="109"/>
      <c r="BY485" s="109"/>
      <c r="BZ485" s="109"/>
      <c r="CA485" s="109"/>
      <c r="CB485" s="109"/>
      <c r="CC485" s="109"/>
      <c r="CD485" s="109"/>
      <c r="CE485" s="109"/>
      <c r="CF485" s="109"/>
      <c r="CG485" s="109"/>
      <c r="CH485" s="109"/>
      <c r="CI485" s="109"/>
      <c r="CJ485" s="109"/>
      <c r="CK485" s="109"/>
      <c r="CL485" s="109"/>
      <c r="CM485" s="109"/>
      <c r="CN485" s="109"/>
      <c r="CO485" s="109"/>
      <c r="CP485" s="109"/>
      <c r="CQ485" s="109"/>
      <c r="CR485" s="109"/>
      <c r="CS485" s="109"/>
      <c r="CT485" s="109"/>
      <c r="CU485" s="109"/>
      <c r="CV485" s="109"/>
      <c r="CW485" s="109"/>
      <c r="CX485" s="109"/>
      <c r="CY485" s="109"/>
      <c r="CZ485" s="109"/>
      <c r="DA485" s="109"/>
      <c r="DB485" s="109"/>
      <c r="DC485" s="109"/>
      <c r="DD485" s="109"/>
      <c r="DE485" s="109"/>
      <c r="DF485" s="109"/>
      <c r="DG485" s="109"/>
      <c r="DH485" s="109"/>
      <c r="DI485" s="109"/>
      <c r="DJ485" s="109"/>
      <c r="DK485" s="109"/>
      <c r="DL485" s="109"/>
      <c r="DM485" s="109"/>
      <c r="DN485" s="109"/>
      <c r="DO485" s="109"/>
      <c r="DP485" s="109"/>
      <c r="DQ485" s="109"/>
      <c r="DR485" s="109"/>
      <c r="DS485" s="109"/>
      <c r="DT485" s="109"/>
      <c r="DU485" s="109"/>
      <c r="DV485" s="109"/>
      <c r="DW485" s="109"/>
      <c r="DX485" s="109"/>
      <c r="DY485" s="109"/>
      <c r="DZ485" s="109"/>
      <c r="EA485" s="109"/>
      <c r="EB485" s="109"/>
      <c r="EC485" s="109"/>
      <c r="ED485" s="109"/>
      <c r="EE485" s="109"/>
      <c r="EF485" s="109"/>
      <c r="EG485" s="109"/>
      <c r="EH485" s="109"/>
      <c r="EI485" s="109"/>
      <c r="EJ485" s="109"/>
      <c r="EK485" s="109"/>
      <c r="EL485" s="109"/>
      <c r="EM485" s="109"/>
      <c r="EN485" s="109"/>
      <c r="EO485" s="109"/>
      <c r="EP485" s="109"/>
      <c r="EQ485" s="109"/>
      <c r="ER485" s="109"/>
      <c r="ES485" s="109"/>
      <c r="ET485" s="109"/>
      <c r="EU485" s="109"/>
      <c r="EV485" s="109"/>
      <c r="EW485" s="109"/>
      <c r="EX485" s="109"/>
      <c r="EY485" s="109"/>
      <c r="EZ485" s="109"/>
      <c r="FA485" s="109"/>
      <c r="FB485" s="109"/>
      <c r="FC485" s="109"/>
      <c r="FD485" s="109"/>
      <c r="FE485" s="109"/>
      <c r="FF485" s="109"/>
      <c r="FG485" s="109"/>
      <c r="FH485" s="109"/>
      <c r="FI485" s="109"/>
      <c r="FJ485" s="109"/>
      <c r="FK485" s="109"/>
      <c r="FL485" s="109"/>
      <c r="FM485" s="109"/>
      <c r="FN485" s="109"/>
      <c r="FO485" s="109"/>
      <c r="FP485" s="109"/>
      <c r="FQ485" s="109"/>
      <c r="FR485" s="109"/>
      <c r="FS485" s="109"/>
      <c r="FT485" s="109"/>
      <c r="FU485" s="109"/>
      <c r="FV485" s="109"/>
      <c r="FW485" s="109"/>
      <c r="FX485" s="109"/>
      <c r="FY485" s="109"/>
      <c r="FZ485" s="109"/>
      <c r="GA485" s="109"/>
      <c r="GB485" s="109"/>
      <c r="GC485" s="109"/>
      <c r="GD485" s="109"/>
      <c r="GE485" s="109"/>
      <c r="GF485" s="109"/>
      <c r="GG485" s="109"/>
      <c r="GH485" s="109"/>
      <c r="GI485" s="109"/>
      <c r="GJ485" s="109"/>
      <c r="GK485" s="109"/>
      <c r="GL485" s="109"/>
      <c r="GM485" s="109"/>
      <c r="GN485" s="109"/>
      <c r="GO485" s="109"/>
      <c r="GP485" s="109"/>
      <c r="GQ485" s="109"/>
      <c r="GR485" s="109"/>
      <c r="GS485" s="109"/>
      <c r="GT485" s="109"/>
      <c r="GU485" s="109"/>
      <c r="GV485" s="109"/>
      <c r="GW485" s="109"/>
      <c r="GX485" s="109"/>
      <c r="GY485" s="109"/>
      <c r="GZ485" s="109"/>
      <c r="HA485" s="109"/>
      <c r="HB485" s="109"/>
      <c r="HC485" s="109"/>
      <c r="HD485" s="109"/>
      <c r="HE485" s="109"/>
      <c r="HF485" s="109"/>
      <c r="HG485" s="109"/>
      <c r="HH485" s="109"/>
      <c r="HI485" s="109"/>
      <c r="HJ485" s="109"/>
      <c r="HK485" s="109"/>
      <c r="HL485" s="109"/>
      <c r="HM485" s="109"/>
      <c r="HN485" s="109"/>
      <c r="HO485" s="109"/>
      <c r="HP485" s="109"/>
      <c r="HQ485" s="109"/>
      <c r="HR485" s="109"/>
      <c r="HS485" s="109"/>
      <c r="HT485" s="109"/>
      <c r="HU485" s="109"/>
      <c r="HV485" s="109"/>
      <c r="HW485" s="109"/>
      <c r="HX485" s="109"/>
      <c r="HY485" s="109"/>
      <c r="HZ485" s="109"/>
      <c r="IA485" s="109"/>
      <c r="IB485" s="109"/>
      <c r="IC485" s="109"/>
      <c r="ID485" s="109"/>
      <c r="IE485" s="109"/>
      <c r="IF485" s="109"/>
      <c r="IG485" s="109"/>
      <c r="IH485" s="109"/>
      <c r="II485" s="109"/>
      <c r="IJ485" s="109"/>
      <c r="IK485" s="109"/>
      <c r="IL485" s="109"/>
      <c r="IM485" s="109"/>
      <c r="IN485" s="109"/>
      <c r="IO485" s="109"/>
      <c r="IP485" s="109"/>
      <c r="IQ485" s="109"/>
      <c r="IR485" s="109"/>
      <c r="IS485" s="109"/>
      <c r="IT485" s="109"/>
      <c r="IU485" s="109"/>
      <c r="IV485" s="109">
        <v>50</v>
      </c>
      <c r="IW485" s="109"/>
      <c r="IX485" s="109"/>
      <c r="IY485" s="109"/>
      <c r="IZ485" s="109"/>
      <c r="JA485" s="109"/>
      <c r="JB485" s="109"/>
      <c r="JC485" s="109"/>
      <c r="JD485" s="109"/>
      <c r="JE485" s="109"/>
      <c r="JF485" s="109"/>
      <c r="JG485" s="109"/>
      <c r="JH485" s="109"/>
      <c r="JI485" s="109"/>
      <c r="JJ485" s="109"/>
      <c r="JK485" s="109"/>
      <c r="JL485" s="109"/>
      <c r="JM485" s="109"/>
      <c r="JN485" s="109"/>
      <c r="JO485" s="109"/>
      <c r="JP485" s="109"/>
      <c r="JQ485" s="109"/>
      <c r="JR485" s="109"/>
      <c r="JS485" s="109"/>
      <c r="JT485" s="109"/>
      <c r="JU485" s="109"/>
      <c r="JV485" s="109"/>
      <c r="JW485" s="109"/>
      <c r="JX485" s="109"/>
      <c r="JY485" s="109"/>
      <c r="JZ485" s="109"/>
      <c r="KA485" s="109"/>
      <c r="KB485" s="109"/>
      <c r="KC485" s="109"/>
      <c r="KD485" s="109"/>
      <c r="KE485" s="109"/>
      <c r="KF485" s="109"/>
      <c r="KG485" s="109"/>
      <c r="KH485" s="109"/>
      <c r="KI485" s="109"/>
      <c r="KJ485" s="109"/>
      <c r="KK485" s="109"/>
      <c r="KL485" s="109"/>
      <c r="KM485" s="109"/>
      <c r="KN485" s="109"/>
      <c r="KO485" s="109"/>
      <c r="KP485" s="109"/>
      <c r="KQ485" s="109"/>
      <c r="KR485" s="109"/>
      <c r="KS485" s="109"/>
      <c r="KT485" s="109"/>
      <c r="KU485" s="109"/>
      <c r="KV485" s="109"/>
      <c r="KW485" s="109"/>
      <c r="KX485" s="109"/>
      <c r="KY485" s="109"/>
      <c r="KZ485" s="109"/>
      <c r="LA485" s="109"/>
      <c r="LB485" s="109"/>
      <c r="LC485" s="109"/>
      <c r="LD485" s="109"/>
      <c r="LE485" s="109"/>
      <c r="LF485" s="109"/>
      <c r="LG485" s="109"/>
      <c r="LH485" s="109"/>
      <c r="LI485" s="109"/>
      <c r="LJ485" s="109"/>
      <c r="LK485" s="109"/>
      <c r="LL485" s="109"/>
      <c r="LM485" s="109"/>
      <c r="LN485" s="109"/>
      <c r="LO485" s="109"/>
      <c r="LP485" s="109"/>
      <c r="LQ485" s="109"/>
      <c r="LR485" s="109"/>
      <c r="LS485" s="109"/>
      <c r="LT485" s="109"/>
      <c r="LU485" s="109"/>
      <c r="LV485" s="109"/>
      <c r="LW485" s="109"/>
      <c r="LX485" s="109"/>
      <c r="LY485" s="109"/>
      <c r="LZ485" s="109"/>
      <c r="MA485" s="109"/>
      <c r="MB485" s="109"/>
      <c r="MC485" s="109"/>
      <c r="MD485" s="109"/>
      <c r="ME485" s="109"/>
      <c r="MF485" s="109"/>
      <c r="MG485" s="109"/>
      <c r="MH485" s="109"/>
      <c r="MI485" s="109"/>
      <c r="MJ485" s="109"/>
      <c r="MK485" s="109"/>
      <c r="ML485" s="109"/>
      <c r="MM485" s="109"/>
      <c r="MN485" s="109"/>
      <c r="MO485" s="109"/>
      <c r="MP485" s="109"/>
      <c r="MQ485" s="109"/>
      <c r="MR485" s="109"/>
      <c r="MS485" s="109"/>
      <c r="MT485" s="109"/>
      <c r="MU485" s="109"/>
      <c r="MV485" s="109"/>
      <c r="MW485" s="109"/>
      <c r="MX485" s="109"/>
      <c r="MY485" s="109"/>
      <c r="MZ485" s="109"/>
      <c r="NA485" s="109"/>
      <c r="NB485" s="109"/>
      <c r="NC485" s="109"/>
      <c r="ND485" s="109"/>
      <c r="NE485" s="109"/>
      <c r="NF485" s="109"/>
      <c r="NG485" s="109"/>
      <c r="NH485" s="109"/>
      <c r="NI485" s="109"/>
      <c r="NJ485" s="109"/>
      <c r="NK485" s="109"/>
      <c r="NL485" s="109"/>
      <c r="NM485" s="109"/>
      <c r="NN485" s="109"/>
      <c r="NO485" s="109"/>
      <c r="NP485" s="109"/>
      <c r="NQ485" s="109"/>
      <c r="NR485" s="109"/>
      <c r="NS485" s="109"/>
      <c r="NT485" s="109"/>
      <c r="NU485" s="109"/>
      <c r="NV485" s="109"/>
      <c r="NW485" s="109"/>
      <c r="NX485" s="109"/>
      <c r="NY485" s="109"/>
      <c r="NZ485" s="109"/>
      <c r="OA485" s="109"/>
      <c r="OB485" s="109"/>
      <c r="OC485" s="109"/>
      <c r="OD485" s="109"/>
      <c r="OE485" s="109"/>
      <c r="OF485" s="109"/>
      <c r="OG485" s="109"/>
      <c r="OH485" s="109"/>
      <c r="OI485" s="109"/>
      <c r="OJ485" s="109"/>
      <c r="OK485" s="109"/>
      <c r="OL485" s="109"/>
      <c r="OM485" s="109"/>
      <c r="ON485" s="109"/>
      <c r="OO485" s="109"/>
      <c r="OP485" s="109"/>
      <c r="OQ485" s="109"/>
      <c r="OR485" s="109"/>
      <c r="OS485" s="109"/>
      <c r="OT485" s="109"/>
      <c r="OU485" s="109"/>
      <c r="OV485" s="109"/>
      <c r="OW485" s="109"/>
      <c r="OX485" s="109"/>
      <c r="OY485" s="109"/>
      <c r="OZ485" s="109"/>
      <c r="PA485" s="109"/>
      <c r="PB485" s="109"/>
      <c r="PC485" s="109"/>
      <c r="PD485" s="109"/>
      <c r="PE485" s="109"/>
      <c r="PF485" s="109"/>
      <c r="PG485" s="109"/>
      <c r="PH485" s="109"/>
      <c r="PI485" s="109"/>
      <c r="PJ485" s="109"/>
      <c r="PK485" s="109"/>
      <c r="PL485" s="109"/>
      <c r="PM485" s="109"/>
      <c r="PN485" s="109"/>
      <c r="PO485" s="109"/>
      <c r="PP485" s="109"/>
      <c r="PQ485" s="109"/>
      <c r="PR485" s="109"/>
      <c r="PS485" s="109"/>
      <c r="PT485" s="109"/>
      <c r="PU485" s="109"/>
      <c r="PV485" s="109"/>
      <c r="PW485" s="109"/>
      <c r="PX485" s="109"/>
      <c r="PY485" s="109"/>
      <c r="PZ485" s="109"/>
      <c r="QA485" s="109"/>
      <c r="QB485" s="109"/>
      <c r="QC485" s="109"/>
      <c r="QD485" s="109"/>
      <c r="QE485" s="109"/>
      <c r="QF485" s="109"/>
      <c r="QG485" s="109"/>
      <c r="QH485" s="109"/>
      <c r="QI485" s="109"/>
      <c r="QJ485" s="109"/>
      <c r="QK485" s="23">
        <f t="shared" si="7"/>
        <v>50</v>
      </c>
      <c r="QL485" s="125"/>
      <c r="QM485" s="148"/>
      <c r="QN485" s="125"/>
      <c r="QO485" s="125"/>
      <c r="QP485" s="125"/>
      <c r="QQ485" s="125"/>
      <c r="QR485" s="125">
        <v>4596</v>
      </c>
      <c r="QS485" s="130"/>
    </row>
    <row r="486" spans="1:461" s="5" customFormat="1" ht="12.75" customHeight="1" x14ac:dyDescent="0.2">
      <c r="A486" s="52">
        <v>44763</v>
      </c>
      <c r="B486" s="90" t="s">
        <v>136</v>
      </c>
      <c r="C486" s="107"/>
      <c r="D486" s="107"/>
      <c r="E486" s="108"/>
      <c r="F486" s="108"/>
      <c r="G486" s="108"/>
      <c r="H486" s="108"/>
      <c r="I486" s="108"/>
      <c r="J486" s="108"/>
      <c r="K486" s="108"/>
      <c r="L486" s="108"/>
      <c r="M486" s="108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 s="109"/>
      <c r="BD486" s="109"/>
      <c r="BE486" s="109"/>
      <c r="BF486" s="109"/>
      <c r="BG486" s="109"/>
      <c r="BH486" s="109"/>
      <c r="BI486" s="109"/>
      <c r="BJ486" s="109"/>
      <c r="BK486" s="109"/>
      <c r="BL486" s="109"/>
      <c r="BM486" s="109"/>
      <c r="BN486" s="109"/>
      <c r="BO486" s="109"/>
      <c r="BP486" s="109"/>
      <c r="BQ486" s="109"/>
      <c r="BR486" s="109"/>
      <c r="BS486" s="109"/>
      <c r="BT486" s="109"/>
      <c r="BU486" s="109"/>
      <c r="BV486" s="109"/>
      <c r="BW486" s="109"/>
      <c r="BX486" s="109"/>
      <c r="BY486" s="109"/>
      <c r="BZ486" s="109"/>
      <c r="CA486" s="109"/>
      <c r="CB486" s="109"/>
      <c r="CC486" s="109"/>
      <c r="CD486" s="109"/>
      <c r="CE486" s="109"/>
      <c r="CF486" s="109"/>
      <c r="CG486" s="109"/>
      <c r="CH486" s="109"/>
      <c r="CI486" s="109"/>
      <c r="CJ486" s="109"/>
      <c r="CK486" s="109"/>
      <c r="CL486" s="109"/>
      <c r="CM486" s="109"/>
      <c r="CN486" s="109"/>
      <c r="CO486" s="109"/>
      <c r="CP486" s="109"/>
      <c r="CQ486" s="109"/>
      <c r="CR486" s="109"/>
      <c r="CS486" s="109"/>
      <c r="CT486" s="109"/>
      <c r="CU486" s="109"/>
      <c r="CV486" s="109"/>
      <c r="CW486" s="109"/>
      <c r="CX486" s="109"/>
      <c r="CY486" s="109"/>
      <c r="CZ486" s="109"/>
      <c r="DA486" s="109"/>
      <c r="DB486" s="109"/>
      <c r="DC486" s="109"/>
      <c r="DD486" s="109"/>
      <c r="DE486" s="109"/>
      <c r="DF486" s="109"/>
      <c r="DG486" s="109"/>
      <c r="DH486" s="109"/>
      <c r="DI486" s="109"/>
      <c r="DJ486" s="109"/>
      <c r="DK486" s="109"/>
      <c r="DL486" s="109"/>
      <c r="DM486" s="109"/>
      <c r="DN486" s="109"/>
      <c r="DO486" s="109"/>
      <c r="DP486" s="109"/>
      <c r="DQ486" s="109"/>
      <c r="DR486" s="109"/>
      <c r="DS486" s="109"/>
      <c r="DT486" s="109"/>
      <c r="DU486" s="109"/>
      <c r="DV486" s="109"/>
      <c r="DW486" s="109"/>
      <c r="DX486" s="109"/>
      <c r="DY486" s="109"/>
      <c r="DZ486" s="109"/>
      <c r="EA486" s="109"/>
      <c r="EB486" s="109"/>
      <c r="EC486" s="109"/>
      <c r="ED486" s="109"/>
      <c r="EE486" s="109"/>
      <c r="EF486" s="109"/>
      <c r="EG486" s="109"/>
      <c r="EH486" s="109"/>
      <c r="EI486" s="109">
        <v>10</v>
      </c>
      <c r="EJ486" s="109"/>
      <c r="EK486" s="109"/>
      <c r="EL486" s="109"/>
      <c r="EM486" s="109"/>
      <c r="EN486" s="109"/>
      <c r="EO486" s="109"/>
      <c r="EP486" s="109"/>
      <c r="EQ486" s="109"/>
      <c r="ER486" s="109"/>
      <c r="ES486" s="109"/>
      <c r="ET486" s="109"/>
      <c r="EU486" s="109"/>
      <c r="EV486" s="109"/>
      <c r="EW486" s="109"/>
      <c r="EX486" s="109"/>
      <c r="EY486" s="109"/>
      <c r="EZ486" s="109"/>
      <c r="FA486" s="109"/>
      <c r="FB486" s="109"/>
      <c r="FC486" s="109"/>
      <c r="FD486" s="109"/>
      <c r="FE486" s="109"/>
      <c r="FF486" s="109"/>
      <c r="FG486" s="109"/>
      <c r="FH486" s="109"/>
      <c r="FI486" s="109"/>
      <c r="FJ486" s="109"/>
      <c r="FK486" s="109"/>
      <c r="FL486" s="109"/>
      <c r="FM486" s="109"/>
      <c r="FN486" s="109"/>
      <c r="FO486" s="109"/>
      <c r="FP486" s="109"/>
      <c r="FQ486" s="109"/>
      <c r="FR486" s="109"/>
      <c r="FS486" s="109"/>
      <c r="FT486" s="109"/>
      <c r="FU486" s="109"/>
      <c r="FV486" s="109"/>
      <c r="FW486" s="109"/>
      <c r="FX486" s="109"/>
      <c r="FY486" s="109"/>
      <c r="FZ486" s="109"/>
      <c r="GA486" s="109"/>
      <c r="GB486" s="109"/>
      <c r="GC486" s="109"/>
      <c r="GD486" s="109"/>
      <c r="GE486" s="109"/>
      <c r="GF486" s="109"/>
      <c r="GG486" s="109"/>
      <c r="GH486" s="109"/>
      <c r="GI486" s="109"/>
      <c r="GJ486" s="109"/>
      <c r="GK486" s="109"/>
      <c r="GL486" s="109"/>
      <c r="GM486" s="109"/>
      <c r="GN486" s="109"/>
      <c r="GO486" s="109"/>
      <c r="GP486" s="109"/>
      <c r="GQ486" s="109"/>
      <c r="GR486" s="109"/>
      <c r="GS486" s="109"/>
      <c r="GT486" s="109"/>
      <c r="GU486" s="109"/>
      <c r="GV486" s="109"/>
      <c r="GW486" s="109"/>
      <c r="GX486" s="109"/>
      <c r="GY486" s="109"/>
      <c r="GZ486" s="109"/>
      <c r="HA486" s="109"/>
      <c r="HB486" s="109"/>
      <c r="HC486" s="109"/>
      <c r="HD486" s="109"/>
      <c r="HE486" s="109"/>
      <c r="HF486" s="109"/>
      <c r="HG486" s="109"/>
      <c r="HH486" s="109"/>
      <c r="HI486" s="109"/>
      <c r="HJ486" s="109"/>
      <c r="HK486" s="109"/>
      <c r="HL486" s="109"/>
      <c r="HM486" s="109"/>
      <c r="HN486" s="109"/>
      <c r="HO486" s="109"/>
      <c r="HP486" s="109"/>
      <c r="HQ486" s="109"/>
      <c r="HR486" s="109"/>
      <c r="HS486" s="109"/>
      <c r="HT486" s="109"/>
      <c r="HU486" s="109"/>
      <c r="HV486" s="109"/>
      <c r="HW486" s="109"/>
      <c r="HX486" s="109"/>
      <c r="HY486" s="109"/>
      <c r="HZ486" s="109"/>
      <c r="IA486" s="109"/>
      <c r="IB486" s="109"/>
      <c r="IC486" s="109"/>
      <c r="ID486" s="109"/>
      <c r="IE486" s="109"/>
      <c r="IF486" s="109"/>
      <c r="IG486" s="109"/>
      <c r="IH486" s="109"/>
      <c r="II486" s="109"/>
      <c r="IJ486" s="109"/>
      <c r="IK486" s="109"/>
      <c r="IL486" s="109"/>
      <c r="IM486" s="109"/>
      <c r="IN486" s="109"/>
      <c r="IO486" s="109"/>
      <c r="IP486" s="109"/>
      <c r="IQ486" s="109"/>
      <c r="IR486" s="109"/>
      <c r="IS486" s="109"/>
      <c r="IT486" s="109"/>
      <c r="IU486" s="109"/>
      <c r="IV486" s="109"/>
      <c r="IW486" s="109"/>
      <c r="IX486" s="109"/>
      <c r="IY486" s="109"/>
      <c r="IZ486" s="109"/>
      <c r="JA486" s="109"/>
      <c r="JB486" s="109"/>
      <c r="JC486" s="109"/>
      <c r="JD486" s="109"/>
      <c r="JE486" s="109"/>
      <c r="JF486" s="109"/>
      <c r="JG486" s="109"/>
      <c r="JH486" s="109"/>
      <c r="JI486" s="109"/>
      <c r="JJ486" s="109"/>
      <c r="JK486" s="109"/>
      <c r="JL486" s="109"/>
      <c r="JM486" s="109"/>
      <c r="JN486" s="109"/>
      <c r="JO486" s="109"/>
      <c r="JP486" s="109"/>
      <c r="JQ486" s="109"/>
      <c r="JR486" s="109"/>
      <c r="JS486" s="109"/>
      <c r="JT486" s="109"/>
      <c r="JU486" s="109"/>
      <c r="JV486" s="109"/>
      <c r="JW486" s="109"/>
      <c r="JX486" s="109"/>
      <c r="JY486" s="109"/>
      <c r="JZ486" s="109"/>
      <c r="KA486" s="109"/>
      <c r="KB486" s="109"/>
      <c r="KC486" s="109"/>
      <c r="KD486" s="109"/>
      <c r="KE486" s="109"/>
      <c r="KF486" s="109"/>
      <c r="KG486" s="109"/>
      <c r="KH486" s="109"/>
      <c r="KI486" s="109"/>
      <c r="KJ486" s="109"/>
      <c r="KK486" s="109"/>
      <c r="KL486" s="109"/>
      <c r="KM486" s="109"/>
      <c r="KN486" s="109"/>
      <c r="KO486" s="109"/>
      <c r="KP486" s="109"/>
      <c r="KQ486" s="109"/>
      <c r="KR486" s="109"/>
      <c r="KS486" s="109"/>
      <c r="KT486" s="109"/>
      <c r="KU486" s="109"/>
      <c r="KV486" s="109"/>
      <c r="KW486" s="109"/>
      <c r="KX486" s="109">
        <v>10</v>
      </c>
      <c r="KY486" s="109"/>
      <c r="KZ486" s="109"/>
      <c r="LA486" s="109"/>
      <c r="LB486" s="109"/>
      <c r="LC486" s="109"/>
      <c r="LD486" s="109"/>
      <c r="LE486" s="109"/>
      <c r="LF486" s="109"/>
      <c r="LG486" s="109"/>
      <c r="LH486" s="109"/>
      <c r="LI486" s="109"/>
      <c r="LJ486" s="109"/>
      <c r="LK486" s="109"/>
      <c r="LL486" s="109"/>
      <c r="LM486" s="109"/>
      <c r="LN486" s="109"/>
      <c r="LO486" s="109"/>
      <c r="LP486" s="109"/>
      <c r="LQ486" s="109"/>
      <c r="LR486" s="109"/>
      <c r="LS486" s="109"/>
      <c r="LT486" s="109"/>
      <c r="LU486" s="109"/>
      <c r="LV486" s="109"/>
      <c r="LW486" s="109"/>
      <c r="LX486" s="109"/>
      <c r="LY486" s="109"/>
      <c r="LZ486" s="109"/>
      <c r="MA486" s="109"/>
      <c r="MB486" s="109"/>
      <c r="MC486" s="109"/>
      <c r="MD486" s="109"/>
      <c r="ME486" s="109"/>
      <c r="MF486" s="109"/>
      <c r="MG486" s="109"/>
      <c r="MH486" s="109"/>
      <c r="MI486" s="109"/>
      <c r="MJ486" s="109"/>
      <c r="MK486" s="109"/>
      <c r="ML486" s="109"/>
      <c r="MM486" s="109"/>
      <c r="MN486" s="109"/>
      <c r="MO486" s="109"/>
      <c r="MP486" s="109"/>
      <c r="MQ486" s="109"/>
      <c r="MR486" s="109"/>
      <c r="MS486" s="109"/>
      <c r="MT486" s="109"/>
      <c r="MU486" s="109"/>
      <c r="MV486" s="109"/>
      <c r="MW486" s="109"/>
      <c r="MX486" s="109"/>
      <c r="MY486" s="109"/>
      <c r="MZ486" s="109"/>
      <c r="NA486" s="109"/>
      <c r="NB486" s="109"/>
      <c r="NC486" s="109"/>
      <c r="ND486" s="109"/>
      <c r="NE486" s="109"/>
      <c r="NF486" s="109"/>
      <c r="NG486" s="109"/>
      <c r="NH486" s="109"/>
      <c r="NI486" s="109"/>
      <c r="NJ486" s="109"/>
      <c r="NK486" s="109"/>
      <c r="NL486" s="109"/>
      <c r="NM486" s="109"/>
      <c r="NN486" s="109"/>
      <c r="NO486" s="109"/>
      <c r="NP486" s="109"/>
      <c r="NQ486" s="109"/>
      <c r="NR486" s="109"/>
      <c r="NS486" s="109"/>
      <c r="NT486" s="109"/>
      <c r="NU486" s="109"/>
      <c r="NV486" s="109"/>
      <c r="NW486" s="109"/>
      <c r="NX486" s="109"/>
      <c r="NY486" s="109"/>
      <c r="NZ486" s="109"/>
      <c r="OA486" s="109"/>
      <c r="OB486" s="109"/>
      <c r="OC486" s="109"/>
      <c r="OD486" s="109"/>
      <c r="OE486" s="109"/>
      <c r="OF486" s="109"/>
      <c r="OG486" s="109"/>
      <c r="OH486" s="109"/>
      <c r="OI486" s="109"/>
      <c r="OJ486" s="109"/>
      <c r="OK486" s="109"/>
      <c r="OL486" s="109"/>
      <c r="OM486" s="109"/>
      <c r="ON486" s="109"/>
      <c r="OO486" s="109"/>
      <c r="OP486" s="109"/>
      <c r="OQ486" s="109"/>
      <c r="OR486" s="109"/>
      <c r="OS486" s="109"/>
      <c r="OT486" s="109"/>
      <c r="OU486" s="109"/>
      <c r="OV486" s="109"/>
      <c r="OW486" s="109"/>
      <c r="OX486" s="109"/>
      <c r="OY486" s="109"/>
      <c r="OZ486" s="109"/>
      <c r="PA486" s="109"/>
      <c r="PB486" s="109"/>
      <c r="PC486" s="109"/>
      <c r="PD486" s="109"/>
      <c r="PE486" s="109"/>
      <c r="PF486" s="109"/>
      <c r="PG486" s="109"/>
      <c r="PH486" s="109"/>
      <c r="PI486" s="109"/>
      <c r="PJ486" s="109"/>
      <c r="PK486" s="109"/>
      <c r="PL486" s="109"/>
      <c r="PM486" s="109"/>
      <c r="PN486" s="109"/>
      <c r="PO486" s="109"/>
      <c r="PP486" s="109"/>
      <c r="PQ486" s="109"/>
      <c r="PR486" s="109"/>
      <c r="PS486" s="109"/>
      <c r="PT486" s="109"/>
      <c r="PU486" s="109"/>
      <c r="PV486" s="109"/>
      <c r="PW486" s="109"/>
      <c r="PX486" s="109"/>
      <c r="PY486" s="109"/>
      <c r="PZ486" s="109"/>
      <c r="QA486" s="109"/>
      <c r="QB486" s="109"/>
      <c r="QC486" s="109"/>
      <c r="QD486" s="109"/>
      <c r="QE486" s="109"/>
      <c r="QF486" s="109"/>
      <c r="QG486" s="109"/>
      <c r="QH486" s="109"/>
      <c r="QI486" s="109"/>
      <c r="QJ486" s="109"/>
      <c r="QK486" s="23">
        <f t="shared" si="7"/>
        <v>20</v>
      </c>
      <c r="QL486" s="125"/>
      <c r="QM486" s="125"/>
      <c r="QN486" s="125"/>
      <c r="QO486" s="125"/>
      <c r="QP486" s="125"/>
      <c r="QQ486" s="125"/>
      <c r="QR486" s="125"/>
      <c r="QS486" s="130"/>
    </row>
    <row r="487" spans="1:461" s="5" customFormat="1" ht="12.75" customHeight="1" x14ac:dyDescent="0.2">
      <c r="A487" s="52">
        <v>44763</v>
      </c>
      <c r="B487" s="90" t="s">
        <v>371</v>
      </c>
      <c r="C487" s="107"/>
      <c r="D487" s="107"/>
      <c r="E487" s="108"/>
      <c r="F487" s="108"/>
      <c r="G487" s="108"/>
      <c r="H487" s="108"/>
      <c r="I487" s="108"/>
      <c r="J487" s="108"/>
      <c r="K487" s="108"/>
      <c r="L487" s="108"/>
      <c r="M487" s="108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 s="109"/>
      <c r="BD487" s="109">
        <v>50</v>
      </c>
      <c r="BE487" s="109"/>
      <c r="BF487" s="109"/>
      <c r="BG487" s="109"/>
      <c r="BH487" s="109"/>
      <c r="BI487" s="109"/>
      <c r="BJ487" s="109"/>
      <c r="BK487" s="109"/>
      <c r="BL487" s="109"/>
      <c r="BM487" s="109"/>
      <c r="BN487" s="109"/>
      <c r="BO487" s="109"/>
      <c r="BP487" s="109"/>
      <c r="BQ487" s="109"/>
      <c r="BR487" s="109"/>
      <c r="BS487" s="109"/>
      <c r="BT487" s="109"/>
      <c r="BU487" s="109"/>
      <c r="BV487" s="109"/>
      <c r="BW487" s="109"/>
      <c r="BX487" s="109"/>
      <c r="BY487" s="109"/>
      <c r="BZ487" s="109"/>
      <c r="CA487" s="109"/>
      <c r="CB487" s="109"/>
      <c r="CC487" s="109"/>
      <c r="CD487" s="109"/>
      <c r="CE487" s="109"/>
      <c r="CF487" s="109"/>
      <c r="CG487" s="109"/>
      <c r="CH487" s="109"/>
      <c r="CI487" s="109"/>
      <c r="CJ487" s="109"/>
      <c r="CK487" s="109"/>
      <c r="CL487" s="109"/>
      <c r="CM487" s="109"/>
      <c r="CN487" s="109"/>
      <c r="CO487" s="109"/>
      <c r="CP487" s="109"/>
      <c r="CQ487" s="109"/>
      <c r="CR487" s="109"/>
      <c r="CS487" s="109"/>
      <c r="CT487" s="109"/>
      <c r="CU487" s="109"/>
      <c r="CV487" s="109"/>
      <c r="CW487" s="109"/>
      <c r="CX487" s="109"/>
      <c r="CY487" s="109"/>
      <c r="CZ487" s="109"/>
      <c r="DA487" s="109"/>
      <c r="DB487" s="109"/>
      <c r="DC487" s="109"/>
      <c r="DD487" s="109"/>
      <c r="DE487" s="109"/>
      <c r="DF487" s="109"/>
      <c r="DG487" s="109"/>
      <c r="DH487" s="109"/>
      <c r="DI487" s="109"/>
      <c r="DJ487" s="109"/>
      <c r="DK487" s="109"/>
      <c r="DL487" s="109"/>
      <c r="DM487" s="109"/>
      <c r="DN487" s="109"/>
      <c r="DO487" s="109"/>
      <c r="DP487" s="109"/>
      <c r="DQ487" s="109"/>
      <c r="DR487" s="109"/>
      <c r="DS487" s="109"/>
      <c r="DT487" s="109"/>
      <c r="DU487" s="109"/>
      <c r="DV487" s="109"/>
      <c r="DW487" s="109"/>
      <c r="DX487" s="109"/>
      <c r="DY487" s="109"/>
      <c r="DZ487" s="109"/>
      <c r="EA487" s="109"/>
      <c r="EB487" s="109"/>
      <c r="EC487" s="109"/>
      <c r="ED487" s="109"/>
      <c r="EE487" s="109"/>
      <c r="EF487" s="109"/>
      <c r="EG487" s="109"/>
      <c r="EH487" s="109"/>
      <c r="EI487" s="109"/>
      <c r="EJ487" s="109"/>
      <c r="EK487" s="109"/>
      <c r="EL487" s="109"/>
      <c r="EM487" s="109"/>
      <c r="EN487" s="109"/>
      <c r="EO487" s="109"/>
      <c r="EP487" s="109"/>
      <c r="EQ487" s="109"/>
      <c r="ER487" s="109"/>
      <c r="ES487" s="109"/>
      <c r="ET487" s="109"/>
      <c r="EU487" s="109"/>
      <c r="EV487" s="109"/>
      <c r="EW487" s="109"/>
      <c r="EX487" s="109"/>
      <c r="EY487" s="109"/>
      <c r="EZ487" s="109"/>
      <c r="FA487" s="109"/>
      <c r="FB487" s="109"/>
      <c r="FC487" s="109"/>
      <c r="FD487" s="109"/>
      <c r="FE487" s="109"/>
      <c r="FF487" s="109"/>
      <c r="FG487" s="109"/>
      <c r="FH487" s="109"/>
      <c r="FI487" s="109"/>
      <c r="FJ487" s="109"/>
      <c r="FK487" s="109"/>
      <c r="FL487" s="109"/>
      <c r="FM487" s="109"/>
      <c r="FN487" s="109"/>
      <c r="FO487" s="109"/>
      <c r="FP487" s="109"/>
      <c r="FQ487" s="109"/>
      <c r="FR487" s="109"/>
      <c r="FS487" s="109"/>
      <c r="FT487" s="109"/>
      <c r="FU487" s="109"/>
      <c r="FV487" s="109"/>
      <c r="FW487" s="109"/>
      <c r="FX487" s="109"/>
      <c r="FY487" s="109"/>
      <c r="FZ487" s="109"/>
      <c r="GA487" s="109"/>
      <c r="GB487" s="109"/>
      <c r="GC487" s="109"/>
      <c r="GD487" s="109"/>
      <c r="GE487" s="109"/>
      <c r="GF487" s="109"/>
      <c r="GG487" s="109"/>
      <c r="GH487" s="109"/>
      <c r="GI487" s="109"/>
      <c r="GJ487" s="109"/>
      <c r="GK487" s="109"/>
      <c r="GL487" s="109"/>
      <c r="GM487" s="109"/>
      <c r="GN487" s="109"/>
      <c r="GO487" s="109"/>
      <c r="GP487" s="109"/>
      <c r="GQ487" s="109"/>
      <c r="GR487" s="109"/>
      <c r="GS487" s="109"/>
      <c r="GT487" s="109"/>
      <c r="GU487" s="109"/>
      <c r="GV487" s="109"/>
      <c r="GW487" s="109"/>
      <c r="GX487" s="109"/>
      <c r="GY487" s="109"/>
      <c r="GZ487" s="109"/>
      <c r="HA487" s="109"/>
      <c r="HB487" s="109"/>
      <c r="HC487" s="109"/>
      <c r="HD487" s="109"/>
      <c r="HE487" s="109"/>
      <c r="HF487" s="109"/>
      <c r="HG487" s="109"/>
      <c r="HH487" s="109"/>
      <c r="HI487" s="109"/>
      <c r="HJ487" s="109"/>
      <c r="HK487" s="109"/>
      <c r="HL487" s="109"/>
      <c r="HM487" s="109"/>
      <c r="HN487" s="109"/>
      <c r="HO487" s="109"/>
      <c r="HP487" s="109"/>
      <c r="HQ487" s="109"/>
      <c r="HR487" s="109"/>
      <c r="HS487" s="109"/>
      <c r="HT487" s="109"/>
      <c r="HU487" s="109"/>
      <c r="HV487" s="109"/>
      <c r="HW487" s="109"/>
      <c r="HX487" s="109"/>
      <c r="HY487" s="109"/>
      <c r="HZ487" s="109"/>
      <c r="IA487" s="109"/>
      <c r="IB487" s="109"/>
      <c r="IC487" s="109"/>
      <c r="ID487" s="109"/>
      <c r="IE487" s="109"/>
      <c r="IF487" s="109"/>
      <c r="IG487" s="109"/>
      <c r="IH487" s="109"/>
      <c r="II487" s="109"/>
      <c r="IJ487" s="109"/>
      <c r="IK487" s="109"/>
      <c r="IL487" s="109"/>
      <c r="IM487" s="109"/>
      <c r="IN487" s="109"/>
      <c r="IO487" s="109"/>
      <c r="IP487" s="109"/>
      <c r="IQ487" s="109"/>
      <c r="IR487" s="109"/>
      <c r="IS487" s="109"/>
      <c r="IT487" s="109"/>
      <c r="IU487" s="109"/>
      <c r="IV487" s="109"/>
      <c r="IW487" s="109"/>
      <c r="IX487" s="109"/>
      <c r="IY487" s="109"/>
      <c r="IZ487" s="109"/>
      <c r="JA487" s="109"/>
      <c r="JB487" s="109"/>
      <c r="JC487" s="109"/>
      <c r="JD487" s="109"/>
      <c r="JE487" s="109"/>
      <c r="JF487" s="109"/>
      <c r="JG487" s="109"/>
      <c r="JH487" s="109"/>
      <c r="JI487" s="109"/>
      <c r="JJ487" s="109"/>
      <c r="JK487" s="109"/>
      <c r="JL487" s="109"/>
      <c r="JM487" s="109"/>
      <c r="JN487" s="109"/>
      <c r="JO487" s="109"/>
      <c r="JP487" s="109"/>
      <c r="JQ487" s="109"/>
      <c r="JR487" s="109"/>
      <c r="JS487" s="109"/>
      <c r="JT487" s="109"/>
      <c r="JU487" s="109"/>
      <c r="JV487" s="109"/>
      <c r="JW487" s="109"/>
      <c r="JX487" s="109"/>
      <c r="JY487" s="109"/>
      <c r="JZ487" s="109"/>
      <c r="KA487" s="109"/>
      <c r="KB487" s="109"/>
      <c r="KC487" s="109"/>
      <c r="KD487" s="109"/>
      <c r="KE487" s="109"/>
      <c r="KF487" s="109"/>
      <c r="KG487" s="109"/>
      <c r="KH487" s="109"/>
      <c r="KI487" s="109"/>
      <c r="KJ487" s="109"/>
      <c r="KK487" s="109"/>
      <c r="KL487" s="109"/>
      <c r="KM487" s="109"/>
      <c r="KN487" s="109"/>
      <c r="KO487" s="109"/>
      <c r="KP487" s="109"/>
      <c r="KQ487" s="109"/>
      <c r="KR487" s="109"/>
      <c r="KS487" s="109"/>
      <c r="KT487" s="109"/>
      <c r="KU487" s="109"/>
      <c r="KV487" s="109"/>
      <c r="KW487" s="109"/>
      <c r="KX487" s="109"/>
      <c r="KY487" s="109"/>
      <c r="KZ487" s="109"/>
      <c r="LA487" s="109"/>
      <c r="LB487" s="109"/>
      <c r="LC487" s="109"/>
      <c r="LD487" s="109"/>
      <c r="LE487" s="109"/>
      <c r="LF487" s="109"/>
      <c r="LG487" s="109"/>
      <c r="LH487" s="109"/>
      <c r="LI487" s="109"/>
      <c r="LJ487" s="109"/>
      <c r="LK487" s="109"/>
      <c r="LL487" s="109"/>
      <c r="LM487" s="109"/>
      <c r="LN487" s="109"/>
      <c r="LO487" s="109"/>
      <c r="LP487" s="109"/>
      <c r="LQ487" s="109"/>
      <c r="LR487" s="109"/>
      <c r="LS487" s="109"/>
      <c r="LT487" s="109"/>
      <c r="LU487" s="109"/>
      <c r="LV487" s="109"/>
      <c r="LW487" s="109"/>
      <c r="LX487" s="109"/>
      <c r="LY487" s="109"/>
      <c r="LZ487" s="109"/>
      <c r="MA487" s="109"/>
      <c r="MB487" s="109"/>
      <c r="MC487" s="109"/>
      <c r="MD487" s="109"/>
      <c r="ME487" s="109"/>
      <c r="MF487" s="109"/>
      <c r="MG487" s="109"/>
      <c r="MH487" s="109"/>
      <c r="MI487" s="109"/>
      <c r="MJ487" s="109"/>
      <c r="MK487" s="109"/>
      <c r="ML487" s="109"/>
      <c r="MM487" s="109"/>
      <c r="MN487" s="109"/>
      <c r="MO487" s="109"/>
      <c r="MP487" s="109"/>
      <c r="MQ487" s="109"/>
      <c r="MR487" s="109"/>
      <c r="MS487" s="109"/>
      <c r="MT487" s="109"/>
      <c r="MU487" s="109"/>
      <c r="MV487" s="109"/>
      <c r="MW487" s="109"/>
      <c r="MX487" s="109"/>
      <c r="MY487" s="109"/>
      <c r="MZ487" s="109"/>
      <c r="NA487" s="109"/>
      <c r="NB487" s="109"/>
      <c r="NC487" s="109"/>
      <c r="ND487" s="109"/>
      <c r="NE487" s="109"/>
      <c r="NF487" s="109"/>
      <c r="NG487" s="109"/>
      <c r="NH487" s="109"/>
      <c r="NI487" s="109"/>
      <c r="NJ487" s="109"/>
      <c r="NK487" s="109"/>
      <c r="NL487" s="109"/>
      <c r="NM487" s="109"/>
      <c r="NN487" s="109"/>
      <c r="NO487" s="109"/>
      <c r="NP487" s="109"/>
      <c r="NQ487" s="109"/>
      <c r="NR487" s="109"/>
      <c r="NS487" s="109"/>
      <c r="NT487" s="109"/>
      <c r="NU487" s="109"/>
      <c r="NV487" s="109"/>
      <c r="NW487" s="109"/>
      <c r="NX487" s="109"/>
      <c r="NY487" s="109"/>
      <c r="NZ487" s="109"/>
      <c r="OA487" s="109"/>
      <c r="OB487" s="109"/>
      <c r="OC487" s="109"/>
      <c r="OD487" s="109"/>
      <c r="OE487" s="109"/>
      <c r="OF487" s="109"/>
      <c r="OG487" s="109"/>
      <c r="OH487" s="109"/>
      <c r="OI487" s="109"/>
      <c r="OJ487" s="109"/>
      <c r="OK487" s="109"/>
      <c r="OL487" s="109"/>
      <c r="OM487" s="109"/>
      <c r="ON487" s="109"/>
      <c r="OO487" s="109"/>
      <c r="OP487" s="109"/>
      <c r="OQ487" s="109"/>
      <c r="OR487" s="109"/>
      <c r="OS487" s="109"/>
      <c r="OT487" s="109"/>
      <c r="OU487" s="109"/>
      <c r="OV487" s="109"/>
      <c r="OW487" s="109"/>
      <c r="OX487" s="109"/>
      <c r="OY487" s="109"/>
      <c r="OZ487" s="109"/>
      <c r="PA487" s="109"/>
      <c r="PB487" s="109"/>
      <c r="PC487" s="109"/>
      <c r="PD487" s="109"/>
      <c r="PE487" s="109"/>
      <c r="PF487" s="109"/>
      <c r="PG487" s="109"/>
      <c r="PH487" s="109"/>
      <c r="PI487" s="109"/>
      <c r="PJ487" s="109"/>
      <c r="PK487" s="109"/>
      <c r="PL487" s="109"/>
      <c r="PM487" s="109"/>
      <c r="PN487" s="109"/>
      <c r="PO487" s="109"/>
      <c r="PP487" s="109"/>
      <c r="PQ487" s="109"/>
      <c r="PR487" s="109"/>
      <c r="PS487" s="109"/>
      <c r="PT487" s="109"/>
      <c r="PU487" s="109"/>
      <c r="PV487" s="109"/>
      <c r="PW487" s="109"/>
      <c r="PX487" s="109"/>
      <c r="PY487" s="109"/>
      <c r="PZ487" s="109"/>
      <c r="QA487" s="109"/>
      <c r="QB487" s="109"/>
      <c r="QC487" s="109"/>
      <c r="QD487" s="109"/>
      <c r="QE487" s="109"/>
      <c r="QF487" s="109"/>
      <c r="QG487" s="109"/>
      <c r="QH487" s="109"/>
      <c r="QI487" s="109"/>
      <c r="QJ487" s="109"/>
      <c r="QK487" s="23">
        <f t="shared" si="7"/>
        <v>50</v>
      </c>
      <c r="QL487" s="125"/>
      <c r="QM487" s="148"/>
      <c r="QN487" s="125"/>
      <c r="QO487" s="125"/>
      <c r="QP487" s="125"/>
      <c r="QQ487" s="125"/>
      <c r="QR487" s="125">
        <v>2700</v>
      </c>
      <c r="QS487" s="130"/>
    </row>
    <row r="488" spans="1:461" s="5" customFormat="1" ht="12.75" customHeight="1" x14ac:dyDescent="0.2">
      <c r="A488" s="52">
        <v>44764</v>
      </c>
      <c r="B488" s="90" t="s">
        <v>477</v>
      </c>
      <c r="C488" s="107"/>
      <c r="D488" s="107"/>
      <c r="E488" s="108"/>
      <c r="F488" s="108"/>
      <c r="G488" s="108"/>
      <c r="H488" s="108"/>
      <c r="I488" s="108"/>
      <c r="J488" s="108"/>
      <c r="K488" s="108"/>
      <c r="L488" s="108"/>
      <c r="M488" s="108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 s="109"/>
      <c r="BD488" s="109"/>
      <c r="BE488" s="109"/>
      <c r="BF488" s="109"/>
      <c r="BG488" s="109"/>
      <c r="BH488" s="109"/>
      <c r="BI488" s="109"/>
      <c r="BJ488" s="109"/>
      <c r="BK488" s="109"/>
      <c r="BL488" s="109"/>
      <c r="BM488" s="109"/>
      <c r="BN488" s="109"/>
      <c r="BO488" s="109"/>
      <c r="BP488" s="109"/>
      <c r="BQ488" s="109"/>
      <c r="BR488" s="109"/>
      <c r="BS488" s="109"/>
      <c r="BT488" s="109"/>
      <c r="BU488" s="109"/>
      <c r="BV488" s="109"/>
      <c r="BW488" s="109"/>
      <c r="BX488" s="109"/>
      <c r="BY488" s="109"/>
      <c r="BZ488" s="109"/>
      <c r="CA488" s="109"/>
      <c r="CB488" s="109"/>
      <c r="CC488" s="109"/>
      <c r="CD488" s="109"/>
      <c r="CE488" s="109"/>
      <c r="CF488" s="109"/>
      <c r="CG488" s="109"/>
      <c r="CH488" s="109"/>
      <c r="CI488" s="109"/>
      <c r="CJ488" s="109"/>
      <c r="CK488" s="109"/>
      <c r="CL488" s="109"/>
      <c r="CM488" s="109"/>
      <c r="CN488" s="109"/>
      <c r="CO488" s="109"/>
      <c r="CP488" s="109"/>
      <c r="CQ488" s="109"/>
      <c r="CR488" s="109"/>
      <c r="CS488" s="109"/>
      <c r="CT488" s="109"/>
      <c r="CU488" s="109"/>
      <c r="CV488" s="109"/>
      <c r="CW488" s="109"/>
      <c r="CX488" s="109"/>
      <c r="CY488" s="109"/>
      <c r="CZ488" s="109"/>
      <c r="DA488" s="109"/>
      <c r="DB488" s="109"/>
      <c r="DC488" s="109"/>
      <c r="DD488" s="109"/>
      <c r="DE488" s="109"/>
      <c r="DF488" s="109"/>
      <c r="DG488" s="109"/>
      <c r="DH488" s="109"/>
      <c r="DI488" s="109"/>
      <c r="DJ488" s="109"/>
      <c r="DK488" s="109"/>
      <c r="DL488" s="109"/>
      <c r="DM488" s="109"/>
      <c r="DN488" s="109"/>
      <c r="DO488" s="109"/>
      <c r="DP488" s="109"/>
      <c r="DQ488" s="109"/>
      <c r="DR488" s="109"/>
      <c r="DS488" s="109"/>
      <c r="DT488" s="109"/>
      <c r="DU488" s="109"/>
      <c r="DV488" s="109"/>
      <c r="DW488" s="109"/>
      <c r="DX488" s="109"/>
      <c r="DY488" s="109"/>
      <c r="DZ488" s="109"/>
      <c r="EA488" s="109"/>
      <c r="EB488" s="109"/>
      <c r="EC488" s="109"/>
      <c r="ED488" s="109"/>
      <c r="EE488" s="109"/>
      <c r="EF488" s="109"/>
      <c r="EG488" s="109"/>
      <c r="EH488" s="109"/>
      <c r="EI488" s="109"/>
      <c r="EJ488" s="109"/>
      <c r="EK488" s="109"/>
      <c r="EL488" s="109"/>
      <c r="EM488" s="109"/>
      <c r="EN488" s="109"/>
      <c r="EO488" s="109"/>
      <c r="EP488" s="109"/>
      <c r="EQ488" s="109"/>
      <c r="ER488" s="109"/>
      <c r="ES488" s="109"/>
      <c r="ET488" s="109"/>
      <c r="EU488" s="109"/>
      <c r="EV488" s="109"/>
      <c r="EW488" s="109"/>
      <c r="EX488" s="109"/>
      <c r="EY488" s="109"/>
      <c r="EZ488" s="109"/>
      <c r="FA488" s="109"/>
      <c r="FB488" s="109"/>
      <c r="FC488" s="109"/>
      <c r="FD488" s="109"/>
      <c r="FE488" s="109"/>
      <c r="FF488" s="109"/>
      <c r="FG488" s="109"/>
      <c r="FH488" s="109"/>
      <c r="FI488" s="109"/>
      <c r="FJ488" s="109"/>
      <c r="FK488" s="109"/>
      <c r="FL488" s="109"/>
      <c r="FM488" s="109"/>
      <c r="FN488" s="109"/>
      <c r="FO488" s="109"/>
      <c r="FP488" s="109"/>
      <c r="FQ488" s="109"/>
      <c r="FR488" s="109"/>
      <c r="FS488" s="109"/>
      <c r="FT488" s="109"/>
      <c r="FU488" s="109"/>
      <c r="FV488" s="109"/>
      <c r="FW488" s="109"/>
      <c r="FX488" s="109"/>
      <c r="FY488" s="109"/>
      <c r="FZ488" s="109"/>
      <c r="GA488" s="109"/>
      <c r="GB488" s="109"/>
      <c r="GC488" s="109"/>
      <c r="GD488" s="109"/>
      <c r="GE488" s="109"/>
      <c r="GF488" s="109"/>
      <c r="GG488" s="109"/>
      <c r="GH488" s="109"/>
      <c r="GI488" s="109"/>
      <c r="GJ488" s="109"/>
      <c r="GK488" s="109"/>
      <c r="GL488" s="109"/>
      <c r="GM488" s="109"/>
      <c r="GN488" s="109"/>
      <c r="GO488" s="109"/>
      <c r="GP488" s="109"/>
      <c r="GQ488" s="109"/>
      <c r="GR488" s="109"/>
      <c r="GS488" s="109"/>
      <c r="GT488" s="109"/>
      <c r="GU488" s="109"/>
      <c r="GV488" s="109"/>
      <c r="GW488" s="109"/>
      <c r="GX488" s="109"/>
      <c r="GY488" s="109"/>
      <c r="GZ488" s="109"/>
      <c r="HA488" s="109"/>
      <c r="HB488" s="109"/>
      <c r="HC488" s="109"/>
      <c r="HD488" s="109"/>
      <c r="HE488" s="109"/>
      <c r="HF488" s="109"/>
      <c r="HG488" s="109"/>
      <c r="HH488" s="109"/>
      <c r="HI488" s="109"/>
      <c r="HJ488" s="109"/>
      <c r="HK488" s="109"/>
      <c r="HL488" s="109"/>
      <c r="HM488" s="109"/>
      <c r="HN488" s="109"/>
      <c r="HO488" s="109"/>
      <c r="HP488" s="109"/>
      <c r="HQ488" s="109"/>
      <c r="HR488" s="109"/>
      <c r="HS488" s="109"/>
      <c r="HT488" s="109"/>
      <c r="HU488" s="109"/>
      <c r="HV488" s="109"/>
      <c r="HW488" s="109"/>
      <c r="HX488" s="109"/>
      <c r="HY488" s="109"/>
      <c r="HZ488" s="109"/>
      <c r="IA488" s="109"/>
      <c r="IB488" s="109"/>
      <c r="IC488" s="109"/>
      <c r="ID488" s="109"/>
      <c r="IE488" s="109"/>
      <c r="IF488" s="109"/>
      <c r="IG488" s="109"/>
      <c r="IH488" s="109"/>
      <c r="II488" s="109"/>
      <c r="IJ488" s="109"/>
      <c r="IK488" s="109"/>
      <c r="IL488" s="109"/>
      <c r="IM488" s="109"/>
      <c r="IN488" s="109"/>
      <c r="IO488" s="109"/>
      <c r="IP488" s="109"/>
      <c r="IQ488" s="109"/>
      <c r="IR488" s="109"/>
      <c r="IS488" s="109"/>
      <c r="IT488" s="109"/>
      <c r="IU488" s="109"/>
      <c r="IV488" s="109"/>
      <c r="IW488" s="109"/>
      <c r="IX488" s="109"/>
      <c r="IY488" s="109"/>
      <c r="IZ488" s="109"/>
      <c r="JA488" s="109"/>
      <c r="JB488" s="109"/>
      <c r="JC488" s="109"/>
      <c r="JD488" s="109"/>
      <c r="JE488" s="109"/>
      <c r="JF488" s="109"/>
      <c r="JG488" s="109"/>
      <c r="JH488" s="109"/>
      <c r="JI488" s="109"/>
      <c r="JJ488" s="109"/>
      <c r="JK488" s="109"/>
      <c r="JL488" s="109"/>
      <c r="JM488" s="109"/>
      <c r="JN488" s="109"/>
      <c r="JO488" s="109"/>
      <c r="JP488" s="109"/>
      <c r="JQ488" s="109"/>
      <c r="JR488" s="109"/>
      <c r="JS488" s="109"/>
      <c r="JT488" s="109"/>
      <c r="JU488" s="109"/>
      <c r="JV488" s="109"/>
      <c r="JW488" s="109"/>
      <c r="JX488" s="109"/>
      <c r="JY488" s="109"/>
      <c r="JZ488" s="109"/>
      <c r="KA488" s="109"/>
      <c r="KB488" s="109"/>
      <c r="KC488" s="109"/>
      <c r="KD488" s="109"/>
      <c r="KE488" s="109"/>
      <c r="KF488" s="109"/>
      <c r="KG488" s="109"/>
      <c r="KH488" s="109"/>
      <c r="KI488" s="109"/>
      <c r="KJ488" s="109"/>
      <c r="KK488" s="109"/>
      <c r="KL488" s="109"/>
      <c r="KM488" s="109"/>
      <c r="KN488" s="109"/>
      <c r="KO488" s="109"/>
      <c r="KP488" s="109"/>
      <c r="KQ488" s="109"/>
      <c r="KR488" s="109"/>
      <c r="KS488" s="109"/>
      <c r="KT488" s="109"/>
      <c r="KU488" s="109"/>
      <c r="KV488" s="109"/>
      <c r="KW488" s="109"/>
      <c r="KX488" s="109"/>
      <c r="KY488" s="109"/>
      <c r="KZ488" s="109"/>
      <c r="LA488" s="109"/>
      <c r="LB488" s="109"/>
      <c r="LC488" s="109"/>
      <c r="LD488" s="109"/>
      <c r="LE488" s="109"/>
      <c r="LF488" s="109"/>
      <c r="LG488" s="109"/>
      <c r="LH488" s="109"/>
      <c r="LI488" s="109"/>
      <c r="LJ488" s="109"/>
      <c r="LK488" s="109"/>
      <c r="LL488" s="109"/>
      <c r="LM488" s="109"/>
      <c r="LN488" s="109"/>
      <c r="LO488" s="109"/>
      <c r="LP488" s="109"/>
      <c r="LQ488" s="109"/>
      <c r="LR488" s="109"/>
      <c r="LS488" s="109"/>
      <c r="LT488" s="109"/>
      <c r="LU488" s="109"/>
      <c r="LV488" s="109"/>
      <c r="LW488" s="109"/>
      <c r="LX488" s="109"/>
      <c r="LY488" s="109"/>
      <c r="LZ488" s="109"/>
      <c r="MA488" s="109"/>
      <c r="MB488" s="109"/>
      <c r="MC488" s="109"/>
      <c r="MD488" s="109"/>
      <c r="ME488" s="109"/>
      <c r="MF488" s="109"/>
      <c r="MG488" s="109"/>
      <c r="MH488" s="109"/>
      <c r="MI488" s="109"/>
      <c r="MJ488" s="109"/>
      <c r="MK488" s="109"/>
      <c r="ML488" s="109"/>
      <c r="MM488" s="109"/>
      <c r="MN488" s="109"/>
      <c r="MO488" s="109"/>
      <c r="MP488" s="109"/>
      <c r="MQ488" s="109"/>
      <c r="MR488" s="109"/>
      <c r="MS488" s="109"/>
      <c r="MT488" s="109"/>
      <c r="MU488" s="109"/>
      <c r="MV488" s="109"/>
      <c r="MW488" s="109"/>
      <c r="MX488" s="109"/>
      <c r="MY488" s="109"/>
      <c r="MZ488" s="109"/>
      <c r="NA488" s="109"/>
      <c r="NB488" s="109"/>
      <c r="NC488" s="109"/>
      <c r="ND488" s="109"/>
      <c r="NE488" s="109"/>
      <c r="NF488" s="109"/>
      <c r="NG488" s="109"/>
      <c r="NH488" s="109"/>
      <c r="NI488" s="109"/>
      <c r="NJ488" s="109"/>
      <c r="NK488" s="109"/>
      <c r="NL488" s="109"/>
      <c r="NM488" s="109"/>
      <c r="NN488" s="109"/>
      <c r="NO488" s="109"/>
      <c r="NP488" s="109"/>
      <c r="NQ488" s="109"/>
      <c r="NR488" s="109"/>
      <c r="NS488" s="109"/>
      <c r="NT488" s="109"/>
      <c r="NU488" s="109"/>
      <c r="NV488" s="109"/>
      <c r="NW488" s="109"/>
      <c r="NX488" s="109"/>
      <c r="NY488" s="109"/>
      <c r="NZ488" s="109"/>
      <c r="OA488" s="109">
        <v>15</v>
      </c>
      <c r="OB488" s="109"/>
      <c r="OC488" s="109"/>
      <c r="OD488" s="109"/>
      <c r="OE488" s="109"/>
      <c r="OF488" s="109"/>
      <c r="OG488" s="109"/>
      <c r="OH488" s="109"/>
      <c r="OI488" s="109"/>
      <c r="OJ488" s="109"/>
      <c r="OK488" s="109"/>
      <c r="OL488" s="109"/>
      <c r="OM488" s="109"/>
      <c r="ON488" s="109"/>
      <c r="OO488" s="109"/>
      <c r="OP488" s="109"/>
      <c r="OQ488" s="109"/>
      <c r="OR488" s="109"/>
      <c r="OS488" s="109"/>
      <c r="OT488" s="109"/>
      <c r="OU488" s="109"/>
      <c r="OV488" s="109"/>
      <c r="OW488" s="109"/>
      <c r="OX488" s="109"/>
      <c r="OY488" s="109"/>
      <c r="OZ488" s="109"/>
      <c r="PA488" s="109"/>
      <c r="PB488" s="109"/>
      <c r="PC488" s="109"/>
      <c r="PD488" s="109"/>
      <c r="PE488" s="109"/>
      <c r="PF488" s="109"/>
      <c r="PG488" s="109"/>
      <c r="PH488" s="109"/>
      <c r="PI488" s="109"/>
      <c r="PJ488" s="109"/>
      <c r="PK488" s="109"/>
      <c r="PL488" s="109"/>
      <c r="PM488" s="109"/>
      <c r="PN488" s="109"/>
      <c r="PO488" s="109"/>
      <c r="PP488" s="109"/>
      <c r="PQ488" s="109"/>
      <c r="PR488" s="109"/>
      <c r="PS488" s="109"/>
      <c r="PT488" s="109"/>
      <c r="PU488" s="109"/>
      <c r="PV488" s="109"/>
      <c r="PW488" s="109"/>
      <c r="PX488" s="109"/>
      <c r="PY488" s="109"/>
      <c r="PZ488" s="109"/>
      <c r="QA488" s="109"/>
      <c r="QB488" s="109"/>
      <c r="QC488" s="109"/>
      <c r="QD488" s="109"/>
      <c r="QE488" s="109"/>
      <c r="QF488" s="109"/>
      <c r="QG488" s="109"/>
      <c r="QH488" s="109"/>
      <c r="QI488" s="109"/>
      <c r="QJ488" s="109"/>
      <c r="QK488" s="23">
        <f t="shared" si="7"/>
        <v>15</v>
      </c>
      <c r="QL488" s="125"/>
      <c r="QM488" s="148"/>
      <c r="QN488" s="125"/>
      <c r="QO488" s="125"/>
      <c r="QP488" s="125"/>
      <c r="QQ488" s="125"/>
      <c r="QR488" s="125">
        <v>574.91999999999996</v>
      </c>
      <c r="QS488" s="130"/>
    </row>
    <row r="489" spans="1:461" s="5" customFormat="1" ht="12.75" customHeight="1" x14ac:dyDescent="0.2">
      <c r="A489" s="52">
        <v>44767</v>
      </c>
      <c r="B489" s="90" t="s">
        <v>442</v>
      </c>
      <c r="C489" s="107"/>
      <c r="D489" s="107"/>
      <c r="E489" s="108"/>
      <c r="F489" s="108"/>
      <c r="G489" s="108"/>
      <c r="H489" s="108"/>
      <c r="I489" s="108"/>
      <c r="J489" s="108"/>
      <c r="K489" s="108"/>
      <c r="L489" s="108"/>
      <c r="M489" s="108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 s="109"/>
      <c r="BD489" s="109">
        <v>20</v>
      </c>
      <c r="BE489" s="109"/>
      <c r="BF489" s="109"/>
      <c r="BG489" s="109"/>
      <c r="BH489" s="109"/>
      <c r="BI489" s="109"/>
      <c r="BJ489" s="109"/>
      <c r="BK489" s="109"/>
      <c r="BL489" s="109"/>
      <c r="BM489" s="109"/>
      <c r="BN489" s="109"/>
      <c r="BO489" s="109"/>
      <c r="BP489" s="109"/>
      <c r="BQ489" s="109"/>
      <c r="BR489" s="109"/>
      <c r="BS489" s="109"/>
      <c r="BT489" s="109"/>
      <c r="BU489" s="109"/>
      <c r="BV489" s="109"/>
      <c r="BW489" s="109"/>
      <c r="BX489" s="109"/>
      <c r="BY489" s="109"/>
      <c r="BZ489" s="109"/>
      <c r="CA489" s="109"/>
      <c r="CB489" s="109"/>
      <c r="CC489" s="109"/>
      <c r="CD489" s="109"/>
      <c r="CE489" s="109"/>
      <c r="CF489" s="109"/>
      <c r="CG489" s="109"/>
      <c r="CH489" s="109"/>
      <c r="CI489" s="109"/>
      <c r="CJ489" s="109"/>
      <c r="CK489" s="109"/>
      <c r="CL489" s="109"/>
      <c r="CM489" s="109"/>
      <c r="CN489" s="109"/>
      <c r="CO489" s="109"/>
      <c r="CP489" s="109"/>
      <c r="CQ489" s="109"/>
      <c r="CR489" s="109"/>
      <c r="CS489" s="109"/>
      <c r="CT489" s="109"/>
      <c r="CU489" s="109"/>
      <c r="CV489" s="109"/>
      <c r="CW489" s="109"/>
      <c r="CX489" s="109"/>
      <c r="CY489" s="109"/>
      <c r="CZ489" s="109"/>
      <c r="DA489" s="109"/>
      <c r="DB489" s="109"/>
      <c r="DC489" s="109"/>
      <c r="DD489" s="109"/>
      <c r="DE489" s="109"/>
      <c r="DF489" s="109"/>
      <c r="DG489" s="109"/>
      <c r="DH489" s="109"/>
      <c r="DI489" s="109"/>
      <c r="DJ489" s="109"/>
      <c r="DK489" s="109"/>
      <c r="DL489" s="109"/>
      <c r="DM489" s="109"/>
      <c r="DN489" s="109"/>
      <c r="DO489" s="109"/>
      <c r="DP489" s="109"/>
      <c r="DQ489" s="109"/>
      <c r="DR489" s="109"/>
      <c r="DS489" s="109"/>
      <c r="DT489" s="109"/>
      <c r="DU489" s="109"/>
      <c r="DV489" s="109"/>
      <c r="DW489" s="109"/>
      <c r="DX489" s="109"/>
      <c r="DY489" s="109"/>
      <c r="DZ489" s="109"/>
      <c r="EA489" s="109"/>
      <c r="EB489" s="109"/>
      <c r="EC489" s="109"/>
      <c r="ED489" s="109"/>
      <c r="EE489" s="109"/>
      <c r="EF489" s="109"/>
      <c r="EG489" s="109"/>
      <c r="EH489" s="109"/>
      <c r="EI489" s="109"/>
      <c r="EJ489" s="109"/>
      <c r="EK489" s="109"/>
      <c r="EL489" s="109"/>
      <c r="EM489" s="109"/>
      <c r="EN489" s="109"/>
      <c r="EO489" s="109"/>
      <c r="EP489" s="109"/>
      <c r="EQ489" s="109"/>
      <c r="ER489" s="109"/>
      <c r="ES489" s="109"/>
      <c r="ET489" s="109"/>
      <c r="EU489" s="109"/>
      <c r="EV489" s="109"/>
      <c r="EW489" s="109"/>
      <c r="EX489" s="109"/>
      <c r="EY489" s="109"/>
      <c r="EZ489" s="109"/>
      <c r="FA489" s="109"/>
      <c r="FB489" s="109"/>
      <c r="FC489" s="109"/>
      <c r="FD489" s="109"/>
      <c r="FE489" s="109"/>
      <c r="FF489" s="109"/>
      <c r="FG489" s="109"/>
      <c r="FH489" s="109"/>
      <c r="FI489" s="109"/>
      <c r="FJ489" s="109"/>
      <c r="FK489" s="109"/>
      <c r="FL489" s="109"/>
      <c r="FM489" s="109"/>
      <c r="FN489" s="109"/>
      <c r="FO489" s="109"/>
      <c r="FP489" s="109"/>
      <c r="FQ489" s="109"/>
      <c r="FR489" s="109"/>
      <c r="FS489" s="109"/>
      <c r="FT489" s="109"/>
      <c r="FU489" s="109"/>
      <c r="FV489" s="109"/>
      <c r="FW489" s="109"/>
      <c r="FX489" s="109"/>
      <c r="FY489" s="109"/>
      <c r="FZ489" s="109"/>
      <c r="GA489" s="109"/>
      <c r="GB489" s="109"/>
      <c r="GC489" s="109"/>
      <c r="GD489" s="109"/>
      <c r="GE489" s="109"/>
      <c r="GF489" s="109"/>
      <c r="GG489" s="109"/>
      <c r="GH489" s="109"/>
      <c r="GI489" s="109"/>
      <c r="GJ489" s="109"/>
      <c r="GK489" s="109"/>
      <c r="GL489" s="109"/>
      <c r="GM489" s="109"/>
      <c r="GN489" s="109"/>
      <c r="GO489" s="109"/>
      <c r="GP489" s="109"/>
      <c r="GQ489" s="109"/>
      <c r="GR489" s="109"/>
      <c r="GS489" s="109"/>
      <c r="GT489" s="109"/>
      <c r="GU489" s="109"/>
      <c r="GV489" s="109"/>
      <c r="GW489" s="109"/>
      <c r="GX489" s="109"/>
      <c r="GY489" s="109"/>
      <c r="GZ489" s="109"/>
      <c r="HA489" s="109"/>
      <c r="HB489" s="109"/>
      <c r="HC489" s="109"/>
      <c r="HD489" s="109"/>
      <c r="HE489" s="109"/>
      <c r="HF489" s="109"/>
      <c r="HG489" s="109"/>
      <c r="HH489" s="109"/>
      <c r="HI489" s="109"/>
      <c r="HJ489" s="109"/>
      <c r="HK489" s="109"/>
      <c r="HL489" s="109"/>
      <c r="HM489" s="109"/>
      <c r="HN489" s="109"/>
      <c r="HO489" s="109"/>
      <c r="HP489" s="109"/>
      <c r="HQ489" s="109"/>
      <c r="HR489" s="109"/>
      <c r="HS489" s="109"/>
      <c r="HT489" s="109"/>
      <c r="HU489" s="109"/>
      <c r="HV489" s="109"/>
      <c r="HW489" s="109"/>
      <c r="HX489" s="109"/>
      <c r="HY489" s="109"/>
      <c r="HZ489" s="109"/>
      <c r="IA489" s="109"/>
      <c r="IB489" s="109"/>
      <c r="IC489" s="109"/>
      <c r="ID489" s="109"/>
      <c r="IE489" s="109"/>
      <c r="IF489" s="109"/>
      <c r="IG489" s="109"/>
      <c r="IH489" s="109"/>
      <c r="II489" s="109"/>
      <c r="IJ489" s="109"/>
      <c r="IK489" s="109"/>
      <c r="IL489" s="109"/>
      <c r="IM489" s="109"/>
      <c r="IN489" s="109"/>
      <c r="IO489" s="109"/>
      <c r="IP489" s="109"/>
      <c r="IQ489" s="109"/>
      <c r="IR489" s="109"/>
      <c r="IS489" s="109"/>
      <c r="IT489" s="109"/>
      <c r="IU489" s="109"/>
      <c r="IV489" s="109"/>
      <c r="IW489" s="109"/>
      <c r="IX489" s="109"/>
      <c r="IY489" s="109"/>
      <c r="IZ489" s="109"/>
      <c r="JA489" s="109"/>
      <c r="JB489" s="109"/>
      <c r="JC489" s="109"/>
      <c r="JD489" s="109"/>
      <c r="JE489" s="109"/>
      <c r="JF489" s="109"/>
      <c r="JG489" s="109"/>
      <c r="JH489" s="109"/>
      <c r="JI489" s="109"/>
      <c r="JJ489" s="109"/>
      <c r="JK489" s="109"/>
      <c r="JL489" s="109"/>
      <c r="JM489" s="109"/>
      <c r="JN489" s="109"/>
      <c r="JO489" s="109"/>
      <c r="JP489" s="109"/>
      <c r="JQ489" s="109"/>
      <c r="JR489" s="109"/>
      <c r="JS489" s="109"/>
      <c r="JT489" s="109"/>
      <c r="JU489" s="109"/>
      <c r="JV489" s="109"/>
      <c r="JW489" s="109"/>
      <c r="JX489" s="109"/>
      <c r="JY489" s="109"/>
      <c r="JZ489" s="109"/>
      <c r="KA489" s="109"/>
      <c r="KB489" s="109"/>
      <c r="KC489" s="109"/>
      <c r="KD489" s="109"/>
      <c r="KE489" s="109"/>
      <c r="KF489" s="109"/>
      <c r="KG489" s="109"/>
      <c r="KH489" s="109"/>
      <c r="KI489" s="109"/>
      <c r="KJ489" s="109"/>
      <c r="KK489" s="109"/>
      <c r="KL489" s="109"/>
      <c r="KM489" s="109"/>
      <c r="KN489" s="109"/>
      <c r="KO489" s="109"/>
      <c r="KP489" s="109"/>
      <c r="KQ489" s="109"/>
      <c r="KR489" s="109"/>
      <c r="KS489" s="109"/>
      <c r="KT489" s="109"/>
      <c r="KU489" s="109"/>
      <c r="KV489" s="109"/>
      <c r="KW489" s="109"/>
      <c r="KX489" s="109"/>
      <c r="KY489" s="109"/>
      <c r="KZ489" s="109"/>
      <c r="LA489" s="109"/>
      <c r="LB489" s="109"/>
      <c r="LC489" s="109"/>
      <c r="LD489" s="109"/>
      <c r="LE489" s="109"/>
      <c r="LF489" s="109"/>
      <c r="LG489" s="109"/>
      <c r="LH489" s="109"/>
      <c r="LI489" s="109"/>
      <c r="LJ489" s="109"/>
      <c r="LK489" s="109"/>
      <c r="LL489" s="109"/>
      <c r="LM489" s="109"/>
      <c r="LN489" s="109"/>
      <c r="LO489" s="109"/>
      <c r="LP489" s="109"/>
      <c r="LQ489" s="109"/>
      <c r="LR489" s="109"/>
      <c r="LS489" s="109"/>
      <c r="LT489" s="109"/>
      <c r="LU489" s="109"/>
      <c r="LV489" s="109"/>
      <c r="LW489" s="109"/>
      <c r="LX489" s="109"/>
      <c r="LY489" s="109"/>
      <c r="LZ489" s="109"/>
      <c r="MA489" s="109"/>
      <c r="MB489" s="109"/>
      <c r="MC489" s="109"/>
      <c r="MD489" s="109"/>
      <c r="ME489" s="109"/>
      <c r="MF489" s="109"/>
      <c r="MG489" s="109"/>
      <c r="MH489" s="109"/>
      <c r="MI489" s="109"/>
      <c r="MJ489" s="109"/>
      <c r="MK489" s="109"/>
      <c r="ML489" s="109"/>
      <c r="MM489" s="109"/>
      <c r="MN489" s="109"/>
      <c r="MO489" s="109"/>
      <c r="MP489" s="109"/>
      <c r="MQ489" s="109"/>
      <c r="MR489" s="109"/>
      <c r="MS489" s="109"/>
      <c r="MT489" s="109"/>
      <c r="MU489" s="109"/>
      <c r="MV489" s="109"/>
      <c r="MW489" s="109"/>
      <c r="MX489" s="109"/>
      <c r="MY489" s="109"/>
      <c r="MZ489" s="109"/>
      <c r="NA489" s="109"/>
      <c r="NB489" s="109"/>
      <c r="NC489" s="109"/>
      <c r="ND489" s="109"/>
      <c r="NE489" s="109"/>
      <c r="NF489" s="109"/>
      <c r="NG489" s="109"/>
      <c r="NH489" s="109"/>
      <c r="NI489" s="109"/>
      <c r="NJ489" s="109"/>
      <c r="NK489" s="109"/>
      <c r="NL489" s="109"/>
      <c r="NM489" s="109"/>
      <c r="NN489" s="109"/>
      <c r="NO489" s="109"/>
      <c r="NP489" s="109"/>
      <c r="NQ489" s="109"/>
      <c r="NR489" s="109"/>
      <c r="NS489" s="109"/>
      <c r="NT489" s="109"/>
      <c r="NU489" s="109"/>
      <c r="NV489" s="109"/>
      <c r="NW489" s="109"/>
      <c r="NX489" s="109"/>
      <c r="NY489" s="109"/>
      <c r="NZ489" s="109"/>
      <c r="OA489" s="109"/>
      <c r="OB489" s="109"/>
      <c r="OC489" s="109"/>
      <c r="OD489" s="109"/>
      <c r="OE489" s="109"/>
      <c r="OF489" s="109"/>
      <c r="OG489" s="109"/>
      <c r="OH489" s="109"/>
      <c r="OI489" s="109"/>
      <c r="OJ489" s="109"/>
      <c r="OK489" s="109"/>
      <c r="OL489" s="109"/>
      <c r="OM489" s="109"/>
      <c r="ON489" s="109"/>
      <c r="OO489" s="109"/>
      <c r="OP489" s="109"/>
      <c r="OQ489" s="109"/>
      <c r="OR489" s="109"/>
      <c r="OS489" s="109"/>
      <c r="OT489" s="109"/>
      <c r="OU489" s="109"/>
      <c r="OV489" s="109"/>
      <c r="OW489" s="109"/>
      <c r="OX489" s="109"/>
      <c r="OY489" s="109"/>
      <c r="OZ489" s="109"/>
      <c r="PA489" s="109"/>
      <c r="PB489" s="109"/>
      <c r="PC489" s="109"/>
      <c r="PD489" s="109"/>
      <c r="PE489" s="109"/>
      <c r="PF489" s="109"/>
      <c r="PG489" s="109"/>
      <c r="PH489" s="109"/>
      <c r="PI489" s="109"/>
      <c r="PJ489" s="109"/>
      <c r="PK489" s="109"/>
      <c r="PL489" s="109"/>
      <c r="PM489" s="109"/>
      <c r="PN489" s="109"/>
      <c r="PO489" s="109"/>
      <c r="PP489" s="109"/>
      <c r="PQ489" s="109"/>
      <c r="PR489" s="109"/>
      <c r="PS489" s="109"/>
      <c r="PT489" s="109"/>
      <c r="PU489" s="109"/>
      <c r="PV489" s="109"/>
      <c r="PW489" s="109"/>
      <c r="PX489" s="109"/>
      <c r="PY489" s="109"/>
      <c r="PZ489" s="109"/>
      <c r="QA489" s="109"/>
      <c r="QB489" s="109"/>
      <c r="QC489" s="109"/>
      <c r="QD489" s="109"/>
      <c r="QE489" s="109"/>
      <c r="QF489" s="109"/>
      <c r="QG489" s="109"/>
      <c r="QH489" s="109"/>
      <c r="QI489" s="109"/>
      <c r="QJ489" s="109"/>
      <c r="QK489" s="23">
        <f t="shared" si="7"/>
        <v>20</v>
      </c>
      <c r="QL489" s="125"/>
      <c r="QM489" s="148"/>
      <c r="QN489" s="125"/>
      <c r="QO489" s="125"/>
      <c r="QP489" s="125"/>
      <c r="QQ489" s="125"/>
      <c r="QR489" s="125">
        <v>1080</v>
      </c>
      <c r="QS489" s="130"/>
    </row>
    <row r="490" spans="1:461" s="5" customFormat="1" ht="12.75" customHeight="1" x14ac:dyDescent="0.2">
      <c r="A490" s="52">
        <v>44767</v>
      </c>
      <c r="B490" s="98" t="s">
        <v>88</v>
      </c>
      <c r="C490" s="107"/>
      <c r="D490" s="107"/>
      <c r="E490" s="108"/>
      <c r="F490" s="108"/>
      <c r="G490" s="108"/>
      <c r="H490" s="108"/>
      <c r="I490" s="108"/>
      <c r="J490" s="108"/>
      <c r="K490" s="108"/>
      <c r="L490" s="108"/>
      <c r="M490" s="108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>
        <v>50</v>
      </c>
      <c r="BB490" s="109"/>
      <c r="BC490" s="109"/>
      <c r="BD490" s="109"/>
      <c r="BE490" s="109"/>
      <c r="BF490" s="109"/>
      <c r="BG490" s="109"/>
      <c r="BH490" s="109"/>
      <c r="BI490" s="109"/>
      <c r="BJ490" s="109"/>
      <c r="BK490" s="109"/>
      <c r="BL490" s="109"/>
      <c r="BM490" s="109"/>
      <c r="BN490" s="109"/>
      <c r="BO490" s="109"/>
      <c r="BP490" s="109"/>
      <c r="BQ490" s="109"/>
      <c r="BR490" s="109"/>
      <c r="BS490" s="109"/>
      <c r="BT490" s="109"/>
      <c r="BU490" s="109"/>
      <c r="BV490" s="109"/>
      <c r="BW490" s="109"/>
      <c r="BX490" s="109"/>
      <c r="BY490" s="109"/>
      <c r="BZ490" s="109"/>
      <c r="CA490" s="109"/>
      <c r="CB490" s="109"/>
      <c r="CC490" s="109"/>
      <c r="CD490" s="109"/>
      <c r="CE490" s="109"/>
      <c r="CF490" s="109"/>
      <c r="CG490" s="109"/>
      <c r="CH490" s="109"/>
      <c r="CI490" s="109"/>
      <c r="CJ490" s="109"/>
      <c r="CK490" s="109"/>
      <c r="CL490" s="109"/>
      <c r="CM490" s="109"/>
      <c r="CN490" s="109"/>
      <c r="CO490" s="109"/>
      <c r="CP490" s="109"/>
      <c r="CQ490" s="109"/>
      <c r="CR490" s="109"/>
      <c r="CS490" s="109"/>
      <c r="CT490" s="109"/>
      <c r="CU490" s="109"/>
      <c r="CV490" s="109"/>
      <c r="CW490" s="109"/>
      <c r="CX490" s="109"/>
      <c r="CY490" s="109"/>
      <c r="CZ490" s="109"/>
      <c r="DA490" s="109"/>
      <c r="DB490" s="109"/>
      <c r="DC490" s="109"/>
      <c r="DD490" s="109"/>
      <c r="DE490" s="109"/>
      <c r="DF490" s="109"/>
      <c r="DG490" s="109"/>
      <c r="DH490" s="109"/>
      <c r="DI490" s="109"/>
      <c r="DJ490" s="109"/>
      <c r="DK490" s="109"/>
      <c r="DL490" s="109"/>
      <c r="DM490" s="109"/>
      <c r="DN490" s="109"/>
      <c r="DO490" s="109"/>
      <c r="DP490" s="109"/>
      <c r="DQ490" s="109"/>
      <c r="DR490" s="109"/>
      <c r="DS490" s="109"/>
      <c r="DT490" s="109"/>
      <c r="DU490" s="109"/>
      <c r="DV490" s="109"/>
      <c r="DW490" s="109"/>
      <c r="DX490" s="109"/>
      <c r="DY490" s="109"/>
      <c r="DZ490" s="109"/>
      <c r="EA490" s="109"/>
      <c r="EB490" s="109"/>
      <c r="EC490" s="109"/>
      <c r="ED490" s="109"/>
      <c r="EE490" s="109"/>
      <c r="EF490" s="109"/>
      <c r="EG490" s="109"/>
      <c r="EH490" s="109"/>
      <c r="EI490" s="109"/>
      <c r="EJ490" s="109"/>
      <c r="EK490" s="109"/>
      <c r="EL490" s="109"/>
      <c r="EM490" s="109"/>
      <c r="EN490" s="109"/>
      <c r="EO490" s="109"/>
      <c r="EP490" s="109"/>
      <c r="EQ490" s="109"/>
      <c r="ER490" s="109"/>
      <c r="ES490" s="109"/>
      <c r="ET490" s="109"/>
      <c r="EU490" s="109"/>
      <c r="EV490" s="109"/>
      <c r="EW490" s="109"/>
      <c r="EX490" s="109"/>
      <c r="EY490" s="109"/>
      <c r="EZ490" s="109"/>
      <c r="FA490" s="109"/>
      <c r="FB490" s="109"/>
      <c r="FC490" s="109"/>
      <c r="FD490" s="109"/>
      <c r="FE490" s="109"/>
      <c r="FF490" s="109"/>
      <c r="FG490" s="109"/>
      <c r="FH490" s="109"/>
      <c r="FI490" s="109"/>
      <c r="FJ490" s="109"/>
      <c r="FK490" s="109"/>
      <c r="FL490" s="109"/>
      <c r="FM490" s="109"/>
      <c r="FN490" s="109"/>
      <c r="FO490" s="109"/>
      <c r="FP490" s="109"/>
      <c r="FQ490" s="109"/>
      <c r="FR490" s="109"/>
      <c r="FS490" s="109"/>
      <c r="FT490" s="109"/>
      <c r="FU490" s="109"/>
      <c r="FV490" s="109"/>
      <c r="FW490" s="109"/>
      <c r="FX490" s="109"/>
      <c r="FY490" s="109"/>
      <c r="FZ490" s="109"/>
      <c r="GA490" s="109"/>
      <c r="GB490" s="109"/>
      <c r="GC490" s="109"/>
      <c r="GD490" s="109"/>
      <c r="GE490" s="109"/>
      <c r="GF490" s="109"/>
      <c r="GG490" s="109"/>
      <c r="GH490" s="109"/>
      <c r="GI490" s="109"/>
      <c r="GJ490" s="109"/>
      <c r="GK490" s="109"/>
      <c r="GL490" s="109"/>
      <c r="GM490" s="109"/>
      <c r="GN490" s="109"/>
      <c r="GO490" s="109"/>
      <c r="GP490" s="109"/>
      <c r="GQ490" s="109"/>
      <c r="GR490" s="109"/>
      <c r="GS490" s="109"/>
      <c r="GT490" s="109"/>
      <c r="GU490" s="109"/>
      <c r="GV490" s="109"/>
      <c r="GW490" s="109"/>
      <c r="GX490" s="109"/>
      <c r="GY490" s="109"/>
      <c r="GZ490" s="109"/>
      <c r="HA490" s="109"/>
      <c r="HB490" s="109"/>
      <c r="HC490" s="109"/>
      <c r="HD490" s="109"/>
      <c r="HE490" s="109"/>
      <c r="HF490" s="109"/>
      <c r="HG490" s="109"/>
      <c r="HH490" s="109"/>
      <c r="HI490" s="109"/>
      <c r="HJ490" s="109"/>
      <c r="HK490" s="109"/>
      <c r="HL490" s="109"/>
      <c r="HM490" s="109"/>
      <c r="HN490" s="109"/>
      <c r="HO490" s="109"/>
      <c r="HP490" s="109"/>
      <c r="HQ490" s="109"/>
      <c r="HR490" s="109"/>
      <c r="HS490" s="109"/>
      <c r="HT490" s="109"/>
      <c r="HU490" s="109"/>
      <c r="HV490" s="109"/>
      <c r="HW490" s="109"/>
      <c r="HX490" s="109"/>
      <c r="HY490" s="109"/>
      <c r="HZ490" s="109"/>
      <c r="IA490" s="109"/>
      <c r="IB490" s="109"/>
      <c r="IC490" s="109"/>
      <c r="ID490" s="109"/>
      <c r="IE490" s="109"/>
      <c r="IF490" s="109"/>
      <c r="IG490" s="109"/>
      <c r="IH490" s="109"/>
      <c r="II490" s="109"/>
      <c r="IJ490" s="109"/>
      <c r="IK490" s="109"/>
      <c r="IL490" s="109"/>
      <c r="IM490" s="109"/>
      <c r="IN490" s="109"/>
      <c r="IO490" s="109"/>
      <c r="IP490" s="109"/>
      <c r="IQ490" s="109"/>
      <c r="IR490" s="109"/>
      <c r="IS490" s="109"/>
      <c r="IT490" s="109"/>
      <c r="IU490" s="109"/>
      <c r="IV490" s="109"/>
      <c r="IW490" s="109"/>
      <c r="IX490" s="109"/>
      <c r="IY490" s="109"/>
      <c r="IZ490" s="109"/>
      <c r="JA490" s="109"/>
      <c r="JB490" s="109"/>
      <c r="JC490" s="109"/>
      <c r="JD490" s="109"/>
      <c r="JE490" s="109"/>
      <c r="JF490" s="109"/>
      <c r="JG490" s="109"/>
      <c r="JH490" s="109"/>
      <c r="JI490" s="109"/>
      <c r="JJ490" s="109"/>
      <c r="JK490" s="109"/>
      <c r="JL490" s="109"/>
      <c r="JM490" s="109"/>
      <c r="JN490" s="109"/>
      <c r="JO490" s="109"/>
      <c r="JP490" s="109"/>
      <c r="JQ490" s="109"/>
      <c r="JR490" s="109"/>
      <c r="JS490" s="109"/>
      <c r="JT490" s="109"/>
      <c r="JU490" s="109"/>
      <c r="JV490" s="109"/>
      <c r="JW490" s="109"/>
      <c r="JX490" s="109"/>
      <c r="JY490" s="109"/>
      <c r="JZ490" s="109"/>
      <c r="KA490" s="109"/>
      <c r="KB490" s="109"/>
      <c r="KC490" s="109"/>
      <c r="KD490" s="109"/>
      <c r="KE490" s="109"/>
      <c r="KF490" s="109"/>
      <c r="KG490" s="109"/>
      <c r="KH490" s="109"/>
      <c r="KI490" s="109"/>
      <c r="KJ490" s="109"/>
      <c r="KK490" s="109"/>
      <c r="KL490" s="109"/>
      <c r="KM490" s="109"/>
      <c r="KN490" s="109"/>
      <c r="KO490" s="109"/>
      <c r="KP490" s="109"/>
      <c r="KQ490" s="109"/>
      <c r="KR490" s="109"/>
      <c r="KS490" s="109"/>
      <c r="KT490" s="109"/>
      <c r="KU490" s="109"/>
      <c r="KV490" s="109"/>
      <c r="KW490" s="109"/>
      <c r="KX490" s="109"/>
      <c r="KY490" s="109"/>
      <c r="KZ490" s="109"/>
      <c r="LA490" s="109"/>
      <c r="LB490" s="109"/>
      <c r="LC490" s="109"/>
      <c r="LD490" s="109"/>
      <c r="LE490" s="109"/>
      <c r="LF490" s="109"/>
      <c r="LG490" s="109"/>
      <c r="LH490" s="109"/>
      <c r="LI490" s="109"/>
      <c r="LJ490" s="109"/>
      <c r="LK490" s="109"/>
      <c r="LL490" s="109"/>
      <c r="LM490" s="109"/>
      <c r="LN490" s="109"/>
      <c r="LO490" s="109"/>
      <c r="LP490" s="109"/>
      <c r="LQ490" s="109"/>
      <c r="LR490" s="109"/>
      <c r="LS490" s="109"/>
      <c r="LT490" s="109"/>
      <c r="LU490" s="109"/>
      <c r="LV490" s="109"/>
      <c r="LW490" s="109"/>
      <c r="LX490" s="109"/>
      <c r="LY490" s="109"/>
      <c r="LZ490" s="109"/>
      <c r="MA490" s="109"/>
      <c r="MB490" s="109"/>
      <c r="MC490" s="109"/>
      <c r="MD490" s="109"/>
      <c r="ME490" s="109"/>
      <c r="MF490" s="109"/>
      <c r="MG490" s="109"/>
      <c r="MH490" s="109"/>
      <c r="MI490" s="109"/>
      <c r="MJ490" s="109"/>
      <c r="MK490" s="109"/>
      <c r="ML490" s="109"/>
      <c r="MM490" s="109"/>
      <c r="MN490" s="109"/>
      <c r="MO490" s="109"/>
      <c r="MP490" s="109"/>
      <c r="MQ490" s="109"/>
      <c r="MR490" s="109"/>
      <c r="MS490" s="109"/>
      <c r="MT490" s="109"/>
      <c r="MU490" s="109"/>
      <c r="MV490" s="109"/>
      <c r="MW490" s="109"/>
      <c r="MX490" s="109"/>
      <c r="MY490" s="109"/>
      <c r="MZ490" s="109"/>
      <c r="NA490" s="109"/>
      <c r="NB490" s="109"/>
      <c r="NC490" s="109"/>
      <c r="ND490" s="109"/>
      <c r="NE490" s="109"/>
      <c r="NF490" s="109"/>
      <c r="NG490" s="109"/>
      <c r="NH490" s="109"/>
      <c r="NI490" s="109"/>
      <c r="NJ490" s="109"/>
      <c r="NK490" s="109"/>
      <c r="NL490" s="109"/>
      <c r="NM490" s="109"/>
      <c r="NN490" s="109"/>
      <c r="NO490" s="109"/>
      <c r="NP490" s="109"/>
      <c r="NQ490" s="109"/>
      <c r="NR490" s="109"/>
      <c r="NS490" s="109"/>
      <c r="NT490" s="109"/>
      <c r="NU490" s="109"/>
      <c r="NV490" s="109"/>
      <c r="NW490" s="109"/>
      <c r="NX490" s="109"/>
      <c r="NY490" s="109"/>
      <c r="NZ490" s="109"/>
      <c r="OA490" s="109"/>
      <c r="OB490" s="109"/>
      <c r="OC490" s="109"/>
      <c r="OD490" s="109"/>
      <c r="OE490" s="109"/>
      <c r="OF490" s="109"/>
      <c r="OG490" s="109"/>
      <c r="OH490" s="109"/>
      <c r="OI490" s="109"/>
      <c r="OJ490" s="109"/>
      <c r="OK490" s="109"/>
      <c r="OL490" s="109"/>
      <c r="OM490" s="109"/>
      <c r="ON490" s="109"/>
      <c r="OO490" s="109"/>
      <c r="OP490" s="109"/>
      <c r="OQ490" s="109"/>
      <c r="OR490" s="109"/>
      <c r="OS490" s="109"/>
      <c r="OT490" s="109"/>
      <c r="OU490" s="109"/>
      <c r="OV490" s="109"/>
      <c r="OW490" s="109"/>
      <c r="OX490" s="109"/>
      <c r="OY490" s="109"/>
      <c r="OZ490" s="109"/>
      <c r="PA490" s="109"/>
      <c r="PB490" s="109"/>
      <c r="PC490" s="109"/>
      <c r="PD490" s="109"/>
      <c r="PE490" s="109"/>
      <c r="PF490" s="109"/>
      <c r="PG490" s="109"/>
      <c r="PH490" s="109"/>
      <c r="PI490" s="109"/>
      <c r="PJ490" s="109"/>
      <c r="PK490" s="109"/>
      <c r="PL490" s="109"/>
      <c r="PM490" s="109"/>
      <c r="PN490" s="109"/>
      <c r="PO490" s="109"/>
      <c r="PP490" s="109"/>
      <c r="PQ490" s="109"/>
      <c r="PR490" s="109"/>
      <c r="PS490" s="109"/>
      <c r="PT490" s="109"/>
      <c r="PU490" s="109"/>
      <c r="PV490" s="109"/>
      <c r="PW490" s="109"/>
      <c r="PX490" s="109"/>
      <c r="PY490" s="109"/>
      <c r="PZ490" s="109"/>
      <c r="QA490" s="109"/>
      <c r="QB490" s="109"/>
      <c r="QC490" s="109"/>
      <c r="QD490" s="109"/>
      <c r="QE490" s="109"/>
      <c r="QF490" s="109"/>
      <c r="QG490" s="109"/>
      <c r="QH490" s="109"/>
      <c r="QI490" s="109"/>
      <c r="QJ490" s="109"/>
      <c r="QK490" s="23">
        <f t="shared" si="7"/>
        <v>50</v>
      </c>
      <c r="QL490" s="125"/>
      <c r="QM490" s="125"/>
      <c r="QN490" s="125"/>
      <c r="QO490" s="125"/>
      <c r="QP490" s="125"/>
      <c r="QQ490" s="125"/>
      <c r="QR490" s="125"/>
      <c r="QS490" s="130"/>
    </row>
    <row r="491" spans="1:461" s="5" customFormat="1" ht="12.75" customHeight="1" x14ac:dyDescent="0.2">
      <c r="A491" s="52">
        <v>44767</v>
      </c>
      <c r="B491" s="161" t="s">
        <v>486</v>
      </c>
      <c r="C491" s="107"/>
      <c r="D491" s="107"/>
      <c r="E491" s="108"/>
      <c r="F491" s="108"/>
      <c r="G491" s="108"/>
      <c r="H491" s="108"/>
      <c r="I491" s="108"/>
      <c r="J491" s="108"/>
      <c r="K491" s="108"/>
      <c r="L491" s="108"/>
      <c r="M491" s="108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 s="109"/>
      <c r="BD491" s="109"/>
      <c r="BE491" s="109"/>
      <c r="BF491" s="109"/>
      <c r="BG491" s="109"/>
      <c r="BH491" s="109"/>
      <c r="BI491" s="109"/>
      <c r="BJ491" s="109"/>
      <c r="BK491" s="109"/>
      <c r="BL491" s="109"/>
      <c r="BM491" s="109"/>
      <c r="BN491" s="109"/>
      <c r="BO491" s="109"/>
      <c r="BP491" s="109"/>
      <c r="BQ491" s="109"/>
      <c r="BR491" s="109"/>
      <c r="BS491" s="109"/>
      <c r="BT491" s="109"/>
      <c r="BU491" s="109"/>
      <c r="BV491" s="109"/>
      <c r="BW491" s="109"/>
      <c r="BX491" s="109"/>
      <c r="BY491" s="109"/>
      <c r="BZ491" s="109"/>
      <c r="CA491" s="109"/>
      <c r="CB491" s="109"/>
      <c r="CC491" s="109"/>
      <c r="CD491" s="109"/>
      <c r="CE491" s="109"/>
      <c r="CF491" s="109"/>
      <c r="CG491" s="109"/>
      <c r="CH491" s="109"/>
      <c r="CI491" s="109"/>
      <c r="CJ491" s="109"/>
      <c r="CK491" s="109"/>
      <c r="CL491" s="109"/>
      <c r="CM491" s="109"/>
      <c r="CN491" s="109"/>
      <c r="CO491" s="109">
        <v>20</v>
      </c>
      <c r="CP491" s="109"/>
      <c r="CQ491" s="109"/>
      <c r="CR491" s="109"/>
      <c r="CS491" s="109"/>
      <c r="CT491" s="109"/>
      <c r="CU491" s="109"/>
      <c r="CV491" s="109"/>
      <c r="CW491" s="109"/>
      <c r="CX491" s="109"/>
      <c r="CY491" s="109"/>
      <c r="CZ491" s="109"/>
      <c r="DA491" s="109"/>
      <c r="DB491" s="109"/>
      <c r="DC491" s="109"/>
      <c r="DD491" s="109"/>
      <c r="DE491" s="109"/>
      <c r="DF491" s="109"/>
      <c r="DG491" s="109"/>
      <c r="DH491" s="109"/>
      <c r="DI491" s="109"/>
      <c r="DJ491" s="109"/>
      <c r="DK491" s="109"/>
      <c r="DL491" s="109"/>
      <c r="DM491" s="109"/>
      <c r="DN491" s="109"/>
      <c r="DO491" s="109"/>
      <c r="DP491" s="109"/>
      <c r="DQ491" s="109"/>
      <c r="DR491" s="109"/>
      <c r="DS491" s="109"/>
      <c r="DT491" s="109"/>
      <c r="DU491" s="109"/>
      <c r="DV491" s="109"/>
      <c r="DW491" s="109"/>
      <c r="DX491" s="109"/>
      <c r="DY491" s="109"/>
      <c r="DZ491" s="109"/>
      <c r="EA491" s="109"/>
      <c r="EB491" s="109"/>
      <c r="EC491" s="109"/>
      <c r="ED491" s="109"/>
      <c r="EE491" s="109"/>
      <c r="EF491" s="109"/>
      <c r="EG491" s="109"/>
      <c r="EH491" s="109"/>
      <c r="EI491" s="109"/>
      <c r="EJ491" s="109"/>
      <c r="EK491" s="109"/>
      <c r="EL491" s="109"/>
      <c r="EM491" s="109"/>
      <c r="EN491" s="109"/>
      <c r="EO491" s="109"/>
      <c r="EP491" s="109"/>
      <c r="EQ491" s="109"/>
      <c r="ER491" s="109"/>
      <c r="ES491" s="109"/>
      <c r="ET491" s="109"/>
      <c r="EU491" s="109"/>
      <c r="EV491" s="109"/>
      <c r="EW491" s="109"/>
      <c r="EX491" s="109"/>
      <c r="EY491" s="109"/>
      <c r="EZ491" s="109"/>
      <c r="FA491" s="109"/>
      <c r="FB491" s="109"/>
      <c r="FC491" s="109"/>
      <c r="FD491" s="109"/>
      <c r="FE491" s="109"/>
      <c r="FF491" s="109"/>
      <c r="FG491" s="109"/>
      <c r="FH491" s="109"/>
      <c r="FI491" s="109"/>
      <c r="FJ491" s="109"/>
      <c r="FK491" s="109"/>
      <c r="FL491" s="109"/>
      <c r="FM491" s="109"/>
      <c r="FN491" s="109"/>
      <c r="FO491" s="109"/>
      <c r="FP491" s="109"/>
      <c r="FQ491" s="109"/>
      <c r="FR491" s="109"/>
      <c r="FS491" s="109"/>
      <c r="FT491" s="109"/>
      <c r="FU491" s="109"/>
      <c r="FV491" s="109"/>
      <c r="FW491" s="109"/>
      <c r="FX491" s="109"/>
      <c r="FY491" s="109"/>
      <c r="FZ491" s="109"/>
      <c r="GA491" s="109"/>
      <c r="GB491" s="109"/>
      <c r="GC491" s="109"/>
      <c r="GD491" s="109"/>
      <c r="GE491" s="109"/>
      <c r="GF491" s="109"/>
      <c r="GG491" s="109"/>
      <c r="GH491" s="109"/>
      <c r="GI491" s="109"/>
      <c r="GJ491" s="109"/>
      <c r="GK491" s="109"/>
      <c r="GL491" s="109"/>
      <c r="GM491" s="109"/>
      <c r="GN491" s="109"/>
      <c r="GO491" s="109"/>
      <c r="GP491" s="109"/>
      <c r="GQ491" s="109"/>
      <c r="GR491" s="109"/>
      <c r="GS491" s="109"/>
      <c r="GT491" s="109"/>
      <c r="GU491" s="109"/>
      <c r="GV491" s="109"/>
      <c r="GW491" s="109"/>
      <c r="GX491" s="109"/>
      <c r="GY491" s="109"/>
      <c r="GZ491" s="109"/>
      <c r="HA491" s="109"/>
      <c r="HB491" s="109"/>
      <c r="HC491" s="109"/>
      <c r="HD491" s="109"/>
      <c r="HE491" s="109"/>
      <c r="HF491" s="109"/>
      <c r="HG491" s="109"/>
      <c r="HH491" s="109"/>
      <c r="HI491" s="109"/>
      <c r="HJ491" s="109"/>
      <c r="HK491" s="109"/>
      <c r="HL491" s="109"/>
      <c r="HM491" s="109"/>
      <c r="HN491" s="109"/>
      <c r="HO491" s="109"/>
      <c r="HP491" s="109"/>
      <c r="HQ491" s="109"/>
      <c r="HR491" s="109"/>
      <c r="HS491" s="109"/>
      <c r="HT491" s="109"/>
      <c r="HU491" s="109"/>
      <c r="HV491" s="109"/>
      <c r="HW491" s="109"/>
      <c r="HX491" s="109"/>
      <c r="HY491" s="109"/>
      <c r="HZ491" s="109"/>
      <c r="IA491" s="109"/>
      <c r="IB491" s="109"/>
      <c r="IC491" s="109"/>
      <c r="ID491" s="109"/>
      <c r="IE491" s="109"/>
      <c r="IF491" s="109"/>
      <c r="IG491" s="109"/>
      <c r="IH491" s="109"/>
      <c r="II491" s="109"/>
      <c r="IJ491" s="109"/>
      <c r="IK491" s="109"/>
      <c r="IL491" s="109"/>
      <c r="IM491" s="109"/>
      <c r="IN491" s="109"/>
      <c r="IO491" s="109"/>
      <c r="IP491" s="109"/>
      <c r="IQ491" s="109"/>
      <c r="IR491" s="109"/>
      <c r="IS491" s="109"/>
      <c r="IT491" s="109"/>
      <c r="IU491" s="109"/>
      <c r="IV491" s="109"/>
      <c r="IW491" s="109"/>
      <c r="IX491" s="109"/>
      <c r="IY491" s="109"/>
      <c r="IZ491" s="109"/>
      <c r="JA491" s="109"/>
      <c r="JB491" s="109"/>
      <c r="JC491" s="109"/>
      <c r="JD491" s="109"/>
      <c r="JE491" s="109"/>
      <c r="JF491" s="109"/>
      <c r="JG491" s="109"/>
      <c r="JH491" s="109"/>
      <c r="JI491" s="109"/>
      <c r="JJ491" s="109"/>
      <c r="JK491" s="109"/>
      <c r="JL491" s="109"/>
      <c r="JM491" s="109"/>
      <c r="JN491" s="109"/>
      <c r="JO491" s="109"/>
      <c r="JP491" s="109"/>
      <c r="JQ491" s="109"/>
      <c r="JR491" s="109"/>
      <c r="JS491" s="109"/>
      <c r="JT491" s="109"/>
      <c r="JU491" s="109"/>
      <c r="JV491" s="109"/>
      <c r="JW491" s="109"/>
      <c r="JX491" s="109"/>
      <c r="JY491" s="109"/>
      <c r="JZ491" s="109"/>
      <c r="KA491" s="109"/>
      <c r="KB491" s="109"/>
      <c r="KC491" s="109"/>
      <c r="KD491" s="109"/>
      <c r="KE491" s="109"/>
      <c r="KF491" s="109"/>
      <c r="KG491" s="109"/>
      <c r="KH491" s="109"/>
      <c r="KI491" s="109"/>
      <c r="KJ491" s="109"/>
      <c r="KK491" s="109"/>
      <c r="KL491" s="109"/>
      <c r="KM491" s="109"/>
      <c r="KN491" s="109"/>
      <c r="KO491" s="109"/>
      <c r="KP491" s="109"/>
      <c r="KQ491" s="109"/>
      <c r="KR491" s="109"/>
      <c r="KS491" s="109"/>
      <c r="KT491" s="109"/>
      <c r="KU491" s="109"/>
      <c r="KV491" s="109"/>
      <c r="KW491" s="109"/>
      <c r="KX491" s="109"/>
      <c r="KY491" s="109"/>
      <c r="KZ491" s="109"/>
      <c r="LA491" s="109"/>
      <c r="LB491" s="109"/>
      <c r="LC491" s="109"/>
      <c r="LD491" s="109"/>
      <c r="LE491" s="109"/>
      <c r="LF491" s="109"/>
      <c r="LG491" s="109"/>
      <c r="LH491" s="109"/>
      <c r="LI491" s="109"/>
      <c r="LJ491" s="109"/>
      <c r="LK491" s="109"/>
      <c r="LL491" s="109"/>
      <c r="LM491" s="109"/>
      <c r="LN491" s="109"/>
      <c r="LO491" s="109"/>
      <c r="LP491" s="109"/>
      <c r="LQ491" s="109"/>
      <c r="LR491" s="109"/>
      <c r="LS491" s="109"/>
      <c r="LT491" s="109"/>
      <c r="LU491" s="109"/>
      <c r="LV491" s="109"/>
      <c r="LW491" s="109"/>
      <c r="LX491" s="109"/>
      <c r="LY491" s="109"/>
      <c r="LZ491" s="109"/>
      <c r="MA491" s="109"/>
      <c r="MB491" s="109"/>
      <c r="MC491" s="109"/>
      <c r="MD491" s="109"/>
      <c r="ME491" s="109"/>
      <c r="MF491" s="109"/>
      <c r="MG491" s="109"/>
      <c r="MH491" s="109"/>
      <c r="MI491" s="109"/>
      <c r="MJ491" s="109"/>
      <c r="MK491" s="109"/>
      <c r="ML491" s="109"/>
      <c r="MM491" s="109"/>
      <c r="MN491" s="109"/>
      <c r="MO491" s="109"/>
      <c r="MP491" s="109"/>
      <c r="MQ491" s="109"/>
      <c r="MR491" s="109"/>
      <c r="MS491" s="109"/>
      <c r="MT491" s="109"/>
      <c r="MU491" s="109"/>
      <c r="MV491" s="109"/>
      <c r="MW491" s="109"/>
      <c r="MX491" s="109"/>
      <c r="MY491" s="109"/>
      <c r="MZ491" s="109"/>
      <c r="NA491" s="109"/>
      <c r="NB491" s="109"/>
      <c r="NC491" s="109"/>
      <c r="ND491" s="109"/>
      <c r="NE491" s="109"/>
      <c r="NF491" s="109"/>
      <c r="NG491" s="109"/>
      <c r="NH491" s="109"/>
      <c r="NI491" s="109"/>
      <c r="NJ491" s="109"/>
      <c r="NK491" s="109"/>
      <c r="NL491" s="109"/>
      <c r="NM491" s="109"/>
      <c r="NN491" s="109"/>
      <c r="NO491" s="109"/>
      <c r="NP491" s="109"/>
      <c r="NQ491" s="109"/>
      <c r="NR491" s="109"/>
      <c r="NS491" s="109"/>
      <c r="NT491" s="109"/>
      <c r="NU491" s="109"/>
      <c r="NV491" s="109"/>
      <c r="NW491" s="109"/>
      <c r="NX491" s="109"/>
      <c r="NY491" s="109"/>
      <c r="NZ491" s="109"/>
      <c r="OA491" s="109"/>
      <c r="OB491" s="109"/>
      <c r="OC491" s="109"/>
      <c r="OD491" s="109"/>
      <c r="OE491" s="109"/>
      <c r="OF491" s="109"/>
      <c r="OG491" s="109"/>
      <c r="OH491" s="109"/>
      <c r="OI491" s="109"/>
      <c r="OJ491" s="109"/>
      <c r="OK491" s="109"/>
      <c r="OL491" s="109"/>
      <c r="OM491" s="109"/>
      <c r="ON491" s="109"/>
      <c r="OO491" s="109"/>
      <c r="OP491" s="109"/>
      <c r="OQ491" s="109"/>
      <c r="OR491" s="109"/>
      <c r="OS491" s="109"/>
      <c r="OT491" s="109"/>
      <c r="OU491" s="109"/>
      <c r="OV491" s="109"/>
      <c r="OW491" s="109"/>
      <c r="OX491" s="109"/>
      <c r="OY491" s="109"/>
      <c r="OZ491" s="109"/>
      <c r="PA491" s="109"/>
      <c r="PB491" s="109"/>
      <c r="PC491" s="109"/>
      <c r="PD491" s="109"/>
      <c r="PE491" s="109"/>
      <c r="PF491" s="109"/>
      <c r="PG491" s="109"/>
      <c r="PH491" s="109"/>
      <c r="PI491" s="109"/>
      <c r="PJ491" s="109"/>
      <c r="PK491" s="109"/>
      <c r="PL491" s="109"/>
      <c r="PM491" s="109"/>
      <c r="PN491" s="109"/>
      <c r="PO491" s="109"/>
      <c r="PP491" s="109"/>
      <c r="PQ491" s="109"/>
      <c r="PR491" s="109"/>
      <c r="PS491" s="109"/>
      <c r="PT491" s="109"/>
      <c r="PU491" s="109"/>
      <c r="PV491" s="109"/>
      <c r="PW491" s="109"/>
      <c r="PX491" s="109"/>
      <c r="PY491" s="109"/>
      <c r="PZ491" s="109"/>
      <c r="QA491" s="109"/>
      <c r="QB491" s="109"/>
      <c r="QC491" s="109"/>
      <c r="QD491" s="109"/>
      <c r="QE491" s="109"/>
      <c r="QF491" s="109"/>
      <c r="QG491" s="109"/>
      <c r="QH491" s="109"/>
      <c r="QI491" s="109"/>
      <c r="QJ491" s="109"/>
      <c r="QK491" s="23">
        <f t="shared" si="7"/>
        <v>20</v>
      </c>
      <c r="QL491" s="125"/>
      <c r="QM491" s="148"/>
      <c r="QN491" s="125"/>
      <c r="QO491" s="125"/>
      <c r="QP491" s="125"/>
      <c r="QQ491" s="125"/>
      <c r="QR491" s="125">
        <v>859.44</v>
      </c>
      <c r="QS491" s="130"/>
    </row>
    <row r="492" spans="1:461" s="5" customFormat="1" ht="12.75" customHeight="1" x14ac:dyDescent="0.2">
      <c r="A492" s="52">
        <v>44767</v>
      </c>
      <c r="B492" s="90" t="s">
        <v>474</v>
      </c>
      <c r="C492" s="107"/>
      <c r="D492" s="107"/>
      <c r="E492" s="108"/>
      <c r="F492" s="108"/>
      <c r="G492" s="108"/>
      <c r="H492" s="108"/>
      <c r="I492" s="108"/>
      <c r="J492" s="108"/>
      <c r="K492" s="108"/>
      <c r="L492" s="108"/>
      <c r="M492" s="108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>
        <v>30</v>
      </c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 s="109"/>
      <c r="BD492" s="109"/>
      <c r="BE492" s="109"/>
      <c r="BF492" s="109"/>
      <c r="BG492" s="109"/>
      <c r="BH492" s="109">
        <v>1</v>
      </c>
      <c r="BI492" s="109"/>
      <c r="BJ492" s="109"/>
      <c r="BK492" s="109"/>
      <c r="BL492" s="109"/>
      <c r="BM492" s="109"/>
      <c r="BN492" s="109"/>
      <c r="BO492" s="109"/>
      <c r="BP492" s="109"/>
      <c r="BQ492" s="109"/>
      <c r="BR492" s="109"/>
      <c r="BS492" s="109"/>
      <c r="BT492" s="109"/>
      <c r="BU492" s="109"/>
      <c r="BV492" s="109"/>
      <c r="BW492" s="109"/>
      <c r="BX492" s="109"/>
      <c r="BY492" s="109"/>
      <c r="BZ492" s="109"/>
      <c r="CA492" s="109"/>
      <c r="CB492" s="109"/>
      <c r="CC492" s="109"/>
      <c r="CD492" s="109"/>
      <c r="CE492" s="109"/>
      <c r="CF492" s="109"/>
      <c r="CG492" s="109"/>
      <c r="CH492" s="109"/>
      <c r="CI492" s="109"/>
      <c r="CJ492" s="109"/>
      <c r="CK492" s="109"/>
      <c r="CL492" s="109"/>
      <c r="CM492" s="109"/>
      <c r="CN492" s="109"/>
      <c r="CO492" s="109"/>
      <c r="CP492" s="109"/>
      <c r="CQ492" s="109"/>
      <c r="CR492" s="109"/>
      <c r="CS492" s="109"/>
      <c r="CT492" s="109"/>
      <c r="CU492" s="109"/>
      <c r="CV492" s="109"/>
      <c r="CW492" s="109"/>
      <c r="CX492" s="109"/>
      <c r="CY492" s="109"/>
      <c r="CZ492" s="109"/>
      <c r="DA492" s="109"/>
      <c r="DB492" s="109"/>
      <c r="DC492" s="109"/>
      <c r="DD492" s="109"/>
      <c r="DE492" s="109"/>
      <c r="DF492" s="109"/>
      <c r="DG492" s="109"/>
      <c r="DH492" s="109"/>
      <c r="DI492" s="109"/>
      <c r="DJ492" s="109"/>
      <c r="DK492" s="109"/>
      <c r="DL492" s="109"/>
      <c r="DM492" s="109"/>
      <c r="DN492" s="109"/>
      <c r="DO492" s="109"/>
      <c r="DP492" s="109"/>
      <c r="DQ492" s="109"/>
      <c r="DR492" s="109"/>
      <c r="DS492" s="109"/>
      <c r="DT492" s="109"/>
      <c r="DU492" s="109"/>
      <c r="DV492" s="109"/>
      <c r="DW492" s="109"/>
      <c r="DX492" s="109"/>
      <c r="DY492" s="109"/>
      <c r="DZ492" s="109"/>
      <c r="EA492" s="109"/>
      <c r="EB492" s="109"/>
      <c r="EC492" s="109"/>
      <c r="ED492" s="109"/>
      <c r="EE492" s="109"/>
      <c r="EF492" s="109"/>
      <c r="EG492" s="109"/>
      <c r="EH492" s="109"/>
      <c r="EI492" s="109"/>
      <c r="EJ492" s="109"/>
      <c r="EK492" s="109"/>
      <c r="EL492" s="109"/>
      <c r="EM492" s="109"/>
      <c r="EN492" s="109"/>
      <c r="EO492" s="109"/>
      <c r="EP492" s="109"/>
      <c r="EQ492" s="109"/>
      <c r="ER492" s="109"/>
      <c r="ES492" s="109"/>
      <c r="ET492" s="109"/>
      <c r="EU492" s="109"/>
      <c r="EV492" s="109"/>
      <c r="EW492" s="109"/>
      <c r="EX492" s="109"/>
      <c r="EY492" s="109"/>
      <c r="EZ492" s="109"/>
      <c r="FA492" s="109"/>
      <c r="FB492" s="109"/>
      <c r="FC492" s="109"/>
      <c r="FD492" s="109"/>
      <c r="FE492" s="109"/>
      <c r="FF492" s="109"/>
      <c r="FG492" s="109"/>
      <c r="FH492" s="109"/>
      <c r="FI492" s="109"/>
      <c r="FJ492" s="109"/>
      <c r="FK492" s="109"/>
      <c r="FL492" s="109"/>
      <c r="FM492" s="109"/>
      <c r="FN492" s="109"/>
      <c r="FO492" s="109"/>
      <c r="FP492" s="109"/>
      <c r="FQ492" s="109"/>
      <c r="FR492" s="109"/>
      <c r="FS492" s="109"/>
      <c r="FT492" s="109"/>
      <c r="FU492" s="109"/>
      <c r="FV492" s="109"/>
      <c r="FW492" s="109"/>
      <c r="FX492" s="109"/>
      <c r="FY492" s="109"/>
      <c r="FZ492" s="109"/>
      <c r="GA492" s="109"/>
      <c r="GB492" s="109"/>
      <c r="GC492" s="109"/>
      <c r="GD492" s="109"/>
      <c r="GE492" s="109"/>
      <c r="GF492" s="109"/>
      <c r="GG492" s="109"/>
      <c r="GH492" s="109"/>
      <c r="GI492" s="109"/>
      <c r="GJ492" s="109"/>
      <c r="GK492" s="109"/>
      <c r="GL492" s="109"/>
      <c r="GM492" s="109"/>
      <c r="GN492" s="109"/>
      <c r="GO492" s="109"/>
      <c r="GP492" s="109"/>
      <c r="GQ492" s="109"/>
      <c r="GR492" s="109"/>
      <c r="GS492" s="109"/>
      <c r="GT492" s="109"/>
      <c r="GU492" s="109"/>
      <c r="GV492" s="109"/>
      <c r="GW492" s="109"/>
      <c r="GX492" s="109"/>
      <c r="GY492" s="109"/>
      <c r="GZ492" s="109"/>
      <c r="HA492" s="109"/>
      <c r="HB492" s="109"/>
      <c r="HC492" s="109"/>
      <c r="HD492" s="109"/>
      <c r="HE492" s="109"/>
      <c r="HF492" s="109"/>
      <c r="HG492" s="109"/>
      <c r="HH492" s="109"/>
      <c r="HI492" s="109"/>
      <c r="HJ492" s="109"/>
      <c r="HK492" s="109"/>
      <c r="HL492" s="109"/>
      <c r="HM492" s="109"/>
      <c r="HN492" s="109"/>
      <c r="HO492" s="109"/>
      <c r="HP492" s="109"/>
      <c r="HQ492" s="109"/>
      <c r="HR492" s="109"/>
      <c r="HS492" s="109"/>
      <c r="HT492" s="109"/>
      <c r="HU492" s="109"/>
      <c r="HV492" s="109"/>
      <c r="HW492" s="109"/>
      <c r="HX492" s="109"/>
      <c r="HY492" s="109"/>
      <c r="HZ492" s="109"/>
      <c r="IA492" s="109"/>
      <c r="IB492" s="109"/>
      <c r="IC492" s="109"/>
      <c r="ID492" s="109"/>
      <c r="IE492" s="109"/>
      <c r="IF492" s="109"/>
      <c r="IG492" s="109"/>
      <c r="IH492" s="109"/>
      <c r="II492" s="109"/>
      <c r="IJ492" s="109"/>
      <c r="IK492" s="109"/>
      <c r="IL492" s="109"/>
      <c r="IM492" s="109"/>
      <c r="IN492" s="109"/>
      <c r="IO492" s="109"/>
      <c r="IP492" s="109"/>
      <c r="IQ492" s="109"/>
      <c r="IR492" s="109"/>
      <c r="IS492" s="109"/>
      <c r="IT492" s="109"/>
      <c r="IU492" s="109"/>
      <c r="IV492" s="109"/>
      <c r="IW492" s="109"/>
      <c r="IX492" s="109"/>
      <c r="IY492" s="109"/>
      <c r="IZ492" s="109"/>
      <c r="JA492" s="109"/>
      <c r="JB492" s="109"/>
      <c r="JC492" s="109"/>
      <c r="JD492" s="109"/>
      <c r="JE492" s="109"/>
      <c r="JF492" s="109"/>
      <c r="JG492" s="109"/>
      <c r="JH492" s="109"/>
      <c r="JI492" s="109"/>
      <c r="JJ492" s="109"/>
      <c r="JK492" s="109"/>
      <c r="JL492" s="109"/>
      <c r="JM492" s="109"/>
      <c r="JN492" s="109"/>
      <c r="JO492" s="109"/>
      <c r="JP492" s="109"/>
      <c r="JQ492" s="109"/>
      <c r="JR492" s="109"/>
      <c r="JS492" s="109"/>
      <c r="JT492" s="109"/>
      <c r="JU492" s="109"/>
      <c r="JV492" s="109"/>
      <c r="JW492" s="109"/>
      <c r="JX492" s="109"/>
      <c r="JY492" s="109"/>
      <c r="JZ492" s="109"/>
      <c r="KA492" s="109"/>
      <c r="KB492" s="109"/>
      <c r="KC492" s="109"/>
      <c r="KD492" s="109"/>
      <c r="KE492" s="109"/>
      <c r="KF492" s="109"/>
      <c r="KG492" s="109"/>
      <c r="KH492" s="109"/>
      <c r="KI492" s="109"/>
      <c r="KJ492" s="109"/>
      <c r="KK492" s="109"/>
      <c r="KL492" s="109"/>
      <c r="KM492" s="109"/>
      <c r="KN492" s="109"/>
      <c r="KO492" s="109"/>
      <c r="KP492" s="109"/>
      <c r="KQ492" s="109"/>
      <c r="KR492" s="109"/>
      <c r="KS492" s="109"/>
      <c r="KT492" s="109"/>
      <c r="KU492" s="109"/>
      <c r="KV492" s="109"/>
      <c r="KW492" s="109"/>
      <c r="KX492" s="109"/>
      <c r="KY492" s="109"/>
      <c r="KZ492" s="109"/>
      <c r="LA492" s="109"/>
      <c r="LB492" s="109"/>
      <c r="LC492" s="109"/>
      <c r="LD492" s="109"/>
      <c r="LE492" s="109"/>
      <c r="LF492" s="109"/>
      <c r="LG492" s="109"/>
      <c r="LH492" s="109"/>
      <c r="LI492" s="109"/>
      <c r="LJ492" s="109"/>
      <c r="LK492" s="109"/>
      <c r="LL492" s="109"/>
      <c r="LM492" s="109"/>
      <c r="LN492" s="109"/>
      <c r="LO492" s="109"/>
      <c r="LP492" s="109"/>
      <c r="LQ492" s="109"/>
      <c r="LR492" s="109"/>
      <c r="LS492" s="109"/>
      <c r="LT492" s="109"/>
      <c r="LU492" s="109"/>
      <c r="LV492" s="109"/>
      <c r="LW492" s="109"/>
      <c r="LX492" s="109"/>
      <c r="LY492" s="109"/>
      <c r="LZ492" s="109"/>
      <c r="MA492" s="109"/>
      <c r="MB492" s="109"/>
      <c r="MC492" s="109"/>
      <c r="MD492" s="109"/>
      <c r="ME492" s="109"/>
      <c r="MF492" s="109"/>
      <c r="MG492" s="109"/>
      <c r="MH492" s="109"/>
      <c r="MI492" s="109"/>
      <c r="MJ492" s="109"/>
      <c r="MK492" s="109"/>
      <c r="ML492" s="109"/>
      <c r="MM492" s="109"/>
      <c r="MN492" s="109"/>
      <c r="MO492" s="109"/>
      <c r="MP492" s="109"/>
      <c r="MQ492" s="109"/>
      <c r="MR492" s="109"/>
      <c r="MS492" s="109"/>
      <c r="MT492" s="109"/>
      <c r="MU492" s="109"/>
      <c r="MV492" s="109"/>
      <c r="MW492" s="109"/>
      <c r="MX492" s="109"/>
      <c r="MY492" s="109"/>
      <c r="MZ492" s="109"/>
      <c r="NA492" s="109"/>
      <c r="NB492" s="109"/>
      <c r="NC492" s="109"/>
      <c r="ND492" s="109"/>
      <c r="NE492" s="109"/>
      <c r="NF492" s="109"/>
      <c r="NG492" s="109"/>
      <c r="NH492" s="109"/>
      <c r="NI492" s="109"/>
      <c r="NJ492" s="109"/>
      <c r="NK492" s="109"/>
      <c r="NL492" s="109"/>
      <c r="NM492" s="109"/>
      <c r="NN492" s="109"/>
      <c r="NO492" s="109"/>
      <c r="NP492" s="109"/>
      <c r="NQ492" s="109"/>
      <c r="NR492" s="109"/>
      <c r="NS492" s="109"/>
      <c r="NT492" s="109"/>
      <c r="NU492" s="109"/>
      <c r="NV492" s="109"/>
      <c r="NW492" s="109"/>
      <c r="NX492" s="109"/>
      <c r="NY492" s="109"/>
      <c r="NZ492" s="109"/>
      <c r="OA492" s="109"/>
      <c r="OB492" s="109"/>
      <c r="OC492" s="109"/>
      <c r="OD492" s="109"/>
      <c r="OE492" s="109"/>
      <c r="OF492" s="109"/>
      <c r="OG492" s="109"/>
      <c r="OH492" s="109"/>
      <c r="OI492" s="109"/>
      <c r="OJ492" s="109"/>
      <c r="OK492" s="109"/>
      <c r="OL492" s="109"/>
      <c r="OM492" s="109"/>
      <c r="ON492" s="109"/>
      <c r="OO492" s="109"/>
      <c r="OP492" s="109"/>
      <c r="OQ492" s="109"/>
      <c r="OR492" s="109"/>
      <c r="OS492" s="109"/>
      <c r="OT492" s="109"/>
      <c r="OU492" s="109"/>
      <c r="OV492" s="109"/>
      <c r="OW492" s="109"/>
      <c r="OX492" s="109"/>
      <c r="OY492" s="109"/>
      <c r="OZ492" s="109"/>
      <c r="PA492" s="109"/>
      <c r="PB492" s="109"/>
      <c r="PC492" s="109"/>
      <c r="PD492" s="109"/>
      <c r="PE492" s="109"/>
      <c r="PF492" s="109"/>
      <c r="PG492" s="109"/>
      <c r="PH492" s="109"/>
      <c r="PI492" s="109"/>
      <c r="PJ492" s="109"/>
      <c r="PK492" s="109"/>
      <c r="PL492" s="109"/>
      <c r="PM492" s="109"/>
      <c r="PN492" s="109"/>
      <c r="PO492" s="109"/>
      <c r="PP492" s="109"/>
      <c r="PQ492" s="109"/>
      <c r="PR492" s="109"/>
      <c r="PS492" s="109"/>
      <c r="PT492" s="109"/>
      <c r="PU492" s="109"/>
      <c r="PV492" s="109"/>
      <c r="PW492" s="109"/>
      <c r="PX492" s="109"/>
      <c r="PY492" s="109"/>
      <c r="PZ492" s="109"/>
      <c r="QA492" s="109"/>
      <c r="QB492" s="109"/>
      <c r="QC492" s="109"/>
      <c r="QD492" s="109"/>
      <c r="QE492" s="109"/>
      <c r="QF492" s="109"/>
      <c r="QG492" s="109"/>
      <c r="QH492" s="109"/>
      <c r="QI492" s="109"/>
      <c r="QJ492" s="109"/>
      <c r="QK492" s="23">
        <f t="shared" si="7"/>
        <v>31</v>
      </c>
      <c r="QL492" s="125"/>
      <c r="QM492" s="148"/>
      <c r="QN492" s="125"/>
      <c r="QO492" s="125"/>
      <c r="QP492" s="125"/>
      <c r="QQ492" s="125"/>
      <c r="QR492" s="125">
        <v>1990.44</v>
      </c>
      <c r="QS492" s="130"/>
    </row>
    <row r="493" spans="1:461" s="5" customFormat="1" ht="12.75" customHeight="1" x14ac:dyDescent="0.2">
      <c r="A493" s="52">
        <v>44768</v>
      </c>
      <c r="B493" s="98" t="s">
        <v>61</v>
      </c>
      <c r="C493" s="107"/>
      <c r="D493" s="107"/>
      <c r="E493" s="108"/>
      <c r="F493" s="108"/>
      <c r="G493" s="108"/>
      <c r="H493" s="108"/>
      <c r="I493" s="108"/>
      <c r="J493" s="108"/>
      <c r="K493" s="108"/>
      <c r="L493" s="108"/>
      <c r="M493" s="108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 s="109"/>
      <c r="BD493" s="109"/>
      <c r="BE493" s="109"/>
      <c r="BF493" s="109"/>
      <c r="BG493" s="109"/>
      <c r="BH493" s="109"/>
      <c r="BI493" s="109"/>
      <c r="BJ493" s="109"/>
      <c r="BK493" s="109"/>
      <c r="BL493" s="109"/>
      <c r="BM493" s="109"/>
      <c r="BN493" s="109"/>
      <c r="BO493" s="109"/>
      <c r="BP493" s="109"/>
      <c r="BQ493" s="109"/>
      <c r="BR493" s="109"/>
      <c r="BS493" s="109"/>
      <c r="BT493" s="109"/>
      <c r="BU493" s="109"/>
      <c r="BV493" s="109"/>
      <c r="BW493" s="109"/>
      <c r="BX493" s="109"/>
      <c r="BY493" s="109"/>
      <c r="BZ493" s="109"/>
      <c r="CA493" s="109"/>
      <c r="CB493" s="109"/>
      <c r="CC493" s="109"/>
      <c r="CD493" s="109"/>
      <c r="CE493" s="109"/>
      <c r="CF493" s="109"/>
      <c r="CG493" s="109"/>
      <c r="CH493" s="109"/>
      <c r="CI493" s="109"/>
      <c r="CJ493" s="109"/>
      <c r="CK493" s="109"/>
      <c r="CL493" s="109"/>
      <c r="CM493" s="109"/>
      <c r="CN493" s="109"/>
      <c r="CO493" s="109"/>
      <c r="CP493" s="109"/>
      <c r="CQ493" s="109"/>
      <c r="CR493" s="109"/>
      <c r="CS493" s="109"/>
      <c r="CT493" s="109"/>
      <c r="CU493" s="109"/>
      <c r="CV493" s="109"/>
      <c r="CW493" s="109"/>
      <c r="CX493" s="109"/>
      <c r="CY493" s="109"/>
      <c r="CZ493" s="109"/>
      <c r="DA493" s="109"/>
      <c r="DB493" s="109"/>
      <c r="DC493" s="109"/>
      <c r="DD493" s="109"/>
      <c r="DE493" s="109"/>
      <c r="DF493" s="109"/>
      <c r="DG493" s="109"/>
      <c r="DH493" s="109"/>
      <c r="DI493" s="109"/>
      <c r="DJ493" s="109"/>
      <c r="DK493" s="109"/>
      <c r="DL493" s="109"/>
      <c r="DM493" s="109"/>
      <c r="DN493" s="109"/>
      <c r="DO493" s="109"/>
      <c r="DP493" s="109"/>
      <c r="DQ493" s="109"/>
      <c r="DR493" s="109"/>
      <c r="DS493" s="109"/>
      <c r="DT493" s="109"/>
      <c r="DU493" s="109"/>
      <c r="DV493" s="109"/>
      <c r="DW493" s="109"/>
      <c r="DX493" s="109"/>
      <c r="DY493" s="109"/>
      <c r="DZ493" s="109"/>
      <c r="EA493" s="109"/>
      <c r="EB493" s="109"/>
      <c r="EC493" s="109"/>
      <c r="ED493" s="109"/>
      <c r="EE493" s="109"/>
      <c r="EF493" s="109"/>
      <c r="EG493" s="109"/>
      <c r="EH493" s="109"/>
      <c r="EI493" s="109"/>
      <c r="EJ493" s="109"/>
      <c r="EK493" s="109"/>
      <c r="EL493" s="109"/>
      <c r="EM493" s="109"/>
      <c r="EN493" s="109"/>
      <c r="EO493" s="109"/>
      <c r="EP493" s="109"/>
      <c r="EQ493" s="109"/>
      <c r="ER493" s="109"/>
      <c r="ES493" s="109"/>
      <c r="ET493" s="109"/>
      <c r="EU493" s="109"/>
      <c r="EV493" s="109"/>
      <c r="EW493" s="109"/>
      <c r="EX493" s="109"/>
      <c r="EY493" s="109"/>
      <c r="EZ493" s="109"/>
      <c r="FA493" s="109"/>
      <c r="FB493" s="109"/>
      <c r="FC493" s="109"/>
      <c r="FD493" s="109"/>
      <c r="FE493" s="109"/>
      <c r="FF493" s="109"/>
      <c r="FG493" s="109"/>
      <c r="FH493" s="109"/>
      <c r="FI493" s="109"/>
      <c r="FJ493" s="109"/>
      <c r="FK493" s="109"/>
      <c r="FL493" s="109"/>
      <c r="FM493" s="109"/>
      <c r="FN493" s="109"/>
      <c r="FO493" s="109"/>
      <c r="FP493" s="109"/>
      <c r="FQ493" s="109"/>
      <c r="FR493" s="109"/>
      <c r="FS493" s="109"/>
      <c r="FT493" s="109"/>
      <c r="FU493" s="109"/>
      <c r="FV493" s="109"/>
      <c r="FW493" s="109"/>
      <c r="FX493" s="109"/>
      <c r="FY493" s="109"/>
      <c r="FZ493" s="109"/>
      <c r="GA493" s="109"/>
      <c r="GB493" s="109"/>
      <c r="GC493" s="109"/>
      <c r="GD493" s="109"/>
      <c r="GE493" s="109"/>
      <c r="GF493" s="109"/>
      <c r="GG493" s="109"/>
      <c r="GH493" s="109"/>
      <c r="GI493" s="109"/>
      <c r="GJ493" s="109"/>
      <c r="GK493" s="109"/>
      <c r="GL493" s="109"/>
      <c r="GM493" s="109"/>
      <c r="GN493" s="109"/>
      <c r="GO493" s="109"/>
      <c r="GP493" s="109"/>
      <c r="GQ493" s="109"/>
      <c r="GR493" s="109"/>
      <c r="GS493" s="109"/>
      <c r="GT493" s="109"/>
      <c r="GU493" s="109"/>
      <c r="GV493" s="109"/>
      <c r="GW493" s="109"/>
      <c r="GX493" s="109"/>
      <c r="GY493" s="109"/>
      <c r="GZ493" s="109"/>
      <c r="HA493" s="109"/>
      <c r="HB493" s="109"/>
      <c r="HC493" s="109"/>
      <c r="HD493" s="109"/>
      <c r="HE493" s="109"/>
      <c r="HF493" s="109"/>
      <c r="HG493" s="109"/>
      <c r="HH493" s="109"/>
      <c r="HI493" s="109"/>
      <c r="HJ493" s="109"/>
      <c r="HK493" s="109"/>
      <c r="HL493" s="109"/>
      <c r="HM493" s="109"/>
      <c r="HN493" s="109"/>
      <c r="HO493" s="109"/>
      <c r="HP493" s="109"/>
      <c r="HQ493" s="109"/>
      <c r="HR493" s="109"/>
      <c r="HS493" s="109"/>
      <c r="HT493" s="109"/>
      <c r="HU493" s="109"/>
      <c r="HV493" s="109"/>
      <c r="HW493" s="109"/>
      <c r="HX493" s="109"/>
      <c r="HY493" s="109"/>
      <c r="HZ493" s="109"/>
      <c r="IA493" s="109"/>
      <c r="IB493" s="109"/>
      <c r="IC493" s="109"/>
      <c r="ID493" s="109"/>
      <c r="IE493" s="109"/>
      <c r="IF493" s="109"/>
      <c r="IG493" s="109"/>
      <c r="IH493" s="109"/>
      <c r="II493" s="109"/>
      <c r="IJ493" s="109"/>
      <c r="IK493" s="109"/>
      <c r="IL493" s="109"/>
      <c r="IM493" s="109"/>
      <c r="IN493" s="109"/>
      <c r="IO493" s="109"/>
      <c r="IP493" s="109"/>
      <c r="IQ493" s="109"/>
      <c r="IR493" s="109"/>
      <c r="IS493" s="109"/>
      <c r="IT493" s="109"/>
      <c r="IU493" s="109"/>
      <c r="IV493" s="109"/>
      <c r="IW493" s="109"/>
      <c r="IX493" s="109"/>
      <c r="IY493" s="109"/>
      <c r="IZ493" s="109"/>
      <c r="JA493" s="109"/>
      <c r="JB493" s="109"/>
      <c r="JC493" s="109"/>
      <c r="JD493" s="109"/>
      <c r="JE493" s="109">
        <v>7</v>
      </c>
      <c r="JF493" s="109"/>
      <c r="JG493" s="109"/>
      <c r="JH493" s="109"/>
      <c r="JI493" s="109"/>
      <c r="JJ493" s="109"/>
      <c r="JK493" s="109"/>
      <c r="JL493" s="109"/>
      <c r="JM493" s="109"/>
      <c r="JN493" s="109"/>
      <c r="JO493" s="109"/>
      <c r="JP493" s="109"/>
      <c r="JQ493" s="109"/>
      <c r="JR493" s="109"/>
      <c r="JS493" s="109"/>
      <c r="JT493" s="109"/>
      <c r="JU493" s="109"/>
      <c r="JV493" s="109"/>
      <c r="JW493" s="109"/>
      <c r="JX493" s="109"/>
      <c r="JY493" s="109"/>
      <c r="JZ493" s="109"/>
      <c r="KA493" s="109"/>
      <c r="KB493" s="109"/>
      <c r="KC493" s="109"/>
      <c r="KD493" s="109"/>
      <c r="KE493" s="109"/>
      <c r="KF493" s="109"/>
      <c r="KG493" s="109"/>
      <c r="KH493" s="109"/>
      <c r="KI493" s="109"/>
      <c r="KJ493" s="109"/>
      <c r="KK493" s="109"/>
      <c r="KL493" s="109"/>
      <c r="KM493" s="109"/>
      <c r="KN493" s="109"/>
      <c r="KO493" s="109"/>
      <c r="KP493" s="109"/>
      <c r="KQ493" s="109"/>
      <c r="KR493" s="109"/>
      <c r="KS493" s="109"/>
      <c r="KT493" s="109"/>
      <c r="KU493" s="109"/>
      <c r="KV493" s="109"/>
      <c r="KW493" s="109"/>
      <c r="KX493" s="109"/>
      <c r="KY493" s="109"/>
      <c r="KZ493" s="109"/>
      <c r="LA493" s="109"/>
      <c r="LB493" s="109"/>
      <c r="LC493" s="109"/>
      <c r="LD493" s="109"/>
      <c r="LE493" s="109"/>
      <c r="LF493" s="109"/>
      <c r="LG493" s="109"/>
      <c r="LH493" s="109"/>
      <c r="LI493" s="109"/>
      <c r="LJ493" s="109"/>
      <c r="LK493" s="109"/>
      <c r="LL493" s="109"/>
      <c r="LM493" s="109"/>
      <c r="LN493" s="109"/>
      <c r="LO493" s="109"/>
      <c r="LP493" s="109"/>
      <c r="LQ493" s="109"/>
      <c r="LR493" s="109"/>
      <c r="LS493" s="109"/>
      <c r="LT493" s="109"/>
      <c r="LU493" s="109"/>
      <c r="LV493" s="109"/>
      <c r="LW493" s="109"/>
      <c r="LX493" s="109"/>
      <c r="LY493" s="109"/>
      <c r="LZ493" s="109"/>
      <c r="MA493" s="109"/>
      <c r="MB493" s="109"/>
      <c r="MC493" s="109"/>
      <c r="MD493" s="109"/>
      <c r="ME493" s="109"/>
      <c r="MF493" s="109"/>
      <c r="MG493" s="109"/>
      <c r="MH493" s="109"/>
      <c r="MI493" s="109"/>
      <c r="MJ493" s="109"/>
      <c r="MK493" s="109"/>
      <c r="ML493" s="109"/>
      <c r="MM493" s="109"/>
      <c r="MN493" s="109"/>
      <c r="MO493" s="109"/>
      <c r="MP493" s="109"/>
      <c r="MQ493" s="109"/>
      <c r="MR493" s="109"/>
      <c r="MS493" s="109"/>
      <c r="MT493" s="109"/>
      <c r="MU493" s="109"/>
      <c r="MV493" s="109"/>
      <c r="MW493" s="109"/>
      <c r="MX493" s="109"/>
      <c r="MY493" s="109"/>
      <c r="MZ493" s="109"/>
      <c r="NA493" s="109"/>
      <c r="NB493" s="109"/>
      <c r="NC493" s="109"/>
      <c r="ND493" s="109"/>
      <c r="NE493" s="109"/>
      <c r="NF493" s="109"/>
      <c r="NG493" s="109"/>
      <c r="NH493" s="109"/>
      <c r="NI493" s="109"/>
      <c r="NJ493" s="109"/>
      <c r="NK493" s="109"/>
      <c r="NL493" s="109"/>
      <c r="NM493" s="109"/>
      <c r="NN493" s="109"/>
      <c r="NO493" s="109"/>
      <c r="NP493" s="109"/>
      <c r="NQ493" s="109"/>
      <c r="NR493" s="109"/>
      <c r="NS493" s="109"/>
      <c r="NT493" s="109"/>
      <c r="NU493" s="109"/>
      <c r="NV493" s="109"/>
      <c r="NW493" s="109"/>
      <c r="NX493" s="109"/>
      <c r="NY493" s="109"/>
      <c r="NZ493" s="109"/>
      <c r="OA493" s="109"/>
      <c r="OB493" s="109"/>
      <c r="OC493" s="109"/>
      <c r="OD493" s="109"/>
      <c r="OE493" s="109"/>
      <c r="OF493" s="109"/>
      <c r="OG493" s="109"/>
      <c r="OH493" s="109"/>
      <c r="OI493" s="109"/>
      <c r="OJ493" s="109"/>
      <c r="OK493" s="109"/>
      <c r="OL493" s="109"/>
      <c r="OM493" s="109"/>
      <c r="ON493" s="109"/>
      <c r="OO493" s="109"/>
      <c r="OP493" s="109"/>
      <c r="OQ493" s="109"/>
      <c r="OR493" s="109"/>
      <c r="OS493" s="109"/>
      <c r="OT493" s="109"/>
      <c r="OU493" s="109"/>
      <c r="OV493" s="109"/>
      <c r="OW493" s="109"/>
      <c r="OX493" s="109"/>
      <c r="OY493" s="109"/>
      <c r="OZ493" s="109"/>
      <c r="PA493" s="109"/>
      <c r="PB493" s="109"/>
      <c r="PC493" s="109"/>
      <c r="PD493" s="109"/>
      <c r="PE493" s="109"/>
      <c r="PF493" s="109"/>
      <c r="PG493" s="109"/>
      <c r="PH493" s="109"/>
      <c r="PI493" s="109"/>
      <c r="PJ493" s="109"/>
      <c r="PK493" s="109"/>
      <c r="PL493" s="109"/>
      <c r="PM493" s="109"/>
      <c r="PN493" s="109"/>
      <c r="PO493" s="109"/>
      <c r="PP493" s="109"/>
      <c r="PQ493" s="109"/>
      <c r="PR493" s="109"/>
      <c r="PS493" s="109"/>
      <c r="PT493" s="109"/>
      <c r="PU493" s="109"/>
      <c r="PV493" s="109"/>
      <c r="PW493" s="109"/>
      <c r="PX493" s="109"/>
      <c r="PY493" s="109"/>
      <c r="PZ493" s="109"/>
      <c r="QA493" s="109"/>
      <c r="QB493" s="109"/>
      <c r="QC493" s="109"/>
      <c r="QD493" s="109"/>
      <c r="QE493" s="109"/>
      <c r="QF493" s="109"/>
      <c r="QG493" s="109"/>
      <c r="QH493" s="109"/>
      <c r="QI493" s="109"/>
      <c r="QJ493" s="109"/>
      <c r="QK493" s="23">
        <f t="shared" si="7"/>
        <v>7</v>
      </c>
      <c r="QL493" s="125"/>
      <c r="QM493" s="125"/>
      <c r="QN493" s="125"/>
      <c r="QO493" s="125"/>
      <c r="QP493" s="125"/>
      <c r="QQ493" s="125"/>
      <c r="QR493" s="125"/>
      <c r="QS493" s="130"/>
    </row>
    <row r="494" spans="1:461" s="5" customFormat="1" ht="12.75" customHeight="1" x14ac:dyDescent="0.2">
      <c r="A494" s="52">
        <v>44768</v>
      </c>
      <c r="B494" s="98" t="s">
        <v>242</v>
      </c>
      <c r="C494" s="107"/>
      <c r="D494" s="107"/>
      <c r="E494" s="108"/>
      <c r="F494" s="108"/>
      <c r="G494" s="108"/>
      <c r="H494" s="108"/>
      <c r="I494" s="108"/>
      <c r="J494" s="108"/>
      <c r="K494" s="108"/>
      <c r="L494" s="108"/>
      <c r="M494" s="108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 s="109"/>
      <c r="BD494" s="109"/>
      <c r="BE494" s="109"/>
      <c r="BF494" s="109"/>
      <c r="BG494" s="109"/>
      <c r="BH494" s="109"/>
      <c r="BI494" s="109"/>
      <c r="BJ494" s="109"/>
      <c r="BK494" s="109"/>
      <c r="BL494" s="109"/>
      <c r="BM494" s="109"/>
      <c r="BN494" s="109"/>
      <c r="BO494" s="109"/>
      <c r="BP494" s="109"/>
      <c r="BQ494" s="109"/>
      <c r="BR494" s="109"/>
      <c r="BS494" s="109"/>
      <c r="BT494" s="109"/>
      <c r="BU494" s="109"/>
      <c r="BV494" s="109"/>
      <c r="BW494" s="109"/>
      <c r="BX494" s="109"/>
      <c r="BY494" s="109"/>
      <c r="BZ494" s="109"/>
      <c r="CA494" s="109"/>
      <c r="CB494" s="109"/>
      <c r="CC494" s="109"/>
      <c r="CD494" s="109"/>
      <c r="CE494" s="109"/>
      <c r="CF494" s="109"/>
      <c r="CG494" s="109"/>
      <c r="CH494" s="109"/>
      <c r="CI494" s="109"/>
      <c r="CJ494" s="109"/>
      <c r="CK494" s="109"/>
      <c r="CL494" s="109"/>
      <c r="CM494" s="109"/>
      <c r="CN494" s="109"/>
      <c r="CO494" s="109"/>
      <c r="CP494" s="109"/>
      <c r="CQ494" s="109"/>
      <c r="CR494" s="109"/>
      <c r="CS494" s="109"/>
      <c r="CT494" s="109"/>
      <c r="CU494" s="109"/>
      <c r="CV494" s="109"/>
      <c r="CW494" s="109"/>
      <c r="CX494" s="109"/>
      <c r="CY494" s="109"/>
      <c r="CZ494" s="109"/>
      <c r="DA494" s="109"/>
      <c r="DB494" s="109"/>
      <c r="DC494" s="109"/>
      <c r="DD494" s="109"/>
      <c r="DE494" s="109"/>
      <c r="DF494" s="109"/>
      <c r="DG494" s="109"/>
      <c r="DH494" s="109"/>
      <c r="DI494" s="109"/>
      <c r="DJ494" s="109"/>
      <c r="DK494" s="109"/>
      <c r="DL494" s="109"/>
      <c r="DM494" s="109"/>
      <c r="DN494" s="109"/>
      <c r="DO494" s="109"/>
      <c r="DP494" s="109"/>
      <c r="DQ494" s="109"/>
      <c r="DR494" s="109"/>
      <c r="DS494" s="109"/>
      <c r="DT494" s="109"/>
      <c r="DU494" s="109"/>
      <c r="DV494" s="109"/>
      <c r="DW494" s="109"/>
      <c r="DX494" s="109">
        <v>20</v>
      </c>
      <c r="DY494" s="109"/>
      <c r="DZ494" s="109"/>
      <c r="EA494" s="109"/>
      <c r="EB494" s="109"/>
      <c r="EC494" s="109"/>
      <c r="ED494" s="109"/>
      <c r="EE494" s="109"/>
      <c r="EF494" s="109"/>
      <c r="EG494" s="109"/>
      <c r="EH494" s="109"/>
      <c r="EI494" s="109">
        <v>10</v>
      </c>
      <c r="EJ494" s="109"/>
      <c r="EK494" s="109"/>
      <c r="EL494" s="109"/>
      <c r="EM494" s="109"/>
      <c r="EN494" s="109"/>
      <c r="EO494" s="109"/>
      <c r="EP494" s="109"/>
      <c r="EQ494" s="109"/>
      <c r="ER494" s="109"/>
      <c r="ES494" s="109"/>
      <c r="ET494" s="109"/>
      <c r="EU494" s="109"/>
      <c r="EV494" s="109"/>
      <c r="EW494" s="109"/>
      <c r="EX494" s="109"/>
      <c r="EY494" s="109"/>
      <c r="EZ494" s="109"/>
      <c r="FA494" s="109"/>
      <c r="FB494" s="109"/>
      <c r="FC494" s="109"/>
      <c r="FD494" s="109"/>
      <c r="FE494" s="109"/>
      <c r="FF494" s="109"/>
      <c r="FG494" s="109"/>
      <c r="FH494" s="109"/>
      <c r="FI494" s="109"/>
      <c r="FJ494" s="109"/>
      <c r="FK494" s="109"/>
      <c r="FL494" s="109"/>
      <c r="FM494" s="109"/>
      <c r="FN494" s="109"/>
      <c r="FO494" s="109"/>
      <c r="FP494" s="109"/>
      <c r="FQ494" s="109"/>
      <c r="FR494" s="109"/>
      <c r="FS494" s="109"/>
      <c r="FT494" s="109"/>
      <c r="FU494" s="109"/>
      <c r="FV494" s="109"/>
      <c r="FW494" s="109"/>
      <c r="FX494" s="109"/>
      <c r="FY494" s="109"/>
      <c r="FZ494" s="109"/>
      <c r="GA494" s="109"/>
      <c r="GB494" s="109"/>
      <c r="GC494" s="109"/>
      <c r="GD494" s="109"/>
      <c r="GE494" s="109"/>
      <c r="GF494" s="109"/>
      <c r="GG494" s="109"/>
      <c r="GH494" s="109"/>
      <c r="GI494" s="109"/>
      <c r="GJ494" s="109"/>
      <c r="GK494" s="109"/>
      <c r="GL494" s="109"/>
      <c r="GM494" s="109"/>
      <c r="GN494" s="109"/>
      <c r="GO494" s="109"/>
      <c r="GP494" s="109"/>
      <c r="GQ494" s="109"/>
      <c r="GR494" s="109"/>
      <c r="GS494" s="109"/>
      <c r="GT494" s="109"/>
      <c r="GU494" s="109"/>
      <c r="GV494" s="109"/>
      <c r="GW494" s="109"/>
      <c r="GX494" s="109"/>
      <c r="GY494" s="109"/>
      <c r="GZ494" s="109"/>
      <c r="HA494" s="109"/>
      <c r="HB494" s="109"/>
      <c r="HC494" s="109"/>
      <c r="HD494" s="109"/>
      <c r="HE494" s="109"/>
      <c r="HF494" s="109"/>
      <c r="HG494" s="109"/>
      <c r="HH494" s="109"/>
      <c r="HI494" s="109"/>
      <c r="HJ494" s="109"/>
      <c r="HK494" s="109"/>
      <c r="HL494" s="109"/>
      <c r="HM494" s="109"/>
      <c r="HN494" s="109"/>
      <c r="HO494" s="109"/>
      <c r="HP494" s="109"/>
      <c r="HQ494" s="109"/>
      <c r="HR494" s="109"/>
      <c r="HS494" s="109"/>
      <c r="HT494" s="109"/>
      <c r="HU494" s="109"/>
      <c r="HV494" s="109"/>
      <c r="HW494" s="109"/>
      <c r="HX494" s="109"/>
      <c r="HY494" s="109"/>
      <c r="HZ494" s="109"/>
      <c r="IA494" s="109"/>
      <c r="IB494" s="109"/>
      <c r="IC494" s="109"/>
      <c r="ID494" s="109"/>
      <c r="IE494" s="109"/>
      <c r="IF494" s="109"/>
      <c r="IG494" s="109"/>
      <c r="IH494" s="109"/>
      <c r="II494" s="109"/>
      <c r="IJ494" s="109"/>
      <c r="IK494" s="109"/>
      <c r="IL494" s="109"/>
      <c r="IM494" s="109"/>
      <c r="IN494" s="109"/>
      <c r="IO494" s="109"/>
      <c r="IP494" s="109"/>
      <c r="IQ494" s="109"/>
      <c r="IR494" s="109"/>
      <c r="IS494" s="109"/>
      <c r="IT494" s="109"/>
      <c r="IU494" s="109"/>
      <c r="IV494" s="109"/>
      <c r="IW494" s="109"/>
      <c r="IX494" s="109"/>
      <c r="IY494" s="109"/>
      <c r="IZ494" s="109"/>
      <c r="JA494" s="109"/>
      <c r="JB494" s="109"/>
      <c r="JC494" s="109"/>
      <c r="JD494" s="109"/>
      <c r="JE494" s="109"/>
      <c r="JF494" s="109"/>
      <c r="JG494" s="109"/>
      <c r="JH494" s="109">
        <v>20</v>
      </c>
      <c r="JI494" s="109"/>
      <c r="JJ494" s="109"/>
      <c r="JK494" s="109"/>
      <c r="JL494" s="109"/>
      <c r="JM494" s="109"/>
      <c r="JN494" s="109"/>
      <c r="JO494" s="109"/>
      <c r="JP494" s="109"/>
      <c r="JQ494" s="109"/>
      <c r="JR494" s="109"/>
      <c r="JS494" s="109"/>
      <c r="JT494" s="109"/>
      <c r="JU494" s="109"/>
      <c r="JV494" s="109">
        <v>10</v>
      </c>
      <c r="JW494" s="109"/>
      <c r="JX494" s="109"/>
      <c r="JY494" s="109"/>
      <c r="JZ494" s="109"/>
      <c r="KA494" s="109"/>
      <c r="KB494" s="109"/>
      <c r="KC494" s="109"/>
      <c r="KD494" s="109"/>
      <c r="KE494" s="109"/>
      <c r="KF494" s="109"/>
      <c r="KG494" s="109"/>
      <c r="KH494" s="109"/>
      <c r="KI494" s="109"/>
      <c r="KJ494" s="109"/>
      <c r="KK494" s="109"/>
      <c r="KL494" s="109"/>
      <c r="KM494" s="109">
        <v>30</v>
      </c>
      <c r="KN494" s="109"/>
      <c r="KO494" s="109"/>
      <c r="KP494" s="109"/>
      <c r="KQ494" s="109"/>
      <c r="KR494" s="109"/>
      <c r="KS494" s="109"/>
      <c r="KT494" s="109"/>
      <c r="KU494" s="109"/>
      <c r="KV494" s="109"/>
      <c r="KW494" s="109"/>
      <c r="KX494" s="109"/>
      <c r="KY494" s="109"/>
      <c r="KZ494" s="109"/>
      <c r="LA494" s="109"/>
      <c r="LB494" s="109"/>
      <c r="LC494" s="109"/>
      <c r="LD494" s="109"/>
      <c r="LE494" s="109"/>
      <c r="LF494" s="109"/>
      <c r="LG494" s="109"/>
      <c r="LH494" s="109"/>
      <c r="LI494" s="109"/>
      <c r="LJ494" s="109"/>
      <c r="LK494" s="109"/>
      <c r="LL494" s="109"/>
      <c r="LM494" s="109"/>
      <c r="LN494" s="109"/>
      <c r="LO494" s="109"/>
      <c r="LP494" s="109"/>
      <c r="LQ494" s="109"/>
      <c r="LR494" s="109"/>
      <c r="LS494" s="109"/>
      <c r="LT494" s="109"/>
      <c r="LU494" s="109"/>
      <c r="LV494" s="109"/>
      <c r="LW494" s="109"/>
      <c r="LX494" s="109"/>
      <c r="LY494" s="109"/>
      <c r="LZ494" s="109"/>
      <c r="MA494" s="109"/>
      <c r="MB494" s="109"/>
      <c r="MC494" s="109"/>
      <c r="MD494" s="109"/>
      <c r="ME494" s="109"/>
      <c r="MF494" s="109"/>
      <c r="MG494" s="109"/>
      <c r="MH494" s="109"/>
      <c r="MI494" s="109"/>
      <c r="MJ494" s="109"/>
      <c r="MK494" s="109"/>
      <c r="ML494" s="109"/>
      <c r="MM494" s="109"/>
      <c r="MN494" s="109"/>
      <c r="MO494" s="109"/>
      <c r="MP494" s="109"/>
      <c r="MQ494" s="109"/>
      <c r="MR494" s="109"/>
      <c r="MS494" s="109"/>
      <c r="MT494" s="109"/>
      <c r="MU494" s="109"/>
      <c r="MV494" s="109"/>
      <c r="MW494" s="109"/>
      <c r="MX494" s="109"/>
      <c r="MY494" s="109"/>
      <c r="MZ494" s="109"/>
      <c r="NA494" s="109"/>
      <c r="NB494" s="109"/>
      <c r="NC494" s="109"/>
      <c r="ND494" s="109"/>
      <c r="NE494" s="109"/>
      <c r="NF494" s="109"/>
      <c r="NG494" s="109"/>
      <c r="NH494" s="109"/>
      <c r="NI494" s="109"/>
      <c r="NJ494" s="109"/>
      <c r="NK494" s="109"/>
      <c r="NL494" s="109"/>
      <c r="NM494" s="109"/>
      <c r="NN494" s="109"/>
      <c r="NO494" s="109"/>
      <c r="NP494" s="109"/>
      <c r="NQ494" s="109"/>
      <c r="NR494" s="109"/>
      <c r="NS494" s="109"/>
      <c r="NT494" s="109"/>
      <c r="NU494" s="109"/>
      <c r="NV494" s="109"/>
      <c r="NW494" s="109"/>
      <c r="NX494" s="109"/>
      <c r="NY494" s="109"/>
      <c r="NZ494" s="109"/>
      <c r="OA494" s="109"/>
      <c r="OB494" s="109"/>
      <c r="OC494" s="109"/>
      <c r="OD494" s="109"/>
      <c r="OE494" s="109"/>
      <c r="OF494" s="109"/>
      <c r="OG494" s="109"/>
      <c r="OH494" s="109"/>
      <c r="OI494" s="109"/>
      <c r="OJ494" s="109"/>
      <c r="OK494" s="109"/>
      <c r="OL494" s="109"/>
      <c r="OM494" s="109"/>
      <c r="ON494" s="109"/>
      <c r="OO494" s="109"/>
      <c r="OP494" s="109"/>
      <c r="OQ494" s="109"/>
      <c r="OR494" s="109"/>
      <c r="OS494" s="109"/>
      <c r="OT494" s="109"/>
      <c r="OU494" s="109"/>
      <c r="OV494" s="109"/>
      <c r="OW494" s="109"/>
      <c r="OX494" s="109"/>
      <c r="OY494" s="109"/>
      <c r="OZ494" s="109"/>
      <c r="PA494" s="109"/>
      <c r="PB494" s="109"/>
      <c r="PC494" s="109"/>
      <c r="PD494" s="109"/>
      <c r="PE494" s="109"/>
      <c r="PF494" s="109"/>
      <c r="PG494" s="109"/>
      <c r="PH494" s="109"/>
      <c r="PI494" s="109"/>
      <c r="PJ494" s="109"/>
      <c r="PK494" s="109"/>
      <c r="PL494" s="109"/>
      <c r="PM494" s="109"/>
      <c r="PN494" s="109"/>
      <c r="PO494" s="109"/>
      <c r="PP494" s="109"/>
      <c r="PQ494" s="109"/>
      <c r="PR494" s="109"/>
      <c r="PS494" s="109"/>
      <c r="PT494" s="109"/>
      <c r="PU494" s="109"/>
      <c r="PV494" s="109"/>
      <c r="PW494" s="109"/>
      <c r="PX494" s="109"/>
      <c r="PY494" s="109"/>
      <c r="PZ494" s="109"/>
      <c r="QA494" s="109"/>
      <c r="QB494" s="109"/>
      <c r="QC494" s="109"/>
      <c r="QD494" s="109"/>
      <c r="QE494" s="109"/>
      <c r="QF494" s="109"/>
      <c r="QG494" s="109"/>
      <c r="QH494" s="109"/>
      <c r="QI494" s="109"/>
      <c r="QJ494" s="109"/>
      <c r="QK494" s="23">
        <f t="shared" si="7"/>
        <v>90</v>
      </c>
      <c r="QL494" s="125"/>
      <c r="QM494" s="125"/>
      <c r="QN494" s="125"/>
      <c r="QO494" s="125"/>
      <c r="QP494" s="125"/>
      <c r="QQ494" s="125"/>
      <c r="QR494" s="125"/>
      <c r="QS494" s="130"/>
    </row>
    <row r="495" spans="1:461" s="5" customFormat="1" ht="12.75" customHeight="1" x14ac:dyDescent="0.2">
      <c r="A495" s="52">
        <v>44768</v>
      </c>
      <c r="B495" s="161" t="s">
        <v>358</v>
      </c>
      <c r="C495" s="107"/>
      <c r="D495" s="107"/>
      <c r="E495" s="108"/>
      <c r="F495" s="108"/>
      <c r="G495" s="108"/>
      <c r="H495" s="108"/>
      <c r="I495" s="108"/>
      <c r="J495" s="108"/>
      <c r="K495" s="108"/>
      <c r="L495" s="108"/>
      <c r="M495" s="108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 s="109"/>
      <c r="BD495" s="109"/>
      <c r="BE495" s="109"/>
      <c r="BF495" s="109"/>
      <c r="BG495" s="109"/>
      <c r="BH495" s="109"/>
      <c r="BI495" s="109"/>
      <c r="BJ495" s="109"/>
      <c r="BK495" s="109"/>
      <c r="BL495" s="109"/>
      <c r="BM495" s="109"/>
      <c r="BN495" s="109"/>
      <c r="BO495" s="109"/>
      <c r="BP495" s="109"/>
      <c r="BQ495" s="109"/>
      <c r="BR495" s="109"/>
      <c r="BS495" s="109"/>
      <c r="BT495" s="109"/>
      <c r="BU495" s="109"/>
      <c r="BV495" s="109"/>
      <c r="BW495" s="109"/>
      <c r="BX495" s="109"/>
      <c r="BY495" s="109"/>
      <c r="BZ495" s="109"/>
      <c r="CA495" s="109"/>
      <c r="CB495" s="109"/>
      <c r="CC495" s="109"/>
      <c r="CD495" s="109"/>
      <c r="CE495" s="109"/>
      <c r="CF495" s="109"/>
      <c r="CG495" s="109"/>
      <c r="CH495" s="109"/>
      <c r="CI495" s="109"/>
      <c r="CJ495" s="109"/>
      <c r="CK495" s="109"/>
      <c r="CL495" s="109"/>
      <c r="CM495" s="109"/>
      <c r="CN495" s="109"/>
      <c r="CO495" s="109"/>
      <c r="CP495" s="109"/>
      <c r="CQ495" s="109"/>
      <c r="CR495" s="109"/>
      <c r="CS495" s="109"/>
      <c r="CT495" s="109"/>
      <c r="CU495" s="109"/>
      <c r="CV495" s="109"/>
      <c r="CW495" s="109"/>
      <c r="CX495" s="109"/>
      <c r="CY495" s="109"/>
      <c r="CZ495" s="109"/>
      <c r="DA495" s="109"/>
      <c r="DB495" s="109"/>
      <c r="DC495" s="109"/>
      <c r="DD495" s="109"/>
      <c r="DE495" s="109"/>
      <c r="DF495" s="109"/>
      <c r="DG495" s="109"/>
      <c r="DH495" s="109"/>
      <c r="DI495" s="109"/>
      <c r="DJ495" s="109"/>
      <c r="DK495" s="109"/>
      <c r="DL495" s="109"/>
      <c r="DM495" s="109"/>
      <c r="DN495" s="109"/>
      <c r="DO495" s="109"/>
      <c r="DP495" s="109"/>
      <c r="DQ495" s="109"/>
      <c r="DR495" s="109"/>
      <c r="DS495" s="109"/>
      <c r="DT495" s="109"/>
      <c r="DU495" s="109"/>
      <c r="DV495" s="109"/>
      <c r="DW495" s="109"/>
      <c r="DX495" s="109"/>
      <c r="DY495" s="109"/>
      <c r="DZ495" s="109"/>
      <c r="EA495" s="109"/>
      <c r="EB495" s="109"/>
      <c r="EC495" s="109"/>
      <c r="ED495" s="109"/>
      <c r="EE495" s="109"/>
      <c r="EF495" s="109"/>
      <c r="EG495" s="109"/>
      <c r="EH495" s="109"/>
      <c r="EI495" s="109"/>
      <c r="EJ495" s="109"/>
      <c r="EK495" s="109"/>
      <c r="EL495" s="109"/>
      <c r="EM495" s="109"/>
      <c r="EN495" s="109"/>
      <c r="EO495" s="109"/>
      <c r="EP495" s="109"/>
      <c r="EQ495" s="109"/>
      <c r="ER495" s="109"/>
      <c r="ES495" s="109"/>
      <c r="ET495" s="109"/>
      <c r="EU495" s="109"/>
      <c r="EV495" s="109"/>
      <c r="EW495" s="109"/>
      <c r="EX495" s="109"/>
      <c r="EY495" s="109"/>
      <c r="EZ495" s="109"/>
      <c r="FA495" s="109"/>
      <c r="FB495" s="109"/>
      <c r="FC495" s="109"/>
      <c r="FD495" s="109"/>
      <c r="FE495" s="109"/>
      <c r="FF495" s="109"/>
      <c r="FG495" s="109"/>
      <c r="FH495" s="109"/>
      <c r="FI495" s="109"/>
      <c r="FJ495" s="109"/>
      <c r="FK495" s="109"/>
      <c r="FL495" s="109"/>
      <c r="FM495" s="109"/>
      <c r="FN495" s="109"/>
      <c r="FO495" s="109"/>
      <c r="FP495" s="109"/>
      <c r="FQ495" s="109"/>
      <c r="FR495" s="109"/>
      <c r="FS495" s="109"/>
      <c r="FT495" s="109"/>
      <c r="FU495" s="109"/>
      <c r="FV495" s="109"/>
      <c r="FW495" s="109"/>
      <c r="FX495" s="109"/>
      <c r="FY495" s="109"/>
      <c r="FZ495" s="109"/>
      <c r="GA495" s="109"/>
      <c r="GB495" s="109"/>
      <c r="GC495" s="109"/>
      <c r="GD495" s="109"/>
      <c r="GE495" s="109"/>
      <c r="GF495" s="109"/>
      <c r="GG495" s="109"/>
      <c r="GH495" s="109"/>
      <c r="GI495" s="109"/>
      <c r="GJ495" s="109"/>
      <c r="GK495" s="109"/>
      <c r="GL495" s="109"/>
      <c r="GM495" s="109"/>
      <c r="GN495" s="109"/>
      <c r="GO495" s="109"/>
      <c r="GP495" s="109"/>
      <c r="GQ495" s="109"/>
      <c r="GR495" s="109"/>
      <c r="GS495" s="109"/>
      <c r="GT495" s="109"/>
      <c r="GU495" s="109"/>
      <c r="GV495" s="109"/>
      <c r="GW495" s="109"/>
      <c r="GX495" s="109"/>
      <c r="GY495" s="109"/>
      <c r="GZ495" s="109"/>
      <c r="HA495" s="109"/>
      <c r="HB495" s="109"/>
      <c r="HC495" s="109"/>
      <c r="HD495" s="109"/>
      <c r="HE495" s="109"/>
      <c r="HF495" s="109"/>
      <c r="HG495" s="109"/>
      <c r="HH495" s="109"/>
      <c r="HI495" s="109"/>
      <c r="HJ495" s="109"/>
      <c r="HK495" s="109"/>
      <c r="HL495" s="109"/>
      <c r="HM495" s="109"/>
      <c r="HN495" s="109"/>
      <c r="HO495" s="109"/>
      <c r="HP495" s="109"/>
      <c r="HQ495" s="109"/>
      <c r="HR495" s="109"/>
      <c r="HS495" s="109"/>
      <c r="HT495" s="109"/>
      <c r="HU495" s="109"/>
      <c r="HV495" s="109"/>
      <c r="HW495" s="109"/>
      <c r="HX495" s="109"/>
      <c r="HY495" s="109"/>
      <c r="HZ495" s="109"/>
      <c r="IA495" s="109"/>
      <c r="IB495" s="109"/>
      <c r="IC495" s="109"/>
      <c r="ID495" s="109"/>
      <c r="IE495" s="109"/>
      <c r="IF495" s="109"/>
      <c r="IG495" s="109"/>
      <c r="IH495" s="109"/>
      <c r="II495" s="109"/>
      <c r="IJ495" s="109"/>
      <c r="IK495" s="109"/>
      <c r="IL495" s="109"/>
      <c r="IM495" s="109"/>
      <c r="IN495" s="109"/>
      <c r="IO495" s="109"/>
      <c r="IP495" s="109"/>
      <c r="IQ495" s="109"/>
      <c r="IR495" s="109"/>
      <c r="IS495" s="109"/>
      <c r="IT495" s="109"/>
      <c r="IU495" s="109"/>
      <c r="IV495" s="109"/>
      <c r="IW495" s="109"/>
      <c r="IX495" s="109"/>
      <c r="IY495" s="109"/>
      <c r="IZ495" s="109"/>
      <c r="JA495" s="109"/>
      <c r="JB495" s="109"/>
      <c r="JC495" s="109"/>
      <c r="JD495" s="109"/>
      <c r="JE495" s="109"/>
      <c r="JF495" s="109"/>
      <c r="JG495" s="109"/>
      <c r="JH495" s="109"/>
      <c r="JI495" s="109"/>
      <c r="JJ495" s="109"/>
      <c r="JK495" s="109"/>
      <c r="JL495" s="109"/>
      <c r="JM495" s="109"/>
      <c r="JN495" s="109"/>
      <c r="JO495" s="109"/>
      <c r="JP495" s="109"/>
      <c r="JQ495" s="109"/>
      <c r="JR495" s="109"/>
      <c r="JS495" s="109"/>
      <c r="JT495" s="109"/>
      <c r="JU495" s="109"/>
      <c r="JV495" s="109"/>
      <c r="JW495" s="109"/>
      <c r="JX495" s="109"/>
      <c r="JY495" s="109"/>
      <c r="JZ495" s="109"/>
      <c r="KA495" s="109"/>
      <c r="KB495" s="109"/>
      <c r="KC495" s="109"/>
      <c r="KD495" s="109"/>
      <c r="KE495" s="109"/>
      <c r="KF495" s="109"/>
      <c r="KG495" s="109"/>
      <c r="KH495" s="109"/>
      <c r="KI495" s="109"/>
      <c r="KJ495" s="109"/>
      <c r="KK495" s="109"/>
      <c r="KL495" s="109"/>
      <c r="KM495" s="109"/>
      <c r="KN495" s="109"/>
      <c r="KO495" s="109"/>
      <c r="KP495" s="109"/>
      <c r="KQ495" s="109"/>
      <c r="KR495" s="109"/>
      <c r="KS495" s="109"/>
      <c r="KT495" s="109"/>
      <c r="KU495" s="109"/>
      <c r="KV495" s="109"/>
      <c r="KW495" s="109"/>
      <c r="KX495" s="109"/>
      <c r="KY495" s="109"/>
      <c r="KZ495" s="109"/>
      <c r="LA495" s="109"/>
      <c r="LB495" s="109"/>
      <c r="LC495" s="109"/>
      <c r="LD495" s="109"/>
      <c r="LE495" s="109"/>
      <c r="LF495" s="109"/>
      <c r="LG495" s="109"/>
      <c r="LH495" s="109"/>
      <c r="LI495" s="109"/>
      <c r="LJ495" s="109"/>
      <c r="LK495" s="109"/>
      <c r="LL495" s="109"/>
      <c r="LM495" s="109"/>
      <c r="LN495" s="109"/>
      <c r="LO495" s="109"/>
      <c r="LP495" s="109"/>
      <c r="LQ495" s="109"/>
      <c r="LR495" s="109"/>
      <c r="LS495" s="109"/>
      <c r="LT495" s="109"/>
      <c r="LU495" s="109"/>
      <c r="LV495" s="109"/>
      <c r="LW495" s="109"/>
      <c r="LX495" s="109"/>
      <c r="LY495" s="109"/>
      <c r="LZ495" s="109"/>
      <c r="MA495" s="109"/>
      <c r="MB495" s="109"/>
      <c r="MC495" s="109"/>
      <c r="MD495" s="109"/>
      <c r="ME495" s="109"/>
      <c r="MF495" s="109"/>
      <c r="MG495" s="109"/>
      <c r="MH495" s="109"/>
      <c r="MI495" s="109"/>
      <c r="MJ495" s="109"/>
      <c r="MK495" s="109"/>
      <c r="ML495" s="109"/>
      <c r="MM495" s="109"/>
      <c r="MN495" s="109"/>
      <c r="MO495" s="109"/>
      <c r="MP495" s="109"/>
      <c r="MQ495" s="109"/>
      <c r="MR495" s="109"/>
      <c r="MS495" s="109"/>
      <c r="MT495" s="109"/>
      <c r="MU495" s="109"/>
      <c r="MV495" s="109"/>
      <c r="MW495" s="109"/>
      <c r="MX495" s="109"/>
      <c r="MY495" s="109"/>
      <c r="MZ495" s="109"/>
      <c r="NA495" s="109"/>
      <c r="NB495" s="109"/>
      <c r="NC495" s="109"/>
      <c r="ND495" s="109"/>
      <c r="NE495" s="109"/>
      <c r="NF495" s="109"/>
      <c r="NG495" s="109"/>
      <c r="NH495" s="109"/>
      <c r="NI495" s="109"/>
      <c r="NJ495" s="109"/>
      <c r="NK495" s="109"/>
      <c r="NL495" s="109"/>
      <c r="NM495" s="109"/>
      <c r="NN495" s="109"/>
      <c r="NO495" s="109"/>
      <c r="NP495" s="109"/>
      <c r="NQ495" s="109"/>
      <c r="NR495" s="109"/>
      <c r="NS495" s="109"/>
      <c r="NT495" s="109"/>
      <c r="NU495" s="109"/>
      <c r="NV495" s="109"/>
      <c r="NW495" s="109"/>
      <c r="NX495" s="109"/>
      <c r="NY495" s="109"/>
      <c r="NZ495" s="109"/>
      <c r="OA495" s="109"/>
      <c r="OB495" s="109"/>
      <c r="OC495" s="109"/>
      <c r="OD495" s="109"/>
      <c r="OE495" s="109"/>
      <c r="OF495" s="109"/>
      <c r="OG495" s="109"/>
      <c r="OH495" s="109"/>
      <c r="OI495" s="109"/>
      <c r="OJ495" s="109"/>
      <c r="OK495" s="109"/>
      <c r="OL495" s="109"/>
      <c r="OM495" s="109"/>
      <c r="ON495" s="109"/>
      <c r="OO495" s="109"/>
      <c r="OP495" s="109"/>
      <c r="OQ495" s="109"/>
      <c r="OR495" s="109"/>
      <c r="OS495" s="109"/>
      <c r="OT495" s="109"/>
      <c r="OU495" s="109"/>
      <c r="OV495" s="109"/>
      <c r="OW495" s="109"/>
      <c r="OX495" s="109"/>
      <c r="OY495" s="109"/>
      <c r="OZ495" s="109"/>
      <c r="PA495" s="109"/>
      <c r="PB495" s="109"/>
      <c r="PC495" s="109"/>
      <c r="PD495" s="109"/>
      <c r="PE495" s="109"/>
      <c r="PF495" s="109"/>
      <c r="PG495" s="109"/>
      <c r="PH495" s="109"/>
      <c r="PI495" s="109">
        <v>4</v>
      </c>
      <c r="PJ495" s="109"/>
      <c r="PK495" s="109"/>
      <c r="PL495" s="109"/>
      <c r="PM495" s="109"/>
      <c r="PN495" s="109"/>
      <c r="PO495" s="109"/>
      <c r="PP495" s="109"/>
      <c r="PQ495" s="109"/>
      <c r="PR495" s="109"/>
      <c r="PS495" s="109"/>
      <c r="PT495" s="109"/>
      <c r="PU495" s="109"/>
      <c r="PV495" s="109"/>
      <c r="PW495" s="109"/>
      <c r="PX495" s="109"/>
      <c r="PY495" s="109"/>
      <c r="PZ495" s="109"/>
      <c r="QA495" s="109"/>
      <c r="QB495" s="109"/>
      <c r="QC495" s="109"/>
      <c r="QD495" s="109"/>
      <c r="QE495" s="109"/>
      <c r="QF495" s="109"/>
      <c r="QG495" s="109"/>
      <c r="QH495" s="109"/>
      <c r="QI495" s="109"/>
      <c r="QJ495" s="109"/>
      <c r="QK495" s="23">
        <f t="shared" si="7"/>
        <v>4</v>
      </c>
      <c r="QL495" s="125"/>
      <c r="QM495" s="148"/>
      <c r="QN495" s="125"/>
      <c r="QO495" s="125"/>
      <c r="QP495" s="125"/>
      <c r="QQ495" s="125"/>
      <c r="QR495" s="125">
        <v>524.98</v>
      </c>
      <c r="QS495" s="130"/>
    </row>
    <row r="496" spans="1:461" s="5" customFormat="1" ht="12.75" customHeight="1" x14ac:dyDescent="0.2">
      <c r="A496" s="52">
        <v>44768</v>
      </c>
      <c r="B496" s="90" t="s">
        <v>139</v>
      </c>
      <c r="C496" s="107"/>
      <c r="D496" s="107"/>
      <c r="E496" s="108"/>
      <c r="F496" s="108"/>
      <c r="G496" s="108"/>
      <c r="H496" s="108"/>
      <c r="I496" s="108"/>
      <c r="J496" s="108"/>
      <c r="K496" s="108"/>
      <c r="L496" s="108"/>
      <c r="M496" s="108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 s="109"/>
      <c r="BD496" s="109"/>
      <c r="BE496" s="109"/>
      <c r="BF496" s="109"/>
      <c r="BG496" s="109"/>
      <c r="BH496" s="109"/>
      <c r="BI496" s="109"/>
      <c r="BJ496" s="109"/>
      <c r="BK496" s="109"/>
      <c r="BL496" s="109"/>
      <c r="BM496" s="109"/>
      <c r="BN496" s="109"/>
      <c r="BO496" s="109"/>
      <c r="BP496" s="109"/>
      <c r="BQ496" s="109"/>
      <c r="BR496" s="109"/>
      <c r="BS496" s="109"/>
      <c r="BT496" s="109"/>
      <c r="BU496" s="109"/>
      <c r="BV496" s="109"/>
      <c r="BW496" s="109"/>
      <c r="BX496" s="109"/>
      <c r="BY496" s="109"/>
      <c r="BZ496" s="109"/>
      <c r="CA496" s="109"/>
      <c r="CB496" s="109"/>
      <c r="CC496" s="109"/>
      <c r="CD496" s="109"/>
      <c r="CE496" s="109"/>
      <c r="CF496" s="109"/>
      <c r="CG496" s="109"/>
      <c r="CH496" s="109"/>
      <c r="CI496" s="109"/>
      <c r="CJ496" s="109"/>
      <c r="CK496" s="109"/>
      <c r="CL496" s="109"/>
      <c r="CM496" s="109"/>
      <c r="CN496" s="109"/>
      <c r="CO496" s="109"/>
      <c r="CP496" s="109"/>
      <c r="CQ496" s="109"/>
      <c r="CR496" s="109"/>
      <c r="CS496" s="109"/>
      <c r="CT496" s="109"/>
      <c r="CU496" s="109"/>
      <c r="CV496" s="109"/>
      <c r="CW496" s="109"/>
      <c r="CX496" s="109"/>
      <c r="CY496" s="109"/>
      <c r="CZ496" s="109"/>
      <c r="DA496" s="109"/>
      <c r="DB496" s="109"/>
      <c r="DC496" s="109"/>
      <c r="DD496" s="109"/>
      <c r="DE496" s="109"/>
      <c r="DF496" s="109"/>
      <c r="DG496" s="109"/>
      <c r="DH496" s="109"/>
      <c r="DI496" s="109"/>
      <c r="DJ496" s="109"/>
      <c r="DK496" s="109"/>
      <c r="DL496" s="109"/>
      <c r="DM496" s="109"/>
      <c r="DN496" s="109"/>
      <c r="DO496" s="109"/>
      <c r="DP496" s="109"/>
      <c r="DQ496" s="109"/>
      <c r="DR496" s="109"/>
      <c r="DS496" s="109"/>
      <c r="DT496" s="109"/>
      <c r="DU496" s="109"/>
      <c r="DV496" s="109"/>
      <c r="DW496" s="109"/>
      <c r="DX496" s="109"/>
      <c r="DY496" s="109"/>
      <c r="DZ496" s="109"/>
      <c r="EA496" s="109"/>
      <c r="EB496" s="109"/>
      <c r="EC496" s="109"/>
      <c r="ED496" s="109"/>
      <c r="EE496" s="109"/>
      <c r="EF496" s="109">
        <v>0.9</v>
      </c>
      <c r="EG496" s="109"/>
      <c r="EH496" s="109"/>
      <c r="EI496" s="109"/>
      <c r="EJ496" s="109"/>
      <c r="EK496" s="109"/>
      <c r="EL496" s="109"/>
      <c r="EM496" s="109"/>
      <c r="EN496" s="109"/>
      <c r="EO496" s="109"/>
      <c r="EP496" s="109"/>
      <c r="EQ496" s="109"/>
      <c r="ER496" s="109"/>
      <c r="ES496" s="109"/>
      <c r="ET496" s="109"/>
      <c r="EU496" s="109"/>
      <c r="EV496" s="109"/>
      <c r="EW496" s="109"/>
      <c r="EX496" s="109"/>
      <c r="EY496" s="109"/>
      <c r="EZ496" s="109"/>
      <c r="FA496" s="109"/>
      <c r="FB496" s="109"/>
      <c r="FC496" s="109"/>
      <c r="FD496" s="109"/>
      <c r="FE496" s="109"/>
      <c r="FF496" s="109"/>
      <c r="FG496" s="109"/>
      <c r="FH496" s="109"/>
      <c r="FI496" s="109"/>
      <c r="FJ496" s="109"/>
      <c r="FK496" s="109"/>
      <c r="FL496" s="109"/>
      <c r="FM496" s="109"/>
      <c r="FN496" s="109"/>
      <c r="FO496" s="109"/>
      <c r="FP496" s="109"/>
      <c r="FQ496" s="109"/>
      <c r="FR496" s="109"/>
      <c r="FS496" s="109"/>
      <c r="FT496" s="109"/>
      <c r="FU496" s="109"/>
      <c r="FV496" s="109"/>
      <c r="FW496" s="109"/>
      <c r="FX496" s="109"/>
      <c r="FY496" s="109"/>
      <c r="FZ496" s="109"/>
      <c r="GA496" s="109"/>
      <c r="GB496" s="109"/>
      <c r="GC496" s="109"/>
      <c r="GD496" s="109"/>
      <c r="GE496" s="109"/>
      <c r="GF496" s="109"/>
      <c r="GG496" s="109"/>
      <c r="GH496" s="109"/>
      <c r="GI496" s="109"/>
      <c r="GJ496" s="109"/>
      <c r="GK496" s="109"/>
      <c r="GL496" s="109"/>
      <c r="GM496" s="109"/>
      <c r="GN496" s="109"/>
      <c r="GO496" s="109"/>
      <c r="GP496" s="109"/>
      <c r="GQ496" s="109"/>
      <c r="GR496" s="109"/>
      <c r="GS496" s="109"/>
      <c r="GT496" s="109"/>
      <c r="GU496" s="109"/>
      <c r="GV496" s="109"/>
      <c r="GW496" s="109"/>
      <c r="GX496" s="109"/>
      <c r="GY496" s="109"/>
      <c r="GZ496" s="109"/>
      <c r="HA496" s="109"/>
      <c r="HB496" s="109"/>
      <c r="HC496" s="109"/>
      <c r="HD496" s="109"/>
      <c r="HE496" s="109"/>
      <c r="HF496" s="109"/>
      <c r="HG496" s="109"/>
      <c r="HH496" s="109"/>
      <c r="HI496" s="109"/>
      <c r="HJ496" s="109"/>
      <c r="HK496" s="109"/>
      <c r="HL496" s="109"/>
      <c r="HM496" s="109"/>
      <c r="HN496" s="109"/>
      <c r="HO496" s="109"/>
      <c r="HP496" s="109"/>
      <c r="HQ496" s="109"/>
      <c r="HR496" s="109"/>
      <c r="HS496" s="109"/>
      <c r="HT496" s="109"/>
      <c r="HU496" s="109"/>
      <c r="HV496" s="109"/>
      <c r="HW496" s="109"/>
      <c r="HX496" s="109"/>
      <c r="HY496" s="109"/>
      <c r="HZ496" s="109"/>
      <c r="IA496" s="109"/>
      <c r="IB496" s="109"/>
      <c r="IC496" s="109"/>
      <c r="ID496" s="109"/>
      <c r="IE496" s="109"/>
      <c r="IF496" s="109"/>
      <c r="IG496" s="109"/>
      <c r="IH496" s="109"/>
      <c r="II496" s="109"/>
      <c r="IJ496" s="109"/>
      <c r="IK496" s="109"/>
      <c r="IL496" s="109"/>
      <c r="IM496" s="109"/>
      <c r="IN496" s="109"/>
      <c r="IO496" s="109"/>
      <c r="IP496" s="109"/>
      <c r="IQ496" s="109"/>
      <c r="IR496" s="109"/>
      <c r="IS496" s="109"/>
      <c r="IT496" s="109"/>
      <c r="IU496" s="109"/>
      <c r="IV496" s="109"/>
      <c r="IW496" s="109"/>
      <c r="IX496" s="109"/>
      <c r="IY496" s="109"/>
      <c r="IZ496" s="109"/>
      <c r="JA496" s="109"/>
      <c r="JB496" s="109"/>
      <c r="JC496" s="109"/>
      <c r="JD496" s="109"/>
      <c r="JE496" s="109"/>
      <c r="JF496" s="109"/>
      <c r="JG496" s="109"/>
      <c r="JH496" s="109"/>
      <c r="JI496" s="109"/>
      <c r="JJ496" s="109"/>
      <c r="JK496" s="109"/>
      <c r="JL496" s="109"/>
      <c r="JM496" s="109"/>
      <c r="JN496" s="109"/>
      <c r="JO496" s="109"/>
      <c r="JP496" s="109"/>
      <c r="JQ496" s="109"/>
      <c r="JR496" s="109"/>
      <c r="JS496" s="109"/>
      <c r="JT496" s="109"/>
      <c r="JU496" s="109"/>
      <c r="JV496" s="109"/>
      <c r="JW496" s="109"/>
      <c r="JX496" s="109"/>
      <c r="JY496" s="109"/>
      <c r="JZ496" s="109">
        <v>1</v>
      </c>
      <c r="KA496" s="109"/>
      <c r="KB496" s="109"/>
      <c r="KC496" s="109"/>
      <c r="KD496" s="109"/>
      <c r="KE496" s="109"/>
      <c r="KF496" s="109"/>
      <c r="KG496" s="109"/>
      <c r="KH496" s="109"/>
      <c r="KI496" s="109"/>
      <c r="KJ496" s="109"/>
      <c r="KK496" s="109"/>
      <c r="KL496" s="109"/>
      <c r="KM496" s="109"/>
      <c r="KN496" s="109"/>
      <c r="KO496" s="109"/>
      <c r="KP496" s="109"/>
      <c r="KQ496" s="109"/>
      <c r="KR496" s="109"/>
      <c r="KS496" s="109"/>
      <c r="KT496" s="109"/>
      <c r="KU496" s="109"/>
      <c r="KV496" s="109"/>
      <c r="KW496" s="109"/>
      <c r="KX496" s="109"/>
      <c r="KY496" s="109"/>
      <c r="KZ496" s="109"/>
      <c r="LA496" s="109"/>
      <c r="LB496" s="109"/>
      <c r="LC496" s="109"/>
      <c r="LD496" s="109"/>
      <c r="LE496" s="109"/>
      <c r="LF496" s="109"/>
      <c r="LG496" s="109"/>
      <c r="LH496" s="109"/>
      <c r="LI496" s="109"/>
      <c r="LJ496" s="109"/>
      <c r="LK496" s="109"/>
      <c r="LL496" s="109"/>
      <c r="LM496" s="109"/>
      <c r="LN496" s="109"/>
      <c r="LO496" s="109"/>
      <c r="LP496" s="109"/>
      <c r="LQ496" s="109"/>
      <c r="LR496" s="109"/>
      <c r="LS496" s="109"/>
      <c r="LT496" s="109"/>
      <c r="LU496" s="109"/>
      <c r="LV496" s="109"/>
      <c r="LW496" s="109"/>
      <c r="LX496" s="109"/>
      <c r="LY496" s="109"/>
      <c r="LZ496" s="109"/>
      <c r="MA496" s="109"/>
      <c r="MB496" s="109"/>
      <c r="MC496" s="109"/>
      <c r="MD496" s="109"/>
      <c r="ME496" s="109"/>
      <c r="MF496" s="109"/>
      <c r="MG496" s="109"/>
      <c r="MH496" s="109"/>
      <c r="MI496" s="109"/>
      <c r="MJ496" s="109"/>
      <c r="MK496" s="109"/>
      <c r="ML496" s="109"/>
      <c r="MM496" s="109"/>
      <c r="MN496" s="109"/>
      <c r="MO496" s="109"/>
      <c r="MP496" s="109"/>
      <c r="MQ496" s="109"/>
      <c r="MR496" s="109"/>
      <c r="MS496" s="109"/>
      <c r="MT496" s="109"/>
      <c r="MU496" s="109"/>
      <c r="MV496" s="109"/>
      <c r="MW496" s="109"/>
      <c r="MX496" s="109"/>
      <c r="MY496" s="109"/>
      <c r="MZ496" s="109"/>
      <c r="NA496" s="109"/>
      <c r="NB496" s="109"/>
      <c r="NC496" s="109"/>
      <c r="ND496" s="109"/>
      <c r="NE496" s="109"/>
      <c r="NF496" s="109"/>
      <c r="NG496" s="109"/>
      <c r="NH496" s="109"/>
      <c r="NI496" s="109"/>
      <c r="NJ496" s="109"/>
      <c r="NK496" s="109"/>
      <c r="NL496" s="109"/>
      <c r="NM496" s="109"/>
      <c r="NN496" s="109"/>
      <c r="NO496" s="109"/>
      <c r="NP496" s="109"/>
      <c r="NQ496" s="109"/>
      <c r="NR496" s="109"/>
      <c r="NS496" s="109"/>
      <c r="NT496" s="109"/>
      <c r="NU496" s="109"/>
      <c r="NV496" s="109"/>
      <c r="NW496" s="109"/>
      <c r="NX496" s="109"/>
      <c r="NY496" s="109"/>
      <c r="NZ496" s="109"/>
      <c r="OA496" s="109"/>
      <c r="OB496" s="109"/>
      <c r="OC496" s="109"/>
      <c r="OD496" s="109"/>
      <c r="OE496" s="109"/>
      <c r="OF496" s="109"/>
      <c r="OG496" s="109"/>
      <c r="OH496" s="109"/>
      <c r="OI496" s="109"/>
      <c r="OJ496" s="109"/>
      <c r="OK496" s="109"/>
      <c r="OL496" s="109"/>
      <c r="OM496" s="109"/>
      <c r="ON496" s="109"/>
      <c r="OO496" s="109"/>
      <c r="OP496" s="109"/>
      <c r="OQ496" s="109"/>
      <c r="OR496" s="109"/>
      <c r="OS496" s="109"/>
      <c r="OT496" s="109"/>
      <c r="OU496" s="109"/>
      <c r="OV496" s="109"/>
      <c r="OW496" s="109"/>
      <c r="OX496" s="109"/>
      <c r="OY496" s="109"/>
      <c r="OZ496" s="109"/>
      <c r="PA496" s="109"/>
      <c r="PB496" s="109"/>
      <c r="PC496" s="109"/>
      <c r="PD496" s="109"/>
      <c r="PE496" s="109"/>
      <c r="PF496" s="109"/>
      <c r="PG496" s="109"/>
      <c r="PH496" s="109"/>
      <c r="PI496" s="109"/>
      <c r="PJ496" s="109"/>
      <c r="PK496" s="109"/>
      <c r="PL496" s="109"/>
      <c r="PM496" s="109"/>
      <c r="PN496" s="109"/>
      <c r="PO496" s="109"/>
      <c r="PP496" s="109"/>
      <c r="PQ496" s="109"/>
      <c r="PR496" s="109"/>
      <c r="PS496" s="109"/>
      <c r="PT496" s="109"/>
      <c r="PU496" s="109"/>
      <c r="PV496" s="109"/>
      <c r="PW496" s="109"/>
      <c r="PX496" s="109"/>
      <c r="PY496" s="109"/>
      <c r="PZ496" s="109"/>
      <c r="QA496" s="109"/>
      <c r="QB496" s="109"/>
      <c r="QC496" s="109"/>
      <c r="QD496" s="109"/>
      <c r="QE496" s="109"/>
      <c r="QF496" s="109"/>
      <c r="QG496" s="109"/>
      <c r="QH496" s="109"/>
      <c r="QI496" s="109"/>
      <c r="QJ496" s="109"/>
      <c r="QK496" s="23">
        <f t="shared" si="7"/>
        <v>1.9</v>
      </c>
      <c r="QL496" s="125"/>
      <c r="QM496" s="125"/>
      <c r="QN496" s="125"/>
      <c r="QO496" s="125"/>
      <c r="QP496" s="125"/>
      <c r="QQ496" s="125"/>
      <c r="QR496" s="125"/>
      <c r="QS496" s="130"/>
    </row>
    <row r="497" spans="1:461" s="5" customFormat="1" ht="12.75" customHeight="1" x14ac:dyDescent="0.2">
      <c r="A497" s="52">
        <v>44768</v>
      </c>
      <c r="B497" s="162" t="s">
        <v>513</v>
      </c>
      <c r="C497" s="107"/>
      <c r="D497" s="107"/>
      <c r="E497" s="108"/>
      <c r="F497" s="108"/>
      <c r="G497" s="108"/>
      <c r="H497" s="108"/>
      <c r="I497" s="108"/>
      <c r="J497" s="108"/>
      <c r="K497" s="108"/>
      <c r="L497" s="108"/>
      <c r="M497" s="108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 s="109"/>
      <c r="BD497" s="109"/>
      <c r="BE497" s="109"/>
      <c r="BF497" s="109"/>
      <c r="BG497" s="109"/>
      <c r="BH497" s="109"/>
      <c r="BI497" s="109"/>
      <c r="BJ497" s="109"/>
      <c r="BK497" s="109"/>
      <c r="BL497" s="109"/>
      <c r="BM497" s="109"/>
      <c r="BN497" s="109"/>
      <c r="BO497" s="109"/>
      <c r="BP497" s="109"/>
      <c r="BQ497" s="109"/>
      <c r="BR497" s="109"/>
      <c r="BS497" s="109"/>
      <c r="BT497" s="109"/>
      <c r="BU497" s="109"/>
      <c r="BV497" s="109"/>
      <c r="BW497" s="109"/>
      <c r="BX497" s="109"/>
      <c r="BY497" s="109"/>
      <c r="BZ497" s="109"/>
      <c r="CA497" s="109"/>
      <c r="CB497" s="109"/>
      <c r="CC497" s="109"/>
      <c r="CD497" s="109"/>
      <c r="CE497" s="109"/>
      <c r="CF497" s="109"/>
      <c r="CG497" s="109"/>
      <c r="CH497" s="109"/>
      <c r="CI497" s="109"/>
      <c r="CJ497" s="109"/>
      <c r="CK497" s="109"/>
      <c r="CL497" s="109"/>
      <c r="CM497" s="109"/>
      <c r="CN497" s="109"/>
      <c r="CO497" s="109"/>
      <c r="CP497" s="109"/>
      <c r="CQ497" s="109"/>
      <c r="CR497" s="109"/>
      <c r="CS497" s="109"/>
      <c r="CT497" s="109"/>
      <c r="CU497" s="109"/>
      <c r="CV497" s="109"/>
      <c r="CW497" s="109"/>
      <c r="CX497" s="109"/>
      <c r="CY497" s="109"/>
      <c r="CZ497" s="109"/>
      <c r="DA497" s="109"/>
      <c r="DB497" s="109"/>
      <c r="DC497" s="109"/>
      <c r="DD497" s="109"/>
      <c r="DE497" s="109"/>
      <c r="DF497" s="109"/>
      <c r="DG497" s="109"/>
      <c r="DH497" s="109"/>
      <c r="DI497" s="109"/>
      <c r="DJ497" s="109"/>
      <c r="DK497" s="109"/>
      <c r="DL497" s="109"/>
      <c r="DM497" s="109"/>
      <c r="DN497" s="109"/>
      <c r="DO497" s="109"/>
      <c r="DP497" s="109"/>
      <c r="DQ497" s="109"/>
      <c r="DR497" s="109"/>
      <c r="DS497" s="109"/>
      <c r="DT497" s="109"/>
      <c r="DU497" s="109"/>
      <c r="DV497" s="109"/>
      <c r="DW497" s="109"/>
      <c r="DX497" s="109"/>
      <c r="DY497" s="109"/>
      <c r="DZ497" s="109"/>
      <c r="EA497" s="109"/>
      <c r="EB497" s="109"/>
      <c r="EC497" s="109"/>
      <c r="ED497" s="109"/>
      <c r="EE497" s="109"/>
      <c r="EF497" s="109"/>
      <c r="EG497" s="109"/>
      <c r="EH497" s="109"/>
      <c r="EI497" s="109"/>
      <c r="EJ497" s="109"/>
      <c r="EK497" s="109"/>
      <c r="EL497" s="109"/>
      <c r="EM497" s="109"/>
      <c r="EN497" s="109"/>
      <c r="EO497" s="109"/>
      <c r="EP497" s="109"/>
      <c r="EQ497" s="109"/>
      <c r="ER497" s="109"/>
      <c r="ES497" s="109"/>
      <c r="ET497" s="109"/>
      <c r="EU497" s="109"/>
      <c r="EV497" s="109"/>
      <c r="EW497" s="109"/>
      <c r="EX497" s="109"/>
      <c r="EY497" s="109"/>
      <c r="EZ497" s="109"/>
      <c r="FA497" s="109"/>
      <c r="FB497" s="109"/>
      <c r="FC497" s="109"/>
      <c r="FD497" s="109"/>
      <c r="FE497" s="109"/>
      <c r="FF497" s="109"/>
      <c r="FG497" s="109"/>
      <c r="FH497" s="109"/>
      <c r="FI497" s="109"/>
      <c r="FJ497" s="109"/>
      <c r="FK497" s="109"/>
      <c r="FL497" s="109"/>
      <c r="FM497" s="109"/>
      <c r="FN497" s="109"/>
      <c r="FO497" s="109"/>
      <c r="FP497" s="109"/>
      <c r="FQ497" s="109"/>
      <c r="FR497" s="109"/>
      <c r="FS497" s="109"/>
      <c r="FT497" s="109"/>
      <c r="FU497" s="109"/>
      <c r="FV497" s="109"/>
      <c r="FW497" s="109"/>
      <c r="FX497" s="109"/>
      <c r="FY497" s="109"/>
      <c r="FZ497" s="109"/>
      <c r="GA497" s="109"/>
      <c r="GB497" s="109"/>
      <c r="GC497" s="109"/>
      <c r="GD497" s="109"/>
      <c r="GE497" s="109"/>
      <c r="GF497" s="109"/>
      <c r="GG497" s="109"/>
      <c r="GH497" s="109"/>
      <c r="GI497" s="109"/>
      <c r="GJ497" s="109"/>
      <c r="GK497" s="109"/>
      <c r="GL497" s="109"/>
      <c r="GM497" s="109"/>
      <c r="GN497" s="109"/>
      <c r="GO497" s="109"/>
      <c r="GP497" s="109"/>
      <c r="GQ497" s="109"/>
      <c r="GR497" s="109"/>
      <c r="GS497" s="109"/>
      <c r="GT497" s="109"/>
      <c r="GU497" s="109"/>
      <c r="GV497" s="109"/>
      <c r="GW497" s="109"/>
      <c r="GX497" s="109"/>
      <c r="GY497" s="109"/>
      <c r="GZ497" s="109"/>
      <c r="HA497" s="109"/>
      <c r="HB497" s="109"/>
      <c r="HC497" s="109"/>
      <c r="HD497" s="109"/>
      <c r="HE497" s="109"/>
      <c r="HF497" s="109"/>
      <c r="HG497" s="109"/>
      <c r="HH497" s="109"/>
      <c r="HI497" s="109"/>
      <c r="HJ497" s="109"/>
      <c r="HK497" s="109"/>
      <c r="HL497" s="109"/>
      <c r="HM497" s="109"/>
      <c r="HN497" s="109"/>
      <c r="HO497" s="109"/>
      <c r="HP497" s="109"/>
      <c r="HQ497" s="109"/>
      <c r="HR497" s="109"/>
      <c r="HS497" s="109"/>
      <c r="HT497" s="109"/>
      <c r="HU497" s="109"/>
      <c r="HV497" s="109"/>
      <c r="HW497" s="109"/>
      <c r="HX497" s="109"/>
      <c r="HY497" s="109"/>
      <c r="HZ497" s="109"/>
      <c r="IA497" s="109"/>
      <c r="IB497" s="109"/>
      <c r="IC497" s="109"/>
      <c r="ID497" s="109"/>
      <c r="IE497" s="109"/>
      <c r="IF497" s="109"/>
      <c r="IG497" s="109"/>
      <c r="IH497" s="109"/>
      <c r="II497" s="109"/>
      <c r="IJ497" s="109"/>
      <c r="IK497" s="109"/>
      <c r="IL497" s="109"/>
      <c r="IM497" s="109"/>
      <c r="IN497" s="109"/>
      <c r="IO497" s="109"/>
      <c r="IP497" s="109"/>
      <c r="IQ497" s="109"/>
      <c r="IR497" s="109"/>
      <c r="IS497" s="109"/>
      <c r="IT497" s="109"/>
      <c r="IU497" s="109"/>
      <c r="IV497" s="109"/>
      <c r="IW497" s="109"/>
      <c r="IX497" s="109"/>
      <c r="IY497" s="109"/>
      <c r="IZ497" s="109"/>
      <c r="JA497" s="109"/>
      <c r="JB497" s="109"/>
      <c r="JC497" s="109"/>
      <c r="JD497" s="109"/>
      <c r="JE497" s="109"/>
      <c r="JF497" s="109"/>
      <c r="JG497" s="109"/>
      <c r="JH497" s="109"/>
      <c r="JI497" s="109"/>
      <c r="JJ497" s="109">
        <v>0.8</v>
      </c>
      <c r="JK497" s="109"/>
      <c r="JL497" s="109"/>
      <c r="JM497" s="109"/>
      <c r="JN497" s="109"/>
      <c r="JO497" s="109"/>
      <c r="JP497" s="109"/>
      <c r="JQ497" s="109"/>
      <c r="JR497" s="109"/>
      <c r="JS497" s="109"/>
      <c r="JT497" s="109"/>
      <c r="JU497" s="109"/>
      <c r="JV497" s="109"/>
      <c r="JW497" s="109"/>
      <c r="JX497" s="109"/>
      <c r="JY497" s="109"/>
      <c r="JZ497" s="109"/>
      <c r="KA497" s="109"/>
      <c r="KB497" s="109"/>
      <c r="KC497" s="109"/>
      <c r="KD497" s="109"/>
      <c r="KE497" s="109"/>
      <c r="KF497" s="109"/>
      <c r="KG497" s="109"/>
      <c r="KH497" s="109"/>
      <c r="KI497" s="109"/>
      <c r="KJ497" s="109"/>
      <c r="KK497" s="109"/>
      <c r="KL497" s="109"/>
      <c r="KM497" s="109"/>
      <c r="KN497" s="109"/>
      <c r="KO497" s="109"/>
      <c r="KP497" s="109"/>
      <c r="KQ497" s="109"/>
      <c r="KR497" s="109"/>
      <c r="KS497" s="109"/>
      <c r="KT497" s="109"/>
      <c r="KU497" s="109"/>
      <c r="KV497" s="109"/>
      <c r="KW497" s="109"/>
      <c r="KX497" s="109"/>
      <c r="KY497" s="109"/>
      <c r="KZ497" s="109"/>
      <c r="LA497" s="109"/>
      <c r="LB497" s="109"/>
      <c r="LC497" s="109"/>
      <c r="LD497" s="109"/>
      <c r="LE497" s="109"/>
      <c r="LF497" s="109"/>
      <c r="LG497" s="109"/>
      <c r="LH497" s="109"/>
      <c r="LI497" s="109"/>
      <c r="LJ497" s="109"/>
      <c r="LK497" s="109"/>
      <c r="LL497" s="109"/>
      <c r="LM497" s="109"/>
      <c r="LN497" s="109"/>
      <c r="LO497" s="109"/>
      <c r="LP497" s="109"/>
      <c r="LQ497" s="109"/>
      <c r="LR497" s="109"/>
      <c r="LS497" s="109"/>
      <c r="LT497" s="109"/>
      <c r="LU497" s="109"/>
      <c r="LV497" s="109"/>
      <c r="LW497" s="109"/>
      <c r="LX497" s="109"/>
      <c r="LY497" s="109"/>
      <c r="LZ497" s="109"/>
      <c r="MA497" s="109"/>
      <c r="MB497" s="109"/>
      <c r="MC497" s="109"/>
      <c r="MD497" s="109"/>
      <c r="ME497" s="109"/>
      <c r="MF497" s="109"/>
      <c r="MG497" s="109"/>
      <c r="MH497" s="109"/>
      <c r="MI497" s="109"/>
      <c r="MJ497" s="109"/>
      <c r="MK497" s="109"/>
      <c r="ML497" s="109"/>
      <c r="MM497" s="109"/>
      <c r="MN497" s="109"/>
      <c r="MO497" s="109"/>
      <c r="MP497" s="109"/>
      <c r="MQ497" s="109"/>
      <c r="MR497" s="109"/>
      <c r="MS497" s="109"/>
      <c r="MT497" s="109"/>
      <c r="MU497" s="109"/>
      <c r="MV497" s="109"/>
      <c r="MW497" s="109"/>
      <c r="MX497" s="109"/>
      <c r="MY497" s="109"/>
      <c r="MZ497" s="109"/>
      <c r="NA497" s="109"/>
      <c r="NB497" s="109"/>
      <c r="NC497" s="109"/>
      <c r="ND497" s="109"/>
      <c r="NE497" s="109"/>
      <c r="NF497" s="109"/>
      <c r="NG497" s="109"/>
      <c r="NH497" s="109"/>
      <c r="NI497" s="109"/>
      <c r="NJ497" s="109"/>
      <c r="NK497" s="109"/>
      <c r="NL497" s="109"/>
      <c r="NM497" s="109"/>
      <c r="NN497" s="109"/>
      <c r="NO497" s="109"/>
      <c r="NP497" s="109"/>
      <c r="NQ497" s="109"/>
      <c r="NR497" s="109"/>
      <c r="NS497" s="109"/>
      <c r="NT497" s="109"/>
      <c r="NU497" s="109"/>
      <c r="NV497" s="109"/>
      <c r="NW497" s="109"/>
      <c r="NX497" s="109"/>
      <c r="NY497" s="109"/>
      <c r="NZ497" s="109"/>
      <c r="OA497" s="109"/>
      <c r="OB497" s="109"/>
      <c r="OC497" s="109"/>
      <c r="OD497" s="109"/>
      <c r="OE497" s="109"/>
      <c r="OF497" s="109"/>
      <c r="OG497" s="109"/>
      <c r="OH497" s="109"/>
      <c r="OI497" s="109"/>
      <c r="OJ497" s="109"/>
      <c r="OK497" s="109"/>
      <c r="OL497" s="109"/>
      <c r="OM497" s="109"/>
      <c r="ON497" s="109"/>
      <c r="OO497" s="109"/>
      <c r="OP497" s="109"/>
      <c r="OQ497" s="109"/>
      <c r="OR497" s="109"/>
      <c r="OS497" s="109"/>
      <c r="OT497" s="109"/>
      <c r="OU497" s="109"/>
      <c r="OV497" s="109"/>
      <c r="OW497" s="109"/>
      <c r="OX497" s="109"/>
      <c r="OY497" s="109"/>
      <c r="OZ497" s="109"/>
      <c r="PA497" s="109"/>
      <c r="PB497" s="109"/>
      <c r="PC497" s="109"/>
      <c r="PD497" s="109"/>
      <c r="PE497" s="109"/>
      <c r="PF497" s="109"/>
      <c r="PG497" s="109"/>
      <c r="PH497" s="109"/>
      <c r="PI497" s="109"/>
      <c r="PJ497" s="109"/>
      <c r="PK497" s="109"/>
      <c r="PL497" s="109"/>
      <c r="PM497" s="109"/>
      <c r="PN497" s="109"/>
      <c r="PO497" s="109"/>
      <c r="PP497" s="109"/>
      <c r="PQ497" s="109"/>
      <c r="PR497" s="109"/>
      <c r="PS497" s="109"/>
      <c r="PT497" s="109"/>
      <c r="PU497" s="109"/>
      <c r="PV497" s="109"/>
      <c r="PW497" s="109"/>
      <c r="PX497" s="109"/>
      <c r="PY497" s="109"/>
      <c r="PZ497" s="109"/>
      <c r="QA497" s="109"/>
      <c r="QB497" s="109"/>
      <c r="QC497" s="109"/>
      <c r="QD497" s="109"/>
      <c r="QE497" s="109"/>
      <c r="QF497" s="109"/>
      <c r="QG497" s="109"/>
      <c r="QH497" s="109"/>
      <c r="QI497" s="109"/>
      <c r="QJ497" s="109"/>
      <c r="QK497" s="23">
        <f t="shared" si="7"/>
        <v>0.8</v>
      </c>
      <c r="QL497" s="125"/>
      <c r="QM497" s="148"/>
      <c r="QN497" s="125"/>
      <c r="QO497" s="125"/>
      <c r="QP497" s="125"/>
      <c r="QQ497" s="125"/>
      <c r="QR497" s="125">
        <v>61</v>
      </c>
      <c r="QS497" s="130"/>
    </row>
    <row r="498" spans="1:461" s="5" customFormat="1" ht="12.75" customHeight="1" x14ac:dyDescent="0.2">
      <c r="A498" s="52">
        <v>44768</v>
      </c>
      <c r="B498" s="98" t="s">
        <v>122</v>
      </c>
      <c r="C498" s="107"/>
      <c r="D498" s="107"/>
      <c r="E498" s="108"/>
      <c r="F498" s="108"/>
      <c r="G498" s="108"/>
      <c r="H498" s="108"/>
      <c r="I498" s="108"/>
      <c r="J498" s="108"/>
      <c r="K498" s="108"/>
      <c r="L498" s="108"/>
      <c r="M498" s="108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  <c r="BD498" s="109"/>
      <c r="BE498" s="109"/>
      <c r="BF498" s="109"/>
      <c r="BG498" s="109"/>
      <c r="BH498" s="109"/>
      <c r="BI498" s="109"/>
      <c r="BJ498" s="109"/>
      <c r="BK498" s="109"/>
      <c r="BL498" s="109"/>
      <c r="BM498" s="109"/>
      <c r="BN498" s="109"/>
      <c r="BO498" s="109"/>
      <c r="BP498" s="109"/>
      <c r="BQ498" s="109"/>
      <c r="BR498" s="109"/>
      <c r="BS498" s="109"/>
      <c r="BT498" s="109"/>
      <c r="BU498" s="109"/>
      <c r="BV498" s="109"/>
      <c r="BW498" s="109"/>
      <c r="BX498" s="109"/>
      <c r="BY498" s="109"/>
      <c r="BZ498" s="109"/>
      <c r="CA498" s="109"/>
      <c r="CB498" s="109"/>
      <c r="CC498" s="109"/>
      <c r="CD498" s="109"/>
      <c r="CE498" s="109"/>
      <c r="CF498" s="109"/>
      <c r="CG498" s="109"/>
      <c r="CH498" s="109"/>
      <c r="CI498" s="109"/>
      <c r="CJ498" s="109"/>
      <c r="CK498" s="109"/>
      <c r="CL498" s="109"/>
      <c r="CM498" s="109"/>
      <c r="CN498" s="109"/>
      <c r="CO498" s="109"/>
      <c r="CP498" s="109"/>
      <c r="CQ498" s="109"/>
      <c r="CR498" s="109"/>
      <c r="CS498" s="109"/>
      <c r="CT498" s="109"/>
      <c r="CU498" s="109"/>
      <c r="CV498" s="109"/>
      <c r="CW498" s="109"/>
      <c r="CX498" s="109"/>
      <c r="CY498" s="109"/>
      <c r="CZ498" s="109"/>
      <c r="DA498" s="109"/>
      <c r="DB498" s="109"/>
      <c r="DC498" s="109"/>
      <c r="DD498" s="109"/>
      <c r="DE498" s="109"/>
      <c r="DF498" s="109"/>
      <c r="DG498" s="109"/>
      <c r="DH498" s="109"/>
      <c r="DI498" s="109"/>
      <c r="DJ498" s="109"/>
      <c r="DK498" s="109"/>
      <c r="DL498" s="109"/>
      <c r="DM498" s="109"/>
      <c r="DN498" s="109"/>
      <c r="DO498" s="109"/>
      <c r="DP498" s="109"/>
      <c r="DQ498" s="109"/>
      <c r="DR498" s="109"/>
      <c r="DS498" s="109"/>
      <c r="DT498" s="109"/>
      <c r="DU498" s="109"/>
      <c r="DV498" s="109"/>
      <c r="DW498" s="109"/>
      <c r="DX498" s="109"/>
      <c r="DY498" s="109"/>
      <c r="DZ498" s="109"/>
      <c r="EA498" s="109"/>
      <c r="EB498" s="109"/>
      <c r="EC498" s="109"/>
      <c r="ED498" s="109"/>
      <c r="EE498" s="109"/>
      <c r="EF498" s="109"/>
      <c r="EG498" s="109"/>
      <c r="EH498" s="109"/>
      <c r="EI498" s="109"/>
      <c r="EJ498" s="109"/>
      <c r="EK498" s="109"/>
      <c r="EL498" s="109"/>
      <c r="EM498" s="109"/>
      <c r="EN498" s="109"/>
      <c r="EO498" s="109"/>
      <c r="EP498" s="109"/>
      <c r="EQ498" s="109"/>
      <c r="ER498" s="109"/>
      <c r="ES498" s="109"/>
      <c r="ET498" s="109"/>
      <c r="EU498" s="109"/>
      <c r="EV498" s="109"/>
      <c r="EW498" s="109"/>
      <c r="EX498" s="109"/>
      <c r="EY498" s="109"/>
      <c r="EZ498" s="109"/>
      <c r="FA498" s="109"/>
      <c r="FB498" s="109"/>
      <c r="FC498" s="109"/>
      <c r="FD498" s="109"/>
      <c r="FE498" s="109"/>
      <c r="FF498" s="109"/>
      <c r="FG498" s="109"/>
      <c r="FH498" s="109"/>
      <c r="FI498" s="109"/>
      <c r="FJ498" s="109"/>
      <c r="FK498" s="109"/>
      <c r="FL498" s="109"/>
      <c r="FM498" s="109"/>
      <c r="FN498" s="109"/>
      <c r="FO498" s="109"/>
      <c r="FP498" s="109"/>
      <c r="FQ498" s="109"/>
      <c r="FR498" s="109"/>
      <c r="FS498" s="109"/>
      <c r="FT498" s="109"/>
      <c r="FU498" s="109"/>
      <c r="FV498" s="109"/>
      <c r="FW498" s="109"/>
      <c r="FX498" s="109"/>
      <c r="FY498" s="109"/>
      <c r="FZ498" s="109"/>
      <c r="GA498" s="109"/>
      <c r="GB498" s="109"/>
      <c r="GC498" s="109"/>
      <c r="GD498" s="109"/>
      <c r="GE498" s="109"/>
      <c r="GF498" s="109"/>
      <c r="GG498" s="109"/>
      <c r="GH498" s="109"/>
      <c r="GI498" s="109"/>
      <c r="GJ498" s="109"/>
      <c r="GK498" s="109"/>
      <c r="GL498" s="109"/>
      <c r="GM498" s="109"/>
      <c r="GN498" s="109"/>
      <c r="GO498" s="109"/>
      <c r="GP498" s="109"/>
      <c r="GQ498" s="109"/>
      <c r="GR498" s="109"/>
      <c r="GS498" s="109"/>
      <c r="GT498" s="109"/>
      <c r="GU498" s="109"/>
      <c r="GV498" s="109"/>
      <c r="GW498" s="109"/>
      <c r="GX498" s="109"/>
      <c r="GY498" s="109"/>
      <c r="GZ498" s="109"/>
      <c r="HA498" s="109"/>
      <c r="HB498" s="109"/>
      <c r="HC498" s="109"/>
      <c r="HD498" s="109"/>
      <c r="HE498" s="109"/>
      <c r="HF498" s="109"/>
      <c r="HG498" s="109"/>
      <c r="HH498" s="109"/>
      <c r="HI498" s="109"/>
      <c r="HJ498" s="109"/>
      <c r="HK498" s="109"/>
      <c r="HL498" s="109"/>
      <c r="HM498" s="109"/>
      <c r="HN498" s="109"/>
      <c r="HO498" s="109"/>
      <c r="HP498" s="109"/>
      <c r="HQ498" s="109"/>
      <c r="HR498" s="109"/>
      <c r="HS498" s="109"/>
      <c r="HT498" s="109"/>
      <c r="HU498" s="109"/>
      <c r="HV498" s="109"/>
      <c r="HW498" s="109"/>
      <c r="HX498" s="109"/>
      <c r="HY498" s="109"/>
      <c r="HZ498" s="109"/>
      <c r="IA498" s="109"/>
      <c r="IB498" s="109"/>
      <c r="IC498" s="109"/>
      <c r="ID498" s="109"/>
      <c r="IE498" s="109"/>
      <c r="IF498" s="109"/>
      <c r="IG498" s="109"/>
      <c r="IH498" s="109"/>
      <c r="II498" s="109"/>
      <c r="IJ498" s="109"/>
      <c r="IK498" s="109">
        <v>10</v>
      </c>
      <c r="IL498" s="109"/>
      <c r="IM498" s="109"/>
      <c r="IN498" s="109"/>
      <c r="IO498" s="109"/>
      <c r="IP498" s="109"/>
      <c r="IQ498" s="109"/>
      <c r="IR498" s="109"/>
      <c r="IS498" s="109"/>
      <c r="IT498" s="109"/>
      <c r="IU498" s="109"/>
      <c r="IV498" s="109"/>
      <c r="IW498" s="109"/>
      <c r="IX498" s="109"/>
      <c r="IY498" s="109"/>
      <c r="IZ498" s="109"/>
      <c r="JA498" s="109"/>
      <c r="JB498" s="109"/>
      <c r="JC498" s="109"/>
      <c r="JD498" s="109"/>
      <c r="JE498" s="109"/>
      <c r="JF498" s="109"/>
      <c r="JG498" s="109"/>
      <c r="JH498" s="109"/>
      <c r="JI498" s="109"/>
      <c r="JJ498" s="109"/>
      <c r="JK498" s="109"/>
      <c r="JL498" s="109"/>
      <c r="JM498" s="109"/>
      <c r="JN498" s="109"/>
      <c r="JO498" s="109"/>
      <c r="JP498" s="109"/>
      <c r="JQ498" s="109"/>
      <c r="JR498" s="109"/>
      <c r="JS498" s="109"/>
      <c r="JT498" s="109"/>
      <c r="JU498" s="109"/>
      <c r="JV498" s="109"/>
      <c r="JW498" s="109"/>
      <c r="JX498" s="109"/>
      <c r="JY498" s="109"/>
      <c r="JZ498" s="109"/>
      <c r="KA498" s="109"/>
      <c r="KB498" s="109"/>
      <c r="KC498" s="109"/>
      <c r="KD498" s="109"/>
      <c r="KE498" s="109"/>
      <c r="KF498" s="109"/>
      <c r="KG498" s="109"/>
      <c r="KH498" s="109"/>
      <c r="KI498" s="109"/>
      <c r="KJ498" s="109"/>
      <c r="KK498" s="109"/>
      <c r="KL498" s="109"/>
      <c r="KM498" s="109"/>
      <c r="KN498" s="109"/>
      <c r="KO498" s="109"/>
      <c r="KP498" s="109"/>
      <c r="KQ498" s="109"/>
      <c r="KR498" s="109"/>
      <c r="KS498" s="109"/>
      <c r="KT498" s="109"/>
      <c r="KU498" s="109"/>
      <c r="KV498" s="109"/>
      <c r="KW498" s="109"/>
      <c r="KX498" s="109"/>
      <c r="KY498" s="109"/>
      <c r="KZ498" s="109"/>
      <c r="LA498" s="109"/>
      <c r="LB498" s="109"/>
      <c r="LC498" s="109"/>
      <c r="LD498" s="109"/>
      <c r="LE498" s="109"/>
      <c r="LF498" s="109"/>
      <c r="LG498" s="109"/>
      <c r="LH498" s="109"/>
      <c r="LI498" s="109"/>
      <c r="LJ498" s="109"/>
      <c r="LK498" s="109"/>
      <c r="LL498" s="109"/>
      <c r="LM498" s="109"/>
      <c r="LN498" s="109"/>
      <c r="LO498" s="109"/>
      <c r="LP498" s="109"/>
      <c r="LQ498" s="109"/>
      <c r="LR498" s="109"/>
      <c r="LS498" s="109"/>
      <c r="LT498" s="109"/>
      <c r="LU498" s="109"/>
      <c r="LV498" s="109"/>
      <c r="LW498" s="109"/>
      <c r="LX498" s="109"/>
      <c r="LY498" s="109"/>
      <c r="LZ498" s="109"/>
      <c r="MA498" s="109"/>
      <c r="MB498" s="109"/>
      <c r="MC498" s="109"/>
      <c r="MD498" s="109"/>
      <c r="ME498" s="109"/>
      <c r="MF498" s="109"/>
      <c r="MG498" s="109"/>
      <c r="MH498" s="109"/>
      <c r="MI498" s="109"/>
      <c r="MJ498" s="109"/>
      <c r="MK498" s="109"/>
      <c r="ML498" s="109"/>
      <c r="MM498" s="109"/>
      <c r="MN498" s="109"/>
      <c r="MO498" s="109"/>
      <c r="MP498" s="109"/>
      <c r="MQ498" s="109"/>
      <c r="MR498" s="109"/>
      <c r="MS498" s="109"/>
      <c r="MT498" s="109"/>
      <c r="MU498" s="109"/>
      <c r="MV498" s="109"/>
      <c r="MW498" s="109"/>
      <c r="MX498" s="109"/>
      <c r="MY498" s="109"/>
      <c r="MZ498" s="109"/>
      <c r="NA498" s="109"/>
      <c r="NB498" s="109"/>
      <c r="NC498" s="109"/>
      <c r="ND498" s="109"/>
      <c r="NE498" s="109"/>
      <c r="NF498" s="109"/>
      <c r="NG498" s="109"/>
      <c r="NH498" s="109"/>
      <c r="NI498" s="109"/>
      <c r="NJ498" s="109"/>
      <c r="NK498" s="109"/>
      <c r="NL498" s="109"/>
      <c r="NM498" s="109"/>
      <c r="NN498" s="109"/>
      <c r="NO498" s="109"/>
      <c r="NP498" s="109"/>
      <c r="NQ498" s="109"/>
      <c r="NR498" s="109"/>
      <c r="NS498" s="109"/>
      <c r="NT498" s="109"/>
      <c r="NU498" s="109"/>
      <c r="NV498" s="109"/>
      <c r="NW498" s="109"/>
      <c r="NX498" s="109"/>
      <c r="NY498" s="109"/>
      <c r="NZ498" s="109"/>
      <c r="OA498" s="109"/>
      <c r="OB498" s="109"/>
      <c r="OC498" s="109"/>
      <c r="OD498" s="109"/>
      <c r="OE498" s="109"/>
      <c r="OF498" s="109"/>
      <c r="OG498" s="109"/>
      <c r="OH498" s="109"/>
      <c r="OI498" s="109"/>
      <c r="OJ498" s="109"/>
      <c r="OK498" s="109"/>
      <c r="OL498" s="109"/>
      <c r="OM498" s="109"/>
      <c r="ON498" s="109"/>
      <c r="OO498" s="109"/>
      <c r="OP498" s="109"/>
      <c r="OQ498" s="109"/>
      <c r="OR498" s="109"/>
      <c r="OS498" s="109"/>
      <c r="OT498" s="109"/>
      <c r="OU498" s="109"/>
      <c r="OV498" s="109"/>
      <c r="OW498" s="109"/>
      <c r="OX498" s="109"/>
      <c r="OY498" s="109"/>
      <c r="OZ498" s="109"/>
      <c r="PA498" s="109"/>
      <c r="PB498" s="109"/>
      <c r="PC498" s="109"/>
      <c r="PD498" s="109"/>
      <c r="PE498" s="109"/>
      <c r="PF498" s="109"/>
      <c r="PG498" s="109"/>
      <c r="PH498" s="109"/>
      <c r="PI498" s="109"/>
      <c r="PJ498" s="109"/>
      <c r="PK498" s="109"/>
      <c r="PL498" s="109"/>
      <c r="PM498" s="109"/>
      <c r="PN498" s="109"/>
      <c r="PO498" s="109"/>
      <c r="PP498" s="109"/>
      <c r="PQ498" s="109"/>
      <c r="PR498" s="109"/>
      <c r="PS498" s="109"/>
      <c r="PT498" s="109"/>
      <c r="PU498" s="109"/>
      <c r="PV498" s="109"/>
      <c r="PW498" s="109"/>
      <c r="PX498" s="109"/>
      <c r="PY498" s="109"/>
      <c r="PZ498" s="109"/>
      <c r="QA498" s="109"/>
      <c r="QB498" s="109"/>
      <c r="QC498" s="109"/>
      <c r="QD498" s="109"/>
      <c r="QE498" s="109"/>
      <c r="QF498" s="109"/>
      <c r="QG498" s="109"/>
      <c r="QH498" s="109"/>
      <c r="QI498" s="109"/>
      <c r="QJ498" s="109"/>
      <c r="QK498" s="23">
        <f t="shared" si="7"/>
        <v>10</v>
      </c>
      <c r="QL498" s="125"/>
      <c r="QM498" s="125"/>
      <c r="QN498" s="125"/>
      <c r="QO498" s="125"/>
      <c r="QP498" s="125"/>
      <c r="QQ498" s="125">
        <v>307.67</v>
      </c>
      <c r="QR498" s="125">
        <v>129.97</v>
      </c>
      <c r="QS498" s="130"/>
    </row>
    <row r="499" spans="1:461" s="5" customFormat="1" ht="12.75" customHeight="1" x14ac:dyDescent="0.2">
      <c r="A499" s="52">
        <v>44768</v>
      </c>
      <c r="B499" s="98" t="s">
        <v>194</v>
      </c>
      <c r="C499" s="107"/>
      <c r="D499" s="107"/>
      <c r="E499" s="108"/>
      <c r="F499" s="108"/>
      <c r="G499" s="108"/>
      <c r="H499" s="108"/>
      <c r="I499" s="108"/>
      <c r="J499" s="108"/>
      <c r="K499" s="108"/>
      <c r="L499" s="108"/>
      <c r="M499" s="108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 s="109"/>
      <c r="BD499" s="109"/>
      <c r="BE499" s="109"/>
      <c r="BF499" s="109"/>
      <c r="BG499" s="109"/>
      <c r="BH499" s="109"/>
      <c r="BI499" s="109"/>
      <c r="BJ499" s="109"/>
      <c r="BK499" s="109"/>
      <c r="BL499" s="109"/>
      <c r="BM499" s="109"/>
      <c r="BN499" s="109"/>
      <c r="BO499" s="109"/>
      <c r="BP499" s="109"/>
      <c r="BQ499" s="109"/>
      <c r="BR499" s="109"/>
      <c r="BS499" s="109"/>
      <c r="BT499" s="109"/>
      <c r="BU499" s="109"/>
      <c r="BV499" s="109"/>
      <c r="BW499" s="109"/>
      <c r="BX499" s="109"/>
      <c r="BY499" s="109"/>
      <c r="BZ499" s="109"/>
      <c r="CA499" s="109"/>
      <c r="CB499" s="109"/>
      <c r="CC499" s="109"/>
      <c r="CD499" s="109"/>
      <c r="CE499" s="109"/>
      <c r="CF499" s="109"/>
      <c r="CG499" s="109"/>
      <c r="CH499" s="109"/>
      <c r="CI499" s="109"/>
      <c r="CJ499" s="109"/>
      <c r="CK499" s="109"/>
      <c r="CL499" s="109"/>
      <c r="CM499" s="109"/>
      <c r="CN499" s="109"/>
      <c r="CO499" s="109"/>
      <c r="CP499" s="109"/>
      <c r="CQ499" s="109"/>
      <c r="CR499" s="109"/>
      <c r="CS499" s="109"/>
      <c r="CT499" s="109"/>
      <c r="CU499" s="109"/>
      <c r="CV499" s="109"/>
      <c r="CW499" s="109"/>
      <c r="CX499" s="109"/>
      <c r="CY499" s="109"/>
      <c r="CZ499" s="109"/>
      <c r="DA499" s="109"/>
      <c r="DB499" s="109"/>
      <c r="DC499" s="109"/>
      <c r="DD499" s="109"/>
      <c r="DE499" s="109"/>
      <c r="DF499" s="109"/>
      <c r="DG499" s="109"/>
      <c r="DH499" s="109"/>
      <c r="DI499" s="109"/>
      <c r="DJ499" s="109"/>
      <c r="DK499" s="109"/>
      <c r="DL499" s="109"/>
      <c r="DM499" s="109"/>
      <c r="DN499" s="109"/>
      <c r="DO499" s="109"/>
      <c r="DP499" s="109"/>
      <c r="DQ499" s="109"/>
      <c r="DR499" s="109"/>
      <c r="DS499" s="109"/>
      <c r="DT499" s="109"/>
      <c r="DU499" s="109"/>
      <c r="DV499" s="109"/>
      <c r="DW499" s="109"/>
      <c r="DX499" s="109"/>
      <c r="DY499" s="109"/>
      <c r="DZ499" s="109"/>
      <c r="EA499" s="109"/>
      <c r="EB499" s="109"/>
      <c r="EC499" s="109"/>
      <c r="ED499" s="109"/>
      <c r="EE499" s="109"/>
      <c r="EF499" s="109"/>
      <c r="EG499" s="109"/>
      <c r="EH499" s="109"/>
      <c r="EI499" s="109"/>
      <c r="EJ499" s="109"/>
      <c r="EK499" s="109"/>
      <c r="EL499" s="109"/>
      <c r="EM499" s="109"/>
      <c r="EN499" s="109"/>
      <c r="EO499" s="109"/>
      <c r="EP499" s="109"/>
      <c r="EQ499" s="109"/>
      <c r="ER499" s="109"/>
      <c r="ES499" s="109"/>
      <c r="ET499" s="109"/>
      <c r="EU499" s="109"/>
      <c r="EV499" s="109"/>
      <c r="EW499" s="109"/>
      <c r="EX499" s="109"/>
      <c r="EY499" s="109"/>
      <c r="EZ499" s="109"/>
      <c r="FA499" s="109"/>
      <c r="FB499" s="109"/>
      <c r="FC499" s="109"/>
      <c r="FD499" s="109"/>
      <c r="FE499" s="109"/>
      <c r="FF499" s="109"/>
      <c r="FG499" s="109">
        <v>20</v>
      </c>
      <c r="FH499" s="109"/>
      <c r="FI499" s="109"/>
      <c r="FJ499" s="109"/>
      <c r="FK499" s="109"/>
      <c r="FL499" s="109"/>
      <c r="FM499" s="109"/>
      <c r="FN499" s="109"/>
      <c r="FO499" s="109"/>
      <c r="FP499" s="109"/>
      <c r="FQ499" s="109"/>
      <c r="FR499" s="109"/>
      <c r="FS499" s="109"/>
      <c r="FT499" s="109"/>
      <c r="FU499" s="109"/>
      <c r="FV499" s="109"/>
      <c r="FW499" s="109"/>
      <c r="FX499" s="109"/>
      <c r="FY499" s="109"/>
      <c r="FZ499" s="109"/>
      <c r="GA499" s="109"/>
      <c r="GB499" s="109"/>
      <c r="GC499" s="109"/>
      <c r="GD499" s="109"/>
      <c r="GE499" s="109"/>
      <c r="GF499" s="109"/>
      <c r="GG499" s="109"/>
      <c r="GH499" s="109"/>
      <c r="GI499" s="109"/>
      <c r="GJ499" s="109"/>
      <c r="GK499" s="109"/>
      <c r="GL499" s="109"/>
      <c r="GM499" s="109"/>
      <c r="GN499" s="109"/>
      <c r="GO499" s="109"/>
      <c r="GP499" s="109"/>
      <c r="GQ499" s="109"/>
      <c r="GR499" s="109"/>
      <c r="GS499" s="109"/>
      <c r="GT499" s="109"/>
      <c r="GU499" s="109"/>
      <c r="GV499" s="109"/>
      <c r="GW499" s="109"/>
      <c r="GX499" s="109"/>
      <c r="GY499" s="109"/>
      <c r="GZ499" s="109"/>
      <c r="HA499" s="109"/>
      <c r="HB499" s="109"/>
      <c r="HC499" s="109"/>
      <c r="HD499" s="109"/>
      <c r="HE499" s="109"/>
      <c r="HF499" s="109"/>
      <c r="HG499" s="109"/>
      <c r="HH499" s="109"/>
      <c r="HI499" s="109"/>
      <c r="HJ499" s="109"/>
      <c r="HK499" s="109"/>
      <c r="HL499" s="109"/>
      <c r="HM499" s="109"/>
      <c r="HN499" s="109"/>
      <c r="HO499" s="109"/>
      <c r="HP499" s="109"/>
      <c r="HQ499" s="109"/>
      <c r="HR499" s="109"/>
      <c r="HS499" s="109"/>
      <c r="HT499" s="109"/>
      <c r="HU499" s="109"/>
      <c r="HV499" s="109"/>
      <c r="HW499" s="109"/>
      <c r="HX499" s="109"/>
      <c r="HY499" s="109"/>
      <c r="HZ499" s="109"/>
      <c r="IA499" s="109"/>
      <c r="IB499" s="109"/>
      <c r="IC499" s="109"/>
      <c r="ID499" s="109"/>
      <c r="IE499" s="109"/>
      <c r="IF499" s="109"/>
      <c r="IG499" s="109"/>
      <c r="IH499" s="109"/>
      <c r="II499" s="109"/>
      <c r="IJ499" s="109"/>
      <c r="IK499" s="109"/>
      <c r="IL499" s="109"/>
      <c r="IM499" s="109"/>
      <c r="IN499" s="109"/>
      <c r="IO499" s="109"/>
      <c r="IP499" s="109"/>
      <c r="IQ499" s="109"/>
      <c r="IR499" s="109"/>
      <c r="IS499" s="109"/>
      <c r="IT499" s="109"/>
      <c r="IU499" s="109"/>
      <c r="IV499" s="109"/>
      <c r="IW499" s="109"/>
      <c r="IX499" s="109"/>
      <c r="IY499" s="109"/>
      <c r="IZ499" s="109"/>
      <c r="JA499" s="109"/>
      <c r="JB499" s="109"/>
      <c r="JC499" s="109"/>
      <c r="JD499" s="109"/>
      <c r="JE499" s="109">
        <v>50</v>
      </c>
      <c r="JF499" s="109"/>
      <c r="JG499" s="109"/>
      <c r="JH499" s="109"/>
      <c r="JI499" s="109"/>
      <c r="JJ499" s="109"/>
      <c r="JK499" s="109"/>
      <c r="JL499" s="109"/>
      <c r="JM499" s="109"/>
      <c r="JN499" s="109"/>
      <c r="JO499" s="109"/>
      <c r="JP499" s="109"/>
      <c r="JQ499" s="109"/>
      <c r="JR499" s="109"/>
      <c r="JS499" s="109"/>
      <c r="JT499" s="109"/>
      <c r="JU499" s="109"/>
      <c r="JV499" s="109"/>
      <c r="JW499" s="109"/>
      <c r="JX499" s="109"/>
      <c r="JY499" s="109"/>
      <c r="JZ499" s="109"/>
      <c r="KA499" s="109"/>
      <c r="KB499" s="109"/>
      <c r="KC499" s="109"/>
      <c r="KD499" s="109"/>
      <c r="KE499" s="109"/>
      <c r="KF499" s="109"/>
      <c r="KG499" s="109"/>
      <c r="KH499" s="109"/>
      <c r="KI499" s="109"/>
      <c r="KJ499" s="109"/>
      <c r="KK499" s="109"/>
      <c r="KL499" s="109"/>
      <c r="KM499" s="109"/>
      <c r="KN499" s="109"/>
      <c r="KO499" s="109"/>
      <c r="KP499" s="109"/>
      <c r="KQ499" s="109"/>
      <c r="KR499" s="109"/>
      <c r="KS499" s="109"/>
      <c r="KT499" s="109"/>
      <c r="KU499" s="109"/>
      <c r="KV499" s="109"/>
      <c r="KW499" s="109"/>
      <c r="KX499" s="109"/>
      <c r="KY499" s="109"/>
      <c r="KZ499" s="109"/>
      <c r="LA499" s="109"/>
      <c r="LB499" s="109"/>
      <c r="LC499" s="109"/>
      <c r="LD499" s="109"/>
      <c r="LE499" s="109"/>
      <c r="LF499" s="109"/>
      <c r="LG499" s="109"/>
      <c r="LH499" s="109"/>
      <c r="LI499" s="109"/>
      <c r="LJ499" s="109"/>
      <c r="LK499" s="109"/>
      <c r="LL499" s="109"/>
      <c r="LM499" s="109"/>
      <c r="LN499" s="109"/>
      <c r="LO499" s="109"/>
      <c r="LP499" s="109"/>
      <c r="LQ499" s="109"/>
      <c r="LR499" s="109"/>
      <c r="LS499" s="109"/>
      <c r="LT499" s="109"/>
      <c r="LU499" s="109"/>
      <c r="LV499" s="109"/>
      <c r="LW499" s="109"/>
      <c r="LX499" s="109"/>
      <c r="LY499" s="109"/>
      <c r="LZ499" s="109"/>
      <c r="MA499" s="109"/>
      <c r="MB499" s="109"/>
      <c r="MC499" s="109"/>
      <c r="MD499" s="109"/>
      <c r="ME499" s="109"/>
      <c r="MF499" s="109"/>
      <c r="MG499" s="109"/>
      <c r="MH499" s="109"/>
      <c r="MI499" s="109"/>
      <c r="MJ499" s="109"/>
      <c r="MK499" s="109"/>
      <c r="ML499" s="109"/>
      <c r="MM499" s="109"/>
      <c r="MN499" s="109"/>
      <c r="MO499" s="109"/>
      <c r="MP499" s="109"/>
      <c r="MQ499" s="109"/>
      <c r="MR499" s="109"/>
      <c r="MS499" s="109"/>
      <c r="MT499" s="109"/>
      <c r="MU499" s="109"/>
      <c r="MV499" s="109"/>
      <c r="MW499" s="109"/>
      <c r="MX499" s="109"/>
      <c r="MY499" s="109"/>
      <c r="MZ499" s="109"/>
      <c r="NA499" s="109"/>
      <c r="NB499" s="109"/>
      <c r="NC499" s="109"/>
      <c r="ND499" s="109"/>
      <c r="NE499" s="109"/>
      <c r="NF499" s="109"/>
      <c r="NG499" s="109"/>
      <c r="NH499" s="109"/>
      <c r="NI499" s="109"/>
      <c r="NJ499" s="109"/>
      <c r="NK499" s="109"/>
      <c r="NL499" s="109"/>
      <c r="NM499" s="109"/>
      <c r="NN499" s="109"/>
      <c r="NO499" s="109"/>
      <c r="NP499" s="109"/>
      <c r="NQ499" s="109"/>
      <c r="NR499" s="109"/>
      <c r="NS499" s="109"/>
      <c r="NT499" s="109"/>
      <c r="NU499" s="109"/>
      <c r="NV499" s="109"/>
      <c r="NW499" s="109"/>
      <c r="NX499" s="109"/>
      <c r="NY499" s="109"/>
      <c r="NZ499" s="109"/>
      <c r="OA499" s="109"/>
      <c r="OB499" s="109"/>
      <c r="OC499" s="109"/>
      <c r="OD499" s="109"/>
      <c r="OE499" s="109"/>
      <c r="OF499" s="109"/>
      <c r="OG499" s="109"/>
      <c r="OH499" s="109"/>
      <c r="OI499" s="109"/>
      <c r="OJ499" s="109"/>
      <c r="OK499" s="109"/>
      <c r="OL499" s="109"/>
      <c r="OM499" s="109"/>
      <c r="ON499" s="109"/>
      <c r="OO499" s="109"/>
      <c r="OP499" s="109"/>
      <c r="OQ499" s="109"/>
      <c r="OR499" s="109"/>
      <c r="OS499" s="109"/>
      <c r="OT499" s="109"/>
      <c r="OU499" s="109"/>
      <c r="OV499" s="109"/>
      <c r="OW499" s="109"/>
      <c r="OX499" s="109"/>
      <c r="OY499" s="109"/>
      <c r="OZ499" s="109"/>
      <c r="PA499" s="109"/>
      <c r="PB499" s="109"/>
      <c r="PC499" s="109"/>
      <c r="PD499" s="109"/>
      <c r="PE499" s="109"/>
      <c r="PF499" s="109"/>
      <c r="PG499" s="109"/>
      <c r="PH499" s="109"/>
      <c r="PI499" s="109"/>
      <c r="PJ499" s="109"/>
      <c r="PK499" s="109"/>
      <c r="PL499" s="109"/>
      <c r="PM499" s="109"/>
      <c r="PN499" s="109"/>
      <c r="PO499" s="109"/>
      <c r="PP499" s="109"/>
      <c r="PQ499" s="109"/>
      <c r="PR499" s="109"/>
      <c r="PS499" s="109"/>
      <c r="PT499" s="109"/>
      <c r="PU499" s="109"/>
      <c r="PV499" s="109"/>
      <c r="PW499" s="109"/>
      <c r="PX499" s="109"/>
      <c r="PY499" s="109"/>
      <c r="PZ499" s="109"/>
      <c r="QA499" s="109"/>
      <c r="QB499" s="109"/>
      <c r="QC499" s="109"/>
      <c r="QD499" s="109"/>
      <c r="QE499" s="109"/>
      <c r="QF499" s="109"/>
      <c r="QG499" s="109"/>
      <c r="QH499" s="109"/>
      <c r="QI499" s="109"/>
      <c r="QJ499" s="109"/>
      <c r="QK499" s="23">
        <f t="shared" si="7"/>
        <v>70</v>
      </c>
      <c r="QL499" s="125"/>
      <c r="QM499" s="125"/>
      <c r="QN499" s="125"/>
      <c r="QO499" s="125"/>
      <c r="QP499" s="125"/>
      <c r="QQ499" s="125"/>
      <c r="QR499" s="125"/>
      <c r="QS499" s="130"/>
    </row>
    <row r="500" spans="1:461" s="5" customFormat="1" ht="12.75" customHeight="1" x14ac:dyDescent="0.2">
      <c r="A500" s="52">
        <v>44768</v>
      </c>
      <c r="B500" s="90" t="s">
        <v>338</v>
      </c>
      <c r="C500" s="107"/>
      <c r="D500" s="107"/>
      <c r="E500" s="108"/>
      <c r="F500" s="108"/>
      <c r="G500" s="108"/>
      <c r="H500" s="108"/>
      <c r="I500" s="108"/>
      <c r="J500" s="108"/>
      <c r="K500" s="108"/>
      <c r="L500" s="108"/>
      <c r="M500" s="108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 s="109"/>
      <c r="BD500" s="109"/>
      <c r="BE500" s="109"/>
      <c r="BF500" s="109"/>
      <c r="BG500" s="109"/>
      <c r="BH500" s="109"/>
      <c r="BI500" s="109"/>
      <c r="BJ500" s="109"/>
      <c r="BK500" s="109"/>
      <c r="BL500" s="109"/>
      <c r="BM500" s="109"/>
      <c r="BN500" s="109"/>
      <c r="BO500" s="109"/>
      <c r="BP500" s="109"/>
      <c r="BQ500" s="109"/>
      <c r="BR500" s="109"/>
      <c r="BS500" s="109"/>
      <c r="BT500" s="109"/>
      <c r="BU500" s="109"/>
      <c r="BV500" s="109"/>
      <c r="BW500" s="109"/>
      <c r="BX500" s="109"/>
      <c r="BY500" s="109"/>
      <c r="BZ500" s="109"/>
      <c r="CA500" s="109"/>
      <c r="CB500" s="109"/>
      <c r="CC500" s="109"/>
      <c r="CD500" s="109"/>
      <c r="CE500" s="109"/>
      <c r="CF500" s="109"/>
      <c r="CG500" s="109"/>
      <c r="CH500" s="109"/>
      <c r="CI500" s="109"/>
      <c r="CJ500" s="109"/>
      <c r="CK500" s="109"/>
      <c r="CL500" s="109"/>
      <c r="CM500" s="109"/>
      <c r="CN500" s="109"/>
      <c r="CO500" s="109"/>
      <c r="CP500" s="109"/>
      <c r="CQ500" s="109"/>
      <c r="CR500" s="109"/>
      <c r="CS500" s="109"/>
      <c r="CT500" s="109"/>
      <c r="CU500" s="109"/>
      <c r="CV500" s="109"/>
      <c r="CW500" s="109"/>
      <c r="CX500" s="109"/>
      <c r="CY500" s="109"/>
      <c r="CZ500" s="109"/>
      <c r="DA500" s="109"/>
      <c r="DB500" s="109"/>
      <c r="DC500" s="109"/>
      <c r="DD500" s="109"/>
      <c r="DE500" s="109"/>
      <c r="DF500" s="109"/>
      <c r="DG500" s="109"/>
      <c r="DH500" s="109"/>
      <c r="DI500" s="109"/>
      <c r="DJ500" s="109"/>
      <c r="DK500" s="109"/>
      <c r="DL500" s="109"/>
      <c r="DM500" s="109"/>
      <c r="DN500" s="109"/>
      <c r="DO500" s="109"/>
      <c r="DP500" s="109"/>
      <c r="DQ500" s="109"/>
      <c r="DR500" s="109"/>
      <c r="DS500" s="109">
        <v>30</v>
      </c>
      <c r="DT500" s="109"/>
      <c r="DU500" s="109"/>
      <c r="DV500" s="109"/>
      <c r="DW500" s="109"/>
      <c r="DX500" s="109"/>
      <c r="DY500" s="109"/>
      <c r="DZ500" s="109"/>
      <c r="EA500" s="109"/>
      <c r="EB500" s="109"/>
      <c r="EC500" s="109"/>
      <c r="ED500" s="109"/>
      <c r="EE500" s="109"/>
      <c r="EF500" s="109"/>
      <c r="EG500" s="109"/>
      <c r="EH500" s="109"/>
      <c r="EI500" s="109"/>
      <c r="EJ500" s="109"/>
      <c r="EK500" s="109"/>
      <c r="EL500" s="109"/>
      <c r="EM500" s="109"/>
      <c r="EN500" s="109"/>
      <c r="EO500" s="109"/>
      <c r="EP500" s="109"/>
      <c r="EQ500" s="109"/>
      <c r="ER500" s="109"/>
      <c r="ES500" s="109"/>
      <c r="ET500" s="109"/>
      <c r="EU500" s="109"/>
      <c r="EV500" s="109"/>
      <c r="EW500" s="109"/>
      <c r="EX500" s="109"/>
      <c r="EY500" s="109"/>
      <c r="EZ500" s="109"/>
      <c r="FA500" s="109"/>
      <c r="FB500" s="109"/>
      <c r="FC500" s="109"/>
      <c r="FD500" s="109"/>
      <c r="FE500" s="109"/>
      <c r="FF500" s="109"/>
      <c r="FG500" s="109"/>
      <c r="FH500" s="109"/>
      <c r="FI500" s="109"/>
      <c r="FJ500" s="109"/>
      <c r="FK500" s="109"/>
      <c r="FL500" s="109"/>
      <c r="FM500" s="109"/>
      <c r="FN500" s="109"/>
      <c r="FO500" s="109"/>
      <c r="FP500" s="109"/>
      <c r="FQ500" s="109"/>
      <c r="FR500" s="109"/>
      <c r="FS500" s="109"/>
      <c r="FT500" s="109"/>
      <c r="FU500" s="109"/>
      <c r="FV500" s="109"/>
      <c r="FW500" s="109"/>
      <c r="FX500" s="109"/>
      <c r="FY500" s="109"/>
      <c r="FZ500" s="109"/>
      <c r="GA500" s="109"/>
      <c r="GB500" s="109"/>
      <c r="GC500" s="109"/>
      <c r="GD500" s="109"/>
      <c r="GE500" s="109"/>
      <c r="GF500" s="109"/>
      <c r="GG500" s="109"/>
      <c r="GH500" s="109">
        <v>20</v>
      </c>
      <c r="GI500" s="109"/>
      <c r="GJ500" s="109"/>
      <c r="GK500" s="109"/>
      <c r="GL500" s="109"/>
      <c r="GM500" s="109"/>
      <c r="GN500" s="109"/>
      <c r="GO500" s="109"/>
      <c r="GP500" s="109"/>
      <c r="GQ500" s="109"/>
      <c r="GR500" s="109"/>
      <c r="GS500" s="109"/>
      <c r="GT500" s="109"/>
      <c r="GU500" s="109"/>
      <c r="GV500" s="109"/>
      <c r="GW500" s="109"/>
      <c r="GX500" s="109"/>
      <c r="GY500" s="109"/>
      <c r="GZ500" s="109"/>
      <c r="HA500" s="109"/>
      <c r="HB500" s="109"/>
      <c r="HC500" s="109"/>
      <c r="HD500" s="109"/>
      <c r="HE500" s="109"/>
      <c r="HF500" s="109"/>
      <c r="HG500" s="109"/>
      <c r="HH500" s="109"/>
      <c r="HI500" s="109"/>
      <c r="HJ500" s="109"/>
      <c r="HK500" s="109"/>
      <c r="HL500" s="109"/>
      <c r="HM500" s="109"/>
      <c r="HN500" s="109"/>
      <c r="HO500" s="109"/>
      <c r="HP500" s="109"/>
      <c r="HQ500" s="109"/>
      <c r="HR500" s="109"/>
      <c r="HS500" s="109"/>
      <c r="HT500" s="109"/>
      <c r="HU500" s="109"/>
      <c r="HV500" s="109"/>
      <c r="HW500" s="109"/>
      <c r="HX500" s="109"/>
      <c r="HY500" s="109"/>
      <c r="HZ500" s="109"/>
      <c r="IA500" s="109"/>
      <c r="IB500" s="109"/>
      <c r="IC500" s="109"/>
      <c r="ID500" s="109"/>
      <c r="IE500" s="109"/>
      <c r="IF500" s="109"/>
      <c r="IG500" s="109"/>
      <c r="IH500" s="109"/>
      <c r="II500" s="109"/>
      <c r="IJ500" s="109"/>
      <c r="IK500" s="109"/>
      <c r="IL500" s="109"/>
      <c r="IM500" s="109"/>
      <c r="IN500" s="109"/>
      <c r="IO500" s="109"/>
      <c r="IP500" s="109"/>
      <c r="IQ500" s="109"/>
      <c r="IR500" s="109"/>
      <c r="IS500" s="109"/>
      <c r="IT500" s="109"/>
      <c r="IU500" s="109"/>
      <c r="IV500" s="109"/>
      <c r="IW500" s="109"/>
      <c r="IX500" s="109"/>
      <c r="IY500" s="109"/>
      <c r="IZ500" s="109"/>
      <c r="JA500" s="109"/>
      <c r="JB500" s="109"/>
      <c r="JC500" s="109"/>
      <c r="JD500" s="109"/>
      <c r="JE500" s="109"/>
      <c r="JF500" s="109"/>
      <c r="JG500" s="109"/>
      <c r="JH500" s="109"/>
      <c r="JI500" s="109"/>
      <c r="JJ500" s="109"/>
      <c r="JK500" s="109"/>
      <c r="JL500" s="109"/>
      <c r="JM500" s="109"/>
      <c r="JN500" s="109"/>
      <c r="JO500" s="109"/>
      <c r="JP500" s="109"/>
      <c r="JQ500" s="109"/>
      <c r="JR500" s="109"/>
      <c r="JS500" s="109"/>
      <c r="JT500" s="109"/>
      <c r="JU500" s="109"/>
      <c r="JV500" s="109"/>
      <c r="JW500" s="109"/>
      <c r="JX500" s="109"/>
      <c r="JY500" s="109"/>
      <c r="JZ500" s="109"/>
      <c r="KA500" s="109"/>
      <c r="KB500" s="109"/>
      <c r="KC500" s="109"/>
      <c r="KD500" s="109"/>
      <c r="KE500" s="109"/>
      <c r="KF500" s="109"/>
      <c r="KG500" s="109"/>
      <c r="KH500" s="109"/>
      <c r="KI500" s="109"/>
      <c r="KJ500" s="109"/>
      <c r="KK500" s="109"/>
      <c r="KL500" s="109"/>
      <c r="KM500" s="109"/>
      <c r="KN500" s="109"/>
      <c r="KO500" s="109"/>
      <c r="KP500" s="109"/>
      <c r="KQ500" s="109"/>
      <c r="KR500" s="109"/>
      <c r="KS500" s="109"/>
      <c r="KT500" s="109"/>
      <c r="KU500" s="109"/>
      <c r="KV500" s="109"/>
      <c r="KW500" s="109"/>
      <c r="KX500" s="109"/>
      <c r="KY500" s="109"/>
      <c r="KZ500" s="109"/>
      <c r="LA500" s="109"/>
      <c r="LB500" s="109"/>
      <c r="LC500" s="109"/>
      <c r="LD500" s="109"/>
      <c r="LE500" s="109"/>
      <c r="LF500" s="109"/>
      <c r="LG500" s="109"/>
      <c r="LH500" s="109"/>
      <c r="LI500" s="109"/>
      <c r="LJ500" s="109"/>
      <c r="LK500" s="109"/>
      <c r="LL500" s="109"/>
      <c r="LM500" s="109"/>
      <c r="LN500" s="109"/>
      <c r="LO500" s="109"/>
      <c r="LP500" s="109"/>
      <c r="LQ500" s="109"/>
      <c r="LR500" s="109"/>
      <c r="LS500" s="109"/>
      <c r="LT500" s="109"/>
      <c r="LU500" s="109"/>
      <c r="LV500" s="109"/>
      <c r="LW500" s="109"/>
      <c r="LX500" s="109"/>
      <c r="LY500" s="109"/>
      <c r="LZ500" s="109"/>
      <c r="MA500" s="109"/>
      <c r="MB500" s="109"/>
      <c r="MC500" s="109"/>
      <c r="MD500" s="109"/>
      <c r="ME500" s="109"/>
      <c r="MF500" s="109"/>
      <c r="MG500" s="109"/>
      <c r="MH500" s="109"/>
      <c r="MI500" s="109"/>
      <c r="MJ500" s="109"/>
      <c r="MK500" s="109"/>
      <c r="ML500" s="109"/>
      <c r="MM500" s="109"/>
      <c r="MN500" s="109"/>
      <c r="MO500" s="109"/>
      <c r="MP500" s="109"/>
      <c r="MQ500" s="109"/>
      <c r="MR500" s="109"/>
      <c r="MS500" s="109"/>
      <c r="MT500" s="109"/>
      <c r="MU500" s="109"/>
      <c r="MV500" s="109"/>
      <c r="MW500" s="109"/>
      <c r="MX500" s="109"/>
      <c r="MY500" s="109"/>
      <c r="MZ500" s="109"/>
      <c r="NA500" s="109"/>
      <c r="NB500" s="109"/>
      <c r="NC500" s="109"/>
      <c r="ND500" s="109"/>
      <c r="NE500" s="109"/>
      <c r="NF500" s="109"/>
      <c r="NG500" s="109"/>
      <c r="NH500" s="109"/>
      <c r="NI500" s="109"/>
      <c r="NJ500" s="109"/>
      <c r="NK500" s="109"/>
      <c r="NL500" s="109"/>
      <c r="NM500" s="109"/>
      <c r="NN500" s="109"/>
      <c r="NO500" s="109"/>
      <c r="NP500" s="109"/>
      <c r="NQ500" s="109"/>
      <c r="NR500" s="109"/>
      <c r="NS500" s="109"/>
      <c r="NT500" s="109"/>
      <c r="NU500" s="109"/>
      <c r="NV500" s="109"/>
      <c r="NW500" s="109"/>
      <c r="NX500" s="109"/>
      <c r="NY500" s="109"/>
      <c r="NZ500" s="109"/>
      <c r="OA500" s="109"/>
      <c r="OB500" s="109"/>
      <c r="OC500" s="109"/>
      <c r="OD500" s="109"/>
      <c r="OE500" s="109"/>
      <c r="OF500" s="109"/>
      <c r="OG500" s="109"/>
      <c r="OH500" s="109"/>
      <c r="OI500" s="109"/>
      <c r="OJ500" s="109"/>
      <c r="OK500" s="109"/>
      <c r="OL500" s="109"/>
      <c r="OM500" s="109"/>
      <c r="ON500" s="109"/>
      <c r="OO500" s="109"/>
      <c r="OP500" s="109"/>
      <c r="OQ500" s="109"/>
      <c r="OR500" s="109"/>
      <c r="OS500" s="109"/>
      <c r="OT500" s="109"/>
      <c r="OU500" s="109"/>
      <c r="OV500" s="109"/>
      <c r="OW500" s="109"/>
      <c r="OX500" s="109"/>
      <c r="OY500" s="109"/>
      <c r="OZ500" s="109"/>
      <c r="PA500" s="109"/>
      <c r="PB500" s="109"/>
      <c r="PC500" s="109"/>
      <c r="PD500" s="109"/>
      <c r="PE500" s="109"/>
      <c r="PF500" s="109"/>
      <c r="PG500" s="109"/>
      <c r="PH500" s="109"/>
      <c r="PI500" s="109"/>
      <c r="PJ500" s="109"/>
      <c r="PK500" s="109"/>
      <c r="PL500" s="109"/>
      <c r="PM500" s="109"/>
      <c r="PN500" s="109"/>
      <c r="PO500" s="109"/>
      <c r="PP500" s="109"/>
      <c r="PQ500" s="109"/>
      <c r="PR500" s="109"/>
      <c r="PS500" s="109"/>
      <c r="PT500" s="109"/>
      <c r="PU500" s="109"/>
      <c r="PV500" s="109"/>
      <c r="PW500" s="109"/>
      <c r="PX500" s="109"/>
      <c r="PY500" s="109"/>
      <c r="PZ500" s="109"/>
      <c r="QA500" s="109"/>
      <c r="QB500" s="109"/>
      <c r="QC500" s="109"/>
      <c r="QD500" s="109"/>
      <c r="QE500" s="109"/>
      <c r="QF500" s="109"/>
      <c r="QG500" s="109"/>
      <c r="QH500" s="109"/>
      <c r="QI500" s="109"/>
      <c r="QJ500" s="109"/>
      <c r="QK500" s="23">
        <f t="shared" si="7"/>
        <v>50</v>
      </c>
      <c r="QL500" s="125"/>
      <c r="QM500" s="125"/>
      <c r="QN500" s="125"/>
      <c r="QO500" s="125"/>
      <c r="QP500" s="125"/>
      <c r="QQ500" s="125"/>
      <c r="QR500" s="125"/>
      <c r="QS500" s="130"/>
    </row>
    <row r="501" spans="1:461" s="5" customFormat="1" ht="12.75" customHeight="1" x14ac:dyDescent="0.2">
      <c r="A501" s="52">
        <v>44769</v>
      </c>
      <c r="B501" s="98" t="s">
        <v>581</v>
      </c>
      <c r="C501" s="107"/>
      <c r="D501" s="107"/>
      <c r="E501" s="108"/>
      <c r="F501" s="108"/>
      <c r="G501" s="108"/>
      <c r="H501" s="108"/>
      <c r="I501" s="108"/>
      <c r="J501" s="108"/>
      <c r="K501" s="108"/>
      <c r="L501" s="108"/>
      <c r="M501" s="108"/>
      <c r="N501" s="109"/>
      <c r="O501" s="109"/>
      <c r="P501" s="109"/>
      <c r="Q501" s="109"/>
      <c r="R501" s="109"/>
      <c r="S501" s="109"/>
      <c r="T501" s="109"/>
      <c r="U501" s="109">
        <v>1</v>
      </c>
      <c r="V501" s="109"/>
      <c r="W501" s="109"/>
      <c r="X501" s="109"/>
      <c r="Y501" s="109"/>
      <c r="Z501" s="109">
        <v>0.9</v>
      </c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 s="109"/>
      <c r="BD501" s="109"/>
      <c r="BE501" s="109"/>
      <c r="BF501" s="109"/>
      <c r="BG501" s="109"/>
      <c r="BH501" s="109">
        <v>1</v>
      </c>
      <c r="BI501" s="109"/>
      <c r="BJ501" s="109"/>
      <c r="BK501" s="109"/>
      <c r="BL501" s="109"/>
      <c r="BM501" s="109"/>
      <c r="BN501" s="109"/>
      <c r="BO501" s="109"/>
      <c r="BP501" s="109"/>
      <c r="BQ501" s="109"/>
      <c r="BR501" s="109"/>
      <c r="BS501" s="109"/>
      <c r="BT501" s="109"/>
      <c r="BU501" s="109"/>
      <c r="BV501" s="109"/>
      <c r="BW501" s="109"/>
      <c r="BX501" s="109"/>
      <c r="BY501" s="109"/>
      <c r="BZ501" s="109"/>
      <c r="CA501" s="109"/>
      <c r="CB501" s="109"/>
      <c r="CC501" s="109"/>
      <c r="CD501" s="109"/>
      <c r="CE501" s="109"/>
      <c r="CF501" s="109"/>
      <c r="CG501" s="109"/>
      <c r="CH501" s="109"/>
      <c r="CI501" s="109"/>
      <c r="CJ501" s="109"/>
      <c r="CK501" s="109"/>
      <c r="CL501" s="109"/>
      <c r="CM501" s="109"/>
      <c r="CN501" s="109">
        <v>1</v>
      </c>
      <c r="CO501" s="109"/>
      <c r="CP501" s="109"/>
      <c r="CQ501" s="109"/>
      <c r="CR501" s="109"/>
      <c r="CS501" s="109"/>
      <c r="CT501" s="109"/>
      <c r="CU501" s="109"/>
      <c r="CV501" s="109"/>
      <c r="CW501" s="109"/>
      <c r="CX501" s="109"/>
      <c r="CY501" s="109"/>
      <c r="CZ501" s="109"/>
      <c r="DA501" s="109"/>
      <c r="DB501" s="109"/>
      <c r="DC501" s="109"/>
      <c r="DD501" s="109"/>
      <c r="DE501" s="109"/>
      <c r="DF501" s="109"/>
      <c r="DG501" s="109"/>
      <c r="DH501" s="109"/>
      <c r="DI501" s="109"/>
      <c r="DJ501" s="109"/>
      <c r="DK501" s="109"/>
      <c r="DL501" s="109"/>
      <c r="DM501" s="109"/>
      <c r="DN501" s="109"/>
      <c r="DO501" s="109"/>
      <c r="DP501" s="109"/>
      <c r="DQ501" s="109"/>
      <c r="DR501" s="109"/>
      <c r="DS501" s="109"/>
      <c r="DT501" s="109"/>
      <c r="DU501" s="109"/>
      <c r="DV501" s="109"/>
      <c r="DW501" s="109"/>
      <c r="DX501" s="109"/>
      <c r="DY501" s="109"/>
      <c r="DZ501" s="109"/>
      <c r="EA501" s="109"/>
      <c r="EB501" s="109"/>
      <c r="EC501" s="109"/>
      <c r="ED501" s="109"/>
      <c r="EE501" s="109"/>
      <c r="EF501" s="109"/>
      <c r="EG501" s="109"/>
      <c r="EH501" s="109"/>
      <c r="EI501" s="109"/>
      <c r="EJ501" s="109"/>
      <c r="EK501" s="109"/>
      <c r="EL501" s="109"/>
      <c r="EM501" s="109"/>
      <c r="EN501" s="109"/>
      <c r="EO501" s="109"/>
      <c r="EP501" s="109"/>
      <c r="EQ501" s="109"/>
      <c r="ER501" s="109"/>
      <c r="ES501" s="109"/>
      <c r="ET501" s="109"/>
      <c r="EU501" s="109"/>
      <c r="EV501" s="109"/>
      <c r="EW501" s="109"/>
      <c r="EX501" s="109"/>
      <c r="EY501" s="109"/>
      <c r="EZ501" s="109"/>
      <c r="FA501" s="109"/>
      <c r="FB501" s="109"/>
      <c r="FC501" s="109"/>
      <c r="FD501" s="109"/>
      <c r="FE501" s="109"/>
      <c r="FF501" s="109"/>
      <c r="FG501" s="109"/>
      <c r="FH501" s="109"/>
      <c r="FI501" s="109"/>
      <c r="FJ501" s="109"/>
      <c r="FK501" s="109"/>
      <c r="FL501" s="109"/>
      <c r="FM501" s="109"/>
      <c r="FN501" s="109"/>
      <c r="FO501" s="109"/>
      <c r="FP501" s="109"/>
      <c r="FQ501" s="109"/>
      <c r="FR501" s="109"/>
      <c r="FS501" s="109"/>
      <c r="FT501" s="109"/>
      <c r="FU501" s="109"/>
      <c r="FV501" s="109"/>
      <c r="FW501" s="109"/>
      <c r="FX501" s="109"/>
      <c r="FY501" s="109"/>
      <c r="FZ501" s="109"/>
      <c r="GA501" s="109"/>
      <c r="GB501" s="109"/>
      <c r="GC501" s="109"/>
      <c r="GD501" s="109"/>
      <c r="GE501" s="109"/>
      <c r="GF501" s="109"/>
      <c r="GG501" s="109"/>
      <c r="GH501" s="109">
        <v>1</v>
      </c>
      <c r="GI501" s="109"/>
      <c r="GJ501" s="109"/>
      <c r="GK501" s="109"/>
      <c r="GL501" s="109"/>
      <c r="GM501" s="109"/>
      <c r="GN501" s="109"/>
      <c r="GO501" s="109"/>
      <c r="GP501" s="109"/>
      <c r="GQ501" s="109"/>
      <c r="GR501" s="109"/>
      <c r="GS501" s="109"/>
      <c r="GT501" s="109"/>
      <c r="GU501" s="109"/>
      <c r="GV501" s="109"/>
      <c r="GW501" s="109"/>
      <c r="GX501" s="109"/>
      <c r="GY501" s="109"/>
      <c r="GZ501" s="109"/>
      <c r="HA501" s="109"/>
      <c r="HB501" s="109"/>
      <c r="HC501" s="109"/>
      <c r="HD501" s="109"/>
      <c r="HE501" s="109"/>
      <c r="HF501" s="109"/>
      <c r="HG501" s="109"/>
      <c r="HH501" s="109"/>
      <c r="HI501" s="109"/>
      <c r="HJ501" s="109"/>
      <c r="HK501" s="109"/>
      <c r="HL501" s="109"/>
      <c r="HM501" s="109">
        <v>1.1000000000000001</v>
      </c>
      <c r="HN501" s="109"/>
      <c r="HO501" s="109"/>
      <c r="HP501" s="109"/>
      <c r="HQ501" s="109"/>
      <c r="HR501" s="109"/>
      <c r="HS501" s="109"/>
      <c r="HT501" s="109"/>
      <c r="HU501" s="109"/>
      <c r="HV501" s="109"/>
      <c r="HW501" s="109"/>
      <c r="HX501" s="109"/>
      <c r="HY501" s="109"/>
      <c r="HZ501" s="109"/>
      <c r="IA501" s="109"/>
      <c r="IB501" s="109"/>
      <c r="IC501" s="109"/>
      <c r="ID501" s="109"/>
      <c r="IE501" s="109"/>
      <c r="IF501" s="109"/>
      <c r="IG501" s="109"/>
      <c r="IH501" s="109"/>
      <c r="II501" s="109"/>
      <c r="IJ501" s="109"/>
      <c r="IK501" s="109"/>
      <c r="IL501" s="109"/>
      <c r="IM501" s="109"/>
      <c r="IN501" s="109"/>
      <c r="IO501" s="109"/>
      <c r="IP501" s="109"/>
      <c r="IQ501" s="109"/>
      <c r="IR501" s="109"/>
      <c r="IS501" s="109"/>
      <c r="IT501" s="109"/>
      <c r="IU501" s="109"/>
      <c r="IV501" s="109"/>
      <c r="IW501" s="109"/>
      <c r="IX501" s="109"/>
      <c r="IY501" s="109"/>
      <c r="IZ501" s="109"/>
      <c r="JA501" s="109"/>
      <c r="JB501" s="109"/>
      <c r="JC501" s="109"/>
      <c r="JD501" s="109"/>
      <c r="JE501" s="109"/>
      <c r="JF501" s="109"/>
      <c r="JG501" s="109"/>
      <c r="JH501" s="109"/>
      <c r="JI501" s="109"/>
      <c r="JJ501" s="109"/>
      <c r="JK501" s="109"/>
      <c r="JL501" s="109"/>
      <c r="JM501" s="109"/>
      <c r="JN501" s="109">
        <v>1</v>
      </c>
      <c r="JO501" s="109"/>
      <c r="JP501" s="109"/>
      <c r="JQ501" s="109"/>
      <c r="JR501" s="109"/>
      <c r="JS501" s="109"/>
      <c r="JT501" s="109"/>
      <c r="JU501" s="109"/>
      <c r="JV501" s="109"/>
      <c r="JW501" s="109"/>
      <c r="JX501" s="109"/>
      <c r="JY501" s="109"/>
      <c r="JZ501" s="109"/>
      <c r="KA501" s="109"/>
      <c r="KB501" s="109"/>
      <c r="KC501" s="109"/>
      <c r="KD501" s="109"/>
      <c r="KE501" s="109"/>
      <c r="KF501" s="109"/>
      <c r="KG501" s="109"/>
      <c r="KH501" s="109"/>
      <c r="KI501" s="109"/>
      <c r="KJ501" s="109"/>
      <c r="KK501" s="109"/>
      <c r="KL501" s="109"/>
      <c r="KM501" s="109"/>
      <c r="KN501" s="109"/>
      <c r="KO501" s="109"/>
      <c r="KP501" s="109"/>
      <c r="KQ501" s="109"/>
      <c r="KR501" s="109"/>
      <c r="KS501" s="109"/>
      <c r="KT501" s="109"/>
      <c r="KU501" s="109"/>
      <c r="KV501" s="109"/>
      <c r="KW501" s="109"/>
      <c r="KX501" s="109"/>
      <c r="KY501" s="109"/>
      <c r="KZ501" s="109"/>
      <c r="LA501" s="109"/>
      <c r="LB501" s="109"/>
      <c r="LC501" s="109"/>
      <c r="LD501" s="109"/>
      <c r="LE501" s="109"/>
      <c r="LF501" s="109"/>
      <c r="LG501" s="109"/>
      <c r="LH501" s="109"/>
      <c r="LI501" s="109"/>
      <c r="LJ501" s="109"/>
      <c r="LK501" s="109"/>
      <c r="LL501" s="109"/>
      <c r="LM501" s="109"/>
      <c r="LN501" s="109"/>
      <c r="LO501" s="109"/>
      <c r="LP501" s="109"/>
      <c r="LQ501" s="109"/>
      <c r="LR501" s="109"/>
      <c r="LS501" s="109"/>
      <c r="LT501" s="109"/>
      <c r="LU501" s="109"/>
      <c r="LV501" s="109"/>
      <c r="LW501" s="109"/>
      <c r="LX501" s="109"/>
      <c r="LY501" s="109"/>
      <c r="LZ501" s="109"/>
      <c r="MA501" s="109"/>
      <c r="MB501" s="109"/>
      <c r="MC501" s="109"/>
      <c r="MD501" s="109"/>
      <c r="ME501" s="109"/>
      <c r="MF501" s="109"/>
      <c r="MG501" s="109"/>
      <c r="MH501" s="109"/>
      <c r="MI501" s="109"/>
      <c r="MJ501" s="109"/>
      <c r="MK501" s="109"/>
      <c r="ML501" s="109"/>
      <c r="MM501" s="109"/>
      <c r="MN501" s="109"/>
      <c r="MO501" s="109"/>
      <c r="MP501" s="109"/>
      <c r="MQ501" s="109"/>
      <c r="MR501" s="109"/>
      <c r="MS501" s="109"/>
      <c r="MT501" s="109"/>
      <c r="MU501" s="109"/>
      <c r="MV501" s="109"/>
      <c r="MW501" s="109"/>
      <c r="MX501" s="109"/>
      <c r="MY501" s="109"/>
      <c r="MZ501" s="109"/>
      <c r="NA501" s="109"/>
      <c r="NB501" s="109"/>
      <c r="NC501" s="109"/>
      <c r="ND501" s="109"/>
      <c r="NE501" s="109"/>
      <c r="NF501" s="109"/>
      <c r="NG501" s="109"/>
      <c r="NH501" s="109"/>
      <c r="NI501" s="109"/>
      <c r="NJ501" s="109"/>
      <c r="NK501" s="109"/>
      <c r="NL501" s="109"/>
      <c r="NM501" s="109"/>
      <c r="NN501" s="109"/>
      <c r="NO501" s="109"/>
      <c r="NP501" s="109"/>
      <c r="NQ501" s="109"/>
      <c r="NR501" s="109"/>
      <c r="NS501" s="109"/>
      <c r="NT501" s="109"/>
      <c r="NU501" s="109"/>
      <c r="NV501" s="109"/>
      <c r="NW501" s="109"/>
      <c r="NX501" s="109"/>
      <c r="NY501" s="109"/>
      <c r="NZ501" s="109"/>
      <c r="OA501" s="109"/>
      <c r="OB501" s="109"/>
      <c r="OC501" s="109"/>
      <c r="OD501" s="109"/>
      <c r="OE501" s="109"/>
      <c r="OF501" s="109"/>
      <c r="OG501" s="109"/>
      <c r="OH501" s="109"/>
      <c r="OI501" s="109"/>
      <c r="OJ501" s="109"/>
      <c r="OK501" s="109"/>
      <c r="OL501" s="109"/>
      <c r="OM501" s="109"/>
      <c r="ON501" s="109"/>
      <c r="OO501" s="109"/>
      <c r="OP501" s="109"/>
      <c r="OQ501" s="109"/>
      <c r="OR501" s="109"/>
      <c r="OS501" s="109"/>
      <c r="OT501" s="109"/>
      <c r="OU501" s="109"/>
      <c r="OV501" s="109"/>
      <c r="OW501" s="109"/>
      <c r="OX501" s="109"/>
      <c r="OY501" s="109"/>
      <c r="OZ501" s="109"/>
      <c r="PA501" s="109"/>
      <c r="PB501" s="109"/>
      <c r="PC501" s="109"/>
      <c r="PD501" s="109"/>
      <c r="PE501" s="109"/>
      <c r="PF501" s="109"/>
      <c r="PG501" s="109"/>
      <c r="PH501" s="109"/>
      <c r="PI501" s="109"/>
      <c r="PJ501" s="109"/>
      <c r="PK501" s="109"/>
      <c r="PL501" s="109"/>
      <c r="PM501" s="109"/>
      <c r="PN501" s="109"/>
      <c r="PO501" s="109"/>
      <c r="PP501" s="109"/>
      <c r="PQ501" s="109"/>
      <c r="PR501" s="109"/>
      <c r="PS501" s="109"/>
      <c r="PT501" s="109"/>
      <c r="PU501" s="109"/>
      <c r="PV501" s="109"/>
      <c r="PW501" s="109"/>
      <c r="PX501" s="109"/>
      <c r="PY501" s="109"/>
      <c r="PZ501" s="109"/>
      <c r="QA501" s="109"/>
      <c r="QB501" s="109"/>
      <c r="QC501" s="109"/>
      <c r="QD501" s="109"/>
      <c r="QE501" s="109"/>
      <c r="QF501" s="109"/>
      <c r="QG501" s="109"/>
      <c r="QH501" s="109"/>
      <c r="QI501" s="109"/>
      <c r="QJ501" s="109"/>
      <c r="QK501" s="23">
        <f t="shared" si="7"/>
        <v>7</v>
      </c>
      <c r="QL501" s="125"/>
      <c r="QM501" s="148"/>
      <c r="QN501" s="125"/>
      <c r="QO501" s="125"/>
      <c r="QP501" s="125"/>
      <c r="QQ501" s="125"/>
      <c r="QR501" s="125">
        <v>534.64</v>
      </c>
      <c r="QS501" s="130"/>
    </row>
    <row r="502" spans="1:461" s="5" customFormat="1" ht="12.75" customHeight="1" x14ac:dyDescent="0.2">
      <c r="A502" s="52">
        <v>44769</v>
      </c>
      <c r="B502" s="90" t="s">
        <v>502</v>
      </c>
      <c r="C502" s="107"/>
      <c r="D502" s="107"/>
      <c r="E502" s="108"/>
      <c r="F502" s="108"/>
      <c r="G502" s="108"/>
      <c r="H502" s="108"/>
      <c r="I502" s="108"/>
      <c r="J502" s="108"/>
      <c r="K502" s="108"/>
      <c r="L502" s="108"/>
      <c r="M502" s="108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 s="109"/>
      <c r="BD502" s="109"/>
      <c r="BE502" s="109"/>
      <c r="BF502" s="109"/>
      <c r="BG502" s="109"/>
      <c r="BH502" s="109"/>
      <c r="BI502" s="109"/>
      <c r="BJ502" s="109"/>
      <c r="BK502" s="109"/>
      <c r="BL502" s="109"/>
      <c r="BM502" s="109"/>
      <c r="BN502" s="109"/>
      <c r="BO502" s="109"/>
      <c r="BP502" s="109"/>
      <c r="BQ502" s="109"/>
      <c r="BR502" s="109"/>
      <c r="BS502" s="109"/>
      <c r="BT502" s="109"/>
      <c r="BU502" s="109"/>
      <c r="BV502" s="109"/>
      <c r="BW502" s="109"/>
      <c r="BX502" s="109"/>
      <c r="BY502" s="109"/>
      <c r="BZ502" s="109"/>
      <c r="CA502" s="109"/>
      <c r="CB502" s="109"/>
      <c r="CC502" s="109"/>
      <c r="CD502" s="109"/>
      <c r="CE502" s="109"/>
      <c r="CF502" s="109"/>
      <c r="CG502" s="109"/>
      <c r="CH502" s="109"/>
      <c r="CI502" s="109"/>
      <c r="CJ502" s="109"/>
      <c r="CK502" s="109"/>
      <c r="CL502" s="109"/>
      <c r="CM502" s="109"/>
      <c r="CN502" s="109"/>
      <c r="CO502" s="109"/>
      <c r="CP502" s="109"/>
      <c r="CQ502" s="109"/>
      <c r="CR502" s="109"/>
      <c r="CS502" s="109"/>
      <c r="CT502" s="109"/>
      <c r="CU502" s="109"/>
      <c r="CV502" s="109"/>
      <c r="CW502" s="109"/>
      <c r="CX502" s="109"/>
      <c r="CY502" s="109"/>
      <c r="CZ502" s="109"/>
      <c r="DA502" s="109"/>
      <c r="DB502" s="109"/>
      <c r="DC502" s="109"/>
      <c r="DD502" s="109"/>
      <c r="DE502" s="109"/>
      <c r="DF502" s="109"/>
      <c r="DG502" s="109"/>
      <c r="DH502" s="109"/>
      <c r="DI502" s="109"/>
      <c r="DJ502" s="109"/>
      <c r="DK502" s="109"/>
      <c r="DL502" s="109"/>
      <c r="DM502" s="109"/>
      <c r="DN502" s="109"/>
      <c r="DO502" s="109"/>
      <c r="DP502" s="109"/>
      <c r="DQ502" s="109"/>
      <c r="DR502" s="109"/>
      <c r="DS502" s="109"/>
      <c r="DT502" s="109"/>
      <c r="DU502" s="109"/>
      <c r="DV502" s="109"/>
      <c r="DW502" s="109"/>
      <c r="DX502" s="109"/>
      <c r="DY502" s="109">
        <v>1</v>
      </c>
      <c r="DZ502" s="109"/>
      <c r="EA502" s="109"/>
      <c r="EB502" s="109"/>
      <c r="EC502" s="109"/>
      <c r="ED502" s="109"/>
      <c r="EE502" s="109"/>
      <c r="EF502" s="109"/>
      <c r="EG502" s="109"/>
      <c r="EH502" s="109"/>
      <c r="EI502" s="109"/>
      <c r="EJ502" s="109"/>
      <c r="EK502" s="109"/>
      <c r="EL502" s="109"/>
      <c r="EM502" s="109"/>
      <c r="EN502" s="109"/>
      <c r="EO502" s="109"/>
      <c r="EP502" s="109"/>
      <c r="EQ502" s="109"/>
      <c r="ER502" s="109"/>
      <c r="ES502" s="109"/>
      <c r="ET502" s="109"/>
      <c r="EU502" s="109"/>
      <c r="EV502" s="109"/>
      <c r="EW502" s="109"/>
      <c r="EX502" s="109"/>
      <c r="EY502" s="109"/>
      <c r="EZ502" s="109"/>
      <c r="FA502" s="109"/>
      <c r="FB502" s="109"/>
      <c r="FC502" s="109"/>
      <c r="FD502" s="109"/>
      <c r="FE502" s="109"/>
      <c r="FF502" s="109"/>
      <c r="FG502" s="109"/>
      <c r="FH502" s="109"/>
      <c r="FI502" s="109"/>
      <c r="FJ502" s="109"/>
      <c r="FK502" s="109"/>
      <c r="FL502" s="109"/>
      <c r="FM502" s="109"/>
      <c r="FN502" s="109"/>
      <c r="FO502" s="109"/>
      <c r="FP502" s="109"/>
      <c r="FQ502" s="109"/>
      <c r="FR502" s="109"/>
      <c r="FS502" s="109"/>
      <c r="FT502" s="109"/>
      <c r="FU502" s="109"/>
      <c r="FV502" s="109"/>
      <c r="FW502" s="109"/>
      <c r="FX502" s="109"/>
      <c r="FY502" s="109"/>
      <c r="FZ502" s="109"/>
      <c r="GA502" s="109"/>
      <c r="GB502" s="109"/>
      <c r="GC502" s="109"/>
      <c r="GD502" s="109"/>
      <c r="GE502" s="109"/>
      <c r="GF502" s="109"/>
      <c r="GG502" s="109"/>
      <c r="GH502" s="109"/>
      <c r="GI502" s="109"/>
      <c r="GJ502" s="109"/>
      <c r="GK502" s="109"/>
      <c r="GL502" s="109"/>
      <c r="GM502" s="109"/>
      <c r="GN502" s="109"/>
      <c r="GO502" s="109"/>
      <c r="GP502" s="109"/>
      <c r="GQ502" s="109"/>
      <c r="GR502" s="109"/>
      <c r="GS502" s="109"/>
      <c r="GT502" s="109"/>
      <c r="GU502" s="109"/>
      <c r="GV502" s="109"/>
      <c r="GW502" s="109"/>
      <c r="GX502" s="109"/>
      <c r="GY502" s="109"/>
      <c r="GZ502" s="109"/>
      <c r="HA502" s="109"/>
      <c r="HB502" s="109"/>
      <c r="HC502" s="109"/>
      <c r="HD502" s="109"/>
      <c r="HE502" s="109"/>
      <c r="HF502" s="109"/>
      <c r="HG502" s="109"/>
      <c r="HH502" s="109"/>
      <c r="HI502" s="109"/>
      <c r="HJ502" s="109"/>
      <c r="HK502" s="109"/>
      <c r="HL502" s="109"/>
      <c r="HM502" s="109"/>
      <c r="HN502" s="109"/>
      <c r="HO502" s="109"/>
      <c r="HP502" s="109"/>
      <c r="HQ502" s="109"/>
      <c r="HR502" s="109"/>
      <c r="HS502" s="109"/>
      <c r="HT502" s="109"/>
      <c r="HU502" s="109"/>
      <c r="HV502" s="109"/>
      <c r="HW502" s="109"/>
      <c r="HX502" s="109"/>
      <c r="HY502" s="109">
        <v>2</v>
      </c>
      <c r="HZ502" s="109"/>
      <c r="IA502" s="109"/>
      <c r="IB502" s="109"/>
      <c r="IC502" s="109"/>
      <c r="ID502" s="109"/>
      <c r="IE502" s="109"/>
      <c r="IF502" s="109"/>
      <c r="IG502" s="109"/>
      <c r="IH502" s="109"/>
      <c r="II502" s="109"/>
      <c r="IJ502" s="109">
        <v>10</v>
      </c>
      <c r="IK502" s="109"/>
      <c r="IL502" s="109"/>
      <c r="IM502" s="109"/>
      <c r="IN502" s="109"/>
      <c r="IO502" s="109"/>
      <c r="IP502" s="109"/>
      <c r="IQ502" s="109"/>
      <c r="IR502" s="109"/>
      <c r="IS502" s="109"/>
      <c r="IT502" s="109"/>
      <c r="IU502" s="109"/>
      <c r="IV502" s="109"/>
      <c r="IW502" s="109"/>
      <c r="IX502" s="109"/>
      <c r="IY502" s="109"/>
      <c r="IZ502" s="109"/>
      <c r="JA502" s="109"/>
      <c r="JB502" s="109"/>
      <c r="JC502" s="109"/>
      <c r="JD502" s="109"/>
      <c r="JE502" s="109"/>
      <c r="JF502" s="109"/>
      <c r="JG502" s="109"/>
      <c r="JH502" s="109"/>
      <c r="JI502" s="109"/>
      <c r="JJ502" s="109"/>
      <c r="JK502" s="109"/>
      <c r="JL502" s="109"/>
      <c r="JM502" s="109"/>
      <c r="JN502" s="109"/>
      <c r="JO502" s="109"/>
      <c r="JP502" s="109"/>
      <c r="JQ502" s="109"/>
      <c r="JR502" s="109"/>
      <c r="JS502" s="109"/>
      <c r="JT502" s="109"/>
      <c r="JU502" s="109"/>
      <c r="JV502" s="109"/>
      <c r="JW502" s="109"/>
      <c r="JX502" s="109"/>
      <c r="JY502" s="109"/>
      <c r="JZ502" s="109"/>
      <c r="KA502" s="109"/>
      <c r="KB502" s="109"/>
      <c r="KC502" s="109"/>
      <c r="KD502" s="109"/>
      <c r="KE502" s="109"/>
      <c r="KF502" s="109"/>
      <c r="KG502" s="109"/>
      <c r="KH502" s="109"/>
      <c r="KI502" s="109"/>
      <c r="KJ502" s="109"/>
      <c r="KK502" s="109"/>
      <c r="KL502" s="109"/>
      <c r="KM502" s="109"/>
      <c r="KN502" s="109"/>
      <c r="KO502" s="109"/>
      <c r="KP502" s="109"/>
      <c r="KQ502" s="109"/>
      <c r="KR502" s="109"/>
      <c r="KS502" s="109"/>
      <c r="KT502" s="109"/>
      <c r="KU502" s="109"/>
      <c r="KV502" s="109"/>
      <c r="KW502" s="109"/>
      <c r="KX502" s="109"/>
      <c r="KY502" s="109"/>
      <c r="KZ502" s="109"/>
      <c r="LA502" s="109"/>
      <c r="LB502" s="109"/>
      <c r="LC502" s="109"/>
      <c r="LD502" s="109"/>
      <c r="LE502" s="109"/>
      <c r="LF502" s="109"/>
      <c r="LG502" s="109"/>
      <c r="LH502" s="109"/>
      <c r="LI502" s="109"/>
      <c r="LJ502" s="109"/>
      <c r="LK502" s="109"/>
      <c r="LL502" s="109"/>
      <c r="LM502" s="109"/>
      <c r="LN502" s="109"/>
      <c r="LO502" s="109"/>
      <c r="LP502" s="109"/>
      <c r="LQ502" s="109"/>
      <c r="LR502" s="109"/>
      <c r="LS502" s="109"/>
      <c r="LT502" s="109"/>
      <c r="LU502" s="109"/>
      <c r="LV502" s="109"/>
      <c r="LW502" s="109"/>
      <c r="LX502" s="109"/>
      <c r="LY502" s="109"/>
      <c r="LZ502" s="109"/>
      <c r="MA502" s="109"/>
      <c r="MB502" s="109"/>
      <c r="MC502" s="109"/>
      <c r="MD502" s="109"/>
      <c r="ME502" s="109"/>
      <c r="MF502" s="109"/>
      <c r="MG502" s="109"/>
      <c r="MH502" s="109"/>
      <c r="MI502" s="109"/>
      <c r="MJ502" s="109"/>
      <c r="MK502" s="109"/>
      <c r="ML502" s="109"/>
      <c r="MM502" s="109"/>
      <c r="MN502" s="109"/>
      <c r="MO502" s="109"/>
      <c r="MP502" s="109"/>
      <c r="MQ502" s="109"/>
      <c r="MR502" s="109"/>
      <c r="MS502" s="109"/>
      <c r="MT502" s="109"/>
      <c r="MU502" s="109"/>
      <c r="MV502" s="109"/>
      <c r="MW502" s="109"/>
      <c r="MX502" s="109"/>
      <c r="MY502" s="109"/>
      <c r="MZ502" s="109"/>
      <c r="NA502" s="109"/>
      <c r="NB502" s="109"/>
      <c r="NC502" s="109"/>
      <c r="ND502" s="109"/>
      <c r="NE502" s="109"/>
      <c r="NF502" s="109"/>
      <c r="NG502" s="109"/>
      <c r="NH502" s="109"/>
      <c r="NI502" s="109"/>
      <c r="NJ502" s="109"/>
      <c r="NK502" s="109"/>
      <c r="NL502" s="109"/>
      <c r="NM502" s="109"/>
      <c r="NN502" s="109"/>
      <c r="NO502" s="109"/>
      <c r="NP502" s="109"/>
      <c r="NQ502" s="109"/>
      <c r="NR502" s="109"/>
      <c r="NS502" s="109"/>
      <c r="NT502" s="109"/>
      <c r="NU502" s="109"/>
      <c r="NV502" s="109"/>
      <c r="NW502" s="109"/>
      <c r="NX502" s="109"/>
      <c r="NY502" s="109"/>
      <c r="NZ502" s="109"/>
      <c r="OA502" s="109"/>
      <c r="OB502" s="109"/>
      <c r="OC502" s="109"/>
      <c r="OD502" s="109"/>
      <c r="OE502" s="109"/>
      <c r="OF502" s="109"/>
      <c r="OG502" s="109"/>
      <c r="OH502" s="109"/>
      <c r="OI502" s="109"/>
      <c r="OJ502" s="109"/>
      <c r="OK502" s="109"/>
      <c r="OL502" s="109"/>
      <c r="OM502" s="109"/>
      <c r="ON502" s="109"/>
      <c r="OO502" s="109"/>
      <c r="OP502" s="109"/>
      <c r="OQ502" s="109"/>
      <c r="OR502" s="109"/>
      <c r="OS502" s="109"/>
      <c r="OT502" s="109"/>
      <c r="OU502" s="109"/>
      <c r="OV502" s="109"/>
      <c r="OW502" s="109"/>
      <c r="OX502" s="109"/>
      <c r="OY502" s="109"/>
      <c r="OZ502" s="109"/>
      <c r="PA502" s="109"/>
      <c r="PB502" s="109"/>
      <c r="PC502" s="109"/>
      <c r="PD502" s="109"/>
      <c r="PE502" s="109"/>
      <c r="PF502" s="109"/>
      <c r="PG502" s="109"/>
      <c r="PH502" s="109"/>
      <c r="PI502" s="109"/>
      <c r="PJ502" s="109"/>
      <c r="PK502" s="109"/>
      <c r="PL502" s="109"/>
      <c r="PM502" s="109"/>
      <c r="PN502" s="109"/>
      <c r="PO502" s="109"/>
      <c r="PP502" s="109"/>
      <c r="PQ502" s="109"/>
      <c r="PR502" s="109"/>
      <c r="PS502" s="109"/>
      <c r="PT502" s="109"/>
      <c r="PU502" s="109"/>
      <c r="PV502" s="109"/>
      <c r="PW502" s="109"/>
      <c r="PX502" s="109"/>
      <c r="PY502" s="109"/>
      <c r="PZ502" s="109"/>
      <c r="QA502" s="109"/>
      <c r="QB502" s="109"/>
      <c r="QC502" s="109"/>
      <c r="QD502" s="109"/>
      <c r="QE502" s="109"/>
      <c r="QF502" s="109"/>
      <c r="QG502" s="109"/>
      <c r="QH502" s="109"/>
      <c r="QI502" s="109"/>
      <c r="QJ502" s="109"/>
      <c r="QK502" s="23">
        <f t="shared" si="7"/>
        <v>13</v>
      </c>
      <c r="QL502" s="125"/>
      <c r="QM502" s="148"/>
      <c r="QN502" s="125"/>
      <c r="QO502" s="125"/>
      <c r="QP502" s="125"/>
      <c r="QQ502" s="125"/>
      <c r="QR502" s="125"/>
      <c r="QS502" s="130"/>
    </row>
    <row r="503" spans="1:461" s="5" customFormat="1" ht="12.75" customHeight="1" x14ac:dyDescent="0.2">
      <c r="A503" s="52">
        <v>44770</v>
      </c>
      <c r="B503" s="90" t="s">
        <v>136</v>
      </c>
      <c r="C503" s="107"/>
      <c r="D503" s="107"/>
      <c r="E503" s="108"/>
      <c r="F503" s="108"/>
      <c r="G503" s="108"/>
      <c r="H503" s="108"/>
      <c r="I503" s="108"/>
      <c r="J503" s="108"/>
      <c r="K503" s="108"/>
      <c r="L503" s="108"/>
      <c r="M503" s="108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 s="109"/>
      <c r="BD503" s="109"/>
      <c r="BE503" s="109"/>
      <c r="BF503" s="109"/>
      <c r="BG503" s="109"/>
      <c r="BH503" s="109"/>
      <c r="BI503" s="109"/>
      <c r="BJ503" s="109"/>
      <c r="BK503" s="109"/>
      <c r="BL503" s="109"/>
      <c r="BM503" s="109"/>
      <c r="BN503" s="109"/>
      <c r="BO503" s="109"/>
      <c r="BP503" s="109"/>
      <c r="BQ503" s="109"/>
      <c r="BR503" s="109"/>
      <c r="BS503" s="109"/>
      <c r="BT503" s="109"/>
      <c r="BU503" s="109"/>
      <c r="BV503" s="109"/>
      <c r="BW503" s="109"/>
      <c r="BX503" s="109"/>
      <c r="BY503" s="109"/>
      <c r="BZ503" s="109"/>
      <c r="CA503" s="109"/>
      <c r="CB503" s="109"/>
      <c r="CC503" s="109"/>
      <c r="CD503" s="109"/>
      <c r="CE503" s="109"/>
      <c r="CF503" s="109"/>
      <c r="CG503" s="109"/>
      <c r="CH503" s="109"/>
      <c r="CI503" s="109"/>
      <c r="CJ503" s="109"/>
      <c r="CK503" s="109"/>
      <c r="CL503" s="109"/>
      <c r="CM503" s="109"/>
      <c r="CN503" s="109"/>
      <c r="CO503" s="109"/>
      <c r="CP503" s="109"/>
      <c r="CQ503" s="109"/>
      <c r="CR503" s="109"/>
      <c r="CS503" s="109"/>
      <c r="CT503" s="109"/>
      <c r="CU503" s="109"/>
      <c r="CV503" s="109"/>
      <c r="CW503" s="109"/>
      <c r="CX503" s="109"/>
      <c r="CY503" s="109"/>
      <c r="CZ503" s="109"/>
      <c r="DA503" s="109"/>
      <c r="DB503" s="109"/>
      <c r="DC503" s="109"/>
      <c r="DD503" s="109"/>
      <c r="DE503" s="109"/>
      <c r="DF503" s="109"/>
      <c r="DG503" s="109"/>
      <c r="DH503" s="109"/>
      <c r="DI503" s="109"/>
      <c r="DJ503" s="109"/>
      <c r="DK503" s="109"/>
      <c r="DL503" s="109"/>
      <c r="DM503" s="109"/>
      <c r="DN503" s="109"/>
      <c r="DO503" s="109"/>
      <c r="DP503" s="109"/>
      <c r="DQ503" s="109"/>
      <c r="DR503" s="109"/>
      <c r="DS503" s="109"/>
      <c r="DT503" s="109"/>
      <c r="DU503" s="109"/>
      <c r="DV503" s="109"/>
      <c r="DW503" s="109"/>
      <c r="DX503" s="109"/>
      <c r="DY503" s="109"/>
      <c r="DZ503" s="109"/>
      <c r="EA503" s="109"/>
      <c r="EB503" s="109"/>
      <c r="EC503" s="109"/>
      <c r="ED503" s="109"/>
      <c r="EE503" s="109"/>
      <c r="EF503" s="109"/>
      <c r="EG503" s="109"/>
      <c r="EH503" s="109"/>
      <c r="EI503" s="109"/>
      <c r="EJ503" s="109"/>
      <c r="EK503" s="109"/>
      <c r="EL503" s="109"/>
      <c r="EM503" s="109"/>
      <c r="EN503" s="109"/>
      <c r="EO503" s="109"/>
      <c r="EP503" s="109"/>
      <c r="EQ503" s="109"/>
      <c r="ER503" s="109"/>
      <c r="ES503" s="109"/>
      <c r="ET503" s="109"/>
      <c r="EU503" s="109"/>
      <c r="EV503" s="109"/>
      <c r="EW503" s="109"/>
      <c r="EX503" s="109"/>
      <c r="EY503" s="109"/>
      <c r="EZ503" s="109"/>
      <c r="FA503" s="109"/>
      <c r="FB503" s="109"/>
      <c r="FC503" s="109"/>
      <c r="FD503" s="109"/>
      <c r="FE503" s="109"/>
      <c r="FF503" s="109"/>
      <c r="FG503" s="109"/>
      <c r="FH503" s="109"/>
      <c r="FI503" s="109"/>
      <c r="FJ503" s="109"/>
      <c r="FK503" s="109"/>
      <c r="FL503" s="109"/>
      <c r="FM503" s="109"/>
      <c r="FN503" s="109"/>
      <c r="FO503" s="109"/>
      <c r="FP503" s="109"/>
      <c r="FQ503" s="109"/>
      <c r="FR503" s="109"/>
      <c r="FS503" s="109"/>
      <c r="FT503" s="109"/>
      <c r="FU503" s="109"/>
      <c r="FV503" s="109"/>
      <c r="FW503" s="109"/>
      <c r="FX503" s="109"/>
      <c r="FY503" s="109"/>
      <c r="FZ503" s="109"/>
      <c r="GA503" s="109"/>
      <c r="GB503" s="109"/>
      <c r="GC503" s="109"/>
      <c r="GD503" s="109"/>
      <c r="GE503" s="109"/>
      <c r="GF503" s="109"/>
      <c r="GG503" s="109"/>
      <c r="GH503" s="109"/>
      <c r="GI503" s="109"/>
      <c r="GJ503" s="109"/>
      <c r="GK503" s="109"/>
      <c r="GL503" s="109"/>
      <c r="GM503" s="109"/>
      <c r="GN503" s="109"/>
      <c r="GO503" s="109"/>
      <c r="GP503" s="109"/>
      <c r="GQ503" s="109"/>
      <c r="GR503" s="109"/>
      <c r="GS503" s="109"/>
      <c r="GT503" s="109"/>
      <c r="GU503" s="109"/>
      <c r="GV503" s="109"/>
      <c r="GW503" s="109"/>
      <c r="GX503" s="109"/>
      <c r="GY503" s="109"/>
      <c r="GZ503" s="109"/>
      <c r="HA503" s="109"/>
      <c r="HB503" s="109"/>
      <c r="HC503" s="109"/>
      <c r="HD503" s="109"/>
      <c r="HE503" s="109"/>
      <c r="HF503" s="109"/>
      <c r="HG503" s="109"/>
      <c r="HH503" s="109"/>
      <c r="HI503" s="109"/>
      <c r="HJ503" s="109"/>
      <c r="HK503" s="109"/>
      <c r="HL503" s="109"/>
      <c r="HM503" s="109"/>
      <c r="HN503" s="109"/>
      <c r="HO503" s="109"/>
      <c r="HP503" s="109"/>
      <c r="HQ503" s="109"/>
      <c r="HR503" s="109"/>
      <c r="HS503" s="109"/>
      <c r="HT503" s="109"/>
      <c r="HU503" s="109"/>
      <c r="HV503" s="109"/>
      <c r="HW503" s="109"/>
      <c r="HX503" s="109"/>
      <c r="HY503" s="109"/>
      <c r="HZ503" s="109"/>
      <c r="IA503" s="109"/>
      <c r="IB503" s="109"/>
      <c r="IC503" s="109"/>
      <c r="ID503" s="109"/>
      <c r="IE503" s="109"/>
      <c r="IF503" s="109"/>
      <c r="IG503" s="109"/>
      <c r="IH503" s="109"/>
      <c r="II503" s="109"/>
      <c r="IJ503" s="109"/>
      <c r="IK503" s="109"/>
      <c r="IL503" s="109"/>
      <c r="IM503" s="109"/>
      <c r="IN503" s="109"/>
      <c r="IO503" s="109"/>
      <c r="IP503" s="109"/>
      <c r="IQ503" s="109"/>
      <c r="IR503" s="109"/>
      <c r="IS503" s="109"/>
      <c r="IT503" s="109"/>
      <c r="IU503" s="109"/>
      <c r="IV503" s="109"/>
      <c r="IW503" s="109"/>
      <c r="IX503" s="109"/>
      <c r="IY503" s="109"/>
      <c r="IZ503" s="109"/>
      <c r="JA503" s="109"/>
      <c r="JB503" s="109"/>
      <c r="JC503" s="109"/>
      <c r="JD503" s="109"/>
      <c r="JE503" s="109"/>
      <c r="JF503" s="109"/>
      <c r="JG503" s="109"/>
      <c r="JH503" s="109"/>
      <c r="JI503" s="109"/>
      <c r="JJ503" s="109"/>
      <c r="JK503" s="109"/>
      <c r="JL503" s="109"/>
      <c r="JM503" s="109"/>
      <c r="JN503" s="109"/>
      <c r="JO503" s="109"/>
      <c r="JP503" s="109"/>
      <c r="JQ503" s="109"/>
      <c r="JR503" s="109"/>
      <c r="JS503" s="109"/>
      <c r="JT503" s="109"/>
      <c r="JU503" s="109"/>
      <c r="JV503" s="109"/>
      <c r="JW503" s="109"/>
      <c r="JX503" s="109"/>
      <c r="JY503" s="109"/>
      <c r="JZ503" s="109"/>
      <c r="KA503" s="109"/>
      <c r="KB503" s="109"/>
      <c r="KC503" s="109"/>
      <c r="KD503" s="109"/>
      <c r="KE503" s="109"/>
      <c r="KF503" s="109"/>
      <c r="KG503" s="109"/>
      <c r="KH503" s="109"/>
      <c r="KI503" s="109"/>
      <c r="KJ503" s="109"/>
      <c r="KK503" s="109"/>
      <c r="KL503" s="109"/>
      <c r="KM503" s="109"/>
      <c r="KN503" s="109"/>
      <c r="KO503" s="109"/>
      <c r="KP503" s="109"/>
      <c r="KQ503" s="109"/>
      <c r="KR503" s="109"/>
      <c r="KS503" s="109"/>
      <c r="KT503" s="109"/>
      <c r="KU503" s="109"/>
      <c r="KV503" s="109"/>
      <c r="KW503" s="109"/>
      <c r="KX503" s="109">
        <v>10</v>
      </c>
      <c r="KY503" s="109"/>
      <c r="KZ503" s="109"/>
      <c r="LA503" s="109"/>
      <c r="LB503" s="109"/>
      <c r="LC503" s="109"/>
      <c r="LD503" s="109"/>
      <c r="LE503" s="109"/>
      <c r="LF503" s="109"/>
      <c r="LG503" s="109"/>
      <c r="LH503" s="109"/>
      <c r="LI503" s="109"/>
      <c r="LJ503" s="109"/>
      <c r="LK503" s="109"/>
      <c r="LL503" s="109"/>
      <c r="LM503" s="109"/>
      <c r="LN503" s="109"/>
      <c r="LO503" s="109"/>
      <c r="LP503" s="109"/>
      <c r="LQ503" s="109"/>
      <c r="LR503" s="109"/>
      <c r="LS503" s="109"/>
      <c r="LT503" s="109"/>
      <c r="LU503" s="109"/>
      <c r="LV503" s="109"/>
      <c r="LW503" s="109"/>
      <c r="LX503" s="109"/>
      <c r="LY503" s="109"/>
      <c r="LZ503" s="109"/>
      <c r="MA503" s="109"/>
      <c r="MB503" s="109"/>
      <c r="MC503" s="109"/>
      <c r="MD503" s="109"/>
      <c r="ME503" s="109"/>
      <c r="MF503" s="109"/>
      <c r="MG503" s="109"/>
      <c r="MH503" s="109"/>
      <c r="MI503" s="109"/>
      <c r="MJ503" s="109"/>
      <c r="MK503" s="109"/>
      <c r="ML503" s="109"/>
      <c r="MM503" s="109"/>
      <c r="MN503" s="109"/>
      <c r="MO503" s="109"/>
      <c r="MP503" s="109"/>
      <c r="MQ503" s="109"/>
      <c r="MR503" s="109"/>
      <c r="MS503" s="109"/>
      <c r="MT503" s="109"/>
      <c r="MU503" s="109"/>
      <c r="MV503" s="109"/>
      <c r="MW503" s="109"/>
      <c r="MX503" s="109"/>
      <c r="MY503" s="109"/>
      <c r="MZ503" s="109"/>
      <c r="NA503" s="109"/>
      <c r="NB503" s="109"/>
      <c r="NC503" s="109"/>
      <c r="ND503" s="109"/>
      <c r="NE503" s="109"/>
      <c r="NF503" s="109"/>
      <c r="NG503" s="109"/>
      <c r="NH503" s="109"/>
      <c r="NI503" s="109"/>
      <c r="NJ503" s="109"/>
      <c r="NK503" s="109"/>
      <c r="NL503" s="109"/>
      <c r="NM503" s="109"/>
      <c r="NN503" s="109"/>
      <c r="NO503" s="109"/>
      <c r="NP503" s="109"/>
      <c r="NQ503" s="109"/>
      <c r="NR503" s="109"/>
      <c r="NS503" s="109"/>
      <c r="NT503" s="109"/>
      <c r="NU503" s="109"/>
      <c r="NV503" s="109"/>
      <c r="NW503" s="109"/>
      <c r="NX503" s="109"/>
      <c r="NY503" s="109"/>
      <c r="NZ503" s="109"/>
      <c r="OA503" s="109"/>
      <c r="OB503" s="109"/>
      <c r="OC503" s="109"/>
      <c r="OD503" s="109"/>
      <c r="OE503" s="109"/>
      <c r="OF503" s="109"/>
      <c r="OG503" s="109"/>
      <c r="OH503" s="109"/>
      <c r="OI503" s="109"/>
      <c r="OJ503" s="109"/>
      <c r="OK503" s="109"/>
      <c r="OL503" s="109"/>
      <c r="OM503" s="109"/>
      <c r="ON503" s="109"/>
      <c r="OO503" s="109"/>
      <c r="OP503" s="109"/>
      <c r="OQ503" s="109"/>
      <c r="OR503" s="109"/>
      <c r="OS503" s="109"/>
      <c r="OT503" s="109"/>
      <c r="OU503" s="109"/>
      <c r="OV503" s="109"/>
      <c r="OW503" s="109"/>
      <c r="OX503" s="109"/>
      <c r="OY503" s="109"/>
      <c r="OZ503" s="109"/>
      <c r="PA503" s="109"/>
      <c r="PB503" s="109"/>
      <c r="PC503" s="109"/>
      <c r="PD503" s="109"/>
      <c r="PE503" s="109"/>
      <c r="PF503" s="109"/>
      <c r="PG503" s="109"/>
      <c r="PH503" s="109"/>
      <c r="PI503" s="109"/>
      <c r="PJ503" s="109"/>
      <c r="PK503" s="109"/>
      <c r="PL503" s="109"/>
      <c r="PM503" s="109"/>
      <c r="PN503" s="109"/>
      <c r="PO503" s="109"/>
      <c r="PP503" s="109"/>
      <c r="PQ503" s="109"/>
      <c r="PR503" s="109"/>
      <c r="PS503" s="109"/>
      <c r="PT503" s="109"/>
      <c r="PU503" s="109"/>
      <c r="PV503" s="109"/>
      <c r="PW503" s="109"/>
      <c r="PX503" s="109"/>
      <c r="PY503" s="109"/>
      <c r="PZ503" s="109"/>
      <c r="QA503" s="109"/>
      <c r="QB503" s="109"/>
      <c r="QC503" s="109"/>
      <c r="QD503" s="109"/>
      <c r="QE503" s="109"/>
      <c r="QF503" s="109"/>
      <c r="QG503" s="109"/>
      <c r="QH503" s="109"/>
      <c r="QI503" s="109"/>
      <c r="QJ503" s="109"/>
      <c r="QK503" s="23">
        <f t="shared" si="7"/>
        <v>10</v>
      </c>
      <c r="QL503" s="125"/>
      <c r="QM503" s="125"/>
      <c r="QN503" s="125"/>
      <c r="QO503" s="125"/>
      <c r="QP503" s="125"/>
      <c r="QQ503" s="125"/>
      <c r="QR503" s="125"/>
      <c r="QS503" s="130"/>
    </row>
    <row r="504" spans="1:461" s="5" customFormat="1" ht="12.75" customHeight="1" x14ac:dyDescent="0.2">
      <c r="A504" s="52">
        <v>44770</v>
      </c>
      <c r="B504" s="162" t="s">
        <v>414</v>
      </c>
      <c r="C504" s="107"/>
      <c r="D504" s="107"/>
      <c r="E504" s="108"/>
      <c r="F504" s="108"/>
      <c r="G504" s="108"/>
      <c r="H504" s="108"/>
      <c r="I504" s="108"/>
      <c r="J504" s="108"/>
      <c r="K504" s="108"/>
      <c r="L504" s="108"/>
      <c r="M504" s="108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 s="109"/>
      <c r="BD504" s="109"/>
      <c r="BE504" s="109"/>
      <c r="BF504" s="109"/>
      <c r="BG504" s="109"/>
      <c r="BH504" s="109"/>
      <c r="BI504" s="109"/>
      <c r="BJ504" s="109"/>
      <c r="BK504" s="109"/>
      <c r="BL504" s="109"/>
      <c r="BM504" s="109"/>
      <c r="BN504" s="109"/>
      <c r="BO504" s="109"/>
      <c r="BP504" s="109"/>
      <c r="BQ504" s="109"/>
      <c r="BR504" s="109"/>
      <c r="BS504" s="109"/>
      <c r="BT504" s="109"/>
      <c r="BU504" s="109"/>
      <c r="BV504" s="109"/>
      <c r="BW504" s="109"/>
      <c r="BX504" s="109"/>
      <c r="BY504" s="109"/>
      <c r="BZ504" s="109"/>
      <c r="CA504" s="109"/>
      <c r="CB504" s="109"/>
      <c r="CC504" s="109"/>
      <c r="CD504" s="109"/>
      <c r="CE504" s="109"/>
      <c r="CF504" s="109"/>
      <c r="CG504" s="109"/>
      <c r="CH504" s="109"/>
      <c r="CI504" s="109"/>
      <c r="CJ504" s="109"/>
      <c r="CK504" s="109"/>
      <c r="CL504" s="109"/>
      <c r="CM504" s="109"/>
      <c r="CN504" s="109"/>
      <c r="CO504" s="109"/>
      <c r="CP504" s="109"/>
      <c r="CQ504" s="109"/>
      <c r="CR504" s="109"/>
      <c r="CS504" s="109"/>
      <c r="CT504" s="109"/>
      <c r="CU504" s="109"/>
      <c r="CV504" s="109"/>
      <c r="CW504" s="109"/>
      <c r="CX504" s="109"/>
      <c r="CY504" s="109"/>
      <c r="CZ504" s="109"/>
      <c r="DA504" s="109"/>
      <c r="DB504" s="109"/>
      <c r="DC504" s="109"/>
      <c r="DD504" s="109"/>
      <c r="DE504" s="109"/>
      <c r="DF504" s="109"/>
      <c r="DG504" s="109"/>
      <c r="DH504" s="109"/>
      <c r="DI504" s="109"/>
      <c r="DJ504" s="109"/>
      <c r="DK504" s="109"/>
      <c r="DL504" s="109"/>
      <c r="DM504" s="109"/>
      <c r="DN504" s="109"/>
      <c r="DO504" s="109"/>
      <c r="DP504" s="109"/>
      <c r="DQ504" s="109"/>
      <c r="DR504" s="109"/>
      <c r="DS504" s="109"/>
      <c r="DT504" s="109"/>
      <c r="DU504" s="109"/>
      <c r="DV504" s="109"/>
      <c r="DW504" s="109"/>
      <c r="DX504" s="109"/>
      <c r="DY504" s="109"/>
      <c r="DZ504" s="109"/>
      <c r="EA504" s="109"/>
      <c r="EB504" s="109"/>
      <c r="EC504" s="109"/>
      <c r="ED504" s="109"/>
      <c r="EE504" s="109"/>
      <c r="EF504" s="109"/>
      <c r="EG504" s="109"/>
      <c r="EH504" s="109"/>
      <c r="EI504" s="109"/>
      <c r="EJ504" s="109"/>
      <c r="EK504" s="109"/>
      <c r="EL504" s="109"/>
      <c r="EM504" s="109"/>
      <c r="EN504" s="109"/>
      <c r="EO504" s="109"/>
      <c r="EP504" s="109"/>
      <c r="EQ504" s="109"/>
      <c r="ER504" s="109"/>
      <c r="ES504" s="109"/>
      <c r="ET504" s="109"/>
      <c r="EU504" s="109"/>
      <c r="EV504" s="109"/>
      <c r="EW504" s="109"/>
      <c r="EX504" s="109"/>
      <c r="EY504" s="109"/>
      <c r="EZ504" s="109"/>
      <c r="FA504" s="109"/>
      <c r="FB504" s="109"/>
      <c r="FC504" s="109"/>
      <c r="FD504" s="109"/>
      <c r="FE504" s="109"/>
      <c r="FF504" s="109"/>
      <c r="FG504" s="109"/>
      <c r="FH504" s="109"/>
      <c r="FI504" s="109"/>
      <c r="FJ504" s="109"/>
      <c r="FK504" s="109"/>
      <c r="FL504" s="109"/>
      <c r="FM504" s="109"/>
      <c r="FN504" s="109"/>
      <c r="FO504" s="109"/>
      <c r="FP504" s="109"/>
      <c r="FQ504" s="109"/>
      <c r="FR504" s="109"/>
      <c r="FS504" s="109"/>
      <c r="FT504" s="109"/>
      <c r="FU504" s="109"/>
      <c r="FV504" s="109"/>
      <c r="FW504" s="109"/>
      <c r="FX504" s="109"/>
      <c r="FY504" s="109"/>
      <c r="FZ504" s="109"/>
      <c r="GA504" s="109"/>
      <c r="GB504" s="109"/>
      <c r="GC504" s="109"/>
      <c r="GD504" s="109"/>
      <c r="GE504" s="109"/>
      <c r="GF504" s="109"/>
      <c r="GG504" s="109"/>
      <c r="GH504" s="109"/>
      <c r="GI504" s="109"/>
      <c r="GJ504" s="109"/>
      <c r="GK504" s="109"/>
      <c r="GL504" s="109"/>
      <c r="GM504" s="109"/>
      <c r="GN504" s="109"/>
      <c r="GO504" s="109"/>
      <c r="GP504" s="109"/>
      <c r="GQ504" s="109"/>
      <c r="GR504" s="109"/>
      <c r="GS504" s="109"/>
      <c r="GT504" s="109"/>
      <c r="GU504" s="109"/>
      <c r="GV504" s="109"/>
      <c r="GW504" s="109"/>
      <c r="GX504" s="109"/>
      <c r="GY504" s="109"/>
      <c r="GZ504" s="109"/>
      <c r="HA504" s="109"/>
      <c r="HB504" s="109"/>
      <c r="HC504" s="109"/>
      <c r="HD504" s="109"/>
      <c r="HE504" s="109"/>
      <c r="HF504" s="109"/>
      <c r="HG504" s="109"/>
      <c r="HH504" s="109"/>
      <c r="HI504" s="109"/>
      <c r="HJ504" s="109"/>
      <c r="HK504" s="109"/>
      <c r="HL504" s="109"/>
      <c r="HM504" s="109"/>
      <c r="HN504" s="109"/>
      <c r="HO504" s="109"/>
      <c r="HP504" s="109"/>
      <c r="HQ504" s="109"/>
      <c r="HR504" s="109"/>
      <c r="HS504" s="109"/>
      <c r="HT504" s="109"/>
      <c r="HU504" s="109"/>
      <c r="HV504" s="109"/>
      <c r="HW504" s="109"/>
      <c r="HX504" s="109"/>
      <c r="HY504" s="109"/>
      <c r="HZ504" s="109"/>
      <c r="IA504" s="109"/>
      <c r="IB504" s="109"/>
      <c r="IC504" s="109"/>
      <c r="ID504" s="109"/>
      <c r="IE504" s="109"/>
      <c r="IF504" s="109"/>
      <c r="IG504" s="109"/>
      <c r="IH504" s="109"/>
      <c r="II504" s="109"/>
      <c r="IJ504" s="109"/>
      <c r="IK504" s="109"/>
      <c r="IL504" s="109"/>
      <c r="IM504" s="109"/>
      <c r="IN504" s="109"/>
      <c r="IO504" s="109"/>
      <c r="IP504" s="109"/>
      <c r="IQ504" s="109"/>
      <c r="IR504" s="109"/>
      <c r="IS504" s="109"/>
      <c r="IT504" s="109"/>
      <c r="IU504" s="109"/>
      <c r="IV504" s="109"/>
      <c r="IW504" s="109"/>
      <c r="IX504" s="109"/>
      <c r="IY504" s="109"/>
      <c r="IZ504" s="109"/>
      <c r="JA504" s="109"/>
      <c r="JB504" s="109"/>
      <c r="JC504" s="109"/>
      <c r="JD504" s="109"/>
      <c r="JE504" s="109"/>
      <c r="JF504" s="109"/>
      <c r="JG504" s="109"/>
      <c r="JH504" s="109"/>
      <c r="JI504" s="109"/>
      <c r="JJ504" s="109"/>
      <c r="JK504" s="109"/>
      <c r="JL504" s="109"/>
      <c r="JM504" s="109"/>
      <c r="JN504" s="109"/>
      <c r="JO504" s="109"/>
      <c r="JP504" s="109"/>
      <c r="JQ504" s="109"/>
      <c r="JR504" s="109"/>
      <c r="JS504" s="109"/>
      <c r="JT504" s="109"/>
      <c r="JU504" s="109"/>
      <c r="JV504" s="109"/>
      <c r="JW504" s="109"/>
      <c r="JX504" s="109"/>
      <c r="JY504" s="109"/>
      <c r="JZ504" s="109"/>
      <c r="KA504" s="109"/>
      <c r="KB504" s="109"/>
      <c r="KC504" s="109"/>
      <c r="KD504" s="109"/>
      <c r="KE504" s="109"/>
      <c r="KF504" s="109"/>
      <c r="KG504" s="109"/>
      <c r="KH504" s="109"/>
      <c r="KI504" s="109"/>
      <c r="KJ504" s="109"/>
      <c r="KK504" s="109"/>
      <c r="KL504" s="109"/>
      <c r="KM504" s="109"/>
      <c r="KN504" s="109"/>
      <c r="KO504" s="109"/>
      <c r="KP504" s="109"/>
      <c r="KQ504" s="109"/>
      <c r="KR504" s="109"/>
      <c r="KS504" s="109"/>
      <c r="KT504" s="109"/>
      <c r="KU504" s="109"/>
      <c r="KV504" s="109"/>
      <c r="KW504" s="109"/>
      <c r="KX504" s="109">
        <v>1</v>
      </c>
      <c r="KY504" s="109"/>
      <c r="KZ504" s="109"/>
      <c r="LA504" s="109"/>
      <c r="LB504" s="109"/>
      <c r="LC504" s="109"/>
      <c r="LD504" s="109"/>
      <c r="LE504" s="109"/>
      <c r="LF504" s="109"/>
      <c r="LG504" s="109"/>
      <c r="LH504" s="109"/>
      <c r="LI504" s="109"/>
      <c r="LJ504" s="109"/>
      <c r="LK504" s="109"/>
      <c r="LL504" s="109"/>
      <c r="LM504" s="109"/>
      <c r="LN504" s="109"/>
      <c r="LO504" s="109"/>
      <c r="LP504" s="109"/>
      <c r="LQ504" s="109"/>
      <c r="LR504" s="109"/>
      <c r="LS504" s="109"/>
      <c r="LT504" s="109"/>
      <c r="LU504" s="109"/>
      <c r="LV504" s="109"/>
      <c r="LW504" s="109"/>
      <c r="LX504" s="109"/>
      <c r="LY504" s="109"/>
      <c r="LZ504" s="109"/>
      <c r="MA504" s="109"/>
      <c r="MB504" s="109"/>
      <c r="MC504" s="109"/>
      <c r="MD504" s="109"/>
      <c r="ME504" s="109"/>
      <c r="MF504" s="109"/>
      <c r="MG504" s="109"/>
      <c r="MH504" s="109"/>
      <c r="MI504" s="109"/>
      <c r="MJ504" s="109"/>
      <c r="MK504" s="109"/>
      <c r="ML504" s="109"/>
      <c r="MM504" s="109"/>
      <c r="MN504" s="109"/>
      <c r="MO504" s="109"/>
      <c r="MP504" s="109"/>
      <c r="MQ504" s="109"/>
      <c r="MR504" s="109"/>
      <c r="MS504" s="109"/>
      <c r="MT504" s="109"/>
      <c r="MU504" s="109"/>
      <c r="MV504" s="109"/>
      <c r="MW504" s="109"/>
      <c r="MX504" s="109"/>
      <c r="MY504" s="109"/>
      <c r="MZ504" s="109"/>
      <c r="NA504" s="109"/>
      <c r="NB504" s="109"/>
      <c r="NC504" s="109"/>
      <c r="ND504" s="109"/>
      <c r="NE504" s="109"/>
      <c r="NF504" s="109"/>
      <c r="NG504" s="109"/>
      <c r="NH504" s="109"/>
      <c r="NI504" s="109"/>
      <c r="NJ504" s="109"/>
      <c r="NK504" s="109"/>
      <c r="NL504" s="109"/>
      <c r="NM504" s="109"/>
      <c r="NN504" s="109"/>
      <c r="NO504" s="109"/>
      <c r="NP504" s="109"/>
      <c r="NQ504" s="109"/>
      <c r="NR504" s="109"/>
      <c r="NS504" s="109"/>
      <c r="NT504" s="109"/>
      <c r="NU504" s="109"/>
      <c r="NV504" s="109"/>
      <c r="NW504" s="109"/>
      <c r="NX504" s="109"/>
      <c r="NY504" s="109"/>
      <c r="NZ504" s="109"/>
      <c r="OA504" s="109"/>
      <c r="OB504" s="109"/>
      <c r="OC504" s="109"/>
      <c r="OD504" s="109"/>
      <c r="OE504" s="109"/>
      <c r="OF504" s="109"/>
      <c r="OG504" s="109"/>
      <c r="OH504" s="109"/>
      <c r="OI504" s="109"/>
      <c r="OJ504" s="109"/>
      <c r="OK504" s="109"/>
      <c r="OL504" s="109"/>
      <c r="OM504" s="109"/>
      <c r="ON504" s="109"/>
      <c r="OO504" s="109"/>
      <c r="OP504" s="109"/>
      <c r="OQ504" s="109"/>
      <c r="OR504" s="109"/>
      <c r="OS504" s="109"/>
      <c r="OT504" s="109"/>
      <c r="OU504" s="109"/>
      <c r="OV504" s="109"/>
      <c r="OW504" s="109"/>
      <c r="OX504" s="109"/>
      <c r="OY504" s="109"/>
      <c r="OZ504" s="109"/>
      <c r="PA504" s="109"/>
      <c r="PB504" s="109"/>
      <c r="PC504" s="109"/>
      <c r="PD504" s="109"/>
      <c r="PE504" s="109"/>
      <c r="PF504" s="109"/>
      <c r="PG504" s="109"/>
      <c r="PH504" s="109"/>
      <c r="PI504" s="109"/>
      <c r="PJ504" s="109"/>
      <c r="PK504" s="109"/>
      <c r="PL504" s="109"/>
      <c r="PM504" s="109"/>
      <c r="PN504" s="109"/>
      <c r="PO504" s="109"/>
      <c r="PP504" s="109"/>
      <c r="PQ504" s="109"/>
      <c r="PR504" s="109"/>
      <c r="PS504" s="109"/>
      <c r="PT504" s="109"/>
      <c r="PU504" s="109"/>
      <c r="PV504" s="109"/>
      <c r="PW504" s="109"/>
      <c r="PX504" s="109"/>
      <c r="PY504" s="109"/>
      <c r="PZ504" s="109"/>
      <c r="QA504" s="109"/>
      <c r="QB504" s="109"/>
      <c r="QC504" s="109"/>
      <c r="QD504" s="109"/>
      <c r="QE504" s="109"/>
      <c r="QF504" s="109"/>
      <c r="QG504" s="109"/>
      <c r="QH504" s="109"/>
      <c r="QI504" s="109"/>
      <c r="QJ504" s="109"/>
      <c r="QK504" s="23">
        <f t="shared" si="7"/>
        <v>1</v>
      </c>
      <c r="QL504" s="125"/>
      <c r="QM504" s="148"/>
      <c r="QN504" s="125"/>
      <c r="QO504" s="125"/>
      <c r="QP504" s="125"/>
      <c r="QQ504" s="125"/>
      <c r="QR504" s="125"/>
      <c r="QS504" s="130"/>
    </row>
    <row r="505" spans="1:461" s="5" customFormat="1" ht="12.75" customHeight="1" x14ac:dyDescent="0.2">
      <c r="A505" s="52">
        <v>44770</v>
      </c>
      <c r="B505" s="161" t="s">
        <v>487</v>
      </c>
      <c r="C505" s="107"/>
      <c r="D505" s="107"/>
      <c r="E505" s="108"/>
      <c r="F505" s="108"/>
      <c r="G505" s="108"/>
      <c r="H505" s="108"/>
      <c r="I505" s="108"/>
      <c r="J505" s="108"/>
      <c r="K505" s="108"/>
      <c r="L505" s="108"/>
      <c r="M505" s="108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 s="109"/>
      <c r="BD505" s="109"/>
      <c r="BE505" s="109"/>
      <c r="BF505" s="109"/>
      <c r="BG505" s="109"/>
      <c r="BH505" s="109"/>
      <c r="BI505" s="109"/>
      <c r="BJ505" s="109"/>
      <c r="BK505" s="109"/>
      <c r="BL505" s="109"/>
      <c r="BM505" s="109"/>
      <c r="BN505" s="109"/>
      <c r="BO505" s="109"/>
      <c r="BP505" s="109"/>
      <c r="BQ505" s="109"/>
      <c r="BR505" s="109"/>
      <c r="BS505" s="109"/>
      <c r="BT505" s="109"/>
      <c r="BU505" s="109"/>
      <c r="BV505" s="109"/>
      <c r="BW505" s="109"/>
      <c r="BX505" s="109"/>
      <c r="BY505" s="109"/>
      <c r="BZ505" s="109"/>
      <c r="CA505" s="109"/>
      <c r="CB505" s="109"/>
      <c r="CC505" s="109"/>
      <c r="CD505" s="109"/>
      <c r="CE505" s="109"/>
      <c r="CF505" s="109"/>
      <c r="CG505" s="109"/>
      <c r="CH505" s="109"/>
      <c r="CI505" s="109"/>
      <c r="CJ505" s="109"/>
      <c r="CK505" s="109"/>
      <c r="CL505" s="109"/>
      <c r="CM505" s="109"/>
      <c r="CN505" s="109"/>
      <c r="CO505" s="109"/>
      <c r="CP505" s="109"/>
      <c r="CQ505" s="109"/>
      <c r="CR505" s="109"/>
      <c r="CS505" s="109"/>
      <c r="CT505" s="109"/>
      <c r="CU505" s="109"/>
      <c r="CV505" s="109"/>
      <c r="CW505" s="109"/>
      <c r="CX505" s="109"/>
      <c r="CY505" s="109"/>
      <c r="CZ505" s="109"/>
      <c r="DA505" s="109"/>
      <c r="DB505" s="109"/>
      <c r="DC505" s="109"/>
      <c r="DD505" s="109"/>
      <c r="DE505" s="109"/>
      <c r="DF505" s="109"/>
      <c r="DG505" s="109"/>
      <c r="DH505" s="109"/>
      <c r="DI505" s="109"/>
      <c r="DJ505" s="109"/>
      <c r="DK505" s="109"/>
      <c r="DL505" s="109"/>
      <c r="DM505" s="109"/>
      <c r="DN505" s="109"/>
      <c r="DO505" s="109"/>
      <c r="DP505" s="109"/>
      <c r="DQ505" s="109"/>
      <c r="DR505" s="109"/>
      <c r="DS505" s="109"/>
      <c r="DT505" s="109"/>
      <c r="DU505" s="109"/>
      <c r="DV505" s="109"/>
      <c r="DW505" s="109"/>
      <c r="DX505" s="109"/>
      <c r="DY505" s="109"/>
      <c r="DZ505" s="109"/>
      <c r="EA505" s="109"/>
      <c r="EB505" s="109"/>
      <c r="EC505" s="109"/>
      <c r="ED505" s="109"/>
      <c r="EE505" s="109"/>
      <c r="EF505" s="109"/>
      <c r="EG505" s="109"/>
      <c r="EH505" s="109"/>
      <c r="EI505" s="109"/>
      <c r="EJ505" s="109"/>
      <c r="EK505" s="109"/>
      <c r="EL505" s="109"/>
      <c r="EM505" s="109"/>
      <c r="EN505" s="109"/>
      <c r="EO505" s="109"/>
      <c r="EP505" s="109"/>
      <c r="EQ505" s="109"/>
      <c r="ER505" s="109"/>
      <c r="ES505" s="109"/>
      <c r="ET505" s="109"/>
      <c r="EU505" s="109"/>
      <c r="EV505" s="109"/>
      <c r="EW505" s="109"/>
      <c r="EX505" s="109"/>
      <c r="EY505" s="109"/>
      <c r="EZ505" s="109"/>
      <c r="FA505" s="109"/>
      <c r="FB505" s="109"/>
      <c r="FC505" s="109"/>
      <c r="FD505" s="109"/>
      <c r="FE505" s="109"/>
      <c r="FF505" s="109"/>
      <c r="FG505" s="109"/>
      <c r="FH505" s="109"/>
      <c r="FI505" s="109"/>
      <c r="FJ505" s="109"/>
      <c r="FK505" s="109"/>
      <c r="FL505" s="109"/>
      <c r="FM505" s="109"/>
      <c r="FN505" s="109"/>
      <c r="FO505" s="109"/>
      <c r="FP505" s="109"/>
      <c r="FQ505" s="109"/>
      <c r="FR505" s="109"/>
      <c r="FS505" s="109"/>
      <c r="FT505" s="109"/>
      <c r="FU505" s="109"/>
      <c r="FV505" s="109"/>
      <c r="FW505" s="109"/>
      <c r="FX505" s="109"/>
      <c r="FY505" s="109"/>
      <c r="FZ505" s="109"/>
      <c r="GA505" s="109"/>
      <c r="GB505" s="109"/>
      <c r="GC505" s="109"/>
      <c r="GD505" s="109"/>
      <c r="GE505" s="109"/>
      <c r="GF505" s="109"/>
      <c r="GG505" s="109"/>
      <c r="GH505" s="109"/>
      <c r="GI505" s="109"/>
      <c r="GJ505" s="109"/>
      <c r="GK505" s="109"/>
      <c r="GL505" s="109"/>
      <c r="GM505" s="109"/>
      <c r="GN505" s="109"/>
      <c r="GO505" s="109"/>
      <c r="GP505" s="109"/>
      <c r="GQ505" s="109"/>
      <c r="GR505" s="109"/>
      <c r="GS505" s="109"/>
      <c r="GT505" s="109"/>
      <c r="GU505" s="109"/>
      <c r="GV505" s="109"/>
      <c r="GW505" s="109"/>
      <c r="GX505" s="109"/>
      <c r="GY505" s="109"/>
      <c r="GZ505" s="109"/>
      <c r="HA505" s="109"/>
      <c r="HB505" s="109"/>
      <c r="HC505" s="109"/>
      <c r="HD505" s="109"/>
      <c r="HE505" s="109"/>
      <c r="HF505" s="109"/>
      <c r="HG505" s="109"/>
      <c r="HH505" s="109"/>
      <c r="HI505" s="109"/>
      <c r="HJ505" s="109"/>
      <c r="HK505" s="109"/>
      <c r="HL505" s="109"/>
      <c r="HM505" s="109"/>
      <c r="HN505" s="109"/>
      <c r="HO505" s="109"/>
      <c r="HP505" s="109"/>
      <c r="HQ505" s="109"/>
      <c r="HR505" s="109"/>
      <c r="HS505" s="109"/>
      <c r="HT505" s="109"/>
      <c r="HU505" s="109"/>
      <c r="HV505" s="109"/>
      <c r="HW505" s="109"/>
      <c r="HX505" s="109"/>
      <c r="HY505" s="109"/>
      <c r="HZ505" s="109"/>
      <c r="IA505" s="109"/>
      <c r="IB505" s="109"/>
      <c r="IC505" s="109"/>
      <c r="ID505" s="109"/>
      <c r="IE505" s="109"/>
      <c r="IF505" s="109"/>
      <c r="IG505" s="109"/>
      <c r="IH505" s="109"/>
      <c r="II505" s="109"/>
      <c r="IJ505" s="109"/>
      <c r="IK505" s="109"/>
      <c r="IL505" s="109"/>
      <c r="IM505" s="109"/>
      <c r="IN505" s="109"/>
      <c r="IO505" s="109"/>
      <c r="IP505" s="109"/>
      <c r="IQ505" s="109"/>
      <c r="IR505" s="109"/>
      <c r="IS505" s="109"/>
      <c r="IT505" s="109"/>
      <c r="IU505" s="109"/>
      <c r="IV505" s="109"/>
      <c r="IW505" s="109"/>
      <c r="IX505" s="109"/>
      <c r="IY505" s="109"/>
      <c r="IZ505" s="109"/>
      <c r="JA505" s="109"/>
      <c r="JB505" s="109"/>
      <c r="JC505" s="109"/>
      <c r="JD505" s="109"/>
      <c r="JE505" s="109"/>
      <c r="JF505" s="109"/>
      <c r="JG505" s="109"/>
      <c r="JH505" s="109"/>
      <c r="JI505" s="109"/>
      <c r="JJ505" s="109"/>
      <c r="JK505" s="109"/>
      <c r="JL505" s="109"/>
      <c r="JM505" s="109"/>
      <c r="JN505" s="109"/>
      <c r="JO505" s="109"/>
      <c r="JP505" s="109"/>
      <c r="JQ505" s="109"/>
      <c r="JR505" s="109"/>
      <c r="JS505" s="109"/>
      <c r="JT505" s="109"/>
      <c r="JU505" s="109"/>
      <c r="JV505" s="109"/>
      <c r="JW505" s="109"/>
      <c r="JX505" s="109"/>
      <c r="JY505" s="109"/>
      <c r="JZ505" s="109"/>
      <c r="KA505" s="109"/>
      <c r="KB505" s="109"/>
      <c r="KC505" s="109"/>
      <c r="KD505" s="109"/>
      <c r="KE505" s="109"/>
      <c r="KF505" s="109"/>
      <c r="KG505" s="109"/>
      <c r="KH505" s="109"/>
      <c r="KI505" s="109"/>
      <c r="KJ505" s="109"/>
      <c r="KK505" s="109"/>
      <c r="KL505" s="109"/>
      <c r="KM505" s="109"/>
      <c r="KN505" s="109"/>
      <c r="KO505" s="109"/>
      <c r="KP505" s="109"/>
      <c r="KQ505" s="109"/>
      <c r="KR505" s="109"/>
      <c r="KS505" s="109"/>
      <c r="KT505" s="109"/>
      <c r="KU505" s="109"/>
      <c r="KV505" s="109"/>
      <c r="KW505" s="109"/>
      <c r="KX505" s="109"/>
      <c r="KY505" s="109"/>
      <c r="KZ505" s="109"/>
      <c r="LA505" s="109"/>
      <c r="LB505" s="109"/>
      <c r="LC505" s="109"/>
      <c r="LD505" s="109"/>
      <c r="LE505" s="109"/>
      <c r="LF505" s="109"/>
      <c r="LG505" s="109"/>
      <c r="LH505" s="109"/>
      <c r="LI505" s="109"/>
      <c r="LJ505" s="109"/>
      <c r="LK505" s="109"/>
      <c r="LL505" s="109"/>
      <c r="LM505" s="109"/>
      <c r="LN505" s="109"/>
      <c r="LO505" s="109"/>
      <c r="LP505" s="109"/>
      <c r="LQ505" s="109"/>
      <c r="LR505" s="109"/>
      <c r="LS505" s="109"/>
      <c r="LT505" s="109"/>
      <c r="LU505" s="109"/>
      <c r="LV505" s="109"/>
      <c r="LW505" s="109"/>
      <c r="LX505" s="109"/>
      <c r="LY505" s="109"/>
      <c r="LZ505" s="109"/>
      <c r="MA505" s="109"/>
      <c r="MB505" s="109"/>
      <c r="MC505" s="109"/>
      <c r="MD505" s="109"/>
      <c r="ME505" s="109"/>
      <c r="MF505" s="109"/>
      <c r="MG505" s="109"/>
      <c r="MH505" s="109"/>
      <c r="MI505" s="109"/>
      <c r="MJ505" s="109"/>
      <c r="MK505" s="109"/>
      <c r="ML505" s="109"/>
      <c r="MM505" s="109"/>
      <c r="MN505" s="109"/>
      <c r="MO505" s="109"/>
      <c r="MP505" s="109"/>
      <c r="MQ505" s="109"/>
      <c r="MR505" s="109"/>
      <c r="MS505" s="109"/>
      <c r="MT505" s="109"/>
      <c r="MU505" s="109"/>
      <c r="MV505" s="109"/>
      <c r="MW505" s="109"/>
      <c r="MX505" s="109"/>
      <c r="MY505" s="109"/>
      <c r="MZ505" s="109"/>
      <c r="NA505" s="109"/>
      <c r="NB505" s="109"/>
      <c r="NC505" s="109"/>
      <c r="ND505" s="109"/>
      <c r="NE505" s="109"/>
      <c r="NF505" s="109"/>
      <c r="NG505" s="109"/>
      <c r="NH505" s="109"/>
      <c r="NI505" s="109"/>
      <c r="NJ505" s="109"/>
      <c r="NK505" s="109"/>
      <c r="NL505" s="109"/>
      <c r="NM505" s="109"/>
      <c r="NN505" s="109"/>
      <c r="NO505" s="109"/>
      <c r="NP505" s="109"/>
      <c r="NQ505" s="109"/>
      <c r="NR505" s="109"/>
      <c r="NS505" s="109"/>
      <c r="NT505" s="109"/>
      <c r="NU505" s="109"/>
      <c r="NV505" s="109"/>
      <c r="NW505" s="109"/>
      <c r="NX505" s="109"/>
      <c r="NY505" s="109"/>
      <c r="NZ505" s="109"/>
      <c r="OA505" s="109"/>
      <c r="OB505" s="109"/>
      <c r="OC505" s="109"/>
      <c r="OD505" s="109"/>
      <c r="OE505" s="109"/>
      <c r="OF505" s="109">
        <v>2</v>
      </c>
      <c r="OG505" s="109"/>
      <c r="OH505" s="109"/>
      <c r="OI505" s="109"/>
      <c r="OJ505" s="109"/>
      <c r="OK505" s="109"/>
      <c r="OL505" s="109"/>
      <c r="OM505" s="109"/>
      <c r="ON505" s="109"/>
      <c r="OO505" s="109"/>
      <c r="OP505" s="109"/>
      <c r="OQ505" s="109"/>
      <c r="OR505" s="109"/>
      <c r="OS505" s="109"/>
      <c r="OT505" s="109"/>
      <c r="OU505" s="109"/>
      <c r="OV505" s="109"/>
      <c r="OW505" s="109"/>
      <c r="OX505" s="109"/>
      <c r="OY505" s="109"/>
      <c r="OZ505" s="109"/>
      <c r="PA505" s="109"/>
      <c r="PB505" s="109"/>
      <c r="PC505" s="109"/>
      <c r="PD505" s="109"/>
      <c r="PE505" s="109"/>
      <c r="PF505" s="109"/>
      <c r="PG505" s="109"/>
      <c r="PH505" s="109"/>
      <c r="PI505" s="109"/>
      <c r="PJ505" s="109"/>
      <c r="PK505" s="109"/>
      <c r="PL505" s="109"/>
      <c r="PM505" s="109"/>
      <c r="PN505" s="109"/>
      <c r="PO505" s="109"/>
      <c r="PP505" s="109"/>
      <c r="PQ505" s="109"/>
      <c r="PR505" s="109"/>
      <c r="PS505" s="109"/>
      <c r="PT505" s="109"/>
      <c r="PU505" s="109"/>
      <c r="PV505" s="109"/>
      <c r="PW505" s="109"/>
      <c r="PX505" s="109"/>
      <c r="PY505" s="109"/>
      <c r="PZ505" s="109"/>
      <c r="QA505" s="109"/>
      <c r="QB505" s="109"/>
      <c r="QC505" s="109"/>
      <c r="QD505" s="109"/>
      <c r="QE505" s="109"/>
      <c r="QF505" s="109"/>
      <c r="QG505" s="109"/>
      <c r="QH505" s="109"/>
      <c r="QI505" s="109"/>
      <c r="QJ505" s="109"/>
      <c r="QK505" s="23">
        <f t="shared" si="7"/>
        <v>2</v>
      </c>
      <c r="QL505" s="125"/>
      <c r="QM505" s="148"/>
      <c r="QN505" s="125"/>
      <c r="QO505" s="125"/>
      <c r="QP505" s="125"/>
      <c r="QQ505" s="125"/>
      <c r="QR505" s="125">
        <v>416.02</v>
      </c>
      <c r="QS505" s="130"/>
    </row>
    <row r="506" spans="1:461" s="5" customFormat="1" ht="12.75" customHeight="1" x14ac:dyDescent="0.2">
      <c r="A506" s="52">
        <v>44770</v>
      </c>
      <c r="B506" s="90" t="s">
        <v>543</v>
      </c>
      <c r="C506" s="107"/>
      <c r="D506" s="107"/>
      <c r="E506" s="108"/>
      <c r="F506" s="108"/>
      <c r="G506" s="108"/>
      <c r="H506" s="108"/>
      <c r="I506" s="108"/>
      <c r="J506" s="108"/>
      <c r="K506" s="108"/>
      <c r="L506" s="108"/>
      <c r="M506" s="108"/>
      <c r="N506" s="109"/>
      <c r="O506" s="109"/>
      <c r="P506" s="109"/>
      <c r="Q506" s="109"/>
      <c r="R506" s="109"/>
      <c r="S506" s="109"/>
      <c r="T506" s="109"/>
      <c r="U506" s="109">
        <v>1</v>
      </c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 s="109"/>
      <c r="BD506" s="109"/>
      <c r="BE506" s="109"/>
      <c r="BF506" s="109"/>
      <c r="BG506" s="109"/>
      <c r="BH506" s="109"/>
      <c r="BI506" s="109"/>
      <c r="BJ506" s="109"/>
      <c r="BK506" s="109"/>
      <c r="BL506" s="109"/>
      <c r="BM506" s="109"/>
      <c r="BN506" s="109"/>
      <c r="BO506" s="109"/>
      <c r="BP506" s="109"/>
      <c r="BQ506" s="109"/>
      <c r="BR506" s="109"/>
      <c r="BS506" s="109"/>
      <c r="BT506" s="109"/>
      <c r="BU506" s="109"/>
      <c r="BV506" s="109"/>
      <c r="BW506" s="109"/>
      <c r="BX506" s="109"/>
      <c r="BY506" s="109"/>
      <c r="BZ506" s="109"/>
      <c r="CA506" s="109"/>
      <c r="CB506" s="109"/>
      <c r="CC506" s="109"/>
      <c r="CD506" s="109"/>
      <c r="CE506" s="109"/>
      <c r="CF506" s="109"/>
      <c r="CG506" s="109"/>
      <c r="CH506" s="109"/>
      <c r="CI506" s="109"/>
      <c r="CJ506" s="109"/>
      <c r="CK506" s="109"/>
      <c r="CL506" s="109"/>
      <c r="CM506" s="109"/>
      <c r="CN506" s="109"/>
      <c r="CO506" s="109"/>
      <c r="CP506" s="109"/>
      <c r="CQ506" s="109"/>
      <c r="CR506" s="109"/>
      <c r="CS506" s="109"/>
      <c r="CT506" s="109"/>
      <c r="CU506" s="109"/>
      <c r="CV506" s="109"/>
      <c r="CW506" s="109"/>
      <c r="CX506" s="109"/>
      <c r="CY506" s="109"/>
      <c r="CZ506" s="109"/>
      <c r="DA506" s="109"/>
      <c r="DB506" s="109"/>
      <c r="DC506" s="109"/>
      <c r="DD506" s="109"/>
      <c r="DE506" s="109"/>
      <c r="DF506" s="109"/>
      <c r="DG506" s="109"/>
      <c r="DH506" s="109"/>
      <c r="DI506" s="109"/>
      <c r="DJ506" s="109"/>
      <c r="DK506" s="109"/>
      <c r="DL506" s="109"/>
      <c r="DM506" s="109"/>
      <c r="DN506" s="109"/>
      <c r="DO506" s="109"/>
      <c r="DP506" s="109"/>
      <c r="DQ506" s="109"/>
      <c r="DR506" s="109"/>
      <c r="DS506" s="109"/>
      <c r="DT506" s="109"/>
      <c r="DU506" s="109"/>
      <c r="DV506" s="109"/>
      <c r="DW506" s="109"/>
      <c r="DX506" s="109"/>
      <c r="DY506" s="109"/>
      <c r="DZ506" s="109"/>
      <c r="EA506" s="109"/>
      <c r="EB506" s="109"/>
      <c r="EC506" s="109"/>
      <c r="ED506" s="109"/>
      <c r="EE506" s="109"/>
      <c r="EF506" s="109"/>
      <c r="EG506" s="109"/>
      <c r="EH506" s="109"/>
      <c r="EI506" s="109"/>
      <c r="EJ506" s="109"/>
      <c r="EK506" s="109"/>
      <c r="EL506" s="109"/>
      <c r="EM506" s="109"/>
      <c r="EN506" s="109"/>
      <c r="EO506" s="109"/>
      <c r="EP506" s="109"/>
      <c r="EQ506" s="109"/>
      <c r="ER506" s="109"/>
      <c r="ES506" s="109"/>
      <c r="ET506" s="109">
        <v>1</v>
      </c>
      <c r="EU506" s="109"/>
      <c r="EV506" s="109"/>
      <c r="EW506" s="109"/>
      <c r="EX506" s="109"/>
      <c r="EY506" s="109"/>
      <c r="EZ506" s="109"/>
      <c r="FA506" s="109"/>
      <c r="FB506" s="109"/>
      <c r="FC506" s="109"/>
      <c r="FD506" s="109"/>
      <c r="FE506" s="109"/>
      <c r="FF506" s="109"/>
      <c r="FG506" s="109"/>
      <c r="FH506" s="109"/>
      <c r="FI506" s="109"/>
      <c r="FJ506" s="109"/>
      <c r="FK506" s="109"/>
      <c r="FL506" s="109"/>
      <c r="FM506" s="109"/>
      <c r="FN506" s="109"/>
      <c r="FO506" s="109"/>
      <c r="FP506" s="109"/>
      <c r="FQ506" s="109"/>
      <c r="FR506" s="109"/>
      <c r="FS506" s="109"/>
      <c r="FT506" s="109"/>
      <c r="FU506" s="109"/>
      <c r="FV506" s="109"/>
      <c r="FW506" s="109"/>
      <c r="FX506" s="109"/>
      <c r="FY506" s="109"/>
      <c r="FZ506" s="109"/>
      <c r="GA506" s="109"/>
      <c r="GB506" s="109"/>
      <c r="GC506" s="109"/>
      <c r="GD506" s="109"/>
      <c r="GE506" s="109"/>
      <c r="GF506" s="109"/>
      <c r="GG506" s="109"/>
      <c r="GH506" s="109"/>
      <c r="GI506" s="109"/>
      <c r="GJ506" s="109"/>
      <c r="GK506" s="109"/>
      <c r="GL506" s="109"/>
      <c r="GM506" s="109"/>
      <c r="GN506" s="109"/>
      <c r="GO506" s="109"/>
      <c r="GP506" s="109"/>
      <c r="GQ506" s="109"/>
      <c r="GR506" s="109"/>
      <c r="GS506" s="109"/>
      <c r="GT506" s="109"/>
      <c r="GU506" s="109"/>
      <c r="GV506" s="109"/>
      <c r="GW506" s="109"/>
      <c r="GX506" s="109"/>
      <c r="GY506" s="109"/>
      <c r="GZ506" s="109"/>
      <c r="HA506" s="109"/>
      <c r="HB506" s="109"/>
      <c r="HC506" s="109"/>
      <c r="HD506" s="109"/>
      <c r="HE506" s="109"/>
      <c r="HF506" s="109"/>
      <c r="HG506" s="109"/>
      <c r="HH506" s="109"/>
      <c r="HI506" s="109"/>
      <c r="HJ506" s="109"/>
      <c r="HK506" s="109"/>
      <c r="HL506" s="109"/>
      <c r="HM506" s="109"/>
      <c r="HN506" s="109"/>
      <c r="HO506" s="109"/>
      <c r="HP506" s="109"/>
      <c r="HQ506" s="109"/>
      <c r="HR506" s="109"/>
      <c r="HS506" s="109"/>
      <c r="HT506" s="109"/>
      <c r="HU506" s="109"/>
      <c r="HV506" s="109"/>
      <c r="HW506" s="109"/>
      <c r="HX506" s="109"/>
      <c r="HY506" s="109"/>
      <c r="HZ506" s="109"/>
      <c r="IA506" s="109"/>
      <c r="IB506" s="109"/>
      <c r="IC506" s="109"/>
      <c r="ID506" s="109"/>
      <c r="IE506" s="109"/>
      <c r="IF506" s="109"/>
      <c r="IG506" s="109"/>
      <c r="IH506" s="109"/>
      <c r="II506" s="109"/>
      <c r="IJ506" s="109"/>
      <c r="IK506" s="109"/>
      <c r="IL506" s="109"/>
      <c r="IM506" s="109"/>
      <c r="IN506" s="109"/>
      <c r="IO506" s="109"/>
      <c r="IP506" s="109"/>
      <c r="IQ506" s="109"/>
      <c r="IR506" s="109"/>
      <c r="IS506" s="109"/>
      <c r="IT506" s="109"/>
      <c r="IU506" s="109"/>
      <c r="IV506" s="109"/>
      <c r="IW506" s="109"/>
      <c r="IX506" s="109"/>
      <c r="IY506" s="109"/>
      <c r="IZ506" s="109"/>
      <c r="JA506" s="109"/>
      <c r="JB506" s="109"/>
      <c r="JC506" s="109"/>
      <c r="JD506" s="109"/>
      <c r="JE506" s="109"/>
      <c r="JF506" s="109"/>
      <c r="JG506" s="109"/>
      <c r="JH506" s="109"/>
      <c r="JI506" s="109"/>
      <c r="JJ506" s="109"/>
      <c r="JK506" s="109"/>
      <c r="JL506" s="109"/>
      <c r="JM506" s="109"/>
      <c r="JN506" s="109"/>
      <c r="JO506" s="109"/>
      <c r="JP506" s="109"/>
      <c r="JQ506" s="109"/>
      <c r="JR506" s="109"/>
      <c r="JS506" s="109"/>
      <c r="JT506" s="109"/>
      <c r="JU506" s="109"/>
      <c r="JV506" s="109"/>
      <c r="JW506" s="109"/>
      <c r="JX506" s="109"/>
      <c r="JY506" s="109"/>
      <c r="JZ506" s="109"/>
      <c r="KA506" s="109"/>
      <c r="KB506" s="109"/>
      <c r="KC506" s="109"/>
      <c r="KD506" s="109"/>
      <c r="KE506" s="109"/>
      <c r="KF506" s="109"/>
      <c r="KG506" s="109"/>
      <c r="KH506" s="109"/>
      <c r="KI506" s="109"/>
      <c r="KJ506" s="109"/>
      <c r="KK506" s="109"/>
      <c r="KL506" s="109"/>
      <c r="KM506" s="109"/>
      <c r="KN506" s="109"/>
      <c r="KO506" s="109"/>
      <c r="KP506" s="109"/>
      <c r="KQ506" s="109"/>
      <c r="KR506" s="109"/>
      <c r="KS506" s="109"/>
      <c r="KT506" s="109"/>
      <c r="KU506" s="109"/>
      <c r="KV506" s="109"/>
      <c r="KW506" s="109"/>
      <c r="KX506" s="109"/>
      <c r="KY506" s="109"/>
      <c r="KZ506" s="109"/>
      <c r="LA506" s="109"/>
      <c r="LB506" s="109"/>
      <c r="LC506" s="109"/>
      <c r="LD506" s="109"/>
      <c r="LE506" s="109"/>
      <c r="LF506" s="109"/>
      <c r="LG506" s="109"/>
      <c r="LH506" s="109"/>
      <c r="LI506" s="109"/>
      <c r="LJ506" s="109"/>
      <c r="LK506" s="109"/>
      <c r="LL506" s="109"/>
      <c r="LM506" s="109"/>
      <c r="LN506" s="109"/>
      <c r="LO506" s="109"/>
      <c r="LP506" s="109"/>
      <c r="LQ506" s="109"/>
      <c r="LR506" s="109"/>
      <c r="LS506" s="109"/>
      <c r="LT506" s="109"/>
      <c r="LU506" s="109"/>
      <c r="LV506" s="109"/>
      <c r="LW506" s="109"/>
      <c r="LX506" s="109"/>
      <c r="LY506" s="109"/>
      <c r="LZ506" s="109"/>
      <c r="MA506" s="109"/>
      <c r="MB506" s="109"/>
      <c r="MC506" s="109"/>
      <c r="MD506" s="109"/>
      <c r="ME506" s="109"/>
      <c r="MF506" s="109"/>
      <c r="MG506" s="109"/>
      <c r="MH506" s="109"/>
      <c r="MI506" s="109"/>
      <c r="MJ506" s="109"/>
      <c r="MK506" s="109"/>
      <c r="ML506" s="109"/>
      <c r="MM506" s="109"/>
      <c r="MN506" s="109"/>
      <c r="MO506" s="109"/>
      <c r="MP506" s="109"/>
      <c r="MQ506" s="109"/>
      <c r="MR506" s="109"/>
      <c r="MS506" s="109"/>
      <c r="MT506" s="109"/>
      <c r="MU506" s="109"/>
      <c r="MV506" s="109"/>
      <c r="MW506" s="109"/>
      <c r="MX506" s="109"/>
      <c r="MY506" s="109"/>
      <c r="MZ506" s="109"/>
      <c r="NA506" s="109"/>
      <c r="NB506" s="109"/>
      <c r="NC506" s="109"/>
      <c r="ND506" s="109"/>
      <c r="NE506" s="109"/>
      <c r="NF506" s="109"/>
      <c r="NG506" s="109"/>
      <c r="NH506" s="109"/>
      <c r="NI506" s="109"/>
      <c r="NJ506" s="109"/>
      <c r="NK506" s="109"/>
      <c r="NL506" s="109"/>
      <c r="NM506" s="109"/>
      <c r="NN506" s="109"/>
      <c r="NO506" s="109"/>
      <c r="NP506" s="109"/>
      <c r="NQ506" s="109"/>
      <c r="NR506" s="109"/>
      <c r="NS506" s="109"/>
      <c r="NT506" s="109"/>
      <c r="NU506" s="109"/>
      <c r="NV506" s="109"/>
      <c r="NW506" s="109"/>
      <c r="NX506" s="109"/>
      <c r="NY506" s="109"/>
      <c r="NZ506" s="109"/>
      <c r="OA506" s="109"/>
      <c r="OB506" s="109"/>
      <c r="OC506" s="109"/>
      <c r="OD506" s="109"/>
      <c r="OE506" s="109"/>
      <c r="OF506" s="109"/>
      <c r="OG506" s="109"/>
      <c r="OH506" s="109"/>
      <c r="OI506" s="109"/>
      <c r="OJ506" s="109"/>
      <c r="OK506" s="109"/>
      <c r="OL506" s="109"/>
      <c r="OM506" s="109"/>
      <c r="ON506" s="109"/>
      <c r="OO506" s="109"/>
      <c r="OP506" s="109"/>
      <c r="OQ506" s="109"/>
      <c r="OR506" s="109"/>
      <c r="OS506" s="109"/>
      <c r="OT506" s="109"/>
      <c r="OU506" s="109"/>
      <c r="OV506" s="109"/>
      <c r="OW506" s="109"/>
      <c r="OX506" s="109"/>
      <c r="OY506" s="109"/>
      <c r="OZ506" s="109"/>
      <c r="PA506" s="109"/>
      <c r="PB506" s="109"/>
      <c r="PC506" s="109"/>
      <c r="PD506" s="109"/>
      <c r="PE506" s="109"/>
      <c r="PF506" s="109"/>
      <c r="PG506" s="109"/>
      <c r="PH506" s="109"/>
      <c r="PI506" s="109"/>
      <c r="PJ506" s="109"/>
      <c r="PK506" s="109"/>
      <c r="PL506" s="109"/>
      <c r="PM506" s="109"/>
      <c r="PN506" s="109"/>
      <c r="PO506" s="109"/>
      <c r="PP506" s="109"/>
      <c r="PQ506" s="109"/>
      <c r="PR506" s="109"/>
      <c r="PS506" s="109"/>
      <c r="PT506" s="109"/>
      <c r="PU506" s="109"/>
      <c r="PV506" s="109"/>
      <c r="PW506" s="109"/>
      <c r="PX506" s="109"/>
      <c r="PY506" s="109"/>
      <c r="PZ506" s="109"/>
      <c r="QA506" s="109"/>
      <c r="QB506" s="109"/>
      <c r="QC506" s="109"/>
      <c r="QD506" s="109"/>
      <c r="QE506" s="109"/>
      <c r="QF506" s="109"/>
      <c r="QG506" s="109"/>
      <c r="QH506" s="109"/>
      <c r="QI506" s="109"/>
      <c r="QJ506" s="109"/>
      <c r="QK506" s="23">
        <f t="shared" si="7"/>
        <v>2</v>
      </c>
      <c r="QL506" s="125"/>
      <c r="QM506" s="148"/>
      <c r="QN506" s="125"/>
      <c r="QO506" s="125"/>
      <c r="QP506" s="125"/>
      <c r="QQ506" s="125"/>
      <c r="QR506" s="125">
        <v>143.28</v>
      </c>
      <c r="QS506" s="130"/>
    </row>
    <row r="507" spans="1:461" s="5" customFormat="1" ht="12.75" customHeight="1" x14ac:dyDescent="0.2">
      <c r="A507" s="52">
        <v>44770</v>
      </c>
      <c r="B507" s="90" t="s">
        <v>483</v>
      </c>
      <c r="C507" s="107"/>
      <c r="D507" s="107"/>
      <c r="E507" s="108"/>
      <c r="F507" s="108"/>
      <c r="G507" s="108"/>
      <c r="H507" s="108"/>
      <c r="I507" s="108"/>
      <c r="J507" s="108"/>
      <c r="K507" s="108"/>
      <c r="L507" s="108"/>
      <c r="M507" s="108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>
        <v>2</v>
      </c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 s="109"/>
      <c r="BD507" s="109"/>
      <c r="BE507" s="109"/>
      <c r="BF507" s="109"/>
      <c r="BG507" s="109"/>
      <c r="BH507" s="109"/>
      <c r="BI507" s="109"/>
      <c r="BJ507" s="109"/>
      <c r="BK507" s="109"/>
      <c r="BL507" s="109"/>
      <c r="BM507" s="109">
        <v>3</v>
      </c>
      <c r="BN507" s="109"/>
      <c r="BO507" s="109"/>
      <c r="BP507" s="109"/>
      <c r="BQ507" s="109"/>
      <c r="BR507" s="109"/>
      <c r="BS507" s="109"/>
      <c r="BT507" s="109"/>
      <c r="BU507" s="109"/>
      <c r="BV507" s="109"/>
      <c r="BW507" s="109"/>
      <c r="BX507" s="109"/>
      <c r="BY507" s="109"/>
      <c r="BZ507" s="109"/>
      <c r="CA507" s="109"/>
      <c r="CB507" s="109"/>
      <c r="CC507" s="109"/>
      <c r="CD507" s="109"/>
      <c r="CE507" s="109"/>
      <c r="CF507" s="109"/>
      <c r="CG507" s="109"/>
      <c r="CH507" s="109"/>
      <c r="CI507" s="109"/>
      <c r="CJ507" s="109"/>
      <c r="CK507" s="109"/>
      <c r="CL507" s="109"/>
      <c r="CM507" s="109"/>
      <c r="CN507" s="109"/>
      <c r="CO507" s="109"/>
      <c r="CP507" s="109"/>
      <c r="CQ507" s="109"/>
      <c r="CR507" s="109"/>
      <c r="CS507" s="109"/>
      <c r="CT507" s="109"/>
      <c r="CU507" s="109"/>
      <c r="CV507" s="109"/>
      <c r="CW507" s="109"/>
      <c r="CX507" s="109"/>
      <c r="CY507" s="109"/>
      <c r="CZ507" s="109"/>
      <c r="DA507" s="109"/>
      <c r="DB507" s="109"/>
      <c r="DC507" s="109"/>
      <c r="DD507" s="109"/>
      <c r="DE507" s="109"/>
      <c r="DF507" s="109">
        <v>5</v>
      </c>
      <c r="DG507" s="109"/>
      <c r="DH507" s="109"/>
      <c r="DI507" s="109"/>
      <c r="DJ507" s="109"/>
      <c r="DK507" s="109"/>
      <c r="DL507" s="109"/>
      <c r="DM507" s="109"/>
      <c r="DN507" s="109"/>
      <c r="DO507" s="109"/>
      <c r="DP507" s="109"/>
      <c r="DQ507" s="109"/>
      <c r="DR507" s="109">
        <v>5</v>
      </c>
      <c r="DS507" s="109"/>
      <c r="DT507" s="109"/>
      <c r="DU507" s="109"/>
      <c r="DV507" s="109"/>
      <c r="DW507" s="109"/>
      <c r="DX507" s="109"/>
      <c r="DY507" s="109"/>
      <c r="DZ507" s="109"/>
      <c r="EA507" s="109"/>
      <c r="EB507" s="109"/>
      <c r="EC507" s="109"/>
      <c r="ED507" s="109"/>
      <c r="EE507" s="109"/>
      <c r="EF507" s="109"/>
      <c r="EG507" s="109"/>
      <c r="EH507" s="109"/>
      <c r="EI507" s="109"/>
      <c r="EJ507" s="109"/>
      <c r="EK507" s="109"/>
      <c r="EL507" s="109"/>
      <c r="EM507" s="109"/>
      <c r="EN507" s="109"/>
      <c r="EO507" s="109"/>
      <c r="EP507" s="109"/>
      <c r="EQ507" s="109"/>
      <c r="ER507" s="109"/>
      <c r="ES507" s="109"/>
      <c r="ET507" s="109"/>
      <c r="EU507" s="109"/>
      <c r="EV507" s="109"/>
      <c r="EW507" s="109"/>
      <c r="EX507" s="109"/>
      <c r="EY507" s="109"/>
      <c r="EZ507" s="109"/>
      <c r="FA507" s="109"/>
      <c r="FB507" s="109"/>
      <c r="FC507" s="109"/>
      <c r="FD507" s="109"/>
      <c r="FE507" s="109"/>
      <c r="FF507" s="109"/>
      <c r="FG507" s="109"/>
      <c r="FH507" s="109"/>
      <c r="FI507" s="109"/>
      <c r="FJ507" s="109">
        <v>2</v>
      </c>
      <c r="FK507" s="109"/>
      <c r="FL507" s="109"/>
      <c r="FM507" s="109"/>
      <c r="FN507" s="109"/>
      <c r="FO507" s="109"/>
      <c r="FP507" s="109"/>
      <c r="FQ507" s="109"/>
      <c r="FR507" s="109"/>
      <c r="FS507" s="109"/>
      <c r="FT507" s="109"/>
      <c r="FU507" s="109"/>
      <c r="FV507" s="109"/>
      <c r="FW507" s="109"/>
      <c r="FX507" s="109"/>
      <c r="FY507" s="109"/>
      <c r="FZ507" s="109"/>
      <c r="GA507" s="109"/>
      <c r="GB507" s="109"/>
      <c r="GC507" s="109"/>
      <c r="GD507" s="109"/>
      <c r="GE507" s="109"/>
      <c r="GF507" s="109"/>
      <c r="GG507" s="109"/>
      <c r="GH507" s="109"/>
      <c r="GI507" s="109"/>
      <c r="GJ507" s="109"/>
      <c r="GK507" s="109"/>
      <c r="GL507" s="109"/>
      <c r="GM507" s="109"/>
      <c r="GN507" s="109"/>
      <c r="GO507" s="109"/>
      <c r="GP507" s="109"/>
      <c r="GQ507" s="109"/>
      <c r="GR507" s="109"/>
      <c r="GS507" s="109"/>
      <c r="GT507" s="109"/>
      <c r="GU507" s="109"/>
      <c r="GV507" s="109"/>
      <c r="GW507" s="109"/>
      <c r="GX507" s="109"/>
      <c r="GY507" s="109"/>
      <c r="GZ507" s="109"/>
      <c r="HA507" s="109"/>
      <c r="HB507" s="109"/>
      <c r="HC507" s="109"/>
      <c r="HD507" s="109"/>
      <c r="HE507" s="109"/>
      <c r="HF507" s="109"/>
      <c r="HG507" s="109"/>
      <c r="HH507" s="109"/>
      <c r="HI507" s="109"/>
      <c r="HJ507" s="109"/>
      <c r="HK507" s="109"/>
      <c r="HL507" s="109"/>
      <c r="HM507" s="109"/>
      <c r="HN507" s="109"/>
      <c r="HO507" s="109"/>
      <c r="HP507" s="109"/>
      <c r="HQ507" s="109"/>
      <c r="HR507" s="109"/>
      <c r="HS507" s="109"/>
      <c r="HT507" s="109"/>
      <c r="HU507" s="109"/>
      <c r="HV507" s="109"/>
      <c r="HW507" s="109"/>
      <c r="HX507" s="109"/>
      <c r="HY507" s="109"/>
      <c r="HZ507" s="109"/>
      <c r="IA507" s="109"/>
      <c r="IB507" s="109"/>
      <c r="IC507" s="109"/>
      <c r="ID507" s="109"/>
      <c r="IE507" s="109"/>
      <c r="IF507" s="109"/>
      <c r="IG507" s="109"/>
      <c r="IH507" s="109"/>
      <c r="II507" s="109"/>
      <c r="IJ507" s="109"/>
      <c r="IK507" s="109"/>
      <c r="IL507" s="109"/>
      <c r="IM507" s="109"/>
      <c r="IN507" s="109"/>
      <c r="IO507" s="109"/>
      <c r="IP507" s="109"/>
      <c r="IQ507" s="109"/>
      <c r="IR507" s="109"/>
      <c r="IS507" s="109"/>
      <c r="IT507" s="109"/>
      <c r="IU507" s="109"/>
      <c r="IV507" s="109"/>
      <c r="IW507" s="109"/>
      <c r="IX507" s="109"/>
      <c r="IY507" s="109"/>
      <c r="IZ507" s="109"/>
      <c r="JA507" s="109"/>
      <c r="JB507" s="109"/>
      <c r="JC507" s="109"/>
      <c r="JD507" s="109"/>
      <c r="JE507" s="109"/>
      <c r="JF507" s="109"/>
      <c r="JG507" s="109"/>
      <c r="JH507" s="109"/>
      <c r="JI507" s="109"/>
      <c r="JJ507" s="109"/>
      <c r="JK507" s="109"/>
      <c r="JL507" s="109"/>
      <c r="JM507" s="109"/>
      <c r="JN507" s="109"/>
      <c r="JO507" s="109"/>
      <c r="JP507" s="109"/>
      <c r="JQ507" s="109"/>
      <c r="JR507" s="109"/>
      <c r="JS507" s="109"/>
      <c r="JT507" s="109"/>
      <c r="JU507" s="109"/>
      <c r="JV507" s="109"/>
      <c r="JW507" s="109"/>
      <c r="JX507" s="109"/>
      <c r="JY507" s="109"/>
      <c r="JZ507" s="109"/>
      <c r="KA507" s="109"/>
      <c r="KB507" s="109"/>
      <c r="KC507" s="109"/>
      <c r="KD507" s="109"/>
      <c r="KE507" s="109"/>
      <c r="KF507" s="109"/>
      <c r="KG507" s="109"/>
      <c r="KH507" s="109"/>
      <c r="KI507" s="109"/>
      <c r="KJ507" s="109"/>
      <c r="KK507" s="109"/>
      <c r="KL507" s="109"/>
      <c r="KM507" s="109"/>
      <c r="KN507" s="109"/>
      <c r="KO507" s="109"/>
      <c r="KP507" s="109"/>
      <c r="KQ507" s="109"/>
      <c r="KR507" s="109"/>
      <c r="KS507" s="109"/>
      <c r="KT507" s="109"/>
      <c r="KU507" s="109"/>
      <c r="KV507" s="109"/>
      <c r="KW507" s="109"/>
      <c r="KX507" s="109"/>
      <c r="KY507" s="109"/>
      <c r="KZ507" s="109"/>
      <c r="LA507" s="109"/>
      <c r="LB507" s="109"/>
      <c r="LC507" s="109"/>
      <c r="LD507" s="109">
        <v>2</v>
      </c>
      <c r="LE507" s="109"/>
      <c r="LF507" s="109"/>
      <c r="LG507" s="109"/>
      <c r="LH507" s="109"/>
      <c r="LI507" s="109"/>
      <c r="LJ507" s="109"/>
      <c r="LK507" s="109"/>
      <c r="LL507" s="109"/>
      <c r="LM507" s="109"/>
      <c r="LN507" s="109"/>
      <c r="LO507" s="109"/>
      <c r="LP507" s="109"/>
      <c r="LQ507" s="109"/>
      <c r="LR507" s="109"/>
      <c r="LS507" s="109">
        <v>1</v>
      </c>
      <c r="LT507" s="109"/>
      <c r="LU507" s="109"/>
      <c r="LV507" s="109"/>
      <c r="LW507" s="109"/>
      <c r="LX507" s="109"/>
      <c r="LY507" s="109"/>
      <c r="LZ507" s="109"/>
      <c r="MA507" s="109"/>
      <c r="MB507" s="109">
        <v>3</v>
      </c>
      <c r="MC507" s="109"/>
      <c r="MD507" s="109"/>
      <c r="ME507" s="109"/>
      <c r="MF507" s="109"/>
      <c r="MG507" s="109"/>
      <c r="MH507" s="109"/>
      <c r="MI507" s="109"/>
      <c r="MJ507" s="109"/>
      <c r="MK507" s="109"/>
      <c r="ML507" s="109"/>
      <c r="MM507" s="109"/>
      <c r="MN507" s="109"/>
      <c r="MO507" s="109"/>
      <c r="MP507" s="109"/>
      <c r="MQ507" s="109"/>
      <c r="MR507" s="109"/>
      <c r="MS507" s="109"/>
      <c r="MT507" s="109"/>
      <c r="MU507" s="109"/>
      <c r="MV507" s="109"/>
      <c r="MW507" s="109"/>
      <c r="MX507" s="109"/>
      <c r="MY507" s="109"/>
      <c r="MZ507" s="109"/>
      <c r="NA507" s="109"/>
      <c r="NB507" s="109"/>
      <c r="NC507" s="109"/>
      <c r="ND507" s="109"/>
      <c r="NE507" s="109"/>
      <c r="NF507" s="109"/>
      <c r="NG507" s="109"/>
      <c r="NH507" s="109"/>
      <c r="NI507" s="109"/>
      <c r="NJ507" s="109"/>
      <c r="NK507" s="109"/>
      <c r="NL507" s="109"/>
      <c r="NM507" s="109"/>
      <c r="NN507" s="109"/>
      <c r="NO507" s="109"/>
      <c r="NP507" s="109"/>
      <c r="NQ507" s="109"/>
      <c r="NR507" s="109"/>
      <c r="NS507" s="109">
        <v>2</v>
      </c>
      <c r="NT507" s="109"/>
      <c r="NU507" s="109"/>
      <c r="NV507" s="109"/>
      <c r="NW507" s="109"/>
      <c r="NX507" s="109"/>
      <c r="NY507" s="109"/>
      <c r="NZ507" s="109"/>
      <c r="OA507" s="109"/>
      <c r="OB507" s="109"/>
      <c r="OC507" s="109"/>
      <c r="OD507" s="109"/>
      <c r="OE507" s="109"/>
      <c r="OF507" s="109"/>
      <c r="OG507" s="109"/>
      <c r="OH507" s="109"/>
      <c r="OI507" s="109"/>
      <c r="OJ507" s="109"/>
      <c r="OK507" s="109"/>
      <c r="OL507" s="109"/>
      <c r="OM507" s="109"/>
      <c r="ON507" s="109"/>
      <c r="OO507" s="109"/>
      <c r="OP507" s="109"/>
      <c r="OQ507" s="109"/>
      <c r="OR507" s="109"/>
      <c r="OS507" s="109"/>
      <c r="OT507" s="109"/>
      <c r="OU507" s="109"/>
      <c r="OV507" s="109"/>
      <c r="OW507" s="109"/>
      <c r="OX507" s="109"/>
      <c r="OY507" s="109"/>
      <c r="OZ507" s="109"/>
      <c r="PA507" s="109"/>
      <c r="PB507" s="109"/>
      <c r="PC507" s="109"/>
      <c r="PD507" s="109"/>
      <c r="PE507" s="109"/>
      <c r="PF507" s="109"/>
      <c r="PG507" s="109"/>
      <c r="PH507" s="109"/>
      <c r="PI507" s="109"/>
      <c r="PJ507" s="109"/>
      <c r="PK507" s="109"/>
      <c r="PL507" s="109"/>
      <c r="PM507" s="109"/>
      <c r="PN507" s="109"/>
      <c r="PO507" s="109"/>
      <c r="PP507" s="109"/>
      <c r="PQ507" s="109"/>
      <c r="PR507" s="109"/>
      <c r="PS507" s="109"/>
      <c r="PT507" s="109"/>
      <c r="PU507" s="109"/>
      <c r="PV507" s="109"/>
      <c r="PW507" s="109"/>
      <c r="PX507" s="109"/>
      <c r="PY507" s="109"/>
      <c r="PZ507" s="109"/>
      <c r="QA507" s="109"/>
      <c r="QB507" s="109"/>
      <c r="QC507" s="109"/>
      <c r="QD507" s="109"/>
      <c r="QE507" s="109"/>
      <c r="QF507" s="109"/>
      <c r="QG507" s="109"/>
      <c r="QH507" s="109"/>
      <c r="QI507" s="109"/>
      <c r="QJ507" s="109"/>
      <c r="QK507" s="23">
        <f t="shared" si="7"/>
        <v>25</v>
      </c>
      <c r="QL507" s="125"/>
      <c r="QM507" s="148"/>
      <c r="QN507" s="125"/>
      <c r="QO507" s="125"/>
      <c r="QP507" s="125"/>
      <c r="QQ507" s="125"/>
      <c r="QR507" s="125">
        <v>1279.26</v>
      </c>
      <c r="QS507" s="130"/>
    </row>
    <row r="508" spans="1:461" s="5" customFormat="1" ht="12.75" customHeight="1" x14ac:dyDescent="0.2">
      <c r="A508" s="52">
        <v>44771</v>
      </c>
      <c r="B508" s="98" t="s">
        <v>415</v>
      </c>
      <c r="C508" s="107"/>
      <c r="D508" s="107"/>
      <c r="E508" s="108"/>
      <c r="F508" s="108"/>
      <c r="G508" s="108"/>
      <c r="H508" s="108"/>
      <c r="I508" s="108"/>
      <c r="J508" s="108"/>
      <c r="K508" s="108"/>
      <c r="L508" s="108"/>
      <c r="M508" s="108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>
        <v>3</v>
      </c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 s="109"/>
      <c r="BD508" s="109"/>
      <c r="BE508" s="109"/>
      <c r="BF508" s="109"/>
      <c r="BG508" s="109"/>
      <c r="BH508" s="109"/>
      <c r="BI508" s="109"/>
      <c r="BJ508" s="109"/>
      <c r="BK508" s="109"/>
      <c r="BL508" s="109"/>
      <c r="BM508" s="109"/>
      <c r="BN508" s="109"/>
      <c r="BO508" s="109"/>
      <c r="BP508" s="109"/>
      <c r="BQ508" s="109"/>
      <c r="BR508" s="109"/>
      <c r="BS508" s="109"/>
      <c r="BT508" s="109"/>
      <c r="BU508" s="109"/>
      <c r="BV508" s="109"/>
      <c r="BW508" s="109"/>
      <c r="BX508" s="109"/>
      <c r="BY508" s="109"/>
      <c r="BZ508" s="109"/>
      <c r="CA508" s="109"/>
      <c r="CB508" s="109"/>
      <c r="CC508" s="109"/>
      <c r="CD508" s="109"/>
      <c r="CE508" s="109"/>
      <c r="CF508" s="109"/>
      <c r="CG508" s="109"/>
      <c r="CH508" s="109"/>
      <c r="CI508" s="109"/>
      <c r="CJ508" s="109"/>
      <c r="CK508" s="109"/>
      <c r="CL508" s="109"/>
      <c r="CM508" s="109"/>
      <c r="CN508" s="109"/>
      <c r="CO508" s="109"/>
      <c r="CP508" s="109"/>
      <c r="CQ508" s="109"/>
      <c r="CR508" s="109"/>
      <c r="CS508" s="109"/>
      <c r="CT508" s="109"/>
      <c r="CU508" s="109"/>
      <c r="CV508" s="109"/>
      <c r="CW508" s="109"/>
      <c r="CX508" s="109"/>
      <c r="CY508" s="109"/>
      <c r="CZ508" s="109"/>
      <c r="DA508" s="109"/>
      <c r="DB508" s="109"/>
      <c r="DC508" s="109"/>
      <c r="DD508" s="109"/>
      <c r="DE508" s="109"/>
      <c r="DF508" s="109"/>
      <c r="DG508" s="109"/>
      <c r="DH508" s="109"/>
      <c r="DI508" s="109"/>
      <c r="DJ508" s="109"/>
      <c r="DK508" s="109"/>
      <c r="DL508" s="109"/>
      <c r="DM508" s="109"/>
      <c r="DN508" s="109"/>
      <c r="DO508" s="109"/>
      <c r="DP508" s="109"/>
      <c r="DQ508" s="109"/>
      <c r="DR508" s="109"/>
      <c r="DS508" s="109"/>
      <c r="DT508" s="109"/>
      <c r="DU508" s="109"/>
      <c r="DV508" s="109"/>
      <c r="DW508" s="109"/>
      <c r="DX508" s="109"/>
      <c r="DY508" s="109"/>
      <c r="DZ508" s="109"/>
      <c r="EA508" s="109"/>
      <c r="EB508" s="109"/>
      <c r="EC508" s="109"/>
      <c r="ED508" s="109"/>
      <c r="EE508" s="109"/>
      <c r="EF508" s="109"/>
      <c r="EG508" s="109"/>
      <c r="EH508" s="109"/>
      <c r="EI508" s="109"/>
      <c r="EJ508" s="109"/>
      <c r="EK508" s="109"/>
      <c r="EL508" s="109"/>
      <c r="EM508" s="109"/>
      <c r="EN508" s="109"/>
      <c r="EO508" s="109"/>
      <c r="EP508" s="109"/>
      <c r="EQ508" s="109"/>
      <c r="ER508" s="109"/>
      <c r="ES508" s="109"/>
      <c r="ET508" s="109"/>
      <c r="EU508" s="109"/>
      <c r="EV508" s="109"/>
      <c r="EW508" s="109"/>
      <c r="EX508" s="109"/>
      <c r="EY508" s="109"/>
      <c r="EZ508" s="109"/>
      <c r="FA508" s="109"/>
      <c r="FB508" s="109"/>
      <c r="FC508" s="109"/>
      <c r="FD508" s="109"/>
      <c r="FE508" s="109"/>
      <c r="FF508" s="109"/>
      <c r="FG508" s="109"/>
      <c r="FH508" s="109"/>
      <c r="FI508" s="109"/>
      <c r="FJ508" s="109"/>
      <c r="FK508" s="109"/>
      <c r="FL508" s="109"/>
      <c r="FM508" s="109"/>
      <c r="FN508" s="109"/>
      <c r="FO508" s="109"/>
      <c r="FP508" s="109"/>
      <c r="FQ508" s="109"/>
      <c r="FR508" s="109"/>
      <c r="FS508" s="109"/>
      <c r="FT508" s="109"/>
      <c r="FU508" s="109"/>
      <c r="FV508" s="109"/>
      <c r="FW508" s="109"/>
      <c r="FX508" s="109"/>
      <c r="FY508" s="109"/>
      <c r="FZ508" s="109"/>
      <c r="GA508" s="109"/>
      <c r="GB508" s="109"/>
      <c r="GC508" s="109"/>
      <c r="GD508" s="109"/>
      <c r="GE508" s="109"/>
      <c r="GF508" s="109"/>
      <c r="GG508" s="109"/>
      <c r="GH508" s="109"/>
      <c r="GI508" s="109"/>
      <c r="GJ508" s="109"/>
      <c r="GK508" s="109"/>
      <c r="GL508" s="109"/>
      <c r="GM508" s="109"/>
      <c r="GN508" s="109"/>
      <c r="GO508" s="109"/>
      <c r="GP508" s="109"/>
      <c r="GQ508" s="109"/>
      <c r="GR508" s="109"/>
      <c r="GS508" s="109"/>
      <c r="GT508" s="109"/>
      <c r="GU508" s="109"/>
      <c r="GV508" s="109"/>
      <c r="GW508" s="109"/>
      <c r="GX508" s="109"/>
      <c r="GY508" s="109"/>
      <c r="GZ508" s="109"/>
      <c r="HA508" s="109"/>
      <c r="HB508" s="109"/>
      <c r="HC508" s="109"/>
      <c r="HD508" s="109"/>
      <c r="HE508" s="109"/>
      <c r="HF508" s="109"/>
      <c r="HG508" s="109">
        <v>5</v>
      </c>
      <c r="HH508" s="109"/>
      <c r="HI508" s="109"/>
      <c r="HJ508" s="109"/>
      <c r="HK508" s="109"/>
      <c r="HL508" s="109"/>
      <c r="HM508" s="109"/>
      <c r="HN508" s="109"/>
      <c r="HO508" s="109"/>
      <c r="HP508" s="109"/>
      <c r="HQ508" s="109"/>
      <c r="HR508" s="109"/>
      <c r="HS508" s="109"/>
      <c r="HT508" s="109"/>
      <c r="HU508" s="109"/>
      <c r="HV508" s="109"/>
      <c r="HW508" s="109"/>
      <c r="HX508" s="109"/>
      <c r="HY508" s="109"/>
      <c r="HZ508" s="109"/>
      <c r="IA508" s="109"/>
      <c r="IB508" s="109"/>
      <c r="IC508" s="109"/>
      <c r="ID508" s="109"/>
      <c r="IE508" s="109"/>
      <c r="IF508" s="109"/>
      <c r="IG508" s="109"/>
      <c r="IH508" s="109"/>
      <c r="II508" s="109"/>
      <c r="IJ508" s="109"/>
      <c r="IK508" s="109"/>
      <c r="IL508" s="109"/>
      <c r="IM508" s="109"/>
      <c r="IN508" s="109"/>
      <c r="IO508" s="109"/>
      <c r="IP508" s="109"/>
      <c r="IQ508" s="109"/>
      <c r="IR508" s="109"/>
      <c r="IS508" s="109"/>
      <c r="IT508" s="109"/>
      <c r="IU508" s="109"/>
      <c r="IV508" s="109"/>
      <c r="IW508" s="109"/>
      <c r="IX508" s="109"/>
      <c r="IY508" s="109"/>
      <c r="IZ508" s="109"/>
      <c r="JA508" s="109"/>
      <c r="JB508" s="109"/>
      <c r="JC508" s="109"/>
      <c r="JD508" s="109"/>
      <c r="JE508" s="109"/>
      <c r="JF508" s="109"/>
      <c r="JG508" s="109"/>
      <c r="JH508" s="109"/>
      <c r="JI508" s="109"/>
      <c r="JJ508" s="109"/>
      <c r="JK508" s="109"/>
      <c r="JL508" s="109"/>
      <c r="JM508" s="109"/>
      <c r="JN508" s="109"/>
      <c r="JO508" s="109"/>
      <c r="JP508" s="109"/>
      <c r="JQ508" s="109"/>
      <c r="JR508" s="109"/>
      <c r="JS508" s="109"/>
      <c r="JT508" s="109"/>
      <c r="JU508" s="109"/>
      <c r="JV508" s="109"/>
      <c r="JW508" s="109"/>
      <c r="JX508" s="109"/>
      <c r="JY508" s="109"/>
      <c r="JZ508" s="109"/>
      <c r="KA508" s="109"/>
      <c r="KB508" s="109"/>
      <c r="KC508" s="109"/>
      <c r="KD508" s="109"/>
      <c r="KE508" s="109"/>
      <c r="KF508" s="109"/>
      <c r="KG508" s="109"/>
      <c r="KH508" s="109"/>
      <c r="KI508" s="109"/>
      <c r="KJ508" s="109"/>
      <c r="KK508" s="109"/>
      <c r="KL508" s="109"/>
      <c r="KM508" s="109"/>
      <c r="KN508" s="109"/>
      <c r="KO508" s="109"/>
      <c r="KP508" s="109"/>
      <c r="KQ508" s="109"/>
      <c r="KR508" s="109"/>
      <c r="KS508" s="109"/>
      <c r="KT508" s="109"/>
      <c r="KU508" s="109"/>
      <c r="KV508" s="109"/>
      <c r="KW508" s="109"/>
      <c r="KX508" s="109"/>
      <c r="KY508" s="109"/>
      <c r="KZ508" s="109"/>
      <c r="LA508" s="109"/>
      <c r="LB508" s="109"/>
      <c r="LC508" s="109"/>
      <c r="LD508" s="109"/>
      <c r="LE508" s="109"/>
      <c r="LF508" s="109"/>
      <c r="LG508" s="109"/>
      <c r="LH508" s="109"/>
      <c r="LI508" s="109"/>
      <c r="LJ508" s="109"/>
      <c r="LK508" s="109"/>
      <c r="LL508" s="109"/>
      <c r="LM508" s="109"/>
      <c r="LN508" s="109"/>
      <c r="LO508" s="109"/>
      <c r="LP508" s="109"/>
      <c r="LQ508" s="109"/>
      <c r="LR508" s="109"/>
      <c r="LS508" s="109"/>
      <c r="LT508" s="109"/>
      <c r="LU508" s="109"/>
      <c r="LV508" s="109"/>
      <c r="LW508" s="109"/>
      <c r="LX508" s="109"/>
      <c r="LY508" s="109"/>
      <c r="LZ508" s="109"/>
      <c r="MA508" s="109"/>
      <c r="MB508" s="109"/>
      <c r="MC508" s="109"/>
      <c r="MD508" s="109"/>
      <c r="ME508" s="109"/>
      <c r="MF508" s="109"/>
      <c r="MG508" s="109"/>
      <c r="MH508" s="109"/>
      <c r="MI508" s="109"/>
      <c r="MJ508" s="109"/>
      <c r="MK508" s="109"/>
      <c r="ML508" s="109"/>
      <c r="MM508" s="109"/>
      <c r="MN508" s="109"/>
      <c r="MO508" s="109"/>
      <c r="MP508" s="109"/>
      <c r="MQ508" s="109"/>
      <c r="MR508" s="109"/>
      <c r="MS508" s="109"/>
      <c r="MT508" s="109"/>
      <c r="MU508" s="109"/>
      <c r="MV508" s="109"/>
      <c r="MW508" s="109"/>
      <c r="MX508" s="109"/>
      <c r="MY508" s="109"/>
      <c r="MZ508" s="109"/>
      <c r="NA508" s="109"/>
      <c r="NB508" s="109"/>
      <c r="NC508" s="109"/>
      <c r="ND508" s="109"/>
      <c r="NE508" s="109"/>
      <c r="NF508" s="109"/>
      <c r="NG508" s="109"/>
      <c r="NH508" s="109"/>
      <c r="NI508" s="109"/>
      <c r="NJ508" s="109"/>
      <c r="NK508" s="109"/>
      <c r="NL508" s="109"/>
      <c r="NM508" s="109"/>
      <c r="NN508" s="109"/>
      <c r="NO508" s="109"/>
      <c r="NP508" s="109"/>
      <c r="NQ508" s="109"/>
      <c r="NR508" s="109"/>
      <c r="NS508" s="109"/>
      <c r="NT508" s="109"/>
      <c r="NU508" s="109"/>
      <c r="NV508" s="109"/>
      <c r="NW508" s="109"/>
      <c r="NX508" s="109"/>
      <c r="NY508" s="109"/>
      <c r="NZ508" s="109"/>
      <c r="OA508" s="109"/>
      <c r="OB508" s="109"/>
      <c r="OC508" s="109"/>
      <c r="OD508" s="109"/>
      <c r="OE508" s="109"/>
      <c r="OF508" s="109"/>
      <c r="OG508" s="109"/>
      <c r="OH508" s="109"/>
      <c r="OI508" s="109"/>
      <c r="OJ508" s="109"/>
      <c r="OK508" s="109"/>
      <c r="OL508" s="109"/>
      <c r="OM508" s="109"/>
      <c r="ON508" s="109"/>
      <c r="OO508" s="109"/>
      <c r="OP508" s="109"/>
      <c r="OQ508" s="109"/>
      <c r="OR508" s="109"/>
      <c r="OS508" s="109"/>
      <c r="OT508" s="109"/>
      <c r="OU508" s="109"/>
      <c r="OV508" s="109"/>
      <c r="OW508" s="109"/>
      <c r="OX508" s="109"/>
      <c r="OY508" s="109"/>
      <c r="OZ508" s="109"/>
      <c r="PA508" s="109"/>
      <c r="PB508" s="109"/>
      <c r="PC508" s="109"/>
      <c r="PD508" s="109"/>
      <c r="PE508" s="109"/>
      <c r="PF508" s="109"/>
      <c r="PG508" s="109"/>
      <c r="PH508" s="109"/>
      <c r="PI508" s="109"/>
      <c r="PJ508" s="109"/>
      <c r="PK508" s="109"/>
      <c r="PL508" s="109"/>
      <c r="PM508" s="109"/>
      <c r="PN508" s="109"/>
      <c r="PO508" s="109"/>
      <c r="PP508" s="109"/>
      <c r="PQ508" s="109"/>
      <c r="PR508" s="109"/>
      <c r="PS508" s="109"/>
      <c r="PT508" s="109"/>
      <c r="PU508" s="109"/>
      <c r="PV508" s="109"/>
      <c r="PW508" s="109"/>
      <c r="PX508" s="109"/>
      <c r="PY508" s="109"/>
      <c r="PZ508" s="109"/>
      <c r="QA508" s="109"/>
      <c r="QB508" s="109"/>
      <c r="QC508" s="109"/>
      <c r="QD508" s="109"/>
      <c r="QE508" s="109"/>
      <c r="QF508" s="109"/>
      <c r="QG508" s="109"/>
      <c r="QH508" s="109"/>
      <c r="QI508" s="109"/>
      <c r="QJ508" s="109"/>
      <c r="QK508" s="23">
        <f t="shared" si="7"/>
        <v>8</v>
      </c>
      <c r="QL508" s="125"/>
      <c r="QM508" s="148"/>
      <c r="QN508" s="125"/>
      <c r="QO508" s="125"/>
      <c r="QP508" s="125"/>
      <c r="QQ508" s="125"/>
      <c r="QR508" s="125">
        <v>466.98</v>
      </c>
      <c r="QS508" s="130"/>
    </row>
    <row r="509" spans="1:461" s="5" customFormat="1" ht="12.75" customHeight="1" x14ac:dyDescent="0.2">
      <c r="A509" s="52">
        <v>44771</v>
      </c>
      <c r="B509" s="162" t="s">
        <v>71</v>
      </c>
      <c r="C509" s="107"/>
      <c r="D509" s="107"/>
      <c r="E509" s="108"/>
      <c r="F509" s="108"/>
      <c r="G509" s="108"/>
      <c r="H509" s="108"/>
      <c r="I509" s="108"/>
      <c r="J509" s="108"/>
      <c r="K509" s="108"/>
      <c r="L509" s="108"/>
      <c r="M509" s="108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 s="109"/>
      <c r="BD509" s="109"/>
      <c r="BE509" s="109"/>
      <c r="BF509" s="109"/>
      <c r="BG509" s="109"/>
      <c r="BH509" s="109"/>
      <c r="BI509" s="109"/>
      <c r="BJ509" s="109"/>
      <c r="BK509" s="109"/>
      <c r="BL509" s="109"/>
      <c r="BM509" s="109"/>
      <c r="BN509" s="109"/>
      <c r="BO509" s="109"/>
      <c r="BP509" s="109"/>
      <c r="BQ509" s="109"/>
      <c r="BR509" s="109"/>
      <c r="BS509" s="109"/>
      <c r="BT509" s="109"/>
      <c r="BU509" s="109"/>
      <c r="BV509" s="109"/>
      <c r="BW509" s="109"/>
      <c r="BX509" s="109"/>
      <c r="BY509" s="109"/>
      <c r="BZ509" s="109"/>
      <c r="CA509" s="109"/>
      <c r="CB509" s="109"/>
      <c r="CC509" s="109"/>
      <c r="CD509" s="109"/>
      <c r="CE509" s="109"/>
      <c r="CF509" s="109"/>
      <c r="CG509" s="109"/>
      <c r="CH509" s="109"/>
      <c r="CI509" s="109"/>
      <c r="CJ509" s="109"/>
      <c r="CK509" s="109"/>
      <c r="CL509" s="109"/>
      <c r="CM509" s="109"/>
      <c r="CN509" s="109"/>
      <c r="CO509" s="109"/>
      <c r="CP509" s="109"/>
      <c r="CQ509" s="109"/>
      <c r="CR509" s="109"/>
      <c r="CS509" s="109"/>
      <c r="CT509" s="109"/>
      <c r="CU509" s="109">
        <v>1.8</v>
      </c>
      <c r="CV509" s="109"/>
      <c r="CW509" s="109"/>
      <c r="CX509" s="109"/>
      <c r="CY509" s="109"/>
      <c r="CZ509" s="109"/>
      <c r="DA509" s="109"/>
      <c r="DB509" s="109"/>
      <c r="DC509" s="109"/>
      <c r="DD509" s="109"/>
      <c r="DE509" s="109"/>
      <c r="DF509" s="109"/>
      <c r="DG509" s="109"/>
      <c r="DH509" s="109"/>
      <c r="DI509" s="109"/>
      <c r="DJ509" s="109"/>
      <c r="DK509" s="109"/>
      <c r="DL509" s="109"/>
      <c r="DM509" s="109"/>
      <c r="DN509" s="109"/>
      <c r="DO509" s="109"/>
      <c r="DP509" s="109"/>
      <c r="DQ509" s="109"/>
      <c r="DR509" s="109"/>
      <c r="DS509" s="109"/>
      <c r="DT509" s="109"/>
      <c r="DU509" s="109"/>
      <c r="DV509" s="109"/>
      <c r="DW509" s="109"/>
      <c r="DX509" s="109"/>
      <c r="DY509" s="109"/>
      <c r="DZ509" s="109"/>
      <c r="EA509" s="109"/>
      <c r="EB509" s="109"/>
      <c r="EC509" s="109"/>
      <c r="ED509" s="109"/>
      <c r="EE509" s="109"/>
      <c r="EF509" s="109"/>
      <c r="EG509" s="109"/>
      <c r="EH509" s="109"/>
      <c r="EI509" s="109"/>
      <c r="EJ509" s="109"/>
      <c r="EK509" s="109"/>
      <c r="EL509" s="109"/>
      <c r="EM509" s="109"/>
      <c r="EN509" s="109"/>
      <c r="EO509" s="109"/>
      <c r="EP509" s="109"/>
      <c r="EQ509" s="109"/>
      <c r="ER509" s="109"/>
      <c r="ES509" s="109"/>
      <c r="ET509" s="109"/>
      <c r="EU509" s="109"/>
      <c r="EV509" s="109"/>
      <c r="EW509" s="109"/>
      <c r="EX509" s="109"/>
      <c r="EY509" s="109"/>
      <c r="EZ509" s="109"/>
      <c r="FA509" s="109"/>
      <c r="FB509" s="109"/>
      <c r="FC509" s="109"/>
      <c r="FD509" s="109"/>
      <c r="FE509" s="109"/>
      <c r="FF509" s="109"/>
      <c r="FG509" s="109"/>
      <c r="FH509" s="109"/>
      <c r="FI509" s="109"/>
      <c r="FJ509" s="109"/>
      <c r="FK509" s="109"/>
      <c r="FL509" s="109"/>
      <c r="FM509" s="109"/>
      <c r="FN509" s="109"/>
      <c r="FO509" s="109"/>
      <c r="FP509" s="109"/>
      <c r="FQ509" s="109"/>
      <c r="FR509" s="109"/>
      <c r="FS509" s="109"/>
      <c r="FT509" s="109"/>
      <c r="FU509" s="109"/>
      <c r="FV509" s="109"/>
      <c r="FW509" s="109"/>
      <c r="FX509" s="109"/>
      <c r="FY509" s="109"/>
      <c r="FZ509" s="109"/>
      <c r="GA509" s="109"/>
      <c r="GB509" s="109"/>
      <c r="GC509" s="109"/>
      <c r="GD509" s="109"/>
      <c r="GE509" s="109"/>
      <c r="GF509" s="109"/>
      <c r="GG509" s="109"/>
      <c r="GH509" s="109"/>
      <c r="GI509" s="109"/>
      <c r="GJ509" s="109"/>
      <c r="GK509" s="109"/>
      <c r="GL509" s="109"/>
      <c r="GM509" s="109"/>
      <c r="GN509" s="109"/>
      <c r="GO509" s="109"/>
      <c r="GP509" s="109"/>
      <c r="GQ509" s="109"/>
      <c r="GR509" s="109"/>
      <c r="GS509" s="109"/>
      <c r="GT509" s="109"/>
      <c r="GU509" s="109"/>
      <c r="GV509" s="109"/>
      <c r="GW509" s="109"/>
      <c r="GX509" s="109"/>
      <c r="GY509" s="109"/>
      <c r="GZ509" s="109"/>
      <c r="HA509" s="109"/>
      <c r="HB509" s="109"/>
      <c r="HC509" s="109"/>
      <c r="HD509" s="109"/>
      <c r="HE509" s="109"/>
      <c r="HF509" s="109"/>
      <c r="HG509" s="109"/>
      <c r="HH509" s="109"/>
      <c r="HI509" s="109"/>
      <c r="HJ509" s="109"/>
      <c r="HK509" s="109"/>
      <c r="HL509" s="109"/>
      <c r="HM509" s="109"/>
      <c r="HN509" s="109"/>
      <c r="HO509" s="109"/>
      <c r="HP509" s="109"/>
      <c r="HQ509" s="109"/>
      <c r="HR509" s="109"/>
      <c r="HS509" s="109"/>
      <c r="HT509" s="109"/>
      <c r="HU509" s="109"/>
      <c r="HV509" s="109"/>
      <c r="HW509" s="109"/>
      <c r="HX509" s="109"/>
      <c r="HY509" s="109"/>
      <c r="HZ509" s="109"/>
      <c r="IA509" s="109"/>
      <c r="IB509" s="109"/>
      <c r="IC509" s="109"/>
      <c r="ID509" s="109"/>
      <c r="IE509" s="109"/>
      <c r="IF509" s="109"/>
      <c r="IG509" s="109"/>
      <c r="IH509" s="109"/>
      <c r="II509" s="109"/>
      <c r="IJ509" s="109"/>
      <c r="IK509" s="109"/>
      <c r="IL509" s="109"/>
      <c r="IM509" s="109"/>
      <c r="IN509" s="109"/>
      <c r="IO509" s="109"/>
      <c r="IP509" s="109"/>
      <c r="IQ509" s="109"/>
      <c r="IR509" s="109"/>
      <c r="IS509" s="109"/>
      <c r="IT509" s="109"/>
      <c r="IU509" s="109"/>
      <c r="IV509" s="109"/>
      <c r="IW509" s="109"/>
      <c r="IX509" s="109"/>
      <c r="IY509" s="109"/>
      <c r="IZ509" s="109"/>
      <c r="JA509" s="109"/>
      <c r="JB509" s="109"/>
      <c r="JC509" s="109"/>
      <c r="JD509" s="109"/>
      <c r="JE509" s="109"/>
      <c r="JF509" s="109"/>
      <c r="JG509" s="109"/>
      <c r="JH509" s="109"/>
      <c r="JI509" s="109"/>
      <c r="JJ509" s="109"/>
      <c r="JK509" s="109"/>
      <c r="JL509" s="109"/>
      <c r="JM509" s="109"/>
      <c r="JN509" s="109"/>
      <c r="JO509" s="109"/>
      <c r="JP509" s="109"/>
      <c r="JQ509" s="109"/>
      <c r="JR509" s="109"/>
      <c r="JS509" s="109"/>
      <c r="JT509" s="109"/>
      <c r="JU509" s="109"/>
      <c r="JV509" s="109"/>
      <c r="JW509" s="109"/>
      <c r="JX509" s="109"/>
      <c r="JY509" s="109"/>
      <c r="JZ509" s="109"/>
      <c r="KA509" s="109"/>
      <c r="KB509" s="109"/>
      <c r="KC509" s="109"/>
      <c r="KD509" s="109"/>
      <c r="KE509" s="109"/>
      <c r="KF509" s="109"/>
      <c r="KG509" s="109"/>
      <c r="KH509" s="109"/>
      <c r="KI509" s="109"/>
      <c r="KJ509" s="109"/>
      <c r="KK509" s="109"/>
      <c r="KL509" s="109"/>
      <c r="KM509" s="109"/>
      <c r="KN509" s="109"/>
      <c r="KO509" s="109"/>
      <c r="KP509" s="109"/>
      <c r="KQ509" s="109"/>
      <c r="KR509" s="109"/>
      <c r="KS509" s="109"/>
      <c r="KT509" s="109"/>
      <c r="KU509" s="109"/>
      <c r="KV509" s="109"/>
      <c r="KW509" s="109"/>
      <c r="KX509" s="109"/>
      <c r="KY509" s="109"/>
      <c r="KZ509" s="109"/>
      <c r="LA509" s="109"/>
      <c r="LB509" s="109"/>
      <c r="LC509" s="109"/>
      <c r="LD509" s="109"/>
      <c r="LE509" s="109"/>
      <c r="LF509" s="109"/>
      <c r="LG509" s="109"/>
      <c r="LH509" s="109"/>
      <c r="LI509" s="109"/>
      <c r="LJ509" s="109"/>
      <c r="LK509" s="109"/>
      <c r="LL509" s="109"/>
      <c r="LM509" s="109"/>
      <c r="LN509" s="109"/>
      <c r="LO509" s="109"/>
      <c r="LP509" s="109"/>
      <c r="LQ509" s="109"/>
      <c r="LR509" s="109"/>
      <c r="LS509" s="109"/>
      <c r="LT509" s="109"/>
      <c r="LU509" s="109"/>
      <c r="LV509" s="109"/>
      <c r="LW509" s="109"/>
      <c r="LX509" s="109"/>
      <c r="LY509" s="109"/>
      <c r="LZ509" s="109"/>
      <c r="MA509" s="109"/>
      <c r="MB509" s="109"/>
      <c r="MC509" s="109"/>
      <c r="MD509" s="109"/>
      <c r="ME509" s="109"/>
      <c r="MF509" s="109"/>
      <c r="MG509" s="109"/>
      <c r="MH509" s="109"/>
      <c r="MI509" s="109"/>
      <c r="MJ509" s="109"/>
      <c r="MK509" s="109"/>
      <c r="ML509" s="109"/>
      <c r="MM509" s="109"/>
      <c r="MN509" s="109"/>
      <c r="MO509" s="109"/>
      <c r="MP509" s="109"/>
      <c r="MQ509" s="109"/>
      <c r="MR509" s="109"/>
      <c r="MS509" s="109"/>
      <c r="MT509" s="109"/>
      <c r="MU509" s="109"/>
      <c r="MV509" s="109"/>
      <c r="MW509" s="109"/>
      <c r="MX509" s="109"/>
      <c r="MY509" s="109"/>
      <c r="MZ509" s="109"/>
      <c r="NA509" s="109"/>
      <c r="NB509" s="109"/>
      <c r="NC509" s="109"/>
      <c r="ND509" s="109"/>
      <c r="NE509" s="109"/>
      <c r="NF509" s="109"/>
      <c r="NG509" s="109"/>
      <c r="NH509" s="109"/>
      <c r="NI509" s="109"/>
      <c r="NJ509" s="109"/>
      <c r="NK509" s="109"/>
      <c r="NL509" s="109"/>
      <c r="NM509" s="109"/>
      <c r="NN509" s="109"/>
      <c r="NO509" s="109"/>
      <c r="NP509" s="109"/>
      <c r="NQ509" s="109"/>
      <c r="NR509" s="109"/>
      <c r="NS509" s="109"/>
      <c r="NT509" s="109"/>
      <c r="NU509" s="109"/>
      <c r="NV509" s="109"/>
      <c r="NW509" s="109"/>
      <c r="NX509" s="109"/>
      <c r="NY509" s="109"/>
      <c r="NZ509" s="109"/>
      <c r="OA509" s="109"/>
      <c r="OB509" s="109"/>
      <c r="OC509" s="109"/>
      <c r="OD509" s="109"/>
      <c r="OE509" s="109"/>
      <c r="OF509" s="109"/>
      <c r="OG509" s="109"/>
      <c r="OH509" s="109"/>
      <c r="OI509" s="109"/>
      <c r="OJ509" s="109"/>
      <c r="OK509" s="109"/>
      <c r="OL509" s="109"/>
      <c r="OM509" s="109"/>
      <c r="ON509" s="109"/>
      <c r="OO509" s="109"/>
      <c r="OP509" s="109"/>
      <c r="OQ509" s="109"/>
      <c r="OR509" s="109"/>
      <c r="OS509" s="109"/>
      <c r="OT509" s="109"/>
      <c r="OU509" s="109"/>
      <c r="OV509" s="109"/>
      <c r="OW509" s="109"/>
      <c r="OX509" s="109"/>
      <c r="OY509" s="109"/>
      <c r="OZ509" s="109"/>
      <c r="PA509" s="109"/>
      <c r="PB509" s="109"/>
      <c r="PC509" s="109"/>
      <c r="PD509" s="109"/>
      <c r="PE509" s="109"/>
      <c r="PF509" s="109"/>
      <c r="PG509" s="109"/>
      <c r="PH509" s="109"/>
      <c r="PI509" s="109"/>
      <c r="PJ509" s="109"/>
      <c r="PK509" s="109"/>
      <c r="PL509" s="109"/>
      <c r="PM509" s="109"/>
      <c r="PN509" s="109"/>
      <c r="PO509" s="109"/>
      <c r="PP509" s="109"/>
      <c r="PQ509" s="109"/>
      <c r="PR509" s="109"/>
      <c r="PS509" s="109"/>
      <c r="PT509" s="109"/>
      <c r="PU509" s="109"/>
      <c r="PV509" s="109"/>
      <c r="PW509" s="109"/>
      <c r="PX509" s="109"/>
      <c r="PY509" s="109"/>
      <c r="PZ509" s="109"/>
      <c r="QA509" s="109"/>
      <c r="QB509" s="109"/>
      <c r="QC509" s="109"/>
      <c r="QD509" s="109"/>
      <c r="QE509" s="109"/>
      <c r="QF509" s="109"/>
      <c r="QG509" s="109"/>
      <c r="QH509" s="109"/>
      <c r="QI509" s="109"/>
      <c r="QJ509" s="109"/>
      <c r="QK509" s="23">
        <f t="shared" si="7"/>
        <v>1.8</v>
      </c>
      <c r="QL509" s="125"/>
      <c r="QM509" s="148"/>
      <c r="QN509" s="125"/>
      <c r="QO509" s="125"/>
      <c r="QP509" s="125"/>
      <c r="QQ509" s="125"/>
      <c r="QR509" s="125">
        <v>229.18</v>
      </c>
      <c r="QS509" s="130"/>
    </row>
    <row r="510" spans="1:461" s="5" customFormat="1" ht="12.75" customHeight="1" x14ac:dyDescent="0.2">
      <c r="A510" s="52">
        <v>44771</v>
      </c>
      <c r="B510" s="98" t="s">
        <v>283</v>
      </c>
      <c r="C510" s="107"/>
      <c r="D510" s="107">
        <v>60</v>
      </c>
      <c r="E510" s="108">
        <v>80</v>
      </c>
      <c r="F510" s="108"/>
      <c r="G510" s="108"/>
      <c r="H510" s="108"/>
      <c r="I510" s="108"/>
      <c r="J510" s="108"/>
      <c r="K510" s="108"/>
      <c r="L510" s="108"/>
      <c r="M510" s="108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 s="109"/>
      <c r="BD510" s="109"/>
      <c r="BE510" s="109"/>
      <c r="BF510" s="109"/>
      <c r="BG510" s="109"/>
      <c r="BH510" s="109"/>
      <c r="BI510" s="109"/>
      <c r="BJ510" s="109"/>
      <c r="BK510" s="109"/>
      <c r="BL510" s="109"/>
      <c r="BM510" s="109"/>
      <c r="BN510" s="109"/>
      <c r="BO510" s="109"/>
      <c r="BP510" s="109"/>
      <c r="BQ510" s="109"/>
      <c r="BR510" s="109"/>
      <c r="BS510" s="109">
        <v>60</v>
      </c>
      <c r="BT510" s="109"/>
      <c r="BU510" s="109"/>
      <c r="BV510" s="109"/>
      <c r="BW510" s="109"/>
      <c r="BX510" s="109"/>
      <c r="BY510" s="109"/>
      <c r="BZ510" s="109"/>
      <c r="CA510" s="109"/>
      <c r="CB510" s="109"/>
      <c r="CC510" s="109"/>
      <c r="CD510" s="109"/>
      <c r="CE510" s="109"/>
      <c r="CF510" s="109"/>
      <c r="CG510" s="109"/>
      <c r="CH510" s="109"/>
      <c r="CI510" s="109"/>
      <c r="CJ510" s="109"/>
      <c r="CK510" s="109"/>
      <c r="CL510" s="109"/>
      <c r="CM510" s="109"/>
      <c r="CN510" s="109"/>
      <c r="CO510" s="109"/>
      <c r="CP510" s="109"/>
      <c r="CQ510" s="109"/>
      <c r="CR510" s="109"/>
      <c r="CS510" s="109"/>
      <c r="CT510" s="109"/>
      <c r="CU510" s="109"/>
      <c r="CV510" s="109"/>
      <c r="CW510" s="109"/>
      <c r="CX510" s="109"/>
      <c r="CY510" s="109"/>
      <c r="CZ510" s="109"/>
      <c r="DA510" s="109"/>
      <c r="DB510" s="109"/>
      <c r="DC510" s="109"/>
      <c r="DD510" s="109"/>
      <c r="DE510" s="109"/>
      <c r="DF510" s="109"/>
      <c r="DG510" s="109"/>
      <c r="DH510" s="109"/>
      <c r="DI510" s="109"/>
      <c r="DJ510" s="109"/>
      <c r="DK510" s="109"/>
      <c r="DL510" s="109"/>
      <c r="DM510" s="109"/>
      <c r="DN510" s="109"/>
      <c r="DO510" s="109"/>
      <c r="DP510" s="109"/>
      <c r="DQ510" s="109"/>
      <c r="DR510" s="109"/>
      <c r="DS510" s="109"/>
      <c r="DT510" s="109"/>
      <c r="DU510" s="109">
        <v>40</v>
      </c>
      <c r="DV510" s="109"/>
      <c r="DW510" s="109"/>
      <c r="DX510" s="109"/>
      <c r="DY510" s="109"/>
      <c r="DZ510" s="109"/>
      <c r="EA510" s="109"/>
      <c r="EB510" s="109"/>
      <c r="EC510" s="109"/>
      <c r="ED510" s="109"/>
      <c r="EE510" s="109"/>
      <c r="EF510" s="109"/>
      <c r="EG510" s="109"/>
      <c r="EH510" s="109"/>
      <c r="EI510" s="109"/>
      <c r="EJ510" s="109"/>
      <c r="EK510" s="109"/>
      <c r="EL510" s="109"/>
      <c r="EM510" s="109"/>
      <c r="EN510" s="109"/>
      <c r="EO510" s="109"/>
      <c r="EP510" s="109"/>
      <c r="EQ510" s="109"/>
      <c r="ER510" s="109"/>
      <c r="ES510" s="109"/>
      <c r="ET510" s="109"/>
      <c r="EU510" s="109"/>
      <c r="EV510" s="109"/>
      <c r="EW510" s="109"/>
      <c r="EX510" s="109"/>
      <c r="EY510" s="109"/>
      <c r="EZ510" s="109"/>
      <c r="FA510" s="109"/>
      <c r="FB510" s="109"/>
      <c r="FC510" s="109"/>
      <c r="FD510" s="109"/>
      <c r="FE510" s="109"/>
      <c r="FF510" s="109"/>
      <c r="FG510" s="109"/>
      <c r="FH510" s="109"/>
      <c r="FI510" s="109"/>
      <c r="FJ510" s="109"/>
      <c r="FK510" s="109"/>
      <c r="FL510" s="109"/>
      <c r="FM510" s="109"/>
      <c r="FN510" s="109"/>
      <c r="FO510" s="109"/>
      <c r="FP510" s="109"/>
      <c r="FQ510" s="109"/>
      <c r="FR510" s="109"/>
      <c r="FS510" s="109"/>
      <c r="FT510" s="109"/>
      <c r="FU510" s="109"/>
      <c r="FV510" s="109"/>
      <c r="FW510" s="109"/>
      <c r="FX510" s="109"/>
      <c r="FY510" s="109"/>
      <c r="FZ510" s="109"/>
      <c r="GA510" s="109"/>
      <c r="GB510" s="109"/>
      <c r="GC510" s="109"/>
      <c r="GD510" s="109"/>
      <c r="GE510" s="109"/>
      <c r="GF510" s="109"/>
      <c r="GG510" s="109"/>
      <c r="GH510" s="109"/>
      <c r="GI510" s="109"/>
      <c r="GJ510" s="109"/>
      <c r="GK510" s="109"/>
      <c r="GL510" s="109"/>
      <c r="GM510" s="109"/>
      <c r="GN510" s="109"/>
      <c r="GO510" s="109"/>
      <c r="GP510" s="109"/>
      <c r="GQ510" s="109"/>
      <c r="GR510" s="109"/>
      <c r="GS510" s="109"/>
      <c r="GT510" s="109"/>
      <c r="GU510" s="109"/>
      <c r="GV510" s="109"/>
      <c r="GW510" s="109"/>
      <c r="GX510" s="109"/>
      <c r="GY510" s="109"/>
      <c r="GZ510" s="109"/>
      <c r="HA510" s="109"/>
      <c r="HB510" s="109"/>
      <c r="HC510" s="109"/>
      <c r="HD510" s="109"/>
      <c r="HE510" s="109"/>
      <c r="HF510" s="109"/>
      <c r="HG510" s="109"/>
      <c r="HH510" s="109"/>
      <c r="HI510" s="109"/>
      <c r="HJ510" s="109"/>
      <c r="HK510" s="109"/>
      <c r="HL510" s="109"/>
      <c r="HM510" s="109"/>
      <c r="HN510" s="109"/>
      <c r="HO510" s="109"/>
      <c r="HP510" s="109"/>
      <c r="HQ510" s="109"/>
      <c r="HR510" s="109"/>
      <c r="HS510" s="109"/>
      <c r="HT510" s="109"/>
      <c r="HU510" s="109"/>
      <c r="HV510" s="109"/>
      <c r="HW510" s="109"/>
      <c r="HX510" s="109"/>
      <c r="HY510" s="109"/>
      <c r="HZ510" s="109"/>
      <c r="IA510" s="109"/>
      <c r="IB510" s="109"/>
      <c r="IC510" s="109"/>
      <c r="ID510" s="109"/>
      <c r="IE510" s="109"/>
      <c r="IF510" s="109"/>
      <c r="IG510" s="109"/>
      <c r="IH510" s="109"/>
      <c r="II510" s="109"/>
      <c r="IJ510" s="109"/>
      <c r="IK510" s="109"/>
      <c r="IL510" s="109"/>
      <c r="IM510" s="109"/>
      <c r="IN510" s="109"/>
      <c r="IO510" s="109"/>
      <c r="IP510" s="109"/>
      <c r="IQ510" s="109"/>
      <c r="IR510" s="109"/>
      <c r="IS510" s="109"/>
      <c r="IT510" s="109"/>
      <c r="IU510" s="109"/>
      <c r="IV510" s="109"/>
      <c r="IW510" s="109"/>
      <c r="IX510" s="109"/>
      <c r="IY510" s="109"/>
      <c r="IZ510" s="109"/>
      <c r="JA510" s="109"/>
      <c r="JB510" s="109"/>
      <c r="JC510" s="109"/>
      <c r="JD510" s="109"/>
      <c r="JE510" s="109"/>
      <c r="JF510" s="109"/>
      <c r="JG510" s="109"/>
      <c r="JH510" s="109"/>
      <c r="JI510" s="109"/>
      <c r="JJ510" s="109"/>
      <c r="JK510" s="109"/>
      <c r="JL510" s="109"/>
      <c r="JM510" s="109"/>
      <c r="JN510" s="109"/>
      <c r="JO510" s="109"/>
      <c r="JP510" s="109"/>
      <c r="JQ510" s="109"/>
      <c r="JR510" s="109"/>
      <c r="JS510" s="109"/>
      <c r="JT510" s="109"/>
      <c r="JU510" s="109"/>
      <c r="JV510" s="109"/>
      <c r="JW510" s="109"/>
      <c r="JX510" s="109"/>
      <c r="JY510" s="109"/>
      <c r="JZ510" s="109"/>
      <c r="KA510" s="109"/>
      <c r="KB510" s="109"/>
      <c r="KC510" s="109"/>
      <c r="KD510" s="109"/>
      <c r="KE510" s="109"/>
      <c r="KF510" s="109"/>
      <c r="KG510" s="109"/>
      <c r="KH510" s="109"/>
      <c r="KI510" s="109"/>
      <c r="KJ510" s="109"/>
      <c r="KK510" s="109"/>
      <c r="KL510" s="109"/>
      <c r="KM510" s="109"/>
      <c r="KN510" s="109"/>
      <c r="KO510" s="109"/>
      <c r="KP510" s="109"/>
      <c r="KQ510" s="109"/>
      <c r="KR510" s="109"/>
      <c r="KS510" s="109"/>
      <c r="KT510" s="109"/>
      <c r="KU510" s="109"/>
      <c r="KV510" s="109"/>
      <c r="KW510" s="109"/>
      <c r="KX510" s="109"/>
      <c r="KY510" s="109"/>
      <c r="KZ510" s="109"/>
      <c r="LA510" s="109"/>
      <c r="LB510" s="109"/>
      <c r="LC510" s="109"/>
      <c r="LD510" s="109"/>
      <c r="LE510" s="109"/>
      <c r="LF510" s="109"/>
      <c r="LG510" s="109"/>
      <c r="LH510" s="109"/>
      <c r="LI510" s="109"/>
      <c r="LJ510" s="109"/>
      <c r="LK510" s="109"/>
      <c r="LL510" s="109"/>
      <c r="LM510" s="109"/>
      <c r="LN510" s="109"/>
      <c r="LO510" s="109"/>
      <c r="LP510" s="109"/>
      <c r="LQ510" s="109"/>
      <c r="LR510" s="109"/>
      <c r="LS510" s="109"/>
      <c r="LT510" s="109"/>
      <c r="LU510" s="109"/>
      <c r="LV510" s="109"/>
      <c r="LW510" s="109"/>
      <c r="LX510" s="109"/>
      <c r="LY510" s="109"/>
      <c r="LZ510" s="109"/>
      <c r="MA510" s="109"/>
      <c r="MB510" s="109"/>
      <c r="MC510" s="109"/>
      <c r="MD510" s="109"/>
      <c r="ME510" s="109"/>
      <c r="MF510" s="109"/>
      <c r="MG510" s="109"/>
      <c r="MH510" s="109"/>
      <c r="MI510" s="109"/>
      <c r="MJ510" s="109"/>
      <c r="MK510" s="109"/>
      <c r="ML510" s="109"/>
      <c r="MM510" s="109"/>
      <c r="MN510" s="109"/>
      <c r="MO510" s="109"/>
      <c r="MP510" s="109"/>
      <c r="MQ510" s="109"/>
      <c r="MR510" s="109"/>
      <c r="MS510" s="109"/>
      <c r="MT510" s="109"/>
      <c r="MU510" s="109"/>
      <c r="MV510" s="109"/>
      <c r="MW510" s="109"/>
      <c r="MX510" s="109"/>
      <c r="MY510" s="109"/>
      <c r="MZ510" s="109"/>
      <c r="NA510" s="109"/>
      <c r="NB510" s="109"/>
      <c r="NC510" s="109"/>
      <c r="ND510" s="109"/>
      <c r="NE510" s="109"/>
      <c r="NF510" s="109"/>
      <c r="NG510" s="109"/>
      <c r="NH510" s="109"/>
      <c r="NI510" s="109"/>
      <c r="NJ510" s="109"/>
      <c r="NK510" s="109"/>
      <c r="NL510" s="109"/>
      <c r="NM510" s="109"/>
      <c r="NN510" s="109"/>
      <c r="NO510" s="109"/>
      <c r="NP510" s="109"/>
      <c r="NQ510" s="109"/>
      <c r="NR510" s="109"/>
      <c r="NS510" s="109"/>
      <c r="NT510" s="109"/>
      <c r="NU510" s="109"/>
      <c r="NV510" s="109"/>
      <c r="NW510" s="109"/>
      <c r="NX510" s="109"/>
      <c r="NY510" s="109"/>
      <c r="NZ510" s="109"/>
      <c r="OA510" s="109"/>
      <c r="OB510" s="109"/>
      <c r="OC510" s="109"/>
      <c r="OD510" s="109"/>
      <c r="OE510" s="109"/>
      <c r="OF510" s="109"/>
      <c r="OG510" s="109"/>
      <c r="OH510" s="109"/>
      <c r="OI510" s="109"/>
      <c r="OJ510" s="109"/>
      <c r="OK510" s="109"/>
      <c r="OL510" s="109"/>
      <c r="OM510" s="109"/>
      <c r="ON510" s="109"/>
      <c r="OO510" s="109"/>
      <c r="OP510" s="109"/>
      <c r="OQ510" s="109"/>
      <c r="OR510" s="109"/>
      <c r="OS510" s="109"/>
      <c r="OT510" s="109"/>
      <c r="OU510" s="109"/>
      <c r="OV510" s="109"/>
      <c r="OW510" s="109"/>
      <c r="OX510" s="109"/>
      <c r="OY510" s="109"/>
      <c r="OZ510" s="109"/>
      <c r="PA510" s="109"/>
      <c r="PB510" s="109"/>
      <c r="PC510" s="109"/>
      <c r="PD510" s="109"/>
      <c r="PE510" s="109"/>
      <c r="PF510" s="109"/>
      <c r="PG510" s="109"/>
      <c r="PH510" s="109"/>
      <c r="PI510" s="109"/>
      <c r="PJ510" s="109"/>
      <c r="PK510" s="109"/>
      <c r="PL510" s="109"/>
      <c r="PM510" s="109"/>
      <c r="PN510" s="109"/>
      <c r="PO510" s="109"/>
      <c r="PP510" s="109"/>
      <c r="PQ510" s="109"/>
      <c r="PR510" s="109"/>
      <c r="PS510" s="109"/>
      <c r="PT510" s="109"/>
      <c r="PU510" s="109"/>
      <c r="PV510" s="109"/>
      <c r="PW510" s="109"/>
      <c r="PX510" s="109"/>
      <c r="PY510" s="109"/>
      <c r="PZ510" s="109"/>
      <c r="QA510" s="109"/>
      <c r="QB510" s="109"/>
      <c r="QC510" s="109"/>
      <c r="QD510" s="109"/>
      <c r="QE510" s="109"/>
      <c r="QF510" s="109"/>
      <c r="QG510" s="109"/>
      <c r="QH510" s="109"/>
      <c r="QI510" s="109"/>
      <c r="QJ510" s="109"/>
      <c r="QK510" s="23">
        <f t="shared" si="7"/>
        <v>240</v>
      </c>
      <c r="QL510" s="125"/>
      <c r="QM510" s="125"/>
      <c r="QN510" s="125"/>
      <c r="QO510" s="125"/>
      <c r="QP510" s="125"/>
      <c r="QQ510" s="130"/>
      <c r="QR510" s="125"/>
      <c r="QS510" s="130"/>
    </row>
    <row r="511" spans="1:461" s="5" customFormat="1" ht="12.75" customHeight="1" x14ac:dyDescent="0.2">
      <c r="A511" s="52">
        <v>44775</v>
      </c>
      <c r="B511" s="162" t="s">
        <v>583</v>
      </c>
      <c r="C511" s="107"/>
      <c r="D511" s="107"/>
      <c r="E511" s="108"/>
      <c r="F511" s="108"/>
      <c r="G511" s="108"/>
      <c r="H511" s="108"/>
      <c r="I511" s="108"/>
      <c r="J511" s="108"/>
      <c r="K511" s="108"/>
      <c r="L511" s="108"/>
      <c r="M511" s="108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 s="109"/>
      <c r="BD511" s="109"/>
      <c r="BE511" s="109"/>
      <c r="BF511" s="109"/>
      <c r="BG511" s="109"/>
      <c r="BH511" s="109"/>
      <c r="BI511" s="109"/>
      <c r="BJ511" s="109"/>
      <c r="BK511" s="109"/>
      <c r="BL511" s="109"/>
      <c r="BM511" s="109"/>
      <c r="BN511" s="109"/>
      <c r="BO511" s="109"/>
      <c r="BP511" s="109"/>
      <c r="BQ511" s="109"/>
      <c r="BR511" s="109"/>
      <c r="BS511" s="109"/>
      <c r="BT511" s="109"/>
      <c r="BU511" s="109"/>
      <c r="BV511" s="109"/>
      <c r="BW511" s="109"/>
      <c r="BX511" s="109"/>
      <c r="BY511" s="109"/>
      <c r="BZ511" s="109"/>
      <c r="CA511" s="109"/>
      <c r="CB511" s="109"/>
      <c r="CC511" s="109"/>
      <c r="CD511" s="109"/>
      <c r="CE511" s="109"/>
      <c r="CF511" s="109"/>
      <c r="CG511" s="109"/>
      <c r="CH511" s="109"/>
      <c r="CI511" s="109"/>
      <c r="CJ511" s="109"/>
      <c r="CK511" s="109"/>
      <c r="CL511" s="109"/>
      <c r="CM511" s="109"/>
      <c r="CN511" s="109"/>
      <c r="CO511" s="109"/>
      <c r="CP511" s="109"/>
      <c r="CQ511" s="109"/>
      <c r="CR511" s="109"/>
      <c r="CS511" s="109"/>
      <c r="CT511" s="109"/>
      <c r="CU511" s="109"/>
      <c r="CV511" s="109"/>
      <c r="CW511" s="109"/>
      <c r="CX511" s="109"/>
      <c r="CY511" s="109"/>
      <c r="CZ511" s="109"/>
      <c r="DA511" s="109"/>
      <c r="DB511" s="109"/>
      <c r="DC511" s="109"/>
      <c r="DD511" s="109"/>
      <c r="DE511" s="109"/>
      <c r="DF511" s="109"/>
      <c r="DG511" s="109"/>
      <c r="DH511" s="109"/>
      <c r="DI511" s="109"/>
      <c r="DJ511" s="109"/>
      <c r="DK511" s="109"/>
      <c r="DL511" s="109"/>
      <c r="DM511" s="109"/>
      <c r="DN511" s="109"/>
      <c r="DO511" s="109"/>
      <c r="DP511" s="109"/>
      <c r="DQ511" s="109"/>
      <c r="DR511" s="109"/>
      <c r="DS511" s="109"/>
      <c r="DT511" s="109"/>
      <c r="DU511" s="109"/>
      <c r="DV511" s="109"/>
      <c r="DW511" s="109"/>
      <c r="DX511" s="109"/>
      <c r="DY511" s="109"/>
      <c r="DZ511" s="109"/>
      <c r="EA511" s="109"/>
      <c r="EB511" s="109"/>
      <c r="EC511" s="109"/>
      <c r="ED511" s="109"/>
      <c r="EE511" s="109"/>
      <c r="EF511" s="109"/>
      <c r="EG511" s="109"/>
      <c r="EH511" s="109"/>
      <c r="EI511" s="109"/>
      <c r="EJ511" s="109"/>
      <c r="EK511" s="109"/>
      <c r="EL511" s="109"/>
      <c r="EM511" s="109"/>
      <c r="EN511" s="109"/>
      <c r="EO511" s="109"/>
      <c r="EP511" s="109"/>
      <c r="EQ511" s="109"/>
      <c r="ER511" s="109"/>
      <c r="ES511" s="109"/>
      <c r="ET511" s="109"/>
      <c r="EU511" s="109"/>
      <c r="EV511" s="109"/>
      <c r="EW511" s="109"/>
      <c r="EX511" s="109"/>
      <c r="EY511" s="109"/>
      <c r="EZ511" s="109"/>
      <c r="FA511" s="109"/>
      <c r="FB511" s="109"/>
      <c r="FC511" s="109"/>
      <c r="FD511" s="109"/>
      <c r="FE511" s="109"/>
      <c r="FF511" s="109"/>
      <c r="FG511" s="109"/>
      <c r="FH511" s="109"/>
      <c r="FI511" s="109"/>
      <c r="FJ511" s="109"/>
      <c r="FK511" s="109"/>
      <c r="FL511" s="109"/>
      <c r="FM511" s="109"/>
      <c r="FN511" s="109"/>
      <c r="FO511" s="109"/>
      <c r="FP511" s="109"/>
      <c r="FQ511" s="109"/>
      <c r="FR511" s="109"/>
      <c r="FS511" s="109"/>
      <c r="FT511" s="109"/>
      <c r="FU511" s="109"/>
      <c r="FV511" s="109"/>
      <c r="FW511" s="109"/>
      <c r="FX511" s="109"/>
      <c r="FY511" s="109"/>
      <c r="FZ511" s="109"/>
      <c r="GA511" s="109"/>
      <c r="GB511" s="109"/>
      <c r="GC511" s="109"/>
      <c r="GD511" s="109"/>
      <c r="GE511" s="109"/>
      <c r="GF511" s="109"/>
      <c r="GG511" s="109"/>
      <c r="GH511" s="109"/>
      <c r="GI511" s="109"/>
      <c r="GJ511" s="109"/>
      <c r="GK511" s="109"/>
      <c r="GL511" s="109"/>
      <c r="GM511" s="109"/>
      <c r="GN511" s="109"/>
      <c r="GO511" s="109"/>
      <c r="GP511" s="109"/>
      <c r="GQ511" s="109"/>
      <c r="GR511" s="109"/>
      <c r="GS511" s="109"/>
      <c r="GT511" s="109"/>
      <c r="GU511" s="109"/>
      <c r="GV511" s="109"/>
      <c r="GW511" s="109"/>
      <c r="GX511" s="109"/>
      <c r="GY511" s="109"/>
      <c r="GZ511" s="109"/>
      <c r="HA511" s="109"/>
      <c r="HB511" s="109"/>
      <c r="HC511" s="109"/>
      <c r="HD511" s="109"/>
      <c r="HE511" s="109"/>
      <c r="HF511" s="109"/>
      <c r="HG511" s="109"/>
      <c r="HH511" s="109"/>
      <c r="HI511" s="109"/>
      <c r="HJ511" s="109"/>
      <c r="HK511" s="109"/>
      <c r="HL511" s="109"/>
      <c r="HM511" s="109"/>
      <c r="HN511" s="109"/>
      <c r="HO511" s="109"/>
      <c r="HP511" s="109"/>
      <c r="HQ511" s="109"/>
      <c r="HR511" s="109"/>
      <c r="HS511" s="109"/>
      <c r="HT511" s="109"/>
      <c r="HU511" s="109"/>
      <c r="HV511" s="109"/>
      <c r="HW511" s="109"/>
      <c r="HX511" s="109"/>
      <c r="HY511" s="109"/>
      <c r="HZ511" s="109"/>
      <c r="IA511" s="109"/>
      <c r="IB511" s="109"/>
      <c r="IC511" s="109"/>
      <c r="ID511" s="109"/>
      <c r="IE511" s="109"/>
      <c r="IF511" s="109"/>
      <c r="IG511" s="109"/>
      <c r="IH511" s="109"/>
      <c r="II511" s="109"/>
      <c r="IJ511" s="109"/>
      <c r="IK511" s="109"/>
      <c r="IL511" s="109"/>
      <c r="IM511" s="109"/>
      <c r="IN511" s="109"/>
      <c r="IO511" s="109"/>
      <c r="IP511" s="109"/>
      <c r="IQ511" s="109"/>
      <c r="IR511" s="109"/>
      <c r="IS511" s="109"/>
      <c r="IT511" s="109"/>
      <c r="IU511" s="109"/>
      <c r="IV511" s="109"/>
      <c r="IW511" s="109"/>
      <c r="IX511" s="109"/>
      <c r="IY511" s="109"/>
      <c r="IZ511" s="109"/>
      <c r="JA511" s="109"/>
      <c r="JB511" s="109"/>
      <c r="JC511" s="109"/>
      <c r="JD511" s="109"/>
      <c r="JE511" s="109"/>
      <c r="JF511" s="109"/>
      <c r="JG511" s="109"/>
      <c r="JH511" s="109"/>
      <c r="JI511" s="109"/>
      <c r="JJ511" s="109"/>
      <c r="JK511" s="109"/>
      <c r="JL511" s="109"/>
      <c r="JM511" s="109"/>
      <c r="JN511" s="109"/>
      <c r="JO511" s="109"/>
      <c r="JP511" s="109"/>
      <c r="JQ511" s="109"/>
      <c r="JR511" s="109"/>
      <c r="JS511" s="109"/>
      <c r="JT511" s="109"/>
      <c r="JU511" s="109"/>
      <c r="JV511" s="109"/>
      <c r="JW511" s="109"/>
      <c r="JX511" s="109"/>
      <c r="JY511" s="109"/>
      <c r="JZ511" s="109"/>
      <c r="KA511" s="109"/>
      <c r="KB511" s="109"/>
      <c r="KC511" s="109"/>
      <c r="KD511" s="109"/>
      <c r="KE511" s="109"/>
      <c r="KF511" s="109"/>
      <c r="KG511" s="109"/>
      <c r="KH511" s="109"/>
      <c r="KI511" s="109"/>
      <c r="KJ511" s="109"/>
      <c r="KK511" s="109"/>
      <c r="KL511" s="109"/>
      <c r="KM511" s="109"/>
      <c r="KN511" s="109"/>
      <c r="KO511" s="109"/>
      <c r="KP511" s="109"/>
      <c r="KQ511" s="109"/>
      <c r="KR511" s="109"/>
      <c r="KS511" s="109"/>
      <c r="KT511" s="109"/>
      <c r="KU511" s="109"/>
      <c r="KV511" s="109"/>
      <c r="KW511" s="109"/>
      <c r="KX511" s="109"/>
      <c r="KY511" s="109"/>
      <c r="KZ511" s="109"/>
      <c r="LA511" s="109"/>
      <c r="LB511" s="109"/>
      <c r="LC511" s="109"/>
      <c r="LD511" s="109"/>
      <c r="LE511" s="109"/>
      <c r="LF511" s="109"/>
      <c r="LG511" s="109"/>
      <c r="LH511" s="109"/>
      <c r="LI511" s="109"/>
      <c r="LJ511" s="109"/>
      <c r="LK511" s="109"/>
      <c r="LL511" s="109"/>
      <c r="LM511" s="109"/>
      <c r="LN511" s="109"/>
      <c r="LO511" s="109"/>
      <c r="LP511" s="109"/>
      <c r="LQ511" s="109"/>
      <c r="LR511" s="109"/>
      <c r="LS511" s="109">
        <v>8</v>
      </c>
      <c r="LT511" s="109"/>
      <c r="LU511" s="109"/>
      <c r="LV511" s="109"/>
      <c r="LW511" s="109"/>
      <c r="LX511" s="109"/>
      <c r="LY511" s="109"/>
      <c r="LZ511" s="109"/>
      <c r="MA511" s="109"/>
      <c r="MB511" s="109"/>
      <c r="MC511" s="109"/>
      <c r="MD511" s="109"/>
      <c r="ME511" s="109"/>
      <c r="MF511" s="109"/>
      <c r="MG511" s="109"/>
      <c r="MH511" s="109"/>
      <c r="MI511" s="109"/>
      <c r="MJ511" s="109"/>
      <c r="MK511" s="109"/>
      <c r="ML511" s="109"/>
      <c r="MM511" s="109"/>
      <c r="MN511" s="109"/>
      <c r="MO511" s="109"/>
      <c r="MP511" s="109"/>
      <c r="MQ511" s="109"/>
      <c r="MR511" s="109"/>
      <c r="MS511" s="109"/>
      <c r="MT511" s="109"/>
      <c r="MU511" s="109"/>
      <c r="MV511" s="109"/>
      <c r="MW511" s="109"/>
      <c r="MX511" s="109"/>
      <c r="MY511" s="109"/>
      <c r="MZ511" s="109"/>
      <c r="NA511" s="109"/>
      <c r="NB511" s="109"/>
      <c r="NC511" s="109"/>
      <c r="ND511" s="109"/>
      <c r="NE511" s="109"/>
      <c r="NF511" s="109"/>
      <c r="NG511" s="109"/>
      <c r="NH511" s="109"/>
      <c r="NI511" s="109"/>
      <c r="NJ511" s="109"/>
      <c r="NK511" s="109"/>
      <c r="NL511" s="109"/>
      <c r="NM511" s="109"/>
      <c r="NN511" s="109"/>
      <c r="NO511" s="109"/>
      <c r="NP511" s="109"/>
      <c r="NQ511" s="109"/>
      <c r="NR511" s="109"/>
      <c r="NS511" s="109"/>
      <c r="NT511" s="109"/>
      <c r="NU511" s="109"/>
      <c r="NV511" s="109"/>
      <c r="NW511" s="109"/>
      <c r="NX511" s="109"/>
      <c r="NY511" s="109"/>
      <c r="NZ511" s="109"/>
      <c r="OA511" s="109"/>
      <c r="OB511" s="109"/>
      <c r="OC511" s="109"/>
      <c r="OD511" s="109"/>
      <c r="OE511" s="109"/>
      <c r="OF511" s="109"/>
      <c r="OG511" s="109"/>
      <c r="OH511" s="109"/>
      <c r="OI511" s="109"/>
      <c r="OJ511" s="109"/>
      <c r="OK511" s="109"/>
      <c r="OL511" s="109"/>
      <c r="OM511" s="109"/>
      <c r="ON511" s="109"/>
      <c r="OO511" s="109"/>
      <c r="OP511" s="109"/>
      <c r="OQ511" s="109"/>
      <c r="OR511" s="109"/>
      <c r="OS511" s="109"/>
      <c r="OT511" s="109"/>
      <c r="OU511" s="109"/>
      <c r="OV511" s="109"/>
      <c r="OW511" s="109"/>
      <c r="OX511" s="109"/>
      <c r="OY511" s="109"/>
      <c r="OZ511" s="109"/>
      <c r="PA511" s="109"/>
      <c r="PB511" s="109"/>
      <c r="PC511" s="109"/>
      <c r="PD511" s="109"/>
      <c r="PE511" s="109"/>
      <c r="PF511" s="109"/>
      <c r="PG511" s="109"/>
      <c r="PH511" s="109"/>
      <c r="PI511" s="109"/>
      <c r="PJ511" s="109"/>
      <c r="PK511" s="109"/>
      <c r="PL511" s="109"/>
      <c r="PM511" s="109"/>
      <c r="PN511" s="109"/>
      <c r="PO511" s="109"/>
      <c r="PP511" s="109"/>
      <c r="PQ511" s="109"/>
      <c r="PR511" s="109"/>
      <c r="PS511" s="109"/>
      <c r="PT511" s="109"/>
      <c r="PU511" s="109"/>
      <c r="PV511" s="109"/>
      <c r="PW511" s="109"/>
      <c r="PX511" s="109"/>
      <c r="PY511" s="109"/>
      <c r="PZ511" s="109"/>
      <c r="QA511" s="109"/>
      <c r="QB511" s="109"/>
      <c r="QC511" s="109"/>
      <c r="QD511" s="109"/>
      <c r="QE511" s="109"/>
      <c r="QF511" s="109"/>
      <c r="QG511" s="109"/>
      <c r="QH511" s="109"/>
      <c r="QI511" s="109"/>
      <c r="QJ511" s="109"/>
      <c r="QK511" s="23">
        <f t="shared" si="7"/>
        <v>8</v>
      </c>
      <c r="QL511" s="125"/>
      <c r="QM511" s="125"/>
      <c r="QN511" s="125"/>
      <c r="QO511" s="125"/>
      <c r="QP511" s="125"/>
      <c r="QQ511" s="125"/>
      <c r="QR511" s="125"/>
      <c r="QS511" s="130"/>
    </row>
    <row r="512" spans="1:461" s="5" customFormat="1" ht="12.75" customHeight="1" x14ac:dyDescent="0.2">
      <c r="A512" s="52">
        <v>44775</v>
      </c>
      <c r="B512" s="162" t="s">
        <v>586</v>
      </c>
      <c r="C512" s="107"/>
      <c r="D512" s="107"/>
      <c r="E512" s="108"/>
      <c r="F512" s="108"/>
      <c r="G512" s="108"/>
      <c r="H512" s="108"/>
      <c r="I512" s="108"/>
      <c r="J512" s="108"/>
      <c r="K512" s="108"/>
      <c r="L512" s="108"/>
      <c r="M512" s="108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 s="109"/>
      <c r="BD512" s="109"/>
      <c r="BE512" s="109"/>
      <c r="BF512" s="109"/>
      <c r="BG512" s="109"/>
      <c r="BH512" s="109"/>
      <c r="BI512" s="109"/>
      <c r="BJ512" s="109"/>
      <c r="BK512" s="109"/>
      <c r="BL512" s="109"/>
      <c r="BM512" s="109"/>
      <c r="BN512" s="109"/>
      <c r="BO512" s="109"/>
      <c r="BP512" s="109"/>
      <c r="BQ512" s="109"/>
      <c r="BR512" s="109"/>
      <c r="BS512" s="109"/>
      <c r="BT512" s="109"/>
      <c r="BU512" s="109"/>
      <c r="BV512" s="109"/>
      <c r="BW512" s="109"/>
      <c r="BX512" s="109"/>
      <c r="BY512" s="109"/>
      <c r="BZ512" s="109"/>
      <c r="CA512" s="109"/>
      <c r="CB512" s="109"/>
      <c r="CC512" s="109"/>
      <c r="CD512" s="109"/>
      <c r="CE512" s="109"/>
      <c r="CF512" s="109"/>
      <c r="CG512" s="109"/>
      <c r="CH512" s="109"/>
      <c r="CI512" s="109"/>
      <c r="CJ512" s="109"/>
      <c r="CK512" s="109"/>
      <c r="CL512" s="109"/>
      <c r="CM512" s="109"/>
      <c r="CN512" s="109"/>
      <c r="CO512" s="109"/>
      <c r="CP512" s="109"/>
      <c r="CQ512" s="109"/>
      <c r="CR512" s="109"/>
      <c r="CS512" s="109"/>
      <c r="CT512" s="109"/>
      <c r="CU512" s="109"/>
      <c r="CV512" s="109"/>
      <c r="CW512" s="109"/>
      <c r="CX512" s="109"/>
      <c r="CY512" s="109"/>
      <c r="CZ512" s="109"/>
      <c r="DA512" s="109"/>
      <c r="DB512" s="109"/>
      <c r="DC512" s="109"/>
      <c r="DD512" s="109"/>
      <c r="DE512" s="109"/>
      <c r="DF512" s="109"/>
      <c r="DG512" s="109"/>
      <c r="DH512" s="109"/>
      <c r="DI512" s="109"/>
      <c r="DJ512" s="109"/>
      <c r="DK512" s="109"/>
      <c r="DL512" s="109"/>
      <c r="DM512" s="109"/>
      <c r="DN512" s="109"/>
      <c r="DO512" s="109"/>
      <c r="DP512" s="109"/>
      <c r="DQ512" s="109"/>
      <c r="DR512" s="109"/>
      <c r="DS512" s="109"/>
      <c r="DT512" s="109"/>
      <c r="DU512" s="109"/>
      <c r="DV512" s="109"/>
      <c r="DW512" s="109"/>
      <c r="DX512" s="109"/>
      <c r="DY512" s="109"/>
      <c r="DZ512" s="109"/>
      <c r="EA512" s="109"/>
      <c r="EB512" s="109"/>
      <c r="EC512" s="109"/>
      <c r="ED512" s="109"/>
      <c r="EE512" s="109"/>
      <c r="EF512" s="109"/>
      <c r="EG512" s="109"/>
      <c r="EH512" s="109"/>
      <c r="EI512" s="109"/>
      <c r="EJ512" s="109"/>
      <c r="EK512" s="109"/>
      <c r="EL512" s="109"/>
      <c r="EM512" s="109"/>
      <c r="EN512" s="109"/>
      <c r="EO512" s="109"/>
      <c r="EP512" s="109"/>
      <c r="EQ512" s="109"/>
      <c r="ER512" s="109"/>
      <c r="ES512" s="109"/>
      <c r="ET512" s="109"/>
      <c r="EU512" s="109"/>
      <c r="EV512" s="109"/>
      <c r="EW512" s="109"/>
      <c r="EX512" s="109"/>
      <c r="EY512" s="109"/>
      <c r="EZ512" s="109"/>
      <c r="FA512" s="109"/>
      <c r="FB512" s="109"/>
      <c r="FC512" s="109"/>
      <c r="FD512" s="109"/>
      <c r="FE512" s="109"/>
      <c r="FF512" s="109"/>
      <c r="FG512" s="109"/>
      <c r="FH512" s="109"/>
      <c r="FI512" s="109"/>
      <c r="FJ512" s="109"/>
      <c r="FK512" s="109"/>
      <c r="FL512" s="109"/>
      <c r="FM512" s="109"/>
      <c r="FN512" s="109"/>
      <c r="FO512" s="109"/>
      <c r="FP512" s="109"/>
      <c r="FQ512" s="109"/>
      <c r="FR512" s="109"/>
      <c r="FS512" s="109"/>
      <c r="FT512" s="109"/>
      <c r="FU512" s="109"/>
      <c r="FV512" s="109"/>
      <c r="FW512" s="109"/>
      <c r="FX512" s="109"/>
      <c r="FY512" s="109"/>
      <c r="FZ512" s="109"/>
      <c r="GA512" s="109"/>
      <c r="GB512" s="109"/>
      <c r="GC512" s="109"/>
      <c r="GD512" s="109"/>
      <c r="GE512" s="109"/>
      <c r="GF512" s="109"/>
      <c r="GG512" s="109"/>
      <c r="GH512" s="109"/>
      <c r="GI512" s="109"/>
      <c r="GJ512" s="109"/>
      <c r="GK512" s="109"/>
      <c r="GL512" s="109"/>
      <c r="GM512" s="109"/>
      <c r="GN512" s="109"/>
      <c r="GO512" s="109"/>
      <c r="GP512" s="109"/>
      <c r="GQ512" s="109"/>
      <c r="GR512" s="109"/>
      <c r="GS512" s="109"/>
      <c r="GT512" s="109"/>
      <c r="GU512" s="109"/>
      <c r="GV512" s="109"/>
      <c r="GW512" s="109"/>
      <c r="GX512" s="109"/>
      <c r="GY512" s="109"/>
      <c r="GZ512" s="109"/>
      <c r="HA512" s="109"/>
      <c r="HB512" s="109"/>
      <c r="HC512" s="109"/>
      <c r="HD512" s="109"/>
      <c r="HE512" s="109"/>
      <c r="HF512" s="109"/>
      <c r="HG512" s="109"/>
      <c r="HH512" s="109"/>
      <c r="HI512" s="109"/>
      <c r="HJ512" s="109"/>
      <c r="HK512" s="109"/>
      <c r="HL512" s="109"/>
      <c r="HM512" s="109"/>
      <c r="HN512" s="109">
        <v>1.8</v>
      </c>
      <c r="HO512" s="109"/>
      <c r="HP512" s="109">
        <v>2.7</v>
      </c>
      <c r="HQ512" s="109"/>
      <c r="HR512" s="109"/>
      <c r="HS512" s="109"/>
      <c r="HT512" s="109"/>
      <c r="HU512" s="109"/>
      <c r="HV512" s="109"/>
      <c r="HW512" s="109"/>
      <c r="HX512" s="109"/>
      <c r="HY512" s="109"/>
      <c r="HZ512" s="109"/>
      <c r="IA512" s="109"/>
      <c r="IB512" s="109"/>
      <c r="IC512" s="109"/>
      <c r="ID512" s="109"/>
      <c r="IE512" s="109"/>
      <c r="IF512" s="109"/>
      <c r="IG512" s="109"/>
      <c r="IH512" s="109"/>
      <c r="II512" s="109"/>
      <c r="IJ512" s="109"/>
      <c r="IK512" s="109"/>
      <c r="IL512" s="109"/>
      <c r="IM512" s="109"/>
      <c r="IN512" s="109"/>
      <c r="IO512" s="109"/>
      <c r="IP512" s="109"/>
      <c r="IQ512" s="109"/>
      <c r="IR512" s="109"/>
      <c r="IS512" s="109"/>
      <c r="IT512" s="109"/>
      <c r="IU512" s="109"/>
      <c r="IV512" s="109"/>
      <c r="IW512" s="109"/>
      <c r="IX512" s="109"/>
      <c r="IY512" s="109"/>
      <c r="IZ512" s="109"/>
      <c r="JA512" s="109"/>
      <c r="JB512" s="109"/>
      <c r="JC512" s="109"/>
      <c r="JD512" s="109"/>
      <c r="JE512" s="109"/>
      <c r="JF512" s="109"/>
      <c r="JG512" s="109"/>
      <c r="JH512" s="109"/>
      <c r="JI512" s="109"/>
      <c r="JJ512" s="109"/>
      <c r="JK512" s="109"/>
      <c r="JL512" s="109"/>
      <c r="JM512" s="109"/>
      <c r="JN512" s="109"/>
      <c r="JO512" s="109"/>
      <c r="JP512" s="109"/>
      <c r="JQ512" s="109"/>
      <c r="JR512" s="109"/>
      <c r="JS512" s="109"/>
      <c r="JT512" s="109"/>
      <c r="JU512" s="109"/>
      <c r="JV512" s="109"/>
      <c r="JW512" s="109"/>
      <c r="JX512" s="109"/>
      <c r="JY512" s="109"/>
      <c r="JZ512" s="109"/>
      <c r="KA512" s="109"/>
      <c r="KB512" s="109"/>
      <c r="KC512" s="109"/>
      <c r="KD512" s="109"/>
      <c r="KE512" s="109"/>
      <c r="KF512" s="109"/>
      <c r="KG512" s="109"/>
      <c r="KH512" s="109"/>
      <c r="KI512" s="109"/>
      <c r="KJ512" s="109"/>
      <c r="KK512" s="109"/>
      <c r="KL512" s="109"/>
      <c r="KM512" s="109"/>
      <c r="KN512" s="109"/>
      <c r="KO512" s="109"/>
      <c r="KP512" s="109"/>
      <c r="KQ512" s="109"/>
      <c r="KR512" s="109"/>
      <c r="KS512" s="109"/>
      <c r="KT512" s="109"/>
      <c r="KU512" s="109"/>
      <c r="KV512" s="109"/>
      <c r="KW512" s="109"/>
      <c r="KX512" s="109"/>
      <c r="KY512" s="109"/>
      <c r="KZ512" s="109"/>
      <c r="LA512" s="109"/>
      <c r="LB512" s="109"/>
      <c r="LC512" s="109"/>
      <c r="LD512" s="109"/>
      <c r="LE512" s="109"/>
      <c r="LF512" s="109"/>
      <c r="LG512" s="109"/>
      <c r="LH512" s="109"/>
      <c r="LI512" s="109"/>
      <c r="LJ512" s="109"/>
      <c r="LK512" s="109"/>
      <c r="LL512" s="109"/>
      <c r="LM512" s="109"/>
      <c r="LN512" s="109"/>
      <c r="LO512" s="109"/>
      <c r="LP512" s="109"/>
      <c r="LQ512" s="109"/>
      <c r="LR512" s="109"/>
      <c r="LS512" s="109"/>
      <c r="LT512" s="109"/>
      <c r="LU512" s="109"/>
      <c r="LV512" s="109"/>
      <c r="LW512" s="109"/>
      <c r="LX512" s="109"/>
      <c r="LY512" s="109"/>
      <c r="LZ512" s="109"/>
      <c r="MA512" s="109"/>
      <c r="MB512" s="109"/>
      <c r="MC512" s="109"/>
      <c r="MD512" s="109"/>
      <c r="ME512" s="109"/>
      <c r="MF512" s="109"/>
      <c r="MG512" s="109"/>
      <c r="MH512" s="109"/>
      <c r="MI512" s="109"/>
      <c r="MJ512" s="109"/>
      <c r="MK512" s="109"/>
      <c r="ML512" s="109"/>
      <c r="MM512" s="109"/>
      <c r="MN512" s="109"/>
      <c r="MO512" s="109"/>
      <c r="MP512" s="109"/>
      <c r="MQ512" s="109"/>
      <c r="MR512" s="109"/>
      <c r="MS512" s="109"/>
      <c r="MT512" s="109"/>
      <c r="MU512" s="109"/>
      <c r="MV512" s="109"/>
      <c r="MW512" s="109"/>
      <c r="MX512" s="109"/>
      <c r="MY512" s="109"/>
      <c r="MZ512" s="109"/>
      <c r="NA512" s="109"/>
      <c r="NB512" s="109"/>
      <c r="NC512" s="109"/>
      <c r="ND512" s="109"/>
      <c r="NE512" s="109"/>
      <c r="NF512" s="109"/>
      <c r="NG512" s="109"/>
      <c r="NH512" s="109"/>
      <c r="NI512" s="109"/>
      <c r="NJ512" s="109"/>
      <c r="NK512" s="109"/>
      <c r="NL512" s="109"/>
      <c r="NM512" s="109"/>
      <c r="NN512" s="109"/>
      <c r="NO512" s="109"/>
      <c r="NP512" s="109"/>
      <c r="NQ512" s="109"/>
      <c r="NR512" s="109"/>
      <c r="NS512" s="109"/>
      <c r="NT512" s="109"/>
      <c r="NU512" s="109"/>
      <c r="NV512" s="109"/>
      <c r="NW512" s="109"/>
      <c r="NX512" s="109"/>
      <c r="NY512" s="109"/>
      <c r="NZ512" s="109"/>
      <c r="OA512" s="109"/>
      <c r="OB512" s="109"/>
      <c r="OC512" s="109"/>
      <c r="OD512" s="109"/>
      <c r="OE512" s="109"/>
      <c r="OF512" s="109"/>
      <c r="OG512" s="109"/>
      <c r="OH512" s="109"/>
      <c r="OI512" s="109"/>
      <c r="OJ512" s="109"/>
      <c r="OK512" s="109"/>
      <c r="OL512" s="109"/>
      <c r="OM512" s="109"/>
      <c r="ON512" s="109"/>
      <c r="OO512" s="109"/>
      <c r="OP512" s="109"/>
      <c r="OQ512" s="109"/>
      <c r="OR512" s="109"/>
      <c r="OS512" s="109"/>
      <c r="OT512" s="109"/>
      <c r="OU512" s="109"/>
      <c r="OV512" s="109"/>
      <c r="OW512" s="109"/>
      <c r="OX512" s="109"/>
      <c r="OY512" s="109"/>
      <c r="OZ512" s="109"/>
      <c r="PA512" s="109"/>
      <c r="PB512" s="109"/>
      <c r="PC512" s="109"/>
      <c r="PD512" s="109"/>
      <c r="PE512" s="109"/>
      <c r="PF512" s="109"/>
      <c r="PG512" s="109"/>
      <c r="PH512" s="109"/>
      <c r="PI512" s="109"/>
      <c r="PJ512" s="109"/>
      <c r="PK512" s="109"/>
      <c r="PL512" s="109"/>
      <c r="PM512" s="109"/>
      <c r="PN512" s="109"/>
      <c r="PO512" s="109"/>
      <c r="PP512" s="109"/>
      <c r="PQ512" s="109"/>
      <c r="PR512" s="109"/>
      <c r="PS512" s="109"/>
      <c r="PT512" s="109"/>
      <c r="PU512" s="109"/>
      <c r="PV512" s="109"/>
      <c r="PW512" s="109"/>
      <c r="PX512" s="109"/>
      <c r="PY512" s="109"/>
      <c r="PZ512" s="109"/>
      <c r="QA512" s="109"/>
      <c r="QB512" s="109"/>
      <c r="QC512" s="109"/>
      <c r="QD512" s="109"/>
      <c r="QE512" s="109"/>
      <c r="QF512" s="109"/>
      <c r="QG512" s="109"/>
      <c r="QH512" s="109"/>
      <c r="QI512" s="109"/>
      <c r="QJ512" s="109"/>
      <c r="QK512" s="23">
        <f t="shared" si="7"/>
        <v>4.5</v>
      </c>
      <c r="QL512" s="125"/>
      <c r="QM512" s="148"/>
      <c r="QN512" s="125"/>
      <c r="QO512" s="125"/>
      <c r="QP512" s="125"/>
      <c r="QQ512" s="125"/>
      <c r="QR512" s="125">
        <v>525.63</v>
      </c>
      <c r="QS512" s="130"/>
    </row>
    <row r="513" spans="1:461" s="5" customFormat="1" ht="12.75" customHeight="1" x14ac:dyDescent="0.2">
      <c r="A513" s="52">
        <v>44775</v>
      </c>
      <c r="B513" s="98" t="s">
        <v>557</v>
      </c>
      <c r="C513" s="107"/>
      <c r="D513" s="107"/>
      <c r="E513" s="108"/>
      <c r="F513" s="108"/>
      <c r="G513" s="108"/>
      <c r="H513" s="108"/>
      <c r="I513" s="108"/>
      <c r="J513" s="108"/>
      <c r="K513" s="108"/>
      <c r="L513" s="108"/>
      <c r="M513" s="108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 s="109"/>
      <c r="BD513" s="109"/>
      <c r="BE513" s="109"/>
      <c r="BF513" s="109"/>
      <c r="BG513" s="109"/>
      <c r="BH513" s="109"/>
      <c r="BI513" s="109"/>
      <c r="BJ513" s="109"/>
      <c r="BK513" s="109"/>
      <c r="BL513" s="109"/>
      <c r="BM513" s="109"/>
      <c r="BN513" s="109"/>
      <c r="BO513" s="109"/>
      <c r="BP513" s="109"/>
      <c r="BQ513" s="109"/>
      <c r="BR513" s="109"/>
      <c r="BS513" s="109"/>
      <c r="BT513" s="109"/>
      <c r="BU513" s="109"/>
      <c r="BV513" s="109"/>
      <c r="BW513" s="109"/>
      <c r="BX513" s="109">
        <v>45</v>
      </c>
      <c r="BY513" s="109"/>
      <c r="BZ513" s="109"/>
      <c r="CA513" s="109"/>
      <c r="CB513" s="109"/>
      <c r="CC513" s="109"/>
      <c r="CD513" s="109"/>
      <c r="CE513" s="109"/>
      <c r="CF513" s="109"/>
      <c r="CG513" s="109"/>
      <c r="CH513" s="109"/>
      <c r="CI513" s="109"/>
      <c r="CJ513" s="109"/>
      <c r="CK513" s="109"/>
      <c r="CL513" s="109"/>
      <c r="CM513" s="109"/>
      <c r="CN513" s="109"/>
      <c r="CO513" s="109"/>
      <c r="CP513" s="109"/>
      <c r="CQ513" s="109"/>
      <c r="CR513" s="109"/>
      <c r="CS513" s="109"/>
      <c r="CT513" s="109"/>
      <c r="CU513" s="109"/>
      <c r="CV513" s="109"/>
      <c r="CW513" s="109"/>
      <c r="CX513" s="109"/>
      <c r="CY513" s="109"/>
      <c r="CZ513" s="109"/>
      <c r="DA513" s="109"/>
      <c r="DB513" s="109"/>
      <c r="DC513" s="109"/>
      <c r="DD513" s="109"/>
      <c r="DE513" s="109"/>
      <c r="DF513" s="109"/>
      <c r="DG513" s="109"/>
      <c r="DH513" s="109"/>
      <c r="DI513" s="109"/>
      <c r="DJ513" s="109"/>
      <c r="DK513" s="109"/>
      <c r="DL513" s="109"/>
      <c r="DM513" s="109"/>
      <c r="DN513" s="109"/>
      <c r="DO513" s="109"/>
      <c r="DP513" s="109"/>
      <c r="DQ513" s="109"/>
      <c r="DR513" s="109"/>
      <c r="DS513" s="109"/>
      <c r="DT513" s="109"/>
      <c r="DU513" s="109"/>
      <c r="DV513" s="109"/>
      <c r="DW513" s="109"/>
      <c r="DX513" s="109"/>
      <c r="DY513" s="109"/>
      <c r="DZ513" s="109"/>
      <c r="EA513" s="109"/>
      <c r="EB513" s="109"/>
      <c r="EC513" s="109"/>
      <c r="ED513" s="109"/>
      <c r="EE513" s="109"/>
      <c r="EF513" s="109"/>
      <c r="EG513" s="109"/>
      <c r="EH513" s="109"/>
      <c r="EI513" s="109"/>
      <c r="EJ513" s="109"/>
      <c r="EK513" s="109"/>
      <c r="EL513" s="109"/>
      <c r="EM513" s="109"/>
      <c r="EN513" s="109"/>
      <c r="EO513" s="109"/>
      <c r="EP513" s="109"/>
      <c r="EQ513" s="109"/>
      <c r="ER513" s="109"/>
      <c r="ES513" s="109"/>
      <c r="ET513" s="109"/>
      <c r="EU513" s="109"/>
      <c r="EV513" s="109"/>
      <c r="EW513" s="109"/>
      <c r="EX513" s="109"/>
      <c r="EY513" s="109"/>
      <c r="EZ513" s="109"/>
      <c r="FA513" s="109"/>
      <c r="FB513" s="109"/>
      <c r="FC513" s="109"/>
      <c r="FD513" s="109"/>
      <c r="FE513" s="109"/>
      <c r="FF513" s="109"/>
      <c r="FG513" s="109"/>
      <c r="FH513" s="109"/>
      <c r="FI513" s="109"/>
      <c r="FJ513" s="109"/>
      <c r="FK513" s="109"/>
      <c r="FL513" s="109"/>
      <c r="FM513" s="109"/>
      <c r="FN513" s="109"/>
      <c r="FO513" s="109"/>
      <c r="FP513" s="109"/>
      <c r="FQ513" s="109"/>
      <c r="FR513" s="109"/>
      <c r="FS513" s="109"/>
      <c r="FT513" s="109"/>
      <c r="FU513" s="109"/>
      <c r="FV513" s="109"/>
      <c r="FW513" s="109"/>
      <c r="FX513" s="109"/>
      <c r="FY513" s="109"/>
      <c r="FZ513" s="109"/>
      <c r="GA513" s="109"/>
      <c r="GB513" s="109"/>
      <c r="GC513" s="109"/>
      <c r="GD513" s="109"/>
      <c r="GE513" s="109"/>
      <c r="GF513" s="109"/>
      <c r="GG513" s="109"/>
      <c r="GH513" s="109"/>
      <c r="GI513" s="109"/>
      <c r="GJ513" s="109"/>
      <c r="GK513" s="109"/>
      <c r="GL513" s="109"/>
      <c r="GM513" s="109"/>
      <c r="GN513" s="109"/>
      <c r="GO513" s="109"/>
      <c r="GP513" s="109"/>
      <c r="GQ513" s="109"/>
      <c r="GR513" s="109"/>
      <c r="GS513" s="109"/>
      <c r="GT513" s="109"/>
      <c r="GU513" s="109"/>
      <c r="GV513" s="109"/>
      <c r="GW513" s="109"/>
      <c r="GX513" s="109"/>
      <c r="GY513" s="109"/>
      <c r="GZ513" s="109"/>
      <c r="HA513" s="109"/>
      <c r="HB513" s="109"/>
      <c r="HC513" s="109"/>
      <c r="HD513" s="109"/>
      <c r="HE513" s="109"/>
      <c r="HF513" s="109"/>
      <c r="HG513" s="109"/>
      <c r="HH513" s="109"/>
      <c r="HI513" s="109"/>
      <c r="HJ513" s="109"/>
      <c r="HK513" s="109"/>
      <c r="HL513" s="109"/>
      <c r="HM513" s="109"/>
      <c r="HN513" s="109"/>
      <c r="HO513" s="109"/>
      <c r="HP513" s="109"/>
      <c r="HQ513" s="109"/>
      <c r="HR513" s="109"/>
      <c r="HS513" s="109"/>
      <c r="HT513" s="109"/>
      <c r="HU513" s="109"/>
      <c r="HV513" s="109"/>
      <c r="HW513" s="109"/>
      <c r="HX513" s="109"/>
      <c r="HY513" s="109"/>
      <c r="HZ513" s="109"/>
      <c r="IA513" s="109"/>
      <c r="IB513" s="109"/>
      <c r="IC513" s="109"/>
      <c r="ID513" s="109"/>
      <c r="IE513" s="109"/>
      <c r="IF513" s="109"/>
      <c r="IG513" s="109"/>
      <c r="IH513" s="109"/>
      <c r="II513" s="109"/>
      <c r="IJ513" s="109"/>
      <c r="IK513" s="109"/>
      <c r="IL513" s="109"/>
      <c r="IM513" s="109"/>
      <c r="IN513" s="109"/>
      <c r="IO513" s="109"/>
      <c r="IP513" s="109"/>
      <c r="IQ513" s="109"/>
      <c r="IR513" s="109"/>
      <c r="IS513" s="109"/>
      <c r="IT513" s="109"/>
      <c r="IU513" s="109"/>
      <c r="IV513" s="109"/>
      <c r="IW513" s="109"/>
      <c r="IX513" s="109"/>
      <c r="IY513" s="109"/>
      <c r="IZ513" s="109"/>
      <c r="JA513" s="109"/>
      <c r="JB513" s="109"/>
      <c r="JC513" s="109"/>
      <c r="JD513" s="109"/>
      <c r="JE513" s="109"/>
      <c r="JF513" s="109"/>
      <c r="JG513" s="109"/>
      <c r="JH513" s="109"/>
      <c r="JI513" s="109"/>
      <c r="JJ513" s="109"/>
      <c r="JK513" s="109"/>
      <c r="JL513" s="109"/>
      <c r="JM513" s="109"/>
      <c r="JN513" s="109"/>
      <c r="JO513" s="109"/>
      <c r="JP513" s="109"/>
      <c r="JQ513" s="109"/>
      <c r="JR513" s="109"/>
      <c r="JS513" s="109"/>
      <c r="JT513" s="109"/>
      <c r="JU513" s="109"/>
      <c r="JV513" s="109"/>
      <c r="JW513" s="109"/>
      <c r="JX513" s="109"/>
      <c r="JY513" s="109"/>
      <c r="JZ513" s="109"/>
      <c r="KA513" s="109"/>
      <c r="KB513" s="109"/>
      <c r="KC513" s="109"/>
      <c r="KD513" s="109"/>
      <c r="KE513" s="109"/>
      <c r="KF513" s="109"/>
      <c r="KG513" s="109"/>
      <c r="KH513" s="109"/>
      <c r="KI513" s="109"/>
      <c r="KJ513" s="109"/>
      <c r="KK513" s="109"/>
      <c r="KL513" s="109"/>
      <c r="KM513" s="109"/>
      <c r="KN513" s="109"/>
      <c r="KO513" s="109"/>
      <c r="KP513" s="109"/>
      <c r="KQ513" s="109"/>
      <c r="KR513" s="109"/>
      <c r="KS513" s="109"/>
      <c r="KT513" s="109"/>
      <c r="KU513" s="109"/>
      <c r="KV513" s="109"/>
      <c r="KW513" s="109"/>
      <c r="KX513" s="109"/>
      <c r="KY513" s="109"/>
      <c r="KZ513" s="109"/>
      <c r="LA513" s="109"/>
      <c r="LB513" s="109"/>
      <c r="LC513" s="109"/>
      <c r="LD513" s="109"/>
      <c r="LE513" s="109"/>
      <c r="LF513" s="109"/>
      <c r="LG513" s="109"/>
      <c r="LH513" s="109"/>
      <c r="LI513" s="109"/>
      <c r="LJ513" s="109"/>
      <c r="LK513" s="109"/>
      <c r="LL513" s="109"/>
      <c r="LM513" s="109"/>
      <c r="LN513" s="109"/>
      <c r="LO513" s="109"/>
      <c r="LP513" s="109"/>
      <c r="LQ513" s="109"/>
      <c r="LR513" s="109"/>
      <c r="LS513" s="109"/>
      <c r="LT513" s="109"/>
      <c r="LU513" s="109"/>
      <c r="LV513" s="109"/>
      <c r="LW513" s="109"/>
      <c r="LX513" s="109"/>
      <c r="LY513" s="109"/>
      <c r="LZ513" s="109"/>
      <c r="MA513" s="109"/>
      <c r="MB513" s="109"/>
      <c r="MC513" s="109"/>
      <c r="MD513" s="109"/>
      <c r="ME513" s="109"/>
      <c r="MF513" s="109"/>
      <c r="MG513" s="109"/>
      <c r="MH513" s="109"/>
      <c r="MI513" s="109"/>
      <c r="MJ513" s="109"/>
      <c r="MK513" s="109"/>
      <c r="ML513" s="109"/>
      <c r="MM513" s="109"/>
      <c r="MN513" s="109"/>
      <c r="MO513" s="109"/>
      <c r="MP513" s="109"/>
      <c r="MQ513" s="109"/>
      <c r="MR513" s="109"/>
      <c r="MS513" s="109"/>
      <c r="MT513" s="109"/>
      <c r="MU513" s="109"/>
      <c r="MV513" s="109"/>
      <c r="MW513" s="109"/>
      <c r="MX513" s="109"/>
      <c r="MY513" s="109"/>
      <c r="MZ513" s="109"/>
      <c r="NA513" s="109"/>
      <c r="NB513" s="109"/>
      <c r="NC513" s="109"/>
      <c r="ND513" s="109"/>
      <c r="NE513" s="109"/>
      <c r="NF513" s="109"/>
      <c r="NG513" s="109"/>
      <c r="NH513" s="109"/>
      <c r="NI513" s="109"/>
      <c r="NJ513" s="109"/>
      <c r="NK513" s="109"/>
      <c r="NL513" s="109"/>
      <c r="NM513" s="109"/>
      <c r="NN513" s="109"/>
      <c r="NO513" s="109"/>
      <c r="NP513" s="109"/>
      <c r="NQ513" s="109"/>
      <c r="NR513" s="109"/>
      <c r="NS513" s="109"/>
      <c r="NT513" s="109"/>
      <c r="NU513" s="109"/>
      <c r="NV513" s="109"/>
      <c r="NW513" s="109"/>
      <c r="NX513" s="109"/>
      <c r="NY513" s="109"/>
      <c r="NZ513" s="109"/>
      <c r="OA513" s="109"/>
      <c r="OB513" s="109"/>
      <c r="OC513" s="109"/>
      <c r="OD513" s="109"/>
      <c r="OE513" s="109"/>
      <c r="OF513" s="109"/>
      <c r="OG513" s="109"/>
      <c r="OH513" s="109"/>
      <c r="OI513" s="109"/>
      <c r="OJ513" s="109"/>
      <c r="OK513" s="109"/>
      <c r="OL513" s="109"/>
      <c r="OM513" s="109"/>
      <c r="ON513" s="109"/>
      <c r="OO513" s="109"/>
      <c r="OP513" s="109"/>
      <c r="OQ513" s="109"/>
      <c r="OR513" s="109"/>
      <c r="OS513" s="109"/>
      <c r="OT513" s="109"/>
      <c r="OU513" s="109"/>
      <c r="OV513" s="109"/>
      <c r="OW513" s="109"/>
      <c r="OX513" s="109"/>
      <c r="OY513" s="109"/>
      <c r="OZ513" s="109"/>
      <c r="PA513" s="109"/>
      <c r="PB513" s="109"/>
      <c r="PC513" s="109"/>
      <c r="PD513" s="109"/>
      <c r="PE513" s="109"/>
      <c r="PF513" s="109"/>
      <c r="PG513" s="109"/>
      <c r="PH513" s="109"/>
      <c r="PI513" s="109"/>
      <c r="PJ513" s="109"/>
      <c r="PK513" s="109"/>
      <c r="PL513" s="109"/>
      <c r="PM513" s="109"/>
      <c r="PN513" s="109"/>
      <c r="PO513" s="109"/>
      <c r="PP513" s="109"/>
      <c r="PQ513" s="109"/>
      <c r="PR513" s="109"/>
      <c r="PS513" s="109"/>
      <c r="PT513" s="109"/>
      <c r="PU513" s="109"/>
      <c r="PV513" s="109"/>
      <c r="PW513" s="109"/>
      <c r="PX513" s="109"/>
      <c r="PY513" s="109"/>
      <c r="PZ513" s="109"/>
      <c r="QA513" s="109"/>
      <c r="QB513" s="109"/>
      <c r="QC513" s="109"/>
      <c r="QD513" s="109"/>
      <c r="QE513" s="109"/>
      <c r="QF513" s="109"/>
      <c r="QG513" s="109"/>
      <c r="QH513" s="109"/>
      <c r="QI513" s="109"/>
      <c r="QJ513" s="109"/>
      <c r="QK513" s="23">
        <f t="shared" ref="QK513:QK598" si="8">SUBTOTAL(9,C513:QJ513)</f>
        <v>45</v>
      </c>
      <c r="QL513" s="125"/>
      <c r="QM513" s="148"/>
      <c r="QN513" s="125"/>
      <c r="QO513" s="125"/>
      <c r="QP513" s="125"/>
      <c r="QQ513" s="125"/>
      <c r="QR513" s="125"/>
      <c r="QS513" s="130"/>
    </row>
    <row r="514" spans="1:461" s="5" customFormat="1" ht="12.75" customHeight="1" x14ac:dyDescent="0.2">
      <c r="A514" s="52">
        <v>44775</v>
      </c>
      <c r="B514" s="90" t="s">
        <v>139</v>
      </c>
      <c r="C514" s="107"/>
      <c r="D514" s="107"/>
      <c r="E514" s="108"/>
      <c r="F514" s="108"/>
      <c r="G514" s="108"/>
      <c r="H514" s="108"/>
      <c r="I514" s="108"/>
      <c r="J514" s="108"/>
      <c r="K514" s="108"/>
      <c r="L514" s="108"/>
      <c r="M514" s="108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 s="109"/>
      <c r="BD514" s="109"/>
      <c r="BE514" s="109"/>
      <c r="BF514" s="109"/>
      <c r="BG514" s="109"/>
      <c r="BH514" s="109"/>
      <c r="BI514" s="109"/>
      <c r="BJ514" s="109"/>
      <c r="BK514" s="109"/>
      <c r="BL514" s="109">
        <v>30</v>
      </c>
      <c r="BM514" s="109"/>
      <c r="BN514" s="109"/>
      <c r="BO514" s="109"/>
      <c r="BP514" s="109"/>
      <c r="BQ514" s="109"/>
      <c r="BR514" s="109"/>
      <c r="BS514" s="109"/>
      <c r="BT514" s="109"/>
      <c r="BU514" s="109"/>
      <c r="BV514" s="109"/>
      <c r="BW514" s="109"/>
      <c r="BX514" s="109"/>
      <c r="BY514" s="109"/>
      <c r="BZ514" s="109"/>
      <c r="CA514" s="109"/>
      <c r="CB514" s="109"/>
      <c r="CC514" s="109"/>
      <c r="CD514" s="109"/>
      <c r="CE514" s="109"/>
      <c r="CF514" s="109"/>
      <c r="CG514" s="109"/>
      <c r="CH514" s="109"/>
      <c r="CI514" s="109"/>
      <c r="CJ514" s="109"/>
      <c r="CK514" s="109"/>
      <c r="CL514" s="109"/>
      <c r="CM514" s="109"/>
      <c r="CN514" s="109"/>
      <c r="CO514" s="109"/>
      <c r="CP514" s="109"/>
      <c r="CQ514" s="109"/>
      <c r="CR514" s="109"/>
      <c r="CS514" s="109"/>
      <c r="CT514" s="109"/>
      <c r="CU514" s="109"/>
      <c r="CV514" s="109"/>
      <c r="CW514" s="109"/>
      <c r="CX514" s="109"/>
      <c r="CY514" s="109"/>
      <c r="CZ514" s="109"/>
      <c r="DA514" s="109"/>
      <c r="DB514" s="109"/>
      <c r="DC514" s="109"/>
      <c r="DD514" s="109"/>
      <c r="DE514" s="109"/>
      <c r="DF514" s="109"/>
      <c r="DG514" s="109"/>
      <c r="DH514" s="109"/>
      <c r="DI514" s="109"/>
      <c r="DJ514" s="109"/>
      <c r="DK514" s="109"/>
      <c r="DL514" s="109"/>
      <c r="DM514" s="109"/>
      <c r="DN514" s="109"/>
      <c r="DO514" s="109"/>
      <c r="DP514" s="109"/>
      <c r="DQ514" s="109"/>
      <c r="DR514" s="109"/>
      <c r="DS514" s="109"/>
      <c r="DT514" s="109"/>
      <c r="DU514" s="109"/>
      <c r="DV514" s="109"/>
      <c r="DW514" s="109"/>
      <c r="DX514" s="109"/>
      <c r="DY514" s="109"/>
      <c r="DZ514" s="109"/>
      <c r="EA514" s="109"/>
      <c r="EB514" s="109"/>
      <c r="EC514" s="109"/>
      <c r="ED514" s="109"/>
      <c r="EE514" s="109"/>
      <c r="EF514" s="109"/>
      <c r="EG514" s="109"/>
      <c r="EH514" s="109"/>
      <c r="EI514" s="109"/>
      <c r="EJ514" s="109"/>
      <c r="EK514" s="109"/>
      <c r="EL514" s="109"/>
      <c r="EM514" s="109"/>
      <c r="EN514" s="109"/>
      <c r="EO514" s="109"/>
      <c r="EP514" s="109"/>
      <c r="EQ514" s="109"/>
      <c r="ER514" s="109"/>
      <c r="ES514" s="109"/>
      <c r="ET514" s="109"/>
      <c r="EU514" s="109"/>
      <c r="EV514" s="109"/>
      <c r="EW514" s="109"/>
      <c r="EX514" s="109"/>
      <c r="EY514" s="109"/>
      <c r="EZ514" s="109"/>
      <c r="FA514" s="109"/>
      <c r="FB514" s="109"/>
      <c r="FC514" s="109"/>
      <c r="FD514" s="109"/>
      <c r="FE514" s="109"/>
      <c r="FF514" s="109"/>
      <c r="FG514" s="109"/>
      <c r="FH514" s="109"/>
      <c r="FI514" s="109"/>
      <c r="FJ514" s="109"/>
      <c r="FK514" s="109"/>
      <c r="FL514" s="109"/>
      <c r="FM514" s="109"/>
      <c r="FN514" s="109"/>
      <c r="FO514" s="109"/>
      <c r="FP514" s="109"/>
      <c r="FQ514" s="109"/>
      <c r="FR514" s="109"/>
      <c r="FS514" s="109"/>
      <c r="FT514" s="109"/>
      <c r="FU514" s="109"/>
      <c r="FV514" s="109"/>
      <c r="FW514" s="109"/>
      <c r="FX514" s="109"/>
      <c r="FY514" s="109"/>
      <c r="FZ514" s="109"/>
      <c r="GA514" s="109"/>
      <c r="GB514" s="109"/>
      <c r="GC514" s="109"/>
      <c r="GD514" s="109"/>
      <c r="GE514" s="109"/>
      <c r="GF514" s="109"/>
      <c r="GG514" s="109"/>
      <c r="GH514" s="109"/>
      <c r="GI514" s="109"/>
      <c r="GJ514" s="109"/>
      <c r="GK514" s="109"/>
      <c r="GL514" s="109"/>
      <c r="GM514" s="109"/>
      <c r="GN514" s="109"/>
      <c r="GO514" s="109"/>
      <c r="GP514" s="109"/>
      <c r="GQ514" s="109"/>
      <c r="GR514" s="109"/>
      <c r="GS514" s="109"/>
      <c r="GT514" s="109"/>
      <c r="GU514" s="109"/>
      <c r="GV514" s="109"/>
      <c r="GW514" s="109"/>
      <c r="GX514" s="109"/>
      <c r="GY514" s="109"/>
      <c r="GZ514" s="109"/>
      <c r="HA514" s="109"/>
      <c r="HB514" s="109"/>
      <c r="HC514" s="109"/>
      <c r="HD514" s="109"/>
      <c r="HE514" s="109"/>
      <c r="HF514" s="109"/>
      <c r="HG514" s="109"/>
      <c r="HH514" s="109"/>
      <c r="HI514" s="109"/>
      <c r="HJ514" s="109"/>
      <c r="HK514" s="109"/>
      <c r="HL514" s="109"/>
      <c r="HM514" s="109"/>
      <c r="HN514" s="109"/>
      <c r="HO514" s="109"/>
      <c r="HP514" s="109"/>
      <c r="HQ514" s="109"/>
      <c r="HR514" s="109"/>
      <c r="HS514" s="109"/>
      <c r="HT514" s="109"/>
      <c r="HU514" s="109"/>
      <c r="HV514" s="109"/>
      <c r="HW514" s="109"/>
      <c r="HX514" s="109"/>
      <c r="HY514" s="109"/>
      <c r="HZ514" s="109"/>
      <c r="IA514" s="109"/>
      <c r="IB514" s="109"/>
      <c r="IC514" s="109"/>
      <c r="ID514" s="109"/>
      <c r="IE514" s="109"/>
      <c r="IF514" s="109"/>
      <c r="IG514" s="109"/>
      <c r="IH514" s="109"/>
      <c r="II514" s="109"/>
      <c r="IJ514" s="109"/>
      <c r="IK514" s="109"/>
      <c r="IL514" s="109"/>
      <c r="IM514" s="109"/>
      <c r="IN514" s="109"/>
      <c r="IO514" s="109"/>
      <c r="IP514" s="109"/>
      <c r="IQ514" s="109"/>
      <c r="IR514" s="109"/>
      <c r="IS514" s="109"/>
      <c r="IT514" s="109"/>
      <c r="IU514" s="109"/>
      <c r="IV514" s="109"/>
      <c r="IW514" s="109"/>
      <c r="IX514" s="109"/>
      <c r="IY514" s="109"/>
      <c r="IZ514" s="109"/>
      <c r="JA514" s="109"/>
      <c r="JB514" s="109"/>
      <c r="JC514" s="109"/>
      <c r="JD514" s="109"/>
      <c r="JE514" s="109"/>
      <c r="JF514" s="109"/>
      <c r="JG514" s="109"/>
      <c r="JH514" s="109"/>
      <c r="JI514" s="109"/>
      <c r="JJ514" s="109"/>
      <c r="JK514" s="109"/>
      <c r="JL514" s="109"/>
      <c r="JM514" s="109"/>
      <c r="JN514" s="109"/>
      <c r="JO514" s="109"/>
      <c r="JP514" s="109"/>
      <c r="JQ514" s="109"/>
      <c r="JR514" s="109"/>
      <c r="JS514" s="109"/>
      <c r="JT514" s="109"/>
      <c r="JU514" s="109"/>
      <c r="JV514" s="109"/>
      <c r="JW514" s="109"/>
      <c r="JX514" s="109"/>
      <c r="JY514" s="109"/>
      <c r="JZ514" s="109"/>
      <c r="KA514" s="109"/>
      <c r="KB514" s="109"/>
      <c r="KC514" s="109"/>
      <c r="KD514" s="109"/>
      <c r="KE514" s="109"/>
      <c r="KF514" s="109"/>
      <c r="KG514" s="109"/>
      <c r="KH514" s="109"/>
      <c r="KI514" s="109"/>
      <c r="KJ514" s="109"/>
      <c r="KK514" s="109"/>
      <c r="KL514" s="109"/>
      <c r="KM514" s="109"/>
      <c r="KN514" s="109"/>
      <c r="KO514" s="109"/>
      <c r="KP514" s="109"/>
      <c r="KQ514" s="109"/>
      <c r="KR514" s="109"/>
      <c r="KS514" s="109"/>
      <c r="KT514" s="109"/>
      <c r="KU514" s="109"/>
      <c r="KV514" s="109"/>
      <c r="KW514" s="109"/>
      <c r="KX514" s="109"/>
      <c r="KY514" s="109"/>
      <c r="KZ514" s="109"/>
      <c r="LA514" s="109"/>
      <c r="LB514" s="109"/>
      <c r="LC514" s="109"/>
      <c r="LD514" s="109"/>
      <c r="LE514" s="109"/>
      <c r="LF514" s="109"/>
      <c r="LG514" s="109"/>
      <c r="LH514" s="109"/>
      <c r="LI514" s="109"/>
      <c r="LJ514" s="109"/>
      <c r="LK514" s="109"/>
      <c r="LL514" s="109"/>
      <c r="LM514" s="109"/>
      <c r="LN514" s="109"/>
      <c r="LO514" s="109"/>
      <c r="LP514" s="109"/>
      <c r="LQ514" s="109"/>
      <c r="LR514" s="109"/>
      <c r="LS514" s="109"/>
      <c r="LT514" s="109"/>
      <c r="LU514" s="109"/>
      <c r="LV514" s="109"/>
      <c r="LW514" s="109"/>
      <c r="LX514" s="109"/>
      <c r="LY514" s="109"/>
      <c r="LZ514" s="109"/>
      <c r="MA514" s="109"/>
      <c r="MB514" s="109"/>
      <c r="MC514" s="109"/>
      <c r="MD514" s="109"/>
      <c r="ME514" s="109"/>
      <c r="MF514" s="109"/>
      <c r="MG514" s="109"/>
      <c r="MH514" s="109"/>
      <c r="MI514" s="109"/>
      <c r="MJ514" s="109"/>
      <c r="MK514" s="109"/>
      <c r="ML514" s="109"/>
      <c r="MM514" s="109"/>
      <c r="MN514" s="109"/>
      <c r="MO514" s="109"/>
      <c r="MP514" s="109"/>
      <c r="MQ514" s="109"/>
      <c r="MR514" s="109"/>
      <c r="MS514" s="109"/>
      <c r="MT514" s="109"/>
      <c r="MU514" s="109"/>
      <c r="MV514" s="109"/>
      <c r="MW514" s="109"/>
      <c r="MX514" s="109"/>
      <c r="MY514" s="109"/>
      <c r="MZ514" s="109"/>
      <c r="NA514" s="109"/>
      <c r="NB514" s="109"/>
      <c r="NC514" s="109"/>
      <c r="ND514" s="109"/>
      <c r="NE514" s="109"/>
      <c r="NF514" s="109"/>
      <c r="NG514" s="109"/>
      <c r="NH514" s="109"/>
      <c r="NI514" s="109"/>
      <c r="NJ514" s="109"/>
      <c r="NK514" s="109"/>
      <c r="NL514" s="109"/>
      <c r="NM514" s="109"/>
      <c r="NN514" s="109"/>
      <c r="NO514" s="109"/>
      <c r="NP514" s="109"/>
      <c r="NQ514" s="109"/>
      <c r="NR514" s="109"/>
      <c r="NS514" s="109"/>
      <c r="NT514" s="109"/>
      <c r="NU514" s="109"/>
      <c r="NV514" s="109"/>
      <c r="NW514" s="109"/>
      <c r="NX514" s="109"/>
      <c r="NY514" s="109"/>
      <c r="NZ514" s="109"/>
      <c r="OA514" s="109"/>
      <c r="OB514" s="109"/>
      <c r="OC514" s="109"/>
      <c r="OD514" s="109"/>
      <c r="OE514" s="109"/>
      <c r="OF514" s="109"/>
      <c r="OG514" s="109"/>
      <c r="OH514" s="109"/>
      <c r="OI514" s="109"/>
      <c r="OJ514" s="109"/>
      <c r="OK514" s="109"/>
      <c r="OL514" s="109"/>
      <c r="OM514" s="109"/>
      <c r="ON514" s="109"/>
      <c r="OO514" s="109"/>
      <c r="OP514" s="109"/>
      <c r="OQ514" s="109"/>
      <c r="OR514" s="109"/>
      <c r="OS514" s="109"/>
      <c r="OT514" s="109"/>
      <c r="OU514" s="109"/>
      <c r="OV514" s="109"/>
      <c r="OW514" s="109"/>
      <c r="OX514" s="109"/>
      <c r="OY514" s="109"/>
      <c r="OZ514" s="109"/>
      <c r="PA514" s="109"/>
      <c r="PB514" s="109"/>
      <c r="PC514" s="109"/>
      <c r="PD514" s="109"/>
      <c r="PE514" s="109"/>
      <c r="PF514" s="109"/>
      <c r="PG514" s="109"/>
      <c r="PH514" s="109"/>
      <c r="PI514" s="109"/>
      <c r="PJ514" s="109"/>
      <c r="PK514" s="109"/>
      <c r="PL514" s="109"/>
      <c r="PM514" s="109"/>
      <c r="PN514" s="109"/>
      <c r="PO514" s="109"/>
      <c r="PP514" s="109"/>
      <c r="PQ514" s="109"/>
      <c r="PR514" s="109"/>
      <c r="PS514" s="109"/>
      <c r="PT514" s="109"/>
      <c r="PU514" s="109"/>
      <c r="PV514" s="109"/>
      <c r="PW514" s="109"/>
      <c r="PX514" s="109"/>
      <c r="PY514" s="109"/>
      <c r="PZ514" s="109"/>
      <c r="QA514" s="109"/>
      <c r="QB514" s="109"/>
      <c r="QC514" s="109"/>
      <c r="QD514" s="109"/>
      <c r="QE514" s="109"/>
      <c r="QF514" s="109"/>
      <c r="QG514" s="109"/>
      <c r="QH514" s="109"/>
      <c r="QI514" s="109"/>
      <c r="QJ514" s="109"/>
      <c r="QK514" s="23">
        <f t="shared" si="8"/>
        <v>30</v>
      </c>
      <c r="QL514" s="125"/>
      <c r="QM514" s="125"/>
      <c r="QN514" s="125"/>
      <c r="QO514" s="125"/>
      <c r="QP514" s="125"/>
      <c r="QQ514" s="125"/>
      <c r="QR514" s="125"/>
      <c r="QS514" s="130"/>
    </row>
    <row r="515" spans="1:461" s="5" customFormat="1" ht="12.75" customHeight="1" x14ac:dyDescent="0.2">
      <c r="A515" s="52">
        <v>44776</v>
      </c>
      <c r="B515" s="103" t="s">
        <v>28</v>
      </c>
      <c r="C515" s="107"/>
      <c r="D515" s="107"/>
      <c r="E515" s="108"/>
      <c r="F515" s="108"/>
      <c r="G515" s="108"/>
      <c r="H515" s="108"/>
      <c r="I515" s="108"/>
      <c r="J515" s="108"/>
      <c r="K515" s="108"/>
      <c r="L515" s="108"/>
      <c r="M515" s="108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 s="109"/>
      <c r="BD515" s="109"/>
      <c r="BE515" s="109"/>
      <c r="BF515" s="109"/>
      <c r="BG515" s="109"/>
      <c r="BH515" s="109"/>
      <c r="BI515" s="109"/>
      <c r="BJ515" s="109"/>
      <c r="BK515" s="109"/>
      <c r="BL515" s="109"/>
      <c r="BM515" s="109"/>
      <c r="BN515" s="109"/>
      <c r="BO515" s="109"/>
      <c r="BP515" s="109"/>
      <c r="BQ515" s="109"/>
      <c r="BR515" s="109"/>
      <c r="BS515" s="109"/>
      <c r="BT515" s="109"/>
      <c r="BU515" s="109"/>
      <c r="BV515" s="109"/>
      <c r="BW515" s="109"/>
      <c r="BX515" s="109"/>
      <c r="BY515" s="109"/>
      <c r="BZ515" s="109"/>
      <c r="CA515" s="109"/>
      <c r="CB515" s="109"/>
      <c r="CC515" s="109"/>
      <c r="CD515" s="109"/>
      <c r="CE515" s="109"/>
      <c r="CF515" s="109">
        <v>45</v>
      </c>
      <c r="CG515" s="109"/>
      <c r="CH515" s="109"/>
      <c r="CI515" s="109"/>
      <c r="CJ515" s="109"/>
      <c r="CK515" s="109"/>
      <c r="CL515" s="109"/>
      <c r="CM515" s="109"/>
      <c r="CN515" s="109"/>
      <c r="CO515" s="109"/>
      <c r="CP515" s="109"/>
      <c r="CQ515" s="109"/>
      <c r="CR515" s="109"/>
      <c r="CS515" s="109"/>
      <c r="CT515" s="109"/>
      <c r="CU515" s="109"/>
      <c r="CV515" s="109"/>
      <c r="CW515" s="109"/>
      <c r="CX515" s="109"/>
      <c r="CY515" s="109"/>
      <c r="CZ515" s="109"/>
      <c r="DA515" s="109"/>
      <c r="DB515" s="109"/>
      <c r="DC515" s="109"/>
      <c r="DD515" s="109"/>
      <c r="DE515" s="109"/>
      <c r="DF515" s="109"/>
      <c r="DG515" s="109"/>
      <c r="DH515" s="109"/>
      <c r="DI515" s="109"/>
      <c r="DJ515" s="109"/>
      <c r="DK515" s="109"/>
      <c r="DL515" s="109"/>
      <c r="DM515" s="109"/>
      <c r="DN515" s="109"/>
      <c r="DO515" s="109"/>
      <c r="DP515" s="109"/>
      <c r="DQ515" s="109"/>
      <c r="DR515" s="109"/>
      <c r="DS515" s="109"/>
      <c r="DT515" s="109"/>
      <c r="DU515" s="109"/>
      <c r="DV515" s="109"/>
      <c r="DW515" s="109"/>
      <c r="DX515" s="109">
        <v>100</v>
      </c>
      <c r="DY515" s="109"/>
      <c r="DZ515" s="109"/>
      <c r="EA515" s="109"/>
      <c r="EB515" s="109"/>
      <c r="EC515" s="109"/>
      <c r="ED515" s="109"/>
      <c r="EE515" s="109"/>
      <c r="EF515" s="109"/>
      <c r="EG515" s="109"/>
      <c r="EH515" s="109"/>
      <c r="EI515" s="109"/>
      <c r="EJ515" s="109"/>
      <c r="EK515" s="109"/>
      <c r="EL515" s="109"/>
      <c r="EM515" s="109"/>
      <c r="EN515" s="109"/>
      <c r="EO515" s="109"/>
      <c r="EP515" s="109"/>
      <c r="EQ515" s="109"/>
      <c r="ER515" s="109"/>
      <c r="ES515" s="109"/>
      <c r="ET515" s="109"/>
      <c r="EU515" s="109"/>
      <c r="EV515" s="109"/>
      <c r="EW515" s="109">
        <v>150</v>
      </c>
      <c r="EX515" s="109"/>
      <c r="EY515" s="109"/>
      <c r="EZ515" s="109"/>
      <c r="FA515" s="109"/>
      <c r="FB515" s="109"/>
      <c r="FC515" s="109"/>
      <c r="FD515" s="109"/>
      <c r="FE515" s="109"/>
      <c r="FF515" s="109"/>
      <c r="FG515" s="109"/>
      <c r="FH515" s="109"/>
      <c r="FI515" s="109"/>
      <c r="FJ515" s="109"/>
      <c r="FK515" s="109"/>
      <c r="FL515" s="109"/>
      <c r="FM515" s="109"/>
      <c r="FN515" s="109"/>
      <c r="FO515" s="109"/>
      <c r="FP515" s="109"/>
      <c r="FQ515" s="109"/>
      <c r="FR515" s="109"/>
      <c r="FS515" s="109"/>
      <c r="FT515" s="109"/>
      <c r="FU515" s="109"/>
      <c r="FV515" s="109"/>
      <c r="FW515" s="109"/>
      <c r="FX515" s="109"/>
      <c r="FY515" s="109"/>
      <c r="FZ515" s="109"/>
      <c r="GA515" s="109"/>
      <c r="GB515" s="109"/>
      <c r="GC515" s="109"/>
      <c r="GD515" s="109"/>
      <c r="GE515" s="109"/>
      <c r="GF515" s="109"/>
      <c r="GG515" s="109"/>
      <c r="GH515" s="109"/>
      <c r="GI515" s="109"/>
      <c r="GJ515" s="109"/>
      <c r="GK515" s="109"/>
      <c r="GL515" s="109"/>
      <c r="GM515" s="109"/>
      <c r="GN515" s="109"/>
      <c r="GO515" s="109"/>
      <c r="GP515" s="109"/>
      <c r="GQ515" s="109"/>
      <c r="GR515" s="109"/>
      <c r="GS515" s="109"/>
      <c r="GT515" s="109"/>
      <c r="GU515" s="109"/>
      <c r="GV515" s="109"/>
      <c r="GW515" s="109"/>
      <c r="GX515" s="109"/>
      <c r="GY515" s="109"/>
      <c r="GZ515" s="109"/>
      <c r="HA515" s="109"/>
      <c r="HB515" s="109"/>
      <c r="HC515" s="109"/>
      <c r="HD515" s="109"/>
      <c r="HE515" s="109"/>
      <c r="HF515" s="109"/>
      <c r="HG515" s="109"/>
      <c r="HH515" s="109"/>
      <c r="HI515" s="109"/>
      <c r="HJ515" s="109"/>
      <c r="HK515" s="109"/>
      <c r="HL515" s="109"/>
      <c r="HM515" s="109"/>
      <c r="HN515" s="109"/>
      <c r="HO515" s="109"/>
      <c r="HP515" s="109"/>
      <c r="HQ515" s="109"/>
      <c r="HR515" s="109"/>
      <c r="HS515" s="109"/>
      <c r="HT515" s="109"/>
      <c r="HU515" s="109"/>
      <c r="HV515" s="109"/>
      <c r="HW515" s="109"/>
      <c r="HX515" s="109"/>
      <c r="HY515" s="109"/>
      <c r="HZ515" s="109"/>
      <c r="IA515" s="109"/>
      <c r="IB515" s="109"/>
      <c r="IC515" s="109"/>
      <c r="ID515" s="109"/>
      <c r="IE515" s="109"/>
      <c r="IF515" s="109"/>
      <c r="IG515" s="109"/>
      <c r="IH515" s="109"/>
      <c r="II515" s="109"/>
      <c r="IJ515" s="109"/>
      <c r="IK515" s="109"/>
      <c r="IL515" s="109"/>
      <c r="IM515" s="109"/>
      <c r="IN515" s="109"/>
      <c r="IO515" s="109"/>
      <c r="IP515" s="109"/>
      <c r="IQ515" s="109"/>
      <c r="IR515" s="109"/>
      <c r="IS515" s="109"/>
      <c r="IT515" s="109"/>
      <c r="IU515" s="109"/>
      <c r="IV515" s="109"/>
      <c r="IW515" s="109"/>
      <c r="IX515" s="109"/>
      <c r="IY515" s="109"/>
      <c r="IZ515" s="109"/>
      <c r="JA515" s="109"/>
      <c r="JB515" s="109"/>
      <c r="JC515" s="109"/>
      <c r="JD515" s="109"/>
      <c r="JE515" s="109"/>
      <c r="JF515" s="109"/>
      <c r="JG515" s="109"/>
      <c r="JH515" s="109"/>
      <c r="JI515" s="109"/>
      <c r="JJ515" s="109"/>
      <c r="JK515" s="109"/>
      <c r="JL515" s="109"/>
      <c r="JM515" s="109"/>
      <c r="JN515" s="109"/>
      <c r="JO515" s="109"/>
      <c r="JP515" s="109"/>
      <c r="JQ515" s="109"/>
      <c r="JR515" s="109"/>
      <c r="JS515" s="109"/>
      <c r="JT515" s="109"/>
      <c r="JU515" s="109"/>
      <c r="JV515" s="109"/>
      <c r="JW515" s="109"/>
      <c r="JX515" s="109"/>
      <c r="JY515" s="109"/>
      <c r="JZ515" s="109"/>
      <c r="KA515" s="109"/>
      <c r="KB515" s="109"/>
      <c r="KC515" s="109"/>
      <c r="KD515" s="109"/>
      <c r="KE515" s="109"/>
      <c r="KF515" s="109"/>
      <c r="KG515" s="109"/>
      <c r="KH515" s="109"/>
      <c r="KI515" s="109"/>
      <c r="KJ515" s="109"/>
      <c r="KK515" s="109"/>
      <c r="KL515" s="109"/>
      <c r="KM515" s="109"/>
      <c r="KN515" s="109"/>
      <c r="KO515" s="109"/>
      <c r="KP515" s="109"/>
      <c r="KQ515" s="109"/>
      <c r="KR515" s="109"/>
      <c r="KS515" s="109"/>
      <c r="KT515" s="109"/>
      <c r="KU515" s="109"/>
      <c r="KV515" s="109"/>
      <c r="KW515" s="109"/>
      <c r="KX515" s="109"/>
      <c r="KY515" s="109"/>
      <c r="KZ515" s="109"/>
      <c r="LA515" s="109"/>
      <c r="LB515" s="109"/>
      <c r="LC515" s="109"/>
      <c r="LD515" s="109"/>
      <c r="LE515" s="109"/>
      <c r="LF515" s="109"/>
      <c r="LG515" s="109"/>
      <c r="LH515" s="109"/>
      <c r="LI515" s="109"/>
      <c r="LJ515" s="109"/>
      <c r="LK515" s="109"/>
      <c r="LL515" s="109"/>
      <c r="LM515" s="109"/>
      <c r="LN515" s="109"/>
      <c r="LO515" s="109"/>
      <c r="LP515" s="109"/>
      <c r="LQ515" s="109"/>
      <c r="LR515" s="109"/>
      <c r="LS515" s="109"/>
      <c r="LT515" s="109"/>
      <c r="LU515" s="109"/>
      <c r="LV515" s="109"/>
      <c r="LW515" s="109"/>
      <c r="LX515" s="109"/>
      <c r="LY515" s="109"/>
      <c r="LZ515" s="109"/>
      <c r="MA515" s="109"/>
      <c r="MB515" s="109"/>
      <c r="MC515" s="109"/>
      <c r="MD515" s="109"/>
      <c r="ME515" s="109"/>
      <c r="MF515" s="109"/>
      <c r="MG515" s="109"/>
      <c r="MH515" s="109"/>
      <c r="MI515" s="109"/>
      <c r="MJ515" s="109"/>
      <c r="MK515" s="109"/>
      <c r="ML515" s="109"/>
      <c r="MM515" s="109"/>
      <c r="MN515" s="109"/>
      <c r="MO515" s="109"/>
      <c r="MP515" s="109"/>
      <c r="MQ515" s="109"/>
      <c r="MR515" s="109"/>
      <c r="MS515" s="109"/>
      <c r="MT515" s="109"/>
      <c r="MU515" s="109"/>
      <c r="MV515" s="109"/>
      <c r="MW515" s="109"/>
      <c r="MX515" s="109"/>
      <c r="MY515" s="109"/>
      <c r="MZ515" s="109"/>
      <c r="NA515" s="109"/>
      <c r="NB515" s="109"/>
      <c r="NC515" s="109"/>
      <c r="ND515" s="109"/>
      <c r="NE515" s="109"/>
      <c r="NF515" s="109"/>
      <c r="NG515" s="109"/>
      <c r="NH515" s="109"/>
      <c r="NI515" s="109"/>
      <c r="NJ515" s="109"/>
      <c r="NK515" s="109"/>
      <c r="NL515" s="109"/>
      <c r="NM515" s="109"/>
      <c r="NN515" s="109"/>
      <c r="NO515" s="109"/>
      <c r="NP515" s="109"/>
      <c r="NQ515" s="109"/>
      <c r="NR515" s="109"/>
      <c r="NS515" s="109"/>
      <c r="NT515" s="109"/>
      <c r="NU515" s="109"/>
      <c r="NV515" s="109"/>
      <c r="NW515" s="109"/>
      <c r="NX515" s="109"/>
      <c r="NY515" s="109"/>
      <c r="NZ515" s="109"/>
      <c r="OA515" s="109"/>
      <c r="OB515" s="109"/>
      <c r="OC515" s="109"/>
      <c r="OD515" s="109"/>
      <c r="OE515" s="109"/>
      <c r="OF515" s="109"/>
      <c r="OG515" s="109"/>
      <c r="OH515" s="109"/>
      <c r="OI515" s="109"/>
      <c r="OJ515" s="109"/>
      <c r="OK515" s="109"/>
      <c r="OL515" s="109"/>
      <c r="OM515" s="109"/>
      <c r="ON515" s="109"/>
      <c r="OO515" s="109"/>
      <c r="OP515" s="109"/>
      <c r="OQ515" s="109"/>
      <c r="OR515" s="109"/>
      <c r="OS515" s="109"/>
      <c r="OT515" s="109"/>
      <c r="OU515" s="109"/>
      <c r="OV515" s="109"/>
      <c r="OW515" s="109"/>
      <c r="OX515" s="109"/>
      <c r="OY515" s="109"/>
      <c r="OZ515" s="109"/>
      <c r="PA515" s="109"/>
      <c r="PB515" s="109"/>
      <c r="PC515" s="109"/>
      <c r="PD515" s="109"/>
      <c r="PE515" s="109"/>
      <c r="PF515" s="109"/>
      <c r="PG515" s="109"/>
      <c r="PH515" s="109"/>
      <c r="PI515" s="109"/>
      <c r="PJ515" s="109"/>
      <c r="PK515" s="109"/>
      <c r="PL515" s="109"/>
      <c r="PM515" s="109"/>
      <c r="PN515" s="109"/>
      <c r="PO515" s="109"/>
      <c r="PP515" s="109"/>
      <c r="PQ515" s="109"/>
      <c r="PR515" s="109"/>
      <c r="PS515" s="109"/>
      <c r="PT515" s="109"/>
      <c r="PU515" s="109"/>
      <c r="PV515" s="109"/>
      <c r="PW515" s="109"/>
      <c r="PX515" s="109"/>
      <c r="PY515" s="109"/>
      <c r="PZ515" s="109"/>
      <c r="QA515" s="109"/>
      <c r="QB515" s="109"/>
      <c r="QC515" s="109"/>
      <c r="QD515" s="109"/>
      <c r="QE515" s="109"/>
      <c r="QF515" s="109"/>
      <c r="QG515" s="109">
        <v>100</v>
      </c>
      <c r="QH515" s="109"/>
      <c r="QI515" s="109"/>
      <c r="QJ515" s="109"/>
      <c r="QK515" s="23">
        <f t="shared" si="8"/>
        <v>395</v>
      </c>
      <c r="QL515" s="125"/>
      <c r="QM515" s="125"/>
      <c r="QN515" s="125"/>
      <c r="QO515" s="125"/>
      <c r="QP515" s="125"/>
      <c r="QQ515" s="125"/>
      <c r="QR515" s="125"/>
      <c r="QS515" s="130"/>
    </row>
    <row r="516" spans="1:461" s="5" customFormat="1" ht="12.75" customHeight="1" x14ac:dyDescent="0.2">
      <c r="A516" s="52">
        <v>44776</v>
      </c>
      <c r="B516" s="98" t="s">
        <v>75</v>
      </c>
      <c r="C516" s="107"/>
      <c r="D516" s="107"/>
      <c r="E516" s="108"/>
      <c r="F516" s="108"/>
      <c r="G516" s="108"/>
      <c r="H516" s="108"/>
      <c r="I516" s="108"/>
      <c r="J516" s="108"/>
      <c r="K516" s="108"/>
      <c r="L516" s="108"/>
      <c r="M516" s="108"/>
      <c r="N516" s="109"/>
      <c r="O516" s="109"/>
      <c r="P516" s="109"/>
      <c r="Q516" s="109"/>
      <c r="R516" s="109"/>
      <c r="S516" s="109"/>
      <c r="T516" s="109"/>
      <c r="U516" s="109">
        <v>20</v>
      </c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>
        <v>2</v>
      </c>
      <c r="AY516" s="109"/>
      <c r="AZ516" s="109"/>
      <c r="BA516" s="109"/>
      <c r="BB516" s="109"/>
      <c r="BC516" s="109"/>
      <c r="BD516" s="109"/>
      <c r="BE516" s="109"/>
      <c r="BF516" s="109"/>
      <c r="BG516" s="109"/>
      <c r="BH516" s="109">
        <v>10</v>
      </c>
      <c r="BI516" s="109"/>
      <c r="BJ516" s="109"/>
      <c r="BK516" s="109"/>
      <c r="BL516" s="109"/>
      <c r="BM516" s="109"/>
      <c r="BN516" s="109"/>
      <c r="BO516" s="109"/>
      <c r="BP516" s="109"/>
      <c r="BQ516" s="109"/>
      <c r="BR516" s="109"/>
      <c r="BS516" s="109"/>
      <c r="BT516" s="109"/>
      <c r="BU516" s="109"/>
      <c r="BV516" s="109"/>
      <c r="BW516" s="109"/>
      <c r="BX516" s="109"/>
      <c r="BY516" s="109">
        <v>70</v>
      </c>
      <c r="BZ516" s="109"/>
      <c r="CA516" s="109"/>
      <c r="CB516" s="109"/>
      <c r="CC516" s="109"/>
      <c r="CD516" s="109"/>
      <c r="CE516" s="109"/>
      <c r="CF516" s="109"/>
      <c r="CG516" s="109"/>
      <c r="CH516" s="109"/>
      <c r="CI516" s="109"/>
      <c r="CJ516" s="109"/>
      <c r="CK516" s="109"/>
      <c r="CL516" s="109"/>
      <c r="CM516" s="109"/>
      <c r="CN516" s="109"/>
      <c r="CO516" s="109"/>
      <c r="CP516" s="109"/>
      <c r="CQ516" s="109"/>
      <c r="CR516" s="109"/>
      <c r="CS516" s="109"/>
      <c r="CT516" s="109"/>
      <c r="CU516" s="109"/>
      <c r="CV516" s="109"/>
      <c r="CW516" s="109"/>
      <c r="CX516" s="109"/>
      <c r="CY516" s="109"/>
      <c r="CZ516" s="109"/>
      <c r="DA516" s="109"/>
      <c r="DB516" s="109"/>
      <c r="DC516" s="109"/>
      <c r="DD516" s="109"/>
      <c r="DE516" s="109"/>
      <c r="DF516" s="109"/>
      <c r="DG516" s="109"/>
      <c r="DH516" s="109"/>
      <c r="DI516" s="109"/>
      <c r="DJ516" s="109"/>
      <c r="DK516" s="109"/>
      <c r="DL516" s="109"/>
      <c r="DM516" s="109"/>
      <c r="DN516" s="109"/>
      <c r="DO516" s="109"/>
      <c r="DP516" s="109"/>
      <c r="DQ516" s="109"/>
      <c r="DR516" s="109"/>
      <c r="DS516" s="109"/>
      <c r="DT516" s="109"/>
      <c r="DU516" s="109"/>
      <c r="DV516" s="109"/>
      <c r="DW516" s="109"/>
      <c r="DX516" s="109"/>
      <c r="DY516" s="109"/>
      <c r="DZ516" s="109"/>
      <c r="EA516" s="109"/>
      <c r="EB516" s="109"/>
      <c r="EC516" s="109"/>
      <c r="ED516" s="109"/>
      <c r="EE516" s="109"/>
      <c r="EF516" s="109"/>
      <c r="EG516" s="109"/>
      <c r="EH516" s="109"/>
      <c r="EI516" s="109"/>
      <c r="EJ516" s="109"/>
      <c r="EK516" s="109"/>
      <c r="EL516" s="109"/>
      <c r="EM516" s="109"/>
      <c r="EN516" s="109"/>
      <c r="EO516" s="109"/>
      <c r="EP516" s="109"/>
      <c r="EQ516" s="109"/>
      <c r="ER516" s="109"/>
      <c r="ES516" s="109"/>
      <c r="ET516" s="109"/>
      <c r="EU516" s="109"/>
      <c r="EV516" s="109"/>
      <c r="EW516" s="109"/>
      <c r="EX516" s="109"/>
      <c r="EY516" s="109"/>
      <c r="EZ516" s="109"/>
      <c r="FA516" s="109"/>
      <c r="FB516" s="109"/>
      <c r="FC516" s="109"/>
      <c r="FD516" s="109"/>
      <c r="FE516" s="109"/>
      <c r="FF516" s="109"/>
      <c r="FG516" s="109"/>
      <c r="FH516" s="109"/>
      <c r="FI516" s="109"/>
      <c r="FJ516" s="109"/>
      <c r="FK516" s="109"/>
      <c r="FL516" s="109"/>
      <c r="FM516" s="109"/>
      <c r="FN516" s="109"/>
      <c r="FO516" s="109"/>
      <c r="FP516" s="109"/>
      <c r="FQ516" s="109"/>
      <c r="FR516" s="109"/>
      <c r="FS516" s="109"/>
      <c r="FT516" s="109"/>
      <c r="FU516" s="109"/>
      <c r="FV516" s="109"/>
      <c r="FW516" s="109"/>
      <c r="FX516" s="109"/>
      <c r="FY516" s="109"/>
      <c r="FZ516" s="109"/>
      <c r="GA516" s="109"/>
      <c r="GB516" s="109"/>
      <c r="GC516" s="109"/>
      <c r="GD516" s="109"/>
      <c r="GE516" s="109"/>
      <c r="GF516" s="109"/>
      <c r="GG516" s="109"/>
      <c r="GH516" s="109"/>
      <c r="GI516" s="109"/>
      <c r="GJ516" s="109"/>
      <c r="GK516" s="109"/>
      <c r="GL516" s="109"/>
      <c r="GM516" s="109"/>
      <c r="GN516" s="109"/>
      <c r="GO516" s="109"/>
      <c r="GP516" s="109"/>
      <c r="GQ516" s="109"/>
      <c r="GR516" s="109"/>
      <c r="GS516" s="109"/>
      <c r="GT516" s="109"/>
      <c r="GU516" s="109"/>
      <c r="GV516" s="109"/>
      <c r="GW516" s="109"/>
      <c r="GX516" s="109"/>
      <c r="GY516" s="109"/>
      <c r="GZ516" s="109"/>
      <c r="HA516" s="109"/>
      <c r="HB516" s="109"/>
      <c r="HC516" s="109"/>
      <c r="HD516" s="109"/>
      <c r="HE516" s="109"/>
      <c r="HF516" s="109"/>
      <c r="HG516" s="109"/>
      <c r="HH516" s="109"/>
      <c r="HI516" s="109"/>
      <c r="HJ516" s="109"/>
      <c r="HK516" s="109"/>
      <c r="HL516" s="109"/>
      <c r="HM516" s="109"/>
      <c r="HN516" s="109"/>
      <c r="HO516" s="109"/>
      <c r="HP516" s="109"/>
      <c r="HQ516" s="109"/>
      <c r="HR516" s="109"/>
      <c r="HS516" s="109"/>
      <c r="HT516" s="109"/>
      <c r="HU516" s="109"/>
      <c r="HV516" s="109"/>
      <c r="HW516" s="109"/>
      <c r="HX516" s="109"/>
      <c r="HY516" s="109"/>
      <c r="HZ516" s="109"/>
      <c r="IA516" s="109"/>
      <c r="IB516" s="109"/>
      <c r="IC516" s="109"/>
      <c r="ID516" s="109"/>
      <c r="IE516" s="109"/>
      <c r="IF516" s="109"/>
      <c r="IG516" s="109"/>
      <c r="IH516" s="109"/>
      <c r="II516" s="109"/>
      <c r="IJ516" s="109"/>
      <c r="IK516" s="109"/>
      <c r="IL516" s="109"/>
      <c r="IM516" s="109"/>
      <c r="IN516" s="109"/>
      <c r="IO516" s="109"/>
      <c r="IP516" s="109"/>
      <c r="IQ516" s="109"/>
      <c r="IR516" s="109"/>
      <c r="IS516" s="109"/>
      <c r="IT516" s="109"/>
      <c r="IU516" s="109"/>
      <c r="IV516" s="109"/>
      <c r="IW516" s="109"/>
      <c r="IX516" s="109"/>
      <c r="IY516" s="109"/>
      <c r="IZ516" s="109"/>
      <c r="JA516" s="109"/>
      <c r="JB516" s="109"/>
      <c r="JC516" s="109"/>
      <c r="JD516" s="109"/>
      <c r="JE516" s="109"/>
      <c r="JF516" s="109"/>
      <c r="JG516" s="109"/>
      <c r="JH516" s="109"/>
      <c r="JI516" s="109"/>
      <c r="JJ516" s="109"/>
      <c r="JK516" s="109"/>
      <c r="JL516" s="109"/>
      <c r="JM516" s="109"/>
      <c r="JN516" s="109"/>
      <c r="JO516" s="109"/>
      <c r="JP516" s="109"/>
      <c r="JQ516" s="109"/>
      <c r="JR516" s="109"/>
      <c r="JS516" s="109"/>
      <c r="JT516" s="109"/>
      <c r="JU516" s="109"/>
      <c r="JV516" s="109"/>
      <c r="JW516" s="109"/>
      <c r="JX516" s="109"/>
      <c r="JY516" s="109"/>
      <c r="JZ516" s="109"/>
      <c r="KA516" s="109"/>
      <c r="KB516" s="109"/>
      <c r="KC516" s="109">
        <v>10</v>
      </c>
      <c r="KD516" s="109"/>
      <c r="KE516" s="109"/>
      <c r="KF516" s="109"/>
      <c r="KG516" s="109"/>
      <c r="KH516" s="109"/>
      <c r="KI516" s="109"/>
      <c r="KJ516" s="109"/>
      <c r="KK516" s="109"/>
      <c r="KL516" s="109"/>
      <c r="KM516" s="109"/>
      <c r="KN516" s="109"/>
      <c r="KO516" s="109"/>
      <c r="KP516" s="109"/>
      <c r="KQ516" s="109"/>
      <c r="KR516" s="109"/>
      <c r="KS516" s="109"/>
      <c r="KT516" s="109"/>
      <c r="KU516" s="109"/>
      <c r="KV516" s="109"/>
      <c r="KW516" s="109"/>
      <c r="KX516" s="109"/>
      <c r="KY516" s="109"/>
      <c r="KZ516" s="109"/>
      <c r="LA516" s="109"/>
      <c r="LB516" s="109"/>
      <c r="LC516" s="109">
        <v>10</v>
      </c>
      <c r="LD516" s="109"/>
      <c r="LE516" s="109"/>
      <c r="LF516" s="109"/>
      <c r="LG516" s="109"/>
      <c r="LH516" s="109"/>
      <c r="LI516" s="109"/>
      <c r="LJ516" s="109"/>
      <c r="LK516" s="109"/>
      <c r="LL516" s="109"/>
      <c r="LM516" s="109"/>
      <c r="LN516" s="109"/>
      <c r="LO516" s="109"/>
      <c r="LP516" s="109"/>
      <c r="LQ516" s="109"/>
      <c r="LR516" s="109">
        <v>3</v>
      </c>
      <c r="LS516" s="109"/>
      <c r="LT516" s="109"/>
      <c r="LU516" s="109"/>
      <c r="LV516" s="109"/>
      <c r="LW516" s="109"/>
      <c r="LX516" s="109"/>
      <c r="LY516" s="109"/>
      <c r="LZ516" s="109"/>
      <c r="MA516" s="109"/>
      <c r="MB516" s="109"/>
      <c r="MC516" s="109"/>
      <c r="MD516" s="109"/>
      <c r="ME516" s="109"/>
      <c r="MF516" s="109"/>
      <c r="MG516" s="109"/>
      <c r="MH516" s="109"/>
      <c r="MI516" s="109"/>
      <c r="MJ516" s="109"/>
      <c r="MK516" s="109">
        <v>30</v>
      </c>
      <c r="ML516" s="109"/>
      <c r="MM516" s="109"/>
      <c r="MN516" s="109"/>
      <c r="MO516" s="109"/>
      <c r="MP516" s="109"/>
      <c r="MQ516" s="109"/>
      <c r="MR516" s="109"/>
      <c r="MS516" s="109"/>
      <c r="MT516" s="109"/>
      <c r="MU516" s="109"/>
      <c r="MV516" s="109"/>
      <c r="MW516" s="109"/>
      <c r="MX516" s="109"/>
      <c r="MY516" s="109"/>
      <c r="MZ516" s="109"/>
      <c r="NA516" s="109"/>
      <c r="NB516" s="109"/>
      <c r="NC516" s="109"/>
      <c r="ND516" s="109"/>
      <c r="NE516" s="109"/>
      <c r="NF516" s="109"/>
      <c r="NG516" s="109"/>
      <c r="NH516" s="109"/>
      <c r="NI516" s="109"/>
      <c r="NJ516" s="109"/>
      <c r="NK516" s="109"/>
      <c r="NL516" s="109"/>
      <c r="NM516" s="109"/>
      <c r="NN516" s="109"/>
      <c r="NO516" s="109"/>
      <c r="NP516" s="109"/>
      <c r="NQ516" s="109"/>
      <c r="NR516" s="109"/>
      <c r="NS516" s="109"/>
      <c r="NT516" s="109"/>
      <c r="NU516" s="109"/>
      <c r="NV516" s="109"/>
      <c r="NW516" s="109"/>
      <c r="NX516" s="109"/>
      <c r="NY516" s="109"/>
      <c r="NZ516" s="109"/>
      <c r="OA516" s="109"/>
      <c r="OB516" s="109"/>
      <c r="OC516" s="109"/>
      <c r="OD516" s="109"/>
      <c r="OE516" s="109"/>
      <c r="OF516" s="109"/>
      <c r="OG516" s="109"/>
      <c r="OH516" s="109"/>
      <c r="OI516" s="109"/>
      <c r="OJ516" s="109"/>
      <c r="OK516" s="109"/>
      <c r="OL516" s="109"/>
      <c r="OM516" s="109"/>
      <c r="ON516" s="109"/>
      <c r="OO516" s="109"/>
      <c r="OP516" s="109"/>
      <c r="OQ516" s="109"/>
      <c r="OR516" s="109"/>
      <c r="OS516" s="109"/>
      <c r="OT516" s="109"/>
      <c r="OU516" s="109"/>
      <c r="OV516" s="109"/>
      <c r="OW516" s="109"/>
      <c r="OX516" s="109"/>
      <c r="OY516" s="109"/>
      <c r="OZ516" s="109"/>
      <c r="PA516" s="109"/>
      <c r="PB516" s="109"/>
      <c r="PC516" s="109"/>
      <c r="PD516" s="109"/>
      <c r="PE516" s="109"/>
      <c r="PF516" s="109"/>
      <c r="PG516" s="109"/>
      <c r="PH516" s="109"/>
      <c r="PI516" s="109"/>
      <c r="PJ516" s="109"/>
      <c r="PK516" s="109"/>
      <c r="PL516" s="109"/>
      <c r="PM516" s="109"/>
      <c r="PN516" s="109"/>
      <c r="PO516" s="109"/>
      <c r="PP516" s="109"/>
      <c r="PQ516" s="109"/>
      <c r="PR516" s="109"/>
      <c r="PS516" s="109"/>
      <c r="PT516" s="109"/>
      <c r="PU516" s="109"/>
      <c r="PV516" s="109"/>
      <c r="PW516" s="109"/>
      <c r="PX516" s="109"/>
      <c r="PY516" s="109"/>
      <c r="PZ516" s="109"/>
      <c r="QA516" s="109"/>
      <c r="QB516" s="109"/>
      <c r="QC516" s="109"/>
      <c r="QD516" s="109"/>
      <c r="QE516" s="109"/>
      <c r="QF516" s="109"/>
      <c r="QG516" s="109"/>
      <c r="QH516" s="109"/>
      <c r="QI516" s="109"/>
      <c r="QJ516" s="109"/>
      <c r="QK516" s="23">
        <f t="shared" si="8"/>
        <v>155</v>
      </c>
      <c r="QL516" s="125"/>
      <c r="QM516" s="125"/>
      <c r="QN516" s="125"/>
      <c r="QO516" s="125"/>
      <c r="QP516" s="125"/>
      <c r="QQ516" s="125"/>
      <c r="QR516" s="125"/>
      <c r="QS516" s="130"/>
    </row>
    <row r="517" spans="1:461" s="5" customFormat="1" ht="12.75" customHeight="1" x14ac:dyDescent="0.2">
      <c r="A517" s="52">
        <v>44776</v>
      </c>
      <c r="B517" s="90" t="s">
        <v>463</v>
      </c>
      <c r="C517" s="107"/>
      <c r="D517" s="107"/>
      <c r="E517" s="108"/>
      <c r="F517" s="108"/>
      <c r="G517" s="108"/>
      <c r="H517" s="108"/>
      <c r="I517" s="108"/>
      <c r="J517" s="108"/>
      <c r="K517" s="108"/>
      <c r="L517" s="108"/>
      <c r="M517" s="108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 s="109"/>
      <c r="BD517" s="109"/>
      <c r="BE517" s="109"/>
      <c r="BF517" s="109"/>
      <c r="BG517" s="109"/>
      <c r="BH517" s="109"/>
      <c r="BI517" s="109"/>
      <c r="BJ517" s="109"/>
      <c r="BK517" s="109"/>
      <c r="BL517" s="109"/>
      <c r="BM517" s="109"/>
      <c r="BN517" s="109"/>
      <c r="BO517" s="109"/>
      <c r="BP517" s="109"/>
      <c r="BQ517" s="109"/>
      <c r="BR517" s="109">
        <v>20</v>
      </c>
      <c r="BS517" s="109"/>
      <c r="BT517" s="109"/>
      <c r="BU517" s="109"/>
      <c r="BV517" s="109"/>
      <c r="BW517" s="109"/>
      <c r="BX517" s="109"/>
      <c r="BY517" s="109"/>
      <c r="BZ517" s="109"/>
      <c r="CA517" s="109"/>
      <c r="CB517" s="109"/>
      <c r="CC517" s="109"/>
      <c r="CD517" s="109"/>
      <c r="CE517" s="109"/>
      <c r="CF517" s="109"/>
      <c r="CG517" s="109"/>
      <c r="CH517" s="109"/>
      <c r="CI517" s="109"/>
      <c r="CJ517" s="109"/>
      <c r="CK517" s="109"/>
      <c r="CL517" s="109"/>
      <c r="CM517" s="109"/>
      <c r="CN517" s="109"/>
      <c r="CO517" s="109"/>
      <c r="CP517" s="109"/>
      <c r="CQ517" s="109"/>
      <c r="CR517" s="109"/>
      <c r="CS517" s="109"/>
      <c r="CT517" s="109"/>
      <c r="CU517" s="109"/>
      <c r="CV517" s="109"/>
      <c r="CW517" s="109"/>
      <c r="CX517" s="109"/>
      <c r="CY517" s="109"/>
      <c r="CZ517" s="109"/>
      <c r="DA517" s="109"/>
      <c r="DB517" s="109"/>
      <c r="DC517" s="109"/>
      <c r="DD517" s="109"/>
      <c r="DE517" s="109"/>
      <c r="DF517" s="109"/>
      <c r="DG517" s="109"/>
      <c r="DH517" s="109"/>
      <c r="DI517" s="109"/>
      <c r="DJ517" s="109"/>
      <c r="DK517" s="109"/>
      <c r="DL517" s="109"/>
      <c r="DM517" s="109"/>
      <c r="DN517" s="109"/>
      <c r="DO517" s="109"/>
      <c r="DP517" s="109"/>
      <c r="DQ517" s="109"/>
      <c r="DR517" s="109"/>
      <c r="DS517" s="109"/>
      <c r="DT517" s="109"/>
      <c r="DU517" s="109"/>
      <c r="DV517" s="109"/>
      <c r="DW517" s="109"/>
      <c r="DX517" s="109"/>
      <c r="DY517" s="109"/>
      <c r="DZ517" s="109"/>
      <c r="EA517" s="109"/>
      <c r="EB517" s="109"/>
      <c r="EC517" s="109"/>
      <c r="ED517" s="109"/>
      <c r="EE517" s="109"/>
      <c r="EF517" s="109"/>
      <c r="EG517" s="109"/>
      <c r="EH517" s="109"/>
      <c r="EI517" s="109"/>
      <c r="EJ517" s="109"/>
      <c r="EK517" s="109"/>
      <c r="EL517" s="109"/>
      <c r="EM517" s="109"/>
      <c r="EN517" s="109"/>
      <c r="EO517" s="109"/>
      <c r="EP517" s="109"/>
      <c r="EQ517" s="109"/>
      <c r="ER517" s="109"/>
      <c r="ES517" s="109"/>
      <c r="ET517" s="109"/>
      <c r="EU517" s="109"/>
      <c r="EV517" s="109"/>
      <c r="EW517" s="109"/>
      <c r="EX517" s="109"/>
      <c r="EY517" s="109"/>
      <c r="EZ517" s="109"/>
      <c r="FA517" s="109"/>
      <c r="FB517" s="109"/>
      <c r="FC517" s="109"/>
      <c r="FD517" s="109"/>
      <c r="FE517" s="109"/>
      <c r="FF517" s="109"/>
      <c r="FG517" s="109"/>
      <c r="FH517" s="109"/>
      <c r="FI517" s="109"/>
      <c r="FJ517" s="109"/>
      <c r="FK517" s="109"/>
      <c r="FL517" s="109"/>
      <c r="FM517" s="109"/>
      <c r="FN517" s="109"/>
      <c r="FO517" s="109"/>
      <c r="FP517" s="109"/>
      <c r="FQ517" s="109"/>
      <c r="FR517" s="109"/>
      <c r="FS517" s="109"/>
      <c r="FT517" s="109"/>
      <c r="FU517" s="109"/>
      <c r="FV517" s="109"/>
      <c r="FW517" s="109"/>
      <c r="FX517" s="109"/>
      <c r="FY517" s="109"/>
      <c r="FZ517" s="109"/>
      <c r="GA517" s="109"/>
      <c r="GB517" s="109"/>
      <c r="GC517" s="109"/>
      <c r="GD517" s="109"/>
      <c r="GE517" s="109"/>
      <c r="GF517" s="109"/>
      <c r="GG517" s="109"/>
      <c r="GH517" s="109"/>
      <c r="GI517" s="109"/>
      <c r="GJ517" s="109"/>
      <c r="GK517" s="109"/>
      <c r="GL517" s="109"/>
      <c r="GM517" s="109"/>
      <c r="GN517" s="109"/>
      <c r="GO517" s="109"/>
      <c r="GP517" s="109"/>
      <c r="GQ517" s="109"/>
      <c r="GR517" s="109"/>
      <c r="GS517" s="109"/>
      <c r="GT517" s="109"/>
      <c r="GU517" s="109"/>
      <c r="GV517" s="109"/>
      <c r="GW517" s="109"/>
      <c r="GX517" s="109"/>
      <c r="GY517" s="109"/>
      <c r="GZ517" s="109"/>
      <c r="HA517" s="109"/>
      <c r="HB517" s="109"/>
      <c r="HC517" s="109"/>
      <c r="HD517" s="109"/>
      <c r="HE517" s="109"/>
      <c r="HF517" s="109"/>
      <c r="HG517" s="109">
        <v>30</v>
      </c>
      <c r="HH517" s="109"/>
      <c r="HI517" s="109"/>
      <c r="HJ517" s="109"/>
      <c r="HK517" s="109"/>
      <c r="HL517" s="109"/>
      <c r="HM517" s="109"/>
      <c r="HN517" s="109"/>
      <c r="HO517" s="109"/>
      <c r="HP517" s="109"/>
      <c r="HQ517" s="109"/>
      <c r="HR517" s="109"/>
      <c r="HS517" s="109"/>
      <c r="HT517" s="109"/>
      <c r="HU517" s="109"/>
      <c r="HV517" s="109"/>
      <c r="HW517" s="109"/>
      <c r="HX517" s="109"/>
      <c r="HY517" s="109"/>
      <c r="HZ517" s="109"/>
      <c r="IA517" s="109"/>
      <c r="IB517" s="109"/>
      <c r="IC517" s="109"/>
      <c r="ID517" s="109"/>
      <c r="IE517" s="109"/>
      <c r="IF517" s="109"/>
      <c r="IG517" s="109"/>
      <c r="IH517" s="109"/>
      <c r="II517" s="109"/>
      <c r="IJ517" s="109"/>
      <c r="IK517" s="109"/>
      <c r="IL517" s="109"/>
      <c r="IM517" s="109"/>
      <c r="IN517" s="109"/>
      <c r="IO517" s="109"/>
      <c r="IP517" s="109"/>
      <c r="IQ517" s="109"/>
      <c r="IR517" s="109"/>
      <c r="IS517" s="109"/>
      <c r="IT517" s="109"/>
      <c r="IU517" s="109"/>
      <c r="IV517" s="109"/>
      <c r="IW517" s="109"/>
      <c r="IX517" s="109"/>
      <c r="IY517" s="109"/>
      <c r="IZ517" s="109"/>
      <c r="JA517" s="109"/>
      <c r="JB517" s="109"/>
      <c r="JC517" s="109"/>
      <c r="JD517" s="109"/>
      <c r="JE517" s="109"/>
      <c r="JF517" s="109"/>
      <c r="JG517" s="109"/>
      <c r="JH517" s="109"/>
      <c r="JI517" s="109"/>
      <c r="JJ517" s="109"/>
      <c r="JK517" s="109"/>
      <c r="JL517" s="109"/>
      <c r="JM517" s="109"/>
      <c r="JN517" s="109"/>
      <c r="JO517" s="109"/>
      <c r="JP517" s="109"/>
      <c r="JQ517" s="109"/>
      <c r="JR517" s="109"/>
      <c r="JS517" s="109"/>
      <c r="JT517" s="109"/>
      <c r="JU517" s="109"/>
      <c r="JV517" s="109"/>
      <c r="JW517" s="109"/>
      <c r="JX517" s="109"/>
      <c r="JY517" s="109"/>
      <c r="JZ517" s="109"/>
      <c r="KA517" s="109"/>
      <c r="KB517" s="109"/>
      <c r="KC517" s="109"/>
      <c r="KD517" s="109"/>
      <c r="KE517" s="109"/>
      <c r="KF517" s="109"/>
      <c r="KG517" s="109"/>
      <c r="KH517" s="109"/>
      <c r="KI517" s="109"/>
      <c r="KJ517" s="109"/>
      <c r="KK517" s="109"/>
      <c r="KL517" s="109"/>
      <c r="KM517" s="109"/>
      <c r="KN517" s="109"/>
      <c r="KO517" s="109"/>
      <c r="KP517" s="109"/>
      <c r="KQ517" s="109"/>
      <c r="KR517" s="109"/>
      <c r="KS517" s="109"/>
      <c r="KT517" s="109"/>
      <c r="KU517" s="109"/>
      <c r="KV517" s="109"/>
      <c r="KW517" s="109"/>
      <c r="KX517" s="109"/>
      <c r="KY517" s="109"/>
      <c r="KZ517" s="109"/>
      <c r="LA517" s="109"/>
      <c r="LB517" s="109"/>
      <c r="LC517" s="109"/>
      <c r="LD517" s="109"/>
      <c r="LE517" s="109"/>
      <c r="LF517" s="109"/>
      <c r="LG517" s="109"/>
      <c r="LH517" s="109"/>
      <c r="LI517" s="109"/>
      <c r="LJ517" s="109"/>
      <c r="LK517" s="109"/>
      <c r="LL517" s="109"/>
      <c r="LM517" s="109"/>
      <c r="LN517" s="109"/>
      <c r="LO517" s="109"/>
      <c r="LP517" s="109"/>
      <c r="LQ517" s="109"/>
      <c r="LR517" s="109"/>
      <c r="LS517" s="109"/>
      <c r="LT517" s="109"/>
      <c r="LU517" s="109"/>
      <c r="LV517" s="109"/>
      <c r="LW517" s="109"/>
      <c r="LX517" s="109"/>
      <c r="LY517" s="109"/>
      <c r="LZ517" s="109"/>
      <c r="MA517" s="109"/>
      <c r="MB517" s="109"/>
      <c r="MC517" s="109"/>
      <c r="MD517" s="109"/>
      <c r="ME517" s="109"/>
      <c r="MF517" s="109"/>
      <c r="MG517" s="109"/>
      <c r="MH517" s="109"/>
      <c r="MI517" s="109"/>
      <c r="MJ517" s="109"/>
      <c r="MK517" s="109"/>
      <c r="ML517" s="109"/>
      <c r="MM517" s="109"/>
      <c r="MN517" s="109"/>
      <c r="MO517" s="109"/>
      <c r="MP517" s="109"/>
      <c r="MQ517" s="109"/>
      <c r="MR517" s="109"/>
      <c r="MS517" s="109"/>
      <c r="MT517" s="109"/>
      <c r="MU517" s="109"/>
      <c r="MV517" s="109"/>
      <c r="MW517" s="109"/>
      <c r="MX517" s="109"/>
      <c r="MY517" s="109"/>
      <c r="MZ517" s="109"/>
      <c r="NA517" s="109"/>
      <c r="NB517" s="109"/>
      <c r="NC517" s="109"/>
      <c r="ND517" s="109"/>
      <c r="NE517" s="109"/>
      <c r="NF517" s="109"/>
      <c r="NG517" s="109"/>
      <c r="NH517" s="109"/>
      <c r="NI517" s="109"/>
      <c r="NJ517" s="109"/>
      <c r="NK517" s="109"/>
      <c r="NL517" s="109"/>
      <c r="NM517" s="109"/>
      <c r="NN517" s="109"/>
      <c r="NO517" s="109"/>
      <c r="NP517" s="109"/>
      <c r="NQ517" s="109"/>
      <c r="NR517" s="109"/>
      <c r="NS517" s="109"/>
      <c r="NT517" s="109"/>
      <c r="NU517" s="109"/>
      <c r="NV517" s="109"/>
      <c r="NW517" s="109"/>
      <c r="NX517" s="109"/>
      <c r="NY517" s="109"/>
      <c r="NZ517" s="109"/>
      <c r="OA517" s="109"/>
      <c r="OB517" s="109"/>
      <c r="OC517" s="109"/>
      <c r="OD517" s="109"/>
      <c r="OE517" s="109"/>
      <c r="OF517" s="109"/>
      <c r="OG517" s="109"/>
      <c r="OH517" s="109"/>
      <c r="OI517" s="109"/>
      <c r="OJ517" s="109"/>
      <c r="OK517" s="109"/>
      <c r="OL517" s="109"/>
      <c r="OM517" s="109"/>
      <c r="ON517" s="109"/>
      <c r="OO517" s="109"/>
      <c r="OP517" s="109"/>
      <c r="OQ517" s="109"/>
      <c r="OR517" s="109"/>
      <c r="OS517" s="109"/>
      <c r="OT517" s="109"/>
      <c r="OU517" s="109"/>
      <c r="OV517" s="109"/>
      <c r="OW517" s="109"/>
      <c r="OX517" s="109"/>
      <c r="OY517" s="109"/>
      <c r="OZ517" s="109"/>
      <c r="PA517" s="109"/>
      <c r="PB517" s="109"/>
      <c r="PC517" s="109"/>
      <c r="PD517" s="109"/>
      <c r="PE517" s="109"/>
      <c r="PF517" s="109"/>
      <c r="PG517" s="109"/>
      <c r="PH517" s="109"/>
      <c r="PI517" s="109"/>
      <c r="PJ517" s="109"/>
      <c r="PK517" s="109"/>
      <c r="PL517" s="109"/>
      <c r="PM517" s="109"/>
      <c r="PN517" s="109"/>
      <c r="PO517" s="109"/>
      <c r="PP517" s="109"/>
      <c r="PQ517" s="109"/>
      <c r="PR517" s="109"/>
      <c r="PS517" s="109"/>
      <c r="PT517" s="109"/>
      <c r="PU517" s="109"/>
      <c r="PV517" s="109"/>
      <c r="PW517" s="109"/>
      <c r="PX517" s="109"/>
      <c r="PY517" s="109"/>
      <c r="PZ517" s="109"/>
      <c r="QA517" s="109"/>
      <c r="QB517" s="109"/>
      <c r="QC517" s="109"/>
      <c r="QD517" s="109"/>
      <c r="QE517" s="109"/>
      <c r="QF517" s="109"/>
      <c r="QG517" s="109"/>
      <c r="QH517" s="109"/>
      <c r="QI517" s="109"/>
      <c r="QJ517" s="109"/>
      <c r="QK517" s="23">
        <f t="shared" si="8"/>
        <v>50</v>
      </c>
      <c r="QL517" s="125"/>
      <c r="QM517" s="148"/>
      <c r="QN517" s="125"/>
      <c r="QO517" s="125"/>
      <c r="QP517" s="125"/>
      <c r="QQ517" s="125"/>
      <c r="QR517" s="125">
        <v>3115.2</v>
      </c>
      <c r="QS517" s="130"/>
    </row>
    <row r="518" spans="1:461" s="5" customFormat="1" ht="12.75" customHeight="1" x14ac:dyDescent="0.2">
      <c r="A518" s="52">
        <v>44776</v>
      </c>
      <c r="B518" s="98" t="s">
        <v>283</v>
      </c>
      <c r="C518" s="107"/>
      <c r="D518" s="107"/>
      <c r="E518" s="108"/>
      <c r="F518" s="108"/>
      <c r="G518" s="108"/>
      <c r="H518" s="108"/>
      <c r="I518" s="108"/>
      <c r="J518" s="108"/>
      <c r="K518" s="108"/>
      <c r="L518" s="108"/>
      <c r="M518" s="108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 s="109"/>
      <c r="BD518" s="109"/>
      <c r="BE518" s="109"/>
      <c r="BF518" s="109"/>
      <c r="BG518" s="109"/>
      <c r="BH518" s="109"/>
      <c r="BI518" s="109"/>
      <c r="BJ518" s="109"/>
      <c r="BK518" s="109"/>
      <c r="BL518" s="109">
        <v>20</v>
      </c>
      <c r="BM518" s="109"/>
      <c r="BN518" s="109"/>
      <c r="BO518" s="109">
        <v>20</v>
      </c>
      <c r="BP518" s="109"/>
      <c r="BQ518" s="109"/>
      <c r="BR518" s="109"/>
      <c r="BS518" s="109"/>
      <c r="BT518" s="109"/>
      <c r="BU518" s="109"/>
      <c r="BV518" s="109"/>
      <c r="BW518" s="109"/>
      <c r="BX518" s="109"/>
      <c r="BY518" s="109"/>
      <c r="BZ518" s="109"/>
      <c r="CA518" s="109"/>
      <c r="CB518" s="109"/>
      <c r="CC518" s="109"/>
      <c r="CD518" s="109"/>
      <c r="CE518" s="109"/>
      <c r="CF518" s="109"/>
      <c r="CG518" s="109"/>
      <c r="CH518" s="109"/>
      <c r="CI518" s="109"/>
      <c r="CJ518" s="109"/>
      <c r="CK518" s="109"/>
      <c r="CL518" s="109"/>
      <c r="CM518" s="109"/>
      <c r="CN518" s="109"/>
      <c r="CO518" s="109"/>
      <c r="CP518" s="109"/>
      <c r="CQ518" s="109"/>
      <c r="CR518" s="109"/>
      <c r="CS518" s="109"/>
      <c r="CT518" s="109"/>
      <c r="CU518" s="109"/>
      <c r="CV518" s="109"/>
      <c r="CW518" s="109"/>
      <c r="CX518" s="109"/>
      <c r="CY518" s="109"/>
      <c r="CZ518" s="109"/>
      <c r="DA518" s="109"/>
      <c r="DB518" s="109"/>
      <c r="DC518" s="109"/>
      <c r="DD518" s="109"/>
      <c r="DE518" s="109"/>
      <c r="DF518" s="109"/>
      <c r="DG518" s="109"/>
      <c r="DH518" s="109"/>
      <c r="DI518" s="109"/>
      <c r="DJ518" s="109"/>
      <c r="DK518" s="109"/>
      <c r="DL518" s="109"/>
      <c r="DM518" s="109"/>
      <c r="DN518" s="109"/>
      <c r="DO518" s="109"/>
      <c r="DP518" s="109"/>
      <c r="DQ518" s="109"/>
      <c r="DR518" s="109"/>
      <c r="DS518" s="109"/>
      <c r="DT518" s="109"/>
      <c r="DU518" s="109"/>
      <c r="DV518" s="109"/>
      <c r="DW518" s="109"/>
      <c r="DX518" s="109"/>
      <c r="DY518" s="109"/>
      <c r="DZ518" s="109"/>
      <c r="EA518" s="109"/>
      <c r="EB518" s="109"/>
      <c r="EC518" s="109"/>
      <c r="ED518" s="109"/>
      <c r="EE518" s="109"/>
      <c r="EF518" s="109"/>
      <c r="EG518" s="109"/>
      <c r="EH518" s="109"/>
      <c r="EI518" s="109"/>
      <c r="EJ518" s="109"/>
      <c r="EK518" s="109"/>
      <c r="EL518" s="109"/>
      <c r="EM518" s="109"/>
      <c r="EN518" s="109"/>
      <c r="EO518" s="109"/>
      <c r="EP518" s="109"/>
      <c r="EQ518" s="109"/>
      <c r="ER518" s="109"/>
      <c r="ES518" s="109"/>
      <c r="ET518" s="109"/>
      <c r="EU518" s="109"/>
      <c r="EV518" s="109"/>
      <c r="EW518" s="109"/>
      <c r="EX518" s="109"/>
      <c r="EY518" s="109"/>
      <c r="EZ518" s="109"/>
      <c r="FA518" s="109"/>
      <c r="FB518" s="109"/>
      <c r="FC518" s="109"/>
      <c r="FD518" s="109"/>
      <c r="FE518" s="109"/>
      <c r="FF518" s="109"/>
      <c r="FG518" s="109"/>
      <c r="FH518" s="109"/>
      <c r="FI518" s="109"/>
      <c r="FJ518" s="109"/>
      <c r="FK518" s="109"/>
      <c r="FL518" s="109"/>
      <c r="FM518" s="109"/>
      <c r="FN518" s="109"/>
      <c r="FO518" s="109"/>
      <c r="FP518" s="109"/>
      <c r="FQ518" s="109"/>
      <c r="FR518" s="109"/>
      <c r="FS518" s="109"/>
      <c r="FT518" s="109"/>
      <c r="FU518" s="109"/>
      <c r="FV518" s="109"/>
      <c r="FW518" s="109"/>
      <c r="FX518" s="109"/>
      <c r="FY518" s="109"/>
      <c r="FZ518" s="109"/>
      <c r="GA518" s="109"/>
      <c r="GB518" s="109"/>
      <c r="GC518" s="109"/>
      <c r="GD518" s="109"/>
      <c r="GE518" s="109"/>
      <c r="GF518" s="109"/>
      <c r="GG518" s="109"/>
      <c r="GH518" s="109"/>
      <c r="GI518" s="109"/>
      <c r="GJ518" s="109"/>
      <c r="GK518" s="109"/>
      <c r="GL518" s="109"/>
      <c r="GM518" s="109"/>
      <c r="GN518" s="109"/>
      <c r="GO518" s="109"/>
      <c r="GP518" s="109"/>
      <c r="GQ518" s="109"/>
      <c r="GR518" s="109"/>
      <c r="GS518" s="109"/>
      <c r="GT518" s="109"/>
      <c r="GU518" s="109"/>
      <c r="GV518" s="109"/>
      <c r="GW518" s="109"/>
      <c r="GX518" s="109"/>
      <c r="GY518" s="109"/>
      <c r="GZ518" s="109"/>
      <c r="HA518" s="109"/>
      <c r="HB518" s="109"/>
      <c r="HC518" s="109"/>
      <c r="HD518" s="109"/>
      <c r="HE518" s="109"/>
      <c r="HF518" s="109"/>
      <c r="HG518" s="109"/>
      <c r="HH518" s="109"/>
      <c r="HI518" s="109"/>
      <c r="HJ518" s="109"/>
      <c r="HK518" s="109"/>
      <c r="HL518" s="109"/>
      <c r="HM518" s="109"/>
      <c r="HN518" s="109"/>
      <c r="HO518" s="109"/>
      <c r="HP518" s="109"/>
      <c r="HQ518" s="109"/>
      <c r="HR518" s="109"/>
      <c r="HS518" s="109"/>
      <c r="HT518" s="109"/>
      <c r="HU518" s="109"/>
      <c r="HV518" s="109"/>
      <c r="HW518" s="109"/>
      <c r="HX518" s="109"/>
      <c r="HY518" s="109"/>
      <c r="HZ518" s="109"/>
      <c r="IA518" s="109"/>
      <c r="IB518" s="109"/>
      <c r="IC518" s="109"/>
      <c r="ID518" s="109"/>
      <c r="IE518" s="109"/>
      <c r="IF518" s="109"/>
      <c r="IG518" s="109"/>
      <c r="IH518" s="109"/>
      <c r="II518" s="109"/>
      <c r="IJ518" s="109"/>
      <c r="IK518" s="109"/>
      <c r="IL518" s="109"/>
      <c r="IM518" s="109"/>
      <c r="IN518" s="109"/>
      <c r="IO518" s="109"/>
      <c r="IP518" s="109"/>
      <c r="IQ518" s="109"/>
      <c r="IR518" s="109"/>
      <c r="IS518" s="109"/>
      <c r="IT518" s="109"/>
      <c r="IU518" s="109"/>
      <c r="IV518" s="109"/>
      <c r="IW518" s="109"/>
      <c r="IX518" s="109"/>
      <c r="IY518" s="109"/>
      <c r="IZ518" s="109"/>
      <c r="JA518" s="109"/>
      <c r="JB518" s="109"/>
      <c r="JC518" s="109"/>
      <c r="JD518" s="109"/>
      <c r="JE518" s="109"/>
      <c r="JF518" s="109"/>
      <c r="JG518" s="109"/>
      <c r="JH518" s="109"/>
      <c r="JI518" s="109"/>
      <c r="JJ518" s="109"/>
      <c r="JK518" s="109"/>
      <c r="JL518" s="109"/>
      <c r="JM518" s="109"/>
      <c r="JN518" s="109"/>
      <c r="JO518" s="109"/>
      <c r="JP518" s="109"/>
      <c r="JQ518" s="109"/>
      <c r="JR518" s="109"/>
      <c r="JS518" s="109"/>
      <c r="JT518" s="109"/>
      <c r="JU518" s="109"/>
      <c r="JV518" s="109"/>
      <c r="JW518" s="109"/>
      <c r="JX518" s="109"/>
      <c r="JY518" s="109"/>
      <c r="JZ518" s="109"/>
      <c r="KA518" s="109"/>
      <c r="KB518" s="109"/>
      <c r="KC518" s="109"/>
      <c r="KD518" s="109"/>
      <c r="KE518" s="109"/>
      <c r="KF518" s="109"/>
      <c r="KG518" s="109"/>
      <c r="KH518" s="109"/>
      <c r="KI518" s="109"/>
      <c r="KJ518" s="109"/>
      <c r="KK518" s="109"/>
      <c r="KL518" s="109"/>
      <c r="KM518" s="109"/>
      <c r="KN518" s="109"/>
      <c r="KO518" s="109"/>
      <c r="KP518" s="109"/>
      <c r="KQ518" s="109"/>
      <c r="KR518" s="109"/>
      <c r="KS518" s="109"/>
      <c r="KT518" s="109"/>
      <c r="KU518" s="109"/>
      <c r="KV518" s="109"/>
      <c r="KW518" s="109"/>
      <c r="KX518" s="109"/>
      <c r="KY518" s="109"/>
      <c r="KZ518" s="109"/>
      <c r="LA518" s="109"/>
      <c r="LB518" s="109"/>
      <c r="LC518" s="109">
        <v>50</v>
      </c>
      <c r="LD518" s="109"/>
      <c r="LE518" s="109"/>
      <c r="LF518" s="109"/>
      <c r="LG518" s="109"/>
      <c r="LH518" s="109">
        <v>150</v>
      </c>
      <c r="LI518" s="109"/>
      <c r="LJ518" s="109"/>
      <c r="LK518" s="109"/>
      <c r="LL518" s="109"/>
      <c r="LM518" s="109"/>
      <c r="LN518" s="109"/>
      <c r="LO518" s="109"/>
      <c r="LP518" s="109"/>
      <c r="LQ518" s="109"/>
      <c r="LR518" s="109"/>
      <c r="LS518" s="109"/>
      <c r="LT518" s="109"/>
      <c r="LU518" s="109"/>
      <c r="LV518" s="109"/>
      <c r="LW518" s="109"/>
      <c r="LX518" s="109"/>
      <c r="LY518" s="109"/>
      <c r="LZ518" s="109"/>
      <c r="MA518" s="109"/>
      <c r="MB518" s="109"/>
      <c r="MC518" s="109"/>
      <c r="MD518" s="109"/>
      <c r="ME518" s="109"/>
      <c r="MF518" s="109"/>
      <c r="MG518" s="109"/>
      <c r="MH518" s="109"/>
      <c r="MI518" s="109"/>
      <c r="MJ518" s="109"/>
      <c r="MK518" s="109"/>
      <c r="ML518" s="109"/>
      <c r="MM518" s="109"/>
      <c r="MN518" s="109"/>
      <c r="MO518" s="109"/>
      <c r="MP518" s="109"/>
      <c r="MQ518" s="109"/>
      <c r="MR518" s="109"/>
      <c r="MS518" s="109"/>
      <c r="MT518" s="109"/>
      <c r="MU518" s="109"/>
      <c r="MV518" s="109"/>
      <c r="MW518" s="109"/>
      <c r="MX518" s="109"/>
      <c r="MY518" s="109"/>
      <c r="MZ518" s="109"/>
      <c r="NA518" s="109"/>
      <c r="NB518" s="109"/>
      <c r="NC518" s="109"/>
      <c r="ND518" s="109"/>
      <c r="NE518" s="109"/>
      <c r="NF518" s="109"/>
      <c r="NG518" s="109"/>
      <c r="NH518" s="109"/>
      <c r="NI518" s="109"/>
      <c r="NJ518" s="109"/>
      <c r="NK518" s="109"/>
      <c r="NL518" s="109"/>
      <c r="NM518" s="109"/>
      <c r="NN518" s="109"/>
      <c r="NO518" s="109"/>
      <c r="NP518" s="109"/>
      <c r="NQ518" s="109"/>
      <c r="NR518" s="109"/>
      <c r="NS518" s="109"/>
      <c r="NT518" s="109"/>
      <c r="NU518" s="109"/>
      <c r="NV518" s="109"/>
      <c r="NW518" s="109"/>
      <c r="NX518" s="109"/>
      <c r="NY518" s="109"/>
      <c r="NZ518" s="109"/>
      <c r="OA518" s="109"/>
      <c r="OB518" s="109"/>
      <c r="OC518" s="109"/>
      <c r="OD518" s="109"/>
      <c r="OE518" s="109"/>
      <c r="OF518" s="109"/>
      <c r="OG518" s="109"/>
      <c r="OH518" s="109"/>
      <c r="OI518" s="109"/>
      <c r="OJ518" s="109"/>
      <c r="OK518" s="109"/>
      <c r="OL518" s="109"/>
      <c r="OM518" s="109"/>
      <c r="ON518" s="109"/>
      <c r="OO518" s="109"/>
      <c r="OP518" s="109"/>
      <c r="OQ518" s="109"/>
      <c r="OR518" s="109"/>
      <c r="OS518" s="109"/>
      <c r="OT518" s="109"/>
      <c r="OU518" s="109"/>
      <c r="OV518" s="109"/>
      <c r="OW518" s="109"/>
      <c r="OX518" s="109"/>
      <c r="OY518" s="109"/>
      <c r="OZ518" s="109"/>
      <c r="PA518" s="109"/>
      <c r="PB518" s="109"/>
      <c r="PC518" s="109"/>
      <c r="PD518" s="109"/>
      <c r="PE518" s="109"/>
      <c r="PF518" s="109"/>
      <c r="PG518" s="109"/>
      <c r="PH518" s="109"/>
      <c r="PI518" s="109"/>
      <c r="PJ518" s="109"/>
      <c r="PK518" s="109"/>
      <c r="PL518" s="109"/>
      <c r="PM518" s="109"/>
      <c r="PN518" s="109"/>
      <c r="PO518" s="109"/>
      <c r="PP518" s="109"/>
      <c r="PQ518" s="109"/>
      <c r="PR518" s="109"/>
      <c r="PS518" s="109"/>
      <c r="PT518" s="109"/>
      <c r="PU518" s="109"/>
      <c r="PV518" s="109"/>
      <c r="PW518" s="109"/>
      <c r="PX518" s="109"/>
      <c r="PY518" s="109"/>
      <c r="PZ518" s="109"/>
      <c r="QA518" s="109"/>
      <c r="QB518" s="109"/>
      <c r="QC518" s="109"/>
      <c r="QD518" s="109"/>
      <c r="QE518" s="109"/>
      <c r="QF518" s="109"/>
      <c r="QG518" s="109"/>
      <c r="QH518" s="109"/>
      <c r="QI518" s="109"/>
      <c r="QJ518" s="109"/>
      <c r="QK518" s="23">
        <f t="shared" si="8"/>
        <v>240</v>
      </c>
      <c r="QL518" s="125"/>
      <c r="QM518" s="125"/>
      <c r="QN518" s="125"/>
      <c r="QO518" s="125"/>
      <c r="QP518" s="125"/>
      <c r="QQ518" s="125"/>
      <c r="QR518" s="125"/>
      <c r="QS518" s="130"/>
    </row>
    <row r="519" spans="1:461" s="5" customFormat="1" ht="12.75" customHeight="1" x14ac:dyDescent="0.2">
      <c r="A519" s="52">
        <v>44776</v>
      </c>
      <c r="B519" s="90" t="s">
        <v>485</v>
      </c>
      <c r="C519" s="107"/>
      <c r="D519" s="107"/>
      <c r="E519" s="108"/>
      <c r="F519" s="108"/>
      <c r="G519" s="108"/>
      <c r="H519" s="108"/>
      <c r="I519" s="108"/>
      <c r="J519" s="108"/>
      <c r="K519" s="108"/>
      <c r="L519" s="108"/>
      <c r="M519" s="108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 s="109"/>
      <c r="BD519" s="109"/>
      <c r="BE519" s="109"/>
      <c r="BF519" s="109"/>
      <c r="BG519" s="109"/>
      <c r="BH519" s="109"/>
      <c r="BI519" s="109"/>
      <c r="BJ519" s="109"/>
      <c r="BK519" s="109"/>
      <c r="BL519" s="109"/>
      <c r="BM519" s="109"/>
      <c r="BN519" s="109"/>
      <c r="BO519" s="109"/>
      <c r="BP519" s="109"/>
      <c r="BQ519" s="109"/>
      <c r="BR519" s="109"/>
      <c r="BS519" s="109"/>
      <c r="BT519" s="109"/>
      <c r="BU519" s="109"/>
      <c r="BV519" s="109"/>
      <c r="BW519" s="109"/>
      <c r="BX519" s="109"/>
      <c r="BY519" s="109"/>
      <c r="BZ519" s="109"/>
      <c r="CA519" s="109"/>
      <c r="CB519" s="109"/>
      <c r="CC519" s="109"/>
      <c r="CD519" s="109"/>
      <c r="CE519" s="109"/>
      <c r="CF519" s="109"/>
      <c r="CG519" s="109"/>
      <c r="CH519" s="109"/>
      <c r="CI519" s="109"/>
      <c r="CJ519" s="109"/>
      <c r="CK519" s="109"/>
      <c r="CL519" s="109"/>
      <c r="CM519" s="109"/>
      <c r="CN519" s="109"/>
      <c r="CO519" s="109"/>
      <c r="CP519" s="109"/>
      <c r="CQ519" s="109"/>
      <c r="CR519" s="109"/>
      <c r="CS519" s="109"/>
      <c r="CT519" s="109"/>
      <c r="CU519" s="109"/>
      <c r="CV519" s="109"/>
      <c r="CW519" s="109"/>
      <c r="CX519" s="109"/>
      <c r="CY519" s="109"/>
      <c r="CZ519" s="109"/>
      <c r="DA519" s="109"/>
      <c r="DB519" s="109"/>
      <c r="DC519" s="109"/>
      <c r="DD519" s="109"/>
      <c r="DE519" s="109"/>
      <c r="DF519" s="109"/>
      <c r="DG519" s="109"/>
      <c r="DH519" s="109"/>
      <c r="DI519" s="109"/>
      <c r="DJ519" s="109"/>
      <c r="DK519" s="109"/>
      <c r="DL519" s="109"/>
      <c r="DM519" s="109"/>
      <c r="DN519" s="109"/>
      <c r="DO519" s="109"/>
      <c r="DP519" s="109"/>
      <c r="DQ519" s="109"/>
      <c r="DR519" s="109"/>
      <c r="DS519" s="109"/>
      <c r="DT519" s="109"/>
      <c r="DU519" s="109"/>
      <c r="DV519" s="109"/>
      <c r="DW519" s="109"/>
      <c r="DX519" s="109"/>
      <c r="DY519" s="109"/>
      <c r="DZ519" s="109"/>
      <c r="EA519" s="109"/>
      <c r="EB519" s="109"/>
      <c r="EC519" s="109"/>
      <c r="ED519" s="109"/>
      <c r="EE519" s="109"/>
      <c r="EF519" s="109"/>
      <c r="EG519" s="109"/>
      <c r="EH519" s="109"/>
      <c r="EI519" s="109"/>
      <c r="EJ519" s="109"/>
      <c r="EK519" s="109"/>
      <c r="EL519" s="109"/>
      <c r="EM519" s="109"/>
      <c r="EN519" s="109"/>
      <c r="EO519" s="109"/>
      <c r="EP519" s="109"/>
      <c r="EQ519" s="109"/>
      <c r="ER519" s="109"/>
      <c r="ES519" s="109"/>
      <c r="ET519" s="109"/>
      <c r="EU519" s="109"/>
      <c r="EV519" s="109"/>
      <c r="EW519" s="109"/>
      <c r="EX519" s="109"/>
      <c r="EY519" s="109"/>
      <c r="EZ519" s="109"/>
      <c r="FA519" s="109"/>
      <c r="FB519" s="109"/>
      <c r="FC519" s="109"/>
      <c r="FD519" s="109"/>
      <c r="FE519" s="109"/>
      <c r="FF519" s="109"/>
      <c r="FG519" s="109"/>
      <c r="FH519" s="109"/>
      <c r="FI519" s="109"/>
      <c r="FJ519" s="109"/>
      <c r="FK519" s="109"/>
      <c r="FL519" s="109"/>
      <c r="FM519" s="109"/>
      <c r="FN519" s="109"/>
      <c r="FO519" s="109"/>
      <c r="FP519" s="109"/>
      <c r="FQ519" s="109"/>
      <c r="FR519" s="109"/>
      <c r="FS519" s="109"/>
      <c r="FT519" s="109"/>
      <c r="FU519" s="109"/>
      <c r="FV519" s="109"/>
      <c r="FW519" s="109"/>
      <c r="FX519" s="109"/>
      <c r="FY519" s="109"/>
      <c r="FZ519" s="109"/>
      <c r="GA519" s="109"/>
      <c r="GB519" s="109"/>
      <c r="GC519" s="109"/>
      <c r="GD519" s="109"/>
      <c r="GE519" s="109"/>
      <c r="GF519" s="109"/>
      <c r="GG519" s="109"/>
      <c r="GH519" s="109"/>
      <c r="GI519" s="109"/>
      <c r="GJ519" s="109"/>
      <c r="GK519" s="109"/>
      <c r="GL519" s="109"/>
      <c r="GM519" s="109"/>
      <c r="GN519" s="109"/>
      <c r="GO519" s="109"/>
      <c r="GP519" s="109"/>
      <c r="GQ519" s="109"/>
      <c r="GR519" s="109"/>
      <c r="GS519" s="109"/>
      <c r="GT519" s="109"/>
      <c r="GU519" s="109"/>
      <c r="GV519" s="109"/>
      <c r="GW519" s="109"/>
      <c r="GX519" s="109"/>
      <c r="GY519" s="109"/>
      <c r="GZ519" s="109"/>
      <c r="HA519" s="109"/>
      <c r="HB519" s="109"/>
      <c r="HC519" s="109"/>
      <c r="HD519" s="109"/>
      <c r="HE519" s="109"/>
      <c r="HF519" s="109"/>
      <c r="HG519" s="109"/>
      <c r="HH519" s="109"/>
      <c r="HI519" s="109"/>
      <c r="HJ519" s="109"/>
      <c r="HK519" s="109"/>
      <c r="HL519" s="109"/>
      <c r="HM519" s="109"/>
      <c r="HN519" s="109"/>
      <c r="HO519" s="109"/>
      <c r="HP519" s="109"/>
      <c r="HQ519" s="109"/>
      <c r="HR519" s="109"/>
      <c r="HS519" s="109"/>
      <c r="HT519" s="109"/>
      <c r="HU519" s="109"/>
      <c r="HV519" s="109"/>
      <c r="HW519" s="109"/>
      <c r="HX519" s="109"/>
      <c r="HY519" s="109"/>
      <c r="HZ519" s="109"/>
      <c r="IA519" s="109"/>
      <c r="IB519" s="109"/>
      <c r="IC519" s="109"/>
      <c r="ID519" s="109"/>
      <c r="IE519" s="109"/>
      <c r="IF519" s="109"/>
      <c r="IG519" s="109"/>
      <c r="IH519" s="109"/>
      <c r="II519" s="109"/>
      <c r="IJ519" s="109"/>
      <c r="IK519" s="109"/>
      <c r="IL519" s="109"/>
      <c r="IM519" s="109"/>
      <c r="IN519" s="109"/>
      <c r="IO519" s="109"/>
      <c r="IP519" s="109"/>
      <c r="IQ519" s="109"/>
      <c r="IR519" s="109"/>
      <c r="IS519" s="109"/>
      <c r="IT519" s="109"/>
      <c r="IU519" s="109"/>
      <c r="IV519" s="109"/>
      <c r="IW519" s="109"/>
      <c r="IX519" s="109"/>
      <c r="IY519" s="109"/>
      <c r="IZ519" s="109"/>
      <c r="JA519" s="109"/>
      <c r="JB519" s="109"/>
      <c r="JC519" s="109"/>
      <c r="JD519" s="109"/>
      <c r="JE519" s="109"/>
      <c r="JF519" s="109"/>
      <c r="JG519" s="109"/>
      <c r="JH519" s="109"/>
      <c r="JI519" s="109"/>
      <c r="JJ519" s="109"/>
      <c r="JK519" s="109"/>
      <c r="JL519" s="109"/>
      <c r="JM519" s="109"/>
      <c r="JN519" s="109"/>
      <c r="JO519" s="109"/>
      <c r="JP519" s="109"/>
      <c r="JQ519" s="109"/>
      <c r="JR519" s="109"/>
      <c r="JS519" s="109"/>
      <c r="JT519" s="109"/>
      <c r="JU519" s="109"/>
      <c r="JV519" s="109"/>
      <c r="JW519" s="109"/>
      <c r="JX519" s="109"/>
      <c r="JY519" s="109"/>
      <c r="JZ519" s="109"/>
      <c r="KA519" s="109"/>
      <c r="KB519" s="109"/>
      <c r="KC519" s="109"/>
      <c r="KD519" s="109"/>
      <c r="KE519" s="109"/>
      <c r="KF519" s="109"/>
      <c r="KG519" s="109"/>
      <c r="KH519" s="109"/>
      <c r="KI519" s="109"/>
      <c r="KJ519" s="109"/>
      <c r="KK519" s="109"/>
      <c r="KL519" s="109"/>
      <c r="KM519" s="109"/>
      <c r="KN519" s="109"/>
      <c r="KO519" s="109"/>
      <c r="KP519" s="109"/>
      <c r="KQ519" s="109"/>
      <c r="KR519" s="109"/>
      <c r="KS519" s="109"/>
      <c r="KT519" s="109"/>
      <c r="KU519" s="109"/>
      <c r="KV519" s="109"/>
      <c r="KW519" s="109"/>
      <c r="KX519" s="109"/>
      <c r="KY519" s="109"/>
      <c r="KZ519" s="109"/>
      <c r="LA519" s="109"/>
      <c r="LB519" s="109"/>
      <c r="LC519" s="109"/>
      <c r="LD519" s="109"/>
      <c r="LE519" s="109"/>
      <c r="LF519" s="109"/>
      <c r="LG519" s="109"/>
      <c r="LH519" s="109"/>
      <c r="LI519" s="109"/>
      <c r="LJ519" s="109"/>
      <c r="LK519" s="109"/>
      <c r="LL519" s="109"/>
      <c r="LM519" s="109"/>
      <c r="LN519" s="109"/>
      <c r="LO519" s="109"/>
      <c r="LP519" s="109"/>
      <c r="LQ519" s="109"/>
      <c r="LR519" s="109"/>
      <c r="LS519" s="109"/>
      <c r="LT519" s="109"/>
      <c r="LU519" s="109"/>
      <c r="LV519" s="109"/>
      <c r="LW519" s="109"/>
      <c r="LX519" s="109"/>
      <c r="LY519" s="109"/>
      <c r="LZ519" s="109"/>
      <c r="MA519" s="109"/>
      <c r="MB519" s="109"/>
      <c r="MC519" s="109"/>
      <c r="MD519" s="109"/>
      <c r="ME519" s="109"/>
      <c r="MF519" s="109"/>
      <c r="MG519" s="109"/>
      <c r="MH519" s="109"/>
      <c r="MI519" s="109"/>
      <c r="MJ519" s="109"/>
      <c r="MK519" s="109"/>
      <c r="ML519" s="109"/>
      <c r="MM519" s="109"/>
      <c r="MN519" s="109"/>
      <c r="MO519" s="109"/>
      <c r="MP519" s="109"/>
      <c r="MQ519" s="109"/>
      <c r="MR519" s="109"/>
      <c r="MS519" s="109"/>
      <c r="MT519" s="109"/>
      <c r="MU519" s="109"/>
      <c r="MV519" s="109"/>
      <c r="MW519" s="109">
        <v>10</v>
      </c>
      <c r="MX519" s="109"/>
      <c r="MY519" s="109"/>
      <c r="MZ519" s="109"/>
      <c r="NA519" s="109"/>
      <c r="NB519" s="109"/>
      <c r="NC519" s="109"/>
      <c r="ND519" s="109"/>
      <c r="NE519" s="109"/>
      <c r="NF519" s="109"/>
      <c r="NG519" s="109"/>
      <c r="NH519" s="109"/>
      <c r="NI519" s="109"/>
      <c r="NJ519" s="109"/>
      <c r="NK519" s="109"/>
      <c r="NL519" s="109"/>
      <c r="NM519" s="109"/>
      <c r="NN519" s="109"/>
      <c r="NO519" s="109"/>
      <c r="NP519" s="109"/>
      <c r="NQ519" s="109"/>
      <c r="NR519" s="109"/>
      <c r="NS519" s="109"/>
      <c r="NT519" s="109"/>
      <c r="NU519" s="109"/>
      <c r="NV519" s="109"/>
      <c r="NW519" s="109"/>
      <c r="NX519" s="109"/>
      <c r="NY519" s="109"/>
      <c r="NZ519" s="109"/>
      <c r="OA519" s="109"/>
      <c r="OB519" s="109"/>
      <c r="OC519" s="109"/>
      <c r="OD519" s="109"/>
      <c r="OE519" s="109"/>
      <c r="OF519" s="109"/>
      <c r="OG519" s="109"/>
      <c r="OH519" s="109"/>
      <c r="OI519" s="109"/>
      <c r="OJ519" s="109"/>
      <c r="OK519" s="109"/>
      <c r="OL519" s="109"/>
      <c r="OM519" s="109"/>
      <c r="ON519" s="109"/>
      <c r="OO519" s="109"/>
      <c r="OP519" s="109"/>
      <c r="OQ519" s="109"/>
      <c r="OR519" s="109"/>
      <c r="OS519" s="109"/>
      <c r="OT519" s="109"/>
      <c r="OU519" s="109"/>
      <c r="OV519" s="109"/>
      <c r="OW519" s="109"/>
      <c r="OX519" s="109"/>
      <c r="OY519" s="109"/>
      <c r="OZ519" s="109"/>
      <c r="PA519" s="109"/>
      <c r="PB519" s="109"/>
      <c r="PC519" s="109"/>
      <c r="PD519" s="109"/>
      <c r="PE519" s="109"/>
      <c r="PF519" s="109"/>
      <c r="PG519" s="109"/>
      <c r="PH519" s="109"/>
      <c r="PI519" s="109"/>
      <c r="PJ519" s="109"/>
      <c r="PK519" s="109"/>
      <c r="PL519" s="109"/>
      <c r="PM519" s="109"/>
      <c r="PN519" s="109"/>
      <c r="PO519" s="109"/>
      <c r="PP519" s="109"/>
      <c r="PQ519" s="109"/>
      <c r="PR519" s="109"/>
      <c r="PS519" s="109"/>
      <c r="PT519" s="109"/>
      <c r="PU519" s="109"/>
      <c r="PV519" s="109"/>
      <c r="PW519" s="109"/>
      <c r="PX519" s="109"/>
      <c r="PY519" s="109"/>
      <c r="PZ519" s="109"/>
      <c r="QA519" s="109"/>
      <c r="QB519" s="109"/>
      <c r="QC519" s="109"/>
      <c r="QD519" s="109"/>
      <c r="QE519" s="109"/>
      <c r="QF519" s="109"/>
      <c r="QG519" s="109"/>
      <c r="QH519" s="109"/>
      <c r="QI519" s="109"/>
      <c r="QJ519" s="109"/>
      <c r="QK519" s="23">
        <f t="shared" si="8"/>
        <v>10</v>
      </c>
      <c r="QL519" s="125"/>
      <c r="QM519" s="148"/>
      <c r="QN519" s="125"/>
      <c r="QO519" s="125"/>
      <c r="QP519" s="125"/>
      <c r="QQ519" s="125"/>
      <c r="QR519" s="125"/>
      <c r="QS519" s="130"/>
    </row>
    <row r="520" spans="1:461" s="5" customFormat="1" ht="12.75" customHeight="1" x14ac:dyDescent="0.2">
      <c r="A520" s="52">
        <v>44776</v>
      </c>
      <c r="B520" s="161" t="s">
        <v>512</v>
      </c>
      <c r="C520" s="107"/>
      <c r="D520" s="107"/>
      <c r="E520" s="108"/>
      <c r="F520" s="108"/>
      <c r="G520" s="108"/>
      <c r="H520" s="108"/>
      <c r="I520" s="108"/>
      <c r="J520" s="108"/>
      <c r="K520" s="108"/>
      <c r="L520" s="108"/>
      <c r="M520" s="108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 s="109"/>
      <c r="BD520" s="109"/>
      <c r="BE520" s="109"/>
      <c r="BF520" s="109"/>
      <c r="BG520" s="109"/>
      <c r="BH520" s="109"/>
      <c r="BI520" s="109"/>
      <c r="BJ520" s="109"/>
      <c r="BK520" s="109"/>
      <c r="BL520" s="109"/>
      <c r="BM520" s="109"/>
      <c r="BN520" s="109"/>
      <c r="BO520" s="109"/>
      <c r="BP520" s="109"/>
      <c r="BQ520" s="109"/>
      <c r="BR520" s="109"/>
      <c r="BS520" s="109"/>
      <c r="BT520" s="109"/>
      <c r="BU520" s="109"/>
      <c r="BV520" s="109"/>
      <c r="BW520" s="109"/>
      <c r="BX520" s="109"/>
      <c r="BY520" s="109"/>
      <c r="BZ520" s="109"/>
      <c r="CA520" s="109"/>
      <c r="CB520" s="109"/>
      <c r="CC520" s="109"/>
      <c r="CD520" s="109"/>
      <c r="CE520" s="109"/>
      <c r="CF520" s="109"/>
      <c r="CG520" s="109"/>
      <c r="CH520" s="109"/>
      <c r="CI520" s="109"/>
      <c r="CJ520" s="109"/>
      <c r="CK520" s="109"/>
      <c r="CL520" s="109"/>
      <c r="CM520" s="109"/>
      <c r="CN520" s="109"/>
      <c r="CO520" s="109"/>
      <c r="CP520" s="109"/>
      <c r="CQ520" s="109"/>
      <c r="CR520" s="109"/>
      <c r="CS520" s="109"/>
      <c r="CT520" s="109"/>
      <c r="CU520" s="109"/>
      <c r="CV520" s="109"/>
      <c r="CW520" s="109"/>
      <c r="CX520" s="109"/>
      <c r="CY520" s="109"/>
      <c r="CZ520" s="109"/>
      <c r="DA520" s="109"/>
      <c r="DB520" s="109"/>
      <c r="DC520" s="109"/>
      <c r="DD520" s="109"/>
      <c r="DE520" s="109"/>
      <c r="DF520" s="109"/>
      <c r="DG520" s="109"/>
      <c r="DH520" s="109"/>
      <c r="DI520" s="109"/>
      <c r="DJ520" s="109"/>
      <c r="DK520" s="109"/>
      <c r="DL520" s="109"/>
      <c r="DM520" s="109"/>
      <c r="DN520" s="109"/>
      <c r="DO520" s="109"/>
      <c r="DP520" s="109"/>
      <c r="DQ520" s="109"/>
      <c r="DR520" s="109"/>
      <c r="DS520" s="109"/>
      <c r="DT520" s="109"/>
      <c r="DU520" s="109"/>
      <c r="DV520" s="109"/>
      <c r="DW520" s="109"/>
      <c r="DX520" s="109"/>
      <c r="DY520" s="109"/>
      <c r="DZ520" s="109"/>
      <c r="EA520" s="109"/>
      <c r="EB520" s="109"/>
      <c r="EC520" s="109"/>
      <c r="ED520" s="109"/>
      <c r="EE520" s="109"/>
      <c r="EF520" s="109"/>
      <c r="EG520" s="109"/>
      <c r="EH520" s="109"/>
      <c r="EI520" s="109"/>
      <c r="EJ520" s="109"/>
      <c r="EK520" s="109"/>
      <c r="EL520" s="109"/>
      <c r="EM520" s="109"/>
      <c r="EN520" s="109"/>
      <c r="EO520" s="109"/>
      <c r="EP520" s="109"/>
      <c r="EQ520" s="109"/>
      <c r="ER520" s="109"/>
      <c r="ES520" s="109"/>
      <c r="ET520" s="109"/>
      <c r="EU520" s="109"/>
      <c r="EV520" s="109"/>
      <c r="EW520" s="109"/>
      <c r="EX520" s="109"/>
      <c r="EY520" s="109"/>
      <c r="EZ520" s="109"/>
      <c r="FA520" s="109"/>
      <c r="FB520" s="109"/>
      <c r="FC520" s="109"/>
      <c r="FD520" s="109"/>
      <c r="FE520" s="109"/>
      <c r="FF520" s="109"/>
      <c r="FG520" s="109"/>
      <c r="FH520" s="109"/>
      <c r="FI520" s="109"/>
      <c r="FJ520" s="109"/>
      <c r="FK520" s="109"/>
      <c r="FL520" s="109"/>
      <c r="FM520" s="109"/>
      <c r="FN520" s="109"/>
      <c r="FO520" s="109"/>
      <c r="FP520" s="109"/>
      <c r="FQ520" s="109"/>
      <c r="FR520" s="109"/>
      <c r="FS520" s="109"/>
      <c r="FT520" s="109"/>
      <c r="FU520" s="109"/>
      <c r="FV520" s="109"/>
      <c r="FW520" s="109"/>
      <c r="FX520" s="109"/>
      <c r="FY520" s="109"/>
      <c r="FZ520" s="109"/>
      <c r="GA520" s="109"/>
      <c r="GB520" s="109"/>
      <c r="GC520" s="109"/>
      <c r="GD520" s="109"/>
      <c r="GE520" s="109"/>
      <c r="GF520" s="109"/>
      <c r="GG520" s="109"/>
      <c r="GH520" s="109"/>
      <c r="GI520" s="109"/>
      <c r="GJ520" s="109"/>
      <c r="GK520" s="109"/>
      <c r="GL520" s="109"/>
      <c r="GM520" s="109"/>
      <c r="GN520" s="109"/>
      <c r="GO520" s="109"/>
      <c r="GP520" s="109"/>
      <c r="GQ520" s="109"/>
      <c r="GR520" s="109"/>
      <c r="GS520" s="109"/>
      <c r="GT520" s="109"/>
      <c r="GU520" s="109"/>
      <c r="GV520" s="109">
        <v>15</v>
      </c>
      <c r="GW520" s="109"/>
      <c r="GX520" s="109"/>
      <c r="GY520" s="109"/>
      <c r="GZ520" s="109"/>
      <c r="HA520" s="109"/>
      <c r="HB520" s="109"/>
      <c r="HC520" s="109"/>
      <c r="HD520" s="109"/>
      <c r="HE520" s="109"/>
      <c r="HF520" s="109"/>
      <c r="HG520" s="109"/>
      <c r="HH520" s="109"/>
      <c r="HI520" s="109"/>
      <c r="HJ520" s="109"/>
      <c r="HK520" s="109"/>
      <c r="HL520" s="109"/>
      <c r="HM520" s="109"/>
      <c r="HN520" s="109"/>
      <c r="HO520" s="109"/>
      <c r="HP520" s="109"/>
      <c r="HQ520" s="109"/>
      <c r="HR520" s="109"/>
      <c r="HS520" s="109"/>
      <c r="HT520" s="109"/>
      <c r="HU520" s="109"/>
      <c r="HV520" s="109"/>
      <c r="HW520" s="109"/>
      <c r="HX520" s="109"/>
      <c r="HY520" s="109"/>
      <c r="HZ520" s="109"/>
      <c r="IA520" s="109"/>
      <c r="IB520" s="109"/>
      <c r="IC520" s="109"/>
      <c r="ID520" s="109"/>
      <c r="IE520" s="109"/>
      <c r="IF520" s="109"/>
      <c r="IG520" s="109"/>
      <c r="IH520" s="109"/>
      <c r="II520" s="109"/>
      <c r="IJ520" s="109"/>
      <c r="IK520" s="109"/>
      <c r="IL520" s="109"/>
      <c r="IM520" s="109"/>
      <c r="IN520" s="109"/>
      <c r="IO520" s="109"/>
      <c r="IP520" s="109"/>
      <c r="IQ520" s="109"/>
      <c r="IR520" s="109"/>
      <c r="IS520" s="109"/>
      <c r="IT520" s="109"/>
      <c r="IU520" s="109"/>
      <c r="IV520" s="109"/>
      <c r="IW520" s="109"/>
      <c r="IX520" s="109"/>
      <c r="IY520" s="109"/>
      <c r="IZ520" s="109"/>
      <c r="JA520" s="109"/>
      <c r="JB520" s="109"/>
      <c r="JC520" s="109"/>
      <c r="JD520" s="109"/>
      <c r="JE520" s="109"/>
      <c r="JF520" s="109"/>
      <c r="JG520" s="109"/>
      <c r="JH520" s="109"/>
      <c r="JI520" s="109"/>
      <c r="JJ520" s="109"/>
      <c r="JK520" s="109"/>
      <c r="JL520" s="109"/>
      <c r="JM520" s="109"/>
      <c r="JN520" s="109"/>
      <c r="JO520" s="109"/>
      <c r="JP520" s="109"/>
      <c r="JQ520" s="109"/>
      <c r="JR520" s="109"/>
      <c r="JS520" s="109"/>
      <c r="JT520" s="109"/>
      <c r="JU520" s="109"/>
      <c r="JV520" s="109"/>
      <c r="JW520" s="109"/>
      <c r="JX520" s="109"/>
      <c r="JY520" s="109"/>
      <c r="JZ520" s="109"/>
      <c r="KA520" s="109"/>
      <c r="KB520" s="109"/>
      <c r="KC520" s="109"/>
      <c r="KD520" s="109"/>
      <c r="KE520" s="109"/>
      <c r="KF520" s="109"/>
      <c r="KG520" s="109"/>
      <c r="KH520" s="109"/>
      <c r="KI520" s="109"/>
      <c r="KJ520" s="109"/>
      <c r="KK520" s="109"/>
      <c r="KL520" s="109"/>
      <c r="KM520" s="109"/>
      <c r="KN520" s="109"/>
      <c r="KO520" s="109"/>
      <c r="KP520" s="109"/>
      <c r="KQ520" s="109"/>
      <c r="KR520" s="109"/>
      <c r="KS520" s="109"/>
      <c r="KT520" s="109"/>
      <c r="KU520" s="109"/>
      <c r="KV520" s="109"/>
      <c r="KW520" s="109"/>
      <c r="KX520" s="109"/>
      <c r="KY520" s="109"/>
      <c r="KZ520" s="109"/>
      <c r="LA520" s="109"/>
      <c r="LB520" s="109"/>
      <c r="LC520" s="109"/>
      <c r="LD520" s="109"/>
      <c r="LE520" s="109"/>
      <c r="LF520" s="109"/>
      <c r="LG520" s="109"/>
      <c r="LH520" s="109"/>
      <c r="LI520" s="109"/>
      <c r="LJ520" s="109"/>
      <c r="LK520" s="109"/>
      <c r="LL520" s="109"/>
      <c r="LM520" s="109"/>
      <c r="LN520" s="109"/>
      <c r="LO520" s="109"/>
      <c r="LP520" s="109"/>
      <c r="LQ520" s="109"/>
      <c r="LR520" s="109"/>
      <c r="LS520" s="109"/>
      <c r="LT520" s="109"/>
      <c r="LU520" s="109"/>
      <c r="LV520" s="109"/>
      <c r="LW520" s="109"/>
      <c r="LX520" s="109"/>
      <c r="LY520" s="109"/>
      <c r="LZ520" s="109"/>
      <c r="MA520" s="109"/>
      <c r="MB520" s="109"/>
      <c r="MC520" s="109"/>
      <c r="MD520" s="109"/>
      <c r="ME520" s="109"/>
      <c r="MF520" s="109"/>
      <c r="MG520" s="109"/>
      <c r="MH520" s="109"/>
      <c r="MI520" s="109"/>
      <c r="MJ520" s="109"/>
      <c r="MK520" s="109"/>
      <c r="ML520" s="109"/>
      <c r="MM520" s="109"/>
      <c r="MN520" s="109"/>
      <c r="MO520" s="109"/>
      <c r="MP520" s="109"/>
      <c r="MQ520" s="109"/>
      <c r="MR520" s="109"/>
      <c r="MS520" s="109"/>
      <c r="MT520" s="109"/>
      <c r="MU520" s="109"/>
      <c r="MV520" s="109"/>
      <c r="MW520" s="109"/>
      <c r="MX520" s="109"/>
      <c r="MY520" s="109"/>
      <c r="MZ520" s="109"/>
      <c r="NA520" s="109"/>
      <c r="NB520" s="109"/>
      <c r="NC520" s="109"/>
      <c r="ND520" s="109"/>
      <c r="NE520" s="109"/>
      <c r="NF520" s="109"/>
      <c r="NG520" s="109"/>
      <c r="NH520" s="109"/>
      <c r="NI520" s="109"/>
      <c r="NJ520" s="109"/>
      <c r="NK520" s="109"/>
      <c r="NL520" s="109"/>
      <c r="NM520" s="109"/>
      <c r="NN520" s="109"/>
      <c r="NO520" s="109"/>
      <c r="NP520" s="109"/>
      <c r="NQ520" s="109"/>
      <c r="NR520" s="109"/>
      <c r="NS520" s="109"/>
      <c r="NT520" s="109"/>
      <c r="NU520" s="109"/>
      <c r="NV520" s="109"/>
      <c r="NW520" s="109"/>
      <c r="NX520" s="109"/>
      <c r="NY520" s="109"/>
      <c r="NZ520" s="109"/>
      <c r="OA520" s="109"/>
      <c r="OB520" s="109"/>
      <c r="OC520" s="109"/>
      <c r="OD520" s="109"/>
      <c r="OE520" s="109"/>
      <c r="OF520" s="109"/>
      <c r="OG520" s="109"/>
      <c r="OH520" s="109"/>
      <c r="OI520" s="109"/>
      <c r="OJ520" s="109"/>
      <c r="OK520" s="109"/>
      <c r="OL520" s="109"/>
      <c r="OM520" s="109"/>
      <c r="ON520" s="109"/>
      <c r="OO520" s="109"/>
      <c r="OP520" s="109"/>
      <c r="OQ520" s="109"/>
      <c r="OR520" s="109"/>
      <c r="OS520" s="109"/>
      <c r="OT520" s="109"/>
      <c r="OU520" s="109"/>
      <c r="OV520" s="109"/>
      <c r="OW520" s="109"/>
      <c r="OX520" s="109"/>
      <c r="OY520" s="109"/>
      <c r="OZ520" s="109"/>
      <c r="PA520" s="109"/>
      <c r="PB520" s="109"/>
      <c r="PC520" s="109"/>
      <c r="PD520" s="109"/>
      <c r="PE520" s="109"/>
      <c r="PF520" s="109"/>
      <c r="PG520" s="109"/>
      <c r="PH520" s="109"/>
      <c r="PI520" s="109"/>
      <c r="PJ520" s="109"/>
      <c r="PK520" s="109"/>
      <c r="PL520" s="109"/>
      <c r="PM520" s="109"/>
      <c r="PN520" s="109"/>
      <c r="PO520" s="109"/>
      <c r="PP520" s="109"/>
      <c r="PQ520" s="109"/>
      <c r="PR520" s="109"/>
      <c r="PS520" s="109"/>
      <c r="PT520" s="109"/>
      <c r="PU520" s="109"/>
      <c r="PV520" s="109"/>
      <c r="PW520" s="109"/>
      <c r="PX520" s="109"/>
      <c r="PY520" s="109"/>
      <c r="PZ520" s="109"/>
      <c r="QA520" s="109"/>
      <c r="QB520" s="109"/>
      <c r="QC520" s="109"/>
      <c r="QD520" s="109"/>
      <c r="QE520" s="109"/>
      <c r="QF520" s="109"/>
      <c r="QG520" s="109"/>
      <c r="QH520" s="109"/>
      <c r="QI520" s="109"/>
      <c r="QJ520" s="109"/>
      <c r="QK520" s="23">
        <f t="shared" si="8"/>
        <v>15</v>
      </c>
      <c r="QL520" s="125"/>
      <c r="QM520" s="148"/>
      <c r="QN520" s="125"/>
      <c r="QO520" s="125"/>
      <c r="QP520" s="125"/>
      <c r="QQ520" s="125"/>
      <c r="QR520" s="125"/>
    </row>
    <row r="521" spans="1:461" s="5" customFormat="1" ht="12.75" customHeight="1" x14ac:dyDescent="0.2">
      <c r="A521" s="52">
        <v>44777</v>
      </c>
      <c r="B521" s="90" t="s">
        <v>287</v>
      </c>
      <c r="C521" s="107"/>
      <c r="D521" s="107"/>
      <c r="E521" s="108"/>
      <c r="F521" s="108"/>
      <c r="G521" s="108"/>
      <c r="H521" s="108"/>
      <c r="I521" s="108"/>
      <c r="J521" s="108"/>
      <c r="K521" s="108"/>
      <c r="L521" s="108"/>
      <c r="M521" s="108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 s="109"/>
      <c r="BD521" s="109"/>
      <c r="BE521" s="109"/>
      <c r="BF521" s="109"/>
      <c r="BG521" s="109"/>
      <c r="BH521" s="109"/>
      <c r="BI521" s="109"/>
      <c r="BJ521" s="109"/>
      <c r="BK521" s="109"/>
      <c r="BL521" s="109"/>
      <c r="BM521" s="109"/>
      <c r="BN521" s="109"/>
      <c r="BO521" s="109"/>
      <c r="BP521" s="109"/>
      <c r="BQ521" s="109"/>
      <c r="BR521" s="109"/>
      <c r="BS521" s="109"/>
      <c r="BT521" s="109"/>
      <c r="BU521" s="109"/>
      <c r="BV521" s="109"/>
      <c r="BW521" s="109"/>
      <c r="BX521" s="109"/>
      <c r="BY521" s="109"/>
      <c r="BZ521" s="109"/>
      <c r="CA521" s="109"/>
      <c r="CB521" s="109"/>
      <c r="CC521" s="109"/>
      <c r="CD521" s="109"/>
      <c r="CE521" s="109"/>
      <c r="CF521" s="109"/>
      <c r="CG521" s="109"/>
      <c r="CH521" s="109"/>
      <c r="CI521" s="109"/>
      <c r="CJ521" s="109"/>
      <c r="CK521" s="109"/>
      <c r="CL521" s="109"/>
      <c r="CM521" s="109"/>
      <c r="CN521" s="109"/>
      <c r="CO521" s="109"/>
      <c r="CP521" s="109"/>
      <c r="CQ521" s="109"/>
      <c r="CR521" s="109"/>
      <c r="CS521" s="109"/>
      <c r="CT521" s="109"/>
      <c r="CU521" s="109"/>
      <c r="CV521" s="109"/>
      <c r="CW521" s="109"/>
      <c r="CX521" s="109"/>
      <c r="CY521" s="109"/>
      <c r="CZ521" s="109"/>
      <c r="DA521" s="109"/>
      <c r="DB521" s="109"/>
      <c r="DC521" s="109"/>
      <c r="DD521" s="109"/>
      <c r="DE521" s="109"/>
      <c r="DF521" s="109"/>
      <c r="DG521" s="109"/>
      <c r="DH521" s="109"/>
      <c r="DI521" s="109"/>
      <c r="DJ521" s="109"/>
      <c r="DK521" s="109"/>
      <c r="DL521" s="109"/>
      <c r="DM521" s="109"/>
      <c r="DN521" s="109"/>
      <c r="DO521" s="109"/>
      <c r="DP521" s="109"/>
      <c r="DQ521" s="109"/>
      <c r="DR521" s="109"/>
      <c r="DS521" s="109"/>
      <c r="DT521" s="109"/>
      <c r="DU521" s="109"/>
      <c r="DV521" s="109"/>
      <c r="DW521" s="109"/>
      <c r="DX521" s="109"/>
      <c r="DY521" s="109"/>
      <c r="DZ521" s="109"/>
      <c r="EA521" s="109"/>
      <c r="EB521" s="109"/>
      <c r="EC521" s="109"/>
      <c r="ED521" s="109"/>
      <c r="EE521" s="109"/>
      <c r="EF521" s="109"/>
      <c r="EG521" s="109"/>
      <c r="EH521" s="109"/>
      <c r="EI521" s="109"/>
      <c r="EJ521" s="109"/>
      <c r="EK521" s="109"/>
      <c r="EL521" s="109"/>
      <c r="EM521" s="109"/>
      <c r="EN521" s="109"/>
      <c r="EO521" s="109"/>
      <c r="EP521" s="109"/>
      <c r="EQ521" s="109"/>
      <c r="ER521" s="109"/>
      <c r="ES521" s="109"/>
      <c r="ET521" s="109"/>
      <c r="EU521" s="109"/>
      <c r="EV521" s="109"/>
      <c r="EW521" s="109"/>
      <c r="EX521" s="109"/>
      <c r="EY521" s="109"/>
      <c r="EZ521" s="109"/>
      <c r="FA521" s="109"/>
      <c r="FB521" s="109"/>
      <c r="FC521" s="109"/>
      <c r="FD521" s="109"/>
      <c r="FE521" s="109"/>
      <c r="FF521" s="109"/>
      <c r="FG521" s="109"/>
      <c r="FH521" s="109"/>
      <c r="FI521" s="109"/>
      <c r="FJ521" s="109"/>
      <c r="FK521" s="109"/>
      <c r="FL521" s="109"/>
      <c r="FM521" s="109"/>
      <c r="FN521" s="109"/>
      <c r="FO521" s="109"/>
      <c r="FP521" s="109"/>
      <c r="FQ521" s="109"/>
      <c r="FR521" s="109"/>
      <c r="FS521" s="109"/>
      <c r="FT521" s="109"/>
      <c r="FU521" s="109"/>
      <c r="FV521" s="109"/>
      <c r="FW521" s="109"/>
      <c r="FX521" s="109"/>
      <c r="FY521" s="109"/>
      <c r="FZ521" s="109"/>
      <c r="GA521" s="109"/>
      <c r="GB521" s="109"/>
      <c r="GC521" s="109"/>
      <c r="GD521" s="109"/>
      <c r="GE521" s="109"/>
      <c r="GF521" s="109"/>
      <c r="GG521" s="109"/>
      <c r="GH521" s="109"/>
      <c r="GI521" s="109"/>
      <c r="GJ521" s="109"/>
      <c r="GK521" s="109"/>
      <c r="GL521" s="109"/>
      <c r="GM521" s="109"/>
      <c r="GN521" s="109"/>
      <c r="GO521" s="109"/>
      <c r="GP521" s="109"/>
      <c r="GQ521" s="109"/>
      <c r="GR521" s="109"/>
      <c r="GS521" s="109"/>
      <c r="GT521" s="109"/>
      <c r="GU521" s="109"/>
      <c r="GV521" s="109"/>
      <c r="GW521" s="109"/>
      <c r="GX521" s="109"/>
      <c r="GY521" s="109"/>
      <c r="GZ521" s="109"/>
      <c r="HA521" s="109"/>
      <c r="HB521" s="109"/>
      <c r="HC521" s="109"/>
      <c r="HD521" s="109"/>
      <c r="HE521" s="109"/>
      <c r="HF521" s="109"/>
      <c r="HG521" s="109"/>
      <c r="HH521" s="109"/>
      <c r="HI521" s="109"/>
      <c r="HJ521" s="109"/>
      <c r="HK521" s="109"/>
      <c r="HL521" s="109"/>
      <c r="HM521" s="109"/>
      <c r="HN521" s="109"/>
      <c r="HO521" s="109"/>
      <c r="HP521" s="109"/>
      <c r="HQ521" s="109"/>
      <c r="HR521" s="109"/>
      <c r="HS521" s="109"/>
      <c r="HT521" s="109"/>
      <c r="HU521" s="109"/>
      <c r="HV521" s="109"/>
      <c r="HW521" s="109"/>
      <c r="HX521" s="109"/>
      <c r="HY521" s="109"/>
      <c r="HZ521" s="109"/>
      <c r="IA521" s="109"/>
      <c r="IB521" s="109"/>
      <c r="IC521" s="109"/>
      <c r="ID521" s="109"/>
      <c r="IE521" s="109"/>
      <c r="IF521" s="109"/>
      <c r="IG521" s="109"/>
      <c r="IH521" s="109"/>
      <c r="II521" s="109"/>
      <c r="IJ521" s="109"/>
      <c r="IK521" s="109"/>
      <c r="IL521" s="109"/>
      <c r="IM521" s="109"/>
      <c r="IN521" s="109"/>
      <c r="IO521" s="109"/>
      <c r="IP521" s="109"/>
      <c r="IQ521" s="109"/>
      <c r="IR521" s="109"/>
      <c r="IS521" s="109"/>
      <c r="IT521" s="109"/>
      <c r="IU521" s="109"/>
      <c r="IV521" s="109">
        <v>10</v>
      </c>
      <c r="IW521" s="109"/>
      <c r="IX521" s="109"/>
      <c r="IY521" s="109"/>
      <c r="IZ521" s="109"/>
      <c r="JA521" s="109"/>
      <c r="JB521" s="109"/>
      <c r="JC521" s="109"/>
      <c r="JD521" s="109"/>
      <c r="JE521" s="109"/>
      <c r="JF521" s="109"/>
      <c r="JG521" s="109"/>
      <c r="JH521" s="109"/>
      <c r="JI521" s="109"/>
      <c r="JJ521" s="109"/>
      <c r="JK521" s="109"/>
      <c r="JL521" s="109"/>
      <c r="JM521" s="109"/>
      <c r="JN521" s="109"/>
      <c r="JO521" s="109"/>
      <c r="JP521" s="109"/>
      <c r="JQ521" s="109"/>
      <c r="JR521" s="109"/>
      <c r="JS521" s="109"/>
      <c r="JT521" s="109"/>
      <c r="JU521" s="109"/>
      <c r="JV521" s="109"/>
      <c r="JW521" s="109"/>
      <c r="JX521" s="109"/>
      <c r="JY521" s="109"/>
      <c r="JZ521" s="109"/>
      <c r="KA521" s="109"/>
      <c r="KB521" s="109"/>
      <c r="KC521" s="109"/>
      <c r="KD521" s="109"/>
      <c r="KE521" s="109"/>
      <c r="KF521" s="109"/>
      <c r="KG521" s="109"/>
      <c r="KH521" s="109"/>
      <c r="KI521" s="109"/>
      <c r="KJ521" s="109"/>
      <c r="KK521" s="109"/>
      <c r="KL521" s="109"/>
      <c r="KM521" s="109"/>
      <c r="KN521" s="109"/>
      <c r="KO521" s="109"/>
      <c r="KP521" s="109"/>
      <c r="KQ521" s="109"/>
      <c r="KR521" s="109"/>
      <c r="KS521" s="109"/>
      <c r="KT521" s="109"/>
      <c r="KU521" s="109"/>
      <c r="KV521" s="109"/>
      <c r="KW521" s="109"/>
      <c r="KX521" s="109"/>
      <c r="KY521" s="109"/>
      <c r="KZ521" s="109"/>
      <c r="LA521" s="109"/>
      <c r="LB521" s="109"/>
      <c r="LC521" s="109"/>
      <c r="LD521" s="109"/>
      <c r="LE521" s="109"/>
      <c r="LF521" s="109"/>
      <c r="LG521" s="109"/>
      <c r="LH521" s="109"/>
      <c r="LI521" s="109"/>
      <c r="LJ521" s="109"/>
      <c r="LK521" s="109"/>
      <c r="LL521" s="109"/>
      <c r="LM521" s="109"/>
      <c r="LN521" s="109"/>
      <c r="LO521" s="109"/>
      <c r="LP521" s="109"/>
      <c r="LQ521" s="109"/>
      <c r="LR521" s="109"/>
      <c r="LS521" s="109"/>
      <c r="LT521" s="109"/>
      <c r="LU521" s="109"/>
      <c r="LV521" s="109"/>
      <c r="LW521" s="109"/>
      <c r="LX521" s="109"/>
      <c r="LY521" s="109"/>
      <c r="LZ521" s="109"/>
      <c r="MA521" s="109"/>
      <c r="MB521" s="109"/>
      <c r="MC521" s="109"/>
      <c r="MD521" s="109"/>
      <c r="ME521" s="109"/>
      <c r="MF521" s="109"/>
      <c r="MG521" s="109"/>
      <c r="MH521" s="109"/>
      <c r="MI521" s="109"/>
      <c r="MJ521" s="109"/>
      <c r="MK521" s="109"/>
      <c r="ML521" s="109"/>
      <c r="MM521" s="109"/>
      <c r="MN521" s="109"/>
      <c r="MO521" s="109"/>
      <c r="MP521" s="109"/>
      <c r="MQ521" s="109"/>
      <c r="MR521" s="109"/>
      <c r="MS521" s="109"/>
      <c r="MT521" s="109"/>
      <c r="MU521" s="109"/>
      <c r="MV521" s="109"/>
      <c r="MW521" s="109"/>
      <c r="MX521" s="109"/>
      <c r="MY521" s="109"/>
      <c r="MZ521" s="109"/>
      <c r="NA521" s="109"/>
      <c r="NB521" s="109"/>
      <c r="NC521" s="109"/>
      <c r="ND521" s="109"/>
      <c r="NE521" s="109"/>
      <c r="NF521" s="109"/>
      <c r="NG521" s="109"/>
      <c r="NH521" s="109"/>
      <c r="NI521" s="109"/>
      <c r="NJ521" s="109"/>
      <c r="NK521" s="109"/>
      <c r="NL521" s="109"/>
      <c r="NM521" s="109"/>
      <c r="NN521" s="109"/>
      <c r="NO521" s="109"/>
      <c r="NP521" s="109"/>
      <c r="NQ521" s="109"/>
      <c r="NR521" s="109"/>
      <c r="NS521" s="109"/>
      <c r="NT521" s="109"/>
      <c r="NU521" s="109"/>
      <c r="NV521" s="109"/>
      <c r="NW521" s="109"/>
      <c r="NX521" s="109"/>
      <c r="NY521" s="109"/>
      <c r="NZ521" s="109"/>
      <c r="OA521" s="109"/>
      <c r="OB521" s="109"/>
      <c r="OC521" s="109"/>
      <c r="OD521" s="109"/>
      <c r="OE521" s="109"/>
      <c r="OF521" s="109"/>
      <c r="OG521" s="109"/>
      <c r="OH521" s="109"/>
      <c r="OI521" s="109"/>
      <c r="OJ521" s="109"/>
      <c r="OK521" s="109"/>
      <c r="OL521" s="109"/>
      <c r="OM521" s="109"/>
      <c r="ON521" s="109"/>
      <c r="OO521" s="109"/>
      <c r="OP521" s="109"/>
      <c r="OQ521" s="109"/>
      <c r="OR521" s="109"/>
      <c r="OS521" s="109"/>
      <c r="OT521" s="109"/>
      <c r="OU521" s="109"/>
      <c r="OV521" s="109"/>
      <c r="OW521" s="109"/>
      <c r="OX521" s="109"/>
      <c r="OY521" s="109"/>
      <c r="OZ521" s="109"/>
      <c r="PA521" s="109"/>
      <c r="PB521" s="109"/>
      <c r="PC521" s="109"/>
      <c r="PD521" s="109"/>
      <c r="PE521" s="109"/>
      <c r="PF521" s="109"/>
      <c r="PG521" s="109"/>
      <c r="PH521" s="109"/>
      <c r="PI521" s="109"/>
      <c r="PJ521" s="109"/>
      <c r="PK521" s="109"/>
      <c r="PL521" s="109"/>
      <c r="PM521" s="109"/>
      <c r="PN521" s="109"/>
      <c r="PO521" s="109"/>
      <c r="PP521" s="109"/>
      <c r="PQ521" s="109"/>
      <c r="PR521" s="109"/>
      <c r="PS521" s="109"/>
      <c r="PT521" s="109"/>
      <c r="PU521" s="109"/>
      <c r="PV521" s="109"/>
      <c r="PW521" s="109"/>
      <c r="PX521" s="109"/>
      <c r="PY521" s="109"/>
      <c r="PZ521" s="109"/>
      <c r="QA521" s="109"/>
      <c r="QB521" s="109"/>
      <c r="QC521" s="109"/>
      <c r="QD521" s="109"/>
      <c r="QE521" s="109"/>
      <c r="QF521" s="109"/>
      <c r="QG521" s="109"/>
      <c r="QH521" s="109"/>
      <c r="QI521" s="109"/>
      <c r="QJ521" s="109"/>
      <c r="QK521" s="23">
        <f t="shared" si="8"/>
        <v>10</v>
      </c>
      <c r="QL521" s="125"/>
      <c r="QM521" s="125"/>
      <c r="QN521" s="125"/>
      <c r="QO521" s="125"/>
      <c r="QP521" s="125"/>
      <c r="QQ521" s="125"/>
      <c r="QR521" s="125"/>
    </row>
    <row r="522" spans="1:461" s="5" customFormat="1" ht="12.75" customHeight="1" x14ac:dyDescent="0.2">
      <c r="A522" s="52">
        <v>44777</v>
      </c>
      <c r="B522" s="162" t="s">
        <v>385</v>
      </c>
      <c r="C522" s="107"/>
      <c r="D522" s="107"/>
      <c r="E522" s="108"/>
      <c r="F522" s="108"/>
      <c r="G522" s="108"/>
      <c r="H522" s="108"/>
      <c r="I522" s="108"/>
      <c r="J522" s="108"/>
      <c r="K522" s="108"/>
      <c r="L522" s="108"/>
      <c r="M522" s="108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 s="109"/>
      <c r="BD522" s="109"/>
      <c r="BE522" s="109"/>
      <c r="BF522" s="109"/>
      <c r="BG522" s="109"/>
      <c r="BH522" s="109"/>
      <c r="BI522" s="109"/>
      <c r="BJ522" s="109"/>
      <c r="BK522" s="109"/>
      <c r="BL522" s="109"/>
      <c r="BM522" s="109"/>
      <c r="BN522" s="109"/>
      <c r="BO522" s="109"/>
      <c r="BP522" s="109"/>
      <c r="BQ522" s="109"/>
      <c r="BR522" s="109"/>
      <c r="BS522" s="109"/>
      <c r="BT522" s="109"/>
      <c r="BU522" s="109"/>
      <c r="BV522" s="109"/>
      <c r="BW522" s="109"/>
      <c r="BX522" s="109"/>
      <c r="BY522" s="109"/>
      <c r="BZ522" s="109"/>
      <c r="CA522" s="109"/>
      <c r="CB522" s="109"/>
      <c r="CC522" s="109"/>
      <c r="CD522" s="109"/>
      <c r="CE522" s="109"/>
      <c r="CF522" s="109"/>
      <c r="CG522" s="109"/>
      <c r="CH522" s="109"/>
      <c r="CI522" s="109"/>
      <c r="CJ522" s="109"/>
      <c r="CK522" s="109"/>
      <c r="CL522" s="109"/>
      <c r="CM522" s="109"/>
      <c r="CN522" s="109"/>
      <c r="CO522" s="109"/>
      <c r="CP522" s="109"/>
      <c r="CQ522" s="109"/>
      <c r="CR522" s="109"/>
      <c r="CS522" s="109"/>
      <c r="CT522" s="109"/>
      <c r="CU522" s="109"/>
      <c r="CV522" s="109"/>
      <c r="CW522" s="109"/>
      <c r="CX522" s="109"/>
      <c r="CY522" s="109"/>
      <c r="CZ522" s="109"/>
      <c r="DA522" s="109"/>
      <c r="DB522" s="109"/>
      <c r="DC522" s="109"/>
      <c r="DD522" s="109"/>
      <c r="DE522" s="109"/>
      <c r="DF522" s="109"/>
      <c r="DG522" s="109"/>
      <c r="DH522" s="109"/>
      <c r="DI522" s="109"/>
      <c r="DJ522" s="109"/>
      <c r="DK522" s="109"/>
      <c r="DL522" s="109"/>
      <c r="DM522" s="109"/>
      <c r="DN522" s="109"/>
      <c r="DO522" s="109"/>
      <c r="DP522" s="109"/>
      <c r="DQ522" s="109"/>
      <c r="DR522" s="109"/>
      <c r="DS522" s="109"/>
      <c r="DT522" s="109"/>
      <c r="DU522" s="109"/>
      <c r="DV522" s="109"/>
      <c r="DW522" s="109"/>
      <c r="DX522" s="109"/>
      <c r="DY522" s="109"/>
      <c r="DZ522" s="109"/>
      <c r="EA522" s="109"/>
      <c r="EB522" s="109"/>
      <c r="EC522" s="109"/>
      <c r="ED522" s="109"/>
      <c r="EE522" s="109"/>
      <c r="EF522" s="109"/>
      <c r="EG522" s="109"/>
      <c r="EH522" s="109"/>
      <c r="EI522" s="109"/>
      <c r="EJ522" s="109"/>
      <c r="EK522" s="109"/>
      <c r="EL522" s="109"/>
      <c r="EM522" s="109"/>
      <c r="EN522" s="109"/>
      <c r="EO522" s="109"/>
      <c r="EP522" s="109"/>
      <c r="EQ522" s="109"/>
      <c r="ER522" s="109"/>
      <c r="ES522" s="109"/>
      <c r="ET522" s="109"/>
      <c r="EU522" s="109"/>
      <c r="EV522" s="109"/>
      <c r="EW522" s="109"/>
      <c r="EX522" s="109"/>
      <c r="EY522" s="109"/>
      <c r="EZ522" s="109"/>
      <c r="FA522" s="109"/>
      <c r="FB522" s="109"/>
      <c r="FC522" s="109"/>
      <c r="FD522" s="109"/>
      <c r="FE522" s="109"/>
      <c r="FF522" s="109"/>
      <c r="FG522" s="109"/>
      <c r="FH522" s="109"/>
      <c r="FI522" s="109"/>
      <c r="FJ522" s="109"/>
      <c r="FK522" s="109"/>
      <c r="FL522" s="109"/>
      <c r="FM522" s="109"/>
      <c r="FN522" s="109"/>
      <c r="FO522" s="109"/>
      <c r="FP522" s="109"/>
      <c r="FQ522" s="109"/>
      <c r="FR522" s="109"/>
      <c r="FS522" s="109"/>
      <c r="FT522" s="109"/>
      <c r="FU522" s="109"/>
      <c r="FV522" s="109"/>
      <c r="FW522" s="109"/>
      <c r="FX522" s="109"/>
      <c r="FY522" s="109"/>
      <c r="FZ522" s="109"/>
      <c r="GA522" s="109"/>
      <c r="GB522" s="109"/>
      <c r="GC522" s="109"/>
      <c r="GD522" s="109"/>
      <c r="GE522" s="109"/>
      <c r="GF522" s="109"/>
      <c r="GG522" s="109"/>
      <c r="GH522" s="109"/>
      <c r="GI522" s="109"/>
      <c r="GJ522" s="109"/>
      <c r="GK522" s="109"/>
      <c r="GL522" s="109"/>
      <c r="GM522" s="109"/>
      <c r="GN522" s="109">
        <v>1</v>
      </c>
      <c r="GO522" s="109"/>
      <c r="GP522" s="109"/>
      <c r="GQ522" s="109"/>
      <c r="GR522" s="109"/>
      <c r="GS522" s="109"/>
      <c r="GT522" s="109"/>
      <c r="GU522" s="109"/>
      <c r="GV522" s="109"/>
      <c r="GW522" s="109"/>
      <c r="GX522" s="109"/>
      <c r="GY522" s="109"/>
      <c r="GZ522" s="109"/>
      <c r="HA522" s="109"/>
      <c r="HB522" s="109"/>
      <c r="HC522" s="109"/>
      <c r="HD522" s="109"/>
      <c r="HE522" s="109"/>
      <c r="HF522" s="109"/>
      <c r="HG522" s="109"/>
      <c r="HH522" s="109"/>
      <c r="HI522" s="109"/>
      <c r="HJ522" s="109"/>
      <c r="HK522" s="109"/>
      <c r="HL522" s="109"/>
      <c r="HM522" s="109"/>
      <c r="HN522" s="109"/>
      <c r="HO522" s="109"/>
      <c r="HP522" s="109"/>
      <c r="HQ522" s="109"/>
      <c r="HR522" s="109"/>
      <c r="HS522" s="109"/>
      <c r="HT522" s="109"/>
      <c r="HU522" s="109"/>
      <c r="HV522" s="109"/>
      <c r="HW522" s="109"/>
      <c r="HX522" s="109"/>
      <c r="HY522" s="109"/>
      <c r="HZ522" s="109"/>
      <c r="IA522" s="109"/>
      <c r="IB522" s="109"/>
      <c r="IC522" s="109"/>
      <c r="ID522" s="109"/>
      <c r="IE522" s="109"/>
      <c r="IF522" s="109"/>
      <c r="IG522" s="109"/>
      <c r="IH522" s="109"/>
      <c r="II522" s="109"/>
      <c r="IJ522" s="109"/>
      <c r="IK522" s="109"/>
      <c r="IL522" s="109"/>
      <c r="IM522" s="109"/>
      <c r="IN522" s="109"/>
      <c r="IO522" s="109"/>
      <c r="IP522" s="109"/>
      <c r="IQ522" s="109"/>
      <c r="IR522" s="109"/>
      <c r="IS522" s="109"/>
      <c r="IT522" s="109"/>
      <c r="IU522" s="109"/>
      <c r="IV522" s="109"/>
      <c r="IW522" s="109"/>
      <c r="IX522" s="109"/>
      <c r="IY522" s="109"/>
      <c r="IZ522" s="109"/>
      <c r="JA522" s="109"/>
      <c r="JB522" s="109"/>
      <c r="JC522" s="109"/>
      <c r="JD522" s="109"/>
      <c r="JE522" s="109"/>
      <c r="JF522" s="109"/>
      <c r="JG522" s="109"/>
      <c r="JH522" s="109"/>
      <c r="JI522" s="109"/>
      <c r="JJ522" s="109"/>
      <c r="JK522" s="109"/>
      <c r="JL522" s="109"/>
      <c r="JM522" s="109"/>
      <c r="JN522" s="109"/>
      <c r="JO522" s="109"/>
      <c r="JP522" s="109"/>
      <c r="JQ522" s="109"/>
      <c r="JR522" s="109"/>
      <c r="JS522" s="109"/>
      <c r="JT522" s="109"/>
      <c r="JU522" s="109"/>
      <c r="JV522" s="109"/>
      <c r="JW522" s="109"/>
      <c r="JX522" s="109"/>
      <c r="JY522" s="109"/>
      <c r="JZ522" s="109"/>
      <c r="KA522" s="109"/>
      <c r="KB522" s="109"/>
      <c r="KC522" s="109"/>
      <c r="KD522" s="109"/>
      <c r="KE522" s="109"/>
      <c r="KF522" s="109"/>
      <c r="KG522" s="109"/>
      <c r="KH522" s="109"/>
      <c r="KI522" s="109"/>
      <c r="KJ522" s="109"/>
      <c r="KK522" s="109"/>
      <c r="KL522" s="109"/>
      <c r="KM522" s="109"/>
      <c r="KN522" s="109"/>
      <c r="KO522" s="109"/>
      <c r="KP522" s="109"/>
      <c r="KQ522" s="109"/>
      <c r="KR522" s="109"/>
      <c r="KS522" s="109"/>
      <c r="KT522" s="109"/>
      <c r="KU522" s="109"/>
      <c r="KV522" s="109"/>
      <c r="KW522" s="109"/>
      <c r="KX522" s="109"/>
      <c r="KY522" s="109"/>
      <c r="KZ522" s="109"/>
      <c r="LA522" s="109"/>
      <c r="LB522" s="109"/>
      <c r="LC522" s="109"/>
      <c r="LD522" s="109"/>
      <c r="LE522" s="109"/>
      <c r="LF522" s="109"/>
      <c r="LG522" s="109"/>
      <c r="LH522" s="109"/>
      <c r="LI522" s="109"/>
      <c r="LJ522" s="109"/>
      <c r="LK522" s="109"/>
      <c r="LL522" s="109"/>
      <c r="LM522" s="109"/>
      <c r="LN522" s="109"/>
      <c r="LO522" s="109"/>
      <c r="LP522" s="109"/>
      <c r="LQ522" s="109"/>
      <c r="LR522" s="109"/>
      <c r="LS522" s="109"/>
      <c r="LT522" s="109"/>
      <c r="LU522" s="109"/>
      <c r="LV522" s="109"/>
      <c r="LW522" s="109"/>
      <c r="LX522" s="109"/>
      <c r="LY522" s="109"/>
      <c r="LZ522" s="109"/>
      <c r="MA522" s="109"/>
      <c r="MB522" s="109"/>
      <c r="MC522" s="109"/>
      <c r="MD522" s="109"/>
      <c r="ME522" s="109"/>
      <c r="MF522" s="109"/>
      <c r="MG522" s="109"/>
      <c r="MH522" s="109"/>
      <c r="MI522" s="109"/>
      <c r="MJ522" s="109"/>
      <c r="MK522" s="109"/>
      <c r="ML522" s="109"/>
      <c r="MM522" s="109"/>
      <c r="MN522" s="109"/>
      <c r="MO522" s="109"/>
      <c r="MP522" s="109"/>
      <c r="MQ522" s="109"/>
      <c r="MR522" s="109"/>
      <c r="MS522" s="109"/>
      <c r="MT522" s="109"/>
      <c r="MU522" s="109"/>
      <c r="MV522" s="109"/>
      <c r="MW522" s="109"/>
      <c r="MX522" s="109"/>
      <c r="MY522" s="109"/>
      <c r="MZ522" s="109"/>
      <c r="NA522" s="109"/>
      <c r="NB522" s="109"/>
      <c r="NC522" s="109"/>
      <c r="ND522" s="109"/>
      <c r="NE522" s="109"/>
      <c r="NF522" s="109"/>
      <c r="NG522" s="109"/>
      <c r="NH522" s="109"/>
      <c r="NI522" s="109"/>
      <c r="NJ522" s="109"/>
      <c r="NK522" s="109"/>
      <c r="NL522" s="109"/>
      <c r="NM522" s="109"/>
      <c r="NN522" s="109"/>
      <c r="NO522" s="109"/>
      <c r="NP522" s="109"/>
      <c r="NQ522" s="109"/>
      <c r="NR522" s="109"/>
      <c r="NS522" s="109"/>
      <c r="NT522" s="109"/>
      <c r="NU522" s="109"/>
      <c r="NV522" s="109"/>
      <c r="NW522" s="109"/>
      <c r="NX522" s="109"/>
      <c r="NY522" s="109"/>
      <c r="NZ522" s="109"/>
      <c r="OA522" s="109"/>
      <c r="OB522" s="109"/>
      <c r="OC522" s="109"/>
      <c r="OD522" s="109"/>
      <c r="OE522" s="109"/>
      <c r="OF522" s="109"/>
      <c r="OG522" s="109"/>
      <c r="OH522" s="109"/>
      <c r="OI522" s="109"/>
      <c r="OJ522" s="109"/>
      <c r="OK522" s="109"/>
      <c r="OL522" s="109"/>
      <c r="OM522" s="109"/>
      <c r="ON522" s="109"/>
      <c r="OO522" s="109"/>
      <c r="OP522" s="109"/>
      <c r="OQ522" s="109"/>
      <c r="OR522" s="109"/>
      <c r="OS522" s="109"/>
      <c r="OT522" s="109"/>
      <c r="OU522" s="109"/>
      <c r="OV522" s="109"/>
      <c r="OW522" s="109"/>
      <c r="OX522" s="109"/>
      <c r="OY522" s="109"/>
      <c r="OZ522" s="109"/>
      <c r="PA522" s="109"/>
      <c r="PB522" s="109"/>
      <c r="PC522" s="109"/>
      <c r="PD522" s="109"/>
      <c r="PE522" s="109"/>
      <c r="PF522" s="109"/>
      <c r="PG522" s="109"/>
      <c r="PH522" s="109"/>
      <c r="PI522" s="109"/>
      <c r="PJ522" s="109"/>
      <c r="PK522" s="109"/>
      <c r="PL522" s="109"/>
      <c r="PM522" s="109"/>
      <c r="PN522" s="109"/>
      <c r="PO522" s="109"/>
      <c r="PP522" s="109"/>
      <c r="PQ522" s="109"/>
      <c r="PR522" s="109"/>
      <c r="PS522" s="109"/>
      <c r="PT522" s="109"/>
      <c r="PU522" s="109"/>
      <c r="PV522" s="109"/>
      <c r="PW522" s="109"/>
      <c r="PX522" s="109"/>
      <c r="PY522" s="109"/>
      <c r="PZ522" s="109"/>
      <c r="QA522" s="109"/>
      <c r="QB522" s="109"/>
      <c r="QC522" s="109"/>
      <c r="QD522" s="109"/>
      <c r="QE522" s="109"/>
      <c r="QF522" s="109"/>
      <c r="QG522" s="109"/>
      <c r="QH522" s="109"/>
      <c r="QI522" s="109"/>
      <c r="QJ522" s="109"/>
      <c r="QK522" s="23">
        <f t="shared" si="8"/>
        <v>1</v>
      </c>
      <c r="QL522" s="125"/>
      <c r="QM522" s="125"/>
      <c r="QN522" s="125"/>
      <c r="QO522" s="125"/>
      <c r="QP522" s="125"/>
      <c r="QQ522" s="125"/>
      <c r="QR522" s="125"/>
    </row>
    <row r="523" spans="1:461" s="5" customFormat="1" ht="12.75" customHeight="1" x14ac:dyDescent="0.2">
      <c r="A523" s="52">
        <v>44777</v>
      </c>
      <c r="B523" s="98" t="s">
        <v>358</v>
      </c>
      <c r="C523" s="107"/>
      <c r="D523" s="107"/>
      <c r="E523" s="108"/>
      <c r="F523" s="108"/>
      <c r="G523" s="108"/>
      <c r="H523" s="108"/>
      <c r="I523" s="108"/>
      <c r="J523" s="108"/>
      <c r="K523" s="108"/>
      <c r="L523" s="108"/>
      <c r="M523" s="108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 s="109"/>
      <c r="BD523" s="109"/>
      <c r="BE523" s="109"/>
      <c r="BF523" s="109"/>
      <c r="BG523" s="109"/>
      <c r="BH523" s="109"/>
      <c r="BI523" s="109"/>
      <c r="BJ523" s="109"/>
      <c r="BK523" s="109"/>
      <c r="BL523" s="109"/>
      <c r="BM523" s="109"/>
      <c r="BN523" s="109"/>
      <c r="BO523" s="109"/>
      <c r="BP523" s="109"/>
      <c r="BQ523" s="109"/>
      <c r="BR523" s="109"/>
      <c r="BS523" s="109"/>
      <c r="BT523" s="109"/>
      <c r="BU523" s="109"/>
      <c r="BV523" s="109"/>
      <c r="BW523" s="109"/>
      <c r="BX523" s="109"/>
      <c r="BY523" s="109"/>
      <c r="BZ523" s="109"/>
      <c r="CA523" s="109"/>
      <c r="CB523" s="109"/>
      <c r="CC523" s="109"/>
      <c r="CD523" s="109"/>
      <c r="CE523" s="109"/>
      <c r="CF523" s="109"/>
      <c r="CG523" s="109"/>
      <c r="CH523" s="109"/>
      <c r="CI523" s="109"/>
      <c r="CJ523" s="109"/>
      <c r="CK523" s="109"/>
      <c r="CL523" s="109"/>
      <c r="CM523" s="109"/>
      <c r="CN523" s="109"/>
      <c r="CO523" s="109"/>
      <c r="CP523" s="109"/>
      <c r="CQ523" s="109"/>
      <c r="CR523" s="109"/>
      <c r="CS523" s="109"/>
      <c r="CT523" s="109"/>
      <c r="CU523" s="109"/>
      <c r="CV523" s="109"/>
      <c r="CW523" s="109"/>
      <c r="CX523" s="109"/>
      <c r="CY523" s="109"/>
      <c r="CZ523" s="109"/>
      <c r="DA523" s="109"/>
      <c r="DB523" s="109"/>
      <c r="DC523" s="109"/>
      <c r="DD523" s="109"/>
      <c r="DE523" s="109"/>
      <c r="DF523" s="109"/>
      <c r="DG523" s="109"/>
      <c r="DH523" s="109"/>
      <c r="DI523" s="109"/>
      <c r="DJ523" s="109"/>
      <c r="DK523" s="109"/>
      <c r="DL523" s="109"/>
      <c r="DM523" s="109"/>
      <c r="DN523" s="109"/>
      <c r="DO523" s="109"/>
      <c r="DP523" s="109"/>
      <c r="DQ523" s="109"/>
      <c r="DR523" s="109"/>
      <c r="DS523" s="109"/>
      <c r="DT523" s="109"/>
      <c r="DU523" s="109"/>
      <c r="DV523" s="109"/>
      <c r="DW523" s="109"/>
      <c r="DX523" s="109"/>
      <c r="DY523" s="109"/>
      <c r="DZ523" s="109"/>
      <c r="EA523" s="109"/>
      <c r="EB523" s="109"/>
      <c r="EC523" s="109"/>
      <c r="ED523" s="109"/>
      <c r="EE523" s="109"/>
      <c r="EF523" s="109"/>
      <c r="EG523" s="109"/>
      <c r="EH523" s="109"/>
      <c r="EI523" s="109"/>
      <c r="EJ523" s="109"/>
      <c r="EK523" s="109"/>
      <c r="EL523" s="109"/>
      <c r="EM523" s="109"/>
      <c r="EN523" s="109"/>
      <c r="EO523" s="109"/>
      <c r="EP523" s="109"/>
      <c r="EQ523" s="109"/>
      <c r="ER523" s="109"/>
      <c r="ES523" s="109"/>
      <c r="ET523" s="109"/>
      <c r="EU523" s="109"/>
      <c r="EV523" s="109"/>
      <c r="EW523" s="109"/>
      <c r="EX523" s="109"/>
      <c r="EY523" s="109"/>
      <c r="EZ523" s="109"/>
      <c r="FA523" s="109"/>
      <c r="FB523" s="109"/>
      <c r="FC523" s="109"/>
      <c r="FD523" s="109"/>
      <c r="FE523" s="109"/>
      <c r="FF523" s="109"/>
      <c r="FG523" s="109"/>
      <c r="FH523" s="109"/>
      <c r="FI523" s="109"/>
      <c r="FJ523" s="109"/>
      <c r="FK523" s="109"/>
      <c r="FL523" s="109"/>
      <c r="FM523" s="109"/>
      <c r="FN523" s="109"/>
      <c r="FO523" s="109"/>
      <c r="FP523" s="109"/>
      <c r="FQ523" s="109"/>
      <c r="FR523" s="109"/>
      <c r="FS523" s="109"/>
      <c r="FT523" s="109"/>
      <c r="FU523" s="109"/>
      <c r="FV523" s="109"/>
      <c r="FW523" s="109"/>
      <c r="FX523" s="109"/>
      <c r="FY523" s="109"/>
      <c r="FZ523" s="109"/>
      <c r="GA523" s="109"/>
      <c r="GB523" s="109"/>
      <c r="GC523" s="109"/>
      <c r="GD523" s="109"/>
      <c r="GE523" s="109"/>
      <c r="GF523" s="109"/>
      <c r="GG523" s="109"/>
      <c r="GH523" s="109"/>
      <c r="GI523" s="109"/>
      <c r="GJ523" s="109"/>
      <c r="GK523" s="109"/>
      <c r="GL523" s="109"/>
      <c r="GM523" s="109"/>
      <c r="GN523" s="109"/>
      <c r="GO523" s="109"/>
      <c r="GP523" s="109"/>
      <c r="GQ523" s="109"/>
      <c r="GR523" s="109"/>
      <c r="GS523" s="109"/>
      <c r="GT523" s="109"/>
      <c r="GU523" s="109"/>
      <c r="GV523" s="109"/>
      <c r="GW523" s="109"/>
      <c r="GX523" s="109"/>
      <c r="GY523" s="109"/>
      <c r="GZ523" s="109"/>
      <c r="HA523" s="109"/>
      <c r="HB523" s="109"/>
      <c r="HC523" s="109"/>
      <c r="HD523" s="109"/>
      <c r="HE523" s="109"/>
      <c r="HF523" s="109"/>
      <c r="HG523" s="109"/>
      <c r="HH523" s="109"/>
      <c r="HI523" s="109"/>
      <c r="HJ523" s="109"/>
      <c r="HK523" s="109"/>
      <c r="HL523" s="109"/>
      <c r="HM523" s="109"/>
      <c r="HN523" s="109"/>
      <c r="HO523" s="109"/>
      <c r="HP523" s="109"/>
      <c r="HQ523" s="109"/>
      <c r="HR523" s="109"/>
      <c r="HS523" s="109"/>
      <c r="HT523" s="109"/>
      <c r="HU523" s="109"/>
      <c r="HV523" s="109"/>
      <c r="HW523" s="109"/>
      <c r="HX523" s="109"/>
      <c r="HY523" s="109"/>
      <c r="HZ523" s="109"/>
      <c r="IA523" s="109"/>
      <c r="IB523" s="109"/>
      <c r="IC523" s="109"/>
      <c r="ID523" s="109"/>
      <c r="IE523" s="109"/>
      <c r="IF523" s="109"/>
      <c r="IG523" s="109"/>
      <c r="IH523" s="109"/>
      <c r="II523" s="109"/>
      <c r="IJ523" s="109"/>
      <c r="IK523" s="109"/>
      <c r="IL523" s="109"/>
      <c r="IM523" s="109"/>
      <c r="IN523" s="109"/>
      <c r="IO523" s="109"/>
      <c r="IP523" s="109"/>
      <c r="IQ523" s="109"/>
      <c r="IR523" s="109"/>
      <c r="IS523" s="109"/>
      <c r="IT523" s="109"/>
      <c r="IU523" s="109"/>
      <c r="IV523" s="109"/>
      <c r="IW523" s="109"/>
      <c r="IX523" s="109"/>
      <c r="IY523" s="109"/>
      <c r="IZ523" s="109"/>
      <c r="JA523" s="109"/>
      <c r="JB523" s="109"/>
      <c r="JC523" s="109"/>
      <c r="JD523" s="109"/>
      <c r="JE523" s="109"/>
      <c r="JF523" s="109"/>
      <c r="JG523" s="109"/>
      <c r="JH523" s="109"/>
      <c r="JI523" s="109"/>
      <c r="JJ523" s="109"/>
      <c r="JK523" s="109"/>
      <c r="JL523" s="109"/>
      <c r="JM523" s="109"/>
      <c r="JN523" s="109"/>
      <c r="JO523" s="109"/>
      <c r="JP523" s="109"/>
      <c r="JQ523" s="109"/>
      <c r="JR523" s="109"/>
      <c r="JS523" s="109"/>
      <c r="JT523" s="109"/>
      <c r="JU523" s="109">
        <v>10</v>
      </c>
      <c r="JV523" s="109"/>
      <c r="JW523" s="109"/>
      <c r="JX523" s="109"/>
      <c r="JY523" s="109"/>
      <c r="JZ523" s="109"/>
      <c r="KA523" s="109"/>
      <c r="KB523" s="109"/>
      <c r="KC523" s="109"/>
      <c r="KD523" s="109"/>
      <c r="KE523" s="109"/>
      <c r="KF523" s="109"/>
      <c r="KG523" s="109"/>
      <c r="KH523" s="109"/>
      <c r="KI523" s="109"/>
      <c r="KJ523" s="109"/>
      <c r="KK523" s="109"/>
      <c r="KL523" s="109"/>
      <c r="KM523" s="109"/>
      <c r="KN523" s="109"/>
      <c r="KO523" s="109"/>
      <c r="KP523" s="109"/>
      <c r="KQ523" s="109"/>
      <c r="KR523" s="109"/>
      <c r="KS523" s="109"/>
      <c r="KT523" s="109"/>
      <c r="KU523" s="109"/>
      <c r="KV523" s="109"/>
      <c r="KW523" s="109"/>
      <c r="KX523" s="109"/>
      <c r="KY523" s="109"/>
      <c r="KZ523" s="109"/>
      <c r="LA523" s="109"/>
      <c r="LB523" s="109"/>
      <c r="LC523" s="109"/>
      <c r="LD523" s="109"/>
      <c r="LE523" s="109"/>
      <c r="LF523" s="109"/>
      <c r="LG523" s="109"/>
      <c r="LH523" s="109"/>
      <c r="LI523" s="109"/>
      <c r="LJ523" s="109"/>
      <c r="LK523" s="109"/>
      <c r="LL523" s="109"/>
      <c r="LM523" s="109"/>
      <c r="LN523" s="109"/>
      <c r="LO523" s="109"/>
      <c r="LP523" s="109"/>
      <c r="LQ523" s="109"/>
      <c r="LR523" s="109"/>
      <c r="LS523" s="109"/>
      <c r="LT523" s="109"/>
      <c r="LU523" s="109"/>
      <c r="LV523" s="109"/>
      <c r="LW523" s="109"/>
      <c r="LX523" s="109"/>
      <c r="LY523" s="109"/>
      <c r="LZ523" s="109"/>
      <c r="MA523" s="109"/>
      <c r="MB523" s="109"/>
      <c r="MC523" s="109"/>
      <c r="MD523" s="109"/>
      <c r="ME523" s="109"/>
      <c r="MF523" s="109"/>
      <c r="MG523" s="109"/>
      <c r="MH523" s="109"/>
      <c r="MI523" s="109"/>
      <c r="MJ523" s="109"/>
      <c r="MK523" s="109"/>
      <c r="ML523" s="109"/>
      <c r="MM523" s="109"/>
      <c r="MN523" s="109"/>
      <c r="MO523" s="109"/>
      <c r="MP523" s="109"/>
      <c r="MQ523" s="109"/>
      <c r="MR523" s="109"/>
      <c r="MS523" s="109"/>
      <c r="MT523" s="109"/>
      <c r="MU523" s="109"/>
      <c r="MV523" s="109"/>
      <c r="MW523" s="109"/>
      <c r="MX523" s="109"/>
      <c r="MY523" s="109"/>
      <c r="MZ523" s="109"/>
      <c r="NA523" s="109"/>
      <c r="NB523" s="109"/>
      <c r="NC523" s="109"/>
      <c r="ND523" s="109"/>
      <c r="NE523" s="109"/>
      <c r="NF523" s="109"/>
      <c r="NG523" s="109"/>
      <c r="NH523" s="109"/>
      <c r="NI523" s="109"/>
      <c r="NJ523" s="109"/>
      <c r="NK523" s="109"/>
      <c r="NL523" s="109"/>
      <c r="NM523" s="109"/>
      <c r="NN523" s="109"/>
      <c r="NO523" s="109"/>
      <c r="NP523" s="109"/>
      <c r="NQ523" s="109"/>
      <c r="NR523" s="109"/>
      <c r="NS523" s="109"/>
      <c r="NT523" s="109"/>
      <c r="NU523" s="109"/>
      <c r="NV523" s="109"/>
      <c r="NW523" s="109"/>
      <c r="NX523" s="109"/>
      <c r="NY523" s="109"/>
      <c r="NZ523" s="109"/>
      <c r="OA523" s="109"/>
      <c r="OB523" s="109"/>
      <c r="OC523" s="109"/>
      <c r="OD523" s="109"/>
      <c r="OE523" s="109"/>
      <c r="OF523" s="109"/>
      <c r="OG523" s="109"/>
      <c r="OH523" s="109"/>
      <c r="OI523" s="109"/>
      <c r="OJ523" s="109"/>
      <c r="OK523" s="109"/>
      <c r="OL523" s="109"/>
      <c r="OM523" s="109"/>
      <c r="ON523" s="109"/>
      <c r="OO523" s="109"/>
      <c r="OP523" s="109"/>
      <c r="OQ523" s="109"/>
      <c r="OR523" s="109"/>
      <c r="OS523" s="109"/>
      <c r="OT523" s="109"/>
      <c r="OU523" s="109"/>
      <c r="OV523" s="109"/>
      <c r="OW523" s="109"/>
      <c r="OX523" s="109"/>
      <c r="OY523" s="109"/>
      <c r="OZ523" s="109"/>
      <c r="PA523" s="109"/>
      <c r="PB523" s="109"/>
      <c r="PC523" s="109"/>
      <c r="PD523" s="109"/>
      <c r="PE523" s="109"/>
      <c r="PF523" s="109"/>
      <c r="PG523" s="109"/>
      <c r="PH523" s="109"/>
      <c r="PI523" s="109"/>
      <c r="PJ523" s="109"/>
      <c r="PK523" s="109"/>
      <c r="PL523" s="109"/>
      <c r="PM523" s="109"/>
      <c r="PN523" s="109"/>
      <c r="PO523" s="109"/>
      <c r="PP523" s="109"/>
      <c r="PQ523" s="109"/>
      <c r="PR523" s="109"/>
      <c r="PS523" s="109"/>
      <c r="PT523" s="109"/>
      <c r="PU523" s="109"/>
      <c r="PV523" s="109"/>
      <c r="PW523" s="109"/>
      <c r="PX523" s="109"/>
      <c r="PY523" s="109"/>
      <c r="PZ523" s="109"/>
      <c r="QA523" s="109"/>
      <c r="QB523" s="109"/>
      <c r="QC523" s="109"/>
      <c r="QD523" s="109"/>
      <c r="QE523" s="109"/>
      <c r="QF523" s="109"/>
      <c r="QG523" s="109"/>
      <c r="QH523" s="109"/>
      <c r="QI523" s="109"/>
      <c r="QJ523" s="109"/>
      <c r="QK523" s="23">
        <f t="shared" si="8"/>
        <v>10</v>
      </c>
      <c r="QL523" s="125"/>
      <c r="QM523" s="148"/>
      <c r="QN523" s="125"/>
      <c r="QO523" s="125"/>
      <c r="QP523" s="125"/>
      <c r="QQ523" s="125"/>
      <c r="QR523" s="125"/>
    </row>
    <row r="524" spans="1:461" s="5" customFormat="1" ht="12.75" customHeight="1" x14ac:dyDescent="0.2">
      <c r="A524" s="52">
        <v>44777</v>
      </c>
      <c r="B524" s="161" t="s">
        <v>389</v>
      </c>
      <c r="C524" s="107"/>
      <c r="D524" s="107"/>
      <c r="E524" s="108"/>
      <c r="F524" s="108"/>
      <c r="G524" s="108"/>
      <c r="H524" s="108"/>
      <c r="I524" s="108"/>
      <c r="J524" s="108"/>
      <c r="K524" s="108"/>
      <c r="L524" s="108"/>
      <c r="M524" s="108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 s="109"/>
      <c r="BD524" s="109"/>
      <c r="BE524" s="109"/>
      <c r="BF524" s="109"/>
      <c r="BG524" s="109"/>
      <c r="BH524" s="109"/>
      <c r="BI524" s="109"/>
      <c r="BJ524" s="109"/>
      <c r="BK524" s="109"/>
      <c r="BL524" s="109"/>
      <c r="BM524" s="109"/>
      <c r="BN524" s="109"/>
      <c r="BO524" s="109"/>
      <c r="BP524" s="109"/>
      <c r="BQ524" s="109"/>
      <c r="BR524" s="109"/>
      <c r="BS524" s="109"/>
      <c r="BT524" s="109"/>
      <c r="BU524" s="109"/>
      <c r="BV524" s="109"/>
      <c r="BW524" s="109"/>
      <c r="BX524" s="109"/>
      <c r="BY524" s="109"/>
      <c r="BZ524" s="109"/>
      <c r="CA524" s="109"/>
      <c r="CB524" s="109"/>
      <c r="CC524" s="109"/>
      <c r="CD524" s="109"/>
      <c r="CE524" s="109"/>
      <c r="CF524" s="109"/>
      <c r="CG524" s="109"/>
      <c r="CH524" s="109"/>
      <c r="CI524" s="109"/>
      <c r="CJ524" s="109"/>
      <c r="CK524" s="109"/>
      <c r="CL524" s="109"/>
      <c r="CM524" s="109"/>
      <c r="CN524" s="109"/>
      <c r="CO524" s="109"/>
      <c r="CP524" s="109"/>
      <c r="CQ524" s="109"/>
      <c r="CR524" s="109"/>
      <c r="CS524" s="109"/>
      <c r="CT524" s="109"/>
      <c r="CU524" s="109"/>
      <c r="CV524" s="109"/>
      <c r="CW524" s="109"/>
      <c r="CX524" s="109"/>
      <c r="CY524" s="109"/>
      <c r="CZ524" s="109"/>
      <c r="DA524" s="109"/>
      <c r="DB524" s="109"/>
      <c r="DC524" s="109"/>
      <c r="DD524" s="109"/>
      <c r="DE524" s="109"/>
      <c r="DF524" s="109"/>
      <c r="DG524" s="109"/>
      <c r="DH524" s="109"/>
      <c r="DI524" s="109"/>
      <c r="DJ524" s="109"/>
      <c r="DK524" s="109"/>
      <c r="DL524" s="109"/>
      <c r="DM524" s="109"/>
      <c r="DN524" s="109"/>
      <c r="DO524" s="109"/>
      <c r="DP524" s="109"/>
      <c r="DQ524" s="109"/>
      <c r="DR524" s="109"/>
      <c r="DS524" s="109"/>
      <c r="DT524" s="109"/>
      <c r="DU524" s="109"/>
      <c r="DV524" s="109"/>
      <c r="DW524" s="109"/>
      <c r="DX524" s="109"/>
      <c r="DY524" s="109"/>
      <c r="DZ524" s="109"/>
      <c r="EA524" s="109"/>
      <c r="EB524" s="109"/>
      <c r="EC524" s="109"/>
      <c r="ED524" s="109"/>
      <c r="EE524" s="109"/>
      <c r="EF524" s="109"/>
      <c r="EG524" s="109"/>
      <c r="EH524" s="109"/>
      <c r="EI524" s="109"/>
      <c r="EJ524" s="109"/>
      <c r="EK524" s="109"/>
      <c r="EL524" s="109"/>
      <c r="EM524" s="109"/>
      <c r="EN524" s="109"/>
      <c r="EO524" s="109"/>
      <c r="EP524" s="109"/>
      <c r="EQ524" s="109"/>
      <c r="ER524" s="109"/>
      <c r="ES524" s="109"/>
      <c r="ET524" s="109"/>
      <c r="EU524" s="109"/>
      <c r="EV524" s="109"/>
      <c r="EW524" s="109"/>
      <c r="EX524" s="109"/>
      <c r="EY524" s="109"/>
      <c r="EZ524" s="109"/>
      <c r="FA524" s="109"/>
      <c r="FB524" s="109"/>
      <c r="FC524" s="109"/>
      <c r="FD524" s="109"/>
      <c r="FE524" s="109"/>
      <c r="FF524" s="109"/>
      <c r="FG524" s="109"/>
      <c r="FH524" s="109"/>
      <c r="FI524" s="109"/>
      <c r="FJ524" s="109"/>
      <c r="FK524" s="109"/>
      <c r="FL524" s="109"/>
      <c r="FM524" s="109"/>
      <c r="FN524" s="109"/>
      <c r="FO524" s="109"/>
      <c r="FP524" s="109"/>
      <c r="FQ524" s="109"/>
      <c r="FR524" s="109"/>
      <c r="FS524" s="109"/>
      <c r="FT524" s="109"/>
      <c r="FU524" s="109"/>
      <c r="FV524" s="109"/>
      <c r="FW524" s="109"/>
      <c r="FX524" s="109"/>
      <c r="FY524" s="109"/>
      <c r="FZ524" s="109"/>
      <c r="GA524" s="109"/>
      <c r="GB524" s="109"/>
      <c r="GC524" s="109"/>
      <c r="GD524" s="109"/>
      <c r="GE524" s="109"/>
      <c r="GF524" s="109"/>
      <c r="GG524" s="109"/>
      <c r="GH524" s="109"/>
      <c r="GI524" s="109"/>
      <c r="GJ524" s="109"/>
      <c r="GK524" s="109"/>
      <c r="GL524" s="109"/>
      <c r="GM524" s="109"/>
      <c r="GN524" s="109"/>
      <c r="GO524" s="109"/>
      <c r="GP524" s="109"/>
      <c r="GQ524" s="109"/>
      <c r="GR524" s="109"/>
      <c r="GS524" s="109"/>
      <c r="GT524" s="109"/>
      <c r="GU524" s="109"/>
      <c r="GV524" s="109"/>
      <c r="GW524" s="109"/>
      <c r="GX524" s="109"/>
      <c r="GY524" s="109"/>
      <c r="GZ524" s="109"/>
      <c r="HA524" s="109"/>
      <c r="HB524" s="109"/>
      <c r="HC524" s="109"/>
      <c r="HD524" s="109"/>
      <c r="HE524" s="109"/>
      <c r="HF524" s="109"/>
      <c r="HG524" s="109"/>
      <c r="HH524" s="109"/>
      <c r="HI524" s="109"/>
      <c r="HJ524" s="109"/>
      <c r="HK524" s="109"/>
      <c r="HL524" s="109"/>
      <c r="HM524" s="109"/>
      <c r="HN524" s="109"/>
      <c r="HO524" s="109"/>
      <c r="HP524" s="109"/>
      <c r="HQ524" s="109"/>
      <c r="HR524" s="109"/>
      <c r="HS524" s="109"/>
      <c r="HT524" s="109"/>
      <c r="HU524" s="109"/>
      <c r="HV524" s="109"/>
      <c r="HW524" s="109"/>
      <c r="HX524" s="109"/>
      <c r="HY524" s="109"/>
      <c r="HZ524" s="109"/>
      <c r="IA524" s="109"/>
      <c r="IB524" s="109"/>
      <c r="IC524" s="109"/>
      <c r="ID524" s="109"/>
      <c r="IE524" s="109"/>
      <c r="IF524" s="109"/>
      <c r="IG524" s="109"/>
      <c r="IH524" s="109"/>
      <c r="II524" s="109"/>
      <c r="IJ524" s="109"/>
      <c r="IK524" s="109"/>
      <c r="IL524" s="109"/>
      <c r="IM524" s="109"/>
      <c r="IN524" s="109"/>
      <c r="IO524" s="109"/>
      <c r="IP524" s="109"/>
      <c r="IQ524" s="109"/>
      <c r="IR524" s="109"/>
      <c r="IS524" s="109"/>
      <c r="IT524" s="109"/>
      <c r="IU524" s="109"/>
      <c r="IV524" s="109"/>
      <c r="IW524" s="109"/>
      <c r="IX524" s="109"/>
      <c r="IY524" s="109"/>
      <c r="IZ524" s="109"/>
      <c r="JA524" s="109"/>
      <c r="JB524" s="109"/>
      <c r="JC524" s="109"/>
      <c r="JD524" s="109"/>
      <c r="JE524" s="109"/>
      <c r="JF524" s="109"/>
      <c r="JG524" s="109"/>
      <c r="JH524" s="109"/>
      <c r="JI524" s="109"/>
      <c r="JJ524" s="109"/>
      <c r="JK524" s="109"/>
      <c r="JL524" s="109"/>
      <c r="JM524" s="109"/>
      <c r="JN524" s="109"/>
      <c r="JO524" s="109"/>
      <c r="JP524" s="109"/>
      <c r="JQ524" s="109"/>
      <c r="JR524" s="109"/>
      <c r="JS524" s="109"/>
      <c r="JT524" s="109"/>
      <c r="JU524" s="109"/>
      <c r="JV524" s="109"/>
      <c r="JW524" s="109"/>
      <c r="JX524" s="109"/>
      <c r="JY524" s="109"/>
      <c r="JZ524" s="109"/>
      <c r="KA524" s="109"/>
      <c r="KB524" s="109"/>
      <c r="KC524" s="109"/>
      <c r="KD524" s="109"/>
      <c r="KE524" s="109"/>
      <c r="KF524" s="109"/>
      <c r="KG524" s="109"/>
      <c r="KH524" s="109"/>
      <c r="KI524" s="109"/>
      <c r="KJ524" s="109"/>
      <c r="KK524" s="109"/>
      <c r="KL524" s="109"/>
      <c r="KM524" s="109"/>
      <c r="KN524" s="109"/>
      <c r="KO524" s="109"/>
      <c r="KP524" s="109"/>
      <c r="KQ524" s="109"/>
      <c r="KR524" s="109"/>
      <c r="KS524" s="109"/>
      <c r="KT524" s="109"/>
      <c r="KU524" s="109"/>
      <c r="KV524" s="109"/>
      <c r="KW524" s="109"/>
      <c r="KX524" s="109"/>
      <c r="KY524" s="109"/>
      <c r="KZ524" s="109"/>
      <c r="LA524" s="109"/>
      <c r="LB524" s="109"/>
      <c r="LC524" s="109"/>
      <c r="LD524" s="109"/>
      <c r="LE524" s="109"/>
      <c r="LF524" s="109"/>
      <c r="LG524" s="109"/>
      <c r="LH524" s="109"/>
      <c r="LI524" s="109"/>
      <c r="LJ524" s="109"/>
      <c r="LK524" s="109"/>
      <c r="LL524" s="109"/>
      <c r="LM524" s="109"/>
      <c r="LN524" s="109"/>
      <c r="LO524" s="109"/>
      <c r="LP524" s="109"/>
      <c r="LQ524" s="109"/>
      <c r="LR524" s="109"/>
      <c r="LS524" s="109"/>
      <c r="LT524" s="109"/>
      <c r="LU524" s="109"/>
      <c r="LV524" s="109"/>
      <c r="LW524" s="109"/>
      <c r="LX524" s="109"/>
      <c r="LY524" s="109"/>
      <c r="LZ524" s="109"/>
      <c r="MA524" s="109"/>
      <c r="MB524" s="109"/>
      <c r="MC524" s="109"/>
      <c r="MD524" s="109"/>
      <c r="ME524" s="109"/>
      <c r="MF524" s="109"/>
      <c r="MG524" s="109"/>
      <c r="MH524" s="109"/>
      <c r="MI524" s="109"/>
      <c r="MJ524" s="109"/>
      <c r="MK524" s="109"/>
      <c r="ML524" s="109"/>
      <c r="MM524" s="109"/>
      <c r="MN524" s="109"/>
      <c r="MO524" s="109"/>
      <c r="MP524" s="109"/>
      <c r="MQ524" s="109"/>
      <c r="MR524" s="109"/>
      <c r="MS524" s="109"/>
      <c r="MT524" s="109"/>
      <c r="MU524" s="109"/>
      <c r="MV524" s="109"/>
      <c r="MW524" s="109"/>
      <c r="MX524" s="109"/>
      <c r="MY524" s="109"/>
      <c r="MZ524" s="109"/>
      <c r="NA524" s="109"/>
      <c r="NB524" s="109"/>
      <c r="NC524" s="109"/>
      <c r="ND524" s="109"/>
      <c r="NE524" s="109"/>
      <c r="NF524" s="109"/>
      <c r="NG524" s="109"/>
      <c r="NH524" s="109"/>
      <c r="NI524" s="109"/>
      <c r="NJ524" s="109"/>
      <c r="NK524" s="109"/>
      <c r="NL524" s="109"/>
      <c r="NM524" s="109"/>
      <c r="NN524" s="109"/>
      <c r="NO524" s="109"/>
      <c r="NP524" s="109"/>
      <c r="NQ524" s="109"/>
      <c r="NR524" s="109"/>
      <c r="NS524" s="109"/>
      <c r="NT524" s="109"/>
      <c r="NU524" s="109"/>
      <c r="NV524" s="109"/>
      <c r="NW524" s="109"/>
      <c r="NX524" s="109"/>
      <c r="NY524" s="109"/>
      <c r="NZ524" s="109"/>
      <c r="OA524" s="109">
        <v>2</v>
      </c>
      <c r="OB524" s="109"/>
      <c r="OC524" s="109"/>
      <c r="OD524" s="109"/>
      <c r="OE524" s="109"/>
      <c r="OF524" s="109"/>
      <c r="OG524" s="109"/>
      <c r="OH524" s="109"/>
      <c r="OI524" s="109"/>
      <c r="OJ524" s="109"/>
      <c r="OK524" s="109"/>
      <c r="OL524" s="109"/>
      <c r="OM524" s="109"/>
      <c r="ON524" s="109"/>
      <c r="OO524" s="109"/>
      <c r="OP524" s="109"/>
      <c r="OQ524" s="109"/>
      <c r="OR524" s="109"/>
      <c r="OS524" s="109"/>
      <c r="OT524" s="109"/>
      <c r="OU524" s="109"/>
      <c r="OV524" s="109"/>
      <c r="OW524" s="109"/>
      <c r="OX524" s="109"/>
      <c r="OY524" s="109"/>
      <c r="OZ524" s="109"/>
      <c r="PA524" s="109"/>
      <c r="PB524" s="109"/>
      <c r="PC524" s="109"/>
      <c r="PD524" s="109"/>
      <c r="PE524" s="109"/>
      <c r="PF524" s="109"/>
      <c r="PG524" s="109"/>
      <c r="PH524" s="109"/>
      <c r="PI524" s="109"/>
      <c r="PJ524" s="109"/>
      <c r="PK524" s="109"/>
      <c r="PL524" s="109"/>
      <c r="PM524" s="109"/>
      <c r="PN524" s="109"/>
      <c r="PO524" s="109"/>
      <c r="PP524" s="109"/>
      <c r="PQ524" s="109"/>
      <c r="PR524" s="109"/>
      <c r="PS524" s="109"/>
      <c r="PT524" s="109"/>
      <c r="PU524" s="109"/>
      <c r="PV524" s="109"/>
      <c r="PW524" s="109"/>
      <c r="PX524" s="109"/>
      <c r="PY524" s="109"/>
      <c r="PZ524" s="109"/>
      <c r="QA524" s="109"/>
      <c r="QB524" s="109"/>
      <c r="QC524" s="109"/>
      <c r="QD524" s="109"/>
      <c r="QE524" s="109"/>
      <c r="QF524" s="109"/>
      <c r="QG524" s="109"/>
      <c r="QH524" s="109"/>
      <c r="QI524" s="109"/>
      <c r="QJ524" s="109"/>
      <c r="QK524" s="23">
        <f t="shared" si="8"/>
        <v>2</v>
      </c>
      <c r="QL524" s="125"/>
      <c r="QM524" s="148"/>
      <c r="QN524" s="125"/>
      <c r="QO524" s="125"/>
      <c r="QP524" s="125"/>
      <c r="QQ524" s="125">
        <v>0.02</v>
      </c>
      <c r="QR524" s="125"/>
    </row>
    <row r="525" spans="1:461" s="5" customFormat="1" ht="12.75" customHeight="1" x14ac:dyDescent="0.2">
      <c r="A525" s="52">
        <v>44777</v>
      </c>
      <c r="B525" s="90" t="s">
        <v>136</v>
      </c>
      <c r="C525" s="107"/>
      <c r="D525" s="107"/>
      <c r="E525" s="108"/>
      <c r="F525" s="108"/>
      <c r="G525" s="108"/>
      <c r="H525" s="108"/>
      <c r="I525" s="108"/>
      <c r="J525" s="108"/>
      <c r="K525" s="108"/>
      <c r="L525" s="108"/>
      <c r="M525" s="108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 s="109"/>
      <c r="BD525" s="109"/>
      <c r="BE525" s="109"/>
      <c r="BF525" s="109"/>
      <c r="BG525" s="109"/>
      <c r="BH525" s="109"/>
      <c r="BI525" s="109"/>
      <c r="BJ525" s="109"/>
      <c r="BK525" s="109"/>
      <c r="BL525" s="109"/>
      <c r="BM525" s="109"/>
      <c r="BN525" s="109"/>
      <c r="BO525" s="109"/>
      <c r="BP525" s="109"/>
      <c r="BQ525" s="109"/>
      <c r="BR525" s="109"/>
      <c r="BS525" s="109"/>
      <c r="BT525" s="109"/>
      <c r="BU525" s="109"/>
      <c r="BV525" s="109"/>
      <c r="BW525" s="109"/>
      <c r="BX525" s="109"/>
      <c r="BY525" s="109"/>
      <c r="BZ525" s="109"/>
      <c r="CA525" s="109"/>
      <c r="CB525" s="109"/>
      <c r="CC525" s="109"/>
      <c r="CD525" s="109"/>
      <c r="CE525" s="109"/>
      <c r="CF525" s="109"/>
      <c r="CG525" s="109"/>
      <c r="CH525" s="109"/>
      <c r="CI525" s="109"/>
      <c r="CJ525" s="109"/>
      <c r="CK525" s="109"/>
      <c r="CL525" s="109"/>
      <c r="CM525" s="109"/>
      <c r="CN525" s="109"/>
      <c r="CO525" s="109"/>
      <c r="CP525" s="109"/>
      <c r="CQ525" s="109"/>
      <c r="CR525" s="109"/>
      <c r="CS525" s="109"/>
      <c r="CT525" s="109"/>
      <c r="CU525" s="109"/>
      <c r="CV525" s="109"/>
      <c r="CW525" s="109"/>
      <c r="CX525" s="109"/>
      <c r="CY525" s="109"/>
      <c r="CZ525" s="109"/>
      <c r="DA525" s="109"/>
      <c r="DB525" s="109"/>
      <c r="DC525" s="109"/>
      <c r="DD525" s="109"/>
      <c r="DE525" s="109"/>
      <c r="DF525" s="109"/>
      <c r="DG525" s="109"/>
      <c r="DH525" s="109"/>
      <c r="DI525" s="109"/>
      <c r="DJ525" s="109"/>
      <c r="DK525" s="109"/>
      <c r="DL525" s="109"/>
      <c r="DM525" s="109"/>
      <c r="DN525" s="109"/>
      <c r="DO525" s="109"/>
      <c r="DP525" s="109"/>
      <c r="DQ525" s="109"/>
      <c r="DR525" s="109"/>
      <c r="DS525" s="109"/>
      <c r="DT525" s="109"/>
      <c r="DU525" s="109"/>
      <c r="DV525" s="109"/>
      <c r="DW525" s="109"/>
      <c r="DX525" s="109"/>
      <c r="DY525" s="109"/>
      <c r="DZ525" s="109"/>
      <c r="EA525" s="109"/>
      <c r="EB525" s="109"/>
      <c r="EC525" s="109"/>
      <c r="ED525" s="109"/>
      <c r="EE525" s="109"/>
      <c r="EF525" s="109"/>
      <c r="EG525" s="109"/>
      <c r="EH525" s="109"/>
      <c r="EI525" s="109"/>
      <c r="EJ525" s="109"/>
      <c r="EK525" s="109"/>
      <c r="EL525" s="109"/>
      <c r="EM525" s="109"/>
      <c r="EN525" s="109"/>
      <c r="EO525" s="109"/>
      <c r="EP525" s="109"/>
      <c r="EQ525" s="109"/>
      <c r="ER525" s="109"/>
      <c r="ES525" s="109"/>
      <c r="ET525" s="109"/>
      <c r="EU525" s="109"/>
      <c r="EV525" s="109"/>
      <c r="EW525" s="109"/>
      <c r="EX525" s="109"/>
      <c r="EY525" s="109"/>
      <c r="EZ525" s="109"/>
      <c r="FA525" s="109"/>
      <c r="FB525" s="109"/>
      <c r="FC525" s="109"/>
      <c r="FD525" s="109"/>
      <c r="FE525" s="109"/>
      <c r="FF525" s="109"/>
      <c r="FG525" s="109"/>
      <c r="FH525" s="109"/>
      <c r="FI525" s="109"/>
      <c r="FJ525" s="109"/>
      <c r="FK525" s="109"/>
      <c r="FL525" s="109"/>
      <c r="FM525" s="109"/>
      <c r="FN525" s="109"/>
      <c r="FO525" s="109"/>
      <c r="FP525" s="109"/>
      <c r="FQ525" s="109"/>
      <c r="FR525" s="109"/>
      <c r="FS525" s="109"/>
      <c r="FT525" s="109"/>
      <c r="FU525" s="109"/>
      <c r="FV525" s="109"/>
      <c r="FW525" s="109"/>
      <c r="FX525" s="109"/>
      <c r="FY525" s="109"/>
      <c r="FZ525" s="109"/>
      <c r="GA525" s="109"/>
      <c r="GB525" s="109"/>
      <c r="GC525" s="109"/>
      <c r="GD525" s="109"/>
      <c r="GE525" s="109"/>
      <c r="GF525" s="109"/>
      <c r="GG525" s="109"/>
      <c r="GH525" s="109"/>
      <c r="GI525" s="109"/>
      <c r="GJ525" s="109"/>
      <c r="GK525" s="109"/>
      <c r="GL525" s="109"/>
      <c r="GM525" s="109"/>
      <c r="GN525" s="109">
        <v>20</v>
      </c>
      <c r="GO525" s="109"/>
      <c r="GP525" s="109"/>
      <c r="GQ525" s="109"/>
      <c r="GR525" s="109"/>
      <c r="GS525" s="109"/>
      <c r="GT525" s="109"/>
      <c r="GU525" s="109"/>
      <c r="GV525" s="109"/>
      <c r="GW525" s="109"/>
      <c r="GX525" s="109"/>
      <c r="GY525" s="109"/>
      <c r="GZ525" s="109"/>
      <c r="HA525" s="109"/>
      <c r="HB525" s="109"/>
      <c r="HC525" s="109"/>
      <c r="HD525" s="109"/>
      <c r="HE525" s="109"/>
      <c r="HF525" s="109"/>
      <c r="HG525" s="109"/>
      <c r="HH525" s="109"/>
      <c r="HI525" s="109"/>
      <c r="HJ525" s="109"/>
      <c r="HK525" s="109"/>
      <c r="HL525" s="109"/>
      <c r="HM525" s="109"/>
      <c r="HN525" s="109"/>
      <c r="HO525" s="109"/>
      <c r="HP525" s="109"/>
      <c r="HQ525" s="109"/>
      <c r="HR525" s="109"/>
      <c r="HS525" s="109"/>
      <c r="HT525" s="109"/>
      <c r="HU525" s="109"/>
      <c r="HV525" s="109"/>
      <c r="HW525" s="109"/>
      <c r="HX525" s="109"/>
      <c r="HY525" s="109"/>
      <c r="HZ525" s="109"/>
      <c r="IA525" s="109"/>
      <c r="IB525" s="109"/>
      <c r="IC525" s="109"/>
      <c r="ID525" s="109"/>
      <c r="IE525" s="109"/>
      <c r="IF525" s="109"/>
      <c r="IG525" s="109"/>
      <c r="IH525" s="109"/>
      <c r="II525" s="109"/>
      <c r="IJ525" s="109"/>
      <c r="IK525" s="109"/>
      <c r="IL525" s="109"/>
      <c r="IM525" s="109"/>
      <c r="IN525" s="109"/>
      <c r="IO525" s="109"/>
      <c r="IP525" s="109"/>
      <c r="IQ525" s="109"/>
      <c r="IR525" s="109"/>
      <c r="IS525" s="109"/>
      <c r="IT525" s="109"/>
      <c r="IU525" s="109"/>
      <c r="IV525" s="109"/>
      <c r="IW525" s="109"/>
      <c r="IX525" s="109"/>
      <c r="IY525" s="109"/>
      <c r="IZ525" s="109"/>
      <c r="JA525" s="109"/>
      <c r="JB525" s="109"/>
      <c r="JC525" s="109"/>
      <c r="JD525" s="109"/>
      <c r="JE525" s="109"/>
      <c r="JF525" s="109"/>
      <c r="JG525" s="109"/>
      <c r="JH525" s="109"/>
      <c r="JI525" s="109"/>
      <c r="JJ525" s="109"/>
      <c r="JK525" s="109"/>
      <c r="JL525" s="109"/>
      <c r="JM525" s="109"/>
      <c r="JN525" s="109"/>
      <c r="JO525" s="109"/>
      <c r="JP525" s="109"/>
      <c r="JQ525" s="109"/>
      <c r="JR525" s="109"/>
      <c r="JS525" s="109"/>
      <c r="JT525" s="109"/>
      <c r="JU525" s="109"/>
      <c r="JV525" s="109"/>
      <c r="JW525" s="109"/>
      <c r="JX525" s="109"/>
      <c r="JY525" s="109"/>
      <c r="JZ525" s="109"/>
      <c r="KA525" s="109"/>
      <c r="KB525" s="109"/>
      <c r="KC525" s="109"/>
      <c r="KD525" s="109"/>
      <c r="KE525" s="109"/>
      <c r="KF525" s="109"/>
      <c r="KG525" s="109"/>
      <c r="KH525" s="109"/>
      <c r="KI525" s="109"/>
      <c r="KJ525" s="109"/>
      <c r="KK525" s="109"/>
      <c r="KL525" s="109"/>
      <c r="KM525" s="109"/>
      <c r="KN525" s="109"/>
      <c r="KO525" s="109"/>
      <c r="KP525" s="109"/>
      <c r="KQ525" s="109"/>
      <c r="KR525" s="109"/>
      <c r="KS525" s="109"/>
      <c r="KT525" s="109"/>
      <c r="KU525" s="109"/>
      <c r="KV525" s="109"/>
      <c r="KW525" s="109"/>
      <c r="KX525" s="109"/>
      <c r="KY525" s="109"/>
      <c r="KZ525" s="109"/>
      <c r="LA525" s="109"/>
      <c r="LB525" s="109"/>
      <c r="LC525" s="109"/>
      <c r="LD525" s="109"/>
      <c r="LE525" s="109"/>
      <c r="LF525" s="109"/>
      <c r="LG525" s="109"/>
      <c r="LH525" s="109"/>
      <c r="LI525" s="109"/>
      <c r="LJ525" s="109"/>
      <c r="LK525" s="109"/>
      <c r="LL525" s="109"/>
      <c r="LM525" s="109"/>
      <c r="LN525" s="109"/>
      <c r="LO525" s="109"/>
      <c r="LP525" s="109"/>
      <c r="LQ525" s="109"/>
      <c r="LR525" s="109"/>
      <c r="LS525" s="109"/>
      <c r="LT525" s="109"/>
      <c r="LU525" s="109"/>
      <c r="LV525" s="109"/>
      <c r="LW525" s="109"/>
      <c r="LX525" s="109"/>
      <c r="LY525" s="109"/>
      <c r="LZ525" s="109"/>
      <c r="MA525" s="109"/>
      <c r="MB525" s="109"/>
      <c r="MC525" s="109"/>
      <c r="MD525" s="109"/>
      <c r="ME525" s="109"/>
      <c r="MF525" s="109"/>
      <c r="MG525" s="109"/>
      <c r="MH525" s="109"/>
      <c r="MI525" s="109"/>
      <c r="MJ525" s="109"/>
      <c r="MK525" s="109"/>
      <c r="ML525" s="109"/>
      <c r="MM525" s="109"/>
      <c r="MN525" s="109"/>
      <c r="MO525" s="109"/>
      <c r="MP525" s="109"/>
      <c r="MQ525" s="109"/>
      <c r="MR525" s="109"/>
      <c r="MS525" s="109"/>
      <c r="MT525" s="109"/>
      <c r="MU525" s="109"/>
      <c r="MV525" s="109"/>
      <c r="MW525" s="109"/>
      <c r="MX525" s="109"/>
      <c r="MY525" s="109"/>
      <c r="MZ525" s="109"/>
      <c r="NA525" s="109"/>
      <c r="NB525" s="109"/>
      <c r="NC525" s="109"/>
      <c r="ND525" s="109"/>
      <c r="NE525" s="109"/>
      <c r="NF525" s="109"/>
      <c r="NG525" s="109"/>
      <c r="NH525" s="109"/>
      <c r="NI525" s="109"/>
      <c r="NJ525" s="109"/>
      <c r="NK525" s="109"/>
      <c r="NL525" s="109"/>
      <c r="NM525" s="109"/>
      <c r="NN525" s="109"/>
      <c r="NO525" s="109"/>
      <c r="NP525" s="109"/>
      <c r="NQ525" s="109"/>
      <c r="NR525" s="109"/>
      <c r="NS525" s="109"/>
      <c r="NT525" s="109"/>
      <c r="NU525" s="109"/>
      <c r="NV525" s="109"/>
      <c r="NW525" s="109"/>
      <c r="NX525" s="109"/>
      <c r="NY525" s="109"/>
      <c r="NZ525" s="109"/>
      <c r="OA525" s="109"/>
      <c r="OB525" s="109"/>
      <c r="OC525" s="109"/>
      <c r="OD525" s="109"/>
      <c r="OE525" s="109"/>
      <c r="OF525" s="109"/>
      <c r="OG525" s="109"/>
      <c r="OH525" s="109"/>
      <c r="OI525" s="109"/>
      <c r="OJ525" s="109"/>
      <c r="OK525" s="109"/>
      <c r="OL525" s="109"/>
      <c r="OM525" s="109"/>
      <c r="ON525" s="109"/>
      <c r="OO525" s="109"/>
      <c r="OP525" s="109"/>
      <c r="OQ525" s="109"/>
      <c r="OR525" s="109"/>
      <c r="OS525" s="109"/>
      <c r="OT525" s="109"/>
      <c r="OU525" s="109"/>
      <c r="OV525" s="109"/>
      <c r="OW525" s="109"/>
      <c r="OX525" s="109"/>
      <c r="OY525" s="109"/>
      <c r="OZ525" s="109"/>
      <c r="PA525" s="109"/>
      <c r="PB525" s="109"/>
      <c r="PC525" s="109"/>
      <c r="PD525" s="109"/>
      <c r="PE525" s="109"/>
      <c r="PF525" s="109"/>
      <c r="PG525" s="109"/>
      <c r="PH525" s="109"/>
      <c r="PI525" s="109"/>
      <c r="PJ525" s="109"/>
      <c r="PK525" s="109"/>
      <c r="PL525" s="109"/>
      <c r="PM525" s="109"/>
      <c r="PN525" s="109"/>
      <c r="PO525" s="109"/>
      <c r="PP525" s="109"/>
      <c r="PQ525" s="109"/>
      <c r="PR525" s="109"/>
      <c r="PS525" s="109"/>
      <c r="PT525" s="109"/>
      <c r="PU525" s="109"/>
      <c r="PV525" s="109"/>
      <c r="PW525" s="109"/>
      <c r="PX525" s="109"/>
      <c r="PY525" s="109"/>
      <c r="PZ525" s="109"/>
      <c r="QA525" s="109"/>
      <c r="QB525" s="109"/>
      <c r="QC525" s="109"/>
      <c r="QD525" s="109"/>
      <c r="QE525" s="109"/>
      <c r="QF525" s="109"/>
      <c r="QG525" s="109"/>
      <c r="QH525" s="109"/>
      <c r="QI525" s="109"/>
      <c r="QJ525" s="109"/>
      <c r="QK525" s="23">
        <f t="shared" si="8"/>
        <v>20</v>
      </c>
      <c r="QL525" s="125"/>
      <c r="QM525" s="125"/>
      <c r="QN525" s="125"/>
      <c r="QO525" s="125"/>
      <c r="QP525" s="125"/>
      <c r="QQ525" s="125"/>
      <c r="QR525" s="125"/>
    </row>
    <row r="526" spans="1:461" s="5" customFormat="1" ht="12.75" customHeight="1" x14ac:dyDescent="0.2">
      <c r="A526" s="52">
        <v>44777</v>
      </c>
      <c r="B526" s="162" t="s">
        <v>414</v>
      </c>
      <c r="C526" s="107"/>
      <c r="D526" s="107"/>
      <c r="E526" s="108"/>
      <c r="F526" s="108"/>
      <c r="G526" s="108"/>
      <c r="H526" s="108"/>
      <c r="I526" s="108"/>
      <c r="J526" s="108"/>
      <c r="K526" s="108"/>
      <c r="L526" s="108"/>
      <c r="M526" s="108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 s="109"/>
      <c r="BD526" s="109"/>
      <c r="BE526" s="109"/>
      <c r="BF526" s="109"/>
      <c r="BG526" s="109"/>
      <c r="BH526" s="109"/>
      <c r="BI526" s="109"/>
      <c r="BJ526" s="109"/>
      <c r="BK526" s="109"/>
      <c r="BL526" s="109"/>
      <c r="BM526" s="109"/>
      <c r="BN526" s="109"/>
      <c r="BO526" s="109"/>
      <c r="BP526" s="109"/>
      <c r="BQ526" s="109"/>
      <c r="BR526" s="109"/>
      <c r="BS526" s="109"/>
      <c r="BT526" s="109"/>
      <c r="BU526" s="109"/>
      <c r="BV526" s="109"/>
      <c r="BW526" s="109"/>
      <c r="BX526" s="109"/>
      <c r="BY526" s="109"/>
      <c r="BZ526" s="109"/>
      <c r="CA526" s="109"/>
      <c r="CB526" s="109"/>
      <c r="CC526" s="109"/>
      <c r="CD526" s="109"/>
      <c r="CE526" s="109"/>
      <c r="CF526" s="109"/>
      <c r="CG526" s="109"/>
      <c r="CH526" s="109"/>
      <c r="CI526" s="109"/>
      <c r="CJ526" s="109"/>
      <c r="CK526" s="109"/>
      <c r="CL526" s="109"/>
      <c r="CM526" s="109"/>
      <c r="CN526" s="109"/>
      <c r="CO526" s="109"/>
      <c r="CP526" s="109"/>
      <c r="CQ526" s="109"/>
      <c r="CR526" s="109"/>
      <c r="CS526" s="109"/>
      <c r="CT526" s="109"/>
      <c r="CU526" s="109"/>
      <c r="CV526" s="109"/>
      <c r="CW526" s="109"/>
      <c r="CX526" s="109"/>
      <c r="CY526" s="109"/>
      <c r="CZ526" s="109"/>
      <c r="DA526" s="109"/>
      <c r="DB526" s="109"/>
      <c r="DC526" s="109"/>
      <c r="DD526" s="109"/>
      <c r="DE526" s="109"/>
      <c r="DF526" s="109"/>
      <c r="DG526" s="109"/>
      <c r="DH526" s="109"/>
      <c r="DI526" s="109"/>
      <c r="DJ526" s="109"/>
      <c r="DK526" s="109"/>
      <c r="DL526" s="109"/>
      <c r="DM526" s="109"/>
      <c r="DN526" s="109"/>
      <c r="DO526" s="109"/>
      <c r="DP526" s="109"/>
      <c r="DQ526" s="109"/>
      <c r="DR526" s="109"/>
      <c r="DS526" s="109"/>
      <c r="DT526" s="109"/>
      <c r="DU526" s="109"/>
      <c r="DV526" s="109"/>
      <c r="DW526" s="109"/>
      <c r="DX526" s="109"/>
      <c r="DY526" s="109"/>
      <c r="DZ526" s="109"/>
      <c r="EA526" s="109"/>
      <c r="EB526" s="109"/>
      <c r="EC526" s="109"/>
      <c r="ED526" s="109"/>
      <c r="EE526" s="109"/>
      <c r="EF526" s="109"/>
      <c r="EG526" s="109"/>
      <c r="EH526" s="109"/>
      <c r="EI526" s="109"/>
      <c r="EJ526" s="109"/>
      <c r="EK526" s="109"/>
      <c r="EL526" s="109"/>
      <c r="EM526" s="109"/>
      <c r="EN526" s="109"/>
      <c r="EO526" s="109"/>
      <c r="EP526" s="109"/>
      <c r="EQ526" s="109"/>
      <c r="ER526" s="109"/>
      <c r="ES526" s="109"/>
      <c r="ET526" s="109"/>
      <c r="EU526" s="109"/>
      <c r="EV526" s="109"/>
      <c r="EW526" s="109"/>
      <c r="EX526" s="109"/>
      <c r="EY526" s="109"/>
      <c r="EZ526" s="109"/>
      <c r="FA526" s="109"/>
      <c r="FB526" s="109"/>
      <c r="FC526" s="109"/>
      <c r="FD526" s="109"/>
      <c r="FE526" s="109"/>
      <c r="FF526" s="109"/>
      <c r="FG526" s="109"/>
      <c r="FH526" s="109"/>
      <c r="FI526" s="109"/>
      <c r="FJ526" s="109"/>
      <c r="FK526" s="109"/>
      <c r="FL526" s="109"/>
      <c r="FM526" s="109"/>
      <c r="FN526" s="109"/>
      <c r="FO526" s="109"/>
      <c r="FP526" s="109"/>
      <c r="FQ526" s="109"/>
      <c r="FR526" s="109"/>
      <c r="FS526" s="109"/>
      <c r="FT526" s="109"/>
      <c r="FU526" s="109"/>
      <c r="FV526" s="109"/>
      <c r="FW526" s="109"/>
      <c r="FX526" s="109"/>
      <c r="FY526" s="109"/>
      <c r="FZ526" s="109"/>
      <c r="GA526" s="109"/>
      <c r="GB526" s="109"/>
      <c r="GC526" s="109"/>
      <c r="GD526" s="109"/>
      <c r="GE526" s="109"/>
      <c r="GF526" s="109"/>
      <c r="GG526" s="109"/>
      <c r="GH526" s="109"/>
      <c r="GI526" s="109"/>
      <c r="GJ526" s="109"/>
      <c r="GK526" s="109"/>
      <c r="GL526" s="109"/>
      <c r="GM526" s="109"/>
      <c r="GN526" s="109"/>
      <c r="GO526" s="109"/>
      <c r="GP526" s="109"/>
      <c r="GQ526" s="109"/>
      <c r="GR526" s="109"/>
      <c r="GS526" s="109"/>
      <c r="GT526" s="109"/>
      <c r="GU526" s="109"/>
      <c r="GV526" s="109"/>
      <c r="GW526" s="109"/>
      <c r="GX526" s="109"/>
      <c r="GY526" s="109"/>
      <c r="GZ526" s="109"/>
      <c r="HA526" s="109"/>
      <c r="HB526" s="109"/>
      <c r="HC526" s="109"/>
      <c r="HD526" s="109"/>
      <c r="HE526" s="109"/>
      <c r="HF526" s="109"/>
      <c r="HG526" s="109"/>
      <c r="HH526" s="109"/>
      <c r="HI526" s="109"/>
      <c r="HJ526" s="109"/>
      <c r="HK526" s="109"/>
      <c r="HL526" s="109"/>
      <c r="HM526" s="109"/>
      <c r="HN526" s="109"/>
      <c r="HO526" s="109"/>
      <c r="HP526" s="109"/>
      <c r="HQ526" s="109"/>
      <c r="HR526" s="109"/>
      <c r="HS526" s="109"/>
      <c r="HT526" s="109"/>
      <c r="HU526" s="109"/>
      <c r="HV526" s="109"/>
      <c r="HW526" s="109"/>
      <c r="HX526" s="109"/>
      <c r="HY526" s="109"/>
      <c r="HZ526" s="109"/>
      <c r="IA526" s="109"/>
      <c r="IB526" s="109"/>
      <c r="IC526" s="109"/>
      <c r="ID526" s="109"/>
      <c r="IE526" s="109"/>
      <c r="IF526" s="109"/>
      <c r="IG526" s="109"/>
      <c r="IH526" s="109"/>
      <c r="II526" s="109"/>
      <c r="IJ526" s="109"/>
      <c r="IK526" s="109"/>
      <c r="IL526" s="109"/>
      <c r="IM526" s="109"/>
      <c r="IN526" s="109"/>
      <c r="IO526" s="109"/>
      <c r="IP526" s="109"/>
      <c r="IQ526" s="109"/>
      <c r="IR526" s="109"/>
      <c r="IS526" s="109"/>
      <c r="IT526" s="109"/>
      <c r="IU526" s="109"/>
      <c r="IV526" s="109"/>
      <c r="IW526" s="109"/>
      <c r="IX526" s="109"/>
      <c r="IY526" s="109"/>
      <c r="IZ526" s="109"/>
      <c r="JA526" s="109"/>
      <c r="JB526" s="109"/>
      <c r="JC526" s="109"/>
      <c r="JD526" s="109"/>
      <c r="JE526" s="109"/>
      <c r="JF526" s="109"/>
      <c r="JG526" s="109"/>
      <c r="JH526" s="109"/>
      <c r="JI526" s="109"/>
      <c r="JJ526" s="109"/>
      <c r="JK526" s="109"/>
      <c r="JL526" s="109"/>
      <c r="JM526" s="109"/>
      <c r="JN526" s="109"/>
      <c r="JO526" s="109"/>
      <c r="JP526" s="109"/>
      <c r="JQ526" s="109"/>
      <c r="JR526" s="109"/>
      <c r="JS526" s="109"/>
      <c r="JT526" s="109"/>
      <c r="JU526" s="109"/>
      <c r="JV526" s="109"/>
      <c r="JW526" s="109"/>
      <c r="JX526" s="109"/>
      <c r="JY526" s="109"/>
      <c r="JZ526" s="109"/>
      <c r="KA526" s="109"/>
      <c r="KB526" s="109"/>
      <c r="KC526" s="109"/>
      <c r="KD526" s="109"/>
      <c r="KE526" s="109"/>
      <c r="KF526" s="109"/>
      <c r="KG526" s="109"/>
      <c r="KH526" s="109"/>
      <c r="KI526" s="109"/>
      <c r="KJ526" s="109"/>
      <c r="KK526" s="109"/>
      <c r="KL526" s="109"/>
      <c r="KM526" s="109"/>
      <c r="KN526" s="109"/>
      <c r="KO526" s="109"/>
      <c r="KP526" s="109"/>
      <c r="KQ526" s="109"/>
      <c r="KR526" s="109"/>
      <c r="KS526" s="109"/>
      <c r="KT526" s="109"/>
      <c r="KU526" s="109"/>
      <c r="KV526" s="109"/>
      <c r="KW526" s="109"/>
      <c r="KX526" s="109"/>
      <c r="KY526" s="109"/>
      <c r="KZ526" s="109"/>
      <c r="LA526" s="109"/>
      <c r="LB526" s="109"/>
      <c r="LC526" s="109"/>
      <c r="LD526" s="109"/>
      <c r="LE526" s="109"/>
      <c r="LF526" s="109"/>
      <c r="LG526" s="109"/>
      <c r="LH526" s="109"/>
      <c r="LI526" s="109"/>
      <c r="LJ526" s="109"/>
      <c r="LK526" s="109"/>
      <c r="LL526" s="109"/>
      <c r="LM526" s="109"/>
      <c r="LN526" s="109"/>
      <c r="LO526" s="109"/>
      <c r="LP526" s="109"/>
      <c r="LQ526" s="109"/>
      <c r="LR526" s="109"/>
      <c r="LS526" s="109"/>
      <c r="LT526" s="109"/>
      <c r="LU526" s="109"/>
      <c r="LV526" s="109"/>
      <c r="LW526" s="109"/>
      <c r="LX526" s="109"/>
      <c r="LY526" s="109"/>
      <c r="LZ526" s="109"/>
      <c r="MA526" s="109"/>
      <c r="MB526" s="109"/>
      <c r="MC526" s="109"/>
      <c r="MD526" s="109"/>
      <c r="ME526" s="109"/>
      <c r="MF526" s="109"/>
      <c r="MG526" s="109"/>
      <c r="MH526" s="109"/>
      <c r="MI526" s="109"/>
      <c r="MJ526" s="109"/>
      <c r="MK526" s="109"/>
      <c r="ML526" s="109"/>
      <c r="MM526" s="109"/>
      <c r="MN526" s="109"/>
      <c r="MO526" s="109"/>
      <c r="MP526" s="109"/>
      <c r="MQ526" s="109"/>
      <c r="MR526" s="109"/>
      <c r="MS526" s="109"/>
      <c r="MT526" s="109"/>
      <c r="MU526" s="109"/>
      <c r="MV526" s="109"/>
      <c r="MW526" s="109"/>
      <c r="MX526" s="109"/>
      <c r="MY526" s="109"/>
      <c r="MZ526" s="109"/>
      <c r="NA526" s="109"/>
      <c r="NB526" s="109"/>
      <c r="NC526" s="109"/>
      <c r="ND526" s="109"/>
      <c r="NE526" s="109"/>
      <c r="NF526" s="109"/>
      <c r="NG526" s="109"/>
      <c r="NH526" s="109"/>
      <c r="NI526" s="109"/>
      <c r="NJ526" s="109"/>
      <c r="NK526" s="109"/>
      <c r="NL526" s="109"/>
      <c r="NM526" s="109"/>
      <c r="NN526" s="109"/>
      <c r="NO526" s="109"/>
      <c r="NP526" s="109"/>
      <c r="NQ526" s="109"/>
      <c r="NR526" s="109"/>
      <c r="NS526" s="109"/>
      <c r="NT526" s="109"/>
      <c r="NU526" s="109"/>
      <c r="NV526" s="109"/>
      <c r="NW526" s="109"/>
      <c r="NX526" s="109"/>
      <c r="NY526" s="109"/>
      <c r="NZ526" s="109"/>
      <c r="OA526" s="109"/>
      <c r="OB526" s="109"/>
      <c r="OC526" s="109"/>
      <c r="OD526" s="109"/>
      <c r="OE526" s="109"/>
      <c r="OF526" s="109"/>
      <c r="OG526" s="109"/>
      <c r="OH526" s="109"/>
      <c r="OI526" s="109"/>
      <c r="OJ526" s="109"/>
      <c r="OK526" s="109"/>
      <c r="OL526" s="109">
        <v>1</v>
      </c>
      <c r="OM526" s="109"/>
      <c r="ON526" s="109"/>
      <c r="OO526" s="109"/>
      <c r="OP526" s="109"/>
      <c r="OQ526" s="109"/>
      <c r="OR526" s="109"/>
      <c r="OS526" s="109"/>
      <c r="OT526" s="109"/>
      <c r="OU526" s="109"/>
      <c r="OV526" s="109"/>
      <c r="OW526" s="109"/>
      <c r="OX526" s="109"/>
      <c r="OY526" s="109"/>
      <c r="OZ526" s="109"/>
      <c r="PA526" s="109"/>
      <c r="PB526" s="109"/>
      <c r="PC526" s="109"/>
      <c r="PD526" s="109"/>
      <c r="PE526" s="109"/>
      <c r="PF526" s="109"/>
      <c r="PG526" s="109"/>
      <c r="PH526" s="109"/>
      <c r="PI526" s="109"/>
      <c r="PJ526" s="109"/>
      <c r="PK526" s="109"/>
      <c r="PL526" s="109"/>
      <c r="PM526" s="109"/>
      <c r="PN526" s="109"/>
      <c r="PO526" s="109"/>
      <c r="PP526" s="109"/>
      <c r="PQ526" s="109"/>
      <c r="PR526" s="109"/>
      <c r="PS526" s="109"/>
      <c r="PT526" s="109"/>
      <c r="PU526" s="109"/>
      <c r="PV526" s="109"/>
      <c r="PW526" s="109"/>
      <c r="PX526" s="109"/>
      <c r="PY526" s="109"/>
      <c r="PZ526" s="109"/>
      <c r="QA526" s="109"/>
      <c r="QB526" s="109"/>
      <c r="QC526" s="109"/>
      <c r="QD526" s="109"/>
      <c r="QE526" s="109"/>
      <c r="QF526" s="109"/>
      <c r="QG526" s="109"/>
      <c r="QH526" s="109"/>
      <c r="QI526" s="109"/>
      <c r="QJ526" s="109"/>
      <c r="QK526" s="23">
        <f t="shared" si="8"/>
        <v>1</v>
      </c>
      <c r="QL526" s="125"/>
      <c r="QM526" s="148"/>
      <c r="QN526" s="125"/>
      <c r="QO526" s="125"/>
      <c r="QP526" s="125"/>
      <c r="QQ526" s="125"/>
      <c r="QR526" s="125"/>
    </row>
    <row r="527" spans="1:461" s="5" customFormat="1" ht="12.75" customHeight="1" x14ac:dyDescent="0.2">
      <c r="A527" s="52">
        <v>44777</v>
      </c>
      <c r="B527" s="98" t="s">
        <v>194</v>
      </c>
      <c r="C527" s="107"/>
      <c r="D527" s="107"/>
      <c r="E527" s="108"/>
      <c r="F527" s="108"/>
      <c r="G527" s="108"/>
      <c r="H527" s="108"/>
      <c r="I527" s="108"/>
      <c r="J527" s="108"/>
      <c r="K527" s="108"/>
      <c r="L527" s="108"/>
      <c r="M527" s="108"/>
      <c r="N527" s="109"/>
      <c r="O527" s="109"/>
      <c r="P527" s="109"/>
      <c r="Q527" s="109"/>
      <c r="R527" s="109">
        <v>10</v>
      </c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 s="109"/>
      <c r="BD527" s="109"/>
      <c r="BE527" s="109"/>
      <c r="BF527" s="109"/>
      <c r="BG527" s="109"/>
      <c r="BH527" s="109"/>
      <c r="BI527" s="109"/>
      <c r="BJ527" s="109"/>
      <c r="BK527" s="109"/>
      <c r="BL527" s="109"/>
      <c r="BM527" s="109"/>
      <c r="BN527" s="109"/>
      <c r="BO527" s="109"/>
      <c r="BP527" s="109"/>
      <c r="BQ527" s="109"/>
      <c r="BR527" s="109"/>
      <c r="BS527" s="109"/>
      <c r="BT527" s="109"/>
      <c r="BU527" s="109"/>
      <c r="BV527" s="109"/>
      <c r="BW527" s="109"/>
      <c r="BX527" s="109"/>
      <c r="BY527" s="109"/>
      <c r="BZ527" s="109"/>
      <c r="CA527" s="109"/>
      <c r="CB527" s="109"/>
      <c r="CC527" s="109"/>
      <c r="CD527" s="109"/>
      <c r="CE527" s="109"/>
      <c r="CF527" s="109"/>
      <c r="CG527" s="109"/>
      <c r="CH527" s="109"/>
      <c r="CI527" s="109"/>
      <c r="CJ527" s="109"/>
      <c r="CK527" s="109"/>
      <c r="CL527" s="109"/>
      <c r="CM527" s="109"/>
      <c r="CN527" s="109"/>
      <c r="CO527" s="109"/>
      <c r="CP527" s="109"/>
      <c r="CQ527" s="109"/>
      <c r="CR527" s="109"/>
      <c r="CS527" s="109"/>
      <c r="CT527" s="109"/>
      <c r="CU527" s="109"/>
      <c r="CV527" s="109"/>
      <c r="CW527" s="109"/>
      <c r="CX527" s="109"/>
      <c r="CY527" s="109"/>
      <c r="CZ527" s="109"/>
      <c r="DA527" s="109"/>
      <c r="DB527" s="109"/>
      <c r="DC527" s="109"/>
      <c r="DD527" s="109"/>
      <c r="DE527" s="109"/>
      <c r="DF527" s="109"/>
      <c r="DG527" s="109"/>
      <c r="DH527" s="109"/>
      <c r="DI527" s="109"/>
      <c r="DJ527" s="109"/>
      <c r="DK527" s="109"/>
      <c r="DL527" s="109"/>
      <c r="DM527" s="109"/>
      <c r="DN527" s="109"/>
      <c r="DO527" s="109"/>
      <c r="DP527" s="109"/>
      <c r="DQ527" s="109"/>
      <c r="DR527" s="109"/>
      <c r="DS527" s="109"/>
      <c r="DT527" s="109"/>
      <c r="DU527" s="109"/>
      <c r="DV527" s="109"/>
      <c r="DW527" s="109"/>
      <c r="DX527" s="109"/>
      <c r="DY527" s="109"/>
      <c r="DZ527" s="109"/>
      <c r="EA527" s="109"/>
      <c r="EB527" s="109"/>
      <c r="EC527" s="109"/>
      <c r="ED527" s="109"/>
      <c r="EE527" s="109"/>
      <c r="EF527" s="109"/>
      <c r="EG527" s="109"/>
      <c r="EH527" s="109"/>
      <c r="EI527" s="109"/>
      <c r="EJ527" s="109"/>
      <c r="EK527" s="109"/>
      <c r="EL527" s="109"/>
      <c r="EM527" s="109"/>
      <c r="EN527" s="109"/>
      <c r="EO527" s="109"/>
      <c r="EP527" s="109"/>
      <c r="EQ527" s="109"/>
      <c r="ER527" s="109"/>
      <c r="ES527" s="109"/>
      <c r="ET527" s="109"/>
      <c r="EU527" s="109"/>
      <c r="EV527" s="109"/>
      <c r="EW527" s="109"/>
      <c r="EX527" s="109"/>
      <c r="EY527" s="109"/>
      <c r="EZ527" s="109"/>
      <c r="FA527" s="109"/>
      <c r="FB527" s="109"/>
      <c r="FC527" s="109"/>
      <c r="FD527" s="109"/>
      <c r="FE527" s="109"/>
      <c r="FF527" s="109"/>
      <c r="FG527" s="109"/>
      <c r="FH527" s="109"/>
      <c r="FI527" s="109"/>
      <c r="FJ527" s="109"/>
      <c r="FK527" s="109"/>
      <c r="FL527" s="109"/>
      <c r="FM527" s="109"/>
      <c r="FN527" s="109"/>
      <c r="FO527" s="109"/>
      <c r="FP527" s="109"/>
      <c r="FQ527" s="109"/>
      <c r="FR527" s="109"/>
      <c r="FS527" s="109"/>
      <c r="FT527" s="109"/>
      <c r="FU527" s="109"/>
      <c r="FV527" s="109"/>
      <c r="FW527" s="109"/>
      <c r="FX527" s="109"/>
      <c r="FY527" s="109"/>
      <c r="FZ527" s="109"/>
      <c r="GA527" s="109"/>
      <c r="GB527" s="109"/>
      <c r="GC527" s="109"/>
      <c r="GD527" s="109"/>
      <c r="GE527" s="109"/>
      <c r="GF527" s="109"/>
      <c r="GG527" s="109"/>
      <c r="GH527" s="109"/>
      <c r="GI527" s="109"/>
      <c r="GJ527" s="109"/>
      <c r="GK527" s="109"/>
      <c r="GL527" s="109"/>
      <c r="GM527" s="109"/>
      <c r="GN527" s="109"/>
      <c r="GO527" s="109"/>
      <c r="GP527" s="109"/>
      <c r="GQ527" s="109"/>
      <c r="GR527" s="109"/>
      <c r="GS527" s="109"/>
      <c r="GT527" s="109"/>
      <c r="GU527" s="109"/>
      <c r="GV527" s="109"/>
      <c r="GW527" s="109"/>
      <c r="GX527" s="109"/>
      <c r="GY527" s="109"/>
      <c r="GZ527" s="109"/>
      <c r="HA527" s="109"/>
      <c r="HB527" s="109"/>
      <c r="HC527" s="109"/>
      <c r="HD527" s="109"/>
      <c r="HE527" s="109"/>
      <c r="HF527" s="109"/>
      <c r="HG527" s="109"/>
      <c r="HH527" s="109"/>
      <c r="HI527" s="109"/>
      <c r="HJ527" s="109"/>
      <c r="HK527" s="109"/>
      <c r="HL527" s="109"/>
      <c r="HM527" s="109"/>
      <c r="HN527" s="109"/>
      <c r="HO527" s="109"/>
      <c r="HP527" s="109"/>
      <c r="HQ527" s="109"/>
      <c r="HR527" s="109"/>
      <c r="HS527" s="109"/>
      <c r="HT527" s="109"/>
      <c r="HU527" s="109"/>
      <c r="HV527" s="109"/>
      <c r="HW527" s="109"/>
      <c r="HX527" s="109"/>
      <c r="HY527" s="109"/>
      <c r="HZ527" s="109"/>
      <c r="IA527" s="109"/>
      <c r="IB527" s="109"/>
      <c r="IC527" s="109"/>
      <c r="ID527" s="109"/>
      <c r="IE527" s="109"/>
      <c r="IF527" s="109"/>
      <c r="IG527" s="109"/>
      <c r="IH527" s="109"/>
      <c r="II527" s="109"/>
      <c r="IJ527" s="109"/>
      <c r="IK527" s="109"/>
      <c r="IL527" s="109"/>
      <c r="IM527" s="109"/>
      <c r="IN527" s="109"/>
      <c r="IO527" s="109"/>
      <c r="IP527" s="109"/>
      <c r="IQ527" s="109"/>
      <c r="IR527" s="109"/>
      <c r="IS527" s="109"/>
      <c r="IT527" s="109"/>
      <c r="IU527" s="109"/>
      <c r="IV527" s="109"/>
      <c r="IW527" s="109"/>
      <c r="IX527" s="109"/>
      <c r="IY527" s="109"/>
      <c r="IZ527" s="109"/>
      <c r="JA527" s="109"/>
      <c r="JB527" s="109"/>
      <c r="JC527" s="109"/>
      <c r="JD527" s="109"/>
      <c r="JE527" s="109"/>
      <c r="JF527" s="109"/>
      <c r="JG527" s="109"/>
      <c r="JH527" s="109"/>
      <c r="JI527" s="109"/>
      <c r="JJ527" s="109"/>
      <c r="JK527" s="109"/>
      <c r="JL527" s="109"/>
      <c r="JM527" s="109"/>
      <c r="JN527" s="109"/>
      <c r="JO527" s="109"/>
      <c r="JP527" s="109"/>
      <c r="JQ527" s="109"/>
      <c r="JR527" s="109"/>
      <c r="JS527" s="109"/>
      <c r="JT527" s="109"/>
      <c r="JU527" s="109"/>
      <c r="JV527" s="109"/>
      <c r="JW527" s="109"/>
      <c r="JX527" s="109"/>
      <c r="JY527" s="109"/>
      <c r="JZ527" s="109"/>
      <c r="KA527" s="109"/>
      <c r="KB527" s="109"/>
      <c r="KC527" s="109"/>
      <c r="KD527" s="109"/>
      <c r="KE527" s="109"/>
      <c r="KF527" s="109"/>
      <c r="KG527" s="109"/>
      <c r="KH527" s="109"/>
      <c r="KI527" s="109"/>
      <c r="KJ527" s="109"/>
      <c r="KK527" s="109"/>
      <c r="KL527" s="109"/>
      <c r="KM527" s="109"/>
      <c r="KN527" s="109"/>
      <c r="KO527" s="109"/>
      <c r="KP527" s="109"/>
      <c r="KQ527" s="109"/>
      <c r="KR527" s="109"/>
      <c r="KS527" s="109"/>
      <c r="KT527" s="109"/>
      <c r="KU527" s="109"/>
      <c r="KV527" s="109"/>
      <c r="KW527" s="109"/>
      <c r="KX527" s="109"/>
      <c r="KY527" s="109"/>
      <c r="KZ527" s="109"/>
      <c r="LA527" s="109"/>
      <c r="LB527" s="109"/>
      <c r="LC527" s="109"/>
      <c r="LD527" s="109"/>
      <c r="LE527" s="109"/>
      <c r="LF527" s="109"/>
      <c r="LG527" s="109"/>
      <c r="LH527" s="109"/>
      <c r="LI527" s="109"/>
      <c r="LJ527" s="109"/>
      <c r="LK527" s="109"/>
      <c r="LL527" s="109"/>
      <c r="LM527" s="109"/>
      <c r="LN527" s="109"/>
      <c r="LO527" s="109"/>
      <c r="LP527" s="109"/>
      <c r="LQ527" s="109"/>
      <c r="LR527" s="109"/>
      <c r="LS527" s="109"/>
      <c r="LT527" s="109"/>
      <c r="LU527" s="109"/>
      <c r="LV527" s="109"/>
      <c r="LW527" s="109"/>
      <c r="LX527" s="109"/>
      <c r="LY527" s="109"/>
      <c r="LZ527" s="109"/>
      <c r="MA527" s="109"/>
      <c r="MB527" s="109"/>
      <c r="MC527" s="109"/>
      <c r="MD527" s="109"/>
      <c r="ME527" s="109"/>
      <c r="MF527" s="109"/>
      <c r="MG527" s="109"/>
      <c r="MH527" s="109"/>
      <c r="MI527" s="109"/>
      <c r="MJ527" s="109"/>
      <c r="MK527" s="109"/>
      <c r="ML527" s="109"/>
      <c r="MM527" s="109"/>
      <c r="MN527" s="109"/>
      <c r="MO527" s="109"/>
      <c r="MP527" s="109"/>
      <c r="MQ527" s="109"/>
      <c r="MR527" s="109"/>
      <c r="MS527" s="109"/>
      <c r="MT527" s="109"/>
      <c r="MU527" s="109"/>
      <c r="MV527" s="109"/>
      <c r="MW527" s="109"/>
      <c r="MX527" s="109"/>
      <c r="MY527" s="109"/>
      <c r="MZ527" s="109"/>
      <c r="NA527" s="109"/>
      <c r="NB527" s="109"/>
      <c r="NC527" s="109"/>
      <c r="ND527" s="109"/>
      <c r="NE527" s="109"/>
      <c r="NF527" s="109"/>
      <c r="NG527" s="109"/>
      <c r="NH527" s="109"/>
      <c r="NI527" s="109"/>
      <c r="NJ527" s="109"/>
      <c r="NK527" s="109"/>
      <c r="NL527" s="109"/>
      <c r="NM527" s="109"/>
      <c r="NN527" s="109"/>
      <c r="NO527" s="109"/>
      <c r="NP527" s="109"/>
      <c r="NQ527" s="109"/>
      <c r="NR527" s="109"/>
      <c r="NS527" s="109"/>
      <c r="NT527" s="109"/>
      <c r="NU527" s="109"/>
      <c r="NV527" s="109"/>
      <c r="NW527" s="109"/>
      <c r="NX527" s="109"/>
      <c r="NY527" s="109"/>
      <c r="NZ527" s="109"/>
      <c r="OA527" s="109"/>
      <c r="OB527" s="109"/>
      <c r="OC527" s="109"/>
      <c r="OD527" s="109"/>
      <c r="OE527" s="109"/>
      <c r="OF527" s="109"/>
      <c r="OG527" s="109"/>
      <c r="OH527" s="109"/>
      <c r="OI527" s="109"/>
      <c r="OJ527" s="109"/>
      <c r="OK527" s="109"/>
      <c r="OL527" s="109"/>
      <c r="OM527" s="109"/>
      <c r="ON527" s="109"/>
      <c r="OO527" s="109"/>
      <c r="OP527" s="109"/>
      <c r="OQ527" s="109"/>
      <c r="OR527" s="109"/>
      <c r="OS527" s="109"/>
      <c r="OT527" s="109"/>
      <c r="OU527" s="109"/>
      <c r="OV527" s="109"/>
      <c r="OW527" s="109"/>
      <c r="OX527" s="109"/>
      <c r="OY527" s="109"/>
      <c r="OZ527" s="109"/>
      <c r="PA527" s="109"/>
      <c r="PB527" s="109"/>
      <c r="PC527" s="109"/>
      <c r="PD527" s="109"/>
      <c r="PE527" s="109"/>
      <c r="PF527" s="109"/>
      <c r="PG527" s="109"/>
      <c r="PH527" s="109"/>
      <c r="PI527" s="109"/>
      <c r="PJ527" s="109"/>
      <c r="PK527" s="109"/>
      <c r="PL527" s="109"/>
      <c r="PM527" s="109"/>
      <c r="PN527" s="109"/>
      <c r="PO527" s="109"/>
      <c r="PP527" s="109"/>
      <c r="PQ527" s="109"/>
      <c r="PR527" s="109"/>
      <c r="PS527" s="109"/>
      <c r="PT527" s="109"/>
      <c r="PU527" s="109"/>
      <c r="PV527" s="109"/>
      <c r="PW527" s="109"/>
      <c r="PX527" s="109"/>
      <c r="PY527" s="109"/>
      <c r="PZ527" s="109"/>
      <c r="QA527" s="109"/>
      <c r="QB527" s="109"/>
      <c r="QC527" s="109"/>
      <c r="QD527" s="109"/>
      <c r="QE527" s="109"/>
      <c r="QF527" s="109"/>
      <c r="QG527" s="109"/>
      <c r="QH527" s="109"/>
      <c r="QI527" s="109"/>
      <c r="QJ527" s="109"/>
      <c r="QK527" s="23">
        <f t="shared" si="8"/>
        <v>10</v>
      </c>
      <c r="QL527" s="125"/>
      <c r="QM527" s="125"/>
      <c r="QN527" s="125"/>
      <c r="QO527" s="125"/>
      <c r="QP527" s="125"/>
      <c r="QQ527" s="125"/>
      <c r="QR527" s="125"/>
    </row>
    <row r="528" spans="1:461" s="5" customFormat="1" ht="12.75" customHeight="1" x14ac:dyDescent="0.2">
      <c r="A528" s="52">
        <v>44777</v>
      </c>
      <c r="B528" s="90" t="s">
        <v>502</v>
      </c>
      <c r="C528" s="107"/>
      <c r="D528" s="107"/>
      <c r="E528" s="108"/>
      <c r="F528" s="108"/>
      <c r="G528" s="108"/>
      <c r="H528" s="108"/>
      <c r="I528" s="108"/>
      <c r="J528" s="108"/>
      <c r="K528" s="108"/>
      <c r="L528" s="108"/>
      <c r="M528" s="108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 s="109"/>
      <c r="BD528" s="109"/>
      <c r="BE528" s="109"/>
      <c r="BF528" s="109"/>
      <c r="BG528" s="109"/>
      <c r="BH528" s="109"/>
      <c r="BI528" s="109"/>
      <c r="BJ528" s="109"/>
      <c r="BK528" s="109"/>
      <c r="BL528" s="109"/>
      <c r="BM528" s="109"/>
      <c r="BN528" s="109"/>
      <c r="BO528" s="109"/>
      <c r="BP528" s="109"/>
      <c r="BQ528" s="109"/>
      <c r="BR528" s="109"/>
      <c r="BS528" s="109"/>
      <c r="BT528" s="109"/>
      <c r="BU528" s="109"/>
      <c r="BV528" s="109">
        <v>1.1000000000000001</v>
      </c>
      <c r="BW528" s="109"/>
      <c r="BX528" s="109"/>
      <c r="BY528" s="109"/>
      <c r="BZ528" s="109"/>
      <c r="CA528" s="109"/>
      <c r="CB528" s="109"/>
      <c r="CC528" s="109"/>
      <c r="CD528" s="109"/>
      <c r="CE528" s="109"/>
      <c r="CF528" s="109"/>
      <c r="CG528" s="109"/>
      <c r="CH528" s="109"/>
      <c r="CI528" s="109"/>
      <c r="CJ528" s="109"/>
      <c r="CK528" s="109"/>
      <c r="CL528" s="109"/>
      <c r="CM528" s="109"/>
      <c r="CN528" s="109"/>
      <c r="CO528" s="109"/>
      <c r="CP528" s="109"/>
      <c r="CQ528" s="109"/>
      <c r="CR528" s="109"/>
      <c r="CS528" s="109"/>
      <c r="CT528" s="109"/>
      <c r="CU528" s="109"/>
      <c r="CV528" s="109"/>
      <c r="CW528" s="109"/>
      <c r="CX528" s="109"/>
      <c r="CY528" s="109"/>
      <c r="CZ528" s="109"/>
      <c r="DA528" s="109"/>
      <c r="DB528" s="109"/>
      <c r="DC528" s="109"/>
      <c r="DD528" s="109"/>
      <c r="DE528" s="109"/>
      <c r="DF528" s="109"/>
      <c r="DG528" s="109"/>
      <c r="DH528" s="109"/>
      <c r="DI528" s="109"/>
      <c r="DJ528" s="109"/>
      <c r="DK528" s="109"/>
      <c r="DL528" s="109"/>
      <c r="DM528" s="109"/>
      <c r="DN528" s="109"/>
      <c r="DO528" s="109"/>
      <c r="DP528" s="109"/>
      <c r="DQ528" s="109"/>
      <c r="DR528" s="109"/>
      <c r="DS528" s="109"/>
      <c r="DT528" s="109"/>
      <c r="DU528" s="109"/>
      <c r="DV528" s="109"/>
      <c r="DW528" s="109"/>
      <c r="DX528" s="109"/>
      <c r="DY528" s="109"/>
      <c r="DZ528" s="109"/>
      <c r="EA528" s="109"/>
      <c r="EB528" s="109"/>
      <c r="EC528" s="109"/>
      <c r="ED528" s="109"/>
      <c r="EE528" s="109"/>
      <c r="EF528" s="109"/>
      <c r="EG528" s="109"/>
      <c r="EH528" s="109"/>
      <c r="EI528" s="109"/>
      <c r="EJ528" s="109"/>
      <c r="EK528" s="109"/>
      <c r="EL528" s="109"/>
      <c r="EM528" s="109"/>
      <c r="EN528" s="109"/>
      <c r="EO528" s="109"/>
      <c r="EP528" s="109"/>
      <c r="EQ528" s="109"/>
      <c r="ER528" s="109"/>
      <c r="ES528" s="109"/>
      <c r="ET528" s="109"/>
      <c r="EU528" s="109"/>
      <c r="EV528" s="109"/>
      <c r="EW528" s="109"/>
      <c r="EX528" s="109"/>
      <c r="EY528" s="109"/>
      <c r="EZ528" s="109"/>
      <c r="FA528" s="109"/>
      <c r="FB528" s="109"/>
      <c r="FC528" s="109"/>
      <c r="FD528" s="109"/>
      <c r="FE528" s="109"/>
      <c r="FF528" s="109"/>
      <c r="FG528" s="109"/>
      <c r="FH528" s="109"/>
      <c r="FI528" s="109"/>
      <c r="FJ528" s="109"/>
      <c r="FK528" s="109"/>
      <c r="FL528" s="109"/>
      <c r="FM528" s="109"/>
      <c r="FN528" s="109"/>
      <c r="FO528" s="109"/>
      <c r="FP528" s="109"/>
      <c r="FQ528" s="109"/>
      <c r="FR528" s="109"/>
      <c r="FS528" s="109"/>
      <c r="FT528" s="109"/>
      <c r="FU528" s="109"/>
      <c r="FV528" s="109"/>
      <c r="FW528" s="109"/>
      <c r="FX528" s="109"/>
      <c r="FY528" s="109"/>
      <c r="FZ528" s="109"/>
      <c r="GA528" s="109"/>
      <c r="GB528" s="109"/>
      <c r="GC528" s="109"/>
      <c r="GD528" s="109"/>
      <c r="GE528" s="109"/>
      <c r="GF528" s="109"/>
      <c r="GG528" s="109"/>
      <c r="GH528" s="109"/>
      <c r="GI528" s="109"/>
      <c r="GJ528" s="109"/>
      <c r="GK528" s="109"/>
      <c r="GL528" s="109"/>
      <c r="GM528" s="109"/>
      <c r="GN528" s="109"/>
      <c r="GO528" s="109"/>
      <c r="GP528" s="109"/>
      <c r="GQ528" s="109"/>
      <c r="GR528" s="109"/>
      <c r="GS528" s="109"/>
      <c r="GT528" s="109"/>
      <c r="GU528" s="109"/>
      <c r="GV528" s="109"/>
      <c r="GW528" s="109"/>
      <c r="GX528" s="109"/>
      <c r="GY528" s="109"/>
      <c r="GZ528" s="109"/>
      <c r="HA528" s="109"/>
      <c r="HB528" s="109"/>
      <c r="HC528" s="109"/>
      <c r="HD528" s="109"/>
      <c r="HE528" s="109"/>
      <c r="HF528" s="109"/>
      <c r="HG528" s="109"/>
      <c r="HH528" s="109"/>
      <c r="HI528" s="109"/>
      <c r="HJ528" s="109"/>
      <c r="HK528" s="109"/>
      <c r="HL528" s="109"/>
      <c r="HM528" s="109"/>
      <c r="HN528" s="109"/>
      <c r="HO528" s="109"/>
      <c r="HP528" s="109"/>
      <c r="HQ528" s="109"/>
      <c r="HR528" s="109"/>
      <c r="HS528" s="109"/>
      <c r="HT528" s="109"/>
      <c r="HU528" s="109"/>
      <c r="HV528" s="109"/>
      <c r="HW528" s="109"/>
      <c r="HX528" s="109"/>
      <c r="HY528" s="109"/>
      <c r="HZ528" s="109"/>
      <c r="IA528" s="109"/>
      <c r="IB528" s="109"/>
      <c r="IC528" s="109"/>
      <c r="ID528" s="109"/>
      <c r="IE528" s="109"/>
      <c r="IF528" s="109"/>
      <c r="IG528" s="109"/>
      <c r="IH528" s="109"/>
      <c r="II528" s="109"/>
      <c r="IJ528" s="109"/>
      <c r="IK528" s="109"/>
      <c r="IL528" s="109"/>
      <c r="IM528" s="109"/>
      <c r="IN528" s="109"/>
      <c r="IO528" s="109"/>
      <c r="IP528" s="109"/>
      <c r="IQ528" s="109"/>
      <c r="IR528" s="109"/>
      <c r="IS528" s="109"/>
      <c r="IT528" s="109"/>
      <c r="IU528" s="109"/>
      <c r="IV528" s="109"/>
      <c r="IW528" s="109"/>
      <c r="IX528" s="109"/>
      <c r="IY528" s="109"/>
      <c r="IZ528" s="109"/>
      <c r="JA528" s="109"/>
      <c r="JB528" s="109"/>
      <c r="JC528" s="109"/>
      <c r="JD528" s="109"/>
      <c r="JE528" s="109"/>
      <c r="JF528" s="109"/>
      <c r="JG528" s="109"/>
      <c r="JH528" s="109"/>
      <c r="JI528" s="109"/>
      <c r="JJ528" s="109"/>
      <c r="JK528" s="109"/>
      <c r="JL528" s="109"/>
      <c r="JM528" s="109"/>
      <c r="JN528" s="109"/>
      <c r="JO528" s="109"/>
      <c r="JP528" s="109"/>
      <c r="JQ528" s="109"/>
      <c r="JR528" s="109"/>
      <c r="JS528" s="109"/>
      <c r="JT528" s="109"/>
      <c r="JU528" s="109"/>
      <c r="JV528" s="109"/>
      <c r="JW528" s="109"/>
      <c r="JX528" s="109"/>
      <c r="JY528" s="109"/>
      <c r="JZ528" s="109"/>
      <c r="KA528" s="109"/>
      <c r="KB528" s="109"/>
      <c r="KC528" s="109"/>
      <c r="KD528" s="109"/>
      <c r="KE528" s="109"/>
      <c r="KF528" s="109"/>
      <c r="KG528" s="109"/>
      <c r="KH528" s="109"/>
      <c r="KI528" s="109"/>
      <c r="KJ528" s="109"/>
      <c r="KK528" s="109"/>
      <c r="KL528" s="109"/>
      <c r="KM528" s="109"/>
      <c r="KN528" s="109">
        <v>60</v>
      </c>
      <c r="KO528" s="109"/>
      <c r="KP528" s="109"/>
      <c r="KQ528" s="109"/>
      <c r="KR528" s="109"/>
      <c r="KS528" s="109"/>
      <c r="KT528" s="109"/>
      <c r="KU528" s="109"/>
      <c r="KV528" s="109"/>
      <c r="KW528" s="109"/>
      <c r="KX528" s="109"/>
      <c r="KY528" s="109"/>
      <c r="KZ528" s="109"/>
      <c r="LA528" s="109"/>
      <c r="LB528" s="109"/>
      <c r="LC528" s="109"/>
      <c r="LD528" s="109"/>
      <c r="LE528" s="109"/>
      <c r="LF528" s="109"/>
      <c r="LG528" s="109"/>
      <c r="LH528" s="109"/>
      <c r="LI528" s="109"/>
      <c r="LJ528" s="109"/>
      <c r="LK528" s="109"/>
      <c r="LL528" s="109"/>
      <c r="LM528" s="109"/>
      <c r="LN528" s="109"/>
      <c r="LO528" s="109"/>
      <c r="LP528" s="109"/>
      <c r="LQ528" s="109"/>
      <c r="LR528" s="109"/>
      <c r="LS528" s="109"/>
      <c r="LT528" s="109"/>
      <c r="LU528" s="109"/>
      <c r="LV528" s="109"/>
      <c r="LW528" s="109"/>
      <c r="LX528" s="109"/>
      <c r="LY528" s="109"/>
      <c r="LZ528" s="109"/>
      <c r="MA528" s="109"/>
      <c r="MB528" s="109"/>
      <c r="MC528" s="109"/>
      <c r="MD528" s="109"/>
      <c r="ME528" s="109"/>
      <c r="MF528" s="109"/>
      <c r="MG528" s="109"/>
      <c r="MH528" s="109"/>
      <c r="MI528" s="109"/>
      <c r="MJ528" s="109"/>
      <c r="MK528" s="109"/>
      <c r="ML528" s="109"/>
      <c r="MM528" s="109"/>
      <c r="MN528" s="109"/>
      <c r="MO528" s="109"/>
      <c r="MP528" s="109"/>
      <c r="MQ528" s="109"/>
      <c r="MR528" s="109"/>
      <c r="MS528" s="109"/>
      <c r="MT528" s="109"/>
      <c r="MU528" s="109"/>
      <c r="MV528" s="109"/>
      <c r="MW528" s="109"/>
      <c r="MX528" s="109"/>
      <c r="MY528" s="109"/>
      <c r="MZ528" s="109"/>
      <c r="NA528" s="109"/>
      <c r="NB528" s="109"/>
      <c r="NC528" s="109"/>
      <c r="ND528" s="109"/>
      <c r="NE528" s="109"/>
      <c r="NF528" s="109"/>
      <c r="NG528" s="109"/>
      <c r="NH528" s="109"/>
      <c r="NI528" s="109"/>
      <c r="NJ528" s="109"/>
      <c r="NK528" s="109"/>
      <c r="NL528" s="109"/>
      <c r="NM528" s="109"/>
      <c r="NN528" s="109"/>
      <c r="NO528" s="109"/>
      <c r="NP528" s="109"/>
      <c r="NQ528" s="109"/>
      <c r="NR528" s="109"/>
      <c r="NS528" s="109"/>
      <c r="NT528" s="109"/>
      <c r="NU528" s="109"/>
      <c r="NV528" s="109"/>
      <c r="NW528" s="109"/>
      <c r="NX528" s="109"/>
      <c r="NY528" s="109"/>
      <c r="NZ528" s="109"/>
      <c r="OA528" s="109"/>
      <c r="OB528" s="109"/>
      <c r="OC528" s="109"/>
      <c r="OD528" s="109"/>
      <c r="OE528" s="109"/>
      <c r="OF528" s="109"/>
      <c r="OG528" s="109"/>
      <c r="OH528" s="109"/>
      <c r="OI528" s="109"/>
      <c r="OJ528" s="109"/>
      <c r="OK528" s="109"/>
      <c r="OL528" s="109"/>
      <c r="OM528" s="109"/>
      <c r="ON528" s="109"/>
      <c r="OO528" s="109"/>
      <c r="OP528" s="109"/>
      <c r="OQ528" s="109"/>
      <c r="OR528" s="109"/>
      <c r="OS528" s="109"/>
      <c r="OT528" s="109"/>
      <c r="OU528" s="109"/>
      <c r="OV528" s="109"/>
      <c r="OW528" s="109"/>
      <c r="OX528" s="109"/>
      <c r="OY528" s="109"/>
      <c r="OZ528" s="109"/>
      <c r="PA528" s="109"/>
      <c r="PB528" s="109"/>
      <c r="PC528" s="109"/>
      <c r="PD528" s="109"/>
      <c r="PE528" s="109"/>
      <c r="PF528" s="109"/>
      <c r="PG528" s="109"/>
      <c r="PH528" s="109"/>
      <c r="PI528" s="109"/>
      <c r="PJ528" s="109"/>
      <c r="PK528" s="109"/>
      <c r="PL528" s="109"/>
      <c r="PM528" s="109"/>
      <c r="PN528" s="109"/>
      <c r="PO528" s="109"/>
      <c r="PP528" s="109"/>
      <c r="PQ528" s="109"/>
      <c r="PR528" s="109"/>
      <c r="PS528" s="109"/>
      <c r="PT528" s="109"/>
      <c r="PU528" s="109"/>
      <c r="PV528" s="109"/>
      <c r="PW528" s="109"/>
      <c r="PX528" s="109"/>
      <c r="PY528" s="109"/>
      <c r="PZ528" s="109"/>
      <c r="QA528" s="109"/>
      <c r="QB528" s="109"/>
      <c r="QC528" s="109"/>
      <c r="QD528" s="109"/>
      <c r="QE528" s="109"/>
      <c r="QF528" s="109"/>
      <c r="QG528" s="109"/>
      <c r="QH528" s="109"/>
      <c r="QI528" s="109"/>
      <c r="QJ528" s="109"/>
      <c r="QK528" s="23">
        <f t="shared" si="8"/>
        <v>61.1</v>
      </c>
      <c r="QL528" s="125"/>
      <c r="QM528" s="125"/>
      <c r="QN528" s="125"/>
      <c r="QO528" s="125"/>
      <c r="QP528" s="125"/>
      <c r="QQ528" s="125"/>
      <c r="QR528" s="125"/>
    </row>
    <row r="529" spans="1:460" s="5" customFormat="1" ht="12.75" customHeight="1" x14ac:dyDescent="0.2">
      <c r="A529" s="52">
        <v>44777</v>
      </c>
      <c r="B529" s="90" t="s">
        <v>545</v>
      </c>
      <c r="C529" s="107"/>
      <c r="D529" s="107"/>
      <c r="E529" s="108"/>
      <c r="F529" s="108"/>
      <c r="G529" s="108"/>
      <c r="H529" s="108"/>
      <c r="I529" s="108"/>
      <c r="J529" s="108"/>
      <c r="K529" s="108"/>
      <c r="L529" s="108"/>
      <c r="M529" s="108"/>
      <c r="N529" s="109"/>
      <c r="O529" s="109"/>
      <c r="P529" s="109"/>
      <c r="Q529" s="109"/>
      <c r="R529" s="109"/>
      <c r="S529" s="109"/>
      <c r="T529" s="109"/>
      <c r="U529" s="109">
        <v>10</v>
      </c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 s="109"/>
      <c r="BD529" s="109"/>
      <c r="BE529" s="109"/>
      <c r="BF529" s="109"/>
      <c r="BG529" s="109"/>
      <c r="BH529" s="109"/>
      <c r="BI529" s="109"/>
      <c r="BJ529" s="109"/>
      <c r="BK529" s="109"/>
      <c r="BL529" s="109"/>
      <c r="BM529" s="109"/>
      <c r="BN529" s="109"/>
      <c r="BO529" s="109"/>
      <c r="BP529" s="109"/>
      <c r="BQ529" s="109"/>
      <c r="BR529" s="109"/>
      <c r="BS529" s="109"/>
      <c r="BT529" s="109"/>
      <c r="BU529" s="109"/>
      <c r="BV529" s="109"/>
      <c r="BW529" s="109"/>
      <c r="BX529" s="109"/>
      <c r="BY529" s="109"/>
      <c r="BZ529" s="109"/>
      <c r="CA529" s="109"/>
      <c r="CB529" s="109"/>
      <c r="CC529" s="109"/>
      <c r="CD529" s="109"/>
      <c r="CE529" s="109"/>
      <c r="CF529" s="109"/>
      <c r="CG529" s="109"/>
      <c r="CH529" s="109"/>
      <c r="CI529" s="109"/>
      <c r="CJ529" s="109"/>
      <c r="CK529" s="109"/>
      <c r="CL529" s="109"/>
      <c r="CM529" s="109"/>
      <c r="CN529" s="109"/>
      <c r="CO529" s="109"/>
      <c r="CP529" s="109"/>
      <c r="CQ529" s="109"/>
      <c r="CR529" s="109"/>
      <c r="CS529" s="109"/>
      <c r="CT529" s="109"/>
      <c r="CU529" s="109"/>
      <c r="CV529" s="109"/>
      <c r="CW529" s="109"/>
      <c r="CX529" s="109"/>
      <c r="CY529" s="109"/>
      <c r="CZ529" s="109"/>
      <c r="DA529" s="109"/>
      <c r="DB529" s="109"/>
      <c r="DC529" s="109"/>
      <c r="DD529" s="109"/>
      <c r="DE529" s="109"/>
      <c r="DF529" s="109"/>
      <c r="DG529" s="109"/>
      <c r="DH529" s="109"/>
      <c r="DI529" s="109"/>
      <c r="DJ529" s="109"/>
      <c r="DK529" s="109"/>
      <c r="DL529" s="109"/>
      <c r="DM529" s="109"/>
      <c r="DN529" s="109"/>
      <c r="DO529" s="109"/>
      <c r="DP529" s="109"/>
      <c r="DQ529" s="109"/>
      <c r="DR529" s="109"/>
      <c r="DS529" s="109"/>
      <c r="DT529" s="109"/>
      <c r="DU529" s="109"/>
      <c r="DV529" s="109"/>
      <c r="DW529" s="109"/>
      <c r="DX529" s="109"/>
      <c r="DY529" s="109"/>
      <c r="DZ529" s="109"/>
      <c r="EA529" s="109"/>
      <c r="EB529" s="109"/>
      <c r="EC529" s="109"/>
      <c r="ED529" s="109"/>
      <c r="EE529" s="109"/>
      <c r="EF529" s="109"/>
      <c r="EG529" s="109"/>
      <c r="EH529" s="109"/>
      <c r="EI529" s="109"/>
      <c r="EJ529" s="109"/>
      <c r="EK529" s="109"/>
      <c r="EL529" s="109"/>
      <c r="EM529" s="109"/>
      <c r="EN529" s="109"/>
      <c r="EO529" s="109"/>
      <c r="EP529" s="109"/>
      <c r="EQ529" s="109"/>
      <c r="ER529" s="109"/>
      <c r="ES529" s="109"/>
      <c r="ET529" s="109"/>
      <c r="EU529" s="109"/>
      <c r="EV529" s="109"/>
      <c r="EW529" s="109"/>
      <c r="EX529" s="109"/>
      <c r="EY529" s="109"/>
      <c r="EZ529" s="109"/>
      <c r="FA529" s="109"/>
      <c r="FB529" s="109"/>
      <c r="FC529" s="109"/>
      <c r="FD529" s="109"/>
      <c r="FE529" s="109"/>
      <c r="FF529" s="109"/>
      <c r="FG529" s="109"/>
      <c r="FH529" s="109"/>
      <c r="FI529" s="109"/>
      <c r="FJ529" s="109"/>
      <c r="FK529" s="109"/>
      <c r="FL529" s="109"/>
      <c r="FM529" s="109"/>
      <c r="FN529" s="109"/>
      <c r="FO529" s="109"/>
      <c r="FP529" s="109"/>
      <c r="FQ529" s="109"/>
      <c r="FR529" s="109"/>
      <c r="FS529" s="109"/>
      <c r="FT529" s="109"/>
      <c r="FU529" s="109"/>
      <c r="FV529" s="109"/>
      <c r="FW529" s="109"/>
      <c r="FX529" s="109"/>
      <c r="FY529" s="109"/>
      <c r="FZ529" s="109"/>
      <c r="GA529" s="109"/>
      <c r="GB529" s="109"/>
      <c r="GC529" s="109"/>
      <c r="GD529" s="109"/>
      <c r="GE529" s="109"/>
      <c r="GF529" s="109"/>
      <c r="GG529" s="109"/>
      <c r="GH529" s="109"/>
      <c r="GI529" s="109"/>
      <c r="GJ529" s="109"/>
      <c r="GK529" s="109"/>
      <c r="GL529" s="109"/>
      <c r="GM529" s="109"/>
      <c r="GN529" s="109"/>
      <c r="GO529" s="109"/>
      <c r="GP529" s="109"/>
      <c r="GQ529" s="109"/>
      <c r="GR529" s="109"/>
      <c r="GS529" s="109"/>
      <c r="GT529" s="109"/>
      <c r="GU529" s="109"/>
      <c r="GV529" s="109"/>
      <c r="GW529" s="109"/>
      <c r="GX529" s="109"/>
      <c r="GY529" s="109"/>
      <c r="GZ529" s="109"/>
      <c r="HA529" s="109"/>
      <c r="HB529" s="109"/>
      <c r="HC529" s="109"/>
      <c r="HD529" s="109"/>
      <c r="HE529" s="109"/>
      <c r="HF529" s="109"/>
      <c r="HG529" s="109"/>
      <c r="HH529" s="109"/>
      <c r="HI529" s="109"/>
      <c r="HJ529" s="109"/>
      <c r="HK529" s="109"/>
      <c r="HL529" s="109"/>
      <c r="HM529" s="109"/>
      <c r="HN529" s="109"/>
      <c r="HO529" s="109"/>
      <c r="HP529" s="109"/>
      <c r="HQ529" s="109"/>
      <c r="HR529" s="109"/>
      <c r="HS529" s="109"/>
      <c r="HT529" s="109"/>
      <c r="HU529" s="109"/>
      <c r="HV529" s="109"/>
      <c r="HW529" s="109"/>
      <c r="HX529" s="109"/>
      <c r="HY529" s="109"/>
      <c r="HZ529" s="109"/>
      <c r="IA529" s="109"/>
      <c r="IB529" s="109"/>
      <c r="IC529" s="109"/>
      <c r="ID529" s="109"/>
      <c r="IE529" s="109"/>
      <c r="IF529" s="109"/>
      <c r="IG529" s="109"/>
      <c r="IH529" s="109"/>
      <c r="II529" s="109"/>
      <c r="IJ529" s="109"/>
      <c r="IK529" s="109"/>
      <c r="IL529" s="109"/>
      <c r="IM529" s="109"/>
      <c r="IN529" s="109"/>
      <c r="IO529" s="109"/>
      <c r="IP529" s="109"/>
      <c r="IQ529" s="109"/>
      <c r="IR529" s="109"/>
      <c r="IS529" s="109"/>
      <c r="IT529" s="109"/>
      <c r="IU529" s="109"/>
      <c r="IV529" s="109"/>
      <c r="IW529" s="109"/>
      <c r="IX529" s="109"/>
      <c r="IY529" s="109"/>
      <c r="IZ529" s="109"/>
      <c r="JA529" s="109"/>
      <c r="JB529" s="109"/>
      <c r="JC529" s="109"/>
      <c r="JD529" s="109"/>
      <c r="JE529" s="109"/>
      <c r="JF529" s="109"/>
      <c r="JG529" s="109"/>
      <c r="JH529" s="109"/>
      <c r="JI529" s="109"/>
      <c r="JJ529" s="109"/>
      <c r="JK529" s="109"/>
      <c r="JL529" s="109"/>
      <c r="JM529" s="109"/>
      <c r="JN529" s="109"/>
      <c r="JO529" s="109"/>
      <c r="JP529" s="109"/>
      <c r="JQ529" s="109"/>
      <c r="JR529" s="109"/>
      <c r="JS529" s="109"/>
      <c r="JT529" s="109"/>
      <c r="JU529" s="109"/>
      <c r="JV529" s="109"/>
      <c r="JW529" s="109"/>
      <c r="JX529" s="109"/>
      <c r="JY529" s="109"/>
      <c r="JZ529" s="109"/>
      <c r="KA529" s="109"/>
      <c r="KB529" s="109"/>
      <c r="KC529" s="109"/>
      <c r="KD529" s="109"/>
      <c r="KE529" s="109"/>
      <c r="KF529" s="109"/>
      <c r="KG529" s="109"/>
      <c r="KH529" s="109"/>
      <c r="KI529" s="109"/>
      <c r="KJ529" s="109"/>
      <c r="KK529" s="109"/>
      <c r="KL529" s="109"/>
      <c r="KM529" s="109"/>
      <c r="KN529" s="109"/>
      <c r="KO529" s="109"/>
      <c r="KP529" s="109"/>
      <c r="KQ529" s="109"/>
      <c r="KR529" s="109"/>
      <c r="KS529" s="109"/>
      <c r="KT529" s="109"/>
      <c r="KU529" s="109"/>
      <c r="KV529" s="109"/>
      <c r="KW529" s="109"/>
      <c r="KX529" s="109"/>
      <c r="KY529" s="109"/>
      <c r="KZ529" s="109"/>
      <c r="LA529" s="109"/>
      <c r="LB529" s="109"/>
      <c r="LC529" s="109"/>
      <c r="LD529" s="109"/>
      <c r="LE529" s="109"/>
      <c r="LF529" s="109"/>
      <c r="LG529" s="109"/>
      <c r="LH529" s="109"/>
      <c r="LI529" s="109"/>
      <c r="LJ529" s="109"/>
      <c r="LK529" s="109"/>
      <c r="LL529" s="109"/>
      <c r="LM529" s="109"/>
      <c r="LN529" s="109"/>
      <c r="LO529" s="109"/>
      <c r="LP529" s="109"/>
      <c r="LQ529" s="109"/>
      <c r="LR529" s="109"/>
      <c r="LS529" s="109"/>
      <c r="LT529" s="109"/>
      <c r="LU529" s="109"/>
      <c r="LV529" s="109"/>
      <c r="LW529" s="109"/>
      <c r="LX529" s="109"/>
      <c r="LY529" s="109"/>
      <c r="LZ529" s="109"/>
      <c r="MA529" s="109"/>
      <c r="MB529" s="109"/>
      <c r="MC529" s="109"/>
      <c r="MD529" s="109"/>
      <c r="ME529" s="109"/>
      <c r="MF529" s="109"/>
      <c r="MG529" s="109"/>
      <c r="MH529" s="109"/>
      <c r="MI529" s="109"/>
      <c r="MJ529" s="109"/>
      <c r="MK529" s="109"/>
      <c r="ML529" s="109"/>
      <c r="MM529" s="109"/>
      <c r="MN529" s="109"/>
      <c r="MO529" s="109"/>
      <c r="MP529" s="109"/>
      <c r="MQ529" s="109"/>
      <c r="MR529" s="109"/>
      <c r="MS529" s="109"/>
      <c r="MT529" s="109"/>
      <c r="MU529" s="109"/>
      <c r="MV529" s="109"/>
      <c r="MW529" s="109"/>
      <c r="MX529" s="109"/>
      <c r="MY529" s="109"/>
      <c r="MZ529" s="109"/>
      <c r="NA529" s="109"/>
      <c r="NB529" s="109"/>
      <c r="NC529" s="109"/>
      <c r="ND529" s="109"/>
      <c r="NE529" s="109"/>
      <c r="NF529" s="109"/>
      <c r="NG529" s="109"/>
      <c r="NH529" s="109"/>
      <c r="NI529" s="109"/>
      <c r="NJ529" s="109"/>
      <c r="NK529" s="109"/>
      <c r="NL529" s="109"/>
      <c r="NM529" s="109"/>
      <c r="NN529" s="109"/>
      <c r="NO529" s="109"/>
      <c r="NP529" s="109"/>
      <c r="NQ529" s="109"/>
      <c r="NR529" s="109"/>
      <c r="NS529" s="109"/>
      <c r="NT529" s="109"/>
      <c r="NU529" s="109"/>
      <c r="NV529" s="109"/>
      <c r="NW529" s="109"/>
      <c r="NX529" s="109"/>
      <c r="NY529" s="109"/>
      <c r="NZ529" s="109"/>
      <c r="OA529" s="109"/>
      <c r="OB529" s="109"/>
      <c r="OC529" s="109"/>
      <c r="OD529" s="109"/>
      <c r="OE529" s="109"/>
      <c r="OF529" s="109"/>
      <c r="OG529" s="109"/>
      <c r="OH529" s="109"/>
      <c r="OI529" s="109"/>
      <c r="OJ529" s="109"/>
      <c r="OK529" s="109"/>
      <c r="OL529" s="109"/>
      <c r="OM529" s="109"/>
      <c r="ON529" s="109"/>
      <c r="OO529" s="109"/>
      <c r="OP529" s="109"/>
      <c r="OQ529" s="109"/>
      <c r="OR529" s="109"/>
      <c r="OS529" s="109"/>
      <c r="OT529" s="109"/>
      <c r="OU529" s="109"/>
      <c r="OV529" s="109"/>
      <c r="OW529" s="109"/>
      <c r="OX529" s="109"/>
      <c r="OY529" s="109"/>
      <c r="OZ529" s="109"/>
      <c r="PA529" s="109"/>
      <c r="PB529" s="109"/>
      <c r="PC529" s="109"/>
      <c r="PD529" s="109"/>
      <c r="PE529" s="109"/>
      <c r="PF529" s="109"/>
      <c r="PG529" s="109"/>
      <c r="PH529" s="109"/>
      <c r="PI529" s="109"/>
      <c r="PJ529" s="109"/>
      <c r="PK529" s="109"/>
      <c r="PL529" s="109"/>
      <c r="PM529" s="109"/>
      <c r="PN529" s="109"/>
      <c r="PO529" s="109"/>
      <c r="PP529" s="109"/>
      <c r="PQ529" s="109"/>
      <c r="PR529" s="109"/>
      <c r="PS529" s="109"/>
      <c r="PT529" s="109"/>
      <c r="PU529" s="109"/>
      <c r="PV529" s="109"/>
      <c r="PW529" s="109"/>
      <c r="PX529" s="109"/>
      <c r="PY529" s="109"/>
      <c r="PZ529" s="109"/>
      <c r="QA529" s="109"/>
      <c r="QB529" s="109"/>
      <c r="QC529" s="109"/>
      <c r="QD529" s="109"/>
      <c r="QE529" s="109"/>
      <c r="QF529" s="109"/>
      <c r="QG529" s="109"/>
      <c r="QH529" s="109"/>
      <c r="QI529" s="109"/>
      <c r="QJ529" s="109"/>
      <c r="QK529" s="23">
        <f t="shared" si="8"/>
        <v>10</v>
      </c>
      <c r="QL529" s="125"/>
      <c r="QM529" s="125"/>
      <c r="QN529" s="125"/>
      <c r="QO529" s="125"/>
      <c r="QP529" s="125"/>
      <c r="QQ529" s="125"/>
      <c r="QR529" s="125"/>
    </row>
    <row r="530" spans="1:460" s="5" customFormat="1" ht="12.75" customHeight="1" x14ac:dyDescent="0.2">
      <c r="A530" s="52">
        <v>44777</v>
      </c>
      <c r="B530" s="98" t="s">
        <v>88</v>
      </c>
      <c r="C530" s="107"/>
      <c r="D530" s="107"/>
      <c r="E530" s="108"/>
      <c r="F530" s="108"/>
      <c r="G530" s="108"/>
      <c r="H530" s="108"/>
      <c r="I530" s="108"/>
      <c r="J530" s="108"/>
      <c r="K530" s="108"/>
      <c r="L530" s="108"/>
      <c r="M530" s="108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>
        <v>10</v>
      </c>
      <c r="AU530" s="109"/>
      <c r="AV530" s="109"/>
      <c r="AW530" s="109"/>
      <c r="AX530" s="109"/>
      <c r="AY530" s="109"/>
      <c r="AZ530" s="109"/>
      <c r="BA530" s="109">
        <v>50</v>
      </c>
      <c r="BB530" s="109"/>
      <c r="BC530" s="109"/>
      <c r="BD530" s="109"/>
      <c r="BE530" s="109"/>
      <c r="BF530" s="109"/>
      <c r="BG530" s="109"/>
      <c r="BH530" s="109"/>
      <c r="BI530" s="109"/>
      <c r="BJ530" s="109"/>
      <c r="BK530" s="109"/>
      <c r="BL530" s="109"/>
      <c r="BM530" s="109"/>
      <c r="BN530" s="109"/>
      <c r="BO530" s="109"/>
      <c r="BP530" s="109"/>
      <c r="BQ530" s="109"/>
      <c r="BR530" s="109"/>
      <c r="BS530" s="109"/>
      <c r="BT530" s="109"/>
      <c r="BU530" s="109"/>
      <c r="BV530" s="109"/>
      <c r="BW530" s="109"/>
      <c r="BX530" s="109"/>
      <c r="BY530" s="109"/>
      <c r="BZ530" s="109"/>
      <c r="CA530" s="109"/>
      <c r="CB530" s="109"/>
      <c r="CC530" s="109"/>
      <c r="CD530" s="109"/>
      <c r="CE530" s="109"/>
      <c r="CF530" s="109"/>
      <c r="CG530" s="109"/>
      <c r="CH530" s="109"/>
      <c r="CI530" s="109"/>
      <c r="CJ530" s="109"/>
      <c r="CK530" s="109"/>
      <c r="CL530" s="109"/>
      <c r="CM530" s="109"/>
      <c r="CN530" s="109"/>
      <c r="CO530" s="109"/>
      <c r="CP530" s="109"/>
      <c r="CQ530" s="109"/>
      <c r="CR530" s="109"/>
      <c r="CS530" s="109"/>
      <c r="CT530" s="109"/>
      <c r="CU530" s="109"/>
      <c r="CV530" s="109"/>
      <c r="CW530" s="109"/>
      <c r="CX530" s="109"/>
      <c r="CY530" s="109"/>
      <c r="CZ530" s="109"/>
      <c r="DA530" s="109"/>
      <c r="DB530" s="109"/>
      <c r="DC530" s="109"/>
      <c r="DD530" s="109"/>
      <c r="DE530" s="109"/>
      <c r="DF530" s="109"/>
      <c r="DG530" s="109"/>
      <c r="DH530" s="109"/>
      <c r="DI530" s="109"/>
      <c r="DJ530" s="109"/>
      <c r="DK530" s="109"/>
      <c r="DL530" s="109"/>
      <c r="DM530" s="109"/>
      <c r="DN530" s="109"/>
      <c r="DO530" s="109"/>
      <c r="DP530" s="109"/>
      <c r="DQ530" s="109"/>
      <c r="DR530" s="109"/>
      <c r="DS530" s="109"/>
      <c r="DT530" s="109"/>
      <c r="DU530" s="109"/>
      <c r="DV530" s="109"/>
      <c r="DW530" s="109"/>
      <c r="DX530" s="109"/>
      <c r="DY530" s="109"/>
      <c r="DZ530" s="109"/>
      <c r="EA530" s="109"/>
      <c r="EB530" s="109"/>
      <c r="EC530" s="109"/>
      <c r="ED530" s="109"/>
      <c r="EE530" s="109"/>
      <c r="EF530" s="109"/>
      <c r="EG530" s="109"/>
      <c r="EH530" s="109"/>
      <c r="EI530" s="109"/>
      <c r="EJ530" s="109"/>
      <c r="EK530" s="109"/>
      <c r="EL530" s="109"/>
      <c r="EM530" s="109"/>
      <c r="EN530" s="109"/>
      <c r="EO530" s="109"/>
      <c r="EP530" s="109"/>
      <c r="EQ530" s="109"/>
      <c r="ER530" s="109"/>
      <c r="ES530" s="109"/>
      <c r="ET530" s="109"/>
      <c r="EU530" s="109"/>
      <c r="EV530" s="109"/>
      <c r="EW530" s="109"/>
      <c r="EX530" s="109"/>
      <c r="EY530" s="109"/>
      <c r="EZ530" s="109"/>
      <c r="FA530" s="109"/>
      <c r="FB530" s="109"/>
      <c r="FC530" s="109"/>
      <c r="FD530" s="109"/>
      <c r="FE530" s="109"/>
      <c r="FF530" s="109"/>
      <c r="FG530" s="109"/>
      <c r="FH530" s="109"/>
      <c r="FI530" s="109"/>
      <c r="FJ530" s="109"/>
      <c r="FK530" s="109"/>
      <c r="FL530" s="109"/>
      <c r="FM530" s="109"/>
      <c r="FN530" s="109"/>
      <c r="FO530" s="109"/>
      <c r="FP530" s="109"/>
      <c r="FQ530" s="109"/>
      <c r="FR530" s="109"/>
      <c r="FS530" s="109"/>
      <c r="FT530" s="109"/>
      <c r="FU530" s="109"/>
      <c r="FV530" s="109"/>
      <c r="FW530" s="109"/>
      <c r="FX530" s="109"/>
      <c r="FY530" s="109"/>
      <c r="FZ530" s="109"/>
      <c r="GA530" s="109"/>
      <c r="GB530" s="109"/>
      <c r="GC530" s="109"/>
      <c r="GD530" s="109"/>
      <c r="GE530" s="109"/>
      <c r="GF530" s="109"/>
      <c r="GG530" s="109"/>
      <c r="GH530" s="109"/>
      <c r="GI530" s="109"/>
      <c r="GJ530" s="109"/>
      <c r="GK530" s="109"/>
      <c r="GL530" s="109"/>
      <c r="GM530" s="109"/>
      <c r="GN530" s="109"/>
      <c r="GO530" s="109"/>
      <c r="GP530" s="109"/>
      <c r="GQ530" s="109"/>
      <c r="GR530" s="109"/>
      <c r="GS530" s="109"/>
      <c r="GT530" s="109">
        <v>10</v>
      </c>
      <c r="GU530" s="109"/>
      <c r="GV530" s="109"/>
      <c r="GW530" s="109"/>
      <c r="GX530" s="109"/>
      <c r="GY530" s="109"/>
      <c r="GZ530" s="109"/>
      <c r="HA530" s="109"/>
      <c r="HB530" s="109"/>
      <c r="HC530" s="109"/>
      <c r="HD530" s="109"/>
      <c r="HE530" s="109"/>
      <c r="HF530" s="109"/>
      <c r="HG530" s="109"/>
      <c r="HH530" s="109"/>
      <c r="HI530" s="109"/>
      <c r="HJ530" s="109"/>
      <c r="HK530" s="109"/>
      <c r="HL530" s="109"/>
      <c r="HM530" s="109"/>
      <c r="HN530" s="109"/>
      <c r="HO530" s="109"/>
      <c r="HP530" s="109"/>
      <c r="HQ530" s="109"/>
      <c r="HR530" s="109"/>
      <c r="HS530" s="109"/>
      <c r="HT530" s="109"/>
      <c r="HU530" s="109">
        <v>10</v>
      </c>
      <c r="HV530" s="109"/>
      <c r="HW530" s="109"/>
      <c r="HX530" s="109"/>
      <c r="HY530" s="109"/>
      <c r="HZ530" s="109"/>
      <c r="IA530" s="109"/>
      <c r="IB530" s="109"/>
      <c r="IC530" s="109"/>
      <c r="ID530" s="109"/>
      <c r="IE530" s="109"/>
      <c r="IF530" s="109"/>
      <c r="IG530" s="109"/>
      <c r="IH530" s="109"/>
      <c r="II530" s="109"/>
      <c r="IJ530" s="109"/>
      <c r="IK530" s="109"/>
      <c r="IL530" s="109"/>
      <c r="IM530" s="109"/>
      <c r="IN530" s="109"/>
      <c r="IO530" s="109"/>
      <c r="IP530" s="109"/>
      <c r="IQ530" s="109"/>
      <c r="IR530" s="109"/>
      <c r="IS530" s="109"/>
      <c r="IT530" s="109"/>
      <c r="IU530" s="109"/>
      <c r="IV530" s="109"/>
      <c r="IW530" s="109"/>
      <c r="IX530" s="109"/>
      <c r="IY530" s="109"/>
      <c r="IZ530" s="109"/>
      <c r="JA530" s="109"/>
      <c r="JB530" s="109"/>
      <c r="JC530" s="109"/>
      <c r="JD530" s="109"/>
      <c r="JE530" s="109"/>
      <c r="JF530" s="109"/>
      <c r="JG530" s="109"/>
      <c r="JH530" s="109"/>
      <c r="JI530" s="109"/>
      <c r="JJ530" s="109"/>
      <c r="JK530" s="109"/>
      <c r="JL530" s="109"/>
      <c r="JM530" s="109"/>
      <c r="JN530" s="109"/>
      <c r="JO530" s="109"/>
      <c r="JP530" s="109"/>
      <c r="JQ530" s="109"/>
      <c r="JR530" s="109"/>
      <c r="JS530" s="109"/>
      <c r="JT530" s="109"/>
      <c r="JU530" s="109"/>
      <c r="JV530" s="109"/>
      <c r="JW530" s="109"/>
      <c r="JX530" s="109"/>
      <c r="JY530" s="109"/>
      <c r="JZ530" s="109"/>
      <c r="KA530" s="109"/>
      <c r="KB530" s="109"/>
      <c r="KC530" s="109"/>
      <c r="KD530" s="109"/>
      <c r="KE530" s="109"/>
      <c r="KF530" s="109"/>
      <c r="KG530" s="109"/>
      <c r="KH530" s="109"/>
      <c r="KI530" s="109"/>
      <c r="KJ530" s="109"/>
      <c r="KK530" s="109"/>
      <c r="KL530" s="109"/>
      <c r="KM530" s="109"/>
      <c r="KN530" s="109"/>
      <c r="KO530" s="109"/>
      <c r="KP530" s="109"/>
      <c r="KQ530" s="109"/>
      <c r="KR530" s="109"/>
      <c r="KS530" s="109"/>
      <c r="KT530" s="109"/>
      <c r="KU530" s="109"/>
      <c r="KV530" s="109"/>
      <c r="KW530" s="109"/>
      <c r="KX530" s="109"/>
      <c r="KY530" s="109"/>
      <c r="KZ530" s="109"/>
      <c r="LA530" s="109"/>
      <c r="LB530" s="109"/>
      <c r="LC530" s="109"/>
      <c r="LD530" s="109"/>
      <c r="LE530" s="109"/>
      <c r="LF530" s="109"/>
      <c r="LG530" s="109"/>
      <c r="LH530" s="109"/>
      <c r="LI530" s="109"/>
      <c r="LJ530" s="109"/>
      <c r="LK530" s="109"/>
      <c r="LL530" s="109"/>
      <c r="LM530" s="109"/>
      <c r="LN530" s="109"/>
      <c r="LO530" s="109"/>
      <c r="LP530" s="109"/>
      <c r="LQ530" s="109"/>
      <c r="LR530" s="109"/>
      <c r="LS530" s="109"/>
      <c r="LT530" s="109"/>
      <c r="LU530" s="109"/>
      <c r="LV530" s="109"/>
      <c r="LW530" s="109"/>
      <c r="LX530" s="109"/>
      <c r="LY530" s="109"/>
      <c r="LZ530" s="109"/>
      <c r="MA530" s="109"/>
      <c r="MB530" s="109"/>
      <c r="MC530" s="109"/>
      <c r="MD530" s="109"/>
      <c r="ME530" s="109"/>
      <c r="MF530" s="109"/>
      <c r="MG530" s="109"/>
      <c r="MH530" s="109"/>
      <c r="MI530" s="109"/>
      <c r="MJ530" s="109"/>
      <c r="MK530" s="109"/>
      <c r="ML530" s="109"/>
      <c r="MM530" s="109"/>
      <c r="MN530" s="109"/>
      <c r="MO530" s="109"/>
      <c r="MP530" s="109"/>
      <c r="MQ530" s="109"/>
      <c r="MR530" s="109"/>
      <c r="MS530" s="109"/>
      <c r="MT530" s="109"/>
      <c r="MU530" s="109"/>
      <c r="MV530" s="109"/>
      <c r="MW530" s="109"/>
      <c r="MX530" s="109"/>
      <c r="MY530" s="109"/>
      <c r="MZ530" s="109"/>
      <c r="NA530" s="109"/>
      <c r="NB530" s="109"/>
      <c r="NC530" s="109"/>
      <c r="ND530" s="109"/>
      <c r="NE530" s="109"/>
      <c r="NF530" s="109"/>
      <c r="NG530" s="109"/>
      <c r="NH530" s="109"/>
      <c r="NI530" s="109"/>
      <c r="NJ530" s="109"/>
      <c r="NK530" s="109"/>
      <c r="NL530" s="109"/>
      <c r="NM530" s="109"/>
      <c r="NN530" s="109"/>
      <c r="NO530" s="109"/>
      <c r="NP530" s="109"/>
      <c r="NQ530" s="109"/>
      <c r="NR530" s="109"/>
      <c r="NS530" s="109"/>
      <c r="NT530" s="109"/>
      <c r="NU530" s="109"/>
      <c r="NV530" s="109"/>
      <c r="NW530" s="109"/>
      <c r="NX530" s="109"/>
      <c r="NY530" s="109"/>
      <c r="NZ530" s="109"/>
      <c r="OA530" s="109"/>
      <c r="OB530" s="109"/>
      <c r="OC530" s="109"/>
      <c r="OD530" s="109"/>
      <c r="OE530" s="109"/>
      <c r="OF530" s="109"/>
      <c r="OG530" s="109"/>
      <c r="OH530" s="109"/>
      <c r="OI530" s="109"/>
      <c r="OJ530" s="109"/>
      <c r="OK530" s="109"/>
      <c r="OL530" s="109"/>
      <c r="OM530" s="109"/>
      <c r="ON530" s="109"/>
      <c r="OO530" s="109"/>
      <c r="OP530" s="109"/>
      <c r="OQ530" s="109"/>
      <c r="OR530" s="109"/>
      <c r="OS530" s="109"/>
      <c r="OT530" s="109"/>
      <c r="OU530" s="109"/>
      <c r="OV530" s="109"/>
      <c r="OW530" s="109"/>
      <c r="OX530" s="109"/>
      <c r="OY530" s="109"/>
      <c r="OZ530" s="109"/>
      <c r="PA530" s="109"/>
      <c r="PB530" s="109"/>
      <c r="PC530" s="109"/>
      <c r="PD530" s="109"/>
      <c r="PE530" s="109"/>
      <c r="PF530" s="109"/>
      <c r="PG530" s="109"/>
      <c r="PH530" s="109"/>
      <c r="PI530" s="109"/>
      <c r="PJ530" s="109"/>
      <c r="PK530" s="109"/>
      <c r="PL530" s="109"/>
      <c r="PM530" s="109"/>
      <c r="PN530" s="109"/>
      <c r="PO530" s="109"/>
      <c r="PP530" s="109"/>
      <c r="PQ530" s="109"/>
      <c r="PR530" s="109"/>
      <c r="PS530" s="109"/>
      <c r="PT530" s="109"/>
      <c r="PU530" s="109"/>
      <c r="PV530" s="109"/>
      <c r="PW530" s="109"/>
      <c r="PX530" s="109"/>
      <c r="PY530" s="109"/>
      <c r="PZ530" s="109"/>
      <c r="QA530" s="109"/>
      <c r="QB530" s="109"/>
      <c r="QC530" s="109"/>
      <c r="QD530" s="109"/>
      <c r="QE530" s="109"/>
      <c r="QF530" s="109"/>
      <c r="QG530" s="109"/>
      <c r="QH530" s="109"/>
      <c r="QI530" s="109"/>
      <c r="QJ530" s="109"/>
      <c r="QK530" s="23">
        <f t="shared" si="8"/>
        <v>80</v>
      </c>
      <c r="QL530" s="125"/>
      <c r="QM530" s="125"/>
      <c r="QN530" s="125"/>
      <c r="QO530" s="125"/>
      <c r="QP530" s="125"/>
      <c r="QQ530" s="125"/>
      <c r="QR530" s="125"/>
    </row>
    <row r="531" spans="1:460" s="5" customFormat="1" ht="12.75" customHeight="1" x14ac:dyDescent="0.2">
      <c r="A531" s="52">
        <v>44778</v>
      </c>
      <c r="B531" s="98" t="s">
        <v>352</v>
      </c>
      <c r="C531" s="107"/>
      <c r="D531" s="107"/>
      <c r="E531" s="108"/>
      <c r="F531" s="108"/>
      <c r="G531" s="108"/>
      <c r="H531" s="108"/>
      <c r="I531" s="108"/>
      <c r="J531" s="108"/>
      <c r="K531" s="108"/>
      <c r="L531" s="108"/>
      <c r="M531" s="108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 s="109"/>
      <c r="BD531" s="109"/>
      <c r="BE531" s="109"/>
      <c r="BF531" s="109"/>
      <c r="BG531" s="109"/>
      <c r="BH531" s="109"/>
      <c r="BI531" s="109"/>
      <c r="BJ531" s="109"/>
      <c r="BK531" s="109"/>
      <c r="BL531" s="109"/>
      <c r="BM531" s="109"/>
      <c r="BN531" s="109"/>
      <c r="BO531" s="109"/>
      <c r="BP531" s="109"/>
      <c r="BQ531" s="109"/>
      <c r="BR531" s="109"/>
      <c r="BS531" s="109"/>
      <c r="BT531" s="109"/>
      <c r="BU531" s="109"/>
      <c r="BV531" s="109"/>
      <c r="BW531" s="109"/>
      <c r="BX531" s="109"/>
      <c r="BY531" s="109"/>
      <c r="BZ531" s="109"/>
      <c r="CA531" s="109"/>
      <c r="CB531" s="109"/>
      <c r="CC531" s="109"/>
      <c r="CD531" s="109"/>
      <c r="CE531" s="109"/>
      <c r="CF531" s="109"/>
      <c r="CG531" s="109"/>
      <c r="CH531" s="109"/>
      <c r="CI531" s="109"/>
      <c r="CJ531" s="109"/>
      <c r="CK531" s="109"/>
      <c r="CL531" s="109"/>
      <c r="CM531" s="109"/>
      <c r="CN531" s="109"/>
      <c r="CO531" s="109"/>
      <c r="CP531" s="109"/>
      <c r="CQ531" s="109"/>
      <c r="CR531" s="109"/>
      <c r="CS531" s="109"/>
      <c r="CT531" s="109"/>
      <c r="CU531" s="109"/>
      <c r="CV531" s="109"/>
      <c r="CW531" s="109"/>
      <c r="CX531" s="109"/>
      <c r="CY531" s="109"/>
      <c r="CZ531" s="109"/>
      <c r="DA531" s="109"/>
      <c r="DB531" s="109"/>
      <c r="DC531" s="109"/>
      <c r="DD531" s="109"/>
      <c r="DE531" s="109"/>
      <c r="DF531" s="109"/>
      <c r="DG531" s="109"/>
      <c r="DH531" s="109"/>
      <c r="DI531" s="109"/>
      <c r="DJ531" s="109"/>
      <c r="DK531" s="109"/>
      <c r="DL531" s="109"/>
      <c r="DM531" s="109"/>
      <c r="DN531" s="109"/>
      <c r="DO531" s="109"/>
      <c r="DP531" s="109"/>
      <c r="DQ531" s="109"/>
      <c r="DR531" s="109"/>
      <c r="DS531" s="109"/>
      <c r="DT531" s="109"/>
      <c r="DU531" s="109"/>
      <c r="DV531" s="109"/>
      <c r="DW531" s="109"/>
      <c r="DX531" s="109"/>
      <c r="DY531" s="109"/>
      <c r="DZ531" s="109"/>
      <c r="EA531" s="109"/>
      <c r="EB531" s="109"/>
      <c r="EC531" s="109"/>
      <c r="ED531" s="109"/>
      <c r="EE531" s="109"/>
      <c r="EF531" s="109"/>
      <c r="EG531" s="109"/>
      <c r="EH531" s="109"/>
      <c r="EI531" s="109"/>
      <c r="EJ531" s="109"/>
      <c r="EK531" s="109"/>
      <c r="EL531" s="109"/>
      <c r="EM531" s="109"/>
      <c r="EN531" s="109"/>
      <c r="EO531" s="109"/>
      <c r="EP531" s="109"/>
      <c r="EQ531" s="109"/>
      <c r="ER531" s="109"/>
      <c r="ES531" s="109"/>
      <c r="ET531" s="109"/>
      <c r="EU531" s="109"/>
      <c r="EV531" s="109"/>
      <c r="EW531" s="109"/>
      <c r="EX531" s="109"/>
      <c r="EY531" s="109"/>
      <c r="EZ531" s="109"/>
      <c r="FA531" s="109"/>
      <c r="FB531" s="109"/>
      <c r="FC531" s="109"/>
      <c r="FD531" s="109"/>
      <c r="FE531" s="109"/>
      <c r="FF531" s="109"/>
      <c r="FG531" s="109"/>
      <c r="FH531" s="109"/>
      <c r="FI531" s="109"/>
      <c r="FJ531" s="109"/>
      <c r="FK531" s="109"/>
      <c r="FL531" s="109"/>
      <c r="FM531" s="109"/>
      <c r="FN531" s="109"/>
      <c r="FO531" s="109"/>
      <c r="FP531" s="109"/>
      <c r="FQ531" s="109"/>
      <c r="FR531" s="109"/>
      <c r="FS531" s="109"/>
      <c r="FT531" s="109"/>
      <c r="FU531" s="109"/>
      <c r="FV531" s="109"/>
      <c r="FW531" s="109"/>
      <c r="FX531" s="109"/>
      <c r="FY531" s="109"/>
      <c r="FZ531" s="109"/>
      <c r="GA531" s="109"/>
      <c r="GB531" s="109"/>
      <c r="GC531" s="109"/>
      <c r="GD531" s="109"/>
      <c r="GE531" s="109"/>
      <c r="GF531" s="109"/>
      <c r="GG531" s="109"/>
      <c r="GH531" s="109"/>
      <c r="GI531" s="109"/>
      <c r="GJ531" s="109"/>
      <c r="GK531" s="109"/>
      <c r="GL531" s="109"/>
      <c r="GM531" s="109"/>
      <c r="GN531" s="109"/>
      <c r="GO531" s="109"/>
      <c r="GP531" s="109"/>
      <c r="GQ531" s="109"/>
      <c r="GR531" s="109"/>
      <c r="GS531" s="109"/>
      <c r="GT531" s="109"/>
      <c r="GU531" s="109"/>
      <c r="GV531" s="109"/>
      <c r="GW531" s="109"/>
      <c r="GX531" s="109"/>
      <c r="GY531" s="109"/>
      <c r="GZ531" s="109"/>
      <c r="HA531" s="109"/>
      <c r="HB531" s="109"/>
      <c r="HC531" s="109"/>
      <c r="HD531" s="109"/>
      <c r="HE531" s="109"/>
      <c r="HF531" s="109"/>
      <c r="HG531" s="109"/>
      <c r="HH531" s="109"/>
      <c r="HI531" s="109"/>
      <c r="HJ531" s="109"/>
      <c r="HK531" s="109"/>
      <c r="HL531" s="109"/>
      <c r="HM531" s="109"/>
      <c r="HN531" s="109"/>
      <c r="HO531" s="109"/>
      <c r="HP531" s="109"/>
      <c r="HQ531" s="109"/>
      <c r="HR531" s="109"/>
      <c r="HS531" s="109"/>
      <c r="HT531" s="109"/>
      <c r="HU531" s="109"/>
      <c r="HV531" s="109"/>
      <c r="HW531" s="109"/>
      <c r="HX531" s="109"/>
      <c r="HY531" s="109">
        <v>5</v>
      </c>
      <c r="HZ531" s="109"/>
      <c r="IA531" s="109"/>
      <c r="IB531" s="109"/>
      <c r="IC531" s="109"/>
      <c r="ID531" s="109"/>
      <c r="IE531" s="109"/>
      <c r="IF531" s="109"/>
      <c r="IG531" s="109"/>
      <c r="IH531" s="109"/>
      <c r="II531" s="109"/>
      <c r="IJ531" s="109"/>
      <c r="IK531" s="109"/>
      <c r="IL531" s="109"/>
      <c r="IM531" s="109"/>
      <c r="IN531" s="109"/>
      <c r="IO531" s="109"/>
      <c r="IP531" s="109"/>
      <c r="IQ531" s="109"/>
      <c r="IR531" s="109"/>
      <c r="IS531" s="109"/>
      <c r="IT531" s="109"/>
      <c r="IU531" s="109"/>
      <c r="IV531" s="109"/>
      <c r="IW531" s="109"/>
      <c r="IX531" s="109"/>
      <c r="IY531" s="109"/>
      <c r="IZ531" s="109"/>
      <c r="JA531" s="109"/>
      <c r="JB531" s="109"/>
      <c r="JC531" s="109"/>
      <c r="JD531" s="109"/>
      <c r="JE531" s="109"/>
      <c r="JF531" s="109"/>
      <c r="JG531" s="109"/>
      <c r="JH531" s="109"/>
      <c r="JI531" s="109"/>
      <c r="JJ531" s="109"/>
      <c r="JK531" s="109"/>
      <c r="JL531" s="109"/>
      <c r="JM531" s="109"/>
      <c r="JN531" s="109"/>
      <c r="JO531" s="109"/>
      <c r="JP531" s="109"/>
      <c r="JQ531" s="109"/>
      <c r="JR531" s="109"/>
      <c r="JS531" s="109"/>
      <c r="JT531" s="109"/>
      <c r="JU531" s="109"/>
      <c r="JV531" s="109"/>
      <c r="JW531" s="109"/>
      <c r="JX531" s="109"/>
      <c r="JY531" s="109"/>
      <c r="JZ531" s="109"/>
      <c r="KA531" s="109"/>
      <c r="KB531" s="109"/>
      <c r="KC531" s="109"/>
      <c r="KD531" s="109"/>
      <c r="KE531" s="109"/>
      <c r="KF531" s="109"/>
      <c r="KG531" s="109"/>
      <c r="KH531" s="109"/>
      <c r="KI531" s="109"/>
      <c r="KJ531" s="109"/>
      <c r="KK531" s="109"/>
      <c r="KL531" s="109"/>
      <c r="KM531" s="109"/>
      <c r="KN531" s="109"/>
      <c r="KO531" s="109"/>
      <c r="KP531" s="109"/>
      <c r="KQ531" s="109"/>
      <c r="KR531" s="109"/>
      <c r="KS531" s="109"/>
      <c r="KT531" s="109"/>
      <c r="KU531" s="109"/>
      <c r="KV531" s="109"/>
      <c r="KW531" s="109"/>
      <c r="KX531" s="109"/>
      <c r="KY531" s="109"/>
      <c r="KZ531" s="109"/>
      <c r="LA531" s="109"/>
      <c r="LB531" s="109"/>
      <c r="LC531" s="109"/>
      <c r="LD531" s="109"/>
      <c r="LE531" s="109"/>
      <c r="LF531" s="109"/>
      <c r="LG531" s="109"/>
      <c r="LH531" s="109"/>
      <c r="LI531" s="109"/>
      <c r="LJ531" s="109"/>
      <c r="LK531" s="109"/>
      <c r="LL531" s="109"/>
      <c r="LM531" s="109"/>
      <c r="LN531" s="109"/>
      <c r="LO531" s="109"/>
      <c r="LP531" s="109"/>
      <c r="LQ531" s="109"/>
      <c r="LR531" s="109"/>
      <c r="LS531" s="109"/>
      <c r="LT531" s="109"/>
      <c r="LU531" s="109"/>
      <c r="LV531" s="109"/>
      <c r="LW531" s="109"/>
      <c r="LX531" s="109"/>
      <c r="LY531" s="109"/>
      <c r="LZ531" s="109"/>
      <c r="MA531" s="109"/>
      <c r="MB531" s="109"/>
      <c r="MC531" s="109"/>
      <c r="MD531" s="109"/>
      <c r="ME531" s="109"/>
      <c r="MF531" s="109"/>
      <c r="MG531" s="109"/>
      <c r="MH531" s="109"/>
      <c r="MI531" s="109"/>
      <c r="MJ531" s="109"/>
      <c r="MK531" s="109"/>
      <c r="ML531" s="109"/>
      <c r="MM531" s="109"/>
      <c r="MN531" s="109"/>
      <c r="MO531" s="109"/>
      <c r="MP531" s="109"/>
      <c r="MQ531" s="109"/>
      <c r="MR531" s="109"/>
      <c r="MS531" s="109"/>
      <c r="MT531" s="109"/>
      <c r="MU531" s="109"/>
      <c r="MV531" s="109"/>
      <c r="MW531" s="109"/>
      <c r="MX531" s="109"/>
      <c r="MY531" s="109"/>
      <c r="MZ531" s="109"/>
      <c r="NA531" s="109"/>
      <c r="NB531" s="109"/>
      <c r="NC531" s="109"/>
      <c r="ND531" s="109"/>
      <c r="NE531" s="109"/>
      <c r="NF531" s="109"/>
      <c r="NG531" s="109"/>
      <c r="NH531" s="109"/>
      <c r="NI531" s="109"/>
      <c r="NJ531" s="109"/>
      <c r="NK531" s="109"/>
      <c r="NL531" s="109"/>
      <c r="NM531" s="109"/>
      <c r="NN531" s="109"/>
      <c r="NO531" s="109"/>
      <c r="NP531" s="109"/>
      <c r="NQ531" s="109"/>
      <c r="NR531" s="109"/>
      <c r="NS531" s="109"/>
      <c r="NT531" s="109"/>
      <c r="NU531" s="109"/>
      <c r="NV531" s="109"/>
      <c r="NW531" s="109"/>
      <c r="NX531" s="109"/>
      <c r="NY531" s="109"/>
      <c r="NZ531" s="109"/>
      <c r="OA531" s="109"/>
      <c r="OB531" s="109"/>
      <c r="OC531" s="109"/>
      <c r="OD531" s="109"/>
      <c r="OE531" s="109"/>
      <c r="OF531" s="109"/>
      <c r="OG531" s="109"/>
      <c r="OH531" s="109"/>
      <c r="OI531" s="109"/>
      <c r="OJ531" s="109"/>
      <c r="OK531" s="109"/>
      <c r="OL531" s="109"/>
      <c r="OM531" s="109"/>
      <c r="ON531" s="109"/>
      <c r="OO531" s="109"/>
      <c r="OP531" s="109"/>
      <c r="OQ531" s="109"/>
      <c r="OR531" s="109"/>
      <c r="OS531" s="109"/>
      <c r="OT531" s="109"/>
      <c r="OU531" s="109"/>
      <c r="OV531" s="109"/>
      <c r="OW531" s="109"/>
      <c r="OX531" s="109"/>
      <c r="OY531" s="109"/>
      <c r="OZ531" s="109"/>
      <c r="PA531" s="109"/>
      <c r="PB531" s="109"/>
      <c r="PC531" s="109"/>
      <c r="PD531" s="109"/>
      <c r="PE531" s="109"/>
      <c r="PF531" s="109"/>
      <c r="PG531" s="109"/>
      <c r="PH531" s="109"/>
      <c r="PI531" s="109"/>
      <c r="PJ531" s="109"/>
      <c r="PK531" s="109"/>
      <c r="PL531" s="109"/>
      <c r="PM531" s="109"/>
      <c r="PN531" s="109"/>
      <c r="PO531" s="109"/>
      <c r="PP531" s="109"/>
      <c r="PQ531" s="109"/>
      <c r="PR531" s="109"/>
      <c r="PS531" s="109"/>
      <c r="PT531" s="109"/>
      <c r="PU531" s="109"/>
      <c r="PV531" s="109"/>
      <c r="PW531" s="109"/>
      <c r="PX531" s="109"/>
      <c r="PY531" s="109"/>
      <c r="PZ531" s="109"/>
      <c r="QA531" s="109"/>
      <c r="QB531" s="109"/>
      <c r="QC531" s="109"/>
      <c r="QD531" s="109"/>
      <c r="QE531" s="109"/>
      <c r="QF531" s="109"/>
      <c r="QG531" s="109"/>
      <c r="QH531" s="109"/>
      <c r="QI531" s="109"/>
      <c r="QJ531" s="109"/>
      <c r="QK531" s="23">
        <f t="shared" si="8"/>
        <v>5</v>
      </c>
      <c r="QL531" s="125"/>
      <c r="QM531" s="148"/>
      <c r="QN531" s="125"/>
      <c r="QO531" s="125"/>
      <c r="QP531" s="125"/>
      <c r="QQ531" s="125"/>
      <c r="QR531" s="125"/>
    </row>
    <row r="532" spans="1:460" s="5" customFormat="1" ht="12.75" customHeight="1" x14ac:dyDescent="0.2">
      <c r="A532" s="52">
        <v>44778</v>
      </c>
      <c r="B532" s="98" t="s">
        <v>439</v>
      </c>
      <c r="C532" s="107"/>
      <c r="D532" s="107"/>
      <c r="E532" s="108"/>
      <c r="F532" s="108"/>
      <c r="G532" s="108"/>
      <c r="H532" s="108"/>
      <c r="I532" s="108"/>
      <c r="J532" s="108"/>
      <c r="K532" s="108"/>
      <c r="L532" s="108"/>
      <c r="M532" s="108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 s="109"/>
      <c r="BD532" s="109"/>
      <c r="BE532" s="109"/>
      <c r="BF532" s="109"/>
      <c r="BG532" s="109"/>
      <c r="BH532" s="109"/>
      <c r="BI532" s="109"/>
      <c r="BJ532" s="109"/>
      <c r="BK532" s="109"/>
      <c r="BL532" s="109"/>
      <c r="BM532" s="109"/>
      <c r="BN532" s="109"/>
      <c r="BO532" s="109"/>
      <c r="BP532" s="109"/>
      <c r="BQ532" s="109"/>
      <c r="BR532" s="109"/>
      <c r="BS532" s="109"/>
      <c r="BT532" s="109"/>
      <c r="BU532" s="109"/>
      <c r="BV532" s="109"/>
      <c r="BW532" s="109"/>
      <c r="BX532" s="109"/>
      <c r="BY532" s="109"/>
      <c r="BZ532" s="109"/>
      <c r="CA532" s="109"/>
      <c r="CB532" s="109"/>
      <c r="CC532" s="109"/>
      <c r="CD532" s="109"/>
      <c r="CE532" s="109"/>
      <c r="CF532" s="109"/>
      <c r="CG532" s="109"/>
      <c r="CH532" s="109"/>
      <c r="CI532" s="109"/>
      <c r="CJ532" s="109"/>
      <c r="CK532" s="109"/>
      <c r="CL532" s="109"/>
      <c r="CM532" s="109"/>
      <c r="CN532" s="109"/>
      <c r="CO532" s="109"/>
      <c r="CP532" s="109"/>
      <c r="CQ532" s="109"/>
      <c r="CR532" s="109"/>
      <c r="CS532" s="109"/>
      <c r="CT532" s="109"/>
      <c r="CU532" s="109"/>
      <c r="CV532" s="109"/>
      <c r="CW532" s="109"/>
      <c r="CX532" s="109"/>
      <c r="CY532" s="109"/>
      <c r="CZ532" s="109"/>
      <c r="DA532" s="109"/>
      <c r="DB532" s="109"/>
      <c r="DC532" s="109"/>
      <c r="DD532" s="109"/>
      <c r="DE532" s="109"/>
      <c r="DF532" s="109"/>
      <c r="DG532" s="109"/>
      <c r="DH532" s="109"/>
      <c r="DI532" s="109"/>
      <c r="DJ532" s="109"/>
      <c r="DK532" s="109"/>
      <c r="DL532" s="109"/>
      <c r="DM532" s="109"/>
      <c r="DN532" s="109"/>
      <c r="DO532" s="109"/>
      <c r="DP532" s="109"/>
      <c r="DQ532" s="109"/>
      <c r="DR532" s="109"/>
      <c r="DS532" s="109"/>
      <c r="DT532" s="109"/>
      <c r="DU532" s="109"/>
      <c r="DV532" s="109"/>
      <c r="DW532" s="109"/>
      <c r="DX532" s="109"/>
      <c r="DY532" s="109"/>
      <c r="DZ532" s="109"/>
      <c r="EA532" s="109"/>
      <c r="EB532" s="109"/>
      <c r="EC532" s="109"/>
      <c r="ED532" s="109"/>
      <c r="EE532" s="109"/>
      <c r="EF532" s="109"/>
      <c r="EG532" s="109"/>
      <c r="EH532" s="109"/>
      <c r="EI532" s="109"/>
      <c r="EJ532" s="109"/>
      <c r="EK532" s="109"/>
      <c r="EL532" s="109"/>
      <c r="EM532" s="109"/>
      <c r="EN532" s="109"/>
      <c r="EO532" s="109"/>
      <c r="EP532" s="109"/>
      <c r="EQ532" s="109"/>
      <c r="ER532" s="109"/>
      <c r="ES532" s="109"/>
      <c r="ET532" s="109"/>
      <c r="EU532" s="109"/>
      <c r="EV532" s="109"/>
      <c r="EW532" s="109"/>
      <c r="EX532" s="109"/>
      <c r="EY532" s="109"/>
      <c r="EZ532" s="109"/>
      <c r="FA532" s="109"/>
      <c r="FB532" s="109"/>
      <c r="FC532" s="109"/>
      <c r="FD532" s="109"/>
      <c r="FE532" s="109"/>
      <c r="FF532" s="109"/>
      <c r="FG532" s="109"/>
      <c r="FH532" s="109"/>
      <c r="FI532" s="109"/>
      <c r="FJ532" s="109"/>
      <c r="FK532" s="109"/>
      <c r="FL532" s="109"/>
      <c r="FM532" s="109"/>
      <c r="FN532" s="109"/>
      <c r="FO532" s="109"/>
      <c r="FP532" s="109"/>
      <c r="FQ532" s="109"/>
      <c r="FR532" s="109"/>
      <c r="FS532" s="109"/>
      <c r="FT532" s="109"/>
      <c r="FU532" s="109"/>
      <c r="FV532" s="109"/>
      <c r="FW532" s="109"/>
      <c r="FX532" s="109"/>
      <c r="FY532" s="109"/>
      <c r="FZ532" s="109"/>
      <c r="GA532" s="109"/>
      <c r="GB532" s="109"/>
      <c r="GC532" s="109"/>
      <c r="GD532" s="109"/>
      <c r="GE532" s="109"/>
      <c r="GF532" s="109"/>
      <c r="GG532" s="109"/>
      <c r="GH532" s="109"/>
      <c r="GI532" s="109"/>
      <c r="GJ532" s="109"/>
      <c r="GK532" s="109"/>
      <c r="GL532" s="109"/>
      <c r="GM532" s="109"/>
      <c r="GN532" s="109"/>
      <c r="GO532" s="109"/>
      <c r="GP532" s="109"/>
      <c r="GQ532" s="109"/>
      <c r="GR532" s="109"/>
      <c r="GS532" s="109"/>
      <c r="GT532" s="109"/>
      <c r="GU532" s="109"/>
      <c r="GV532" s="109"/>
      <c r="GW532" s="109"/>
      <c r="GX532" s="109"/>
      <c r="GY532" s="109"/>
      <c r="GZ532" s="109"/>
      <c r="HA532" s="109"/>
      <c r="HB532" s="109"/>
      <c r="HC532" s="109"/>
      <c r="HD532" s="109"/>
      <c r="HE532" s="109"/>
      <c r="HF532" s="109"/>
      <c r="HG532" s="109"/>
      <c r="HH532" s="109"/>
      <c r="HI532" s="109"/>
      <c r="HJ532" s="109"/>
      <c r="HK532" s="109"/>
      <c r="HL532" s="109"/>
      <c r="HM532" s="109"/>
      <c r="HN532" s="109"/>
      <c r="HO532" s="109"/>
      <c r="HP532" s="109"/>
      <c r="HQ532" s="109"/>
      <c r="HR532" s="109"/>
      <c r="HS532" s="109"/>
      <c r="HT532" s="109"/>
      <c r="HU532" s="109"/>
      <c r="HV532" s="109"/>
      <c r="HW532" s="109"/>
      <c r="HX532" s="109"/>
      <c r="HY532" s="109"/>
      <c r="HZ532" s="109"/>
      <c r="IA532" s="109"/>
      <c r="IB532" s="109"/>
      <c r="IC532" s="109"/>
      <c r="ID532" s="109"/>
      <c r="IE532" s="109"/>
      <c r="IF532" s="109"/>
      <c r="IG532" s="109"/>
      <c r="IH532" s="109"/>
      <c r="II532" s="109"/>
      <c r="IJ532" s="109"/>
      <c r="IK532" s="109"/>
      <c r="IL532" s="109"/>
      <c r="IM532" s="109"/>
      <c r="IN532" s="109"/>
      <c r="IO532" s="109"/>
      <c r="IP532" s="109"/>
      <c r="IQ532" s="109"/>
      <c r="IR532" s="109"/>
      <c r="IS532" s="109"/>
      <c r="IT532" s="109"/>
      <c r="IU532" s="109"/>
      <c r="IV532" s="109"/>
      <c r="IW532" s="109"/>
      <c r="IX532" s="109"/>
      <c r="IY532" s="109"/>
      <c r="IZ532" s="109"/>
      <c r="JA532" s="109"/>
      <c r="JB532" s="109"/>
      <c r="JC532" s="109"/>
      <c r="JD532" s="109"/>
      <c r="JE532" s="109"/>
      <c r="JF532" s="109"/>
      <c r="JG532" s="109"/>
      <c r="JH532" s="109"/>
      <c r="JI532" s="109"/>
      <c r="JJ532" s="109"/>
      <c r="JK532" s="109"/>
      <c r="JL532" s="109"/>
      <c r="JM532" s="109"/>
      <c r="JN532" s="109"/>
      <c r="JO532" s="109"/>
      <c r="JP532" s="109"/>
      <c r="JQ532" s="109"/>
      <c r="JR532" s="109"/>
      <c r="JS532" s="109"/>
      <c r="JT532" s="109"/>
      <c r="JU532" s="109"/>
      <c r="JV532" s="109"/>
      <c r="JW532" s="109"/>
      <c r="JX532" s="109"/>
      <c r="JY532" s="109"/>
      <c r="JZ532" s="109"/>
      <c r="KA532" s="109"/>
      <c r="KB532" s="109"/>
      <c r="KC532" s="109"/>
      <c r="KD532" s="109"/>
      <c r="KE532" s="109"/>
      <c r="KF532" s="109"/>
      <c r="KG532" s="109"/>
      <c r="KH532" s="109"/>
      <c r="KI532" s="109"/>
      <c r="KJ532" s="109"/>
      <c r="KK532" s="109"/>
      <c r="KL532" s="109"/>
      <c r="KM532" s="109"/>
      <c r="KN532" s="109"/>
      <c r="KO532" s="109"/>
      <c r="KP532" s="109"/>
      <c r="KQ532" s="109"/>
      <c r="KR532" s="109"/>
      <c r="KS532" s="109"/>
      <c r="KT532" s="109"/>
      <c r="KU532" s="109"/>
      <c r="KV532" s="109"/>
      <c r="KW532" s="109"/>
      <c r="KX532" s="109"/>
      <c r="KY532" s="109"/>
      <c r="KZ532" s="109"/>
      <c r="LA532" s="109"/>
      <c r="LB532" s="109"/>
      <c r="LC532" s="109"/>
      <c r="LD532" s="109"/>
      <c r="LE532" s="109"/>
      <c r="LF532" s="109"/>
      <c r="LG532" s="109"/>
      <c r="LH532" s="109"/>
      <c r="LI532" s="109"/>
      <c r="LJ532" s="109"/>
      <c r="LK532" s="109"/>
      <c r="LL532" s="109"/>
      <c r="LM532" s="109"/>
      <c r="LN532" s="109"/>
      <c r="LO532" s="109"/>
      <c r="LP532" s="109"/>
      <c r="LQ532" s="109"/>
      <c r="LR532" s="109"/>
      <c r="LS532" s="109"/>
      <c r="LT532" s="109"/>
      <c r="LU532" s="109"/>
      <c r="LV532" s="109"/>
      <c r="LW532" s="109"/>
      <c r="LX532" s="109"/>
      <c r="LY532" s="109"/>
      <c r="LZ532" s="109"/>
      <c r="MA532" s="109"/>
      <c r="MB532" s="109"/>
      <c r="MC532" s="109"/>
      <c r="MD532" s="109"/>
      <c r="ME532" s="109"/>
      <c r="MF532" s="109"/>
      <c r="MG532" s="109"/>
      <c r="MH532" s="109"/>
      <c r="MI532" s="109"/>
      <c r="MJ532" s="109"/>
      <c r="MK532" s="109"/>
      <c r="ML532" s="109"/>
      <c r="MM532" s="109"/>
      <c r="MN532" s="109"/>
      <c r="MO532" s="109"/>
      <c r="MP532" s="109"/>
      <c r="MQ532" s="109"/>
      <c r="MR532" s="109"/>
      <c r="MS532" s="109"/>
      <c r="MT532" s="109"/>
      <c r="MU532" s="109"/>
      <c r="MV532" s="109"/>
      <c r="MW532" s="109"/>
      <c r="MX532" s="109"/>
      <c r="MY532" s="109"/>
      <c r="MZ532" s="109"/>
      <c r="NA532" s="109"/>
      <c r="NB532" s="109"/>
      <c r="NC532" s="109"/>
      <c r="ND532" s="109"/>
      <c r="NE532" s="109"/>
      <c r="NF532" s="109"/>
      <c r="NG532" s="109"/>
      <c r="NH532" s="109"/>
      <c r="NI532" s="109"/>
      <c r="NJ532" s="109"/>
      <c r="NK532" s="109"/>
      <c r="NL532" s="109"/>
      <c r="NM532" s="109"/>
      <c r="NN532" s="109"/>
      <c r="NO532" s="109"/>
      <c r="NP532" s="109"/>
      <c r="NQ532" s="109"/>
      <c r="NR532" s="109"/>
      <c r="NS532" s="109"/>
      <c r="NT532" s="109"/>
      <c r="NU532" s="109"/>
      <c r="NV532" s="109"/>
      <c r="NW532" s="109"/>
      <c r="NX532" s="109"/>
      <c r="NY532" s="109"/>
      <c r="NZ532" s="109"/>
      <c r="OA532" s="109"/>
      <c r="OB532" s="109"/>
      <c r="OC532" s="109"/>
      <c r="OD532" s="109"/>
      <c r="OE532" s="109"/>
      <c r="OF532" s="109"/>
      <c r="OG532" s="109"/>
      <c r="OH532" s="109"/>
      <c r="OI532" s="109"/>
      <c r="OJ532" s="109"/>
      <c r="OK532" s="109"/>
      <c r="OL532" s="109"/>
      <c r="OM532" s="109"/>
      <c r="ON532" s="109"/>
      <c r="OO532" s="109"/>
      <c r="OP532" s="109"/>
      <c r="OQ532" s="109"/>
      <c r="OR532" s="109">
        <v>5</v>
      </c>
      <c r="OS532" s="109"/>
      <c r="OT532" s="109"/>
      <c r="OU532" s="109"/>
      <c r="OV532" s="109"/>
      <c r="OW532" s="109"/>
      <c r="OX532" s="109"/>
      <c r="OY532" s="109"/>
      <c r="OZ532" s="109"/>
      <c r="PA532" s="109"/>
      <c r="PB532" s="109"/>
      <c r="PC532" s="109"/>
      <c r="PD532" s="109"/>
      <c r="PE532" s="109"/>
      <c r="PF532" s="109"/>
      <c r="PG532" s="109"/>
      <c r="PH532" s="109"/>
      <c r="PI532" s="109"/>
      <c r="PJ532" s="109"/>
      <c r="PK532" s="109"/>
      <c r="PL532" s="109"/>
      <c r="PM532" s="109"/>
      <c r="PN532" s="109"/>
      <c r="PO532" s="109"/>
      <c r="PP532" s="109"/>
      <c r="PQ532" s="109"/>
      <c r="PR532" s="109"/>
      <c r="PS532" s="109"/>
      <c r="PT532" s="109"/>
      <c r="PU532" s="109"/>
      <c r="PV532" s="109"/>
      <c r="PW532" s="109"/>
      <c r="PX532" s="109"/>
      <c r="PY532" s="109"/>
      <c r="PZ532" s="109"/>
      <c r="QA532" s="109"/>
      <c r="QB532" s="109"/>
      <c r="QC532" s="109"/>
      <c r="QD532" s="109"/>
      <c r="QE532" s="109"/>
      <c r="QF532" s="109"/>
      <c r="QG532" s="109"/>
      <c r="QH532" s="109"/>
      <c r="QI532" s="109"/>
      <c r="QJ532" s="109"/>
      <c r="QK532" s="23">
        <f t="shared" si="8"/>
        <v>5</v>
      </c>
      <c r="QL532" s="125"/>
      <c r="QM532" s="148"/>
      <c r="QN532" s="125"/>
      <c r="QO532" s="125"/>
      <c r="QP532" s="125"/>
      <c r="QQ532" s="125"/>
      <c r="QR532" s="125"/>
    </row>
    <row r="533" spans="1:460" s="5" customFormat="1" ht="12.75" customHeight="1" x14ac:dyDescent="0.2">
      <c r="A533" s="52">
        <v>44778</v>
      </c>
      <c r="B533" s="90" t="s">
        <v>580</v>
      </c>
      <c r="C533" s="107"/>
      <c r="D533" s="107"/>
      <c r="E533" s="108"/>
      <c r="F533" s="108"/>
      <c r="G533" s="108"/>
      <c r="H533" s="108"/>
      <c r="I533" s="108"/>
      <c r="J533" s="108"/>
      <c r="K533" s="108"/>
      <c r="L533" s="108"/>
      <c r="M533" s="108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 s="109"/>
      <c r="BD533" s="109"/>
      <c r="BE533" s="109"/>
      <c r="BF533" s="109"/>
      <c r="BG533" s="109"/>
      <c r="BH533" s="109"/>
      <c r="BI533" s="109"/>
      <c r="BJ533" s="109"/>
      <c r="BK533" s="109"/>
      <c r="BL533" s="109">
        <v>20</v>
      </c>
      <c r="BM533" s="109"/>
      <c r="BN533" s="109"/>
      <c r="BO533" s="109"/>
      <c r="BP533" s="109"/>
      <c r="BQ533" s="109"/>
      <c r="BR533" s="109"/>
      <c r="BS533" s="109"/>
      <c r="BT533" s="109"/>
      <c r="BU533" s="109"/>
      <c r="BV533" s="109"/>
      <c r="BW533" s="109"/>
      <c r="BX533" s="109"/>
      <c r="BY533" s="109"/>
      <c r="BZ533" s="109"/>
      <c r="CA533" s="109"/>
      <c r="CB533" s="109"/>
      <c r="CC533" s="109"/>
      <c r="CD533" s="109"/>
      <c r="CE533" s="109"/>
      <c r="CF533" s="109"/>
      <c r="CG533" s="109"/>
      <c r="CH533" s="109"/>
      <c r="CI533" s="109"/>
      <c r="CJ533" s="109"/>
      <c r="CK533" s="109"/>
      <c r="CL533" s="109"/>
      <c r="CM533" s="109"/>
      <c r="CN533" s="109"/>
      <c r="CO533" s="109"/>
      <c r="CP533" s="109"/>
      <c r="CQ533" s="109"/>
      <c r="CR533" s="109"/>
      <c r="CS533" s="109"/>
      <c r="CT533" s="109"/>
      <c r="CU533" s="109"/>
      <c r="CV533" s="109"/>
      <c r="CW533" s="109"/>
      <c r="CX533" s="109"/>
      <c r="CY533" s="109"/>
      <c r="CZ533" s="109"/>
      <c r="DA533" s="109"/>
      <c r="DB533" s="109"/>
      <c r="DC533" s="109"/>
      <c r="DD533" s="109"/>
      <c r="DE533" s="109"/>
      <c r="DF533" s="109"/>
      <c r="DG533" s="109"/>
      <c r="DH533" s="109"/>
      <c r="DI533" s="109"/>
      <c r="DJ533" s="109"/>
      <c r="DK533" s="109"/>
      <c r="DL533" s="109"/>
      <c r="DM533" s="109"/>
      <c r="DN533" s="109"/>
      <c r="DO533" s="109"/>
      <c r="DP533" s="109"/>
      <c r="DQ533" s="109"/>
      <c r="DR533" s="109"/>
      <c r="DS533" s="109"/>
      <c r="DT533" s="109">
        <v>10</v>
      </c>
      <c r="DU533" s="109"/>
      <c r="DV533" s="109">
        <v>2.7</v>
      </c>
      <c r="DW533" s="109"/>
      <c r="DX533" s="109"/>
      <c r="DY533" s="109"/>
      <c r="DZ533" s="109"/>
      <c r="EA533" s="109"/>
      <c r="EB533" s="109"/>
      <c r="EC533" s="109"/>
      <c r="ED533" s="109"/>
      <c r="EE533" s="109"/>
      <c r="EF533" s="109"/>
      <c r="EG533" s="109"/>
      <c r="EH533" s="109"/>
      <c r="EI533" s="109"/>
      <c r="EJ533" s="109"/>
      <c r="EK533" s="109"/>
      <c r="EL533" s="109"/>
      <c r="EM533" s="109"/>
      <c r="EN533" s="109"/>
      <c r="EO533" s="109"/>
      <c r="EP533" s="109"/>
      <c r="EQ533" s="109"/>
      <c r="ER533" s="109"/>
      <c r="ES533" s="109"/>
      <c r="ET533" s="109"/>
      <c r="EU533" s="109"/>
      <c r="EV533" s="109"/>
      <c r="EW533" s="109"/>
      <c r="EX533" s="109"/>
      <c r="EY533" s="109"/>
      <c r="EZ533" s="109"/>
      <c r="FA533" s="109"/>
      <c r="FB533" s="109"/>
      <c r="FC533" s="109"/>
      <c r="FD533" s="109"/>
      <c r="FE533" s="109"/>
      <c r="FF533" s="109"/>
      <c r="FG533" s="109"/>
      <c r="FH533" s="109"/>
      <c r="FI533" s="109"/>
      <c r="FJ533" s="109"/>
      <c r="FK533" s="109"/>
      <c r="FL533" s="109"/>
      <c r="FM533" s="109"/>
      <c r="FN533" s="109"/>
      <c r="FO533" s="109"/>
      <c r="FP533" s="109"/>
      <c r="FQ533" s="109"/>
      <c r="FR533" s="109"/>
      <c r="FS533" s="109"/>
      <c r="FT533" s="109"/>
      <c r="FU533" s="109"/>
      <c r="FV533" s="109"/>
      <c r="FW533" s="109"/>
      <c r="FX533" s="109"/>
      <c r="FY533" s="109"/>
      <c r="FZ533" s="109"/>
      <c r="GA533" s="109"/>
      <c r="GB533" s="109"/>
      <c r="GC533" s="109"/>
      <c r="GD533" s="109"/>
      <c r="GE533" s="109"/>
      <c r="GF533" s="109"/>
      <c r="GG533" s="109"/>
      <c r="GH533" s="109"/>
      <c r="GI533" s="109"/>
      <c r="GJ533" s="109"/>
      <c r="GK533" s="109"/>
      <c r="GL533" s="109"/>
      <c r="GM533" s="109"/>
      <c r="GN533" s="109"/>
      <c r="GO533" s="109"/>
      <c r="GP533" s="109"/>
      <c r="GQ533" s="109"/>
      <c r="GR533" s="109"/>
      <c r="GS533" s="109"/>
      <c r="GT533" s="109"/>
      <c r="GU533" s="109"/>
      <c r="GV533" s="109"/>
      <c r="GW533" s="109"/>
      <c r="GX533" s="109"/>
      <c r="GY533" s="109"/>
      <c r="GZ533" s="109"/>
      <c r="HA533" s="109"/>
      <c r="HB533" s="109"/>
      <c r="HC533" s="109"/>
      <c r="HD533" s="109"/>
      <c r="HE533" s="109"/>
      <c r="HF533" s="109"/>
      <c r="HG533" s="109"/>
      <c r="HH533" s="109"/>
      <c r="HI533" s="109"/>
      <c r="HJ533" s="109"/>
      <c r="HK533" s="109"/>
      <c r="HL533" s="109"/>
      <c r="HM533" s="109"/>
      <c r="HN533" s="109"/>
      <c r="HO533" s="109"/>
      <c r="HP533" s="109"/>
      <c r="HQ533" s="109"/>
      <c r="HR533" s="109"/>
      <c r="HS533" s="109"/>
      <c r="HT533" s="109"/>
      <c r="HU533" s="109"/>
      <c r="HV533" s="109"/>
      <c r="HW533" s="109"/>
      <c r="HX533" s="109"/>
      <c r="HY533" s="109"/>
      <c r="HZ533" s="109"/>
      <c r="IA533" s="109"/>
      <c r="IB533" s="109"/>
      <c r="IC533" s="109"/>
      <c r="ID533" s="109"/>
      <c r="IE533" s="109"/>
      <c r="IF533" s="109"/>
      <c r="IG533" s="109"/>
      <c r="IH533" s="109"/>
      <c r="II533" s="109"/>
      <c r="IJ533" s="109"/>
      <c r="IK533" s="109"/>
      <c r="IL533" s="109"/>
      <c r="IM533" s="109"/>
      <c r="IN533" s="109"/>
      <c r="IO533" s="109"/>
      <c r="IP533" s="109"/>
      <c r="IQ533" s="109"/>
      <c r="IR533" s="109"/>
      <c r="IS533" s="109"/>
      <c r="IT533" s="109"/>
      <c r="IU533" s="109"/>
      <c r="IV533" s="109"/>
      <c r="IW533" s="109"/>
      <c r="IX533" s="109"/>
      <c r="IY533" s="109"/>
      <c r="IZ533" s="109"/>
      <c r="JA533" s="109"/>
      <c r="JB533" s="109"/>
      <c r="JC533" s="109"/>
      <c r="JD533" s="109"/>
      <c r="JE533" s="109"/>
      <c r="JF533" s="109"/>
      <c r="JG533" s="109"/>
      <c r="JH533" s="109"/>
      <c r="JI533" s="109"/>
      <c r="JJ533" s="109"/>
      <c r="JK533" s="109"/>
      <c r="JL533" s="109"/>
      <c r="JM533" s="109"/>
      <c r="JN533" s="109"/>
      <c r="JO533" s="109"/>
      <c r="JP533" s="109"/>
      <c r="JQ533" s="109"/>
      <c r="JR533" s="109"/>
      <c r="JS533" s="109"/>
      <c r="JT533" s="109"/>
      <c r="JU533" s="109"/>
      <c r="JV533" s="109"/>
      <c r="JW533" s="109"/>
      <c r="JX533" s="109"/>
      <c r="JY533" s="109"/>
      <c r="JZ533" s="109"/>
      <c r="KA533" s="109"/>
      <c r="KB533" s="109"/>
      <c r="KC533" s="109"/>
      <c r="KD533" s="109"/>
      <c r="KE533" s="109"/>
      <c r="KF533" s="109"/>
      <c r="KG533" s="109"/>
      <c r="KH533" s="109"/>
      <c r="KI533" s="109"/>
      <c r="KJ533" s="109"/>
      <c r="KK533" s="109"/>
      <c r="KL533" s="109"/>
      <c r="KM533" s="109"/>
      <c r="KN533" s="109"/>
      <c r="KO533" s="109"/>
      <c r="KP533" s="109"/>
      <c r="KQ533" s="109"/>
      <c r="KR533" s="109"/>
      <c r="KS533" s="109"/>
      <c r="KT533" s="109"/>
      <c r="KU533" s="109"/>
      <c r="KV533" s="109"/>
      <c r="KW533" s="109"/>
      <c r="KX533" s="109"/>
      <c r="KY533" s="109"/>
      <c r="KZ533" s="109"/>
      <c r="LA533" s="109"/>
      <c r="LB533" s="109"/>
      <c r="LC533" s="109"/>
      <c r="LD533" s="109"/>
      <c r="LE533" s="109"/>
      <c r="LF533" s="109"/>
      <c r="LG533" s="109"/>
      <c r="LH533" s="109"/>
      <c r="LI533" s="109"/>
      <c r="LJ533" s="109"/>
      <c r="LK533" s="109"/>
      <c r="LL533" s="109"/>
      <c r="LM533" s="109"/>
      <c r="LN533" s="109"/>
      <c r="LO533" s="109"/>
      <c r="LP533" s="109"/>
      <c r="LQ533" s="109"/>
      <c r="LR533" s="109"/>
      <c r="LS533" s="109"/>
      <c r="LT533" s="109"/>
      <c r="LU533" s="109"/>
      <c r="LV533" s="109"/>
      <c r="LW533" s="109"/>
      <c r="LX533" s="109"/>
      <c r="LY533" s="109"/>
      <c r="LZ533" s="109"/>
      <c r="MA533" s="109"/>
      <c r="MB533" s="109"/>
      <c r="MC533" s="109"/>
      <c r="MD533" s="109"/>
      <c r="ME533" s="109"/>
      <c r="MF533" s="109"/>
      <c r="MG533" s="109"/>
      <c r="MH533" s="109"/>
      <c r="MI533" s="109"/>
      <c r="MJ533" s="109"/>
      <c r="MK533" s="109"/>
      <c r="ML533" s="109"/>
      <c r="MM533" s="109"/>
      <c r="MN533" s="109"/>
      <c r="MO533" s="109"/>
      <c r="MP533" s="109"/>
      <c r="MQ533" s="109"/>
      <c r="MR533" s="109"/>
      <c r="MS533" s="109"/>
      <c r="MT533" s="109"/>
      <c r="MU533" s="109"/>
      <c r="MV533" s="109"/>
      <c r="MW533" s="109"/>
      <c r="MX533" s="109"/>
      <c r="MY533" s="109"/>
      <c r="MZ533" s="109"/>
      <c r="NA533" s="109"/>
      <c r="NB533" s="109"/>
      <c r="NC533" s="109"/>
      <c r="ND533" s="109"/>
      <c r="NE533" s="109"/>
      <c r="NF533" s="109"/>
      <c r="NG533" s="109"/>
      <c r="NH533" s="109"/>
      <c r="NI533" s="109"/>
      <c r="NJ533" s="109"/>
      <c r="NK533" s="109"/>
      <c r="NL533" s="109"/>
      <c r="NM533" s="109"/>
      <c r="NN533" s="109"/>
      <c r="NO533" s="109"/>
      <c r="NP533" s="109"/>
      <c r="NQ533" s="109"/>
      <c r="NR533" s="109"/>
      <c r="NS533" s="109"/>
      <c r="NT533" s="109"/>
      <c r="NU533" s="109"/>
      <c r="NV533" s="109"/>
      <c r="NW533" s="109"/>
      <c r="NX533" s="109"/>
      <c r="NY533" s="109"/>
      <c r="NZ533" s="109"/>
      <c r="OA533" s="109"/>
      <c r="OB533" s="109"/>
      <c r="OC533" s="109"/>
      <c r="OD533" s="109"/>
      <c r="OE533" s="109"/>
      <c r="OF533" s="109"/>
      <c r="OG533" s="109"/>
      <c r="OH533" s="109"/>
      <c r="OI533" s="109"/>
      <c r="OJ533" s="109"/>
      <c r="OK533" s="109"/>
      <c r="OL533" s="109"/>
      <c r="OM533" s="109"/>
      <c r="ON533" s="109"/>
      <c r="OO533" s="109"/>
      <c r="OP533" s="109"/>
      <c r="OQ533" s="109"/>
      <c r="OR533" s="109"/>
      <c r="OS533" s="109"/>
      <c r="OT533" s="109"/>
      <c r="OU533" s="109"/>
      <c r="OV533" s="109"/>
      <c r="OW533" s="109"/>
      <c r="OX533" s="109"/>
      <c r="OY533" s="109"/>
      <c r="OZ533" s="109"/>
      <c r="PA533" s="109"/>
      <c r="PB533" s="109"/>
      <c r="PC533" s="109"/>
      <c r="PD533" s="109"/>
      <c r="PE533" s="109"/>
      <c r="PF533" s="109"/>
      <c r="PG533" s="109"/>
      <c r="PH533" s="109"/>
      <c r="PI533" s="109"/>
      <c r="PJ533" s="109"/>
      <c r="PK533" s="109"/>
      <c r="PL533" s="109"/>
      <c r="PM533" s="109"/>
      <c r="PN533" s="109"/>
      <c r="PO533" s="109"/>
      <c r="PP533" s="109"/>
      <c r="PQ533" s="109"/>
      <c r="PR533" s="109"/>
      <c r="PS533" s="109"/>
      <c r="PT533" s="109"/>
      <c r="PU533" s="109"/>
      <c r="PV533" s="109"/>
      <c r="PW533" s="109"/>
      <c r="PX533" s="109"/>
      <c r="PY533" s="109"/>
      <c r="PZ533" s="109"/>
      <c r="QA533" s="109"/>
      <c r="QB533" s="109"/>
      <c r="QC533" s="109"/>
      <c r="QD533" s="109"/>
      <c r="QE533" s="109"/>
      <c r="QF533" s="109"/>
      <c r="QG533" s="109"/>
      <c r="QH533" s="109"/>
      <c r="QI533" s="109"/>
      <c r="QJ533" s="109"/>
      <c r="QK533" s="23">
        <f t="shared" si="8"/>
        <v>32.700000000000003</v>
      </c>
      <c r="QL533" s="125"/>
      <c r="QM533" s="148"/>
      <c r="QN533" s="125"/>
      <c r="QO533" s="125"/>
      <c r="QP533" s="125"/>
      <c r="QQ533" s="125"/>
      <c r="QR533" s="125">
        <f>612+1070.4+129.06</f>
        <v>1811.46</v>
      </c>
    </row>
    <row r="534" spans="1:460" s="5" customFormat="1" ht="12.75" customHeight="1" x14ac:dyDescent="0.2">
      <c r="A534" s="52">
        <v>44778</v>
      </c>
      <c r="B534" s="98" t="s">
        <v>489</v>
      </c>
      <c r="C534" s="107"/>
      <c r="D534" s="107"/>
      <c r="E534" s="108"/>
      <c r="F534" s="108"/>
      <c r="G534" s="108"/>
      <c r="H534" s="108"/>
      <c r="I534" s="108"/>
      <c r="J534" s="108"/>
      <c r="K534" s="108"/>
      <c r="L534" s="108"/>
      <c r="M534" s="108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 s="109"/>
      <c r="BD534" s="109"/>
      <c r="BE534" s="109"/>
      <c r="BF534" s="109"/>
      <c r="BG534" s="109"/>
      <c r="BH534" s="109"/>
      <c r="BI534" s="109"/>
      <c r="BJ534" s="109"/>
      <c r="BK534" s="109"/>
      <c r="BL534" s="109"/>
      <c r="BM534" s="109"/>
      <c r="BN534" s="109"/>
      <c r="BO534" s="109"/>
      <c r="BP534" s="109"/>
      <c r="BQ534" s="109"/>
      <c r="BR534" s="109"/>
      <c r="BS534" s="109"/>
      <c r="BT534" s="109"/>
      <c r="BU534" s="109"/>
      <c r="BV534" s="109"/>
      <c r="BW534" s="109"/>
      <c r="BX534" s="109"/>
      <c r="BY534" s="109"/>
      <c r="BZ534" s="109"/>
      <c r="CA534" s="109"/>
      <c r="CB534" s="109"/>
      <c r="CC534" s="109"/>
      <c r="CD534" s="109"/>
      <c r="CE534" s="109"/>
      <c r="CF534" s="109"/>
      <c r="CG534" s="109"/>
      <c r="CH534" s="109"/>
      <c r="CI534" s="109"/>
      <c r="CJ534" s="109"/>
      <c r="CK534" s="109"/>
      <c r="CL534" s="109"/>
      <c r="CM534" s="109"/>
      <c r="CN534" s="109"/>
      <c r="CO534" s="109"/>
      <c r="CP534" s="109"/>
      <c r="CQ534" s="109"/>
      <c r="CR534" s="109"/>
      <c r="CS534" s="109"/>
      <c r="CT534" s="109"/>
      <c r="CU534" s="109"/>
      <c r="CV534" s="109"/>
      <c r="CW534" s="109"/>
      <c r="CX534" s="109"/>
      <c r="CY534" s="109"/>
      <c r="CZ534" s="109"/>
      <c r="DA534" s="109"/>
      <c r="DB534" s="109"/>
      <c r="DC534" s="109"/>
      <c r="DD534" s="109"/>
      <c r="DE534" s="109"/>
      <c r="DF534" s="109"/>
      <c r="DG534" s="109"/>
      <c r="DH534" s="109"/>
      <c r="DI534" s="109"/>
      <c r="DJ534" s="109"/>
      <c r="DK534" s="109"/>
      <c r="DL534" s="109"/>
      <c r="DM534" s="109"/>
      <c r="DN534" s="109"/>
      <c r="DO534" s="109"/>
      <c r="DP534" s="109"/>
      <c r="DQ534" s="109"/>
      <c r="DR534" s="109"/>
      <c r="DS534" s="109"/>
      <c r="DT534" s="109"/>
      <c r="DU534" s="109"/>
      <c r="DV534" s="109"/>
      <c r="DW534" s="109"/>
      <c r="DX534" s="109"/>
      <c r="DY534" s="109"/>
      <c r="DZ534" s="109"/>
      <c r="EA534" s="109"/>
      <c r="EB534" s="109"/>
      <c r="EC534" s="109"/>
      <c r="ED534" s="109"/>
      <c r="EE534" s="109"/>
      <c r="EF534" s="109"/>
      <c r="EG534" s="109"/>
      <c r="EH534" s="109"/>
      <c r="EI534" s="109"/>
      <c r="EJ534" s="109"/>
      <c r="EK534" s="109"/>
      <c r="EL534" s="109"/>
      <c r="EM534" s="109"/>
      <c r="EN534" s="109"/>
      <c r="EO534" s="109"/>
      <c r="EP534" s="109"/>
      <c r="EQ534" s="109"/>
      <c r="ER534" s="109"/>
      <c r="ES534" s="109"/>
      <c r="ET534" s="109"/>
      <c r="EU534" s="109"/>
      <c r="EV534" s="109"/>
      <c r="EW534" s="109">
        <v>40</v>
      </c>
      <c r="EX534" s="109"/>
      <c r="EY534" s="109"/>
      <c r="EZ534" s="109"/>
      <c r="FA534" s="109"/>
      <c r="FB534" s="109"/>
      <c r="FC534" s="109"/>
      <c r="FD534" s="109"/>
      <c r="FE534" s="109"/>
      <c r="FF534" s="109"/>
      <c r="FG534" s="109"/>
      <c r="FH534" s="109"/>
      <c r="FI534" s="109"/>
      <c r="FJ534" s="109"/>
      <c r="FK534" s="109"/>
      <c r="FL534" s="109"/>
      <c r="FM534" s="109"/>
      <c r="FN534" s="109"/>
      <c r="FO534" s="109"/>
      <c r="FP534" s="109"/>
      <c r="FQ534" s="109"/>
      <c r="FR534" s="109"/>
      <c r="FS534" s="109"/>
      <c r="FT534" s="109"/>
      <c r="FU534" s="109"/>
      <c r="FV534" s="109"/>
      <c r="FW534" s="109"/>
      <c r="FX534" s="109"/>
      <c r="FY534" s="109"/>
      <c r="FZ534" s="109"/>
      <c r="GA534" s="109"/>
      <c r="GB534" s="109"/>
      <c r="GC534" s="109"/>
      <c r="GD534" s="109"/>
      <c r="GE534" s="109"/>
      <c r="GF534" s="109"/>
      <c r="GG534" s="109"/>
      <c r="GH534" s="109"/>
      <c r="GI534" s="109"/>
      <c r="GJ534" s="109"/>
      <c r="GK534" s="109"/>
      <c r="GL534" s="109"/>
      <c r="GM534" s="109"/>
      <c r="GN534" s="109"/>
      <c r="GO534" s="109"/>
      <c r="GP534" s="109"/>
      <c r="GQ534" s="109"/>
      <c r="GR534" s="109"/>
      <c r="GS534" s="109"/>
      <c r="GT534" s="109"/>
      <c r="GU534" s="109"/>
      <c r="GV534" s="109"/>
      <c r="GW534" s="109"/>
      <c r="GX534" s="109"/>
      <c r="GY534" s="109"/>
      <c r="GZ534" s="109"/>
      <c r="HA534" s="109"/>
      <c r="HB534" s="109"/>
      <c r="HC534" s="109"/>
      <c r="HD534" s="109"/>
      <c r="HE534" s="109"/>
      <c r="HF534" s="109"/>
      <c r="HG534" s="109"/>
      <c r="HH534" s="109"/>
      <c r="HI534" s="109"/>
      <c r="HJ534" s="109"/>
      <c r="HK534" s="109"/>
      <c r="HL534" s="109"/>
      <c r="HM534" s="109"/>
      <c r="HN534" s="109"/>
      <c r="HO534" s="109"/>
      <c r="HP534" s="109"/>
      <c r="HQ534" s="109"/>
      <c r="HR534" s="109"/>
      <c r="HS534" s="109"/>
      <c r="HT534" s="109"/>
      <c r="HU534" s="109"/>
      <c r="HV534" s="109"/>
      <c r="HW534" s="109"/>
      <c r="HX534" s="109"/>
      <c r="HY534" s="109"/>
      <c r="HZ534" s="109"/>
      <c r="IA534" s="109"/>
      <c r="IB534" s="109"/>
      <c r="IC534" s="109"/>
      <c r="ID534" s="109"/>
      <c r="IE534" s="109"/>
      <c r="IF534" s="109"/>
      <c r="IG534" s="109"/>
      <c r="IH534" s="109"/>
      <c r="II534" s="109"/>
      <c r="IJ534" s="109"/>
      <c r="IK534" s="109"/>
      <c r="IL534" s="109"/>
      <c r="IM534" s="109"/>
      <c r="IN534" s="109"/>
      <c r="IO534" s="109"/>
      <c r="IP534" s="109"/>
      <c r="IQ534" s="109"/>
      <c r="IR534" s="109"/>
      <c r="IS534" s="109"/>
      <c r="IT534" s="109"/>
      <c r="IU534" s="109"/>
      <c r="IV534" s="109"/>
      <c r="IW534" s="109"/>
      <c r="IX534" s="109"/>
      <c r="IY534" s="109"/>
      <c r="IZ534" s="109"/>
      <c r="JA534" s="109"/>
      <c r="JB534" s="109"/>
      <c r="JC534" s="109"/>
      <c r="JD534" s="109"/>
      <c r="JE534" s="109"/>
      <c r="JF534" s="109"/>
      <c r="JG534" s="109"/>
      <c r="JH534" s="109"/>
      <c r="JI534" s="109"/>
      <c r="JJ534" s="109"/>
      <c r="JK534" s="109"/>
      <c r="JL534" s="109"/>
      <c r="JM534" s="109"/>
      <c r="JN534" s="109"/>
      <c r="JO534" s="109"/>
      <c r="JP534" s="109"/>
      <c r="JQ534" s="109"/>
      <c r="JR534" s="109"/>
      <c r="JS534" s="109"/>
      <c r="JT534" s="109"/>
      <c r="JU534" s="109"/>
      <c r="JV534" s="109"/>
      <c r="JW534" s="109"/>
      <c r="JX534" s="109"/>
      <c r="JY534" s="109"/>
      <c r="JZ534" s="109"/>
      <c r="KA534" s="109"/>
      <c r="KB534" s="109"/>
      <c r="KC534" s="109"/>
      <c r="KD534" s="109"/>
      <c r="KE534" s="109"/>
      <c r="KF534" s="109"/>
      <c r="KG534" s="109"/>
      <c r="KH534" s="109"/>
      <c r="KI534" s="109"/>
      <c r="KJ534" s="109"/>
      <c r="KK534" s="109"/>
      <c r="KL534" s="109"/>
      <c r="KM534" s="109"/>
      <c r="KN534" s="109"/>
      <c r="KO534" s="109"/>
      <c r="KP534" s="109"/>
      <c r="KQ534" s="109"/>
      <c r="KR534" s="109"/>
      <c r="KS534" s="109"/>
      <c r="KT534" s="109"/>
      <c r="KU534" s="109"/>
      <c r="KV534" s="109"/>
      <c r="KW534" s="109"/>
      <c r="KX534" s="109"/>
      <c r="KY534" s="109"/>
      <c r="KZ534" s="109"/>
      <c r="LA534" s="109"/>
      <c r="LB534" s="109"/>
      <c r="LC534" s="109"/>
      <c r="LD534" s="109"/>
      <c r="LE534" s="109"/>
      <c r="LF534" s="109"/>
      <c r="LG534" s="109"/>
      <c r="LH534" s="109"/>
      <c r="LI534" s="109"/>
      <c r="LJ534" s="109"/>
      <c r="LK534" s="109"/>
      <c r="LL534" s="109"/>
      <c r="LM534" s="109"/>
      <c r="LN534" s="109"/>
      <c r="LO534" s="109"/>
      <c r="LP534" s="109"/>
      <c r="LQ534" s="109"/>
      <c r="LR534" s="109"/>
      <c r="LS534" s="109"/>
      <c r="LT534" s="109"/>
      <c r="LU534" s="109"/>
      <c r="LV534" s="109"/>
      <c r="LW534" s="109"/>
      <c r="LX534" s="109"/>
      <c r="LY534" s="109"/>
      <c r="LZ534" s="109"/>
      <c r="MA534" s="109"/>
      <c r="MB534" s="109"/>
      <c r="MC534" s="109"/>
      <c r="MD534" s="109"/>
      <c r="ME534" s="109"/>
      <c r="MF534" s="109"/>
      <c r="MG534" s="109"/>
      <c r="MH534" s="109"/>
      <c r="MI534" s="109"/>
      <c r="MJ534" s="109"/>
      <c r="MK534" s="109"/>
      <c r="ML534" s="109"/>
      <c r="MM534" s="109"/>
      <c r="MN534" s="109"/>
      <c r="MO534" s="109"/>
      <c r="MP534" s="109"/>
      <c r="MQ534" s="109"/>
      <c r="MR534" s="109"/>
      <c r="MS534" s="109"/>
      <c r="MT534" s="109"/>
      <c r="MU534" s="109"/>
      <c r="MV534" s="109"/>
      <c r="MW534" s="109"/>
      <c r="MX534" s="109"/>
      <c r="MY534" s="109"/>
      <c r="MZ534" s="109"/>
      <c r="NA534" s="109"/>
      <c r="NB534" s="109"/>
      <c r="NC534" s="109"/>
      <c r="ND534" s="109"/>
      <c r="NE534" s="109"/>
      <c r="NF534" s="109"/>
      <c r="NG534" s="109"/>
      <c r="NH534" s="109"/>
      <c r="NI534" s="109"/>
      <c r="NJ534" s="109"/>
      <c r="NK534" s="109"/>
      <c r="NL534" s="109"/>
      <c r="NM534" s="109"/>
      <c r="NN534" s="109"/>
      <c r="NO534" s="109"/>
      <c r="NP534" s="109"/>
      <c r="NQ534" s="109"/>
      <c r="NR534" s="109"/>
      <c r="NS534" s="109"/>
      <c r="NT534" s="109"/>
      <c r="NU534" s="109"/>
      <c r="NV534" s="109"/>
      <c r="NW534" s="109"/>
      <c r="NX534" s="109"/>
      <c r="NY534" s="109"/>
      <c r="NZ534" s="109"/>
      <c r="OA534" s="109"/>
      <c r="OB534" s="109"/>
      <c r="OC534" s="109"/>
      <c r="OD534" s="109"/>
      <c r="OE534" s="109"/>
      <c r="OF534" s="109"/>
      <c r="OG534" s="109"/>
      <c r="OH534" s="109"/>
      <c r="OI534" s="109"/>
      <c r="OJ534" s="109"/>
      <c r="OK534" s="109"/>
      <c r="OL534" s="109"/>
      <c r="OM534" s="109"/>
      <c r="ON534" s="109"/>
      <c r="OO534" s="109"/>
      <c r="OP534" s="109"/>
      <c r="OQ534" s="109"/>
      <c r="OR534" s="109"/>
      <c r="OS534" s="109"/>
      <c r="OT534" s="109"/>
      <c r="OU534" s="109"/>
      <c r="OV534" s="109"/>
      <c r="OW534" s="109"/>
      <c r="OX534" s="109"/>
      <c r="OY534" s="109"/>
      <c r="OZ534" s="109"/>
      <c r="PA534" s="109"/>
      <c r="PB534" s="109"/>
      <c r="PC534" s="109"/>
      <c r="PD534" s="109"/>
      <c r="PE534" s="109"/>
      <c r="PF534" s="109"/>
      <c r="PG534" s="109"/>
      <c r="PH534" s="109"/>
      <c r="PI534" s="109"/>
      <c r="PJ534" s="109"/>
      <c r="PK534" s="109"/>
      <c r="PL534" s="109"/>
      <c r="PM534" s="109"/>
      <c r="PN534" s="109"/>
      <c r="PO534" s="109"/>
      <c r="PP534" s="109"/>
      <c r="PQ534" s="109"/>
      <c r="PR534" s="109"/>
      <c r="PS534" s="109"/>
      <c r="PT534" s="109"/>
      <c r="PU534" s="109"/>
      <c r="PV534" s="109"/>
      <c r="PW534" s="109"/>
      <c r="PX534" s="109"/>
      <c r="PY534" s="109"/>
      <c r="PZ534" s="109"/>
      <c r="QA534" s="109"/>
      <c r="QB534" s="109"/>
      <c r="QC534" s="109"/>
      <c r="QD534" s="109"/>
      <c r="QE534" s="109"/>
      <c r="QF534" s="109"/>
      <c r="QG534" s="109"/>
      <c r="QH534" s="109"/>
      <c r="QI534" s="109"/>
      <c r="QJ534" s="109"/>
      <c r="QK534" s="23">
        <f t="shared" si="8"/>
        <v>40</v>
      </c>
      <c r="QL534" s="125"/>
      <c r="QM534" s="148"/>
      <c r="QN534" s="125"/>
      <c r="QO534" s="125"/>
      <c r="QP534" s="125"/>
      <c r="QQ534" s="125"/>
      <c r="QR534" s="125"/>
    </row>
    <row r="535" spans="1:460" s="5" customFormat="1" ht="12.75" customHeight="1" x14ac:dyDescent="0.2">
      <c r="A535" s="52">
        <v>44781</v>
      </c>
      <c r="B535" s="98" t="s">
        <v>54</v>
      </c>
      <c r="C535" s="107"/>
      <c r="D535" s="107"/>
      <c r="E535" s="108"/>
      <c r="F535" s="108"/>
      <c r="G535" s="108"/>
      <c r="H535" s="108"/>
      <c r="I535" s="108"/>
      <c r="J535" s="108"/>
      <c r="K535" s="108"/>
      <c r="L535" s="108"/>
      <c r="M535" s="108"/>
      <c r="N535" s="109"/>
      <c r="O535" s="109"/>
      <c r="P535" s="109"/>
      <c r="Q535" s="109">
        <v>10</v>
      </c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 s="109"/>
      <c r="BD535" s="109"/>
      <c r="BE535" s="109"/>
      <c r="BF535" s="109"/>
      <c r="BG535" s="109"/>
      <c r="BH535" s="109"/>
      <c r="BI535" s="109"/>
      <c r="BJ535" s="109"/>
      <c r="BK535" s="109"/>
      <c r="BL535" s="109"/>
      <c r="BM535" s="109"/>
      <c r="BN535" s="109"/>
      <c r="BO535" s="109"/>
      <c r="BP535" s="109"/>
      <c r="BQ535" s="109"/>
      <c r="BR535" s="109"/>
      <c r="BS535" s="109"/>
      <c r="BT535" s="109"/>
      <c r="BU535" s="109"/>
      <c r="BV535" s="109"/>
      <c r="BW535" s="109"/>
      <c r="BX535" s="109"/>
      <c r="BY535" s="109"/>
      <c r="BZ535" s="109"/>
      <c r="CA535" s="109"/>
      <c r="CB535" s="109"/>
      <c r="CC535" s="109"/>
      <c r="CD535" s="109"/>
      <c r="CE535" s="109"/>
      <c r="CF535" s="109"/>
      <c r="CG535" s="109"/>
      <c r="CH535" s="109"/>
      <c r="CI535" s="109"/>
      <c r="CJ535" s="109"/>
      <c r="CK535" s="109"/>
      <c r="CL535" s="109"/>
      <c r="CM535" s="109"/>
      <c r="CN535" s="109"/>
      <c r="CO535" s="109"/>
      <c r="CP535" s="109"/>
      <c r="CQ535" s="109"/>
      <c r="CR535" s="109"/>
      <c r="CS535" s="109"/>
      <c r="CT535" s="109"/>
      <c r="CU535" s="109"/>
      <c r="CV535" s="109"/>
      <c r="CW535" s="109"/>
      <c r="CX535" s="109"/>
      <c r="CY535" s="109"/>
      <c r="CZ535" s="109"/>
      <c r="DA535" s="109"/>
      <c r="DB535" s="109"/>
      <c r="DC535" s="109"/>
      <c r="DD535" s="109"/>
      <c r="DE535" s="109"/>
      <c r="DF535" s="109"/>
      <c r="DG535" s="109"/>
      <c r="DH535" s="109"/>
      <c r="DI535" s="109"/>
      <c r="DJ535" s="109"/>
      <c r="DK535" s="109"/>
      <c r="DL535" s="109"/>
      <c r="DM535" s="109"/>
      <c r="DN535" s="109"/>
      <c r="DO535" s="109"/>
      <c r="DP535" s="109"/>
      <c r="DQ535" s="109"/>
      <c r="DR535" s="109"/>
      <c r="DS535" s="109"/>
      <c r="DT535" s="109"/>
      <c r="DU535" s="109"/>
      <c r="DV535" s="109"/>
      <c r="DW535" s="109"/>
      <c r="DX535" s="109"/>
      <c r="DY535" s="109"/>
      <c r="DZ535" s="109"/>
      <c r="EA535" s="109"/>
      <c r="EB535" s="109"/>
      <c r="EC535" s="109"/>
      <c r="ED535" s="109"/>
      <c r="EE535" s="109"/>
      <c r="EF535" s="109"/>
      <c r="EG535" s="109"/>
      <c r="EH535" s="109"/>
      <c r="EI535" s="109"/>
      <c r="EJ535" s="109"/>
      <c r="EK535" s="109"/>
      <c r="EL535" s="109"/>
      <c r="EM535" s="109"/>
      <c r="EN535" s="109"/>
      <c r="EO535" s="109"/>
      <c r="EP535" s="109"/>
      <c r="EQ535" s="109"/>
      <c r="ER535" s="109"/>
      <c r="ES535" s="109"/>
      <c r="ET535" s="109"/>
      <c r="EU535" s="109"/>
      <c r="EV535" s="109"/>
      <c r="EW535" s="109"/>
      <c r="EX535" s="109"/>
      <c r="EY535" s="109"/>
      <c r="EZ535" s="109"/>
      <c r="FA535" s="109"/>
      <c r="FB535" s="109"/>
      <c r="FC535" s="109"/>
      <c r="FD535" s="109"/>
      <c r="FE535" s="109"/>
      <c r="FF535" s="109"/>
      <c r="FG535" s="109"/>
      <c r="FH535" s="109"/>
      <c r="FI535" s="109"/>
      <c r="FJ535" s="109"/>
      <c r="FK535" s="109"/>
      <c r="FL535" s="109"/>
      <c r="FM535" s="109"/>
      <c r="FN535" s="109"/>
      <c r="FO535" s="109"/>
      <c r="FP535" s="109"/>
      <c r="FQ535" s="109"/>
      <c r="FR535" s="109"/>
      <c r="FS535" s="109"/>
      <c r="FT535" s="109"/>
      <c r="FU535" s="109"/>
      <c r="FV535" s="109"/>
      <c r="FW535" s="109"/>
      <c r="FX535" s="109"/>
      <c r="FY535" s="109"/>
      <c r="FZ535" s="109"/>
      <c r="GA535" s="109"/>
      <c r="GB535" s="109"/>
      <c r="GC535" s="109"/>
      <c r="GD535" s="109"/>
      <c r="GE535" s="109"/>
      <c r="GF535" s="109"/>
      <c r="GG535" s="109"/>
      <c r="GH535" s="109"/>
      <c r="GI535" s="109"/>
      <c r="GJ535" s="109"/>
      <c r="GK535" s="109"/>
      <c r="GL535" s="109"/>
      <c r="GM535" s="109"/>
      <c r="GN535" s="109"/>
      <c r="GO535" s="109"/>
      <c r="GP535" s="109"/>
      <c r="GQ535" s="109"/>
      <c r="GR535" s="109"/>
      <c r="GS535" s="109"/>
      <c r="GT535" s="109"/>
      <c r="GU535" s="109"/>
      <c r="GV535" s="109"/>
      <c r="GW535" s="109"/>
      <c r="GX535" s="109"/>
      <c r="GY535" s="109"/>
      <c r="GZ535" s="109"/>
      <c r="HA535" s="109"/>
      <c r="HB535" s="109"/>
      <c r="HC535" s="109"/>
      <c r="HD535" s="109"/>
      <c r="HE535" s="109"/>
      <c r="HF535" s="109"/>
      <c r="HG535" s="109"/>
      <c r="HH535" s="109"/>
      <c r="HI535" s="109"/>
      <c r="HJ535" s="109"/>
      <c r="HK535" s="109"/>
      <c r="HL535" s="109"/>
      <c r="HM535" s="109"/>
      <c r="HN535" s="109"/>
      <c r="HO535" s="109"/>
      <c r="HP535" s="109"/>
      <c r="HQ535" s="109"/>
      <c r="HR535" s="109"/>
      <c r="HS535" s="109"/>
      <c r="HT535" s="109"/>
      <c r="HU535" s="109"/>
      <c r="HV535" s="109"/>
      <c r="HW535" s="109"/>
      <c r="HX535" s="109"/>
      <c r="HY535" s="109"/>
      <c r="HZ535" s="109"/>
      <c r="IA535" s="109"/>
      <c r="IB535" s="109"/>
      <c r="IC535" s="109"/>
      <c r="ID535" s="109"/>
      <c r="IE535" s="109"/>
      <c r="IF535" s="109"/>
      <c r="IG535" s="109"/>
      <c r="IH535" s="109"/>
      <c r="II535" s="109"/>
      <c r="IJ535" s="109"/>
      <c r="IK535" s="109"/>
      <c r="IL535" s="109"/>
      <c r="IM535" s="109"/>
      <c r="IN535" s="109"/>
      <c r="IO535" s="109"/>
      <c r="IP535" s="109"/>
      <c r="IQ535" s="109"/>
      <c r="IR535" s="109"/>
      <c r="IS535" s="109"/>
      <c r="IT535" s="109"/>
      <c r="IU535" s="109"/>
      <c r="IV535" s="109"/>
      <c r="IW535" s="109"/>
      <c r="IX535" s="109"/>
      <c r="IY535" s="109"/>
      <c r="IZ535" s="109"/>
      <c r="JA535" s="109"/>
      <c r="JB535" s="109"/>
      <c r="JC535" s="109"/>
      <c r="JD535" s="109"/>
      <c r="JE535" s="109"/>
      <c r="JF535" s="109"/>
      <c r="JG535" s="109"/>
      <c r="JH535" s="109"/>
      <c r="JI535" s="109"/>
      <c r="JJ535" s="109"/>
      <c r="JK535" s="109"/>
      <c r="JL535" s="109"/>
      <c r="JM535" s="109"/>
      <c r="JN535" s="109"/>
      <c r="JO535" s="109"/>
      <c r="JP535" s="109"/>
      <c r="JQ535" s="109"/>
      <c r="JR535" s="109"/>
      <c r="JS535" s="109"/>
      <c r="JT535" s="109"/>
      <c r="JU535" s="109"/>
      <c r="JV535" s="109"/>
      <c r="JW535" s="109"/>
      <c r="JX535" s="109"/>
      <c r="JY535" s="109"/>
      <c r="JZ535" s="109"/>
      <c r="KA535" s="109"/>
      <c r="KB535" s="109"/>
      <c r="KC535" s="109"/>
      <c r="KD535" s="109"/>
      <c r="KE535" s="109"/>
      <c r="KF535" s="109"/>
      <c r="KG535" s="109"/>
      <c r="KH535" s="109"/>
      <c r="KI535" s="109"/>
      <c r="KJ535" s="109"/>
      <c r="KK535" s="109"/>
      <c r="KL535" s="109"/>
      <c r="KM535" s="109"/>
      <c r="KN535" s="109"/>
      <c r="KO535" s="109"/>
      <c r="KP535" s="109"/>
      <c r="KQ535" s="109"/>
      <c r="KR535" s="109"/>
      <c r="KS535" s="109"/>
      <c r="KT535" s="109"/>
      <c r="KU535" s="109"/>
      <c r="KV535" s="109"/>
      <c r="KW535" s="109"/>
      <c r="KX535" s="109"/>
      <c r="KY535" s="109"/>
      <c r="KZ535" s="109"/>
      <c r="LA535" s="109"/>
      <c r="LB535" s="109"/>
      <c r="LC535" s="109"/>
      <c r="LD535" s="109"/>
      <c r="LE535" s="109"/>
      <c r="LF535" s="109"/>
      <c r="LG535" s="109"/>
      <c r="LH535" s="109"/>
      <c r="LI535" s="109"/>
      <c r="LJ535" s="109"/>
      <c r="LK535" s="109"/>
      <c r="LL535" s="109"/>
      <c r="LM535" s="109"/>
      <c r="LN535" s="109"/>
      <c r="LO535" s="109"/>
      <c r="LP535" s="109"/>
      <c r="LQ535" s="109"/>
      <c r="LR535" s="109"/>
      <c r="LS535" s="109"/>
      <c r="LT535" s="109"/>
      <c r="LU535" s="109"/>
      <c r="LV535" s="109"/>
      <c r="LW535" s="109"/>
      <c r="LX535" s="109"/>
      <c r="LY535" s="109"/>
      <c r="LZ535" s="109"/>
      <c r="MA535" s="109"/>
      <c r="MB535" s="109"/>
      <c r="MC535" s="109"/>
      <c r="MD535" s="109"/>
      <c r="ME535" s="109"/>
      <c r="MF535" s="109"/>
      <c r="MG535" s="109"/>
      <c r="MH535" s="109"/>
      <c r="MI535" s="109"/>
      <c r="MJ535" s="109"/>
      <c r="MK535" s="109"/>
      <c r="ML535" s="109"/>
      <c r="MM535" s="109"/>
      <c r="MN535" s="109"/>
      <c r="MO535" s="109"/>
      <c r="MP535" s="109"/>
      <c r="MQ535" s="109"/>
      <c r="MR535" s="109"/>
      <c r="MS535" s="109"/>
      <c r="MT535" s="109"/>
      <c r="MU535" s="109"/>
      <c r="MV535" s="109"/>
      <c r="MW535" s="109"/>
      <c r="MX535" s="109"/>
      <c r="MY535" s="109"/>
      <c r="MZ535" s="109"/>
      <c r="NA535" s="109"/>
      <c r="NB535" s="109"/>
      <c r="NC535" s="109"/>
      <c r="ND535" s="109"/>
      <c r="NE535" s="109"/>
      <c r="NF535" s="109"/>
      <c r="NG535" s="109"/>
      <c r="NH535" s="109"/>
      <c r="NI535" s="109"/>
      <c r="NJ535" s="109"/>
      <c r="NK535" s="109"/>
      <c r="NL535" s="109"/>
      <c r="NM535" s="109"/>
      <c r="NN535" s="109"/>
      <c r="NO535" s="109"/>
      <c r="NP535" s="109"/>
      <c r="NQ535" s="109"/>
      <c r="NR535" s="109"/>
      <c r="NS535" s="109"/>
      <c r="NT535" s="109"/>
      <c r="NU535" s="109"/>
      <c r="NV535" s="109"/>
      <c r="NW535" s="109"/>
      <c r="NX535" s="109"/>
      <c r="NY535" s="109"/>
      <c r="NZ535" s="109"/>
      <c r="OA535" s="109"/>
      <c r="OB535" s="109"/>
      <c r="OC535" s="109"/>
      <c r="OD535" s="109"/>
      <c r="OE535" s="109"/>
      <c r="OF535" s="109"/>
      <c r="OG535" s="109"/>
      <c r="OH535" s="109"/>
      <c r="OI535" s="109"/>
      <c r="OJ535" s="109"/>
      <c r="OK535" s="109"/>
      <c r="OL535" s="109">
        <v>1</v>
      </c>
      <c r="OM535" s="109"/>
      <c r="ON535" s="109"/>
      <c r="OO535" s="109"/>
      <c r="OP535" s="109"/>
      <c r="OQ535" s="109"/>
      <c r="OR535" s="109"/>
      <c r="OS535" s="109"/>
      <c r="OT535" s="109"/>
      <c r="OU535" s="109">
        <v>1</v>
      </c>
      <c r="OV535" s="109"/>
      <c r="OW535" s="109"/>
      <c r="OX535" s="109"/>
      <c r="OY535" s="109"/>
      <c r="OZ535" s="109"/>
      <c r="PA535" s="109"/>
      <c r="PB535" s="109"/>
      <c r="PC535" s="109"/>
      <c r="PD535" s="109"/>
      <c r="PE535" s="109"/>
      <c r="PF535" s="109"/>
      <c r="PG535" s="109"/>
      <c r="PH535" s="109"/>
      <c r="PI535" s="109"/>
      <c r="PJ535" s="109"/>
      <c r="PK535" s="109"/>
      <c r="PL535" s="109"/>
      <c r="PM535" s="109"/>
      <c r="PN535" s="109"/>
      <c r="PO535" s="109"/>
      <c r="PP535" s="109"/>
      <c r="PQ535" s="109"/>
      <c r="PR535" s="109"/>
      <c r="PS535" s="109"/>
      <c r="PT535" s="109"/>
      <c r="PU535" s="109"/>
      <c r="PV535" s="109"/>
      <c r="PW535" s="109"/>
      <c r="PX535" s="109"/>
      <c r="PY535" s="109"/>
      <c r="PZ535" s="109"/>
      <c r="QA535" s="109"/>
      <c r="QB535" s="109"/>
      <c r="QC535" s="109"/>
      <c r="QD535" s="109"/>
      <c r="QE535" s="109"/>
      <c r="QF535" s="109"/>
      <c r="QG535" s="109"/>
      <c r="QH535" s="109"/>
      <c r="QI535" s="109"/>
      <c r="QJ535" s="109"/>
      <c r="QK535" s="23">
        <f t="shared" si="8"/>
        <v>12</v>
      </c>
      <c r="QL535" s="125"/>
      <c r="QM535" s="125"/>
      <c r="QN535" s="125"/>
      <c r="QO535" s="125"/>
      <c r="QP535" s="125"/>
      <c r="QQ535" s="125"/>
      <c r="QR535" s="125"/>
    </row>
    <row r="536" spans="1:460" s="5" customFormat="1" ht="12.75" customHeight="1" x14ac:dyDescent="0.2">
      <c r="A536" s="52">
        <v>44781</v>
      </c>
      <c r="B536" s="98" t="s">
        <v>415</v>
      </c>
      <c r="C536" s="107"/>
      <c r="D536" s="107"/>
      <c r="E536" s="108"/>
      <c r="F536" s="108"/>
      <c r="G536" s="108"/>
      <c r="H536" s="108"/>
      <c r="I536" s="108"/>
      <c r="J536" s="108"/>
      <c r="K536" s="108"/>
      <c r="L536" s="108"/>
      <c r="M536" s="108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 s="109"/>
      <c r="BD536" s="109"/>
      <c r="BE536" s="109"/>
      <c r="BF536" s="109"/>
      <c r="BG536" s="109"/>
      <c r="BH536" s="109"/>
      <c r="BI536" s="109"/>
      <c r="BJ536" s="109"/>
      <c r="BK536" s="109"/>
      <c r="BL536" s="109"/>
      <c r="BM536" s="109"/>
      <c r="BN536" s="109"/>
      <c r="BO536" s="109"/>
      <c r="BP536" s="109"/>
      <c r="BQ536" s="109"/>
      <c r="BR536" s="109"/>
      <c r="BS536" s="109"/>
      <c r="BT536" s="109"/>
      <c r="BU536" s="109"/>
      <c r="BV536" s="109"/>
      <c r="BW536" s="109"/>
      <c r="BX536" s="109"/>
      <c r="BY536" s="109"/>
      <c r="BZ536" s="109"/>
      <c r="CA536" s="109"/>
      <c r="CB536" s="109"/>
      <c r="CC536" s="109"/>
      <c r="CD536" s="109"/>
      <c r="CE536" s="109"/>
      <c r="CF536" s="109"/>
      <c r="CG536" s="109"/>
      <c r="CH536" s="109"/>
      <c r="CI536" s="109"/>
      <c r="CJ536" s="109"/>
      <c r="CK536" s="109"/>
      <c r="CL536" s="109"/>
      <c r="CM536" s="109"/>
      <c r="CN536" s="109"/>
      <c r="CO536" s="109"/>
      <c r="CP536" s="109"/>
      <c r="CQ536" s="109"/>
      <c r="CR536" s="109"/>
      <c r="CS536" s="109"/>
      <c r="CT536" s="109"/>
      <c r="CU536" s="109"/>
      <c r="CV536" s="109"/>
      <c r="CW536" s="109"/>
      <c r="CX536" s="109"/>
      <c r="CY536" s="109"/>
      <c r="CZ536" s="109"/>
      <c r="DA536" s="109"/>
      <c r="DB536" s="109"/>
      <c r="DC536" s="109"/>
      <c r="DD536" s="109"/>
      <c r="DE536" s="109"/>
      <c r="DF536" s="109"/>
      <c r="DG536" s="109"/>
      <c r="DH536" s="109"/>
      <c r="DI536" s="109"/>
      <c r="DJ536" s="109"/>
      <c r="DK536" s="109"/>
      <c r="DL536" s="109"/>
      <c r="DM536" s="109"/>
      <c r="DN536" s="109"/>
      <c r="DO536" s="109"/>
      <c r="DP536" s="109"/>
      <c r="DQ536" s="109"/>
      <c r="DR536" s="109"/>
      <c r="DS536" s="109"/>
      <c r="DT536" s="109"/>
      <c r="DU536" s="109"/>
      <c r="DV536" s="109"/>
      <c r="DW536" s="109"/>
      <c r="DX536" s="109"/>
      <c r="DY536" s="109"/>
      <c r="DZ536" s="109"/>
      <c r="EA536" s="109"/>
      <c r="EB536" s="109"/>
      <c r="EC536" s="109"/>
      <c r="ED536" s="109"/>
      <c r="EE536" s="109"/>
      <c r="EF536" s="109"/>
      <c r="EG536" s="109"/>
      <c r="EH536" s="109"/>
      <c r="EI536" s="109"/>
      <c r="EJ536" s="109"/>
      <c r="EK536" s="109"/>
      <c r="EL536" s="109"/>
      <c r="EM536" s="109"/>
      <c r="EN536" s="109"/>
      <c r="EO536" s="109"/>
      <c r="EP536" s="109"/>
      <c r="EQ536" s="109"/>
      <c r="ER536" s="109"/>
      <c r="ES536" s="109"/>
      <c r="ET536" s="109"/>
      <c r="EU536" s="109"/>
      <c r="EV536" s="109"/>
      <c r="EW536" s="109"/>
      <c r="EX536" s="109"/>
      <c r="EY536" s="109"/>
      <c r="EZ536" s="109"/>
      <c r="FA536" s="109"/>
      <c r="FB536" s="109"/>
      <c r="FC536" s="109"/>
      <c r="FD536" s="109"/>
      <c r="FE536" s="109"/>
      <c r="FF536" s="109"/>
      <c r="FG536" s="109"/>
      <c r="FH536" s="109"/>
      <c r="FI536" s="109"/>
      <c r="FJ536" s="109"/>
      <c r="FK536" s="109"/>
      <c r="FL536" s="109"/>
      <c r="FM536" s="109"/>
      <c r="FN536" s="109"/>
      <c r="FO536" s="109"/>
      <c r="FP536" s="109"/>
      <c r="FQ536" s="109"/>
      <c r="FR536" s="109"/>
      <c r="FS536" s="109"/>
      <c r="FT536" s="109"/>
      <c r="FU536" s="109"/>
      <c r="FV536" s="109"/>
      <c r="FW536" s="109"/>
      <c r="FX536" s="109"/>
      <c r="FY536" s="109"/>
      <c r="FZ536" s="109"/>
      <c r="GA536" s="109"/>
      <c r="GB536" s="109"/>
      <c r="GC536" s="109"/>
      <c r="GD536" s="109"/>
      <c r="GE536" s="109"/>
      <c r="GF536" s="109"/>
      <c r="GG536" s="109"/>
      <c r="GH536" s="109"/>
      <c r="GI536" s="109"/>
      <c r="GJ536" s="109"/>
      <c r="GK536" s="109"/>
      <c r="GL536" s="109"/>
      <c r="GM536" s="109"/>
      <c r="GN536" s="109">
        <v>2</v>
      </c>
      <c r="GO536" s="109"/>
      <c r="GP536" s="109"/>
      <c r="GQ536" s="109"/>
      <c r="GR536" s="109"/>
      <c r="GS536" s="109"/>
      <c r="GT536" s="109"/>
      <c r="GU536" s="109"/>
      <c r="GV536" s="109"/>
      <c r="GW536" s="109"/>
      <c r="GX536" s="109"/>
      <c r="GY536" s="109"/>
      <c r="GZ536" s="109"/>
      <c r="HA536" s="109"/>
      <c r="HB536" s="109"/>
      <c r="HC536" s="109"/>
      <c r="HD536" s="109"/>
      <c r="HE536" s="109"/>
      <c r="HF536" s="109"/>
      <c r="HG536" s="109"/>
      <c r="HH536" s="109"/>
      <c r="HI536" s="109"/>
      <c r="HJ536" s="109"/>
      <c r="HK536" s="109"/>
      <c r="HL536" s="109"/>
      <c r="HM536" s="109"/>
      <c r="HN536" s="109"/>
      <c r="HO536" s="109"/>
      <c r="HP536" s="109"/>
      <c r="HQ536" s="109"/>
      <c r="HR536" s="109"/>
      <c r="HS536" s="109"/>
      <c r="HT536" s="109"/>
      <c r="HU536" s="109"/>
      <c r="HV536" s="109"/>
      <c r="HW536" s="109"/>
      <c r="HX536" s="109"/>
      <c r="HY536" s="109"/>
      <c r="HZ536" s="109"/>
      <c r="IA536" s="109"/>
      <c r="IB536" s="109"/>
      <c r="IC536" s="109"/>
      <c r="ID536" s="109"/>
      <c r="IE536" s="109"/>
      <c r="IF536" s="109"/>
      <c r="IG536" s="109"/>
      <c r="IH536" s="109"/>
      <c r="II536" s="109"/>
      <c r="IJ536" s="109"/>
      <c r="IK536" s="109"/>
      <c r="IL536" s="109"/>
      <c r="IM536" s="109"/>
      <c r="IN536" s="109"/>
      <c r="IO536" s="109"/>
      <c r="IP536" s="109"/>
      <c r="IQ536" s="109"/>
      <c r="IR536" s="109"/>
      <c r="IS536" s="109"/>
      <c r="IT536" s="109"/>
      <c r="IU536" s="109"/>
      <c r="IV536" s="109"/>
      <c r="IW536" s="109"/>
      <c r="IX536" s="109"/>
      <c r="IY536" s="109"/>
      <c r="IZ536" s="109"/>
      <c r="JA536" s="109"/>
      <c r="JB536" s="109"/>
      <c r="JC536" s="109"/>
      <c r="JD536" s="109"/>
      <c r="JE536" s="109"/>
      <c r="JF536" s="109"/>
      <c r="JG536" s="109"/>
      <c r="JH536" s="109"/>
      <c r="JI536" s="109"/>
      <c r="JJ536" s="109"/>
      <c r="JK536" s="109"/>
      <c r="JL536" s="109"/>
      <c r="JM536" s="109"/>
      <c r="JN536" s="109"/>
      <c r="JO536" s="109"/>
      <c r="JP536" s="109"/>
      <c r="JQ536" s="109"/>
      <c r="JR536" s="109"/>
      <c r="JS536" s="109"/>
      <c r="JT536" s="109"/>
      <c r="JU536" s="109"/>
      <c r="JV536" s="109"/>
      <c r="JW536" s="109"/>
      <c r="JX536" s="109"/>
      <c r="JY536" s="109"/>
      <c r="JZ536" s="109"/>
      <c r="KA536" s="109"/>
      <c r="KB536" s="109"/>
      <c r="KC536" s="109"/>
      <c r="KD536" s="109"/>
      <c r="KE536" s="109"/>
      <c r="KF536" s="109"/>
      <c r="KG536" s="109"/>
      <c r="KH536" s="109"/>
      <c r="KI536" s="109"/>
      <c r="KJ536" s="109"/>
      <c r="KK536" s="109"/>
      <c r="KL536" s="109"/>
      <c r="KM536" s="109"/>
      <c r="KN536" s="109"/>
      <c r="KO536" s="109"/>
      <c r="KP536" s="109"/>
      <c r="KQ536" s="109"/>
      <c r="KR536" s="109"/>
      <c r="KS536" s="109"/>
      <c r="KT536" s="109"/>
      <c r="KU536" s="109"/>
      <c r="KV536" s="109"/>
      <c r="KW536" s="109"/>
      <c r="KX536" s="109"/>
      <c r="KY536" s="109"/>
      <c r="KZ536" s="109"/>
      <c r="LA536" s="109"/>
      <c r="LB536" s="109"/>
      <c r="LC536" s="109"/>
      <c r="LD536" s="109"/>
      <c r="LE536" s="109"/>
      <c r="LF536" s="109"/>
      <c r="LG536" s="109"/>
      <c r="LH536" s="109"/>
      <c r="LI536" s="109"/>
      <c r="LJ536" s="109"/>
      <c r="LK536" s="109"/>
      <c r="LL536" s="109"/>
      <c r="LM536" s="109"/>
      <c r="LN536" s="109"/>
      <c r="LO536" s="109"/>
      <c r="LP536" s="109"/>
      <c r="LQ536" s="109"/>
      <c r="LR536" s="109"/>
      <c r="LS536" s="109"/>
      <c r="LT536" s="109"/>
      <c r="LU536" s="109"/>
      <c r="LV536" s="109"/>
      <c r="LW536" s="109"/>
      <c r="LX536" s="109"/>
      <c r="LY536" s="109"/>
      <c r="LZ536" s="109"/>
      <c r="MA536" s="109"/>
      <c r="MB536" s="109"/>
      <c r="MC536" s="109"/>
      <c r="MD536" s="109"/>
      <c r="ME536" s="109"/>
      <c r="MF536" s="109"/>
      <c r="MG536" s="109"/>
      <c r="MH536" s="109"/>
      <c r="MI536" s="109"/>
      <c r="MJ536" s="109"/>
      <c r="MK536" s="109"/>
      <c r="ML536" s="109"/>
      <c r="MM536" s="109"/>
      <c r="MN536" s="109"/>
      <c r="MO536" s="109"/>
      <c r="MP536" s="109"/>
      <c r="MQ536" s="109"/>
      <c r="MR536" s="109"/>
      <c r="MS536" s="109"/>
      <c r="MT536" s="109"/>
      <c r="MU536" s="109"/>
      <c r="MV536" s="109"/>
      <c r="MW536" s="109"/>
      <c r="MX536" s="109"/>
      <c r="MY536" s="109"/>
      <c r="MZ536" s="109"/>
      <c r="NA536" s="109"/>
      <c r="NB536" s="109"/>
      <c r="NC536" s="109"/>
      <c r="ND536" s="109"/>
      <c r="NE536" s="109"/>
      <c r="NF536" s="109"/>
      <c r="NG536" s="109"/>
      <c r="NH536" s="109"/>
      <c r="NI536" s="109"/>
      <c r="NJ536" s="109"/>
      <c r="NK536" s="109"/>
      <c r="NL536" s="109"/>
      <c r="NM536" s="109"/>
      <c r="NN536" s="109"/>
      <c r="NO536" s="109"/>
      <c r="NP536" s="109"/>
      <c r="NQ536" s="109"/>
      <c r="NR536" s="109"/>
      <c r="NS536" s="109"/>
      <c r="NT536" s="109"/>
      <c r="NU536" s="109"/>
      <c r="NV536" s="109"/>
      <c r="NW536" s="109"/>
      <c r="NX536" s="109"/>
      <c r="NY536" s="109"/>
      <c r="NZ536" s="109"/>
      <c r="OA536" s="109"/>
      <c r="OB536" s="109"/>
      <c r="OC536" s="109"/>
      <c r="OD536" s="109"/>
      <c r="OE536" s="109"/>
      <c r="OF536" s="109"/>
      <c r="OG536" s="109"/>
      <c r="OH536" s="109"/>
      <c r="OI536" s="109"/>
      <c r="OJ536" s="109"/>
      <c r="OK536" s="109"/>
      <c r="OL536" s="109"/>
      <c r="OM536" s="109"/>
      <c r="ON536" s="109"/>
      <c r="OO536" s="109"/>
      <c r="OP536" s="109"/>
      <c r="OQ536" s="109"/>
      <c r="OR536" s="109"/>
      <c r="OS536" s="109"/>
      <c r="OT536" s="109"/>
      <c r="OU536" s="109"/>
      <c r="OV536" s="109"/>
      <c r="OW536" s="109"/>
      <c r="OX536" s="109"/>
      <c r="OY536" s="109"/>
      <c r="OZ536" s="109"/>
      <c r="PA536" s="109"/>
      <c r="PB536" s="109"/>
      <c r="PC536" s="109"/>
      <c r="PD536" s="109"/>
      <c r="PE536" s="109"/>
      <c r="PF536" s="109"/>
      <c r="PG536" s="109"/>
      <c r="PH536" s="109"/>
      <c r="PI536" s="109"/>
      <c r="PJ536" s="109"/>
      <c r="PK536" s="109"/>
      <c r="PL536" s="109"/>
      <c r="PM536" s="109"/>
      <c r="PN536" s="109"/>
      <c r="PO536" s="109"/>
      <c r="PP536" s="109"/>
      <c r="PQ536" s="109"/>
      <c r="PR536" s="109"/>
      <c r="PS536" s="109"/>
      <c r="PT536" s="109"/>
      <c r="PU536" s="109"/>
      <c r="PV536" s="109"/>
      <c r="PW536" s="109"/>
      <c r="PX536" s="109"/>
      <c r="PY536" s="109"/>
      <c r="PZ536" s="109"/>
      <c r="QA536" s="109"/>
      <c r="QB536" s="109"/>
      <c r="QC536" s="109"/>
      <c r="QD536" s="109"/>
      <c r="QE536" s="109"/>
      <c r="QF536" s="109"/>
      <c r="QG536" s="109"/>
      <c r="QH536" s="109"/>
      <c r="QI536" s="109"/>
      <c r="QJ536" s="109"/>
      <c r="QK536" s="23">
        <f t="shared" si="8"/>
        <v>2</v>
      </c>
      <c r="QL536" s="125"/>
      <c r="QM536" s="148"/>
      <c r="QN536" s="125"/>
      <c r="QO536" s="125"/>
      <c r="QP536" s="125"/>
      <c r="QQ536" s="125"/>
      <c r="QR536" s="125"/>
    </row>
    <row r="537" spans="1:460" s="5" customFormat="1" ht="12.75" customHeight="1" x14ac:dyDescent="0.2">
      <c r="A537" s="52">
        <v>44781</v>
      </c>
      <c r="B537" s="90" t="s">
        <v>474</v>
      </c>
      <c r="C537" s="107"/>
      <c r="D537" s="107"/>
      <c r="E537" s="108"/>
      <c r="F537" s="108"/>
      <c r="G537" s="108"/>
      <c r="H537" s="108"/>
      <c r="I537" s="108"/>
      <c r="J537" s="108"/>
      <c r="K537" s="108"/>
      <c r="L537" s="108"/>
      <c r="M537" s="108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>
        <v>50</v>
      </c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 s="109"/>
      <c r="BD537" s="109"/>
      <c r="BE537" s="109"/>
      <c r="BF537" s="109"/>
      <c r="BG537" s="109"/>
      <c r="BH537" s="109"/>
      <c r="BI537" s="109"/>
      <c r="BJ537" s="109"/>
      <c r="BK537" s="109"/>
      <c r="BL537" s="109"/>
      <c r="BM537" s="109"/>
      <c r="BN537" s="109"/>
      <c r="BO537" s="109"/>
      <c r="BP537" s="109"/>
      <c r="BQ537" s="109"/>
      <c r="BR537" s="109"/>
      <c r="BS537" s="109"/>
      <c r="BT537" s="109"/>
      <c r="BU537" s="109"/>
      <c r="BV537" s="109"/>
      <c r="BW537" s="109"/>
      <c r="BX537" s="109"/>
      <c r="BY537" s="109"/>
      <c r="BZ537" s="109"/>
      <c r="CA537" s="109"/>
      <c r="CB537" s="109"/>
      <c r="CC537" s="109"/>
      <c r="CD537" s="109"/>
      <c r="CE537" s="109"/>
      <c r="CF537" s="109"/>
      <c r="CG537" s="109"/>
      <c r="CH537" s="109"/>
      <c r="CI537" s="109"/>
      <c r="CJ537" s="109"/>
      <c r="CK537" s="109"/>
      <c r="CL537" s="109"/>
      <c r="CM537" s="109"/>
      <c r="CN537" s="109"/>
      <c r="CO537" s="109"/>
      <c r="CP537" s="109"/>
      <c r="CQ537" s="109"/>
      <c r="CR537" s="109"/>
      <c r="CS537" s="109"/>
      <c r="CT537" s="109"/>
      <c r="CU537" s="109"/>
      <c r="CV537" s="109"/>
      <c r="CW537" s="109"/>
      <c r="CX537" s="109"/>
      <c r="CY537" s="109"/>
      <c r="CZ537" s="109"/>
      <c r="DA537" s="109"/>
      <c r="DB537" s="109"/>
      <c r="DC537" s="109"/>
      <c r="DD537" s="109"/>
      <c r="DE537" s="109"/>
      <c r="DF537" s="109"/>
      <c r="DG537" s="109"/>
      <c r="DH537" s="109"/>
      <c r="DI537" s="109"/>
      <c r="DJ537" s="109"/>
      <c r="DK537" s="109"/>
      <c r="DL537" s="109"/>
      <c r="DM537" s="109"/>
      <c r="DN537" s="109"/>
      <c r="DO537" s="109"/>
      <c r="DP537" s="109"/>
      <c r="DQ537" s="109"/>
      <c r="DR537" s="109"/>
      <c r="DS537" s="109"/>
      <c r="DT537" s="109"/>
      <c r="DU537" s="109"/>
      <c r="DV537" s="109"/>
      <c r="DW537" s="109"/>
      <c r="DX537" s="109">
        <v>10</v>
      </c>
      <c r="DY537" s="109"/>
      <c r="DZ537" s="109"/>
      <c r="EA537" s="109"/>
      <c r="EB537" s="109"/>
      <c r="EC537" s="109"/>
      <c r="ED537" s="109"/>
      <c r="EE537" s="109"/>
      <c r="EF537" s="109"/>
      <c r="EG537" s="109"/>
      <c r="EH537" s="109"/>
      <c r="EI537" s="109"/>
      <c r="EJ537" s="109"/>
      <c r="EK537" s="109"/>
      <c r="EL537" s="109"/>
      <c r="EM537" s="109"/>
      <c r="EN537" s="109"/>
      <c r="EO537" s="109"/>
      <c r="EP537" s="109"/>
      <c r="EQ537" s="109"/>
      <c r="ER537" s="109"/>
      <c r="ES537" s="109"/>
      <c r="ET537" s="109"/>
      <c r="EU537" s="109"/>
      <c r="EV537" s="109"/>
      <c r="EW537" s="109"/>
      <c r="EX537" s="109"/>
      <c r="EY537" s="109"/>
      <c r="EZ537" s="109"/>
      <c r="FA537" s="109"/>
      <c r="FB537" s="109"/>
      <c r="FC537" s="109"/>
      <c r="FD537" s="109"/>
      <c r="FE537" s="109"/>
      <c r="FF537" s="109"/>
      <c r="FG537" s="109"/>
      <c r="FH537" s="109"/>
      <c r="FI537" s="109"/>
      <c r="FJ537" s="109"/>
      <c r="FK537" s="109"/>
      <c r="FL537" s="109"/>
      <c r="FM537" s="109"/>
      <c r="FN537" s="109"/>
      <c r="FO537" s="109"/>
      <c r="FP537" s="109"/>
      <c r="FQ537" s="109"/>
      <c r="FR537" s="109"/>
      <c r="FS537" s="109"/>
      <c r="FT537" s="109"/>
      <c r="FU537" s="109"/>
      <c r="FV537" s="109"/>
      <c r="FW537" s="109"/>
      <c r="FX537" s="109"/>
      <c r="FY537" s="109"/>
      <c r="FZ537" s="109"/>
      <c r="GA537" s="109"/>
      <c r="GB537" s="109"/>
      <c r="GC537" s="109"/>
      <c r="GD537" s="109"/>
      <c r="GE537" s="109"/>
      <c r="GF537" s="109"/>
      <c r="GG537" s="109"/>
      <c r="GH537" s="109"/>
      <c r="GI537" s="109"/>
      <c r="GJ537" s="109"/>
      <c r="GK537" s="109"/>
      <c r="GL537" s="109"/>
      <c r="GM537" s="109"/>
      <c r="GN537" s="109"/>
      <c r="GO537" s="109"/>
      <c r="GP537" s="109"/>
      <c r="GQ537" s="109"/>
      <c r="GR537" s="109"/>
      <c r="GS537" s="109"/>
      <c r="GT537" s="109"/>
      <c r="GU537" s="109"/>
      <c r="GV537" s="109"/>
      <c r="GW537" s="109"/>
      <c r="GX537" s="109"/>
      <c r="GY537" s="109"/>
      <c r="GZ537" s="109"/>
      <c r="HA537" s="109"/>
      <c r="HB537" s="109"/>
      <c r="HC537" s="109"/>
      <c r="HD537" s="109"/>
      <c r="HE537" s="109"/>
      <c r="HF537" s="109"/>
      <c r="HG537" s="109"/>
      <c r="HH537" s="109"/>
      <c r="HI537" s="109"/>
      <c r="HJ537" s="109"/>
      <c r="HK537" s="109"/>
      <c r="HL537" s="109"/>
      <c r="HM537" s="109"/>
      <c r="HN537" s="109"/>
      <c r="HO537" s="109"/>
      <c r="HP537" s="109"/>
      <c r="HQ537" s="109"/>
      <c r="HR537" s="109"/>
      <c r="HS537" s="109"/>
      <c r="HT537" s="109"/>
      <c r="HU537" s="109"/>
      <c r="HV537" s="109"/>
      <c r="HW537" s="109"/>
      <c r="HX537" s="109"/>
      <c r="HY537" s="109"/>
      <c r="HZ537" s="109"/>
      <c r="IA537" s="109"/>
      <c r="IB537" s="109"/>
      <c r="IC537" s="109"/>
      <c r="ID537" s="109"/>
      <c r="IE537" s="109"/>
      <c r="IF537" s="109"/>
      <c r="IG537" s="109"/>
      <c r="IH537" s="109"/>
      <c r="II537" s="109"/>
      <c r="IJ537" s="109"/>
      <c r="IK537" s="109"/>
      <c r="IL537" s="109"/>
      <c r="IM537" s="109"/>
      <c r="IN537" s="109"/>
      <c r="IO537" s="109"/>
      <c r="IP537" s="109"/>
      <c r="IQ537" s="109"/>
      <c r="IR537" s="109"/>
      <c r="IS537" s="109"/>
      <c r="IT537" s="109"/>
      <c r="IU537" s="109"/>
      <c r="IV537" s="109"/>
      <c r="IW537" s="109"/>
      <c r="IX537" s="109"/>
      <c r="IY537" s="109"/>
      <c r="IZ537" s="109"/>
      <c r="JA537" s="109"/>
      <c r="JB537" s="109"/>
      <c r="JC537" s="109"/>
      <c r="JD537" s="109"/>
      <c r="JE537" s="109"/>
      <c r="JF537" s="109"/>
      <c r="JG537" s="109"/>
      <c r="JH537" s="109"/>
      <c r="JI537" s="109"/>
      <c r="JJ537" s="109"/>
      <c r="JK537" s="109"/>
      <c r="JL537" s="109"/>
      <c r="JM537" s="109"/>
      <c r="JN537" s="109"/>
      <c r="JO537" s="109"/>
      <c r="JP537" s="109"/>
      <c r="JQ537" s="109"/>
      <c r="JR537" s="109"/>
      <c r="JS537" s="109"/>
      <c r="JT537" s="109"/>
      <c r="JU537" s="109"/>
      <c r="JV537" s="109"/>
      <c r="JW537" s="109"/>
      <c r="JX537" s="109"/>
      <c r="JY537" s="109"/>
      <c r="JZ537" s="109"/>
      <c r="KA537" s="109"/>
      <c r="KB537" s="109"/>
      <c r="KC537" s="109"/>
      <c r="KD537" s="109"/>
      <c r="KE537" s="109"/>
      <c r="KF537" s="109"/>
      <c r="KG537" s="109"/>
      <c r="KH537" s="109"/>
      <c r="KI537" s="109"/>
      <c r="KJ537" s="109"/>
      <c r="KK537" s="109"/>
      <c r="KL537" s="109"/>
      <c r="KM537" s="109"/>
      <c r="KN537" s="109"/>
      <c r="KO537" s="109"/>
      <c r="KP537" s="109"/>
      <c r="KQ537" s="109"/>
      <c r="KR537" s="109"/>
      <c r="KS537" s="109"/>
      <c r="KT537" s="109"/>
      <c r="KU537" s="109"/>
      <c r="KV537" s="109"/>
      <c r="KW537" s="109"/>
      <c r="KX537" s="109"/>
      <c r="KY537" s="109"/>
      <c r="KZ537" s="109"/>
      <c r="LA537" s="109"/>
      <c r="LB537" s="109"/>
      <c r="LC537" s="109"/>
      <c r="LD537" s="109"/>
      <c r="LE537" s="109"/>
      <c r="LF537" s="109"/>
      <c r="LG537" s="109"/>
      <c r="LH537" s="109"/>
      <c r="LI537" s="109"/>
      <c r="LJ537" s="109"/>
      <c r="LK537" s="109"/>
      <c r="LL537" s="109"/>
      <c r="LM537" s="109"/>
      <c r="LN537" s="109"/>
      <c r="LO537" s="109"/>
      <c r="LP537" s="109"/>
      <c r="LQ537" s="109"/>
      <c r="LR537" s="109"/>
      <c r="LS537" s="109"/>
      <c r="LT537" s="109"/>
      <c r="LU537" s="109"/>
      <c r="LV537" s="109"/>
      <c r="LW537" s="109"/>
      <c r="LX537" s="109"/>
      <c r="LY537" s="109"/>
      <c r="LZ537" s="109"/>
      <c r="MA537" s="109"/>
      <c r="MB537" s="109"/>
      <c r="MC537" s="109"/>
      <c r="MD537" s="109"/>
      <c r="ME537" s="109"/>
      <c r="MF537" s="109"/>
      <c r="MG537" s="109"/>
      <c r="MH537" s="109"/>
      <c r="MI537" s="109"/>
      <c r="MJ537" s="109"/>
      <c r="MK537" s="109"/>
      <c r="ML537" s="109"/>
      <c r="MM537" s="109"/>
      <c r="MN537" s="109"/>
      <c r="MO537" s="109"/>
      <c r="MP537" s="109"/>
      <c r="MQ537" s="109"/>
      <c r="MR537" s="109"/>
      <c r="MS537" s="109"/>
      <c r="MT537" s="109"/>
      <c r="MU537" s="109"/>
      <c r="MV537" s="109"/>
      <c r="MW537" s="109"/>
      <c r="MX537" s="109"/>
      <c r="MY537" s="109"/>
      <c r="MZ537" s="109"/>
      <c r="NA537" s="109"/>
      <c r="NB537" s="109"/>
      <c r="NC537" s="109"/>
      <c r="ND537" s="109"/>
      <c r="NE537" s="109"/>
      <c r="NF537" s="109"/>
      <c r="NG537" s="109"/>
      <c r="NH537" s="109"/>
      <c r="NI537" s="109"/>
      <c r="NJ537" s="109"/>
      <c r="NK537" s="109"/>
      <c r="NL537" s="109"/>
      <c r="NM537" s="109"/>
      <c r="NN537" s="109"/>
      <c r="NO537" s="109"/>
      <c r="NP537" s="109"/>
      <c r="NQ537" s="109"/>
      <c r="NR537" s="109"/>
      <c r="NS537" s="109"/>
      <c r="NT537" s="109"/>
      <c r="NU537" s="109"/>
      <c r="NV537" s="109"/>
      <c r="NW537" s="109"/>
      <c r="NX537" s="109"/>
      <c r="NY537" s="109"/>
      <c r="NZ537" s="109"/>
      <c r="OA537" s="109"/>
      <c r="OB537" s="109"/>
      <c r="OC537" s="109"/>
      <c r="OD537" s="109"/>
      <c r="OE537" s="109"/>
      <c r="OF537" s="109"/>
      <c r="OG537" s="109"/>
      <c r="OH537" s="109"/>
      <c r="OI537" s="109"/>
      <c r="OJ537" s="109"/>
      <c r="OK537" s="109"/>
      <c r="OL537" s="109"/>
      <c r="OM537" s="109"/>
      <c r="ON537" s="109"/>
      <c r="OO537" s="109"/>
      <c r="OP537" s="109"/>
      <c r="OQ537" s="109"/>
      <c r="OR537" s="109"/>
      <c r="OS537" s="109"/>
      <c r="OT537" s="109"/>
      <c r="OU537" s="109"/>
      <c r="OV537" s="109"/>
      <c r="OW537" s="109"/>
      <c r="OX537" s="109"/>
      <c r="OY537" s="109"/>
      <c r="OZ537" s="109"/>
      <c r="PA537" s="109"/>
      <c r="PB537" s="109"/>
      <c r="PC537" s="109"/>
      <c r="PD537" s="109"/>
      <c r="PE537" s="109"/>
      <c r="PF537" s="109"/>
      <c r="PG537" s="109"/>
      <c r="PH537" s="109"/>
      <c r="PI537" s="109">
        <v>2</v>
      </c>
      <c r="PJ537" s="109"/>
      <c r="PK537" s="109"/>
      <c r="PL537" s="109"/>
      <c r="PM537" s="109"/>
      <c r="PN537" s="109"/>
      <c r="PO537" s="109"/>
      <c r="PP537" s="109"/>
      <c r="PQ537" s="109"/>
      <c r="PR537" s="109"/>
      <c r="PS537" s="109"/>
      <c r="PT537" s="109"/>
      <c r="PU537" s="109"/>
      <c r="PV537" s="109"/>
      <c r="PW537" s="109"/>
      <c r="PX537" s="109"/>
      <c r="PY537" s="109"/>
      <c r="PZ537" s="109"/>
      <c r="QA537" s="109"/>
      <c r="QB537" s="109"/>
      <c r="QC537" s="109"/>
      <c r="QD537" s="109"/>
      <c r="QE537" s="109"/>
      <c r="QF537" s="109"/>
      <c r="QG537" s="109"/>
      <c r="QH537" s="109"/>
      <c r="QI537" s="109"/>
      <c r="QJ537" s="109"/>
      <c r="QK537" s="23">
        <f t="shared" si="8"/>
        <v>62</v>
      </c>
      <c r="QL537" s="125"/>
      <c r="QM537" s="148"/>
      <c r="QN537" s="125"/>
      <c r="QO537" s="125"/>
      <c r="QP537" s="125"/>
      <c r="QQ537" s="125"/>
      <c r="QR537" s="125">
        <v>213.6</v>
      </c>
    </row>
    <row r="538" spans="1:460" s="5" customFormat="1" ht="12.75" customHeight="1" x14ac:dyDescent="0.2">
      <c r="A538" s="52">
        <v>44782</v>
      </c>
      <c r="B538" s="90" t="s">
        <v>502</v>
      </c>
      <c r="C538" s="107"/>
      <c r="D538" s="107"/>
      <c r="E538" s="108"/>
      <c r="F538" s="108"/>
      <c r="G538" s="108"/>
      <c r="H538" s="108"/>
      <c r="I538" s="108"/>
      <c r="J538" s="108"/>
      <c r="K538" s="108"/>
      <c r="L538" s="108"/>
      <c r="M538" s="108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 s="109"/>
      <c r="BD538" s="109"/>
      <c r="BE538" s="109"/>
      <c r="BF538" s="109"/>
      <c r="BG538" s="109"/>
      <c r="BH538" s="109"/>
      <c r="BI538" s="109"/>
      <c r="BJ538" s="109"/>
      <c r="BK538" s="109"/>
      <c r="BL538" s="109"/>
      <c r="BM538" s="109"/>
      <c r="BN538" s="109"/>
      <c r="BO538" s="109"/>
      <c r="BP538" s="109"/>
      <c r="BQ538" s="109"/>
      <c r="BR538" s="109"/>
      <c r="BS538" s="109"/>
      <c r="BT538" s="109"/>
      <c r="BU538" s="109"/>
      <c r="BV538" s="109"/>
      <c r="BW538" s="109"/>
      <c r="BX538" s="109"/>
      <c r="BY538" s="109"/>
      <c r="BZ538" s="109"/>
      <c r="CA538" s="109"/>
      <c r="CB538" s="109"/>
      <c r="CC538" s="109"/>
      <c r="CD538" s="109"/>
      <c r="CE538" s="109"/>
      <c r="CF538" s="109"/>
      <c r="CG538" s="109"/>
      <c r="CH538" s="109"/>
      <c r="CI538" s="109"/>
      <c r="CJ538" s="109"/>
      <c r="CK538" s="109"/>
      <c r="CL538" s="109"/>
      <c r="CM538" s="109"/>
      <c r="CN538" s="109"/>
      <c r="CO538" s="109"/>
      <c r="CP538" s="109"/>
      <c r="CQ538" s="109"/>
      <c r="CR538" s="109"/>
      <c r="CS538" s="109"/>
      <c r="CT538" s="109"/>
      <c r="CU538" s="109"/>
      <c r="CV538" s="109"/>
      <c r="CW538" s="109"/>
      <c r="CX538" s="109"/>
      <c r="CY538" s="109"/>
      <c r="CZ538" s="109"/>
      <c r="DA538" s="109"/>
      <c r="DB538" s="109"/>
      <c r="DC538" s="109"/>
      <c r="DD538" s="109"/>
      <c r="DE538" s="109"/>
      <c r="DF538" s="109"/>
      <c r="DG538" s="109"/>
      <c r="DH538" s="109"/>
      <c r="DI538" s="109"/>
      <c r="DJ538" s="109"/>
      <c r="DK538" s="109"/>
      <c r="DL538" s="109"/>
      <c r="DM538" s="109"/>
      <c r="DN538" s="109"/>
      <c r="DO538" s="109"/>
      <c r="DP538" s="109"/>
      <c r="DQ538" s="109"/>
      <c r="DR538" s="109"/>
      <c r="DS538" s="109"/>
      <c r="DT538" s="109"/>
      <c r="DU538" s="109"/>
      <c r="DV538" s="109"/>
      <c r="DW538" s="109"/>
      <c r="DX538" s="109"/>
      <c r="DY538" s="109"/>
      <c r="DZ538" s="109"/>
      <c r="EA538" s="109"/>
      <c r="EB538" s="109"/>
      <c r="EC538" s="109"/>
      <c r="ED538" s="109"/>
      <c r="EE538" s="109"/>
      <c r="EF538" s="109"/>
      <c r="EG538" s="109"/>
      <c r="EH538" s="109"/>
      <c r="EI538" s="109"/>
      <c r="EJ538" s="109"/>
      <c r="EK538" s="109"/>
      <c r="EL538" s="109"/>
      <c r="EM538" s="109"/>
      <c r="EN538" s="109"/>
      <c r="EO538" s="109"/>
      <c r="EP538" s="109"/>
      <c r="EQ538" s="109"/>
      <c r="ER538" s="109"/>
      <c r="ES538" s="109"/>
      <c r="ET538" s="109"/>
      <c r="EU538" s="109"/>
      <c r="EV538" s="109"/>
      <c r="EW538" s="109"/>
      <c r="EX538" s="109"/>
      <c r="EY538" s="109"/>
      <c r="EZ538" s="109"/>
      <c r="FA538" s="109"/>
      <c r="FB538" s="109"/>
      <c r="FC538" s="109"/>
      <c r="FD538" s="109"/>
      <c r="FE538" s="109"/>
      <c r="FF538" s="109"/>
      <c r="FG538" s="109">
        <v>1</v>
      </c>
      <c r="FH538" s="109"/>
      <c r="FI538" s="109"/>
      <c r="FJ538" s="109"/>
      <c r="FK538" s="109"/>
      <c r="FL538" s="109"/>
      <c r="FM538" s="109"/>
      <c r="FN538" s="109"/>
      <c r="FO538" s="109"/>
      <c r="FP538" s="109"/>
      <c r="FQ538" s="109"/>
      <c r="FR538" s="109"/>
      <c r="FS538" s="109"/>
      <c r="FT538" s="109"/>
      <c r="FU538" s="109"/>
      <c r="FV538" s="109"/>
      <c r="FW538" s="109"/>
      <c r="FX538" s="109"/>
      <c r="FY538" s="109"/>
      <c r="FZ538" s="109"/>
      <c r="GA538" s="109"/>
      <c r="GB538" s="109"/>
      <c r="GC538" s="109"/>
      <c r="GD538" s="109"/>
      <c r="GE538" s="109"/>
      <c r="GF538" s="109"/>
      <c r="GG538" s="109"/>
      <c r="GH538" s="109"/>
      <c r="GI538" s="109"/>
      <c r="GJ538" s="109"/>
      <c r="GK538" s="109"/>
      <c r="GL538" s="109"/>
      <c r="GM538" s="109"/>
      <c r="GN538" s="109"/>
      <c r="GO538" s="109"/>
      <c r="GP538" s="109"/>
      <c r="GQ538" s="109"/>
      <c r="GR538" s="109"/>
      <c r="GS538" s="109"/>
      <c r="GT538" s="109"/>
      <c r="GU538" s="109"/>
      <c r="GV538" s="109"/>
      <c r="GW538" s="109"/>
      <c r="GX538" s="109"/>
      <c r="GY538" s="109"/>
      <c r="GZ538" s="109"/>
      <c r="HA538" s="109"/>
      <c r="HB538" s="109"/>
      <c r="HC538" s="109"/>
      <c r="HD538" s="109"/>
      <c r="HE538" s="109"/>
      <c r="HF538" s="109"/>
      <c r="HG538" s="109"/>
      <c r="HH538" s="109"/>
      <c r="HI538" s="109"/>
      <c r="HJ538" s="109"/>
      <c r="HK538" s="109"/>
      <c r="HL538" s="109"/>
      <c r="HM538" s="109"/>
      <c r="HN538" s="109"/>
      <c r="HO538" s="109"/>
      <c r="HP538" s="109"/>
      <c r="HQ538" s="109"/>
      <c r="HR538" s="109"/>
      <c r="HS538" s="109"/>
      <c r="HT538" s="109"/>
      <c r="HU538" s="109"/>
      <c r="HV538" s="109"/>
      <c r="HW538" s="109"/>
      <c r="HX538" s="109"/>
      <c r="HY538" s="109"/>
      <c r="HZ538" s="109"/>
      <c r="IA538" s="109"/>
      <c r="IB538" s="109"/>
      <c r="IC538" s="109"/>
      <c r="ID538" s="109"/>
      <c r="IE538" s="109"/>
      <c r="IF538" s="109"/>
      <c r="IG538" s="109"/>
      <c r="IH538" s="109"/>
      <c r="II538" s="109"/>
      <c r="IJ538" s="109"/>
      <c r="IK538" s="109"/>
      <c r="IL538" s="109"/>
      <c r="IM538" s="109">
        <v>3.3</v>
      </c>
      <c r="IN538" s="109"/>
      <c r="IO538" s="109"/>
      <c r="IP538" s="109"/>
      <c r="IQ538" s="109"/>
      <c r="IR538" s="109"/>
      <c r="IS538" s="109"/>
      <c r="IT538" s="109"/>
      <c r="IU538" s="109"/>
      <c r="IV538" s="109"/>
      <c r="IW538" s="109"/>
      <c r="IX538" s="109"/>
      <c r="IY538" s="109"/>
      <c r="IZ538" s="109"/>
      <c r="JA538" s="109"/>
      <c r="JB538" s="109"/>
      <c r="JC538" s="109"/>
      <c r="JD538" s="109"/>
      <c r="JE538" s="109"/>
      <c r="JF538" s="109"/>
      <c r="JG538" s="109"/>
      <c r="JH538" s="109"/>
      <c r="JI538" s="109"/>
      <c r="JJ538" s="109"/>
      <c r="JK538" s="109"/>
      <c r="JL538" s="109"/>
      <c r="JM538" s="109"/>
      <c r="JN538" s="109"/>
      <c r="JO538" s="109"/>
      <c r="JP538" s="109"/>
      <c r="JQ538" s="109"/>
      <c r="JR538" s="109"/>
      <c r="JS538" s="109"/>
      <c r="JT538" s="109"/>
      <c r="JU538" s="109"/>
      <c r="JV538" s="109"/>
      <c r="JW538" s="109"/>
      <c r="JX538" s="109"/>
      <c r="JY538" s="109"/>
      <c r="JZ538" s="109"/>
      <c r="KA538" s="109"/>
      <c r="KB538" s="109"/>
      <c r="KC538" s="109"/>
      <c r="KD538" s="109"/>
      <c r="KE538" s="109"/>
      <c r="KF538" s="109"/>
      <c r="KG538" s="109"/>
      <c r="KH538" s="109"/>
      <c r="KI538" s="109"/>
      <c r="KJ538" s="109"/>
      <c r="KK538" s="109"/>
      <c r="KL538" s="109"/>
      <c r="KM538" s="109"/>
      <c r="KN538" s="109"/>
      <c r="KO538" s="109"/>
      <c r="KP538" s="109"/>
      <c r="KQ538" s="109"/>
      <c r="KR538" s="109"/>
      <c r="KS538" s="109"/>
      <c r="KT538" s="109"/>
      <c r="KU538" s="109"/>
      <c r="KV538" s="109"/>
      <c r="KW538" s="109"/>
      <c r="KX538" s="109">
        <v>10</v>
      </c>
      <c r="KY538" s="109">
        <v>10</v>
      </c>
      <c r="KZ538" s="109"/>
      <c r="LA538" s="109"/>
      <c r="LB538" s="109"/>
      <c r="LC538" s="109"/>
      <c r="LD538" s="109"/>
      <c r="LE538" s="109"/>
      <c r="LF538" s="109"/>
      <c r="LG538" s="109"/>
      <c r="LH538" s="109"/>
      <c r="LI538" s="109"/>
      <c r="LJ538" s="109"/>
      <c r="LK538" s="109"/>
      <c r="LL538" s="109"/>
      <c r="LM538" s="109"/>
      <c r="LN538" s="109"/>
      <c r="LO538" s="109"/>
      <c r="LP538" s="109"/>
      <c r="LQ538" s="109"/>
      <c r="LR538" s="109"/>
      <c r="LS538" s="109"/>
      <c r="LT538" s="109"/>
      <c r="LU538" s="109"/>
      <c r="LV538" s="109"/>
      <c r="LW538" s="109"/>
      <c r="LX538" s="109"/>
      <c r="LY538" s="109"/>
      <c r="LZ538" s="109"/>
      <c r="MA538" s="109"/>
      <c r="MB538" s="109"/>
      <c r="MC538" s="109"/>
      <c r="MD538" s="109"/>
      <c r="ME538" s="109"/>
      <c r="MF538" s="109"/>
      <c r="MG538" s="109"/>
      <c r="MH538" s="109"/>
      <c r="MI538" s="109"/>
      <c r="MJ538" s="109"/>
      <c r="MK538" s="109"/>
      <c r="ML538" s="109"/>
      <c r="MM538" s="109"/>
      <c r="MN538" s="109"/>
      <c r="MO538" s="109"/>
      <c r="MP538" s="109"/>
      <c r="MQ538" s="109"/>
      <c r="MR538" s="109"/>
      <c r="MS538" s="109"/>
      <c r="MT538" s="109"/>
      <c r="MU538" s="109"/>
      <c r="MV538" s="109"/>
      <c r="MW538" s="109"/>
      <c r="MX538" s="109"/>
      <c r="MY538" s="109"/>
      <c r="MZ538" s="109"/>
      <c r="NA538" s="109"/>
      <c r="NB538" s="109"/>
      <c r="NC538" s="109"/>
      <c r="ND538" s="109"/>
      <c r="NE538" s="109"/>
      <c r="NF538" s="109"/>
      <c r="NG538" s="109"/>
      <c r="NH538" s="109"/>
      <c r="NI538" s="109"/>
      <c r="NJ538" s="109"/>
      <c r="NK538" s="109"/>
      <c r="NL538" s="109"/>
      <c r="NM538" s="109"/>
      <c r="NN538" s="109"/>
      <c r="NO538" s="109"/>
      <c r="NP538" s="109"/>
      <c r="NQ538" s="109"/>
      <c r="NR538" s="109"/>
      <c r="NS538" s="109"/>
      <c r="NT538" s="109"/>
      <c r="NU538" s="109"/>
      <c r="NV538" s="109"/>
      <c r="NW538" s="109"/>
      <c r="NX538" s="109"/>
      <c r="NY538" s="109"/>
      <c r="NZ538" s="109"/>
      <c r="OA538" s="109"/>
      <c r="OB538" s="109"/>
      <c r="OC538" s="109"/>
      <c r="OD538" s="109"/>
      <c r="OE538" s="109"/>
      <c r="OF538" s="109"/>
      <c r="OG538" s="109"/>
      <c r="OH538" s="109"/>
      <c r="OI538" s="109"/>
      <c r="OJ538" s="109"/>
      <c r="OK538" s="109"/>
      <c r="OL538" s="109"/>
      <c r="OM538" s="109"/>
      <c r="ON538" s="109"/>
      <c r="OO538" s="109"/>
      <c r="OP538" s="109"/>
      <c r="OQ538" s="109"/>
      <c r="OR538" s="109"/>
      <c r="OS538" s="109"/>
      <c r="OT538" s="109"/>
      <c r="OU538" s="109"/>
      <c r="OV538" s="109"/>
      <c r="OW538" s="109"/>
      <c r="OX538" s="109"/>
      <c r="OY538" s="109"/>
      <c r="OZ538" s="109"/>
      <c r="PA538" s="109"/>
      <c r="PB538" s="109"/>
      <c r="PC538" s="109"/>
      <c r="PD538" s="109"/>
      <c r="PE538" s="109"/>
      <c r="PF538" s="109"/>
      <c r="PG538" s="109"/>
      <c r="PH538" s="109"/>
      <c r="PI538" s="109"/>
      <c r="PJ538" s="109"/>
      <c r="PK538" s="109"/>
      <c r="PL538" s="109"/>
      <c r="PM538" s="109"/>
      <c r="PN538" s="109"/>
      <c r="PO538" s="109"/>
      <c r="PP538" s="109"/>
      <c r="PQ538" s="109"/>
      <c r="PR538" s="109"/>
      <c r="PS538" s="109"/>
      <c r="PT538" s="109"/>
      <c r="PU538" s="109"/>
      <c r="PV538" s="109"/>
      <c r="PW538" s="109"/>
      <c r="PX538" s="109"/>
      <c r="PY538" s="109"/>
      <c r="PZ538" s="109"/>
      <c r="QA538" s="109"/>
      <c r="QB538" s="109"/>
      <c r="QC538" s="109"/>
      <c r="QD538" s="109"/>
      <c r="QE538" s="109"/>
      <c r="QF538" s="109"/>
      <c r="QG538" s="109"/>
      <c r="QH538" s="109"/>
      <c r="QI538" s="109"/>
      <c r="QJ538" s="109"/>
      <c r="QK538" s="23">
        <f t="shared" si="8"/>
        <v>24.3</v>
      </c>
      <c r="QL538" s="125"/>
      <c r="QM538" s="125"/>
      <c r="QN538" s="125"/>
      <c r="QO538" s="125"/>
      <c r="QP538" s="125"/>
      <c r="QQ538" s="125"/>
      <c r="QR538" s="125"/>
    </row>
    <row r="539" spans="1:460" s="5" customFormat="1" ht="12.75" customHeight="1" x14ac:dyDescent="0.2">
      <c r="A539" s="52">
        <v>44782</v>
      </c>
      <c r="B539" s="98" t="s">
        <v>242</v>
      </c>
      <c r="C539" s="107"/>
      <c r="D539" s="107"/>
      <c r="E539" s="108"/>
      <c r="F539" s="108"/>
      <c r="G539" s="108"/>
      <c r="H539" s="108"/>
      <c r="I539" s="108"/>
      <c r="J539" s="108"/>
      <c r="K539" s="108"/>
      <c r="L539" s="108"/>
      <c r="M539" s="108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 s="109"/>
      <c r="BD539" s="109"/>
      <c r="BE539" s="109"/>
      <c r="BF539" s="109"/>
      <c r="BG539" s="109"/>
      <c r="BH539" s="109"/>
      <c r="BI539" s="109"/>
      <c r="BJ539" s="109"/>
      <c r="BK539" s="109"/>
      <c r="BL539" s="109"/>
      <c r="BM539" s="109"/>
      <c r="BN539" s="109"/>
      <c r="BO539" s="109"/>
      <c r="BP539" s="109"/>
      <c r="BQ539" s="109"/>
      <c r="BR539" s="109"/>
      <c r="BS539" s="109"/>
      <c r="BT539" s="109"/>
      <c r="BU539" s="109"/>
      <c r="BV539" s="109"/>
      <c r="BW539" s="109"/>
      <c r="BX539" s="109"/>
      <c r="BY539" s="109"/>
      <c r="BZ539" s="109"/>
      <c r="CA539" s="109"/>
      <c r="CB539" s="109"/>
      <c r="CC539" s="109"/>
      <c r="CD539" s="109"/>
      <c r="CE539" s="109"/>
      <c r="CF539" s="109"/>
      <c r="CG539" s="109"/>
      <c r="CH539" s="109"/>
      <c r="CI539" s="109"/>
      <c r="CJ539" s="109"/>
      <c r="CK539" s="109"/>
      <c r="CL539" s="109"/>
      <c r="CM539" s="109"/>
      <c r="CN539" s="109"/>
      <c r="CO539" s="109"/>
      <c r="CP539" s="109"/>
      <c r="CQ539" s="109"/>
      <c r="CR539" s="109"/>
      <c r="CS539" s="109"/>
      <c r="CT539" s="109"/>
      <c r="CU539" s="109"/>
      <c r="CV539" s="109"/>
      <c r="CW539" s="109"/>
      <c r="CX539" s="109"/>
      <c r="CY539" s="109"/>
      <c r="CZ539" s="109"/>
      <c r="DA539" s="109"/>
      <c r="DB539" s="109"/>
      <c r="DC539" s="109"/>
      <c r="DD539" s="109"/>
      <c r="DE539" s="109"/>
      <c r="DF539" s="109"/>
      <c r="DG539" s="109"/>
      <c r="DH539" s="109"/>
      <c r="DI539" s="109"/>
      <c r="DJ539" s="109"/>
      <c r="DK539" s="109"/>
      <c r="DL539" s="109"/>
      <c r="DM539" s="109"/>
      <c r="DN539" s="109"/>
      <c r="DO539" s="109"/>
      <c r="DP539" s="109"/>
      <c r="DQ539" s="109"/>
      <c r="DR539" s="109"/>
      <c r="DS539" s="109"/>
      <c r="DT539" s="109"/>
      <c r="DU539" s="109"/>
      <c r="DV539" s="109"/>
      <c r="DW539" s="109"/>
      <c r="DX539" s="109"/>
      <c r="DY539" s="109"/>
      <c r="DZ539" s="109"/>
      <c r="EA539" s="109"/>
      <c r="EB539" s="109"/>
      <c r="EC539" s="109"/>
      <c r="ED539" s="109"/>
      <c r="EE539" s="109"/>
      <c r="EF539" s="109"/>
      <c r="EG539" s="109"/>
      <c r="EH539" s="109"/>
      <c r="EI539" s="109"/>
      <c r="EJ539" s="109"/>
      <c r="EK539" s="109"/>
      <c r="EL539" s="109"/>
      <c r="EM539" s="109"/>
      <c r="EN539" s="109"/>
      <c r="EO539" s="109"/>
      <c r="EP539" s="109">
        <v>20</v>
      </c>
      <c r="EQ539" s="109"/>
      <c r="ER539" s="109"/>
      <c r="ES539" s="109"/>
      <c r="ET539" s="109"/>
      <c r="EU539" s="109"/>
      <c r="EV539" s="109"/>
      <c r="EW539" s="109"/>
      <c r="EX539" s="109"/>
      <c r="EY539" s="109"/>
      <c r="EZ539" s="109"/>
      <c r="FA539" s="109"/>
      <c r="FB539" s="109"/>
      <c r="FC539" s="109"/>
      <c r="FD539" s="109"/>
      <c r="FE539" s="109"/>
      <c r="FF539" s="109"/>
      <c r="FG539" s="109"/>
      <c r="FH539" s="109"/>
      <c r="FI539" s="109"/>
      <c r="FJ539" s="109"/>
      <c r="FK539" s="109"/>
      <c r="FL539" s="109"/>
      <c r="FM539" s="109"/>
      <c r="FN539" s="109"/>
      <c r="FO539" s="109"/>
      <c r="FP539" s="109"/>
      <c r="FQ539" s="109"/>
      <c r="FR539" s="109"/>
      <c r="FS539" s="109"/>
      <c r="FT539" s="109"/>
      <c r="FU539" s="109"/>
      <c r="FV539" s="109"/>
      <c r="FW539" s="109"/>
      <c r="FX539" s="109"/>
      <c r="FY539" s="109"/>
      <c r="FZ539" s="109"/>
      <c r="GA539" s="109"/>
      <c r="GB539" s="109"/>
      <c r="GC539" s="109"/>
      <c r="GD539" s="109"/>
      <c r="GE539" s="109"/>
      <c r="GF539" s="109"/>
      <c r="GG539" s="109"/>
      <c r="GH539" s="109"/>
      <c r="GI539" s="109"/>
      <c r="GJ539" s="109"/>
      <c r="GK539" s="109"/>
      <c r="GL539" s="109"/>
      <c r="GM539" s="109"/>
      <c r="GN539" s="109"/>
      <c r="GO539" s="109"/>
      <c r="GP539" s="109"/>
      <c r="GQ539" s="109"/>
      <c r="GR539" s="109"/>
      <c r="GS539" s="109"/>
      <c r="GT539" s="109"/>
      <c r="GU539" s="109"/>
      <c r="GV539" s="109"/>
      <c r="GW539" s="109"/>
      <c r="GX539" s="109"/>
      <c r="GY539" s="109"/>
      <c r="GZ539" s="109"/>
      <c r="HA539" s="109"/>
      <c r="HB539" s="109"/>
      <c r="HC539" s="109"/>
      <c r="HD539" s="109"/>
      <c r="HE539" s="109"/>
      <c r="HF539" s="109"/>
      <c r="HG539" s="109"/>
      <c r="HH539" s="109"/>
      <c r="HI539" s="109"/>
      <c r="HJ539" s="109"/>
      <c r="HK539" s="109"/>
      <c r="HL539" s="109"/>
      <c r="HM539" s="109"/>
      <c r="HN539" s="109"/>
      <c r="HO539" s="109"/>
      <c r="HP539" s="109"/>
      <c r="HQ539" s="109"/>
      <c r="HR539" s="109"/>
      <c r="HS539" s="109"/>
      <c r="HT539" s="109"/>
      <c r="HU539" s="109"/>
      <c r="HV539" s="109"/>
      <c r="HW539" s="109"/>
      <c r="HX539" s="109"/>
      <c r="HY539" s="109"/>
      <c r="HZ539" s="109"/>
      <c r="IA539" s="109"/>
      <c r="IB539" s="109"/>
      <c r="IC539" s="109"/>
      <c r="ID539" s="109"/>
      <c r="IE539" s="109"/>
      <c r="IF539" s="109">
        <v>18</v>
      </c>
      <c r="IG539" s="109"/>
      <c r="IH539" s="109"/>
      <c r="II539" s="109"/>
      <c r="IJ539" s="109"/>
      <c r="IK539" s="109"/>
      <c r="IL539" s="109"/>
      <c r="IM539" s="109"/>
      <c r="IN539" s="109"/>
      <c r="IO539" s="109"/>
      <c r="IP539" s="109"/>
      <c r="IQ539" s="109"/>
      <c r="IR539" s="109"/>
      <c r="IS539" s="109"/>
      <c r="IT539" s="109"/>
      <c r="IU539" s="109"/>
      <c r="IV539" s="109"/>
      <c r="IW539" s="109"/>
      <c r="IX539" s="109"/>
      <c r="IY539" s="109"/>
      <c r="IZ539" s="109"/>
      <c r="JA539" s="109"/>
      <c r="JB539" s="109"/>
      <c r="JC539" s="109"/>
      <c r="JD539" s="109"/>
      <c r="JE539" s="109"/>
      <c r="JF539" s="109"/>
      <c r="JG539" s="109"/>
      <c r="JH539" s="109"/>
      <c r="JI539" s="109"/>
      <c r="JJ539" s="109"/>
      <c r="JK539" s="109"/>
      <c r="JL539" s="109"/>
      <c r="JM539" s="109"/>
      <c r="JN539" s="109"/>
      <c r="JO539" s="109"/>
      <c r="JP539" s="109"/>
      <c r="JQ539" s="109"/>
      <c r="JR539" s="109"/>
      <c r="JS539" s="109"/>
      <c r="JT539" s="109"/>
      <c r="JU539" s="109"/>
      <c r="JV539" s="109"/>
      <c r="JW539" s="109"/>
      <c r="JX539" s="109"/>
      <c r="JY539" s="109"/>
      <c r="JZ539" s="109"/>
      <c r="KA539" s="109"/>
      <c r="KB539" s="109"/>
      <c r="KC539" s="109"/>
      <c r="KD539" s="109"/>
      <c r="KE539" s="109"/>
      <c r="KF539" s="109"/>
      <c r="KG539" s="109"/>
      <c r="KH539" s="109"/>
      <c r="KI539" s="109"/>
      <c r="KJ539" s="109"/>
      <c r="KK539" s="109"/>
      <c r="KL539" s="109"/>
      <c r="KM539" s="109"/>
      <c r="KN539" s="109"/>
      <c r="KO539" s="109"/>
      <c r="KP539" s="109"/>
      <c r="KQ539" s="109"/>
      <c r="KR539" s="109"/>
      <c r="KS539" s="109"/>
      <c r="KT539" s="109"/>
      <c r="KU539" s="109"/>
      <c r="KV539" s="109"/>
      <c r="KW539" s="109"/>
      <c r="KX539" s="109"/>
      <c r="KY539" s="109"/>
      <c r="KZ539" s="109"/>
      <c r="LA539" s="109"/>
      <c r="LB539" s="109"/>
      <c r="LC539" s="109"/>
      <c r="LD539" s="109"/>
      <c r="LE539" s="109"/>
      <c r="LF539" s="109"/>
      <c r="LG539" s="109"/>
      <c r="LH539" s="109"/>
      <c r="LI539" s="109"/>
      <c r="LJ539" s="109"/>
      <c r="LK539" s="109"/>
      <c r="LL539" s="109"/>
      <c r="LM539" s="109">
        <v>10</v>
      </c>
      <c r="LN539" s="109"/>
      <c r="LO539" s="109"/>
      <c r="LP539" s="109"/>
      <c r="LQ539" s="109"/>
      <c r="LR539" s="109"/>
      <c r="LS539" s="109"/>
      <c r="LT539" s="109"/>
      <c r="LU539" s="109"/>
      <c r="LV539" s="109"/>
      <c r="LW539" s="109"/>
      <c r="LX539" s="109"/>
      <c r="LY539" s="109"/>
      <c r="LZ539" s="109"/>
      <c r="MA539" s="109"/>
      <c r="MB539" s="109"/>
      <c r="MC539" s="109"/>
      <c r="MD539" s="109"/>
      <c r="ME539" s="109"/>
      <c r="MF539" s="109"/>
      <c r="MG539" s="109"/>
      <c r="MH539" s="109"/>
      <c r="MI539" s="109"/>
      <c r="MJ539" s="109"/>
      <c r="MK539" s="109"/>
      <c r="ML539" s="109"/>
      <c r="MM539" s="109"/>
      <c r="MN539" s="109"/>
      <c r="MO539" s="109"/>
      <c r="MP539" s="109"/>
      <c r="MQ539" s="109"/>
      <c r="MR539" s="109"/>
      <c r="MS539" s="109"/>
      <c r="MT539" s="109"/>
      <c r="MU539" s="109"/>
      <c r="MV539" s="109"/>
      <c r="MW539" s="109"/>
      <c r="MX539" s="109"/>
      <c r="MY539" s="109"/>
      <c r="MZ539" s="109"/>
      <c r="NA539" s="109"/>
      <c r="NB539" s="109"/>
      <c r="NC539" s="109"/>
      <c r="ND539" s="109"/>
      <c r="NE539" s="109"/>
      <c r="NF539" s="109"/>
      <c r="NG539" s="109"/>
      <c r="NH539" s="109"/>
      <c r="NI539" s="109"/>
      <c r="NJ539" s="109"/>
      <c r="NK539" s="109"/>
      <c r="NL539" s="109"/>
      <c r="NM539" s="109"/>
      <c r="NN539" s="109"/>
      <c r="NO539" s="109"/>
      <c r="NP539" s="109"/>
      <c r="NQ539" s="109"/>
      <c r="NR539" s="109"/>
      <c r="NS539" s="109"/>
      <c r="NT539" s="109"/>
      <c r="NU539" s="109"/>
      <c r="NV539" s="109"/>
      <c r="NW539" s="109"/>
      <c r="NX539" s="109"/>
      <c r="NY539" s="109"/>
      <c r="NZ539" s="109"/>
      <c r="OA539" s="109"/>
      <c r="OB539" s="109"/>
      <c r="OC539" s="109"/>
      <c r="OD539" s="109"/>
      <c r="OE539" s="109"/>
      <c r="OF539" s="109"/>
      <c r="OG539" s="109"/>
      <c r="OH539" s="109"/>
      <c r="OI539" s="109"/>
      <c r="OJ539" s="109"/>
      <c r="OK539" s="109"/>
      <c r="OL539" s="109"/>
      <c r="OM539" s="109"/>
      <c r="ON539" s="109"/>
      <c r="OO539" s="109"/>
      <c r="OP539" s="109"/>
      <c r="OQ539" s="109"/>
      <c r="OR539" s="109"/>
      <c r="OS539" s="109"/>
      <c r="OT539" s="109"/>
      <c r="OU539" s="109"/>
      <c r="OV539" s="109"/>
      <c r="OW539" s="109"/>
      <c r="OX539" s="109"/>
      <c r="OY539" s="109"/>
      <c r="OZ539" s="109"/>
      <c r="PA539" s="109"/>
      <c r="PB539" s="109"/>
      <c r="PC539" s="109"/>
      <c r="PD539" s="109"/>
      <c r="PE539" s="109"/>
      <c r="PF539" s="109"/>
      <c r="PG539" s="109"/>
      <c r="PH539" s="109"/>
      <c r="PI539" s="109"/>
      <c r="PJ539" s="109"/>
      <c r="PK539" s="109">
        <v>10</v>
      </c>
      <c r="PL539" s="109"/>
      <c r="PM539" s="109">
        <v>20</v>
      </c>
      <c r="PN539" s="109"/>
      <c r="PO539" s="109"/>
      <c r="PP539" s="109"/>
      <c r="PQ539" s="109"/>
      <c r="PR539" s="109"/>
      <c r="PS539" s="109"/>
      <c r="PT539" s="109"/>
      <c r="PU539" s="109"/>
      <c r="PV539" s="109"/>
      <c r="PW539" s="109"/>
      <c r="PX539" s="109"/>
      <c r="PY539" s="109"/>
      <c r="PZ539" s="109"/>
      <c r="QA539" s="109"/>
      <c r="QB539" s="109"/>
      <c r="QC539" s="109"/>
      <c r="QD539" s="109"/>
      <c r="QE539" s="109"/>
      <c r="QF539" s="109"/>
      <c r="QG539" s="109"/>
      <c r="QH539" s="109"/>
      <c r="QI539" s="109"/>
      <c r="QJ539" s="109"/>
      <c r="QK539" s="23">
        <f t="shared" si="8"/>
        <v>78</v>
      </c>
      <c r="QL539" s="125"/>
      <c r="QM539" s="125"/>
      <c r="QN539" s="125"/>
      <c r="QO539" s="125"/>
      <c r="QP539" s="125"/>
      <c r="QQ539" s="125"/>
      <c r="QR539" s="125"/>
    </row>
    <row r="540" spans="1:460" s="5" customFormat="1" ht="12.75" customHeight="1" x14ac:dyDescent="0.2">
      <c r="A540" s="52">
        <v>44782</v>
      </c>
      <c r="B540" s="90" t="s">
        <v>287</v>
      </c>
      <c r="C540" s="107"/>
      <c r="D540" s="107"/>
      <c r="E540" s="108"/>
      <c r="F540" s="108"/>
      <c r="G540" s="108"/>
      <c r="H540" s="108"/>
      <c r="I540" s="108"/>
      <c r="J540" s="108"/>
      <c r="K540" s="108"/>
      <c r="L540" s="108"/>
      <c r="M540" s="108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 s="109"/>
      <c r="BD540" s="109"/>
      <c r="BE540" s="109"/>
      <c r="BF540" s="109"/>
      <c r="BG540" s="109"/>
      <c r="BH540" s="109"/>
      <c r="BI540" s="109"/>
      <c r="BJ540" s="109"/>
      <c r="BK540" s="109"/>
      <c r="BL540" s="109"/>
      <c r="BM540" s="109"/>
      <c r="BN540" s="109"/>
      <c r="BO540" s="109"/>
      <c r="BP540" s="109"/>
      <c r="BQ540" s="109"/>
      <c r="BR540" s="109"/>
      <c r="BS540" s="109"/>
      <c r="BT540" s="109"/>
      <c r="BU540" s="109"/>
      <c r="BV540" s="109"/>
      <c r="BW540" s="109"/>
      <c r="BX540" s="109"/>
      <c r="BY540" s="109"/>
      <c r="BZ540" s="109"/>
      <c r="CA540" s="109"/>
      <c r="CB540" s="109"/>
      <c r="CC540" s="109">
        <v>230</v>
      </c>
      <c r="CD540" s="109"/>
      <c r="CE540" s="109"/>
      <c r="CF540" s="109"/>
      <c r="CG540" s="109"/>
      <c r="CH540" s="109"/>
      <c r="CI540" s="109"/>
      <c r="CJ540" s="109"/>
      <c r="CK540" s="109"/>
      <c r="CL540" s="109"/>
      <c r="CM540" s="109"/>
      <c r="CN540" s="109"/>
      <c r="CO540" s="109"/>
      <c r="CP540" s="109"/>
      <c r="CQ540" s="109"/>
      <c r="CR540" s="109"/>
      <c r="CS540" s="109"/>
      <c r="CT540" s="109"/>
      <c r="CU540" s="109"/>
      <c r="CV540" s="109"/>
      <c r="CW540" s="109"/>
      <c r="CX540" s="109"/>
      <c r="CY540" s="109"/>
      <c r="CZ540" s="109"/>
      <c r="DA540" s="109"/>
      <c r="DB540" s="109"/>
      <c r="DC540" s="109"/>
      <c r="DD540" s="109"/>
      <c r="DE540" s="109"/>
      <c r="DF540" s="109"/>
      <c r="DG540" s="109"/>
      <c r="DH540" s="109"/>
      <c r="DI540" s="109"/>
      <c r="DJ540" s="109"/>
      <c r="DK540" s="109"/>
      <c r="DL540" s="109"/>
      <c r="DM540" s="109"/>
      <c r="DN540" s="109"/>
      <c r="DO540" s="109"/>
      <c r="DP540" s="109"/>
      <c r="DQ540" s="109"/>
      <c r="DR540" s="109"/>
      <c r="DS540" s="109"/>
      <c r="DT540" s="109"/>
      <c r="DU540" s="109"/>
      <c r="DV540" s="109"/>
      <c r="DW540" s="109"/>
      <c r="DX540" s="109"/>
      <c r="DY540" s="109"/>
      <c r="DZ540" s="109"/>
      <c r="EA540" s="109"/>
      <c r="EB540" s="109"/>
      <c r="EC540" s="109"/>
      <c r="ED540" s="109"/>
      <c r="EE540" s="109"/>
      <c r="EF540" s="109"/>
      <c r="EG540" s="109"/>
      <c r="EH540" s="109"/>
      <c r="EI540" s="109"/>
      <c r="EJ540" s="109"/>
      <c r="EK540" s="109"/>
      <c r="EL540" s="109"/>
      <c r="EM540" s="109"/>
      <c r="EN540" s="109"/>
      <c r="EO540" s="109"/>
      <c r="EP540" s="109"/>
      <c r="EQ540" s="109"/>
      <c r="ER540" s="109"/>
      <c r="ES540" s="109"/>
      <c r="ET540" s="109"/>
      <c r="EU540" s="109"/>
      <c r="EV540" s="109"/>
      <c r="EW540" s="109"/>
      <c r="EX540" s="109"/>
      <c r="EY540" s="109"/>
      <c r="EZ540" s="109"/>
      <c r="FA540" s="109"/>
      <c r="FB540" s="109"/>
      <c r="FC540" s="109"/>
      <c r="FD540" s="109"/>
      <c r="FE540" s="109"/>
      <c r="FF540" s="109"/>
      <c r="FG540" s="109"/>
      <c r="FH540" s="109"/>
      <c r="FI540" s="109"/>
      <c r="FJ540" s="109"/>
      <c r="FK540" s="109"/>
      <c r="FL540" s="109"/>
      <c r="FM540" s="109"/>
      <c r="FN540" s="109"/>
      <c r="FO540" s="109"/>
      <c r="FP540" s="109"/>
      <c r="FQ540" s="109"/>
      <c r="FR540" s="109"/>
      <c r="FS540" s="109"/>
      <c r="FT540" s="109"/>
      <c r="FU540" s="109"/>
      <c r="FV540" s="109"/>
      <c r="FW540" s="109"/>
      <c r="FX540" s="109"/>
      <c r="FY540" s="109"/>
      <c r="FZ540" s="109"/>
      <c r="GA540" s="109"/>
      <c r="GB540" s="109"/>
      <c r="GC540" s="109"/>
      <c r="GD540" s="109"/>
      <c r="GE540" s="109"/>
      <c r="GF540" s="109"/>
      <c r="GG540" s="109"/>
      <c r="GH540" s="109"/>
      <c r="GI540" s="109"/>
      <c r="GJ540" s="109"/>
      <c r="GK540" s="109"/>
      <c r="GL540" s="109"/>
      <c r="GM540" s="109"/>
      <c r="GN540" s="109"/>
      <c r="GO540" s="109"/>
      <c r="GP540" s="109"/>
      <c r="GQ540" s="109"/>
      <c r="GR540" s="109"/>
      <c r="GS540" s="109"/>
      <c r="GT540" s="109"/>
      <c r="GU540" s="109"/>
      <c r="GV540" s="109"/>
      <c r="GW540" s="109"/>
      <c r="GX540" s="109"/>
      <c r="GY540" s="109"/>
      <c r="GZ540" s="109"/>
      <c r="HA540" s="109"/>
      <c r="HB540" s="109"/>
      <c r="HC540" s="109"/>
      <c r="HD540" s="109"/>
      <c r="HE540" s="109"/>
      <c r="HF540" s="109"/>
      <c r="HG540" s="109"/>
      <c r="HH540" s="109"/>
      <c r="HI540" s="109"/>
      <c r="HJ540" s="109"/>
      <c r="HK540" s="109"/>
      <c r="HL540" s="109"/>
      <c r="HM540" s="109"/>
      <c r="HN540" s="109"/>
      <c r="HO540" s="109"/>
      <c r="HP540" s="109"/>
      <c r="HQ540" s="109"/>
      <c r="HR540" s="109"/>
      <c r="HS540" s="109"/>
      <c r="HT540" s="109"/>
      <c r="HU540" s="109"/>
      <c r="HV540" s="109"/>
      <c r="HW540" s="109"/>
      <c r="HX540" s="109"/>
      <c r="HY540" s="109"/>
      <c r="HZ540" s="109"/>
      <c r="IA540" s="109"/>
      <c r="IB540" s="109"/>
      <c r="IC540" s="109"/>
      <c r="ID540" s="109"/>
      <c r="IE540" s="109"/>
      <c r="IF540" s="109"/>
      <c r="IG540" s="109"/>
      <c r="IH540" s="109"/>
      <c r="II540" s="109"/>
      <c r="IJ540" s="109"/>
      <c r="IK540" s="109"/>
      <c r="IL540" s="109"/>
      <c r="IM540" s="109"/>
      <c r="IN540" s="109"/>
      <c r="IO540" s="109"/>
      <c r="IP540" s="109"/>
      <c r="IQ540" s="109"/>
      <c r="IR540" s="109"/>
      <c r="IS540" s="109"/>
      <c r="IT540" s="109"/>
      <c r="IU540" s="109"/>
      <c r="IV540" s="109"/>
      <c r="IW540" s="109"/>
      <c r="IX540" s="109"/>
      <c r="IY540" s="109"/>
      <c r="IZ540" s="109"/>
      <c r="JA540" s="109"/>
      <c r="JB540" s="109"/>
      <c r="JC540" s="109"/>
      <c r="JD540" s="109"/>
      <c r="JE540" s="109"/>
      <c r="JF540" s="109"/>
      <c r="JG540" s="109"/>
      <c r="JH540" s="109"/>
      <c r="JI540" s="109"/>
      <c r="JJ540" s="109"/>
      <c r="JK540" s="109"/>
      <c r="JL540" s="109"/>
      <c r="JM540" s="109"/>
      <c r="JN540" s="109"/>
      <c r="JO540" s="109"/>
      <c r="JP540" s="109"/>
      <c r="JQ540" s="109"/>
      <c r="JR540" s="109"/>
      <c r="JS540" s="109"/>
      <c r="JT540" s="109"/>
      <c r="JU540" s="109"/>
      <c r="JV540" s="109"/>
      <c r="JW540" s="109"/>
      <c r="JX540" s="109"/>
      <c r="JY540" s="109"/>
      <c r="JZ540" s="109"/>
      <c r="KA540" s="109"/>
      <c r="KB540" s="109"/>
      <c r="KC540" s="109"/>
      <c r="KD540" s="109"/>
      <c r="KE540" s="109"/>
      <c r="KF540" s="109"/>
      <c r="KG540" s="109"/>
      <c r="KH540" s="109"/>
      <c r="KI540" s="109"/>
      <c r="KJ540" s="109"/>
      <c r="KK540" s="109"/>
      <c r="KL540" s="109"/>
      <c r="KM540" s="109"/>
      <c r="KN540" s="109"/>
      <c r="KO540" s="109"/>
      <c r="KP540" s="109"/>
      <c r="KQ540" s="109"/>
      <c r="KR540" s="109"/>
      <c r="KS540" s="109"/>
      <c r="KT540" s="109"/>
      <c r="KU540" s="109"/>
      <c r="KV540" s="109"/>
      <c r="KW540" s="109"/>
      <c r="KX540" s="109"/>
      <c r="KY540" s="109"/>
      <c r="KZ540" s="109"/>
      <c r="LA540" s="109"/>
      <c r="LB540" s="109"/>
      <c r="LC540" s="109"/>
      <c r="LD540" s="109"/>
      <c r="LE540" s="109"/>
      <c r="LF540" s="109"/>
      <c r="LG540" s="109"/>
      <c r="LH540" s="109"/>
      <c r="LI540" s="109"/>
      <c r="LJ540" s="109"/>
      <c r="LK540" s="109"/>
      <c r="LL540" s="109"/>
      <c r="LM540" s="109"/>
      <c r="LN540" s="109"/>
      <c r="LO540" s="109"/>
      <c r="LP540" s="109"/>
      <c r="LQ540" s="109"/>
      <c r="LR540" s="109"/>
      <c r="LS540" s="109"/>
      <c r="LT540" s="109"/>
      <c r="LU540" s="109"/>
      <c r="LV540" s="109"/>
      <c r="LW540" s="109"/>
      <c r="LX540" s="109"/>
      <c r="LY540" s="109"/>
      <c r="LZ540" s="109"/>
      <c r="MA540" s="109"/>
      <c r="MB540" s="109"/>
      <c r="MC540" s="109"/>
      <c r="MD540" s="109"/>
      <c r="ME540" s="109"/>
      <c r="MF540" s="109"/>
      <c r="MG540" s="109"/>
      <c r="MH540" s="109"/>
      <c r="MI540" s="109"/>
      <c r="MJ540" s="109"/>
      <c r="MK540" s="109"/>
      <c r="ML540" s="109"/>
      <c r="MM540" s="109"/>
      <c r="MN540" s="109"/>
      <c r="MO540" s="109"/>
      <c r="MP540" s="109"/>
      <c r="MQ540" s="109"/>
      <c r="MR540" s="109"/>
      <c r="MS540" s="109"/>
      <c r="MT540" s="109"/>
      <c r="MU540" s="109"/>
      <c r="MV540" s="109"/>
      <c r="MW540" s="109"/>
      <c r="MX540" s="109"/>
      <c r="MY540" s="109"/>
      <c r="MZ540" s="109"/>
      <c r="NA540" s="109"/>
      <c r="NB540" s="109"/>
      <c r="NC540" s="109"/>
      <c r="ND540" s="109"/>
      <c r="NE540" s="109"/>
      <c r="NF540" s="109"/>
      <c r="NG540" s="109"/>
      <c r="NH540" s="109"/>
      <c r="NI540" s="109"/>
      <c r="NJ540" s="109"/>
      <c r="NK540" s="109"/>
      <c r="NL540" s="109"/>
      <c r="NM540" s="109"/>
      <c r="NN540" s="109"/>
      <c r="NO540" s="109"/>
      <c r="NP540" s="109"/>
      <c r="NQ540" s="109"/>
      <c r="NR540" s="109"/>
      <c r="NS540" s="109"/>
      <c r="NT540" s="109"/>
      <c r="NU540" s="109"/>
      <c r="NV540" s="109"/>
      <c r="NW540" s="109"/>
      <c r="NX540" s="109"/>
      <c r="NY540" s="109"/>
      <c r="NZ540" s="109"/>
      <c r="OA540" s="109"/>
      <c r="OB540" s="109"/>
      <c r="OC540" s="109"/>
      <c r="OD540" s="109"/>
      <c r="OE540" s="109"/>
      <c r="OF540" s="109"/>
      <c r="OG540" s="109"/>
      <c r="OH540" s="109"/>
      <c r="OI540" s="109"/>
      <c r="OJ540" s="109"/>
      <c r="OK540" s="109"/>
      <c r="OL540" s="109"/>
      <c r="OM540" s="109"/>
      <c r="ON540" s="109"/>
      <c r="OO540" s="109"/>
      <c r="OP540" s="109"/>
      <c r="OQ540" s="109"/>
      <c r="OR540" s="109"/>
      <c r="OS540" s="109"/>
      <c r="OT540" s="109"/>
      <c r="OU540" s="109"/>
      <c r="OV540" s="109"/>
      <c r="OW540" s="109"/>
      <c r="OX540" s="109"/>
      <c r="OY540" s="109"/>
      <c r="OZ540" s="109"/>
      <c r="PA540" s="109"/>
      <c r="PB540" s="109"/>
      <c r="PC540" s="109"/>
      <c r="PD540" s="109"/>
      <c r="PE540" s="109"/>
      <c r="PF540" s="109"/>
      <c r="PG540" s="109"/>
      <c r="PH540" s="109"/>
      <c r="PI540" s="109"/>
      <c r="PJ540" s="109"/>
      <c r="PK540" s="109"/>
      <c r="PL540" s="109"/>
      <c r="PM540" s="109"/>
      <c r="PN540" s="109"/>
      <c r="PO540" s="109"/>
      <c r="PP540" s="109"/>
      <c r="PQ540" s="109"/>
      <c r="PR540" s="109"/>
      <c r="PS540" s="109"/>
      <c r="PT540" s="109"/>
      <c r="PU540" s="109"/>
      <c r="PV540" s="109"/>
      <c r="PW540" s="109"/>
      <c r="PX540" s="109"/>
      <c r="PY540" s="109"/>
      <c r="PZ540" s="109"/>
      <c r="QA540" s="109"/>
      <c r="QB540" s="109"/>
      <c r="QC540" s="109"/>
      <c r="QD540" s="109"/>
      <c r="QE540" s="109"/>
      <c r="QF540" s="109"/>
      <c r="QG540" s="109"/>
      <c r="QH540" s="109"/>
      <c r="QI540" s="109"/>
      <c r="QJ540" s="109"/>
      <c r="QK540" s="23">
        <f t="shared" si="8"/>
        <v>230</v>
      </c>
      <c r="QL540" s="125"/>
      <c r="QM540" s="125"/>
      <c r="QN540" s="125"/>
      <c r="QO540" s="125"/>
      <c r="QP540" s="125"/>
      <c r="QQ540" s="125"/>
      <c r="QR540" s="125"/>
    </row>
    <row r="541" spans="1:460" s="5" customFormat="1" ht="12.75" customHeight="1" x14ac:dyDescent="0.2">
      <c r="A541" s="52">
        <v>44782</v>
      </c>
      <c r="B541" s="90" t="s">
        <v>455</v>
      </c>
      <c r="C541" s="107"/>
      <c r="D541" s="107"/>
      <c r="E541" s="108"/>
      <c r="F541" s="108"/>
      <c r="G541" s="108"/>
      <c r="H541" s="108"/>
      <c r="I541" s="108"/>
      <c r="J541" s="108"/>
      <c r="K541" s="108"/>
      <c r="L541" s="108"/>
      <c r="M541" s="108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 s="109"/>
      <c r="BD541" s="109"/>
      <c r="BE541" s="109"/>
      <c r="BF541" s="109"/>
      <c r="BG541" s="109"/>
      <c r="BH541" s="109"/>
      <c r="BI541" s="109"/>
      <c r="BJ541" s="109"/>
      <c r="BK541" s="109"/>
      <c r="BL541" s="109"/>
      <c r="BM541" s="109"/>
      <c r="BN541" s="109"/>
      <c r="BO541" s="109"/>
      <c r="BP541" s="109"/>
      <c r="BQ541" s="109"/>
      <c r="BR541" s="109"/>
      <c r="BS541" s="109"/>
      <c r="BT541" s="109"/>
      <c r="BU541" s="109"/>
      <c r="BV541" s="109"/>
      <c r="BW541" s="109"/>
      <c r="BX541" s="109"/>
      <c r="BY541" s="109"/>
      <c r="BZ541" s="109"/>
      <c r="CA541" s="109"/>
      <c r="CB541" s="109"/>
      <c r="CC541" s="109">
        <v>60</v>
      </c>
      <c r="CD541" s="109"/>
      <c r="CE541" s="109"/>
      <c r="CF541" s="109"/>
      <c r="CG541" s="109"/>
      <c r="CH541" s="109"/>
      <c r="CI541" s="109"/>
      <c r="CJ541" s="109"/>
      <c r="CK541" s="109"/>
      <c r="CL541" s="109"/>
      <c r="CM541" s="109"/>
      <c r="CN541" s="109"/>
      <c r="CO541" s="109"/>
      <c r="CP541" s="109"/>
      <c r="CQ541" s="109"/>
      <c r="CR541" s="109"/>
      <c r="CS541" s="109"/>
      <c r="CT541" s="109"/>
      <c r="CU541" s="109"/>
      <c r="CV541" s="109"/>
      <c r="CW541" s="109"/>
      <c r="CX541" s="109"/>
      <c r="CY541" s="109"/>
      <c r="CZ541" s="109"/>
      <c r="DA541" s="109"/>
      <c r="DB541" s="109"/>
      <c r="DC541" s="109"/>
      <c r="DD541" s="109"/>
      <c r="DE541" s="109"/>
      <c r="DF541" s="109"/>
      <c r="DG541" s="109"/>
      <c r="DH541" s="109"/>
      <c r="DI541" s="109"/>
      <c r="DJ541" s="109"/>
      <c r="DK541" s="109"/>
      <c r="DL541" s="109"/>
      <c r="DM541" s="109"/>
      <c r="DN541" s="109"/>
      <c r="DO541" s="109"/>
      <c r="DP541" s="109"/>
      <c r="DQ541" s="109"/>
      <c r="DR541" s="109"/>
      <c r="DS541" s="109"/>
      <c r="DT541" s="109"/>
      <c r="DU541" s="109"/>
      <c r="DV541" s="109"/>
      <c r="DW541" s="109"/>
      <c r="DX541" s="109"/>
      <c r="DY541" s="109"/>
      <c r="DZ541" s="109"/>
      <c r="EA541" s="109"/>
      <c r="EB541" s="109"/>
      <c r="EC541" s="109"/>
      <c r="ED541" s="109"/>
      <c r="EE541" s="109"/>
      <c r="EF541" s="109"/>
      <c r="EG541" s="109"/>
      <c r="EH541" s="109"/>
      <c r="EI541" s="109"/>
      <c r="EJ541" s="109"/>
      <c r="EK541" s="109"/>
      <c r="EL541" s="109"/>
      <c r="EM541" s="109"/>
      <c r="EN541" s="109"/>
      <c r="EO541" s="109"/>
      <c r="EP541" s="109"/>
      <c r="EQ541" s="109"/>
      <c r="ER541" s="109"/>
      <c r="ES541" s="109"/>
      <c r="ET541" s="109"/>
      <c r="EU541" s="109"/>
      <c r="EV541" s="109"/>
      <c r="EW541" s="109"/>
      <c r="EX541" s="109"/>
      <c r="EY541" s="109"/>
      <c r="EZ541" s="109"/>
      <c r="FA541" s="109"/>
      <c r="FB541" s="109"/>
      <c r="FC541" s="109"/>
      <c r="FD541" s="109"/>
      <c r="FE541" s="109"/>
      <c r="FF541" s="109"/>
      <c r="FG541" s="109"/>
      <c r="FH541" s="109"/>
      <c r="FI541" s="109"/>
      <c r="FJ541" s="109"/>
      <c r="FK541" s="109"/>
      <c r="FL541" s="109"/>
      <c r="FM541" s="109"/>
      <c r="FN541" s="109"/>
      <c r="FO541" s="109"/>
      <c r="FP541" s="109"/>
      <c r="FQ541" s="109"/>
      <c r="FR541" s="109"/>
      <c r="FS541" s="109"/>
      <c r="FT541" s="109"/>
      <c r="FU541" s="109"/>
      <c r="FV541" s="109"/>
      <c r="FW541" s="109"/>
      <c r="FX541" s="109"/>
      <c r="FY541" s="109"/>
      <c r="FZ541" s="109"/>
      <c r="GA541" s="109"/>
      <c r="GB541" s="109"/>
      <c r="GC541" s="109"/>
      <c r="GD541" s="109"/>
      <c r="GE541" s="109"/>
      <c r="GF541" s="109"/>
      <c r="GG541" s="109"/>
      <c r="GH541" s="109"/>
      <c r="GI541" s="109"/>
      <c r="GJ541" s="109"/>
      <c r="GK541" s="109"/>
      <c r="GL541" s="109"/>
      <c r="GM541" s="109"/>
      <c r="GN541" s="109"/>
      <c r="GO541" s="109"/>
      <c r="GP541" s="109"/>
      <c r="GQ541" s="109"/>
      <c r="GR541" s="109"/>
      <c r="GS541" s="109"/>
      <c r="GT541" s="109"/>
      <c r="GU541" s="109"/>
      <c r="GV541" s="109"/>
      <c r="GW541" s="109"/>
      <c r="GX541" s="109"/>
      <c r="GY541" s="109"/>
      <c r="GZ541" s="109"/>
      <c r="HA541" s="109"/>
      <c r="HB541" s="109"/>
      <c r="HC541" s="109"/>
      <c r="HD541" s="109"/>
      <c r="HE541" s="109"/>
      <c r="HF541" s="109"/>
      <c r="HG541" s="109"/>
      <c r="HH541" s="109"/>
      <c r="HI541" s="109"/>
      <c r="HJ541" s="109"/>
      <c r="HK541" s="109"/>
      <c r="HL541" s="109"/>
      <c r="HM541" s="109"/>
      <c r="HN541" s="109"/>
      <c r="HO541" s="109"/>
      <c r="HP541" s="109"/>
      <c r="HQ541" s="109"/>
      <c r="HR541" s="109"/>
      <c r="HS541" s="109"/>
      <c r="HT541" s="109"/>
      <c r="HU541" s="109"/>
      <c r="HV541" s="109"/>
      <c r="HW541" s="109"/>
      <c r="HX541" s="109"/>
      <c r="HY541" s="109"/>
      <c r="HZ541" s="109"/>
      <c r="IA541" s="109"/>
      <c r="IB541" s="109"/>
      <c r="IC541" s="109"/>
      <c r="ID541" s="109"/>
      <c r="IE541" s="109"/>
      <c r="IF541" s="109"/>
      <c r="IG541" s="109"/>
      <c r="IH541" s="109"/>
      <c r="II541" s="109"/>
      <c r="IJ541" s="109"/>
      <c r="IK541" s="109"/>
      <c r="IL541" s="109"/>
      <c r="IM541" s="109"/>
      <c r="IN541" s="109"/>
      <c r="IO541" s="109"/>
      <c r="IP541" s="109"/>
      <c r="IQ541" s="109"/>
      <c r="IR541" s="109"/>
      <c r="IS541" s="109"/>
      <c r="IT541" s="109"/>
      <c r="IU541" s="109"/>
      <c r="IV541" s="109"/>
      <c r="IW541" s="109"/>
      <c r="IX541" s="109"/>
      <c r="IY541" s="109"/>
      <c r="IZ541" s="109"/>
      <c r="JA541" s="109"/>
      <c r="JB541" s="109"/>
      <c r="JC541" s="109"/>
      <c r="JD541" s="109"/>
      <c r="JE541" s="109"/>
      <c r="JF541" s="109"/>
      <c r="JG541" s="109"/>
      <c r="JH541" s="109"/>
      <c r="JI541" s="109"/>
      <c r="JJ541" s="109"/>
      <c r="JK541" s="109"/>
      <c r="JL541" s="109"/>
      <c r="JM541" s="109"/>
      <c r="JN541" s="109"/>
      <c r="JO541" s="109"/>
      <c r="JP541" s="109"/>
      <c r="JQ541" s="109"/>
      <c r="JR541" s="109"/>
      <c r="JS541" s="109"/>
      <c r="JT541" s="109"/>
      <c r="JU541" s="109"/>
      <c r="JV541" s="109"/>
      <c r="JW541" s="109"/>
      <c r="JX541" s="109"/>
      <c r="JY541" s="109"/>
      <c r="JZ541" s="109"/>
      <c r="KA541" s="109"/>
      <c r="KB541" s="109"/>
      <c r="KC541" s="109"/>
      <c r="KD541" s="109"/>
      <c r="KE541" s="109"/>
      <c r="KF541" s="109"/>
      <c r="KG541" s="109"/>
      <c r="KH541" s="109"/>
      <c r="KI541" s="109"/>
      <c r="KJ541" s="109"/>
      <c r="KK541" s="109"/>
      <c r="KL541" s="109"/>
      <c r="KM541" s="109"/>
      <c r="KN541" s="109"/>
      <c r="KO541" s="109"/>
      <c r="KP541" s="109"/>
      <c r="KQ541" s="109"/>
      <c r="KR541" s="109"/>
      <c r="KS541" s="109"/>
      <c r="KT541" s="109"/>
      <c r="KU541" s="109"/>
      <c r="KV541" s="109"/>
      <c r="KW541" s="109"/>
      <c r="KX541" s="109"/>
      <c r="KY541" s="109"/>
      <c r="KZ541" s="109"/>
      <c r="LA541" s="109"/>
      <c r="LB541" s="109"/>
      <c r="LC541" s="109"/>
      <c r="LD541" s="109"/>
      <c r="LE541" s="109"/>
      <c r="LF541" s="109"/>
      <c r="LG541" s="109"/>
      <c r="LH541" s="109"/>
      <c r="LI541" s="109"/>
      <c r="LJ541" s="109"/>
      <c r="LK541" s="109"/>
      <c r="LL541" s="109"/>
      <c r="LM541" s="109"/>
      <c r="LN541" s="109"/>
      <c r="LO541" s="109"/>
      <c r="LP541" s="109"/>
      <c r="LQ541" s="109"/>
      <c r="LR541" s="109"/>
      <c r="LS541" s="109"/>
      <c r="LT541" s="109"/>
      <c r="LU541" s="109"/>
      <c r="LV541" s="109"/>
      <c r="LW541" s="109"/>
      <c r="LX541" s="109"/>
      <c r="LY541" s="109"/>
      <c r="LZ541" s="109"/>
      <c r="MA541" s="109"/>
      <c r="MB541" s="109"/>
      <c r="MC541" s="109"/>
      <c r="MD541" s="109"/>
      <c r="ME541" s="109"/>
      <c r="MF541" s="109"/>
      <c r="MG541" s="109"/>
      <c r="MH541" s="109"/>
      <c r="MI541" s="109"/>
      <c r="MJ541" s="109"/>
      <c r="MK541" s="109"/>
      <c r="ML541" s="109"/>
      <c r="MM541" s="109"/>
      <c r="MN541" s="109"/>
      <c r="MO541" s="109"/>
      <c r="MP541" s="109"/>
      <c r="MQ541" s="109"/>
      <c r="MR541" s="109"/>
      <c r="MS541" s="109"/>
      <c r="MT541" s="109"/>
      <c r="MU541" s="109"/>
      <c r="MV541" s="109"/>
      <c r="MW541" s="109"/>
      <c r="MX541" s="109"/>
      <c r="MY541" s="109"/>
      <c r="MZ541" s="109"/>
      <c r="NA541" s="109"/>
      <c r="NB541" s="109"/>
      <c r="NC541" s="109"/>
      <c r="ND541" s="109"/>
      <c r="NE541" s="109"/>
      <c r="NF541" s="109"/>
      <c r="NG541" s="109"/>
      <c r="NH541" s="109"/>
      <c r="NI541" s="109"/>
      <c r="NJ541" s="109"/>
      <c r="NK541" s="109"/>
      <c r="NL541" s="109"/>
      <c r="NM541" s="109"/>
      <c r="NN541" s="109"/>
      <c r="NO541" s="109"/>
      <c r="NP541" s="109"/>
      <c r="NQ541" s="109"/>
      <c r="NR541" s="109"/>
      <c r="NS541" s="109"/>
      <c r="NT541" s="109"/>
      <c r="NU541" s="109"/>
      <c r="NV541" s="109"/>
      <c r="NW541" s="109"/>
      <c r="NX541" s="109"/>
      <c r="NY541" s="109"/>
      <c r="NZ541" s="109"/>
      <c r="OA541" s="109"/>
      <c r="OB541" s="109"/>
      <c r="OC541" s="109"/>
      <c r="OD541" s="109"/>
      <c r="OE541" s="109"/>
      <c r="OF541" s="109"/>
      <c r="OG541" s="109"/>
      <c r="OH541" s="109"/>
      <c r="OI541" s="109"/>
      <c r="OJ541" s="109"/>
      <c r="OK541" s="109"/>
      <c r="OL541" s="109"/>
      <c r="OM541" s="109"/>
      <c r="ON541" s="109"/>
      <c r="OO541" s="109"/>
      <c r="OP541" s="109"/>
      <c r="OQ541" s="109"/>
      <c r="OR541" s="109"/>
      <c r="OS541" s="109"/>
      <c r="OT541" s="109"/>
      <c r="OU541" s="109"/>
      <c r="OV541" s="109"/>
      <c r="OW541" s="109"/>
      <c r="OX541" s="109"/>
      <c r="OY541" s="109"/>
      <c r="OZ541" s="109"/>
      <c r="PA541" s="109"/>
      <c r="PB541" s="109"/>
      <c r="PC541" s="109"/>
      <c r="PD541" s="109"/>
      <c r="PE541" s="109"/>
      <c r="PF541" s="109"/>
      <c r="PG541" s="109"/>
      <c r="PH541" s="109"/>
      <c r="PI541" s="109"/>
      <c r="PJ541" s="109"/>
      <c r="PK541" s="109"/>
      <c r="PL541" s="109"/>
      <c r="PM541" s="109"/>
      <c r="PN541" s="109"/>
      <c r="PO541" s="109"/>
      <c r="PP541" s="109"/>
      <c r="PQ541" s="109"/>
      <c r="PR541" s="109"/>
      <c r="PS541" s="109"/>
      <c r="PT541" s="109"/>
      <c r="PU541" s="109"/>
      <c r="PV541" s="109"/>
      <c r="PW541" s="109"/>
      <c r="PX541" s="109"/>
      <c r="PY541" s="109"/>
      <c r="PZ541" s="109"/>
      <c r="QA541" s="109"/>
      <c r="QB541" s="109"/>
      <c r="QC541" s="109"/>
      <c r="QD541" s="109"/>
      <c r="QE541" s="109"/>
      <c r="QF541" s="109"/>
      <c r="QG541" s="109"/>
      <c r="QH541" s="109"/>
      <c r="QI541" s="109"/>
      <c r="QJ541" s="109"/>
      <c r="QK541" s="23">
        <f t="shared" si="8"/>
        <v>60</v>
      </c>
      <c r="QL541" s="125"/>
      <c r="QM541" s="125"/>
      <c r="QN541" s="125"/>
      <c r="QO541" s="125"/>
      <c r="QP541" s="125"/>
      <c r="QQ541" s="125"/>
      <c r="QR541" s="125"/>
    </row>
    <row r="542" spans="1:460" s="5" customFormat="1" ht="12.75" customHeight="1" x14ac:dyDescent="0.2">
      <c r="A542" s="52">
        <v>44782</v>
      </c>
      <c r="B542" s="98" t="s">
        <v>194</v>
      </c>
      <c r="C542" s="107"/>
      <c r="D542" s="107"/>
      <c r="E542" s="108"/>
      <c r="F542" s="108"/>
      <c r="G542" s="108"/>
      <c r="H542" s="108"/>
      <c r="I542" s="108"/>
      <c r="J542" s="108"/>
      <c r="K542" s="108"/>
      <c r="L542" s="108"/>
      <c r="M542" s="108"/>
      <c r="N542" s="109"/>
      <c r="O542" s="109"/>
      <c r="P542" s="109"/>
      <c r="Q542" s="109"/>
      <c r="R542" s="109">
        <v>10</v>
      </c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 s="109"/>
      <c r="BD542" s="109"/>
      <c r="BE542" s="109"/>
      <c r="BF542" s="109"/>
      <c r="BG542" s="109"/>
      <c r="BH542" s="109"/>
      <c r="BI542" s="109"/>
      <c r="BJ542" s="109"/>
      <c r="BK542" s="109"/>
      <c r="BL542" s="109"/>
      <c r="BM542" s="109"/>
      <c r="BN542" s="109"/>
      <c r="BO542" s="109"/>
      <c r="BP542" s="109"/>
      <c r="BQ542" s="109"/>
      <c r="BR542" s="109"/>
      <c r="BS542" s="109"/>
      <c r="BT542" s="109"/>
      <c r="BU542" s="109"/>
      <c r="BV542" s="109"/>
      <c r="BW542" s="109"/>
      <c r="BX542" s="109"/>
      <c r="BY542" s="109"/>
      <c r="BZ542" s="109"/>
      <c r="CA542" s="109"/>
      <c r="CB542" s="109"/>
      <c r="CC542" s="109"/>
      <c r="CD542" s="109"/>
      <c r="CE542" s="109"/>
      <c r="CF542" s="109"/>
      <c r="CG542" s="109"/>
      <c r="CH542" s="109"/>
      <c r="CI542" s="109"/>
      <c r="CJ542" s="109"/>
      <c r="CK542" s="109"/>
      <c r="CL542" s="109"/>
      <c r="CM542" s="109"/>
      <c r="CN542" s="109"/>
      <c r="CO542" s="109"/>
      <c r="CP542" s="109"/>
      <c r="CQ542" s="109"/>
      <c r="CR542" s="109"/>
      <c r="CS542" s="109"/>
      <c r="CT542" s="109"/>
      <c r="CU542" s="109"/>
      <c r="CV542" s="109"/>
      <c r="CW542" s="109"/>
      <c r="CX542" s="109"/>
      <c r="CY542" s="109"/>
      <c r="CZ542" s="109"/>
      <c r="DA542" s="109"/>
      <c r="DB542" s="109"/>
      <c r="DC542" s="109"/>
      <c r="DD542" s="109"/>
      <c r="DE542" s="109"/>
      <c r="DF542" s="109"/>
      <c r="DG542" s="109"/>
      <c r="DH542" s="109"/>
      <c r="DI542" s="109"/>
      <c r="DJ542" s="109"/>
      <c r="DK542" s="109"/>
      <c r="DL542" s="109"/>
      <c r="DM542" s="109"/>
      <c r="DN542" s="109"/>
      <c r="DO542" s="109"/>
      <c r="DP542" s="109"/>
      <c r="DQ542" s="109"/>
      <c r="DR542" s="109"/>
      <c r="DS542" s="109"/>
      <c r="DT542" s="109"/>
      <c r="DU542" s="109"/>
      <c r="DV542" s="109"/>
      <c r="DW542" s="109"/>
      <c r="DX542" s="109">
        <v>20</v>
      </c>
      <c r="DY542" s="109"/>
      <c r="DZ542" s="109"/>
      <c r="EA542" s="109"/>
      <c r="EB542" s="109"/>
      <c r="EC542" s="109"/>
      <c r="ED542" s="109"/>
      <c r="EE542" s="109"/>
      <c r="EF542" s="109"/>
      <c r="EG542" s="109"/>
      <c r="EH542" s="109"/>
      <c r="EI542" s="109"/>
      <c r="EJ542" s="109"/>
      <c r="EK542" s="109"/>
      <c r="EL542" s="109"/>
      <c r="EM542" s="109"/>
      <c r="EN542" s="109"/>
      <c r="EO542" s="109"/>
      <c r="EP542" s="109"/>
      <c r="EQ542" s="109"/>
      <c r="ER542" s="109"/>
      <c r="ES542" s="109"/>
      <c r="ET542" s="109"/>
      <c r="EU542" s="109"/>
      <c r="EV542" s="109"/>
      <c r="EW542" s="109"/>
      <c r="EX542" s="109"/>
      <c r="EY542" s="109"/>
      <c r="EZ542" s="109"/>
      <c r="FA542" s="109"/>
      <c r="FB542" s="109"/>
      <c r="FC542" s="109"/>
      <c r="FD542" s="109"/>
      <c r="FE542" s="109"/>
      <c r="FF542" s="109"/>
      <c r="FG542" s="109"/>
      <c r="FH542" s="109"/>
      <c r="FI542" s="109"/>
      <c r="FJ542" s="109"/>
      <c r="FK542" s="109"/>
      <c r="FL542" s="109"/>
      <c r="FM542" s="109"/>
      <c r="FN542" s="109"/>
      <c r="FO542" s="109"/>
      <c r="FP542" s="109"/>
      <c r="FQ542" s="109"/>
      <c r="FR542" s="109"/>
      <c r="FS542" s="109"/>
      <c r="FT542" s="109"/>
      <c r="FU542" s="109"/>
      <c r="FV542" s="109"/>
      <c r="FW542" s="109"/>
      <c r="FX542" s="109"/>
      <c r="FY542" s="109"/>
      <c r="FZ542" s="109"/>
      <c r="GA542" s="109"/>
      <c r="GB542" s="109"/>
      <c r="GC542" s="109"/>
      <c r="GD542" s="109"/>
      <c r="GE542" s="109"/>
      <c r="GF542" s="109"/>
      <c r="GG542" s="109"/>
      <c r="GH542" s="109"/>
      <c r="GI542" s="109"/>
      <c r="GJ542" s="109"/>
      <c r="GK542" s="109"/>
      <c r="GL542" s="109"/>
      <c r="GM542" s="109"/>
      <c r="GN542" s="109"/>
      <c r="GO542" s="109"/>
      <c r="GP542" s="109"/>
      <c r="GQ542" s="109"/>
      <c r="GR542" s="109"/>
      <c r="GS542" s="109"/>
      <c r="GT542" s="109"/>
      <c r="GU542" s="109"/>
      <c r="GV542" s="109"/>
      <c r="GW542" s="109"/>
      <c r="GX542" s="109"/>
      <c r="GY542" s="109"/>
      <c r="GZ542" s="109"/>
      <c r="HA542" s="109"/>
      <c r="HB542" s="109"/>
      <c r="HC542" s="109"/>
      <c r="HD542" s="109"/>
      <c r="HE542" s="109"/>
      <c r="HF542" s="109"/>
      <c r="HG542" s="109"/>
      <c r="HH542" s="109"/>
      <c r="HI542" s="109"/>
      <c r="HJ542" s="109"/>
      <c r="HK542" s="109"/>
      <c r="HL542" s="109"/>
      <c r="HM542" s="109"/>
      <c r="HN542" s="109"/>
      <c r="HO542" s="109"/>
      <c r="HP542" s="109"/>
      <c r="HQ542" s="109"/>
      <c r="HR542" s="109"/>
      <c r="HS542" s="109"/>
      <c r="HT542" s="109"/>
      <c r="HU542" s="109"/>
      <c r="HV542" s="109"/>
      <c r="HW542" s="109"/>
      <c r="HX542" s="109"/>
      <c r="HY542" s="109"/>
      <c r="HZ542" s="109"/>
      <c r="IA542" s="109"/>
      <c r="IB542" s="109"/>
      <c r="IC542" s="109"/>
      <c r="ID542" s="109"/>
      <c r="IE542" s="109"/>
      <c r="IF542" s="109"/>
      <c r="IG542" s="109"/>
      <c r="IH542" s="109"/>
      <c r="II542" s="109"/>
      <c r="IJ542" s="109"/>
      <c r="IK542" s="109"/>
      <c r="IL542" s="109"/>
      <c r="IM542" s="109"/>
      <c r="IN542" s="109"/>
      <c r="IO542" s="109"/>
      <c r="IP542" s="109"/>
      <c r="IQ542" s="109"/>
      <c r="IR542" s="109"/>
      <c r="IS542" s="109"/>
      <c r="IT542" s="109"/>
      <c r="IU542" s="109"/>
      <c r="IV542" s="109"/>
      <c r="IW542" s="109"/>
      <c r="IX542" s="109"/>
      <c r="IY542" s="109"/>
      <c r="IZ542" s="109"/>
      <c r="JA542" s="109"/>
      <c r="JB542" s="109"/>
      <c r="JC542" s="109"/>
      <c r="JD542" s="109"/>
      <c r="JE542" s="109"/>
      <c r="JF542" s="109"/>
      <c r="JG542" s="109"/>
      <c r="JH542" s="109"/>
      <c r="JI542" s="109"/>
      <c r="JJ542" s="109"/>
      <c r="JK542" s="109"/>
      <c r="JL542" s="109"/>
      <c r="JM542" s="109"/>
      <c r="JN542" s="109"/>
      <c r="JO542" s="109"/>
      <c r="JP542" s="109"/>
      <c r="JQ542" s="109"/>
      <c r="JR542" s="109"/>
      <c r="JS542" s="109"/>
      <c r="JT542" s="109"/>
      <c r="JU542" s="109"/>
      <c r="JV542" s="109"/>
      <c r="JW542" s="109"/>
      <c r="JX542" s="109"/>
      <c r="JY542" s="109"/>
      <c r="JZ542" s="109"/>
      <c r="KA542" s="109"/>
      <c r="KB542" s="109"/>
      <c r="KC542" s="109"/>
      <c r="KD542" s="109"/>
      <c r="KE542" s="109"/>
      <c r="KF542" s="109"/>
      <c r="KG542" s="109"/>
      <c r="KH542" s="109"/>
      <c r="KI542" s="109"/>
      <c r="KJ542" s="109"/>
      <c r="KK542" s="109"/>
      <c r="KL542" s="109"/>
      <c r="KM542" s="109"/>
      <c r="KN542" s="109"/>
      <c r="KO542" s="109"/>
      <c r="KP542" s="109"/>
      <c r="KQ542" s="109"/>
      <c r="KR542" s="109"/>
      <c r="KS542" s="109"/>
      <c r="KT542" s="109"/>
      <c r="KU542" s="109"/>
      <c r="KV542" s="109"/>
      <c r="KW542" s="109"/>
      <c r="KX542" s="109"/>
      <c r="KY542" s="109"/>
      <c r="KZ542" s="109"/>
      <c r="LA542" s="109"/>
      <c r="LB542" s="109"/>
      <c r="LC542" s="109"/>
      <c r="LD542" s="109"/>
      <c r="LE542" s="109"/>
      <c r="LF542" s="109"/>
      <c r="LG542" s="109"/>
      <c r="LH542" s="109"/>
      <c r="LI542" s="109"/>
      <c r="LJ542" s="109"/>
      <c r="LK542" s="109"/>
      <c r="LL542" s="109"/>
      <c r="LM542" s="109"/>
      <c r="LN542" s="109"/>
      <c r="LO542" s="109"/>
      <c r="LP542" s="109"/>
      <c r="LQ542" s="109"/>
      <c r="LR542" s="109"/>
      <c r="LS542" s="109"/>
      <c r="LT542" s="109"/>
      <c r="LU542" s="109"/>
      <c r="LV542" s="109"/>
      <c r="LW542" s="109"/>
      <c r="LX542" s="109"/>
      <c r="LY542" s="109"/>
      <c r="LZ542" s="109"/>
      <c r="MA542" s="109"/>
      <c r="MB542" s="109"/>
      <c r="MC542" s="109"/>
      <c r="MD542" s="109"/>
      <c r="ME542" s="109"/>
      <c r="MF542" s="109"/>
      <c r="MG542" s="109"/>
      <c r="MH542" s="109"/>
      <c r="MI542" s="109"/>
      <c r="MJ542" s="109"/>
      <c r="MK542" s="109"/>
      <c r="ML542" s="109"/>
      <c r="MM542" s="109"/>
      <c r="MN542" s="109"/>
      <c r="MO542" s="109"/>
      <c r="MP542" s="109"/>
      <c r="MQ542" s="109"/>
      <c r="MR542" s="109"/>
      <c r="MS542" s="109"/>
      <c r="MT542" s="109"/>
      <c r="MU542" s="109"/>
      <c r="MV542" s="109"/>
      <c r="MW542" s="109"/>
      <c r="MX542" s="109"/>
      <c r="MY542" s="109"/>
      <c r="MZ542" s="109"/>
      <c r="NA542" s="109"/>
      <c r="NB542" s="109"/>
      <c r="NC542" s="109"/>
      <c r="ND542" s="109"/>
      <c r="NE542" s="109"/>
      <c r="NF542" s="109"/>
      <c r="NG542" s="109"/>
      <c r="NH542" s="109"/>
      <c r="NI542" s="109"/>
      <c r="NJ542" s="109"/>
      <c r="NK542" s="109"/>
      <c r="NL542" s="109"/>
      <c r="NM542" s="109"/>
      <c r="NN542" s="109"/>
      <c r="NO542" s="109"/>
      <c r="NP542" s="109"/>
      <c r="NQ542" s="109"/>
      <c r="NR542" s="109"/>
      <c r="NS542" s="109"/>
      <c r="NT542" s="109"/>
      <c r="NU542" s="109"/>
      <c r="NV542" s="109"/>
      <c r="NW542" s="109"/>
      <c r="NX542" s="109"/>
      <c r="NY542" s="109"/>
      <c r="NZ542" s="109"/>
      <c r="OA542" s="109"/>
      <c r="OB542" s="109"/>
      <c r="OC542" s="109"/>
      <c r="OD542" s="109"/>
      <c r="OE542" s="109"/>
      <c r="OF542" s="109"/>
      <c r="OG542" s="109"/>
      <c r="OH542" s="109"/>
      <c r="OI542" s="109"/>
      <c r="OJ542" s="109"/>
      <c r="OK542" s="109"/>
      <c r="OL542" s="109"/>
      <c r="OM542" s="109"/>
      <c r="ON542" s="109"/>
      <c r="OO542" s="109"/>
      <c r="OP542" s="109"/>
      <c r="OQ542" s="109"/>
      <c r="OR542" s="109"/>
      <c r="OS542" s="109"/>
      <c r="OT542" s="109"/>
      <c r="OU542" s="109"/>
      <c r="OV542" s="109"/>
      <c r="OW542" s="109"/>
      <c r="OX542" s="109"/>
      <c r="OY542" s="109"/>
      <c r="OZ542" s="109"/>
      <c r="PA542" s="109"/>
      <c r="PB542" s="109"/>
      <c r="PC542" s="109"/>
      <c r="PD542" s="109"/>
      <c r="PE542" s="109"/>
      <c r="PF542" s="109"/>
      <c r="PG542" s="109"/>
      <c r="PH542" s="109"/>
      <c r="PI542" s="109"/>
      <c r="PJ542" s="109"/>
      <c r="PK542" s="109"/>
      <c r="PL542" s="109"/>
      <c r="PM542" s="109"/>
      <c r="PN542" s="109"/>
      <c r="PO542" s="109"/>
      <c r="PP542" s="109"/>
      <c r="PQ542" s="109"/>
      <c r="PR542" s="109"/>
      <c r="PS542" s="109"/>
      <c r="PT542" s="109"/>
      <c r="PU542" s="109"/>
      <c r="PV542" s="109"/>
      <c r="PW542" s="109"/>
      <c r="PX542" s="109"/>
      <c r="PY542" s="109"/>
      <c r="PZ542" s="109"/>
      <c r="QA542" s="109"/>
      <c r="QB542" s="109"/>
      <c r="QC542" s="109"/>
      <c r="QD542" s="109"/>
      <c r="QE542" s="109"/>
      <c r="QF542" s="109"/>
      <c r="QG542" s="109"/>
      <c r="QH542" s="109"/>
      <c r="QI542" s="109"/>
      <c r="QJ542" s="109"/>
      <c r="QK542" s="23">
        <f t="shared" si="8"/>
        <v>30</v>
      </c>
      <c r="QL542" s="125"/>
      <c r="QM542" s="125"/>
      <c r="QN542" s="125"/>
      <c r="QO542" s="125"/>
      <c r="QP542" s="125"/>
      <c r="QQ542" s="125"/>
      <c r="QR542" s="125"/>
    </row>
    <row r="543" spans="1:460" s="5" customFormat="1" ht="12.75" customHeight="1" x14ac:dyDescent="0.2">
      <c r="A543" s="52">
        <v>44782</v>
      </c>
      <c r="B543" s="98" t="s">
        <v>486</v>
      </c>
      <c r="C543" s="107"/>
      <c r="D543" s="107"/>
      <c r="E543" s="108"/>
      <c r="F543" s="108"/>
      <c r="G543" s="108"/>
      <c r="H543" s="108"/>
      <c r="I543" s="108"/>
      <c r="J543" s="108"/>
      <c r="K543" s="108"/>
      <c r="L543" s="108"/>
      <c r="M543" s="108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 s="109"/>
      <c r="BD543" s="109"/>
      <c r="BE543" s="109"/>
      <c r="BF543" s="109"/>
      <c r="BG543" s="109"/>
      <c r="BH543" s="109"/>
      <c r="BI543" s="109"/>
      <c r="BJ543" s="109"/>
      <c r="BK543" s="109"/>
      <c r="BL543" s="109"/>
      <c r="BM543" s="109"/>
      <c r="BN543" s="109"/>
      <c r="BO543" s="109"/>
      <c r="BP543" s="109"/>
      <c r="BQ543" s="109"/>
      <c r="BR543" s="109"/>
      <c r="BS543" s="109"/>
      <c r="BT543" s="109"/>
      <c r="BU543" s="109"/>
      <c r="BV543" s="109"/>
      <c r="BW543" s="109"/>
      <c r="BX543" s="109"/>
      <c r="BY543" s="109"/>
      <c r="BZ543" s="109"/>
      <c r="CA543" s="109"/>
      <c r="CB543" s="109"/>
      <c r="CC543" s="109"/>
      <c r="CD543" s="109"/>
      <c r="CE543" s="109"/>
      <c r="CF543" s="109"/>
      <c r="CG543" s="109"/>
      <c r="CH543" s="109"/>
      <c r="CI543" s="109"/>
      <c r="CJ543" s="109"/>
      <c r="CK543" s="109"/>
      <c r="CL543" s="109"/>
      <c r="CM543" s="109"/>
      <c r="CN543" s="109"/>
      <c r="CO543" s="109"/>
      <c r="CP543" s="109"/>
      <c r="CQ543" s="109"/>
      <c r="CR543" s="109"/>
      <c r="CS543" s="109"/>
      <c r="CT543" s="109"/>
      <c r="CU543" s="109"/>
      <c r="CV543" s="109"/>
      <c r="CW543" s="109"/>
      <c r="CX543" s="109"/>
      <c r="CY543" s="109"/>
      <c r="CZ543" s="109"/>
      <c r="DA543" s="109"/>
      <c r="DB543" s="109"/>
      <c r="DC543" s="109"/>
      <c r="DD543" s="109"/>
      <c r="DE543" s="109"/>
      <c r="DF543" s="109"/>
      <c r="DG543" s="109"/>
      <c r="DH543" s="109"/>
      <c r="DI543" s="109"/>
      <c r="DJ543" s="109"/>
      <c r="DK543" s="109"/>
      <c r="DL543" s="109"/>
      <c r="DM543" s="109"/>
      <c r="DN543" s="109"/>
      <c r="DO543" s="109"/>
      <c r="DP543" s="109"/>
      <c r="DQ543" s="109"/>
      <c r="DR543" s="109"/>
      <c r="DS543" s="109"/>
      <c r="DT543" s="109"/>
      <c r="DU543" s="109"/>
      <c r="DV543" s="109"/>
      <c r="DW543" s="109"/>
      <c r="DX543" s="109"/>
      <c r="DY543" s="109"/>
      <c r="DZ543" s="109"/>
      <c r="EA543" s="109"/>
      <c r="EB543" s="109"/>
      <c r="EC543" s="109"/>
      <c r="ED543" s="109"/>
      <c r="EE543" s="109"/>
      <c r="EF543" s="109"/>
      <c r="EG543" s="109"/>
      <c r="EH543" s="109"/>
      <c r="EI543" s="109"/>
      <c r="EJ543" s="109"/>
      <c r="EK543" s="109"/>
      <c r="EL543" s="109">
        <v>1.2</v>
      </c>
      <c r="EM543" s="109"/>
      <c r="EN543" s="109"/>
      <c r="EO543" s="109"/>
      <c r="EP543" s="109"/>
      <c r="EQ543" s="109"/>
      <c r="ER543" s="109"/>
      <c r="ES543" s="109"/>
      <c r="ET543" s="109"/>
      <c r="EU543" s="109"/>
      <c r="EV543" s="109"/>
      <c r="EW543" s="109"/>
      <c r="EX543" s="109"/>
      <c r="EY543" s="109"/>
      <c r="EZ543" s="109"/>
      <c r="FA543" s="109"/>
      <c r="FB543" s="109"/>
      <c r="FC543" s="109"/>
      <c r="FD543" s="109"/>
      <c r="FE543" s="109"/>
      <c r="FF543" s="109"/>
      <c r="FG543" s="109"/>
      <c r="FH543" s="109"/>
      <c r="FI543" s="109"/>
      <c r="FJ543" s="109"/>
      <c r="FK543" s="109"/>
      <c r="FL543" s="109"/>
      <c r="FM543" s="109"/>
      <c r="FN543" s="109"/>
      <c r="FO543" s="109"/>
      <c r="FP543" s="109"/>
      <c r="FQ543" s="109"/>
      <c r="FR543" s="109"/>
      <c r="FS543" s="109"/>
      <c r="FT543" s="109"/>
      <c r="FU543" s="109"/>
      <c r="FV543" s="109"/>
      <c r="FW543" s="109"/>
      <c r="FX543" s="109"/>
      <c r="FY543" s="109"/>
      <c r="FZ543" s="109"/>
      <c r="GA543" s="109"/>
      <c r="GB543" s="109"/>
      <c r="GC543" s="109"/>
      <c r="GD543" s="109"/>
      <c r="GE543" s="109"/>
      <c r="GF543" s="109"/>
      <c r="GG543" s="109"/>
      <c r="GH543" s="109"/>
      <c r="GI543" s="109"/>
      <c r="GJ543" s="109"/>
      <c r="GK543" s="109"/>
      <c r="GL543" s="109"/>
      <c r="GM543" s="109"/>
      <c r="GN543" s="109"/>
      <c r="GO543" s="109"/>
      <c r="GP543" s="109"/>
      <c r="GQ543" s="109"/>
      <c r="GR543" s="109"/>
      <c r="GS543" s="109"/>
      <c r="GT543" s="109"/>
      <c r="GU543" s="109"/>
      <c r="GV543" s="109"/>
      <c r="GW543" s="109"/>
      <c r="GX543" s="109"/>
      <c r="GY543" s="109"/>
      <c r="GZ543" s="109"/>
      <c r="HA543" s="109"/>
      <c r="HB543" s="109"/>
      <c r="HC543" s="109"/>
      <c r="HD543" s="109"/>
      <c r="HE543" s="109"/>
      <c r="HF543" s="109"/>
      <c r="HG543" s="109"/>
      <c r="HH543" s="109"/>
      <c r="HI543" s="109"/>
      <c r="HJ543" s="109"/>
      <c r="HK543" s="109"/>
      <c r="HL543" s="109"/>
      <c r="HM543" s="109"/>
      <c r="HN543" s="109"/>
      <c r="HO543" s="109"/>
      <c r="HP543" s="109"/>
      <c r="HQ543" s="109"/>
      <c r="HR543" s="109"/>
      <c r="HS543" s="109"/>
      <c r="HT543" s="109"/>
      <c r="HU543" s="109"/>
      <c r="HV543" s="109"/>
      <c r="HW543" s="109"/>
      <c r="HX543" s="109"/>
      <c r="HY543" s="109"/>
      <c r="HZ543" s="109"/>
      <c r="IA543" s="109"/>
      <c r="IB543" s="109"/>
      <c r="IC543" s="109"/>
      <c r="ID543" s="109"/>
      <c r="IE543" s="109"/>
      <c r="IF543" s="109"/>
      <c r="IG543" s="109"/>
      <c r="IH543" s="109"/>
      <c r="II543" s="109"/>
      <c r="IJ543" s="109"/>
      <c r="IK543" s="109"/>
      <c r="IL543" s="109"/>
      <c r="IM543" s="109"/>
      <c r="IN543" s="109"/>
      <c r="IO543" s="109"/>
      <c r="IP543" s="109"/>
      <c r="IQ543" s="109"/>
      <c r="IR543" s="109"/>
      <c r="IS543" s="109"/>
      <c r="IT543" s="109"/>
      <c r="IU543" s="109"/>
      <c r="IV543" s="109"/>
      <c r="IW543" s="109"/>
      <c r="IX543" s="109"/>
      <c r="IY543" s="109"/>
      <c r="IZ543" s="109"/>
      <c r="JA543" s="109"/>
      <c r="JB543" s="109"/>
      <c r="JC543" s="109"/>
      <c r="JD543" s="109"/>
      <c r="JE543" s="109"/>
      <c r="JF543" s="109"/>
      <c r="JG543" s="109"/>
      <c r="JH543" s="109"/>
      <c r="JI543" s="109"/>
      <c r="JJ543" s="109"/>
      <c r="JK543" s="109"/>
      <c r="JL543" s="109"/>
      <c r="JM543" s="109"/>
      <c r="JN543" s="109"/>
      <c r="JO543" s="109"/>
      <c r="JP543" s="109"/>
      <c r="JQ543" s="109"/>
      <c r="JR543" s="109"/>
      <c r="JS543" s="109"/>
      <c r="JT543" s="109"/>
      <c r="JU543" s="109"/>
      <c r="JV543" s="109"/>
      <c r="JW543" s="109"/>
      <c r="JX543" s="109"/>
      <c r="JY543" s="109"/>
      <c r="JZ543" s="109"/>
      <c r="KA543" s="109"/>
      <c r="KB543" s="109"/>
      <c r="KC543" s="109"/>
      <c r="KD543" s="109"/>
      <c r="KE543" s="109"/>
      <c r="KF543" s="109"/>
      <c r="KG543" s="109"/>
      <c r="KH543" s="109"/>
      <c r="KI543" s="109"/>
      <c r="KJ543" s="109"/>
      <c r="KK543" s="109"/>
      <c r="KL543" s="109"/>
      <c r="KM543" s="109"/>
      <c r="KN543" s="109"/>
      <c r="KO543" s="109"/>
      <c r="KP543" s="109"/>
      <c r="KQ543" s="109"/>
      <c r="KR543" s="109"/>
      <c r="KS543" s="109"/>
      <c r="KT543" s="109"/>
      <c r="KU543" s="109"/>
      <c r="KV543" s="109"/>
      <c r="KW543" s="109"/>
      <c r="KX543" s="109"/>
      <c r="KY543" s="109"/>
      <c r="KZ543" s="109"/>
      <c r="LA543" s="109"/>
      <c r="LB543" s="109"/>
      <c r="LC543" s="109"/>
      <c r="LD543" s="109"/>
      <c r="LE543" s="109"/>
      <c r="LF543" s="109"/>
      <c r="LG543" s="109"/>
      <c r="LH543" s="109"/>
      <c r="LI543" s="109"/>
      <c r="LJ543" s="109"/>
      <c r="LK543" s="109"/>
      <c r="LL543" s="109"/>
      <c r="LM543" s="109"/>
      <c r="LN543" s="109"/>
      <c r="LO543" s="109"/>
      <c r="LP543" s="109"/>
      <c r="LQ543" s="109"/>
      <c r="LR543" s="109"/>
      <c r="LS543" s="109"/>
      <c r="LT543" s="109"/>
      <c r="LU543" s="109"/>
      <c r="LV543" s="109"/>
      <c r="LW543" s="109"/>
      <c r="LX543" s="109"/>
      <c r="LY543" s="109"/>
      <c r="LZ543" s="109"/>
      <c r="MA543" s="109"/>
      <c r="MB543" s="109"/>
      <c r="MC543" s="109"/>
      <c r="MD543" s="109"/>
      <c r="ME543" s="109"/>
      <c r="MF543" s="109"/>
      <c r="MG543" s="109"/>
      <c r="MH543" s="109"/>
      <c r="MI543" s="109"/>
      <c r="MJ543" s="109"/>
      <c r="MK543" s="109"/>
      <c r="ML543" s="109"/>
      <c r="MM543" s="109"/>
      <c r="MN543" s="109"/>
      <c r="MO543" s="109"/>
      <c r="MP543" s="109"/>
      <c r="MQ543" s="109"/>
      <c r="MR543" s="109"/>
      <c r="MS543" s="109"/>
      <c r="MT543" s="109"/>
      <c r="MU543" s="109"/>
      <c r="MV543" s="109"/>
      <c r="MW543" s="109"/>
      <c r="MX543" s="109"/>
      <c r="MY543" s="109"/>
      <c r="MZ543" s="109"/>
      <c r="NA543" s="109"/>
      <c r="NB543" s="109"/>
      <c r="NC543" s="109"/>
      <c r="ND543" s="109"/>
      <c r="NE543" s="109"/>
      <c r="NF543" s="109"/>
      <c r="NG543" s="109"/>
      <c r="NH543" s="109"/>
      <c r="NI543" s="109"/>
      <c r="NJ543" s="109"/>
      <c r="NK543" s="109"/>
      <c r="NL543" s="109"/>
      <c r="NM543" s="109"/>
      <c r="NN543" s="109"/>
      <c r="NO543" s="109"/>
      <c r="NP543" s="109"/>
      <c r="NQ543" s="109"/>
      <c r="NR543" s="109"/>
      <c r="NS543" s="109"/>
      <c r="NT543" s="109"/>
      <c r="NU543" s="109"/>
      <c r="NV543" s="109"/>
      <c r="NW543" s="109"/>
      <c r="NX543" s="109"/>
      <c r="NY543" s="109"/>
      <c r="NZ543" s="109"/>
      <c r="OA543" s="109"/>
      <c r="OB543" s="109"/>
      <c r="OC543" s="109"/>
      <c r="OD543" s="109"/>
      <c r="OE543" s="109"/>
      <c r="OF543" s="109"/>
      <c r="OG543" s="109"/>
      <c r="OH543" s="109"/>
      <c r="OI543" s="109"/>
      <c r="OJ543" s="109"/>
      <c r="OK543" s="109"/>
      <c r="OL543" s="109"/>
      <c r="OM543" s="109"/>
      <c r="ON543" s="109"/>
      <c r="OO543" s="109"/>
      <c r="OP543" s="109"/>
      <c r="OQ543" s="109"/>
      <c r="OR543" s="109"/>
      <c r="OS543" s="109"/>
      <c r="OT543" s="109"/>
      <c r="OU543" s="109"/>
      <c r="OV543" s="109"/>
      <c r="OW543" s="109"/>
      <c r="OX543" s="109"/>
      <c r="OY543" s="109"/>
      <c r="OZ543" s="109"/>
      <c r="PA543" s="109"/>
      <c r="PB543" s="109"/>
      <c r="PC543" s="109"/>
      <c r="PD543" s="109"/>
      <c r="PE543" s="109"/>
      <c r="PF543" s="109"/>
      <c r="PG543" s="109"/>
      <c r="PH543" s="109"/>
      <c r="PI543" s="109"/>
      <c r="PJ543" s="109"/>
      <c r="PK543" s="109"/>
      <c r="PL543" s="109"/>
      <c r="PM543" s="109"/>
      <c r="PN543" s="109"/>
      <c r="PO543" s="109"/>
      <c r="PP543" s="109"/>
      <c r="PQ543" s="109"/>
      <c r="PR543" s="109"/>
      <c r="PS543" s="109"/>
      <c r="PT543" s="109"/>
      <c r="PU543" s="109"/>
      <c r="PV543" s="109"/>
      <c r="PW543" s="109"/>
      <c r="PX543" s="109"/>
      <c r="PY543" s="109"/>
      <c r="PZ543" s="109"/>
      <c r="QA543" s="109"/>
      <c r="QB543" s="109"/>
      <c r="QC543" s="109"/>
      <c r="QD543" s="109"/>
      <c r="QE543" s="109"/>
      <c r="QF543" s="109"/>
      <c r="QG543" s="109"/>
      <c r="QH543" s="109"/>
      <c r="QI543" s="109"/>
      <c r="QJ543" s="109"/>
      <c r="QK543" s="23">
        <f t="shared" si="8"/>
        <v>1.2</v>
      </c>
      <c r="QL543" s="125"/>
      <c r="QM543" s="148"/>
      <c r="QN543" s="125"/>
      <c r="QO543" s="125"/>
      <c r="QP543" s="125"/>
      <c r="QQ543" s="125"/>
      <c r="QR543" s="125"/>
    </row>
    <row r="544" spans="1:460" s="5" customFormat="1" ht="12.75" customHeight="1" x14ac:dyDescent="0.2">
      <c r="A544" s="52">
        <v>44782</v>
      </c>
      <c r="B544" s="90" t="s">
        <v>40</v>
      </c>
      <c r="C544" s="107"/>
      <c r="D544" s="107"/>
      <c r="E544" s="108"/>
      <c r="F544" s="108"/>
      <c r="G544" s="108"/>
      <c r="H544" s="108"/>
      <c r="I544" s="108"/>
      <c r="J544" s="108"/>
      <c r="K544" s="108"/>
      <c r="L544" s="108"/>
      <c r="M544" s="108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 s="109"/>
      <c r="BD544" s="109"/>
      <c r="BE544" s="109"/>
      <c r="BF544" s="109"/>
      <c r="BG544" s="109"/>
      <c r="BH544" s="109"/>
      <c r="BI544" s="109"/>
      <c r="BJ544" s="109"/>
      <c r="BK544" s="109"/>
      <c r="BL544" s="109"/>
      <c r="BM544" s="109"/>
      <c r="BN544" s="109"/>
      <c r="BO544" s="109"/>
      <c r="BP544" s="109"/>
      <c r="BQ544" s="109"/>
      <c r="BR544" s="109"/>
      <c r="BS544" s="109"/>
      <c r="BT544" s="109"/>
      <c r="BU544" s="109"/>
      <c r="BV544" s="109"/>
      <c r="BW544" s="109"/>
      <c r="BX544" s="109"/>
      <c r="BY544" s="109"/>
      <c r="BZ544" s="109"/>
      <c r="CA544" s="109"/>
      <c r="CB544" s="109"/>
      <c r="CC544" s="109"/>
      <c r="CD544" s="109"/>
      <c r="CE544" s="109"/>
      <c r="CF544" s="109"/>
      <c r="CG544" s="109"/>
      <c r="CH544" s="109"/>
      <c r="CI544" s="109"/>
      <c r="CJ544" s="109"/>
      <c r="CK544" s="109"/>
      <c r="CL544" s="109"/>
      <c r="CM544" s="109"/>
      <c r="CN544" s="109"/>
      <c r="CO544" s="109"/>
      <c r="CP544" s="109"/>
      <c r="CQ544" s="109"/>
      <c r="CR544" s="109"/>
      <c r="CS544" s="109"/>
      <c r="CT544" s="109"/>
      <c r="CU544" s="109"/>
      <c r="CV544" s="109"/>
      <c r="CW544" s="109"/>
      <c r="CX544" s="109"/>
      <c r="CY544" s="109"/>
      <c r="CZ544" s="109"/>
      <c r="DA544" s="109"/>
      <c r="DB544" s="109"/>
      <c r="DC544" s="109"/>
      <c r="DD544" s="109"/>
      <c r="DE544" s="109"/>
      <c r="DF544" s="109"/>
      <c r="DG544" s="109"/>
      <c r="DH544" s="109"/>
      <c r="DI544" s="109"/>
      <c r="DJ544" s="109"/>
      <c r="DK544" s="109"/>
      <c r="DL544" s="109"/>
      <c r="DM544" s="109"/>
      <c r="DN544" s="109"/>
      <c r="DO544" s="109"/>
      <c r="DP544" s="109"/>
      <c r="DQ544" s="109"/>
      <c r="DR544" s="109"/>
      <c r="DS544" s="109"/>
      <c r="DT544" s="109"/>
      <c r="DU544" s="109"/>
      <c r="DV544" s="109"/>
      <c r="DW544" s="109"/>
      <c r="DX544" s="109"/>
      <c r="DY544" s="109"/>
      <c r="DZ544" s="109"/>
      <c r="EA544" s="109"/>
      <c r="EB544" s="109"/>
      <c r="EC544" s="109"/>
      <c r="ED544" s="109"/>
      <c r="EE544" s="109"/>
      <c r="EF544" s="109"/>
      <c r="EG544" s="109"/>
      <c r="EH544" s="109"/>
      <c r="EI544" s="109"/>
      <c r="EJ544" s="109"/>
      <c r="EK544" s="109"/>
      <c r="EL544" s="109"/>
      <c r="EM544" s="109"/>
      <c r="EN544" s="109"/>
      <c r="EO544" s="109"/>
      <c r="EP544" s="109"/>
      <c r="EQ544" s="109"/>
      <c r="ER544" s="109"/>
      <c r="ES544" s="109"/>
      <c r="ET544" s="109"/>
      <c r="EU544" s="109"/>
      <c r="EV544" s="109"/>
      <c r="EW544" s="109"/>
      <c r="EX544" s="109"/>
      <c r="EY544" s="109"/>
      <c r="EZ544" s="109"/>
      <c r="FA544" s="109"/>
      <c r="FB544" s="109"/>
      <c r="FC544" s="109"/>
      <c r="FD544" s="109"/>
      <c r="FE544" s="109"/>
      <c r="FF544" s="109"/>
      <c r="FG544" s="109"/>
      <c r="FH544" s="109"/>
      <c r="FI544" s="109"/>
      <c r="FJ544" s="109"/>
      <c r="FK544" s="109"/>
      <c r="FL544" s="109"/>
      <c r="FM544" s="109"/>
      <c r="FN544" s="109"/>
      <c r="FO544" s="109"/>
      <c r="FP544" s="109"/>
      <c r="FQ544" s="109"/>
      <c r="FR544" s="109"/>
      <c r="FS544" s="109"/>
      <c r="FT544" s="109"/>
      <c r="FU544" s="109"/>
      <c r="FV544" s="109"/>
      <c r="FW544" s="109"/>
      <c r="FX544" s="109"/>
      <c r="FY544" s="109"/>
      <c r="FZ544" s="109"/>
      <c r="GA544" s="109"/>
      <c r="GB544" s="109"/>
      <c r="GC544" s="109"/>
      <c r="GD544" s="109"/>
      <c r="GE544" s="109"/>
      <c r="GF544" s="109"/>
      <c r="GG544" s="109"/>
      <c r="GH544" s="109"/>
      <c r="GI544" s="109"/>
      <c r="GJ544" s="109"/>
      <c r="GK544" s="109"/>
      <c r="GL544" s="109"/>
      <c r="GM544" s="109"/>
      <c r="GN544" s="109"/>
      <c r="GO544" s="109"/>
      <c r="GP544" s="109"/>
      <c r="GQ544" s="109"/>
      <c r="GR544" s="109"/>
      <c r="GS544" s="109"/>
      <c r="GT544" s="109"/>
      <c r="GU544" s="109"/>
      <c r="GV544" s="109">
        <v>30</v>
      </c>
      <c r="GW544" s="109"/>
      <c r="GX544" s="109"/>
      <c r="GY544" s="109"/>
      <c r="GZ544" s="109"/>
      <c r="HA544" s="109"/>
      <c r="HB544" s="109"/>
      <c r="HC544" s="109"/>
      <c r="HD544" s="109">
        <v>10</v>
      </c>
      <c r="HE544" s="109"/>
      <c r="HF544" s="109"/>
      <c r="HG544" s="109"/>
      <c r="HH544" s="109"/>
      <c r="HI544" s="109"/>
      <c r="HJ544" s="109"/>
      <c r="HK544" s="109"/>
      <c r="HL544" s="109"/>
      <c r="HM544" s="109"/>
      <c r="HN544" s="109"/>
      <c r="HO544" s="109"/>
      <c r="HP544" s="109"/>
      <c r="HQ544" s="109"/>
      <c r="HR544" s="109"/>
      <c r="HS544" s="109"/>
      <c r="HT544" s="109"/>
      <c r="HU544" s="109"/>
      <c r="HV544" s="109"/>
      <c r="HW544" s="109"/>
      <c r="HX544" s="109"/>
      <c r="HY544" s="109"/>
      <c r="HZ544" s="109"/>
      <c r="IA544" s="109"/>
      <c r="IB544" s="109"/>
      <c r="IC544" s="109"/>
      <c r="ID544" s="109"/>
      <c r="IE544" s="109"/>
      <c r="IF544" s="109"/>
      <c r="IG544" s="109"/>
      <c r="IH544" s="109"/>
      <c r="II544" s="109"/>
      <c r="IJ544" s="109"/>
      <c r="IK544" s="109"/>
      <c r="IL544" s="109"/>
      <c r="IM544" s="109"/>
      <c r="IN544" s="109"/>
      <c r="IO544" s="109"/>
      <c r="IP544" s="109"/>
      <c r="IQ544" s="109"/>
      <c r="IR544" s="109"/>
      <c r="IS544" s="109"/>
      <c r="IT544" s="109"/>
      <c r="IU544" s="109"/>
      <c r="IV544" s="109"/>
      <c r="IW544" s="109"/>
      <c r="IX544" s="109"/>
      <c r="IY544" s="109"/>
      <c r="IZ544" s="109"/>
      <c r="JA544" s="109"/>
      <c r="JB544" s="109"/>
      <c r="JC544" s="109"/>
      <c r="JD544" s="109"/>
      <c r="JE544" s="109"/>
      <c r="JF544" s="109"/>
      <c r="JG544" s="109"/>
      <c r="JH544" s="109"/>
      <c r="JI544" s="109"/>
      <c r="JJ544" s="109"/>
      <c r="JK544" s="109"/>
      <c r="JL544" s="109"/>
      <c r="JM544" s="109"/>
      <c r="JN544" s="109"/>
      <c r="JO544" s="109"/>
      <c r="JP544" s="109"/>
      <c r="JQ544" s="109"/>
      <c r="JR544" s="109"/>
      <c r="JS544" s="109"/>
      <c r="JT544" s="109">
        <v>100</v>
      </c>
      <c r="JU544" s="109"/>
      <c r="JV544" s="109"/>
      <c r="JW544" s="109"/>
      <c r="JX544" s="109"/>
      <c r="JY544" s="109"/>
      <c r="JZ544" s="109"/>
      <c r="KA544" s="109"/>
      <c r="KB544" s="109"/>
      <c r="KC544" s="109"/>
      <c r="KD544" s="109"/>
      <c r="KE544" s="109"/>
      <c r="KF544" s="109"/>
      <c r="KG544" s="109"/>
      <c r="KH544" s="109"/>
      <c r="KI544" s="109"/>
      <c r="KJ544" s="109"/>
      <c r="KK544" s="109"/>
      <c r="KL544" s="109"/>
      <c r="KM544" s="109"/>
      <c r="KN544" s="109"/>
      <c r="KO544" s="109"/>
      <c r="KP544" s="109"/>
      <c r="KQ544" s="109"/>
      <c r="KR544" s="109"/>
      <c r="KS544" s="109"/>
      <c r="KT544" s="109"/>
      <c r="KU544" s="109"/>
      <c r="KV544" s="109"/>
      <c r="KW544" s="109"/>
      <c r="KX544" s="109"/>
      <c r="KY544" s="109"/>
      <c r="KZ544" s="109"/>
      <c r="LA544" s="109"/>
      <c r="LB544" s="109"/>
      <c r="LC544" s="109"/>
      <c r="LD544" s="109"/>
      <c r="LE544" s="109"/>
      <c r="LF544" s="109"/>
      <c r="LG544" s="109"/>
      <c r="LH544" s="109"/>
      <c r="LI544" s="109"/>
      <c r="LJ544" s="109"/>
      <c r="LK544" s="109"/>
      <c r="LL544" s="109"/>
      <c r="LM544" s="109"/>
      <c r="LN544" s="109"/>
      <c r="LO544" s="109"/>
      <c r="LP544" s="109"/>
      <c r="LQ544" s="109"/>
      <c r="LR544" s="109"/>
      <c r="LS544" s="109"/>
      <c r="LT544" s="109"/>
      <c r="LU544" s="109"/>
      <c r="LV544" s="109"/>
      <c r="LW544" s="109"/>
      <c r="LX544" s="109"/>
      <c r="LY544" s="109"/>
      <c r="LZ544" s="109"/>
      <c r="MA544" s="109"/>
      <c r="MB544" s="109"/>
      <c r="MC544" s="109"/>
      <c r="MD544" s="109"/>
      <c r="ME544" s="109"/>
      <c r="MF544" s="109"/>
      <c r="MG544" s="109"/>
      <c r="MH544" s="109"/>
      <c r="MI544" s="109"/>
      <c r="MJ544" s="109"/>
      <c r="MK544" s="109"/>
      <c r="ML544" s="109"/>
      <c r="MM544" s="109"/>
      <c r="MN544" s="109"/>
      <c r="MO544" s="109"/>
      <c r="MP544" s="109"/>
      <c r="MQ544" s="109"/>
      <c r="MR544" s="109"/>
      <c r="MS544" s="109"/>
      <c r="MT544" s="109"/>
      <c r="MU544" s="109"/>
      <c r="MV544" s="109"/>
      <c r="MW544" s="109"/>
      <c r="MX544" s="109"/>
      <c r="MY544" s="109"/>
      <c r="MZ544" s="109"/>
      <c r="NA544" s="109"/>
      <c r="NB544" s="109"/>
      <c r="NC544" s="109"/>
      <c r="ND544" s="109"/>
      <c r="NE544" s="109"/>
      <c r="NF544" s="109"/>
      <c r="NG544" s="109"/>
      <c r="NH544" s="109"/>
      <c r="NI544" s="109"/>
      <c r="NJ544" s="109"/>
      <c r="NK544" s="109"/>
      <c r="NL544" s="109"/>
      <c r="NM544" s="109"/>
      <c r="NN544" s="109"/>
      <c r="NO544" s="109"/>
      <c r="NP544" s="109"/>
      <c r="NQ544" s="109"/>
      <c r="NR544" s="109"/>
      <c r="NS544" s="109"/>
      <c r="NT544" s="109"/>
      <c r="NU544" s="109"/>
      <c r="NV544" s="109"/>
      <c r="NW544" s="109"/>
      <c r="NX544" s="109"/>
      <c r="NY544" s="109"/>
      <c r="NZ544" s="109"/>
      <c r="OA544" s="109"/>
      <c r="OB544" s="109"/>
      <c r="OC544" s="109"/>
      <c r="OD544" s="109"/>
      <c r="OE544" s="109"/>
      <c r="OF544" s="109"/>
      <c r="OG544" s="109"/>
      <c r="OH544" s="109"/>
      <c r="OI544" s="109"/>
      <c r="OJ544" s="109"/>
      <c r="OK544" s="109"/>
      <c r="OL544" s="109"/>
      <c r="OM544" s="109"/>
      <c r="ON544" s="109"/>
      <c r="OO544" s="109"/>
      <c r="OP544" s="109"/>
      <c r="OQ544" s="109"/>
      <c r="OR544" s="109"/>
      <c r="OS544" s="109"/>
      <c r="OT544" s="109"/>
      <c r="OU544" s="109"/>
      <c r="OV544" s="109"/>
      <c r="OW544" s="109"/>
      <c r="OX544" s="109"/>
      <c r="OY544" s="109"/>
      <c r="OZ544" s="109"/>
      <c r="PA544" s="109"/>
      <c r="PB544" s="109"/>
      <c r="PC544" s="109"/>
      <c r="PD544" s="109"/>
      <c r="PE544" s="109"/>
      <c r="PF544" s="109"/>
      <c r="PG544" s="109"/>
      <c r="PH544" s="109"/>
      <c r="PI544" s="109"/>
      <c r="PJ544" s="109"/>
      <c r="PK544" s="109"/>
      <c r="PL544" s="109"/>
      <c r="PM544" s="109"/>
      <c r="PN544" s="109"/>
      <c r="PO544" s="109"/>
      <c r="PP544" s="109"/>
      <c r="PQ544" s="109"/>
      <c r="PR544" s="109"/>
      <c r="PS544" s="109"/>
      <c r="PT544" s="109"/>
      <c r="PU544" s="109"/>
      <c r="PV544" s="109"/>
      <c r="PW544" s="109"/>
      <c r="PX544" s="109"/>
      <c r="PY544" s="109"/>
      <c r="PZ544" s="109"/>
      <c r="QA544" s="109"/>
      <c r="QB544" s="109"/>
      <c r="QC544" s="109"/>
      <c r="QD544" s="109"/>
      <c r="QE544" s="109"/>
      <c r="QF544" s="109"/>
      <c r="QG544" s="109"/>
      <c r="QH544" s="109"/>
      <c r="QI544" s="109"/>
      <c r="QJ544" s="109"/>
      <c r="QK544" s="23">
        <f t="shared" si="8"/>
        <v>140</v>
      </c>
      <c r="QL544" s="125"/>
      <c r="QM544" s="125"/>
      <c r="QN544" s="125"/>
      <c r="QO544" s="125"/>
      <c r="QP544" s="125"/>
      <c r="QQ544" s="125"/>
      <c r="QR544" s="125"/>
    </row>
    <row r="545" spans="1:460" s="5" customFormat="1" ht="12.75" customHeight="1" x14ac:dyDescent="0.2">
      <c r="A545" s="52">
        <v>44782</v>
      </c>
      <c r="B545" s="162" t="s">
        <v>476</v>
      </c>
      <c r="C545" s="107"/>
      <c r="D545" s="107"/>
      <c r="E545" s="108"/>
      <c r="F545" s="108"/>
      <c r="G545" s="108"/>
      <c r="H545" s="108"/>
      <c r="I545" s="108"/>
      <c r="J545" s="108"/>
      <c r="K545" s="108"/>
      <c r="L545" s="108"/>
      <c r="M545" s="108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 s="109"/>
      <c r="BD545" s="109"/>
      <c r="BE545" s="109"/>
      <c r="BF545" s="109"/>
      <c r="BG545" s="109"/>
      <c r="BH545" s="109"/>
      <c r="BI545" s="109"/>
      <c r="BJ545" s="109"/>
      <c r="BK545" s="109"/>
      <c r="BL545" s="109"/>
      <c r="BM545" s="109"/>
      <c r="BN545" s="109"/>
      <c r="BO545" s="109"/>
      <c r="BP545" s="109"/>
      <c r="BQ545" s="109"/>
      <c r="BR545" s="109"/>
      <c r="BS545" s="109"/>
      <c r="BT545" s="109"/>
      <c r="BU545" s="109"/>
      <c r="BV545" s="109"/>
      <c r="BW545" s="109"/>
      <c r="BX545" s="109"/>
      <c r="BY545" s="109"/>
      <c r="BZ545" s="109"/>
      <c r="CA545" s="109"/>
      <c r="CB545" s="109"/>
      <c r="CC545" s="109"/>
      <c r="CD545" s="109"/>
      <c r="CE545" s="109"/>
      <c r="CF545" s="109"/>
      <c r="CG545" s="109"/>
      <c r="CH545" s="109"/>
      <c r="CI545" s="109"/>
      <c r="CJ545" s="109"/>
      <c r="CK545" s="109"/>
      <c r="CL545" s="109"/>
      <c r="CM545" s="109"/>
      <c r="CN545" s="109"/>
      <c r="CO545" s="109"/>
      <c r="CP545" s="109"/>
      <c r="CQ545" s="109"/>
      <c r="CR545" s="109"/>
      <c r="CS545" s="109"/>
      <c r="CT545" s="109"/>
      <c r="CU545" s="109"/>
      <c r="CV545" s="109"/>
      <c r="CW545" s="109"/>
      <c r="CX545" s="109"/>
      <c r="CY545" s="109"/>
      <c r="CZ545" s="109"/>
      <c r="DA545" s="109"/>
      <c r="DB545" s="109"/>
      <c r="DC545" s="109"/>
      <c r="DD545" s="109"/>
      <c r="DE545" s="109"/>
      <c r="DF545" s="109"/>
      <c r="DG545" s="109"/>
      <c r="DH545" s="109"/>
      <c r="DI545" s="109"/>
      <c r="DJ545" s="109"/>
      <c r="DK545" s="109"/>
      <c r="DL545" s="109"/>
      <c r="DM545" s="109"/>
      <c r="DN545" s="109"/>
      <c r="DO545" s="109"/>
      <c r="DP545" s="109"/>
      <c r="DQ545" s="109"/>
      <c r="DR545" s="109"/>
      <c r="DS545" s="109"/>
      <c r="DT545" s="109"/>
      <c r="DU545" s="109"/>
      <c r="DV545" s="109"/>
      <c r="DW545" s="109"/>
      <c r="DX545" s="109"/>
      <c r="DY545" s="109"/>
      <c r="DZ545" s="109"/>
      <c r="EA545" s="109"/>
      <c r="EB545" s="109"/>
      <c r="EC545" s="109"/>
      <c r="ED545" s="109"/>
      <c r="EE545" s="109"/>
      <c r="EF545" s="109"/>
      <c r="EG545" s="109"/>
      <c r="EH545" s="109"/>
      <c r="EI545" s="109"/>
      <c r="EJ545" s="109"/>
      <c r="EK545" s="109"/>
      <c r="EL545" s="109"/>
      <c r="EM545" s="109"/>
      <c r="EN545" s="109"/>
      <c r="EO545" s="109"/>
      <c r="EP545" s="109"/>
      <c r="EQ545" s="109"/>
      <c r="ER545" s="109"/>
      <c r="ES545" s="109"/>
      <c r="ET545" s="109"/>
      <c r="EU545" s="109"/>
      <c r="EV545" s="109"/>
      <c r="EW545" s="109">
        <v>10</v>
      </c>
      <c r="EX545" s="109"/>
      <c r="EY545" s="109"/>
      <c r="EZ545" s="109"/>
      <c r="FA545" s="109"/>
      <c r="FB545" s="109"/>
      <c r="FC545" s="109"/>
      <c r="FD545" s="109"/>
      <c r="FE545" s="109"/>
      <c r="FF545" s="109"/>
      <c r="FG545" s="109"/>
      <c r="FH545" s="109"/>
      <c r="FI545" s="109"/>
      <c r="FJ545" s="109"/>
      <c r="FK545" s="109"/>
      <c r="FL545" s="109"/>
      <c r="FM545" s="109"/>
      <c r="FN545" s="109"/>
      <c r="FO545" s="109"/>
      <c r="FP545" s="109"/>
      <c r="FQ545" s="109"/>
      <c r="FR545" s="109"/>
      <c r="FS545" s="109"/>
      <c r="FT545" s="109"/>
      <c r="FU545" s="109"/>
      <c r="FV545" s="109"/>
      <c r="FW545" s="109"/>
      <c r="FX545" s="109"/>
      <c r="FY545" s="109"/>
      <c r="FZ545" s="109"/>
      <c r="GA545" s="109"/>
      <c r="GB545" s="109"/>
      <c r="GC545" s="109"/>
      <c r="GD545" s="109"/>
      <c r="GE545" s="109"/>
      <c r="GF545" s="109"/>
      <c r="GG545" s="109"/>
      <c r="GH545" s="109"/>
      <c r="GI545" s="109"/>
      <c r="GJ545" s="109"/>
      <c r="GK545" s="109"/>
      <c r="GL545" s="109"/>
      <c r="GM545" s="109"/>
      <c r="GN545" s="109"/>
      <c r="GO545" s="109"/>
      <c r="GP545" s="109"/>
      <c r="GQ545" s="109"/>
      <c r="GR545" s="109"/>
      <c r="GS545" s="109"/>
      <c r="GT545" s="109"/>
      <c r="GU545" s="109"/>
      <c r="GV545" s="109"/>
      <c r="GW545" s="109"/>
      <c r="GX545" s="109"/>
      <c r="GY545" s="109"/>
      <c r="GZ545" s="109"/>
      <c r="HA545" s="109"/>
      <c r="HB545" s="109"/>
      <c r="HC545" s="109"/>
      <c r="HD545" s="109"/>
      <c r="HE545" s="109"/>
      <c r="HF545" s="109"/>
      <c r="HG545" s="109"/>
      <c r="HH545" s="109"/>
      <c r="HI545" s="109"/>
      <c r="HJ545" s="109"/>
      <c r="HK545" s="109"/>
      <c r="HL545" s="109"/>
      <c r="HM545" s="109"/>
      <c r="HN545" s="109"/>
      <c r="HO545" s="109"/>
      <c r="HP545" s="109"/>
      <c r="HQ545" s="109"/>
      <c r="HR545" s="109"/>
      <c r="HS545" s="109"/>
      <c r="HT545" s="109"/>
      <c r="HU545" s="109"/>
      <c r="HV545" s="109"/>
      <c r="HW545" s="109"/>
      <c r="HX545" s="109"/>
      <c r="HY545" s="109"/>
      <c r="HZ545" s="109"/>
      <c r="IA545" s="109"/>
      <c r="IB545" s="109"/>
      <c r="IC545" s="109"/>
      <c r="ID545" s="109"/>
      <c r="IE545" s="109"/>
      <c r="IF545" s="109"/>
      <c r="IG545" s="109"/>
      <c r="IH545" s="109"/>
      <c r="II545" s="109"/>
      <c r="IJ545" s="109"/>
      <c r="IK545" s="109"/>
      <c r="IL545" s="109"/>
      <c r="IM545" s="109"/>
      <c r="IN545" s="109"/>
      <c r="IO545" s="109"/>
      <c r="IP545" s="109"/>
      <c r="IQ545" s="109"/>
      <c r="IR545" s="109"/>
      <c r="IS545" s="109"/>
      <c r="IT545" s="109"/>
      <c r="IU545" s="109"/>
      <c r="IV545" s="109"/>
      <c r="IW545" s="109"/>
      <c r="IX545" s="109"/>
      <c r="IY545" s="109"/>
      <c r="IZ545" s="109"/>
      <c r="JA545" s="109"/>
      <c r="JB545" s="109"/>
      <c r="JC545" s="109"/>
      <c r="JD545" s="109"/>
      <c r="JE545" s="109"/>
      <c r="JF545" s="109"/>
      <c r="JG545" s="109"/>
      <c r="JH545" s="109"/>
      <c r="JI545" s="109"/>
      <c r="JJ545" s="109"/>
      <c r="JK545" s="109"/>
      <c r="JL545" s="109"/>
      <c r="JM545" s="109"/>
      <c r="JN545" s="109"/>
      <c r="JO545" s="109"/>
      <c r="JP545" s="109"/>
      <c r="JQ545" s="109"/>
      <c r="JR545" s="109"/>
      <c r="JS545" s="109"/>
      <c r="JT545" s="109"/>
      <c r="JU545" s="109"/>
      <c r="JV545" s="109"/>
      <c r="JW545" s="109"/>
      <c r="JX545" s="109"/>
      <c r="JY545" s="109"/>
      <c r="JZ545" s="109"/>
      <c r="KA545" s="109"/>
      <c r="KB545" s="109"/>
      <c r="KC545" s="109"/>
      <c r="KD545" s="109"/>
      <c r="KE545" s="109"/>
      <c r="KF545" s="109"/>
      <c r="KG545" s="109"/>
      <c r="KH545" s="109"/>
      <c r="KI545" s="109"/>
      <c r="KJ545" s="109"/>
      <c r="KK545" s="109"/>
      <c r="KL545" s="109"/>
      <c r="KM545" s="109"/>
      <c r="KN545" s="109"/>
      <c r="KO545" s="109"/>
      <c r="KP545" s="109"/>
      <c r="KQ545" s="109"/>
      <c r="KR545" s="109"/>
      <c r="KS545" s="109"/>
      <c r="KT545" s="109"/>
      <c r="KU545" s="109"/>
      <c r="KV545" s="109"/>
      <c r="KW545" s="109"/>
      <c r="KX545" s="109"/>
      <c r="KY545" s="109"/>
      <c r="KZ545" s="109"/>
      <c r="LA545" s="109"/>
      <c r="LB545" s="109"/>
      <c r="LC545" s="109"/>
      <c r="LD545" s="109"/>
      <c r="LE545" s="109"/>
      <c r="LF545" s="109"/>
      <c r="LG545" s="109"/>
      <c r="LH545" s="109"/>
      <c r="LI545" s="109"/>
      <c r="LJ545" s="109"/>
      <c r="LK545" s="109"/>
      <c r="LL545" s="109"/>
      <c r="LM545" s="109"/>
      <c r="LN545" s="109"/>
      <c r="LO545" s="109"/>
      <c r="LP545" s="109"/>
      <c r="LQ545" s="109"/>
      <c r="LR545" s="109"/>
      <c r="LS545" s="109"/>
      <c r="LT545" s="109"/>
      <c r="LU545" s="109"/>
      <c r="LV545" s="109"/>
      <c r="LW545" s="109"/>
      <c r="LX545" s="109"/>
      <c r="LY545" s="109"/>
      <c r="LZ545" s="109"/>
      <c r="MA545" s="109"/>
      <c r="MB545" s="109"/>
      <c r="MC545" s="109"/>
      <c r="MD545" s="109"/>
      <c r="ME545" s="109"/>
      <c r="MF545" s="109"/>
      <c r="MG545" s="109"/>
      <c r="MH545" s="109"/>
      <c r="MI545" s="109"/>
      <c r="MJ545" s="109"/>
      <c r="MK545" s="109"/>
      <c r="ML545" s="109"/>
      <c r="MM545" s="109"/>
      <c r="MN545" s="109"/>
      <c r="MO545" s="109"/>
      <c r="MP545" s="109"/>
      <c r="MQ545" s="109"/>
      <c r="MR545" s="109"/>
      <c r="MS545" s="109"/>
      <c r="MT545" s="109"/>
      <c r="MU545" s="109"/>
      <c r="MV545" s="109"/>
      <c r="MW545" s="109"/>
      <c r="MX545" s="109"/>
      <c r="MY545" s="109"/>
      <c r="MZ545" s="109"/>
      <c r="NA545" s="109"/>
      <c r="NB545" s="109"/>
      <c r="NC545" s="109"/>
      <c r="ND545" s="109"/>
      <c r="NE545" s="109"/>
      <c r="NF545" s="109"/>
      <c r="NG545" s="109"/>
      <c r="NH545" s="109"/>
      <c r="NI545" s="109"/>
      <c r="NJ545" s="109"/>
      <c r="NK545" s="109"/>
      <c r="NL545" s="109"/>
      <c r="NM545" s="109"/>
      <c r="NN545" s="109"/>
      <c r="NO545" s="109"/>
      <c r="NP545" s="109"/>
      <c r="NQ545" s="109"/>
      <c r="NR545" s="109"/>
      <c r="NS545" s="109"/>
      <c r="NT545" s="109"/>
      <c r="NU545" s="109"/>
      <c r="NV545" s="109"/>
      <c r="NW545" s="109"/>
      <c r="NX545" s="109"/>
      <c r="NY545" s="109"/>
      <c r="NZ545" s="109"/>
      <c r="OA545" s="109"/>
      <c r="OB545" s="109"/>
      <c r="OC545" s="109"/>
      <c r="OD545" s="109"/>
      <c r="OE545" s="109"/>
      <c r="OF545" s="109"/>
      <c r="OG545" s="109"/>
      <c r="OH545" s="109"/>
      <c r="OI545" s="109"/>
      <c r="OJ545" s="109"/>
      <c r="OK545" s="109"/>
      <c r="OL545" s="109"/>
      <c r="OM545" s="109"/>
      <c r="ON545" s="109"/>
      <c r="OO545" s="109"/>
      <c r="OP545" s="109"/>
      <c r="OQ545" s="109"/>
      <c r="OR545" s="109"/>
      <c r="OS545" s="109"/>
      <c r="OT545" s="109"/>
      <c r="OU545" s="109"/>
      <c r="OV545" s="109"/>
      <c r="OW545" s="109"/>
      <c r="OX545" s="109"/>
      <c r="OY545" s="109"/>
      <c r="OZ545" s="109"/>
      <c r="PA545" s="109"/>
      <c r="PB545" s="109"/>
      <c r="PC545" s="109"/>
      <c r="PD545" s="109"/>
      <c r="PE545" s="109"/>
      <c r="PF545" s="109"/>
      <c r="PG545" s="109"/>
      <c r="PH545" s="109"/>
      <c r="PI545" s="109"/>
      <c r="PJ545" s="109"/>
      <c r="PK545" s="109"/>
      <c r="PL545" s="109"/>
      <c r="PM545" s="109"/>
      <c r="PN545" s="109"/>
      <c r="PO545" s="109"/>
      <c r="PP545" s="109"/>
      <c r="PQ545" s="109"/>
      <c r="PR545" s="109"/>
      <c r="PS545" s="109"/>
      <c r="PT545" s="109"/>
      <c r="PU545" s="109"/>
      <c r="PV545" s="109"/>
      <c r="PW545" s="109"/>
      <c r="PX545" s="109"/>
      <c r="PY545" s="109"/>
      <c r="PZ545" s="109"/>
      <c r="QA545" s="109"/>
      <c r="QB545" s="109"/>
      <c r="QC545" s="109"/>
      <c r="QD545" s="109"/>
      <c r="QE545" s="109"/>
      <c r="QF545" s="109"/>
      <c r="QG545" s="109"/>
      <c r="QH545" s="109"/>
      <c r="QI545" s="109"/>
      <c r="QJ545" s="109"/>
      <c r="QK545" s="23">
        <f t="shared" si="8"/>
        <v>10</v>
      </c>
      <c r="QL545" s="125"/>
      <c r="QM545" s="148"/>
      <c r="QN545" s="125"/>
      <c r="QO545" s="125"/>
      <c r="QP545" s="125"/>
      <c r="QQ545" s="125"/>
      <c r="QR545" s="125"/>
    </row>
    <row r="546" spans="1:460" s="5" customFormat="1" ht="12.75" customHeight="1" x14ac:dyDescent="0.2">
      <c r="A546" s="52">
        <v>44782</v>
      </c>
      <c r="B546" s="90" t="s">
        <v>485</v>
      </c>
      <c r="C546" s="107"/>
      <c r="D546" s="107"/>
      <c r="E546" s="108"/>
      <c r="F546" s="108"/>
      <c r="G546" s="108"/>
      <c r="H546" s="108"/>
      <c r="I546" s="108"/>
      <c r="J546" s="108"/>
      <c r="K546" s="108"/>
      <c r="L546" s="108"/>
      <c r="M546" s="108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 s="109"/>
      <c r="BD546" s="109"/>
      <c r="BE546" s="109"/>
      <c r="BF546" s="109"/>
      <c r="BG546" s="109"/>
      <c r="BH546" s="109"/>
      <c r="BI546" s="109"/>
      <c r="BJ546" s="109"/>
      <c r="BK546" s="109"/>
      <c r="BL546" s="109"/>
      <c r="BM546" s="109"/>
      <c r="BN546" s="109"/>
      <c r="BO546" s="109"/>
      <c r="BP546" s="109"/>
      <c r="BQ546" s="109"/>
      <c r="BR546" s="109"/>
      <c r="BS546" s="109"/>
      <c r="BT546" s="109"/>
      <c r="BU546" s="109"/>
      <c r="BV546" s="109"/>
      <c r="BW546" s="109"/>
      <c r="BX546" s="109"/>
      <c r="BY546" s="109"/>
      <c r="BZ546" s="109"/>
      <c r="CA546" s="109"/>
      <c r="CB546" s="109"/>
      <c r="CC546" s="109"/>
      <c r="CD546" s="109"/>
      <c r="CE546" s="109"/>
      <c r="CF546" s="109"/>
      <c r="CG546" s="109"/>
      <c r="CH546" s="109"/>
      <c r="CI546" s="109"/>
      <c r="CJ546" s="109"/>
      <c r="CK546" s="109"/>
      <c r="CL546" s="109"/>
      <c r="CM546" s="109"/>
      <c r="CN546" s="109"/>
      <c r="CO546" s="109"/>
      <c r="CP546" s="109"/>
      <c r="CQ546" s="109"/>
      <c r="CR546" s="109"/>
      <c r="CS546" s="109"/>
      <c r="CT546" s="109"/>
      <c r="CU546" s="109"/>
      <c r="CV546" s="109"/>
      <c r="CW546" s="109"/>
      <c r="CX546" s="109"/>
      <c r="CY546" s="109"/>
      <c r="CZ546" s="109"/>
      <c r="DA546" s="109"/>
      <c r="DB546" s="109"/>
      <c r="DC546" s="109"/>
      <c r="DD546" s="109"/>
      <c r="DE546" s="109"/>
      <c r="DF546" s="109"/>
      <c r="DG546" s="109"/>
      <c r="DH546" s="109"/>
      <c r="DI546" s="109"/>
      <c r="DJ546" s="109"/>
      <c r="DK546" s="109"/>
      <c r="DL546" s="109"/>
      <c r="DM546" s="109"/>
      <c r="DN546" s="109"/>
      <c r="DO546" s="109"/>
      <c r="DP546" s="109"/>
      <c r="DQ546" s="109"/>
      <c r="DR546" s="109"/>
      <c r="DS546" s="109"/>
      <c r="DT546" s="109"/>
      <c r="DU546" s="109"/>
      <c r="DV546" s="109"/>
      <c r="DW546" s="109"/>
      <c r="DX546" s="109"/>
      <c r="DY546" s="109"/>
      <c r="DZ546" s="109"/>
      <c r="EA546" s="109"/>
      <c r="EB546" s="109"/>
      <c r="EC546" s="109"/>
      <c r="ED546" s="109"/>
      <c r="EE546" s="109"/>
      <c r="EF546" s="109"/>
      <c r="EG546" s="109"/>
      <c r="EH546" s="109"/>
      <c r="EI546" s="109"/>
      <c r="EJ546" s="109"/>
      <c r="EK546" s="109"/>
      <c r="EL546" s="109"/>
      <c r="EM546" s="109"/>
      <c r="EN546" s="109"/>
      <c r="EO546" s="109"/>
      <c r="EP546" s="109"/>
      <c r="EQ546" s="109"/>
      <c r="ER546" s="109"/>
      <c r="ES546" s="109"/>
      <c r="ET546" s="109"/>
      <c r="EU546" s="109"/>
      <c r="EV546" s="109"/>
      <c r="EW546" s="109"/>
      <c r="EX546" s="109"/>
      <c r="EY546" s="109"/>
      <c r="EZ546" s="109"/>
      <c r="FA546" s="109"/>
      <c r="FB546" s="109"/>
      <c r="FC546" s="109"/>
      <c r="FD546" s="109"/>
      <c r="FE546" s="109"/>
      <c r="FF546" s="109"/>
      <c r="FG546" s="109"/>
      <c r="FH546" s="109"/>
      <c r="FI546" s="109"/>
      <c r="FJ546" s="109"/>
      <c r="FK546" s="109"/>
      <c r="FL546" s="109"/>
      <c r="FM546" s="109"/>
      <c r="FN546" s="109"/>
      <c r="FO546" s="109"/>
      <c r="FP546" s="109"/>
      <c r="FQ546" s="109"/>
      <c r="FR546" s="109"/>
      <c r="FS546" s="109"/>
      <c r="FT546" s="109"/>
      <c r="FU546" s="109"/>
      <c r="FV546" s="109"/>
      <c r="FW546" s="109"/>
      <c r="FX546" s="109"/>
      <c r="FY546" s="109"/>
      <c r="FZ546" s="109"/>
      <c r="GA546" s="109"/>
      <c r="GB546" s="109"/>
      <c r="GC546" s="109"/>
      <c r="GD546" s="109"/>
      <c r="GE546" s="109"/>
      <c r="GF546" s="109"/>
      <c r="GG546" s="109"/>
      <c r="GH546" s="109"/>
      <c r="GI546" s="109"/>
      <c r="GJ546" s="109"/>
      <c r="GK546" s="109"/>
      <c r="GL546" s="109"/>
      <c r="GM546" s="109"/>
      <c r="GN546" s="109"/>
      <c r="GO546" s="109"/>
      <c r="GP546" s="109"/>
      <c r="GQ546" s="109"/>
      <c r="GR546" s="109"/>
      <c r="GS546" s="109"/>
      <c r="GT546" s="109"/>
      <c r="GU546" s="109"/>
      <c r="GV546" s="109"/>
      <c r="GW546" s="109"/>
      <c r="GX546" s="109"/>
      <c r="GY546" s="109"/>
      <c r="GZ546" s="109"/>
      <c r="HA546" s="109"/>
      <c r="HB546" s="109"/>
      <c r="HC546" s="109"/>
      <c r="HD546" s="109"/>
      <c r="HE546" s="109"/>
      <c r="HF546" s="109"/>
      <c r="HG546" s="109"/>
      <c r="HH546" s="109"/>
      <c r="HI546" s="109"/>
      <c r="HJ546" s="109"/>
      <c r="HK546" s="109"/>
      <c r="HL546" s="109"/>
      <c r="HM546" s="109"/>
      <c r="HN546" s="109"/>
      <c r="HO546" s="109"/>
      <c r="HP546" s="109"/>
      <c r="HQ546" s="109"/>
      <c r="HR546" s="109"/>
      <c r="HS546" s="109"/>
      <c r="HT546" s="109"/>
      <c r="HU546" s="109"/>
      <c r="HV546" s="109"/>
      <c r="HW546" s="109"/>
      <c r="HX546" s="109"/>
      <c r="HY546" s="109"/>
      <c r="HZ546" s="109"/>
      <c r="IA546" s="109"/>
      <c r="IB546" s="109"/>
      <c r="IC546" s="109"/>
      <c r="ID546" s="109"/>
      <c r="IE546" s="109"/>
      <c r="IF546" s="109"/>
      <c r="IG546" s="109"/>
      <c r="IH546" s="109"/>
      <c r="II546" s="109"/>
      <c r="IJ546" s="109"/>
      <c r="IK546" s="109"/>
      <c r="IL546" s="109"/>
      <c r="IM546" s="109"/>
      <c r="IN546" s="109"/>
      <c r="IO546" s="109"/>
      <c r="IP546" s="109"/>
      <c r="IQ546" s="109"/>
      <c r="IR546" s="109"/>
      <c r="IS546" s="109"/>
      <c r="IT546" s="109"/>
      <c r="IU546" s="109"/>
      <c r="IV546" s="109"/>
      <c r="IW546" s="109"/>
      <c r="IX546" s="109"/>
      <c r="IY546" s="109"/>
      <c r="IZ546" s="109"/>
      <c r="JA546" s="109"/>
      <c r="JB546" s="109"/>
      <c r="JC546" s="109"/>
      <c r="JD546" s="109"/>
      <c r="JE546" s="109"/>
      <c r="JF546" s="109"/>
      <c r="JG546" s="109"/>
      <c r="JH546" s="109"/>
      <c r="JI546" s="109"/>
      <c r="JJ546" s="109"/>
      <c r="JK546" s="109"/>
      <c r="JL546" s="109"/>
      <c r="JM546" s="109"/>
      <c r="JN546" s="109"/>
      <c r="JO546" s="109"/>
      <c r="JP546" s="109"/>
      <c r="JQ546" s="109"/>
      <c r="JR546" s="109"/>
      <c r="JS546" s="109"/>
      <c r="JT546" s="109">
        <v>1</v>
      </c>
      <c r="JU546" s="109"/>
      <c r="JV546" s="109"/>
      <c r="JW546" s="109"/>
      <c r="JX546" s="109"/>
      <c r="JY546" s="109"/>
      <c r="JZ546" s="109"/>
      <c r="KA546" s="109"/>
      <c r="KB546" s="109"/>
      <c r="KC546" s="109"/>
      <c r="KD546" s="109"/>
      <c r="KE546" s="109"/>
      <c r="KF546" s="109"/>
      <c r="KG546" s="109"/>
      <c r="KH546" s="109"/>
      <c r="KI546" s="109"/>
      <c r="KJ546" s="109"/>
      <c r="KK546" s="109"/>
      <c r="KL546" s="109"/>
      <c r="KM546" s="109"/>
      <c r="KN546" s="109"/>
      <c r="KO546" s="109"/>
      <c r="KP546" s="109"/>
      <c r="KQ546" s="109"/>
      <c r="KR546" s="109"/>
      <c r="KS546" s="109"/>
      <c r="KT546" s="109"/>
      <c r="KU546" s="109"/>
      <c r="KV546" s="109"/>
      <c r="KW546" s="109"/>
      <c r="KX546" s="109"/>
      <c r="KY546" s="109"/>
      <c r="KZ546" s="109"/>
      <c r="LA546" s="109"/>
      <c r="LB546" s="109"/>
      <c r="LC546" s="109"/>
      <c r="LD546" s="109"/>
      <c r="LE546" s="109"/>
      <c r="LF546" s="109"/>
      <c r="LG546" s="109"/>
      <c r="LH546" s="109"/>
      <c r="LI546" s="109"/>
      <c r="LJ546" s="109"/>
      <c r="LK546" s="109"/>
      <c r="LL546" s="109"/>
      <c r="LM546" s="109"/>
      <c r="LN546" s="109"/>
      <c r="LO546" s="109"/>
      <c r="LP546" s="109"/>
      <c r="LQ546" s="109"/>
      <c r="LR546" s="109"/>
      <c r="LS546" s="109"/>
      <c r="LT546" s="109"/>
      <c r="LU546" s="109"/>
      <c r="LV546" s="109"/>
      <c r="LW546" s="109"/>
      <c r="LX546" s="109"/>
      <c r="LY546" s="109"/>
      <c r="LZ546" s="109"/>
      <c r="MA546" s="109"/>
      <c r="MB546" s="109"/>
      <c r="MC546" s="109"/>
      <c r="MD546" s="109"/>
      <c r="ME546" s="109"/>
      <c r="MF546" s="109"/>
      <c r="MG546" s="109"/>
      <c r="MH546" s="109"/>
      <c r="MI546" s="109"/>
      <c r="MJ546" s="109"/>
      <c r="MK546" s="109"/>
      <c r="ML546" s="109"/>
      <c r="MM546" s="109"/>
      <c r="MN546" s="109"/>
      <c r="MO546" s="109"/>
      <c r="MP546" s="109"/>
      <c r="MQ546" s="109"/>
      <c r="MR546" s="109"/>
      <c r="MS546" s="109"/>
      <c r="MT546" s="109"/>
      <c r="MU546" s="109"/>
      <c r="MV546" s="109"/>
      <c r="MW546" s="109"/>
      <c r="MX546" s="109"/>
      <c r="MY546" s="109"/>
      <c r="MZ546" s="109"/>
      <c r="NA546" s="109"/>
      <c r="NB546" s="109"/>
      <c r="NC546" s="109"/>
      <c r="ND546" s="109"/>
      <c r="NE546" s="109"/>
      <c r="NF546" s="109"/>
      <c r="NG546" s="109"/>
      <c r="NH546" s="109"/>
      <c r="NI546" s="109"/>
      <c r="NJ546" s="109"/>
      <c r="NK546" s="109"/>
      <c r="NL546" s="109"/>
      <c r="NM546" s="109"/>
      <c r="NN546" s="109"/>
      <c r="NO546" s="109"/>
      <c r="NP546" s="109"/>
      <c r="NQ546" s="109"/>
      <c r="NR546" s="109"/>
      <c r="NS546" s="109"/>
      <c r="NT546" s="109"/>
      <c r="NU546" s="109"/>
      <c r="NV546" s="109"/>
      <c r="NW546" s="109"/>
      <c r="NX546" s="109"/>
      <c r="NY546" s="109"/>
      <c r="NZ546" s="109"/>
      <c r="OA546" s="109"/>
      <c r="OB546" s="109"/>
      <c r="OC546" s="109"/>
      <c r="OD546" s="109"/>
      <c r="OE546" s="109"/>
      <c r="OF546" s="109"/>
      <c r="OG546" s="109"/>
      <c r="OH546" s="109"/>
      <c r="OI546" s="109"/>
      <c r="OJ546" s="109"/>
      <c r="OK546" s="109"/>
      <c r="OL546" s="109"/>
      <c r="OM546" s="109"/>
      <c r="ON546" s="109"/>
      <c r="OO546" s="109"/>
      <c r="OP546" s="109"/>
      <c r="OQ546" s="109"/>
      <c r="OR546" s="109"/>
      <c r="OS546" s="109"/>
      <c r="OT546" s="109"/>
      <c r="OU546" s="109"/>
      <c r="OV546" s="109"/>
      <c r="OW546" s="109"/>
      <c r="OX546" s="109"/>
      <c r="OY546" s="109"/>
      <c r="OZ546" s="109"/>
      <c r="PA546" s="109"/>
      <c r="PB546" s="109"/>
      <c r="PC546" s="109"/>
      <c r="PD546" s="109"/>
      <c r="PE546" s="109"/>
      <c r="PF546" s="109"/>
      <c r="PG546" s="109"/>
      <c r="PH546" s="109"/>
      <c r="PI546" s="109"/>
      <c r="PJ546" s="109"/>
      <c r="PK546" s="109"/>
      <c r="PL546" s="109"/>
      <c r="PM546" s="109"/>
      <c r="PN546" s="109"/>
      <c r="PO546" s="109"/>
      <c r="PP546" s="109"/>
      <c r="PQ546" s="109"/>
      <c r="PR546" s="109"/>
      <c r="PS546" s="109"/>
      <c r="PT546" s="109"/>
      <c r="PU546" s="109"/>
      <c r="PV546" s="109"/>
      <c r="PW546" s="109"/>
      <c r="PX546" s="109"/>
      <c r="PY546" s="109"/>
      <c r="PZ546" s="109"/>
      <c r="QA546" s="109"/>
      <c r="QB546" s="109"/>
      <c r="QC546" s="109"/>
      <c r="QD546" s="109"/>
      <c r="QE546" s="109"/>
      <c r="QF546" s="109"/>
      <c r="QG546" s="109"/>
      <c r="QH546" s="109"/>
      <c r="QI546" s="109"/>
      <c r="QJ546" s="109"/>
      <c r="QK546" s="23">
        <f t="shared" si="8"/>
        <v>1</v>
      </c>
      <c r="QL546" s="125"/>
      <c r="QM546" s="148"/>
      <c r="QN546" s="125"/>
      <c r="QO546" s="125"/>
      <c r="QP546" s="125"/>
      <c r="QQ546" s="125"/>
      <c r="QR546" s="125"/>
    </row>
    <row r="547" spans="1:460" s="5" customFormat="1" ht="12.75" customHeight="1" x14ac:dyDescent="0.2">
      <c r="A547" s="52">
        <v>44783</v>
      </c>
      <c r="B547" s="98" t="s">
        <v>52</v>
      </c>
      <c r="C547" s="107"/>
      <c r="D547" s="107"/>
      <c r="E547" s="108"/>
      <c r="F547" s="108"/>
      <c r="G547" s="108"/>
      <c r="H547" s="108"/>
      <c r="I547" s="108"/>
      <c r="J547" s="108"/>
      <c r="K547" s="108"/>
      <c r="L547" s="108"/>
      <c r="M547" s="108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 s="109"/>
      <c r="BD547" s="109"/>
      <c r="BE547" s="109"/>
      <c r="BF547" s="109"/>
      <c r="BG547" s="109"/>
      <c r="BH547" s="109"/>
      <c r="BI547" s="109"/>
      <c r="BJ547" s="109"/>
      <c r="BK547" s="109"/>
      <c r="BL547" s="109"/>
      <c r="BM547" s="109"/>
      <c r="BN547" s="109"/>
      <c r="BO547" s="109"/>
      <c r="BP547" s="109"/>
      <c r="BQ547" s="109"/>
      <c r="BR547" s="109"/>
      <c r="BS547" s="109"/>
      <c r="BT547" s="109"/>
      <c r="BU547" s="109"/>
      <c r="BV547" s="109"/>
      <c r="BW547" s="109"/>
      <c r="BX547" s="109"/>
      <c r="BY547" s="109"/>
      <c r="BZ547" s="109"/>
      <c r="CA547" s="109"/>
      <c r="CB547" s="109"/>
      <c r="CC547" s="109"/>
      <c r="CD547" s="109"/>
      <c r="CE547" s="109"/>
      <c r="CF547" s="109"/>
      <c r="CG547" s="109"/>
      <c r="CH547" s="109"/>
      <c r="CI547" s="109"/>
      <c r="CJ547" s="109"/>
      <c r="CK547" s="109"/>
      <c r="CL547" s="109"/>
      <c r="CM547" s="109"/>
      <c r="CN547" s="109"/>
      <c r="CO547" s="109"/>
      <c r="CP547" s="109"/>
      <c r="CQ547" s="109"/>
      <c r="CR547" s="109"/>
      <c r="CS547" s="109"/>
      <c r="CT547" s="109"/>
      <c r="CU547" s="109"/>
      <c r="CV547" s="109"/>
      <c r="CW547" s="109"/>
      <c r="CX547" s="109"/>
      <c r="CY547" s="109"/>
      <c r="CZ547" s="109"/>
      <c r="DA547" s="109"/>
      <c r="DB547" s="109"/>
      <c r="DC547" s="109"/>
      <c r="DD547" s="109"/>
      <c r="DE547" s="109"/>
      <c r="DF547" s="109"/>
      <c r="DG547" s="109"/>
      <c r="DH547" s="109"/>
      <c r="DI547" s="109"/>
      <c r="DJ547" s="109"/>
      <c r="DK547" s="109"/>
      <c r="DL547" s="109"/>
      <c r="DM547" s="109"/>
      <c r="DN547" s="109"/>
      <c r="DO547" s="109"/>
      <c r="DP547" s="109"/>
      <c r="DQ547" s="109"/>
      <c r="DR547" s="109"/>
      <c r="DS547" s="109"/>
      <c r="DT547" s="109"/>
      <c r="DU547" s="109"/>
      <c r="DV547" s="109"/>
      <c r="DW547" s="109"/>
      <c r="DX547" s="109"/>
      <c r="DY547" s="109"/>
      <c r="DZ547" s="109"/>
      <c r="EA547" s="109"/>
      <c r="EB547" s="109"/>
      <c r="EC547" s="109"/>
      <c r="ED547" s="109"/>
      <c r="EE547" s="109"/>
      <c r="EF547" s="109"/>
      <c r="EG547" s="109"/>
      <c r="EH547" s="109"/>
      <c r="EI547" s="109">
        <v>150</v>
      </c>
      <c r="EJ547" s="109"/>
      <c r="EK547" s="109"/>
      <c r="EL547" s="109"/>
      <c r="EM547" s="109"/>
      <c r="EN547" s="109"/>
      <c r="EO547" s="109"/>
      <c r="EP547" s="109"/>
      <c r="EQ547" s="109"/>
      <c r="ER547" s="109"/>
      <c r="ES547" s="109"/>
      <c r="ET547" s="109"/>
      <c r="EU547" s="109"/>
      <c r="EV547" s="109"/>
      <c r="EW547" s="109"/>
      <c r="EX547" s="109"/>
      <c r="EY547" s="109"/>
      <c r="EZ547" s="109"/>
      <c r="FA547" s="109"/>
      <c r="FB547" s="109"/>
      <c r="FC547" s="109"/>
      <c r="FD547" s="109"/>
      <c r="FE547" s="109"/>
      <c r="FF547" s="109"/>
      <c r="FG547" s="109"/>
      <c r="FH547" s="109"/>
      <c r="FI547" s="109"/>
      <c r="FJ547" s="109"/>
      <c r="FK547" s="109"/>
      <c r="FL547" s="109"/>
      <c r="FM547" s="109"/>
      <c r="FN547" s="109"/>
      <c r="FO547" s="109"/>
      <c r="FP547" s="109"/>
      <c r="FQ547" s="109"/>
      <c r="FR547" s="109"/>
      <c r="FS547" s="109"/>
      <c r="FT547" s="109"/>
      <c r="FU547" s="109"/>
      <c r="FV547" s="109"/>
      <c r="FW547" s="109"/>
      <c r="FX547" s="109"/>
      <c r="FY547" s="109"/>
      <c r="FZ547" s="109"/>
      <c r="GA547" s="109"/>
      <c r="GB547" s="109"/>
      <c r="GC547" s="109"/>
      <c r="GD547" s="109"/>
      <c r="GE547" s="109"/>
      <c r="GF547" s="109"/>
      <c r="GG547" s="109"/>
      <c r="GH547" s="109"/>
      <c r="GI547" s="109"/>
      <c r="GJ547" s="109"/>
      <c r="GK547" s="109"/>
      <c r="GL547" s="109"/>
      <c r="GM547" s="109"/>
      <c r="GN547" s="109"/>
      <c r="GO547" s="109"/>
      <c r="GP547" s="109"/>
      <c r="GQ547" s="109"/>
      <c r="GR547" s="109"/>
      <c r="GS547" s="109"/>
      <c r="GT547" s="109"/>
      <c r="GU547" s="109"/>
      <c r="GV547" s="109"/>
      <c r="GW547" s="109"/>
      <c r="GX547" s="109"/>
      <c r="GY547" s="109"/>
      <c r="GZ547" s="109"/>
      <c r="HA547" s="109"/>
      <c r="HB547" s="109"/>
      <c r="HC547" s="109"/>
      <c r="HD547" s="109"/>
      <c r="HE547" s="109"/>
      <c r="HF547" s="109"/>
      <c r="HG547" s="109"/>
      <c r="HH547" s="109"/>
      <c r="HI547" s="109"/>
      <c r="HJ547" s="109"/>
      <c r="HK547" s="109"/>
      <c r="HL547" s="109"/>
      <c r="HM547" s="109"/>
      <c r="HN547" s="109"/>
      <c r="HO547" s="109"/>
      <c r="HP547" s="109"/>
      <c r="HQ547" s="109"/>
      <c r="HR547" s="109"/>
      <c r="HS547" s="109"/>
      <c r="HT547" s="109"/>
      <c r="HU547" s="109"/>
      <c r="HV547" s="109"/>
      <c r="HW547" s="109"/>
      <c r="HX547" s="109"/>
      <c r="HY547" s="109"/>
      <c r="HZ547" s="109"/>
      <c r="IA547" s="109"/>
      <c r="IB547" s="109"/>
      <c r="IC547" s="109"/>
      <c r="ID547" s="109"/>
      <c r="IE547" s="109"/>
      <c r="IF547" s="109"/>
      <c r="IG547" s="109"/>
      <c r="IH547" s="109"/>
      <c r="II547" s="109"/>
      <c r="IJ547" s="109"/>
      <c r="IK547" s="109"/>
      <c r="IL547" s="109"/>
      <c r="IM547" s="109"/>
      <c r="IN547" s="109"/>
      <c r="IO547" s="109"/>
      <c r="IP547" s="109"/>
      <c r="IQ547" s="109"/>
      <c r="IR547" s="109"/>
      <c r="IS547" s="109"/>
      <c r="IT547" s="109"/>
      <c r="IU547" s="109"/>
      <c r="IV547" s="109"/>
      <c r="IW547" s="109"/>
      <c r="IX547" s="109"/>
      <c r="IY547" s="109"/>
      <c r="IZ547" s="109"/>
      <c r="JA547" s="109"/>
      <c r="JB547" s="109"/>
      <c r="JC547" s="109"/>
      <c r="JD547" s="109"/>
      <c r="JE547" s="109"/>
      <c r="JF547" s="109"/>
      <c r="JG547" s="109"/>
      <c r="JH547" s="109"/>
      <c r="JI547" s="109"/>
      <c r="JJ547" s="109"/>
      <c r="JK547" s="109"/>
      <c r="JL547" s="109"/>
      <c r="JM547" s="109"/>
      <c r="JN547" s="109"/>
      <c r="JO547" s="109"/>
      <c r="JP547" s="109"/>
      <c r="JQ547" s="109"/>
      <c r="JR547" s="109"/>
      <c r="JS547" s="109"/>
      <c r="JT547" s="109"/>
      <c r="JU547" s="109"/>
      <c r="JV547" s="109"/>
      <c r="JW547" s="109"/>
      <c r="JX547" s="109"/>
      <c r="JY547" s="109"/>
      <c r="JZ547" s="109"/>
      <c r="KA547" s="109"/>
      <c r="KB547" s="109"/>
      <c r="KC547" s="109"/>
      <c r="KD547" s="109"/>
      <c r="KE547" s="109"/>
      <c r="KF547" s="109"/>
      <c r="KG547" s="109"/>
      <c r="KH547" s="109"/>
      <c r="KI547" s="109"/>
      <c r="KJ547" s="109"/>
      <c r="KK547" s="109"/>
      <c r="KL547" s="109"/>
      <c r="KM547" s="109"/>
      <c r="KN547" s="109"/>
      <c r="KO547" s="109"/>
      <c r="KP547" s="109"/>
      <c r="KQ547" s="109"/>
      <c r="KR547" s="109"/>
      <c r="KS547" s="109"/>
      <c r="KT547" s="109"/>
      <c r="KU547" s="109"/>
      <c r="KV547" s="109"/>
      <c r="KW547" s="109"/>
      <c r="KX547" s="109"/>
      <c r="KY547" s="109"/>
      <c r="KZ547" s="109"/>
      <c r="LA547" s="109"/>
      <c r="LB547" s="109"/>
      <c r="LC547" s="109"/>
      <c r="LD547" s="109"/>
      <c r="LE547" s="109"/>
      <c r="LF547" s="109"/>
      <c r="LG547" s="109"/>
      <c r="LH547" s="109"/>
      <c r="LI547" s="109"/>
      <c r="LJ547" s="109"/>
      <c r="LK547" s="109"/>
      <c r="LL547" s="109"/>
      <c r="LM547" s="109"/>
      <c r="LN547" s="109"/>
      <c r="LO547" s="109"/>
      <c r="LP547" s="109"/>
      <c r="LQ547" s="109"/>
      <c r="LR547" s="109"/>
      <c r="LS547" s="109"/>
      <c r="LT547" s="109"/>
      <c r="LU547" s="109"/>
      <c r="LV547" s="109"/>
      <c r="LW547" s="109"/>
      <c r="LX547" s="109"/>
      <c r="LY547" s="109"/>
      <c r="LZ547" s="109"/>
      <c r="MA547" s="109"/>
      <c r="MB547" s="109"/>
      <c r="MC547" s="109"/>
      <c r="MD547" s="109"/>
      <c r="ME547" s="109"/>
      <c r="MF547" s="109"/>
      <c r="MG547" s="109"/>
      <c r="MH547" s="109"/>
      <c r="MI547" s="109"/>
      <c r="MJ547" s="109"/>
      <c r="MK547" s="109"/>
      <c r="ML547" s="109"/>
      <c r="MM547" s="109"/>
      <c r="MN547" s="109"/>
      <c r="MO547" s="109"/>
      <c r="MP547" s="109"/>
      <c r="MQ547" s="109"/>
      <c r="MR547" s="109"/>
      <c r="MS547" s="109"/>
      <c r="MT547" s="109"/>
      <c r="MU547" s="109"/>
      <c r="MV547" s="109"/>
      <c r="MW547" s="109"/>
      <c r="MX547" s="109"/>
      <c r="MY547" s="109"/>
      <c r="MZ547" s="109"/>
      <c r="NA547" s="109"/>
      <c r="NB547" s="109"/>
      <c r="NC547" s="109"/>
      <c r="ND547" s="109"/>
      <c r="NE547" s="109"/>
      <c r="NF547" s="109"/>
      <c r="NG547" s="109"/>
      <c r="NH547" s="109"/>
      <c r="NI547" s="109"/>
      <c r="NJ547" s="109"/>
      <c r="NK547" s="109"/>
      <c r="NL547" s="109"/>
      <c r="NM547" s="109"/>
      <c r="NN547" s="109"/>
      <c r="NO547" s="109"/>
      <c r="NP547" s="109"/>
      <c r="NQ547" s="109"/>
      <c r="NR547" s="109"/>
      <c r="NS547" s="109"/>
      <c r="NT547" s="109"/>
      <c r="NU547" s="109"/>
      <c r="NV547" s="109"/>
      <c r="NW547" s="109"/>
      <c r="NX547" s="109"/>
      <c r="NY547" s="109"/>
      <c r="NZ547" s="109"/>
      <c r="OA547" s="109"/>
      <c r="OB547" s="109"/>
      <c r="OC547" s="109"/>
      <c r="OD547" s="109"/>
      <c r="OE547" s="109"/>
      <c r="OF547" s="109"/>
      <c r="OG547" s="109"/>
      <c r="OH547" s="109"/>
      <c r="OI547" s="109"/>
      <c r="OJ547" s="109"/>
      <c r="OK547" s="109"/>
      <c r="OL547" s="109"/>
      <c r="OM547" s="109"/>
      <c r="ON547" s="109"/>
      <c r="OO547" s="109"/>
      <c r="OP547" s="109"/>
      <c r="OQ547" s="109"/>
      <c r="OR547" s="109"/>
      <c r="OS547" s="109"/>
      <c r="OT547" s="109"/>
      <c r="OU547" s="109"/>
      <c r="OV547" s="109"/>
      <c r="OW547" s="109"/>
      <c r="OX547" s="109"/>
      <c r="OY547" s="109"/>
      <c r="OZ547" s="109"/>
      <c r="PA547" s="109"/>
      <c r="PB547" s="109"/>
      <c r="PC547" s="109"/>
      <c r="PD547" s="109"/>
      <c r="PE547" s="109"/>
      <c r="PF547" s="109"/>
      <c r="PG547" s="109"/>
      <c r="PH547" s="109"/>
      <c r="PI547" s="109"/>
      <c r="PJ547" s="109"/>
      <c r="PK547" s="109"/>
      <c r="PL547" s="109"/>
      <c r="PM547" s="109"/>
      <c r="PN547" s="109"/>
      <c r="PO547" s="109"/>
      <c r="PP547" s="109"/>
      <c r="PQ547" s="109"/>
      <c r="PR547" s="109"/>
      <c r="PS547" s="109"/>
      <c r="PT547" s="109"/>
      <c r="PU547" s="109"/>
      <c r="PV547" s="109"/>
      <c r="PW547" s="109"/>
      <c r="PX547" s="109"/>
      <c r="PY547" s="109"/>
      <c r="PZ547" s="109"/>
      <c r="QA547" s="109"/>
      <c r="QB547" s="109"/>
      <c r="QC547" s="109"/>
      <c r="QD547" s="109"/>
      <c r="QE547" s="109"/>
      <c r="QF547" s="109"/>
      <c r="QG547" s="109"/>
      <c r="QH547" s="109"/>
      <c r="QI547" s="109"/>
      <c r="QJ547" s="109"/>
      <c r="QK547" s="23">
        <f t="shared" si="8"/>
        <v>150</v>
      </c>
      <c r="QL547" s="125"/>
      <c r="QM547" s="125"/>
      <c r="QN547" s="125"/>
      <c r="QO547" s="125"/>
      <c r="QP547" s="125"/>
      <c r="QQ547" s="125"/>
      <c r="QR547" s="125"/>
    </row>
    <row r="548" spans="1:460" s="5" customFormat="1" ht="12.75" customHeight="1" x14ac:dyDescent="0.2">
      <c r="A548" s="52">
        <v>44783</v>
      </c>
      <c r="B548" s="98" t="s">
        <v>52</v>
      </c>
      <c r="C548" s="107"/>
      <c r="D548" s="107"/>
      <c r="E548" s="108"/>
      <c r="F548" s="108"/>
      <c r="G548" s="108"/>
      <c r="H548" s="108"/>
      <c r="I548" s="108"/>
      <c r="J548" s="108"/>
      <c r="K548" s="108"/>
      <c r="L548" s="108"/>
      <c r="M548" s="108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 s="109"/>
      <c r="BD548" s="109"/>
      <c r="BE548" s="109"/>
      <c r="BF548" s="109"/>
      <c r="BG548" s="109"/>
      <c r="BH548" s="109"/>
      <c r="BI548" s="109"/>
      <c r="BJ548" s="109"/>
      <c r="BK548" s="109"/>
      <c r="BL548" s="109"/>
      <c r="BM548" s="109"/>
      <c r="BN548" s="109"/>
      <c r="BO548" s="109"/>
      <c r="BP548" s="109"/>
      <c r="BQ548" s="109"/>
      <c r="BR548" s="109"/>
      <c r="BS548" s="109"/>
      <c r="BT548" s="109"/>
      <c r="BU548" s="109"/>
      <c r="BV548" s="109"/>
      <c r="BW548" s="109"/>
      <c r="BX548" s="109"/>
      <c r="BY548" s="109"/>
      <c r="BZ548" s="109"/>
      <c r="CA548" s="109"/>
      <c r="CB548" s="109"/>
      <c r="CC548" s="109"/>
      <c r="CD548" s="109"/>
      <c r="CE548" s="109"/>
      <c r="CF548" s="109"/>
      <c r="CG548" s="109"/>
      <c r="CH548" s="109"/>
      <c r="CI548" s="109"/>
      <c r="CJ548" s="109"/>
      <c r="CK548" s="109"/>
      <c r="CL548" s="109"/>
      <c r="CM548" s="109"/>
      <c r="CN548" s="109"/>
      <c r="CO548" s="109"/>
      <c r="CP548" s="109"/>
      <c r="CQ548" s="109"/>
      <c r="CR548" s="109"/>
      <c r="CS548" s="109"/>
      <c r="CT548" s="109"/>
      <c r="CU548" s="109"/>
      <c r="CV548" s="109"/>
      <c r="CW548" s="109"/>
      <c r="CX548" s="109"/>
      <c r="CY548" s="109"/>
      <c r="CZ548" s="109"/>
      <c r="DA548" s="109"/>
      <c r="DB548" s="109"/>
      <c r="DC548" s="109"/>
      <c r="DD548" s="109"/>
      <c r="DE548" s="109"/>
      <c r="DF548" s="109"/>
      <c r="DG548" s="109"/>
      <c r="DH548" s="109"/>
      <c r="DI548" s="109"/>
      <c r="DJ548" s="109"/>
      <c r="DK548" s="109"/>
      <c r="DL548" s="109"/>
      <c r="DM548" s="109"/>
      <c r="DN548" s="109"/>
      <c r="DO548" s="109"/>
      <c r="DP548" s="109"/>
      <c r="DQ548" s="109"/>
      <c r="DR548" s="109"/>
      <c r="DS548" s="109"/>
      <c r="DT548" s="109"/>
      <c r="DU548" s="109"/>
      <c r="DV548" s="109"/>
      <c r="DW548" s="109"/>
      <c r="DX548" s="109"/>
      <c r="DY548" s="109"/>
      <c r="DZ548" s="109"/>
      <c r="EA548" s="109"/>
      <c r="EB548" s="109"/>
      <c r="EC548" s="109"/>
      <c r="ED548" s="109"/>
      <c r="EE548" s="109"/>
      <c r="EF548" s="109"/>
      <c r="EG548" s="109"/>
      <c r="EH548" s="109"/>
      <c r="EI548" s="109"/>
      <c r="EJ548" s="109"/>
      <c r="EK548" s="109"/>
      <c r="EL548" s="109"/>
      <c r="EM548" s="109"/>
      <c r="EN548" s="109"/>
      <c r="EO548" s="109">
        <v>40</v>
      </c>
      <c r="EP548" s="109"/>
      <c r="EQ548" s="109"/>
      <c r="ER548" s="109"/>
      <c r="ES548" s="109"/>
      <c r="ET548" s="109"/>
      <c r="EU548" s="109"/>
      <c r="EV548" s="109"/>
      <c r="EW548" s="109"/>
      <c r="EX548" s="109"/>
      <c r="EY548" s="109"/>
      <c r="EZ548" s="109"/>
      <c r="FA548" s="109"/>
      <c r="FB548" s="109"/>
      <c r="FC548" s="109"/>
      <c r="FD548" s="109"/>
      <c r="FE548" s="109"/>
      <c r="FF548" s="109"/>
      <c r="FG548" s="109"/>
      <c r="FH548" s="109"/>
      <c r="FI548" s="109"/>
      <c r="FJ548" s="109"/>
      <c r="FK548" s="109"/>
      <c r="FL548" s="109"/>
      <c r="FM548" s="109"/>
      <c r="FN548" s="109"/>
      <c r="FO548" s="109"/>
      <c r="FP548" s="109"/>
      <c r="FQ548" s="109"/>
      <c r="FR548" s="109"/>
      <c r="FS548" s="109"/>
      <c r="FT548" s="109"/>
      <c r="FU548" s="109"/>
      <c r="FV548" s="109"/>
      <c r="FW548" s="109"/>
      <c r="FX548" s="109"/>
      <c r="FY548" s="109"/>
      <c r="FZ548" s="109"/>
      <c r="GA548" s="109"/>
      <c r="GB548" s="109"/>
      <c r="GC548" s="109"/>
      <c r="GD548" s="109"/>
      <c r="GE548" s="109"/>
      <c r="GF548" s="109"/>
      <c r="GG548" s="109"/>
      <c r="GH548" s="109"/>
      <c r="GI548" s="109"/>
      <c r="GJ548" s="109"/>
      <c r="GK548" s="109"/>
      <c r="GL548" s="109"/>
      <c r="GM548" s="109"/>
      <c r="GN548" s="109"/>
      <c r="GO548" s="109"/>
      <c r="GP548" s="109"/>
      <c r="GQ548" s="109"/>
      <c r="GR548" s="109"/>
      <c r="GS548" s="109"/>
      <c r="GT548" s="109"/>
      <c r="GU548" s="109"/>
      <c r="GV548" s="109"/>
      <c r="GW548" s="109"/>
      <c r="GX548" s="109"/>
      <c r="GY548" s="109"/>
      <c r="GZ548" s="109"/>
      <c r="HA548" s="109"/>
      <c r="HB548" s="109"/>
      <c r="HC548" s="109"/>
      <c r="HD548" s="109"/>
      <c r="HE548" s="109"/>
      <c r="HF548" s="109"/>
      <c r="HG548" s="109"/>
      <c r="HH548" s="109"/>
      <c r="HI548" s="109"/>
      <c r="HJ548" s="109"/>
      <c r="HK548" s="109"/>
      <c r="HL548" s="109"/>
      <c r="HM548" s="109"/>
      <c r="HN548" s="109"/>
      <c r="HO548" s="109"/>
      <c r="HP548" s="109"/>
      <c r="HQ548" s="109"/>
      <c r="HR548" s="109"/>
      <c r="HS548" s="109"/>
      <c r="HT548" s="109"/>
      <c r="HU548" s="109"/>
      <c r="HV548" s="109"/>
      <c r="HW548" s="109"/>
      <c r="HX548" s="109"/>
      <c r="HY548" s="109"/>
      <c r="HZ548" s="109"/>
      <c r="IA548" s="109"/>
      <c r="IB548" s="109"/>
      <c r="IC548" s="109"/>
      <c r="ID548" s="109"/>
      <c r="IE548" s="109"/>
      <c r="IF548" s="109"/>
      <c r="IG548" s="109"/>
      <c r="IH548" s="109"/>
      <c r="II548" s="109"/>
      <c r="IJ548" s="109"/>
      <c r="IK548" s="109"/>
      <c r="IL548" s="109"/>
      <c r="IM548" s="109"/>
      <c r="IN548" s="109"/>
      <c r="IO548" s="109"/>
      <c r="IP548" s="109"/>
      <c r="IQ548" s="109"/>
      <c r="IR548" s="109"/>
      <c r="IS548" s="109"/>
      <c r="IT548" s="109"/>
      <c r="IU548" s="109"/>
      <c r="IV548" s="109"/>
      <c r="IW548" s="109"/>
      <c r="IX548" s="109"/>
      <c r="IY548" s="109"/>
      <c r="IZ548" s="109"/>
      <c r="JA548" s="109"/>
      <c r="JB548" s="109"/>
      <c r="JC548" s="109"/>
      <c r="JD548" s="109"/>
      <c r="JE548" s="109"/>
      <c r="JF548" s="109"/>
      <c r="JG548" s="109"/>
      <c r="JH548" s="109"/>
      <c r="JI548" s="109"/>
      <c r="JJ548" s="109"/>
      <c r="JK548" s="109"/>
      <c r="JL548" s="109"/>
      <c r="JM548" s="109"/>
      <c r="JN548" s="109"/>
      <c r="JO548" s="109"/>
      <c r="JP548" s="109"/>
      <c r="JQ548" s="109"/>
      <c r="JR548" s="109"/>
      <c r="JS548" s="109"/>
      <c r="JT548" s="109"/>
      <c r="JU548" s="109"/>
      <c r="JV548" s="109"/>
      <c r="JW548" s="109"/>
      <c r="JX548" s="109"/>
      <c r="JY548" s="109"/>
      <c r="JZ548" s="109"/>
      <c r="KA548" s="109"/>
      <c r="KB548" s="109"/>
      <c r="KC548" s="109"/>
      <c r="KD548" s="109"/>
      <c r="KE548" s="109"/>
      <c r="KF548" s="109"/>
      <c r="KG548" s="109"/>
      <c r="KH548" s="109"/>
      <c r="KI548" s="109"/>
      <c r="KJ548" s="109"/>
      <c r="KK548" s="109"/>
      <c r="KL548" s="109"/>
      <c r="KM548" s="109"/>
      <c r="KN548" s="109"/>
      <c r="KO548" s="109"/>
      <c r="KP548" s="109"/>
      <c r="KQ548" s="109"/>
      <c r="KR548" s="109"/>
      <c r="KS548" s="109"/>
      <c r="KT548" s="109"/>
      <c r="KU548" s="109"/>
      <c r="KV548" s="109"/>
      <c r="KW548" s="109"/>
      <c r="KX548" s="109"/>
      <c r="KY548" s="109"/>
      <c r="KZ548" s="109"/>
      <c r="LA548" s="109"/>
      <c r="LB548" s="109"/>
      <c r="LC548" s="109"/>
      <c r="LD548" s="109"/>
      <c r="LE548" s="109"/>
      <c r="LF548" s="109"/>
      <c r="LG548" s="109"/>
      <c r="LH548" s="109"/>
      <c r="LI548" s="109"/>
      <c r="LJ548" s="109"/>
      <c r="LK548" s="109"/>
      <c r="LL548" s="109"/>
      <c r="LM548" s="109"/>
      <c r="LN548" s="109"/>
      <c r="LO548" s="109"/>
      <c r="LP548" s="109"/>
      <c r="LQ548" s="109"/>
      <c r="LR548" s="109"/>
      <c r="LS548" s="109"/>
      <c r="LT548" s="109"/>
      <c r="LU548" s="109"/>
      <c r="LV548" s="109"/>
      <c r="LW548" s="109"/>
      <c r="LX548" s="109"/>
      <c r="LY548" s="109"/>
      <c r="LZ548" s="109"/>
      <c r="MA548" s="109"/>
      <c r="MB548" s="109"/>
      <c r="MC548" s="109"/>
      <c r="MD548" s="109"/>
      <c r="ME548" s="109"/>
      <c r="MF548" s="109"/>
      <c r="MG548" s="109"/>
      <c r="MH548" s="109"/>
      <c r="MI548" s="109"/>
      <c r="MJ548" s="109"/>
      <c r="MK548" s="109"/>
      <c r="ML548" s="109"/>
      <c r="MM548" s="109"/>
      <c r="MN548" s="109"/>
      <c r="MO548" s="109"/>
      <c r="MP548" s="109"/>
      <c r="MQ548" s="109"/>
      <c r="MR548" s="109"/>
      <c r="MS548" s="109"/>
      <c r="MT548" s="109"/>
      <c r="MU548" s="109"/>
      <c r="MV548" s="109"/>
      <c r="MW548" s="109"/>
      <c r="MX548" s="109"/>
      <c r="MY548" s="109"/>
      <c r="MZ548" s="109"/>
      <c r="NA548" s="109"/>
      <c r="NB548" s="109"/>
      <c r="NC548" s="109"/>
      <c r="ND548" s="109"/>
      <c r="NE548" s="109"/>
      <c r="NF548" s="109"/>
      <c r="NG548" s="109"/>
      <c r="NH548" s="109"/>
      <c r="NI548" s="109"/>
      <c r="NJ548" s="109"/>
      <c r="NK548" s="109"/>
      <c r="NL548" s="109"/>
      <c r="NM548" s="109"/>
      <c r="NN548" s="109"/>
      <c r="NO548" s="109"/>
      <c r="NP548" s="109"/>
      <c r="NQ548" s="109"/>
      <c r="NR548" s="109"/>
      <c r="NS548" s="109"/>
      <c r="NT548" s="109"/>
      <c r="NU548" s="109"/>
      <c r="NV548" s="109"/>
      <c r="NW548" s="109"/>
      <c r="NX548" s="109"/>
      <c r="NY548" s="109"/>
      <c r="NZ548" s="109"/>
      <c r="OA548" s="109"/>
      <c r="OB548" s="109"/>
      <c r="OC548" s="109"/>
      <c r="OD548" s="109"/>
      <c r="OE548" s="109"/>
      <c r="OF548" s="109"/>
      <c r="OG548" s="109"/>
      <c r="OH548" s="109"/>
      <c r="OI548" s="109"/>
      <c r="OJ548" s="109"/>
      <c r="OK548" s="109"/>
      <c r="OL548" s="109"/>
      <c r="OM548" s="109"/>
      <c r="ON548" s="109"/>
      <c r="OO548" s="109"/>
      <c r="OP548" s="109"/>
      <c r="OQ548" s="109"/>
      <c r="OR548" s="109"/>
      <c r="OS548" s="109"/>
      <c r="OT548" s="109"/>
      <c r="OU548" s="109"/>
      <c r="OV548" s="109"/>
      <c r="OW548" s="109"/>
      <c r="OX548" s="109"/>
      <c r="OY548" s="109"/>
      <c r="OZ548" s="109"/>
      <c r="PA548" s="109"/>
      <c r="PB548" s="109"/>
      <c r="PC548" s="109"/>
      <c r="PD548" s="109"/>
      <c r="PE548" s="109"/>
      <c r="PF548" s="109"/>
      <c r="PG548" s="109"/>
      <c r="PH548" s="109"/>
      <c r="PI548" s="109"/>
      <c r="PJ548" s="109"/>
      <c r="PK548" s="109"/>
      <c r="PL548" s="109"/>
      <c r="PM548" s="109"/>
      <c r="PN548" s="109"/>
      <c r="PO548" s="109"/>
      <c r="PP548" s="109"/>
      <c r="PQ548" s="109"/>
      <c r="PR548" s="109"/>
      <c r="PS548" s="109"/>
      <c r="PT548" s="109"/>
      <c r="PU548" s="109"/>
      <c r="PV548" s="109"/>
      <c r="PW548" s="109"/>
      <c r="PX548" s="109"/>
      <c r="PY548" s="109"/>
      <c r="PZ548" s="109"/>
      <c r="QA548" s="109"/>
      <c r="QB548" s="109"/>
      <c r="QC548" s="109"/>
      <c r="QD548" s="109"/>
      <c r="QE548" s="109"/>
      <c r="QF548" s="109"/>
      <c r="QG548" s="109"/>
      <c r="QH548" s="109"/>
      <c r="QI548" s="109"/>
      <c r="QJ548" s="109"/>
      <c r="QK548" s="23">
        <f t="shared" si="8"/>
        <v>40</v>
      </c>
      <c r="QL548" s="125"/>
      <c r="QM548" s="125"/>
      <c r="QN548" s="125"/>
      <c r="QO548" s="125"/>
      <c r="QP548" s="125"/>
      <c r="QQ548" s="125"/>
      <c r="QR548" s="125"/>
    </row>
    <row r="549" spans="1:460" s="5" customFormat="1" ht="12.75" customHeight="1" x14ac:dyDescent="0.2">
      <c r="A549" s="52">
        <v>44783</v>
      </c>
      <c r="B549" s="98" t="s">
        <v>52</v>
      </c>
      <c r="C549" s="107"/>
      <c r="D549" s="107"/>
      <c r="E549" s="108"/>
      <c r="F549" s="108"/>
      <c r="G549" s="108"/>
      <c r="H549" s="108"/>
      <c r="I549" s="108"/>
      <c r="J549" s="108"/>
      <c r="K549" s="108"/>
      <c r="L549" s="108"/>
      <c r="M549" s="108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 s="109"/>
      <c r="BD549" s="109"/>
      <c r="BE549" s="109"/>
      <c r="BF549" s="109"/>
      <c r="BG549" s="109"/>
      <c r="BH549" s="109"/>
      <c r="BI549" s="109"/>
      <c r="BJ549" s="109"/>
      <c r="BK549" s="109"/>
      <c r="BL549" s="109"/>
      <c r="BM549" s="109"/>
      <c r="BN549" s="109"/>
      <c r="BO549" s="109"/>
      <c r="BP549" s="109"/>
      <c r="BQ549" s="109"/>
      <c r="BR549" s="109"/>
      <c r="BS549" s="109"/>
      <c r="BT549" s="109"/>
      <c r="BU549" s="109"/>
      <c r="BV549" s="109"/>
      <c r="BW549" s="109"/>
      <c r="BX549" s="109"/>
      <c r="BY549" s="109"/>
      <c r="BZ549" s="109"/>
      <c r="CA549" s="109"/>
      <c r="CB549" s="109"/>
      <c r="CC549" s="109"/>
      <c r="CD549" s="109"/>
      <c r="CE549" s="109"/>
      <c r="CF549" s="109"/>
      <c r="CG549" s="109"/>
      <c r="CH549" s="109"/>
      <c r="CI549" s="109"/>
      <c r="CJ549" s="109"/>
      <c r="CK549" s="109"/>
      <c r="CL549" s="109"/>
      <c r="CM549" s="109"/>
      <c r="CN549" s="109"/>
      <c r="CO549" s="109"/>
      <c r="CP549" s="109"/>
      <c r="CQ549" s="109"/>
      <c r="CR549" s="109"/>
      <c r="CS549" s="109"/>
      <c r="CT549" s="109"/>
      <c r="CU549" s="109"/>
      <c r="CV549" s="109"/>
      <c r="CW549" s="109"/>
      <c r="CX549" s="109"/>
      <c r="CY549" s="109"/>
      <c r="CZ549" s="109"/>
      <c r="DA549" s="109"/>
      <c r="DB549" s="109"/>
      <c r="DC549" s="109"/>
      <c r="DD549" s="109"/>
      <c r="DE549" s="109"/>
      <c r="DF549" s="109"/>
      <c r="DG549" s="109"/>
      <c r="DH549" s="109"/>
      <c r="DI549" s="109"/>
      <c r="DJ549" s="109"/>
      <c r="DK549" s="109"/>
      <c r="DL549" s="109"/>
      <c r="DM549" s="109"/>
      <c r="DN549" s="109"/>
      <c r="DO549" s="109"/>
      <c r="DP549" s="109"/>
      <c r="DQ549" s="109"/>
      <c r="DR549" s="109"/>
      <c r="DS549" s="109"/>
      <c r="DT549" s="109"/>
      <c r="DU549" s="109"/>
      <c r="DV549" s="109"/>
      <c r="DW549" s="109"/>
      <c r="DX549" s="109"/>
      <c r="DY549" s="109"/>
      <c r="DZ549" s="109"/>
      <c r="EA549" s="109"/>
      <c r="EB549" s="109"/>
      <c r="EC549" s="109"/>
      <c r="ED549" s="109"/>
      <c r="EE549" s="109"/>
      <c r="EF549" s="109"/>
      <c r="EG549" s="109"/>
      <c r="EH549" s="109"/>
      <c r="EI549" s="109"/>
      <c r="EJ549" s="109"/>
      <c r="EK549" s="109"/>
      <c r="EL549" s="109"/>
      <c r="EM549" s="109"/>
      <c r="EN549" s="109"/>
      <c r="EO549" s="109"/>
      <c r="EP549" s="109"/>
      <c r="EQ549" s="109"/>
      <c r="ER549" s="109"/>
      <c r="ES549" s="109"/>
      <c r="ET549" s="109"/>
      <c r="EU549" s="109"/>
      <c r="EV549" s="109"/>
      <c r="EW549" s="109"/>
      <c r="EX549" s="109"/>
      <c r="EY549" s="109"/>
      <c r="EZ549" s="109"/>
      <c r="FA549" s="109"/>
      <c r="FB549" s="109"/>
      <c r="FC549" s="109"/>
      <c r="FD549" s="109"/>
      <c r="FE549" s="109"/>
      <c r="FF549" s="109"/>
      <c r="FG549" s="109"/>
      <c r="FH549" s="109"/>
      <c r="FI549" s="109"/>
      <c r="FJ549" s="109"/>
      <c r="FK549" s="109"/>
      <c r="FL549" s="109"/>
      <c r="FM549" s="109"/>
      <c r="FN549" s="109"/>
      <c r="FO549" s="109"/>
      <c r="FP549" s="109"/>
      <c r="FQ549" s="109"/>
      <c r="FR549" s="109"/>
      <c r="FS549" s="109"/>
      <c r="FT549" s="109"/>
      <c r="FU549" s="109"/>
      <c r="FV549" s="109"/>
      <c r="FW549" s="109"/>
      <c r="FX549" s="109"/>
      <c r="FY549" s="109"/>
      <c r="FZ549" s="109"/>
      <c r="GA549" s="109"/>
      <c r="GB549" s="109"/>
      <c r="GC549" s="109"/>
      <c r="GD549" s="109"/>
      <c r="GE549" s="109"/>
      <c r="GF549" s="109"/>
      <c r="GG549" s="109"/>
      <c r="GH549" s="109"/>
      <c r="GI549" s="109"/>
      <c r="GJ549" s="109"/>
      <c r="GK549" s="109"/>
      <c r="GL549" s="109"/>
      <c r="GM549" s="109"/>
      <c r="GN549" s="109"/>
      <c r="GO549" s="109"/>
      <c r="GP549" s="109"/>
      <c r="GQ549" s="109"/>
      <c r="GR549" s="109"/>
      <c r="GS549" s="109"/>
      <c r="GT549" s="109"/>
      <c r="GU549" s="109"/>
      <c r="GV549" s="109"/>
      <c r="GW549" s="109"/>
      <c r="GX549" s="109"/>
      <c r="GY549" s="109"/>
      <c r="GZ549" s="109"/>
      <c r="HA549" s="109"/>
      <c r="HB549" s="109"/>
      <c r="HC549" s="109"/>
      <c r="HD549" s="109"/>
      <c r="HE549" s="109"/>
      <c r="HF549" s="109"/>
      <c r="HG549" s="109"/>
      <c r="HH549" s="109"/>
      <c r="HI549" s="109"/>
      <c r="HJ549" s="109"/>
      <c r="HK549" s="109"/>
      <c r="HL549" s="109"/>
      <c r="HM549" s="109"/>
      <c r="HN549" s="109"/>
      <c r="HO549" s="109"/>
      <c r="HP549" s="109"/>
      <c r="HQ549" s="109"/>
      <c r="HR549" s="109"/>
      <c r="HS549" s="109"/>
      <c r="HT549" s="109"/>
      <c r="HU549" s="109"/>
      <c r="HV549" s="109"/>
      <c r="HW549" s="109"/>
      <c r="HX549" s="109"/>
      <c r="HY549" s="109"/>
      <c r="HZ549" s="109"/>
      <c r="IA549" s="109"/>
      <c r="IB549" s="109"/>
      <c r="IC549" s="109"/>
      <c r="ID549" s="109"/>
      <c r="IE549" s="109">
        <v>20</v>
      </c>
      <c r="IF549" s="109"/>
      <c r="IG549" s="109"/>
      <c r="IH549" s="109"/>
      <c r="II549" s="109"/>
      <c r="IJ549" s="109"/>
      <c r="IK549" s="109"/>
      <c r="IL549" s="109"/>
      <c r="IM549" s="109"/>
      <c r="IN549" s="109"/>
      <c r="IO549" s="109"/>
      <c r="IP549" s="109"/>
      <c r="IQ549" s="109"/>
      <c r="IR549" s="109"/>
      <c r="IS549" s="109"/>
      <c r="IT549" s="109"/>
      <c r="IU549" s="109"/>
      <c r="IV549" s="109"/>
      <c r="IW549" s="109"/>
      <c r="IX549" s="109"/>
      <c r="IY549" s="109"/>
      <c r="IZ549" s="109"/>
      <c r="JA549" s="109"/>
      <c r="JB549" s="109"/>
      <c r="JC549" s="109"/>
      <c r="JD549" s="109"/>
      <c r="JE549" s="109"/>
      <c r="JF549" s="109"/>
      <c r="JG549" s="109"/>
      <c r="JH549" s="109"/>
      <c r="JI549" s="109"/>
      <c r="JJ549" s="109"/>
      <c r="JK549" s="109"/>
      <c r="JL549" s="109"/>
      <c r="JM549" s="109"/>
      <c r="JN549" s="109"/>
      <c r="JO549" s="109"/>
      <c r="JP549" s="109"/>
      <c r="JQ549" s="109"/>
      <c r="JR549" s="109"/>
      <c r="JS549" s="109"/>
      <c r="JT549" s="109"/>
      <c r="JU549" s="109"/>
      <c r="JV549" s="109"/>
      <c r="JW549" s="109"/>
      <c r="JX549" s="109"/>
      <c r="JY549" s="109"/>
      <c r="JZ549" s="109"/>
      <c r="KA549" s="109"/>
      <c r="KB549" s="109"/>
      <c r="KC549" s="109"/>
      <c r="KD549" s="109"/>
      <c r="KE549" s="109"/>
      <c r="KF549" s="109"/>
      <c r="KG549" s="109"/>
      <c r="KH549" s="109"/>
      <c r="KI549" s="109"/>
      <c r="KJ549" s="109"/>
      <c r="KK549" s="109"/>
      <c r="KL549" s="109"/>
      <c r="KM549" s="109"/>
      <c r="KN549" s="109"/>
      <c r="KO549" s="109"/>
      <c r="KP549" s="109"/>
      <c r="KQ549" s="109"/>
      <c r="KR549" s="109"/>
      <c r="KS549" s="109"/>
      <c r="KT549" s="109"/>
      <c r="KU549" s="109"/>
      <c r="KV549" s="109"/>
      <c r="KW549" s="109"/>
      <c r="KX549" s="109"/>
      <c r="KY549" s="109"/>
      <c r="KZ549" s="109"/>
      <c r="LA549" s="109"/>
      <c r="LB549" s="109"/>
      <c r="LC549" s="109"/>
      <c r="LD549" s="109"/>
      <c r="LE549" s="109"/>
      <c r="LF549" s="109"/>
      <c r="LG549" s="109"/>
      <c r="LH549" s="109"/>
      <c r="LI549" s="109"/>
      <c r="LJ549" s="109"/>
      <c r="LK549" s="109"/>
      <c r="LL549" s="109"/>
      <c r="LM549" s="109"/>
      <c r="LN549" s="109"/>
      <c r="LO549" s="109"/>
      <c r="LP549" s="109"/>
      <c r="LQ549" s="109"/>
      <c r="LR549" s="109"/>
      <c r="LS549" s="109"/>
      <c r="LT549" s="109"/>
      <c r="LU549" s="109"/>
      <c r="LV549" s="109"/>
      <c r="LW549" s="109"/>
      <c r="LX549" s="109"/>
      <c r="LY549" s="109"/>
      <c r="LZ549" s="109"/>
      <c r="MA549" s="109"/>
      <c r="MB549" s="109"/>
      <c r="MC549" s="109"/>
      <c r="MD549" s="109"/>
      <c r="ME549" s="109"/>
      <c r="MF549" s="109"/>
      <c r="MG549" s="109"/>
      <c r="MH549" s="109"/>
      <c r="MI549" s="109"/>
      <c r="MJ549" s="109"/>
      <c r="MK549" s="109"/>
      <c r="ML549" s="109"/>
      <c r="MM549" s="109"/>
      <c r="MN549" s="109"/>
      <c r="MO549" s="109"/>
      <c r="MP549" s="109"/>
      <c r="MQ549" s="109"/>
      <c r="MR549" s="109"/>
      <c r="MS549" s="109"/>
      <c r="MT549" s="109"/>
      <c r="MU549" s="109"/>
      <c r="MV549" s="109"/>
      <c r="MW549" s="109"/>
      <c r="MX549" s="109"/>
      <c r="MY549" s="109"/>
      <c r="MZ549" s="109"/>
      <c r="NA549" s="109"/>
      <c r="NB549" s="109"/>
      <c r="NC549" s="109"/>
      <c r="ND549" s="109"/>
      <c r="NE549" s="109"/>
      <c r="NF549" s="109"/>
      <c r="NG549" s="109"/>
      <c r="NH549" s="109"/>
      <c r="NI549" s="109"/>
      <c r="NJ549" s="109"/>
      <c r="NK549" s="109"/>
      <c r="NL549" s="109"/>
      <c r="NM549" s="109"/>
      <c r="NN549" s="109"/>
      <c r="NO549" s="109"/>
      <c r="NP549" s="109"/>
      <c r="NQ549" s="109"/>
      <c r="NR549" s="109"/>
      <c r="NS549" s="109"/>
      <c r="NT549" s="109"/>
      <c r="NU549" s="109"/>
      <c r="NV549" s="109"/>
      <c r="NW549" s="109"/>
      <c r="NX549" s="109"/>
      <c r="NY549" s="109"/>
      <c r="NZ549" s="109"/>
      <c r="OA549" s="109"/>
      <c r="OB549" s="109"/>
      <c r="OC549" s="109"/>
      <c r="OD549" s="109"/>
      <c r="OE549" s="109"/>
      <c r="OF549" s="109"/>
      <c r="OG549" s="109"/>
      <c r="OH549" s="109"/>
      <c r="OI549" s="109"/>
      <c r="OJ549" s="109"/>
      <c r="OK549" s="109"/>
      <c r="OL549" s="109"/>
      <c r="OM549" s="109"/>
      <c r="ON549" s="109"/>
      <c r="OO549" s="109"/>
      <c r="OP549" s="109"/>
      <c r="OQ549" s="109"/>
      <c r="OR549" s="109"/>
      <c r="OS549" s="109"/>
      <c r="OT549" s="109"/>
      <c r="OU549" s="109"/>
      <c r="OV549" s="109"/>
      <c r="OW549" s="109"/>
      <c r="OX549" s="109"/>
      <c r="OY549" s="109"/>
      <c r="OZ549" s="109"/>
      <c r="PA549" s="109"/>
      <c r="PB549" s="109"/>
      <c r="PC549" s="109"/>
      <c r="PD549" s="109"/>
      <c r="PE549" s="109"/>
      <c r="PF549" s="109"/>
      <c r="PG549" s="109"/>
      <c r="PH549" s="109"/>
      <c r="PI549" s="109"/>
      <c r="PJ549" s="109"/>
      <c r="PK549" s="109"/>
      <c r="PL549" s="109"/>
      <c r="PM549" s="109"/>
      <c r="PN549" s="109"/>
      <c r="PO549" s="109"/>
      <c r="PP549" s="109"/>
      <c r="PQ549" s="109"/>
      <c r="PR549" s="109"/>
      <c r="PS549" s="109"/>
      <c r="PT549" s="109"/>
      <c r="PU549" s="109"/>
      <c r="PV549" s="109"/>
      <c r="PW549" s="109"/>
      <c r="PX549" s="109"/>
      <c r="PY549" s="109"/>
      <c r="PZ549" s="109"/>
      <c r="QA549" s="109"/>
      <c r="QB549" s="109"/>
      <c r="QC549" s="109"/>
      <c r="QD549" s="109"/>
      <c r="QE549" s="109"/>
      <c r="QF549" s="109"/>
      <c r="QG549" s="109"/>
      <c r="QH549" s="109"/>
      <c r="QI549" s="109"/>
      <c r="QJ549" s="109"/>
      <c r="QK549" s="23">
        <f t="shared" si="8"/>
        <v>20</v>
      </c>
      <c r="QL549" s="125"/>
      <c r="QM549" s="125"/>
      <c r="QN549" s="125"/>
      <c r="QO549" s="125"/>
      <c r="QP549" s="125"/>
      <c r="QQ549" s="125"/>
      <c r="QR549" s="125"/>
    </row>
    <row r="550" spans="1:460" s="5" customFormat="1" ht="12.75" customHeight="1" x14ac:dyDescent="0.2">
      <c r="A550" s="52">
        <v>44783</v>
      </c>
      <c r="B550" s="98" t="s">
        <v>52</v>
      </c>
      <c r="C550" s="107"/>
      <c r="D550" s="107"/>
      <c r="E550" s="108"/>
      <c r="F550" s="108"/>
      <c r="G550" s="108"/>
      <c r="H550" s="108"/>
      <c r="I550" s="108"/>
      <c r="J550" s="108"/>
      <c r="K550" s="108"/>
      <c r="L550" s="108"/>
      <c r="M550" s="108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 s="109"/>
      <c r="BD550" s="109"/>
      <c r="BE550" s="109"/>
      <c r="BF550" s="109"/>
      <c r="BG550" s="109"/>
      <c r="BH550" s="109"/>
      <c r="BI550" s="109"/>
      <c r="BJ550" s="109"/>
      <c r="BK550" s="109"/>
      <c r="BL550" s="109"/>
      <c r="BM550" s="109"/>
      <c r="BN550" s="109"/>
      <c r="BO550" s="109"/>
      <c r="BP550" s="109"/>
      <c r="BQ550" s="109"/>
      <c r="BR550" s="109"/>
      <c r="BS550" s="109"/>
      <c r="BT550" s="109"/>
      <c r="BU550" s="109"/>
      <c r="BV550" s="109"/>
      <c r="BW550" s="109"/>
      <c r="BX550" s="109"/>
      <c r="BY550" s="109"/>
      <c r="BZ550" s="109"/>
      <c r="CA550" s="109"/>
      <c r="CB550" s="109"/>
      <c r="CC550" s="109"/>
      <c r="CD550" s="109"/>
      <c r="CE550" s="109"/>
      <c r="CF550" s="109"/>
      <c r="CG550" s="109"/>
      <c r="CH550" s="109"/>
      <c r="CI550" s="109"/>
      <c r="CJ550" s="109"/>
      <c r="CK550" s="109"/>
      <c r="CL550" s="109"/>
      <c r="CM550" s="109"/>
      <c r="CN550" s="109"/>
      <c r="CO550" s="109"/>
      <c r="CP550" s="109"/>
      <c r="CQ550" s="109"/>
      <c r="CR550" s="109"/>
      <c r="CS550" s="109"/>
      <c r="CT550" s="109"/>
      <c r="CU550" s="109"/>
      <c r="CV550" s="109"/>
      <c r="CW550" s="109"/>
      <c r="CX550" s="109"/>
      <c r="CY550" s="109"/>
      <c r="CZ550" s="109"/>
      <c r="DA550" s="109"/>
      <c r="DB550" s="109"/>
      <c r="DC550" s="109"/>
      <c r="DD550" s="109"/>
      <c r="DE550" s="109"/>
      <c r="DF550" s="109"/>
      <c r="DG550" s="109"/>
      <c r="DH550" s="109"/>
      <c r="DI550" s="109"/>
      <c r="DJ550" s="109"/>
      <c r="DK550" s="109"/>
      <c r="DL550" s="109"/>
      <c r="DM550" s="109"/>
      <c r="DN550" s="109"/>
      <c r="DO550" s="109"/>
      <c r="DP550" s="109"/>
      <c r="DQ550" s="109"/>
      <c r="DR550" s="109"/>
      <c r="DS550" s="109"/>
      <c r="DT550" s="109"/>
      <c r="DU550" s="109"/>
      <c r="DV550" s="109"/>
      <c r="DW550" s="109"/>
      <c r="DX550" s="109"/>
      <c r="DY550" s="109"/>
      <c r="DZ550" s="109"/>
      <c r="EA550" s="109"/>
      <c r="EB550" s="109"/>
      <c r="EC550" s="109"/>
      <c r="ED550" s="109"/>
      <c r="EE550" s="109"/>
      <c r="EF550" s="109"/>
      <c r="EG550" s="109"/>
      <c r="EH550" s="109"/>
      <c r="EI550" s="109"/>
      <c r="EJ550" s="109"/>
      <c r="EK550" s="109"/>
      <c r="EL550" s="109"/>
      <c r="EM550" s="109"/>
      <c r="EN550" s="109"/>
      <c r="EO550" s="109"/>
      <c r="EP550" s="109"/>
      <c r="EQ550" s="109"/>
      <c r="ER550" s="109"/>
      <c r="ES550" s="109"/>
      <c r="ET550" s="109"/>
      <c r="EU550" s="109"/>
      <c r="EV550" s="109"/>
      <c r="EW550" s="109"/>
      <c r="EX550" s="109"/>
      <c r="EY550" s="109"/>
      <c r="EZ550" s="109"/>
      <c r="FA550" s="109"/>
      <c r="FB550" s="109"/>
      <c r="FC550" s="109"/>
      <c r="FD550" s="109"/>
      <c r="FE550" s="109"/>
      <c r="FF550" s="109"/>
      <c r="FG550" s="109"/>
      <c r="FH550" s="109"/>
      <c r="FI550" s="109"/>
      <c r="FJ550" s="109"/>
      <c r="FK550" s="109"/>
      <c r="FL550" s="109"/>
      <c r="FM550" s="109"/>
      <c r="FN550" s="109"/>
      <c r="FO550" s="109"/>
      <c r="FP550" s="109"/>
      <c r="FQ550" s="109"/>
      <c r="FR550" s="109"/>
      <c r="FS550" s="109"/>
      <c r="FT550" s="109"/>
      <c r="FU550" s="109"/>
      <c r="FV550" s="109"/>
      <c r="FW550" s="109"/>
      <c r="FX550" s="109"/>
      <c r="FY550" s="109"/>
      <c r="FZ550" s="109"/>
      <c r="GA550" s="109"/>
      <c r="GB550" s="109"/>
      <c r="GC550" s="109"/>
      <c r="GD550" s="109"/>
      <c r="GE550" s="109"/>
      <c r="GF550" s="109"/>
      <c r="GG550" s="109"/>
      <c r="GH550" s="109"/>
      <c r="GI550" s="109"/>
      <c r="GJ550" s="109"/>
      <c r="GK550" s="109"/>
      <c r="GL550" s="109"/>
      <c r="GM550" s="109"/>
      <c r="GN550" s="109"/>
      <c r="GO550" s="109"/>
      <c r="GP550" s="109"/>
      <c r="GQ550" s="109"/>
      <c r="GR550" s="109"/>
      <c r="GS550" s="109"/>
      <c r="GT550" s="109"/>
      <c r="GU550" s="109"/>
      <c r="GV550" s="109"/>
      <c r="GW550" s="109"/>
      <c r="GX550" s="109"/>
      <c r="GY550" s="109"/>
      <c r="GZ550" s="109"/>
      <c r="HA550" s="109"/>
      <c r="HB550" s="109"/>
      <c r="HC550" s="109"/>
      <c r="HD550" s="109"/>
      <c r="HE550" s="109"/>
      <c r="HF550" s="109"/>
      <c r="HG550" s="109"/>
      <c r="HH550" s="109"/>
      <c r="HI550" s="109"/>
      <c r="HJ550" s="109"/>
      <c r="HK550" s="109"/>
      <c r="HL550" s="109"/>
      <c r="HM550" s="109"/>
      <c r="HN550" s="109"/>
      <c r="HO550" s="109"/>
      <c r="HP550" s="109"/>
      <c r="HQ550" s="109"/>
      <c r="HR550" s="109"/>
      <c r="HS550" s="109"/>
      <c r="HT550" s="109"/>
      <c r="HU550" s="109"/>
      <c r="HV550" s="109"/>
      <c r="HW550" s="109"/>
      <c r="HX550" s="109"/>
      <c r="HY550" s="109"/>
      <c r="HZ550" s="109"/>
      <c r="IA550" s="109"/>
      <c r="IB550" s="109"/>
      <c r="IC550" s="109"/>
      <c r="ID550" s="109"/>
      <c r="IE550" s="109"/>
      <c r="IF550" s="109"/>
      <c r="IG550" s="109"/>
      <c r="IH550" s="109"/>
      <c r="II550" s="109"/>
      <c r="IJ550" s="109"/>
      <c r="IK550" s="109"/>
      <c r="IL550" s="109"/>
      <c r="IM550" s="109"/>
      <c r="IN550" s="109"/>
      <c r="IO550" s="109"/>
      <c r="IP550" s="109"/>
      <c r="IQ550" s="109"/>
      <c r="IR550" s="109"/>
      <c r="IS550" s="109"/>
      <c r="IT550" s="109"/>
      <c r="IU550" s="109"/>
      <c r="IV550" s="109"/>
      <c r="IW550" s="109"/>
      <c r="IX550" s="109"/>
      <c r="IY550" s="109"/>
      <c r="IZ550" s="109"/>
      <c r="JA550" s="109"/>
      <c r="JB550" s="109"/>
      <c r="JC550" s="109"/>
      <c r="JD550" s="109"/>
      <c r="JE550" s="109"/>
      <c r="JF550" s="109"/>
      <c r="JG550" s="109"/>
      <c r="JH550" s="109"/>
      <c r="JI550" s="109"/>
      <c r="JJ550" s="109"/>
      <c r="JK550" s="109"/>
      <c r="JL550" s="109"/>
      <c r="JM550" s="109"/>
      <c r="JN550" s="109"/>
      <c r="JO550" s="109"/>
      <c r="JP550" s="109"/>
      <c r="JQ550" s="109"/>
      <c r="JR550" s="109"/>
      <c r="JS550" s="109"/>
      <c r="JT550" s="109"/>
      <c r="JU550" s="109"/>
      <c r="JV550" s="109"/>
      <c r="JW550" s="109"/>
      <c r="JX550" s="109"/>
      <c r="JY550" s="109"/>
      <c r="JZ550" s="109">
        <v>1</v>
      </c>
      <c r="KA550" s="109"/>
      <c r="KB550" s="109"/>
      <c r="KC550" s="109"/>
      <c r="KD550" s="109"/>
      <c r="KE550" s="109"/>
      <c r="KF550" s="109"/>
      <c r="KG550" s="109"/>
      <c r="KH550" s="109"/>
      <c r="KI550" s="109"/>
      <c r="KJ550" s="109"/>
      <c r="KK550" s="109"/>
      <c r="KL550" s="109"/>
      <c r="KM550" s="109"/>
      <c r="KN550" s="109"/>
      <c r="KO550" s="109"/>
      <c r="KP550" s="109"/>
      <c r="KQ550" s="109"/>
      <c r="KR550" s="109"/>
      <c r="KS550" s="109"/>
      <c r="KT550" s="109"/>
      <c r="KU550" s="109"/>
      <c r="KV550" s="109"/>
      <c r="KW550" s="109"/>
      <c r="KX550" s="109"/>
      <c r="KY550" s="109"/>
      <c r="KZ550" s="109"/>
      <c r="LA550" s="109"/>
      <c r="LB550" s="109"/>
      <c r="LC550" s="109"/>
      <c r="LD550" s="109"/>
      <c r="LE550" s="109"/>
      <c r="LF550" s="109"/>
      <c r="LG550" s="109"/>
      <c r="LH550" s="109"/>
      <c r="LI550" s="109"/>
      <c r="LJ550" s="109"/>
      <c r="LK550" s="109"/>
      <c r="LL550" s="109"/>
      <c r="LM550" s="109"/>
      <c r="LN550" s="109"/>
      <c r="LO550" s="109"/>
      <c r="LP550" s="109"/>
      <c r="LQ550" s="109"/>
      <c r="LR550" s="109"/>
      <c r="LS550" s="109"/>
      <c r="LT550" s="109"/>
      <c r="LU550" s="109"/>
      <c r="LV550" s="109"/>
      <c r="LW550" s="109"/>
      <c r="LX550" s="109"/>
      <c r="LY550" s="109"/>
      <c r="LZ550" s="109"/>
      <c r="MA550" s="109"/>
      <c r="MB550" s="109"/>
      <c r="MC550" s="109"/>
      <c r="MD550" s="109"/>
      <c r="ME550" s="109"/>
      <c r="MF550" s="109"/>
      <c r="MG550" s="109"/>
      <c r="MH550" s="109"/>
      <c r="MI550" s="109"/>
      <c r="MJ550" s="109"/>
      <c r="MK550" s="109"/>
      <c r="ML550" s="109"/>
      <c r="MM550" s="109"/>
      <c r="MN550" s="109"/>
      <c r="MO550" s="109"/>
      <c r="MP550" s="109"/>
      <c r="MQ550" s="109"/>
      <c r="MR550" s="109"/>
      <c r="MS550" s="109"/>
      <c r="MT550" s="109"/>
      <c r="MU550" s="109"/>
      <c r="MV550" s="109"/>
      <c r="MW550" s="109"/>
      <c r="MX550" s="109"/>
      <c r="MY550" s="109"/>
      <c r="MZ550" s="109"/>
      <c r="NA550" s="109"/>
      <c r="NB550" s="109"/>
      <c r="NC550" s="109"/>
      <c r="ND550" s="109"/>
      <c r="NE550" s="109"/>
      <c r="NF550" s="109"/>
      <c r="NG550" s="109"/>
      <c r="NH550" s="109"/>
      <c r="NI550" s="109"/>
      <c r="NJ550" s="109"/>
      <c r="NK550" s="109"/>
      <c r="NL550" s="109"/>
      <c r="NM550" s="109"/>
      <c r="NN550" s="109"/>
      <c r="NO550" s="109"/>
      <c r="NP550" s="109"/>
      <c r="NQ550" s="109"/>
      <c r="NR550" s="109"/>
      <c r="NS550" s="109"/>
      <c r="NT550" s="109"/>
      <c r="NU550" s="109"/>
      <c r="NV550" s="109"/>
      <c r="NW550" s="109"/>
      <c r="NX550" s="109"/>
      <c r="NY550" s="109"/>
      <c r="NZ550" s="109"/>
      <c r="OA550" s="109"/>
      <c r="OB550" s="109"/>
      <c r="OC550" s="109"/>
      <c r="OD550" s="109"/>
      <c r="OE550" s="109"/>
      <c r="OF550" s="109"/>
      <c r="OG550" s="109"/>
      <c r="OH550" s="109"/>
      <c r="OI550" s="109"/>
      <c r="OJ550" s="109"/>
      <c r="OK550" s="109"/>
      <c r="OL550" s="109"/>
      <c r="OM550" s="109"/>
      <c r="ON550" s="109"/>
      <c r="OO550" s="109"/>
      <c r="OP550" s="109"/>
      <c r="OQ550" s="109"/>
      <c r="OR550" s="109"/>
      <c r="OS550" s="109"/>
      <c r="OT550" s="109"/>
      <c r="OU550" s="109"/>
      <c r="OV550" s="109"/>
      <c r="OW550" s="109"/>
      <c r="OX550" s="109"/>
      <c r="OY550" s="109"/>
      <c r="OZ550" s="109"/>
      <c r="PA550" s="109"/>
      <c r="PB550" s="109"/>
      <c r="PC550" s="109"/>
      <c r="PD550" s="109"/>
      <c r="PE550" s="109"/>
      <c r="PF550" s="109"/>
      <c r="PG550" s="109"/>
      <c r="PH550" s="109"/>
      <c r="PI550" s="109"/>
      <c r="PJ550" s="109"/>
      <c r="PK550" s="109"/>
      <c r="PL550" s="109"/>
      <c r="PM550" s="109"/>
      <c r="PN550" s="109"/>
      <c r="PO550" s="109"/>
      <c r="PP550" s="109"/>
      <c r="PQ550" s="109"/>
      <c r="PR550" s="109"/>
      <c r="PS550" s="109"/>
      <c r="PT550" s="109"/>
      <c r="PU550" s="109"/>
      <c r="PV550" s="109"/>
      <c r="PW550" s="109"/>
      <c r="PX550" s="109"/>
      <c r="PY550" s="109"/>
      <c r="PZ550" s="109"/>
      <c r="QA550" s="109"/>
      <c r="QB550" s="109"/>
      <c r="QC550" s="109"/>
      <c r="QD550" s="109"/>
      <c r="QE550" s="109"/>
      <c r="QF550" s="109"/>
      <c r="QG550" s="109"/>
      <c r="QH550" s="109"/>
      <c r="QI550" s="109"/>
      <c r="QJ550" s="109"/>
      <c r="QK550" s="23">
        <f t="shared" si="8"/>
        <v>1</v>
      </c>
      <c r="QL550" s="125"/>
      <c r="QM550" s="125"/>
      <c r="QN550" s="125"/>
      <c r="QO550" s="125"/>
      <c r="QP550" s="125"/>
      <c r="QQ550" s="125"/>
      <c r="QR550" s="125"/>
    </row>
    <row r="551" spans="1:460" s="5" customFormat="1" ht="12.75" customHeight="1" x14ac:dyDescent="0.2">
      <c r="A551" s="52">
        <v>44783</v>
      </c>
      <c r="B551" s="98" t="s">
        <v>172</v>
      </c>
      <c r="C551" s="107"/>
      <c r="D551" s="107"/>
      <c r="E551" s="108"/>
      <c r="F551" s="108"/>
      <c r="G551" s="108"/>
      <c r="H551" s="108"/>
      <c r="I551" s="108"/>
      <c r="J551" s="108"/>
      <c r="K551" s="108"/>
      <c r="L551" s="108"/>
      <c r="M551" s="108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 s="109"/>
      <c r="BD551" s="109"/>
      <c r="BE551" s="109"/>
      <c r="BF551" s="109"/>
      <c r="BG551" s="109"/>
      <c r="BH551" s="109"/>
      <c r="BI551" s="109"/>
      <c r="BJ551" s="109"/>
      <c r="BK551" s="109"/>
      <c r="BL551" s="109"/>
      <c r="BM551" s="109"/>
      <c r="BN551" s="109"/>
      <c r="BO551" s="109"/>
      <c r="BP551" s="109"/>
      <c r="BQ551" s="109"/>
      <c r="BR551" s="109"/>
      <c r="BS551" s="109"/>
      <c r="BT551" s="109"/>
      <c r="BU551" s="109"/>
      <c r="BV551" s="109"/>
      <c r="BW551" s="109"/>
      <c r="BX551" s="109"/>
      <c r="BY551" s="109"/>
      <c r="BZ551" s="109"/>
      <c r="CA551" s="109"/>
      <c r="CB551" s="109"/>
      <c r="CC551" s="109">
        <v>10</v>
      </c>
      <c r="CD551" s="109"/>
      <c r="CE551" s="109"/>
      <c r="CF551" s="109"/>
      <c r="CG551" s="109"/>
      <c r="CH551" s="109"/>
      <c r="CI551" s="109"/>
      <c r="CJ551" s="109"/>
      <c r="CK551" s="109"/>
      <c r="CL551" s="109"/>
      <c r="CM551" s="109"/>
      <c r="CN551" s="109"/>
      <c r="CO551" s="109"/>
      <c r="CP551" s="109"/>
      <c r="CQ551" s="109"/>
      <c r="CR551" s="109"/>
      <c r="CS551" s="109"/>
      <c r="CT551" s="109"/>
      <c r="CU551" s="109"/>
      <c r="CV551" s="109"/>
      <c r="CW551" s="109"/>
      <c r="CX551" s="109"/>
      <c r="CY551" s="109"/>
      <c r="CZ551" s="109"/>
      <c r="DA551" s="109"/>
      <c r="DB551" s="109"/>
      <c r="DC551" s="109"/>
      <c r="DD551" s="109"/>
      <c r="DE551" s="109"/>
      <c r="DF551" s="109"/>
      <c r="DG551" s="109"/>
      <c r="DH551" s="109"/>
      <c r="DI551" s="109"/>
      <c r="DJ551" s="109"/>
      <c r="DK551" s="109"/>
      <c r="DL551" s="109"/>
      <c r="DM551" s="109"/>
      <c r="DN551" s="109"/>
      <c r="DO551" s="109"/>
      <c r="DP551" s="109"/>
      <c r="DQ551" s="109"/>
      <c r="DR551" s="109"/>
      <c r="DS551" s="109"/>
      <c r="DT551" s="109"/>
      <c r="DU551" s="109"/>
      <c r="DV551" s="109"/>
      <c r="DW551" s="109"/>
      <c r="DX551" s="109"/>
      <c r="DY551" s="109"/>
      <c r="DZ551" s="109"/>
      <c r="EA551" s="109"/>
      <c r="EB551" s="109"/>
      <c r="EC551" s="109"/>
      <c r="ED551" s="109"/>
      <c r="EE551" s="109"/>
      <c r="EF551" s="109"/>
      <c r="EG551" s="109"/>
      <c r="EH551" s="109"/>
      <c r="EI551" s="109"/>
      <c r="EJ551" s="109"/>
      <c r="EK551" s="109"/>
      <c r="EL551" s="109"/>
      <c r="EM551" s="109"/>
      <c r="EN551" s="109"/>
      <c r="EO551" s="109"/>
      <c r="EP551" s="109"/>
      <c r="EQ551" s="109"/>
      <c r="ER551" s="109"/>
      <c r="ES551" s="109"/>
      <c r="ET551" s="109"/>
      <c r="EU551" s="109"/>
      <c r="EV551" s="109"/>
      <c r="EW551" s="109"/>
      <c r="EX551" s="109"/>
      <c r="EY551" s="109"/>
      <c r="EZ551" s="109"/>
      <c r="FA551" s="109"/>
      <c r="FB551" s="109"/>
      <c r="FC551" s="109"/>
      <c r="FD551" s="109"/>
      <c r="FE551" s="109"/>
      <c r="FF551" s="109"/>
      <c r="FG551" s="109"/>
      <c r="FH551" s="109"/>
      <c r="FI551" s="109"/>
      <c r="FJ551" s="109"/>
      <c r="FK551" s="109"/>
      <c r="FL551" s="109"/>
      <c r="FM551" s="109"/>
      <c r="FN551" s="109"/>
      <c r="FO551" s="109"/>
      <c r="FP551" s="109"/>
      <c r="FQ551" s="109"/>
      <c r="FR551" s="109"/>
      <c r="FS551" s="109"/>
      <c r="FT551" s="109"/>
      <c r="FU551" s="109"/>
      <c r="FV551" s="109"/>
      <c r="FW551" s="109"/>
      <c r="FX551" s="109"/>
      <c r="FY551" s="109"/>
      <c r="FZ551" s="109"/>
      <c r="GA551" s="109"/>
      <c r="GB551" s="109"/>
      <c r="GC551" s="109"/>
      <c r="GD551" s="109"/>
      <c r="GE551" s="109"/>
      <c r="GF551" s="109"/>
      <c r="GG551" s="109"/>
      <c r="GH551" s="109"/>
      <c r="GI551" s="109"/>
      <c r="GJ551" s="109"/>
      <c r="GK551" s="109"/>
      <c r="GL551" s="109"/>
      <c r="GM551" s="109"/>
      <c r="GN551" s="109"/>
      <c r="GO551" s="109"/>
      <c r="GP551" s="109"/>
      <c r="GQ551" s="109"/>
      <c r="GR551" s="109"/>
      <c r="GS551" s="109"/>
      <c r="GT551" s="109"/>
      <c r="GU551" s="109"/>
      <c r="GV551" s="109"/>
      <c r="GW551" s="109"/>
      <c r="GX551" s="109"/>
      <c r="GY551" s="109"/>
      <c r="GZ551" s="109"/>
      <c r="HA551" s="109"/>
      <c r="HB551" s="109"/>
      <c r="HC551" s="109"/>
      <c r="HD551" s="109"/>
      <c r="HE551" s="109"/>
      <c r="HF551" s="109"/>
      <c r="HG551" s="109"/>
      <c r="HH551" s="109"/>
      <c r="HI551" s="109"/>
      <c r="HJ551" s="109"/>
      <c r="HK551" s="109"/>
      <c r="HL551" s="109"/>
      <c r="HM551" s="109"/>
      <c r="HN551" s="109"/>
      <c r="HO551" s="109"/>
      <c r="HP551" s="109"/>
      <c r="HQ551" s="109"/>
      <c r="HR551" s="109"/>
      <c r="HS551" s="109"/>
      <c r="HT551" s="109"/>
      <c r="HU551" s="109"/>
      <c r="HV551" s="109"/>
      <c r="HW551" s="109"/>
      <c r="HX551" s="109"/>
      <c r="HY551" s="109"/>
      <c r="HZ551" s="109"/>
      <c r="IA551" s="109"/>
      <c r="IB551" s="109"/>
      <c r="IC551" s="109"/>
      <c r="ID551" s="109"/>
      <c r="IE551" s="109"/>
      <c r="IF551" s="109"/>
      <c r="IG551" s="109"/>
      <c r="IH551" s="109"/>
      <c r="II551" s="109"/>
      <c r="IJ551" s="109"/>
      <c r="IK551" s="109"/>
      <c r="IL551" s="109"/>
      <c r="IM551" s="109"/>
      <c r="IN551" s="109"/>
      <c r="IO551" s="109"/>
      <c r="IP551" s="109"/>
      <c r="IQ551" s="109"/>
      <c r="IR551" s="109"/>
      <c r="IS551" s="109"/>
      <c r="IT551" s="109"/>
      <c r="IU551" s="109"/>
      <c r="IV551" s="109"/>
      <c r="IW551" s="109"/>
      <c r="IX551" s="109"/>
      <c r="IY551" s="109"/>
      <c r="IZ551" s="109"/>
      <c r="JA551" s="109"/>
      <c r="JB551" s="109"/>
      <c r="JC551" s="109"/>
      <c r="JD551" s="109"/>
      <c r="JE551" s="109"/>
      <c r="JF551" s="109"/>
      <c r="JG551" s="109"/>
      <c r="JH551" s="109"/>
      <c r="JI551" s="109"/>
      <c r="JJ551" s="109"/>
      <c r="JK551" s="109"/>
      <c r="JL551" s="109"/>
      <c r="JM551" s="109"/>
      <c r="JN551" s="109"/>
      <c r="JO551" s="109"/>
      <c r="JP551" s="109"/>
      <c r="JQ551" s="109"/>
      <c r="JR551" s="109"/>
      <c r="JS551" s="109"/>
      <c r="JT551" s="109"/>
      <c r="JU551" s="109"/>
      <c r="JV551" s="109"/>
      <c r="JW551" s="109"/>
      <c r="JX551" s="109"/>
      <c r="JY551" s="109"/>
      <c r="JZ551" s="109"/>
      <c r="KA551" s="109"/>
      <c r="KB551" s="109"/>
      <c r="KC551" s="109"/>
      <c r="KD551" s="109"/>
      <c r="KE551" s="109"/>
      <c r="KF551" s="109"/>
      <c r="KG551" s="109"/>
      <c r="KH551" s="109"/>
      <c r="KI551" s="109"/>
      <c r="KJ551" s="109"/>
      <c r="KK551" s="109"/>
      <c r="KL551" s="109"/>
      <c r="KM551" s="109"/>
      <c r="KN551" s="109"/>
      <c r="KO551" s="109"/>
      <c r="KP551" s="109"/>
      <c r="KQ551" s="109"/>
      <c r="KR551" s="109"/>
      <c r="KS551" s="109"/>
      <c r="KT551" s="109"/>
      <c r="KU551" s="109"/>
      <c r="KV551" s="109"/>
      <c r="KW551" s="109"/>
      <c r="KX551" s="109"/>
      <c r="KY551" s="109"/>
      <c r="KZ551" s="109"/>
      <c r="LA551" s="109"/>
      <c r="LB551" s="109"/>
      <c r="LC551" s="109"/>
      <c r="LD551" s="109"/>
      <c r="LE551" s="109"/>
      <c r="LF551" s="109"/>
      <c r="LG551" s="109"/>
      <c r="LH551" s="109"/>
      <c r="LI551" s="109"/>
      <c r="LJ551" s="109"/>
      <c r="LK551" s="109"/>
      <c r="LL551" s="109"/>
      <c r="LM551" s="109"/>
      <c r="LN551" s="109"/>
      <c r="LO551" s="109"/>
      <c r="LP551" s="109"/>
      <c r="LQ551" s="109"/>
      <c r="LR551" s="109"/>
      <c r="LS551" s="109"/>
      <c r="LT551" s="109"/>
      <c r="LU551" s="109"/>
      <c r="LV551" s="109"/>
      <c r="LW551" s="109"/>
      <c r="LX551" s="109"/>
      <c r="LY551" s="109"/>
      <c r="LZ551" s="109"/>
      <c r="MA551" s="109"/>
      <c r="MB551" s="109"/>
      <c r="MC551" s="109"/>
      <c r="MD551" s="109"/>
      <c r="ME551" s="109"/>
      <c r="MF551" s="109"/>
      <c r="MG551" s="109"/>
      <c r="MH551" s="109"/>
      <c r="MI551" s="109"/>
      <c r="MJ551" s="109"/>
      <c r="MK551" s="109"/>
      <c r="ML551" s="109"/>
      <c r="MM551" s="109"/>
      <c r="MN551" s="109"/>
      <c r="MO551" s="109"/>
      <c r="MP551" s="109"/>
      <c r="MQ551" s="109"/>
      <c r="MR551" s="109"/>
      <c r="MS551" s="109"/>
      <c r="MT551" s="109"/>
      <c r="MU551" s="109"/>
      <c r="MV551" s="109"/>
      <c r="MW551" s="109"/>
      <c r="MX551" s="109"/>
      <c r="MY551" s="109"/>
      <c r="MZ551" s="109"/>
      <c r="NA551" s="109"/>
      <c r="NB551" s="109"/>
      <c r="NC551" s="109"/>
      <c r="ND551" s="109"/>
      <c r="NE551" s="109"/>
      <c r="NF551" s="109"/>
      <c r="NG551" s="109"/>
      <c r="NH551" s="109"/>
      <c r="NI551" s="109"/>
      <c r="NJ551" s="109"/>
      <c r="NK551" s="109"/>
      <c r="NL551" s="109"/>
      <c r="NM551" s="109"/>
      <c r="NN551" s="109"/>
      <c r="NO551" s="109"/>
      <c r="NP551" s="109"/>
      <c r="NQ551" s="109"/>
      <c r="NR551" s="109"/>
      <c r="NS551" s="109"/>
      <c r="NT551" s="109"/>
      <c r="NU551" s="109"/>
      <c r="NV551" s="109"/>
      <c r="NW551" s="109"/>
      <c r="NX551" s="109"/>
      <c r="NY551" s="109"/>
      <c r="NZ551" s="109"/>
      <c r="OA551" s="109"/>
      <c r="OB551" s="109"/>
      <c r="OC551" s="109"/>
      <c r="OD551" s="109"/>
      <c r="OE551" s="109"/>
      <c r="OF551" s="109"/>
      <c r="OG551" s="109"/>
      <c r="OH551" s="109"/>
      <c r="OI551" s="109"/>
      <c r="OJ551" s="109"/>
      <c r="OK551" s="109"/>
      <c r="OL551" s="109"/>
      <c r="OM551" s="109"/>
      <c r="ON551" s="109"/>
      <c r="OO551" s="109"/>
      <c r="OP551" s="109"/>
      <c r="OQ551" s="109"/>
      <c r="OR551" s="109"/>
      <c r="OS551" s="109"/>
      <c r="OT551" s="109"/>
      <c r="OU551" s="109"/>
      <c r="OV551" s="109"/>
      <c r="OW551" s="109"/>
      <c r="OX551" s="109"/>
      <c r="OY551" s="109"/>
      <c r="OZ551" s="109"/>
      <c r="PA551" s="109"/>
      <c r="PB551" s="109"/>
      <c r="PC551" s="109"/>
      <c r="PD551" s="109"/>
      <c r="PE551" s="109"/>
      <c r="PF551" s="109"/>
      <c r="PG551" s="109"/>
      <c r="PH551" s="109"/>
      <c r="PI551" s="109"/>
      <c r="PJ551" s="109"/>
      <c r="PK551" s="109"/>
      <c r="PL551" s="109"/>
      <c r="PM551" s="109"/>
      <c r="PN551" s="109"/>
      <c r="PO551" s="109"/>
      <c r="PP551" s="109"/>
      <c r="PQ551" s="109"/>
      <c r="PR551" s="109"/>
      <c r="PS551" s="109"/>
      <c r="PT551" s="109"/>
      <c r="PU551" s="109"/>
      <c r="PV551" s="109"/>
      <c r="PW551" s="109"/>
      <c r="PX551" s="109"/>
      <c r="PY551" s="109"/>
      <c r="PZ551" s="109"/>
      <c r="QA551" s="109"/>
      <c r="QB551" s="109"/>
      <c r="QC551" s="109"/>
      <c r="QD551" s="109"/>
      <c r="QE551" s="109"/>
      <c r="QF551" s="109"/>
      <c r="QG551" s="109"/>
      <c r="QH551" s="109"/>
      <c r="QI551" s="109"/>
      <c r="QJ551" s="109"/>
      <c r="QK551" s="23">
        <f t="shared" si="8"/>
        <v>10</v>
      </c>
      <c r="QL551" s="125"/>
      <c r="QM551" s="125"/>
      <c r="QN551" s="125"/>
      <c r="QO551" s="125"/>
      <c r="QP551" s="125"/>
      <c r="QQ551" s="125"/>
      <c r="QR551" s="125"/>
    </row>
    <row r="552" spans="1:460" s="5" customFormat="1" ht="12.75" customHeight="1" x14ac:dyDescent="0.2">
      <c r="A552" s="52">
        <v>44783</v>
      </c>
      <c r="B552" s="98" t="s">
        <v>169</v>
      </c>
      <c r="C552" s="107"/>
      <c r="D552" s="107"/>
      <c r="E552" s="108"/>
      <c r="F552" s="108"/>
      <c r="G552" s="108"/>
      <c r="H552" s="108"/>
      <c r="I552" s="108"/>
      <c r="J552" s="108"/>
      <c r="K552" s="108"/>
      <c r="L552" s="108"/>
      <c r="M552" s="108"/>
      <c r="N552" s="109"/>
      <c r="O552" s="109"/>
      <c r="P552" s="109"/>
      <c r="Q552" s="109"/>
      <c r="R552" s="109"/>
      <c r="S552" s="109"/>
      <c r="T552" s="109"/>
      <c r="U552" s="109">
        <v>20</v>
      </c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 s="109"/>
      <c r="BD552" s="109"/>
      <c r="BE552" s="109"/>
      <c r="BF552" s="109"/>
      <c r="BG552" s="109"/>
      <c r="BH552" s="109"/>
      <c r="BI552" s="109"/>
      <c r="BJ552" s="109"/>
      <c r="BK552" s="109"/>
      <c r="BL552" s="109"/>
      <c r="BM552" s="109"/>
      <c r="BN552" s="109"/>
      <c r="BO552" s="109"/>
      <c r="BP552" s="109"/>
      <c r="BQ552" s="109"/>
      <c r="BR552" s="109"/>
      <c r="BS552" s="109"/>
      <c r="BT552" s="109"/>
      <c r="BU552" s="109"/>
      <c r="BV552" s="109"/>
      <c r="BW552" s="109"/>
      <c r="BX552" s="109"/>
      <c r="BY552" s="109"/>
      <c r="BZ552" s="109"/>
      <c r="CA552" s="109"/>
      <c r="CB552" s="109"/>
      <c r="CC552" s="109"/>
      <c r="CD552" s="109"/>
      <c r="CE552" s="109"/>
      <c r="CF552" s="109"/>
      <c r="CG552" s="109"/>
      <c r="CH552" s="109"/>
      <c r="CI552" s="109"/>
      <c r="CJ552" s="109"/>
      <c r="CK552" s="109"/>
      <c r="CL552" s="109"/>
      <c r="CM552" s="109"/>
      <c r="CN552" s="109"/>
      <c r="CO552" s="109"/>
      <c r="CP552" s="109"/>
      <c r="CQ552" s="109"/>
      <c r="CR552" s="109"/>
      <c r="CS552" s="109"/>
      <c r="CT552" s="109"/>
      <c r="CU552" s="109"/>
      <c r="CV552" s="109"/>
      <c r="CW552" s="109"/>
      <c r="CX552" s="109"/>
      <c r="CY552" s="109"/>
      <c r="CZ552" s="109"/>
      <c r="DA552" s="109"/>
      <c r="DB552" s="109"/>
      <c r="DC552" s="109"/>
      <c r="DD552" s="109"/>
      <c r="DE552" s="109"/>
      <c r="DF552" s="109"/>
      <c r="DG552" s="109"/>
      <c r="DH552" s="109"/>
      <c r="DI552" s="109"/>
      <c r="DJ552" s="109"/>
      <c r="DK552" s="109"/>
      <c r="DL552" s="109"/>
      <c r="DM552" s="109"/>
      <c r="DN552" s="109"/>
      <c r="DO552" s="109"/>
      <c r="DP552" s="109"/>
      <c r="DQ552" s="109"/>
      <c r="DR552" s="109"/>
      <c r="DS552" s="109"/>
      <c r="DT552" s="109"/>
      <c r="DU552" s="109"/>
      <c r="DV552" s="109"/>
      <c r="DW552" s="109"/>
      <c r="DX552" s="109"/>
      <c r="DY552" s="109"/>
      <c r="DZ552" s="109"/>
      <c r="EA552" s="109"/>
      <c r="EB552" s="109"/>
      <c r="EC552" s="109"/>
      <c r="ED552" s="109"/>
      <c r="EE552" s="109"/>
      <c r="EF552" s="109"/>
      <c r="EG552" s="109"/>
      <c r="EH552" s="109"/>
      <c r="EI552" s="109"/>
      <c r="EJ552" s="109"/>
      <c r="EK552" s="109"/>
      <c r="EL552" s="109"/>
      <c r="EM552" s="109"/>
      <c r="EN552" s="109"/>
      <c r="EO552" s="109"/>
      <c r="EP552" s="109"/>
      <c r="EQ552" s="109"/>
      <c r="ER552" s="109"/>
      <c r="ES552" s="109"/>
      <c r="ET552" s="109"/>
      <c r="EU552" s="109"/>
      <c r="EV552" s="109"/>
      <c r="EW552" s="109"/>
      <c r="EX552" s="109"/>
      <c r="EY552" s="109"/>
      <c r="EZ552" s="109"/>
      <c r="FA552" s="109"/>
      <c r="FB552" s="109"/>
      <c r="FC552" s="109"/>
      <c r="FD552" s="109"/>
      <c r="FE552" s="109"/>
      <c r="FF552" s="109"/>
      <c r="FG552" s="109"/>
      <c r="FH552" s="109"/>
      <c r="FI552" s="109"/>
      <c r="FJ552" s="109"/>
      <c r="FK552" s="109"/>
      <c r="FL552" s="109"/>
      <c r="FM552" s="109"/>
      <c r="FN552" s="109"/>
      <c r="FO552" s="109"/>
      <c r="FP552" s="109"/>
      <c r="FQ552" s="109"/>
      <c r="FR552" s="109"/>
      <c r="FS552" s="109"/>
      <c r="FT552" s="109"/>
      <c r="FU552" s="109"/>
      <c r="FV552" s="109"/>
      <c r="FW552" s="109"/>
      <c r="FX552" s="109"/>
      <c r="FY552" s="109"/>
      <c r="FZ552" s="109"/>
      <c r="GA552" s="109"/>
      <c r="GB552" s="109"/>
      <c r="GC552" s="109"/>
      <c r="GD552" s="109"/>
      <c r="GE552" s="109"/>
      <c r="GF552" s="109"/>
      <c r="GG552" s="109"/>
      <c r="GH552" s="109"/>
      <c r="GI552" s="109"/>
      <c r="GJ552" s="109"/>
      <c r="GK552" s="109"/>
      <c r="GL552" s="109"/>
      <c r="GM552" s="109"/>
      <c r="GN552" s="109"/>
      <c r="GO552" s="109"/>
      <c r="GP552" s="109"/>
      <c r="GQ552" s="109"/>
      <c r="GR552" s="109"/>
      <c r="GS552" s="109"/>
      <c r="GT552" s="109"/>
      <c r="GU552" s="109"/>
      <c r="GV552" s="109"/>
      <c r="GW552" s="109"/>
      <c r="GX552" s="109"/>
      <c r="GY552" s="109"/>
      <c r="GZ552" s="109"/>
      <c r="HA552" s="109"/>
      <c r="HB552" s="109"/>
      <c r="HC552" s="109"/>
      <c r="HD552" s="109"/>
      <c r="HE552" s="109"/>
      <c r="HF552" s="109"/>
      <c r="HG552" s="109"/>
      <c r="HH552" s="109"/>
      <c r="HI552" s="109"/>
      <c r="HJ552" s="109"/>
      <c r="HK552" s="109"/>
      <c r="HL552" s="109"/>
      <c r="HM552" s="109"/>
      <c r="HN552" s="109"/>
      <c r="HO552" s="109"/>
      <c r="HP552" s="109"/>
      <c r="HQ552" s="109"/>
      <c r="HR552" s="109"/>
      <c r="HS552" s="109"/>
      <c r="HT552" s="109"/>
      <c r="HU552" s="109"/>
      <c r="HV552" s="109"/>
      <c r="HW552" s="109"/>
      <c r="HX552" s="109"/>
      <c r="HY552" s="109"/>
      <c r="HZ552" s="109"/>
      <c r="IA552" s="109"/>
      <c r="IB552" s="109"/>
      <c r="IC552" s="109"/>
      <c r="ID552" s="109"/>
      <c r="IE552" s="109"/>
      <c r="IF552" s="109"/>
      <c r="IG552" s="109"/>
      <c r="IH552" s="109"/>
      <c r="II552" s="109"/>
      <c r="IJ552" s="109"/>
      <c r="IK552" s="109"/>
      <c r="IL552" s="109"/>
      <c r="IM552" s="109"/>
      <c r="IN552" s="109"/>
      <c r="IO552" s="109"/>
      <c r="IP552" s="109"/>
      <c r="IQ552" s="109"/>
      <c r="IR552" s="109"/>
      <c r="IS552" s="109"/>
      <c r="IT552" s="109"/>
      <c r="IU552" s="109"/>
      <c r="IV552" s="109"/>
      <c r="IW552" s="109"/>
      <c r="IX552" s="109"/>
      <c r="IY552" s="109"/>
      <c r="IZ552" s="109"/>
      <c r="JA552" s="109"/>
      <c r="JB552" s="109"/>
      <c r="JC552" s="109"/>
      <c r="JD552" s="109"/>
      <c r="JE552" s="109"/>
      <c r="JF552" s="109"/>
      <c r="JG552" s="109"/>
      <c r="JH552" s="109"/>
      <c r="JI552" s="109"/>
      <c r="JJ552" s="109"/>
      <c r="JK552" s="109"/>
      <c r="JL552" s="109"/>
      <c r="JM552" s="109"/>
      <c r="JN552" s="109"/>
      <c r="JO552" s="109"/>
      <c r="JP552" s="109"/>
      <c r="JQ552" s="109"/>
      <c r="JR552" s="109"/>
      <c r="JS552" s="109"/>
      <c r="JT552" s="109"/>
      <c r="JU552" s="109"/>
      <c r="JV552" s="109"/>
      <c r="JW552" s="109"/>
      <c r="JX552" s="109"/>
      <c r="JY552" s="109"/>
      <c r="JZ552" s="109"/>
      <c r="KA552" s="109"/>
      <c r="KB552" s="109"/>
      <c r="KC552" s="109"/>
      <c r="KD552" s="109"/>
      <c r="KE552" s="109"/>
      <c r="KF552" s="109"/>
      <c r="KG552" s="109"/>
      <c r="KH552" s="109"/>
      <c r="KI552" s="109"/>
      <c r="KJ552" s="109"/>
      <c r="KK552" s="109"/>
      <c r="KL552" s="109"/>
      <c r="KM552" s="109"/>
      <c r="KN552" s="109"/>
      <c r="KO552" s="109"/>
      <c r="KP552" s="109"/>
      <c r="KQ552" s="109"/>
      <c r="KR552" s="109"/>
      <c r="KS552" s="109"/>
      <c r="KT552" s="109"/>
      <c r="KU552" s="109"/>
      <c r="KV552" s="109"/>
      <c r="KW552" s="109"/>
      <c r="KX552" s="109"/>
      <c r="KY552" s="109"/>
      <c r="KZ552" s="109"/>
      <c r="LA552" s="109"/>
      <c r="LB552" s="109"/>
      <c r="LC552" s="109"/>
      <c r="LD552" s="109"/>
      <c r="LE552" s="109"/>
      <c r="LF552" s="109"/>
      <c r="LG552" s="109"/>
      <c r="LH552" s="109"/>
      <c r="LI552" s="109"/>
      <c r="LJ552" s="109"/>
      <c r="LK552" s="109"/>
      <c r="LL552" s="109"/>
      <c r="LM552" s="109"/>
      <c r="LN552" s="109"/>
      <c r="LO552" s="109"/>
      <c r="LP552" s="109"/>
      <c r="LQ552" s="109"/>
      <c r="LR552" s="109"/>
      <c r="LS552" s="109"/>
      <c r="LT552" s="109"/>
      <c r="LU552" s="109"/>
      <c r="LV552" s="109"/>
      <c r="LW552" s="109"/>
      <c r="LX552" s="109"/>
      <c r="LY552" s="109"/>
      <c r="LZ552" s="109"/>
      <c r="MA552" s="109"/>
      <c r="MB552" s="109"/>
      <c r="MC552" s="109"/>
      <c r="MD552" s="109"/>
      <c r="ME552" s="109"/>
      <c r="MF552" s="109"/>
      <c r="MG552" s="109"/>
      <c r="MH552" s="109"/>
      <c r="MI552" s="109"/>
      <c r="MJ552" s="109"/>
      <c r="MK552" s="109"/>
      <c r="ML552" s="109"/>
      <c r="MM552" s="109"/>
      <c r="MN552" s="109"/>
      <c r="MO552" s="109"/>
      <c r="MP552" s="109"/>
      <c r="MQ552" s="109"/>
      <c r="MR552" s="109"/>
      <c r="MS552" s="109"/>
      <c r="MT552" s="109"/>
      <c r="MU552" s="109"/>
      <c r="MV552" s="109"/>
      <c r="MW552" s="109"/>
      <c r="MX552" s="109"/>
      <c r="MY552" s="109"/>
      <c r="MZ552" s="109"/>
      <c r="NA552" s="109"/>
      <c r="NB552" s="109"/>
      <c r="NC552" s="109"/>
      <c r="ND552" s="109"/>
      <c r="NE552" s="109"/>
      <c r="NF552" s="109"/>
      <c r="NG552" s="109"/>
      <c r="NH552" s="109"/>
      <c r="NI552" s="109"/>
      <c r="NJ552" s="109"/>
      <c r="NK552" s="109"/>
      <c r="NL552" s="109"/>
      <c r="NM552" s="109"/>
      <c r="NN552" s="109"/>
      <c r="NO552" s="109"/>
      <c r="NP552" s="109"/>
      <c r="NQ552" s="109"/>
      <c r="NR552" s="109"/>
      <c r="NS552" s="109"/>
      <c r="NT552" s="109"/>
      <c r="NU552" s="109"/>
      <c r="NV552" s="109"/>
      <c r="NW552" s="109"/>
      <c r="NX552" s="109"/>
      <c r="NY552" s="109"/>
      <c r="NZ552" s="109"/>
      <c r="OA552" s="109"/>
      <c r="OB552" s="109"/>
      <c r="OC552" s="109"/>
      <c r="OD552" s="109"/>
      <c r="OE552" s="109"/>
      <c r="OF552" s="109"/>
      <c r="OG552" s="109"/>
      <c r="OH552" s="109"/>
      <c r="OI552" s="109"/>
      <c r="OJ552" s="109"/>
      <c r="OK552" s="109"/>
      <c r="OL552" s="109"/>
      <c r="OM552" s="109"/>
      <c r="ON552" s="109"/>
      <c r="OO552" s="109"/>
      <c r="OP552" s="109"/>
      <c r="OQ552" s="109"/>
      <c r="OR552" s="109"/>
      <c r="OS552" s="109"/>
      <c r="OT552" s="109"/>
      <c r="OU552" s="109"/>
      <c r="OV552" s="109"/>
      <c r="OW552" s="109"/>
      <c r="OX552" s="109"/>
      <c r="OY552" s="109"/>
      <c r="OZ552" s="109"/>
      <c r="PA552" s="109"/>
      <c r="PB552" s="109"/>
      <c r="PC552" s="109"/>
      <c r="PD552" s="109"/>
      <c r="PE552" s="109"/>
      <c r="PF552" s="109"/>
      <c r="PG552" s="109"/>
      <c r="PH552" s="109"/>
      <c r="PI552" s="109"/>
      <c r="PJ552" s="109"/>
      <c r="PK552" s="109"/>
      <c r="PL552" s="109"/>
      <c r="PM552" s="109"/>
      <c r="PN552" s="109"/>
      <c r="PO552" s="109"/>
      <c r="PP552" s="109"/>
      <c r="PQ552" s="109"/>
      <c r="PR552" s="109"/>
      <c r="PS552" s="109"/>
      <c r="PT552" s="109"/>
      <c r="PU552" s="109"/>
      <c r="PV552" s="109"/>
      <c r="PW552" s="109"/>
      <c r="PX552" s="109"/>
      <c r="PY552" s="109"/>
      <c r="PZ552" s="109"/>
      <c r="QA552" s="109"/>
      <c r="QB552" s="109"/>
      <c r="QC552" s="109"/>
      <c r="QD552" s="109"/>
      <c r="QE552" s="109"/>
      <c r="QF552" s="109"/>
      <c r="QG552" s="109"/>
      <c r="QH552" s="109"/>
      <c r="QI552" s="109"/>
      <c r="QJ552" s="109"/>
      <c r="QK552" s="23">
        <f t="shared" si="8"/>
        <v>20</v>
      </c>
      <c r="QL552" s="125"/>
      <c r="QM552" s="148"/>
      <c r="QN552" s="125"/>
      <c r="QO552" s="125"/>
      <c r="QP552" s="125"/>
      <c r="QQ552" s="125"/>
      <c r="QR552" s="125"/>
    </row>
    <row r="553" spans="1:460" s="5" customFormat="1" ht="12.75" customHeight="1" x14ac:dyDescent="0.2">
      <c r="A553" s="52">
        <v>44783</v>
      </c>
      <c r="B553" s="90" t="s">
        <v>580</v>
      </c>
      <c r="C553" s="107"/>
      <c r="D553" s="107"/>
      <c r="E553" s="108">
        <v>50</v>
      </c>
      <c r="F553" s="108"/>
      <c r="G553" s="108"/>
      <c r="H553" s="108"/>
      <c r="I553" s="108"/>
      <c r="J553" s="108"/>
      <c r="K553" s="108"/>
      <c r="L553" s="108"/>
      <c r="M553" s="108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>
        <v>6</v>
      </c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 s="109"/>
      <c r="BD553" s="109"/>
      <c r="BE553" s="109"/>
      <c r="BF553" s="109"/>
      <c r="BG553" s="109"/>
      <c r="BH553" s="109"/>
      <c r="BI553" s="109"/>
      <c r="BJ553" s="109"/>
      <c r="BK553" s="109"/>
      <c r="BL553" s="109">
        <v>50</v>
      </c>
      <c r="BM553" s="109"/>
      <c r="BN553" s="109"/>
      <c r="BO553" s="109"/>
      <c r="BP553" s="109"/>
      <c r="BQ553" s="109"/>
      <c r="BR553" s="109"/>
      <c r="BS553" s="109"/>
      <c r="BT553" s="109"/>
      <c r="BU553" s="109"/>
      <c r="BV553" s="109"/>
      <c r="BW553" s="109"/>
      <c r="BX553" s="109"/>
      <c r="BY553" s="109"/>
      <c r="BZ553" s="109"/>
      <c r="CA553" s="109"/>
      <c r="CB553" s="109"/>
      <c r="CC553" s="109"/>
      <c r="CD553" s="109"/>
      <c r="CE553" s="109"/>
      <c r="CF553" s="109"/>
      <c r="CG553" s="109"/>
      <c r="CH553" s="109"/>
      <c r="CI553" s="109"/>
      <c r="CJ553" s="109"/>
      <c r="CK553" s="109"/>
      <c r="CL553" s="109"/>
      <c r="CM553" s="109"/>
      <c r="CN553" s="109"/>
      <c r="CO553" s="109"/>
      <c r="CP553" s="109"/>
      <c r="CQ553" s="109"/>
      <c r="CR553" s="109"/>
      <c r="CS553" s="109"/>
      <c r="CT553" s="109"/>
      <c r="CU553" s="109"/>
      <c r="CV553" s="109"/>
      <c r="CW553" s="109"/>
      <c r="CX553" s="109"/>
      <c r="CY553" s="109"/>
      <c r="CZ553" s="109"/>
      <c r="DA553" s="109"/>
      <c r="DB553" s="109"/>
      <c r="DC553" s="109"/>
      <c r="DD553" s="109"/>
      <c r="DE553" s="109"/>
      <c r="DF553" s="109"/>
      <c r="DG553" s="109"/>
      <c r="DH553" s="109"/>
      <c r="DI553" s="109"/>
      <c r="DJ553" s="109"/>
      <c r="DK553" s="109"/>
      <c r="DL553" s="109"/>
      <c r="DM553" s="109"/>
      <c r="DN553" s="109"/>
      <c r="DO553" s="109"/>
      <c r="DP553" s="109"/>
      <c r="DQ553" s="109"/>
      <c r="DR553" s="109"/>
      <c r="DS553" s="109"/>
      <c r="DT553" s="109"/>
      <c r="DU553" s="109"/>
      <c r="DV553" s="109">
        <v>5.4</v>
      </c>
      <c r="DW553" s="109"/>
      <c r="DX553" s="109"/>
      <c r="DY553" s="109"/>
      <c r="DZ553" s="109"/>
      <c r="EA553" s="109"/>
      <c r="EB553" s="109"/>
      <c r="EC553" s="109"/>
      <c r="ED553" s="109"/>
      <c r="EE553" s="109"/>
      <c r="EF553" s="109"/>
      <c r="EG553" s="109"/>
      <c r="EH553" s="109"/>
      <c r="EI553" s="109"/>
      <c r="EJ553" s="109"/>
      <c r="EK553" s="109"/>
      <c r="EL553" s="109"/>
      <c r="EM553" s="109"/>
      <c r="EN553" s="109"/>
      <c r="EO553" s="109"/>
      <c r="EP553" s="109"/>
      <c r="EQ553" s="109"/>
      <c r="ER553" s="109"/>
      <c r="ES553" s="109"/>
      <c r="ET553" s="109"/>
      <c r="EU553" s="109"/>
      <c r="EV553" s="109"/>
      <c r="EW553" s="109"/>
      <c r="EX553" s="109"/>
      <c r="EY553" s="109"/>
      <c r="EZ553" s="109"/>
      <c r="FA553" s="109"/>
      <c r="FB553" s="109"/>
      <c r="FC553" s="109"/>
      <c r="FD553" s="109"/>
      <c r="FE553" s="109"/>
      <c r="FF553" s="109"/>
      <c r="FG553" s="109"/>
      <c r="FH553" s="109"/>
      <c r="FI553" s="109"/>
      <c r="FJ553" s="109"/>
      <c r="FK553" s="109"/>
      <c r="FL553" s="109"/>
      <c r="FM553" s="109"/>
      <c r="FN553" s="109"/>
      <c r="FO553" s="109"/>
      <c r="FP553" s="109"/>
      <c r="FQ553" s="109"/>
      <c r="FR553" s="109"/>
      <c r="FS553" s="109"/>
      <c r="FT553" s="109"/>
      <c r="FU553" s="109"/>
      <c r="FV553" s="109"/>
      <c r="FW553" s="109"/>
      <c r="FX553" s="109"/>
      <c r="FY553" s="109"/>
      <c r="FZ553" s="109"/>
      <c r="GA553" s="109"/>
      <c r="GB553" s="109"/>
      <c r="GC553" s="109"/>
      <c r="GD553" s="109"/>
      <c r="GE553" s="109"/>
      <c r="GF553" s="109"/>
      <c r="GG553" s="109">
        <v>3</v>
      </c>
      <c r="GH553" s="109"/>
      <c r="GI553" s="109"/>
      <c r="GJ553" s="109"/>
      <c r="GK553" s="109"/>
      <c r="GL553" s="109"/>
      <c r="GM553" s="109"/>
      <c r="GN553" s="109"/>
      <c r="GO553" s="109"/>
      <c r="GP553" s="109"/>
      <c r="GQ553" s="109"/>
      <c r="GR553" s="109"/>
      <c r="GS553" s="109"/>
      <c r="GT553" s="109"/>
      <c r="GU553" s="109"/>
      <c r="GV553" s="109"/>
      <c r="GW553" s="109"/>
      <c r="GX553" s="109"/>
      <c r="GY553" s="109"/>
      <c r="GZ553" s="109"/>
      <c r="HA553" s="109"/>
      <c r="HB553" s="109"/>
      <c r="HC553" s="109"/>
      <c r="HD553" s="109"/>
      <c r="HE553" s="109"/>
      <c r="HF553" s="109"/>
      <c r="HG553" s="109"/>
      <c r="HH553" s="109"/>
      <c r="HI553" s="109"/>
      <c r="HJ553" s="109"/>
      <c r="HK553" s="109"/>
      <c r="HL553" s="109"/>
      <c r="HM553" s="109"/>
      <c r="HN553" s="109"/>
      <c r="HO553" s="109"/>
      <c r="HP553" s="109"/>
      <c r="HQ553" s="109"/>
      <c r="HR553" s="109"/>
      <c r="HS553" s="109"/>
      <c r="HT553" s="109"/>
      <c r="HU553" s="109"/>
      <c r="HV553" s="109"/>
      <c r="HW553" s="109"/>
      <c r="HX553" s="109"/>
      <c r="HY553" s="109"/>
      <c r="HZ553" s="109"/>
      <c r="IA553" s="109"/>
      <c r="IB553" s="109"/>
      <c r="IC553" s="109"/>
      <c r="ID553" s="109"/>
      <c r="IE553" s="109"/>
      <c r="IF553" s="109"/>
      <c r="IG553" s="109"/>
      <c r="IH553" s="109"/>
      <c r="II553" s="109"/>
      <c r="IJ553" s="109"/>
      <c r="IK553" s="109"/>
      <c r="IL553" s="109"/>
      <c r="IM553" s="109"/>
      <c r="IN553" s="109"/>
      <c r="IO553" s="109"/>
      <c r="IP553" s="109"/>
      <c r="IQ553" s="109"/>
      <c r="IR553" s="109"/>
      <c r="IS553" s="109"/>
      <c r="IT553" s="109"/>
      <c r="IU553" s="109"/>
      <c r="IV553" s="109"/>
      <c r="IW553" s="109"/>
      <c r="IX553" s="109"/>
      <c r="IY553" s="109"/>
      <c r="IZ553" s="109"/>
      <c r="JA553" s="109"/>
      <c r="JB553" s="109"/>
      <c r="JC553" s="109"/>
      <c r="JD553" s="109"/>
      <c r="JE553" s="109"/>
      <c r="JF553" s="109"/>
      <c r="JG553" s="109"/>
      <c r="JH553" s="109"/>
      <c r="JI553" s="109"/>
      <c r="JJ553" s="109"/>
      <c r="JK553" s="109"/>
      <c r="JL553" s="109"/>
      <c r="JM553" s="109"/>
      <c r="JN553" s="109"/>
      <c r="JO553" s="109"/>
      <c r="JP553" s="109"/>
      <c r="JQ553" s="109"/>
      <c r="JR553" s="109"/>
      <c r="JS553" s="109"/>
      <c r="JT553" s="109"/>
      <c r="JU553" s="109"/>
      <c r="JV553" s="109"/>
      <c r="JW553" s="109"/>
      <c r="JX553" s="109"/>
      <c r="JY553" s="109"/>
      <c r="JZ553" s="109"/>
      <c r="KA553" s="109"/>
      <c r="KB553" s="109"/>
      <c r="KC553" s="109"/>
      <c r="KD553" s="109"/>
      <c r="KE553" s="109"/>
      <c r="KF553" s="109"/>
      <c r="KG553" s="109"/>
      <c r="KH553" s="109"/>
      <c r="KI553" s="109"/>
      <c r="KJ553" s="109"/>
      <c r="KK553" s="109"/>
      <c r="KL553" s="109"/>
      <c r="KM553" s="109"/>
      <c r="KN553" s="109"/>
      <c r="KO553" s="109"/>
      <c r="KP553" s="109"/>
      <c r="KQ553" s="109"/>
      <c r="KR553" s="109"/>
      <c r="KS553" s="109"/>
      <c r="KT553" s="109"/>
      <c r="KU553" s="109"/>
      <c r="KV553" s="109"/>
      <c r="KW553" s="109"/>
      <c r="KX553" s="109"/>
      <c r="KY553" s="109"/>
      <c r="KZ553" s="109"/>
      <c r="LA553" s="109"/>
      <c r="LB553" s="109"/>
      <c r="LC553" s="109"/>
      <c r="LD553" s="109"/>
      <c r="LE553" s="109"/>
      <c r="LF553" s="109"/>
      <c r="LG553" s="109"/>
      <c r="LH553" s="109"/>
      <c r="LI553" s="109"/>
      <c r="LJ553" s="109"/>
      <c r="LK553" s="109"/>
      <c r="LL553" s="109"/>
      <c r="LM553" s="109"/>
      <c r="LN553" s="109"/>
      <c r="LO553" s="109"/>
      <c r="LP553" s="109"/>
      <c r="LQ553" s="109"/>
      <c r="LR553" s="109"/>
      <c r="LS553" s="109"/>
      <c r="LT553" s="109"/>
      <c r="LU553" s="109"/>
      <c r="LV553" s="109"/>
      <c r="LW553" s="109"/>
      <c r="LX553" s="109"/>
      <c r="LY553" s="109"/>
      <c r="LZ553" s="109"/>
      <c r="MA553" s="109"/>
      <c r="MB553" s="109"/>
      <c r="MC553" s="109"/>
      <c r="MD553" s="109"/>
      <c r="ME553" s="109"/>
      <c r="MF553" s="109"/>
      <c r="MG553" s="109"/>
      <c r="MH553" s="109"/>
      <c r="MI553" s="109"/>
      <c r="MJ553" s="109"/>
      <c r="MK553" s="109"/>
      <c r="ML553" s="109"/>
      <c r="MM553" s="109"/>
      <c r="MN553" s="109"/>
      <c r="MO553" s="109"/>
      <c r="MP553" s="109"/>
      <c r="MQ553" s="109"/>
      <c r="MR553" s="109"/>
      <c r="MS553" s="109"/>
      <c r="MT553" s="109"/>
      <c r="MU553" s="109"/>
      <c r="MV553" s="109"/>
      <c r="MW553" s="109"/>
      <c r="MX553" s="109"/>
      <c r="MY553" s="109"/>
      <c r="MZ553" s="109"/>
      <c r="NA553" s="109"/>
      <c r="NB553" s="109"/>
      <c r="NC553" s="109"/>
      <c r="ND553" s="109"/>
      <c r="NE553" s="109"/>
      <c r="NF553" s="109"/>
      <c r="NG553" s="109"/>
      <c r="NH553" s="109"/>
      <c r="NI553" s="109"/>
      <c r="NJ553" s="109"/>
      <c r="NK553" s="109"/>
      <c r="NL553" s="109"/>
      <c r="NM553" s="109"/>
      <c r="NN553" s="109"/>
      <c r="NO553" s="109"/>
      <c r="NP553" s="109"/>
      <c r="NQ553" s="109"/>
      <c r="NR553" s="109"/>
      <c r="NS553" s="109"/>
      <c r="NT553" s="109"/>
      <c r="NU553" s="109"/>
      <c r="NV553" s="109"/>
      <c r="NW553" s="109"/>
      <c r="NX553" s="109"/>
      <c r="NY553" s="109"/>
      <c r="NZ553" s="109"/>
      <c r="OA553" s="109"/>
      <c r="OB553" s="109"/>
      <c r="OC553" s="109"/>
      <c r="OD553" s="109"/>
      <c r="OE553" s="109"/>
      <c r="OF553" s="109"/>
      <c r="OG553" s="109"/>
      <c r="OH553" s="109"/>
      <c r="OI553" s="109"/>
      <c r="OJ553" s="109"/>
      <c r="OK553" s="109"/>
      <c r="OL553" s="109"/>
      <c r="OM553" s="109"/>
      <c r="ON553" s="109"/>
      <c r="OO553" s="109"/>
      <c r="OP553" s="109"/>
      <c r="OQ553" s="109"/>
      <c r="OR553" s="109"/>
      <c r="OS553" s="109"/>
      <c r="OT553" s="109"/>
      <c r="OU553" s="109"/>
      <c r="OV553" s="109"/>
      <c r="OW553" s="109"/>
      <c r="OX553" s="109"/>
      <c r="OY553" s="109"/>
      <c r="OZ553" s="109"/>
      <c r="PA553" s="109"/>
      <c r="PB553" s="109"/>
      <c r="PC553" s="109"/>
      <c r="PD553" s="109"/>
      <c r="PE553" s="109"/>
      <c r="PF553" s="109"/>
      <c r="PG553" s="109"/>
      <c r="PH553" s="109"/>
      <c r="PI553" s="109"/>
      <c r="PJ553" s="109"/>
      <c r="PK553" s="109"/>
      <c r="PL553" s="109"/>
      <c r="PM553" s="109"/>
      <c r="PN553" s="109"/>
      <c r="PO553" s="109"/>
      <c r="PP553" s="109"/>
      <c r="PQ553" s="109"/>
      <c r="PR553" s="109"/>
      <c r="PS553" s="109"/>
      <c r="PT553" s="109"/>
      <c r="PU553" s="109"/>
      <c r="PV553" s="109"/>
      <c r="PW553" s="109"/>
      <c r="PX553" s="109"/>
      <c r="PY553" s="109"/>
      <c r="PZ553" s="109"/>
      <c r="QA553" s="109"/>
      <c r="QB553" s="109"/>
      <c r="QC553" s="109"/>
      <c r="QD553" s="109"/>
      <c r="QE553" s="109"/>
      <c r="QF553" s="109"/>
      <c r="QG553" s="109"/>
      <c r="QH553" s="109"/>
      <c r="QI553" s="109"/>
      <c r="QJ553" s="109"/>
      <c r="QK553" s="23">
        <f t="shared" si="8"/>
        <v>114.4</v>
      </c>
      <c r="QL553" s="125"/>
      <c r="QM553" s="148"/>
      <c r="QN553" s="125"/>
      <c r="QO553" s="125"/>
      <c r="QP553" s="125"/>
      <c r="QQ553" s="125"/>
      <c r="QR553" s="125"/>
    </row>
    <row r="554" spans="1:460" s="5" customFormat="1" ht="12.75" customHeight="1" x14ac:dyDescent="0.2">
      <c r="A554" s="52">
        <v>44784</v>
      </c>
      <c r="B554" s="161" t="s">
        <v>414</v>
      </c>
      <c r="C554" s="107"/>
      <c r="D554" s="107"/>
      <c r="E554" s="108"/>
      <c r="F554" s="108"/>
      <c r="G554" s="108"/>
      <c r="H554" s="108"/>
      <c r="I554" s="108"/>
      <c r="J554" s="108"/>
      <c r="K554" s="108"/>
      <c r="L554" s="108"/>
      <c r="M554" s="108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 s="109"/>
      <c r="BD554" s="109"/>
      <c r="BE554" s="109"/>
      <c r="BF554" s="109"/>
      <c r="BG554" s="109"/>
      <c r="BH554" s="109"/>
      <c r="BI554" s="109"/>
      <c r="BJ554" s="109"/>
      <c r="BK554" s="109"/>
      <c r="BL554" s="109"/>
      <c r="BM554" s="109"/>
      <c r="BN554" s="109"/>
      <c r="BO554" s="109"/>
      <c r="BP554" s="109"/>
      <c r="BQ554" s="109"/>
      <c r="BR554" s="109"/>
      <c r="BS554" s="109"/>
      <c r="BT554" s="109"/>
      <c r="BU554" s="109"/>
      <c r="BV554" s="109"/>
      <c r="BW554" s="109"/>
      <c r="BX554" s="109"/>
      <c r="BY554" s="109"/>
      <c r="BZ554" s="109"/>
      <c r="CA554" s="109"/>
      <c r="CB554" s="109"/>
      <c r="CC554" s="109"/>
      <c r="CD554" s="109"/>
      <c r="CE554" s="109"/>
      <c r="CF554" s="109"/>
      <c r="CG554" s="109"/>
      <c r="CH554" s="109"/>
      <c r="CI554" s="109"/>
      <c r="CJ554" s="109"/>
      <c r="CK554" s="109"/>
      <c r="CL554" s="109"/>
      <c r="CM554" s="109"/>
      <c r="CN554" s="109"/>
      <c r="CO554" s="109"/>
      <c r="CP554" s="109"/>
      <c r="CQ554" s="109"/>
      <c r="CR554" s="109"/>
      <c r="CS554" s="109"/>
      <c r="CT554" s="109"/>
      <c r="CU554" s="109"/>
      <c r="CV554" s="109"/>
      <c r="CW554" s="109"/>
      <c r="CX554" s="109"/>
      <c r="CY554" s="109"/>
      <c r="CZ554" s="109"/>
      <c r="DA554" s="109"/>
      <c r="DB554" s="109"/>
      <c r="DC554" s="109"/>
      <c r="DD554" s="109"/>
      <c r="DE554" s="109"/>
      <c r="DF554" s="109"/>
      <c r="DG554" s="109"/>
      <c r="DH554" s="109"/>
      <c r="DI554" s="109"/>
      <c r="DJ554" s="109"/>
      <c r="DK554" s="109"/>
      <c r="DL554" s="109"/>
      <c r="DM554" s="109"/>
      <c r="DN554" s="109"/>
      <c r="DO554" s="109"/>
      <c r="DP554" s="109"/>
      <c r="DQ554" s="109"/>
      <c r="DR554" s="109"/>
      <c r="DS554" s="109"/>
      <c r="DT554" s="109"/>
      <c r="DU554" s="109"/>
      <c r="DV554" s="109"/>
      <c r="DW554" s="109"/>
      <c r="DX554" s="109"/>
      <c r="DY554" s="109"/>
      <c r="DZ554" s="109"/>
      <c r="EA554" s="109"/>
      <c r="EB554" s="109"/>
      <c r="EC554" s="109"/>
      <c r="ED554" s="109"/>
      <c r="EE554" s="109"/>
      <c r="EF554" s="109"/>
      <c r="EG554" s="109"/>
      <c r="EH554" s="109"/>
      <c r="EI554" s="109"/>
      <c r="EJ554" s="109"/>
      <c r="EK554" s="109"/>
      <c r="EL554" s="109"/>
      <c r="EM554" s="109"/>
      <c r="EN554" s="109"/>
      <c r="EO554" s="109"/>
      <c r="EP554" s="109"/>
      <c r="EQ554" s="109"/>
      <c r="ER554" s="109"/>
      <c r="ES554" s="109"/>
      <c r="ET554" s="109"/>
      <c r="EU554" s="109"/>
      <c r="EV554" s="109"/>
      <c r="EW554" s="109"/>
      <c r="EX554" s="109"/>
      <c r="EY554" s="109"/>
      <c r="EZ554" s="109"/>
      <c r="FA554" s="109"/>
      <c r="FB554" s="109"/>
      <c r="FC554" s="109"/>
      <c r="FD554" s="109"/>
      <c r="FE554" s="109"/>
      <c r="FF554" s="109"/>
      <c r="FG554" s="109"/>
      <c r="FH554" s="109"/>
      <c r="FI554" s="109"/>
      <c r="FJ554" s="109"/>
      <c r="FK554" s="109"/>
      <c r="FL554" s="109"/>
      <c r="FM554" s="109"/>
      <c r="FN554" s="109"/>
      <c r="FO554" s="109"/>
      <c r="FP554" s="109"/>
      <c r="FQ554" s="109"/>
      <c r="FR554" s="109"/>
      <c r="FS554" s="109"/>
      <c r="FT554" s="109"/>
      <c r="FU554" s="109"/>
      <c r="FV554" s="109"/>
      <c r="FW554" s="109"/>
      <c r="FX554" s="109"/>
      <c r="FY554" s="109"/>
      <c r="FZ554" s="109"/>
      <c r="GA554" s="109"/>
      <c r="GB554" s="109"/>
      <c r="GC554" s="109"/>
      <c r="GD554" s="109"/>
      <c r="GE554" s="109"/>
      <c r="GF554" s="109"/>
      <c r="GG554" s="109"/>
      <c r="GH554" s="109"/>
      <c r="GI554" s="109"/>
      <c r="GJ554" s="109"/>
      <c r="GK554" s="109"/>
      <c r="GL554" s="109"/>
      <c r="GM554" s="109"/>
      <c r="GN554" s="109"/>
      <c r="GO554" s="109"/>
      <c r="GP554" s="109"/>
      <c r="GQ554" s="109"/>
      <c r="GR554" s="109"/>
      <c r="GS554" s="109"/>
      <c r="GT554" s="109"/>
      <c r="GU554" s="109"/>
      <c r="GV554" s="109"/>
      <c r="GW554" s="109"/>
      <c r="GX554" s="109"/>
      <c r="GY554" s="109"/>
      <c r="GZ554" s="109"/>
      <c r="HA554" s="109"/>
      <c r="HB554" s="109"/>
      <c r="HC554" s="109"/>
      <c r="HD554" s="109"/>
      <c r="HE554" s="109"/>
      <c r="HF554" s="109"/>
      <c r="HG554" s="109"/>
      <c r="HH554" s="109"/>
      <c r="HI554" s="109"/>
      <c r="HJ554" s="109"/>
      <c r="HK554" s="109"/>
      <c r="HL554" s="109"/>
      <c r="HM554" s="109"/>
      <c r="HN554" s="109"/>
      <c r="HO554" s="109"/>
      <c r="HP554" s="109"/>
      <c r="HQ554" s="109"/>
      <c r="HR554" s="109"/>
      <c r="HS554" s="109"/>
      <c r="HT554" s="109"/>
      <c r="HU554" s="109"/>
      <c r="HV554" s="109"/>
      <c r="HW554" s="109"/>
      <c r="HX554" s="109"/>
      <c r="HY554" s="109"/>
      <c r="HZ554" s="109"/>
      <c r="IA554" s="109"/>
      <c r="IB554" s="109"/>
      <c r="IC554" s="109"/>
      <c r="ID554" s="109"/>
      <c r="IE554" s="109"/>
      <c r="IF554" s="109"/>
      <c r="IG554" s="109"/>
      <c r="IH554" s="109"/>
      <c r="II554" s="109"/>
      <c r="IJ554" s="109"/>
      <c r="IK554" s="109"/>
      <c r="IL554" s="109"/>
      <c r="IM554" s="109"/>
      <c r="IN554" s="109"/>
      <c r="IO554" s="109"/>
      <c r="IP554" s="109"/>
      <c r="IQ554" s="109"/>
      <c r="IR554" s="109"/>
      <c r="IS554" s="109"/>
      <c r="IT554" s="109"/>
      <c r="IU554" s="109"/>
      <c r="IV554" s="109"/>
      <c r="IW554" s="109"/>
      <c r="IX554" s="109"/>
      <c r="IY554" s="109"/>
      <c r="IZ554" s="109"/>
      <c r="JA554" s="109"/>
      <c r="JB554" s="109"/>
      <c r="JC554" s="109"/>
      <c r="JD554" s="109"/>
      <c r="JE554" s="109"/>
      <c r="JF554" s="109"/>
      <c r="JG554" s="109"/>
      <c r="JH554" s="109"/>
      <c r="JI554" s="109"/>
      <c r="JJ554" s="109"/>
      <c r="JK554" s="109"/>
      <c r="JL554" s="109"/>
      <c r="JM554" s="109"/>
      <c r="JN554" s="109"/>
      <c r="JO554" s="109"/>
      <c r="JP554" s="109"/>
      <c r="JQ554" s="109"/>
      <c r="JR554" s="109"/>
      <c r="JS554" s="109"/>
      <c r="JT554" s="109"/>
      <c r="JU554" s="109"/>
      <c r="JV554" s="109"/>
      <c r="JW554" s="109"/>
      <c r="JX554" s="109"/>
      <c r="JY554" s="109"/>
      <c r="JZ554" s="109"/>
      <c r="KA554" s="109"/>
      <c r="KB554" s="109"/>
      <c r="KC554" s="109"/>
      <c r="KD554" s="109"/>
      <c r="KE554" s="109"/>
      <c r="KF554" s="109"/>
      <c r="KG554" s="109"/>
      <c r="KH554" s="109"/>
      <c r="KI554" s="109"/>
      <c r="KJ554" s="109"/>
      <c r="KK554" s="109"/>
      <c r="KL554" s="109"/>
      <c r="KM554" s="109"/>
      <c r="KN554" s="109"/>
      <c r="KO554" s="109"/>
      <c r="KP554" s="109"/>
      <c r="KQ554" s="109"/>
      <c r="KR554" s="109"/>
      <c r="KS554" s="109"/>
      <c r="KT554" s="109"/>
      <c r="KU554" s="109"/>
      <c r="KV554" s="109"/>
      <c r="KW554" s="109"/>
      <c r="KX554" s="109">
        <v>3</v>
      </c>
      <c r="KY554" s="109"/>
      <c r="KZ554" s="109"/>
      <c r="LA554" s="109"/>
      <c r="LB554" s="109"/>
      <c r="LC554" s="109"/>
      <c r="LD554" s="109"/>
      <c r="LE554" s="109"/>
      <c r="LF554" s="109"/>
      <c r="LG554" s="109"/>
      <c r="LH554" s="109"/>
      <c r="LI554" s="109"/>
      <c r="LJ554" s="109"/>
      <c r="LK554" s="109"/>
      <c r="LL554" s="109"/>
      <c r="LM554" s="109"/>
      <c r="LN554" s="109"/>
      <c r="LO554" s="109"/>
      <c r="LP554" s="109"/>
      <c r="LQ554" s="109"/>
      <c r="LR554" s="109"/>
      <c r="LS554" s="109"/>
      <c r="LT554" s="109"/>
      <c r="LU554" s="109"/>
      <c r="LV554" s="109"/>
      <c r="LW554" s="109"/>
      <c r="LX554" s="109"/>
      <c r="LY554" s="109"/>
      <c r="LZ554" s="109"/>
      <c r="MA554" s="109"/>
      <c r="MB554" s="109"/>
      <c r="MC554" s="109"/>
      <c r="MD554" s="109"/>
      <c r="ME554" s="109"/>
      <c r="MF554" s="109"/>
      <c r="MG554" s="109"/>
      <c r="MH554" s="109"/>
      <c r="MI554" s="109"/>
      <c r="MJ554" s="109"/>
      <c r="MK554" s="109"/>
      <c r="ML554" s="109"/>
      <c r="MM554" s="109"/>
      <c r="MN554" s="109"/>
      <c r="MO554" s="109"/>
      <c r="MP554" s="109"/>
      <c r="MQ554" s="109"/>
      <c r="MR554" s="109"/>
      <c r="MS554" s="109"/>
      <c r="MT554" s="109"/>
      <c r="MU554" s="109"/>
      <c r="MV554" s="109"/>
      <c r="MW554" s="109"/>
      <c r="MX554" s="109"/>
      <c r="MY554" s="109"/>
      <c r="MZ554" s="109"/>
      <c r="NA554" s="109"/>
      <c r="NB554" s="109"/>
      <c r="NC554" s="109"/>
      <c r="ND554" s="109"/>
      <c r="NE554" s="109"/>
      <c r="NF554" s="109"/>
      <c r="NG554" s="109"/>
      <c r="NH554" s="109"/>
      <c r="NI554" s="109"/>
      <c r="NJ554" s="109"/>
      <c r="NK554" s="109"/>
      <c r="NL554" s="109"/>
      <c r="NM554" s="109"/>
      <c r="NN554" s="109"/>
      <c r="NO554" s="109"/>
      <c r="NP554" s="109"/>
      <c r="NQ554" s="109"/>
      <c r="NR554" s="109"/>
      <c r="NS554" s="109"/>
      <c r="NT554" s="109"/>
      <c r="NU554" s="109"/>
      <c r="NV554" s="109"/>
      <c r="NW554" s="109"/>
      <c r="NX554" s="109"/>
      <c r="NY554" s="109"/>
      <c r="NZ554" s="109"/>
      <c r="OA554" s="109"/>
      <c r="OB554" s="109"/>
      <c r="OC554" s="109"/>
      <c r="OD554" s="109"/>
      <c r="OE554" s="109"/>
      <c r="OF554" s="109"/>
      <c r="OG554" s="109"/>
      <c r="OH554" s="109"/>
      <c r="OI554" s="109"/>
      <c r="OJ554" s="109"/>
      <c r="OK554" s="109"/>
      <c r="OL554" s="109"/>
      <c r="OM554" s="109"/>
      <c r="ON554" s="109"/>
      <c r="OO554" s="109"/>
      <c r="OP554" s="109"/>
      <c r="OQ554" s="109"/>
      <c r="OR554" s="109"/>
      <c r="OS554" s="109"/>
      <c r="OT554" s="109"/>
      <c r="OU554" s="109"/>
      <c r="OV554" s="109"/>
      <c r="OW554" s="109"/>
      <c r="OX554" s="109"/>
      <c r="OY554" s="109"/>
      <c r="OZ554" s="109"/>
      <c r="PA554" s="109"/>
      <c r="PB554" s="109"/>
      <c r="PC554" s="109"/>
      <c r="PD554" s="109"/>
      <c r="PE554" s="109"/>
      <c r="PF554" s="109"/>
      <c r="PG554" s="109"/>
      <c r="PH554" s="109"/>
      <c r="PI554" s="109"/>
      <c r="PJ554" s="109"/>
      <c r="PK554" s="109"/>
      <c r="PL554" s="109"/>
      <c r="PM554" s="109"/>
      <c r="PN554" s="109"/>
      <c r="PO554" s="109"/>
      <c r="PP554" s="109"/>
      <c r="PQ554" s="109"/>
      <c r="PR554" s="109"/>
      <c r="PS554" s="109"/>
      <c r="PT554" s="109"/>
      <c r="PU554" s="109"/>
      <c r="PV554" s="109"/>
      <c r="PW554" s="109"/>
      <c r="PX554" s="109"/>
      <c r="PY554" s="109"/>
      <c r="PZ554" s="109"/>
      <c r="QA554" s="109"/>
      <c r="QB554" s="109"/>
      <c r="QC554" s="109"/>
      <c r="QD554" s="109"/>
      <c r="QE554" s="109"/>
      <c r="QF554" s="109"/>
      <c r="QG554" s="109"/>
      <c r="QH554" s="109"/>
      <c r="QI554" s="109"/>
      <c r="QJ554" s="109"/>
      <c r="QK554" s="23">
        <f t="shared" si="8"/>
        <v>3</v>
      </c>
      <c r="QL554" s="125"/>
      <c r="QM554" s="148"/>
      <c r="QN554" s="125"/>
      <c r="QO554" s="125"/>
      <c r="QP554" s="125"/>
      <c r="QQ554" s="125"/>
      <c r="QR554" s="125"/>
    </row>
    <row r="555" spans="1:460" s="5" customFormat="1" ht="12.75" customHeight="1" x14ac:dyDescent="0.2">
      <c r="A555" s="52">
        <v>44784</v>
      </c>
      <c r="B555" s="162" t="s">
        <v>334</v>
      </c>
      <c r="C555" s="107"/>
      <c r="D555" s="107"/>
      <c r="E555" s="108"/>
      <c r="F555" s="108"/>
      <c r="G555" s="108"/>
      <c r="H555" s="108"/>
      <c r="I555" s="108"/>
      <c r="J555" s="108"/>
      <c r="K555" s="108"/>
      <c r="L555" s="108"/>
      <c r="M555" s="108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 s="109"/>
      <c r="BD555" s="109"/>
      <c r="BE555" s="109"/>
      <c r="BF555" s="109"/>
      <c r="BG555" s="109"/>
      <c r="BH555" s="109"/>
      <c r="BI555" s="109"/>
      <c r="BJ555" s="109"/>
      <c r="BK555" s="109"/>
      <c r="BL555" s="109"/>
      <c r="BM555" s="109"/>
      <c r="BN555" s="109"/>
      <c r="BO555" s="109"/>
      <c r="BP555" s="109"/>
      <c r="BQ555" s="109"/>
      <c r="BR555" s="109"/>
      <c r="BS555" s="109">
        <v>2</v>
      </c>
      <c r="BT555" s="109"/>
      <c r="BU555" s="109"/>
      <c r="BV555" s="109"/>
      <c r="BW555" s="109"/>
      <c r="BX555" s="109"/>
      <c r="BY555" s="109"/>
      <c r="BZ555" s="109"/>
      <c r="CA555" s="109"/>
      <c r="CB555" s="109"/>
      <c r="CC555" s="109"/>
      <c r="CD555" s="109"/>
      <c r="CE555" s="109"/>
      <c r="CF555" s="109"/>
      <c r="CG555" s="109"/>
      <c r="CH555" s="109"/>
      <c r="CI555" s="109"/>
      <c r="CJ555" s="109"/>
      <c r="CK555" s="109"/>
      <c r="CL555" s="109"/>
      <c r="CM555" s="109"/>
      <c r="CN555" s="109"/>
      <c r="CO555" s="109"/>
      <c r="CP555" s="109"/>
      <c r="CQ555" s="109"/>
      <c r="CR555" s="109"/>
      <c r="CS555" s="109"/>
      <c r="CT555" s="109"/>
      <c r="CU555" s="109"/>
      <c r="CV555" s="109"/>
      <c r="CW555" s="109"/>
      <c r="CX555" s="109"/>
      <c r="CY555" s="109"/>
      <c r="CZ555" s="109"/>
      <c r="DA555" s="109"/>
      <c r="DB555" s="109"/>
      <c r="DC555" s="109"/>
      <c r="DD555" s="109"/>
      <c r="DE555" s="109"/>
      <c r="DF555" s="109"/>
      <c r="DG555" s="109"/>
      <c r="DH555" s="109"/>
      <c r="DI555" s="109"/>
      <c r="DJ555" s="109"/>
      <c r="DK555" s="109"/>
      <c r="DL555" s="109"/>
      <c r="DM555" s="109"/>
      <c r="DN555" s="109"/>
      <c r="DO555" s="109"/>
      <c r="DP555" s="109"/>
      <c r="DQ555" s="109"/>
      <c r="DR555" s="109"/>
      <c r="DS555" s="109"/>
      <c r="DT555" s="109"/>
      <c r="DU555" s="109"/>
      <c r="DV555" s="109"/>
      <c r="DW555" s="109"/>
      <c r="DX555" s="109"/>
      <c r="DY555" s="109"/>
      <c r="DZ555" s="109"/>
      <c r="EA555" s="109"/>
      <c r="EB555" s="109"/>
      <c r="EC555" s="109"/>
      <c r="ED555" s="109"/>
      <c r="EE555" s="109"/>
      <c r="EF555" s="109"/>
      <c r="EG555" s="109"/>
      <c r="EH555" s="109"/>
      <c r="EI555" s="109"/>
      <c r="EJ555" s="109"/>
      <c r="EK555" s="109"/>
      <c r="EL555" s="109"/>
      <c r="EM555" s="109"/>
      <c r="EN555" s="109"/>
      <c r="EO555" s="109"/>
      <c r="EP555" s="109"/>
      <c r="EQ555" s="109"/>
      <c r="ER555" s="109"/>
      <c r="ES555" s="109"/>
      <c r="ET555" s="109"/>
      <c r="EU555" s="109"/>
      <c r="EV555" s="109"/>
      <c r="EW555" s="109"/>
      <c r="EX555" s="109"/>
      <c r="EY555" s="109"/>
      <c r="EZ555" s="109"/>
      <c r="FA555" s="109"/>
      <c r="FB555" s="109"/>
      <c r="FC555" s="109"/>
      <c r="FD555" s="109"/>
      <c r="FE555" s="109"/>
      <c r="FF555" s="109"/>
      <c r="FG555" s="109"/>
      <c r="FH555" s="109"/>
      <c r="FI555" s="109"/>
      <c r="FJ555" s="109"/>
      <c r="FK555" s="109"/>
      <c r="FL555" s="109"/>
      <c r="FM555" s="109"/>
      <c r="FN555" s="109"/>
      <c r="FO555" s="109"/>
      <c r="FP555" s="109"/>
      <c r="FQ555" s="109"/>
      <c r="FR555" s="109"/>
      <c r="FS555" s="109"/>
      <c r="FT555" s="109"/>
      <c r="FU555" s="109"/>
      <c r="FV555" s="109"/>
      <c r="FW555" s="109"/>
      <c r="FX555" s="109"/>
      <c r="FY555" s="109"/>
      <c r="FZ555" s="109"/>
      <c r="GA555" s="109"/>
      <c r="GB555" s="109"/>
      <c r="GC555" s="109"/>
      <c r="GD555" s="109"/>
      <c r="GE555" s="109"/>
      <c r="GF555" s="109"/>
      <c r="GG555" s="109"/>
      <c r="GH555" s="109"/>
      <c r="GI555" s="109"/>
      <c r="GJ555" s="109"/>
      <c r="GK555" s="109"/>
      <c r="GL555" s="109"/>
      <c r="GM555" s="109"/>
      <c r="GN555" s="109"/>
      <c r="GO555" s="109"/>
      <c r="GP555" s="109"/>
      <c r="GQ555" s="109"/>
      <c r="GR555" s="109"/>
      <c r="GS555" s="109"/>
      <c r="GT555" s="109"/>
      <c r="GU555" s="109"/>
      <c r="GV555" s="109"/>
      <c r="GW555" s="109"/>
      <c r="GX555" s="109"/>
      <c r="GY555" s="109"/>
      <c r="GZ555" s="109"/>
      <c r="HA555" s="109"/>
      <c r="HB555" s="109"/>
      <c r="HC555" s="109"/>
      <c r="HD555" s="109"/>
      <c r="HE555" s="109"/>
      <c r="HF555" s="109"/>
      <c r="HG555" s="109"/>
      <c r="HH555" s="109"/>
      <c r="HI555" s="109"/>
      <c r="HJ555" s="109"/>
      <c r="HK555" s="109"/>
      <c r="HL555" s="109"/>
      <c r="HM555" s="109"/>
      <c r="HN555" s="109"/>
      <c r="HO555" s="109"/>
      <c r="HP555" s="109"/>
      <c r="HQ555" s="109"/>
      <c r="HR555" s="109"/>
      <c r="HS555" s="109"/>
      <c r="HT555" s="109"/>
      <c r="HU555" s="109"/>
      <c r="HV555" s="109"/>
      <c r="HW555" s="109"/>
      <c r="HX555" s="109"/>
      <c r="HY555" s="109"/>
      <c r="HZ555" s="109"/>
      <c r="IA555" s="109"/>
      <c r="IB555" s="109"/>
      <c r="IC555" s="109"/>
      <c r="ID555" s="109"/>
      <c r="IE555" s="109"/>
      <c r="IF555" s="109"/>
      <c r="IG555" s="109"/>
      <c r="IH555" s="109"/>
      <c r="II555" s="109"/>
      <c r="IJ555" s="109"/>
      <c r="IK555" s="109"/>
      <c r="IL555" s="109"/>
      <c r="IM555" s="109"/>
      <c r="IN555" s="109"/>
      <c r="IO555" s="109"/>
      <c r="IP555" s="109"/>
      <c r="IQ555" s="109"/>
      <c r="IR555" s="109"/>
      <c r="IS555" s="109"/>
      <c r="IT555" s="109"/>
      <c r="IU555" s="109"/>
      <c r="IV555" s="109"/>
      <c r="IW555" s="109"/>
      <c r="IX555" s="109">
        <v>1.1000000000000001</v>
      </c>
      <c r="IY555" s="109"/>
      <c r="IZ555" s="109"/>
      <c r="JA555" s="109"/>
      <c r="JB555" s="109"/>
      <c r="JC555" s="109"/>
      <c r="JD555" s="109"/>
      <c r="JE555" s="109"/>
      <c r="JF555" s="109"/>
      <c r="JG555" s="109"/>
      <c r="JH555" s="109"/>
      <c r="JI555" s="109"/>
      <c r="JJ555" s="109"/>
      <c r="JK555" s="109"/>
      <c r="JL555" s="109"/>
      <c r="JM555" s="109"/>
      <c r="JN555" s="109"/>
      <c r="JO555" s="109"/>
      <c r="JP555" s="109"/>
      <c r="JQ555" s="109"/>
      <c r="JR555" s="109"/>
      <c r="JS555" s="109"/>
      <c r="JT555" s="109"/>
      <c r="JU555" s="109"/>
      <c r="JV555" s="109"/>
      <c r="JW555" s="109"/>
      <c r="JX555" s="109"/>
      <c r="JY555" s="109"/>
      <c r="JZ555" s="109"/>
      <c r="KA555" s="109"/>
      <c r="KB555" s="109"/>
      <c r="KC555" s="109"/>
      <c r="KD555" s="109"/>
      <c r="KE555" s="109"/>
      <c r="KF555" s="109"/>
      <c r="KG555" s="109"/>
      <c r="KH555" s="109"/>
      <c r="KI555" s="109"/>
      <c r="KJ555" s="109">
        <v>1</v>
      </c>
      <c r="KK555" s="109"/>
      <c r="KL555" s="109"/>
      <c r="KM555" s="109"/>
      <c r="KN555" s="109"/>
      <c r="KO555" s="109"/>
      <c r="KP555" s="109"/>
      <c r="KQ555" s="109"/>
      <c r="KR555" s="109"/>
      <c r="KS555" s="109"/>
      <c r="KT555" s="109"/>
      <c r="KU555" s="109"/>
      <c r="KV555" s="109"/>
      <c r="KW555" s="109"/>
      <c r="KX555" s="109"/>
      <c r="KY555" s="109"/>
      <c r="KZ555" s="109"/>
      <c r="LA555" s="109"/>
      <c r="LB555" s="109"/>
      <c r="LC555" s="109"/>
      <c r="LD555" s="109"/>
      <c r="LE555" s="109"/>
      <c r="LF555" s="109"/>
      <c r="LG555" s="109"/>
      <c r="LH555" s="109"/>
      <c r="LI555" s="109"/>
      <c r="LJ555" s="109"/>
      <c r="LK555" s="109"/>
      <c r="LL555" s="109"/>
      <c r="LM555" s="109"/>
      <c r="LN555" s="109"/>
      <c r="LO555" s="109"/>
      <c r="LP555" s="109"/>
      <c r="LQ555" s="109"/>
      <c r="LR555" s="109"/>
      <c r="LS555" s="109"/>
      <c r="LT555" s="109"/>
      <c r="LU555" s="109"/>
      <c r="LV555" s="109"/>
      <c r="LW555" s="109"/>
      <c r="LX555" s="109"/>
      <c r="LY555" s="109"/>
      <c r="LZ555" s="109"/>
      <c r="MA555" s="109"/>
      <c r="MB555" s="109"/>
      <c r="MC555" s="109"/>
      <c r="MD555" s="109"/>
      <c r="ME555" s="109"/>
      <c r="MF555" s="109"/>
      <c r="MG555" s="109"/>
      <c r="MH555" s="109"/>
      <c r="MI555" s="109"/>
      <c r="MJ555" s="109"/>
      <c r="MK555" s="109"/>
      <c r="ML555" s="109"/>
      <c r="MM555" s="109"/>
      <c r="MN555" s="109"/>
      <c r="MO555" s="109"/>
      <c r="MP555" s="109"/>
      <c r="MQ555" s="109"/>
      <c r="MR555" s="109"/>
      <c r="MS555" s="109"/>
      <c r="MT555" s="109"/>
      <c r="MU555" s="109"/>
      <c r="MV555" s="109"/>
      <c r="MW555" s="109"/>
      <c r="MX555" s="109"/>
      <c r="MY555" s="109"/>
      <c r="MZ555" s="109"/>
      <c r="NA555" s="109"/>
      <c r="NB555" s="109"/>
      <c r="NC555" s="109"/>
      <c r="ND555" s="109"/>
      <c r="NE555" s="109"/>
      <c r="NF555" s="109"/>
      <c r="NG555" s="109"/>
      <c r="NH555" s="109"/>
      <c r="NI555" s="109"/>
      <c r="NJ555" s="109"/>
      <c r="NK555" s="109"/>
      <c r="NL555" s="109"/>
      <c r="NM555" s="109"/>
      <c r="NN555" s="109"/>
      <c r="NO555" s="109"/>
      <c r="NP555" s="109"/>
      <c r="NQ555" s="109"/>
      <c r="NR555" s="109"/>
      <c r="NS555" s="109"/>
      <c r="NT555" s="109"/>
      <c r="NU555" s="109"/>
      <c r="NV555" s="109"/>
      <c r="NW555" s="109"/>
      <c r="NX555" s="109"/>
      <c r="NY555" s="109"/>
      <c r="NZ555" s="109"/>
      <c r="OA555" s="109"/>
      <c r="OB555" s="109"/>
      <c r="OC555" s="109"/>
      <c r="OD555" s="109"/>
      <c r="OE555" s="109"/>
      <c r="OF555" s="109"/>
      <c r="OG555" s="109"/>
      <c r="OH555" s="109"/>
      <c r="OI555" s="109"/>
      <c r="OJ555" s="109"/>
      <c r="OK555" s="109"/>
      <c r="OL555" s="109"/>
      <c r="OM555" s="109"/>
      <c r="ON555" s="109"/>
      <c r="OO555" s="109"/>
      <c r="OP555" s="109"/>
      <c r="OQ555" s="109"/>
      <c r="OR555" s="109"/>
      <c r="OS555" s="109"/>
      <c r="OT555" s="109"/>
      <c r="OU555" s="109"/>
      <c r="OV555" s="109"/>
      <c r="OW555" s="109"/>
      <c r="OX555" s="109"/>
      <c r="OY555" s="109"/>
      <c r="OZ555" s="109"/>
      <c r="PA555" s="109"/>
      <c r="PB555" s="109"/>
      <c r="PC555" s="109"/>
      <c r="PD555" s="109"/>
      <c r="PE555" s="109"/>
      <c r="PF555" s="109"/>
      <c r="PG555" s="109"/>
      <c r="PH555" s="109"/>
      <c r="PI555" s="109"/>
      <c r="PJ555" s="109"/>
      <c r="PK555" s="109"/>
      <c r="PL555" s="109"/>
      <c r="PM555" s="109"/>
      <c r="PN555" s="109"/>
      <c r="PO555" s="109"/>
      <c r="PP555" s="109"/>
      <c r="PQ555" s="109"/>
      <c r="PR555" s="109"/>
      <c r="PS555" s="109"/>
      <c r="PT555" s="109"/>
      <c r="PU555" s="109"/>
      <c r="PV555" s="109"/>
      <c r="PW555" s="109"/>
      <c r="PX555" s="109"/>
      <c r="PY555" s="109"/>
      <c r="PZ555" s="109"/>
      <c r="QA555" s="109"/>
      <c r="QB555" s="109"/>
      <c r="QC555" s="109"/>
      <c r="QD555" s="109"/>
      <c r="QE555" s="109"/>
      <c r="QF555" s="109"/>
      <c r="QG555" s="109"/>
      <c r="QH555" s="109"/>
      <c r="QI555" s="109"/>
      <c r="QJ555" s="109"/>
      <c r="QK555" s="23">
        <f t="shared" si="8"/>
        <v>4.0999999999999996</v>
      </c>
      <c r="QL555" s="125"/>
      <c r="QM555" s="125"/>
      <c r="QN555" s="125"/>
      <c r="QO555" s="125"/>
      <c r="QP555" s="125"/>
      <c r="QQ555" s="125"/>
      <c r="QR555" s="125"/>
    </row>
    <row r="556" spans="1:460" s="5" customFormat="1" ht="12.75" customHeight="1" x14ac:dyDescent="0.2">
      <c r="A556" s="52">
        <v>44784</v>
      </c>
      <c r="B556" s="90" t="s">
        <v>190</v>
      </c>
      <c r="C556" s="107"/>
      <c r="D556" s="107"/>
      <c r="E556" s="108"/>
      <c r="F556" s="108"/>
      <c r="G556" s="108"/>
      <c r="H556" s="108"/>
      <c r="I556" s="108"/>
      <c r="J556" s="108"/>
      <c r="K556" s="108"/>
      <c r="L556" s="108"/>
      <c r="M556" s="108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 s="109"/>
      <c r="BD556" s="109"/>
      <c r="BE556" s="109"/>
      <c r="BF556" s="109"/>
      <c r="BG556" s="109"/>
      <c r="BH556" s="109"/>
      <c r="BI556" s="109"/>
      <c r="BJ556" s="109"/>
      <c r="BK556" s="109"/>
      <c r="BL556" s="109"/>
      <c r="BM556" s="109"/>
      <c r="BN556" s="109"/>
      <c r="BO556" s="109"/>
      <c r="BP556" s="109"/>
      <c r="BQ556" s="109"/>
      <c r="BR556" s="109"/>
      <c r="BS556" s="109"/>
      <c r="BT556" s="109"/>
      <c r="BU556" s="109"/>
      <c r="BV556" s="109"/>
      <c r="BW556" s="109"/>
      <c r="BX556" s="109"/>
      <c r="BY556" s="109"/>
      <c r="BZ556" s="109"/>
      <c r="CA556" s="109"/>
      <c r="CB556" s="109"/>
      <c r="CC556" s="109">
        <v>80</v>
      </c>
      <c r="CD556" s="109"/>
      <c r="CE556" s="109"/>
      <c r="CF556" s="109"/>
      <c r="CG556" s="109"/>
      <c r="CH556" s="109"/>
      <c r="CI556" s="109"/>
      <c r="CJ556" s="109"/>
      <c r="CK556" s="109"/>
      <c r="CL556" s="109"/>
      <c r="CM556" s="109"/>
      <c r="CN556" s="109"/>
      <c r="CO556" s="109"/>
      <c r="CP556" s="109"/>
      <c r="CQ556" s="109"/>
      <c r="CR556" s="109"/>
      <c r="CS556" s="109"/>
      <c r="CT556" s="109"/>
      <c r="CU556" s="109"/>
      <c r="CV556" s="109"/>
      <c r="CW556" s="109"/>
      <c r="CX556" s="109"/>
      <c r="CY556" s="109"/>
      <c r="CZ556" s="109"/>
      <c r="DA556" s="109"/>
      <c r="DB556" s="109"/>
      <c r="DC556" s="109"/>
      <c r="DD556" s="109"/>
      <c r="DE556" s="109"/>
      <c r="DF556" s="109"/>
      <c r="DG556" s="109"/>
      <c r="DH556" s="109"/>
      <c r="DI556" s="109"/>
      <c r="DJ556" s="109"/>
      <c r="DK556" s="109"/>
      <c r="DL556" s="109"/>
      <c r="DM556" s="109"/>
      <c r="DN556" s="109"/>
      <c r="DO556" s="109"/>
      <c r="DP556" s="109"/>
      <c r="DQ556" s="109"/>
      <c r="DR556" s="109"/>
      <c r="DS556" s="109"/>
      <c r="DT556" s="109"/>
      <c r="DU556" s="109"/>
      <c r="DV556" s="109"/>
      <c r="DW556" s="109"/>
      <c r="DX556" s="109"/>
      <c r="DY556" s="109"/>
      <c r="DZ556" s="109"/>
      <c r="EA556" s="109"/>
      <c r="EB556" s="109"/>
      <c r="EC556" s="109"/>
      <c r="ED556" s="109"/>
      <c r="EE556" s="109"/>
      <c r="EF556" s="109"/>
      <c r="EG556" s="109"/>
      <c r="EH556" s="109"/>
      <c r="EI556" s="109"/>
      <c r="EJ556" s="109"/>
      <c r="EK556" s="109"/>
      <c r="EL556" s="109"/>
      <c r="EM556" s="109"/>
      <c r="EN556" s="109"/>
      <c r="EO556" s="109"/>
      <c r="EP556" s="109"/>
      <c r="EQ556" s="109"/>
      <c r="ER556" s="109"/>
      <c r="ES556" s="109"/>
      <c r="ET556" s="109"/>
      <c r="EU556" s="109"/>
      <c r="EV556" s="109"/>
      <c r="EW556" s="109"/>
      <c r="EX556" s="109"/>
      <c r="EY556" s="109"/>
      <c r="EZ556" s="109"/>
      <c r="FA556" s="109"/>
      <c r="FB556" s="109"/>
      <c r="FC556" s="109"/>
      <c r="FD556" s="109"/>
      <c r="FE556" s="109"/>
      <c r="FF556" s="109"/>
      <c r="FG556" s="109"/>
      <c r="FH556" s="109"/>
      <c r="FI556" s="109"/>
      <c r="FJ556" s="109"/>
      <c r="FK556" s="109"/>
      <c r="FL556" s="109"/>
      <c r="FM556" s="109"/>
      <c r="FN556" s="109"/>
      <c r="FO556" s="109"/>
      <c r="FP556" s="109"/>
      <c r="FQ556" s="109"/>
      <c r="FR556" s="109"/>
      <c r="FS556" s="109"/>
      <c r="FT556" s="109"/>
      <c r="FU556" s="109"/>
      <c r="FV556" s="109"/>
      <c r="FW556" s="109"/>
      <c r="FX556" s="109"/>
      <c r="FY556" s="109"/>
      <c r="FZ556" s="109"/>
      <c r="GA556" s="109"/>
      <c r="GB556" s="109"/>
      <c r="GC556" s="109"/>
      <c r="GD556" s="109"/>
      <c r="GE556" s="109"/>
      <c r="GF556" s="109"/>
      <c r="GG556" s="109"/>
      <c r="GH556" s="109"/>
      <c r="GI556" s="109"/>
      <c r="GJ556" s="109"/>
      <c r="GK556" s="109"/>
      <c r="GL556" s="109"/>
      <c r="GM556" s="109"/>
      <c r="GN556" s="109"/>
      <c r="GO556" s="109"/>
      <c r="GP556" s="109"/>
      <c r="GQ556" s="109"/>
      <c r="GR556" s="109"/>
      <c r="GS556" s="109"/>
      <c r="GT556" s="109"/>
      <c r="GU556" s="109"/>
      <c r="GV556" s="109"/>
      <c r="GW556" s="109"/>
      <c r="GX556" s="109"/>
      <c r="GY556" s="109"/>
      <c r="GZ556" s="109"/>
      <c r="HA556" s="109"/>
      <c r="HB556" s="109"/>
      <c r="HC556" s="109"/>
      <c r="HD556" s="109"/>
      <c r="HE556" s="109"/>
      <c r="HF556" s="109"/>
      <c r="HG556" s="109"/>
      <c r="HH556" s="109"/>
      <c r="HI556" s="109"/>
      <c r="HJ556" s="109"/>
      <c r="HK556" s="109"/>
      <c r="HL556" s="109"/>
      <c r="HM556" s="109"/>
      <c r="HN556" s="109"/>
      <c r="HO556" s="109"/>
      <c r="HP556" s="109"/>
      <c r="HQ556" s="109"/>
      <c r="HR556" s="109"/>
      <c r="HS556" s="109"/>
      <c r="HT556" s="109"/>
      <c r="HU556" s="109"/>
      <c r="HV556" s="109"/>
      <c r="HW556" s="109"/>
      <c r="HX556" s="109"/>
      <c r="HY556" s="109"/>
      <c r="HZ556" s="109"/>
      <c r="IA556" s="109"/>
      <c r="IB556" s="109"/>
      <c r="IC556" s="109"/>
      <c r="ID556" s="109"/>
      <c r="IE556" s="109"/>
      <c r="IF556" s="109"/>
      <c r="IG556" s="109"/>
      <c r="IH556" s="109"/>
      <c r="II556" s="109"/>
      <c r="IJ556" s="109"/>
      <c r="IK556" s="109"/>
      <c r="IL556" s="109"/>
      <c r="IM556" s="109"/>
      <c r="IN556" s="109"/>
      <c r="IO556" s="109"/>
      <c r="IP556" s="109"/>
      <c r="IQ556" s="109"/>
      <c r="IR556" s="109"/>
      <c r="IS556" s="109"/>
      <c r="IT556" s="109"/>
      <c r="IU556" s="109"/>
      <c r="IV556" s="109"/>
      <c r="IW556" s="109"/>
      <c r="IX556" s="109"/>
      <c r="IY556" s="109"/>
      <c r="IZ556" s="109"/>
      <c r="JA556" s="109"/>
      <c r="JB556" s="109"/>
      <c r="JC556" s="109"/>
      <c r="JD556" s="109"/>
      <c r="JE556" s="109"/>
      <c r="JF556" s="109"/>
      <c r="JG556" s="109"/>
      <c r="JH556" s="109"/>
      <c r="JI556" s="109"/>
      <c r="JJ556" s="109"/>
      <c r="JK556" s="109"/>
      <c r="JL556" s="109"/>
      <c r="JM556" s="109"/>
      <c r="JN556" s="109"/>
      <c r="JO556" s="109"/>
      <c r="JP556" s="109"/>
      <c r="JQ556" s="109"/>
      <c r="JR556" s="109"/>
      <c r="JS556" s="109"/>
      <c r="JT556" s="109"/>
      <c r="JU556" s="109"/>
      <c r="JV556" s="109"/>
      <c r="JW556" s="109"/>
      <c r="JX556" s="109"/>
      <c r="JY556" s="109"/>
      <c r="JZ556" s="109"/>
      <c r="KA556" s="109"/>
      <c r="KB556" s="109"/>
      <c r="KC556" s="109"/>
      <c r="KD556" s="109"/>
      <c r="KE556" s="109"/>
      <c r="KF556" s="109"/>
      <c r="KG556" s="109"/>
      <c r="KH556" s="109"/>
      <c r="KI556" s="109"/>
      <c r="KJ556" s="109"/>
      <c r="KK556" s="109"/>
      <c r="KL556" s="109"/>
      <c r="KM556" s="109"/>
      <c r="KN556" s="109"/>
      <c r="KO556" s="109"/>
      <c r="KP556" s="109"/>
      <c r="KQ556" s="109"/>
      <c r="KR556" s="109"/>
      <c r="KS556" s="109"/>
      <c r="KT556" s="109"/>
      <c r="KU556" s="109"/>
      <c r="KV556" s="109"/>
      <c r="KW556" s="109"/>
      <c r="KX556" s="109"/>
      <c r="KY556" s="109"/>
      <c r="KZ556" s="109"/>
      <c r="LA556" s="109"/>
      <c r="LB556" s="109"/>
      <c r="LC556" s="109"/>
      <c r="LD556" s="109"/>
      <c r="LE556" s="109"/>
      <c r="LF556" s="109"/>
      <c r="LG556" s="109"/>
      <c r="LH556" s="109"/>
      <c r="LI556" s="109"/>
      <c r="LJ556" s="109"/>
      <c r="LK556" s="109"/>
      <c r="LL556" s="109"/>
      <c r="LM556" s="109"/>
      <c r="LN556" s="109"/>
      <c r="LO556" s="109"/>
      <c r="LP556" s="109"/>
      <c r="LQ556" s="109"/>
      <c r="LR556" s="109"/>
      <c r="LS556" s="109"/>
      <c r="LT556" s="109"/>
      <c r="LU556" s="109"/>
      <c r="LV556" s="109"/>
      <c r="LW556" s="109"/>
      <c r="LX556" s="109"/>
      <c r="LY556" s="109"/>
      <c r="LZ556" s="109"/>
      <c r="MA556" s="109"/>
      <c r="MB556" s="109"/>
      <c r="MC556" s="109"/>
      <c r="MD556" s="109"/>
      <c r="ME556" s="109"/>
      <c r="MF556" s="109"/>
      <c r="MG556" s="109"/>
      <c r="MH556" s="109"/>
      <c r="MI556" s="109"/>
      <c r="MJ556" s="109"/>
      <c r="MK556" s="109"/>
      <c r="ML556" s="109"/>
      <c r="MM556" s="109"/>
      <c r="MN556" s="109"/>
      <c r="MO556" s="109"/>
      <c r="MP556" s="109"/>
      <c r="MQ556" s="109"/>
      <c r="MR556" s="109"/>
      <c r="MS556" s="109"/>
      <c r="MT556" s="109"/>
      <c r="MU556" s="109"/>
      <c r="MV556" s="109"/>
      <c r="MW556" s="109"/>
      <c r="MX556" s="109"/>
      <c r="MY556" s="109"/>
      <c r="MZ556" s="109"/>
      <c r="NA556" s="109"/>
      <c r="NB556" s="109"/>
      <c r="NC556" s="109"/>
      <c r="ND556" s="109"/>
      <c r="NE556" s="109"/>
      <c r="NF556" s="109"/>
      <c r="NG556" s="109"/>
      <c r="NH556" s="109"/>
      <c r="NI556" s="109"/>
      <c r="NJ556" s="109"/>
      <c r="NK556" s="109"/>
      <c r="NL556" s="109"/>
      <c r="NM556" s="109"/>
      <c r="NN556" s="109"/>
      <c r="NO556" s="109"/>
      <c r="NP556" s="109"/>
      <c r="NQ556" s="109"/>
      <c r="NR556" s="109"/>
      <c r="NS556" s="109"/>
      <c r="NT556" s="109"/>
      <c r="NU556" s="109"/>
      <c r="NV556" s="109"/>
      <c r="NW556" s="109"/>
      <c r="NX556" s="109"/>
      <c r="NY556" s="109"/>
      <c r="NZ556" s="109"/>
      <c r="OA556" s="109"/>
      <c r="OB556" s="109"/>
      <c r="OC556" s="109"/>
      <c r="OD556" s="109"/>
      <c r="OE556" s="109"/>
      <c r="OF556" s="109"/>
      <c r="OG556" s="109"/>
      <c r="OH556" s="109"/>
      <c r="OI556" s="109"/>
      <c r="OJ556" s="109"/>
      <c r="OK556" s="109"/>
      <c r="OL556" s="109"/>
      <c r="OM556" s="109"/>
      <c r="ON556" s="109"/>
      <c r="OO556" s="109"/>
      <c r="OP556" s="109"/>
      <c r="OQ556" s="109"/>
      <c r="OR556" s="109"/>
      <c r="OS556" s="109"/>
      <c r="OT556" s="109"/>
      <c r="OU556" s="109"/>
      <c r="OV556" s="109"/>
      <c r="OW556" s="109"/>
      <c r="OX556" s="109"/>
      <c r="OY556" s="109"/>
      <c r="OZ556" s="109"/>
      <c r="PA556" s="109"/>
      <c r="PB556" s="109"/>
      <c r="PC556" s="109"/>
      <c r="PD556" s="109"/>
      <c r="PE556" s="109"/>
      <c r="PF556" s="109"/>
      <c r="PG556" s="109"/>
      <c r="PH556" s="109"/>
      <c r="PI556" s="109"/>
      <c r="PJ556" s="109"/>
      <c r="PK556" s="109"/>
      <c r="PL556" s="109"/>
      <c r="PM556" s="109"/>
      <c r="PN556" s="109"/>
      <c r="PO556" s="109"/>
      <c r="PP556" s="109"/>
      <c r="PQ556" s="109"/>
      <c r="PR556" s="109"/>
      <c r="PS556" s="109"/>
      <c r="PT556" s="109"/>
      <c r="PU556" s="109"/>
      <c r="PV556" s="109"/>
      <c r="PW556" s="109"/>
      <c r="PX556" s="109"/>
      <c r="PY556" s="109"/>
      <c r="PZ556" s="109"/>
      <c r="QA556" s="109"/>
      <c r="QB556" s="109"/>
      <c r="QC556" s="109"/>
      <c r="QD556" s="109"/>
      <c r="QE556" s="109"/>
      <c r="QF556" s="109"/>
      <c r="QG556" s="109"/>
      <c r="QH556" s="109"/>
      <c r="QI556" s="109"/>
      <c r="QJ556" s="109"/>
      <c r="QK556" s="23">
        <f t="shared" si="8"/>
        <v>80</v>
      </c>
      <c r="QL556" s="125"/>
      <c r="QM556" s="125"/>
      <c r="QN556" s="125"/>
      <c r="QO556" s="125"/>
      <c r="QP556" s="125"/>
      <c r="QQ556" s="125"/>
      <c r="QR556" s="125"/>
    </row>
    <row r="557" spans="1:460" s="5" customFormat="1" ht="12.75" customHeight="1" x14ac:dyDescent="0.2">
      <c r="A557" s="52">
        <v>44784</v>
      </c>
      <c r="B557" s="90" t="s">
        <v>445</v>
      </c>
      <c r="C557" s="107"/>
      <c r="D557" s="107"/>
      <c r="E557" s="108"/>
      <c r="F557" s="108"/>
      <c r="G557" s="108"/>
      <c r="H557" s="108"/>
      <c r="I557" s="108"/>
      <c r="J557" s="108"/>
      <c r="K557" s="108"/>
      <c r="L557" s="108"/>
      <c r="M557" s="108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>
        <v>20</v>
      </c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 s="109"/>
      <c r="BD557" s="109"/>
      <c r="BE557" s="109"/>
      <c r="BF557" s="109"/>
      <c r="BG557" s="109"/>
      <c r="BH557" s="109"/>
      <c r="BI557" s="109"/>
      <c r="BJ557" s="109"/>
      <c r="BK557" s="109"/>
      <c r="BL557" s="109"/>
      <c r="BM557" s="109"/>
      <c r="BN557" s="109"/>
      <c r="BO557" s="109"/>
      <c r="BP557" s="109"/>
      <c r="BQ557" s="109"/>
      <c r="BR557" s="109"/>
      <c r="BS557" s="109"/>
      <c r="BT557" s="109"/>
      <c r="BU557" s="109"/>
      <c r="BV557" s="109"/>
      <c r="BW557" s="109"/>
      <c r="BX557" s="109"/>
      <c r="BY557" s="109"/>
      <c r="BZ557" s="109"/>
      <c r="CA557" s="109"/>
      <c r="CB557" s="109"/>
      <c r="CC557" s="109"/>
      <c r="CD557" s="109"/>
      <c r="CE557" s="109"/>
      <c r="CF557" s="109"/>
      <c r="CG557" s="109"/>
      <c r="CH557" s="109"/>
      <c r="CI557" s="109"/>
      <c r="CJ557" s="109"/>
      <c r="CK557" s="109"/>
      <c r="CL557" s="109"/>
      <c r="CM557" s="109"/>
      <c r="CN557" s="109"/>
      <c r="CO557" s="109"/>
      <c r="CP557" s="109"/>
      <c r="CQ557" s="109"/>
      <c r="CR557" s="109"/>
      <c r="CS557" s="109"/>
      <c r="CT557" s="109"/>
      <c r="CU557" s="109"/>
      <c r="CV557" s="109"/>
      <c r="CW557" s="109"/>
      <c r="CX557" s="109"/>
      <c r="CY557" s="109"/>
      <c r="CZ557" s="109"/>
      <c r="DA557" s="109"/>
      <c r="DB557" s="109"/>
      <c r="DC557" s="109"/>
      <c r="DD557" s="109"/>
      <c r="DE557" s="109"/>
      <c r="DF557" s="109"/>
      <c r="DG557" s="109"/>
      <c r="DH557" s="109"/>
      <c r="DI557" s="109"/>
      <c r="DJ557" s="109"/>
      <c r="DK557" s="109"/>
      <c r="DL557" s="109"/>
      <c r="DM557" s="109"/>
      <c r="DN557" s="109"/>
      <c r="DO557" s="109"/>
      <c r="DP557" s="109"/>
      <c r="DQ557" s="109"/>
      <c r="DR557" s="109"/>
      <c r="DS557" s="109"/>
      <c r="DT557" s="109"/>
      <c r="DU557" s="109"/>
      <c r="DV557" s="109"/>
      <c r="DW557" s="109"/>
      <c r="DX557" s="109"/>
      <c r="DY557" s="109"/>
      <c r="DZ557" s="109"/>
      <c r="EA557" s="109"/>
      <c r="EB557" s="109"/>
      <c r="EC557" s="109"/>
      <c r="ED557" s="109"/>
      <c r="EE557" s="109"/>
      <c r="EF557" s="109"/>
      <c r="EG557" s="109"/>
      <c r="EH557" s="109"/>
      <c r="EI557" s="109"/>
      <c r="EJ557" s="109"/>
      <c r="EK557" s="109"/>
      <c r="EL557" s="109"/>
      <c r="EM557" s="109"/>
      <c r="EN557" s="109"/>
      <c r="EO557" s="109"/>
      <c r="EP557" s="109"/>
      <c r="EQ557" s="109"/>
      <c r="ER557" s="109"/>
      <c r="ES557" s="109"/>
      <c r="ET557" s="109"/>
      <c r="EU557" s="109"/>
      <c r="EV557" s="109"/>
      <c r="EW557" s="109"/>
      <c r="EX557" s="109"/>
      <c r="EY557" s="109"/>
      <c r="EZ557" s="109"/>
      <c r="FA557" s="109"/>
      <c r="FB557" s="109"/>
      <c r="FC557" s="109"/>
      <c r="FD557" s="109"/>
      <c r="FE557" s="109"/>
      <c r="FF557" s="109"/>
      <c r="FG557" s="109"/>
      <c r="FH557" s="109"/>
      <c r="FI557" s="109"/>
      <c r="FJ557" s="109"/>
      <c r="FK557" s="109"/>
      <c r="FL557" s="109"/>
      <c r="FM557" s="109"/>
      <c r="FN557" s="109"/>
      <c r="FO557" s="109"/>
      <c r="FP557" s="109"/>
      <c r="FQ557" s="109"/>
      <c r="FR557" s="109"/>
      <c r="FS557" s="109"/>
      <c r="FT557" s="109"/>
      <c r="FU557" s="109"/>
      <c r="FV557" s="109"/>
      <c r="FW557" s="109"/>
      <c r="FX557" s="109"/>
      <c r="FY557" s="109"/>
      <c r="FZ557" s="109"/>
      <c r="GA557" s="109"/>
      <c r="GB557" s="109"/>
      <c r="GC557" s="109"/>
      <c r="GD557" s="109"/>
      <c r="GE557" s="109"/>
      <c r="GF557" s="109"/>
      <c r="GG557" s="109"/>
      <c r="GH557" s="109"/>
      <c r="GI557" s="109"/>
      <c r="GJ557" s="109"/>
      <c r="GK557" s="109"/>
      <c r="GL557" s="109"/>
      <c r="GM557" s="109"/>
      <c r="GN557" s="109"/>
      <c r="GO557" s="109"/>
      <c r="GP557" s="109"/>
      <c r="GQ557" s="109"/>
      <c r="GR557" s="109"/>
      <c r="GS557" s="109"/>
      <c r="GT557" s="109"/>
      <c r="GU557" s="109"/>
      <c r="GV557" s="109"/>
      <c r="GW557" s="109"/>
      <c r="GX557" s="109"/>
      <c r="GY557" s="109"/>
      <c r="GZ557" s="109"/>
      <c r="HA557" s="109"/>
      <c r="HB557" s="109"/>
      <c r="HC557" s="109"/>
      <c r="HD557" s="109"/>
      <c r="HE557" s="109"/>
      <c r="HF557" s="109"/>
      <c r="HG557" s="109"/>
      <c r="HH557" s="109"/>
      <c r="HI557" s="109"/>
      <c r="HJ557" s="109"/>
      <c r="HK557" s="109"/>
      <c r="HL557" s="109"/>
      <c r="HM557" s="109"/>
      <c r="HN557" s="109"/>
      <c r="HO557" s="109"/>
      <c r="HP557" s="109"/>
      <c r="HQ557" s="109"/>
      <c r="HR557" s="109"/>
      <c r="HS557" s="109"/>
      <c r="HT557" s="109"/>
      <c r="HU557" s="109"/>
      <c r="HV557" s="109"/>
      <c r="HW557" s="109"/>
      <c r="HX557" s="109"/>
      <c r="HY557" s="109"/>
      <c r="HZ557" s="109"/>
      <c r="IA557" s="109"/>
      <c r="IB557" s="109"/>
      <c r="IC557" s="109"/>
      <c r="ID557" s="109"/>
      <c r="IE557" s="109"/>
      <c r="IF557" s="109"/>
      <c r="IG557" s="109"/>
      <c r="IH557" s="109"/>
      <c r="II557" s="109"/>
      <c r="IJ557" s="109"/>
      <c r="IK557" s="109"/>
      <c r="IL557" s="109"/>
      <c r="IM557" s="109"/>
      <c r="IN557" s="109"/>
      <c r="IO557" s="109"/>
      <c r="IP557" s="109"/>
      <c r="IQ557" s="109"/>
      <c r="IR557" s="109"/>
      <c r="IS557" s="109"/>
      <c r="IT557" s="109"/>
      <c r="IU557" s="109"/>
      <c r="IV557" s="109"/>
      <c r="IW557" s="109"/>
      <c r="IX557" s="109"/>
      <c r="IY557" s="109"/>
      <c r="IZ557" s="109"/>
      <c r="JA557" s="109"/>
      <c r="JB557" s="109"/>
      <c r="JC557" s="109"/>
      <c r="JD557" s="109"/>
      <c r="JE557" s="109"/>
      <c r="JF557" s="109"/>
      <c r="JG557" s="109"/>
      <c r="JH557" s="109"/>
      <c r="JI557" s="109"/>
      <c r="JJ557" s="109"/>
      <c r="JK557" s="109"/>
      <c r="JL557" s="109"/>
      <c r="JM557" s="109"/>
      <c r="JN557" s="109"/>
      <c r="JO557" s="109"/>
      <c r="JP557" s="109"/>
      <c r="JQ557" s="109"/>
      <c r="JR557" s="109"/>
      <c r="JS557" s="109"/>
      <c r="JT557" s="109"/>
      <c r="JU557" s="109"/>
      <c r="JV557" s="109"/>
      <c r="JW557" s="109"/>
      <c r="JX557" s="109"/>
      <c r="JY557" s="109"/>
      <c r="JZ557" s="109"/>
      <c r="KA557" s="109"/>
      <c r="KB557" s="109"/>
      <c r="KC557" s="109"/>
      <c r="KD557" s="109"/>
      <c r="KE557" s="109"/>
      <c r="KF557" s="109"/>
      <c r="KG557" s="109"/>
      <c r="KH557" s="109"/>
      <c r="KI557" s="109"/>
      <c r="KJ557" s="109"/>
      <c r="KK557" s="109"/>
      <c r="KL557" s="109"/>
      <c r="KM557" s="109"/>
      <c r="KN557" s="109"/>
      <c r="KO557" s="109"/>
      <c r="KP557" s="109"/>
      <c r="KQ557" s="109"/>
      <c r="KR557" s="109"/>
      <c r="KS557" s="109"/>
      <c r="KT557" s="109"/>
      <c r="KU557" s="109"/>
      <c r="KV557" s="109"/>
      <c r="KW557" s="109"/>
      <c r="KX557" s="109">
        <v>20</v>
      </c>
      <c r="KY557" s="109"/>
      <c r="KZ557" s="109"/>
      <c r="LA557" s="109"/>
      <c r="LB557" s="109"/>
      <c r="LC557" s="109"/>
      <c r="LD557" s="109"/>
      <c r="LE557" s="109"/>
      <c r="LF557" s="109"/>
      <c r="LG557" s="109"/>
      <c r="LH557" s="109"/>
      <c r="LI557" s="109"/>
      <c r="LJ557" s="109"/>
      <c r="LK557" s="109"/>
      <c r="LL557" s="109"/>
      <c r="LM557" s="109"/>
      <c r="LN557" s="109"/>
      <c r="LO557" s="109"/>
      <c r="LP557" s="109"/>
      <c r="LQ557" s="109"/>
      <c r="LR557" s="109"/>
      <c r="LS557" s="109"/>
      <c r="LT557" s="109"/>
      <c r="LU557" s="109"/>
      <c r="LV557" s="109"/>
      <c r="LW557" s="109"/>
      <c r="LX557" s="109"/>
      <c r="LY557" s="109"/>
      <c r="LZ557" s="109"/>
      <c r="MA557" s="109"/>
      <c r="MB557" s="109"/>
      <c r="MC557" s="109"/>
      <c r="MD557" s="109"/>
      <c r="ME557" s="109"/>
      <c r="MF557" s="109"/>
      <c r="MG557" s="109"/>
      <c r="MH557" s="109"/>
      <c r="MI557" s="109"/>
      <c r="MJ557" s="109"/>
      <c r="MK557" s="109"/>
      <c r="ML557" s="109"/>
      <c r="MM557" s="109"/>
      <c r="MN557" s="109"/>
      <c r="MO557" s="109"/>
      <c r="MP557" s="109"/>
      <c r="MQ557" s="109"/>
      <c r="MR557" s="109"/>
      <c r="MS557" s="109"/>
      <c r="MT557" s="109"/>
      <c r="MU557" s="109"/>
      <c r="MV557" s="109"/>
      <c r="MW557" s="109"/>
      <c r="MX557" s="109"/>
      <c r="MY557" s="109"/>
      <c r="MZ557" s="109"/>
      <c r="NA557" s="109"/>
      <c r="NB557" s="109"/>
      <c r="NC557" s="109"/>
      <c r="ND557" s="109"/>
      <c r="NE557" s="109"/>
      <c r="NF557" s="109"/>
      <c r="NG557" s="109"/>
      <c r="NH557" s="109"/>
      <c r="NI557" s="109"/>
      <c r="NJ557" s="109"/>
      <c r="NK557" s="109"/>
      <c r="NL557" s="109"/>
      <c r="NM557" s="109"/>
      <c r="NN557" s="109"/>
      <c r="NO557" s="109"/>
      <c r="NP557" s="109"/>
      <c r="NQ557" s="109"/>
      <c r="NR557" s="109"/>
      <c r="NS557" s="109"/>
      <c r="NT557" s="109"/>
      <c r="NU557" s="109"/>
      <c r="NV557" s="109"/>
      <c r="NW557" s="109"/>
      <c r="NX557" s="109"/>
      <c r="NY557" s="109"/>
      <c r="NZ557" s="109"/>
      <c r="OA557" s="109"/>
      <c r="OB557" s="109"/>
      <c r="OC557" s="109"/>
      <c r="OD557" s="109"/>
      <c r="OE557" s="109"/>
      <c r="OF557" s="109"/>
      <c r="OG557" s="109"/>
      <c r="OH557" s="109"/>
      <c r="OI557" s="109"/>
      <c r="OJ557" s="109"/>
      <c r="OK557" s="109"/>
      <c r="OL557" s="109"/>
      <c r="OM557" s="109"/>
      <c r="ON557" s="109"/>
      <c r="OO557" s="109"/>
      <c r="OP557" s="109"/>
      <c r="OQ557" s="109"/>
      <c r="OR557" s="109"/>
      <c r="OS557" s="109"/>
      <c r="OT557" s="109"/>
      <c r="OU557" s="109"/>
      <c r="OV557" s="109"/>
      <c r="OW557" s="109"/>
      <c r="OX557" s="109"/>
      <c r="OY557" s="109"/>
      <c r="OZ557" s="109"/>
      <c r="PA557" s="109"/>
      <c r="PB557" s="109"/>
      <c r="PC557" s="109"/>
      <c r="PD557" s="109"/>
      <c r="PE557" s="109"/>
      <c r="PF557" s="109"/>
      <c r="PG557" s="109"/>
      <c r="PH557" s="109"/>
      <c r="PI557" s="109"/>
      <c r="PJ557" s="109"/>
      <c r="PK557" s="109"/>
      <c r="PL557" s="109"/>
      <c r="PM557" s="109"/>
      <c r="PN557" s="109"/>
      <c r="PO557" s="109"/>
      <c r="PP557" s="109"/>
      <c r="PQ557" s="109"/>
      <c r="PR557" s="109"/>
      <c r="PS557" s="109"/>
      <c r="PT557" s="109"/>
      <c r="PU557" s="109"/>
      <c r="PV557" s="109"/>
      <c r="PW557" s="109"/>
      <c r="PX557" s="109"/>
      <c r="PY557" s="109"/>
      <c r="PZ557" s="109"/>
      <c r="QA557" s="109"/>
      <c r="QB557" s="109"/>
      <c r="QC557" s="109"/>
      <c r="QD557" s="109"/>
      <c r="QE557" s="109"/>
      <c r="QF557" s="109"/>
      <c r="QG557" s="109"/>
      <c r="QH557" s="109"/>
      <c r="QI557" s="109"/>
      <c r="QJ557" s="109"/>
      <c r="QK557" s="23">
        <f t="shared" si="8"/>
        <v>40</v>
      </c>
      <c r="QL557" s="125"/>
      <c r="QM557" s="125"/>
      <c r="QN557" s="125"/>
      <c r="QO557" s="125"/>
      <c r="QP557" s="125"/>
      <c r="QQ557" s="125"/>
      <c r="QR557" s="125"/>
    </row>
    <row r="558" spans="1:460" s="5" customFormat="1" ht="12.75" customHeight="1" x14ac:dyDescent="0.2">
      <c r="A558" s="52">
        <v>44784</v>
      </c>
      <c r="B558" s="98" t="s">
        <v>75</v>
      </c>
      <c r="C558" s="107"/>
      <c r="D558" s="107"/>
      <c r="E558" s="108"/>
      <c r="F558" s="108"/>
      <c r="G558" s="108"/>
      <c r="H558" s="108"/>
      <c r="I558" s="108"/>
      <c r="J558" s="108"/>
      <c r="K558" s="108"/>
      <c r="L558" s="108"/>
      <c r="M558" s="108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 s="109"/>
      <c r="BD558" s="109"/>
      <c r="BE558" s="109"/>
      <c r="BF558" s="109"/>
      <c r="BG558" s="109"/>
      <c r="BH558" s="109"/>
      <c r="BI558" s="109"/>
      <c r="BJ558" s="109"/>
      <c r="BK558" s="109"/>
      <c r="BL558" s="109"/>
      <c r="BM558" s="109"/>
      <c r="BN558" s="109"/>
      <c r="BO558" s="109"/>
      <c r="BP558" s="109"/>
      <c r="BQ558" s="109"/>
      <c r="BR558" s="109"/>
      <c r="BS558" s="109"/>
      <c r="BT558" s="109"/>
      <c r="BU558" s="109"/>
      <c r="BV558" s="109"/>
      <c r="BW558" s="109"/>
      <c r="BX558" s="109"/>
      <c r="BY558" s="109">
        <v>50</v>
      </c>
      <c r="BZ558" s="109"/>
      <c r="CA558" s="109"/>
      <c r="CB558" s="109"/>
      <c r="CC558" s="109"/>
      <c r="CD558" s="109"/>
      <c r="CE558" s="109"/>
      <c r="CF558" s="109"/>
      <c r="CG558" s="109"/>
      <c r="CH558" s="109"/>
      <c r="CI558" s="109"/>
      <c r="CJ558" s="109"/>
      <c r="CK558" s="109"/>
      <c r="CL558" s="109"/>
      <c r="CM558" s="109"/>
      <c r="CN558" s="109"/>
      <c r="CO558" s="109"/>
      <c r="CP558" s="109"/>
      <c r="CQ558" s="109"/>
      <c r="CR558" s="109"/>
      <c r="CS558" s="109"/>
      <c r="CT558" s="109"/>
      <c r="CU558" s="109"/>
      <c r="CV558" s="109"/>
      <c r="CW558" s="109"/>
      <c r="CX558" s="109"/>
      <c r="CY558" s="109"/>
      <c r="CZ558" s="109"/>
      <c r="DA558" s="109"/>
      <c r="DB558" s="109"/>
      <c r="DC558" s="109"/>
      <c r="DD558" s="109"/>
      <c r="DE558" s="109"/>
      <c r="DF558" s="109"/>
      <c r="DG558" s="109"/>
      <c r="DH558" s="109"/>
      <c r="DI558" s="109"/>
      <c r="DJ558" s="109"/>
      <c r="DK558" s="109"/>
      <c r="DL558" s="109"/>
      <c r="DM558" s="109"/>
      <c r="DN558" s="109"/>
      <c r="DO558" s="109"/>
      <c r="DP558" s="109"/>
      <c r="DQ558" s="109"/>
      <c r="DR558" s="109"/>
      <c r="DS558" s="109"/>
      <c r="DT558" s="109"/>
      <c r="DU558" s="109"/>
      <c r="DV558" s="109"/>
      <c r="DW558" s="109"/>
      <c r="DX558" s="109"/>
      <c r="DY558" s="109"/>
      <c r="DZ558" s="109"/>
      <c r="EA558" s="109"/>
      <c r="EB558" s="109"/>
      <c r="EC558" s="109"/>
      <c r="ED558" s="109"/>
      <c r="EE558" s="109"/>
      <c r="EF558" s="109"/>
      <c r="EG558" s="109"/>
      <c r="EH558" s="109"/>
      <c r="EI558" s="109"/>
      <c r="EJ558" s="109"/>
      <c r="EK558" s="109"/>
      <c r="EL558" s="109"/>
      <c r="EM558" s="109"/>
      <c r="EN558" s="109"/>
      <c r="EO558" s="109"/>
      <c r="EP558" s="109"/>
      <c r="EQ558" s="109"/>
      <c r="ER558" s="109"/>
      <c r="ES558" s="109"/>
      <c r="ET558" s="109"/>
      <c r="EU558" s="109"/>
      <c r="EV558" s="109"/>
      <c r="EW558" s="109"/>
      <c r="EX558" s="109"/>
      <c r="EY558" s="109"/>
      <c r="EZ558" s="109"/>
      <c r="FA558" s="109"/>
      <c r="FB558" s="109"/>
      <c r="FC558" s="109"/>
      <c r="FD558" s="109"/>
      <c r="FE558" s="109"/>
      <c r="FF558" s="109"/>
      <c r="FG558" s="109"/>
      <c r="FH558" s="109"/>
      <c r="FI558" s="109"/>
      <c r="FJ558" s="109"/>
      <c r="FK558" s="109"/>
      <c r="FL558" s="109"/>
      <c r="FM558" s="109"/>
      <c r="FN558" s="109"/>
      <c r="FO558" s="109"/>
      <c r="FP558" s="109"/>
      <c r="FQ558" s="109"/>
      <c r="FR558" s="109"/>
      <c r="FS558" s="109"/>
      <c r="FT558" s="109"/>
      <c r="FU558" s="109"/>
      <c r="FV558" s="109"/>
      <c r="FW558" s="109"/>
      <c r="FX558" s="109"/>
      <c r="FY558" s="109"/>
      <c r="FZ558" s="109"/>
      <c r="GA558" s="109"/>
      <c r="GB558" s="109"/>
      <c r="GC558" s="109"/>
      <c r="GD558" s="109"/>
      <c r="GE558" s="109"/>
      <c r="GF558" s="109"/>
      <c r="GG558" s="109"/>
      <c r="GH558" s="109"/>
      <c r="GI558" s="109"/>
      <c r="GJ558" s="109"/>
      <c r="GK558" s="109"/>
      <c r="GL558" s="109"/>
      <c r="GM558" s="109"/>
      <c r="GN558" s="109"/>
      <c r="GO558" s="109"/>
      <c r="GP558" s="109"/>
      <c r="GQ558" s="109"/>
      <c r="GR558" s="109"/>
      <c r="GS558" s="109"/>
      <c r="GT558" s="109"/>
      <c r="GU558" s="109"/>
      <c r="GV558" s="109"/>
      <c r="GW558" s="109"/>
      <c r="GX558" s="109"/>
      <c r="GY558" s="109"/>
      <c r="GZ558" s="109"/>
      <c r="HA558" s="109"/>
      <c r="HB558" s="109"/>
      <c r="HC558" s="109"/>
      <c r="HD558" s="109"/>
      <c r="HE558" s="109"/>
      <c r="HF558" s="109"/>
      <c r="HG558" s="109"/>
      <c r="HH558" s="109"/>
      <c r="HI558" s="109"/>
      <c r="HJ558" s="109"/>
      <c r="HK558" s="109"/>
      <c r="HL558" s="109"/>
      <c r="HM558" s="109"/>
      <c r="HN558" s="109"/>
      <c r="HO558" s="109"/>
      <c r="HP558" s="109"/>
      <c r="HQ558" s="109"/>
      <c r="HR558" s="109"/>
      <c r="HS558" s="109"/>
      <c r="HT558" s="109"/>
      <c r="HU558" s="109"/>
      <c r="HV558" s="109"/>
      <c r="HW558" s="109"/>
      <c r="HX558" s="109"/>
      <c r="HY558" s="109"/>
      <c r="HZ558" s="109"/>
      <c r="IA558" s="109"/>
      <c r="IB558" s="109"/>
      <c r="IC558" s="109"/>
      <c r="ID558" s="109"/>
      <c r="IE558" s="109"/>
      <c r="IF558" s="109"/>
      <c r="IG558" s="109"/>
      <c r="IH558" s="109"/>
      <c r="II558" s="109"/>
      <c r="IJ558" s="109"/>
      <c r="IK558" s="109"/>
      <c r="IL558" s="109"/>
      <c r="IM558" s="109"/>
      <c r="IN558" s="109"/>
      <c r="IO558" s="109"/>
      <c r="IP558" s="109"/>
      <c r="IQ558" s="109"/>
      <c r="IR558" s="109"/>
      <c r="IS558" s="109"/>
      <c r="IT558" s="109"/>
      <c r="IU558" s="109"/>
      <c r="IV558" s="109"/>
      <c r="IW558" s="109"/>
      <c r="IX558" s="109"/>
      <c r="IY558" s="109"/>
      <c r="IZ558" s="109"/>
      <c r="JA558" s="109"/>
      <c r="JB558" s="109"/>
      <c r="JC558" s="109"/>
      <c r="JD558" s="109"/>
      <c r="JE558" s="109"/>
      <c r="JF558" s="109"/>
      <c r="JG558" s="109"/>
      <c r="JH558" s="109"/>
      <c r="JI558" s="109"/>
      <c r="JJ558" s="109"/>
      <c r="JK558" s="109"/>
      <c r="JL558" s="109"/>
      <c r="JM558" s="109"/>
      <c r="JN558" s="109"/>
      <c r="JO558" s="109"/>
      <c r="JP558" s="109"/>
      <c r="JQ558" s="109"/>
      <c r="JR558" s="109"/>
      <c r="JS558" s="109"/>
      <c r="JT558" s="109"/>
      <c r="JU558" s="109"/>
      <c r="JV558" s="109"/>
      <c r="JW558" s="109"/>
      <c r="JX558" s="109"/>
      <c r="JY558" s="109"/>
      <c r="JZ558" s="109"/>
      <c r="KA558" s="109"/>
      <c r="KB558" s="109"/>
      <c r="KC558" s="109"/>
      <c r="KD558" s="109"/>
      <c r="KE558" s="109"/>
      <c r="KF558" s="109"/>
      <c r="KG558" s="109"/>
      <c r="KH558" s="109"/>
      <c r="KI558" s="109"/>
      <c r="KJ558" s="109"/>
      <c r="KK558" s="109"/>
      <c r="KL558" s="109"/>
      <c r="KM558" s="109"/>
      <c r="KN558" s="109"/>
      <c r="KO558" s="109"/>
      <c r="KP558" s="109"/>
      <c r="KQ558" s="109"/>
      <c r="KR558" s="109"/>
      <c r="KS558" s="109"/>
      <c r="KT558" s="109"/>
      <c r="KU558" s="109"/>
      <c r="KV558" s="109"/>
      <c r="KW558" s="109"/>
      <c r="KX558" s="109"/>
      <c r="KY558" s="109"/>
      <c r="KZ558" s="109"/>
      <c r="LA558" s="109"/>
      <c r="LB558" s="109"/>
      <c r="LC558" s="109"/>
      <c r="LD558" s="109"/>
      <c r="LE558" s="109"/>
      <c r="LF558" s="109"/>
      <c r="LG558" s="109"/>
      <c r="LH558" s="109"/>
      <c r="LI558" s="109"/>
      <c r="LJ558" s="109"/>
      <c r="LK558" s="109"/>
      <c r="LL558" s="109"/>
      <c r="LM558" s="109"/>
      <c r="LN558" s="109"/>
      <c r="LO558" s="109"/>
      <c r="LP558" s="109"/>
      <c r="LQ558" s="109"/>
      <c r="LR558" s="109"/>
      <c r="LS558" s="109"/>
      <c r="LT558" s="109">
        <v>2</v>
      </c>
      <c r="LU558" s="109"/>
      <c r="LV558" s="109"/>
      <c r="LW558" s="109"/>
      <c r="LX558" s="109"/>
      <c r="LY558" s="109"/>
      <c r="LZ558" s="109"/>
      <c r="MA558" s="109"/>
      <c r="MB558" s="109"/>
      <c r="MC558" s="109"/>
      <c r="MD558" s="109"/>
      <c r="ME558" s="109"/>
      <c r="MF558" s="109"/>
      <c r="MG558" s="109"/>
      <c r="MH558" s="109"/>
      <c r="MI558" s="109"/>
      <c r="MJ558" s="109"/>
      <c r="MK558" s="109"/>
      <c r="ML558" s="109"/>
      <c r="MM558" s="109"/>
      <c r="MN558" s="109"/>
      <c r="MO558" s="109"/>
      <c r="MP558" s="109"/>
      <c r="MQ558" s="109"/>
      <c r="MR558" s="109"/>
      <c r="MS558" s="109"/>
      <c r="MT558" s="109"/>
      <c r="MU558" s="109"/>
      <c r="MV558" s="109"/>
      <c r="MW558" s="109"/>
      <c r="MX558" s="109"/>
      <c r="MY558" s="109"/>
      <c r="MZ558" s="109"/>
      <c r="NA558" s="109"/>
      <c r="NB558" s="109"/>
      <c r="NC558" s="109"/>
      <c r="ND558" s="109"/>
      <c r="NE558" s="109"/>
      <c r="NF558" s="109"/>
      <c r="NG558" s="109"/>
      <c r="NH558" s="109"/>
      <c r="NI558" s="109"/>
      <c r="NJ558" s="109"/>
      <c r="NK558" s="109"/>
      <c r="NL558" s="109"/>
      <c r="NM558" s="109"/>
      <c r="NN558" s="109"/>
      <c r="NO558" s="109"/>
      <c r="NP558" s="109"/>
      <c r="NQ558" s="109"/>
      <c r="NR558" s="109"/>
      <c r="NS558" s="109"/>
      <c r="NT558" s="109"/>
      <c r="NU558" s="109"/>
      <c r="NV558" s="109"/>
      <c r="NW558" s="109"/>
      <c r="NX558" s="109"/>
      <c r="NY558" s="109"/>
      <c r="NZ558" s="109"/>
      <c r="OA558" s="109"/>
      <c r="OB558" s="109"/>
      <c r="OC558" s="109"/>
      <c r="OD558" s="109"/>
      <c r="OE558" s="109"/>
      <c r="OF558" s="109"/>
      <c r="OG558" s="109"/>
      <c r="OH558" s="109"/>
      <c r="OI558" s="109"/>
      <c r="OJ558" s="109"/>
      <c r="OK558" s="109"/>
      <c r="OL558" s="109"/>
      <c r="OM558" s="109"/>
      <c r="ON558" s="109"/>
      <c r="OO558" s="109"/>
      <c r="OP558" s="109"/>
      <c r="OQ558" s="109"/>
      <c r="OR558" s="109"/>
      <c r="OS558" s="109"/>
      <c r="OT558" s="109"/>
      <c r="OU558" s="109"/>
      <c r="OV558" s="109"/>
      <c r="OW558" s="109"/>
      <c r="OX558" s="109"/>
      <c r="OY558" s="109"/>
      <c r="OZ558" s="109"/>
      <c r="PA558" s="109"/>
      <c r="PB558" s="109"/>
      <c r="PC558" s="109"/>
      <c r="PD558" s="109"/>
      <c r="PE558" s="109"/>
      <c r="PF558" s="109"/>
      <c r="PG558" s="109"/>
      <c r="PH558" s="109"/>
      <c r="PI558" s="109"/>
      <c r="PJ558" s="109"/>
      <c r="PK558" s="109"/>
      <c r="PL558" s="109"/>
      <c r="PM558" s="109"/>
      <c r="PN558" s="109"/>
      <c r="PO558" s="109"/>
      <c r="PP558" s="109"/>
      <c r="PQ558" s="109"/>
      <c r="PR558" s="109"/>
      <c r="PS558" s="109"/>
      <c r="PT558" s="109"/>
      <c r="PU558" s="109"/>
      <c r="PV558" s="109"/>
      <c r="PW558" s="109"/>
      <c r="PX558" s="109"/>
      <c r="PY558" s="109"/>
      <c r="PZ558" s="109"/>
      <c r="QA558" s="109"/>
      <c r="QB558" s="109"/>
      <c r="QC558" s="109"/>
      <c r="QD558" s="109"/>
      <c r="QE558" s="109"/>
      <c r="QF558" s="109"/>
      <c r="QG558" s="109"/>
      <c r="QH558" s="109"/>
      <c r="QI558" s="109"/>
      <c r="QJ558" s="109"/>
      <c r="QK558" s="23">
        <f t="shared" si="8"/>
        <v>52</v>
      </c>
      <c r="QL558" s="125"/>
      <c r="QM558" s="125"/>
      <c r="QN558" s="125"/>
      <c r="QO558" s="125"/>
      <c r="QP558" s="125"/>
      <c r="QQ558" s="125"/>
      <c r="QR558" s="125"/>
    </row>
    <row r="559" spans="1:460" s="5" customFormat="1" ht="12.75" customHeight="1" x14ac:dyDescent="0.2">
      <c r="A559" s="52">
        <v>44785</v>
      </c>
      <c r="B559" s="98" t="s">
        <v>473</v>
      </c>
      <c r="C559" s="107"/>
      <c r="D559" s="107"/>
      <c r="E559" s="108"/>
      <c r="F559" s="108"/>
      <c r="G559" s="108"/>
      <c r="H559" s="108"/>
      <c r="I559" s="108"/>
      <c r="J559" s="108"/>
      <c r="K559" s="108"/>
      <c r="L559" s="108"/>
      <c r="M559" s="108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 s="109"/>
      <c r="BD559" s="109"/>
      <c r="BE559" s="109"/>
      <c r="BF559" s="109"/>
      <c r="BG559" s="109"/>
      <c r="BH559" s="109"/>
      <c r="BI559" s="109"/>
      <c r="BJ559" s="109"/>
      <c r="BK559" s="109"/>
      <c r="BL559" s="109"/>
      <c r="BM559" s="109"/>
      <c r="BN559" s="109"/>
      <c r="BO559" s="109"/>
      <c r="BP559" s="109"/>
      <c r="BQ559" s="109"/>
      <c r="BR559" s="109"/>
      <c r="BS559" s="109"/>
      <c r="BT559" s="109"/>
      <c r="BU559" s="109"/>
      <c r="BV559" s="109"/>
      <c r="BW559" s="109"/>
      <c r="BX559" s="109"/>
      <c r="BY559" s="109"/>
      <c r="BZ559" s="109"/>
      <c r="CA559" s="109"/>
      <c r="CB559" s="109"/>
      <c r="CC559" s="109"/>
      <c r="CD559" s="109"/>
      <c r="CE559" s="109"/>
      <c r="CF559" s="109"/>
      <c r="CG559" s="109"/>
      <c r="CH559" s="109"/>
      <c r="CI559" s="109"/>
      <c r="CJ559" s="109"/>
      <c r="CK559" s="109"/>
      <c r="CL559" s="109"/>
      <c r="CM559" s="109"/>
      <c r="CN559" s="109"/>
      <c r="CO559" s="109"/>
      <c r="CP559" s="109"/>
      <c r="CQ559" s="109"/>
      <c r="CR559" s="109"/>
      <c r="CS559" s="109"/>
      <c r="CT559" s="109"/>
      <c r="CU559" s="109"/>
      <c r="CV559" s="109"/>
      <c r="CW559" s="109"/>
      <c r="CX559" s="109"/>
      <c r="CY559" s="109"/>
      <c r="CZ559" s="109"/>
      <c r="DA559" s="109"/>
      <c r="DB559" s="109"/>
      <c r="DC559" s="109"/>
      <c r="DD559" s="109"/>
      <c r="DE559" s="109"/>
      <c r="DF559" s="109"/>
      <c r="DG559" s="109"/>
      <c r="DH559" s="109"/>
      <c r="DI559" s="109"/>
      <c r="DJ559" s="109"/>
      <c r="DK559" s="109"/>
      <c r="DL559" s="109"/>
      <c r="DM559" s="109"/>
      <c r="DN559" s="109"/>
      <c r="DO559" s="109"/>
      <c r="DP559" s="109"/>
      <c r="DQ559" s="109"/>
      <c r="DR559" s="109"/>
      <c r="DS559" s="109"/>
      <c r="DT559" s="109"/>
      <c r="DU559" s="109"/>
      <c r="DV559" s="109"/>
      <c r="DW559" s="109"/>
      <c r="DX559" s="109"/>
      <c r="DY559" s="109"/>
      <c r="DZ559" s="109"/>
      <c r="EA559" s="109"/>
      <c r="EB559" s="109"/>
      <c r="EC559" s="109"/>
      <c r="ED559" s="109"/>
      <c r="EE559" s="109"/>
      <c r="EF559" s="109"/>
      <c r="EG559" s="109"/>
      <c r="EH559" s="109"/>
      <c r="EI559" s="109"/>
      <c r="EJ559" s="109"/>
      <c r="EK559" s="109"/>
      <c r="EL559" s="109"/>
      <c r="EM559" s="109"/>
      <c r="EN559" s="109"/>
      <c r="EO559" s="109"/>
      <c r="EP559" s="109"/>
      <c r="EQ559" s="109"/>
      <c r="ER559" s="109"/>
      <c r="ES559" s="109"/>
      <c r="ET559" s="109"/>
      <c r="EU559" s="109"/>
      <c r="EV559" s="109"/>
      <c r="EW559" s="109"/>
      <c r="EX559" s="109"/>
      <c r="EY559" s="109"/>
      <c r="EZ559" s="109"/>
      <c r="FA559" s="109"/>
      <c r="FB559" s="109"/>
      <c r="FC559" s="109"/>
      <c r="FD559" s="109"/>
      <c r="FE559" s="109"/>
      <c r="FF559" s="109"/>
      <c r="FG559" s="109"/>
      <c r="FH559" s="109"/>
      <c r="FI559" s="109"/>
      <c r="FJ559" s="109"/>
      <c r="FK559" s="109"/>
      <c r="FL559" s="109"/>
      <c r="FM559" s="109">
        <v>1.6</v>
      </c>
      <c r="FN559" s="109"/>
      <c r="FO559" s="109"/>
      <c r="FP559" s="109"/>
      <c r="FQ559" s="109"/>
      <c r="FR559" s="109"/>
      <c r="FS559" s="109"/>
      <c r="FT559" s="109"/>
      <c r="FU559" s="109"/>
      <c r="FV559" s="109"/>
      <c r="FW559" s="109"/>
      <c r="FX559" s="109"/>
      <c r="FY559" s="109"/>
      <c r="FZ559" s="109"/>
      <c r="GA559" s="109"/>
      <c r="GB559" s="109"/>
      <c r="GC559" s="109"/>
      <c r="GD559" s="109"/>
      <c r="GE559" s="109"/>
      <c r="GF559" s="109"/>
      <c r="GG559" s="109"/>
      <c r="GH559" s="109"/>
      <c r="GI559" s="109"/>
      <c r="GJ559" s="109"/>
      <c r="GK559" s="109"/>
      <c r="GL559" s="109"/>
      <c r="GM559" s="109"/>
      <c r="GN559" s="109"/>
      <c r="GO559" s="109"/>
      <c r="GP559" s="109"/>
      <c r="GQ559" s="109"/>
      <c r="GR559" s="109"/>
      <c r="GS559" s="109"/>
      <c r="GT559" s="109"/>
      <c r="GU559" s="109"/>
      <c r="GV559" s="109"/>
      <c r="GW559" s="109"/>
      <c r="GX559" s="109"/>
      <c r="GY559" s="109"/>
      <c r="GZ559" s="109"/>
      <c r="HA559" s="109"/>
      <c r="HB559" s="109"/>
      <c r="HC559" s="109"/>
      <c r="HD559" s="109"/>
      <c r="HE559" s="109"/>
      <c r="HF559" s="109"/>
      <c r="HG559" s="109"/>
      <c r="HH559" s="109"/>
      <c r="HI559" s="109"/>
      <c r="HJ559" s="109"/>
      <c r="HK559" s="109"/>
      <c r="HL559" s="109"/>
      <c r="HM559" s="109"/>
      <c r="HN559" s="109"/>
      <c r="HO559" s="109"/>
      <c r="HP559" s="109"/>
      <c r="HQ559" s="109"/>
      <c r="HR559" s="109"/>
      <c r="HS559" s="109"/>
      <c r="HT559" s="109"/>
      <c r="HU559" s="109"/>
      <c r="HV559" s="109"/>
      <c r="HW559" s="109"/>
      <c r="HX559" s="109"/>
      <c r="HY559" s="109"/>
      <c r="HZ559" s="109"/>
      <c r="IA559" s="109"/>
      <c r="IB559" s="109"/>
      <c r="IC559" s="109"/>
      <c r="ID559" s="109"/>
      <c r="IE559" s="109"/>
      <c r="IF559" s="109"/>
      <c r="IG559" s="109"/>
      <c r="IH559" s="109"/>
      <c r="II559" s="109"/>
      <c r="IJ559" s="109"/>
      <c r="IK559" s="109"/>
      <c r="IL559" s="109"/>
      <c r="IM559" s="109"/>
      <c r="IN559" s="109"/>
      <c r="IO559" s="109"/>
      <c r="IP559" s="109"/>
      <c r="IQ559" s="109"/>
      <c r="IR559" s="109"/>
      <c r="IS559" s="109"/>
      <c r="IT559" s="109"/>
      <c r="IU559" s="109"/>
      <c r="IV559" s="109"/>
      <c r="IW559" s="109"/>
      <c r="IX559" s="109">
        <v>2.2000000000000002</v>
      </c>
      <c r="IY559" s="109"/>
      <c r="IZ559" s="109"/>
      <c r="JA559" s="109"/>
      <c r="JB559" s="109"/>
      <c r="JC559" s="109"/>
      <c r="JD559" s="109"/>
      <c r="JE559" s="109"/>
      <c r="JF559" s="109"/>
      <c r="JG559" s="109"/>
      <c r="JH559" s="109"/>
      <c r="JI559" s="109"/>
      <c r="JJ559" s="109"/>
      <c r="JK559" s="109"/>
      <c r="JL559" s="109"/>
      <c r="JM559" s="109"/>
      <c r="JN559" s="109"/>
      <c r="JO559" s="109"/>
      <c r="JP559" s="109"/>
      <c r="JQ559" s="109"/>
      <c r="JR559" s="109"/>
      <c r="JS559" s="109"/>
      <c r="JT559" s="109"/>
      <c r="JU559" s="109"/>
      <c r="JV559" s="109"/>
      <c r="JW559" s="109"/>
      <c r="JX559" s="109"/>
      <c r="JY559" s="109"/>
      <c r="JZ559" s="109"/>
      <c r="KA559" s="109"/>
      <c r="KB559" s="109"/>
      <c r="KC559" s="109"/>
      <c r="KD559" s="109"/>
      <c r="KE559" s="109"/>
      <c r="KF559" s="109"/>
      <c r="KG559" s="109"/>
      <c r="KH559" s="109"/>
      <c r="KI559" s="109"/>
      <c r="KJ559" s="109"/>
      <c r="KK559" s="109"/>
      <c r="KL559" s="109"/>
      <c r="KM559" s="109"/>
      <c r="KN559" s="109"/>
      <c r="KO559" s="109"/>
      <c r="KP559" s="109"/>
      <c r="KQ559" s="109"/>
      <c r="KR559" s="109"/>
      <c r="KS559" s="109"/>
      <c r="KT559" s="109"/>
      <c r="KU559" s="109"/>
      <c r="KV559" s="109"/>
      <c r="KW559" s="109"/>
      <c r="KX559" s="109"/>
      <c r="KY559" s="109"/>
      <c r="KZ559" s="109"/>
      <c r="LA559" s="109"/>
      <c r="LB559" s="109"/>
      <c r="LC559" s="109"/>
      <c r="LD559" s="109"/>
      <c r="LE559" s="109"/>
      <c r="LF559" s="109"/>
      <c r="LG559" s="109"/>
      <c r="LH559" s="109"/>
      <c r="LI559" s="109"/>
      <c r="LJ559" s="109"/>
      <c r="LK559" s="109"/>
      <c r="LL559" s="109"/>
      <c r="LM559" s="109"/>
      <c r="LN559" s="109"/>
      <c r="LO559" s="109"/>
      <c r="LP559" s="109"/>
      <c r="LQ559" s="109"/>
      <c r="LR559" s="109"/>
      <c r="LS559" s="109"/>
      <c r="LT559" s="109"/>
      <c r="LU559" s="109"/>
      <c r="LV559" s="109"/>
      <c r="LW559" s="109"/>
      <c r="LX559" s="109"/>
      <c r="LY559" s="109"/>
      <c r="LZ559" s="109"/>
      <c r="MA559" s="109"/>
      <c r="MB559" s="109"/>
      <c r="MC559" s="109"/>
      <c r="MD559" s="109"/>
      <c r="ME559" s="109"/>
      <c r="MF559" s="109"/>
      <c r="MG559" s="109"/>
      <c r="MH559" s="109"/>
      <c r="MI559" s="109"/>
      <c r="MJ559" s="109"/>
      <c r="MK559" s="109"/>
      <c r="ML559" s="109"/>
      <c r="MM559" s="109"/>
      <c r="MN559" s="109"/>
      <c r="MO559" s="109"/>
      <c r="MP559" s="109"/>
      <c r="MQ559" s="109"/>
      <c r="MR559" s="109"/>
      <c r="MS559" s="109"/>
      <c r="MT559" s="109"/>
      <c r="MU559" s="109"/>
      <c r="MV559" s="109"/>
      <c r="MW559" s="109"/>
      <c r="MX559" s="109"/>
      <c r="MY559" s="109"/>
      <c r="MZ559" s="109"/>
      <c r="NA559" s="109"/>
      <c r="NB559" s="109"/>
      <c r="NC559" s="109"/>
      <c r="ND559" s="109"/>
      <c r="NE559" s="109"/>
      <c r="NF559" s="109"/>
      <c r="NG559" s="109"/>
      <c r="NH559" s="109"/>
      <c r="NI559" s="109"/>
      <c r="NJ559" s="109"/>
      <c r="NK559" s="109"/>
      <c r="NL559" s="109"/>
      <c r="NM559" s="109"/>
      <c r="NN559" s="109"/>
      <c r="NO559" s="109"/>
      <c r="NP559" s="109"/>
      <c r="NQ559" s="109"/>
      <c r="NR559" s="109"/>
      <c r="NS559" s="109"/>
      <c r="NT559" s="109"/>
      <c r="NU559" s="109"/>
      <c r="NV559" s="109"/>
      <c r="NW559" s="109"/>
      <c r="NX559" s="109"/>
      <c r="NY559" s="109"/>
      <c r="NZ559" s="109"/>
      <c r="OA559" s="109"/>
      <c r="OB559" s="109"/>
      <c r="OC559" s="109"/>
      <c r="OD559" s="109"/>
      <c r="OE559" s="109"/>
      <c r="OF559" s="109"/>
      <c r="OG559" s="109"/>
      <c r="OH559" s="109"/>
      <c r="OI559" s="109"/>
      <c r="OJ559" s="109"/>
      <c r="OK559" s="109"/>
      <c r="OL559" s="109"/>
      <c r="OM559" s="109"/>
      <c r="ON559" s="109"/>
      <c r="OO559" s="109"/>
      <c r="OP559" s="109"/>
      <c r="OQ559" s="109"/>
      <c r="OR559" s="109"/>
      <c r="OS559" s="109"/>
      <c r="OT559" s="109"/>
      <c r="OU559" s="109"/>
      <c r="OV559" s="109"/>
      <c r="OW559" s="109"/>
      <c r="OX559" s="109"/>
      <c r="OY559" s="109"/>
      <c r="OZ559" s="109"/>
      <c r="PA559" s="109"/>
      <c r="PB559" s="109"/>
      <c r="PC559" s="109"/>
      <c r="PD559" s="109"/>
      <c r="PE559" s="109"/>
      <c r="PF559" s="109"/>
      <c r="PG559" s="109"/>
      <c r="PH559" s="109"/>
      <c r="PI559" s="109"/>
      <c r="PJ559" s="109"/>
      <c r="PK559" s="109"/>
      <c r="PL559" s="109"/>
      <c r="PM559" s="109"/>
      <c r="PN559" s="109"/>
      <c r="PO559" s="109"/>
      <c r="PP559" s="109"/>
      <c r="PQ559" s="109"/>
      <c r="PR559" s="109"/>
      <c r="PS559" s="109"/>
      <c r="PT559" s="109"/>
      <c r="PU559" s="109"/>
      <c r="PV559" s="109"/>
      <c r="PW559" s="109"/>
      <c r="PX559" s="109"/>
      <c r="PY559" s="109"/>
      <c r="PZ559" s="109"/>
      <c r="QA559" s="109"/>
      <c r="QB559" s="109"/>
      <c r="QC559" s="109"/>
      <c r="QD559" s="109"/>
      <c r="QE559" s="109"/>
      <c r="QF559" s="109"/>
      <c r="QG559" s="109"/>
      <c r="QH559" s="109"/>
      <c r="QI559" s="109"/>
      <c r="QJ559" s="109"/>
      <c r="QK559" s="23">
        <f t="shared" si="8"/>
        <v>3.8000000000000003</v>
      </c>
      <c r="QL559" s="125"/>
      <c r="QM559" s="125"/>
      <c r="QN559" s="125"/>
      <c r="QO559" s="125"/>
      <c r="QP559" s="125"/>
      <c r="QQ559" s="125"/>
      <c r="QR559" s="125"/>
    </row>
    <row r="560" spans="1:460" s="5" customFormat="1" ht="12.75" customHeight="1" x14ac:dyDescent="0.2">
      <c r="A560" s="52">
        <v>44788</v>
      </c>
      <c r="B560" s="98" t="s">
        <v>194</v>
      </c>
      <c r="C560" s="107"/>
      <c r="D560" s="107"/>
      <c r="E560" s="108"/>
      <c r="F560" s="108"/>
      <c r="G560" s="108"/>
      <c r="H560" s="108"/>
      <c r="I560" s="108"/>
      <c r="J560" s="108"/>
      <c r="K560" s="108"/>
      <c r="L560" s="108"/>
      <c r="M560" s="108"/>
      <c r="N560" s="109"/>
      <c r="O560" s="109"/>
      <c r="P560" s="109"/>
      <c r="Q560" s="109"/>
      <c r="R560" s="109">
        <v>10</v>
      </c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 s="109"/>
      <c r="BD560" s="109"/>
      <c r="BE560" s="109"/>
      <c r="BF560" s="109"/>
      <c r="BG560" s="109"/>
      <c r="BH560" s="109"/>
      <c r="BI560" s="109"/>
      <c r="BJ560" s="109"/>
      <c r="BK560" s="109"/>
      <c r="BL560" s="109"/>
      <c r="BM560" s="109"/>
      <c r="BN560" s="109"/>
      <c r="BO560" s="109"/>
      <c r="BP560" s="109"/>
      <c r="BQ560" s="109"/>
      <c r="BR560" s="109"/>
      <c r="BS560" s="109"/>
      <c r="BT560" s="109"/>
      <c r="BU560" s="109"/>
      <c r="BV560" s="109"/>
      <c r="BW560" s="109"/>
      <c r="BX560" s="109"/>
      <c r="BY560" s="109"/>
      <c r="BZ560" s="109"/>
      <c r="CA560" s="109"/>
      <c r="CB560" s="109"/>
      <c r="CC560" s="109"/>
      <c r="CD560" s="109"/>
      <c r="CE560" s="109"/>
      <c r="CF560" s="109"/>
      <c r="CG560" s="109"/>
      <c r="CH560" s="109"/>
      <c r="CI560" s="109"/>
      <c r="CJ560" s="109"/>
      <c r="CK560" s="109"/>
      <c r="CL560" s="109"/>
      <c r="CM560" s="109"/>
      <c r="CN560" s="109"/>
      <c r="CO560" s="109"/>
      <c r="CP560" s="109"/>
      <c r="CQ560" s="109"/>
      <c r="CR560" s="109"/>
      <c r="CS560" s="109"/>
      <c r="CT560" s="109"/>
      <c r="CU560" s="109"/>
      <c r="CV560" s="109"/>
      <c r="CW560" s="109"/>
      <c r="CX560" s="109"/>
      <c r="CY560" s="109"/>
      <c r="CZ560" s="109"/>
      <c r="DA560" s="109"/>
      <c r="DB560" s="109"/>
      <c r="DC560" s="109"/>
      <c r="DD560" s="109"/>
      <c r="DE560" s="109"/>
      <c r="DF560" s="109"/>
      <c r="DG560" s="109"/>
      <c r="DH560" s="109"/>
      <c r="DI560" s="109"/>
      <c r="DJ560" s="109"/>
      <c r="DK560" s="109"/>
      <c r="DL560" s="109"/>
      <c r="DM560" s="109"/>
      <c r="DN560" s="109"/>
      <c r="DO560" s="109"/>
      <c r="DP560" s="109"/>
      <c r="DQ560" s="109"/>
      <c r="DR560" s="109"/>
      <c r="DS560" s="109"/>
      <c r="DT560" s="109"/>
      <c r="DU560" s="109"/>
      <c r="DV560" s="109"/>
      <c r="DW560" s="109"/>
      <c r="DX560" s="109"/>
      <c r="DY560" s="109"/>
      <c r="DZ560" s="109"/>
      <c r="EA560" s="109"/>
      <c r="EB560" s="109"/>
      <c r="EC560" s="109"/>
      <c r="ED560" s="109"/>
      <c r="EE560" s="109"/>
      <c r="EF560" s="109"/>
      <c r="EG560" s="109"/>
      <c r="EH560" s="109"/>
      <c r="EI560" s="109"/>
      <c r="EJ560" s="109"/>
      <c r="EK560" s="109"/>
      <c r="EL560" s="109"/>
      <c r="EM560" s="109"/>
      <c r="EN560" s="109"/>
      <c r="EO560" s="109"/>
      <c r="EP560" s="109"/>
      <c r="EQ560" s="109"/>
      <c r="ER560" s="109"/>
      <c r="ES560" s="109"/>
      <c r="ET560" s="109"/>
      <c r="EU560" s="109"/>
      <c r="EV560" s="109"/>
      <c r="EW560" s="109"/>
      <c r="EX560" s="109"/>
      <c r="EY560" s="109"/>
      <c r="EZ560" s="109"/>
      <c r="FA560" s="109"/>
      <c r="FB560" s="109"/>
      <c r="FC560" s="109"/>
      <c r="FD560" s="109"/>
      <c r="FE560" s="109"/>
      <c r="FF560" s="109"/>
      <c r="FG560" s="109"/>
      <c r="FH560" s="109"/>
      <c r="FI560" s="109"/>
      <c r="FJ560" s="109"/>
      <c r="FK560" s="109"/>
      <c r="FL560" s="109"/>
      <c r="FM560" s="109"/>
      <c r="FN560" s="109"/>
      <c r="FO560" s="109"/>
      <c r="FP560" s="109"/>
      <c r="FQ560" s="109"/>
      <c r="FR560" s="109"/>
      <c r="FS560" s="109"/>
      <c r="FT560" s="109"/>
      <c r="FU560" s="109"/>
      <c r="FV560" s="109"/>
      <c r="FW560" s="109"/>
      <c r="FX560" s="109"/>
      <c r="FY560" s="109"/>
      <c r="FZ560" s="109"/>
      <c r="GA560" s="109"/>
      <c r="GB560" s="109"/>
      <c r="GC560" s="109"/>
      <c r="GD560" s="109"/>
      <c r="GE560" s="109"/>
      <c r="GF560" s="109"/>
      <c r="GG560" s="109"/>
      <c r="GH560" s="109"/>
      <c r="GI560" s="109"/>
      <c r="GJ560" s="109"/>
      <c r="GK560" s="109"/>
      <c r="GL560" s="109"/>
      <c r="GM560" s="109"/>
      <c r="GN560" s="109"/>
      <c r="GO560" s="109"/>
      <c r="GP560" s="109"/>
      <c r="GQ560" s="109"/>
      <c r="GR560" s="109"/>
      <c r="GS560" s="109"/>
      <c r="GT560" s="109"/>
      <c r="GU560" s="109"/>
      <c r="GV560" s="109"/>
      <c r="GW560" s="109"/>
      <c r="GX560" s="109"/>
      <c r="GY560" s="109"/>
      <c r="GZ560" s="109"/>
      <c r="HA560" s="109"/>
      <c r="HB560" s="109"/>
      <c r="HC560" s="109"/>
      <c r="HD560" s="109"/>
      <c r="HE560" s="109"/>
      <c r="HF560" s="109"/>
      <c r="HG560" s="109"/>
      <c r="HH560" s="109"/>
      <c r="HI560" s="109"/>
      <c r="HJ560" s="109"/>
      <c r="HK560" s="109"/>
      <c r="HL560" s="109"/>
      <c r="HM560" s="109"/>
      <c r="HN560" s="109"/>
      <c r="HO560" s="109"/>
      <c r="HP560" s="109"/>
      <c r="HQ560" s="109"/>
      <c r="HR560" s="109"/>
      <c r="HS560" s="109">
        <v>30</v>
      </c>
      <c r="HT560" s="109"/>
      <c r="HU560" s="109"/>
      <c r="HV560" s="109">
        <v>30</v>
      </c>
      <c r="HW560" s="109"/>
      <c r="HX560" s="109"/>
      <c r="HY560" s="109"/>
      <c r="HZ560" s="109"/>
      <c r="IA560" s="109"/>
      <c r="IB560" s="109"/>
      <c r="IC560" s="109"/>
      <c r="ID560" s="109"/>
      <c r="IE560" s="109"/>
      <c r="IF560" s="109"/>
      <c r="IG560" s="109"/>
      <c r="IH560" s="109"/>
      <c r="II560" s="109"/>
      <c r="IJ560" s="109"/>
      <c r="IK560" s="109"/>
      <c r="IL560" s="109"/>
      <c r="IM560" s="109"/>
      <c r="IN560" s="109"/>
      <c r="IO560" s="109"/>
      <c r="IP560" s="109"/>
      <c r="IQ560" s="109"/>
      <c r="IR560" s="109"/>
      <c r="IS560" s="109"/>
      <c r="IT560" s="109"/>
      <c r="IU560" s="109"/>
      <c r="IV560" s="109"/>
      <c r="IW560" s="109"/>
      <c r="IX560" s="109"/>
      <c r="IY560" s="109"/>
      <c r="IZ560" s="109"/>
      <c r="JA560" s="109"/>
      <c r="JB560" s="109"/>
      <c r="JC560" s="109"/>
      <c r="JD560" s="109"/>
      <c r="JE560" s="109"/>
      <c r="JF560" s="109"/>
      <c r="JG560" s="109"/>
      <c r="JH560" s="109"/>
      <c r="JI560" s="109"/>
      <c r="JJ560" s="109"/>
      <c r="JK560" s="109"/>
      <c r="JL560" s="109"/>
      <c r="JM560" s="109"/>
      <c r="JN560" s="109"/>
      <c r="JO560" s="109"/>
      <c r="JP560" s="109"/>
      <c r="JQ560" s="109"/>
      <c r="JR560" s="109"/>
      <c r="JS560" s="109"/>
      <c r="JT560" s="109"/>
      <c r="JU560" s="109"/>
      <c r="JV560" s="109"/>
      <c r="JW560" s="109"/>
      <c r="JX560" s="109"/>
      <c r="JY560" s="109"/>
      <c r="JZ560" s="109"/>
      <c r="KA560" s="109"/>
      <c r="KB560" s="109"/>
      <c r="KC560" s="109"/>
      <c r="KD560" s="109"/>
      <c r="KE560" s="109"/>
      <c r="KF560" s="109"/>
      <c r="KG560" s="109"/>
      <c r="KH560" s="109"/>
      <c r="KI560" s="109"/>
      <c r="KJ560" s="109"/>
      <c r="KK560" s="109"/>
      <c r="KL560" s="109"/>
      <c r="KM560" s="109"/>
      <c r="KN560" s="109"/>
      <c r="KO560" s="109"/>
      <c r="KP560" s="109"/>
      <c r="KQ560" s="109"/>
      <c r="KR560" s="109"/>
      <c r="KS560" s="109"/>
      <c r="KT560" s="109"/>
      <c r="KU560" s="109"/>
      <c r="KV560" s="109"/>
      <c r="KW560" s="109"/>
      <c r="KX560" s="109"/>
      <c r="KY560" s="109"/>
      <c r="KZ560" s="109"/>
      <c r="LA560" s="109"/>
      <c r="LB560" s="109"/>
      <c r="LC560" s="109"/>
      <c r="LD560" s="109"/>
      <c r="LE560" s="109"/>
      <c r="LF560" s="109"/>
      <c r="LG560" s="109"/>
      <c r="LH560" s="109"/>
      <c r="LI560" s="109"/>
      <c r="LJ560" s="109"/>
      <c r="LK560" s="109"/>
      <c r="LL560" s="109"/>
      <c r="LM560" s="109"/>
      <c r="LN560" s="109"/>
      <c r="LO560" s="109"/>
      <c r="LP560" s="109"/>
      <c r="LQ560" s="109"/>
      <c r="LR560" s="109"/>
      <c r="LS560" s="109"/>
      <c r="LT560" s="109"/>
      <c r="LU560" s="109"/>
      <c r="LV560" s="109"/>
      <c r="LW560" s="109"/>
      <c r="LX560" s="109"/>
      <c r="LY560" s="109"/>
      <c r="LZ560" s="109"/>
      <c r="MA560" s="109"/>
      <c r="MB560" s="109"/>
      <c r="MC560" s="109"/>
      <c r="MD560" s="109"/>
      <c r="ME560" s="109"/>
      <c r="MF560" s="109"/>
      <c r="MG560" s="109"/>
      <c r="MH560" s="109"/>
      <c r="MI560" s="109"/>
      <c r="MJ560" s="109"/>
      <c r="MK560" s="109"/>
      <c r="ML560" s="109"/>
      <c r="MM560" s="109"/>
      <c r="MN560" s="109"/>
      <c r="MO560" s="109"/>
      <c r="MP560" s="109"/>
      <c r="MQ560" s="109"/>
      <c r="MR560" s="109"/>
      <c r="MS560" s="109"/>
      <c r="MT560" s="109"/>
      <c r="MU560" s="109"/>
      <c r="MV560" s="109"/>
      <c r="MW560" s="109"/>
      <c r="MX560" s="109"/>
      <c r="MY560" s="109"/>
      <c r="MZ560" s="109"/>
      <c r="NA560" s="109"/>
      <c r="NB560" s="109"/>
      <c r="NC560" s="109"/>
      <c r="ND560" s="109"/>
      <c r="NE560" s="109"/>
      <c r="NF560" s="109"/>
      <c r="NG560" s="109"/>
      <c r="NH560" s="109"/>
      <c r="NI560" s="109"/>
      <c r="NJ560" s="109"/>
      <c r="NK560" s="109"/>
      <c r="NL560" s="109"/>
      <c r="NM560" s="109"/>
      <c r="NN560" s="109"/>
      <c r="NO560" s="109"/>
      <c r="NP560" s="109"/>
      <c r="NQ560" s="109"/>
      <c r="NR560" s="109"/>
      <c r="NS560" s="109"/>
      <c r="NT560" s="109"/>
      <c r="NU560" s="109"/>
      <c r="NV560" s="109"/>
      <c r="NW560" s="109"/>
      <c r="NX560" s="109"/>
      <c r="NY560" s="109"/>
      <c r="NZ560" s="109"/>
      <c r="OA560" s="109"/>
      <c r="OB560" s="109"/>
      <c r="OC560" s="109"/>
      <c r="OD560" s="109"/>
      <c r="OE560" s="109"/>
      <c r="OF560" s="109"/>
      <c r="OG560" s="109"/>
      <c r="OH560" s="109"/>
      <c r="OI560" s="109"/>
      <c r="OJ560" s="109"/>
      <c r="OK560" s="109"/>
      <c r="OL560" s="109"/>
      <c r="OM560" s="109"/>
      <c r="ON560" s="109"/>
      <c r="OO560" s="109"/>
      <c r="OP560" s="109"/>
      <c r="OQ560" s="109"/>
      <c r="OR560" s="109"/>
      <c r="OS560" s="109"/>
      <c r="OT560" s="109"/>
      <c r="OU560" s="109"/>
      <c r="OV560" s="109"/>
      <c r="OW560" s="109"/>
      <c r="OX560" s="109"/>
      <c r="OY560" s="109"/>
      <c r="OZ560" s="109"/>
      <c r="PA560" s="109"/>
      <c r="PB560" s="109"/>
      <c r="PC560" s="109"/>
      <c r="PD560" s="109"/>
      <c r="PE560" s="109"/>
      <c r="PF560" s="109"/>
      <c r="PG560" s="109"/>
      <c r="PH560" s="109"/>
      <c r="PI560" s="109"/>
      <c r="PJ560" s="109"/>
      <c r="PK560" s="109"/>
      <c r="PL560" s="109"/>
      <c r="PM560" s="109"/>
      <c r="PN560" s="109"/>
      <c r="PO560" s="109"/>
      <c r="PP560" s="109"/>
      <c r="PQ560" s="109"/>
      <c r="PR560" s="109"/>
      <c r="PS560" s="109"/>
      <c r="PT560" s="109"/>
      <c r="PU560" s="109"/>
      <c r="PV560" s="109"/>
      <c r="PW560" s="109"/>
      <c r="PX560" s="109"/>
      <c r="PY560" s="109"/>
      <c r="PZ560" s="109"/>
      <c r="QA560" s="109"/>
      <c r="QB560" s="109"/>
      <c r="QC560" s="109"/>
      <c r="QD560" s="109"/>
      <c r="QE560" s="109"/>
      <c r="QF560" s="109"/>
      <c r="QG560" s="109"/>
      <c r="QH560" s="109"/>
      <c r="QI560" s="109"/>
      <c r="QJ560" s="109"/>
      <c r="QK560" s="23">
        <f t="shared" si="8"/>
        <v>70</v>
      </c>
      <c r="QL560" s="125"/>
      <c r="QM560" s="125"/>
      <c r="QN560" s="125"/>
      <c r="QO560" s="125"/>
      <c r="QP560" s="125"/>
      <c r="QQ560" s="125"/>
      <c r="QR560" s="125"/>
    </row>
    <row r="561" spans="1:460" s="5" customFormat="1" ht="12.75" customHeight="1" x14ac:dyDescent="0.2">
      <c r="A561" s="52">
        <v>44788</v>
      </c>
      <c r="B561" s="90" t="s">
        <v>139</v>
      </c>
      <c r="C561" s="107"/>
      <c r="D561" s="107"/>
      <c r="E561" s="108"/>
      <c r="F561" s="108"/>
      <c r="G561" s="108"/>
      <c r="H561" s="108"/>
      <c r="I561" s="108"/>
      <c r="J561" s="108"/>
      <c r="K561" s="108"/>
      <c r="L561" s="108"/>
      <c r="M561" s="108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 s="109"/>
      <c r="BD561" s="109"/>
      <c r="BE561" s="109"/>
      <c r="BF561" s="109"/>
      <c r="BG561" s="109"/>
      <c r="BH561" s="109"/>
      <c r="BI561" s="109"/>
      <c r="BJ561" s="109"/>
      <c r="BK561" s="109"/>
      <c r="BL561" s="109"/>
      <c r="BM561" s="109"/>
      <c r="BN561" s="109"/>
      <c r="BO561" s="109"/>
      <c r="BP561" s="109"/>
      <c r="BQ561" s="109"/>
      <c r="BR561" s="109"/>
      <c r="BS561" s="109"/>
      <c r="BT561" s="109"/>
      <c r="BU561" s="109"/>
      <c r="BV561" s="109"/>
      <c r="BW561" s="109"/>
      <c r="BX561" s="109"/>
      <c r="BY561" s="109"/>
      <c r="BZ561" s="109"/>
      <c r="CA561" s="109"/>
      <c r="CB561" s="109"/>
      <c r="CC561" s="109"/>
      <c r="CD561" s="109"/>
      <c r="CE561" s="109"/>
      <c r="CF561" s="109"/>
      <c r="CG561" s="109"/>
      <c r="CH561" s="109"/>
      <c r="CI561" s="109"/>
      <c r="CJ561" s="109"/>
      <c r="CK561" s="109"/>
      <c r="CL561" s="109"/>
      <c r="CM561" s="109"/>
      <c r="CN561" s="109"/>
      <c r="CO561" s="109"/>
      <c r="CP561" s="109"/>
      <c r="CQ561" s="109"/>
      <c r="CR561" s="109"/>
      <c r="CS561" s="109"/>
      <c r="CT561" s="109"/>
      <c r="CU561" s="109"/>
      <c r="CV561" s="109"/>
      <c r="CW561" s="109"/>
      <c r="CX561" s="109"/>
      <c r="CY561" s="109"/>
      <c r="CZ561" s="109"/>
      <c r="DA561" s="109"/>
      <c r="DB561" s="109"/>
      <c r="DC561" s="109"/>
      <c r="DD561" s="109"/>
      <c r="DE561" s="109"/>
      <c r="DF561" s="109"/>
      <c r="DG561" s="109"/>
      <c r="DH561" s="109"/>
      <c r="DI561" s="109"/>
      <c r="DJ561" s="109"/>
      <c r="DK561" s="109"/>
      <c r="DL561" s="109"/>
      <c r="DM561" s="109"/>
      <c r="DN561" s="109"/>
      <c r="DO561" s="109"/>
      <c r="DP561" s="109"/>
      <c r="DQ561" s="109"/>
      <c r="DR561" s="109"/>
      <c r="DS561" s="109"/>
      <c r="DT561" s="109"/>
      <c r="DU561" s="109"/>
      <c r="DV561" s="109"/>
      <c r="DW561" s="109"/>
      <c r="DX561" s="109"/>
      <c r="DY561" s="109"/>
      <c r="DZ561" s="109"/>
      <c r="EA561" s="109"/>
      <c r="EB561" s="109"/>
      <c r="EC561" s="109"/>
      <c r="ED561" s="109"/>
      <c r="EE561" s="109"/>
      <c r="EF561" s="109">
        <v>0.9</v>
      </c>
      <c r="EG561" s="109"/>
      <c r="EH561" s="109"/>
      <c r="EI561" s="109"/>
      <c r="EJ561" s="109"/>
      <c r="EK561" s="109"/>
      <c r="EL561" s="109"/>
      <c r="EM561" s="109"/>
      <c r="EN561" s="109"/>
      <c r="EO561" s="109"/>
      <c r="EP561" s="109"/>
      <c r="EQ561" s="109"/>
      <c r="ER561" s="109"/>
      <c r="ES561" s="109"/>
      <c r="ET561" s="109"/>
      <c r="EU561" s="109"/>
      <c r="EV561" s="109"/>
      <c r="EW561" s="109"/>
      <c r="EX561" s="109"/>
      <c r="EY561" s="109"/>
      <c r="EZ561" s="109"/>
      <c r="FA561" s="109"/>
      <c r="FB561" s="109"/>
      <c r="FC561" s="109"/>
      <c r="FD561" s="109"/>
      <c r="FE561" s="109"/>
      <c r="FF561" s="109"/>
      <c r="FG561" s="109"/>
      <c r="FH561" s="109"/>
      <c r="FI561" s="109"/>
      <c r="FJ561" s="109"/>
      <c r="FK561" s="109"/>
      <c r="FL561" s="109"/>
      <c r="FM561" s="109"/>
      <c r="FN561" s="109"/>
      <c r="FO561" s="109"/>
      <c r="FP561" s="109"/>
      <c r="FQ561" s="109"/>
      <c r="FR561" s="109"/>
      <c r="FS561" s="109"/>
      <c r="FT561" s="109"/>
      <c r="FU561" s="109"/>
      <c r="FV561" s="109"/>
      <c r="FW561" s="109"/>
      <c r="FX561" s="109"/>
      <c r="FY561" s="109"/>
      <c r="FZ561" s="109"/>
      <c r="GA561" s="109"/>
      <c r="GB561" s="109"/>
      <c r="GC561" s="109"/>
      <c r="GD561" s="109"/>
      <c r="GE561" s="109"/>
      <c r="GF561" s="109"/>
      <c r="GG561" s="109"/>
      <c r="GH561" s="109"/>
      <c r="GI561" s="109"/>
      <c r="GJ561" s="109"/>
      <c r="GK561" s="109"/>
      <c r="GL561" s="109"/>
      <c r="GM561" s="109"/>
      <c r="GN561" s="109"/>
      <c r="GO561" s="109"/>
      <c r="GP561" s="109"/>
      <c r="GQ561" s="109"/>
      <c r="GR561" s="109"/>
      <c r="GS561" s="109"/>
      <c r="GT561" s="109"/>
      <c r="GU561" s="109"/>
      <c r="GV561" s="109"/>
      <c r="GW561" s="109"/>
      <c r="GX561" s="109"/>
      <c r="GY561" s="109"/>
      <c r="GZ561" s="109"/>
      <c r="HA561" s="109"/>
      <c r="HB561" s="109"/>
      <c r="HC561" s="109"/>
      <c r="HD561" s="109"/>
      <c r="HE561" s="109"/>
      <c r="HF561" s="109"/>
      <c r="HG561" s="109"/>
      <c r="HH561" s="109"/>
      <c r="HI561" s="109"/>
      <c r="HJ561" s="109"/>
      <c r="HK561" s="109"/>
      <c r="HL561" s="109"/>
      <c r="HM561" s="109"/>
      <c r="HN561" s="109"/>
      <c r="HO561" s="109"/>
      <c r="HP561" s="109"/>
      <c r="HQ561" s="109"/>
      <c r="HR561" s="109"/>
      <c r="HS561" s="109"/>
      <c r="HT561" s="109"/>
      <c r="HU561" s="109"/>
      <c r="HV561" s="109"/>
      <c r="HW561" s="109"/>
      <c r="HX561" s="109"/>
      <c r="HY561" s="109"/>
      <c r="HZ561" s="109"/>
      <c r="IA561" s="109"/>
      <c r="IB561" s="109"/>
      <c r="IC561" s="109"/>
      <c r="ID561" s="109"/>
      <c r="IE561" s="109"/>
      <c r="IF561" s="109"/>
      <c r="IG561" s="109"/>
      <c r="IH561" s="109"/>
      <c r="II561" s="109"/>
      <c r="IJ561" s="109"/>
      <c r="IK561" s="109"/>
      <c r="IL561" s="109"/>
      <c r="IM561" s="109"/>
      <c r="IN561" s="109"/>
      <c r="IO561" s="109"/>
      <c r="IP561" s="109"/>
      <c r="IQ561" s="109"/>
      <c r="IR561" s="109"/>
      <c r="IS561" s="109"/>
      <c r="IT561" s="109"/>
      <c r="IU561" s="109"/>
      <c r="IV561" s="109"/>
      <c r="IW561" s="109"/>
      <c r="IX561" s="109"/>
      <c r="IY561" s="109"/>
      <c r="IZ561" s="109"/>
      <c r="JA561" s="109"/>
      <c r="JB561" s="109"/>
      <c r="JC561" s="109"/>
      <c r="JD561" s="109"/>
      <c r="JE561" s="109"/>
      <c r="JF561" s="109"/>
      <c r="JG561" s="109"/>
      <c r="JH561" s="109"/>
      <c r="JI561" s="109"/>
      <c r="JJ561" s="109"/>
      <c r="JK561" s="109"/>
      <c r="JL561" s="109"/>
      <c r="JM561" s="109"/>
      <c r="JN561" s="109"/>
      <c r="JO561" s="109"/>
      <c r="JP561" s="109"/>
      <c r="JQ561" s="109"/>
      <c r="JR561" s="109"/>
      <c r="JS561" s="109"/>
      <c r="JT561" s="109"/>
      <c r="JU561" s="109"/>
      <c r="JV561" s="109"/>
      <c r="JW561" s="109"/>
      <c r="JX561" s="109"/>
      <c r="JY561" s="109"/>
      <c r="JZ561" s="109"/>
      <c r="KA561" s="109"/>
      <c r="KB561" s="109"/>
      <c r="KC561" s="109"/>
      <c r="KD561" s="109"/>
      <c r="KE561" s="109"/>
      <c r="KF561" s="109"/>
      <c r="KG561" s="109"/>
      <c r="KH561" s="109"/>
      <c r="KI561" s="109"/>
      <c r="KJ561" s="109"/>
      <c r="KK561" s="109"/>
      <c r="KL561" s="109"/>
      <c r="KM561" s="109"/>
      <c r="KN561" s="109"/>
      <c r="KO561" s="109"/>
      <c r="KP561" s="109"/>
      <c r="KQ561" s="109"/>
      <c r="KR561" s="109"/>
      <c r="KS561" s="109"/>
      <c r="KT561" s="109"/>
      <c r="KU561" s="109"/>
      <c r="KV561" s="109"/>
      <c r="KW561" s="109"/>
      <c r="KX561" s="109"/>
      <c r="KY561" s="109"/>
      <c r="KZ561" s="109"/>
      <c r="LA561" s="109"/>
      <c r="LB561" s="109"/>
      <c r="LC561" s="109"/>
      <c r="LD561" s="109"/>
      <c r="LE561" s="109"/>
      <c r="LF561" s="109"/>
      <c r="LG561" s="109"/>
      <c r="LH561" s="109"/>
      <c r="LI561" s="109"/>
      <c r="LJ561" s="109"/>
      <c r="LK561" s="109"/>
      <c r="LL561" s="109"/>
      <c r="LM561" s="109"/>
      <c r="LN561" s="109"/>
      <c r="LO561" s="109"/>
      <c r="LP561" s="109"/>
      <c r="LQ561" s="109"/>
      <c r="LR561" s="109"/>
      <c r="LS561" s="109"/>
      <c r="LT561" s="109"/>
      <c r="LU561" s="109"/>
      <c r="LV561" s="109"/>
      <c r="LW561" s="109"/>
      <c r="LX561" s="109"/>
      <c r="LY561" s="109"/>
      <c r="LZ561" s="109"/>
      <c r="MA561" s="109"/>
      <c r="MB561" s="109"/>
      <c r="MC561" s="109"/>
      <c r="MD561" s="109"/>
      <c r="ME561" s="109"/>
      <c r="MF561" s="109"/>
      <c r="MG561" s="109"/>
      <c r="MH561" s="109"/>
      <c r="MI561" s="109"/>
      <c r="MJ561" s="109"/>
      <c r="MK561" s="109"/>
      <c r="ML561" s="109"/>
      <c r="MM561" s="109"/>
      <c r="MN561" s="109"/>
      <c r="MO561" s="109"/>
      <c r="MP561" s="109"/>
      <c r="MQ561" s="109"/>
      <c r="MR561" s="109"/>
      <c r="MS561" s="109"/>
      <c r="MT561" s="109"/>
      <c r="MU561" s="109"/>
      <c r="MV561" s="109"/>
      <c r="MW561" s="109"/>
      <c r="MX561" s="109"/>
      <c r="MY561" s="109"/>
      <c r="MZ561" s="109"/>
      <c r="NA561" s="109"/>
      <c r="NB561" s="109"/>
      <c r="NC561" s="109"/>
      <c r="ND561" s="109"/>
      <c r="NE561" s="109"/>
      <c r="NF561" s="109"/>
      <c r="NG561" s="109"/>
      <c r="NH561" s="109"/>
      <c r="NI561" s="109"/>
      <c r="NJ561" s="109"/>
      <c r="NK561" s="109"/>
      <c r="NL561" s="109"/>
      <c r="NM561" s="109"/>
      <c r="NN561" s="109"/>
      <c r="NO561" s="109"/>
      <c r="NP561" s="109"/>
      <c r="NQ561" s="109"/>
      <c r="NR561" s="109"/>
      <c r="NS561" s="109"/>
      <c r="NT561" s="109"/>
      <c r="NU561" s="109"/>
      <c r="NV561" s="109"/>
      <c r="NW561" s="109"/>
      <c r="NX561" s="109"/>
      <c r="NY561" s="109"/>
      <c r="NZ561" s="109"/>
      <c r="OA561" s="109"/>
      <c r="OB561" s="109"/>
      <c r="OC561" s="109"/>
      <c r="OD561" s="109"/>
      <c r="OE561" s="109"/>
      <c r="OF561" s="109"/>
      <c r="OG561" s="109"/>
      <c r="OH561" s="109"/>
      <c r="OI561" s="109"/>
      <c r="OJ561" s="109"/>
      <c r="OK561" s="109"/>
      <c r="OL561" s="109"/>
      <c r="OM561" s="109"/>
      <c r="ON561" s="109"/>
      <c r="OO561" s="109"/>
      <c r="OP561" s="109"/>
      <c r="OQ561" s="109"/>
      <c r="OR561" s="109"/>
      <c r="OS561" s="109"/>
      <c r="OT561" s="109"/>
      <c r="OU561" s="109"/>
      <c r="OV561" s="109"/>
      <c r="OW561" s="109"/>
      <c r="OX561" s="109"/>
      <c r="OY561" s="109"/>
      <c r="OZ561" s="109"/>
      <c r="PA561" s="109"/>
      <c r="PB561" s="109"/>
      <c r="PC561" s="109"/>
      <c r="PD561" s="109"/>
      <c r="PE561" s="109"/>
      <c r="PF561" s="109"/>
      <c r="PG561" s="109"/>
      <c r="PH561" s="109"/>
      <c r="PI561" s="109"/>
      <c r="PJ561" s="109"/>
      <c r="PK561" s="109"/>
      <c r="PL561" s="109"/>
      <c r="PM561" s="109"/>
      <c r="PN561" s="109"/>
      <c r="PO561" s="109"/>
      <c r="PP561" s="109"/>
      <c r="PQ561" s="109"/>
      <c r="PR561" s="109"/>
      <c r="PS561" s="109"/>
      <c r="PT561" s="109"/>
      <c r="PU561" s="109"/>
      <c r="PV561" s="109"/>
      <c r="PW561" s="109"/>
      <c r="PX561" s="109"/>
      <c r="PY561" s="109"/>
      <c r="PZ561" s="109"/>
      <c r="QA561" s="109"/>
      <c r="QB561" s="109"/>
      <c r="QC561" s="109"/>
      <c r="QD561" s="109"/>
      <c r="QE561" s="109"/>
      <c r="QF561" s="109"/>
      <c r="QG561" s="109"/>
      <c r="QH561" s="109"/>
      <c r="QI561" s="109"/>
      <c r="QJ561" s="109"/>
      <c r="QK561" s="23">
        <f t="shared" si="8"/>
        <v>0.9</v>
      </c>
      <c r="QL561" s="125"/>
      <c r="QM561" s="125"/>
      <c r="QN561" s="125"/>
      <c r="QO561" s="125"/>
      <c r="QP561" s="125"/>
      <c r="QQ561" s="125"/>
      <c r="QR561" s="125"/>
    </row>
    <row r="562" spans="1:460" s="5" customFormat="1" ht="12.75" customHeight="1" x14ac:dyDescent="0.2">
      <c r="A562" s="52">
        <v>44788</v>
      </c>
      <c r="B562" s="90" t="s">
        <v>139</v>
      </c>
      <c r="C562" s="107"/>
      <c r="D562" s="107"/>
      <c r="E562" s="108"/>
      <c r="F562" s="108"/>
      <c r="G562" s="108"/>
      <c r="H562" s="108"/>
      <c r="I562" s="108"/>
      <c r="J562" s="108"/>
      <c r="K562" s="108"/>
      <c r="L562" s="108"/>
      <c r="M562" s="108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 s="109"/>
      <c r="BD562" s="109"/>
      <c r="BE562" s="109"/>
      <c r="BF562" s="109"/>
      <c r="BG562" s="109"/>
      <c r="BH562" s="109"/>
      <c r="BI562" s="109"/>
      <c r="BJ562" s="109"/>
      <c r="BK562" s="109"/>
      <c r="BL562" s="109"/>
      <c r="BM562" s="109"/>
      <c r="BN562" s="109"/>
      <c r="BO562" s="109"/>
      <c r="BP562" s="109"/>
      <c r="BQ562" s="109"/>
      <c r="BR562" s="109"/>
      <c r="BS562" s="109"/>
      <c r="BT562" s="109"/>
      <c r="BU562" s="109"/>
      <c r="BV562" s="109"/>
      <c r="BW562" s="109"/>
      <c r="BX562" s="109"/>
      <c r="BY562" s="109"/>
      <c r="BZ562" s="109"/>
      <c r="CA562" s="109"/>
      <c r="CB562" s="109"/>
      <c r="CC562" s="109"/>
      <c r="CD562" s="109"/>
      <c r="CE562" s="109"/>
      <c r="CF562" s="109"/>
      <c r="CG562" s="109"/>
      <c r="CH562" s="109"/>
      <c r="CI562" s="109"/>
      <c r="CJ562" s="109">
        <v>5</v>
      </c>
      <c r="CK562" s="109"/>
      <c r="CL562" s="109"/>
      <c r="CM562" s="109"/>
      <c r="CN562" s="109"/>
      <c r="CO562" s="109"/>
      <c r="CP562" s="109"/>
      <c r="CQ562" s="109"/>
      <c r="CR562" s="109"/>
      <c r="CS562" s="109"/>
      <c r="CT562" s="109"/>
      <c r="CU562" s="109"/>
      <c r="CV562" s="109"/>
      <c r="CW562" s="109"/>
      <c r="CX562" s="109"/>
      <c r="CY562" s="109"/>
      <c r="CZ562" s="109"/>
      <c r="DA562" s="109"/>
      <c r="DB562" s="109"/>
      <c r="DC562" s="109"/>
      <c r="DD562" s="109"/>
      <c r="DE562" s="109"/>
      <c r="DF562" s="109"/>
      <c r="DG562" s="109"/>
      <c r="DH562" s="109"/>
      <c r="DI562" s="109"/>
      <c r="DJ562" s="109"/>
      <c r="DK562" s="109"/>
      <c r="DL562" s="109"/>
      <c r="DM562" s="109"/>
      <c r="DN562" s="109"/>
      <c r="DO562" s="109"/>
      <c r="DP562" s="109"/>
      <c r="DQ562" s="109"/>
      <c r="DR562" s="109"/>
      <c r="DS562" s="109"/>
      <c r="DT562" s="109"/>
      <c r="DU562" s="109"/>
      <c r="DV562" s="109"/>
      <c r="DW562" s="109"/>
      <c r="DX562" s="109"/>
      <c r="DY562" s="109"/>
      <c r="DZ562" s="109"/>
      <c r="EA562" s="109"/>
      <c r="EB562" s="109"/>
      <c r="EC562" s="109"/>
      <c r="ED562" s="109"/>
      <c r="EE562" s="109"/>
      <c r="EF562" s="109"/>
      <c r="EG562" s="109"/>
      <c r="EH562" s="109"/>
      <c r="EI562" s="109"/>
      <c r="EJ562" s="109"/>
      <c r="EK562" s="109"/>
      <c r="EL562" s="109"/>
      <c r="EM562" s="109"/>
      <c r="EN562" s="109"/>
      <c r="EO562" s="109"/>
      <c r="EP562" s="109"/>
      <c r="EQ562" s="109"/>
      <c r="ER562" s="109"/>
      <c r="ES562" s="109"/>
      <c r="ET562" s="109"/>
      <c r="EU562" s="109"/>
      <c r="EV562" s="109"/>
      <c r="EW562" s="109"/>
      <c r="EX562" s="109"/>
      <c r="EY562" s="109"/>
      <c r="EZ562" s="109"/>
      <c r="FA562" s="109"/>
      <c r="FB562" s="109"/>
      <c r="FC562" s="109"/>
      <c r="FD562" s="109"/>
      <c r="FE562" s="109"/>
      <c r="FF562" s="109"/>
      <c r="FG562" s="109"/>
      <c r="FH562" s="109"/>
      <c r="FI562" s="109"/>
      <c r="FJ562" s="109"/>
      <c r="FK562" s="109"/>
      <c r="FL562" s="109"/>
      <c r="FM562" s="109"/>
      <c r="FN562" s="109"/>
      <c r="FO562" s="109"/>
      <c r="FP562" s="109"/>
      <c r="FQ562" s="109"/>
      <c r="FR562" s="109"/>
      <c r="FS562" s="109"/>
      <c r="FT562" s="109"/>
      <c r="FU562" s="109"/>
      <c r="FV562" s="109"/>
      <c r="FW562" s="109"/>
      <c r="FX562" s="109"/>
      <c r="FY562" s="109"/>
      <c r="FZ562" s="109"/>
      <c r="GA562" s="109"/>
      <c r="GB562" s="109"/>
      <c r="GC562" s="109"/>
      <c r="GD562" s="109"/>
      <c r="GE562" s="109"/>
      <c r="GF562" s="109"/>
      <c r="GG562" s="109"/>
      <c r="GH562" s="109"/>
      <c r="GI562" s="109"/>
      <c r="GJ562" s="109"/>
      <c r="GK562" s="109"/>
      <c r="GL562" s="109"/>
      <c r="GM562" s="109"/>
      <c r="GN562" s="109"/>
      <c r="GO562" s="109"/>
      <c r="GP562" s="109"/>
      <c r="GQ562" s="109"/>
      <c r="GR562" s="109"/>
      <c r="GS562" s="109"/>
      <c r="GT562" s="109"/>
      <c r="GU562" s="109"/>
      <c r="GV562" s="109"/>
      <c r="GW562" s="109"/>
      <c r="GX562" s="109"/>
      <c r="GY562" s="109"/>
      <c r="GZ562" s="109"/>
      <c r="HA562" s="109"/>
      <c r="HB562" s="109"/>
      <c r="HC562" s="109"/>
      <c r="HD562" s="109"/>
      <c r="HE562" s="109"/>
      <c r="HF562" s="109"/>
      <c r="HG562" s="109"/>
      <c r="HH562" s="109"/>
      <c r="HI562" s="109"/>
      <c r="HJ562" s="109"/>
      <c r="HK562" s="109"/>
      <c r="HL562" s="109"/>
      <c r="HM562" s="109"/>
      <c r="HN562" s="109"/>
      <c r="HO562" s="109"/>
      <c r="HP562" s="109"/>
      <c r="HQ562" s="109"/>
      <c r="HR562" s="109"/>
      <c r="HS562" s="109"/>
      <c r="HT562" s="109"/>
      <c r="HU562" s="109"/>
      <c r="HV562" s="109"/>
      <c r="HW562" s="109"/>
      <c r="HX562" s="109"/>
      <c r="HY562" s="109"/>
      <c r="HZ562" s="109"/>
      <c r="IA562" s="109"/>
      <c r="IB562" s="109"/>
      <c r="IC562" s="109"/>
      <c r="ID562" s="109"/>
      <c r="IE562" s="109"/>
      <c r="IF562" s="109"/>
      <c r="IG562" s="109"/>
      <c r="IH562" s="109"/>
      <c r="II562" s="109"/>
      <c r="IJ562" s="109"/>
      <c r="IK562" s="109"/>
      <c r="IL562" s="109"/>
      <c r="IM562" s="109"/>
      <c r="IN562" s="109"/>
      <c r="IO562" s="109"/>
      <c r="IP562" s="109"/>
      <c r="IQ562" s="109"/>
      <c r="IR562" s="109"/>
      <c r="IS562" s="109"/>
      <c r="IT562" s="109"/>
      <c r="IU562" s="109"/>
      <c r="IV562" s="109"/>
      <c r="IW562" s="109"/>
      <c r="IX562" s="109"/>
      <c r="IY562" s="109"/>
      <c r="IZ562" s="109"/>
      <c r="JA562" s="109"/>
      <c r="JB562" s="109"/>
      <c r="JC562" s="109"/>
      <c r="JD562" s="109"/>
      <c r="JE562" s="109"/>
      <c r="JF562" s="109"/>
      <c r="JG562" s="109"/>
      <c r="JH562" s="109"/>
      <c r="JI562" s="109"/>
      <c r="JJ562" s="109"/>
      <c r="JK562" s="109"/>
      <c r="JL562" s="109"/>
      <c r="JM562" s="109"/>
      <c r="JN562" s="109"/>
      <c r="JO562" s="109"/>
      <c r="JP562" s="109"/>
      <c r="JQ562" s="109"/>
      <c r="JR562" s="109"/>
      <c r="JS562" s="109"/>
      <c r="JT562" s="109"/>
      <c r="JU562" s="109"/>
      <c r="JV562" s="109"/>
      <c r="JW562" s="109"/>
      <c r="JX562" s="109"/>
      <c r="JY562" s="109"/>
      <c r="JZ562" s="109"/>
      <c r="KA562" s="109"/>
      <c r="KB562" s="109"/>
      <c r="KC562" s="109"/>
      <c r="KD562" s="109"/>
      <c r="KE562" s="109"/>
      <c r="KF562" s="109"/>
      <c r="KG562" s="109"/>
      <c r="KH562" s="109"/>
      <c r="KI562" s="109"/>
      <c r="KJ562" s="109"/>
      <c r="KK562" s="109"/>
      <c r="KL562" s="109"/>
      <c r="KM562" s="109"/>
      <c r="KN562" s="109"/>
      <c r="KO562" s="109"/>
      <c r="KP562" s="109"/>
      <c r="KQ562" s="109"/>
      <c r="KR562" s="109"/>
      <c r="KS562" s="109"/>
      <c r="KT562" s="109"/>
      <c r="KU562" s="109"/>
      <c r="KV562" s="109"/>
      <c r="KW562" s="109"/>
      <c r="KX562" s="109"/>
      <c r="KY562" s="109"/>
      <c r="KZ562" s="109"/>
      <c r="LA562" s="109"/>
      <c r="LB562" s="109"/>
      <c r="LC562" s="109"/>
      <c r="LD562" s="109"/>
      <c r="LE562" s="109"/>
      <c r="LF562" s="109"/>
      <c r="LG562" s="109"/>
      <c r="LH562" s="109"/>
      <c r="LI562" s="109"/>
      <c r="LJ562" s="109"/>
      <c r="LK562" s="109"/>
      <c r="LL562" s="109"/>
      <c r="LM562" s="109"/>
      <c r="LN562" s="109"/>
      <c r="LO562" s="109"/>
      <c r="LP562" s="109"/>
      <c r="LQ562" s="109"/>
      <c r="LR562" s="109"/>
      <c r="LS562" s="109"/>
      <c r="LT562" s="109"/>
      <c r="LU562" s="109"/>
      <c r="LV562" s="109"/>
      <c r="LW562" s="109"/>
      <c r="LX562" s="109"/>
      <c r="LY562" s="109"/>
      <c r="LZ562" s="109"/>
      <c r="MA562" s="109"/>
      <c r="MB562" s="109"/>
      <c r="MC562" s="109"/>
      <c r="MD562" s="109"/>
      <c r="ME562" s="109"/>
      <c r="MF562" s="109"/>
      <c r="MG562" s="109"/>
      <c r="MH562" s="109"/>
      <c r="MI562" s="109"/>
      <c r="MJ562" s="109"/>
      <c r="MK562" s="109"/>
      <c r="ML562" s="109"/>
      <c r="MM562" s="109"/>
      <c r="MN562" s="109"/>
      <c r="MO562" s="109"/>
      <c r="MP562" s="109"/>
      <c r="MQ562" s="109"/>
      <c r="MR562" s="109"/>
      <c r="MS562" s="109"/>
      <c r="MT562" s="109"/>
      <c r="MU562" s="109"/>
      <c r="MV562" s="109"/>
      <c r="MW562" s="109"/>
      <c r="MX562" s="109"/>
      <c r="MY562" s="109"/>
      <c r="MZ562" s="109"/>
      <c r="NA562" s="109"/>
      <c r="NB562" s="109"/>
      <c r="NC562" s="109"/>
      <c r="ND562" s="109"/>
      <c r="NE562" s="109"/>
      <c r="NF562" s="109"/>
      <c r="NG562" s="109"/>
      <c r="NH562" s="109"/>
      <c r="NI562" s="109"/>
      <c r="NJ562" s="109"/>
      <c r="NK562" s="109"/>
      <c r="NL562" s="109"/>
      <c r="NM562" s="109"/>
      <c r="NN562" s="109"/>
      <c r="NO562" s="109"/>
      <c r="NP562" s="109"/>
      <c r="NQ562" s="109"/>
      <c r="NR562" s="109"/>
      <c r="NS562" s="109"/>
      <c r="NT562" s="109"/>
      <c r="NU562" s="109"/>
      <c r="NV562" s="109"/>
      <c r="NW562" s="109"/>
      <c r="NX562" s="109"/>
      <c r="NY562" s="109"/>
      <c r="NZ562" s="109"/>
      <c r="OA562" s="109"/>
      <c r="OB562" s="109"/>
      <c r="OC562" s="109"/>
      <c r="OD562" s="109"/>
      <c r="OE562" s="109"/>
      <c r="OF562" s="109"/>
      <c r="OG562" s="109"/>
      <c r="OH562" s="109"/>
      <c r="OI562" s="109"/>
      <c r="OJ562" s="109"/>
      <c r="OK562" s="109"/>
      <c r="OL562" s="109"/>
      <c r="OM562" s="109"/>
      <c r="ON562" s="109"/>
      <c r="OO562" s="109"/>
      <c r="OP562" s="109"/>
      <c r="OQ562" s="109"/>
      <c r="OR562" s="109"/>
      <c r="OS562" s="109"/>
      <c r="OT562" s="109"/>
      <c r="OU562" s="109"/>
      <c r="OV562" s="109"/>
      <c r="OW562" s="109"/>
      <c r="OX562" s="109"/>
      <c r="OY562" s="109"/>
      <c r="OZ562" s="109"/>
      <c r="PA562" s="109"/>
      <c r="PB562" s="109"/>
      <c r="PC562" s="109"/>
      <c r="PD562" s="109"/>
      <c r="PE562" s="109"/>
      <c r="PF562" s="109"/>
      <c r="PG562" s="109"/>
      <c r="PH562" s="109"/>
      <c r="PI562" s="109"/>
      <c r="PJ562" s="109"/>
      <c r="PK562" s="109"/>
      <c r="PL562" s="109"/>
      <c r="PM562" s="109"/>
      <c r="PN562" s="109"/>
      <c r="PO562" s="109"/>
      <c r="PP562" s="109"/>
      <c r="PQ562" s="109"/>
      <c r="PR562" s="109"/>
      <c r="PS562" s="109"/>
      <c r="PT562" s="109"/>
      <c r="PU562" s="109"/>
      <c r="PV562" s="109"/>
      <c r="PW562" s="109"/>
      <c r="PX562" s="109"/>
      <c r="PY562" s="109"/>
      <c r="PZ562" s="109"/>
      <c r="QA562" s="109"/>
      <c r="QB562" s="109"/>
      <c r="QC562" s="109"/>
      <c r="QD562" s="109"/>
      <c r="QE562" s="109"/>
      <c r="QF562" s="109"/>
      <c r="QG562" s="109"/>
      <c r="QH562" s="109"/>
      <c r="QI562" s="109"/>
      <c r="QJ562" s="109"/>
      <c r="QK562" s="23">
        <f t="shared" si="8"/>
        <v>5</v>
      </c>
      <c r="QL562" s="125"/>
      <c r="QM562" s="125"/>
      <c r="QN562" s="125"/>
      <c r="QO562" s="125"/>
      <c r="QP562" s="125"/>
      <c r="QQ562" s="125"/>
      <c r="QR562" s="125"/>
    </row>
    <row r="563" spans="1:460" s="5" customFormat="1" ht="12.75" customHeight="1" x14ac:dyDescent="0.2">
      <c r="A563" s="52">
        <v>44789</v>
      </c>
      <c r="B563" s="98" t="s">
        <v>75</v>
      </c>
      <c r="C563" s="107"/>
      <c r="D563" s="107"/>
      <c r="E563" s="108"/>
      <c r="F563" s="108"/>
      <c r="G563" s="108"/>
      <c r="H563" s="108"/>
      <c r="I563" s="108"/>
      <c r="J563" s="108">
        <v>30</v>
      </c>
      <c r="K563" s="108"/>
      <c r="L563" s="108"/>
      <c r="M563" s="108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 s="109"/>
      <c r="BD563" s="109"/>
      <c r="BE563" s="109"/>
      <c r="BF563" s="109"/>
      <c r="BG563" s="109"/>
      <c r="BH563" s="109"/>
      <c r="BI563" s="109"/>
      <c r="BJ563" s="109"/>
      <c r="BK563" s="109"/>
      <c r="BL563" s="109"/>
      <c r="BM563" s="109"/>
      <c r="BN563" s="109"/>
      <c r="BO563" s="109"/>
      <c r="BP563" s="109"/>
      <c r="BQ563" s="109"/>
      <c r="BR563" s="109"/>
      <c r="BS563" s="109"/>
      <c r="BT563" s="109"/>
      <c r="BU563" s="109"/>
      <c r="BV563" s="109"/>
      <c r="BW563" s="109"/>
      <c r="BX563" s="109"/>
      <c r="BY563" s="109"/>
      <c r="BZ563" s="109"/>
      <c r="CA563" s="109"/>
      <c r="CB563" s="109"/>
      <c r="CC563" s="109"/>
      <c r="CD563" s="109"/>
      <c r="CE563" s="109"/>
      <c r="CF563" s="109"/>
      <c r="CG563" s="109"/>
      <c r="CH563" s="109"/>
      <c r="CI563" s="109"/>
      <c r="CJ563" s="109"/>
      <c r="CK563" s="109"/>
      <c r="CL563" s="109"/>
      <c r="CM563" s="109"/>
      <c r="CN563" s="109"/>
      <c r="CO563" s="109"/>
      <c r="CP563" s="109"/>
      <c r="CQ563" s="109"/>
      <c r="CR563" s="109"/>
      <c r="CS563" s="109"/>
      <c r="CT563" s="109"/>
      <c r="CU563" s="109"/>
      <c r="CV563" s="109"/>
      <c r="CW563" s="109"/>
      <c r="CX563" s="109"/>
      <c r="CY563" s="109"/>
      <c r="CZ563" s="109"/>
      <c r="DA563" s="109"/>
      <c r="DB563" s="109"/>
      <c r="DC563" s="109"/>
      <c r="DD563" s="109"/>
      <c r="DE563" s="109"/>
      <c r="DF563" s="109"/>
      <c r="DG563" s="109"/>
      <c r="DH563" s="109"/>
      <c r="DI563" s="109"/>
      <c r="DJ563" s="109"/>
      <c r="DK563" s="109"/>
      <c r="DL563" s="109"/>
      <c r="DM563" s="109"/>
      <c r="DN563" s="109"/>
      <c r="DO563" s="109"/>
      <c r="DP563" s="109"/>
      <c r="DQ563" s="109"/>
      <c r="DR563" s="109"/>
      <c r="DS563" s="109"/>
      <c r="DT563" s="109"/>
      <c r="DU563" s="109"/>
      <c r="DV563" s="109"/>
      <c r="DW563" s="109"/>
      <c r="DX563" s="109"/>
      <c r="DY563" s="109"/>
      <c r="DZ563" s="109"/>
      <c r="EA563" s="109"/>
      <c r="EB563" s="109"/>
      <c r="EC563" s="109"/>
      <c r="ED563" s="109"/>
      <c r="EE563" s="109"/>
      <c r="EF563" s="109"/>
      <c r="EG563" s="109"/>
      <c r="EH563" s="109"/>
      <c r="EI563" s="109"/>
      <c r="EJ563" s="109"/>
      <c r="EK563" s="109"/>
      <c r="EL563" s="109"/>
      <c r="EM563" s="109"/>
      <c r="EN563" s="109"/>
      <c r="EO563" s="109"/>
      <c r="EP563" s="109"/>
      <c r="EQ563" s="109"/>
      <c r="ER563" s="109"/>
      <c r="ES563" s="109"/>
      <c r="ET563" s="109"/>
      <c r="EU563" s="109"/>
      <c r="EV563" s="109"/>
      <c r="EW563" s="109"/>
      <c r="EX563" s="109"/>
      <c r="EY563" s="109"/>
      <c r="EZ563" s="109"/>
      <c r="FA563" s="109"/>
      <c r="FB563" s="109"/>
      <c r="FC563" s="109"/>
      <c r="FD563" s="109"/>
      <c r="FE563" s="109"/>
      <c r="FF563" s="109"/>
      <c r="FG563" s="109"/>
      <c r="FH563" s="109"/>
      <c r="FI563" s="109"/>
      <c r="FJ563" s="109"/>
      <c r="FK563" s="109"/>
      <c r="FL563" s="109"/>
      <c r="FM563" s="109"/>
      <c r="FN563" s="109"/>
      <c r="FO563" s="109"/>
      <c r="FP563" s="109"/>
      <c r="FQ563" s="109"/>
      <c r="FR563" s="109"/>
      <c r="FS563" s="109"/>
      <c r="FT563" s="109"/>
      <c r="FU563" s="109"/>
      <c r="FV563" s="109"/>
      <c r="FW563" s="109"/>
      <c r="FX563" s="109"/>
      <c r="FY563" s="109"/>
      <c r="FZ563" s="109"/>
      <c r="GA563" s="109"/>
      <c r="GB563" s="109"/>
      <c r="GC563" s="109"/>
      <c r="GD563" s="109"/>
      <c r="GE563" s="109"/>
      <c r="GF563" s="109"/>
      <c r="GG563" s="109"/>
      <c r="GH563" s="109"/>
      <c r="GI563" s="109"/>
      <c r="GJ563" s="109"/>
      <c r="GK563" s="109"/>
      <c r="GL563" s="109"/>
      <c r="GM563" s="109"/>
      <c r="GN563" s="109"/>
      <c r="GO563" s="109"/>
      <c r="GP563" s="109"/>
      <c r="GQ563" s="109"/>
      <c r="GR563" s="109"/>
      <c r="GS563" s="109"/>
      <c r="GT563" s="109"/>
      <c r="GU563" s="109"/>
      <c r="GV563" s="109"/>
      <c r="GW563" s="109"/>
      <c r="GX563" s="109"/>
      <c r="GY563" s="109"/>
      <c r="GZ563" s="109"/>
      <c r="HA563" s="109"/>
      <c r="HB563" s="109"/>
      <c r="HC563" s="109"/>
      <c r="HD563" s="109"/>
      <c r="HE563" s="109"/>
      <c r="HF563" s="109"/>
      <c r="HG563" s="109"/>
      <c r="HH563" s="109"/>
      <c r="HI563" s="109"/>
      <c r="HJ563" s="109"/>
      <c r="HK563" s="109"/>
      <c r="HL563" s="109"/>
      <c r="HM563" s="109"/>
      <c r="HN563" s="109"/>
      <c r="HO563" s="109"/>
      <c r="HP563" s="109"/>
      <c r="HQ563" s="109"/>
      <c r="HR563" s="109"/>
      <c r="HS563" s="109"/>
      <c r="HT563" s="109"/>
      <c r="HU563" s="109"/>
      <c r="HV563" s="109"/>
      <c r="HW563" s="109"/>
      <c r="HX563" s="109"/>
      <c r="HY563" s="109"/>
      <c r="HZ563" s="109"/>
      <c r="IA563" s="109"/>
      <c r="IB563" s="109"/>
      <c r="IC563" s="109"/>
      <c r="ID563" s="109"/>
      <c r="IE563" s="109"/>
      <c r="IF563" s="109"/>
      <c r="IG563" s="109"/>
      <c r="IH563" s="109"/>
      <c r="II563" s="109"/>
      <c r="IJ563" s="109"/>
      <c r="IK563" s="109"/>
      <c r="IL563" s="109"/>
      <c r="IM563" s="109"/>
      <c r="IN563" s="109"/>
      <c r="IO563" s="109"/>
      <c r="IP563" s="109"/>
      <c r="IQ563" s="109"/>
      <c r="IR563" s="109"/>
      <c r="IS563" s="109"/>
      <c r="IT563" s="109"/>
      <c r="IU563" s="109"/>
      <c r="IV563" s="109"/>
      <c r="IW563" s="109"/>
      <c r="IX563" s="109"/>
      <c r="IY563" s="109"/>
      <c r="IZ563" s="109"/>
      <c r="JA563" s="109"/>
      <c r="JB563" s="109"/>
      <c r="JC563" s="109"/>
      <c r="JD563" s="109"/>
      <c r="JE563" s="109"/>
      <c r="JF563" s="109"/>
      <c r="JG563" s="109"/>
      <c r="JH563" s="109"/>
      <c r="JI563" s="109"/>
      <c r="JJ563" s="109"/>
      <c r="JK563" s="109"/>
      <c r="JL563" s="109"/>
      <c r="JM563" s="109"/>
      <c r="JN563" s="109"/>
      <c r="JO563" s="109"/>
      <c r="JP563" s="109"/>
      <c r="JQ563" s="109"/>
      <c r="JR563" s="109"/>
      <c r="JS563" s="109"/>
      <c r="JT563" s="109"/>
      <c r="JU563" s="109"/>
      <c r="JV563" s="109"/>
      <c r="JW563" s="109"/>
      <c r="JX563" s="109"/>
      <c r="JY563" s="109"/>
      <c r="JZ563" s="109"/>
      <c r="KA563" s="109"/>
      <c r="KB563" s="109"/>
      <c r="KC563" s="109"/>
      <c r="KD563" s="109"/>
      <c r="KE563" s="109"/>
      <c r="KF563" s="109"/>
      <c r="KG563" s="109"/>
      <c r="KH563" s="109"/>
      <c r="KI563" s="109"/>
      <c r="KJ563" s="109"/>
      <c r="KK563" s="109"/>
      <c r="KL563" s="109"/>
      <c r="KM563" s="109"/>
      <c r="KN563" s="109"/>
      <c r="KO563" s="109"/>
      <c r="KP563" s="109"/>
      <c r="KQ563" s="109"/>
      <c r="KR563" s="109"/>
      <c r="KS563" s="109"/>
      <c r="KT563" s="109"/>
      <c r="KU563" s="109"/>
      <c r="KV563" s="109"/>
      <c r="KW563" s="109"/>
      <c r="KX563" s="109"/>
      <c r="KY563" s="109"/>
      <c r="KZ563" s="109"/>
      <c r="LA563" s="109"/>
      <c r="LB563" s="109"/>
      <c r="LC563" s="109"/>
      <c r="LD563" s="109"/>
      <c r="LE563" s="109"/>
      <c r="LF563" s="109"/>
      <c r="LG563" s="109"/>
      <c r="LH563" s="109"/>
      <c r="LI563" s="109"/>
      <c r="LJ563" s="109"/>
      <c r="LK563" s="109"/>
      <c r="LL563" s="109"/>
      <c r="LM563" s="109"/>
      <c r="LN563" s="109"/>
      <c r="LO563" s="109"/>
      <c r="LP563" s="109"/>
      <c r="LQ563" s="109"/>
      <c r="LR563" s="109"/>
      <c r="LS563" s="109"/>
      <c r="LT563" s="109"/>
      <c r="LU563" s="109"/>
      <c r="LV563" s="109"/>
      <c r="LW563" s="109"/>
      <c r="LX563" s="109"/>
      <c r="LY563" s="109"/>
      <c r="LZ563" s="109"/>
      <c r="MA563" s="109"/>
      <c r="MB563" s="109"/>
      <c r="MC563" s="109"/>
      <c r="MD563" s="109"/>
      <c r="ME563" s="109"/>
      <c r="MF563" s="109"/>
      <c r="MG563" s="109"/>
      <c r="MH563" s="109"/>
      <c r="MI563" s="109"/>
      <c r="MJ563" s="109"/>
      <c r="MK563" s="109">
        <v>80</v>
      </c>
      <c r="ML563" s="109"/>
      <c r="MM563" s="109"/>
      <c r="MN563" s="109"/>
      <c r="MO563" s="109"/>
      <c r="MP563" s="109"/>
      <c r="MQ563" s="109"/>
      <c r="MR563" s="109"/>
      <c r="MS563" s="109"/>
      <c r="MT563" s="109"/>
      <c r="MU563" s="109"/>
      <c r="MV563" s="109"/>
      <c r="MW563" s="109"/>
      <c r="MX563" s="109"/>
      <c r="MY563" s="109"/>
      <c r="MZ563" s="109"/>
      <c r="NA563" s="109"/>
      <c r="NB563" s="109"/>
      <c r="NC563" s="109"/>
      <c r="ND563" s="109"/>
      <c r="NE563" s="109"/>
      <c r="NF563" s="109"/>
      <c r="NG563" s="109"/>
      <c r="NH563" s="109"/>
      <c r="NI563" s="109"/>
      <c r="NJ563" s="109"/>
      <c r="NK563" s="109"/>
      <c r="NL563" s="109"/>
      <c r="NM563" s="109"/>
      <c r="NN563" s="109"/>
      <c r="NO563" s="109"/>
      <c r="NP563" s="109"/>
      <c r="NQ563" s="109"/>
      <c r="NR563" s="109"/>
      <c r="NS563" s="109"/>
      <c r="NT563" s="109"/>
      <c r="NU563" s="109"/>
      <c r="NV563" s="109"/>
      <c r="NW563" s="109"/>
      <c r="NX563" s="109"/>
      <c r="NY563" s="109"/>
      <c r="NZ563" s="109"/>
      <c r="OA563" s="109"/>
      <c r="OB563" s="109"/>
      <c r="OC563" s="109"/>
      <c r="OD563" s="109"/>
      <c r="OE563" s="109"/>
      <c r="OF563" s="109"/>
      <c r="OG563" s="109"/>
      <c r="OH563" s="109"/>
      <c r="OI563" s="109"/>
      <c r="OJ563" s="109"/>
      <c r="OK563" s="109"/>
      <c r="OL563" s="109"/>
      <c r="OM563" s="109"/>
      <c r="ON563" s="109"/>
      <c r="OO563" s="109"/>
      <c r="OP563" s="109"/>
      <c r="OQ563" s="109"/>
      <c r="OR563" s="109"/>
      <c r="OS563" s="109"/>
      <c r="OT563" s="109"/>
      <c r="OU563" s="109"/>
      <c r="OV563" s="109"/>
      <c r="OW563" s="109"/>
      <c r="OX563" s="109"/>
      <c r="OY563" s="109"/>
      <c r="OZ563" s="109"/>
      <c r="PA563" s="109"/>
      <c r="PB563" s="109"/>
      <c r="PC563" s="109"/>
      <c r="PD563" s="109"/>
      <c r="PE563" s="109"/>
      <c r="PF563" s="109"/>
      <c r="PG563" s="109"/>
      <c r="PH563" s="109"/>
      <c r="PI563" s="109"/>
      <c r="PJ563" s="109"/>
      <c r="PK563" s="109"/>
      <c r="PL563" s="109"/>
      <c r="PM563" s="109"/>
      <c r="PN563" s="109"/>
      <c r="PO563" s="109"/>
      <c r="PP563" s="109"/>
      <c r="PQ563" s="109"/>
      <c r="PR563" s="109"/>
      <c r="PS563" s="109"/>
      <c r="PT563" s="109"/>
      <c r="PU563" s="109"/>
      <c r="PV563" s="109"/>
      <c r="PW563" s="109"/>
      <c r="PX563" s="109"/>
      <c r="PY563" s="109"/>
      <c r="PZ563" s="109"/>
      <c r="QA563" s="109"/>
      <c r="QB563" s="109"/>
      <c r="QC563" s="109"/>
      <c r="QD563" s="109"/>
      <c r="QE563" s="109"/>
      <c r="QF563" s="109"/>
      <c r="QG563" s="109"/>
      <c r="QH563" s="109"/>
      <c r="QI563" s="109"/>
      <c r="QJ563" s="109"/>
      <c r="QK563" s="23">
        <f t="shared" si="8"/>
        <v>110</v>
      </c>
      <c r="QL563" s="125"/>
      <c r="QM563" s="125"/>
      <c r="QN563" s="125"/>
      <c r="QO563" s="125"/>
      <c r="QP563" s="125"/>
      <c r="QQ563" s="125"/>
      <c r="QR563" s="125"/>
    </row>
    <row r="564" spans="1:460" s="5" customFormat="1" ht="12.75" customHeight="1" x14ac:dyDescent="0.2">
      <c r="A564" s="52">
        <v>44790</v>
      </c>
      <c r="B564" s="98" t="s">
        <v>348</v>
      </c>
      <c r="C564" s="107"/>
      <c r="D564" s="107"/>
      <c r="E564" s="108"/>
      <c r="F564" s="108"/>
      <c r="G564" s="108"/>
      <c r="H564" s="108"/>
      <c r="I564" s="108"/>
      <c r="J564" s="108"/>
      <c r="K564" s="108"/>
      <c r="L564" s="108"/>
      <c r="M564" s="108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 s="109"/>
      <c r="BD564" s="109"/>
      <c r="BE564" s="109"/>
      <c r="BF564" s="109"/>
      <c r="BG564" s="109"/>
      <c r="BH564" s="109"/>
      <c r="BI564" s="109"/>
      <c r="BJ564" s="109"/>
      <c r="BK564" s="109"/>
      <c r="BL564" s="109"/>
      <c r="BM564" s="109"/>
      <c r="BN564" s="109"/>
      <c r="BO564" s="109"/>
      <c r="BP564" s="109"/>
      <c r="BQ564" s="109"/>
      <c r="BR564" s="109"/>
      <c r="BS564" s="109"/>
      <c r="BT564" s="109"/>
      <c r="BU564" s="109"/>
      <c r="BV564" s="109"/>
      <c r="BW564" s="109"/>
      <c r="BX564" s="109"/>
      <c r="BY564" s="109"/>
      <c r="BZ564" s="109"/>
      <c r="CA564" s="109"/>
      <c r="CB564" s="109"/>
      <c r="CC564" s="109"/>
      <c r="CD564" s="109"/>
      <c r="CE564" s="109"/>
      <c r="CF564" s="109"/>
      <c r="CG564" s="109"/>
      <c r="CH564" s="109"/>
      <c r="CI564" s="109"/>
      <c r="CJ564" s="109"/>
      <c r="CK564" s="109"/>
      <c r="CL564" s="109"/>
      <c r="CM564" s="109"/>
      <c r="CN564" s="109"/>
      <c r="CO564" s="109"/>
      <c r="CP564" s="109"/>
      <c r="CQ564" s="109"/>
      <c r="CR564" s="109"/>
      <c r="CS564" s="109"/>
      <c r="CT564" s="109"/>
      <c r="CU564" s="109"/>
      <c r="CV564" s="109"/>
      <c r="CW564" s="109"/>
      <c r="CX564" s="109"/>
      <c r="CY564" s="109"/>
      <c r="CZ564" s="109"/>
      <c r="DA564" s="109"/>
      <c r="DB564" s="109"/>
      <c r="DC564" s="109"/>
      <c r="DD564" s="109"/>
      <c r="DE564" s="109"/>
      <c r="DF564" s="109"/>
      <c r="DG564" s="109"/>
      <c r="DH564" s="109"/>
      <c r="DI564" s="109"/>
      <c r="DJ564" s="109"/>
      <c r="DK564" s="109"/>
      <c r="DL564" s="109"/>
      <c r="DM564" s="109"/>
      <c r="DN564" s="109"/>
      <c r="DO564" s="109"/>
      <c r="DP564" s="109"/>
      <c r="DQ564" s="109"/>
      <c r="DR564" s="109"/>
      <c r="DS564" s="109"/>
      <c r="DT564" s="109"/>
      <c r="DU564" s="109"/>
      <c r="DV564" s="109"/>
      <c r="DW564" s="109"/>
      <c r="DX564" s="109"/>
      <c r="DY564" s="109"/>
      <c r="DZ564" s="109"/>
      <c r="EA564" s="109"/>
      <c r="EB564" s="109"/>
      <c r="EC564" s="109"/>
      <c r="ED564" s="109"/>
      <c r="EE564" s="109"/>
      <c r="EF564" s="109"/>
      <c r="EG564" s="109"/>
      <c r="EH564" s="109"/>
      <c r="EI564" s="109"/>
      <c r="EJ564" s="109"/>
      <c r="EK564" s="109"/>
      <c r="EL564" s="109"/>
      <c r="EM564" s="109"/>
      <c r="EN564" s="109"/>
      <c r="EO564" s="109"/>
      <c r="EP564" s="109"/>
      <c r="EQ564" s="109"/>
      <c r="ER564" s="109"/>
      <c r="ES564" s="109"/>
      <c r="ET564" s="109"/>
      <c r="EU564" s="109"/>
      <c r="EV564" s="109"/>
      <c r="EW564" s="109"/>
      <c r="EX564" s="109"/>
      <c r="EY564" s="109"/>
      <c r="EZ564" s="109"/>
      <c r="FA564" s="109"/>
      <c r="FB564" s="109"/>
      <c r="FC564" s="109"/>
      <c r="FD564" s="109"/>
      <c r="FE564" s="109"/>
      <c r="FF564" s="109"/>
      <c r="FG564" s="109"/>
      <c r="FH564" s="109"/>
      <c r="FI564" s="109"/>
      <c r="FJ564" s="109"/>
      <c r="FK564" s="109"/>
      <c r="FL564" s="109"/>
      <c r="FM564" s="109"/>
      <c r="FN564" s="109"/>
      <c r="FO564" s="109"/>
      <c r="FP564" s="109"/>
      <c r="FQ564" s="109"/>
      <c r="FR564" s="109"/>
      <c r="FS564" s="109"/>
      <c r="FT564" s="109"/>
      <c r="FU564" s="109"/>
      <c r="FV564" s="109">
        <v>1</v>
      </c>
      <c r="FW564" s="109"/>
      <c r="FX564" s="109"/>
      <c r="FY564" s="109"/>
      <c r="FZ564" s="109"/>
      <c r="GA564" s="109"/>
      <c r="GB564" s="109"/>
      <c r="GC564" s="109"/>
      <c r="GD564" s="109"/>
      <c r="GE564" s="109"/>
      <c r="GF564" s="109"/>
      <c r="GG564" s="109"/>
      <c r="GH564" s="109"/>
      <c r="GI564" s="109"/>
      <c r="GJ564" s="109"/>
      <c r="GK564" s="109"/>
      <c r="GL564" s="109"/>
      <c r="GM564" s="109"/>
      <c r="GN564" s="109"/>
      <c r="GO564" s="109"/>
      <c r="GP564" s="109"/>
      <c r="GQ564" s="109"/>
      <c r="GR564" s="109"/>
      <c r="GS564" s="109"/>
      <c r="GT564" s="109"/>
      <c r="GU564" s="109"/>
      <c r="GV564" s="109"/>
      <c r="GW564" s="109"/>
      <c r="GX564" s="109"/>
      <c r="GY564" s="109"/>
      <c r="GZ564" s="109"/>
      <c r="HA564" s="109"/>
      <c r="HB564" s="109"/>
      <c r="HC564" s="109"/>
      <c r="HD564" s="109"/>
      <c r="HE564" s="109"/>
      <c r="HF564" s="109"/>
      <c r="HG564" s="109"/>
      <c r="HH564" s="109"/>
      <c r="HI564" s="109"/>
      <c r="HJ564" s="109"/>
      <c r="HK564" s="109"/>
      <c r="HL564" s="109"/>
      <c r="HM564" s="109"/>
      <c r="HN564" s="109"/>
      <c r="HO564" s="109"/>
      <c r="HP564" s="109"/>
      <c r="HQ564" s="109"/>
      <c r="HR564" s="109"/>
      <c r="HS564" s="109"/>
      <c r="HT564" s="109"/>
      <c r="HU564" s="109"/>
      <c r="HV564" s="109"/>
      <c r="HW564" s="109"/>
      <c r="HX564" s="109"/>
      <c r="HY564" s="109"/>
      <c r="HZ564" s="109"/>
      <c r="IA564" s="109"/>
      <c r="IB564" s="109"/>
      <c r="IC564" s="109"/>
      <c r="ID564" s="109"/>
      <c r="IE564" s="109"/>
      <c r="IF564" s="109"/>
      <c r="IG564" s="109"/>
      <c r="IH564" s="109"/>
      <c r="II564" s="109"/>
      <c r="IJ564" s="109"/>
      <c r="IK564" s="109"/>
      <c r="IL564" s="109"/>
      <c r="IM564" s="109"/>
      <c r="IN564" s="109"/>
      <c r="IO564" s="109"/>
      <c r="IP564" s="109"/>
      <c r="IQ564" s="109"/>
      <c r="IR564" s="109"/>
      <c r="IS564" s="109"/>
      <c r="IT564" s="109"/>
      <c r="IU564" s="109"/>
      <c r="IV564" s="109"/>
      <c r="IW564" s="109"/>
      <c r="IX564" s="109"/>
      <c r="IY564" s="109"/>
      <c r="IZ564" s="109"/>
      <c r="JA564" s="109"/>
      <c r="JB564" s="109"/>
      <c r="JC564" s="109"/>
      <c r="JD564" s="109"/>
      <c r="JE564" s="109"/>
      <c r="JF564" s="109"/>
      <c r="JG564" s="109"/>
      <c r="JH564" s="109"/>
      <c r="JI564" s="109"/>
      <c r="JJ564" s="109"/>
      <c r="JK564" s="109"/>
      <c r="JL564" s="109"/>
      <c r="JM564" s="109"/>
      <c r="JN564" s="109"/>
      <c r="JO564" s="109"/>
      <c r="JP564" s="109"/>
      <c r="JQ564" s="109"/>
      <c r="JR564" s="109"/>
      <c r="JS564" s="109"/>
      <c r="JT564" s="109"/>
      <c r="JU564" s="109"/>
      <c r="JV564" s="109"/>
      <c r="JW564" s="109"/>
      <c r="JX564" s="109"/>
      <c r="JY564" s="109"/>
      <c r="JZ564" s="109"/>
      <c r="KA564" s="109"/>
      <c r="KB564" s="109"/>
      <c r="KC564" s="109"/>
      <c r="KD564" s="109"/>
      <c r="KE564" s="109"/>
      <c r="KF564" s="109"/>
      <c r="KG564" s="109"/>
      <c r="KH564" s="109"/>
      <c r="KI564" s="109"/>
      <c r="KJ564" s="109"/>
      <c r="KK564" s="109"/>
      <c r="KL564" s="109"/>
      <c r="KM564" s="109"/>
      <c r="KN564" s="109"/>
      <c r="KO564" s="109"/>
      <c r="KP564" s="109"/>
      <c r="KQ564" s="109"/>
      <c r="KR564" s="109"/>
      <c r="KS564" s="109"/>
      <c r="KT564" s="109"/>
      <c r="KU564" s="109"/>
      <c r="KV564" s="109"/>
      <c r="KW564" s="109"/>
      <c r="KX564" s="109"/>
      <c r="KY564" s="109"/>
      <c r="KZ564" s="109"/>
      <c r="LA564" s="109"/>
      <c r="LB564" s="109"/>
      <c r="LC564" s="109"/>
      <c r="LD564" s="109"/>
      <c r="LE564" s="109"/>
      <c r="LF564" s="109"/>
      <c r="LG564" s="109"/>
      <c r="LH564" s="109"/>
      <c r="LI564" s="109"/>
      <c r="LJ564" s="109"/>
      <c r="LK564" s="109"/>
      <c r="LL564" s="109"/>
      <c r="LM564" s="109"/>
      <c r="LN564" s="109"/>
      <c r="LO564" s="109"/>
      <c r="LP564" s="109"/>
      <c r="LQ564" s="109"/>
      <c r="LR564" s="109"/>
      <c r="LS564" s="109"/>
      <c r="LT564" s="109">
        <v>1</v>
      </c>
      <c r="LU564" s="109"/>
      <c r="LV564" s="109"/>
      <c r="LW564" s="109"/>
      <c r="LX564" s="109"/>
      <c r="LY564" s="109"/>
      <c r="LZ564" s="109"/>
      <c r="MA564" s="109"/>
      <c r="MB564" s="109"/>
      <c r="MC564" s="109"/>
      <c r="MD564" s="109"/>
      <c r="ME564" s="109"/>
      <c r="MF564" s="109"/>
      <c r="MG564" s="109"/>
      <c r="MH564" s="109"/>
      <c r="MI564" s="109"/>
      <c r="MJ564" s="109"/>
      <c r="MK564" s="109"/>
      <c r="ML564" s="109"/>
      <c r="MM564" s="109"/>
      <c r="MN564" s="109"/>
      <c r="MO564" s="109"/>
      <c r="MP564" s="109"/>
      <c r="MQ564" s="109"/>
      <c r="MR564" s="109"/>
      <c r="MS564" s="109"/>
      <c r="MT564" s="109"/>
      <c r="MU564" s="109"/>
      <c r="MV564" s="109"/>
      <c r="MW564" s="109"/>
      <c r="MX564" s="109"/>
      <c r="MY564" s="109"/>
      <c r="MZ564" s="109"/>
      <c r="NA564" s="109"/>
      <c r="NB564" s="109"/>
      <c r="NC564" s="109"/>
      <c r="ND564" s="109"/>
      <c r="NE564" s="109"/>
      <c r="NF564" s="109"/>
      <c r="NG564" s="109"/>
      <c r="NH564" s="109"/>
      <c r="NI564" s="109"/>
      <c r="NJ564" s="109"/>
      <c r="NK564" s="109"/>
      <c r="NL564" s="109"/>
      <c r="NM564" s="109"/>
      <c r="NN564" s="109"/>
      <c r="NO564" s="109"/>
      <c r="NP564" s="109">
        <v>1</v>
      </c>
      <c r="NQ564" s="109">
        <v>1</v>
      </c>
      <c r="NR564" s="109"/>
      <c r="NS564" s="109"/>
      <c r="NT564" s="109"/>
      <c r="NU564" s="109"/>
      <c r="NV564" s="109"/>
      <c r="NW564" s="109"/>
      <c r="NX564" s="109"/>
      <c r="NY564" s="109"/>
      <c r="NZ564" s="109"/>
      <c r="OA564" s="109"/>
      <c r="OB564" s="109"/>
      <c r="OC564" s="109">
        <v>1</v>
      </c>
      <c r="OD564" s="109"/>
      <c r="OE564" s="109"/>
      <c r="OF564" s="109"/>
      <c r="OG564" s="109"/>
      <c r="OH564" s="109"/>
      <c r="OI564" s="109"/>
      <c r="OJ564" s="109"/>
      <c r="OK564" s="109"/>
      <c r="OL564" s="109"/>
      <c r="OM564" s="109"/>
      <c r="ON564" s="109"/>
      <c r="OO564" s="109"/>
      <c r="OP564" s="109"/>
      <c r="OQ564" s="109"/>
      <c r="OR564" s="109"/>
      <c r="OS564" s="109"/>
      <c r="OT564" s="109"/>
      <c r="OU564" s="109"/>
      <c r="OV564" s="109"/>
      <c r="OW564" s="109"/>
      <c r="OX564" s="109"/>
      <c r="OY564" s="109"/>
      <c r="OZ564" s="109"/>
      <c r="PA564" s="109"/>
      <c r="PB564" s="109"/>
      <c r="PC564" s="109"/>
      <c r="PD564" s="109"/>
      <c r="PE564" s="109"/>
      <c r="PF564" s="109"/>
      <c r="PG564" s="109"/>
      <c r="PH564" s="109"/>
      <c r="PI564" s="109"/>
      <c r="PJ564" s="109"/>
      <c r="PK564" s="109"/>
      <c r="PL564" s="109"/>
      <c r="PM564" s="109"/>
      <c r="PN564" s="109"/>
      <c r="PO564" s="109"/>
      <c r="PP564" s="109"/>
      <c r="PQ564" s="109"/>
      <c r="PR564" s="109"/>
      <c r="PS564" s="109"/>
      <c r="PT564" s="109"/>
      <c r="PU564" s="109"/>
      <c r="PV564" s="109"/>
      <c r="PW564" s="109"/>
      <c r="PX564" s="109"/>
      <c r="PY564" s="109"/>
      <c r="PZ564" s="109"/>
      <c r="QA564" s="109"/>
      <c r="QB564" s="109"/>
      <c r="QC564" s="109"/>
      <c r="QD564" s="109"/>
      <c r="QE564" s="109"/>
      <c r="QF564" s="109"/>
      <c r="QG564" s="109"/>
      <c r="QH564" s="109"/>
      <c r="QI564" s="109"/>
      <c r="QJ564" s="109"/>
      <c r="QK564" s="23">
        <f t="shared" si="8"/>
        <v>5</v>
      </c>
      <c r="QL564" s="125"/>
      <c r="QM564" s="125"/>
      <c r="QN564" s="125"/>
      <c r="QO564" s="125"/>
      <c r="QP564" s="125"/>
      <c r="QQ564" s="125"/>
      <c r="QR564" s="125"/>
    </row>
    <row r="565" spans="1:460" s="5" customFormat="1" ht="12.75" customHeight="1" x14ac:dyDescent="0.2">
      <c r="A565" s="52">
        <v>44790</v>
      </c>
      <c r="B565" s="161" t="s">
        <v>491</v>
      </c>
      <c r="C565" s="107"/>
      <c r="D565" s="107"/>
      <c r="E565" s="108"/>
      <c r="F565" s="108"/>
      <c r="G565" s="108"/>
      <c r="H565" s="108"/>
      <c r="I565" s="108"/>
      <c r="J565" s="108"/>
      <c r="K565" s="108"/>
      <c r="L565" s="108"/>
      <c r="M565" s="108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 s="109"/>
      <c r="BD565" s="109"/>
      <c r="BE565" s="109"/>
      <c r="BF565" s="109"/>
      <c r="BG565" s="109"/>
      <c r="BH565" s="109"/>
      <c r="BI565" s="109"/>
      <c r="BJ565" s="109"/>
      <c r="BK565" s="109"/>
      <c r="BL565" s="109"/>
      <c r="BM565" s="109"/>
      <c r="BN565" s="109"/>
      <c r="BO565" s="109"/>
      <c r="BP565" s="109"/>
      <c r="BQ565" s="109"/>
      <c r="BR565" s="109"/>
      <c r="BS565" s="109"/>
      <c r="BT565" s="109"/>
      <c r="BU565" s="109"/>
      <c r="BV565" s="109"/>
      <c r="BW565" s="109"/>
      <c r="BX565" s="109"/>
      <c r="BY565" s="109"/>
      <c r="BZ565" s="109"/>
      <c r="CA565" s="109"/>
      <c r="CB565" s="109"/>
      <c r="CC565" s="109"/>
      <c r="CD565" s="109"/>
      <c r="CE565" s="109"/>
      <c r="CF565" s="109"/>
      <c r="CG565" s="109"/>
      <c r="CH565" s="109"/>
      <c r="CI565" s="109"/>
      <c r="CJ565" s="109"/>
      <c r="CK565" s="109"/>
      <c r="CL565" s="109"/>
      <c r="CM565" s="109"/>
      <c r="CN565" s="109"/>
      <c r="CO565" s="109"/>
      <c r="CP565" s="109"/>
      <c r="CQ565" s="109"/>
      <c r="CR565" s="109"/>
      <c r="CS565" s="109"/>
      <c r="CT565" s="109"/>
      <c r="CU565" s="109"/>
      <c r="CV565" s="109"/>
      <c r="CW565" s="109"/>
      <c r="CX565" s="109"/>
      <c r="CY565" s="109"/>
      <c r="CZ565" s="109"/>
      <c r="DA565" s="109"/>
      <c r="DB565" s="109"/>
      <c r="DC565" s="109"/>
      <c r="DD565" s="109"/>
      <c r="DE565" s="109"/>
      <c r="DF565" s="109"/>
      <c r="DG565" s="109"/>
      <c r="DH565" s="109"/>
      <c r="DI565" s="109"/>
      <c r="DJ565" s="109"/>
      <c r="DK565" s="109"/>
      <c r="DL565" s="109"/>
      <c r="DM565" s="109"/>
      <c r="DN565" s="109"/>
      <c r="DO565" s="109"/>
      <c r="DP565" s="109"/>
      <c r="DQ565" s="109"/>
      <c r="DR565" s="109"/>
      <c r="DS565" s="109"/>
      <c r="DT565" s="109"/>
      <c r="DU565" s="109"/>
      <c r="DV565" s="109"/>
      <c r="DW565" s="109"/>
      <c r="DX565" s="109"/>
      <c r="DY565" s="109"/>
      <c r="DZ565" s="109"/>
      <c r="EA565" s="109"/>
      <c r="EB565" s="109"/>
      <c r="EC565" s="109"/>
      <c r="ED565" s="109"/>
      <c r="EE565" s="109"/>
      <c r="EF565" s="109"/>
      <c r="EG565" s="109"/>
      <c r="EH565" s="109"/>
      <c r="EI565" s="109"/>
      <c r="EJ565" s="109"/>
      <c r="EK565" s="109"/>
      <c r="EL565" s="109"/>
      <c r="EM565" s="109"/>
      <c r="EN565" s="109"/>
      <c r="EO565" s="109"/>
      <c r="EP565" s="109"/>
      <c r="EQ565" s="109"/>
      <c r="ER565" s="109"/>
      <c r="ES565" s="109"/>
      <c r="ET565" s="109"/>
      <c r="EU565" s="109"/>
      <c r="EV565" s="109"/>
      <c r="EW565" s="109"/>
      <c r="EX565" s="109"/>
      <c r="EY565" s="109"/>
      <c r="EZ565" s="109"/>
      <c r="FA565" s="109"/>
      <c r="FB565" s="109"/>
      <c r="FC565" s="109"/>
      <c r="FD565" s="109"/>
      <c r="FE565" s="109"/>
      <c r="FF565" s="109"/>
      <c r="FG565" s="109"/>
      <c r="FH565" s="109"/>
      <c r="FI565" s="109"/>
      <c r="FJ565" s="109"/>
      <c r="FK565" s="109"/>
      <c r="FL565" s="109"/>
      <c r="FM565" s="109"/>
      <c r="FN565" s="109"/>
      <c r="FO565" s="109"/>
      <c r="FP565" s="109"/>
      <c r="FQ565" s="109"/>
      <c r="FR565" s="109"/>
      <c r="FS565" s="109"/>
      <c r="FT565" s="109"/>
      <c r="FU565" s="109"/>
      <c r="FV565" s="109"/>
      <c r="FW565" s="109"/>
      <c r="FX565" s="109"/>
      <c r="FY565" s="109"/>
      <c r="FZ565" s="109"/>
      <c r="GA565" s="109"/>
      <c r="GB565" s="109"/>
      <c r="GC565" s="109"/>
      <c r="GD565" s="109"/>
      <c r="GE565" s="109"/>
      <c r="GF565" s="109"/>
      <c r="GG565" s="109"/>
      <c r="GH565" s="109"/>
      <c r="GI565" s="109"/>
      <c r="GJ565" s="109"/>
      <c r="GK565" s="109"/>
      <c r="GL565" s="109"/>
      <c r="GM565" s="109"/>
      <c r="GN565" s="109"/>
      <c r="GO565" s="109"/>
      <c r="GP565" s="109"/>
      <c r="GQ565" s="109"/>
      <c r="GR565" s="109"/>
      <c r="GS565" s="109"/>
      <c r="GT565" s="109"/>
      <c r="GU565" s="109"/>
      <c r="GV565" s="109"/>
      <c r="GW565" s="109"/>
      <c r="GX565" s="109"/>
      <c r="GY565" s="109"/>
      <c r="GZ565" s="109"/>
      <c r="HA565" s="109"/>
      <c r="HB565" s="109"/>
      <c r="HC565" s="109"/>
      <c r="HD565" s="109"/>
      <c r="HE565" s="109"/>
      <c r="HF565" s="109"/>
      <c r="HG565" s="109"/>
      <c r="HH565" s="109"/>
      <c r="HI565" s="109"/>
      <c r="HJ565" s="109"/>
      <c r="HK565" s="109"/>
      <c r="HL565" s="109"/>
      <c r="HM565" s="109"/>
      <c r="HN565" s="109"/>
      <c r="HO565" s="109"/>
      <c r="HP565" s="109"/>
      <c r="HQ565" s="109"/>
      <c r="HR565" s="109"/>
      <c r="HS565" s="109"/>
      <c r="HT565" s="109"/>
      <c r="HU565" s="109"/>
      <c r="HV565" s="109"/>
      <c r="HW565" s="109"/>
      <c r="HX565" s="109"/>
      <c r="HY565" s="109"/>
      <c r="HZ565" s="109"/>
      <c r="IA565" s="109"/>
      <c r="IB565" s="109"/>
      <c r="IC565" s="109"/>
      <c r="ID565" s="109"/>
      <c r="IE565" s="109"/>
      <c r="IF565" s="109"/>
      <c r="IG565" s="109"/>
      <c r="IH565" s="109"/>
      <c r="II565" s="109"/>
      <c r="IJ565" s="109"/>
      <c r="IK565" s="109"/>
      <c r="IL565" s="109"/>
      <c r="IM565" s="109"/>
      <c r="IN565" s="109"/>
      <c r="IO565" s="109"/>
      <c r="IP565" s="109"/>
      <c r="IQ565" s="109"/>
      <c r="IR565" s="109"/>
      <c r="IS565" s="109"/>
      <c r="IT565" s="109"/>
      <c r="IU565" s="109"/>
      <c r="IV565" s="109"/>
      <c r="IW565" s="109"/>
      <c r="IX565" s="109"/>
      <c r="IY565" s="109"/>
      <c r="IZ565" s="109"/>
      <c r="JA565" s="109"/>
      <c r="JB565" s="109"/>
      <c r="JC565" s="109"/>
      <c r="JD565" s="109"/>
      <c r="JE565" s="109"/>
      <c r="JF565" s="109"/>
      <c r="JG565" s="109"/>
      <c r="JH565" s="109"/>
      <c r="JI565" s="109"/>
      <c r="JJ565" s="109"/>
      <c r="JK565" s="109"/>
      <c r="JL565" s="109"/>
      <c r="JM565" s="109">
        <v>20</v>
      </c>
      <c r="JN565" s="109"/>
      <c r="JO565" s="109"/>
      <c r="JP565" s="109"/>
      <c r="JQ565" s="109"/>
      <c r="JR565" s="109"/>
      <c r="JS565" s="109"/>
      <c r="JT565" s="109"/>
      <c r="JU565" s="109"/>
      <c r="JV565" s="109"/>
      <c r="JW565" s="109"/>
      <c r="JX565" s="109"/>
      <c r="JY565" s="109"/>
      <c r="JZ565" s="109"/>
      <c r="KA565" s="109"/>
      <c r="KB565" s="109"/>
      <c r="KC565" s="109"/>
      <c r="KD565" s="109"/>
      <c r="KE565" s="109"/>
      <c r="KF565" s="109"/>
      <c r="KG565" s="109"/>
      <c r="KH565" s="109"/>
      <c r="KI565" s="109"/>
      <c r="KJ565" s="109"/>
      <c r="KK565" s="109"/>
      <c r="KL565" s="109"/>
      <c r="KM565" s="109"/>
      <c r="KN565" s="109"/>
      <c r="KO565" s="109"/>
      <c r="KP565" s="109"/>
      <c r="KQ565" s="109"/>
      <c r="KR565" s="109"/>
      <c r="KS565" s="109"/>
      <c r="KT565" s="109"/>
      <c r="KU565" s="109"/>
      <c r="KV565" s="109"/>
      <c r="KW565" s="109"/>
      <c r="KX565" s="109"/>
      <c r="KY565" s="109"/>
      <c r="KZ565" s="109"/>
      <c r="LA565" s="109"/>
      <c r="LB565" s="109"/>
      <c r="LC565" s="109"/>
      <c r="LD565" s="109"/>
      <c r="LE565" s="109"/>
      <c r="LF565" s="109"/>
      <c r="LG565" s="109"/>
      <c r="LH565" s="109"/>
      <c r="LI565" s="109"/>
      <c r="LJ565" s="109"/>
      <c r="LK565" s="109"/>
      <c r="LL565" s="109"/>
      <c r="LM565" s="109"/>
      <c r="LN565" s="109"/>
      <c r="LO565" s="109"/>
      <c r="LP565" s="109"/>
      <c r="LQ565" s="109"/>
      <c r="LR565" s="109"/>
      <c r="LS565" s="109"/>
      <c r="LT565" s="109"/>
      <c r="LU565" s="109"/>
      <c r="LV565" s="109"/>
      <c r="LW565" s="109"/>
      <c r="LX565" s="109"/>
      <c r="LY565" s="109"/>
      <c r="LZ565" s="109"/>
      <c r="MA565" s="109"/>
      <c r="MB565" s="109"/>
      <c r="MC565" s="109"/>
      <c r="MD565" s="109"/>
      <c r="ME565" s="109"/>
      <c r="MF565" s="109"/>
      <c r="MG565" s="109"/>
      <c r="MH565" s="109"/>
      <c r="MI565" s="109"/>
      <c r="MJ565" s="109"/>
      <c r="MK565" s="109"/>
      <c r="ML565" s="109"/>
      <c r="MM565" s="109"/>
      <c r="MN565" s="109"/>
      <c r="MO565" s="109"/>
      <c r="MP565" s="109"/>
      <c r="MQ565" s="109"/>
      <c r="MR565" s="109"/>
      <c r="MS565" s="109"/>
      <c r="MT565" s="109"/>
      <c r="MU565" s="109"/>
      <c r="MV565" s="109"/>
      <c r="MW565" s="109"/>
      <c r="MX565" s="109"/>
      <c r="MY565" s="109"/>
      <c r="MZ565" s="109"/>
      <c r="NA565" s="109"/>
      <c r="NB565" s="109"/>
      <c r="NC565" s="109"/>
      <c r="ND565" s="109"/>
      <c r="NE565" s="109"/>
      <c r="NF565" s="109"/>
      <c r="NG565" s="109"/>
      <c r="NH565" s="109"/>
      <c r="NI565" s="109"/>
      <c r="NJ565" s="109"/>
      <c r="NK565" s="109"/>
      <c r="NL565" s="109"/>
      <c r="NM565" s="109"/>
      <c r="NN565" s="109"/>
      <c r="NO565" s="109"/>
      <c r="NP565" s="109"/>
      <c r="NQ565" s="109"/>
      <c r="NR565" s="109"/>
      <c r="NS565" s="109"/>
      <c r="NT565" s="109"/>
      <c r="NU565" s="109"/>
      <c r="NV565" s="109"/>
      <c r="NW565" s="109"/>
      <c r="NX565" s="109"/>
      <c r="NY565" s="109"/>
      <c r="NZ565" s="109"/>
      <c r="OA565" s="109"/>
      <c r="OB565" s="109"/>
      <c r="OC565" s="109"/>
      <c r="OD565" s="109"/>
      <c r="OE565" s="109"/>
      <c r="OF565" s="109"/>
      <c r="OG565" s="109"/>
      <c r="OH565" s="109"/>
      <c r="OI565" s="109"/>
      <c r="OJ565" s="109"/>
      <c r="OK565" s="109"/>
      <c r="OL565" s="109"/>
      <c r="OM565" s="109"/>
      <c r="ON565" s="109"/>
      <c r="OO565" s="109"/>
      <c r="OP565" s="109"/>
      <c r="OQ565" s="109"/>
      <c r="OR565" s="109"/>
      <c r="OS565" s="109"/>
      <c r="OT565" s="109"/>
      <c r="OU565" s="109"/>
      <c r="OV565" s="109"/>
      <c r="OW565" s="109"/>
      <c r="OX565" s="109"/>
      <c r="OY565" s="109"/>
      <c r="OZ565" s="109"/>
      <c r="PA565" s="109"/>
      <c r="PB565" s="109"/>
      <c r="PC565" s="109"/>
      <c r="PD565" s="109"/>
      <c r="PE565" s="109"/>
      <c r="PF565" s="109"/>
      <c r="PG565" s="109"/>
      <c r="PH565" s="109"/>
      <c r="PI565" s="109"/>
      <c r="PJ565" s="109"/>
      <c r="PK565" s="109"/>
      <c r="PL565" s="109"/>
      <c r="PM565" s="109"/>
      <c r="PN565" s="109"/>
      <c r="PO565" s="109"/>
      <c r="PP565" s="109"/>
      <c r="PQ565" s="109"/>
      <c r="PR565" s="109"/>
      <c r="PS565" s="109"/>
      <c r="PT565" s="109"/>
      <c r="PU565" s="109"/>
      <c r="PV565" s="109"/>
      <c r="PW565" s="109"/>
      <c r="PX565" s="109"/>
      <c r="PY565" s="109"/>
      <c r="PZ565" s="109"/>
      <c r="QA565" s="109"/>
      <c r="QB565" s="109"/>
      <c r="QC565" s="109"/>
      <c r="QD565" s="109"/>
      <c r="QE565" s="109"/>
      <c r="QF565" s="109"/>
      <c r="QG565" s="109"/>
      <c r="QH565" s="109"/>
      <c r="QI565" s="109"/>
      <c r="QJ565" s="109"/>
      <c r="QK565" s="23">
        <f t="shared" si="8"/>
        <v>20</v>
      </c>
      <c r="QL565" s="125"/>
      <c r="QM565" s="125"/>
      <c r="QN565" s="125"/>
      <c r="QO565" s="125"/>
      <c r="QP565" s="125"/>
      <c r="QQ565" s="125"/>
      <c r="QR565" s="125"/>
    </row>
    <row r="566" spans="1:460" s="5" customFormat="1" ht="12.75" customHeight="1" x14ac:dyDescent="0.2">
      <c r="A566" s="52">
        <v>44790</v>
      </c>
      <c r="B566" s="90" t="s">
        <v>371</v>
      </c>
      <c r="C566" s="107"/>
      <c r="D566" s="107"/>
      <c r="E566" s="108"/>
      <c r="F566" s="108"/>
      <c r="G566" s="108"/>
      <c r="H566" s="108"/>
      <c r="I566" s="108"/>
      <c r="J566" s="108"/>
      <c r="K566" s="108"/>
      <c r="L566" s="108"/>
      <c r="M566" s="108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 s="109"/>
      <c r="BD566" s="109">
        <v>100</v>
      </c>
      <c r="BE566" s="109"/>
      <c r="BF566" s="109"/>
      <c r="BG566" s="109"/>
      <c r="BH566" s="109"/>
      <c r="BI566" s="109"/>
      <c r="BJ566" s="109"/>
      <c r="BK566" s="109"/>
      <c r="BL566" s="109"/>
      <c r="BM566" s="109"/>
      <c r="BN566" s="109"/>
      <c r="BO566" s="109"/>
      <c r="BP566" s="109"/>
      <c r="BQ566" s="109"/>
      <c r="BR566" s="109"/>
      <c r="BS566" s="109"/>
      <c r="BT566" s="109"/>
      <c r="BU566" s="109"/>
      <c r="BV566" s="109"/>
      <c r="BW566" s="109"/>
      <c r="BX566" s="109"/>
      <c r="BY566" s="109"/>
      <c r="BZ566" s="109"/>
      <c r="CA566" s="109"/>
      <c r="CB566" s="109"/>
      <c r="CC566" s="109"/>
      <c r="CD566" s="109"/>
      <c r="CE566" s="109"/>
      <c r="CF566" s="109"/>
      <c r="CG566" s="109"/>
      <c r="CH566" s="109"/>
      <c r="CI566" s="109"/>
      <c r="CJ566" s="109"/>
      <c r="CK566" s="109"/>
      <c r="CL566" s="109"/>
      <c r="CM566" s="109"/>
      <c r="CN566" s="109"/>
      <c r="CO566" s="109"/>
      <c r="CP566" s="109"/>
      <c r="CQ566" s="109"/>
      <c r="CR566" s="109"/>
      <c r="CS566" s="109"/>
      <c r="CT566" s="109"/>
      <c r="CU566" s="109"/>
      <c r="CV566" s="109"/>
      <c r="CW566" s="109"/>
      <c r="CX566" s="109"/>
      <c r="CY566" s="109"/>
      <c r="CZ566" s="109"/>
      <c r="DA566" s="109"/>
      <c r="DB566" s="109"/>
      <c r="DC566" s="109"/>
      <c r="DD566" s="109"/>
      <c r="DE566" s="109"/>
      <c r="DF566" s="109"/>
      <c r="DG566" s="109"/>
      <c r="DH566" s="109"/>
      <c r="DI566" s="109"/>
      <c r="DJ566" s="109"/>
      <c r="DK566" s="109"/>
      <c r="DL566" s="109"/>
      <c r="DM566" s="109"/>
      <c r="DN566" s="109"/>
      <c r="DO566" s="109"/>
      <c r="DP566" s="109"/>
      <c r="DQ566" s="109"/>
      <c r="DR566" s="109"/>
      <c r="DS566" s="109"/>
      <c r="DT566" s="109"/>
      <c r="DU566" s="109"/>
      <c r="DV566" s="109"/>
      <c r="DW566" s="109"/>
      <c r="DX566" s="109"/>
      <c r="DY566" s="109"/>
      <c r="DZ566" s="109"/>
      <c r="EA566" s="109"/>
      <c r="EB566" s="109"/>
      <c r="EC566" s="109"/>
      <c r="ED566" s="109"/>
      <c r="EE566" s="109"/>
      <c r="EF566" s="109"/>
      <c r="EG566" s="109"/>
      <c r="EH566" s="109"/>
      <c r="EI566" s="109"/>
      <c r="EJ566" s="109"/>
      <c r="EK566" s="109"/>
      <c r="EL566" s="109"/>
      <c r="EM566" s="109"/>
      <c r="EN566" s="109"/>
      <c r="EO566" s="109"/>
      <c r="EP566" s="109"/>
      <c r="EQ566" s="109"/>
      <c r="ER566" s="109"/>
      <c r="ES566" s="109"/>
      <c r="ET566" s="109"/>
      <c r="EU566" s="109"/>
      <c r="EV566" s="109"/>
      <c r="EW566" s="109"/>
      <c r="EX566" s="109"/>
      <c r="EY566" s="109"/>
      <c r="EZ566" s="109"/>
      <c r="FA566" s="109"/>
      <c r="FB566" s="109"/>
      <c r="FC566" s="109"/>
      <c r="FD566" s="109"/>
      <c r="FE566" s="109"/>
      <c r="FF566" s="109"/>
      <c r="FG566" s="109"/>
      <c r="FH566" s="109"/>
      <c r="FI566" s="109"/>
      <c r="FJ566" s="109"/>
      <c r="FK566" s="109"/>
      <c r="FL566" s="109"/>
      <c r="FM566" s="109"/>
      <c r="FN566" s="109"/>
      <c r="FO566" s="109"/>
      <c r="FP566" s="109"/>
      <c r="FQ566" s="109"/>
      <c r="FR566" s="109"/>
      <c r="FS566" s="109"/>
      <c r="FT566" s="109"/>
      <c r="FU566" s="109"/>
      <c r="FV566" s="109"/>
      <c r="FW566" s="109"/>
      <c r="FX566" s="109"/>
      <c r="FY566" s="109"/>
      <c r="FZ566" s="109"/>
      <c r="GA566" s="109"/>
      <c r="GB566" s="109"/>
      <c r="GC566" s="109"/>
      <c r="GD566" s="109"/>
      <c r="GE566" s="109"/>
      <c r="GF566" s="109"/>
      <c r="GG566" s="109"/>
      <c r="GH566" s="109"/>
      <c r="GI566" s="109"/>
      <c r="GJ566" s="109"/>
      <c r="GK566" s="109"/>
      <c r="GL566" s="109"/>
      <c r="GM566" s="109"/>
      <c r="GN566" s="109"/>
      <c r="GO566" s="109"/>
      <c r="GP566" s="109"/>
      <c r="GQ566" s="109"/>
      <c r="GR566" s="109"/>
      <c r="GS566" s="109"/>
      <c r="GT566" s="109"/>
      <c r="GU566" s="109"/>
      <c r="GV566" s="109"/>
      <c r="GW566" s="109"/>
      <c r="GX566" s="109"/>
      <c r="GY566" s="109"/>
      <c r="GZ566" s="109"/>
      <c r="HA566" s="109"/>
      <c r="HB566" s="109"/>
      <c r="HC566" s="109"/>
      <c r="HD566" s="109"/>
      <c r="HE566" s="109"/>
      <c r="HF566" s="109"/>
      <c r="HG566" s="109"/>
      <c r="HH566" s="109"/>
      <c r="HI566" s="109"/>
      <c r="HJ566" s="109"/>
      <c r="HK566" s="109"/>
      <c r="HL566" s="109"/>
      <c r="HM566" s="109"/>
      <c r="HN566" s="109"/>
      <c r="HO566" s="109"/>
      <c r="HP566" s="109"/>
      <c r="HQ566" s="109"/>
      <c r="HR566" s="109"/>
      <c r="HS566" s="109"/>
      <c r="HT566" s="109"/>
      <c r="HU566" s="109"/>
      <c r="HV566" s="109"/>
      <c r="HW566" s="109"/>
      <c r="HX566" s="109"/>
      <c r="HY566" s="109"/>
      <c r="HZ566" s="109"/>
      <c r="IA566" s="109"/>
      <c r="IB566" s="109"/>
      <c r="IC566" s="109"/>
      <c r="ID566" s="109"/>
      <c r="IE566" s="109"/>
      <c r="IF566" s="109"/>
      <c r="IG566" s="109"/>
      <c r="IH566" s="109"/>
      <c r="II566" s="109"/>
      <c r="IJ566" s="109"/>
      <c r="IK566" s="109"/>
      <c r="IL566" s="109"/>
      <c r="IM566" s="109"/>
      <c r="IN566" s="109"/>
      <c r="IO566" s="109"/>
      <c r="IP566" s="109"/>
      <c r="IQ566" s="109"/>
      <c r="IR566" s="109"/>
      <c r="IS566" s="109"/>
      <c r="IT566" s="109"/>
      <c r="IU566" s="109"/>
      <c r="IV566" s="109"/>
      <c r="IW566" s="109"/>
      <c r="IX566" s="109"/>
      <c r="IY566" s="109"/>
      <c r="IZ566" s="109"/>
      <c r="JA566" s="109"/>
      <c r="JB566" s="109"/>
      <c r="JC566" s="109"/>
      <c r="JD566" s="109"/>
      <c r="JE566" s="109"/>
      <c r="JF566" s="109"/>
      <c r="JG566" s="109"/>
      <c r="JH566" s="109"/>
      <c r="JI566" s="109"/>
      <c r="JJ566" s="109"/>
      <c r="JK566" s="109"/>
      <c r="JL566" s="109"/>
      <c r="JM566" s="109"/>
      <c r="JN566" s="109"/>
      <c r="JO566" s="109"/>
      <c r="JP566" s="109"/>
      <c r="JQ566" s="109"/>
      <c r="JR566" s="109"/>
      <c r="JS566" s="109"/>
      <c r="JT566" s="109"/>
      <c r="JU566" s="109"/>
      <c r="JV566" s="109"/>
      <c r="JW566" s="109"/>
      <c r="JX566" s="109"/>
      <c r="JY566" s="109"/>
      <c r="JZ566" s="109"/>
      <c r="KA566" s="109"/>
      <c r="KB566" s="109"/>
      <c r="KC566" s="109"/>
      <c r="KD566" s="109"/>
      <c r="KE566" s="109"/>
      <c r="KF566" s="109"/>
      <c r="KG566" s="109"/>
      <c r="KH566" s="109"/>
      <c r="KI566" s="109"/>
      <c r="KJ566" s="109"/>
      <c r="KK566" s="109"/>
      <c r="KL566" s="109"/>
      <c r="KM566" s="109"/>
      <c r="KN566" s="109"/>
      <c r="KO566" s="109"/>
      <c r="KP566" s="109"/>
      <c r="KQ566" s="109"/>
      <c r="KR566" s="109"/>
      <c r="KS566" s="109"/>
      <c r="KT566" s="109"/>
      <c r="KU566" s="109"/>
      <c r="KV566" s="109"/>
      <c r="KW566" s="109"/>
      <c r="KX566" s="109"/>
      <c r="KY566" s="109"/>
      <c r="KZ566" s="109"/>
      <c r="LA566" s="109"/>
      <c r="LB566" s="109"/>
      <c r="LC566" s="109"/>
      <c r="LD566" s="109"/>
      <c r="LE566" s="109"/>
      <c r="LF566" s="109"/>
      <c r="LG566" s="109"/>
      <c r="LH566" s="109"/>
      <c r="LI566" s="109"/>
      <c r="LJ566" s="109"/>
      <c r="LK566" s="109"/>
      <c r="LL566" s="109"/>
      <c r="LM566" s="109"/>
      <c r="LN566" s="109"/>
      <c r="LO566" s="109"/>
      <c r="LP566" s="109"/>
      <c r="LQ566" s="109"/>
      <c r="LR566" s="109"/>
      <c r="LS566" s="109"/>
      <c r="LT566" s="109"/>
      <c r="LU566" s="109"/>
      <c r="LV566" s="109"/>
      <c r="LW566" s="109"/>
      <c r="LX566" s="109"/>
      <c r="LY566" s="109"/>
      <c r="LZ566" s="109"/>
      <c r="MA566" s="109"/>
      <c r="MB566" s="109"/>
      <c r="MC566" s="109"/>
      <c r="MD566" s="109"/>
      <c r="ME566" s="109"/>
      <c r="MF566" s="109"/>
      <c r="MG566" s="109"/>
      <c r="MH566" s="109"/>
      <c r="MI566" s="109"/>
      <c r="MJ566" s="109"/>
      <c r="MK566" s="109"/>
      <c r="ML566" s="109"/>
      <c r="MM566" s="109"/>
      <c r="MN566" s="109"/>
      <c r="MO566" s="109"/>
      <c r="MP566" s="109"/>
      <c r="MQ566" s="109"/>
      <c r="MR566" s="109"/>
      <c r="MS566" s="109"/>
      <c r="MT566" s="109"/>
      <c r="MU566" s="109"/>
      <c r="MV566" s="109"/>
      <c r="MW566" s="109"/>
      <c r="MX566" s="109"/>
      <c r="MY566" s="109"/>
      <c r="MZ566" s="109"/>
      <c r="NA566" s="109"/>
      <c r="NB566" s="109"/>
      <c r="NC566" s="109"/>
      <c r="ND566" s="109"/>
      <c r="NE566" s="109"/>
      <c r="NF566" s="109"/>
      <c r="NG566" s="109"/>
      <c r="NH566" s="109"/>
      <c r="NI566" s="109"/>
      <c r="NJ566" s="109"/>
      <c r="NK566" s="109"/>
      <c r="NL566" s="109"/>
      <c r="NM566" s="109"/>
      <c r="NN566" s="109"/>
      <c r="NO566" s="109"/>
      <c r="NP566" s="109"/>
      <c r="NQ566" s="109"/>
      <c r="NR566" s="109"/>
      <c r="NS566" s="109"/>
      <c r="NT566" s="109"/>
      <c r="NU566" s="109"/>
      <c r="NV566" s="109"/>
      <c r="NW566" s="109"/>
      <c r="NX566" s="109"/>
      <c r="NY566" s="109"/>
      <c r="NZ566" s="109"/>
      <c r="OA566" s="109"/>
      <c r="OB566" s="109"/>
      <c r="OC566" s="109"/>
      <c r="OD566" s="109"/>
      <c r="OE566" s="109"/>
      <c r="OF566" s="109"/>
      <c r="OG566" s="109"/>
      <c r="OH566" s="109"/>
      <c r="OI566" s="109"/>
      <c r="OJ566" s="109"/>
      <c r="OK566" s="109"/>
      <c r="OL566" s="109"/>
      <c r="OM566" s="109"/>
      <c r="ON566" s="109"/>
      <c r="OO566" s="109"/>
      <c r="OP566" s="109"/>
      <c r="OQ566" s="109"/>
      <c r="OR566" s="109"/>
      <c r="OS566" s="109"/>
      <c r="OT566" s="109"/>
      <c r="OU566" s="109"/>
      <c r="OV566" s="109"/>
      <c r="OW566" s="109"/>
      <c r="OX566" s="109"/>
      <c r="OY566" s="109"/>
      <c r="OZ566" s="109"/>
      <c r="PA566" s="109"/>
      <c r="PB566" s="109"/>
      <c r="PC566" s="109"/>
      <c r="PD566" s="109"/>
      <c r="PE566" s="109"/>
      <c r="PF566" s="109"/>
      <c r="PG566" s="109"/>
      <c r="PH566" s="109"/>
      <c r="PI566" s="109"/>
      <c r="PJ566" s="109"/>
      <c r="PK566" s="109"/>
      <c r="PL566" s="109"/>
      <c r="PM566" s="109"/>
      <c r="PN566" s="109"/>
      <c r="PO566" s="109"/>
      <c r="PP566" s="109"/>
      <c r="PQ566" s="109"/>
      <c r="PR566" s="109"/>
      <c r="PS566" s="109"/>
      <c r="PT566" s="109"/>
      <c r="PU566" s="109"/>
      <c r="PV566" s="109"/>
      <c r="PW566" s="109"/>
      <c r="PX566" s="109"/>
      <c r="PY566" s="109"/>
      <c r="PZ566" s="109"/>
      <c r="QA566" s="109"/>
      <c r="QB566" s="109"/>
      <c r="QC566" s="109"/>
      <c r="QD566" s="109"/>
      <c r="QE566" s="109"/>
      <c r="QF566" s="109"/>
      <c r="QG566" s="109"/>
      <c r="QH566" s="109"/>
      <c r="QI566" s="109"/>
      <c r="QJ566" s="109"/>
      <c r="QK566" s="23">
        <f t="shared" si="8"/>
        <v>100</v>
      </c>
      <c r="QL566" s="125"/>
      <c r="QM566" s="125"/>
      <c r="QN566" s="125"/>
      <c r="QO566" s="125"/>
      <c r="QP566" s="125"/>
      <c r="QQ566" s="125"/>
      <c r="QR566" s="125"/>
    </row>
    <row r="567" spans="1:460" s="5" customFormat="1" ht="12.75" customHeight="1" x14ac:dyDescent="0.2">
      <c r="A567" s="52">
        <v>44790</v>
      </c>
      <c r="B567" s="90" t="s">
        <v>136</v>
      </c>
      <c r="C567" s="107"/>
      <c r="D567" s="107"/>
      <c r="E567" s="108"/>
      <c r="F567" s="108"/>
      <c r="G567" s="108"/>
      <c r="H567" s="108"/>
      <c r="I567" s="108"/>
      <c r="J567" s="108"/>
      <c r="K567" s="108"/>
      <c r="L567" s="108"/>
      <c r="M567" s="108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>
        <v>2</v>
      </c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 s="109"/>
      <c r="BD567" s="109"/>
      <c r="BE567" s="109"/>
      <c r="BF567" s="109"/>
      <c r="BG567" s="109"/>
      <c r="BH567" s="109"/>
      <c r="BI567" s="109"/>
      <c r="BJ567" s="109"/>
      <c r="BK567" s="109"/>
      <c r="BL567" s="109"/>
      <c r="BM567" s="109"/>
      <c r="BN567" s="109"/>
      <c r="BO567" s="109"/>
      <c r="BP567" s="109"/>
      <c r="BQ567" s="109"/>
      <c r="BR567" s="109"/>
      <c r="BS567" s="109"/>
      <c r="BT567" s="109"/>
      <c r="BU567" s="109"/>
      <c r="BV567" s="109"/>
      <c r="BW567" s="109"/>
      <c r="BX567" s="109"/>
      <c r="BY567" s="109"/>
      <c r="BZ567" s="109"/>
      <c r="CA567" s="109"/>
      <c r="CB567" s="109"/>
      <c r="CC567" s="109"/>
      <c r="CD567" s="109"/>
      <c r="CE567" s="109"/>
      <c r="CF567" s="109"/>
      <c r="CG567" s="109"/>
      <c r="CH567" s="109"/>
      <c r="CI567" s="109"/>
      <c r="CJ567" s="109"/>
      <c r="CK567" s="109"/>
      <c r="CL567" s="109"/>
      <c r="CM567" s="109"/>
      <c r="CN567" s="109"/>
      <c r="CO567" s="109"/>
      <c r="CP567" s="109"/>
      <c r="CQ567" s="109"/>
      <c r="CR567" s="109"/>
      <c r="CS567" s="109"/>
      <c r="CT567" s="109"/>
      <c r="CU567" s="109"/>
      <c r="CV567" s="109"/>
      <c r="CW567" s="109"/>
      <c r="CX567" s="109"/>
      <c r="CY567" s="109"/>
      <c r="CZ567" s="109"/>
      <c r="DA567" s="109"/>
      <c r="DB567" s="109"/>
      <c r="DC567" s="109"/>
      <c r="DD567" s="109"/>
      <c r="DE567" s="109"/>
      <c r="DF567" s="109"/>
      <c r="DG567" s="109"/>
      <c r="DH567" s="109"/>
      <c r="DI567" s="109"/>
      <c r="DJ567" s="109"/>
      <c r="DK567" s="109"/>
      <c r="DL567" s="109"/>
      <c r="DM567" s="109"/>
      <c r="DN567" s="109"/>
      <c r="DO567" s="109"/>
      <c r="DP567" s="109"/>
      <c r="DQ567" s="109"/>
      <c r="DR567" s="109"/>
      <c r="DS567" s="109"/>
      <c r="DT567" s="109"/>
      <c r="DU567" s="109"/>
      <c r="DV567" s="109"/>
      <c r="DW567" s="109"/>
      <c r="DX567" s="109"/>
      <c r="DY567" s="109"/>
      <c r="DZ567" s="109"/>
      <c r="EA567" s="109"/>
      <c r="EB567" s="109"/>
      <c r="EC567" s="109"/>
      <c r="ED567" s="109"/>
      <c r="EE567" s="109"/>
      <c r="EF567" s="109"/>
      <c r="EG567" s="109"/>
      <c r="EH567" s="109"/>
      <c r="EI567" s="109"/>
      <c r="EJ567" s="109"/>
      <c r="EK567" s="109"/>
      <c r="EL567" s="109"/>
      <c r="EM567" s="109"/>
      <c r="EN567" s="109"/>
      <c r="EO567" s="109"/>
      <c r="EP567" s="109"/>
      <c r="EQ567" s="109"/>
      <c r="ER567" s="109"/>
      <c r="ES567" s="109"/>
      <c r="ET567" s="109"/>
      <c r="EU567" s="109"/>
      <c r="EV567" s="109"/>
      <c r="EW567" s="109"/>
      <c r="EX567" s="109"/>
      <c r="EY567" s="109"/>
      <c r="EZ567" s="109"/>
      <c r="FA567" s="109"/>
      <c r="FB567" s="109"/>
      <c r="FC567" s="109"/>
      <c r="FD567" s="109"/>
      <c r="FE567" s="109"/>
      <c r="FF567" s="109"/>
      <c r="FG567" s="109"/>
      <c r="FH567" s="109"/>
      <c r="FI567" s="109"/>
      <c r="FJ567" s="109"/>
      <c r="FK567" s="109"/>
      <c r="FL567" s="109"/>
      <c r="FM567" s="109"/>
      <c r="FN567" s="109"/>
      <c r="FO567" s="109"/>
      <c r="FP567" s="109"/>
      <c r="FQ567" s="109"/>
      <c r="FR567" s="109"/>
      <c r="FS567" s="109"/>
      <c r="FT567" s="109"/>
      <c r="FU567" s="109"/>
      <c r="FV567" s="109"/>
      <c r="FW567" s="109"/>
      <c r="FX567" s="109"/>
      <c r="FY567" s="109"/>
      <c r="FZ567" s="109"/>
      <c r="GA567" s="109"/>
      <c r="GB567" s="109"/>
      <c r="GC567" s="109"/>
      <c r="GD567" s="109"/>
      <c r="GE567" s="109"/>
      <c r="GF567" s="109"/>
      <c r="GG567" s="109"/>
      <c r="GH567" s="109"/>
      <c r="GI567" s="109"/>
      <c r="GJ567" s="109"/>
      <c r="GK567" s="109"/>
      <c r="GL567" s="109"/>
      <c r="GM567" s="109"/>
      <c r="GN567" s="109">
        <v>20</v>
      </c>
      <c r="GO567" s="109"/>
      <c r="GP567" s="109"/>
      <c r="GQ567" s="109"/>
      <c r="GR567" s="109"/>
      <c r="GS567" s="109"/>
      <c r="GT567" s="109"/>
      <c r="GU567" s="109"/>
      <c r="GV567" s="109"/>
      <c r="GW567" s="109"/>
      <c r="GX567" s="109"/>
      <c r="GY567" s="109"/>
      <c r="GZ567" s="109"/>
      <c r="HA567" s="109"/>
      <c r="HB567" s="109"/>
      <c r="HC567" s="109"/>
      <c r="HD567" s="109"/>
      <c r="HE567" s="109"/>
      <c r="HF567" s="109"/>
      <c r="HG567" s="109"/>
      <c r="HH567" s="109"/>
      <c r="HI567" s="109"/>
      <c r="HJ567" s="109"/>
      <c r="HK567" s="109"/>
      <c r="HL567" s="109"/>
      <c r="HM567" s="109"/>
      <c r="HN567" s="109"/>
      <c r="HO567" s="109"/>
      <c r="HP567" s="109"/>
      <c r="HQ567" s="109"/>
      <c r="HR567" s="109"/>
      <c r="HS567" s="109"/>
      <c r="HT567" s="109"/>
      <c r="HU567" s="109"/>
      <c r="HV567" s="109"/>
      <c r="HW567" s="109"/>
      <c r="HX567" s="109"/>
      <c r="HY567" s="109"/>
      <c r="HZ567" s="109"/>
      <c r="IA567" s="109"/>
      <c r="IB567" s="109"/>
      <c r="IC567" s="109"/>
      <c r="ID567" s="109"/>
      <c r="IE567" s="109"/>
      <c r="IF567" s="109"/>
      <c r="IG567" s="109"/>
      <c r="IH567" s="109"/>
      <c r="II567" s="109"/>
      <c r="IJ567" s="109"/>
      <c r="IK567" s="109"/>
      <c r="IL567" s="109"/>
      <c r="IM567" s="109"/>
      <c r="IN567" s="109"/>
      <c r="IO567" s="109"/>
      <c r="IP567" s="109"/>
      <c r="IQ567" s="109"/>
      <c r="IR567" s="109"/>
      <c r="IS567" s="109"/>
      <c r="IT567" s="109"/>
      <c r="IU567" s="109"/>
      <c r="IV567" s="109"/>
      <c r="IW567" s="109"/>
      <c r="IX567" s="109"/>
      <c r="IY567" s="109"/>
      <c r="IZ567" s="109"/>
      <c r="JA567" s="109"/>
      <c r="JB567" s="109"/>
      <c r="JC567" s="109"/>
      <c r="JD567" s="109"/>
      <c r="JE567" s="109"/>
      <c r="JF567" s="109"/>
      <c r="JG567" s="109"/>
      <c r="JH567" s="109"/>
      <c r="JI567" s="109"/>
      <c r="JJ567" s="109"/>
      <c r="JK567" s="109"/>
      <c r="JL567" s="109"/>
      <c r="JM567" s="109"/>
      <c r="JN567" s="109"/>
      <c r="JO567" s="109"/>
      <c r="JP567" s="109"/>
      <c r="JQ567" s="109"/>
      <c r="JR567" s="109"/>
      <c r="JS567" s="109"/>
      <c r="JT567" s="109"/>
      <c r="JU567" s="109"/>
      <c r="JV567" s="109"/>
      <c r="JW567" s="109"/>
      <c r="JX567" s="109"/>
      <c r="JY567" s="109"/>
      <c r="JZ567" s="109"/>
      <c r="KA567" s="109"/>
      <c r="KB567" s="109"/>
      <c r="KC567" s="109"/>
      <c r="KD567" s="109"/>
      <c r="KE567" s="109"/>
      <c r="KF567" s="109"/>
      <c r="KG567" s="109"/>
      <c r="KH567" s="109"/>
      <c r="KI567" s="109"/>
      <c r="KJ567" s="109"/>
      <c r="KK567" s="109"/>
      <c r="KL567" s="109"/>
      <c r="KM567" s="109"/>
      <c r="KN567" s="109"/>
      <c r="KO567" s="109"/>
      <c r="KP567" s="109"/>
      <c r="KQ567" s="109"/>
      <c r="KR567" s="109"/>
      <c r="KS567" s="109"/>
      <c r="KT567" s="109"/>
      <c r="KU567" s="109"/>
      <c r="KV567" s="109"/>
      <c r="KW567" s="109"/>
      <c r="KX567" s="109"/>
      <c r="KY567" s="109"/>
      <c r="KZ567" s="109"/>
      <c r="LA567" s="109"/>
      <c r="LB567" s="109"/>
      <c r="LC567" s="109"/>
      <c r="LD567" s="109"/>
      <c r="LE567" s="109"/>
      <c r="LF567" s="109"/>
      <c r="LG567" s="109"/>
      <c r="LH567" s="109"/>
      <c r="LI567" s="109"/>
      <c r="LJ567" s="109"/>
      <c r="LK567" s="109"/>
      <c r="LL567" s="109"/>
      <c r="LM567" s="109"/>
      <c r="LN567" s="109"/>
      <c r="LO567" s="109"/>
      <c r="LP567" s="109"/>
      <c r="LQ567" s="109"/>
      <c r="LR567" s="109"/>
      <c r="LS567" s="109"/>
      <c r="LT567" s="109"/>
      <c r="LU567" s="109"/>
      <c r="LV567" s="109"/>
      <c r="LW567" s="109"/>
      <c r="LX567" s="109"/>
      <c r="LY567" s="109"/>
      <c r="LZ567" s="109"/>
      <c r="MA567" s="109"/>
      <c r="MB567" s="109"/>
      <c r="MC567" s="109"/>
      <c r="MD567" s="109"/>
      <c r="ME567" s="109"/>
      <c r="MF567" s="109"/>
      <c r="MG567" s="109"/>
      <c r="MH567" s="109"/>
      <c r="MI567" s="109"/>
      <c r="MJ567" s="109"/>
      <c r="MK567" s="109"/>
      <c r="ML567" s="109"/>
      <c r="MM567" s="109"/>
      <c r="MN567" s="109"/>
      <c r="MO567" s="109"/>
      <c r="MP567" s="109"/>
      <c r="MQ567" s="109"/>
      <c r="MR567" s="109"/>
      <c r="MS567" s="109"/>
      <c r="MT567" s="109"/>
      <c r="MU567" s="109"/>
      <c r="MV567" s="109"/>
      <c r="MW567" s="109"/>
      <c r="MX567" s="109"/>
      <c r="MY567" s="109"/>
      <c r="MZ567" s="109"/>
      <c r="NA567" s="109"/>
      <c r="NB567" s="109"/>
      <c r="NC567" s="109"/>
      <c r="ND567" s="109"/>
      <c r="NE567" s="109"/>
      <c r="NF567" s="109"/>
      <c r="NG567" s="109"/>
      <c r="NH567" s="109"/>
      <c r="NI567" s="109"/>
      <c r="NJ567" s="109"/>
      <c r="NK567" s="109"/>
      <c r="NL567" s="109"/>
      <c r="NM567" s="109"/>
      <c r="NN567" s="109"/>
      <c r="NO567" s="109"/>
      <c r="NP567" s="109"/>
      <c r="NQ567" s="109"/>
      <c r="NR567" s="109"/>
      <c r="NS567" s="109"/>
      <c r="NT567" s="109"/>
      <c r="NU567" s="109"/>
      <c r="NV567" s="109"/>
      <c r="NW567" s="109"/>
      <c r="NX567" s="109"/>
      <c r="NY567" s="109"/>
      <c r="NZ567" s="109"/>
      <c r="OA567" s="109"/>
      <c r="OB567" s="109"/>
      <c r="OC567" s="109"/>
      <c r="OD567" s="109"/>
      <c r="OE567" s="109"/>
      <c r="OF567" s="109"/>
      <c r="OG567" s="109"/>
      <c r="OH567" s="109"/>
      <c r="OI567" s="109"/>
      <c r="OJ567" s="109"/>
      <c r="OK567" s="109"/>
      <c r="OL567" s="109"/>
      <c r="OM567" s="109"/>
      <c r="ON567" s="109"/>
      <c r="OO567" s="109"/>
      <c r="OP567" s="109"/>
      <c r="OQ567" s="109"/>
      <c r="OR567" s="109"/>
      <c r="OS567" s="109"/>
      <c r="OT567" s="109"/>
      <c r="OU567" s="109"/>
      <c r="OV567" s="109"/>
      <c r="OW567" s="109"/>
      <c r="OX567" s="109"/>
      <c r="OY567" s="109"/>
      <c r="OZ567" s="109"/>
      <c r="PA567" s="109"/>
      <c r="PB567" s="109"/>
      <c r="PC567" s="109"/>
      <c r="PD567" s="109"/>
      <c r="PE567" s="109"/>
      <c r="PF567" s="109"/>
      <c r="PG567" s="109"/>
      <c r="PH567" s="109"/>
      <c r="PI567" s="109"/>
      <c r="PJ567" s="109"/>
      <c r="PK567" s="109"/>
      <c r="PL567" s="109"/>
      <c r="PM567" s="109"/>
      <c r="PN567" s="109"/>
      <c r="PO567" s="109"/>
      <c r="PP567" s="109"/>
      <c r="PQ567" s="109"/>
      <c r="PR567" s="109"/>
      <c r="PS567" s="109"/>
      <c r="PT567" s="109"/>
      <c r="PU567" s="109"/>
      <c r="PV567" s="109"/>
      <c r="PW567" s="109"/>
      <c r="PX567" s="109"/>
      <c r="PY567" s="109"/>
      <c r="PZ567" s="109"/>
      <c r="QA567" s="109"/>
      <c r="QB567" s="109"/>
      <c r="QC567" s="109"/>
      <c r="QD567" s="109"/>
      <c r="QE567" s="109"/>
      <c r="QF567" s="109"/>
      <c r="QG567" s="109"/>
      <c r="QH567" s="109"/>
      <c r="QI567" s="109"/>
      <c r="QJ567" s="109"/>
      <c r="QK567" s="23">
        <f t="shared" si="8"/>
        <v>22</v>
      </c>
      <c r="QL567" s="125"/>
      <c r="QM567" s="125"/>
      <c r="QN567" s="125"/>
      <c r="QO567" s="125"/>
      <c r="QP567" s="125"/>
      <c r="QQ567" s="125"/>
      <c r="QR567" s="125"/>
    </row>
    <row r="568" spans="1:460" s="5" customFormat="1" ht="12.75" customHeight="1" x14ac:dyDescent="0.2">
      <c r="A568" s="52">
        <v>44790</v>
      </c>
      <c r="B568" s="161" t="s">
        <v>334</v>
      </c>
      <c r="C568" s="107"/>
      <c r="D568" s="107"/>
      <c r="E568" s="108"/>
      <c r="F568" s="108"/>
      <c r="G568" s="108"/>
      <c r="H568" s="108"/>
      <c r="I568" s="108"/>
      <c r="J568" s="108"/>
      <c r="K568" s="108"/>
      <c r="L568" s="108"/>
      <c r="M568" s="108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 s="109"/>
      <c r="BD568" s="109"/>
      <c r="BE568" s="109"/>
      <c r="BF568" s="109"/>
      <c r="BG568" s="109"/>
      <c r="BH568" s="109"/>
      <c r="BI568" s="109"/>
      <c r="BJ568" s="109"/>
      <c r="BK568" s="109"/>
      <c r="BL568" s="109"/>
      <c r="BM568" s="109"/>
      <c r="BN568" s="109"/>
      <c r="BO568" s="109"/>
      <c r="BP568" s="109"/>
      <c r="BQ568" s="109"/>
      <c r="BR568" s="109"/>
      <c r="BS568" s="109"/>
      <c r="BT568" s="109"/>
      <c r="BU568" s="109"/>
      <c r="BV568" s="109"/>
      <c r="BW568" s="109"/>
      <c r="BX568" s="109"/>
      <c r="BY568" s="109"/>
      <c r="BZ568" s="109"/>
      <c r="CA568" s="109"/>
      <c r="CB568" s="109"/>
      <c r="CC568" s="109"/>
      <c r="CD568" s="109"/>
      <c r="CE568" s="109"/>
      <c r="CF568" s="109"/>
      <c r="CG568" s="109"/>
      <c r="CH568" s="109"/>
      <c r="CI568" s="109"/>
      <c r="CJ568" s="109"/>
      <c r="CK568" s="109"/>
      <c r="CL568" s="109"/>
      <c r="CM568" s="109"/>
      <c r="CN568" s="109"/>
      <c r="CO568" s="109"/>
      <c r="CP568" s="109"/>
      <c r="CQ568" s="109"/>
      <c r="CR568" s="109"/>
      <c r="CS568" s="109"/>
      <c r="CT568" s="109"/>
      <c r="CU568" s="109"/>
      <c r="CV568" s="109"/>
      <c r="CW568" s="109"/>
      <c r="CX568" s="109"/>
      <c r="CY568" s="109"/>
      <c r="CZ568" s="109"/>
      <c r="DA568" s="109"/>
      <c r="DB568" s="109"/>
      <c r="DC568" s="109"/>
      <c r="DD568" s="109"/>
      <c r="DE568" s="109"/>
      <c r="DF568" s="109"/>
      <c r="DG568" s="109"/>
      <c r="DH568" s="109"/>
      <c r="DI568" s="109"/>
      <c r="DJ568" s="109"/>
      <c r="DK568" s="109"/>
      <c r="DL568" s="109"/>
      <c r="DM568" s="109"/>
      <c r="DN568" s="109"/>
      <c r="DO568" s="109"/>
      <c r="DP568" s="109"/>
      <c r="DQ568" s="109"/>
      <c r="DR568" s="109"/>
      <c r="DS568" s="109"/>
      <c r="DT568" s="109"/>
      <c r="DU568" s="109"/>
      <c r="DV568" s="109"/>
      <c r="DW568" s="109"/>
      <c r="DX568" s="109"/>
      <c r="DY568" s="109"/>
      <c r="DZ568" s="109"/>
      <c r="EA568" s="109"/>
      <c r="EB568" s="109"/>
      <c r="EC568" s="109"/>
      <c r="ED568" s="109"/>
      <c r="EE568" s="109"/>
      <c r="EF568" s="109"/>
      <c r="EG568" s="109"/>
      <c r="EH568" s="109"/>
      <c r="EI568" s="109"/>
      <c r="EJ568" s="109"/>
      <c r="EK568" s="109"/>
      <c r="EL568" s="109"/>
      <c r="EM568" s="109"/>
      <c r="EN568" s="109"/>
      <c r="EO568" s="109"/>
      <c r="EP568" s="109"/>
      <c r="EQ568" s="109"/>
      <c r="ER568" s="109"/>
      <c r="ES568" s="109"/>
      <c r="ET568" s="109"/>
      <c r="EU568" s="109"/>
      <c r="EV568" s="109"/>
      <c r="EW568" s="109"/>
      <c r="EX568" s="109"/>
      <c r="EY568" s="109"/>
      <c r="EZ568" s="109"/>
      <c r="FA568" s="109"/>
      <c r="FB568" s="109"/>
      <c r="FC568" s="109"/>
      <c r="FD568" s="109"/>
      <c r="FE568" s="109"/>
      <c r="FF568" s="109"/>
      <c r="FG568" s="109">
        <v>1</v>
      </c>
      <c r="FH568" s="109"/>
      <c r="FI568" s="109"/>
      <c r="FJ568" s="109"/>
      <c r="FK568" s="109"/>
      <c r="FL568" s="109"/>
      <c r="FM568" s="109"/>
      <c r="FN568" s="109"/>
      <c r="FO568" s="109"/>
      <c r="FP568" s="109"/>
      <c r="FQ568" s="109"/>
      <c r="FR568" s="109"/>
      <c r="FS568" s="109"/>
      <c r="FT568" s="109"/>
      <c r="FU568" s="109"/>
      <c r="FV568" s="109"/>
      <c r="FW568" s="109"/>
      <c r="FX568" s="109"/>
      <c r="FY568" s="109"/>
      <c r="FZ568" s="109"/>
      <c r="GA568" s="109"/>
      <c r="GB568" s="109"/>
      <c r="GC568" s="109"/>
      <c r="GD568" s="109"/>
      <c r="GE568" s="109"/>
      <c r="GF568" s="109"/>
      <c r="GG568" s="109"/>
      <c r="GH568" s="109"/>
      <c r="GI568" s="109"/>
      <c r="GJ568" s="109"/>
      <c r="GK568" s="109"/>
      <c r="GL568" s="109"/>
      <c r="GM568" s="109"/>
      <c r="GN568" s="109"/>
      <c r="GO568" s="109"/>
      <c r="GP568" s="109"/>
      <c r="GQ568" s="109"/>
      <c r="GR568" s="109"/>
      <c r="GS568" s="109"/>
      <c r="GT568" s="109"/>
      <c r="GU568" s="109"/>
      <c r="GV568" s="109"/>
      <c r="GW568" s="109"/>
      <c r="GX568" s="109"/>
      <c r="GY568" s="109"/>
      <c r="GZ568" s="109"/>
      <c r="HA568" s="109"/>
      <c r="HB568" s="109"/>
      <c r="HC568" s="109"/>
      <c r="HD568" s="109"/>
      <c r="HE568" s="109"/>
      <c r="HF568" s="109"/>
      <c r="HG568" s="109"/>
      <c r="HH568" s="109"/>
      <c r="HI568" s="109"/>
      <c r="HJ568" s="109"/>
      <c r="HK568" s="109"/>
      <c r="HL568" s="109"/>
      <c r="HM568" s="109"/>
      <c r="HN568" s="109"/>
      <c r="HO568" s="109"/>
      <c r="HP568" s="109"/>
      <c r="HQ568" s="109"/>
      <c r="HR568" s="109"/>
      <c r="HS568" s="109"/>
      <c r="HT568" s="109"/>
      <c r="HU568" s="109"/>
      <c r="HV568" s="109">
        <v>1</v>
      </c>
      <c r="HW568" s="109"/>
      <c r="HX568" s="109"/>
      <c r="HY568" s="109"/>
      <c r="HZ568" s="109"/>
      <c r="IA568" s="109"/>
      <c r="IB568" s="109"/>
      <c r="IC568" s="109"/>
      <c r="ID568" s="109"/>
      <c r="IE568" s="109"/>
      <c r="IF568" s="109"/>
      <c r="IG568" s="109"/>
      <c r="IH568" s="109"/>
      <c r="II568" s="109"/>
      <c r="IJ568" s="109"/>
      <c r="IK568" s="109"/>
      <c r="IL568" s="109"/>
      <c r="IM568" s="109"/>
      <c r="IN568" s="109"/>
      <c r="IO568" s="109"/>
      <c r="IP568" s="109"/>
      <c r="IQ568" s="109"/>
      <c r="IR568" s="109"/>
      <c r="IS568" s="109"/>
      <c r="IT568" s="109"/>
      <c r="IU568" s="109"/>
      <c r="IV568" s="109"/>
      <c r="IW568" s="109"/>
      <c r="IX568" s="109">
        <v>1.1000000000000001</v>
      </c>
      <c r="IY568" s="109"/>
      <c r="IZ568" s="109"/>
      <c r="JA568" s="109"/>
      <c r="JB568" s="109"/>
      <c r="JC568" s="109"/>
      <c r="JD568" s="109"/>
      <c r="JE568" s="109"/>
      <c r="JF568" s="109"/>
      <c r="JG568" s="109"/>
      <c r="JH568" s="109"/>
      <c r="JI568" s="109"/>
      <c r="JJ568" s="109"/>
      <c r="JK568" s="109"/>
      <c r="JL568" s="109"/>
      <c r="JM568" s="109"/>
      <c r="JN568" s="109"/>
      <c r="JO568" s="109"/>
      <c r="JP568" s="109"/>
      <c r="JQ568" s="109"/>
      <c r="JR568" s="109"/>
      <c r="JS568" s="109"/>
      <c r="JT568" s="109"/>
      <c r="JU568" s="109"/>
      <c r="JV568" s="109"/>
      <c r="JW568" s="109"/>
      <c r="JX568" s="109"/>
      <c r="JY568" s="109"/>
      <c r="JZ568" s="109"/>
      <c r="KA568" s="109"/>
      <c r="KB568" s="109"/>
      <c r="KC568" s="109"/>
      <c r="KD568" s="109"/>
      <c r="KE568" s="109"/>
      <c r="KF568" s="109"/>
      <c r="KG568" s="109"/>
      <c r="KH568" s="109"/>
      <c r="KI568" s="109"/>
      <c r="KJ568" s="109"/>
      <c r="KK568" s="109"/>
      <c r="KL568" s="109"/>
      <c r="KM568" s="109"/>
      <c r="KN568" s="109"/>
      <c r="KO568" s="109"/>
      <c r="KP568" s="109"/>
      <c r="KQ568" s="109"/>
      <c r="KR568" s="109"/>
      <c r="KS568" s="109"/>
      <c r="KT568" s="109"/>
      <c r="KU568" s="109"/>
      <c r="KV568" s="109"/>
      <c r="KW568" s="109"/>
      <c r="KX568" s="109"/>
      <c r="KY568" s="109"/>
      <c r="KZ568" s="109"/>
      <c r="LA568" s="109"/>
      <c r="LB568" s="109"/>
      <c r="LC568" s="109"/>
      <c r="LD568" s="109"/>
      <c r="LE568" s="109"/>
      <c r="LF568" s="109"/>
      <c r="LG568" s="109"/>
      <c r="LH568" s="109"/>
      <c r="LI568" s="109"/>
      <c r="LJ568" s="109"/>
      <c r="LK568" s="109"/>
      <c r="LL568" s="109"/>
      <c r="LM568" s="109"/>
      <c r="LN568" s="109"/>
      <c r="LO568" s="109"/>
      <c r="LP568" s="109"/>
      <c r="LQ568" s="109"/>
      <c r="LR568" s="109"/>
      <c r="LS568" s="109"/>
      <c r="LT568" s="109"/>
      <c r="LU568" s="109"/>
      <c r="LV568" s="109"/>
      <c r="LW568" s="109"/>
      <c r="LX568" s="109"/>
      <c r="LY568" s="109"/>
      <c r="LZ568" s="109"/>
      <c r="MA568" s="109"/>
      <c r="MB568" s="109"/>
      <c r="MC568" s="109"/>
      <c r="MD568" s="109"/>
      <c r="ME568" s="109"/>
      <c r="MF568" s="109"/>
      <c r="MG568" s="109"/>
      <c r="MH568" s="109"/>
      <c r="MI568" s="109"/>
      <c r="MJ568" s="109"/>
      <c r="MK568" s="109"/>
      <c r="ML568" s="109"/>
      <c r="MM568" s="109"/>
      <c r="MN568" s="109"/>
      <c r="MO568" s="109"/>
      <c r="MP568" s="109"/>
      <c r="MQ568" s="109"/>
      <c r="MR568" s="109"/>
      <c r="MS568" s="109"/>
      <c r="MT568" s="109"/>
      <c r="MU568" s="109"/>
      <c r="MV568" s="109"/>
      <c r="MW568" s="109"/>
      <c r="MX568" s="109"/>
      <c r="MY568" s="109"/>
      <c r="MZ568" s="109"/>
      <c r="NA568" s="109"/>
      <c r="NB568" s="109"/>
      <c r="NC568" s="109"/>
      <c r="ND568" s="109"/>
      <c r="NE568" s="109"/>
      <c r="NF568" s="109"/>
      <c r="NG568" s="109"/>
      <c r="NH568" s="109"/>
      <c r="NI568" s="109"/>
      <c r="NJ568" s="109"/>
      <c r="NK568" s="109"/>
      <c r="NL568" s="109"/>
      <c r="NM568" s="109"/>
      <c r="NN568" s="109"/>
      <c r="NO568" s="109"/>
      <c r="NP568" s="109"/>
      <c r="NQ568" s="109"/>
      <c r="NR568" s="109"/>
      <c r="NS568" s="109"/>
      <c r="NT568" s="109"/>
      <c r="NU568" s="109"/>
      <c r="NV568" s="109"/>
      <c r="NW568" s="109"/>
      <c r="NX568" s="109"/>
      <c r="NY568" s="109"/>
      <c r="NZ568" s="109"/>
      <c r="OA568" s="109"/>
      <c r="OB568" s="109"/>
      <c r="OC568" s="109"/>
      <c r="OD568" s="109"/>
      <c r="OE568" s="109"/>
      <c r="OF568" s="109"/>
      <c r="OG568" s="109"/>
      <c r="OH568" s="109"/>
      <c r="OI568" s="109"/>
      <c r="OJ568" s="109"/>
      <c r="OK568" s="109"/>
      <c r="OL568" s="109"/>
      <c r="OM568" s="109"/>
      <c r="ON568" s="109"/>
      <c r="OO568" s="109"/>
      <c r="OP568" s="109"/>
      <c r="OQ568" s="109"/>
      <c r="OR568" s="109"/>
      <c r="OS568" s="109"/>
      <c r="OT568" s="109"/>
      <c r="OU568" s="109"/>
      <c r="OV568" s="109"/>
      <c r="OW568" s="109"/>
      <c r="OX568" s="109"/>
      <c r="OY568" s="109"/>
      <c r="OZ568" s="109"/>
      <c r="PA568" s="109"/>
      <c r="PB568" s="109"/>
      <c r="PC568" s="109"/>
      <c r="PD568" s="109"/>
      <c r="PE568" s="109"/>
      <c r="PF568" s="109"/>
      <c r="PG568" s="109"/>
      <c r="PH568" s="109"/>
      <c r="PI568" s="109"/>
      <c r="PJ568" s="109"/>
      <c r="PK568" s="109"/>
      <c r="PL568" s="109"/>
      <c r="PM568" s="109"/>
      <c r="PN568" s="109"/>
      <c r="PO568" s="109"/>
      <c r="PP568" s="109"/>
      <c r="PQ568" s="109"/>
      <c r="PR568" s="109"/>
      <c r="PS568" s="109"/>
      <c r="PT568" s="109"/>
      <c r="PU568" s="109"/>
      <c r="PV568" s="109"/>
      <c r="PW568" s="109"/>
      <c r="PX568" s="109"/>
      <c r="PY568" s="109"/>
      <c r="PZ568" s="109"/>
      <c r="QA568" s="109"/>
      <c r="QB568" s="109"/>
      <c r="QC568" s="109"/>
      <c r="QD568" s="109"/>
      <c r="QE568" s="109"/>
      <c r="QF568" s="109"/>
      <c r="QG568" s="109"/>
      <c r="QH568" s="109"/>
      <c r="QI568" s="109"/>
      <c r="QJ568" s="109"/>
      <c r="QK568" s="23">
        <f t="shared" si="8"/>
        <v>3.1</v>
      </c>
      <c r="QL568" s="125"/>
      <c r="QM568" s="125"/>
      <c r="QN568" s="125"/>
      <c r="QO568" s="125"/>
      <c r="QP568" s="125"/>
      <c r="QQ568" s="125"/>
      <c r="QR568" s="125"/>
    </row>
    <row r="569" spans="1:460" s="5" customFormat="1" ht="12.75" customHeight="1" x14ac:dyDescent="0.2">
      <c r="A569" s="52">
        <v>44791</v>
      </c>
      <c r="B569" s="98" t="s">
        <v>415</v>
      </c>
      <c r="C569" s="107"/>
      <c r="D569" s="107"/>
      <c r="E569" s="108"/>
      <c r="F569" s="108"/>
      <c r="G569" s="108"/>
      <c r="H569" s="108"/>
      <c r="I569" s="108"/>
      <c r="J569" s="108"/>
      <c r="K569" s="108"/>
      <c r="L569" s="108"/>
      <c r="M569" s="108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>
        <v>3</v>
      </c>
      <c r="AU569" s="109"/>
      <c r="AV569" s="109"/>
      <c r="AW569" s="109"/>
      <c r="AX569" s="109"/>
      <c r="AY569" s="109"/>
      <c r="AZ569" s="109"/>
      <c r="BA569" s="109"/>
      <c r="BB569" s="109"/>
      <c r="BC569" s="109"/>
      <c r="BD569" s="109"/>
      <c r="BE569" s="109"/>
      <c r="BF569" s="109"/>
      <c r="BG569" s="109"/>
      <c r="BH569" s="109"/>
      <c r="BI569" s="109"/>
      <c r="BJ569" s="109"/>
      <c r="BK569" s="109"/>
      <c r="BL569" s="109"/>
      <c r="BM569" s="109"/>
      <c r="BN569" s="109"/>
      <c r="BO569" s="109"/>
      <c r="BP569" s="109"/>
      <c r="BQ569" s="109"/>
      <c r="BR569" s="109"/>
      <c r="BS569" s="109"/>
      <c r="BT569" s="109"/>
      <c r="BU569" s="109"/>
      <c r="BV569" s="109"/>
      <c r="BW569" s="109"/>
      <c r="BX569" s="109"/>
      <c r="BY569" s="109"/>
      <c r="BZ569" s="109"/>
      <c r="CA569" s="109"/>
      <c r="CB569" s="109"/>
      <c r="CC569" s="109"/>
      <c r="CD569" s="109"/>
      <c r="CE569" s="109"/>
      <c r="CF569" s="109"/>
      <c r="CG569" s="109"/>
      <c r="CH569" s="109"/>
      <c r="CI569" s="109"/>
      <c r="CJ569" s="109"/>
      <c r="CK569" s="109"/>
      <c r="CL569" s="109"/>
      <c r="CM569" s="109"/>
      <c r="CN569" s="109"/>
      <c r="CO569" s="109"/>
      <c r="CP569" s="109"/>
      <c r="CQ569" s="109"/>
      <c r="CR569" s="109"/>
      <c r="CS569" s="109"/>
      <c r="CT569" s="109"/>
      <c r="CU569" s="109"/>
      <c r="CV569" s="109"/>
      <c r="CW569" s="109"/>
      <c r="CX569" s="109"/>
      <c r="CY569" s="109"/>
      <c r="CZ569" s="109"/>
      <c r="DA569" s="109"/>
      <c r="DB569" s="109"/>
      <c r="DC569" s="109"/>
      <c r="DD569" s="109"/>
      <c r="DE569" s="109"/>
      <c r="DF569" s="109"/>
      <c r="DG569" s="109"/>
      <c r="DH569" s="109"/>
      <c r="DI569" s="109"/>
      <c r="DJ569" s="109"/>
      <c r="DK569" s="109"/>
      <c r="DL569" s="109"/>
      <c r="DM569" s="109"/>
      <c r="DN569" s="109"/>
      <c r="DO569" s="109"/>
      <c r="DP569" s="109"/>
      <c r="DQ569" s="109"/>
      <c r="DR569" s="109"/>
      <c r="DS569" s="109"/>
      <c r="DT569" s="109"/>
      <c r="DU569" s="109"/>
      <c r="DV569" s="109"/>
      <c r="DW569" s="109"/>
      <c r="DX569" s="109"/>
      <c r="DY569" s="109"/>
      <c r="DZ569" s="109"/>
      <c r="EA569" s="109"/>
      <c r="EB569" s="109"/>
      <c r="EC569" s="109"/>
      <c r="ED569" s="109"/>
      <c r="EE569" s="109"/>
      <c r="EF569" s="109"/>
      <c r="EG569" s="109"/>
      <c r="EH569" s="109"/>
      <c r="EI569" s="109"/>
      <c r="EJ569" s="109"/>
      <c r="EK569" s="109"/>
      <c r="EL569" s="109"/>
      <c r="EM569" s="109"/>
      <c r="EN569" s="109"/>
      <c r="EO569" s="109"/>
      <c r="EP569" s="109"/>
      <c r="EQ569" s="109"/>
      <c r="ER569" s="109"/>
      <c r="ES569" s="109"/>
      <c r="ET569" s="109"/>
      <c r="EU569" s="109"/>
      <c r="EV569" s="109"/>
      <c r="EW569" s="109"/>
      <c r="EX569" s="109"/>
      <c r="EY569" s="109"/>
      <c r="EZ569" s="109"/>
      <c r="FA569" s="109"/>
      <c r="FB569" s="109"/>
      <c r="FC569" s="109"/>
      <c r="FD569" s="109"/>
      <c r="FE569" s="109"/>
      <c r="FF569" s="109"/>
      <c r="FG569" s="109"/>
      <c r="FH569" s="109"/>
      <c r="FI569" s="109"/>
      <c r="FJ569" s="109"/>
      <c r="FK569" s="109"/>
      <c r="FL569" s="109"/>
      <c r="FM569" s="109"/>
      <c r="FN569" s="109"/>
      <c r="FO569" s="109"/>
      <c r="FP569" s="109"/>
      <c r="FQ569" s="109"/>
      <c r="FR569" s="109"/>
      <c r="FS569" s="109"/>
      <c r="FT569" s="109"/>
      <c r="FU569" s="109"/>
      <c r="FV569" s="109"/>
      <c r="FW569" s="109"/>
      <c r="FX569" s="109"/>
      <c r="FY569" s="109"/>
      <c r="FZ569" s="109"/>
      <c r="GA569" s="109"/>
      <c r="GB569" s="109"/>
      <c r="GC569" s="109"/>
      <c r="GD569" s="109"/>
      <c r="GE569" s="109"/>
      <c r="GF569" s="109"/>
      <c r="GG569" s="109"/>
      <c r="GH569" s="109"/>
      <c r="GI569" s="109"/>
      <c r="GJ569" s="109"/>
      <c r="GK569" s="109"/>
      <c r="GL569" s="109"/>
      <c r="GM569" s="109"/>
      <c r="GN569" s="109"/>
      <c r="GO569" s="109"/>
      <c r="GP569" s="109"/>
      <c r="GQ569" s="109"/>
      <c r="GR569" s="109"/>
      <c r="GS569" s="109"/>
      <c r="GT569" s="109"/>
      <c r="GU569" s="109"/>
      <c r="GV569" s="109"/>
      <c r="GW569" s="109"/>
      <c r="GX569" s="109"/>
      <c r="GY569" s="109"/>
      <c r="GZ569" s="109"/>
      <c r="HA569" s="109"/>
      <c r="HB569" s="109"/>
      <c r="HC569" s="109"/>
      <c r="HD569" s="109"/>
      <c r="HE569" s="109"/>
      <c r="HF569" s="109"/>
      <c r="HG569" s="109"/>
      <c r="HH569" s="109"/>
      <c r="HI569" s="109"/>
      <c r="HJ569" s="109"/>
      <c r="HK569" s="109"/>
      <c r="HL569" s="109"/>
      <c r="HM569" s="109"/>
      <c r="HN569" s="109"/>
      <c r="HO569" s="109"/>
      <c r="HP569" s="109"/>
      <c r="HQ569" s="109"/>
      <c r="HR569" s="109"/>
      <c r="HS569" s="109"/>
      <c r="HT569" s="109"/>
      <c r="HU569" s="109"/>
      <c r="HV569" s="109"/>
      <c r="HW569" s="109"/>
      <c r="HX569" s="109"/>
      <c r="HY569" s="109"/>
      <c r="HZ569" s="109"/>
      <c r="IA569" s="109"/>
      <c r="IB569" s="109"/>
      <c r="IC569" s="109"/>
      <c r="ID569" s="109"/>
      <c r="IE569" s="109"/>
      <c r="IF569" s="109"/>
      <c r="IG569" s="109"/>
      <c r="IH569" s="109"/>
      <c r="II569" s="109"/>
      <c r="IJ569" s="109"/>
      <c r="IK569" s="109"/>
      <c r="IL569" s="109"/>
      <c r="IM569" s="109"/>
      <c r="IN569" s="109"/>
      <c r="IO569" s="109"/>
      <c r="IP569" s="109"/>
      <c r="IQ569" s="109"/>
      <c r="IR569" s="109"/>
      <c r="IS569" s="109"/>
      <c r="IT569" s="109"/>
      <c r="IU569" s="109"/>
      <c r="IV569" s="109"/>
      <c r="IW569" s="109"/>
      <c r="IX569" s="109"/>
      <c r="IY569" s="109"/>
      <c r="IZ569" s="109"/>
      <c r="JA569" s="109"/>
      <c r="JB569" s="109"/>
      <c r="JC569" s="109"/>
      <c r="JD569" s="109"/>
      <c r="JE569" s="109"/>
      <c r="JF569" s="109"/>
      <c r="JG569" s="109"/>
      <c r="JH569" s="109"/>
      <c r="JI569" s="109"/>
      <c r="JJ569" s="109"/>
      <c r="JK569" s="109"/>
      <c r="JL569" s="109"/>
      <c r="JM569" s="109"/>
      <c r="JN569" s="109"/>
      <c r="JO569" s="109"/>
      <c r="JP569" s="109"/>
      <c r="JQ569" s="109"/>
      <c r="JR569" s="109"/>
      <c r="JS569" s="109"/>
      <c r="JT569" s="109"/>
      <c r="JU569" s="109"/>
      <c r="JV569" s="109"/>
      <c r="JW569" s="109"/>
      <c r="JX569" s="109"/>
      <c r="JY569" s="109"/>
      <c r="JZ569" s="109"/>
      <c r="KA569" s="109"/>
      <c r="KB569" s="109"/>
      <c r="KC569" s="109"/>
      <c r="KD569" s="109"/>
      <c r="KE569" s="109"/>
      <c r="KF569" s="109"/>
      <c r="KG569" s="109"/>
      <c r="KH569" s="109"/>
      <c r="KI569" s="109"/>
      <c r="KJ569" s="109"/>
      <c r="KK569" s="109"/>
      <c r="KL569" s="109"/>
      <c r="KM569" s="109"/>
      <c r="KN569" s="109"/>
      <c r="KO569" s="109"/>
      <c r="KP569" s="109"/>
      <c r="KQ569" s="109"/>
      <c r="KR569" s="109"/>
      <c r="KS569" s="109"/>
      <c r="KT569" s="109"/>
      <c r="KU569" s="109"/>
      <c r="KV569" s="109"/>
      <c r="KW569" s="109"/>
      <c r="KX569" s="109"/>
      <c r="KY569" s="109"/>
      <c r="KZ569" s="109"/>
      <c r="LA569" s="109"/>
      <c r="LB569" s="109"/>
      <c r="LC569" s="109"/>
      <c r="LD569" s="109"/>
      <c r="LE569" s="109"/>
      <c r="LF569" s="109"/>
      <c r="LG569" s="109"/>
      <c r="LH569" s="109"/>
      <c r="LI569" s="109"/>
      <c r="LJ569" s="109"/>
      <c r="LK569" s="109"/>
      <c r="LL569" s="109"/>
      <c r="LM569" s="109"/>
      <c r="LN569" s="109"/>
      <c r="LO569" s="109"/>
      <c r="LP569" s="109"/>
      <c r="LQ569" s="109"/>
      <c r="LR569" s="109"/>
      <c r="LS569" s="109"/>
      <c r="LT569" s="109"/>
      <c r="LU569" s="109"/>
      <c r="LV569" s="109"/>
      <c r="LW569" s="109"/>
      <c r="LX569" s="109"/>
      <c r="LY569" s="109"/>
      <c r="LZ569" s="109"/>
      <c r="MA569" s="109"/>
      <c r="MB569" s="109"/>
      <c r="MC569" s="109"/>
      <c r="MD569" s="109"/>
      <c r="ME569" s="109"/>
      <c r="MF569" s="109"/>
      <c r="MG569" s="109"/>
      <c r="MH569" s="109"/>
      <c r="MI569" s="109"/>
      <c r="MJ569" s="109"/>
      <c r="MK569" s="109"/>
      <c r="ML569" s="109"/>
      <c r="MM569" s="109"/>
      <c r="MN569" s="109"/>
      <c r="MO569" s="109"/>
      <c r="MP569" s="109"/>
      <c r="MQ569" s="109"/>
      <c r="MR569" s="109"/>
      <c r="MS569" s="109"/>
      <c r="MT569" s="109"/>
      <c r="MU569" s="109"/>
      <c r="MV569" s="109"/>
      <c r="MW569" s="109"/>
      <c r="MX569" s="109"/>
      <c r="MY569" s="109"/>
      <c r="MZ569" s="109"/>
      <c r="NA569" s="109"/>
      <c r="NB569" s="109"/>
      <c r="NC569" s="109"/>
      <c r="ND569" s="109"/>
      <c r="NE569" s="109"/>
      <c r="NF569" s="109"/>
      <c r="NG569" s="109"/>
      <c r="NH569" s="109"/>
      <c r="NI569" s="109"/>
      <c r="NJ569" s="109"/>
      <c r="NK569" s="109"/>
      <c r="NL569" s="109"/>
      <c r="NM569" s="109"/>
      <c r="NN569" s="109"/>
      <c r="NO569" s="109"/>
      <c r="NP569" s="109"/>
      <c r="NQ569" s="109"/>
      <c r="NR569" s="109"/>
      <c r="NS569" s="109"/>
      <c r="NT569" s="109"/>
      <c r="NU569" s="109"/>
      <c r="NV569" s="109"/>
      <c r="NW569" s="109"/>
      <c r="NX569" s="109"/>
      <c r="NY569" s="109"/>
      <c r="NZ569" s="109"/>
      <c r="OA569" s="109"/>
      <c r="OB569" s="109"/>
      <c r="OC569" s="109"/>
      <c r="OD569" s="109"/>
      <c r="OE569" s="109"/>
      <c r="OF569" s="109"/>
      <c r="OG569" s="109"/>
      <c r="OH569" s="109"/>
      <c r="OI569" s="109"/>
      <c r="OJ569" s="109"/>
      <c r="OK569" s="109"/>
      <c r="OL569" s="109"/>
      <c r="OM569" s="109"/>
      <c r="ON569" s="109"/>
      <c r="OO569" s="109"/>
      <c r="OP569" s="109"/>
      <c r="OQ569" s="109"/>
      <c r="OR569" s="109"/>
      <c r="OS569" s="109"/>
      <c r="OT569" s="109"/>
      <c r="OU569" s="109"/>
      <c r="OV569" s="109"/>
      <c r="OW569" s="109"/>
      <c r="OX569" s="109"/>
      <c r="OY569" s="109"/>
      <c r="OZ569" s="109"/>
      <c r="PA569" s="109"/>
      <c r="PB569" s="109"/>
      <c r="PC569" s="109"/>
      <c r="PD569" s="109"/>
      <c r="PE569" s="109"/>
      <c r="PF569" s="109"/>
      <c r="PG569" s="109"/>
      <c r="PH569" s="109"/>
      <c r="PI569" s="109"/>
      <c r="PJ569" s="109"/>
      <c r="PK569" s="109"/>
      <c r="PL569" s="109"/>
      <c r="PM569" s="109"/>
      <c r="PN569" s="109"/>
      <c r="PO569" s="109"/>
      <c r="PP569" s="109"/>
      <c r="PQ569" s="109"/>
      <c r="PR569" s="109"/>
      <c r="PS569" s="109"/>
      <c r="PT569" s="109"/>
      <c r="PU569" s="109"/>
      <c r="PV569" s="109"/>
      <c r="PW569" s="109"/>
      <c r="PX569" s="109"/>
      <c r="PY569" s="109"/>
      <c r="PZ569" s="109"/>
      <c r="QA569" s="109"/>
      <c r="QB569" s="109"/>
      <c r="QC569" s="109"/>
      <c r="QD569" s="109"/>
      <c r="QE569" s="109"/>
      <c r="QF569" s="109"/>
      <c r="QG569" s="109"/>
      <c r="QH569" s="109"/>
      <c r="QI569" s="109"/>
      <c r="QJ569" s="109"/>
      <c r="QK569" s="23">
        <f t="shared" si="8"/>
        <v>3</v>
      </c>
      <c r="QL569" s="125"/>
      <c r="QM569" s="125"/>
      <c r="QN569" s="125"/>
      <c r="QO569" s="125"/>
      <c r="QP569" s="125"/>
      <c r="QQ569" s="125"/>
      <c r="QR569" s="125"/>
    </row>
    <row r="570" spans="1:460" s="5" customFormat="1" ht="12.75" customHeight="1" x14ac:dyDescent="0.2">
      <c r="A570" s="52">
        <v>44791</v>
      </c>
      <c r="B570" s="98" t="s">
        <v>343</v>
      </c>
      <c r="C570" s="107"/>
      <c r="D570" s="107"/>
      <c r="E570" s="108"/>
      <c r="F570" s="108"/>
      <c r="G570" s="108"/>
      <c r="H570" s="108"/>
      <c r="I570" s="108"/>
      <c r="J570" s="108"/>
      <c r="K570" s="108"/>
      <c r="L570" s="108"/>
      <c r="M570" s="108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 s="109"/>
      <c r="BD570" s="109"/>
      <c r="BE570" s="109"/>
      <c r="BF570" s="109"/>
      <c r="BG570" s="109"/>
      <c r="BH570" s="109"/>
      <c r="BI570" s="109"/>
      <c r="BJ570" s="109"/>
      <c r="BK570" s="109"/>
      <c r="BL570" s="109"/>
      <c r="BM570" s="109"/>
      <c r="BN570" s="109"/>
      <c r="BO570" s="109"/>
      <c r="BP570" s="109"/>
      <c r="BQ570" s="109"/>
      <c r="BR570" s="109"/>
      <c r="BS570" s="109"/>
      <c r="BT570" s="109"/>
      <c r="BU570" s="109"/>
      <c r="BV570" s="109"/>
      <c r="BW570" s="109"/>
      <c r="BX570" s="109"/>
      <c r="BY570" s="109"/>
      <c r="BZ570" s="109"/>
      <c r="CA570" s="109"/>
      <c r="CB570" s="109"/>
      <c r="CC570" s="109"/>
      <c r="CD570" s="109"/>
      <c r="CE570" s="109"/>
      <c r="CF570" s="109"/>
      <c r="CG570" s="109"/>
      <c r="CH570" s="109"/>
      <c r="CI570" s="109"/>
      <c r="CJ570" s="109"/>
      <c r="CK570" s="109"/>
      <c r="CL570" s="109"/>
      <c r="CM570" s="109"/>
      <c r="CN570" s="109"/>
      <c r="CO570" s="109"/>
      <c r="CP570" s="109"/>
      <c r="CQ570" s="109"/>
      <c r="CR570" s="109"/>
      <c r="CS570" s="109"/>
      <c r="CT570" s="109"/>
      <c r="CU570" s="109"/>
      <c r="CV570" s="109"/>
      <c r="CW570" s="109"/>
      <c r="CX570" s="109"/>
      <c r="CY570" s="109"/>
      <c r="CZ570" s="109"/>
      <c r="DA570" s="109"/>
      <c r="DB570" s="109"/>
      <c r="DC570" s="109"/>
      <c r="DD570" s="109"/>
      <c r="DE570" s="109"/>
      <c r="DF570" s="109"/>
      <c r="DG570" s="109"/>
      <c r="DH570" s="109"/>
      <c r="DI570" s="109"/>
      <c r="DJ570" s="109"/>
      <c r="DK570" s="109"/>
      <c r="DL570" s="109"/>
      <c r="DM570" s="109"/>
      <c r="DN570" s="109"/>
      <c r="DO570" s="109"/>
      <c r="DP570" s="109"/>
      <c r="DQ570" s="109"/>
      <c r="DR570" s="109"/>
      <c r="DS570" s="109"/>
      <c r="DT570" s="109"/>
      <c r="DU570" s="109"/>
      <c r="DV570" s="109"/>
      <c r="DW570" s="109"/>
      <c r="DX570" s="109"/>
      <c r="DY570" s="109"/>
      <c r="DZ570" s="109"/>
      <c r="EA570" s="109"/>
      <c r="EB570" s="109"/>
      <c r="EC570" s="109"/>
      <c r="ED570" s="109"/>
      <c r="EE570" s="109"/>
      <c r="EF570" s="109"/>
      <c r="EG570" s="109"/>
      <c r="EH570" s="109"/>
      <c r="EI570" s="109"/>
      <c r="EJ570" s="109"/>
      <c r="EK570" s="109"/>
      <c r="EL570" s="109"/>
      <c r="EM570" s="109"/>
      <c r="EN570" s="109"/>
      <c r="EO570" s="109"/>
      <c r="EP570" s="109"/>
      <c r="EQ570" s="109"/>
      <c r="ER570" s="109"/>
      <c r="ES570" s="109"/>
      <c r="ET570" s="109"/>
      <c r="EU570" s="109"/>
      <c r="EV570" s="109"/>
      <c r="EW570" s="109"/>
      <c r="EX570" s="109"/>
      <c r="EY570" s="109"/>
      <c r="EZ570" s="109"/>
      <c r="FA570" s="109"/>
      <c r="FB570" s="109"/>
      <c r="FC570" s="109"/>
      <c r="FD570" s="109"/>
      <c r="FE570" s="109"/>
      <c r="FF570" s="109"/>
      <c r="FG570" s="109"/>
      <c r="FH570" s="109"/>
      <c r="FI570" s="109"/>
      <c r="FJ570" s="109"/>
      <c r="FK570" s="109"/>
      <c r="FL570" s="109"/>
      <c r="FM570" s="109"/>
      <c r="FN570" s="109"/>
      <c r="FO570" s="109"/>
      <c r="FP570" s="109"/>
      <c r="FQ570" s="109"/>
      <c r="FR570" s="109"/>
      <c r="FS570" s="109"/>
      <c r="FT570" s="109"/>
      <c r="FU570" s="109"/>
      <c r="FV570" s="109"/>
      <c r="FW570" s="109"/>
      <c r="FX570" s="109"/>
      <c r="FY570" s="109"/>
      <c r="FZ570" s="109"/>
      <c r="GA570" s="109"/>
      <c r="GB570" s="109"/>
      <c r="GC570" s="109"/>
      <c r="GD570" s="109"/>
      <c r="GE570" s="109"/>
      <c r="GF570" s="109"/>
      <c r="GG570" s="109"/>
      <c r="GH570" s="109"/>
      <c r="GI570" s="109"/>
      <c r="GJ570" s="109"/>
      <c r="GK570" s="109"/>
      <c r="GL570" s="109"/>
      <c r="GM570" s="109"/>
      <c r="GN570" s="109"/>
      <c r="GO570" s="109"/>
      <c r="GP570" s="109"/>
      <c r="GQ570" s="109"/>
      <c r="GR570" s="109"/>
      <c r="GS570" s="109"/>
      <c r="GT570" s="109"/>
      <c r="GU570" s="109"/>
      <c r="GV570" s="109"/>
      <c r="GW570" s="109"/>
      <c r="GX570" s="109"/>
      <c r="GY570" s="109"/>
      <c r="GZ570" s="109"/>
      <c r="HA570" s="109"/>
      <c r="HB570" s="109"/>
      <c r="HC570" s="109"/>
      <c r="HD570" s="109"/>
      <c r="HE570" s="109"/>
      <c r="HF570" s="109"/>
      <c r="HG570" s="109"/>
      <c r="HH570" s="109"/>
      <c r="HI570" s="109"/>
      <c r="HJ570" s="109"/>
      <c r="HK570" s="109"/>
      <c r="HL570" s="109"/>
      <c r="HM570" s="109"/>
      <c r="HN570" s="109"/>
      <c r="HO570" s="109"/>
      <c r="HP570" s="109"/>
      <c r="HQ570" s="109"/>
      <c r="HR570" s="109"/>
      <c r="HS570" s="109"/>
      <c r="HT570" s="109"/>
      <c r="HU570" s="109"/>
      <c r="HV570" s="109"/>
      <c r="HW570" s="109"/>
      <c r="HX570" s="109"/>
      <c r="HY570" s="109"/>
      <c r="HZ570" s="109"/>
      <c r="IA570" s="109"/>
      <c r="IB570" s="109"/>
      <c r="IC570" s="109"/>
      <c r="ID570" s="109"/>
      <c r="IE570" s="109"/>
      <c r="IF570" s="109"/>
      <c r="IG570" s="109"/>
      <c r="IH570" s="109"/>
      <c r="II570" s="109"/>
      <c r="IJ570" s="109"/>
      <c r="IK570" s="109"/>
      <c r="IL570" s="109"/>
      <c r="IM570" s="109"/>
      <c r="IN570" s="109"/>
      <c r="IO570" s="109"/>
      <c r="IP570" s="109"/>
      <c r="IQ570" s="109"/>
      <c r="IR570" s="109"/>
      <c r="IS570" s="109"/>
      <c r="IT570" s="109"/>
      <c r="IU570" s="109"/>
      <c r="IV570" s="109"/>
      <c r="IW570" s="109"/>
      <c r="IX570" s="109"/>
      <c r="IY570" s="109"/>
      <c r="IZ570" s="109"/>
      <c r="JA570" s="109"/>
      <c r="JB570" s="109"/>
      <c r="JC570" s="109"/>
      <c r="JD570" s="109"/>
      <c r="JE570" s="109"/>
      <c r="JF570" s="109"/>
      <c r="JG570" s="109"/>
      <c r="JH570" s="109"/>
      <c r="JI570" s="109"/>
      <c r="JJ570" s="109"/>
      <c r="JK570" s="109"/>
      <c r="JL570" s="109"/>
      <c r="JM570" s="109"/>
      <c r="JN570" s="109"/>
      <c r="JO570" s="109"/>
      <c r="JP570" s="109"/>
      <c r="JQ570" s="109"/>
      <c r="JR570" s="109"/>
      <c r="JS570" s="109"/>
      <c r="JT570" s="109"/>
      <c r="JU570" s="109"/>
      <c r="JV570" s="109"/>
      <c r="JW570" s="109"/>
      <c r="JX570" s="109"/>
      <c r="JY570" s="109"/>
      <c r="JZ570" s="109"/>
      <c r="KA570" s="109"/>
      <c r="KB570" s="109"/>
      <c r="KC570" s="109"/>
      <c r="KD570" s="109"/>
      <c r="KE570" s="109"/>
      <c r="KF570" s="109"/>
      <c r="KG570" s="109"/>
      <c r="KH570" s="109"/>
      <c r="KI570" s="109"/>
      <c r="KJ570" s="109"/>
      <c r="KK570" s="109"/>
      <c r="KL570" s="109"/>
      <c r="KM570" s="109"/>
      <c r="KN570" s="109"/>
      <c r="KO570" s="109"/>
      <c r="KP570" s="109"/>
      <c r="KQ570" s="109"/>
      <c r="KR570" s="109"/>
      <c r="KS570" s="109">
        <v>1</v>
      </c>
      <c r="KT570" s="109"/>
      <c r="KU570" s="109"/>
      <c r="KV570" s="109"/>
      <c r="KW570" s="109"/>
      <c r="KX570" s="109"/>
      <c r="KY570" s="109"/>
      <c r="KZ570" s="109"/>
      <c r="LA570" s="109"/>
      <c r="LB570" s="109"/>
      <c r="LC570" s="109"/>
      <c r="LD570" s="109"/>
      <c r="LE570" s="109"/>
      <c r="LF570" s="109"/>
      <c r="LG570" s="109"/>
      <c r="LH570" s="109"/>
      <c r="LI570" s="109"/>
      <c r="LJ570" s="109"/>
      <c r="LK570" s="109"/>
      <c r="LL570" s="109"/>
      <c r="LM570" s="109"/>
      <c r="LN570" s="109"/>
      <c r="LO570" s="109"/>
      <c r="LP570" s="109"/>
      <c r="LQ570" s="109"/>
      <c r="LR570" s="109"/>
      <c r="LS570" s="109"/>
      <c r="LT570" s="109"/>
      <c r="LU570" s="109"/>
      <c r="LV570" s="109"/>
      <c r="LW570" s="109"/>
      <c r="LX570" s="109"/>
      <c r="LY570" s="109"/>
      <c r="LZ570" s="109"/>
      <c r="MA570" s="109"/>
      <c r="MB570" s="109"/>
      <c r="MC570" s="109"/>
      <c r="MD570" s="109"/>
      <c r="ME570" s="109"/>
      <c r="MF570" s="109"/>
      <c r="MG570" s="109"/>
      <c r="MH570" s="109"/>
      <c r="MI570" s="109"/>
      <c r="MJ570" s="109"/>
      <c r="MK570" s="109"/>
      <c r="ML570" s="109"/>
      <c r="MM570" s="109"/>
      <c r="MN570" s="109"/>
      <c r="MO570" s="109"/>
      <c r="MP570" s="109"/>
      <c r="MQ570" s="109"/>
      <c r="MR570" s="109"/>
      <c r="MS570" s="109"/>
      <c r="MT570" s="109"/>
      <c r="MU570" s="109"/>
      <c r="MV570" s="109"/>
      <c r="MW570" s="109"/>
      <c r="MX570" s="109"/>
      <c r="MY570" s="109"/>
      <c r="MZ570" s="109"/>
      <c r="NA570" s="109"/>
      <c r="NB570" s="109"/>
      <c r="NC570" s="109"/>
      <c r="ND570" s="109"/>
      <c r="NE570" s="109"/>
      <c r="NF570" s="109"/>
      <c r="NG570" s="109"/>
      <c r="NH570" s="109"/>
      <c r="NI570" s="109"/>
      <c r="NJ570" s="109"/>
      <c r="NK570" s="109"/>
      <c r="NL570" s="109"/>
      <c r="NM570" s="109"/>
      <c r="NN570" s="109"/>
      <c r="NO570" s="109"/>
      <c r="NP570" s="109"/>
      <c r="NQ570" s="109"/>
      <c r="NR570" s="109"/>
      <c r="NS570" s="109"/>
      <c r="NT570" s="109"/>
      <c r="NU570" s="109"/>
      <c r="NV570" s="109"/>
      <c r="NW570" s="109"/>
      <c r="NX570" s="109"/>
      <c r="NY570" s="109"/>
      <c r="NZ570" s="109"/>
      <c r="OA570" s="109"/>
      <c r="OB570" s="109"/>
      <c r="OC570" s="109"/>
      <c r="OD570" s="109"/>
      <c r="OE570" s="109"/>
      <c r="OF570" s="109"/>
      <c r="OG570" s="109"/>
      <c r="OH570" s="109"/>
      <c r="OI570" s="109"/>
      <c r="OJ570" s="109"/>
      <c r="OK570" s="109"/>
      <c r="OL570" s="109"/>
      <c r="OM570" s="109"/>
      <c r="ON570" s="109"/>
      <c r="OO570" s="109"/>
      <c r="OP570" s="109"/>
      <c r="OQ570" s="109"/>
      <c r="OR570" s="109"/>
      <c r="OS570" s="109"/>
      <c r="OT570" s="109"/>
      <c r="OU570" s="109"/>
      <c r="OV570" s="109"/>
      <c r="OW570" s="109"/>
      <c r="OX570" s="109"/>
      <c r="OY570" s="109"/>
      <c r="OZ570" s="109"/>
      <c r="PA570" s="109"/>
      <c r="PB570" s="109"/>
      <c r="PC570" s="109"/>
      <c r="PD570" s="109"/>
      <c r="PE570" s="109"/>
      <c r="PF570" s="109"/>
      <c r="PG570" s="109"/>
      <c r="PH570" s="109"/>
      <c r="PI570" s="109"/>
      <c r="PJ570" s="109"/>
      <c r="PK570" s="109"/>
      <c r="PL570" s="109"/>
      <c r="PM570" s="109"/>
      <c r="PN570" s="109"/>
      <c r="PO570" s="109"/>
      <c r="PP570" s="109"/>
      <c r="PQ570" s="109"/>
      <c r="PR570" s="109"/>
      <c r="PS570" s="109"/>
      <c r="PT570" s="109"/>
      <c r="PU570" s="109"/>
      <c r="PV570" s="109"/>
      <c r="PW570" s="109"/>
      <c r="PX570" s="109"/>
      <c r="PY570" s="109"/>
      <c r="PZ570" s="109"/>
      <c r="QA570" s="109"/>
      <c r="QB570" s="109"/>
      <c r="QC570" s="109"/>
      <c r="QD570" s="109"/>
      <c r="QE570" s="109"/>
      <c r="QF570" s="109"/>
      <c r="QG570" s="109"/>
      <c r="QH570" s="109"/>
      <c r="QI570" s="109"/>
      <c r="QJ570" s="109"/>
      <c r="QK570" s="23">
        <f t="shared" si="8"/>
        <v>1</v>
      </c>
      <c r="QL570" s="125"/>
      <c r="QM570" s="125"/>
      <c r="QN570" s="125"/>
      <c r="QO570" s="125"/>
      <c r="QP570" s="125"/>
      <c r="QQ570" s="125"/>
      <c r="QR570" s="125"/>
    </row>
    <row r="571" spans="1:460" s="5" customFormat="1" ht="12.75" customHeight="1" x14ac:dyDescent="0.2">
      <c r="A571" s="52">
        <v>44791</v>
      </c>
      <c r="B571" s="98" t="s">
        <v>562</v>
      </c>
      <c r="C571" s="107"/>
      <c r="D571" s="107"/>
      <c r="E571" s="108"/>
      <c r="F571" s="108"/>
      <c r="G571" s="108"/>
      <c r="H571" s="108"/>
      <c r="I571" s="108"/>
      <c r="J571" s="108"/>
      <c r="K571" s="108"/>
      <c r="L571" s="108"/>
      <c r="M571" s="108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 s="109"/>
      <c r="BD571" s="109"/>
      <c r="BE571" s="109"/>
      <c r="BF571" s="109"/>
      <c r="BG571" s="109"/>
      <c r="BH571" s="109"/>
      <c r="BI571" s="109"/>
      <c r="BJ571" s="109"/>
      <c r="BK571" s="109"/>
      <c r="BL571" s="109"/>
      <c r="BM571" s="109"/>
      <c r="BN571" s="109"/>
      <c r="BO571" s="109"/>
      <c r="BP571" s="109"/>
      <c r="BQ571" s="109"/>
      <c r="BR571" s="109"/>
      <c r="BS571" s="109"/>
      <c r="BT571" s="109"/>
      <c r="BU571" s="109"/>
      <c r="BV571" s="109"/>
      <c r="BW571" s="109"/>
      <c r="BX571" s="109"/>
      <c r="BY571" s="109"/>
      <c r="BZ571" s="109"/>
      <c r="CA571" s="109"/>
      <c r="CB571" s="109"/>
      <c r="CC571" s="109"/>
      <c r="CD571" s="109"/>
      <c r="CE571" s="109"/>
      <c r="CF571" s="109"/>
      <c r="CG571" s="109"/>
      <c r="CH571" s="109"/>
      <c r="CI571" s="109"/>
      <c r="CJ571" s="109"/>
      <c r="CK571" s="109"/>
      <c r="CL571" s="109"/>
      <c r="CM571" s="109"/>
      <c r="CN571" s="109"/>
      <c r="CO571" s="109"/>
      <c r="CP571" s="109"/>
      <c r="CQ571" s="109"/>
      <c r="CR571" s="109"/>
      <c r="CS571" s="109"/>
      <c r="CT571" s="109"/>
      <c r="CU571" s="109"/>
      <c r="CV571" s="109"/>
      <c r="CW571" s="109"/>
      <c r="CX571" s="109"/>
      <c r="CY571" s="109"/>
      <c r="CZ571" s="109"/>
      <c r="DA571" s="109"/>
      <c r="DB571" s="109"/>
      <c r="DC571" s="109"/>
      <c r="DD571" s="109"/>
      <c r="DE571" s="109"/>
      <c r="DF571" s="109"/>
      <c r="DG571" s="109"/>
      <c r="DH571" s="109"/>
      <c r="DI571" s="109"/>
      <c r="DJ571" s="109"/>
      <c r="DK571" s="109"/>
      <c r="DL571" s="109"/>
      <c r="DM571" s="109"/>
      <c r="DN571" s="109"/>
      <c r="DO571" s="109"/>
      <c r="DP571" s="109"/>
      <c r="DQ571" s="109"/>
      <c r="DR571" s="109"/>
      <c r="DS571" s="109"/>
      <c r="DT571" s="109"/>
      <c r="DU571" s="109"/>
      <c r="DV571" s="109"/>
      <c r="DW571" s="109"/>
      <c r="DX571" s="109"/>
      <c r="DY571" s="109"/>
      <c r="DZ571" s="109"/>
      <c r="EA571" s="109"/>
      <c r="EB571" s="109"/>
      <c r="EC571" s="109"/>
      <c r="ED571" s="109"/>
      <c r="EE571" s="109"/>
      <c r="EF571" s="109"/>
      <c r="EG571" s="109"/>
      <c r="EH571" s="109"/>
      <c r="EI571" s="109"/>
      <c r="EJ571" s="109"/>
      <c r="EK571" s="109"/>
      <c r="EL571" s="109"/>
      <c r="EM571" s="109"/>
      <c r="EN571" s="109"/>
      <c r="EO571" s="109"/>
      <c r="EP571" s="109"/>
      <c r="EQ571" s="109"/>
      <c r="ER571" s="109"/>
      <c r="ES571" s="109"/>
      <c r="ET571" s="109"/>
      <c r="EU571" s="109"/>
      <c r="EV571" s="109"/>
      <c r="EW571" s="109"/>
      <c r="EX571" s="109"/>
      <c r="EY571" s="109"/>
      <c r="EZ571" s="109"/>
      <c r="FA571" s="109"/>
      <c r="FB571" s="109"/>
      <c r="FC571" s="109"/>
      <c r="FD571" s="109"/>
      <c r="FE571" s="109"/>
      <c r="FF571" s="109"/>
      <c r="FG571" s="109"/>
      <c r="FH571" s="109"/>
      <c r="FI571" s="109"/>
      <c r="FJ571" s="109"/>
      <c r="FK571" s="109"/>
      <c r="FL571" s="109"/>
      <c r="FM571" s="109"/>
      <c r="FN571" s="109"/>
      <c r="FO571" s="109"/>
      <c r="FP571" s="109"/>
      <c r="FQ571" s="109"/>
      <c r="FR571" s="109"/>
      <c r="FS571" s="109"/>
      <c r="FT571" s="109"/>
      <c r="FU571" s="109"/>
      <c r="FV571" s="109"/>
      <c r="FW571" s="109"/>
      <c r="FX571" s="109"/>
      <c r="FY571" s="109"/>
      <c r="FZ571" s="109"/>
      <c r="GA571" s="109"/>
      <c r="GB571" s="109"/>
      <c r="GC571" s="109"/>
      <c r="GD571" s="109"/>
      <c r="GE571" s="109"/>
      <c r="GF571" s="109"/>
      <c r="GG571" s="109"/>
      <c r="GH571" s="109"/>
      <c r="GI571" s="109"/>
      <c r="GJ571" s="109"/>
      <c r="GK571" s="109"/>
      <c r="GL571" s="109"/>
      <c r="GM571" s="109"/>
      <c r="GN571" s="109"/>
      <c r="GO571" s="109"/>
      <c r="GP571" s="109"/>
      <c r="GQ571" s="109"/>
      <c r="GR571" s="109"/>
      <c r="GS571" s="109"/>
      <c r="GT571" s="109"/>
      <c r="GU571" s="109"/>
      <c r="GV571" s="109"/>
      <c r="GW571" s="109"/>
      <c r="GX571" s="109"/>
      <c r="GY571" s="109"/>
      <c r="GZ571" s="109"/>
      <c r="HA571" s="109"/>
      <c r="HB571" s="109"/>
      <c r="HC571" s="109"/>
      <c r="HD571" s="109"/>
      <c r="HE571" s="109"/>
      <c r="HF571" s="109"/>
      <c r="HG571" s="109"/>
      <c r="HH571" s="109"/>
      <c r="HI571" s="109"/>
      <c r="HJ571" s="109"/>
      <c r="HK571" s="109"/>
      <c r="HL571" s="109"/>
      <c r="HM571" s="109"/>
      <c r="HN571" s="109"/>
      <c r="HO571" s="109"/>
      <c r="HP571" s="109"/>
      <c r="HQ571" s="109"/>
      <c r="HR571" s="109"/>
      <c r="HS571" s="109"/>
      <c r="HT571" s="109"/>
      <c r="HU571" s="109"/>
      <c r="HV571" s="109"/>
      <c r="HW571" s="109"/>
      <c r="HX571" s="109"/>
      <c r="HY571" s="109"/>
      <c r="HZ571" s="109"/>
      <c r="IA571" s="109"/>
      <c r="IB571" s="109"/>
      <c r="IC571" s="109"/>
      <c r="ID571" s="109"/>
      <c r="IE571" s="109"/>
      <c r="IF571" s="109"/>
      <c r="IG571" s="109"/>
      <c r="IH571" s="109"/>
      <c r="II571" s="109"/>
      <c r="IJ571" s="109"/>
      <c r="IK571" s="109"/>
      <c r="IL571" s="109"/>
      <c r="IM571" s="109"/>
      <c r="IN571" s="109"/>
      <c r="IO571" s="109"/>
      <c r="IP571" s="109"/>
      <c r="IQ571" s="109"/>
      <c r="IR571" s="109"/>
      <c r="IS571" s="109"/>
      <c r="IT571" s="109"/>
      <c r="IU571" s="109"/>
      <c r="IV571" s="109"/>
      <c r="IW571" s="109"/>
      <c r="IX571" s="109"/>
      <c r="IY571" s="109"/>
      <c r="IZ571" s="109"/>
      <c r="JA571" s="109"/>
      <c r="JB571" s="109"/>
      <c r="JC571" s="109"/>
      <c r="JD571" s="109"/>
      <c r="JE571" s="109"/>
      <c r="JF571" s="109"/>
      <c r="JG571" s="109"/>
      <c r="JH571" s="109"/>
      <c r="JI571" s="109"/>
      <c r="JJ571" s="109"/>
      <c r="JK571" s="109"/>
      <c r="JL571" s="109"/>
      <c r="JM571" s="109"/>
      <c r="JN571" s="109"/>
      <c r="JO571" s="109"/>
      <c r="JP571" s="109"/>
      <c r="JQ571" s="109"/>
      <c r="JR571" s="109"/>
      <c r="JS571" s="109"/>
      <c r="JT571" s="109"/>
      <c r="JU571" s="109"/>
      <c r="JV571" s="109"/>
      <c r="JW571" s="109"/>
      <c r="JX571" s="109"/>
      <c r="JY571" s="109"/>
      <c r="JZ571" s="109"/>
      <c r="KA571" s="109"/>
      <c r="KB571" s="109"/>
      <c r="KC571" s="109"/>
      <c r="KD571" s="109"/>
      <c r="KE571" s="109"/>
      <c r="KF571" s="109"/>
      <c r="KG571" s="109"/>
      <c r="KH571" s="109"/>
      <c r="KI571" s="109"/>
      <c r="KJ571" s="109"/>
      <c r="KK571" s="109"/>
      <c r="KL571" s="109"/>
      <c r="KM571" s="109"/>
      <c r="KN571" s="109"/>
      <c r="KO571" s="109"/>
      <c r="KP571" s="109"/>
      <c r="KQ571" s="109"/>
      <c r="KR571" s="109"/>
      <c r="KS571" s="109"/>
      <c r="KT571" s="109"/>
      <c r="KU571" s="109"/>
      <c r="KV571" s="109"/>
      <c r="KW571" s="109"/>
      <c r="KX571" s="109"/>
      <c r="KY571" s="109"/>
      <c r="KZ571" s="109"/>
      <c r="LA571" s="109"/>
      <c r="LB571" s="109"/>
      <c r="LC571" s="109"/>
      <c r="LD571" s="109"/>
      <c r="LE571" s="109"/>
      <c r="LF571" s="109"/>
      <c r="LG571" s="109"/>
      <c r="LH571" s="109"/>
      <c r="LI571" s="109"/>
      <c r="LJ571" s="109"/>
      <c r="LK571" s="109"/>
      <c r="LL571" s="109"/>
      <c r="LM571" s="109"/>
      <c r="LN571" s="109"/>
      <c r="LO571" s="109"/>
      <c r="LP571" s="109"/>
      <c r="LQ571" s="109"/>
      <c r="LR571" s="109"/>
      <c r="LS571" s="109"/>
      <c r="LT571" s="109"/>
      <c r="LU571" s="109"/>
      <c r="LV571" s="109"/>
      <c r="LW571" s="109"/>
      <c r="LX571" s="109"/>
      <c r="LY571" s="109"/>
      <c r="LZ571" s="109"/>
      <c r="MA571" s="109"/>
      <c r="MB571" s="109"/>
      <c r="MC571" s="109"/>
      <c r="MD571" s="109"/>
      <c r="ME571" s="109"/>
      <c r="MF571" s="109"/>
      <c r="MG571" s="109"/>
      <c r="MH571" s="109"/>
      <c r="MI571" s="109"/>
      <c r="MJ571" s="109"/>
      <c r="MK571" s="109"/>
      <c r="ML571" s="109"/>
      <c r="MM571" s="109"/>
      <c r="MN571" s="109"/>
      <c r="MO571" s="109"/>
      <c r="MP571" s="109"/>
      <c r="MQ571" s="109"/>
      <c r="MR571" s="109"/>
      <c r="MS571" s="109"/>
      <c r="MT571" s="109"/>
      <c r="MU571" s="109"/>
      <c r="MV571" s="109"/>
      <c r="MW571" s="109"/>
      <c r="MX571" s="109"/>
      <c r="MY571" s="109"/>
      <c r="MZ571" s="109"/>
      <c r="NA571" s="109"/>
      <c r="NB571" s="109"/>
      <c r="NC571" s="109"/>
      <c r="ND571" s="109"/>
      <c r="NE571" s="109"/>
      <c r="NF571" s="109"/>
      <c r="NG571" s="109"/>
      <c r="NH571" s="109"/>
      <c r="NI571" s="109"/>
      <c r="NJ571" s="109"/>
      <c r="NK571" s="109"/>
      <c r="NL571" s="109"/>
      <c r="NM571" s="109"/>
      <c r="NN571" s="109"/>
      <c r="NO571" s="109"/>
      <c r="NP571" s="109"/>
      <c r="NQ571" s="109"/>
      <c r="NR571" s="109"/>
      <c r="NS571" s="109"/>
      <c r="NT571" s="109"/>
      <c r="NU571" s="109"/>
      <c r="NV571" s="109"/>
      <c r="NW571" s="109"/>
      <c r="NX571" s="109"/>
      <c r="NY571" s="109"/>
      <c r="NZ571" s="109"/>
      <c r="OA571" s="109">
        <v>3</v>
      </c>
      <c r="OB571" s="109"/>
      <c r="OC571" s="109"/>
      <c r="OD571" s="109"/>
      <c r="OE571" s="109"/>
      <c r="OF571" s="109"/>
      <c r="OG571" s="109"/>
      <c r="OH571" s="109"/>
      <c r="OI571" s="109"/>
      <c r="OJ571" s="109"/>
      <c r="OK571" s="109"/>
      <c r="OL571" s="109"/>
      <c r="OM571" s="109"/>
      <c r="ON571" s="109"/>
      <c r="OO571" s="109"/>
      <c r="OP571" s="109"/>
      <c r="OQ571" s="109"/>
      <c r="OR571" s="109"/>
      <c r="OS571" s="109"/>
      <c r="OT571" s="109"/>
      <c r="OU571" s="109"/>
      <c r="OV571" s="109"/>
      <c r="OW571" s="109"/>
      <c r="OX571" s="109"/>
      <c r="OY571" s="109"/>
      <c r="OZ571" s="109"/>
      <c r="PA571" s="109"/>
      <c r="PB571" s="109"/>
      <c r="PC571" s="109"/>
      <c r="PD571" s="109"/>
      <c r="PE571" s="109"/>
      <c r="PF571" s="109"/>
      <c r="PG571" s="109"/>
      <c r="PH571" s="109"/>
      <c r="PI571" s="109"/>
      <c r="PJ571" s="109"/>
      <c r="PK571" s="109"/>
      <c r="PL571" s="109"/>
      <c r="PM571" s="109"/>
      <c r="PN571" s="109"/>
      <c r="PO571" s="109"/>
      <c r="PP571" s="109"/>
      <c r="PQ571" s="109"/>
      <c r="PR571" s="109"/>
      <c r="PS571" s="109"/>
      <c r="PT571" s="109"/>
      <c r="PU571" s="109"/>
      <c r="PV571" s="109"/>
      <c r="PW571" s="109"/>
      <c r="PX571" s="109"/>
      <c r="PY571" s="109"/>
      <c r="PZ571" s="109"/>
      <c r="QA571" s="109"/>
      <c r="QB571" s="109"/>
      <c r="QC571" s="109"/>
      <c r="QD571" s="109"/>
      <c r="QE571" s="109"/>
      <c r="QF571" s="109"/>
      <c r="QG571" s="109"/>
      <c r="QH571" s="109"/>
      <c r="QI571" s="109"/>
      <c r="QJ571" s="109"/>
      <c r="QK571" s="23">
        <f t="shared" si="8"/>
        <v>3</v>
      </c>
      <c r="QL571" s="125"/>
      <c r="QM571" s="125"/>
      <c r="QN571" s="125"/>
      <c r="QO571" s="125"/>
      <c r="QP571" s="125"/>
      <c r="QQ571" s="125"/>
      <c r="QR571" s="125"/>
    </row>
    <row r="572" spans="1:460" s="5" customFormat="1" ht="12.75" customHeight="1" x14ac:dyDescent="0.2">
      <c r="A572" s="52">
        <v>44791</v>
      </c>
      <c r="B572" s="98" t="s">
        <v>75</v>
      </c>
      <c r="C572" s="107"/>
      <c r="D572" s="107"/>
      <c r="E572" s="108"/>
      <c r="F572" s="108"/>
      <c r="G572" s="108"/>
      <c r="H572" s="108"/>
      <c r="I572" s="108"/>
      <c r="J572" s="108"/>
      <c r="K572" s="108"/>
      <c r="L572" s="108"/>
      <c r="M572" s="108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 s="109"/>
      <c r="BD572" s="109"/>
      <c r="BE572" s="109"/>
      <c r="BF572" s="109"/>
      <c r="BG572" s="109"/>
      <c r="BH572" s="109"/>
      <c r="BI572" s="109"/>
      <c r="BJ572" s="109"/>
      <c r="BK572" s="109"/>
      <c r="BL572" s="109"/>
      <c r="BM572" s="109"/>
      <c r="BN572" s="109"/>
      <c r="BO572" s="109"/>
      <c r="BP572" s="109"/>
      <c r="BQ572" s="109"/>
      <c r="BR572" s="109"/>
      <c r="BS572" s="109"/>
      <c r="BT572" s="109"/>
      <c r="BU572" s="109"/>
      <c r="BV572" s="109"/>
      <c r="BW572" s="109"/>
      <c r="BX572" s="109"/>
      <c r="BY572" s="109">
        <v>30</v>
      </c>
      <c r="BZ572" s="109"/>
      <c r="CA572" s="109"/>
      <c r="CB572" s="109"/>
      <c r="CC572" s="109"/>
      <c r="CD572" s="109"/>
      <c r="CE572" s="109"/>
      <c r="CF572" s="109"/>
      <c r="CG572" s="109"/>
      <c r="CH572" s="109"/>
      <c r="CI572" s="109"/>
      <c r="CJ572" s="109"/>
      <c r="CK572" s="109"/>
      <c r="CL572" s="109"/>
      <c r="CM572" s="109"/>
      <c r="CN572" s="109"/>
      <c r="CO572" s="109"/>
      <c r="CP572" s="109"/>
      <c r="CQ572" s="109"/>
      <c r="CR572" s="109"/>
      <c r="CS572" s="109"/>
      <c r="CT572" s="109"/>
      <c r="CU572" s="109"/>
      <c r="CV572" s="109"/>
      <c r="CW572" s="109"/>
      <c r="CX572" s="109"/>
      <c r="CY572" s="109"/>
      <c r="CZ572" s="109"/>
      <c r="DA572" s="109"/>
      <c r="DB572" s="109"/>
      <c r="DC572" s="109"/>
      <c r="DD572" s="109"/>
      <c r="DE572" s="109"/>
      <c r="DF572" s="109"/>
      <c r="DG572" s="109"/>
      <c r="DH572" s="109"/>
      <c r="DI572" s="109"/>
      <c r="DJ572" s="109"/>
      <c r="DK572" s="109"/>
      <c r="DL572" s="109"/>
      <c r="DM572" s="109"/>
      <c r="DN572" s="109"/>
      <c r="DO572" s="109"/>
      <c r="DP572" s="109"/>
      <c r="DQ572" s="109"/>
      <c r="DR572" s="109"/>
      <c r="DS572" s="109"/>
      <c r="DT572" s="109"/>
      <c r="DU572" s="109"/>
      <c r="DV572" s="109"/>
      <c r="DW572" s="109"/>
      <c r="DX572" s="109"/>
      <c r="DY572" s="109"/>
      <c r="DZ572" s="109"/>
      <c r="EA572" s="109"/>
      <c r="EB572" s="109"/>
      <c r="EC572" s="109"/>
      <c r="ED572" s="109"/>
      <c r="EE572" s="109"/>
      <c r="EF572" s="109"/>
      <c r="EG572" s="109"/>
      <c r="EH572" s="109"/>
      <c r="EI572" s="109"/>
      <c r="EJ572" s="109"/>
      <c r="EK572" s="109"/>
      <c r="EL572" s="109"/>
      <c r="EM572" s="109"/>
      <c r="EN572" s="109"/>
      <c r="EO572" s="109"/>
      <c r="EP572" s="109"/>
      <c r="EQ572" s="109"/>
      <c r="ER572" s="109"/>
      <c r="ES572" s="109"/>
      <c r="ET572" s="109"/>
      <c r="EU572" s="109"/>
      <c r="EV572" s="109"/>
      <c r="EW572" s="109"/>
      <c r="EX572" s="109"/>
      <c r="EY572" s="109"/>
      <c r="EZ572" s="109"/>
      <c r="FA572" s="109"/>
      <c r="FB572" s="109"/>
      <c r="FC572" s="109"/>
      <c r="FD572" s="109"/>
      <c r="FE572" s="109"/>
      <c r="FF572" s="109"/>
      <c r="FG572" s="109"/>
      <c r="FH572" s="109"/>
      <c r="FI572" s="109"/>
      <c r="FJ572" s="109"/>
      <c r="FK572" s="109"/>
      <c r="FL572" s="109"/>
      <c r="FM572" s="109"/>
      <c r="FN572" s="109"/>
      <c r="FO572" s="109"/>
      <c r="FP572" s="109"/>
      <c r="FQ572" s="109"/>
      <c r="FR572" s="109"/>
      <c r="FS572" s="109"/>
      <c r="FT572" s="109"/>
      <c r="FU572" s="109"/>
      <c r="FV572" s="109"/>
      <c r="FW572" s="109"/>
      <c r="FX572" s="109"/>
      <c r="FY572" s="109"/>
      <c r="FZ572" s="109"/>
      <c r="GA572" s="109"/>
      <c r="GB572" s="109"/>
      <c r="GC572" s="109"/>
      <c r="GD572" s="109"/>
      <c r="GE572" s="109"/>
      <c r="GF572" s="109"/>
      <c r="GG572" s="109"/>
      <c r="GH572" s="109"/>
      <c r="GI572" s="109"/>
      <c r="GJ572" s="109"/>
      <c r="GK572" s="109"/>
      <c r="GL572" s="109"/>
      <c r="GM572" s="109"/>
      <c r="GN572" s="109"/>
      <c r="GO572" s="109"/>
      <c r="GP572" s="109"/>
      <c r="GQ572" s="109"/>
      <c r="GR572" s="109"/>
      <c r="GS572" s="109"/>
      <c r="GT572" s="109"/>
      <c r="GU572" s="109"/>
      <c r="GV572" s="109"/>
      <c r="GW572" s="109"/>
      <c r="GX572" s="109"/>
      <c r="GY572" s="109"/>
      <c r="GZ572" s="109"/>
      <c r="HA572" s="109"/>
      <c r="HB572" s="109"/>
      <c r="HC572" s="109"/>
      <c r="HD572" s="109"/>
      <c r="HE572" s="109"/>
      <c r="HF572" s="109"/>
      <c r="HG572" s="109"/>
      <c r="HH572" s="109"/>
      <c r="HI572" s="109"/>
      <c r="HJ572" s="109"/>
      <c r="HK572" s="109"/>
      <c r="HL572" s="109"/>
      <c r="HM572" s="109"/>
      <c r="HN572" s="109"/>
      <c r="HO572" s="109"/>
      <c r="HP572" s="109"/>
      <c r="HQ572" s="109"/>
      <c r="HR572" s="109"/>
      <c r="HS572" s="109"/>
      <c r="HT572" s="109"/>
      <c r="HU572" s="109"/>
      <c r="HV572" s="109"/>
      <c r="HW572" s="109"/>
      <c r="HX572" s="109"/>
      <c r="HY572" s="109"/>
      <c r="HZ572" s="109"/>
      <c r="IA572" s="109"/>
      <c r="IB572" s="109"/>
      <c r="IC572" s="109"/>
      <c r="ID572" s="109"/>
      <c r="IE572" s="109"/>
      <c r="IF572" s="109"/>
      <c r="IG572" s="109"/>
      <c r="IH572" s="109"/>
      <c r="II572" s="109"/>
      <c r="IJ572" s="109"/>
      <c r="IK572" s="109"/>
      <c r="IL572" s="109"/>
      <c r="IM572" s="109"/>
      <c r="IN572" s="109"/>
      <c r="IO572" s="109"/>
      <c r="IP572" s="109"/>
      <c r="IQ572" s="109"/>
      <c r="IR572" s="109"/>
      <c r="IS572" s="109"/>
      <c r="IT572" s="109"/>
      <c r="IU572" s="109"/>
      <c r="IV572" s="109"/>
      <c r="IW572" s="109"/>
      <c r="IX572" s="109"/>
      <c r="IY572" s="109"/>
      <c r="IZ572" s="109"/>
      <c r="JA572" s="109"/>
      <c r="JB572" s="109"/>
      <c r="JC572" s="109"/>
      <c r="JD572" s="109"/>
      <c r="JE572" s="109"/>
      <c r="JF572" s="109"/>
      <c r="JG572" s="109"/>
      <c r="JH572" s="109"/>
      <c r="JI572" s="109"/>
      <c r="JJ572" s="109"/>
      <c r="JK572" s="109"/>
      <c r="JL572" s="109"/>
      <c r="JM572" s="109"/>
      <c r="JN572" s="109"/>
      <c r="JO572" s="109"/>
      <c r="JP572" s="109"/>
      <c r="JQ572" s="109"/>
      <c r="JR572" s="109"/>
      <c r="JS572" s="109"/>
      <c r="JT572" s="109"/>
      <c r="JU572" s="109"/>
      <c r="JV572" s="109"/>
      <c r="JW572" s="109"/>
      <c r="JX572" s="109"/>
      <c r="JY572" s="109"/>
      <c r="JZ572" s="109"/>
      <c r="KA572" s="109"/>
      <c r="KB572" s="109"/>
      <c r="KC572" s="109"/>
      <c r="KD572" s="109"/>
      <c r="KE572" s="109"/>
      <c r="KF572" s="109"/>
      <c r="KG572" s="109"/>
      <c r="KH572" s="109"/>
      <c r="KI572" s="109"/>
      <c r="KJ572" s="109"/>
      <c r="KK572" s="109"/>
      <c r="KL572" s="109"/>
      <c r="KM572" s="109"/>
      <c r="KN572" s="109"/>
      <c r="KO572" s="109"/>
      <c r="KP572" s="109"/>
      <c r="KQ572" s="109"/>
      <c r="KR572" s="109"/>
      <c r="KS572" s="109"/>
      <c r="KT572" s="109"/>
      <c r="KU572" s="109"/>
      <c r="KV572" s="109"/>
      <c r="KW572" s="109"/>
      <c r="KX572" s="109"/>
      <c r="KY572" s="109"/>
      <c r="KZ572" s="109"/>
      <c r="LA572" s="109"/>
      <c r="LB572" s="109"/>
      <c r="LC572" s="109"/>
      <c r="LD572" s="109"/>
      <c r="LE572" s="109"/>
      <c r="LF572" s="109"/>
      <c r="LG572" s="109"/>
      <c r="LH572" s="109"/>
      <c r="LI572" s="109"/>
      <c r="LJ572" s="109"/>
      <c r="LK572" s="109"/>
      <c r="LL572" s="109"/>
      <c r="LM572" s="109"/>
      <c r="LN572" s="109"/>
      <c r="LO572" s="109"/>
      <c r="LP572" s="109"/>
      <c r="LQ572" s="109"/>
      <c r="LR572" s="109"/>
      <c r="LS572" s="109"/>
      <c r="LT572" s="109">
        <v>2</v>
      </c>
      <c r="LU572" s="109"/>
      <c r="LV572" s="109"/>
      <c r="LW572" s="109"/>
      <c r="LX572" s="109"/>
      <c r="LY572" s="109"/>
      <c r="LZ572" s="109"/>
      <c r="MA572" s="109"/>
      <c r="MB572" s="109"/>
      <c r="MC572" s="109"/>
      <c r="MD572" s="109"/>
      <c r="ME572" s="109"/>
      <c r="MF572" s="109"/>
      <c r="MG572" s="109"/>
      <c r="MH572" s="109"/>
      <c r="MI572" s="109"/>
      <c r="MJ572" s="109"/>
      <c r="MK572" s="109"/>
      <c r="ML572" s="109"/>
      <c r="MM572" s="109"/>
      <c r="MN572" s="109"/>
      <c r="MO572" s="109"/>
      <c r="MP572" s="109"/>
      <c r="MQ572" s="109"/>
      <c r="MR572" s="109"/>
      <c r="MS572" s="109"/>
      <c r="MT572" s="109"/>
      <c r="MU572" s="109"/>
      <c r="MV572" s="109"/>
      <c r="MW572" s="109"/>
      <c r="MX572" s="109"/>
      <c r="MY572" s="109"/>
      <c r="MZ572" s="109"/>
      <c r="NA572" s="109"/>
      <c r="NB572" s="109"/>
      <c r="NC572" s="109"/>
      <c r="ND572" s="109"/>
      <c r="NE572" s="109"/>
      <c r="NF572" s="109"/>
      <c r="NG572" s="109"/>
      <c r="NH572" s="109"/>
      <c r="NI572" s="109"/>
      <c r="NJ572" s="109"/>
      <c r="NK572" s="109"/>
      <c r="NL572" s="109"/>
      <c r="NM572" s="109"/>
      <c r="NN572" s="109"/>
      <c r="NO572" s="109"/>
      <c r="NP572" s="109"/>
      <c r="NQ572" s="109"/>
      <c r="NR572" s="109"/>
      <c r="NS572" s="109"/>
      <c r="NT572" s="109"/>
      <c r="NU572" s="109"/>
      <c r="NV572" s="109"/>
      <c r="NW572" s="109"/>
      <c r="NX572" s="109"/>
      <c r="NY572" s="109"/>
      <c r="NZ572" s="109"/>
      <c r="OA572" s="109"/>
      <c r="OB572" s="109"/>
      <c r="OC572" s="109"/>
      <c r="OD572" s="109"/>
      <c r="OE572" s="109"/>
      <c r="OF572" s="109"/>
      <c r="OG572" s="109"/>
      <c r="OH572" s="109"/>
      <c r="OI572" s="109"/>
      <c r="OJ572" s="109"/>
      <c r="OK572" s="109"/>
      <c r="OL572" s="109"/>
      <c r="OM572" s="109"/>
      <c r="ON572" s="109"/>
      <c r="OO572" s="109"/>
      <c r="OP572" s="109"/>
      <c r="OQ572" s="109"/>
      <c r="OR572" s="109"/>
      <c r="OS572" s="109"/>
      <c r="OT572" s="109"/>
      <c r="OU572" s="109"/>
      <c r="OV572" s="109"/>
      <c r="OW572" s="109"/>
      <c r="OX572" s="109"/>
      <c r="OY572" s="109"/>
      <c r="OZ572" s="109"/>
      <c r="PA572" s="109"/>
      <c r="PB572" s="109"/>
      <c r="PC572" s="109"/>
      <c r="PD572" s="109"/>
      <c r="PE572" s="109"/>
      <c r="PF572" s="109"/>
      <c r="PG572" s="109"/>
      <c r="PH572" s="109"/>
      <c r="PI572" s="109"/>
      <c r="PJ572" s="109"/>
      <c r="PK572" s="109"/>
      <c r="PL572" s="109"/>
      <c r="PM572" s="109"/>
      <c r="PN572" s="109"/>
      <c r="PO572" s="109"/>
      <c r="PP572" s="109"/>
      <c r="PQ572" s="109"/>
      <c r="PR572" s="109"/>
      <c r="PS572" s="109"/>
      <c r="PT572" s="109"/>
      <c r="PU572" s="109"/>
      <c r="PV572" s="109"/>
      <c r="PW572" s="109"/>
      <c r="PX572" s="109"/>
      <c r="PY572" s="109"/>
      <c r="PZ572" s="109"/>
      <c r="QA572" s="109"/>
      <c r="QB572" s="109"/>
      <c r="QC572" s="109"/>
      <c r="QD572" s="109"/>
      <c r="QE572" s="109"/>
      <c r="QF572" s="109"/>
      <c r="QG572" s="109"/>
      <c r="QH572" s="109"/>
      <c r="QI572" s="109"/>
      <c r="QJ572" s="109"/>
      <c r="QK572" s="23">
        <f t="shared" si="8"/>
        <v>32</v>
      </c>
      <c r="QL572" s="125"/>
      <c r="QM572" s="125"/>
      <c r="QN572" s="125"/>
      <c r="QO572" s="125"/>
      <c r="QP572" s="125"/>
      <c r="QQ572" s="125"/>
      <c r="QR572" s="125"/>
    </row>
    <row r="573" spans="1:460" s="5" customFormat="1" ht="12.75" customHeight="1" x14ac:dyDescent="0.2">
      <c r="A573" s="52">
        <v>44791</v>
      </c>
      <c r="B573" s="98" t="s">
        <v>75</v>
      </c>
      <c r="C573" s="107"/>
      <c r="D573" s="107"/>
      <c r="E573" s="108"/>
      <c r="F573" s="108"/>
      <c r="G573" s="108"/>
      <c r="H573" s="108"/>
      <c r="I573" s="108"/>
      <c r="J573" s="108"/>
      <c r="K573" s="108"/>
      <c r="L573" s="108"/>
      <c r="M573" s="108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 s="109"/>
      <c r="BD573" s="109"/>
      <c r="BE573" s="109"/>
      <c r="BF573" s="109"/>
      <c r="BG573" s="109"/>
      <c r="BH573" s="109"/>
      <c r="BI573" s="109"/>
      <c r="BJ573" s="109"/>
      <c r="BK573" s="109"/>
      <c r="BL573" s="109"/>
      <c r="BM573" s="109"/>
      <c r="BN573" s="109"/>
      <c r="BO573" s="109"/>
      <c r="BP573" s="109"/>
      <c r="BQ573" s="109"/>
      <c r="BR573" s="109"/>
      <c r="BS573" s="109"/>
      <c r="BT573" s="109"/>
      <c r="BU573" s="109"/>
      <c r="BV573" s="109"/>
      <c r="BW573" s="109"/>
      <c r="BX573" s="109"/>
      <c r="BY573" s="109"/>
      <c r="BZ573" s="109"/>
      <c r="CA573" s="109"/>
      <c r="CB573" s="109"/>
      <c r="CC573" s="109"/>
      <c r="CD573" s="109"/>
      <c r="CE573" s="109"/>
      <c r="CF573" s="109"/>
      <c r="CG573" s="109"/>
      <c r="CH573" s="109"/>
      <c r="CI573" s="109"/>
      <c r="CJ573" s="109"/>
      <c r="CK573" s="109"/>
      <c r="CL573" s="109"/>
      <c r="CM573" s="109"/>
      <c r="CN573" s="109"/>
      <c r="CO573" s="109"/>
      <c r="CP573" s="109"/>
      <c r="CQ573" s="109"/>
      <c r="CR573" s="109"/>
      <c r="CS573" s="109"/>
      <c r="CT573" s="109"/>
      <c r="CU573" s="109"/>
      <c r="CV573" s="109"/>
      <c r="CW573" s="109"/>
      <c r="CX573" s="109"/>
      <c r="CY573" s="109"/>
      <c r="CZ573" s="109"/>
      <c r="DA573" s="109"/>
      <c r="DB573" s="109"/>
      <c r="DC573" s="109"/>
      <c r="DD573" s="109"/>
      <c r="DE573" s="109"/>
      <c r="DF573" s="109"/>
      <c r="DG573" s="109"/>
      <c r="DH573" s="109"/>
      <c r="DI573" s="109"/>
      <c r="DJ573" s="109"/>
      <c r="DK573" s="109"/>
      <c r="DL573" s="109"/>
      <c r="DM573" s="109"/>
      <c r="DN573" s="109"/>
      <c r="DO573" s="109"/>
      <c r="DP573" s="109"/>
      <c r="DQ573" s="109"/>
      <c r="DR573" s="109"/>
      <c r="DS573" s="109"/>
      <c r="DT573" s="109"/>
      <c r="DU573" s="109"/>
      <c r="DV573" s="109"/>
      <c r="DW573" s="109"/>
      <c r="DX573" s="109"/>
      <c r="DY573" s="109"/>
      <c r="DZ573" s="109"/>
      <c r="EA573" s="109"/>
      <c r="EB573" s="109"/>
      <c r="EC573" s="109"/>
      <c r="ED573" s="109"/>
      <c r="EE573" s="109"/>
      <c r="EF573" s="109"/>
      <c r="EG573" s="109"/>
      <c r="EH573" s="109"/>
      <c r="EI573" s="109"/>
      <c r="EJ573" s="109"/>
      <c r="EK573" s="109"/>
      <c r="EL573" s="109"/>
      <c r="EM573" s="109"/>
      <c r="EN573" s="109"/>
      <c r="EO573" s="109"/>
      <c r="EP573" s="109"/>
      <c r="EQ573" s="109"/>
      <c r="ER573" s="109"/>
      <c r="ES573" s="109"/>
      <c r="ET573" s="109"/>
      <c r="EU573" s="109"/>
      <c r="EV573" s="109"/>
      <c r="EW573" s="109"/>
      <c r="EX573" s="109"/>
      <c r="EY573" s="109"/>
      <c r="EZ573" s="109"/>
      <c r="FA573" s="109"/>
      <c r="FB573" s="109"/>
      <c r="FC573" s="109"/>
      <c r="FD573" s="109"/>
      <c r="FE573" s="109"/>
      <c r="FF573" s="109"/>
      <c r="FG573" s="109"/>
      <c r="FH573" s="109"/>
      <c r="FI573" s="109"/>
      <c r="FJ573" s="109"/>
      <c r="FK573" s="109"/>
      <c r="FL573" s="109"/>
      <c r="FM573" s="109"/>
      <c r="FN573" s="109"/>
      <c r="FO573" s="109"/>
      <c r="FP573" s="109"/>
      <c r="FQ573" s="109"/>
      <c r="FR573" s="109"/>
      <c r="FS573" s="109"/>
      <c r="FT573" s="109"/>
      <c r="FU573" s="109"/>
      <c r="FV573" s="109"/>
      <c r="FW573" s="109"/>
      <c r="FX573" s="109"/>
      <c r="FY573" s="109"/>
      <c r="FZ573" s="109"/>
      <c r="GA573" s="109"/>
      <c r="GB573" s="109"/>
      <c r="GC573" s="109"/>
      <c r="GD573" s="109"/>
      <c r="GE573" s="109"/>
      <c r="GF573" s="109"/>
      <c r="GG573" s="109"/>
      <c r="GH573" s="109"/>
      <c r="GI573" s="109"/>
      <c r="GJ573" s="109"/>
      <c r="GK573" s="109"/>
      <c r="GL573" s="109"/>
      <c r="GM573" s="109"/>
      <c r="GN573" s="109"/>
      <c r="GO573" s="109"/>
      <c r="GP573" s="109"/>
      <c r="GQ573" s="109"/>
      <c r="GR573" s="109"/>
      <c r="GS573" s="109"/>
      <c r="GT573" s="109"/>
      <c r="GU573" s="109"/>
      <c r="GV573" s="109"/>
      <c r="GW573" s="109"/>
      <c r="GX573" s="109"/>
      <c r="GY573" s="109"/>
      <c r="GZ573" s="109"/>
      <c r="HA573" s="109"/>
      <c r="HB573" s="109"/>
      <c r="HC573" s="109"/>
      <c r="HD573" s="109"/>
      <c r="HE573" s="109"/>
      <c r="HF573" s="109"/>
      <c r="HG573" s="109"/>
      <c r="HH573" s="109"/>
      <c r="HI573" s="109"/>
      <c r="HJ573" s="109"/>
      <c r="HK573" s="109"/>
      <c r="HL573" s="109"/>
      <c r="HM573" s="109"/>
      <c r="HN573" s="109"/>
      <c r="HO573" s="109"/>
      <c r="HP573" s="109"/>
      <c r="HQ573" s="109"/>
      <c r="HR573" s="109"/>
      <c r="HS573" s="109"/>
      <c r="HT573" s="109"/>
      <c r="HU573" s="109"/>
      <c r="HV573" s="109"/>
      <c r="HW573" s="109"/>
      <c r="HX573" s="109"/>
      <c r="HY573" s="109"/>
      <c r="HZ573" s="109"/>
      <c r="IA573" s="109"/>
      <c r="IB573" s="109"/>
      <c r="IC573" s="109"/>
      <c r="ID573" s="109"/>
      <c r="IE573" s="109"/>
      <c r="IF573" s="109"/>
      <c r="IG573" s="109"/>
      <c r="IH573" s="109"/>
      <c r="II573" s="109"/>
      <c r="IJ573" s="109"/>
      <c r="IK573" s="109"/>
      <c r="IL573" s="109"/>
      <c r="IM573" s="109"/>
      <c r="IN573" s="109"/>
      <c r="IO573" s="109"/>
      <c r="IP573" s="109"/>
      <c r="IQ573" s="109"/>
      <c r="IR573" s="109"/>
      <c r="IS573" s="109"/>
      <c r="IT573" s="109"/>
      <c r="IU573" s="109"/>
      <c r="IV573" s="109"/>
      <c r="IW573" s="109"/>
      <c r="IX573" s="109"/>
      <c r="IY573" s="109"/>
      <c r="IZ573" s="109"/>
      <c r="JA573" s="109"/>
      <c r="JB573" s="109"/>
      <c r="JC573" s="109"/>
      <c r="JD573" s="109"/>
      <c r="JE573" s="109"/>
      <c r="JF573" s="109"/>
      <c r="JG573" s="109"/>
      <c r="JH573" s="109"/>
      <c r="JI573" s="109"/>
      <c r="JJ573" s="109"/>
      <c r="JK573" s="109"/>
      <c r="JL573" s="109"/>
      <c r="JM573" s="109"/>
      <c r="JN573" s="109"/>
      <c r="JO573" s="109"/>
      <c r="JP573" s="109"/>
      <c r="JQ573" s="109"/>
      <c r="JR573" s="109"/>
      <c r="JS573" s="109"/>
      <c r="JT573" s="109"/>
      <c r="JU573" s="109"/>
      <c r="JV573" s="109"/>
      <c r="JW573" s="109"/>
      <c r="JX573" s="109"/>
      <c r="JY573" s="109"/>
      <c r="JZ573" s="109"/>
      <c r="KA573" s="109"/>
      <c r="KB573" s="109"/>
      <c r="KC573" s="109"/>
      <c r="KD573" s="109"/>
      <c r="KE573" s="109"/>
      <c r="KF573" s="109"/>
      <c r="KG573" s="109"/>
      <c r="KH573" s="109"/>
      <c r="KI573" s="109"/>
      <c r="KJ573" s="109"/>
      <c r="KK573" s="109"/>
      <c r="KL573" s="109"/>
      <c r="KM573" s="109"/>
      <c r="KN573" s="109"/>
      <c r="KO573" s="109"/>
      <c r="KP573" s="109"/>
      <c r="KQ573" s="109"/>
      <c r="KR573" s="109"/>
      <c r="KS573" s="109"/>
      <c r="KT573" s="109"/>
      <c r="KU573" s="109"/>
      <c r="KV573" s="109"/>
      <c r="KW573" s="109"/>
      <c r="KX573" s="109"/>
      <c r="KY573" s="109"/>
      <c r="KZ573" s="109"/>
      <c r="LA573" s="109"/>
      <c r="LB573" s="109"/>
      <c r="LC573" s="109"/>
      <c r="LD573" s="109"/>
      <c r="LE573" s="109"/>
      <c r="LF573" s="109"/>
      <c r="LG573" s="109"/>
      <c r="LH573" s="109"/>
      <c r="LI573" s="109"/>
      <c r="LJ573" s="109"/>
      <c r="LK573" s="109"/>
      <c r="LL573" s="109"/>
      <c r="LM573" s="109"/>
      <c r="LN573" s="109"/>
      <c r="LO573" s="109"/>
      <c r="LP573" s="109"/>
      <c r="LQ573" s="109"/>
      <c r="LR573" s="109"/>
      <c r="LS573" s="109"/>
      <c r="LT573" s="109"/>
      <c r="LU573" s="109"/>
      <c r="LV573" s="109"/>
      <c r="LW573" s="109"/>
      <c r="LX573" s="109"/>
      <c r="LY573" s="109"/>
      <c r="LZ573" s="109"/>
      <c r="MA573" s="109"/>
      <c r="MB573" s="109"/>
      <c r="MC573" s="109"/>
      <c r="MD573" s="109"/>
      <c r="ME573" s="109"/>
      <c r="MF573" s="109"/>
      <c r="MG573" s="109"/>
      <c r="MH573" s="109"/>
      <c r="MI573" s="109"/>
      <c r="MJ573" s="109"/>
      <c r="MK573" s="109"/>
      <c r="ML573" s="109"/>
      <c r="MM573" s="109"/>
      <c r="MN573" s="109"/>
      <c r="MO573" s="109"/>
      <c r="MP573" s="109"/>
      <c r="MQ573" s="109"/>
      <c r="MR573" s="109"/>
      <c r="MS573" s="109"/>
      <c r="MT573" s="109"/>
      <c r="MU573" s="109"/>
      <c r="MV573" s="109"/>
      <c r="MW573" s="109"/>
      <c r="MX573" s="109"/>
      <c r="MY573" s="109"/>
      <c r="MZ573" s="109"/>
      <c r="NA573" s="109"/>
      <c r="NB573" s="109"/>
      <c r="NC573" s="109"/>
      <c r="ND573" s="109"/>
      <c r="NE573" s="109"/>
      <c r="NF573" s="109"/>
      <c r="NG573" s="109"/>
      <c r="NH573" s="109"/>
      <c r="NI573" s="109"/>
      <c r="NJ573" s="109"/>
      <c r="NK573" s="109"/>
      <c r="NL573" s="109"/>
      <c r="NM573" s="109"/>
      <c r="NN573" s="109"/>
      <c r="NO573" s="109"/>
      <c r="NP573" s="109"/>
      <c r="NQ573" s="109"/>
      <c r="NR573" s="109"/>
      <c r="NS573" s="109"/>
      <c r="NT573" s="109"/>
      <c r="NU573" s="109"/>
      <c r="NV573" s="109"/>
      <c r="NW573" s="109"/>
      <c r="NX573" s="109"/>
      <c r="NY573" s="109"/>
      <c r="NZ573" s="109"/>
      <c r="OA573" s="109"/>
      <c r="OB573" s="109"/>
      <c r="OC573" s="109"/>
      <c r="OD573" s="109"/>
      <c r="OE573" s="109"/>
      <c r="OF573" s="109"/>
      <c r="OG573" s="109"/>
      <c r="OH573" s="109"/>
      <c r="OI573" s="109"/>
      <c r="OJ573" s="109"/>
      <c r="OK573" s="109"/>
      <c r="OL573" s="109"/>
      <c r="OM573" s="109"/>
      <c r="ON573" s="109"/>
      <c r="OO573" s="109"/>
      <c r="OP573" s="109"/>
      <c r="OQ573" s="109"/>
      <c r="OR573" s="109"/>
      <c r="OS573" s="109"/>
      <c r="OT573" s="109"/>
      <c r="OU573" s="109"/>
      <c r="OV573" s="109"/>
      <c r="OW573" s="109"/>
      <c r="OX573" s="109"/>
      <c r="OY573" s="109"/>
      <c r="OZ573" s="109"/>
      <c r="PA573" s="109"/>
      <c r="PB573" s="109"/>
      <c r="PC573" s="109"/>
      <c r="PD573" s="109"/>
      <c r="PE573" s="109"/>
      <c r="PF573" s="109"/>
      <c r="PG573" s="109"/>
      <c r="PH573" s="109"/>
      <c r="PI573" s="109"/>
      <c r="PJ573" s="109"/>
      <c r="PK573" s="109"/>
      <c r="PL573" s="109"/>
      <c r="PM573" s="109"/>
      <c r="PN573" s="109"/>
      <c r="PO573" s="109"/>
      <c r="PP573" s="109"/>
      <c r="PQ573" s="109"/>
      <c r="PR573" s="109"/>
      <c r="PS573" s="109"/>
      <c r="PT573" s="109"/>
      <c r="PU573" s="109"/>
      <c r="PV573" s="109"/>
      <c r="PW573" s="109"/>
      <c r="PX573" s="109"/>
      <c r="PY573" s="109"/>
      <c r="PZ573" s="109"/>
      <c r="QA573" s="109"/>
      <c r="QB573" s="109"/>
      <c r="QC573" s="109"/>
      <c r="QD573" s="109"/>
      <c r="QE573" s="109"/>
      <c r="QF573" s="109"/>
      <c r="QG573" s="109">
        <v>25</v>
      </c>
      <c r="QH573" s="109"/>
      <c r="QI573" s="109"/>
      <c r="QJ573" s="109"/>
      <c r="QK573" s="23">
        <f t="shared" si="8"/>
        <v>25</v>
      </c>
      <c r="QL573" s="125"/>
      <c r="QM573" s="125"/>
      <c r="QN573" s="125"/>
      <c r="QO573" s="125"/>
      <c r="QP573" s="125"/>
      <c r="QQ573" s="125"/>
      <c r="QR573" s="125"/>
    </row>
    <row r="574" spans="1:460" s="5" customFormat="1" ht="12.75" customHeight="1" x14ac:dyDescent="0.2">
      <c r="A574" s="52">
        <v>44792</v>
      </c>
      <c r="B574" s="90" t="s">
        <v>130</v>
      </c>
      <c r="C574" s="107"/>
      <c r="D574" s="107"/>
      <c r="E574" s="108"/>
      <c r="F574" s="108"/>
      <c r="G574" s="108"/>
      <c r="H574" s="108"/>
      <c r="I574" s="108"/>
      <c r="J574" s="108"/>
      <c r="K574" s="108"/>
      <c r="L574" s="108"/>
      <c r="M574" s="108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>
        <v>18</v>
      </c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>
        <v>40</v>
      </c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 s="109"/>
      <c r="BD574" s="109"/>
      <c r="BE574" s="109"/>
      <c r="BF574" s="109"/>
      <c r="BG574" s="109"/>
      <c r="BH574" s="109"/>
      <c r="BI574" s="109"/>
      <c r="BJ574" s="109"/>
      <c r="BK574" s="109"/>
      <c r="BL574" s="109"/>
      <c r="BM574" s="109"/>
      <c r="BN574" s="109"/>
      <c r="BO574" s="109"/>
      <c r="BP574" s="109"/>
      <c r="BQ574" s="109"/>
      <c r="BR574" s="109"/>
      <c r="BS574" s="109"/>
      <c r="BT574" s="109"/>
      <c r="BU574" s="109"/>
      <c r="BV574" s="109"/>
      <c r="BW574" s="109"/>
      <c r="BX574" s="109"/>
      <c r="BY574" s="109"/>
      <c r="BZ574" s="109"/>
      <c r="CA574" s="109"/>
      <c r="CB574" s="109"/>
      <c r="CC574" s="109"/>
      <c r="CD574" s="109"/>
      <c r="CE574" s="109"/>
      <c r="CF574" s="109"/>
      <c r="CG574" s="109"/>
      <c r="CH574" s="109"/>
      <c r="CI574" s="109"/>
      <c r="CJ574" s="109"/>
      <c r="CK574" s="109">
        <v>50</v>
      </c>
      <c r="CL574" s="109"/>
      <c r="CM574" s="109"/>
      <c r="CN574" s="109"/>
      <c r="CO574" s="109"/>
      <c r="CP574" s="109"/>
      <c r="CQ574" s="109"/>
      <c r="CR574" s="109"/>
      <c r="CS574" s="109"/>
      <c r="CT574" s="109"/>
      <c r="CU574" s="109"/>
      <c r="CV574" s="109"/>
      <c r="CW574" s="109"/>
      <c r="CX574" s="109"/>
      <c r="CY574" s="109"/>
      <c r="CZ574" s="109"/>
      <c r="DA574" s="109"/>
      <c r="DB574" s="109"/>
      <c r="DC574" s="109"/>
      <c r="DD574" s="109"/>
      <c r="DE574" s="109"/>
      <c r="DF574" s="109"/>
      <c r="DG574" s="109"/>
      <c r="DH574" s="109"/>
      <c r="DI574" s="109"/>
      <c r="DJ574" s="109"/>
      <c r="DK574" s="109"/>
      <c r="DL574" s="109"/>
      <c r="DM574" s="109"/>
      <c r="DN574" s="109"/>
      <c r="DO574" s="109"/>
      <c r="DP574" s="109"/>
      <c r="DQ574" s="109"/>
      <c r="DR574" s="109"/>
      <c r="DS574" s="109"/>
      <c r="DT574" s="109"/>
      <c r="DU574" s="109"/>
      <c r="DV574" s="109"/>
      <c r="DW574" s="109"/>
      <c r="DX574" s="109"/>
      <c r="DY574" s="109"/>
      <c r="DZ574" s="109"/>
      <c r="EA574" s="109"/>
      <c r="EB574" s="109"/>
      <c r="EC574" s="109"/>
      <c r="ED574" s="109"/>
      <c r="EE574" s="109"/>
      <c r="EF574" s="109"/>
      <c r="EG574" s="109"/>
      <c r="EH574" s="109"/>
      <c r="EI574" s="109"/>
      <c r="EJ574" s="109"/>
      <c r="EK574" s="109"/>
      <c r="EL574" s="109"/>
      <c r="EM574" s="109"/>
      <c r="EN574" s="109"/>
      <c r="EO574" s="109"/>
      <c r="EP574" s="109"/>
      <c r="EQ574" s="109"/>
      <c r="ER574" s="109"/>
      <c r="ES574" s="109"/>
      <c r="ET574" s="109"/>
      <c r="EU574" s="109"/>
      <c r="EV574" s="109"/>
      <c r="EW574" s="109"/>
      <c r="EX574" s="109"/>
      <c r="EY574" s="109"/>
      <c r="EZ574" s="109"/>
      <c r="FA574" s="109"/>
      <c r="FB574" s="109"/>
      <c r="FC574" s="109"/>
      <c r="FD574" s="109"/>
      <c r="FE574" s="109"/>
      <c r="FF574" s="109"/>
      <c r="FG574" s="109"/>
      <c r="FH574" s="109"/>
      <c r="FI574" s="109"/>
      <c r="FJ574" s="109"/>
      <c r="FK574" s="109"/>
      <c r="FL574" s="109"/>
      <c r="FM574" s="109"/>
      <c r="FN574" s="109"/>
      <c r="FO574" s="109"/>
      <c r="FP574" s="109"/>
      <c r="FQ574" s="109"/>
      <c r="FR574" s="109"/>
      <c r="FS574" s="109"/>
      <c r="FT574" s="109"/>
      <c r="FU574" s="109"/>
      <c r="FV574" s="109"/>
      <c r="FW574" s="109"/>
      <c r="FX574" s="109"/>
      <c r="FY574" s="109"/>
      <c r="FZ574" s="109"/>
      <c r="GA574" s="109"/>
      <c r="GB574" s="109"/>
      <c r="GC574" s="109"/>
      <c r="GD574" s="109"/>
      <c r="GE574" s="109"/>
      <c r="GF574" s="109"/>
      <c r="GG574" s="109"/>
      <c r="GH574" s="109"/>
      <c r="GI574" s="109"/>
      <c r="GJ574" s="109"/>
      <c r="GK574" s="109"/>
      <c r="GL574" s="109"/>
      <c r="GM574" s="109"/>
      <c r="GN574" s="109"/>
      <c r="GO574" s="109"/>
      <c r="GP574" s="109"/>
      <c r="GQ574" s="109"/>
      <c r="GR574" s="109"/>
      <c r="GS574" s="109"/>
      <c r="GT574" s="109"/>
      <c r="GU574" s="109"/>
      <c r="GV574" s="109"/>
      <c r="GW574" s="109"/>
      <c r="GX574" s="109"/>
      <c r="GY574" s="109"/>
      <c r="GZ574" s="109"/>
      <c r="HA574" s="109">
        <v>20</v>
      </c>
      <c r="HB574" s="109"/>
      <c r="HC574" s="109"/>
      <c r="HD574" s="109"/>
      <c r="HE574" s="109"/>
      <c r="HF574" s="109"/>
      <c r="HG574" s="109"/>
      <c r="HH574" s="109"/>
      <c r="HI574" s="109"/>
      <c r="HJ574" s="109"/>
      <c r="HK574" s="109"/>
      <c r="HL574" s="109"/>
      <c r="HM574" s="109"/>
      <c r="HN574" s="109"/>
      <c r="HO574" s="109"/>
      <c r="HP574" s="109"/>
      <c r="HQ574" s="109"/>
      <c r="HR574" s="109"/>
      <c r="HS574" s="109"/>
      <c r="HT574" s="109"/>
      <c r="HU574" s="109"/>
      <c r="HV574" s="109"/>
      <c r="HW574" s="109"/>
      <c r="HX574" s="109"/>
      <c r="HY574" s="109"/>
      <c r="HZ574" s="109"/>
      <c r="IA574" s="109"/>
      <c r="IB574" s="109"/>
      <c r="IC574" s="109"/>
      <c r="ID574" s="109"/>
      <c r="IE574" s="109"/>
      <c r="IF574" s="109"/>
      <c r="IG574" s="109"/>
      <c r="IH574" s="109"/>
      <c r="II574" s="109"/>
      <c r="IJ574" s="109"/>
      <c r="IK574" s="109"/>
      <c r="IL574" s="109"/>
      <c r="IM574" s="109"/>
      <c r="IN574" s="109"/>
      <c r="IO574" s="109">
        <v>10</v>
      </c>
      <c r="IP574" s="109"/>
      <c r="IQ574" s="109"/>
      <c r="IR574" s="109"/>
      <c r="IS574" s="109"/>
      <c r="IT574" s="109"/>
      <c r="IU574" s="109"/>
      <c r="IV574" s="109"/>
      <c r="IW574" s="109"/>
      <c r="IX574" s="109"/>
      <c r="IY574" s="109"/>
      <c r="IZ574" s="109"/>
      <c r="JA574" s="109"/>
      <c r="JB574" s="109"/>
      <c r="JC574" s="109"/>
      <c r="JD574" s="109"/>
      <c r="JE574" s="109"/>
      <c r="JF574" s="109"/>
      <c r="JG574" s="109"/>
      <c r="JH574" s="109"/>
      <c r="JI574" s="109"/>
      <c r="JJ574" s="109"/>
      <c r="JK574" s="109"/>
      <c r="JL574" s="109"/>
      <c r="JM574" s="109"/>
      <c r="JN574" s="109"/>
      <c r="JO574" s="109"/>
      <c r="JP574" s="109"/>
      <c r="JQ574" s="109"/>
      <c r="JR574" s="109"/>
      <c r="JS574" s="109"/>
      <c r="JT574" s="109"/>
      <c r="JU574" s="109"/>
      <c r="JV574" s="109"/>
      <c r="JW574" s="109"/>
      <c r="JX574" s="109"/>
      <c r="JY574" s="109"/>
      <c r="JZ574" s="109"/>
      <c r="KA574" s="109"/>
      <c r="KB574" s="109"/>
      <c r="KC574" s="109"/>
      <c r="KD574" s="109"/>
      <c r="KE574" s="109"/>
      <c r="KF574" s="109"/>
      <c r="KG574" s="109"/>
      <c r="KH574" s="109"/>
      <c r="KI574" s="109"/>
      <c r="KJ574" s="109"/>
      <c r="KK574" s="109"/>
      <c r="KL574" s="109"/>
      <c r="KM574" s="109"/>
      <c r="KN574" s="109"/>
      <c r="KO574" s="109"/>
      <c r="KP574" s="109"/>
      <c r="KQ574" s="109"/>
      <c r="KR574" s="109"/>
      <c r="KS574" s="109"/>
      <c r="KT574" s="109"/>
      <c r="KU574" s="109"/>
      <c r="KV574" s="109"/>
      <c r="KW574" s="109"/>
      <c r="KX574" s="109"/>
      <c r="KY574" s="109"/>
      <c r="KZ574" s="109"/>
      <c r="LA574" s="109"/>
      <c r="LB574" s="109"/>
      <c r="LC574" s="109"/>
      <c r="LD574" s="109"/>
      <c r="LE574" s="109"/>
      <c r="LF574" s="109"/>
      <c r="LG574" s="109"/>
      <c r="LH574" s="109"/>
      <c r="LI574" s="109"/>
      <c r="LJ574" s="109"/>
      <c r="LK574" s="109"/>
      <c r="LL574" s="109"/>
      <c r="LM574" s="109"/>
      <c r="LN574" s="109"/>
      <c r="LO574" s="109"/>
      <c r="LP574" s="109"/>
      <c r="LQ574" s="109"/>
      <c r="LR574" s="109"/>
      <c r="LS574" s="109"/>
      <c r="LT574" s="109"/>
      <c r="LU574" s="109"/>
      <c r="LV574" s="109"/>
      <c r="LW574" s="109"/>
      <c r="LX574" s="109"/>
      <c r="LY574" s="109"/>
      <c r="LZ574" s="109"/>
      <c r="MA574" s="109"/>
      <c r="MB574" s="109"/>
      <c r="MC574" s="109"/>
      <c r="MD574" s="109"/>
      <c r="ME574" s="109"/>
      <c r="MF574" s="109"/>
      <c r="MG574" s="109"/>
      <c r="MH574" s="109"/>
      <c r="MI574" s="109"/>
      <c r="MJ574" s="109"/>
      <c r="MK574" s="109"/>
      <c r="ML574" s="109"/>
      <c r="MM574" s="109"/>
      <c r="MN574" s="109"/>
      <c r="MO574" s="109"/>
      <c r="MP574" s="109"/>
      <c r="MQ574" s="109"/>
      <c r="MR574" s="109"/>
      <c r="MS574" s="109"/>
      <c r="MT574" s="109"/>
      <c r="MU574" s="109"/>
      <c r="MV574" s="109"/>
      <c r="MW574" s="109"/>
      <c r="MX574" s="109"/>
      <c r="MY574" s="109"/>
      <c r="MZ574" s="109"/>
      <c r="NA574" s="109"/>
      <c r="NB574" s="109"/>
      <c r="NC574" s="109"/>
      <c r="ND574" s="109"/>
      <c r="NE574" s="109"/>
      <c r="NF574" s="109"/>
      <c r="NG574" s="109"/>
      <c r="NH574" s="109"/>
      <c r="NI574" s="109"/>
      <c r="NJ574" s="109"/>
      <c r="NK574" s="109"/>
      <c r="NL574" s="109"/>
      <c r="NM574" s="109"/>
      <c r="NN574" s="109"/>
      <c r="NO574" s="109"/>
      <c r="NP574" s="109"/>
      <c r="NQ574" s="109"/>
      <c r="NR574" s="109"/>
      <c r="NS574" s="109"/>
      <c r="NT574" s="109"/>
      <c r="NU574" s="109"/>
      <c r="NV574" s="109"/>
      <c r="NW574" s="109"/>
      <c r="NX574" s="109"/>
      <c r="NY574" s="109"/>
      <c r="NZ574" s="109"/>
      <c r="OA574" s="109"/>
      <c r="OB574" s="109"/>
      <c r="OC574" s="109"/>
      <c r="OD574" s="109"/>
      <c r="OE574" s="109"/>
      <c r="OF574" s="109"/>
      <c r="OG574" s="109"/>
      <c r="OH574" s="109"/>
      <c r="OI574" s="109"/>
      <c r="OJ574" s="109"/>
      <c r="OK574" s="109"/>
      <c r="OL574" s="109"/>
      <c r="OM574" s="109"/>
      <c r="ON574" s="109"/>
      <c r="OO574" s="109"/>
      <c r="OP574" s="109"/>
      <c r="OQ574" s="109"/>
      <c r="OR574" s="109"/>
      <c r="OS574" s="109"/>
      <c r="OT574" s="109"/>
      <c r="OU574" s="109"/>
      <c r="OV574" s="109"/>
      <c r="OW574" s="109"/>
      <c r="OX574" s="109"/>
      <c r="OY574" s="109"/>
      <c r="OZ574" s="109"/>
      <c r="PA574" s="109"/>
      <c r="PB574" s="109"/>
      <c r="PC574" s="109"/>
      <c r="PD574" s="109"/>
      <c r="PE574" s="109"/>
      <c r="PF574" s="109"/>
      <c r="PG574" s="109"/>
      <c r="PH574" s="109"/>
      <c r="PI574" s="109"/>
      <c r="PJ574" s="109"/>
      <c r="PK574" s="109"/>
      <c r="PL574" s="109"/>
      <c r="PM574" s="109"/>
      <c r="PN574" s="109"/>
      <c r="PO574" s="109"/>
      <c r="PP574" s="109"/>
      <c r="PQ574" s="109"/>
      <c r="PR574" s="109"/>
      <c r="PS574" s="109"/>
      <c r="PT574" s="109"/>
      <c r="PU574" s="109"/>
      <c r="PV574" s="109"/>
      <c r="PW574" s="109"/>
      <c r="PX574" s="109"/>
      <c r="PY574" s="109"/>
      <c r="PZ574" s="109"/>
      <c r="QA574" s="109"/>
      <c r="QB574" s="109"/>
      <c r="QC574" s="109"/>
      <c r="QD574" s="109"/>
      <c r="QE574" s="109"/>
      <c r="QF574" s="109"/>
      <c r="QG574" s="109"/>
      <c r="QH574" s="109"/>
      <c r="QI574" s="109"/>
      <c r="QJ574" s="109"/>
      <c r="QK574" s="23">
        <f t="shared" si="8"/>
        <v>138</v>
      </c>
      <c r="QL574" s="125"/>
      <c r="QM574" s="125"/>
      <c r="QN574" s="125"/>
      <c r="QO574" s="125"/>
      <c r="QP574" s="125"/>
      <c r="QQ574" s="125"/>
      <c r="QR574" s="125"/>
    </row>
    <row r="575" spans="1:460" s="5" customFormat="1" ht="12.75" customHeight="1" x14ac:dyDescent="0.2">
      <c r="A575" s="52">
        <v>44792</v>
      </c>
      <c r="B575" s="90" t="s">
        <v>338</v>
      </c>
      <c r="C575" s="107"/>
      <c r="D575" s="107"/>
      <c r="E575" s="108"/>
      <c r="F575" s="108"/>
      <c r="G575" s="108"/>
      <c r="H575" s="108"/>
      <c r="I575" s="108"/>
      <c r="J575" s="108">
        <v>30</v>
      </c>
      <c r="K575" s="108"/>
      <c r="L575" s="108"/>
      <c r="M575" s="108"/>
      <c r="N575" s="109"/>
      <c r="O575" s="109"/>
      <c r="P575" s="109"/>
      <c r="Q575" s="109"/>
      <c r="R575" s="109"/>
      <c r="S575" s="109"/>
      <c r="T575" s="109">
        <v>2.4</v>
      </c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>
        <v>18</v>
      </c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 s="109"/>
      <c r="BD575" s="109"/>
      <c r="BE575" s="109"/>
      <c r="BF575" s="109"/>
      <c r="BG575" s="109"/>
      <c r="BH575" s="109"/>
      <c r="BI575" s="109"/>
      <c r="BJ575" s="109"/>
      <c r="BK575" s="109"/>
      <c r="BL575" s="109"/>
      <c r="BM575" s="109"/>
      <c r="BN575" s="109"/>
      <c r="BO575" s="109"/>
      <c r="BP575" s="109"/>
      <c r="BQ575" s="109"/>
      <c r="BR575" s="109"/>
      <c r="BS575" s="109"/>
      <c r="BT575" s="109"/>
      <c r="BU575" s="109"/>
      <c r="BV575" s="109"/>
      <c r="BW575" s="109"/>
      <c r="BX575" s="109"/>
      <c r="BY575" s="109"/>
      <c r="BZ575" s="109"/>
      <c r="CA575" s="109"/>
      <c r="CB575" s="109"/>
      <c r="CC575" s="109"/>
      <c r="CD575" s="109"/>
      <c r="CE575" s="109"/>
      <c r="CF575" s="109"/>
      <c r="CG575" s="109">
        <v>0.9</v>
      </c>
      <c r="CH575" s="109"/>
      <c r="CI575" s="109"/>
      <c r="CJ575" s="109"/>
      <c r="CK575" s="109"/>
      <c r="CL575" s="109"/>
      <c r="CM575" s="109"/>
      <c r="CN575" s="109"/>
      <c r="CO575" s="109"/>
      <c r="CP575" s="109"/>
      <c r="CQ575" s="109"/>
      <c r="CR575" s="109"/>
      <c r="CS575" s="109"/>
      <c r="CT575" s="109"/>
      <c r="CU575" s="109"/>
      <c r="CV575" s="109"/>
      <c r="CW575" s="109"/>
      <c r="CX575" s="109"/>
      <c r="CY575" s="109"/>
      <c r="CZ575" s="109"/>
      <c r="DA575" s="109"/>
      <c r="DB575" s="109"/>
      <c r="DC575" s="109"/>
      <c r="DD575" s="109"/>
      <c r="DE575" s="109"/>
      <c r="DF575" s="109"/>
      <c r="DG575" s="109"/>
      <c r="DH575" s="109"/>
      <c r="DI575" s="109"/>
      <c r="DJ575" s="109"/>
      <c r="DK575" s="109"/>
      <c r="DL575" s="109"/>
      <c r="DM575" s="109"/>
      <c r="DN575" s="109"/>
      <c r="DO575" s="109"/>
      <c r="DP575" s="109"/>
      <c r="DQ575" s="109"/>
      <c r="DR575" s="109"/>
      <c r="DS575" s="109"/>
      <c r="DT575" s="109"/>
      <c r="DU575" s="109"/>
      <c r="DV575" s="109"/>
      <c r="DW575" s="109"/>
      <c r="DX575" s="109"/>
      <c r="DY575" s="109"/>
      <c r="DZ575" s="109"/>
      <c r="EA575" s="109"/>
      <c r="EB575" s="109"/>
      <c r="EC575" s="109"/>
      <c r="ED575" s="109"/>
      <c r="EE575" s="109"/>
      <c r="EF575" s="109"/>
      <c r="EG575" s="109"/>
      <c r="EH575" s="109"/>
      <c r="EI575" s="109"/>
      <c r="EJ575" s="109"/>
      <c r="EK575" s="109"/>
      <c r="EL575" s="109"/>
      <c r="EM575" s="109"/>
      <c r="EN575" s="109"/>
      <c r="EO575" s="109"/>
      <c r="EP575" s="109"/>
      <c r="EQ575" s="109"/>
      <c r="ER575" s="109"/>
      <c r="ES575" s="109"/>
      <c r="ET575" s="109"/>
      <c r="EU575" s="109"/>
      <c r="EV575" s="109"/>
      <c r="EW575" s="109"/>
      <c r="EX575" s="109"/>
      <c r="EY575" s="109"/>
      <c r="EZ575" s="109"/>
      <c r="FA575" s="109"/>
      <c r="FB575" s="109"/>
      <c r="FC575" s="109"/>
      <c r="FD575" s="109"/>
      <c r="FE575" s="109"/>
      <c r="FF575" s="109"/>
      <c r="FG575" s="109"/>
      <c r="FH575" s="109"/>
      <c r="FI575" s="109"/>
      <c r="FJ575" s="109"/>
      <c r="FK575" s="109"/>
      <c r="FL575" s="109"/>
      <c r="FM575" s="109"/>
      <c r="FN575" s="109"/>
      <c r="FO575" s="109"/>
      <c r="FP575" s="109"/>
      <c r="FQ575" s="109"/>
      <c r="FR575" s="109"/>
      <c r="FS575" s="109"/>
      <c r="FT575" s="109"/>
      <c r="FU575" s="109"/>
      <c r="FV575" s="109"/>
      <c r="FW575" s="109"/>
      <c r="FX575" s="109"/>
      <c r="FY575" s="109"/>
      <c r="FZ575" s="109"/>
      <c r="GA575" s="109"/>
      <c r="GB575" s="109"/>
      <c r="GC575" s="109"/>
      <c r="GD575" s="109">
        <v>1.1000000000000001</v>
      </c>
      <c r="GE575" s="109">
        <v>50</v>
      </c>
      <c r="GF575" s="109"/>
      <c r="GG575" s="109"/>
      <c r="GH575" s="109"/>
      <c r="GI575" s="109"/>
      <c r="GJ575" s="109"/>
      <c r="GK575" s="109"/>
      <c r="GL575" s="109"/>
      <c r="GM575" s="109"/>
      <c r="GN575" s="109"/>
      <c r="GO575" s="109"/>
      <c r="GP575" s="109"/>
      <c r="GQ575" s="109"/>
      <c r="GR575" s="109"/>
      <c r="GS575" s="109"/>
      <c r="GT575" s="109"/>
      <c r="GU575" s="109"/>
      <c r="GV575" s="109"/>
      <c r="GW575" s="109"/>
      <c r="GX575" s="109"/>
      <c r="GY575" s="109"/>
      <c r="GZ575" s="109"/>
      <c r="HA575" s="109"/>
      <c r="HB575" s="109"/>
      <c r="HC575" s="109"/>
      <c r="HD575" s="109"/>
      <c r="HE575" s="109"/>
      <c r="HF575" s="109"/>
      <c r="HG575" s="109"/>
      <c r="HH575" s="109"/>
      <c r="HI575" s="109"/>
      <c r="HJ575" s="109"/>
      <c r="HK575" s="109"/>
      <c r="HL575" s="109"/>
      <c r="HM575" s="109"/>
      <c r="HN575" s="109"/>
      <c r="HO575" s="109"/>
      <c r="HP575" s="109"/>
      <c r="HQ575" s="109"/>
      <c r="HR575" s="109"/>
      <c r="HS575" s="109"/>
      <c r="HT575" s="109"/>
      <c r="HU575" s="109"/>
      <c r="HV575" s="109"/>
      <c r="HW575" s="109"/>
      <c r="HX575" s="109"/>
      <c r="HY575" s="109"/>
      <c r="HZ575" s="109"/>
      <c r="IA575" s="109"/>
      <c r="IB575" s="109"/>
      <c r="IC575" s="109"/>
      <c r="ID575" s="109"/>
      <c r="IE575" s="109"/>
      <c r="IF575" s="109"/>
      <c r="IG575" s="109"/>
      <c r="IH575" s="109"/>
      <c r="II575" s="109"/>
      <c r="IJ575" s="109"/>
      <c r="IK575" s="109"/>
      <c r="IL575" s="109"/>
      <c r="IM575" s="109"/>
      <c r="IN575" s="109"/>
      <c r="IO575" s="109"/>
      <c r="IP575" s="109"/>
      <c r="IQ575" s="109"/>
      <c r="IR575" s="109"/>
      <c r="IS575" s="109"/>
      <c r="IT575" s="109"/>
      <c r="IU575" s="109"/>
      <c r="IV575" s="109"/>
      <c r="IW575" s="109"/>
      <c r="IX575" s="109"/>
      <c r="IY575" s="109"/>
      <c r="IZ575" s="109"/>
      <c r="JA575" s="109"/>
      <c r="JB575" s="109"/>
      <c r="JC575" s="109"/>
      <c r="JD575" s="109"/>
      <c r="JE575" s="109"/>
      <c r="JF575" s="109"/>
      <c r="JG575" s="109"/>
      <c r="JH575" s="109"/>
      <c r="JI575" s="109"/>
      <c r="JJ575" s="109"/>
      <c r="JK575" s="109"/>
      <c r="JL575" s="109"/>
      <c r="JM575" s="109"/>
      <c r="JN575" s="109"/>
      <c r="JO575" s="109"/>
      <c r="JP575" s="109"/>
      <c r="JQ575" s="109"/>
      <c r="JR575" s="109"/>
      <c r="JS575" s="109"/>
      <c r="JT575" s="109"/>
      <c r="JU575" s="109"/>
      <c r="JV575" s="109"/>
      <c r="JW575" s="109"/>
      <c r="JX575" s="109"/>
      <c r="JY575" s="109"/>
      <c r="JZ575" s="109"/>
      <c r="KA575" s="109"/>
      <c r="KB575" s="109"/>
      <c r="KC575" s="109"/>
      <c r="KD575" s="109"/>
      <c r="KE575" s="109"/>
      <c r="KF575" s="109"/>
      <c r="KG575" s="109"/>
      <c r="KH575" s="109"/>
      <c r="KI575" s="109"/>
      <c r="KJ575" s="109"/>
      <c r="KK575" s="109"/>
      <c r="KL575" s="109"/>
      <c r="KM575" s="109"/>
      <c r="KN575" s="109"/>
      <c r="KO575" s="109"/>
      <c r="KP575" s="109"/>
      <c r="KQ575" s="109"/>
      <c r="KR575" s="109"/>
      <c r="KS575" s="109"/>
      <c r="KT575" s="109"/>
      <c r="KU575" s="109"/>
      <c r="KV575" s="109"/>
      <c r="KW575" s="109">
        <v>2</v>
      </c>
      <c r="KX575" s="109">
        <v>2</v>
      </c>
      <c r="KY575" s="109"/>
      <c r="KZ575" s="109"/>
      <c r="LA575" s="109"/>
      <c r="LB575" s="109"/>
      <c r="LC575" s="109"/>
      <c r="LD575" s="109"/>
      <c r="LE575" s="109"/>
      <c r="LF575" s="109"/>
      <c r="LG575" s="109"/>
      <c r="LH575" s="109"/>
      <c r="LI575" s="109"/>
      <c r="LJ575" s="109"/>
      <c r="LK575" s="109"/>
      <c r="LL575" s="109"/>
      <c r="LM575" s="109"/>
      <c r="LN575" s="109"/>
      <c r="LO575" s="109"/>
      <c r="LP575" s="109"/>
      <c r="LQ575" s="109"/>
      <c r="LR575" s="109"/>
      <c r="LS575" s="109"/>
      <c r="LT575" s="109"/>
      <c r="LU575" s="109"/>
      <c r="LV575" s="109"/>
      <c r="LW575" s="109"/>
      <c r="LX575" s="109"/>
      <c r="LY575" s="109"/>
      <c r="LZ575" s="109"/>
      <c r="MA575" s="109"/>
      <c r="MB575" s="109"/>
      <c r="MC575" s="109"/>
      <c r="MD575" s="109"/>
      <c r="ME575" s="109"/>
      <c r="MF575" s="109"/>
      <c r="MG575" s="109"/>
      <c r="MH575" s="109"/>
      <c r="MI575" s="109"/>
      <c r="MJ575" s="109"/>
      <c r="MK575" s="109"/>
      <c r="ML575" s="109"/>
      <c r="MM575" s="109"/>
      <c r="MN575" s="109"/>
      <c r="MO575" s="109"/>
      <c r="MP575" s="109"/>
      <c r="MQ575" s="109"/>
      <c r="MR575" s="109"/>
      <c r="MS575" s="109"/>
      <c r="MT575" s="109"/>
      <c r="MU575" s="109"/>
      <c r="MV575" s="109"/>
      <c r="MW575" s="109"/>
      <c r="MX575" s="109"/>
      <c r="MY575" s="109"/>
      <c r="MZ575" s="109"/>
      <c r="NA575" s="109"/>
      <c r="NB575" s="109"/>
      <c r="NC575" s="109"/>
      <c r="ND575" s="109"/>
      <c r="NE575" s="109"/>
      <c r="NF575" s="109"/>
      <c r="NG575" s="109"/>
      <c r="NH575" s="109"/>
      <c r="NI575" s="109"/>
      <c r="NJ575" s="109"/>
      <c r="NK575" s="109"/>
      <c r="NL575" s="109"/>
      <c r="NM575" s="109"/>
      <c r="NN575" s="109"/>
      <c r="NO575" s="109"/>
      <c r="NP575" s="109"/>
      <c r="NQ575" s="109"/>
      <c r="NR575" s="109"/>
      <c r="NS575" s="109"/>
      <c r="NT575" s="109"/>
      <c r="NU575" s="109"/>
      <c r="NV575" s="109"/>
      <c r="NW575" s="109"/>
      <c r="NX575" s="109"/>
      <c r="NY575" s="109"/>
      <c r="NZ575" s="109"/>
      <c r="OA575" s="109"/>
      <c r="OB575" s="109"/>
      <c r="OC575" s="109"/>
      <c r="OD575" s="109"/>
      <c r="OE575" s="109"/>
      <c r="OF575" s="109"/>
      <c r="OG575" s="109"/>
      <c r="OH575" s="109"/>
      <c r="OI575" s="109"/>
      <c r="OJ575" s="109"/>
      <c r="OK575" s="109"/>
      <c r="OL575" s="109"/>
      <c r="OM575" s="109"/>
      <c r="ON575" s="109"/>
      <c r="OO575" s="109"/>
      <c r="OP575" s="109"/>
      <c r="OQ575" s="109"/>
      <c r="OR575" s="109"/>
      <c r="OS575" s="109"/>
      <c r="OT575" s="109"/>
      <c r="OU575" s="109"/>
      <c r="OV575" s="109"/>
      <c r="OW575" s="109"/>
      <c r="OX575" s="109"/>
      <c r="OY575" s="109"/>
      <c r="OZ575" s="109"/>
      <c r="PA575" s="109"/>
      <c r="PB575" s="109"/>
      <c r="PC575" s="109"/>
      <c r="PD575" s="109"/>
      <c r="PE575" s="109"/>
      <c r="PF575" s="109"/>
      <c r="PG575" s="109"/>
      <c r="PH575" s="109"/>
      <c r="PI575" s="109"/>
      <c r="PJ575" s="109"/>
      <c r="PK575" s="109"/>
      <c r="PL575" s="109"/>
      <c r="PM575" s="109"/>
      <c r="PN575" s="109"/>
      <c r="PO575" s="109"/>
      <c r="PP575" s="109"/>
      <c r="PQ575" s="109"/>
      <c r="PR575" s="109"/>
      <c r="PS575" s="109"/>
      <c r="PT575" s="109"/>
      <c r="PU575" s="109"/>
      <c r="PV575" s="109"/>
      <c r="PW575" s="109"/>
      <c r="PX575" s="109"/>
      <c r="PY575" s="109"/>
      <c r="PZ575" s="109"/>
      <c r="QA575" s="109"/>
      <c r="QB575" s="109"/>
      <c r="QC575" s="109"/>
      <c r="QD575" s="109"/>
      <c r="QE575" s="109"/>
      <c r="QF575" s="109"/>
      <c r="QG575" s="109"/>
      <c r="QH575" s="109"/>
      <c r="QI575" s="109"/>
      <c r="QJ575" s="109"/>
      <c r="QK575" s="23">
        <f t="shared" si="8"/>
        <v>106.4</v>
      </c>
      <c r="QL575" s="125"/>
      <c r="QM575" s="125"/>
      <c r="QN575" s="125"/>
      <c r="QO575" s="125"/>
      <c r="QP575" s="125"/>
      <c r="QQ575" s="125"/>
      <c r="QR575" s="125"/>
    </row>
    <row r="576" spans="1:460" s="5" customFormat="1" ht="12.75" customHeight="1" x14ac:dyDescent="0.2">
      <c r="A576" s="52">
        <v>44792</v>
      </c>
      <c r="B576" s="98" t="s">
        <v>418</v>
      </c>
      <c r="C576" s="107"/>
      <c r="D576" s="107"/>
      <c r="E576" s="108"/>
      <c r="F576" s="108"/>
      <c r="G576" s="108"/>
      <c r="H576" s="108"/>
      <c r="I576" s="108"/>
      <c r="J576" s="108"/>
      <c r="K576" s="108"/>
      <c r="L576" s="108"/>
      <c r="M576" s="108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 s="109"/>
      <c r="BD576" s="109"/>
      <c r="BE576" s="109"/>
      <c r="BF576" s="109"/>
      <c r="BG576" s="109"/>
      <c r="BH576" s="109"/>
      <c r="BI576" s="109"/>
      <c r="BJ576" s="109"/>
      <c r="BK576" s="109"/>
      <c r="BL576" s="109"/>
      <c r="BM576" s="109"/>
      <c r="BN576" s="109"/>
      <c r="BO576" s="109"/>
      <c r="BP576" s="109"/>
      <c r="BQ576" s="109"/>
      <c r="BR576" s="109"/>
      <c r="BS576" s="109"/>
      <c r="BT576" s="109"/>
      <c r="BU576" s="109"/>
      <c r="BV576" s="109"/>
      <c r="BW576" s="109"/>
      <c r="BX576" s="109"/>
      <c r="BY576" s="109"/>
      <c r="BZ576" s="109"/>
      <c r="CA576" s="109"/>
      <c r="CB576" s="109"/>
      <c r="CC576" s="109"/>
      <c r="CD576" s="109"/>
      <c r="CE576" s="109"/>
      <c r="CF576" s="109"/>
      <c r="CG576" s="109"/>
      <c r="CH576" s="109"/>
      <c r="CI576" s="109"/>
      <c r="CJ576" s="109"/>
      <c r="CK576" s="109"/>
      <c r="CL576" s="109"/>
      <c r="CM576" s="109"/>
      <c r="CN576" s="109"/>
      <c r="CO576" s="109"/>
      <c r="CP576" s="109"/>
      <c r="CQ576" s="109"/>
      <c r="CR576" s="109"/>
      <c r="CS576" s="109"/>
      <c r="CT576" s="109"/>
      <c r="CU576" s="109"/>
      <c r="CV576" s="109"/>
      <c r="CW576" s="109"/>
      <c r="CX576" s="109"/>
      <c r="CY576" s="109"/>
      <c r="CZ576" s="109"/>
      <c r="DA576" s="109"/>
      <c r="DB576" s="109"/>
      <c r="DC576" s="109"/>
      <c r="DD576" s="109"/>
      <c r="DE576" s="109"/>
      <c r="DF576" s="109"/>
      <c r="DG576" s="109"/>
      <c r="DH576" s="109"/>
      <c r="DI576" s="109"/>
      <c r="DJ576" s="109"/>
      <c r="DK576" s="109"/>
      <c r="DL576" s="109"/>
      <c r="DM576" s="109"/>
      <c r="DN576" s="109"/>
      <c r="DO576" s="109"/>
      <c r="DP576" s="109"/>
      <c r="DQ576" s="109"/>
      <c r="DR576" s="109"/>
      <c r="DS576" s="109"/>
      <c r="DT576" s="109"/>
      <c r="DU576" s="109"/>
      <c r="DV576" s="109"/>
      <c r="DW576" s="109"/>
      <c r="DX576" s="109"/>
      <c r="DY576" s="109"/>
      <c r="DZ576" s="109"/>
      <c r="EA576" s="109"/>
      <c r="EB576" s="109"/>
      <c r="EC576" s="109"/>
      <c r="ED576" s="109"/>
      <c r="EE576" s="109"/>
      <c r="EF576" s="109"/>
      <c r="EG576" s="109"/>
      <c r="EH576" s="109"/>
      <c r="EI576" s="109"/>
      <c r="EJ576" s="109"/>
      <c r="EK576" s="109"/>
      <c r="EL576" s="109"/>
      <c r="EM576" s="109"/>
      <c r="EN576" s="109"/>
      <c r="EO576" s="109"/>
      <c r="EP576" s="109"/>
      <c r="EQ576" s="109"/>
      <c r="ER576" s="109"/>
      <c r="ES576" s="109"/>
      <c r="ET576" s="109"/>
      <c r="EU576" s="109"/>
      <c r="EV576" s="109"/>
      <c r="EW576" s="109"/>
      <c r="EX576" s="109"/>
      <c r="EY576" s="109"/>
      <c r="EZ576" s="109"/>
      <c r="FA576" s="109"/>
      <c r="FB576" s="109"/>
      <c r="FC576" s="109"/>
      <c r="FD576" s="109"/>
      <c r="FE576" s="109"/>
      <c r="FF576" s="109"/>
      <c r="FG576" s="109"/>
      <c r="FH576" s="109"/>
      <c r="FI576" s="109"/>
      <c r="FJ576" s="109"/>
      <c r="FK576" s="109"/>
      <c r="FL576" s="109"/>
      <c r="FM576" s="109"/>
      <c r="FN576" s="109"/>
      <c r="FO576" s="109"/>
      <c r="FP576" s="109"/>
      <c r="FQ576" s="109"/>
      <c r="FR576" s="109"/>
      <c r="FS576" s="109"/>
      <c r="FT576" s="109"/>
      <c r="FU576" s="109"/>
      <c r="FV576" s="109"/>
      <c r="FW576" s="109"/>
      <c r="FX576" s="109"/>
      <c r="FY576" s="109"/>
      <c r="FZ576" s="109"/>
      <c r="GA576" s="109"/>
      <c r="GB576" s="109"/>
      <c r="GC576" s="109"/>
      <c r="GD576" s="109"/>
      <c r="GE576" s="109"/>
      <c r="GF576" s="109"/>
      <c r="GG576" s="109"/>
      <c r="GH576" s="109"/>
      <c r="GI576" s="109"/>
      <c r="GJ576" s="109"/>
      <c r="GK576" s="109"/>
      <c r="GL576" s="109"/>
      <c r="GM576" s="109"/>
      <c r="GN576" s="109">
        <v>10</v>
      </c>
      <c r="GO576" s="109"/>
      <c r="GP576" s="109"/>
      <c r="GQ576" s="109"/>
      <c r="GR576" s="109"/>
      <c r="GS576" s="109"/>
      <c r="GT576" s="109"/>
      <c r="GU576" s="109"/>
      <c r="GV576" s="109"/>
      <c r="GW576" s="109"/>
      <c r="GX576" s="109"/>
      <c r="GY576" s="109"/>
      <c r="GZ576" s="109"/>
      <c r="HA576" s="109"/>
      <c r="HB576" s="109"/>
      <c r="HC576" s="109"/>
      <c r="HD576" s="109"/>
      <c r="HE576" s="109"/>
      <c r="HF576" s="109"/>
      <c r="HG576" s="109"/>
      <c r="HH576" s="109"/>
      <c r="HI576" s="109"/>
      <c r="HJ576" s="109"/>
      <c r="HK576" s="109"/>
      <c r="HL576" s="109"/>
      <c r="HM576" s="109"/>
      <c r="HN576" s="109"/>
      <c r="HO576" s="109"/>
      <c r="HP576" s="109"/>
      <c r="HQ576" s="109"/>
      <c r="HR576" s="109"/>
      <c r="HS576" s="109"/>
      <c r="HT576" s="109"/>
      <c r="HU576" s="109"/>
      <c r="HV576" s="109"/>
      <c r="HW576" s="109"/>
      <c r="HX576" s="109"/>
      <c r="HY576" s="109"/>
      <c r="HZ576" s="109"/>
      <c r="IA576" s="109"/>
      <c r="IB576" s="109"/>
      <c r="IC576" s="109"/>
      <c r="ID576" s="109"/>
      <c r="IE576" s="109"/>
      <c r="IF576" s="109"/>
      <c r="IG576" s="109"/>
      <c r="IH576" s="109"/>
      <c r="II576" s="109"/>
      <c r="IJ576" s="109"/>
      <c r="IK576" s="109"/>
      <c r="IL576" s="109"/>
      <c r="IM576" s="109"/>
      <c r="IN576" s="109"/>
      <c r="IO576" s="109"/>
      <c r="IP576" s="109"/>
      <c r="IQ576" s="109"/>
      <c r="IR576" s="109"/>
      <c r="IS576" s="109"/>
      <c r="IT576" s="109"/>
      <c r="IU576" s="109"/>
      <c r="IV576" s="109"/>
      <c r="IW576" s="109"/>
      <c r="IX576" s="109"/>
      <c r="IY576" s="109"/>
      <c r="IZ576" s="109"/>
      <c r="JA576" s="109"/>
      <c r="JB576" s="109"/>
      <c r="JC576" s="109"/>
      <c r="JD576" s="109"/>
      <c r="JE576" s="109"/>
      <c r="JF576" s="109"/>
      <c r="JG576" s="109"/>
      <c r="JH576" s="109"/>
      <c r="JI576" s="109"/>
      <c r="JJ576" s="109"/>
      <c r="JK576" s="109"/>
      <c r="JL576" s="109"/>
      <c r="JM576" s="109"/>
      <c r="JN576" s="109"/>
      <c r="JO576" s="109"/>
      <c r="JP576" s="109"/>
      <c r="JQ576" s="109"/>
      <c r="JR576" s="109"/>
      <c r="JS576" s="109"/>
      <c r="JT576" s="109"/>
      <c r="JU576" s="109"/>
      <c r="JV576" s="109"/>
      <c r="JW576" s="109"/>
      <c r="JX576" s="109"/>
      <c r="JY576" s="109"/>
      <c r="JZ576" s="109"/>
      <c r="KA576" s="109"/>
      <c r="KB576" s="109"/>
      <c r="KC576" s="109"/>
      <c r="KD576" s="109"/>
      <c r="KE576" s="109"/>
      <c r="KF576" s="109"/>
      <c r="KG576" s="109"/>
      <c r="KH576" s="109"/>
      <c r="KI576" s="109"/>
      <c r="KJ576" s="109"/>
      <c r="KK576" s="109"/>
      <c r="KL576" s="109"/>
      <c r="KM576" s="109"/>
      <c r="KN576" s="109"/>
      <c r="KO576" s="109"/>
      <c r="KP576" s="109"/>
      <c r="KQ576" s="109"/>
      <c r="KR576" s="109"/>
      <c r="KS576" s="109"/>
      <c r="KT576" s="109">
        <v>11</v>
      </c>
      <c r="KU576" s="109"/>
      <c r="KV576" s="109"/>
      <c r="KW576" s="109"/>
      <c r="KX576" s="109"/>
      <c r="KY576" s="109"/>
      <c r="KZ576" s="109"/>
      <c r="LA576" s="109"/>
      <c r="LB576" s="109"/>
      <c r="LC576" s="109"/>
      <c r="LD576" s="109"/>
      <c r="LE576" s="109"/>
      <c r="LF576" s="109"/>
      <c r="LG576" s="109"/>
      <c r="LH576" s="109"/>
      <c r="LI576" s="109"/>
      <c r="LJ576" s="109"/>
      <c r="LK576" s="109"/>
      <c r="LL576" s="109"/>
      <c r="LM576" s="109"/>
      <c r="LN576" s="109"/>
      <c r="LO576" s="109"/>
      <c r="LP576" s="109"/>
      <c r="LQ576" s="109"/>
      <c r="LR576" s="109"/>
      <c r="LS576" s="109"/>
      <c r="LT576" s="109"/>
      <c r="LU576" s="109"/>
      <c r="LV576" s="109"/>
      <c r="LW576" s="109"/>
      <c r="LX576" s="109"/>
      <c r="LY576" s="109"/>
      <c r="LZ576" s="109"/>
      <c r="MA576" s="109"/>
      <c r="MB576" s="109"/>
      <c r="MC576" s="109"/>
      <c r="MD576" s="109"/>
      <c r="ME576" s="109"/>
      <c r="MF576" s="109"/>
      <c r="MG576" s="109"/>
      <c r="MH576" s="109"/>
      <c r="MI576" s="109"/>
      <c r="MJ576" s="109"/>
      <c r="MK576" s="109"/>
      <c r="ML576" s="109"/>
      <c r="MM576" s="109"/>
      <c r="MN576" s="109"/>
      <c r="MO576" s="109"/>
      <c r="MP576" s="109"/>
      <c r="MQ576" s="109"/>
      <c r="MR576" s="109"/>
      <c r="MS576" s="109"/>
      <c r="MT576" s="109"/>
      <c r="MU576" s="109"/>
      <c r="MV576" s="109"/>
      <c r="MW576" s="109"/>
      <c r="MX576" s="109"/>
      <c r="MY576" s="109"/>
      <c r="MZ576" s="109"/>
      <c r="NA576" s="109"/>
      <c r="NB576" s="109"/>
      <c r="NC576" s="109"/>
      <c r="ND576" s="109"/>
      <c r="NE576" s="109"/>
      <c r="NF576" s="109"/>
      <c r="NG576" s="109"/>
      <c r="NH576" s="109"/>
      <c r="NI576" s="109"/>
      <c r="NJ576" s="109"/>
      <c r="NK576" s="109"/>
      <c r="NL576" s="109"/>
      <c r="NM576" s="109"/>
      <c r="NN576" s="109"/>
      <c r="NO576" s="109"/>
      <c r="NP576" s="109"/>
      <c r="NQ576" s="109"/>
      <c r="NR576" s="109"/>
      <c r="NS576" s="109"/>
      <c r="NT576" s="109"/>
      <c r="NU576" s="109"/>
      <c r="NV576" s="109"/>
      <c r="NW576" s="109"/>
      <c r="NX576" s="109"/>
      <c r="NY576" s="109"/>
      <c r="NZ576" s="109"/>
      <c r="OA576" s="109"/>
      <c r="OB576" s="109"/>
      <c r="OC576" s="109"/>
      <c r="OD576" s="109"/>
      <c r="OE576" s="109"/>
      <c r="OF576" s="109"/>
      <c r="OG576" s="109"/>
      <c r="OH576" s="109"/>
      <c r="OI576" s="109"/>
      <c r="OJ576" s="109"/>
      <c r="OK576" s="109"/>
      <c r="OL576" s="109"/>
      <c r="OM576" s="109"/>
      <c r="ON576" s="109"/>
      <c r="OO576" s="109"/>
      <c r="OP576" s="109"/>
      <c r="OQ576" s="109"/>
      <c r="OR576" s="109"/>
      <c r="OS576" s="109"/>
      <c r="OT576" s="109"/>
      <c r="OU576" s="109"/>
      <c r="OV576" s="109"/>
      <c r="OW576" s="109"/>
      <c r="OX576" s="109"/>
      <c r="OY576" s="109"/>
      <c r="OZ576" s="109"/>
      <c r="PA576" s="109"/>
      <c r="PB576" s="109"/>
      <c r="PC576" s="109"/>
      <c r="PD576" s="109"/>
      <c r="PE576" s="109"/>
      <c r="PF576" s="109"/>
      <c r="PG576" s="109"/>
      <c r="PH576" s="109"/>
      <c r="PI576" s="109"/>
      <c r="PJ576" s="109"/>
      <c r="PK576" s="109"/>
      <c r="PL576" s="109"/>
      <c r="PM576" s="109"/>
      <c r="PN576" s="109"/>
      <c r="PO576" s="109"/>
      <c r="PP576" s="109"/>
      <c r="PQ576" s="109"/>
      <c r="PR576" s="109"/>
      <c r="PS576" s="109"/>
      <c r="PT576" s="109"/>
      <c r="PU576" s="109"/>
      <c r="PV576" s="109"/>
      <c r="PW576" s="109"/>
      <c r="PX576" s="109"/>
      <c r="PY576" s="109"/>
      <c r="PZ576" s="109"/>
      <c r="QA576" s="109"/>
      <c r="QB576" s="109"/>
      <c r="QC576" s="109"/>
      <c r="QD576" s="109"/>
      <c r="QE576" s="109"/>
      <c r="QF576" s="109"/>
      <c r="QG576" s="109"/>
      <c r="QH576" s="109"/>
      <c r="QI576" s="109"/>
      <c r="QJ576" s="109"/>
      <c r="QK576" s="23">
        <f t="shared" si="8"/>
        <v>21</v>
      </c>
      <c r="QL576" s="125"/>
      <c r="QM576" s="125"/>
      <c r="QN576" s="125"/>
      <c r="QO576" s="125"/>
      <c r="QP576" s="125"/>
      <c r="QQ576" s="125"/>
      <c r="QR576" s="125"/>
    </row>
    <row r="577" spans="1:460" s="5" customFormat="1" ht="12.75" customHeight="1" x14ac:dyDescent="0.2">
      <c r="A577" s="52">
        <v>44795</v>
      </c>
      <c r="B577" s="90" t="s">
        <v>139</v>
      </c>
      <c r="C577" s="107"/>
      <c r="D577" s="107"/>
      <c r="E577" s="108"/>
      <c r="F577" s="108"/>
      <c r="G577" s="108"/>
      <c r="H577" s="108"/>
      <c r="I577" s="108"/>
      <c r="J577" s="108"/>
      <c r="K577" s="108"/>
      <c r="L577" s="108"/>
      <c r="M577" s="108"/>
      <c r="N577" s="109"/>
      <c r="O577" s="109"/>
      <c r="P577" s="109"/>
      <c r="Q577" s="109"/>
      <c r="R577" s="109"/>
      <c r="S577" s="109"/>
      <c r="T577" s="109"/>
      <c r="U577" s="109">
        <v>10</v>
      </c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 s="109"/>
      <c r="BD577" s="109"/>
      <c r="BE577" s="109"/>
      <c r="BF577" s="109"/>
      <c r="BG577" s="109"/>
      <c r="BH577" s="109"/>
      <c r="BI577" s="109"/>
      <c r="BJ577" s="109"/>
      <c r="BK577" s="109"/>
      <c r="BL577" s="109"/>
      <c r="BM577" s="109"/>
      <c r="BN577" s="109"/>
      <c r="BO577" s="109"/>
      <c r="BP577" s="109"/>
      <c r="BQ577" s="109"/>
      <c r="BR577" s="109"/>
      <c r="BS577" s="109"/>
      <c r="BT577" s="109"/>
      <c r="BU577" s="109"/>
      <c r="BV577" s="109"/>
      <c r="BW577" s="109"/>
      <c r="BX577" s="109"/>
      <c r="BY577" s="109"/>
      <c r="BZ577" s="109"/>
      <c r="CA577" s="109"/>
      <c r="CB577" s="109"/>
      <c r="CC577" s="109"/>
      <c r="CD577" s="109"/>
      <c r="CE577" s="109"/>
      <c r="CF577" s="109"/>
      <c r="CG577" s="109"/>
      <c r="CH577" s="109"/>
      <c r="CI577" s="109"/>
      <c r="CJ577" s="109"/>
      <c r="CK577" s="109"/>
      <c r="CL577" s="109"/>
      <c r="CM577" s="109"/>
      <c r="CN577" s="109"/>
      <c r="CO577" s="109"/>
      <c r="CP577" s="109"/>
      <c r="CQ577" s="109"/>
      <c r="CR577" s="109"/>
      <c r="CS577" s="109"/>
      <c r="CT577" s="109"/>
      <c r="CU577" s="109"/>
      <c r="CV577" s="109"/>
      <c r="CW577" s="109"/>
      <c r="CX577" s="109"/>
      <c r="CY577" s="109"/>
      <c r="CZ577" s="109"/>
      <c r="DA577" s="109"/>
      <c r="DB577" s="109"/>
      <c r="DC577" s="109"/>
      <c r="DD577" s="109"/>
      <c r="DE577" s="109"/>
      <c r="DF577" s="109"/>
      <c r="DG577" s="109"/>
      <c r="DH577" s="109"/>
      <c r="DI577" s="109"/>
      <c r="DJ577" s="109"/>
      <c r="DK577" s="109"/>
      <c r="DL577" s="109"/>
      <c r="DM577" s="109"/>
      <c r="DN577" s="109"/>
      <c r="DO577" s="109"/>
      <c r="DP577" s="109"/>
      <c r="DQ577" s="109"/>
      <c r="DR577" s="109"/>
      <c r="DS577" s="109"/>
      <c r="DT577" s="109"/>
      <c r="DU577" s="109"/>
      <c r="DV577" s="109"/>
      <c r="DW577" s="109"/>
      <c r="DX577" s="109"/>
      <c r="DY577" s="109"/>
      <c r="DZ577" s="109"/>
      <c r="EA577" s="109"/>
      <c r="EB577" s="109"/>
      <c r="EC577" s="109"/>
      <c r="ED577" s="109"/>
      <c r="EE577" s="109"/>
      <c r="EF577" s="109"/>
      <c r="EG577" s="109"/>
      <c r="EH577" s="109"/>
      <c r="EI577" s="109"/>
      <c r="EJ577" s="109"/>
      <c r="EK577" s="109"/>
      <c r="EL577" s="109"/>
      <c r="EM577" s="109"/>
      <c r="EN577" s="109"/>
      <c r="EO577" s="109"/>
      <c r="EP577" s="109"/>
      <c r="EQ577" s="109"/>
      <c r="ER577" s="109"/>
      <c r="ES577" s="109"/>
      <c r="ET577" s="109"/>
      <c r="EU577" s="109"/>
      <c r="EV577" s="109"/>
      <c r="EW577" s="109"/>
      <c r="EX577" s="109"/>
      <c r="EY577" s="109"/>
      <c r="EZ577" s="109"/>
      <c r="FA577" s="109"/>
      <c r="FB577" s="109"/>
      <c r="FC577" s="109"/>
      <c r="FD577" s="109"/>
      <c r="FE577" s="109"/>
      <c r="FF577" s="109"/>
      <c r="FG577" s="109"/>
      <c r="FH577" s="109"/>
      <c r="FI577" s="109"/>
      <c r="FJ577" s="109"/>
      <c r="FK577" s="109"/>
      <c r="FL577" s="109"/>
      <c r="FM577" s="109"/>
      <c r="FN577" s="109"/>
      <c r="FO577" s="109"/>
      <c r="FP577" s="109"/>
      <c r="FQ577" s="109"/>
      <c r="FR577" s="109"/>
      <c r="FS577" s="109"/>
      <c r="FT577" s="109"/>
      <c r="FU577" s="109"/>
      <c r="FV577" s="109"/>
      <c r="FW577" s="109"/>
      <c r="FX577" s="109"/>
      <c r="FY577" s="109"/>
      <c r="FZ577" s="109"/>
      <c r="GA577" s="109"/>
      <c r="GB577" s="109"/>
      <c r="GC577" s="109"/>
      <c r="GD577" s="109"/>
      <c r="GE577" s="109"/>
      <c r="GF577" s="109"/>
      <c r="GG577" s="109"/>
      <c r="GH577" s="109"/>
      <c r="GI577" s="109"/>
      <c r="GJ577" s="109"/>
      <c r="GK577" s="109"/>
      <c r="GL577" s="109"/>
      <c r="GM577" s="109"/>
      <c r="GN577" s="109"/>
      <c r="GO577" s="109"/>
      <c r="GP577" s="109"/>
      <c r="GQ577" s="109"/>
      <c r="GR577" s="109"/>
      <c r="GS577" s="109"/>
      <c r="GT577" s="109"/>
      <c r="GU577" s="109"/>
      <c r="GV577" s="109"/>
      <c r="GW577" s="109"/>
      <c r="GX577" s="109"/>
      <c r="GY577" s="109"/>
      <c r="GZ577" s="109"/>
      <c r="HA577" s="109"/>
      <c r="HB577" s="109"/>
      <c r="HC577" s="109"/>
      <c r="HD577" s="109"/>
      <c r="HE577" s="109"/>
      <c r="HF577" s="109"/>
      <c r="HG577" s="109"/>
      <c r="HH577" s="109"/>
      <c r="HI577" s="109"/>
      <c r="HJ577" s="109"/>
      <c r="HK577" s="109"/>
      <c r="HL577" s="109"/>
      <c r="HM577" s="109"/>
      <c r="HN577" s="109"/>
      <c r="HO577" s="109"/>
      <c r="HP577" s="109"/>
      <c r="HQ577" s="109"/>
      <c r="HR577" s="109"/>
      <c r="HS577" s="109"/>
      <c r="HT577" s="109"/>
      <c r="HU577" s="109"/>
      <c r="HV577" s="109"/>
      <c r="HW577" s="109"/>
      <c r="HX577" s="109"/>
      <c r="HY577" s="109"/>
      <c r="HZ577" s="109"/>
      <c r="IA577" s="109"/>
      <c r="IB577" s="109"/>
      <c r="IC577" s="109"/>
      <c r="ID577" s="109"/>
      <c r="IE577" s="109"/>
      <c r="IF577" s="109"/>
      <c r="IG577" s="109"/>
      <c r="IH577" s="109"/>
      <c r="II577" s="109"/>
      <c r="IJ577" s="109"/>
      <c r="IK577" s="109"/>
      <c r="IL577" s="109"/>
      <c r="IM577" s="109"/>
      <c r="IN577" s="109"/>
      <c r="IO577" s="109"/>
      <c r="IP577" s="109"/>
      <c r="IQ577" s="109"/>
      <c r="IR577" s="109"/>
      <c r="IS577" s="109"/>
      <c r="IT577" s="109"/>
      <c r="IU577" s="109"/>
      <c r="IV577" s="109"/>
      <c r="IW577" s="109"/>
      <c r="IX577" s="109"/>
      <c r="IY577" s="109"/>
      <c r="IZ577" s="109"/>
      <c r="JA577" s="109"/>
      <c r="JB577" s="109"/>
      <c r="JC577" s="109"/>
      <c r="JD577" s="109"/>
      <c r="JE577" s="109"/>
      <c r="JF577" s="109"/>
      <c r="JG577" s="109"/>
      <c r="JH577" s="109"/>
      <c r="JI577" s="109"/>
      <c r="JJ577" s="109"/>
      <c r="JK577" s="109"/>
      <c r="JL577" s="109"/>
      <c r="JM577" s="109"/>
      <c r="JN577" s="109"/>
      <c r="JO577" s="109"/>
      <c r="JP577" s="109"/>
      <c r="JQ577" s="109"/>
      <c r="JR577" s="109"/>
      <c r="JS577" s="109"/>
      <c r="JT577" s="109"/>
      <c r="JU577" s="109"/>
      <c r="JV577" s="109"/>
      <c r="JW577" s="109"/>
      <c r="JX577" s="109"/>
      <c r="JY577" s="109"/>
      <c r="JZ577" s="109"/>
      <c r="KA577" s="109"/>
      <c r="KB577" s="109"/>
      <c r="KC577" s="109"/>
      <c r="KD577" s="109"/>
      <c r="KE577" s="109"/>
      <c r="KF577" s="109"/>
      <c r="KG577" s="109"/>
      <c r="KH577" s="109"/>
      <c r="KI577" s="109"/>
      <c r="KJ577" s="109"/>
      <c r="KK577" s="109"/>
      <c r="KL577" s="109"/>
      <c r="KM577" s="109"/>
      <c r="KN577" s="109"/>
      <c r="KO577" s="109"/>
      <c r="KP577" s="109"/>
      <c r="KQ577" s="109"/>
      <c r="KR577" s="109"/>
      <c r="KS577" s="109"/>
      <c r="KT577" s="109"/>
      <c r="KU577" s="109"/>
      <c r="KV577" s="109"/>
      <c r="KW577" s="109"/>
      <c r="KX577" s="109"/>
      <c r="KY577" s="109"/>
      <c r="KZ577" s="109"/>
      <c r="LA577" s="109"/>
      <c r="LB577" s="109"/>
      <c r="LC577" s="109"/>
      <c r="LD577" s="109"/>
      <c r="LE577" s="109"/>
      <c r="LF577" s="109"/>
      <c r="LG577" s="109"/>
      <c r="LH577" s="109"/>
      <c r="LI577" s="109"/>
      <c r="LJ577" s="109"/>
      <c r="LK577" s="109"/>
      <c r="LL577" s="109"/>
      <c r="LM577" s="109"/>
      <c r="LN577" s="109"/>
      <c r="LO577" s="109"/>
      <c r="LP577" s="109"/>
      <c r="LQ577" s="109"/>
      <c r="LR577" s="109"/>
      <c r="LS577" s="109"/>
      <c r="LT577" s="109"/>
      <c r="LU577" s="109"/>
      <c r="LV577" s="109"/>
      <c r="LW577" s="109"/>
      <c r="LX577" s="109"/>
      <c r="LY577" s="109"/>
      <c r="LZ577" s="109"/>
      <c r="MA577" s="109"/>
      <c r="MB577" s="109"/>
      <c r="MC577" s="109"/>
      <c r="MD577" s="109"/>
      <c r="ME577" s="109"/>
      <c r="MF577" s="109"/>
      <c r="MG577" s="109"/>
      <c r="MH577" s="109"/>
      <c r="MI577" s="109"/>
      <c r="MJ577" s="109"/>
      <c r="MK577" s="109"/>
      <c r="ML577" s="109"/>
      <c r="MM577" s="109"/>
      <c r="MN577" s="109"/>
      <c r="MO577" s="109"/>
      <c r="MP577" s="109"/>
      <c r="MQ577" s="109"/>
      <c r="MR577" s="109"/>
      <c r="MS577" s="109"/>
      <c r="MT577" s="109"/>
      <c r="MU577" s="109"/>
      <c r="MV577" s="109"/>
      <c r="MW577" s="109"/>
      <c r="MX577" s="109"/>
      <c r="MY577" s="109"/>
      <c r="MZ577" s="109"/>
      <c r="NA577" s="109"/>
      <c r="NB577" s="109"/>
      <c r="NC577" s="109"/>
      <c r="ND577" s="109"/>
      <c r="NE577" s="109"/>
      <c r="NF577" s="109"/>
      <c r="NG577" s="109"/>
      <c r="NH577" s="109"/>
      <c r="NI577" s="109"/>
      <c r="NJ577" s="109"/>
      <c r="NK577" s="109"/>
      <c r="NL577" s="109"/>
      <c r="NM577" s="109"/>
      <c r="NN577" s="109"/>
      <c r="NO577" s="109"/>
      <c r="NP577" s="109"/>
      <c r="NQ577" s="109"/>
      <c r="NR577" s="109"/>
      <c r="NS577" s="109"/>
      <c r="NT577" s="109"/>
      <c r="NU577" s="109"/>
      <c r="NV577" s="109"/>
      <c r="NW577" s="109"/>
      <c r="NX577" s="109"/>
      <c r="NY577" s="109"/>
      <c r="NZ577" s="109"/>
      <c r="OA577" s="109"/>
      <c r="OB577" s="109"/>
      <c r="OC577" s="109"/>
      <c r="OD577" s="109"/>
      <c r="OE577" s="109"/>
      <c r="OF577" s="109"/>
      <c r="OG577" s="109"/>
      <c r="OH577" s="109"/>
      <c r="OI577" s="109"/>
      <c r="OJ577" s="109"/>
      <c r="OK577" s="109"/>
      <c r="OL577" s="109"/>
      <c r="OM577" s="109"/>
      <c r="ON577" s="109"/>
      <c r="OO577" s="109"/>
      <c r="OP577" s="109"/>
      <c r="OQ577" s="109"/>
      <c r="OR577" s="109"/>
      <c r="OS577" s="109"/>
      <c r="OT577" s="109"/>
      <c r="OU577" s="109"/>
      <c r="OV577" s="109"/>
      <c r="OW577" s="109"/>
      <c r="OX577" s="109"/>
      <c r="OY577" s="109"/>
      <c r="OZ577" s="109"/>
      <c r="PA577" s="109"/>
      <c r="PB577" s="109"/>
      <c r="PC577" s="109"/>
      <c r="PD577" s="109"/>
      <c r="PE577" s="109"/>
      <c r="PF577" s="109"/>
      <c r="PG577" s="109"/>
      <c r="PH577" s="109"/>
      <c r="PI577" s="109"/>
      <c r="PJ577" s="109"/>
      <c r="PK577" s="109"/>
      <c r="PL577" s="109"/>
      <c r="PM577" s="109"/>
      <c r="PN577" s="109"/>
      <c r="PO577" s="109"/>
      <c r="PP577" s="109"/>
      <c r="PQ577" s="109"/>
      <c r="PR577" s="109"/>
      <c r="PS577" s="109"/>
      <c r="PT577" s="109"/>
      <c r="PU577" s="109"/>
      <c r="PV577" s="109"/>
      <c r="PW577" s="109"/>
      <c r="PX577" s="109"/>
      <c r="PY577" s="109"/>
      <c r="PZ577" s="109"/>
      <c r="QA577" s="109"/>
      <c r="QB577" s="109"/>
      <c r="QC577" s="109"/>
      <c r="QD577" s="109"/>
      <c r="QE577" s="109"/>
      <c r="QF577" s="109"/>
      <c r="QG577" s="109"/>
      <c r="QH577" s="109"/>
      <c r="QI577" s="109"/>
      <c r="QJ577" s="109"/>
      <c r="QK577" s="23">
        <f t="shared" si="8"/>
        <v>10</v>
      </c>
      <c r="QL577" s="125"/>
      <c r="QM577" s="125"/>
      <c r="QN577" s="125"/>
      <c r="QO577" s="125"/>
      <c r="QP577" s="125"/>
      <c r="QQ577" s="125"/>
      <c r="QR577" s="125"/>
    </row>
    <row r="578" spans="1:460" s="5" customFormat="1" ht="12.75" customHeight="1" x14ac:dyDescent="0.2">
      <c r="A578" s="52">
        <v>44795</v>
      </c>
      <c r="B578" s="98" t="s">
        <v>251</v>
      </c>
      <c r="C578" s="107"/>
      <c r="D578" s="107"/>
      <c r="E578" s="108"/>
      <c r="F578" s="108"/>
      <c r="G578" s="108"/>
      <c r="H578" s="108"/>
      <c r="I578" s="108"/>
      <c r="J578" s="108"/>
      <c r="K578" s="108"/>
      <c r="L578" s="108"/>
      <c r="M578" s="108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 s="109"/>
      <c r="BD578" s="109"/>
      <c r="BE578" s="109"/>
      <c r="BF578" s="109"/>
      <c r="BG578" s="109"/>
      <c r="BH578" s="109"/>
      <c r="BI578" s="109"/>
      <c r="BJ578" s="109"/>
      <c r="BK578" s="109"/>
      <c r="BL578" s="109"/>
      <c r="BM578" s="109"/>
      <c r="BN578" s="109"/>
      <c r="BO578" s="109"/>
      <c r="BP578" s="109"/>
      <c r="BQ578" s="109"/>
      <c r="BR578" s="109"/>
      <c r="BS578" s="109"/>
      <c r="BT578" s="109"/>
      <c r="BU578" s="109"/>
      <c r="BV578" s="109"/>
      <c r="BW578" s="109"/>
      <c r="BX578" s="109"/>
      <c r="BY578" s="109"/>
      <c r="BZ578" s="109"/>
      <c r="CA578" s="109"/>
      <c r="CB578" s="109"/>
      <c r="CC578" s="109"/>
      <c r="CD578" s="109"/>
      <c r="CE578" s="109"/>
      <c r="CF578" s="109"/>
      <c r="CG578" s="109"/>
      <c r="CH578" s="109"/>
      <c r="CI578" s="109"/>
      <c r="CJ578" s="109"/>
      <c r="CK578" s="109"/>
      <c r="CL578" s="109"/>
      <c r="CM578" s="109"/>
      <c r="CN578" s="109"/>
      <c r="CO578" s="109"/>
      <c r="CP578" s="109"/>
      <c r="CQ578" s="109"/>
      <c r="CR578" s="109"/>
      <c r="CS578" s="109"/>
      <c r="CT578" s="109"/>
      <c r="CU578" s="109"/>
      <c r="CV578" s="109"/>
      <c r="CW578" s="109"/>
      <c r="CX578" s="109"/>
      <c r="CY578" s="109"/>
      <c r="CZ578" s="109"/>
      <c r="DA578" s="109"/>
      <c r="DB578" s="109"/>
      <c r="DC578" s="109"/>
      <c r="DD578" s="109"/>
      <c r="DE578" s="109"/>
      <c r="DF578" s="109"/>
      <c r="DG578" s="109"/>
      <c r="DH578" s="109"/>
      <c r="DI578" s="109"/>
      <c r="DJ578" s="109"/>
      <c r="DK578" s="109"/>
      <c r="DL578" s="109"/>
      <c r="DM578" s="109"/>
      <c r="DN578" s="109"/>
      <c r="DO578" s="109"/>
      <c r="DP578" s="109"/>
      <c r="DQ578" s="109"/>
      <c r="DR578" s="109"/>
      <c r="DS578" s="109"/>
      <c r="DT578" s="109"/>
      <c r="DU578" s="109"/>
      <c r="DV578" s="109"/>
      <c r="DW578" s="109"/>
      <c r="DX578" s="109"/>
      <c r="DY578" s="109"/>
      <c r="DZ578" s="109"/>
      <c r="EA578" s="109"/>
      <c r="EB578" s="109"/>
      <c r="EC578" s="109"/>
      <c r="ED578" s="109"/>
      <c r="EE578" s="109"/>
      <c r="EF578" s="109"/>
      <c r="EG578" s="109"/>
      <c r="EH578" s="109"/>
      <c r="EI578" s="109"/>
      <c r="EJ578" s="109"/>
      <c r="EK578" s="109"/>
      <c r="EL578" s="109"/>
      <c r="EM578" s="109"/>
      <c r="EN578" s="109"/>
      <c r="EO578" s="109"/>
      <c r="EP578" s="109"/>
      <c r="EQ578" s="109"/>
      <c r="ER578" s="109"/>
      <c r="ES578" s="109"/>
      <c r="ET578" s="109"/>
      <c r="EU578" s="109"/>
      <c r="EV578" s="109"/>
      <c r="EW578" s="109"/>
      <c r="EX578" s="109"/>
      <c r="EY578" s="109"/>
      <c r="EZ578" s="109"/>
      <c r="FA578" s="109"/>
      <c r="FB578" s="109"/>
      <c r="FC578" s="109"/>
      <c r="FD578" s="109"/>
      <c r="FE578" s="109"/>
      <c r="FF578" s="109"/>
      <c r="FG578" s="109"/>
      <c r="FH578" s="109"/>
      <c r="FI578" s="109"/>
      <c r="FJ578" s="109"/>
      <c r="FK578" s="109"/>
      <c r="FL578" s="109"/>
      <c r="FM578" s="109"/>
      <c r="FN578" s="109"/>
      <c r="FO578" s="109"/>
      <c r="FP578" s="109"/>
      <c r="FQ578" s="109"/>
      <c r="FR578" s="109"/>
      <c r="FS578" s="109"/>
      <c r="FT578" s="109"/>
      <c r="FU578" s="109"/>
      <c r="FV578" s="109"/>
      <c r="FW578" s="109"/>
      <c r="FX578" s="109"/>
      <c r="FY578" s="109"/>
      <c r="FZ578" s="109"/>
      <c r="GA578" s="109"/>
      <c r="GB578" s="109"/>
      <c r="GC578" s="109"/>
      <c r="GD578" s="109"/>
      <c r="GE578" s="109"/>
      <c r="GF578" s="109"/>
      <c r="GG578" s="109">
        <v>3</v>
      </c>
      <c r="GH578" s="109"/>
      <c r="GI578" s="109"/>
      <c r="GJ578" s="109"/>
      <c r="GK578" s="109"/>
      <c r="GL578" s="109"/>
      <c r="GM578" s="109"/>
      <c r="GN578" s="109"/>
      <c r="GO578" s="109"/>
      <c r="GP578" s="109"/>
      <c r="GQ578" s="109"/>
      <c r="GR578" s="109"/>
      <c r="GS578" s="109"/>
      <c r="GT578" s="109"/>
      <c r="GU578" s="109"/>
      <c r="GV578" s="109"/>
      <c r="GW578" s="109"/>
      <c r="GX578" s="109"/>
      <c r="GY578" s="109"/>
      <c r="GZ578" s="109"/>
      <c r="HA578" s="109"/>
      <c r="HB578" s="109"/>
      <c r="HC578" s="109"/>
      <c r="HD578" s="109"/>
      <c r="HE578" s="109"/>
      <c r="HF578" s="109"/>
      <c r="HG578" s="109"/>
      <c r="HH578" s="109"/>
      <c r="HI578" s="109"/>
      <c r="HJ578" s="109"/>
      <c r="HK578" s="109"/>
      <c r="HL578" s="109"/>
      <c r="HM578" s="109"/>
      <c r="HN578" s="109"/>
      <c r="HO578" s="109"/>
      <c r="HP578" s="109"/>
      <c r="HQ578" s="109"/>
      <c r="HR578" s="109"/>
      <c r="HS578" s="109"/>
      <c r="HT578" s="109"/>
      <c r="HU578" s="109"/>
      <c r="HV578" s="109">
        <v>2</v>
      </c>
      <c r="HW578" s="109"/>
      <c r="HX578" s="109"/>
      <c r="HY578" s="109"/>
      <c r="HZ578" s="109"/>
      <c r="IA578" s="109"/>
      <c r="IB578" s="109"/>
      <c r="IC578" s="109"/>
      <c r="ID578" s="109"/>
      <c r="IE578" s="109"/>
      <c r="IF578" s="109"/>
      <c r="IG578" s="109"/>
      <c r="IH578" s="109"/>
      <c r="II578" s="109"/>
      <c r="IJ578" s="109"/>
      <c r="IK578" s="109"/>
      <c r="IL578" s="109"/>
      <c r="IM578" s="109"/>
      <c r="IN578" s="109"/>
      <c r="IO578" s="109"/>
      <c r="IP578" s="109"/>
      <c r="IQ578" s="109"/>
      <c r="IR578" s="109"/>
      <c r="IS578" s="109"/>
      <c r="IT578" s="109"/>
      <c r="IU578" s="109"/>
      <c r="IV578" s="109"/>
      <c r="IW578" s="109"/>
      <c r="IX578" s="109"/>
      <c r="IY578" s="109"/>
      <c r="IZ578" s="109"/>
      <c r="JA578" s="109"/>
      <c r="JB578" s="109"/>
      <c r="JC578" s="109"/>
      <c r="JD578" s="109"/>
      <c r="JE578" s="109"/>
      <c r="JF578" s="109"/>
      <c r="JG578" s="109"/>
      <c r="JH578" s="109"/>
      <c r="JI578" s="109"/>
      <c r="JJ578" s="109"/>
      <c r="JK578" s="109"/>
      <c r="JL578" s="109"/>
      <c r="JM578" s="109"/>
      <c r="JN578" s="109"/>
      <c r="JO578" s="109"/>
      <c r="JP578" s="109"/>
      <c r="JQ578" s="109"/>
      <c r="JR578" s="109"/>
      <c r="JS578" s="109"/>
      <c r="JT578" s="109"/>
      <c r="JU578" s="109"/>
      <c r="JV578" s="109"/>
      <c r="JW578" s="109"/>
      <c r="JX578" s="109"/>
      <c r="JY578" s="109"/>
      <c r="JZ578" s="109"/>
      <c r="KA578" s="109"/>
      <c r="KB578" s="109"/>
      <c r="KC578" s="109"/>
      <c r="KD578" s="109"/>
      <c r="KE578" s="109"/>
      <c r="KF578" s="109"/>
      <c r="KG578" s="109"/>
      <c r="KH578" s="109"/>
      <c r="KI578" s="109"/>
      <c r="KJ578" s="109"/>
      <c r="KK578" s="109"/>
      <c r="KL578" s="109"/>
      <c r="KM578" s="109"/>
      <c r="KN578" s="109"/>
      <c r="KO578" s="109"/>
      <c r="KP578" s="109"/>
      <c r="KQ578" s="109"/>
      <c r="KR578" s="109"/>
      <c r="KS578" s="109"/>
      <c r="KT578" s="109"/>
      <c r="KU578" s="109"/>
      <c r="KV578" s="109"/>
      <c r="KW578" s="109"/>
      <c r="KX578" s="109"/>
      <c r="KY578" s="109"/>
      <c r="KZ578" s="109"/>
      <c r="LA578" s="109"/>
      <c r="LB578" s="109"/>
      <c r="LC578" s="109"/>
      <c r="LD578" s="109"/>
      <c r="LE578" s="109"/>
      <c r="LF578" s="109"/>
      <c r="LG578" s="109"/>
      <c r="LH578" s="109"/>
      <c r="LI578" s="109"/>
      <c r="LJ578" s="109"/>
      <c r="LK578" s="109"/>
      <c r="LL578" s="109"/>
      <c r="LM578" s="109"/>
      <c r="LN578" s="109"/>
      <c r="LO578" s="109"/>
      <c r="LP578" s="109"/>
      <c r="LQ578" s="109"/>
      <c r="LR578" s="109"/>
      <c r="LS578" s="109"/>
      <c r="LT578" s="109"/>
      <c r="LU578" s="109"/>
      <c r="LV578" s="109"/>
      <c r="LW578" s="109"/>
      <c r="LX578" s="109"/>
      <c r="LY578" s="109"/>
      <c r="LZ578" s="109"/>
      <c r="MA578" s="109"/>
      <c r="MB578" s="109"/>
      <c r="MC578" s="109"/>
      <c r="MD578" s="109"/>
      <c r="ME578" s="109"/>
      <c r="MF578" s="109"/>
      <c r="MG578" s="109"/>
      <c r="MH578" s="109"/>
      <c r="MI578" s="109"/>
      <c r="MJ578" s="109"/>
      <c r="MK578" s="109"/>
      <c r="ML578" s="109"/>
      <c r="MM578" s="109"/>
      <c r="MN578" s="109"/>
      <c r="MO578" s="109"/>
      <c r="MP578" s="109"/>
      <c r="MQ578" s="109"/>
      <c r="MR578" s="109"/>
      <c r="MS578" s="109"/>
      <c r="MT578" s="109"/>
      <c r="MU578" s="109"/>
      <c r="MV578" s="109"/>
      <c r="MW578" s="109"/>
      <c r="MX578" s="109"/>
      <c r="MY578" s="109"/>
      <c r="MZ578" s="109"/>
      <c r="NA578" s="109"/>
      <c r="NB578" s="109"/>
      <c r="NC578" s="109"/>
      <c r="ND578" s="109"/>
      <c r="NE578" s="109"/>
      <c r="NF578" s="109"/>
      <c r="NG578" s="109"/>
      <c r="NH578" s="109"/>
      <c r="NI578" s="109"/>
      <c r="NJ578" s="109"/>
      <c r="NK578" s="109"/>
      <c r="NL578" s="109"/>
      <c r="NM578" s="109"/>
      <c r="NN578" s="109"/>
      <c r="NO578" s="109"/>
      <c r="NP578" s="109"/>
      <c r="NQ578" s="109"/>
      <c r="NR578" s="109"/>
      <c r="NS578" s="109"/>
      <c r="NT578" s="109"/>
      <c r="NU578" s="109"/>
      <c r="NV578" s="109"/>
      <c r="NW578" s="109"/>
      <c r="NX578" s="109"/>
      <c r="NY578" s="109"/>
      <c r="NZ578" s="109"/>
      <c r="OA578" s="109"/>
      <c r="OB578" s="109"/>
      <c r="OC578" s="109"/>
      <c r="OD578" s="109"/>
      <c r="OE578" s="109"/>
      <c r="OF578" s="109"/>
      <c r="OG578" s="109"/>
      <c r="OH578" s="109"/>
      <c r="OI578" s="109"/>
      <c r="OJ578" s="109"/>
      <c r="OK578" s="109"/>
      <c r="OL578" s="109"/>
      <c r="OM578" s="109"/>
      <c r="ON578" s="109">
        <v>1</v>
      </c>
      <c r="OO578" s="109"/>
      <c r="OP578" s="109"/>
      <c r="OQ578" s="109"/>
      <c r="OR578" s="109"/>
      <c r="OS578" s="109"/>
      <c r="OT578" s="109"/>
      <c r="OU578" s="109"/>
      <c r="OV578" s="109"/>
      <c r="OW578" s="109"/>
      <c r="OX578" s="109"/>
      <c r="OY578" s="109"/>
      <c r="OZ578" s="109"/>
      <c r="PA578" s="109"/>
      <c r="PB578" s="109"/>
      <c r="PC578" s="109"/>
      <c r="PD578" s="109"/>
      <c r="PE578" s="109"/>
      <c r="PF578" s="109"/>
      <c r="PG578" s="109"/>
      <c r="PH578" s="109"/>
      <c r="PI578" s="109"/>
      <c r="PJ578" s="109"/>
      <c r="PK578" s="109"/>
      <c r="PL578" s="109"/>
      <c r="PM578" s="109"/>
      <c r="PN578" s="109"/>
      <c r="PO578" s="109"/>
      <c r="PP578" s="109"/>
      <c r="PQ578" s="109"/>
      <c r="PR578" s="109"/>
      <c r="PS578" s="109"/>
      <c r="PT578" s="109"/>
      <c r="PU578" s="109"/>
      <c r="PV578" s="109"/>
      <c r="PW578" s="109"/>
      <c r="PX578" s="109"/>
      <c r="PY578" s="109"/>
      <c r="PZ578" s="109"/>
      <c r="QA578" s="109"/>
      <c r="QB578" s="109"/>
      <c r="QC578" s="109"/>
      <c r="QD578" s="109"/>
      <c r="QE578" s="109"/>
      <c r="QF578" s="109"/>
      <c r="QG578" s="109"/>
      <c r="QH578" s="109"/>
      <c r="QI578" s="109"/>
      <c r="QJ578" s="109"/>
      <c r="QK578" s="23">
        <f t="shared" si="8"/>
        <v>6</v>
      </c>
      <c r="QL578" s="125"/>
      <c r="QM578" s="125"/>
      <c r="QN578" s="125"/>
      <c r="QO578" s="125"/>
      <c r="QP578" s="125"/>
      <c r="QQ578" s="125"/>
      <c r="QR578" s="125"/>
    </row>
    <row r="579" spans="1:460" s="5" customFormat="1" ht="12.75" customHeight="1" x14ac:dyDescent="0.2">
      <c r="A579" s="52">
        <v>44796</v>
      </c>
      <c r="B579" s="98" t="s">
        <v>283</v>
      </c>
      <c r="C579" s="107"/>
      <c r="D579" s="107">
        <v>10</v>
      </c>
      <c r="E579" s="108">
        <v>10</v>
      </c>
      <c r="F579" s="108"/>
      <c r="G579" s="108"/>
      <c r="H579" s="108"/>
      <c r="I579" s="108"/>
      <c r="J579" s="108"/>
      <c r="K579" s="108"/>
      <c r="L579" s="108"/>
      <c r="M579" s="108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 s="109"/>
      <c r="BD579" s="109"/>
      <c r="BE579" s="109"/>
      <c r="BF579" s="109"/>
      <c r="BG579" s="109"/>
      <c r="BH579" s="109"/>
      <c r="BI579" s="109"/>
      <c r="BJ579" s="109"/>
      <c r="BK579" s="109"/>
      <c r="BL579" s="109"/>
      <c r="BM579" s="109"/>
      <c r="BN579" s="109"/>
      <c r="BO579" s="109">
        <v>40</v>
      </c>
      <c r="BP579" s="109"/>
      <c r="BQ579" s="109"/>
      <c r="BR579" s="109"/>
      <c r="BS579" s="109">
        <v>40</v>
      </c>
      <c r="BT579" s="109"/>
      <c r="BU579" s="109"/>
      <c r="BV579" s="109"/>
      <c r="BW579" s="109"/>
      <c r="BX579" s="109"/>
      <c r="BY579" s="109"/>
      <c r="BZ579" s="109"/>
      <c r="CA579" s="109"/>
      <c r="CB579" s="109"/>
      <c r="CC579" s="109"/>
      <c r="CD579" s="109"/>
      <c r="CE579" s="109"/>
      <c r="CF579" s="109"/>
      <c r="CG579" s="109"/>
      <c r="CH579" s="109"/>
      <c r="CI579" s="109"/>
      <c r="CJ579" s="109"/>
      <c r="CK579" s="109"/>
      <c r="CL579" s="109"/>
      <c r="CM579" s="109"/>
      <c r="CN579" s="109"/>
      <c r="CO579" s="109"/>
      <c r="CP579" s="109"/>
      <c r="CQ579" s="109"/>
      <c r="CR579" s="109"/>
      <c r="CS579" s="109"/>
      <c r="CT579" s="109"/>
      <c r="CU579" s="109"/>
      <c r="CV579" s="109"/>
      <c r="CW579" s="109"/>
      <c r="CX579" s="109"/>
      <c r="CY579" s="109"/>
      <c r="CZ579" s="109"/>
      <c r="DA579" s="109"/>
      <c r="DB579" s="109"/>
      <c r="DC579" s="109"/>
      <c r="DD579" s="109"/>
      <c r="DE579" s="109"/>
      <c r="DF579" s="109"/>
      <c r="DG579" s="109"/>
      <c r="DH579" s="109"/>
      <c r="DI579" s="109"/>
      <c r="DJ579" s="109"/>
      <c r="DK579" s="109"/>
      <c r="DL579" s="109">
        <v>30</v>
      </c>
      <c r="DM579" s="109"/>
      <c r="DN579" s="109"/>
      <c r="DO579" s="109"/>
      <c r="DP579" s="109"/>
      <c r="DQ579" s="109"/>
      <c r="DR579" s="109"/>
      <c r="DS579" s="109"/>
      <c r="DT579" s="109"/>
      <c r="DU579" s="109">
        <v>20</v>
      </c>
      <c r="DV579" s="109"/>
      <c r="DW579" s="109"/>
      <c r="DX579" s="109"/>
      <c r="DY579" s="109"/>
      <c r="DZ579" s="109"/>
      <c r="EA579" s="109"/>
      <c r="EB579" s="109"/>
      <c r="EC579" s="109"/>
      <c r="ED579" s="109"/>
      <c r="EE579" s="109"/>
      <c r="EF579" s="109"/>
      <c r="EG579" s="109"/>
      <c r="EH579" s="109"/>
      <c r="EI579" s="109"/>
      <c r="EJ579" s="109"/>
      <c r="EK579" s="109"/>
      <c r="EL579" s="109"/>
      <c r="EM579" s="109"/>
      <c r="EN579" s="109"/>
      <c r="EO579" s="109"/>
      <c r="EP579" s="109"/>
      <c r="EQ579" s="109"/>
      <c r="ER579" s="109"/>
      <c r="ES579" s="109"/>
      <c r="ET579" s="109"/>
      <c r="EU579" s="109"/>
      <c r="EV579" s="109"/>
      <c r="EW579" s="109"/>
      <c r="EX579" s="109"/>
      <c r="EY579" s="109"/>
      <c r="EZ579" s="109"/>
      <c r="FA579" s="109"/>
      <c r="FB579" s="109"/>
      <c r="FC579" s="109"/>
      <c r="FD579" s="109"/>
      <c r="FE579" s="109"/>
      <c r="FF579" s="109"/>
      <c r="FG579" s="109"/>
      <c r="FH579" s="109"/>
      <c r="FI579" s="109"/>
      <c r="FJ579" s="109"/>
      <c r="FK579" s="109"/>
      <c r="FL579" s="109"/>
      <c r="FM579" s="109"/>
      <c r="FN579" s="109"/>
      <c r="FO579" s="109"/>
      <c r="FP579" s="109"/>
      <c r="FQ579" s="109"/>
      <c r="FR579" s="109"/>
      <c r="FS579" s="109"/>
      <c r="FT579" s="109"/>
      <c r="FU579" s="109"/>
      <c r="FV579" s="109"/>
      <c r="FW579" s="109"/>
      <c r="FX579" s="109"/>
      <c r="FY579" s="109"/>
      <c r="FZ579" s="109"/>
      <c r="GA579" s="109"/>
      <c r="GB579" s="109"/>
      <c r="GC579" s="109"/>
      <c r="GD579" s="109"/>
      <c r="GE579" s="109"/>
      <c r="GF579" s="109"/>
      <c r="GG579" s="109"/>
      <c r="GH579" s="109"/>
      <c r="GI579" s="109"/>
      <c r="GJ579" s="109"/>
      <c r="GK579" s="109"/>
      <c r="GL579" s="109"/>
      <c r="GM579" s="109"/>
      <c r="GN579" s="109"/>
      <c r="GO579" s="109"/>
      <c r="GP579" s="109"/>
      <c r="GQ579" s="109"/>
      <c r="GR579" s="109"/>
      <c r="GS579" s="109"/>
      <c r="GT579" s="109"/>
      <c r="GU579" s="109"/>
      <c r="GV579" s="109"/>
      <c r="GW579" s="109"/>
      <c r="GX579" s="109"/>
      <c r="GY579" s="109"/>
      <c r="GZ579" s="109"/>
      <c r="HA579" s="109"/>
      <c r="HB579" s="109"/>
      <c r="HC579" s="109"/>
      <c r="HD579" s="109"/>
      <c r="HE579" s="109"/>
      <c r="HF579" s="109"/>
      <c r="HG579" s="109"/>
      <c r="HH579" s="109"/>
      <c r="HI579" s="109"/>
      <c r="HJ579" s="109"/>
      <c r="HK579" s="109"/>
      <c r="HL579" s="109"/>
      <c r="HM579" s="109"/>
      <c r="HN579" s="109"/>
      <c r="HO579" s="109"/>
      <c r="HP579" s="109"/>
      <c r="HQ579" s="109"/>
      <c r="HR579" s="109"/>
      <c r="HS579" s="109"/>
      <c r="HT579" s="109"/>
      <c r="HU579" s="109"/>
      <c r="HV579" s="109"/>
      <c r="HW579" s="109"/>
      <c r="HX579" s="109"/>
      <c r="HY579" s="109"/>
      <c r="HZ579" s="109"/>
      <c r="IA579" s="109"/>
      <c r="IB579" s="109"/>
      <c r="IC579" s="109"/>
      <c r="ID579" s="109"/>
      <c r="IE579" s="109"/>
      <c r="IF579" s="109"/>
      <c r="IG579" s="109"/>
      <c r="IH579" s="109"/>
      <c r="II579" s="109"/>
      <c r="IJ579" s="109"/>
      <c r="IK579" s="109"/>
      <c r="IL579" s="109"/>
      <c r="IM579" s="109"/>
      <c r="IN579" s="109"/>
      <c r="IO579" s="109"/>
      <c r="IP579" s="109"/>
      <c r="IQ579" s="109"/>
      <c r="IR579" s="109"/>
      <c r="IS579" s="109"/>
      <c r="IT579" s="109"/>
      <c r="IU579" s="109"/>
      <c r="IV579" s="109"/>
      <c r="IW579" s="109"/>
      <c r="IX579" s="109"/>
      <c r="IY579" s="109"/>
      <c r="IZ579" s="109"/>
      <c r="JA579" s="109"/>
      <c r="JB579" s="109"/>
      <c r="JC579" s="109"/>
      <c r="JD579" s="109"/>
      <c r="JE579" s="109"/>
      <c r="JF579" s="109"/>
      <c r="JG579" s="109"/>
      <c r="JH579" s="109"/>
      <c r="JI579" s="109"/>
      <c r="JJ579" s="109"/>
      <c r="JK579" s="109"/>
      <c r="JL579" s="109"/>
      <c r="JM579" s="109"/>
      <c r="JN579" s="109"/>
      <c r="JO579" s="109"/>
      <c r="JP579" s="109"/>
      <c r="JQ579" s="109"/>
      <c r="JR579" s="109"/>
      <c r="JS579" s="109"/>
      <c r="JT579" s="109"/>
      <c r="JU579" s="109"/>
      <c r="JV579" s="109"/>
      <c r="JW579" s="109"/>
      <c r="JX579" s="109"/>
      <c r="JY579" s="109"/>
      <c r="JZ579" s="109"/>
      <c r="KA579" s="109"/>
      <c r="KB579" s="109"/>
      <c r="KC579" s="109"/>
      <c r="KD579" s="109"/>
      <c r="KE579" s="109"/>
      <c r="KF579" s="109"/>
      <c r="KG579" s="109"/>
      <c r="KH579" s="109"/>
      <c r="KI579" s="109"/>
      <c r="KJ579" s="109"/>
      <c r="KK579" s="109"/>
      <c r="KL579" s="109"/>
      <c r="KM579" s="109"/>
      <c r="KN579" s="109"/>
      <c r="KO579" s="109"/>
      <c r="KP579" s="109"/>
      <c r="KQ579" s="109"/>
      <c r="KR579" s="109"/>
      <c r="KS579" s="109"/>
      <c r="KT579" s="109"/>
      <c r="KU579" s="109"/>
      <c r="KV579" s="109"/>
      <c r="KW579" s="109"/>
      <c r="KX579" s="109"/>
      <c r="KY579" s="109"/>
      <c r="KZ579" s="109"/>
      <c r="LA579" s="109"/>
      <c r="LB579" s="109"/>
      <c r="LC579" s="109"/>
      <c r="LD579" s="109"/>
      <c r="LE579" s="109"/>
      <c r="LF579" s="109"/>
      <c r="LG579" s="109"/>
      <c r="LH579" s="109">
        <v>20</v>
      </c>
      <c r="LI579" s="109"/>
      <c r="LJ579" s="109"/>
      <c r="LK579" s="109"/>
      <c r="LL579" s="109"/>
      <c r="LM579" s="109"/>
      <c r="LN579" s="109"/>
      <c r="LO579" s="109"/>
      <c r="LP579" s="109"/>
      <c r="LQ579" s="109"/>
      <c r="LR579" s="109"/>
      <c r="LS579" s="109"/>
      <c r="LT579" s="109"/>
      <c r="LU579" s="109"/>
      <c r="LV579" s="109"/>
      <c r="LW579" s="109"/>
      <c r="LX579" s="109"/>
      <c r="LY579" s="109"/>
      <c r="LZ579" s="109"/>
      <c r="MA579" s="109"/>
      <c r="MB579" s="109"/>
      <c r="MC579" s="109"/>
      <c r="MD579" s="109"/>
      <c r="ME579" s="109"/>
      <c r="MF579" s="109"/>
      <c r="MG579" s="109"/>
      <c r="MH579" s="109"/>
      <c r="MI579" s="109"/>
      <c r="MJ579" s="109"/>
      <c r="MK579" s="109"/>
      <c r="ML579" s="109"/>
      <c r="MM579" s="109"/>
      <c r="MN579" s="109"/>
      <c r="MO579" s="109"/>
      <c r="MP579" s="109"/>
      <c r="MQ579" s="109"/>
      <c r="MR579" s="109"/>
      <c r="MS579" s="109"/>
      <c r="MT579" s="109"/>
      <c r="MU579" s="109"/>
      <c r="MV579" s="109"/>
      <c r="MW579" s="109"/>
      <c r="MX579" s="109"/>
      <c r="MY579" s="109"/>
      <c r="MZ579" s="109"/>
      <c r="NA579" s="109"/>
      <c r="NB579" s="109"/>
      <c r="NC579" s="109"/>
      <c r="ND579" s="109"/>
      <c r="NE579" s="109"/>
      <c r="NF579" s="109"/>
      <c r="NG579" s="109"/>
      <c r="NH579" s="109"/>
      <c r="NI579" s="109"/>
      <c r="NJ579" s="109"/>
      <c r="NK579" s="109"/>
      <c r="NL579" s="109"/>
      <c r="NM579" s="109"/>
      <c r="NN579" s="109"/>
      <c r="NO579" s="109"/>
      <c r="NP579" s="109"/>
      <c r="NQ579" s="109"/>
      <c r="NR579" s="109"/>
      <c r="NS579" s="109"/>
      <c r="NT579" s="109"/>
      <c r="NU579" s="109"/>
      <c r="NV579" s="109"/>
      <c r="NW579" s="109"/>
      <c r="NX579" s="109"/>
      <c r="NY579" s="109"/>
      <c r="NZ579" s="109"/>
      <c r="OA579" s="109"/>
      <c r="OB579" s="109"/>
      <c r="OC579" s="109"/>
      <c r="OD579" s="109"/>
      <c r="OE579" s="109"/>
      <c r="OF579" s="109"/>
      <c r="OG579" s="109"/>
      <c r="OH579" s="109"/>
      <c r="OI579" s="109"/>
      <c r="OJ579" s="109"/>
      <c r="OK579" s="109"/>
      <c r="OL579" s="109"/>
      <c r="OM579" s="109"/>
      <c r="ON579" s="109"/>
      <c r="OO579" s="109"/>
      <c r="OP579" s="109"/>
      <c r="OQ579" s="109"/>
      <c r="OR579" s="109"/>
      <c r="OS579" s="109"/>
      <c r="OT579" s="109"/>
      <c r="OU579" s="109"/>
      <c r="OV579" s="109"/>
      <c r="OW579" s="109"/>
      <c r="OX579" s="109"/>
      <c r="OY579" s="109"/>
      <c r="OZ579" s="109"/>
      <c r="PA579" s="109"/>
      <c r="PB579" s="109"/>
      <c r="PC579" s="109"/>
      <c r="PD579" s="109"/>
      <c r="PE579" s="109"/>
      <c r="PF579" s="109"/>
      <c r="PG579" s="109"/>
      <c r="PH579" s="109"/>
      <c r="PI579" s="109"/>
      <c r="PJ579" s="109"/>
      <c r="PK579" s="109"/>
      <c r="PL579" s="109"/>
      <c r="PM579" s="109"/>
      <c r="PN579" s="109"/>
      <c r="PO579" s="109"/>
      <c r="PP579" s="109"/>
      <c r="PQ579" s="109"/>
      <c r="PR579" s="109"/>
      <c r="PS579" s="109"/>
      <c r="PT579" s="109"/>
      <c r="PU579" s="109"/>
      <c r="PV579" s="109"/>
      <c r="PW579" s="109"/>
      <c r="PX579" s="109"/>
      <c r="PY579" s="109"/>
      <c r="PZ579" s="109"/>
      <c r="QA579" s="109"/>
      <c r="QB579" s="109"/>
      <c r="QC579" s="109"/>
      <c r="QD579" s="109"/>
      <c r="QE579" s="109"/>
      <c r="QF579" s="109"/>
      <c r="QG579" s="109"/>
      <c r="QH579" s="109"/>
      <c r="QI579" s="109"/>
      <c r="QJ579" s="109"/>
      <c r="QK579" s="23">
        <f t="shared" si="8"/>
        <v>170</v>
      </c>
      <c r="QL579" s="125"/>
      <c r="QM579" s="125"/>
      <c r="QN579" s="125"/>
      <c r="QO579" s="125"/>
      <c r="QP579" s="125"/>
      <c r="QQ579" s="125"/>
      <c r="QR579" s="125"/>
    </row>
    <row r="580" spans="1:460" s="5" customFormat="1" ht="12.75" customHeight="1" x14ac:dyDescent="0.2">
      <c r="A580" s="52">
        <v>44796</v>
      </c>
      <c r="B580" s="90" t="s">
        <v>474</v>
      </c>
      <c r="C580" s="107"/>
      <c r="D580" s="107"/>
      <c r="E580" s="108"/>
      <c r="F580" s="108"/>
      <c r="G580" s="108"/>
      <c r="H580" s="108"/>
      <c r="I580" s="108"/>
      <c r="J580" s="108"/>
      <c r="K580" s="108"/>
      <c r="L580" s="108"/>
      <c r="M580" s="108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 s="109"/>
      <c r="BD580" s="109"/>
      <c r="BE580" s="109"/>
      <c r="BF580" s="109"/>
      <c r="BG580" s="109"/>
      <c r="BH580" s="109">
        <v>2</v>
      </c>
      <c r="BI580" s="109"/>
      <c r="BJ580" s="109"/>
      <c r="BK580" s="109"/>
      <c r="BL580" s="109"/>
      <c r="BM580" s="109"/>
      <c r="BN580" s="109"/>
      <c r="BO580" s="109"/>
      <c r="BP580" s="109"/>
      <c r="BQ580" s="109"/>
      <c r="BR580" s="109"/>
      <c r="BS580" s="109"/>
      <c r="BT580" s="109"/>
      <c r="BU580" s="109"/>
      <c r="BV580" s="109"/>
      <c r="BW580" s="109"/>
      <c r="BX580" s="109"/>
      <c r="BY580" s="109"/>
      <c r="BZ580" s="109"/>
      <c r="CA580" s="109"/>
      <c r="CB580" s="109"/>
      <c r="CC580" s="109"/>
      <c r="CD580" s="109"/>
      <c r="CE580" s="109"/>
      <c r="CF580" s="109"/>
      <c r="CG580" s="109"/>
      <c r="CH580" s="109"/>
      <c r="CI580" s="109"/>
      <c r="CJ580" s="109"/>
      <c r="CK580" s="109"/>
      <c r="CL580" s="109"/>
      <c r="CM580" s="109"/>
      <c r="CN580" s="109"/>
      <c r="CO580" s="109"/>
      <c r="CP580" s="109"/>
      <c r="CQ580" s="109"/>
      <c r="CR580" s="109"/>
      <c r="CS580" s="109"/>
      <c r="CT580" s="109"/>
      <c r="CU580" s="109"/>
      <c r="CV580" s="109"/>
      <c r="CW580" s="109"/>
      <c r="CX580" s="109"/>
      <c r="CY580" s="109"/>
      <c r="CZ580" s="109"/>
      <c r="DA580" s="109"/>
      <c r="DB580" s="109"/>
      <c r="DC580" s="109"/>
      <c r="DD580" s="109"/>
      <c r="DE580" s="109"/>
      <c r="DF580" s="109"/>
      <c r="DG580" s="109"/>
      <c r="DH580" s="109"/>
      <c r="DI580" s="109"/>
      <c r="DJ580" s="109"/>
      <c r="DK580" s="109"/>
      <c r="DL580" s="109"/>
      <c r="DM580" s="109"/>
      <c r="DN580" s="109"/>
      <c r="DO580" s="109"/>
      <c r="DP580" s="109"/>
      <c r="DQ580" s="109"/>
      <c r="DR580" s="109"/>
      <c r="DS580" s="109"/>
      <c r="DT580" s="109"/>
      <c r="DU580" s="109"/>
      <c r="DV580" s="109"/>
      <c r="DW580" s="109"/>
      <c r="DX580" s="109"/>
      <c r="DY580" s="109"/>
      <c r="DZ580" s="109"/>
      <c r="EA580" s="109"/>
      <c r="EB580" s="109"/>
      <c r="EC580" s="109"/>
      <c r="ED580" s="109"/>
      <c r="EE580" s="109"/>
      <c r="EF580" s="109"/>
      <c r="EG580" s="109"/>
      <c r="EH580" s="109"/>
      <c r="EI580" s="109"/>
      <c r="EJ580" s="109"/>
      <c r="EK580" s="109"/>
      <c r="EL580" s="109"/>
      <c r="EM580" s="109"/>
      <c r="EN580" s="109"/>
      <c r="EO580" s="109"/>
      <c r="EP580" s="109"/>
      <c r="EQ580" s="109"/>
      <c r="ER580" s="109"/>
      <c r="ES580" s="109"/>
      <c r="ET580" s="109"/>
      <c r="EU580" s="109"/>
      <c r="EV580" s="109"/>
      <c r="EW580" s="109"/>
      <c r="EX580" s="109"/>
      <c r="EY580" s="109"/>
      <c r="EZ580" s="109"/>
      <c r="FA580" s="109"/>
      <c r="FB580" s="109"/>
      <c r="FC580" s="109"/>
      <c r="FD580" s="109"/>
      <c r="FE580" s="109"/>
      <c r="FF580" s="109"/>
      <c r="FG580" s="109"/>
      <c r="FH580" s="109"/>
      <c r="FI580" s="109"/>
      <c r="FJ580" s="109"/>
      <c r="FK580" s="109"/>
      <c r="FL580" s="109"/>
      <c r="FM580" s="109"/>
      <c r="FN580" s="109"/>
      <c r="FO580" s="109"/>
      <c r="FP580" s="109"/>
      <c r="FQ580" s="109"/>
      <c r="FR580" s="109"/>
      <c r="FS580" s="109"/>
      <c r="FT580" s="109"/>
      <c r="FU580" s="109"/>
      <c r="FV580" s="109"/>
      <c r="FW580" s="109"/>
      <c r="FX580" s="109"/>
      <c r="FY580" s="109"/>
      <c r="FZ580" s="109"/>
      <c r="GA580" s="109"/>
      <c r="GB580" s="109"/>
      <c r="GC580" s="109"/>
      <c r="GD580" s="109"/>
      <c r="GE580" s="109"/>
      <c r="GF580" s="109"/>
      <c r="GG580" s="109"/>
      <c r="GH580" s="109"/>
      <c r="GI580" s="109"/>
      <c r="GJ580" s="109"/>
      <c r="GK580" s="109"/>
      <c r="GL580" s="109"/>
      <c r="GM580" s="109"/>
      <c r="GN580" s="109"/>
      <c r="GO580" s="109"/>
      <c r="GP580" s="109"/>
      <c r="GQ580" s="109"/>
      <c r="GR580" s="109"/>
      <c r="GS580" s="109"/>
      <c r="GT580" s="109"/>
      <c r="GU580" s="109"/>
      <c r="GV580" s="109"/>
      <c r="GW580" s="109"/>
      <c r="GX580" s="109"/>
      <c r="GY580" s="109"/>
      <c r="GZ580" s="109"/>
      <c r="HA580" s="109"/>
      <c r="HB580" s="109"/>
      <c r="HC580" s="109"/>
      <c r="HD580" s="109"/>
      <c r="HE580" s="109"/>
      <c r="HF580" s="109"/>
      <c r="HG580" s="109"/>
      <c r="HH580" s="109"/>
      <c r="HI580" s="109"/>
      <c r="HJ580" s="109"/>
      <c r="HK580" s="109"/>
      <c r="HL580" s="109"/>
      <c r="HM580" s="109"/>
      <c r="HN580" s="109"/>
      <c r="HO580" s="109"/>
      <c r="HP580" s="109"/>
      <c r="HQ580" s="109"/>
      <c r="HR580" s="109"/>
      <c r="HS580" s="109"/>
      <c r="HT580" s="109"/>
      <c r="HU580" s="109"/>
      <c r="HV580" s="109"/>
      <c r="HW580" s="109"/>
      <c r="HX580" s="109"/>
      <c r="HY580" s="109"/>
      <c r="HZ580" s="109"/>
      <c r="IA580" s="109"/>
      <c r="IB580" s="109"/>
      <c r="IC580" s="109"/>
      <c r="ID580" s="109"/>
      <c r="IE580" s="109"/>
      <c r="IF580" s="109"/>
      <c r="IG580" s="109"/>
      <c r="IH580" s="109"/>
      <c r="II580" s="109"/>
      <c r="IJ580" s="109"/>
      <c r="IK580" s="109"/>
      <c r="IL580" s="109"/>
      <c r="IM580" s="109"/>
      <c r="IN580" s="109"/>
      <c r="IO580" s="109"/>
      <c r="IP580" s="109"/>
      <c r="IQ580" s="109"/>
      <c r="IR580" s="109"/>
      <c r="IS580" s="109"/>
      <c r="IT580" s="109"/>
      <c r="IU580" s="109"/>
      <c r="IV580" s="109"/>
      <c r="IW580" s="109"/>
      <c r="IX580" s="109"/>
      <c r="IY580" s="109"/>
      <c r="IZ580" s="109"/>
      <c r="JA580" s="109"/>
      <c r="JB580" s="109"/>
      <c r="JC580" s="109"/>
      <c r="JD580" s="109"/>
      <c r="JE580" s="109"/>
      <c r="JF580" s="109"/>
      <c r="JG580" s="109"/>
      <c r="JH580" s="109"/>
      <c r="JI580" s="109"/>
      <c r="JJ580" s="109">
        <v>8</v>
      </c>
      <c r="JK580" s="109"/>
      <c r="JL580" s="109"/>
      <c r="JM580" s="109"/>
      <c r="JN580" s="109"/>
      <c r="JO580" s="109"/>
      <c r="JP580" s="109"/>
      <c r="JQ580" s="109"/>
      <c r="JR580" s="109"/>
      <c r="JS580" s="109"/>
      <c r="JT580" s="109"/>
      <c r="JU580" s="109"/>
      <c r="JV580" s="109"/>
      <c r="JW580" s="109"/>
      <c r="JX580" s="109"/>
      <c r="JY580" s="109"/>
      <c r="JZ580" s="109"/>
      <c r="KA580" s="109"/>
      <c r="KB580" s="109"/>
      <c r="KC580" s="109"/>
      <c r="KD580" s="109"/>
      <c r="KE580" s="109"/>
      <c r="KF580" s="109"/>
      <c r="KG580" s="109"/>
      <c r="KH580" s="109"/>
      <c r="KI580" s="109"/>
      <c r="KJ580" s="109"/>
      <c r="KK580" s="109"/>
      <c r="KL580" s="109"/>
      <c r="KM580" s="109"/>
      <c r="KN580" s="109"/>
      <c r="KO580" s="109"/>
      <c r="KP580" s="109"/>
      <c r="KQ580" s="109"/>
      <c r="KR580" s="109"/>
      <c r="KS580" s="109"/>
      <c r="KT580" s="109"/>
      <c r="KU580" s="109"/>
      <c r="KV580" s="109"/>
      <c r="KW580" s="109"/>
      <c r="KX580" s="109"/>
      <c r="KY580" s="109"/>
      <c r="KZ580" s="109"/>
      <c r="LA580" s="109"/>
      <c r="LB580" s="109"/>
      <c r="LC580" s="109"/>
      <c r="LD580" s="109"/>
      <c r="LE580" s="109"/>
      <c r="LF580" s="109"/>
      <c r="LG580" s="109"/>
      <c r="LH580" s="109"/>
      <c r="LI580" s="109"/>
      <c r="LJ580" s="109"/>
      <c r="LK580" s="109"/>
      <c r="LL580" s="109"/>
      <c r="LM580" s="109"/>
      <c r="LN580" s="109"/>
      <c r="LO580" s="109"/>
      <c r="LP580" s="109"/>
      <c r="LQ580" s="109"/>
      <c r="LR580" s="109"/>
      <c r="LS580" s="109"/>
      <c r="LT580" s="109"/>
      <c r="LU580" s="109"/>
      <c r="LV580" s="109"/>
      <c r="LW580" s="109"/>
      <c r="LX580" s="109"/>
      <c r="LY580" s="109"/>
      <c r="LZ580" s="109"/>
      <c r="MA580" s="109"/>
      <c r="MB580" s="109"/>
      <c r="MC580" s="109"/>
      <c r="MD580" s="109"/>
      <c r="ME580" s="109"/>
      <c r="MF580" s="109"/>
      <c r="MG580" s="109"/>
      <c r="MH580" s="109"/>
      <c r="MI580" s="109"/>
      <c r="MJ580" s="109"/>
      <c r="MK580" s="109"/>
      <c r="ML580" s="109"/>
      <c r="MM580" s="109"/>
      <c r="MN580" s="109"/>
      <c r="MO580" s="109"/>
      <c r="MP580" s="109"/>
      <c r="MQ580" s="109"/>
      <c r="MR580" s="109"/>
      <c r="MS580" s="109"/>
      <c r="MT580" s="109"/>
      <c r="MU580" s="109"/>
      <c r="MV580" s="109"/>
      <c r="MW580" s="109"/>
      <c r="MX580" s="109"/>
      <c r="MY580" s="109"/>
      <c r="MZ580" s="109"/>
      <c r="NA580" s="109"/>
      <c r="NB580" s="109"/>
      <c r="NC580" s="109"/>
      <c r="ND580" s="109"/>
      <c r="NE580" s="109"/>
      <c r="NF580" s="109"/>
      <c r="NG580" s="109"/>
      <c r="NH580" s="109"/>
      <c r="NI580" s="109"/>
      <c r="NJ580" s="109"/>
      <c r="NK580" s="109"/>
      <c r="NL580" s="109"/>
      <c r="NM580" s="109"/>
      <c r="NN580" s="109"/>
      <c r="NO580" s="109"/>
      <c r="NP580" s="109"/>
      <c r="NQ580" s="109"/>
      <c r="NR580" s="109"/>
      <c r="NS580" s="109"/>
      <c r="NT580" s="109"/>
      <c r="NU580" s="109"/>
      <c r="NV580" s="109"/>
      <c r="NW580" s="109"/>
      <c r="NX580" s="109"/>
      <c r="NY580" s="109"/>
      <c r="NZ580" s="109"/>
      <c r="OA580" s="109"/>
      <c r="OB580" s="109"/>
      <c r="OC580" s="109"/>
      <c r="OD580" s="109"/>
      <c r="OE580" s="109"/>
      <c r="OF580" s="109"/>
      <c r="OG580" s="109"/>
      <c r="OH580" s="109"/>
      <c r="OI580" s="109"/>
      <c r="OJ580" s="109"/>
      <c r="OK580" s="109"/>
      <c r="OL580" s="109"/>
      <c r="OM580" s="109"/>
      <c r="ON580" s="109"/>
      <c r="OO580" s="109"/>
      <c r="OP580" s="109"/>
      <c r="OQ580" s="109"/>
      <c r="OR580" s="109"/>
      <c r="OS580" s="109"/>
      <c r="OT580" s="109"/>
      <c r="OU580" s="109"/>
      <c r="OV580" s="109"/>
      <c r="OW580" s="109"/>
      <c r="OX580" s="109"/>
      <c r="OY580" s="109"/>
      <c r="OZ580" s="109"/>
      <c r="PA580" s="109"/>
      <c r="PB580" s="109"/>
      <c r="PC580" s="109"/>
      <c r="PD580" s="109"/>
      <c r="PE580" s="109"/>
      <c r="PF580" s="109"/>
      <c r="PG580" s="109"/>
      <c r="PH580" s="109"/>
      <c r="PI580" s="109"/>
      <c r="PJ580" s="109"/>
      <c r="PK580" s="109"/>
      <c r="PL580" s="109"/>
      <c r="PM580" s="109"/>
      <c r="PN580" s="109"/>
      <c r="PO580" s="109"/>
      <c r="PP580" s="109"/>
      <c r="PQ580" s="109"/>
      <c r="PR580" s="109"/>
      <c r="PS580" s="109"/>
      <c r="PT580" s="109"/>
      <c r="PU580" s="109"/>
      <c r="PV580" s="109"/>
      <c r="PW580" s="109"/>
      <c r="PX580" s="109"/>
      <c r="PY580" s="109"/>
      <c r="PZ580" s="109"/>
      <c r="QA580" s="109"/>
      <c r="QB580" s="109"/>
      <c r="QC580" s="109">
        <v>1</v>
      </c>
      <c r="QD580" s="109"/>
      <c r="QE580" s="109"/>
      <c r="QF580" s="109"/>
      <c r="QG580" s="109"/>
      <c r="QH580" s="109"/>
      <c r="QI580" s="109"/>
      <c r="QJ580" s="109"/>
      <c r="QK580" s="23">
        <f t="shared" si="8"/>
        <v>11</v>
      </c>
      <c r="QL580" s="125"/>
      <c r="QM580" s="125"/>
      <c r="QN580" s="125"/>
      <c r="QO580" s="125"/>
      <c r="QP580" s="125"/>
      <c r="QQ580" s="125"/>
      <c r="QR580" s="125"/>
    </row>
    <row r="581" spans="1:460" s="5" customFormat="1" ht="12.75" customHeight="1" x14ac:dyDescent="0.2">
      <c r="A581" s="52">
        <v>44796</v>
      </c>
      <c r="B581" s="98" t="s">
        <v>75</v>
      </c>
      <c r="C581" s="107"/>
      <c r="D581" s="107"/>
      <c r="E581" s="108"/>
      <c r="F581" s="108"/>
      <c r="G581" s="108"/>
      <c r="H581" s="108"/>
      <c r="I581" s="108"/>
      <c r="J581" s="108"/>
      <c r="K581" s="108"/>
      <c r="L581" s="108"/>
      <c r="M581" s="108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 s="109"/>
      <c r="BD581" s="109"/>
      <c r="BE581" s="109"/>
      <c r="BF581" s="109"/>
      <c r="BG581" s="109"/>
      <c r="BH581" s="109"/>
      <c r="BI581" s="109"/>
      <c r="BJ581" s="109"/>
      <c r="BK581" s="109"/>
      <c r="BL581" s="109"/>
      <c r="BM581" s="109"/>
      <c r="BN581" s="109"/>
      <c r="BO581" s="109"/>
      <c r="BP581" s="109"/>
      <c r="BQ581" s="109"/>
      <c r="BR581" s="109"/>
      <c r="BS581" s="109"/>
      <c r="BT581" s="109"/>
      <c r="BU581" s="109"/>
      <c r="BV581" s="109"/>
      <c r="BW581" s="109"/>
      <c r="BX581" s="109"/>
      <c r="BY581" s="109"/>
      <c r="BZ581" s="109"/>
      <c r="CA581" s="109"/>
      <c r="CB581" s="109"/>
      <c r="CC581" s="109"/>
      <c r="CD581" s="109"/>
      <c r="CE581" s="109"/>
      <c r="CF581" s="109"/>
      <c r="CG581" s="109"/>
      <c r="CH581" s="109"/>
      <c r="CI581" s="109"/>
      <c r="CJ581" s="109"/>
      <c r="CK581" s="109"/>
      <c r="CL581" s="109"/>
      <c r="CM581" s="109"/>
      <c r="CN581" s="109"/>
      <c r="CO581" s="109"/>
      <c r="CP581" s="109"/>
      <c r="CQ581" s="109"/>
      <c r="CR581" s="109"/>
      <c r="CS581" s="109"/>
      <c r="CT581" s="109"/>
      <c r="CU581" s="109"/>
      <c r="CV581" s="109"/>
      <c r="CW581" s="109"/>
      <c r="CX581" s="109"/>
      <c r="CY581" s="109"/>
      <c r="CZ581" s="109"/>
      <c r="DA581" s="109"/>
      <c r="DB581" s="109"/>
      <c r="DC581" s="109"/>
      <c r="DD581" s="109"/>
      <c r="DE581" s="109"/>
      <c r="DF581" s="109"/>
      <c r="DG581" s="109"/>
      <c r="DH581" s="109"/>
      <c r="DI581" s="109"/>
      <c r="DJ581" s="109"/>
      <c r="DK581" s="109"/>
      <c r="DL581" s="109"/>
      <c r="DM581" s="109"/>
      <c r="DN581" s="109"/>
      <c r="DO581" s="109"/>
      <c r="DP581" s="109"/>
      <c r="DQ581" s="109"/>
      <c r="DR581" s="109"/>
      <c r="DS581" s="109"/>
      <c r="DT581" s="109"/>
      <c r="DU581" s="109"/>
      <c r="DV581" s="109"/>
      <c r="DW581" s="109"/>
      <c r="DX581" s="109"/>
      <c r="DY581" s="109"/>
      <c r="DZ581" s="109"/>
      <c r="EA581" s="109"/>
      <c r="EB581" s="109"/>
      <c r="EC581" s="109"/>
      <c r="ED581" s="109"/>
      <c r="EE581" s="109"/>
      <c r="EF581" s="109"/>
      <c r="EG581" s="109"/>
      <c r="EH581" s="109"/>
      <c r="EI581" s="109"/>
      <c r="EJ581" s="109"/>
      <c r="EK581" s="109"/>
      <c r="EL581" s="109"/>
      <c r="EM581" s="109"/>
      <c r="EN581" s="109"/>
      <c r="EO581" s="109"/>
      <c r="EP581" s="109"/>
      <c r="EQ581" s="109"/>
      <c r="ER581" s="109"/>
      <c r="ES581" s="109"/>
      <c r="ET581" s="109"/>
      <c r="EU581" s="109"/>
      <c r="EV581" s="109"/>
      <c r="EW581" s="109"/>
      <c r="EX581" s="109"/>
      <c r="EY581" s="109"/>
      <c r="EZ581" s="109"/>
      <c r="FA581" s="109"/>
      <c r="FB581" s="109"/>
      <c r="FC581" s="109"/>
      <c r="FD581" s="109"/>
      <c r="FE581" s="109"/>
      <c r="FF581" s="109"/>
      <c r="FG581" s="109"/>
      <c r="FH581" s="109"/>
      <c r="FI581" s="109"/>
      <c r="FJ581" s="109"/>
      <c r="FK581" s="109"/>
      <c r="FL581" s="109"/>
      <c r="FM581" s="109"/>
      <c r="FN581" s="109"/>
      <c r="FO581" s="109"/>
      <c r="FP581" s="109"/>
      <c r="FQ581" s="109"/>
      <c r="FR581" s="109"/>
      <c r="FS581" s="109"/>
      <c r="FT581" s="109"/>
      <c r="FU581" s="109"/>
      <c r="FV581" s="109"/>
      <c r="FW581" s="109"/>
      <c r="FX581" s="109"/>
      <c r="FY581" s="109"/>
      <c r="FZ581" s="109"/>
      <c r="GA581" s="109"/>
      <c r="GB581" s="109"/>
      <c r="GC581" s="109"/>
      <c r="GD581" s="109"/>
      <c r="GE581" s="109"/>
      <c r="GF581" s="109"/>
      <c r="GG581" s="109"/>
      <c r="GH581" s="109"/>
      <c r="GI581" s="109"/>
      <c r="GJ581" s="109"/>
      <c r="GK581" s="109"/>
      <c r="GL581" s="109"/>
      <c r="GM581" s="109"/>
      <c r="GN581" s="109"/>
      <c r="GO581" s="109"/>
      <c r="GP581" s="109"/>
      <c r="GQ581" s="109"/>
      <c r="GR581" s="109"/>
      <c r="GS581" s="109"/>
      <c r="GT581" s="109"/>
      <c r="GU581" s="109"/>
      <c r="GV581" s="109"/>
      <c r="GW581" s="109"/>
      <c r="GX581" s="109"/>
      <c r="GY581" s="109"/>
      <c r="GZ581" s="109"/>
      <c r="HA581" s="109"/>
      <c r="HB581" s="109"/>
      <c r="HC581" s="109"/>
      <c r="HD581" s="109"/>
      <c r="HE581" s="109"/>
      <c r="HF581" s="109"/>
      <c r="HG581" s="109"/>
      <c r="HH581" s="109"/>
      <c r="HI581" s="109"/>
      <c r="HJ581" s="109"/>
      <c r="HK581" s="109"/>
      <c r="HL581" s="109"/>
      <c r="HM581" s="109"/>
      <c r="HN581" s="109"/>
      <c r="HO581" s="109"/>
      <c r="HP581" s="109"/>
      <c r="HQ581" s="109"/>
      <c r="HR581" s="109"/>
      <c r="HS581" s="109"/>
      <c r="HT581" s="109"/>
      <c r="HU581" s="109"/>
      <c r="HV581" s="109"/>
      <c r="HW581" s="109"/>
      <c r="HX581" s="109"/>
      <c r="HY581" s="109"/>
      <c r="HZ581" s="109"/>
      <c r="IA581" s="109"/>
      <c r="IB581" s="109"/>
      <c r="IC581" s="109"/>
      <c r="ID581" s="109"/>
      <c r="IE581" s="109"/>
      <c r="IF581" s="109"/>
      <c r="IG581" s="109"/>
      <c r="IH581" s="109"/>
      <c r="II581" s="109"/>
      <c r="IJ581" s="109"/>
      <c r="IK581" s="109"/>
      <c r="IL581" s="109"/>
      <c r="IM581" s="109"/>
      <c r="IN581" s="109"/>
      <c r="IO581" s="109"/>
      <c r="IP581" s="109"/>
      <c r="IQ581" s="109"/>
      <c r="IR581" s="109"/>
      <c r="IS581" s="109"/>
      <c r="IT581" s="109"/>
      <c r="IU581" s="109"/>
      <c r="IV581" s="109"/>
      <c r="IW581" s="109"/>
      <c r="IX581" s="109"/>
      <c r="IY581" s="109"/>
      <c r="IZ581" s="109"/>
      <c r="JA581" s="109"/>
      <c r="JB581" s="109"/>
      <c r="JC581" s="109"/>
      <c r="JD581" s="109"/>
      <c r="JE581" s="109"/>
      <c r="JF581" s="109"/>
      <c r="JG581" s="109"/>
      <c r="JH581" s="109"/>
      <c r="JI581" s="109"/>
      <c r="JJ581" s="109"/>
      <c r="JK581" s="109"/>
      <c r="JL581" s="109"/>
      <c r="JM581" s="109"/>
      <c r="JN581" s="109"/>
      <c r="JO581" s="109"/>
      <c r="JP581" s="109"/>
      <c r="JQ581" s="109"/>
      <c r="JR581" s="109"/>
      <c r="JS581" s="109"/>
      <c r="JT581" s="109"/>
      <c r="JU581" s="109"/>
      <c r="JV581" s="109"/>
      <c r="JW581" s="109"/>
      <c r="JX581" s="109"/>
      <c r="JY581" s="109"/>
      <c r="JZ581" s="109"/>
      <c r="KA581" s="109"/>
      <c r="KB581" s="109"/>
      <c r="KC581" s="109"/>
      <c r="KD581" s="109"/>
      <c r="KE581" s="109"/>
      <c r="KF581" s="109"/>
      <c r="KG581" s="109"/>
      <c r="KH581" s="109"/>
      <c r="KI581" s="109"/>
      <c r="KJ581" s="109"/>
      <c r="KK581" s="109"/>
      <c r="KL581" s="109"/>
      <c r="KM581" s="109"/>
      <c r="KN581" s="109"/>
      <c r="KO581" s="109"/>
      <c r="KP581" s="109"/>
      <c r="KQ581" s="109"/>
      <c r="KR581" s="109"/>
      <c r="KS581" s="109"/>
      <c r="KT581" s="109"/>
      <c r="KU581" s="109"/>
      <c r="KV581" s="109"/>
      <c r="KW581" s="109"/>
      <c r="KX581" s="109"/>
      <c r="KY581" s="109"/>
      <c r="KZ581" s="109"/>
      <c r="LA581" s="109"/>
      <c r="LB581" s="109"/>
      <c r="LC581" s="109"/>
      <c r="LD581" s="109"/>
      <c r="LE581" s="109"/>
      <c r="LF581" s="109"/>
      <c r="LG581" s="109"/>
      <c r="LH581" s="109"/>
      <c r="LI581" s="109"/>
      <c r="LJ581" s="109"/>
      <c r="LK581" s="109"/>
      <c r="LL581" s="109"/>
      <c r="LM581" s="109"/>
      <c r="LN581" s="109"/>
      <c r="LO581" s="109"/>
      <c r="LP581" s="109"/>
      <c r="LQ581" s="109"/>
      <c r="LR581" s="109"/>
      <c r="LS581" s="109"/>
      <c r="LT581" s="109"/>
      <c r="LU581" s="109"/>
      <c r="LV581" s="109"/>
      <c r="LW581" s="109"/>
      <c r="LX581" s="109"/>
      <c r="LY581" s="109"/>
      <c r="LZ581" s="109"/>
      <c r="MA581" s="109"/>
      <c r="MB581" s="109"/>
      <c r="MC581" s="109"/>
      <c r="MD581" s="109"/>
      <c r="ME581" s="109"/>
      <c r="MF581" s="109"/>
      <c r="MG581" s="109"/>
      <c r="MH581" s="109"/>
      <c r="MI581" s="109"/>
      <c r="MJ581" s="109"/>
      <c r="MK581" s="109"/>
      <c r="ML581" s="109"/>
      <c r="MM581" s="109"/>
      <c r="MN581" s="109"/>
      <c r="MO581" s="109"/>
      <c r="MP581" s="109"/>
      <c r="MQ581" s="109"/>
      <c r="MR581" s="109"/>
      <c r="MS581" s="109"/>
      <c r="MT581" s="109"/>
      <c r="MU581" s="109"/>
      <c r="MV581" s="109"/>
      <c r="MW581" s="109"/>
      <c r="MX581" s="109"/>
      <c r="MY581" s="109"/>
      <c r="MZ581" s="109"/>
      <c r="NA581" s="109"/>
      <c r="NB581" s="109"/>
      <c r="NC581" s="109"/>
      <c r="ND581" s="109"/>
      <c r="NE581" s="109"/>
      <c r="NF581" s="109"/>
      <c r="NG581" s="109"/>
      <c r="NH581" s="109"/>
      <c r="NI581" s="109"/>
      <c r="NJ581" s="109"/>
      <c r="NK581" s="109"/>
      <c r="NL581" s="109"/>
      <c r="NM581" s="109"/>
      <c r="NN581" s="109"/>
      <c r="NO581" s="109"/>
      <c r="NP581" s="109"/>
      <c r="NQ581" s="109"/>
      <c r="NR581" s="109"/>
      <c r="NS581" s="109"/>
      <c r="NT581" s="109"/>
      <c r="NU581" s="109"/>
      <c r="NV581" s="109"/>
      <c r="NW581" s="109"/>
      <c r="NX581" s="109"/>
      <c r="NY581" s="109"/>
      <c r="NZ581" s="109"/>
      <c r="OA581" s="109"/>
      <c r="OB581" s="109"/>
      <c r="OC581" s="109"/>
      <c r="OD581" s="109"/>
      <c r="OE581" s="109"/>
      <c r="OF581" s="109"/>
      <c r="OG581" s="109"/>
      <c r="OH581" s="109"/>
      <c r="OI581" s="109"/>
      <c r="OJ581" s="109"/>
      <c r="OK581" s="109"/>
      <c r="OL581" s="109"/>
      <c r="OM581" s="109"/>
      <c r="ON581" s="109"/>
      <c r="OO581" s="109"/>
      <c r="OP581" s="109"/>
      <c r="OQ581" s="109"/>
      <c r="OR581" s="109"/>
      <c r="OS581" s="109"/>
      <c r="OT581" s="109"/>
      <c r="OU581" s="109"/>
      <c r="OV581" s="109"/>
      <c r="OW581" s="109"/>
      <c r="OX581" s="109"/>
      <c r="OY581" s="109"/>
      <c r="OZ581" s="109"/>
      <c r="PA581" s="109"/>
      <c r="PB581" s="109"/>
      <c r="PC581" s="109"/>
      <c r="PD581" s="109"/>
      <c r="PE581" s="109"/>
      <c r="PF581" s="109"/>
      <c r="PG581" s="109"/>
      <c r="PH581" s="109"/>
      <c r="PI581" s="109"/>
      <c r="PJ581" s="109"/>
      <c r="PK581" s="109"/>
      <c r="PL581" s="109"/>
      <c r="PM581" s="109"/>
      <c r="PN581" s="109"/>
      <c r="PO581" s="109"/>
      <c r="PP581" s="109"/>
      <c r="PQ581" s="109"/>
      <c r="PR581" s="109"/>
      <c r="PS581" s="109"/>
      <c r="PT581" s="109"/>
      <c r="PU581" s="109"/>
      <c r="PV581" s="109"/>
      <c r="PW581" s="109"/>
      <c r="PX581" s="109"/>
      <c r="PY581" s="109"/>
      <c r="PZ581" s="109"/>
      <c r="QA581" s="109"/>
      <c r="QB581" s="109"/>
      <c r="QC581" s="109"/>
      <c r="QD581" s="109"/>
      <c r="QE581" s="109"/>
      <c r="QF581" s="109"/>
      <c r="QG581" s="109">
        <v>75</v>
      </c>
      <c r="QH581" s="109"/>
      <c r="QI581" s="109"/>
      <c r="QJ581" s="109"/>
      <c r="QK581" s="23">
        <f t="shared" si="8"/>
        <v>75</v>
      </c>
      <c r="QL581" s="125"/>
      <c r="QM581" s="125"/>
      <c r="QN581" s="125"/>
      <c r="QO581" s="125"/>
      <c r="QP581" s="125"/>
      <c r="QQ581" s="125"/>
      <c r="QR581" s="125"/>
    </row>
    <row r="582" spans="1:460" s="5" customFormat="1" ht="12.75" customHeight="1" x14ac:dyDescent="0.2">
      <c r="A582" s="52">
        <v>44796</v>
      </c>
      <c r="B582" s="98" t="s">
        <v>75</v>
      </c>
      <c r="C582" s="107"/>
      <c r="D582" s="107"/>
      <c r="E582" s="108"/>
      <c r="F582" s="108"/>
      <c r="G582" s="108"/>
      <c r="H582" s="108"/>
      <c r="I582" s="108"/>
      <c r="J582" s="108"/>
      <c r="K582" s="108"/>
      <c r="L582" s="108"/>
      <c r="M582" s="108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>
        <v>1</v>
      </c>
      <c r="AX582" s="109"/>
      <c r="AY582" s="109"/>
      <c r="AZ582" s="109"/>
      <c r="BA582" s="109"/>
      <c r="BB582" s="109"/>
      <c r="BC582" s="109"/>
      <c r="BD582" s="109"/>
      <c r="BE582" s="109"/>
      <c r="BF582" s="109"/>
      <c r="BG582" s="109"/>
      <c r="BH582" s="109"/>
      <c r="BI582" s="109"/>
      <c r="BJ582" s="109"/>
      <c r="BK582" s="109"/>
      <c r="BL582" s="109"/>
      <c r="BM582" s="109"/>
      <c r="BN582" s="109"/>
      <c r="BO582" s="109"/>
      <c r="BP582" s="109"/>
      <c r="BQ582" s="109"/>
      <c r="BR582" s="109"/>
      <c r="BS582" s="109"/>
      <c r="BT582" s="109"/>
      <c r="BU582" s="109"/>
      <c r="BV582" s="109"/>
      <c r="BW582" s="109"/>
      <c r="BX582" s="109"/>
      <c r="BY582" s="109">
        <v>40</v>
      </c>
      <c r="BZ582" s="109"/>
      <c r="CA582" s="109"/>
      <c r="CB582" s="109"/>
      <c r="CC582" s="109"/>
      <c r="CD582" s="109"/>
      <c r="CE582" s="109"/>
      <c r="CF582" s="109"/>
      <c r="CG582" s="109"/>
      <c r="CH582" s="109"/>
      <c r="CI582" s="109"/>
      <c r="CJ582" s="109"/>
      <c r="CK582" s="109"/>
      <c r="CL582" s="109"/>
      <c r="CM582" s="109"/>
      <c r="CN582" s="109"/>
      <c r="CO582" s="109"/>
      <c r="CP582" s="109"/>
      <c r="CQ582" s="109"/>
      <c r="CR582" s="109"/>
      <c r="CS582" s="109"/>
      <c r="CT582" s="109"/>
      <c r="CU582" s="109"/>
      <c r="CV582" s="109"/>
      <c r="CW582" s="109"/>
      <c r="CX582" s="109"/>
      <c r="CY582" s="109"/>
      <c r="CZ582" s="109"/>
      <c r="DA582" s="109"/>
      <c r="DB582" s="109"/>
      <c r="DC582" s="109"/>
      <c r="DD582" s="109"/>
      <c r="DE582" s="109"/>
      <c r="DF582" s="109"/>
      <c r="DG582" s="109"/>
      <c r="DH582" s="109"/>
      <c r="DI582" s="109"/>
      <c r="DJ582" s="109">
        <v>10</v>
      </c>
      <c r="DK582" s="109"/>
      <c r="DL582" s="109"/>
      <c r="DM582" s="109"/>
      <c r="DN582" s="109"/>
      <c r="DO582" s="109"/>
      <c r="DP582" s="109"/>
      <c r="DQ582" s="109"/>
      <c r="DR582" s="109"/>
      <c r="DS582" s="109"/>
      <c r="DT582" s="109"/>
      <c r="DU582" s="109"/>
      <c r="DV582" s="109"/>
      <c r="DW582" s="109"/>
      <c r="DX582" s="109"/>
      <c r="DY582" s="109"/>
      <c r="DZ582" s="109"/>
      <c r="EA582" s="109"/>
      <c r="EB582" s="109">
        <v>10</v>
      </c>
      <c r="EC582" s="109"/>
      <c r="ED582" s="109"/>
      <c r="EE582" s="109"/>
      <c r="EF582" s="109"/>
      <c r="EG582" s="109"/>
      <c r="EH582" s="109"/>
      <c r="EI582" s="109"/>
      <c r="EJ582" s="109"/>
      <c r="EK582" s="109"/>
      <c r="EL582" s="109"/>
      <c r="EM582" s="109"/>
      <c r="EN582" s="109"/>
      <c r="EO582" s="109"/>
      <c r="EP582" s="109"/>
      <c r="EQ582" s="109"/>
      <c r="ER582" s="109"/>
      <c r="ES582" s="109"/>
      <c r="ET582" s="109"/>
      <c r="EU582" s="109"/>
      <c r="EV582" s="109"/>
      <c r="EW582" s="109"/>
      <c r="EX582" s="109"/>
      <c r="EY582" s="109"/>
      <c r="EZ582" s="109"/>
      <c r="FA582" s="109"/>
      <c r="FB582" s="109"/>
      <c r="FC582" s="109"/>
      <c r="FD582" s="109"/>
      <c r="FE582" s="109"/>
      <c r="FF582" s="109"/>
      <c r="FG582" s="109"/>
      <c r="FH582" s="109"/>
      <c r="FI582" s="109"/>
      <c r="FJ582" s="109"/>
      <c r="FK582" s="109"/>
      <c r="FL582" s="109"/>
      <c r="FM582" s="109"/>
      <c r="FN582" s="109"/>
      <c r="FO582" s="109"/>
      <c r="FP582" s="109"/>
      <c r="FQ582" s="109"/>
      <c r="FR582" s="109"/>
      <c r="FS582" s="109"/>
      <c r="FT582" s="109"/>
      <c r="FU582" s="109"/>
      <c r="FV582" s="109"/>
      <c r="FW582" s="109"/>
      <c r="FX582" s="109"/>
      <c r="FY582" s="109"/>
      <c r="FZ582" s="109"/>
      <c r="GA582" s="109"/>
      <c r="GB582" s="109"/>
      <c r="GC582" s="109"/>
      <c r="GD582" s="109"/>
      <c r="GE582" s="109"/>
      <c r="GF582" s="109"/>
      <c r="GG582" s="109"/>
      <c r="GH582" s="109"/>
      <c r="GI582" s="109"/>
      <c r="GJ582" s="109"/>
      <c r="GK582" s="109"/>
      <c r="GL582" s="109"/>
      <c r="GM582" s="109"/>
      <c r="GN582" s="109"/>
      <c r="GO582" s="109"/>
      <c r="GP582" s="109"/>
      <c r="GQ582" s="109"/>
      <c r="GR582" s="109"/>
      <c r="GS582" s="109"/>
      <c r="GT582" s="109"/>
      <c r="GU582" s="109"/>
      <c r="GV582" s="109"/>
      <c r="GW582" s="109"/>
      <c r="GX582" s="109"/>
      <c r="GY582" s="109"/>
      <c r="GZ582" s="109"/>
      <c r="HA582" s="109"/>
      <c r="HB582" s="109"/>
      <c r="HC582" s="109"/>
      <c r="HD582" s="109"/>
      <c r="HE582" s="109"/>
      <c r="HF582" s="109"/>
      <c r="HG582" s="109"/>
      <c r="HH582" s="109"/>
      <c r="HI582" s="109"/>
      <c r="HJ582" s="109"/>
      <c r="HK582" s="109"/>
      <c r="HL582" s="109"/>
      <c r="HM582" s="109"/>
      <c r="HN582" s="109"/>
      <c r="HO582" s="109"/>
      <c r="HP582" s="109"/>
      <c r="HQ582" s="109"/>
      <c r="HR582" s="109"/>
      <c r="HS582" s="109"/>
      <c r="HT582" s="109"/>
      <c r="HU582" s="109"/>
      <c r="HV582" s="109"/>
      <c r="HW582" s="109"/>
      <c r="HX582" s="109"/>
      <c r="HY582" s="109"/>
      <c r="HZ582" s="109"/>
      <c r="IA582" s="109"/>
      <c r="IB582" s="109"/>
      <c r="IC582" s="109"/>
      <c r="ID582" s="109"/>
      <c r="IE582" s="109"/>
      <c r="IF582" s="109"/>
      <c r="IG582" s="109"/>
      <c r="IH582" s="109"/>
      <c r="II582" s="109"/>
      <c r="IJ582" s="109"/>
      <c r="IK582" s="109"/>
      <c r="IL582" s="109"/>
      <c r="IM582" s="109"/>
      <c r="IN582" s="109"/>
      <c r="IO582" s="109"/>
      <c r="IP582" s="109"/>
      <c r="IQ582" s="109"/>
      <c r="IR582" s="109"/>
      <c r="IS582" s="109"/>
      <c r="IT582" s="109"/>
      <c r="IU582" s="109"/>
      <c r="IV582" s="109"/>
      <c r="IW582" s="109"/>
      <c r="IX582" s="109"/>
      <c r="IY582" s="109"/>
      <c r="IZ582" s="109"/>
      <c r="JA582" s="109"/>
      <c r="JB582" s="109"/>
      <c r="JC582" s="109"/>
      <c r="JD582" s="109"/>
      <c r="JE582" s="109"/>
      <c r="JF582" s="109"/>
      <c r="JG582" s="109"/>
      <c r="JH582" s="109"/>
      <c r="JI582" s="109"/>
      <c r="JJ582" s="109"/>
      <c r="JK582" s="109"/>
      <c r="JL582" s="109"/>
      <c r="JM582" s="109"/>
      <c r="JN582" s="109"/>
      <c r="JO582" s="109"/>
      <c r="JP582" s="109"/>
      <c r="JQ582" s="109"/>
      <c r="JR582" s="109"/>
      <c r="JS582" s="109"/>
      <c r="JT582" s="109"/>
      <c r="JU582" s="109"/>
      <c r="JV582" s="109"/>
      <c r="JW582" s="109"/>
      <c r="JX582" s="109"/>
      <c r="JY582" s="109"/>
      <c r="JZ582" s="109"/>
      <c r="KA582" s="109"/>
      <c r="KB582" s="109"/>
      <c r="KC582" s="109">
        <v>50</v>
      </c>
      <c r="KD582" s="109"/>
      <c r="KE582" s="109">
        <v>10</v>
      </c>
      <c r="KF582" s="109"/>
      <c r="KG582" s="109"/>
      <c r="KH582" s="109"/>
      <c r="KI582" s="109"/>
      <c r="KJ582" s="109"/>
      <c r="KK582" s="109"/>
      <c r="KL582" s="109"/>
      <c r="KM582" s="109"/>
      <c r="KN582" s="109"/>
      <c r="KO582" s="109"/>
      <c r="KP582" s="109"/>
      <c r="KQ582" s="109"/>
      <c r="KR582" s="109"/>
      <c r="KS582" s="109"/>
      <c r="KT582" s="109"/>
      <c r="KU582" s="109"/>
      <c r="KV582" s="109"/>
      <c r="KW582" s="109"/>
      <c r="KX582" s="109"/>
      <c r="KY582" s="109"/>
      <c r="KZ582" s="109"/>
      <c r="LA582" s="109"/>
      <c r="LB582" s="109"/>
      <c r="LC582" s="109"/>
      <c r="LD582" s="109"/>
      <c r="LE582" s="109"/>
      <c r="LF582" s="109"/>
      <c r="LG582" s="109"/>
      <c r="LH582" s="109"/>
      <c r="LI582" s="109"/>
      <c r="LJ582" s="109"/>
      <c r="LK582" s="109"/>
      <c r="LL582" s="109">
        <v>10</v>
      </c>
      <c r="LM582" s="109"/>
      <c r="LN582" s="109"/>
      <c r="LO582" s="109"/>
      <c r="LP582" s="109"/>
      <c r="LQ582" s="109"/>
      <c r="LR582" s="109"/>
      <c r="LS582" s="109"/>
      <c r="LT582" s="109">
        <v>3</v>
      </c>
      <c r="LU582" s="109"/>
      <c r="LV582" s="109"/>
      <c r="LW582" s="109"/>
      <c r="LX582" s="109"/>
      <c r="LY582" s="109"/>
      <c r="LZ582" s="109"/>
      <c r="MA582" s="109"/>
      <c r="MB582" s="109"/>
      <c r="MC582" s="109"/>
      <c r="MD582" s="109"/>
      <c r="ME582" s="109"/>
      <c r="MF582" s="109"/>
      <c r="MG582" s="109"/>
      <c r="MH582" s="109"/>
      <c r="MI582" s="109"/>
      <c r="MJ582" s="109"/>
      <c r="MK582" s="109">
        <v>40</v>
      </c>
      <c r="ML582" s="109"/>
      <c r="MM582" s="109"/>
      <c r="MN582" s="109"/>
      <c r="MO582" s="109"/>
      <c r="MP582" s="109"/>
      <c r="MQ582" s="109"/>
      <c r="MR582" s="109"/>
      <c r="MS582" s="109"/>
      <c r="MT582" s="109"/>
      <c r="MU582" s="109"/>
      <c r="MV582" s="109"/>
      <c r="MW582" s="109"/>
      <c r="MX582" s="109"/>
      <c r="MY582" s="109"/>
      <c r="MZ582" s="109"/>
      <c r="NA582" s="109"/>
      <c r="NB582" s="109"/>
      <c r="NC582" s="109"/>
      <c r="ND582" s="109"/>
      <c r="NE582" s="109"/>
      <c r="NF582" s="109"/>
      <c r="NG582" s="109"/>
      <c r="NH582" s="109"/>
      <c r="NI582" s="109"/>
      <c r="NJ582" s="109"/>
      <c r="NK582" s="109"/>
      <c r="NL582" s="109"/>
      <c r="NM582" s="109"/>
      <c r="NN582" s="109"/>
      <c r="NO582" s="109"/>
      <c r="NP582" s="109"/>
      <c r="NQ582" s="109"/>
      <c r="NR582" s="109"/>
      <c r="NS582" s="109"/>
      <c r="NT582" s="109"/>
      <c r="NU582" s="109"/>
      <c r="NV582" s="109"/>
      <c r="NW582" s="109"/>
      <c r="NX582" s="109"/>
      <c r="NY582" s="109"/>
      <c r="NZ582" s="109"/>
      <c r="OA582" s="109"/>
      <c r="OB582" s="109"/>
      <c r="OC582" s="109"/>
      <c r="OD582" s="109"/>
      <c r="OE582" s="109"/>
      <c r="OF582" s="109"/>
      <c r="OG582" s="109"/>
      <c r="OH582" s="109"/>
      <c r="OI582" s="109"/>
      <c r="OJ582" s="109"/>
      <c r="OK582" s="109"/>
      <c r="OL582" s="109"/>
      <c r="OM582" s="109"/>
      <c r="ON582" s="109"/>
      <c r="OO582" s="109"/>
      <c r="OP582" s="109"/>
      <c r="OQ582" s="109"/>
      <c r="OR582" s="109"/>
      <c r="OS582" s="109"/>
      <c r="OT582" s="109"/>
      <c r="OU582" s="109"/>
      <c r="OV582" s="109"/>
      <c r="OW582" s="109"/>
      <c r="OX582" s="109"/>
      <c r="OY582" s="109"/>
      <c r="OZ582" s="109"/>
      <c r="PA582" s="109"/>
      <c r="PB582" s="109"/>
      <c r="PC582" s="109"/>
      <c r="PD582" s="109"/>
      <c r="PE582" s="109"/>
      <c r="PF582" s="109"/>
      <c r="PG582" s="109"/>
      <c r="PH582" s="109"/>
      <c r="PI582" s="109"/>
      <c r="PJ582" s="109"/>
      <c r="PK582" s="109"/>
      <c r="PL582" s="109"/>
      <c r="PM582" s="109"/>
      <c r="PN582" s="109"/>
      <c r="PO582" s="109"/>
      <c r="PP582" s="109"/>
      <c r="PQ582" s="109"/>
      <c r="PR582" s="109"/>
      <c r="PS582" s="109"/>
      <c r="PT582" s="109"/>
      <c r="PU582" s="109"/>
      <c r="PV582" s="109"/>
      <c r="PW582" s="109"/>
      <c r="PX582" s="109"/>
      <c r="PY582" s="109"/>
      <c r="PZ582" s="109"/>
      <c r="QA582" s="109"/>
      <c r="QB582" s="109"/>
      <c r="QC582" s="109"/>
      <c r="QD582" s="109"/>
      <c r="QE582" s="109"/>
      <c r="QF582" s="109"/>
      <c r="QG582" s="109"/>
      <c r="QH582" s="109"/>
      <c r="QI582" s="109"/>
      <c r="QJ582" s="109"/>
      <c r="QK582" s="23">
        <f t="shared" si="8"/>
        <v>174</v>
      </c>
      <c r="QL582" s="125"/>
      <c r="QM582" s="125"/>
      <c r="QN582" s="125"/>
      <c r="QO582" s="125"/>
      <c r="QP582" s="125"/>
      <c r="QQ582" s="125"/>
      <c r="QR582" s="125"/>
    </row>
    <row r="583" spans="1:460" s="5" customFormat="1" ht="12.75" customHeight="1" x14ac:dyDescent="0.2">
      <c r="A583" s="52">
        <v>44796</v>
      </c>
      <c r="B583" s="90" t="s">
        <v>364</v>
      </c>
      <c r="C583" s="107"/>
      <c r="D583" s="107"/>
      <c r="E583" s="108"/>
      <c r="F583" s="108"/>
      <c r="G583" s="108"/>
      <c r="H583" s="108"/>
      <c r="I583" s="108"/>
      <c r="J583" s="108"/>
      <c r="K583" s="108"/>
      <c r="L583" s="108"/>
      <c r="M583" s="108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 s="109"/>
      <c r="BD583" s="109"/>
      <c r="BE583" s="109"/>
      <c r="BF583" s="109"/>
      <c r="BG583" s="109"/>
      <c r="BH583" s="109"/>
      <c r="BI583" s="109"/>
      <c r="BJ583" s="109"/>
      <c r="BK583" s="109"/>
      <c r="BL583" s="109"/>
      <c r="BM583" s="109"/>
      <c r="BN583" s="109"/>
      <c r="BO583" s="109"/>
      <c r="BP583" s="109"/>
      <c r="BQ583" s="109"/>
      <c r="BR583" s="109"/>
      <c r="BS583" s="109"/>
      <c r="BT583" s="109"/>
      <c r="BU583" s="109"/>
      <c r="BV583" s="109"/>
      <c r="BW583" s="109"/>
      <c r="BX583" s="109"/>
      <c r="BY583" s="109"/>
      <c r="BZ583" s="109"/>
      <c r="CA583" s="109"/>
      <c r="CB583" s="109"/>
      <c r="CC583" s="109"/>
      <c r="CD583" s="109"/>
      <c r="CE583" s="109"/>
      <c r="CF583" s="109"/>
      <c r="CG583" s="109"/>
      <c r="CH583" s="109"/>
      <c r="CI583" s="109"/>
      <c r="CJ583" s="109"/>
      <c r="CK583" s="109"/>
      <c r="CL583" s="109"/>
      <c r="CM583" s="109"/>
      <c r="CN583" s="109"/>
      <c r="CO583" s="109"/>
      <c r="CP583" s="109"/>
      <c r="CQ583" s="109"/>
      <c r="CR583" s="109"/>
      <c r="CS583" s="109"/>
      <c r="CT583" s="109"/>
      <c r="CU583" s="109"/>
      <c r="CV583" s="109"/>
      <c r="CW583" s="109"/>
      <c r="CX583" s="109"/>
      <c r="CY583" s="109"/>
      <c r="CZ583" s="109"/>
      <c r="DA583" s="109"/>
      <c r="DB583" s="109"/>
      <c r="DC583" s="109"/>
      <c r="DD583" s="109"/>
      <c r="DE583" s="109"/>
      <c r="DF583" s="109"/>
      <c r="DG583" s="109"/>
      <c r="DH583" s="109"/>
      <c r="DI583" s="109"/>
      <c r="DJ583" s="109"/>
      <c r="DK583" s="109"/>
      <c r="DL583" s="109"/>
      <c r="DM583" s="109"/>
      <c r="DN583" s="109"/>
      <c r="DO583" s="109"/>
      <c r="DP583" s="109"/>
      <c r="DQ583" s="109"/>
      <c r="DR583" s="109"/>
      <c r="DS583" s="109"/>
      <c r="DT583" s="109"/>
      <c r="DU583" s="109"/>
      <c r="DV583" s="109"/>
      <c r="DW583" s="109"/>
      <c r="DX583" s="109"/>
      <c r="DY583" s="109"/>
      <c r="DZ583" s="109"/>
      <c r="EA583" s="109"/>
      <c r="EB583" s="109"/>
      <c r="EC583" s="109"/>
      <c r="ED583" s="109"/>
      <c r="EE583" s="109"/>
      <c r="EF583" s="109"/>
      <c r="EG583" s="109"/>
      <c r="EH583" s="109"/>
      <c r="EI583" s="109"/>
      <c r="EJ583" s="109"/>
      <c r="EK583" s="109"/>
      <c r="EL583" s="109"/>
      <c r="EM583" s="109"/>
      <c r="EN583" s="109"/>
      <c r="EO583" s="109"/>
      <c r="EP583" s="109"/>
      <c r="EQ583" s="109"/>
      <c r="ER583" s="109"/>
      <c r="ES583" s="109"/>
      <c r="ET583" s="109"/>
      <c r="EU583" s="109"/>
      <c r="EV583" s="109"/>
      <c r="EW583" s="109"/>
      <c r="EX583" s="109"/>
      <c r="EY583" s="109"/>
      <c r="EZ583" s="109"/>
      <c r="FA583" s="109"/>
      <c r="FB583" s="109"/>
      <c r="FC583" s="109"/>
      <c r="FD583" s="109"/>
      <c r="FE583" s="109"/>
      <c r="FF583" s="109"/>
      <c r="FG583" s="109"/>
      <c r="FH583" s="109"/>
      <c r="FI583" s="109"/>
      <c r="FJ583" s="109"/>
      <c r="FK583" s="109"/>
      <c r="FL583" s="109"/>
      <c r="FM583" s="109"/>
      <c r="FN583" s="109"/>
      <c r="FO583" s="109"/>
      <c r="FP583" s="109"/>
      <c r="FQ583" s="109"/>
      <c r="FR583" s="109"/>
      <c r="FS583" s="109"/>
      <c r="FT583" s="109"/>
      <c r="FU583" s="109"/>
      <c r="FV583" s="109"/>
      <c r="FW583" s="109"/>
      <c r="FX583" s="109"/>
      <c r="FY583" s="109"/>
      <c r="FZ583" s="109"/>
      <c r="GA583" s="109"/>
      <c r="GB583" s="109"/>
      <c r="GC583" s="109"/>
      <c r="GD583" s="109"/>
      <c r="GE583" s="109"/>
      <c r="GF583" s="109"/>
      <c r="GG583" s="109"/>
      <c r="GH583" s="109"/>
      <c r="GI583" s="109"/>
      <c r="GJ583" s="109"/>
      <c r="GK583" s="109"/>
      <c r="GL583" s="109"/>
      <c r="GM583" s="109"/>
      <c r="GN583" s="109"/>
      <c r="GO583" s="109"/>
      <c r="GP583" s="109"/>
      <c r="GQ583" s="109"/>
      <c r="GR583" s="109"/>
      <c r="GS583" s="109"/>
      <c r="GT583" s="109"/>
      <c r="GU583" s="109"/>
      <c r="GV583" s="109"/>
      <c r="GW583" s="109"/>
      <c r="GX583" s="109">
        <v>20</v>
      </c>
      <c r="GY583" s="109"/>
      <c r="GZ583" s="109"/>
      <c r="HA583" s="109"/>
      <c r="HB583" s="109"/>
      <c r="HC583" s="109"/>
      <c r="HD583" s="109"/>
      <c r="HE583" s="109"/>
      <c r="HF583" s="109"/>
      <c r="HG583" s="109"/>
      <c r="HH583" s="109"/>
      <c r="HI583" s="109"/>
      <c r="HJ583" s="109"/>
      <c r="HK583" s="109"/>
      <c r="HL583" s="109"/>
      <c r="HM583" s="109"/>
      <c r="HN583" s="109"/>
      <c r="HO583" s="109"/>
      <c r="HP583" s="109"/>
      <c r="HQ583" s="109"/>
      <c r="HR583" s="109"/>
      <c r="HS583" s="109"/>
      <c r="HT583" s="109"/>
      <c r="HU583" s="109"/>
      <c r="HV583" s="109"/>
      <c r="HW583" s="109"/>
      <c r="HX583" s="109"/>
      <c r="HY583" s="109"/>
      <c r="HZ583" s="109"/>
      <c r="IA583" s="109"/>
      <c r="IB583" s="109"/>
      <c r="IC583" s="109"/>
      <c r="ID583" s="109"/>
      <c r="IE583" s="109"/>
      <c r="IF583" s="109"/>
      <c r="IG583" s="109"/>
      <c r="IH583" s="109"/>
      <c r="II583" s="109"/>
      <c r="IJ583" s="109"/>
      <c r="IK583" s="109"/>
      <c r="IL583" s="109"/>
      <c r="IM583" s="109"/>
      <c r="IN583" s="109"/>
      <c r="IO583" s="109"/>
      <c r="IP583" s="109"/>
      <c r="IQ583" s="109"/>
      <c r="IR583" s="109"/>
      <c r="IS583" s="109"/>
      <c r="IT583" s="109"/>
      <c r="IU583" s="109"/>
      <c r="IV583" s="109"/>
      <c r="IW583" s="109"/>
      <c r="IX583" s="109"/>
      <c r="IY583" s="109"/>
      <c r="IZ583" s="109"/>
      <c r="JA583" s="109"/>
      <c r="JB583" s="109"/>
      <c r="JC583" s="109"/>
      <c r="JD583" s="109"/>
      <c r="JE583" s="109"/>
      <c r="JF583" s="109"/>
      <c r="JG583" s="109"/>
      <c r="JH583" s="109"/>
      <c r="JI583" s="109"/>
      <c r="JJ583" s="109"/>
      <c r="JK583" s="109"/>
      <c r="JL583" s="109"/>
      <c r="JM583" s="109"/>
      <c r="JN583" s="109"/>
      <c r="JO583" s="109"/>
      <c r="JP583" s="109"/>
      <c r="JQ583" s="109"/>
      <c r="JR583" s="109"/>
      <c r="JS583" s="109"/>
      <c r="JT583" s="109"/>
      <c r="JU583" s="109"/>
      <c r="JV583" s="109"/>
      <c r="JW583" s="109"/>
      <c r="JX583" s="109"/>
      <c r="JY583" s="109"/>
      <c r="JZ583" s="109"/>
      <c r="KA583" s="109"/>
      <c r="KB583" s="109"/>
      <c r="KC583" s="109"/>
      <c r="KD583" s="109"/>
      <c r="KE583" s="109"/>
      <c r="KF583" s="109"/>
      <c r="KG583" s="109"/>
      <c r="KH583" s="109"/>
      <c r="KI583" s="109"/>
      <c r="KJ583" s="109"/>
      <c r="KK583" s="109"/>
      <c r="KL583" s="109"/>
      <c r="KM583" s="109"/>
      <c r="KN583" s="109"/>
      <c r="KO583" s="109"/>
      <c r="KP583" s="109"/>
      <c r="KQ583" s="109"/>
      <c r="KR583" s="109"/>
      <c r="KS583" s="109"/>
      <c r="KT583" s="109"/>
      <c r="KU583" s="109"/>
      <c r="KV583" s="109"/>
      <c r="KW583" s="109"/>
      <c r="KX583" s="109"/>
      <c r="KY583" s="109"/>
      <c r="KZ583" s="109"/>
      <c r="LA583" s="109"/>
      <c r="LB583" s="109"/>
      <c r="LC583" s="109"/>
      <c r="LD583" s="109"/>
      <c r="LE583" s="109"/>
      <c r="LF583" s="109"/>
      <c r="LG583" s="109"/>
      <c r="LH583" s="109"/>
      <c r="LI583" s="109"/>
      <c r="LJ583" s="109"/>
      <c r="LK583" s="109"/>
      <c r="LL583" s="109"/>
      <c r="LM583" s="109"/>
      <c r="LN583" s="109"/>
      <c r="LO583" s="109"/>
      <c r="LP583" s="109"/>
      <c r="LQ583" s="109"/>
      <c r="LR583" s="109"/>
      <c r="LS583" s="109"/>
      <c r="LT583" s="109"/>
      <c r="LU583" s="109"/>
      <c r="LV583" s="109"/>
      <c r="LW583" s="109"/>
      <c r="LX583" s="109"/>
      <c r="LY583" s="109"/>
      <c r="LZ583" s="109"/>
      <c r="MA583" s="109"/>
      <c r="MB583" s="109"/>
      <c r="MC583" s="109"/>
      <c r="MD583" s="109"/>
      <c r="ME583" s="109"/>
      <c r="MF583" s="109"/>
      <c r="MG583" s="109"/>
      <c r="MH583" s="109"/>
      <c r="MI583" s="109"/>
      <c r="MJ583" s="109"/>
      <c r="MK583" s="109"/>
      <c r="ML583" s="109"/>
      <c r="MM583" s="109"/>
      <c r="MN583" s="109"/>
      <c r="MO583" s="109"/>
      <c r="MP583" s="109"/>
      <c r="MQ583" s="109"/>
      <c r="MR583" s="109"/>
      <c r="MS583" s="109"/>
      <c r="MT583" s="109"/>
      <c r="MU583" s="109"/>
      <c r="MV583" s="109"/>
      <c r="MW583" s="109"/>
      <c r="MX583" s="109"/>
      <c r="MY583" s="109"/>
      <c r="MZ583" s="109"/>
      <c r="NA583" s="109"/>
      <c r="NB583" s="109"/>
      <c r="NC583" s="109"/>
      <c r="ND583" s="109"/>
      <c r="NE583" s="109"/>
      <c r="NF583" s="109"/>
      <c r="NG583" s="109"/>
      <c r="NH583" s="109"/>
      <c r="NI583" s="109"/>
      <c r="NJ583" s="109"/>
      <c r="NK583" s="109"/>
      <c r="NL583" s="109"/>
      <c r="NM583" s="109"/>
      <c r="NN583" s="109"/>
      <c r="NO583" s="109"/>
      <c r="NP583" s="109"/>
      <c r="NQ583" s="109"/>
      <c r="NR583" s="109"/>
      <c r="NS583" s="109"/>
      <c r="NT583" s="109"/>
      <c r="NU583" s="109"/>
      <c r="NV583" s="109"/>
      <c r="NW583" s="109"/>
      <c r="NX583" s="109"/>
      <c r="NY583" s="109"/>
      <c r="NZ583" s="109"/>
      <c r="OA583" s="109"/>
      <c r="OB583" s="109"/>
      <c r="OC583" s="109"/>
      <c r="OD583" s="109"/>
      <c r="OE583" s="109"/>
      <c r="OF583" s="109"/>
      <c r="OG583" s="109"/>
      <c r="OH583" s="109"/>
      <c r="OI583" s="109"/>
      <c r="OJ583" s="109"/>
      <c r="OK583" s="109"/>
      <c r="OL583" s="109"/>
      <c r="OM583" s="109"/>
      <c r="ON583" s="109"/>
      <c r="OO583" s="109"/>
      <c r="OP583" s="109"/>
      <c r="OQ583" s="109"/>
      <c r="OR583" s="109"/>
      <c r="OS583" s="109"/>
      <c r="OT583" s="109"/>
      <c r="OU583" s="109"/>
      <c r="OV583" s="109"/>
      <c r="OW583" s="109"/>
      <c r="OX583" s="109"/>
      <c r="OY583" s="109"/>
      <c r="OZ583" s="109"/>
      <c r="PA583" s="109"/>
      <c r="PB583" s="109"/>
      <c r="PC583" s="109"/>
      <c r="PD583" s="109"/>
      <c r="PE583" s="109"/>
      <c r="PF583" s="109"/>
      <c r="PG583" s="109"/>
      <c r="PH583" s="109"/>
      <c r="PI583" s="109"/>
      <c r="PJ583" s="109"/>
      <c r="PK583" s="109"/>
      <c r="PL583" s="109"/>
      <c r="PM583" s="109"/>
      <c r="PN583" s="109"/>
      <c r="PO583" s="109"/>
      <c r="PP583" s="109"/>
      <c r="PQ583" s="109"/>
      <c r="PR583" s="109"/>
      <c r="PS583" s="109"/>
      <c r="PT583" s="109"/>
      <c r="PU583" s="109"/>
      <c r="PV583" s="109"/>
      <c r="PW583" s="109"/>
      <c r="PX583" s="109"/>
      <c r="PY583" s="109"/>
      <c r="PZ583" s="109"/>
      <c r="QA583" s="109"/>
      <c r="QB583" s="109"/>
      <c r="QC583" s="109"/>
      <c r="QD583" s="109"/>
      <c r="QE583" s="109"/>
      <c r="QF583" s="109"/>
      <c r="QG583" s="109"/>
      <c r="QH583" s="109"/>
      <c r="QI583" s="109"/>
      <c r="QJ583" s="109"/>
      <c r="QK583" s="23">
        <f t="shared" si="8"/>
        <v>20</v>
      </c>
      <c r="QL583" s="125"/>
      <c r="QM583" s="125"/>
      <c r="QN583" s="125"/>
      <c r="QO583" s="125"/>
      <c r="QP583" s="125"/>
      <c r="QQ583" s="125"/>
      <c r="QR583" s="125"/>
    </row>
    <row r="584" spans="1:460" s="5" customFormat="1" ht="12.75" customHeight="1" x14ac:dyDescent="0.2">
      <c r="A584" s="52">
        <v>44797</v>
      </c>
      <c r="B584" s="98" t="s">
        <v>343</v>
      </c>
      <c r="C584" s="107"/>
      <c r="D584" s="107"/>
      <c r="E584" s="108"/>
      <c r="F584" s="108"/>
      <c r="G584" s="108"/>
      <c r="H584" s="108"/>
      <c r="I584" s="108"/>
      <c r="J584" s="108"/>
      <c r="K584" s="108"/>
      <c r="L584" s="108"/>
      <c r="M584" s="108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 s="109"/>
      <c r="BD584" s="109"/>
      <c r="BE584" s="109"/>
      <c r="BF584" s="109"/>
      <c r="BG584" s="109"/>
      <c r="BH584" s="109"/>
      <c r="BI584" s="109"/>
      <c r="BJ584" s="109"/>
      <c r="BK584" s="109"/>
      <c r="BL584" s="109"/>
      <c r="BM584" s="109"/>
      <c r="BN584" s="109"/>
      <c r="BO584" s="109"/>
      <c r="BP584" s="109"/>
      <c r="BQ584" s="109"/>
      <c r="BR584" s="109"/>
      <c r="BS584" s="109"/>
      <c r="BT584" s="109"/>
      <c r="BU584" s="109"/>
      <c r="BV584" s="109"/>
      <c r="BW584" s="109"/>
      <c r="BX584" s="109"/>
      <c r="BY584" s="109"/>
      <c r="BZ584" s="109"/>
      <c r="CA584" s="109"/>
      <c r="CB584" s="109"/>
      <c r="CC584" s="109"/>
      <c r="CD584" s="109"/>
      <c r="CE584" s="109"/>
      <c r="CF584" s="109"/>
      <c r="CG584" s="109"/>
      <c r="CH584" s="109"/>
      <c r="CI584" s="109"/>
      <c r="CJ584" s="109"/>
      <c r="CK584" s="109"/>
      <c r="CL584" s="109"/>
      <c r="CM584" s="109"/>
      <c r="CN584" s="109"/>
      <c r="CO584" s="109"/>
      <c r="CP584" s="109"/>
      <c r="CQ584" s="109"/>
      <c r="CR584" s="109"/>
      <c r="CS584" s="109"/>
      <c r="CT584" s="109"/>
      <c r="CU584" s="109"/>
      <c r="CV584" s="109"/>
      <c r="CW584" s="109"/>
      <c r="CX584" s="109"/>
      <c r="CY584" s="109"/>
      <c r="CZ584" s="109"/>
      <c r="DA584" s="109"/>
      <c r="DB584" s="109"/>
      <c r="DC584" s="109"/>
      <c r="DD584" s="109"/>
      <c r="DE584" s="109"/>
      <c r="DF584" s="109"/>
      <c r="DG584" s="109"/>
      <c r="DH584" s="109"/>
      <c r="DI584" s="109"/>
      <c r="DJ584" s="109"/>
      <c r="DK584" s="109"/>
      <c r="DL584" s="109"/>
      <c r="DM584" s="109"/>
      <c r="DN584" s="109"/>
      <c r="DO584" s="109"/>
      <c r="DP584" s="109"/>
      <c r="DQ584" s="109"/>
      <c r="DR584" s="109"/>
      <c r="DS584" s="109"/>
      <c r="DT584" s="109"/>
      <c r="DU584" s="109"/>
      <c r="DV584" s="109"/>
      <c r="DW584" s="109"/>
      <c r="DX584" s="109"/>
      <c r="DY584" s="109"/>
      <c r="DZ584" s="109"/>
      <c r="EA584" s="109"/>
      <c r="EB584" s="109"/>
      <c r="EC584" s="109"/>
      <c r="ED584" s="109"/>
      <c r="EE584" s="109"/>
      <c r="EF584" s="109"/>
      <c r="EG584" s="109"/>
      <c r="EH584" s="109"/>
      <c r="EI584" s="109"/>
      <c r="EJ584" s="109"/>
      <c r="EK584" s="109"/>
      <c r="EL584" s="109"/>
      <c r="EM584" s="109"/>
      <c r="EN584" s="109"/>
      <c r="EO584" s="109"/>
      <c r="EP584" s="109"/>
      <c r="EQ584" s="109"/>
      <c r="ER584" s="109"/>
      <c r="ES584" s="109"/>
      <c r="ET584" s="109"/>
      <c r="EU584" s="109"/>
      <c r="EV584" s="109"/>
      <c r="EW584" s="109"/>
      <c r="EX584" s="109"/>
      <c r="EY584" s="109"/>
      <c r="EZ584" s="109"/>
      <c r="FA584" s="109"/>
      <c r="FB584" s="109"/>
      <c r="FC584" s="109"/>
      <c r="FD584" s="109"/>
      <c r="FE584" s="109"/>
      <c r="FF584" s="109"/>
      <c r="FG584" s="109"/>
      <c r="FH584" s="109"/>
      <c r="FI584" s="109"/>
      <c r="FJ584" s="109"/>
      <c r="FK584" s="109"/>
      <c r="FL584" s="109"/>
      <c r="FM584" s="109"/>
      <c r="FN584" s="109"/>
      <c r="FO584" s="109"/>
      <c r="FP584" s="109"/>
      <c r="FQ584" s="109"/>
      <c r="FR584" s="109"/>
      <c r="FS584" s="109"/>
      <c r="FT584" s="109"/>
      <c r="FU584" s="109"/>
      <c r="FV584" s="109"/>
      <c r="FW584" s="109"/>
      <c r="FX584" s="109"/>
      <c r="FY584" s="109"/>
      <c r="FZ584" s="109"/>
      <c r="GA584" s="109"/>
      <c r="GB584" s="109"/>
      <c r="GC584" s="109"/>
      <c r="GD584" s="109"/>
      <c r="GE584" s="109"/>
      <c r="GF584" s="109"/>
      <c r="GG584" s="109"/>
      <c r="GH584" s="109"/>
      <c r="GI584" s="109"/>
      <c r="GJ584" s="109"/>
      <c r="GK584" s="109"/>
      <c r="GL584" s="109"/>
      <c r="GM584" s="109"/>
      <c r="GN584" s="109">
        <v>10</v>
      </c>
      <c r="GO584" s="109"/>
      <c r="GP584" s="109"/>
      <c r="GQ584" s="109"/>
      <c r="GR584" s="109"/>
      <c r="GS584" s="109"/>
      <c r="GT584" s="109"/>
      <c r="GU584" s="109"/>
      <c r="GV584" s="109"/>
      <c r="GW584" s="109"/>
      <c r="GX584" s="109"/>
      <c r="GY584" s="109"/>
      <c r="GZ584" s="109"/>
      <c r="HA584" s="109"/>
      <c r="HB584" s="109"/>
      <c r="HC584" s="109"/>
      <c r="HD584" s="109"/>
      <c r="HE584" s="109"/>
      <c r="HF584" s="109"/>
      <c r="HG584" s="109"/>
      <c r="HH584" s="109"/>
      <c r="HI584" s="109"/>
      <c r="HJ584" s="109"/>
      <c r="HK584" s="109"/>
      <c r="HL584" s="109"/>
      <c r="HM584" s="109"/>
      <c r="HN584" s="109"/>
      <c r="HO584" s="109"/>
      <c r="HP584" s="109"/>
      <c r="HQ584" s="109"/>
      <c r="HR584" s="109"/>
      <c r="HS584" s="109"/>
      <c r="HT584" s="109"/>
      <c r="HU584" s="109"/>
      <c r="HV584" s="109"/>
      <c r="HW584" s="109"/>
      <c r="HX584" s="109"/>
      <c r="HY584" s="109"/>
      <c r="HZ584" s="109"/>
      <c r="IA584" s="109"/>
      <c r="IB584" s="109"/>
      <c r="IC584" s="109"/>
      <c r="ID584" s="109"/>
      <c r="IE584" s="109"/>
      <c r="IF584" s="109"/>
      <c r="IG584" s="109"/>
      <c r="IH584" s="109"/>
      <c r="II584" s="109"/>
      <c r="IJ584" s="109"/>
      <c r="IK584" s="109"/>
      <c r="IL584" s="109"/>
      <c r="IM584" s="109"/>
      <c r="IN584" s="109"/>
      <c r="IO584" s="109"/>
      <c r="IP584" s="109"/>
      <c r="IQ584" s="109"/>
      <c r="IR584" s="109"/>
      <c r="IS584" s="109"/>
      <c r="IT584" s="109"/>
      <c r="IU584" s="109"/>
      <c r="IV584" s="109"/>
      <c r="IW584" s="109"/>
      <c r="IX584" s="109"/>
      <c r="IY584" s="109"/>
      <c r="IZ584" s="109"/>
      <c r="JA584" s="109"/>
      <c r="JB584" s="109"/>
      <c r="JC584" s="109"/>
      <c r="JD584" s="109"/>
      <c r="JE584" s="109"/>
      <c r="JF584" s="109"/>
      <c r="JG584" s="109"/>
      <c r="JH584" s="109"/>
      <c r="JI584" s="109"/>
      <c r="JJ584" s="109"/>
      <c r="JK584" s="109"/>
      <c r="JL584" s="109"/>
      <c r="JM584" s="109"/>
      <c r="JN584" s="109"/>
      <c r="JO584" s="109"/>
      <c r="JP584" s="109"/>
      <c r="JQ584" s="109"/>
      <c r="JR584" s="109"/>
      <c r="JS584" s="109"/>
      <c r="JT584" s="109"/>
      <c r="JU584" s="109"/>
      <c r="JV584" s="109"/>
      <c r="JW584" s="109"/>
      <c r="JX584" s="109"/>
      <c r="JY584" s="109"/>
      <c r="JZ584" s="109"/>
      <c r="KA584" s="109"/>
      <c r="KB584" s="109"/>
      <c r="KC584" s="109"/>
      <c r="KD584" s="109"/>
      <c r="KE584" s="109"/>
      <c r="KF584" s="109"/>
      <c r="KG584" s="109"/>
      <c r="KH584" s="109"/>
      <c r="KI584" s="109"/>
      <c r="KJ584" s="109"/>
      <c r="KK584" s="109"/>
      <c r="KL584" s="109"/>
      <c r="KM584" s="109"/>
      <c r="KN584" s="109"/>
      <c r="KO584" s="109"/>
      <c r="KP584" s="109"/>
      <c r="KQ584" s="109"/>
      <c r="KR584" s="109"/>
      <c r="KS584" s="109"/>
      <c r="KT584" s="109"/>
      <c r="KU584" s="109"/>
      <c r="KV584" s="109"/>
      <c r="KW584" s="109"/>
      <c r="KX584" s="109"/>
      <c r="KY584" s="109"/>
      <c r="KZ584" s="109"/>
      <c r="LA584" s="109"/>
      <c r="LB584" s="109"/>
      <c r="LC584" s="109"/>
      <c r="LD584" s="109"/>
      <c r="LE584" s="109"/>
      <c r="LF584" s="109"/>
      <c r="LG584" s="109"/>
      <c r="LH584" s="109"/>
      <c r="LI584" s="109"/>
      <c r="LJ584" s="109"/>
      <c r="LK584" s="109"/>
      <c r="LL584" s="109"/>
      <c r="LM584" s="109"/>
      <c r="LN584" s="109"/>
      <c r="LO584" s="109"/>
      <c r="LP584" s="109"/>
      <c r="LQ584" s="109"/>
      <c r="LR584" s="109"/>
      <c r="LS584" s="109"/>
      <c r="LT584" s="109"/>
      <c r="LU584" s="109"/>
      <c r="LV584" s="109"/>
      <c r="LW584" s="109"/>
      <c r="LX584" s="109"/>
      <c r="LY584" s="109"/>
      <c r="LZ584" s="109"/>
      <c r="MA584" s="109"/>
      <c r="MB584" s="109"/>
      <c r="MC584" s="109"/>
      <c r="MD584" s="109"/>
      <c r="ME584" s="109"/>
      <c r="MF584" s="109"/>
      <c r="MG584" s="109"/>
      <c r="MH584" s="109"/>
      <c r="MI584" s="109"/>
      <c r="MJ584" s="109"/>
      <c r="MK584" s="109"/>
      <c r="ML584" s="109"/>
      <c r="MM584" s="109"/>
      <c r="MN584" s="109"/>
      <c r="MO584" s="109"/>
      <c r="MP584" s="109"/>
      <c r="MQ584" s="109"/>
      <c r="MR584" s="109"/>
      <c r="MS584" s="109"/>
      <c r="MT584" s="109"/>
      <c r="MU584" s="109"/>
      <c r="MV584" s="109"/>
      <c r="MW584" s="109"/>
      <c r="MX584" s="109"/>
      <c r="MY584" s="109"/>
      <c r="MZ584" s="109"/>
      <c r="NA584" s="109"/>
      <c r="NB584" s="109"/>
      <c r="NC584" s="109"/>
      <c r="ND584" s="109"/>
      <c r="NE584" s="109"/>
      <c r="NF584" s="109"/>
      <c r="NG584" s="109"/>
      <c r="NH584" s="109"/>
      <c r="NI584" s="109"/>
      <c r="NJ584" s="109"/>
      <c r="NK584" s="109"/>
      <c r="NL584" s="109"/>
      <c r="NM584" s="109"/>
      <c r="NN584" s="109"/>
      <c r="NO584" s="109"/>
      <c r="NP584" s="109"/>
      <c r="NQ584" s="109"/>
      <c r="NR584" s="109"/>
      <c r="NS584" s="109"/>
      <c r="NT584" s="109"/>
      <c r="NU584" s="109"/>
      <c r="NV584" s="109"/>
      <c r="NW584" s="109"/>
      <c r="NX584" s="109"/>
      <c r="NY584" s="109"/>
      <c r="NZ584" s="109"/>
      <c r="OA584" s="109"/>
      <c r="OB584" s="109"/>
      <c r="OC584" s="109"/>
      <c r="OD584" s="109"/>
      <c r="OE584" s="109"/>
      <c r="OF584" s="109"/>
      <c r="OG584" s="109"/>
      <c r="OH584" s="109"/>
      <c r="OI584" s="109"/>
      <c r="OJ584" s="109"/>
      <c r="OK584" s="109"/>
      <c r="OL584" s="109"/>
      <c r="OM584" s="109"/>
      <c r="ON584" s="109"/>
      <c r="OO584" s="109"/>
      <c r="OP584" s="109"/>
      <c r="OQ584" s="109"/>
      <c r="OR584" s="109"/>
      <c r="OS584" s="109"/>
      <c r="OT584" s="109"/>
      <c r="OU584" s="109"/>
      <c r="OV584" s="109"/>
      <c r="OW584" s="109"/>
      <c r="OX584" s="109"/>
      <c r="OY584" s="109"/>
      <c r="OZ584" s="109"/>
      <c r="PA584" s="109"/>
      <c r="PB584" s="109"/>
      <c r="PC584" s="109"/>
      <c r="PD584" s="109"/>
      <c r="PE584" s="109"/>
      <c r="PF584" s="109"/>
      <c r="PG584" s="109"/>
      <c r="PH584" s="109"/>
      <c r="PI584" s="109"/>
      <c r="PJ584" s="109"/>
      <c r="PK584" s="109"/>
      <c r="PL584" s="109"/>
      <c r="PM584" s="109"/>
      <c r="PN584" s="109"/>
      <c r="PO584" s="109"/>
      <c r="PP584" s="109"/>
      <c r="PQ584" s="109"/>
      <c r="PR584" s="109"/>
      <c r="PS584" s="109"/>
      <c r="PT584" s="109"/>
      <c r="PU584" s="109"/>
      <c r="PV584" s="109"/>
      <c r="PW584" s="109"/>
      <c r="PX584" s="109"/>
      <c r="PY584" s="109"/>
      <c r="PZ584" s="109"/>
      <c r="QA584" s="109"/>
      <c r="QB584" s="109"/>
      <c r="QC584" s="109"/>
      <c r="QD584" s="109"/>
      <c r="QE584" s="109"/>
      <c r="QF584" s="109"/>
      <c r="QG584" s="109"/>
      <c r="QH584" s="109"/>
      <c r="QI584" s="109"/>
      <c r="QJ584" s="109"/>
      <c r="QK584" s="23">
        <f t="shared" si="8"/>
        <v>10</v>
      </c>
      <c r="QL584" s="125"/>
      <c r="QM584" s="125"/>
      <c r="QN584" s="125"/>
      <c r="QO584" s="125"/>
      <c r="QP584" s="125"/>
      <c r="QQ584" s="125"/>
      <c r="QR584" s="125"/>
    </row>
    <row r="585" spans="1:460" s="5" customFormat="1" ht="12.75" customHeight="1" x14ac:dyDescent="0.2">
      <c r="A585" s="52">
        <v>44797</v>
      </c>
      <c r="B585" s="98" t="s">
        <v>512</v>
      </c>
      <c r="C585" s="107"/>
      <c r="D585" s="107"/>
      <c r="E585" s="108"/>
      <c r="F585" s="108"/>
      <c r="G585" s="108"/>
      <c r="H585" s="108"/>
      <c r="I585" s="108"/>
      <c r="J585" s="108"/>
      <c r="K585" s="108"/>
      <c r="L585" s="108"/>
      <c r="M585" s="108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 s="109"/>
      <c r="BD585" s="109"/>
      <c r="BE585" s="109"/>
      <c r="BF585" s="109"/>
      <c r="BG585" s="109"/>
      <c r="BH585" s="109"/>
      <c r="BI585" s="109"/>
      <c r="BJ585" s="109"/>
      <c r="BK585" s="109"/>
      <c r="BL585" s="109"/>
      <c r="BM585" s="109"/>
      <c r="BN585" s="109"/>
      <c r="BO585" s="109"/>
      <c r="BP585" s="109"/>
      <c r="BQ585" s="109"/>
      <c r="BR585" s="109"/>
      <c r="BS585" s="109"/>
      <c r="BT585" s="109"/>
      <c r="BU585" s="109"/>
      <c r="BV585" s="109"/>
      <c r="BW585" s="109"/>
      <c r="BX585" s="109"/>
      <c r="BY585" s="109"/>
      <c r="BZ585" s="109"/>
      <c r="CA585" s="109"/>
      <c r="CB585" s="109"/>
      <c r="CC585" s="109"/>
      <c r="CD585" s="109"/>
      <c r="CE585" s="109"/>
      <c r="CF585" s="109"/>
      <c r="CG585" s="109"/>
      <c r="CH585" s="109"/>
      <c r="CI585" s="109"/>
      <c r="CJ585" s="109"/>
      <c r="CK585" s="109"/>
      <c r="CL585" s="109"/>
      <c r="CM585" s="109"/>
      <c r="CN585" s="109"/>
      <c r="CO585" s="109"/>
      <c r="CP585" s="109"/>
      <c r="CQ585" s="109"/>
      <c r="CR585" s="109"/>
      <c r="CS585" s="109"/>
      <c r="CT585" s="109"/>
      <c r="CU585" s="109"/>
      <c r="CV585" s="109"/>
      <c r="CW585" s="109"/>
      <c r="CX585" s="109"/>
      <c r="CY585" s="109"/>
      <c r="CZ585" s="109"/>
      <c r="DA585" s="109"/>
      <c r="DB585" s="109"/>
      <c r="DC585" s="109"/>
      <c r="DD585" s="109"/>
      <c r="DE585" s="109"/>
      <c r="DF585" s="109"/>
      <c r="DG585" s="109"/>
      <c r="DH585" s="109"/>
      <c r="DI585" s="109"/>
      <c r="DJ585" s="109"/>
      <c r="DK585" s="109"/>
      <c r="DL585" s="109"/>
      <c r="DM585" s="109"/>
      <c r="DN585" s="109"/>
      <c r="DO585" s="109"/>
      <c r="DP585" s="109"/>
      <c r="DQ585" s="109"/>
      <c r="DR585" s="109"/>
      <c r="DS585" s="109"/>
      <c r="DT585" s="109"/>
      <c r="DU585" s="109"/>
      <c r="DV585" s="109"/>
      <c r="DW585" s="109"/>
      <c r="DX585" s="109"/>
      <c r="DY585" s="109"/>
      <c r="DZ585" s="109"/>
      <c r="EA585" s="109"/>
      <c r="EB585" s="109"/>
      <c r="EC585" s="109"/>
      <c r="ED585" s="109"/>
      <c r="EE585" s="109"/>
      <c r="EF585" s="109"/>
      <c r="EG585" s="109"/>
      <c r="EH585" s="109"/>
      <c r="EI585" s="109"/>
      <c r="EJ585" s="109"/>
      <c r="EK585" s="109"/>
      <c r="EL585" s="109"/>
      <c r="EM585" s="109"/>
      <c r="EN585" s="109"/>
      <c r="EO585" s="109"/>
      <c r="EP585" s="109"/>
      <c r="EQ585" s="109"/>
      <c r="ER585" s="109"/>
      <c r="ES585" s="109"/>
      <c r="ET585" s="109"/>
      <c r="EU585" s="109"/>
      <c r="EV585" s="109"/>
      <c r="EW585" s="109"/>
      <c r="EX585" s="109"/>
      <c r="EY585" s="109"/>
      <c r="EZ585" s="109"/>
      <c r="FA585" s="109"/>
      <c r="FB585" s="109"/>
      <c r="FC585" s="109"/>
      <c r="FD585" s="109"/>
      <c r="FE585" s="109"/>
      <c r="FF585" s="109"/>
      <c r="FG585" s="109"/>
      <c r="FH585" s="109"/>
      <c r="FI585" s="109"/>
      <c r="FJ585" s="109"/>
      <c r="FK585" s="109"/>
      <c r="FL585" s="109"/>
      <c r="FM585" s="109"/>
      <c r="FN585" s="109"/>
      <c r="FO585" s="109">
        <v>10</v>
      </c>
      <c r="FP585" s="109"/>
      <c r="FQ585" s="109"/>
      <c r="FR585" s="109"/>
      <c r="FS585" s="109"/>
      <c r="FT585" s="109"/>
      <c r="FU585" s="109"/>
      <c r="FV585" s="109"/>
      <c r="FW585" s="109"/>
      <c r="FX585" s="109"/>
      <c r="FY585" s="109"/>
      <c r="FZ585" s="109"/>
      <c r="GA585" s="109"/>
      <c r="GB585" s="109"/>
      <c r="GC585" s="109"/>
      <c r="GD585" s="109"/>
      <c r="GE585" s="109"/>
      <c r="GF585" s="109"/>
      <c r="GG585" s="109"/>
      <c r="GH585" s="109"/>
      <c r="GI585" s="109"/>
      <c r="GJ585" s="109"/>
      <c r="GK585" s="109"/>
      <c r="GL585" s="109"/>
      <c r="GM585" s="109"/>
      <c r="GN585" s="109"/>
      <c r="GO585" s="109"/>
      <c r="GP585" s="109"/>
      <c r="GQ585" s="109"/>
      <c r="GR585" s="109"/>
      <c r="GS585" s="109"/>
      <c r="GT585" s="109"/>
      <c r="GU585" s="109"/>
      <c r="GV585" s="109"/>
      <c r="GW585" s="109"/>
      <c r="GX585" s="109"/>
      <c r="GY585" s="109"/>
      <c r="GZ585" s="109"/>
      <c r="HA585" s="109"/>
      <c r="HB585" s="109"/>
      <c r="HC585" s="109"/>
      <c r="HD585" s="109"/>
      <c r="HE585" s="109"/>
      <c r="HF585" s="109"/>
      <c r="HG585" s="109"/>
      <c r="HH585" s="109"/>
      <c r="HI585" s="109"/>
      <c r="HJ585" s="109"/>
      <c r="HK585" s="109"/>
      <c r="HL585" s="109"/>
      <c r="HM585" s="109"/>
      <c r="HN585" s="109"/>
      <c r="HO585" s="109"/>
      <c r="HP585" s="109"/>
      <c r="HQ585" s="109"/>
      <c r="HR585" s="109"/>
      <c r="HS585" s="109"/>
      <c r="HT585" s="109"/>
      <c r="HU585" s="109"/>
      <c r="HV585" s="109"/>
      <c r="HW585" s="109"/>
      <c r="HX585" s="109"/>
      <c r="HY585" s="109"/>
      <c r="HZ585" s="109"/>
      <c r="IA585" s="109"/>
      <c r="IB585" s="109"/>
      <c r="IC585" s="109"/>
      <c r="ID585" s="109"/>
      <c r="IE585" s="109"/>
      <c r="IF585" s="109"/>
      <c r="IG585" s="109"/>
      <c r="IH585" s="109"/>
      <c r="II585" s="109"/>
      <c r="IJ585" s="109"/>
      <c r="IK585" s="109"/>
      <c r="IL585" s="109"/>
      <c r="IM585" s="109"/>
      <c r="IN585" s="109"/>
      <c r="IO585" s="109"/>
      <c r="IP585" s="109"/>
      <c r="IQ585" s="109"/>
      <c r="IR585" s="109"/>
      <c r="IS585" s="109"/>
      <c r="IT585" s="109"/>
      <c r="IU585" s="109"/>
      <c r="IV585" s="109"/>
      <c r="IW585" s="109"/>
      <c r="IX585" s="109"/>
      <c r="IY585" s="109"/>
      <c r="IZ585" s="109"/>
      <c r="JA585" s="109"/>
      <c r="JB585" s="109"/>
      <c r="JC585" s="109"/>
      <c r="JD585" s="109"/>
      <c r="JE585" s="109"/>
      <c r="JF585" s="109"/>
      <c r="JG585" s="109"/>
      <c r="JH585" s="109"/>
      <c r="JI585" s="109"/>
      <c r="JJ585" s="109"/>
      <c r="JK585" s="109"/>
      <c r="JL585" s="109"/>
      <c r="JM585" s="109"/>
      <c r="JN585" s="109"/>
      <c r="JO585" s="109"/>
      <c r="JP585" s="109"/>
      <c r="JQ585" s="109"/>
      <c r="JR585" s="109"/>
      <c r="JS585" s="109"/>
      <c r="JT585" s="109"/>
      <c r="JU585" s="109"/>
      <c r="JV585" s="109"/>
      <c r="JW585" s="109"/>
      <c r="JX585" s="109"/>
      <c r="JY585" s="109"/>
      <c r="JZ585" s="109"/>
      <c r="KA585" s="109"/>
      <c r="KB585" s="109"/>
      <c r="KC585" s="109"/>
      <c r="KD585" s="109"/>
      <c r="KE585" s="109"/>
      <c r="KF585" s="109"/>
      <c r="KG585" s="109"/>
      <c r="KH585" s="109"/>
      <c r="KI585" s="109"/>
      <c r="KJ585" s="109"/>
      <c r="KK585" s="109"/>
      <c r="KL585" s="109"/>
      <c r="KM585" s="109"/>
      <c r="KN585" s="109"/>
      <c r="KO585" s="109"/>
      <c r="KP585" s="109"/>
      <c r="KQ585" s="109"/>
      <c r="KR585" s="109"/>
      <c r="KS585" s="109"/>
      <c r="KT585" s="109"/>
      <c r="KU585" s="109"/>
      <c r="KV585" s="109"/>
      <c r="KW585" s="109"/>
      <c r="KX585" s="109"/>
      <c r="KY585" s="109"/>
      <c r="KZ585" s="109"/>
      <c r="LA585" s="109"/>
      <c r="LB585" s="109"/>
      <c r="LC585" s="109"/>
      <c r="LD585" s="109"/>
      <c r="LE585" s="109"/>
      <c r="LF585" s="109"/>
      <c r="LG585" s="109"/>
      <c r="LH585" s="109"/>
      <c r="LI585" s="109"/>
      <c r="LJ585" s="109"/>
      <c r="LK585" s="109"/>
      <c r="LL585" s="109"/>
      <c r="LM585" s="109"/>
      <c r="LN585" s="109"/>
      <c r="LO585" s="109"/>
      <c r="LP585" s="109"/>
      <c r="LQ585" s="109"/>
      <c r="LR585" s="109"/>
      <c r="LS585" s="109"/>
      <c r="LT585" s="109"/>
      <c r="LU585" s="109"/>
      <c r="LV585" s="109"/>
      <c r="LW585" s="109"/>
      <c r="LX585" s="109"/>
      <c r="LY585" s="109"/>
      <c r="LZ585" s="109"/>
      <c r="MA585" s="109"/>
      <c r="MB585" s="109"/>
      <c r="MC585" s="109"/>
      <c r="MD585" s="109"/>
      <c r="ME585" s="109"/>
      <c r="MF585" s="109"/>
      <c r="MG585" s="109"/>
      <c r="MH585" s="109"/>
      <c r="MI585" s="109"/>
      <c r="MJ585" s="109"/>
      <c r="MK585" s="109"/>
      <c r="ML585" s="109"/>
      <c r="MM585" s="109"/>
      <c r="MN585" s="109"/>
      <c r="MO585" s="109"/>
      <c r="MP585" s="109"/>
      <c r="MQ585" s="109"/>
      <c r="MR585" s="109"/>
      <c r="MS585" s="109"/>
      <c r="MT585" s="109"/>
      <c r="MU585" s="109"/>
      <c r="MV585" s="109"/>
      <c r="MW585" s="109"/>
      <c r="MX585" s="109"/>
      <c r="MY585" s="109"/>
      <c r="MZ585" s="109"/>
      <c r="NA585" s="109"/>
      <c r="NB585" s="109"/>
      <c r="NC585" s="109"/>
      <c r="ND585" s="109"/>
      <c r="NE585" s="109"/>
      <c r="NF585" s="109"/>
      <c r="NG585" s="109"/>
      <c r="NH585" s="109"/>
      <c r="NI585" s="109"/>
      <c r="NJ585" s="109"/>
      <c r="NK585" s="109"/>
      <c r="NL585" s="109"/>
      <c r="NM585" s="109"/>
      <c r="NN585" s="109"/>
      <c r="NO585" s="109"/>
      <c r="NP585" s="109"/>
      <c r="NQ585" s="109"/>
      <c r="NR585" s="109"/>
      <c r="NS585" s="109"/>
      <c r="NT585" s="109"/>
      <c r="NU585" s="109"/>
      <c r="NV585" s="109"/>
      <c r="NW585" s="109"/>
      <c r="NX585" s="109"/>
      <c r="NY585" s="109"/>
      <c r="NZ585" s="109"/>
      <c r="OA585" s="109"/>
      <c r="OB585" s="109"/>
      <c r="OC585" s="109"/>
      <c r="OD585" s="109"/>
      <c r="OE585" s="109"/>
      <c r="OF585" s="109"/>
      <c r="OG585" s="109"/>
      <c r="OH585" s="109"/>
      <c r="OI585" s="109"/>
      <c r="OJ585" s="109"/>
      <c r="OK585" s="109"/>
      <c r="OL585" s="109"/>
      <c r="OM585" s="109"/>
      <c r="ON585" s="109"/>
      <c r="OO585" s="109"/>
      <c r="OP585" s="109"/>
      <c r="OQ585" s="109"/>
      <c r="OR585" s="109"/>
      <c r="OS585" s="109"/>
      <c r="OT585" s="109"/>
      <c r="OU585" s="109"/>
      <c r="OV585" s="109"/>
      <c r="OW585" s="109"/>
      <c r="OX585" s="109"/>
      <c r="OY585" s="109"/>
      <c r="OZ585" s="109"/>
      <c r="PA585" s="109"/>
      <c r="PB585" s="109"/>
      <c r="PC585" s="109"/>
      <c r="PD585" s="109"/>
      <c r="PE585" s="109"/>
      <c r="PF585" s="109"/>
      <c r="PG585" s="109"/>
      <c r="PH585" s="109"/>
      <c r="PI585" s="109"/>
      <c r="PJ585" s="109"/>
      <c r="PK585" s="109"/>
      <c r="PL585" s="109"/>
      <c r="PM585" s="109"/>
      <c r="PN585" s="109"/>
      <c r="PO585" s="109"/>
      <c r="PP585" s="109"/>
      <c r="PQ585" s="109"/>
      <c r="PR585" s="109"/>
      <c r="PS585" s="109"/>
      <c r="PT585" s="109"/>
      <c r="PU585" s="109"/>
      <c r="PV585" s="109"/>
      <c r="PW585" s="109"/>
      <c r="PX585" s="109"/>
      <c r="PY585" s="109"/>
      <c r="PZ585" s="109"/>
      <c r="QA585" s="109"/>
      <c r="QB585" s="109"/>
      <c r="QC585" s="109"/>
      <c r="QD585" s="109"/>
      <c r="QE585" s="109"/>
      <c r="QF585" s="109"/>
      <c r="QG585" s="109"/>
      <c r="QH585" s="109"/>
      <c r="QI585" s="109"/>
      <c r="QJ585" s="109"/>
      <c r="QK585" s="23">
        <f t="shared" si="8"/>
        <v>10</v>
      </c>
      <c r="QL585" s="125"/>
      <c r="QM585" s="125"/>
      <c r="QN585" s="125"/>
      <c r="QO585" s="125"/>
      <c r="QP585" s="125"/>
      <c r="QQ585" s="125"/>
      <c r="QR585" s="125"/>
    </row>
    <row r="586" spans="1:460" s="5" customFormat="1" ht="12.75" customHeight="1" x14ac:dyDescent="0.2">
      <c r="A586" s="52">
        <v>44797</v>
      </c>
      <c r="B586" s="90" t="s">
        <v>485</v>
      </c>
      <c r="C586" s="107"/>
      <c r="D586" s="107"/>
      <c r="E586" s="108"/>
      <c r="F586" s="108"/>
      <c r="G586" s="108"/>
      <c r="H586" s="108"/>
      <c r="I586" s="108"/>
      <c r="J586" s="108"/>
      <c r="K586" s="108"/>
      <c r="L586" s="108"/>
      <c r="M586" s="108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 s="109"/>
      <c r="BD586" s="109"/>
      <c r="BE586" s="109"/>
      <c r="BF586" s="109"/>
      <c r="BG586" s="109"/>
      <c r="BH586" s="109"/>
      <c r="BI586" s="109"/>
      <c r="BJ586" s="109"/>
      <c r="BK586" s="109"/>
      <c r="BL586" s="109"/>
      <c r="BM586" s="109"/>
      <c r="BN586" s="109"/>
      <c r="BO586" s="109"/>
      <c r="BP586" s="109"/>
      <c r="BQ586" s="109"/>
      <c r="BR586" s="109"/>
      <c r="BS586" s="109"/>
      <c r="BT586" s="109"/>
      <c r="BU586" s="109"/>
      <c r="BV586" s="109"/>
      <c r="BW586" s="109"/>
      <c r="BX586" s="109"/>
      <c r="BY586" s="109"/>
      <c r="BZ586" s="109"/>
      <c r="CA586" s="109"/>
      <c r="CB586" s="109"/>
      <c r="CC586" s="109"/>
      <c r="CD586" s="109"/>
      <c r="CE586" s="109"/>
      <c r="CF586" s="109"/>
      <c r="CG586" s="109"/>
      <c r="CH586" s="109"/>
      <c r="CI586" s="109"/>
      <c r="CJ586" s="109"/>
      <c r="CK586" s="109"/>
      <c r="CL586" s="109"/>
      <c r="CM586" s="109"/>
      <c r="CN586" s="109"/>
      <c r="CO586" s="109"/>
      <c r="CP586" s="109"/>
      <c r="CQ586" s="109"/>
      <c r="CR586" s="109"/>
      <c r="CS586" s="109"/>
      <c r="CT586" s="109"/>
      <c r="CU586" s="109"/>
      <c r="CV586" s="109"/>
      <c r="CW586" s="109"/>
      <c r="CX586" s="109"/>
      <c r="CY586" s="109"/>
      <c r="CZ586" s="109"/>
      <c r="DA586" s="109"/>
      <c r="DB586" s="109"/>
      <c r="DC586" s="109"/>
      <c r="DD586" s="109"/>
      <c r="DE586" s="109"/>
      <c r="DF586" s="109"/>
      <c r="DG586" s="109"/>
      <c r="DH586" s="109"/>
      <c r="DI586" s="109"/>
      <c r="DJ586" s="109"/>
      <c r="DK586" s="109"/>
      <c r="DL586" s="109"/>
      <c r="DM586" s="109"/>
      <c r="DN586" s="109"/>
      <c r="DO586" s="109"/>
      <c r="DP586" s="109"/>
      <c r="DQ586" s="109"/>
      <c r="DR586" s="109"/>
      <c r="DS586" s="109"/>
      <c r="DT586" s="109"/>
      <c r="DU586" s="109"/>
      <c r="DV586" s="109"/>
      <c r="DW586" s="109"/>
      <c r="DX586" s="109"/>
      <c r="DY586" s="109"/>
      <c r="DZ586" s="109"/>
      <c r="EA586" s="109"/>
      <c r="EB586" s="109"/>
      <c r="EC586" s="109"/>
      <c r="ED586" s="109"/>
      <c r="EE586" s="109"/>
      <c r="EF586" s="109"/>
      <c r="EG586" s="109"/>
      <c r="EH586" s="109"/>
      <c r="EI586" s="109"/>
      <c r="EJ586" s="109"/>
      <c r="EK586" s="109"/>
      <c r="EL586" s="109"/>
      <c r="EM586" s="109"/>
      <c r="EN586" s="109"/>
      <c r="EO586" s="109"/>
      <c r="EP586" s="109"/>
      <c r="EQ586" s="109"/>
      <c r="ER586" s="109"/>
      <c r="ES586" s="109"/>
      <c r="ET586" s="109"/>
      <c r="EU586" s="109"/>
      <c r="EV586" s="109"/>
      <c r="EW586" s="109"/>
      <c r="EX586" s="109"/>
      <c r="EY586" s="109"/>
      <c r="EZ586" s="109"/>
      <c r="FA586" s="109"/>
      <c r="FB586" s="109"/>
      <c r="FC586" s="109"/>
      <c r="FD586" s="109"/>
      <c r="FE586" s="109"/>
      <c r="FF586" s="109"/>
      <c r="FG586" s="109"/>
      <c r="FH586" s="109"/>
      <c r="FI586" s="109"/>
      <c r="FJ586" s="109"/>
      <c r="FK586" s="109"/>
      <c r="FL586" s="109"/>
      <c r="FM586" s="109"/>
      <c r="FN586" s="109"/>
      <c r="FO586" s="109"/>
      <c r="FP586" s="109"/>
      <c r="FQ586" s="109"/>
      <c r="FR586" s="109"/>
      <c r="FS586" s="109"/>
      <c r="FT586" s="109"/>
      <c r="FU586" s="109"/>
      <c r="FV586" s="109"/>
      <c r="FW586" s="109"/>
      <c r="FX586" s="109"/>
      <c r="FY586" s="109"/>
      <c r="FZ586" s="109"/>
      <c r="GA586" s="109"/>
      <c r="GB586" s="109"/>
      <c r="GC586" s="109"/>
      <c r="GD586" s="109"/>
      <c r="GE586" s="109"/>
      <c r="GF586" s="109"/>
      <c r="GG586" s="109"/>
      <c r="GH586" s="109"/>
      <c r="GI586" s="109"/>
      <c r="GJ586" s="109"/>
      <c r="GK586" s="109"/>
      <c r="GL586" s="109"/>
      <c r="GM586" s="109"/>
      <c r="GN586" s="109"/>
      <c r="GO586" s="109"/>
      <c r="GP586" s="109"/>
      <c r="GQ586" s="109"/>
      <c r="GR586" s="109"/>
      <c r="GS586" s="109"/>
      <c r="GT586" s="109"/>
      <c r="GU586" s="109"/>
      <c r="GV586" s="109"/>
      <c r="GW586" s="109"/>
      <c r="GX586" s="109"/>
      <c r="GY586" s="109"/>
      <c r="GZ586" s="109"/>
      <c r="HA586" s="109"/>
      <c r="HB586" s="109"/>
      <c r="HC586" s="109"/>
      <c r="HD586" s="109"/>
      <c r="HE586" s="109"/>
      <c r="HF586" s="109"/>
      <c r="HG586" s="109"/>
      <c r="HH586" s="109"/>
      <c r="HI586" s="109"/>
      <c r="HJ586" s="109"/>
      <c r="HK586" s="109"/>
      <c r="HL586" s="109"/>
      <c r="HM586" s="109"/>
      <c r="HN586" s="109"/>
      <c r="HO586" s="109"/>
      <c r="HP586" s="109"/>
      <c r="HQ586" s="109"/>
      <c r="HR586" s="109"/>
      <c r="HS586" s="109"/>
      <c r="HT586" s="109"/>
      <c r="HU586" s="109"/>
      <c r="HV586" s="109"/>
      <c r="HW586" s="109"/>
      <c r="HX586" s="109"/>
      <c r="HY586" s="109"/>
      <c r="HZ586" s="109"/>
      <c r="IA586" s="109"/>
      <c r="IB586" s="109"/>
      <c r="IC586" s="109"/>
      <c r="ID586" s="109"/>
      <c r="IE586" s="109"/>
      <c r="IF586" s="109"/>
      <c r="IG586" s="109"/>
      <c r="IH586" s="109"/>
      <c r="II586" s="109"/>
      <c r="IJ586" s="109"/>
      <c r="IK586" s="109"/>
      <c r="IL586" s="109"/>
      <c r="IM586" s="109"/>
      <c r="IN586" s="109"/>
      <c r="IO586" s="109"/>
      <c r="IP586" s="109"/>
      <c r="IQ586" s="109"/>
      <c r="IR586" s="109"/>
      <c r="IS586" s="109"/>
      <c r="IT586" s="109"/>
      <c r="IU586" s="109"/>
      <c r="IV586" s="109"/>
      <c r="IW586" s="109"/>
      <c r="IX586" s="109"/>
      <c r="IY586" s="109"/>
      <c r="IZ586" s="109"/>
      <c r="JA586" s="109"/>
      <c r="JB586" s="109"/>
      <c r="JC586" s="109"/>
      <c r="JD586" s="109"/>
      <c r="JE586" s="109"/>
      <c r="JF586" s="109"/>
      <c r="JG586" s="109"/>
      <c r="JH586" s="109"/>
      <c r="JI586" s="109"/>
      <c r="JJ586" s="109"/>
      <c r="JK586" s="109"/>
      <c r="JL586" s="109"/>
      <c r="JM586" s="109"/>
      <c r="JN586" s="109"/>
      <c r="JO586" s="109"/>
      <c r="JP586" s="109"/>
      <c r="JQ586" s="109"/>
      <c r="JR586" s="109"/>
      <c r="JS586" s="109"/>
      <c r="JT586" s="109"/>
      <c r="JU586" s="109"/>
      <c r="JV586" s="109"/>
      <c r="JW586" s="109"/>
      <c r="JX586" s="109"/>
      <c r="JY586" s="109"/>
      <c r="JZ586" s="109"/>
      <c r="KA586" s="109"/>
      <c r="KB586" s="109"/>
      <c r="KC586" s="109"/>
      <c r="KD586" s="109"/>
      <c r="KE586" s="109"/>
      <c r="KF586" s="109"/>
      <c r="KG586" s="109"/>
      <c r="KH586" s="109"/>
      <c r="KI586" s="109"/>
      <c r="KJ586" s="109"/>
      <c r="KK586" s="109"/>
      <c r="KL586" s="109"/>
      <c r="KM586" s="109"/>
      <c r="KN586" s="109"/>
      <c r="KO586" s="109"/>
      <c r="KP586" s="109"/>
      <c r="KQ586" s="109"/>
      <c r="KR586" s="109"/>
      <c r="KS586" s="109"/>
      <c r="KT586" s="109"/>
      <c r="KU586" s="109"/>
      <c r="KV586" s="109"/>
      <c r="KW586" s="109"/>
      <c r="KX586" s="109"/>
      <c r="KY586" s="109"/>
      <c r="KZ586" s="109"/>
      <c r="LA586" s="109"/>
      <c r="LB586" s="109"/>
      <c r="LC586" s="109"/>
      <c r="LD586" s="109"/>
      <c r="LE586" s="109"/>
      <c r="LF586" s="109"/>
      <c r="LG586" s="109"/>
      <c r="LH586" s="109"/>
      <c r="LI586" s="109"/>
      <c r="LJ586" s="109"/>
      <c r="LK586" s="109"/>
      <c r="LL586" s="109"/>
      <c r="LM586" s="109"/>
      <c r="LN586" s="109"/>
      <c r="LO586" s="109"/>
      <c r="LP586" s="109"/>
      <c r="LQ586" s="109"/>
      <c r="LR586" s="109"/>
      <c r="LS586" s="109"/>
      <c r="LT586" s="109"/>
      <c r="LU586" s="109"/>
      <c r="LV586" s="109"/>
      <c r="LW586" s="109"/>
      <c r="LX586" s="109"/>
      <c r="LY586" s="109"/>
      <c r="LZ586" s="109"/>
      <c r="MA586" s="109"/>
      <c r="MB586" s="109"/>
      <c r="MC586" s="109"/>
      <c r="MD586" s="109"/>
      <c r="ME586" s="109"/>
      <c r="MF586" s="109"/>
      <c r="MG586" s="109"/>
      <c r="MH586" s="109"/>
      <c r="MI586" s="109"/>
      <c r="MJ586" s="109"/>
      <c r="MK586" s="109"/>
      <c r="ML586" s="109"/>
      <c r="MM586" s="109"/>
      <c r="MN586" s="109"/>
      <c r="MO586" s="109"/>
      <c r="MP586" s="109"/>
      <c r="MQ586" s="109"/>
      <c r="MR586" s="109"/>
      <c r="MS586" s="109"/>
      <c r="MT586" s="109"/>
      <c r="MU586" s="109"/>
      <c r="MV586" s="109"/>
      <c r="MW586" s="109"/>
      <c r="MX586" s="109"/>
      <c r="MY586" s="109"/>
      <c r="MZ586" s="109"/>
      <c r="NA586" s="109"/>
      <c r="NB586" s="109"/>
      <c r="NC586" s="109"/>
      <c r="ND586" s="109"/>
      <c r="NE586" s="109"/>
      <c r="NF586" s="109"/>
      <c r="NG586" s="109"/>
      <c r="NH586" s="109"/>
      <c r="NI586" s="109"/>
      <c r="NJ586" s="109"/>
      <c r="NK586" s="109"/>
      <c r="NL586" s="109"/>
      <c r="NM586" s="109"/>
      <c r="NN586" s="109"/>
      <c r="NO586" s="109"/>
      <c r="NP586" s="109"/>
      <c r="NQ586" s="109"/>
      <c r="NR586" s="109"/>
      <c r="NS586" s="109"/>
      <c r="NT586" s="109"/>
      <c r="NU586" s="109"/>
      <c r="NV586" s="109"/>
      <c r="NW586" s="109"/>
      <c r="NX586" s="109"/>
      <c r="NY586" s="109"/>
      <c r="NZ586" s="109"/>
      <c r="OA586" s="109"/>
      <c r="OB586" s="109"/>
      <c r="OC586" s="109"/>
      <c r="OD586" s="109"/>
      <c r="OE586" s="109"/>
      <c r="OF586" s="109"/>
      <c r="OG586" s="109"/>
      <c r="OH586" s="109"/>
      <c r="OI586" s="109"/>
      <c r="OJ586" s="109"/>
      <c r="OK586" s="109"/>
      <c r="OL586" s="109"/>
      <c r="OM586" s="109"/>
      <c r="ON586" s="109"/>
      <c r="OO586" s="109"/>
      <c r="OP586" s="109"/>
      <c r="OQ586" s="109"/>
      <c r="OR586" s="109"/>
      <c r="OS586" s="109"/>
      <c r="OT586" s="109"/>
      <c r="OU586" s="109"/>
      <c r="OV586" s="109"/>
      <c r="OW586" s="109"/>
      <c r="OX586" s="109"/>
      <c r="OY586" s="109"/>
      <c r="OZ586" s="109"/>
      <c r="PA586" s="109"/>
      <c r="PB586" s="109"/>
      <c r="PC586" s="109"/>
      <c r="PD586" s="109"/>
      <c r="PE586" s="109"/>
      <c r="PF586" s="109"/>
      <c r="PG586" s="109"/>
      <c r="PH586" s="109"/>
      <c r="PI586" s="109"/>
      <c r="PJ586" s="109"/>
      <c r="PK586" s="109"/>
      <c r="PL586" s="109"/>
      <c r="PM586" s="109"/>
      <c r="PN586" s="109"/>
      <c r="PO586" s="109"/>
      <c r="PP586" s="109"/>
      <c r="PQ586" s="109"/>
      <c r="PR586" s="109"/>
      <c r="PS586" s="109"/>
      <c r="PT586" s="109">
        <v>22.5</v>
      </c>
      <c r="PU586" s="109"/>
      <c r="PV586" s="109"/>
      <c r="PW586" s="109"/>
      <c r="PX586" s="109"/>
      <c r="PY586" s="109"/>
      <c r="PZ586" s="109"/>
      <c r="QA586" s="109"/>
      <c r="QB586" s="109"/>
      <c r="QC586" s="109"/>
      <c r="QD586" s="109"/>
      <c r="QE586" s="109"/>
      <c r="QF586" s="109"/>
      <c r="QG586" s="109"/>
      <c r="QH586" s="109"/>
      <c r="QI586" s="109"/>
      <c r="QJ586" s="109"/>
      <c r="QK586" s="23">
        <f t="shared" si="8"/>
        <v>22.5</v>
      </c>
      <c r="QL586" s="125"/>
      <c r="QM586" s="125"/>
      <c r="QN586" s="125"/>
      <c r="QO586" s="125"/>
      <c r="QP586" s="125"/>
      <c r="QQ586" s="125"/>
      <c r="QR586" s="125"/>
    </row>
    <row r="587" spans="1:460" s="5" customFormat="1" ht="12.75" customHeight="1" x14ac:dyDescent="0.2">
      <c r="A587" s="52">
        <v>44797</v>
      </c>
      <c r="B587" s="90" t="s">
        <v>532</v>
      </c>
      <c r="C587" s="107"/>
      <c r="D587" s="107"/>
      <c r="E587" s="108"/>
      <c r="F587" s="108"/>
      <c r="G587" s="108"/>
      <c r="H587" s="108"/>
      <c r="I587" s="108"/>
      <c r="J587" s="108"/>
      <c r="K587" s="108"/>
      <c r="L587" s="108"/>
      <c r="M587" s="108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 s="109"/>
      <c r="BD587" s="109"/>
      <c r="BE587" s="109"/>
      <c r="BF587" s="109"/>
      <c r="BG587" s="109"/>
      <c r="BH587" s="109"/>
      <c r="BI587" s="109"/>
      <c r="BJ587" s="109"/>
      <c r="BK587" s="109"/>
      <c r="BL587" s="109"/>
      <c r="BM587" s="109"/>
      <c r="BN587" s="109"/>
      <c r="BO587" s="109"/>
      <c r="BP587" s="109"/>
      <c r="BQ587" s="109"/>
      <c r="BR587" s="109"/>
      <c r="BS587" s="109"/>
      <c r="BT587" s="109"/>
      <c r="BU587" s="109"/>
      <c r="BV587" s="109"/>
      <c r="BW587" s="109"/>
      <c r="BX587" s="109"/>
      <c r="BY587" s="109"/>
      <c r="BZ587" s="109"/>
      <c r="CA587" s="109"/>
      <c r="CB587" s="109"/>
      <c r="CC587" s="109"/>
      <c r="CD587" s="109"/>
      <c r="CE587" s="109"/>
      <c r="CF587" s="109"/>
      <c r="CG587" s="109"/>
      <c r="CH587" s="109"/>
      <c r="CI587" s="109"/>
      <c r="CJ587" s="109"/>
      <c r="CK587" s="109"/>
      <c r="CL587" s="109"/>
      <c r="CM587" s="109"/>
      <c r="CN587" s="109"/>
      <c r="CO587" s="109"/>
      <c r="CP587" s="109"/>
      <c r="CQ587" s="109"/>
      <c r="CR587" s="109"/>
      <c r="CS587" s="109"/>
      <c r="CT587" s="109"/>
      <c r="CU587" s="109"/>
      <c r="CV587" s="109"/>
      <c r="CW587" s="109"/>
      <c r="CX587" s="109"/>
      <c r="CY587" s="109"/>
      <c r="CZ587" s="109"/>
      <c r="DA587" s="109"/>
      <c r="DB587" s="109"/>
      <c r="DC587" s="109"/>
      <c r="DD587" s="109"/>
      <c r="DE587" s="109"/>
      <c r="DF587" s="109"/>
      <c r="DG587" s="109"/>
      <c r="DH587" s="109"/>
      <c r="DI587" s="109"/>
      <c r="DJ587" s="109"/>
      <c r="DK587" s="109"/>
      <c r="DL587" s="109"/>
      <c r="DM587" s="109"/>
      <c r="DN587" s="109"/>
      <c r="DO587" s="109"/>
      <c r="DP587" s="109"/>
      <c r="DQ587" s="109"/>
      <c r="DR587" s="109"/>
      <c r="DS587" s="109"/>
      <c r="DT587" s="109"/>
      <c r="DU587" s="109"/>
      <c r="DV587" s="109"/>
      <c r="DW587" s="109"/>
      <c r="DX587" s="109"/>
      <c r="DY587" s="109"/>
      <c r="DZ587" s="109"/>
      <c r="EA587" s="109"/>
      <c r="EB587" s="109"/>
      <c r="EC587" s="109"/>
      <c r="ED587" s="109"/>
      <c r="EE587" s="109"/>
      <c r="EF587" s="109"/>
      <c r="EG587" s="109"/>
      <c r="EH587" s="109"/>
      <c r="EI587" s="109"/>
      <c r="EJ587" s="109"/>
      <c r="EK587" s="109"/>
      <c r="EL587" s="109"/>
      <c r="EM587" s="109"/>
      <c r="EN587" s="109"/>
      <c r="EO587" s="109"/>
      <c r="EP587" s="109"/>
      <c r="EQ587" s="109"/>
      <c r="ER587" s="109"/>
      <c r="ES587" s="109"/>
      <c r="ET587" s="109"/>
      <c r="EU587" s="109"/>
      <c r="EV587" s="109"/>
      <c r="EW587" s="109"/>
      <c r="EX587" s="109"/>
      <c r="EY587" s="109"/>
      <c r="EZ587" s="109"/>
      <c r="FA587" s="109"/>
      <c r="FB587" s="109"/>
      <c r="FC587" s="109"/>
      <c r="FD587" s="109"/>
      <c r="FE587" s="109"/>
      <c r="FF587" s="109"/>
      <c r="FG587" s="109"/>
      <c r="FH587" s="109"/>
      <c r="FI587" s="109"/>
      <c r="FJ587" s="109"/>
      <c r="FK587" s="109"/>
      <c r="FL587" s="109"/>
      <c r="FM587" s="109"/>
      <c r="FN587" s="109"/>
      <c r="FO587" s="109"/>
      <c r="FP587" s="109"/>
      <c r="FQ587" s="109"/>
      <c r="FR587" s="109"/>
      <c r="FS587" s="109"/>
      <c r="FT587" s="109"/>
      <c r="FU587" s="109"/>
      <c r="FV587" s="109"/>
      <c r="FW587" s="109"/>
      <c r="FX587" s="109"/>
      <c r="FY587" s="109"/>
      <c r="FZ587" s="109"/>
      <c r="GA587" s="109"/>
      <c r="GB587" s="109"/>
      <c r="GC587" s="109"/>
      <c r="GD587" s="109"/>
      <c r="GE587" s="109"/>
      <c r="GF587" s="109"/>
      <c r="GG587" s="109"/>
      <c r="GH587" s="109"/>
      <c r="GI587" s="109"/>
      <c r="GJ587" s="109"/>
      <c r="GK587" s="109"/>
      <c r="GL587" s="109"/>
      <c r="GM587" s="109"/>
      <c r="GN587" s="109">
        <v>20</v>
      </c>
      <c r="GO587" s="109"/>
      <c r="GP587" s="109"/>
      <c r="GQ587" s="109"/>
      <c r="GR587" s="109"/>
      <c r="GS587" s="109"/>
      <c r="GT587" s="109"/>
      <c r="GU587" s="109"/>
      <c r="GV587" s="109"/>
      <c r="GW587" s="109"/>
      <c r="GX587" s="109"/>
      <c r="GY587" s="109"/>
      <c r="GZ587" s="109"/>
      <c r="HA587" s="109"/>
      <c r="HB587" s="109"/>
      <c r="HC587" s="109"/>
      <c r="HD587" s="109"/>
      <c r="HE587" s="109"/>
      <c r="HF587" s="109"/>
      <c r="HG587" s="109"/>
      <c r="HH587" s="109"/>
      <c r="HI587" s="109"/>
      <c r="HJ587" s="109"/>
      <c r="HK587" s="109"/>
      <c r="HL587" s="109"/>
      <c r="HM587" s="109"/>
      <c r="HN587" s="109"/>
      <c r="HO587" s="109"/>
      <c r="HP587" s="109"/>
      <c r="HQ587" s="109"/>
      <c r="HR587" s="109"/>
      <c r="HS587" s="109"/>
      <c r="HT587" s="109"/>
      <c r="HU587" s="109"/>
      <c r="HV587" s="109"/>
      <c r="HW587" s="109"/>
      <c r="HX587" s="109"/>
      <c r="HY587" s="109"/>
      <c r="HZ587" s="109"/>
      <c r="IA587" s="109"/>
      <c r="IB587" s="109"/>
      <c r="IC587" s="109"/>
      <c r="ID587" s="109"/>
      <c r="IE587" s="109"/>
      <c r="IF587" s="109"/>
      <c r="IG587" s="109"/>
      <c r="IH587" s="109"/>
      <c r="II587" s="109"/>
      <c r="IJ587" s="109"/>
      <c r="IK587" s="109"/>
      <c r="IL587" s="109"/>
      <c r="IM587" s="109"/>
      <c r="IN587" s="109"/>
      <c r="IO587" s="109"/>
      <c r="IP587" s="109"/>
      <c r="IQ587" s="109"/>
      <c r="IR587" s="109"/>
      <c r="IS587" s="109"/>
      <c r="IT587" s="109"/>
      <c r="IU587" s="109"/>
      <c r="IV587" s="109"/>
      <c r="IW587" s="109"/>
      <c r="IX587" s="109"/>
      <c r="IY587" s="109"/>
      <c r="IZ587" s="109"/>
      <c r="JA587" s="109"/>
      <c r="JB587" s="109"/>
      <c r="JC587" s="109"/>
      <c r="JD587" s="109"/>
      <c r="JE587" s="109"/>
      <c r="JF587" s="109"/>
      <c r="JG587" s="109"/>
      <c r="JH587" s="109"/>
      <c r="JI587" s="109"/>
      <c r="JJ587" s="109"/>
      <c r="JK587" s="109"/>
      <c r="JL587" s="109"/>
      <c r="JM587" s="109"/>
      <c r="JN587" s="109"/>
      <c r="JO587" s="109"/>
      <c r="JP587" s="109"/>
      <c r="JQ587" s="109"/>
      <c r="JR587" s="109"/>
      <c r="JS587" s="109"/>
      <c r="JT587" s="109"/>
      <c r="JU587" s="109"/>
      <c r="JV587" s="109"/>
      <c r="JW587" s="109"/>
      <c r="JX587" s="109"/>
      <c r="JY587" s="109"/>
      <c r="JZ587" s="109"/>
      <c r="KA587" s="109"/>
      <c r="KB587" s="109"/>
      <c r="KC587" s="109"/>
      <c r="KD587" s="109"/>
      <c r="KE587" s="109"/>
      <c r="KF587" s="109"/>
      <c r="KG587" s="109"/>
      <c r="KH587" s="109"/>
      <c r="KI587" s="109"/>
      <c r="KJ587" s="109"/>
      <c r="KK587" s="109"/>
      <c r="KL587" s="109"/>
      <c r="KM587" s="109"/>
      <c r="KN587" s="109"/>
      <c r="KO587" s="109"/>
      <c r="KP587" s="109"/>
      <c r="KQ587" s="109"/>
      <c r="KR587" s="109"/>
      <c r="KS587" s="109"/>
      <c r="KT587" s="109"/>
      <c r="KU587" s="109"/>
      <c r="KV587" s="109"/>
      <c r="KW587" s="109"/>
      <c r="KX587" s="109"/>
      <c r="KY587" s="109"/>
      <c r="KZ587" s="109"/>
      <c r="LA587" s="109"/>
      <c r="LB587" s="109"/>
      <c r="LC587" s="109"/>
      <c r="LD587" s="109"/>
      <c r="LE587" s="109"/>
      <c r="LF587" s="109"/>
      <c r="LG587" s="109"/>
      <c r="LH587" s="109"/>
      <c r="LI587" s="109"/>
      <c r="LJ587" s="109"/>
      <c r="LK587" s="109"/>
      <c r="LL587" s="109"/>
      <c r="LM587" s="109"/>
      <c r="LN587" s="109"/>
      <c r="LO587" s="109"/>
      <c r="LP587" s="109"/>
      <c r="LQ587" s="109"/>
      <c r="LR587" s="109"/>
      <c r="LS587" s="109"/>
      <c r="LT587" s="109"/>
      <c r="LU587" s="109"/>
      <c r="LV587" s="109"/>
      <c r="LW587" s="109"/>
      <c r="LX587" s="109"/>
      <c r="LY587" s="109"/>
      <c r="LZ587" s="109"/>
      <c r="MA587" s="109"/>
      <c r="MB587" s="109"/>
      <c r="MC587" s="109"/>
      <c r="MD587" s="109"/>
      <c r="ME587" s="109"/>
      <c r="MF587" s="109"/>
      <c r="MG587" s="109"/>
      <c r="MH587" s="109"/>
      <c r="MI587" s="109"/>
      <c r="MJ587" s="109"/>
      <c r="MK587" s="109"/>
      <c r="ML587" s="109"/>
      <c r="MM587" s="109"/>
      <c r="MN587" s="109"/>
      <c r="MO587" s="109"/>
      <c r="MP587" s="109"/>
      <c r="MQ587" s="109"/>
      <c r="MR587" s="109"/>
      <c r="MS587" s="109"/>
      <c r="MT587" s="109"/>
      <c r="MU587" s="109"/>
      <c r="MV587" s="109"/>
      <c r="MW587" s="109"/>
      <c r="MX587" s="109"/>
      <c r="MY587" s="109"/>
      <c r="MZ587" s="109"/>
      <c r="NA587" s="109"/>
      <c r="NB587" s="109"/>
      <c r="NC587" s="109"/>
      <c r="ND587" s="109"/>
      <c r="NE587" s="109"/>
      <c r="NF587" s="109"/>
      <c r="NG587" s="109"/>
      <c r="NH587" s="109"/>
      <c r="NI587" s="109"/>
      <c r="NJ587" s="109"/>
      <c r="NK587" s="109"/>
      <c r="NL587" s="109"/>
      <c r="NM587" s="109"/>
      <c r="NN587" s="109"/>
      <c r="NO587" s="109"/>
      <c r="NP587" s="109"/>
      <c r="NQ587" s="109"/>
      <c r="NR587" s="109"/>
      <c r="NS587" s="109"/>
      <c r="NT587" s="109"/>
      <c r="NU587" s="109"/>
      <c r="NV587" s="109"/>
      <c r="NW587" s="109"/>
      <c r="NX587" s="109"/>
      <c r="NY587" s="109"/>
      <c r="NZ587" s="109"/>
      <c r="OA587" s="109"/>
      <c r="OB587" s="109"/>
      <c r="OC587" s="109"/>
      <c r="OD587" s="109"/>
      <c r="OE587" s="109"/>
      <c r="OF587" s="109"/>
      <c r="OG587" s="109"/>
      <c r="OH587" s="109"/>
      <c r="OI587" s="109"/>
      <c r="OJ587" s="109"/>
      <c r="OK587" s="109"/>
      <c r="OL587" s="109"/>
      <c r="OM587" s="109"/>
      <c r="ON587" s="109"/>
      <c r="OO587" s="109"/>
      <c r="OP587" s="109"/>
      <c r="OQ587" s="109"/>
      <c r="OR587" s="109"/>
      <c r="OS587" s="109"/>
      <c r="OT587" s="109"/>
      <c r="OU587" s="109"/>
      <c r="OV587" s="109"/>
      <c r="OW587" s="109"/>
      <c r="OX587" s="109"/>
      <c r="OY587" s="109"/>
      <c r="OZ587" s="109"/>
      <c r="PA587" s="109"/>
      <c r="PB587" s="109"/>
      <c r="PC587" s="109"/>
      <c r="PD587" s="109"/>
      <c r="PE587" s="109"/>
      <c r="PF587" s="109"/>
      <c r="PG587" s="109"/>
      <c r="PH587" s="109"/>
      <c r="PI587" s="109"/>
      <c r="PJ587" s="109"/>
      <c r="PK587" s="109"/>
      <c r="PL587" s="109"/>
      <c r="PM587" s="109"/>
      <c r="PN587" s="109"/>
      <c r="PO587" s="109"/>
      <c r="PP587" s="109"/>
      <c r="PQ587" s="109"/>
      <c r="PR587" s="109"/>
      <c r="PS587" s="109"/>
      <c r="PT587" s="109"/>
      <c r="PU587" s="109"/>
      <c r="PV587" s="109"/>
      <c r="PW587" s="109"/>
      <c r="PX587" s="109"/>
      <c r="PY587" s="109"/>
      <c r="PZ587" s="109"/>
      <c r="QA587" s="109"/>
      <c r="QB587" s="109"/>
      <c r="QC587" s="109"/>
      <c r="QD587" s="109"/>
      <c r="QE587" s="109"/>
      <c r="QF587" s="109"/>
      <c r="QG587" s="109"/>
      <c r="QH587" s="109"/>
      <c r="QI587" s="109"/>
      <c r="QJ587" s="109"/>
      <c r="QK587" s="23">
        <f t="shared" si="8"/>
        <v>20</v>
      </c>
      <c r="QL587" s="125"/>
      <c r="QM587" s="125"/>
      <c r="QN587" s="125"/>
      <c r="QO587" s="125"/>
      <c r="QP587" s="125"/>
      <c r="QQ587" s="125"/>
      <c r="QR587" s="125"/>
    </row>
    <row r="588" spans="1:460" s="5" customFormat="1" ht="12.75" customHeight="1" x14ac:dyDescent="0.2">
      <c r="A588" s="52">
        <v>44798</v>
      </c>
      <c r="B588" s="90" t="s">
        <v>371</v>
      </c>
      <c r="C588" s="107"/>
      <c r="D588" s="107"/>
      <c r="E588" s="108"/>
      <c r="F588" s="108"/>
      <c r="G588" s="108"/>
      <c r="H588" s="108"/>
      <c r="I588" s="108"/>
      <c r="J588" s="108"/>
      <c r="K588" s="108"/>
      <c r="L588" s="108"/>
      <c r="M588" s="108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 s="109"/>
      <c r="BD588" s="109"/>
      <c r="BE588" s="109"/>
      <c r="BF588" s="109"/>
      <c r="BG588" s="109"/>
      <c r="BH588" s="109"/>
      <c r="BI588" s="109"/>
      <c r="BJ588" s="109"/>
      <c r="BK588" s="109"/>
      <c r="BL588" s="109"/>
      <c r="BM588" s="109"/>
      <c r="BN588" s="109"/>
      <c r="BO588" s="109"/>
      <c r="BP588" s="109"/>
      <c r="BQ588" s="109"/>
      <c r="BR588" s="109"/>
      <c r="BS588" s="109"/>
      <c r="BT588" s="109"/>
      <c r="BU588" s="109"/>
      <c r="BV588" s="109"/>
      <c r="BW588" s="109"/>
      <c r="BX588" s="109"/>
      <c r="BY588" s="109"/>
      <c r="BZ588" s="109"/>
      <c r="CA588" s="109"/>
      <c r="CB588" s="109"/>
      <c r="CC588" s="109"/>
      <c r="CD588" s="109"/>
      <c r="CE588" s="109"/>
      <c r="CF588" s="109"/>
      <c r="CG588" s="109"/>
      <c r="CH588" s="109"/>
      <c r="CI588" s="109"/>
      <c r="CJ588" s="109"/>
      <c r="CK588" s="109"/>
      <c r="CL588" s="109"/>
      <c r="CM588" s="109"/>
      <c r="CN588" s="109"/>
      <c r="CO588" s="109"/>
      <c r="CP588" s="109"/>
      <c r="CQ588" s="109"/>
      <c r="CR588" s="109"/>
      <c r="CS588" s="109"/>
      <c r="CT588" s="109"/>
      <c r="CU588" s="109"/>
      <c r="CV588" s="109"/>
      <c r="CW588" s="109"/>
      <c r="CX588" s="109"/>
      <c r="CY588" s="109"/>
      <c r="CZ588" s="109"/>
      <c r="DA588" s="109"/>
      <c r="DB588" s="109"/>
      <c r="DC588" s="109"/>
      <c r="DD588" s="109"/>
      <c r="DE588" s="109"/>
      <c r="DF588" s="109"/>
      <c r="DG588" s="109"/>
      <c r="DH588" s="109"/>
      <c r="DI588" s="109"/>
      <c r="DJ588" s="109"/>
      <c r="DK588" s="109"/>
      <c r="DL588" s="109"/>
      <c r="DM588" s="109"/>
      <c r="DN588" s="109"/>
      <c r="DO588" s="109"/>
      <c r="DP588" s="109"/>
      <c r="DQ588" s="109"/>
      <c r="DR588" s="109"/>
      <c r="DS588" s="109"/>
      <c r="DT588" s="109"/>
      <c r="DU588" s="109"/>
      <c r="DV588" s="109"/>
      <c r="DW588" s="109"/>
      <c r="DX588" s="109"/>
      <c r="DY588" s="109"/>
      <c r="DZ588" s="109"/>
      <c r="EA588" s="109"/>
      <c r="EB588" s="109"/>
      <c r="EC588" s="109"/>
      <c r="ED588" s="109"/>
      <c r="EE588" s="109"/>
      <c r="EF588" s="109"/>
      <c r="EG588" s="109"/>
      <c r="EH588" s="109"/>
      <c r="EI588" s="109"/>
      <c r="EJ588" s="109"/>
      <c r="EK588" s="109"/>
      <c r="EL588" s="109"/>
      <c r="EM588" s="109"/>
      <c r="EN588" s="109"/>
      <c r="EO588" s="109"/>
      <c r="EP588" s="109"/>
      <c r="EQ588" s="109"/>
      <c r="ER588" s="109"/>
      <c r="ES588" s="109"/>
      <c r="ET588" s="109"/>
      <c r="EU588" s="109"/>
      <c r="EV588" s="109"/>
      <c r="EW588" s="109"/>
      <c r="EX588" s="109"/>
      <c r="EY588" s="109"/>
      <c r="EZ588" s="109"/>
      <c r="FA588" s="109"/>
      <c r="FB588" s="109"/>
      <c r="FC588" s="109"/>
      <c r="FD588" s="109"/>
      <c r="FE588" s="109"/>
      <c r="FF588" s="109"/>
      <c r="FG588" s="109"/>
      <c r="FH588" s="109"/>
      <c r="FI588" s="109"/>
      <c r="FJ588" s="109"/>
      <c r="FK588" s="109"/>
      <c r="FL588" s="109"/>
      <c r="FM588" s="109"/>
      <c r="FN588" s="109"/>
      <c r="FO588" s="109"/>
      <c r="FP588" s="109"/>
      <c r="FQ588" s="109"/>
      <c r="FR588" s="109"/>
      <c r="FS588" s="109"/>
      <c r="FT588" s="109"/>
      <c r="FU588" s="109"/>
      <c r="FV588" s="109"/>
      <c r="FW588" s="109"/>
      <c r="FX588" s="109"/>
      <c r="FY588" s="109"/>
      <c r="FZ588" s="109"/>
      <c r="GA588" s="109"/>
      <c r="GB588" s="109"/>
      <c r="GC588" s="109"/>
      <c r="GD588" s="109"/>
      <c r="GE588" s="109"/>
      <c r="GF588" s="109"/>
      <c r="GG588" s="109"/>
      <c r="GH588" s="109"/>
      <c r="GI588" s="109"/>
      <c r="GJ588" s="109"/>
      <c r="GK588" s="109"/>
      <c r="GL588" s="109"/>
      <c r="GM588" s="109"/>
      <c r="GN588" s="109"/>
      <c r="GO588" s="109"/>
      <c r="GP588" s="109"/>
      <c r="GQ588" s="109"/>
      <c r="GR588" s="109"/>
      <c r="GS588" s="109"/>
      <c r="GT588" s="109"/>
      <c r="GU588" s="109"/>
      <c r="GV588" s="109"/>
      <c r="GW588" s="109"/>
      <c r="GX588" s="109"/>
      <c r="GY588" s="109"/>
      <c r="GZ588" s="109"/>
      <c r="HA588" s="109"/>
      <c r="HB588" s="109"/>
      <c r="HC588" s="109"/>
      <c r="HD588" s="109"/>
      <c r="HE588" s="109"/>
      <c r="HF588" s="109"/>
      <c r="HG588" s="109"/>
      <c r="HH588" s="109"/>
      <c r="HI588" s="109"/>
      <c r="HJ588" s="109"/>
      <c r="HK588" s="109"/>
      <c r="HL588" s="109"/>
      <c r="HM588" s="109"/>
      <c r="HN588" s="109"/>
      <c r="HO588" s="109"/>
      <c r="HP588" s="109"/>
      <c r="HQ588" s="109"/>
      <c r="HR588" s="109"/>
      <c r="HS588" s="109"/>
      <c r="HT588" s="109"/>
      <c r="HU588" s="109"/>
      <c r="HV588" s="109"/>
      <c r="HW588" s="109"/>
      <c r="HX588" s="109"/>
      <c r="HY588" s="109"/>
      <c r="HZ588" s="109"/>
      <c r="IA588" s="109"/>
      <c r="IB588" s="109"/>
      <c r="IC588" s="109"/>
      <c r="ID588" s="109"/>
      <c r="IE588" s="109"/>
      <c r="IF588" s="109"/>
      <c r="IG588" s="109"/>
      <c r="IH588" s="109"/>
      <c r="II588" s="109"/>
      <c r="IJ588" s="109"/>
      <c r="IK588" s="109"/>
      <c r="IL588" s="109"/>
      <c r="IM588" s="109"/>
      <c r="IN588" s="109"/>
      <c r="IO588" s="109"/>
      <c r="IP588" s="109"/>
      <c r="IQ588" s="109"/>
      <c r="IR588" s="109"/>
      <c r="IS588" s="109"/>
      <c r="IT588" s="109"/>
      <c r="IU588" s="109"/>
      <c r="IV588" s="109"/>
      <c r="IW588" s="109"/>
      <c r="IX588" s="109"/>
      <c r="IY588" s="109"/>
      <c r="IZ588" s="109"/>
      <c r="JA588" s="109"/>
      <c r="JB588" s="109"/>
      <c r="JC588" s="109">
        <v>20</v>
      </c>
      <c r="JD588" s="109"/>
      <c r="JE588" s="109"/>
      <c r="JF588" s="109"/>
      <c r="JG588" s="109"/>
      <c r="JH588" s="109"/>
      <c r="JI588" s="109"/>
      <c r="JJ588" s="109"/>
      <c r="JK588" s="109"/>
      <c r="JL588" s="109"/>
      <c r="JM588" s="109"/>
      <c r="JN588" s="109"/>
      <c r="JO588" s="109"/>
      <c r="JP588" s="109"/>
      <c r="JQ588" s="109"/>
      <c r="JR588" s="109"/>
      <c r="JS588" s="109"/>
      <c r="JT588" s="109"/>
      <c r="JU588" s="109"/>
      <c r="JV588" s="109"/>
      <c r="JW588" s="109"/>
      <c r="JX588" s="109"/>
      <c r="JY588" s="109"/>
      <c r="JZ588" s="109"/>
      <c r="KA588" s="109"/>
      <c r="KB588" s="109"/>
      <c r="KC588" s="109"/>
      <c r="KD588" s="109"/>
      <c r="KE588" s="109"/>
      <c r="KF588" s="109"/>
      <c r="KG588" s="109"/>
      <c r="KH588" s="109"/>
      <c r="KI588" s="109"/>
      <c r="KJ588" s="109"/>
      <c r="KK588" s="109"/>
      <c r="KL588" s="109"/>
      <c r="KM588" s="109"/>
      <c r="KN588" s="109"/>
      <c r="KO588" s="109"/>
      <c r="KP588" s="109"/>
      <c r="KQ588" s="109"/>
      <c r="KR588" s="109"/>
      <c r="KS588" s="109"/>
      <c r="KT588" s="109"/>
      <c r="KU588" s="109"/>
      <c r="KV588" s="109"/>
      <c r="KW588" s="109"/>
      <c r="KX588" s="109"/>
      <c r="KY588" s="109"/>
      <c r="KZ588" s="109"/>
      <c r="LA588" s="109"/>
      <c r="LB588" s="109"/>
      <c r="LC588" s="109"/>
      <c r="LD588" s="109"/>
      <c r="LE588" s="109"/>
      <c r="LF588" s="109"/>
      <c r="LG588" s="109"/>
      <c r="LH588" s="109"/>
      <c r="LI588" s="109"/>
      <c r="LJ588" s="109"/>
      <c r="LK588" s="109"/>
      <c r="LL588" s="109"/>
      <c r="LM588" s="109"/>
      <c r="LN588" s="109"/>
      <c r="LO588" s="109"/>
      <c r="LP588" s="109"/>
      <c r="LQ588" s="109"/>
      <c r="LR588" s="109"/>
      <c r="LS588" s="109"/>
      <c r="LT588" s="109"/>
      <c r="LU588" s="109"/>
      <c r="LV588" s="109"/>
      <c r="LW588" s="109"/>
      <c r="LX588" s="109"/>
      <c r="LY588" s="109"/>
      <c r="LZ588" s="109"/>
      <c r="MA588" s="109"/>
      <c r="MB588" s="109"/>
      <c r="MC588" s="109"/>
      <c r="MD588" s="109"/>
      <c r="ME588" s="109"/>
      <c r="MF588" s="109"/>
      <c r="MG588" s="109"/>
      <c r="MH588" s="109"/>
      <c r="MI588" s="109"/>
      <c r="MJ588" s="109"/>
      <c r="MK588" s="109"/>
      <c r="ML588" s="109"/>
      <c r="MM588" s="109"/>
      <c r="MN588" s="109"/>
      <c r="MO588" s="109"/>
      <c r="MP588" s="109"/>
      <c r="MQ588" s="109"/>
      <c r="MR588" s="109"/>
      <c r="MS588" s="109"/>
      <c r="MT588" s="109"/>
      <c r="MU588" s="109"/>
      <c r="MV588" s="109"/>
      <c r="MW588" s="109"/>
      <c r="MX588" s="109"/>
      <c r="MY588" s="109"/>
      <c r="MZ588" s="109"/>
      <c r="NA588" s="109"/>
      <c r="NB588" s="109"/>
      <c r="NC588" s="109"/>
      <c r="ND588" s="109"/>
      <c r="NE588" s="109"/>
      <c r="NF588" s="109"/>
      <c r="NG588" s="109"/>
      <c r="NH588" s="109"/>
      <c r="NI588" s="109"/>
      <c r="NJ588" s="109"/>
      <c r="NK588" s="109"/>
      <c r="NL588" s="109"/>
      <c r="NM588" s="109"/>
      <c r="NN588" s="109"/>
      <c r="NO588" s="109"/>
      <c r="NP588" s="109"/>
      <c r="NQ588" s="109"/>
      <c r="NR588" s="109"/>
      <c r="NS588" s="109"/>
      <c r="NT588" s="109"/>
      <c r="NU588" s="109"/>
      <c r="NV588" s="109"/>
      <c r="NW588" s="109"/>
      <c r="NX588" s="109"/>
      <c r="NY588" s="109"/>
      <c r="NZ588" s="109"/>
      <c r="OA588" s="109"/>
      <c r="OB588" s="109"/>
      <c r="OC588" s="109"/>
      <c r="OD588" s="109"/>
      <c r="OE588" s="109"/>
      <c r="OF588" s="109"/>
      <c r="OG588" s="109"/>
      <c r="OH588" s="109"/>
      <c r="OI588" s="109"/>
      <c r="OJ588" s="109"/>
      <c r="OK588" s="109"/>
      <c r="OL588" s="109"/>
      <c r="OM588" s="109"/>
      <c r="ON588" s="109"/>
      <c r="OO588" s="109"/>
      <c r="OP588" s="109"/>
      <c r="OQ588" s="109"/>
      <c r="OR588" s="109"/>
      <c r="OS588" s="109"/>
      <c r="OT588" s="109"/>
      <c r="OU588" s="109"/>
      <c r="OV588" s="109"/>
      <c r="OW588" s="109"/>
      <c r="OX588" s="109"/>
      <c r="OY588" s="109"/>
      <c r="OZ588" s="109"/>
      <c r="PA588" s="109"/>
      <c r="PB588" s="109"/>
      <c r="PC588" s="109"/>
      <c r="PD588" s="109"/>
      <c r="PE588" s="109"/>
      <c r="PF588" s="109"/>
      <c r="PG588" s="109"/>
      <c r="PH588" s="109"/>
      <c r="PI588" s="109"/>
      <c r="PJ588" s="109"/>
      <c r="PK588" s="109"/>
      <c r="PL588" s="109"/>
      <c r="PM588" s="109"/>
      <c r="PN588" s="109"/>
      <c r="PO588" s="109"/>
      <c r="PP588" s="109"/>
      <c r="PQ588" s="109"/>
      <c r="PR588" s="109"/>
      <c r="PS588" s="109"/>
      <c r="PT588" s="109"/>
      <c r="PU588" s="109"/>
      <c r="PV588" s="109"/>
      <c r="PW588" s="109"/>
      <c r="PX588" s="109"/>
      <c r="PY588" s="109"/>
      <c r="PZ588" s="109"/>
      <c r="QA588" s="109"/>
      <c r="QB588" s="109"/>
      <c r="QC588" s="109"/>
      <c r="QD588" s="109"/>
      <c r="QE588" s="109"/>
      <c r="QF588" s="109"/>
      <c r="QG588" s="109"/>
      <c r="QH588" s="109"/>
      <c r="QI588" s="109"/>
      <c r="QJ588" s="109"/>
      <c r="QK588" s="23">
        <f t="shared" si="8"/>
        <v>20</v>
      </c>
      <c r="QL588" s="125"/>
      <c r="QM588" s="125"/>
      <c r="QN588" s="125"/>
      <c r="QO588" s="125"/>
      <c r="QP588" s="125"/>
      <c r="QQ588" s="125"/>
      <c r="QR588" s="125"/>
    </row>
    <row r="589" spans="1:460" s="5" customFormat="1" ht="12.75" customHeight="1" x14ac:dyDescent="0.2">
      <c r="A589" s="52">
        <v>44798</v>
      </c>
      <c r="B589" s="98" t="s">
        <v>52</v>
      </c>
      <c r="C589" s="107"/>
      <c r="D589" s="107"/>
      <c r="E589" s="108"/>
      <c r="F589" s="108"/>
      <c r="G589" s="108"/>
      <c r="H589" s="108"/>
      <c r="I589" s="108"/>
      <c r="J589" s="108"/>
      <c r="K589" s="108"/>
      <c r="L589" s="108"/>
      <c r="M589" s="108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 s="109"/>
      <c r="BD589" s="109">
        <v>100</v>
      </c>
      <c r="BE589" s="109"/>
      <c r="BF589" s="109"/>
      <c r="BG589" s="109"/>
      <c r="BH589" s="109"/>
      <c r="BI589" s="109"/>
      <c r="BJ589" s="109"/>
      <c r="BK589" s="109"/>
      <c r="BL589" s="109"/>
      <c r="BM589" s="109"/>
      <c r="BN589" s="109"/>
      <c r="BO589" s="109"/>
      <c r="BP589" s="109"/>
      <c r="BQ589" s="109"/>
      <c r="BR589" s="109"/>
      <c r="BS589" s="109"/>
      <c r="BT589" s="109"/>
      <c r="BU589" s="109"/>
      <c r="BV589" s="109"/>
      <c r="BW589" s="109"/>
      <c r="BX589" s="109"/>
      <c r="BY589" s="109"/>
      <c r="BZ589" s="109"/>
      <c r="CA589" s="109"/>
      <c r="CB589" s="109"/>
      <c r="CC589" s="109"/>
      <c r="CD589" s="109"/>
      <c r="CE589" s="109"/>
      <c r="CF589" s="109"/>
      <c r="CG589" s="109"/>
      <c r="CH589" s="109"/>
      <c r="CI589" s="109"/>
      <c r="CJ589" s="109"/>
      <c r="CK589" s="109"/>
      <c r="CL589" s="109"/>
      <c r="CM589" s="109"/>
      <c r="CN589" s="109"/>
      <c r="CO589" s="109"/>
      <c r="CP589" s="109"/>
      <c r="CQ589" s="109"/>
      <c r="CR589" s="109"/>
      <c r="CS589" s="109"/>
      <c r="CT589" s="109"/>
      <c r="CU589" s="109"/>
      <c r="CV589" s="109"/>
      <c r="CW589" s="109"/>
      <c r="CX589" s="109"/>
      <c r="CY589" s="109"/>
      <c r="CZ589" s="109"/>
      <c r="DA589" s="109"/>
      <c r="DB589" s="109"/>
      <c r="DC589" s="109"/>
      <c r="DD589" s="109"/>
      <c r="DE589" s="109"/>
      <c r="DF589" s="109"/>
      <c r="DG589" s="109"/>
      <c r="DH589" s="109"/>
      <c r="DI589" s="109"/>
      <c r="DJ589" s="109"/>
      <c r="DK589" s="109"/>
      <c r="DL589" s="109"/>
      <c r="DM589" s="109"/>
      <c r="DN589" s="109"/>
      <c r="DO589" s="109"/>
      <c r="DP589" s="109"/>
      <c r="DQ589" s="109"/>
      <c r="DR589" s="109"/>
      <c r="DS589" s="109"/>
      <c r="DT589" s="109"/>
      <c r="DU589" s="109"/>
      <c r="DV589" s="109"/>
      <c r="DW589" s="109"/>
      <c r="DX589" s="109"/>
      <c r="DY589" s="109"/>
      <c r="DZ589" s="109"/>
      <c r="EA589" s="109"/>
      <c r="EB589" s="109"/>
      <c r="EC589" s="109"/>
      <c r="ED589" s="109"/>
      <c r="EE589" s="109"/>
      <c r="EF589" s="109"/>
      <c r="EG589" s="109"/>
      <c r="EH589" s="109"/>
      <c r="EI589" s="109"/>
      <c r="EJ589" s="109"/>
      <c r="EK589" s="109"/>
      <c r="EL589" s="109"/>
      <c r="EM589" s="109"/>
      <c r="EN589" s="109"/>
      <c r="EO589" s="109"/>
      <c r="EP589" s="109"/>
      <c r="EQ589" s="109"/>
      <c r="ER589" s="109"/>
      <c r="ES589" s="109"/>
      <c r="ET589" s="109"/>
      <c r="EU589" s="109"/>
      <c r="EV589" s="109"/>
      <c r="EW589" s="109"/>
      <c r="EX589" s="109"/>
      <c r="EY589" s="109"/>
      <c r="EZ589" s="109"/>
      <c r="FA589" s="109"/>
      <c r="FB589" s="109"/>
      <c r="FC589" s="109"/>
      <c r="FD589" s="109"/>
      <c r="FE589" s="109"/>
      <c r="FF589" s="109"/>
      <c r="FG589" s="109"/>
      <c r="FH589" s="109"/>
      <c r="FI589" s="109"/>
      <c r="FJ589" s="109"/>
      <c r="FK589" s="109"/>
      <c r="FL589" s="109"/>
      <c r="FM589" s="109"/>
      <c r="FN589" s="109"/>
      <c r="FO589" s="109"/>
      <c r="FP589" s="109"/>
      <c r="FQ589" s="109"/>
      <c r="FR589" s="109"/>
      <c r="FS589" s="109"/>
      <c r="FT589" s="109"/>
      <c r="FU589" s="109"/>
      <c r="FV589" s="109"/>
      <c r="FW589" s="109"/>
      <c r="FX589" s="109"/>
      <c r="FY589" s="109"/>
      <c r="FZ589" s="109"/>
      <c r="GA589" s="109"/>
      <c r="GB589" s="109"/>
      <c r="GC589" s="109"/>
      <c r="GD589" s="109"/>
      <c r="GE589" s="109"/>
      <c r="GF589" s="109"/>
      <c r="GG589" s="109"/>
      <c r="GH589" s="109"/>
      <c r="GI589" s="109"/>
      <c r="GJ589" s="109"/>
      <c r="GK589" s="109"/>
      <c r="GL589" s="109"/>
      <c r="GM589" s="109"/>
      <c r="GN589" s="109"/>
      <c r="GO589" s="109"/>
      <c r="GP589" s="109"/>
      <c r="GQ589" s="109"/>
      <c r="GR589" s="109"/>
      <c r="GS589" s="109"/>
      <c r="GT589" s="109"/>
      <c r="GU589" s="109"/>
      <c r="GV589" s="109"/>
      <c r="GW589" s="109"/>
      <c r="GX589" s="109"/>
      <c r="GY589" s="109"/>
      <c r="GZ589" s="109"/>
      <c r="HA589" s="109"/>
      <c r="HB589" s="109"/>
      <c r="HC589" s="109"/>
      <c r="HD589" s="109"/>
      <c r="HE589" s="109"/>
      <c r="HF589" s="109"/>
      <c r="HG589" s="109"/>
      <c r="HH589" s="109"/>
      <c r="HI589" s="109"/>
      <c r="HJ589" s="109"/>
      <c r="HK589" s="109"/>
      <c r="HL589" s="109"/>
      <c r="HM589" s="109"/>
      <c r="HN589" s="109"/>
      <c r="HO589" s="109"/>
      <c r="HP589" s="109"/>
      <c r="HQ589" s="109"/>
      <c r="HR589" s="109"/>
      <c r="HS589" s="109"/>
      <c r="HT589" s="109"/>
      <c r="HU589" s="109"/>
      <c r="HV589" s="109"/>
      <c r="HW589" s="109"/>
      <c r="HX589" s="109"/>
      <c r="HY589" s="109"/>
      <c r="HZ589" s="109"/>
      <c r="IA589" s="109"/>
      <c r="IB589" s="109"/>
      <c r="IC589" s="109"/>
      <c r="ID589" s="109"/>
      <c r="IE589" s="109"/>
      <c r="IF589" s="109"/>
      <c r="IG589" s="109"/>
      <c r="IH589" s="109"/>
      <c r="II589" s="109"/>
      <c r="IJ589" s="109"/>
      <c r="IK589" s="109"/>
      <c r="IL589" s="109"/>
      <c r="IM589" s="109"/>
      <c r="IN589" s="109"/>
      <c r="IO589" s="109"/>
      <c r="IP589" s="109"/>
      <c r="IQ589" s="109"/>
      <c r="IR589" s="109"/>
      <c r="IS589" s="109"/>
      <c r="IT589" s="109"/>
      <c r="IU589" s="109"/>
      <c r="IV589" s="109"/>
      <c r="IW589" s="109"/>
      <c r="IX589" s="109"/>
      <c r="IY589" s="109"/>
      <c r="IZ589" s="109"/>
      <c r="JA589" s="109"/>
      <c r="JB589" s="109"/>
      <c r="JC589" s="109"/>
      <c r="JD589" s="109"/>
      <c r="JE589" s="109"/>
      <c r="JF589" s="109"/>
      <c r="JG589" s="109"/>
      <c r="JH589" s="109"/>
      <c r="JI589" s="109"/>
      <c r="JJ589" s="109"/>
      <c r="JK589" s="109"/>
      <c r="JL589" s="109"/>
      <c r="JM589" s="109"/>
      <c r="JN589" s="109"/>
      <c r="JO589" s="109"/>
      <c r="JP589" s="109"/>
      <c r="JQ589" s="109"/>
      <c r="JR589" s="109"/>
      <c r="JS589" s="109"/>
      <c r="JT589" s="109"/>
      <c r="JU589" s="109"/>
      <c r="JV589" s="109"/>
      <c r="JW589" s="109"/>
      <c r="JX589" s="109"/>
      <c r="JY589" s="109"/>
      <c r="JZ589" s="109"/>
      <c r="KA589" s="109"/>
      <c r="KB589" s="109"/>
      <c r="KC589" s="109"/>
      <c r="KD589" s="109"/>
      <c r="KE589" s="109"/>
      <c r="KF589" s="109"/>
      <c r="KG589" s="109"/>
      <c r="KH589" s="109"/>
      <c r="KI589" s="109"/>
      <c r="KJ589" s="109"/>
      <c r="KK589" s="109"/>
      <c r="KL589" s="109"/>
      <c r="KM589" s="109"/>
      <c r="KN589" s="109"/>
      <c r="KO589" s="109"/>
      <c r="KP589" s="109"/>
      <c r="KQ589" s="109"/>
      <c r="KR589" s="109"/>
      <c r="KS589" s="109"/>
      <c r="KT589" s="109"/>
      <c r="KU589" s="109"/>
      <c r="KV589" s="109"/>
      <c r="KW589" s="109"/>
      <c r="KX589" s="109"/>
      <c r="KY589" s="109"/>
      <c r="KZ589" s="109"/>
      <c r="LA589" s="109"/>
      <c r="LB589" s="109"/>
      <c r="LC589" s="109"/>
      <c r="LD589" s="109"/>
      <c r="LE589" s="109"/>
      <c r="LF589" s="109"/>
      <c r="LG589" s="109"/>
      <c r="LH589" s="109"/>
      <c r="LI589" s="109"/>
      <c r="LJ589" s="109"/>
      <c r="LK589" s="109"/>
      <c r="LL589" s="109"/>
      <c r="LM589" s="109"/>
      <c r="LN589" s="109"/>
      <c r="LO589" s="109"/>
      <c r="LP589" s="109"/>
      <c r="LQ589" s="109"/>
      <c r="LR589" s="109"/>
      <c r="LS589" s="109"/>
      <c r="LT589" s="109"/>
      <c r="LU589" s="109"/>
      <c r="LV589" s="109"/>
      <c r="LW589" s="109"/>
      <c r="LX589" s="109"/>
      <c r="LY589" s="109"/>
      <c r="LZ589" s="109"/>
      <c r="MA589" s="109"/>
      <c r="MB589" s="109"/>
      <c r="MC589" s="109"/>
      <c r="MD589" s="109"/>
      <c r="ME589" s="109"/>
      <c r="MF589" s="109"/>
      <c r="MG589" s="109"/>
      <c r="MH589" s="109"/>
      <c r="MI589" s="109"/>
      <c r="MJ589" s="109"/>
      <c r="MK589" s="109"/>
      <c r="ML589" s="109"/>
      <c r="MM589" s="109"/>
      <c r="MN589" s="109"/>
      <c r="MO589" s="109"/>
      <c r="MP589" s="109"/>
      <c r="MQ589" s="109"/>
      <c r="MR589" s="109"/>
      <c r="MS589" s="109"/>
      <c r="MT589" s="109"/>
      <c r="MU589" s="109"/>
      <c r="MV589" s="109"/>
      <c r="MW589" s="109"/>
      <c r="MX589" s="109"/>
      <c r="MY589" s="109"/>
      <c r="MZ589" s="109"/>
      <c r="NA589" s="109"/>
      <c r="NB589" s="109"/>
      <c r="NC589" s="109"/>
      <c r="ND589" s="109"/>
      <c r="NE589" s="109"/>
      <c r="NF589" s="109"/>
      <c r="NG589" s="109"/>
      <c r="NH589" s="109"/>
      <c r="NI589" s="109"/>
      <c r="NJ589" s="109"/>
      <c r="NK589" s="109"/>
      <c r="NL589" s="109"/>
      <c r="NM589" s="109"/>
      <c r="NN589" s="109"/>
      <c r="NO589" s="109"/>
      <c r="NP589" s="109"/>
      <c r="NQ589" s="109"/>
      <c r="NR589" s="109"/>
      <c r="NS589" s="109"/>
      <c r="NT589" s="109"/>
      <c r="NU589" s="109"/>
      <c r="NV589" s="109"/>
      <c r="NW589" s="109"/>
      <c r="NX589" s="109"/>
      <c r="NY589" s="109"/>
      <c r="NZ589" s="109"/>
      <c r="OA589" s="109"/>
      <c r="OB589" s="109"/>
      <c r="OC589" s="109"/>
      <c r="OD589" s="109"/>
      <c r="OE589" s="109"/>
      <c r="OF589" s="109"/>
      <c r="OG589" s="109"/>
      <c r="OH589" s="109"/>
      <c r="OI589" s="109"/>
      <c r="OJ589" s="109"/>
      <c r="OK589" s="109"/>
      <c r="OL589" s="109"/>
      <c r="OM589" s="109"/>
      <c r="ON589" s="109"/>
      <c r="OO589" s="109"/>
      <c r="OP589" s="109"/>
      <c r="OQ589" s="109"/>
      <c r="OR589" s="109"/>
      <c r="OS589" s="109"/>
      <c r="OT589" s="109"/>
      <c r="OU589" s="109"/>
      <c r="OV589" s="109"/>
      <c r="OW589" s="109"/>
      <c r="OX589" s="109"/>
      <c r="OY589" s="109"/>
      <c r="OZ589" s="109"/>
      <c r="PA589" s="109"/>
      <c r="PB589" s="109"/>
      <c r="PC589" s="109"/>
      <c r="PD589" s="109"/>
      <c r="PE589" s="109"/>
      <c r="PF589" s="109"/>
      <c r="PG589" s="109"/>
      <c r="PH589" s="109"/>
      <c r="PI589" s="109"/>
      <c r="PJ589" s="109"/>
      <c r="PK589" s="109"/>
      <c r="PL589" s="109"/>
      <c r="PM589" s="109"/>
      <c r="PN589" s="109"/>
      <c r="PO589" s="109"/>
      <c r="PP589" s="109"/>
      <c r="PQ589" s="109"/>
      <c r="PR589" s="109"/>
      <c r="PS589" s="109"/>
      <c r="PT589" s="109"/>
      <c r="PU589" s="109"/>
      <c r="PV589" s="109"/>
      <c r="PW589" s="109"/>
      <c r="PX589" s="109"/>
      <c r="PY589" s="109"/>
      <c r="PZ589" s="109"/>
      <c r="QA589" s="109"/>
      <c r="QB589" s="109"/>
      <c r="QC589" s="109"/>
      <c r="QD589" s="109"/>
      <c r="QE589" s="109"/>
      <c r="QF589" s="109"/>
      <c r="QG589" s="109"/>
      <c r="QH589" s="109"/>
      <c r="QI589" s="109"/>
      <c r="QJ589" s="109"/>
      <c r="QK589" s="23">
        <f t="shared" si="8"/>
        <v>100</v>
      </c>
      <c r="QL589" s="125"/>
      <c r="QM589" s="125"/>
      <c r="QN589" s="125"/>
      <c r="QO589" s="125"/>
      <c r="QP589" s="125"/>
      <c r="QQ589" s="125"/>
      <c r="QR589" s="125"/>
    </row>
    <row r="590" spans="1:460" s="5" customFormat="1" ht="12.75" customHeight="1" x14ac:dyDescent="0.2">
      <c r="A590" s="52">
        <v>44798</v>
      </c>
      <c r="B590" s="98" t="s">
        <v>52</v>
      </c>
      <c r="C590" s="107"/>
      <c r="D590" s="107"/>
      <c r="E590" s="108"/>
      <c r="F590" s="108"/>
      <c r="G590" s="108"/>
      <c r="H590" s="108"/>
      <c r="I590" s="108"/>
      <c r="J590" s="108"/>
      <c r="K590" s="108"/>
      <c r="L590" s="108"/>
      <c r="M590" s="108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 s="109"/>
      <c r="BD590" s="109"/>
      <c r="BE590" s="109"/>
      <c r="BF590" s="109"/>
      <c r="BG590" s="109"/>
      <c r="BH590" s="109"/>
      <c r="BI590" s="109"/>
      <c r="BJ590" s="109"/>
      <c r="BK590" s="109"/>
      <c r="BL590" s="109"/>
      <c r="BM590" s="109"/>
      <c r="BN590" s="109"/>
      <c r="BO590" s="109"/>
      <c r="BP590" s="109"/>
      <c r="BQ590" s="109"/>
      <c r="BR590" s="109"/>
      <c r="BS590" s="109"/>
      <c r="BT590" s="109"/>
      <c r="BU590" s="109"/>
      <c r="BV590" s="109"/>
      <c r="BW590" s="109"/>
      <c r="BX590" s="109"/>
      <c r="BY590" s="109"/>
      <c r="BZ590" s="109"/>
      <c r="CA590" s="109"/>
      <c r="CB590" s="109"/>
      <c r="CC590" s="109"/>
      <c r="CD590" s="109"/>
      <c r="CE590" s="109"/>
      <c r="CF590" s="109"/>
      <c r="CG590" s="109"/>
      <c r="CH590" s="109"/>
      <c r="CI590" s="109"/>
      <c r="CJ590" s="109"/>
      <c r="CK590" s="109"/>
      <c r="CL590" s="109"/>
      <c r="CM590" s="109"/>
      <c r="CN590" s="109"/>
      <c r="CO590" s="109"/>
      <c r="CP590" s="109"/>
      <c r="CQ590" s="109"/>
      <c r="CR590" s="109"/>
      <c r="CS590" s="109"/>
      <c r="CT590" s="109"/>
      <c r="CU590" s="109"/>
      <c r="CV590" s="109"/>
      <c r="CW590" s="109"/>
      <c r="CX590" s="109"/>
      <c r="CY590" s="109"/>
      <c r="CZ590" s="109"/>
      <c r="DA590" s="109"/>
      <c r="DB590" s="109"/>
      <c r="DC590" s="109"/>
      <c r="DD590" s="109"/>
      <c r="DE590" s="109"/>
      <c r="DF590" s="109"/>
      <c r="DG590" s="109"/>
      <c r="DH590" s="109"/>
      <c r="DI590" s="109"/>
      <c r="DJ590" s="109"/>
      <c r="DK590" s="109"/>
      <c r="DL590" s="109"/>
      <c r="DM590" s="109"/>
      <c r="DN590" s="109"/>
      <c r="DO590" s="109"/>
      <c r="DP590" s="109"/>
      <c r="DQ590" s="109"/>
      <c r="DR590" s="109"/>
      <c r="DS590" s="109"/>
      <c r="DT590" s="109"/>
      <c r="DU590" s="109"/>
      <c r="DV590" s="109"/>
      <c r="DW590" s="109"/>
      <c r="DX590" s="109"/>
      <c r="DY590" s="109"/>
      <c r="DZ590" s="109"/>
      <c r="EA590" s="109"/>
      <c r="EB590" s="109"/>
      <c r="EC590" s="109"/>
      <c r="ED590" s="109"/>
      <c r="EE590" s="109"/>
      <c r="EF590" s="109"/>
      <c r="EG590" s="109"/>
      <c r="EH590" s="109"/>
      <c r="EI590" s="109"/>
      <c r="EJ590" s="109"/>
      <c r="EK590" s="109"/>
      <c r="EL590" s="109"/>
      <c r="EM590" s="109"/>
      <c r="EN590" s="109"/>
      <c r="EO590" s="109"/>
      <c r="EP590" s="109"/>
      <c r="EQ590" s="109"/>
      <c r="ER590" s="109"/>
      <c r="ES590" s="109"/>
      <c r="ET590" s="109"/>
      <c r="EU590" s="109"/>
      <c r="EV590" s="109"/>
      <c r="EW590" s="109"/>
      <c r="EX590" s="109"/>
      <c r="EY590" s="109"/>
      <c r="EZ590" s="109"/>
      <c r="FA590" s="109"/>
      <c r="FB590" s="109"/>
      <c r="FC590" s="109"/>
      <c r="FD590" s="109"/>
      <c r="FE590" s="109"/>
      <c r="FF590" s="109"/>
      <c r="FG590" s="109"/>
      <c r="FH590" s="109"/>
      <c r="FI590" s="109"/>
      <c r="FJ590" s="109"/>
      <c r="FK590" s="109"/>
      <c r="FL590" s="109"/>
      <c r="FM590" s="109"/>
      <c r="FN590" s="109"/>
      <c r="FO590" s="109"/>
      <c r="FP590" s="109"/>
      <c r="FQ590" s="109"/>
      <c r="FR590" s="109"/>
      <c r="FS590" s="109"/>
      <c r="FT590" s="109"/>
      <c r="FU590" s="109"/>
      <c r="FV590" s="109"/>
      <c r="FW590" s="109"/>
      <c r="FX590" s="109"/>
      <c r="FY590" s="109"/>
      <c r="FZ590" s="109"/>
      <c r="GA590" s="109"/>
      <c r="GB590" s="109"/>
      <c r="GC590" s="109"/>
      <c r="GD590" s="109"/>
      <c r="GE590" s="109"/>
      <c r="GF590" s="109"/>
      <c r="GG590" s="109"/>
      <c r="GH590" s="109"/>
      <c r="GI590" s="109"/>
      <c r="GJ590" s="109"/>
      <c r="GK590" s="109"/>
      <c r="GL590" s="109"/>
      <c r="GM590" s="109"/>
      <c r="GN590" s="109"/>
      <c r="GO590" s="109"/>
      <c r="GP590" s="109"/>
      <c r="GQ590" s="109"/>
      <c r="GR590" s="109"/>
      <c r="GS590" s="109"/>
      <c r="GT590" s="109"/>
      <c r="GU590" s="109"/>
      <c r="GV590" s="109"/>
      <c r="GW590" s="109"/>
      <c r="GX590" s="109"/>
      <c r="GY590" s="109"/>
      <c r="GZ590" s="109"/>
      <c r="HA590" s="109"/>
      <c r="HB590" s="109"/>
      <c r="HC590" s="109"/>
      <c r="HD590" s="109"/>
      <c r="HE590" s="109"/>
      <c r="HF590" s="109"/>
      <c r="HG590" s="109"/>
      <c r="HH590" s="109"/>
      <c r="HI590" s="109"/>
      <c r="HJ590" s="109"/>
      <c r="HK590" s="109"/>
      <c r="HL590" s="109"/>
      <c r="HM590" s="109"/>
      <c r="HN590" s="109"/>
      <c r="HO590" s="109"/>
      <c r="HP590" s="109"/>
      <c r="HQ590" s="109"/>
      <c r="HR590" s="109"/>
      <c r="HS590" s="109"/>
      <c r="HT590" s="109"/>
      <c r="HU590" s="109"/>
      <c r="HV590" s="109"/>
      <c r="HW590" s="109"/>
      <c r="HX590" s="109"/>
      <c r="HY590" s="109"/>
      <c r="HZ590" s="109"/>
      <c r="IA590" s="109"/>
      <c r="IB590" s="109"/>
      <c r="IC590" s="109"/>
      <c r="ID590" s="109"/>
      <c r="IE590" s="109"/>
      <c r="IF590" s="109"/>
      <c r="IG590" s="109"/>
      <c r="IH590" s="109"/>
      <c r="II590" s="109"/>
      <c r="IJ590" s="109"/>
      <c r="IK590" s="109"/>
      <c r="IL590" s="109"/>
      <c r="IM590" s="109"/>
      <c r="IN590" s="109"/>
      <c r="IO590" s="109"/>
      <c r="IP590" s="109"/>
      <c r="IQ590" s="109"/>
      <c r="IR590" s="109"/>
      <c r="IS590" s="109"/>
      <c r="IT590" s="109"/>
      <c r="IU590" s="109"/>
      <c r="IV590" s="109"/>
      <c r="IW590" s="109"/>
      <c r="IX590" s="109"/>
      <c r="IY590" s="109"/>
      <c r="IZ590" s="109"/>
      <c r="JA590" s="109"/>
      <c r="JB590" s="109"/>
      <c r="JC590" s="109"/>
      <c r="JD590" s="109"/>
      <c r="JE590" s="109"/>
      <c r="JF590" s="109"/>
      <c r="JG590" s="109"/>
      <c r="JH590" s="109"/>
      <c r="JI590" s="109"/>
      <c r="JJ590" s="109"/>
      <c r="JK590" s="109"/>
      <c r="JL590" s="109"/>
      <c r="JM590" s="109"/>
      <c r="JN590" s="109"/>
      <c r="JO590" s="109"/>
      <c r="JP590" s="109"/>
      <c r="JQ590" s="109"/>
      <c r="JR590" s="109"/>
      <c r="JS590" s="109"/>
      <c r="JT590" s="109"/>
      <c r="JU590" s="109"/>
      <c r="JV590" s="109"/>
      <c r="JW590" s="109"/>
      <c r="JX590" s="109"/>
      <c r="JY590" s="109">
        <v>10</v>
      </c>
      <c r="JZ590" s="109"/>
      <c r="KA590" s="109"/>
      <c r="KB590" s="109"/>
      <c r="KC590" s="109"/>
      <c r="KD590" s="109"/>
      <c r="KE590" s="109"/>
      <c r="KF590" s="109"/>
      <c r="KG590" s="109"/>
      <c r="KH590" s="109"/>
      <c r="KI590" s="109"/>
      <c r="KJ590" s="109"/>
      <c r="KK590" s="109"/>
      <c r="KL590" s="109"/>
      <c r="KM590" s="109"/>
      <c r="KN590" s="109"/>
      <c r="KO590" s="109"/>
      <c r="KP590" s="109"/>
      <c r="KQ590" s="109"/>
      <c r="KR590" s="109"/>
      <c r="KS590" s="109"/>
      <c r="KT590" s="109"/>
      <c r="KU590" s="109"/>
      <c r="KV590" s="109"/>
      <c r="KW590" s="109"/>
      <c r="KX590" s="109"/>
      <c r="KY590" s="109"/>
      <c r="KZ590" s="109"/>
      <c r="LA590" s="109"/>
      <c r="LB590" s="109"/>
      <c r="LC590" s="109"/>
      <c r="LD590" s="109"/>
      <c r="LE590" s="109"/>
      <c r="LF590" s="109"/>
      <c r="LG590" s="109"/>
      <c r="LH590" s="109"/>
      <c r="LI590" s="109"/>
      <c r="LJ590" s="109"/>
      <c r="LK590" s="109"/>
      <c r="LL590" s="109"/>
      <c r="LM590" s="109"/>
      <c r="LN590" s="109"/>
      <c r="LO590" s="109"/>
      <c r="LP590" s="109"/>
      <c r="LQ590" s="109"/>
      <c r="LR590" s="109"/>
      <c r="LS590" s="109"/>
      <c r="LT590" s="109"/>
      <c r="LU590" s="109"/>
      <c r="LV590" s="109"/>
      <c r="LW590" s="109"/>
      <c r="LX590" s="109"/>
      <c r="LY590" s="109"/>
      <c r="LZ590" s="109"/>
      <c r="MA590" s="109"/>
      <c r="MB590" s="109"/>
      <c r="MC590" s="109"/>
      <c r="MD590" s="109"/>
      <c r="ME590" s="109"/>
      <c r="MF590" s="109"/>
      <c r="MG590" s="109"/>
      <c r="MH590" s="109"/>
      <c r="MI590" s="109"/>
      <c r="MJ590" s="109"/>
      <c r="MK590" s="109"/>
      <c r="ML590" s="109"/>
      <c r="MM590" s="109"/>
      <c r="MN590" s="109"/>
      <c r="MO590" s="109"/>
      <c r="MP590" s="109"/>
      <c r="MQ590" s="109"/>
      <c r="MR590" s="109"/>
      <c r="MS590" s="109"/>
      <c r="MT590" s="109"/>
      <c r="MU590" s="109"/>
      <c r="MV590" s="109"/>
      <c r="MW590" s="109"/>
      <c r="MX590" s="109"/>
      <c r="MY590" s="109"/>
      <c r="MZ590" s="109"/>
      <c r="NA590" s="109"/>
      <c r="NB590" s="109"/>
      <c r="NC590" s="109"/>
      <c r="ND590" s="109"/>
      <c r="NE590" s="109"/>
      <c r="NF590" s="109"/>
      <c r="NG590" s="109"/>
      <c r="NH590" s="109"/>
      <c r="NI590" s="109"/>
      <c r="NJ590" s="109"/>
      <c r="NK590" s="109"/>
      <c r="NL590" s="109"/>
      <c r="NM590" s="109"/>
      <c r="NN590" s="109"/>
      <c r="NO590" s="109"/>
      <c r="NP590" s="109"/>
      <c r="NQ590" s="109"/>
      <c r="NR590" s="109"/>
      <c r="NS590" s="109"/>
      <c r="NT590" s="109"/>
      <c r="NU590" s="109"/>
      <c r="NV590" s="109"/>
      <c r="NW590" s="109"/>
      <c r="NX590" s="109"/>
      <c r="NY590" s="109"/>
      <c r="NZ590" s="109"/>
      <c r="OA590" s="109"/>
      <c r="OB590" s="109"/>
      <c r="OC590" s="109"/>
      <c r="OD590" s="109"/>
      <c r="OE590" s="109"/>
      <c r="OF590" s="109"/>
      <c r="OG590" s="109"/>
      <c r="OH590" s="109"/>
      <c r="OI590" s="109"/>
      <c r="OJ590" s="109"/>
      <c r="OK590" s="109"/>
      <c r="OL590" s="109"/>
      <c r="OM590" s="109"/>
      <c r="ON590" s="109"/>
      <c r="OO590" s="109"/>
      <c r="OP590" s="109"/>
      <c r="OQ590" s="109"/>
      <c r="OR590" s="109"/>
      <c r="OS590" s="109"/>
      <c r="OT590" s="109"/>
      <c r="OU590" s="109"/>
      <c r="OV590" s="109"/>
      <c r="OW590" s="109"/>
      <c r="OX590" s="109"/>
      <c r="OY590" s="109"/>
      <c r="OZ590" s="109"/>
      <c r="PA590" s="109"/>
      <c r="PB590" s="109"/>
      <c r="PC590" s="109"/>
      <c r="PD590" s="109"/>
      <c r="PE590" s="109"/>
      <c r="PF590" s="109"/>
      <c r="PG590" s="109"/>
      <c r="PH590" s="109"/>
      <c r="PI590" s="109"/>
      <c r="PJ590" s="109"/>
      <c r="PK590" s="109"/>
      <c r="PL590" s="109"/>
      <c r="PM590" s="109"/>
      <c r="PN590" s="109"/>
      <c r="PO590" s="109"/>
      <c r="PP590" s="109"/>
      <c r="PQ590" s="109"/>
      <c r="PR590" s="109"/>
      <c r="PS590" s="109"/>
      <c r="PT590" s="109"/>
      <c r="PU590" s="109"/>
      <c r="PV590" s="109"/>
      <c r="PW590" s="109"/>
      <c r="PX590" s="109"/>
      <c r="PY590" s="109"/>
      <c r="PZ590" s="109"/>
      <c r="QA590" s="109"/>
      <c r="QB590" s="109"/>
      <c r="QC590" s="109"/>
      <c r="QD590" s="109"/>
      <c r="QE590" s="109"/>
      <c r="QF590" s="109"/>
      <c r="QG590" s="109"/>
      <c r="QH590" s="109"/>
      <c r="QI590" s="109"/>
      <c r="QJ590" s="109"/>
      <c r="QK590" s="23">
        <f t="shared" si="8"/>
        <v>10</v>
      </c>
      <c r="QL590" s="125"/>
      <c r="QM590" s="125"/>
      <c r="QN590" s="125"/>
      <c r="QO590" s="125"/>
      <c r="QP590" s="125"/>
      <c r="QQ590" s="125"/>
      <c r="QR590" s="125"/>
    </row>
    <row r="591" spans="1:460" s="5" customFormat="1" ht="12.75" customHeight="1" x14ac:dyDescent="0.2">
      <c r="A591" s="52">
        <v>44798</v>
      </c>
      <c r="B591" s="98" t="s">
        <v>242</v>
      </c>
      <c r="C591" s="107"/>
      <c r="D591" s="107"/>
      <c r="E591" s="108"/>
      <c r="F591" s="108"/>
      <c r="G591" s="108"/>
      <c r="H591" s="108"/>
      <c r="I591" s="108"/>
      <c r="J591" s="108"/>
      <c r="K591" s="108"/>
      <c r="L591" s="108"/>
      <c r="M591" s="108"/>
      <c r="N591" s="109"/>
      <c r="O591" s="109"/>
      <c r="P591" s="109">
        <v>16</v>
      </c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 s="109"/>
      <c r="BD591" s="109"/>
      <c r="BE591" s="109"/>
      <c r="BF591" s="109"/>
      <c r="BG591" s="109"/>
      <c r="BH591" s="109"/>
      <c r="BI591" s="109"/>
      <c r="BJ591" s="109"/>
      <c r="BK591" s="109"/>
      <c r="BL591" s="109"/>
      <c r="BM591" s="109"/>
      <c r="BN591" s="109"/>
      <c r="BO591" s="109"/>
      <c r="BP591" s="109"/>
      <c r="BQ591" s="109"/>
      <c r="BR591" s="109"/>
      <c r="BS591" s="109"/>
      <c r="BT591" s="109"/>
      <c r="BU591" s="109"/>
      <c r="BV591" s="109"/>
      <c r="BW591" s="109"/>
      <c r="BX591" s="109"/>
      <c r="BY591" s="109"/>
      <c r="BZ591" s="109"/>
      <c r="CA591" s="109"/>
      <c r="CB591" s="109"/>
      <c r="CC591" s="109"/>
      <c r="CD591" s="109"/>
      <c r="CE591" s="109"/>
      <c r="CF591" s="109"/>
      <c r="CG591" s="109"/>
      <c r="CH591" s="109"/>
      <c r="CI591" s="109"/>
      <c r="CJ591" s="109"/>
      <c r="CK591" s="109"/>
      <c r="CL591" s="109"/>
      <c r="CM591" s="109"/>
      <c r="CN591" s="109"/>
      <c r="CO591" s="109"/>
      <c r="CP591" s="109"/>
      <c r="CQ591" s="109"/>
      <c r="CR591" s="109"/>
      <c r="CS591" s="109"/>
      <c r="CT591" s="109"/>
      <c r="CU591" s="109"/>
      <c r="CV591" s="109"/>
      <c r="CW591" s="109"/>
      <c r="CX591" s="109"/>
      <c r="CY591" s="109"/>
      <c r="CZ591" s="109"/>
      <c r="DA591" s="109"/>
      <c r="DB591" s="109"/>
      <c r="DC591" s="109"/>
      <c r="DD591" s="109"/>
      <c r="DE591" s="109"/>
      <c r="DF591" s="109"/>
      <c r="DG591" s="109"/>
      <c r="DH591" s="109"/>
      <c r="DI591" s="109"/>
      <c r="DJ591" s="109"/>
      <c r="DK591" s="109"/>
      <c r="DL591" s="109"/>
      <c r="DM591" s="109"/>
      <c r="DN591" s="109"/>
      <c r="DO591" s="109"/>
      <c r="DP591" s="109"/>
      <c r="DQ591" s="109"/>
      <c r="DR591" s="109"/>
      <c r="DS591" s="109"/>
      <c r="DT591" s="109"/>
      <c r="DU591" s="109"/>
      <c r="DV591" s="109"/>
      <c r="DW591" s="109"/>
      <c r="DX591" s="109">
        <v>10</v>
      </c>
      <c r="DY591" s="109"/>
      <c r="DZ591" s="109"/>
      <c r="EA591" s="109"/>
      <c r="EB591" s="109"/>
      <c r="EC591" s="109"/>
      <c r="ED591" s="109"/>
      <c r="EE591" s="109"/>
      <c r="EF591" s="109"/>
      <c r="EG591" s="109"/>
      <c r="EH591" s="109"/>
      <c r="EI591" s="109">
        <v>10</v>
      </c>
      <c r="EJ591" s="109"/>
      <c r="EK591" s="109"/>
      <c r="EL591" s="109"/>
      <c r="EM591" s="109"/>
      <c r="EN591" s="109"/>
      <c r="EO591" s="109"/>
      <c r="EP591" s="109">
        <v>10</v>
      </c>
      <c r="EQ591" s="109"/>
      <c r="ER591" s="109"/>
      <c r="ES591" s="109"/>
      <c r="ET591" s="109"/>
      <c r="EU591" s="109"/>
      <c r="EV591" s="109"/>
      <c r="EW591" s="109"/>
      <c r="EX591" s="109"/>
      <c r="EY591" s="109"/>
      <c r="EZ591" s="109"/>
      <c r="FA591" s="109"/>
      <c r="FB591" s="109"/>
      <c r="FC591" s="109"/>
      <c r="FD591" s="109"/>
      <c r="FE591" s="109"/>
      <c r="FF591" s="109"/>
      <c r="FG591" s="109"/>
      <c r="FH591" s="109"/>
      <c r="FI591" s="109"/>
      <c r="FJ591" s="109"/>
      <c r="FK591" s="109"/>
      <c r="FL591" s="109"/>
      <c r="FM591" s="109"/>
      <c r="FN591" s="109"/>
      <c r="FO591" s="109"/>
      <c r="FP591" s="109"/>
      <c r="FQ591" s="109"/>
      <c r="FR591" s="109"/>
      <c r="FS591" s="109"/>
      <c r="FT591" s="109"/>
      <c r="FU591" s="109"/>
      <c r="FV591" s="109"/>
      <c r="FW591" s="109"/>
      <c r="FX591" s="109"/>
      <c r="FY591" s="109"/>
      <c r="FZ591" s="109"/>
      <c r="GA591" s="109"/>
      <c r="GB591" s="109"/>
      <c r="GC591" s="109"/>
      <c r="GD591" s="109"/>
      <c r="GE591" s="109"/>
      <c r="GF591" s="109"/>
      <c r="GG591" s="109"/>
      <c r="GH591" s="109"/>
      <c r="GI591" s="109"/>
      <c r="GJ591" s="109"/>
      <c r="GK591" s="109"/>
      <c r="GL591" s="109"/>
      <c r="GM591" s="109"/>
      <c r="GN591" s="109"/>
      <c r="GO591" s="109"/>
      <c r="GP591" s="109"/>
      <c r="GQ591" s="109"/>
      <c r="GR591" s="109"/>
      <c r="GS591" s="109"/>
      <c r="GT591" s="109"/>
      <c r="GU591" s="109"/>
      <c r="GV591" s="109"/>
      <c r="GW591" s="109"/>
      <c r="GX591" s="109"/>
      <c r="GY591" s="109"/>
      <c r="GZ591" s="109"/>
      <c r="HA591" s="109"/>
      <c r="HB591" s="109"/>
      <c r="HC591" s="109"/>
      <c r="HD591" s="109"/>
      <c r="HE591" s="109"/>
      <c r="HF591" s="109"/>
      <c r="HG591" s="109"/>
      <c r="HH591" s="109"/>
      <c r="HI591" s="109"/>
      <c r="HJ591" s="109"/>
      <c r="HK591" s="109"/>
      <c r="HL591" s="109"/>
      <c r="HM591" s="109"/>
      <c r="HN591" s="109"/>
      <c r="HO591" s="109"/>
      <c r="HP591" s="109"/>
      <c r="HQ591" s="109"/>
      <c r="HR591" s="109"/>
      <c r="HS591" s="109"/>
      <c r="HT591" s="109"/>
      <c r="HU591" s="109"/>
      <c r="HV591" s="109"/>
      <c r="HW591" s="109"/>
      <c r="HX591" s="109"/>
      <c r="HY591" s="109"/>
      <c r="HZ591" s="109"/>
      <c r="IA591" s="109"/>
      <c r="IB591" s="109"/>
      <c r="IC591" s="109"/>
      <c r="ID591" s="109"/>
      <c r="IE591" s="109"/>
      <c r="IF591" s="109">
        <v>18</v>
      </c>
      <c r="IG591" s="109"/>
      <c r="IH591" s="109"/>
      <c r="II591" s="109"/>
      <c r="IJ591" s="109"/>
      <c r="IK591" s="109"/>
      <c r="IL591" s="109"/>
      <c r="IM591" s="109"/>
      <c r="IN591" s="109"/>
      <c r="IO591" s="109"/>
      <c r="IP591" s="109"/>
      <c r="IQ591" s="109"/>
      <c r="IR591" s="109"/>
      <c r="IS591" s="109"/>
      <c r="IT591" s="109"/>
      <c r="IU591" s="109"/>
      <c r="IV591" s="109"/>
      <c r="IW591" s="109"/>
      <c r="IX591" s="109"/>
      <c r="IY591" s="109"/>
      <c r="IZ591" s="109"/>
      <c r="JA591" s="109"/>
      <c r="JB591" s="109"/>
      <c r="JC591" s="109"/>
      <c r="JD591" s="109"/>
      <c r="JE591" s="109"/>
      <c r="JF591" s="109"/>
      <c r="JG591" s="109"/>
      <c r="JH591" s="109">
        <v>10</v>
      </c>
      <c r="JI591" s="109"/>
      <c r="JJ591" s="109"/>
      <c r="JK591" s="109"/>
      <c r="JL591" s="109"/>
      <c r="JM591" s="109"/>
      <c r="JN591" s="109"/>
      <c r="JO591" s="109"/>
      <c r="JP591" s="109"/>
      <c r="JQ591" s="109"/>
      <c r="JR591" s="109"/>
      <c r="JS591" s="109"/>
      <c r="JT591" s="109"/>
      <c r="JU591" s="109"/>
      <c r="JV591" s="109">
        <v>10</v>
      </c>
      <c r="JW591" s="109"/>
      <c r="JX591" s="109"/>
      <c r="JY591" s="109"/>
      <c r="JZ591" s="109"/>
      <c r="KA591" s="109"/>
      <c r="KB591" s="109"/>
      <c r="KC591" s="109"/>
      <c r="KD591" s="109"/>
      <c r="KE591" s="109"/>
      <c r="KF591" s="109"/>
      <c r="KG591" s="109"/>
      <c r="KH591" s="109"/>
      <c r="KI591" s="109"/>
      <c r="KJ591" s="109"/>
      <c r="KK591" s="109"/>
      <c r="KL591" s="109"/>
      <c r="KM591" s="109"/>
      <c r="KN591" s="109"/>
      <c r="KO591" s="109"/>
      <c r="KP591" s="109"/>
      <c r="KQ591" s="109"/>
      <c r="KR591" s="109"/>
      <c r="KS591" s="109"/>
      <c r="KT591" s="109"/>
      <c r="KU591" s="109"/>
      <c r="KV591" s="109"/>
      <c r="KW591" s="109"/>
      <c r="KX591" s="109"/>
      <c r="KY591" s="109"/>
      <c r="KZ591" s="109"/>
      <c r="LA591" s="109"/>
      <c r="LB591" s="109"/>
      <c r="LC591" s="109"/>
      <c r="LD591" s="109"/>
      <c r="LE591" s="109"/>
      <c r="LF591" s="109"/>
      <c r="LG591" s="109"/>
      <c r="LH591" s="109"/>
      <c r="LI591" s="109"/>
      <c r="LJ591" s="109"/>
      <c r="LK591" s="109"/>
      <c r="LL591" s="109"/>
      <c r="LM591" s="109">
        <v>10</v>
      </c>
      <c r="LN591" s="109"/>
      <c r="LO591" s="109"/>
      <c r="LP591" s="109"/>
      <c r="LQ591" s="109"/>
      <c r="LR591" s="109"/>
      <c r="LS591" s="109"/>
      <c r="LT591" s="109"/>
      <c r="LU591" s="109"/>
      <c r="LV591" s="109"/>
      <c r="LW591" s="109"/>
      <c r="LX591" s="109"/>
      <c r="LY591" s="109"/>
      <c r="LZ591" s="109"/>
      <c r="MA591" s="109"/>
      <c r="MB591" s="109"/>
      <c r="MC591" s="109"/>
      <c r="MD591" s="109"/>
      <c r="ME591" s="109"/>
      <c r="MF591" s="109"/>
      <c r="MG591" s="109"/>
      <c r="MH591" s="109"/>
      <c r="MI591" s="109"/>
      <c r="MJ591" s="109"/>
      <c r="MK591" s="109"/>
      <c r="ML591" s="109"/>
      <c r="MM591" s="109"/>
      <c r="MN591" s="109"/>
      <c r="MO591" s="109"/>
      <c r="MP591" s="109"/>
      <c r="MQ591" s="109"/>
      <c r="MR591" s="109"/>
      <c r="MS591" s="109"/>
      <c r="MT591" s="109"/>
      <c r="MU591" s="109"/>
      <c r="MV591" s="109"/>
      <c r="MW591" s="109"/>
      <c r="MX591" s="109">
        <v>10</v>
      </c>
      <c r="MY591" s="109"/>
      <c r="MZ591" s="109"/>
      <c r="NA591" s="109"/>
      <c r="NB591" s="109"/>
      <c r="NC591" s="109"/>
      <c r="ND591" s="109"/>
      <c r="NE591" s="109"/>
      <c r="NF591" s="109"/>
      <c r="NG591" s="109"/>
      <c r="NH591" s="109"/>
      <c r="NI591" s="109"/>
      <c r="NJ591" s="109"/>
      <c r="NK591" s="109"/>
      <c r="NL591" s="109"/>
      <c r="NM591" s="109"/>
      <c r="NN591" s="109"/>
      <c r="NO591" s="109"/>
      <c r="NP591" s="109"/>
      <c r="NQ591" s="109"/>
      <c r="NR591" s="109"/>
      <c r="NS591" s="109"/>
      <c r="NT591" s="109"/>
      <c r="NU591" s="109"/>
      <c r="NV591" s="109"/>
      <c r="NW591" s="109"/>
      <c r="NX591" s="109"/>
      <c r="NY591" s="109"/>
      <c r="NZ591" s="109"/>
      <c r="OA591" s="109"/>
      <c r="OB591" s="109"/>
      <c r="OC591" s="109"/>
      <c r="OD591" s="109"/>
      <c r="OE591" s="109"/>
      <c r="OF591" s="109"/>
      <c r="OG591" s="109"/>
      <c r="OH591" s="109"/>
      <c r="OI591" s="109"/>
      <c r="OJ591" s="109"/>
      <c r="OK591" s="109"/>
      <c r="OL591" s="109"/>
      <c r="OM591" s="109"/>
      <c r="ON591" s="109"/>
      <c r="OO591" s="109"/>
      <c r="OP591" s="109"/>
      <c r="OQ591" s="109"/>
      <c r="OR591" s="109"/>
      <c r="OS591" s="109"/>
      <c r="OT591" s="109"/>
      <c r="OU591" s="109"/>
      <c r="OV591" s="109"/>
      <c r="OW591" s="109"/>
      <c r="OX591" s="109"/>
      <c r="OY591" s="109"/>
      <c r="OZ591" s="109"/>
      <c r="PA591" s="109"/>
      <c r="PB591" s="109"/>
      <c r="PC591" s="109"/>
      <c r="PD591" s="109"/>
      <c r="PE591" s="109"/>
      <c r="PF591" s="109"/>
      <c r="PG591" s="109"/>
      <c r="PH591" s="109"/>
      <c r="PI591" s="109"/>
      <c r="PJ591" s="109"/>
      <c r="PK591" s="109">
        <v>10</v>
      </c>
      <c r="PL591" s="109">
        <v>10</v>
      </c>
      <c r="PM591" s="109"/>
      <c r="PN591" s="109"/>
      <c r="PO591" s="109"/>
      <c r="PP591" s="109"/>
      <c r="PQ591" s="109"/>
      <c r="PR591" s="109"/>
      <c r="PS591" s="109"/>
      <c r="PT591" s="109"/>
      <c r="PU591" s="109"/>
      <c r="PV591" s="109"/>
      <c r="PW591" s="109"/>
      <c r="PX591" s="109"/>
      <c r="PY591" s="109"/>
      <c r="PZ591" s="109"/>
      <c r="QA591" s="109"/>
      <c r="QB591" s="109"/>
      <c r="QC591" s="109"/>
      <c r="QD591" s="109"/>
      <c r="QE591" s="109"/>
      <c r="QF591" s="109"/>
      <c r="QG591" s="109"/>
      <c r="QH591" s="109"/>
      <c r="QI591" s="109"/>
      <c r="QJ591" s="109"/>
      <c r="QK591" s="23">
        <f t="shared" si="8"/>
        <v>124</v>
      </c>
      <c r="QL591" s="125"/>
      <c r="QM591" s="125"/>
      <c r="QN591" s="125"/>
      <c r="QO591" s="125"/>
      <c r="QP591" s="125"/>
      <c r="QQ591" s="125"/>
      <c r="QR591" s="125"/>
    </row>
    <row r="592" spans="1:460" s="5" customFormat="1" ht="12.75" customHeight="1" x14ac:dyDescent="0.2">
      <c r="A592" s="52">
        <v>44798</v>
      </c>
      <c r="B592" s="90" t="s">
        <v>580</v>
      </c>
      <c r="C592" s="107"/>
      <c r="D592" s="107"/>
      <c r="E592" s="108"/>
      <c r="F592" s="108"/>
      <c r="G592" s="108"/>
      <c r="H592" s="108"/>
      <c r="I592" s="108"/>
      <c r="J592" s="108"/>
      <c r="K592" s="108"/>
      <c r="L592" s="108"/>
      <c r="M592" s="108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 s="109"/>
      <c r="BD592" s="109"/>
      <c r="BE592" s="109"/>
      <c r="BF592" s="109"/>
      <c r="BG592" s="109"/>
      <c r="BH592" s="109"/>
      <c r="BI592" s="109"/>
      <c r="BJ592" s="109"/>
      <c r="BK592" s="109"/>
      <c r="BL592" s="109"/>
      <c r="BM592" s="109"/>
      <c r="BN592" s="109"/>
      <c r="BO592" s="109"/>
      <c r="BP592" s="109"/>
      <c r="BQ592" s="109"/>
      <c r="BR592" s="109"/>
      <c r="BS592" s="109"/>
      <c r="BT592" s="109"/>
      <c r="BU592" s="109"/>
      <c r="BV592" s="109"/>
      <c r="BW592" s="109"/>
      <c r="BX592" s="109"/>
      <c r="BY592" s="109"/>
      <c r="BZ592" s="109"/>
      <c r="CA592" s="109"/>
      <c r="CB592" s="109"/>
      <c r="CC592" s="109"/>
      <c r="CD592" s="109"/>
      <c r="CE592" s="109"/>
      <c r="CF592" s="109"/>
      <c r="CG592" s="109"/>
      <c r="CH592" s="109"/>
      <c r="CI592" s="109"/>
      <c r="CJ592" s="109"/>
      <c r="CK592" s="109"/>
      <c r="CL592" s="109"/>
      <c r="CM592" s="109"/>
      <c r="CN592" s="109"/>
      <c r="CO592" s="109"/>
      <c r="CP592" s="109"/>
      <c r="CQ592" s="109"/>
      <c r="CR592" s="109"/>
      <c r="CS592" s="109"/>
      <c r="CT592" s="109"/>
      <c r="CU592" s="109"/>
      <c r="CV592" s="109"/>
      <c r="CW592" s="109"/>
      <c r="CX592" s="109"/>
      <c r="CY592" s="109"/>
      <c r="CZ592" s="109"/>
      <c r="DA592" s="109"/>
      <c r="DB592" s="109"/>
      <c r="DC592" s="109"/>
      <c r="DD592" s="109"/>
      <c r="DE592" s="109"/>
      <c r="DF592" s="109"/>
      <c r="DG592" s="109"/>
      <c r="DH592" s="109"/>
      <c r="DI592" s="109"/>
      <c r="DJ592" s="109"/>
      <c r="DK592" s="109"/>
      <c r="DL592" s="109"/>
      <c r="DM592" s="109"/>
      <c r="DN592" s="109"/>
      <c r="DO592" s="109"/>
      <c r="DP592" s="109"/>
      <c r="DQ592" s="109"/>
      <c r="DR592" s="109"/>
      <c r="DS592" s="109"/>
      <c r="DT592" s="109"/>
      <c r="DU592" s="109"/>
      <c r="DV592" s="109"/>
      <c r="DW592" s="109"/>
      <c r="DX592" s="109"/>
      <c r="DY592" s="109"/>
      <c r="DZ592" s="109"/>
      <c r="EA592" s="109"/>
      <c r="EB592" s="109"/>
      <c r="EC592" s="109"/>
      <c r="ED592" s="109"/>
      <c r="EE592" s="109"/>
      <c r="EF592" s="109"/>
      <c r="EG592" s="109"/>
      <c r="EH592" s="109"/>
      <c r="EI592" s="109"/>
      <c r="EJ592" s="109"/>
      <c r="EK592" s="109"/>
      <c r="EL592" s="109"/>
      <c r="EM592" s="109"/>
      <c r="EN592" s="109"/>
      <c r="EO592" s="109"/>
      <c r="EP592" s="109"/>
      <c r="EQ592" s="109"/>
      <c r="ER592" s="109"/>
      <c r="ES592" s="109"/>
      <c r="ET592" s="109"/>
      <c r="EU592" s="109"/>
      <c r="EV592" s="109"/>
      <c r="EW592" s="109"/>
      <c r="EX592" s="109"/>
      <c r="EY592" s="109"/>
      <c r="EZ592" s="109"/>
      <c r="FA592" s="109"/>
      <c r="FB592" s="109"/>
      <c r="FC592" s="109"/>
      <c r="FD592" s="109"/>
      <c r="FE592" s="109"/>
      <c r="FF592" s="109"/>
      <c r="FG592" s="109"/>
      <c r="FH592" s="109"/>
      <c r="FI592" s="109"/>
      <c r="FJ592" s="109"/>
      <c r="FK592" s="109"/>
      <c r="FL592" s="109"/>
      <c r="FM592" s="109"/>
      <c r="FN592" s="109"/>
      <c r="FO592" s="109"/>
      <c r="FP592" s="109"/>
      <c r="FQ592" s="109"/>
      <c r="FR592" s="109"/>
      <c r="FS592" s="109"/>
      <c r="FT592" s="109"/>
      <c r="FU592" s="109"/>
      <c r="FV592" s="109"/>
      <c r="FW592" s="109"/>
      <c r="FX592" s="109"/>
      <c r="FY592" s="109">
        <v>2</v>
      </c>
      <c r="FZ592" s="109"/>
      <c r="GA592" s="109"/>
      <c r="GB592" s="109"/>
      <c r="GC592" s="109"/>
      <c r="GD592" s="109"/>
      <c r="GE592" s="109"/>
      <c r="GF592" s="109"/>
      <c r="GG592" s="109"/>
      <c r="GH592" s="109"/>
      <c r="GI592" s="109"/>
      <c r="GJ592" s="109"/>
      <c r="GK592" s="109"/>
      <c r="GL592" s="109"/>
      <c r="GM592" s="109"/>
      <c r="GN592" s="109"/>
      <c r="GO592" s="109"/>
      <c r="GP592" s="109"/>
      <c r="GQ592" s="109"/>
      <c r="GR592" s="109"/>
      <c r="GS592" s="109"/>
      <c r="GT592" s="109"/>
      <c r="GU592" s="109"/>
      <c r="GV592" s="109"/>
      <c r="GW592" s="109"/>
      <c r="GX592" s="109"/>
      <c r="GY592" s="109"/>
      <c r="GZ592" s="109"/>
      <c r="HA592" s="109"/>
      <c r="HB592" s="109"/>
      <c r="HC592" s="109"/>
      <c r="HD592" s="109"/>
      <c r="HE592" s="109"/>
      <c r="HF592" s="109"/>
      <c r="HG592" s="109"/>
      <c r="HH592" s="109"/>
      <c r="HI592" s="109"/>
      <c r="HJ592" s="109"/>
      <c r="HK592" s="109"/>
      <c r="HL592" s="109"/>
      <c r="HM592" s="109"/>
      <c r="HN592" s="109"/>
      <c r="HO592" s="109"/>
      <c r="HP592" s="109"/>
      <c r="HQ592" s="109"/>
      <c r="HR592" s="109"/>
      <c r="HS592" s="109"/>
      <c r="HT592" s="109"/>
      <c r="HU592" s="109"/>
      <c r="HV592" s="109"/>
      <c r="HW592" s="109"/>
      <c r="HX592" s="109"/>
      <c r="HY592" s="109"/>
      <c r="HZ592" s="109"/>
      <c r="IA592" s="109"/>
      <c r="IB592" s="109"/>
      <c r="IC592" s="109"/>
      <c r="ID592" s="109"/>
      <c r="IE592" s="109"/>
      <c r="IF592" s="109"/>
      <c r="IG592" s="109"/>
      <c r="IH592" s="109"/>
      <c r="II592" s="109"/>
      <c r="IJ592" s="109"/>
      <c r="IK592" s="109"/>
      <c r="IL592" s="109"/>
      <c r="IM592" s="109"/>
      <c r="IN592" s="109"/>
      <c r="IO592" s="109"/>
      <c r="IP592" s="109"/>
      <c r="IQ592" s="109"/>
      <c r="IR592" s="109"/>
      <c r="IS592" s="109"/>
      <c r="IT592" s="109"/>
      <c r="IU592" s="109"/>
      <c r="IV592" s="109"/>
      <c r="IW592" s="109"/>
      <c r="IX592" s="109"/>
      <c r="IY592" s="109"/>
      <c r="IZ592" s="109"/>
      <c r="JA592" s="109"/>
      <c r="JB592" s="109"/>
      <c r="JC592" s="109"/>
      <c r="JD592" s="109"/>
      <c r="JE592" s="109"/>
      <c r="JF592" s="109"/>
      <c r="JG592" s="109"/>
      <c r="JH592" s="109"/>
      <c r="JI592" s="109"/>
      <c r="JJ592" s="109"/>
      <c r="JK592" s="109"/>
      <c r="JL592" s="109"/>
      <c r="JM592" s="109"/>
      <c r="JN592" s="109"/>
      <c r="JO592" s="109"/>
      <c r="JP592" s="109"/>
      <c r="JQ592" s="109"/>
      <c r="JR592" s="109"/>
      <c r="JS592" s="109"/>
      <c r="JT592" s="109"/>
      <c r="JU592" s="109"/>
      <c r="JV592" s="109"/>
      <c r="JW592" s="109"/>
      <c r="JX592" s="109"/>
      <c r="JY592" s="109"/>
      <c r="JZ592" s="109"/>
      <c r="KA592" s="109"/>
      <c r="KB592" s="109"/>
      <c r="KC592" s="109"/>
      <c r="KD592" s="109"/>
      <c r="KE592" s="109"/>
      <c r="KF592" s="109"/>
      <c r="KG592" s="109"/>
      <c r="KH592" s="109"/>
      <c r="KI592" s="109"/>
      <c r="KJ592" s="109"/>
      <c r="KK592" s="109"/>
      <c r="KL592" s="109"/>
      <c r="KM592" s="109"/>
      <c r="KN592" s="109"/>
      <c r="KO592" s="109"/>
      <c r="KP592" s="109"/>
      <c r="KQ592" s="109"/>
      <c r="KR592" s="109"/>
      <c r="KS592" s="109"/>
      <c r="KT592" s="109"/>
      <c r="KU592" s="109"/>
      <c r="KV592" s="109"/>
      <c r="KW592" s="109"/>
      <c r="KX592" s="109"/>
      <c r="KY592" s="109"/>
      <c r="KZ592" s="109"/>
      <c r="LA592" s="109"/>
      <c r="LB592" s="109"/>
      <c r="LC592" s="109"/>
      <c r="LD592" s="109"/>
      <c r="LE592" s="109"/>
      <c r="LF592" s="109"/>
      <c r="LG592" s="109"/>
      <c r="LH592" s="109"/>
      <c r="LI592" s="109"/>
      <c r="LJ592" s="109"/>
      <c r="LK592" s="109"/>
      <c r="LL592" s="109"/>
      <c r="LM592" s="109"/>
      <c r="LN592" s="109"/>
      <c r="LO592" s="109"/>
      <c r="LP592" s="109"/>
      <c r="LQ592" s="109"/>
      <c r="LR592" s="109"/>
      <c r="LS592" s="109"/>
      <c r="LT592" s="109"/>
      <c r="LU592" s="109"/>
      <c r="LV592" s="109"/>
      <c r="LW592" s="109"/>
      <c r="LX592" s="109"/>
      <c r="LY592" s="109"/>
      <c r="LZ592" s="109"/>
      <c r="MA592" s="109"/>
      <c r="MB592" s="109"/>
      <c r="MC592" s="109"/>
      <c r="MD592" s="109"/>
      <c r="ME592" s="109"/>
      <c r="MF592" s="109"/>
      <c r="MG592" s="109"/>
      <c r="MH592" s="109"/>
      <c r="MI592" s="109"/>
      <c r="MJ592" s="109"/>
      <c r="MK592" s="109"/>
      <c r="ML592" s="109"/>
      <c r="MM592" s="109"/>
      <c r="MN592" s="109"/>
      <c r="MO592" s="109"/>
      <c r="MP592" s="109"/>
      <c r="MQ592" s="109"/>
      <c r="MR592" s="109"/>
      <c r="MS592" s="109"/>
      <c r="MT592" s="109"/>
      <c r="MU592" s="109"/>
      <c r="MV592" s="109"/>
      <c r="MW592" s="109"/>
      <c r="MX592" s="109"/>
      <c r="MY592" s="109"/>
      <c r="MZ592" s="109"/>
      <c r="NA592" s="109"/>
      <c r="NB592" s="109"/>
      <c r="NC592" s="109"/>
      <c r="ND592" s="109"/>
      <c r="NE592" s="109"/>
      <c r="NF592" s="109"/>
      <c r="NG592" s="109"/>
      <c r="NH592" s="109"/>
      <c r="NI592" s="109"/>
      <c r="NJ592" s="109"/>
      <c r="NK592" s="109"/>
      <c r="NL592" s="109"/>
      <c r="NM592" s="109"/>
      <c r="NN592" s="109"/>
      <c r="NO592" s="109"/>
      <c r="NP592" s="109"/>
      <c r="NQ592" s="109"/>
      <c r="NR592" s="109"/>
      <c r="NS592" s="109"/>
      <c r="NT592" s="109"/>
      <c r="NU592" s="109"/>
      <c r="NV592" s="109"/>
      <c r="NW592" s="109"/>
      <c r="NX592" s="109"/>
      <c r="NY592" s="109"/>
      <c r="NZ592" s="109"/>
      <c r="OA592" s="109"/>
      <c r="OB592" s="109"/>
      <c r="OC592" s="109"/>
      <c r="OD592" s="109"/>
      <c r="OE592" s="109"/>
      <c r="OF592" s="109"/>
      <c r="OG592" s="109"/>
      <c r="OH592" s="109"/>
      <c r="OI592" s="109"/>
      <c r="OJ592" s="109"/>
      <c r="OK592" s="109"/>
      <c r="OL592" s="109"/>
      <c r="OM592" s="109"/>
      <c r="ON592" s="109"/>
      <c r="OO592" s="109"/>
      <c r="OP592" s="109"/>
      <c r="OQ592" s="109"/>
      <c r="OR592" s="109"/>
      <c r="OS592" s="109"/>
      <c r="OT592" s="109"/>
      <c r="OU592" s="109"/>
      <c r="OV592" s="109"/>
      <c r="OW592" s="109"/>
      <c r="OX592" s="109"/>
      <c r="OY592" s="109"/>
      <c r="OZ592" s="109"/>
      <c r="PA592" s="109"/>
      <c r="PB592" s="109"/>
      <c r="PC592" s="109"/>
      <c r="PD592" s="109"/>
      <c r="PE592" s="109"/>
      <c r="PF592" s="109"/>
      <c r="PG592" s="109"/>
      <c r="PH592" s="109"/>
      <c r="PI592" s="109"/>
      <c r="PJ592" s="109"/>
      <c r="PK592" s="109"/>
      <c r="PL592" s="109"/>
      <c r="PM592" s="109"/>
      <c r="PN592" s="109"/>
      <c r="PO592" s="109"/>
      <c r="PP592" s="109"/>
      <c r="PQ592" s="109"/>
      <c r="PR592" s="109"/>
      <c r="PS592" s="109"/>
      <c r="PT592" s="109"/>
      <c r="PU592" s="109"/>
      <c r="PV592" s="109"/>
      <c r="PW592" s="109"/>
      <c r="PX592" s="109"/>
      <c r="PY592" s="109"/>
      <c r="PZ592" s="109"/>
      <c r="QA592" s="109"/>
      <c r="QB592" s="109"/>
      <c r="QC592" s="109"/>
      <c r="QD592" s="109"/>
      <c r="QE592" s="109"/>
      <c r="QF592" s="109"/>
      <c r="QG592" s="109"/>
      <c r="QH592" s="109"/>
      <c r="QI592" s="109"/>
      <c r="QJ592" s="109"/>
      <c r="QK592" s="23">
        <f t="shared" si="8"/>
        <v>2</v>
      </c>
      <c r="QL592" s="125"/>
      <c r="QM592" s="125"/>
      <c r="QN592" s="125"/>
      <c r="QO592" s="125"/>
      <c r="QP592" s="125"/>
      <c r="QQ592" s="125"/>
      <c r="QR592" s="125"/>
    </row>
    <row r="593" spans="1:460" s="5" customFormat="1" ht="12.75" customHeight="1" x14ac:dyDescent="0.2">
      <c r="A593" s="52">
        <v>44798</v>
      </c>
      <c r="B593" s="90" t="s">
        <v>463</v>
      </c>
      <c r="C593" s="107"/>
      <c r="D593" s="107"/>
      <c r="E593" s="108"/>
      <c r="F593" s="108"/>
      <c r="G593" s="108"/>
      <c r="H593" s="108"/>
      <c r="I593" s="108"/>
      <c r="J593" s="108"/>
      <c r="K593" s="108"/>
      <c r="L593" s="108"/>
      <c r="M593" s="108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 s="109"/>
      <c r="BD593" s="109"/>
      <c r="BE593" s="109"/>
      <c r="BF593" s="109"/>
      <c r="BG593" s="109"/>
      <c r="BH593" s="109"/>
      <c r="BI593" s="109"/>
      <c r="BJ593" s="109"/>
      <c r="BK593" s="109"/>
      <c r="BL593" s="109"/>
      <c r="BM593" s="109"/>
      <c r="BN593" s="109"/>
      <c r="BO593" s="109"/>
      <c r="BP593" s="109"/>
      <c r="BQ593" s="109"/>
      <c r="BR593" s="109"/>
      <c r="BS593" s="109"/>
      <c r="BT593" s="109"/>
      <c r="BU593" s="109"/>
      <c r="BV593" s="109"/>
      <c r="BW593" s="109"/>
      <c r="BX593" s="109"/>
      <c r="BY593" s="109"/>
      <c r="BZ593" s="109"/>
      <c r="CA593" s="109"/>
      <c r="CB593" s="109"/>
      <c r="CC593" s="109"/>
      <c r="CD593" s="109"/>
      <c r="CE593" s="109"/>
      <c r="CF593" s="109"/>
      <c r="CG593" s="109"/>
      <c r="CH593" s="109"/>
      <c r="CI593" s="109"/>
      <c r="CJ593" s="109"/>
      <c r="CK593" s="109"/>
      <c r="CL593" s="109"/>
      <c r="CM593" s="109"/>
      <c r="CN593" s="109"/>
      <c r="CO593" s="109"/>
      <c r="CP593" s="109"/>
      <c r="CQ593" s="109"/>
      <c r="CR593" s="109"/>
      <c r="CS593" s="109"/>
      <c r="CT593" s="109"/>
      <c r="CU593" s="109"/>
      <c r="CV593" s="109"/>
      <c r="CW593" s="109"/>
      <c r="CX593" s="109"/>
      <c r="CY593" s="109"/>
      <c r="CZ593" s="109"/>
      <c r="DA593" s="109"/>
      <c r="DB593" s="109"/>
      <c r="DC593" s="109"/>
      <c r="DD593" s="109"/>
      <c r="DE593" s="109"/>
      <c r="DF593" s="109"/>
      <c r="DG593" s="109"/>
      <c r="DH593" s="109"/>
      <c r="DI593" s="109"/>
      <c r="DJ593" s="109"/>
      <c r="DK593" s="109"/>
      <c r="DL593" s="109"/>
      <c r="DM593" s="109"/>
      <c r="DN593" s="109"/>
      <c r="DO593" s="109"/>
      <c r="DP593" s="109"/>
      <c r="DQ593" s="109"/>
      <c r="DR593" s="109"/>
      <c r="DS593" s="109"/>
      <c r="DT593" s="109"/>
      <c r="DU593" s="109"/>
      <c r="DV593" s="109"/>
      <c r="DW593" s="109"/>
      <c r="DX593" s="109"/>
      <c r="DY593" s="109"/>
      <c r="DZ593" s="109"/>
      <c r="EA593" s="109"/>
      <c r="EB593" s="109"/>
      <c r="EC593" s="109"/>
      <c r="ED593" s="109"/>
      <c r="EE593" s="109"/>
      <c r="EF593" s="109"/>
      <c r="EG593" s="109"/>
      <c r="EH593" s="109"/>
      <c r="EI593" s="109"/>
      <c r="EJ593" s="109"/>
      <c r="EK593" s="109"/>
      <c r="EL593" s="109"/>
      <c r="EM593" s="109"/>
      <c r="EN593" s="109"/>
      <c r="EO593" s="109"/>
      <c r="EP593" s="109"/>
      <c r="EQ593" s="109"/>
      <c r="ER593" s="109"/>
      <c r="ES593" s="109"/>
      <c r="ET593" s="109"/>
      <c r="EU593" s="109"/>
      <c r="EV593" s="109"/>
      <c r="EW593" s="109"/>
      <c r="EX593" s="109"/>
      <c r="EY593" s="109"/>
      <c r="EZ593" s="109"/>
      <c r="FA593" s="109"/>
      <c r="FB593" s="109"/>
      <c r="FC593" s="109"/>
      <c r="FD593" s="109"/>
      <c r="FE593" s="109"/>
      <c r="FF593" s="109"/>
      <c r="FG593" s="109"/>
      <c r="FH593" s="109"/>
      <c r="FI593" s="109"/>
      <c r="FJ593" s="109"/>
      <c r="FK593" s="109"/>
      <c r="FL593" s="109"/>
      <c r="FM593" s="109"/>
      <c r="FN593" s="109"/>
      <c r="FO593" s="109"/>
      <c r="FP593" s="109"/>
      <c r="FQ593" s="109"/>
      <c r="FR593" s="109"/>
      <c r="FS593" s="109"/>
      <c r="FT593" s="109"/>
      <c r="FU593" s="109"/>
      <c r="FV593" s="109"/>
      <c r="FW593" s="109"/>
      <c r="FX593" s="109"/>
      <c r="FY593" s="109"/>
      <c r="FZ593" s="109"/>
      <c r="GA593" s="109"/>
      <c r="GB593" s="109"/>
      <c r="GC593" s="109"/>
      <c r="GD593" s="109"/>
      <c r="GE593" s="109"/>
      <c r="GF593" s="109"/>
      <c r="GG593" s="109"/>
      <c r="GH593" s="109"/>
      <c r="GI593" s="109"/>
      <c r="GJ593" s="109"/>
      <c r="GK593" s="109"/>
      <c r="GL593" s="109"/>
      <c r="GM593" s="109"/>
      <c r="GN593" s="109"/>
      <c r="GO593" s="109"/>
      <c r="GP593" s="109"/>
      <c r="GQ593" s="109"/>
      <c r="GR593" s="109"/>
      <c r="GS593" s="109"/>
      <c r="GT593" s="109"/>
      <c r="GU593" s="109"/>
      <c r="GV593" s="109"/>
      <c r="GW593" s="109"/>
      <c r="GX593" s="109"/>
      <c r="GY593" s="109"/>
      <c r="GZ593" s="109"/>
      <c r="HA593" s="109"/>
      <c r="HB593" s="109"/>
      <c r="HC593" s="109"/>
      <c r="HD593" s="109"/>
      <c r="HE593" s="109"/>
      <c r="HF593" s="109"/>
      <c r="HG593" s="109"/>
      <c r="HH593" s="109"/>
      <c r="HI593" s="109"/>
      <c r="HJ593" s="109"/>
      <c r="HK593" s="109"/>
      <c r="HL593" s="109"/>
      <c r="HM593" s="109"/>
      <c r="HN593" s="109"/>
      <c r="HO593" s="109"/>
      <c r="HP593" s="109"/>
      <c r="HQ593" s="109"/>
      <c r="HR593" s="109"/>
      <c r="HS593" s="109"/>
      <c r="HT593" s="109"/>
      <c r="HU593" s="109"/>
      <c r="HV593" s="109"/>
      <c r="HW593" s="109"/>
      <c r="HX593" s="109"/>
      <c r="HY593" s="109"/>
      <c r="HZ593" s="109"/>
      <c r="IA593" s="109"/>
      <c r="IB593" s="109"/>
      <c r="IC593" s="109"/>
      <c r="ID593" s="109"/>
      <c r="IE593" s="109"/>
      <c r="IF593" s="109"/>
      <c r="IG593" s="109"/>
      <c r="IH593" s="109"/>
      <c r="II593" s="109"/>
      <c r="IJ593" s="109"/>
      <c r="IK593" s="109"/>
      <c r="IL593" s="109"/>
      <c r="IM593" s="109"/>
      <c r="IN593" s="109"/>
      <c r="IO593" s="109"/>
      <c r="IP593" s="109"/>
      <c r="IQ593" s="109"/>
      <c r="IR593" s="109"/>
      <c r="IS593" s="109"/>
      <c r="IT593" s="109"/>
      <c r="IU593" s="109"/>
      <c r="IV593" s="109"/>
      <c r="IW593" s="109"/>
      <c r="IX593" s="109"/>
      <c r="IY593" s="109"/>
      <c r="IZ593" s="109"/>
      <c r="JA593" s="109"/>
      <c r="JB593" s="109"/>
      <c r="JC593" s="109"/>
      <c r="JD593" s="109"/>
      <c r="JE593" s="109"/>
      <c r="JF593" s="109"/>
      <c r="JG593" s="109"/>
      <c r="JH593" s="109"/>
      <c r="JI593" s="109"/>
      <c r="JJ593" s="109"/>
      <c r="JK593" s="109"/>
      <c r="JL593" s="109"/>
      <c r="JM593" s="109"/>
      <c r="JN593" s="109"/>
      <c r="JO593" s="109"/>
      <c r="JP593" s="109"/>
      <c r="JQ593" s="109"/>
      <c r="JR593" s="109"/>
      <c r="JS593" s="109"/>
      <c r="JT593" s="109"/>
      <c r="JU593" s="109"/>
      <c r="JV593" s="109"/>
      <c r="JW593" s="109"/>
      <c r="JX593" s="109"/>
      <c r="JY593" s="109"/>
      <c r="JZ593" s="109"/>
      <c r="KA593" s="109"/>
      <c r="KB593" s="109"/>
      <c r="KC593" s="109"/>
      <c r="KD593" s="109"/>
      <c r="KE593" s="109"/>
      <c r="KF593" s="109"/>
      <c r="KG593" s="109"/>
      <c r="KH593" s="109"/>
      <c r="KI593" s="109"/>
      <c r="KJ593" s="109"/>
      <c r="KK593" s="109">
        <v>60</v>
      </c>
      <c r="KL593" s="109"/>
      <c r="KM593" s="109"/>
      <c r="KN593" s="109"/>
      <c r="KO593" s="109"/>
      <c r="KP593" s="109"/>
      <c r="KQ593" s="109"/>
      <c r="KR593" s="109"/>
      <c r="KS593" s="109"/>
      <c r="KT593" s="109">
        <v>20</v>
      </c>
      <c r="KU593" s="109"/>
      <c r="KV593" s="109"/>
      <c r="KW593" s="109"/>
      <c r="KX593" s="109"/>
      <c r="KY593" s="109"/>
      <c r="KZ593" s="109"/>
      <c r="LA593" s="109"/>
      <c r="LB593" s="109"/>
      <c r="LC593" s="109"/>
      <c r="LD593" s="109"/>
      <c r="LE593" s="109"/>
      <c r="LF593" s="109"/>
      <c r="LG593" s="109"/>
      <c r="LH593" s="109"/>
      <c r="LI593" s="109"/>
      <c r="LJ593" s="109"/>
      <c r="LK593" s="109"/>
      <c r="LL593" s="109"/>
      <c r="LM593" s="109"/>
      <c r="LN593" s="109"/>
      <c r="LO593" s="109"/>
      <c r="LP593" s="109"/>
      <c r="LQ593" s="109"/>
      <c r="LR593" s="109"/>
      <c r="LS593" s="109"/>
      <c r="LT593" s="109"/>
      <c r="LU593" s="109"/>
      <c r="LV593" s="109"/>
      <c r="LW593" s="109"/>
      <c r="LX593" s="109"/>
      <c r="LY593" s="109"/>
      <c r="LZ593" s="109"/>
      <c r="MA593" s="109"/>
      <c r="MB593" s="109"/>
      <c r="MC593" s="109"/>
      <c r="MD593" s="109"/>
      <c r="ME593" s="109"/>
      <c r="MF593" s="109"/>
      <c r="MG593" s="109"/>
      <c r="MH593" s="109"/>
      <c r="MI593" s="109"/>
      <c r="MJ593" s="109"/>
      <c r="MK593" s="109"/>
      <c r="ML593" s="109"/>
      <c r="MM593" s="109"/>
      <c r="MN593" s="109"/>
      <c r="MO593" s="109"/>
      <c r="MP593" s="109"/>
      <c r="MQ593" s="109"/>
      <c r="MR593" s="109"/>
      <c r="MS593" s="109"/>
      <c r="MT593" s="109"/>
      <c r="MU593" s="109"/>
      <c r="MV593" s="109"/>
      <c r="MW593" s="109"/>
      <c r="MX593" s="109"/>
      <c r="MY593" s="109"/>
      <c r="MZ593" s="109"/>
      <c r="NA593" s="109"/>
      <c r="NB593" s="109"/>
      <c r="NC593" s="109"/>
      <c r="ND593" s="109"/>
      <c r="NE593" s="109"/>
      <c r="NF593" s="109"/>
      <c r="NG593" s="109"/>
      <c r="NH593" s="109"/>
      <c r="NI593" s="109"/>
      <c r="NJ593" s="109"/>
      <c r="NK593" s="109"/>
      <c r="NL593" s="109"/>
      <c r="NM593" s="109"/>
      <c r="NN593" s="109"/>
      <c r="NO593" s="109"/>
      <c r="NP593" s="109"/>
      <c r="NQ593" s="109"/>
      <c r="NR593" s="109"/>
      <c r="NS593" s="109"/>
      <c r="NT593" s="109"/>
      <c r="NU593" s="109"/>
      <c r="NV593" s="109"/>
      <c r="NW593" s="109"/>
      <c r="NX593" s="109"/>
      <c r="NY593" s="109"/>
      <c r="NZ593" s="109"/>
      <c r="OA593" s="109"/>
      <c r="OB593" s="109"/>
      <c r="OC593" s="109"/>
      <c r="OD593" s="109"/>
      <c r="OE593" s="109"/>
      <c r="OF593" s="109"/>
      <c r="OG593" s="109"/>
      <c r="OH593" s="109"/>
      <c r="OI593" s="109"/>
      <c r="OJ593" s="109"/>
      <c r="OK593" s="109"/>
      <c r="OL593" s="109"/>
      <c r="OM593" s="109"/>
      <c r="ON593" s="109"/>
      <c r="OO593" s="109"/>
      <c r="OP593" s="109"/>
      <c r="OQ593" s="109"/>
      <c r="OR593" s="109"/>
      <c r="OS593" s="109"/>
      <c r="OT593" s="109"/>
      <c r="OU593" s="109"/>
      <c r="OV593" s="109"/>
      <c r="OW593" s="109"/>
      <c r="OX593" s="109"/>
      <c r="OY593" s="109"/>
      <c r="OZ593" s="109"/>
      <c r="PA593" s="109"/>
      <c r="PB593" s="109"/>
      <c r="PC593" s="109"/>
      <c r="PD593" s="109"/>
      <c r="PE593" s="109"/>
      <c r="PF593" s="109"/>
      <c r="PG593" s="109"/>
      <c r="PH593" s="109"/>
      <c r="PI593" s="109"/>
      <c r="PJ593" s="109"/>
      <c r="PK593" s="109"/>
      <c r="PL593" s="109"/>
      <c r="PM593" s="109"/>
      <c r="PN593" s="109"/>
      <c r="PO593" s="109"/>
      <c r="PP593" s="109"/>
      <c r="PQ593" s="109"/>
      <c r="PR593" s="109"/>
      <c r="PS593" s="109"/>
      <c r="PT593" s="109"/>
      <c r="PU593" s="109"/>
      <c r="PV593" s="109"/>
      <c r="PW593" s="109"/>
      <c r="PX593" s="109"/>
      <c r="PY593" s="109"/>
      <c r="PZ593" s="109"/>
      <c r="QA593" s="109"/>
      <c r="QB593" s="109"/>
      <c r="QC593" s="109"/>
      <c r="QD593" s="109"/>
      <c r="QE593" s="109"/>
      <c r="QF593" s="109"/>
      <c r="QG593" s="109"/>
      <c r="QH593" s="109"/>
      <c r="QI593" s="109"/>
      <c r="QJ593" s="109"/>
      <c r="QK593" s="23">
        <f t="shared" si="8"/>
        <v>80</v>
      </c>
      <c r="QL593" s="125"/>
      <c r="QM593" s="125"/>
      <c r="QN593" s="125"/>
      <c r="QO593" s="125"/>
      <c r="QP593" s="125"/>
      <c r="QQ593" s="125"/>
      <c r="QR593" s="125"/>
    </row>
    <row r="594" spans="1:460" s="5" customFormat="1" ht="12.75" customHeight="1" x14ac:dyDescent="0.2">
      <c r="A594" s="52">
        <v>44798</v>
      </c>
      <c r="B594" s="98" t="s">
        <v>194</v>
      </c>
      <c r="C594" s="107"/>
      <c r="D594" s="107"/>
      <c r="E594" s="108"/>
      <c r="F594" s="108"/>
      <c r="G594" s="108"/>
      <c r="H594" s="108"/>
      <c r="I594" s="108"/>
      <c r="J594" s="108"/>
      <c r="K594" s="108"/>
      <c r="L594" s="108"/>
      <c r="M594" s="108"/>
      <c r="N594" s="109"/>
      <c r="O594" s="109"/>
      <c r="P594" s="109"/>
      <c r="Q594" s="109"/>
      <c r="R594" s="109">
        <v>10</v>
      </c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 s="109"/>
      <c r="BD594" s="109"/>
      <c r="BE594" s="109"/>
      <c r="BF594" s="109"/>
      <c r="BG594" s="109"/>
      <c r="BH594" s="109"/>
      <c r="BI594" s="109"/>
      <c r="BJ594" s="109"/>
      <c r="BK594" s="109"/>
      <c r="BL594" s="109"/>
      <c r="BM594" s="109"/>
      <c r="BN594" s="109"/>
      <c r="BO594" s="109"/>
      <c r="BP594" s="109"/>
      <c r="BQ594" s="109"/>
      <c r="BR594" s="109"/>
      <c r="BS594" s="109"/>
      <c r="BT594" s="109"/>
      <c r="BU594" s="109"/>
      <c r="BV594" s="109"/>
      <c r="BW594" s="109"/>
      <c r="BX594" s="109"/>
      <c r="BY594" s="109"/>
      <c r="BZ594" s="109"/>
      <c r="CA594" s="109"/>
      <c r="CB594" s="109"/>
      <c r="CC594" s="109"/>
      <c r="CD594" s="109"/>
      <c r="CE594" s="109"/>
      <c r="CF594" s="109"/>
      <c r="CG594" s="109"/>
      <c r="CH594" s="109"/>
      <c r="CI594" s="109"/>
      <c r="CJ594" s="109"/>
      <c r="CK594" s="109"/>
      <c r="CL594" s="109"/>
      <c r="CM594" s="109"/>
      <c r="CN594" s="109"/>
      <c r="CO594" s="109"/>
      <c r="CP594" s="109"/>
      <c r="CQ594" s="109"/>
      <c r="CR594" s="109"/>
      <c r="CS594" s="109"/>
      <c r="CT594" s="109"/>
      <c r="CU594" s="109"/>
      <c r="CV594" s="109"/>
      <c r="CW594" s="109"/>
      <c r="CX594" s="109"/>
      <c r="CY594" s="109"/>
      <c r="CZ594" s="109"/>
      <c r="DA594" s="109"/>
      <c r="DB594" s="109"/>
      <c r="DC594" s="109"/>
      <c r="DD594" s="109"/>
      <c r="DE594" s="109"/>
      <c r="DF594" s="109"/>
      <c r="DG594" s="109"/>
      <c r="DH594" s="109"/>
      <c r="DI594" s="109"/>
      <c r="DJ594" s="109"/>
      <c r="DK594" s="109"/>
      <c r="DL594" s="109"/>
      <c r="DM594" s="109"/>
      <c r="DN594" s="109"/>
      <c r="DO594" s="109"/>
      <c r="DP594" s="109"/>
      <c r="DQ594" s="109"/>
      <c r="DR594" s="109"/>
      <c r="DS594" s="109"/>
      <c r="DT594" s="109"/>
      <c r="DU594" s="109"/>
      <c r="DV594" s="109"/>
      <c r="DW594" s="109"/>
      <c r="DX594" s="109"/>
      <c r="DY594" s="109"/>
      <c r="DZ594" s="109"/>
      <c r="EA594" s="109"/>
      <c r="EB594" s="109"/>
      <c r="EC594" s="109"/>
      <c r="ED594" s="109"/>
      <c r="EE594" s="109"/>
      <c r="EF594" s="109"/>
      <c r="EG594" s="109"/>
      <c r="EH594" s="109"/>
      <c r="EI594" s="109"/>
      <c r="EJ594" s="109"/>
      <c r="EK594" s="109"/>
      <c r="EL594" s="109"/>
      <c r="EM594" s="109"/>
      <c r="EN594" s="109"/>
      <c r="EO594" s="109"/>
      <c r="EP594" s="109"/>
      <c r="EQ594" s="109"/>
      <c r="ER594" s="109"/>
      <c r="ES594" s="109"/>
      <c r="ET594" s="109"/>
      <c r="EU594" s="109"/>
      <c r="EV594" s="109"/>
      <c r="EW594" s="109"/>
      <c r="EX594" s="109"/>
      <c r="EY594" s="109"/>
      <c r="EZ594" s="109"/>
      <c r="FA594" s="109"/>
      <c r="FB594" s="109"/>
      <c r="FC594" s="109"/>
      <c r="FD594" s="109"/>
      <c r="FE594" s="109"/>
      <c r="FF594" s="109"/>
      <c r="FG594" s="109"/>
      <c r="FH594" s="109"/>
      <c r="FI594" s="109"/>
      <c r="FJ594" s="109"/>
      <c r="FK594" s="109"/>
      <c r="FL594" s="109"/>
      <c r="FM594" s="109"/>
      <c r="FN594" s="109"/>
      <c r="FO594" s="109"/>
      <c r="FP594" s="109"/>
      <c r="FQ594" s="109"/>
      <c r="FR594" s="109"/>
      <c r="FS594" s="109"/>
      <c r="FT594" s="109"/>
      <c r="FU594" s="109"/>
      <c r="FV594" s="109"/>
      <c r="FW594" s="109"/>
      <c r="FX594" s="109"/>
      <c r="FY594" s="109"/>
      <c r="FZ594" s="109"/>
      <c r="GA594" s="109"/>
      <c r="GB594" s="109"/>
      <c r="GC594" s="109"/>
      <c r="GD594" s="109"/>
      <c r="GE594" s="109"/>
      <c r="GF594" s="109"/>
      <c r="GG594" s="109"/>
      <c r="GH594" s="109"/>
      <c r="GI594" s="109"/>
      <c r="GJ594" s="109"/>
      <c r="GK594" s="109"/>
      <c r="GL594" s="109"/>
      <c r="GM594" s="109"/>
      <c r="GN594" s="109"/>
      <c r="GO594" s="109"/>
      <c r="GP594" s="109"/>
      <c r="GQ594" s="109"/>
      <c r="GR594" s="109"/>
      <c r="GS594" s="109"/>
      <c r="GT594" s="109"/>
      <c r="GU594" s="109"/>
      <c r="GV594" s="109"/>
      <c r="GW594" s="109"/>
      <c r="GX594" s="109"/>
      <c r="GY594" s="109"/>
      <c r="GZ594" s="109"/>
      <c r="HA594" s="109"/>
      <c r="HB594" s="109"/>
      <c r="HC594" s="109"/>
      <c r="HD594" s="109"/>
      <c r="HE594" s="109"/>
      <c r="HF594" s="109"/>
      <c r="HG594" s="109"/>
      <c r="HH594" s="109"/>
      <c r="HI594" s="109"/>
      <c r="HJ594" s="109"/>
      <c r="HK594" s="109"/>
      <c r="HL594" s="109"/>
      <c r="HM594" s="109"/>
      <c r="HN594" s="109"/>
      <c r="HO594" s="109"/>
      <c r="HP594" s="109"/>
      <c r="HQ594" s="109"/>
      <c r="HR594" s="109"/>
      <c r="HS594" s="109">
        <v>10</v>
      </c>
      <c r="HT594" s="109"/>
      <c r="HU594" s="109"/>
      <c r="HV594" s="109"/>
      <c r="HW594" s="109"/>
      <c r="HX594" s="109"/>
      <c r="HY594" s="109"/>
      <c r="HZ594" s="109"/>
      <c r="IA594" s="109"/>
      <c r="IB594" s="109"/>
      <c r="IC594" s="109"/>
      <c r="ID594" s="109"/>
      <c r="IE594" s="109"/>
      <c r="IF594" s="109"/>
      <c r="IG594" s="109"/>
      <c r="IH594" s="109"/>
      <c r="II594" s="109"/>
      <c r="IJ594" s="109"/>
      <c r="IK594" s="109"/>
      <c r="IL594" s="109"/>
      <c r="IM594" s="109"/>
      <c r="IN594" s="109"/>
      <c r="IO594" s="109"/>
      <c r="IP594" s="109"/>
      <c r="IQ594" s="109"/>
      <c r="IR594" s="109"/>
      <c r="IS594" s="109"/>
      <c r="IT594" s="109"/>
      <c r="IU594" s="109"/>
      <c r="IV594" s="109"/>
      <c r="IW594" s="109"/>
      <c r="IX594" s="109"/>
      <c r="IY594" s="109"/>
      <c r="IZ594" s="109"/>
      <c r="JA594" s="109"/>
      <c r="JB594" s="109"/>
      <c r="JC594" s="109"/>
      <c r="JD594" s="109"/>
      <c r="JE594" s="109"/>
      <c r="JF594" s="109"/>
      <c r="JG594" s="109"/>
      <c r="JH594" s="109"/>
      <c r="JI594" s="109"/>
      <c r="JJ594" s="109"/>
      <c r="JK594" s="109"/>
      <c r="JL594" s="109"/>
      <c r="JM594" s="109"/>
      <c r="JN594" s="109"/>
      <c r="JO594" s="109"/>
      <c r="JP594" s="109"/>
      <c r="JQ594" s="109"/>
      <c r="JR594" s="109"/>
      <c r="JS594" s="109"/>
      <c r="JT594" s="109"/>
      <c r="JU594" s="109"/>
      <c r="JV594" s="109"/>
      <c r="JW594" s="109"/>
      <c r="JX594" s="109"/>
      <c r="JY594" s="109"/>
      <c r="JZ594" s="109"/>
      <c r="KA594" s="109"/>
      <c r="KB594" s="109"/>
      <c r="KC594" s="109"/>
      <c r="KD594" s="109"/>
      <c r="KE594" s="109"/>
      <c r="KF594" s="109"/>
      <c r="KG594" s="109"/>
      <c r="KH594" s="109"/>
      <c r="KI594" s="109"/>
      <c r="KJ594" s="109"/>
      <c r="KK594" s="109"/>
      <c r="KL594" s="109"/>
      <c r="KM594" s="109"/>
      <c r="KN594" s="109"/>
      <c r="KO594" s="109"/>
      <c r="KP594" s="109"/>
      <c r="KQ594" s="109"/>
      <c r="KR594" s="109"/>
      <c r="KS594" s="109"/>
      <c r="KT594" s="109"/>
      <c r="KU594" s="109"/>
      <c r="KV594" s="109"/>
      <c r="KW594" s="109"/>
      <c r="KX594" s="109"/>
      <c r="KY594" s="109"/>
      <c r="KZ594" s="109"/>
      <c r="LA594" s="109"/>
      <c r="LB594" s="109"/>
      <c r="LC594" s="109"/>
      <c r="LD594" s="109"/>
      <c r="LE594" s="109"/>
      <c r="LF594" s="109"/>
      <c r="LG594" s="109"/>
      <c r="LH594" s="109"/>
      <c r="LI594" s="109"/>
      <c r="LJ594" s="109"/>
      <c r="LK594" s="109"/>
      <c r="LL594" s="109"/>
      <c r="LM594" s="109"/>
      <c r="LN594" s="109"/>
      <c r="LO594" s="109"/>
      <c r="LP594" s="109"/>
      <c r="LQ594" s="109"/>
      <c r="LR594" s="109"/>
      <c r="LS594" s="109"/>
      <c r="LT594" s="109"/>
      <c r="LU594" s="109"/>
      <c r="LV594" s="109"/>
      <c r="LW594" s="109"/>
      <c r="LX594" s="109"/>
      <c r="LY594" s="109"/>
      <c r="LZ594" s="109"/>
      <c r="MA594" s="109"/>
      <c r="MB594" s="109"/>
      <c r="MC594" s="109"/>
      <c r="MD594" s="109"/>
      <c r="ME594" s="109"/>
      <c r="MF594" s="109"/>
      <c r="MG594" s="109"/>
      <c r="MH594" s="109"/>
      <c r="MI594" s="109"/>
      <c r="MJ594" s="109"/>
      <c r="MK594" s="109"/>
      <c r="ML594" s="109"/>
      <c r="MM594" s="109"/>
      <c r="MN594" s="109"/>
      <c r="MO594" s="109"/>
      <c r="MP594" s="109"/>
      <c r="MQ594" s="109"/>
      <c r="MR594" s="109"/>
      <c r="MS594" s="109"/>
      <c r="MT594" s="109"/>
      <c r="MU594" s="109"/>
      <c r="MV594" s="109"/>
      <c r="MW594" s="109"/>
      <c r="MX594" s="109"/>
      <c r="MY594" s="109"/>
      <c r="MZ594" s="109"/>
      <c r="NA594" s="109"/>
      <c r="NB594" s="109"/>
      <c r="NC594" s="109"/>
      <c r="ND594" s="109"/>
      <c r="NE594" s="109"/>
      <c r="NF594" s="109"/>
      <c r="NG594" s="109"/>
      <c r="NH594" s="109"/>
      <c r="NI594" s="109"/>
      <c r="NJ594" s="109"/>
      <c r="NK594" s="109"/>
      <c r="NL594" s="109"/>
      <c r="NM594" s="109"/>
      <c r="NN594" s="109"/>
      <c r="NO594" s="109"/>
      <c r="NP594" s="109"/>
      <c r="NQ594" s="109"/>
      <c r="NR594" s="109"/>
      <c r="NS594" s="109"/>
      <c r="NT594" s="109"/>
      <c r="NU594" s="109"/>
      <c r="NV594" s="109"/>
      <c r="NW594" s="109"/>
      <c r="NX594" s="109"/>
      <c r="NY594" s="109"/>
      <c r="NZ594" s="109"/>
      <c r="OA594" s="109"/>
      <c r="OB594" s="109"/>
      <c r="OC594" s="109"/>
      <c r="OD594" s="109"/>
      <c r="OE594" s="109"/>
      <c r="OF594" s="109"/>
      <c r="OG594" s="109"/>
      <c r="OH594" s="109"/>
      <c r="OI594" s="109"/>
      <c r="OJ594" s="109"/>
      <c r="OK594" s="109"/>
      <c r="OL594" s="109"/>
      <c r="OM594" s="109"/>
      <c r="ON594" s="109"/>
      <c r="OO594" s="109"/>
      <c r="OP594" s="109"/>
      <c r="OQ594" s="109"/>
      <c r="OR594" s="109"/>
      <c r="OS594" s="109"/>
      <c r="OT594" s="109"/>
      <c r="OU594" s="109"/>
      <c r="OV594" s="109"/>
      <c r="OW594" s="109"/>
      <c r="OX594" s="109"/>
      <c r="OY594" s="109"/>
      <c r="OZ594" s="109"/>
      <c r="PA594" s="109"/>
      <c r="PB594" s="109"/>
      <c r="PC594" s="109"/>
      <c r="PD594" s="109"/>
      <c r="PE594" s="109"/>
      <c r="PF594" s="109"/>
      <c r="PG594" s="109"/>
      <c r="PH594" s="109"/>
      <c r="PI594" s="109"/>
      <c r="PJ594" s="109"/>
      <c r="PK594" s="109"/>
      <c r="PL594" s="109"/>
      <c r="PM594" s="109"/>
      <c r="PN594" s="109"/>
      <c r="PO594" s="109"/>
      <c r="PP594" s="109"/>
      <c r="PQ594" s="109"/>
      <c r="PR594" s="109"/>
      <c r="PS594" s="109"/>
      <c r="PT594" s="109"/>
      <c r="PU594" s="109"/>
      <c r="PV594" s="109"/>
      <c r="PW594" s="109"/>
      <c r="PX594" s="109"/>
      <c r="PY594" s="109"/>
      <c r="PZ594" s="109"/>
      <c r="QA594" s="109"/>
      <c r="QB594" s="109"/>
      <c r="QC594" s="109"/>
      <c r="QD594" s="109"/>
      <c r="QE594" s="109"/>
      <c r="QF594" s="109"/>
      <c r="QG594" s="109"/>
      <c r="QH594" s="109"/>
      <c r="QI594" s="109"/>
      <c r="QJ594" s="109"/>
      <c r="QK594" s="23">
        <f t="shared" si="8"/>
        <v>20</v>
      </c>
      <c r="QL594" s="125"/>
      <c r="QM594" s="125"/>
      <c r="QN594" s="125"/>
      <c r="QO594" s="125"/>
      <c r="QP594" s="125"/>
      <c r="QQ594" s="125"/>
      <c r="QR594" s="125"/>
    </row>
    <row r="595" spans="1:460" s="5" customFormat="1" ht="12.75" customHeight="1" x14ac:dyDescent="0.2">
      <c r="A595" s="52">
        <v>44799</v>
      </c>
      <c r="B595" s="98" t="s">
        <v>581</v>
      </c>
      <c r="C595" s="107"/>
      <c r="D595" s="107"/>
      <c r="E595" s="108"/>
      <c r="F595" s="108"/>
      <c r="G595" s="108"/>
      <c r="H595" s="108"/>
      <c r="I595" s="108"/>
      <c r="J595" s="108"/>
      <c r="K595" s="108"/>
      <c r="L595" s="108">
        <v>1</v>
      </c>
      <c r="M595" s="108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>
        <v>1</v>
      </c>
      <c r="AG595" s="109"/>
      <c r="AH595" s="109">
        <v>1</v>
      </c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 s="109"/>
      <c r="BD595" s="109"/>
      <c r="BE595" s="109"/>
      <c r="BF595" s="109"/>
      <c r="BG595" s="109"/>
      <c r="BH595" s="109"/>
      <c r="BI595" s="109"/>
      <c r="BJ595" s="109"/>
      <c r="BK595" s="109"/>
      <c r="BL595" s="109"/>
      <c r="BM595" s="109"/>
      <c r="BN595" s="109"/>
      <c r="BO595" s="109"/>
      <c r="BP595" s="109"/>
      <c r="BQ595" s="109"/>
      <c r="BR595" s="109"/>
      <c r="BS595" s="109"/>
      <c r="BT595" s="109">
        <v>1.1000000000000001</v>
      </c>
      <c r="BU595" s="109"/>
      <c r="BV595" s="109"/>
      <c r="BW595" s="109"/>
      <c r="BX595" s="109"/>
      <c r="BY595" s="109"/>
      <c r="BZ595" s="109">
        <v>1</v>
      </c>
      <c r="CA595" s="109"/>
      <c r="CB595" s="109"/>
      <c r="CC595" s="109"/>
      <c r="CD595" s="109"/>
      <c r="CE595" s="109"/>
      <c r="CF595" s="109"/>
      <c r="CG595" s="109"/>
      <c r="CH595" s="109"/>
      <c r="CI595" s="109"/>
      <c r="CJ595" s="109"/>
      <c r="CK595" s="109"/>
      <c r="CL595" s="109"/>
      <c r="CM595" s="109"/>
      <c r="CN595" s="109"/>
      <c r="CO595" s="109"/>
      <c r="CP595" s="109"/>
      <c r="CQ595" s="109"/>
      <c r="CR595" s="109"/>
      <c r="CS595" s="109"/>
      <c r="CT595" s="109"/>
      <c r="CU595" s="109"/>
      <c r="CV595" s="109"/>
      <c r="CW595" s="109"/>
      <c r="CX595" s="109"/>
      <c r="CY595" s="109"/>
      <c r="CZ595" s="109"/>
      <c r="DA595" s="109"/>
      <c r="DB595" s="109"/>
      <c r="DC595" s="109"/>
      <c r="DD595" s="109"/>
      <c r="DE595" s="109"/>
      <c r="DF595" s="109"/>
      <c r="DG595" s="109"/>
      <c r="DH595" s="109"/>
      <c r="DI595" s="109"/>
      <c r="DJ595" s="109"/>
      <c r="DK595" s="109"/>
      <c r="DL595" s="109"/>
      <c r="DM595" s="109"/>
      <c r="DN595" s="109">
        <v>1</v>
      </c>
      <c r="DO595" s="109"/>
      <c r="DP595" s="109"/>
      <c r="DQ595" s="109"/>
      <c r="DR595" s="109"/>
      <c r="DS595" s="109"/>
      <c r="DT595" s="109"/>
      <c r="DU595" s="109"/>
      <c r="DV595" s="109"/>
      <c r="DW595" s="109"/>
      <c r="DX595" s="109"/>
      <c r="DY595" s="109"/>
      <c r="DZ595" s="109"/>
      <c r="EA595" s="109"/>
      <c r="EB595" s="109"/>
      <c r="EC595" s="109"/>
      <c r="ED595" s="109"/>
      <c r="EE595" s="109"/>
      <c r="EF595" s="109"/>
      <c r="EG595" s="109"/>
      <c r="EH595" s="109"/>
      <c r="EI595" s="109"/>
      <c r="EJ595" s="109"/>
      <c r="EK595" s="109"/>
      <c r="EL595" s="109"/>
      <c r="EM595" s="109"/>
      <c r="EN595" s="109"/>
      <c r="EO595" s="109"/>
      <c r="EP595" s="109"/>
      <c r="EQ595" s="109"/>
      <c r="ER595" s="109"/>
      <c r="ES595" s="109"/>
      <c r="ET595" s="109"/>
      <c r="EU595" s="109"/>
      <c r="EV595" s="109"/>
      <c r="EW595" s="109"/>
      <c r="EX595" s="109"/>
      <c r="EY595" s="109"/>
      <c r="EZ595" s="109"/>
      <c r="FA595" s="109"/>
      <c r="FB595" s="109"/>
      <c r="FC595" s="109"/>
      <c r="FD595" s="109"/>
      <c r="FE595" s="109"/>
      <c r="FF595" s="109"/>
      <c r="FG595" s="109"/>
      <c r="FH595" s="109"/>
      <c r="FI595" s="109"/>
      <c r="FJ595" s="109"/>
      <c r="FK595" s="109"/>
      <c r="FL595" s="109"/>
      <c r="FM595" s="109"/>
      <c r="FN595" s="109"/>
      <c r="FO595" s="109"/>
      <c r="FP595" s="109"/>
      <c r="FQ595" s="109"/>
      <c r="FR595" s="109"/>
      <c r="FS595" s="109"/>
      <c r="FT595" s="109"/>
      <c r="FU595" s="109"/>
      <c r="FV595" s="109"/>
      <c r="FW595" s="109"/>
      <c r="FX595" s="109"/>
      <c r="FY595" s="109"/>
      <c r="FZ595" s="109"/>
      <c r="GA595" s="109"/>
      <c r="GB595" s="109"/>
      <c r="GC595" s="109"/>
      <c r="GD595" s="109"/>
      <c r="GE595" s="109"/>
      <c r="GF595" s="109"/>
      <c r="GG595" s="109"/>
      <c r="GH595" s="109"/>
      <c r="GI595" s="109"/>
      <c r="GJ595" s="109"/>
      <c r="GK595" s="109"/>
      <c r="GL595" s="109"/>
      <c r="GM595" s="109"/>
      <c r="GN595" s="109"/>
      <c r="GO595" s="109"/>
      <c r="GP595" s="109"/>
      <c r="GQ595" s="109"/>
      <c r="GR595" s="109"/>
      <c r="GS595" s="109"/>
      <c r="GT595" s="109"/>
      <c r="GU595" s="109"/>
      <c r="GV595" s="109"/>
      <c r="GW595" s="109"/>
      <c r="GX595" s="109"/>
      <c r="GY595" s="109"/>
      <c r="GZ595" s="109"/>
      <c r="HA595" s="109"/>
      <c r="HB595" s="109"/>
      <c r="HC595" s="109"/>
      <c r="HD595" s="109"/>
      <c r="HE595" s="109"/>
      <c r="HF595" s="109"/>
      <c r="HG595" s="109"/>
      <c r="HH595" s="109"/>
      <c r="HI595" s="109"/>
      <c r="HJ595" s="109"/>
      <c r="HK595" s="109"/>
      <c r="HL595" s="109">
        <v>1</v>
      </c>
      <c r="HM595" s="109"/>
      <c r="HN595" s="109"/>
      <c r="HO595" s="109"/>
      <c r="HP595" s="109"/>
      <c r="HQ595" s="109"/>
      <c r="HR595" s="109"/>
      <c r="HS595" s="109"/>
      <c r="HT595" s="109"/>
      <c r="HU595" s="109"/>
      <c r="HV595" s="109"/>
      <c r="HW595" s="109"/>
      <c r="HX595" s="109"/>
      <c r="HY595" s="109"/>
      <c r="HZ595" s="109"/>
      <c r="IA595" s="109"/>
      <c r="IB595" s="109"/>
      <c r="IC595" s="109"/>
      <c r="ID595" s="109"/>
      <c r="IE595" s="109"/>
      <c r="IF595" s="109"/>
      <c r="IG595" s="109"/>
      <c r="IH595" s="109"/>
      <c r="II595" s="109"/>
      <c r="IJ595" s="109"/>
      <c r="IK595" s="109"/>
      <c r="IL595" s="109"/>
      <c r="IM595" s="109"/>
      <c r="IN595" s="109"/>
      <c r="IO595" s="109"/>
      <c r="IP595" s="109"/>
      <c r="IQ595" s="109"/>
      <c r="IR595" s="109"/>
      <c r="IS595" s="109"/>
      <c r="IT595" s="109"/>
      <c r="IU595" s="109"/>
      <c r="IV595" s="109"/>
      <c r="IW595" s="109"/>
      <c r="IX595" s="109"/>
      <c r="IY595" s="109"/>
      <c r="IZ595" s="109"/>
      <c r="JA595" s="109"/>
      <c r="JB595" s="109"/>
      <c r="JC595" s="109"/>
      <c r="JD595" s="109"/>
      <c r="JE595" s="109"/>
      <c r="JF595" s="109"/>
      <c r="JG595" s="109"/>
      <c r="JH595" s="109"/>
      <c r="JI595" s="109"/>
      <c r="JJ595" s="109"/>
      <c r="JK595" s="109"/>
      <c r="JL595" s="109"/>
      <c r="JM595" s="109"/>
      <c r="JN595" s="109"/>
      <c r="JO595" s="109"/>
      <c r="JP595" s="109"/>
      <c r="JQ595" s="109"/>
      <c r="JR595" s="109"/>
      <c r="JS595" s="109"/>
      <c r="JT595" s="109"/>
      <c r="JU595" s="109"/>
      <c r="JV595" s="109"/>
      <c r="JW595" s="109"/>
      <c r="JX595" s="109"/>
      <c r="JY595" s="109"/>
      <c r="JZ595" s="109"/>
      <c r="KA595" s="109"/>
      <c r="KB595" s="109"/>
      <c r="KC595" s="109"/>
      <c r="KD595" s="109"/>
      <c r="KE595" s="109"/>
      <c r="KF595" s="109"/>
      <c r="KG595" s="109"/>
      <c r="KH595" s="109">
        <v>1</v>
      </c>
      <c r="KI595" s="109"/>
      <c r="KJ595" s="109"/>
      <c r="KK595" s="109"/>
      <c r="KL595" s="109"/>
      <c r="KM595" s="109"/>
      <c r="KN595" s="109"/>
      <c r="KO595" s="109"/>
      <c r="KP595" s="109"/>
      <c r="KQ595" s="109"/>
      <c r="KR595" s="109">
        <v>1</v>
      </c>
      <c r="KS595" s="109"/>
      <c r="KT595" s="109"/>
      <c r="KU595" s="109"/>
      <c r="KV595" s="109"/>
      <c r="KW595" s="109"/>
      <c r="KX595" s="109"/>
      <c r="KY595" s="109"/>
      <c r="KZ595" s="109"/>
      <c r="LA595" s="109"/>
      <c r="LB595" s="109"/>
      <c r="LC595" s="109"/>
      <c r="LD595" s="109"/>
      <c r="LE595" s="109"/>
      <c r="LF595" s="109"/>
      <c r="LG595" s="109"/>
      <c r="LH595" s="109"/>
      <c r="LI595" s="109"/>
      <c r="LJ595" s="109"/>
      <c r="LK595" s="109"/>
      <c r="LL595" s="109"/>
      <c r="LM595" s="109"/>
      <c r="LN595" s="109"/>
      <c r="LO595" s="109"/>
      <c r="LP595" s="109"/>
      <c r="LQ595" s="109"/>
      <c r="LR595" s="109"/>
      <c r="LS595" s="109"/>
      <c r="LT595" s="109"/>
      <c r="LU595" s="109"/>
      <c r="LV595" s="109"/>
      <c r="LW595" s="109"/>
      <c r="LX595" s="109"/>
      <c r="LY595" s="109"/>
      <c r="LZ595" s="109"/>
      <c r="MA595" s="109"/>
      <c r="MB595" s="109"/>
      <c r="MC595" s="109"/>
      <c r="MD595" s="109"/>
      <c r="ME595" s="109"/>
      <c r="MF595" s="109"/>
      <c r="MG595" s="109"/>
      <c r="MH595" s="109"/>
      <c r="MI595" s="109"/>
      <c r="MJ595" s="109"/>
      <c r="MK595" s="109"/>
      <c r="ML595" s="109"/>
      <c r="MM595" s="109"/>
      <c r="MN595" s="109"/>
      <c r="MO595" s="109"/>
      <c r="MP595" s="109"/>
      <c r="MQ595" s="109"/>
      <c r="MR595" s="109"/>
      <c r="MS595" s="109"/>
      <c r="MT595" s="109"/>
      <c r="MU595" s="109"/>
      <c r="MV595" s="109"/>
      <c r="MW595" s="109"/>
      <c r="MX595" s="109"/>
      <c r="MY595" s="109"/>
      <c r="MZ595" s="109"/>
      <c r="NA595" s="109"/>
      <c r="NB595" s="109"/>
      <c r="NC595" s="109"/>
      <c r="ND595" s="109"/>
      <c r="NE595" s="109"/>
      <c r="NF595" s="109"/>
      <c r="NG595" s="109"/>
      <c r="NH595" s="109"/>
      <c r="NI595" s="109"/>
      <c r="NJ595" s="109"/>
      <c r="NK595" s="109"/>
      <c r="NL595" s="109"/>
      <c r="NM595" s="109"/>
      <c r="NN595" s="109"/>
      <c r="NO595" s="109"/>
      <c r="NP595" s="109"/>
      <c r="NQ595" s="109"/>
      <c r="NR595" s="109"/>
      <c r="NS595" s="109"/>
      <c r="NT595" s="109"/>
      <c r="NU595" s="109"/>
      <c r="NV595" s="109"/>
      <c r="NW595" s="109"/>
      <c r="NX595" s="109"/>
      <c r="NY595" s="109"/>
      <c r="NZ595" s="109"/>
      <c r="OA595" s="109"/>
      <c r="OB595" s="109"/>
      <c r="OC595" s="109"/>
      <c r="OD595" s="109"/>
      <c r="OE595" s="109"/>
      <c r="OF595" s="109"/>
      <c r="OG595" s="109"/>
      <c r="OH595" s="109"/>
      <c r="OI595" s="109"/>
      <c r="OJ595" s="109"/>
      <c r="OK595" s="109"/>
      <c r="OL595" s="109"/>
      <c r="OM595" s="109"/>
      <c r="ON595" s="109"/>
      <c r="OO595" s="109"/>
      <c r="OP595" s="109"/>
      <c r="OQ595" s="109"/>
      <c r="OR595" s="109"/>
      <c r="OS595" s="109"/>
      <c r="OT595" s="109"/>
      <c r="OU595" s="109"/>
      <c r="OV595" s="109"/>
      <c r="OW595" s="109"/>
      <c r="OX595" s="109"/>
      <c r="OY595" s="109"/>
      <c r="OZ595" s="109"/>
      <c r="PA595" s="109"/>
      <c r="PB595" s="109"/>
      <c r="PC595" s="109"/>
      <c r="PD595" s="109"/>
      <c r="PE595" s="109"/>
      <c r="PF595" s="109"/>
      <c r="PG595" s="109"/>
      <c r="PH595" s="109"/>
      <c r="PI595" s="109"/>
      <c r="PJ595" s="109"/>
      <c r="PK595" s="109"/>
      <c r="PL595" s="109"/>
      <c r="PM595" s="109"/>
      <c r="PN595" s="109"/>
      <c r="PO595" s="109"/>
      <c r="PP595" s="109"/>
      <c r="PQ595" s="109"/>
      <c r="PR595" s="109"/>
      <c r="PS595" s="109"/>
      <c r="PT595" s="109"/>
      <c r="PU595" s="109"/>
      <c r="PV595" s="109"/>
      <c r="PW595" s="109"/>
      <c r="PX595" s="109"/>
      <c r="PY595" s="109"/>
      <c r="PZ595" s="109"/>
      <c r="QA595" s="109"/>
      <c r="QB595" s="109"/>
      <c r="QC595" s="109"/>
      <c r="QD595" s="109"/>
      <c r="QE595" s="109"/>
      <c r="QF595" s="109"/>
      <c r="QG595" s="109"/>
      <c r="QH595" s="109"/>
      <c r="QI595" s="109"/>
      <c r="QJ595" s="109"/>
      <c r="QK595" s="23">
        <f t="shared" si="8"/>
        <v>9.1</v>
      </c>
      <c r="QL595" s="125"/>
      <c r="QM595" s="125"/>
      <c r="QN595" s="125"/>
      <c r="QO595" s="125"/>
      <c r="QP595" s="125"/>
      <c r="QQ595" s="125"/>
      <c r="QR595" s="125"/>
    </row>
    <row r="596" spans="1:460" s="5" customFormat="1" ht="12.75" customHeight="1" x14ac:dyDescent="0.2">
      <c r="A596" s="52">
        <v>44799</v>
      </c>
      <c r="B596" s="90" t="s">
        <v>483</v>
      </c>
      <c r="C596" s="107"/>
      <c r="D596" s="107"/>
      <c r="E596" s="108"/>
      <c r="F596" s="108"/>
      <c r="G596" s="108"/>
      <c r="H596" s="108"/>
      <c r="I596" s="108"/>
      <c r="J596" s="108"/>
      <c r="K596" s="108"/>
      <c r="L596" s="108"/>
      <c r="M596" s="108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 s="109"/>
      <c r="BD596" s="109"/>
      <c r="BE596" s="109"/>
      <c r="BF596" s="109"/>
      <c r="BG596" s="109"/>
      <c r="BH596" s="109"/>
      <c r="BI596" s="109"/>
      <c r="BJ596" s="109"/>
      <c r="BK596" s="109"/>
      <c r="BL596" s="109"/>
      <c r="BM596" s="109"/>
      <c r="BN596" s="109"/>
      <c r="BO596" s="109"/>
      <c r="BP596" s="109"/>
      <c r="BQ596" s="109"/>
      <c r="BR596" s="109"/>
      <c r="BS596" s="109"/>
      <c r="BT596" s="109"/>
      <c r="BU596" s="109"/>
      <c r="BV596" s="109"/>
      <c r="BW596" s="109"/>
      <c r="BX596" s="109"/>
      <c r="BY596" s="109"/>
      <c r="BZ596" s="109"/>
      <c r="CA596" s="109"/>
      <c r="CB596" s="109"/>
      <c r="CC596" s="109"/>
      <c r="CD596" s="109"/>
      <c r="CE596" s="109"/>
      <c r="CF596" s="109"/>
      <c r="CG596" s="109"/>
      <c r="CH596" s="109"/>
      <c r="CI596" s="109"/>
      <c r="CJ596" s="109"/>
      <c r="CK596" s="109"/>
      <c r="CL596" s="109"/>
      <c r="CM596" s="109"/>
      <c r="CN596" s="109"/>
      <c r="CO596" s="109"/>
      <c r="CP596" s="109"/>
      <c r="CQ596" s="109"/>
      <c r="CR596" s="109"/>
      <c r="CS596" s="109"/>
      <c r="CT596" s="109"/>
      <c r="CU596" s="109"/>
      <c r="CV596" s="109"/>
      <c r="CW596" s="109"/>
      <c r="CX596" s="109"/>
      <c r="CY596" s="109"/>
      <c r="CZ596" s="109"/>
      <c r="DA596" s="109"/>
      <c r="DB596" s="109"/>
      <c r="DC596" s="109"/>
      <c r="DD596" s="109"/>
      <c r="DE596" s="109"/>
      <c r="DF596" s="109"/>
      <c r="DG596" s="109"/>
      <c r="DH596" s="109"/>
      <c r="DI596" s="109"/>
      <c r="DJ596" s="109"/>
      <c r="DK596" s="109"/>
      <c r="DL596" s="109"/>
      <c r="DM596" s="109"/>
      <c r="DN596" s="109"/>
      <c r="DO596" s="109"/>
      <c r="DP596" s="109"/>
      <c r="DQ596" s="109"/>
      <c r="DR596" s="109"/>
      <c r="DS596" s="109"/>
      <c r="DT596" s="109"/>
      <c r="DU596" s="109"/>
      <c r="DV596" s="109"/>
      <c r="DW596" s="109"/>
      <c r="DX596" s="109"/>
      <c r="DY596" s="109"/>
      <c r="DZ596" s="109"/>
      <c r="EA596" s="109"/>
      <c r="EB596" s="109"/>
      <c r="EC596" s="109"/>
      <c r="ED596" s="109"/>
      <c r="EE596" s="109"/>
      <c r="EF596" s="109"/>
      <c r="EG596" s="109"/>
      <c r="EH596" s="109"/>
      <c r="EI596" s="109"/>
      <c r="EJ596" s="109"/>
      <c r="EK596" s="109"/>
      <c r="EL596" s="109"/>
      <c r="EM596" s="109"/>
      <c r="EN596" s="109"/>
      <c r="EO596" s="109"/>
      <c r="EP596" s="109"/>
      <c r="EQ596" s="109"/>
      <c r="ER596" s="109"/>
      <c r="ES596" s="109"/>
      <c r="ET596" s="109"/>
      <c r="EU596" s="109"/>
      <c r="EV596" s="109"/>
      <c r="EW596" s="109"/>
      <c r="EX596" s="109"/>
      <c r="EY596" s="109"/>
      <c r="EZ596" s="109"/>
      <c r="FA596" s="109"/>
      <c r="FB596" s="109"/>
      <c r="FC596" s="109"/>
      <c r="FD596" s="109"/>
      <c r="FE596" s="109"/>
      <c r="FF596" s="109"/>
      <c r="FG596" s="109"/>
      <c r="FH596" s="109"/>
      <c r="FI596" s="109"/>
      <c r="FJ596" s="109"/>
      <c r="FK596" s="109"/>
      <c r="FL596" s="109"/>
      <c r="FM596" s="109"/>
      <c r="FN596" s="109"/>
      <c r="FO596" s="109"/>
      <c r="FP596" s="109"/>
      <c r="FQ596" s="109"/>
      <c r="FR596" s="109"/>
      <c r="FS596" s="109"/>
      <c r="FT596" s="109"/>
      <c r="FU596" s="109"/>
      <c r="FV596" s="109"/>
      <c r="FW596" s="109"/>
      <c r="FX596" s="109"/>
      <c r="FY596" s="109"/>
      <c r="FZ596" s="109"/>
      <c r="GA596" s="109"/>
      <c r="GB596" s="109"/>
      <c r="GC596" s="109"/>
      <c r="GD596" s="109"/>
      <c r="GE596" s="109"/>
      <c r="GF596" s="109"/>
      <c r="GG596" s="109"/>
      <c r="GH596" s="109"/>
      <c r="GI596" s="109"/>
      <c r="GJ596" s="109"/>
      <c r="GK596" s="109"/>
      <c r="GL596" s="109"/>
      <c r="GM596" s="109"/>
      <c r="GN596" s="109"/>
      <c r="GO596" s="109"/>
      <c r="GP596" s="109"/>
      <c r="GQ596" s="109"/>
      <c r="GR596" s="109"/>
      <c r="GS596" s="109"/>
      <c r="GT596" s="109"/>
      <c r="GU596" s="109"/>
      <c r="GV596" s="109"/>
      <c r="GW596" s="109"/>
      <c r="GX596" s="109"/>
      <c r="GY596" s="109"/>
      <c r="GZ596" s="109"/>
      <c r="HA596" s="109"/>
      <c r="HB596" s="109"/>
      <c r="HC596" s="109"/>
      <c r="HD596" s="109"/>
      <c r="HE596" s="109"/>
      <c r="HF596" s="109"/>
      <c r="HG596" s="109"/>
      <c r="HH596" s="109"/>
      <c r="HI596" s="109"/>
      <c r="HJ596" s="109"/>
      <c r="HK596" s="109"/>
      <c r="HL596" s="109"/>
      <c r="HM596" s="109"/>
      <c r="HN596" s="109"/>
      <c r="HO596" s="109"/>
      <c r="HP596" s="109"/>
      <c r="HQ596" s="109"/>
      <c r="HR596" s="109"/>
      <c r="HS596" s="109"/>
      <c r="HT596" s="109"/>
      <c r="HU596" s="109"/>
      <c r="HV596" s="109"/>
      <c r="HW596" s="109"/>
      <c r="HX596" s="109"/>
      <c r="HY596" s="109"/>
      <c r="HZ596" s="109"/>
      <c r="IA596" s="109"/>
      <c r="IB596" s="109"/>
      <c r="IC596" s="109"/>
      <c r="ID596" s="109"/>
      <c r="IE596" s="109"/>
      <c r="IF596" s="109"/>
      <c r="IG596" s="109"/>
      <c r="IH596" s="109"/>
      <c r="II596" s="109"/>
      <c r="IJ596" s="109"/>
      <c r="IK596" s="109"/>
      <c r="IL596" s="109"/>
      <c r="IM596" s="109"/>
      <c r="IN596" s="109"/>
      <c r="IO596" s="109"/>
      <c r="IP596" s="109"/>
      <c r="IQ596" s="109"/>
      <c r="IR596" s="109"/>
      <c r="IS596" s="109"/>
      <c r="IT596" s="109"/>
      <c r="IU596" s="109"/>
      <c r="IV596" s="109"/>
      <c r="IW596" s="109"/>
      <c r="IX596" s="109"/>
      <c r="IY596" s="109"/>
      <c r="IZ596" s="109"/>
      <c r="JA596" s="109"/>
      <c r="JB596" s="109"/>
      <c r="JC596" s="109"/>
      <c r="JD596" s="109"/>
      <c r="JE596" s="109"/>
      <c r="JF596" s="109"/>
      <c r="JG596" s="109"/>
      <c r="JH596" s="109"/>
      <c r="JI596" s="109"/>
      <c r="JJ596" s="109"/>
      <c r="JK596" s="109"/>
      <c r="JL596" s="109"/>
      <c r="JM596" s="109"/>
      <c r="JN596" s="109"/>
      <c r="JO596" s="109"/>
      <c r="JP596" s="109"/>
      <c r="JQ596" s="109"/>
      <c r="JR596" s="109"/>
      <c r="JS596" s="109"/>
      <c r="JT596" s="109"/>
      <c r="JU596" s="109"/>
      <c r="JV596" s="109"/>
      <c r="JW596" s="109"/>
      <c r="JX596" s="109"/>
      <c r="JY596" s="109"/>
      <c r="JZ596" s="109"/>
      <c r="KA596" s="109"/>
      <c r="KB596" s="109"/>
      <c r="KC596" s="109"/>
      <c r="KD596" s="109"/>
      <c r="KE596" s="109"/>
      <c r="KF596" s="109"/>
      <c r="KG596" s="109"/>
      <c r="KH596" s="109"/>
      <c r="KI596" s="109"/>
      <c r="KJ596" s="109"/>
      <c r="KK596" s="109"/>
      <c r="KL596" s="109"/>
      <c r="KM596" s="109"/>
      <c r="KN596" s="109"/>
      <c r="KO596" s="109"/>
      <c r="KP596" s="109"/>
      <c r="KQ596" s="109"/>
      <c r="KR596" s="109"/>
      <c r="KS596" s="109"/>
      <c r="KT596" s="109"/>
      <c r="KU596" s="109"/>
      <c r="KV596" s="109"/>
      <c r="KW596" s="109"/>
      <c r="KX596" s="109"/>
      <c r="KY596" s="109"/>
      <c r="KZ596" s="109"/>
      <c r="LA596" s="109"/>
      <c r="LB596" s="109"/>
      <c r="LC596" s="109"/>
      <c r="LD596" s="109"/>
      <c r="LE596" s="109"/>
      <c r="LF596" s="109"/>
      <c r="LG596" s="109"/>
      <c r="LH596" s="109"/>
      <c r="LI596" s="109"/>
      <c r="LJ596" s="109"/>
      <c r="LK596" s="109"/>
      <c r="LL596" s="109"/>
      <c r="LM596" s="109"/>
      <c r="LN596" s="109"/>
      <c r="LO596" s="109"/>
      <c r="LP596" s="109"/>
      <c r="LQ596" s="109"/>
      <c r="LR596" s="109"/>
      <c r="LS596" s="109">
        <v>2</v>
      </c>
      <c r="LT596" s="109"/>
      <c r="LU596" s="109"/>
      <c r="LV596" s="109"/>
      <c r="LW596" s="109"/>
      <c r="LX596" s="109"/>
      <c r="LY596" s="109"/>
      <c r="LZ596" s="109"/>
      <c r="MA596" s="109"/>
      <c r="MB596" s="109"/>
      <c r="MC596" s="109"/>
      <c r="MD596" s="109"/>
      <c r="ME596" s="109"/>
      <c r="MF596" s="109"/>
      <c r="MG596" s="109"/>
      <c r="MH596" s="109"/>
      <c r="MI596" s="109"/>
      <c r="MJ596" s="109"/>
      <c r="MK596" s="109"/>
      <c r="ML596" s="109"/>
      <c r="MM596" s="109"/>
      <c r="MN596" s="109"/>
      <c r="MO596" s="109"/>
      <c r="MP596" s="109"/>
      <c r="MQ596" s="109"/>
      <c r="MR596" s="109"/>
      <c r="MS596" s="109"/>
      <c r="MT596" s="109"/>
      <c r="MU596" s="109"/>
      <c r="MV596" s="109"/>
      <c r="MW596" s="109"/>
      <c r="MX596" s="109"/>
      <c r="MY596" s="109"/>
      <c r="MZ596" s="109"/>
      <c r="NA596" s="109"/>
      <c r="NB596" s="109"/>
      <c r="NC596" s="109"/>
      <c r="ND596" s="109"/>
      <c r="NE596" s="109"/>
      <c r="NF596" s="109"/>
      <c r="NG596" s="109"/>
      <c r="NH596" s="109"/>
      <c r="NI596" s="109"/>
      <c r="NJ596" s="109"/>
      <c r="NK596" s="109"/>
      <c r="NL596" s="109"/>
      <c r="NM596" s="109"/>
      <c r="NN596" s="109"/>
      <c r="NO596" s="109"/>
      <c r="NP596" s="109"/>
      <c r="NQ596" s="109"/>
      <c r="NR596" s="109"/>
      <c r="NS596" s="109"/>
      <c r="NT596" s="109"/>
      <c r="NU596" s="109"/>
      <c r="NV596" s="109"/>
      <c r="NW596" s="109"/>
      <c r="NX596" s="109"/>
      <c r="NY596" s="109"/>
      <c r="NZ596" s="109"/>
      <c r="OA596" s="109"/>
      <c r="OB596" s="109"/>
      <c r="OC596" s="109"/>
      <c r="OD596" s="109"/>
      <c r="OE596" s="109"/>
      <c r="OF596" s="109"/>
      <c r="OG596" s="109"/>
      <c r="OH596" s="109"/>
      <c r="OI596" s="109"/>
      <c r="OJ596" s="109"/>
      <c r="OK596" s="109"/>
      <c r="OL596" s="109"/>
      <c r="OM596" s="109"/>
      <c r="ON596" s="109"/>
      <c r="OO596" s="109"/>
      <c r="OP596" s="109"/>
      <c r="OQ596" s="109"/>
      <c r="OR596" s="109"/>
      <c r="OS596" s="109"/>
      <c r="OT596" s="109"/>
      <c r="OU596" s="109"/>
      <c r="OV596" s="109"/>
      <c r="OW596" s="109"/>
      <c r="OX596" s="109"/>
      <c r="OY596" s="109"/>
      <c r="OZ596" s="109"/>
      <c r="PA596" s="109"/>
      <c r="PB596" s="109"/>
      <c r="PC596" s="109"/>
      <c r="PD596" s="109"/>
      <c r="PE596" s="109"/>
      <c r="PF596" s="109"/>
      <c r="PG596" s="109"/>
      <c r="PH596" s="109"/>
      <c r="PI596" s="109"/>
      <c r="PJ596" s="109"/>
      <c r="PK596" s="109"/>
      <c r="PL596" s="109"/>
      <c r="PM596" s="109"/>
      <c r="PN596" s="109"/>
      <c r="PO596" s="109"/>
      <c r="PP596" s="109"/>
      <c r="PQ596" s="109"/>
      <c r="PR596" s="109"/>
      <c r="PS596" s="109"/>
      <c r="PT596" s="109"/>
      <c r="PU596" s="109"/>
      <c r="PV596" s="109"/>
      <c r="PW596" s="109"/>
      <c r="PX596" s="109"/>
      <c r="PY596" s="109"/>
      <c r="PZ596" s="109"/>
      <c r="QA596" s="109"/>
      <c r="QB596" s="109"/>
      <c r="QC596" s="109"/>
      <c r="QD596" s="109"/>
      <c r="QE596" s="109"/>
      <c r="QF596" s="109"/>
      <c r="QG596" s="109"/>
      <c r="QH596" s="109"/>
      <c r="QI596" s="109"/>
      <c r="QJ596" s="109"/>
      <c r="QK596" s="23">
        <f t="shared" si="8"/>
        <v>2</v>
      </c>
      <c r="QL596" s="125"/>
      <c r="QM596" s="125"/>
      <c r="QN596" s="125"/>
      <c r="QO596" s="125"/>
      <c r="QP596" s="125"/>
      <c r="QQ596" s="125"/>
      <c r="QR596" s="125"/>
    </row>
    <row r="597" spans="1:460" s="5" customFormat="1" ht="12.75" customHeight="1" x14ac:dyDescent="0.2">
      <c r="A597" s="52">
        <v>44799</v>
      </c>
      <c r="B597" s="98" t="s">
        <v>75</v>
      </c>
      <c r="C597" s="107"/>
      <c r="D597" s="107"/>
      <c r="E597" s="108"/>
      <c r="F597" s="108"/>
      <c r="G597" s="108"/>
      <c r="H597" s="108"/>
      <c r="I597" s="108"/>
      <c r="J597" s="108"/>
      <c r="K597" s="108"/>
      <c r="L597" s="108"/>
      <c r="M597" s="108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 s="109"/>
      <c r="BD597" s="109"/>
      <c r="BE597" s="109"/>
      <c r="BF597" s="109"/>
      <c r="BG597" s="109"/>
      <c r="BH597" s="109"/>
      <c r="BI597" s="109"/>
      <c r="BJ597" s="109"/>
      <c r="BK597" s="109"/>
      <c r="BL597" s="109"/>
      <c r="BM597" s="109"/>
      <c r="BN597" s="109"/>
      <c r="BO597" s="109"/>
      <c r="BP597" s="109"/>
      <c r="BQ597" s="109"/>
      <c r="BR597" s="109"/>
      <c r="BS597" s="109"/>
      <c r="BT597" s="109"/>
      <c r="BU597" s="109"/>
      <c r="BV597" s="109"/>
      <c r="BW597" s="109"/>
      <c r="BX597" s="109"/>
      <c r="BY597" s="109"/>
      <c r="BZ597" s="109"/>
      <c r="CA597" s="109"/>
      <c r="CB597" s="109"/>
      <c r="CC597" s="109"/>
      <c r="CD597" s="109"/>
      <c r="CE597" s="109"/>
      <c r="CF597" s="109"/>
      <c r="CG597" s="109"/>
      <c r="CH597" s="109"/>
      <c r="CI597" s="109"/>
      <c r="CJ597" s="109"/>
      <c r="CK597" s="109"/>
      <c r="CL597" s="109"/>
      <c r="CM597" s="109"/>
      <c r="CN597" s="109"/>
      <c r="CO597" s="109"/>
      <c r="CP597" s="109"/>
      <c r="CQ597" s="109"/>
      <c r="CR597" s="109"/>
      <c r="CS597" s="109"/>
      <c r="CT597" s="109"/>
      <c r="CU597" s="109"/>
      <c r="CV597" s="109"/>
      <c r="CW597" s="109"/>
      <c r="CX597" s="109"/>
      <c r="CY597" s="109"/>
      <c r="CZ597" s="109"/>
      <c r="DA597" s="109"/>
      <c r="DB597" s="109"/>
      <c r="DC597" s="109"/>
      <c r="DD597" s="109"/>
      <c r="DE597" s="109"/>
      <c r="DF597" s="109"/>
      <c r="DG597" s="109"/>
      <c r="DH597" s="109"/>
      <c r="DI597" s="109"/>
      <c r="DJ597" s="109"/>
      <c r="DK597" s="109"/>
      <c r="DL597" s="109"/>
      <c r="DM597" s="109"/>
      <c r="DN597" s="109"/>
      <c r="DO597" s="109"/>
      <c r="DP597" s="109"/>
      <c r="DQ597" s="109"/>
      <c r="DR597" s="109"/>
      <c r="DS597" s="109"/>
      <c r="DT597" s="109"/>
      <c r="DU597" s="109">
        <v>10</v>
      </c>
      <c r="DV597" s="109"/>
      <c r="DW597" s="109"/>
      <c r="DX597" s="109"/>
      <c r="DY597" s="109"/>
      <c r="DZ597" s="109"/>
      <c r="EA597" s="109"/>
      <c r="EB597" s="109"/>
      <c r="EC597" s="109"/>
      <c r="ED597" s="109"/>
      <c r="EE597" s="109"/>
      <c r="EF597" s="109"/>
      <c r="EG597" s="109"/>
      <c r="EH597" s="109"/>
      <c r="EI597" s="109"/>
      <c r="EJ597" s="109"/>
      <c r="EK597" s="109"/>
      <c r="EL597" s="109"/>
      <c r="EM597" s="109"/>
      <c r="EN597" s="109"/>
      <c r="EO597" s="109"/>
      <c r="EP597" s="109"/>
      <c r="EQ597" s="109"/>
      <c r="ER597" s="109"/>
      <c r="ES597" s="109"/>
      <c r="ET597" s="109"/>
      <c r="EU597" s="109"/>
      <c r="EV597" s="109"/>
      <c r="EW597" s="109"/>
      <c r="EX597" s="109"/>
      <c r="EY597" s="109"/>
      <c r="EZ597" s="109"/>
      <c r="FA597" s="109"/>
      <c r="FB597" s="109"/>
      <c r="FC597" s="109"/>
      <c r="FD597" s="109"/>
      <c r="FE597" s="109"/>
      <c r="FF597" s="109"/>
      <c r="FG597" s="109"/>
      <c r="FH597" s="109"/>
      <c r="FI597" s="109"/>
      <c r="FJ597" s="109"/>
      <c r="FK597" s="109"/>
      <c r="FL597" s="109"/>
      <c r="FM597" s="109"/>
      <c r="FN597" s="109"/>
      <c r="FO597" s="109"/>
      <c r="FP597" s="109"/>
      <c r="FQ597" s="109"/>
      <c r="FR597" s="109"/>
      <c r="FS597" s="109"/>
      <c r="FT597" s="109"/>
      <c r="FU597" s="109"/>
      <c r="FV597" s="109"/>
      <c r="FW597" s="109"/>
      <c r="FX597" s="109"/>
      <c r="FY597" s="109"/>
      <c r="FZ597" s="109"/>
      <c r="GA597" s="109"/>
      <c r="GB597" s="109"/>
      <c r="GC597" s="109"/>
      <c r="GD597" s="109"/>
      <c r="GE597" s="109"/>
      <c r="GF597" s="109"/>
      <c r="GG597" s="109"/>
      <c r="GH597" s="109"/>
      <c r="GI597" s="109"/>
      <c r="GJ597" s="109"/>
      <c r="GK597" s="109"/>
      <c r="GL597" s="109"/>
      <c r="GM597" s="109"/>
      <c r="GN597" s="109"/>
      <c r="GO597" s="109"/>
      <c r="GP597" s="109"/>
      <c r="GQ597" s="109"/>
      <c r="GR597" s="109"/>
      <c r="GS597" s="109"/>
      <c r="GT597" s="109"/>
      <c r="GU597" s="109"/>
      <c r="GV597" s="109"/>
      <c r="GW597" s="109"/>
      <c r="GX597" s="109"/>
      <c r="GY597" s="109"/>
      <c r="GZ597" s="109"/>
      <c r="HA597" s="109"/>
      <c r="HB597" s="109"/>
      <c r="HC597" s="109"/>
      <c r="HD597" s="109"/>
      <c r="HE597" s="109"/>
      <c r="HF597" s="109"/>
      <c r="HG597" s="109"/>
      <c r="HH597" s="109"/>
      <c r="HI597" s="109"/>
      <c r="HJ597" s="109"/>
      <c r="HK597" s="109"/>
      <c r="HL597" s="109"/>
      <c r="HM597" s="109"/>
      <c r="HN597" s="109"/>
      <c r="HO597" s="109"/>
      <c r="HP597" s="109"/>
      <c r="HQ597" s="109"/>
      <c r="HR597" s="109"/>
      <c r="HS597" s="109"/>
      <c r="HT597" s="109"/>
      <c r="HU597" s="109"/>
      <c r="HV597" s="109"/>
      <c r="HW597" s="109"/>
      <c r="HX597" s="109"/>
      <c r="HY597" s="109"/>
      <c r="HZ597" s="109"/>
      <c r="IA597" s="109"/>
      <c r="IB597" s="109"/>
      <c r="IC597" s="109"/>
      <c r="ID597" s="109"/>
      <c r="IE597" s="109"/>
      <c r="IF597" s="109"/>
      <c r="IG597" s="109"/>
      <c r="IH597" s="109"/>
      <c r="II597" s="109"/>
      <c r="IJ597" s="109"/>
      <c r="IK597" s="109"/>
      <c r="IL597" s="109"/>
      <c r="IM597" s="109"/>
      <c r="IN597" s="109"/>
      <c r="IO597" s="109"/>
      <c r="IP597" s="109"/>
      <c r="IQ597" s="109"/>
      <c r="IR597" s="109"/>
      <c r="IS597" s="109"/>
      <c r="IT597" s="109"/>
      <c r="IU597" s="109"/>
      <c r="IV597" s="109"/>
      <c r="IW597" s="109"/>
      <c r="IX597" s="109"/>
      <c r="IY597" s="109"/>
      <c r="IZ597" s="109"/>
      <c r="JA597" s="109"/>
      <c r="JB597" s="109"/>
      <c r="JC597" s="109"/>
      <c r="JD597" s="109"/>
      <c r="JE597" s="109"/>
      <c r="JF597" s="109"/>
      <c r="JG597" s="109"/>
      <c r="JH597" s="109"/>
      <c r="JI597" s="109"/>
      <c r="JJ597" s="109"/>
      <c r="JK597" s="109"/>
      <c r="JL597" s="109"/>
      <c r="JM597" s="109"/>
      <c r="JN597" s="109"/>
      <c r="JO597" s="109"/>
      <c r="JP597" s="109"/>
      <c r="JQ597" s="109"/>
      <c r="JR597" s="109"/>
      <c r="JS597" s="109"/>
      <c r="JT597" s="109"/>
      <c r="JU597" s="109"/>
      <c r="JV597" s="109"/>
      <c r="JW597" s="109"/>
      <c r="JX597" s="109"/>
      <c r="JY597" s="109"/>
      <c r="JZ597" s="109"/>
      <c r="KA597" s="109"/>
      <c r="KB597" s="109"/>
      <c r="KC597" s="109"/>
      <c r="KD597" s="109"/>
      <c r="KE597" s="109"/>
      <c r="KF597" s="109"/>
      <c r="KG597" s="109"/>
      <c r="KH597" s="109"/>
      <c r="KI597" s="109"/>
      <c r="KJ597" s="109"/>
      <c r="KK597" s="109"/>
      <c r="KL597" s="109"/>
      <c r="KM597" s="109"/>
      <c r="KN597" s="109"/>
      <c r="KO597" s="109"/>
      <c r="KP597" s="109"/>
      <c r="KQ597" s="109"/>
      <c r="KR597" s="109"/>
      <c r="KS597" s="109"/>
      <c r="KT597" s="109"/>
      <c r="KU597" s="109"/>
      <c r="KV597" s="109"/>
      <c r="KW597" s="109"/>
      <c r="KX597" s="109"/>
      <c r="KY597" s="109"/>
      <c r="KZ597" s="109"/>
      <c r="LA597" s="109"/>
      <c r="LB597" s="109"/>
      <c r="LC597" s="109"/>
      <c r="LD597" s="109"/>
      <c r="LE597" s="109"/>
      <c r="LF597" s="109"/>
      <c r="LG597" s="109"/>
      <c r="LH597" s="109"/>
      <c r="LI597" s="109"/>
      <c r="LJ597" s="109"/>
      <c r="LK597" s="109"/>
      <c r="LL597" s="109"/>
      <c r="LM597" s="109"/>
      <c r="LN597" s="109"/>
      <c r="LO597" s="109"/>
      <c r="LP597" s="109"/>
      <c r="LQ597" s="109"/>
      <c r="LR597" s="109"/>
      <c r="LS597" s="109"/>
      <c r="LT597" s="109"/>
      <c r="LU597" s="109"/>
      <c r="LV597" s="109"/>
      <c r="LW597" s="109"/>
      <c r="LX597" s="109"/>
      <c r="LY597" s="109"/>
      <c r="LZ597" s="109"/>
      <c r="MA597" s="109"/>
      <c r="MB597" s="109"/>
      <c r="MC597" s="109"/>
      <c r="MD597" s="109"/>
      <c r="ME597" s="109"/>
      <c r="MF597" s="109"/>
      <c r="MG597" s="109"/>
      <c r="MH597" s="109"/>
      <c r="MI597" s="109"/>
      <c r="MJ597" s="109"/>
      <c r="MK597" s="109"/>
      <c r="ML597" s="109"/>
      <c r="MM597" s="109"/>
      <c r="MN597" s="109"/>
      <c r="MO597" s="109"/>
      <c r="MP597" s="109"/>
      <c r="MQ597" s="109"/>
      <c r="MR597" s="109"/>
      <c r="MS597" s="109"/>
      <c r="MT597" s="109"/>
      <c r="MU597" s="109"/>
      <c r="MV597" s="109"/>
      <c r="MW597" s="109"/>
      <c r="MX597" s="109"/>
      <c r="MY597" s="109"/>
      <c r="MZ597" s="109"/>
      <c r="NA597" s="109"/>
      <c r="NB597" s="109"/>
      <c r="NC597" s="109"/>
      <c r="ND597" s="109"/>
      <c r="NE597" s="109"/>
      <c r="NF597" s="109"/>
      <c r="NG597" s="109"/>
      <c r="NH597" s="109"/>
      <c r="NI597" s="109"/>
      <c r="NJ597" s="109"/>
      <c r="NK597" s="109"/>
      <c r="NL597" s="109"/>
      <c r="NM597" s="109"/>
      <c r="NN597" s="109"/>
      <c r="NO597" s="109"/>
      <c r="NP597" s="109"/>
      <c r="NQ597" s="109"/>
      <c r="NR597" s="109"/>
      <c r="NS597" s="109"/>
      <c r="NT597" s="109"/>
      <c r="NU597" s="109"/>
      <c r="NV597" s="109"/>
      <c r="NW597" s="109"/>
      <c r="NX597" s="109"/>
      <c r="NY597" s="109"/>
      <c r="NZ597" s="109"/>
      <c r="OA597" s="109"/>
      <c r="OB597" s="109"/>
      <c r="OC597" s="109"/>
      <c r="OD597" s="109"/>
      <c r="OE597" s="109"/>
      <c r="OF597" s="109"/>
      <c r="OG597" s="109"/>
      <c r="OH597" s="109"/>
      <c r="OI597" s="109"/>
      <c r="OJ597" s="109"/>
      <c r="OK597" s="109"/>
      <c r="OL597" s="109"/>
      <c r="OM597" s="109"/>
      <c r="ON597" s="109"/>
      <c r="OO597" s="109"/>
      <c r="OP597" s="109"/>
      <c r="OQ597" s="109"/>
      <c r="OR597" s="109"/>
      <c r="OS597" s="109"/>
      <c r="OT597" s="109"/>
      <c r="OU597" s="109"/>
      <c r="OV597" s="109"/>
      <c r="OW597" s="109"/>
      <c r="OX597" s="109"/>
      <c r="OY597" s="109"/>
      <c r="OZ597" s="109"/>
      <c r="PA597" s="109"/>
      <c r="PB597" s="109"/>
      <c r="PC597" s="109"/>
      <c r="PD597" s="109"/>
      <c r="PE597" s="109"/>
      <c r="PF597" s="109"/>
      <c r="PG597" s="109"/>
      <c r="PH597" s="109"/>
      <c r="PI597" s="109"/>
      <c r="PJ597" s="109"/>
      <c r="PK597" s="109"/>
      <c r="PL597" s="109"/>
      <c r="PM597" s="109"/>
      <c r="PN597" s="109"/>
      <c r="PO597" s="109"/>
      <c r="PP597" s="109"/>
      <c r="PQ597" s="109"/>
      <c r="PR597" s="109"/>
      <c r="PS597" s="109"/>
      <c r="PT597" s="109"/>
      <c r="PU597" s="109"/>
      <c r="PV597" s="109"/>
      <c r="PW597" s="109"/>
      <c r="PX597" s="109"/>
      <c r="PY597" s="109"/>
      <c r="PZ597" s="109"/>
      <c r="QA597" s="109"/>
      <c r="QB597" s="109"/>
      <c r="QC597" s="109"/>
      <c r="QD597" s="109"/>
      <c r="QE597" s="109"/>
      <c r="QF597" s="109"/>
      <c r="QG597" s="109"/>
      <c r="QH597" s="109"/>
      <c r="QI597" s="109"/>
      <c r="QJ597" s="109"/>
      <c r="QK597" s="23">
        <f t="shared" si="8"/>
        <v>10</v>
      </c>
      <c r="QL597" s="125"/>
      <c r="QM597" s="125"/>
      <c r="QN597" s="125"/>
      <c r="QO597" s="125"/>
      <c r="QP597" s="125"/>
      <c r="QQ597" s="125"/>
      <c r="QR597" s="125"/>
    </row>
    <row r="598" spans="1:460" s="5" customFormat="1" ht="12.75" customHeight="1" x14ac:dyDescent="0.2">
      <c r="A598" s="52">
        <v>44802</v>
      </c>
      <c r="B598" s="98" t="s">
        <v>75</v>
      </c>
      <c r="C598" s="107"/>
      <c r="D598" s="107"/>
      <c r="E598" s="108"/>
      <c r="F598" s="108"/>
      <c r="G598" s="108"/>
      <c r="H598" s="108"/>
      <c r="I598" s="108"/>
      <c r="J598" s="108"/>
      <c r="K598" s="108"/>
      <c r="L598" s="108"/>
      <c r="M598" s="108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 s="109"/>
      <c r="BD598" s="109"/>
      <c r="BE598" s="109"/>
      <c r="BF598" s="109"/>
      <c r="BG598" s="109"/>
      <c r="BH598" s="109"/>
      <c r="BI598" s="109"/>
      <c r="BJ598" s="109"/>
      <c r="BK598" s="109"/>
      <c r="BL598" s="109"/>
      <c r="BM598" s="109"/>
      <c r="BN598" s="109"/>
      <c r="BO598" s="109"/>
      <c r="BP598" s="109"/>
      <c r="BQ598" s="109"/>
      <c r="BR598" s="109"/>
      <c r="BS598" s="109"/>
      <c r="BT598" s="109"/>
      <c r="BU598" s="109"/>
      <c r="BV598" s="109"/>
      <c r="BW598" s="109"/>
      <c r="BX598" s="109"/>
      <c r="BY598" s="109">
        <v>40</v>
      </c>
      <c r="BZ598" s="109"/>
      <c r="CA598" s="109"/>
      <c r="CB598" s="109"/>
      <c r="CC598" s="109"/>
      <c r="CD598" s="109"/>
      <c r="CE598" s="109"/>
      <c r="CF598" s="109"/>
      <c r="CG598" s="109"/>
      <c r="CH598" s="109"/>
      <c r="CI598" s="109"/>
      <c r="CJ598" s="109"/>
      <c r="CK598" s="109"/>
      <c r="CL598" s="109"/>
      <c r="CM598" s="109"/>
      <c r="CN598" s="109"/>
      <c r="CO598" s="109"/>
      <c r="CP598" s="109"/>
      <c r="CQ598" s="109"/>
      <c r="CR598" s="109"/>
      <c r="CS598" s="109"/>
      <c r="CT598" s="109"/>
      <c r="CU598" s="109"/>
      <c r="CV598" s="109"/>
      <c r="CW598" s="109"/>
      <c r="CX598" s="109"/>
      <c r="CY598" s="109"/>
      <c r="CZ598" s="109"/>
      <c r="DA598" s="109"/>
      <c r="DB598" s="109"/>
      <c r="DC598" s="109"/>
      <c r="DD598" s="109"/>
      <c r="DE598" s="109"/>
      <c r="DF598" s="109"/>
      <c r="DG598" s="109"/>
      <c r="DH598" s="109"/>
      <c r="DI598" s="109"/>
      <c r="DJ598" s="109"/>
      <c r="DK598" s="109"/>
      <c r="DL598" s="109"/>
      <c r="DM598" s="109"/>
      <c r="DN598" s="109"/>
      <c r="DO598" s="109"/>
      <c r="DP598" s="109"/>
      <c r="DQ598" s="109"/>
      <c r="DR598" s="109"/>
      <c r="DS598" s="109"/>
      <c r="DT598" s="109"/>
      <c r="DU598" s="109"/>
      <c r="DV598" s="109"/>
      <c r="DW598" s="109"/>
      <c r="DX598" s="109"/>
      <c r="DY598" s="109"/>
      <c r="DZ598" s="109"/>
      <c r="EA598" s="109"/>
      <c r="EB598" s="109"/>
      <c r="EC598" s="109"/>
      <c r="ED598" s="109"/>
      <c r="EE598" s="109"/>
      <c r="EF598" s="109"/>
      <c r="EG598" s="109"/>
      <c r="EH598" s="109"/>
      <c r="EI598" s="109"/>
      <c r="EJ598" s="109"/>
      <c r="EK598" s="109"/>
      <c r="EL598" s="109"/>
      <c r="EM598" s="109"/>
      <c r="EN598" s="109"/>
      <c r="EO598" s="109"/>
      <c r="EP598" s="109"/>
      <c r="EQ598" s="109"/>
      <c r="ER598" s="109"/>
      <c r="ES598" s="109"/>
      <c r="ET598" s="109"/>
      <c r="EU598" s="109"/>
      <c r="EV598" s="109"/>
      <c r="EW598" s="109"/>
      <c r="EX598" s="109"/>
      <c r="EY598" s="109"/>
      <c r="EZ598" s="109"/>
      <c r="FA598" s="109"/>
      <c r="FB598" s="109"/>
      <c r="FC598" s="109"/>
      <c r="FD598" s="109"/>
      <c r="FE598" s="109"/>
      <c r="FF598" s="109"/>
      <c r="FG598" s="109"/>
      <c r="FH598" s="109"/>
      <c r="FI598" s="109"/>
      <c r="FJ598" s="109"/>
      <c r="FK598" s="109"/>
      <c r="FL598" s="109"/>
      <c r="FM598" s="109"/>
      <c r="FN598" s="109"/>
      <c r="FO598" s="109"/>
      <c r="FP598" s="109"/>
      <c r="FQ598" s="109"/>
      <c r="FR598" s="109"/>
      <c r="FS598" s="109"/>
      <c r="FT598" s="109"/>
      <c r="FU598" s="109"/>
      <c r="FV598" s="109"/>
      <c r="FW598" s="109"/>
      <c r="FX598" s="109"/>
      <c r="FY598" s="109"/>
      <c r="FZ598" s="109"/>
      <c r="GA598" s="109"/>
      <c r="GB598" s="109"/>
      <c r="GC598" s="109"/>
      <c r="GD598" s="109"/>
      <c r="GE598" s="109"/>
      <c r="GF598" s="109"/>
      <c r="GG598" s="109"/>
      <c r="GH598" s="109"/>
      <c r="GI598" s="109"/>
      <c r="GJ598" s="109"/>
      <c r="GK598" s="109"/>
      <c r="GL598" s="109"/>
      <c r="GM598" s="109"/>
      <c r="GN598" s="109"/>
      <c r="GO598" s="109"/>
      <c r="GP598" s="109"/>
      <c r="GQ598" s="109"/>
      <c r="GR598" s="109"/>
      <c r="GS598" s="109"/>
      <c r="GT598" s="109"/>
      <c r="GU598" s="109"/>
      <c r="GV598" s="109"/>
      <c r="GW598" s="109"/>
      <c r="GX598" s="109"/>
      <c r="GY598" s="109"/>
      <c r="GZ598" s="109"/>
      <c r="HA598" s="109"/>
      <c r="HB598" s="109"/>
      <c r="HC598" s="109"/>
      <c r="HD598" s="109"/>
      <c r="HE598" s="109"/>
      <c r="HF598" s="109"/>
      <c r="HG598" s="109"/>
      <c r="HH598" s="109"/>
      <c r="HI598" s="109"/>
      <c r="HJ598" s="109"/>
      <c r="HK598" s="109"/>
      <c r="HL598" s="109"/>
      <c r="HM598" s="109"/>
      <c r="HN598" s="109"/>
      <c r="HO598" s="109"/>
      <c r="HP598" s="109"/>
      <c r="HQ598" s="109"/>
      <c r="HR598" s="109"/>
      <c r="HS598" s="109"/>
      <c r="HT598" s="109"/>
      <c r="HU598" s="109"/>
      <c r="HV598" s="109"/>
      <c r="HW598" s="109"/>
      <c r="HX598" s="109"/>
      <c r="HY598" s="109"/>
      <c r="HZ598" s="109"/>
      <c r="IA598" s="109"/>
      <c r="IB598" s="109"/>
      <c r="IC598" s="109"/>
      <c r="ID598" s="109"/>
      <c r="IE598" s="109"/>
      <c r="IF598" s="109"/>
      <c r="IG598" s="109"/>
      <c r="IH598" s="109"/>
      <c r="II598" s="109"/>
      <c r="IJ598" s="109"/>
      <c r="IK598" s="109"/>
      <c r="IL598" s="109"/>
      <c r="IM598" s="109"/>
      <c r="IN598" s="109"/>
      <c r="IO598" s="109"/>
      <c r="IP598" s="109"/>
      <c r="IQ598" s="109"/>
      <c r="IR598" s="109"/>
      <c r="IS598" s="109"/>
      <c r="IT598" s="109"/>
      <c r="IU598" s="109"/>
      <c r="IV598" s="109"/>
      <c r="IW598" s="109"/>
      <c r="IX598" s="109"/>
      <c r="IY598" s="109"/>
      <c r="IZ598" s="109"/>
      <c r="JA598" s="109"/>
      <c r="JB598" s="109"/>
      <c r="JC598" s="109"/>
      <c r="JD598" s="109"/>
      <c r="JE598" s="109"/>
      <c r="JF598" s="109"/>
      <c r="JG598" s="109"/>
      <c r="JH598" s="109"/>
      <c r="JI598" s="109"/>
      <c r="JJ598" s="109"/>
      <c r="JK598" s="109"/>
      <c r="JL598" s="109"/>
      <c r="JM598" s="109"/>
      <c r="JN598" s="109"/>
      <c r="JO598" s="109"/>
      <c r="JP598" s="109"/>
      <c r="JQ598" s="109"/>
      <c r="JR598" s="109"/>
      <c r="JS598" s="109"/>
      <c r="JT598" s="109"/>
      <c r="JU598" s="109"/>
      <c r="JV598" s="109"/>
      <c r="JW598" s="109"/>
      <c r="JX598" s="109"/>
      <c r="JY598" s="109"/>
      <c r="JZ598" s="109"/>
      <c r="KA598" s="109"/>
      <c r="KB598" s="109"/>
      <c r="KC598" s="109"/>
      <c r="KD598" s="109"/>
      <c r="KE598" s="109"/>
      <c r="KF598" s="109"/>
      <c r="KG598" s="109"/>
      <c r="KH598" s="109"/>
      <c r="KI598" s="109"/>
      <c r="KJ598" s="109"/>
      <c r="KK598" s="109"/>
      <c r="KL598" s="109"/>
      <c r="KM598" s="109"/>
      <c r="KN598" s="109"/>
      <c r="KO598" s="109"/>
      <c r="KP598" s="109"/>
      <c r="KQ598" s="109"/>
      <c r="KR598" s="109"/>
      <c r="KS598" s="109"/>
      <c r="KT598" s="109"/>
      <c r="KU598" s="109"/>
      <c r="KV598" s="109"/>
      <c r="KW598" s="109"/>
      <c r="KX598" s="109"/>
      <c r="KY598" s="109"/>
      <c r="KZ598" s="109"/>
      <c r="LA598" s="109"/>
      <c r="LB598" s="109"/>
      <c r="LC598" s="109"/>
      <c r="LD598" s="109"/>
      <c r="LE598" s="109"/>
      <c r="LF598" s="109"/>
      <c r="LG598" s="109"/>
      <c r="LH598" s="109"/>
      <c r="LI598" s="109"/>
      <c r="LJ598" s="109"/>
      <c r="LK598" s="109"/>
      <c r="LL598" s="109"/>
      <c r="LM598" s="109"/>
      <c r="LN598" s="109"/>
      <c r="LO598" s="109"/>
      <c r="LP598" s="109"/>
      <c r="LQ598" s="109"/>
      <c r="LR598" s="109"/>
      <c r="LS598" s="109"/>
      <c r="LT598" s="109"/>
      <c r="LU598" s="109"/>
      <c r="LV598" s="109"/>
      <c r="LW598" s="109"/>
      <c r="LX598" s="109"/>
      <c r="LY598" s="109"/>
      <c r="LZ598" s="109"/>
      <c r="MA598" s="109"/>
      <c r="MB598" s="109"/>
      <c r="MC598" s="109"/>
      <c r="MD598" s="109"/>
      <c r="ME598" s="109"/>
      <c r="MF598" s="109"/>
      <c r="MG598" s="109"/>
      <c r="MH598" s="109"/>
      <c r="MI598" s="109"/>
      <c r="MJ598" s="109"/>
      <c r="MK598" s="109"/>
      <c r="ML598" s="109"/>
      <c r="MM598" s="109"/>
      <c r="MN598" s="109"/>
      <c r="MO598" s="109"/>
      <c r="MP598" s="109"/>
      <c r="MQ598" s="109"/>
      <c r="MR598" s="109"/>
      <c r="MS598" s="109"/>
      <c r="MT598" s="109"/>
      <c r="MU598" s="109"/>
      <c r="MV598" s="109"/>
      <c r="MW598" s="109"/>
      <c r="MX598" s="109"/>
      <c r="MY598" s="109"/>
      <c r="MZ598" s="109"/>
      <c r="NA598" s="109"/>
      <c r="NB598" s="109"/>
      <c r="NC598" s="109"/>
      <c r="ND598" s="109"/>
      <c r="NE598" s="109"/>
      <c r="NF598" s="109"/>
      <c r="NG598" s="109"/>
      <c r="NH598" s="109"/>
      <c r="NI598" s="109"/>
      <c r="NJ598" s="109"/>
      <c r="NK598" s="109"/>
      <c r="NL598" s="109"/>
      <c r="NM598" s="109"/>
      <c r="NN598" s="109"/>
      <c r="NO598" s="109"/>
      <c r="NP598" s="109"/>
      <c r="NQ598" s="109"/>
      <c r="NR598" s="109"/>
      <c r="NS598" s="109"/>
      <c r="NT598" s="109"/>
      <c r="NU598" s="109"/>
      <c r="NV598" s="109"/>
      <c r="NW598" s="109"/>
      <c r="NX598" s="109"/>
      <c r="NY598" s="109"/>
      <c r="NZ598" s="109"/>
      <c r="OA598" s="109"/>
      <c r="OB598" s="109"/>
      <c r="OC598" s="109"/>
      <c r="OD598" s="109"/>
      <c r="OE598" s="109"/>
      <c r="OF598" s="109"/>
      <c r="OG598" s="109"/>
      <c r="OH598" s="109"/>
      <c r="OI598" s="109"/>
      <c r="OJ598" s="109"/>
      <c r="OK598" s="109"/>
      <c r="OL598" s="109"/>
      <c r="OM598" s="109"/>
      <c r="ON598" s="109"/>
      <c r="OO598" s="109"/>
      <c r="OP598" s="109"/>
      <c r="OQ598" s="109"/>
      <c r="OR598" s="109"/>
      <c r="OS598" s="109"/>
      <c r="OT598" s="109"/>
      <c r="OU598" s="109"/>
      <c r="OV598" s="109"/>
      <c r="OW598" s="109"/>
      <c r="OX598" s="109"/>
      <c r="OY598" s="109"/>
      <c r="OZ598" s="109"/>
      <c r="PA598" s="109"/>
      <c r="PB598" s="109"/>
      <c r="PC598" s="109"/>
      <c r="PD598" s="109"/>
      <c r="PE598" s="109"/>
      <c r="PF598" s="109"/>
      <c r="PG598" s="109"/>
      <c r="PH598" s="109"/>
      <c r="PI598" s="109"/>
      <c r="PJ598" s="109"/>
      <c r="PK598" s="109"/>
      <c r="PL598" s="109"/>
      <c r="PM598" s="109"/>
      <c r="PN598" s="109"/>
      <c r="PO598" s="109"/>
      <c r="PP598" s="109"/>
      <c r="PQ598" s="109"/>
      <c r="PR598" s="109"/>
      <c r="PS598" s="109"/>
      <c r="PT598" s="109"/>
      <c r="PU598" s="109"/>
      <c r="PV598" s="109"/>
      <c r="PW598" s="109"/>
      <c r="PX598" s="109"/>
      <c r="PY598" s="109"/>
      <c r="PZ598" s="109"/>
      <c r="QA598" s="109"/>
      <c r="QB598" s="109"/>
      <c r="QC598" s="109"/>
      <c r="QD598" s="109"/>
      <c r="QE598" s="109"/>
      <c r="QF598" s="109"/>
      <c r="QG598" s="109"/>
      <c r="QH598" s="109"/>
      <c r="QI598" s="109"/>
      <c r="QJ598" s="109"/>
      <c r="QK598" s="23">
        <f t="shared" si="8"/>
        <v>40</v>
      </c>
      <c r="QL598" s="125"/>
      <c r="QM598" s="125"/>
      <c r="QN598" s="125"/>
      <c r="QO598" s="125"/>
      <c r="QP598" s="125"/>
      <c r="QQ598" s="125"/>
      <c r="QR598" s="125"/>
    </row>
    <row r="599" spans="1:460" s="5" customFormat="1" ht="12.75" customHeight="1" x14ac:dyDescent="0.2">
      <c r="A599" s="52">
        <v>44802</v>
      </c>
      <c r="B599" s="98" t="s">
        <v>75</v>
      </c>
      <c r="C599" s="107"/>
      <c r="D599" s="107"/>
      <c r="E599" s="108"/>
      <c r="F599" s="108"/>
      <c r="G599" s="108"/>
      <c r="H599" s="108"/>
      <c r="I599" s="108"/>
      <c r="J599" s="108"/>
      <c r="K599" s="108"/>
      <c r="L599" s="108"/>
      <c r="M599" s="108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 s="109"/>
      <c r="BD599" s="109"/>
      <c r="BE599" s="109"/>
      <c r="BF599" s="109"/>
      <c r="BG599" s="109"/>
      <c r="BH599" s="109"/>
      <c r="BI599" s="109"/>
      <c r="BJ599" s="109"/>
      <c r="BK599" s="109"/>
      <c r="BL599" s="109"/>
      <c r="BM599" s="109"/>
      <c r="BN599" s="109"/>
      <c r="BO599" s="109"/>
      <c r="BP599" s="109"/>
      <c r="BQ599" s="109"/>
      <c r="BR599" s="109"/>
      <c r="BS599" s="109"/>
      <c r="BT599" s="109"/>
      <c r="BU599" s="109"/>
      <c r="BV599" s="109"/>
      <c r="BW599" s="109"/>
      <c r="BX599" s="109"/>
      <c r="BY599" s="109"/>
      <c r="BZ599" s="109"/>
      <c r="CA599" s="109"/>
      <c r="CB599" s="109"/>
      <c r="CC599" s="109"/>
      <c r="CD599" s="109"/>
      <c r="CE599" s="109"/>
      <c r="CF599" s="109"/>
      <c r="CG599" s="109"/>
      <c r="CH599" s="109"/>
      <c r="CI599" s="109"/>
      <c r="CJ599" s="109"/>
      <c r="CK599" s="109"/>
      <c r="CL599" s="109"/>
      <c r="CM599" s="109"/>
      <c r="CN599" s="109"/>
      <c r="CO599" s="109"/>
      <c r="CP599" s="109"/>
      <c r="CQ599" s="109"/>
      <c r="CR599" s="109"/>
      <c r="CS599" s="109"/>
      <c r="CT599" s="109"/>
      <c r="CU599" s="109"/>
      <c r="CV599" s="109"/>
      <c r="CW599" s="109"/>
      <c r="CX599" s="109"/>
      <c r="CY599" s="109"/>
      <c r="CZ599" s="109"/>
      <c r="DA599" s="109"/>
      <c r="DB599" s="109"/>
      <c r="DC599" s="109"/>
      <c r="DD599" s="109"/>
      <c r="DE599" s="109"/>
      <c r="DF599" s="109"/>
      <c r="DG599" s="109"/>
      <c r="DH599" s="109"/>
      <c r="DI599" s="109"/>
      <c r="DJ599" s="109"/>
      <c r="DK599" s="109"/>
      <c r="DL599" s="109"/>
      <c r="DM599" s="109"/>
      <c r="DN599" s="109"/>
      <c r="DO599" s="109"/>
      <c r="DP599" s="109"/>
      <c r="DQ599" s="109"/>
      <c r="DR599" s="109"/>
      <c r="DS599" s="109"/>
      <c r="DT599" s="109"/>
      <c r="DU599" s="109"/>
      <c r="DV599" s="109"/>
      <c r="DW599" s="109"/>
      <c r="DX599" s="109"/>
      <c r="DY599" s="109"/>
      <c r="DZ599" s="109"/>
      <c r="EA599" s="109"/>
      <c r="EB599" s="109"/>
      <c r="EC599" s="109"/>
      <c r="ED599" s="109"/>
      <c r="EE599" s="109"/>
      <c r="EF599" s="109"/>
      <c r="EG599" s="109"/>
      <c r="EH599" s="109"/>
      <c r="EI599" s="109"/>
      <c r="EJ599" s="109"/>
      <c r="EK599" s="109"/>
      <c r="EL599" s="109"/>
      <c r="EM599" s="109"/>
      <c r="EN599" s="109"/>
      <c r="EO599" s="109"/>
      <c r="EP599" s="109"/>
      <c r="EQ599" s="109"/>
      <c r="ER599" s="109"/>
      <c r="ES599" s="109"/>
      <c r="ET599" s="109"/>
      <c r="EU599" s="109"/>
      <c r="EV599" s="109"/>
      <c r="EW599" s="109"/>
      <c r="EX599" s="109"/>
      <c r="EY599" s="109"/>
      <c r="EZ599" s="109"/>
      <c r="FA599" s="109"/>
      <c r="FB599" s="109"/>
      <c r="FC599" s="109"/>
      <c r="FD599" s="109"/>
      <c r="FE599" s="109"/>
      <c r="FF599" s="109"/>
      <c r="FG599" s="109"/>
      <c r="FH599" s="109"/>
      <c r="FI599" s="109"/>
      <c r="FJ599" s="109"/>
      <c r="FK599" s="109"/>
      <c r="FL599" s="109"/>
      <c r="FM599" s="109"/>
      <c r="FN599" s="109"/>
      <c r="FO599" s="109"/>
      <c r="FP599" s="109"/>
      <c r="FQ599" s="109"/>
      <c r="FR599" s="109"/>
      <c r="FS599" s="109"/>
      <c r="FT599" s="109"/>
      <c r="FU599" s="109"/>
      <c r="FV599" s="109"/>
      <c r="FW599" s="109"/>
      <c r="FX599" s="109"/>
      <c r="FY599" s="109"/>
      <c r="FZ599" s="109"/>
      <c r="GA599" s="109"/>
      <c r="GB599" s="109"/>
      <c r="GC599" s="109"/>
      <c r="GD599" s="109"/>
      <c r="GE599" s="109"/>
      <c r="GF599" s="109"/>
      <c r="GG599" s="109"/>
      <c r="GH599" s="109"/>
      <c r="GI599" s="109"/>
      <c r="GJ599" s="109"/>
      <c r="GK599" s="109"/>
      <c r="GL599" s="109"/>
      <c r="GM599" s="109"/>
      <c r="GN599" s="109"/>
      <c r="GO599" s="109"/>
      <c r="GP599" s="109"/>
      <c r="GQ599" s="109"/>
      <c r="GR599" s="109"/>
      <c r="GS599" s="109"/>
      <c r="GT599" s="109"/>
      <c r="GU599" s="109"/>
      <c r="GV599" s="109"/>
      <c r="GW599" s="109"/>
      <c r="GX599" s="109"/>
      <c r="GY599" s="109"/>
      <c r="GZ599" s="109"/>
      <c r="HA599" s="109"/>
      <c r="HB599" s="109"/>
      <c r="HC599" s="109"/>
      <c r="HD599" s="109"/>
      <c r="HE599" s="109"/>
      <c r="HF599" s="109"/>
      <c r="HG599" s="109"/>
      <c r="HH599" s="109"/>
      <c r="HI599" s="109"/>
      <c r="HJ599" s="109"/>
      <c r="HK599" s="109"/>
      <c r="HL599" s="109"/>
      <c r="HM599" s="109"/>
      <c r="HN599" s="109"/>
      <c r="HO599" s="109"/>
      <c r="HP599" s="109"/>
      <c r="HQ599" s="109"/>
      <c r="HR599" s="109"/>
      <c r="HS599" s="109"/>
      <c r="HT599" s="109"/>
      <c r="HU599" s="109"/>
      <c r="HV599" s="109"/>
      <c r="HW599" s="109"/>
      <c r="HX599" s="109"/>
      <c r="HY599" s="109"/>
      <c r="HZ599" s="109"/>
      <c r="IA599" s="109"/>
      <c r="IB599" s="109"/>
      <c r="IC599" s="109"/>
      <c r="ID599" s="109"/>
      <c r="IE599" s="109"/>
      <c r="IF599" s="109"/>
      <c r="IG599" s="109"/>
      <c r="IH599" s="109"/>
      <c r="II599" s="109"/>
      <c r="IJ599" s="109"/>
      <c r="IK599" s="109"/>
      <c r="IL599" s="109"/>
      <c r="IM599" s="109"/>
      <c r="IN599" s="109"/>
      <c r="IO599" s="109"/>
      <c r="IP599" s="109"/>
      <c r="IQ599" s="109"/>
      <c r="IR599" s="109"/>
      <c r="IS599" s="109"/>
      <c r="IT599" s="109"/>
      <c r="IU599" s="109"/>
      <c r="IV599" s="109"/>
      <c r="IW599" s="109"/>
      <c r="IX599" s="109"/>
      <c r="IY599" s="109"/>
      <c r="IZ599" s="109"/>
      <c r="JA599" s="109"/>
      <c r="JB599" s="109"/>
      <c r="JC599" s="109"/>
      <c r="JD599" s="109"/>
      <c r="JE599" s="109"/>
      <c r="JF599" s="109"/>
      <c r="JG599" s="109"/>
      <c r="JH599" s="109"/>
      <c r="JI599" s="109"/>
      <c r="JJ599" s="109"/>
      <c r="JK599" s="109"/>
      <c r="JL599" s="109"/>
      <c r="JM599" s="109"/>
      <c r="JN599" s="109"/>
      <c r="JO599" s="109"/>
      <c r="JP599" s="109"/>
      <c r="JQ599" s="109"/>
      <c r="JR599" s="109"/>
      <c r="JS599" s="109"/>
      <c r="JT599" s="109"/>
      <c r="JU599" s="109"/>
      <c r="JV599" s="109"/>
      <c r="JW599" s="109"/>
      <c r="JX599" s="109"/>
      <c r="JY599" s="109"/>
      <c r="JZ599" s="109"/>
      <c r="KA599" s="109"/>
      <c r="KB599" s="109"/>
      <c r="KC599" s="109"/>
      <c r="KD599" s="109"/>
      <c r="KE599" s="109"/>
      <c r="KF599" s="109"/>
      <c r="KG599" s="109"/>
      <c r="KH599" s="109"/>
      <c r="KI599" s="109"/>
      <c r="KJ599" s="109"/>
      <c r="KK599" s="109"/>
      <c r="KL599" s="109"/>
      <c r="KM599" s="109"/>
      <c r="KN599" s="109"/>
      <c r="KO599" s="109"/>
      <c r="KP599" s="109"/>
      <c r="KQ599" s="109"/>
      <c r="KR599" s="109"/>
      <c r="KS599" s="109"/>
      <c r="KT599" s="109"/>
      <c r="KU599" s="109"/>
      <c r="KV599" s="109"/>
      <c r="KW599" s="109"/>
      <c r="KX599" s="109"/>
      <c r="KY599" s="109"/>
      <c r="KZ599" s="109"/>
      <c r="LA599" s="109"/>
      <c r="LB599" s="109"/>
      <c r="LC599" s="109"/>
      <c r="LD599" s="109"/>
      <c r="LE599" s="109"/>
      <c r="LF599" s="109"/>
      <c r="LG599" s="109"/>
      <c r="LH599" s="109"/>
      <c r="LI599" s="109"/>
      <c r="LJ599" s="109"/>
      <c r="LK599" s="109"/>
      <c r="LL599" s="109"/>
      <c r="LM599" s="109"/>
      <c r="LN599" s="109"/>
      <c r="LO599" s="109"/>
      <c r="LP599" s="109"/>
      <c r="LQ599" s="109"/>
      <c r="LR599" s="109"/>
      <c r="LS599" s="109"/>
      <c r="LT599" s="109"/>
      <c r="LU599" s="109"/>
      <c r="LV599" s="109"/>
      <c r="LW599" s="109"/>
      <c r="LX599" s="109"/>
      <c r="LY599" s="109"/>
      <c r="LZ599" s="109"/>
      <c r="MA599" s="109"/>
      <c r="MB599" s="109"/>
      <c r="MC599" s="109"/>
      <c r="MD599" s="109"/>
      <c r="ME599" s="109"/>
      <c r="MF599" s="109"/>
      <c r="MG599" s="109"/>
      <c r="MH599" s="109"/>
      <c r="MI599" s="109"/>
      <c r="MJ599" s="109"/>
      <c r="MK599" s="109"/>
      <c r="ML599" s="109"/>
      <c r="MM599" s="109"/>
      <c r="MN599" s="109"/>
      <c r="MO599" s="109"/>
      <c r="MP599" s="109"/>
      <c r="MQ599" s="109"/>
      <c r="MR599" s="109"/>
      <c r="MS599" s="109"/>
      <c r="MT599" s="109"/>
      <c r="MU599" s="109"/>
      <c r="MV599" s="109"/>
      <c r="MW599" s="109"/>
      <c r="MX599" s="109"/>
      <c r="MY599" s="109"/>
      <c r="MZ599" s="109"/>
      <c r="NA599" s="109"/>
      <c r="NB599" s="109"/>
      <c r="NC599" s="109"/>
      <c r="ND599" s="109"/>
      <c r="NE599" s="109"/>
      <c r="NF599" s="109"/>
      <c r="NG599" s="109"/>
      <c r="NH599" s="109"/>
      <c r="NI599" s="109"/>
      <c r="NJ599" s="109"/>
      <c r="NK599" s="109"/>
      <c r="NL599" s="109"/>
      <c r="NM599" s="109"/>
      <c r="NN599" s="109"/>
      <c r="NO599" s="109"/>
      <c r="NP599" s="109"/>
      <c r="NQ599" s="109"/>
      <c r="NR599" s="109"/>
      <c r="NS599" s="109"/>
      <c r="NT599" s="109"/>
      <c r="NU599" s="109"/>
      <c r="NV599" s="109"/>
      <c r="NW599" s="109"/>
      <c r="NX599" s="109"/>
      <c r="NY599" s="109"/>
      <c r="NZ599" s="109"/>
      <c r="OA599" s="109"/>
      <c r="OB599" s="109"/>
      <c r="OC599" s="109"/>
      <c r="OD599" s="109"/>
      <c r="OE599" s="109"/>
      <c r="OF599" s="109"/>
      <c r="OG599" s="109"/>
      <c r="OH599" s="109"/>
      <c r="OI599" s="109"/>
      <c r="OJ599" s="109"/>
      <c r="OK599" s="109"/>
      <c r="OL599" s="109"/>
      <c r="OM599" s="109"/>
      <c r="ON599" s="109"/>
      <c r="OO599" s="109"/>
      <c r="OP599" s="109"/>
      <c r="OQ599" s="109"/>
      <c r="OR599" s="109"/>
      <c r="OS599" s="109"/>
      <c r="OT599" s="109"/>
      <c r="OU599" s="109"/>
      <c r="OV599" s="109"/>
      <c r="OW599" s="109"/>
      <c r="OX599" s="109"/>
      <c r="OY599" s="109"/>
      <c r="OZ599" s="109"/>
      <c r="PA599" s="109"/>
      <c r="PB599" s="109"/>
      <c r="PC599" s="109"/>
      <c r="PD599" s="109"/>
      <c r="PE599" s="109"/>
      <c r="PF599" s="109"/>
      <c r="PG599" s="109"/>
      <c r="PH599" s="109"/>
      <c r="PI599" s="109"/>
      <c r="PJ599" s="109"/>
      <c r="PK599" s="109"/>
      <c r="PL599" s="109"/>
      <c r="PM599" s="109"/>
      <c r="PN599" s="109"/>
      <c r="PO599" s="109"/>
      <c r="PP599" s="109"/>
      <c r="PQ599" s="109"/>
      <c r="PR599" s="109"/>
      <c r="PS599" s="109"/>
      <c r="PT599" s="109"/>
      <c r="PU599" s="109"/>
      <c r="PV599" s="109"/>
      <c r="PW599" s="109"/>
      <c r="PX599" s="109"/>
      <c r="PY599" s="109"/>
      <c r="PZ599" s="109"/>
      <c r="QA599" s="109"/>
      <c r="QB599" s="109"/>
      <c r="QC599" s="109"/>
      <c r="QD599" s="109"/>
      <c r="QE599" s="109"/>
      <c r="QF599" s="109"/>
      <c r="QG599" s="109">
        <v>75</v>
      </c>
      <c r="QH599" s="109"/>
      <c r="QI599" s="109"/>
      <c r="QJ599" s="109"/>
      <c r="QK599" s="23">
        <f t="shared" ref="QK599:QK668" si="9">SUBTOTAL(9,C599:QJ599)</f>
        <v>75</v>
      </c>
      <c r="QL599" s="125"/>
      <c r="QM599" s="125"/>
      <c r="QN599" s="125"/>
      <c r="QO599" s="125"/>
      <c r="QP599" s="125"/>
      <c r="QQ599" s="125"/>
      <c r="QR599" s="125"/>
    </row>
    <row r="600" spans="1:460" s="5" customFormat="1" ht="12.75" customHeight="1" x14ac:dyDescent="0.2">
      <c r="A600" s="52">
        <v>44803</v>
      </c>
      <c r="B600" s="98" t="s">
        <v>595</v>
      </c>
      <c r="C600" s="107"/>
      <c r="D600" s="107"/>
      <c r="E600" s="108"/>
      <c r="F600" s="108"/>
      <c r="G600" s="108"/>
      <c r="H600" s="108"/>
      <c r="I600" s="108"/>
      <c r="J600" s="108"/>
      <c r="K600" s="108"/>
      <c r="L600" s="108"/>
      <c r="M600" s="108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>
        <v>10</v>
      </c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 s="109"/>
      <c r="BD600" s="109"/>
      <c r="BE600" s="109"/>
      <c r="BF600" s="109"/>
      <c r="BG600" s="109"/>
      <c r="BH600" s="109"/>
      <c r="BI600" s="109"/>
      <c r="BJ600" s="109"/>
      <c r="BK600" s="109"/>
      <c r="BL600" s="109"/>
      <c r="BM600" s="109"/>
      <c r="BN600" s="109"/>
      <c r="BO600" s="109"/>
      <c r="BP600" s="109"/>
      <c r="BQ600" s="109"/>
      <c r="BR600" s="109"/>
      <c r="BS600" s="109"/>
      <c r="BT600" s="109"/>
      <c r="BU600" s="109"/>
      <c r="BV600" s="109"/>
      <c r="BW600" s="109"/>
      <c r="BX600" s="109"/>
      <c r="BY600" s="109"/>
      <c r="BZ600" s="109"/>
      <c r="CA600" s="109"/>
      <c r="CB600" s="109"/>
      <c r="CC600" s="109"/>
      <c r="CD600" s="109"/>
      <c r="CE600" s="109"/>
      <c r="CF600" s="109"/>
      <c r="CG600" s="109"/>
      <c r="CH600" s="109"/>
      <c r="CI600" s="109"/>
      <c r="CJ600" s="109"/>
      <c r="CK600" s="109"/>
      <c r="CL600" s="109"/>
      <c r="CM600" s="109"/>
      <c r="CN600" s="109"/>
      <c r="CO600" s="109"/>
      <c r="CP600" s="109"/>
      <c r="CQ600" s="109"/>
      <c r="CR600" s="109"/>
      <c r="CS600" s="109"/>
      <c r="CT600" s="109"/>
      <c r="CU600" s="109"/>
      <c r="CV600" s="109"/>
      <c r="CW600" s="109"/>
      <c r="CX600" s="109"/>
      <c r="CY600" s="109"/>
      <c r="CZ600" s="109"/>
      <c r="DA600" s="109"/>
      <c r="DB600" s="109"/>
      <c r="DC600" s="109"/>
      <c r="DD600" s="109"/>
      <c r="DE600" s="109"/>
      <c r="DF600" s="109"/>
      <c r="DG600" s="109"/>
      <c r="DH600" s="109"/>
      <c r="DI600" s="109"/>
      <c r="DJ600" s="109"/>
      <c r="DK600" s="109"/>
      <c r="DL600" s="109"/>
      <c r="DM600" s="109"/>
      <c r="DN600" s="109"/>
      <c r="DO600" s="109"/>
      <c r="DP600" s="109"/>
      <c r="DQ600" s="109"/>
      <c r="DR600" s="109"/>
      <c r="DS600" s="109"/>
      <c r="DT600" s="109"/>
      <c r="DU600" s="109"/>
      <c r="DV600" s="109"/>
      <c r="DW600" s="109"/>
      <c r="DX600" s="109"/>
      <c r="DY600" s="109"/>
      <c r="DZ600" s="109"/>
      <c r="EA600" s="109"/>
      <c r="EB600" s="109"/>
      <c r="EC600" s="109"/>
      <c r="ED600" s="109"/>
      <c r="EE600" s="109"/>
      <c r="EF600" s="109"/>
      <c r="EG600" s="109"/>
      <c r="EH600" s="109"/>
      <c r="EI600" s="109"/>
      <c r="EJ600" s="109"/>
      <c r="EK600" s="109"/>
      <c r="EL600" s="109"/>
      <c r="EM600" s="109"/>
      <c r="EN600" s="109"/>
      <c r="EO600" s="109"/>
      <c r="EP600" s="109"/>
      <c r="EQ600" s="109"/>
      <c r="ER600" s="109"/>
      <c r="ES600" s="109"/>
      <c r="ET600" s="109"/>
      <c r="EU600" s="109"/>
      <c r="EV600" s="109"/>
      <c r="EW600" s="109"/>
      <c r="EX600" s="109"/>
      <c r="EY600" s="109"/>
      <c r="EZ600" s="109"/>
      <c r="FA600" s="109"/>
      <c r="FB600" s="109"/>
      <c r="FC600" s="109"/>
      <c r="FD600" s="109"/>
      <c r="FE600" s="109"/>
      <c r="FF600" s="109"/>
      <c r="FG600" s="109"/>
      <c r="FH600" s="109"/>
      <c r="FI600" s="109"/>
      <c r="FJ600" s="109"/>
      <c r="FK600" s="109"/>
      <c r="FL600" s="109"/>
      <c r="FM600" s="109"/>
      <c r="FN600" s="109"/>
      <c r="FO600" s="109"/>
      <c r="FP600" s="109"/>
      <c r="FQ600" s="109"/>
      <c r="FR600" s="109"/>
      <c r="FS600" s="109"/>
      <c r="FT600" s="109"/>
      <c r="FU600" s="109"/>
      <c r="FV600" s="109"/>
      <c r="FW600" s="109"/>
      <c r="FX600" s="109"/>
      <c r="FY600" s="109"/>
      <c r="FZ600" s="109"/>
      <c r="GA600" s="109"/>
      <c r="GB600" s="109"/>
      <c r="GC600" s="109"/>
      <c r="GD600" s="109"/>
      <c r="GE600" s="109"/>
      <c r="GF600" s="109"/>
      <c r="GG600" s="109"/>
      <c r="GH600" s="109"/>
      <c r="GI600" s="109"/>
      <c r="GJ600" s="109"/>
      <c r="GK600" s="109"/>
      <c r="GL600" s="109"/>
      <c r="GM600" s="109"/>
      <c r="GN600" s="109"/>
      <c r="GO600" s="109"/>
      <c r="GP600" s="109"/>
      <c r="GQ600" s="109"/>
      <c r="GR600" s="109"/>
      <c r="GS600" s="109"/>
      <c r="GT600" s="109"/>
      <c r="GU600" s="109"/>
      <c r="GV600" s="109"/>
      <c r="GW600" s="109"/>
      <c r="GX600" s="109"/>
      <c r="GY600" s="109"/>
      <c r="GZ600" s="109"/>
      <c r="HA600" s="109"/>
      <c r="HB600" s="109"/>
      <c r="HC600" s="109"/>
      <c r="HD600" s="109"/>
      <c r="HE600" s="109"/>
      <c r="HF600" s="109"/>
      <c r="HG600" s="109"/>
      <c r="HH600" s="109"/>
      <c r="HI600" s="109"/>
      <c r="HJ600" s="109"/>
      <c r="HK600" s="109"/>
      <c r="HL600" s="109"/>
      <c r="HM600" s="109"/>
      <c r="HN600" s="109"/>
      <c r="HO600" s="109"/>
      <c r="HP600" s="109"/>
      <c r="HQ600" s="109"/>
      <c r="HR600" s="109"/>
      <c r="HS600" s="109"/>
      <c r="HT600" s="109"/>
      <c r="HU600" s="109"/>
      <c r="HV600" s="109"/>
      <c r="HW600" s="109"/>
      <c r="HX600" s="109"/>
      <c r="HY600" s="109"/>
      <c r="HZ600" s="109"/>
      <c r="IA600" s="109"/>
      <c r="IB600" s="109"/>
      <c r="IC600" s="109"/>
      <c r="ID600" s="109"/>
      <c r="IE600" s="109"/>
      <c r="IF600" s="109"/>
      <c r="IG600" s="109"/>
      <c r="IH600" s="109"/>
      <c r="II600" s="109"/>
      <c r="IJ600" s="109"/>
      <c r="IK600" s="109"/>
      <c r="IL600" s="109"/>
      <c r="IM600" s="109"/>
      <c r="IN600" s="109"/>
      <c r="IO600" s="109"/>
      <c r="IP600" s="109"/>
      <c r="IQ600" s="109"/>
      <c r="IR600" s="109"/>
      <c r="IS600" s="109"/>
      <c r="IT600" s="109"/>
      <c r="IU600" s="109"/>
      <c r="IV600" s="109"/>
      <c r="IW600" s="109"/>
      <c r="IX600" s="109"/>
      <c r="IY600" s="109"/>
      <c r="IZ600" s="109"/>
      <c r="JA600" s="109"/>
      <c r="JB600" s="109"/>
      <c r="JC600" s="109"/>
      <c r="JD600" s="109"/>
      <c r="JE600" s="109"/>
      <c r="JF600" s="109"/>
      <c r="JG600" s="109"/>
      <c r="JH600" s="109"/>
      <c r="JI600" s="109"/>
      <c r="JJ600" s="109"/>
      <c r="JK600" s="109"/>
      <c r="JL600" s="109"/>
      <c r="JM600" s="109"/>
      <c r="JN600" s="109"/>
      <c r="JO600" s="109"/>
      <c r="JP600" s="109"/>
      <c r="JQ600" s="109"/>
      <c r="JR600" s="109"/>
      <c r="JS600" s="109"/>
      <c r="JT600" s="109"/>
      <c r="JU600" s="109"/>
      <c r="JV600" s="109"/>
      <c r="JW600" s="109"/>
      <c r="JX600" s="109"/>
      <c r="JY600" s="109"/>
      <c r="JZ600" s="109"/>
      <c r="KA600" s="109"/>
      <c r="KB600" s="109"/>
      <c r="KC600" s="109"/>
      <c r="KD600" s="109"/>
      <c r="KE600" s="109"/>
      <c r="KF600" s="109"/>
      <c r="KG600" s="109"/>
      <c r="KH600" s="109"/>
      <c r="KI600" s="109"/>
      <c r="KJ600" s="109"/>
      <c r="KK600" s="109"/>
      <c r="KL600" s="109"/>
      <c r="KM600" s="109"/>
      <c r="KN600" s="109"/>
      <c r="KO600" s="109"/>
      <c r="KP600" s="109"/>
      <c r="KQ600" s="109"/>
      <c r="KR600" s="109"/>
      <c r="KS600" s="109"/>
      <c r="KT600" s="109"/>
      <c r="KU600" s="109"/>
      <c r="KV600" s="109"/>
      <c r="KW600" s="109"/>
      <c r="KX600" s="109"/>
      <c r="KY600" s="109"/>
      <c r="KZ600" s="109"/>
      <c r="LA600" s="109"/>
      <c r="LB600" s="109"/>
      <c r="LC600" s="109"/>
      <c r="LD600" s="109"/>
      <c r="LE600" s="109"/>
      <c r="LF600" s="109"/>
      <c r="LG600" s="109"/>
      <c r="LH600" s="109"/>
      <c r="LI600" s="109"/>
      <c r="LJ600" s="109"/>
      <c r="LK600" s="109"/>
      <c r="LL600" s="109"/>
      <c r="LM600" s="109"/>
      <c r="LN600" s="109"/>
      <c r="LO600" s="109"/>
      <c r="LP600" s="109"/>
      <c r="LQ600" s="109"/>
      <c r="LR600" s="109"/>
      <c r="LS600" s="109"/>
      <c r="LT600" s="109"/>
      <c r="LU600" s="109"/>
      <c r="LV600" s="109"/>
      <c r="LW600" s="109"/>
      <c r="LX600" s="109"/>
      <c r="LY600" s="109"/>
      <c r="LZ600" s="109"/>
      <c r="MA600" s="109"/>
      <c r="MB600" s="109"/>
      <c r="MC600" s="109"/>
      <c r="MD600" s="109"/>
      <c r="ME600" s="109"/>
      <c r="MF600" s="109"/>
      <c r="MG600" s="109"/>
      <c r="MH600" s="109"/>
      <c r="MI600" s="109"/>
      <c r="MJ600" s="109"/>
      <c r="MK600" s="109"/>
      <c r="ML600" s="109"/>
      <c r="MM600" s="109"/>
      <c r="MN600" s="109"/>
      <c r="MO600" s="109"/>
      <c r="MP600" s="109"/>
      <c r="MQ600" s="109"/>
      <c r="MR600" s="109"/>
      <c r="MS600" s="109"/>
      <c r="MT600" s="109"/>
      <c r="MU600" s="109"/>
      <c r="MV600" s="109"/>
      <c r="MW600" s="109"/>
      <c r="MX600" s="109"/>
      <c r="MY600" s="109"/>
      <c r="MZ600" s="109"/>
      <c r="NA600" s="109"/>
      <c r="NB600" s="109"/>
      <c r="NC600" s="109"/>
      <c r="ND600" s="109"/>
      <c r="NE600" s="109"/>
      <c r="NF600" s="109"/>
      <c r="NG600" s="109"/>
      <c r="NH600" s="109"/>
      <c r="NI600" s="109"/>
      <c r="NJ600" s="109"/>
      <c r="NK600" s="109"/>
      <c r="NL600" s="109"/>
      <c r="NM600" s="109"/>
      <c r="NN600" s="109"/>
      <c r="NO600" s="109"/>
      <c r="NP600" s="109"/>
      <c r="NQ600" s="109"/>
      <c r="NR600" s="109"/>
      <c r="NS600" s="109"/>
      <c r="NT600" s="109"/>
      <c r="NU600" s="109"/>
      <c r="NV600" s="109"/>
      <c r="NW600" s="109"/>
      <c r="NX600" s="109"/>
      <c r="NY600" s="109"/>
      <c r="NZ600" s="109"/>
      <c r="OA600" s="109"/>
      <c r="OB600" s="109"/>
      <c r="OC600" s="109"/>
      <c r="OD600" s="109"/>
      <c r="OE600" s="109"/>
      <c r="OF600" s="109"/>
      <c r="OG600" s="109"/>
      <c r="OH600" s="109"/>
      <c r="OI600" s="109"/>
      <c r="OJ600" s="109"/>
      <c r="OK600" s="109"/>
      <c r="OL600" s="109"/>
      <c r="OM600" s="109"/>
      <c r="ON600" s="109"/>
      <c r="OO600" s="109"/>
      <c r="OP600" s="109"/>
      <c r="OQ600" s="109"/>
      <c r="OR600" s="109"/>
      <c r="OS600" s="109"/>
      <c r="OT600" s="109"/>
      <c r="OU600" s="109"/>
      <c r="OV600" s="109"/>
      <c r="OW600" s="109"/>
      <c r="OX600" s="109"/>
      <c r="OY600" s="109"/>
      <c r="OZ600" s="109"/>
      <c r="PA600" s="109"/>
      <c r="PB600" s="109"/>
      <c r="PC600" s="109"/>
      <c r="PD600" s="109"/>
      <c r="PE600" s="109"/>
      <c r="PF600" s="109"/>
      <c r="PG600" s="109"/>
      <c r="PH600" s="109"/>
      <c r="PI600" s="109"/>
      <c r="PJ600" s="109"/>
      <c r="PK600" s="109"/>
      <c r="PL600" s="109"/>
      <c r="PM600" s="109"/>
      <c r="PN600" s="109"/>
      <c r="PO600" s="109"/>
      <c r="PP600" s="109"/>
      <c r="PQ600" s="109"/>
      <c r="PR600" s="109"/>
      <c r="PS600" s="109"/>
      <c r="PT600" s="109"/>
      <c r="PU600" s="109"/>
      <c r="PV600" s="109"/>
      <c r="PW600" s="109"/>
      <c r="PX600" s="109"/>
      <c r="PY600" s="109"/>
      <c r="PZ600" s="109"/>
      <c r="QA600" s="109"/>
      <c r="QB600" s="109"/>
      <c r="QC600" s="109"/>
      <c r="QD600" s="109"/>
      <c r="QE600" s="109"/>
      <c r="QF600" s="109"/>
      <c r="QG600" s="109"/>
      <c r="QH600" s="109"/>
      <c r="QI600" s="109"/>
      <c r="QJ600" s="109"/>
      <c r="QK600" s="23">
        <f t="shared" si="9"/>
        <v>10</v>
      </c>
      <c r="QL600" s="125"/>
      <c r="QM600" s="125"/>
      <c r="QN600" s="125"/>
      <c r="QO600" s="125"/>
      <c r="QP600" s="125"/>
      <c r="QQ600" s="125"/>
      <c r="QR600" s="125"/>
    </row>
    <row r="601" spans="1:460" s="5" customFormat="1" ht="12.75" customHeight="1" x14ac:dyDescent="0.2">
      <c r="A601" s="52">
        <v>44803</v>
      </c>
      <c r="B601" s="90" t="s">
        <v>502</v>
      </c>
      <c r="C601" s="107"/>
      <c r="D601" s="107"/>
      <c r="E601" s="108"/>
      <c r="F601" s="108"/>
      <c r="G601" s="108"/>
      <c r="H601" s="108"/>
      <c r="I601" s="108"/>
      <c r="J601" s="108"/>
      <c r="K601" s="108"/>
      <c r="L601" s="108"/>
      <c r="M601" s="108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>
        <v>50</v>
      </c>
      <c r="AX601" s="109"/>
      <c r="AY601" s="109"/>
      <c r="AZ601" s="109"/>
      <c r="BA601" s="109"/>
      <c r="BB601" s="109"/>
      <c r="BC601" s="109"/>
      <c r="BD601" s="109"/>
      <c r="BE601" s="109"/>
      <c r="BF601" s="109"/>
      <c r="BG601" s="109"/>
      <c r="BH601" s="109"/>
      <c r="BI601" s="109"/>
      <c r="BJ601" s="109"/>
      <c r="BK601" s="109"/>
      <c r="BL601" s="109"/>
      <c r="BM601" s="109"/>
      <c r="BN601" s="109"/>
      <c r="BO601" s="109"/>
      <c r="BP601" s="109"/>
      <c r="BQ601" s="109"/>
      <c r="BR601" s="109"/>
      <c r="BS601" s="109"/>
      <c r="BT601" s="109"/>
      <c r="BU601" s="109"/>
      <c r="BV601" s="109"/>
      <c r="BW601" s="109"/>
      <c r="BX601" s="109"/>
      <c r="BY601" s="109"/>
      <c r="BZ601" s="109"/>
      <c r="CA601" s="109"/>
      <c r="CB601" s="109"/>
      <c r="CC601" s="109"/>
      <c r="CD601" s="109"/>
      <c r="CE601" s="109"/>
      <c r="CF601" s="109"/>
      <c r="CG601" s="109"/>
      <c r="CH601" s="109"/>
      <c r="CI601" s="109"/>
      <c r="CJ601" s="109"/>
      <c r="CK601" s="109"/>
      <c r="CL601" s="109"/>
      <c r="CM601" s="109"/>
      <c r="CN601" s="109"/>
      <c r="CO601" s="109"/>
      <c r="CP601" s="109"/>
      <c r="CQ601" s="109"/>
      <c r="CR601" s="109"/>
      <c r="CS601" s="109"/>
      <c r="CT601" s="109"/>
      <c r="CU601" s="109"/>
      <c r="CV601" s="109"/>
      <c r="CW601" s="109"/>
      <c r="CX601" s="109"/>
      <c r="CY601" s="109"/>
      <c r="CZ601" s="109"/>
      <c r="DA601" s="109"/>
      <c r="DB601" s="109"/>
      <c r="DC601" s="109"/>
      <c r="DD601" s="109"/>
      <c r="DE601" s="109"/>
      <c r="DF601" s="109"/>
      <c r="DG601" s="109"/>
      <c r="DH601" s="109"/>
      <c r="DI601" s="109"/>
      <c r="DJ601" s="109"/>
      <c r="DK601" s="109"/>
      <c r="DL601" s="109"/>
      <c r="DM601" s="109"/>
      <c r="DN601" s="109"/>
      <c r="DO601" s="109"/>
      <c r="DP601" s="109"/>
      <c r="DQ601" s="109"/>
      <c r="DR601" s="109"/>
      <c r="DS601" s="109"/>
      <c r="DT601" s="109"/>
      <c r="DU601" s="109"/>
      <c r="DV601" s="109"/>
      <c r="DW601" s="109"/>
      <c r="DX601" s="109"/>
      <c r="DY601" s="109"/>
      <c r="DZ601" s="109"/>
      <c r="EA601" s="109"/>
      <c r="EB601" s="109"/>
      <c r="EC601" s="109"/>
      <c r="ED601" s="109"/>
      <c r="EE601" s="109"/>
      <c r="EF601" s="109"/>
      <c r="EG601" s="109"/>
      <c r="EH601" s="109"/>
      <c r="EI601" s="109"/>
      <c r="EJ601" s="109"/>
      <c r="EK601" s="109"/>
      <c r="EL601" s="109"/>
      <c r="EM601" s="109"/>
      <c r="EN601" s="109"/>
      <c r="EO601" s="109"/>
      <c r="EP601" s="109"/>
      <c r="EQ601" s="109"/>
      <c r="ER601" s="109"/>
      <c r="ES601" s="109"/>
      <c r="ET601" s="109"/>
      <c r="EU601" s="109"/>
      <c r="EV601" s="109"/>
      <c r="EW601" s="109"/>
      <c r="EX601" s="109"/>
      <c r="EY601" s="109"/>
      <c r="EZ601" s="109"/>
      <c r="FA601" s="109"/>
      <c r="FB601" s="109"/>
      <c r="FC601" s="109"/>
      <c r="FD601" s="109"/>
      <c r="FE601" s="109"/>
      <c r="FF601" s="109"/>
      <c r="FG601" s="109"/>
      <c r="FH601" s="109"/>
      <c r="FI601" s="109"/>
      <c r="FJ601" s="109"/>
      <c r="FK601" s="109"/>
      <c r="FL601" s="109"/>
      <c r="FM601" s="109"/>
      <c r="FN601" s="109"/>
      <c r="FO601" s="109"/>
      <c r="FP601" s="109"/>
      <c r="FQ601" s="109"/>
      <c r="FR601" s="109"/>
      <c r="FS601" s="109"/>
      <c r="FT601" s="109"/>
      <c r="FU601" s="109"/>
      <c r="FV601" s="109"/>
      <c r="FW601" s="109"/>
      <c r="FX601" s="109"/>
      <c r="FY601" s="109"/>
      <c r="FZ601" s="109"/>
      <c r="GA601" s="109"/>
      <c r="GB601" s="109"/>
      <c r="GC601" s="109"/>
      <c r="GD601" s="109"/>
      <c r="GE601" s="109"/>
      <c r="GF601" s="109"/>
      <c r="GG601" s="109"/>
      <c r="GH601" s="109"/>
      <c r="GI601" s="109"/>
      <c r="GJ601" s="109"/>
      <c r="GK601" s="109"/>
      <c r="GL601" s="109"/>
      <c r="GM601" s="109"/>
      <c r="GN601" s="109"/>
      <c r="GO601" s="109"/>
      <c r="GP601" s="109"/>
      <c r="GQ601" s="109"/>
      <c r="GR601" s="109"/>
      <c r="GS601" s="109"/>
      <c r="GT601" s="109"/>
      <c r="GU601" s="109"/>
      <c r="GV601" s="109"/>
      <c r="GW601" s="109"/>
      <c r="GX601" s="109"/>
      <c r="GY601" s="109"/>
      <c r="GZ601" s="109"/>
      <c r="HA601" s="109"/>
      <c r="HB601" s="109"/>
      <c r="HC601" s="109"/>
      <c r="HD601" s="109"/>
      <c r="HE601" s="109"/>
      <c r="HF601" s="109"/>
      <c r="HG601" s="109"/>
      <c r="HH601" s="109"/>
      <c r="HI601" s="109"/>
      <c r="HJ601" s="109"/>
      <c r="HK601" s="109"/>
      <c r="HL601" s="109"/>
      <c r="HM601" s="109"/>
      <c r="HN601" s="109"/>
      <c r="HO601" s="109"/>
      <c r="HP601" s="109"/>
      <c r="HQ601" s="109"/>
      <c r="HR601" s="109"/>
      <c r="HS601" s="109"/>
      <c r="HT601" s="109"/>
      <c r="HU601" s="109"/>
      <c r="HV601" s="109"/>
      <c r="HW601" s="109"/>
      <c r="HX601" s="109"/>
      <c r="HY601" s="109"/>
      <c r="HZ601" s="109"/>
      <c r="IA601" s="109"/>
      <c r="IB601" s="109"/>
      <c r="IC601" s="109"/>
      <c r="ID601" s="109"/>
      <c r="IE601" s="109"/>
      <c r="IF601" s="109"/>
      <c r="IG601" s="109"/>
      <c r="IH601" s="109"/>
      <c r="II601" s="109"/>
      <c r="IJ601" s="109"/>
      <c r="IK601" s="109"/>
      <c r="IL601" s="109"/>
      <c r="IM601" s="109"/>
      <c r="IN601" s="109"/>
      <c r="IO601" s="109"/>
      <c r="IP601" s="109"/>
      <c r="IQ601" s="109"/>
      <c r="IR601" s="109"/>
      <c r="IS601" s="109"/>
      <c r="IT601" s="109"/>
      <c r="IU601" s="109"/>
      <c r="IV601" s="109"/>
      <c r="IW601" s="109"/>
      <c r="IX601" s="109"/>
      <c r="IY601" s="109"/>
      <c r="IZ601" s="109"/>
      <c r="JA601" s="109"/>
      <c r="JB601" s="109"/>
      <c r="JC601" s="109"/>
      <c r="JD601" s="109"/>
      <c r="JE601" s="109"/>
      <c r="JF601" s="109"/>
      <c r="JG601" s="109"/>
      <c r="JH601" s="109"/>
      <c r="JI601" s="109"/>
      <c r="JJ601" s="109"/>
      <c r="JK601" s="109"/>
      <c r="JL601" s="109"/>
      <c r="JM601" s="109"/>
      <c r="JN601" s="109"/>
      <c r="JO601" s="109"/>
      <c r="JP601" s="109"/>
      <c r="JQ601" s="109"/>
      <c r="JR601" s="109"/>
      <c r="JS601" s="109"/>
      <c r="JT601" s="109"/>
      <c r="JU601" s="109"/>
      <c r="JV601" s="109"/>
      <c r="JW601" s="109"/>
      <c r="JX601" s="109"/>
      <c r="JY601" s="109"/>
      <c r="JZ601" s="109"/>
      <c r="KA601" s="109"/>
      <c r="KB601" s="109"/>
      <c r="KC601" s="109"/>
      <c r="KD601" s="109"/>
      <c r="KE601" s="109"/>
      <c r="KF601" s="109"/>
      <c r="KG601" s="109"/>
      <c r="KH601" s="109"/>
      <c r="KI601" s="109"/>
      <c r="KJ601" s="109"/>
      <c r="KK601" s="109"/>
      <c r="KL601" s="109"/>
      <c r="KM601" s="109"/>
      <c r="KN601" s="109">
        <v>20</v>
      </c>
      <c r="KO601" s="109"/>
      <c r="KP601" s="109"/>
      <c r="KQ601" s="109"/>
      <c r="KR601" s="109"/>
      <c r="KS601" s="109"/>
      <c r="KT601" s="109"/>
      <c r="KU601" s="109"/>
      <c r="KV601" s="109"/>
      <c r="KW601" s="109"/>
      <c r="KX601" s="109"/>
      <c r="KY601" s="109"/>
      <c r="KZ601" s="109"/>
      <c r="LA601" s="109"/>
      <c r="LB601" s="109"/>
      <c r="LC601" s="109"/>
      <c r="LD601" s="109"/>
      <c r="LE601" s="109"/>
      <c r="LF601" s="109"/>
      <c r="LG601" s="109"/>
      <c r="LH601" s="109"/>
      <c r="LI601" s="109"/>
      <c r="LJ601" s="109"/>
      <c r="LK601" s="109"/>
      <c r="LL601" s="109"/>
      <c r="LM601" s="109"/>
      <c r="LN601" s="109"/>
      <c r="LO601" s="109"/>
      <c r="LP601" s="109"/>
      <c r="LQ601" s="109"/>
      <c r="LR601" s="109"/>
      <c r="LS601" s="109"/>
      <c r="LT601" s="109"/>
      <c r="LU601" s="109"/>
      <c r="LV601" s="109"/>
      <c r="LW601" s="109"/>
      <c r="LX601" s="109"/>
      <c r="LY601" s="109"/>
      <c r="LZ601" s="109"/>
      <c r="MA601" s="109"/>
      <c r="MB601" s="109"/>
      <c r="MC601" s="109"/>
      <c r="MD601" s="109"/>
      <c r="ME601" s="109"/>
      <c r="MF601" s="109"/>
      <c r="MG601" s="109"/>
      <c r="MH601" s="109"/>
      <c r="MI601" s="109"/>
      <c r="MJ601" s="109"/>
      <c r="MK601" s="109"/>
      <c r="ML601" s="109"/>
      <c r="MM601" s="109"/>
      <c r="MN601" s="109"/>
      <c r="MO601" s="109"/>
      <c r="MP601" s="109"/>
      <c r="MQ601" s="109"/>
      <c r="MR601" s="109"/>
      <c r="MS601" s="109"/>
      <c r="MT601" s="109"/>
      <c r="MU601" s="109"/>
      <c r="MV601" s="109"/>
      <c r="MW601" s="109"/>
      <c r="MX601" s="109"/>
      <c r="MY601" s="109"/>
      <c r="MZ601" s="109"/>
      <c r="NA601" s="109"/>
      <c r="NB601" s="109"/>
      <c r="NC601" s="109"/>
      <c r="ND601" s="109"/>
      <c r="NE601" s="109"/>
      <c r="NF601" s="109"/>
      <c r="NG601" s="109"/>
      <c r="NH601" s="109"/>
      <c r="NI601" s="109"/>
      <c r="NJ601" s="109"/>
      <c r="NK601" s="109"/>
      <c r="NL601" s="109"/>
      <c r="NM601" s="109"/>
      <c r="NN601" s="109"/>
      <c r="NO601" s="109"/>
      <c r="NP601" s="109"/>
      <c r="NQ601" s="109"/>
      <c r="NR601" s="109"/>
      <c r="NS601" s="109"/>
      <c r="NT601" s="109"/>
      <c r="NU601" s="109"/>
      <c r="NV601" s="109"/>
      <c r="NW601" s="109"/>
      <c r="NX601" s="109"/>
      <c r="NY601" s="109"/>
      <c r="NZ601" s="109"/>
      <c r="OA601" s="109"/>
      <c r="OB601" s="109"/>
      <c r="OC601" s="109"/>
      <c r="OD601" s="109"/>
      <c r="OE601" s="109"/>
      <c r="OF601" s="109"/>
      <c r="OG601" s="109"/>
      <c r="OH601" s="109"/>
      <c r="OI601" s="109"/>
      <c r="OJ601" s="109"/>
      <c r="OK601" s="109"/>
      <c r="OL601" s="109"/>
      <c r="OM601" s="109"/>
      <c r="ON601" s="109"/>
      <c r="OO601" s="109"/>
      <c r="OP601" s="109"/>
      <c r="OQ601" s="109"/>
      <c r="OR601" s="109"/>
      <c r="OS601" s="109"/>
      <c r="OT601" s="109"/>
      <c r="OU601" s="109"/>
      <c r="OV601" s="109"/>
      <c r="OW601" s="109"/>
      <c r="OX601" s="109"/>
      <c r="OY601" s="109"/>
      <c r="OZ601" s="109"/>
      <c r="PA601" s="109"/>
      <c r="PB601" s="109"/>
      <c r="PC601" s="109"/>
      <c r="PD601" s="109"/>
      <c r="PE601" s="109"/>
      <c r="PF601" s="109"/>
      <c r="PG601" s="109"/>
      <c r="PH601" s="109"/>
      <c r="PI601" s="109"/>
      <c r="PJ601" s="109"/>
      <c r="PK601" s="109"/>
      <c r="PL601" s="109"/>
      <c r="PM601" s="109"/>
      <c r="PN601" s="109"/>
      <c r="PO601" s="109"/>
      <c r="PP601" s="109"/>
      <c r="PQ601" s="109"/>
      <c r="PR601" s="109"/>
      <c r="PS601" s="109"/>
      <c r="PT601" s="109"/>
      <c r="PU601" s="109"/>
      <c r="PV601" s="109"/>
      <c r="PW601" s="109"/>
      <c r="PX601" s="109"/>
      <c r="PY601" s="109"/>
      <c r="PZ601" s="109"/>
      <c r="QA601" s="109"/>
      <c r="QB601" s="109"/>
      <c r="QC601" s="109"/>
      <c r="QD601" s="109"/>
      <c r="QE601" s="109"/>
      <c r="QF601" s="109"/>
      <c r="QG601" s="109"/>
      <c r="QH601" s="109"/>
      <c r="QI601" s="109"/>
      <c r="QJ601" s="109"/>
      <c r="QK601" s="23">
        <f t="shared" si="9"/>
        <v>70</v>
      </c>
      <c r="QL601" s="125"/>
      <c r="QM601" s="125"/>
      <c r="QN601" s="125"/>
      <c r="QO601" s="125"/>
      <c r="QP601" s="125"/>
      <c r="QQ601" s="125"/>
      <c r="QR601" s="125"/>
    </row>
    <row r="602" spans="1:460" s="5" customFormat="1" ht="12.75" customHeight="1" x14ac:dyDescent="0.2">
      <c r="A602" s="52">
        <v>44803</v>
      </c>
      <c r="B602" s="98" t="s">
        <v>283</v>
      </c>
      <c r="C602" s="107"/>
      <c r="D602" s="107">
        <v>30</v>
      </c>
      <c r="E602" s="108">
        <v>30</v>
      </c>
      <c r="F602" s="108"/>
      <c r="G602" s="108"/>
      <c r="H602" s="108"/>
      <c r="I602" s="108"/>
      <c r="J602" s="108"/>
      <c r="K602" s="108"/>
      <c r="L602" s="108"/>
      <c r="M602" s="108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 s="109"/>
      <c r="BD602" s="109"/>
      <c r="BE602" s="109"/>
      <c r="BF602" s="109"/>
      <c r="BG602" s="109"/>
      <c r="BH602" s="109"/>
      <c r="BI602" s="109"/>
      <c r="BJ602" s="109"/>
      <c r="BK602" s="109"/>
      <c r="BL602" s="109">
        <v>30</v>
      </c>
      <c r="BM602" s="109"/>
      <c r="BN602" s="109"/>
      <c r="BO602" s="109"/>
      <c r="BP602" s="109"/>
      <c r="BQ602" s="109"/>
      <c r="BR602" s="109"/>
      <c r="BS602" s="109">
        <v>30</v>
      </c>
      <c r="BT602" s="109"/>
      <c r="BU602" s="109"/>
      <c r="BV602" s="109"/>
      <c r="BW602" s="109"/>
      <c r="BX602" s="109"/>
      <c r="BY602" s="109"/>
      <c r="BZ602" s="109"/>
      <c r="CA602" s="109"/>
      <c r="CB602" s="109"/>
      <c r="CC602" s="109"/>
      <c r="CD602" s="109"/>
      <c r="CE602" s="109"/>
      <c r="CF602" s="109"/>
      <c r="CG602" s="109"/>
      <c r="CH602" s="109"/>
      <c r="CI602" s="109"/>
      <c r="CJ602" s="109"/>
      <c r="CK602" s="109"/>
      <c r="CL602" s="109"/>
      <c r="CM602" s="109"/>
      <c r="CN602" s="109"/>
      <c r="CO602" s="109"/>
      <c r="CP602" s="109"/>
      <c r="CQ602" s="109"/>
      <c r="CR602" s="109"/>
      <c r="CS602" s="109"/>
      <c r="CT602" s="109"/>
      <c r="CU602" s="109"/>
      <c r="CV602" s="109"/>
      <c r="CW602" s="109"/>
      <c r="CX602" s="109"/>
      <c r="CY602" s="109"/>
      <c r="CZ602" s="109"/>
      <c r="DA602" s="109"/>
      <c r="DB602" s="109"/>
      <c r="DC602" s="109"/>
      <c r="DD602" s="109"/>
      <c r="DE602" s="109"/>
      <c r="DF602" s="109"/>
      <c r="DG602" s="109"/>
      <c r="DH602" s="109"/>
      <c r="DI602" s="109"/>
      <c r="DJ602" s="109"/>
      <c r="DK602" s="109"/>
      <c r="DL602" s="109">
        <v>20</v>
      </c>
      <c r="DM602" s="109"/>
      <c r="DN602" s="109"/>
      <c r="DO602" s="109"/>
      <c r="DP602" s="109"/>
      <c r="DQ602" s="109"/>
      <c r="DR602" s="109"/>
      <c r="DS602" s="109"/>
      <c r="DT602" s="109"/>
      <c r="DU602" s="109">
        <v>20</v>
      </c>
      <c r="DV602" s="109"/>
      <c r="DW602" s="109"/>
      <c r="DX602" s="109"/>
      <c r="DY602" s="109"/>
      <c r="DZ602" s="109"/>
      <c r="EA602" s="109"/>
      <c r="EB602" s="109"/>
      <c r="EC602" s="109"/>
      <c r="ED602" s="109"/>
      <c r="EE602" s="109"/>
      <c r="EF602" s="109"/>
      <c r="EG602" s="109"/>
      <c r="EH602" s="109"/>
      <c r="EI602" s="109"/>
      <c r="EJ602" s="109"/>
      <c r="EK602" s="109"/>
      <c r="EL602" s="109"/>
      <c r="EM602" s="109"/>
      <c r="EN602" s="109"/>
      <c r="EO602" s="109"/>
      <c r="EP602" s="109"/>
      <c r="EQ602" s="109"/>
      <c r="ER602" s="109"/>
      <c r="ES602" s="109"/>
      <c r="ET602" s="109"/>
      <c r="EU602" s="109"/>
      <c r="EV602" s="109"/>
      <c r="EW602" s="109"/>
      <c r="EX602" s="109"/>
      <c r="EY602" s="109"/>
      <c r="EZ602" s="109"/>
      <c r="FA602" s="109"/>
      <c r="FB602" s="109"/>
      <c r="FC602" s="109"/>
      <c r="FD602" s="109"/>
      <c r="FE602" s="109"/>
      <c r="FF602" s="109"/>
      <c r="FG602" s="109"/>
      <c r="FH602" s="109"/>
      <c r="FI602" s="109"/>
      <c r="FJ602" s="109"/>
      <c r="FK602" s="109"/>
      <c r="FL602" s="109"/>
      <c r="FM602" s="109"/>
      <c r="FN602" s="109"/>
      <c r="FO602" s="109"/>
      <c r="FP602" s="109"/>
      <c r="FQ602" s="109"/>
      <c r="FR602" s="109"/>
      <c r="FS602" s="109"/>
      <c r="FT602" s="109"/>
      <c r="FU602" s="109"/>
      <c r="FV602" s="109"/>
      <c r="FW602" s="109"/>
      <c r="FX602" s="109"/>
      <c r="FY602" s="109"/>
      <c r="FZ602" s="109"/>
      <c r="GA602" s="109"/>
      <c r="GB602" s="109"/>
      <c r="GC602" s="109">
        <v>20</v>
      </c>
      <c r="GD602" s="109"/>
      <c r="GE602" s="109"/>
      <c r="GF602" s="109"/>
      <c r="GG602" s="109"/>
      <c r="GH602" s="109"/>
      <c r="GI602" s="109"/>
      <c r="GJ602" s="109"/>
      <c r="GK602" s="109"/>
      <c r="GL602" s="109"/>
      <c r="GM602" s="109"/>
      <c r="GN602" s="109"/>
      <c r="GO602" s="109"/>
      <c r="GP602" s="109"/>
      <c r="GQ602" s="109"/>
      <c r="GR602" s="109"/>
      <c r="GS602" s="109"/>
      <c r="GT602" s="109"/>
      <c r="GU602" s="109"/>
      <c r="GV602" s="109"/>
      <c r="GW602" s="109"/>
      <c r="GX602" s="109"/>
      <c r="GY602" s="109"/>
      <c r="GZ602" s="109"/>
      <c r="HA602" s="109"/>
      <c r="HB602" s="109"/>
      <c r="HC602" s="109"/>
      <c r="HD602" s="109"/>
      <c r="HE602" s="109"/>
      <c r="HF602" s="109"/>
      <c r="HG602" s="109"/>
      <c r="HH602" s="109"/>
      <c r="HI602" s="109"/>
      <c r="HJ602" s="109"/>
      <c r="HK602" s="109"/>
      <c r="HL602" s="109"/>
      <c r="HM602" s="109"/>
      <c r="HN602" s="109"/>
      <c r="HO602" s="109"/>
      <c r="HP602" s="109"/>
      <c r="HQ602" s="109"/>
      <c r="HR602" s="109"/>
      <c r="HS602" s="109"/>
      <c r="HT602" s="109"/>
      <c r="HU602" s="109"/>
      <c r="HV602" s="109">
        <v>20</v>
      </c>
      <c r="HW602" s="109"/>
      <c r="HX602" s="109"/>
      <c r="HY602" s="109"/>
      <c r="HZ602" s="109"/>
      <c r="IA602" s="109"/>
      <c r="IB602" s="109"/>
      <c r="IC602" s="109"/>
      <c r="ID602" s="109"/>
      <c r="IE602" s="109"/>
      <c r="IF602" s="109"/>
      <c r="IG602" s="109"/>
      <c r="IH602" s="109"/>
      <c r="II602" s="109"/>
      <c r="IJ602" s="109"/>
      <c r="IK602" s="109"/>
      <c r="IL602" s="109"/>
      <c r="IM602" s="109"/>
      <c r="IN602" s="109"/>
      <c r="IO602" s="109"/>
      <c r="IP602" s="109"/>
      <c r="IQ602" s="109"/>
      <c r="IR602" s="109"/>
      <c r="IS602" s="109"/>
      <c r="IT602" s="109"/>
      <c r="IU602" s="109"/>
      <c r="IV602" s="109"/>
      <c r="IW602" s="109"/>
      <c r="IX602" s="109"/>
      <c r="IY602" s="109"/>
      <c r="IZ602" s="109"/>
      <c r="JA602" s="109"/>
      <c r="JB602" s="109"/>
      <c r="JC602" s="109"/>
      <c r="JD602" s="109"/>
      <c r="JE602" s="109"/>
      <c r="JF602" s="109"/>
      <c r="JG602" s="109"/>
      <c r="JH602" s="109"/>
      <c r="JI602" s="109"/>
      <c r="JJ602" s="109"/>
      <c r="JK602" s="109"/>
      <c r="JL602" s="109"/>
      <c r="JM602" s="109"/>
      <c r="JN602" s="109"/>
      <c r="JO602" s="109"/>
      <c r="JP602" s="109"/>
      <c r="JQ602" s="109"/>
      <c r="JR602" s="109"/>
      <c r="JS602" s="109"/>
      <c r="JT602" s="109"/>
      <c r="JU602" s="109"/>
      <c r="JV602" s="109"/>
      <c r="JW602" s="109"/>
      <c r="JX602" s="109"/>
      <c r="JY602" s="109"/>
      <c r="JZ602" s="109"/>
      <c r="KA602" s="109"/>
      <c r="KB602" s="109"/>
      <c r="KC602" s="109"/>
      <c r="KD602" s="109"/>
      <c r="KE602" s="109"/>
      <c r="KF602" s="109"/>
      <c r="KG602" s="109"/>
      <c r="KH602" s="109"/>
      <c r="KI602" s="109"/>
      <c r="KJ602" s="109"/>
      <c r="KK602" s="109"/>
      <c r="KL602" s="109"/>
      <c r="KM602" s="109"/>
      <c r="KN602" s="109"/>
      <c r="KO602" s="109"/>
      <c r="KP602" s="109"/>
      <c r="KQ602" s="109"/>
      <c r="KR602" s="109"/>
      <c r="KS602" s="109"/>
      <c r="KT602" s="109"/>
      <c r="KU602" s="109"/>
      <c r="KV602" s="109"/>
      <c r="KW602" s="109"/>
      <c r="KX602" s="109"/>
      <c r="KY602" s="109"/>
      <c r="KZ602" s="109"/>
      <c r="LA602" s="109"/>
      <c r="LB602" s="109"/>
      <c r="LC602" s="109"/>
      <c r="LD602" s="109"/>
      <c r="LE602" s="109"/>
      <c r="LF602" s="109"/>
      <c r="LG602" s="109"/>
      <c r="LH602" s="109"/>
      <c r="LI602" s="109"/>
      <c r="LJ602" s="109"/>
      <c r="LK602" s="109"/>
      <c r="LL602" s="109"/>
      <c r="LM602" s="109"/>
      <c r="LN602" s="109"/>
      <c r="LO602" s="109"/>
      <c r="LP602" s="109"/>
      <c r="LQ602" s="109"/>
      <c r="LR602" s="109"/>
      <c r="LS602" s="109"/>
      <c r="LT602" s="109"/>
      <c r="LU602" s="109"/>
      <c r="LV602" s="109"/>
      <c r="LW602" s="109"/>
      <c r="LX602" s="109"/>
      <c r="LY602" s="109"/>
      <c r="LZ602" s="109"/>
      <c r="MA602" s="109"/>
      <c r="MB602" s="109"/>
      <c r="MC602" s="109"/>
      <c r="MD602" s="109"/>
      <c r="ME602" s="109"/>
      <c r="MF602" s="109"/>
      <c r="MG602" s="109"/>
      <c r="MH602" s="109"/>
      <c r="MI602" s="109"/>
      <c r="MJ602" s="109"/>
      <c r="MK602" s="109"/>
      <c r="ML602" s="109"/>
      <c r="MM602" s="109"/>
      <c r="MN602" s="109"/>
      <c r="MO602" s="109"/>
      <c r="MP602" s="109"/>
      <c r="MQ602" s="109"/>
      <c r="MR602" s="109"/>
      <c r="MS602" s="109"/>
      <c r="MT602" s="109"/>
      <c r="MU602" s="109"/>
      <c r="MV602" s="109"/>
      <c r="MW602" s="109"/>
      <c r="MX602" s="109"/>
      <c r="MY602" s="109"/>
      <c r="MZ602" s="109"/>
      <c r="NA602" s="109"/>
      <c r="NB602" s="109"/>
      <c r="NC602" s="109"/>
      <c r="ND602" s="109"/>
      <c r="NE602" s="109"/>
      <c r="NF602" s="109"/>
      <c r="NG602" s="109"/>
      <c r="NH602" s="109"/>
      <c r="NI602" s="109"/>
      <c r="NJ602" s="109"/>
      <c r="NK602" s="109"/>
      <c r="NL602" s="109"/>
      <c r="NM602" s="109"/>
      <c r="NN602" s="109"/>
      <c r="NO602" s="109"/>
      <c r="NP602" s="109"/>
      <c r="NQ602" s="109"/>
      <c r="NR602" s="109"/>
      <c r="NS602" s="109"/>
      <c r="NT602" s="109"/>
      <c r="NU602" s="109"/>
      <c r="NV602" s="109"/>
      <c r="NW602" s="109"/>
      <c r="NX602" s="109"/>
      <c r="NY602" s="109"/>
      <c r="NZ602" s="109"/>
      <c r="OA602" s="109"/>
      <c r="OB602" s="109"/>
      <c r="OC602" s="109"/>
      <c r="OD602" s="109"/>
      <c r="OE602" s="109"/>
      <c r="OF602" s="109"/>
      <c r="OG602" s="109"/>
      <c r="OH602" s="109"/>
      <c r="OI602" s="109"/>
      <c r="OJ602" s="109"/>
      <c r="OK602" s="109"/>
      <c r="OL602" s="109"/>
      <c r="OM602" s="109"/>
      <c r="ON602" s="109"/>
      <c r="OO602" s="109"/>
      <c r="OP602" s="109"/>
      <c r="OQ602" s="109"/>
      <c r="OR602" s="109"/>
      <c r="OS602" s="109"/>
      <c r="OT602" s="109"/>
      <c r="OU602" s="109"/>
      <c r="OV602" s="109"/>
      <c r="OW602" s="109"/>
      <c r="OX602" s="109"/>
      <c r="OY602" s="109"/>
      <c r="OZ602" s="109"/>
      <c r="PA602" s="109"/>
      <c r="PB602" s="109"/>
      <c r="PC602" s="109"/>
      <c r="PD602" s="109"/>
      <c r="PE602" s="109"/>
      <c r="PF602" s="109"/>
      <c r="PG602" s="109"/>
      <c r="PH602" s="109"/>
      <c r="PI602" s="109"/>
      <c r="PJ602" s="109"/>
      <c r="PK602" s="109"/>
      <c r="PL602" s="109"/>
      <c r="PM602" s="109"/>
      <c r="PN602" s="109"/>
      <c r="PO602" s="109"/>
      <c r="PP602" s="109"/>
      <c r="PQ602" s="109"/>
      <c r="PR602" s="109"/>
      <c r="PS602" s="109"/>
      <c r="PT602" s="109"/>
      <c r="PU602" s="109"/>
      <c r="PV602" s="109"/>
      <c r="PW602" s="109"/>
      <c r="PX602" s="109"/>
      <c r="PY602" s="109"/>
      <c r="PZ602" s="109"/>
      <c r="QA602" s="109"/>
      <c r="QB602" s="109"/>
      <c r="QC602" s="109"/>
      <c r="QD602" s="109"/>
      <c r="QE602" s="109"/>
      <c r="QF602" s="109"/>
      <c r="QG602" s="109"/>
      <c r="QH602" s="109"/>
      <c r="QI602" s="109"/>
      <c r="QJ602" s="109"/>
      <c r="QK602" s="23">
        <f t="shared" si="9"/>
        <v>200</v>
      </c>
      <c r="QL602" s="125"/>
      <c r="QM602" s="125"/>
      <c r="QN602" s="125"/>
      <c r="QO602" s="125"/>
      <c r="QP602" s="125"/>
      <c r="QQ602" s="125"/>
      <c r="QR602" s="125"/>
    </row>
    <row r="603" spans="1:460" s="5" customFormat="1" ht="12.75" customHeight="1" x14ac:dyDescent="0.2">
      <c r="A603" s="52">
        <v>44803</v>
      </c>
      <c r="B603" s="162" t="s">
        <v>87</v>
      </c>
      <c r="C603" s="107"/>
      <c r="D603" s="107"/>
      <c r="E603" s="108"/>
      <c r="F603" s="108"/>
      <c r="G603" s="108"/>
      <c r="H603" s="108"/>
      <c r="I603" s="108"/>
      <c r="J603" s="108"/>
      <c r="K603" s="108"/>
      <c r="L603" s="108"/>
      <c r="M603" s="108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 s="109"/>
      <c r="BD603" s="109"/>
      <c r="BE603" s="109"/>
      <c r="BF603" s="109"/>
      <c r="BG603" s="109"/>
      <c r="BH603" s="109"/>
      <c r="BI603" s="109"/>
      <c r="BJ603" s="109"/>
      <c r="BK603" s="109"/>
      <c r="BL603" s="109"/>
      <c r="BM603" s="109"/>
      <c r="BN603" s="109"/>
      <c r="BO603" s="109"/>
      <c r="BP603" s="109"/>
      <c r="BQ603" s="109"/>
      <c r="BR603" s="109"/>
      <c r="BS603" s="109"/>
      <c r="BT603" s="109"/>
      <c r="BU603" s="109"/>
      <c r="BV603" s="109"/>
      <c r="BW603" s="109"/>
      <c r="BX603" s="109"/>
      <c r="BY603" s="109"/>
      <c r="BZ603" s="109"/>
      <c r="CA603" s="109"/>
      <c r="CB603" s="109"/>
      <c r="CC603" s="109"/>
      <c r="CD603" s="109"/>
      <c r="CE603" s="109"/>
      <c r="CF603" s="109"/>
      <c r="CG603" s="109"/>
      <c r="CH603" s="109"/>
      <c r="CI603" s="109"/>
      <c r="CJ603" s="109"/>
      <c r="CK603" s="109"/>
      <c r="CL603" s="109"/>
      <c r="CM603" s="109"/>
      <c r="CN603" s="109"/>
      <c r="CO603" s="109"/>
      <c r="CP603" s="109"/>
      <c r="CQ603" s="109"/>
      <c r="CR603" s="109"/>
      <c r="CS603" s="109"/>
      <c r="CT603" s="109"/>
      <c r="CU603" s="109"/>
      <c r="CV603" s="109"/>
      <c r="CW603" s="109"/>
      <c r="CX603" s="109"/>
      <c r="CY603" s="109"/>
      <c r="CZ603" s="109"/>
      <c r="DA603" s="109"/>
      <c r="DB603" s="109"/>
      <c r="DC603" s="109"/>
      <c r="DD603" s="109"/>
      <c r="DE603" s="109"/>
      <c r="DF603" s="109"/>
      <c r="DG603" s="109"/>
      <c r="DH603" s="109"/>
      <c r="DI603" s="109"/>
      <c r="DJ603" s="109"/>
      <c r="DK603" s="109"/>
      <c r="DL603" s="109"/>
      <c r="DM603" s="109"/>
      <c r="DN603" s="109"/>
      <c r="DO603" s="109"/>
      <c r="DP603" s="109"/>
      <c r="DQ603" s="109"/>
      <c r="DR603" s="109"/>
      <c r="DS603" s="109"/>
      <c r="DT603" s="109"/>
      <c r="DU603" s="109"/>
      <c r="DV603" s="109"/>
      <c r="DW603" s="109"/>
      <c r="DX603" s="109"/>
      <c r="DY603" s="109"/>
      <c r="DZ603" s="109"/>
      <c r="EA603" s="109"/>
      <c r="EB603" s="109"/>
      <c r="EC603" s="109"/>
      <c r="ED603" s="109"/>
      <c r="EE603" s="109"/>
      <c r="EF603" s="109"/>
      <c r="EG603" s="109"/>
      <c r="EH603" s="109"/>
      <c r="EI603" s="109"/>
      <c r="EJ603" s="109"/>
      <c r="EK603" s="109"/>
      <c r="EL603" s="109"/>
      <c r="EM603" s="109"/>
      <c r="EN603" s="109"/>
      <c r="EO603" s="109"/>
      <c r="EP603" s="109"/>
      <c r="EQ603" s="109"/>
      <c r="ER603" s="109"/>
      <c r="ES603" s="109"/>
      <c r="ET603" s="109"/>
      <c r="EU603" s="109"/>
      <c r="EV603" s="109"/>
      <c r="EW603" s="109"/>
      <c r="EX603" s="109"/>
      <c r="EY603" s="109"/>
      <c r="EZ603" s="109"/>
      <c r="FA603" s="109"/>
      <c r="FB603" s="109"/>
      <c r="FC603" s="109"/>
      <c r="FD603" s="109"/>
      <c r="FE603" s="109"/>
      <c r="FF603" s="109"/>
      <c r="FG603" s="109"/>
      <c r="FH603" s="109"/>
      <c r="FI603" s="109"/>
      <c r="FJ603" s="109"/>
      <c r="FK603" s="109"/>
      <c r="FL603" s="109"/>
      <c r="FM603" s="109"/>
      <c r="FN603" s="109"/>
      <c r="FO603" s="109"/>
      <c r="FP603" s="109"/>
      <c r="FQ603" s="109"/>
      <c r="FR603" s="109"/>
      <c r="FS603" s="109"/>
      <c r="FT603" s="109"/>
      <c r="FU603" s="109"/>
      <c r="FV603" s="109"/>
      <c r="FW603" s="109"/>
      <c r="FX603" s="109"/>
      <c r="FY603" s="109"/>
      <c r="FZ603" s="109"/>
      <c r="GA603" s="109"/>
      <c r="GB603" s="109"/>
      <c r="GC603" s="109"/>
      <c r="GD603" s="109"/>
      <c r="GE603" s="109"/>
      <c r="GF603" s="109"/>
      <c r="GG603" s="109"/>
      <c r="GH603" s="109"/>
      <c r="GI603" s="109"/>
      <c r="GJ603" s="109"/>
      <c r="GK603" s="109"/>
      <c r="GL603" s="109"/>
      <c r="GM603" s="109"/>
      <c r="GN603" s="109"/>
      <c r="GO603" s="109"/>
      <c r="GP603" s="109"/>
      <c r="GQ603" s="109"/>
      <c r="GR603" s="109"/>
      <c r="GS603" s="109"/>
      <c r="GT603" s="109"/>
      <c r="GU603" s="109"/>
      <c r="GV603" s="109"/>
      <c r="GW603" s="109"/>
      <c r="GX603" s="109"/>
      <c r="GY603" s="109"/>
      <c r="GZ603" s="109"/>
      <c r="HA603" s="109"/>
      <c r="HB603" s="109"/>
      <c r="HC603" s="109"/>
      <c r="HD603" s="109"/>
      <c r="HE603" s="109"/>
      <c r="HF603" s="109"/>
      <c r="HG603" s="109"/>
      <c r="HH603" s="109"/>
      <c r="HI603" s="109"/>
      <c r="HJ603" s="109"/>
      <c r="HK603" s="109"/>
      <c r="HL603" s="109"/>
      <c r="HM603" s="109"/>
      <c r="HN603" s="109"/>
      <c r="HO603" s="109"/>
      <c r="HP603" s="109"/>
      <c r="HQ603" s="109"/>
      <c r="HR603" s="109"/>
      <c r="HS603" s="109"/>
      <c r="HT603" s="109"/>
      <c r="HU603" s="109"/>
      <c r="HV603" s="109"/>
      <c r="HW603" s="109"/>
      <c r="HX603" s="109"/>
      <c r="HY603" s="109"/>
      <c r="HZ603" s="109"/>
      <c r="IA603" s="109"/>
      <c r="IB603" s="109"/>
      <c r="IC603" s="109"/>
      <c r="ID603" s="109"/>
      <c r="IE603" s="109"/>
      <c r="IF603" s="109"/>
      <c r="IG603" s="109"/>
      <c r="IH603" s="109"/>
      <c r="II603" s="109"/>
      <c r="IJ603" s="109"/>
      <c r="IK603" s="109"/>
      <c r="IL603" s="109"/>
      <c r="IM603" s="109"/>
      <c r="IN603" s="109"/>
      <c r="IO603" s="109"/>
      <c r="IP603" s="109"/>
      <c r="IQ603" s="109"/>
      <c r="IR603" s="109"/>
      <c r="IS603" s="109"/>
      <c r="IT603" s="109"/>
      <c r="IU603" s="109"/>
      <c r="IV603" s="109"/>
      <c r="IW603" s="109"/>
      <c r="IX603" s="109"/>
      <c r="IY603" s="109"/>
      <c r="IZ603" s="109">
        <v>3</v>
      </c>
      <c r="JA603" s="109"/>
      <c r="JB603" s="109"/>
      <c r="JC603" s="109"/>
      <c r="JD603" s="109"/>
      <c r="JE603" s="109"/>
      <c r="JF603" s="109"/>
      <c r="JG603" s="109"/>
      <c r="JH603" s="109"/>
      <c r="JI603" s="109"/>
      <c r="JJ603" s="109"/>
      <c r="JK603" s="109"/>
      <c r="JL603" s="109"/>
      <c r="JM603" s="109"/>
      <c r="JN603" s="109"/>
      <c r="JO603" s="109"/>
      <c r="JP603" s="109"/>
      <c r="JQ603" s="109"/>
      <c r="JR603" s="109"/>
      <c r="JS603" s="109"/>
      <c r="JT603" s="109"/>
      <c r="JU603" s="109"/>
      <c r="JV603" s="109"/>
      <c r="JW603" s="109"/>
      <c r="JX603" s="109"/>
      <c r="JY603" s="109"/>
      <c r="JZ603" s="109"/>
      <c r="KA603" s="109"/>
      <c r="KB603" s="109"/>
      <c r="KC603" s="109"/>
      <c r="KD603" s="109"/>
      <c r="KE603" s="109"/>
      <c r="KF603" s="109"/>
      <c r="KG603" s="109"/>
      <c r="KH603" s="109"/>
      <c r="KI603" s="109"/>
      <c r="KJ603" s="109"/>
      <c r="KK603" s="109"/>
      <c r="KL603" s="109"/>
      <c r="KM603" s="109"/>
      <c r="KN603" s="109"/>
      <c r="KO603" s="109">
        <v>3.6</v>
      </c>
      <c r="KP603" s="109"/>
      <c r="KQ603" s="109"/>
      <c r="KR603" s="109"/>
      <c r="KS603" s="109"/>
      <c r="KT603" s="109"/>
      <c r="KU603" s="109"/>
      <c r="KV603" s="109"/>
      <c r="KW603" s="109"/>
      <c r="KX603" s="109"/>
      <c r="KY603" s="109"/>
      <c r="KZ603" s="109"/>
      <c r="LA603" s="109"/>
      <c r="LB603" s="109"/>
      <c r="LC603" s="109"/>
      <c r="LD603" s="109"/>
      <c r="LE603" s="109"/>
      <c r="LF603" s="109"/>
      <c r="LG603" s="109"/>
      <c r="LH603" s="109"/>
      <c r="LI603" s="109"/>
      <c r="LJ603" s="109"/>
      <c r="LK603" s="109"/>
      <c r="LL603" s="109"/>
      <c r="LM603" s="109"/>
      <c r="LN603" s="109"/>
      <c r="LO603" s="109"/>
      <c r="LP603" s="109"/>
      <c r="LQ603" s="109"/>
      <c r="LR603" s="109"/>
      <c r="LS603" s="109"/>
      <c r="LT603" s="109"/>
      <c r="LU603" s="109"/>
      <c r="LV603" s="109"/>
      <c r="LW603" s="109"/>
      <c r="LX603" s="109"/>
      <c r="LY603" s="109"/>
      <c r="LZ603" s="109"/>
      <c r="MA603" s="109"/>
      <c r="MB603" s="109"/>
      <c r="MC603" s="109"/>
      <c r="MD603" s="109"/>
      <c r="ME603" s="109"/>
      <c r="MF603" s="109"/>
      <c r="MG603" s="109"/>
      <c r="MH603" s="109"/>
      <c r="MI603" s="109"/>
      <c r="MJ603" s="109"/>
      <c r="MK603" s="109"/>
      <c r="ML603" s="109"/>
      <c r="MM603" s="109"/>
      <c r="MN603" s="109"/>
      <c r="MO603" s="109"/>
      <c r="MP603" s="109"/>
      <c r="MQ603" s="109"/>
      <c r="MR603" s="109"/>
      <c r="MS603" s="109"/>
      <c r="MT603" s="109"/>
      <c r="MU603" s="109"/>
      <c r="MV603" s="109"/>
      <c r="MW603" s="109"/>
      <c r="MX603" s="109"/>
      <c r="MY603" s="109"/>
      <c r="MZ603" s="109"/>
      <c r="NA603" s="109"/>
      <c r="NB603" s="109"/>
      <c r="NC603" s="109"/>
      <c r="ND603" s="109"/>
      <c r="NE603" s="109"/>
      <c r="NF603" s="109"/>
      <c r="NG603" s="109"/>
      <c r="NH603" s="109"/>
      <c r="NI603" s="109"/>
      <c r="NJ603" s="109"/>
      <c r="NK603" s="109"/>
      <c r="NL603" s="109"/>
      <c r="NM603" s="109"/>
      <c r="NN603" s="109"/>
      <c r="NO603" s="109"/>
      <c r="NP603" s="109"/>
      <c r="NQ603" s="109"/>
      <c r="NR603" s="109"/>
      <c r="NS603" s="109"/>
      <c r="NT603" s="109"/>
      <c r="NU603" s="109"/>
      <c r="NV603" s="109"/>
      <c r="NW603" s="109"/>
      <c r="NX603" s="109"/>
      <c r="NY603" s="109"/>
      <c r="NZ603" s="109"/>
      <c r="OA603" s="109"/>
      <c r="OB603" s="109"/>
      <c r="OC603" s="109"/>
      <c r="OD603" s="109"/>
      <c r="OE603" s="109"/>
      <c r="OF603" s="109"/>
      <c r="OG603" s="109"/>
      <c r="OH603" s="109"/>
      <c r="OI603" s="109"/>
      <c r="OJ603" s="109"/>
      <c r="OK603" s="109"/>
      <c r="OL603" s="109"/>
      <c r="OM603" s="109"/>
      <c r="ON603" s="109"/>
      <c r="OO603" s="109"/>
      <c r="OP603" s="109"/>
      <c r="OQ603" s="109"/>
      <c r="OR603" s="109"/>
      <c r="OS603" s="109"/>
      <c r="OT603" s="109"/>
      <c r="OU603" s="109"/>
      <c r="OV603" s="109"/>
      <c r="OW603" s="109"/>
      <c r="OX603" s="109"/>
      <c r="OY603" s="109"/>
      <c r="OZ603" s="109"/>
      <c r="PA603" s="109"/>
      <c r="PB603" s="109"/>
      <c r="PC603" s="109"/>
      <c r="PD603" s="109"/>
      <c r="PE603" s="109"/>
      <c r="PF603" s="109"/>
      <c r="PG603" s="109"/>
      <c r="PH603" s="109"/>
      <c r="PI603" s="109"/>
      <c r="PJ603" s="109"/>
      <c r="PK603" s="109"/>
      <c r="PL603" s="109"/>
      <c r="PM603" s="109"/>
      <c r="PN603" s="109"/>
      <c r="PO603" s="109"/>
      <c r="PP603" s="109"/>
      <c r="PQ603" s="109"/>
      <c r="PR603" s="109"/>
      <c r="PS603" s="109"/>
      <c r="PT603" s="109"/>
      <c r="PU603" s="109"/>
      <c r="PV603" s="109"/>
      <c r="PW603" s="109"/>
      <c r="PX603" s="109"/>
      <c r="PY603" s="109"/>
      <c r="PZ603" s="109"/>
      <c r="QA603" s="109"/>
      <c r="QB603" s="109"/>
      <c r="QC603" s="109"/>
      <c r="QD603" s="109"/>
      <c r="QE603" s="109"/>
      <c r="QF603" s="109"/>
      <c r="QG603" s="109"/>
      <c r="QH603" s="109"/>
      <c r="QI603" s="109"/>
      <c r="QJ603" s="109"/>
      <c r="QK603" s="23">
        <f t="shared" si="9"/>
        <v>6.6</v>
      </c>
      <c r="QL603" s="125"/>
      <c r="QM603" s="125"/>
      <c r="QN603" s="125"/>
      <c r="QO603" s="125"/>
      <c r="QP603" s="125"/>
      <c r="QQ603" s="125"/>
      <c r="QR603" s="125"/>
    </row>
    <row r="604" spans="1:460" s="5" customFormat="1" ht="12.75" customHeight="1" x14ac:dyDescent="0.2">
      <c r="A604" s="52">
        <v>44803</v>
      </c>
      <c r="B604" s="90" t="s">
        <v>371</v>
      </c>
      <c r="C604" s="107"/>
      <c r="D604" s="107"/>
      <c r="E604" s="108"/>
      <c r="F604" s="108"/>
      <c r="G604" s="108"/>
      <c r="H604" s="108"/>
      <c r="I604" s="108"/>
      <c r="J604" s="108"/>
      <c r="K604" s="108"/>
      <c r="L604" s="108"/>
      <c r="M604" s="108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 s="109"/>
      <c r="BD604" s="109"/>
      <c r="BE604" s="109"/>
      <c r="BF604" s="109"/>
      <c r="BG604" s="109"/>
      <c r="BH604" s="109"/>
      <c r="BI604" s="109"/>
      <c r="BJ604" s="109"/>
      <c r="BK604" s="109"/>
      <c r="BL604" s="109"/>
      <c r="BM604" s="109"/>
      <c r="BN604" s="109"/>
      <c r="BO604" s="109"/>
      <c r="BP604" s="109"/>
      <c r="BQ604" s="109"/>
      <c r="BR604" s="109"/>
      <c r="BS604" s="109"/>
      <c r="BT604" s="109"/>
      <c r="BU604" s="109"/>
      <c r="BV604" s="109"/>
      <c r="BW604" s="109"/>
      <c r="BX604" s="109"/>
      <c r="BY604" s="109"/>
      <c r="BZ604" s="109"/>
      <c r="CA604" s="109"/>
      <c r="CB604" s="109"/>
      <c r="CC604" s="109"/>
      <c r="CD604" s="109"/>
      <c r="CE604" s="109"/>
      <c r="CF604" s="109"/>
      <c r="CG604" s="109"/>
      <c r="CH604" s="109"/>
      <c r="CI604" s="109"/>
      <c r="CJ604" s="109"/>
      <c r="CK604" s="109"/>
      <c r="CL604" s="109"/>
      <c r="CM604" s="109"/>
      <c r="CN604" s="109"/>
      <c r="CO604" s="109"/>
      <c r="CP604" s="109"/>
      <c r="CQ604" s="109"/>
      <c r="CR604" s="109"/>
      <c r="CS604" s="109"/>
      <c r="CT604" s="109"/>
      <c r="CU604" s="109"/>
      <c r="CV604" s="109"/>
      <c r="CW604" s="109"/>
      <c r="CX604" s="109"/>
      <c r="CY604" s="109"/>
      <c r="CZ604" s="109"/>
      <c r="DA604" s="109"/>
      <c r="DB604" s="109"/>
      <c r="DC604" s="109"/>
      <c r="DD604" s="109"/>
      <c r="DE604" s="109"/>
      <c r="DF604" s="109"/>
      <c r="DG604" s="109"/>
      <c r="DH604" s="109"/>
      <c r="DI604" s="109"/>
      <c r="DJ604" s="109"/>
      <c r="DK604" s="109"/>
      <c r="DL604" s="109"/>
      <c r="DM604" s="109"/>
      <c r="DN604" s="109"/>
      <c r="DO604" s="109"/>
      <c r="DP604" s="109"/>
      <c r="DQ604" s="109"/>
      <c r="DR604" s="109"/>
      <c r="DS604" s="109"/>
      <c r="DT604" s="109"/>
      <c r="DU604" s="109"/>
      <c r="DV604" s="109"/>
      <c r="DW604" s="109"/>
      <c r="DX604" s="109"/>
      <c r="DY604" s="109"/>
      <c r="DZ604" s="109"/>
      <c r="EA604" s="109"/>
      <c r="EB604" s="109"/>
      <c r="EC604" s="109"/>
      <c r="ED604" s="109"/>
      <c r="EE604" s="109"/>
      <c r="EF604" s="109"/>
      <c r="EG604" s="109"/>
      <c r="EH604" s="109"/>
      <c r="EI604" s="109"/>
      <c r="EJ604" s="109"/>
      <c r="EK604" s="109"/>
      <c r="EL604" s="109"/>
      <c r="EM604" s="109"/>
      <c r="EN604" s="109"/>
      <c r="EO604" s="109"/>
      <c r="EP604" s="109"/>
      <c r="EQ604" s="109"/>
      <c r="ER604" s="109"/>
      <c r="ES604" s="109"/>
      <c r="ET604" s="109"/>
      <c r="EU604" s="109"/>
      <c r="EV604" s="109"/>
      <c r="EW604" s="109"/>
      <c r="EX604" s="109"/>
      <c r="EY604" s="109"/>
      <c r="EZ604" s="109"/>
      <c r="FA604" s="109"/>
      <c r="FB604" s="109"/>
      <c r="FC604" s="109"/>
      <c r="FD604" s="109"/>
      <c r="FE604" s="109"/>
      <c r="FF604" s="109"/>
      <c r="FG604" s="109"/>
      <c r="FH604" s="109"/>
      <c r="FI604" s="109"/>
      <c r="FJ604" s="109"/>
      <c r="FK604" s="109"/>
      <c r="FL604" s="109"/>
      <c r="FM604" s="109"/>
      <c r="FN604" s="109"/>
      <c r="FO604" s="109"/>
      <c r="FP604" s="109"/>
      <c r="FQ604" s="109"/>
      <c r="FR604" s="109"/>
      <c r="FS604" s="109"/>
      <c r="FT604" s="109"/>
      <c r="FU604" s="109"/>
      <c r="FV604" s="109"/>
      <c r="FW604" s="109"/>
      <c r="FX604" s="109"/>
      <c r="FY604" s="109"/>
      <c r="FZ604" s="109"/>
      <c r="GA604" s="109"/>
      <c r="GB604" s="109"/>
      <c r="GC604" s="109"/>
      <c r="GD604" s="109"/>
      <c r="GE604" s="109"/>
      <c r="GF604" s="109"/>
      <c r="GG604" s="109"/>
      <c r="GH604" s="109"/>
      <c r="GI604" s="109"/>
      <c r="GJ604" s="109"/>
      <c r="GK604" s="109"/>
      <c r="GL604" s="109"/>
      <c r="GM604" s="109"/>
      <c r="GN604" s="109"/>
      <c r="GO604" s="109"/>
      <c r="GP604" s="109"/>
      <c r="GQ604" s="109"/>
      <c r="GR604" s="109"/>
      <c r="GS604" s="109"/>
      <c r="GT604" s="109"/>
      <c r="GU604" s="109"/>
      <c r="GV604" s="109"/>
      <c r="GW604" s="109"/>
      <c r="GX604" s="109"/>
      <c r="GY604" s="109"/>
      <c r="GZ604" s="109"/>
      <c r="HA604" s="109"/>
      <c r="HB604" s="109"/>
      <c r="HC604" s="109"/>
      <c r="HD604" s="109"/>
      <c r="HE604" s="109"/>
      <c r="HF604" s="109"/>
      <c r="HG604" s="109"/>
      <c r="HH604" s="109"/>
      <c r="HI604" s="109"/>
      <c r="HJ604" s="109"/>
      <c r="HK604" s="109"/>
      <c r="HL604" s="109"/>
      <c r="HM604" s="109"/>
      <c r="HN604" s="109"/>
      <c r="HO604" s="109"/>
      <c r="HP604" s="109"/>
      <c r="HQ604" s="109"/>
      <c r="HR604" s="109"/>
      <c r="HS604" s="109"/>
      <c r="HT604" s="109"/>
      <c r="HU604" s="109"/>
      <c r="HV604" s="109"/>
      <c r="HW604" s="109"/>
      <c r="HX604" s="109"/>
      <c r="HY604" s="109"/>
      <c r="HZ604" s="109"/>
      <c r="IA604" s="109"/>
      <c r="IB604" s="109"/>
      <c r="IC604" s="109"/>
      <c r="ID604" s="109"/>
      <c r="IE604" s="109"/>
      <c r="IF604" s="109"/>
      <c r="IG604" s="109"/>
      <c r="IH604" s="109"/>
      <c r="II604" s="109"/>
      <c r="IJ604" s="109"/>
      <c r="IK604" s="109"/>
      <c r="IL604" s="109"/>
      <c r="IM604" s="109"/>
      <c r="IN604" s="109"/>
      <c r="IO604" s="109"/>
      <c r="IP604" s="109"/>
      <c r="IQ604" s="109"/>
      <c r="IR604" s="109"/>
      <c r="IS604" s="109"/>
      <c r="IT604" s="109"/>
      <c r="IU604" s="109"/>
      <c r="IV604" s="109"/>
      <c r="IW604" s="109"/>
      <c r="IX604" s="109"/>
      <c r="IY604" s="109">
        <v>150</v>
      </c>
      <c r="IZ604" s="109"/>
      <c r="JA604" s="109"/>
      <c r="JB604" s="109"/>
      <c r="JC604" s="109"/>
      <c r="JD604" s="109"/>
      <c r="JE604" s="109"/>
      <c r="JF604" s="109"/>
      <c r="JG604" s="109"/>
      <c r="JH604" s="109"/>
      <c r="JI604" s="109"/>
      <c r="JJ604" s="109"/>
      <c r="JK604" s="109"/>
      <c r="JL604" s="109"/>
      <c r="JM604" s="109"/>
      <c r="JN604" s="109"/>
      <c r="JO604" s="109"/>
      <c r="JP604" s="109"/>
      <c r="JQ604" s="109"/>
      <c r="JR604" s="109"/>
      <c r="JS604" s="109"/>
      <c r="JT604" s="109"/>
      <c r="JU604" s="109"/>
      <c r="JV604" s="109"/>
      <c r="JW604" s="109"/>
      <c r="JX604" s="109"/>
      <c r="JY604" s="109"/>
      <c r="JZ604" s="109"/>
      <c r="KA604" s="109"/>
      <c r="KB604" s="109"/>
      <c r="KC604" s="109"/>
      <c r="KD604" s="109"/>
      <c r="KE604" s="109"/>
      <c r="KF604" s="109"/>
      <c r="KG604" s="109"/>
      <c r="KH604" s="109"/>
      <c r="KI604" s="109"/>
      <c r="KJ604" s="109"/>
      <c r="KK604" s="109"/>
      <c r="KL604" s="109"/>
      <c r="KM604" s="109"/>
      <c r="KN604" s="109"/>
      <c r="KO604" s="109"/>
      <c r="KP604" s="109"/>
      <c r="KQ604" s="109"/>
      <c r="KR604" s="109"/>
      <c r="KS604" s="109"/>
      <c r="KT604" s="109"/>
      <c r="KU604" s="109"/>
      <c r="KV604" s="109"/>
      <c r="KW604" s="109"/>
      <c r="KX604" s="109"/>
      <c r="KY604" s="109"/>
      <c r="KZ604" s="109"/>
      <c r="LA604" s="109"/>
      <c r="LB604" s="109"/>
      <c r="LC604" s="109"/>
      <c r="LD604" s="109"/>
      <c r="LE604" s="109"/>
      <c r="LF604" s="109"/>
      <c r="LG604" s="109"/>
      <c r="LH604" s="109"/>
      <c r="LI604" s="109"/>
      <c r="LJ604" s="109"/>
      <c r="LK604" s="109"/>
      <c r="LL604" s="109"/>
      <c r="LM604" s="109"/>
      <c r="LN604" s="109"/>
      <c r="LO604" s="109"/>
      <c r="LP604" s="109"/>
      <c r="LQ604" s="109"/>
      <c r="LR604" s="109"/>
      <c r="LS604" s="109"/>
      <c r="LT604" s="109"/>
      <c r="LU604" s="109"/>
      <c r="LV604" s="109"/>
      <c r="LW604" s="109"/>
      <c r="LX604" s="109"/>
      <c r="LY604" s="109"/>
      <c r="LZ604" s="109"/>
      <c r="MA604" s="109"/>
      <c r="MB604" s="109"/>
      <c r="MC604" s="109"/>
      <c r="MD604" s="109"/>
      <c r="ME604" s="109"/>
      <c r="MF604" s="109"/>
      <c r="MG604" s="109"/>
      <c r="MH604" s="109"/>
      <c r="MI604" s="109"/>
      <c r="MJ604" s="109"/>
      <c r="MK604" s="109"/>
      <c r="ML604" s="109"/>
      <c r="MM604" s="109"/>
      <c r="MN604" s="109"/>
      <c r="MO604" s="109"/>
      <c r="MP604" s="109"/>
      <c r="MQ604" s="109"/>
      <c r="MR604" s="109"/>
      <c r="MS604" s="109"/>
      <c r="MT604" s="109"/>
      <c r="MU604" s="109"/>
      <c r="MV604" s="109"/>
      <c r="MW604" s="109"/>
      <c r="MX604" s="109"/>
      <c r="MY604" s="109"/>
      <c r="MZ604" s="109"/>
      <c r="NA604" s="109"/>
      <c r="NB604" s="109"/>
      <c r="NC604" s="109"/>
      <c r="ND604" s="109"/>
      <c r="NE604" s="109"/>
      <c r="NF604" s="109"/>
      <c r="NG604" s="109"/>
      <c r="NH604" s="109"/>
      <c r="NI604" s="109"/>
      <c r="NJ604" s="109"/>
      <c r="NK604" s="109"/>
      <c r="NL604" s="109"/>
      <c r="NM604" s="109"/>
      <c r="NN604" s="109"/>
      <c r="NO604" s="109"/>
      <c r="NP604" s="109"/>
      <c r="NQ604" s="109"/>
      <c r="NR604" s="109"/>
      <c r="NS604" s="109"/>
      <c r="NT604" s="109"/>
      <c r="NU604" s="109"/>
      <c r="NV604" s="109"/>
      <c r="NW604" s="109"/>
      <c r="NX604" s="109"/>
      <c r="NY604" s="109"/>
      <c r="NZ604" s="109"/>
      <c r="OA604" s="109"/>
      <c r="OB604" s="109"/>
      <c r="OC604" s="109"/>
      <c r="OD604" s="109"/>
      <c r="OE604" s="109"/>
      <c r="OF604" s="109"/>
      <c r="OG604" s="109"/>
      <c r="OH604" s="109"/>
      <c r="OI604" s="109"/>
      <c r="OJ604" s="109"/>
      <c r="OK604" s="109"/>
      <c r="OL604" s="109"/>
      <c r="OM604" s="109"/>
      <c r="ON604" s="109"/>
      <c r="OO604" s="109"/>
      <c r="OP604" s="109"/>
      <c r="OQ604" s="109"/>
      <c r="OR604" s="109"/>
      <c r="OS604" s="109"/>
      <c r="OT604" s="109"/>
      <c r="OU604" s="109"/>
      <c r="OV604" s="109"/>
      <c r="OW604" s="109"/>
      <c r="OX604" s="109"/>
      <c r="OY604" s="109"/>
      <c r="OZ604" s="109"/>
      <c r="PA604" s="109"/>
      <c r="PB604" s="109"/>
      <c r="PC604" s="109"/>
      <c r="PD604" s="109"/>
      <c r="PE604" s="109"/>
      <c r="PF604" s="109"/>
      <c r="PG604" s="109"/>
      <c r="PH604" s="109"/>
      <c r="PI604" s="109"/>
      <c r="PJ604" s="109"/>
      <c r="PK604" s="109"/>
      <c r="PL604" s="109"/>
      <c r="PM604" s="109"/>
      <c r="PN604" s="109"/>
      <c r="PO604" s="109"/>
      <c r="PP604" s="109"/>
      <c r="PQ604" s="109"/>
      <c r="PR604" s="109"/>
      <c r="PS604" s="109"/>
      <c r="PT604" s="109"/>
      <c r="PU604" s="109"/>
      <c r="PV604" s="109"/>
      <c r="PW604" s="109"/>
      <c r="PX604" s="109"/>
      <c r="PY604" s="109"/>
      <c r="PZ604" s="109"/>
      <c r="QA604" s="109"/>
      <c r="QB604" s="109"/>
      <c r="QC604" s="109"/>
      <c r="QD604" s="109"/>
      <c r="QE604" s="109"/>
      <c r="QF604" s="109"/>
      <c r="QG604" s="109"/>
      <c r="QH604" s="109"/>
      <c r="QI604" s="109"/>
      <c r="QJ604" s="109"/>
      <c r="QK604" s="23">
        <f t="shared" si="9"/>
        <v>150</v>
      </c>
      <c r="QL604" s="125"/>
      <c r="QM604" s="125"/>
      <c r="QN604" s="125"/>
      <c r="QO604" s="125"/>
      <c r="QP604" s="125"/>
      <c r="QQ604" s="125"/>
      <c r="QR604" s="125"/>
    </row>
    <row r="605" spans="1:460" s="5" customFormat="1" ht="12.75" customHeight="1" x14ac:dyDescent="0.2">
      <c r="A605" s="52">
        <v>44804</v>
      </c>
      <c r="B605" s="98" t="s">
        <v>343</v>
      </c>
      <c r="C605" s="107"/>
      <c r="D605" s="107"/>
      <c r="E605" s="108"/>
      <c r="F605" s="108"/>
      <c r="G605" s="108"/>
      <c r="H605" s="108"/>
      <c r="I605" s="108"/>
      <c r="J605" s="108"/>
      <c r="K605" s="108"/>
      <c r="L605" s="108"/>
      <c r="M605" s="108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 s="109"/>
      <c r="BD605" s="109"/>
      <c r="BE605" s="109"/>
      <c r="BF605" s="109"/>
      <c r="BG605" s="109"/>
      <c r="BH605" s="109"/>
      <c r="BI605" s="109"/>
      <c r="BJ605" s="109"/>
      <c r="BK605" s="109"/>
      <c r="BL605" s="109"/>
      <c r="BM605" s="109"/>
      <c r="BN605" s="109"/>
      <c r="BO605" s="109"/>
      <c r="BP605" s="109"/>
      <c r="BQ605" s="109"/>
      <c r="BR605" s="109"/>
      <c r="BS605" s="109"/>
      <c r="BT605" s="109"/>
      <c r="BU605" s="109"/>
      <c r="BV605" s="109"/>
      <c r="BW605" s="109"/>
      <c r="BX605" s="109"/>
      <c r="BY605" s="109"/>
      <c r="BZ605" s="109"/>
      <c r="CA605" s="109"/>
      <c r="CB605" s="109"/>
      <c r="CC605" s="109"/>
      <c r="CD605" s="109"/>
      <c r="CE605" s="109"/>
      <c r="CF605" s="109"/>
      <c r="CG605" s="109"/>
      <c r="CH605" s="109"/>
      <c r="CI605" s="109"/>
      <c r="CJ605" s="109"/>
      <c r="CK605" s="109"/>
      <c r="CL605" s="109"/>
      <c r="CM605" s="109"/>
      <c r="CN605" s="109"/>
      <c r="CO605" s="109"/>
      <c r="CP605" s="109"/>
      <c r="CQ605" s="109"/>
      <c r="CR605" s="109"/>
      <c r="CS605" s="109"/>
      <c r="CT605" s="109"/>
      <c r="CU605" s="109"/>
      <c r="CV605" s="109"/>
      <c r="CW605" s="109"/>
      <c r="CX605" s="109"/>
      <c r="CY605" s="109"/>
      <c r="CZ605" s="109"/>
      <c r="DA605" s="109"/>
      <c r="DB605" s="109"/>
      <c r="DC605" s="109"/>
      <c r="DD605" s="109"/>
      <c r="DE605" s="109"/>
      <c r="DF605" s="109"/>
      <c r="DG605" s="109"/>
      <c r="DH605" s="109"/>
      <c r="DI605" s="109"/>
      <c r="DJ605" s="109"/>
      <c r="DK605" s="109"/>
      <c r="DL605" s="109"/>
      <c r="DM605" s="109"/>
      <c r="DN605" s="109"/>
      <c r="DO605" s="109"/>
      <c r="DP605" s="109"/>
      <c r="DQ605" s="109"/>
      <c r="DR605" s="109"/>
      <c r="DS605" s="109"/>
      <c r="DT605" s="109"/>
      <c r="DU605" s="109"/>
      <c r="DV605" s="109"/>
      <c r="DW605" s="109"/>
      <c r="DX605" s="109"/>
      <c r="DY605" s="109"/>
      <c r="DZ605" s="109"/>
      <c r="EA605" s="109"/>
      <c r="EB605" s="109"/>
      <c r="EC605" s="109"/>
      <c r="ED605" s="109"/>
      <c r="EE605" s="109"/>
      <c r="EF605" s="109"/>
      <c r="EG605" s="109"/>
      <c r="EH605" s="109"/>
      <c r="EI605" s="109"/>
      <c r="EJ605" s="109"/>
      <c r="EK605" s="109"/>
      <c r="EL605" s="109"/>
      <c r="EM605" s="109"/>
      <c r="EN605" s="109"/>
      <c r="EO605" s="109"/>
      <c r="EP605" s="109"/>
      <c r="EQ605" s="109"/>
      <c r="ER605" s="109"/>
      <c r="ES605" s="109"/>
      <c r="ET605" s="109"/>
      <c r="EU605" s="109"/>
      <c r="EV605" s="109"/>
      <c r="EW605" s="109"/>
      <c r="EX605" s="109"/>
      <c r="EY605" s="109"/>
      <c r="EZ605" s="109"/>
      <c r="FA605" s="109"/>
      <c r="FB605" s="109"/>
      <c r="FC605" s="109"/>
      <c r="FD605" s="109"/>
      <c r="FE605" s="109"/>
      <c r="FF605" s="109"/>
      <c r="FG605" s="109"/>
      <c r="FH605" s="109"/>
      <c r="FI605" s="109"/>
      <c r="FJ605" s="109"/>
      <c r="FK605" s="109"/>
      <c r="FL605" s="109"/>
      <c r="FM605" s="109"/>
      <c r="FN605" s="109"/>
      <c r="FO605" s="109"/>
      <c r="FP605" s="109"/>
      <c r="FQ605" s="109"/>
      <c r="FR605" s="109"/>
      <c r="FS605" s="109"/>
      <c r="FT605" s="109"/>
      <c r="FU605" s="109"/>
      <c r="FV605" s="109"/>
      <c r="FW605" s="109"/>
      <c r="FX605" s="109"/>
      <c r="FY605" s="109"/>
      <c r="FZ605" s="109"/>
      <c r="GA605" s="109"/>
      <c r="GB605" s="109"/>
      <c r="GC605" s="109"/>
      <c r="GD605" s="109"/>
      <c r="GE605" s="109"/>
      <c r="GF605" s="109"/>
      <c r="GG605" s="109"/>
      <c r="GH605" s="109"/>
      <c r="GI605" s="109"/>
      <c r="GJ605" s="109"/>
      <c r="GK605" s="109"/>
      <c r="GL605" s="109"/>
      <c r="GM605" s="109"/>
      <c r="GN605" s="109">
        <v>10</v>
      </c>
      <c r="GO605" s="109"/>
      <c r="GP605" s="109"/>
      <c r="GQ605" s="109"/>
      <c r="GR605" s="109"/>
      <c r="GS605" s="109"/>
      <c r="GT605" s="109"/>
      <c r="GU605" s="109"/>
      <c r="GV605" s="109"/>
      <c r="GW605" s="109"/>
      <c r="GX605" s="109"/>
      <c r="GY605" s="109"/>
      <c r="GZ605" s="109"/>
      <c r="HA605" s="109"/>
      <c r="HB605" s="109"/>
      <c r="HC605" s="109"/>
      <c r="HD605" s="109"/>
      <c r="HE605" s="109"/>
      <c r="HF605" s="109"/>
      <c r="HG605" s="109"/>
      <c r="HH605" s="109"/>
      <c r="HI605" s="109"/>
      <c r="HJ605" s="109"/>
      <c r="HK605" s="109"/>
      <c r="HL605" s="109"/>
      <c r="HM605" s="109"/>
      <c r="HN605" s="109"/>
      <c r="HO605" s="109"/>
      <c r="HP605" s="109"/>
      <c r="HQ605" s="109"/>
      <c r="HR605" s="109"/>
      <c r="HS605" s="109"/>
      <c r="HT605" s="109"/>
      <c r="HU605" s="109"/>
      <c r="HV605" s="109"/>
      <c r="HW605" s="109"/>
      <c r="HX605" s="109"/>
      <c r="HY605" s="109"/>
      <c r="HZ605" s="109"/>
      <c r="IA605" s="109"/>
      <c r="IB605" s="109"/>
      <c r="IC605" s="109"/>
      <c r="ID605" s="109"/>
      <c r="IE605" s="109"/>
      <c r="IF605" s="109"/>
      <c r="IG605" s="109"/>
      <c r="IH605" s="109"/>
      <c r="II605" s="109"/>
      <c r="IJ605" s="109"/>
      <c r="IK605" s="109"/>
      <c r="IL605" s="109"/>
      <c r="IM605" s="109"/>
      <c r="IN605" s="109"/>
      <c r="IO605" s="109"/>
      <c r="IP605" s="109"/>
      <c r="IQ605" s="109"/>
      <c r="IR605" s="109"/>
      <c r="IS605" s="109"/>
      <c r="IT605" s="109"/>
      <c r="IU605" s="109"/>
      <c r="IV605" s="109"/>
      <c r="IW605" s="109"/>
      <c r="IX605" s="109"/>
      <c r="IY605" s="109"/>
      <c r="IZ605" s="109"/>
      <c r="JA605" s="109"/>
      <c r="JB605" s="109"/>
      <c r="JC605" s="109"/>
      <c r="JD605" s="109"/>
      <c r="JE605" s="109"/>
      <c r="JF605" s="109"/>
      <c r="JG605" s="109"/>
      <c r="JH605" s="109"/>
      <c r="JI605" s="109"/>
      <c r="JJ605" s="109"/>
      <c r="JK605" s="109"/>
      <c r="JL605" s="109"/>
      <c r="JM605" s="109"/>
      <c r="JN605" s="109"/>
      <c r="JO605" s="109"/>
      <c r="JP605" s="109"/>
      <c r="JQ605" s="109"/>
      <c r="JR605" s="109"/>
      <c r="JS605" s="109"/>
      <c r="JT605" s="109"/>
      <c r="JU605" s="109"/>
      <c r="JV605" s="109"/>
      <c r="JW605" s="109"/>
      <c r="JX605" s="109"/>
      <c r="JY605" s="109"/>
      <c r="JZ605" s="109"/>
      <c r="KA605" s="109"/>
      <c r="KB605" s="109"/>
      <c r="KC605" s="109"/>
      <c r="KD605" s="109"/>
      <c r="KE605" s="109"/>
      <c r="KF605" s="109"/>
      <c r="KG605" s="109"/>
      <c r="KH605" s="109"/>
      <c r="KI605" s="109"/>
      <c r="KJ605" s="109"/>
      <c r="KK605" s="109"/>
      <c r="KL605" s="109"/>
      <c r="KM605" s="109"/>
      <c r="KN605" s="109"/>
      <c r="KO605" s="109"/>
      <c r="KP605" s="109"/>
      <c r="KQ605" s="109"/>
      <c r="KR605" s="109"/>
      <c r="KS605" s="109"/>
      <c r="KT605" s="109"/>
      <c r="KU605" s="109"/>
      <c r="KV605" s="109"/>
      <c r="KW605" s="109"/>
      <c r="KX605" s="109"/>
      <c r="KY605" s="109"/>
      <c r="KZ605" s="109"/>
      <c r="LA605" s="109"/>
      <c r="LB605" s="109"/>
      <c r="LC605" s="109"/>
      <c r="LD605" s="109"/>
      <c r="LE605" s="109"/>
      <c r="LF605" s="109"/>
      <c r="LG605" s="109"/>
      <c r="LH605" s="109"/>
      <c r="LI605" s="109"/>
      <c r="LJ605" s="109"/>
      <c r="LK605" s="109"/>
      <c r="LL605" s="109"/>
      <c r="LM605" s="109"/>
      <c r="LN605" s="109"/>
      <c r="LO605" s="109"/>
      <c r="LP605" s="109"/>
      <c r="LQ605" s="109"/>
      <c r="LR605" s="109"/>
      <c r="LS605" s="109"/>
      <c r="LT605" s="109"/>
      <c r="LU605" s="109"/>
      <c r="LV605" s="109"/>
      <c r="LW605" s="109"/>
      <c r="LX605" s="109"/>
      <c r="LY605" s="109"/>
      <c r="LZ605" s="109"/>
      <c r="MA605" s="109"/>
      <c r="MB605" s="109"/>
      <c r="MC605" s="109"/>
      <c r="MD605" s="109"/>
      <c r="ME605" s="109"/>
      <c r="MF605" s="109"/>
      <c r="MG605" s="109"/>
      <c r="MH605" s="109"/>
      <c r="MI605" s="109"/>
      <c r="MJ605" s="109"/>
      <c r="MK605" s="109"/>
      <c r="ML605" s="109"/>
      <c r="MM605" s="109"/>
      <c r="MN605" s="109"/>
      <c r="MO605" s="109"/>
      <c r="MP605" s="109"/>
      <c r="MQ605" s="109"/>
      <c r="MR605" s="109"/>
      <c r="MS605" s="109"/>
      <c r="MT605" s="109"/>
      <c r="MU605" s="109"/>
      <c r="MV605" s="109"/>
      <c r="MW605" s="109"/>
      <c r="MX605" s="109"/>
      <c r="MY605" s="109"/>
      <c r="MZ605" s="109"/>
      <c r="NA605" s="109"/>
      <c r="NB605" s="109"/>
      <c r="NC605" s="109"/>
      <c r="ND605" s="109"/>
      <c r="NE605" s="109"/>
      <c r="NF605" s="109"/>
      <c r="NG605" s="109"/>
      <c r="NH605" s="109"/>
      <c r="NI605" s="109"/>
      <c r="NJ605" s="109"/>
      <c r="NK605" s="109"/>
      <c r="NL605" s="109"/>
      <c r="NM605" s="109"/>
      <c r="NN605" s="109"/>
      <c r="NO605" s="109"/>
      <c r="NP605" s="109"/>
      <c r="NQ605" s="109"/>
      <c r="NR605" s="109"/>
      <c r="NS605" s="109"/>
      <c r="NT605" s="109"/>
      <c r="NU605" s="109"/>
      <c r="NV605" s="109"/>
      <c r="NW605" s="109"/>
      <c r="NX605" s="109"/>
      <c r="NY605" s="109"/>
      <c r="NZ605" s="109"/>
      <c r="OA605" s="109"/>
      <c r="OB605" s="109"/>
      <c r="OC605" s="109"/>
      <c r="OD605" s="109"/>
      <c r="OE605" s="109"/>
      <c r="OF605" s="109"/>
      <c r="OG605" s="109"/>
      <c r="OH605" s="109"/>
      <c r="OI605" s="109"/>
      <c r="OJ605" s="109"/>
      <c r="OK605" s="109"/>
      <c r="OL605" s="109"/>
      <c r="OM605" s="109"/>
      <c r="ON605" s="109"/>
      <c r="OO605" s="109"/>
      <c r="OP605" s="109"/>
      <c r="OQ605" s="109"/>
      <c r="OR605" s="109"/>
      <c r="OS605" s="109"/>
      <c r="OT605" s="109"/>
      <c r="OU605" s="109"/>
      <c r="OV605" s="109"/>
      <c r="OW605" s="109"/>
      <c r="OX605" s="109"/>
      <c r="OY605" s="109"/>
      <c r="OZ605" s="109"/>
      <c r="PA605" s="109"/>
      <c r="PB605" s="109"/>
      <c r="PC605" s="109"/>
      <c r="PD605" s="109"/>
      <c r="PE605" s="109"/>
      <c r="PF605" s="109"/>
      <c r="PG605" s="109"/>
      <c r="PH605" s="109"/>
      <c r="PI605" s="109"/>
      <c r="PJ605" s="109"/>
      <c r="PK605" s="109"/>
      <c r="PL605" s="109"/>
      <c r="PM605" s="109"/>
      <c r="PN605" s="109"/>
      <c r="PO605" s="109"/>
      <c r="PP605" s="109"/>
      <c r="PQ605" s="109"/>
      <c r="PR605" s="109"/>
      <c r="PS605" s="109"/>
      <c r="PT605" s="109"/>
      <c r="PU605" s="109"/>
      <c r="PV605" s="109"/>
      <c r="PW605" s="109"/>
      <c r="PX605" s="109"/>
      <c r="PY605" s="109"/>
      <c r="PZ605" s="109"/>
      <c r="QA605" s="109"/>
      <c r="QB605" s="109"/>
      <c r="QC605" s="109"/>
      <c r="QD605" s="109"/>
      <c r="QE605" s="109"/>
      <c r="QF605" s="109"/>
      <c r="QG605" s="109"/>
      <c r="QH605" s="109"/>
      <c r="QI605" s="109"/>
      <c r="QJ605" s="109"/>
      <c r="QK605" s="23">
        <f t="shared" si="9"/>
        <v>10</v>
      </c>
      <c r="QL605" s="125"/>
      <c r="QM605" s="125"/>
      <c r="QN605" s="125"/>
      <c r="QO605" s="125"/>
      <c r="QP605" s="125"/>
      <c r="QQ605" s="125"/>
      <c r="QR605" s="125"/>
    </row>
    <row r="606" spans="1:460" s="5" customFormat="1" ht="12.75" customHeight="1" x14ac:dyDescent="0.2">
      <c r="A606" s="52">
        <v>44804</v>
      </c>
      <c r="B606" s="98" t="s">
        <v>557</v>
      </c>
      <c r="C606" s="107"/>
      <c r="D606" s="107"/>
      <c r="E606" s="108"/>
      <c r="F606" s="108"/>
      <c r="G606" s="108"/>
      <c r="H606" s="108"/>
      <c r="I606" s="108"/>
      <c r="J606" s="108"/>
      <c r="K606" s="108"/>
      <c r="L606" s="108"/>
      <c r="M606" s="108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 s="109"/>
      <c r="BD606" s="109"/>
      <c r="BE606" s="109"/>
      <c r="BF606" s="109"/>
      <c r="BG606" s="109"/>
      <c r="BH606" s="109"/>
      <c r="BI606" s="109"/>
      <c r="BJ606" s="109"/>
      <c r="BK606" s="109"/>
      <c r="BL606" s="109"/>
      <c r="BM606" s="109"/>
      <c r="BN606" s="109"/>
      <c r="BO606" s="109"/>
      <c r="BP606" s="109"/>
      <c r="BQ606" s="109"/>
      <c r="BR606" s="109"/>
      <c r="BS606" s="109"/>
      <c r="BT606" s="109"/>
      <c r="BU606" s="109"/>
      <c r="BV606" s="109"/>
      <c r="BW606" s="109"/>
      <c r="BX606" s="109">
        <v>63</v>
      </c>
      <c r="BY606" s="109"/>
      <c r="BZ606" s="109"/>
      <c r="CA606" s="109"/>
      <c r="CB606" s="109"/>
      <c r="CC606" s="109"/>
      <c r="CD606" s="109"/>
      <c r="CE606" s="109"/>
      <c r="CF606" s="109"/>
      <c r="CG606" s="109"/>
      <c r="CH606" s="109"/>
      <c r="CI606" s="109"/>
      <c r="CJ606" s="109"/>
      <c r="CK606" s="109"/>
      <c r="CL606" s="109"/>
      <c r="CM606" s="109"/>
      <c r="CN606" s="109"/>
      <c r="CO606" s="109"/>
      <c r="CP606" s="109"/>
      <c r="CQ606" s="109"/>
      <c r="CR606" s="109"/>
      <c r="CS606" s="109"/>
      <c r="CT606" s="109"/>
      <c r="CU606" s="109"/>
      <c r="CV606" s="109"/>
      <c r="CW606" s="109"/>
      <c r="CX606" s="109"/>
      <c r="CY606" s="109"/>
      <c r="CZ606" s="109"/>
      <c r="DA606" s="109"/>
      <c r="DB606" s="109"/>
      <c r="DC606" s="109"/>
      <c r="DD606" s="109"/>
      <c r="DE606" s="109"/>
      <c r="DF606" s="109"/>
      <c r="DG606" s="109"/>
      <c r="DH606" s="109"/>
      <c r="DI606" s="109"/>
      <c r="DJ606" s="109"/>
      <c r="DK606" s="109"/>
      <c r="DL606" s="109"/>
      <c r="DM606" s="109"/>
      <c r="DN606" s="109"/>
      <c r="DO606" s="109"/>
      <c r="DP606" s="109"/>
      <c r="DQ606" s="109"/>
      <c r="DR606" s="109"/>
      <c r="DS606" s="109"/>
      <c r="DT606" s="109"/>
      <c r="DU606" s="109"/>
      <c r="DV606" s="109"/>
      <c r="DW606" s="109"/>
      <c r="DX606" s="109"/>
      <c r="DY606" s="109"/>
      <c r="DZ606" s="109"/>
      <c r="EA606" s="109"/>
      <c r="EB606" s="109"/>
      <c r="EC606" s="109"/>
      <c r="ED606" s="109"/>
      <c r="EE606" s="109"/>
      <c r="EF606" s="109"/>
      <c r="EG606" s="109"/>
      <c r="EH606" s="109"/>
      <c r="EI606" s="109"/>
      <c r="EJ606" s="109"/>
      <c r="EK606" s="109"/>
      <c r="EL606" s="109"/>
      <c r="EM606" s="109"/>
      <c r="EN606" s="109"/>
      <c r="EO606" s="109"/>
      <c r="EP606" s="109"/>
      <c r="EQ606" s="109"/>
      <c r="ER606" s="109"/>
      <c r="ES606" s="109"/>
      <c r="ET606" s="109"/>
      <c r="EU606" s="109"/>
      <c r="EV606" s="109"/>
      <c r="EW606" s="109"/>
      <c r="EX606" s="109"/>
      <c r="EY606" s="109"/>
      <c r="EZ606" s="109"/>
      <c r="FA606" s="109"/>
      <c r="FB606" s="109"/>
      <c r="FC606" s="109"/>
      <c r="FD606" s="109"/>
      <c r="FE606" s="109"/>
      <c r="FF606" s="109"/>
      <c r="FG606" s="109"/>
      <c r="FH606" s="109"/>
      <c r="FI606" s="109"/>
      <c r="FJ606" s="109"/>
      <c r="FK606" s="109"/>
      <c r="FL606" s="109"/>
      <c r="FM606" s="109"/>
      <c r="FN606" s="109"/>
      <c r="FO606" s="109"/>
      <c r="FP606" s="109"/>
      <c r="FQ606" s="109"/>
      <c r="FR606" s="109"/>
      <c r="FS606" s="109"/>
      <c r="FT606" s="109"/>
      <c r="FU606" s="109"/>
      <c r="FV606" s="109"/>
      <c r="FW606" s="109"/>
      <c r="FX606" s="109"/>
      <c r="FY606" s="109"/>
      <c r="FZ606" s="109"/>
      <c r="GA606" s="109"/>
      <c r="GB606" s="109"/>
      <c r="GC606" s="109"/>
      <c r="GD606" s="109"/>
      <c r="GE606" s="109"/>
      <c r="GF606" s="109"/>
      <c r="GG606" s="109"/>
      <c r="GH606" s="109"/>
      <c r="GI606" s="109"/>
      <c r="GJ606" s="109"/>
      <c r="GK606" s="109"/>
      <c r="GL606" s="109"/>
      <c r="GM606" s="109"/>
      <c r="GN606" s="109"/>
      <c r="GO606" s="109"/>
      <c r="GP606" s="109"/>
      <c r="GQ606" s="109"/>
      <c r="GR606" s="109"/>
      <c r="GS606" s="109"/>
      <c r="GT606" s="109"/>
      <c r="GU606" s="109"/>
      <c r="GV606" s="109"/>
      <c r="GW606" s="109"/>
      <c r="GX606" s="109"/>
      <c r="GY606" s="109"/>
      <c r="GZ606" s="109"/>
      <c r="HA606" s="109"/>
      <c r="HB606" s="109"/>
      <c r="HC606" s="109"/>
      <c r="HD606" s="109"/>
      <c r="HE606" s="109"/>
      <c r="HF606" s="109"/>
      <c r="HG606" s="109"/>
      <c r="HH606" s="109"/>
      <c r="HI606" s="109"/>
      <c r="HJ606" s="109"/>
      <c r="HK606" s="109"/>
      <c r="HL606" s="109"/>
      <c r="HM606" s="109"/>
      <c r="HN606" s="109"/>
      <c r="HO606" s="109"/>
      <c r="HP606" s="109"/>
      <c r="HQ606" s="109"/>
      <c r="HR606" s="109"/>
      <c r="HS606" s="109"/>
      <c r="HT606" s="109"/>
      <c r="HU606" s="109"/>
      <c r="HV606" s="109"/>
      <c r="HW606" s="109"/>
      <c r="HX606" s="109"/>
      <c r="HY606" s="109"/>
      <c r="HZ606" s="109"/>
      <c r="IA606" s="109"/>
      <c r="IB606" s="109"/>
      <c r="IC606" s="109"/>
      <c r="ID606" s="109"/>
      <c r="IE606" s="109"/>
      <c r="IF606" s="109"/>
      <c r="IG606" s="109"/>
      <c r="IH606" s="109"/>
      <c r="II606" s="109"/>
      <c r="IJ606" s="109"/>
      <c r="IK606" s="109"/>
      <c r="IL606" s="109"/>
      <c r="IM606" s="109"/>
      <c r="IN606" s="109"/>
      <c r="IO606" s="109"/>
      <c r="IP606" s="109"/>
      <c r="IQ606" s="109"/>
      <c r="IR606" s="109"/>
      <c r="IS606" s="109"/>
      <c r="IT606" s="109"/>
      <c r="IU606" s="109"/>
      <c r="IV606" s="109"/>
      <c r="IW606" s="109"/>
      <c r="IX606" s="109"/>
      <c r="IY606" s="109"/>
      <c r="IZ606" s="109"/>
      <c r="JA606" s="109"/>
      <c r="JB606" s="109"/>
      <c r="JC606" s="109"/>
      <c r="JD606" s="109"/>
      <c r="JE606" s="109"/>
      <c r="JF606" s="109"/>
      <c r="JG606" s="109"/>
      <c r="JH606" s="109"/>
      <c r="JI606" s="109"/>
      <c r="JJ606" s="109"/>
      <c r="JK606" s="109"/>
      <c r="JL606" s="109"/>
      <c r="JM606" s="109"/>
      <c r="JN606" s="109"/>
      <c r="JO606" s="109"/>
      <c r="JP606" s="109"/>
      <c r="JQ606" s="109"/>
      <c r="JR606" s="109"/>
      <c r="JS606" s="109"/>
      <c r="JT606" s="109"/>
      <c r="JU606" s="109"/>
      <c r="JV606" s="109"/>
      <c r="JW606" s="109"/>
      <c r="JX606" s="109"/>
      <c r="JY606" s="109"/>
      <c r="JZ606" s="109"/>
      <c r="KA606" s="109"/>
      <c r="KB606" s="109"/>
      <c r="KC606" s="109"/>
      <c r="KD606" s="109"/>
      <c r="KE606" s="109"/>
      <c r="KF606" s="109"/>
      <c r="KG606" s="109"/>
      <c r="KH606" s="109"/>
      <c r="KI606" s="109"/>
      <c r="KJ606" s="109"/>
      <c r="KK606" s="109"/>
      <c r="KL606" s="109"/>
      <c r="KM606" s="109"/>
      <c r="KN606" s="109"/>
      <c r="KO606" s="109"/>
      <c r="KP606" s="109"/>
      <c r="KQ606" s="109"/>
      <c r="KR606" s="109"/>
      <c r="KS606" s="109"/>
      <c r="KT606" s="109"/>
      <c r="KU606" s="109"/>
      <c r="KV606" s="109"/>
      <c r="KW606" s="109"/>
      <c r="KX606" s="109"/>
      <c r="KY606" s="109"/>
      <c r="KZ606" s="109"/>
      <c r="LA606" s="109"/>
      <c r="LB606" s="109"/>
      <c r="LC606" s="109"/>
      <c r="LD606" s="109"/>
      <c r="LE606" s="109"/>
      <c r="LF606" s="109"/>
      <c r="LG606" s="109"/>
      <c r="LH606" s="109"/>
      <c r="LI606" s="109"/>
      <c r="LJ606" s="109"/>
      <c r="LK606" s="109"/>
      <c r="LL606" s="109"/>
      <c r="LM606" s="109"/>
      <c r="LN606" s="109"/>
      <c r="LO606" s="109"/>
      <c r="LP606" s="109"/>
      <c r="LQ606" s="109"/>
      <c r="LR606" s="109"/>
      <c r="LS606" s="109"/>
      <c r="LT606" s="109"/>
      <c r="LU606" s="109"/>
      <c r="LV606" s="109"/>
      <c r="LW606" s="109"/>
      <c r="LX606" s="109"/>
      <c r="LY606" s="109"/>
      <c r="LZ606" s="109"/>
      <c r="MA606" s="109"/>
      <c r="MB606" s="109"/>
      <c r="MC606" s="109"/>
      <c r="MD606" s="109"/>
      <c r="ME606" s="109"/>
      <c r="MF606" s="109"/>
      <c r="MG606" s="109"/>
      <c r="MH606" s="109"/>
      <c r="MI606" s="109"/>
      <c r="MJ606" s="109"/>
      <c r="MK606" s="109"/>
      <c r="ML606" s="109"/>
      <c r="MM606" s="109"/>
      <c r="MN606" s="109"/>
      <c r="MO606" s="109"/>
      <c r="MP606" s="109"/>
      <c r="MQ606" s="109"/>
      <c r="MR606" s="109"/>
      <c r="MS606" s="109"/>
      <c r="MT606" s="109"/>
      <c r="MU606" s="109"/>
      <c r="MV606" s="109"/>
      <c r="MW606" s="109"/>
      <c r="MX606" s="109"/>
      <c r="MY606" s="109"/>
      <c r="MZ606" s="109"/>
      <c r="NA606" s="109"/>
      <c r="NB606" s="109"/>
      <c r="NC606" s="109"/>
      <c r="ND606" s="109"/>
      <c r="NE606" s="109"/>
      <c r="NF606" s="109"/>
      <c r="NG606" s="109"/>
      <c r="NH606" s="109"/>
      <c r="NI606" s="109"/>
      <c r="NJ606" s="109"/>
      <c r="NK606" s="109"/>
      <c r="NL606" s="109"/>
      <c r="NM606" s="109"/>
      <c r="NN606" s="109"/>
      <c r="NO606" s="109"/>
      <c r="NP606" s="109"/>
      <c r="NQ606" s="109"/>
      <c r="NR606" s="109"/>
      <c r="NS606" s="109"/>
      <c r="NT606" s="109"/>
      <c r="NU606" s="109"/>
      <c r="NV606" s="109"/>
      <c r="NW606" s="109"/>
      <c r="NX606" s="109"/>
      <c r="NY606" s="109"/>
      <c r="NZ606" s="109"/>
      <c r="OA606" s="109"/>
      <c r="OB606" s="109"/>
      <c r="OC606" s="109"/>
      <c r="OD606" s="109"/>
      <c r="OE606" s="109"/>
      <c r="OF606" s="109"/>
      <c r="OG606" s="109"/>
      <c r="OH606" s="109"/>
      <c r="OI606" s="109"/>
      <c r="OJ606" s="109"/>
      <c r="OK606" s="109"/>
      <c r="OL606" s="109"/>
      <c r="OM606" s="109"/>
      <c r="ON606" s="109"/>
      <c r="OO606" s="109"/>
      <c r="OP606" s="109"/>
      <c r="OQ606" s="109"/>
      <c r="OR606" s="109"/>
      <c r="OS606" s="109"/>
      <c r="OT606" s="109"/>
      <c r="OU606" s="109"/>
      <c r="OV606" s="109"/>
      <c r="OW606" s="109"/>
      <c r="OX606" s="109"/>
      <c r="OY606" s="109"/>
      <c r="OZ606" s="109"/>
      <c r="PA606" s="109"/>
      <c r="PB606" s="109"/>
      <c r="PC606" s="109"/>
      <c r="PD606" s="109"/>
      <c r="PE606" s="109"/>
      <c r="PF606" s="109"/>
      <c r="PG606" s="109"/>
      <c r="PH606" s="109"/>
      <c r="PI606" s="109"/>
      <c r="PJ606" s="109"/>
      <c r="PK606" s="109"/>
      <c r="PL606" s="109"/>
      <c r="PM606" s="109"/>
      <c r="PN606" s="109"/>
      <c r="PO606" s="109"/>
      <c r="PP606" s="109"/>
      <c r="PQ606" s="109"/>
      <c r="PR606" s="109"/>
      <c r="PS606" s="109"/>
      <c r="PT606" s="109"/>
      <c r="PU606" s="109"/>
      <c r="PV606" s="109"/>
      <c r="PW606" s="109"/>
      <c r="PX606" s="109"/>
      <c r="PY606" s="109"/>
      <c r="PZ606" s="109"/>
      <c r="QA606" s="109"/>
      <c r="QB606" s="109"/>
      <c r="QC606" s="109"/>
      <c r="QD606" s="109"/>
      <c r="QE606" s="109"/>
      <c r="QF606" s="109"/>
      <c r="QG606" s="109"/>
      <c r="QH606" s="109"/>
      <c r="QI606" s="109"/>
      <c r="QJ606" s="109"/>
      <c r="QK606" s="23">
        <f t="shared" si="9"/>
        <v>63</v>
      </c>
      <c r="QL606" s="125"/>
      <c r="QM606" s="125"/>
      <c r="QN606" s="125"/>
      <c r="QO606" s="125"/>
      <c r="QP606" s="125"/>
      <c r="QQ606" s="125"/>
      <c r="QR606" s="125"/>
    </row>
    <row r="607" spans="1:460" s="5" customFormat="1" ht="12.75" customHeight="1" x14ac:dyDescent="0.2">
      <c r="A607" s="52">
        <v>44805</v>
      </c>
      <c r="B607" s="162" t="s">
        <v>414</v>
      </c>
      <c r="C607" s="107"/>
      <c r="D607" s="107"/>
      <c r="E607" s="108"/>
      <c r="F607" s="108"/>
      <c r="G607" s="108"/>
      <c r="H607" s="108"/>
      <c r="I607" s="108"/>
      <c r="J607" s="108"/>
      <c r="K607" s="108"/>
      <c r="L607" s="108"/>
      <c r="M607" s="108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 s="109"/>
      <c r="BD607" s="109"/>
      <c r="BE607" s="109"/>
      <c r="BF607" s="109"/>
      <c r="BG607" s="109"/>
      <c r="BH607" s="109"/>
      <c r="BI607" s="109"/>
      <c r="BJ607" s="109"/>
      <c r="BK607" s="109"/>
      <c r="BL607" s="109"/>
      <c r="BM607" s="109"/>
      <c r="BN607" s="109"/>
      <c r="BO607" s="109"/>
      <c r="BP607" s="109"/>
      <c r="BQ607" s="109"/>
      <c r="BR607" s="109"/>
      <c r="BS607" s="109"/>
      <c r="BT607" s="109"/>
      <c r="BU607" s="109"/>
      <c r="BV607" s="109"/>
      <c r="BW607" s="109"/>
      <c r="BX607" s="109"/>
      <c r="BY607" s="109"/>
      <c r="BZ607" s="109"/>
      <c r="CA607" s="109"/>
      <c r="CB607" s="109"/>
      <c r="CC607" s="109"/>
      <c r="CD607" s="109"/>
      <c r="CE607" s="109"/>
      <c r="CF607" s="109"/>
      <c r="CG607" s="109"/>
      <c r="CH607" s="109"/>
      <c r="CI607" s="109"/>
      <c r="CJ607" s="109"/>
      <c r="CK607" s="109"/>
      <c r="CL607" s="109"/>
      <c r="CM607" s="109"/>
      <c r="CN607" s="109"/>
      <c r="CO607" s="109"/>
      <c r="CP607" s="109"/>
      <c r="CQ607" s="109"/>
      <c r="CR607" s="109"/>
      <c r="CS607" s="109"/>
      <c r="CT607" s="109"/>
      <c r="CU607" s="109"/>
      <c r="CV607" s="109"/>
      <c r="CW607" s="109"/>
      <c r="CX607" s="109"/>
      <c r="CY607" s="109"/>
      <c r="CZ607" s="109"/>
      <c r="DA607" s="109"/>
      <c r="DB607" s="109"/>
      <c r="DC607" s="109"/>
      <c r="DD607" s="109"/>
      <c r="DE607" s="109"/>
      <c r="DF607" s="109"/>
      <c r="DG607" s="109"/>
      <c r="DH607" s="109"/>
      <c r="DI607" s="109"/>
      <c r="DJ607" s="109"/>
      <c r="DK607" s="109"/>
      <c r="DL607" s="109"/>
      <c r="DM607" s="109"/>
      <c r="DN607" s="109"/>
      <c r="DO607" s="109"/>
      <c r="DP607" s="109"/>
      <c r="DQ607" s="109"/>
      <c r="DR607" s="109"/>
      <c r="DS607" s="109"/>
      <c r="DT607" s="109"/>
      <c r="DU607" s="109"/>
      <c r="DV607" s="109"/>
      <c r="DW607" s="109"/>
      <c r="DX607" s="109"/>
      <c r="DY607" s="109"/>
      <c r="DZ607" s="109"/>
      <c r="EA607" s="109"/>
      <c r="EB607" s="109"/>
      <c r="EC607" s="109"/>
      <c r="ED607" s="109"/>
      <c r="EE607" s="109"/>
      <c r="EF607" s="109"/>
      <c r="EG607" s="109"/>
      <c r="EH607" s="109"/>
      <c r="EI607" s="109"/>
      <c r="EJ607" s="109"/>
      <c r="EK607" s="109"/>
      <c r="EL607" s="109"/>
      <c r="EM607" s="109"/>
      <c r="EN607" s="109"/>
      <c r="EO607" s="109"/>
      <c r="EP607" s="109"/>
      <c r="EQ607" s="109"/>
      <c r="ER607" s="109"/>
      <c r="ES607" s="109"/>
      <c r="ET607" s="109"/>
      <c r="EU607" s="109"/>
      <c r="EV607" s="109"/>
      <c r="EW607" s="109"/>
      <c r="EX607" s="109"/>
      <c r="EY607" s="109"/>
      <c r="EZ607" s="109"/>
      <c r="FA607" s="109"/>
      <c r="FB607" s="109"/>
      <c r="FC607" s="109"/>
      <c r="FD607" s="109"/>
      <c r="FE607" s="109"/>
      <c r="FF607" s="109"/>
      <c r="FG607" s="109"/>
      <c r="FH607" s="109"/>
      <c r="FI607" s="109"/>
      <c r="FJ607" s="109"/>
      <c r="FK607" s="109"/>
      <c r="FL607" s="109"/>
      <c r="FM607" s="109"/>
      <c r="FN607" s="109"/>
      <c r="FO607" s="109"/>
      <c r="FP607" s="109"/>
      <c r="FQ607" s="109"/>
      <c r="FR607" s="109"/>
      <c r="FS607" s="109"/>
      <c r="FT607" s="109"/>
      <c r="FU607" s="109"/>
      <c r="FV607" s="109"/>
      <c r="FW607" s="109"/>
      <c r="FX607" s="109"/>
      <c r="FY607" s="109"/>
      <c r="FZ607" s="109"/>
      <c r="GA607" s="109"/>
      <c r="GB607" s="109"/>
      <c r="GC607" s="109"/>
      <c r="GD607" s="109"/>
      <c r="GE607" s="109"/>
      <c r="GF607" s="109"/>
      <c r="GG607" s="109"/>
      <c r="GH607" s="109"/>
      <c r="GI607" s="109"/>
      <c r="GJ607" s="109"/>
      <c r="GK607" s="109"/>
      <c r="GL607" s="109"/>
      <c r="GM607" s="109"/>
      <c r="GN607" s="109"/>
      <c r="GO607" s="109"/>
      <c r="GP607" s="109"/>
      <c r="GQ607" s="109"/>
      <c r="GR607" s="109"/>
      <c r="GS607" s="109"/>
      <c r="GT607" s="109"/>
      <c r="GU607" s="109"/>
      <c r="GV607" s="109"/>
      <c r="GW607" s="109"/>
      <c r="GX607" s="109"/>
      <c r="GY607" s="109"/>
      <c r="GZ607" s="109"/>
      <c r="HA607" s="109"/>
      <c r="HB607" s="109"/>
      <c r="HC607" s="109"/>
      <c r="HD607" s="109"/>
      <c r="HE607" s="109"/>
      <c r="HF607" s="109"/>
      <c r="HG607" s="109"/>
      <c r="HH607" s="109"/>
      <c r="HI607" s="109"/>
      <c r="HJ607" s="109"/>
      <c r="HK607" s="109"/>
      <c r="HL607" s="109"/>
      <c r="HM607" s="109"/>
      <c r="HN607" s="109"/>
      <c r="HO607" s="109"/>
      <c r="HP607" s="109"/>
      <c r="HQ607" s="109"/>
      <c r="HR607" s="109"/>
      <c r="HS607" s="109"/>
      <c r="HT607" s="109"/>
      <c r="HU607" s="109"/>
      <c r="HV607" s="109"/>
      <c r="HW607" s="109"/>
      <c r="HX607" s="109"/>
      <c r="HY607" s="109"/>
      <c r="HZ607" s="109"/>
      <c r="IA607" s="109"/>
      <c r="IB607" s="109"/>
      <c r="IC607" s="109"/>
      <c r="ID607" s="109"/>
      <c r="IE607" s="109"/>
      <c r="IF607" s="109"/>
      <c r="IG607" s="109"/>
      <c r="IH607" s="109"/>
      <c r="II607" s="109"/>
      <c r="IJ607" s="109"/>
      <c r="IK607" s="109"/>
      <c r="IL607" s="109"/>
      <c r="IM607" s="109"/>
      <c r="IN607" s="109"/>
      <c r="IO607" s="109"/>
      <c r="IP607" s="109"/>
      <c r="IQ607" s="109"/>
      <c r="IR607" s="109"/>
      <c r="IS607" s="109"/>
      <c r="IT607" s="109"/>
      <c r="IU607" s="109"/>
      <c r="IV607" s="109"/>
      <c r="IW607" s="109"/>
      <c r="IX607" s="109"/>
      <c r="IY607" s="109"/>
      <c r="IZ607" s="109"/>
      <c r="JA607" s="109"/>
      <c r="JB607" s="109"/>
      <c r="JC607" s="109"/>
      <c r="JD607" s="109"/>
      <c r="JE607" s="109"/>
      <c r="JF607" s="109"/>
      <c r="JG607" s="109"/>
      <c r="JH607" s="109"/>
      <c r="JI607" s="109"/>
      <c r="JJ607" s="109"/>
      <c r="JK607" s="109"/>
      <c r="JL607" s="109"/>
      <c r="JM607" s="109"/>
      <c r="JN607" s="109"/>
      <c r="JO607" s="109"/>
      <c r="JP607" s="109"/>
      <c r="JQ607" s="109"/>
      <c r="JR607" s="109"/>
      <c r="JS607" s="109"/>
      <c r="JT607" s="109"/>
      <c r="JU607" s="109"/>
      <c r="JV607" s="109"/>
      <c r="JW607" s="109"/>
      <c r="JX607" s="109"/>
      <c r="JY607" s="109"/>
      <c r="JZ607" s="109"/>
      <c r="KA607" s="109"/>
      <c r="KB607" s="109"/>
      <c r="KC607" s="109"/>
      <c r="KD607" s="109"/>
      <c r="KE607" s="109"/>
      <c r="KF607" s="109"/>
      <c r="KG607" s="109"/>
      <c r="KH607" s="109"/>
      <c r="KI607" s="109"/>
      <c r="KJ607" s="109"/>
      <c r="KK607" s="109"/>
      <c r="KL607" s="109"/>
      <c r="KM607" s="109"/>
      <c r="KN607" s="109"/>
      <c r="KO607" s="109"/>
      <c r="KP607" s="109"/>
      <c r="KQ607" s="109"/>
      <c r="KR607" s="109"/>
      <c r="KS607" s="109"/>
      <c r="KT607" s="109"/>
      <c r="KU607" s="109"/>
      <c r="KV607" s="109"/>
      <c r="KW607" s="109"/>
      <c r="KX607" s="109">
        <v>10</v>
      </c>
      <c r="KY607" s="109"/>
      <c r="KZ607" s="109"/>
      <c r="LA607" s="109"/>
      <c r="LB607" s="109"/>
      <c r="LC607" s="109"/>
      <c r="LD607" s="109"/>
      <c r="LE607" s="109"/>
      <c r="LF607" s="109"/>
      <c r="LG607" s="109"/>
      <c r="LH607" s="109"/>
      <c r="LI607" s="109"/>
      <c r="LJ607" s="109"/>
      <c r="LK607" s="109"/>
      <c r="LL607" s="109"/>
      <c r="LM607" s="109"/>
      <c r="LN607" s="109"/>
      <c r="LO607" s="109"/>
      <c r="LP607" s="109"/>
      <c r="LQ607" s="109"/>
      <c r="LR607" s="109"/>
      <c r="LS607" s="109"/>
      <c r="LT607" s="109"/>
      <c r="LU607" s="109"/>
      <c r="LV607" s="109"/>
      <c r="LW607" s="109"/>
      <c r="LX607" s="109"/>
      <c r="LY607" s="109"/>
      <c r="LZ607" s="109"/>
      <c r="MA607" s="109"/>
      <c r="MB607" s="109"/>
      <c r="MC607" s="109"/>
      <c r="MD607" s="109"/>
      <c r="ME607" s="109"/>
      <c r="MF607" s="109"/>
      <c r="MG607" s="109"/>
      <c r="MH607" s="109"/>
      <c r="MI607" s="109"/>
      <c r="MJ607" s="109"/>
      <c r="MK607" s="109"/>
      <c r="ML607" s="109"/>
      <c r="MM607" s="109"/>
      <c r="MN607" s="109"/>
      <c r="MO607" s="109"/>
      <c r="MP607" s="109"/>
      <c r="MQ607" s="109"/>
      <c r="MR607" s="109"/>
      <c r="MS607" s="109"/>
      <c r="MT607" s="109"/>
      <c r="MU607" s="109"/>
      <c r="MV607" s="109"/>
      <c r="MW607" s="109"/>
      <c r="MX607" s="109"/>
      <c r="MY607" s="109"/>
      <c r="MZ607" s="109"/>
      <c r="NA607" s="109"/>
      <c r="NB607" s="109"/>
      <c r="NC607" s="109"/>
      <c r="ND607" s="109"/>
      <c r="NE607" s="109"/>
      <c r="NF607" s="109"/>
      <c r="NG607" s="109"/>
      <c r="NH607" s="109"/>
      <c r="NI607" s="109"/>
      <c r="NJ607" s="109"/>
      <c r="NK607" s="109"/>
      <c r="NL607" s="109"/>
      <c r="NM607" s="109"/>
      <c r="NN607" s="109"/>
      <c r="NO607" s="109"/>
      <c r="NP607" s="109"/>
      <c r="NQ607" s="109"/>
      <c r="NR607" s="109"/>
      <c r="NS607" s="109"/>
      <c r="NT607" s="109"/>
      <c r="NU607" s="109"/>
      <c r="NV607" s="109"/>
      <c r="NW607" s="109"/>
      <c r="NX607" s="109"/>
      <c r="NY607" s="109"/>
      <c r="NZ607" s="109"/>
      <c r="OA607" s="109"/>
      <c r="OB607" s="109"/>
      <c r="OC607" s="109"/>
      <c r="OD607" s="109"/>
      <c r="OE607" s="109"/>
      <c r="OF607" s="109"/>
      <c r="OG607" s="109"/>
      <c r="OH607" s="109"/>
      <c r="OI607" s="109"/>
      <c r="OJ607" s="109"/>
      <c r="OK607" s="109"/>
      <c r="OL607" s="109"/>
      <c r="OM607" s="109"/>
      <c r="ON607" s="109"/>
      <c r="OO607" s="109"/>
      <c r="OP607" s="109"/>
      <c r="OQ607" s="109"/>
      <c r="OR607" s="109"/>
      <c r="OS607" s="109"/>
      <c r="OT607" s="109"/>
      <c r="OU607" s="109"/>
      <c r="OV607" s="109"/>
      <c r="OW607" s="109"/>
      <c r="OX607" s="109"/>
      <c r="OY607" s="109"/>
      <c r="OZ607" s="109"/>
      <c r="PA607" s="109"/>
      <c r="PB607" s="109"/>
      <c r="PC607" s="109"/>
      <c r="PD607" s="109"/>
      <c r="PE607" s="109"/>
      <c r="PF607" s="109"/>
      <c r="PG607" s="109"/>
      <c r="PH607" s="109"/>
      <c r="PI607" s="109"/>
      <c r="PJ607" s="109"/>
      <c r="PK607" s="109"/>
      <c r="PL607" s="109"/>
      <c r="PM607" s="109"/>
      <c r="PN607" s="109"/>
      <c r="PO607" s="109"/>
      <c r="PP607" s="109"/>
      <c r="PQ607" s="109"/>
      <c r="PR607" s="109"/>
      <c r="PS607" s="109"/>
      <c r="PT607" s="109"/>
      <c r="PU607" s="109"/>
      <c r="PV607" s="109"/>
      <c r="PW607" s="109"/>
      <c r="PX607" s="109"/>
      <c r="PY607" s="109"/>
      <c r="PZ607" s="109"/>
      <c r="QA607" s="109"/>
      <c r="QB607" s="109"/>
      <c r="QC607" s="109"/>
      <c r="QD607" s="109"/>
      <c r="QE607" s="109"/>
      <c r="QF607" s="109"/>
      <c r="QG607" s="109"/>
      <c r="QH607" s="109"/>
      <c r="QI607" s="109"/>
      <c r="QJ607" s="109"/>
      <c r="QK607" s="23">
        <f t="shared" si="9"/>
        <v>10</v>
      </c>
      <c r="QL607" s="125"/>
      <c r="QM607" s="125"/>
      <c r="QN607" s="125"/>
      <c r="QO607" s="125"/>
      <c r="QP607" s="125"/>
      <c r="QQ607" s="125"/>
      <c r="QR607" s="125"/>
    </row>
    <row r="608" spans="1:460" s="5" customFormat="1" ht="12.75" customHeight="1" x14ac:dyDescent="0.2">
      <c r="A608" s="52">
        <v>44805</v>
      </c>
      <c r="B608" s="90" t="s">
        <v>136</v>
      </c>
      <c r="C608" s="107"/>
      <c r="D608" s="107"/>
      <c r="E608" s="108"/>
      <c r="F608" s="108"/>
      <c r="G608" s="108"/>
      <c r="H608" s="108"/>
      <c r="I608" s="108"/>
      <c r="J608" s="108"/>
      <c r="K608" s="108"/>
      <c r="L608" s="108"/>
      <c r="M608" s="108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 s="109"/>
      <c r="BD608" s="109"/>
      <c r="BE608" s="109"/>
      <c r="BF608" s="109"/>
      <c r="BG608" s="109"/>
      <c r="BH608" s="109"/>
      <c r="BI608" s="109"/>
      <c r="BJ608" s="109"/>
      <c r="BK608" s="109"/>
      <c r="BL608" s="109"/>
      <c r="BM608" s="109"/>
      <c r="BN608" s="109"/>
      <c r="BO608" s="109"/>
      <c r="BP608" s="109"/>
      <c r="BQ608" s="109"/>
      <c r="BR608" s="109"/>
      <c r="BS608" s="109"/>
      <c r="BT608" s="109"/>
      <c r="BU608" s="109"/>
      <c r="BV608" s="109"/>
      <c r="BW608" s="109"/>
      <c r="BX608" s="109"/>
      <c r="BY608" s="109"/>
      <c r="BZ608" s="109"/>
      <c r="CA608" s="109"/>
      <c r="CB608" s="109"/>
      <c r="CC608" s="109"/>
      <c r="CD608" s="109"/>
      <c r="CE608" s="109"/>
      <c r="CF608" s="109"/>
      <c r="CG608" s="109"/>
      <c r="CH608" s="109"/>
      <c r="CI608" s="109"/>
      <c r="CJ608" s="109"/>
      <c r="CK608" s="109"/>
      <c r="CL608" s="109"/>
      <c r="CM608" s="109"/>
      <c r="CN608" s="109"/>
      <c r="CO608" s="109"/>
      <c r="CP608" s="109"/>
      <c r="CQ608" s="109"/>
      <c r="CR608" s="109"/>
      <c r="CS608" s="109"/>
      <c r="CT608" s="109"/>
      <c r="CU608" s="109"/>
      <c r="CV608" s="109"/>
      <c r="CW608" s="109"/>
      <c r="CX608" s="109"/>
      <c r="CY608" s="109"/>
      <c r="CZ608" s="109"/>
      <c r="DA608" s="109"/>
      <c r="DB608" s="109"/>
      <c r="DC608" s="109"/>
      <c r="DD608" s="109"/>
      <c r="DE608" s="109"/>
      <c r="DF608" s="109"/>
      <c r="DG608" s="109"/>
      <c r="DH608" s="109"/>
      <c r="DI608" s="109"/>
      <c r="DJ608" s="109"/>
      <c r="DK608" s="109"/>
      <c r="DL608" s="109"/>
      <c r="DM608" s="109"/>
      <c r="DN608" s="109"/>
      <c r="DO608" s="109"/>
      <c r="DP608" s="109"/>
      <c r="DQ608" s="109"/>
      <c r="DR608" s="109"/>
      <c r="DS608" s="109"/>
      <c r="DT608" s="109"/>
      <c r="DU608" s="109"/>
      <c r="DV608" s="109"/>
      <c r="DW608" s="109"/>
      <c r="DX608" s="109"/>
      <c r="DY608" s="109"/>
      <c r="DZ608" s="109"/>
      <c r="EA608" s="109"/>
      <c r="EB608" s="109"/>
      <c r="EC608" s="109"/>
      <c r="ED608" s="109"/>
      <c r="EE608" s="109"/>
      <c r="EF608" s="109"/>
      <c r="EG608" s="109"/>
      <c r="EH608" s="109"/>
      <c r="EI608" s="109"/>
      <c r="EJ608" s="109"/>
      <c r="EK608" s="109"/>
      <c r="EL608" s="109"/>
      <c r="EM608" s="109"/>
      <c r="EN608" s="109"/>
      <c r="EO608" s="109"/>
      <c r="EP608" s="109"/>
      <c r="EQ608" s="109"/>
      <c r="ER608" s="109"/>
      <c r="ES608" s="109"/>
      <c r="ET608" s="109"/>
      <c r="EU608" s="109"/>
      <c r="EV608" s="109"/>
      <c r="EW608" s="109"/>
      <c r="EX608" s="109"/>
      <c r="EY608" s="109"/>
      <c r="EZ608" s="109"/>
      <c r="FA608" s="109"/>
      <c r="FB608" s="109"/>
      <c r="FC608" s="109"/>
      <c r="FD608" s="109"/>
      <c r="FE608" s="109"/>
      <c r="FF608" s="109"/>
      <c r="FG608" s="109"/>
      <c r="FH608" s="109"/>
      <c r="FI608" s="109"/>
      <c r="FJ608" s="109"/>
      <c r="FK608" s="109"/>
      <c r="FL608" s="109"/>
      <c r="FM608" s="109"/>
      <c r="FN608" s="109"/>
      <c r="FO608" s="109"/>
      <c r="FP608" s="109"/>
      <c r="FQ608" s="109"/>
      <c r="FR608" s="109"/>
      <c r="FS608" s="109"/>
      <c r="FT608" s="109"/>
      <c r="FU608" s="109"/>
      <c r="FV608" s="109"/>
      <c r="FW608" s="109"/>
      <c r="FX608" s="109"/>
      <c r="FY608" s="109"/>
      <c r="FZ608" s="109"/>
      <c r="GA608" s="109"/>
      <c r="GB608" s="109"/>
      <c r="GC608" s="109"/>
      <c r="GD608" s="109"/>
      <c r="GE608" s="109"/>
      <c r="GF608" s="109"/>
      <c r="GG608" s="109"/>
      <c r="GH608" s="109"/>
      <c r="GI608" s="109"/>
      <c r="GJ608" s="109"/>
      <c r="GK608" s="109"/>
      <c r="GL608" s="109"/>
      <c r="GM608" s="109"/>
      <c r="GN608" s="109"/>
      <c r="GO608" s="109"/>
      <c r="GP608" s="109"/>
      <c r="GQ608" s="109">
        <v>20</v>
      </c>
      <c r="GR608" s="109"/>
      <c r="GS608" s="109"/>
      <c r="GT608" s="109"/>
      <c r="GU608" s="109"/>
      <c r="GV608" s="109"/>
      <c r="GW608" s="109"/>
      <c r="GX608" s="109"/>
      <c r="GY608" s="109"/>
      <c r="GZ608" s="109"/>
      <c r="HA608" s="109"/>
      <c r="HB608" s="109"/>
      <c r="HC608" s="109"/>
      <c r="HD608" s="109"/>
      <c r="HE608" s="109"/>
      <c r="HF608" s="109"/>
      <c r="HG608" s="109"/>
      <c r="HH608" s="109"/>
      <c r="HI608" s="109"/>
      <c r="HJ608" s="109"/>
      <c r="HK608" s="109"/>
      <c r="HL608" s="109"/>
      <c r="HM608" s="109"/>
      <c r="HN608" s="109"/>
      <c r="HO608" s="109"/>
      <c r="HP608" s="109"/>
      <c r="HQ608" s="109"/>
      <c r="HR608" s="109"/>
      <c r="HS608" s="109"/>
      <c r="HT608" s="109"/>
      <c r="HU608" s="109"/>
      <c r="HV608" s="109"/>
      <c r="HW608" s="109"/>
      <c r="HX608" s="109"/>
      <c r="HY608" s="109"/>
      <c r="HZ608" s="109"/>
      <c r="IA608" s="109"/>
      <c r="IB608" s="109"/>
      <c r="IC608" s="109"/>
      <c r="ID608" s="109"/>
      <c r="IE608" s="109"/>
      <c r="IF608" s="109"/>
      <c r="IG608" s="109"/>
      <c r="IH608" s="109"/>
      <c r="II608" s="109"/>
      <c r="IJ608" s="109"/>
      <c r="IK608" s="109"/>
      <c r="IL608" s="109"/>
      <c r="IM608" s="109"/>
      <c r="IN608" s="109"/>
      <c r="IO608" s="109"/>
      <c r="IP608" s="109"/>
      <c r="IQ608" s="109"/>
      <c r="IR608" s="109"/>
      <c r="IS608" s="109"/>
      <c r="IT608" s="109"/>
      <c r="IU608" s="109"/>
      <c r="IV608" s="109"/>
      <c r="IW608" s="109"/>
      <c r="IX608" s="109"/>
      <c r="IY608" s="109"/>
      <c r="IZ608" s="109"/>
      <c r="JA608" s="109"/>
      <c r="JB608" s="109"/>
      <c r="JC608" s="109"/>
      <c r="JD608" s="109"/>
      <c r="JE608" s="109"/>
      <c r="JF608" s="109"/>
      <c r="JG608" s="109"/>
      <c r="JH608" s="109"/>
      <c r="JI608" s="109"/>
      <c r="JJ608" s="109"/>
      <c r="JK608" s="109"/>
      <c r="JL608" s="109"/>
      <c r="JM608" s="109"/>
      <c r="JN608" s="109"/>
      <c r="JO608" s="109"/>
      <c r="JP608" s="109"/>
      <c r="JQ608" s="109"/>
      <c r="JR608" s="109"/>
      <c r="JS608" s="109"/>
      <c r="JT608" s="109"/>
      <c r="JU608" s="109"/>
      <c r="JV608" s="109"/>
      <c r="JW608" s="109"/>
      <c r="JX608" s="109"/>
      <c r="JY608" s="109"/>
      <c r="JZ608" s="109"/>
      <c r="KA608" s="109"/>
      <c r="KB608" s="109"/>
      <c r="KC608" s="109"/>
      <c r="KD608" s="109"/>
      <c r="KE608" s="109"/>
      <c r="KF608" s="109"/>
      <c r="KG608" s="109"/>
      <c r="KH608" s="109"/>
      <c r="KI608" s="109"/>
      <c r="KJ608" s="109"/>
      <c r="KK608" s="109"/>
      <c r="KL608" s="109"/>
      <c r="KM608" s="109"/>
      <c r="KN608" s="109"/>
      <c r="KO608" s="109"/>
      <c r="KP608" s="109"/>
      <c r="KQ608" s="109"/>
      <c r="KR608" s="109"/>
      <c r="KS608" s="109"/>
      <c r="KT608" s="109"/>
      <c r="KU608" s="109"/>
      <c r="KV608" s="109"/>
      <c r="KW608" s="109"/>
      <c r="KX608" s="109"/>
      <c r="KY608" s="109"/>
      <c r="KZ608" s="109"/>
      <c r="LA608" s="109"/>
      <c r="LB608" s="109"/>
      <c r="LC608" s="109"/>
      <c r="LD608" s="109"/>
      <c r="LE608" s="109"/>
      <c r="LF608" s="109"/>
      <c r="LG608" s="109"/>
      <c r="LH608" s="109"/>
      <c r="LI608" s="109"/>
      <c r="LJ608" s="109"/>
      <c r="LK608" s="109"/>
      <c r="LL608" s="109"/>
      <c r="LM608" s="109"/>
      <c r="LN608" s="109"/>
      <c r="LO608" s="109"/>
      <c r="LP608" s="109"/>
      <c r="LQ608" s="109"/>
      <c r="LR608" s="109"/>
      <c r="LS608" s="109"/>
      <c r="LT608" s="109"/>
      <c r="LU608" s="109"/>
      <c r="LV608" s="109"/>
      <c r="LW608" s="109"/>
      <c r="LX608" s="109"/>
      <c r="LY608" s="109"/>
      <c r="LZ608" s="109"/>
      <c r="MA608" s="109"/>
      <c r="MB608" s="109"/>
      <c r="MC608" s="109"/>
      <c r="MD608" s="109"/>
      <c r="ME608" s="109"/>
      <c r="MF608" s="109"/>
      <c r="MG608" s="109"/>
      <c r="MH608" s="109"/>
      <c r="MI608" s="109"/>
      <c r="MJ608" s="109"/>
      <c r="MK608" s="109"/>
      <c r="ML608" s="109"/>
      <c r="MM608" s="109"/>
      <c r="MN608" s="109"/>
      <c r="MO608" s="109"/>
      <c r="MP608" s="109"/>
      <c r="MQ608" s="109"/>
      <c r="MR608" s="109"/>
      <c r="MS608" s="109"/>
      <c r="MT608" s="109"/>
      <c r="MU608" s="109"/>
      <c r="MV608" s="109"/>
      <c r="MW608" s="109"/>
      <c r="MX608" s="109"/>
      <c r="MY608" s="109"/>
      <c r="MZ608" s="109"/>
      <c r="NA608" s="109"/>
      <c r="NB608" s="109"/>
      <c r="NC608" s="109"/>
      <c r="ND608" s="109"/>
      <c r="NE608" s="109"/>
      <c r="NF608" s="109"/>
      <c r="NG608" s="109"/>
      <c r="NH608" s="109"/>
      <c r="NI608" s="109"/>
      <c r="NJ608" s="109"/>
      <c r="NK608" s="109"/>
      <c r="NL608" s="109"/>
      <c r="NM608" s="109"/>
      <c r="NN608" s="109"/>
      <c r="NO608" s="109"/>
      <c r="NP608" s="109"/>
      <c r="NQ608" s="109"/>
      <c r="NR608" s="109"/>
      <c r="NS608" s="109"/>
      <c r="NT608" s="109"/>
      <c r="NU608" s="109"/>
      <c r="NV608" s="109"/>
      <c r="NW608" s="109"/>
      <c r="NX608" s="109"/>
      <c r="NY608" s="109"/>
      <c r="NZ608" s="109"/>
      <c r="OA608" s="109"/>
      <c r="OB608" s="109"/>
      <c r="OC608" s="109"/>
      <c r="OD608" s="109"/>
      <c r="OE608" s="109"/>
      <c r="OF608" s="109"/>
      <c r="OG608" s="109"/>
      <c r="OH608" s="109"/>
      <c r="OI608" s="109"/>
      <c r="OJ608" s="109"/>
      <c r="OK608" s="109"/>
      <c r="OL608" s="109"/>
      <c r="OM608" s="109"/>
      <c r="ON608" s="109"/>
      <c r="OO608" s="109"/>
      <c r="OP608" s="109"/>
      <c r="OQ608" s="109"/>
      <c r="OR608" s="109"/>
      <c r="OS608" s="109"/>
      <c r="OT608" s="109"/>
      <c r="OU608" s="109"/>
      <c r="OV608" s="109"/>
      <c r="OW608" s="109"/>
      <c r="OX608" s="109"/>
      <c r="OY608" s="109"/>
      <c r="OZ608" s="109"/>
      <c r="PA608" s="109"/>
      <c r="PB608" s="109"/>
      <c r="PC608" s="109"/>
      <c r="PD608" s="109"/>
      <c r="PE608" s="109"/>
      <c r="PF608" s="109"/>
      <c r="PG608" s="109"/>
      <c r="PH608" s="109"/>
      <c r="PI608" s="109"/>
      <c r="PJ608" s="109"/>
      <c r="PK608" s="109"/>
      <c r="PL608" s="109"/>
      <c r="PM608" s="109"/>
      <c r="PN608" s="109"/>
      <c r="PO608" s="109"/>
      <c r="PP608" s="109"/>
      <c r="PQ608" s="109"/>
      <c r="PR608" s="109"/>
      <c r="PS608" s="109"/>
      <c r="PT608" s="109"/>
      <c r="PU608" s="109"/>
      <c r="PV608" s="109"/>
      <c r="PW608" s="109"/>
      <c r="PX608" s="109"/>
      <c r="PY608" s="109"/>
      <c r="PZ608" s="109"/>
      <c r="QA608" s="109"/>
      <c r="QB608" s="109"/>
      <c r="QC608" s="109"/>
      <c r="QD608" s="109"/>
      <c r="QE608" s="109"/>
      <c r="QF608" s="109"/>
      <c r="QG608" s="109"/>
      <c r="QH608" s="109"/>
      <c r="QI608" s="109"/>
      <c r="QJ608" s="109"/>
      <c r="QK608" s="23">
        <f t="shared" si="9"/>
        <v>20</v>
      </c>
      <c r="QL608" s="125"/>
      <c r="QM608" s="125"/>
      <c r="QN608" s="125"/>
      <c r="QO608" s="125"/>
      <c r="QP608" s="125"/>
      <c r="QQ608" s="125"/>
      <c r="QR608" s="125"/>
    </row>
    <row r="609" spans="1:460" s="5" customFormat="1" ht="12.75" customHeight="1" x14ac:dyDescent="0.2">
      <c r="A609" s="52">
        <v>44805</v>
      </c>
      <c r="B609" s="98" t="s">
        <v>75</v>
      </c>
      <c r="C609" s="107"/>
      <c r="D609" s="107"/>
      <c r="E609" s="108"/>
      <c r="F609" s="108"/>
      <c r="G609" s="108"/>
      <c r="H609" s="108"/>
      <c r="I609" s="108"/>
      <c r="J609" s="108"/>
      <c r="K609" s="108"/>
      <c r="L609" s="108"/>
      <c r="M609" s="108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 s="109"/>
      <c r="BD609" s="109"/>
      <c r="BE609" s="109"/>
      <c r="BF609" s="109"/>
      <c r="BG609" s="109"/>
      <c r="BH609" s="109"/>
      <c r="BI609" s="109"/>
      <c r="BJ609" s="109"/>
      <c r="BK609" s="109"/>
      <c r="BL609" s="109"/>
      <c r="BM609" s="109"/>
      <c r="BN609" s="109"/>
      <c r="BO609" s="109"/>
      <c r="BP609" s="109"/>
      <c r="BQ609" s="109"/>
      <c r="BR609" s="109"/>
      <c r="BS609" s="109"/>
      <c r="BT609" s="109"/>
      <c r="BU609" s="109"/>
      <c r="BV609" s="109"/>
      <c r="BW609" s="109"/>
      <c r="BX609" s="109"/>
      <c r="BY609" s="109"/>
      <c r="BZ609" s="109"/>
      <c r="CA609" s="109"/>
      <c r="CB609" s="109"/>
      <c r="CC609" s="109"/>
      <c r="CD609" s="109"/>
      <c r="CE609" s="109"/>
      <c r="CF609" s="109"/>
      <c r="CG609" s="109"/>
      <c r="CH609" s="109"/>
      <c r="CI609" s="109"/>
      <c r="CJ609" s="109"/>
      <c r="CK609" s="109"/>
      <c r="CL609" s="109"/>
      <c r="CM609" s="109"/>
      <c r="CN609" s="109"/>
      <c r="CO609" s="109"/>
      <c r="CP609" s="109"/>
      <c r="CQ609" s="109"/>
      <c r="CR609" s="109"/>
      <c r="CS609" s="109"/>
      <c r="CT609" s="109"/>
      <c r="CU609" s="109"/>
      <c r="CV609" s="109"/>
      <c r="CW609" s="109"/>
      <c r="CX609" s="109"/>
      <c r="CY609" s="109"/>
      <c r="CZ609" s="109"/>
      <c r="DA609" s="109"/>
      <c r="DB609" s="109"/>
      <c r="DC609" s="109"/>
      <c r="DD609" s="109"/>
      <c r="DE609" s="109"/>
      <c r="DF609" s="109"/>
      <c r="DG609" s="109"/>
      <c r="DH609" s="109"/>
      <c r="DI609" s="109"/>
      <c r="DJ609" s="109"/>
      <c r="DK609" s="109"/>
      <c r="DL609" s="109"/>
      <c r="DM609" s="109"/>
      <c r="DN609" s="109"/>
      <c r="DO609" s="109"/>
      <c r="DP609" s="109"/>
      <c r="DQ609" s="109"/>
      <c r="DR609" s="109"/>
      <c r="DS609" s="109"/>
      <c r="DT609" s="109"/>
      <c r="DU609" s="109"/>
      <c r="DV609" s="109"/>
      <c r="DW609" s="109"/>
      <c r="DX609" s="109"/>
      <c r="DY609" s="109"/>
      <c r="DZ609" s="109"/>
      <c r="EA609" s="109"/>
      <c r="EB609" s="109"/>
      <c r="EC609" s="109"/>
      <c r="ED609" s="109"/>
      <c r="EE609" s="109"/>
      <c r="EF609" s="109"/>
      <c r="EG609" s="109"/>
      <c r="EH609" s="109"/>
      <c r="EI609" s="109"/>
      <c r="EJ609" s="109"/>
      <c r="EK609" s="109"/>
      <c r="EL609" s="109"/>
      <c r="EM609" s="109"/>
      <c r="EN609" s="109"/>
      <c r="EO609" s="109"/>
      <c r="EP609" s="109"/>
      <c r="EQ609" s="109"/>
      <c r="ER609" s="109"/>
      <c r="ES609" s="109"/>
      <c r="ET609" s="109"/>
      <c r="EU609" s="109"/>
      <c r="EV609" s="109"/>
      <c r="EW609" s="109"/>
      <c r="EX609" s="109"/>
      <c r="EY609" s="109"/>
      <c r="EZ609" s="109"/>
      <c r="FA609" s="109"/>
      <c r="FB609" s="109"/>
      <c r="FC609" s="109"/>
      <c r="FD609" s="109"/>
      <c r="FE609" s="109"/>
      <c r="FF609" s="109"/>
      <c r="FG609" s="109"/>
      <c r="FH609" s="109"/>
      <c r="FI609" s="109"/>
      <c r="FJ609" s="109"/>
      <c r="FK609" s="109"/>
      <c r="FL609" s="109"/>
      <c r="FM609" s="109"/>
      <c r="FN609" s="109"/>
      <c r="FO609" s="109"/>
      <c r="FP609" s="109"/>
      <c r="FQ609" s="109"/>
      <c r="FR609" s="109"/>
      <c r="FS609" s="109"/>
      <c r="FT609" s="109"/>
      <c r="FU609" s="109"/>
      <c r="FV609" s="109"/>
      <c r="FW609" s="109"/>
      <c r="FX609" s="109"/>
      <c r="FY609" s="109"/>
      <c r="FZ609" s="109"/>
      <c r="GA609" s="109"/>
      <c r="GB609" s="109"/>
      <c r="GC609" s="109"/>
      <c r="GD609" s="109"/>
      <c r="GE609" s="109"/>
      <c r="GF609" s="109"/>
      <c r="GG609" s="109"/>
      <c r="GH609" s="109"/>
      <c r="GI609" s="109"/>
      <c r="GJ609" s="109"/>
      <c r="GK609" s="109"/>
      <c r="GL609" s="109"/>
      <c r="GM609" s="109"/>
      <c r="GN609" s="109"/>
      <c r="GO609" s="109"/>
      <c r="GP609" s="109"/>
      <c r="GQ609" s="109"/>
      <c r="GR609" s="109"/>
      <c r="GS609" s="109"/>
      <c r="GT609" s="109"/>
      <c r="GU609" s="109"/>
      <c r="GV609" s="109"/>
      <c r="GW609" s="109"/>
      <c r="GX609" s="109"/>
      <c r="GY609" s="109"/>
      <c r="GZ609" s="109"/>
      <c r="HA609" s="109"/>
      <c r="HB609" s="109"/>
      <c r="HC609" s="109"/>
      <c r="HD609" s="109"/>
      <c r="HE609" s="109"/>
      <c r="HF609" s="109"/>
      <c r="HG609" s="109"/>
      <c r="HH609" s="109"/>
      <c r="HI609" s="109"/>
      <c r="HJ609" s="109"/>
      <c r="HK609" s="109"/>
      <c r="HL609" s="109"/>
      <c r="HM609" s="109"/>
      <c r="HN609" s="109"/>
      <c r="HO609" s="109"/>
      <c r="HP609" s="109"/>
      <c r="HQ609" s="109"/>
      <c r="HR609" s="109"/>
      <c r="HS609" s="109"/>
      <c r="HT609" s="109"/>
      <c r="HU609" s="109"/>
      <c r="HV609" s="109"/>
      <c r="HW609" s="109"/>
      <c r="HX609" s="109"/>
      <c r="HY609" s="109"/>
      <c r="HZ609" s="109"/>
      <c r="IA609" s="109"/>
      <c r="IB609" s="109"/>
      <c r="IC609" s="109"/>
      <c r="ID609" s="109"/>
      <c r="IE609" s="109"/>
      <c r="IF609" s="109"/>
      <c r="IG609" s="109"/>
      <c r="IH609" s="109"/>
      <c r="II609" s="109"/>
      <c r="IJ609" s="109"/>
      <c r="IK609" s="109"/>
      <c r="IL609" s="109"/>
      <c r="IM609" s="109"/>
      <c r="IN609" s="109"/>
      <c r="IO609" s="109"/>
      <c r="IP609" s="109"/>
      <c r="IQ609" s="109"/>
      <c r="IR609" s="109"/>
      <c r="IS609" s="109"/>
      <c r="IT609" s="109"/>
      <c r="IU609" s="109"/>
      <c r="IV609" s="109"/>
      <c r="IW609" s="109"/>
      <c r="IX609" s="109"/>
      <c r="IY609" s="109"/>
      <c r="IZ609" s="109"/>
      <c r="JA609" s="109"/>
      <c r="JB609" s="109"/>
      <c r="JC609" s="109"/>
      <c r="JD609" s="109"/>
      <c r="JE609" s="109"/>
      <c r="JF609" s="109"/>
      <c r="JG609" s="109"/>
      <c r="JH609" s="109"/>
      <c r="JI609" s="109"/>
      <c r="JJ609" s="109"/>
      <c r="JK609" s="109"/>
      <c r="JL609" s="109"/>
      <c r="JM609" s="109"/>
      <c r="JN609" s="109"/>
      <c r="JO609" s="109"/>
      <c r="JP609" s="109"/>
      <c r="JQ609" s="109"/>
      <c r="JR609" s="109"/>
      <c r="JS609" s="109"/>
      <c r="JT609" s="109"/>
      <c r="JU609" s="109"/>
      <c r="JV609" s="109"/>
      <c r="JW609" s="109"/>
      <c r="JX609" s="109"/>
      <c r="JY609" s="109"/>
      <c r="JZ609" s="109"/>
      <c r="KA609" s="109"/>
      <c r="KB609" s="109"/>
      <c r="KC609" s="109"/>
      <c r="KD609" s="109"/>
      <c r="KE609" s="109"/>
      <c r="KF609" s="109"/>
      <c r="KG609" s="109"/>
      <c r="KH609" s="109"/>
      <c r="KI609" s="109"/>
      <c r="KJ609" s="109"/>
      <c r="KK609" s="109"/>
      <c r="KL609" s="109"/>
      <c r="KM609" s="109"/>
      <c r="KN609" s="109"/>
      <c r="KO609" s="109"/>
      <c r="KP609" s="109"/>
      <c r="KQ609" s="109"/>
      <c r="KR609" s="109"/>
      <c r="KS609" s="109"/>
      <c r="KT609" s="109"/>
      <c r="KU609" s="109"/>
      <c r="KV609" s="109"/>
      <c r="KW609" s="109"/>
      <c r="KX609" s="109"/>
      <c r="KY609" s="109"/>
      <c r="KZ609" s="109"/>
      <c r="LA609" s="109"/>
      <c r="LB609" s="109"/>
      <c r="LC609" s="109"/>
      <c r="LD609" s="109"/>
      <c r="LE609" s="109"/>
      <c r="LF609" s="109"/>
      <c r="LG609" s="109"/>
      <c r="LH609" s="109"/>
      <c r="LI609" s="109"/>
      <c r="LJ609" s="109"/>
      <c r="LK609" s="109"/>
      <c r="LL609" s="109"/>
      <c r="LM609" s="109"/>
      <c r="LN609" s="109"/>
      <c r="LO609" s="109"/>
      <c r="LP609" s="109"/>
      <c r="LQ609" s="109"/>
      <c r="LR609" s="109"/>
      <c r="LS609" s="109"/>
      <c r="LT609" s="109"/>
      <c r="LU609" s="109"/>
      <c r="LV609" s="109"/>
      <c r="LW609" s="109"/>
      <c r="LX609" s="109"/>
      <c r="LY609" s="109"/>
      <c r="LZ609" s="109"/>
      <c r="MA609" s="109"/>
      <c r="MB609" s="109"/>
      <c r="MC609" s="109"/>
      <c r="MD609" s="109"/>
      <c r="ME609" s="109"/>
      <c r="MF609" s="109"/>
      <c r="MG609" s="109"/>
      <c r="MH609" s="109"/>
      <c r="MI609" s="109"/>
      <c r="MJ609" s="109"/>
      <c r="MK609" s="109"/>
      <c r="ML609" s="109"/>
      <c r="MM609" s="109"/>
      <c r="MN609" s="109"/>
      <c r="MO609" s="109"/>
      <c r="MP609" s="109"/>
      <c r="MQ609" s="109"/>
      <c r="MR609" s="109"/>
      <c r="MS609" s="109"/>
      <c r="MT609" s="109"/>
      <c r="MU609" s="109"/>
      <c r="MV609" s="109"/>
      <c r="MW609" s="109"/>
      <c r="MX609" s="109"/>
      <c r="MY609" s="109"/>
      <c r="MZ609" s="109"/>
      <c r="NA609" s="109"/>
      <c r="NB609" s="109"/>
      <c r="NC609" s="109"/>
      <c r="ND609" s="109"/>
      <c r="NE609" s="109"/>
      <c r="NF609" s="109"/>
      <c r="NG609" s="109"/>
      <c r="NH609" s="109"/>
      <c r="NI609" s="109"/>
      <c r="NJ609" s="109"/>
      <c r="NK609" s="109"/>
      <c r="NL609" s="109"/>
      <c r="NM609" s="109"/>
      <c r="NN609" s="109"/>
      <c r="NO609" s="109"/>
      <c r="NP609" s="109"/>
      <c r="NQ609" s="109"/>
      <c r="NR609" s="109"/>
      <c r="NS609" s="109"/>
      <c r="NT609" s="109"/>
      <c r="NU609" s="109"/>
      <c r="NV609" s="109"/>
      <c r="NW609" s="109"/>
      <c r="NX609" s="109"/>
      <c r="NY609" s="109"/>
      <c r="NZ609" s="109"/>
      <c r="OA609" s="109"/>
      <c r="OB609" s="109"/>
      <c r="OC609" s="109"/>
      <c r="OD609" s="109"/>
      <c r="OE609" s="109"/>
      <c r="OF609" s="109"/>
      <c r="OG609" s="109"/>
      <c r="OH609" s="109"/>
      <c r="OI609" s="109"/>
      <c r="OJ609" s="109"/>
      <c r="OK609" s="109"/>
      <c r="OL609" s="109"/>
      <c r="OM609" s="109"/>
      <c r="ON609" s="109"/>
      <c r="OO609" s="109"/>
      <c r="OP609" s="109"/>
      <c r="OQ609" s="109"/>
      <c r="OR609" s="109"/>
      <c r="OS609" s="109"/>
      <c r="OT609" s="109"/>
      <c r="OU609" s="109"/>
      <c r="OV609" s="109"/>
      <c r="OW609" s="109"/>
      <c r="OX609" s="109"/>
      <c r="OY609" s="109"/>
      <c r="OZ609" s="109"/>
      <c r="PA609" s="109"/>
      <c r="PB609" s="109"/>
      <c r="PC609" s="109"/>
      <c r="PD609" s="109"/>
      <c r="PE609" s="109"/>
      <c r="PF609" s="109"/>
      <c r="PG609" s="109"/>
      <c r="PH609" s="109"/>
      <c r="PI609" s="109"/>
      <c r="PJ609" s="109"/>
      <c r="PK609" s="109"/>
      <c r="PL609" s="109"/>
      <c r="PM609" s="109"/>
      <c r="PN609" s="109"/>
      <c r="PO609" s="109"/>
      <c r="PP609" s="109"/>
      <c r="PQ609" s="109"/>
      <c r="PR609" s="109"/>
      <c r="PS609" s="109"/>
      <c r="PT609" s="109"/>
      <c r="PU609" s="109"/>
      <c r="PV609" s="109"/>
      <c r="PW609" s="109"/>
      <c r="PX609" s="109"/>
      <c r="PY609" s="109"/>
      <c r="PZ609" s="109"/>
      <c r="QA609" s="109"/>
      <c r="QB609" s="109"/>
      <c r="QC609" s="109"/>
      <c r="QD609" s="109"/>
      <c r="QE609" s="109"/>
      <c r="QF609" s="109"/>
      <c r="QG609" s="109">
        <v>125</v>
      </c>
      <c r="QH609" s="109"/>
      <c r="QI609" s="109"/>
      <c r="QJ609" s="109"/>
      <c r="QK609" s="23">
        <f t="shared" si="9"/>
        <v>125</v>
      </c>
      <c r="QL609" s="125"/>
      <c r="QM609" s="125"/>
      <c r="QN609" s="125"/>
      <c r="QO609" s="125"/>
      <c r="QP609" s="125"/>
      <c r="QQ609" s="125"/>
      <c r="QR609" s="125"/>
    </row>
    <row r="610" spans="1:460" s="5" customFormat="1" ht="12.75" customHeight="1" x14ac:dyDescent="0.2">
      <c r="A610" s="52">
        <v>44805</v>
      </c>
      <c r="B610" s="98" t="s">
        <v>75</v>
      </c>
      <c r="C610" s="107"/>
      <c r="D610" s="107"/>
      <c r="E610" s="108"/>
      <c r="F610" s="108"/>
      <c r="G610" s="108"/>
      <c r="H610" s="108"/>
      <c r="I610" s="108"/>
      <c r="J610" s="108"/>
      <c r="K610" s="108"/>
      <c r="L610" s="108"/>
      <c r="M610" s="108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 s="109"/>
      <c r="BD610" s="109"/>
      <c r="BE610" s="109"/>
      <c r="BF610" s="109"/>
      <c r="BG610" s="109"/>
      <c r="BH610" s="109"/>
      <c r="BI610" s="109"/>
      <c r="BJ610" s="109"/>
      <c r="BK610" s="109"/>
      <c r="BL610" s="109"/>
      <c r="BM610" s="109"/>
      <c r="BN610" s="109"/>
      <c r="BO610" s="109"/>
      <c r="BP610" s="109"/>
      <c r="BQ610" s="109"/>
      <c r="BR610" s="109"/>
      <c r="BS610" s="109"/>
      <c r="BT610" s="109"/>
      <c r="BU610" s="109"/>
      <c r="BV610" s="109"/>
      <c r="BW610" s="109"/>
      <c r="BX610" s="109"/>
      <c r="BY610" s="109">
        <v>20</v>
      </c>
      <c r="BZ610" s="109"/>
      <c r="CA610" s="109"/>
      <c r="CB610" s="109"/>
      <c r="CC610" s="109"/>
      <c r="CD610" s="109"/>
      <c r="CE610" s="109"/>
      <c r="CF610" s="109"/>
      <c r="CG610" s="109"/>
      <c r="CH610" s="109"/>
      <c r="CI610" s="109"/>
      <c r="CJ610" s="109"/>
      <c r="CK610" s="109"/>
      <c r="CL610" s="109"/>
      <c r="CM610" s="109"/>
      <c r="CN610" s="109"/>
      <c r="CO610" s="109"/>
      <c r="CP610" s="109"/>
      <c r="CQ610" s="109"/>
      <c r="CR610" s="109"/>
      <c r="CS610" s="109"/>
      <c r="CT610" s="109"/>
      <c r="CU610" s="109"/>
      <c r="CV610" s="109"/>
      <c r="CW610" s="109"/>
      <c r="CX610" s="109"/>
      <c r="CY610" s="109"/>
      <c r="CZ610" s="109"/>
      <c r="DA610" s="109"/>
      <c r="DB610" s="109"/>
      <c r="DC610" s="109"/>
      <c r="DD610" s="109"/>
      <c r="DE610" s="109"/>
      <c r="DF610" s="109"/>
      <c r="DG610" s="109"/>
      <c r="DH610" s="109"/>
      <c r="DI610" s="109"/>
      <c r="DJ610" s="109"/>
      <c r="DK610" s="109"/>
      <c r="DL610" s="109"/>
      <c r="DM610" s="109"/>
      <c r="DN610" s="109"/>
      <c r="DO610" s="109"/>
      <c r="DP610" s="109"/>
      <c r="DQ610" s="109"/>
      <c r="DR610" s="109"/>
      <c r="DS610" s="109"/>
      <c r="DT610" s="109"/>
      <c r="DU610" s="109"/>
      <c r="DV610" s="109"/>
      <c r="DW610" s="109"/>
      <c r="DX610" s="109"/>
      <c r="DY610" s="109"/>
      <c r="DZ610" s="109"/>
      <c r="EA610" s="109"/>
      <c r="EB610" s="109"/>
      <c r="EC610" s="109"/>
      <c r="ED610" s="109"/>
      <c r="EE610" s="109"/>
      <c r="EF610" s="109"/>
      <c r="EG610" s="109"/>
      <c r="EH610" s="109"/>
      <c r="EI610" s="109"/>
      <c r="EJ610" s="109"/>
      <c r="EK610" s="109"/>
      <c r="EL610" s="109"/>
      <c r="EM610" s="109"/>
      <c r="EN610" s="109"/>
      <c r="EO610" s="109"/>
      <c r="EP610" s="109"/>
      <c r="EQ610" s="109"/>
      <c r="ER610" s="109"/>
      <c r="ES610" s="109"/>
      <c r="ET610" s="109"/>
      <c r="EU610" s="109"/>
      <c r="EV610" s="109"/>
      <c r="EW610" s="109"/>
      <c r="EX610" s="109"/>
      <c r="EY610" s="109"/>
      <c r="EZ610" s="109"/>
      <c r="FA610" s="109"/>
      <c r="FB610" s="109"/>
      <c r="FC610" s="109"/>
      <c r="FD610" s="109"/>
      <c r="FE610" s="109"/>
      <c r="FF610" s="109"/>
      <c r="FG610" s="109"/>
      <c r="FH610" s="109"/>
      <c r="FI610" s="109"/>
      <c r="FJ610" s="109"/>
      <c r="FK610" s="109"/>
      <c r="FL610" s="109"/>
      <c r="FM610" s="109"/>
      <c r="FN610" s="109"/>
      <c r="FO610" s="109"/>
      <c r="FP610" s="109"/>
      <c r="FQ610" s="109"/>
      <c r="FR610" s="109"/>
      <c r="FS610" s="109">
        <v>10</v>
      </c>
      <c r="FT610" s="109"/>
      <c r="FU610" s="109"/>
      <c r="FV610" s="109"/>
      <c r="FW610" s="109"/>
      <c r="FX610" s="109"/>
      <c r="FY610" s="109"/>
      <c r="FZ610" s="109"/>
      <c r="GA610" s="109"/>
      <c r="GB610" s="109"/>
      <c r="GC610" s="109"/>
      <c r="GD610" s="109"/>
      <c r="GE610" s="109"/>
      <c r="GF610" s="109"/>
      <c r="GG610" s="109"/>
      <c r="GH610" s="109"/>
      <c r="GI610" s="109"/>
      <c r="GJ610" s="109"/>
      <c r="GK610" s="109"/>
      <c r="GL610" s="109"/>
      <c r="GM610" s="109"/>
      <c r="GN610" s="109"/>
      <c r="GO610" s="109"/>
      <c r="GP610" s="109"/>
      <c r="GQ610" s="109"/>
      <c r="GR610" s="109"/>
      <c r="GS610" s="109"/>
      <c r="GT610" s="109"/>
      <c r="GU610" s="109"/>
      <c r="GV610" s="109"/>
      <c r="GW610" s="109"/>
      <c r="GX610" s="109"/>
      <c r="GY610" s="109"/>
      <c r="GZ610" s="109"/>
      <c r="HA610" s="109"/>
      <c r="HB610" s="109"/>
      <c r="HC610" s="109"/>
      <c r="HD610" s="109"/>
      <c r="HE610" s="109"/>
      <c r="HF610" s="109"/>
      <c r="HG610" s="109"/>
      <c r="HH610" s="109"/>
      <c r="HI610" s="109"/>
      <c r="HJ610" s="109"/>
      <c r="HK610" s="109"/>
      <c r="HL610" s="109"/>
      <c r="HM610" s="109"/>
      <c r="HN610" s="109"/>
      <c r="HO610" s="109"/>
      <c r="HP610" s="109"/>
      <c r="HQ610" s="109"/>
      <c r="HR610" s="109"/>
      <c r="HS610" s="109"/>
      <c r="HT610" s="109"/>
      <c r="HU610" s="109"/>
      <c r="HV610" s="109"/>
      <c r="HW610" s="109"/>
      <c r="HX610" s="109"/>
      <c r="HY610" s="109"/>
      <c r="HZ610" s="109"/>
      <c r="IA610" s="109"/>
      <c r="IB610" s="109"/>
      <c r="IC610" s="109"/>
      <c r="ID610" s="109"/>
      <c r="IE610" s="109"/>
      <c r="IF610" s="109"/>
      <c r="IG610" s="109"/>
      <c r="IH610" s="109"/>
      <c r="II610" s="109"/>
      <c r="IJ610" s="109"/>
      <c r="IK610" s="109"/>
      <c r="IL610" s="109"/>
      <c r="IM610" s="109"/>
      <c r="IN610" s="109"/>
      <c r="IO610" s="109"/>
      <c r="IP610" s="109"/>
      <c r="IQ610" s="109"/>
      <c r="IR610" s="109"/>
      <c r="IS610" s="109"/>
      <c r="IT610" s="109"/>
      <c r="IU610" s="109"/>
      <c r="IV610" s="109"/>
      <c r="IW610" s="109"/>
      <c r="IX610" s="109"/>
      <c r="IY610" s="109"/>
      <c r="IZ610" s="109"/>
      <c r="JA610" s="109"/>
      <c r="JB610" s="109"/>
      <c r="JC610" s="109"/>
      <c r="JD610" s="109"/>
      <c r="JE610" s="109"/>
      <c r="JF610" s="109"/>
      <c r="JG610" s="109"/>
      <c r="JH610" s="109"/>
      <c r="JI610" s="109"/>
      <c r="JJ610" s="109"/>
      <c r="JK610" s="109"/>
      <c r="JL610" s="109"/>
      <c r="JM610" s="109"/>
      <c r="JN610" s="109"/>
      <c r="JO610" s="109"/>
      <c r="JP610" s="109"/>
      <c r="JQ610" s="109"/>
      <c r="JR610" s="109"/>
      <c r="JS610" s="109"/>
      <c r="JT610" s="109"/>
      <c r="JU610" s="109"/>
      <c r="JV610" s="109"/>
      <c r="JW610" s="109"/>
      <c r="JX610" s="109"/>
      <c r="JY610" s="109"/>
      <c r="JZ610" s="109"/>
      <c r="KA610" s="109"/>
      <c r="KB610" s="109"/>
      <c r="KC610" s="109">
        <v>50</v>
      </c>
      <c r="KD610" s="109"/>
      <c r="KE610" s="109"/>
      <c r="KF610" s="109"/>
      <c r="KG610" s="109"/>
      <c r="KH610" s="109"/>
      <c r="KI610" s="109"/>
      <c r="KJ610" s="109"/>
      <c r="KK610" s="109"/>
      <c r="KL610" s="109"/>
      <c r="KM610" s="109"/>
      <c r="KN610" s="109"/>
      <c r="KO610" s="109"/>
      <c r="KP610" s="109"/>
      <c r="KQ610" s="109"/>
      <c r="KR610" s="109"/>
      <c r="KS610" s="109"/>
      <c r="KT610" s="109"/>
      <c r="KU610" s="109"/>
      <c r="KV610" s="109"/>
      <c r="KW610" s="109"/>
      <c r="KX610" s="109"/>
      <c r="KY610" s="109"/>
      <c r="KZ610" s="109"/>
      <c r="LA610" s="109"/>
      <c r="LB610" s="109"/>
      <c r="LC610" s="109"/>
      <c r="LD610" s="109"/>
      <c r="LE610" s="109"/>
      <c r="LF610" s="109"/>
      <c r="LG610" s="109"/>
      <c r="LH610" s="109"/>
      <c r="LI610" s="109"/>
      <c r="LJ610" s="109"/>
      <c r="LK610" s="109"/>
      <c r="LL610" s="109"/>
      <c r="LM610" s="109"/>
      <c r="LN610" s="109"/>
      <c r="LO610" s="109"/>
      <c r="LP610" s="109"/>
      <c r="LQ610" s="109"/>
      <c r="LR610" s="109"/>
      <c r="LS610" s="109"/>
      <c r="LT610" s="109">
        <v>3</v>
      </c>
      <c r="LU610" s="109"/>
      <c r="LV610" s="109"/>
      <c r="LW610" s="109"/>
      <c r="LX610" s="109"/>
      <c r="LY610" s="109"/>
      <c r="LZ610" s="109"/>
      <c r="MA610" s="109"/>
      <c r="MB610" s="109"/>
      <c r="MC610" s="109"/>
      <c r="MD610" s="109"/>
      <c r="ME610" s="109"/>
      <c r="MF610" s="109"/>
      <c r="MG610" s="109"/>
      <c r="MH610" s="109"/>
      <c r="MI610" s="109"/>
      <c r="MJ610" s="109"/>
      <c r="MK610" s="109"/>
      <c r="ML610" s="109"/>
      <c r="MM610" s="109"/>
      <c r="MN610" s="109"/>
      <c r="MO610" s="109"/>
      <c r="MP610" s="109"/>
      <c r="MQ610" s="109"/>
      <c r="MR610" s="109"/>
      <c r="MS610" s="109"/>
      <c r="MT610" s="109"/>
      <c r="MU610" s="109"/>
      <c r="MV610" s="109"/>
      <c r="MW610" s="109"/>
      <c r="MX610" s="109"/>
      <c r="MY610" s="109"/>
      <c r="MZ610" s="109"/>
      <c r="NA610" s="109"/>
      <c r="NB610" s="109"/>
      <c r="NC610" s="109"/>
      <c r="ND610" s="109"/>
      <c r="NE610" s="109"/>
      <c r="NF610" s="109"/>
      <c r="NG610" s="109"/>
      <c r="NH610" s="109"/>
      <c r="NI610" s="109"/>
      <c r="NJ610" s="109"/>
      <c r="NK610" s="109"/>
      <c r="NL610" s="109"/>
      <c r="NM610" s="109"/>
      <c r="NN610" s="109"/>
      <c r="NO610" s="109"/>
      <c r="NP610" s="109"/>
      <c r="NQ610" s="109"/>
      <c r="NR610" s="109"/>
      <c r="NS610" s="109"/>
      <c r="NT610" s="109"/>
      <c r="NU610" s="109">
        <v>1</v>
      </c>
      <c r="NV610" s="109"/>
      <c r="NW610" s="109"/>
      <c r="NX610" s="109"/>
      <c r="NY610" s="109"/>
      <c r="NZ610" s="109"/>
      <c r="OA610" s="109"/>
      <c r="OB610" s="109"/>
      <c r="OC610" s="109"/>
      <c r="OD610" s="109"/>
      <c r="OE610" s="109"/>
      <c r="OF610" s="109"/>
      <c r="OG610" s="109"/>
      <c r="OH610" s="109"/>
      <c r="OI610" s="109"/>
      <c r="OJ610" s="109"/>
      <c r="OK610" s="109"/>
      <c r="OL610" s="109"/>
      <c r="OM610" s="109"/>
      <c r="ON610" s="109"/>
      <c r="OO610" s="109"/>
      <c r="OP610" s="109"/>
      <c r="OQ610" s="109"/>
      <c r="OR610" s="109"/>
      <c r="OS610" s="109"/>
      <c r="OT610" s="109"/>
      <c r="OU610" s="109"/>
      <c r="OV610" s="109"/>
      <c r="OW610" s="109"/>
      <c r="OX610" s="109"/>
      <c r="OY610" s="109"/>
      <c r="OZ610" s="109"/>
      <c r="PA610" s="109"/>
      <c r="PB610" s="109"/>
      <c r="PC610" s="109"/>
      <c r="PD610" s="109"/>
      <c r="PE610" s="109"/>
      <c r="PF610" s="109"/>
      <c r="PG610" s="109"/>
      <c r="PH610" s="109"/>
      <c r="PI610" s="109"/>
      <c r="PJ610" s="109"/>
      <c r="PK610" s="109"/>
      <c r="PL610" s="109"/>
      <c r="PM610" s="109"/>
      <c r="PN610" s="109"/>
      <c r="PO610" s="109"/>
      <c r="PP610" s="109"/>
      <c r="PQ610" s="109"/>
      <c r="PR610" s="109"/>
      <c r="PS610" s="109"/>
      <c r="PT610" s="109"/>
      <c r="PU610" s="109"/>
      <c r="PV610" s="109"/>
      <c r="PW610" s="109"/>
      <c r="PX610" s="109"/>
      <c r="PY610" s="109"/>
      <c r="PZ610" s="109"/>
      <c r="QA610" s="109"/>
      <c r="QB610" s="109"/>
      <c r="QC610" s="109"/>
      <c r="QD610" s="109"/>
      <c r="QE610" s="109"/>
      <c r="QF610" s="109"/>
      <c r="QG610" s="109"/>
      <c r="QH610" s="109"/>
      <c r="QI610" s="109"/>
      <c r="QJ610" s="109"/>
      <c r="QK610" s="23">
        <f t="shared" si="9"/>
        <v>84</v>
      </c>
      <c r="QL610" s="125"/>
      <c r="QM610" s="125"/>
      <c r="QN610" s="125"/>
      <c r="QO610" s="125"/>
      <c r="QP610" s="125"/>
      <c r="QQ610" s="125"/>
      <c r="QR610" s="125"/>
    </row>
    <row r="611" spans="1:460" s="5" customFormat="1" ht="12.75" customHeight="1" x14ac:dyDescent="0.2">
      <c r="A611" s="52">
        <v>44809</v>
      </c>
      <c r="B611" s="98" t="s">
        <v>28</v>
      </c>
      <c r="C611" s="107"/>
      <c r="D611" s="107"/>
      <c r="E611" s="108"/>
      <c r="F611" s="108"/>
      <c r="G611" s="108"/>
      <c r="H611" s="108"/>
      <c r="I611" s="108"/>
      <c r="J611" s="108"/>
      <c r="K611" s="108"/>
      <c r="L611" s="108"/>
      <c r="M611" s="108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 s="109"/>
      <c r="BD611" s="109"/>
      <c r="BE611" s="109"/>
      <c r="BF611" s="109"/>
      <c r="BG611" s="109"/>
      <c r="BH611" s="109"/>
      <c r="BI611" s="109"/>
      <c r="BJ611" s="109"/>
      <c r="BK611" s="109"/>
      <c r="BL611" s="109"/>
      <c r="BM611" s="109"/>
      <c r="BN611" s="109"/>
      <c r="BO611" s="109"/>
      <c r="BP611" s="109"/>
      <c r="BQ611" s="109"/>
      <c r="BR611" s="109"/>
      <c r="BS611" s="109"/>
      <c r="BT611" s="109"/>
      <c r="BU611" s="109"/>
      <c r="BV611" s="109"/>
      <c r="BW611" s="109"/>
      <c r="BX611" s="109"/>
      <c r="BY611" s="109"/>
      <c r="BZ611" s="109"/>
      <c r="CA611" s="109"/>
      <c r="CB611" s="109"/>
      <c r="CC611" s="109"/>
      <c r="CD611" s="109"/>
      <c r="CE611" s="109"/>
      <c r="CF611" s="109"/>
      <c r="CG611" s="109"/>
      <c r="CH611" s="109"/>
      <c r="CI611" s="109"/>
      <c r="CJ611" s="109"/>
      <c r="CK611" s="109"/>
      <c r="CL611" s="109"/>
      <c r="CM611" s="109"/>
      <c r="CN611" s="109"/>
      <c r="CO611" s="109"/>
      <c r="CP611" s="109"/>
      <c r="CQ611" s="109"/>
      <c r="CR611" s="109"/>
      <c r="CS611" s="109"/>
      <c r="CT611" s="109"/>
      <c r="CU611" s="109"/>
      <c r="CV611" s="109"/>
      <c r="CW611" s="109"/>
      <c r="CX611" s="109"/>
      <c r="CY611" s="109"/>
      <c r="CZ611" s="109"/>
      <c r="DA611" s="109"/>
      <c r="DB611" s="109"/>
      <c r="DC611" s="109"/>
      <c r="DD611" s="109"/>
      <c r="DE611" s="109"/>
      <c r="DF611" s="109"/>
      <c r="DG611" s="109"/>
      <c r="DH611" s="109"/>
      <c r="DI611" s="109"/>
      <c r="DJ611" s="109"/>
      <c r="DK611" s="109"/>
      <c r="DL611" s="109"/>
      <c r="DM611" s="109"/>
      <c r="DN611" s="109"/>
      <c r="DO611" s="109"/>
      <c r="DP611" s="109"/>
      <c r="DQ611" s="109"/>
      <c r="DR611" s="109"/>
      <c r="DS611" s="109"/>
      <c r="DT611" s="109"/>
      <c r="DU611" s="109"/>
      <c r="DV611" s="109"/>
      <c r="DW611" s="109"/>
      <c r="DX611" s="109"/>
      <c r="DY611" s="109"/>
      <c r="DZ611" s="109"/>
      <c r="EA611" s="109"/>
      <c r="EB611" s="109"/>
      <c r="EC611" s="109"/>
      <c r="ED611" s="109"/>
      <c r="EE611" s="109"/>
      <c r="EF611" s="109"/>
      <c r="EG611" s="109"/>
      <c r="EH611" s="109"/>
      <c r="EI611" s="109"/>
      <c r="EJ611" s="109"/>
      <c r="EK611" s="109"/>
      <c r="EL611" s="109"/>
      <c r="EM611" s="109"/>
      <c r="EN611" s="109"/>
      <c r="EO611" s="109"/>
      <c r="EP611" s="109"/>
      <c r="EQ611" s="109"/>
      <c r="ER611" s="109"/>
      <c r="ES611" s="109"/>
      <c r="ET611" s="109"/>
      <c r="EU611" s="109"/>
      <c r="EV611" s="109"/>
      <c r="EW611" s="109">
        <v>200</v>
      </c>
      <c r="EX611" s="109"/>
      <c r="EY611" s="109"/>
      <c r="EZ611" s="109"/>
      <c r="FA611" s="109"/>
      <c r="FB611" s="109"/>
      <c r="FC611" s="109"/>
      <c r="FD611" s="109"/>
      <c r="FE611" s="109"/>
      <c r="FF611" s="109"/>
      <c r="FG611" s="109"/>
      <c r="FH611" s="109"/>
      <c r="FI611" s="109"/>
      <c r="FJ611" s="109"/>
      <c r="FK611" s="109"/>
      <c r="FL611" s="109"/>
      <c r="FM611" s="109"/>
      <c r="FN611" s="109"/>
      <c r="FO611" s="109"/>
      <c r="FP611" s="109"/>
      <c r="FQ611" s="109"/>
      <c r="FR611" s="109"/>
      <c r="FS611" s="109"/>
      <c r="FT611" s="109"/>
      <c r="FU611" s="109"/>
      <c r="FV611" s="109"/>
      <c r="FW611" s="109"/>
      <c r="FX611" s="109"/>
      <c r="FY611" s="109"/>
      <c r="FZ611" s="109"/>
      <c r="GA611" s="109"/>
      <c r="GB611" s="109"/>
      <c r="GC611" s="109"/>
      <c r="GD611" s="109"/>
      <c r="GE611" s="109"/>
      <c r="GF611" s="109"/>
      <c r="GG611" s="109"/>
      <c r="GH611" s="109"/>
      <c r="GI611" s="109"/>
      <c r="GJ611" s="109"/>
      <c r="GK611" s="109"/>
      <c r="GL611" s="109"/>
      <c r="GM611" s="109"/>
      <c r="GN611" s="109"/>
      <c r="GO611" s="109"/>
      <c r="GP611" s="109"/>
      <c r="GQ611" s="109"/>
      <c r="GR611" s="109"/>
      <c r="GS611" s="109"/>
      <c r="GT611" s="109"/>
      <c r="GU611" s="109"/>
      <c r="GV611" s="109"/>
      <c r="GW611" s="109"/>
      <c r="GX611" s="109"/>
      <c r="GY611" s="109"/>
      <c r="GZ611" s="109"/>
      <c r="HA611" s="109"/>
      <c r="HB611" s="109"/>
      <c r="HC611" s="109"/>
      <c r="HD611" s="109"/>
      <c r="HE611" s="109"/>
      <c r="HF611" s="109"/>
      <c r="HG611" s="109"/>
      <c r="HH611" s="109"/>
      <c r="HI611" s="109"/>
      <c r="HJ611" s="109"/>
      <c r="HK611" s="109"/>
      <c r="HL611" s="109"/>
      <c r="HM611" s="109"/>
      <c r="HN611" s="109"/>
      <c r="HO611" s="109"/>
      <c r="HP611" s="109"/>
      <c r="HQ611" s="109"/>
      <c r="HR611" s="109"/>
      <c r="HS611" s="109"/>
      <c r="HT611" s="109"/>
      <c r="HU611" s="109"/>
      <c r="HV611" s="109"/>
      <c r="HW611" s="109"/>
      <c r="HX611" s="109"/>
      <c r="HY611" s="109"/>
      <c r="HZ611" s="109"/>
      <c r="IA611" s="109"/>
      <c r="IB611" s="109"/>
      <c r="IC611" s="109"/>
      <c r="ID611" s="109"/>
      <c r="IE611" s="109"/>
      <c r="IF611" s="109"/>
      <c r="IG611" s="109"/>
      <c r="IH611" s="109"/>
      <c r="II611" s="109"/>
      <c r="IJ611" s="109"/>
      <c r="IK611" s="109"/>
      <c r="IL611" s="109"/>
      <c r="IM611" s="109"/>
      <c r="IN611" s="109"/>
      <c r="IO611" s="109"/>
      <c r="IP611" s="109"/>
      <c r="IQ611" s="109"/>
      <c r="IR611" s="109"/>
      <c r="IS611" s="109"/>
      <c r="IT611" s="109"/>
      <c r="IU611" s="109"/>
      <c r="IV611" s="109"/>
      <c r="IW611" s="109"/>
      <c r="IX611" s="109"/>
      <c r="IY611" s="109"/>
      <c r="IZ611" s="109"/>
      <c r="JA611" s="109"/>
      <c r="JB611" s="109"/>
      <c r="JC611" s="109"/>
      <c r="JD611" s="109"/>
      <c r="JE611" s="109"/>
      <c r="JF611" s="109"/>
      <c r="JG611" s="109"/>
      <c r="JH611" s="109"/>
      <c r="JI611" s="109"/>
      <c r="JJ611" s="109"/>
      <c r="JK611" s="109"/>
      <c r="JL611" s="109"/>
      <c r="JM611" s="109"/>
      <c r="JN611" s="109"/>
      <c r="JO611" s="109"/>
      <c r="JP611" s="109"/>
      <c r="JQ611" s="109"/>
      <c r="JR611" s="109"/>
      <c r="JS611" s="109"/>
      <c r="JT611" s="109"/>
      <c r="JU611" s="109"/>
      <c r="JV611" s="109"/>
      <c r="JW611" s="109"/>
      <c r="JX611" s="109"/>
      <c r="JY611" s="109"/>
      <c r="JZ611" s="109"/>
      <c r="KA611" s="109"/>
      <c r="KB611" s="109"/>
      <c r="KC611" s="109"/>
      <c r="KD611" s="109"/>
      <c r="KE611" s="109"/>
      <c r="KF611" s="109"/>
      <c r="KG611" s="109"/>
      <c r="KH611" s="109"/>
      <c r="KI611" s="109"/>
      <c r="KJ611" s="109"/>
      <c r="KK611" s="109"/>
      <c r="KL611" s="109"/>
      <c r="KM611" s="109"/>
      <c r="KN611" s="109"/>
      <c r="KO611" s="109"/>
      <c r="KP611" s="109"/>
      <c r="KQ611" s="109"/>
      <c r="KR611" s="109"/>
      <c r="KS611" s="109"/>
      <c r="KT611" s="109"/>
      <c r="KU611" s="109"/>
      <c r="KV611" s="109"/>
      <c r="KW611" s="109"/>
      <c r="KX611" s="109"/>
      <c r="KY611" s="109"/>
      <c r="KZ611" s="109"/>
      <c r="LA611" s="109">
        <v>50</v>
      </c>
      <c r="LB611" s="109"/>
      <c r="LC611" s="109"/>
      <c r="LD611" s="109"/>
      <c r="LE611" s="109"/>
      <c r="LF611" s="109"/>
      <c r="LG611" s="109"/>
      <c r="LH611" s="109"/>
      <c r="LI611" s="109"/>
      <c r="LJ611" s="109"/>
      <c r="LK611" s="109"/>
      <c r="LL611" s="109"/>
      <c r="LM611" s="109"/>
      <c r="LN611" s="109"/>
      <c r="LO611" s="109"/>
      <c r="LP611" s="109"/>
      <c r="LQ611" s="109"/>
      <c r="LR611" s="109"/>
      <c r="LS611" s="109"/>
      <c r="LT611" s="109"/>
      <c r="LU611" s="109"/>
      <c r="LV611" s="109"/>
      <c r="LW611" s="109"/>
      <c r="LX611" s="109"/>
      <c r="LY611" s="109"/>
      <c r="LZ611" s="109"/>
      <c r="MA611" s="109"/>
      <c r="MB611" s="109"/>
      <c r="MC611" s="109"/>
      <c r="MD611" s="109"/>
      <c r="ME611" s="109"/>
      <c r="MF611" s="109"/>
      <c r="MG611" s="109"/>
      <c r="MH611" s="109"/>
      <c r="MI611" s="109"/>
      <c r="MJ611" s="109"/>
      <c r="MK611" s="109"/>
      <c r="ML611" s="109"/>
      <c r="MM611" s="109"/>
      <c r="MN611" s="109"/>
      <c r="MO611" s="109"/>
      <c r="MP611" s="109"/>
      <c r="MQ611" s="109"/>
      <c r="MR611" s="109"/>
      <c r="MS611" s="109"/>
      <c r="MT611" s="109"/>
      <c r="MU611" s="109"/>
      <c r="MV611" s="109"/>
      <c r="MW611" s="109"/>
      <c r="MX611" s="109"/>
      <c r="MY611" s="109"/>
      <c r="MZ611" s="109"/>
      <c r="NA611" s="109"/>
      <c r="NB611" s="109"/>
      <c r="NC611" s="109"/>
      <c r="ND611" s="109"/>
      <c r="NE611" s="109"/>
      <c r="NF611" s="109"/>
      <c r="NG611" s="109"/>
      <c r="NH611" s="109"/>
      <c r="NI611" s="109"/>
      <c r="NJ611" s="109"/>
      <c r="NK611" s="109"/>
      <c r="NL611" s="109"/>
      <c r="NM611" s="109"/>
      <c r="NN611" s="109"/>
      <c r="NO611" s="109"/>
      <c r="NP611" s="109"/>
      <c r="NQ611" s="109"/>
      <c r="NR611" s="109"/>
      <c r="NS611" s="109"/>
      <c r="NT611" s="109"/>
      <c r="NU611" s="109"/>
      <c r="NV611" s="109"/>
      <c r="NW611" s="109"/>
      <c r="NX611" s="109"/>
      <c r="NY611" s="109"/>
      <c r="NZ611" s="109"/>
      <c r="OA611" s="109"/>
      <c r="OB611" s="109"/>
      <c r="OC611" s="109"/>
      <c r="OD611" s="109"/>
      <c r="OE611" s="109"/>
      <c r="OF611" s="109"/>
      <c r="OG611" s="109"/>
      <c r="OH611" s="109"/>
      <c r="OI611" s="109"/>
      <c r="OJ611" s="109"/>
      <c r="OK611" s="109"/>
      <c r="OL611" s="109"/>
      <c r="OM611" s="109"/>
      <c r="ON611" s="109"/>
      <c r="OO611" s="109"/>
      <c r="OP611" s="109"/>
      <c r="OQ611" s="109"/>
      <c r="OR611" s="109"/>
      <c r="OS611" s="109"/>
      <c r="OT611" s="109"/>
      <c r="OU611" s="109"/>
      <c r="OV611" s="109"/>
      <c r="OW611" s="109"/>
      <c r="OX611" s="109"/>
      <c r="OY611" s="109"/>
      <c r="OZ611" s="109"/>
      <c r="PA611" s="109"/>
      <c r="PB611" s="109"/>
      <c r="PC611" s="109"/>
      <c r="PD611" s="109"/>
      <c r="PE611" s="109"/>
      <c r="PF611" s="109"/>
      <c r="PG611" s="109"/>
      <c r="PH611" s="109"/>
      <c r="PI611" s="109"/>
      <c r="PJ611" s="109"/>
      <c r="PK611" s="109"/>
      <c r="PL611" s="109"/>
      <c r="PM611" s="109"/>
      <c r="PN611" s="109"/>
      <c r="PO611" s="109"/>
      <c r="PP611" s="109"/>
      <c r="PQ611" s="109"/>
      <c r="PR611" s="109"/>
      <c r="PS611" s="109"/>
      <c r="PT611" s="109"/>
      <c r="PU611" s="109"/>
      <c r="PV611" s="109"/>
      <c r="PW611" s="109"/>
      <c r="PX611" s="109"/>
      <c r="PY611" s="109"/>
      <c r="PZ611" s="109"/>
      <c r="QA611" s="109"/>
      <c r="QB611" s="109"/>
      <c r="QC611" s="109"/>
      <c r="QD611" s="109"/>
      <c r="QE611" s="109"/>
      <c r="QF611" s="109"/>
      <c r="QG611" s="109">
        <v>175</v>
      </c>
      <c r="QH611" s="109"/>
      <c r="QI611" s="109"/>
      <c r="QJ611" s="109"/>
      <c r="QK611" s="23">
        <f t="shared" si="9"/>
        <v>425</v>
      </c>
      <c r="QL611" s="125"/>
      <c r="QM611" s="125"/>
      <c r="QN611" s="125"/>
      <c r="QO611" s="125"/>
      <c r="QP611" s="125"/>
      <c r="QQ611" s="125"/>
      <c r="QR611" s="125"/>
    </row>
    <row r="612" spans="1:460" s="5" customFormat="1" ht="12.75" customHeight="1" x14ac:dyDescent="0.2">
      <c r="A612" s="52">
        <v>44806</v>
      </c>
      <c r="B612" s="98" t="s">
        <v>415</v>
      </c>
      <c r="C612" s="107"/>
      <c r="D612" s="107"/>
      <c r="E612" s="108"/>
      <c r="F612" s="108"/>
      <c r="G612" s="108"/>
      <c r="H612" s="108"/>
      <c r="I612" s="108"/>
      <c r="J612" s="108"/>
      <c r="K612" s="108"/>
      <c r="L612" s="108"/>
      <c r="M612" s="108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>
        <v>3</v>
      </c>
      <c r="AU612" s="109"/>
      <c r="AV612" s="109"/>
      <c r="AW612" s="109"/>
      <c r="AX612" s="109"/>
      <c r="AY612" s="109"/>
      <c r="AZ612" s="109"/>
      <c r="BA612" s="109"/>
      <c r="BB612" s="109"/>
      <c r="BC612" s="109"/>
      <c r="BD612" s="109"/>
      <c r="BE612" s="109"/>
      <c r="BF612" s="109"/>
      <c r="BG612" s="109"/>
      <c r="BH612" s="109"/>
      <c r="BI612" s="109"/>
      <c r="BJ612" s="109"/>
      <c r="BK612" s="109"/>
      <c r="BL612" s="109"/>
      <c r="BM612" s="109"/>
      <c r="BN612" s="109"/>
      <c r="BO612" s="109"/>
      <c r="BP612" s="109"/>
      <c r="BQ612" s="109"/>
      <c r="BR612" s="109"/>
      <c r="BS612" s="109"/>
      <c r="BT612" s="109"/>
      <c r="BU612" s="109"/>
      <c r="BV612" s="109"/>
      <c r="BW612" s="109"/>
      <c r="BX612" s="109"/>
      <c r="BY612" s="109"/>
      <c r="BZ612" s="109"/>
      <c r="CA612" s="109"/>
      <c r="CB612" s="109"/>
      <c r="CC612" s="109"/>
      <c r="CD612" s="109"/>
      <c r="CE612" s="109"/>
      <c r="CF612" s="109"/>
      <c r="CG612" s="109"/>
      <c r="CH612" s="109"/>
      <c r="CI612" s="109"/>
      <c r="CJ612" s="109"/>
      <c r="CK612" s="109"/>
      <c r="CL612" s="109"/>
      <c r="CM612" s="109"/>
      <c r="CN612" s="109"/>
      <c r="CO612" s="109"/>
      <c r="CP612" s="109"/>
      <c r="CQ612" s="109"/>
      <c r="CR612" s="109"/>
      <c r="CS612" s="109"/>
      <c r="CT612" s="109"/>
      <c r="CU612" s="109"/>
      <c r="CV612" s="109"/>
      <c r="CW612" s="109"/>
      <c r="CX612" s="109"/>
      <c r="CY612" s="109"/>
      <c r="CZ612" s="109"/>
      <c r="DA612" s="109"/>
      <c r="DB612" s="109"/>
      <c r="DC612" s="109"/>
      <c r="DD612" s="109"/>
      <c r="DE612" s="109"/>
      <c r="DF612" s="109"/>
      <c r="DG612" s="109"/>
      <c r="DH612" s="109"/>
      <c r="DI612" s="109"/>
      <c r="DJ612" s="109"/>
      <c r="DK612" s="109"/>
      <c r="DL612" s="109"/>
      <c r="DM612" s="109"/>
      <c r="DN612" s="109"/>
      <c r="DO612" s="109"/>
      <c r="DP612" s="109"/>
      <c r="DQ612" s="109"/>
      <c r="DR612" s="109"/>
      <c r="DS612" s="109"/>
      <c r="DT612" s="109"/>
      <c r="DU612" s="109"/>
      <c r="DV612" s="109"/>
      <c r="DW612" s="109"/>
      <c r="DX612" s="109"/>
      <c r="DY612" s="109"/>
      <c r="DZ612" s="109"/>
      <c r="EA612" s="109"/>
      <c r="EB612" s="109"/>
      <c r="EC612" s="109"/>
      <c r="ED612" s="109"/>
      <c r="EE612" s="109"/>
      <c r="EF612" s="109"/>
      <c r="EG612" s="109"/>
      <c r="EH612" s="109"/>
      <c r="EI612" s="109"/>
      <c r="EJ612" s="109"/>
      <c r="EK612" s="109"/>
      <c r="EL612" s="109"/>
      <c r="EM612" s="109"/>
      <c r="EN612" s="109"/>
      <c r="EO612" s="109"/>
      <c r="EP612" s="109"/>
      <c r="EQ612" s="109"/>
      <c r="ER612" s="109"/>
      <c r="ES612" s="109"/>
      <c r="ET612" s="109"/>
      <c r="EU612" s="109"/>
      <c r="EV612" s="109"/>
      <c r="EW612" s="109"/>
      <c r="EX612" s="109"/>
      <c r="EY612" s="109"/>
      <c r="EZ612" s="109"/>
      <c r="FA612" s="109"/>
      <c r="FB612" s="109"/>
      <c r="FC612" s="109"/>
      <c r="FD612" s="109"/>
      <c r="FE612" s="109"/>
      <c r="FF612" s="109"/>
      <c r="FG612" s="109"/>
      <c r="FH612" s="109"/>
      <c r="FI612" s="109"/>
      <c r="FJ612" s="109"/>
      <c r="FK612" s="109"/>
      <c r="FL612" s="109"/>
      <c r="FM612" s="109"/>
      <c r="FN612" s="109"/>
      <c r="FO612" s="109"/>
      <c r="FP612" s="109"/>
      <c r="FQ612" s="109"/>
      <c r="FR612" s="109"/>
      <c r="FS612" s="109"/>
      <c r="FT612" s="109"/>
      <c r="FU612" s="109"/>
      <c r="FV612" s="109"/>
      <c r="FW612" s="109"/>
      <c r="FX612" s="109"/>
      <c r="FY612" s="109"/>
      <c r="FZ612" s="109"/>
      <c r="GA612" s="109"/>
      <c r="GB612" s="109"/>
      <c r="GC612" s="109"/>
      <c r="GD612" s="109"/>
      <c r="GE612" s="109"/>
      <c r="GF612" s="109"/>
      <c r="GG612" s="109"/>
      <c r="GH612" s="109"/>
      <c r="GI612" s="109"/>
      <c r="GJ612" s="109"/>
      <c r="GK612" s="109"/>
      <c r="GL612" s="109"/>
      <c r="GM612" s="109"/>
      <c r="GN612" s="109"/>
      <c r="GO612" s="109"/>
      <c r="GP612" s="109"/>
      <c r="GQ612" s="109"/>
      <c r="GR612" s="109"/>
      <c r="GS612" s="109"/>
      <c r="GT612" s="109"/>
      <c r="GU612" s="109"/>
      <c r="GV612" s="109"/>
      <c r="GW612" s="109"/>
      <c r="GX612" s="109"/>
      <c r="GY612" s="109"/>
      <c r="GZ612" s="109"/>
      <c r="HA612" s="109"/>
      <c r="HB612" s="109"/>
      <c r="HC612" s="109"/>
      <c r="HD612" s="109"/>
      <c r="HE612" s="109"/>
      <c r="HF612" s="109"/>
      <c r="HG612" s="109"/>
      <c r="HH612" s="109"/>
      <c r="HI612" s="109"/>
      <c r="HJ612" s="109">
        <v>1</v>
      </c>
      <c r="HK612" s="109"/>
      <c r="HL612" s="109"/>
      <c r="HM612" s="109"/>
      <c r="HN612" s="109"/>
      <c r="HO612" s="109"/>
      <c r="HP612" s="109"/>
      <c r="HQ612" s="109"/>
      <c r="HR612" s="109"/>
      <c r="HS612" s="109"/>
      <c r="HT612" s="109"/>
      <c r="HU612" s="109"/>
      <c r="HV612" s="109"/>
      <c r="HW612" s="109"/>
      <c r="HX612" s="109"/>
      <c r="HY612" s="109"/>
      <c r="HZ612" s="109"/>
      <c r="IA612" s="109"/>
      <c r="IB612" s="109"/>
      <c r="IC612" s="109"/>
      <c r="ID612" s="109"/>
      <c r="IE612" s="109"/>
      <c r="IF612" s="109"/>
      <c r="IG612" s="109"/>
      <c r="IH612" s="109"/>
      <c r="II612" s="109"/>
      <c r="IJ612" s="109"/>
      <c r="IK612" s="109"/>
      <c r="IL612" s="109"/>
      <c r="IM612" s="109"/>
      <c r="IN612" s="109"/>
      <c r="IO612" s="109"/>
      <c r="IP612" s="109"/>
      <c r="IQ612" s="109"/>
      <c r="IR612" s="109"/>
      <c r="IS612" s="109"/>
      <c r="IT612" s="109"/>
      <c r="IU612" s="109"/>
      <c r="IV612" s="109"/>
      <c r="IW612" s="109"/>
      <c r="IX612" s="109"/>
      <c r="IY612" s="109"/>
      <c r="IZ612" s="109"/>
      <c r="JA612" s="109"/>
      <c r="JB612" s="109"/>
      <c r="JC612" s="109"/>
      <c r="JD612" s="109"/>
      <c r="JE612" s="109"/>
      <c r="JF612" s="109"/>
      <c r="JG612" s="109"/>
      <c r="JH612" s="109"/>
      <c r="JI612" s="109"/>
      <c r="JJ612" s="109"/>
      <c r="JK612" s="109"/>
      <c r="JL612" s="109"/>
      <c r="JM612" s="109"/>
      <c r="JN612" s="109"/>
      <c r="JO612" s="109"/>
      <c r="JP612" s="109"/>
      <c r="JQ612" s="109"/>
      <c r="JR612" s="109"/>
      <c r="JS612" s="109"/>
      <c r="JT612" s="109"/>
      <c r="JU612" s="109"/>
      <c r="JV612" s="109"/>
      <c r="JW612" s="109"/>
      <c r="JX612" s="109"/>
      <c r="JY612" s="109"/>
      <c r="JZ612" s="109"/>
      <c r="KA612" s="109"/>
      <c r="KB612" s="109"/>
      <c r="KC612" s="109"/>
      <c r="KD612" s="109"/>
      <c r="KE612" s="109"/>
      <c r="KF612" s="109"/>
      <c r="KG612" s="109"/>
      <c r="KH612" s="109"/>
      <c r="KI612" s="109"/>
      <c r="KJ612" s="109"/>
      <c r="KK612" s="109"/>
      <c r="KL612" s="109"/>
      <c r="KM612" s="109"/>
      <c r="KN612" s="109"/>
      <c r="KO612" s="109"/>
      <c r="KP612" s="109"/>
      <c r="KQ612" s="109"/>
      <c r="KR612" s="109"/>
      <c r="KS612" s="109"/>
      <c r="KT612" s="109"/>
      <c r="KU612" s="109"/>
      <c r="KV612" s="109"/>
      <c r="KW612" s="109"/>
      <c r="KX612" s="109"/>
      <c r="KY612" s="109"/>
      <c r="KZ612" s="109"/>
      <c r="LA612" s="109"/>
      <c r="LB612" s="109"/>
      <c r="LC612" s="109"/>
      <c r="LD612" s="109"/>
      <c r="LE612" s="109"/>
      <c r="LF612" s="109"/>
      <c r="LG612" s="109"/>
      <c r="LH612" s="109"/>
      <c r="LI612" s="109"/>
      <c r="LJ612" s="109"/>
      <c r="LK612" s="109"/>
      <c r="LL612" s="109"/>
      <c r="LM612" s="109"/>
      <c r="LN612" s="109"/>
      <c r="LO612" s="109"/>
      <c r="LP612" s="109"/>
      <c r="LQ612" s="109"/>
      <c r="LR612" s="109"/>
      <c r="LS612" s="109"/>
      <c r="LT612" s="109"/>
      <c r="LU612" s="109"/>
      <c r="LV612" s="109"/>
      <c r="LW612" s="109"/>
      <c r="LX612" s="109"/>
      <c r="LY612" s="109"/>
      <c r="LZ612" s="109"/>
      <c r="MA612" s="109"/>
      <c r="MB612" s="109"/>
      <c r="MC612" s="109"/>
      <c r="MD612" s="109"/>
      <c r="ME612" s="109"/>
      <c r="MF612" s="109"/>
      <c r="MG612" s="109"/>
      <c r="MH612" s="109"/>
      <c r="MI612" s="109"/>
      <c r="MJ612" s="109"/>
      <c r="MK612" s="109"/>
      <c r="ML612" s="109"/>
      <c r="MM612" s="109"/>
      <c r="MN612" s="109"/>
      <c r="MO612" s="109"/>
      <c r="MP612" s="109"/>
      <c r="MQ612" s="109"/>
      <c r="MR612" s="109"/>
      <c r="MS612" s="109"/>
      <c r="MT612" s="109"/>
      <c r="MU612" s="109"/>
      <c r="MV612" s="109"/>
      <c r="MW612" s="109"/>
      <c r="MX612" s="109"/>
      <c r="MY612" s="109"/>
      <c r="MZ612" s="109"/>
      <c r="NA612" s="109"/>
      <c r="NB612" s="109"/>
      <c r="NC612" s="109"/>
      <c r="ND612" s="109"/>
      <c r="NE612" s="109"/>
      <c r="NF612" s="109"/>
      <c r="NG612" s="109"/>
      <c r="NH612" s="109"/>
      <c r="NI612" s="109"/>
      <c r="NJ612" s="109"/>
      <c r="NK612" s="109"/>
      <c r="NL612" s="109"/>
      <c r="NM612" s="109"/>
      <c r="NN612" s="109"/>
      <c r="NO612" s="109"/>
      <c r="NP612" s="109"/>
      <c r="NQ612" s="109"/>
      <c r="NR612" s="109"/>
      <c r="NS612" s="109"/>
      <c r="NT612" s="109"/>
      <c r="NU612" s="109"/>
      <c r="NV612" s="109"/>
      <c r="NW612" s="109"/>
      <c r="NX612" s="109"/>
      <c r="NY612" s="109"/>
      <c r="NZ612" s="109"/>
      <c r="OA612" s="109"/>
      <c r="OB612" s="109"/>
      <c r="OC612" s="109"/>
      <c r="OD612" s="109"/>
      <c r="OE612" s="109"/>
      <c r="OF612" s="109"/>
      <c r="OG612" s="109"/>
      <c r="OH612" s="109"/>
      <c r="OI612" s="109"/>
      <c r="OJ612" s="109"/>
      <c r="OK612" s="109"/>
      <c r="OL612" s="109"/>
      <c r="OM612" s="109"/>
      <c r="ON612" s="109"/>
      <c r="OO612" s="109"/>
      <c r="OP612" s="109"/>
      <c r="OQ612" s="109"/>
      <c r="OR612" s="109"/>
      <c r="OS612" s="109"/>
      <c r="OT612" s="109"/>
      <c r="OU612" s="109"/>
      <c r="OV612" s="109"/>
      <c r="OW612" s="109"/>
      <c r="OX612" s="109"/>
      <c r="OY612" s="109"/>
      <c r="OZ612" s="109"/>
      <c r="PA612" s="109"/>
      <c r="PB612" s="109"/>
      <c r="PC612" s="109"/>
      <c r="PD612" s="109"/>
      <c r="PE612" s="109"/>
      <c r="PF612" s="109"/>
      <c r="PG612" s="109"/>
      <c r="PH612" s="109"/>
      <c r="PI612" s="109"/>
      <c r="PJ612" s="109"/>
      <c r="PK612" s="109"/>
      <c r="PL612" s="109"/>
      <c r="PM612" s="109"/>
      <c r="PN612" s="109"/>
      <c r="PO612" s="109"/>
      <c r="PP612" s="109"/>
      <c r="PQ612" s="109"/>
      <c r="PR612" s="109"/>
      <c r="PS612" s="109"/>
      <c r="PT612" s="109"/>
      <c r="PU612" s="109"/>
      <c r="PV612" s="109"/>
      <c r="PW612" s="109"/>
      <c r="PX612" s="109"/>
      <c r="PY612" s="109"/>
      <c r="PZ612" s="109"/>
      <c r="QA612" s="109"/>
      <c r="QB612" s="109"/>
      <c r="QC612" s="109"/>
      <c r="QD612" s="109"/>
      <c r="QE612" s="109"/>
      <c r="QF612" s="109"/>
      <c r="QG612" s="109"/>
      <c r="QH612" s="109"/>
      <c r="QI612" s="109"/>
      <c r="QJ612" s="109"/>
      <c r="QK612" s="23">
        <f t="shared" si="9"/>
        <v>4</v>
      </c>
      <c r="QL612" s="125"/>
      <c r="QM612" s="125"/>
      <c r="QN612" s="125"/>
      <c r="QO612" s="125"/>
      <c r="QP612" s="125"/>
      <c r="QQ612" s="125"/>
      <c r="QR612" s="125"/>
    </row>
    <row r="613" spans="1:460" s="5" customFormat="1" ht="12.75" customHeight="1" x14ac:dyDescent="0.2">
      <c r="A613" s="52">
        <v>44806</v>
      </c>
      <c r="B613" s="162" t="s">
        <v>496</v>
      </c>
      <c r="C613" s="107"/>
      <c r="D613" s="107"/>
      <c r="E613" s="108">
        <v>5</v>
      </c>
      <c r="F613" s="108"/>
      <c r="G613" s="108"/>
      <c r="H613" s="108"/>
      <c r="I613" s="108"/>
      <c r="J613" s="108"/>
      <c r="K613" s="108"/>
      <c r="L613" s="108"/>
      <c r="M613" s="108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 s="109"/>
      <c r="BD613" s="109"/>
      <c r="BE613" s="109"/>
      <c r="BF613" s="109"/>
      <c r="BG613" s="109"/>
      <c r="BH613" s="109"/>
      <c r="BI613" s="109"/>
      <c r="BJ613" s="109"/>
      <c r="BK613" s="109"/>
      <c r="BL613" s="109"/>
      <c r="BM613" s="109"/>
      <c r="BN613" s="109"/>
      <c r="BO613" s="109"/>
      <c r="BP613" s="109"/>
      <c r="BQ613" s="109"/>
      <c r="BR613" s="109"/>
      <c r="BS613" s="109"/>
      <c r="BT613" s="109"/>
      <c r="BU613" s="109"/>
      <c r="BV613" s="109"/>
      <c r="BW613" s="109"/>
      <c r="BX613" s="109"/>
      <c r="BY613" s="109"/>
      <c r="BZ613" s="109"/>
      <c r="CA613" s="109"/>
      <c r="CB613" s="109"/>
      <c r="CC613" s="109"/>
      <c r="CD613" s="109"/>
      <c r="CE613" s="109"/>
      <c r="CF613" s="109"/>
      <c r="CG613" s="109"/>
      <c r="CH613" s="109"/>
      <c r="CI613" s="109"/>
      <c r="CJ613" s="109"/>
      <c r="CK613" s="109"/>
      <c r="CL613" s="109"/>
      <c r="CM613" s="109"/>
      <c r="CN613" s="109"/>
      <c r="CO613" s="109"/>
      <c r="CP613" s="109"/>
      <c r="CQ613" s="109"/>
      <c r="CR613" s="109"/>
      <c r="CS613" s="109"/>
      <c r="CT613" s="109"/>
      <c r="CU613" s="109"/>
      <c r="CV613" s="109"/>
      <c r="CW613" s="109"/>
      <c r="CX613" s="109"/>
      <c r="CY613" s="109"/>
      <c r="CZ613" s="109"/>
      <c r="DA613" s="109"/>
      <c r="DB613" s="109"/>
      <c r="DC613" s="109"/>
      <c r="DD613" s="109"/>
      <c r="DE613" s="109"/>
      <c r="DF613" s="109"/>
      <c r="DG613" s="109"/>
      <c r="DH613" s="109"/>
      <c r="DI613" s="109"/>
      <c r="DJ613" s="109"/>
      <c r="DK613" s="109"/>
      <c r="DL613" s="109"/>
      <c r="DM613" s="109"/>
      <c r="DN613" s="109"/>
      <c r="DO613" s="109"/>
      <c r="DP613" s="109"/>
      <c r="DQ613" s="109"/>
      <c r="DR613" s="109"/>
      <c r="DS613" s="109"/>
      <c r="DT613" s="109"/>
      <c r="DU613" s="109"/>
      <c r="DV613" s="109"/>
      <c r="DW613" s="109"/>
      <c r="DX613" s="109"/>
      <c r="DY613" s="109"/>
      <c r="DZ613" s="109"/>
      <c r="EA613" s="109"/>
      <c r="EB613" s="109"/>
      <c r="EC613" s="109"/>
      <c r="ED613" s="109"/>
      <c r="EE613" s="109"/>
      <c r="EF613" s="109"/>
      <c r="EG613" s="109"/>
      <c r="EH613" s="109"/>
      <c r="EI613" s="109"/>
      <c r="EJ613" s="109"/>
      <c r="EK613" s="109"/>
      <c r="EL613" s="109"/>
      <c r="EM613" s="109"/>
      <c r="EN613" s="109"/>
      <c r="EO613" s="109"/>
      <c r="EP613" s="109"/>
      <c r="EQ613" s="109"/>
      <c r="ER613" s="109"/>
      <c r="ES613" s="109"/>
      <c r="ET613" s="109"/>
      <c r="EU613" s="109"/>
      <c r="EV613" s="109"/>
      <c r="EW613" s="109"/>
      <c r="EX613" s="109"/>
      <c r="EY613" s="109"/>
      <c r="EZ613" s="109"/>
      <c r="FA613" s="109"/>
      <c r="FB613" s="109"/>
      <c r="FC613" s="109"/>
      <c r="FD613" s="109"/>
      <c r="FE613" s="109"/>
      <c r="FF613" s="109"/>
      <c r="FG613" s="109"/>
      <c r="FH613" s="109"/>
      <c r="FI613" s="109"/>
      <c r="FJ613" s="109"/>
      <c r="FK613" s="109"/>
      <c r="FL613" s="109"/>
      <c r="FM613" s="109"/>
      <c r="FN613" s="109"/>
      <c r="FO613" s="109"/>
      <c r="FP613" s="109"/>
      <c r="FQ613" s="109"/>
      <c r="FR613" s="109"/>
      <c r="FS613" s="109"/>
      <c r="FT613" s="109"/>
      <c r="FU613" s="109"/>
      <c r="FV613" s="109"/>
      <c r="FW613" s="109"/>
      <c r="FX613" s="109"/>
      <c r="FY613" s="109"/>
      <c r="FZ613" s="109"/>
      <c r="GA613" s="109"/>
      <c r="GB613" s="109"/>
      <c r="GC613" s="109"/>
      <c r="GD613" s="109"/>
      <c r="GE613" s="109"/>
      <c r="GF613" s="109"/>
      <c r="GG613" s="109"/>
      <c r="GH613" s="109"/>
      <c r="GI613" s="109"/>
      <c r="GJ613" s="109"/>
      <c r="GK613" s="109"/>
      <c r="GL613" s="109"/>
      <c r="GM613" s="109"/>
      <c r="GN613" s="109"/>
      <c r="GO613" s="109"/>
      <c r="GP613" s="109"/>
      <c r="GQ613" s="109"/>
      <c r="GR613" s="109"/>
      <c r="GS613" s="109"/>
      <c r="GT613" s="109"/>
      <c r="GU613" s="109"/>
      <c r="GV613" s="109"/>
      <c r="GW613" s="109"/>
      <c r="GX613" s="109"/>
      <c r="GY613" s="109"/>
      <c r="GZ613" s="109"/>
      <c r="HA613" s="109"/>
      <c r="HB613" s="109"/>
      <c r="HC613" s="109"/>
      <c r="HD613" s="109"/>
      <c r="HE613" s="109"/>
      <c r="HF613" s="109"/>
      <c r="HG613" s="109"/>
      <c r="HH613" s="109"/>
      <c r="HI613" s="109"/>
      <c r="HJ613" s="109"/>
      <c r="HK613" s="109"/>
      <c r="HL613" s="109"/>
      <c r="HM613" s="109"/>
      <c r="HN613" s="109"/>
      <c r="HO613" s="109"/>
      <c r="HP613" s="109"/>
      <c r="HQ613" s="109"/>
      <c r="HR613" s="109"/>
      <c r="HS613" s="109"/>
      <c r="HT613" s="109"/>
      <c r="HU613" s="109"/>
      <c r="HV613" s="109"/>
      <c r="HW613" s="109"/>
      <c r="HX613" s="109"/>
      <c r="HY613" s="109"/>
      <c r="HZ613" s="109"/>
      <c r="IA613" s="109"/>
      <c r="IB613" s="109"/>
      <c r="IC613" s="109"/>
      <c r="ID613" s="109"/>
      <c r="IE613" s="109"/>
      <c r="IF613" s="109"/>
      <c r="IG613" s="109"/>
      <c r="IH613" s="109"/>
      <c r="II613" s="109"/>
      <c r="IJ613" s="109"/>
      <c r="IK613" s="109"/>
      <c r="IL613" s="109"/>
      <c r="IM613" s="109"/>
      <c r="IN613" s="109"/>
      <c r="IO613" s="109"/>
      <c r="IP613" s="109"/>
      <c r="IQ613" s="109"/>
      <c r="IR613" s="109"/>
      <c r="IS613" s="109"/>
      <c r="IT613" s="109"/>
      <c r="IU613" s="109"/>
      <c r="IV613" s="109"/>
      <c r="IW613" s="109"/>
      <c r="IX613" s="109"/>
      <c r="IY613" s="109"/>
      <c r="IZ613" s="109"/>
      <c r="JA613" s="109"/>
      <c r="JB613" s="109"/>
      <c r="JC613" s="109"/>
      <c r="JD613" s="109"/>
      <c r="JE613" s="109"/>
      <c r="JF613" s="109"/>
      <c r="JG613" s="109"/>
      <c r="JH613" s="109"/>
      <c r="JI613" s="109"/>
      <c r="JJ613" s="109"/>
      <c r="JK613" s="109"/>
      <c r="JL613" s="109"/>
      <c r="JM613" s="109"/>
      <c r="JN613" s="109"/>
      <c r="JO613" s="109"/>
      <c r="JP613" s="109"/>
      <c r="JQ613" s="109"/>
      <c r="JR613" s="109"/>
      <c r="JS613" s="109"/>
      <c r="JT613" s="109"/>
      <c r="JU613" s="109"/>
      <c r="JV613" s="109"/>
      <c r="JW613" s="109"/>
      <c r="JX613" s="109"/>
      <c r="JY613" s="109"/>
      <c r="JZ613" s="109"/>
      <c r="KA613" s="109"/>
      <c r="KB613" s="109"/>
      <c r="KC613" s="109"/>
      <c r="KD613" s="109"/>
      <c r="KE613" s="109"/>
      <c r="KF613" s="109"/>
      <c r="KG613" s="109"/>
      <c r="KH613" s="109"/>
      <c r="KI613" s="109"/>
      <c r="KJ613" s="109"/>
      <c r="KK613" s="109"/>
      <c r="KL613" s="109"/>
      <c r="KM613" s="109"/>
      <c r="KN613" s="109"/>
      <c r="KO613" s="109"/>
      <c r="KP613" s="109"/>
      <c r="KQ613" s="109"/>
      <c r="KR613" s="109"/>
      <c r="KS613" s="109"/>
      <c r="KT613" s="109"/>
      <c r="KU613" s="109"/>
      <c r="KV613" s="109"/>
      <c r="KW613" s="109"/>
      <c r="KX613" s="109"/>
      <c r="KY613" s="109"/>
      <c r="KZ613" s="109"/>
      <c r="LA613" s="109"/>
      <c r="LB613" s="109"/>
      <c r="LC613" s="109"/>
      <c r="LD613" s="109"/>
      <c r="LE613" s="109"/>
      <c r="LF613" s="109"/>
      <c r="LG613" s="109"/>
      <c r="LH613" s="109"/>
      <c r="LI613" s="109"/>
      <c r="LJ613" s="109"/>
      <c r="LK613" s="109"/>
      <c r="LL613" s="109"/>
      <c r="LM613" s="109"/>
      <c r="LN613" s="109"/>
      <c r="LO613" s="109"/>
      <c r="LP613" s="109"/>
      <c r="LQ613" s="109"/>
      <c r="LR613" s="109"/>
      <c r="LS613" s="109"/>
      <c r="LT613" s="109"/>
      <c r="LU613" s="109"/>
      <c r="LV613" s="109"/>
      <c r="LW613" s="109"/>
      <c r="LX613" s="109"/>
      <c r="LY613" s="109"/>
      <c r="LZ613" s="109"/>
      <c r="MA613" s="109"/>
      <c r="MB613" s="109"/>
      <c r="MC613" s="109"/>
      <c r="MD613" s="109"/>
      <c r="ME613" s="109"/>
      <c r="MF613" s="109"/>
      <c r="MG613" s="109"/>
      <c r="MH613" s="109"/>
      <c r="MI613" s="109"/>
      <c r="MJ613" s="109"/>
      <c r="MK613" s="109"/>
      <c r="ML613" s="109"/>
      <c r="MM613" s="109"/>
      <c r="MN613" s="109"/>
      <c r="MO613" s="109"/>
      <c r="MP613" s="109"/>
      <c r="MQ613" s="109"/>
      <c r="MR613" s="109"/>
      <c r="MS613" s="109"/>
      <c r="MT613" s="109"/>
      <c r="MU613" s="109"/>
      <c r="MV613" s="109"/>
      <c r="MW613" s="109"/>
      <c r="MX613" s="109"/>
      <c r="MY613" s="109"/>
      <c r="MZ613" s="109"/>
      <c r="NA613" s="109"/>
      <c r="NB613" s="109"/>
      <c r="NC613" s="109"/>
      <c r="ND613" s="109"/>
      <c r="NE613" s="109"/>
      <c r="NF613" s="109"/>
      <c r="NG613" s="109"/>
      <c r="NH613" s="109"/>
      <c r="NI613" s="109"/>
      <c r="NJ613" s="109"/>
      <c r="NK613" s="109"/>
      <c r="NL613" s="109"/>
      <c r="NM613" s="109"/>
      <c r="NN613" s="109"/>
      <c r="NO613" s="109"/>
      <c r="NP613" s="109"/>
      <c r="NQ613" s="109"/>
      <c r="NR613" s="109"/>
      <c r="NS613" s="109"/>
      <c r="NT613" s="109"/>
      <c r="NU613" s="109"/>
      <c r="NV613" s="109"/>
      <c r="NW613" s="109"/>
      <c r="NX613" s="109"/>
      <c r="NY613" s="109"/>
      <c r="NZ613" s="109"/>
      <c r="OA613" s="109"/>
      <c r="OB613" s="109"/>
      <c r="OC613" s="109"/>
      <c r="OD613" s="109"/>
      <c r="OE613" s="109"/>
      <c r="OF613" s="109"/>
      <c r="OG613" s="109"/>
      <c r="OH613" s="109"/>
      <c r="OI613" s="109"/>
      <c r="OJ613" s="109"/>
      <c r="OK613" s="109"/>
      <c r="OL613" s="109"/>
      <c r="OM613" s="109"/>
      <c r="ON613" s="109"/>
      <c r="OO613" s="109"/>
      <c r="OP613" s="109"/>
      <c r="OQ613" s="109"/>
      <c r="OR613" s="109"/>
      <c r="OS613" s="109"/>
      <c r="OT613" s="109"/>
      <c r="OU613" s="109"/>
      <c r="OV613" s="109"/>
      <c r="OW613" s="109"/>
      <c r="OX613" s="109"/>
      <c r="OY613" s="109"/>
      <c r="OZ613" s="109"/>
      <c r="PA613" s="109"/>
      <c r="PB613" s="109"/>
      <c r="PC613" s="109"/>
      <c r="PD613" s="109"/>
      <c r="PE613" s="109"/>
      <c r="PF613" s="109"/>
      <c r="PG613" s="109"/>
      <c r="PH613" s="109"/>
      <c r="PI613" s="109"/>
      <c r="PJ613" s="109"/>
      <c r="PK613" s="109"/>
      <c r="PL613" s="109"/>
      <c r="PM613" s="109"/>
      <c r="PN613" s="109"/>
      <c r="PO613" s="109"/>
      <c r="PP613" s="109"/>
      <c r="PQ613" s="109"/>
      <c r="PR613" s="109"/>
      <c r="PS613" s="109"/>
      <c r="PT613" s="109"/>
      <c r="PU613" s="109"/>
      <c r="PV613" s="109"/>
      <c r="PW613" s="109"/>
      <c r="PX613" s="109"/>
      <c r="PY613" s="109"/>
      <c r="PZ613" s="109"/>
      <c r="QA613" s="109"/>
      <c r="QB613" s="109"/>
      <c r="QC613" s="109"/>
      <c r="QD613" s="109"/>
      <c r="QE613" s="109"/>
      <c r="QF613" s="109"/>
      <c r="QG613" s="109"/>
      <c r="QH613" s="109"/>
      <c r="QI613" s="109"/>
      <c r="QJ613" s="109"/>
      <c r="QK613" s="23">
        <f t="shared" si="9"/>
        <v>5</v>
      </c>
      <c r="QL613" s="125"/>
      <c r="QM613" s="125"/>
      <c r="QN613" s="125"/>
      <c r="QO613" s="125"/>
      <c r="QP613" s="125"/>
      <c r="QQ613" s="125"/>
      <c r="QR613" s="125"/>
    </row>
    <row r="614" spans="1:460" s="5" customFormat="1" ht="12.75" customHeight="1" x14ac:dyDescent="0.2">
      <c r="A614" s="52">
        <v>44806</v>
      </c>
      <c r="B614" s="98" t="s">
        <v>88</v>
      </c>
      <c r="C614" s="107"/>
      <c r="D614" s="107"/>
      <c r="E614" s="108"/>
      <c r="F614" s="108"/>
      <c r="G614" s="108"/>
      <c r="H614" s="108"/>
      <c r="I614" s="108"/>
      <c r="J614" s="108"/>
      <c r="K614" s="108"/>
      <c r="L614" s="108"/>
      <c r="M614" s="108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>
        <v>50</v>
      </c>
      <c r="BB614" s="109"/>
      <c r="BC614" s="109"/>
      <c r="BD614" s="109"/>
      <c r="BE614" s="109">
        <v>10</v>
      </c>
      <c r="BF614" s="109"/>
      <c r="BG614" s="109"/>
      <c r="BH614" s="109"/>
      <c r="BI614" s="109"/>
      <c r="BJ614" s="109"/>
      <c r="BK614" s="109"/>
      <c r="BL614" s="109"/>
      <c r="BM614" s="109"/>
      <c r="BN614" s="109"/>
      <c r="BO614" s="109"/>
      <c r="BP614" s="109"/>
      <c r="BQ614" s="109"/>
      <c r="BR614" s="109"/>
      <c r="BS614" s="109"/>
      <c r="BT614" s="109"/>
      <c r="BU614" s="109"/>
      <c r="BV614" s="109"/>
      <c r="BW614" s="109"/>
      <c r="BX614" s="109"/>
      <c r="BY614" s="109"/>
      <c r="BZ614" s="109"/>
      <c r="CA614" s="109"/>
      <c r="CB614" s="109"/>
      <c r="CC614" s="109"/>
      <c r="CD614" s="109"/>
      <c r="CE614" s="109"/>
      <c r="CF614" s="109"/>
      <c r="CG614" s="109"/>
      <c r="CH614" s="109"/>
      <c r="CI614" s="109"/>
      <c r="CJ614" s="109"/>
      <c r="CK614" s="109"/>
      <c r="CL614" s="109"/>
      <c r="CM614" s="109"/>
      <c r="CN614" s="109"/>
      <c r="CO614" s="109"/>
      <c r="CP614" s="109"/>
      <c r="CQ614" s="109"/>
      <c r="CR614" s="109"/>
      <c r="CS614" s="109"/>
      <c r="CT614" s="109"/>
      <c r="CU614" s="109"/>
      <c r="CV614" s="109"/>
      <c r="CW614" s="109"/>
      <c r="CX614" s="109"/>
      <c r="CY614" s="109"/>
      <c r="CZ614" s="109"/>
      <c r="DA614" s="109"/>
      <c r="DB614" s="109"/>
      <c r="DC614" s="109"/>
      <c r="DD614" s="109"/>
      <c r="DE614" s="109"/>
      <c r="DF614" s="109"/>
      <c r="DG614" s="109"/>
      <c r="DH614" s="109"/>
      <c r="DI614" s="109"/>
      <c r="DJ614" s="109"/>
      <c r="DK614" s="109"/>
      <c r="DL614" s="109"/>
      <c r="DM614" s="109"/>
      <c r="DN614" s="109"/>
      <c r="DO614" s="109"/>
      <c r="DP614" s="109"/>
      <c r="DQ614" s="109"/>
      <c r="DR614" s="109"/>
      <c r="DS614" s="109"/>
      <c r="DT614" s="109"/>
      <c r="DU614" s="109"/>
      <c r="DV614" s="109"/>
      <c r="DW614" s="109"/>
      <c r="DX614" s="109"/>
      <c r="DY614" s="109"/>
      <c r="DZ614" s="109"/>
      <c r="EA614" s="109"/>
      <c r="EB614" s="109"/>
      <c r="EC614" s="109"/>
      <c r="ED614" s="109"/>
      <c r="EE614" s="109"/>
      <c r="EF614" s="109"/>
      <c r="EG614" s="109"/>
      <c r="EH614" s="109"/>
      <c r="EI614" s="109"/>
      <c r="EJ614" s="109"/>
      <c r="EK614" s="109"/>
      <c r="EL614" s="109"/>
      <c r="EM614" s="109"/>
      <c r="EN614" s="109"/>
      <c r="EO614" s="109"/>
      <c r="EP614" s="109"/>
      <c r="EQ614" s="109"/>
      <c r="ER614" s="109"/>
      <c r="ES614" s="109"/>
      <c r="ET614" s="109"/>
      <c r="EU614" s="109"/>
      <c r="EV614" s="109"/>
      <c r="EW614" s="109"/>
      <c r="EX614" s="109"/>
      <c r="EY614" s="109"/>
      <c r="EZ614" s="109"/>
      <c r="FA614" s="109"/>
      <c r="FB614" s="109"/>
      <c r="FC614" s="109"/>
      <c r="FD614" s="109"/>
      <c r="FE614" s="109"/>
      <c r="FF614" s="109"/>
      <c r="FG614" s="109"/>
      <c r="FH614" s="109"/>
      <c r="FI614" s="109"/>
      <c r="FJ614" s="109"/>
      <c r="FK614" s="109"/>
      <c r="FL614" s="109"/>
      <c r="FM614" s="109"/>
      <c r="FN614" s="109"/>
      <c r="FO614" s="109"/>
      <c r="FP614" s="109"/>
      <c r="FQ614" s="109"/>
      <c r="FR614" s="109"/>
      <c r="FS614" s="109"/>
      <c r="FT614" s="109"/>
      <c r="FU614" s="109"/>
      <c r="FV614" s="109"/>
      <c r="FW614" s="109"/>
      <c r="FX614" s="109"/>
      <c r="FY614" s="109"/>
      <c r="FZ614" s="109"/>
      <c r="GA614" s="109"/>
      <c r="GB614" s="109"/>
      <c r="GC614" s="109"/>
      <c r="GD614" s="109"/>
      <c r="GE614" s="109"/>
      <c r="GF614" s="109"/>
      <c r="GG614" s="109"/>
      <c r="GH614" s="109"/>
      <c r="GI614" s="109"/>
      <c r="GJ614" s="109"/>
      <c r="GK614" s="109"/>
      <c r="GL614" s="109"/>
      <c r="GM614" s="109"/>
      <c r="GN614" s="109"/>
      <c r="GO614" s="109"/>
      <c r="GP614" s="109"/>
      <c r="GQ614" s="109"/>
      <c r="GR614" s="109"/>
      <c r="GS614" s="109"/>
      <c r="GT614" s="109"/>
      <c r="GU614" s="109"/>
      <c r="GV614" s="109"/>
      <c r="GW614" s="109"/>
      <c r="GX614" s="109"/>
      <c r="GY614" s="109"/>
      <c r="GZ614" s="109"/>
      <c r="HA614" s="109"/>
      <c r="HB614" s="109"/>
      <c r="HC614" s="109"/>
      <c r="HD614" s="109"/>
      <c r="HE614" s="109"/>
      <c r="HF614" s="109"/>
      <c r="HG614" s="109"/>
      <c r="HH614" s="109"/>
      <c r="HI614" s="109"/>
      <c r="HJ614" s="109"/>
      <c r="HK614" s="109"/>
      <c r="HL614" s="109"/>
      <c r="HM614" s="109"/>
      <c r="HN614" s="109"/>
      <c r="HO614" s="109"/>
      <c r="HP614" s="109"/>
      <c r="HQ614" s="109"/>
      <c r="HR614" s="109"/>
      <c r="HS614" s="109"/>
      <c r="HT614" s="109"/>
      <c r="HU614" s="109"/>
      <c r="HV614" s="109"/>
      <c r="HW614" s="109"/>
      <c r="HX614" s="109"/>
      <c r="HY614" s="109"/>
      <c r="HZ614" s="109"/>
      <c r="IA614" s="109"/>
      <c r="IB614" s="109"/>
      <c r="IC614" s="109"/>
      <c r="ID614" s="109"/>
      <c r="IE614" s="109"/>
      <c r="IF614" s="109"/>
      <c r="IG614" s="109"/>
      <c r="IH614" s="109"/>
      <c r="II614" s="109"/>
      <c r="IJ614" s="109"/>
      <c r="IK614" s="109"/>
      <c r="IL614" s="109"/>
      <c r="IM614" s="109"/>
      <c r="IN614" s="109"/>
      <c r="IO614" s="109"/>
      <c r="IP614" s="109"/>
      <c r="IQ614" s="109"/>
      <c r="IR614" s="109"/>
      <c r="IS614" s="109"/>
      <c r="IT614" s="109"/>
      <c r="IU614" s="109"/>
      <c r="IV614" s="109"/>
      <c r="IW614" s="109"/>
      <c r="IX614" s="109"/>
      <c r="IY614" s="109"/>
      <c r="IZ614" s="109"/>
      <c r="JA614" s="109"/>
      <c r="JB614" s="109"/>
      <c r="JC614" s="109"/>
      <c r="JD614" s="109"/>
      <c r="JE614" s="109"/>
      <c r="JF614" s="109"/>
      <c r="JG614" s="109"/>
      <c r="JH614" s="109"/>
      <c r="JI614" s="109"/>
      <c r="JJ614" s="109"/>
      <c r="JK614" s="109"/>
      <c r="JL614" s="109"/>
      <c r="JM614" s="109"/>
      <c r="JN614" s="109"/>
      <c r="JO614" s="109"/>
      <c r="JP614" s="109"/>
      <c r="JQ614" s="109"/>
      <c r="JR614" s="109"/>
      <c r="JS614" s="109"/>
      <c r="JT614" s="109"/>
      <c r="JU614" s="109"/>
      <c r="JV614" s="109"/>
      <c r="JW614" s="109"/>
      <c r="JX614" s="109"/>
      <c r="JY614" s="109"/>
      <c r="JZ614" s="109"/>
      <c r="KA614" s="109"/>
      <c r="KB614" s="109"/>
      <c r="KC614" s="109"/>
      <c r="KD614" s="109"/>
      <c r="KE614" s="109"/>
      <c r="KF614" s="109"/>
      <c r="KG614" s="109"/>
      <c r="KH614" s="109"/>
      <c r="KI614" s="109"/>
      <c r="KJ614" s="109"/>
      <c r="KK614" s="109"/>
      <c r="KL614" s="109"/>
      <c r="KM614" s="109"/>
      <c r="KN614" s="109"/>
      <c r="KO614" s="109"/>
      <c r="KP614" s="109"/>
      <c r="KQ614" s="109"/>
      <c r="KR614" s="109"/>
      <c r="KS614" s="109"/>
      <c r="KT614" s="109"/>
      <c r="KU614" s="109"/>
      <c r="KV614" s="109"/>
      <c r="KW614" s="109"/>
      <c r="KX614" s="109"/>
      <c r="KY614" s="109"/>
      <c r="KZ614" s="109"/>
      <c r="LA614" s="109"/>
      <c r="LB614" s="109"/>
      <c r="LC614" s="109"/>
      <c r="LD614" s="109"/>
      <c r="LE614" s="109"/>
      <c r="LF614" s="109"/>
      <c r="LG614" s="109"/>
      <c r="LH614" s="109"/>
      <c r="LI614" s="109"/>
      <c r="LJ614" s="109"/>
      <c r="LK614" s="109"/>
      <c r="LL614" s="109"/>
      <c r="LM614" s="109"/>
      <c r="LN614" s="109"/>
      <c r="LO614" s="109"/>
      <c r="LP614" s="109"/>
      <c r="LQ614" s="109"/>
      <c r="LR614" s="109"/>
      <c r="LS614" s="109"/>
      <c r="LT614" s="109"/>
      <c r="LU614" s="109"/>
      <c r="LV614" s="109"/>
      <c r="LW614" s="109"/>
      <c r="LX614" s="109"/>
      <c r="LY614" s="109"/>
      <c r="LZ614" s="109"/>
      <c r="MA614" s="109"/>
      <c r="MB614" s="109"/>
      <c r="MC614" s="109"/>
      <c r="MD614" s="109"/>
      <c r="ME614" s="109"/>
      <c r="MF614" s="109"/>
      <c r="MG614" s="109"/>
      <c r="MH614" s="109"/>
      <c r="MI614" s="109"/>
      <c r="MJ614" s="109"/>
      <c r="MK614" s="109"/>
      <c r="ML614" s="109"/>
      <c r="MM614" s="109"/>
      <c r="MN614" s="109"/>
      <c r="MO614" s="109"/>
      <c r="MP614" s="109"/>
      <c r="MQ614" s="109"/>
      <c r="MR614" s="109"/>
      <c r="MS614" s="109"/>
      <c r="MT614" s="109"/>
      <c r="MU614" s="109"/>
      <c r="MV614" s="109"/>
      <c r="MW614" s="109"/>
      <c r="MX614" s="109"/>
      <c r="MY614" s="109"/>
      <c r="MZ614" s="109"/>
      <c r="NA614" s="109"/>
      <c r="NB614" s="109"/>
      <c r="NC614" s="109"/>
      <c r="ND614" s="109"/>
      <c r="NE614" s="109"/>
      <c r="NF614" s="109"/>
      <c r="NG614" s="109"/>
      <c r="NH614" s="109"/>
      <c r="NI614" s="109"/>
      <c r="NJ614" s="109"/>
      <c r="NK614" s="109"/>
      <c r="NL614" s="109"/>
      <c r="NM614" s="109"/>
      <c r="NN614" s="109"/>
      <c r="NO614" s="109"/>
      <c r="NP614" s="109"/>
      <c r="NQ614" s="109"/>
      <c r="NR614" s="109"/>
      <c r="NS614" s="109"/>
      <c r="NT614" s="109"/>
      <c r="NU614" s="109"/>
      <c r="NV614" s="109"/>
      <c r="NW614" s="109"/>
      <c r="NX614" s="109"/>
      <c r="NY614" s="109"/>
      <c r="NZ614" s="109"/>
      <c r="OA614" s="109"/>
      <c r="OB614" s="109"/>
      <c r="OC614" s="109"/>
      <c r="OD614" s="109"/>
      <c r="OE614" s="109"/>
      <c r="OF614" s="109"/>
      <c r="OG614" s="109"/>
      <c r="OH614" s="109"/>
      <c r="OI614" s="109"/>
      <c r="OJ614" s="109"/>
      <c r="OK614" s="109"/>
      <c r="OL614" s="109"/>
      <c r="OM614" s="109"/>
      <c r="ON614" s="109"/>
      <c r="OO614" s="109"/>
      <c r="OP614" s="109"/>
      <c r="OQ614" s="109"/>
      <c r="OR614" s="109"/>
      <c r="OS614" s="109"/>
      <c r="OT614" s="109"/>
      <c r="OU614" s="109"/>
      <c r="OV614" s="109"/>
      <c r="OW614" s="109"/>
      <c r="OX614" s="109"/>
      <c r="OY614" s="109"/>
      <c r="OZ614" s="109"/>
      <c r="PA614" s="109"/>
      <c r="PB614" s="109"/>
      <c r="PC614" s="109"/>
      <c r="PD614" s="109"/>
      <c r="PE614" s="109"/>
      <c r="PF614" s="109"/>
      <c r="PG614" s="109"/>
      <c r="PH614" s="109"/>
      <c r="PI614" s="109"/>
      <c r="PJ614" s="109"/>
      <c r="PK614" s="109"/>
      <c r="PL614" s="109"/>
      <c r="PM614" s="109"/>
      <c r="PN614" s="109"/>
      <c r="PO614" s="109"/>
      <c r="PP614" s="109"/>
      <c r="PQ614" s="109"/>
      <c r="PR614" s="109"/>
      <c r="PS614" s="109"/>
      <c r="PT614" s="109"/>
      <c r="PU614" s="109"/>
      <c r="PV614" s="109"/>
      <c r="PW614" s="109"/>
      <c r="PX614" s="109"/>
      <c r="PY614" s="109"/>
      <c r="PZ614" s="109"/>
      <c r="QA614" s="109"/>
      <c r="QB614" s="109"/>
      <c r="QC614" s="109"/>
      <c r="QD614" s="109"/>
      <c r="QE614" s="109"/>
      <c r="QF614" s="109"/>
      <c r="QG614" s="109"/>
      <c r="QH614" s="109"/>
      <c r="QI614" s="109"/>
      <c r="QJ614" s="109"/>
      <c r="QK614" s="23">
        <f t="shared" si="9"/>
        <v>60</v>
      </c>
      <c r="QL614" s="125"/>
      <c r="QM614" s="125"/>
      <c r="QN614" s="125"/>
      <c r="QO614" s="125"/>
      <c r="QP614" s="125"/>
      <c r="QQ614" s="125"/>
      <c r="QR614" s="125"/>
    </row>
    <row r="615" spans="1:460" s="5" customFormat="1" ht="12.75" customHeight="1" x14ac:dyDescent="0.2">
      <c r="A615" s="52">
        <v>44806</v>
      </c>
      <c r="B615" s="90" t="s">
        <v>40</v>
      </c>
      <c r="C615" s="107"/>
      <c r="D615" s="107"/>
      <c r="E615" s="108"/>
      <c r="F615" s="108"/>
      <c r="G615" s="108"/>
      <c r="H615" s="108"/>
      <c r="I615" s="108"/>
      <c r="J615" s="108"/>
      <c r="K615" s="108"/>
      <c r="L615" s="108"/>
      <c r="M615" s="108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 s="109"/>
      <c r="BD615" s="109"/>
      <c r="BE615" s="109"/>
      <c r="BF615" s="109"/>
      <c r="BG615" s="109"/>
      <c r="BH615" s="109"/>
      <c r="BI615" s="109"/>
      <c r="BJ615" s="109"/>
      <c r="BK615" s="109"/>
      <c r="BL615" s="109"/>
      <c r="BM615" s="109"/>
      <c r="BN615" s="109"/>
      <c r="BO615" s="109"/>
      <c r="BP615" s="109"/>
      <c r="BQ615" s="109"/>
      <c r="BR615" s="109"/>
      <c r="BS615" s="109"/>
      <c r="BT615" s="109"/>
      <c r="BU615" s="109"/>
      <c r="BV615" s="109"/>
      <c r="BW615" s="109"/>
      <c r="BX615" s="109"/>
      <c r="BY615" s="109"/>
      <c r="BZ615" s="109"/>
      <c r="CA615" s="109"/>
      <c r="CB615" s="109"/>
      <c r="CC615" s="109"/>
      <c r="CD615" s="109"/>
      <c r="CE615" s="109"/>
      <c r="CF615" s="109"/>
      <c r="CG615" s="109"/>
      <c r="CH615" s="109"/>
      <c r="CI615" s="109"/>
      <c r="CJ615" s="109"/>
      <c r="CK615" s="109"/>
      <c r="CL615" s="109"/>
      <c r="CM615" s="109"/>
      <c r="CN615" s="109"/>
      <c r="CO615" s="109"/>
      <c r="CP615" s="109"/>
      <c r="CQ615" s="109"/>
      <c r="CR615" s="109"/>
      <c r="CS615" s="109"/>
      <c r="CT615" s="109"/>
      <c r="CU615" s="109"/>
      <c r="CV615" s="109"/>
      <c r="CW615" s="109"/>
      <c r="CX615" s="109"/>
      <c r="CY615" s="109"/>
      <c r="CZ615" s="109"/>
      <c r="DA615" s="109"/>
      <c r="DB615" s="109"/>
      <c r="DC615" s="109"/>
      <c r="DD615" s="109"/>
      <c r="DE615" s="109"/>
      <c r="DF615" s="109"/>
      <c r="DG615" s="109"/>
      <c r="DH615" s="109"/>
      <c r="DI615" s="109"/>
      <c r="DJ615" s="109"/>
      <c r="DK615" s="109"/>
      <c r="DL615" s="109"/>
      <c r="DM615" s="109"/>
      <c r="DN615" s="109"/>
      <c r="DO615" s="109"/>
      <c r="DP615" s="109"/>
      <c r="DQ615" s="109"/>
      <c r="DR615" s="109"/>
      <c r="DS615" s="109"/>
      <c r="DT615" s="109"/>
      <c r="DU615" s="109"/>
      <c r="DV615" s="109"/>
      <c r="DW615" s="109"/>
      <c r="DX615" s="109"/>
      <c r="DY615" s="109"/>
      <c r="DZ615" s="109"/>
      <c r="EA615" s="109"/>
      <c r="EB615" s="109"/>
      <c r="EC615" s="109"/>
      <c r="ED615" s="109"/>
      <c r="EE615" s="109"/>
      <c r="EF615" s="109"/>
      <c r="EG615" s="109"/>
      <c r="EH615" s="109"/>
      <c r="EI615" s="109"/>
      <c r="EJ615" s="109"/>
      <c r="EK615" s="109"/>
      <c r="EL615" s="109"/>
      <c r="EM615" s="109"/>
      <c r="EN615" s="109"/>
      <c r="EO615" s="109"/>
      <c r="EP615" s="109"/>
      <c r="EQ615" s="109"/>
      <c r="ER615" s="109"/>
      <c r="ES615" s="109"/>
      <c r="ET615" s="109"/>
      <c r="EU615" s="109"/>
      <c r="EV615" s="109"/>
      <c r="EW615" s="109"/>
      <c r="EX615" s="109"/>
      <c r="EY615" s="109"/>
      <c r="EZ615" s="109"/>
      <c r="FA615" s="109"/>
      <c r="FB615" s="109"/>
      <c r="FC615" s="109"/>
      <c r="FD615" s="109"/>
      <c r="FE615" s="109"/>
      <c r="FF615" s="109"/>
      <c r="FG615" s="109"/>
      <c r="FH615" s="109"/>
      <c r="FI615" s="109"/>
      <c r="FJ615" s="109"/>
      <c r="FK615" s="109"/>
      <c r="FL615" s="109"/>
      <c r="FM615" s="109"/>
      <c r="FN615" s="109"/>
      <c r="FO615" s="109"/>
      <c r="FP615" s="109"/>
      <c r="FQ615" s="109"/>
      <c r="FR615" s="109"/>
      <c r="FS615" s="109"/>
      <c r="FT615" s="109"/>
      <c r="FU615" s="109"/>
      <c r="FV615" s="109"/>
      <c r="FW615" s="109"/>
      <c r="FX615" s="109"/>
      <c r="FY615" s="109"/>
      <c r="FZ615" s="109"/>
      <c r="GA615" s="109"/>
      <c r="GB615" s="109"/>
      <c r="GC615" s="109"/>
      <c r="GD615" s="109"/>
      <c r="GE615" s="109"/>
      <c r="GF615" s="109"/>
      <c r="GG615" s="109"/>
      <c r="GH615" s="109"/>
      <c r="GI615" s="109"/>
      <c r="GJ615" s="109"/>
      <c r="GK615" s="109"/>
      <c r="GL615" s="109"/>
      <c r="GM615" s="109"/>
      <c r="GN615" s="109"/>
      <c r="GO615" s="109"/>
      <c r="GP615" s="109"/>
      <c r="GQ615" s="109"/>
      <c r="GR615" s="109"/>
      <c r="GS615" s="109"/>
      <c r="GT615" s="109"/>
      <c r="GU615" s="109"/>
      <c r="GV615" s="109">
        <v>50</v>
      </c>
      <c r="GW615" s="109"/>
      <c r="GX615" s="109"/>
      <c r="GY615" s="109">
        <v>35</v>
      </c>
      <c r="GZ615" s="109"/>
      <c r="HA615" s="109"/>
      <c r="HB615" s="109"/>
      <c r="HC615" s="109"/>
      <c r="HD615" s="109">
        <v>10</v>
      </c>
      <c r="HE615" s="109"/>
      <c r="HF615" s="109"/>
      <c r="HG615" s="109"/>
      <c r="HH615" s="109"/>
      <c r="HI615" s="109"/>
      <c r="HJ615" s="109"/>
      <c r="HK615" s="109"/>
      <c r="HL615" s="109"/>
      <c r="HM615" s="109"/>
      <c r="HN615" s="109"/>
      <c r="HO615" s="109"/>
      <c r="HP615" s="109"/>
      <c r="HQ615" s="109"/>
      <c r="HR615" s="109"/>
      <c r="HS615" s="109"/>
      <c r="HT615" s="109"/>
      <c r="HU615" s="109"/>
      <c r="HV615" s="109"/>
      <c r="HW615" s="109"/>
      <c r="HX615" s="109"/>
      <c r="HY615" s="109"/>
      <c r="HZ615" s="109"/>
      <c r="IA615" s="109"/>
      <c r="IB615" s="109"/>
      <c r="IC615" s="109"/>
      <c r="ID615" s="109"/>
      <c r="IE615" s="109"/>
      <c r="IF615" s="109"/>
      <c r="IG615" s="109"/>
      <c r="IH615" s="109"/>
      <c r="II615" s="109"/>
      <c r="IJ615" s="109"/>
      <c r="IK615" s="109"/>
      <c r="IL615" s="109"/>
      <c r="IM615" s="109"/>
      <c r="IN615" s="109"/>
      <c r="IO615" s="109"/>
      <c r="IP615" s="109"/>
      <c r="IQ615" s="109"/>
      <c r="IR615" s="109"/>
      <c r="IS615" s="109"/>
      <c r="IT615" s="109"/>
      <c r="IU615" s="109"/>
      <c r="IV615" s="109"/>
      <c r="IW615" s="109"/>
      <c r="IX615" s="109"/>
      <c r="IY615" s="109"/>
      <c r="IZ615" s="109"/>
      <c r="JA615" s="109"/>
      <c r="JB615" s="109"/>
      <c r="JC615" s="109"/>
      <c r="JD615" s="109"/>
      <c r="JE615" s="109"/>
      <c r="JF615" s="109"/>
      <c r="JG615" s="109"/>
      <c r="JH615" s="109"/>
      <c r="JI615" s="109"/>
      <c r="JJ615" s="109"/>
      <c r="JK615" s="109"/>
      <c r="JL615" s="109"/>
      <c r="JM615" s="109"/>
      <c r="JN615" s="109"/>
      <c r="JO615" s="109"/>
      <c r="JP615" s="109"/>
      <c r="JQ615" s="109"/>
      <c r="JR615" s="109"/>
      <c r="JS615" s="109"/>
      <c r="JT615" s="109"/>
      <c r="JU615" s="109"/>
      <c r="JV615" s="109"/>
      <c r="JW615" s="109"/>
      <c r="JX615" s="109"/>
      <c r="JY615" s="109">
        <v>3</v>
      </c>
      <c r="JZ615" s="109"/>
      <c r="KA615" s="109"/>
      <c r="KB615" s="109"/>
      <c r="KC615" s="109"/>
      <c r="KD615" s="109"/>
      <c r="KE615" s="109"/>
      <c r="KF615" s="109"/>
      <c r="KG615" s="109"/>
      <c r="KH615" s="109"/>
      <c r="KI615" s="109"/>
      <c r="KJ615" s="109"/>
      <c r="KK615" s="109"/>
      <c r="KL615" s="109"/>
      <c r="KM615" s="109"/>
      <c r="KN615" s="109"/>
      <c r="KO615" s="109"/>
      <c r="KP615" s="109"/>
      <c r="KQ615" s="109"/>
      <c r="KR615" s="109"/>
      <c r="KS615" s="109"/>
      <c r="KT615" s="109"/>
      <c r="KU615" s="109"/>
      <c r="KV615" s="109"/>
      <c r="KW615" s="109"/>
      <c r="KX615" s="109"/>
      <c r="KY615" s="109"/>
      <c r="KZ615" s="109"/>
      <c r="LA615" s="109"/>
      <c r="LB615" s="109"/>
      <c r="LC615" s="109"/>
      <c r="LD615" s="109"/>
      <c r="LE615" s="109"/>
      <c r="LF615" s="109"/>
      <c r="LG615" s="109"/>
      <c r="LH615" s="109"/>
      <c r="LI615" s="109"/>
      <c r="LJ615" s="109"/>
      <c r="LK615" s="109"/>
      <c r="LL615" s="109"/>
      <c r="LM615" s="109"/>
      <c r="LN615" s="109"/>
      <c r="LO615" s="109"/>
      <c r="LP615" s="109"/>
      <c r="LQ615" s="109"/>
      <c r="LR615" s="109"/>
      <c r="LS615" s="109"/>
      <c r="LT615" s="109"/>
      <c r="LU615" s="109"/>
      <c r="LV615" s="109"/>
      <c r="LW615" s="109"/>
      <c r="LX615" s="109"/>
      <c r="LY615" s="109"/>
      <c r="LZ615" s="109"/>
      <c r="MA615" s="109"/>
      <c r="MB615" s="109"/>
      <c r="MC615" s="109"/>
      <c r="MD615" s="109"/>
      <c r="ME615" s="109"/>
      <c r="MF615" s="109"/>
      <c r="MG615" s="109"/>
      <c r="MH615" s="109"/>
      <c r="MI615" s="109"/>
      <c r="MJ615" s="109"/>
      <c r="MK615" s="109"/>
      <c r="ML615" s="109"/>
      <c r="MM615" s="109"/>
      <c r="MN615" s="109"/>
      <c r="MO615" s="109"/>
      <c r="MP615" s="109"/>
      <c r="MQ615" s="109"/>
      <c r="MR615" s="109"/>
      <c r="MS615" s="109"/>
      <c r="MT615" s="109"/>
      <c r="MU615" s="109"/>
      <c r="MV615" s="109"/>
      <c r="MW615" s="109"/>
      <c r="MX615" s="109"/>
      <c r="MY615" s="109"/>
      <c r="MZ615" s="109"/>
      <c r="NA615" s="109"/>
      <c r="NB615" s="109"/>
      <c r="NC615" s="109"/>
      <c r="ND615" s="109"/>
      <c r="NE615" s="109"/>
      <c r="NF615" s="109"/>
      <c r="NG615" s="109"/>
      <c r="NH615" s="109"/>
      <c r="NI615" s="109"/>
      <c r="NJ615" s="109"/>
      <c r="NK615" s="109"/>
      <c r="NL615" s="109"/>
      <c r="NM615" s="109"/>
      <c r="NN615" s="109"/>
      <c r="NO615" s="109"/>
      <c r="NP615" s="109"/>
      <c r="NQ615" s="109"/>
      <c r="NR615" s="109"/>
      <c r="NS615" s="109"/>
      <c r="NT615" s="109"/>
      <c r="NU615" s="109"/>
      <c r="NV615" s="109"/>
      <c r="NW615" s="109"/>
      <c r="NX615" s="109"/>
      <c r="NY615" s="109"/>
      <c r="NZ615" s="109"/>
      <c r="OA615" s="109"/>
      <c r="OB615" s="109"/>
      <c r="OC615" s="109"/>
      <c r="OD615" s="109"/>
      <c r="OE615" s="109"/>
      <c r="OF615" s="109"/>
      <c r="OG615" s="109"/>
      <c r="OH615" s="109"/>
      <c r="OI615" s="109"/>
      <c r="OJ615" s="109"/>
      <c r="OK615" s="109"/>
      <c r="OL615" s="109"/>
      <c r="OM615" s="109"/>
      <c r="ON615" s="109"/>
      <c r="OO615" s="109"/>
      <c r="OP615" s="109"/>
      <c r="OQ615" s="109"/>
      <c r="OR615" s="109"/>
      <c r="OS615" s="109"/>
      <c r="OT615" s="109"/>
      <c r="OU615" s="109"/>
      <c r="OV615" s="109"/>
      <c r="OW615" s="109"/>
      <c r="OX615" s="109"/>
      <c r="OY615" s="109"/>
      <c r="OZ615" s="109"/>
      <c r="PA615" s="109"/>
      <c r="PB615" s="109"/>
      <c r="PC615" s="109"/>
      <c r="PD615" s="109"/>
      <c r="PE615" s="109"/>
      <c r="PF615" s="109"/>
      <c r="PG615" s="109"/>
      <c r="PH615" s="109"/>
      <c r="PI615" s="109"/>
      <c r="PJ615" s="109"/>
      <c r="PK615" s="109"/>
      <c r="PL615" s="109"/>
      <c r="PM615" s="109"/>
      <c r="PN615" s="109"/>
      <c r="PO615" s="109"/>
      <c r="PP615" s="109"/>
      <c r="PQ615" s="109"/>
      <c r="PR615" s="109"/>
      <c r="PS615" s="109"/>
      <c r="PT615" s="109"/>
      <c r="PU615" s="109"/>
      <c r="PV615" s="109"/>
      <c r="PW615" s="109"/>
      <c r="PX615" s="109"/>
      <c r="PY615" s="109"/>
      <c r="PZ615" s="109"/>
      <c r="QA615" s="109"/>
      <c r="QB615" s="109"/>
      <c r="QC615" s="109"/>
      <c r="QD615" s="109"/>
      <c r="QE615" s="109"/>
      <c r="QF615" s="109"/>
      <c r="QG615" s="109"/>
      <c r="QH615" s="109"/>
      <c r="QI615" s="109"/>
      <c r="QJ615" s="109"/>
      <c r="QK615" s="23">
        <f t="shared" si="9"/>
        <v>98</v>
      </c>
      <c r="QL615" s="125"/>
      <c r="QM615" s="125"/>
      <c r="QN615" s="125"/>
      <c r="QO615" s="125"/>
      <c r="QP615" s="125"/>
      <c r="QQ615" s="125"/>
      <c r="QR615" s="125"/>
    </row>
    <row r="616" spans="1:460" s="5" customFormat="1" ht="12.75" customHeight="1" x14ac:dyDescent="0.2">
      <c r="A616" s="52">
        <v>44809</v>
      </c>
      <c r="B616" s="90" t="s">
        <v>485</v>
      </c>
      <c r="C616" s="107"/>
      <c r="D616" s="107"/>
      <c r="E616" s="108"/>
      <c r="F616" s="108"/>
      <c r="G616" s="108"/>
      <c r="H616" s="108"/>
      <c r="I616" s="108"/>
      <c r="J616" s="108"/>
      <c r="K616" s="108"/>
      <c r="L616" s="108"/>
      <c r="M616" s="108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 s="109"/>
      <c r="BD616" s="109"/>
      <c r="BE616" s="109"/>
      <c r="BF616" s="109"/>
      <c r="BG616" s="109"/>
      <c r="BH616" s="109"/>
      <c r="BI616" s="109"/>
      <c r="BJ616" s="109"/>
      <c r="BK616" s="109"/>
      <c r="BL616" s="109"/>
      <c r="BM616" s="109"/>
      <c r="BN616" s="109"/>
      <c r="BO616" s="109"/>
      <c r="BP616" s="109"/>
      <c r="BQ616" s="109"/>
      <c r="BR616" s="109"/>
      <c r="BS616" s="109"/>
      <c r="BT616" s="109"/>
      <c r="BU616" s="109"/>
      <c r="BV616" s="109"/>
      <c r="BW616" s="109"/>
      <c r="BX616" s="109"/>
      <c r="BY616" s="109"/>
      <c r="BZ616" s="109"/>
      <c r="CA616" s="109"/>
      <c r="CB616" s="109"/>
      <c r="CC616" s="109"/>
      <c r="CD616" s="109"/>
      <c r="CE616" s="109"/>
      <c r="CF616" s="109"/>
      <c r="CG616" s="109"/>
      <c r="CH616" s="109"/>
      <c r="CI616" s="109"/>
      <c r="CJ616" s="109"/>
      <c r="CK616" s="109"/>
      <c r="CL616" s="109"/>
      <c r="CM616" s="109"/>
      <c r="CN616" s="109"/>
      <c r="CO616" s="109"/>
      <c r="CP616" s="109"/>
      <c r="CQ616" s="109"/>
      <c r="CR616" s="109"/>
      <c r="CS616" s="109"/>
      <c r="CT616" s="109"/>
      <c r="CU616" s="109"/>
      <c r="CV616" s="109"/>
      <c r="CW616" s="109"/>
      <c r="CX616" s="109"/>
      <c r="CY616" s="109"/>
      <c r="CZ616" s="109"/>
      <c r="DA616" s="109"/>
      <c r="DB616" s="109"/>
      <c r="DC616" s="109"/>
      <c r="DD616" s="109"/>
      <c r="DE616" s="109"/>
      <c r="DF616" s="109"/>
      <c r="DG616" s="109"/>
      <c r="DH616" s="109"/>
      <c r="DI616" s="109"/>
      <c r="DJ616" s="109"/>
      <c r="DK616" s="109"/>
      <c r="DL616" s="109"/>
      <c r="DM616" s="109"/>
      <c r="DN616" s="109"/>
      <c r="DO616" s="109"/>
      <c r="DP616" s="109"/>
      <c r="DQ616" s="109"/>
      <c r="DR616" s="109"/>
      <c r="DS616" s="109"/>
      <c r="DT616" s="109"/>
      <c r="DU616" s="109"/>
      <c r="DV616" s="109"/>
      <c r="DW616" s="109"/>
      <c r="DX616" s="109"/>
      <c r="DY616" s="109"/>
      <c r="DZ616" s="109"/>
      <c r="EA616" s="109"/>
      <c r="EB616" s="109"/>
      <c r="EC616" s="109"/>
      <c r="ED616" s="109"/>
      <c r="EE616" s="109"/>
      <c r="EF616" s="109"/>
      <c r="EG616" s="109"/>
      <c r="EH616" s="109"/>
      <c r="EI616" s="109"/>
      <c r="EJ616" s="109"/>
      <c r="EK616" s="109"/>
      <c r="EL616" s="109"/>
      <c r="EM616" s="109"/>
      <c r="EN616" s="109"/>
      <c r="EO616" s="109"/>
      <c r="EP616" s="109"/>
      <c r="EQ616" s="109"/>
      <c r="ER616" s="109"/>
      <c r="ES616" s="109"/>
      <c r="ET616" s="109"/>
      <c r="EU616" s="109"/>
      <c r="EV616" s="109"/>
      <c r="EW616" s="109"/>
      <c r="EX616" s="109"/>
      <c r="EY616" s="109"/>
      <c r="EZ616" s="109"/>
      <c r="FA616" s="109"/>
      <c r="FB616" s="109"/>
      <c r="FC616" s="109"/>
      <c r="FD616" s="109"/>
      <c r="FE616" s="109"/>
      <c r="FF616" s="109"/>
      <c r="FG616" s="109"/>
      <c r="FH616" s="109"/>
      <c r="FI616" s="109"/>
      <c r="FJ616" s="109"/>
      <c r="FK616" s="109"/>
      <c r="FL616" s="109"/>
      <c r="FM616" s="109"/>
      <c r="FN616" s="109"/>
      <c r="FO616" s="109"/>
      <c r="FP616" s="109"/>
      <c r="FQ616" s="109"/>
      <c r="FR616" s="109"/>
      <c r="FS616" s="109"/>
      <c r="FT616" s="109"/>
      <c r="FU616" s="109"/>
      <c r="FV616" s="109"/>
      <c r="FW616" s="109"/>
      <c r="FX616" s="109"/>
      <c r="FY616" s="109"/>
      <c r="FZ616" s="109"/>
      <c r="GA616" s="109"/>
      <c r="GB616" s="109"/>
      <c r="GC616" s="109"/>
      <c r="GD616" s="109"/>
      <c r="GE616" s="109"/>
      <c r="GF616" s="109"/>
      <c r="GG616" s="109"/>
      <c r="GH616" s="109"/>
      <c r="GI616" s="109"/>
      <c r="GJ616" s="109"/>
      <c r="GK616" s="109"/>
      <c r="GL616" s="109"/>
      <c r="GM616" s="109"/>
      <c r="GN616" s="109"/>
      <c r="GO616" s="109"/>
      <c r="GP616" s="109"/>
      <c r="GQ616" s="109"/>
      <c r="GR616" s="109"/>
      <c r="GS616" s="109"/>
      <c r="GT616" s="109"/>
      <c r="GU616" s="109"/>
      <c r="GV616" s="109"/>
      <c r="GW616" s="109"/>
      <c r="GX616" s="109"/>
      <c r="GY616" s="109"/>
      <c r="GZ616" s="109"/>
      <c r="HA616" s="109"/>
      <c r="HB616" s="109"/>
      <c r="HC616" s="109"/>
      <c r="HD616" s="109"/>
      <c r="HE616" s="109"/>
      <c r="HF616" s="109"/>
      <c r="HG616" s="109"/>
      <c r="HH616" s="109"/>
      <c r="HI616" s="109"/>
      <c r="HJ616" s="109"/>
      <c r="HK616" s="109"/>
      <c r="HL616" s="109"/>
      <c r="HM616" s="109"/>
      <c r="HN616" s="109"/>
      <c r="HO616" s="109"/>
      <c r="HP616" s="109"/>
      <c r="HQ616" s="109"/>
      <c r="HR616" s="109"/>
      <c r="HS616" s="109"/>
      <c r="HT616" s="109"/>
      <c r="HU616" s="109"/>
      <c r="HV616" s="109"/>
      <c r="HW616" s="109"/>
      <c r="HX616" s="109"/>
      <c r="HY616" s="109"/>
      <c r="HZ616" s="109"/>
      <c r="IA616" s="109"/>
      <c r="IB616" s="109"/>
      <c r="IC616" s="109"/>
      <c r="ID616" s="109"/>
      <c r="IE616" s="109"/>
      <c r="IF616" s="109"/>
      <c r="IG616" s="109"/>
      <c r="IH616" s="109"/>
      <c r="II616" s="109"/>
      <c r="IJ616" s="109"/>
      <c r="IK616" s="109"/>
      <c r="IL616" s="109"/>
      <c r="IM616" s="109"/>
      <c r="IN616" s="109"/>
      <c r="IO616" s="109"/>
      <c r="IP616" s="109"/>
      <c r="IQ616" s="109"/>
      <c r="IR616" s="109"/>
      <c r="IS616" s="109"/>
      <c r="IT616" s="109"/>
      <c r="IU616" s="109"/>
      <c r="IV616" s="109"/>
      <c r="IW616" s="109"/>
      <c r="IX616" s="109"/>
      <c r="IY616" s="109"/>
      <c r="IZ616" s="109"/>
      <c r="JA616" s="109"/>
      <c r="JB616" s="109"/>
      <c r="JC616" s="109"/>
      <c r="JD616" s="109"/>
      <c r="JE616" s="109"/>
      <c r="JF616" s="109"/>
      <c r="JG616" s="109"/>
      <c r="JH616" s="109"/>
      <c r="JI616" s="109"/>
      <c r="JJ616" s="109"/>
      <c r="JK616" s="109"/>
      <c r="JL616" s="109"/>
      <c r="JM616" s="109"/>
      <c r="JN616" s="109"/>
      <c r="JO616" s="109"/>
      <c r="JP616" s="109"/>
      <c r="JQ616" s="109"/>
      <c r="JR616" s="109"/>
      <c r="JS616" s="109"/>
      <c r="JT616" s="109"/>
      <c r="JU616" s="109"/>
      <c r="JV616" s="109"/>
      <c r="JW616" s="109"/>
      <c r="JX616" s="109"/>
      <c r="JY616" s="109"/>
      <c r="JZ616" s="109"/>
      <c r="KA616" s="109"/>
      <c r="KB616" s="109"/>
      <c r="KC616" s="109"/>
      <c r="KD616" s="109"/>
      <c r="KE616" s="109"/>
      <c r="KF616" s="109"/>
      <c r="KG616" s="109"/>
      <c r="KH616" s="109"/>
      <c r="KI616" s="109"/>
      <c r="KJ616" s="109"/>
      <c r="KK616" s="109"/>
      <c r="KL616" s="109"/>
      <c r="KM616" s="109"/>
      <c r="KN616" s="109"/>
      <c r="KO616" s="109"/>
      <c r="KP616" s="109"/>
      <c r="KQ616" s="109"/>
      <c r="KR616" s="109"/>
      <c r="KS616" s="109"/>
      <c r="KT616" s="109"/>
      <c r="KU616" s="109"/>
      <c r="KV616" s="109"/>
      <c r="KW616" s="109"/>
      <c r="KX616" s="109"/>
      <c r="KY616" s="109"/>
      <c r="KZ616" s="109"/>
      <c r="LA616" s="109"/>
      <c r="LB616" s="109"/>
      <c r="LC616" s="109"/>
      <c r="LD616" s="109"/>
      <c r="LE616" s="109"/>
      <c r="LF616" s="109"/>
      <c r="LG616" s="109"/>
      <c r="LH616" s="109"/>
      <c r="LI616" s="109"/>
      <c r="LJ616" s="109"/>
      <c r="LK616" s="109"/>
      <c r="LL616" s="109"/>
      <c r="LM616" s="109"/>
      <c r="LN616" s="109"/>
      <c r="LO616" s="109"/>
      <c r="LP616" s="109"/>
      <c r="LQ616" s="109"/>
      <c r="LR616" s="109"/>
      <c r="LS616" s="109"/>
      <c r="LT616" s="109"/>
      <c r="LU616" s="109"/>
      <c r="LV616" s="109"/>
      <c r="LW616" s="109"/>
      <c r="LX616" s="109"/>
      <c r="LY616" s="109"/>
      <c r="LZ616" s="109"/>
      <c r="MA616" s="109"/>
      <c r="MB616" s="109"/>
      <c r="MC616" s="109"/>
      <c r="MD616" s="109"/>
      <c r="ME616" s="109"/>
      <c r="MF616" s="109"/>
      <c r="MG616" s="109"/>
      <c r="MH616" s="109"/>
      <c r="MI616" s="109"/>
      <c r="MJ616" s="109"/>
      <c r="MK616" s="109"/>
      <c r="ML616" s="109"/>
      <c r="MM616" s="109"/>
      <c r="MN616" s="109"/>
      <c r="MO616" s="109"/>
      <c r="MP616" s="109"/>
      <c r="MQ616" s="109"/>
      <c r="MR616" s="109"/>
      <c r="MS616" s="109"/>
      <c r="MT616" s="109"/>
      <c r="MU616" s="109"/>
      <c r="MV616" s="109"/>
      <c r="MW616" s="109">
        <v>3</v>
      </c>
      <c r="MX616" s="109"/>
      <c r="MY616" s="109"/>
      <c r="MZ616" s="109"/>
      <c r="NA616" s="109"/>
      <c r="NB616" s="109"/>
      <c r="NC616" s="109"/>
      <c r="ND616" s="109"/>
      <c r="NE616" s="109"/>
      <c r="NF616" s="109"/>
      <c r="NG616" s="109"/>
      <c r="NH616" s="109"/>
      <c r="NI616" s="109"/>
      <c r="NJ616" s="109"/>
      <c r="NK616" s="109"/>
      <c r="NL616" s="109"/>
      <c r="NM616" s="109"/>
      <c r="NN616" s="109"/>
      <c r="NO616" s="109"/>
      <c r="NP616" s="109"/>
      <c r="NQ616" s="109"/>
      <c r="NR616" s="109"/>
      <c r="NS616" s="109"/>
      <c r="NT616" s="109"/>
      <c r="NU616" s="109"/>
      <c r="NV616" s="109"/>
      <c r="NW616" s="109"/>
      <c r="NX616" s="109"/>
      <c r="NY616" s="109"/>
      <c r="NZ616" s="109"/>
      <c r="OA616" s="109"/>
      <c r="OB616" s="109"/>
      <c r="OC616" s="109"/>
      <c r="OD616" s="109"/>
      <c r="OE616" s="109"/>
      <c r="OF616" s="109"/>
      <c r="OG616" s="109"/>
      <c r="OH616" s="109"/>
      <c r="OI616" s="109"/>
      <c r="OJ616" s="109"/>
      <c r="OK616" s="109"/>
      <c r="OL616" s="109"/>
      <c r="OM616" s="109"/>
      <c r="ON616" s="109"/>
      <c r="OO616" s="109"/>
      <c r="OP616" s="109"/>
      <c r="OQ616" s="109"/>
      <c r="OR616" s="109"/>
      <c r="OS616" s="109"/>
      <c r="OT616" s="109"/>
      <c r="OU616" s="109"/>
      <c r="OV616" s="109"/>
      <c r="OW616" s="109"/>
      <c r="OX616" s="109"/>
      <c r="OY616" s="109"/>
      <c r="OZ616" s="109"/>
      <c r="PA616" s="109"/>
      <c r="PB616" s="109"/>
      <c r="PC616" s="109"/>
      <c r="PD616" s="109"/>
      <c r="PE616" s="109"/>
      <c r="PF616" s="109"/>
      <c r="PG616" s="109"/>
      <c r="PH616" s="109"/>
      <c r="PI616" s="109"/>
      <c r="PJ616" s="109"/>
      <c r="PK616" s="109"/>
      <c r="PL616" s="109"/>
      <c r="PM616" s="109"/>
      <c r="PN616" s="109"/>
      <c r="PO616" s="109"/>
      <c r="PP616" s="109"/>
      <c r="PQ616" s="109"/>
      <c r="PR616" s="109"/>
      <c r="PS616" s="109"/>
      <c r="PT616" s="109"/>
      <c r="PU616" s="109"/>
      <c r="PV616" s="109"/>
      <c r="PW616" s="109"/>
      <c r="PX616" s="109"/>
      <c r="PY616" s="109"/>
      <c r="PZ616" s="109"/>
      <c r="QA616" s="109"/>
      <c r="QB616" s="109"/>
      <c r="QC616" s="109"/>
      <c r="QD616" s="109"/>
      <c r="QE616" s="109"/>
      <c r="QF616" s="109"/>
      <c r="QG616" s="109"/>
      <c r="QH616" s="109"/>
      <c r="QI616" s="109"/>
      <c r="QJ616" s="109"/>
      <c r="QK616" s="23">
        <f t="shared" si="9"/>
        <v>3</v>
      </c>
      <c r="QL616" s="125"/>
      <c r="QM616" s="125"/>
      <c r="QN616" s="125"/>
      <c r="QO616" s="125"/>
      <c r="QP616" s="125"/>
      <c r="QQ616" s="125"/>
      <c r="QR616" s="125"/>
    </row>
    <row r="617" spans="1:460" s="5" customFormat="1" ht="12.75" customHeight="1" x14ac:dyDescent="0.2">
      <c r="A617" s="52">
        <v>44809</v>
      </c>
      <c r="B617" s="98" t="s">
        <v>389</v>
      </c>
      <c r="C617" s="107"/>
      <c r="D617" s="107"/>
      <c r="E617" s="108"/>
      <c r="F617" s="108"/>
      <c r="G617" s="108"/>
      <c r="H617" s="108"/>
      <c r="I617" s="108"/>
      <c r="J617" s="108"/>
      <c r="K617" s="108"/>
      <c r="L617" s="108"/>
      <c r="M617" s="108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 s="109"/>
      <c r="BD617" s="109"/>
      <c r="BE617" s="109"/>
      <c r="BF617" s="109"/>
      <c r="BG617" s="109"/>
      <c r="BH617" s="109"/>
      <c r="BI617" s="109"/>
      <c r="BJ617" s="109"/>
      <c r="BK617" s="109"/>
      <c r="BL617" s="109"/>
      <c r="BM617" s="109"/>
      <c r="BN617" s="109"/>
      <c r="BO617" s="109"/>
      <c r="BP617" s="109"/>
      <c r="BQ617" s="109"/>
      <c r="BR617" s="109"/>
      <c r="BS617" s="109"/>
      <c r="BT617" s="109"/>
      <c r="BU617" s="109"/>
      <c r="BV617" s="109"/>
      <c r="BW617" s="109"/>
      <c r="BX617" s="109"/>
      <c r="BY617" s="109"/>
      <c r="BZ617" s="109"/>
      <c r="CA617" s="109"/>
      <c r="CB617" s="109"/>
      <c r="CC617" s="109"/>
      <c r="CD617" s="109"/>
      <c r="CE617" s="109"/>
      <c r="CF617" s="109"/>
      <c r="CG617" s="109"/>
      <c r="CH617" s="109"/>
      <c r="CI617" s="109"/>
      <c r="CJ617" s="109"/>
      <c r="CK617" s="109"/>
      <c r="CL617" s="109"/>
      <c r="CM617" s="109"/>
      <c r="CN617" s="109"/>
      <c r="CO617" s="109"/>
      <c r="CP617" s="109"/>
      <c r="CQ617" s="109"/>
      <c r="CR617" s="109"/>
      <c r="CS617" s="109"/>
      <c r="CT617" s="109"/>
      <c r="CU617" s="109"/>
      <c r="CV617" s="109"/>
      <c r="CW617" s="109"/>
      <c r="CX617" s="109"/>
      <c r="CY617" s="109"/>
      <c r="CZ617" s="109"/>
      <c r="DA617" s="109"/>
      <c r="DB617" s="109"/>
      <c r="DC617" s="109"/>
      <c r="DD617" s="109"/>
      <c r="DE617" s="109"/>
      <c r="DF617" s="109"/>
      <c r="DG617" s="109"/>
      <c r="DH617" s="109"/>
      <c r="DI617" s="109"/>
      <c r="DJ617" s="109"/>
      <c r="DK617" s="109"/>
      <c r="DL617" s="109"/>
      <c r="DM617" s="109"/>
      <c r="DN617" s="109"/>
      <c r="DO617" s="109"/>
      <c r="DP617" s="109"/>
      <c r="DQ617" s="109"/>
      <c r="DR617" s="109"/>
      <c r="DS617" s="109"/>
      <c r="DT617" s="109"/>
      <c r="DU617" s="109"/>
      <c r="DV617" s="109"/>
      <c r="DW617" s="109"/>
      <c r="DX617" s="109"/>
      <c r="DY617" s="109"/>
      <c r="DZ617" s="109"/>
      <c r="EA617" s="109"/>
      <c r="EB617" s="109"/>
      <c r="EC617" s="109"/>
      <c r="ED617" s="109"/>
      <c r="EE617" s="109"/>
      <c r="EF617" s="109"/>
      <c r="EG617" s="109"/>
      <c r="EH617" s="109"/>
      <c r="EI617" s="109"/>
      <c r="EJ617" s="109"/>
      <c r="EK617" s="109"/>
      <c r="EL617" s="109"/>
      <c r="EM617" s="109"/>
      <c r="EN617" s="109"/>
      <c r="EO617" s="109"/>
      <c r="EP617" s="109"/>
      <c r="EQ617" s="109"/>
      <c r="ER617" s="109"/>
      <c r="ES617" s="109"/>
      <c r="ET617" s="109"/>
      <c r="EU617" s="109"/>
      <c r="EV617" s="109"/>
      <c r="EW617" s="109"/>
      <c r="EX617" s="109"/>
      <c r="EY617" s="109"/>
      <c r="EZ617" s="109"/>
      <c r="FA617" s="109"/>
      <c r="FB617" s="109"/>
      <c r="FC617" s="109"/>
      <c r="FD617" s="109"/>
      <c r="FE617" s="109"/>
      <c r="FF617" s="109"/>
      <c r="FG617" s="109"/>
      <c r="FH617" s="109"/>
      <c r="FI617" s="109"/>
      <c r="FJ617" s="109"/>
      <c r="FK617" s="109"/>
      <c r="FL617" s="109"/>
      <c r="FM617" s="109"/>
      <c r="FN617" s="109"/>
      <c r="FO617" s="109"/>
      <c r="FP617" s="109"/>
      <c r="FQ617" s="109"/>
      <c r="FR617" s="109"/>
      <c r="FS617" s="109"/>
      <c r="FT617" s="109"/>
      <c r="FU617" s="109"/>
      <c r="FV617" s="109"/>
      <c r="FW617" s="109"/>
      <c r="FX617" s="109"/>
      <c r="FY617" s="109"/>
      <c r="FZ617" s="109"/>
      <c r="GA617" s="109"/>
      <c r="GB617" s="109"/>
      <c r="GC617" s="109"/>
      <c r="GD617" s="109"/>
      <c r="GE617" s="109"/>
      <c r="GF617" s="109"/>
      <c r="GG617" s="109"/>
      <c r="GH617" s="109"/>
      <c r="GI617" s="109"/>
      <c r="GJ617" s="109"/>
      <c r="GK617" s="109"/>
      <c r="GL617" s="109"/>
      <c r="GM617" s="109"/>
      <c r="GN617" s="109"/>
      <c r="GO617" s="109"/>
      <c r="GP617" s="109"/>
      <c r="GQ617" s="109"/>
      <c r="GR617" s="109"/>
      <c r="GS617" s="109"/>
      <c r="GT617" s="109"/>
      <c r="GU617" s="109"/>
      <c r="GV617" s="109"/>
      <c r="GW617" s="109"/>
      <c r="GX617" s="109"/>
      <c r="GY617" s="109"/>
      <c r="GZ617" s="109"/>
      <c r="HA617" s="109"/>
      <c r="HB617" s="109"/>
      <c r="HC617" s="109"/>
      <c r="HD617" s="109"/>
      <c r="HE617" s="109"/>
      <c r="HF617" s="109"/>
      <c r="HG617" s="109"/>
      <c r="HH617" s="109"/>
      <c r="HI617" s="109"/>
      <c r="HJ617" s="109"/>
      <c r="HK617" s="109"/>
      <c r="HL617" s="109"/>
      <c r="HM617" s="109"/>
      <c r="HN617" s="109"/>
      <c r="HO617" s="109"/>
      <c r="HP617" s="109"/>
      <c r="HQ617" s="109"/>
      <c r="HR617" s="109"/>
      <c r="HS617" s="109"/>
      <c r="HT617" s="109"/>
      <c r="HU617" s="109"/>
      <c r="HV617" s="109"/>
      <c r="HW617" s="109"/>
      <c r="HX617" s="109"/>
      <c r="HY617" s="109"/>
      <c r="HZ617" s="109"/>
      <c r="IA617" s="109"/>
      <c r="IB617" s="109"/>
      <c r="IC617" s="109"/>
      <c r="ID617" s="109"/>
      <c r="IE617" s="109"/>
      <c r="IF617" s="109"/>
      <c r="IG617" s="109"/>
      <c r="IH617" s="109"/>
      <c r="II617" s="109"/>
      <c r="IJ617" s="109"/>
      <c r="IK617" s="109"/>
      <c r="IL617" s="109"/>
      <c r="IM617" s="109"/>
      <c r="IN617" s="109"/>
      <c r="IO617" s="109"/>
      <c r="IP617" s="109"/>
      <c r="IQ617" s="109"/>
      <c r="IR617" s="109"/>
      <c r="IS617" s="109"/>
      <c r="IT617" s="109"/>
      <c r="IU617" s="109"/>
      <c r="IV617" s="109"/>
      <c r="IW617" s="109"/>
      <c r="IX617" s="109"/>
      <c r="IY617" s="109"/>
      <c r="IZ617" s="109"/>
      <c r="JA617" s="109"/>
      <c r="JB617" s="109"/>
      <c r="JC617" s="109"/>
      <c r="JD617" s="109"/>
      <c r="JE617" s="109"/>
      <c r="JF617" s="109"/>
      <c r="JG617" s="109"/>
      <c r="JH617" s="109"/>
      <c r="JI617" s="109"/>
      <c r="JJ617" s="109"/>
      <c r="JK617" s="109"/>
      <c r="JL617" s="109"/>
      <c r="JM617" s="109"/>
      <c r="JN617" s="109"/>
      <c r="JO617" s="109"/>
      <c r="JP617" s="109"/>
      <c r="JQ617" s="109"/>
      <c r="JR617" s="109"/>
      <c r="JS617" s="109"/>
      <c r="JT617" s="109"/>
      <c r="JU617" s="109"/>
      <c r="JV617" s="109"/>
      <c r="JW617" s="109"/>
      <c r="JX617" s="109"/>
      <c r="JY617" s="109"/>
      <c r="JZ617" s="109"/>
      <c r="KA617" s="109"/>
      <c r="KB617" s="109"/>
      <c r="KC617" s="109"/>
      <c r="KD617" s="109"/>
      <c r="KE617" s="109"/>
      <c r="KF617" s="109"/>
      <c r="KG617" s="109"/>
      <c r="KH617" s="109"/>
      <c r="KI617" s="109"/>
      <c r="KJ617" s="109"/>
      <c r="KK617" s="109"/>
      <c r="KL617" s="109"/>
      <c r="KM617" s="109"/>
      <c r="KN617" s="109"/>
      <c r="KO617" s="109"/>
      <c r="KP617" s="109"/>
      <c r="KQ617" s="109"/>
      <c r="KR617" s="109"/>
      <c r="KS617" s="109"/>
      <c r="KT617" s="109"/>
      <c r="KU617" s="109"/>
      <c r="KV617" s="109"/>
      <c r="KW617" s="109"/>
      <c r="KX617" s="109"/>
      <c r="KY617" s="109"/>
      <c r="KZ617" s="109"/>
      <c r="LA617" s="109"/>
      <c r="LB617" s="109"/>
      <c r="LC617" s="109"/>
      <c r="LD617" s="109"/>
      <c r="LE617" s="109"/>
      <c r="LF617" s="109"/>
      <c r="LG617" s="109"/>
      <c r="LH617" s="109"/>
      <c r="LI617" s="109"/>
      <c r="LJ617" s="109"/>
      <c r="LK617" s="109"/>
      <c r="LL617" s="109"/>
      <c r="LM617" s="109"/>
      <c r="LN617" s="109"/>
      <c r="LO617" s="109"/>
      <c r="LP617" s="109"/>
      <c r="LQ617" s="109"/>
      <c r="LR617" s="109"/>
      <c r="LS617" s="109"/>
      <c r="LT617" s="109"/>
      <c r="LU617" s="109"/>
      <c r="LV617" s="109"/>
      <c r="LW617" s="109"/>
      <c r="LX617" s="109"/>
      <c r="LY617" s="109"/>
      <c r="LZ617" s="109"/>
      <c r="MA617" s="109"/>
      <c r="MB617" s="109"/>
      <c r="MC617" s="109"/>
      <c r="MD617" s="109"/>
      <c r="ME617" s="109"/>
      <c r="MF617" s="109"/>
      <c r="MG617" s="109"/>
      <c r="MH617" s="109"/>
      <c r="MI617" s="109"/>
      <c r="MJ617" s="109"/>
      <c r="MK617" s="109"/>
      <c r="ML617" s="109"/>
      <c r="MM617" s="109"/>
      <c r="MN617" s="109"/>
      <c r="MO617" s="109"/>
      <c r="MP617" s="109"/>
      <c r="MQ617" s="109"/>
      <c r="MR617" s="109"/>
      <c r="MS617" s="109"/>
      <c r="MT617" s="109"/>
      <c r="MU617" s="109"/>
      <c r="MV617" s="109"/>
      <c r="MW617" s="109"/>
      <c r="MX617" s="109"/>
      <c r="MY617" s="109"/>
      <c r="MZ617" s="109"/>
      <c r="NA617" s="109"/>
      <c r="NB617" s="109"/>
      <c r="NC617" s="109"/>
      <c r="ND617" s="109"/>
      <c r="NE617" s="109"/>
      <c r="NF617" s="109"/>
      <c r="NG617" s="109"/>
      <c r="NH617" s="109"/>
      <c r="NI617" s="109"/>
      <c r="NJ617" s="109"/>
      <c r="NK617" s="109"/>
      <c r="NL617" s="109"/>
      <c r="NM617" s="109"/>
      <c r="NN617" s="109"/>
      <c r="NO617" s="109"/>
      <c r="NP617" s="109"/>
      <c r="NQ617" s="109"/>
      <c r="NR617" s="109"/>
      <c r="NS617" s="109"/>
      <c r="NT617" s="109"/>
      <c r="NU617" s="109"/>
      <c r="NV617" s="109"/>
      <c r="NW617" s="109"/>
      <c r="NX617" s="109"/>
      <c r="NY617" s="109"/>
      <c r="NZ617" s="109"/>
      <c r="OA617" s="109">
        <v>2</v>
      </c>
      <c r="OB617" s="109"/>
      <c r="OC617" s="109"/>
      <c r="OD617" s="109"/>
      <c r="OE617" s="109"/>
      <c r="OF617" s="109"/>
      <c r="OG617" s="109"/>
      <c r="OH617" s="109"/>
      <c r="OI617" s="109"/>
      <c r="OJ617" s="109"/>
      <c r="OK617" s="109"/>
      <c r="OL617" s="109"/>
      <c r="OM617" s="109"/>
      <c r="ON617" s="109"/>
      <c r="OO617" s="109"/>
      <c r="OP617" s="109"/>
      <c r="OQ617" s="109"/>
      <c r="OR617" s="109"/>
      <c r="OS617" s="109"/>
      <c r="OT617" s="109"/>
      <c r="OU617" s="109"/>
      <c r="OV617" s="109"/>
      <c r="OW617" s="109"/>
      <c r="OX617" s="109"/>
      <c r="OY617" s="109"/>
      <c r="OZ617" s="109"/>
      <c r="PA617" s="109"/>
      <c r="PB617" s="109"/>
      <c r="PC617" s="109"/>
      <c r="PD617" s="109"/>
      <c r="PE617" s="109"/>
      <c r="PF617" s="109"/>
      <c r="PG617" s="109"/>
      <c r="PH617" s="109"/>
      <c r="PI617" s="109"/>
      <c r="PJ617" s="109"/>
      <c r="PK617" s="109"/>
      <c r="PL617" s="109"/>
      <c r="PM617" s="109"/>
      <c r="PN617" s="109"/>
      <c r="PO617" s="109"/>
      <c r="PP617" s="109"/>
      <c r="PQ617" s="109"/>
      <c r="PR617" s="109"/>
      <c r="PS617" s="109"/>
      <c r="PT617" s="109"/>
      <c r="PU617" s="109"/>
      <c r="PV617" s="109"/>
      <c r="PW617" s="109"/>
      <c r="PX617" s="109"/>
      <c r="PY617" s="109"/>
      <c r="PZ617" s="109"/>
      <c r="QA617" s="109"/>
      <c r="QB617" s="109"/>
      <c r="QC617" s="109"/>
      <c r="QD617" s="109"/>
      <c r="QE617" s="109"/>
      <c r="QF617" s="109"/>
      <c r="QG617" s="109"/>
      <c r="QH617" s="109"/>
      <c r="QI617" s="109"/>
      <c r="QJ617" s="109"/>
      <c r="QK617" s="23">
        <f t="shared" si="9"/>
        <v>2</v>
      </c>
      <c r="QL617" s="125"/>
      <c r="QM617" s="125"/>
      <c r="QN617" s="125"/>
      <c r="QO617" s="125"/>
      <c r="QP617" s="125"/>
      <c r="QQ617" s="125"/>
      <c r="QR617" s="125"/>
    </row>
    <row r="618" spans="1:460" s="5" customFormat="1" ht="12.75" customHeight="1" x14ac:dyDescent="0.2">
      <c r="A618" s="52">
        <v>44810</v>
      </c>
      <c r="B618" s="98" t="s">
        <v>358</v>
      </c>
      <c r="C618" s="107"/>
      <c r="D618" s="107"/>
      <c r="E618" s="108"/>
      <c r="F618" s="108"/>
      <c r="G618" s="108"/>
      <c r="H618" s="108"/>
      <c r="I618" s="108"/>
      <c r="J618" s="108"/>
      <c r="K618" s="108"/>
      <c r="L618" s="108"/>
      <c r="M618" s="108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 s="109"/>
      <c r="BD618" s="109"/>
      <c r="BE618" s="109"/>
      <c r="BF618" s="109"/>
      <c r="BG618" s="109"/>
      <c r="BH618" s="109"/>
      <c r="BI618" s="109"/>
      <c r="BJ618" s="109"/>
      <c r="BK618" s="109"/>
      <c r="BL618" s="109"/>
      <c r="BM618" s="109"/>
      <c r="BN618" s="109"/>
      <c r="BO618" s="109"/>
      <c r="BP618" s="109"/>
      <c r="BQ618" s="109"/>
      <c r="BR618" s="109"/>
      <c r="BS618" s="109"/>
      <c r="BT618" s="109"/>
      <c r="BU618" s="109"/>
      <c r="BV618" s="109"/>
      <c r="BW618" s="109"/>
      <c r="BX618" s="109"/>
      <c r="BY618" s="109"/>
      <c r="BZ618" s="109"/>
      <c r="CA618" s="109"/>
      <c r="CB618" s="109"/>
      <c r="CC618" s="109"/>
      <c r="CD618" s="109"/>
      <c r="CE618" s="109"/>
      <c r="CF618" s="109"/>
      <c r="CG618" s="109"/>
      <c r="CH618" s="109"/>
      <c r="CI618" s="109"/>
      <c r="CJ618" s="109"/>
      <c r="CK618" s="109"/>
      <c r="CL618" s="109"/>
      <c r="CM618" s="109"/>
      <c r="CN618" s="109"/>
      <c r="CO618" s="109"/>
      <c r="CP618" s="109"/>
      <c r="CQ618" s="109"/>
      <c r="CR618" s="109"/>
      <c r="CS618" s="109"/>
      <c r="CT618" s="109"/>
      <c r="CU618" s="109"/>
      <c r="CV618" s="109"/>
      <c r="CW618" s="109"/>
      <c r="CX618" s="109"/>
      <c r="CY618" s="109"/>
      <c r="CZ618" s="109"/>
      <c r="DA618" s="109"/>
      <c r="DB618" s="109"/>
      <c r="DC618" s="109"/>
      <c r="DD618" s="109"/>
      <c r="DE618" s="109"/>
      <c r="DF618" s="109"/>
      <c r="DG618" s="109"/>
      <c r="DH618" s="109"/>
      <c r="DI618" s="109"/>
      <c r="DJ618" s="109"/>
      <c r="DK618" s="109"/>
      <c r="DL618" s="109"/>
      <c r="DM618" s="109"/>
      <c r="DN618" s="109"/>
      <c r="DO618" s="109"/>
      <c r="DP618" s="109"/>
      <c r="DQ618" s="109"/>
      <c r="DR618" s="109"/>
      <c r="DS618" s="109"/>
      <c r="DT618" s="109"/>
      <c r="DU618" s="109"/>
      <c r="DV618" s="109"/>
      <c r="DW618" s="109"/>
      <c r="DX618" s="109"/>
      <c r="DY618" s="109"/>
      <c r="DZ618" s="109"/>
      <c r="EA618" s="109"/>
      <c r="EB618" s="109"/>
      <c r="EC618" s="109"/>
      <c r="ED618" s="109"/>
      <c r="EE618" s="109"/>
      <c r="EF618" s="109"/>
      <c r="EG618" s="109"/>
      <c r="EH618" s="109"/>
      <c r="EI618" s="109"/>
      <c r="EJ618" s="109"/>
      <c r="EK618" s="109"/>
      <c r="EL618" s="109"/>
      <c r="EM618" s="109"/>
      <c r="EN618" s="109"/>
      <c r="EO618" s="109"/>
      <c r="EP618" s="109"/>
      <c r="EQ618" s="109"/>
      <c r="ER618" s="109"/>
      <c r="ES618" s="109"/>
      <c r="ET618" s="109"/>
      <c r="EU618" s="109"/>
      <c r="EV618" s="109"/>
      <c r="EW618" s="109"/>
      <c r="EX618" s="109"/>
      <c r="EY618" s="109"/>
      <c r="EZ618" s="109"/>
      <c r="FA618" s="109"/>
      <c r="FB618" s="109"/>
      <c r="FC618" s="109"/>
      <c r="FD618" s="109"/>
      <c r="FE618" s="109"/>
      <c r="FF618" s="109"/>
      <c r="FG618" s="109"/>
      <c r="FH618" s="109"/>
      <c r="FI618" s="109"/>
      <c r="FJ618" s="109"/>
      <c r="FK618" s="109"/>
      <c r="FL618" s="109"/>
      <c r="FM618" s="109"/>
      <c r="FN618" s="109"/>
      <c r="FO618" s="109"/>
      <c r="FP618" s="109"/>
      <c r="FQ618" s="109"/>
      <c r="FR618" s="109"/>
      <c r="FS618" s="109"/>
      <c r="FT618" s="109"/>
      <c r="FU618" s="109"/>
      <c r="FV618" s="109"/>
      <c r="FW618" s="109"/>
      <c r="FX618" s="109"/>
      <c r="FY618" s="109"/>
      <c r="FZ618" s="109"/>
      <c r="GA618" s="109"/>
      <c r="GB618" s="109"/>
      <c r="GC618" s="109"/>
      <c r="GD618" s="109"/>
      <c r="GE618" s="109"/>
      <c r="GF618" s="109"/>
      <c r="GG618" s="109"/>
      <c r="GH618" s="109"/>
      <c r="GI618" s="109"/>
      <c r="GJ618" s="109"/>
      <c r="GK618" s="109"/>
      <c r="GL618" s="109"/>
      <c r="GM618" s="109"/>
      <c r="GN618" s="109"/>
      <c r="GO618" s="109"/>
      <c r="GP618" s="109"/>
      <c r="GQ618" s="109"/>
      <c r="GR618" s="109"/>
      <c r="GS618" s="109"/>
      <c r="GT618" s="109"/>
      <c r="GU618" s="109"/>
      <c r="GV618" s="109"/>
      <c r="GW618" s="109"/>
      <c r="GX618" s="109"/>
      <c r="GY618" s="109"/>
      <c r="GZ618" s="109"/>
      <c r="HA618" s="109"/>
      <c r="HB618" s="109"/>
      <c r="HC618" s="109"/>
      <c r="HD618" s="109"/>
      <c r="HE618" s="109"/>
      <c r="HF618" s="109"/>
      <c r="HG618" s="109"/>
      <c r="HH618" s="109"/>
      <c r="HI618" s="109"/>
      <c r="HJ618" s="109"/>
      <c r="HK618" s="109"/>
      <c r="HL618" s="109"/>
      <c r="HM618" s="109"/>
      <c r="HN618" s="109"/>
      <c r="HO618" s="109"/>
      <c r="HP618" s="109"/>
      <c r="HQ618" s="109"/>
      <c r="HR618" s="109"/>
      <c r="HS618" s="109"/>
      <c r="HT618" s="109"/>
      <c r="HU618" s="109"/>
      <c r="HV618" s="109"/>
      <c r="HW618" s="109"/>
      <c r="HX618" s="109"/>
      <c r="HY618" s="109"/>
      <c r="HZ618" s="109"/>
      <c r="IA618" s="109"/>
      <c r="IB618" s="109"/>
      <c r="IC618" s="109"/>
      <c r="ID618" s="109"/>
      <c r="IE618" s="109"/>
      <c r="IF618" s="109"/>
      <c r="IG618" s="109"/>
      <c r="IH618" s="109"/>
      <c r="II618" s="109"/>
      <c r="IJ618" s="109"/>
      <c r="IK618" s="109"/>
      <c r="IL618" s="109"/>
      <c r="IM618" s="109"/>
      <c r="IN618" s="109"/>
      <c r="IO618" s="109"/>
      <c r="IP618" s="109"/>
      <c r="IQ618" s="109"/>
      <c r="IR618" s="109"/>
      <c r="IS618" s="109"/>
      <c r="IT618" s="109"/>
      <c r="IU618" s="109"/>
      <c r="IV618" s="109"/>
      <c r="IW618" s="109"/>
      <c r="IX618" s="109"/>
      <c r="IY618" s="109"/>
      <c r="IZ618" s="109"/>
      <c r="JA618" s="109"/>
      <c r="JB618" s="109"/>
      <c r="JC618" s="109"/>
      <c r="JD618" s="109"/>
      <c r="JE618" s="109"/>
      <c r="JF618" s="109"/>
      <c r="JG618" s="109"/>
      <c r="JH618" s="109"/>
      <c r="JI618" s="109"/>
      <c r="JJ618" s="109"/>
      <c r="JK618" s="109"/>
      <c r="JL618" s="109"/>
      <c r="JM618" s="109"/>
      <c r="JN618" s="109"/>
      <c r="JO618" s="109"/>
      <c r="JP618" s="109"/>
      <c r="JQ618" s="109"/>
      <c r="JR618" s="109"/>
      <c r="JS618" s="109"/>
      <c r="JT618" s="109"/>
      <c r="JU618" s="109"/>
      <c r="JV618" s="109"/>
      <c r="JW618" s="109"/>
      <c r="JX618" s="109"/>
      <c r="JY618" s="109"/>
      <c r="JZ618" s="109"/>
      <c r="KA618" s="109"/>
      <c r="KB618" s="109"/>
      <c r="KC618" s="109"/>
      <c r="KD618" s="109"/>
      <c r="KE618" s="109"/>
      <c r="KF618" s="109"/>
      <c r="KG618" s="109"/>
      <c r="KH618" s="109"/>
      <c r="KI618" s="109"/>
      <c r="KJ618" s="109"/>
      <c r="KK618" s="109"/>
      <c r="KL618" s="109"/>
      <c r="KM618" s="109"/>
      <c r="KN618" s="109"/>
      <c r="KO618" s="109"/>
      <c r="KP618" s="109"/>
      <c r="KQ618" s="109"/>
      <c r="KR618" s="109"/>
      <c r="KS618" s="109"/>
      <c r="KT618" s="109"/>
      <c r="KU618" s="109"/>
      <c r="KV618" s="109"/>
      <c r="KW618" s="109"/>
      <c r="KX618" s="109"/>
      <c r="KY618" s="109"/>
      <c r="KZ618" s="109"/>
      <c r="LA618" s="109"/>
      <c r="LB618" s="109"/>
      <c r="LC618" s="109"/>
      <c r="LD618" s="109"/>
      <c r="LE618" s="109"/>
      <c r="LF618" s="109"/>
      <c r="LG618" s="109"/>
      <c r="LH618" s="109"/>
      <c r="LI618" s="109"/>
      <c r="LJ618" s="109"/>
      <c r="LK618" s="109"/>
      <c r="LL618" s="109"/>
      <c r="LM618" s="109"/>
      <c r="LN618" s="109"/>
      <c r="LO618" s="109"/>
      <c r="LP618" s="109"/>
      <c r="LQ618" s="109"/>
      <c r="LR618" s="109"/>
      <c r="LS618" s="109"/>
      <c r="LT618" s="109"/>
      <c r="LU618" s="109"/>
      <c r="LV618" s="109"/>
      <c r="LW618" s="109"/>
      <c r="LX618" s="109"/>
      <c r="LY618" s="109"/>
      <c r="LZ618" s="109"/>
      <c r="MA618" s="109"/>
      <c r="MB618" s="109"/>
      <c r="MC618" s="109"/>
      <c r="MD618" s="109"/>
      <c r="ME618" s="109"/>
      <c r="MF618" s="109"/>
      <c r="MG618" s="109"/>
      <c r="MH618" s="109"/>
      <c r="MI618" s="109"/>
      <c r="MJ618" s="109"/>
      <c r="MK618" s="109"/>
      <c r="ML618" s="109"/>
      <c r="MM618" s="109"/>
      <c r="MN618" s="109"/>
      <c r="MO618" s="109"/>
      <c r="MP618" s="109"/>
      <c r="MQ618" s="109"/>
      <c r="MR618" s="109"/>
      <c r="MS618" s="109"/>
      <c r="MT618" s="109"/>
      <c r="MU618" s="109"/>
      <c r="MV618" s="109"/>
      <c r="MW618" s="109"/>
      <c r="MX618" s="109"/>
      <c r="MY618" s="109"/>
      <c r="MZ618" s="109"/>
      <c r="NA618" s="109"/>
      <c r="NB618" s="109"/>
      <c r="NC618" s="109"/>
      <c r="ND618" s="109"/>
      <c r="NE618" s="109"/>
      <c r="NF618" s="109"/>
      <c r="NG618" s="109"/>
      <c r="NH618" s="109"/>
      <c r="NI618" s="109"/>
      <c r="NJ618" s="109"/>
      <c r="NK618" s="109"/>
      <c r="NL618" s="109"/>
      <c r="NM618" s="109"/>
      <c r="NN618" s="109"/>
      <c r="NO618" s="109"/>
      <c r="NP618" s="109"/>
      <c r="NQ618" s="109"/>
      <c r="NR618" s="109"/>
      <c r="NS618" s="109"/>
      <c r="NT618" s="109"/>
      <c r="NU618" s="109"/>
      <c r="NV618" s="109"/>
      <c r="NW618" s="109"/>
      <c r="NX618" s="109"/>
      <c r="NY618" s="109"/>
      <c r="NZ618" s="109"/>
      <c r="OA618" s="109"/>
      <c r="OB618" s="109"/>
      <c r="OC618" s="109"/>
      <c r="OD618" s="109"/>
      <c r="OE618" s="109"/>
      <c r="OF618" s="109"/>
      <c r="OG618" s="109"/>
      <c r="OH618" s="109"/>
      <c r="OI618" s="109"/>
      <c r="OJ618" s="109"/>
      <c r="OK618" s="109"/>
      <c r="OL618" s="109"/>
      <c r="OM618" s="109"/>
      <c r="ON618" s="109"/>
      <c r="OO618" s="109"/>
      <c r="OP618" s="109"/>
      <c r="OQ618" s="109"/>
      <c r="OR618" s="109"/>
      <c r="OS618" s="109"/>
      <c r="OT618" s="109"/>
      <c r="OU618" s="109"/>
      <c r="OV618" s="109"/>
      <c r="OW618" s="109"/>
      <c r="OX618" s="109"/>
      <c r="OY618" s="109"/>
      <c r="OZ618" s="109"/>
      <c r="PA618" s="109"/>
      <c r="PB618" s="109"/>
      <c r="PC618" s="109"/>
      <c r="PD618" s="109"/>
      <c r="PE618" s="109"/>
      <c r="PF618" s="109"/>
      <c r="PG618" s="109"/>
      <c r="PH618" s="109"/>
      <c r="PI618" s="109">
        <v>5</v>
      </c>
      <c r="PJ618" s="109"/>
      <c r="PK618" s="109"/>
      <c r="PL618" s="109"/>
      <c r="PM618" s="109"/>
      <c r="PN618" s="109"/>
      <c r="PO618" s="109"/>
      <c r="PP618" s="109"/>
      <c r="PQ618" s="109"/>
      <c r="PR618" s="109"/>
      <c r="PS618" s="109"/>
      <c r="PT618" s="109"/>
      <c r="PU618" s="109"/>
      <c r="PV618" s="109"/>
      <c r="PW618" s="109"/>
      <c r="PX618" s="109"/>
      <c r="PY618" s="109"/>
      <c r="PZ618" s="109"/>
      <c r="QA618" s="109"/>
      <c r="QB618" s="109"/>
      <c r="QC618" s="109"/>
      <c r="QD618" s="109"/>
      <c r="QE618" s="109"/>
      <c r="QF618" s="109"/>
      <c r="QG618" s="109"/>
      <c r="QH618" s="109"/>
      <c r="QI618" s="109"/>
      <c r="QJ618" s="109"/>
      <c r="QK618" s="23">
        <f t="shared" si="9"/>
        <v>5</v>
      </c>
      <c r="QL618" s="125"/>
      <c r="QM618" s="125"/>
      <c r="QN618" s="125"/>
      <c r="QO618" s="125"/>
      <c r="QP618" s="125"/>
      <c r="QQ618" s="125"/>
      <c r="QR618" s="125"/>
    </row>
    <row r="619" spans="1:460" s="5" customFormat="1" ht="12.75" customHeight="1" x14ac:dyDescent="0.2">
      <c r="A619" s="52">
        <v>44810</v>
      </c>
      <c r="B619" s="98" t="s">
        <v>501</v>
      </c>
      <c r="C619" s="107"/>
      <c r="D619" s="107"/>
      <c r="E619" s="108"/>
      <c r="F619" s="108"/>
      <c r="G619" s="108"/>
      <c r="H619" s="108"/>
      <c r="I619" s="108"/>
      <c r="J619" s="108"/>
      <c r="K619" s="108"/>
      <c r="L619" s="108"/>
      <c r="M619" s="108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 s="109"/>
      <c r="BD619" s="109"/>
      <c r="BE619" s="109"/>
      <c r="BF619" s="109"/>
      <c r="BG619" s="109"/>
      <c r="BH619" s="109"/>
      <c r="BI619" s="109"/>
      <c r="BJ619" s="109"/>
      <c r="BK619" s="109"/>
      <c r="BL619" s="109"/>
      <c r="BM619" s="109"/>
      <c r="BN619" s="109"/>
      <c r="BO619" s="109"/>
      <c r="BP619" s="109"/>
      <c r="BQ619" s="109"/>
      <c r="BR619" s="109"/>
      <c r="BS619" s="109"/>
      <c r="BT619" s="109"/>
      <c r="BU619" s="109"/>
      <c r="BV619" s="109"/>
      <c r="BW619" s="109"/>
      <c r="BX619" s="109"/>
      <c r="BY619" s="109"/>
      <c r="BZ619" s="109"/>
      <c r="CA619" s="109"/>
      <c r="CB619" s="109"/>
      <c r="CC619" s="109"/>
      <c r="CD619" s="109"/>
      <c r="CE619" s="109"/>
      <c r="CF619" s="109"/>
      <c r="CG619" s="109"/>
      <c r="CH619" s="109"/>
      <c r="CI619" s="109"/>
      <c r="CJ619" s="109"/>
      <c r="CK619" s="109"/>
      <c r="CL619" s="109"/>
      <c r="CM619" s="109"/>
      <c r="CN619" s="109"/>
      <c r="CO619" s="109"/>
      <c r="CP619" s="109"/>
      <c r="CQ619" s="109"/>
      <c r="CR619" s="109"/>
      <c r="CS619" s="109"/>
      <c r="CT619" s="109"/>
      <c r="CU619" s="109"/>
      <c r="CV619" s="109"/>
      <c r="CW619" s="109"/>
      <c r="CX619" s="109"/>
      <c r="CY619" s="109"/>
      <c r="CZ619" s="109"/>
      <c r="DA619" s="109"/>
      <c r="DB619" s="109"/>
      <c r="DC619" s="109"/>
      <c r="DD619" s="109"/>
      <c r="DE619" s="109"/>
      <c r="DF619" s="109"/>
      <c r="DG619" s="109"/>
      <c r="DH619" s="109"/>
      <c r="DI619" s="109"/>
      <c r="DJ619" s="109"/>
      <c r="DK619" s="109"/>
      <c r="DL619" s="109"/>
      <c r="DM619" s="109"/>
      <c r="DN619" s="109"/>
      <c r="DO619" s="109"/>
      <c r="DP619" s="109"/>
      <c r="DQ619" s="109"/>
      <c r="DR619" s="109"/>
      <c r="DS619" s="109"/>
      <c r="DT619" s="109"/>
      <c r="DU619" s="109"/>
      <c r="DV619" s="109"/>
      <c r="DW619" s="109"/>
      <c r="DX619" s="109"/>
      <c r="DY619" s="109"/>
      <c r="DZ619" s="109"/>
      <c r="EA619" s="109"/>
      <c r="EB619" s="109"/>
      <c r="EC619" s="109"/>
      <c r="ED619" s="109"/>
      <c r="EE619" s="109"/>
      <c r="EF619" s="109"/>
      <c r="EG619" s="109"/>
      <c r="EH619" s="109"/>
      <c r="EI619" s="109"/>
      <c r="EJ619" s="109"/>
      <c r="EK619" s="109"/>
      <c r="EL619" s="109"/>
      <c r="EM619" s="109"/>
      <c r="EN619" s="109"/>
      <c r="EO619" s="109"/>
      <c r="EP619" s="109"/>
      <c r="EQ619" s="109"/>
      <c r="ER619" s="109"/>
      <c r="ES619" s="109"/>
      <c r="ET619" s="109"/>
      <c r="EU619" s="109"/>
      <c r="EV619" s="109"/>
      <c r="EW619" s="109"/>
      <c r="EX619" s="109"/>
      <c r="EY619" s="109"/>
      <c r="EZ619" s="109"/>
      <c r="FA619" s="109"/>
      <c r="FB619" s="109"/>
      <c r="FC619" s="109"/>
      <c r="FD619" s="109"/>
      <c r="FE619" s="109"/>
      <c r="FF619" s="109"/>
      <c r="FG619" s="109"/>
      <c r="FH619" s="109"/>
      <c r="FI619" s="109"/>
      <c r="FJ619" s="109"/>
      <c r="FK619" s="109"/>
      <c r="FL619" s="109"/>
      <c r="FM619" s="109"/>
      <c r="FN619" s="109"/>
      <c r="FO619" s="109"/>
      <c r="FP619" s="109"/>
      <c r="FQ619" s="109"/>
      <c r="FR619" s="109"/>
      <c r="FS619" s="109"/>
      <c r="FT619" s="109"/>
      <c r="FU619" s="109"/>
      <c r="FV619" s="109"/>
      <c r="FW619" s="109"/>
      <c r="FX619" s="109"/>
      <c r="FY619" s="109"/>
      <c r="FZ619" s="109"/>
      <c r="GA619" s="109"/>
      <c r="GB619" s="109"/>
      <c r="GC619" s="109"/>
      <c r="GD619" s="109"/>
      <c r="GE619" s="109"/>
      <c r="GF619" s="109"/>
      <c r="GG619" s="109"/>
      <c r="GH619" s="109"/>
      <c r="GI619" s="109"/>
      <c r="GJ619" s="109"/>
      <c r="GK619" s="109"/>
      <c r="GL619" s="109"/>
      <c r="GM619" s="109"/>
      <c r="GN619" s="109"/>
      <c r="GO619" s="109"/>
      <c r="GP619" s="109"/>
      <c r="GQ619" s="109"/>
      <c r="GR619" s="109"/>
      <c r="GS619" s="109"/>
      <c r="GT619" s="109"/>
      <c r="GU619" s="109"/>
      <c r="GV619" s="109"/>
      <c r="GW619" s="109"/>
      <c r="GX619" s="109"/>
      <c r="GY619" s="109"/>
      <c r="GZ619" s="109"/>
      <c r="HA619" s="109"/>
      <c r="HB619" s="109"/>
      <c r="HC619" s="109"/>
      <c r="HD619" s="109"/>
      <c r="HE619" s="109"/>
      <c r="HF619" s="109"/>
      <c r="HG619" s="109"/>
      <c r="HH619" s="109"/>
      <c r="HI619" s="109"/>
      <c r="HJ619" s="109"/>
      <c r="HK619" s="109"/>
      <c r="HL619" s="109"/>
      <c r="HM619" s="109"/>
      <c r="HN619" s="109"/>
      <c r="HO619" s="109"/>
      <c r="HP619" s="109"/>
      <c r="HQ619" s="109"/>
      <c r="HR619" s="109"/>
      <c r="HS619" s="109"/>
      <c r="HT619" s="109"/>
      <c r="HU619" s="109"/>
      <c r="HV619" s="109"/>
      <c r="HW619" s="109"/>
      <c r="HX619" s="109"/>
      <c r="HY619" s="109"/>
      <c r="HZ619" s="109"/>
      <c r="IA619" s="109"/>
      <c r="IB619" s="109"/>
      <c r="IC619" s="109"/>
      <c r="ID619" s="109"/>
      <c r="IE619" s="109"/>
      <c r="IF619" s="109"/>
      <c r="IG619" s="109"/>
      <c r="IH619" s="109"/>
      <c r="II619" s="109"/>
      <c r="IJ619" s="109"/>
      <c r="IK619" s="109"/>
      <c r="IL619" s="109"/>
      <c r="IM619" s="109"/>
      <c r="IN619" s="109"/>
      <c r="IO619" s="109"/>
      <c r="IP619" s="109"/>
      <c r="IQ619" s="109"/>
      <c r="IR619" s="109"/>
      <c r="IS619" s="109"/>
      <c r="IT619" s="109"/>
      <c r="IU619" s="109"/>
      <c r="IV619" s="109"/>
      <c r="IW619" s="109"/>
      <c r="IX619" s="109"/>
      <c r="IY619" s="109"/>
      <c r="IZ619" s="109"/>
      <c r="JA619" s="109">
        <v>5.5</v>
      </c>
      <c r="JB619" s="109"/>
      <c r="JC619" s="109"/>
      <c r="JD619" s="109"/>
      <c r="JE619" s="109"/>
      <c r="JF619" s="109"/>
      <c r="JG619" s="109"/>
      <c r="JH619" s="109"/>
      <c r="JI619" s="109"/>
      <c r="JJ619" s="109"/>
      <c r="JK619" s="109"/>
      <c r="JL619" s="109"/>
      <c r="JM619" s="109"/>
      <c r="JN619" s="109"/>
      <c r="JO619" s="109"/>
      <c r="JP619" s="109"/>
      <c r="JQ619" s="109"/>
      <c r="JR619" s="109"/>
      <c r="JS619" s="109"/>
      <c r="JT619" s="109"/>
      <c r="JU619" s="109"/>
      <c r="JV619" s="109"/>
      <c r="JW619" s="109"/>
      <c r="JX619" s="109"/>
      <c r="JY619" s="109"/>
      <c r="JZ619" s="109"/>
      <c r="KA619" s="109"/>
      <c r="KB619" s="109"/>
      <c r="KC619" s="109"/>
      <c r="KD619" s="109"/>
      <c r="KE619" s="109"/>
      <c r="KF619" s="109"/>
      <c r="KG619" s="109"/>
      <c r="KH619" s="109"/>
      <c r="KI619" s="109"/>
      <c r="KJ619" s="109"/>
      <c r="KK619" s="109"/>
      <c r="KL619" s="109"/>
      <c r="KM619" s="109"/>
      <c r="KN619" s="109"/>
      <c r="KO619" s="109"/>
      <c r="KP619" s="109"/>
      <c r="KQ619" s="109"/>
      <c r="KR619" s="109"/>
      <c r="KS619" s="109"/>
      <c r="KT619" s="109"/>
      <c r="KU619" s="109"/>
      <c r="KV619" s="109"/>
      <c r="KW619" s="109"/>
      <c r="KX619" s="109"/>
      <c r="KY619" s="109"/>
      <c r="KZ619" s="109"/>
      <c r="LA619" s="109"/>
      <c r="LB619" s="109"/>
      <c r="LC619" s="109"/>
      <c r="LD619" s="109"/>
      <c r="LE619" s="109"/>
      <c r="LF619" s="109"/>
      <c r="LG619" s="109"/>
      <c r="LH619" s="109"/>
      <c r="LI619" s="109"/>
      <c r="LJ619" s="109"/>
      <c r="LK619" s="109"/>
      <c r="LL619" s="109"/>
      <c r="LM619" s="109"/>
      <c r="LN619" s="109"/>
      <c r="LO619" s="109"/>
      <c r="LP619" s="109"/>
      <c r="LQ619" s="109"/>
      <c r="LR619" s="109"/>
      <c r="LS619" s="109"/>
      <c r="LT619" s="109"/>
      <c r="LU619" s="109"/>
      <c r="LV619" s="109"/>
      <c r="LW619" s="109"/>
      <c r="LX619" s="109"/>
      <c r="LY619" s="109"/>
      <c r="LZ619" s="109"/>
      <c r="MA619" s="109"/>
      <c r="MB619" s="109"/>
      <c r="MC619" s="109"/>
      <c r="MD619" s="109"/>
      <c r="ME619" s="109"/>
      <c r="MF619" s="109"/>
      <c r="MG619" s="109"/>
      <c r="MH619" s="109"/>
      <c r="MI619" s="109"/>
      <c r="MJ619" s="109"/>
      <c r="MK619" s="109"/>
      <c r="ML619" s="109"/>
      <c r="MM619" s="109"/>
      <c r="MN619" s="109"/>
      <c r="MO619" s="109"/>
      <c r="MP619" s="109"/>
      <c r="MQ619" s="109"/>
      <c r="MR619" s="109"/>
      <c r="MS619" s="109"/>
      <c r="MT619" s="109"/>
      <c r="MU619" s="109"/>
      <c r="MV619" s="109"/>
      <c r="MW619" s="109"/>
      <c r="MX619" s="109"/>
      <c r="MY619" s="109"/>
      <c r="MZ619" s="109"/>
      <c r="NA619" s="109"/>
      <c r="NB619" s="109"/>
      <c r="NC619" s="109"/>
      <c r="ND619" s="109"/>
      <c r="NE619" s="109"/>
      <c r="NF619" s="109"/>
      <c r="NG619" s="109"/>
      <c r="NH619" s="109"/>
      <c r="NI619" s="109"/>
      <c r="NJ619" s="109"/>
      <c r="NK619" s="109"/>
      <c r="NL619" s="109"/>
      <c r="NM619" s="109"/>
      <c r="NN619" s="109"/>
      <c r="NO619" s="109"/>
      <c r="NP619" s="109"/>
      <c r="NQ619" s="109"/>
      <c r="NR619" s="109"/>
      <c r="NS619" s="109"/>
      <c r="NT619" s="109"/>
      <c r="NU619" s="109"/>
      <c r="NV619" s="109"/>
      <c r="NW619" s="109"/>
      <c r="NX619" s="109"/>
      <c r="NY619" s="109"/>
      <c r="NZ619" s="109"/>
      <c r="OA619" s="109"/>
      <c r="OB619" s="109"/>
      <c r="OC619" s="109"/>
      <c r="OD619" s="109"/>
      <c r="OE619" s="109"/>
      <c r="OF619" s="109"/>
      <c r="OG619" s="109"/>
      <c r="OH619" s="109"/>
      <c r="OI619" s="109"/>
      <c r="OJ619" s="109"/>
      <c r="OK619" s="109"/>
      <c r="OL619" s="109"/>
      <c r="OM619" s="109"/>
      <c r="ON619" s="109"/>
      <c r="OO619" s="109"/>
      <c r="OP619" s="109"/>
      <c r="OQ619" s="109"/>
      <c r="OR619" s="109"/>
      <c r="OS619" s="109"/>
      <c r="OT619" s="109"/>
      <c r="OU619" s="109"/>
      <c r="OV619" s="109"/>
      <c r="OW619" s="109"/>
      <c r="OX619" s="109"/>
      <c r="OY619" s="109"/>
      <c r="OZ619" s="109"/>
      <c r="PA619" s="109"/>
      <c r="PB619" s="109"/>
      <c r="PC619" s="109"/>
      <c r="PD619" s="109">
        <v>25</v>
      </c>
      <c r="PE619" s="109"/>
      <c r="PF619" s="109"/>
      <c r="PG619" s="109"/>
      <c r="PH619" s="109"/>
      <c r="PI619" s="109"/>
      <c r="PJ619" s="109"/>
      <c r="PK619" s="109"/>
      <c r="PL619" s="109"/>
      <c r="PM619" s="109"/>
      <c r="PN619" s="109"/>
      <c r="PO619" s="109"/>
      <c r="PP619" s="109"/>
      <c r="PQ619" s="109"/>
      <c r="PR619" s="109"/>
      <c r="PS619" s="109"/>
      <c r="PT619" s="109"/>
      <c r="PU619" s="109"/>
      <c r="PV619" s="109"/>
      <c r="PW619" s="109"/>
      <c r="PX619" s="109"/>
      <c r="PY619" s="109"/>
      <c r="PZ619" s="109"/>
      <c r="QA619" s="109"/>
      <c r="QB619" s="109"/>
      <c r="QC619" s="109"/>
      <c r="QD619" s="109"/>
      <c r="QE619" s="109"/>
      <c r="QF619" s="109"/>
      <c r="QG619" s="109"/>
      <c r="QH619" s="109"/>
      <c r="QI619" s="109"/>
      <c r="QJ619" s="109"/>
      <c r="QK619" s="23">
        <f t="shared" si="9"/>
        <v>30.5</v>
      </c>
      <c r="QL619" s="125"/>
      <c r="QM619" s="125"/>
      <c r="QN619" s="125"/>
      <c r="QO619" s="125"/>
      <c r="QP619" s="125"/>
      <c r="QQ619" s="125"/>
      <c r="QR619" s="125"/>
    </row>
    <row r="620" spans="1:460" s="5" customFormat="1" ht="12.75" customHeight="1" x14ac:dyDescent="0.2">
      <c r="A620" s="52">
        <v>44810</v>
      </c>
      <c r="B620" s="98" t="s">
        <v>439</v>
      </c>
      <c r="C620" s="107"/>
      <c r="D620" s="107"/>
      <c r="E620" s="108"/>
      <c r="F620" s="108"/>
      <c r="G620" s="108"/>
      <c r="H620" s="108"/>
      <c r="I620" s="108"/>
      <c r="J620" s="108"/>
      <c r="K620" s="108"/>
      <c r="L620" s="108"/>
      <c r="M620" s="108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 s="109"/>
      <c r="BD620" s="109"/>
      <c r="BE620" s="109"/>
      <c r="BF620" s="109"/>
      <c r="BG620" s="109"/>
      <c r="BH620" s="109"/>
      <c r="BI620" s="109"/>
      <c r="BJ620" s="109"/>
      <c r="BK620" s="109"/>
      <c r="BL620" s="109"/>
      <c r="BM620" s="109"/>
      <c r="BN620" s="109"/>
      <c r="BO620" s="109"/>
      <c r="BP620" s="109"/>
      <c r="BQ620" s="109"/>
      <c r="BR620" s="109"/>
      <c r="BS620" s="109"/>
      <c r="BT620" s="109"/>
      <c r="BU620" s="109"/>
      <c r="BV620" s="109"/>
      <c r="BW620" s="109"/>
      <c r="BX620" s="109"/>
      <c r="BY620" s="109"/>
      <c r="BZ620" s="109"/>
      <c r="CA620" s="109"/>
      <c r="CB620" s="109"/>
      <c r="CC620" s="109"/>
      <c r="CD620" s="109"/>
      <c r="CE620" s="109"/>
      <c r="CF620" s="109"/>
      <c r="CG620" s="109"/>
      <c r="CH620" s="109"/>
      <c r="CI620" s="109"/>
      <c r="CJ620" s="109"/>
      <c r="CK620" s="109"/>
      <c r="CL620" s="109"/>
      <c r="CM620" s="109"/>
      <c r="CN620" s="109"/>
      <c r="CO620" s="109"/>
      <c r="CP620" s="109"/>
      <c r="CQ620" s="109"/>
      <c r="CR620" s="109"/>
      <c r="CS620" s="109"/>
      <c r="CT620" s="109"/>
      <c r="CU620" s="109"/>
      <c r="CV620" s="109"/>
      <c r="CW620" s="109"/>
      <c r="CX620" s="109"/>
      <c r="CY620" s="109"/>
      <c r="CZ620" s="109"/>
      <c r="DA620" s="109"/>
      <c r="DB620" s="109"/>
      <c r="DC620" s="109"/>
      <c r="DD620" s="109"/>
      <c r="DE620" s="109"/>
      <c r="DF620" s="109"/>
      <c r="DG620" s="109"/>
      <c r="DH620" s="109"/>
      <c r="DI620" s="109"/>
      <c r="DJ620" s="109"/>
      <c r="DK620" s="109"/>
      <c r="DL620" s="109"/>
      <c r="DM620" s="109"/>
      <c r="DN620" s="109"/>
      <c r="DO620" s="109"/>
      <c r="DP620" s="109"/>
      <c r="DQ620" s="109"/>
      <c r="DR620" s="109"/>
      <c r="DS620" s="109"/>
      <c r="DT620" s="109"/>
      <c r="DU620" s="109"/>
      <c r="DV620" s="109"/>
      <c r="DW620" s="109"/>
      <c r="DX620" s="109"/>
      <c r="DY620" s="109"/>
      <c r="DZ620" s="109"/>
      <c r="EA620" s="109"/>
      <c r="EB620" s="109"/>
      <c r="EC620" s="109"/>
      <c r="ED620" s="109"/>
      <c r="EE620" s="109"/>
      <c r="EF620" s="109"/>
      <c r="EG620" s="109"/>
      <c r="EH620" s="109"/>
      <c r="EI620" s="109"/>
      <c r="EJ620" s="109"/>
      <c r="EK620" s="109"/>
      <c r="EL620" s="109"/>
      <c r="EM620" s="109"/>
      <c r="EN620" s="109"/>
      <c r="EO620" s="109"/>
      <c r="EP620" s="109"/>
      <c r="EQ620" s="109"/>
      <c r="ER620" s="109"/>
      <c r="ES620" s="109"/>
      <c r="ET620" s="109"/>
      <c r="EU620" s="109"/>
      <c r="EV620" s="109"/>
      <c r="EW620" s="109"/>
      <c r="EX620" s="109"/>
      <c r="EY620" s="109"/>
      <c r="EZ620" s="109"/>
      <c r="FA620" s="109"/>
      <c r="FB620" s="109"/>
      <c r="FC620" s="109"/>
      <c r="FD620" s="109"/>
      <c r="FE620" s="109"/>
      <c r="FF620" s="109"/>
      <c r="FG620" s="109"/>
      <c r="FH620" s="109"/>
      <c r="FI620" s="109"/>
      <c r="FJ620" s="109"/>
      <c r="FK620" s="109"/>
      <c r="FL620" s="109"/>
      <c r="FM620" s="109"/>
      <c r="FN620" s="109"/>
      <c r="FO620" s="109"/>
      <c r="FP620" s="109"/>
      <c r="FQ620" s="109"/>
      <c r="FR620" s="109"/>
      <c r="FS620" s="109"/>
      <c r="FT620" s="109"/>
      <c r="FU620" s="109"/>
      <c r="FV620" s="109"/>
      <c r="FW620" s="109"/>
      <c r="FX620" s="109"/>
      <c r="FY620" s="109"/>
      <c r="FZ620" s="109"/>
      <c r="GA620" s="109"/>
      <c r="GB620" s="109"/>
      <c r="GC620" s="109"/>
      <c r="GD620" s="109"/>
      <c r="GE620" s="109"/>
      <c r="GF620" s="109"/>
      <c r="GG620" s="109"/>
      <c r="GH620" s="109"/>
      <c r="GI620" s="109"/>
      <c r="GJ620" s="109"/>
      <c r="GK620" s="109"/>
      <c r="GL620" s="109"/>
      <c r="GM620" s="109"/>
      <c r="GN620" s="109"/>
      <c r="GO620" s="109"/>
      <c r="GP620" s="109"/>
      <c r="GQ620" s="109"/>
      <c r="GR620" s="109"/>
      <c r="GS620" s="109"/>
      <c r="GT620" s="109"/>
      <c r="GU620" s="109"/>
      <c r="GV620" s="109"/>
      <c r="GW620" s="109"/>
      <c r="GX620" s="109"/>
      <c r="GY620" s="109"/>
      <c r="GZ620" s="109"/>
      <c r="HA620" s="109"/>
      <c r="HB620" s="109"/>
      <c r="HC620" s="109"/>
      <c r="HD620" s="109"/>
      <c r="HE620" s="109"/>
      <c r="HF620" s="109"/>
      <c r="HG620" s="109"/>
      <c r="HH620" s="109"/>
      <c r="HI620" s="109"/>
      <c r="HJ620" s="109"/>
      <c r="HK620" s="109"/>
      <c r="HL620" s="109"/>
      <c r="HM620" s="109"/>
      <c r="HN620" s="109"/>
      <c r="HO620" s="109"/>
      <c r="HP620" s="109"/>
      <c r="HQ620" s="109"/>
      <c r="HR620" s="109"/>
      <c r="HS620" s="109"/>
      <c r="HT620" s="109"/>
      <c r="HU620" s="109"/>
      <c r="HV620" s="109"/>
      <c r="HW620" s="109"/>
      <c r="HX620" s="109"/>
      <c r="HY620" s="109"/>
      <c r="HZ620" s="109"/>
      <c r="IA620" s="109"/>
      <c r="IB620" s="109"/>
      <c r="IC620" s="109"/>
      <c r="ID620" s="109"/>
      <c r="IE620" s="109"/>
      <c r="IF620" s="109"/>
      <c r="IG620" s="109"/>
      <c r="IH620" s="109"/>
      <c r="II620" s="109"/>
      <c r="IJ620" s="109"/>
      <c r="IK620" s="109"/>
      <c r="IL620" s="109"/>
      <c r="IM620" s="109"/>
      <c r="IN620" s="109"/>
      <c r="IO620" s="109"/>
      <c r="IP620" s="109"/>
      <c r="IQ620" s="109"/>
      <c r="IR620" s="109"/>
      <c r="IS620" s="109"/>
      <c r="IT620" s="109"/>
      <c r="IU620" s="109"/>
      <c r="IV620" s="109"/>
      <c r="IW620" s="109"/>
      <c r="IX620" s="109"/>
      <c r="IY620" s="109"/>
      <c r="IZ620" s="109"/>
      <c r="JA620" s="109"/>
      <c r="JB620" s="109"/>
      <c r="JC620" s="109"/>
      <c r="JD620" s="109"/>
      <c r="JE620" s="109"/>
      <c r="JF620" s="109"/>
      <c r="JG620" s="109"/>
      <c r="JH620" s="109"/>
      <c r="JI620" s="109"/>
      <c r="JJ620" s="109"/>
      <c r="JK620" s="109"/>
      <c r="JL620" s="109"/>
      <c r="JM620" s="109"/>
      <c r="JN620" s="109"/>
      <c r="JO620" s="109"/>
      <c r="JP620" s="109"/>
      <c r="JQ620" s="109"/>
      <c r="JR620" s="109"/>
      <c r="JS620" s="109"/>
      <c r="JT620" s="109"/>
      <c r="JU620" s="109"/>
      <c r="JV620" s="109"/>
      <c r="JW620" s="109"/>
      <c r="JX620" s="109"/>
      <c r="JY620" s="109"/>
      <c r="JZ620" s="109"/>
      <c r="KA620" s="109"/>
      <c r="KB620" s="109"/>
      <c r="KC620" s="109"/>
      <c r="KD620" s="109"/>
      <c r="KE620" s="109"/>
      <c r="KF620" s="109"/>
      <c r="KG620" s="109"/>
      <c r="KH620" s="109"/>
      <c r="KI620" s="109"/>
      <c r="KJ620" s="109"/>
      <c r="KK620" s="109"/>
      <c r="KL620" s="109"/>
      <c r="KM620" s="109"/>
      <c r="KN620" s="109"/>
      <c r="KO620" s="109"/>
      <c r="KP620" s="109"/>
      <c r="KQ620" s="109"/>
      <c r="KR620" s="109"/>
      <c r="KS620" s="109"/>
      <c r="KT620" s="109"/>
      <c r="KU620" s="109"/>
      <c r="KV620" s="109"/>
      <c r="KW620" s="109"/>
      <c r="KX620" s="109"/>
      <c r="KY620" s="109"/>
      <c r="KZ620" s="109"/>
      <c r="LA620" s="109"/>
      <c r="LB620" s="109"/>
      <c r="LC620" s="109"/>
      <c r="LD620" s="109"/>
      <c r="LE620" s="109"/>
      <c r="LF620" s="109"/>
      <c r="LG620" s="109"/>
      <c r="LH620" s="109"/>
      <c r="LI620" s="109"/>
      <c r="LJ620" s="109"/>
      <c r="LK620" s="109"/>
      <c r="LL620" s="109"/>
      <c r="LM620" s="109"/>
      <c r="LN620" s="109"/>
      <c r="LO620" s="109"/>
      <c r="LP620" s="109"/>
      <c r="LQ620" s="109"/>
      <c r="LR620" s="109"/>
      <c r="LS620" s="109"/>
      <c r="LT620" s="109"/>
      <c r="LU620" s="109"/>
      <c r="LV620" s="109"/>
      <c r="LW620" s="109"/>
      <c r="LX620" s="109"/>
      <c r="LY620" s="109"/>
      <c r="LZ620" s="109"/>
      <c r="MA620" s="109"/>
      <c r="MB620" s="109"/>
      <c r="MC620" s="109"/>
      <c r="MD620" s="109"/>
      <c r="ME620" s="109"/>
      <c r="MF620" s="109"/>
      <c r="MG620" s="109"/>
      <c r="MH620" s="109"/>
      <c r="MI620" s="109"/>
      <c r="MJ620" s="109"/>
      <c r="MK620" s="109"/>
      <c r="ML620" s="109"/>
      <c r="MM620" s="109"/>
      <c r="MN620" s="109"/>
      <c r="MO620" s="109"/>
      <c r="MP620" s="109"/>
      <c r="MQ620" s="109"/>
      <c r="MR620" s="109"/>
      <c r="MS620" s="109"/>
      <c r="MT620" s="109"/>
      <c r="MU620" s="109"/>
      <c r="MV620" s="109"/>
      <c r="MW620" s="109"/>
      <c r="MX620" s="109"/>
      <c r="MY620" s="109"/>
      <c r="MZ620" s="109"/>
      <c r="NA620" s="109"/>
      <c r="NB620" s="109"/>
      <c r="NC620" s="109"/>
      <c r="ND620" s="109"/>
      <c r="NE620" s="109"/>
      <c r="NF620" s="109"/>
      <c r="NG620" s="109"/>
      <c r="NH620" s="109"/>
      <c r="NI620" s="109"/>
      <c r="NJ620" s="109"/>
      <c r="NK620" s="109"/>
      <c r="NL620" s="109"/>
      <c r="NM620" s="109"/>
      <c r="NN620" s="109"/>
      <c r="NO620" s="109"/>
      <c r="NP620" s="109"/>
      <c r="NQ620" s="109"/>
      <c r="NR620" s="109"/>
      <c r="NS620" s="109"/>
      <c r="NT620" s="109"/>
      <c r="NU620" s="109"/>
      <c r="NV620" s="109"/>
      <c r="NW620" s="109"/>
      <c r="NX620" s="109"/>
      <c r="NY620" s="109"/>
      <c r="NZ620" s="109"/>
      <c r="OA620" s="109"/>
      <c r="OB620" s="109"/>
      <c r="OC620" s="109"/>
      <c r="OD620" s="109"/>
      <c r="OE620" s="109"/>
      <c r="OF620" s="109"/>
      <c r="OG620" s="109"/>
      <c r="OH620" s="109"/>
      <c r="OI620" s="109"/>
      <c r="OJ620" s="109"/>
      <c r="OK620" s="109"/>
      <c r="OL620" s="109"/>
      <c r="OM620" s="109"/>
      <c r="ON620" s="109"/>
      <c r="OO620" s="109"/>
      <c r="OP620" s="109"/>
      <c r="OQ620" s="109"/>
      <c r="OR620" s="109">
        <v>20</v>
      </c>
      <c r="OS620" s="109"/>
      <c r="OT620" s="109"/>
      <c r="OU620" s="109"/>
      <c r="OV620" s="109"/>
      <c r="OW620" s="109"/>
      <c r="OX620" s="109"/>
      <c r="OY620" s="109"/>
      <c r="OZ620" s="109"/>
      <c r="PA620" s="109"/>
      <c r="PB620" s="109"/>
      <c r="PC620" s="109"/>
      <c r="PD620" s="109"/>
      <c r="PE620" s="109"/>
      <c r="PF620" s="109"/>
      <c r="PG620" s="109"/>
      <c r="PH620" s="109"/>
      <c r="PI620" s="109"/>
      <c r="PJ620" s="109"/>
      <c r="PK620" s="109"/>
      <c r="PL620" s="109"/>
      <c r="PM620" s="109"/>
      <c r="PN620" s="109"/>
      <c r="PO620" s="109"/>
      <c r="PP620" s="109"/>
      <c r="PQ620" s="109"/>
      <c r="PR620" s="109"/>
      <c r="PS620" s="109"/>
      <c r="PT620" s="109"/>
      <c r="PU620" s="109"/>
      <c r="PV620" s="109"/>
      <c r="PW620" s="109"/>
      <c r="PX620" s="109"/>
      <c r="PY620" s="109"/>
      <c r="PZ620" s="109"/>
      <c r="QA620" s="109"/>
      <c r="QB620" s="109"/>
      <c r="QC620" s="109"/>
      <c r="QD620" s="109"/>
      <c r="QE620" s="109"/>
      <c r="QF620" s="109"/>
      <c r="QG620" s="109"/>
      <c r="QH620" s="109"/>
      <c r="QI620" s="109"/>
      <c r="QJ620" s="109"/>
      <c r="QK620" s="23">
        <f t="shared" si="9"/>
        <v>20</v>
      </c>
      <c r="QL620" s="125"/>
      <c r="QM620" s="125"/>
      <c r="QN620" s="125"/>
      <c r="QO620" s="125"/>
      <c r="QP620" s="125"/>
      <c r="QQ620" s="125"/>
      <c r="QR620" s="125"/>
    </row>
    <row r="621" spans="1:460" s="5" customFormat="1" ht="12.75" customHeight="1" x14ac:dyDescent="0.2">
      <c r="A621" s="52">
        <v>44810</v>
      </c>
      <c r="B621" s="98" t="s">
        <v>568</v>
      </c>
      <c r="C621" s="107"/>
      <c r="D621" s="107"/>
      <c r="E621" s="108"/>
      <c r="F621" s="108"/>
      <c r="G621" s="108"/>
      <c r="H621" s="108"/>
      <c r="I621" s="108"/>
      <c r="J621" s="108"/>
      <c r="K621" s="108"/>
      <c r="L621" s="108"/>
      <c r="M621" s="108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 s="109"/>
      <c r="BD621" s="109"/>
      <c r="BE621" s="109"/>
      <c r="BF621" s="109"/>
      <c r="BG621" s="109"/>
      <c r="BH621" s="109"/>
      <c r="BI621" s="109"/>
      <c r="BJ621" s="109"/>
      <c r="BK621" s="109"/>
      <c r="BL621" s="109"/>
      <c r="BM621" s="109"/>
      <c r="BN621" s="109"/>
      <c r="BO621" s="109"/>
      <c r="BP621" s="109"/>
      <c r="BQ621" s="109"/>
      <c r="BR621" s="109"/>
      <c r="BS621" s="109"/>
      <c r="BT621" s="109"/>
      <c r="BU621" s="109"/>
      <c r="BV621" s="109"/>
      <c r="BW621" s="109"/>
      <c r="BX621" s="109"/>
      <c r="BY621" s="109"/>
      <c r="BZ621" s="109"/>
      <c r="CA621" s="109"/>
      <c r="CB621" s="109"/>
      <c r="CC621" s="109"/>
      <c r="CD621" s="109"/>
      <c r="CE621" s="109"/>
      <c r="CF621" s="109"/>
      <c r="CG621" s="109"/>
      <c r="CH621" s="109"/>
      <c r="CI621" s="109"/>
      <c r="CJ621" s="109"/>
      <c r="CK621" s="109"/>
      <c r="CL621" s="109"/>
      <c r="CM621" s="109"/>
      <c r="CN621" s="109"/>
      <c r="CO621" s="109"/>
      <c r="CP621" s="109"/>
      <c r="CQ621" s="109"/>
      <c r="CR621" s="109"/>
      <c r="CS621" s="109"/>
      <c r="CT621" s="109"/>
      <c r="CU621" s="109"/>
      <c r="CV621" s="109"/>
      <c r="CW621" s="109"/>
      <c r="CX621" s="109"/>
      <c r="CY621" s="109"/>
      <c r="CZ621" s="109"/>
      <c r="DA621" s="109"/>
      <c r="DB621" s="109"/>
      <c r="DC621" s="109"/>
      <c r="DD621" s="109"/>
      <c r="DE621" s="109"/>
      <c r="DF621" s="109"/>
      <c r="DG621" s="109"/>
      <c r="DH621" s="109"/>
      <c r="DI621" s="109"/>
      <c r="DJ621" s="109"/>
      <c r="DK621" s="109"/>
      <c r="DL621" s="109"/>
      <c r="DM621" s="109"/>
      <c r="DN621" s="109"/>
      <c r="DO621" s="109"/>
      <c r="DP621" s="109"/>
      <c r="DQ621" s="109"/>
      <c r="DR621" s="109"/>
      <c r="DS621" s="109"/>
      <c r="DT621" s="109"/>
      <c r="DU621" s="109"/>
      <c r="DV621" s="109"/>
      <c r="DW621" s="109"/>
      <c r="DX621" s="109"/>
      <c r="DY621" s="109"/>
      <c r="DZ621" s="109">
        <v>1</v>
      </c>
      <c r="EA621" s="109"/>
      <c r="EB621" s="109"/>
      <c r="EC621" s="109"/>
      <c r="ED621" s="109"/>
      <c r="EE621" s="109"/>
      <c r="EF621" s="109"/>
      <c r="EG621" s="109"/>
      <c r="EH621" s="109"/>
      <c r="EI621" s="109"/>
      <c r="EJ621" s="109"/>
      <c r="EK621" s="109"/>
      <c r="EL621" s="109"/>
      <c r="EM621" s="109"/>
      <c r="EN621" s="109"/>
      <c r="EO621" s="109"/>
      <c r="EP621" s="109"/>
      <c r="EQ621" s="109"/>
      <c r="ER621" s="109"/>
      <c r="ES621" s="109"/>
      <c r="ET621" s="109"/>
      <c r="EU621" s="109"/>
      <c r="EV621" s="109"/>
      <c r="EW621" s="109"/>
      <c r="EX621" s="109"/>
      <c r="EY621" s="109"/>
      <c r="EZ621" s="109"/>
      <c r="FA621" s="109"/>
      <c r="FB621" s="109"/>
      <c r="FC621" s="109"/>
      <c r="FD621" s="109"/>
      <c r="FE621" s="109"/>
      <c r="FF621" s="109"/>
      <c r="FG621" s="109"/>
      <c r="FH621" s="109"/>
      <c r="FI621" s="109"/>
      <c r="FJ621" s="109"/>
      <c r="FK621" s="109"/>
      <c r="FL621" s="109"/>
      <c r="FM621" s="109"/>
      <c r="FN621" s="109"/>
      <c r="FO621" s="109"/>
      <c r="FP621" s="109"/>
      <c r="FQ621" s="109"/>
      <c r="FR621" s="109"/>
      <c r="FS621" s="109"/>
      <c r="FT621" s="109"/>
      <c r="FU621" s="109"/>
      <c r="FV621" s="109"/>
      <c r="FW621" s="109"/>
      <c r="FX621" s="109"/>
      <c r="FY621" s="109"/>
      <c r="FZ621" s="109"/>
      <c r="GA621" s="109"/>
      <c r="GB621" s="109"/>
      <c r="GC621" s="109"/>
      <c r="GD621" s="109"/>
      <c r="GE621" s="109"/>
      <c r="GF621" s="109"/>
      <c r="GG621" s="109"/>
      <c r="GH621" s="109"/>
      <c r="GI621" s="109"/>
      <c r="GJ621" s="109"/>
      <c r="GK621" s="109"/>
      <c r="GL621" s="109"/>
      <c r="GM621" s="109"/>
      <c r="GN621" s="109"/>
      <c r="GO621" s="109"/>
      <c r="GP621" s="109"/>
      <c r="GQ621" s="109"/>
      <c r="GR621" s="109"/>
      <c r="GS621" s="109"/>
      <c r="GT621" s="109"/>
      <c r="GU621" s="109"/>
      <c r="GV621" s="109"/>
      <c r="GW621" s="109"/>
      <c r="GX621" s="109"/>
      <c r="GY621" s="109"/>
      <c r="GZ621" s="109"/>
      <c r="HA621" s="109"/>
      <c r="HB621" s="109"/>
      <c r="HC621" s="109"/>
      <c r="HD621" s="109"/>
      <c r="HE621" s="109"/>
      <c r="HF621" s="109"/>
      <c r="HG621" s="109"/>
      <c r="HH621" s="109"/>
      <c r="HI621" s="109"/>
      <c r="HJ621" s="109"/>
      <c r="HK621" s="109"/>
      <c r="HL621" s="109"/>
      <c r="HM621" s="109"/>
      <c r="HN621" s="109"/>
      <c r="HO621" s="109"/>
      <c r="HP621" s="109"/>
      <c r="HQ621" s="109"/>
      <c r="HR621" s="109"/>
      <c r="HS621" s="109"/>
      <c r="HT621" s="109"/>
      <c r="HU621" s="109"/>
      <c r="HV621" s="109"/>
      <c r="HW621" s="109"/>
      <c r="HX621" s="109"/>
      <c r="HY621" s="109"/>
      <c r="HZ621" s="109"/>
      <c r="IA621" s="109"/>
      <c r="IB621" s="109"/>
      <c r="IC621" s="109"/>
      <c r="ID621" s="109"/>
      <c r="IE621" s="109"/>
      <c r="IF621" s="109"/>
      <c r="IG621" s="109"/>
      <c r="IH621" s="109"/>
      <c r="II621" s="109"/>
      <c r="IJ621" s="109"/>
      <c r="IK621" s="109"/>
      <c r="IL621" s="109"/>
      <c r="IM621" s="109"/>
      <c r="IN621" s="109"/>
      <c r="IO621" s="109"/>
      <c r="IP621" s="109"/>
      <c r="IQ621" s="109"/>
      <c r="IR621" s="109"/>
      <c r="IS621" s="109"/>
      <c r="IT621" s="109"/>
      <c r="IU621" s="109"/>
      <c r="IV621" s="109"/>
      <c r="IW621" s="109"/>
      <c r="IX621" s="109"/>
      <c r="IY621" s="109"/>
      <c r="IZ621" s="109"/>
      <c r="JA621" s="109"/>
      <c r="JB621" s="109"/>
      <c r="JC621" s="109"/>
      <c r="JD621" s="109"/>
      <c r="JE621" s="109"/>
      <c r="JF621" s="109"/>
      <c r="JG621" s="109"/>
      <c r="JH621" s="109"/>
      <c r="JI621" s="109"/>
      <c r="JJ621" s="109"/>
      <c r="JK621" s="109"/>
      <c r="JL621" s="109"/>
      <c r="JM621" s="109"/>
      <c r="JN621" s="109"/>
      <c r="JO621" s="109"/>
      <c r="JP621" s="109"/>
      <c r="JQ621" s="109"/>
      <c r="JR621" s="109"/>
      <c r="JS621" s="109"/>
      <c r="JT621" s="109"/>
      <c r="JU621" s="109"/>
      <c r="JV621" s="109"/>
      <c r="JW621" s="109"/>
      <c r="JX621" s="109"/>
      <c r="JY621" s="109"/>
      <c r="JZ621" s="109"/>
      <c r="KA621" s="109"/>
      <c r="KB621" s="109"/>
      <c r="KC621" s="109"/>
      <c r="KD621" s="109"/>
      <c r="KE621" s="109"/>
      <c r="KF621" s="109"/>
      <c r="KG621" s="109"/>
      <c r="KH621" s="109"/>
      <c r="KI621" s="109"/>
      <c r="KJ621" s="109"/>
      <c r="KK621" s="109"/>
      <c r="KL621" s="109"/>
      <c r="KM621" s="109"/>
      <c r="KN621" s="109"/>
      <c r="KO621" s="109"/>
      <c r="KP621" s="109"/>
      <c r="KQ621" s="109"/>
      <c r="KR621" s="109"/>
      <c r="KS621" s="109"/>
      <c r="KT621" s="109"/>
      <c r="KU621" s="109"/>
      <c r="KV621" s="109"/>
      <c r="KW621" s="109"/>
      <c r="KX621" s="109"/>
      <c r="KY621" s="109"/>
      <c r="KZ621" s="109"/>
      <c r="LA621" s="109"/>
      <c r="LB621" s="109"/>
      <c r="LC621" s="109"/>
      <c r="LD621" s="109"/>
      <c r="LE621" s="109"/>
      <c r="LF621" s="109"/>
      <c r="LG621" s="109"/>
      <c r="LH621" s="109"/>
      <c r="LI621" s="109"/>
      <c r="LJ621" s="109"/>
      <c r="LK621" s="109"/>
      <c r="LL621" s="109"/>
      <c r="LM621" s="109"/>
      <c r="LN621" s="109"/>
      <c r="LO621" s="109"/>
      <c r="LP621" s="109"/>
      <c r="LQ621" s="109"/>
      <c r="LR621" s="109"/>
      <c r="LS621" s="109"/>
      <c r="LT621" s="109"/>
      <c r="LU621" s="109"/>
      <c r="LV621" s="109"/>
      <c r="LW621" s="109"/>
      <c r="LX621" s="109"/>
      <c r="LY621" s="109"/>
      <c r="LZ621" s="109"/>
      <c r="MA621" s="109"/>
      <c r="MB621" s="109"/>
      <c r="MC621" s="109"/>
      <c r="MD621" s="109"/>
      <c r="ME621" s="109"/>
      <c r="MF621" s="109"/>
      <c r="MG621" s="109"/>
      <c r="MH621" s="109"/>
      <c r="MI621" s="109"/>
      <c r="MJ621" s="109"/>
      <c r="MK621" s="109"/>
      <c r="ML621" s="109"/>
      <c r="MM621" s="109"/>
      <c r="MN621" s="109"/>
      <c r="MO621" s="109"/>
      <c r="MP621" s="109"/>
      <c r="MQ621" s="109"/>
      <c r="MR621" s="109"/>
      <c r="MS621" s="109"/>
      <c r="MT621" s="109"/>
      <c r="MU621" s="109"/>
      <c r="MV621" s="109"/>
      <c r="MW621" s="109"/>
      <c r="MX621" s="109"/>
      <c r="MY621" s="109"/>
      <c r="MZ621" s="109"/>
      <c r="NA621" s="109"/>
      <c r="NB621" s="109"/>
      <c r="NC621" s="109"/>
      <c r="ND621" s="109"/>
      <c r="NE621" s="109"/>
      <c r="NF621" s="109"/>
      <c r="NG621" s="109"/>
      <c r="NH621" s="109"/>
      <c r="NI621" s="109"/>
      <c r="NJ621" s="109"/>
      <c r="NK621" s="109"/>
      <c r="NL621" s="109"/>
      <c r="NM621" s="109"/>
      <c r="NN621" s="109"/>
      <c r="NO621" s="109"/>
      <c r="NP621" s="109"/>
      <c r="NQ621" s="109"/>
      <c r="NR621" s="109"/>
      <c r="NS621" s="109"/>
      <c r="NT621" s="109"/>
      <c r="NU621" s="109"/>
      <c r="NV621" s="109"/>
      <c r="NW621" s="109"/>
      <c r="NX621" s="109"/>
      <c r="NY621" s="109"/>
      <c r="NZ621" s="109"/>
      <c r="OA621" s="109"/>
      <c r="OB621" s="109"/>
      <c r="OC621" s="109"/>
      <c r="OD621" s="109"/>
      <c r="OE621" s="109"/>
      <c r="OF621" s="109"/>
      <c r="OG621" s="109"/>
      <c r="OH621" s="109"/>
      <c r="OI621" s="109"/>
      <c r="OJ621" s="109"/>
      <c r="OK621" s="109"/>
      <c r="OL621" s="109"/>
      <c r="OM621" s="109"/>
      <c r="ON621" s="109"/>
      <c r="OO621" s="109"/>
      <c r="OP621" s="109"/>
      <c r="OQ621" s="109"/>
      <c r="OR621" s="109"/>
      <c r="OS621" s="109"/>
      <c r="OT621" s="109"/>
      <c r="OU621" s="109"/>
      <c r="OV621" s="109"/>
      <c r="OW621" s="109"/>
      <c r="OX621" s="109"/>
      <c r="OY621" s="109"/>
      <c r="OZ621" s="109"/>
      <c r="PA621" s="109"/>
      <c r="PB621" s="109"/>
      <c r="PC621" s="109"/>
      <c r="PD621" s="109"/>
      <c r="PE621" s="109"/>
      <c r="PF621" s="109"/>
      <c r="PG621" s="109"/>
      <c r="PH621" s="109"/>
      <c r="PI621" s="109"/>
      <c r="PJ621" s="109"/>
      <c r="PK621" s="109"/>
      <c r="PL621" s="109"/>
      <c r="PM621" s="109"/>
      <c r="PN621" s="109"/>
      <c r="PO621" s="109"/>
      <c r="PP621" s="109"/>
      <c r="PQ621" s="109"/>
      <c r="PR621" s="109"/>
      <c r="PS621" s="109"/>
      <c r="PT621" s="109"/>
      <c r="PU621" s="109"/>
      <c r="PV621" s="109"/>
      <c r="PW621" s="109"/>
      <c r="PX621" s="109"/>
      <c r="PY621" s="109"/>
      <c r="PZ621" s="109"/>
      <c r="QA621" s="109"/>
      <c r="QB621" s="109"/>
      <c r="QC621" s="109"/>
      <c r="QD621" s="109"/>
      <c r="QE621" s="109"/>
      <c r="QF621" s="109"/>
      <c r="QG621" s="109"/>
      <c r="QH621" s="109"/>
      <c r="QI621" s="109"/>
      <c r="QJ621" s="109"/>
      <c r="QK621" s="23">
        <f t="shared" si="9"/>
        <v>1</v>
      </c>
      <c r="QL621" s="125"/>
      <c r="QM621" s="125"/>
      <c r="QN621" s="125"/>
      <c r="QO621" s="125"/>
      <c r="QP621" s="125"/>
      <c r="QQ621" s="125"/>
      <c r="QR621" s="125"/>
    </row>
    <row r="622" spans="1:460" s="5" customFormat="1" ht="12.75" customHeight="1" x14ac:dyDescent="0.2">
      <c r="A622" s="52">
        <v>44810</v>
      </c>
      <c r="B622" s="90" t="s">
        <v>287</v>
      </c>
      <c r="C622" s="107"/>
      <c r="D622" s="107"/>
      <c r="E622" s="108"/>
      <c r="F622" s="108"/>
      <c r="G622" s="108"/>
      <c r="H622" s="108"/>
      <c r="I622" s="108"/>
      <c r="J622" s="108"/>
      <c r="K622" s="108"/>
      <c r="L622" s="108"/>
      <c r="M622" s="108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 s="109"/>
      <c r="BD622" s="109"/>
      <c r="BE622" s="109"/>
      <c r="BF622" s="109"/>
      <c r="BG622" s="109"/>
      <c r="BH622" s="109"/>
      <c r="BI622" s="109"/>
      <c r="BJ622" s="109"/>
      <c r="BK622" s="109"/>
      <c r="BL622" s="109"/>
      <c r="BM622" s="109"/>
      <c r="BN622" s="109"/>
      <c r="BO622" s="109"/>
      <c r="BP622" s="109"/>
      <c r="BQ622" s="109"/>
      <c r="BR622" s="109"/>
      <c r="BS622" s="109"/>
      <c r="BT622" s="109"/>
      <c r="BU622" s="109"/>
      <c r="BV622" s="109"/>
      <c r="BW622" s="109"/>
      <c r="BX622" s="109"/>
      <c r="BY622" s="109"/>
      <c r="BZ622" s="109"/>
      <c r="CA622" s="109"/>
      <c r="CB622" s="109"/>
      <c r="CC622" s="109">
        <v>300</v>
      </c>
      <c r="CD622" s="109"/>
      <c r="CE622" s="109"/>
      <c r="CF622" s="109"/>
      <c r="CG622" s="109"/>
      <c r="CH622" s="109"/>
      <c r="CI622" s="109"/>
      <c r="CJ622" s="109"/>
      <c r="CK622" s="109"/>
      <c r="CL622" s="109"/>
      <c r="CM622" s="109"/>
      <c r="CN622" s="109"/>
      <c r="CO622" s="109"/>
      <c r="CP622" s="109"/>
      <c r="CQ622" s="109"/>
      <c r="CR622" s="109"/>
      <c r="CS622" s="109"/>
      <c r="CT622" s="109"/>
      <c r="CU622" s="109"/>
      <c r="CV622" s="109"/>
      <c r="CW622" s="109"/>
      <c r="CX622" s="109"/>
      <c r="CY622" s="109"/>
      <c r="CZ622" s="109"/>
      <c r="DA622" s="109"/>
      <c r="DB622" s="109"/>
      <c r="DC622" s="109"/>
      <c r="DD622" s="109"/>
      <c r="DE622" s="109"/>
      <c r="DF622" s="109"/>
      <c r="DG622" s="109"/>
      <c r="DH622" s="109"/>
      <c r="DI622" s="109"/>
      <c r="DJ622" s="109"/>
      <c r="DK622" s="109"/>
      <c r="DL622" s="109"/>
      <c r="DM622" s="109"/>
      <c r="DN622" s="109"/>
      <c r="DO622" s="109"/>
      <c r="DP622" s="109"/>
      <c r="DQ622" s="109"/>
      <c r="DR622" s="109"/>
      <c r="DS622" s="109"/>
      <c r="DT622" s="109"/>
      <c r="DU622" s="109"/>
      <c r="DV622" s="109"/>
      <c r="DW622" s="109"/>
      <c r="DX622" s="109"/>
      <c r="DY622" s="109"/>
      <c r="DZ622" s="109"/>
      <c r="EA622" s="109"/>
      <c r="EB622" s="109"/>
      <c r="EC622" s="109"/>
      <c r="ED622" s="109"/>
      <c r="EE622" s="109"/>
      <c r="EF622" s="109"/>
      <c r="EG622" s="109"/>
      <c r="EH622" s="109"/>
      <c r="EI622" s="109"/>
      <c r="EJ622" s="109"/>
      <c r="EK622" s="109"/>
      <c r="EL622" s="109"/>
      <c r="EM622" s="109"/>
      <c r="EN622" s="109"/>
      <c r="EO622" s="109"/>
      <c r="EP622" s="109"/>
      <c r="EQ622" s="109"/>
      <c r="ER622" s="109"/>
      <c r="ES622" s="109"/>
      <c r="ET622" s="109"/>
      <c r="EU622" s="109"/>
      <c r="EV622" s="109"/>
      <c r="EW622" s="109"/>
      <c r="EX622" s="109"/>
      <c r="EY622" s="109"/>
      <c r="EZ622" s="109"/>
      <c r="FA622" s="109"/>
      <c r="FB622" s="109"/>
      <c r="FC622" s="109"/>
      <c r="FD622" s="109"/>
      <c r="FE622" s="109"/>
      <c r="FF622" s="109"/>
      <c r="FG622" s="109"/>
      <c r="FH622" s="109"/>
      <c r="FI622" s="109"/>
      <c r="FJ622" s="109"/>
      <c r="FK622" s="109"/>
      <c r="FL622" s="109"/>
      <c r="FM622" s="109"/>
      <c r="FN622" s="109"/>
      <c r="FO622" s="109"/>
      <c r="FP622" s="109"/>
      <c r="FQ622" s="109"/>
      <c r="FR622" s="109"/>
      <c r="FS622" s="109"/>
      <c r="FT622" s="109"/>
      <c r="FU622" s="109"/>
      <c r="FV622" s="109"/>
      <c r="FW622" s="109"/>
      <c r="FX622" s="109"/>
      <c r="FY622" s="109"/>
      <c r="FZ622" s="109"/>
      <c r="GA622" s="109"/>
      <c r="GB622" s="109"/>
      <c r="GC622" s="109"/>
      <c r="GD622" s="109"/>
      <c r="GE622" s="109"/>
      <c r="GF622" s="109"/>
      <c r="GG622" s="109"/>
      <c r="GH622" s="109"/>
      <c r="GI622" s="109"/>
      <c r="GJ622" s="109"/>
      <c r="GK622" s="109"/>
      <c r="GL622" s="109"/>
      <c r="GM622" s="109"/>
      <c r="GN622" s="109"/>
      <c r="GO622" s="109"/>
      <c r="GP622" s="109"/>
      <c r="GQ622" s="109"/>
      <c r="GR622" s="109"/>
      <c r="GS622" s="109"/>
      <c r="GT622" s="109"/>
      <c r="GU622" s="109"/>
      <c r="GV622" s="109"/>
      <c r="GW622" s="109"/>
      <c r="GX622" s="109"/>
      <c r="GY622" s="109"/>
      <c r="GZ622" s="109"/>
      <c r="HA622" s="109"/>
      <c r="HB622" s="109"/>
      <c r="HC622" s="109"/>
      <c r="HD622" s="109"/>
      <c r="HE622" s="109"/>
      <c r="HF622" s="109"/>
      <c r="HG622" s="109"/>
      <c r="HH622" s="109"/>
      <c r="HI622" s="109"/>
      <c r="HJ622" s="109"/>
      <c r="HK622" s="109"/>
      <c r="HL622" s="109"/>
      <c r="HM622" s="109"/>
      <c r="HN622" s="109"/>
      <c r="HO622" s="109"/>
      <c r="HP622" s="109"/>
      <c r="HQ622" s="109"/>
      <c r="HR622" s="109"/>
      <c r="HS622" s="109"/>
      <c r="HT622" s="109"/>
      <c r="HU622" s="109"/>
      <c r="HV622" s="109"/>
      <c r="HW622" s="109"/>
      <c r="HX622" s="109"/>
      <c r="HY622" s="109"/>
      <c r="HZ622" s="109"/>
      <c r="IA622" s="109"/>
      <c r="IB622" s="109"/>
      <c r="IC622" s="109"/>
      <c r="ID622" s="109"/>
      <c r="IE622" s="109"/>
      <c r="IF622" s="109"/>
      <c r="IG622" s="109"/>
      <c r="IH622" s="109"/>
      <c r="II622" s="109"/>
      <c r="IJ622" s="109"/>
      <c r="IK622" s="109"/>
      <c r="IL622" s="109"/>
      <c r="IM622" s="109"/>
      <c r="IN622" s="109"/>
      <c r="IO622" s="109"/>
      <c r="IP622" s="109"/>
      <c r="IQ622" s="109"/>
      <c r="IR622" s="109"/>
      <c r="IS622" s="109"/>
      <c r="IT622" s="109"/>
      <c r="IU622" s="109"/>
      <c r="IV622" s="109"/>
      <c r="IW622" s="109"/>
      <c r="IX622" s="109"/>
      <c r="IY622" s="109"/>
      <c r="IZ622" s="109"/>
      <c r="JA622" s="109"/>
      <c r="JB622" s="109"/>
      <c r="JC622" s="109"/>
      <c r="JD622" s="109"/>
      <c r="JE622" s="109"/>
      <c r="JF622" s="109"/>
      <c r="JG622" s="109"/>
      <c r="JH622" s="109"/>
      <c r="JI622" s="109"/>
      <c r="JJ622" s="109"/>
      <c r="JK622" s="109"/>
      <c r="JL622" s="109"/>
      <c r="JM622" s="109"/>
      <c r="JN622" s="109"/>
      <c r="JO622" s="109"/>
      <c r="JP622" s="109"/>
      <c r="JQ622" s="109"/>
      <c r="JR622" s="109"/>
      <c r="JS622" s="109"/>
      <c r="JT622" s="109"/>
      <c r="JU622" s="109"/>
      <c r="JV622" s="109"/>
      <c r="JW622" s="109"/>
      <c r="JX622" s="109"/>
      <c r="JY622" s="109"/>
      <c r="JZ622" s="109"/>
      <c r="KA622" s="109"/>
      <c r="KB622" s="109"/>
      <c r="KC622" s="109"/>
      <c r="KD622" s="109"/>
      <c r="KE622" s="109"/>
      <c r="KF622" s="109"/>
      <c r="KG622" s="109"/>
      <c r="KH622" s="109"/>
      <c r="KI622" s="109"/>
      <c r="KJ622" s="109"/>
      <c r="KK622" s="109"/>
      <c r="KL622" s="109"/>
      <c r="KM622" s="109"/>
      <c r="KN622" s="109"/>
      <c r="KO622" s="109"/>
      <c r="KP622" s="109"/>
      <c r="KQ622" s="109"/>
      <c r="KR622" s="109"/>
      <c r="KS622" s="109"/>
      <c r="KT622" s="109"/>
      <c r="KU622" s="109"/>
      <c r="KV622" s="109"/>
      <c r="KW622" s="109"/>
      <c r="KX622" s="109"/>
      <c r="KY622" s="109"/>
      <c r="KZ622" s="109"/>
      <c r="LA622" s="109"/>
      <c r="LB622" s="109"/>
      <c r="LC622" s="109"/>
      <c r="LD622" s="109"/>
      <c r="LE622" s="109"/>
      <c r="LF622" s="109"/>
      <c r="LG622" s="109"/>
      <c r="LH622" s="109"/>
      <c r="LI622" s="109"/>
      <c r="LJ622" s="109"/>
      <c r="LK622" s="109"/>
      <c r="LL622" s="109"/>
      <c r="LM622" s="109"/>
      <c r="LN622" s="109"/>
      <c r="LO622" s="109"/>
      <c r="LP622" s="109"/>
      <c r="LQ622" s="109"/>
      <c r="LR622" s="109"/>
      <c r="LS622" s="109"/>
      <c r="LT622" s="109"/>
      <c r="LU622" s="109"/>
      <c r="LV622" s="109"/>
      <c r="LW622" s="109"/>
      <c r="LX622" s="109"/>
      <c r="LY622" s="109"/>
      <c r="LZ622" s="109"/>
      <c r="MA622" s="109"/>
      <c r="MB622" s="109"/>
      <c r="MC622" s="109"/>
      <c r="MD622" s="109"/>
      <c r="ME622" s="109"/>
      <c r="MF622" s="109"/>
      <c r="MG622" s="109"/>
      <c r="MH622" s="109"/>
      <c r="MI622" s="109"/>
      <c r="MJ622" s="109"/>
      <c r="MK622" s="109"/>
      <c r="ML622" s="109"/>
      <c r="MM622" s="109"/>
      <c r="MN622" s="109"/>
      <c r="MO622" s="109"/>
      <c r="MP622" s="109"/>
      <c r="MQ622" s="109"/>
      <c r="MR622" s="109"/>
      <c r="MS622" s="109"/>
      <c r="MT622" s="109"/>
      <c r="MU622" s="109"/>
      <c r="MV622" s="109"/>
      <c r="MW622" s="109"/>
      <c r="MX622" s="109"/>
      <c r="MY622" s="109"/>
      <c r="MZ622" s="109"/>
      <c r="NA622" s="109"/>
      <c r="NB622" s="109"/>
      <c r="NC622" s="109"/>
      <c r="ND622" s="109"/>
      <c r="NE622" s="109"/>
      <c r="NF622" s="109"/>
      <c r="NG622" s="109"/>
      <c r="NH622" s="109"/>
      <c r="NI622" s="109"/>
      <c r="NJ622" s="109"/>
      <c r="NK622" s="109"/>
      <c r="NL622" s="109"/>
      <c r="NM622" s="109"/>
      <c r="NN622" s="109"/>
      <c r="NO622" s="109"/>
      <c r="NP622" s="109"/>
      <c r="NQ622" s="109"/>
      <c r="NR622" s="109"/>
      <c r="NS622" s="109"/>
      <c r="NT622" s="109"/>
      <c r="NU622" s="109"/>
      <c r="NV622" s="109"/>
      <c r="NW622" s="109"/>
      <c r="NX622" s="109"/>
      <c r="NY622" s="109"/>
      <c r="NZ622" s="109"/>
      <c r="OA622" s="109"/>
      <c r="OB622" s="109"/>
      <c r="OC622" s="109"/>
      <c r="OD622" s="109"/>
      <c r="OE622" s="109"/>
      <c r="OF622" s="109"/>
      <c r="OG622" s="109"/>
      <c r="OH622" s="109"/>
      <c r="OI622" s="109"/>
      <c r="OJ622" s="109"/>
      <c r="OK622" s="109"/>
      <c r="OL622" s="109"/>
      <c r="OM622" s="109"/>
      <c r="ON622" s="109"/>
      <c r="OO622" s="109"/>
      <c r="OP622" s="109"/>
      <c r="OQ622" s="109"/>
      <c r="OR622" s="109"/>
      <c r="OS622" s="109"/>
      <c r="OT622" s="109"/>
      <c r="OU622" s="109"/>
      <c r="OV622" s="109"/>
      <c r="OW622" s="109"/>
      <c r="OX622" s="109"/>
      <c r="OY622" s="109"/>
      <c r="OZ622" s="109"/>
      <c r="PA622" s="109"/>
      <c r="PB622" s="109"/>
      <c r="PC622" s="109"/>
      <c r="PD622" s="109"/>
      <c r="PE622" s="109"/>
      <c r="PF622" s="109"/>
      <c r="PG622" s="109"/>
      <c r="PH622" s="109"/>
      <c r="PI622" s="109"/>
      <c r="PJ622" s="109"/>
      <c r="PK622" s="109"/>
      <c r="PL622" s="109"/>
      <c r="PM622" s="109"/>
      <c r="PN622" s="109"/>
      <c r="PO622" s="109"/>
      <c r="PP622" s="109"/>
      <c r="PQ622" s="109"/>
      <c r="PR622" s="109"/>
      <c r="PS622" s="109"/>
      <c r="PT622" s="109"/>
      <c r="PU622" s="109"/>
      <c r="PV622" s="109"/>
      <c r="PW622" s="109"/>
      <c r="PX622" s="109"/>
      <c r="PY622" s="109"/>
      <c r="PZ622" s="109"/>
      <c r="QA622" s="109"/>
      <c r="QB622" s="109"/>
      <c r="QC622" s="109"/>
      <c r="QD622" s="109"/>
      <c r="QE622" s="109"/>
      <c r="QF622" s="109"/>
      <c r="QG622" s="109"/>
      <c r="QH622" s="109"/>
      <c r="QI622" s="109"/>
      <c r="QJ622" s="109"/>
      <c r="QK622" s="23">
        <f t="shared" si="9"/>
        <v>300</v>
      </c>
      <c r="QL622" s="125"/>
      <c r="QM622" s="125"/>
      <c r="QN622" s="125"/>
      <c r="QO622" s="125"/>
      <c r="QP622" s="125"/>
      <c r="QQ622" s="125"/>
      <c r="QR622" s="125"/>
    </row>
    <row r="623" spans="1:460" s="5" customFormat="1" ht="12.75" customHeight="1" x14ac:dyDescent="0.2">
      <c r="A623" s="52">
        <v>44810</v>
      </c>
      <c r="B623" s="162" t="s">
        <v>86</v>
      </c>
      <c r="C623" s="107"/>
      <c r="D623" s="107"/>
      <c r="E623" s="108"/>
      <c r="F623" s="108"/>
      <c r="G623" s="108"/>
      <c r="H623" s="108"/>
      <c r="I623" s="108"/>
      <c r="J623" s="108"/>
      <c r="K623" s="108"/>
      <c r="L623" s="108"/>
      <c r="M623" s="108"/>
      <c r="N623" s="109">
        <v>3.2</v>
      </c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 s="109"/>
      <c r="BD623" s="109"/>
      <c r="BE623" s="109"/>
      <c r="BF623" s="109"/>
      <c r="BG623" s="109"/>
      <c r="BH623" s="109"/>
      <c r="BI623" s="109"/>
      <c r="BJ623" s="109"/>
      <c r="BK623" s="109"/>
      <c r="BL623" s="109"/>
      <c r="BM623" s="109"/>
      <c r="BN623" s="109"/>
      <c r="BO623" s="109"/>
      <c r="BP623" s="109"/>
      <c r="BQ623" s="109"/>
      <c r="BR623" s="109"/>
      <c r="BS623" s="109"/>
      <c r="BT623" s="109"/>
      <c r="BU623" s="109"/>
      <c r="BV623" s="109"/>
      <c r="BW623" s="109"/>
      <c r="BX623" s="109"/>
      <c r="BY623" s="109"/>
      <c r="BZ623" s="109"/>
      <c r="CA623" s="109"/>
      <c r="CB623" s="109"/>
      <c r="CC623" s="109"/>
      <c r="CD623" s="109"/>
      <c r="CE623" s="109"/>
      <c r="CF623" s="109"/>
      <c r="CG623" s="109"/>
      <c r="CH623" s="109"/>
      <c r="CI623" s="109"/>
      <c r="CJ623" s="109"/>
      <c r="CK623" s="109"/>
      <c r="CL623" s="109"/>
      <c r="CM623" s="109"/>
      <c r="CN623" s="109"/>
      <c r="CO623" s="109"/>
      <c r="CP623" s="109"/>
      <c r="CQ623" s="109"/>
      <c r="CR623" s="109"/>
      <c r="CS623" s="109"/>
      <c r="CT623" s="109"/>
      <c r="CU623" s="109"/>
      <c r="CV623" s="109">
        <v>2</v>
      </c>
      <c r="CW623" s="109"/>
      <c r="CX623" s="109"/>
      <c r="CY623" s="109"/>
      <c r="CZ623" s="109"/>
      <c r="DA623" s="109"/>
      <c r="DB623" s="109"/>
      <c r="DC623" s="109"/>
      <c r="DD623" s="109"/>
      <c r="DE623" s="109"/>
      <c r="DF623" s="109"/>
      <c r="DG623" s="109"/>
      <c r="DH623" s="109"/>
      <c r="DI623" s="109"/>
      <c r="DJ623" s="109"/>
      <c r="DK623" s="109"/>
      <c r="DL623" s="109"/>
      <c r="DM623" s="109"/>
      <c r="DN623" s="109"/>
      <c r="DO623" s="109"/>
      <c r="DP623" s="109"/>
      <c r="DQ623" s="109"/>
      <c r="DR623" s="109"/>
      <c r="DS623" s="109"/>
      <c r="DT623" s="109"/>
      <c r="DU623" s="109"/>
      <c r="DV623" s="109"/>
      <c r="DW623" s="109"/>
      <c r="DX623" s="109"/>
      <c r="DY623" s="109"/>
      <c r="DZ623" s="109"/>
      <c r="EA623" s="109"/>
      <c r="EB623" s="109"/>
      <c r="EC623" s="109"/>
      <c r="ED623" s="109"/>
      <c r="EE623" s="109"/>
      <c r="EF623" s="109"/>
      <c r="EG623" s="109"/>
      <c r="EH623" s="109"/>
      <c r="EI623" s="109"/>
      <c r="EJ623" s="109"/>
      <c r="EK623" s="109"/>
      <c r="EL623" s="109"/>
      <c r="EM623" s="109"/>
      <c r="EN623" s="109"/>
      <c r="EO623" s="109"/>
      <c r="EP623" s="109"/>
      <c r="EQ623" s="109"/>
      <c r="ER623" s="109"/>
      <c r="ES623" s="109"/>
      <c r="ET623" s="109"/>
      <c r="EU623" s="109"/>
      <c r="EV623" s="109"/>
      <c r="EW623" s="109"/>
      <c r="EX623" s="109"/>
      <c r="EY623" s="109"/>
      <c r="EZ623" s="109"/>
      <c r="FA623" s="109"/>
      <c r="FB623" s="109"/>
      <c r="FC623" s="109"/>
      <c r="FD623" s="109"/>
      <c r="FE623" s="109"/>
      <c r="FF623" s="109"/>
      <c r="FG623" s="109"/>
      <c r="FH623" s="109"/>
      <c r="FI623" s="109"/>
      <c r="FJ623" s="109"/>
      <c r="FK623" s="109"/>
      <c r="FL623" s="109"/>
      <c r="FM623" s="109"/>
      <c r="FN623" s="109"/>
      <c r="FO623" s="109"/>
      <c r="FP623" s="109"/>
      <c r="FQ623" s="109"/>
      <c r="FR623" s="109"/>
      <c r="FS623" s="109"/>
      <c r="FT623" s="109"/>
      <c r="FU623" s="109"/>
      <c r="FV623" s="109"/>
      <c r="FW623" s="109"/>
      <c r="FX623" s="109"/>
      <c r="FY623" s="109"/>
      <c r="FZ623" s="109"/>
      <c r="GA623" s="109"/>
      <c r="GB623" s="109"/>
      <c r="GC623" s="109"/>
      <c r="GD623" s="109"/>
      <c r="GE623" s="109"/>
      <c r="GF623" s="109"/>
      <c r="GG623" s="109"/>
      <c r="GH623" s="109"/>
      <c r="GI623" s="109"/>
      <c r="GJ623" s="109"/>
      <c r="GK623" s="109"/>
      <c r="GL623" s="109"/>
      <c r="GM623" s="109"/>
      <c r="GN623" s="109"/>
      <c r="GO623" s="109"/>
      <c r="GP623" s="109"/>
      <c r="GQ623" s="109"/>
      <c r="GR623" s="109"/>
      <c r="GS623" s="109"/>
      <c r="GT623" s="109"/>
      <c r="GU623" s="109"/>
      <c r="GV623" s="109"/>
      <c r="GW623" s="109"/>
      <c r="GX623" s="109"/>
      <c r="GY623" s="109"/>
      <c r="GZ623" s="109"/>
      <c r="HA623" s="109"/>
      <c r="HB623" s="109"/>
      <c r="HC623" s="109"/>
      <c r="HD623" s="109"/>
      <c r="HE623" s="109"/>
      <c r="HF623" s="109"/>
      <c r="HG623" s="109"/>
      <c r="HH623" s="109"/>
      <c r="HI623" s="109"/>
      <c r="HJ623" s="109"/>
      <c r="HK623" s="109"/>
      <c r="HL623" s="109"/>
      <c r="HM623" s="109"/>
      <c r="HN623" s="109"/>
      <c r="HO623" s="109"/>
      <c r="HP623" s="109"/>
      <c r="HQ623" s="109"/>
      <c r="HR623" s="109"/>
      <c r="HS623" s="109"/>
      <c r="HT623" s="109"/>
      <c r="HU623" s="109"/>
      <c r="HV623" s="109"/>
      <c r="HW623" s="109"/>
      <c r="HX623" s="109"/>
      <c r="HY623" s="109"/>
      <c r="HZ623" s="109"/>
      <c r="IA623" s="109"/>
      <c r="IB623" s="109"/>
      <c r="IC623" s="109"/>
      <c r="ID623" s="109"/>
      <c r="IE623" s="109"/>
      <c r="IF623" s="109"/>
      <c r="IG623" s="109"/>
      <c r="IH623" s="109"/>
      <c r="II623" s="109"/>
      <c r="IJ623" s="109"/>
      <c r="IK623" s="109"/>
      <c r="IL623" s="109"/>
      <c r="IM623" s="109"/>
      <c r="IN623" s="109"/>
      <c r="IO623" s="109"/>
      <c r="IP623" s="109"/>
      <c r="IQ623" s="109"/>
      <c r="IR623" s="109"/>
      <c r="IS623" s="109"/>
      <c r="IT623" s="109"/>
      <c r="IU623" s="109"/>
      <c r="IV623" s="109"/>
      <c r="IW623" s="109"/>
      <c r="IX623" s="109"/>
      <c r="IY623" s="109"/>
      <c r="IZ623" s="109"/>
      <c r="JA623" s="109"/>
      <c r="JB623" s="109"/>
      <c r="JC623" s="109"/>
      <c r="JD623" s="109"/>
      <c r="JE623" s="109"/>
      <c r="JF623" s="109"/>
      <c r="JG623" s="109"/>
      <c r="JH623" s="109"/>
      <c r="JI623" s="109"/>
      <c r="JJ623" s="109"/>
      <c r="JK623" s="109"/>
      <c r="JL623" s="109"/>
      <c r="JM623" s="109"/>
      <c r="JN623" s="109"/>
      <c r="JO623" s="109"/>
      <c r="JP623" s="109"/>
      <c r="JQ623" s="109"/>
      <c r="JR623" s="109"/>
      <c r="JS623" s="109"/>
      <c r="JT623" s="109"/>
      <c r="JU623" s="109"/>
      <c r="JV623" s="109"/>
      <c r="JW623" s="109"/>
      <c r="JX623" s="109"/>
      <c r="JY623" s="109"/>
      <c r="JZ623" s="109"/>
      <c r="KA623" s="109"/>
      <c r="KB623" s="109"/>
      <c r="KC623" s="109"/>
      <c r="KD623" s="109"/>
      <c r="KE623" s="109"/>
      <c r="KF623" s="109"/>
      <c r="KG623" s="109"/>
      <c r="KH623" s="109"/>
      <c r="KI623" s="109"/>
      <c r="KJ623" s="109"/>
      <c r="KK623" s="109"/>
      <c r="KL623" s="109"/>
      <c r="KM623" s="109"/>
      <c r="KN623" s="109"/>
      <c r="KO623" s="109"/>
      <c r="KP623" s="109"/>
      <c r="KQ623" s="109"/>
      <c r="KR623" s="109"/>
      <c r="KS623" s="109"/>
      <c r="KT623" s="109"/>
      <c r="KU623" s="109"/>
      <c r="KV623" s="109"/>
      <c r="KW623" s="109"/>
      <c r="KX623" s="109"/>
      <c r="KY623" s="109"/>
      <c r="KZ623" s="109"/>
      <c r="LA623" s="109"/>
      <c r="LB623" s="109"/>
      <c r="LC623" s="109"/>
      <c r="LD623" s="109"/>
      <c r="LE623" s="109"/>
      <c r="LF623" s="109"/>
      <c r="LG623" s="109"/>
      <c r="LH623" s="109"/>
      <c r="LI623" s="109"/>
      <c r="LJ623" s="109"/>
      <c r="LK623" s="109"/>
      <c r="LL623" s="109"/>
      <c r="LM623" s="109"/>
      <c r="LN623" s="109"/>
      <c r="LO623" s="109"/>
      <c r="LP623" s="109"/>
      <c r="LQ623" s="109"/>
      <c r="LR623" s="109"/>
      <c r="LS623" s="109"/>
      <c r="LT623" s="109"/>
      <c r="LU623" s="109"/>
      <c r="LV623" s="109"/>
      <c r="LW623" s="109"/>
      <c r="LX623" s="109"/>
      <c r="LY623" s="109"/>
      <c r="LZ623" s="109"/>
      <c r="MA623" s="109"/>
      <c r="MB623" s="109"/>
      <c r="MC623" s="109"/>
      <c r="MD623" s="109"/>
      <c r="ME623" s="109"/>
      <c r="MF623" s="109"/>
      <c r="MG623" s="109"/>
      <c r="MH623" s="109"/>
      <c r="MI623" s="109"/>
      <c r="MJ623" s="109"/>
      <c r="MK623" s="109"/>
      <c r="ML623" s="109"/>
      <c r="MM623" s="109"/>
      <c r="MN623" s="109"/>
      <c r="MO623" s="109"/>
      <c r="MP623" s="109"/>
      <c r="MQ623" s="109"/>
      <c r="MR623" s="109"/>
      <c r="MS623" s="109"/>
      <c r="MT623" s="109"/>
      <c r="MU623" s="109"/>
      <c r="MV623" s="109"/>
      <c r="MW623" s="109"/>
      <c r="MX623" s="109"/>
      <c r="MY623" s="109"/>
      <c r="MZ623" s="109"/>
      <c r="NA623" s="109"/>
      <c r="NB623" s="109"/>
      <c r="NC623" s="109"/>
      <c r="ND623" s="109"/>
      <c r="NE623" s="109"/>
      <c r="NF623" s="109"/>
      <c r="NG623" s="109"/>
      <c r="NH623" s="109"/>
      <c r="NI623" s="109"/>
      <c r="NJ623" s="109"/>
      <c r="NK623" s="109"/>
      <c r="NL623" s="109"/>
      <c r="NM623" s="109"/>
      <c r="NN623" s="109"/>
      <c r="NO623" s="109"/>
      <c r="NP623" s="109"/>
      <c r="NQ623" s="109"/>
      <c r="NR623" s="109"/>
      <c r="NS623" s="109"/>
      <c r="NT623" s="109"/>
      <c r="NU623" s="109"/>
      <c r="NV623" s="109"/>
      <c r="NW623" s="109"/>
      <c r="NX623" s="109"/>
      <c r="NY623" s="109"/>
      <c r="NZ623" s="109"/>
      <c r="OA623" s="109"/>
      <c r="OB623" s="109"/>
      <c r="OC623" s="109"/>
      <c r="OD623" s="109"/>
      <c r="OE623" s="109"/>
      <c r="OF623" s="109"/>
      <c r="OG623" s="109"/>
      <c r="OH623" s="109"/>
      <c r="OI623" s="109"/>
      <c r="OJ623" s="109"/>
      <c r="OK623" s="109">
        <v>2</v>
      </c>
      <c r="OL623" s="109"/>
      <c r="OM623" s="109"/>
      <c r="ON623" s="109"/>
      <c r="OO623" s="109"/>
      <c r="OP623" s="109"/>
      <c r="OQ623" s="109"/>
      <c r="OR623" s="109"/>
      <c r="OS623" s="109"/>
      <c r="OT623" s="109"/>
      <c r="OU623" s="109"/>
      <c r="OV623" s="109"/>
      <c r="OW623" s="109"/>
      <c r="OX623" s="109"/>
      <c r="OY623" s="109"/>
      <c r="OZ623" s="109"/>
      <c r="PA623" s="109"/>
      <c r="PB623" s="109"/>
      <c r="PC623" s="109"/>
      <c r="PD623" s="109"/>
      <c r="PE623" s="109"/>
      <c r="PF623" s="109"/>
      <c r="PG623" s="109"/>
      <c r="PH623" s="109"/>
      <c r="PI623" s="109"/>
      <c r="PJ623" s="109"/>
      <c r="PK623" s="109"/>
      <c r="PL623" s="109"/>
      <c r="PM623" s="109"/>
      <c r="PN623" s="109"/>
      <c r="PO623" s="109"/>
      <c r="PP623" s="109"/>
      <c r="PQ623" s="109"/>
      <c r="PR623" s="109"/>
      <c r="PS623" s="109"/>
      <c r="PT623" s="109"/>
      <c r="PU623" s="109"/>
      <c r="PV623" s="109"/>
      <c r="PW623" s="109"/>
      <c r="PX623" s="109"/>
      <c r="PY623" s="109"/>
      <c r="PZ623" s="109"/>
      <c r="QA623" s="109"/>
      <c r="QB623" s="109"/>
      <c r="QC623" s="109"/>
      <c r="QD623" s="109"/>
      <c r="QE623" s="109"/>
      <c r="QF623" s="109"/>
      <c r="QG623" s="109"/>
      <c r="QH623" s="109"/>
      <c r="QI623" s="109"/>
      <c r="QJ623" s="109"/>
      <c r="QK623" s="23">
        <f t="shared" si="9"/>
        <v>7.2</v>
      </c>
      <c r="QL623" s="125"/>
      <c r="QM623" s="125"/>
      <c r="QN623" s="125"/>
      <c r="QO623" s="125"/>
      <c r="QP623" s="125"/>
      <c r="QQ623" s="125"/>
      <c r="QR623" s="125"/>
    </row>
    <row r="624" spans="1:460" s="5" customFormat="1" ht="12.75" customHeight="1" x14ac:dyDescent="0.2">
      <c r="A624" s="52">
        <v>44810</v>
      </c>
      <c r="B624" s="98" t="s">
        <v>343</v>
      </c>
      <c r="C624" s="107"/>
      <c r="D624" s="107"/>
      <c r="E624" s="108"/>
      <c r="F624" s="108"/>
      <c r="G624" s="108"/>
      <c r="H624" s="108"/>
      <c r="I624" s="108"/>
      <c r="J624" s="108"/>
      <c r="K624" s="108"/>
      <c r="L624" s="108"/>
      <c r="M624" s="108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 s="109"/>
      <c r="BD624" s="109"/>
      <c r="BE624" s="109"/>
      <c r="BF624" s="109"/>
      <c r="BG624" s="109"/>
      <c r="BH624" s="109"/>
      <c r="BI624" s="109"/>
      <c r="BJ624" s="109"/>
      <c r="BK624" s="109"/>
      <c r="BL624" s="109"/>
      <c r="BM624" s="109"/>
      <c r="BN624" s="109"/>
      <c r="BO624" s="109"/>
      <c r="BP624" s="109"/>
      <c r="BQ624" s="109"/>
      <c r="BR624" s="109"/>
      <c r="BS624" s="109"/>
      <c r="BT624" s="109"/>
      <c r="BU624" s="109"/>
      <c r="BV624" s="109"/>
      <c r="BW624" s="109"/>
      <c r="BX624" s="109"/>
      <c r="BY624" s="109"/>
      <c r="BZ624" s="109"/>
      <c r="CA624" s="109"/>
      <c r="CB624" s="109"/>
      <c r="CC624" s="109"/>
      <c r="CD624" s="109"/>
      <c r="CE624" s="109"/>
      <c r="CF624" s="109"/>
      <c r="CG624" s="109"/>
      <c r="CH624" s="109"/>
      <c r="CI624" s="109"/>
      <c r="CJ624" s="109"/>
      <c r="CK624" s="109"/>
      <c r="CL624" s="109"/>
      <c r="CM624" s="109"/>
      <c r="CN624" s="109"/>
      <c r="CO624" s="109"/>
      <c r="CP624" s="109"/>
      <c r="CQ624" s="109"/>
      <c r="CR624" s="109"/>
      <c r="CS624" s="109"/>
      <c r="CT624" s="109"/>
      <c r="CU624" s="109"/>
      <c r="CV624" s="109"/>
      <c r="CW624" s="109"/>
      <c r="CX624" s="109"/>
      <c r="CY624" s="109"/>
      <c r="CZ624" s="109"/>
      <c r="DA624" s="109"/>
      <c r="DB624" s="109"/>
      <c r="DC624" s="109"/>
      <c r="DD624" s="109"/>
      <c r="DE624" s="109"/>
      <c r="DF624" s="109"/>
      <c r="DG624" s="109"/>
      <c r="DH624" s="109"/>
      <c r="DI624" s="109"/>
      <c r="DJ624" s="109"/>
      <c r="DK624" s="109"/>
      <c r="DL624" s="109"/>
      <c r="DM624" s="109"/>
      <c r="DN624" s="109"/>
      <c r="DO624" s="109"/>
      <c r="DP624" s="109"/>
      <c r="DQ624" s="109"/>
      <c r="DR624" s="109"/>
      <c r="DS624" s="109"/>
      <c r="DT624" s="109"/>
      <c r="DU624" s="109"/>
      <c r="DV624" s="109"/>
      <c r="DW624" s="109"/>
      <c r="DX624" s="109"/>
      <c r="DY624" s="109"/>
      <c r="DZ624" s="109"/>
      <c r="EA624" s="109"/>
      <c r="EB624" s="109"/>
      <c r="EC624" s="109"/>
      <c r="ED624" s="109"/>
      <c r="EE624" s="109"/>
      <c r="EF624" s="109"/>
      <c r="EG624" s="109"/>
      <c r="EH624" s="109"/>
      <c r="EI624" s="109"/>
      <c r="EJ624" s="109"/>
      <c r="EK624" s="109"/>
      <c r="EL624" s="109"/>
      <c r="EM624" s="109"/>
      <c r="EN624" s="109"/>
      <c r="EO624" s="109"/>
      <c r="EP624" s="109"/>
      <c r="EQ624" s="109"/>
      <c r="ER624" s="109"/>
      <c r="ES624" s="109"/>
      <c r="ET624" s="109"/>
      <c r="EU624" s="109"/>
      <c r="EV624" s="109"/>
      <c r="EW624" s="109"/>
      <c r="EX624" s="109"/>
      <c r="EY624" s="109"/>
      <c r="EZ624" s="109"/>
      <c r="FA624" s="109"/>
      <c r="FB624" s="109"/>
      <c r="FC624" s="109"/>
      <c r="FD624" s="109"/>
      <c r="FE624" s="109"/>
      <c r="FF624" s="109"/>
      <c r="FG624" s="109"/>
      <c r="FH624" s="109"/>
      <c r="FI624" s="109"/>
      <c r="FJ624" s="109"/>
      <c r="FK624" s="109"/>
      <c r="FL624" s="109"/>
      <c r="FM624" s="109"/>
      <c r="FN624" s="109"/>
      <c r="FO624" s="109"/>
      <c r="FP624" s="109"/>
      <c r="FQ624" s="109"/>
      <c r="FR624" s="109"/>
      <c r="FS624" s="109"/>
      <c r="FT624" s="109"/>
      <c r="FU624" s="109"/>
      <c r="FV624" s="109"/>
      <c r="FW624" s="109"/>
      <c r="FX624" s="109"/>
      <c r="FY624" s="109"/>
      <c r="FZ624" s="109"/>
      <c r="GA624" s="109"/>
      <c r="GB624" s="109"/>
      <c r="GC624" s="109"/>
      <c r="GD624" s="109"/>
      <c r="GE624" s="109"/>
      <c r="GF624" s="109"/>
      <c r="GG624" s="109"/>
      <c r="GH624" s="109"/>
      <c r="GI624" s="109"/>
      <c r="GJ624" s="109"/>
      <c r="GK624" s="109"/>
      <c r="GL624" s="109"/>
      <c r="GM624" s="109"/>
      <c r="GN624" s="109"/>
      <c r="GO624" s="109"/>
      <c r="GP624" s="109"/>
      <c r="GQ624" s="109"/>
      <c r="GR624" s="109"/>
      <c r="GS624" s="109"/>
      <c r="GT624" s="109"/>
      <c r="GU624" s="109"/>
      <c r="GV624" s="109"/>
      <c r="GW624" s="109"/>
      <c r="GX624" s="109"/>
      <c r="GY624" s="109"/>
      <c r="GZ624" s="109"/>
      <c r="HA624" s="109"/>
      <c r="HB624" s="109"/>
      <c r="HC624" s="109"/>
      <c r="HD624" s="109"/>
      <c r="HE624" s="109"/>
      <c r="HF624" s="109"/>
      <c r="HG624" s="109"/>
      <c r="HH624" s="109"/>
      <c r="HI624" s="109"/>
      <c r="HJ624" s="109"/>
      <c r="HK624" s="109"/>
      <c r="HL624" s="109"/>
      <c r="HM624" s="109"/>
      <c r="HN624" s="109"/>
      <c r="HO624" s="109"/>
      <c r="HP624" s="109"/>
      <c r="HQ624" s="109"/>
      <c r="HR624" s="109"/>
      <c r="HS624" s="109"/>
      <c r="HT624" s="109"/>
      <c r="HU624" s="109"/>
      <c r="HV624" s="109"/>
      <c r="HW624" s="109"/>
      <c r="HX624" s="109"/>
      <c r="HY624" s="109"/>
      <c r="HZ624" s="109"/>
      <c r="IA624" s="109"/>
      <c r="IB624" s="109"/>
      <c r="IC624" s="109"/>
      <c r="ID624" s="109"/>
      <c r="IE624" s="109"/>
      <c r="IF624" s="109"/>
      <c r="IG624" s="109"/>
      <c r="IH624" s="109"/>
      <c r="II624" s="109"/>
      <c r="IJ624" s="109"/>
      <c r="IK624" s="109"/>
      <c r="IL624" s="109"/>
      <c r="IM624" s="109"/>
      <c r="IN624" s="109"/>
      <c r="IO624" s="109"/>
      <c r="IP624" s="109"/>
      <c r="IQ624" s="109"/>
      <c r="IR624" s="109"/>
      <c r="IS624" s="109"/>
      <c r="IT624" s="109"/>
      <c r="IU624" s="109"/>
      <c r="IV624" s="109"/>
      <c r="IW624" s="109"/>
      <c r="IX624" s="109"/>
      <c r="IY624" s="109"/>
      <c r="IZ624" s="109"/>
      <c r="JA624" s="109"/>
      <c r="JB624" s="109"/>
      <c r="JC624" s="109"/>
      <c r="JD624" s="109"/>
      <c r="JE624" s="109"/>
      <c r="JF624" s="109"/>
      <c r="JG624" s="109"/>
      <c r="JH624" s="109"/>
      <c r="JI624" s="109"/>
      <c r="JJ624" s="109"/>
      <c r="JK624" s="109"/>
      <c r="JL624" s="109"/>
      <c r="JM624" s="109"/>
      <c r="JN624" s="109"/>
      <c r="JO624" s="109"/>
      <c r="JP624" s="109"/>
      <c r="JQ624" s="109"/>
      <c r="JR624" s="109"/>
      <c r="JS624" s="109"/>
      <c r="JT624" s="109"/>
      <c r="JU624" s="109"/>
      <c r="JV624" s="109"/>
      <c r="JW624" s="109"/>
      <c r="JX624" s="109"/>
      <c r="JY624" s="109"/>
      <c r="JZ624" s="109"/>
      <c r="KA624" s="109"/>
      <c r="KB624" s="109"/>
      <c r="KC624" s="109"/>
      <c r="KD624" s="109"/>
      <c r="KE624" s="109"/>
      <c r="KF624" s="109"/>
      <c r="KG624" s="109"/>
      <c r="KH624" s="109"/>
      <c r="KI624" s="109"/>
      <c r="KJ624" s="109"/>
      <c r="KK624" s="109"/>
      <c r="KL624" s="109"/>
      <c r="KM624" s="109"/>
      <c r="KN624" s="109"/>
      <c r="KO624" s="109"/>
      <c r="KP624" s="109"/>
      <c r="KQ624" s="109"/>
      <c r="KR624" s="109"/>
      <c r="KS624" s="109">
        <v>1</v>
      </c>
      <c r="KT624" s="109"/>
      <c r="KU624" s="109"/>
      <c r="KV624" s="109"/>
      <c r="KW624" s="109"/>
      <c r="KX624" s="109"/>
      <c r="KY624" s="109"/>
      <c r="KZ624" s="109"/>
      <c r="LA624" s="109"/>
      <c r="LB624" s="109"/>
      <c r="LC624" s="109"/>
      <c r="LD624" s="109"/>
      <c r="LE624" s="109"/>
      <c r="LF624" s="109"/>
      <c r="LG624" s="109"/>
      <c r="LH624" s="109"/>
      <c r="LI624" s="109"/>
      <c r="LJ624" s="109"/>
      <c r="LK624" s="109"/>
      <c r="LL624" s="109"/>
      <c r="LM624" s="109"/>
      <c r="LN624" s="109"/>
      <c r="LO624" s="109"/>
      <c r="LP624" s="109"/>
      <c r="LQ624" s="109"/>
      <c r="LR624" s="109"/>
      <c r="LS624" s="109"/>
      <c r="LT624" s="109"/>
      <c r="LU624" s="109"/>
      <c r="LV624" s="109"/>
      <c r="LW624" s="109"/>
      <c r="LX624" s="109"/>
      <c r="LY624" s="109"/>
      <c r="LZ624" s="109"/>
      <c r="MA624" s="109"/>
      <c r="MB624" s="109"/>
      <c r="MC624" s="109"/>
      <c r="MD624" s="109"/>
      <c r="ME624" s="109"/>
      <c r="MF624" s="109"/>
      <c r="MG624" s="109"/>
      <c r="MH624" s="109"/>
      <c r="MI624" s="109"/>
      <c r="MJ624" s="109"/>
      <c r="MK624" s="109"/>
      <c r="ML624" s="109"/>
      <c r="MM624" s="109"/>
      <c r="MN624" s="109"/>
      <c r="MO624" s="109"/>
      <c r="MP624" s="109"/>
      <c r="MQ624" s="109"/>
      <c r="MR624" s="109"/>
      <c r="MS624" s="109"/>
      <c r="MT624" s="109"/>
      <c r="MU624" s="109"/>
      <c r="MV624" s="109"/>
      <c r="MW624" s="109"/>
      <c r="MX624" s="109"/>
      <c r="MY624" s="109"/>
      <c r="MZ624" s="109"/>
      <c r="NA624" s="109"/>
      <c r="NB624" s="109"/>
      <c r="NC624" s="109"/>
      <c r="ND624" s="109"/>
      <c r="NE624" s="109"/>
      <c r="NF624" s="109"/>
      <c r="NG624" s="109"/>
      <c r="NH624" s="109"/>
      <c r="NI624" s="109"/>
      <c r="NJ624" s="109"/>
      <c r="NK624" s="109"/>
      <c r="NL624" s="109"/>
      <c r="NM624" s="109"/>
      <c r="NN624" s="109"/>
      <c r="NO624" s="109"/>
      <c r="NP624" s="109"/>
      <c r="NQ624" s="109"/>
      <c r="NR624" s="109"/>
      <c r="NS624" s="109"/>
      <c r="NT624" s="109"/>
      <c r="NU624" s="109"/>
      <c r="NV624" s="109"/>
      <c r="NW624" s="109"/>
      <c r="NX624" s="109"/>
      <c r="NY624" s="109"/>
      <c r="NZ624" s="109"/>
      <c r="OA624" s="109"/>
      <c r="OB624" s="109"/>
      <c r="OC624" s="109"/>
      <c r="OD624" s="109"/>
      <c r="OE624" s="109"/>
      <c r="OF624" s="109"/>
      <c r="OG624" s="109"/>
      <c r="OH624" s="109"/>
      <c r="OI624" s="109"/>
      <c r="OJ624" s="109"/>
      <c r="OK624" s="109"/>
      <c r="OL624" s="109"/>
      <c r="OM624" s="109"/>
      <c r="ON624" s="109"/>
      <c r="OO624" s="109"/>
      <c r="OP624" s="109"/>
      <c r="OQ624" s="109"/>
      <c r="OR624" s="109"/>
      <c r="OS624" s="109"/>
      <c r="OT624" s="109"/>
      <c r="OU624" s="109"/>
      <c r="OV624" s="109"/>
      <c r="OW624" s="109"/>
      <c r="OX624" s="109"/>
      <c r="OY624" s="109"/>
      <c r="OZ624" s="109"/>
      <c r="PA624" s="109"/>
      <c r="PB624" s="109"/>
      <c r="PC624" s="109"/>
      <c r="PD624" s="109"/>
      <c r="PE624" s="109"/>
      <c r="PF624" s="109"/>
      <c r="PG624" s="109"/>
      <c r="PH624" s="109"/>
      <c r="PI624" s="109"/>
      <c r="PJ624" s="109"/>
      <c r="PK624" s="109"/>
      <c r="PL624" s="109"/>
      <c r="PM624" s="109"/>
      <c r="PN624" s="109"/>
      <c r="PO624" s="109"/>
      <c r="PP624" s="109"/>
      <c r="PQ624" s="109"/>
      <c r="PR624" s="109"/>
      <c r="PS624" s="109"/>
      <c r="PT624" s="109"/>
      <c r="PU624" s="109"/>
      <c r="PV624" s="109"/>
      <c r="PW624" s="109"/>
      <c r="PX624" s="109"/>
      <c r="PY624" s="109"/>
      <c r="PZ624" s="109"/>
      <c r="QA624" s="109"/>
      <c r="QB624" s="109"/>
      <c r="QC624" s="109"/>
      <c r="QD624" s="109"/>
      <c r="QE624" s="109"/>
      <c r="QF624" s="109"/>
      <c r="QG624" s="109"/>
      <c r="QH624" s="109"/>
      <c r="QI624" s="109"/>
      <c r="QJ624" s="109"/>
      <c r="QK624" s="23">
        <f t="shared" si="9"/>
        <v>1</v>
      </c>
      <c r="QL624" s="125"/>
      <c r="QM624" s="125"/>
      <c r="QN624" s="125"/>
      <c r="QO624" s="125"/>
      <c r="QP624" s="125"/>
      <c r="QQ624" s="125"/>
      <c r="QR624" s="125"/>
    </row>
    <row r="625" spans="1:460" s="5" customFormat="1" ht="12.75" customHeight="1" x14ac:dyDescent="0.2">
      <c r="A625" s="52">
        <v>44810</v>
      </c>
      <c r="B625" s="98" t="s">
        <v>477</v>
      </c>
      <c r="C625" s="107"/>
      <c r="D625" s="107"/>
      <c r="E625" s="108"/>
      <c r="F625" s="108"/>
      <c r="G625" s="108"/>
      <c r="H625" s="108"/>
      <c r="I625" s="108"/>
      <c r="J625" s="108"/>
      <c r="K625" s="108"/>
      <c r="L625" s="108"/>
      <c r="M625" s="108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 s="109"/>
      <c r="BD625" s="109"/>
      <c r="BE625" s="109"/>
      <c r="BF625" s="109"/>
      <c r="BG625" s="109"/>
      <c r="BH625" s="109"/>
      <c r="BI625" s="109"/>
      <c r="BJ625" s="109"/>
      <c r="BK625" s="109"/>
      <c r="BL625" s="109"/>
      <c r="BM625" s="109"/>
      <c r="BN625" s="109"/>
      <c r="BO625" s="109"/>
      <c r="BP625" s="109"/>
      <c r="BQ625" s="109"/>
      <c r="BR625" s="109"/>
      <c r="BS625" s="109"/>
      <c r="BT625" s="109"/>
      <c r="BU625" s="109"/>
      <c r="BV625" s="109"/>
      <c r="BW625" s="109"/>
      <c r="BX625" s="109"/>
      <c r="BY625" s="109"/>
      <c r="BZ625" s="109"/>
      <c r="CA625" s="109"/>
      <c r="CB625" s="109"/>
      <c r="CC625" s="109"/>
      <c r="CD625" s="109"/>
      <c r="CE625" s="109"/>
      <c r="CF625" s="109"/>
      <c r="CG625" s="109"/>
      <c r="CH625" s="109"/>
      <c r="CI625" s="109"/>
      <c r="CJ625" s="109"/>
      <c r="CK625" s="109"/>
      <c r="CL625" s="109"/>
      <c r="CM625" s="109"/>
      <c r="CN625" s="109"/>
      <c r="CO625" s="109"/>
      <c r="CP625" s="109"/>
      <c r="CQ625" s="109"/>
      <c r="CR625" s="109"/>
      <c r="CS625" s="109"/>
      <c r="CT625" s="109"/>
      <c r="CU625" s="109"/>
      <c r="CV625" s="109"/>
      <c r="CW625" s="109"/>
      <c r="CX625" s="109"/>
      <c r="CY625" s="109"/>
      <c r="CZ625" s="109"/>
      <c r="DA625" s="109"/>
      <c r="DB625" s="109"/>
      <c r="DC625" s="109"/>
      <c r="DD625" s="109"/>
      <c r="DE625" s="109"/>
      <c r="DF625" s="109"/>
      <c r="DG625" s="109"/>
      <c r="DH625" s="109"/>
      <c r="DI625" s="109"/>
      <c r="DJ625" s="109"/>
      <c r="DK625" s="109"/>
      <c r="DL625" s="109"/>
      <c r="DM625" s="109"/>
      <c r="DN625" s="109"/>
      <c r="DO625" s="109"/>
      <c r="DP625" s="109"/>
      <c r="DQ625" s="109"/>
      <c r="DR625" s="109"/>
      <c r="DS625" s="109"/>
      <c r="DT625" s="109"/>
      <c r="DU625" s="109"/>
      <c r="DV625" s="109"/>
      <c r="DW625" s="109"/>
      <c r="DX625" s="109"/>
      <c r="DY625" s="109"/>
      <c r="DZ625" s="109"/>
      <c r="EA625" s="109"/>
      <c r="EB625" s="109"/>
      <c r="EC625" s="109"/>
      <c r="ED625" s="109"/>
      <c r="EE625" s="109"/>
      <c r="EF625" s="109"/>
      <c r="EG625" s="109"/>
      <c r="EH625" s="109"/>
      <c r="EI625" s="109"/>
      <c r="EJ625" s="109"/>
      <c r="EK625" s="109"/>
      <c r="EL625" s="109"/>
      <c r="EM625" s="109"/>
      <c r="EN625" s="109"/>
      <c r="EO625" s="109"/>
      <c r="EP625" s="109"/>
      <c r="EQ625" s="109"/>
      <c r="ER625" s="109"/>
      <c r="ES625" s="109"/>
      <c r="ET625" s="109"/>
      <c r="EU625" s="109"/>
      <c r="EV625" s="109"/>
      <c r="EW625" s="109"/>
      <c r="EX625" s="109"/>
      <c r="EY625" s="109"/>
      <c r="EZ625" s="109"/>
      <c r="FA625" s="109"/>
      <c r="FB625" s="109"/>
      <c r="FC625" s="109"/>
      <c r="FD625" s="109"/>
      <c r="FE625" s="109"/>
      <c r="FF625" s="109"/>
      <c r="FG625" s="109"/>
      <c r="FH625" s="109"/>
      <c r="FI625" s="109"/>
      <c r="FJ625" s="109"/>
      <c r="FK625" s="109"/>
      <c r="FL625" s="109"/>
      <c r="FM625" s="109"/>
      <c r="FN625" s="109"/>
      <c r="FO625" s="109"/>
      <c r="FP625" s="109"/>
      <c r="FQ625" s="109"/>
      <c r="FR625" s="109"/>
      <c r="FS625" s="109"/>
      <c r="FT625" s="109"/>
      <c r="FU625" s="109"/>
      <c r="FV625" s="109"/>
      <c r="FW625" s="109"/>
      <c r="FX625" s="109"/>
      <c r="FY625" s="109"/>
      <c r="FZ625" s="109"/>
      <c r="GA625" s="109"/>
      <c r="GB625" s="109"/>
      <c r="GC625" s="109"/>
      <c r="GD625" s="109"/>
      <c r="GE625" s="109"/>
      <c r="GF625" s="109"/>
      <c r="GG625" s="109"/>
      <c r="GH625" s="109"/>
      <c r="GI625" s="109"/>
      <c r="GJ625" s="109"/>
      <c r="GK625" s="109"/>
      <c r="GL625" s="109"/>
      <c r="GM625" s="109"/>
      <c r="GN625" s="109"/>
      <c r="GO625" s="109"/>
      <c r="GP625" s="109"/>
      <c r="GQ625" s="109"/>
      <c r="GR625" s="109"/>
      <c r="GS625" s="109"/>
      <c r="GT625" s="109"/>
      <c r="GU625" s="109"/>
      <c r="GV625" s="109"/>
      <c r="GW625" s="109"/>
      <c r="GX625" s="109"/>
      <c r="GY625" s="109"/>
      <c r="GZ625" s="109"/>
      <c r="HA625" s="109"/>
      <c r="HB625" s="109"/>
      <c r="HC625" s="109"/>
      <c r="HD625" s="109"/>
      <c r="HE625" s="109"/>
      <c r="HF625" s="109"/>
      <c r="HG625" s="109"/>
      <c r="HH625" s="109"/>
      <c r="HI625" s="109"/>
      <c r="HJ625" s="109"/>
      <c r="HK625" s="109"/>
      <c r="HL625" s="109"/>
      <c r="HM625" s="109"/>
      <c r="HN625" s="109"/>
      <c r="HO625" s="109"/>
      <c r="HP625" s="109"/>
      <c r="HQ625" s="109"/>
      <c r="HR625" s="109"/>
      <c r="HS625" s="109"/>
      <c r="HT625" s="109"/>
      <c r="HU625" s="109"/>
      <c r="HV625" s="109"/>
      <c r="HW625" s="109"/>
      <c r="HX625" s="109"/>
      <c r="HY625" s="109"/>
      <c r="HZ625" s="109"/>
      <c r="IA625" s="109"/>
      <c r="IB625" s="109"/>
      <c r="IC625" s="109"/>
      <c r="ID625" s="109"/>
      <c r="IE625" s="109"/>
      <c r="IF625" s="109"/>
      <c r="IG625" s="109"/>
      <c r="IH625" s="109"/>
      <c r="II625" s="109"/>
      <c r="IJ625" s="109"/>
      <c r="IK625" s="109"/>
      <c r="IL625" s="109"/>
      <c r="IM625" s="109"/>
      <c r="IN625" s="109"/>
      <c r="IO625" s="109"/>
      <c r="IP625" s="109"/>
      <c r="IQ625" s="109"/>
      <c r="IR625" s="109"/>
      <c r="IS625" s="109"/>
      <c r="IT625" s="109"/>
      <c r="IU625" s="109"/>
      <c r="IV625" s="109"/>
      <c r="IW625" s="109"/>
      <c r="IX625" s="109"/>
      <c r="IY625" s="109"/>
      <c r="IZ625" s="109">
        <v>10</v>
      </c>
      <c r="JA625" s="109"/>
      <c r="JB625" s="109"/>
      <c r="JC625" s="109"/>
      <c r="JD625" s="109"/>
      <c r="JE625" s="109"/>
      <c r="JF625" s="109"/>
      <c r="JG625" s="109"/>
      <c r="JH625" s="109"/>
      <c r="JI625" s="109"/>
      <c r="JJ625" s="109"/>
      <c r="JK625" s="109"/>
      <c r="JL625" s="109"/>
      <c r="JM625" s="109"/>
      <c r="JN625" s="109"/>
      <c r="JO625" s="109"/>
      <c r="JP625" s="109"/>
      <c r="JQ625" s="109"/>
      <c r="JR625" s="109"/>
      <c r="JS625" s="109"/>
      <c r="JT625" s="109"/>
      <c r="JU625" s="109"/>
      <c r="JV625" s="109"/>
      <c r="JW625" s="109"/>
      <c r="JX625" s="109"/>
      <c r="JY625" s="109"/>
      <c r="JZ625" s="109"/>
      <c r="KA625" s="109"/>
      <c r="KB625" s="109"/>
      <c r="KC625" s="109"/>
      <c r="KD625" s="109"/>
      <c r="KE625" s="109"/>
      <c r="KF625" s="109"/>
      <c r="KG625" s="109"/>
      <c r="KH625" s="109"/>
      <c r="KI625" s="109"/>
      <c r="KJ625" s="109"/>
      <c r="KK625" s="109"/>
      <c r="KL625" s="109"/>
      <c r="KM625" s="109"/>
      <c r="KN625" s="109"/>
      <c r="KO625" s="109"/>
      <c r="KP625" s="109"/>
      <c r="KQ625" s="109"/>
      <c r="KR625" s="109"/>
      <c r="KS625" s="109"/>
      <c r="KT625" s="109"/>
      <c r="KU625" s="109"/>
      <c r="KV625" s="109"/>
      <c r="KW625" s="109"/>
      <c r="KX625" s="109"/>
      <c r="KY625" s="109"/>
      <c r="KZ625" s="109"/>
      <c r="LA625" s="109"/>
      <c r="LB625" s="109"/>
      <c r="LC625" s="109"/>
      <c r="LD625" s="109"/>
      <c r="LE625" s="109"/>
      <c r="LF625" s="109"/>
      <c r="LG625" s="109"/>
      <c r="LH625" s="109"/>
      <c r="LI625" s="109"/>
      <c r="LJ625" s="109"/>
      <c r="LK625" s="109"/>
      <c r="LL625" s="109"/>
      <c r="LM625" s="109"/>
      <c r="LN625" s="109"/>
      <c r="LO625" s="109"/>
      <c r="LP625" s="109"/>
      <c r="LQ625" s="109"/>
      <c r="LR625" s="109"/>
      <c r="LS625" s="109"/>
      <c r="LT625" s="109"/>
      <c r="LU625" s="109"/>
      <c r="LV625" s="109"/>
      <c r="LW625" s="109"/>
      <c r="LX625" s="109"/>
      <c r="LY625" s="109"/>
      <c r="LZ625" s="109"/>
      <c r="MA625" s="109"/>
      <c r="MB625" s="109"/>
      <c r="MC625" s="109"/>
      <c r="MD625" s="109"/>
      <c r="ME625" s="109"/>
      <c r="MF625" s="109"/>
      <c r="MG625" s="109"/>
      <c r="MH625" s="109"/>
      <c r="MI625" s="109"/>
      <c r="MJ625" s="109"/>
      <c r="MK625" s="109"/>
      <c r="ML625" s="109"/>
      <c r="MM625" s="109"/>
      <c r="MN625" s="109"/>
      <c r="MO625" s="109"/>
      <c r="MP625" s="109"/>
      <c r="MQ625" s="109"/>
      <c r="MR625" s="109"/>
      <c r="MS625" s="109"/>
      <c r="MT625" s="109"/>
      <c r="MU625" s="109"/>
      <c r="MV625" s="109"/>
      <c r="MW625" s="109"/>
      <c r="MX625" s="109"/>
      <c r="MY625" s="109"/>
      <c r="MZ625" s="109"/>
      <c r="NA625" s="109"/>
      <c r="NB625" s="109"/>
      <c r="NC625" s="109"/>
      <c r="ND625" s="109"/>
      <c r="NE625" s="109"/>
      <c r="NF625" s="109"/>
      <c r="NG625" s="109"/>
      <c r="NH625" s="109"/>
      <c r="NI625" s="109"/>
      <c r="NJ625" s="109"/>
      <c r="NK625" s="109"/>
      <c r="NL625" s="109"/>
      <c r="NM625" s="109"/>
      <c r="NN625" s="109"/>
      <c r="NO625" s="109"/>
      <c r="NP625" s="109"/>
      <c r="NQ625" s="109"/>
      <c r="NR625" s="109"/>
      <c r="NS625" s="109"/>
      <c r="NT625" s="109"/>
      <c r="NU625" s="109"/>
      <c r="NV625" s="109"/>
      <c r="NW625" s="109"/>
      <c r="NX625" s="109"/>
      <c r="NY625" s="109"/>
      <c r="NZ625" s="109"/>
      <c r="OA625" s="109">
        <v>15</v>
      </c>
      <c r="OB625" s="109"/>
      <c r="OC625" s="109"/>
      <c r="OD625" s="109"/>
      <c r="OE625" s="109"/>
      <c r="OF625" s="109"/>
      <c r="OG625" s="109"/>
      <c r="OH625" s="109"/>
      <c r="OI625" s="109"/>
      <c r="OJ625" s="109"/>
      <c r="OK625" s="109"/>
      <c r="OL625" s="109"/>
      <c r="OM625" s="109"/>
      <c r="ON625" s="109"/>
      <c r="OO625" s="109"/>
      <c r="OP625" s="109"/>
      <c r="OQ625" s="109"/>
      <c r="OR625" s="109"/>
      <c r="OS625" s="109"/>
      <c r="OT625" s="109"/>
      <c r="OU625" s="109"/>
      <c r="OV625" s="109"/>
      <c r="OW625" s="109"/>
      <c r="OX625" s="109"/>
      <c r="OY625" s="109"/>
      <c r="OZ625" s="109"/>
      <c r="PA625" s="109"/>
      <c r="PB625" s="109"/>
      <c r="PC625" s="109"/>
      <c r="PD625" s="109"/>
      <c r="PE625" s="109"/>
      <c r="PF625" s="109"/>
      <c r="PG625" s="109"/>
      <c r="PH625" s="109"/>
      <c r="PI625" s="109"/>
      <c r="PJ625" s="109"/>
      <c r="PK625" s="109"/>
      <c r="PL625" s="109"/>
      <c r="PM625" s="109"/>
      <c r="PN625" s="109"/>
      <c r="PO625" s="109"/>
      <c r="PP625" s="109"/>
      <c r="PQ625" s="109"/>
      <c r="PR625" s="109"/>
      <c r="PS625" s="109"/>
      <c r="PT625" s="109"/>
      <c r="PU625" s="109"/>
      <c r="PV625" s="109"/>
      <c r="PW625" s="109"/>
      <c r="PX625" s="109"/>
      <c r="PY625" s="109"/>
      <c r="PZ625" s="109"/>
      <c r="QA625" s="109"/>
      <c r="QB625" s="109"/>
      <c r="QC625" s="109"/>
      <c r="QD625" s="109"/>
      <c r="QE625" s="109"/>
      <c r="QF625" s="109"/>
      <c r="QG625" s="109"/>
      <c r="QH625" s="109"/>
      <c r="QI625" s="109"/>
      <c r="QJ625" s="109"/>
      <c r="QK625" s="23">
        <f t="shared" si="9"/>
        <v>25</v>
      </c>
      <c r="QL625" s="125"/>
      <c r="QM625" s="125"/>
      <c r="QN625" s="125"/>
      <c r="QO625" s="125"/>
      <c r="QP625" s="125"/>
      <c r="QQ625" s="125"/>
      <c r="QR625" s="125"/>
    </row>
    <row r="626" spans="1:460" s="5" customFormat="1" ht="12.75" customHeight="1" x14ac:dyDescent="0.2">
      <c r="A626" s="52">
        <v>44810</v>
      </c>
      <c r="B626" s="90" t="s">
        <v>139</v>
      </c>
      <c r="C626" s="107"/>
      <c r="D626" s="107"/>
      <c r="E626" s="108"/>
      <c r="F626" s="108"/>
      <c r="G626" s="108"/>
      <c r="H626" s="108"/>
      <c r="I626" s="108"/>
      <c r="J626" s="108"/>
      <c r="K626" s="108"/>
      <c r="L626" s="108"/>
      <c r="M626" s="108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 s="109"/>
      <c r="BD626" s="109"/>
      <c r="BE626" s="109"/>
      <c r="BF626" s="109"/>
      <c r="BG626" s="109"/>
      <c r="BH626" s="109"/>
      <c r="BI626" s="109"/>
      <c r="BJ626" s="109"/>
      <c r="BK626" s="109"/>
      <c r="BL626" s="109"/>
      <c r="BM626" s="109"/>
      <c r="BN626" s="109"/>
      <c r="BO626" s="109"/>
      <c r="BP626" s="109"/>
      <c r="BQ626" s="109"/>
      <c r="BR626" s="109"/>
      <c r="BS626" s="109"/>
      <c r="BT626" s="109"/>
      <c r="BU626" s="109"/>
      <c r="BV626" s="109"/>
      <c r="BW626" s="109"/>
      <c r="BX626" s="109"/>
      <c r="BY626" s="109"/>
      <c r="BZ626" s="109"/>
      <c r="CA626" s="109"/>
      <c r="CB626" s="109"/>
      <c r="CC626" s="109"/>
      <c r="CD626" s="109"/>
      <c r="CE626" s="109"/>
      <c r="CF626" s="109"/>
      <c r="CG626" s="109"/>
      <c r="CH626" s="109"/>
      <c r="CI626" s="109"/>
      <c r="CJ626" s="109"/>
      <c r="CK626" s="109"/>
      <c r="CL626" s="109"/>
      <c r="CM626" s="109"/>
      <c r="CN626" s="109"/>
      <c r="CO626" s="109"/>
      <c r="CP626" s="109"/>
      <c r="CQ626" s="109"/>
      <c r="CR626" s="109"/>
      <c r="CS626" s="109"/>
      <c r="CT626" s="109"/>
      <c r="CU626" s="109"/>
      <c r="CV626" s="109"/>
      <c r="CW626" s="109"/>
      <c r="CX626" s="109"/>
      <c r="CY626" s="109"/>
      <c r="CZ626" s="109"/>
      <c r="DA626" s="109"/>
      <c r="DB626" s="109"/>
      <c r="DC626" s="109"/>
      <c r="DD626" s="109"/>
      <c r="DE626" s="109"/>
      <c r="DF626" s="109"/>
      <c r="DG626" s="109"/>
      <c r="DH626" s="109"/>
      <c r="DI626" s="109"/>
      <c r="DJ626" s="109"/>
      <c r="DK626" s="109"/>
      <c r="DL626" s="109"/>
      <c r="DM626" s="109"/>
      <c r="DN626" s="109"/>
      <c r="DO626" s="109"/>
      <c r="DP626" s="109"/>
      <c r="DQ626" s="109"/>
      <c r="DR626" s="109"/>
      <c r="DS626" s="109"/>
      <c r="DT626" s="109"/>
      <c r="DU626" s="109"/>
      <c r="DV626" s="109"/>
      <c r="DW626" s="109"/>
      <c r="DX626" s="109"/>
      <c r="DY626" s="109"/>
      <c r="DZ626" s="109"/>
      <c r="EA626" s="109"/>
      <c r="EB626" s="109"/>
      <c r="EC626" s="109"/>
      <c r="ED626" s="109"/>
      <c r="EE626" s="109"/>
      <c r="EF626" s="109"/>
      <c r="EG626" s="109">
        <v>10</v>
      </c>
      <c r="EH626" s="109"/>
      <c r="EI626" s="109"/>
      <c r="EJ626" s="109"/>
      <c r="EK626" s="109"/>
      <c r="EL626" s="109"/>
      <c r="EM626" s="109"/>
      <c r="EN626" s="109"/>
      <c r="EO626" s="109"/>
      <c r="EP626" s="109"/>
      <c r="EQ626" s="109"/>
      <c r="ER626" s="109"/>
      <c r="ES626" s="109"/>
      <c r="ET626" s="109"/>
      <c r="EU626" s="109"/>
      <c r="EV626" s="109"/>
      <c r="EW626" s="109"/>
      <c r="EX626" s="109"/>
      <c r="EY626" s="109"/>
      <c r="EZ626" s="109"/>
      <c r="FA626" s="109"/>
      <c r="FB626" s="109"/>
      <c r="FC626" s="109"/>
      <c r="FD626" s="109"/>
      <c r="FE626" s="109"/>
      <c r="FF626" s="109"/>
      <c r="FG626" s="109"/>
      <c r="FH626" s="109"/>
      <c r="FI626" s="109"/>
      <c r="FJ626" s="109"/>
      <c r="FK626" s="109"/>
      <c r="FL626" s="109"/>
      <c r="FM626" s="109"/>
      <c r="FN626" s="109"/>
      <c r="FO626" s="109"/>
      <c r="FP626" s="109"/>
      <c r="FQ626" s="109"/>
      <c r="FR626" s="109"/>
      <c r="FS626" s="109"/>
      <c r="FT626" s="109"/>
      <c r="FU626" s="109"/>
      <c r="FV626" s="109"/>
      <c r="FW626" s="109"/>
      <c r="FX626" s="109"/>
      <c r="FY626" s="109"/>
      <c r="FZ626" s="109"/>
      <c r="GA626" s="109"/>
      <c r="GB626" s="109"/>
      <c r="GC626" s="109"/>
      <c r="GD626" s="109"/>
      <c r="GE626" s="109"/>
      <c r="GF626" s="109"/>
      <c r="GG626" s="109"/>
      <c r="GH626" s="109"/>
      <c r="GI626" s="109"/>
      <c r="GJ626" s="109"/>
      <c r="GK626" s="109"/>
      <c r="GL626" s="109"/>
      <c r="GM626" s="109"/>
      <c r="GN626" s="109"/>
      <c r="GO626" s="109"/>
      <c r="GP626" s="109"/>
      <c r="GQ626" s="109"/>
      <c r="GR626" s="109"/>
      <c r="GS626" s="109"/>
      <c r="GT626" s="109"/>
      <c r="GU626" s="109"/>
      <c r="GV626" s="109"/>
      <c r="GW626" s="109"/>
      <c r="GX626" s="109"/>
      <c r="GY626" s="109"/>
      <c r="GZ626" s="109"/>
      <c r="HA626" s="109"/>
      <c r="HB626" s="109"/>
      <c r="HC626" s="109"/>
      <c r="HD626" s="109"/>
      <c r="HE626" s="109"/>
      <c r="HF626" s="109"/>
      <c r="HG626" s="109"/>
      <c r="HH626" s="109"/>
      <c r="HI626" s="109"/>
      <c r="HJ626" s="109"/>
      <c r="HK626" s="109"/>
      <c r="HL626" s="109"/>
      <c r="HM626" s="109"/>
      <c r="HN626" s="109"/>
      <c r="HO626" s="109"/>
      <c r="HP626" s="109"/>
      <c r="HQ626" s="109"/>
      <c r="HR626" s="109"/>
      <c r="HS626" s="109"/>
      <c r="HT626" s="109"/>
      <c r="HU626" s="109"/>
      <c r="HV626" s="109"/>
      <c r="HW626" s="109"/>
      <c r="HX626" s="109"/>
      <c r="HY626" s="109"/>
      <c r="HZ626" s="109"/>
      <c r="IA626" s="109"/>
      <c r="IB626" s="109"/>
      <c r="IC626" s="109"/>
      <c r="ID626" s="109"/>
      <c r="IE626" s="109"/>
      <c r="IF626" s="109"/>
      <c r="IG626" s="109"/>
      <c r="IH626" s="109"/>
      <c r="II626" s="109"/>
      <c r="IJ626" s="109"/>
      <c r="IK626" s="109"/>
      <c r="IL626" s="109"/>
      <c r="IM626" s="109"/>
      <c r="IN626" s="109"/>
      <c r="IO626" s="109"/>
      <c r="IP626" s="109"/>
      <c r="IQ626" s="109"/>
      <c r="IR626" s="109"/>
      <c r="IS626" s="109"/>
      <c r="IT626" s="109"/>
      <c r="IU626" s="109"/>
      <c r="IV626" s="109"/>
      <c r="IW626" s="109"/>
      <c r="IX626" s="109"/>
      <c r="IY626" s="109"/>
      <c r="IZ626" s="109"/>
      <c r="JA626" s="109"/>
      <c r="JB626" s="109"/>
      <c r="JC626" s="109"/>
      <c r="JD626" s="109"/>
      <c r="JE626" s="109"/>
      <c r="JF626" s="109"/>
      <c r="JG626" s="109"/>
      <c r="JH626" s="109"/>
      <c r="JI626" s="109"/>
      <c r="JJ626" s="109"/>
      <c r="JK626" s="109"/>
      <c r="JL626" s="109"/>
      <c r="JM626" s="109"/>
      <c r="JN626" s="109"/>
      <c r="JO626" s="109"/>
      <c r="JP626" s="109"/>
      <c r="JQ626" s="109"/>
      <c r="JR626" s="109"/>
      <c r="JS626" s="109"/>
      <c r="JT626" s="109"/>
      <c r="JU626" s="109"/>
      <c r="JV626" s="109"/>
      <c r="JW626" s="109"/>
      <c r="JX626" s="109"/>
      <c r="JY626" s="109"/>
      <c r="JZ626" s="109">
        <v>1</v>
      </c>
      <c r="KA626" s="109"/>
      <c r="KB626" s="109"/>
      <c r="KC626" s="109"/>
      <c r="KD626" s="109"/>
      <c r="KE626" s="109"/>
      <c r="KF626" s="109"/>
      <c r="KG626" s="109"/>
      <c r="KH626" s="109"/>
      <c r="KI626" s="109"/>
      <c r="KJ626" s="109"/>
      <c r="KK626" s="109"/>
      <c r="KL626" s="109"/>
      <c r="KM626" s="109"/>
      <c r="KN626" s="109"/>
      <c r="KO626" s="109"/>
      <c r="KP626" s="109"/>
      <c r="KQ626" s="109"/>
      <c r="KR626" s="109"/>
      <c r="KS626" s="109"/>
      <c r="KT626" s="109"/>
      <c r="KU626" s="109"/>
      <c r="KV626" s="109"/>
      <c r="KW626" s="109"/>
      <c r="KX626" s="109"/>
      <c r="KY626" s="109"/>
      <c r="KZ626" s="109"/>
      <c r="LA626" s="109"/>
      <c r="LB626" s="109"/>
      <c r="LC626" s="109">
        <v>20</v>
      </c>
      <c r="LD626" s="109"/>
      <c r="LE626" s="109"/>
      <c r="LF626" s="109"/>
      <c r="LG626" s="109"/>
      <c r="LH626" s="109"/>
      <c r="LI626" s="109"/>
      <c r="LJ626" s="109"/>
      <c r="LK626" s="109"/>
      <c r="LL626" s="109"/>
      <c r="LM626" s="109"/>
      <c r="LN626" s="109"/>
      <c r="LO626" s="109"/>
      <c r="LP626" s="109"/>
      <c r="LQ626" s="109"/>
      <c r="LR626" s="109"/>
      <c r="LS626" s="109"/>
      <c r="LT626" s="109"/>
      <c r="LU626" s="109"/>
      <c r="LV626" s="109"/>
      <c r="LW626" s="109"/>
      <c r="LX626" s="109"/>
      <c r="LY626" s="109"/>
      <c r="LZ626" s="109"/>
      <c r="MA626" s="109"/>
      <c r="MB626" s="109"/>
      <c r="MC626" s="109"/>
      <c r="MD626" s="109"/>
      <c r="ME626" s="109"/>
      <c r="MF626" s="109"/>
      <c r="MG626" s="109"/>
      <c r="MH626" s="109"/>
      <c r="MI626" s="109"/>
      <c r="MJ626" s="109"/>
      <c r="MK626" s="109"/>
      <c r="ML626" s="109"/>
      <c r="MM626" s="109"/>
      <c r="MN626" s="109"/>
      <c r="MO626" s="109"/>
      <c r="MP626" s="109"/>
      <c r="MQ626" s="109"/>
      <c r="MR626" s="109"/>
      <c r="MS626" s="109"/>
      <c r="MT626" s="109"/>
      <c r="MU626" s="109"/>
      <c r="MV626" s="109"/>
      <c r="MW626" s="109"/>
      <c r="MX626" s="109"/>
      <c r="MY626" s="109"/>
      <c r="MZ626" s="109"/>
      <c r="NA626" s="109"/>
      <c r="NB626" s="109"/>
      <c r="NC626" s="109"/>
      <c r="ND626" s="109"/>
      <c r="NE626" s="109"/>
      <c r="NF626" s="109"/>
      <c r="NG626" s="109"/>
      <c r="NH626" s="109"/>
      <c r="NI626" s="109"/>
      <c r="NJ626" s="109"/>
      <c r="NK626" s="109"/>
      <c r="NL626" s="109"/>
      <c r="NM626" s="109"/>
      <c r="NN626" s="109"/>
      <c r="NO626" s="109"/>
      <c r="NP626" s="109"/>
      <c r="NQ626" s="109"/>
      <c r="NR626" s="109"/>
      <c r="NS626" s="109"/>
      <c r="NT626" s="109"/>
      <c r="NU626" s="109"/>
      <c r="NV626" s="109"/>
      <c r="NW626" s="109"/>
      <c r="NX626" s="109"/>
      <c r="NY626" s="109"/>
      <c r="NZ626" s="109"/>
      <c r="OA626" s="109"/>
      <c r="OB626" s="109"/>
      <c r="OC626" s="109"/>
      <c r="OD626" s="109"/>
      <c r="OE626" s="109"/>
      <c r="OF626" s="109"/>
      <c r="OG626" s="109"/>
      <c r="OH626" s="109"/>
      <c r="OI626" s="109"/>
      <c r="OJ626" s="109"/>
      <c r="OK626" s="109"/>
      <c r="OL626" s="109"/>
      <c r="OM626" s="109"/>
      <c r="ON626" s="109"/>
      <c r="OO626" s="109"/>
      <c r="OP626" s="109"/>
      <c r="OQ626" s="109"/>
      <c r="OR626" s="109"/>
      <c r="OS626" s="109"/>
      <c r="OT626" s="109"/>
      <c r="OU626" s="109"/>
      <c r="OV626" s="109"/>
      <c r="OW626" s="109"/>
      <c r="OX626" s="109"/>
      <c r="OY626" s="109"/>
      <c r="OZ626" s="109"/>
      <c r="PA626" s="109"/>
      <c r="PB626" s="109"/>
      <c r="PC626" s="109"/>
      <c r="PD626" s="109"/>
      <c r="PE626" s="109"/>
      <c r="PF626" s="109"/>
      <c r="PG626" s="109"/>
      <c r="PH626" s="109"/>
      <c r="PI626" s="109"/>
      <c r="PJ626" s="109"/>
      <c r="PK626" s="109"/>
      <c r="PL626" s="109"/>
      <c r="PM626" s="109"/>
      <c r="PN626" s="109"/>
      <c r="PO626" s="109"/>
      <c r="PP626" s="109"/>
      <c r="PQ626" s="109"/>
      <c r="PR626" s="109"/>
      <c r="PS626" s="109"/>
      <c r="PT626" s="109"/>
      <c r="PU626" s="109"/>
      <c r="PV626" s="109"/>
      <c r="PW626" s="109"/>
      <c r="PX626" s="109"/>
      <c r="PY626" s="109"/>
      <c r="PZ626" s="109"/>
      <c r="QA626" s="109"/>
      <c r="QB626" s="109"/>
      <c r="QC626" s="109"/>
      <c r="QD626" s="109"/>
      <c r="QE626" s="109"/>
      <c r="QF626" s="109"/>
      <c r="QG626" s="109"/>
      <c r="QH626" s="109"/>
      <c r="QI626" s="109"/>
      <c r="QJ626" s="109"/>
      <c r="QK626" s="23">
        <f t="shared" si="9"/>
        <v>31</v>
      </c>
      <c r="QL626" s="125"/>
      <c r="QM626" s="125"/>
      <c r="QN626" s="125"/>
      <c r="QO626" s="125"/>
      <c r="QP626" s="125"/>
      <c r="QQ626" s="125"/>
      <c r="QR626" s="125"/>
    </row>
    <row r="627" spans="1:460" s="5" customFormat="1" ht="12.75" customHeight="1" x14ac:dyDescent="0.2">
      <c r="A627" s="52">
        <v>44810</v>
      </c>
      <c r="B627" s="90" t="s">
        <v>404</v>
      </c>
      <c r="C627" s="107"/>
      <c r="D627" s="107"/>
      <c r="E627" s="108"/>
      <c r="F627" s="108"/>
      <c r="G627" s="108"/>
      <c r="H627" s="108"/>
      <c r="I627" s="108"/>
      <c r="J627" s="108"/>
      <c r="K627" s="108"/>
      <c r="L627" s="108"/>
      <c r="M627" s="108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 s="109"/>
      <c r="BD627" s="109"/>
      <c r="BE627" s="109"/>
      <c r="BF627" s="109"/>
      <c r="BG627" s="109"/>
      <c r="BH627" s="109"/>
      <c r="BI627" s="109"/>
      <c r="BJ627" s="109"/>
      <c r="BK627" s="109"/>
      <c r="BL627" s="109"/>
      <c r="BM627" s="109"/>
      <c r="BN627" s="109"/>
      <c r="BO627" s="109"/>
      <c r="BP627" s="109"/>
      <c r="BQ627" s="109"/>
      <c r="BR627" s="109"/>
      <c r="BS627" s="109"/>
      <c r="BT627" s="109"/>
      <c r="BU627" s="109"/>
      <c r="BV627" s="109"/>
      <c r="BW627" s="109"/>
      <c r="BX627" s="109"/>
      <c r="BY627" s="109"/>
      <c r="BZ627" s="109"/>
      <c r="CA627" s="109"/>
      <c r="CB627" s="109"/>
      <c r="CC627" s="109"/>
      <c r="CD627" s="109"/>
      <c r="CE627" s="109"/>
      <c r="CF627" s="109"/>
      <c r="CG627" s="109"/>
      <c r="CH627" s="109"/>
      <c r="CI627" s="109"/>
      <c r="CJ627" s="109"/>
      <c r="CK627" s="109"/>
      <c r="CL627" s="109"/>
      <c r="CM627" s="109"/>
      <c r="CN627" s="109"/>
      <c r="CO627" s="109"/>
      <c r="CP627" s="109"/>
      <c r="CQ627" s="109"/>
      <c r="CR627" s="109"/>
      <c r="CS627" s="109"/>
      <c r="CT627" s="109"/>
      <c r="CU627" s="109"/>
      <c r="CV627" s="109"/>
      <c r="CW627" s="109"/>
      <c r="CX627" s="109"/>
      <c r="CY627" s="109"/>
      <c r="CZ627" s="109"/>
      <c r="DA627" s="109"/>
      <c r="DB627" s="109"/>
      <c r="DC627" s="109"/>
      <c r="DD627" s="109"/>
      <c r="DE627" s="109"/>
      <c r="DF627" s="109"/>
      <c r="DG627" s="109"/>
      <c r="DH627" s="109"/>
      <c r="DI627" s="109"/>
      <c r="DJ627" s="109"/>
      <c r="DK627" s="109"/>
      <c r="DL627" s="109"/>
      <c r="DM627" s="109"/>
      <c r="DN627" s="109"/>
      <c r="DO627" s="109"/>
      <c r="DP627" s="109"/>
      <c r="DQ627" s="109"/>
      <c r="DR627" s="109"/>
      <c r="DS627" s="109"/>
      <c r="DT627" s="109"/>
      <c r="DU627" s="109"/>
      <c r="DV627" s="109"/>
      <c r="DW627" s="109"/>
      <c r="DX627" s="109"/>
      <c r="DY627" s="109"/>
      <c r="DZ627" s="109"/>
      <c r="EA627" s="109"/>
      <c r="EB627" s="109"/>
      <c r="EC627" s="109"/>
      <c r="ED627" s="109"/>
      <c r="EE627" s="109"/>
      <c r="EF627" s="109"/>
      <c r="EG627" s="109"/>
      <c r="EH627" s="109"/>
      <c r="EI627" s="109"/>
      <c r="EJ627" s="109"/>
      <c r="EK627" s="109"/>
      <c r="EL627" s="109"/>
      <c r="EM627" s="109"/>
      <c r="EN627" s="109"/>
      <c r="EO627" s="109"/>
      <c r="EP627" s="109"/>
      <c r="EQ627" s="109"/>
      <c r="ER627" s="109"/>
      <c r="ES627" s="109"/>
      <c r="ET627" s="109"/>
      <c r="EU627" s="109"/>
      <c r="EV627" s="109"/>
      <c r="EW627" s="109"/>
      <c r="EX627" s="109"/>
      <c r="EY627" s="109"/>
      <c r="EZ627" s="109"/>
      <c r="FA627" s="109"/>
      <c r="FB627" s="109"/>
      <c r="FC627" s="109"/>
      <c r="FD627" s="109"/>
      <c r="FE627" s="109"/>
      <c r="FF627" s="109"/>
      <c r="FG627" s="109"/>
      <c r="FH627" s="109"/>
      <c r="FI627" s="109"/>
      <c r="FJ627" s="109"/>
      <c r="FK627" s="109"/>
      <c r="FL627" s="109"/>
      <c r="FM627" s="109"/>
      <c r="FN627" s="109"/>
      <c r="FO627" s="109"/>
      <c r="FP627" s="109"/>
      <c r="FQ627" s="109"/>
      <c r="FR627" s="109"/>
      <c r="FS627" s="109"/>
      <c r="FT627" s="109"/>
      <c r="FU627" s="109"/>
      <c r="FV627" s="109"/>
      <c r="FW627" s="109"/>
      <c r="FX627" s="109"/>
      <c r="FY627" s="109"/>
      <c r="FZ627" s="109"/>
      <c r="GA627" s="109"/>
      <c r="GB627" s="109"/>
      <c r="GC627" s="109"/>
      <c r="GD627" s="109"/>
      <c r="GE627" s="109"/>
      <c r="GF627" s="109"/>
      <c r="GG627" s="109"/>
      <c r="GH627" s="109"/>
      <c r="GI627" s="109"/>
      <c r="GJ627" s="109"/>
      <c r="GK627" s="109"/>
      <c r="GL627" s="109"/>
      <c r="GM627" s="109"/>
      <c r="GN627" s="109"/>
      <c r="GO627" s="109"/>
      <c r="GP627" s="109"/>
      <c r="GQ627" s="109"/>
      <c r="GR627" s="109"/>
      <c r="GS627" s="109"/>
      <c r="GT627" s="109"/>
      <c r="GU627" s="109"/>
      <c r="GV627" s="109"/>
      <c r="GW627" s="109"/>
      <c r="GX627" s="109"/>
      <c r="GY627" s="109"/>
      <c r="GZ627" s="109"/>
      <c r="HA627" s="109"/>
      <c r="HB627" s="109"/>
      <c r="HC627" s="109"/>
      <c r="HD627" s="109"/>
      <c r="HE627" s="109"/>
      <c r="HF627" s="109"/>
      <c r="HG627" s="109"/>
      <c r="HH627" s="109"/>
      <c r="HI627" s="109"/>
      <c r="HJ627" s="109"/>
      <c r="HK627" s="109"/>
      <c r="HL627" s="109"/>
      <c r="HM627" s="109"/>
      <c r="HN627" s="109"/>
      <c r="HO627" s="109"/>
      <c r="HP627" s="109"/>
      <c r="HQ627" s="109"/>
      <c r="HR627" s="109"/>
      <c r="HS627" s="109"/>
      <c r="HT627" s="109"/>
      <c r="HU627" s="109"/>
      <c r="HV627" s="109"/>
      <c r="HW627" s="109"/>
      <c r="HX627" s="109"/>
      <c r="HY627" s="109"/>
      <c r="HZ627" s="109"/>
      <c r="IA627" s="109"/>
      <c r="IB627" s="109"/>
      <c r="IC627" s="109"/>
      <c r="ID627" s="109"/>
      <c r="IE627" s="109"/>
      <c r="IF627" s="109"/>
      <c r="IG627" s="109"/>
      <c r="IH627" s="109"/>
      <c r="II627" s="109"/>
      <c r="IJ627" s="109"/>
      <c r="IK627" s="109"/>
      <c r="IL627" s="109"/>
      <c r="IM627" s="109"/>
      <c r="IN627" s="109"/>
      <c r="IO627" s="109"/>
      <c r="IP627" s="109"/>
      <c r="IQ627" s="109"/>
      <c r="IR627" s="109"/>
      <c r="IS627" s="109"/>
      <c r="IT627" s="109"/>
      <c r="IU627" s="109"/>
      <c r="IV627" s="109"/>
      <c r="IW627" s="109"/>
      <c r="IX627" s="109"/>
      <c r="IY627" s="109"/>
      <c r="IZ627" s="109"/>
      <c r="JA627" s="109"/>
      <c r="JB627" s="109"/>
      <c r="JC627" s="109"/>
      <c r="JD627" s="109"/>
      <c r="JE627" s="109"/>
      <c r="JF627" s="109"/>
      <c r="JG627" s="109"/>
      <c r="JH627" s="109"/>
      <c r="JI627" s="109"/>
      <c r="JJ627" s="109"/>
      <c r="JK627" s="109"/>
      <c r="JL627" s="109"/>
      <c r="JM627" s="109"/>
      <c r="JN627" s="109"/>
      <c r="JO627" s="109"/>
      <c r="JP627" s="109"/>
      <c r="JQ627" s="109"/>
      <c r="JR627" s="109"/>
      <c r="JS627" s="109"/>
      <c r="JT627" s="109"/>
      <c r="JU627" s="109"/>
      <c r="JV627" s="109"/>
      <c r="JW627" s="109"/>
      <c r="JX627" s="109"/>
      <c r="JY627" s="109"/>
      <c r="JZ627" s="109"/>
      <c r="KA627" s="109"/>
      <c r="KB627" s="109"/>
      <c r="KC627" s="109"/>
      <c r="KD627" s="109"/>
      <c r="KE627" s="109"/>
      <c r="KF627" s="109"/>
      <c r="KG627" s="109"/>
      <c r="KH627" s="109"/>
      <c r="KI627" s="109"/>
      <c r="KJ627" s="109"/>
      <c r="KK627" s="109"/>
      <c r="KL627" s="109"/>
      <c r="KM627" s="109"/>
      <c r="KN627" s="109"/>
      <c r="KO627" s="109"/>
      <c r="KP627" s="109"/>
      <c r="KQ627" s="109"/>
      <c r="KR627" s="109"/>
      <c r="KS627" s="109"/>
      <c r="KT627" s="109"/>
      <c r="KU627" s="109"/>
      <c r="KV627" s="109"/>
      <c r="KW627" s="109"/>
      <c r="KX627" s="109"/>
      <c r="KY627" s="109"/>
      <c r="KZ627" s="109"/>
      <c r="LA627" s="109"/>
      <c r="LB627" s="109"/>
      <c r="LC627" s="109"/>
      <c r="LD627" s="109"/>
      <c r="LE627" s="109"/>
      <c r="LF627" s="109"/>
      <c r="LG627" s="109"/>
      <c r="LH627" s="109"/>
      <c r="LI627" s="109"/>
      <c r="LJ627" s="109"/>
      <c r="LK627" s="109"/>
      <c r="LL627" s="109"/>
      <c r="LM627" s="109"/>
      <c r="LN627" s="109"/>
      <c r="LO627" s="109"/>
      <c r="LP627" s="109"/>
      <c r="LQ627" s="109"/>
      <c r="LR627" s="109"/>
      <c r="LS627" s="109"/>
      <c r="LT627" s="109"/>
      <c r="LU627" s="109"/>
      <c r="LV627" s="109"/>
      <c r="LW627" s="109"/>
      <c r="LX627" s="109"/>
      <c r="LY627" s="109"/>
      <c r="LZ627" s="109"/>
      <c r="MA627" s="109"/>
      <c r="MB627" s="109"/>
      <c r="MC627" s="109">
        <v>2</v>
      </c>
      <c r="MD627" s="109"/>
      <c r="ME627" s="109"/>
      <c r="MF627" s="109"/>
      <c r="MG627" s="109"/>
      <c r="MH627" s="109"/>
      <c r="MI627" s="109"/>
      <c r="MJ627" s="109"/>
      <c r="MK627" s="109"/>
      <c r="ML627" s="109"/>
      <c r="MM627" s="109"/>
      <c r="MN627" s="109"/>
      <c r="MO627" s="109"/>
      <c r="MP627" s="109"/>
      <c r="MQ627" s="109"/>
      <c r="MR627" s="109"/>
      <c r="MS627" s="109"/>
      <c r="MT627" s="109"/>
      <c r="MU627" s="109"/>
      <c r="MV627" s="109">
        <v>2</v>
      </c>
      <c r="MW627" s="109"/>
      <c r="MX627" s="109"/>
      <c r="MY627" s="109">
        <v>4</v>
      </c>
      <c r="MZ627" s="109"/>
      <c r="NA627" s="109"/>
      <c r="NB627" s="109"/>
      <c r="NC627" s="109"/>
      <c r="ND627" s="109"/>
      <c r="NE627" s="109"/>
      <c r="NF627" s="109"/>
      <c r="NG627" s="109"/>
      <c r="NH627" s="109"/>
      <c r="NI627" s="109">
        <v>2</v>
      </c>
      <c r="NJ627" s="109">
        <v>1</v>
      </c>
      <c r="NK627" s="109"/>
      <c r="NL627" s="109"/>
      <c r="NM627" s="109"/>
      <c r="NN627" s="109"/>
      <c r="NO627" s="109">
        <v>2</v>
      </c>
      <c r="NP627" s="109"/>
      <c r="NQ627" s="109"/>
      <c r="NR627" s="109">
        <v>2</v>
      </c>
      <c r="NS627" s="109"/>
      <c r="NT627" s="109">
        <v>8</v>
      </c>
      <c r="NU627" s="109"/>
      <c r="NV627" s="109"/>
      <c r="NW627" s="109"/>
      <c r="NX627" s="109"/>
      <c r="NY627" s="109"/>
      <c r="NZ627" s="109"/>
      <c r="OA627" s="109"/>
      <c r="OB627" s="109"/>
      <c r="OC627" s="109"/>
      <c r="OD627" s="109">
        <v>5</v>
      </c>
      <c r="OE627" s="109"/>
      <c r="OF627" s="109"/>
      <c r="OG627" s="109"/>
      <c r="OH627" s="109"/>
      <c r="OI627" s="109"/>
      <c r="OJ627" s="109"/>
      <c r="OK627" s="109"/>
      <c r="OL627" s="109"/>
      <c r="OM627" s="109"/>
      <c r="ON627" s="109"/>
      <c r="OO627" s="109"/>
      <c r="OP627" s="109"/>
      <c r="OQ627" s="109"/>
      <c r="OR627" s="109"/>
      <c r="OS627" s="109"/>
      <c r="OT627" s="109"/>
      <c r="OU627" s="109"/>
      <c r="OV627" s="109"/>
      <c r="OW627" s="109"/>
      <c r="OX627" s="109"/>
      <c r="OY627" s="109"/>
      <c r="OZ627" s="109"/>
      <c r="PA627" s="109"/>
      <c r="PB627" s="109"/>
      <c r="PC627" s="109"/>
      <c r="PD627" s="109"/>
      <c r="PE627" s="109"/>
      <c r="PF627" s="109"/>
      <c r="PG627" s="109"/>
      <c r="PH627" s="109"/>
      <c r="PI627" s="109"/>
      <c r="PJ627" s="109"/>
      <c r="PK627" s="109"/>
      <c r="PL627" s="109"/>
      <c r="PM627" s="109"/>
      <c r="PN627" s="109"/>
      <c r="PO627" s="109"/>
      <c r="PP627" s="109"/>
      <c r="PQ627" s="109"/>
      <c r="PR627" s="109"/>
      <c r="PS627" s="109"/>
      <c r="PT627" s="109"/>
      <c r="PU627" s="109"/>
      <c r="PV627" s="109"/>
      <c r="PW627" s="109"/>
      <c r="PX627" s="109"/>
      <c r="PY627" s="109"/>
      <c r="PZ627" s="109"/>
      <c r="QA627" s="109"/>
      <c r="QB627" s="109"/>
      <c r="QC627" s="109"/>
      <c r="QD627" s="109"/>
      <c r="QE627" s="109"/>
      <c r="QF627" s="109"/>
      <c r="QG627" s="109"/>
      <c r="QH627" s="109"/>
      <c r="QI627" s="109"/>
      <c r="QJ627" s="109"/>
      <c r="QK627" s="23">
        <f t="shared" si="9"/>
        <v>28</v>
      </c>
      <c r="QL627" s="125"/>
      <c r="QM627" s="125"/>
      <c r="QN627" s="125"/>
      <c r="QO627" s="125"/>
      <c r="QP627" s="125"/>
      <c r="QQ627" s="125"/>
      <c r="QR627" s="125"/>
    </row>
    <row r="628" spans="1:460" s="5" customFormat="1" ht="12.75" customHeight="1" x14ac:dyDescent="0.2">
      <c r="A628" s="52">
        <v>44810</v>
      </c>
      <c r="B628" s="98" t="s">
        <v>54</v>
      </c>
      <c r="C628" s="107"/>
      <c r="D628" s="107"/>
      <c r="E628" s="108"/>
      <c r="F628" s="108"/>
      <c r="G628" s="108"/>
      <c r="H628" s="108"/>
      <c r="I628" s="108"/>
      <c r="J628" s="108"/>
      <c r="K628" s="108"/>
      <c r="L628" s="108"/>
      <c r="M628" s="108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 s="109"/>
      <c r="BD628" s="109"/>
      <c r="BE628" s="109"/>
      <c r="BF628" s="109"/>
      <c r="BG628" s="109"/>
      <c r="BH628" s="109"/>
      <c r="BI628" s="109"/>
      <c r="BJ628" s="109"/>
      <c r="BK628" s="109"/>
      <c r="BL628" s="109"/>
      <c r="BM628" s="109"/>
      <c r="BN628" s="109"/>
      <c r="BO628" s="109"/>
      <c r="BP628" s="109"/>
      <c r="BQ628" s="109"/>
      <c r="BR628" s="109"/>
      <c r="BS628" s="109"/>
      <c r="BT628" s="109"/>
      <c r="BU628" s="109"/>
      <c r="BV628" s="109"/>
      <c r="BW628" s="109"/>
      <c r="BX628" s="109"/>
      <c r="BY628" s="109"/>
      <c r="BZ628" s="109"/>
      <c r="CA628" s="109"/>
      <c r="CB628" s="109"/>
      <c r="CC628" s="109"/>
      <c r="CD628" s="109"/>
      <c r="CE628" s="109"/>
      <c r="CF628" s="109"/>
      <c r="CG628" s="109"/>
      <c r="CH628" s="109"/>
      <c r="CI628" s="109"/>
      <c r="CJ628" s="109"/>
      <c r="CK628" s="109"/>
      <c r="CL628" s="109"/>
      <c r="CM628" s="109"/>
      <c r="CN628" s="109"/>
      <c r="CO628" s="109"/>
      <c r="CP628" s="109"/>
      <c r="CQ628" s="109"/>
      <c r="CR628" s="109"/>
      <c r="CS628" s="109"/>
      <c r="CT628" s="109"/>
      <c r="CU628" s="109"/>
      <c r="CV628" s="109"/>
      <c r="CW628" s="109"/>
      <c r="CX628" s="109"/>
      <c r="CY628" s="109"/>
      <c r="CZ628" s="109"/>
      <c r="DA628" s="109"/>
      <c r="DB628" s="109"/>
      <c r="DC628" s="109"/>
      <c r="DD628" s="109"/>
      <c r="DE628" s="109"/>
      <c r="DF628" s="109"/>
      <c r="DG628" s="109"/>
      <c r="DH628" s="109"/>
      <c r="DI628" s="109"/>
      <c r="DJ628" s="109"/>
      <c r="DK628" s="109"/>
      <c r="DL628" s="109"/>
      <c r="DM628" s="109"/>
      <c r="DN628" s="109"/>
      <c r="DO628" s="109"/>
      <c r="DP628" s="109"/>
      <c r="DQ628" s="109"/>
      <c r="DR628" s="109"/>
      <c r="DS628" s="109"/>
      <c r="DT628" s="109"/>
      <c r="DU628" s="109"/>
      <c r="DV628" s="109"/>
      <c r="DW628" s="109"/>
      <c r="DX628" s="109"/>
      <c r="DY628" s="109"/>
      <c r="DZ628" s="109"/>
      <c r="EA628" s="109"/>
      <c r="EB628" s="109"/>
      <c r="EC628" s="109"/>
      <c r="ED628" s="109"/>
      <c r="EE628" s="109"/>
      <c r="EF628" s="109"/>
      <c r="EG628" s="109"/>
      <c r="EH628" s="109"/>
      <c r="EI628" s="109"/>
      <c r="EJ628" s="109"/>
      <c r="EK628" s="109"/>
      <c r="EL628" s="109"/>
      <c r="EM628" s="109"/>
      <c r="EN628" s="109"/>
      <c r="EO628" s="109"/>
      <c r="EP628" s="109"/>
      <c r="EQ628" s="109"/>
      <c r="ER628" s="109"/>
      <c r="ES628" s="109"/>
      <c r="ET628" s="109"/>
      <c r="EU628" s="109"/>
      <c r="EV628" s="109"/>
      <c r="EW628" s="109"/>
      <c r="EX628" s="109"/>
      <c r="EY628" s="109"/>
      <c r="EZ628" s="109"/>
      <c r="FA628" s="109"/>
      <c r="FB628" s="109"/>
      <c r="FC628" s="109"/>
      <c r="FD628" s="109"/>
      <c r="FE628" s="109"/>
      <c r="FF628" s="109"/>
      <c r="FG628" s="109"/>
      <c r="FH628" s="109"/>
      <c r="FI628" s="109"/>
      <c r="FJ628" s="109"/>
      <c r="FK628" s="109"/>
      <c r="FL628" s="109"/>
      <c r="FM628" s="109"/>
      <c r="FN628" s="109"/>
      <c r="FO628" s="109"/>
      <c r="FP628" s="109"/>
      <c r="FQ628" s="109"/>
      <c r="FR628" s="109"/>
      <c r="FS628" s="109"/>
      <c r="FT628" s="109"/>
      <c r="FU628" s="109"/>
      <c r="FV628" s="109"/>
      <c r="FW628" s="109"/>
      <c r="FX628" s="109"/>
      <c r="FY628" s="109"/>
      <c r="FZ628" s="109"/>
      <c r="GA628" s="109"/>
      <c r="GB628" s="109"/>
      <c r="GC628" s="109"/>
      <c r="GD628" s="109"/>
      <c r="GE628" s="109"/>
      <c r="GF628" s="109"/>
      <c r="GG628" s="109"/>
      <c r="GH628" s="109"/>
      <c r="GI628" s="109"/>
      <c r="GJ628" s="109"/>
      <c r="GK628" s="109"/>
      <c r="GL628" s="109"/>
      <c r="GM628" s="109"/>
      <c r="GN628" s="109"/>
      <c r="GO628" s="109"/>
      <c r="GP628" s="109"/>
      <c r="GQ628" s="109"/>
      <c r="GR628" s="109"/>
      <c r="GS628" s="109"/>
      <c r="GT628" s="109"/>
      <c r="GU628" s="109"/>
      <c r="GV628" s="109"/>
      <c r="GW628" s="109"/>
      <c r="GX628" s="109"/>
      <c r="GY628" s="109"/>
      <c r="GZ628" s="109"/>
      <c r="HA628" s="109"/>
      <c r="HB628" s="109"/>
      <c r="HC628" s="109"/>
      <c r="HD628" s="109"/>
      <c r="HE628" s="109"/>
      <c r="HF628" s="109"/>
      <c r="HG628" s="109"/>
      <c r="HH628" s="109"/>
      <c r="HI628" s="109"/>
      <c r="HJ628" s="109"/>
      <c r="HK628" s="109"/>
      <c r="HL628" s="109"/>
      <c r="HM628" s="109"/>
      <c r="HN628" s="109"/>
      <c r="HO628" s="109"/>
      <c r="HP628" s="109"/>
      <c r="HQ628" s="109"/>
      <c r="HR628" s="109"/>
      <c r="HS628" s="109"/>
      <c r="HT628" s="109"/>
      <c r="HU628" s="109"/>
      <c r="HV628" s="109"/>
      <c r="HW628" s="109"/>
      <c r="HX628" s="109"/>
      <c r="HY628" s="109"/>
      <c r="HZ628" s="109"/>
      <c r="IA628" s="109"/>
      <c r="IB628" s="109"/>
      <c r="IC628" s="109"/>
      <c r="ID628" s="109"/>
      <c r="IE628" s="109"/>
      <c r="IF628" s="109"/>
      <c r="IG628" s="109"/>
      <c r="IH628" s="109"/>
      <c r="II628" s="109"/>
      <c r="IJ628" s="109"/>
      <c r="IK628" s="109"/>
      <c r="IL628" s="109"/>
      <c r="IM628" s="109"/>
      <c r="IN628" s="109"/>
      <c r="IO628" s="109"/>
      <c r="IP628" s="109"/>
      <c r="IQ628" s="109"/>
      <c r="IR628" s="109"/>
      <c r="IS628" s="109"/>
      <c r="IT628" s="109"/>
      <c r="IU628" s="109"/>
      <c r="IV628" s="109"/>
      <c r="IW628" s="109"/>
      <c r="IX628" s="109"/>
      <c r="IY628" s="109"/>
      <c r="IZ628" s="109"/>
      <c r="JA628" s="109"/>
      <c r="JB628" s="109"/>
      <c r="JC628" s="109"/>
      <c r="JD628" s="109"/>
      <c r="JE628" s="109"/>
      <c r="JF628" s="109"/>
      <c r="JG628" s="109"/>
      <c r="JH628" s="109"/>
      <c r="JI628" s="109"/>
      <c r="JJ628" s="109"/>
      <c r="JK628" s="109"/>
      <c r="JL628" s="109"/>
      <c r="JM628" s="109"/>
      <c r="JN628" s="109"/>
      <c r="JO628" s="109"/>
      <c r="JP628" s="109"/>
      <c r="JQ628" s="109"/>
      <c r="JR628" s="109"/>
      <c r="JS628" s="109"/>
      <c r="JT628" s="109"/>
      <c r="JU628" s="109"/>
      <c r="JV628" s="109"/>
      <c r="JW628" s="109"/>
      <c r="JX628" s="109"/>
      <c r="JY628" s="109"/>
      <c r="JZ628" s="109"/>
      <c r="KA628" s="109"/>
      <c r="KB628" s="109"/>
      <c r="KC628" s="109"/>
      <c r="KD628" s="109"/>
      <c r="KE628" s="109"/>
      <c r="KF628" s="109"/>
      <c r="KG628" s="109"/>
      <c r="KH628" s="109"/>
      <c r="KI628" s="109"/>
      <c r="KJ628" s="109"/>
      <c r="KK628" s="109"/>
      <c r="KL628" s="109"/>
      <c r="KM628" s="109"/>
      <c r="KN628" s="109"/>
      <c r="KO628" s="109"/>
      <c r="KP628" s="109"/>
      <c r="KQ628" s="109"/>
      <c r="KR628" s="109"/>
      <c r="KS628" s="109"/>
      <c r="KT628" s="109"/>
      <c r="KU628" s="109"/>
      <c r="KV628" s="109"/>
      <c r="KW628" s="109"/>
      <c r="KX628" s="109"/>
      <c r="KY628" s="109"/>
      <c r="KZ628" s="109"/>
      <c r="LA628" s="109"/>
      <c r="LB628" s="109"/>
      <c r="LC628" s="109"/>
      <c r="LD628" s="109"/>
      <c r="LE628" s="109"/>
      <c r="LF628" s="109"/>
      <c r="LG628" s="109"/>
      <c r="LH628" s="109"/>
      <c r="LI628" s="109"/>
      <c r="LJ628" s="109"/>
      <c r="LK628" s="109"/>
      <c r="LL628" s="109"/>
      <c r="LM628" s="109"/>
      <c r="LN628" s="109">
        <v>1</v>
      </c>
      <c r="LO628" s="109"/>
      <c r="LP628" s="109"/>
      <c r="LQ628" s="109"/>
      <c r="LR628" s="109"/>
      <c r="LS628" s="109"/>
      <c r="LT628" s="109"/>
      <c r="LU628" s="109"/>
      <c r="LV628" s="109"/>
      <c r="LW628" s="109"/>
      <c r="LX628" s="109"/>
      <c r="LY628" s="109"/>
      <c r="LZ628" s="109"/>
      <c r="MA628" s="109"/>
      <c r="MB628" s="109"/>
      <c r="MC628" s="109"/>
      <c r="MD628" s="109"/>
      <c r="ME628" s="109"/>
      <c r="MF628" s="109"/>
      <c r="MG628" s="109"/>
      <c r="MH628" s="109"/>
      <c r="MI628" s="109"/>
      <c r="MJ628" s="109"/>
      <c r="MK628" s="109"/>
      <c r="ML628" s="109"/>
      <c r="MM628" s="109"/>
      <c r="MN628" s="109"/>
      <c r="MO628" s="109"/>
      <c r="MP628" s="109"/>
      <c r="MQ628" s="109"/>
      <c r="MR628" s="109"/>
      <c r="MS628" s="109"/>
      <c r="MT628" s="109"/>
      <c r="MU628" s="109"/>
      <c r="MV628" s="109"/>
      <c r="MW628" s="109"/>
      <c r="MX628" s="109"/>
      <c r="MY628" s="109"/>
      <c r="MZ628" s="109"/>
      <c r="NA628" s="109"/>
      <c r="NB628" s="109"/>
      <c r="NC628" s="109"/>
      <c r="ND628" s="109"/>
      <c r="NE628" s="109"/>
      <c r="NF628" s="109"/>
      <c r="NG628" s="109"/>
      <c r="NH628" s="109"/>
      <c r="NI628" s="109"/>
      <c r="NJ628" s="109"/>
      <c r="NK628" s="109"/>
      <c r="NL628" s="109"/>
      <c r="NM628" s="109"/>
      <c r="NN628" s="109"/>
      <c r="NO628" s="109"/>
      <c r="NP628" s="109"/>
      <c r="NQ628" s="109"/>
      <c r="NR628" s="109"/>
      <c r="NS628" s="109"/>
      <c r="NT628" s="109"/>
      <c r="NU628" s="109"/>
      <c r="NV628" s="109"/>
      <c r="NW628" s="109"/>
      <c r="NX628" s="109"/>
      <c r="NY628" s="109"/>
      <c r="NZ628" s="109"/>
      <c r="OA628" s="109"/>
      <c r="OB628" s="109"/>
      <c r="OC628" s="109"/>
      <c r="OD628" s="109"/>
      <c r="OE628" s="109"/>
      <c r="OF628" s="109"/>
      <c r="OG628" s="109"/>
      <c r="OH628" s="109"/>
      <c r="OI628" s="109"/>
      <c r="OJ628" s="109"/>
      <c r="OK628" s="109"/>
      <c r="OL628" s="109"/>
      <c r="OM628" s="109"/>
      <c r="ON628" s="109"/>
      <c r="OO628" s="109"/>
      <c r="OP628" s="109"/>
      <c r="OQ628" s="109"/>
      <c r="OR628" s="109"/>
      <c r="OS628" s="109"/>
      <c r="OT628" s="109"/>
      <c r="OU628" s="109"/>
      <c r="OV628" s="109"/>
      <c r="OW628" s="109"/>
      <c r="OX628" s="109"/>
      <c r="OY628" s="109"/>
      <c r="OZ628" s="109"/>
      <c r="PA628" s="109"/>
      <c r="PB628" s="109"/>
      <c r="PC628" s="109"/>
      <c r="PD628" s="109"/>
      <c r="PE628" s="109"/>
      <c r="PF628" s="109"/>
      <c r="PG628" s="109"/>
      <c r="PH628" s="109"/>
      <c r="PI628" s="109"/>
      <c r="PJ628" s="109"/>
      <c r="PK628" s="109"/>
      <c r="PL628" s="109"/>
      <c r="PM628" s="109"/>
      <c r="PN628" s="109"/>
      <c r="PO628" s="109"/>
      <c r="PP628" s="109"/>
      <c r="PQ628" s="109"/>
      <c r="PR628" s="109"/>
      <c r="PS628" s="109"/>
      <c r="PT628" s="109"/>
      <c r="PU628" s="109"/>
      <c r="PV628" s="109"/>
      <c r="PW628" s="109"/>
      <c r="PX628" s="109"/>
      <c r="PY628" s="109"/>
      <c r="PZ628" s="109"/>
      <c r="QA628" s="109"/>
      <c r="QB628" s="109"/>
      <c r="QC628" s="109"/>
      <c r="QD628" s="109"/>
      <c r="QE628" s="109"/>
      <c r="QF628" s="109"/>
      <c r="QG628" s="109"/>
      <c r="QH628" s="109"/>
      <c r="QI628" s="109"/>
      <c r="QJ628" s="109"/>
      <c r="QK628" s="23">
        <f t="shared" si="9"/>
        <v>1</v>
      </c>
      <c r="QL628" s="125"/>
      <c r="QM628" s="125"/>
      <c r="QN628" s="125"/>
      <c r="QO628" s="125"/>
      <c r="QP628" s="125"/>
      <c r="QQ628" s="125"/>
      <c r="QR628" s="125"/>
    </row>
    <row r="629" spans="1:460" s="5" customFormat="1" ht="12.75" customHeight="1" x14ac:dyDescent="0.2">
      <c r="A629" s="52">
        <v>44811</v>
      </c>
      <c r="B629" s="98" t="s">
        <v>242</v>
      </c>
      <c r="C629" s="107"/>
      <c r="D629" s="107"/>
      <c r="E629" s="108"/>
      <c r="F629" s="108"/>
      <c r="G629" s="108"/>
      <c r="H629" s="108"/>
      <c r="I629" s="108"/>
      <c r="J629" s="108"/>
      <c r="K629" s="108"/>
      <c r="L629" s="108"/>
      <c r="M629" s="108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 s="109"/>
      <c r="BD629" s="109"/>
      <c r="BE629" s="109"/>
      <c r="BF629" s="109"/>
      <c r="BG629" s="109"/>
      <c r="BH629" s="109"/>
      <c r="BI629" s="109"/>
      <c r="BJ629" s="109"/>
      <c r="BK629" s="109"/>
      <c r="BL629" s="109"/>
      <c r="BM629" s="109"/>
      <c r="BN629" s="109"/>
      <c r="BO629" s="109"/>
      <c r="BP629" s="109"/>
      <c r="BQ629" s="109"/>
      <c r="BR629" s="109"/>
      <c r="BS629" s="109"/>
      <c r="BT629" s="109"/>
      <c r="BU629" s="109"/>
      <c r="BV629" s="109"/>
      <c r="BW629" s="109"/>
      <c r="BX629" s="109"/>
      <c r="BY629" s="109"/>
      <c r="BZ629" s="109"/>
      <c r="CA629" s="109"/>
      <c r="CB629" s="109"/>
      <c r="CC629" s="109"/>
      <c r="CD629" s="109"/>
      <c r="CE629" s="109"/>
      <c r="CF629" s="109"/>
      <c r="CG629" s="109"/>
      <c r="CH629" s="109"/>
      <c r="CI629" s="109"/>
      <c r="CJ629" s="109"/>
      <c r="CK629" s="109"/>
      <c r="CL629" s="109"/>
      <c r="CM629" s="109"/>
      <c r="CN629" s="109"/>
      <c r="CO629" s="109"/>
      <c r="CP629" s="109"/>
      <c r="CQ629" s="109"/>
      <c r="CR629" s="109"/>
      <c r="CS629" s="109"/>
      <c r="CT629" s="109"/>
      <c r="CU629" s="109"/>
      <c r="CV629" s="109"/>
      <c r="CW629" s="109"/>
      <c r="CX629" s="109"/>
      <c r="CY629" s="109"/>
      <c r="CZ629" s="109"/>
      <c r="DA629" s="109"/>
      <c r="DB629" s="109"/>
      <c r="DC629" s="109"/>
      <c r="DD629" s="109"/>
      <c r="DE629" s="109"/>
      <c r="DF629" s="109"/>
      <c r="DG629" s="109"/>
      <c r="DH629" s="109"/>
      <c r="DI629" s="109"/>
      <c r="DJ629" s="109"/>
      <c r="DK629" s="109"/>
      <c r="DL629" s="109"/>
      <c r="DM629" s="109"/>
      <c r="DN629" s="109"/>
      <c r="DO629" s="109"/>
      <c r="DP629" s="109"/>
      <c r="DQ629" s="109"/>
      <c r="DR629" s="109"/>
      <c r="DS629" s="109"/>
      <c r="DT629" s="109"/>
      <c r="DU629" s="109">
        <v>20</v>
      </c>
      <c r="DV629" s="109"/>
      <c r="DW629" s="109"/>
      <c r="DX629" s="109"/>
      <c r="DY629" s="109"/>
      <c r="DZ629" s="109"/>
      <c r="EA629" s="109"/>
      <c r="EB629" s="109"/>
      <c r="EC629" s="109"/>
      <c r="ED629" s="109"/>
      <c r="EE629" s="109"/>
      <c r="EF629" s="109"/>
      <c r="EG629" s="109"/>
      <c r="EH629" s="109"/>
      <c r="EI629" s="109">
        <v>10</v>
      </c>
      <c r="EJ629" s="109"/>
      <c r="EK629" s="109"/>
      <c r="EL629" s="109"/>
      <c r="EM629" s="109"/>
      <c r="EN629" s="109"/>
      <c r="EO629" s="109"/>
      <c r="EP629" s="109"/>
      <c r="EQ629" s="109"/>
      <c r="ER629" s="109"/>
      <c r="ES629" s="109"/>
      <c r="ET629" s="109"/>
      <c r="EU629" s="109"/>
      <c r="EV629" s="109"/>
      <c r="EW629" s="109"/>
      <c r="EX629" s="109"/>
      <c r="EY629" s="109"/>
      <c r="EZ629" s="109"/>
      <c r="FA629" s="109"/>
      <c r="FB629" s="109"/>
      <c r="FC629" s="109"/>
      <c r="FD629" s="109"/>
      <c r="FE629" s="109"/>
      <c r="FF629" s="109"/>
      <c r="FG629" s="109"/>
      <c r="FH629" s="109"/>
      <c r="FI629" s="109"/>
      <c r="FJ629" s="109"/>
      <c r="FK629" s="109"/>
      <c r="FL629" s="109"/>
      <c r="FM629" s="109"/>
      <c r="FN629" s="109"/>
      <c r="FO629" s="109"/>
      <c r="FP629" s="109"/>
      <c r="FQ629" s="109"/>
      <c r="FR629" s="109"/>
      <c r="FS629" s="109"/>
      <c r="FT629" s="109"/>
      <c r="FU629" s="109"/>
      <c r="FV629" s="109"/>
      <c r="FW629" s="109"/>
      <c r="FX629" s="109"/>
      <c r="FY629" s="109"/>
      <c r="FZ629" s="109"/>
      <c r="GA629" s="109"/>
      <c r="GB629" s="109"/>
      <c r="GC629" s="109"/>
      <c r="GD629" s="109"/>
      <c r="GE629" s="109"/>
      <c r="GF629" s="109"/>
      <c r="GG629" s="109"/>
      <c r="GH629" s="109"/>
      <c r="GI629" s="109"/>
      <c r="GJ629" s="109"/>
      <c r="GK629" s="109"/>
      <c r="GL629" s="109"/>
      <c r="GM629" s="109"/>
      <c r="GN629" s="109"/>
      <c r="GO629" s="109"/>
      <c r="GP629" s="109"/>
      <c r="GQ629" s="109"/>
      <c r="GR629" s="109"/>
      <c r="GS629" s="109"/>
      <c r="GT629" s="109"/>
      <c r="GU629" s="109"/>
      <c r="GV629" s="109"/>
      <c r="GW629" s="109"/>
      <c r="GX629" s="109"/>
      <c r="GY629" s="109"/>
      <c r="GZ629" s="109"/>
      <c r="HA629" s="109"/>
      <c r="HB629" s="109"/>
      <c r="HC629" s="109"/>
      <c r="HD629" s="109"/>
      <c r="HE629" s="109"/>
      <c r="HF629" s="109"/>
      <c r="HG629" s="109"/>
      <c r="HH629" s="109"/>
      <c r="HI629" s="109"/>
      <c r="HJ629" s="109"/>
      <c r="HK629" s="109"/>
      <c r="HL629" s="109"/>
      <c r="HM629" s="109"/>
      <c r="HN629" s="109"/>
      <c r="HO629" s="109"/>
      <c r="HP629" s="109"/>
      <c r="HQ629" s="109"/>
      <c r="HR629" s="109"/>
      <c r="HS629" s="109"/>
      <c r="HT629" s="109"/>
      <c r="HU629" s="109"/>
      <c r="HV629" s="109"/>
      <c r="HW629" s="109"/>
      <c r="HX629" s="109"/>
      <c r="HY629" s="109"/>
      <c r="HZ629" s="109"/>
      <c r="IA629" s="109"/>
      <c r="IB629" s="109"/>
      <c r="IC629" s="109"/>
      <c r="ID629" s="109"/>
      <c r="IE629" s="109"/>
      <c r="IF629" s="109"/>
      <c r="IG629" s="109"/>
      <c r="IH629" s="109"/>
      <c r="II629" s="109"/>
      <c r="IJ629" s="109"/>
      <c r="IK629" s="109"/>
      <c r="IL629" s="109"/>
      <c r="IM629" s="109"/>
      <c r="IN629" s="109"/>
      <c r="IO629" s="109"/>
      <c r="IP629" s="109"/>
      <c r="IQ629" s="109"/>
      <c r="IR629" s="109"/>
      <c r="IS629" s="109"/>
      <c r="IT629" s="109"/>
      <c r="IU629" s="109"/>
      <c r="IV629" s="109"/>
      <c r="IW629" s="109"/>
      <c r="IX629" s="109"/>
      <c r="IY629" s="109"/>
      <c r="IZ629" s="109"/>
      <c r="JA629" s="109"/>
      <c r="JB629" s="109"/>
      <c r="JC629" s="109"/>
      <c r="JD629" s="109"/>
      <c r="JE629" s="109"/>
      <c r="JF629" s="109"/>
      <c r="JG629" s="109"/>
      <c r="JH629" s="109"/>
      <c r="JI629" s="109"/>
      <c r="JJ629" s="109"/>
      <c r="JK629" s="109"/>
      <c r="JL629" s="109"/>
      <c r="JM629" s="109"/>
      <c r="JN629" s="109"/>
      <c r="JO629" s="109"/>
      <c r="JP629" s="109"/>
      <c r="JQ629" s="109"/>
      <c r="JR629" s="109"/>
      <c r="JS629" s="109"/>
      <c r="JT629" s="109"/>
      <c r="JU629" s="109"/>
      <c r="JV629" s="109"/>
      <c r="JW629" s="109"/>
      <c r="JX629" s="109"/>
      <c r="JY629" s="109"/>
      <c r="JZ629" s="109"/>
      <c r="KA629" s="109"/>
      <c r="KB629" s="109"/>
      <c r="KC629" s="109"/>
      <c r="KD629" s="109"/>
      <c r="KE629" s="109"/>
      <c r="KF629" s="109"/>
      <c r="KG629" s="109"/>
      <c r="KH629" s="109"/>
      <c r="KI629" s="109"/>
      <c r="KJ629" s="109"/>
      <c r="KK629" s="109"/>
      <c r="KL629" s="109"/>
      <c r="KM629" s="109"/>
      <c r="KN629" s="109"/>
      <c r="KO629" s="109"/>
      <c r="KP629" s="109"/>
      <c r="KQ629" s="109"/>
      <c r="KR629" s="109"/>
      <c r="KS629" s="109"/>
      <c r="KT629" s="109"/>
      <c r="KU629" s="109"/>
      <c r="KV629" s="109"/>
      <c r="KW629" s="109"/>
      <c r="KX629" s="109"/>
      <c r="KY629" s="109"/>
      <c r="KZ629" s="109"/>
      <c r="LA629" s="109"/>
      <c r="LB629" s="109"/>
      <c r="LC629" s="109">
        <v>20</v>
      </c>
      <c r="LD629" s="109"/>
      <c r="LE629" s="109"/>
      <c r="LF629" s="109"/>
      <c r="LG629" s="109"/>
      <c r="LH629" s="109"/>
      <c r="LI629" s="109"/>
      <c r="LJ629" s="109"/>
      <c r="LK629" s="109"/>
      <c r="LL629" s="109"/>
      <c r="LM629" s="109">
        <v>20</v>
      </c>
      <c r="LN629" s="109"/>
      <c r="LO629" s="109"/>
      <c r="LP629" s="109"/>
      <c r="LQ629" s="109"/>
      <c r="LR629" s="109"/>
      <c r="LS629" s="109"/>
      <c r="LT629" s="109"/>
      <c r="LU629" s="109"/>
      <c r="LV629" s="109"/>
      <c r="LW629" s="109"/>
      <c r="LX629" s="109"/>
      <c r="LY629" s="109"/>
      <c r="LZ629" s="109"/>
      <c r="MA629" s="109"/>
      <c r="MB629" s="109"/>
      <c r="MC629" s="109"/>
      <c r="MD629" s="109"/>
      <c r="ME629" s="109"/>
      <c r="MF629" s="109"/>
      <c r="MG629" s="109"/>
      <c r="MH629" s="109"/>
      <c r="MI629" s="109"/>
      <c r="MJ629" s="109"/>
      <c r="MK629" s="109"/>
      <c r="ML629" s="109"/>
      <c r="MM629" s="109"/>
      <c r="MN629" s="109"/>
      <c r="MO629" s="109"/>
      <c r="MP629" s="109"/>
      <c r="MQ629" s="109"/>
      <c r="MR629" s="109"/>
      <c r="MS629" s="109"/>
      <c r="MT629" s="109"/>
      <c r="MU629" s="109"/>
      <c r="MV629" s="109"/>
      <c r="MW629" s="109"/>
      <c r="MX629" s="109"/>
      <c r="MY629" s="109"/>
      <c r="MZ629" s="109"/>
      <c r="NA629" s="109"/>
      <c r="NB629" s="109"/>
      <c r="NC629" s="109"/>
      <c r="ND629" s="109"/>
      <c r="NE629" s="109"/>
      <c r="NF629" s="109"/>
      <c r="NG629" s="109"/>
      <c r="NH629" s="109"/>
      <c r="NI629" s="109"/>
      <c r="NJ629" s="109"/>
      <c r="NK629" s="109"/>
      <c r="NL629" s="109"/>
      <c r="NM629" s="109"/>
      <c r="NN629" s="109"/>
      <c r="NO629" s="109"/>
      <c r="NP629" s="109"/>
      <c r="NQ629" s="109"/>
      <c r="NR629" s="109"/>
      <c r="NS629" s="109"/>
      <c r="NT629" s="109"/>
      <c r="NU629" s="109"/>
      <c r="NV629" s="109"/>
      <c r="NW629" s="109"/>
      <c r="NX629" s="109"/>
      <c r="NY629" s="109"/>
      <c r="NZ629" s="109"/>
      <c r="OA629" s="109"/>
      <c r="OB629" s="109"/>
      <c r="OC629" s="109"/>
      <c r="OD629" s="109"/>
      <c r="OE629" s="109"/>
      <c r="OF629" s="109"/>
      <c r="OG629" s="109"/>
      <c r="OH629" s="109"/>
      <c r="OI629" s="109"/>
      <c r="OJ629" s="109"/>
      <c r="OK629" s="109"/>
      <c r="OL629" s="109"/>
      <c r="OM629" s="109"/>
      <c r="ON629" s="109"/>
      <c r="OO629" s="109"/>
      <c r="OP629" s="109"/>
      <c r="OQ629" s="109"/>
      <c r="OR629" s="109"/>
      <c r="OS629" s="109"/>
      <c r="OT629" s="109"/>
      <c r="OU629" s="109"/>
      <c r="OV629" s="109"/>
      <c r="OW629" s="109"/>
      <c r="OX629" s="109"/>
      <c r="OY629" s="109"/>
      <c r="OZ629" s="109"/>
      <c r="PA629" s="109"/>
      <c r="PB629" s="109"/>
      <c r="PC629" s="109"/>
      <c r="PD629" s="109"/>
      <c r="PE629" s="109"/>
      <c r="PF629" s="109"/>
      <c r="PG629" s="109"/>
      <c r="PH629" s="109"/>
      <c r="PI629" s="109"/>
      <c r="PJ629" s="109"/>
      <c r="PK629" s="109">
        <v>10</v>
      </c>
      <c r="PL629" s="109">
        <v>10</v>
      </c>
      <c r="PM629" s="109"/>
      <c r="PN629" s="109"/>
      <c r="PO629" s="109"/>
      <c r="PP629" s="109"/>
      <c r="PQ629" s="109"/>
      <c r="PR629" s="109"/>
      <c r="PS629" s="109"/>
      <c r="PT629" s="109"/>
      <c r="PU629" s="109"/>
      <c r="PV629" s="109"/>
      <c r="PW629" s="109"/>
      <c r="PX629" s="109"/>
      <c r="PY629" s="109"/>
      <c r="PZ629" s="109"/>
      <c r="QA629" s="109"/>
      <c r="QB629" s="109"/>
      <c r="QC629" s="109"/>
      <c r="QD629" s="109"/>
      <c r="QE629" s="109"/>
      <c r="QF629" s="109"/>
      <c r="QG629" s="109"/>
      <c r="QH629" s="109"/>
      <c r="QI629" s="109"/>
      <c r="QJ629" s="109"/>
      <c r="QK629" s="23">
        <f t="shared" si="9"/>
        <v>90</v>
      </c>
      <c r="QL629" s="125"/>
      <c r="QM629" s="125"/>
      <c r="QN629" s="125"/>
      <c r="QO629" s="125"/>
      <c r="QP629" s="125"/>
      <c r="QQ629" s="125"/>
      <c r="QR629" s="125"/>
    </row>
    <row r="630" spans="1:460" s="5" customFormat="1" ht="12.75" customHeight="1" x14ac:dyDescent="0.2">
      <c r="A630" s="52">
        <v>44811</v>
      </c>
      <c r="B630" s="98" t="s">
        <v>52</v>
      </c>
      <c r="C630" s="107"/>
      <c r="D630" s="107"/>
      <c r="E630" s="108"/>
      <c r="F630" s="108"/>
      <c r="G630" s="108"/>
      <c r="H630" s="108"/>
      <c r="I630" s="108"/>
      <c r="J630" s="108"/>
      <c r="K630" s="108"/>
      <c r="L630" s="108"/>
      <c r="M630" s="108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 s="109"/>
      <c r="BD630" s="109"/>
      <c r="BE630" s="109"/>
      <c r="BF630" s="109"/>
      <c r="BG630" s="109"/>
      <c r="BH630" s="109"/>
      <c r="BI630" s="109"/>
      <c r="BJ630" s="109"/>
      <c r="BK630" s="109"/>
      <c r="BL630" s="109"/>
      <c r="BM630" s="109"/>
      <c r="BN630" s="109"/>
      <c r="BO630" s="109"/>
      <c r="BP630" s="109"/>
      <c r="BQ630" s="109"/>
      <c r="BR630" s="109"/>
      <c r="BS630" s="109"/>
      <c r="BT630" s="109"/>
      <c r="BU630" s="109"/>
      <c r="BV630" s="109"/>
      <c r="BW630" s="109"/>
      <c r="BX630" s="109"/>
      <c r="BY630" s="109"/>
      <c r="BZ630" s="109"/>
      <c r="CA630" s="109"/>
      <c r="CB630" s="109"/>
      <c r="CC630" s="109"/>
      <c r="CD630" s="109"/>
      <c r="CE630" s="109"/>
      <c r="CF630" s="109"/>
      <c r="CG630" s="109"/>
      <c r="CH630" s="109"/>
      <c r="CI630" s="109"/>
      <c r="CJ630" s="109"/>
      <c r="CK630" s="109"/>
      <c r="CL630" s="109"/>
      <c r="CM630" s="109"/>
      <c r="CN630" s="109"/>
      <c r="CO630" s="109"/>
      <c r="CP630" s="109"/>
      <c r="CQ630" s="109"/>
      <c r="CR630" s="109"/>
      <c r="CS630" s="109"/>
      <c r="CT630" s="109"/>
      <c r="CU630" s="109"/>
      <c r="CV630" s="109"/>
      <c r="CW630" s="109"/>
      <c r="CX630" s="109"/>
      <c r="CY630" s="109"/>
      <c r="CZ630" s="109"/>
      <c r="DA630" s="109"/>
      <c r="DB630" s="109"/>
      <c r="DC630" s="109"/>
      <c r="DD630" s="109"/>
      <c r="DE630" s="109"/>
      <c r="DF630" s="109"/>
      <c r="DG630" s="109"/>
      <c r="DH630" s="109"/>
      <c r="DI630" s="109"/>
      <c r="DJ630" s="109"/>
      <c r="DK630" s="109"/>
      <c r="DL630" s="109"/>
      <c r="DM630" s="109"/>
      <c r="DN630" s="109"/>
      <c r="DO630" s="109"/>
      <c r="DP630" s="109"/>
      <c r="DQ630" s="109"/>
      <c r="DR630" s="109"/>
      <c r="DS630" s="109"/>
      <c r="DT630" s="109"/>
      <c r="DU630" s="109"/>
      <c r="DV630" s="109"/>
      <c r="DW630" s="109"/>
      <c r="DX630" s="109"/>
      <c r="DY630" s="109"/>
      <c r="DZ630" s="109"/>
      <c r="EA630" s="109"/>
      <c r="EB630" s="109"/>
      <c r="EC630" s="109"/>
      <c r="ED630" s="109"/>
      <c r="EE630" s="109"/>
      <c r="EF630" s="109"/>
      <c r="EG630" s="109"/>
      <c r="EH630" s="109"/>
      <c r="EI630" s="109"/>
      <c r="EJ630" s="109"/>
      <c r="EK630" s="109"/>
      <c r="EL630" s="109"/>
      <c r="EM630" s="109"/>
      <c r="EN630" s="109"/>
      <c r="EO630" s="109"/>
      <c r="EP630" s="109"/>
      <c r="EQ630" s="109"/>
      <c r="ER630" s="109"/>
      <c r="ES630" s="109"/>
      <c r="ET630" s="109"/>
      <c r="EU630" s="109"/>
      <c r="EV630" s="109"/>
      <c r="EW630" s="109"/>
      <c r="EX630" s="109"/>
      <c r="EY630" s="109"/>
      <c r="EZ630" s="109"/>
      <c r="FA630" s="109"/>
      <c r="FB630" s="109"/>
      <c r="FC630" s="109"/>
      <c r="FD630" s="109"/>
      <c r="FE630" s="109"/>
      <c r="FF630" s="109"/>
      <c r="FG630" s="109"/>
      <c r="FH630" s="109"/>
      <c r="FI630" s="109"/>
      <c r="FJ630" s="109"/>
      <c r="FK630" s="109"/>
      <c r="FL630" s="109"/>
      <c r="FM630" s="109"/>
      <c r="FN630" s="109"/>
      <c r="FO630" s="109"/>
      <c r="FP630" s="109"/>
      <c r="FQ630" s="109"/>
      <c r="FR630" s="109"/>
      <c r="FS630" s="109"/>
      <c r="FT630" s="109"/>
      <c r="FU630" s="109"/>
      <c r="FV630" s="109"/>
      <c r="FW630" s="109"/>
      <c r="FX630" s="109"/>
      <c r="FY630" s="109"/>
      <c r="FZ630" s="109"/>
      <c r="GA630" s="109"/>
      <c r="GB630" s="109"/>
      <c r="GC630" s="109"/>
      <c r="GD630" s="109"/>
      <c r="GE630" s="109"/>
      <c r="GF630" s="109"/>
      <c r="GG630" s="109"/>
      <c r="GH630" s="109"/>
      <c r="GI630" s="109"/>
      <c r="GJ630" s="109"/>
      <c r="GK630" s="109"/>
      <c r="GL630" s="109"/>
      <c r="GM630" s="109"/>
      <c r="GN630" s="109"/>
      <c r="GO630" s="109"/>
      <c r="GP630" s="109"/>
      <c r="GQ630" s="109"/>
      <c r="GR630" s="109"/>
      <c r="GS630" s="109"/>
      <c r="GT630" s="109"/>
      <c r="GU630" s="109"/>
      <c r="GV630" s="109"/>
      <c r="GW630" s="109"/>
      <c r="GX630" s="109"/>
      <c r="GY630" s="109"/>
      <c r="GZ630" s="109"/>
      <c r="HA630" s="109"/>
      <c r="HB630" s="109"/>
      <c r="HC630" s="109"/>
      <c r="HD630" s="109"/>
      <c r="HE630" s="109"/>
      <c r="HF630" s="109"/>
      <c r="HG630" s="109"/>
      <c r="HH630" s="109"/>
      <c r="HI630" s="109"/>
      <c r="HJ630" s="109"/>
      <c r="HK630" s="109"/>
      <c r="HL630" s="109"/>
      <c r="HM630" s="109"/>
      <c r="HN630" s="109"/>
      <c r="HO630" s="109"/>
      <c r="HP630" s="109"/>
      <c r="HQ630" s="109"/>
      <c r="HR630" s="109"/>
      <c r="HS630" s="109"/>
      <c r="HT630" s="109"/>
      <c r="HU630" s="109"/>
      <c r="HV630" s="109"/>
      <c r="HW630" s="109"/>
      <c r="HX630" s="109"/>
      <c r="HY630" s="109"/>
      <c r="HZ630" s="109"/>
      <c r="IA630" s="109"/>
      <c r="IB630" s="109"/>
      <c r="IC630" s="109"/>
      <c r="ID630" s="109"/>
      <c r="IE630" s="109">
        <v>20</v>
      </c>
      <c r="IF630" s="109"/>
      <c r="IG630" s="109"/>
      <c r="IH630" s="109"/>
      <c r="II630" s="109"/>
      <c r="IJ630" s="109"/>
      <c r="IK630" s="109"/>
      <c r="IL630" s="109"/>
      <c r="IM630" s="109"/>
      <c r="IN630" s="109"/>
      <c r="IO630" s="109"/>
      <c r="IP630" s="109"/>
      <c r="IQ630" s="109"/>
      <c r="IR630" s="109"/>
      <c r="IS630" s="109"/>
      <c r="IT630" s="109"/>
      <c r="IU630" s="109"/>
      <c r="IV630" s="109"/>
      <c r="IW630" s="109"/>
      <c r="IX630" s="109"/>
      <c r="IY630" s="109"/>
      <c r="IZ630" s="109"/>
      <c r="JA630" s="109"/>
      <c r="JB630" s="109"/>
      <c r="JC630" s="109"/>
      <c r="JD630" s="109"/>
      <c r="JE630" s="109"/>
      <c r="JF630" s="109"/>
      <c r="JG630" s="109"/>
      <c r="JH630" s="109"/>
      <c r="JI630" s="109"/>
      <c r="JJ630" s="109"/>
      <c r="JK630" s="109"/>
      <c r="JL630" s="109"/>
      <c r="JM630" s="109"/>
      <c r="JN630" s="109"/>
      <c r="JO630" s="109"/>
      <c r="JP630" s="109"/>
      <c r="JQ630" s="109"/>
      <c r="JR630" s="109"/>
      <c r="JS630" s="109"/>
      <c r="JT630" s="109"/>
      <c r="JU630" s="109"/>
      <c r="JV630" s="109"/>
      <c r="JW630" s="109"/>
      <c r="JX630" s="109"/>
      <c r="JY630" s="109"/>
      <c r="JZ630" s="109"/>
      <c r="KA630" s="109"/>
      <c r="KB630" s="109"/>
      <c r="KC630" s="109"/>
      <c r="KD630" s="109"/>
      <c r="KE630" s="109"/>
      <c r="KF630" s="109"/>
      <c r="KG630" s="109"/>
      <c r="KH630" s="109"/>
      <c r="KI630" s="109"/>
      <c r="KJ630" s="109"/>
      <c r="KK630" s="109"/>
      <c r="KL630" s="109"/>
      <c r="KM630" s="109"/>
      <c r="KN630" s="109"/>
      <c r="KO630" s="109"/>
      <c r="KP630" s="109"/>
      <c r="KQ630" s="109"/>
      <c r="KR630" s="109"/>
      <c r="KS630" s="109"/>
      <c r="KT630" s="109"/>
      <c r="KU630" s="109"/>
      <c r="KV630" s="109"/>
      <c r="KW630" s="109"/>
      <c r="KX630" s="109"/>
      <c r="KY630" s="109"/>
      <c r="KZ630" s="109"/>
      <c r="LA630" s="109"/>
      <c r="LB630" s="109"/>
      <c r="LC630" s="109"/>
      <c r="LD630" s="109"/>
      <c r="LE630" s="109"/>
      <c r="LF630" s="109"/>
      <c r="LG630" s="109"/>
      <c r="LH630" s="109"/>
      <c r="LI630" s="109"/>
      <c r="LJ630" s="109"/>
      <c r="LK630" s="109"/>
      <c r="LL630" s="109"/>
      <c r="LM630" s="109"/>
      <c r="LN630" s="109"/>
      <c r="LO630" s="109"/>
      <c r="LP630" s="109"/>
      <c r="LQ630" s="109"/>
      <c r="LR630" s="109"/>
      <c r="LS630" s="109"/>
      <c r="LT630" s="109"/>
      <c r="LU630" s="109"/>
      <c r="LV630" s="109"/>
      <c r="LW630" s="109"/>
      <c r="LX630" s="109"/>
      <c r="LY630" s="109"/>
      <c r="LZ630" s="109"/>
      <c r="MA630" s="109"/>
      <c r="MB630" s="109"/>
      <c r="MC630" s="109"/>
      <c r="MD630" s="109"/>
      <c r="ME630" s="109"/>
      <c r="MF630" s="109"/>
      <c r="MG630" s="109"/>
      <c r="MH630" s="109"/>
      <c r="MI630" s="109"/>
      <c r="MJ630" s="109"/>
      <c r="MK630" s="109"/>
      <c r="ML630" s="109"/>
      <c r="MM630" s="109"/>
      <c r="MN630" s="109"/>
      <c r="MO630" s="109"/>
      <c r="MP630" s="109"/>
      <c r="MQ630" s="109"/>
      <c r="MR630" s="109"/>
      <c r="MS630" s="109"/>
      <c r="MT630" s="109"/>
      <c r="MU630" s="109"/>
      <c r="MV630" s="109"/>
      <c r="MW630" s="109"/>
      <c r="MX630" s="109"/>
      <c r="MY630" s="109"/>
      <c r="MZ630" s="109"/>
      <c r="NA630" s="109"/>
      <c r="NB630" s="109"/>
      <c r="NC630" s="109"/>
      <c r="ND630" s="109"/>
      <c r="NE630" s="109"/>
      <c r="NF630" s="109"/>
      <c r="NG630" s="109"/>
      <c r="NH630" s="109"/>
      <c r="NI630" s="109"/>
      <c r="NJ630" s="109"/>
      <c r="NK630" s="109"/>
      <c r="NL630" s="109"/>
      <c r="NM630" s="109"/>
      <c r="NN630" s="109"/>
      <c r="NO630" s="109"/>
      <c r="NP630" s="109"/>
      <c r="NQ630" s="109"/>
      <c r="NR630" s="109"/>
      <c r="NS630" s="109"/>
      <c r="NT630" s="109"/>
      <c r="NU630" s="109"/>
      <c r="NV630" s="109"/>
      <c r="NW630" s="109"/>
      <c r="NX630" s="109"/>
      <c r="NY630" s="109"/>
      <c r="NZ630" s="109"/>
      <c r="OA630" s="109"/>
      <c r="OB630" s="109"/>
      <c r="OC630" s="109"/>
      <c r="OD630" s="109"/>
      <c r="OE630" s="109"/>
      <c r="OF630" s="109"/>
      <c r="OG630" s="109"/>
      <c r="OH630" s="109"/>
      <c r="OI630" s="109"/>
      <c r="OJ630" s="109"/>
      <c r="OK630" s="109"/>
      <c r="OL630" s="109"/>
      <c r="OM630" s="109"/>
      <c r="ON630" s="109"/>
      <c r="OO630" s="109"/>
      <c r="OP630" s="109"/>
      <c r="OQ630" s="109"/>
      <c r="OR630" s="109"/>
      <c r="OS630" s="109"/>
      <c r="OT630" s="109"/>
      <c r="OU630" s="109"/>
      <c r="OV630" s="109"/>
      <c r="OW630" s="109"/>
      <c r="OX630" s="109"/>
      <c r="OY630" s="109"/>
      <c r="OZ630" s="109"/>
      <c r="PA630" s="109"/>
      <c r="PB630" s="109"/>
      <c r="PC630" s="109"/>
      <c r="PD630" s="109"/>
      <c r="PE630" s="109"/>
      <c r="PF630" s="109"/>
      <c r="PG630" s="109"/>
      <c r="PH630" s="109"/>
      <c r="PI630" s="109"/>
      <c r="PJ630" s="109"/>
      <c r="PK630" s="109"/>
      <c r="PL630" s="109"/>
      <c r="PM630" s="109"/>
      <c r="PN630" s="109"/>
      <c r="PO630" s="109"/>
      <c r="PP630" s="109"/>
      <c r="PQ630" s="109"/>
      <c r="PR630" s="109"/>
      <c r="PS630" s="109"/>
      <c r="PT630" s="109"/>
      <c r="PU630" s="109"/>
      <c r="PV630" s="109"/>
      <c r="PW630" s="109"/>
      <c r="PX630" s="109"/>
      <c r="PY630" s="109"/>
      <c r="PZ630" s="109"/>
      <c r="QA630" s="109"/>
      <c r="QB630" s="109"/>
      <c r="QC630" s="109"/>
      <c r="QD630" s="109"/>
      <c r="QE630" s="109"/>
      <c r="QF630" s="109"/>
      <c r="QG630" s="109"/>
      <c r="QH630" s="109"/>
      <c r="QI630" s="109"/>
      <c r="QJ630" s="109"/>
      <c r="QK630" s="23">
        <f t="shared" si="9"/>
        <v>20</v>
      </c>
      <c r="QL630" s="125"/>
      <c r="QM630" s="125"/>
      <c r="QN630" s="125"/>
      <c r="QO630" s="125"/>
      <c r="QP630" s="125"/>
      <c r="QQ630" s="125"/>
      <c r="QR630" s="125"/>
    </row>
    <row r="631" spans="1:460" s="5" customFormat="1" ht="12.75" customHeight="1" x14ac:dyDescent="0.2">
      <c r="A631" s="52">
        <v>44811</v>
      </c>
      <c r="B631" s="98" t="s">
        <v>52</v>
      </c>
      <c r="C631" s="107"/>
      <c r="D631" s="107"/>
      <c r="E631" s="108"/>
      <c r="F631" s="108"/>
      <c r="G631" s="108"/>
      <c r="H631" s="108"/>
      <c r="I631" s="108"/>
      <c r="J631" s="108"/>
      <c r="K631" s="108"/>
      <c r="L631" s="108"/>
      <c r="M631" s="108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 s="109"/>
      <c r="BD631" s="109"/>
      <c r="BE631" s="109"/>
      <c r="BF631" s="109"/>
      <c r="BG631" s="109"/>
      <c r="BH631" s="109"/>
      <c r="BI631" s="109"/>
      <c r="BJ631" s="109"/>
      <c r="BK631" s="109"/>
      <c r="BL631" s="109"/>
      <c r="BM631" s="109"/>
      <c r="BN631" s="109"/>
      <c r="BO631" s="109"/>
      <c r="BP631" s="109"/>
      <c r="BQ631" s="109"/>
      <c r="BR631" s="109"/>
      <c r="BS631" s="109"/>
      <c r="BT631" s="109"/>
      <c r="BU631" s="109"/>
      <c r="BV631" s="109"/>
      <c r="BW631" s="109"/>
      <c r="BX631" s="109"/>
      <c r="BY631" s="109"/>
      <c r="BZ631" s="109"/>
      <c r="CA631" s="109"/>
      <c r="CB631" s="109"/>
      <c r="CC631" s="109"/>
      <c r="CD631" s="109"/>
      <c r="CE631" s="109"/>
      <c r="CF631" s="109"/>
      <c r="CG631" s="109"/>
      <c r="CH631" s="109"/>
      <c r="CI631" s="109"/>
      <c r="CJ631" s="109"/>
      <c r="CK631" s="109"/>
      <c r="CL631" s="109"/>
      <c r="CM631" s="109"/>
      <c r="CN631" s="109"/>
      <c r="CO631" s="109"/>
      <c r="CP631" s="109"/>
      <c r="CQ631" s="109"/>
      <c r="CR631" s="109"/>
      <c r="CS631" s="109"/>
      <c r="CT631" s="109"/>
      <c r="CU631" s="109"/>
      <c r="CV631" s="109"/>
      <c r="CW631" s="109"/>
      <c r="CX631" s="109"/>
      <c r="CY631" s="109"/>
      <c r="CZ631" s="109"/>
      <c r="DA631" s="109"/>
      <c r="DB631" s="109"/>
      <c r="DC631" s="109"/>
      <c r="DD631" s="109"/>
      <c r="DE631" s="109"/>
      <c r="DF631" s="109"/>
      <c r="DG631" s="109"/>
      <c r="DH631" s="109"/>
      <c r="DI631" s="109"/>
      <c r="DJ631" s="109"/>
      <c r="DK631" s="109"/>
      <c r="DL631" s="109"/>
      <c r="DM631" s="109"/>
      <c r="DN631" s="109"/>
      <c r="DO631" s="109"/>
      <c r="DP631" s="109"/>
      <c r="DQ631" s="109"/>
      <c r="DR631" s="109"/>
      <c r="DS631" s="109"/>
      <c r="DT631" s="109"/>
      <c r="DU631" s="109"/>
      <c r="DV631" s="109"/>
      <c r="DW631" s="109"/>
      <c r="DX631" s="109"/>
      <c r="DY631" s="109"/>
      <c r="DZ631" s="109"/>
      <c r="EA631" s="109"/>
      <c r="EB631" s="109"/>
      <c r="EC631" s="109"/>
      <c r="ED631" s="109"/>
      <c r="EE631" s="109"/>
      <c r="EF631" s="109"/>
      <c r="EG631" s="109"/>
      <c r="EH631" s="109"/>
      <c r="EI631" s="109">
        <v>60</v>
      </c>
      <c r="EJ631" s="109"/>
      <c r="EK631" s="109"/>
      <c r="EL631" s="109"/>
      <c r="EM631" s="109"/>
      <c r="EN631" s="109"/>
      <c r="EO631" s="109"/>
      <c r="EP631" s="109"/>
      <c r="EQ631" s="109"/>
      <c r="ER631" s="109"/>
      <c r="ES631" s="109"/>
      <c r="ET631" s="109"/>
      <c r="EU631" s="109"/>
      <c r="EV631" s="109"/>
      <c r="EW631" s="109"/>
      <c r="EX631" s="109"/>
      <c r="EY631" s="109"/>
      <c r="EZ631" s="109"/>
      <c r="FA631" s="109"/>
      <c r="FB631" s="109"/>
      <c r="FC631" s="109"/>
      <c r="FD631" s="109"/>
      <c r="FE631" s="109"/>
      <c r="FF631" s="109"/>
      <c r="FG631" s="109"/>
      <c r="FH631" s="109"/>
      <c r="FI631" s="109"/>
      <c r="FJ631" s="109"/>
      <c r="FK631" s="109"/>
      <c r="FL631" s="109"/>
      <c r="FM631" s="109"/>
      <c r="FN631" s="109"/>
      <c r="FO631" s="109"/>
      <c r="FP631" s="109"/>
      <c r="FQ631" s="109"/>
      <c r="FR631" s="109"/>
      <c r="FS631" s="109"/>
      <c r="FT631" s="109"/>
      <c r="FU631" s="109"/>
      <c r="FV631" s="109"/>
      <c r="FW631" s="109"/>
      <c r="FX631" s="109"/>
      <c r="FY631" s="109"/>
      <c r="FZ631" s="109"/>
      <c r="GA631" s="109"/>
      <c r="GB631" s="109"/>
      <c r="GC631" s="109"/>
      <c r="GD631" s="109"/>
      <c r="GE631" s="109"/>
      <c r="GF631" s="109"/>
      <c r="GG631" s="109"/>
      <c r="GH631" s="109"/>
      <c r="GI631" s="109"/>
      <c r="GJ631" s="109"/>
      <c r="GK631" s="109"/>
      <c r="GL631" s="109"/>
      <c r="GM631" s="109"/>
      <c r="GN631" s="109"/>
      <c r="GO631" s="109"/>
      <c r="GP631" s="109"/>
      <c r="GQ631" s="109"/>
      <c r="GR631" s="109"/>
      <c r="GS631" s="109"/>
      <c r="GT631" s="109"/>
      <c r="GU631" s="109"/>
      <c r="GV631" s="109"/>
      <c r="GW631" s="109"/>
      <c r="GX631" s="109"/>
      <c r="GY631" s="109"/>
      <c r="GZ631" s="109"/>
      <c r="HA631" s="109"/>
      <c r="HB631" s="109"/>
      <c r="HC631" s="109"/>
      <c r="HD631" s="109"/>
      <c r="HE631" s="109"/>
      <c r="HF631" s="109"/>
      <c r="HG631" s="109"/>
      <c r="HH631" s="109"/>
      <c r="HI631" s="109"/>
      <c r="HJ631" s="109"/>
      <c r="HK631" s="109"/>
      <c r="HL631" s="109"/>
      <c r="HM631" s="109"/>
      <c r="HN631" s="109"/>
      <c r="HO631" s="109"/>
      <c r="HP631" s="109"/>
      <c r="HQ631" s="109"/>
      <c r="HR631" s="109"/>
      <c r="HS631" s="109"/>
      <c r="HT631" s="109"/>
      <c r="HU631" s="109"/>
      <c r="HV631" s="109"/>
      <c r="HW631" s="109"/>
      <c r="HX631" s="109"/>
      <c r="HY631" s="109"/>
      <c r="HZ631" s="109"/>
      <c r="IA631" s="109"/>
      <c r="IB631" s="109"/>
      <c r="IC631" s="109"/>
      <c r="ID631" s="109"/>
      <c r="IE631" s="109"/>
      <c r="IF631" s="109"/>
      <c r="IG631" s="109"/>
      <c r="IH631" s="109"/>
      <c r="II631" s="109"/>
      <c r="IJ631" s="109"/>
      <c r="IK631" s="109"/>
      <c r="IL631" s="109"/>
      <c r="IM631" s="109"/>
      <c r="IN631" s="109"/>
      <c r="IO631" s="109"/>
      <c r="IP631" s="109"/>
      <c r="IQ631" s="109"/>
      <c r="IR631" s="109"/>
      <c r="IS631" s="109"/>
      <c r="IT631" s="109"/>
      <c r="IU631" s="109"/>
      <c r="IV631" s="109"/>
      <c r="IW631" s="109"/>
      <c r="IX631" s="109"/>
      <c r="IY631" s="109"/>
      <c r="IZ631" s="109"/>
      <c r="JA631" s="109"/>
      <c r="JB631" s="109"/>
      <c r="JC631" s="109"/>
      <c r="JD631" s="109"/>
      <c r="JE631" s="109"/>
      <c r="JF631" s="109"/>
      <c r="JG631" s="109"/>
      <c r="JH631" s="109"/>
      <c r="JI631" s="109"/>
      <c r="JJ631" s="109"/>
      <c r="JK631" s="109"/>
      <c r="JL631" s="109"/>
      <c r="JM631" s="109"/>
      <c r="JN631" s="109"/>
      <c r="JO631" s="109"/>
      <c r="JP631" s="109"/>
      <c r="JQ631" s="109"/>
      <c r="JR631" s="109"/>
      <c r="JS631" s="109"/>
      <c r="JT631" s="109"/>
      <c r="JU631" s="109"/>
      <c r="JV631" s="109"/>
      <c r="JW631" s="109"/>
      <c r="JX631" s="109"/>
      <c r="JY631" s="109"/>
      <c r="JZ631" s="109"/>
      <c r="KA631" s="109"/>
      <c r="KB631" s="109"/>
      <c r="KC631" s="109"/>
      <c r="KD631" s="109"/>
      <c r="KE631" s="109"/>
      <c r="KF631" s="109"/>
      <c r="KG631" s="109"/>
      <c r="KH631" s="109"/>
      <c r="KI631" s="109"/>
      <c r="KJ631" s="109"/>
      <c r="KK631" s="109"/>
      <c r="KL631" s="109"/>
      <c r="KM631" s="109"/>
      <c r="KN631" s="109"/>
      <c r="KO631" s="109"/>
      <c r="KP631" s="109"/>
      <c r="KQ631" s="109"/>
      <c r="KR631" s="109"/>
      <c r="KS631" s="109"/>
      <c r="KT631" s="109"/>
      <c r="KU631" s="109"/>
      <c r="KV631" s="109"/>
      <c r="KW631" s="109"/>
      <c r="KX631" s="109"/>
      <c r="KY631" s="109"/>
      <c r="KZ631" s="109"/>
      <c r="LA631" s="109"/>
      <c r="LB631" s="109"/>
      <c r="LC631" s="109"/>
      <c r="LD631" s="109"/>
      <c r="LE631" s="109"/>
      <c r="LF631" s="109"/>
      <c r="LG631" s="109"/>
      <c r="LH631" s="109"/>
      <c r="LI631" s="109"/>
      <c r="LJ631" s="109"/>
      <c r="LK631" s="109"/>
      <c r="LL631" s="109"/>
      <c r="LM631" s="109"/>
      <c r="LN631" s="109"/>
      <c r="LO631" s="109"/>
      <c r="LP631" s="109"/>
      <c r="LQ631" s="109"/>
      <c r="LR631" s="109"/>
      <c r="LS631" s="109"/>
      <c r="LT631" s="109"/>
      <c r="LU631" s="109"/>
      <c r="LV631" s="109"/>
      <c r="LW631" s="109"/>
      <c r="LX631" s="109"/>
      <c r="LY631" s="109"/>
      <c r="LZ631" s="109"/>
      <c r="MA631" s="109"/>
      <c r="MB631" s="109"/>
      <c r="MC631" s="109"/>
      <c r="MD631" s="109"/>
      <c r="ME631" s="109"/>
      <c r="MF631" s="109"/>
      <c r="MG631" s="109"/>
      <c r="MH631" s="109"/>
      <c r="MI631" s="109"/>
      <c r="MJ631" s="109"/>
      <c r="MK631" s="109"/>
      <c r="ML631" s="109"/>
      <c r="MM631" s="109"/>
      <c r="MN631" s="109"/>
      <c r="MO631" s="109"/>
      <c r="MP631" s="109"/>
      <c r="MQ631" s="109"/>
      <c r="MR631" s="109"/>
      <c r="MS631" s="109"/>
      <c r="MT631" s="109"/>
      <c r="MU631" s="109"/>
      <c r="MV631" s="109"/>
      <c r="MW631" s="109"/>
      <c r="MX631" s="109"/>
      <c r="MY631" s="109"/>
      <c r="MZ631" s="109"/>
      <c r="NA631" s="109"/>
      <c r="NB631" s="109"/>
      <c r="NC631" s="109"/>
      <c r="ND631" s="109"/>
      <c r="NE631" s="109"/>
      <c r="NF631" s="109"/>
      <c r="NG631" s="109"/>
      <c r="NH631" s="109"/>
      <c r="NI631" s="109"/>
      <c r="NJ631" s="109"/>
      <c r="NK631" s="109"/>
      <c r="NL631" s="109"/>
      <c r="NM631" s="109"/>
      <c r="NN631" s="109"/>
      <c r="NO631" s="109"/>
      <c r="NP631" s="109"/>
      <c r="NQ631" s="109"/>
      <c r="NR631" s="109"/>
      <c r="NS631" s="109"/>
      <c r="NT631" s="109"/>
      <c r="NU631" s="109"/>
      <c r="NV631" s="109"/>
      <c r="NW631" s="109"/>
      <c r="NX631" s="109"/>
      <c r="NY631" s="109"/>
      <c r="NZ631" s="109"/>
      <c r="OA631" s="109"/>
      <c r="OB631" s="109"/>
      <c r="OC631" s="109"/>
      <c r="OD631" s="109"/>
      <c r="OE631" s="109"/>
      <c r="OF631" s="109"/>
      <c r="OG631" s="109"/>
      <c r="OH631" s="109"/>
      <c r="OI631" s="109"/>
      <c r="OJ631" s="109"/>
      <c r="OK631" s="109"/>
      <c r="OL631" s="109"/>
      <c r="OM631" s="109"/>
      <c r="ON631" s="109"/>
      <c r="OO631" s="109"/>
      <c r="OP631" s="109"/>
      <c r="OQ631" s="109"/>
      <c r="OR631" s="109"/>
      <c r="OS631" s="109"/>
      <c r="OT631" s="109"/>
      <c r="OU631" s="109"/>
      <c r="OV631" s="109"/>
      <c r="OW631" s="109"/>
      <c r="OX631" s="109"/>
      <c r="OY631" s="109"/>
      <c r="OZ631" s="109"/>
      <c r="PA631" s="109"/>
      <c r="PB631" s="109"/>
      <c r="PC631" s="109"/>
      <c r="PD631" s="109"/>
      <c r="PE631" s="109"/>
      <c r="PF631" s="109"/>
      <c r="PG631" s="109"/>
      <c r="PH631" s="109"/>
      <c r="PI631" s="109"/>
      <c r="PJ631" s="109"/>
      <c r="PK631" s="109"/>
      <c r="PL631" s="109"/>
      <c r="PM631" s="109"/>
      <c r="PN631" s="109"/>
      <c r="PO631" s="109"/>
      <c r="PP631" s="109"/>
      <c r="PQ631" s="109"/>
      <c r="PR631" s="109"/>
      <c r="PS631" s="109"/>
      <c r="PT631" s="109"/>
      <c r="PU631" s="109"/>
      <c r="PV631" s="109"/>
      <c r="PW631" s="109"/>
      <c r="PX631" s="109"/>
      <c r="PY631" s="109"/>
      <c r="PZ631" s="109"/>
      <c r="QA631" s="109"/>
      <c r="QB631" s="109"/>
      <c r="QC631" s="109"/>
      <c r="QD631" s="109"/>
      <c r="QE631" s="109"/>
      <c r="QF631" s="109"/>
      <c r="QG631" s="109"/>
      <c r="QH631" s="109"/>
      <c r="QI631" s="109"/>
      <c r="QJ631" s="109"/>
      <c r="QK631" s="23">
        <f t="shared" si="9"/>
        <v>60</v>
      </c>
      <c r="QL631" s="125"/>
      <c r="QM631" s="125"/>
      <c r="QN631" s="125"/>
      <c r="QO631" s="125"/>
      <c r="QP631" s="125"/>
      <c r="QQ631" s="125"/>
      <c r="QR631" s="125"/>
    </row>
    <row r="632" spans="1:460" s="5" customFormat="1" ht="12.75" customHeight="1" x14ac:dyDescent="0.2">
      <c r="A632" s="52">
        <v>44811</v>
      </c>
      <c r="B632" s="162" t="s">
        <v>172</v>
      </c>
      <c r="C632" s="107"/>
      <c r="D632" s="107"/>
      <c r="E632" s="108"/>
      <c r="F632" s="108"/>
      <c r="G632" s="108"/>
      <c r="H632" s="108"/>
      <c r="I632" s="108"/>
      <c r="J632" s="108"/>
      <c r="K632" s="108"/>
      <c r="L632" s="108"/>
      <c r="M632" s="108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 s="109"/>
      <c r="BD632" s="109"/>
      <c r="BE632" s="109"/>
      <c r="BF632" s="109"/>
      <c r="BG632" s="109"/>
      <c r="BH632" s="109"/>
      <c r="BI632" s="109"/>
      <c r="BJ632" s="109"/>
      <c r="BK632" s="109"/>
      <c r="BL632" s="109"/>
      <c r="BM632" s="109"/>
      <c r="BN632" s="109"/>
      <c r="BO632" s="109"/>
      <c r="BP632" s="109"/>
      <c r="BQ632" s="109"/>
      <c r="BR632" s="109"/>
      <c r="BS632" s="109"/>
      <c r="BT632" s="109"/>
      <c r="BU632" s="109"/>
      <c r="BV632" s="109"/>
      <c r="BW632" s="109"/>
      <c r="BX632" s="109"/>
      <c r="BY632" s="109"/>
      <c r="BZ632" s="109"/>
      <c r="CA632" s="109"/>
      <c r="CB632" s="109"/>
      <c r="CC632" s="109"/>
      <c r="CD632" s="109"/>
      <c r="CE632" s="109"/>
      <c r="CF632" s="109"/>
      <c r="CG632" s="109"/>
      <c r="CH632" s="109"/>
      <c r="CI632" s="109"/>
      <c r="CJ632" s="109"/>
      <c r="CK632" s="109"/>
      <c r="CL632" s="109"/>
      <c r="CM632" s="109"/>
      <c r="CN632" s="109"/>
      <c r="CO632" s="109"/>
      <c r="CP632" s="109"/>
      <c r="CQ632" s="109"/>
      <c r="CR632" s="109"/>
      <c r="CS632" s="109"/>
      <c r="CT632" s="109"/>
      <c r="CU632" s="109"/>
      <c r="CV632" s="109"/>
      <c r="CW632" s="109"/>
      <c r="CX632" s="109"/>
      <c r="CY632" s="109"/>
      <c r="CZ632" s="109"/>
      <c r="DA632" s="109"/>
      <c r="DB632" s="109"/>
      <c r="DC632" s="109"/>
      <c r="DD632" s="109"/>
      <c r="DE632" s="109"/>
      <c r="DF632" s="109"/>
      <c r="DG632" s="109"/>
      <c r="DH632" s="109"/>
      <c r="DI632" s="109"/>
      <c r="DJ632" s="109"/>
      <c r="DK632" s="109"/>
      <c r="DL632" s="109"/>
      <c r="DM632" s="109"/>
      <c r="DN632" s="109"/>
      <c r="DO632" s="109"/>
      <c r="DP632" s="109"/>
      <c r="DQ632" s="109"/>
      <c r="DR632" s="109"/>
      <c r="DS632" s="109"/>
      <c r="DT632" s="109"/>
      <c r="DU632" s="109"/>
      <c r="DV632" s="109"/>
      <c r="DW632" s="109"/>
      <c r="DX632" s="109"/>
      <c r="DY632" s="109"/>
      <c r="DZ632" s="109"/>
      <c r="EA632" s="109"/>
      <c r="EB632" s="109"/>
      <c r="EC632" s="109"/>
      <c r="ED632" s="109"/>
      <c r="EE632" s="109"/>
      <c r="EF632" s="109"/>
      <c r="EG632" s="109"/>
      <c r="EH632" s="109"/>
      <c r="EI632" s="109"/>
      <c r="EJ632" s="109"/>
      <c r="EK632" s="109"/>
      <c r="EL632" s="109"/>
      <c r="EM632" s="109"/>
      <c r="EN632" s="109"/>
      <c r="EO632" s="109"/>
      <c r="EP632" s="109"/>
      <c r="EQ632" s="109"/>
      <c r="ER632" s="109"/>
      <c r="ES632" s="109"/>
      <c r="ET632" s="109"/>
      <c r="EU632" s="109"/>
      <c r="EV632" s="109"/>
      <c r="EW632" s="109"/>
      <c r="EX632" s="109"/>
      <c r="EY632" s="109"/>
      <c r="EZ632" s="109"/>
      <c r="FA632" s="109"/>
      <c r="FB632" s="109"/>
      <c r="FC632" s="109"/>
      <c r="FD632" s="109"/>
      <c r="FE632" s="109"/>
      <c r="FF632" s="109"/>
      <c r="FG632" s="109"/>
      <c r="FH632" s="109"/>
      <c r="FI632" s="109"/>
      <c r="FJ632" s="109"/>
      <c r="FK632" s="109"/>
      <c r="FL632" s="109"/>
      <c r="FM632" s="109"/>
      <c r="FN632" s="109"/>
      <c r="FO632" s="109"/>
      <c r="FP632" s="109"/>
      <c r="FQ632" s="109"/>
      <c r="FR632" s="109"/>
      <c r="FS632" s="109"/>
      <c r="FT632" s="109"/>
      <c r="FU632" s="109"/>
      <c r="FV632" s="109"/>
      <c r="FW632" s="109"/>
      <c r="FX632" s="109"/>
      <c r="FY632" s="109"/>
      <c r="FZ632" s="109"/>
      <c r="GA632" s="109"/>
      <c r="GB632" s="109"/>
      <c r="GC632" s="109"/>
      <c r="GD632" s="109"/>
      <c r="GE632" s="109"/>
      <c r="GF632" s="109"/>
      <c r="GG632" s="109"/>
      <c r="GH632" s="109"/>
      <c r="GI632" s="109"/>
      <c r="GJ632" s="109"/>
      <c r="GK632" s="109"/>
      <c r="GL632" s="109"/>
      <c r="GM632" s="109"/>
      <c r="GN632" s="109"/>
      <c r="GO632" s="109"/>
      <c r="GP632" s="109"/>
      <c r="GQ632" s="109"/>
      <c r="GR632" s="109"/>
      <c r="GS632" s="109"/>
      <c r="GT632" s="109"/>
      <c r="GU632" s="109"/>
      <c r="GV632" s="109"/>
      <c r="GW632" s="109"/>
      <c r="GX632" s="109"/>
      <c r="GY632" s="109"/>
      <c r="GZ632" s="109"/>
      <c r="HA632" s="109"/>
      <c r="HB632" s="109"/>
      <c r="HC632" s="109"/>
      <c r="HD632" s="109"/>
      <c r="HE632" s="109"/>
      <c r="HF632" s="109"/>
      <c r="HG632" s="109"/>
      <c r="HH632" s="109"/>
      <c r="HI632" s="109"/>
      <c r="HJ632" s="109"/>
      <c r="HK632" s="109"/>
      <c r="HL632" s="109"/>
      <c r="HM632" s="109"/>
      <c r="HN632" s="109"/>
      <c r="HO632" s="109"/>
      <c r="HP632" s="109"/>
      <c r="HQ632" s="109"/>
      <c r="HR632" s="109"/>
      <c r="HS632" s="109"/>
      <c r="HT632" s="109"/>
      <c r="HU632" s="109"/>
      <c r="HV632" s="109"/>
      <c r="HW632" s="109"/>
      <c r="HX632" s="109"/>
      <c r="HY632" s="109"/>
      <c r="HZ632" s="109"/>
      <c r="IA632" s="109"/>
      <c r="IB632" s="109"/>
      <c r="IC632" s="109"/>
      <c r="ID632" s="109"/>
      <c r="IE632" s="109"/>
      <c r="IF632" s="109">
        <v>9</v>
      </c>
      <c r="IG632" s="109"/>
      <c r="IH632" s="109"/>
      <c r="II632" s="109"/>
      <c r="IJ632" s="109"/>
      <c r="IK632" s="109"/>
      <c r="IL632" s="109"/>
      <c r="IM632" s="109"/>
      <c r="IN632" s="109"/>
      <c r="IO632" s="109"/>
      <c r="IP632" s="109"/>
      <c r="IQ632" s="109"/>
      <c r="IR632" s="109"/>
      <c r="IS632" s="109"/>
      <c r="IT632" s="109"/>
      <c r="IU632" s="109"/>
      <c r="IV632" s="109"/>
      <c r="IW632" s="109"/>
      <c r="IX632" s="109"/>
      <c r="IY632" s="109"/>
      <c r="IZ632" s="109"/>
      <c r="JA632" s="109"/>
      <c r="JB632" s="109"/>
      <c r="JC632" s="109"/>
      <c r="JD632" s="109"/>
      <c r="JE632" s="109"/>
      <c r="JF632" s="109"/>
      <c r="JG632" s="109"/>
      <c r="JH632" s="109"/>
      <c r="JI632" s="109"/>
      <c r="JJ632" s="109"/>
      <c r="JK632" s="109"/>
      <c r="JL632" s="109"/>
      <c r="JM632" s="109"/>
      <c r="JN632" s="109"/>
      <c r="JO632" s="109"/>
      <c r="JP632" s="109"/>
      <c r="JQ632" s="109"/>
      <c r="JR632" s="109"/>
      <c r="JS632" s="109"/>
      <c r="JT632" s="109"/>
      <c r="JU632" s="109"/>
      <c r="JV632" s="109"/>
      <c r="JW632" s="109"/>
      <c r="JX632" s="109"/>
      <c r="JY632" s="109"/>
      <c r="JZ632" s="109"/>
      <c r="KA632" s="109"/>
      <c r="KB632" s="109"/>
      <c r="KC632" s="109"/>
      <c r="KD632" s="109"/>
      <c r="KE632" s="109"/>
      <c r="KF632" s="109"/>
      <c r="KG632" s="109"/>
      <c r="KH632" s="109"/>
      <c r="KI632" s="109"/>
      <c r="KJ632" s="109"/>
      <c r="KK632" s="109"/>
      <c r="KL632" s="109"/>
      <c r="KM632" s="109"/>
      <c r="KN632" s="109"/>
      <c r="KO632" s="109"/>
      <c r="KP632" s="109"/>
      <c r="KQ632" s="109"/>
      <c r="KR632" s="109"/>
      <c r="KS632" s="109"/>
      <c r="KT632" s="109"/>
      <c r="KU632" s="109"/>
      <c r="KV632" s="109"/>
      <c r="KW632" s="109"/>
      <c r="KX632" s="109"/>
      <c r="KY632" s="109"/>
      <c r="KZ632" s="109"/>
      <c r="LA632" s="109"/>
      <c r="LB632" s="109"/>
      <c r="LC632" s="109"/>
      <c r="LD632" s="109"/>
      <c r="LE632" s="109"/>
      <c r="LF632" s="109"/>
      <c r="LG632" s="109"/>
      <c r="LH632" s="109"/>
      <c r="LI632" s="109"/>
      <c r="LJ632" s="109"/>
      <c r="LK632" s="109"/>
      <c r="LL632" s="109"/>
      <c r="LM632" s="109"/>
      <c r="LN632" s="109"/>
      <c r="LO632" s="109"/>
      <c r="LP632" s="109"/>
      <c r="LQ632" s="109"/>
      <c r="LR632" s="109"/>
      <c r="LS632" s="109"/>
      <c r="LT632" s="109"/>
      <c r="LU632" s="109"/>
      <c r="LV632" s="109"/>
      <c r="LW632" s="109"/>
      <c r="LX632" s="109"/>
      <c r="LY632" s="109"/>
      <c r="LZ632" s="109"/>
      <c r="MA632" s="109"/>
      <c r="MB632" s="109"/>
      <c r="MC632" s="109"/>
      <c r="MD632" s="109"/>
      <c r="ME632" s="109"/>
      <c r="MF632" s="109"/>
      <c r="MG632" s="109"/>
      <c r="MH632" s="109"/>
      <c r="MI632" s="109"/>
      <c r="MJ632" s="109"/>
      <c r="MK632" s="109"/>
      <c r="ML632" s="109"/>
      <c r="MM632" s="109"/>
      <c r="MN632" s="109"/>
      <c r="MO632" s="109"/>
      <c r="MP632" s="109"/>
      <c r="MQ632" s="109"/>
      <c r="MR632" s="109"/>
      <c r="MS632" s="109"/>
      <c r="MT632" s="109"/>
      <c r="MU632" s="109"/>
      <c r="MV632" s="109"/>
      <c r="MW632" s="109"/>
      <c r="MX632" s="109"/>
      <c r="MY632" s="109"/>
      <c r="MZ632" s="109"/>
      <c r="NA632" s="109"/>
      <c r="NB632" s="109"/>
      <c r="NC632" s="109"/>
      <c r="ND632" s="109"/>
      <c r="NE632" s="109"/>
      <c r="NF632" s="109"/>
      <c r="NG632" s="109"/>
      <c r="NH632" s="109"/>
      <c r="NI632" s="109"/>
      <c r="NJ632" s="109"/>
      <c r="NK632" s="109"/>
      <c r="NL632" s="109"/>
      <c r="NM632" s="109"/>
      <c r="NN632" s="109"/>
      <c r="NO632" s="109"/>
      <c r="NP632" s="109"/>
      <c r="NQ632" s="109"/>
      <c r="NR632" s="109"/>
      <c r="NS632" s="109"/>
      <c r="NT632" s="109"/>
      <c r="NU632" s="109"/>
      <c r="NV632" s="109"/>
      <c r="NW632" s="109"/>
      <c r="NX632" s="109"/>
      <c r="NY632" s="109"/>
      <c r="NZ632" s="109"/>
      <c r="OA632" s="109"/>
      <c r="OB632" s="109"/>
      <c r="OC632" s="109"/>
      <c r="OD632" s="109"/>
      <c r="OE632" s="109"/>
      <c r="OF632" s="109"/>
      <c r="OG632" s="109"/>
      <c r="OH632" s="109"/>
      <c r="OI632" s="109"/>
      <c r="OJ632" s="109"/>
      <c r="OK632" s="109"/>
      <c r="OL632" s="109"/>
      <c r="OM632" s="109"/>
      <c r="ON632" s="109"/>
      <c r="OO632" s="109"/>
      <c r="OP632" s="109"/>
      <c r="OQ632" s="109"/>
      <c r="OR632" s="109"/>
      <c r="OS632" s="109"/>
      <c r="OT632" s="109"/>
      <c r="OU632" s="109"/>
      <c r="OV632" s="109"/>
      <c r="OW632" s="109"/>
      <c r="OX632" s="109"/>
      <c r="OY632" s="109"/>
      <c r="OZ632" s="109"/>
      <c r="PA632" s="109"/>
      <c r="PB632" s="109"/>
      <c r="PC632" s="109"/>
      <c r="PD632" s="109"/>
      <c r="PE632" s="109"/>
      <c r="PF632" s="109"/>
      <c r="PG632" s="109"/>
      <c r="PH632" s="109"/>
      <c r="PI632" s="109"/>
      <c r="PJ632" s="109"/>
      <c r="PK632" s="109"/>
      <c r="PL632" s="109"/>
      <c r="PM632" s="109"/>
      <c r="PN632" s="109"/>
      <c r="PO632" s="109"/>
      <c r="PP632" s="109"/>
      <c r="PQ632" s="109"/>
      <c r="PR632" s="109"/>
      <c r="PS632" s="109"/>
      <c r="PT632" s="109"/>
      <c r="PU632" s="109"/>
      <c r="PV632" s="109"/>
      <c r="PW632" s="109"/>
      <c r="PX632" s="109"/>
      <c r="PY632" s="109"/>
      <c r="PZ632" s="109"/>
      <c r="QA632" s="109"/>
      <c r="QB632" s="109"/>
      <c r="QC632" s="109"/>
      <c r="QD632" s="109"/>
      <c r="QE632" s="109"/>
      <c r="QF632" s="109"/>
      <c r="QG632" s="109"/>
      <c r="QH632" s="109"/>
      <c r="QI632" s="109"/>
      <c r="QJ632" s="109"/>
      <c r="QK632" s="23">
        <f t="shared" si="9"/>
        <v>9</v>
      </c>
      <c r="QL632" s="125"/>
      <c r="QM632" s="125"/>
      <c r="QN632" s="125"/>
      <c r="QO632" s="125"/>
      <c r="QP632" s="125"/>
      <c r="QQ632" s="125"/>
      <c r="QR632" s="125"/>
    </row>
    <row r="633" spans="1:460" s="5" customFormat="1" ht="12.75" customHeight="1" x14ac:dyDescent="0.2">
      <c r="A633" s="52">
        <v>44811</v>
      </c>
      <c r="B633" s="162" t="s">
        <v>172</v>
      </c>
      <c r="C633" s="107"/>
      <c r="D633" s="107"/>
      <c r="E633" s="108"/>
      <c r="F633" s="108"/>
      <c r="G633" s="108"/>
      <c r="H633" s="108"/>
      <c r="I633" s="108"/>
      <c r="J633" s="108"/>
      <c r="K633" s="108"/>
      <c r="L633" s="108"/>
      <c r="M633" s="108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 s="109"/>
      <c r="BD633" s="109"/>
      <c r="BE633" s="109"/>
      <c r="BF633" s="109"/>
      <c r="BG633" s="109"/>
      <c r="BH633" s="109"/>
      <c r="BI633" s="109"/>
      <c r="BJ633" s="109"/>
      <c r="BK633" s="109"/>
      <c r="BL633" s="109"/>
      <c r="BM633" s="109"/>
      <c r="BN633" s="109"/>
      <c r="BO633" s="109"/>
      <c r="BP633" s="109"/>
      <c r="BQ633" s="109"/>
      <c r="BR633" s="109"/>
      <c r="BS633" s="109"/>
      <c r="BT633" s="109"/>
      <c r="BU633" s="109"/>
      <c r="BV633" s="109"/>
      <c r="BW633" s="109"/>
      <c r="BX633" s="109"/>
      <c r="BY633" s="109"/>
      <c r="BZ633" s="109"/>
      <c r="CA633" s="109"/>
      <c r="CB633" s="109"/>
      <c r="CC633" s="109">
        <v>10</v>
      </c>
      <c r="CD633" s="109"/>
      <c r="CE633" s="109"/>
      <c r="CF633" s="109"/>
      <c r="CG633" s="109"/>
      <c r="CH633" s="109"/>
      <c r="CI633" s="109"/>
      <c r="CJ633" s="109"/>
      <c r="CK633" s="109"/>
      <c r="CL633" s="109"/>
      <c r="CM633" s="109"/>
      <c r="CN633" s="109"/>
      <c r="CO633" s="109"/>
      <c r="CP633" s="109"/>
      <c r="CQ633" s="109"/>
      <c r="CR633" s="109"/>
      <c r="CS633" s="109"/>
      <c r="CT633" s="109"/>
      <c r="CU633" s="109"/>
      <c r="CV633" s="109"/>
      <c r="CW633" s="109"/>
      <c r="CX633" s="109"/>
      <c r="CY633" s="109"/>
      <c r="CZ633" s="109"/>
      <c r="DA633" s="109"/>
      <c r="DB633" s="109"/>
      <c r="DC633" s="109"/>
      <c r="DD633" s="109"/>
      <c r="DE633" s="109"/>
      <c r="DF633" s="109"/>
      <c r="DG633" s="109"/>
      <c r="DH633" s="109"/>
      <c r="DI633" s="109"/>
      <c r="DJ633" s="109"/>
      <c r="DK633" s="109"/>
      <c r="DL633" s="109"/>
      <c r="DM633" s="109"/>
      <c r="DN633" s="109"/>
      <c r="DO633" s="109"/>
      <c r="DP633" s="109"/>
      <c r="DQ633" s="109"/>
      <c r="DR633" s="109"/>
      <c r="DS633" s="109"/>
      <c r="DT633" s="109"/>
      <c r="DU633" s="109"/>
      <c r="DV633" s="109"/>
      <c r="DW633" s="109"/>
      <c r="DX633" s="109"/>
      <c r="DY633" s="109"/>
      <c r="DZ633" s="109"/>
      <c r="EA633" s="109"/>
      <c r="EB633" s="109"/>
      <c r="EC633" s="109"/>
      <c r="ED633" s="109"/>
      <c r="EE633" s="109"/>
      <c r="EF633" s="109"/>
      <c r="EG633" s="109"/>
      <c r="EH633" s="109"/>
      <c r="EI633" s="109"/>
      <c r="EJ633" s="109"/>
      <c r="EK633" s="109"/>
      <c r="EL633" s="109"/>
      <c r="EM633" s="109"/>
      <c r="EN633" s="109"/>
      <c r="EO633" s="109"/>
      <c r="EP633" s="109"/>
      <c r="EQ633" s="109"/>
      <c r="ER633" s="109"/>
      <c r="ES633" s="109"/>
      <c r="ET633" s="109"/>
      <c r="EU633" s="109"/>
      <c r="EV633" s="109"/>
      <c r="EW633" s="109"/>
      <c r="EX633" s="109"/>
      <c r="EY633" s="109"/>
      <c r="EZ633" s="109"/>
      <c r="FA633" s="109"/>
      <c r="FB633" s="109"/>
      <c r="FC633" s="109"/>
      <c r="FD633" s="109"/>
      <c r="FE633" s="109"/>
      <c r="FF633" s="109"/>
      <c r="FG633" s="109"/>
      <c r="FH633" s="109"/>
      <c r="FI633" s="109"/>
      <c r="FJ633" s="109"/>
      <c r="FK633" s="109"/>
      <c r="FL633" s="109"/>
      <c r="FM633" s="109"/>
      <c r="FN633" s="109"/>
      <c r="FO633" s="109"/>
      <c r="FP633" s="109"/>
      <c r="FQ633" s="109"/>
      <c r="FR633" s="109"/>
      <c r="FS633" s="109"/>
      <c r="FT633" s="109"/>
      <c r="FU633" s="109"/>
      <c r="FV633" s="109"/>
      <c r="FW633" s="109"/>
      <c r="FX633" s="109"/>
      <c r="FY633" s="109"/>
      <c r="FZ633" s="109"/>
      <c r="GA633" s="109"/>
      <c r="GB633" s="109"/>
      <c r="GC633" s="109"/>
      <c r="GD633" s="109"/>
      <c r="GE633" s="109"/>
      <c r="GF633" s="109"/>
      <c r="GG633" s="109"/>
      <c r="GH633" s="109"/>
      <c r="GI633" s="109"/>
      <c r="GJ633" s="109"/>
      <c r="GK633" s="109"/>
      <c r="GL633" s="109"/>
      <c r="GM633" s="109"/>
      <c r="GN633" s="109"/>
      <c r="GO633" s="109"/>
      <c r="GP633" s="109"/>
      <c r="GQ633" s="109"/>
      <c r="GR633" s="109"/>
      <c r="GS633" s="109"/>
      <c r="GT633" s="109"/>
      <c r="GU633" s="109"/>
      <c r="GV633" s="109"/>
      <c r="GW633" s="109"/>
      <c r="GX633" s="109"/>
      <c r="GY633" s="109"/>
      <c r="GZ633" s="109"/>
      <c r="HA633" s="109"/>
      <c r="HB633" s="109"/>
      <c r="HC633" s="109"/>
      <c r="HD633" s="109"/>
      <c r="HE633" s="109"/>
      <c r="HF633" s="109"/>
      <c r="HG633" s="109"/>
      <c r="HH633" s="109"/>
      <c r="HI633" s="109"/>
      <c r="HJ633" s="109"/>
      <c r="HK633" s="109"/>
      <c r="HL633" s="109"/>
      <c r="HM633" s="109"/>
      <c r="HN633" s="109"/>
      <c r="HO633" s="109"/>
      <c r="HP633" s="109"/>
      <c r="HQ633" s="109"/>
      <c r="HR633" s="109"/>
      <c r="HS633" s="109"/>
      <c r="HT633" s="109"/>
      <c r="HU633" s="109"/>
      <c r="HV633" s="109"/>
      <c r="HW633" s="109"/>
      <c r="HX633" s="109"/>
      <c r="HY633" s="109"/>
      <c r="HZ633" s="109"/>
      <c r="IA633" s="109"/>
      <c r="IB633" s="109"/>
      <c r="IC633" s="109"/>
      <c r="ID633" s="109"/>
      <c r="IE633" s="109"/>
      <c r="IF633" s="109"/>
      <c r="IG633" s="109"/>
      <c r="IH633" s="109"/>
      <c r="II633" s="109"/>
      <c r="IJ633" s="109"/>
      <c r="IK633" s="109"/>
      <c r="IL633" s="109"/>
      <c r="IM633" s="109"/>
      <c r="IN633" s="109"/>
      <c r="IO633" s="109"/>
      <c r="IP633" s="109"/>
      <c r="IQ633" s="109"/>
      <c r="IR633" s="109"/>
      <c r="IS633" s="109"/>
      <c r="IT633" s="109"/>
      <c r="IU633" s="109"/>
      <c r="IV633" s="109"/>
      <c r="IW633" s="109"/>
      <c r="IX633" s="109"/>
      <c r="IY633" s="109"/>
      <c r="IZ633" s="109"/>
      <c r="JA633" s="109"/>
      <c r="JB633" s="109"/>
      <c r="JC633" s="109"/>
      <c r="JD633" s="109"/>
      <c r="JE633" s="109"/>
      <c r="JF633" s="109"/>
      <c r="JG633" s="109"/>
      <c r="JH633" s="109"/>
      <c r="JI633" s="109"/>
      <c r="JJ633" s="109"/>
      <c r="JK633" s="109"/>
      <c r="JL633" s="109"/>
      <c r="JM633" s="109"/>
      <c r="JN633" s="109"/>
      <c r="JO633" s="109"/>
      <c r="JP633" s="109"/>
      <c r="JQ633" s="109"/>
      <c r="JR633" s="109"/>
      <c r="JS633" s="109"/>
      <c r="JT633" s="109"/>
      <c r="JU633" s="109"/>
      <c r="JV633" s="109"/>
      <c r="JW633" s="109"/>
      <c r="JX633" s="109"/>
      <c r="JY633" s="109"/>
      <c r="JZ633" s="109"/>
      <c r="KA633" s="109"/>
      <c r="KB633" s="109"/>
      <c r="KC633" s="109"/>
      <c r="KD633" s="109"/>
      <c r="KE633" s="109"/>
      <c r="KF633" s="109"/>
      <c r="KG633" s="109"/>
      <c r="KH633" s="109"/>
      <c r="KI633" s="109"/>
      <c r="KJ633" s="109"/>
      <c r="KK633" s="109"/>
      <c r="KL633" s="109"/>
      <c r="KM633" s="109"/>
      <c r="KN633" s="109"/>
      <c r="KO633" s="109"/>
      <c r="KP633" s="109"/>
      <c r="KQ633" s="109"/>
      <c r="KR633" s="109"/>
      <c r="KS633" s="109"/>
      <c r="KT633" s="109"/>
      <c r="KU633" s="109"/>
      <c r="KV633" s="109"/>
      <c r="KW633" s="109"/>
      <c r="KX633" s="109"/>
      <c r="KY633" s="109"/>
      <c r="KZ633" s="109"/>
      <c r="LA633" s="109"/>
      <c r="LB633" s="109"/>
      <c r="LC633" s="109"/>
      <c r="LD633" s="109"/>
      <c r="LE633" s="109"/>
      <c r="LF633" s="109"/>
      <c r="LG633" s="109"/>
      <c r="LH633" s="109"/>
      <c r="LI633" s="109"/>
      <c r="LJ633" s="109"/>
      <c r="LK633" s="109"/>
      <c r="LL633" s="109"/>
      <c r="LM633" s="109"/>
      <c r="LN633" s="109"/>
      <c r="LO633" s="109"/>
      <c r="LP633" s="109"/>
      <c r="LQ633" s="109"/>
      <c r="LR633" s="109"/>
      <c r="LS633" s="109"/>
      <c r="LT633" s="109"/>
      <c r="LU633" s="109"/>
      <c r="LV633" s="109"/>
      <c r="LW633" s="109"/>
      <c r="LX633" s="109"/>
      <c r="LY633" s="109"/>
      <c r="LZ633" s="109"/>
      <c r="MA633" s="109"/>
      <c r="MB633" s="109"/>
      <c r="MC633" s="109"/>
      <c r="MD633" s="109"/>
      <c r="ME633" s="109"/>
      <c r="MF633" s="109"/>
      <c r="MG633" s="109"/>
      <c r="MH633" s="109"/>
      <c r="MI633" s="109"/>
      <c r="MJ633" s="109"/>
      <c r="MK633" s="109"/>
      <c r="ML633" s="109"/>
      <c r="MM633" s="109"/>
      <c r="MN633" s="109"/>
      <c r="MO633" s="109"/>
      <c r="MP633" s="109"/>
      <c r="MQ633" s="109"/>
      <c r="MR633" s="109"/>
      <c r="MS633" s="109"/>
      <c r="MT633" s="109"/>
      <c r="MU633" s="109"/>
      <c r="MV633" s="109"/>
      <c r="MW633" s="109"/>
      <c r="MX633" s="109"/>
      <c r="MY633" s="109"/>
      <c r="MZ633" s="109"/>
      <c r="NA633" s="109"/>
      <c r="NB633" s="109"/>
      <c r="NC633" s="109"/>
      <c r="ND633" s="109"/>
      <c r="NE633" s="109"/>
      <c r="NF633" s="109"/>
      <c r="NG633" s="109"/>
      <c r="NH633" s="109"/>
      <c r="NI633" s="109"/>
      <c r="NJ633" s="109"/>
      <c r="NK633" s="109"/>
      <c r="NL633" s="109"/>
      <c r="NM633" s="109"/>
      <c r="NN633" s="109"/>
      <c r="NO633" s="109"/>
      <c r="NP633" s="109"/>
      <c r="NQ633" s="109"/>
      <c r="NR633" s="109"/>
      <c r="NS633" s="109"/>
      <c r="NT633" s="109"/>
      <c r="NU633" s="109"/>
      <c r="NV633" s="109"/>
      <c r="NW633" s="109"/>
      <c r="NX633" s="109"/>
      <c r="NY633" s="109"/>
      <c r="NZ633" s="109"/>
      <c r="OA633" s="109"/>
      <c r="OB633" s="109"/>
      <c r="OC633" s="109"/>
      <c r="OD633" s="109"/>
      <c r="OE633" s="109"/>
      <c r="OF633" s="109"/>
      <c r="OG633" s="109"/>
      <c r="OH633" s="109"/>
      <c r="OI633" s="109"/>
      <c r="OJ633" s="109"/>
      <c r="OK633" s="109"/>
      <c r="OL633" s="109"/>
      <c r="OM633" s="109"/>
      <c r="ON633" s="109"/>
      <c r="OO633" s="109"/>
      <c r="OP633" s="109"/>
      <c r="OQ633" s="109"/>
      <c r="OR633" s="109"/>
      <c r="OS633" s="109"/>
      <c r="OT633" s="109"/>
      <c r="OU633" s="109"/>
      <c r="OV633" s="109"/>
      <c r="OW633" s="109"/>
      <c r="OX633" s="109"/>
      <c r="OY633" s="109"/>
      <c r="OZ633" s="109"/>
      <c r="PA633" s="109"/>
      <c r="PB633" s="109"/>
      <c r="PC633" s="109"/>
      <c r="PD633" s="109"/>
      <c r="PE633" s="109"/>
      <c r="PF633" s="109"/>
      <c r="PG633" s="109"/>
      <c r="PH633" s="109"/>
      <c r="PI633" s="109"/>
      <c r="PJ633" s="109"/>
      <c r="PK633" s="109"/>
      <c r="PL633" s="109"/>
      <c r="PM633" s="109"/>
      <c r="PN633" s="109"/>
      <c r="PO633" s="109"/>
      <c r="PP633" s="109"/>
      <c r="PQ633" s="109"/>
      <c r="PR633" s="109"/>
      <c r="PS633" s="109"/>
      <c r="PT633" s="109"/>
      <c r="PU633" s="109"/>
      <c r="PV633" s="109"/>
      <c r="PW633" s="109"/>
      <c r="PX633" s="109"/>
      <c r="PY633" s="109"/>
      <c r="PZ633" s="109"/>
      <c r="QA633" s="109"/>
      <c r="QB633" s="109"/>
      <c r="QC633" s="109"/>
      <c r="QD633" s="109"/>
      <c r="QE633" s="109"/>
      <c r="QF633" s="109"/>
      <c r="QG633" s="109"/>
      <c r="QH633" s="109"/>
      <c r="QI633" s="109"/>
      <c r="QJ633" s="109"/>
      <c r="QK633" s="23">
        <f t="shared" si="9"/>
        <v>10</v>
      </c>
      <c r="QL633" s="125"/>
      <c r="QM633" s="125"/>
      <c r="QN633" s="125"/>
      <c r="QO633" s="125"/>
      <c r="QP633" s="125"/>
      <c r="QQ633" s="125"/>
      <c r="QR633" s="125"/>
    </row>
    <row r="634" spans="1:460" s="5" customFormat="1" ht="12.75" customHeight="1" x14ac:dyDescent="0.2">
      <c r="A634" s="52">
        <v>44811</v>
      </c>
      <c r="B634" s="162" t="s">
        <v>172</v>
      </c>
      <c r="C634" s="107"/>
      <c r="D634" s="107"/>
      <c r="E634" s="108"/>
      <c r="F634" s="108"/>
      <c r="G634" s="108"/>
      <c r="H634" s="108"/>
      <c r="I634" s="108"/>
      <c r="J634" s="108">
        <v>80</v>
      </c>
      <c r="K634" s="108"/>
      <c r="L634" s="108"/>
      <c r="M634" s="108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 s="109"/>
      <c r="BD634" s="109"/>
      <c r="BE634" s="109"/>
      <c r="BF634" s="109"/>
      <c r="BG634" s="109"/>
      <c r="BH634" s="109"/>
      <c r="BI634" s="109"/>
      <c r="BJ634" s="109"/>
      <c r="BK634" s="109"/>
      <c r="BL634" s="109"/>
      <c r="BM634" s="109"/>
      <c r="BN634" s="109"/>
      <c r="BO634" s="109"/>
      <c r="BP634" s="109"/>
      <c r="BQ634" s="109"/>
      <c r="BR634" s="109"/>
      <c r="BS634" s="109"/>
      <c r="BT634" s="109"/>
      <c r="BU634" s="109"/>
      <c r="BV634" s="109"/>
      <c r="BW634" s="109"/>
      <c r="BX634" s="109"/>
      <c r="BY634" s="109"/>
      <c r="BZ634" s="109"/>
      <c r="CA634" s="109"/>
      <c r="CB634" s="109"/>
      <c r="CC634" s="109"/>
      <c r="CD634" s="109"/>
      <c r="CE634" s="109"/>
      <c r="CF634" s="109"/>
      <c r="CG634" s="109"/>
      <c r="CH634" s="109"/>
      <c r="CI634" s="109"/>
      <c r="CJ634" s="109"/>
      <c r="CK634" s="109"/>
      <c r="CL634" s="109"/>
      <c r="CM634" s="109"/>
      <c r="CN634" s="109"/>
      <c r="CO634" s="109"/>
      <c r="CP634" s="109"/>
      <c r="CQ634" s="109"/>
      <c r="CR634" s="109"/>
      <c r="CS634" s="109"/>
      <c r="CT634" s="109"/>
      <c r="CU634" s="109"/>
      <c r="CV634" s="109"/>
      <c r="CW634" s="109"/>
      <c r="CX634" s="109"/>
      <c r="CY634" s="109"/>
      <c r="CZ634" s="109"/>
      <c r="DA634" s="109"/>
      <c r="DB634" s="109"/>
      <c r="DC634" s="109"/>
      <c r="DD634" s="109"/>
      <c r="DE634" s="109"/>
      <c r="DF634" s="109"/>
      <c r="DG634" s="109"/>
      <c r="DH634" s="109"/>
      <c r="DI634" s="109"/>
      <c r="DJ634" s="109"/>
      <c r="DK634" s="109"/>
      <c r="DL634" s="109"/>
      <c r="DM634" s="109"/>
      <c r="DN634" s="109"/>
      <c r="DO634" s="109"/>
      <c r="DP634" s="109"/>
      <c r="DQ634" s="109"/>
      <c r="DR634" s="109"/>
      <c r="DS634" s="109"/>
      <c r="DT634" s="109"/>
      <c r="DU634" s="109"/>
      <c r="DV634" s="109"/>
      <c r="DW634" s="109"/>
      <c r="DX634" s="109"/>
      <c r="DY634" s="109"/>
      <c r="DZ634" s="109"/>
      <c r="EA634" s="109"/>
      <c r="EB634" s="109"/>
      <c r="EC634" s="109"/>
      <c r="ED634" s="109"/>
      <c r="EE634" s="109"/>
      <c r="EF634" s="109"/>
      <c r="EG634" s="109"/>
      <c r="EH634" s="109"/>
      <c r="EI634" s="109"/>
      <c r="EJ634" s="109"/>
      <c r="EK634" s="109"/>
      <c r="EL634" s="109"/>
      <c r="EM634" s="109"/>
      <c r="EN634" s="109"/>
      <c r="EO634" s="109"/>
      <c r="EP634" s="109"/>
      <c r="EQ634" s="109"/>
      <c r="ER634" s="109"/>
      <c r="ES634" s="109"/>
      <c r="ET634" s="109"/>
      <c r="EU634" s="109"/>
      <c r="EV634" s="109"/>
      <c r="EW634" s="109"/>
      <c r="EX634" s="109"/>
      <c r="EY634" s="109"/>
      <c r="EZ634" s="109"/>
      <c r="FA634" s="109"/>
      <c r="FB634" s="109"/>
      <c r="FC634" s="109"/>
      <c r="FD634" s="109"/>
      <c r="FE634" s="109"/>
      <c r="FF634" s="109"/>
      <c r="FG634" s="109"/>
      <c r="FH634" s="109"/>
      <c r="FI634" s="109"/>
      <c r="FJ634" s="109"/>
      <c r="FK634" s="109"/>
      <c r="FL634" s="109"/>
      <c r="FM634" s="109"/>
      <c r="FN634" s="109"/>
      <c r="FO634" s="109"/>
      <c r="FP634" s="109"/>
      <c r="FQ634" s="109"/>
      <c r="FR634" s="109"/>
      <c r="FS634" s="109"/>
      <c r="FT634" s="109"/>
      <c r="FU634" s="109"/>
      <c r="FV634" s="109"/>
      <c r="FW634" s="109"/>
      <c r="FX634" s="109"/>
      <c r="FY634" s="109"/>
      <c r="FZ634" s="109"/>
      <c r="GA634" s="109"/>
      <c r="GB634" s="109"/>
      <c r="GC634" s="109"/>
      <c r="GD634" s="109"/>
      <c r="GE634" s="109"/>
      <c r="GF634" s="109"/>
      <c r="GG634" s="109"/>
      <c r="GH634" s="109"/>
      <c r="GI634" s="109"/>
      <c r="GJ634" s="109"/>
      <c r="GK634" s="109"/>
      <c r="GL634" s="109"/>
      <c r="GM634" s="109"/>
      <c r="GN634" s="109"/>
      <c r="GO634" s="109"/>
      <c r="GP634" s="109"/>
      <c r="GQ634" s="109"/>
      <c r="GR634" s="109"/>
      <c r="GS634" s="109"/>
      <c r="GT634" s="109"/>
      <c r="GU634" s="109"/>
      <c r="GV634" s="109"/>
      <c r="GW634" s="109"/>
      <c r="GX634" s="109"/>
      <c r="GY634" s="109"/>
      <c r="GZ634" s="109"/>
      <c r="HA634" s="109"/>
      <c r="HB634" s="109"/>
      <c r="HC634" s="109"/>
      <c r="HD634" s="109"/>
      <c r="HE634" s="109"/>
      <c r="HF634" s="109"/>
      <c r="HG634" s="109"/>
      <c r="HH634" s="109"/>
      <c r="HI634" s="109"/>
      <c r="HJ634" s="109"/>
      <c r="HK634" s="109"/>
      <c r="HL634" s="109"/>
      <c r="HM634" s="109"/>
      <c r="HN634" s="109"/>
      <c r="HO634" s="109"/>
      <c r="HP634" s="109"/>
      <c r="HQ634" s="109"/>
      <c r="HR634" s="109"/>
      <c r="HS634" s="109"/>
      <c r="HT634" s="109"/>
      <c r="HU634" s="109"/>
      <c r="HV634" s="109"/>
      <c r="HW634" s="109"/>
      <c r="HX634" s="109"/>
      <c r="HY634" s="109"/>
      <c r="HZ634" s="109"/>
      <c r="IA634" s="109"/>
      <c r="IB634" s="109"/>
      <c r="IC634" s="109"/>
      <c r="ID634" s="109"/>
      <c r="IE634" s="109"/>
      <c r="IF634" s="109"/>
      <c r="IG634" s="109"/>
      <c r="IH634" s="109"/>
      <c r="II634" s="109"/>
      <c r="IJ634" s="109"/>
      <c r="IK634" s="109"/>
      <c r="IL634" s="109"/>
      <c r="IM634" s="109"/>
      <c r="IN634" s="109"/>
      <c r="IO634" s="109"/>
      <c r="IP634" s="109"/>
      <c r="IQ634" s="109"/>
      <c r="IR634" s="109"/>
      <c r="IS634" s="109"/>
      <c r="IT634" s="109"/>
      <c r="IU634" s="109"/>
      <c r="IV634" s="109"/>
      <c r="IW634" s="109"/>
      <c r="IX634" s="109"/>
      <c r="IY634" s="109"/>
      <c r="IZ634" s="109"/>
      <c r="JA634" s="109"/>
      <c r="JB634" s="109"/>
      <c r="JC634" s="109"/>
      <c r="JD634" s="109"/>
      <c r="JE634" s="109"/>
      <c r="JF634" s="109"/>
      <c r="JG634" s="109"/>
      <c r="JH634" s="109"/>
      <c r="JI634" s="109"/>
      <c r="JJ634" s="109"/>
      <c r="JK634" s="109"/>
      <c r="JL634" s="109"/>
      <c r="JM634" s="109"/>
      <c r="JN634" s="109"/>
      <c r="JO634" s="109"/>
      <c r="JP634" s="109"/>
      <c r="JQ634" s="109"/>
      <c r="JR634" s="109"/>
      <c r="JS634" s="109"/>
      <c r="JT634" s="109"/>
      <c r="JU634" s="109"/>
      <c r="JV634" s="109"/>
      <c r="JW634" s="109"/>
      <c r="JX634" s="109"/>
      <c r="JY634" s="109"/>
      <c r="JZ634" s="109"/>
      <c r="KA634" s="109"/>
      <c r="KB634" s="109"/>
      <c r="KC634" s="109"/>
      <c r="KD634" s="109"/>
      <c r="KE634" s="109"/>
      <c r="KF634" s="109"/>
      <c r="KG634" s="109"/>
      <c r="KH634" s="109"/>
      <c r="KI634" s="109"/>
      <c r="KJ634" s="109"/>
      <c r="KK634" s="109"/>
      <c r="KL634" s="109"/>
      <c r="KM634" s="109"/>
      <c r="KN634" s="109"/>
      <c r="KO634" s="109"/>
      <c r="KP634" s="109"/>
      <c r="KQ634" s="109"/>
      <c r="KR634" s="109"/>
      <c r="KS634" s="109"/>
      <c r="KT634" s="109"/>
      <c r="KU634" s="109"/>
      <c r="KV634" s="109"/>
      <c r="KW634" s="109"/>
      <c r="KX634" s="109"/>
      <c r="KY634" s="109"/>
      <c r="KZ634" s="109"/>
      <c r="LA634" s="109"/>
      <c r="LB634" s="109"/>
      <c r="LC634" s="109"/>
      <c r="LD634" s="109"/>
      <c r="LE634" s="109"/>
      <c r="LF634" s="109"/>
      <c r="LG634" s="109"/>
      <c r="LH634" s="109"/>
      <c r="LI634" s="109"/>
      <c r="LJ634" s="109"/>
      <c r="LK634" s="109"/>
      <c r="LL634" s="109"/>
      <c r="LM634" s="109"/>
      <c r="LN634" s="109"/>
      <c r="LO634" s="109"/>
      <c r="LP634" s="109"/>
      <c r="LQ634" s="109"/>
      <c r="LR634" s="109"/>
      <c r="LS634" s="109"/>
      <c r="LT634" s="109"/>
      <c r="LU634" s="109"/>
      <c r="LV634" s="109"/>
      <c r="LW634" s="109"/>
      <c r="LX634" s="109"/>
      <c r="LY634" s="109"/>
      <c r="LZ634" s="109"/>
      <c r="MA634" s="109"/>
      <c r="MB634" s="109"/>
      <c r="MC634" s="109"/>
      <c r="MD634" s="109"/>
      <c r="ME634" s="109"/>
      <c r="MF634" s="109"/>
      <c r="MG634" s="109"/>
      <c r="MH634" s="109"/>
      <c r="MI634" s="109"/>
      <c r="MJ634" s="109"/>
      <c r="MK634" s="109"/>
      <c r="ML634" s="109"/>
      <c r="MM634" s="109"/>
      <c r="MN634" s="109"/>
      <c r="MO634" s="109"/>
      <c r="MP634" s="109"/>
      <c r="MQ634" s="109"/>
      <c r="MR634" s="109"/>
      <c r="MS634" s="109"/>
      <c r="MT634" s="109"/>
      <c r="MU634" s="109"/>
      <c r="MV634" s="109"/>
      <c r="MW634" s="109"/>
      <c r="MX634" s="109"/>
      <c r="MY634" s="109"/>
      <c r="MZ634" s="109"/>
      <c r="NA634" s="109"/>
      <c r="NB634" s="109"/>
      <c r="NC634" s="109"/>
      <c r="ND634" s="109"/>
      <c r="NE634" s="109"/>
      <c r="NF634" s="109"/>
      <c r="NG634" s="109"/>
      <c r="NH634" s="109"/>
      <c r="NI634" s="109"/>
      <c r="NJ634" s="109"/>
      <c r="NK634" s="109"/>
      <c r="NL634" s="109"/>
      <c r="NM634" s="109"/>
      <c r="NN634" s="109"/>
      <c r="NO634" s="109"/>
      <c r="NP634" s="109"/>
      <c r="NQ634" s="109"/>
      <c r="NR634" s="109"/>
      <c r="NS634" s="109"/>
      <c r="NT634" s="109"/>
      <c r="NU634" s="109"/>
      <c r="NV634" s="109"/>
      <c r="NW634" s="109"/>
      <c r="NX634" s="109"/>
      <c r="NY634" s="109"/>
      <c r="NZ634" s="109"/>
      <c r="OA634" s="109"/>
      <c r="OB634" s="109"/>
      <c r="OC634" s="109"/>
      <c r="OD634" s="109"/>
      <c r="OE634" s="109"/>
      <c r="OF634" s="109"/>
      <c r="OG634" s="109"/>
      <c r="OH634" s="109"/>
      <c r="OI634" s="109"/>
      <c r="OJ634" s="109"/>
      <c r="OK634" s="109"/>
      <c r="OL634" s="109"/>
      <c r="OM634" s="109"/>
      <c r="ON634" s="109"/>
      <c r="OO634" s="109"/>
      <c r="OP634" s="109"/>
      <c r="OQ634" s="109"/>
      <c r="OR634" s="109"/>
      <c r="OS634" s="109"/>
      <c r="OT634" s="109"/>
      <c r="OU634" s="109"/>
      <c r="OV634" s="109"/>
      <c r="OW634" s="109"/>
      <c r="OX634" s="109"/>
      <c r="OY634" s="109"/>
      <c r="OZ634" s="109"/>
      <c r="PA634" s="109"/>
      <c r="PB634" s="109"/>
      <c r="PC634" s="109"/>
      <c r="PD634" s="109"/>
      <c r="PE634" s="109"/>
      <c r="PF634" s="109"/>
      <c r="PG634" s="109"/>
      <c r="PH634" s="109"/>
      <c r="PI634" s="109"/>
      <c r="PJ634" s="109"/>
      <c r="PK634" s="109"/>
      <c r="PL634" s="109"/>
      <c r="PM634" s="109"/>
      <c r="PN634" s="109"/>
      <c r="PO634" s="109"/>
      <c r="PP634" s="109"/>
      <c r="PQ634" s="109"/>
      <c r="PR634" s="109"/>
      <c r="PS634" s="109"/>
      <c r="PT634" s="109"/>
      <c r="PU634" s="109"/>
      <c r="PV634" s="109"/>
      <c r="PW634" s="109"/>
      <c r="PX634" s="109"/>
      <c r="PY634" s="109"/>
      <c r="PZ634" s="109"/>
      <c r="QA634" s="109"/>
      <c r="QB634" s="109"/>
      <c r="QC634" s="109"/>
      <c r="QD634" s="109"/>
      <c r="QE634" s="109"/>
      <c r="QF634" s="109"/>
      <c r="QG634" s="109"/>
      <c r="QH634" s="109"/>
      <c r="QI634" s="109"/>
      <c r="QJ634" s="109"/>
      <c r="QK634" s="23">
        <f t="shared" si="9"/>
        <v>80</v>
      </c>
      <c r="QL634" s="125"/>
      <c r="QM634" s="125"/>
      <c r="QN634" s="125"/>
      <c r="QO634" s="125"/>
      <c r="QP634" s="125"/>
      <c r="QQ634" s="125"/>
      <c r="QR634" s="125"/>
    </row>
    <row r="635" spans="1:460" s="5" customFormat="1" ht="12.75" customHeight="1" x14ac:dyDescent="0.2">
      <c r="A635" s="52">
        <v>44811</v>
      </c>
      <c r="B635" s="98" t="s">
        <v>562</v>
      </c>
      <c r="C635" s="107"/>
      <c r="D635" s="107"/>
      <c r="E635" s="108"/>
      <c r="F635" s="108"/>
      <c r="G635" s="108"/>
      <c r="H635" s="108"/>
      <c r="I635" s="108"/>
      <c r="J635" s="108"/>
      <c r="K635" s="108"/>
      <c r="L635" s="108"/>
      <c r="M635" s="108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 s="109"/>
      <c r="BD635" s="109">
        <v>1</v>
      </c>
      <c r="BE635" s="109"/>
      <c r="BF635" s="109"/>
      <c r="BG635" s="109"/>
      <c r="BH635" s="109"/>
      <c r="BI635" s="109"/>
      <c r="BJ635" s="109"/>
      <c r="BK635" s="109"/>
      <c r="BL635" s="109"/>
      <c r="BM635" s="109"/>
      <c r="BN635" s="109"/>
      <c r="BO635" s="109"/>
      <c r="BP635" s="109"/>
      <c r="BQ635" s="109"/>
      <c r="BR635" s="109"/>
      <c r="BS635" s="109"/>
      <c r="BT635" s="109"/>
      <c r="BU635" s="109"/>
      <c r="BV635" s="109"/>
      <c r="BW635" s="109"/>
      <c r="BX635" s="109"/>
      <c r="BY635" s="109"/>
      <c r="BZ635" s="109"/>
      <c r="CA635" s="109"/>
      <c r="CB635" s="109"/>
      <c r="CC635" s="109"/>
      <c r="CD635" s="109"/>
      <c r="CE635" s="109"/>
      <c r="CF635" s="109"/>
      <c r="CG635" s="109"/>
      <c r="CH635" s="109"/>
      <c r="CI635" s="109"/>
      <c r="CJ635" s="109"/>
      <c r="CK635" s="109"/>
      <c r="CL635" s="109"/>
      <c r="CM635" s="109"/>
      <c r="CN635" s="109"/>
      <c r="CO635" s="109"/>
      <c r="CP635" s="109"/>
      <c r="CQ635" s="109"/>
      <c r="CR635" s="109"/>
      <c r="CS635" s="109"/>
      <c r="CT635" s="109"/>
      <c r="CU635" s="109"/>
      <c r="CV635" s="109"/>
      <c r="CW635" s="109"/>
      <c r="CX635" s="109"/>
      <c r="CY635" s="109"/>
      <c r="CZ635" s="109"/>
      <c r="DA635" s="109"/>
      <c r="DB635" s="109"/>
      <c r="DC635" s="109"/>
      <c r="DD635" s="109"/>
      <c r="DE635" s="109"/>
      <c r="DF635" s="109"/>
      <c r="DG635" s="109"/>
      <c r="DH635" s="109"/>
      <c r="DI635" s="109"/>
      <c r="DJ635" s="109"/>
      <c r="DK635" s="109"/>
      <c r="DL635" s="109"/>
      <c r="DM635" s="109"/>
      <c r="DN635" s="109"/>
      <c r="DO635" s="109"/>
      <c r="DP635" s="109"/>
      <c r="DQ635" s="109"/>
      <c r="DR635" s="109"/>
      <c r="DS635" s="109"/>
      <c r="DT635" s="109"/>
      <c r="DU635" s="109"/>
      <c r="DV635" s="109"/>
      <c r="DW635" s="109"/>
      <c r="DX635" s="109"/>
      <c r="DY635" s="109"/>
      <c r="DZ635" s="109"/>
      <c r="EA635" s="109"/>
      <c r="EB635" s="109"/>
      <c r="EC635" s="109"/>
      <c r="ED635" s="109"/>
      <c r="EE635" s="109"/>
      <c r="EF635" s="109"/>
      <c r="EG635" s="109"/>
      <c r="EH635" s="109"/>
      <c r="EI635" s="109"/>
      <c r="EJ635" s="109"/>
      <c r="EK635" s="109"/>
      <c r="EL635" s="109"/>
      <c r="EM635" s="109"/>
      <c r="EN635" s="109"/>
      <c r="EO635" s="109"/>
      <c r="EP635" s="109"/>
      <c r="EQ635" s="109"/>
      <c r="ER635" s="109"/>
      <c r="ES635" s="109"/>
      <c r="ET635" s="109"/>
      <c r="EU635" s="109"/>
      <c r="EV635" s="109"/>
      <c r="EW635" s="109"/>
      <c r="EX635" s="109"/>
      <c r="EY635" s="109"/>
      <c r="EZ635" s="109"/>
      <c r="FA635" s="109"/>
      <c r="FB635" s="109"/>
      <c r="FC635" s="109"/>
      <c r="FD635" s="109"/>
      <c r="FE635" s="109"/>
      <c r="FF635" s="109"/>
      <c r="FG635" s="109"/>
      <c r="FH635" s="109"/>
      <c r="FI635" s="109"/>
      <c r="FJ635" s="109"/>
      <c r="FK635" s="109"/>
      <c r="FL635" s="109"/>
      <c r="FM635" s="109"/>
      <c r="FN635" s="109"/>
      <c r="FO635" s="109"/>
      <c r="FP635" s="109"/>
      <c r="FQ635" s="109"/>
      <c r="FR635" s="109"/>
      <c r="FS635" s="109"/>
      <c r="FT635" s="109"/>
      <c r="FU635" s="109"/>
      <c r="FV635" s="109"/>
      <c r="FW635" s="109"/>
      <c r="FX635" s="109"/>
      <c r="FY635" s="109"/>
      <c r="FZ635" s="109"/>
      <c r="GA635" s="109"/>
      <c r="GB635" s="109"/>
      <c r="GC635" s="109"/>
      <c r="GD635" s="109"/>
      <c r="GE635" s="109"/>
      <c r="GF635" s="109"/>
      <c r="GG635" s="109"/>
      <c r="GH635" s="109"/>
      <c r="GI635" s="109"/>
      <c r="GJ635" s="109"/>
      <c r="GK635" s="109"/>
      <c r="GL635" s="109"/>
      <c r="GM635" s="109"/>
      <c r="GN635" s="109"/>
      <c r="GO635" s="109"/>
      <c r="GP635" s="109"/>
      <c r="GQ635" s="109"/>
      <c r="GR635" s="109"/>
      <c r="GS635" s="109"/>
      <c r="GT635" s="109"/>
      <c r="GU635" s="109"/>
      <c r="GV635" s="109"/>
      <c r="GW635" s="109"/>
      <c r="GX635" s="109"/>
      <c r="GY635" s="109"/>
      <c r="GZ635" s="109"/>
      <c r="HA635" s="109"/>
      <c r="HB635" s="109"/>
      <c r="HC635" s="109"/>
      <c r="HD635" s="109"/>
      <c r="HE635" s="109"/>
      <c r="HF635" s="109"/>
      <c r="HG635" s="109"/>
      <c r="HH635" s="109"/>
      <c r="HI635" s="109"/>
      <c r="HJ635" s="109"/>
      <c r="HK635" s="109"/>
      <c r="HL635" s="109"/>
      <c r="HM635" s="109"/>
      <c r="HN635" s="109"/>
      <c r="HO635" s="109"/>
      <c r="HP635" s="109"/>
      <c r="HQ635" s="109"/>
      <c r="HR635" s="109"/>
      <c r="HS635" s="109"/>
      <c r="HT635" s="109"/>
      <c r="HU635" s="109"/>
      <c r="HV635" s="109"/>
      <c r="HW635" s="109"/>
      <c r="HX635" s="109"/>
      <c r="HY635" s="109"/>
      <c r="HZ635" s="109"/>
      <c r="IA635" s="109"/>
      <c r="IB635" s="109"/>
      <c r="IC635" s="109"/>
      <c r="ID635" s="109"/>
      <c r="IE635" s="109"/>
      <c r="IF635" s="109"/>
      <c r="IG635" s="109"/>
      <c r="IH635" s="109"/>
      <c r="II635" s="109"/>
      <c r="IJ635" s="109"/>
      <c r="IK635" s="109"/>
      <c r="IL635" s="109"/>
      <c r="IM635" s="109"/>
      <c r="IN635" s="109"/>
      <c r="IO635" s="109"/>
      <c r="IP635" s="109"/>
      <c r="IQ635" s="109"/>
      <c r="IR635" s="109"/>
      <c r="IS635" s="109"/>
      <c r="IT635" s="109"/>
      <c r="IU635" s="109"/>
      <c r="IV635" s="109"/>
      <c r="IW635" s="109"/>
      <c r="IX635" s="109"/>
      <c r="IY635" s="109"/>
      <c r="IZ635" s="109"/>
      <c r="JA635" s="109"/>
      <c r="JB635" s="109"/>
      <c r="JC635" s="109"/>
      <c r="JD635" s="109">
        <v>1</v>
      </c>
      <c r="JE635" s="109"/>
      <c r="JF635" s="109"/>
      <c r="JG635" s="109"/>
      <c r="JH635" s="109"/>
      <c r="JI635" s="109"/>
      <c r="JJ635" s="109"/>
      <c r="JK635" s="109"/>
      <c r="JL635" s="109"/>
      <c r="JM635" s="109"/>
      <c r="JN635" s="109"/>
      <c r="JO635" s="109"/>
      <c r="JP635" s="109"/>
      <c r="JQ635" s="109"/>
      <c r="JR635" s="109"/>
      <c r="JS635" s="109"/>
      <c r="JT635" s="109"/>
      <c r="JU635" s="109"/>
      <c r="JV635" s="109"/>
      <c r="JW635" s="109"/>
      <c r="JX635" s="109"/>
      <c r="JY635" s="109"/>
      <c r="JZ635" s="109"/>
      <c r="KA635" s="109"/>
      <c r="KB635" s="109"/>
      <c r="KC635" s="109"/>
      <c r="KD635" s="109"/>
      <c r="KE635" s="109"/>
      <c r="KF635" s="109"/>
      <c r="KG635" s="109"/>
      <c r="KH635" s="109"/>
      <c r="KI635" s="109"/>
      <c r="KJ635" s="109"/>
      <c r="KK635" s="109"/>
      <c r="KL635" s="109"/>
      <c r="KM635" s="109"/>
      <c r="KN635" s="109"/>
      <c r="KO635" s="109"/>
      <c r="KP635" s="109"/>
      <c r="KQ635" s="109"/>
      <c r="KR635" s="109"/>
      <c r="KS635" s="109"/>
      <c r="KT635" s="109"/>
      <c r="KU635" s="109"/>
      <c r="KV635" s="109"/>
      <c r="KW635" s="109"/>
      <c r="KX635" s="109"/>
      <c r="KY635" s="109"/>
      <c r="KZ635" s="109"/>
      <c r="LA635" s="109"/>
      <c r="LB635" s="109"/>
      <c r="LC635" s="109"/>
      <c r="LD635" s="109"/>
      <c r="LE635" s="109"/>
      <c r="LF635" s="109"/>
      <c r="LG635" s="109"/>
      <c r="LH635" s="109"/>
      <c r="LI635" s="109"/>
      <c r="LJ635" s="109"/>
      <c r="LK635" s="109"/>
      <c r="LL635" s="109"/>
      <c r="LM635" s="109"/>
      <c r="LN635" s="109"/>
      <c r="LO635" s="109"/>
      <c r="LP635" s="109"/>
      <c r="LQ635" s="109"/>
      <c r="LR635" s="109"/>
      <c r="LS635" s="109"/>
      <c r="LT635" s="109"/>
      <c r="LU635" s="109"/>
      <c r="LV635" s="109"/>
      <c r="LW635" s="109"/>
      <c r="LX635" s="109"/>
      <c r="LY635" s="109"/>
      <c r="LZ635" s="109"/>
      <c r="MA635" s="109"/>
      <c r="MB635" s="109"/>
      <c r="MC635" s="109"/>
      <c r="MD635" s="109"/>
      <c r="ME635" s="109"/>
      <c r="MF635" s="109"/>
      <c r="MG635" s="109"/>
      <c r="MH635" s="109"/>
      <c r="MI635" s="109"/>
      <c r="MJ635" s="109"/>
      <c r="MK635" s="109"/>
      <c r="ML635" s="109"/>
      <c r="MM635" s="109"/>
      <c r="MN635" s="109"/>
      <c r="MO635" s="109"/>
      <c r="MP635" s="109"/>
      <c r="MQ635" s="109"/>
      <c r="MR635" s="109"/>
      <c r="MS635" s="109"/>
      <c r="MT635" s="109"/>
      <c r="MU635" s="109"/>
      <c r="MV635" s="109"/>
      <c r="MW635" s="109"/>
      <c r="MX635" s="109"/>
      <c r="MY635" s="109"/>
      <c r="MZ635" s="109"/>
      <c r="NA635" s="109"/>
      <c r="NB635" s="109"/>
      <c r="NC635" s="109"/>
      <c r="ND635" s="109"/>
      <c r="NE635" s="109"/>
      <c r="NF635" s="109"/>
      <c r="NG635" s="109"/>
      <c r="NH635" s="109"/>
      <c r="NI635" s="109"/>
      <c r="NJ635" s="109"/>
      <c r="NK635" s="109"/>
      <c r="NL635" s="109"/>
      <c r="NM635" s="109"/>
      <c r="NN635" s="109"/>
      <c r="NO635" s="109"/>
      <c r="NP635" s="109"/>
      <c r="NQ635" s="109"/>
      <c r="NR635" s="109"/>
      <c r="NS635" s="109"/>
      <c r="NT635" s="109"/>
      <c r="NU635" s="109"/>
      <c r="NV635" s="109"/>
      <c r="NW635" s="109"/>
      <c r="NX635" s="109"/>
      <c r="NY635" s="109"/>
      <c r="NZ635" s="109"/>
      <c r="OA635" s="109"/>
      <c r="OB635" s="109"/>
      <c r="OC635" s="109"/>
      <c r="OD635" s="109"/>
      <c r="OE635" s="109"/>
      <c r="OF635" s="109"/>
      <c r="OG635" s="109"/>
      <c r="OH635" s="109"/>
      <c r="OI635" s="109"/>
      <c r="OJ635" s="109"/>
      <c r="OK635" s="109"/>
      <c r="OL635" s="109"/>
      <c r="OM635" s="109"/>
      <c r="ON635" s="109"/>
      <c r="OO635" s="109"/>
      <c r="OP635" s="109"/>
      <c r="OQ635" s="109"/>
      <c r="OR635" s="109"/>
      <c r="OS635" s="109"/>
      <c r="OT635" s="109"/>
      <c r="OU635" s="109"/>
      <c r="OV635" s="109"/>
      <c r="OW635" s="109"/>
      <c r="OX635" s="109"/>
      <c r="OY635" s="109"/>
      <c r="OZ635" s="109"/>
      <c r="PA635" s="109"/>
      <c r="PB635" s="109"/>
      <c r="PC635" s="109"/>
      <c r="PD635" s="109"/>
      <c r="PE635" s="109"/>
      <c r="PF635" s="109"/>
      <c r="PG635" s="109"/>
      <c r="PH635" s="109"/>
      <c r="PI635" s="109"/>
      <c r="PJ635" s="109"/>
      <c r="PK635" s="109"/>
      <c r="PL635" s="109"/>
      <c r="PM635" s="109"/>
      <c r="PN635" s="109"/>
      <c r="PO635" s="109"/>
      <c r="PP635" s="109"/>
      <c r="PQ635" s="109"/>
      <c r="PR635" s="109"/>
      <c r="PS635" s="109"/>
      <c r="PT635" s="109"/>
      <c r="PU635" s="109"/>
      <c r="PV635" s="109"/>
      <c r="PW635" s="109"/>
      <c r="PX635" s="109"/>
      <c r="PY635" s="109"/>
      <c r="PZ635" s="109"/>
      <c r="QA635" s="109"/>
      <c r="QB635" s="109"/>
      <c r="QC635" s="109"/>
      <c r="QD635" s="109"/>
      <c r="QE635" s="109"/>
      <c r="QF635" s="109"/>
      <c r="QG635" s="109"/>
      <c r="QH635" s="109"/>
      <c r="QI635" s="109"/>
      <c r="QJ635" s="109"/>
      <c r="QK635" s="23">
        <f t="shared" si="9"/>
        <v>2</v>
      </c>
      <c r="QL635" s="125"/>
      <c r="QM635" s="125"/>
      <c r="QN635" s="125"/>
      <c r="QO635" s="125"/>
      <c r="QP635" s="125"/>
      <c r="QQ635" s="125"/>
      <c r="QR635" s="125"/>
    </row>
    <row r="636" spans="1:460" s="5" customFormat="1" ht="12.75" customHeight="1" x14ac:dyDescent="0.2">
      <c r="A636" s="52">
        <v>44811</v>
      </c>
      <c r="B636" s="98" t="s">
        <v>512</v>
      </c>
      <c r="C636" s="107"/>
      <c r="D636" s="107"/>
      <c r="E636" s="108"/>
      <c r="F636" s="108"/>
      <c r="G636" s="108"/>
      <c r="H636" s="108"/>
      <c r="I636" s="108"/>
      <c r="J636" s="108"/>
      <c r="K636" s="108"/>
      <c r="L636" s="108"/>
      <c r="M636" s="108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 s="109"/>
      <c r="BD636" s="109"/>
      <c r="BE636" s="109"/>
      <c r="BF636" s="109"/>
      <c r="BG636" s="109"/>
      <c r="BH636" s="109"/>
      <c r="BI636" s="109"/>
      <c r="BJ636" s="109"/>
      <c r="BK636" s="109"/>
      <c r="BL636" s="109"/>
      <c r="BM636" s="109"/>
      <c r="BN636" s="109"/>
      <c r="BO636" s="109"/>
      <c r="BP636" s="109"/>
      <c r="BQ636" s="109"/>
      <c r="BR636" s="109"/>
      <c r="BS636" s="109"/>
      <c r="BT636" s="109"/>
      <c r="BU636" s="109"/>
      <c r="BV636" s="109"/>
      <c r="BW636" s="109"/>
      <c r="BX636" s="109"/>
      <c r="BY636" s="109"/>
      <c r="BZ636" s="109"/>
      <c r="CA636" s="109"/>
      <c r="CB636" s="109"/>
      <c r="CC636" s="109"/>
      <c r="CD636" s="109"/>
      <c r="CE636" s="109"/>
      <c r="CF636" s="109"/>
      <c r="CG636" s="109"/>
      <c r="CH636" s="109"/>
      <c r="CI636" s="109"/>
      <c r="CJ636" s="109"/>
      <c r="CK636" s="109"/>
      <c r="CL636" s="109"/>
      <c r="CM636" s="109"/>
      <c r="CN636" s="109"/>
      <c r="CO636" s="109"/>
      <c r="CP636" s="109"/>
      <c r="CQ636" s="109"/>
      <c r="CR636" s="109"/>
      <c r="CS636" s="109"/>
      <c r="CT636" s="109"/>
      <c r="CU636" s="109"/>
      <c r="CV636" s="109"/>
      <c r="CW636" s="109"/>
      <c r="CX636" s="109"/>
      <c r="CY636" s="109"/>
      <c r="CZ636" s="109"/>
      <c r="DA636" s="109"/>
      <c r="DB636" s="109"/>
      <c r="DC636" s="109"/>
      <c r="DD636" s="109"/>
      <c r="DE636" s="109"/>
      <c r="DF636" s="109"/>
      <c r="DG636" s="109"/>
      <c r="DH636" s="109"/>
      <c r="DI636" s="109"/>
      <c r="DJ636" s="109"/>
      <c r="DK636" s="109"/>
      <c r="DL636" s="109"/>
      <c r="DM636" s="109"/>
      <c r="DN636" s="109"/>
      <c r="DO636" s="109"/>
      <c r="DP636" s="109"/>
      <c r="DQ636" s="109"/>
      <c r="DR636" s="109"/>
      <c r="DS636" s="109"/>
      <c r="DT636" s="109"/>
      <c r="DU636" s="109"/>
      <c r="DV636" s="109"/>
      <c r="DW636" s="109"/>
      <c r="DX636" s="109"/>
      <c r="DY636" s="109"/>
      <c r="DZ636" s="109"/>
      <c r="EA636" s="109"/>
      <c r="EB636" s="109"/>
      <c r="EC636" s="109"/>
      <c r="ED636" s="109"/>
      <c r="EE636" s="109"/>
      <c r="EF636" s="109"/>
      <c r="EG636" s="109"/>
      <c r="EH636" s="109"/>
      <c r="EI636" s="109"/>
      <c r="EJ636" s="109"/>
      <c r="EK636" s="109"/>
      <c r="EL636" s="109"/>
      <c r="EM636" s="109"/>
      <c r="EN636" s="109"/>
      <c r="EO636" s="109"/>
      <c r="EP636" s="109"/>
      <c r="EQ636" s="109"/>
      <c r="ER636" s="109"/>
      <c r="ES636" s="109"/>
      <c r="ET636" s="109"/>
      <c r="EU636" s="109"/>
      <c r="EV636" s="109"/>
      <c r="EW636" s="109"/>
      <c r="EX636" s="109"/>
      <c r="EY636" s="109"/>
      <c r="EZ636" s="109"/>
      <c r="FA636" s="109"/>
      <c r="FB636" s="109"/>
      <c r="FC636" s="109"/>
      <c r="FD636" s="109"/>
      <c r="FE636" s="109"/>
      <c r="FF636" s="109"/>
      <c r="FG636" s="109"/>
      <c r="FH636" s="109"/>
      <c r="FI636" s="109"/>
      <c r="FJ636" s="109"/>
      <c r="FK636" s="109"/>
      <c r="FL636" s="109"/>
      <c r="FM636" s="109"/>
      <c r="FN636" s="109"/>
      <c r="FO636" s="109"/>
      <c r="FP636" s="109"/>
      <c r="FQ636" s="109"/>
      <c r="FR636" s="109"/>
      <c r="FS636" s="109"/>
      <c r="FT636" s="109"/>
      <c r="FU636" s="109"/>
      <c r="FV636" s="109"/>
      <c r="FW636" s="109"/>
      <c r="FX636" s="109"/>
      <c r="FY636" s="109"/>
      <c r="FZ636" s="109"/>
      <c r="GA636" s="109"/>
      <c r="GB636" s="109"/>
      <c r="GC636" s="109"/>
      <c r="GD636" s="109"/>
      <c r="GE636" s="109"/>
      <c r="GF636" s="109"/>
      <c r="GG636" s="109"/>
      <c r="GH636" s="109"/>
      <c r="GI636" s="109"/>
      <c r="GJ636" s="109"/>
      <c r="GK636" s="109"/>
      <c r="GL636" s="109"/>
      <c r="GM636" s="109"/>
      <c r="GN636" s="109"/>
      <c r="GO636" s="109"/>
      <c r="GP636" s="109"/>
      <c r="GQ636" s="109"/>
      <c r="GR636" s="109"/>
      <c r="GS636" s="109"/>
      <c r="GT636" s="109"/>
      <c r="GU636" s="109"/>
      <c r="GV636" s="109">
        <v>15</v>
      </c>
      <c r="GW636" s="109"/>
      <c r="GX636" s="109"/>
      <c r="GY636" s="109"/>
      <c r="GZ636" s="109"/>
      <c r="HA636" s="109"/>
      <c r="HB636" s="109"/>
      <c r="HC636" s="109"/>
      <c r="HD636" s="109"/>
      <c r="HE636" s="109"/>
      <c r="HF636" s="109"/>
      <c r="HG636" s="109"/>
      <c r="HH636" s="109"/>
      <c r="HI636" s="109"/>
      <c r="HJ636" s="109"/>
      <c r="HK636" s="109"/>
      <c r="HL636" s="109"/>
      <c r="HM636" s="109"/>
      <c r="HN636" s="109"/>
      <c r="HO636" s="109"/>
      <c r="HP636" s="109"/>
      <c r="HQ636" s="109"/>
      <c r="HR636" s="109"/>
      <c r="HS636" s="109"/>
      <c r="HT636" s="109"/>
      <c r="HU636" s="109"/>
      <c r="HV636" s="109"/>
      <c r="HW636" s="109"/>
      <c r="HX636" s="109"/>
      <c r="HY636" s="109"/>
      <c r="HZ636" s="109"/>
      <c r="IA636" s="109"/>
      <c r="IB636" s="109"/>
      <c r="IC636" s="109"/>
      <c r="ID636" s="109"/>
      <c r="IE636" s="109"/>
      <c r="IF636" s="109"/>
      <c r="IG636" s="109"/>
      <c r="IH636" s="109"/>
      <c r="II636" s="109"/>
      <c r="IJ636" s="109"/>
      <c r="IK636" s="109"/>
      <c r="IL636" s="109"/>
      <c r="IM636" s="109"/>
      <c r="IN636" s="109"/>
      <c r="IO636" s="109"/>
      <c r="IP636" s="109"/>
      <c r="IQ636" s="109"/>
      <c r="IR636" s="109"/>
      <c r="IS636" s="109"/>
      <c r="IT636" s="109"/>
      <c r="IU636" s="109"/>
      <c r="IV636" s="109"/>
      <c r="IW636" s="109"/>
      <c r="IX636" s="109"/>
      <c r="IY636" s="109"/>
      <c r="IZ636" s="109"/>
      <c r="JA636" s="109"/>
      <c r="JB636" s="109"/>
      <c r="JC636" s="109"/>
      <c r="JD636" s="109"/>
      <c r="JE636" s="109"/>
      <c r="JF636" s="109"/>
      <c r="JG636" s="109"/>
      <c r="JH636" s="109"/>
      <c r="JI636" s="109"/>
      <c r="JJ636" s="109"/>
      <c r="JK636" s="109"/>
      <c r="JL636" s="109"/>
      <c r="JM636" s="109"/>
      <c r="JN636" s="109"/>
      <c r="JO636" s="109"/>
      <c r="JP636" s="109"/>
      <c r="JQ636" s="109"/>
      <c r="JR636" s="109"/>
      <c r="JS636" s="109"/>
      <c r="JT636" s="109"/>
      <c r="JU636" s="109"/>
      <c r="JV636" s="109"/>
      <c r="JW636" s="109"/>
      <c r="JX636" s="109"/>
      <c r="JY636" s="109"/>
      <c r="JZ636" s="109"/>
      <c r="KA636" s="109"/>
      <c r="KB636" s="109"/>
      <c r="KC636" s="109"/>
      <c r="KD636" s="109"/>
      <c r="KE636" s="109"/>
      <c r="KF636" s="109"/>
      <c r="KG636" s="109"/>
      <c r="KH636" s="109"/>
      <c r="KI636" s="109"/>
      <c r="KJ636" s="109"/>
      <c r="KK636" s="109"/>
      <c r="KL636" s="109"/>
      <c r="KM636" s="109"/>
      <c r="KN636" s="109"/>
      <c r="KO636" s="109"/>
      <c r="KP636" s="109"/>
      <c r="KQ636" s="109"/>
      <c r="KR636" s="109"/>
      <c r="KS636" s="109"/>
      <c r="KT636" s="109"/>
      <c r="KU636" s="109"/>
      <c r="KV636" s="109"/>
      <c r="KW636" s="109"/>
      <c r="KX636" s="109"/>
      <c r="KY636" s="109"/>
      <c r="KZ636" s="109"/>
      <c r="LA636" s="109"/>
      <c r="LB636" s="109"/>
      <c r="LC636" s="109"/>
      <c r="LD636" s="109"/>
      <c r="LE636" s="109"/>
      <c r="LF636" s="109"/>
      <c r="LG636" s="109"/>
      <c r="LH636" s="109"/>
      <c r="LI636" s="109"/>
      <c r="LJ636" s="109"/>
      <c r="LK636" s="109"/>
      <c r="LL636" s="109"/>
      <c r="LM636" s="109"/>
      <c r="LN636" s="109"/>
      <c r="LO636" s="109"/>
      <c r="LP636" s="109"/>
      <c r="LQ636" s="109"/>
      <c r="LR636" s="109"/>
      <c r="LS636" s="109"/>
      <c r="LT636" s="109"/>
      <c r="LU636" s="109"/>
      <c r="LV636" s="109"/>
      <c r="LW636" s="109"/>
      <c r="LX636" s="109"/>
      <c r="LY636" s="109"/>
      <c r="LZ636" s="109"/>
      <c r="MA636" s="109"/>
      <c r="MB636" s="109"/>
      <c r="MC636" s="109"/>
      <c r="MD636" s="109"/>
      <c r="ME636" s="109"/>
      <c r="MF636" s="109"/>
      <c r="MG636" s="109"/>
      <c r="MH636" s="109"/>
      <c r="MI636" s="109"/>
      <c r="MJ636" s="109"/>
      <c r="MK636" s="109"/>
      <c r="ML636" s="109"/>
      <c r="MM636" s="109"/>
      <c r="MN636" s="109"/>
      <c r="MO636" s="109"/>
      <c r="MP636" s="109"/>
      <c r="MQ636" s="109"/>
      <c r="MR636" s="109"/>
      <c r="MS636" s="109"/>
      <c r="MT636" s="109"/>
      <c r="MU636" s="109"/>
      <c r="MV636" s="109"/>
      <c r="MW636" s="109"/>
      <c r="MX636" s="109"/>
      <c r="MY636" s="109"/>
      <c r="MZ636" s="109"/>
      <c r="NA636" s="109"/>
      <c r="NB636" s="109"/>
      <c r="NC636" s="109"/>
      <c r="ND636" s="109"/>
      <c r="NE636" s="109"/>
      <c r="NF636" s="109"/>
      <c r="NG636" s="109"/>
      <c r="NH636" s="109"/>
      <c r="NI636" s="109"/>
      <c r="NJ636" s="109"/>
      <c r="NK636" s="109"/>
      <c r="NL636" s="109"/>
      <c r="NM636" s="109"/>
      <c r="NN636" s="109"/>
      <c r="NO636" s="109"/>
      <c r="NP636" s="109"/>
      <c r="NQ636" s="109"/>
      <c r="NR636" s="109"/>
      <c r="NS636" s="109"/>
      <c r="NT636" s="109"/>
      <c r="NU636" s="109"/>
      <c r="NV636" s="109"/>
      <c r="NW636" s="109"/>
      <c r="NX636" s="109"/>
      <c r="NY636" s="109"/>
      <c r="NZ636" s="109"/>
      <c r="OA636" s="109"/>
      <c r="OB636" s="109"/>
      <c r="OC636" s="109"/>
      <c r="OD636" s="109"/>
      <c r="OE636" s="109"/>
      <c r="OF636" s="109"/>
      <c r="OG636" s="109"/>
      <c r="OH636" s="109"/>
      <c r="OI636" s="109"/>
      <c r="OJ636" s="109"/>
      <c r="OK636" s="109"/>
      <c r="OL636" s="109"/>
      <c r="OM636" s="109"/>
      <c r="ON636" s="109"/>
      <c r="OO636" s="109"/>
      <c r="OP636" s="109"/>
      <c r="OQ636" s="109"/>
      <c r="OR636" s="109"/>
      <c r="OS636" s="109"/>
      <c r="OT636" s="109"/>
      <c r="OU636" s="109"/>
      <c r="OV636" s="109"/>
      <c r="OW636" s="109"/>
      <c r="OX636" s="109"/>
      <c r="OY636" s="109"/>
      <c r="OZ636" s="109"/>
      <c r="PA636" s="109"/>
      <c r="PB636" s="109"/>
      <c r="PC636" s="109"/>
      <c r="PD636" s="109"/>
      <c r="PE636" s="109"/>
      <c r="PF636" s="109"/>
      <c r="PG636" s="109"/>
      <c r="PH636" s="109"/>
      <c r="PI636" s="109"/>
      <c r="PJ636" s="109"/>
      <c r="PK636" s="109"/>
      <c r="PL636" s="109"/>
      <c r="PM636" s="109"/>
      <c r="PN636" s="109"/>
      <c r="PO636" s="109"/>
      <c r="PP636" s="109"/>
      <c r="PQ636" s="109"/>
      <c r="PR636" s="109"/>
      <c r="PS636" s="109"/>
      <c r="PT636" s="109"/>
      <c r="PU636" s="109"/>
      <c r="PV636" s="109"/>
      <c r="PW636" s="109"/>
      <c r="PX636" s="109"/>
      <c r="PY636" s="109"/>
      <c r="PZ636" s="109"/>
      <c r="QA636" s="109"/>
      <c r="QB636" s="109"/>
      <c r="QC636" s="109"/>
      <c r="QD636" s="109"/>
      <c r="QE636" s="109"/>
      <c r="QF636" s="109"/>
      <c r="QG636" s="109"/>
      <c r="QH636" s="109"/>
      <c r="QI636" s="109"/>
      <c r="QJ636" s="109"/>
      <c r="QK636" s="23">
        <f t="shared" si="9"/>
        <v>15</v>
      </c>
      <c r="QL636" s="125"/>
      <c r="QM636" s="125"/>
      <c r="QN636" s="125"/>
      <c r="QO636" s="125"/>
      <c r="QP636" s="125"/>
      <c r="QQ636" s="125"/>
      <c r="QR636" s="125"/>
    </row>
    <row r="637" spans="1:460" s="5" customFormat="1" ht="12.75" customHeight="1" x14ac:dyDescent="0.2">
      <c r="A637" s="52">
        <v>44811</v>
      </c>
      <c r="B637" s="90" t="s">
        <v>338</v>
      </c>
      <c r="C637" s="107"/>
      <c r="D637" s="107"/>
      <c r="E637" s="108"/>
      <c r="F637" s="108"/>
      <c r="G637" s="108"/>
      <c r="H637" s="108"/>
      <c r="I637" s="108"/>
      <c r="J637" s="108">
        <v>110</v>
      </c>
      <c r="K637" s="108"/>
      <c r="L637" s="108"/>
      <c r="M637" s="108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 s="109"/>
      <c r="BD637" s="109"/>
      <c r="BE637" s="109"/>
      <c r="BF637" s="109"/>
      <c r="BG637" s="109"/>
      <c r="BH637" s="109"/>
      <c r="BI637" s="109"/>
      <c r="BJ637" s="109"/>
      <c r="BK637" s="109"/>
      <c r="BL637" s="109"/>
      <c r="BM637" s="109"/>
      <c r="BN637" s="109"/>
      <c r="BO637" s="109"/>
      <c r="BP637" s="109"/>
      <c r="BQ637" s="109"/>
      <c r="BR637" s="109"/>
      <c r="BS637" s="109"/>
      <c r="BT637" s="109"/>
      <c r="BU637" s="109"/>
      <c r="BV637" s="109"/>
      <c r="BW637" s="109"/>
      <c r="BX637" s="109"/>
      <c r="BY637" s="109"/>
      <c r="BZ637" s="109"/>
      <c r="CA637" s="109"/>
      <c r="CB637" s="109"/>
      <c r="CC637" s="109"/>
      <c r="CD637" s="109"/>
      <c r="CE637" s="109"/>
      <c r="CF637" s="109"/>
      <c r="CG637" s="109"/>
      <c r="CH637" s="109"/>
      <c r="CI637" s="109"/>
      <c r="CJ637" s="109"/>
      <c r="CK637" s="109"/>
      <c r="CL637" s="109">
        <v>2</v>
      </c>
      <c r="CM637" s="109"/>
      <c r="CN637" s="109"/>
      <c r="CO637" s="109"/>
      <c r="CP637" s="109"/>
      <c r="CQ637" s="109"/>
      <c r="CR637" s="109"/>
      <c r="CS637" s="109"/>
      <c r="CT637" s="109"/>
      <c r="CU637" s="109"/>
      <c r="CV637" s="109"/>
      <c r="CW637" s="109"/>
      <c r="CX637" s="109"/>
      <c r="CY637" s="109"/>
      <c r="CZ637" s="109"/>
      <c r="DA637" s="109"/>
      <c r="DB637" s="109"/>
      <c r="DC637" s="109"/>
      <c r="DD637" s="109"/>
      <c r="DE637" s="109"/>
      <c r="DF637" s="109"/>
      <c r="DG637" s="109"/>
      <c r="DH637" s="109"/>
      <c r="DI637" s="109"/>
      <c r="DJ637" s="109">
        <v>10</v>
      </c>
      <c r="DK637" s="109"/>
      <c r="DL637" s="109"/>
      <c r="DM637" s="109"/>
      <c r="DN637" s="109"/>
      <c r="DO637" s="109"/>
      <c r="DP637" s="109"/>
      <c r="DQ637" s="109"/>
      <c r="DR637" s="109"/>
      <c r="DS637" s="109"/>
      <c r="DT637" s="109"/>
      <c r="DU637" s="109"/>
      <c r="DV637" s="109"/>
      <c r="DW637" s="109"/>
      <c r="DX637" s="109"/>
      <c r="DY637" s="109"/>
      <c r="DZ637" s="109"/>
      <c r="EA637" s="109"/>
      <c r="EB637" s="109"/>
      <c r="EC637" s="109"/>
      <c r="ED637" s="109"/>
      <c r="EE637" s="109"/>
      <c r="EF637" s="109"/>
      <c r="EG637" s="109"/>
      <c r="EH637" s="109"/>
      <c r="EI637" s="109"/>
      <c r="EJ637" s="109"/>
      <c r="EK637" s="109"/>
      <c r="EL637" s="109"/>
      <c r="EM637" s="109"/>
      <c r="EN637" s="109"/>
      <c r="EO637" s="109"/>
      <c r="EP637" s="109"/>
      <c r="EQ637" s="109"/>
      <c r="ER637" s="109"/>
      <c r="ES637" s="109"/>
      <c r="ET637" s="109"/>
      <c r="EU637" s="109"/>
      <c r="EV637" s="109"/>
      <c r="EW637" s="109"/>
      <c r="EX637" s="109"/>
      <c r="EY637" s="109"/>
      <c r="EZ637" s="109"/>
      <c r="FA637" s="109"/>
      <c r="FB637" s="109"/>
      <c r="FC637" s="109"/>
      <c r="FD637" s="109"/>
      <c r="FE637" s="109"/>
      <c r="FF637" s="109"/>
      <c r="FG637" s="109"/>
      <c r="FH637" s="109"/>
      <c r="FI637" s="109"/>
      <c r="FJ637" s="109"/>
      <c r="FK637" s="109"/>
      <c r="FL637" s="109"/>
      <c r="FM637" s="109"/>
      <c r="FN637" s="109"/>
      <c r="FO637" s="109"/>
      <c r="FP637" s="109"/>
      <c r="FQ637" s="109"/>
      <c r="FR637" s="109"/>
      <c r="FS637" s="109"/>
      <c r="FT637" s="109"/>
      <c r="FU637" s="109"/>
      <c r="FV637" s="109"/>
      <c r="FW637" s="109"/>
      <c r="FX637" s="109"/>
      <c r="FY637" s="109"/>
      <c r="FZ637" s="109"/>
      <c r="GA637" s="109"/>
      <c r="GB637" s="109"/>
      <c r="GC637" s="109"/>
      <c r="GD637" s="109">
        <v>5.5</v>
      </c>
      <c r="GE637" s="109">
        <v>20</v>
      </c>
      <c r="GF637" s="109"/>
      <c r="GG637" s="109"/>
      <c r="GH637" s="109">
        <v>60</v>
      </c>
      <c r="GI637" s="109"/>
      <c r="GJ637" s="109"/>
      <c r="GK637" s="109"/>
      <c r="GL637" s="109"/>
      <c r="GM637" s="109"/>
      <c r="GN637" s="109"/>
      <c r="GO637" s="109"/>
      <c r="GP637" s="109"/>
      <c r="GQ637" s="109"/>
      <c r="GR637" s="109"/>
      <c r="GS637" s="109"/>
      <c r="GT637" s="109"/>
      <c r="GU637" s="109"/>
      <c r="GV637" s="109"/>
      <c r="GW637" s="109"/>
      <c r="GX637" s="109"/>
      <c r="GY637" s="109"/>
      <c r="GZ637" s="109"/>
      <c r="HA637" s="109"/>
      <c r="HB637" s="109"/>
      <c r="HC637" s="109"/>
      <c r="HD637" s="109"/>
      <c r="HE637" s="109"/>
      <c r="HF637" s="109"/>
      <c r="HG637" s="109"/>
      <c r="HH637" s="109"/>
      <c r="HI637" s="109"/>
      <c r="HJ637" s="109"/>
      <c r="HK637" s="109"/>
      <c r="HL637" s="109"/>
      <c r="HM637" s="109"/>
      <c r="HN637" s="109"/>
      <c r="HO637" s="109"/>
      <c r="HP637" s="109"/>
      <c r="HQ637" s="109"/>
      <c r="HR637" s="109"/>
      <c r="HS637" s="109"/>
      <c r="HT637" s="109"/>
      <c r="HU637" s="109"/>
      <c r="HV637" s="109"/>
      <c r="HW637" s="109"/>
      <c r="HX637" s="109"/>
      <c r="HY637" s="109"/>
      <c r="HZ637" s="109"/>
      <c r="IA637" s="109"/>
      <c r="IB637" s="109"/>
      <c r="IC637" s="109"/>
      <c r="ID637" s="109"/>
      <c r="IE637" s="109"/>
      <c r="IF637" s="109"/>
      <c r="IG637" s="109"/>
      <c r="IH637" s="109"/>
      <c r="II637" s="109"/>
      <c r="IJ637" s="109"/>
      <c r="IK637" s="109"/>
      <c r="IL637" s="109"/>
      <c r="IM637" s="109"/>
      <c r="IN637" s="109"/>
      <c r="IO637" s="109"/>
      <c r="IP637" s="109"/>
      <c r="IQ637" s="109"/>
      <c r="IR637" s="109"/>
      <c r="IS637" s="109"/>
      <c r="IT637" s="109"/>
      <c r="IU637" s="109"/>
      <c r="IV637" s="109"/>
      <c r="IW637" s="109"/>
      <c r="IX637" s="109"/>
      <c r="IY637" s="109"/>
      <c r="IZ637" s="109"/>
      <c r="JA637" s="109"/>
      <c r="JB637" s="109"/>
      <c r="JC637" s="109"/>
      <c r="JD637" s="109"/>
      <c r="JE637" s="109"/>
      <c r="JF637" s="109"/>
      <c r="JG637" s="109"/>
      <c r="JH637" s="109"/>
      <c r="JI637" s="109"/>
      <c r="JJ637" s="109"/>
      <c r="JK637" s="109"/>
      <c r="JL637" s="109"/>
      <c r="JM637" s="109"/>
      <c r="JN637" s="109"/>
      <c r="JO637" s="109"/>
      <c r="JP637" s="109"/>
      <c r="JQ637" s="109"/>
      <c r="JR637" s="109"/>
      <c r="JS637" s="109"/>
      <c r="JT637" s="109"/>
      <c r="JU637" s="109"/>
      <c r="JV637" s="109"/>
      <c r="JW637" s="109"/>
      <c r="JX637" s="109"/>
      <c r="JY637" s="109"/>
      <c r="JZ637" s="109"/>
      <c r="KA637" s="109"/>
      <c r="KB637" s="109"/>
      <c r="KC637" s="109"/>
      <c r="KD637" s="109"/>
      <c r="KE637" s="109"/>
      <c r="KF637" s="109"/>
      <c r="KG637" s="109"/>
      <c r="KH637" s="109"/>
      <c r="KI637" s="109"/>
      <c r="KJ637" s="109"/>
      <c r="KK637" s="109"/>
      <c r="KL637" s="109"/>
      <c r="KM637" s="109"/>
      <c r="KN637" s="109"/>
      <c r="KO637" s="109"/>
      <c r="KP637" s="109"/>
      <c r="KQ637" s="109"/>
      <c r="KR637" s="109"/>
      <c r="KS637" s="109"/>
      <c r="KT637" s="109"/>
      <c r="KU637" s="109"/>
      <c r="KV637" s="109"/>
      <c r="KW637" s="109"/>
      <c r="KX637" s="109"/>
      <c r="KY637" s="109"/>
      <c r="KZ637" s="109"/>
      <c r="LA637" s="109"/>
      <c r="LB637" s="109"/>
      <c r="LC637" s="109"/>
      <c r="LD637" s="109"/>
      <c r="LE637" s="109"/>
      <c r="LF637" s="109"/>
      <c r="LG637" s="109"/>
      <c r="LH637" s="109"/>
      <c r="LI637" s="109"/>
      <c r="LJ637" s="109"/>
      <c r="LK637" s="109"/>
      <c r="LL637" s="109"/>
      <c r="LM637" s="109"/>
      <c r="LN637" s="109"/>
      <c r="LO637" s="109"/>
      <c r="LP637" s="109"/>
      <c r="LQ637" s="109"/>
      <c r="LR637" s="109"/>
      <c r="LS637" s="109"/>
      <c r="LT637" s="109"/>
      <c r="LU637" s="109"/>
      <c r="LV637" s="109"/>
      <c r="LW637" s="109"/>
      <c r="LX637" s="109"/>
      <c r="LY637" s="109"/>
      <c r="LZ637" s="109"/>
      <c r="MA637" s="109"/>
      <c r="MB637" s="109"/>
      <c r="MC637" s="109"/>
      <c r="MD637" s="109"/>
      <c r="ME637" s="109"/>
      <c r="MF637" s="109"/>
      <c r="MG637" s="109"/>
      <c r="MH637" s="109"/>
      <c r="MI637" s="109"/>
      <c r="MJ637" s="109"/>
      <c r="MK637" s="109"/>
      <c r="ML637" s="109"/>
      <c r="MM637" s="109"/>
      <c r="MN637" s="109"/>
      <c r="MO637" s="109"/>
      <c r="MP637" s="109"/>
      <c r="MQ637" s="109"/>
      <c r="MR637" s="109"/>
      <c r="MS637" s="109"/>
      <c r="MT637" s="109"/>
      <c r="MU637" s="109"/>
      <c r="MV637" s="109"/>
      <c r="MW637" s="109"/>
      <c r="MX637" s="109"/>
      <c r="MY637" s="109"/>
      <c r="MZ637" s="109"/>
      <c r="NA637" s="109"/>
      <c r="NB637" s="109"/>
      <c r="NC637" s="109"/>
      <c r="ND637" s="109"/>
      <c r="NE637" s="109"/>
      <c r="NF637" s="109"/>
      <c r="NG637" s="109"/>
      <c r="NH637" s="109"/>
      <c r="NI637" s="109"/>
      <c r="NJ637" s="109"/>
      <c r="NK637" s="109"/>
      <c r="NL637" s="109"/>
      <c r="NM637" s="109"/>
      <c r="NN637" s="109"/>
      <c r="NO637" s="109"/>
      <c r="NP637" s="109"/>
      <c r="NQ637" s="109"/>
      <c r="NR637" s="109"/>
      <c r="NS637" s="109"/>
      <c r="NT637" s="109"/>
      <c r="NU637" s="109"/>
      <c r="NV637" s="109"/>
      <c r="NW637" s="109"/>
      <c r="NX637" s="109"/>
      <c r="NY637" s="109"/>
      <c r="NZ637" s="109"/>
      <c r="OA637" s="109"/>
      <c r="OB637" s="109"/>
      <c r="OC637" s="109"/>
      <c r="OD637" s="109"/>
      <c r="OE637" s="109"/>
      <c r="OF637" s="109"/>
      <c r="OG637" s="109"/>
      <c r="OH637" s="109"/>
      <c r="OI637" s="109"/>
      <c r="OJ637" s="109"/>
      <c r="OK637" s="109"/>
      <c r="OL637" s="109"/>
      <c r="OM637" s="109"/>
      <c r="ON637" s="109"/>
      <c r="OO637" s="109"/>
      <c r="OP637" s="109"/>
      <c r="OQ637" s="109"/>
      <c r="OR637" s="109"/>
      <c r="OS637" s="109"/>
      <c r="OT637" s="109"/>
      <c r="OU637" s="109"/>
      <c r="OV637" s="109"/>
      <c r="OW637" s="109"/>
      <c r="OX637" s="109"/>
      <c r="OY637" s="109"/>
      <c r="OZ637" s="109"/>
      <c r="PA637" s="109"/>
      <c r="PB637" s="109"/>
      <c r="PC637" s="109"/>
      <c r="PD637" s="109"/>
      <c r="PE637" s="109"/>
      <c r="PF637" s="109"/>
      <c r="PG637" s="109"/>
      <c r="PH637" s="109"/>
      <c r="PI637" s="109"/>
      <c r="PJ637" s="109"/>
      <c r="PK637" s="109"/>
      <c r="PL637" s="109"/>
      <c r="PM637" s="109"/>
      <c r="PN637" s="109"/>
      <c r="PO637" s="109"/>
      <c r="PP637" s="109"/>
      <c r="PQ637" s="109"/>
      <c r="PR637" s="109"/>
      <c r="PS637" s="109"/>
      <c r="PT637" s="109"/>
      <c r="PU637" s="109"/>
      <c r="PV637" s="109"/>
      <c r="PW637" s="109"/>
      <c r="PX637" s="109"/>
      <c r="PY637" s="109"/>
      <c r="PZ637" s="109"/>
      <c r="QA637" s="109"/>
      <c r="QB637" s="109"/>
      <c r="QC637" s="109"/>
      <c r="QD637" s="109"/>
      <c r="QE637" s="109"/>
      <c r="QF637" s="109"/>
      <c r="QG637" s="109"/>
      <c r="QH637" s="109"/>
      <c r="QI637" s="109"/>
      <c r="QJ637" s="109"/>
      <c r="QK637" s="23">
        <f t="shared" si="9"/>
        <v>207.5</v>
      </c>
      <c r="QL637" s="125"/>
      <c r="QM637" s="125"/>
      <c r="QN637" s="125"/>
      <c r="QO637" s="125"/>
      <c r="QP637" s="125"/>
      <c r="QQ637" s="125"/>
      <c r="QR637" s="125"/>
    </row>
    <row r="638" spans="1:460" s="5" customFormat="1" ht="12.75" customHeight="1" x14ac:dyDescent="0.2">
      <c r="A638" s="52">
        <v>44811</v>
      </c>
      <c r="B638" s="90" t="s">
        <v>338</v>
      </c>
      <c r="C638" s="107"/>
      <c r="D638" s="107"/>
      <c r="E638" s="108"/>
      <c r="F638" s="108"/>
      <c r="G638" s="108"/>
      <c r="H638" s="108"/>
      <c r="I638" s="108"/>
      <c r="J638" s="108"/>
      <c r="K638" s="108"/>
      <c r="L638" s="108"/>
      <c r="M638" s="108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 s="109"/>
      <c r="BD638" s="109"/>
      <c r="BE638" s="109"/>
      <c r="BF638" s="109"/>
      <c r="BG638" s="109"/>
      <c r="BH638" s="109"/>
      <c r="BI638" s="109"/>
      <c r="BJ638" s="109"/>
      <c r="BK638" s="109"/>
      <c r="BL638" s="109"/>
      <c r="BM638" s="109"/>
      <c r="BN638" s="109"/>
      <c r="BO638" s="109"/>
      <c r="BP638" s="109"/>
      <c r="BQ638" s="109"/>
      <c r="BR638" s="109"/>
      <c r="BS638" s="109"/>
      <c r="BT638" s="109"/>
      <c r="BU638" s="109"/>
      <c r="BV638" s="109"/>
      <c r="BW638" s="109"/>
      <c r="BX638" s="109"/>
      <c r="BY638" s="109"/>
      <c r="BZ638" s="109"/>
      <c r="CA638" s="109"/>
      <c r="CB638" s="109"/>
      <c r="CC638" s="109"/>
      <c r="CD638" s="109"/>
      <c r="CE638" s="109"/>
      <c r="CF638" s="109"/>
      <c r="CG638" s="109"/>
      <c r="CH638" s="109"/>
      <c r="CI638" s="109"/>
      <c r="CJ638" s="109"/>
      <c r="CK638" s="109"/>
      <c r="CL638" s="109"/>
      <c r="CM638" s="109"/>
      <c r="CN638" s="109"/>
      <c r="CO638" s="109"/>
      <c r="CP638" s="109"/>
      <c r="CQ638" s="109"/>
      <c r="CR638" s="109"/>
      <c r="CS638" s="109"/>
      <c r="CT638" s="109"/>
      <c r="CU638" s="109"/>
      <c r="CV638" s="109"/>
      <c r="CW638" s="109"/>
      <c r="CX638" s="109"/>
      <c r="CY638" s="109"/>
      <c r="CZ638" s="109"/>
      <c r="DA638" s="109"/>
      <c r="DB638" s="109"/>
      <c r="DC638" s="109"/>
      <c r="DD638" s="109"/>
      <c r="DE638" s="109"/>
      <c r="DF638" s="109"/>
      <c r="DG638" s="109"/>
      <c r="DH638" s="109"/>
      <c r="DI638" s="109"/>
      <c r="DJ638" s="109"/>
      <c r="DK638" s="109"/>
      <c r="DL638" s="109"/>
      <c r="DM638" s="109"/>
      <c r="DN638" s="109"/>
      <c r="DO638" s="109"/>
      <c r="DP638" s="109"/>
      <c r="DQ638" s="109"/>
      <c r="DR638" s="109"/>
      <c r="DS638" s="109"/>
      <c r="DT638" s="109"/>
      <c r="DU638" s="109"/>
      <c r="DV638" s="109"/>
      <c r="DW638" s="109"/>
      <c r="DX638" s="109"/>
      <c r="DY638" s="109"/>
      <c r="DZ638" s="109"/>
      <c r="EA638" s="109"/>
      <c r="EB638" s="109"/>
      <c r="EC638" s="109"/>
      <c r="ED638" s="109"/>
      <c r="EE638" s="109"/>
      <c r="EF638" s="109"/>
      <c r="EG638" s="109"/>
      <c r="EH638" s="109"/>
      <c r="EI638" s="109"/>
      <c r="EJ638" s="109"/>
      <c r="EK638" s="109"/>
      <c r="EL638" s="109"/>
      <c r="EM638" s="109"/>
      <c r="EN638" s="109"/>
      <c r="EO638" s="109"/>
      <c r="EP638" s="109"/>
      <c r="EQ638" s="109"/>
      <c r="ER638" s="109"/>
      <c r="ES638" s="109"/>
      <c r="ET638" s="109"/>
      <c r="EU638" s="109"/>
      <c r="EV638" s="109"/>
      <c r="EW638" s="109"/>
      <c r="EX638" s="109"/>
      <c r="EY638" s="109"/>
      <c r="EZ638" s="109"/>
      <c r="FA638" s="109"/>
      <c r="FB638" s="109"/>
      <c r="FC638" s="109"/>
      <c r="FD638" s="109"/>
      <c r="FE638" s="109"/>
      <c r="FF638" s="109"/>
      <c r="FG638" s="109"/>
      <c r="FH638" s="109"/>
      <c r="FI638" s="109"/>
      <c r="FJ638" s="109"/>
      <c r="FK638" s="109"/>
      <c r="FL638" s="109"/>
      <c r="FM638" s="109"/>
      <c r="FN638" s="109"/>
      <c r="FO638" s="109"/>
      <c r="FP638" s="109"/>
      <c r="FQ638" s="109"/>
      <c r="FR638" s="109"/>
      <c r="FS638" s="109"/>
      <c r="FT638" s="109"/>
      <c r="FU638" s="109"/>
      <c r="FV638" s="109"/>
      <c r="FW638" s="109"/>
      <c r="FX638" s="109"/>
      <c r="FY638" s="109"/>
      <c r="FZ638" s="109"/>
      <c r="GA638" s="109"/>
      <c r="GB638" s="109"/>
      <c r="GC638" s="109"/>
      <c r="GD638" s="109"/>
      <c r="GE638" s="109"/>
      <c r="GF638" s="109"/>
      <c r="GG638" s="109"/>
      <c r="GH638" s="109"/>
      <c r="GI638" s="109"/>
      <c r="GJ638" s="109"/>
      <c r="GK638" s="109"/>
      <c r="GL638" s="109"/>
      <c r="GM638" s="109"/>
      <c r="GN638" s="109"/>
      <c r="GO638" s="109"/>
      <c r="GP638" s="109"/>
      <c r="GQ638" s="109"/>
      <c r="GR638" s="109"/>
      <c r="GS638" s="109"/>
      <c r="GT638" s="109"/>
      <c r="GU638" s="109"/>
      <c r="GV638" s="109"/>
      <c r="GW638" s="109"/>
      <c r="GX638" s="109"/>
      <c r="GY638" s="109"/>
      <c r="GZ638" s="109"/>
      <c r="HA638" s="109"/>
      <c r="HB638" s="109"/>
      <c r="HC638" s="109"/>
      <c r="HD638" s="109"/>
      <c r="HE638" s="109"/>
      <c r="HF638" s="109"/>
      <c r="HG638" s="109"/>
      <c r="HH638" s="109"/>
      <c r="HI638" s="109"/>
      <c r="HJ638" s="109"/>
      <c r="HK638" s="109"/>
      <c r="HL638" s="109"/>
      <c r="HM638" s="109"/>
      <c r="HN638" s="109"/>
      <c r="HO638" s="109"/>
      <c r="HP638" s="109"/>
      <c r="HQ638" s="109"/>
      <c r="HR638" s="109"/>
      <c r="HS638" s="109"/>
      <c r="HT638" s="109"/>
      <c r="HU638" s="109"/>
      <c r="HV638" s="109"/>
      <c r="HW638" s="109"/>
      <c r="HX638" s="109"/>
      <c r="HY638" s="109"/>
      <c r="HZ638" s="109"/>
      <c r="IA638" s="109"/>
      <c r="IB638" s="109"/>
      <c r="IC638" s="109"/>
      <c r="ID638" s="109"/>
      <c r="IE638" s="109"/>
      <c r="IF638" s="109"/>
      <c r="IG638" s="109"/>
      <c r="IH638" s="109"/>
      <c r="II638" s="109"/>
      <c r="IJ638" s="109"/>
      <c r="IK638" s="109"/>
      <c r="IL638" s="109"/>
      <c r="IM638" s="109"/>
      <c r="IN638" s="109"/>
      <c r="IO638" s="109"/>
      <c r="IP638" s="109"/>
      <c r="IQ638" s="109"/>
      <c r="IR638" s="109"/>
      <c r="IS638" s="109"/>
      <c r="IT638" s="109"/>
      <c r="IU638" s="109"/>
      <c r="IV638" s="109"/>
      <c r="IW638" s="109"/>
      <c r="IX638" s="109"/>
      <c r="IY638" s="109"/>
      <c r="IZ638" s="109"/>
      <c r="JA638" s="109"/>
      <c r="JB638" s="109"/>
      <c r="JC638" s="109"/>
      <c r="JD638" s="109"/>
      <c r="JE638" s="109"/>
      <c r="JF638" s="109"/>
      <c r="JG638" s="109"/>
      <c r="JH638" s="109"/>
      <c r="JI638" s="109"/>
      <c r="JJ638" s="109"/>
      <c r="JK638" s="109"/>
      <c r="JL638" s="109"/>
      <c r="JM638" s="109"/>
      <c r="JN638" s="109"/>
      <c r="JO638" s="109"/>
      <c r="JP638" s="109"/>
      <c r="JQ638" s="109"/>
      <c r="JR638" s="109"/>
      <c r="JS638" s="109"/>
      <c r="JT638" s="109"/>
      <c r="JU638" s="109"/>
      <c r="JV638" s="109"/>
      <c r="JW638" s="109"/>
      <c r="JX638" s="109"/>
      <c r="JY638" s="109"/>
      <c r="JZ638" s="109"/>
      <c r="KA638" s="109"/>
      <c r="KB638" s="109"/>
      <c r="KC638" s="109"/>
      <c r="KD638" s="109"/>
      <c r="KE638" s="109"/>
      <c r="KF638" s="109"/>
      <c r="KG638" s="109"/>
      <c r="KH638" s="109"/>
      <c r="KI638" s="109"/>
      <c r="KJ638" s="109"/>
      <c r="KK638" s="109"/>
      <c r="KL638" s="109"/>
      <c r="KM638" s="109"/>
      <c r="KN638" s="109"/>
      <c r="KO638" s="109"/>
      <c r="KP638" s="109"/>
      <c r="KQ638" s="109"/>
      <c r="KR638" s="109"/>
      <c r="KS638" s="109"/>
      <c r="KT638" s="109"/>
      <c r="KU638" s="109"/>
      <c r="KV638" s="109"/>
      <c r="KW638" s="109"/>
      <c r="KX638" s="109">
        <v>1</v>
      </c>
      <c r="KY638" s="109"/>
      <c r="KZ638" s="109"/>
      <c r="LA638" s="109"/>
      <c r="LB638" s="109"/>
      <c r="LC638" s="109"/>
      <c r="LD638" s="109"/>
      <c r="LE638" s="109"/>
      <c r="LF638" s="109"/>
      <c r="LG638" s="109"/>
      <c r="LH638" s="109"/>
      <c r="LI638" s="109"/>
      <c r="LJ638" s="109"/>
      <c r="LK638" s="109"/>
      <c r="LL638" s="109"/>
      <c r="LM638" s="109"/>
      <c r="LN638" s="109"/>
      <c r="LO638" s="109"/>
      <c r="LP638" s="109"/>
      <c r="LQ638" s="109"/>
      <c r="LR638" s="109"/>
      <c r="LS638" s="109"/>
      <c r="LT638" s="109"/>
      <c r="LU638" s="109"/>
      <c r="LV638" s="109"/>
      <c r="LW638" s="109"/>
      <c r="LX638" s="109"/>
      <c r="LY638" s="109"/>
      <c r="LZ638" s="109"/>
      <c r="MA638" s="109"/>
      <c r="MB638" s="109"/>
      <c r="MC638" s="109"/>
      <c r="MD638" s="109"/>
      <c r="ME638" s="109"/>
      <c r="MF638" s="109"/>
      <c r="MG638" s="109"/>
      <c r="MH638" s="109"/>
      <c r="MI638" s="109"/>
      <c r="MJ638" s="109"/>
      <c r="MK638" s="109"/>
      <c r="ML638" s="109"/>
      <c r="MM638" s="109"/>
      <c r="MN638" s="109"/>
      <c r="MO638" s="109"/>
      <c r="MP638" s="109"/>
      <c r="MQ638" s="109"/>
      <c r="MR638" s="109"/>
      <c r="MS638" s="109"/>
      <c r="MT638" s="109"/>
      <c r="MU638" s="109"/>
      <c r="MV638" s="109"/>
      <c r="MW638" s="109"/>
      <c r="MX638" s="109"/>
      <c r="MY638" s="109"/>
      <c r="MZ638" s="109"/>
      <c r="NA638" s="109"/>
      <c r="NB638" s="109"/>
      <c r="NC638" s="109"/>
      <c r="ND638" s="109"/>
      <c r="NE638" s="109"/>
      <c r="NF638" s="109"/>
      <c r="NG638" s="109"/>
      <c r="NH638" s="109"/>
      <c r="NI638" s="109"/>
      <c r="NJ638" s="109"/>
      <c r="NK638" s="109"/>
      <c r="NL638" s="109"/>
      <c r="NM638" s="109"/>
      <c r="NN638" s="109"/>
      <c r="NO638" s="109"/>
      <c r="NP638" s="109"/>
      <c r="NQ638" s="109"/>
      <c r="NR638" s="109"/>
      <c r="NS638" s="109"/>
      <c r="NT638" s="109"/>
      <c r="NU638" s="109"/>
      <c r="NV638" s="109"/>
      <c r="NW638" s="109"/>
      <c r="NX638" s="109"/>
      <c r="NY638" s="109"/>
      <c r="NZ638" s="109"/>
      <c r="OA638" s="109"/>
      <c r="OB638" s="109"/>
      <c r="OC638" s="109"/>
      <c r="OD638" s="109"/>
      <c r="OE638" s="109"/>
      <c r="OF638" s="109"/>
      <c r="OG638" s="109"/>
      <c r="OH638" s="109"/>
      <c r="OI638" s="109"/>
      <c r="OJ638" s="109"/>
      <c r="OK638" s="109"/>
      <c r="OL638" s="109"/>
      <c r="OM638" s="109"/>
      <c r="ON638" s="109"/>
      <c r="OO638" s="109"/>
      <c r="OP638" s="109"/>
      <c r="OQ638" s="109"/>
      <c r="OR638" s="109"/>
      <c r="OS638" s="109"/>
      <c r="OT638" s="109"/>
      <c r="OU638" s="109"/>
      <c r="OV638" s="109"/>
      <c r="OW638" s="109"/>
      <c r="OX638" s="109"/>
      <c r="OY638" s="109"/>
      <c r="OZ638" s="109"/>
      <c r="PA638" s="109"/>
      <c r="PB638" s="109"/>
      <c r="PC638" s="109"/>
      <c r="PD638" s="109">
        <v>25</v>
      </c>
      <c r="PE638" s="109"/>
      <c r="PF638" s="109"/>
      <c r="PG638" s="109"/>
      <c r="PH638" s="109"/>
      <c r="PI638" s="109"/>
      <c r="PJ638" s="109"/>
      <c r="PK638" s="109"/>
      <c r="PL638" s="109"/>
      <c r="PM638" s="109"/>
      <c r="PN638" s="109"/>
      <c r="PO638" s="109"/>
      <c r="PP638" s="109"/>
      <c r="PQ638" s="109"/>
      <c r="PR638" s="109"/>
      <c r="PS638" s="109"/>
      <c r="PT638" s="109"/>
      <c r="PU638" s="109"/>
      <c r="PV638" s="109"/>
      <c r="PW638" s="109"/>
      <c r="PX638" s="109"/>
      <c r="PY638" s="109"/>
      <c r="PZ638" s="109"/>
      <c r="QA638" s="109"/>
      <c r="QB638" s="109"/>
      <c r="QC638" s="109"/>
      <c r="QD638" s="109"/>
      <c r="QE638" s="109"/>
      <c r="QF638" s="109"/>
      <c r="QG638" s="109"/>
      <c r="QH638" s="109"/>
      <c r="QI638" s="109"/>
      <c r="QJ638" s="109"/>
      <c r="QK638" s="23">
        <f t="shared" si="9"/>
        <v>26</v>
      </c>
      <c r="QL638" s="125"/>
      <c r="QM638" s="125"/>
      <c r="QN638" s="125"/>
      <c r="QO638" s="125"/>
      <c r="QP638" s="125"/>
      <c r="QQ638" s="125"/>
      <c r="QR638" s="125"/>
    </row>
    <row r="639" spans="1:460" s="5" customFormat="1" ht="12.75" customHeight="1" x14ac:dyDescent="0.2">
      <c r="A639" s="52">
        <v>44811</v>
      </c>
      <c r="B639" s="90" t="s">
        <v>136</v>
      </c>
      <c r="C639" s="107"/>
      <c r="D639" s="107"/>
      <c r="E639" s="108"/>
      <c r="F639" s="108"/>
      <c r="G639" s="108"/>
      <c r="H639" s="108"/>
      <c r="I639" s="108"/>
      <c r="J639" s="108"/>
      <c r="K639" s="108"/>
      <c r="L639" s="108"/>
      <c r="M639" s="108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 s="109"/>
      <c r="BD639" s="109"/>
      <c r="BE639" s="109"/>
      <c r="BF639" s="109"/>
      <c r="BG639" s="109"/>
      <c r="BH639" s="109"/>
      <c r="BI639" s="109"/>
      <c r="BJ639" s="109"/>
      <c r="BK639" s="109"/>
      <c r="BL639" s="109"/>
      <c r="BM639" s="109"/>
      <c r="BN639" s="109"/>
      <c r="BO639" s="109"/>
      <c r="BP639" s="109"/>
      <c r="BQ639" s="109"/>
      <c r="BR639" s="109"/>
      <c r="BS639" s="109"/>
      <c r="BT639" s="109"/>
      <c r="BU639" s="109"/>
      <c r="BV639" s="109"/>
      <c r="BW639" s="109"/>
      <c r="BX639" s="109"/>
      <c r="BY639" s="109"/>
      <c r="BZ639" s="109"/>
      <c r="CA639" s="109"/>
      <c r="CB639" s="109"/>
      <c r="CC639" s="109"/>
      <c r="CD639" s="109"/>
      <c r="CE639" s="109"/>
      <c r="CF639" s="109"/>
      <c r="CG639" s="109"/>
      <c r="CH639" s="109"/>
      <c r="CI639" s="109"/>
      <c r="CJ639" s="109"/>
      <c r="CK639" s="109"/>
      <c r="CL639" s="109"/>
      <c r="CM639" s="109"/>
      <c r="CN639" s="109"/>
      <c r="CO639" s="109"/>
      <c r="CP639" s="109"/>
      <c r="CQ639" s="109"/>
      <c r="CR639" s="109"/>
      <c r="CS639" s="109"/>
      <c r="CT639" s="109"/>
      <c r="CU639" s="109"/>
      <c r="CV639" s="109"/>
      <c r="CW639" s="109"/>
      <c r="CX639" s="109"/>
      <c r="CY639" s="109"/>
      <c r="CZ639" s="109"/>
      <c r="DA639" s="109"/>
      <c r="DB639" s="109"/>
      <c r="DC639" s="109"/>
      <c r="DD639" s="109"/>
      <c r="DE639" s="109"/>
      <c r="DF639" s="109"/>
      <c r="DG639" s="109"/>
      <c r="DH639" s="109"/>
      <c r="DI639" s="109"/>
      <c r="DJ639" s="109"/>
      <c r="DK639" s="109"/>
      <c r="DL639" s="109"/>
      <c r="DM639" s="109"/>
      <c r="DN639" s="109"/>
      <c r="DO639" s="109"/>
      <c r="DP639" s="109"/>
      <c r="DQ639" s="109"/>
      <c r="DR639" s="109"/>
      <c r="DS639" s="109"/>
      <c r="DT639" s="109"/>
      <c r="DU639" s="109"/>
      <c r="DV639" s="109"/>
      <c r="DW639" s="109"/>
      <c r="DX639" s="109"/>
      <c r="DY639" s="109"/>
      <c r="DZ639" s="109"/>
      <c r="EA639" s="109"/>
      <c r="EB639" s="109"/>
      <c r="EC639" s="109"/>
      <c r="ED639" s="109"/>
      <c r="EE639" s="109"/>
      <c r="EF639" s="109"/>
      <c r="EG639" s="109"/>
      <c r="EH639" s="109"/>
      <c r="EI639" s="109"/>
      <c r="EJ639" s="109"/>
      <c r="EK639" s="109"/>
      <c r="EL639" s="109"/>
      <c r="EM639" s="109"/>
      <c r="EN639" s="109"/>
      <c r="EO639" s="109"/>
      <c r="EP639" s="109"/>
      <c r="EQ639" s="109"/>
      <c r="ER639" s="109"/>
      <c r="ES639" s="109"/>
      <c r="ET639" s="109"/>
      <c r="EU639" s="109"/>
      <c r="EV639" s="109"/>
      <c r="EW639" s="109"/>
      <c r="EX639" s="109"/>
      <c r="EY639" s="109"/>
      <c r="EZ639" s="109"/>
      <c r="FA639" s="109"/>
      <c r="FB639" s="109"/>
      <c r="FC639" s="109"/>
      <c r="FD639" s="109"/>
      <c r="FE639" s="109"/>
      <c r="FF639" s="109"/>
      <c r="FG639" s="109"/>
      <c r="FH639" s="109"/>
      <c r="FI639" s="109"/>
      <c r="FJ639" s="109"/>
      <c r="FK639" s="109"/>
      <c r="FL639" s="109"/>
      <c r="FM639" s="109"/>
      <c r="FN639" s="109"/>
      <c r="FO639" s="109"/>
      <c r="FP639" s="109"/>
      <c r="FQ639" s="109"/>
      <c r="FR639" s="109"/>
      <c r="FS639" s="109"/>
      <c r="FT639" s="109"/>
      <c r="FU639" s="109"/>
      <c r="FV639" s="109"/>
      <c r="FW639" s="109"/>
      <c r="FX639" s="109"/>
      <c r="FY639" s="109"/>
      <c r="FZ639" s="109"/>
      <c r="GA639" s="109"/>
      <c r="GB639" s="109"/>
      <c r="GC639" s="109"/>
      <c r="GD639" s="109"/>
      <c r="GE639" s="109"/>
      <c r="GF639" s="109"/>
      <c r="GG639" s="109"/>
      <c r="GH639" s="109"/>
      <c r="GI639" s="109">
        <v>1</v>
      </c>
      <c r="GJ639" s="109"/>
      <c r="GK639" s="109"/>
      <c r="GL639" s="109"/>
      <c r="GM639" s="109"/>
      <c r="GN639" s="109"/>
      <c r="GO639" s="109"/>
      <c r="GP639" s="109"/>
      <c r="GQ639" s="109"/>
      <c r="GR639" s="109"/>
      <c r="GS639" s="109"/>
      <c r="GT639" s="109"/>
      <c r="GU639" s="109"/>
      <c r="GV639" s="109"/>
      <c r="GW639" s="109"/>
      <c r="GX639" s="109"/>
      <c r="GY639" s="109"/>
      <c r="GZ639" s="109"/>
      <c r="HA639" s="109"/>
      <c r="HB639" s="109"/>
      <c r="HC639" s="109"/>
      <c r="HD639" s="109"/>
      <c r="HE639" s="109"/>
      <c r="HF639" s="109"/>
      <c r="HG639" s="109"/>
      <c r="HH639" s="109"/>
      <c r="HI639" s="109"/>
      <c r="HJ639" s="109"/>
      <c r="HK639" s="109"/>
      <c r="HL639" s="109"/>
      <c r="HM639" s="109"/>
      <c r="HN639" s="109"/>
      <c r="HO639" s="109"/>
      <c r="HP639" s="109"/>
      <c r="HQ639" s="109"/>
      <c r="HR639" s="109"/>
      <c r="HS639" s="109"/>
      <c r="HT639" s="109"/>
      <c r="HU639" s="109"/>
      <c r="HV639" s="109"/>
      <c r="HW639" s="109"/>
      <c r="HX639" s="109"/>
      <c r="HY639" s="109"/>
      <c r="HZ639" s="109"/>
      <c r="IA639" s="109"/>
      <c r="IB639" s="109"/>
      <c r="IC639" s="109"/>
      <c r="ID639" s="109"/>
      <c r="IE639" s="109"/>
      <c r="IF639" s="109"/>
      <c r="IG639" s="109"/>
      <c r="IH639" s="109"/>
      <c r="II639" s="109"/>
      <c r="IJ639" s="109"/>
      <c r="IK639" s="109"/>
      <c r="IL639" s="109"/>
      <c r="IM639" s="109"/>
      <c r="IN639" s="109"/>
      <c r="IO639" s="109"/>
      <c r="IP639" s="109"/>
      <c r="IQ639" s="109"/>
      <c r="IR639" s="109"/>
      <c r="IS639" s="109"/>
      <c r="IT639" s="109"/>
      <c r="IU639" s="109"/>
      <c r="IV639" s="109"/>
      <c r="IW639" s="109"/>
      <c r="IX639" s="109"/>
      <c r="IY639" s="109"/>
      <c r="IZ639" s="109"/>
      <c r="JA639" s="109"/>
      <c r="JB639" s="109"/>
      <c r="JC639" s="109"/>
      <c r="JD639" s="109"/>
      <c r="JE639" s="109"/>
      <c r="JF639" s="109"/>
      <c r="JG639" s="109"/>
      <c r="JH639" s="109"/>
      <c r="JI639" s="109"/>
      <c r="JJ639" s="109"/>
      <c r="JK639" s="109"/>
      <c r="JL639" s="109"/>
      <c r="JM639" s="109"/>
      <c r="JN639" s="109"/>
      <c r="JO639" s="109"/>
      <c r="JP639" s="109"/>
      <c r="JQ639" s="109"/>
      <c r="JR639" s="109"/>
      <c r="JS639" s="109"/>
      <c r="JT639" s="109"/>
      <c r="JU639" s="109"/>
      <c r="JV639" s="109"/>
      <c r="JW639" s="109"/>
      <c r="JX639" s="109"/>
      <c r="JY639" s="109"/>
      <c r="JZ639" s="109"/>
      <c r="KA639" s="109"/>
      <c r="KB639" s="109"/>
      <c r="KC639" s="109"/>
      <c r="KD639" s="109"/>
      <c r="KE639" s="109"/>
      <c r="KF639" s="109"/>
      <c r="KG639" s="109"/>
      <c r="KH639" s="109"/>
      <c r="KI639" s="109"/>
      <c r="KJ639" s="109"/>
      <c r="KK639" s="109"/>
      <c r="KL639" s="109"/>
      <c r="KM639" s="109"/>
      <c r="KN639" s="109"/>
      <c r="KO639" s="109"/>
      <c r="KP639" s="109"/>
      <c r="KQ639" s="109"/>
      <c r="KR639" s="109"/>
      <c r="KS639" s="109"/>
      <c r="KT639" s="109"/>
      <c r="KU639" s="109"/>
      <c r="KV639" s="109"/>
      <c r="KW639" s="109"/>
      <c r="KX639" s="109"/>
      <c r="KY639" s="109"/>
      <c r="KZ639" s="109"/>
      <c r="LA639" s="109"/>
      <c r="LB639" s="109"/>
      <c r="LC639" s="109"/>
      <c r="LD639" s="109"/>
      <c r="LE639" s="109"/>
      <c r="LF639" s="109"/>
      <c r="LG639" s="109"/>
      <c r="LH639" s="109"/>
      <c r="LI639" s="109"/>
      <c r="LJ639" s="109"/>
      <c r="LK639" s="109"/>
      <c r="LL639" s="109"/>
      <c r="LM639" s="109"/>
      <c r="LN639" s="109"/>
      <c r="LO639" s="109"/>
      <c r="LP639" s="109"/>
      <c r="LQ639" s="109"/>
      <c r="LR639" s="109"/>
      <c r="LS639" s="109"/>
      <c r="LT639" s="109"/>
      <c r="LU639" s="109"/>
      <c r="LV639" s="109"/>
      <c r="LW639" s="109"/>
      <c r="LX639" s="109"/>
      <c r="LY639" s="109"/>
      <c r="LZ639" s="109"/>
      <c r="MA639" s="109"/>
      <c r="MB639" s="109"/>
      <c r="MC639" s="109"/>
      <c r="MD639" s="109"/>
      <c r="ME639" s="109"/>
      <c r="MF639" s="109"/>
      <c r="MG639" s="109"/>
      <c r="MH639" s="109"/>
      <c r="MI639" s="109"/>
      <c r="MJ639" s="109"/>
      <c r="MK639" s="109"/>
      <c r="ML639" s="109"/>
      <c r="MM639" s="109"/>
      <c r="MN639" s="109"/>
      <c r="MO639" s="109"/>
      <c r="MP639" s="109"/>
      <c r="MQ639" s="109"/>
      <c r="MR639" s="109"/>
      <c r="MS639" s="109"/>
      <c r="MT639" s="109"/>
      <c r="MU639" s="109"/>
      <c r="MV639" s="109"/>
      <c r="MW639" s="109"/>
      <c r="MX639" s="109"/>
      <c r="MY639" s="109"/>
      <c r="MZ639" s="109"/>
      <c r="NA639" s="109"/>
      <c r="NB639" s="109"/>
      <c r="NC639" s="109"/>
      <c r="ND639" s="109"/>
      <c r="NE639" s="109"/>
      <c r="NF639" s="109"/>
      <c r="NG639" s="109"/>
      <c r="NH639" s="109"/>
      <c r="NI639" s="109"/>
      <c r="NJ639" s="109"/>
      <c r="NK639" s="109"/>
      <c r="NL639" s="109"/>
      <c r="NM639" s="109"/>
      <c r="NN639" s="109"/>
      <c r="NO639" s="109"/>
      <c r="NP639" s="109"/>
      <c r="NQ639" s="109"/>
      <c r="NR639" s="109"/>
      <c r="NS639" s="109"/>
      <c r="NT639" s="109"/>
      <c r="NU639" s="109"/>
      <c r="NV639" s="109"/>
      <c r="NW639" s="109"/>
      <c r="NX639" s="109"/>
      <c r="NY639" s="109"/>
      <c r="NZ639" s="109"/>
      <c r="OA639" s="109"/>
      <c r="OB639" s="109"/>
      <c r="OC639" s="109"/>
      <c r="OD639" s="109"/>
      <c r="OE639" s="109"/>
      <c r="OF639" s="109"/>
      <c r="OG639" s="109"/>
      <c r="OH639" s="109"/>
      <c r="OI639" s="109"/>
      <c r="OJ639" s="109"/>
      <c r="OK639" s="109"/>
      <c r="OL639" s="109"/>
      <c r="OM639" s="109"/>
      <c r="ON639" s="109"/>
      <c r="OO639" s="109"/>
      <c r="OP639" s="109"/>
      <c r="OQ639" s="109"/>
      <c r="OR639" s="109"/>
      <c r="OS639" s="109"/>
      <c r="OT639" s="109"/>
      <c r="OU639" s="109"/>
      <c r="OV639" s="109"/>
      <c r="OW639" s="109"/>
      <c r="OX639" s="109"/>
      <c r="OY639" s="109"/>
      <c r="OZ639" s="109"/>
      <c r="PA639" s="109"/>
      <c r="PB639" s="109"/>
      <c r="PC639" s="109"/>
      <c r="PD639" s="109"/>
      <c r="PE639" s="109"/>
      <c r="PF639" s="109"/>
      <c r="PG639" s="109"/>
      <c r="PH639" s="109"/>
      <c r="PI639" s="109"/>
      <c r="PJ639" s="109"/>
      <c r="PK639" s="109"/>
      <c r="PL639" s="109"/>
      <c r="PM639" s="109"/>
      <c r="PN639" s="109"/>
      <c r="PO639" s="109"/>
      <c r="PP639" s="109"/>
      <c r="PQ639" s="109"/>
      <c r="PR639" s="109"/>
      <c r="PS639" s="109"/>
      <c r="PT639" s="109"/>
      <c r="PU639" s="109"/>
      <c r="PV639" s="109"/>
      <c r="PW639" s="109"/>
      <c r="PX639" s="109"/>
      <c r="PY639" s="109"/>
      <c r="PZ639" s="109"/>
      <c r="QA639" s="109"/>
      <c r="QB639" s="109"/>
      <c r="QC639" s="109"/>
      <c r="QD639" s="109"/>
      <c r="QE639" s="109"/>
      <c r="QF639" s="109"/>
      <c r="QG639" s="109"/>
      <c r="QH639" s="109"/>
      <c r="QI639" s="109"/>
      <c r="QJ639" s="109"/>
      <c r="QK639" s="23">
        <f t="shared" si="9"/>
        <v>1</v>
      </c>
      <c r="QL639" s="125"/>
      <c r="QM639" s="125"/>
      <c r="QN639" s="125"/>
      <c r="QO639" s="125"/>
      <c r="QP639" s="125"/>
      <c r="QQ639" s="125"/>
      <c r="QR639" s="125"/>
    </row>
    <row r="640" spans="1:460" s="5" customFormat="1" ht="12.75" customHeight="1" x14ac:dyDescent="0.2">
      <c r="A640" s="52">
        <v>44812</v>
      </c>
      <c r="B640" s="90" t="s">
        <v>445</v>
      </c>
      <c r="C640" s="107"/>
      <c r="D640" s="107"/>
      <c r="E640" s="108"/>
      <c r="F640" s="108"/>
      <c r="G640" s="108"/>
      <c r="H640" s="108"/>
      <c r="I640" s="108"/>
      <c r="J640" s="108"/>
      <c r="K640" s="108"/>
      <c r="L640" s="108"/>
      <c r="M640" s="108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>
        <v>10</v>
      </c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 s="109"/>
      <c r="BD640" s="109"/>
      <c r="BE640" s="109"/>
      <c r="BF640" s="109"/>
      <c r="BG640" s="109"/>
      <c r="BH640" s="109"/>
      <c r="BI640" s="109"/>
      <c r="BJ640" s="109"/>
      <c r="BK640" s="109"/>
      <c r="BL640" s="109"/>
      <c r="BM640" s="109"/>
      <c r="BN640" s="109"/>
      <c r="BO640" s="109"/>
      <c r="BP640" s="109"/>
      <c r="BQ640" s="109"/>
      <c r="BR640" s="109"/>
      <c r="BS640" s="109"/>
      <c r="BT640" s="109"/>
      <c r="BU640" s="109"/>
      <c r="BV640" s="109"/>
      <c r="BW640" s="109"/>
      <c r="BX640" s="109"/>
      <c r="BY640" s="109"/>
      <c r="BZ640" s="109"/>
      <c r="CA640" s="109"/>
      <c r="CB640" s="109"/>
      <c r="CC640" s="109"/>
      <c r="CD640" s="109"/>
      <c r="CE640" s="109"/>
      <c r="CF640" s="109"/>
      <c r="CG640" s="109"/>
      <c r="CH640" s="109"/>
      <c r="CI640" s="109"/>
      <c r="CJ640" s="109"/>
      <c r="CK640" s="109"/>
      <c r="CL640" s="109"/>
      <c r="CM640" s="109"/>
      <c r="CN640" s="109"/>
      <c r="CO640" s="109"/>
      <c r="CP640" s="109"/>
      <c r="CQ640" s="109"/>
      <c r="CR640" s="109"/>
      <c r="CS640" s="109"/>
      <c r="CT640" s="109"/>
      <c r="CU640" s="109"/>
      <c r="CV640" s="109"/>
      <c r="CW640" s="109"/>
      <c r="CX640" s="109"/>
      <c r="CY640" s="109"/>
      <c r="CZ640" s="109"/>
      <c r="DA640" s="109"/>
      <c r="DB640" s="109"/>
      <c r="DC640" s="109"/>
      <c r="DD640" s="109"/>
      <c r="DE640" s="109"/>
      <c r="DF640" s="109"/>
      <c r="DG640" s="109"/>
      <c r="DH640" s="109"/>
      <c r="DI640" s="109"/>
      <c r="DJ640" s="109"/>
      <c r="DK640" s="109"/>
      <c r="DL640" s="109"/>
      <c r="DM640" s="109"/>
      <c r="DN640" s="109"/>
      <c r="DO640" s="109"/>
      <c r="DP640" s="109"/>
      <c r="DQ640" s="109"/>
      <c r="DR640" s="109"/>
      <c r="DS640" s="109"/>
      <c r="DT640" s="109"/>
      <c r="DU640" s="109"/>
      <c r="DV640" s="109"/>
      <c r="DW640" s="109"/>
      <c r="DX640" s="109"/>
      <c r="DY640" s="109"/>
      <c r="DZ640" s="109"/>
      <c r="EA640" s="109"/>
      <c r="EB640" s="109"/>
      <c r="EC640" s="109"/>
      <c r="ED640" s="109"/>
      <c r="EE640" s="109"/>
      <c r="EF640" s="109"/>
      <c r="EG640" s="109"/>
      <c r="EH640" s="109"/>
      <c r="EI640" s="109"/>
      <c r="EJ640" s="109"/>
      <c r="EK640" s="109"/>
      <c r="EL640" s="109"/>
      <c r="EM640" s="109"/>
      <c r="EN640" s="109"/>
      <c r="EO640" s="109"/>
      <c r="EP640" s="109"/>
      <c r="EQ640" s="109"/>
      <c r="ER640" s="109"/>
      <c r="ES640" s="109"/>
      <c r="ET640" s="109"/>
      <c r="EU640" s="109"/>
      <c r="EV640" s="109"/>
      <c r="EW640" s="109"/>
      <c r="EX640" s="109"/>
      <c r="EY640" s="109"/>
      <c r="EZ640" s="109"/>
      <c r="FA640" s="109"/>
      <c r="FB640" s="109"/>
      <c r="FC640" s="109"/>
      <c r="FD640" s="109"/>
      <c r="FE640" s="109"/>
      <c r="FF640" s="109"/>
      <c r="FG640" s="109"/>
      <c r="FH640" s="109"/>
      <c r="FI640" s="109"/>
      <c r="FJ640" s="109"/>
      <c r="FK640" s="109"/>
      <c r="FL640" s="109"/>
      <c r="FM640" s="109"/>
      <c r="FN640" s="109"/>
      <c r="FO640" s="109"/>
      <c r="FP640" s="109"/>
      <c r="FQ640" s="109"/>
      <c r="FR640" s="109"/>
      <c r="FS640" s="109"/>
      <c r="FT640" s="109"/>
      <c r="FU640" s="109"/>
      <c r="FV640" s="109"/>
      <c r="FW640" s="109"/>
      <c r="FX640" s="109"/>
      <c r="FY640" s="109"/>
      <c r="FZ640" s="109"/>
      <c r="GA640" s="109"/>
      <c r="GB640" s="109"/>
      <c r="GC640" s="109"/>
      <c r="GD640" s="109"/>
      <c r="GE640" s="109"/>
      <c r="GF640" s="109"/>
      <c r="GG640" s="109"/>
      <c r="GH640" s="109"/>
      <c r="GI640" s="109"/>
      <c r="GJ640" s="109"/>
      <c r="GK640" s="109"/>
      <c r="GL640" s="109"/>
      <c r="GM640" s="109"/>
      <c r="GN640" s="109">
        <v>5</v>
      </c>
      <c r="GO640" s="109"/>
      <c r="GP640" s="109"/>
      <c r="GQ640" s="109"/>
      <c r="GR640" s="109"/>
      <c r="GS640" s="109"/>
      <c r="GT640" s="109"/>
      <c r="GU640" s="109"/>
      <c r="GV640" s="109"/>
      <c r="GW640" s="109"/>
      <c r="GX640" s="109"/>
      <c r="GY640" s="109"/>
      <c r="GZ640" s="109"/>
      <c r="HA640" s="109"/>
      <c r="HB640" s="109"/>
      <c r="HC640" s="109"/>
      <c r="HD640" s="109"/>
      <c r="HE640" s="109"/>
      <c r="HF640" s="109"/>
      <c r="HG640" s="109"/>
      <c r="HH640" s="109"/>
      <c r="HI640" s="109"/>
      <c r="HJ640" s="109"/>
      <c r="HK640" s="109"/>
      <c r="HL640" s="109"/>
      <c r="HM640" s="109"/>
      <c r="HN640" s="109"/>
      <c r="HO640" s="109"/>
      <c r="HP640" s="109"/>
      <c r="HQ640" s="109"/>
      <c r="HR640" s="109"/>
      <c r="HS640" s="109"/>
      <c r="HT640" s="109"/>
      <c r="HU640" s="109"/>
      <c r="HV640" s="109"/>
      <c r="HW640" s="109"/>
      <c r="HX640" s="109"/>
      <c r="HY640" s="109"/>
      <c r="HZ640" s="109"/>
      <c r="IA640" s="109"/>
      <c r="IB640" s="109"/>
      <c r="IC640" s="109"/>
      <c r="ID640" s="109"/>
      <c r="IE640" s="109"/>
      <c r="IF640" s="109"/>
      <c r="IG640" s="109"/>
      <c r="IH640" s="109"/>
      <c r="II640" s="109"/>
      <c r="IJ640" s="109"/>
      <c r="IK640" s="109"/>
      <c r="IL640" s="109"/>
      <c r="IM640" s="109"/>
      <c r="IN640" s="109"/>
      <c r="IO640" s="109"/>
      <c r="IP640" s="109"/>
      <c r="IQ640" s="109"/>
      <c r="IR640" s="109"/>
      <c r="IS640" s="109"/>
      <c r="IT640" s="109"/>
      <c r="IU640" s="109"/>
      <c r="IV640" s="109"/>
      <c r="IW640" s="109"/>
      <c r="IX640" s="109"/>
      <c r="IY640" s="109"/>
      <c r="IZ640" s="109"/>
      <c r="JA640" s="109"/>
      <c r="JB640" s="109"/>
      <c r="JC640" s="109"/>
      <c r="JD640" s="109"/>
      <c r="JE640" s="109"/>
      <c r="JF640" s="109"/>
      <c r="JG640" s="109"/>
      <c r="JH640" s="109"/>
      <c r="JI640" s="109"/>
      <c r="JJ640" s="109"/>
      <c r="JK640" s="109"/>
      <c r="JL640" s="109"/>
      <c r="JM640" s="109"/>
      <c r="JN640" s="109"/>
      <c r="JO640" s="109"/>
      <c r="JP640" s="109"/>
      <c r="JQ640" s="109"/>
      <c r="JR640" s="109"/>
      <c r="JS640" s="109"/>
      <c r="JT640" s="109"/>
      <c r="JU640" s="109"/>
      <c r="JV640" s="109"/>
      <c r="JW640" s="109"/>
      <c r="JX640" s="109"/>
      <c r="JY640" s="109"/>
      <c r="JZ640" s="109"/>
      <c r="KA640" s="109"/>
      <c r="KB640" s="109"/>
      <c r="KC640" s="109"/>
      <c r="KD640" s="109"/>
      <c r="KE640" s="109"/>
      <c r="KF640" s="109"/>
      <c r="KG640" s="109"/>
      <c r="KH640" s="109"/>
      <c r="KI640" s="109"/>
      <c r="KJ640" s="109"/>
      <c r="KK640" s="109"/>
      <c r="KL640" s="109"/>
      <c r="KM640" s="109"/>
      <c r="KN640" s="109"/>
      <c r="KO640" s="109"/>
      <c r="KP640" s="109"/>
      <c r="KQ640" s="109"/>
      <c r="KR640" s="109"/>
      <c r="KS640" s="109"/>
      <c r="KT640" s="109"/>
      <c r="KU640" s="109"/>
      <c r="KV640" s="109"/>
      <c r="KW640" s="109"/>
      <c r="KX640" s="109"/>
      <c r="KY640" s="109"/>
      <c r="KZ640" s="109"/>
      <c r="LA640" s="109"/>
      <c r="LB640" s="109"/>
      <c r="LC640" s="109"/>
      <c r="LD640" s="109"/>
      <c r="LE640" s="109"/>
      <c r="LF640" s="109"/>
      <c r="LG640" s="109"/>
      <c r="LH640" s="109"/>
      <c r="LI640" s="109"/>
      <c r="LJ640" s="109"/>
      <c r="LK640" s="109"/>
      <c r="LL640" s="109"/>
      <c r="LM640" s="109"/>
      <c r="LN640" s="109"/>
      <c r="LO640" s="109"/>
      <c r="LP640" s="109"/>
      <c r="LQ640" s="109"/>
      <c r="LR640" s="109"/>
      <c r="LS640" s="109"/>
      <c r="LT640" s="109"/>
      <c r="LU640" s="109"/>
      <c r="LV640" s="109"/>
      <c r="LW640" s="109"/>
      <c r="LX640" s="109"/>
      <c r="LY640" s="109"/>
      <c r="LZ640" s="109"/>
      <c r="MA640" s="109"/>
      <c r="MB640" s="109"/>
      <c r="MC640" s="109"/>
      <c r="MD640" s="109"/>
      <c r="ME640" s="109"/>
      <c r="MF640" s="109"/>
      <c r="MG640" s="109"/>
      <c r="MH640" s="109"/>
      <c r="MI640" s="109"/>
      <c r="MJ640" s="109"/>
      <c r="MK640" s="109"/>
      <c r="ML640" s="109"/>
      <c r="MM640" s="109"/>
      <c r="MN640" s="109"/>
      <c r="MO640" s="109"/>
      <c r="MP640" s="109"/>
      <c r="MQ640" s="109"/>
      <c r="MR640" s="109"/>
      <c r="MS640" s="109"/>
      <c r="MT640" s="109"/>
      <c r="MU640" s="109"/>
      <c r="MV640" s="109"/>
      <c r="MW640" s="109"/>
      <c r="MX640" s="109"/>
      <c r="MY640" s="109"/>
      <c r="MZ640" s="109"/>
      <c r="NA640" s="109"/>
      <c r="NB640" s="109"/>
      <c r="NC640" s="109"/>
      <c r="ND640" s="109"/>
      <c r="NE640" s="109"/>
      <c r="NF640" s="109"/>
      <c r="NG640" s="109"/>
      <c r="NH640" s="109"/>
      <c r="NI640" s="109"/>
      <c r="NJ640" s="109"/>
      <c r="NK640" s="109"/>
      <c r="NL640" s="109"/>
      <c r="NM640" s="109"/>
      <c r="NN640" s="109"/>
      <c r="NO640" s="109"/>
      <c r="NP640" s="109"/>
      <c r="NQ640" s="109"/>
      <c r="NR640" s="109"/>
      <c r="NS640" s="109"/>
      <c r="NT640" s="109"/>
      <c r="NU640" s="109"/>
      <c r="NV640" s="109"/>
      <c r="NW640" s="109"/>
      <c r="NX640" s="109"/>
      <c r="NY640" s="109"/>
      <c r="NZ640" s="109"/>
      <c r="OA640" s="109"/>
      <c r="OB640" s="109"/>
      <c r="OC640" s="109"/>
      <c r="OD640" s="109"/>
      <c r="OE640" s="109"/>
      <c r="OF640" s="109"/>
      <c r="OG640" s="109"/>
      <c r="OH640" s="109"/>
      <c r="OI640" s="109"/>
      <c r="OJ640" s="109"/>
      <c r="OK640" s="109"/>
      <c r="OL640" s="109"/>
      <c r="OM640" s="109"/>
      <c r="ON640" s="109"/>
      <c r="OO640" s="109"/>
      <c r="OP640" s="109"/>
      <c r="OQ640" s="109"/>
      <c r="OR640" s="109"/>
      <c r="OS640" s="109"/>
      <c r="OT640" s="109"/>
      <c r="OU640" s="109"/>
      <c r="OV640" s="109"/>
      <c r="OW640" s="109"/>
      <c r="OX640" s="109"/>
      <c r="OY640" s="109"/>
      <c r="OZ640" s="109"/>
      <c r="PA640" s="109"/>
      <c r="PB640" s="109"/>
      <c r="PC640" s="109"/>
      <c r="PD640" s="109"/>
      <c r="PE640" s="109"/>
      <c r="PF640" s="109"/>
      <c r="PG640" s="109"/>
      <c r="PH640" s="109"/>
      <c r="PI640" s="109"/>
      <c r="PJ640" s="109"/>
      <c r="PK640" s="109"/>
      <c r="PL640" s="109"/>
      <c r="PM640" s="109"/>
      <c r="PN640" s="109"/>
      <c r="PO640" s="109"/>
      <c r="PP640" s="109"/>
      <c r="PQ640" s="109"/>
      <c r="PR640" s="109"/>
      <c r="PS640" s="109"/>
      <c r="PT640" s="109"/>
      <c r="PU640" s="109"/>
      <c r="PV640" s="109"/>
      <c r="PW640" s="109"/>
      <c r="PX640" s="109"/>
      <c r="PY640" s="109"/>
      <c r="PZ640" s="109"/>
      <c r="QA640" s="109"/>
      <c r="QB640" s="109"/>
      <c r="QC640" s="109"/>
      <c r="QD640" s="109"/>
      <c r="QE640" s="109"/>
      <c r="QF640" s="109"/>
      <c r="QG640" s="109"/>
      <c r="QH640" s="109"/>
      <c r="QI640" s="109"/>
      <c r="QJ640" s="109"/>
      <c r="QK640" s="23">
        <f t="shared" si="9"/>
        <v>15</v>
      </c>
      <c r="QL640" s="125"/>
      <c r="QM640" s="125"/>
      <c r="QN640" s="125"/>
      <c r="QO640" s="125"/>
      <c r="QP640" s="125"/>
      <c r="QQ640" s="125"/>
      <c r="QR640" s="125"/>
    </row>
    <row r="641" spans="1:460" s="5" customFormat="1" ht="12.75" customHeight="1" x14ac:dyDescent="0.2">
      <c r="A641" s="52">
        <v>44812</v>
      </c>
      <c r="B641" s="90" t="s">
        <v>190</v>
      </c>
      <c r="C641" s="107"/>
      <c r="D641" s="107"/>
      <c r="E641" s="108"/>
      <c r="F641" s="108"/>
      <c r="G641" s="108"/>
      <c r="H641" s="108"/>
      <c r="I641" s="108"/>
      <c r="J641" s="108"/>
      <c r="K641" s="108"/>
      <c r="L641" s="108"/>
      <c r="M641" s="108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 s="109"/>
      <c r="BD641" s="109"/>
      <c r="BE641" s="109"/>
      <c r="BF641" s="109"/>
      <c r="BG641" s="109"/>
      <c r="BH641" s="109"/>
      <c r="BI641" s="109"/>
      <c r="BJ641" s="109"/>
      <c r="BK641" s="109"/>
      <c r="BL641" s="109"/>
      <c r="BM641" s="109"/>
      <c r="BN641" s="109"/>
      <c r="BO641" s="109"/>
      <c r="BP641" s="109"/>
      <c r="BQ641" s="109"/>
      <c r="BR641" s="109"/>
      <c r="BS641" s="109"/>
      <c r="BT641" s="109"/>
      <c r="BU641" s="109"/>
      <c r="BV641" s="109"/>
      <c r="BW641" s="109"/>
      <c r="BX641" s="109"/>
      <c r="BY641" s="109"/>
      <c r="BZ641" s="109"/>
      <c r="CA641" s="109"/>
      <c r="CB641" s="109"/>
      <c r="CC641" s="109">
        <v>80</v>
      </c>
      <c r="CD641" s="109"/>
      <c r="CE641" s="109"/>
      <c r="CF641" s="109"/>
      <c r="CG641" s="109"/>
      <c r="CH641" s="109"/>
      <c r="CI641" s="109"/>
      <c r="CJ641" s="109"/>
      <c r="CK641" s="109"/>
      <c r="CL641" s="109"/>
      <c r="CM641" s="109"/>
      <c r="CN641" s="109"/>
      <c r="CO641" s="109"/>
      <c r="CP641" s="109"/>
      <c r="CQ641" s="109"/>
      <c r="CR641" s="109"/>
      <c r="CS641" s="109"/>
      <c r="CT641" s="109"/>
      <c r="CU641" s="109"/>
      <c r="CV641" s="109"/>
      <c r="CW641" s="109"/>
      <c r="CX641" s="109"/>
      <c r="CY641" s="109"/>
      <c r="CZ641" s="109"/>
      <c r="DA641" s="109"/>
      <c r="DB641" s="109"/>
      <c r="DC641" s="109"/>
      <c r="DD641" s="109"/>
      <c r="DE641" s="109"/>
      <c r="DF641" s="109"/>
      <c r="DG641" s="109"/>
      <c r="DH641" s="109"/>
      <c r="DI641" s="109"/>
      <c r="DJ641" s="109"/>
      <c r="DK641" s="109"/>
      <c r="DL641" s="109"/>
      <c r="DM641" s="109"/>
      <c r="DN641" s="109"/>
      <c r="DO641" s="109"/>
      <c r="DP641" s="109"/>
      <c r="DQ641" s="109"/>
      <c r="DR641" s="109"/>
      <c r="DS641" s="109"/>
      <c r="DT641" s="109"/>
      <c r="DU641" s="109"/>
      <c r="DV641" s="109"/>
      <c r="DW641" s="109"/>
      <c r="DX641" s="109"/>
      <c r="DY641" s="109"/>
      <c r="DZ641" s="109"/>
      <c r="EA641" s="109"/>
      <c r="EB641" s="109"/>
      <c r="EC641" s="109"/>
      <c r="ED641" s="109"/>
      <c r="EE641" s="109"/>
      <c r="EF641" s="109"/>
      <c r="EG641" s="109"/>
      <c r="EH641" s="109"/>
      <c r="EI641" s="109"/>
      <c r="EJ641" s="109"/>
      <c r="EK641" s="109"/>
      <c r="EL641" s="109"/>
      <c r="EM641" s="109"/>
      <c r="EN641" s="109"/>
      <c r="EO641" s="109"/>
      <c r="EP641" s="109"/>
      <c r="EQ641" s="109"/>
      <c r="ER641" s="109"/>
      <c r="ES641" s="109"/>
      <c r="ET641" s="109"/>
      <c r="EU641" s="109"/>
      <c r="EV641" s="109"/>
      <c r="EW641" s="109"/>
      <c r="EX641" s="109"/>
      <c r="EY641" s="109"/>
      <c r="EZ641" s="109"/>
      <c r="FA641" s="109"/>
      <c r="FB641" s="109"/>
      <c r="FC641" s="109"/>
      <c r="FD641" s="109"/>
      <c r="FE641" s="109"/>
      <c r="FF641" s="109"/>
      <c r="FG641" s="109"/>
      <c r="FH641" s="109"/>
      <c r="FI641" s="109"/>
      <c r="FJ641" s="109"/>
      <c r="FK641" s="109"/>
      <c r="FL641" s="109"/>
      <c r="FM641" s="109"/>
      <c r="FN641" s="109"/>
      <c r="FO641" s="109"/>
      <c r="FP641" s="109"/>
      <c r="FQ641" s="109"/>
      <c r="FR641" s="109"/>
      <c r="FS641" s="109"/>
      <c r="FT641" s="109"/>
      <c r="FU641" s="109"/>
      <c r="FV641" s="109"/>
      <c r="FW641" s="109"/>
      <c r="FX641" s="109"/>
      <c r="FY641" s="109"/>
      <c r="FZ641" s="109"/>
      <c r="GA641" s="109"/>
      <c r="GB641" s="109"/>
      <c r="GC641" s="109"/>
      <c r="GD641" s="109"/>
      <c r="GE641" s="109"/>
      <c r="GF641" s="109"/>
      <c r="GG641" s="109"/>
      <c r="GH641" s="109"/>
      <c r="GI641" s="109"/>
      <c r="GJ641" s="109"/>
      <c r="GK641" s="109"/>
      <c r="GL641" s="109"/>
      <c r="GM641" s="109"/>
      <c r="GN641" s="109"/>
      <c r="GO641" s="109"/>
      <c r="GP641" s="109"/>
      <c r="GQ641" s="109"/>
      <c r="GR641" s="109"/>
      <c r="GS641" s="109"/>
      <c r="GT641" s="109"/>
      <c r="GU641" s="109"/>
      <c r="GV641" s="109"/>
      <c r="GW641" s="109"/>
      <c r="GX641" s="109"/>
      <c r="GY641" s="109"/>
      <c r="GZ641" s="109"/>
      <c r="HA641" s="109"/>
      <c r="HB641" s="109"/>
      <c r="HC641" s="109"/>
      <c r="HD641" s="109"/>
      <c r="HE641" s="109"/>
      <c r="HF641" s="109"/>
      <c r="HG641" s="109"/>
      <c r="HH641" s="109"/>
      <c r="HI641" s="109"/>
      <c r="HJ641" s="109"/>
      <c r="HK641" s="109"/>
      <c r="HL641" s="109"/>
      <c r="HM641" s="109"/>
      <c r="HN641" s="109"/>
      <c r="HO641" s="109"/>
      <c r="HP641" s="109"/>
      <c r="HQ641" s="109"/>
      <c r="HR641" s="109"/>
      <c r="HS641" s="109"/>
      <c r="HT641" s="109"/>
      <c r="HU641" s="109"/>
      <c r="HV641" s="109"/>
      <c r="HW641" s="109"/>
      <c r="HX641" s="109"/>
      <c r="HY641" s="109"/>
      <c r="HZ641" s="109"/>
      <c r="IA641" s="109"/>
      <c r="IB641" s="109"/>
      <c r="IC641" s="109"/>
      <c r="ID641" s="109"/>
      <c r="IE641" s="109"/>
      <c r="IF641" s="109"/>
      <c r="IG641" s="109"/>
      <c r="IH641" s="109"/>
      <c r="II641" s="109"/>
      <c r="IJ641" s="109"/>
      <c r="IK641" s="109"/>
      <c r="IL641" s="109"/>
      <c r="IM641" s="109"/>
      <c r="IN641" s="109"/>
      <c r="IO641" s="109"/>
      <c r="IP641" s="109"/>
      <c r="IQ641" s="109"/>
      <c r="IR641" s="109"/>
      <c r="IS641" s="109"/>
      <c r="IT641" s="109"/>
      <c r="IU641" s="109"/>
      <c r="IV641" s="109"/>
      <c r="IW641" s="109"/>
      <c r="IX641" s="109"/>
      <c r="IY641" s="109"/>
      <c r="IZ641" s="109"/>
      <c r="JA641" s="109"/>
      <c r="JB641" s="109"/>
      <c r="JC641" s="109"/>
      <c r="JD641" s="109"/>
      <c r="JE641" s="109"/>
      <c r="JF641" s="109"/>
      <c r="JG641" s="109"/>
      <c r="JH641" s="109"/>
      <c r="JI641" s="109"/>
      <c r="JJ641" s="109"/>
      <c r="JK641" s="109"/>
      <c r="JL641" s="109"/>
      <c r="JM641" s="109"/>
      <c r="JN641" s="109"/>
      <c r="JO641" s="109"/>
      <c r="JP641" s="109"/>
      <c r="JQ641" s="109"/>
      <c r="JR641" s="109"/>
      <c r="JS641" s="109"/>
      <c r="JT641" s="109"/>
      <c r="JU641" s="109"/>
      <c r="JV641" s="109"/>
      <c r="JW641" s="109"/>
      <c r="JX641" s="109"/>
      <c r="JY641" s="109"/>
      <c r="JZ641" s="109"/>
      <c r="KA641" s="109"/>
      <c r="KB641" s="109"/>
      <c r="KC641" s="109"/>
      <c r="KD641" s="109"/>
      <c r="KE641" s="109"/>
      <c r="KF641" s="109"/>
      <c r="KG641" s="109"/>
      <c r="KH641" s="109"/>
      <c r="KI641" s="109"/>
      <c r="KJ641" s="109"/>
      <c r="KK641" s="109"/>
      <c r="KL641" s="109"/>
      <c r="KM641" s="109"/>
      <c r="KN641" s="109"/>
      <c r="KO641" s="109"/>
      <c r="KP641" s="109"/>
      <c r="KQ641" s="109"/>
      <c r="KR641" s="109"/>
      <c r="KS641" s="109"/>
      <c r="KT641" s="109"/>
      <c r="KU641" s="109"/>
      <c r="KV641" s="109"/>
      <c r="KW641" s="109"/>
      <c r="KX641" s="109"/>
      <c r="KY641" s="109"/>
      <c r="KZ641" s="109"/>
      <c r="LA641" s="109"/>
      <c r="LB641" s="109"/>
      <c r="LC641" s="109"/>
      <c r="LD641" s="109"/>
      <c r="LE641" s="109"/>
      <c r="LF641" s="109"/>
      <c r="LG641" s="109"/>
      <c r="LH641" s="109"/>
      <c r="LI641" s="109"/>
      <c r="LJ641" s="109"/>
      <c r="LK641" s="109"/>
      <c r="LL641" s="109"/>
      <c r="LM641" s="109"/>
      <c r="LN641" s="109"/>
      <c r="LO641" s="109"/>
      <c r="LP641" s="109"/>
      <c r="LQ641" s="109"/>
      <c r="LR641" s="109"/>
      <c r="LS641" s="109"/>
      <c r="LT641" s="109"/>
      <c r="LU641" s="109"/>
      <c r="LV641" s="109"/>
      <c r="LW641" s="109"/>
      <c r="LX641" s="109"/>
      <c r="LY641" s="109"/>
      <c r="LZ641" s="109"/>
      <c r="MA641" s="109"/>
      <c r="MB641" s="109"/>
      <c r="MC641" s="109"/>
      <c r="MD641" s="109"/>
      <c r="ME641" s="109"/>
      <c r="MF641" s="109"/>
      <c r="MG641" s="109"/>
      <c r="MH641" s="109"/>
      <c r="MI641" s="109"/>
      <c r="MJ641" s="109"/>
      <c r="MK641" s="109"/>
      <c r="ML641" s="109"/>
      <c r="MM641" s="109"/>
      <c r="MN641" s="109"/>
      <c r="MO641" s="109"/>
      <c r="MP641" s="109"/>
      <c r="MQ641" s="109"/>
      <c r="MR641" s="109"/>
      <c r="MS641" s="109"/>
      <c r="MT641" s="109"/>
      <c r="MU641" s="109"/>
      <c r="MV641" s="109"/>
      <c r="MW641" s="109"/>
      <c r="MX641" s="109"/>
      <c r="MY641" s="109"/>
      <c r="MZ641" s="109"/>
      <c r="NA641" s="109"/>
      <c r="NB641" s="109"/>
      <c r="NC641" s="109"/>
      <c r="ND641" s="109"/>
      <c r="NE641" s="109"/>
      <c r="NF641" s="109"/>
      <c r="NG641" s="109"/>
      <c r="NH641" s="109"/>
      <c r="NI641" s="109"/>
      <c r="NJ641" s="109"/>
      <c r="NK641" s="109"/>
      <c r="NL641" s="109"/>
      <c r="NM641" s="109"/>
      <c r="NN641" s="109"/>
      <c r="NO641" s="109"/>
      <c r="NP641" s="109"/>
      <c r="NQ641" s="109"/>
      <c r="NR641" s="109"/>
      <c r="NS641" s="109"/>
      <c r="NT641" s="109"/>
      <c r="NU641" s="109"/>
      <c r="NV641" s="109"/>
      <c r="NW641" s="109"/>
      <c r="NX641" s="109"/>
      <c r="NY641" s="109"/>
      <c r="NZ641" s="109"/>
      <c r="OA641" s="109"/>
      <c r="OB641" s="109"/>
      <c r="OC641" s="109"/>
      <c r="OD641" s="109"/>
      <c r="OE641" s="109"/>
      <c r="OF641" s="109"/>
      <c r="OG641" s="109"/>
      <c r="OH641" s="109"/>
      <c r="OI641" s="109"/>
      <c r="OJ641" s="109"/>
      <c r="OK641" s="109"/>
      <c r="OL641" s="109"/>
      <c r="OM641" s="109"/>
      <c r="ON641" s="109"/>
      <c r="OO641" s="109"/>
      <c r="OP641" s="109"/>
      <c r="OQ641" s="109"/>
      <c r="OR641" s="109"/>
      <c r="OS641" s="109"/>
      <c r="OT641" s="109"/>
      <c r="OU641" s="109"/>
      <c r="OV641" s="109"/>
      <c r="OW641" s="109"/>
      <c r="OX641" s="109"/>
      <c r="OY641" s="109"/>
      <c r="OZ641" s="109"/>
      <c r="PA641" s="109"/>
      <c r="PB641" s="109"/>
      <c r="PC641" s="109"/>
      <c r="PD641" s="109"/>
      <c r="PE641" s="109"/>
      <c r="PF641" s="109"/>
      <c r="PG641" s="109"/>
      <c r="PH641" s="109"/>
      <c r="PI641" s="109"/>
      <c r="PJ641" s="109"/>
      <c r="PK641" s="109"/>
      <c r="PL641" s="109"/>
      <c r="PM641" s="109"/>
      <c r="PN641" s="109"/>
      <c r="PO641" s="109"/>
      <c r="PP641" s="109"/>
      <c r="PQ641" s="109"/>
      <c r="PR641" s="109"/>
      <c r="PS641" s="109"/>
      <c r="PT641" s="109"/>
      <c r="PU641" s="109"/>
      <c r="PV641" s="109"/>
      <c r="PW641" s="109"/>
      <c r="PX641" s="109"/>
      <c r="PY641" s="109"/>
      <c r="PZ641" s="109"/>
      <c r="QA641" s="109"/>
      <c r="QB641" s="109"/>
      <c r="QC641" s="109"/>
      <c r="QD641" s="109"/>
      <c r="QE641" s="109"/>
      <c r="QF641" s="109"/>
      <c r="QG641" s="109"/>
      <c r="QH641" s="109"/>
      <c r="QI641" s="109"/>
      <c r="QJ641" s="109"/>
      <c r="QK641" s="23">
        <f t="shared" si="9"/>
        <v>80</v>
      </c>
      <c r="QL641" s="125"/>
      <c r="QM641" s="125"/>
      <c r="QN641" s="125"/>
      <c r="QO641" s="125"/>
      <c r="QP641" s="125"/>
      <c r="QQ641" s="125"/>
      <c r="QR641" s="125"/>
    </row>
    <row r="642" spans="1:460" s="5" customFormat="1" ht="12.75" customHeight="1" x14ac:dyDescent="0.2">
      <c r="A642" s="52">
        <v>44812</v>
      </c>
      <c r="B642" s="162" t="s">
        <v>334</v>
      </c>
      <c r="C642" s="107"/>
      <c r="D642" s="107"/>
      <c r="E642" s="108"/>
      <c r="F642" s="108"/>
      <c r="G642" s="108"/>
      <c r="H642" s="108"/>
      <c r="I642" s="108"/>
      <c r="J642" s="108"/>
      <c r="K642" s="108"/>
      <c r="L642" s="108"/>
      <c r="M642" s="108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 s="109"/>
      <c r="BD642" s="109"/>
      <c r="BE642" s="109"/>
      <c r="BF642" s="109"/>
      <c r="BG642" s="109"/>
      <c r="BH642" s="109"/>
      <c r="BI642" s="109"/>
      <c r="BJ642" s="109"/>
      <c r="BK642" s="109"/>
      <c r="BL642" s="109"/>
      <c r="BM642" s="109"/>
      <c r="BN642" s="109"/>
      <c r="BO642" s="109"/>
      <c r="BP642" s="109"/>
      <c r="BQ642" s="109"/>
      <c r="BR642" s="109"/>
      <c r="BS642" s="109">
        <v>1</v>
      </c>
      <c r="BT642" s="109"/>
      <c r="BU642" s="109"/>
      <c r="BV642" s="109"/>
      <c r="BW642" s="109"/>
      <c r="BX642" s="109"/>
      <c r="BY642" s="109"/>
      <c r="BZ642" s="109"/>
      <c r="CA642" s="109"/>
      <c r="CB642" s="109"/>
      <c r="CC642" s="109"/>
      <c r="CD642" s="109"/>
      <c r="CE642" s="109"/>
      <c r="CF642" s="109"/>
      <c r="CG642" s="109"/>
      <c r="CH642" s="109"/>
      <c r="CI642" s="109"/>
      <c r="CJ642" s="109"/>
      <c r="CK642" s="109"/>
      <c r="CL642" s="109"/>
      <c r="CM642" s="109"/>
      <c r="CN642" s="109"/>
      <c r="CO642" s="109"/>
      <c r="CP642" s="109"/>
      <c r="CQ642" s="109"/>
      <c r="CR642" s="109"/>
      <c r="CS642" s="109"/>
      <c r="CT642" s="109"/>
      <c r="CU642" s="109"/>
      <c r="CV642" s="109"/>
      <c r="CW642" s="109"/>
      <c r="CX642" s="109"/>
      <c r="CY642" s="109"/>
      <c r="CZ642" s="109"/>
      <c r="DA642" s="109"/>
      <c r="DB642" s="109"/>
      <c r="DC642" s="109"/>
      <c r="DD642" s="109"/>
      <c r="DE642" s="109"/>
      <c r="DF642" s="109"/>
      <c r="DG642" s="109"/>
      <c r="DH642" s="109"/>
      <c r="DI642" s="109"/>
      <c r="DJ642" s="109"/>
      <c r="DK642" s="109"/>
      <c r="DL642" s="109"/>
      <c r="DM642" s="109"/>
      <c r="DN642" s="109"/>
      <c r="DO642" s="109"/>
      <c r="DP642" s="109"/>
      <c r="DQ642" s="109"/>
      <c r="DR642" s="109"/>
      <c r="DS642" s="109"/>
      <c r="DT642" s="109"/>
      <c r="DU642" s="109"/>
      <c r="DV642" s="109"/>
      <c r="DW642" s="109"/>
      <c r="DX642" s="109"/>
      <c r="DY642" s="109"/>
      <c r="DZ642" s="109"/>
      <c r="EA642" s="109"/>
      <c r="EB642" s="109"/>
      <c r="EC642" s="109"/>
      <c r="ED642" s="109"/>
      <c r="EE642" s="109"/>
      <c r="EF642" s="109"/>
      <c r="EG642" s="109"/>
      <c r="EH642" s="109"/>
      <c r="EI642" s="109"/>
      <c r="EJ642" s="109"/>
      <c r="EK642" s="109"/>
      <c r="EL642" s="109"/>
      <c r="EM642" s="109"/>
      <c r="EN642" s="109"/>
      <c r="EO642" s="109"/>
      <c r="EP642" s="109"/>
      <c r="EQ642" s="109"/>
      <c r="ER642" s="109"/>
      <c r="ES642" s="109"/>
      <c r="ET642" s="109"/>
      <c r="EU642" s="109"/>
      <c r="EV642" s="109"/>
      <c r="EW642" s="109"/>
      <c r="EX642" s="109"/>
      <c r="EY642" s="109"/>
      <c r="EZ642" s="109"/>
      <c r="FA642" s="109"/>
      <c r="FB642" s="109"/>
      <c r="FC642" s="109"/>
      <c r="FD642" s="109"/>
      <c r="FE642" s="109"/>
      <c r="FF642" s="109"/>
      <c r="FG642" s="109">
        <v>1</v>
      </c>
      <c r="FH642" s="109"/>
      <c r="FI642" s="109"/>
      <c r="FJ642" s="109"/>
      <c r="FK642" s="109"/>
      <c r="FL642" s="109"/>
      <c r="FM642" s="109"/>
      <c r="FN642" s="109"/>
      <c r="FO642" s="109"/>
      <c r="FP642" s="109"/>
      <c r="FQ642" s="109"/>
      <c r="FR642" s="109"/>
      <c r="FS642" s="109"/>
      <c r="FT642" s="109"/>
      <c r="FU642" s="109"/>
      <c r="FV642" s="109"/>
      <c r="FW642" s="109"/>
      <c r="FX642" s="109"/>
      <c r="FY642" s="109"/>
      <c r="FZ642" s="109"/>
      <c r="GA642" s="109"/>
      <c r="GB642" s="109"/>
      <c r="GC642" s="109"/>
      <c r="GD642" s="109"/>
      <c r="GE642" s="109"/>
      <c r="GF642" s="109"/>
      <c r="GG642" s="109"/>
      <c r="GH642" s="109"/>
      <c r="GI642" s="109"/>
      <c r="GJ642" s="109"/>
      <c r="GK642" s="109"/>
      <c r="GL642" s="109"/>
      <c r="GM642" s="109"/>
      <c r="GN642" s="109"/>
      <c r="GO642" s="109"/>
      <c r="GP642" s="109"/>
      <c r="GQ642" s="109"/>
      <c r="GR642" s="109"/>
      <c r="GS642" s="109"/>
      <c r="GT642" s="109"/>
      <c r="GU642" s="109"/>
      <c r="GV642" s="109"/>
      <c r="GW642" s="109"/>
      <c r="GX642" s="109"/>
      <c r="GY642" s="109"/>
      <c r="GZ642" s="109"/>
      <c r="HA642" s="109"/>
      <c r="HB642" s="109"/>
      <c r="HC642" s="109"/>
      <c r="HD642" s="109"/>
      <c r="HE642" s="109"/>
      <c r="HF642" s="109"/>
      <c r="HG642" s="109"/>
      <c r="HH642" s="109"/>
      <c r="HI642" s="109"/>
      <c r="HJ642" s="109"/>
      <c r="HK642" s="109"/>
      <c r="HL642" s="109"/>
      <c r="HM642" s="109"/>
      <c r="HN642" s="109"/>
      <c r="HO642" s="109"/>
      <c r="HP642" s="109"/>
      <c r="HQ642" s="109"/>
      <c r="HR642" s="109"/>
      <c r="HS642" s="109"/>
      <c r="HT642" s="109"/>
      <c r="HU642" s="109"/>
      <c r="HV642" s="109"/>
      <c r="HW642" s="109"/>
      <c r="HX642" s="109"/>
      <c r="HY642" s="109"/>
      <c r="HZ642" s="109"/>
      <c r="IA642" s="109"/>
      <c r="IB642" s="109"/>
      <c r="IC642" s="109"/>
      <c r="ID642" s="109"/>
      <c r="IE642" s="109"/>
      <c r="IF642" s="109"/>
      <c r="IG642" s="109"/>
      <c r="IH642" s="109"/>
      <c r="II642" s="109"/>
      <c r="IJ642" s="109"/>
      <c r="IK642" s="109"/>
      <c r="IL642" s="109"/>
      <c r="IM642" s="109"/>
      <c r="IN642" s="109"/>
      <c r="IO642" s="109"/>
      <c r="IP642" s="109"/>
      <c r="IQ642" s="109"/>
      <c r="IR642" s="109"/>
      <c r="IS642" s="109"/>
      <c r="IT642" s="109"/>
      <c r="IU642" s="109"/>
      <c r="IV642" s="109"/>
      <c r="IW642" s="109"/>
      <c r="IX642" s="109"/>
      <c r="IY642" s="109"/>
      <c r="IZ642" s="109"/>
      <c r="JA642" s="109"/>
      <c r="JB642" s="109"/>
      <c r="JC642" s="109"/>
      <c r="JD642" s="109"/>
      <c r="JE642" s="109"/>
      <c r="JF642" s="109"/>
      <c r="JG642" s="109"/>
      <c r="JH642" s="109"/>
      <c r="JI642" s="109"/>
      <c r="JJ642" s="109"/>
      <c r="JK642" s="109"/>
      <c r="JL642" s="109"/>
      <c r="JM642" s="109"/>
      <c r="JN642" s="109"/>
      <c r="JO642" s="109"/>
      <c r="JP642" s="109"/>
      <c r="JQ642" s="109"/>
      <c r="JR642" s="109"/>
      <c r="JS642" s="109"/>
      <c r="JT642" s="109"/>
      <c r="JU642" s="109"/>
      <c r="JV642" s="109"/>
      <c r="JW642" s="109"/>
      <c r="JX642" s="109"/>
      <c r="JY642" s="109"/>
      <c r="JZ642" s="109"/>
      <c r="KA642" s="109"/>
      <c r="KB642" s="109"/>
      <c r="KC642" s="109"/>
      <c r="KD642" s="109"/>
      <c r="KE642" s="109"/>
      <c r="KF642" s="109"/>
      <c r="KG642" s="109"/>
      <c r="KH642" s="109"/>
      <c r="KI642" s="109"/>
      <c r="KJ642" s="109"/>
      <c r="KK642" s="109">
        <v>1</v>
      </c>
      <c r="KL642" s="109"/>
      <c r="KM642" s="109"/>
      <c r="KN642" s="109"/>
      <c r="KO642" s="109"/>
      <c r="KP642" s="109"/>
      <c r="KQ642" s="109"/>
      <c r="KR642" s="109"/>
      <c r="KS642" s="109"/>
      <c r="KT642" s="109"/>
      <c r="KU642" s="109"/>
      <c r="KV642" s="109"/>
      <c r="KW642" s="109"/>
      <c r="KX642" s="109"/>
      <c r="KY642" s="109"/>
      <c r="KZ642" s="109"/>
      <c r="LA642" s="109"/>
      <c r="LB642" s="109"/>
      <c r="LC642" s="109"/>
      <c r="LD642" s="109"/>
      <c r="LE642" s="109"/>
      <c r="LF642" s="109"/>
      <c r="LG642" s="109"/>
      <c r="LH642" s="109"/>
      <c r="LI642" s="109"/>
      <c r="LJ642" s="109"/>
      <c r="LK642" s="109"/>
      <c r="LL642" s="109"/>
      <c r="LM642" s="109"/>
      <c r="LN642" s="109"/>
      <c r="LO642" s="109"/>
      <c r="LP642" s="109"/>
      <c r="LQ642" s="109"/>
      <c r="LR642" s="109"/>
      <c r="LS642" s="109"/>
      <c r="LT642" s="109"/>
      <c r="LU642" s="109"/>
      <c r="LV642" s="109"/>
      <c r="LW642" s="109"/>
      <c r="LX642" s="109"/>
      <c r="LY642" s="109"/>
      <c r="LZ642" s="109"/>
      <c r="MA642" s="109"/>
      <c r="MB642" s="109"/>
      <c r="MC642" s="109"/>
      <c r="MD642" s="109"/>
      <c r="ME642" s="109"/>
      <c r="MF642" s="109"/>
      <c r="MG642" s="109"/>
      <c r="MH642" s="109"/>
      <c r="MI642" s="109"/>
      <c r="MJ642" s="109"/>
      <c r="MK642" s="109"/>
      <c r="ML642" s="109"/>
      <c r="MM642" s="109"/>
      <c r="MN642" s="109"/>
      <c r="MO642" s="109"/>
      <c r="MP642" s="109"/>
      <c r="MQ642" s="109"/>
      <c r="MR642" s="109"/>
      <c r="MS642" s="109"/>
      <c r="MT642" s="109"/>
      <c r="MU642" s="109"/>
      <c r="MV642" s="109"/>
      <c r="MW642" s="109"/>
      <c r="MX642" s="109"/>
      <c r="MY642" s="109"/>
      <c r="MZ642" s="109"/>
      <c r="NA642" s="109"/>
      <c r="NB642" s="109"/>
      <c r="NC642" s="109"/>
      <c r="ND642" s="109"/>
      <c r="NE642" s="109"/>
      <c r="NF642" s="109"/>
      <c r="NG642" s="109"/>
      <c r="NH642" s="109"/>
      <c r="NI642" s="109"/>
      <c r="NJ642" s="109"/>
      <c r="NK642" s="109"/>
      <c r="NL642" s="109"/>
      <c r="NM642" s="109"/>
      <c r="NN642" s="109"/>
      <c r="NO642" s="109"/>
      <c r="NP642" s="109"/>
      <c r="NQ642" s="109"/>
      <c r="NR642" s="109"/>
      <c r="NS642" s="109"/>
      <c r="NT642" s="109"/>
      <c r="NU642" s="109"/>
      <c r="NV642" s="109"/>
      <c r="NW642" s="109"/>
      <c r="NX642" s="109"/>
      <c r="NY642" s="109"/>
      <c r="NZ642" s="109"/>
      <c r="OA642" s="109"/>
      <c r="OB642" s="109"/>
      <c r="OC642" s="109"/>
      <c r="OD642" s="109"/>
      <c r="OE642" s="109"/>
      <c r="OF642" s="109"/>
      <c r="OG642" s="109"/>
      <c r="OH642" s="109"/>
      <c r="OI642" s="109"/>
      <c r="OJ642" s="109"/>
      <c r="OK642" s="109"/>
      <c r="OL642" s="109"/>
      <c r="OM642" s="109"/>
      <c r="ON642" s="109"/>
      <c r="OO642" s="109"/>
      <c r="OP642" s="109"/>
      <c r="OQ642" s="109"/>
      <c r="OR642" s="109"/>
      <c r="OS642" s="109"/>
      <c r="OT642" s="109"/>
      <c r="OU642" s="109"/>
      <c r="OV642" s="109"/>
      <c r="OW642" s="109"/>
      <c r="OX642" s="109"/>
      <c r="OY642" s="109"/>
      <c r="OZ642" s="109"/>
      <c r="PA642" s="109"/>
      <c r="PB642" s="109"/>
      <c r="PC642" s="109"/>
      <c r="PD642" s="109"/>
      <c r="PE642" s="109"/>
      <c r="PF642" s="109"/>
      <c r="PG642" s="109"/>
      <c r="PH642" s="109"/>
      <c r="PI642" s="109"/>
      <c r="PJ642" s="109"/>
      <c r="PK642" s="109"/>
      <c r="PL642" s="109"/>
      <c r="PM642" s="109"/>
      <c r="PN642" s="109"/>
      <c r="PO642" s="109"/>
      <c r="PP642" s="109"/>
      <c r="PQ642" s="109"/>
      <c r="PR642" s="109"/>
      <c r="PS642" s="109"/>
      <c r="PT642" s="109"/>
      <c r="PU642" s="109"/>
      <c r="PV642" s="109"/>
      <c r="PW642" s="109"/>
      <c r="PX642" s="109"/>
      <c r="PY642" s="109"/>
      <c r="PZ642" s="109"/>
      <c r="QA642" s="109"/>
      <c r="QB642" s="109"/>
      <c r="QC642" s="109"/>
      <c r="QD642" s="109"/>
      <c r="QE642" s="109"/>
      <c r="QF642" s="109"/>
      <c r="QG642" s="109"/>
      <c r="QH642" s="109"/>
      <c r="QI642" s="109"/>
      <c r="QJ642" s="109"/>
      <c r="QK642" s="23">
        <f t="shared" si="9"/>
        <v>3</v>
      </c>
      <c r="QL642" s="125"/>
      <c r="QM642" s="125"/>
      <c r="QN642" s="125"/>
      <c r="QO642" s="125"/>
      <c r="QP642" s="125"/>
      <c r="QQ642" s="125"/>
      <c r="QR642" s="125"/>
    </row>
    <row r="643" spans="1:460" s="5" customFormat="1" ht="12.75" customHeight="1" x14ac:dyDescent="0.2">
      <c r="A643" s="52">
        <v>44812</v>
      </c>
      <c r="B643" s="98" t="s">
        <v>283</v>
      </c>
      <c r="C643" s="107"/>
      <c r="D643" s="107">
        <v>20</v>
      </c>
      <c r="E643" s="108">
        <v>20</v>
      </c>
      <c r="F643" s="108"/>
      <c r="G643" s="108"/>
      <c r="H643" s="108"/>
      <c r="I643" s="108"/>
      <c r="J643" s="108"/>
      <c r="K643" s="108"/>
      <c r="L643" s="108"/>
      <c r="M643" s="108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 s="109"/>
      <c r="BD643" s="109"/>
      <c r="BE643" s="109"/>
      <c r="BF643" s="109"/>
      <c r="BG643" s="109"/>
      <c r="BH643" s="109"/>
      <c r="BI643" s="109"/>
      <c r="BJ643" s="109"/>
      <c r="BK643" s="109"/>
      <c r="BL643" s="109"/>
      <c r="BM643" s="109"/>
      <c r="BN643" s="109"/>
      <c r="BO643" s="109">
        <v>10</v>
      </c>
      <c r="BP643" s="109"/>
      <c r="BQ643" s="109"/>
      <c r="BR643" s="109"/>
      <c r="BS643" s="109">
        <v>10</v>
      </c>
      <c r="BT643" s="109"/>
      <c r="BU643" s="109"/>
      <c r="BV643" s="109"/>
      <c r="BW643" s="109"/>
      <c r="BX643" s="109"/>
      <c r="BY643" s="109"/>
      <c r="BZ643" s="109"/>
      <c r="CA643" s="109"/>
      <c r="CB643" s="109"/>
      <c r="CC643" s="109"/>
      <c r="CD643" s="109"/>
      <c r="CE643" s="109"/>
      <c r="CF643" s="109"/>
      <c r="CG643" s="109"/>
      <c r="CH643" s="109"/>
      <c r="CI643" s="109"/>
      <c r="CJ643" s="109"/>
      <c r="CK643" s="109"/>
      <c r="CL643" s="109"/>
      <c r="CM643" s="109"/>
      <c r="CN643" s="109"/>
      <c r="CO643" s="109"/>
      <c r="CP643" s="109"/>
      <c r="CQ643" s="109"/>
      <c r="CR643" s="109"/>
      <c r="CS643" s="109"/>
      <c r="CT643" s="109"/>
      <c r="CU643" s="109"/>
      <c r="CV643" s="109"/>
      <c r="CW643" s="109"/>
      <c r="CX643" s="109"/>
      <c r="CY643" s="109"/>
      <c r="CZ643" s="109"/>
      <c r="DA643" s="109"/>
      <c r="DB643" s="109"/>
      <c r="DC643" s="109"/>
      <c r="DD643" s="109"/>
      <c r="DE643" s="109"/>
      <c r="DF643" s="109"/>
      <c r="DG643" s="109"/>
      <c r="DH643" s="109"/>
      <c r="DI643" s="109"/>
      <c r="DJ643" s="109"/>
      <c r="DK643" s="109"/>
      <c r="DL643" s="109"/>
      <c r="DM643" s="109"/>
      <c r="DN643" s="109"/>
      <c r="DO643" s="109"/>
      <c r="DP643" s="109"/>
      <c r="DQ643" s="109"/>
      <c r="DR643" s="109"/>
      <c r="DS643" s="109"/>
      <c r="DT643" s="109"/>
      <c r="DU643" s="109"/>
      <c r="DV643" s="109"/>
      <c r="DW643" s="109"/>
      <c r="DX643" s="109"/>
      <c r="DY643" s="109"/>
      <c r="DZ643" s="109"/>
      <c r="EA643" s="109"/>
      <c r="EB643" s="109"/>
      <c r="EC643" s="109"/>
      <c r="ED643" s="109"/>
      <c r="EE643" s="109"/>
      <c r="EF643" s="109"/>
      <c r="EG643" s="109"/>
      <c r="EH643" s="109"/>
      <c r="EI643" s="109"/>
      <c r="EJ643" s="109"/>
      <c r="EK643" s="109"/>
      <c r="EL643" s="109"/>
      <c r="EM643" s="109"/>
      <c r="EN643" s="109"/>
      <c r="EO643" s="109"/>
      <c r="EP643" s="109"/>
      <c r="EQ643" s="109"/>
      <c r="ER643" s="109"/>
      <c r="ES643" s="109"/>
      <c r="ET643" s="109"/>
      <c r="EU643" s="109"/>
      <c r="EV643" s="109"/>
      <c r="EW643" s="109"/>
      <c r="EX643" s="109"/>
      <c r="EY643" s="109"/>
      <c r="EZ643" s="109"/>
      <c r="FA643" s="109"/>
      <c r="FB643" s="109"/>
      <c r="FC643" s="109"/>
      <c r="FD643" s="109"/>
      <c r="FE643" s="109"/>
      <c r="FF643" s="109"/>
      <c r="FG643" s="109"/>
      <c r="FH643" s="109"/>
      <c r="FI643" s="109"/>
      <c r="FJ643" s="109"/>
      <c r="FK643" s="109"/>
      <c r="FL643" s="109"/>
      <c r="FM643" s="109"/>
      <c r="FN643" s="109"/>
      <c r="FO643" s="109"/>
      <c r="FP643" s="109"/>
      <c r="FQ643" s="109"/>
      <c r="FR643" s="109"/>
      <c r="FS643" s="109"/>
      <c r="FT643" s="109"/>
      <c r="FU643" s="109"/>
      <c r="FV643" s="109"/>
      <c r="FW643" s="109"/>
      <c r="FX643" s="109"/>
      <c r="FY643" s="109"/>
      <c r="FZ643" s="109"/>
      <c r="GA643" s="109"/>
      <c r="GB643" s="109"/>
      <c r="GC643" s="109"/>
      <c r="GD643" s="109"/>
      <c r="GE643" s="109"/>
      <c r="GF643" s="109"/>
      <c r="GG643" s="109"/>
      <c r="GH643" s="109"/>
      <c r="GI643" s="109"/>
      <c r="GJ643" s="109"/>
      <c r="GK643" s="109"/>
      <c r="GL643" s="109"/>
      <c r="GM643" s="109"/>
      <c r="GN643" s="109"/>
      <c r="GO643" s="109"/>
      <c r="GP643" s="109"/>
      <c r="GQ643" s="109"/>
      <c r="GR643" s="109"/>
      <c r="GS643" s="109"/>
      <c r="GT643" s="109"/>
      <c r="GU643" s="109"/>
      <c r="GV643" s="109"/>
      <c r="GW643" s="109"/>
      <c r="GX643" s="109"/>
      <c r="GY643" s="109"/>
      <c r="GZ643" s="109"/>
      <c r="HA643" s="109"/>
      <c r="HB643" s="109"/>
      <c r="HC643" s="109"/>
      <c r="HD643" s="109"/>
      <c r="HE643" s="109"/>
      <c r="HF643" s="109"/>
      <c r="HG643" s="109"/>
      <c r="HH643" s="109"/>
      <c r="HI643" s="109"/>
      <c r="HJ643" s="109"/>
      <c r="HK643" s="109"/>
      <c r="HL643" s="109"/>
      <c r="HM643" s="109"/>
      <c r="HN643" s="109"/>
      <c r="HO643" s="109"/>
      <c r="HP643" s="109"/>
      <c r="HQ643" s="109"/>
      <c r="HR643" s="109"/>
      <c r="HS643" s="109"/>
      <c r="HT643" s="109"/>
      <c r="HU643" s="109"/>
      <c r="HV643" s="109"/>
      <c r="HW643" s="109"/>
      <c r="HX643" s="109"/>
      <c r="HY643" s="109"/>
      <c r="HZ643" s="109"/>
      <c r="IA643" s="109"/>
      <c r="IB643" s="109"/>
      <c r="IC643" s="109"/>
      <c r="ID643" s="109"/>
      <c r="IE643" s="109"/>
      <c r="IF643" s="109"/>
      <c r="IG643" s="109"/>
      <c r="IH643" s="109"/>
      <c r="II643" s="109"/>
      <c r="IJ643" s="109"/>
      <c r="IK643" s="109"/>
      <c r="IL643" s="109"/>
      <c r="IM643" s="109"/>
      <c r="IN643" s="109"/>
      <c r="IO643" s="109"/>
      <c r="IP643" s="109"/>
      <c r="IQ643" s="109"/>
      <c r="IR643" s="109"/>
      <c r="IS643" s="109"/>
      <c r="IT643" s="109"/>
      <c r="IU643" s="109"/>
      <c r="IV643" s="109"/>
      <c r="IW643" s="109"/>
      <c r="IX643" s="109"/>
      <c r="IY643" s="109"/>
      <c r="IZ643" s="109"/>
      <c r="JA643" s="109"/>
      <c r="JB643" s="109"/>
      <c r="JC643" s="109"/>
      <c r="JD643" s="109"/>
      <c r="JE643" s="109"/>
      <c r="JF643" s="109"/>
      <c r="JG643" s="109"/>
      <c r="JH643" s="109"/>
      <c r="JI643" s="109"/>
      <c r="JJ643" s="109"/>
      <c r="JK643" s="109"/>
      <c r="JL643" s="109"/>
      <c r="JM643" s="109"/>
      <c r="JN643" s="109"/>
      <c r="JO643" s="109"/>
      <c r="JP643" s="109"/>
      <c r="JQ643" s="109"/>
      <c r="JR643" s="109"/>
      <c r="JS643" s="109"/>
      <c r="JT643" s="109"/>
      <c r="JU643" s="109"/>
      <c r="JV643" s="109"/>
      <c r="JW643" s="109"/>
      <c r="JX643" s="109"/>
      <c r="JY643" s="109"/>
      <c r="JZ643" s="109"/>
      <c r="KA643" s="109"/>
      <c r="KB643" s="109"/>
      <c r="KC643" s="109"/>
      <c r="KD643" s="109"/>
      <c r="KE643" s="109"/>
      <c r="KF643" s="109"/>
      <c r="KG643" s="109"/>
      <c r="KH643" s="109"/>
      <c r="KI643" s="109"/>
      <c r="KJ643" s="109"/>
      <c r="KK643" s="109"/>
      <c r="KL643" s="109"/>
      <c r="KM643" s="109"/>
      <c r="KN643" s="109"/>
      <c r="KO643" s="109"/>
      <c r="KP643" s="109"/>
      <c r="KQ643" s="109"/>
      <c r="KR643" s="109"/>
      <c r="KS643" s="109"/>
      <c r="KT643" s="109"/>
      <c r="KU643" s="109"/>
      <c r="KV643" s="109"/>
      <c r="KW643" s="109"/>
      <c r="KX643" s="109"/>
      <c r="KY643" s="109"/>
      <c r="KZ643" s="109"/>
      <c r="LA643" s="109"/>
      <c r="LB643" s="109"/>
      <c r="LC643" s="109">
        <v>50</v>
      </c>
      <c r="LD643" s="109"/>
      <c r="LE643" s="109"/>
      <c r="LF643" s="109"/>
      <c r="LG643" s="109"/>
      <c r="LH643" s="109">
        <v>50</v>
      </c>
      <c r="LI643" s="109"/>
      <c r="LJ643" s="109"/>
      <c r="LK643" s="109"/>
      <c r="LL643" s="109"/>
      <c r="LM643" s="109"/>
      <c r="LN643" s="109"/>
      <c r="LO643" s="109"/>
      <c r="LP643" s="109"/>
      <c r="LQ643" s="109"/>
      <c r="LR643" s="109"/>
      <c r="LS643" s="109"/>
      <c r="LT643" s="109"/>
      <c r="LU643" s="109"/>
      <c r="LV643" s="109"/>
      <c r="LW643" s="109"/>
      <c r="LX643" s="109"/>
      <c r="LY643" s="109"/>
      <c r="LZ643" s="109"/>
      <c r="MA643" s="109"/>
      <c r="MB643" s="109"/>
      <c r="MC643" s="109"/>
      <c r="MD643" s="109"/>
      <c r="ME643" s="109"/>
      <c r="MF643" s="109"/>
      <c r="MG643" s="109"/>
      <c r="MH643" s="109"/>
      <c r="MI643" s="109"/>
      <c r="MJ643" s="109"/>
      <c r="MK643" s="109"/>
      <c r="ML643" s="109"/>
      <c r="MM643" s="109"/>
      <c r="MN643" s="109"/>
      <c r="MO643" s="109"/>
      <c r="MP643" s="109"/>
      <c r="MQ643" s="109"/>
      <c r="MR643" s="109"/>
      <c r="MS643" s="109"/>
      <c r="MT643" s="109"/>
      <c r="MU643" s="109"/>
      <c r="MV643" s="109"/>
      <c r="MW643" s="109"/>
      <c r="MX643" s="109"/>
      <c r="MY643" s="109"/>
      <c r="MZ643" s="109"/>
      <c r="NA643" s="109"/>
      <c r="NB643" s="109"/>
      <c r="NC643" s="109"/>
      <c r="ND643" s="109"/>
      <c r="NE643" s="109"/>
      <c r="NF643" s="109"/>
      <c r="NG643" s="109"/>
      <c r="NH643" s="109"/>
      <c r="NI643" s="109"/>
      <c r="NJ643" s="109"/>
      <c r="NK643" s="109"/>
      <c r="NL643" s="109"/>
      <c r="NM643" s="109"/>
      <c r="NN643" s="109"/>
      <c r="NO643" s="109"/>
      <c r="NP643" s="109"/>
      <c r="NQ643" s="109"/>
      <c r="NR643" s="109"/>
      <c r="NS643" s="109"/>
      <c r="NT643" s="109"/>
      <c r="NU643" s="109"/>
      <c r="NV643" s="109"/>
      <c r="NW643" s="109"/>
      <c r="NX643" s="109"/>
      <c r="NY643" s="109"/>
      <c r="NZ643" s="109"/>
      <c r="OA643" s="109"/>
      <c r="OB643" s="109"/>
      <c r="OC643" s="109"/>
      <c r="OD643" s="109"/>
      <c r="OE643" s="109"/>
      <c r="OF643" s="109"/>
      <c r="OG643" s="109"/>
      <c r="OH643" s="109"/>
      <c r="OI643" s="109"/>
      <c r="OJ643" s="109"/>
      <c r="OK643" s="109"/>
      <c r="OL643" s="109"/>
      <c r="OM643" s="109"/>
      <c r="ON643" s="109"/>
      <c r="OO643" s="109"/>
      <c r="OP643" s="109"/>
      <c r="OQ643" s="109"/>
      <c r="OR643" s="109"/>
      <c r="OS643" s="109"/>
      <c r="OT643" s="109"/>
      <c r="OU643" s="109"/>
      <c r="OV643" s="109"/>
      <c r="OW643" s="109"/>
      <c r="OX643" s="109"/>
      <c r="OY643" s="109"/>
      <c r="OZ643" s="109"/>
      <c r="PA643" s="109"/>
      <c r="PB643" s="109"/>
      <c r="PC643" s="109"/>
      <c r="PD643" s="109"/>
      <c r="PE643" s="109"/>
      <c r="PF643" s="109"/>
      <c r="PG643" s="109"/>
      <c r="PH643" s="109"/>
      <c r="PI643" s="109"/>
      <c r="PJ643" s="109"/>
      <c r="PK643" s="109"/>
      <c r="PL643" s="109"/>
      <c r="PM643" s="109"/>
      <c r="PN643" s="109"/>
      <c r="PO643" s="109"/>
      <c r="PP643" s="109"/>
      <c r="PQ643" s="109"/>
      <c r="PR643" s="109"/>
      <c r="PS643" s="109"/>
      <c r="PT643" s="109"/>
      <c r="PU643" s="109"/>
      <c r="PV643" s="109"/>
      <c r="PW643" s="109"/>
      <c r="PX643" s="109"/>
      <c r="PY643" s="109"/>
      <c r="PZ643" s="109"/>
      <c r="QA643" s="109"/>
      <c r="QB643" s="109"/>
      <c r="QC643" s="109"/>
      <c r="QD643" s="109"/>
      <c r="QE643" s="109"/>
      <c r="QF643" s="109"/>
      <c r="QG643" s="109"/>
      <c r="QH643" s="109"/>
      <c r="QI643" s="109"/>
      <c r="QJ643" s="109"/>
      <c r="QK643" s="23">
        <f t="shared" si="9"/>
        <v>160</v>
      </c>
      <c r="QL643" s="125"/>
      <c r="QM643" s="125"/>
      <c r="QN643" s="125"/>
      <c r="QO643" s="125"/>
      <c r="QP643" s="125"/>
      <c r="QQ643" s="125"/>
      <c r="QR643" s="125"/>
    </row>
    <row r="644" spans="1:460" s="5" customFormat="1" ht="12.75" customHeight="1" x14ac:dyDescent="0.2">
      <c r="A644" s="52">
        <v>44812</v>
      </c>
      <c r="B644" s="98" t="s">
        <v>473</v>
      </c>
      <c r="C644" s="107"/>
      <c r="D644" s="107"/>
      <c r="E644" s="108"/>
      <c r="F644" s="108"/>
      <c r="G644" s="108"/>
      <c r="H644" s="108"/>
      <c r="I644" s="108"/>
      <c r="J644" s="108"/>
      <c r="K644" s="108"/>
      <c r="L644" s="108"/>
      <c r="M644" s="108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 s="109"/>
      <c r="BD644" s="109"/>
      <c r="BE644" s="109"/>
      <c r="BF644" s="109"/>
      <c r="BG644" s="109"/>
      <c r="BH644" s="109"/>
      <c r="BI644" s="109"/>
      <c r="BJ644" s="109"/>
      <c r="BK644" s="109"/>
      <c r="BL644" s="109"/>
      <c r="BM644" s="109"/>
      <c r="BN644" s="109"/>
      <c r="BO644" s="109"/>
      <c r="BP644" s="109"/>
      <c r="BQ644" s="109"/>
      <c r="BR644" s="109"/>
      <c r="BS644" s="109"/>
      <c r="BT644" s="109"/>
      <c r="BU644" s="109"/>
      <c r="BV644" s="109"/>
      <c r="BW644" s="109"/>
      <c r="BX644" s="109"/>
      <c r="BY644" s="109"/>
      <c r="BZ644" s="109"/>
      <c r="CA644" s="109"/>
      <c r="CB644" s="109"/>
      <c r="CC644" s="109"/>
      <c r="CD644" s="109"/>
      <c r="CE644" s="109"/>
      <c r="CF644" s="109"/>
      <c r="CG644" s="109"/>
      <c r="CH644" s="109"/>
      <c r="CI644" s="109"/>
      <c r="CJ644" s="109"/>
      <c r="CK644" s="109"/>
      <c r="CL644" s="109"/>
      <c r="CM644" s="109"/>
      <c r="CN644" s="109"/>
      <c r="CO644" s="109"/>
      <c r="CP644" s="109"/>
      <c r="CQ644" s="109"/>
      <c r="CR644" s="109"/>
      <c r="CS644" s="109"/>
      <c r="CT644" s="109"/>
      <c r="CU644" s="109"/>
      <c r="CV644" s="109"/>
      <c r="CW644" s="109"/>
      <c r="CX644" s="109"/>
      <c r="CY644" s="109"/>
      <c r="CZ644" s="109"/>
      <c r="DA644" s="109"/>
      <c r="DB644" s="109"/>
      <c r="DC644" s="109"/>
      <c r="DD644" s="109"/>
      <c r="DE644" s="109"/>
      <c r="DF644" s="109"/>
      <c r="DG644" s="109"/>
      <c r="DH644" s="109"/>
      <c r="DI644" s="109"/>
      <c r="DJ644" s="109"/>
      <c r="DK644" s="109"/>
      <c r="DL644" s="109"/>
      <c r="DM644" s="109"/>
      <c r="DN644" s="109"/>
      <c r="DO644" s="109"/>
      <c r="DP644" s="109"/>
      <c r="DQ644" s="109"/>
      <c r="DR644" s="109"/>
      <c r="DS644" s="109"/>
      <c r="DT644" s="109"/>
      <c r="DU644" s="109"/>
      <c r="DV644" s="109"/>
      <c r="DW644" s="109"/>
      <c r="DX644" s="109"/>
      <c r="DY644" s="109"/>
      <c r="DZ644" s="109"/>
      <c r="EA644" s="109"/>
      <c r="EB644" s="109"/>
      <c r="EC644" s="109"/>
      <c r="ED644" s="109"/>
      <c r="EE644" s="109"/>
      <c r="EF644" s="109"/>
      <c r="EG644" s="109"/>
      <c r="EH644" s="109"/>
      <c r="EI644" s="109"/>
      <c r="EJ644" s="109"/>
      <c r="EK644" s="109"/>
      <c r="EL644" s="109"/>
      <c r="EM644" s="109"/>
      <c r="EN644" s="109"/>
      <c r="EO644" s="109"/>
      <c r="EP644" s="109"/>
      <c r="EQ644" s="109"/>
      <c r="ER644" s="109"/>
      <c r="ES644" s="109"/>
      <c r="ET644" s="109"/>
      <c r="EU644" s="109"/>
      <c r="EV644" s="109"/>
      <c r="EW644" s="109"/>
      <c r="EX644" s="109"/>
      <c r="EY644" s="109"/>
      <c r="EZ644" s="109"/>
      <c r="FA644" s="109"/>
      <c r="FB644" s="109"/>
      <c r="FC644" s="109"/>
      <c r="FD644" s="109"/>
      <c r="FE644" s="109"/>
      <c r="FF644" s="109"/>
      <c r="FG644" s="109"/>
      <c r="FH644" s="109"/>
      <c r="FI644" s="109"/>
      <c r="FJ644" s="109"/>
      <c r="FK644" s="109"/>
      <c r="FL644" s="109"/>
      <c r="FM644" s="109">
        <v>8</v>
      </c>
      <c r="FN644" s="109"/>
      <c r="FO644" s="109"/>
      <c r="FP644" s="109"/>
      <c r="FQ644" s="109"/>
      <c r="FR644" s="109"/>
      <c r="FS644" s="109"/>
      <c r="FT644" s="109"/>
      <c r="FU644" s="109"/>
      <c r="FV644" s="109"/>
      <c r="FW644" s="109"/>
      <c r="FX644" s="109"/>
      <c r="FY644" s="109"/>
      <c r="FZ644" s="109"/>
      <c r="GA644" s="109"/>
      <c r="GB644" s="109"/>
      <c r="GC644" s="109"/>
      <c r="GD644" s="109"/>
      <c r="GE644" s="109"/>
      <c r="GF644" s="109"/>
      <c r="GG644" s="109"/>
      <c r="GH644" s="109"/>
      <c r="GI644" s="109"/>
      <c r="GJ644" s="109"/>
      <c r="GK644" s="109"/>
      <c r="GL644" s="109"/>
      <c r="GM644" s="109"/>
      <c r="GN644" s="109"/>
      <c r="GO644" s="109"/>
      <c r="GP644" s="109"/>
      <c r="GQ644" s="109"/>
      <c r="GR644" s="109"/>
      <c r="GS644" s="109"/>
      <c r="GT644" s="109"/>
      <c r="GU644" s="109"/>
      <c r="GV644" s="109"/>
      <c r="GW644" s="109"/>
      <c r="GX644" s="109"/>
      <c r="GY644" s="109"/>
      <c r="GZ644" s="109"/>
      <c r="HA644" s="109"/>
      <c r="HB644" s="109"/>
      <c r="HC644" s="109"/>
      <c r="HD644" s="109"/>
      <c r="HE644" s="109"/>
      <c r="HF644" s="109"/>
      <c r="HG644" s="109"/>
      <c r="HH644" s="109"/>
      <c r="HI644" s="109"/>
      <c r="HJ644" s="109"/>
      <c r="HK644" s="109"/>
      <c r="HL644" s="109"/>
      <c r="HM644" s="109"/>
      <c r="HN644" s="109"/>
      <c r="HO644" s="109"/>
      <c r="HP644" s="109"/>
      <c r="HQ644" s="109"/>
      <c r="HR644" s="109"/>
      <c r="HS644" s="109"/>
      <c r="HT644" s="109"/>
      <c r="HU644" s="109"/>
      <c r="HV644" s="109"/>
      <c r="HW644" s="109"/>
      <c r="HX644" s="109"/>
      <c r="HY644" s="109"/>
      <c r="HZ644" s="109"/>
      <c r="IA644" s="109"/>
      <c r="IB644" s="109"/>
      <c r="IC644" s="109"/>
      <c r="ID644" s="109"/>
      <c r="IE644" s="109"/>
      <c r="IF644" s="109"/>
      <c r="IG644" s="109"/>
      <c r="IH644" s="109"/>
      <c r="II644" s="109"/>
      <c r="IJ644" s="109"/>
      <c r="IK644" s="109"/>
      <c r="IL644" s="109"/>
      <c r="IM644" s="109"/>
      <c r="IN644" s="109"/>
      <c r="IO644" s="109"/>
      <c r="IP644" s="109"/>
      <c r="IQ644" s="109"/>
      <c r="IR644" s="109"/>
      <c r="IS644" s="109"/>
      <c r="IT644" s="109"/>
      <c r="IU644" s="109"/>
      <c r="IV644" s="109"/>
      <c r="IW644" s="109"/>
      <c r="IX644" s="109"/>
      <c r="IY644" s="109"/>
      <c r="IZ644" s="109"/>
      <c r="JA644" s="109"/>
      <c r="JB644" s="109"/>
      <c r="JC644" s="109"/>
      <c r="JD644" s="109"/>
      <c r="JE644" s="109"/>
      <c r="JF644" s="109"/>
      <c r="JG644" s="109"/>
      <c r="JH644" s="109"/>
      <c r="JI644" s="109"/>
      <c r="JJ644" s="109"/>
      <c r="JK644" s="109"/>
      <c r="JL644" s="109"/>
      <c r="JM644" s="109"/>
      <c r="JN644" s="109"/>
      <c r="JO644" s="109"/>
      <c r="JP644" s="109"/>
      <c r="JQ644" s="109"/>
      <c r="JR644" s="109"/>
      <c r="JS644" s="109"/>
      <c r="JT644" s="109"/>
      <c r="JU644" s="109"/>
      <c r="JV644" s="109"/>
      <c r="JW644" s="109"/>
      <c r="JX644" s="109"/>
      <c r="JY644" s="109"/>
      <c r="JZ644" s="109"/>
      <c r="KA644" s="109"/>
      <c r="KB644" s="109"/>
      <c r="KC644" s="109"/>
      <c r="KD644" s="109"/>
      <c r="KE644" s="109"/>
      <c r="KF644" s="109"/>
      <c r="KG644" s="109"/>
      <c r="KH644" s="109"/>
      <c r="KI644" s="109"/>
      <c r="KJ644" s="109"/>
      <c r="KK644" s="109"/>
      <c r="KL644" s="109"/>
      <c r="KM644" s="109"/>
      <c r="KN644" s="109"/>
      <c r="KO644" s="109"/>
      <c r="KP644" s="109"/>
      <c r="KQ644" s="109"/>
      <c r="KR644" s="109"/>
      <c r="KS644" s="109"/>
      <c r="KT644" s="109"/>
      <c r="KU644" s="109"/>
      <c r="KV644" s="109"/>
      <c r="KW644" s="109"/>
      <c r="KX644" s="109"/>
      <c r="KY644" s="109"/>
      <c r="KZ644" s="109"/>
      <c r="LA644" s="109"/>
      <c r="LB644" s="109"/>
      <c r="LC644" s="109"/>
      <c r="LD644" s="109"/>
      <c r="LE644" s="109"/>
      <c r="LF644" s="109"/>
      <c r="LG644" s="109"/>
      <c r="LH644" s="109"/>
      <c r="LI644" s="109"/>
      <c r="LJ644" s="109"/>
      <c r="LK644" s="109"/>
      <c r="LL644" s="109"/>
      <c r="LM644" s="109"/>
      <c r="LN644" s="109"/>
      <c r="LO644" s="109"/>
      <c r="LP644" s="109"/>
      <c r="LQ644" s="109"/>
      <c r="LR644" s="109"/>
      <c r="LS644" s="109"/>
      <c r="LT644" s="109"/>
      <c r="LU644" s="109"/>
      <c r="LV644" s="109"/>
      <c r="LW644" s="109"/>
      <c r="LX644" s="109"/>
      <c r="LY644" s="109"/>
      <c r="LZ644" s="109"/>
      <c r="MA644" s="109"/>
      <c r="MB644" s="109"/>
      <c r="MC644" s="109"/>
      <c r="MD644" s="109"/>
      <c r="ME644" s="109"/>
      <c r="MF644" s="109"/>
      <c r="MG644" s="109"/>
      <c r="MH644" s="109"/>
      <c r="MI644" s="109"/>
      <c r="MJ644" s="109"/>
      <c r="MK644" s="109"/>
      <c r="ML644" s="109"/>
      <c r="MM644" s="109"/>
      <c r="MN644" s="109"/>
      <c r="MO644" s="109"/>
      <c r="MP644" s="109"/>
      <c r="MQ644" s="109"/>
      <c r="MR644" s="109"/>
      <c r="MS644" s="109"/>
      <c r="MT644" s="109"/>
      <c r="MU644" s="109"/>
      <c r="MV644" s="109"/>
      <c r="MW644" s="109"/>
      <c r="MX644" s="109"/>
      <c r="MY644" s="109"/>
      <c r="MZ644" s="109"/>
      <c r="NA644" s="109"/>
      <c r="NB644" s="109"/>
      <c r="NC644" s="109"/>
      <c r="ND644" s="109"/>
      <c r="NE644" s="109"/>
      <c r="NF644" s="109"/>
      <c r="NG644" s="109"/>
      <c r="NH644" s="109"/>
      <c r="NI644" s="109"/>
      <c r="NJ644" s="109"/>
      <c r="NK644" s="109"/>
      <c r="NL644" s="109"/>
      <c r="NM644" s="109"/>
      <c r="NN644" s="109"/>
      <c r="NO644" s="109"/>
      <c r="NP644" s="109"/>
      <c r="NQ644" s="109"/>
      <c r="NR644" s="109"/>
      <c r="NS644" s="109"/>
      <c r="NT644" s="109"/>
      <c r="NU644" s="109"/>
      <c r="NV644" s="109"/>
      <c r="NW644" s="109"/>
      <c r="NX644" s="109"/>
      <c r="NY644" s="109"/>
      <c r="NZ644" s="109"/>
      <c r="OA644" s="109"/>
      <c r="OB644" s="109"/>
      <c r="OC644" s="109"/>
      <c r="OD644" s="109"/>
      <c r="OE644" s="109"/>
      <c r="OF644" s="109"/>
      <c r="OG644" s="109"/>
      <c r="OH644" s="109"/>
      <c r="OI644" s="109"/>
      <c r="OJ644" s="109"/>
      <c r="OK644" s="109"/>
      <c r="OL644" s="109"/>
      <c r="OM644" s="109"/>
      <c r="ON644" s="109"/>
      <c r="OO644" s="109"/>
      <c r="OP644" s="109"/>
      <c r="OQ644" s="109"/>
      <c r="OR644" s="109"/>
      <c r="OS644" s="109"/>
      <c r="OT644" s="109"/>
      <c r="OU644" s="109"/>
      <c r="OV644" s="109"/>
      <c r="OW644" s="109"/>
      <c r="OX644" s="109"/>
      <c r="OY644" s="109"/>
      <c r="OZ644" s="109"/>
      <c r="PA644" s="109"/>
      <c r="PB644" s="109"/>
      <c r="PC644" s="109"/>
      <c r="PD644" s="109"/>
      <c r="PE644" s="109"/>
      <c r="PF644" s="109"/>
      <c r="PG644" s="109"/>
      <c r="PH644" s="109"/>
      <c r="PI644" s="109"/>
      <c r="PJ644" s="109"/>
      <c r="PK644" s="109"/>
      <c r="PL644" s="109"/>
      <c r="PM644" s="109"/>
      <c r="PN644" s="109"/>
      <c r="PO644" s="109"/>
      <c r="PP644" s="109"/>
      <c r="PQ644" s="109"/>
      <c r="PR644" s="109"/>
      <c r="PS644" s="109"/>
      <c r="PT644" s="109"/>
      <c r="PU644" s="109"/>
      <c r="PV644" s="109"/>
      <c r="PW644" s="109"/>
      <c r="PX644" s="109"/>
      <c r="PY644" s="109"/>
      <c r="PZ644" s="109"/>
      <c r="QA644" s="109"/>
      <c r="QB644" s="109"/>
      <c r="QC644" s="109"/>
      <c r="QD644" s="109"/>
      <c r="QE644" s="109"/>
      <c r="QF644" s="109"/>
      <c r="QG644" s="109"/>
      <c r="QH644" s="109"/>
      <c r="QI644" s="109"/>
      <c r="QJ644" s="109"/>
      <c r="QK644" s="23">
        <f t="shared" si="9"/>
        <v>8</v>
      </c>
      <c r="QL644" s="125"/>
      <c r="QM644" s="125"/>
      <c r="QN644" s="125"/>
      <c r="QO644" s="125"/>
      <c r="QP644" s="125"/>
      <c r="QQ644" s="125"/>
      <c r="QR644" s="125"/>
    </row>
    <row r="645" spans="1:460" s="5" customFormat="1" ht="12.75" customHeight="1" x14ac:dyDescent="0.2">
      <c r="A645" s="52">
        <v>44812</v>
      </c>
      <c r="B645" s="161" t="s">
        <v>463</v>
      </c>
      <c r="C645" s="107"/>
      <c r="D645" s="107"/>
      <c r="E645" s="108"/>
      <c r="F645" s="108"/>
      <c r="G645" s="108"/>
      <c r="H645" s="108"/>
      <c r="I645" s="108"/>
      <c r="J645" s="108"/>
      <c r="K645" s="108"/>
      <c r="L645" s="108"/>
      <c r="M645" s="108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 s="109"/>
      <c r="BD645" s="109"/>
      <c r="BE645" s="109"/>
      <c r="BF645" s="109"/>
      <c r="BG645" s="109"/>
      <c r="BH645" s="109"/>
      <c r="BI645" s="109"/>
      <c r="BJ645" s="109"/>
      <c r="BK645" s="109"/>
      <c r="BL645" s="109"/>
      <c r="BM645" s="109"/>
      <c r="BN645" s="109"/>
      <c r="BO645" s="109"/>
      <c r="BP645" s="109"/>
      <c r="BQ645" s="109"/>
      <c r="BR645" s="109"/>
      <c r="BS645" s="109"/>
      <c r="BT645" s="109"/>
      <c r="BU645" s="109"/>
      <c r="BV645" s="109"/>
      <c r="BW645" s="109"/>
      <c r="BX645" s="109"/>
      <c r="BY645" s="109"/>
      <c r="BZ645" s="109"/>
      <c r="CA645" s="109"/>
      <c r="CB645" s="109"/>
      <c r="CC645" s="109"/>
      <c r="CD645" s="109"/>
      <c r="CE645" s="109"/>
      <c r="CF645" s="109"/>
      <c r="CG645" s="109"/>
      <c r="CH645" s="109"/>
      <c r="CI645" s="109"/>
      <c r="CJ645" s="109"/>
      <c r="CK645" s="109"/>
      <c r="CL645" s="109"/>
      <c r="CM645" s="109"/>
      <c r="CN645" s="109"/>
      <c r="CO645" s="109"/>
      <c r="CP645" s="109"/>
      <c r="CQ645" s="109"/>
      <c r="CR645" s="109"/>
      <c r="CS645" s="109"/>
      <c r="CT645" s="109"/>
      <c r="CU645" s="109"/>
      <c r="CV645" s="109"/>
      <c r="CW645" s="109"/>
      <c r="CX645" s="109"/>
      <c r="CY645" s="109"/>
      <c r="CZ645" s="109"/>
      <c r="DA645" s="109"/>
      <c r="DB645" s="109"/>
      <c r="DC645" s="109"/>
      <c r="DD645" s="109"/>
      <c r="DE645" s="109"/>
      <c r="DF645" s="109"/>
      <c r="DG645" s="109"/>
      <c r="DH645" s="109"/>
      <c r="DI645" s="109"/>
      <c r="DJ645" s="109"/>
      <c r="DK645" s="109"/>
      <c r="DL645" s="109"/>
      <c r="DM645" s="109"/>
      <c r="DN645" s="109"/>
      <c r="DO645" s="109"/>
      <c r="DP645" s="109"/>
      <c r="DQ645" s="109"/>
      <c r="DR645" s="109"/>
      <c r="DS645" s="109"/>
      <c r="DT645" s="109"/>
      <c r="DU645" s="109"/>
      <c r="DV645" s="109"/>
      <c r="DW645" s="109"/>
      <c r="DX645" s="109"/>
      <c r="DY645" s="109"/>
      <c r="DZ645" s="109"/>
      <c r="EA645" s="109"/>
      <c r="EB645" s="109"/>
      <c r="EC645" s="109"/>
      <c r="ED645" s="109"/>
      <c r="EE645" s="109"/>
      <c r="EF645" s="109"/>
      <c r="EG645" s="109"/>
      <c r="EH645" s="109"/>
      <c r="EI645" s="109"/>
      <c r="EJ645" s="109"/>
      <c r="EK645" s="109"/>
      <c r="EL645" s="109"/>
      <c r="EM645" s="109"/>
      <c r="EN645" s="109"/>
      <c r="EO645" s="109"/>
      <c r="EP645" s="109"/>
      <c r="EQ645" s="109"/>
      <c r="ER645" s="109"/>
      <c r="ES645" s="109"/>
      <c r="ET645" s="109"/>
      <c r="EU645" s="109"/>
      <c r="EV645" s="109"/>
      <c r="EW645" s="109"/>
      <c r="EX645" s="109"/>
      <c r="EY645" s="109"/>
      <c r="EZ645" s="109"/>
      <c r="FA645" s="109"/>
      <c r="FB645" s="109"/>
      <c r="FC645" s="109"/>
      <c r="FD645" s="109"/>
      <c r="FE645" s="109"/>
      <c r="FF645" s="109"/>
      <c r="FG645" s="109"/>
      <c r="FH645" s="109"/>
      <c r="FI645" s="109"/>
      <c r="FJ645" s="109"/>
      <c r="FK645" s="109"/>
      <c r="FL645" s="109"/>
      <c r="FM645" s="109"/>
      <c r="FN645" s="109"/>
      <c r="FO645" s="109"/>
      <c r="FP645" s="109"/>
      <c r="FQ645" s="109"/>
      <c r="FR645" s="109"/>
      <c r="FS645" s="109"/>
      <c r="FT645" s="109"/>
      <c r="FU645" s="109"/>
      <c r="FV645" s="109"/>
      <c r="FW645" s="109"/>
      <c r="FX645" s="109"/>
      <c r="FY645" s="109"/>
      <c r="FZ645" s="109"/>
      <c r="GA645" s="109"/>
      <c r="GB645" s="109"/>
      <c r="GC645" s="109"/>
      <c r="GD645" s="109"/>
      <c r="GE645" s="109"/>
      <c r="GF645" s="109"/>
      <c r="GG645" s="109"/>
      <c r="GH645" s="109"/>
      <c r="GI645" s="109"/>
      <c r="GJ645" s="109"/>
      <c r="GK645" s="109"/>
      <c r="GL645" s="109"/>
      <c r="GM645" s="109"/>
      <c r="GN645" s="109"/>
      <c r="GO645" s="109"/>
      <c r="GP645" s="109"/>
      <c r="GQ645" s="109"/>
      <c r="GR645" s="109"/>
      <c r="GS645" s="109"/>
      <c r="GT645" s="109"/>
      <c r="GU645" s="109"/>
      <c r="GV645" s="109"/>
      <c r="GW645" s="109"/>
      <c r="GX645" s="109"/>
      <c r="GY645" s="109"/>
      <c r="GZ645" s="109"/>
      <c r="HA645" s="109"/>
      <c r="HB645" s="109"/>
      <c r="HC645" s="109"/>
      <c r="HD645" s="109"/>
      <c r="HE645" s="109"/>
      <c r="HF645" s="109"/>
      <c r="HG645" s="109">
        <v>30</v>
      </c>
      <c r="HH645" s="109"/>
      <c r="HI645" s="109"/>
      <c r="HJ645" s="109"/>
      <c r="HK645" s="109"/>
      <c r="HL645" s="109"/>
      <c r="HM645" s="109"/>
      <c r="HN645" s="109"/>
      <c r="HO645" s="109"/>
      <c r="HP645" s="109"/>
      <c r="HQ645" s="109"/>
      <c r="HR645" s="109"/>
      <c r="HS645" s="109"/>
      <c r="HT645" s="109"/>
      <c r="HU645" s="109"/>
      <c r="HV645" s="109"/>
      <c r="HW645" s="109"/>
      <c r="HX645" s="109"/>
      <c r="HY645" s="109"/>
      <c r="HZ645" s="109"/>
      <c r="IA645" s="109"/>
      <c r="IB645" s="109"/>
      <c r="IC645" s="109"/>
      <c r="ID645" s="109"/>
      <c r="IE645" s="109"/>
      <c r="IF645" s="109"/>
      <c r="IG645" s="109"/>
      <c r="IH645" s="109"/>
      <c r="II645" s="109"/>
      <c r="IJ645" s="109"/>
      <c r="IK645" s="109"/>
      <c r="IL645" s="109"/>
      <c r="IM645" s="109"/>
      <c r="IN645" s="109"/>
      <c r="IO645" s="109"/>
      <c r="IP645" s="109"/>
      <c r="IQ645" s="109"/>
      <c r="IR645" s="109"/>
      <c r="IS645" s="109"/>
      <c r="IT645" s="109"/>
      <c r="IU645" s="109"/>
      <c r="IV645" s="109"/>
      <c r="IW645" s="109"/>
      <c r="IX645" s="109"/>
      <c r="IY645" s="109"/>
      <c r="IZ645" s="109"/>
      <c r="JA645" s="109"/>
      <c r="JB645" s="109"/>
      <c r="JC645" s="109"/>
      <c r="JD645" s="109"/>
      <c r="JE645" s="109"/>
      <c r="JF645" s="109"/>
      <c r="JG645" s="109"/>
      <c r="JH645" s="109"/>
      <c r="JI645" s="109"/>
      <c r="JJ645" s="109"/>
      <c r="JK645" s="109"/>
      <c r="JL645" s="109"/>
      <c r="JM645" s="109"/>
      <c r="JN645" s="109"/>
      <c r="JO645" s="109"/>
      <c r="JP645" s="109"/>
      <c r="JQ645" s="109"/>
      <c r="JR645" s="109"/>
      <c r="JS645" s="109"/>
      <c r="JT645" s="109"/>
      <c r="JU645" s="109"/>
      <c r="JV645" s="109"/>
      <c r="JW645" s="109"/>
      <c r="JX645" s="109"/>
      <c r="JY645" s="109"/>
      <c r="JZ645" s="109"/>
      <c r="KA645" s="109"/>
      <c r="KB645" s="109"/>
      <c r="KC645" s="109"/>
      <c r="KD645" s="109"/>
      <c r="KE645" s="109"/>
      <c r="KF645" s="109"/>
      <c r="KG645" s="109"/>
      <c r="KH645" s="109"/>
      <c r="KI645" s="109"/>
      <c r="KJ645" s="109"/>
      <c r="KK645" s="109">
        <v>30</v>
      </c>
      <c r="KL645" s="109"/>
      <c r="KM645" s="109"/>
      <c r="KN645" s="109"/>
      <c r="KO645" s="109"/>
      <c r="KP645" s="109"/>
      <c r="KQ645" s="109"/>
      <c r="KR645" s="109"/>
      <c r="KS645" s="109"/>
      <c r="KT645" s="109"/>
      <c r="KU645" s="109"/>
      <c r="KV645" s="109"/>
      <c r="KW645" s="109"/>
      <c r="KX645" s="109"/>
      <c r="KY645" s="109"/>
      <c r="KZ645" s="109"/>
      <c r="LA645" s="109"/>
      <c r="LB645" s="109"/>
      <c r="LC645" s="109"/>
      <c r="LD645" s="109"/>
      <c r="LE645" s="109"/>
      <c r="LF645" s="109"/>
      <c r="LG645" s="109"/>
      <c r="LH645" s="109"/>
      <c r="LI645" s="109"/>
      <c r="LJ645" s="109"/>
      <c r="LK645" s="109"/>
      <c r="LL645" s="109"/>
      <c r="LM645" s="109"/>
      <c r="LN645" s="109"/>
      <c r="LO645" s="109"/>
      <c r="LP645" s="109"/>
      <c r="LQ645" s="109"/>
      <c r="LR645" s="109"/>
      <c r="LS645" s="109"/>
      <c r="LT645" s="109"/>
      <c r="LU645" s="109"/>
      <c r="LV645" s="109"/>
      <c r="LW645" s="109"/>
      <c r="LX645" s="109"/>
      <c r="LY645" s="109"/>
      <c r="LZ645" s="109"/>
      <c r="MA645" s="109"/>
      <c r="MB645" s="109"/>
      <c r="MC645" s="109"/>
      <c r="MD645" s="109"/>
      <c r="ME645" s="109"/>
      <c r="MF645" s="109"/>
      <c r="MG645" s="109"/>
      <c r="MH645" s="109"/>
      <c r="MI645" s="109"/>
      <c r="MJ645" s="109"/>
      <c r="MK645" s="109"/>
      <c r="ML645" s="109"/>
      <c r="MM645" s="109"/>
      <c r="MN645" s="109"/>
      <c r="MO645" s="109"/>
      <c r="MP645" s="109"/>
      <c r="MQ645" s="109"/>
      <c r="MR645" s="109"/>
      <c r="MS645" s="109"/>
      <c r="MT645" s="109"/>
      <c r="MU645" s="109"/>
      <c r="MV645" s="109"/>
      <c r="MW645" s="109"/>
      <c r="MX645" s="109"/>
      <c r="MY645" s="109"/>
      <c r="MZ645" s="109"/>
      <c r="NA645" s="109"/>
      <c r="NB645" s="109"/>
      <c r="NC645" s="109"/>
      <c r="ND645" s="109"/>
      <c r="NE645" s="109"/>
      <c r="NF645" s="109"/>
      <c r="NG645" s="109"/>
      <c r="NH645" s="109"/>
      <c r="NI645" s="109"/>
      <c r="NJ645" s="109"/>
      <c r="NK645" s="109"/>
      <c r="NL645" s="109"/>
      <c r="NM645" s="109"/>
      <c r="NN645" s="109"/>
      <c r="NO645" s="109"/>
      <c r="NP645" s="109"/>
      <c r="NQ645" s="109"/>
      <c r="NR645" s="109"/>
      <c r="NS645" s="109"/>
      <c r="NT645" s="109"/>
      <c r="NU645" s="109"/>
      <c r="NV645" s="109"/>
      <c r="NW645" s="109"/>
      <c r="NX645" s="109"/>
      <c r="NY645" s="109"/>
      <c r="NZ645" s="109"/>
      <c r="OA645" s="109"/>
      <c r="OB645" s="109"/>
      <c r="OC645" s="109"/>
      <c r="OD645" s="109"/>
      <c r="OE645" s="109"/>
      <c r="OF645" s="109"/>
      <c r="OG645" s="109"/>
      <c r="OH645" s="109"/>
      <c r="OI645" s="109"/>
      <c r="OJ645" s="109"/>
      <c r="OK645" s="109"/>
      <c r="OL645" s="109"/>
      <c r="OM645" s="109"/>
      <c r="ON645" s="109"/>
      <c r="OO645" s="109"/>
      <c r="OP645" s="109"/>
      <c r="OQ645" s="109"/>
      <c r="OR645" s="109"/>
      <c r="OS645" s="109"/>
      <c r="OT645" s="109"/>
      <c r="OU645" s="109"/>
      <c r="OV645" s="109"/>
      <c r="OW645" s="109"/>
      <c r="OX645" s="109"/>
      <c r="OY645" s="109"/>
      <c r="OZ645" s="109"/>
      <c r="PA645" s="109"/>
      <c r="PB645" s="109"/>
      <c r="PC645" s="109"/>
      <c r="PD645" s="109"/>
      <c r="PE645" s="109"/>
      <c r="PF645" s="109"/>
      <c r="PG645" s="109"/>
      <c r="PH645" s="109"/>
      <c r="PI645" s="109"/>
      <c r="PJ645" s="109"/>
      <c r="PK645" s="109"/>
      <c r="PL645" s="109"/>
      <c r="PM645" s="109"/>
      <c r="PN645" s="109"/>
      <c r="PO645" s="109"/>
      <c r="PP645" s="109"/>
      <c r="PQ645" s="109"/>
      <c r="PR645" s="109"/>
      <c r="PS645" s="109"/>
      <c r="PT645" s="109"/>
      <c r="PU645" s="109"/>
      <c r="PV645" s="109"/>
      <c r="PW645" s="109"/>
      <c r="PX645" s="109"/>
      <c r="PY645" s="109"/>
      <c r="PZ645" s="109"/>
      <c r="QA645" s="109"/>
      <c r="QB645" s="109"/>
      <c r="QC645" s="109"/>
      <c r="QD645" s="109"/>
      <c r="QE645" s="109"/>
      <c r="QF645" s="109"/>
      <c r="QG645" s="109"/>
      <c r="QH645" s="109"/>
      <c r="QI645" s="109"/>
      <c r="QJ645" s="109"/>
      <c r="QK645" s="23">
        <f t="shared" si="9"/>
        <v>60</v>
      </c>
      <c r="QL645" s="125"/>
      <c r="QM645" s="125"/>
      <c r="QN645" s="125"/>
      <c r="QO645" s="125"/>
      <c r="QP645" s="125"/>
      <c r="QQ645" s="125"/>
      <c r="QR645" s="125"/>
    </row>
    <row r="646" spans="1:460" s="5" customFormat="1" ht="12.75" customHeight="1" x14ac:dyDescent="0.2">
      <c r="A646" s="52">
        <v>44812</v>
      </c>
      <c r="B646" s="98" t="s">
        <v>194</v>
      </c>
      <c r="C646" s="107"/>
      <c r="D646" s="107"/>
      <c r="E646" s="108"/>
      <c r="F646" s="108"/>
      <c r="G646" s="108"/>
      <c r="H646" s="108"/>
      <c r="I646" s="108"/>
      <c r="J646" s="108"/>
      <c r="K646" s="108"/>
      <c r="L646" s="108"/>
      <c r="M646" s="108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 s="109"/>
      <c r="BD646" s="109"/>
      <c r="BE646" s="109"/>
      <c r="BF646" s="109"/>
      <c r="BG646" s="109"/>
      <c r="BH646" s="109"/>
      <c r="BI646" s="109"/>
      <c r="BJ646" s="109"/>
      <c r="BK646" s="109"/>
      <c r="BL646" s="109"/>
      <c r="BM646" s="109"/>
      <c r="BN646" s="109"/>
      <c r="BO646" s="109"/>
      <c r="BP646" s="109"/>
      <c r="BQ646" s="109"/>
      <c r="BR646" s="109"/>
      <c r="BS646" s="109"/>
      <c r="BT646" s="109"/>
      <c r="BU646" s="109"/>
      <c r="BV646" s="109"/>
      <c r="BW646" s="109"/>
      <c r="BX646" s="109"/>
      <c r="BY646" s="109"/>
      <c r="BZ646" s="109"/>
      <c r="CA646" s="109"/>
      <c r="CB646" s="109"/>
      <c r="CC646" s="109"/>
      <c r="CD646" s="109"/>
      <c r="CE646" s="109"/>
      <c r="CF646" s="109"/>
      <c r="CG646" s="109"/>
      <c r="CH646" s="109"/>
      <c r="CI646" s="109"/>
      <c r="CJ646" s="109"/>
      <c r="CK646" s="109"/>
      <c r="CL646" s="109"/>
      <c r="CM646" s="109"/>
      <c r="CN646" s="109"/>
      <c r="CO646" s="109"/>
      <c r="CP646" s="109"/>
      <c r="CQ646" s="109"/>
      <c r="CR646" s="109"/>
      <c r="CS646" s="109"/>
      <c r="CT646" s="109"/>
      <c r="CU646" s="109"/>
      <c r="CV646" s="109"/>
      <c r="CW646" s="109"/>
      <c r="CX646" s="109"/>
      <c r="CY646" s="109"/>
      <c r="CZ646" s="109"/>
      <c r="DA646" s="109"/>
      <c r="DB646" s="109"/>
      <c r="DC646" s="109"/>
      <c r="DD646" s="109"/>
      <c r="DE646" s="109"/>
      <c r="DF646" s="109"/>
      <c r="DG646" s="109"/>
      <c r="DH646" s="109"/>
      <c r="DI646" s="109"/>
      <c r="DJ646" s="109"/>
      <c r="DK646" s="109"/>
      <c r="DL646" s="109"/>
      <c r="DM646" s="109"/>
      <c r="DN646" s="109"/>
      <c r="DO646" s="109"/>
      <c r="DP646" s="109"/>
      <c r="DQ646" s="109"/>
      <c r="DR646" s="109"/>
      <c r="DS646" s="109"/>
      <c r="DT646" s="109"/>
      <c r="DU646" s="109"/>
      <c r="DV646" s="109"/>
      <c r="DW646" s="109"/>
      <c r="DX646" s="109"/>
      <c r="DY646" s="109"/>
      <c r="DZ646" s="109"/>
      <c r="EA646" s="109"/>
      <c r="EB646" s="109"/>
      <c r="EC646" s="109"/>
      <c r="ED646" s="109"/>
      <c r="EE646" s="109"/>
      <c r="EF646" s="109"/>
      <c r="EG646" s="109"/>
      <c r="EH646" s="109"/>
      <c r="EI646" s="109"/>
      <c r="EJ646" s="109"/>
      <c r="EK646" s="109"/>
      <c r="EL646" s="109"/>
      <c r="EM646" s="109"/>
      <c r="EN646" s="109"/>
      <c r="EO646" s="109"/>
      <c r="EP646" s="109"/>
      <c r="EQ646" s="109"/>
      <c r="ER646" s="109"/>
      <c r="ES646" s="109"/>
      <c r="ET646" s="109"/>
      <c r="EU646" s="109"/>
      <c r="EV646" s="109"/>
      <c r="EW646" s="109"/>
      <c r="EX646" s="109"/>
      <c r="EY646" s="109"/>
      <c r="EZ646" s="109"/>
      <c r="FA646" s="109"/>
      <c r="FB646" s="109"/>
      <c r="FC646" s="109"/>
      <c r="FD646" s="109"/>
      <c r="FE646" s="109"/>
      <c r="FF646" s="109"/>
      <c r="FG646" s="109"/>
      <c r="FH646" s="109"/>
      <c r="FI646" s="109"/>
      <c r="FJ646" s="109"/>
      <c r="FK646" s="109">
        <v>45</v>
      </c>
      <c r="FL646" s="109"/>
      <c r="FM646" s="109"/>
      <c r="FN646" s="109"/>
      <c r="FO646" s="109"/>
      <c r="FP646" s="109"/>
      <c r="FQ646" s="109"/>
      <c r="FR646" s="109"/>
      <c r="FS646" s="109"/>
      <c r="FT646" s="109"/>
      <c r="FU646" s="109"/>
      <c r="FV646" s="109"/>
      <c r="FW646" s="109"/>
      <c r="FX646" s="109"/>
      <c r="FY646" s="109"/>
      <c r="FZ646" s="109"/>
      <c r="GA646" s="109"/>
      <c r="GB646" s="109"/>
      <c r="GC646" s="109"/>
      <c r="GD646" s="109"/>
      <c r="GE646" s="109"/>
      <c r="GF646" s="109"/>
      <c r="GG646" s="109"/>
      <c r="GH646" s="109"/>
      <c r="GI646" s="109"/>
      <c r="GJ646" s="109"/>
      <c r="GK646" s="109"/>
      <c r="GL646" s="109"/>
      <c r="GM646" s="109"/>
      <c r="GN646" s="109"/>
      <c r="GO646" s="109">
        <v>20</v>
      </c>
      <c r="GP646" s="109"/>
      <c r="GQ646" s="109"/>
      <c r="GR646" s="109"/>
      <c r="GS646" s="109"/>
      <c r="GT646" s="109"/>
      <c r="GU646" s="109"/>
      <c r="GV646" s="109"/>
      <c r="GW646" s="109"/>
      <c r="GX646" s="109"/>
      <c r="GY646" s="109"/>
      <c r="GZ646" s="109"/>
      <c r="HA646" s="109"/>
      <c r="HB646" s="109"/>
      <c r="HC646" s="109"/>
      <c r="HD646" s="109"/>
      <c r="HE646" s="109"/>
      <c r="HF646" s="109"/>
      <c r="HG646" s="109"/>
      <c r="HH646" s="109"/>
      <c r="HI646" s="109"/>
      <c r="HJ646" s="109"/>
      <c r="HK646" s="109"/>
      <c r="HL646" s="109"/>
      <c r="HM646" s="109"/>
      <c r="HN646" s="109"/>
      <c r="HO646" s="109"/>
      <c r="HP646" s="109"/>
      <c r="HQ646" s="109"/>
      <c r="HR646" s="109"/>
      <c r="HS646" s="109">
        <v>10</v>
      </c>
      <c r="HT646" s="109"/>
      <c r="HU646" s="109"/>
      <c r="HV646" s="109"/>
      <c r="HW646" s="109"/>
      <c r="HX646" s="109"/>
      <c r="HY646" s="109"/>
      <c r="HZ646" s="109"/>
      <c r="IA646" s="109"/>
      <c r="IB646" s="109"/>
      <c r="IC646" s="109"/>
      <c r="ID646" s="109"/>
      <c r="IE646" s="109"/>
      <c r="IF646" s="109"/>
      <c r="IG646" s="109"/>
      <c r="IH646" s="109"/>
      <c r="II646" s="109"/>
      <c r="IJ646" s="109"/>
      <c r="IK646" s="109"/>
      <c r="IL646" s="109"/>
      <c r="IM646" s="109"/>
      <c r="IN646" s="109"/>
      <c r="IO646" s="109"/>
      <c r="IP646" s="109"/>
      <c r="IQ646" s="109"/>
      <c r="IR646" s="109"/>
      <c r="IS646" s="109"/>
      <c r="IT646" s="109"/>
      <c r="IU646" s="109"/>
      <c r="IV646" s="109"/>
      <c r="IW646" s="109"/>
      <c r="IX646" s="109"/>
      <c r="IY646" s="109"/>
      <c r="IZ646" s="109"/>
      <c r="JA646" s="109"/>
      <c r="JB646" s="109"/>
      <c r="JC646" s="109"/>
      <c r="JD646" s="109"/>
      <c r="JE646" s="109"/>
      <c r="JF646" s="109"/>
      <c r="JG646" s="109"/>
      <c r="JH646" s="109"/>
      <c r="JI646" s="109"/>
      <c r="JJ646" s="109"/>
      <c r="JK646" s="109"/>
      <c r="JL646" s="109"/>
      <c r="JM646" s="109"/>
      <c r="JN646" s="109"/>
      <c r="JO646" s="109"/>
      <c r="JP646" s="109"/>
      <c r="JQ646" s="109"/>
      <c r="JR646" s="109"/>
      <c r="JS646" s="109"/>
      <c r="JT646" s="109"/>
      <c r="JU646" s="109"/>
      <c r="JV646" s="109"/>
      <c r="JW646" s="109"/>
      <c r="JX646" s="109"/>
      <c r="JY646" s="109"/>
      <c r="JZ646" s="109"/>
      <c r="KA646" s="109"/>
      <c r="KB646" s="109"/>
      <c r="KC646" s="109"/>
      <c r="KD646" s="109"/>
      <c r="KE646" s="109"/>
      <c r="KF646" s="109"/>
      <c r="KG646" s="109"/>
      <c r="KH646" s="109"/>
      <c r="KI646" s="109"/>
      <c r="KJ646" s="109"/>
      <c r="KK646" s="109"/>
      <c r="KL646" s="109"/>
      <c r="KM646" s="109"/>
      <c r="KN646" s="109"/>
      <c r="KO646" s="109"/>
      <c r="KP646" s="109"/>
      <c r="KQ646" s="109"/>
      <c r="KR646" s="109"/>
      <c r="KS646" s="109"/>
      <c r="KT646" s="109"/>
      <c r="KU646" s="109"/>
      <c r="KV646" s="109"/>
      <c r="KW646" s="109"/>
      <c r="KX646" s="109"/>
      <c r="KY646" s="109"/>
      <c r="KZ646" s="109"/>
      <c r="LA646" s="109"/>
      <c r="LB646" s="109"/>
      <c r="LC646" s="109"/>
      <c r="LD646" s="109"/>
      <c r="LE646" s="109"/>
      <c r="LF646" s="109"/>
      <c r="LG646" s="109"/>
      <c r="LH646" s="109"/>
      <c r="LI646" s="109"/>
      <c r="LJ646" s="109"/>
      <c r="LK646" s="109"/>
      <c r="LL646" s="109"/>
      <c r="LM646" s="109"/>
      <c r="LN646" s="109"/>
      <c r="LO646" s="109"/>
      <c r="LP646" s="109"/>
      <c r="LQ646" s="109"/>
      <c r="LR646" s="109"/>
      <c r="LS646" s="109"/>
      <c r="LT646" s="109"/>
      <c r="LU646" s="109"/>
      <c r="LV646" s="109"/>
      <c r="LW646" s="109"/>
      <c r="LX646" s="109"/>
      <c r="LY646" s="109"/>
      <c r="LZ646" s="109"/>
      <c r="MA646" s="109"/>
      <c r="MB646" s="109"/>
      <c r="MC646" s="109"/>
      <c r="MD646" s="109"/>
      <c r="ME646" s="109"/>
      <c r="MF646" s="109"/>
      <c r="MG646" s="109"/>
      <c r="MH646" s="109"/>
      <c r="MI646" s="109"/>
      <c r="MJ646" s="109"/>
      <c r="MK646" s="109"/>
      <c r="ML646" s="109"/>
      <c r="MM646" s="109"/>
      <c r="MN646" s="109"/>
      <c r="MO646" s="109"/>
      <c r="MP646" s="109"/>
      <c r="MQ646" s="109"/>
      <c r="MR646" s="109"/>
      <c r="MS646" s="109"/>
      <c r="MT646" s="109"/>
      <c r="MU646" s="109"/>
      <c r="MV646" s="109"/>
      <c r="MW646" s="109"/>
      <c r="MX646" s="109"/>
      <c r="MY646" s="109"/>
      <c r="MZ646" s="109"/>
      <c r="NA646" s="109"/>
      <c r="NB646" s="109"/>
      <c r="NC646" s="109"/>
      <c r="ND646" s="109"/>
      <c r="NE646" s="109"/>
      <c r="NF646" s="109"/>
      <c r="NG646" s="109"/>
      <c r="NH646" s="109"/>
      <c r="NI646" s="109"/>
      <c r="NJ646" s="109"/>
      <c r="NK646" s="109"/>
      <c r="NL646" s="109"/>
      <c r="NM646" s="109"/>
      <c r="NN646" s="109"/>
      <c r="NO646" s="109"/>
      <c r="NP646" s="109"/>
      <c r="NQ646" s="109"/>
      <c r="NR646" s="109"/>
      <c r="NS646" s="109"/>
      <c r="NT646" s="109"/>
      <c r="NU646" s="109"/>
      <c r="NV646" s="109"/>
      <c r="NW646" s="109"/>
      <c r="NX646" s="109"/>
      <c r="NY646" s="109"/>
      <c r="NZ646" s="109"/>
      <c r="OA646" s="109"/>
      <c r="OB646" s="109"/>
      <c r="OC646" s="109"/>
      <c r="OD646" s="109"/>
      <c r="OE646" s="109"/>
      <c r="OF646" s="109"/>
      <c r="OG646" s="109"/>
      <c r="OH646" s="109"/>
      <c r="OI646" s="109"/>
      <c r="OJ646" s="109"/>
      <c r="OK646" s="109"/>
      <c r="OL646" s="109"/>
      <c r="OM646" s="109"/>
      <c r="ON646" s="109"/>
      <c r="OO646" s="109"/>
      <c r="OP646" s="109"/>
      <c r="OQ646" s="109"/>
      <c r="OR646" s="109"/>
      <c r="OS646" s="109"/>
      <c r="OT646" s="109"/>
      <c r="OU646" s="109"/>
      <c r="OV646" s="109"/>
      <c r="OW646" s="109"/>
      <c r="OX646" s="109"/>
      <c r="OY646" s="109"/>
      <c r="OZ646" s="109"/>
      <c r="PA646" s="109"/>
      <c r="PB646" s="109"/>
      <c r="PC646" s="109"/>
      <c r="PD646" s="109"/>
      <c r="PE646" s="109"/>
      <c r="PF646" s="109"/>
      <c r="PG646" s="109"/>
      <c r="PH646" s="109"/>
      <c r="PI646" s="109"/>
      <c r="PJ646" s="109"/>
      <c r="PK646" s="109"/>
      <c r="PL646" s="109"/>
      <c r="PM646" s="109"/>
      <c r="PN646" s="109"/>
      <c r="PO646" s="109"/>
      <c r="PP646" s="109"/>
      <c r="PQ646" s="109"/>
      <c r="PR646" s="109"/>
      <c r="PS646" s="109"/>
      <c r="PT646" s="109"/>
      <c r="PU646" s="109"/>
      <c r="PV646" s="109"/>
      <c r="PW646" s="109"/>
      <c r="PX646" s="109"/>
      <c r="PY646" s="109"/>
      <c r="PZ646" s="109"/>
      <c r="QA646" s="109"/>
      <c r="QB646" s="109"/>
      <c r="QC646" s="109"/>
      <c r="QD646" s="109"/>
      <c r="QE646" s="109"/>
      <c r="QF646" s="109"/>
      <c r="QG646" s="109"/>
      <c r="QH646" s="109"/>
      <c r="QI646" s="109"/>
      <c r="QJ646" s="109"/>
      <c r="QK646" s="23">
        <f t="shared" si="9"/>
        <v>75</v>
      </c>
      <c r="QL646" s="125"/>
      <c r="QM646" s="125"/>
      <c r="QN646" s="125"/>
      <c r="QO646" s="125"/>
      <c r="QP646" s="125"/>
      <c r="QQ646" s="125"/>
      <c r="QR646" s="125"/>
    </row>
    <row r="647" spans="1:460" s="5" customFormat="1" ht="12.75" customHeight="1" x14ac:dyDescent="0.2">
      <c r="A647" s="52">
        <v>44812</v>
      </c>
      <c r="B647" s="162" t="s">
        <v>87</v>
      </c>
      <c r="C647" s="107"/>
      <c r="D647" s="107"/>
      <c r="E647" s="108"/>
      <c r="F647" s="108"/>
      <c r="G647" s="108"/>
      <c r="H647" s="108"/>
      <c r="I647" s="108"/>
      <c r="J647" s="108"/>
      <c r="K647" s="108"/>
      <c r="L647" s="108"/>
      <c r="M647" s="108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 s="109"/>
      <c r="BD647" s="109"/>
      <c r="BE647" s="109"/>
      <c r="BF647" s="109"/>
      <c r="BG647" s="109"/>
      <c r="BH647" s="109"/>
      <c r="BI647" s="109"/>
      <c r="BJ647" s="109"/>
      <c r="BK647" s="109"/>
      <c r="BL647" s="109"/>
      <c r="BM647" s="109"/>
      <c r="BN647" s="109"/>
      <c r="BO647" s="109"/>
      <c r="BP647" s="109"/>
      <c r="BQ647" s="109"/>
      <c r="BR647" s="109"/>
      <c r="BS647" s="109"/>
      <c r="BT647" s="109"/>
      <c r="BU647" s="109"/>
      <c r="BV647" s="109"/>
      <c r="BW647" s="109"/>
      <c r="BX647" s="109"/>
      <c r="BY647" s="109"/>
      <c r="BZ647" s="109"/>
      <c r="CA647" s="109"/>
      <c r="CB647" s="109"/>
      <c r="CC647" s="109"/>
      <c r="CD647" s="109"/>
      <c r="CE647" s="109"/>
      <c r="CF647" s="109"/>
      <c r="CG647" s="109"/>
      <c r="CH647" s="109"/>
      <c r="CI647" s="109"/>
      <c r="CJ647" s="109"/>
      <c r="CK647" s="109"/>
      <c r="CL647" s="109"/>
      <c r="CM647" s="109"/>
      <c r="CN647" s="109"/>
      <c r="CO647" s="109"/>
      <c r="CP647" s="109"/>
      <c r="CQ647" s="109"/>
      <c r="CR647" s="109"/>
      <c r="CS647" s="109"/>
      <c r="CT647" s="109"/>
      <c r="CU647" s="109"/>
      <c r="CV647" s="109"/>
      <c r="CW647" s="109"/>
      <c r="CX647" s="109"/>
      <c r="CY647" s="109"/>
      <c r="CZ647" s="109"/>
      <c r="DA647" s="109"/>
      <c r="DB647" s="109"/>
      <c r="DC647" s="109"/>
      <c r="DD647" s="109"/>
      <c r="DE647" s="109"/>
      <c r="DF647" s="109"/>
      <c r="DG647" s="109"/>
      <c r="DH647" s="109"/>
      <c r="DI647" s="109"/>
      <c r="DJ647" s="109"/>
      <c r="DK647" s="109"/>
      <c r="DL647" s="109"/>
      <c r="DM647" s="109"/>
      <c r="DN647" s="109"/>
      <c r="DO647" s="109"/>
      <c r="DP647" s="109"/>
      <c r="DQ647" s="109"/>
      <c r="DR647" s="109"/>
      <c r="DS647" s="109"/>
      <c r="DT647" s="109"/>
      <c r="DU647" s="109"/>
      <c r="DV647" s="109"/>
      <c r="DW647" s="109"/>
      <c r="DX647" s="109"/>
      <c r="DY647" s="109"/>
      <c r="DZ647" s="109"/>
      <c r="EA647" s="109"/>
      <c r="EB647" s="109"/>
      <c r="EC647" s="109"/>
      <c r="ED647" s="109"/>
      <c r="EE647" s="109"/>
      <c r="EF647" s="109"/>
      <c r="EG647" s="109"/>
      <c r="EH647" s="109"/>
      <c r="EI647" s="109"/>
      <c r="EJ647" s="109"/>
      <c r="EK647" s="109"/>
      <c r="EL647" s="109"/>
      <c r="EM647" s="109"/>
      <c r="EN647" s="109"/>
      <c r="EO647" s="109"/>
      <c r="EP647" s="109"/>
      <c r="EQ647" s="109"/>
      <c r="ER647" s="109"/>
      <c r="ES647" s="109"/>
      <c r="ET647" s="109"/>
      <c r="EU647" s="109"/>
      <c r="EV647" s="109"/>
      <c r="EW647" s="109"/>
      <c r="EX647" s="109"/>
      <c r="EY647" s="109"/>
      <c r="EZ647" s="109"/>
      <c r="FA647" s="109"/>
      <c r="FB647" s="109"/>
      <c r="FC647" s="109"/>
      <c r="FD647" s="109"/>
      <c r="FE647" s="109"/>
      <c r="FF647" s="109"/>
      <c r="FG647" s="109"/>
      <c r="FH647" s="109"/>
      <c r="FI647" s="109"/>
      <c r="FJ647" s="109"/>
      <c r="FK647" s="109"/>
      <c r="FL647" s="109"/>
      <c r="FM647" s="109"/>
      <c r="FN647" s="109"/>
      <c r="FO647" s="109"/>
      <c r="FP647" s="109"/>
      <c r="FQ647" s="109"/>
      <c r="FR647" s="109"/>
      <c r="FS647" s="109"/>
      <c r="FT647" s="109"/>
      <c r="FU647" s="109"/>
      <c r="FV647" s="109"/>
      <c r="FW647" s="109"/>
      <c r="FX647" s="109"/>
      <c r="FY647" s="109"/>
      <c r="FZ647" s="109"/>
      <c r="GA647" s="109"/>
      <c r="GB647" s="109"/>
      <c r="GC647" s="109"/>
      <c r="GD647" s="109"/>
      <c r="GE647" s="109"/>
      <c r="GF647" s="109"/>
      <c r="GG647" s="109"/>
      <c r="GH647" s="109"/>
      <c r="GI647" s="109"/>
      <c r="GJ647" s="109"/>
      <c r="GK647" s="109"/>
      <c r="GL647" s="109"/>
      <c r="GM647" s="109"/>
      <c r="GN647" s="109"/>
      <c r="GO647" s="109"/>
      <c r="GP647" s="109"/>
      <c r="GQ647" s="109"/>
      <c r="GR647" s="109"/>
      <c r="GS647" s="109"/>
      <c r="GT647" s="109"/>
      <c r="GU647" s="109"/>
      <c r="GV647" s="109"/>
      <c r="GW647" s="109"/>
      <c r="GX647" s="109"/>
      <c r="GY647" s="109"/>
      <c r="GZ647" s="109"/>
      <c r="HA647" s="109"/>
      <c r="HB647" s="109"/>
      <c r="HC647" s="109"/>
      <c r="HD647" s="109"/>
      <c r="HE647" s="109"/>
      <c r="HF647" s="109"/>
      <c r="HG647" s="109"/>
      <c r="HH647" s="109"/>
      <c r="HI647" s="109"/>
      <c r="HJ647" s="109"/>
      <c r="HK647" s="109"/>
      <c r="HL647" s="109"/>
      <c r="HM647" s="109"/>
      <c r="HN647" s="109"/>
      <c r="HO647" s="109"/>
      <c r="HP647" s="109"/>
      <c r="HQ647" s="109"/>
      <c r="HR647" s="109"/>
      <c r="HS647" s="109"/>
      <c r="HT647" s="109"/>
      <c r="HU647" s="109"/>
      <c r="HV647" s="109"/>
      <c r="HW647" s="109"/>
      <c r="HX647" s="109"/>
      <c r="HY647" s="109"/>
      <c r="HZ647" s="109"/>
      <c r="IA647" s="109"/>
      <c r="IB647" s="109"/>
      <c r="IC647" s="109"/>
      <c r="ID647" s="109"/>
      <c r="IE647" s="109"/>
      <c r="IF647" s="109"/>
      <c r="IG647" s="109"/>
      <c r="IH647" s="109"/>
      <c r="II647" s="109"/>
      <c r="IJ647" s="109"/>
      <c r="IK647" s="109"/>
      <c r="IL647" s="109"/>
      <c r="IM647" s="109"/>
      <c r="IN647" s="109"/>
      <c r="IO647" s="109"/>
      <c r="IP647" s="109"/>
      <c r="IQ647" s="109"/>
      <c r="IR647" s="109"/>
      <c r="IS647" s="109"/>
      <c r="IT647" s="109"/>
      <c r="IU647" s="109"/>
      <c r="IV647" s="109"/>
      <c r="IW647" s="109"/>
      <c r="IX647" s="109"/>
      <c r="IY647" s="109"/>
      <c r="IZ647" s="109">
        <v>2</v>
      </c>
      <c r="JA647" s="109"/>
      <c r="JB647" s="109"/>
      <c r="JC647" s="109"/>
      <c r="JD647" s="109"/>
      <c r="JE647" s="109"/>
      <c r="JF647" s="109"/>
      <c r="JG647" s="109"/>
      <c r="JH647" s="109"/>
      <c r="JI647" s="109"/>
      <c r="JJ647" s="109"/>
      <c r="JK647" s="109"/>
      <c r="JL647" s="109"/>
      <c r="JM647" s="109"/>
      <c r="JN647" s="109"/>
      <c r="JO647" s="109"/>
      <c r="JP647" s="109"/>
      <c r="JQ647" s="109"/>
      <c r="JR647" s="109"/>
      <c r="JS647" s="109"/>
      <c r="JT647" s="109"/>
      <c r="JU647" s="109"/>
      <c r="JV647" s="109"/>
      <c r="JW647" s="109"/>
      <c r="JX647" s="109"/>
      <c r="JY647" s="109"/>
      <c r="JZ647" s="109"/>
      <c r="KA647" s="109"/>
      <c r="KB647" s="109"/>
      <c r="KC647" s="109"/>
      <c r="KD647" s="109"/>
      <c r="KE647" s="109"/>
      <c r="KF647" s="109"/>
      <c r="KG647" s="109"/>
      <c r="KH647" s="109"/>
      <c r="KI647" s="109"/>
      <c r="KJ647" s="109"/>
      <c r="KK647" s="109"/>
      <c r="KL647" s="109"/>
      <c r="KM647" s="109"/>
      <c r="KN647" s="109"/>
      <c r="KO647" s="109">
        <v>3.6</v>
      </c>
      <c r="KP647" s="109"/>
      <c r="KQ647" s="109"/>
      <c r="KR647" s="109"/>
      <c r="KS647" s="109"/>
      <c r="KT647" s="109"/>
      <c r="KU647" s="109"/>
      <c r="KV647" s="109"/>
      <c r="KW647" s="109"/>
      <c r="KX647" s="109"/>
      <c r="KY647" s="109"/>
      <c r="KZ647" s="109"/>
      <c r="LA647" s="109"/>
      <c r="LB647" s="109"/>
      <c r="LC647" s="109"/>
      <c r="LD647" s="109"/>
      <c r="LE647" s="109"/>
      <c r="LF647" s="109"/>
      <c r="LG647" s="109"/>
      <c r="LH647" s="109"/>
      <c r="LI647" s="109"/>
      <c r="LJ647" s="109"/>
      <c r="LK647" s="109"/>
      <c r="LL647" s="109"/>
      <c r="LM647" s="109"/>
      <c r="LN647" s="109"/>
      <c r="LO647" s="109"/>
      <c r="LP647" s="109"/>
      <c r="LQ647" s="109"/>
      <c r="LR647" s="109"/>
      <c r="LS647" s="109"/>
      <c r="LT647" s="109"/>
      <c r="LU647" s="109"/>
      <c r="LV647" s="109"/>
      <c r="LW647" s="109"/>
      <c r="LX647" s="109"/>
      <c r="LY647" s="109"/>
      <c r="LZ647" s="109"/>
      <c r="MA647" s="109"/>
      <c r="MB647" s="109"/>
      <c r="MC647" s="109"/>
      <c r="MD647" s="109"/>
      <c r="ME647" s="109"/>
      <c r="MF647" s="109"/>
      <c r="MG647" s="109"/>
      <c r="MH647" s="109"/>
      <c r="MI647" s="109"/>
      <c r="MJ647" s="109"/>
      <c r="MK647" s="109"/>
      <c r="ML647" s="109"/>
      <c r="MM647" s="109"/>
      <c r="MN647" s="109"/>
      <c r="MO647" s="109"/>
      <c r="MP647" s="109"/>
      <c r="MQ647" s="109"/>
      <c r="MR647" s="109"/>
      <c r="MS647" s="109"/>
      <c r="MT647" s="109"/>
      <c r="MU647" s="109"/>
      <c r="MV647" s="109"/>
      <c r="MW647" s="109"/>
      <c r="MX647" s="109"/>
      <c r="MY647" s="109"/>
      <c r="MZ647" s="109"/>
      <c r="NA647" s="109"/>
      <c r="NB647" s="109"/>
      <c r="NC647" s="109"/>
      <c r="ND647" s="109"/>
      <c r="NE647" s="109"/>
      <c r="NF647" s="109"/>
      <c r="NG647" s="109"/>
      <c r="NH647" s="109"/>
      <c r="NI647" s="109"/>
      <c r="NJ647" s="109"/>
      <c r="NK647" s="109"/>
      <c r="NL647" s="109"/>
      <c r="NM647" s="109"/>
      <c r="NN647" s="109"/>
      <c r="NO647" s="109"/>
      <c r="NP647" s="109"/>
      <c r="NQ647" s="109"/>
      <c r="NR647" s="109"/>
      <c r="NS647" s="109"/>
      <c r="NT647" s="109"/>
      <c r="NU647" s="109"/>
      <c r="NV647" s="109"/>
      <c r="NW647" s="109"/>
      <c r="NX647" s="109"/>
      <c r="NY647" s="109"/>
      <c r="NZ647" s="109"/>
      <c r="OA647" s="109"/>
      <c r="OB647" s="109"/>
      <c r="OC647" s="109"/>
      <c r="OD647" s="109"/>
      <c r="OE647" s="109"/>
      <c r="OF647" s="109"/>
      <c r="OG647" s="109"/>
      <c r="OH647" s="109"/>
      <c r="OI647" s="109"/>
      <c r="OJ647" s="109"/>
      <c r="OK647" s="109"/>
      <c r="OL647" s="109"/>
      <c r="OM647" s="109"/>
      <c r="ON647" s="109"/>
      <c r="OO647" s="109"/>
      <c r="OP647" s="109"/>
      <c r="OQ647" s="109"/>
      <c r="OR647" s="109"/>
      <c r="OS647" s="109"/>
      <c r="OT647" s="109"/>
      <c r="OU647" s="109"/>
      <c r="OV647" s="109"/>
      <c r="OW647" s="109"/>
      <c r="OX647" s="109"/>
      <c r="OY647" s="109"/>
      <c r="OZ647" s="109"/>
      <c r="PA647" s="109"/>
      <c r="PB647" s="109"/>
      <c r="PC647" s="109"/>
      <c r="PD647" s="109"/>
      <c r="PE647" s="109"/>
      <c r="PF647" s="109"/>
      <c r="PG647" s="109"/>
      <c r="PH647" s="109"/>
      <c r="PI647" s="109"/>
      <c r="PJ647" s="109"/>
      <c r="PK647" s="109"/>
      <c r="PL647" s="109"/>
      <c r="PM647" s="109"/>
      <c r="PN647" s="109"/>
      <c r="PO647" s="109"/>
      <c r="PP647" s="109"/>
      <c r="PQ647" s="109"/>
      <c r="PR647" s="109"/>
      <c r="PS647" s="109"/>
      <c r="PT647" s="109"/>
      <c r="PU647" s="109"/>
      <c r="PV647" s="109"/>
      <c r="PW647" s="109"/>
      <c r="PX647" s="109"/>
      <c r="PY647" s="109"/>
      <c r="PZ647" s="109"/>
      <c r="QA647" s="109"/>
      <c r="QB647" s="109"/>
      <c r="QC647" s="109"/>
      <c r="QD647" s="109"/>
      <c r="QE647" s="109"/>
      <c r="QF647" s="109"/>
      <c r="QG647" s="109"/>
      <c r="QH647" s="109"/>
      <c r="QI647" s="109"/>
      <c r="QJ647" s="109"/>
      <c r="QK647" s="23">
        <f t="shared" si="9"/>
        <v>5.6</v>
      </c>
      <c r="QL647" s="125"/>
      <c r="QM647" s="125"/>
      <c r="QN647" s="125"/>
      <c r="QO647" s="125"/>
      <c r="QP647" s="125"/>
      <c r="QQ647" s="125"/>
      <c r="QR647" s="125"/>
    </row>
    <row r="648" spans="1:460" s="5" customFormat="1" ht="12.75" customHeight="1" x14ac:dyDescent="0.2">
      <c r="A648" s="52">
        <v>44812</v>
      </c>
      <c r="B648" s="98" t="s">
        <v>405</v>
      </c>
      <c r="C648" s="107"/>
      <c r="D648" s="107"/>
      <c r="E648" s="108"/>
      <c r="F648" s="108"/>
      <c r="G648" s="108"/>
      <c r="H648" s="108"/>
      <c r="I648" s="108"/>
      <c r="J648" s="108"/>
      <c r="K648" s="108"/>
      <c r="L648" s="108"/>
      <c r="M648" s="108"/>
      <c r="N648" s="109"/>
      <c r="O648" s="109"/>
      <c r="P648" s="109"/>
      <c r="Q648" s="109"/>
      <c r="R648" s="109">
        <v>5</v>
      </c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 s="109"/>
      <c r="BD648" s="109"/>
      <c r="BE648" s="109"/>
      <c r="BF648" s="109"/>
      <c r="BG648" s="109"/>
      <c r="BH648" s="109"/>
      <c r="BI648" s="109"/>
      <c r="BJ648" s="109"/>
      <c r="BK648" s="109"/>
      <c r="BL648" s="109"/>
      <c r="BM648" s="109"/>
      <c r="BN648" s="109"/>
      <c r="BO648" s="109"/>
      <c r="BP648" s="109"/>
      <c r="BQ648" s="109"/>
      <c r="BR648" s="109"/>
      <c r="BS648" s="109"/>
      <c r="BT648" s="109"/>
      <c r="BU648" s="109"/>
      <c r="BV648" s="109"/>
      <c r="BW648" s="109"/>
      <c r="BX648" s="109"/>
      <c r="BY648" s="109"/>
      <c r="BZ648" s="109"/>
      <c r="CA648" s="109"/>
      <c r="CB648" s="109"/>
      <c r="CC648" s="109"/>
      <c r="CD648" s="109"/>
      <c r="CE648" s="109"/>
      <c r="CF648" s="109"/>
      <c r="CG648" s="109"/>
      <c r="CH648" s="109"/>
      <c r="CI648" s="109"/>
      <c r="CJ648" s="109"/>
      <c r="CK648" s="109"/>
      <c r="CL648" s="109"/>
      <c r="CM648" s="109"/>
      <c r="CN648" s="109"/>
      <c r="CO648" s="109"/>
      <c r="CP648" s="109"/>
      <c r="CQ648" s="109"/>
      <c r="CR648" s="109"/>
      <c r="CS648" s="109"/>
      <c r="CT648" s="109"/>
      <c r="CU648" s="109"/>
      <c r="CV648" s="109"/>
      <c r="CW648" s="109"/>
      <c r="CX648" s="109"/>
      <c r="CY648" s="109"/>
      <c r="CZ648" s="109"/>
      <c r="DA648" s="109"/>
      <c r="DB648" s="109"/>
      <c r="DC648" s="109"/>
      <c r="DD648" s="109"/>
      <c r="DE648" s="109"/>
      <c r="DF648" s="109"/>
      <c r="DG648" s="109"/>
      <c r="DH648" s="109"/>
      <c r="DI648" s="109"/>
      <c r="DJ648" s="109"/>
      <c r="DK648" s="109"/>
      <c r="DL648" s="109"/>
      <c r="DM648" s="109"/>
      <c r="DN648" s="109"/>
      <c r="DO648" s="109"/>
      <c r="DP648" s="109"/>
      <c r="DQ648" s="109"/>
      <c r="DR648" s="109"/>
      <c r="DS648" s="109"/>
      <c r="DT648" s="109"/>
      <c r="DU648" s="109"/>
      <c r="DV648" s="109"/>
      <c r="DW648" s="109"/>
      <c r="DX648" s="109"/>
      <c r="DY648" s="109"/>
      <c r="DZ648" s="109"/>
      <c r="EA648" s="109"/>
      <c r="EB648" s="109"/>
      <c r="EC648" s="109"/>
      <c r="ED648" s="109"/>
      <c r="EE648" s="109"/>
      <c r="EF648" s="109"/>
      <c r="EG648" s="109"/>
      <c r="EH648" s="109"/>
      <c r="EI648" s="109"/>
      <c r="EJ648" s="109"/>
      <c r="EK648" s="109"/>
      <c r="EL648" s="109"/>
      <c r="EM648" s="109"/>
      <c r="EN648" s="109"/>
      <c r="EO648" s="109"/>
      <c r="EP648" s="109"/>
      <c r="EQ648" s="109"/>
      <c r="ER648" s="109"/>
      <c r="ES648" s="109"/>
      <c r="ET648" s="109"/>
      <c r="EU648" s="109"/>
      <c r="EV648" s="109"/>
      <c r="EW648" s="109"/>
      <c r="EX648" s="109"/>
      <c r="EY648" s="109"/>
      <c r="EZ648" s="109"/>
      <c r="FA648" s="109"/>
      <c r="FB648" s="109"/>
      <c r="FC648" s="109"/>
      <c r="FD648" s="109"/>
      <c r="FE648" s="109"/>
      <c r="FF648" s="109"/>
      <c r="FG648" s="109"/>
      <c r="FH648" s="109"/>
      <c r="FI648" s="109"/>
      <c r="FJ648" s="109"/>
      <c r="FK648" s="109"/>
      <c r="FL648" s="109"/>
      <c r="FM648" s="109"/>
      <c r="FN648" s="109"/>
      <c r="FO648" s="109"/>
      <c r="FP648" s="109"/>
      <c r="FQ648" s="109"/>
      <c r="FR648" s="109"/>
      <c r="FS648" s="109"/>
      <c r="FT648" s="109"/>
      <c r="FU648" s="109"/>
      <c r="FV648" s="109"/>
      <c r="FW648" s="109"/>
      <c r="FX648" s="109"/>
      <c r="FY648" s="109"/>
      <c r="FZ648" s="109"/>
      <c r="GA648" s="109"/>
      <c r="GB648" s="109"/>
      <c r="GC648" s="109"/>
      <c r="GD648" s="109"/>
      <c r="GE648" s="109"/>
      <c r="GF648" s="109"/>
      <c r="GG648" s="109"/>
      <c r="GH648" s="109"/>
      <c r="GI648" s="109"/>
      <c r="GJ648" s="109"/>
      <c r="GK648" s="109"/>
      <c r="GL648" s="109"/>
      <c r="GM648" s="109"/>
      <c r="GN648" s="109"/>
      <c r="GO648" s="109"/>
      <c r="GP648" s="109"/>
      <c r="GQ648" s="109"/>
      <c r="GR648" s="109"/>
      <c r="GS648" s="109"/>
      <c r="GT648" s="109"/>
      <c r="GU648" s="109"/>
      <c r="GV648" s="109"/>
      <c r="GW648" s="109"/>
      <c r="GX648" s="109"/>
      <c r="GY648" s="109"/>
      <c r="GZ648" s="109"/>
      <c r="HA648" s="109"/>
      <c r="HB648" s="109"/>
      <c r="HC648" s="109"/>
      <c r="HD648" s="109"/>
      <c r="HE648" s="109"/>
      <c r="HF648" s="109"/>
      <c r="HG648" s="109"/>
      <c r="HH648" s="109"/>
      <c r="HI648" s="109"/>
      <c r="HJ648" s="109"/>
      <c r="HK648" s="109"/>
      <c r="HL648" s="109"/>
      <c r="HM648" s="109"/>
      <c r="HN648" s="109"/>
      <c r="HO648" s="109"/>
      <c r="HP648" s="109"/>
      <c r="HQ648" s="109"/>
      <c r="HR648" s="109"/>
      <c r="HS648" s="109"/>
      <c r="HT648" s="109"/>
      <c r="HU648" s="109"/>
      <c r="HV648" s="109"/>
      <c r="HW648" s="109"/>
      <c r="HX648" s="109"/>
      <c r="HY648" s="109"/>
      <c r="HZ648" s="109"/>
      <c r="IA648" s="109"/>
      <c r="IB648" s="109"/>
      <c r="IC648" s="109"/>
      <c r="ID648" s="109"/>
      <c r="IE648" s="109"/>
      <c r="IF648" s="109"/>
      <c r="IG648" s="109"/>
      <c r="IH648" s="109"/>
      <c r="II648" s="109"/>
      <c r="IJ648" s="109"/>
      <c r="IK648" s="109"/>
      <c r="IL648" s="109"/>
      <c r="IM648" s="109"/>
      <c r="IN648" s="109"/>
      <c r="IO648" s="109"/>
      <c r="IP648" s="109"/>
      <c r="IQ648" s="109"/>
      <c r="IR648" s="109"/>
      <c r="IS648" s="109"/>
      <c r="IT648" s="109"/>
      <c r="IU648" s="109"/>
      <c r="IV648" s="109"/>
      <c r="IW648" s="109"/>
      <c r="IX648" s="109"/>
      <c r="IY648" s="109"/>
      <c r="IZ648" s="109"/>
      <c r="JA648" s="109"/>
      <c r="JB648" s="109"/>
      <c r="JC648" s="109"/>
      <c r="JD648" s="109"/>
      <c r="JE648" s="109"/>
      <c r="JF648" s="109"/>
      <c r="JG648" s="109"/>
      <c r="JH648" s="109"/>
      <c r="JI648" s="109"/>
      <c r="JJ648" s="109"/>
      <c r="JK648" s="109"/>
      <c r="JL648" s="109"/>
      <c r="JM648" s="109"/>
      <c r="JN648" s="109"/>
      <c r="JO648" s="109"/>
      <c r="JP648" s="109"/>
      <c r="JQ648" s="109"/>
      <c r="JR648" s="109"/>
      <c r="JS648" s="109"/>
      <c r="JT648" s="109"/>
      <c r="JU648" s="109"/>
      <c r="JV648" s="109"/>
      <c r="JW648" s="109"/>
      <c r="JX648" s="109"/>
      <c r="JY648" s="109"/>
      <c r="JZ648" s="109"/>
      <c r="KA648" s="109"/>
      <c r="KB648" s="109"/>
      <c r="KC648" s="109"/>
      <c r="KD648" s="109"/>
      <c r="KE648" s="109"/>
      <c r="KF648" s="109"/>
      <c r="KG648" s="109"/>
      <c r="KH648" s="109"/>
      <c r="KI648" s="109"/>
      <c r="KJ648" s="109"/>
      <c r="KK648" s="109"/>
      <c r="KL648" s="109"/>
      <c r="KM648" s="109"/>
      <c r="KN648" s="109"/>
      <c r="KO648" s="109"/>
      <c r="KP648" s="109"/>
      <c r="KQ648" s="109"/>
      <c r="KR648" s="109"/>
      <c r="KS648" s="109"/>
      <c r="KT648" s="109"/>
      <c r="KU648" s="109"/>
      <c r="KV648" s="109"/>
      <c r="KW648" s="109"/>
      <c r="KX648" s="109"/>
      <c r="KY648" s="109"/>
      <c r="KZ648" s="109"/>
      <c r="LA648" s="109"/>
      <c r="LB648" s="109"/>
      <c r="LC648" s="109"/>
      <c r="LD648" s="109"/>
      <c r="LE648" s="109"/>
      <c r="LF648" s="109"/>
      <c r="LG648" s="109"/>
      <c r="LH648" s="109"/>
      <c r="LI648" s="109"/>
      <c r="LJ648" s="109"/>
      <c r="LK648" s="109"/>
      <c r="LL648" s="109"/>
      <c r="LM648" s="109"/>
      <c r="LN648" s="109"/>
      <c r="LO648" s="109"/>
      <c r="LP648" s="109"/>
      <c r="LQ648" s="109"/>
      <c r="LR648" s="109"/>
      <c r="LS648" s="109"/>
      <c r="LT648" s="109"/>
      <c r="LU648" s="109"/>
      <c r="LV648" s="109"/>
      <c r="LW648" s="109"/>
      <c r="LX648" s="109"/>
      <c r="LY648" s="109"/>
      <c r="LZ648" s="109"/>
      <c r="MA648" s="109"/>
      <c r="MB648" s="109"/>
      <c r="MC648" s="109"/>
      <c r="MD648" s="109"/>
      <c r="ME648" s="109"/>
      <c r="MF648" s="109"/>
      <c r="MG648" s="109"/>
      <c r="MH648" s="109"/>
      <c r="MI648" s="109"/>
      <c r="MJ648" s="109"/>
      <c r="MK648" s="109"/>
      <c r="ML648" s="109"/>
      <c r="MM648" s="109"/>
      <c r="MN648" s="109"/>
      <c r="MO648" s="109"/>
      <c r="MP648" s="109"/>
      <c r="MQ648" s="109"/>
      <c r="MR648" s="109"/>
      <c r="MS648" s="109"/>
      <c r="MT648" s="109"/>
      <c r="MU648" s="109"/>
      <c r="MV648" s="109"/>
      <c r="MW648" s="109"/>
      <c r="MX648" s="109"/>
      <c r="MY648" s="109"/>
      <c r="MZ648" s="109"/>
      <c r="NA648" s="109"/>
      <c r="NB648" s="109"/>
      <c r="NC648" s="109"/>
      <c r="ND648" s="109"/>
      <c r="NE648" s="109"/>
      <c r="NF648" s="109"/>
      <c r="NG648" s="109"/>
      <c r="NH648" s="109"/>
      <c r="NI648" s="109"/>
      <c r="NJ648" s="109"/>
      <c r="NK648" s="109"/>
      <c r="NL648" s="109"/>
      <c r="NM648" s="109"/>
      <c r="NN648" s="109"/>
      <c r="NO648" s="109"/>
      <c r="NP648" s="109"/>
      <c r="NQ648" s="109"/>
      <c r="NR648" s="109"/>
      <c r="NS648" s="109"/>
      <c r="NT648" s="109"/>
      <c r="NU648" s="109"/>
      <c r="NV648" s="109"/>
      <c r="NW648" s="109"/>
      <c r="NX648" s="109"/>
      <c r="NY648" s="109"/>
      <c r="NZ648" s="109"/>
      <c r="OA648" s="109"/>
      <c r="OB648" s="109"/>
      <c r="OC648" s="109"/>
      <c r="OD648" s="109"/>
      <c r="OE648" s="109"/>
      <c r="OF648" s="109"/>
      <c r="OG648" s="109"/>
      <c r="OH648" s="109"/>
      <c r="OI648" s="109"/>
      <c r="OJ648" s="109"/>
      <c r="OK648" s="109"/>
      <c r="OL648" s="109"/>
      <c r="OM648" s="109"/>
      <c r="ON648" s="109"/>
      <c r="OO648" s="109"/>
      <c r="OP648" s="109"/>
      <c r="OQ648" s="109"/>
      <c r="OR648" s="109"/>
      <c r="OS648" s="109"/>
      <c r="OT648" s="109"/>
      <c r="OU648" s="109"/>
      <c r="OV648" s="109"/>
      <c r="OW648" s="109">
        <v>50</v>
      </c>
      <c r="OX648" s="109"/>
      <c r="OY648" s="109"/>
      <c r="OZ648" s="109"/>
      <c r="PA648" s="109"/>
      <c r="PB648" s="109">
        <v>11</v>
      </c>
      <c r="PC648" s="109"/>
      <c r="PD648" s="109"/>
      <c r="PE648" s="109"/>
      <c r="PF648" s="109"/>
      <c r="PG648" s="109"/>
      <c r="PH648" s="109"/>
      <c r="PI648" s="109"/>
      <c r="PJ648" s="109"/>
      <c r="PK648" s="109"/>
      <c r="PL648" s="109"/>
      <c r="PM648" s="109"/>
      <c r="PN648" s="109"/>
      <c r="PO648" s="109"/>
      <c r="PP648" s="109"/>
      <c r="PQ648" s="109"/>
      <c r="PR648" s="109"/>
      <c r="PS648" s="109"/>
      <c r="PT648" s="109"/>
      <c r="PU648" s="109"/>
      <c r="PV648" s="109"/>
      <c r="PW648" s="109"/>
      <c r="PX648" s="109"/>
      <c r="PY648" s="109"/>
      <c r="PZ648" s="109"/>
      <c r="QA648" s="109"/>
      <c r="QB648" s="109"/>
      <c r="QC648" s="109"/>
      <c r="QD648" s="109"/>
      <c r="QE648" s="109"/>
      <c r="QF648" s="109"/>
      <c r="QG648" s="109"/>
      <c r="QH648" s="109"/>
      <c r="QI648" s="109"/>
      <c r="QJ648" s="109"/>
      <c r="QK648" s="23">
        <f t="shared" si="9"/>
        <v>66</v>
      </c>
      <c r="QL648" s="125"/>
      <c r="QM648" s="125"/>
      <c r="QN648" s="125"/>
      <c r="QO648" s="125"/>
      <c r="QP648" s="125"/>
      <c r="QQ648" s="125"/>
      <c r="QR648" s="125"/>
    </row>
    <row r="649" spans="1:460" s="5" customFormat="1" ht="12.75" customHeight="1" x14ac:dyDescent="0.2">
      <c r="A649" s="52">
        <v>44813</v>
      </c>
      <c r="B649" s="90" t="s">
        <v>493</v>
      </c>
      <c r="C649" s="107"/>
      <c r="D649" s="107"/>
      <c r="E649" s="108"/>
      <c r="F649" s="108"/>
      <c r="G649" s="108"/>
      <c r="H649" s="108"/>
      <c r="I649" s="108"/>
      <c r="J649" s="108"/>
      <c r="K649" s="108"/>
      <c r="L649" s="108"/>
      <c r="M649" s="108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 s="109"/>
      <c r="BD649" s="109"/>
      <c r="BE649" s="109"/>
      <c r="BF649" s="109"/>
      <c r="BG649" s="109"/>
      <c r="BH649" s="109"/>
      <c r="BI649" s="109"/>
      <c r="BJ649" s="109"/>
      <c r="BK649" s="109"/>
      <c r="BL649" s="109"/>
      <c r="BM649" s="109"/>
      <c r="BN649" s="109"/>
      <c r="BO649" s="109"/>
      <c r="BP649" s="109"/>
      <c r="BQ649" s="109"/>
      <c r="BR649" s="109"/>
      <c r="BS649" s="109"/>
      <c r="BT649" s="109"/>
      <c r="BU649" s="109"/>
      <c r="BV649" s="109"/>
      <c r="BW649" s="109"/>
      <c r="BX649" s="109"/>
      <c r="BY649" s="109"/>
      <c r="BZ649" s="109"/>
      <c r="CA649" s="109"/>
      <c r="CB649" s="109"/>
      <c r="CC649" s="109">
        <v>20</v>
      </c>
      <c r="CD649" s="109"/>
      <c r="CE649" s="109"/>
      <c r="CF649" s="109"/>
      <c r="CG649" s="109"/>
      <c r="CH649" s="109"/>
      <c r="CI649" s="109"/>
      <c r="CJ649" s="109"/>
      <c r="CK649" s="109"/>
      <c r="CL649" s="109"/>
      <c r="CM649" s="109"/>
      <c r="CN649" s="109"/>
      <c r="CO649" s="109"/>
      <c r="CP649" s="109"/>
      <c r="CQ649" s="109"/>
      <c r="CR649" s="109"/>
      <c r="CS649" s="109"/>
      <c r="CT649" s="109"/>
      <c r="CU649" s="109"/>
      <c r="CV649" s="109"/>
      <c r="CW649" s="109"/>
      <c r="CX649" s="109"/>
      <c r="CY649" s="109"/>
      <c r="CZ649" s="109"/>
      <c r="DA649" s="109"/>
      <c r="DB649" s="109"/>
      <c r="DC649" s="109"/>
      <c r="DD649" s="109"/>
      <c r="DE649" s="109"/>
      <c r="DF649" s="109"/>
      <c r="DG649" s="109"/>
      <c r="DH649" s="109"/>
      <c r="DI649" s="109"/>
      <c r="DJ649" s="109"/>
      <c r="DK649" s="109"/>
      <c r="DL649" s="109"/>
      <c r="DM649" s="109"/>
      <c r="DN649" s="109"/>
      <c r="DO649" s="109"/>
      <c r="DP649" s="109"/>
      <c r="DQ649" s="109"/>
      <c r="DR649" s="109"/>
      <c r="DS649" s="109"/>
      <c r="DT649" s="109"/>
      <c r="DU649" s="109"/>
      <c r="DV649" s="109"/>
      <c r="DW649" s="109"/>
      <c r="DX649" s="109"/>
      <c r="DY649" s="109"/>
      <c r="DZ649" s="109"/>
      <c r="EA649" s="109"/>
      <c r="EB649" s="109"/>
      <c r="EC649" s="109"/>
      <c r="ED649" s="109"/>
      <c r="EE649" s="109"/>
      <c r="EF649" s="109"/>
      <c r="EG649" s="109"/>
      <c r="EH649" s="109"/>
      <c r="EI649" s="109"/>
      <c r="EJ649" s="109"/>
      <c r="EK649" s="109"/>
      <c r="EL649" s="109"/>
      <c r="EM649" s="109"/>
      <c r="EN649" s="109"/>
      <c r="EO649" s="109"/>
      <c r="EP649" s="109"/>
      <c r="EQ649" s="109"/>
      <c r="ER649" s="109"/>
      <c r="ES649" s="109"/>
      <c r="ET649" s="109"/>
      <c r="EU649" s="109"/>
      <c r="EV649" s="109"/>
      <c r="EW649" s="109"/>
      <c r="EX649" s="109"/>
      <c r="EY649" s="109"/>
      <c r="EZ649" s="109"/>
      <c r="FA649" s="109"/>
      <c r="FB649" s="109"/>
      <c r="FC649" s="109"/>
      <c r="FD649" s="109"/>
      <c r="FE649" s="109"/>
      <c r="FF649" s="109"/>
      <c r="FG649" s="109"/>
      <c r="FH649" s="109"/>
      <c r="FI649" s="109"/>
      <c r="FJ649" s="109"/>
      <c r="FK649" s="109"/>
      <c r="FL649" s="109"/>
      <c r="FM649" s="109"/>
      <c r="FN649" s="109"/>
      <c r="FO649" s="109"/>
      <c r="FP649" s="109"/>
      <c r="FQ649" s="109"/>
      <c r="FR649" s="109"/>
      <c r="FS649" s="109"/>
      <c r="FT649" s="109"/>
      <c r="FU649" s="109"/>
      <c r="FV649" s="109"/>
      <c r="FW649" s="109"/>
      <c r="FX649" s="109"/>
      <c r="FY649" s="109"/>
      <c r="FZ649" s="109"/>
      <c r="GA649" s="109"/>
      <c r="GB649" s="109"/>
      <c r="GC649" s="109"/>
      <c r="GD649" s="109"/>
      <c r="GE649" s="109"/>
      <c r="GF649" s="109"/>
      <c r="GG649" s="109"/>
      <c r="GH649" s="109"/>
      <c r="GI649" s="109"/>
      <c r="GJ649" s="109"/>
      <c r="GK649" s="109"/>
      <c r="GL649" s="109"/>
      <c r="GM649" s="109"/>
      <c r="GN649" s="109"/>
      <c r="GO649" s="109"/>
      <c r="GP649" s="109"/>
      <c r="GQ649" s="109"/>
      <c r="GR649" s="109"/>
      <c r="GS649" s="109"/>
      <c r="GT649" s="109"/>
      <c r="GU649" s="109"/>
      <c r="GV649" s="109"/>
      <c r="GW649" s="109"/>
      <c r="GX649" s="109"/>
      <c r="GY649" s="109"/>
      <c r="GZ649" s="109"/>
      <c r="HA649" s="109"/>
      <c r="HB649" s="109"/>
      <c r="HC649" s="109"/>
      <c r="HD649" s="109"/>
      <c r="HE649" s="109"/>
      <c r="HF649" s="109"/>
      <c r="HG649" s="109"/>
      <c r="HH649" s="109"/>
      <c r="HI649" s="109"/>
      <c r="HJ649" s="109"/>
      <c r="HK649" s="109"/>
      <c r="HL649" s="109"/>
      <c r="HM649" s="109"/>
      <c r="HN649" s="109"/>
      <c r="HO649" s="109"/>
      <c r="HP649" s="109"/>
      <c r="HQ649" s="109"/>
      <c r="HR649" s="109"/>
      <c r="HS649" s="109"/>
      <c r="HT649" s="109"/>
      <c r="HU649" s="109"/>
      <c r="HV649" s="109"/>
      <c r="HW649" s="109"/>
      <c r="HX649" s="109"/>
      <c r="HY649" s="109"/>
      <c r="HZ649" s="109"/>
      <c r="IA649" s="109"/>
      <c r="IB649" s="109"/>
      <c r="IC649" s="109"/>
      <c r="ID649" s="109"/>
      <c r="IE649" s="109"/>
      <c r="IF649" s="109"/>
      <c r="IG649" s="109"/>
      <c r="IH649" s="109"/>
      <c r="II649" s="109"/>
      <c r="IJ649" s="109"/>
      <c r="IK649" s="109"/>
      <c r="IL649" s="109"/>
      <c r="IM649" s="109"/>
      <c r="IN649" s="109"/>
      <c r="IO649" s="109"/>
      <c r="IP649" s="109"/>
      <c r="IQ649" s="109"/>
      <c r="IR649" s="109"/>
      <c r="IS649" s="109"/>
      <c r="IT649" s="109"/>
      <c r="IU649" s="109"/>
      <c r="IV649" s="109"/>
      <c r="IW649" s="109"/>
      <c r="IX649" s="109"/>
      <c r="IY649" s="109"/>
      <c r="IZ649" s="109"/>
      <c r="JA649" s="109"/>
      <c r="JB649" s="109"/>
      <c r="JC649" s="109"/>
      <c r="JD649" s="109"/>
      <c r="JE649" s="109"/>
      <c r="JF649" s="109"/>
      <c r="JG649" s="109"/>
      <c r="JH649" s="109"/>
      <c r="JI649" s="109"/>
      <c r="JJ649" s="109"/>
      <c r="JK649" s="109"/>
      <c r="JL649" s="109"/>
      <c r="JM649" s="109"/>
      <c r="JN649" s="109"/>
      <c r="JO649" s="109"/>
      <c r="JP649" s="109"/>
      <c r="JQ649" s="109"/>
      <c r="JR649" s="109"/>
      <c r="JS649" s="109"/>
      <c r="JT649" s="109"/>
      <c r="JU649" s="109"/>
      <c r="JV649" s="109"/>
      <c r="JW649" s="109"/>
      <c r="JX649" s="109"/>
      <c r="JY649" s="109"/>
      <c r="JZ649" s="109"/>
      <c r="KA649" s="109"/>
      <c r="KB649" s="109"/>
      <c r="KC649" s="109"/>
      <c r="KD649" s="109"/>
      <c r="KE649" s="109"/>
      <c r="KF649" s="109"/>
      <c r="KG649" s="109"/>
      <c r="KH649" s="109"/>
      <c r="KI649" s="109"/>
      <c r="KJ649" s="109"/>
      <c r="KK649" s="109"/>
      <c r="KL649" s="109"/>
      <c r="KM649" s="109"/>
      <c r="KN649" s="109"/>
      <c r="KO649" s="109"/>
      <c r="KP649" s="109"/>
      <c r="KQ649" s="109"/>
      <c r="KR649" s="109"/>
      <c r="KS649" s="109"/>
      <c r="KT649" s="109"/>
      <c r="KU649" s="109"/>
      <c r="KV649" s="109"/>
      <c r="KW649" s="109"/>
      <c r="KX649" s="109"/>
      <c r="KY649" s="109"/>
      <c r="KZ649" s="109"/>
      <c r="LA649" s="109"/>
      <c r="LB649" s="109"/>
      <c r="LC649" s="109"/>
      <c r="LD649" s="109"/>
      <c r="LE649" s="109"/>
      <c r="LF649" s="109"/>
      <c r="LG649" s="109"/>
      <c r="LH649" s="109"/>
      <c r="LI649" s="109"/>
      <c r="LJ649" s="109"/>
      <c r="LK649" s="109"/>
      <c r="LL649" s="109"/>
      <c r="LM649" s="109"/>
      <c r="LN649" s="109"/>
      <c r="LO649" s="109"/>
      <c r="LP649" s="109"/>
      <c r="LQ649" s="109"/>
      <c r="LR649" s="109"/>
      <c r="LS649" s="109"/>
      <c r="LT649" s="109"/>
      <c r="LU649" s="109"/>
      <c r="LV649" s="109"/>
      <c r="LW649" s="109"/>
      <c r="LX649" s="109"/>
      <c r="LY649" s="109"/>
      <c r="LZ649" s="109"/>
      <c r="MA649" s="109"/>
      <c r="MB649" s="109"/>
      <c r="MC649" s="109"/>
      <c r="MD649" s="109"/>
      <c r="ME649" s="109"/>
      <c r="MF649" s="109"/>
      <c r="MG649" s="109"/>
      <c r="MH649" s="109"/>
      <c r="MI649" s="109"/>
      <c r="MJ649" s="109"/>
      <c r="MK649" s="109"/>
      <c r="ML649" s="109"/>
      <c r="MM649" s="109"/>
      <c r="MN649" s="109"/>
      <c r="MO649" s="109"/>
      <c r="MP649" s="109"/>
      <c r="MQ649" s="109"/>
      <c r="MR649" s="109"/>
      <c r="MS649" s="109"/>
      <c r="MT649" s="109"/>
      <c r="MU649" s="109"/>
      <c r="MV649" s="109"/>
      <c r="MW649" s="109"/>
      <c r="MX649" s="109"/>
      <c r="MY649" s="109"/>
      <c r="MZ649" s="109"/>
      <c r="NA649" s="109"/>
      <c r="NB649" s="109"/>
      <c r="NC649" s="109"/>
      <c r="ND649" s="109"/>
      <c r="NE649" s="109"/>
      <c r="NF649" s="109"/>
      <c r="NG649" s="109"/>
      <c r="NH649" s="109"/>
      <c r="NI649" s="109"/>
      <c r="NJ649" s="109"/>
      <c r="NK649" s="109"/>
      <c r="NL649" s="109"/>
      <c r="NM649" s="109"/>
      <c r="NN649" s="109"/>
      <c r="NO649" s="109"/>
      <c r="NP649" s="109"/>
      <c r="NQ649" s="109"/>
      <c r="NR649" s="109"/>
      <c r="NS649" s="109"/>
      <c r="NT649" s="109"/>
      <c r="NU649" s="109"/>
      <c r="NV649" s="109"/>
      <c r="NW649" s="109"/>
      <c r="NX649" s="109"/>
      <c r="NY649" s="109"/>
      <c r="NZ649" s="109"/>
      <c r="OA649" s="109"/>
      <c r="OB649" s="109"/>
      <c r="OC649" s="109"/>
      <c r="OD649" s="109"/>
      <c r="OE649" s="109"/>
      <c r="OF649" s="109"/>
      <c r="OG649" s="109"/>
      <c r="OH649" s="109"/>
      <c r="OI649" s="109"/>
      <c r="OJ649" s="109"/>
      <c r="OK649" s="109"/>
      <c r="OL649" s="109"/>
      <c r="OM649" s="109"/>
      <c r="ON649" s="109"/>
      <c r="OO649" s="109"/>
      <c r="OP649" s="109"/>
      <c r="OQ649" s="109"/>
      <c r="OR649" s="109"/>
      <c r="OS649" s="109"/>
      <c r="OT649" s="109"/>
      <c r="OU649" s="109"/>
      <c r="OV649" s="109"/>
      <c r="OW649" s="109"/>
      <c r="OX649" s="109"/>
      <c r="OY649" s="109"/>
      <c r="OZ649" s="109"/>
      <c r="PA649" s="109"/>
      <c r="PB649" s="109"/>
      <c r="PC649" s="109"/>
      <c r="PD649" s="109"/>
      <c r="PE649" s="109"/>
      <c r="PF649" s="109"/>
      <c r="PG649" s="109"/>
      <c r="PH649" s="109"/>
      <c r="PI649" s="109"/>
      <c r="PJ649" s="109"/>
      <c r="PK649" s="109"/>
      <c r="PL649" s="109"/>
      <c r="PM649" s="109"/>
      <c r="PN649" s="109"/>
      <c r="PO649" s="109"/>
      <c r="PP649" s="109"/>
      <c r="PQ649" s="109"/>
      <c r="PR649" s="109"/>
      <c r="PS649" s="109"/>
      <c r="PT649" s="109"/>
      <c r="PU649" s="109"/>
      <c r="PV649" s="109"/>
      <c r="PW649" s="109"/>
      <c r="PX649" s="109"/>
      <c r="PY649" s="109"/>
      <c r="PZ649" s="109"/>
      <c r="QA649" s="109"/>
      <c r="QB649" s="109"/>
      <c r="QC649" s="109"/>
      <c r="QD649" s="109"/>
      <c r="QE649" s="109"/>
      <c r="QF649" s="109"/>
      <c r="QG649" s="109"/>
      <c r="QH649" s="109"/>
      <c r="QI649" s="109"/>
      <c r="QJ649" s="109"/>
      <c r="QK649" s="23">
        <f t="shared" si="9"/>
        <v>20</v>
      </c>
      <c r="QL649" s="125"/>
      <c r="QM649" s="125"/>
      <c r="QN649" s="125"/>
      <c r="QO649" s="125"/>
      <c r="QP649" s="125"/>
      <c r="QQ649" s="125"/>
      <c r="QR649" s="125"/>
    </row>
    <row r="650" spans="1:460" s="5" customFormat="1" ht="12.75" customHeight="1" x14ac:dyDescent="0.2">
      <c r="A650" s="52">
        <v>44813</v>
      </c>
      <c r="B650" s="98" t="s">
        <v>75</v>
      </c>
      <c r="C650" s="107"/>
      <c r="D650" s="107"/>
      <c r="E650" s="108"/>
      <c r="F650" s="108"/>
      <c r="G650" s="108"/>
      <c r="H650" s="108"/>
      <c r="I650" s="108"/>
      <c r="J650" s="108"/>
      <c r="K650" s="108"/>
      <c r="L650" s="108"/>
      <c r="M650" s="108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 s="109"/>
      <c r="BD650" s="109"/>
      <c r="BE650" s="109"/>
      <c r="BF650" s="109"/>
      <c r="BG650" s="109"/>
      <c r="BH650" s="109"/>
      <c r="BI650" s="109"/>
      <c r="BJ650" s="109"/>
      <c r="BK650" s="109"/>
      <c r="BL650" s="109"/>
      <c r="BM650" s="109"/>
      <c r="BN650" s="109"/>
      <c r="BO650" s="109"/>
      <c r="BP650" s="109"/>
      <c r="BQ650" s="109"/>
      <c r="BR650" s="109"/>
      <c r="BS650" s="109"/>
      <c r="BT650" s="109"/>
      <c r="BU650" s="109"/>
      <c r="BV650" s="109"/>
      <c r="BW650" s="109"/>
      <c r="BX650" s="109"/>
      <c r="BY650" s="109">
        <v>80</v>
      </c>
      <c r="BZ650" s="109"/>
      <c r="CA650" s="109"/>
      <c r="CB650" s="109"/>
      <c r="CC650" s="109"/>
      <c r="CD650" s="109"/>
      <c r="CE650" s="109"/>
      <c r="CF650" s="109"/>
      <c r="CG650" s="109"/>
      <c r="CH650" s="109"/>
      <c r="CI650" s="109"/>
      <c r="CJ650" s="109"/>
      <c r="CK650" s="109"/>
      <c r="CL650" s="109"/>
      <c r="CM650" s="109"/>
      <c r="CN650" s="109"/>
      <c r="CO650" s="109"/>
      <c r="CP650" s="109"/>
      <c r="CQ650" s="109"/>
      <c r="CR650" s="109"/>
      <c r="CS650" s="109"/>
      <c r="CT650" s="109"/>
      <c r="CU650" s="109"/>
      <c r="CV650" s="109"/>
      <c r="CW650" s="109"/>
      <c r="CX650" s="109"/>
      <c r="CY650" s="109"/>
      <c r="CZ650" s="109"/>
      <c r="DA650" s="109"/>
      <c r="DB650" s="109"/>
      <c r="DC650" s="109"/>
      <c r="DD650" s="109"/>
      <c r="DE650" s="109"/>
      <c r="DF650" s="109"/>
      <c r="DG650" s="109"/>
      <c r="DH650" s="109"/>
      <c r="DI650" s="109"/>
      <c r="DJ650" s="109"/>
      <c r="DK650" s="109"/>
      <c r="DL650" s="109"/>
      <c r="DM650" s="109"/>
      <c r="DN650" s="109"/>
      <c r="DO650" s="109"/>
      <c r="DP650" s="109"/>
      <c r="DQ650" s="109"/>
      <c r="DR650" s="109"/>
      <c r="DS650" s="109"/>
      <c r="DT650" s="109"/>
      <c r="DU650" s="109"/>
      <c r="DV650" s="109"/>
      <c r="DW650" s="109"/>
      <c r="DX650" s="109"/>
      <c r="DY650" s="109"/>
      <c r="DZ650" s="109"/>
      <c r="EA650" s="109"/>
      <c r="EB650" s="109"/>
      <c r="EC650" s="109"/>
      <c r="ED650" s="109"/>
      <c r="EE650" s="109"/>
      <c r="EF650" s="109"/>
      <c r="EG650" s="109"/>
      <c r="EH650" s="109"/>
      <c r="EI650" s="109"/>
      <c r="EJ650" s="109"/>
      <c r="EK650" s="109"/>
      <c r="EL650" s="109"/>
      <c r="EM650" s="109"/>
      <c r="EN650" s="109"/>
      <c r="EO650" s="109"/>
      <c r="EP650" s="109"/>
      <c r="EQ650" s="109"/>
      <c r="ER650" s="109"/>
      <c r="ES650" s="109"/>
      <c r="ET650" s="109"/>
      <c r="EU650" s="109"/>
      <c r="EV650" s="109"/>
      <c r="EW650" s="109"/>
      <c r="EX650" s="109"/>
      <c r="EY650" s="109"/>
      <c r="EZ650" s="109"/>
      <c r="FA650" s="109"/>
      <c r="FB650" s="109"/>
      <c r="FC650" s="109"/>
      <c r="FD650" s="109"/>
      <c r="FE650" s="109"/>
      <c r="FF650" s="109"/>
      <c r="FG650" s="109"/>
      <c r="FH650" s="109"/>
      <c r="FI650" s="109"/>
      <c r="FJ650" s="109"/>
      <c r="FK650" s="109"/>
      <c r="FL650" s="109"/>
      <c r="FM650" s="109"/>
      <c r="FN650" s="109"/>
      <c r="FO650" s="109"/>
      <c r="FP650" s="109"/>
      <c r="FQ650" s="109"/>
      <c r="FR650" s="109"/>
      <c r="FS650" s="109"/>
      <c r="FT650" s="109"/>
      <c r="FU650" s="109"/>
      <c r="FV650" s="109"/>
      <c r="FW650" s="109"/>
      <c r="FX650" s="109"/>
      <c r="FY650" s="109"/>
      <c r="FZ650" s="109"/>
      <c r="GA650" s="109"/>
      <c r="GB650" s="109"/>
      <c r="GC650" s="109"/>
      <c r="GD650" s="109"/>
      <c r="GE650" s="109"/>
      <c r="GF650" s="109"/>
      <c r="GG650" s="109"/>
      <c r="GH650" s="109"/>
      <c r="GI650" s="109"/>
      <c r="GJ650" s="109"/>
      <c r="GK650" s="109"/>
      <c r="GL650" s="109"/>
      <c r="GM650" s="109"/>
      <c r="GN650" s="109"/>
      <c r="GO650" s="109"/>
      <c r="GP650" s="109"/>
      <c r="GQ650" s="109"/>
      <c r="GR650" s="109"/>
      <c r="GS650" s="109"/>
      <c r="GT650" s="109"/>
      <c r="GU650" s="109"/>
      <c r="GV650" s="109"/>
      <c r="GW650" s="109"/>
      <c r="GX650" s="109"/>
      <c r="GY650" s="109"/>
      <c r="GZ650" s="109"/>
      <c r="HA650" s="109"/>
      <c r="HB650" s="109"/>
      <c r="HC650" s="109"/>
      <c r="HD650" s="109"/>
      <c r="HE650" s="109"/>
      <c r="HF650" s="109"/>
      <c r="HG650" s="109"/>
      <c r="HH650" s="109"/>
      <c r="HI650" s="109"/>
      <c r="HJ650" s="109"/>
      <c r="HK650" s="109"/>
      <c r="HL650" s="109"/>
      <c r="HM650" s="109"/>
      <c r="HN650" s="109"/>
      <c r="HO650" s="109"/>
      <c r="HP650" s="109"/>
      <c r="HQ650" s="109"/>
      <c r="HR650" s="109"/>
      <c r="HS650" s="109"/>
      <c r="HT650" s="109"/>
      <c r="HU650" s="109"/>
      <c r="HV650" s="109"/>
      <c r="HW650" s="109"/>
      <c r="HX650" s="109"/>
      <c r="HY650" s="109"/>
      <c r="HZ650" s="109"/>
      <c r="IA650" s="109"/>
      <c r="IB650" s="109"/>
      <c r="IC650" s="109"/>
      <c r="ID650" s="109"/>
      <c r="IE650" s="109"/>
      <c r="IF650" s="109"/>
      <c r="IG650" s="109"/>
      <c r="IH650" s="109"/>
      <c r="II650" s="109"/>
      <c r="IJ650" s="109"/>
      <c r="IK650" s="109"/>
      <c r="IL650" s="109"/>
      <c r="IM650" s="109"/>
      <c r="IN650" s="109"/>
      <c r="IO650" s="109"/>
      <c r="IP650" s="109"/>
      <c r="IQ650" s="109"/>
      <c r="IR650" s="109"/>
      <c r="IS650" s="109"/>
      <c r="IT650" s="109"/>
      <c r="IU650" s="109"/>
      <c r="IV650" s="109"/>
      <c r="IW650" s="109"/>
      <c r="IX650" s="109"/>
      <c r="IY650" s="109"/>
      <c r="IZ650" s="109"/>
      <c r="JA650" s="109"/>
      <c r="JB650" s="109"/>
      <c r="JC650" s="109"/>
      <c r="JD650" s="109"/>
      <c r="JE650" s="109"/>
      <c r="JF650" s="109"/>
      <c r="JG650" s="109"/>
      <c r="JH650" s="109"/>
      <c r="JI650" s="109"/>
      <c r="JJ650" s="109"/>
      <c r="JK650" s="109"/>
      <c r="JL650" s="109"/>
      <c r="JM650" s="109"/>
      <c r="JN650" s="109"/>
      <c r="JO650" s="109"/>
      <c r="JP650" s="109"/>
      <c r="JQ650" s="109"/>
      <c r="JR650" s="109"/>
      <c r="JS650" s="109"/>
      <c r="JT650" s="109"/>
      <c r="JU650" s="109"/>
      <c r="JV650" s="109"/>
      <c r="JW650" s="109"/>
      <c r="JX650" s="109"/>
      <c r="JY650" s="109"/>
      <c r="JZ650" s="109"/>
      <c r="KA650" s="109"/>
      <c r="KB650" s="109"/>
      <c r="KC650" s="109"/>
      <c r="KD650" s="109"/>
      <c r="KE650" s="109"/>
      <c r="KF650" s="109"/>
      <c r="KG650" s="109"/>
      <c r="KH650" s="109"/>
      <c r="KI650" s="109"/>
      <c r="KJ650" s="109"/>
      <c r="KK650" s="109"/>
      <c r="KL650" s="109"/>
      <c r="KM650" s="109"/>
      <c r="KN650" s="109"/>
      <c r="KO650" s="109"/>
      <c r="KP650" s="109"/>
      <c r="KQ650" s="109"/>
      <c r="KR650" s="109"/>
      <c r="KS650" s="109"/>
      <c r="KT650" s="109"/>
      <c r="KU650" s="109"/>
      <c r="KV650" s="109"/>
      <c r="KW650" s="109"/>
      <c r="KX650" s="109"/>
      <c r="KY650" s="109"/>
      <c r="KZ650" s="109"/>
      <c r="LA650" s="109"/>
      <c r="LB650" s="109"/>
      <c r="LC650" s="109"/>
      <c r="LD650" s="109"/>
      <c r="LE650" s="109"/>
      <c r="LF650" s="109"/>
      <c r="LG650" s="109"/>
      <c r="LH650" s="109"/>
      <c r="LI650" s="109"/>
      <c r="LJ650" s="109"/>
      <c r="LK650" s="109"/>
      <c r="LL650" s="109"/>
      <c r="LM650" s="109"/>
      <c r="LN650" s="109"/>
      <c r="LO650" s="109"/>
      <c r="LP650" s="109"/>
      <c r="LQ650" s="109"/>
      <c r="LR650" s="109"/>
      <c r="LS650" s="109"/>
      <c r="LT650" s="109"/>
      <c r="LU650" s="109"/>
      <c r="LV650" s="109"/>
      <c r="LW650" s="109"/>
      <c r="LX650" s="109"/>
      <c r="LY650" s="109"/>
      <c r="LZ650" s="109"/>
      <c r="MA650" s="109"/>
      <c r="MB650" s="109"/>
      <c r="MC650" s="109"/>
      <c r="MD650" s="109"/>
      <c r="ME650" s="109"/>
      <c r="MF650" s="109"/>
      <c r="MG650" s="109"/>
      <c r="MH650" s="109"/>
      <c r="MI650" s="109"/>
      <c r="MJ650" s="109"/>
      <c r="MK650" s="109"/>
      <c r="ML650" s="109"/>
      <c r="MM650" s="109"/>
      <c r="MN650" s="109"/>
      <c r="MO650" s="109"/>
      <c r="MP650" s="109"/>
      <c r="MQ650" s="109"/>
      <c r="MR650" s="109"/>
      <c r="MS650" s="109"/>
      <c r="MT650" s="109"/>
      <c r="MU650" s="109"/>
      <c r="MV650" s="109"/>
      <c r="MW650" s="109"/>
      <c r="MX650" s="109"/>
      <c r="MY650" s="109"/>
      <c r="MZ650" s="109"/>
      <c r="NA650" s="109"/>
      <c r="NB650" s="109"/>
      <c r="NC650" s="109"/>
      <c r="ND650" s="109"/>
      <c r="NE650" s="109"/>
      <c r="NF650" s="109"/>
      <c r="NG650" s="109"/>
      <c r="NH650" s="109"/>
      <c r="NI650" s="109"/>
      <c r="NJ650" s="109"/>
      <c r="NK650" s="109"/>
      <c r="NL650" s="109"/>
      <c r="NM650" s="109"/>
      <c r="NN650" s="109"/>
      <c r="NO650" s="109"/>
      <c r="NP650" s="109"/>
      <c r="NQ650" s="109"/>
      <c r="NR650" s="109"/>
      <c r="NS650" s="109"/>
      <c r="NT650" s="109"/>
      <c r="NU650" s="109"/>
      <c r="NV650" s="109"/>
      <c r="NW650" s="109"/>
      <c r="NX650" s="109"/>
      <c r="NY650" s="109"/>
      <c r="NZ650" s="109"/>
      <c r="OA650" s="109"/>
      <c r="OB650" s="109"/>
      <c r="OC650" s="109"/>
      <c r="OD650" s="109"/>
      <c r="OE650" s="109"/>
      <c r="OF650" s="109"/>
      <c r="OG650" s="109"/>
      <c r="OH650" s="109"/>
      <c r="OI650" s="109"/>
      <c r="OJ650" s="109"/>
      <c r="OK650" s="109"/>
      <c r="OL650" s="109"/>
      <c r="OM650" s="109"/>
      <c r="ON650" s="109"/>
      <c r="OO650" s="109"/>
      <c r="OP650" s="109"/>
      <c r="OQ650" s="109"/>
      <c r="OR650" s="109"/>
      <c r="OS650" s="109"/>
      <c r="OT650" s="109"/>
      <c r="OU650" s="109"/>
      <c r="OV650" s="109"/>
      <c r="OW650" s="109"/>
      <c r="OX650" s="109"/>
      <c r="OY650" s="109"/>
      <c r="OZ650" s="109"/>
      <c r="PA650" s="109"/>
      <c r="PB650" s="109"/>
      <c r="PC650" s="109"/>
      <c r="PD650" s="109"/>
      <c r="PE650" s="109"/>
      <c r="PF650" s="109"/>
      <c r="PG650" s="109"/>
      <c r="PH650" s="109"/>
      <c r="PI650" s="109"/>
      <c r="PJ650" s="109"/>
      <c r="PK650" s="109"/>
      <c r="PL650" s="109"/>
      <c r="PM650" s="109"/>
      <c r="PN650" s="109"/>
      <c r="PO650" s="109"/>
      <c r="PP650" s="109"/>
      <c r="PQ650" s="109"/>
      <c r="PR650" s="109"/>
      <c r="PS650" s="109"/>
      <c r="PT650" s="109"/>
      <c r="PU650" s="109"/>
      <c r="PV650" s="109"/>
      <c r="PW650" s="109"/>
      <c r="PX650" s="109"/>
      <c r="PY650" s="109"/>
      <c r="PZ650" s="109"/>
      <c r="QA650" s="109"/>
      <c r="QB650" s="109"/>
      <c r="QC650" s="109"/>
      <c r="QD650" s="109"/>
      <c r="QE650" s="109"/>
      <c r="QF650" s="109"/>
      <c r="QG650" s="109"/>
      <c r="QH650" s="109"/>
      <c r="QI650" s="109"/>
      <c r="QJ650" s="109"/>
      <c r="QK650" s="23">
        <f t="shared" si="9"/>
        <v>80</v>
      </c>
      <c r="QL650" s="125"/>
      <c r="QM650" s="125"/>
      <c r="QN650" s="125"/>
      <c r="QO650" s="125"/>
      <c r="QP650" s="125"/>
      <c r="QQ650" s="125"/>
      <c r="QR650" s="125"/>
    </row>
    <row r="651" spans="1:460" s="5" customFormat="1" ht="12.75" customHeight="1" x14ac:dyDescent="0.2">
      <c r="A651" s="52">
        <v>44813</v>
      </c>
      <c r="B651" s="98" t="s">
        <v>75</v>
      </c>
      <c r="C651" s="107"/>
      <c r="D651" s="107"/>
      <c r="E651" s="108"/>
      <c r="F651" s="108"/>
      <c r="G651" s="108"/>
      <c r="H651" s="108"/>
      <c r="I651" s="108"/>
      <c r="J651" s="108"/>
      <c r="K651" s="108"/>
      <c r="L651" s="108"/>
      <c r="M651" s="108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 s="109"/>
      <c r="BD651" s="109"/>
      <c r="BE651" s="109"/>
      <c r="BF651" s="109"/>
      <c r="BG651" s="109"/>
      <c r="BH651" s="109"/>
      <c r="BI651" s="109"/>
      <c r="BJ651" s="109"/>
      <c r="BK651" s="109"/>
      <c r="BL651" s="109"/>
      <c r="BM651" s="109"/>
      <c r="BN651" s="109"/>
      <c r="BO651" s="109"/>
      <c r="BP651" s="109"/>
      <c r="BQ651" s="109"/>
      <c r="BR651" s="109"/>
      <c r="BS651" s="109"/>
      <c r="BT651" s="109"/>
      <c r="BU651" s="109"/>
      <c r="BV651" s="109"/>
      <c r="BW651" s="109"/>
      <c r="BX651" s="109"/>
      <c r="BY651" s="109"/>
      <c r="BZ651" s="109"/>
      <c r="CA651" s="109"/>
      <c r="CB651" s="109"/>
      <c r="CC651" s="109"/>
      <c r="CD651" s="109"/>
      <c r="CE651" s="109"/>
      <c r="CF651" s="109"/>
      <c r="CG651" s="109"/>
      <c r="CH651" s="109"/>
      <c r="CI651" s="109"/>
      <c r="CJ651" s="109"/>
      <c r="CK651" s="109"/>
      <c r="CL651" s="109"/>
      <c r="CM651" s="109"/>
      <c r="CN651" s="109"/>
      <c r="CO651" s="109"/>
      <c r="CP651" s="109"/>
      <c r="CQ651" s="109"/>
      <c r="CR651" s="109"/>
      <c r="CS651" s="109"/>
      <c r="CT651" s="109"/>
      <c r="CU651" s="109"/>
      <c r="CV651" s="109"/>
      <c r="CW651" s="109"/>
      <c r="CX651" s="109"/>
      <c r="CY651" s="109"/>
      <c r="CZ651" s="109"/>
      <c r="DA651" s="109"/>
      <c r="DB651" s="109"/>
      <c r="DC651" s="109"/>
      <c r="DD651" s="109"/>
      <c r="DE651" s="109"/>
      <c r="DF651" s="109"/>
      <c r="DG651" s="109"/>
      <c r="DH651" s="109"/>
      <c r="DI651" s="109"/>
      <c r="DJ651" s="109"/>
      <c r="DK651" s="109"/>
      <c r="DL651" s="109"/>
      <c r="DM651" s="109"/>
      <c r="DN651" s="109"/>
      <c r="DO651" s="109"/>
      <c r="DP651" s="109"/>
      <c r="DQ651" s="109"/>
      <c r="DR651" s="109"/>
      <c r="DS651" s="109"/>
      <c r="DT651" s="109"/>
      <c r="DU651" s="109"/>
      <c r="DV651" s="109"/>
      <c r="DW651" s="109"/>
      <c r="DX651" s="109"/>
      <c r="DY651" s="109"/>
      <c r="DZ651" s="109"/>
      <c r="EA651" s="109"/>
      <c r="EB651" s="109"/>
      <c r="EC651" s="109"/>
      <c r="ED651" s="109"/>
      <c r="EE651" s="109"/>
      <c r="EF651" s="109"/>
      <c r="EG651" s="109"/>
      <c r="EH651" s="109"/>
      <c r="EI651" s="109"/>
      <c r="EJ651" s="109"/>
      <c r="EK651" s="109"/>
      <c r="EL651" s="109"/>
      <c r="EM651" s="109"/>
      <c r="EN651" s="109"/>
      <c r="EO651" s="109"/>
      <c r="EP651" s="109"/>
      <c r="EQ651" s="109"/>
      <c r="ER651" s="109"/>
      <c r="ES651" s="109"/>
      <c r="ET651" s="109"/>
      <c r="EU651" s="109"/>
      <c r="EV651" s="109"/>
      <c r="EW651" s="109"/>
      <c r="EX651" s="109"/>
      <c r="EY651" s="109"/>
      <c r="EZ651" s="109"/>
      <c r="FA651" s="109"/>
      <c r="FB651" s="109"/>
      <c r="FC651" s="109"/>
      <c r="FD651" s="109"/>
      <c r="FE651" s="109"/>
      <c r="FF651" s="109"/>
      <c r="FG651" s="109"/>
      <c r="FH651" s="109"/>
      <c r="FI651" s="109"/>
      <c r="FJ651" s="109"/>
      <c r="FK651" s="109"/>
      <c r="FL651" s="109"/>
      <c r="FM651" s="109"/>
      <c r="FN651" s="109"/>
      <c r="FO651" s="109"/>
      <c r="FP651" s="109"/>
      <c r="FQ651" s="109"/>
      <c r="FR651" s="109"/>
      <c r="FS651" s="109"/>
      <c r="FT651" s="109"/>
      <c r="FU651" s="109"/>
      <c r="FV651" s="109"/>
      <c r="FW651" s="109"/>
      <c r="FX651" s="109"/>
      <c r="FY651" s="109"/>
      <c r="FZ651" s="109"/>
      <c r="GA651" s="109"/>
      <c r="GB651" s="109"/>
      <c r="GC651" s="109"/>
      <c r="GD651" s="109"/>
      <c r="GE651" s="109"/>
      <c r="GF651" s="109"/>
      <c r="GG651" s="109"/>
      <c r="GH651" s="109"/>
      <c r="GI651" s="109"/>
      <c r="GJ651" s="109"/>
      <c r="GK651" s="109"/>
      <c r="GL651" s="109"/>
      <c r="GM651" s="109"/>
      <c r="GN651" s="109"/>
      <c r="GO651" s="109"/>
      <c r="GP651" s="109"/>
      <c r="GQ651" s="109"/>
      <c r="GR651" s="109"/>
      <c r="GS651" s="109"/>
      <c r="GT651" s="109"/>
      <c r="GU651" s="109"/>
      <c r="GV651" s="109"/>
      <c r="GW651" s="109"/>
      <c r="GX651" s="109"/>
      <c r="GY651" s="109"/>
      <c r="GZ651" s="109"/>
      <c r="HA651" s="109"/>
      <c r="HB651" s="109"/>
      <c r="HC651" s="109"/>
      <c r="HD651" s="109"/>
      <c r="HE651" s="109"/>
      <c r="HF651" s="109"/>
      <c r="HG651" s="109"/>
      <c r="HH651" s="109"/>
      <c r="HI651" s="109"/>
      <c r="HJ651" s="109"/>
      <c r="HK651" s="109"/>
      <c r="HL651" s="109"/>
      <c r="HM651" s="109"/>
      <c r="HN651" s="109"/>
      <c r="HO651" s="109"/>
      <c r="HP651" s="109"/>
      <c r="HQ651" s="109"/>
      <c r="HR651" s="109"/>
      <c r="HS651" s="109"/>
      <c r="HT651" s="109"/>
      <c r="HU651" s="109"/>
      <c r="HV651" s="109"/>
      <c r="HW651" s="109"/>
      <c r="HX651" s="109"/>
      <c r="HY651" s="109"/>
      <c r="HZ651" s="109"/>
      <c r="IA651" s="109"/>
      <c r="IB651" s="109"/>
      <c r="IC651" s="109"/>
      <c r="ID651" s="109"/>
      <c r="IE651" s="109"/>
      <c r="IF651" s="109"/>
      <c r="IG651" s="109"/>
      <c r="IH651" s="109"/>
      <c r="II651" s="109"/>
      <c r="IJ651" s="109"/>
      <c r="IK651" s="109"/>
      <c r="IL651" s="109"/>
      <c r="IM651" s="109"/>
      <c r="IN651" s="109"/>
      <c r="IO651" s="109"/>
      <c r="IP651" s="109"/>
      <c r="IQ651" s="109"/>
      <c r="IR651" s="109"/>
      <c r="IS651" s="109"/>
      <c r="IT651" s="109"/>
      <c r="IU651" s="109"/>
      <c r="IV651" s="109"/>
      <c r="IW651" s="109"/>
      <c r="IX651" s="109"/>
      <c r="IY651" s="109"/>
      <c r="IZ651" s="109"/>
      <c r="JA651" s="109"/>
      <c r="JB651" s="109"/>
      <c r="JC651" s="109"/>
      <c r="JD651" s="109"/>
      <c r="JE651" s="109"/>
      <c r="JF651" s="109"/>
      <c r="JG651" s="109"/>
      <c r="JH651" s="109"/>
      <c r="JI651" s="109"/>
      <c r="JJ651" s="109"/>
      <c r="JK651" s="109"/>
      <c r="JL651" s="109"/>
      <c r="JM651" s="109"/>
      <c r="JN651" s="109"/>
      <c r="JO651" s="109"/>
      <c r="JP651" s="109"/>
      <c r="JQ651" s="109"/>
      <c r="JR651" s="109"/>
      <c r="JS651" s="109"/>
      <c r="JT651" s="109"/>
      <c r="JU651" s="109"/>
      <c r="JV651" s="109"/>
      <c r="JW651" s="109"/>
      <c r="JX651" s="109"/>
      <c r="JY651" s="109"/>
      <c r="JZ651" s="109"/>
      <c r="KA651" s="109"/>
      <c r="KB651" s="109"/>
      <c r="KC651" s="109"/>
      <c r="KD651" s="109"/>
      <c r="KE651" s="109"/>
      <c r="KF651" s="109"/>
      <c r="KG651" s="109"/>
      <c r="KH651" s="109"/>
      <c r="KI651" s="109"/>
      <c r="KJ651" s="109"/>
      <c r="KK651" s="109"/>
      <c r="KL651" s="109"/>
      <c r="KM651" s="109"/>
      <c r="KN651" s="109"/>
      <c r="KO651" s="109"/>
      <c r="KP651" s="109"/>
      <c r="KQ651" s="109"/>
      <c r="KR651" s="109"/>
      <c r="KS651" s="109"/>
      <c r="KT651" s="109"/>
      <c r="KU651" s="109"/>
      <c r="KV651" s="109"/>
      <c r="KW651" s="109"/>
      <c r="KX651" s="109"/>
      <c r="KY651" s="109"/>
      <c r="KZ651" s="109"/>
      <c r="LA651" s="109"/>
      <c r="LB651" s="109"/>
      <c r="LC651" s="109"/>
      <c r="LD651" s="109"/>
      <c r="LE651" s="109"/>
      <c r="LF651" s="109"/>
      <c r="LG651" s="109"/>
      <c r="LH651" s="109"/>
      <c r="LI651" s="109"/>
      <c r="LJ651" s="109"/>
      <c r="LK651" s="109"/>
      <c r="LL651" s="109"/>
      <c r="LM651" s="109"/>
      <c r="LN651" s="109"/>
      <c r="LO651" s="109"/>
      <c r="LP651" s="109"/>
      <c r="LQ651" s="109"/>
      <c r="LR651" s="109"/>
      <c r="LS651" s="109"/>
      <c r="LT651" s="109"/>
      <c r="LU651" s="109"/>
      <c r="LV651" s="109"/>
      <c r="LW651" s="109"/>
      <c r="LX651" s="109"/>
      <c r="LY651" s="109"/>
      <c r="LZ651" s="109"/>
      <c r="MA651" s="109"/>
      <c r="MB651" s="109"/>
      <c r="MC651" s="109"/>
      <c r="MD651" s="109"/>
      <c r="ME651" s="109"/>
      <c r="MF651" s="109"/>
      <c r="MG651" s="109"/>
      <c r="MH651" s="109"/>
      <c r="MI651" s="109"/>
      <c r="MJ651" s="109"/>
      <c r="MK651" s="109"/>
      <c r="ML651" s="109"/>
      <c r="MM651" s="109"/>
      <c r="MN651" s="109"/>
      <c r="MO651" s="109"/>
      <c r="MP651" s="109"/>
      <c r="MQ651" s="109"/>
      <c r="MR651" s="109"/>
      <c r="MS651" s="109"/>
      <c r="MT651" s="109"/>
      <c r="MU651" s="109"/>
      <c r="MV651" s="109"/>
      <c r="MW651" s="109"/>
      <c r="MX651" s="109"/>
      <c r="MY651" s="109"/>
      <c r="MZ651" s="109"/>
      <c r="NA651" s="109"/>
      <c r="NB651" s="109"/>
      <c r="NC651" s="109"/>
      <c r="ND651" s="109"/>
      <c r="NE651" s="109"/>
      <c r="NF651" s="109"/>
      <c r="NG651" s="109"/>
      <c r="NH651" s="109"/>
      <c r="NI651" s="109"/>
      <c r="NJ651" s="109"/>
      <c r="NK651" s="109"/>
      <c r="NL651" s="109"/>
      <c r="NM651" s="109"/>
      <c r="NN651" s="109"/>
      <c r="NO651" s="109"/>
      <c r="NP651" s="109"/>
      <c r="NQ651" s="109"/>
      <c r="NR651" s="109"/>
      <c r="NS651" s="109"/>
      <c r="NT651" s="109"/>
      <c r="NU651" s="109"/>
      <c r="NV651" s="109"/>
      <c r="NW651" s="109"/>
      <c r="NX651" s="109"/>
      <c r="NY651" s="109"/>
      <c r="NZ651" s="109"/>
      <c r="OA651" s="109"/>
      <c r="OB651" s="109"/>
      <c r="OC651" s="109"/>
      <c r="OD651" s="109"/>
      <c r="OE651" s="109"/>
      <c r="OF651" s="109"/>
      <c r="OG651" s="109"/>
      <c r="OH651" s="109"/>
      <c r="OI651" s="109"/>
      <c r="OJ651" s="109"/>
      <c r="OK651" s="109"/>
      <c r="OL651" s="109"/>
      <c r="OM651" s="109"/>
      <c r="ON651" s="109"/>
      <c r="OO651" s="109"/>
      <c r="OP651" s="109"/>
      <c r="OQ651" s="109"/>
      <c r="OR651" s="109"/>
      <c r="OS651" s="109"/>
      <c r="OT651" s="109"/>
      <c r="OU651" s="109"/>
      <c r="OV651" s="109"/>
      <c r="OW651" s="109"/>
      <c r="OX651" s="109"/>
      <c r="OY651" s="109"/>
      <c r="OZ651" s="109"/>
      <c r="PA651" s="109"/>
      <c r="PB651" s="109"/>
      <c r="PC651" s="109"/>
      <c r="PD651" s="109"/>
      <c r="PE651" s="109"/>
      <c r="PF651" s="109"/>
      <c r="PG651" s="109"/>
      <c r="PH651" s="109"/>
      <c r="PI651" s="109"/>
      <c r="PJ651" s="109"/>
      <c r="PK651" s="109"/>
      <c r="PL651" s="109"/>
      <c r="PM651" s="109"/>
      <c r="PN651" s="109"/>
      <c r="PO651" s="109"/>
      <c r="PP651" s="109"/>
      <c r="PQ651" s="109"/>
      <c r="PR651" s="109"/>
      <c r="PS651" s="109"/>
      <c r="PT651" s="109"/>
      <c r="PU651" s="109"/>
      <c r="PV651" s="109"/>
      <c r="PW651" s="109"/>
      <c r="PX651" s="109"/>
      <c r="PY651" s="109"/>
      <c r="PZ651" s="109"/>
      <c r="QA651" s="109"/>
      <c r="QB651" s="109"/>
      <c r="QC651" s="109"/>
      <c r="QD651" s="109"/>
      <c r="QE651" s="109"/>
      <c r="QF651" s="109"/>
      <c r="QG651" s="109">
        <v>25</v>
      </c>
      <c r="QH651" s="109"/>
      <c r="QI651" s="109"/>
      <c r="QJ651" s="109"/>
      <c r="QK651" s="23">
        <f t="shared" si="9"/>
        <v>25</v>
      </c>
      <c r="QL651" s="125"/>
      <c r="QM651" s="125"/>
      <c r="QN651" s="125"/>
      <c r="QO651" s="125"/>
      <c r="QP651" s="125"/>
      <c r="QQ651" s="125"/>
      <c r="QR651" s="125"/>
    </row>
    <row r="652" spans="1:460" s="5" customFormat="1" ht="12.75" customHeight="1" x14ac:dyDescent="0.2">
      <c r="A652" s="52">
        <v>44816</v>
      </c>
      <c r="B652" s="98" t="s">
        <v>283</v>
      </c>
      <c r="C652" s="107"/>
      <c r="D652" s="107">
        <v>20</v>
      </c>
      <c r="E652" s="108">
        <v>20</v>
      </c>
      <c r="F652" s="108"/>
      <c r="G652" s="108"/>
      <c r="H652" s="108"/>
      <c r="I652" s="108"/>
      <c r="J652" s="108"/>
      <c r="K652" s="108"/>
      <c r="L652" s="108"/>
      <c r="M652" s="108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 s="109"/>
      <c r="BD652" s="109"/>
      <c r="BE652" s="109"/>
      <c r="BF652" s="109"/>
      <c r="BG652" s="109"/>
      <c r="BH652" s="109"/>
      <c r="BI652" s="109"/>
      <c r="BJ652" s="109"/>
      <c r="BK652" s="109"/>
      <c r="BL652" s="109"/>
      <c r="BM652" s="109"/>
      <c r="BN652" s="109"/>
      <c r="BO652" s="109">
        <v>10</v>
      </c>
      <c r="BP652" s="109"/>
      <c r="BQ652" s="109"/>
      <c r="BR652" s="109"/>
      <c r="BS652" s="109">
        <v>10</v>
      </c>
      <c r="BT652" s="109"/>
      <c r="BU652" s="109"/>
      <c r="BV652" s="109"/>
      <c r="BW652" s="109"/>
      <c r="BX652" s="109"/>
      <c r="BY652" s="109"/>
      <c r="BZ652" s="109"/>
      <c r="CA652" s="109"/>
      <c r="CB652" s="109"/>
      <c r="CC652" s="109"/>
      <c r="CD652" s="109"/>
      <c r="CE652" s="109"/>
      <c r="CF652" s="109"/>
      <c r="CG652" s="109"/>
      <c r="CH652" s="109"/>
      <c r="CI652" s="109"/>
      <c r="CJ652" s="109"/>
      <c r="CK652" s="109"/>
      <c r="CL652" s="109"/>
      <c r="CM652" s="109"/>
      <c r="CN652" s="109"/>
      <c r="CO652" s="109"/>
      <c r="CP652" s="109"/>
      <c r="CQ652" s="109"/>
      <c r="CR652" s="109"/>
      <c r="CS652" s="109"/>
      <c r="CT652" s="109"/>
      <c r="CU652" s="109"/>
      <c r="CV652" s="109"/>
      <c r="CW652" s="109"/>
      <c r="CX652" s="109"/>
      <c r="CY652" s="109"/>
      <c r="CZ652" s="109"/>
      <c r="DA652" s="109"/>
      <c r="DB652" s="109"/>
      <c r="DC652" s="109"/>
      <c r="DD652" s="109"/>
      <c r="DE652" s="109"/>
      <c r="DF652" s="109"/>
      <c r="DG652" s="109"/>
      <c r="DH652" s="109"/>
      <c r="DI652" s="109"/>
      <c r="DJ652" s="109"/>
      <c r="DK652" s="109"/>
      <c r="DL652" s="109">
        <v>10</v>
      </c>
      <c r="DM652" s="109"/>
      <c r="DN652" s="109"/>
      <c r="DO652" s="109"/>
      <c r="DP652" s="109"/>
      <c r="DQ652" s="109"/>
      <c r="DR652" s="109"/>
      <c r="DS652" s="109"/>
      <c r="DT652" s="109"/>
      <c r="DU652" s="109">
        <v>30</v>
      </c>
      <c r="DV652" s="109"/>
      <c r="DW652" s="109"/>
      <c r="DX652" s="109"/>
      <c r="DY652" s="109"/>
      <c r="DZ652" s="109"/>
      <c r="EA652" s="109"/>
      <c r="EB652" s="109"/>
      <c r="EC652" s="109"/>
      <c r="ED652" s="109"/>
      <c r="EE652" s="109"/>
      <c r="EF652" s="109"/>
      <c r="EG652" s="109"/>
      <c r="EH652" s="109"/>
      <c r="EI652" s="109"/>
      <c r="EJ652" s="109"/>
      <c r="EK652" s="109"/>
      <c r="EL652" s="109"/>
      <c r="EM652" s="109"/>
      <c r="EN652" s="109"/>
      <c r="EO652" s="109"/>
      <c r="EP652" s="109"/>
      <c r="EQ652" s="109"/>
      <c r="ER652" s="109"/>
      <c r="ES652" s="109"/>
      <c r="ET652" s="109"/>
      <c r="EU652" s="109"/>
      <c r="EV652" s="109"/>
      <c r="EW652" s="109"/>
      <c r="EX652" s="109"/>
      <c r="EY652" s="109"/>
      <c r="EZ652" s="109"/>
      <c r="FA652" s="109"/>
      <c r="FB652" s="109"/>
      <c r="FC652" s="109"/>
      <c r="FD652" s="109"/>
      <c r="FE652" s="109"/>
      <c r="FF652" s="109"/>
      <c r="FG652" s="109"/>
      <c r="FH652" s="109"/>
      <c r="FI652" s="109"/>
      <c r="FJ652" s="109"/>
      <c r="FK652" s="109"/>
      <c r="FL652" s="109"/>
      <c r="FM652" s="109"/>
      <c r="FN652" s="109"/>
      <c r="FO652" s="109"/>
      <c r="FP652" s="109"/>
      <c r="FQ652" s="109"/>
      <c r="FR652" s="109"/>
      <c r="FS652" s="109"/>
      <c r="FT652" s="109"/>
      <c r="FU652" s="109"/>
      <c r="FV652" s="109"/>
      <c r="FW652" s="109"/>
      <c r="FX652" s="109"/>
      <c r="FY652" s="109"/>
      <c r="FZ652" s="109"/>
      <c r="GA652" s="109"/>
      <c r="GB652" s="109"/>
      <c r="GC652" s="109">
        <v>40</v>
      </c>
      <c r="GD652" s="109"/>
      <c r="GE652" s="109"/>
      <c r="GF652" s="109"/>
      <c r="GG652" s="109"/>
      <c r="GH652" s="109"/>
      <c r="GI652" s="109"/>
      <c r="GJ652" s="109"/>
      <c r="GK652" s="109"/>
      <c r="GL652" s="109"/>
      <c r="GM652" s="109"/>
      <c r="GN652" s="109"/>
      <c r="GO652" s="109"/>
      <c r="GP652" s="109"/>
      <c r="GQ652" s="109"/>
      <c r="GR652" s="109"/>
      <c r="GS652" s="109"/>
      <c r="GT652" s="109"/>
      <c r="GU652" s="109"/>
      <c r="GV652" s="109"/>
      <c r="GW652" s="109"/>
      <c r="GX652" s="109"/>
      <c r="GY652" s="109"/>
      <c r="GZ652" s="109"/>
      <c r="HA652" s="109"/>
      <c r="HB652" s="109"/>
      <c r="HC652" s="109"/>
      <c r="HD652" s="109"/>
      <c r="HE652" s="109"/>
      <c r="HF652" s="109"/>
      <c r="HG652" s="109"/>
      <c r="HH652" s="109"/>
      <c r="HI652" s="109"/>
      <c r="HJ652" s="109"/>
      <c r="HK652" s="109"/>
      <c r="HL652" s="109"/>
      <c r="HM652" s="109"/>
      <c r="HN652" s="109"/>
      <c r="HO652" s="109"/>
      <c r="HP652" s="109"/>
      <c r="HQ652" s="109"/>
      <c r="HR652" s="109"/>
      <c r="HS652" s="109"/>
      <c r="HT652" s="109"/>
      <c r="HU652" s="109"/>
      <c r="HV652" s="109">
        <v>20</v>
      </c>
      <c r="HW652" s="109"/>
      <c r="HX652" s="109"/>
      <c r="HY652" s="109"/>
      <c r="HZ652" s="109"/>
      <c r="IA652" s="109"/>
      <c r="IB652" s="109"/>
      <c r="IC652" s="109"/>
      <c r="ID652" s="109"/>
      <c r="IE652" s="109"/>
      <c r="IF652" s="109"/>
      <c r="IG652" s="109"/>
      <c r="IH652" s="109"/>
      <c r="II652" s="109"/>
      <c r="IJ652" s="109"/>
      <c r="IK652" s="109"/>
      <c r="IL652" s="109"/>
      <c r="IM652" s="109"/>
      <c r="IN652" s="109"/>
      <c r="IO652" s="109"/>
      <c r="IP652" s="109"/>
      <c r="IQ652" s="109"/>
      <c r="IR652" s="109"/>
      <c r="IS652" s="109"/>
      <c r="IT652" s="109"/>
      <c r="IU652" s="109"/>
      <c r="IV652" s="109"/>
      <c r="IW652" s="109"/>
      <c r="IX652" s="109"/>
      <c r="IY652" s="109"/>
      <c r="IZ652" s="109"/>
      <c r="JA652" s="109"/>
      <c r="JB652" s="109"/>
      <c r="JC652" s="109"/>
      <c r="JD652" s="109"/>
      <c r="JE652" s="109"/>
      <c r="JF652" s="109"/>
      <c r="JG652" s="109"/>
      <c r="JH652" s="109"/>
      <c r="JI652" s="109"/>
      <c r="JJ652" s="109"/>
      <c r="JK652" s="109"/>
      <c r="JL652" s="109"/>
      <c r="JM652" s="109"/>
      <c r="JN652" s="109"/>
      <c r="JO652" s="109"/>
      <c r="JP652" s="109"/>
      <c r="JQ652" s="109"/>
      <c r="JR652" s="109"/>
      <c r="JS652" s="109"/>
      <c r="JT652" s="109"/>
      <c r="JU652" s="109"/>
      <c r="JV652" s="109"/>
      <c r="JW652" s="109"/>
      <c r="JX652" s="109"/>
      <c r="JY652" s="109"/>
      <c r="JZ652" s="109"/>
      <c r="KA652" s="109"/>
      <c r="KB652" s="109"/>
      <c r="KC652" s="109"/>
      <c r="KD652" s="109"/>
      <c r="KE652" s="109"/>
      <c r="KF652" s="109"/>
      <c r="KG652" s="109"/>
      <c r="KH652" s="109"/>
      <c r="KI652" s="109"/>
      <c r="KJ652" s="109"/>
      <c r="KK652" s="109"/>
      <c r="KL652" s="109"/>
      <c r="KM652" s="109"/>
      <c r="KN652" s="109"/>
      <c r="KO652" s="109"/>
      <c r="KP652" s="109"/>
      <c r="KQ652" s="109"/>
      <c r="KR652" s="109"/>
      <c r="KS652" s="109"/>
      <c r="KT652" s="109"/>
      <c r="KU652" s="109"/>
      <c r="KV652" s="109"/>
      <c r="KW652" s="109"/>
      <c r="KX652" s="109"/>
      <c r="KY652" s="109"/>
      <c r="KZ652" s="109"/>
      <c r="LA652" s="109"/>
      <c r="LB652" s="109"/>
      <c r="LC652" s="109">
        <v>20</v>
      </c>
      <c r="LD652" s="109"/>
      <c r="LE652" s="109"/>
      <c r="LF652" s="109"/>
      <c r="LG652" s="109"/>
      <c r="LH652" s="109">
        <v>20</v>
      </c>
      <c r="LI652" s="109"/>
      <c r="LJ652" s="109"/>
      <c r="LK652" s="109"/>
      <c r="LL652" s="109"/>
      <c r="LM652" s="109"/>
      <c r="LN652" s="109"/>
      <c r="LO652" s="109"/>
      <c r="LP652" s="109"/>
      <c r="LQ652" s="109"/>
      <c r="LR652" s="109"/>
      <c r="LS652" s="109"/>
      <c r="LT652" s="109"/>
      <c r="LU652" s="109"/>
      <c r="LV652" s="109"/>
      <c r="LW652" s="109"/>
      <c r="LX652" s="109"/>
      <c r="LY652" s="109"/>
      <c r="LZ652" s="109"/>
      <c r="MA652" s="109"/>
      <c r="MB652" s="109"/>
      <c r="MC652" s="109"/>
      <c r="MD652" s="109"/>
      <c r="ME652" s="109"/>
      <c r="MF652" s="109"/>
      <c r="MG652" s="109"/>
      <c r="MH652" s="109"/>
      <c r="MI652" s="109"/>
      <c r="MJ652" s="109"/>
      <c r="MK652" s="109"/>
      <c r="ML652" s="109"/>
      <c r="MM652" s="109"/>
      <c r="MN652" s="109"/>
      <c r="MO652" s="109"/>
      <c r="MP652" s="109"/>
      <c r="MQ652" s="109"/>
      <c r="MR652" s="109"/>
      <c r="MS652" s="109"/>
      <c r="MT652" s="109"/>
      <c r="MU652" s="109"/>
      <c r="MV652" s="109"/>
      <c r="MW652" s="109"/>
      <c r="MX652" s="109"/>
      <c r="MY652" s="109"/>
      <c r="MZ652" s="109"/>
      <c r="NA652" s="109"/>
      <c r="NB652" s="109"/>
      <c r="NC652" s="109"/>
      <c r="ND652" s="109"/>
      <c r="NE652" s="109"/>
      <c r="NF652" s="109"/>
      <c r="NG652" s="109"/>
      <c r="NH652" s="109"/>
      <c r="NI652" s="109"/>
      <c r="NJ652" s="109"/>
      <c r="NK652" s="109"/>
      <c r="NL652" s="109"/>
      <c r="NM652" s="109"/>
      <c r="NN652" s="109"/>
      <c r="NO652" s="109"/>
      <c r="NP652" s="109"/>
      <c r="NQ652" s="109"/>
      <c r="NR652" s="109"/>
      <c r="NS652" s="109"/>
      <c r="NT652" s="109"/>
      <c r="NU652" s="109"/>
      <c r="NV652" s="109"/>
      <c r="NW652" s="109"/>
      <c r="NX652" s="109"/>
      <c r="NY652" s="109"/>
      <c r="NZ652" s="109"/>
      <c r="OA652" s="109"/>
      <c r="OB652" s="109"/>
      <c r="OC652" s="109"/>
      <c r="OD652" s="109"/>
      <c r="OE652" s="109"/>
      <c r="OF652" s="109"/>
      <c r="OG652" s="109"/>
      <c r="OH652" s="109"/>
      <c r="OI652" s="109"/>
      <c r="OJ652" s="109"/>
      <c r="OK652" s="109"/>
      <c r="OL652" s="109"/>
      <c r="OM652" s="109"/>
      <c r="ON652" s="109"/>
      <c r="OO652" s="109"/>
      <c r="OP652" s="109"/>
      <c r="OQ652" s="109"/>
      <c r="OR652" s="109"/>
      <c r="OS652" s="109"/>
      <c r="OT652" s="109"/>
      <c r="OU652" s="109"/>
      <c r="OV652" s="109"/>
      <c r="OW652" s="109"/>
      <c r="OX652" s="109"/>
      <c r="OY652" s="109"/>
      <c r="OZ652" s="109"/>
      <c r="PA652" s="109"/>
      <c r="PB652" s="109"/>
      <c r="PC652" s="109"/>
      <c r="PD652" s="109"/>
      <c r="PE652" s="109"/>
      <c r="PF652" s="109"/>
      <c r="PG652" s="109"/>
      <c r="PH652" s="109"/>
      <c r="PI652" s="109"/>
      <c r="PJ652" s="109"/>
      <c r="PK652" s="109"/>
      <c r="PL652" s="109"/>
      <c r="PM652" s="109"/>
      <c r="PN652" s="109"/>
      <c r="PO652" s="109"/>
      <c r="PP652" s="109"/>
      <c r="PQ652" s="109"/>
      <c r="PR652" s="109"/>
      <c r="PS652" s="109"/>
      <c r="PT652" s="109"/>
      <c r="PU652" s="109"/>
      <c r="PV652" s="109"/>
      <c r="PW652" s="109"/>
      <c r="PX652" s="109"/>
      <c r="PY652" s="109"/>
      <c r="PZ652" s="109"/>
      <c r="QA652" s="109"/>
      <c r="QB652" s="109"/>
      <c r="QC652" s="109"/>
      <c r="QD652" s="109"/>
      <c r="QE652" s="109"/>
      <c r="QF652" s="109"/>
      <c r="QG652" s="109"/>
      <c r="QH652" s="109"/>
      <c r="QI652" s="109"/>
      <c r="QJ652" s="109"/>
      <c r="QK652" s="23">
        <f t="shared" si="9"/>
        <v>200</v>
      </c>
      <c r="QL652" s="125"/>
      <c r="QM652" s="125"/>
      <c r="QN652" s="125"/>
      <c r="QO652" s="125"/>
      <c r="QP652" s="125"/>
      <c r="QQ652" s="125"/>
      <c r="QR652" s="125"/>
    </row>
    <row r="653" spans="1:460" s="5" customFormat="1" ht="12.75" customHeight="1" x14ac:dyDescent="0.2">
      <c r="A653" s="52">
        <v>44816</v>
      </c>
      <c r="B653" s="90" t="s">
        <v>502</v>
      </c>
      <c r="C653" s="107"/>
      <c r="D653" s="107"/>
      <c r="E653" s="108"/>
      <c r="F653" s="108"/>
      <c r="G653" s="108"/>
      <c r="H653" s="108"/>
      <c r="I653" s="108"/>
      <c r="J653" s="108"/>
      <c r="K653" s="108"/>
      <c r="L653" s="108"/>
      <c r="M653" s="108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>
        <v>60</v>
      </c>
      <c r="AX653" s="109"/>
      <c r="AY653" s="109"/>
      <c r="AZ653" s="109"/>
      <c r="BA653" s="109"/>
      <c r="BB653" s="109"/>
      <c r="BC653" s="109"/>
      <c r="BD653" s="109"/>
      <c r="BE653" s="109"/>
      <c r="BF653" s="109"/>
      <c r="BG653" s="109"/>
      <c r="BH653" s="109"/>
      <c r="BI653" s="109"/>
      <c r="BJ653" s="109"/>
      <c r="BK653" s="109"/>
      <c r="BL653" s="109"/>
      <c r="BM653" s="109"/>
      <c r="BN653" s="109"/>
      <c r="BO653" s="109"/>
      <c r="BP653" s="109"/>
      <c r="BQ653" s="109"/>
      <c r="BR653" s="109"/>
      <c r="BS653" s="109"/>
      <c r="BT653" s="109"/>
      <c r="BU653" s="109"/>
      <c r="BV653" s="109"/>
      <c r="BW653" s="109"/>
      <c r="BX653" s="109"/>
      <c r="BY653" s="109"/>
      <c r="BZ653" s="109"/>
      <c r="CA653" s="109"/>
      <c r="CB653" s="109"/>
      <c r="CC653" s="109"/>
      <c r="CD653" s="109"/>
      <c r="CE653" s="109"/>
      <c r="CF653" s="109"/>
      <c r="CG653" s="109"/>
      <c r="CH653" s="109"/>
      <c r="CI653" s="109"/>
      <c r="CJ653" s="109"/>
      <c r="CK653" s="109"/>
      <c r="CL653" s="109"/>
      <c r="CM653" s="109"/>
      <c r="CN653" s="109"/>
      <c r="CO653" s="109"/>
      <c r="CP653" s="109"/>
      <c r="CQ653" s="109"/>
      <c r="CR653" s="109"/>
      <c r="CS653" s="109"/>
      <c r="CT653" s="109"/>
      <c r="CU653" s="109"/>
      <c r="CV653" s="109"/>
      <c r="CW653" s="109"/>
      <c r="CX653" s="109"/>
      <c r="CY653" s="109"/>
      <c r="CZ653" s="109"/>
      <c r="DA653" s="109"/>
      <c r="DB653" s="109"/>
      <c r="DC653" s="109"/>
      <c r="DD653" s="109"/>
      <c r="DE653" s="109"/>
      <c r="DF653" s="109"/>
      <c r="DG653" s="109"/>
      <c r="DH653" s="109"/>
      <c r="DI653" s="109"/>
      <c r="DJ653" s="109"/>
      <c r="DK653" s="109"/>
      <c r="DL653" s="109"/>
      <c r="DM653" s="109"/>
      <c r="DN653" s="109"/>
      <c r="DO653" s="109"/>
      <c r="DP653" s="109"/>
      <c r="DQ653" s="109">
        <v>50</v>
      </c>
      <c r="DR653" s="109"/>
      <c r="DS653" s="109"/>
      <c r="DT653" s="109"/>
      <c r="DU653" s="109"/>
      <c r="DV653" s="109"/>
      <c r="DW653" s="109"/>
      <c r="DX653" s="109"/>
      <c r="DY653" s="109">
        <v>5</v>
      </c>
      <c r="DZ653" s="109"/>
      <c r="EA653" s="109"/>
      <c r="EB653" s="109"/>
      <c r="EC653" s="109"/>
      <c r="ED653" s="109"/>
      <c r="EE653" s="109"/>
      <c r="EF653" s="109"/>
      <c r="EG653" s="109"/>
      <c r="EH653" s="109"/>
      <c r="EI653" s="109"/>
      <c r="EJ653" s="109"/>
      <c r="EK653" s="109"/>
      <c r="EL653" s="109"/>
      <c r="EM653" s="109"/>
      <c r="EN653" s="109"/>
      <c r="EO653" s="109"/>
      <c r="EP653" s="109"/>
      <c r="EQ653" s="109"/>
      <c r="ER653" s="109"/>
      <c r="ES653" s="109"/>
      <c r="ET653" s="109"/>
      <c r="EU653" s="109"/>
      <c r="EV653" s="109"/>
      <c r="EW653" s="109"/>
      <c r="EX653" s="109"/>
      <c r="EY653" s="109"/>
      <c r="EZ653" s="109"/>
      <c r="FA653" s="109"/>
      <c r="FB653" s="109"/>
      <c r="FC653" s="109"/>
      <c r="FD653" s="109"/>
      <c r="FE653" s="109"/>
      <c r="FF653" s="109"/>
      <c r="FG653" s="109"/>
      <c r="FH653" s="109"/>
      <c r="FI653" s="109"/>
      <c r="FJ653" s="109"/>
      <c r="FK653" s="109"/>
      <c r="FL653" s="109"/>
      <c r="FM653" s="109"/>
      <c r="FN653" s="109"/>
      <c r="FO653" s="109"/>
      <c r="FP653" s="109"/>
      <c r="FQ653" s="109"/>
      <c r="FR653" s="109"/>
      <c r="FS653" s="109"/>
      <c r="FT653" s="109"/>
      <c r="FU653" s="109"/>
      <c r="FV653" s="109"/>
      <c r="FW653" s="109"/>
      <c r="FX653" s="109"/>
      <c r="FY653" s="109"/>
      <c r="FZ653" s="109"/>
      <c r="GA653" s="109"/>
      <c r="GB653" s="109"/>
      <c r="GC653" s="109"/>
      <c r="GD653" s="109"/>
      <c r="GE653" s="109"/>
      <c r="GF653" s="109"/>
      <c r="GG653" s="109"/>
      <c r="GH653" s="109"/>
      <c r="GI653" s="109"/>
      <c r="GJ653" s="109"/>
      <c r="GK653" s="109"/>
      <c r="GL653" s="109"/>
      <c r="GM653" s="109"/>
      <c r="GN653" s="109"/>
      <c r="GO653" s="109"/>
      <c r="GP653" s="109"/>
      <c r="GQ653" s="109"/>
      <c r="GR653" s="109"/>
      <c r="GS653" s="109"/>
      <c r="GT653" s="109"/>
      <c r="GU653" s="109"/>
      <c r="GV653" s="109"/>
      <c r="GW653" s="109"/>
      <c r="GX653" s="109"/>
      <c r="GY653" s="109"/>
      <c r="GZ653" s="109"/>
      <c r="HA653" s="109"/>
      <c r="HB653" s="109"/>
      <c r="HC653" s="109"/>
      <c r="HD653" s="109"/>
      <c r="HE653" s="109"/>
      <c r="HF653" s="109"/>
      <c r="HG653" s="109"/>
      <c r="HH653" s="109"/>
      <c r="HI653" s="109"/>
      <c r="HJ653" s="109"/>
      <c r="HK653" s="109"/>
      <c r="HL653" s="109"/>
      <c r="HM653" s="109"/>
      <c r="HN653" s="109"/>
      <c r="HO653" s="109"/>
      <c r="HP653" s="109"/>
      <c r="HQ653" s="109"/>
      <c r="HR653" s="109"/>
      <c r="HS653" s="109"/>
      <c r="HT653" s="109"/>
      <c r="HU653" s="109"/>
      <c r="HV653" s="109"/>
      <c r="HW653" s="109"/>
      <c r="HX653" s="109"/>
      <c r="HY653" s="109"/>
      <c r="HZ653" s="109"/>
      <c r="IA653" s="109"/>
      <c r="IB653" s="109"/>
      <c r="IC653" s="109"/>
      <c r="ID653" s="109"/>
      <c r="IE653" s="109"/>
      <c r="IF653" s="109"/>
      <c r="IG653" s="109"/>
      <c r="IH653" s="109"/>
      <c r="II653" s="109"/>
      <c r="IJ653" s="109">
        <v>5</v>
      </c>
      <c r="IK653" s="109"/>
      <c r="IL653" s="109"/>
      <c r="IM653" s="109"/>
      <c r="IN653" s="109"/>
      <c r="IO653" s="109"/>
      <c r="IP653" s="109"/>
      <c r="IQ653" s="109"/>
      <c r="IR653" s="109"/>
      <c r="IS653" s="109"/>
      <c r="IT653" s="109"/>
      <c r="IU653" s="109"/>
      <c r="IV653" s="109"/>
      <c r="IW653" s="109"/>
      <c r="IX653" s="109"/>
      <c r="IY653" s="109"/>
      <c r="IZ653" s="109"/>
      <c r="JA653" s="109"/>
      <c r="JB653" s="109"/>
      <c r="JC653" s="109"/>
      <c r="JD653" s="109"/>
      <c r="JE653" s="109"/>
      <c r="JF653" s="109"/>
      <c r="JG653" s="109"/>
      <c r="JH653" s="109"/>
      <c r="JI653" s="109"/>
      <c r="JJ653" s="109"/>
      <c r="JK653" s="109"/>
      <c r="JL653" s="109"/>
      <c r="JM653" s="109"/>
      <c r="JN653" s="109"/>
      <c r="JO653" s="109"/>
      <c r="JP653" s="109"/>
      <c r="JQ653" s="109"/>
      <c r="JR653" s="109"/>
      <c r="JS653" s="109"/>
      <c r="JT653" s="109"/>
      <c r="JU653" s="109"/>
      <c r="JV653" s="109"/>
      <c r="JW653" s="109"/>
      <c r="JX653" s="109"/>
      <c r="JY653" s="109"/>
      <c r="JZ653" s="109"/>
      <c r="KA653" s="109"/>
      <c r="KB653" s="109"/>
      <c r="KC653" s="109"/>
      <c r="KD653" s="109"/>
      <c r="KE653" s="109"/>
      <c r="KF653" s="109"/>
      <c r="KG653" s="109"/>
      <c r="KH653" s="109"/>
      <c r="KI653" s="109"/>
      <c r="KJ653" s="109"/>
      <c r="KK653" s="109"/>
      <c r="KL653" s="109"/>
      <c r="KM653" s="109"/>
      <c r="KN653" s="109">
        <v>50</v>
      </c>
      <c r="KO653" s="109"/>
      <c r="KP653" s="109"/>
      <c r="KQ653" s="109"/>
      <c r="KR653" s="109"/>
      <c r="KS653" s="109"/>
      <c r="KT653" s="109"/>
      <c r="KU653" s="109">
        <v>3</v>
      </c>
      <c r="KV653" s="109"/>
      <c r="KW653" s="109"/>
      <c r="KX653" s="109"/>
      <c r="KY653" s="109">
        <v>10</v>
      </c>
      <c r="KZ653" s="109"/>
      <c r="LA653" s="109"/>
      <c r="LB653" s="109"/>
      <c r="LC653" s="109"/>
      <c r="LD653" s="109"/>
      <c r="LE653" s="109"/>
      <c r="LF653" s="109"/>
      <c r="LG653" s="109"/>
      <c r="LH653" s="109"/>
      <c r="LI653" s="109"/>
      <c r="LJ653" s="109"/>
      <c r="LK653" s="109"/>
      <c r="LL653" s="109"/>
      <c r="LM653" s="109"/>
      <c r="LN653" s="109"/>
      <c r="LO653" s="109"/>
      <c r="LP653" s="109"/>
      <c r="LQ653" s="109"/>
      <c r="LR653" s="109"/>
      <c r="LS653" s="109"/>
      <c r="LT653" s="109"/>
      <c r="LU653" s="109"/>
      <c r="LV653" s="109"/>
      <c r="LW653" s="109"/>
      <c r="LX653" s="109"/>
      <c r="LY653" s="109"/>
      <c r="LZ653" s="109"/>
      <c r="MA653" s="109"/>
      <c r="MB653" s="109"/>
      <c r="MC653" s="109"/>
      <c r="MD653" s="109"/>
      <c r="ME653" s="109"/>
      <c r="MF653" s="109"/>
      <c r="MG653" s="109"/>
      <c r="MH653" s="109"/>
      <c r="MI653" s="109"/>
      <c r="MJ653" s="109"/>
      <c r="MK653" s="109"/>
      <c r="ML653" s="109"/>
      <c r="MM653" s="109"/>
      <c r="MN653" s="109"/>
      <c r="MO653" s="109"/>
      <c r="MP653" s="109"/>
      <c r="MQ653" s="109"/>
      <c r="MR653" s="109"/>
      <c r="MS653" s="109"/>
      <c r="MT653" s="109"/>
      <c r="MU653" s="109"/>
      <c r="MV653" s="109"/>
      <c r="MW653" s="109"/>
      <c r="MX653" s="109"/>
      <c r="MY653" s="109"/>
      <c r="MZ653" s="109"/>
      <c r="NA653" s="109"/>
      <c r="NB653" s="109"/>
      <c r="NC653" s="109"/>
      <c r="ND653" s="109"/>
      <c r="NE653" s="109"/>
      <c r="NF653" s="109"/>
      <c r="NG653" s="109"/>
      <c r="NH653" s="109"/>
      <c r="NI653" s="109"/>
      <c r="NJ653" s="109"/>
      <c r="NK653" s="109"/>
      <c r="NL653" s="109"/>
      <c r="NM653" s="109"/>
      <c r="NN653" s="109"/>
      <c r="NO653" s="109"/>
      <c r="NP653" s="109"/>
      <c r="NQ653" s="109"/>
      <c r="NR653" s="109"/>
      <c r="NS653" s="109"/>
      <c r="NT653" s="109"/>
      <c r="NU653" s="109"/>
      <c r="NV653" s="109"/>
      <c r="NW653" s="109"/>
      <c r="NX653" s="109"/>
      <c r="NY653" s="109"/>
      <c r="NZ653" s="109"/>
      <c r="OA653" s="109"/>
      <c r="OB653" s="109"/>
      <c r="OC653" s="109"/>
      <c r="OD653" s="109"/>
      <c r="OE653" s="109"/>
      <c r="OF653" s="109"/>
      <c r="OG653" s="109"/>
      <c r="OH653" s="109"/>
      <c r="OI653" s="109"/>
      <c r="OJ653" s="109"/>
      <c r="OK653" s="109"/>
      <c r="OL653" s="109"/>
      <c r="OM653" s="109"/>
      <c r="ON653" s="109"/>
      <c r="OO653" s="109"/>
      <c r="OP653" s="109"/>
      <c r="OQ653" s="109"/>
      <c r="OR653" s="109"/>
      <c r="OS653" s="109"/>
      <c r="OT653" s="109"/>
      <c r="OU653" s="109"/>
      <c r="OV653" s="109"/>
      <c r="OW653" s="109"/>
      <c r="OX653" s="109"/>
      <c r="OY653" s="109"/>
      <c r="OZ653" s="109"/>
      <c r="PA653" s="109"/>
      <c r="PB653" s="109"/>
      <c r="PC653" s="109"/>
      <c r="PD653" s="109"/>
      <c r="PE653" s="109"/>
      <c r="PF653" s="109"/>
      <c r="PG653" s="109"/>
      <c r="PH653" s="109"/>
      <c r="PI653" s="109"/>
      <c r="PJ653" s="109"/>
      <c r="PK653" s="109"/>
      <c r="PL653" s="109"/>
      <c r="PM653" s="109"/>
      <c r="PN653" s="109"/>
      <c r="PO653" s="109"/>
      <c r="PP653" s="109"/>
      <c r="PQ653" s="109"/>
      <c r="PR653" s="109"/>
      <c r="PS653" s="109"/>
      <c r="PT653" s="109"/>
      <c r="PU653" s="109"/>
      <c r="PV653" s="109"/>
      <c r="PW653" s="109"/>
      <c r="PX653" s="109"/>
      <c r="PY653" s="109"/>
      <c r="PZ653" s="109"/>
      <c r="QA653" s="109"/>
      <c r="QB653" s="109"/>
      <c r="QC653" s="109"/>
      <c r="QD653" s="109"/>
      <c r="QE653" s="109"/>
      <c r="QF653" s="109"/>
      <c r="QG653" s="109"/>
      <c r="QH653" s="109"/>
      <c r="QI653" s="109"/>
      <c r="QJ653" s="109"/>
      <c r="QK653" s="23">
        <f t="shared" si="9"/>
        <v>183</v>
      </c>
      <c r="QL653" s="125"/>
      <c r="QM653" s="125"/>
      <c r="QN653" s="125"/>
      <c r="QO653" s="125"/>
      <c r="QP653" s="125"/>
      <c r="QQ653" s="125"/>
      <c r="QR653" s="125"/>
    </row>
    <row r="654" spans="1:460" s="5" customFormat="1" ht="12.75" customHeight="1" x14ac:dyDescent="0.2">
      <c r="A654" s="52">
        <v>44816</v>
      </c>
      <c r="B654" s="162" t="s">
        <v>586</v>
      </c>
      <c r="C654" s="107"/>
      <c r="D654" s="107"/>
      <c r="E654" s="108"/>
      <c r="F654" s="108"/>
      <c r="G654" s="108"/>
      <c r="H654" s="108"/>
      <c r="I654" s="108"/>
      <c r="J654" s="108"/>
      <c r="K654" s="108"/>
      <c r="L654" s="108"/>
      <c r="M654" s="108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 s="109"/>
      <c r="BD654" s="109"/>
      <c r="BE654" s="109"/>
      <c r="BF654" s="109"/>
      <c r="BG654" s="109"/>
      <c r="BH654" s="109"/>
      <c r="BI654" s="109"/>
      <c r="BJ654" s="109"/>
      <c r="BK654" s="109"/>
      <c r="BL654" s="109"/>
      <c r="BM654" s="109"/>
      <c r="BN654" s="109"/>
      <c r="BO654" s="109"/>
      <c r="BP654" s="109"/>
      <c r="BQ654" s="109"/>
      <c r="BR654" s="109"/>
      <c r="BS654" s="109"/>
      <c r="BT654" s="109"/>
      <c r="BU654" s="109"/>
      <c r="BV654" s="109"/>
      <c r="BW654" s="109"/>
      <c r="BX654" s="109"/>
      <c r="BY654" s="109"/>
      <c r="BZ654" s="109"/>
      <c r="CA654" s="109"/>
      <c r="CB654" s="109"/>
      <c r="CC654" s="109"/>
      <c r="CD654" s="109"/>
      <c r="CE654" s="109"/>
      <c r="CF654" s="109"/>
      <c r="CG654" s="109"/>
      <c r="CH654" s="109"/>
      <c r="CI654" s="109"/>
      <c r="CJ654" s="109"/>
      <c r="CK654" s="109"/>
      <c r="CL654" s="109"/>
      <c r="CM654" s="109"/>
      <c r="CN654" s="109"/>
      <c r="CO654" s="109"/>
      <c r="CP654" s="109"/>
      <c r="CQ654" s="109"/>
      <c r="CR654" s="109"/>
      <c r="CS654" s="109"/>
      <c r="CT654" s="109"/>
      <c r="CU654" s="109"/>
      <c r="CV654" s="109"/>
      <c r="CW654" s="109"/>
      <c r="CX654" s="109"/>
      <c r="CY654" s="109"/>
      <c r="CZ654" s="109"/>
      <c r="DA654" s="109"/>
      <c r="DB654" s="109"/>
      <c r="DC654" s="109"/>
      <c r="DD654" s="109"/>
      <c r="DE654" s="109"/>
      <c r="DF654" s="109"/>
      <c r="DG654" s="109"/>
      <c r="DH654" s="109"/>
      <c r="DI654" s="109"/>
      <c r="DJ654" s="109"/>
      <c r="DK654" s="109"/>
      <c r="DL654" s="109"/>
      <c r="DM654" s="109"/>
      <c r="DN654" s="109"/>
      <c r="DO654" s="109"/>
      <c r="DP654" s="109"/>
      <c r="DQ654" s="109"/>
      <c r="DR654" s="109"/>
      <c r="DS654" s="109"/>
      <c r="DT654" s="109"/>
      <c r="DU654" s="109"/>
      <c r="DV654" s="109"/>
      <c r="DW654" s="109"/>
      <c r="DX654" s="109"/>
      <c r="DY654" s="109"/>
      <c r="DZ654" s="109"/>
      <c r="EA654" s="109"/>
      <c r="EB654" s="109"/>
      <c r="EC654" s="109"/>
      <c r="ED654" s="109"/>
      <c r="EE654" s="109"/>
      <c r="EF654" s="109"/>
      <c r="EG654" s="109"/>
      <c r="EH654" s="109"/>
      <c r="EI654" s="109"/>
      <c r="EJ654" s="109"/>
      <c r="EK654" s="109"/>
      <c r="EL654" s="109"/>
      <c r="EM654" s="109"/>
      <c r="EN654" s="109"/>
      <c r="EO654" s="109"/>
      <c r="EP654" s="109"/>
      <c r="EQ654" s="109"/>
      <c r="ER654" s="109"/>
      <c r="ES654" s="109"/>
      <c r="ET654" s="109"/>
      <c r="EU654" s="109"/>
      <c r="EV654" s="109"/>
      <c r="EW654" s="109"/>
      <c r="EX654" s="109"/>
      <c r="EY654" s="109"/>
      <c r="EZ654" s="109"/>
      <c r="FA654" s="109"/>
      <c r="FB654" s="109"/>
      <c r="FC654" s="109"/>
      <c r="FD654" s="109"/>
      <c r="FE654" s="109"/>
      <c r="FF654" s="109"/>
      <c r="FG654" s="109"/>
      <c r="FH654" s="109"/>
      <c r="FI654" s="109"/>
      <c r="FJ654" s="109"/>
      <c r="FK654" s="109"/>
      <c r="FL654" s="109"/>
      <c r="FM654" s="109"/>
      <c r="FN654" s="109"/>
      <c r="FO654" s="109"/>
      <c r="FP654" s="109"/>
      <c r="FQ654" s="109"/>
      <c r="FR654" s="109"/>
      <c r="FS654" s="109"/>
      <c r="FT654" s="109"/>
      <c r="FU654" s="109"/>
      <c r="FV654" s="109"/>
      <c r="FW654" s="109"/>
      <c r="FX654" s="109"/>
      <c r="FY654" s="109"/>
      <c r="FZ654" s="109"/>
      <c r="GA654" s="109"/>
      <c r="GB654" s="109"/>
      <c r="GC654" s="109"/>
      <c r="GD654" s="109"/>
      <c r="GE654" s="109"/>
      <c r="GF654" s="109"/>
      <c r="GG654" s="109"/>
      <c r="GH654" s="109"/>
      <c r="GI654" s="109"/>
      <c r="GJ654" s="109"/>
      <c r="GK654" s="109"/>
      <c r="GL654" s="109"/>
      <c r="GM654" s="109"/>
      <c r="GN654" s="109"/>
      <c r="GO654" s="109"/>
      <c r="GP654" s="109"/>
      <c r="GQ654" s="109"/>
      <c r="GR654" s="109"/>
      <c r="GS654" s="109"/>
      <c r="GT654" s="109"/>
      <c r="GU654" s="109"/>
      <c r="GV654" s="109"/>
      <c r="GW654" s="109"/>
      <c r="GX654" s="109"/>
      <c r="GY654" s="109"/>
      <c r="GZ654" s="109"/>
      <c r="HA654" s="109"/>
      <c r="HB654" s="109"/>
      <c r="HC654" s="109"/>
      <c r="HD654" s="109"/>
      <c r="HE654" s="109"/>
      <c r="HF654" s="109"/>
      <c r="HG654" s="109"/>
      <c r="HH654" s="109"/>
      <c r="HI654" s="109"/>
      <c r="HJ654" s="109"/>
      <c r="HK654" s="109"/>
      <c r="HL654" s="109"/>
      <c r="HM654" s="109"/>
      <c r="HN654" s="109">
        <v>1.8</v>
      </c>
      <c r="HO654" s="109"/>
      <c r="HP654" s="109">
        <v>2.7</v>
      </c>
      <c r="HQ654" s="109"/>
      <c r="HR654" s="109"/>
      <c r="HS654" s="109"/>
      <c r="HT654" s="109"/>
      <c r="HU654" s="109"/>
      <c r="HV654" s="109"/>
      <c r="HW654" s="109"/>
      <c r="HX654" s="109"/>
      <c r="HY654" s="109"/>
      <c r="HZ654" s="109"/>
      <c r="IA654" s="109"/>
      <c r="IB654" s="109"/>
      <c r="IC654" s="109"/>
      <c r="ID654" s="109"/>
      <c r="IE654" s="109"/>
      <c r="IF654" s="109"/>
      <c r="IG654" s="109"/>
      <c r="IH654" s="109"/>
      <c r="II654" s="109"/>
      <c r="IJ654" s="109"/>
      <c r="IK654" s="109"/>
      <c r="IL654" s="109"/>
      <c r="IM654" s="109"/>
      <c r="IN654" s="109"/>
      <c r="IO654" s="109"/>
      <c r="IP654" s="109"/>
      <c r="IQ654" s="109"/>
      <c r="IR654" s="109"/>
      <c r="IS654" s="109"/>
      <c r="IT654" s="109"/>
      <c r="IU654" s="109"/>
      <c r="IV654" s="109"/>
      <c r="IW654" s="109"/>
      <c r="IX654" s="109"/>
      <c r="IY654" s="109"/>
      <c r="IZ654" s="109"/>
      <c r="JA654" s="109"/>
      <c r="JB654" s="109"/>
      <c r="JC654" s="109"/>
      <c r="JD654" s="109"/>
      <c r="JE654" s="109"/>
      <c r="JF654" s="109"/>
      <c r="JG654" s="109"/>
      <c r="JH654" s="109"/>
      <c r="JI654" s="109"/>
      <c r="JJ654" s="109"/>
      <c r="JK654" s="109"/>
      <c r="JL654" s="109"/>
      <c r="JM654" s="109"/>
      <c r="JN654" s="109"/>
      <c r="JO654" s="109"/>
      <c r="JP654" s="109"/>
      <c r="JQ654" s="109"/>
      <c r="JR654" s="109"/>
      <c r="JS654" s="109"/>
      <c r="JT654" s="109"/>
      <c r="JU654" s="109"/>
      <c r="JV654" s="109"/>
      <c r="JW654" s="109"/>
      <c r="JX654" s="109"/>
      <c r="JY654" s="109"/>
      <c r="JZ654" s="109"/>
      <c r="KA654" s="109"/>
      <c r="KB654" s="109"/>
      <c r="KC654" s="109"/>
      <c r="KD654" s="109"/>
      <c r="KE654" s="109"/>
      <c r="KF654" s="109"/>
      <c r="KG654" s="109"/>
      <c r="KH654" s="109"/>
      <c r="KI654" s="109"/>
      <c r="KJ654" s="109"/>
      <c r="KK654" s="109"/>
      <c r="KL654" s="109"/>
      <c r="KM654" s="109"/>
      <c r="KN654" s="109"/>
      <c r="KO654" s="109"/>
      <c r="KP654" s="109"/>
      <c r="KQ654" s="109"/>
      <c r="KR654" s="109"/>
      <c r="KS654" s="109"/>
      <c r="KT654" s="109"/>
      <c r="KU654" s="109"/>
      <c r="KV654" s="109"/>
      <c r="KW654" s="109"/>
      <c r="KX654" s="109"/>
      <c r="KY654" s="109"/>
      <c r="KZ654" s="109"/>
      <c r="LA654" s="109"/>
      <c r="LB654" s="109"/>
      <c r="LC654" s="109"/>
      <c r="LD654" s="109"/>
      <c r="LE654" s="109"/>
      <c r="LF654" s="109"/>
      <c r="LG654" s="109"/>
      <c r="LH654" s="109"/>
      <c r="LI654" s="109"/>
      <c r="LJ654" s="109"/>
      <c r="LK654" s="109"/>
      <c r="LL654" s="109"/>
      <c r="LM654" s="109"/>
      <c r="LN654" s="109"/>
      <c r="LO654" s="109"/>
      <c r="LP654" s="109"/>
      <c r="LQ654" s="109"/>
      <c r="LR654" s="109"/>
      <c r="LS654" s="109"/>
      <c r="LT654" s="109"/>
      <c r="LU654" s="109"/>
      <c r="LV654" s="109"/>
      <c r="LW654" s="109"/>
      <c r="LX654" s="109"/>
      <c r="LY654" s="109"/>
      <c r="LZ654" s="109"/>
      <c r="MA654" s="109"/>
      <c r="MB654" s="109"/>
      <c r="MC654" s="109"/>
      <c r="MD654" s="109"/>
      <c r="ME654" s="109"/>
      <c r="MF654" s="109"/>
      <c r="MG654" s="109"/>
      <c r="MH654" s="109"/>
      <c r="MI654" s="109"/>
      <c r="MJ654" s="109"/>
      <c r="MK654" s="109"/>
      <c r="ML654" s="109"/>
      <c r="MM654" s="109"/>
      <c r="MN654" s="109"/>
      <c r="MO654" s="109"/>
      <c r="MP654" s="109"/>
      <c r="MQ654" s="109"/>
      <c r="MR654" s="109"/>
      <c r="MS654" s="109"/>
      <c r="MT654" s="109"/>
      <c r="MU654" s="109"/>
      <c r="MV654" s="109"/>
      <c r="MW654" s="109"/>
      <c r="MX654" s="109"/>
      <c r="MY654" s="109"/>
      <c r="MZ654" s="109"/>
      <c r="NA654" s="109"/>
      <c r="NB654" s="109"/>
      <c r="NC654" s="109"/>
      <c r="ND654" s="109"/>
      <c r="NE654" s="109"/>
      <c r="NF654" s="109"/>
      <c r="NG654" s="109"/>
      <c r="NH654" s="109"/>
      <c r="NI654" s="109"/>
      <c r="NJ654" s="109"/>
      <c r="NK654" s="109"/>
      <c r="NL654" s="109"/>
      <c r="NM654" s="109"/>
      <c r="NN654" s="109"/>
      <c r="NO654" s="109"/>
      <c r="NP654" s="109"/>
      <c r="NQ654" s="109"/>
      <c r="NR654" s="109"/>
      <c r="NS654" s="109"/>
      <c r="NT654" s="109"/>
      <c r="NU654" s="109"/>
      <c r="NV654" s="109"/>
      <c r="NW654" s="109"/>
      <c r="NX654" s="109"/>
      <c r="NY654" s="109"/>
      <c r="NZ654" s="109"/>
      <c r="OA654" s="109"/>
      <c r="OB654" s="109"/>
      <c r="OC654" s="109"/>
      <c r="OD654" s="109"/>
      <c r="OE654" s="109"/>
      <c r="OF654" s="109"/>
      <c r="OG654" s="109"/>
      <c r="OH654" s="109"/>
      <c r="OI654" s="109"/>
      <c r="OJ654" s="109"/>
      <c r="OK654" s="109"/>
      <c r="OL654" s="109"/>
      <c r="OM654" s="109"/>
      <c r="ON654" s="109"/>
      <c r="OO654" s="109"/>
      <c r="OP654" s="109"/>
      <c r="OQ654" s="109"/>
      <c r="OR654" s="109"/>
      <c r="OS654" s="109"/>
      <c r="OT654" s="109"/>
      <c r="OU654" s="109"/>
      <c r="OV654" s="109"/>
      <c r="OW654" s="109"/>
      <c r="OX654" s="109"/>
      <c r="OY654" s="109"/>
      <c r="OZ654" s="109"/>
      <c r="PA654" s="109"/>
      <c r="PB654" s="109"/>
      <c r="PC654" s="109"/>
      <c r="PD654" s="109"/>
      <c r="PE654" s="109"/>
      <c r="PF654" s="109"/>
      <c r="PG654" s="109"/>
      <c r="PH654" s="109"/>
      <c r="PI654" s="109"/>
      <c r="PJ654" s="109"/>
      <c r="PK654" s="109"/>
      <c r="PL654" s="109"/>
      <c r="PM654" s="109"/>
      <c r="PN654" s="109"/>
      <c r="PO654" s="109"/>
      <c r="PP654" s="109"/>
      <c r="PQ654" s="109"/>
      <c r="PR654" s="109"/>
      <c r="PS654" s="109"/>
      <c r="PT654" s="109"/>
      <c r="PU654" s="109"/>
      <c r="PV654" s="109"/>
      <c r="PW654" s="109"/>
      <c r="PX654" s="109"/>
      <c r="PY654" s="109"/>
      <c r="PZ654" s="109"/>
      <c r="QA654" s="109"/>
      <c r="QB654" s="109"/>
      <c r="QC654" s="109"/>
      <c r="QD654" s="109"/>
      <c r="QE654" s="109"/>
      <c r="QF654" s="109"/>
      <c r="QG654" s="109"/>
      <c r="QH654" s="109"/>
      <c r="QI654" s="109"/>
      <c r="QJ654" s="109"/>
      <c r="QK654" s="23">
        <f t="shared" si="9"/>
        <v>4.5</v>
      </c>
      <c r="QL654" s="125"/>
      <c r="QM654" s="125"/>
      <c r="QN654" s="125"/>
      <c r="QO654" s="125"/>
      <c r="QP654" s="125"/>
      <c r="QQ654" s="125"/>
      <c r="QR654" s="125"/>
    </row>
    <row r="655" spans="1:460" s="5" customFormat="1" ht="12.75" customHeight="1" x14ac:dyDescent="0.2">
      <c r="A655" s="52">
        <v>44817</v>
      </c>
      <c r="B655" s="98" t="s">
        <v>88</v>
      </c>
      <c r="C655" s="107"/>
      <c r="D655" s="107"/>
      <c r="E655" s="108"/>
      <c r="F655" s="108"/>
      <c r="G655" s="108"/>
      <c r="H655" s="108"/>
      <c r="I655" s="108"/>
      <c r="J655" s="108"/>
      <c r="K655" s="108"/>
      <c r="L655" s="108"/>
      <c r="M655" s="108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 s="109"/>
      <c r="BD655" s="109"/>
      <c r="BE655" s="109"/>
      <c r="BF655" s="109"/>
      <c r="BG655" s="109"/>
      <c r="BH655" s="109"/>
      <c r="BI655" s="109"/>
      <c r="BJ655" s="109"/>
      <c r="BK655" s="109"/>
      <c r="BL655" s="109"/>
      <c r="BM655" s="109"/>
      <c r="BN655" s="109"/>
      <c r="BO655" s="109"/>
      <c r="BP655" s="109"/>
      <c r="BQ655" s="109"/>
      <c r="BR655" s="109"/>
      <c r="BS655" s="109"/>
      <c r="BT655" s="109"/>
      <c r="BU655" s="109"/>
      <c r="BV655" s="109"/>
      <c r="BW655" s="109"/>
      <c r="BX655" s="109"/>
      <c r="BY655" s="109"/>
      <c r="BZ655" s="109"/>
      <c r="CA655" s="109"/>
      <c r="CB655" s="109"/>
      <c r="CC655" s="109"/>
      <c r="CD655" s="109"/>
      <c r="CE655" s="109"/>
      <c r="CF655" s="109"/>
      <c r="CG655" s="109"/>
      <c r="CH655" s="109"/>
      <c r="CI655" s="109"/>
      <c r="CJ655" s="109"/>
      <c r="CK655" s="109"/>
      <c r="CL655" s="109"/>
      <c r="CM655" s="109"/>
      <c r="CN655" s="109"/>
      <c r="CO655" s="109"/>
      <c r="CP655" s="109"/>
      <c r="CQ655" s="109"/>
      <c r="CR655" s="109"/>
      <c r="CS655" s="109"/>
      <c r="CT655" s="109"/>
      <c r="CU655" s="109"/>
      <c r="CV655" s="109"/>
      <c r="CW655" s="109"/>
      <c r="CX655" s="109"/>
      <c r="CY655" s="109"/>
      <c r="CZ655" s="109"/>
      <c r="DA655" s="109"/>
      <c r="DB655" s="109"/>
      <c r="DC655" s="109"/>
      <c r="DD655" s="109"/>
      <c r="DE655" s="109"/>
      <c r="DF655" s="109"/>
      <c r="DG655" s="109"/>
      <c r="DH655" s="109"/>
      <c r="DI655" s="109"/>
      <c r="DJ655" s="109"/>
      <c r="DK655" s="109"/>
      <c r="DL655" s="109"/>
      <c r="DM655" s="109"/>
      <c r="DN655" s="109"/>
      <c r="DO655" s="109"/>
      <c r="DP655" s="109"/>
      <c r="DQ655" s="109"/>
      <c r="DR655" s="109"/>
      <c r="DS655" s="109"/>
      <c r="DT655" s="109"/>
      <c r="DU655" s="109"/>
      <c r="DV655" s="109"/>
      <c r="DW655" s="109"/>
      <c r="DX655" s="109"/>
      <c r="DY655" s="109"/>
      <c r="DZ655" s="109"/>
      <c r="EA655" s="109"/>
      <c r="EB655" s="109"/>
      <c r="EC655" s="109"/>
      <c r="ED655" s="109"/>
      <c r="EE655" s="109"/>
      <c r="EF655" s="109"/>
      <c r="EG655" s="109"/>
      <c r="EH655" s="109"/>
      <c r="EI655" s="109"/>
      <c r="EJ655" s="109"/>
      <c r="EK655" s="109"/>
      <c r="EL655" s="109"/>
      <c r="EM655" s="109"/>
      <c r="EN655" s="109"/>
      <c r="EO655" s="109"/>
      <c r="EP655" s="109"/>
      <c r="EQ655" s="109"/>
      <c r="ER655" s="109"/>
      <c r="ES655" s="109"/>
      <c r="ET655" s="109"/>
      <c r="EU655" s="109"/>
      <c r="EV655" s="109"/>
      <c r="EW655" s="109"/>
      <c r="EX655" s="109"/>
      <c r="EY655" s="109"/>
      <c r="EZ655" s="109"/>
      <c r="FA655" s="109"/>
      <c r="FB655" s="109"/>
      <c r="FC655" s="109"/>
      <c r="FD655" s="109"/>
      <c r="FE655" s="109"/>
      <c r="FF655" s="109"/>
      <c r="FG655" s="109"/>
      <c r="FH655" s="109"/>
      <c r="FI655" s="109"/>
      <c r="FJ655" s="109"/>
      <c r="FK655" s="109"/>
      <c r="FL655" s="109"/>
      <c r="FM655" s="109"/>
      <c r="FN655" s="109"/>
      <c r="FO655" s="109"/>
      <c r="FP655" s="109"/>
      <c r="FQ655" s="109"/>
      <c r="FR655" s="109"/>
      <c r="FS655" s="109"/>
      <c r="FT655" s="109"/>
      <c r="FU655" s="109"/>
      <c r="FV655" s="109"/>
      <c r="FW655" s="109"/>
      <c r="FX655" s="109"/>
      <c r="FY655" s="109"/>
      <c r="FZ655" s="109"/>
      <c r="GA655" s="109"/>
      <c r="GB655" s="109"/>
      <c r="GC655" s="109"/>
      <c r="GD655" s="109"/>
      <c r="GE655" s="109"/>
      <c r="GF655" s="109"/>
      <c r="GG655" s="109"/>
      <c r="GH655" s="109"/>
      <c r="GI655" s="109"/>
      <c r="GJ655" s="109"/>
      <c r="GK655" s="109"/>
      <c r="GL655" s="109"/>
      <c r="GM655" s="109"/>
      <c r="GN655" s="109"/>
      <c r="GO655" s="109"/>
      <c r="GP655" s="109"/>
      <c r="GQ655" s="109"/>
      <c r="GR655" s="109"/>
      <c r="GS655" s="109"/>
      <c r="GT655" s="109">
        <v>4</v>
      </c>
      <c r="GU655" s="109"/>
      <c r="GV655" s="109"/>
      <c r="GW655" s="109"/>
      <c r="GX655" s="109"/>
      <c r="GY655" s="109"/>
      <c r="GZ655" s="109"/>
      <c r="HA655" s="109"/>
      <c r="HB655" s="109"/>
      <c r="HC655" s="109"/>
      <c r="HD655" s="109"/>
      <c r="HE655" s="109"/>
      <c r="HF655" s="109"/>
      <c r="HG655" s="109"/>
      <c r="HH655" s="109"/>
      <c r="HI655" s="109"/>
      <c r="HJ655" s="109"/>
      <c r="HK655" s="109"/>
      <c r="HL655" s="109"/>
      <c r="HM655" s="109"/>
      <c r="HN655" s="109"/>
      <c r="HO655" s="109"/>
      <c r="HP655" s="109"/>
      <c r="HQ655" s="109"/>
      <c r="HR655" s="109"/>
      <c r="HS655" s="109"/>
      <c r="HT655" s="109"/>
      <c r="HU655" s="109"/>
      <c r="HV655" s="109"/>
      <c r="HW655" s="109"/>
      <c r="HX655" s="109"/>
      <c r="HY655" s="109"/>
      <c r="HZ655" s="109"/>
      <c r="IA655" s="109"/>
      <c r="IB655" s="109"/>
      <c r="IC655" s="109"/>
      <c r="ID655" s="109"/>
      <c r="IE655" s="109"/>
      <c r="IF655" s="109"/>
      <c r="IG655" s="109"/>
      <c r="IH655" s="109"/>
      <c r="II655" s="109"/>
      <c r="IJ655" s="109"/>
      <c r="IK655" s="109"/>
      <c r="IL655" s="109"/>
      <c r="IM655" s="109"/>
      <c r="IN655" s="109"/>
      <c r="IO655" s="109"/>
      <c r="IP655" s="109"/>
      <c r="IQ655" s="109"/>
      <c r="IR655" s="109"/>
      <c r="IS655" s="109"/>
      <c r="IT655" s="109"/>
      <c r="IU655" s="109"/>
      <c r="IV655" s="109"/>
      <c r="IW655" s="109"/>
      <c r="IX655" s="109"/>
      <c r="IY655" s="109"/>
      <c r="IZ655" s="109"/>
      <c r="JA655" s="109"/>
      <c r="JB655" s="109"/>
      <c r="JC655" s="109"/>
      <c r="JD655" s="109"/>
      <c r="JE655" s="109"/>
      <c r="JF655" s="109"/>
      <c r="JG655" s="109">
        <v>10</v>
      </c>
      <c r="JH655" s="109"/>
      <c r="JI655" s="109"/>
      <c r="JJ655" s="109"/>
      <c r="JK655" s="109"/>
      <c r="JL655" s="109"/>
      <c r="JM655" s="109"/>
      <c r="JN655" s="109"/>
      <c r="JO655" s="109"/>
      <c r="JP655" s="109"/>
      <c r="JQ655" s="109"/>
      <c r="JR655" s="109"/>
      <c r="JS655" s="109"/>
      <c r="JT655" s="109"/>
      <c r="JU655" s="109"/>
      <c r="JV655" s="109"/>
      <c r="JW655" s="109"/>
      <c r="JX655" s="109"/>
      <c r="JY655" s="109"/>
      <c r="JZ655" s="109"/>
      <c r="KA655" s="109"/>
      <c r="KB655" s="109"/>
      <c r="KC655" s="109"/>
      <c r="KD655" s="109"/>
      <c r="KE655" s="109"/>
      <c r="KF655" s="109"/>
      <c r="KG655" s="109"/>
      <c r="KH655" s="109"/>
      <c r="KI655" s="109"/>
      <c r="KJ655" s="109"/>
      <c r="KK655" s="109"/>
      <c r="KL655" s="109"/>
      <c r="KM655" s="109"/>
      <c r="KN655" s="109"/>
      <c r="KO655" s="109"/>
      <c r="KP655" s="109"/>
      <c r="KQ655" s="109"/>
      <c r="KR655" s="109"/>
      <c r="KS655" s="109"/>
      <c r="KT655" s="109"/>
      <c r="KU655" s="109"/>
      <c r="KV655" s="109"/>
      <c r="KW655" s="109"/>
      <c r="KX655" s="109"/>
      <c r="KY655" s="109"/>
      <c r="KZ655" s="109"/>
      <c r="LA655" s="109"/>
      <c r="LB655" s="109"/>
      <c r="LC655" s="109"/>
      <c r="LD655" s="109"/>
      <c r="LE655" s="109"/>
      <c r="LF655" s="109"/>
      <c r="LG655" s="109"/>
      <c r="LH655" s="109"/>
      <c r="LI655" s="109"/>
      <c r="LJ655" s="109"/>
      <c r="LK655" s="109"/>
      <c r="LL655" s="109"/>
      <c r="LM655" s="109"/>
      <c r="LN655" s="109"/>
      <c r="LO655" s="109"/>
      <c r="LP655" s="109"/>
      <c r="LQ655" s="109"/>
      <c r="LR655" s="109"/>
      <c r="LS655" s="109"/>
      <c r="LT655" s="109"/>
      <c r="LU655" s="109"/>
      <c r="LV655" s="109"/>
      <c r="LW655" s="109"/>
      <c r="LX655" s="109"/>
      <c r="LY655" s="109"/>
      <c r="LZ655" s="109"/>
      <c r="MA655" s="109"/>
      <c r="MB655" s="109"/>
      <c r="MC655" s="109"/>
      <c r="MD655" s="109"/>
      <c r="ME655" s="109"/>
      <c r="MF655" s="109"/>
      <c r="MG655" s="109"/>
      <c r="MH655" s="109"/>
      <c r="MI655" s="109"/>
      <c r="MJ655" s="109"/>
      <c r="MK655" s="109"/>
      <c r="ML655" s="109"/>
      <c r="MM655" s="109"/>
      <c r="MN655" s="109"/>
      <c r="MO655" s="109"/>
      <c r="MP655" s="109"/>
      <c r="MQ655" s="109"/>
      <c r="MR655" s="109"/>
      <c r="MS655" s="109"/>
      <c r="MT655" s="109"/>
      <c r="MU655" s="109"/>
      <c r="MV655" s="109"/>
      <c r="MW655" s="109"/>
      <c r="MX655" s="109"/>
      <c r="MY655" s="109"/>
      <c r="MZ655" s="109"/>
      <c r="NA655" s="109"/>
      <c r="NB655" s="109"/>
      <c r="NC655" s="109"/>
      <c r="ND655" s="109"/>
      <c r="NE655" s="109"/>
      <c r="NF655" s="109"/>
      <c r="NG655" s="109"/>
      <c r="NH655" s="109"/>
      <c r="NI655" s="109"/>
      <c r="NJ655" s="109"/>
      <c r="NK655" s="109"/>
      <c r="NL655" s="109"/>
      <c r="NM655" s="109"/>
      <c r="NN655" s="109"/>
      <c r="NO655" s="109"/>
      <c r="NP655" s="109"/>
      <c r="NQ655" s="109"/>
      <c r="NR655" s="109"/>
      <c r="NS655" s="109"/>
      <c r="NT655" s="109"/>
      <c r="NU655" s="109"/>
      <c r="NV655" s="109"/>
      <c r="NW655" s="109"/>
      <c r="NX655" s="109"/>
      <c r="NY655" s="109"/>
      <c r="NZ655" s="109"/>
      <c r="OA655" s="109"/>
      <c r="OB655" s="109"/>
      <c r="OC655" s="109"/>
      <c r="OD655" s="109"/>
      <c r="OE655" s="109"/>
      <c r="OF655" s="109"/>
      <c r="OG655" s="109"/>
      <c r="OH655" s="109"/>
      <c r="OI655" s="109"/>
      <c r="OJ655" s="109"/>
      <c r="OK655" s="109"/>
      <c r="OL655" s="109"/>
      <c r="OM655" s="109"/>
      <c r="ON655" s="109"/>
      <c r="OO655" s="109"/>
      <c r="OP655" s="109"/>
      <c r="OQ655" s="109"/>
      <c r="OR655" s="109"/>
      <c r="OS655" s="109"/>
      <c r="OT655" s="109"/>
      <c r="OU655" s="109"/>
      <c r="OV655" s="109"/>
      <c r="OW655" s="109"/>
      <c r="OX655" s="109"/>
      <c r="OY655" s="109"/>
      <c r="OZ655" s="109"/>
      <c r="PA655" s="109"/>
      <c r="PB655" s="109"/>
      <c r="PC655" s="109"/>
      <c r="PD655" s="109"/>
      <c r="PE655" s="109"/>
      <c r="PF655" s="109"/>
      <c r="PG655" s="109"/>
      <c r="PH655" s="109"/>
      <c r="PI655" s="109"/>
      <c r="PJ655" s="109"/>
      <c r="PK655" s="109"/>
      <c r="PL655" s="109"/>
      <c r="PM655" s="109"/>
      <c r="PN655" s="109"/>
      <c r="PO655" s="109"/>
      <c r="PP655" s="109"/>
      <c r="PQ655" s="109"/>
      <c r="PR655" s="109"/>
      <c r="PS655" s="109"/>
      <c r="PT655" s="109"/>
      <c r="PU655" s="109"/>
      <c r="PV655" s="109"/>
      <c r="PW655" s="109"/>
      <c r="PX655" s="109"/>
      <c r="PY655" s="109"/>
      <c r="PZ655" s="109"/>
      <c r="QA655" s="109"/>
      <c r="QB655" s="109"/>
      <c r="QC655" s="109"/>
      <c r="QD655" s="109"/>
      <c r="QE655" s="109"/>
      <c r="QF655" s="109"/>
      <c r="QG655" s="109"/>
      <c r="QH655" s="109"/>
      <c r="QI655" s="109"/>
      <c r="QJ655" s="109"/>
      <c r="QK655" s="23">
        <f t="shared" si="9"/>
        <v>14</v>
      </c>
      <c r="QL655" s="125"/>
      <c r="QM655" s="125"/>
      <c r="QN655" s="125"/>
      <c r="QO655" s="125"/>
      <c r="QP655" s="125"/>
      <c r="QQ655" s="125"/>
      <c r="QR655" s="125"/>
    </row>
    <row r="656" spans="1:460" s="5" customFormat="1" ht="12.75" customHeight="1" x14ac:dyDescent="0.2">
      <c r="A656" s="52">
        <v>44817</v>
      </c>
      <c r="B656" s="98" t="s">
        <v>75</v>
      </c>
      <c r="C656" s="107"/>
      <c r="D656" s="107"/>
      <c r="E656" s="108"/>
      <c r="F656" s="108"/>
      <c r="G656" s="108"/>
      <c r="H656" s="108"/>
      <c r="I656" s="108"/>
      <c r="J656" s="108"/>
      <c r="K656" s="108"/>
      <c r="L656" s="108"/>
      <c r="M656" s="108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 s="109"/>
      <c r="BD656" s="109"/>
      <c r="BE656" s="109"/>
      <c r="BF656" s="109"/>
      <c r="BG656" s="109"/>
      <c r="BH656" s="109"/>
      <c r="BI656" s="109">
        <v>24</v>
      </c>
      <c r="BJ656" s="109"/>
      <c r="BK656" s="109"/>
      <c r="BL656" s="109"/>
      <c r="BM656" s="109"/>
      <c r="BN656" s="109">
        <v>30</v>
      </c>
      <c r="BO656" s="109"/>
      <c r="BP656" s="109"/>
      <c r="BQ656" s="109"/>
      <c r="BR656" s="109"/>
      <c r="BS656" s="109"/>
      <c r="BT656" s="109"/>
      <c r="BU656" s="109"/>
      <c r="BV656" s="109"/>
      <c r="BW656" s="109"/>
      <c r="BX656" s="109"/>
      <c r="BY656" s="109"/>
      <c r="BZ656" s="109"/>
      <c r="CA656" s="109"/>
      <c r="CB656" s="109"/>
      <c r="CC656" s="109"/>
      <c r="CD656" s="109"/>
      <c r="CE656" s="109"/>
      <c r="CF656" s="109"/>
      <c r="CG656" s="109"/>
      <c r="CH656" s="109"/>
      <c r="CI656" s="109"/>
      <c r="CJ656" s="109"/>
      <c r="CK656" s="109"/>
      <c r="CL656" s="109"/>
      <c r="CM656" s="109"/>
      <c r="CN656" s="109"/>
      <c r="CO656" s="109"/>
      <c r="CP656" s="109"/>
      <c r="CQ656" s="109"/>
      <c r="CR656" s="109"/>
      <c r="CS656" s="109"/>
      <c r="CT656" s="109"/>
      <c r="CU656" s="109"/>
      <c r="CV656" s="109"/>
      <c r="CW656" s="109"/>
      <c r="CX656" s="109"/>
      <c r="CY656" s="109"/>
      <c r="CZ656" s="109"/>
      <c r="DA656" s="109"/>
      <c r="DB656" s="109"/>
      <c r="DC656" s="109"/>
      <c r="DD656" s="109"/>
      <c r="DE656" s="109"/>
      <c r="DF656" s="109"/>
      <c r="DG656" s="109"/>
      <c r="DH656" s="109"/>
      <c r="DI656" s="109"/>
      <c r="DJ656" s="109"/>
      <c r="DK656" s="109"/>
      <c r="DL656" s="109"/>
      <c r="DM656" s="109"/>
      <c r="DN656" s="109"/>
      <c r="DO656" s="109"/>
      <c r="DP656" s="109"/>
      <c r="DQ656" s="109"/>
      <c r="DR656" s="109"/>
      <c r="DS656" s="109"/>
      <c r="DT656" s="109"/>
      <c r="DU656" s="109"/>
      <c r="DV656" s="109"/>
      <c r="DW656" s="109"/>
      <c r="DX656" s="109"/>
      <c r="DY656" s="109"/>
      <c r="DZ656" s="109"/>
      <c r="EA656" s="109"/>
      <c r="EB656" s="109"/>
      <c r="EC656" s="109"/>
      <c r="ED656" s="109"/>
      <c r="EE656" s="109"/>
      <c r="EF656" s="109"/>
      <c r="EG656" s="109"/>
      <c r="EH656" s="109"/>
      <c r="EI656" s="109"/>
      <c r="EJ656" s="109"/>
      <c r="EK656" s="109"/>
      <c r="EL656" s="109"/>
      <c r="EM656" s="109"/>
      <c r="EN656" s="109"/>
      <c r="EO656" s="109"/>
      <c r="EP656" s="109"/>
      <c r="EQ656" s="109"/>
      <c r="ER656" s="109"/>
      <c r="ES656" s="109"/>
      <c r="ET656" s="109"/>
      <c r="EU656" s="109"/>
      <c r="EV656" s="109"/>
      <c r="EW656" s="109"/>
      <c r="EX656" s="109"/>
      <c r="EY656" s="109"/>
      <c r="EZ656" s="109"/>
      <c r="FA656" s="109"/>
      <c r="FB656" s="109"/>
      <c r="FC656" s="109"/>
      <c r="FD656" s="109"/>
      <c r="FE656" s="109"/>
      <c r="FF656" s="109"/>
      <c r="FG656" s="109"/>
      <c r="FH656" s="109"/>
      <c r="FI656" s="109"/>
      <c r="FJ656" s="109"/>
      <c r="FK656" s="109"/>
      <c r="FL656" s="109"/>
      <c r="FM656" s="109"/>
      <c r="FN656" s="109"/>
      <c r="FO656" s="109"/>
      <c r="FP656" s="109"/>
      <c r="FQ656" s="109"/>
      <c r="FR656" s="109"/>
      <c r="FS656" s="109"/>
      <c r="FT656" s="109"/>
      <c r="FU656" s="109"/>
      <c r="FV656" s="109"/>
      <c r="FW656" s="109"/>
      <c r="FX656" s="109"/>
      <c r="FY656" s="109"/>
      <c r="FZ656" s="109"/>
      <c r="GA656" s="109"/>
      <c r="GB656" s="109"/>
      <c r="GC656" s="109"/>
      <c r="GD656" s="109"/>
      <c r="GE656" s="109"/>
      <c r="GF656" s="109"/>
      <c r="GG656" s="109"/>
      <c r="GH656" s="109"/>
      <c r="GI656" s="109"/>
      <c r="GJ656" s="109"/>
      <c r="GK656" s="109"/>
      <c r="GL656" s="109"/>
      <c r="GM656" s="109"/>
      <c r="GN656" s="109"/>
      <c r="GO656" s="109"/>
      <c r="GP656" s="109"/>
      <c r="GQ656" s="109"/>
      <c r="GR656" s="109"/>
      <c r="GS656" s="109"/>
      <c r="GT656" s="109"/>
      <c r="GU656" s="109"/>
      <c r="GV656" s="109"/>
      <c r="GW656" s="109"/>
      <c r="GX656" s="109"/>
      <c r="GY656" s="109"/>
      <c r="GZ656" s="109"/>
      <c r="HA656" s="109"/>
      <c r="HB656" s="109"/>
      <c r="HC656" s="109"/>
      <c r="HD656" s="109"/>
      <c r="HE656" s="109"/>
      <c r="HF656" s="109"/>
      <c r="HG656" s="109"/>
      <c r="HH656" s="109"/>
      <c r="HI656" s="109"/>
      <c r="HJ656" s="109"/>
      <c r="HK656" s="109"/>
      <c r="HL656" s="109"/>
      <c r="HM656" s="109"/>
      <c r="HN656" s="109"/>
      <c r="HO656" s="109"/>
      <c r="HP656" s="109"/>
      <c r="HQ656" s="109"/>
      <c r="HR656" s="109"/>
      <c r="HS656" s="109"/>
      <c r="HT656" s="109"/>
      <c r="HU656" s="109"/>
      <c r="HV656" s="109"/>
      <c r="HW656" s="109"/>
      <c r="HX656" s="109"/>
      <c r="HY656" s="109"/>
      <c r="HZ656" s="109"/>
      <c r="IA656" s="109"/>
      <c r="IB656" s="109"/>
      <c r="IC656" s="109"/>
      <c r="ID656" s="109"/>
      <c r="IE656" s="109"/>
      <c r="IF656" s="109"/>
      <c r="IG656" s="109"/>
      <c r="IH656" s="109"/>
      <c r="II656" s="109"/>
      <c r="IJ656" s="109"/>
      <c r="IK656" s="109"/>
      <c r="IL656" s="109"/>
      <c r="IM656" s="109"/>
      <c r="IN656" s="109"/>
      <c r="IO656" s="109"/>
      <c r="IP656" s="109"/>
      <c r="IQ656" s="109"/>
      <c r="IR656" s="109"/>
      <c r="IS656" s="109"/>
      <c r="IT656" s="109"/>
      <c r="IU656" s="109"/>
      <c r="IV656" s="109"/>
      <c r="IW656" s="109"/>
      <c r="IX656" s="109"/>
      <c r="IY656" s="109"/>
      <c r="IZ656" s="109"/>
      <c r="JA656" s="109"/>
      <c r="JB656" s="109"/>
      <c r="JC656" s="109"/>
      <c r="JD656" s="109"/>
      <c r="JE656" s="109"/>
      <c r="JF656" s="109"/>
      <c r="JG656" s="109"/>
      <c r="JH656" s="109"/>
      <c r="JI656" s="109"/>
      <c r="JJ656" s="109"/>
      <c r="JK656" s="109"/>
      <c r="JL656" s="109"/>
      <c r="JM656" s="109"/>
      <c r="JN656" s="109"/>
      <c r="JO656" s="109"/>
      <c r="JP656" s="109"/>
      <c r="JQ656" s="109"/>
      <c r="JR656" s="109"/>
      <c r="JS656" s="109"/>
      <c r="JT656" s="109"/>
      <c r="JU656" s="109"/>
      <c r="JV656" s="109"/>
      <c r="JW656" s="109"/>
      <c r="JX656" s="109"/>
      <c r="JY656" s="109"/>
      <c r="JZ656" s="109"/>
      <c r="KA656" s="109"/>
      <c r="KB656" s="109"/>
      <c r="KC656" s="109">
        <v>20</v>
      </c>
      <c r="KD656" s="109"/>
      <c r="KE656" s="109"/>
      <c r="KF656" s="109"/>
      <c r="KG656" s="109"/>
      <c r="KH656" s="109"/>
      <c r="KI656" s="109"/>
      <c r="KJ656" s="109"/>
      <c r="KK656" s="109"/>
      <c r="KL656" s="109"/>
      <c r="KM656" s="109"/>
      <c r="KN656" s="109"/>
      <c r="KO656" s="109"/>
      <c r="KP656" s="109"/>
      <c r="KQ656" s="109"/>
      <c r="KR656" s="109"/>
      <c r="KS656" s="109"/>
      <c r="KT656" s="109"/>
      <c r="KU656" s="109"/>
      <c r="KV656" s="109"/>
      <c r="KW656" s="109"/>
      <c r="KX656" s="109"/>
      <c r="KY656" s="109"/>
      <c r="KZ656" s="109"/>
      <c r="LA656" s="109"/>
      <c r="LB656" s="109"/>
      <c r="LC656" s="109"/>
      <c r="LD656" s="109"/>
      <c r="LE656" s="109"/>
      <c r="LF656" s="109"/>
      <c r="LG656" s="109"/>
      <c r="LH656" s="109"/>
      <c r="LI656" s="109"/>
      <c r="LJ656" s="109"/>
      <c r="LK656" s="109"/>
      <c r="LL656" s="109"/>
      <c r="LM656" s="109"/>
      <c r="LN656" s="109"/>
      <c r="LO656" s="109"/>
      <c r="LP656" s="109"/>
      <c r="LQ656" s="109"/>
      <c r="LR656" s="109"/>
      <c r="LS656" s="109"/>
      <c r="LT656" s="109"/>
      <c r="LU656" s="109"/>
      <c r="LV656" s="109"/>
      <c r="LW656" s="109"/>
      <c r="LX656" s="109"/>
      <c r="LY656" s="109"/>
      <c r="LZ656" s="109"/>
      <c r="MA656" s="109"/>
      <c r="MB656" s="109"/>
      <c r="MC656" s="109"/>
      <c r="MD656" s="109"/>
      <c r="ME656" s="109"/>
      <c r="MF656" s="109"/>
      <c r="MG656" s="109"/>
      <c r="MH656" s="109"/>
      <c r="MI656" s="109"/>
      <c r="MJ656" s="109"/>
      <c r="MK656" s="109"/>
      <c r="ML656" s="109"/>
      <c r="MM656" s="109"/>
      <c r="MN656" s="109"/>
      <c r="MO656" s="109"/>
      <c r="MP656" s="109"/>
      <c r="MQ656" s="109"/>
      <c r="MR656" s="109"/>
      <c r="MS656" s="109"/>
      <c r="MT656" s="109"/>
      <c r="MU656" s="109"/>
      <c r="MV656" s="109"/>
      <c r="MW656" s="109"/>
      <c r="MX656" s="109"/>
      <c r="MY656" s="109"/>
      <c r="MZ656" s="109"/>
      <c r="NA656" s="109"/>
      <c r="NB656" s="109"/>
      <c r="NC656" s="109"/>
      <c r="ND656" s="109"/>
      <c r="NE656" s="109"/>
      <c r="NF656" s="109"/>
      <c r="NG656" s="109"/>
      <c r="NH656" s="109"/>
      <c r="NI656" s="109"/>
      <c r="NJ656" s="109"/>
      <c r="NK656" s="109"/>
      <c r="NL656" s="109"/>
      <c r="NM656" s="109"/>
      <c r="NN656" s="109"/>
      <c r="NO656" s="109"/>
      <c r="NP656" s="109"/>
      <c r="NQ656" s="109"/>
      <c r="NR656" s="109"/>
      <c r="NS656" s="109"/>
      <c r="NT656" s="109"/>
      <c r="NU656" s="109"/>
      <c r="NV656" s="109"/>
      <c r="NW656" s="109"/>
      <c r="NX656" s="109"/>
      <c r="NY656" s="109"/>
      <c r="NZ656" s="109"/>
      <c r="OA656" s="109"/>
      <c r="OB656" s="109"/>
      <c r="OC656" s="109"/>
      <c r="OD656" s="109"/>
      <c r="OE656" s="109"/>
      <c r="OF656" s="109"/>
      <c r="OG656" s="109"/>
      <c r="OH656" s="109"/>
      <c r="OI656" s="109"/>
      <c r="OJ656" s="109"/>
      <c r="OK656" s="109"/>
      <c r="OL656" s="109"/>
      <c r="OM656" s="109"/>
      <c r="ON656" s="109"/>
      <c r="OO656" s="109"/>
      <c r="OP656" s="109"/>
      <c r="OQ656" s="109"/>
      <c r="OR656" s="109"/>
      <c r="OS656" s="109"/>
      <c r="OT656" s="109"/>
      <c r="OU656" s="109"/>
      <c r="OV656" s="109"/>
      <c r="OW656" s="109"/>
      <c r="OX656" s="109"/>
      <c r="OY656" s="109"/>
      <c r="OZ656" s="109"/>
      <c r="PA656" s="109"/>
      <c r="PB656" s="109">
        <v>11</v>
      </c>
      <c r="PC656" s="109"/>
      <c r="PD656" s="109"/>
      <c r="PE656" s="109"/>
      <c r="PF656" s="109"/>
      <c r="PG656" s="109"/>
      <c r="PH656" s="109"/>
      <c r="PI656" s="109"/>
      <c r="PJ656" s="109"/>
      <c r="PK656" s="109"/>
      <c r="PL656" s="109"/>
      <c r="PM656" s="109"/>
      <c r="PN656" s="109"/>
      <c r="PO656" s="109"/>
      <c r="PP656" s="109"/>
      <c r="PQ656" s="109"/>
      <c r="PR656" s="109"/>
      <c r="PS656" s="109"/>
      <c r="PT656" s="109"/>
      <c r="PU656" s="109"/>
      <c r="PV656" s="109"/>
      <c r="PW656" s="109"/>
      <c r="PX656" s="109"/>
      <c r="PY656" s="109"/>
      <c r="PZ656" s="109"/>
      <c r="QA656" s="109"/>
      <c r="QB656" s="109"/>
      <c r="QC656" s="109"/>
      <c r="QD656" s="109"/>
      <c r="QE656" s="109"/>
      <c r="QF656" s="109"/>
      <c r="QG656" s="109"/>
      <c r="QH656" s="109"/>
      <c r="QI656" s="109"/>
      <c r="QJ656" s="109"/>
      <c r="QK656" s="23">
        <f t="shared" si="9"/>
        <v>85</v>
      </c>
      <c r="QL656" s="125"/>
      <c r="QM656" s="125"/>
      <c r="QN656" s="125"/>
      <c r="QO656" s="125"/>
      <c r="QP656" s="125"/>
      <c r="QQ656" s="125"/>
      <c r="QR656" s="125"/>
    </row>
    <row r="657" spans="1:460" s="5" customFormat="1" ht="12.75" customHeight="1" x14ac:dyDescent="0.2">
      <c r="A657" s="52">
        <v>44817</v>
      </c>
      <c r="B657" s="162" t="s">
        <v>496</v>
      </c>
      <c r="C657" s="107"/>
      <c r="D657" s="107"/>
      <c r="E657" s="108"/>
      <c r="F657" s="108"/>
      <c r="G657" s="108"/>
      <c r="H657" s="108"/>
      <c r="I657" s="108"/>
      <c r="J657" s="108"/>
      <c r="K657" s="108"/>
      <c r="L657" s="108"/>
      <c r="M657" s="108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>
        <v>9</v>
      </c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 s="109"/>
      <c r="BD657" s="109"/>
      <c r="BE657" s="109"/>
      <c r="BF657" s="109"/>
      <c r="BG657" s="109"/>
      <c r="BH657" s="109"/>
      <c r="BI657" s="109"/>
      <c r="BJ657" s="109"/>
      <c r="BK657" s="109"/>
      <c r="BL657" s="109"/>
      <c r="BM657" s="109"/>
      <c r="BN657" s="109"/>
      <c r="BO657" s="109"/>
      <c r="BP657" s="109"/>
      <c r="BQ657" s="109"/>
      <c r="BR657" s="109"/>
      <c r="BS657" s="109"/>
      <c r="BT657" s="109"/>
      <c r="BU657" s="109"/>
      <c r="BV657" s="109"/>
      <c r="BW657" s="109"/>
      <c r="BX657" s="109"/>
      <c r="BY657" s="109"/>
      <c r="BZ657" s="109"/>
      <c r="CA657" s="109"/>
      <c r="CB657" s="109"/>
      <c r="CC657" s="109"/>
      <c r="CD657" s="109"/>
      <c r="CE657" s="109"/>
      <c r="CF657" s="109"/>
      <c r="CG657" s="109"/>
      <c r="CH657" s="109"/>
      <c r="CI657" s="109"/>
      <c r="CJ657" s="109"/>
      <c r="CK657" s="109"/>
      <c r="CL657" s="109"/>
      <c r="CM657" s="109"/>
      <c r="CN657" s="109"/>
      <c r="CO657" s="109"/>
      <c r="CP657" s="109"/>
      <c r="CQ657" s="109"/>
      <c r="CR657" s="109"/>
      <c r="CS657" s="109"/>
      <c r="CT657" s="109"/>
      <c r="CU657" s="109"/>
      <c r="CV657" s="109"/>
      <c r="CW657" s="109"/>
      <c r="CX657" s="109"/>
      <c r="CY657" s="109"/>
      <c r="CZ657" s="109"/>
      <c r="DA657" s="109"/>
      <c r="DB657" s="109"/>
      <c r="DC657" s="109"/>
      <c r="DD657" s="109"/>
      <c r="DE657" s="109"/>
      <c r="DF657" s="109"/>
      <c r="DG657" s="109"/>
      <c r="DH657" s="109"/>
      <c r="DI657" s="109"/>
      <c r="DJ657" s="109"/>
      <c r="DK657" s="109"/>
      <c r="DL657" s="109"/>
      <c r="DM657" s="109"/>
      <c r="DN657" s="109"/>
      <c r="DO657" s="109"/>
      <c r="DP657" s="109"/>
      <c r="DQ657" s="109"/>
      <c r="DR657" s="109"/>
      <c r="DS657" s="109"/>
      <c r="DT657" s="109"/>
      <c r="DU657" s="109"/>
      <c r="DV657" s="109"/>
      <c r="DW657" s="109"/>
      <c r="DX657" s="109"/>
      <c r="DY657" s="109"/>
      <c r="DZ657" s="109"/>
      <c r="EA657" s="109"/>
      <c r="EB657" s="109"/>
      <c r="EC657" s="109"/>
      <c r="ED657" s="109"/>
      <c r="EE657" s="109"/>
      <c r="EF657" s="109"/>
      <c r="EG657" s="109"/>
      <c r="EH657" s="109"/>
      <c r="EI657" s="109"/>
      <c r="EJ657" s="109"/>
      <c r="EK657" s="109"/>
      <c r="EL657" s="109"/>
      <c r="EM657" s="109"/>
      <c r="EN657" s="109"/>
      <c r="EO657" s="109"/>
      <c r="EP657" s="109"/>
      <c r="EQ657" s="109"/>
      <c r="ER657" s="109"/>
      <c r="ES657" s="109"/>
      <c r="ET657" s="109"/>
      <c r="EU657" s="109"/>
      <c r="EV657" s="109"/>
      <c r="EW657" s="109"/>
      <c r="EX657" s="109"/>
      <c r="EY657" s="109"/>
      <c r="EZ657" s="109"/>
      <c r="FA657" s="109"/>
      <c r="FB657" s="109"/>
      <c r="FC657" s="109"/>
      <c r="FD657" s="109"/>
      <c r="FE657" s="109"/>
      <c r="FF657" s="109"/>
      <c r="FG657" s="109"/>
      <c r="FH657" s="109"/>
      <c r="FI657" s="109"/>
      <c r="FJ657" s="109"/>
      <c r="FK657" s="109"/>
      <c r="FL657" s="109"/>
      <c r="FM657" s="109"/>
      <c r="FN657" s="109"/>
      <c r="FO657" s="109"/>
      <c r="FP657" s="109"/>
      <c r="FQ657" s="109"/>
      <c r="FR657" s="109"/>
      <c r="FS657" s="109"/>
      <c r="FT657" s="109"/>
      <c r="FU657" s="109"/>
      <c r="FV657" s="109"/>
      <c r="FW657" s="109"/>
      <c r="FX657" s="109"/>
      <c r="FY657" s="109"/>
      <c r="FZ657" s="109"/>
      <c r="GA657" s="109"/>
      <c r="GB657" s="109"/>
      <c r="GC657" s="109"/>
      <c r="GD657" s="109"/>
      <c r="GE657" s="109"/>
      <c r="GF657" s="109"/>
      <c r="GG657" s="109"/>
      <c r="GH657" s="109"/>
      <c r="GI657" s="109"/>
      <c r="GJ657" s="109"/>
      <c r="GK657" s="109"/>
      <c r="GL657" s="109"/>
      <c r="GM657" s="109"/>
      <c r="GN657" s="109"/>
      <c r="GO657" s="109"/>
      <c r="GP657" s="109"/>
      <c r="GQ657" s="109"/>
      <c r="GR657" s="109"/>
      <c r="GS657" s="109"/>
      <c r="GT657" s="109"/>
      <c r="GU657" s="109"/>
      <c r="GV657" s="109"/>
      <c r="GW657" s="109"/>
      <c r="GX657" s="109"/>
      <c r="GY657" s="109"/>
      <c r="GZ657" s="109"/>
      <c r="HA657" s="109"/>
      <c r="HB657" s="109"/>
      <c r="HC657" s="109"/>
      <c r="HD657" s="109"/>
      <c r="HE657" s="109"/>
      <c r="HF657" s="109"/>
      <c r="HG657" s="109"/>
      <c r="HH657" s="109"/>
      <c r="HI657" s="109"/>
      <c r="HJ657" s="109"/>
      <c r="HK657" s="109"/>
      <c r="HL657" s="109"/>
      <c r="HM657" s="109"/>
      <c r="HN657" s="109"/>
      <c r="HO657" s="109"/>
      <c r="HP657" s="109"/>
      <c r="HQ657" s="109"/>
      <c r="HR657" s="109"/>
      <c r="HS657" s="109"/>
      <c r="HT657" s="109"/>
      <c r="HU657" s="109"/>
      <c r="HV657" s="109"/>
      <c r="HW657" s="109"/>
      <c r="HX657" s="109"/>
      <c r="HY657" s="109"/>
      <c r="HZ657" s="109"/>
      <c r="IA657" s="109"/>
      <c r="IB657" s="109"/>
      <c r="IC657" s="109"/>
      <c r="ID657" s="109"/>
      <c r="IE657" s="109"/>
      <c r="IF657" s="109"/>
      <c r="IG657" s="109"/>
      <c r="IH657" s="109"/>
      <c r="II657" s="109"/>
      <c r="IJ657" s="109"/>
      <c r="IK657" s="109"/>
      <c r="IL657" s="109"/>
      <c r="IM657" s="109"/>
      <c r="IN657" s="109"/>
      <c r="IO657" s="109"/>
      <c r="IP657" s="109"/>
      <c r="IQ657" s="109"/>
      <c r="IR657" s="109"/>
      <c r="IS657" s="109"/>
      <c r="IT657" s="109"/>
      <c r="IU657" s="109"/>
      <c r="IV657" s="109"/>
      <c r="IW657" s="109"/>
      <c r="IX657" s="109"/>
      <c r="IY657" s="109"/>
      <c r="IZ657" s="109"/>
      <c r="JA657" s="109"/>
      <c r="JB657" s="109"/>
      <c r="JC657" s="109"/>
      <c r="JD657" s="109"/>
      <c r="JE657" s="109"/>
      <c r="JF657" s="109"/>
      <c r="JG657" s="109"/>
      <c r="JH657" s="109"/>
      <c r="JI657" s="109"/>
      <c r="JJ657" s="109"/>
      <c r="JK657" s="109"/>
      <c r="JL657" s="109"/>
      <c r="JM657" s="109"/>
      <c r="JN657" s="109"/>
      <c r="JO657" s="109"/>
      <c r="JP657" s="109"/>
      <c r="JQ657" s="109"/>
      <c r="JR657" s="109"/>
      <c r="JS657" s="109"/>
      <c r="JT657" s="109"/>
      <c r="JU657" s="109"/>
      <c r="JV657" s="109"/>
      <c r="JW657" s="109"/>
      <c r="JX657" s="109"/>
      <c r="JY657" s="109"/>
      <c r="JZ657" s="109"/>
      <c r="KA657" s="109"/>
      <c r="KB657" s="109"/>
      <c r="KC657" s="109"/>
      <c r="KD657" s="109"/>
      <c r="KE657" s="109"/>
      <c r="KF657" s="109"/>
      <c r="KG657" s="109"/>
      <c r="KH657" s="109"/>
      <c r="KI657" s="109"/>
      <c r="KJ657" s="109"/>
      <c r="KK657" s="109"/>
      <c r="KL657" s="109"/>
      <c r="KM657" s="109"/>
      <c r="KN657" s="109"/>
      <c r="KO657" s="109"/>
      <c r="KP657" s="109"/>
      <c r="KQ657" s="109"/>
      <c r="KR657" s="109"/>
      <c r="KS657" s="109"/>
      <c r="KT657" s="109"/>
      <c r="KU657" s="109"/>
      <c r="KV657" s="109"/>
      <c r="KW657" s="109"/>
      <c r="KX657" s="109"/>
      <c r="KY657" s="109"/>
      <c r="KZ657" s="109"/>
      <c r="LA657" s="109"/>
      <c r="LB657" s="109"/>
      <c r="LC657" s="109"/>
      <c r="LD657" s="109"/>
      <c r="LE657" s="109"/>
      <c r="LF657" s="109"/>
      <c r="LG657" s="109"/>
      <c r="LH657" s="109"/>
      <c r="LI657" s="109"/>
      <c r="LJ657" s="109"/>
      <c r="LK657" s="109"/>
      <c r="LL657" s="109"/>
      <c r="LM657" s="109"/>
      <c r="LN657" s="109"/>
      <c r="LO657" s="109"/>
      <c r="LP657" s="109"/>
      <c r="LQ657" s="109"/>
      <c r="LR657" s="109"/>
      <c r="LS657" s="109"/>
      <c r="LT657" s="109"/>
      <c r="LU657" s="109"/>
      <c r="LV657" s="109"/>
      <c r="LW657" s="109"/>
      <c r="LX657" s="109"/>
      <c r="LY657" s="109"/>
      <c r="LZ657" s="109"/>
      <c r="MA657" s="109"/>
      <c r="MB657" s="109"/>
      <c r="MC657" s="109"/>
      <c r="MD657" s="109"/>
      <c r="ME657" s="109"/>
      <c r="MF657" s="109"/>
      <c r="MG657" s="109"/>
      <c r="MH657" s="109"/>
      <c r="MI657" s="109"/>
      <c r="MJ657" s="109"/>
      <c r="MK657" s="109"/>
      <c r="ML657" s="109"/>
      <c r="MM657" s="109"/>
      <c r="MN657" s="109"/>
      <c r="MO657" s="109"/>
      <c r="MP657" s="109"/>
      <c r="MQ657" s="109"/>
      <c r="MR657" s="109"/>
      <c r="MS657" s="109"/>
      <c r="MT657" s="109"/>
      <c r="MU657" s="109"/>
      <c r="MV657" s="109"/>
      <c r="MW657" s="109"/>
      <c r="MX657" s="109"/>
      <c r="MY657" s="109"/>
      <c r="MZ657" s="109"/>
      <c r="NA657" s="109"/>
      <c r="NB657" s="109"/>
      <c r="NC657" s="109"/>
      <c r="ND657" s="109"/>
      <c r="NE657" s="109"/>
      <c r="NF657" s="109"/>
      <c r="NG657" s="109"/>
      <c r="NH657" s="109"/>
      <c r="NI657" s="109"/>
      <c r="NJ657" s="109"/>
      <c r="NK657" s="109"/>
      <c r="NL657" s="109"/>
      <c r="NM657" s="109"/>
      <c r="NN657" s="109"/>
      <c r="NO657" s="109"/>
      <c r="NP657" s="109"/>
      <c r="NQ657" s="109"/>
      <c r="NR657" s="109"/>
      <c r="NS657" s="109"/>
      <c r="NT657" s="109"/>
      <c r="NU657" s="109"/>
      <c r="NV657" s="109"/>
      <c r="NW657" s="109"/>
      <c r="NX657" s="109"/>
      <c r="NY657" s="109"/>
      <c r="NZ657" s="109"/>
      <c r="OA657" s="109"/>
      <c r="OB657" s="109"/>
      <c r="OC657" s="109"/>
      <c r="OD657" s="109"/>
      <c r="OE657" s="109"/>
      <c r="OF657" s="109"/>
      <c r="OG657" s="109"/>
      <c r="OH657" s="109"/>
      <c r="OI657" s="109"/>
      <c r="OJ657" s="109"/>
      <c r="OK657" s="109"/>
      <c r="OL657" s="109"/>
      <c r="OM657" s="109"/>
      <c r="ON657" s="109"/>
      <c r="OO657" s="109"/>
      <c r="OP657" s="109"/>
      <c r="OQ657" s="109"/>
      <c r="OR657" s="109"/>
      <c r="OS657" s="109"/>
      <c r="OT657" s="109"/>
      <c r="OU657" s="109"/>
      <c r="OV657" s="109"/>
      <c r="OW657" s="109"/>
      <c r="OX657" s="109"/>
      <c r="OY657" s="109"/>
      <c r="OZ657" s="109"/>
      <c r="PA657" s="109"/>
      <c r="PB657" s="109"/>
      <c r="PC657" s="109"/>
      <c r="PD657" s="109"/>
      <c r="PE657" s="109"/>
      <c r="PF657" s="109"/>
      <c r="PG657" s="109"/>
      <c r="PH657" s="109"/>
      <c r="PI657" s="109"/>
      <c r="PJ657" s="109"/>
      <c r="PK657" s="109"/>
      <c r="PL657" s="109"/>
      <c r="PM657" s="109"/>
      <c r="PN657" s="109"/>
      <c r="PO657" s="109"/>
      <c r="PP657" s="109"/>
      <c r="PQ657" s="109"/>
      <c r="PR657" s="109"/>
      <c r="PS657" s="109"/>
      <c r="PT657" s="109"/>
      <c r="PU657" s="109"/>
      <c r="PV657" s="109"/>
      <c r="PW657" s="109"/>
      <c r="PX657" s="109"/>
      <c r="PY657" s="109"/>
      <c r="PZ657" s="109"/>
      <c r="QA657" s="109"/>
      <c r="QB657" s="109"/>
      <c r="QC657" s="109"/>
      <c r="QD657" s="109"/>
      <c r="QE657" s="109"/>
      <c r="QF657" s="109"/>
      <c r="QG657" s="109"/>
      <c r="QH657" s="109"/>
      <c r="QI657" s="109"/>
      <c r="QJ657" s="109"/>
      <c r="QK657" s="23">
        <f t="shared" si="9"/>
        <v>9</v>
      </c>
      <c r="QL657" s="125"/>
      <c r="QM657" s="125"/>
      <c r="QN657" s="125"/>
      <c r="QO657" s="125"/>
      <c r="QP657" s="125"/>
      <c r="QQ657" s="125"/>
      <c r="QR657" s="125"/>
    </row>
    <row r="658" spans="1:460" s="5" customFormat="1" ht="12.75" customHeight="1" x14ac:dyDescent="0.2">
      <c r="A658" s="52">
        <v>44817</v>
      </c>
      <c r="B658" s="90" t="s">
        <v>580</v>
      </c>
      <c r="C658" s="107"/>
      <c r="D658" s="107"/>
      <c r="E658" s="108"/>
      <c r="F658" s="108"/>
      <c r="G658" s="108"/>
      <c r="H658" s="108"/>
      <c r="I658" s="108"/>
      <c r="J658" s="108"/>
      <c r="K658" s="108"/>
      <c r="L658" s="108"/>
      <c r="M658" s="108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 s="109"/>
      <c r="BD658" s="109"/>
      <c r="BE658" s="109"/>
      <c r="BF658" s="109"/>
      <c r="BG658" s="109"/>
      <c r="BH658" s="109"/>
      <c r="BI658" s="109"/>
      <c r="BJ658" s="109"/>
      <c r="BK658" s="109"/>
      <c r="BL658" s="109"/>
      <c r="BM658" s="109"/>
      <c r="BN658" s="109"/>
      <c r="BO658" s="109"/>
      <c r="BP658" s="109"/>
      <c r="BQ658" s="109"/>
      <c r="BR658" s="109"/>
      <c r="BS658" s="109"/>
      <c r="BT658" s="109"/>
      <c r="BU658" s="109"/>
      <c r="BV658" s="109"/>
      <c r="BW658" s="109"/>
      <c r="BX658" s="109"/>
      <c r="BY658" s="109"/>
      <c r="BZ658" s="109"/>
      <c r="CA658" s="109"/>
      <c r="CB658" s="109"/>
      <c r="CC658" s="109"/>
      <c r="CD658" s="109"/>
      <c r="CE658" s="109"/>
      <c r="CF658" s="109"/>
      <c r="CG658" s="109"/>
      <c r="CH658" s="109"/>
      <c r="CI658" s="109"/>
      <c r="CJ658" s="109"/>
      <c r="CK658" s="109"/>
      <c r="CL658" s="109"/>
      <c r="CM658" s="109"/>
      <c r="CN658" s="109"/>
      <c r="CO658" s="109"/>
      <c r="CP658" s="109"/>
      <c r="CQ658" s="109"/>
      <c r="CR658" s="109"/>
      <c r="CS658" s="109"/>
      <c r="CT658" s="109"/>
      <c r="CU658" s="109"/>
      <c r="CV658" s="109"/>
      <c r="CW658" s="109"/>
      <c r="CX658" s="109"/>
      <c r="CY658" s="109"/>
      <c r="CZ658" s="109"/>
      <c r="DA658" s="109"/>
      <c r="DB658" s="109"/>
      <c r="DC658" s="109"/>
      <c r="DD658" s="109"/>
      <c r="DE658" s="109"/>
      <c r="DF658" s="109"/>
      <c r="DG658" s="109"/>
      <c r="DH658" s="109"/>
      <c r="DI658" s="109"/>
      <c r="DJ658" s="109"/>
      <c r="DK658" s="109"/>
      <c r="DL658" s="109"/>
      <c r="DM658" s="109"/>
      <c r="DN658" s="109"/>
      <c r="DO658" s="109"/>
      <c r="DP658" s="109"/>
      <c r="DQ658" s="109"/>
      <c r="DR658" s="109"/>
      <c r="DS658" s="109"/>
      <c r="DT658" s="109"/>
      <c r="DU658" s="109"/>
      <c r="DV658" s="109"/>
      <c r="DW658" s="109"/>
      <c r="DX658" s="109"/>
      <c r="DY658" s="109"/>
      <c r="DZ658" s="109"/>
      <c r="EA658" s="109"/>
      <c r="EB658" s="109"/>
      <c r="EC658" s="109"/>
      <c r="ED658" s="109"/>
      <c r="EE658" s="109"/>
      <c r="EF658" s="109"/>
      <c r="EG658" s="109"/>
      <c r="EH658" s="109"/>
      <c r="EI658" s="109"/>
      <c r="EJ658" s="109"/>
      <c r="EK658" s="109"/>
      <c r="EL658" s="109"/>
      <c r="EM658" s="109"/>
      <c r="EN658" s="109"/>
      <c r="EO658" s="109"/>
      <c r="EP658" s="109"/>
      <c r="EQ658" s="109"/>
      <c r="ER658" s="109"/>
      <c r="ES658" s="109"/>
      <c r="ET658" s="109"/>
      <c r="EU658" s="109"/>
      <c r="EV658" s="109"/>
      <c r="EW658" s="109"/>
      <c r="EX658" s="109"/>
      <c r="EY658" s="109"/>
      <c r="EZ658" s="109"/>
      <c r="FA658" s="109"/>
      <c r="FB658" s="109"/>
      <c r="FC658" s="109"/>
      <c r="FD658" s="109"/>
      <c r="FE658" s="109"/>
      <c r="FF658" s="109"/>
      <c r="FG658" s="109"/>
      <c r="FH658" s="109"/>
      <c r="FI658" s="109"/>
      <c r="FJ658" s="109"/>
      <c r="FK658" s="109"/>
      <c r="FL658" s="109"/>
      <c r="FM658" s="109"/>
      <c r="FN658" s="109"/>
      <c r="FO658" s="109"/>
      <c r="FP658" s="109"/>
      <c r="FQ658" s="109"/>
      <c r="FR658" s="109"/>
      <c r="FS658" s="109"/>
      <c r="FT658" s="109"/>
      <c r="FU658" s="109"/>
      <c r="FV658" s="109"/>
      <c r="FW658" s="109"/>
      <c r="FX658" s="109"/>
      <c r="FY658" s="109"/>
      <c r="FZ658" s="109"/>
      <c r="GA658" s="109"/>
      <c r="GB658" s="109"/>
      <c r="GC658" s="109"/>
      <c r="GD658" s="109"/>
      <c r="GE658" s="109"/>
      <c r="GF658" s="109"/>
      <c r="GG658" s="109"/>
      <c r="GH658" s="109"/>
      <c r="GI658" s="109"/>
      <c r="GJ658" s="109"/>
      <c r="GK658" s="109"/>
      <c r="GL658" s="109"/>
      <c r="GM658" s="109"/>
      <c r="GN658" s="109"/>
      <c r="GO658" s="109"/>
      <c r="GP658" s="109"/>
      <c r="GQ658" s="109"/>
      <c r="GR658" s="109"/>
      <c r="GS658" s="109"/>
      <c r="GT658" s="109"/>
      <c r="GU658" s="109"/>
      <c r="GV658" s="109"/>
      <c r="GW658" s="109"/>
      <c r="GX658" s="109"/>
      <c r="GY658" s="109"/>
      <c r="GZ658" s="109"/>
      <c r="HA658" s="109"/>
      <c r="HB658" s="109"/>
      <c r="HC658" s="109"/>
      <c r="HD658" s="109"/>
      <c r="HE658" s="109"/>
      <c r="HF658" s="109"/>
      <c r="HG658" s="109"/>
      <c r="HH658" s="109"/>
      <c r="HI658" s="109"/>
      <c r="HJ658" s="109"/>
      <c r="HK658" s="109"/>
      <c r="HL658" s="109"/>
      <c r="HM658" s="109"/>
      <c r="HN658" s="109"/>
      <c r="HO658" s="109"/>
      <c r="HP658" s="109"/>
      <c r="HQ658" s="109"/>
      <c r="HR658" s="109"/>
      <c r="HS658" s="109"/>
      <c r="HT658" s="109"/>
      <c r="HU658" s="109"/>
      <c r="HV658" s="109"/>
      <c r="HW658" s="109"/>
      <c r="HX658" s="109"/>
      <c r="HY658" s="109"/>
      <c r="HZ658" s="109"/>
      <c r="IA658" s="109"/>
      <c r="IB658" s="109"/>
      <c r="IC658" s="109"/>
      <c r="ID658" s="109"/>
      <c r="IE658" s="109"/>
      <c r="IF658" s="109"/>
      <c r="IG658" s="109"/>
      <c r="IH658" s="109"/>
      <c r="II658" s="109"/>
      <c r="IJ658" s="109"/>
      <c r="IK658" s="109"/>
      <c r="IL658" s="109"/>
      <c r="IM658" s="109"/>
      <c r="IN658" s="109"/>
      <c r="IO658" s="109"/>
      <c r="IP658" s="109"/>
      <c r="IQ658" s="109"/>
      <c r="IR658" s="109"/>
      <c r="IS658" s="109"/>
      <c r="IT658" s="109"/>
      <c r="IU658" s="109"/>
      <c r="IV658" s="109"/>
      <c r="IW658" s="109"/>
      <c r="IX658" s="109"/>
      <c r="IY658" s="109"/>
      <c r="IZ658" s="109"/>
      <c r="JA658" s="109"/>
      <c r="JB658" s="109"/>
      <c r="JC658" s="109"/>
      <c r="JD658" s="109"/>
      <c r="JE658" s="109"/>
      <c r="JF658" s="109"/>
      <c r="JG658" s="109"/>
      <c r="JH658" s="109"/>
      <c r="JI658" s="109"/>
      <c r="JJ658" s="109"/>
      <c r="JK658" s="109"/>
      <c r="JL658" s="109"/>
      <c r="JM658" s="109"/>
      <c r="JN658" s="109"/>
      <c r="JO658" s="109"/>
      <c r="JP658" s="109"/>
      <c r="JQ658" s="109"/>
      <c r="JR658" s="109"/>
      <c r="JS658" s="109"/>
      <c r="JT658" s="109"/>
      <c r="JU658" s="109"/>
      <c r="JV658" s="109"/>
      <c r="JW658" s="109"/>
      <c r="JX658" s="109"/>
      <c r="JY658" s="109"/>
      <c r="JZ658" s="109"/>
      <c r="KA658" s="109"/>
      <c r="KB658" s="109"/>
      <c r="KC658" s="109"/>
      <c r="KD658" s="109"/>
      <c r="KE658" s="109"/>
      <c r="KF658" s="109"/>
      <c r="KG658" s="109"/>
      <c r="KH658" s="109"/>
      <c r="KI658" s="109"/>
      <c r="KJ658" s="109"/>
      <c r="KK658" s="109"/>
      <c r="KL658" s="109">
        <v>2</v>
      </c>
      <c r="KM658" s="109"/>
      <c r="KN658" s="109"/>
      <c r="KO658" s="109"/>
      <c r="KP658" s="109"/>
      <c r="KQ658" s="109"/>
      <c r="KR658" s="109"/>
      <c r="KS658" s="109"/>
      <c r="KT658" s="109"/>
      <c r="KU658" s="109"/>
      <c r="KV658" s="109"/>
      <c r="KW658" s="109"/>
      <c r="KX658" s="109"/>
      <c r="KY658" s="109"/>
      <c r="KZ658" s="109"/>
      <c r="LA658" s="109"/>
      <c r="LB658" s="109"/>
      <c r="LC658" s="109"/>
      <c r="LD658" s="109"/>
      <c r="LE658" s="109"/>
      <c r="LF658" s="109"/>
      <c r="LG658" s="109"/>
      <c r="LH658" s="109"/>
      <c r="LI658" s="109"/>
      <c r="LJ658" s="109"/>
      <c r="LK658" s="109"/>
      <c r="LL658" s="109"/>
      <c r="LM658" s="109"/>
      <c r="LN658" s="109"/>
      <c r="LO658" s="109"/>
      <c r="LP658" s="109"/>
      <c r="LQ658" s="109"/>
      <c r="LR658" s="109"/>
      <c r="LS658" s="109"/>
      <c r="LT658" s="109"/>
      <c r="LU658" s="109"/>
      <c r="LV658" s="109"/>
      <c r="LW658" s="109"/>
      <c r="LX658" s="109"/>
      <c r="LY658" s="109"/>
      <c r="LZ658" s="109"/>
      <c r="MA658" s="109"/>
      <c r="MB658" s="109"/>
      <c r="MC658" s="109"/>
      <c r="MD658" s="109"/>
      <c r="ME658" s="109"/>
      <c r="MF658" s="109"/>
      <c r="MG658" s="109"/>
      <c r="MH658" s="109"/>
      <c r="MI658" s="109"/>
      <c r="MJ658" s="109"/>
      <c r="MK658" s="109"/>
      <c r="ML658" s="109"/>
      <c r="MM658" s="109"/>
      <c r="MN658" s="109"/>
      <c r="MO658" s="109"/>
      <c r="MP658" s="109"/>
      <c r="MQ658" s="109"/>
      <c r="MR658" s="109"/>
      <c r="MS658" s="109"/>
      <c r="MT658" s="109"/>
      <c r="MU658" s="109"/>
      <c r="MV658" s="109"/>
      <c r="MW658" s="109"/>
      <c r="MX658" s="109"/>
      <c r="MY658" s="109"/>
      <c r="MZ658" s="109"/>
      <c r="NA658" s="109"/>
      <c r="NB658" s="109"/>
      <c r="NC658" s="109"/>
      <c r="ND658" s="109"/>
      <c r="NE658" s="109"/>
      <c r="NF658" s="109"/>
      <c r="NG658" s="109"/>
      <c r="NH658" s="109"/>
      <c r="NI658" s="109"/>
      <c r="NJ658" s="109"/>
      <c r="NK658" s="109"/>
      <c r="NL658" s="109"/>
      <c r="NM658" s="109"/>
      <c r="NN658" s="109"/>
      <c r="NO658" s="109"/>
      <c r="NP658" s="109"/>
      <c r="NQ658" s="109"/>
      <c r="NR658" s="109"/>
      <c r="NS658" s="109"/>
      <c r="NT658" s="109"/>
      <c r="NU658" s="109"/>
      <c r="NV658" s="109"/>
      <c r="NW658" s="109"/>
      <c r="NX658" s="109"/>
      <c r="NY658" s="109"/>
      <c r="NZ658" s="109"/>
      <c r="OA658" s="109"/>
      <c r="OB658" s="109"/>
      <c r="OC658" s="109"/>
      <c r="OD658" s="109"/>
      <c r="OE658" s="109"/>
      <c r="OF658" s="109"/>
      <c r="OG658" s="109"/>
      <c r="OH658" s="109"/>
      <c r="OI658" s="109"/>
      <c r="OJ658" s="109"/>
      <c r="OK658" s="109"/>
      <c r="OL658" s="109"/>
      <c r="OM658" s="109"/>
      <c r="ON658" s="109"/>
      <c r="OO658" s="109"/>
      <c r="OP658" s="109"/>
      <c r="OQ658" s="109"/>
      <c r="OR658" s="109"/>
      <c r="OS658" s="109"/>
      <c r="OT658" s="109"/>
      <c r="OU658" s="109"/>
      <c r="OV658" s="109"/>
      <c r="OW658" s="109"/>
      <c r="OX658" s="109"/>
      <c r="OY658" s="109"/>
      <c r="OZ658" s="109"/>
      <c r="PA658" s="109"/>
      <c r="PB658" s="109"/>
      <c r="PC658" s="109"/>
      <c r="PD658" s="109"/>
      <c r="PE658" s="109"/>
      <c r="PF658" s="109"/>
      <c r="PG658" s="109"/>
      <c r="PH658" s="109"/>
      <c r="PI658" s="109"/>
      <c r="PJ658" s="109"/>
      <c r="PK658" s="109"/>
      <c r="PL658" s="109"/>
      <c r="PM658" s="109"/>
      <c r="PN658" s="109"/>
      <c r="PO658" s="109"/>
      <c r="PP658" s="109"/>
      <c r="PQ658" s="109"/>
      <c r="PR658" s="109"/>
      <c r="PS658" s="109"/>
      <c r="PT658" s="109"/>
      <c r="PU658" s="109"/>
      <c r="PV658" s="109"/>
      <c r="PW658" s="109"/>
      <c r="PX658" s="109"/>
      <c r="PY658" s="109"/>
      <c r="PZ658" s="109"/>
      <c r="QA658" s="109"/>
      <c r="QB658" s="109"/>
      <c r="QC658" s="109"/>
      <c r="QD658" s="109"/>
      <c r="QE658" s="109"/>
      <c r="QF658" s="109"/>
      <c r="QG658" s="109"/>
      <c r="QH658" s="109"/>
      <c r="QI658" s="109"/>
      <c r="QJ658" s="109"/>
      <c r="QK658" s="23">
        <f t="shared" si="9"/>
        <v>2</v>
      </c>
      <c r="QL658" s="125"/>
      <c r="QM658" s="125"/>
      <c r="QN658" s="125"/>
      <c r="QO658" s="125"/>
      <c r="QP658" s="125"/>
      <c r="QQ658" s="125"/>
      <c r="QR658" s="125"/>
    </row>
    <row r="659" spans="1:460" s="5" customFormat="1" ht="12.75" customHeight="1" x14ac:dyDescent="0.2">
      <c r="A659" s="52">
        <v>44817</v>
      </c>
      <c r="B659" s="90" t="s">
        <v>139</v>
      </c>
      <c r="C659" s="107"/>
      <c r="D659" s="107"/>
      <c r="E659" s="108"/>
      <c r="F659" s="108"/>
      <c r="G659" s="108"/>
      <c r="H659" s="108"/>
      <c r="I659" s="108"/>
      <c r="J659" s="108"/>
      <c r="K659" s="108"/>
      <c r="L659" s="108"/>
      <c r="M659" s="108"/>
      <c r="N659" s="109"/>
      <c r="O659" s="109"/>
      <c r="P659" s="109"/>
      <c r="Q659" s="109"/>
      <c r="R659" s="109"/>
      <c r="S659" s="109"/>
      <c r="T659" s="109"/>
      <c r="U659" s="109">
        <v>30</v>
      </c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 s="109"/>
      <c r="BD659" s="109"/>
      <c r="BE659" s="109"/>
      <c r="BF659" s="109"/>
      <c r="BG659" s="109"/>
      <c r="BH659" s="109"/>
      <c r="BI659" s="109"/>
      <c r="BJ659" s="109"/>
      <c r="BK659" s="109"/>
      <c r="BL659" s="109"/>
      <c r="BM659" s="109"/>
      <c r="BN659" s="109"/>
      <c r="BO659" s="109"/>
      <c r="BP659" s="109"/>
      <c r="BQ659" s="109"/>
      <c r="BR659" s="109"/>
      <c r="BS659" s="109"/>
      <c r="BT659" s="109"/>
      <c r="BU659" s="109"/>
      <c r="BV659" s="109"/>
      <c r="BW659" s="109"/>
      <c r="BX659" s="109"/>
      <c r="BY659" s="109"/>
      <c r="BZ659" s="109"/>
      <c r="CA659" s="109"/>
      <c r="CB659" s="109"/>
      <c r="CC659" s="109"/>
      <c r="CD659" s="109"/>
      <c r="CE659" s="109"/>
      <c r="CF659" s="109"/>
      <c r="CG659" s="109"/>
      <c r="CH659" s="109"/>
      <c r="CI659" s="109"/>
      <c r="CJ659" s="109"/>
      <c r="CK659" s="109"/>
      <c r="CL659" s="109"/>
      <c r="CM659" s="109"/>
      <c r="CN659" s="109"/>
      <c r="CO659" s="109"/>
      <c r="CP659" s="109"/>
      <c r="CQ659" s="109"/>
      <c r="CR659" s="109"/>
      <c r="CS659" s="109"/>
      <c r="CT659" s="109"/>
      <c r="CU659" s="109"/>
      <c r="CV659" s="109"/>
      <c r="CW659" s="109"/>
      <c r="CX659" s="109"/>
      <c r="CY659" s="109"/>
      <c r="CZ659" s="109"/>
      <c r="DA659" s="109"/>
      <c r="DB659" s="109"/>
      <c r="DC659" s="109"/>
      <c r="DD659" s="109"/>
      <c r="DE659" s="109"/>
      <c r="DF659" s="109"/>
      <c r="DG659" s="109"/>
      <c r="DH659" s="109"/>
      <c r="DI659" s="109"/>
      <c r="DJ659" s="109"/>
      <c r="DK659" s="109"/>
      <c r="DL659" s="109"/>
      <c r="DM659" s="109"/>
      <c r="DN659" s="109"/>
      <c r="DO659" s="109"/>
      <c r="DP659" s="109"/>
      <c r="DQ659" s="109"/>
      <c r="DR659" s="109"/>
      <c r="DS659" s="109"/>
      <c r="DT659" s="109"/>
      <c r="DU659" s="109"/>
      <c r="DV659" s="109"/>
      <c r="DW659" s="109"/>
      <c r="DX659" s="109"/>
      <c r="DY659" s="109"/>
      <c r="DZ659" s="109"/>
      <c r="EA659" s="109"/>
      <c r="EB659" s="109"/>
      <c r="EC659" s="109"/>
      <c r="ED659" s="109"/>
      <c r="EE659" s="109"/>
      <c r="EF659" s="109"/>
      <c r="EG659" s="109"/>
      <c r="EH659" s="109"/>
      <c r="EI659" s="109"/>
      <c r="EJ659" s="109"/>
      <c r="EK659" s="109"/>
      <c r="EL659" s="109"/>
      <c r="EM659" s="109"/>
      <c r="EN659" s="109"/>
      <c r="EO659" s="109"/>
      <c r="EP659" s="109"/>
      <c r="EQ659" s="109"/>
      <c r="ER659" s="109"/>
      <c r="ES659" s="109"/>
      <c r="ET659" s="109"/>
      <c r="EU659" s="109"/>
      <c r="EV659" s="109"/>
      <c r="EW659" s="109"/>
      <c r="EX659" s="109"/>
      <c r="EY659" s="109"/>
      <c r="EZ659" s="109"/>
      <c r="FA659" s="109"/>
      <c r="FB659" s="109"/>
      <c r="FC659" s="109"/>
      <c r="FD659" s="109"/>
      <c r="FE659" s="109"/>
      <c r="FF659" s="109"/>
      <c r="FG659" s="109"/>
      <c r="FH659" s="109"/>
      <c r="FI659" s="109"/>
      <c r="FJ659" s="109"/>
      <c r="FK659" s="109"/>
      <c r="FL659" s="109"/>
      <c r="FM659" s="109"/>
      <c r="FN659" s="109"/>
      <c r="FO659" s="109"/>
      <c r="FP659" s="109"/>
      <c r="FQ659" s="109"/>
      <c r="FR659" s="109"/>
      <c r="FS659" s="109"/>
      <c r="FT659" s="109"/>
      <c r="FU659" s="109"/>
      <c r="FV659" s="109"/>
      <c r="FW659" s="109"/>
      <c r="FX659" s="109"/>
      <c r="FY659" s="109"/>
      <c r="FZ659" s="109"/>
      <c r="GA659" s="109"/>
      <c r="GB659" s="109"/>
      <c r="GC659" s="109"/>
      <c r="GD659" s="109"/>
      <c r="GE659" s="109"/>
      <c r="GF659" s="109"/>
      <c r="GG659" s="109"/>
      <c r="GH659" s="109"/>
      <c r="GI659" s="109"/>
      <c r="GJ659" s="109"/>
      <c r="GK659" s="109"/>
      <c r="GL659" s="109"/>
      <c r="GM659" s="109"/>
      <c r="GN659" s="109"/>
      <c r="GO659" s="109"/>
      <c r="GP659" s="109"/>
      <c r="GQ659" s="109"/>
      <c r="GR659" s="109"/>
      <c r="GS659" s="109"/>
      <c r="GT659" s="109"/>
      <c r="GU659" s="109"/>
      <c r="GV659" s="109"/>
      <c r="GW659" s="109"/>
      <c r="GX659" s="109"/>
      <c r="GY659" s="109"/>
      <c r="GZ659" s="109"/>
      <c r="HA659" s="109"/>
      <c r="HB659" s="109"/>
      <c r="HC659" s="109"/>
      <c r="HD659" s="109"/>
      <c r="HE659" s="109"/>
      <c r="HF659" s="109"/>
      <c r="HG659" s="109"/>
      <c r="HH659" s="109"/>
      <c r="HI659" s="109"/>
      <c r="HJ659" s="109"/>
      <c r="HK659" s="109"/>
      <c r="HL659" s="109"/>
      <c r="HM659" s="109"/>
      <c r="HN659" s="109"/>
      <c r="HO659" s="109"/>
      <c r="HP659" s="109"/>
      <c r="HQ659" s="109"/>
      <c r="HR659" s="109"/>
      <c r="HS659" s="109"/>
      <c r="HT659" s="109"/>
      <c r="HU659" s="109"/>
      <c r="HV659" s="109"/>
      <c r="HW659" s="109"/>
      <c r="HX659" s="109"/>
      <c r="HY659" s="109"/>
      <c r="HZ659" s="109"/>
      <c r="IA659" s="109"/>
      <c r="IB659" s="109"/>
      <c r="IC659" s="109"/>
      <c r="ID659" s="109"/>
      <c r="IE659" s="109"/>
      <c r="IF659" s="109"/>
      <c r="IG659" s="109"/>
      <c r="IH659" s="109"/>
      <c r="II659" s="109"/>
      <c r="IJ659" s="109"/>
      <c r="IK659" s="109"/>
      <c r="IL659" s="109"/>
      <c r="IM659" s="109"/>
      <c r="IN659" s="109"/>
      <c r="IO659" s="109"/>
      <c r="IP659" s="109"/>
      <c r="IQ659" s="109"/>
      <c r="IR659" s="109"/>
      <c r="IS659" s="109"/>
      <c r="IT659" s="109"/>
      <c r="IU659" s="109"/>
      <c r="IV659" s="109"/>
      <c r="IW659" s="109"/>
      <c r="IX659" s="109"/>
      <c r="IY659" s="109"/>
      <c r="IZ659" s="109"/>
      <c r="JA659" s="109"/>
      <c r="JB659" s="109"/>
      <c r="JC659" s="109"/>
      <c r="JD659" s="109"/>
      <c r="JE659" s="109"/>
      <c r="JF659" s="109"/>
      <c r="JG659" s="109"/>
      <c r="JH659" s="109"/>
      <c r="JI659" s="109"/>
      <c r="JJ659" s="109"/>
      <c r="JK659" s="109"/>
      <c r="JL659" s="109"/>
      <c r="JM659" s="109"/>
      <c r="JN659" s="109"/>
      <c r="JO659" s="109"/>
      <c r="JP659" s="109"/>
      <c r="JQ659" s="109"/>
      <c r="JR659" s="109"/>
      <c r="JS659" s="109"/>
      <c r="JT659" s="109"/>
      <c r="JU659" s="109"/>
      <c r="JV659" s="109"/>
      <c r="JW659" s="109"/>
      <c r="JX659" s="109"/>
      <c r="JY659" s="109"/>
      <c r="JZ659" s="109"/>
      <c r="KA659" s="109"/>
      <c r="KB659" s="109"/>
      <c r="KC659" s="109"/>
      <c r="KD659" s="109"/>
      <c r="KE659" s="109"/>
      <c r="KF659" s="109"/>
      <c r="KG659" s="109"/>
      <c r="KH659" s="109"/>
      <c r="KI659" s="109"/>
      <c r="KJ659" s="109"/>
      <c r="KK659" s="109"/>
      <c r="KL659" s="109"/>
      <c r="KM659" s="109"/>
      <c r="KN659" s="109"/>
      <c r="KO659" s="109"/>
      <c r="KP659" s="109"/>
      <c r="KQ659" s="109"/>
      <c r="KR659" s="109"/>
      <c r="KS659" s="109"/>
      <c r="KT659" s="109"/>
      <c r="KU659" s="109"/>
      <c r="KV659" s="109"/>
      <c r="KW659" s="109"/>
      <c r="KX659" s="109"/>
      <c r="KY659" s="109"/>
      <c r="KZ659" s="109"/>
      <c r="LA659" s="109"/>
      <c r="LB659" s="109"/>
      <c r="LC659" s="109"/>
      <c r="LD659" s="109"/>
      <c r="LE659" s="109"/>
      <c r="LF659" s="109"/>
      <c r="LG659" s="109"/>
      <c r="LH659" s="109"/>
      <c r="LI659" s="109"/>
      <c r="LJ659" s="109"/>
      <c r="LK659" s="109"/>
      <c r="LL659" s="109"/>
      <c r="LM659" s="109"/>
      <c r="LN659" s="109"/>
      <c r="LO659" s="109"/>
      <c r="LP659" s="109"/>
      <c r="LQ659" s="109"/>
      <c r="LR659" s="109"/>
      <c r="LS659" s="109"/>
      <c r="LT659" s="109"/>
      <c r="LU659" s="109"/>
      <c r="LV659" s="109"/>
      <c r="LW659" s="109"/>
      <c r="LX659" s="109"/>
      <c r="LY659" s="109"/>
      <c r="LZ659" s="109"/>
      <c r="MA659" s="109"/>
      <c r="MB659" s="109"/>
      <c r="MC659" s="109"/>
      <c r="MD659" s="109"/>
      <c r="ME659" s="109"/>
      <c r="MF659" s="109"/>
      <c r="MG659" s="109"/>
      <c r="MH659" s="109"/>
      <c r="MI659" s="109"/>
      <c r="MJ659" s="109"/>
      <c r="MK659" s="109"/>
      <c r="ML659" s="109"/>
      <c r="MM659" s="109"/>
      <c r="MN659" s="109"/>
      <c r="MO659" s="109"/>
      <c r="MP659" s="109"/>
      <c r="MQ659" s="109"/>
      <c r="MR659" s="109"/>
      <c r="MS659" s="109"/>
      <c r="MT659" s="109"/>
      <c r="MU659" s="109"/>
      <c r="MV659" s="109"/>
      <c r="MW659" s="109"/>
      <c r="MX659" s="109"/>
      <c r="MY659" s="109"/>
      <c r="MZ659" s="109"/>
      <c r="NA659" s="109"/>
      <c r="NB659" s="109"/>
      <c r="NC659" s="109"/>
      <c r="ND659" s="109"/>
      <c r="NE659" s="109"/>
      <c r="NF659" s="109"/>
      <c r="NG659" s="109"/>
      <c r="NH659" s="109"/>
      <c r="NI659" s="109"/>
      <c r="NJ659" s="109"/>
      <c r="NK659" s="109"/>
      <c r="NL659" s="109"/>
      <c r="NM659" s="109"/>
      <c r="NN659" s="109"/>
      <c r="NO659" s="109"/>
      <c r="NP659" s="109"/>
      <c r="NQ659" s="109"/>
      <c r="NR659" s="109"/>
      <c r="NS659" s="109"/>
      <c r="NT659" s="109"/>
      <c r="NU659" s="109"/>
      <c r="NV659" s="109"/>
      <c r="NW659" s="109"/>
      <c r="NX659" s="109"/>
      <c r="NY659" s="109"/>
      <c r="NZ659" s="109"/>
      <c r="OA659" s="109"/>
      <c r="OB659" s="109"/>
      <c r="OC659" s="109"/>
      <c r="OD659" s="109"/>
      <c r="OE659" s="109"/>
      <c r="OF659" s="109"/>
      <c r="OG659" s="109"/>
      <c r="OH659" s="109"/>
      <c r="OI659" s="109"/>
      <c r="OJ659" s="109"/>
      <c r="OK659" s="109"/>
      <c r="OL659" s="109"/>
      <c r="OM659" s="109"/>
      <c r="ON659" s="109"/>
      <c r="OO659" s="109"/>
      <c r="OP659" s="109"/>
      <c r="OQ659" s="109"/>
      <c r="OR659" s="109"/>
      <c r="OS659" s="109"/>
      <c r="OT659" s="109"/>
      <c r="OU659" s="109"/>
      <c r="OV659" s="109"/>
      <c r="OW659" s="109"/>
      <c r="OX659" s="109"/>
      <c r="OY659" s="109"/>
      <c r="OZ659" s="109"/>
      <c r="PA659" s="109"/>
      <c r="PB659" s="109"/>
      <c r="PC659" s="109"/>
      <c r="PD659" s="109"/>
      <c r="PE659" s="109"/>
      <c r="PF659" s="109"/>
      <c r="PG659" s="109"/>
      <c r="PH659" s="109"/>
      <c r="PI659" s="109"/>
      <c r="PJ659" s="109"/>
      <c r="PK659" s="109"/>
      <c r="PL659" s="109"/>
      <c r="PM659" s="109"/>
      <c r="PN659" s="109"/>
      <c r="PO659" s="109"/>
      <c r="PP659" s="109"/>
      <c r="PQ659" s="109"/>
      <c r="PR659" s="109"/>
      <c r="PS659" s="109"/>
      <c r="PT659" s="109"/>
      <c r="PU659" s="109"/>
      <c r="PV659" s="109"/>
      <c r="PW659" s="109"/>
      <c r="PX659" s="109"/>
      <c r="PY659" s="109"/>
      <c r="PZ659" s="109"/>
      <c r="QA659" s="109"/>
      <c r="QB659" s="109"/>
      <c r="QC659" s="109"/>
      <c r="QD659" s="109"/>
      <c r="QE659" s="109"/>
      <c r="QF659" s="109"/>
      <c r="QG659" s="109"/>
      <c r="QH659" s="109"/>
      <c r="QI659" s="109"/>
      <c r="QJ659" s="109"/>
      <c r="QK659" s="23">
        <f t="shared" si="9"/>
        <v>30</v>
      </c>
      <c r="QL659" s="125"/>
      <c r="QM659" s="125"/>
      <c r="QN659" s="125"/>
      <c r="QO659" s="125"/>
      <c r="QP659" s="125"/>
      <c r="QQ659" s="125"/>
      <c r="QR659" s="125"/>
    </row>
    <row r="660" spans="1:460" s="5" customFormat="1" ht="12.75" customHeight="1" x14ac:dyDescent="0.2">
      <c r="A660" s="52">
        <v>44817</v>
      </c>
      <c r="B660" s="90" t="s">
        <v>139</v>
      </c>
      <c r="C660" s="107"/>
      <c r="D660" s="107"/>
      <c r="E660" s="108"/>
      <c r="F660" s="108"/>
      <c r="G660" s="108"/>
      <c r="H660" s="108"/>
      <c r="I660" s="108"/>
      <c r="J660" s="108"/>
      <c r="K660" s="108"/>
      <c r="L660" s="108"/>
      <c r="M660" s="108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 s="109"/>
      <c r="BD660" s="109"/>
      <c r="BE660" s="109"/>
      <c r="BF660" s="109"/>
      <c r="BG660" s="109"/>
      <c r="BH660" s="109"/>
      <c r="BI660" s="109"/>
      <c r="BJ660" s="109"/>
      <c r="BK660" s="109"/>
      <c r="BL660" s="109"/>
      <c r="BM660" s="109"/>
      <c r="BN660" s="109"/>
      <c r="BO660" s="109"/>
      <c r="BP660" s="109"/>
      <c r="BQ660" s="109"/>
      <c r="BR660" s="109"/>
      <c r="BS660" s="109"/>
      <c r="BT660" s="109"/>
      <c r="BU660" s="109"/>
      <c r="BV660" s="109"/>
      <c r="BW660" s="109"/>
      <c r="BX660" s="109"/>
      <c r="BY660" s="109"/>
      <c r="BZ660" s="109"/>
      <c r="CA660" s="109"/>
      <c r="CB660" s="109"/>
      <c r="CC660" s="109"/>
      <c r="CD660" s="109"/>
      <c r="CE660" s="109"/>
      <c r="CF660" s="109"/>
      <c r="CG660" s="109"/>
      <c r="CH660" s="109"/>
      <c r="CI660" s="109"/>
      <c r="CJ660" s="109"/>
      <c r="CK660" s="109"/>
      <c r="CL660" s="109"/>
      <c r="CM660" s="109"/>
      <c r="CN660" s="109"/>
      <c r="CO660" s="109"/>
      <c r="CP660" s="109"/>
      <c r="CQ660" s="109"/>
      <c r="CR660" s="109"/>
      <c r="CS660" s="109"/>
      <c r="CT660" s="109"/>
      <c r="CU660" s="109"/>
      <c r="CV660" s="109"/>
      <c r="CW660" s="109"/>
      <c r="CX660" s="109"/>
      <c r="CY660" s="109"/>
      <c r="CZ660" s="109"/>
      <c r="DA660" s="109"/>
      <c r="DB660" s="109"/>
      <c r="DC660" s="109"/>
      <c r="DD660" s="109"/>
      <c r="DE660" s="109"/>
      <c r="DF660" s="109"/>
      <c r="DG660" s="109"/>
      <c r="DH660" s="109"/>
      <c r="DI660" s="109"/>
      <c r="DJ660" s="109"/>
      <c r="DK660" s="109"/>
      <c r="DL660" s="109"/>
      <c r="DM660" s="109"/>
      <c r="DN660" s="109"/>
      <c r="DO660" s="109"/>
      <c r="DP660" s="109"/>
      <c r="DQ660" s="109"/>
      <c r="DR660" s="109"/>
      <c r="DS660" s="109"/>
      <c r="DT660" s="109"/>
      <c r="DU660" s="109"/>
      <c r="DV660" s="109"/>
      <c r="DW660" s="109"/>
      <c r="DX660" s="109"/>
      <c r="DY660" s="109"/>
      <c r="DZ660" s="109"/>
      <c r="EA660" s="109"/>
      <c r="EB660" s="109"/>
      <c r="EC660" s="109"/>
      <c r="ED660" s="109"/>
      <c r="EE660" s="109"/>
      <c r="EF660" s="109"/>
      <c r="EG660" s="109"/>
      <c r="EH660" s="109"/>
      <c r="EI660" s="109"/>
      <c r="EJ660" s="109"/>
      <c r="EK660" s="109"/>
      <c r="EL660" s="109"/>
      <c r="EM660" s="109"/>
      <c r="EN660" s="109"/>
      <c r="EO660" s="109"/>
      <c r="EP660" s="109"/>
      <c r="EQ660" s="109"/>
      <c r="ER660" s="109"/>
      <c r="ES660" s="109"/>
      <c r="ET660" s="109"/>
      <c r="EU660" s="109"/>
      <c r="EV660" s="109"/>
      <c r="EW660" s="109"/>
      <c r="EX660" s="109"/>
      <c r="EY660" s="109"/>
      <c r="EZ660" s="109"/>
      <c r="FA660" s="109"/>
      <c r="FB660" s="109"/>
      <c r="FC660" s="109"/>
      <c r="FD660" s="109"/>
      <c r="FE660" s="109"/>
      <c r="FF660" s="109"/>
      <c r="FG660" s="109"/>
      <c r="FH660" s="109"/>
      <c r="FI660" s="109"/>
      <c r="FJ660" s="109"/>
      <c r="FK660" s="109"/>
      <c r="FL660" s="109"/>
      <c r="FM660" s="109"/>
      <c r="FN660" s="109"/>
      <c r="FO660" s="109"/>
      <c r="FP660" s="109"/>
      <c r="FQ660" s="109"/>
      <c r="FR660" s="109"/>
      <c r="FS660" s="109"/>
      <c r="FT660" s="109"/>
      <c r="FU660" s="109"/>
      <c r="FV660" s="109"/>
      <c r="FW660" s="109"/>
      <c r="FX660" s="109"/>
      <c r="FY660" s="109"/>
      <c r="FZ660" s="109"/>
      <c r="GA660" s="109"/>
      <c r="GB660" s="109"/>
      <c r="GC660" s="109"/>
      <c r="GD660" s="109"/>
      <c r="GE660" s="109"/>
      <c r="GF660" s="109"/>
      <c r="GG660" s="109"/>
      <c r="GH660" s="109"/>
      <c r="GI660" s="109"/>
      <c r="GJ660" s="109"/>
      <c r="GK660" s="109"/>
      <c r="GL660" s="109"/>
      <c r="GM660" s="109"/>
      <c r="GN660" s="109"/>
      <c r="GO660" s="109"/>
      <c r="GP660" s="109"/>
      <c r="GQ660" s="109"/>
      <c r="GR660" s="109"/>
      <c r="GS660" s="109"/>
      <c r="GT660" s="109"/>
      <c r="GU660" s="109"/>
      <c r="GV660" s="109"/>
      <c r="GW660" s="109"/>
      <c r="GX660" s="109"/>
      <c r="GY660" s="109"/>
      <c r="GZ660" s="109"/>
      <c r="HA660" s="109"/>
      <c r="HB660" s="109"/>
      <c r="HC660" s="109"/>
      <c r="HD660" s="109"/>
      <c r="HE660" s="109"/>
      <c r="HF660" s="109"/>
      <c r="HG660" s="109"/>
      <c r="HH660" s="109"/>
      <c r="HI660" s="109"/>
      <c r="HJ660" s="109"/>
      <c r="HK660" s="109"/>
      <c r="HL660" s="109"/>
      <c r="HM660" s="109"/>
      <c r="HN660" s="109"/>
      <c r="HO660" s="109"/>
      <c r="HP660" s="109"/>
      <c r="HQ660" s="109"/>
      <c r="HR660" s="109"/>
      <c r="HS660" s="109"/>
      <c r="HT660" s="109"/>
      <c r="HU660" s="109"/>
      <c r="HV660" s="109"/>
      <c r="HW660" s="109"/>
      <c r="HX660" s="109"/>
      <c r="HY660" s="109"/>
      <c r="HZ660" s="109"/>
      <c r="IA660" s="109"/>
      <c r="IB660" s="109"/>
      <c r="IC660" s="109"/>
      <c r="ID660" s="109"/>
      <c r="IE660" s="109"/>
      <c r="IF660" s="109"/>
      <c r="IG660" s="109"/>
      <c r="IH660" s="109"/>
      <c r="II660" s="109"/>
      <c r="IJ660" s="109"/>
      <c r="IK660" s="109"/>
      <c r="IL660" s="109"/>
      <c r="IM660" s="109"/>
      <c r="IN660" s="109"/>
      <c r="IO660" s="109"/>
      <c r="IP660" s="109"/>
      <c r="IQ660" s="109"/>
      <c r="IR660" s="109"/>
      <c r="IS660" s="109"/>
      <c r="IT660" s="109"/>
      <c r="IU660" s="109"/>
      <c r="IV660" s="109"/>
      <c r="IW660" s="109"/>
      <c r="IX660" s="109"/>
      <c r="IY660" s="109"/>
      <c r="IZ660" s="109"/>
      <c r="JA660" s="109"/>
      <c r="JB660" s="109"/>
      <c r="JC660" s="109"/>
      <c r="JD660" s="109"/>
      <c r="JE660" s="109"/>
      <c r="JF660" s="109"/>
      <c r="JG660" s="109"/>
      <c r="JH660" s="109"/>
      <c r="JI660" s="109"/>
      <c r="JJ660" s="109"/>
      <c r="JK660" s="109"/>
      <c r="JL660" s="109"/>
      <c r="JM660" s="109"/>
      <c r="JN660" s="109"/>
      <c r="JO660" s="109"/>
      <c r="JP660" s="109"/>
      <c r="JQ660" s="109"/>
      <c r="JR660" s="109"/>
      <c r="JS660" s="109"/>
      <c r="JT660" s="109"/>
      <c r="JU660" s="109"/>
      <c r="JV660" s="109"/>
      <c r="JW660" s="109"/>
      <c r="JX660" s="109"/>
      <c r="JY660" s="109"/>
      <c r="JZ660" s="109"/>
      <c r="KA660" s="109"/>
      <c r="KB660" s="109"/>
      <c r="KC660" s="109"/>
      <c r="KD660" s="109"/>
      <c r="KE660" s="109"/>
      <c r="KF660" s="109"/>
      <c r="KG660" s="109"/>
      <c r="KH660" s="109"/>
      <c r="KI660" s="109"/>
      <c r="KJ660" s="109"/>
      <c r="KK660" s="109"/>
      <c r="KL660" s="109"/>
      <c r="KM660" s="109"/>
      <c r="KN660" s="109"/>
      <c r="KO660" s="109"/>
      <c r="KP660" s="109"/>
      <c r="KQ660" s="109"/>
      <c r="KR660" s="109"/>
      <c r="KS660" s="109"/>
      <c r="KT660" s="109"/>
      <c r="KU660" s="109"/>
      <c r="KV660" s="109"/>
      <c r="KW660" s="109"/>
      <c r="KX660" s="109"/>
      <c r="KY660" s="109"/>
      <c r="KZ660" s="109"/>
      <c r="LA660" s="109"/>
      <c r="LB660" s="109"/>
      <c r="LC660" s="109">
        <v>10</v>
      </c>
      <c r="LD660" s="109"/>
      <c r="LE660" s="109"/>
      <c r="LF660" s="109"/>
      <c r="LG660" s="109"/>
      <c r="LH660" s="109"/>
      <c r="LI660" s="109"/>
      <c r="LJ660" s="109"/>
      <c r="LK660" s="109"/>
      <c r="LL660" s="109"/>
      <c r="LM660" s="109"/>
      <c r="LN660" s="109"/>
      <c r="LO660" s="109"/>
      <c r="LP660" s="109"/>
      <c r="LQ660" s="109"/>
      <c r="LR660" s="109"/>
      <c r="LS660" s="109"/>
      <c r="LT660" s="109"/>
      <c r="LU660" s="109"/>
      <c r="LV660" s="109"/>
      <c r="LW660" s="109"/>
      <c r="LX660" s="109"/>
      <c r="LY660" s="109"/>
      <c r="LZ660" s="109"/>
      <c r="MA660" s="109"/>
      <c r="MB660" s="109"/>
      <c r="MC660" s="109"/>
      <c r="MD660" s="109"/>
      <c r="ME660" s="109"/>
      <c r="MF660" s="109"/>
      <c r="MG660" s="109"/>
      <c r="MH660" s="109"/>
      <c r="MI660" s="109"/>
      <c r="MJ660" s="109"/>
      <c r="MK660" s="109"/>
      <c r="ML660" s="109"/>
      <c r="MM660" s="109"/>
      <c r="MN660" s="109"/>
      <c r="MO660" s="109"/>
      <c r="MP660" s="109"/>
      <c r="MQ660" s="109"/>
      <c r="MR660" s="109"/>
      <c r="MS660" s="109"/>
      <c r="MT660" s="109"/>
      <c r="MU660" s="109"/>
      <c r="MV660" s="109"/>
      <c r="MW660" s="109"/>
      <c r="MX660" s="109"/>
      <c r="MY660" s="109"/>
      <c r="MZ660" s="109"/>
      <c r="NA660" s="109"/>
      <c r="NB660" s="109"/>
      <c r="NC660" s="109"/>
      <c r="ND660" s="109"/>
      <c r="NE660" s="109"/>
      <c r="NF660" s="109"/>
      <c r="NG660" s="109"/>
      <c r="NH660" s="109"/>
      <c r="NI660" s="109"/>
      <c r="NJ660" s="109"/>
      <c r="NK660" s="109"/>
      <c r="NL660" s="109"/>
      <c r="NM660" s="109"/>
      <c r="NN660" s="109"/>
      <c r="NO660" s="109"/>
      <c r="NP660" s="109"/>
      <c r="NQ660" s="109"/>
      <c r="NR660" s="109"/>
      <c r="NS660" s="109"/>
      <c r="NT660" s="109"/>
      <c r="NU660" s="109"/>
      <c r="NV660" s="109"/>
      <c r="NW660" s="109"/>
      <c r="NX660" s="109"/>
      <c r="NY660" s="109"/>
      <c r="NZ660" s="109"/>
      <c r="OA660" s="109"/>
      <c r="OB660" s="109"/>
      <c r="OC660" s="109"/>
      <c r="OD660" s="109"/>
      <c r="OE660" s="109"/>
      <c r="OF660" s="109"/>
      <c r="OG660" s="109"/>
      <c r="OH660" s="109"/>
      <c r="OI660" s="109"/>
      <c r="OJ660" s="109"/>
      <c r="OK660" s="109"/>
      <c r="OL660" s="109"/>
      <c r="OM660" s="109"/>
      <c r="ON660" s="109"/>
      <c r="OO660" s="109"/>
      <c r="OP660" s="109"/>
      <c r="OQ660" s="109"/>
      <c r="OR660" s="109"/>
      <c r="OS660" s="109"/>
      <c r="OT660" s="109"/>
      <c r="OU660" s="109"/>
      <c r="OV660" s="109"/>
      <c r="OW660" s="109"/>
      <c r="OX660" s="109"/>
      <c r="OY660" s="109"/>
      <c r="OZ660" s="109"/>
      <c r="PA660" s="109"/>
      <c r="PB660" s="109"/>
      <c r="PC660" s="109"/>
      <c r="PD660" s="109"/>
      <c r="PE660" s="109"/>
      <c r="PF660" s="109"/>
      <c r="PG660" s="109"/>
      <c r="PH660" s="109"/>
      <c r="PI660" s="109"/>
      <c r="PJ660" s="109"/>
      <c r="PK660" s="109"/>
      <c r="PL660" s="109"/>
      <c r="PM660" s="109"/>
      <c r="PN660" s="109"/>
      <c r="PO660" s="109"/>
      <c r="PP660" s="109"/>
      <c r="PQ660" s="109"/>
      <c r="PR660" s="109"/>
      <c r="PS660" s="109"/>
      <c r="PT660" s="109"/>
      <c r="PU660" s="109"/>
      <c r="PV660" s="109"/>
      <c r="PW660" s="109"/>
      <c r="PX660" s="109"/>
      <c r="PY660" s="109"/>
      <c r="PZ660" s="109"/>
      <c r="QA660" s="109"/>
      <c r="QB660" s="109"/>
      <c r="QC660" s="109"/>
      <c r="QD660" s="109"/>
      <c r="QE660" s="109"/>
      <c r="QF660" s="109"/>
      <c r="QG660" s="109"/>
      <c r="QH660" s="109"/>
      <c r="QI660" s="109"/>
      <c r="QJ660" s="109"/>
      <c r="QK660" s="23">
        <f t="shared" si="9"/>
        <v>10</v>
      </c>
      <c r="QL660" s="125"/>
      <c r="QM660" s="125"/>
      <c r="QN660" s="125"/>
      <c r="QO660" s="125"/>
      <c r="QP660" s="125"/>
      <c r="QQ660" s="125"/>
      <c r="QR660" s="125"/>
    </row>
    <row r="661" spans="1:460" s="5" customFormat="1" ht="12.75" customHeight="1" x14ac:dyDescent="0.2">
      <c r="A661" s="52">
        <v>44817</v>
      </c>
      <c r="B661" s="98" t="s">
        <v>352</v>
      </c>
      <c r="C661" s="107"/>
      <c r="D661" s="107"/>
      <c r="E661" s="108"/>
      <c r="F661" s="108"/>
      <c r="G661" s="108"/>
      <c r="H661" s="108"/>
      <c r="I661" s="108"/>
      <c r="J661" s="108"/>
      <c r="K661" s="108"/>
      <c r="L661" s="108"/>
      <c r="M661" s="108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 s="109"/>
      <c r="BD661" s="109"/>
      <c r="BE661" s="109"/>
      <c r="BF661" s="109"/>
      <c r="BG661" s="109"/>
      <c r="BH661" s="109"/>
      <c r="BI661" s="109"/>
      <c r="BJ661" s="109"/>
      <c r="BK661" s="109"/>
      <c r="BL661" s="109"/>
      <c r="BM661" s="109"/>
      <c r="BN661" s="109"/>
      <c r="BO661" s="109"/>
      <c r="BP661" s="109"/>
      <c r="BQ661" s="109"/>
      <c r="BR661" s="109"/>
      <c r="BS661" s="109"/>
      <c r="BT661" s="109"/>
      <c r="BU661" s="109"/>
      <c r="BV661" s="109"/>
      <c r="BW661" s="109"/>
      <c r="BX661" s="109"/>
      <c r="BY661" s="109"/>
      <c r="BZ661" s="109"/>
      <c r="CA661" s="109"/>
      <c r="CB661" s="109"/>
      <c r="CC661" s="109"/>
      <c r="CD661" s="109"/>
      <c r="CE661" s="109"/>
      <c r="CF661" s="109"/>
      <c r="CG661" s="109"/>
      <c r="CH661" s="109"/>
      <c r="CI661" s="109"/>
      <c r="CJ661" s="109"/>
      <c r="CK661" s="109"/>
      <c r="CL661" s="109"/>
      <c r="CM661" s="109"/>
      <c r="CN661" s="109"/>
      <c r="CO661" s="109"/>
      <c r="CP661" s="109"/>
      <c r="CQ661" s="109"/>
      <c r="CR661" s="109"/>
      <c r="CS661" s="109"/>
      <c r="CT661" s="109"/>
      <c r="CU661" s="109"/>
      <c r="CV661" s="109"/>
      <c r="CW661" s="109"/>
      <c r="CX661" s="109"/>
      <c r="CY661" s="109"/>
      <c r="CZ661" s="109"/>
      <c r="DA661" s="109"/>
      <c r="DB661" s="109"/>
      <c r="DC661" s="109"/>
      <c r="DD661" s="109"/>
      <c r="DE661" s="109"/>
      <c r="DF661" s="109"/>
      <c r="DG661" s="109"/>
      <c r="DH661" s="109"/>
      <c r="DI661" s="109"/>
      <c r="DJ661" s="109"/>
      <c r="DK661" s="109"/>
      <c r="DL661" s="109"/>
      <c r="DM661" s="109"/>
      <c r="DN661" s="109"/>
      <c r="DO661" s="109"/>
      <c r="DP661" s="109"/>
      <c r="DQ661" s="109"/>
      <c r="DR661" s="109"/>
      <c r="DS661" s="109"/>
      <c r="DT661" s="109"/>
      <c r="DU661" s="109"/>
      <c r="DV661" s="109"/>
      <c r="DW661" s="109"/>
      <c r="DX661" s="109"/>
      <c r="DY661" s="109"/>
      <c r="DZ661" s="109"/>
      <c r="EA661" s="109"/>
      <c r="EB661" s="109"/>
      <c r="EC661" s="109"/>
      <c r="ED661" s="109"/>
      <c r="EE661" s="109"/>
      <c r="EF661" s="109"/>
      <c r="EG661" s="109"/>
      <c r="EH661" s="109"/>
      <c r="EI661" s="109"/>
      <c r="EJ661" s="109"/>
      <c r="EK661" s="109"/>
      <c r="EL661" s="109"/>
      <c r="EM661" s="109"/>
      <c r="EN661" s="109"/>
      <c r="EO661" s="109"/>
      <c r="EP661" s="109"/>
      <c r="EQ661" s="109"/>
      <c r="ER661" s="109"/>
      <c r="ES661" s="109"/>
      <c r="ET661" s="109"/>
      <c r="EU661" s="109"/>
      <c r="EV661" s="109"/>
      <c r="EW661" s="109"/>
      <c r="EX661" s="109"/>
      <c r="EY661" s="109"/>
      <c r="EZ661" s="109"/>
      <c r="FA661" s="109"/>
      <c r="FB661" s="109"/>
      <c r="FC661" s="109"/>
      <c r="FD661" s="109"/>
      <c r="FE661" s="109"/>
      <c r="FF661" s="109"/>
      <c r="FG661" s="109"/>
      <c r="FH661" s="109"/>
      <c r="FI661" s="109"/>
      <c r="FJ661" s="109"/>
      <c r="FK661" s="109"/>
      <c r="FL661" s="109"/>
      <c r="FM661" s="109"/>
      <c r="FN661" s="109"/>
      <c r="FO661" s="109"/>
      <c r="FP661" s="109"/>
      <c r="FQ661" s="109"/>
      <c r="FR661" s="109"/>
      <c r="FS661" s="109"/>
      <c r="FT661" s="109"/>
      <c r="FU661" s="109"/>
      <c r="FV661" s="109"/>
      <c r="FW661" s="109"/>
      <c r="FX661" s="109"/>
      <c r="FY661" s="109"/>
      <c r="FZ661" s="109"/>
      <c r="GA661" s="109"/>
      <c r="GB661" s="109"/>
      <c r="GC661" s="109"/>
      <c r="GD661" s="109"/>
      <c r="GE661" s="109"/>
      <c r="GF661" s="109"/>
      <c r="GG661" s="109"/>
      <c r="GH661" s="109"/>
      <c r="GI661" s="109"/>
      <c r="GJ661" s="109"/>
      <c r="GK661" s="109"/>
      <c r="GL661" s="109"/>
      <c r="GM661" s="109"/>
      <c r="GN661" s="109"/>
      <c r="GO661" s="109"/>
      <c r="GP661" s="109"/>
      <c r="GQ661" s="109"/>
      <c r="GR661" s="109"/>
      <c r="GS661" s="109"/>
      <c r="GT661" s="109"/>
      <c r="GU661" s="109"/>
      <c r="GV661" s="109"/>
      <c r="GW661" s="109"/>
      <c r="GX661" s="109"/>
      <c r="GY661" s="109"/>
      <c r="GZ661" s="109"/>
      <c r="HA661" s="109"/>
      <c r="HB661" s="109"/>
      <c r="HC661" s="109"/>
      <c r="HD661" s="109"/>
      <c r="HE661" s="109"/>
      <c r="HF661" s="109"/>
      <c r="HG661" s="109"/>
      <c r="HH661" s="109"/>
      <c r="HI661" s="109"/>
      <c r="HJ661" s="109"/>
      <c r="HK661" s="109"/>
      <c r="HL661" s="109"/>
      <c r="HM661" s="109"/>
      <c r="HN661" s="109"/>
      <c r="HO661" s="109"/>
      <c r="HP661" s="109"/>
      <c r="HQ661" s="109"/>
      <c r="HR661" s="109"/>
      <c r="HS661" s="109"/>
      <c r="HT661" s="109"/>
      <c r="HU661" s="109"/>
      <c r="HV661" s="109"/>
      <c r="HW661" s="109"/>
      <c r="HX661" s="109"/>
      <c r="HY661" s="109"/>
      <c r="HZ661" s="109"/>
      <c r="IA661" s="109"/>
      <c r="IB661" s="109"/>
      <c r="IC661" s="109"/>
      <c r="ID661" s="109"/>
      <c r="IE661" s="109"/>
      <c r="IF661" s="109">
        <v>9</v>
      </c>
      <c r="IG661" s="109"/>
      <c r="IH661" s="109"/>
      <c r="II661" s="109"/>
      <c r="IJ661" s="109"/>
      <c r="IK661" s="109"/>
      <c r="IL661" s="109"/>
      <c r="IM661" s="109"/>
      <c r="IN661" s="109"/>
      <c r="IO661" s="109"/>
      <c r="IP661" s="109"/>
      <c r="IQ661" s="109"/>
      <c r="IR661" s="109"/>
      <c r="IS661" s="109"/>
      <c r="IT661" s="109"/>
      <c r="IU661" s="109"/>
      <c r="IV661" s="109"/>
      <c r="IW661" s="109"/>
      <c r="IX661" s="109"/>
      <c r="IY661" s="109"/>
      <c r="IZ661" s="109"/>
      <c r="JA661" s="109"/>
      <c r="JB661" s="109"/>
      <c r="JC661" s="109"/>
      <c r="JD661" s="109"/>
      <c r="JE661" s="109"/>
      <c r="JF661" s="109"/>
      <c r="JG661" s="109"/>
      <c r="JH661" s="109"/>
      <c r="JI661" s="109"/>
      <c r="JJ661" s="109"/>
      <c r="JK661" s="109"/>
      <c r="JL661" s="109"/>
      <c r="JM661" s="109"/>
      <c r="JN661" s="109"/>
      <c r="JO661" s="109"/>
      <c r="JP661" s="109"/>
      <c r="JQ661" s="109"/>
      <c r="JR661" s="109"/>
      <c r="JS661" s="109"/>
      <c r="JT661" s="109"/>
      <c r="JU661" s="109"/>
      <c r="JV661" s="109"/>
      <c r="JW661" s="109"/>
      <c r="JX661" s="109"/>
      <c r="JY661" s="109"/>
      <c r="JZ661" s="109"/>
      <c r="KA661" s="109"/>
      <c r="KB661" s="109"/>
      <c r="KC661" s="109"/>
      <c r="KD661" s="109"/>
      <c r="KE661" s="109"/>
      <c r="KF661" s="109"/>
      <c r="KG661" s="109"/>
      <c r="KH661" s="109"/>
      <c r="KI661" s="109"/>
      <c r="KJ661" s="109"/>
      <c r="KK661" s="109"/>
      <c r="KL661" s="109"/>
      <c r="KM661" s="109"/>
      <c r="KN661" s="109"/>
      <c r="KO661" s="109"/>
      <c r="KP661" s="109"/>
      <c r="KQ661" s="109"/>
      <c r="KR661" s="109"/>
      <c r="KS661" s="109"/>
      <c r="KT661" s="109"/>
      <c r="KU661" s="109"/>
      <c r="KV661" s="109"/>
      <c r="KW661" s="109"/>
      <c r="KX661" s="109"/>
      <c r="KY661" s="109"/>
      <c r="KZ661" s="109"/>
      <c r="LA661" s="109"/>
      <c r="LB661" s="109"/>
      <c r="LC661" s="109"/>
      <c r="LD661" s="109"/>
      <c r="LE661" s="109"/>
      <c r="LF661" s="109"/>
      <c r="LG661" s="109"/>
      <c r="LH661" s="109"/>
      <c r="LI661" s="109"/>
      <c r="LJ661" s="109"/>
      <c r="LK661" s="109"/>
      <c r="LL661" s="109"/>
      <c r="LM661" s="109"/>
      <c r="LN661" s="109"/>
      <c r="LO661" s="109"/>
      <c r="LP661" s="109"/>
      <c r="LQ661" s="109"/>
      <c r="LR661" s="109"/>
      <c r="LS661" s="109"/>
      <c r="LT661" s="109"/>
      <c r="LU661" s="109"/>
      <c r="LV661" s="109"/>
      <c r="LW661" s="109"/>
      <c r="LX661" s="109"/>
      <c r="LY661" s="109"/>
      <c r="LZ661" s="109"/>
      <c r="MA661" s="109"/>
      <c r="MB661" s="109"/>
      <c r="MC661" s="109"/>
      <c r="MD661" s="109"/>
      <c r="ME661" s="109"/>
      <c r="MF661" s="109"/>
      <c r="MG661" s="109"/>
      <c r="MH661" s="109"/>
      <c r="MI661" s="109"/>
      <c r="MJ661" s="109"/>
      <c r="MK661" s="109"/>
      <c r="ML661" s="109"/>
      <c r="MM661" s="109"/>
      <c r="MN661" s="109"/>
      <c r="MO661" s="109"/>
      <c r="MP661" s="109"/>
      <c r="MQ661" s="109"/>
      <c r="MR661" s="109"/>
      <c r="MS661" s="109"/>
      <c r="MT661" s="109"/>
      <c r="MU661" s="109"/>
      <c r="MV661" s="109"/>
      <c r="MW661" s="109"/>
      <c r="MX661" s="109"/>
      <c r="MY661" s="109"/>
      <c r="MZ661" s="109"/>
      <c r="NA661" s="109"/>
      <c r="NB661" s="109"/>
      <c r="NC661" s="109"/>
      <c r="ND661" s="109"/>
      <c r="NE661" s="109"/>
      <c r="NF661" s="109"/>
      <c r="NG661" s="109"/>
      <c r="NH661" s="109"/>
      <c r="NI661" s="109"/>
      <c r="NJ661" s="109"/>
      <c r="NK661" s="109"/>
      <c r="NL661" s="109"/>
      <c r="NM661" s="109"/>
      <c r="NN661" s="109"/>
      <c r="NO661" s="109"/>
      <c r="NP661" s="109"/>
      <c r="NQ661" s="109"/>
      <c r="NR661" s="109"/>
      <c r="NS661" s="109"/>
      <c r="NT661" s="109"/>
      <c r="NU661" s="109"/>
      <c r="NV661" s="109"/>
      <c r="NW661" s="109"/>
      <c r="NX661" s="109"/>
      <c r="NY661" s="109"/>
      <c r="NZ661" s="109"/>
      <c r="OA661" s="109"/>
      <c r="OB661" s="109"/>
      <c r="OC661" s="109"/>
      <c r="OD661" s="109"/>
      <c r="OE661" s="109"/>
      <c r="OF661" s="109"/>
      <c r="OG661" s="109"/>
      <c r="OH661" s="109"/>
      <c r="OI661" s="109"/>
      <c r="OJ661" s="109"/>
      <c r="OK661" s="109"/>
      <c r="OL661" s="109"/>
      <c r="OM661" s="109"/>
      <c r="ON661" s="109"/>
      <c r="OO661" s="109"/>
      <c r="OP661" s="109"/>
      <c r="OQ661" s="109"/>
      <c r="OR661" s="109"/>
      <c r="OS661" s="109"/>
      <c r="OT661" s="109"/>
      <c r="OU661" s="109"/>
      <c r="OV661" s="109"/>
      <c r="OW661" s="109"/>
      <c r="OX661" s="109"/>
      <c r="OY661" s="109"/>
      <c r="OZ661" s="109"/>
      <c r="PA661" s="109"/>
      <c r="PB661" s="109"/>
      <c r="PC661" s="109"/>
      <c r="PD661" s="109"/>
      <c r="PE661" s="109"/>
      <c r="PF661" s="109"/>
      <c r="PG661" s="109"/>
      <c r="PH661" s="109"/>
      <c r="PI661" s="109"/>
      <c r="PJ661" s="109"/>
      <c r="PK661" s="109"/>
      <c r="PL661" s="109"/>
      <c r="PM661" s="109"/>
      <c r="PN661" s="109"/>
      <c r="PO661" s="109"/>
      <c r="PP661" s="109"/>
      <c r="PQ661" s="109"/>
      <c r="PR661" s="109"/>
      <c r="PS661" s="109"/>
      <c r="PT661" s="109"/>
      <c r="PU661" s="109"/>
      <c r="PV661" s="109"/>
      <c r="PW661" s="109"/>
      <c r="PX661" s="109"/>
      <c r="PY661" s="109"/>
      <c r="PZ661" s="109"/>
      <c r="QA661" s="109"/>
      <c r="QB661" s="109"/>
      <c r="QC661" s="109"/>
      <c r="QD661" s="109"/>
      <c r="QE661" s="109"/>
      <c r="QF661" s="109"/>
      <c r="QG661" s="109"/>
      <c r="QH661" s="109"/>
      <c r="QI661" s="109"/>
      <c r="QJ661" s="109"/>
      <c r="QK661" s="23">
        <f t="shared" si="9"/>
        <v>9</v>
      </c>
      <c r="QL661" s="125"/>
      <c r="QM661" s="125"/>
      <c r="QN661" s="125"/>
      <c r="QO661" s="125"/>
      <c r="QP661" s="125"/>
      <c r="QQ661" s="125"/>
      <c r="QR661" s="125"/>
    </row>
    <row r="662" spans="1:460" s="5" customFormat="1" ht="12.75" customHeight="1" x14ac:dyDescent="0.2">
      <c r="A662" s="52">
        <v>44817</v>
      </c>
      <c r="B662" s="90" t="s">
        <v>474</v>
      </c>
      <c r="C662" s="107"/>
      <c r="D662" s="107"/>
      <c r="E662" s="108"/>
      <c r="F662" s="108"/>
      <c r="G662" s="108"/>
      <c r="H662" s="108"/>
      <c r="I662" s="108"/>
      <c r="J662" s="108"/>
      <c r="K662" s="108"/>
      <c r="L662" s="108"/>
      <c r="M662" s="108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 s="109"/>
      <c r="BD662" s="109"/>
      <c r="BE662" s="109"/>
      <c r="BF662" s="109"/>
      <c r="BG662" s="109"/>
      <c r="BH662" s="109"/>
      <c r="BI662" s="109"/>
      <c r="BJ662" s="109"/>
      <c r="BK662" s="109"/>
      <c r="BL662" s="109"/>
      <c r="BM662" s="109"/>
      <c r="BN662" s="109"/>
      <c r="BO662" s="109"/>
      <c r="BP662" s="109"/>
      <c r="BQ662" s="109"/>
      <c r="BR662" s="109"/>
      <c r="BS662" s="109"/>
      <c r="BT662" s="109"/>
      <c r="BU662" s="109"/>
      <c r="BV662" s="109"/>
      <c r="BW662" s="109"/>
      <c r="BX662" s="109"/>
      <c r="BY662" s="109"/>
      <c r="BZ662" s="109"/>
      <c r="CA662" s="109"/>
      <c r="CB662" s="109"/>
      <c r="CC662" s="109"/>
      <c r="CD662" s="109"/>
      <c r="CE662" s="109"/>
      <c r="CF662" s="109"/>
      <c r="CG662" s="109"/>
      <c r="CH662" s="109"/>
      <c r="CI662" s="109"/>
      <c r="CJ662" s="109"/>
      <c r="CK662" s="109"/>
      <c r="CL662" s="109"/>
      <c r="CM662" s="109"/>
      <c r="CN662" s="109"/>
      <c r="CO662" s="109"/>
      <c r="CP662" s="109"/>
      <c r="CQ662" s="109"/>
      <c r="CR662" s="109"/>
      <c r="CS662" s="109"/>
      <c r="CT662" s="109"/>
      <c r="CU662" s="109"/>
      <c r="CV662" s="109"/>
      <c r="CW662" s="109"/>
      <c r="CX662" s="109"/>
      <c r="CY662" s="109"/>
      <c r="CZ662" s="109"/>
      <c r="DA662" s="109"/>
      <c r="DB662" s="109"/>
      <c r="DC662" s="109"/>
      <c r="DD662" s="109"/>
      <c r="DE662" s="109"/>
      <c r="DF662" s="109"/>
      <c r="DG662" s="109"/>
      <c r="DH662" s="109"/>
      <c r="DI662" s="109"/>
      <c r="DJ662" s="109"/>
      <c r="DK662" s="109"/>
      <c r="DL662" s="109"/>
      <c r="DM662" s="109"/>
      <c r="DN662" s="109"/>
      <c r="DO662" s="109"/>
      <c r="DP662" s="109"/>
      <c r="DQ662" s="109"/>
      <c r="DR662" s="109"/>
      <c r="DS662" s="109"/>
      <c r="DT662" s="109"/>
      <c r="DU662" s="109"/>
      <c r="DV662" s="109"/>
      <c r="DW662" s="109"/>
      <c r="DX662" s="109">
        <v>10</v>
      </c>
      <c r="DY662" s="109"/>
      <c r="DZ662" s="109"/>
      <c r="EA662" s="109"/>
      <c r="EB662" s="109"/>
      <c r="EC662" s="109"/>
      <c r="ED662" s="109"/>
      <c r="EE662" s="109"/>
      <c r="EF662" s="109"/>
      <c r="EG662" s="109"/>
      <c r="EH662" s="109"/>
      <c r="EI662" s="109"/>
      <c r="EJ662" s="109"/>
      <c r="EK662" s="109"/>
      <c r="EL662" s="109"/>
      <c r="EM662" s="109"/>
      <c r="EN662" s="109"/>
      <c r="EO662" s="109"/>
      <c r="EP662" s="109"/>
      <c r="EQ662" s="109"/>
      <c r="ER662" s="109"/>
      <c r="ES662" s="109"/>
      <c r="ET662" s="109"/>
      <c r="EU662" s="109"/>
      <c r="EV662" s="109"/>
      <c r="EW662" s="109"/>
      <c r="EX662" s="109"/>
      <c r="EY662" s="109"/>
      <c r="EZ662" s="109"/>
      <c r="FA662" s="109"/>
      <c r="FB662" s="109"/>
      <c r="FC662" s="109"/>
      <c r="FD662" s="109"/>
      <c r="FE662" s="109"/>
      <c r="FF662" s="109"/>
      <c r="FG662" s="109"/>
      <c r="FH662" s="109"/>
      <c r="FI662" s="109"/>
      <c r="FJ662" s="109"/>
      <c r="FK662" s="109"/>
      <c r="FL662" s="109"/>
      <c r="FM662" s="109"/>
      <c r="FN662" s="109"/>
      <c r="FO662" s="109"/>
      <c r="FP662" s="109"/>
      <c r="FQ662" s="109"/>
      <c r="FR662" s="109"/>
      <c r="FS662" s="109"/>
      <c r="FT662" s="109"/>
      <c r="FU662" s="109"/>
      <c r="FV662" s="109"/>
      <c r="FW662" s="109"/>
      <c r="FX662" s="109"/>
      <c r="FY662" s="109"/>
      <c r="FZ662" s="109"/>
      <c r="GA662" s="109"/>
      <c r="GB662" s="109"/>
      <c r="GC662" s="109"/>
      <c r="GD662" s="109"/>
      <c r="GE662" s="109"/>
      <c r="GF662" s="109"/>
      <c r="GG662" s="109"/>
      <c r="GH662" s="109"/>
      <c r="GI662" s="109"/>
      <c r="GJ662" s="109"/>
      <c r="GK662" s="109"/>
      <c r="GL662" s="109"/>
      <c r="GM662" s="109"/>
      <c r="GN662" s="109"/>
      <c r="GO662" s="109"/>
      <c r="GP662" s="109"/>
      <c r="GQ662" s="109"/>
      <c r="GR662" s="109"/>
      <c r="GS662" s="109"/>
      <c r="GT662" s="109"/>
      <c r="GU662" s="109"/>
      <c r="GV662" s="109"/>
      <c r="GW662" s="109"/>
      <c r="GX662" s="109"/>
      <c r="GY662" s="109"/>
      <c r="GZ662" s="109"/>
      <c r="HA662" s="109"/>
      <c r="HB662" s="109"/>
      <c r="HC662" s="109"/>
      <c r="HD662" s="109"/>
      <c r="HE662" s="109"/>
      <c r="HF662" s="109"/>
      <c r="HG662" s="109"/>
      <c r="HH662" s="109"/>
      <c r="HI662" s="109"/>
      <c r="HJ662" s="109"/>
      <c r="HK662" s="109"/>
      <c r="HL662" s="109"/>
      <c r="HM662" s="109"/>
      <c r="HN662" s="109"/>
      <c r="HO662" s="109"/>
      <c r="HP662" s="109"/>
      <c r="HQ662" s="109"/>
      <c r="HR662" s="109"/>
      <c r="HS662" s="109"/>
      <c r="HT662" s="109"/>
      <c r="HU662" s="109"/>
      <c r="HV662" s="109"/>
      <c r="HW662" s="109"/>
      <c r="HX662" s="109"/>
      <c r="HY662" s="109"/>
      <c r="HZ662" s="109"/>
      <c r="IA662" s="109"/>
      <c r="IB662" s="109"/>
      <c r="IC662" s="109"/>
      <c r="ID662" s="109"/>
      <c r="IE662" s="109"/>
      <c r="IF662" s="109"/>
      <c r="IG662" s="109"/>
      <c r="IH662" s="109"/>
      <c r="II662" s="109"/>
      <c r="IJ662" s="109"/>
      <c r="IK662" s="109"/>
      <c r="IL662" s="109"/>
      <c r="IM662" s="109"/>
      <c r="IN662" s="109"/>
      <c r="IO662" s="109"/>
      <c r="IP662" s="109"/>
      <c r="IQ662" s="109"/>
      <c r="IR662" s="109"/>
      <c r="IS662" s="109"/>
      <c r="IT662" s="109"/>
      <c r="IU662" s="109"/>
      <c r="IV662" s="109"/>
      <c r="IW662" s="109"/>
      <c r="IX662" s="109"/>
      <c r="IY662" s="109"/>
      <c r="IZ662" s="109"/>
      <c r="JA662" s="109"/>
      <c r="JB662" s="109"/>
      <c r="JC662" s="109"/>
      <c r="JD662" s="109"/>
      <c r="JE662" s="109"/>
      <c r="JF662" s="109"/>
      <c r="JG662" s="109"/>
      <c r="JH662" s="109"/>
      <c r="JI662" s="109"/>
      <c r="JJ662" s="109"/>
      <c r="JK662" s="109"/>
      <c r="JL662" s="109"/>
      <c r="JM662" s="109"/>
      <c r="JN662" s="109"/>
      <c r="JO662" s="109"/>
      <c r="JP662" s="109"/>
      <c r="JQ662" s="109"/>
      <c r="JR662" s="109"/>
      <c r="JS662" s="109"/>
      <c r="JT662" s="109"/>
      <c r="JU662" s="109"/>
      <c r="JV662" s="109"/>
      <c r="JW662" s="109"/>
      <c r="JX662" s="109"/>
      <c r="JY662" s="109"/>
      <c r="JZ662" s="109"/>
      <c r="KA662" s="109"/>
      <c r="KB662" s="109"/>
      <c r="KC662" s="109"/>
      <c r="KD662" s="109"/>
      <c r="KE662" s="109"/>
      <c r="KF662" s="109"/>
      <c r="KG662" s="109"/>
      <c r="KH662" s="109"/>
      <c r="KI662" s="109"/>
      <c r="KJ662" s="109"/>
      <c r="KK662" s="109"/>
      <c r="KL662" s="109"/>
      <c r="KM662" s="109"/>
      <c r="KN662" s="109"/>
      <c r="KO662" s="109"/>
      <c r="KP662" s="109"/>
      <c r="KQ662" s="109"/>
      <c r="KR662" s="109"/>
      <c r="KS662" s="109"/>
      <c r="KT662" s="109"/>
      <c r="KU662" s="109"/>
      <c r="KV662" s="109"/>
      <c r="KW662" s="109"/>
      <c r="KX662" s="109"/>
      <c r="KY662" s="109"/>
      <c r="KZ662" s="109"/>
      <c r="LA662" s="109"/>
      <c r="LB662" s="109"/>
      <c r="LC662" s="109"/>
      <c r="LD662" s="109"/>
      <c r="LE662" s="109"/>
      <c r="LF662" s="109"/>
      <c r="LG662" s="109"/>
      <c r="LH662" s="109"/>
      <c r="LI662" s="109"/>
      <c r="LJ662" s="109"/>
      <c r="LK662" s="109"/>
      <c r="LL662" s="109"/>
      <c r="LM662" s="109"/>
      <c r="LN662" s="109"/>
      <c r="LO662" s="109"/>
      <c r="LP662" s="109"/>
      <c r="LQ662" s="109"/>
      <c r="LR662" s="109"/>
      <c r="LS662" s="109"/>
      <c r="LT662" s="109"/>
      <c r="LU662" s="109"/>
      <c r="LV662" s="109"/>
      <c r="LW662" s="109"/>
      <c r="LX662" s="109"/>
      <c r="LY662" s="109"/>
      <c r="LZ662" s="109"/>
      <c r="MA662" s="109"/>
      <c r="MB662" s="109"/>
      <c r="MC662" s="109"/>
      <c r="MD662" s="109"/>
      <c r="ME662" s="109"/>
      <c r="MF662" s="109"/>
      <c r="MG662" s="109"/>
      <c r="MH662" s="109"/>
      <c r="MI662" s="109"/>
      <c r="MJ662" s="109"/>
      <c r="MK662" s="109"/>
      <c r="ML662" s="109"/>
      <c r="MM662" s="109"/>
      <c r="MN662" s="109"/>
      <c r="MO662" s="109"/>
      <c r="MP662" s="109"/>
      <c r="MQ662" s="109"/>
      <c r="MR662" s="109"/>
      <c r="MS662" s="109"/>
      <c r="MT662" s="109"/>
      <c r="MU662" s="109"/>
      <c r="MV662" s="109"/>
      <c r="MW662" s="109"/>
      <c r="MX662" s="109"/>
      <c r="MY662" s="109"/>
      <c r="MZ662" s="109"/>
      <c r="NA662" s="109"/>
      <c r="NB662" s="109"/>
      <c r="NC662" s="109"/>
      <c r="ND662" s="109"/>
      <c r="NE662" s="109"/>
      <c r="NF662" s="109"/>
      <c r="NG662" s="109"/>
      <c r="NH662" s="109"/>
      <c r="NI662" s="109"/>
      <c r="NJ662" s="109"/>
      <c r="NK662" s="109"/>
      <c r="NL662" s="109"/>
      <c r="NM662" s="109"/>
      <c r="NN662" s="109"/>
      <c r="NO662" s="109"/>
      <c r="NP662" s="109"/>
      <c r="NQ662" s="109"/>
      <c r="NR662" s="109"/>
      <c r="NS662" s="109"/>
      <c r="NT662" s="109"/>
      <c r="NU662" s="109"/>
      <c r="NV662" s="109"/>
      <c r="NW662" s="109"/>
      <c r="NX662" s="109"/>
      <c r="NY662" s="109"/>
      <c r="NZ662" s="109"/>
      <c r="OA662" s="109"/>
      <c r="OB662" s="109"/>
      <c r="OC662" s="109"/>
      <c r="OD662" s="109"/>
      <c r="OE662" s="109"/>
      <c r="OF662" s="109"/>
      <c r="OG662" s="109"/>
      <c r="OH662" s="109"/>
      <c r="OI662" s="109"/>
      <c r="OJ662" s="109"/>
      <c r="OK662" s="109"/>
      <c r="OL662" s="109"/>
      <c r="OM662" s="109"/>
      <c r="ON662" s="109"/>
      <c r="OO662" s="109"/>
      <c r="OP662" s="109"/>
      <c r="OQ662" s="109"/>
      <c r="OR662" s="109"/>
      <c r="OS662" s="109"/>
      <c r="OT662" s="109"/>
      <c r="OU662" s="109"/>
      <c r="OV662" s="109"/>
      <c r="OW662" s="109"/>
      <c r="OX662" s="109"/>
      <c r="OY662" s="109"/>
      <c r="OZ662" s="109"/>
      <c r="PA662" s="109"/>
      <c r="PB662" s="109"/>
      <c r="PC662" s="109"/>
      <c r="PD662" s="109"/>
      <c r="PE662" s="109"/>
      <c r="PF662" s="109"/>
      <c r="PG662" s="109"/>
      <c r="PH662" s="109"/>
      <c r="PI662" s="109"/>
      <c r="PJ662" s="109"/>
      <c r="PK662" s="109"/>
      <c r="PL662" s="109"/>
      <c r="PM662" s="109"/>
      <c r="PN662" s="109"/>
      <c r="PO662" s="109"/>
      <c r="PP662" s="109"/>
      <c r="PQ662" s="109"/>
      <c r="PR662" s="109"/>
      <c r="PS662" s="109"/>
      <c r="PT662" s="109"/>
      <c r="PU662" s="109"/>
      <c r="PV662" s="109"/>
      <c r="PW662" s="109"/>
      <c r="PX662" s="109"/>
      <c r="PY662" s="109"/>
      <c r="PZ662" s="109"/>
      <c r="QA662" s="109"/>
      <c r="QB662" s="109"/>
      <c r="QC662" s="109"/>
      <c r="QD662" s="109"/>
      <c r="QE662" s="109"/>
      <c r="QF662" s="109"/>
      <c r="QG662" s="109"/>
      <c r="QH662" s="109"/>
      <c r="QI662" s="109"/>
      <c r="QJ662" s="109"/>
      <c r="QK662" s="23">
        <f t="shared" si="9"/>
        <v>10</v>
      </c>
      <c r="QL662" s="125"/>
      <c r="QM662" s="125"/>
      <c r="QN662" s="125"/>
      <c r="QO662" s="125"/>
      <c r="QP662" s="125"/>
      <c r="QQ662" s="125"/>
      <c r="QR662" s="125"/>
    </row>
    <row r="663" spans="1:460" s="5" customFormat="1" ht="12.75" customHeight="1" x14ac:dyDescent="0.2">
      <c r="A663" s="52">
        <v>44818</v>
      </c>
      <c r="B663" s="90" t="s">
        <v>371</v>
      </c>
      <c r="C663" s="107"/>
      <c r="D663" s="107"/>
      <c r="E663" s="108"/>
      <c r="F663" s="108"/>
      <c r="G663" s="108"/>
      <c r="H663" s="108"/>
      <c r="I663" s="108"/>
      <c r="J663" s="108"/>
      <c r="K663" s="108"/>
      <c r="L663" s="108"/>
      <c r="M663" s="108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 s="109"/>
      <c r="BD663" s="109"/>
      <c r="BE663" s="109"/>
      <c r="BF663" s="109"/>
      <c r="BG663" s="109"/>
      <c r="BH663" s="109"/>
      <c r="BI663" s="109"/>
      <c r="BJ663" s="109"/>
      <c r="BK663" s="109"/>
      <c r="BL663" s="109"/>
      <c r="BM663" s="109"/>
      <c r="BN663" s="109"/>
      <c r="BO663" s="109"/>
      <c r="BP663" s="109"/>
      <c r="BQ663" s="109"/>
      <c r="BR663" s="109"/>
      <c r="BS663" s="109"/>
      <c r="BT663" s="109"/>
      <c r="BU663" s="109"/>
      <c r="BV663" s="109"/>
      <c r="BW663" s="109"/>
      <c r="BX663" s="109"/>
      <c r="BY663" s="109"/>
      <c r="BZ663" s="109"/>
      <c r="CA663" s="109"/>
      <c r="CB663" s="109"/>
      <c r="CC663" s="109"/>
      <c r="CD663" s="109"/>
      <c r="CE663" s="109"/>
      <c r="CF663" s="109"/>
      <c r="CG663" s="109"/>
      <c r="CH663" s="109"/>
      <c r="CI663" s="109"/>
      <c r="CJ663" s="109"/>
      <c r="CK663" s="109"/>
      <c r="CL663" s="109"/>
      <c r="CM663" s="109"/>
      <c r="CN663" s="109"/>
      <c r="CO663" s="109"/>
      <c r="CP663" s="109"/>
      <c r="CQ663" s="109"/>
      <c r="CR663" s="109"/>
      <c r="CS663" s="109"/>
      <c r="CT663" s="109"/>
      <c r="CU663" s="109"/>
      <c r="CV663" s="109"/>
      <c r="CW663" s="109"/>
      <c r="CX663" s="109"/>
      <c r="CY663" s="109"/>
      <c r="CZ663" s="109"/>
      <c r="DA663" s="109"/>
      <c r="DB663" s="109"/>
      <c r="DC663" s="109"/>
      <c r="DD663" s="109"/>
      <c r="DE663" s="109"/>
      <c r="DF663" s="109"/>
      <c r="DG663" s="109"/>
      <c r="DH663" s="109"/>
      <c r="DI663" s="109"/>
      <c r="DJ663" s="109"/>
      <c r="DK663" s="109"/>
      <c r="DL663" s="109"/>
      <c r="DM663" s="109"/>
      <c r="DN663" s="109"/>
      <c r="DO663" s="109"/>
      <c r="DP663" s="109"/>
      <c r="DQ663" s="109"/>
      <c r="DR663" s="109"/>
      <c r="DS663" s="109"/>
      <c r="DT663" s="109"/>
      <c r="DU663" s="109"/>
      <c r="DV663" s="109"/>
      <c r="DW663" s="109"/>
      <c r="DX663" s="109"/>
      <c r="DY663" s="109"/>
      <c r="DZ663" s="109"/>
      <c r="EA663" s="109"/>
      <c r="EB663" s="109"/>
      <c r="EC663" s="109"/>
      <c r="ED663" s="109"/>
      <c r="EE663" s="109"/>
      <c r="EF663" s="109"/>
      <c r="EG663" s="109"/>
      <c r="EH663" s="109"/>
      <c r="EI663" s="109"/>
      <c r="EJ663" s="109"/>
      <c r="EK663" s="109"/>
      <c r="EL663" s="109"/>
      <c r="EM663" s="109"/>
      <c r="EN663" s="109"/>
      <c r="EO663" s="109"/>
      <c r="EP663" s="109"/>
      <c r="EQ663" s="109"/>
      <c r="ER663" s="109"/>
      <c r="ES663" s="109"/>
      <c r="ET663" s="109"/>
      <c r="EU663" s="109"/>
      <c r="EV663" s="109"/>
      <c r="EW663" s="109"/>
      <c r="EX663" s="109"/>
      <c r="EY663" s="109"/>
      <c r="EZ663" s="109"/>
      <c r="FA663" s="109"/>
      <c r="FB663" s="109"/>
      <c r="FC663" s="109"/>
      <c r="FD663" s="109"/>
      <c r="FE663" s="109"/>
      <c r="FF663" s="109"/>
      <c r="FG663" s="109"/>
      <c r="FH663" s="109"/>
      <c r="FI663" s="109"/>
      <c r="FJ663" s="109"/>
      <c r="FK663" s="109"/>
      <c r="FL663" s="109"/>
      <c r="FM663" s="109"/>
      <c r="FN663" s="109"/>
      <c r="FO663" s="109"/>
      <c r="FP663" s="109"/>
      <c r="FQ663" s="109"/>
      <c r="FR663" s="109"/>
      <c r="FS663" s="109"/>
      <c r="FT663" s="109"/>
      <c r="FU663" s="109"/>
      <c r="FV663" s="109"/>
      <c r="FW663" s="109"/>
      <c r="FX663" s="109"/>
      <c r="FY663" s="109"/>
      <c r="FZ663" s="109"/>
      <c r="GA663" s="109"/>
      <c r="GB663" s="109"/>
      <c r="GC663" s="109"/>
      <c r="GD663" s="109"/>
      <c r="GE663" s="109"/>
      <c r="GF663" s="109"/>
      <c r="GG663" s="109"/>
      <c r="GH663" s="109"/>
      <c r="GI663" s="109"/>
      <c r="GJ663" s="109"/>
      <c r="GK663" s="109"/>
      <c r="GL663" s="109"/>
      <c r="GM663" s="109"/>
      <c r="GN663" s="109"/>
      <c r="GO663" s="109"/>
      <c r="GP663" s="109"/>
      <c r="GQ663" s="109"/>
      <c r="GR663" s="109"/>
      <c r="GS663" s="109"/>
      <c r="GT663" s="109"/>
      <c r="GU663" s="109"/>
      <c r="GV663" s="109"/>
      <c r="GW663" s="109"/>
      <c r="GX663" s="109"/>
      <c r="GY663" s="109"/>
      <c r="GZ663" s="109"/>
      <c r="HA663" s="109"/>
      <c r="HB663" s="109"/>
      <c r="HC663" s="109"/>
      <c r="HD663" s="109"/>
      <c r="HE663" s="109"/>
      <c r="HF663" s="109"/>
      <c r="HG663" s="109"/>
      <c r="HH663" s="109"/>
      <c r="HI663" s="109"/>
      <c r="HJ663" s="109"/>
      <c r="HK663" s="109"/>
      <c r="HL663" s="109"/>
      <c r="HM663" s="109"/>
      <c r="HN663" s="109"/>
      <c r="HO663" s="109"/>
      <c r="HP663" s="109"/>
      <c r="HQ663" s="109"/>
      <c r="HR663" s="109"/>
      <c r="HS663" s="109"/>
      <c r="HT663" s="109"/>
      <c r="HU663" s="109"/>
      <c r="HV663" s="109"/>
      <c r="HW663" s="109"/>
      <c r="HX663" s="109"/>
      <c r="HY663" s="109"/>
      <c r="HZ663" s="109"/>
      <c r="IA663" s="109"/>
      <c r="IB663" s="109"/>
      <c r="IC663" s="109"/>
      <c r="ID663" s="109"/>
      <c r="IE663" s="109"/>
      <c r="IF663" s="109"/>
      <c r="IG663" s="109"/>
      <c r="IH663" s="109"/>
      <c r="II663" s="109"/>
      <c r="IJ663" s="109"/>
      <c r="IK663" s="109"/>
      <c r="IL663" s="109"/>
      <c r="IM663" s="109"/>
      <c r="IN663" s="109"/>
      <c r="IO663" s="109"/>
      <c r="IP663" s="109"/>
      <c r="IQ663" s="109"/>
      <c r="IR663" s="109"/>
      <c r="IS663" s="109"/>
      <c r="IT663" s="109"/>
      <c r="IU663" s="109"/>
      <c r="IV663" s="109"/>
      <c r="IW663" s="109"/>
      <c r="IX663" s="109"/>
      <c r="IY663" s="109"/>
      <c r="IZ663" s="109"/>
      <c r="JA663" s="109"/>
      <c r="JB663" s="109"/>
      <c r="JC663" s="109">
        <v>20</v>
      </c>
      <c r="JD663" s="109"/>
      <c r="JE663" s="109"/>
      <c r="JF663" s="109"/>
      <c r="JG663" s="109"/>
      <c r="JH663" s="109"/>
      <c r="JI663" s="109"/>
      <c r="JJ663" s="109"/>
      <c r="JK663" s="109"/>
      <c r="JL663" s="109"/>
      <c r="JM663" s="109"/>
      <c r="JN663" s="109"/>
      <c r="JO663" s="109"/>
      <c r="JP663" s="109"/>
      <c r="JQ663" s="109"/>
      <c r="JR663" s="109"/>
      <c r="JS663" s="109"/>
      <c r="JT663" s="109"/>
      <c r="JU663" s="109"/>
      <c r="JV663" s="109"/>
      <c r="JW663" s="109"/>
      <c r="JX663" s="109"/>
      <c r="JY663" s="109"/>
      <c r="JZ663" s="109"/>
      <c r="KA663" s="109"/>
      <c r="KB663" s="109"/>
      <c r="KC663" s="109"/>
      <c r="KD663" s="109"/>
      <c r="KE663" s="109"/>
      <c r="KF663" s="109"/>
      <c r="KG663" s="109"/>
      <c r="KH663" s="109"/>
      <c r="KI663" s="109"/>
      <c r="KJ663" s="109"/>
      <c r="KK663" s="109"/>
      <c r="KL663" s="109"/>
      <c r="KM663" s="109"/>
      <c r="KN663" s="109"/>
      <c r="KO663" s="109"/>
      <c r="KP663" s="109"/>
      <c r="KQ663" s="109"/>
      <c r="KR663" s="109"/>
      <c r="KS663" s="109"/>
      <c r="KT663" s="109"/>
      <c r="KU663" s="109"/>
      <c r="KV663" s="109"/>
      <c r="KW663" s="109"/>
      <c r="KX663" s="109"/>
      <c r="KY663" s="109"/>
      <c r="KZ663" s="109"/>
      <c r="LA663" s="109"/>
      <c r="LB663" s="109"/>
      <c r="LC663" s="109"/>
      <c r="LD663" s="109"/>
      <c r="LE663" s="109"/>
      <c r="LF663" s="109"/>
      <c r="LG663" s="109"/>
      <c r="LH663" s="109"/>
      <c r="LI663" s="109"/>
      <c r="LJ663" s="109"/>
      <c r="LK663" s="109"/>
      <c r="LL663" s="109"/>
      <c r="LM663" s="109"/>
      <c r="LN663" s="109"/>
      <c r="LO663" s="109"/>
      <c r="LP663" s="109"/>
      <c r="LQ663" s="109"/>
      <c r="LR663" s="109"/>
      <c r="LS663" s="109"/>
      <c r="LT663" s="109"/>
      <c r="LU663" s="109"/>
      <c r="LV663" s="109"/>
      <c r="LW663" s="109"/>
      <c r="LX663" s="109"/>
      <c r="LY663" s="109"/>
      <c r="LZ663" s="109"/>
      <c r="MA663" s="109"/>
      <c r="MB663" s="109"/>
      <c r="MC663" s="109"/>
      <c r="MD663" s="109"/>
      <c r="ME663" s="109"/>
      <c r="MF663" s="109"/>
      <c r="MG663" s="109"/>
      <c r="MH663" s="109"/>
      <c r="MI663" s="109"/>
      <c r="MJ663" s="109"/>
      <c r="MK663" s="109"/>
      <c r="ML663" s="109"/>
      <c r="MM663" s="109"/>
      <c r="MN663" s="109"/>
      <c r="MO663" s="109"/>
      <c r="MP663" s="109"/>
      <c r="MQ663" s="109"/>
      <c r="MR663" s="109"/>
      <c r="MS663" s="109"/>
      <c r="MT663" s="109"/>
      <c r="MU663" s="109"/>
      <c r="MV663" s="109"/>
      <c r="MW663" s="109"/>
      <c r="MX663" s="109"/>
      <c r="MY663" s="109"/>
      <c r="MZ663" s="109"/>
      <c r="NA663" s="109"/>
      <c r="NB663" s="109"/>
      <c r="NC663" s="109"/>
      <c r="ND663" s="109"/>
      <c r="NE663" s="109"/>
      <c r="NF663" s="109"/>
      <c r="NG663" s="109"/>
      <c r="NH663" s="109"/>
      <c r="NI663" s="109"/>
      <c r="NJ663" s="109"/>
      <c r="NK663" s="109"/>
      <c r="NL663" s="109"/>
      <c r="NM663" s="109"/>
      <c r="NN663" s="109"/>
      <c r="NO663" s="109"/>
      <c r="NP663" s="109"/>
      <c r="NQ663" s="109"/>
      <c r="NR663" s="109"/>
      <c r="NS663" s="109"/>
      <c r="NT663" s="109"/>
      <c r="NU663" s="109"/>
      <c r="NV663" s="109"/>
      <c r="NW663" s="109"/>
      <c r="NX663" s="109"/>
      <c r="NY663" s="109"/>
      <c r="NZ663" s="109"/>
      <c r="OA663" s="109"/>
      <c r="OB663" s="109"/>
      <c r="OC663" s="109"/>
      <c r="OD663" s="109"/>
      <c r="OE663" s="109"/>
      <c r="OF663" s="109"/>
      <c r="OG663" s="109"/>
      <c r="OH663" s="109"/>
      <c r="OI663" s="109"/>
      <c r="OJ663" s="109"/>
      <c r="OK663" s="109"/>
      <c r="OL663" s="109"/>
      <c r="OM663" s="109"/>
      <c r="ON663" s="109"/>
      <c r="OO663" s="109"/>
      <c r="OP663" s="109"/>
      <c r="OQ663" s="109"/>
      <c r="OR663" s="109"/>
      <c r="OS663" s="109"/>
      <c r="OT663" s="109"/>
      <c r="OU663" s="109"/>
      <c r="OV663" s="109"/>
      <c r="OW663" s="109"/>
      <c r="OX663" s="109"/>
      <c r="OY663" s="109"/>
      <c r="OZ663" s="109"/>
      <c r="PA663" s="109"/>
      <c r="PB663" s="109"/>
      <c r="PC663" s="109"/>
      <c r="PD663" s="109"/>
      <c r="PE663" s="109"/>
      <c r="PF663" s="109"/>
      <c r="PG663" s="109"/>
      <c r="PH663" s="109"/>
      <c r="PI663" s="109"/>
      <c r="PJ663" s="109"/>
      <c r="PK663" s="109"/>
      <c r="PL663" s="109"/>
      <c r="PM663" s="109"/>
      <c r="PN663" s="109"/>
      <c r="PO663" s="109"/>
      <c r="PP663" s="109"/>
      <c r="PQ663" s="109"/>
      <c r="PR663" s="109"/>
      <c r="PS663" s="109"/>
      <c r="PT663" s="109"/>
      <c r="PU663" s="109"/>
      <c r="PV663" s="109"/>
      <c r="PW663" s="109"/>
      <c r="PX663" s="109"/>
      <c r="PY663" s="109"/>
      <c r="PZ663" s="109"/>
      <c r="QA663" s="109"/>
      <c r="QB663" s="109"/>
      <c r="QC663" s="109"/>
      <c r="QD663" s="109"/>
      <c r="QE663" s="109"/>
      <c r="QF663" s="109"/>
      <c r="QG663" s="109"/>
      <c r="QH663" s="109"/>
      <c r="QI663" s="109"/>
      <c r="QJ663" s="109"/>
      <c r="QK663" s="23">
        <f t="shared" si="9"/>
        <v>20</v>
      </c>
      <c r="QL663" s="125"/>
      <c r="QM663" s="125"/>
      <c r="QN663" s="125"/>
      <c r="QO663" s="125"/>
      <c r="QP663" s="125"/>
      <c r="QQ663" s="125"/>
      <c r="QR663" s="125"/>
    </row>
    <row r="664" spans="1:460" s="5" customFormat="1" ht="12.75" customHeight="1" x14ac:dyDescent="0.2">
      <c r="A664" s="52">
        <v>44818</v>
      </c>
      <c r="B664" s="162" t="s">
        <v>172</v>
      </c>
      <c r="C664" s="107"/>
      <c r="D664" s="107"/>
      <c r="E664" s="108"/>
      <c r="F664" s="108"/>
      <c r="G664" s="108"/>
      <c r="H664" s="108"/>
      <c r="I664" s="108"/>
      <c r="J664" s="108"/>
      <c r="K664" s="108"/>
      <c r="L664" s="108"/>
      <c r="M664" s="108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 s="109"/>
      <c r="BD664" s="109"/>
      <c r="BE664" s="109"/>
      <c r="BF664" s="109"/>
      <c r="BG664" s="109"/>
      <c r="BH664" s="109"/>
      <c r="BI664" s="109"/>
      <c r="BJ664" s="109"/>
      <c r="BK664" s="109"/>
      <c r="BL664" s="109"/>
      <c r="BM664" s="109"/>
      <c r="BN664" s="109"/>
      <c r="BO664" s="109"/>
      <c r="BP664" s="109"/>
      <c r="BQ664" s="109"/>
      <c r="BR664" s="109"/>
      <c r="BS664" s="109"/>
      <c r="BT664" s="109"/>
      <c r="BU664" s="109"/>
      <c r="BV664" s="109"/>
      <c r="BW664" s="109"/>
      <c r="BX664" s="109"/>
      <c r="BY664" s="109"/>
      <c r="BZ664" s="109"/>
      <c r="CA664" s="109"/>
      <c r="CB664" s="109"/>
      <c r="CC664" s="109"/>
      <c r="CD664" s="109"/>
      <c r="CE664" s="109"/>
      <c r="CF664" s="109"/>
      <c r="CG664" s="109"/>
      <c r="CH664" s="109"/>
      <c r="CI664" s="109"/>
      <c r="CJ664" s="109"/>
      <c r="CK664" s="109"/>
      <c r="CL664" s="109"/>
      <c r="CM664" s="109"/>
      <c r="CN664" s="109"/>
      <c r="CO664" s="109"/>
      <c r="CP664" s="109"/>
      <c r="CQ664" s="109"/>
      <c r="CR664" s="109"/>
      <c r="CS664" s="109"/>
      <c r="CT664" s="109"/>
      <c r="CU664" s="109"/>
      <c r="CV664" s="109"/>
      <c r="CW664" s="109"/>
      <c r="CX664" s="109"/>
      <c r="CY664" s="109"/>
      <c r="CZ664" s="109"/>
      <c r="DA664" s="109"/>
      <c r="DB664" s="109"/>
      <c r="DC664" s="109"/>
      <c r="DD664" s="109"/>
      <c r="DE664" s="109"/>
      <c r="DF664" s="109"/>
      <c r="DG664" s="109"/>
      <c r="DH664" s="109"/>
      <c r="DI664" s="109"/>
      <c r="DJ664" s="109"/>
      <c r="DK664" s="109"/>
      <c r="DL664" s="109"/>
      <c r="DM664" s="109"/>
      <c r="DN664" s="109"/>
      <c r="DO664" s="109"/>
      <c r="DP664" s="109"/>
      <c r="DQ664" s="109"/>
      <c r="DR664" s="109"/>
      <c r="DS664" s="109"/>
      <c r="DT664" s="109"/>
      <c r="DU664" s="109"/>
      <c r="DV664" s="109"/>
      <c r="DW664" s="109"/>
      <c r="DX664" s="109"/>
      <c r="DY664" s="109"/>
      <c r="DZ664" s="109"/>
      <c r="EA664" s="109"/>
      <c r="EB664" s="109"/>
      <c r="EC664" s="109"/>
      <c r="ED664" s="109"/>
      <c r="EE664" s="109"/>
      <c r="EF664" s="109"/>
      <c r="EG664" s="109"/>
      <c r="EH664" s="109"/>
      <c r="EI664" s="109"/>
      <c r="EJ664" s="109"/>
      <c r="EK664" s="109"/>
      <c r="EL664" s="109"/>
      <c r="EM664" s="109"/>
      <c r="EN664" s="109"/>
      <c r="EO664" s="109"/>
      <c r="EP664" s="109"/>
      <c r="EQ664" s="109"/>
      <c r="ER664" s="109"/>
      <c r="ES664" s="109"/>
      <c r="ET664" s="109"/>
      <c r="EU664" s="109"/>
      <c r="EV664" s="109"/>
      <c r="EW664" s="109"/>
      <c r="EX664" s="109"/>
      <c r="EY664" s="109"/>
      <c r="EZ664" s="109"/>
      <c r="FA664" s="109"/>
      <c r="FB664" s="109"/>
      <c r="FC664" s="109"/>
      <c r="FD664" s="109"/>
      <c r="FE664" s="109"/>
      <c r="FF664" s="109"/>
      <c r="FG664" s="109"/>
      <c r="FH664" s="109"/>
      <c r="FI664" s="109"/>
      <c r="FJ664" s="109"/>
      <c r="FK664" s="109"/>
      <c r="FL664" s="109"/>
      <c r="FM664" s="109"/>
      <c r="FN664" s="109"/>
      <c r="FO664" s="109"/>
      <c r="FP664" s="109"/>
      <c r="FQ664" s="109"/>
      <c r="FR664" s="109"/>
      <c r="FS664" s="109"/>
      <c r="FT664" s="109"/>
      <c r="FU664" s="109"/>
      <c r="FV664" s="109"/>
      <c r="FW664" s="109"/>
      <c r="FX664" s="109"/>
      <c r="FY664" s="109"/>
      <c r="FZ664" s="109"/>
      <c r="GA664" s="109"/>
      <c r="GB664" s="109"/>
      <c r="GC664" s="109"/>
      <c r="GD664" s="109"/>
      <c r="GE664" s="109"/>
      <c r="GF664" s="109"/>
      <c r="GG664" s="109"/>
      <c r="GH664" s="109"/>
      <c r="GI664" s="109"/>
      <c r="GJ664" s="109"/>
      <c r="GK664" s="109"/>
      <c r="GL664" s="109"/>
      <c r="GM664" s="109"/>
      <c r="GN664" s="109"/>
      <c r="GO664" s="109"/>
      <c r="GP664" s="109"/>
      <c r="GQ664" s="109"/>
      <c r="GR664" s="109"/>
      <c r="GS664" s="109"/>
      <c r="GT664" s="109"/>
      <c r="GU664" s="109"/>
      <c r="GV664" s="109"/>
      <c r="GW664" s="109"/>
      <c r="GX664" s="109"/>
      <c r="GY664" s="109"/>
      <c r="GZ664" s="109"/>
      <c r="HA664" s="109"/>
      <c r="HB664" s="109"/>
      <c r="HC664" s="109"/>
      <c r="HD664" s="109"/>
      <c r="HE664" s="109"/>
      <c r="HF664" s="109"/>
      <c r="HG664" s="109">
        <v>20</v>
      </c>
      <c r="HH664" s="109"/>
      <c r="HI664" s="109"/>
      <c r="HJ664" s="109"/>
      <c r="HK664" s="109"/>
      <c r="HL664" s="109"/>
      <c r="HM664" s="109"/>
      <c r="HN664" s="109"/>
      <c r="HO664" s="109"/>
      <c r="HP664" s="109"/>
      <c r="HQ664" s="109"/>
      <c r="HR664" s="109"/>
      <c r="HS664" s="109"/>
      <c r="HT664" s="109"/>
      <c r="HU664" s="109"/>
      <c r="HV664" s="109"/>
      <c r="HW664" s="109"/>
      <c r="HX664" s="109"/>
      <c r="HY664" s="109"/>
      <c r="HZ664" s="109"/>
      <c r="IA664" s="109"/>
      <c r="IB664" s="109"/>
      <c r="IC664" s="109"/>
      <c r="ID664" s="109"/>
      <c r="IE664" s="109"/>
      <c r="IF664" s="109"/>
      <c r="IG664" s="109"/>
      <c r="IH664" s="109"/>
      <c r="II664" s="109"/>
      <c r="IJ664" s="109"/>
      <c r="IK664" s="109"/>
      <c r="IL664" s="109"/>
      <c r="IM664" s="109"/>
      <c r="IN664" s="109"/>
      <c r="IO664" s="109"/>
      <c r="IP664" s="109"/>
      <c r="IQ664" s="109"/>
      <c r="IR664" s="109"/>
      <c r="IS664" s="109"/>
      <c r="IT664" s="109"/>
      <c r="IU664" s="109"/>
      <c r="IV664" s="109"/>
      <c r="IW664" s="109"/>
      <c r="IX664" s="109"/>
      <c r="IY664" s="109"/>
      <c r="IZ664" s="109"/>
      <c r="JA664" s="109"/>
      <c r="JB664" s="109"/>
      <c r="JC664" s="109"/>
      <c r="JD664" s="109"/>
      <c r="JE664" s="109"/>
      <c r="JF664" s="109"/>
      <c r="JG664" s="109"/>
      <c r="JH664" s="109"/>
      <c r="JI664" s="109"/>
      <c r="JJ664" s="109"/>
      <c r="JK664" s="109"/>
      <c r="JL664" s="109"/>
      <c r="JM664" s="109"/>
      <c r="JN664" s="109"/>
      <c r="JO664" s="109"/>
      <c r="JP664" s="109"/>
      <c r="JQ664" s="109"/>
      <c r="JR664" s="109"/>
      <c r="JS664" s="109"/>
      <c r="JT664" s="109"/>
      <c r="JU664" s="109"/>
      <c r="JV664" s="109"/>
      <c r="JW664" s="109"/>
      <c r="JX664" s="109"/>
      <c r="JY664" s="109"/>
      <c r="JZ664" s="109"/>
      <c r="KA664" s="109"/>
      <c r="KB664" s="109"/>
      <c r="KC664" s="109"/>
      <c r="KD664" s="109"/>
      <c r="KE664" s="109"/>
      <c r="KF664" s="109"/>
      <c r="KG664" s="109"/>
      <c r="KH664" s="109"/>
      <c r="KI664" s="109"/>
      <c r="KJ664" s="109"/>
      <c r="KK664" s="109"/>
      <c r="KL664" s="109"/>
      <c r="KM664" s="109"/>
      <c r="KN664" s="109"/>
      <c r="KO664" s="109"/>
      <c r="KP664" s="109"/>
      <c r="KQ664" s="109"/>
      <c r="KR664" s="109"/>
      <c r="KS664" s="109"/>
      <c r="KT664" s="109"/>
      <c r="KU664" s="109"/>
      <c r="KV664" s="109"/>
      <c r="KW664" s="109"/>
      <c r="KX664" s="109"/>
      <c r="KY664" s="109"/>
      <c r="KZ664" s="109"/>
      <c r="LA664" s="109"/>
      <c r="LB664" s="109"/>
      <c r="LC664" s="109"/>
      <c r="LD664" s="109"/>
      <c r="LE664" s="109"/>
      <c r="LF664" s="109"/>
      <c r="LG664" s="109"/>
      <c r="LH664" s="109"/>
      <c r="LI664" s="109"/>
      <c r="LJ664" s="109"/>
      <c r="LK664" s="109"/>
      <c r="LL664" s="109"/>
      <c r="LM664" s="109"/>
      <c r="LN664" s="109"/>
      <c r="LO664" s="109"/>
      <c r="LP664" s="109"/>
      <c r="LQ664" s="109"/>
      <c r="LR664" s="109"/>
      <c r="LS664" s="109"/>
      <c r="LT664" s="109"/>
      <c r="LU664" s="109"/>
      <c r="LV664" s="109"/>
      <c r="LW664" s="109"/>
      <c r="LX664" s="109"/>
      <c r="LY664" s="109"/>
      <c r="LZ664" s="109"/>
      <c r="MA664" s="109"/>
      <c r="MB664" s="109"/>
      <c r="MC664" s="109"/>
      <c r="MD664" s="109"/>
      <c r="ME664" s="109"/>
      <c r="MF664" s="109"/>
      <c r="MG664" s="109"/>
      <c r="MH664" s="109"/>
      <c r="MI664" s="109"/>
      <c r="MJ664" s="109"/>
      <c r="MK664" s="109"/>
      <c r="ML664" s="109"/>
      <c r="MM664" s="109"/>
      <c r="MN664" s="109"/>
      <c r="MO664" s="109"/>
      <c r="MP664" s="109"/>
      <c r="MQ664" s="109"/>
      <c r="MR664" s="109"/>
      <c r="MS664" s="109"/>
      <c r="MT664" s="109"/>
      <c r="MU664" s="109"/>
      <c r="MV664" s="109"/>
      <c r="MW664" s="109"/>
      <c r="MX664" s="109"/>
      <c r="MY664" s="109"/>
      <c r="MZ664" s="109"/>
      <c r="NA664" s="109"/>
      <c r="NB664" s="109"/>
      <c r="NC664" s="109"/>
      <c r="ND664" s="109"/>
      <c r="NE664" s="109"/>
      <c r="NF664" s="109"/>
      <c r="NG664" s="109"/>
      <c r="NH664" s="109"/>
      <c r="NI664" s="109"/>
      <c r="NJ664" s="109"/>
      <c r="NK664" s="109"/>
      <c r="NL664" s="109"/>
      <c r="NM664" s="109"/>
      <c r="NN664" s="109"/>
      <c r="NO664" s="109"/>
      <c r="NP664" s="109"/>
      <c r="NQ664" s="109"/>
      <c r="NR664" s="109"/>
      <c r="NS664" s="109"/>
      <c r="NT664" s="109"/>
      <c r="NU664" s="109"/>
      <c r="NV664" s="109"/>
      <c r="NW664" s="109"/>
      <c r="NX664" s="109"/>
      <c r="NY664" s="109"/>
      <c r="NZ664" s="109"/>
      <c r="OA664" s="109"/>
      <c r="OB664" s="109"/>
      <c r="OC664" s="109"/>
      <c r="OD664" s="109"/>
      <c r="OE664" s="109"/>
      <c r="OF664" s="109"/>
      <c r="OG664" s="109"/>
      <c r="OH664" s="109"/>
      <c r="OI664" s="109"/>
      <c r="OJ664" s="109"/>
      <c r="OK664" s="109"/>
      <c r="OL664" s="109"/>
      <c r="OM664" s="109"/>
      <c r="ON664" s="109"/>
      <c r="OO664" s="109"/>
      <c r="OP664" s="109"/>
      <c r="OQ664" s="109"/>
      <c r="OR664" s="109"/>
      <c r="OS664" s="109"/>
      <c r="OT664" s="109"/>
      <c r="OU664" s="109"/>
      <c r="OV664" s="109"/>
      <c r="OW664" s="109"/>
      <c r="OX664" s="109"/>
      <c r="OY664" s="109"/>
      <c r="OZ664" s="109"/>
      <c r="PA664" s="109"/>
      <c r="PB664" s="109"/>
      <c r="PC664" s="109"/>
      <c r="PD664" s="109"/>
      <c r="PE664" s="109"/>
      <c r="PF664" s="109"/>
      <c r="PG664" s="109"/>
      <c r="PH664" s="109"/>
      <c r="PI664" s="109"/>
      <c r="PJ664" s="109"/>
      <c r="PK664" s="109"/>
      <c r="PL664" s="109"/>
      <c r="PM664" s="109"/>
      <c r="PN664" s="109"/>
      <c r="PO664" s="109"/>
      <c r="PP664" s="109"/>
      <c r="PQ664" s="109"/>
      <c r="PR664" s="109"/>
      <c r="PS664" s="109"/>
      <c r="PT664" s="109"/>
      <c r="PU664" s="109"/>
      <c r="PV664" s="109"/>
      <c r="PW664" s="109"/>
      <c r="PX664" s="109"/>
      <c r="PY664" s="109"/>
      <c r="PZ664" s="109"/>
      <c r="QA664" s="109"/>
      <c r="QB664" s="109"/>
      <c r="QC664" s="109"/>
      <c r="QD664" s="109"/>
      <c r="QE664" s="109"/>
      <c r="QF664" s="109"/>
      <c r="QG664" s="109"/>
      <c r="QH664" s="109"/>
      <c r="QI664" s="109"/>
      <c r="QJ664" s="109"/>
      <c r="QK664" s="23">
        <f t="shared" si="9"/>
        <v>20</v>
      </c>
      <c r="QL664" s="125"/>
      <c r="QM664" s="125"/>
      <c r="QN664" s="125"/>
      <c r="QO664" s="125"/>
      <c r="QP664" s="125"/>
      <c r="QQ664" s="125"/>
      <c r="QR664" s="125"/>
    </row>
    <row r="665" spans="1:460" s="5" customFormat="1" ht="12.75" customHeight="1" x14ac:dyDescent="0.2">
      <c r="A665" s="52">
        <v>44818</v>
      </c>
      <c r="B665" s="98" t="s">
        <v>169</v>
      </c>
      <c r="C665" s="107"/>
      <c r="D665" s="107"/>
      <c r="E665" s="108"/>
      <c r="F665" s="108"/>
      <c r="G665" s="108"/>
      <c r="H665" s="108"/>
      <c r="I665" s="108"/>
      <c r="J665" s="108"/>
      <c r="K665" s="108"/>
      <c r="L665" s="108"/>
      <c r="M665" s="108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 s="109"/>
      <c r="BD665" s="109"/>
      <c r="BE665" s="109"/>
      <c r="BF665" s="109"/>
      <c r="BG665" s="109"/>
      <c r="BH665" s="109"/>
      <c r="BI665" s="109"/>
      <c r="BJ665" s="109"/>
      <c r="BK665" s="109"/>
      <c r="BL665" s="109"/>
      <c r="BM665" s="109"/>
      <c r="BN665" s="109"/>
      <c r="BO665" s="109"/>
      <c r="BP665" s="109"/>
      <c r="BQ665" s="109"/>
      <c r="BR665" s="109"/>
      <c r="BS665" s="109"/>
      <c r="BT665" s="109"/>
      <c r="BU665" s="109"/>
      <c r="BV665" s="109"/>
      <c r="BW665" s="109"/>
      <c r="BX665" s="109"/>
      <c r="BY665" s="109"/>
      <c r="BZ665" s="109"/>
      <c r="CA665" s="109"/>
      <c r="CB665" s="109"/>
      <c r="CC665" s="109"/>
      <c r="CD665" s="109"/>
      <c r="CE665" s="109"/>
      <c r="CF665" s="109"/>
      <c r="CG665" s="109"/>
      <c r="CH665" s="109"/>
      <c r="CI665" s="109"/>
      <c r="CJ665" s="109"/>
      <c r="CK665" s="109"/>
      <c r="CL665" s="109"/>
      <c r="CM665" s="109"/>
      <c r="CN665" s="109"/>
      <c r="CO665" s="109"/>
      <c r="CP665" s="109"/>
      <c r="CQ665" s="109"/>
      <c r="CR665" s="109"/>
      <c r="CS665" s="109"/>
      <c r="CT665" s="109"/>
      <c r="CU665" s="109"/>
      <c r="CV665" s="109"/>
      <c r="CW665" s="109"/>
      <c r="CX665" s="109"/>
      <c r="CY665" s="109"/>
      <c r="CZ665" s="109"/>
      <c r="DA665" s="109"/>
      <c r="DB665" s="109"/>
      <c r="DC665" s="109"/>
      <c r="DD665" s="109"/>
      <c r="DE665" s="109"/>
      <c r="DF665" s="109"/>
      <c r="DG665" s="109"/>
      <c r="DH665" s="109"/>
      <c r="DI665" s="109"/>
      <c r="DJ665" s="109"/>
      <c r="DK665" s="109"/>
      <c r="DL665" s="109"/>
      <c r="DM665" s="109"/>
      <c r="DN665" s="109"/>
      <c r="DO665" s="109"/>
      <c r="DP665" s="109"/>
      <c r="DQ665" s="109"/>
      <c r="DR665" s="109"/>
      <c r="DS665" s="109"/>
      <c r="DT665" s="109"/>
      <c r="DU665" s="109"/>
      <c r="DV665" s="109"/>
      <c r="DW665" s="109"/>
      <c r="DX665" s="109"/>
      <c r="DY665" s="109"/>
      <c r="DZ665" s="109"/>
      <c r="EA665" s="109"/>
      <c r="EB665" s="109"/>
      <c r="EC665" s="109"/>
      <c r="ED665" s="109"/>
      <c r="EE665" s="109"/>
      <c r="EF665" s="109"/>
      <c r="EG665" s="109"/>
      <c r="EH665" s="109"/>
      <c r="EI665" s="109"/>
      <c r="EJ665" s="109"/>
      <c r="EK665" s="109"/>
      <c r="EL665" s="109"/>
      <c r="EM665" s="109"/>
      <c r="EN665" s="109"/>
      <c r="EO665" s="109"/>
      <c r="EP665" s="109"/>
      <c r="EQ665" s="109"/>
      <c r="ER665" s="109"/>
      <c r="ES665" s="109"/>
      <c r="ET665" s="109"/>
      <c r="EU665" s="109"/>
      <c r="EV665" s="109"/>
      <c r="EW665" s="109"/>
      <c r="EX665" s="109"/>
      <c r="EY665" s="109"/>
      <c r="EZ665" s="109"/>
      <c r="FA665" s="109"/>
      <c r="FB665" s="109"/>
      <c r="FC665" s="109"/>
      <c r="FD665" s="109"/>
      <c r="FE665" s="109"/>
      <c r="FF665" s="109"/>
      <c r="FG665" s="109"/>
      <c r="FH665" s="109"/>
      <c r="FI665" s="109"/>
      <c r="FJ665" s="109"/>
      <c r="FK665" s="109"/>
      <c r="FL665" s="109">
        <v>32</v>
      </c>
      <c r="FM665" s="109"/>
      <c r="FN665" s="109"/>
      <c r="FO665" s="109"/>
      <c r="FP665" s="109"/>
      <c r="FQ665" s="109"/>
      <c r="FR665" s="109"/>
      <c r="FS665" s="109"/>
      <c r="FT665" s="109"/>
      <c r="FU665" s="109"/>
      <c r="FV665" s="109"/>
      <c r="FW665" s="109"/>
      <c r="FX665" s="109"/>
      <c r="FY665" s="109"/>
      <c r="FZ665" s="109"/>
      <c r="GA665" s="109"/>
      <c r="GB665" s="109"/>
      <c r="GC665" s="109"/>
      <c r="GD665" s="109"/>
      <c r="GE665" s="109"/>
      <c r="GF665" s="109"/>
      <c r="GG665" s="109"/>
      <c r="GH665" s="109"/>
      <c r="GI665" s="109"/>
      <c r="GJ665" s="109"/>
      <c r="GK665" s="109"/>
      <c r="GL665" s="109"/>
      <c r="GM665" s="109"/>
      <c r="GN665" s="109"/>
      <c r="GO665" s="109"/>
      <c r="GP665" s="109"/>
      <c r="GQ665" s="109"/>
      <c r="GR665" s="109"/>
      <c r="GS665" s="109"/>
      <c r="GT665" s="109"/>
      <c r="GU665" s="109"/>
      <c r="GV665" s="109"/>
      <c r="GW665" s="109"/>
      <c r="GX665" s="109"/>
      <c r="GY665" s="109"/>
      <c r="GZ665" s="109"/>
      <c r="HA665" s="109"/>
      <c r="HB665" s="109"/>
      <c r="HC665" s="109"/>
      <c r="HD665" s="109"/>
      <c r="HE665" s="109"/>
      <c r="HF665" s="109"/>
      <c r="HG665" s="109"/>
      <c r="HH665" s="109"/>
      <c r="HI665" s="109"/>
      <c r="HJ665" s="109"/>
      <c r="HK665" s="109"/>
      <c r="HL665" s="109"/>
      <c r="HM665" s="109"/>
      <c r="HN665" s="109"/>
      <c r="HO665" s="109"/>
      <c r="HP665" s="109"/>
      <c r="HQ665" s="109"/>
      <c r="HR665" s="109"/>
      <c r="HS665" s="109"/>
      <c r="HT665" s="109"/>
      <c r="HU665" s="109"/>
      <c r="HV665" s="109"/>
      <c r="HW665" s="109"/>
      <c r="HX665" s="109"/>
      <c r="HY665" s="109"/>
      <c r="HZ665" s="109"/>
      <c r="IA665" s="109"/>
      <c r="IB665" s="109"/>
      <c r="IC665" s="109"/>
      <c r="ID665" s="109"/>
      <c r="IE665" s="109"/>
      <c r="IF665" s="109"/>
      <c r="IG665" s="109"/>
      <c r="IH665" s="109"/>
      <c r="II665" s="109"/>
      <c r="IJ665" s="109"/>
      <c r="IK665" s="109"/>
      <c r="IL665" s="109"/>
      <c r="IM665" s="109"/>
      <c r="IN665" s="109"/>
      <c r="IO665" s="109"/>
      <c r="IP665" s="109"/>
      <c r="IQ665" s="109"/>
      <c r="IR665" s="109"/>
      <c r="IS665" s="109"/>
      <c r="IT665" s="109"/>
      <c r="IU665" s="109"/>
      <c r="IV665" s="109"/>
      <c r="IW665" s="109"/>
      <c r="IX665" s="109"/>
      <c r="IY665" s="109"/>
      <c r="IZ665" s="109"/>
      <c r="JA665" s="109"/>
      <c r="JB665" s="109"/>
      <c r="JC665" s="109"/>
      <c r="JD665" s="109"/>
      <c r="JE665" s="109"/>
      <c r="JF665" s="109"/>
      <c r="JG665" s="109"/>
      <c r="JH665" s="109"/>
      <c r="JI665" s="109"/>
      <c r="JJ665" s="109"/>
      <c r="JK665" s="109"/>
      <c r="JL665" s="109"/>
      <c r="JM665" s="109"/>
      <c r="JN665" s="109"/>
      <c r="JO665" s="109"/>
      <c r="JP665" s="109"/>
      <c r="JQ665" s="109"/>
      <c r="JR665" s="109"/>
      <c r="JS665" s="109"/>
      <c r="JT665" s="109"/>
      <c r="JU665" s="109"/>
      <c r="JV665" s="109"/>
      <c r="JW665" s="109"/>
      <c r="JX665" s="109"/>
      <c r="JY665" s="109"/>
      <c r="JZ665" s="109"/>
      <c r="KA665" s="109"/>
      <c r="KB665" s="109"/>
      <c r="KC665" s="109"/>
      <c r="KD665" s="109"/>
      <c r="KE665" s="109"/>
      <c r="KF665" s="109"/>
      <c r="KG665" s="109"/>
      <c r="KH665" s="109"/>
      <c r="KI665" s="109"/>
      <c r="KJ665" s="109"/>
      <c r="KK665" s="109"/>
      <c r="KL665" s="109"/>
      <c r="KM665" s="109"/>
      <c r="KN665" s="109"/>
      <c r="KO665" s="109"/>
      <c r="KP665" s="109"/>
      <c r="KQ665" s="109"/>
      <c r="KR665" s="109"/>
      <c r="KS665" s="109"/>
      <c r="KT665" s="109"/>
      <c r="KU665" s="109"/>
      <c r="KV665" s="109"/>
      <c r="KW665" s="109"/>
      <c r="KX665" s="109"/>
      <c r="KY665" s="109"/>
      <c r="KZ665" s="109"/>
      <c r="LA665" s="109"/>
      <c r="LB665" s="109"/>
      <c r="LC665" s="109"/>
      <c r="LD665" s="109"/>
      <c r="LE665" s="109"/>
      <c r="LF665" s="109"/>
      <c r="LG665" s="109"/>
      <c r="LH665" s="109"/>
      <c r="LI665" s="109"/>
      <c r="LJ665" s="109"/>
      <c r="LK665" s="109"/>
      <c r="LL665" s="109"/>
      <c r="LM665" s="109"/>
      <c r="LN665" s="109"/>
      <c r="LO665" s="109"/>
      <c r="LP665" s="109"/>
      <c r="LQ665" s="109"/>
      <c r="LR665" s="109"/>
      <c r="LS665" s="109"/>
      <c r="LT665" s="109"/>
      <c r="LU665" s="109"/>
      <c r="LV665" s="109"/>
      <c r="LW665" s="109"/>
      <c r="LX665" s="109"/>
      <c r="LY665" s="109"/>
      <c r="LZ665" s="109"/>
      <c r="MA665" s="109"/>
      <c r="MB665" s="109"/>
      <c r="MC665" s="109"/>
      <c r="MD665" s="109"/>
      <c r="ME665" s="109"/>
      <c r="MF665" s="109"/>
      <c r="MG665" s="109"/>
      <c r="MH665" s="109"/>
      <c r="MI665" s="109"/>
      <c r="MJ665" s="109"/>
      <c r="MK665" s="109"/>
      <c r="ML665" s="109"/>
      <c r="MM665" s="109"/>
      <c r="MN665" s="109"/>
      <c r="MO665" s="109"/>
      <c r="MP665" s="109"/>
      <c r="MQ665" s="109"/>
      <c r="MR665" s="109"/>
      <c r="MS665" s="109"/>
      <c r="MT665" s="109"/>
      <c r="MU665" s="109"/>
      <c r="MV665" s="109"/>
      <c r="MW665" s="109"/>
      <c r="MX665" s="109"/>
      <c r="MY665" s="109"/>
      <c r="MZ665" s="109"/>
      <c r="NA665" s="109"/>
      <c r="NB665" s="109"/>
      <c r="NC665" s="109"/>
      <c r="ND665" s="109"/>
      <c r="NE665" s="109"/>
      <c r="NF665" s="109"/>
      <c r="NG665" s="109"/>
      <c r="NH665" s="109"/>
      <c r="NI665" s="109"/>
      <c r="NJ665" s="109"/>
      <c r="NK665" s="109"/>
      <c r="NL665" s="109"/>
      <c r="NM665" s="109"/>
      <c r="NN665" s="109"/>
      <c r="NO665" s="109"/>
      <c r="NP665" s="109"/>
      <c r="NQ665" s="109"/>
      <c r="NR665" s="109"/>
      <c r="NS665" s="109"/>
      <c r="NT665" s="109"/>
      <c r="NU665" s="109"/>
      <c r="NV665" s="109"/>
      <c r="NW665" s="109"/>
      <c r="NX665" s="109"/>
      <c r="NY665" s="109"/>
      <c r="NZ665" s="109"/>
      <c r="OA665" s="109"/>
      <c r="OB665" s="109"/>
      <c r="OC665" s="109"/>
      <c r="OD665" s="109"/>
      <c r="OE665" s="109"/>
      <c r="OF665" s="109"/>
      <c r="OG665" s="109"/>
      <c r="OH665" s="109"/>
      <c r="OI665" s="109"/>
      <c r="OJ665" s="109"/>
      <c r="OK665" s="109"/>
      <c r="OL665" s="109"/>
      <c r="OM665" s="109"/>
      <c r="ON665" s="109"/>
      <c r="OO665" s="109"/>
      <c r="OP665" s="109"/>
      <c r="OQ665" s="109"/>
      <c r="OR665" s="109"/>
      <c r="OS665" s="109"/>
      <c r="OT665" s="109"/>
      <c r="OU665" s="109"/>
      <c r="OV665" s="109"/>
      <c r="OW665" s="109"/>
      <c r="OX665" s="109"/>
      <c r="OY665" s="109"/>
      <c r="OZ665" s="109"/>
      <c r="PA665" s="109"/>
      <c r="PB665" s="109"/>
      <c r="PC665" s="109"/>
      <c r="PD665" s="109"/>
      <c r="PE665" s="109"/>
      <c r="PF665" s="109"/>
      <c r="PG665" s="109"/>
      <c r="PH665" s="109"/>
      <c r="PI665" s="109"/>
      <c r="PJ665" s="109"/>
      <c r="PK665" s="109"/>
      <c r="PL665" s="109"/>
      <c r="PM665" s="109"/>
      <c r="PN665" s="109"/>
      <c r="PO665" s="109"/>
      <c r="PP665" s="109"/>
      <c r="PQ665" s="109"/>
      <c r="PR665" s="109"/>
      <c r="PS665" s="109"/>
      <c r="PT665" s="109"/>
      <c r="PU665" s="109"/>
      <c r="PV665" s="109"/>
      <c r="PW665" s="109"/>
      <c r="PX665" s="109"/>
      <c r="PY665" s="109"/>
      <c r="PZ665" s="109"/>
      <c r="QA665" s="109"/>
      <c r="QB665" s="109"/>
      <c r="QC665" s="109"/>
      <c r="QD665" s="109"/>
      <c r="QE665" s="109"/>
      <c r="QF665" s="109"/>
      <c r="QG665" s="109"/>
      <c r="QH665" s="109"/>
      <c r="QI665" s="109"/>
      <c r="QJ665" s="109"/>
      <c r="QK665" s="23">
        <f t="shared" si="9"/>
        <v>32</v>
      </c>
      <c r="QL665" s="125"/>
      <c r="QM665" s="125"/>
      <c r="QN665" s="125"/>
      <c r="QO665" s="125"/>
      <c r="QP665" s="125"/>
      <c r="QQ665" s="125"/>
      <c r="QR665" s="125"/>
    </row>
    <row r="666" spans="1:460" s="5" customFormat="1" ht="12.75" customHeight="1" x14ac:dyDescent="0.2">
      <c r="A666" s="52">
        <v>44818</v>
      </c>
      <c r="B666" s="98" t="s">
        <v>546</v>
      </c>
      <c r="C666" s="107"/>
      <c r="D666" s="107"/>
      <c r="E666" s="108"/>
      <c r="F666" s="108"/>
      <c r="G666" s="108"/>
      <c r="H666" s="108"/>
      <c r="I666" s="108"/>
      <c r="J666" s="108"/>
      <c r="K666" s="108"/>
      <c r="L666" s="108"/>
      <c r="M666" s="108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>
        <v>3</v>
      </c>
      <c r="AX666" s="109"/>
      <c r="AY666" s="109"/>
      <c r="AZ666" s="109"/>
      <c r="BA666" s="109"/>
      <c r="BB666" s="109"/>
      <c r="BC666" s="109"/>
      <c r="BD666" s="109"/>
      <c r="BE666" s="109"/>
      <c r="BF666" s="109"/>
      <c r="BG666" s="109"/>
      <c r="BH666" s="109"/>
      <c r="BI666" s="109"/>
      <c r="BJ666" s="109"/>
      <c r="BK666" s="109"/>
      <c r="BL666" s="109"/>
      <c r="BM666" s="109"/>
      <c r="BN666" s="109"/>
      <c r="BO666" s="109"/>
      <c r="BP666" s="109"/>
      <c r="BQ666" s="109"/>
      <c r="BR666" s="109"/>
      <c r="BS666" s="109"/>
      <c r="BT666" s="109"/>
      <c r="BU666" s="109"/>
      <c r="BV666" s="109"/>
      <c r="BW666" s="109"/>
      <c r="BX666" s="109"/>
      <c r="BY666" s="109"/>
      <c r="BZ666" s="109"/>
      <c r="CA666" s="109"/>
      <c r="CB666" s="109"/>
      <c r="CC666" s="109"/>
      <c r="CD666" s="109"/>
      <c r="CE666" s="109"/>
      <c r="CF666" s="109"/>
      <c r="CG666" s="109"/>
      <c r="CH666" s="109"/>
      <c r="CI666" s="109"/>
      <c r="CJ666" s="109"/>
      <c r="CK666" s="109"/>
      <c r="CL666" s="109"/>
      <c r="CM666" s="109"/>
      <c r="CN666" s="109"/>
      <c r="CO666" s="109"/>
      <c r="CP666" s="109"/>
      <c r="CQ666" s="109"/>
      <c r="CR666" s="109"/>
      <c r="CS666" s="109"/>
      <c r="CT666" s="109"/>
      <c r="CU666" s="109"/>
      <c r="CV666" s="109"/>
      <c r="CW666" s="109"/>
      <c r="CX666" s="109"/>
      <c r="CY666" s="109"/>
      <c r="CZ666" s="109"/>
      <c r="DA666" s="109"/>
      <c r="DB666" s="109"/>
      <c r="DC666" s="109"/>
      <c r="DD666" s="109"/>
      <c r="DE666" s="109"/>
      <c r="DF666" s="109"/>
      <c r="DG666" s="109"/>
      <c r="DH666" s="109"/>
      <c r="DI666" s="109"/>
      <c r="DJ666" s="109"/>
      <c r="DK666" s="109"/>
      <c r="DL666" s="109"/>
      <c r="DM666" s="109"/>
      <c r="DN666" s="109"/>
      <c r="DO666" s="109"/>
      <c r="DP666" s="109"/>
      <c r="DQ666" s="109"/>
      <c r="DR666" s="109"/>
      <c r="DS666" s="109"/>
      <c r="DT666" s="109"/>
      <c r="DU666" s="109"/>
      <c r="DV666" s="109"/>
      <c r="DW666" s="109"/>
      <c r="DX666" s="109"/>
      <c r="DY666" s="109"/>
      <c r="DZ666" s="109"/>
      <c r="EA666" s="109"/>
      <c r="EB666" s="109"/>
      <c r="EC666" s="109"/>
      <c r="ED666" s="109"/>
      <c r="EE666" s="109"/>
      <c r="EF666" s="109"/>
      <c r="EG666" s="109"/>
      <c r="EH666" s="109"/>
      <c r="EI666" s="109"/>
      <c r="EJ666" s="109"/>
      <c r="EK666" s="109"/>
      <c r="EL666" s="109"/>
      <c r="EM666" s="109"/>
      <c r="EN666" s="109"/>
      <c r="EO666" s="109"/>
      <c r="EP666" s="109"/>
      <c r="EQ666" s="109"/>
      <c r="ER666" s="109"/>
      <c r="ES666" s="109"/>
      <c r="ET666" s="109"/>
      <c r="EU666" s="109"/>
      <c r="EV666" s="109"/>
      <c r="EW666" s="109"/>
      <c r="EX666" s="109"/>
      <c r="EY666" s="109"/>
      <c r="EZ666" s="109"/>
      <c r="FA666" s="109"/>
      <c r="FB666" s="109"/>
      <c r="FC666" s="109"/>
      <c r="FD666" s="109"/>
      <c r="FE666" s="109"/>
      <c r="FF666" s="109"/>
      <c r="FG666" s="109"/>
      <c r="FH666" s="109"/>
      <c r="FI666" s="109"/>
      <c r="FJ666" s="109"/>
      <c r="FK666" s="109"/>
      <c r="FL666" s="109"/>
      <c r="FM666" s="109"/>
      <c r="FN666" s="109"/>
      <c r="FO666" s="109"/>
      <c r="FP666" s="109"/>
      <c r="FQ666" s="109"/>
      <c r="FR666" s="109"/>
      <c r="FS666" s="109"/>
      <c r="FT666" s="109"/>
      <c r="FU666" s="109"/>
      <c r="FV666" s="109"/>
      <c r="FW666" s="109"/>
      <c r="FX666" s="109"/>
      <c r="FY666" s="109"/>
      <c r="FZ666" s="109"/>
      <c r="GA666" s="109"/>
      <c r="GB666" s="109"/>
      <c r="GC666" s="109"/>
      <c r="GD666" s="109"/>
      <c r="GE666" s="109"/>
      <c r="GF666" s="109"/>
      <c r="GG666" s="109"/>
      <c r="GH666" s="109"/>
      <c r="GI666" s="109"/>
      <c r="GJ666" s="109"/>
      <c r="GK666" s="109"/>
      <c r="GL666" s="109"/>
      <c r="GM666" s="109"/>
      <c r="GN666" s="109"/>
      <c r="GO666" s="109"/>
      <c r="GP666" s="109"/>
      <c r="GQ666" s="109"/>
      <c r="GR666" s="109"/>
      <c r="GS666" s="109"/>
      <c r="GT666" s="109"/>
      <c r="GU666" s="109"/>
      <c r="GV666" s="109"/>
      <c r="GW666" s="109"/>
      <c r="GX666" s="109"/>
      <c r="GY666" s="109"/>
      <c r="GZ666" s="109"/>
      <c r="HA666" s="109"/>
      <c r="HB666" s="109"/>
      <c r="HC666" s="109"/>
      <c r="HD666" s="109"/>
      <c r="HE666" s="109"/>
      <c r="HF666" s="109"/>
      <c r="HG666" s="109"/>
      <c r="HH666" s="109"/>
      <c r="HI666" s="109"/>
      <c r="HJ666" s="109"/>
      <c r="HK666" s="109"/>
      <c r="HL666" s="109"/>
      <c r="HM666" s="109"/>
      <c r="HN666" s="109"/>
      <c r="HO666" s="109"/>
      <c r="HP666" s="109"/>
      <c r="HQ666" s="109"/>
      <c r="HR666" s="109"/>
      <c r="HS666" s="109"/>
      <c r="HT666" s="109"/>
      <c r="HU666" s="109"/>
      <c r="HV666" s="109"/>
      <c r="HW666" s="109"/>
      <c r="HX666" s="109"/>
      <c r="HY666" s="109"/>
      <c r="HZ666" s="109"/>
      <c r="IA666" s="109">
        <v>16</v>
      </c>
      <c r="IB666" s="109"/>
      <c r="IC666" s="109"/>
      <c r="ID666" s="109"/>
      <c r="IE666" s="109"/>
      <c r="IF666" s="109"/>
      <c r="IG666" s="109"/>
      <c r="IH666" s="109"/>
      <c r="II666" s="109"/>
      <c r="IJ666" s="109"/>
      <c r="IK666" s="109"/>
      <c r="IL666" s="109"/>
      <c r="IM666" s="109"/>
      <c r="IN666" s="109"/>
      <c r="IO666" s="109"/>
      <c r="IP666" s="109"/>
      <c r="IQ666" s="109"/>
      <c r="IR666" s="109"/>
      <c r="IS666" s="109"/>
      <c r="IT666" s="109"/>
      <c r="IU666" s="109"/>
      <c r="IV666" s="109"/>
      <c r="IW666" s="109"/>
      <c r="IX666" s="109"/>
      <c r="IY666" s="109"/>
      <c r="IZ666" s="109"/>
      <c r="JA666" s="109"/>
      <c r="JB666" s="109"/>
      <c r="JC666" s="109"/>
      <c r="JD666" s="109"/>
      <c r="JE666" s="109"/>
      <c r="JF666" s="109"/>
      <c r="JG666" s="109"/>
      <c r="JH666" s="109"/>
      <c r="JI666" s="109"/>
      <c r="JJ666" s="109"/>
      <c r="JK666" s="109"/>
      <c r="JL666" s="109"/>
      <c r="JM666" s="109"/>
      <c r="JN666" s="109"/>
      <c r="JO666" s="109"/>
      <c r="JP666" s="109"/>
      <c r="JQ666" s="109"/>
      <c r="JR666" s="109"/>
      <c r="JS666" s="109"/>
      <c r="JT666" s="109"/>
      <c r="JU666" s="109"/>
      <c r="JV666" s="109"/>
      <c r="JW666" s="109"/>
      <c r="JX666" s="109"/>
      <c r="JY666" s="109"/>
      <c r="JZ666" s="109"/>
      <c r="KA666" s="109"/>
      <c r="KB666" s="109"/>
      <c r="KC666" s="109"/>
      <c r="KD666" s="109"/>
      <c r="KE666" s="109"/>
      <c r="KF666" s="109"/>
      <c r="KG666" s="109"/>
      <c r="KH666" s="109"/>
      <c r="KI666" s="109"/>
      <c r="KJ666" s="109"/>
      <c r="KK666" s="109"/>
      <c r="KL666" s="109"/>
      <c r="KM666" s="109"/>
      <c r="KN666" s="109"/>
      <c r="KO666" s="109"/>
      <c r="KP666" s="109"/>
      <c r="KQ666" s="109"/>
      <c r="KR666" s="109"/>
      <c r="KS666" s="109"/>
      <c r="KT666" s="109"/>
      <c r="KU666" s="109"/>
      <c r="KV666" s="109"/>
      <c r="KW666" s="109"/>
      <c r="KX666" s="109"/>
      <c r="KY666" s="109"/>
      <c r="KZ666" s="109"/>
      <c r="LA666" s="109"/>
      <c r="LB666" s="109"/>
      <c r="LC666" s="109"/>
      <c r="LD666" s="109"/>
      <c r="LE666" s="109"/>
      <c r="LF666" s="109"/>
      <c r="LG666" s="109"/>
      <c r="LH666" s="109"/>
      <c r="LI666" s="109"/>
      <c r="LJ666" s="109"/>
      <c r="LK666" s="109"/>
      <c r="LL666" s="109"/>
      <c r="LM666" s="109"/>
      <c r="LN666" s="109"/>
      <c r="LO666" s="109"/>
      <c r="LP666" s="109"/>
      <c r="LQ666" s="109"/>
      <c r="LR666" s="109"/>
      <c r="LS666" s="109"/>
      <c r="LT666" s="109"/>
      <c r="LU666" s="109"/>
      <c r="LV666" s="109"/>
      <c r="LW666" s="109"/>
      <c r="LX666" s="109"/>
      <c r="LY666" s="109"/>
      <c r="LZ666" s="109"/>
      <c r="MA666" s="109"/>
      <c r="MB666" s="109"/>
      <c r="MC666" s="109"/>
      <c r="MD666" s="109"/>
      <c r="ME666" s="109"/>
      <c r="MF666" s="109"/>
      <c r="MG666" s="109"/>
      <c r="MH666" s="109"/>
      <c r="MI666" s="109"/>
      <c r="MJ666" s="109"/>
      <c r="MK666" s="109"/>
      <c r="ML666" s="109"/>
      <c r="MM666" s="109"/>
      <c r="MN666" s="109"/>
      <c r="MO666" s="109"/>
      <c r="MP666" s="109"/>
      <c r="MQ666" s="109"/>
      <c r="MR666" s="109"/>
      <c r="MS666" s="109"/>
      <c r="MT666" s="109"/>
      <c r="MU666" s="109"/>
      <c r="MV666" s="109"/>
      <c r="MW666" s="109"/>
      <c r="MX666" s="109"/>
      <c r="MY666" s="109"/>
      <c r="MZ666" s="109"/>
      <c r="NA666" s="109"/>
      <c r="NB666" s="109"/>
      <c r="NC666" s="109"/>
      <c r="ND666" s="109"/>
      <c r="NE666" s="109"/>
      <c r="NF666" s="109"/>
      <c r="NG666" s="109"/>
      <c r="NH666" s="109"/>
      <c r="NI666" s="109"/>
      <c r="NJ666" s="109"/>
      <c r="NK666" s="109"/>
      <c r="NL666" s="109"/>
      <c r="NM666" s="109"/>
      <c r="NN666" s="109"/>
      <c r="NO666" s="109"/>
      <c r="NP666" s="109"/>
      <c r="NQ666" s="109"/>
      <c r="NR666" s="109"/>
      <c r="NS666" s="109"/>
      <c r="NT666" s="109"/>
      <c r="NU666" s="109"/>
      <c r="NV666" s="109"/>
      <c r="NW666" s="109"/>
      <c r="NX666" s="109"/>
      <c r="NY666" s="109"/>
      <c r="NZ666" s="109"/>
      <c r="OA666" s="109"/>
      <c r="OB666" s="109"/>
      <c r="OC666" s="109"/>
      <c r="OD666" s="109"/>
      <c r="OE666" s="109"/>
      <c r="OF666" s="109"/>
      <c r="OG666" s="109"/>
      <c r="OH666" s="109"/>
      <c r="OI666" s="109"/>
      <c r="OJ666" s="109"/>
      <c r="OK666" s="109"/>
      <c r="OL666" s="109"/>
      <c r="OM666" s="109"/>
      <c r="ON666" s="109"/>
      <c r="OO666" s="109"/>
      <c r="OP666" s="109"/>
      <c r="OQ666" s="109"/>
      <c r="OR666" s="109"/>
      <c r="OS666" s="109"/>
      <c r="OT666" s="109"/>
      <c r="OU666" s="109"/>
      <c r="OV666" s="109"/>
      <c r="OW666" s="109"/>
      <c r="OX666" s="109"/>
      <c r="OY666" s="109"/>
      <c r="OZ666" s="109"/>
      <c r="PA666" s="109"/>
      <c r="PB666" s="109"/>
      <c r="PC666" s="109"/>
      <c r="PD666" s="109">
        <v>50</v>
      </c>
      <c r="PE666" s="109"/>
      <c r="PF666" s="109"/>
      <c r="PG666" s="109"/>
      <c r="PH666" s="109"/>
      <c r="PI666" s="109"/>
      <c r="PJ666" s="109"/>
      <c r="PK666" s="109"/>
      <c r="PL666" s="109"/>
      <c r="PM666" s="109"/>
      <c r="PN666" s="109"/>
      <c r="PO666" s="109"/>
      <c r="PP666" s="109"/>
      <c r="PQ666" s="109"/>
      <c r="PR666" s="109"/>
      <c r="PS666" s="109"/>
      <c r="PT666" s="109"/>
      <c r="PU666" s="109"/>
      <c r="PV666" s="109"/>
      <c r="PW666" s="109"/>
      <c r="PX666" s="109"/>
      <c r="PY666" s="109"/>
      <c r="PZ666" s="109"/>
      <c r="QA666" s="109"/>
      <c r="QB666" s="109"/>
      <c r="QC666" s="109"/>
      <c r="QD666" s="109"/>
      <c r="QE666" s="109"/>
      <c r="QF666" s="109"/>
      <c r="QG666" s="109"/>
      <c r="QH666" s="109"/>
      <c r="QI666" s="109">
        <v>25</v>
      </c>
      <c r="QJ666" s="109"/>
      <c r="QK666" s="23">
        <f t="shared" si="9"/>
        <v>94</v>
      </c>
      <c r="QL666" s="125"/>
      <c r="QM666" s="125"/>
      <c r="QN666" s="125"/>
      <c r="QO666" s="125"/>
      <c r="QP666" s="125"/>
      <c r="QQ666" s="125"/>
      <c r="QR666" s="125"/>
    </row>
    <row r="667" spans="1:460" s="5" customFormat="1" ht="12.75" customHeight="1" x14ac:dyDescent="0.2">
      <c r="A667" s="52">
        <v>44819</v>
      </c>
      <c r="B667" s="90" t="s">
        <v>463</v>
      </c>
      <c r="C667" s="107"/>
      <c r="D667" s="107"/>
      <c r="E667" s="108"/>
      <c r="F667" s="108"/>
      <c r="G667" s="108"/>
      <c r="H667" s="108"/>
      <c r="I667" s="108"/>
      <c r="J667" s="108"/>
      <c r="K667" s="108"/>
      <c r="L667" s="108"/>
      <c r="M667" s="108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 s="109"/>
      <c r="BD667" s="109"/>
      <c r="BE667" s="109"/>
      <c r="BF667" s="109"/>
      <c r="BG667" s="109"/>
      <c r="BH667" s="109"/>
      <c r="BI667" s="109"/>
      <c r="BJ667" s="109"/>
      <c r="BK667" s="109"/>
      <c r="BL667" s="109"/>
      <c r="BM667" s="109"/>
      <c r="BN667" s="109"/>
      <c r="BO667" s="109"/>
      <c r="BP667" s="109"/>
      <c r="BQ667" s="109"/>
      <c r="BR667" s="109">
        <v>20</v>
      </c>
      <c r="BS667" s="109"/>
      <c r="BT667" s="109"/>
      <c r="BU667" s="109"/>
      <c r="BV667" s="109"/>
      <c r="BW667" s="109"/>
      <c r="BX667" s="109"/>
      <c r="BY667" s="109"/>
      <c r="BZ667" s="109"/>
      <c r="CA667" s="109"/>
      <c r="CB667" s="109"/>
      <c r="CC667" s="109"/>
      <c r="CD667" s="109"/>
      <c r="CE667" s="109"/>
      <c r="CF667" s="109"/>
      <c r="CG667" s="109"/>
      <c r="CH667" s="109"/>
      <c r="CI667" s="109"/>
      <c r="CJ667" s="109"/>
      <c r="CK667" s="109"/>
      <c r="CL667" s="109"/>
      <c r="CM667" s="109"/>
      <c r="CN667" s="109"/>
      <c r="CO667" s="109"/>
      <c r="CP667" s="109"/>
      <c r="CQ667" s="109"/>
      <c r="CR667" s="109"/>
      <c r="CS667" s="109"/>
      <c r="CT667" s="109"/>
      <c r="CU667" s="109"/>
      <c r="CV667" s="109"/>
      <c r="CW667" s="109"/>
      <c r="CX667" s="109"/>
      <c r="CY667" s="109"/>
      <c r="CZ667" s="109"/>
      <c r="DA667" s="109"/>
      <c r="DB667" s="109"/>
      <c r="DC667" s="109"/>
      <c r="DD667" s="109"/>
      <c r="DE667" s="109"/>
      <c r="DF667" s="109"/>
      <c r="DG667" s="109"/>
      <c r="DH667" s="109"/>
      <c r="DI667" s="109"/>
      <c r="DJ667" s="109"/>
      <c r="DK667" s="109"/>
      <c r="DL667" s="109"/>
      <c r="DM667" s="109"/>
      <c r="DN667" s="109"/>
      <c r="DO667" s="109"/>
      <c r="DP667" s="109"/>
      <c r="DQ667" s="109"/>
      <c r="DR667" s="109"/>
      <c r="DS667" s="109"/>
      <c r="DT667" s="109"/>
      <c r="DU667" s="109"/>
      <c r="DV667" s="109"/>
      <c r="DW667" s="109"/>
      <c r="DX667" s="109"/>
      <c r="DY667" s="109"/>
      <c r="DZ667" s="109"/>
      <c r="EA667" s="109"/>
      <c r="EB667" s="109"/>
      <c r="EC667" s="109"/>
      <c r="ED667" s="109"/>
      <c r="EE667" s="109"/>
      <c r="EF667" s="109"/>
      <c r="EG667" s="109"/>
      <c r="EH667" s="109"/>
      <c r="EI667" s="109"/>
      <c r="EJ667" s="109"/>
      <c r="EK667" s="109"/>
      <c r="EL667" s="109"/>
      <c r="EM667" s="109"/>
      <c r="EN667" s="109"/>
      <c r="EO667" s="109"/>
      <c r="EP667" s="109"/>
      <c r="EQ667" s="109"/>
      <c r="ER667" s="109"/>
      <c r="ES667" s="109"/>
      <c r="ET667" s="109"/>
      <c r="EU667" s="109"/>
      <c r="EV667" s="109"/>
      <c r="EW667" s="109"/>
      <c r="EX667" s="109"/>
      <c r="EY667" s="109"/>
      <c r="EZ667" s="109"/>
      <c r="FA667" s="109"/>
      <c r="FB667" s="109"/>
      <c r="FC667" s="109"/>
      <c r="FD667" s="109"/>
      <c r="FE667" s="109"/>
      <c r="FF667" s="109"/>
      <c r="FG667" s="109"/>
      <c r="FH667" s="109"/>
      <c r="FI667" s="109"/>
      <c r="FJ667" s="109"/>
      <c r="FK667" s="109"/>
      <c r="FL667" s="109"/>
      <c r="FM667" s="109"/>
      <c r="FN667" s="109"/>
      <c r="FO667" s="109"/>
      <c r="FP667" s="109"/>
      <c r="FQ667" s="109"/>
      <c r="FR667" s="109"/>
      <c r="FS667" s="109"/>
      <c r="FT667" s="109"/>
      <c r="FU667" s="109"/>
      <c r="FV667" s="109"/>
      <c r="FW667" s="109"/>
      <c r="FX667" s="109"/>
      <c r="FY667" s="109"/>
      <c r="FZ667" s="109"/>
      <c r="GA667" s="109"/>
      <c r="GB667" s="109"/>
      <c r="GC667" s="109"/>
      <c r="GD667" s="109"/>
      <c r="GE667" s="109"/>
      <c r="GF667" s="109"/>
      <c r="GG667" s="109"/>
      <c r="GH667" s="109"/>
      <c r="GI667" s="109"/>
      <c r="GJ667" s="109"/>
      <c r="GK667" s="109"/>
      <c r="GL667" s="109"/>
      <c r="GM667" s="109"/>
      <c r="GN667" s="109"/>
      <c r="GO667" s="109"/>
      <c r="GP667" s="109"/>
      <c r="GQ667" s="109"/>
      <c r="GR667" s="109"/>
      <c r="GS667" s="109"/>
      <c r="GT667" s="109"/>
      <c r="GU667" s="109"/>
      <c r="GV667" s="109"/>
      <c r="GW667" s="109"/>
      <c r="GX667" s="109"/>
      <c r="GY667" s="109"/>
      <c r="GZ667" s="109"/>
      <c r="HA667" s="109"/>
      <c r="HB667" s="109"/>
      <c r="HC667" s="109"/>
      <c r="HD667" s="109"/>
      <c r="HE667" s="109"/>
      <c r="HF667" s="109"/>
      <c r="HG667" s="109">
        <v>10</v>
      </c>
      <c r="HH667" s="109"/>
      <c r="HI667" s="109"/>
      <c r="HJ667" s="109"/>
      <c r="HK667" s="109"/>
      <c r="HL667" s="109"/>
      <c r="HM667" s="109"/>
      <c r="HN667" s="109"/>
      <c r="HO667" s="109"/>
      <c r="HP667" s="109"/>
      <c r="HQ667" s="109"/>
      <c r="HR667" s="109"/>
      <c r="HS667" s="109"/>
      <c r="HT667" s="109"/>
      <c r="HU667" s="109"/>
      <c r="HV667" s="109"/>
      <c r="HW667" s="109"/>
      <c r="HX667" s="109"/>
      <c r="HY667" s="109"/>
      <c r="HZ667" s="109"/>
      <c r="IA667" s="109"/>
      <c r="IB667" s="109"/>
      <c r="IC667" s="109"/>
      <c r="ID667" s="109"/>
      <c r="IE667" s="109"/>
      <c r="IF667" s="109"/>
      <c r="IG667" s="109"/>
      <c r="IH667" s="109"/>
      <c r="II667" s="109"/>
      <c r="IJ667" s="109"/>
      <c r="IK667" s="109"/>
      <c r="IL667" s="109"/>
      <c r="IM667" s="109"/>
      <c r="IN667" s="109"/>
      <c r="IO667" s="109"/>
      <c r="IP667" s="109"/>
      <c r="IQ667" s="109"/>
      <c r="IR667" s="109"/>
      <c r="IS667" s="109"/>
      <c r="IT667" s="109"/>
      <c r="IU667" s="109"/>
      <c r="IV667" s="109"/>
      <c r="IW667" s="109"/>
      <c r="IX667" s="109"/>
      <c r="IY667" s="109"/>
      <c r="IZ667" s="109"/>
      <c r="JA667" s="109"/>
      <c r="JB667" s="109"/>
      <c r="JC667" s="109"/>
      <c r="JD667" s="109"/>
      <c r="JE667" s="109"/>
      <c r="JF667" s="109"/>
      <c r="JG667" s="109"/>
      <c r="JH667" s="109"/>
      <c r="JI667" s="109"/>
      <c r="JJ667" s="109"/>
      <c r="JK667" s="109"/>
      <c r="JL667" s="109"/>
      <c r="JM667" s="109"/>
      <c r="JN667" s="109"/>
      <c r="JO667" s="109"/>
      <c r="JP667" s="109"/>
      <c r="JQ667" s="109"/>
      <c r="JR667" s="109"/>
      <c r="JS667" s="109"/>
      <c r="JT667" s="109"/>
      <c r="JU667" s="109"/>
      <c r="JV667" s="109"/>
      <c r="JW667" s="109"/>
      <c r="JX667" s="109"/>
      <c r="JY667" s="109"/>
      <c r="JZ667" s="109"/>
      <c r="KA667" s="109"/>
      <c r="KB667" s="109"/>
      <c r="KC667" s="109"/>
      <c r="KD667" s="109"/>
      <c r="KE667" s="109"/>
      <c r="KF667" s="109"/>
      <c r="KG667" s="109"/>
      <c r="KH667" s="109"/>
      <c r="KI667" s="109"/>
      <c r="KJ667" s="109"/>
      <c r="KK667" s="109"/>
      <c r="KL667" s="109"/>
      <c r="KM667" s="109"/>
      <c r="KN667" s="109"/>
      <c r="KO667" s="109"/>
      <c r="KP667" s="109"/>
      <c r="KQ667" s="109"/>
      <c r="KR667" s="109"/>
      <c r="KS667" s="109"/>
      <c r="KT667" s="109"/>
      <c r="KU667" s="109"/>
      <c r="KV667" s="109"/>
      <c r="KW667" s="109"/>
      <c r="KX667" s="109"/>
      <c r="KY667" s="109"/>
      <c r="KZ667" s="109"/>
      <c r="LA667" s="109"/>
      <c r="LB667" s="109"/>
      <c r="LC667" s="109"/>
      <c r="LD667" s="109"/>
      <c r="LE667" s="109"/>
      <c r="LF667" s="109"/>
      <c r="LG667" s="109"/>
      <c r="LH667" s="109"/>
      <c r="LI667" s="109"/>
      <c r="LJ667" s="109"/>
      <c r="LK667" s="109"/>
      <c r="LL667" s="109"/>
      <c r="LM667" s="109"/>
      <c r="LN667" s="109"/>
      <c r="LO667" s="109"/>
      <c r="LP667" s="109"/>
      <c r="LQ667" s="109"/>
      <c r="LR667" s="109"/>
      <c r="LS667" s="109"/>
      <c r="LT667" s="109"/>
      <c r="LU667" s="109"/>
      <c r="LV667" s="109"/>
      <c r="LW667" s="109"/>
      <c r="LX667" s="109"/>
      <c r="LY667" s="109"/>
      <c r="LZ667" s="109"/>
      <c r="MA667" s="109"/>
      <c r="MB667" s="109"/>
      <c r="MC667" s="109"/>
      <c r="MD667" s="109"/>
      <c r="ME667" s="109"/>
      <c r="MF667" s="109"/>
      <c r="MG667" s="109"/>
      <c r="MH667" s="109"/>
      <c r="MI667" s="109"/>
      <c r="MJ667" s="109"/>
      <c r="MK667" s="109"/>
      <c r="ML667" s="109"/>
      <c r="MM667" s="109"/>
      <c r="MN667" s="109"/>
      <c r="MO667" s="109"/>
      <c r="MP667" s="109"/>
      <c r="MQ667" s="109"/>
      <c r="MR667" s="109"/>
      <c r="MS667" s="109"/>
      <c r="MT667" s="109"/>
      <c r="MU667" s="109"/>
      <c r="MV667" s="109"/>
      <c r="MW667" s="109"/>
      <c r="MX667" s="109"/>
      <c r="MY667" s="109"/>
      <c r="MZ667" s="109"/>
      <c r="NA667" s="109"/>
      <c r="NB667" s="109"/>
      <c r="NC667" s="109"/>
      <c r="ND667" s="109"/>
      <c r="NE667" s="109"/>
      <c r="NF667" s="109"/>
      <c r="NG667" s="109"/>
      <c r="NH667" s="109"/>
      <c r="NI667" s="109"/>
      <c r="NJ667" s="109"/>
      <c r="NK667" s="109"/>
      <c r="NL667" s="109"/>
      <c r="NM667" s="109"/>
      <c r="NN667" s="109"/>
      <c r="NO667" s="109"/>
      <c r="NP667" s="109"/>
      <c r="NQ667" s="109"/>
      <c r="NR667" s="109"/>
      <c r="NS667" s="109"/>
      <c r="NT667" s="109"/>
      <c r="NU667" s="109"/>
      <c r="NV667" s="109"/>
      <c r="NW667" s="109"/>
      <c r="NX667" s="109"/>
      <c r="NY667" s="109"/>
      <c r="NZ667" s="109"/>
      <c r="OA667" s="109"/>
      <c r="OB667" s="109"/>
      <c r="OC667" s="109"/>
      <c r="OD667" s="109"/>
      <c r="OE667" s="109"/>
      <c r="OF667" s="109"/>
      <c r="OG667" s="109"/>
      <c r="OH667" s="109"/>
      <c r="OI667" s="109"/>
      <c r="OJ667" s="109"/>
      <c r="OK667" s="109"/>
      <c r="OL667" s="109"/>
      <c r="OM667" s="109"/>
      <c r="ON667" s="109"/>
      <c r="OO667" s="109"/>
      <c r="OP667" s="109"/>
      <c r="OQ667" s="109"/>
      <c r="OR667" s="109"/>
      <c r="OS667" s="109"/>
      <c r="OT667" s="109"/>
      <c r="OU667" s="109"/>
      <c r="OV667" s="109"/>
      <c r="OW667" s="109"/>
      <c r="OX667" s="109"/>
      <c r="OY667" s="109"/>
      <c r="OZ667" s="109"/>
      <c r="PA667" s="109"/>
      <c r="PB667" s="109"/>
      <c r="PC667" s="109"/>
      <c r="PD667" s="109"/>
      <c r="PE667" s="109"/>
      <c r="PF667" s="109"/>
      <c r="PG667" s="109"/>
      <c r="PH667" s="109"/>
      <c r="PI667" s="109"/>
      <c r="PJ667" s="109"/>
      <c r="PK667" s="109"/>
      <c r="PL667" s="109"/>
      <c r="PM667" s="109"/>
      <c r="PN667" s="109"/>
      <c r="PO667" s="109"/>
      <c r="PP667" s="109"/>
      <c r="PQ667" s="109"/>
      <c r="PR667" s="109"/>
      <c r="PS667" s="109"/>
      <c r="PT667" s="109"/>
      <c r="PU667" s="109"/>
      <c r="PV667" s="109"/>
      <c r="PW667" s="109"/>
      <c r="PX667" s="109"/>
      <c r="PY667" s="109"/>
      <c r="PZ667" s="109"/>
      <c r="QA667" s="109"/>
      <c r="QB667" s="109"/>
      <c r="QC667" s="109"/>
      <c r="QD667" s="109"/>
      <c r="QE667" s="109"/>
      <c r="QF667" s="109"/>
      <c r="QG667" s="109"/>
      <c r="QH667" s="109"/>
      <c r="QI667" s="109"/>
      <c r="QJ667" s="109"/>
      <c r="QK667" s="23">
        <f t="shared" si="9"/>
        <v>30</v>
      </c>
      <c r="QL667" s="125"/>
      <c r="QM667" s="125"/>
      <c r="QN667" s="125"/>
      <c r="QO667" s="125"/>
      <c r="QP667" s="125"/>
      <c r="QQ667" s="125"/>
      <c r="QR667" s="125"/>
    </row>
    <row r="668" spans="1:460" s="5" customFormat="1" ht="12.75" customHeight="1" x14ac:dyDescent="0.2">
      <c r="A668" s="52">
        <v>44819</v>
      </c>
      <c r="B668" s="98" t="s">
        <v>75</v>
      </c>
      <c r="C668" s="107"/>
      <c r="D668" s="107"/>
      <c r="E668" s="108"/>
      <c r="F668" s="108"/>
      <c r="G668" s="108"/>
      <c r="H668" s="108"/>
      <c r="I668" s="108"/>
      <c r="J668" s="108"/>
      <c r="K668" s="108"/>
      <c r="L668" s="108"/>
      <c r="M668" s="108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 s="109"/>
      <c r="BD668" s="109"/>
      <c r="BE668" s="109"/>
      <c r="BF668" s="109"/>
      <c r="BG668" s="109"/>
      <c r="BH668" s="109"/>
      <c r="BI668" s="109"/>
      <c r="BJ668" s="109"/>
      <c r="BK668" s="109"/>
      <c r="BL668" s="109"/>
      <c r="BM668" s="109"/>
      <c r="BN668" s="109"/>
      <c r="BO668" s="109"/>
      <c r="BP668" s="109"/>
      <c r="BQ668" s="109"/>
      <c r="BR668" s="109"/>
      <c r="BS668" s="109"/>
      <c r="BT668" s="109"/>
      <c r="BU668" s="109"/>
      <c r="BV668" s="109"/>
      <c r="BW668" s="109"/>
      <c r="BX668" s="109"/>
      <c r="BY668" s="109"/>
      <c r="BZ668" s="109"/>
      <c r="CA668" s="109"/>
      <c r="CB668" s="109"/>
      <c r="CC668" s="109"/>
      <c r="CD668" s="109"/>
      <c r="CE668" s="109"/>
      <c r="CF668" s="109"/>
      <c r="CG668" s="109"/>
      <c r="CH668" s="109"/>
      <c r="CI668" s="109"/>
      <c r="CJ668" s="109"/>
      <c r="CK668" s="109"/>
      <c r="CL668" s="109"/>
      <c r="CM668" s="109"/>
      <c r="CN668" s="109"/>
      <c r="CO668" s="109"/>
      <c r="CP668" s="109"/>
      <c r="CQ668" s="109"/>
      <c r="CR668" s="109"/>
      <c r="CS668" s="109"/>
      <c r="CT668" s="109"/>
      <c r="CU668" s="109"/>
      <c r="CV668" s="109"/>
      <c r="CW668" s="109"/>
      <c r="CX668" s="109"/>
      <c r="CY668" s="109"/>
      <c r="CZ668" s="109"/>
      <c r="DA668" s="109"/>
      <c r="DB668" s="109"/>
      <c r="DC668" s="109"/>
      <c r="DD668" s="109"/>
      <c r="DE668" s="109"/>
      <c r="DF668" s="109"/>
      <c r="DG668" s="109"/>
      <c r="DH668" s="109"/>
      <c r="DI668" s="109"/>
      <c r="DJ668" s="109"/>
      <c r="DK668" s="109"/>
      <c r="DL668" s="109"/>
      <c r="DM668" s="109"/>
      <c r="DN668" s="109"/>
      <c r="DO668" s="109"/>
      <c r="DP668" s="109"/>
      <c r="DQ668" s="109"/>
      <c r="DR668" s="109"/>
      <c r="DS668" s="109"/>
      <c r="DT668" s="109"/>
      <c r="DU668" s="109"/>
      <c r="DV668" s="109"/>
      <c r="DW668" s="109"/>
      <c r="DX668" s="109"/>
      <c r="DY668" s="109"/>
      <c r="DZ668" s="109"/>
      <c r="EA668" s="109"/>
      <c r="EB668" s="109"/>
      <c r="EC668" s="109"/>
      <c r="ED668" s="109"/>
      <c r="EE668" s="109"/>
      <c r="EF668" s="109"/>
      <c r="EG668" s="109"/>
      <c r="EH668" s="109"/>
      <c r="EI668" s="109"/>
      <c r="EJ668" s="109"/>
      <c r="EK668" s="109"/>
      <c r="EL668" s="109"/>
      <c r="EM668" s="109"/>
      <c r="EN668" s="109"/>
      <c r="EO668" s="109"/>
      <c r="EP668" s="109"/>
      <c r="EQ668" s="109"/>
      <c r="ER668" s="109"/>
      <c r="ES668" s="109"/>
      <c r="ET668" s="109"/>
      <c r="EU668" s="109"/>
      <c r="EV668" s="109"/>
      <c r="EW668" s="109"/>
      <c r="EX668" s="109"/>
      <c r="EY668" s="109"/>
      <c r="EZ668" s="109"/>
      <c r="FA668" s="109"/>
      <c r="FB668" s="109"/>
      <c r="FC668" s="109"/>
      <c r="FD668" s="109"/>
      <c r="FE668" s="109"/>
      <c r="FF668" s="109"/>
      <c r="FG668" s="109"/>
      <c r="FH668" s="109"/>
      <c r="FI668" s="109"/>
      <c r="FJ668" s="109"/>
      <c r="FK668" s="109"/>
      <c r="FL668" s="109"/>
      <c r="FM668" s="109"/>
      <c r="FN668" s="109"/>
      <c r="FO668" s="109"/>
      <c r="FP668" s="109"/>
      <c r="FQ668" s="109"/>
      <c r="FR668" s="109"/>
      <c r="FS668" s="109"/>
      <c r="FT668" s="109"/>
      <c r="FU668" s="109"/>
      <c r="FV668" s="109"/>
      <c r="FW668" s="109"/>
      <c r="FX668" s="109"/>
      <c r="FY668" s="109"/>
      <c r="FZ668" s="109"/>
      <c r="GA668" s="109"/>
      <c r="GB668" s="109"/>
      <c r="GC668" s="109"/>
      <c r="GD668" s="109"/>
      <c r="GE668" s="109"/>
      <c r="GF668" s="109"/>
      <c r="GG668" s="109"/>
      <c r="GH668" s="109"/>
      <c r="GI668" s="109"/>
      <c r="GJ668" s="109"/>
      <c r="GK668" s="109"/>
      <c r="GL668" s="109"/>
      <c r="GM668" s="109"/>
      <c r="GN668" s="109"/>
      <c r="GO668" s="109"/>
      <c r="GP668" s="109"/>
      <c r="GQ668" s="109"/>
      <c r="GR668" s="109"/>
      <c r="GS668" s="109"/>
      <c r="GT668" s="109"/>
      <c r="GU668" s="109"/>
      <c r="GV668" s="109"/>
      <c r="GW668" s="109"/>
      <c r="GX668" s="109"/>
      <c r="GY668" s="109"/>
      <c r="GZ668" s="109"/>
      <c r="HA668" s="109"/>
      <c r="HB668" s="109"/>
      <c r="HC668" s="109"/>
      <c r="HD668" s="109"/>
      <c r="HE668" s="109"/>
      <c r="HF668" s="109"/>
      <c r="HG668" s="109"/>
      <c r="HH668" s="109"/>
      <c r="HI668" s="109"/>
      <c r="HJ668" s="109"/>
      <c r="HK668" s="109"/>
      <c r="HL668" s="109"/>
      <c r="HM668" s="109"/>
      <c r="HN668" s="109"/>
      <c r="HO668" s="109"/>
      <c r="HP668" s="109"/>
      <c r="HQ668" s="109"/>
      <c r="HR668" s="109"/>
      <c r="HS668" s="109"/>
      <c r="HT668" s="109"/>
      <c r="HU668" s="109"/>
      <c r="HV668" s="109"/>
      <c r="HW668" s="109"/>
      <c r="HX668" s="109"/>
      <c r="HY668" s="109"/>
      <c r="HZ668" s="109"/>
      <c r="IA668" s="109"/>
      <c r="IB668" s="109"/>
      <c r="IC668" s="109"/>
      <c r="ID668" s="109"/>
      <c r="IE668" s="109"/>
      <c r="IF668" s="109"/>
      <c r="IG668" s="109"/>
      <c r="IH668" s="109"/>
      <c r="II668" s="109"/>
      <c r="IJ668" s="109"/>
      <c r="IK668" s="109"/>
      <c r="IL668" s="109"/>
      <c r="IM668" s="109"/>
      <c r="IN668" s="109"/>
      <c r="IO668" s="109"/>
      <c r="IP668" s="109"/>
      <c r="IQ668" s="109"/>
      <c r="IR668" s="109"/>
      <c r="IS668" s="109"/>
      <c r="IT668" s="109"/>
      <c r="IU668" s="109"/>
      <c r="IV668" s="109"/>
      <c r="IW668" s="109"/>
      <c r="IX668" s="109"/>
      <c r="IY668" s="109"/>
      <c r="IZ668" s="109"/>
      <c r="JA668" s="109"/>
      <c r="JB668" s="109"/>
      <c r="JC668" s="109"/>
      <c r="JD668" s="109"/>
      <c r="JE668" s="109"/>
      <c r="JF668" s="109"/>
      <c r="JG668" s="109"/>
      <c r="JH668" s="109"/>
      <c r="JI668" s="109"/>
      <c r="JJ668" s="109"/>
      <c r="JK668" s="109"/>
      <c r="JL668" s="109"/>
      <c r="JM668" s="109"/>
      <c r="JN668" s="109"/>
      <c r="JO668" s="109"/>
      <c r="JP668" s="109"/>
      <c r="JQ668" s="109"/>
      <c r="JR668" s="109"/>
      <c r="JS668" s="109"/>
      <c r="JT668" s="109"/>
      <c r="JU668" s="109"/>
      <c r="JV668" s="109"/>
      <c r="JW668" s="109"/>
      <c r="JX668" s="109"/>
      <c r="JY668" s="109"/>
      <c r="JZ668" s="109"/>
      <c r="KA668" s="109"/>
      <c r="KB668" s="109"/>
      <c r="KC668" s="109"/>
      <c r="KD668" s="109"/>
      <c r="KE668" s="109"/>
      <c r="KF668" s="109"/>
      <c r="KG668" s="109"/>
      <c r="KH668" s="109"/>
      <c r="KI668" s="109"/>
      <c r="KJ668" s="109"/>
      <c r="KK668" s="109"/>
      <c r="KL668" s="109"/>
      <c r="KM668" s="109"/>
      <c r="KN668" s="109"/>
      <c r="KO668" s="109"/>
      <c r="KP668" s="109"/>
      <c r="KQ668" s="109"/>
      <c r="KR668" s="109"/>
      <c r="KS668" s="109"/>
      <c r="KT668" s="109"/>
      <c r="KU668" s="109"/>
      <c r="KV668" s="109"/>
      <c r="KW668" s="109"/>
      <c r="KX668" s="109"/>
      <c r="KY668" s="109"/>
      <c r="KZ668" s="109"/>
      <c r="LA668" s="109"/>
      <c r="LB668" s="109"/>
      <c r="LC668" s="109"/>
      <c r="LD668" s="109"/>
      <c r="LE668" s="109"/>
      <c r="LF668" s="109"/>
      <c r="LG668" s="109"/>
      <c r="LH668" s="109"/>
      <c r="LI668" s="109"/>
      <c r="LJ668" s="109"/>
      <c r="LK668" s="109"/>
      <c r="LL668" s="109"/>
      <c r="LM668" s="109"/>
      <c r="LN668" s="109"/>
      <c r="LO668" s="109"/>
      <c r="LP668" s="109"/>
      <c r="LQ668" s="109"/>
      <c r="LR668" s="109"/>
      <c r="LS668" s="109"/>
      <c r="LT668" s="109"/>
      <c r="LU668" s="109"/>
      <c r="LV668" s="109"/>
      <c r="LW668" s="109"/>
      <c r="LX668" s="109"/>
      <c r="LY668" s="109"/>
      <c r="LZ668" s="109"/>
      <c r="MA668" s="109"/>
      <c r="MB668" s="109"/>
      <c r="MC668" s="109"/>
      <c r="MD668" s="109"/>
      <c r="ME668" s="109"/>
      <c r="MF668" s="109"/>
      <c r="MG668" s="109"/>
      <c r="MH668" s="109"/>
      <c r="MI668" s="109"/>
      <c r="MJ668" s="109"/>
      <c r="MK668" s="109"/>
      <c r="ML668" s="109"/>
      <c r="MM668" s="109"/>
      <c r="MN668" s="109"/>
      <c r="MO668" s="109"/>
      <c r="MP668" s="109"/>
      <c r="MQ668" s="109"/>
      <c r="MR668" s="109"/>
      <c r="MS668" s="109"/>
      <c r="MT668" s="109"/>
      <c r="MU668" s="109"/>
      <c r="MV668" s="109"/>
      <c r="MW668" s="109"/>
      <c r="MX668" s="109"/>
      <c r="MY668" s="109"/>
      <c r="MZ668" s="109"/>
      <c r="NA668" s="109"/>
      <c r="NB668" s="109"/>
      <c r="NC668" s="109"/>
      <c r="ND668" s="109"/>
      <c r="NE668" s="109"/>
      <c r="NF668" s="109"/>
      <c r="NG668" s="109"/>
      <c r="NH668" s="109"/>
      <c r="NI668" s="109"/>
      <c r="NJ668" s="109"/>
      <c r="NK668" s="109"/>
      <c r="NL668" s="109"/>
      <c r="NM668" s="109"/>
      <c r="NN668" s="109"/>
      <c r="NO668" s="109"/>
      <c r="NP668" s="109"/>
      <c r="NQ668" s="109"/>
      <c r="NR668" s="109"/>
      <c r="NS668" s="109"/>
      <c r="NT668" s="109"/>
      <c r="NU668" s="109"/>
      <c r="NV668" s="109"/>
      <c r="NW668" s="109"/>
      <c r="NX668" s="109"/>
      <c r="NY668" s="109"/>
      <c r="NZ668" s="109"/>
      <c r="OA668" s="109"/>
      <c r="OB668" s="109"/>
      <c r="OC668" s="109"/>
      <c r="OD668" s="109"/>
      <c r="OE668" s="109"/>
      <c r="OF668" s="109"/>
      <c r="OG668" s="109"/>
      <c r="OH668" s="109"/>
      <c r="OI668" s="109"/>
      <c r="OJ668" s="109"/>
      <c r="OK668" s="109"/>
      <c r="OL668" s="109"/>
      <c r="OM668" s="109"/>
      <c r="ON668" s="109"/>
      <c r="OO668" s="109"/>
      <c r="OP668" s="109"/>
      <c r="OQ668" s="109"/>
      <c r="OR668" s="109"/>
      <c r="OS668" s="109"/>
      <c r="OT668" s="109"/>
      <c r="OU668" s="109"/>
      <c r="OV668" s="109"/>
      <c r="OW668" s="109"/>
      <c r="OX668" s="109"/>
      <c r="OY668" s="109"/>
      <c r="OZ668" s="109"/>
      <c r="PA668" s="109"/>
      <c r="PB668" s="109"/>
      <c r="PC668" s="109"/>
      <c r="PD668" s="109"/>
      <c r="PE668" s="109"/>
      <c r="PF668" s="109"/>
      <c r="PG668" s="109"/>
      <c r="PH668" s="109"/>
      <c r="PI668" s="109"/>
      <c r="PJ668" s="109"/>
      <c r="PK668" s="109"/>
      <c r="PL668" s="109"/>
      <c r="PM668" s="109"/>
      <c r="PN668" s="109"/>
      <c r="PO668" s="109"/>
      <c r="PP668" s="109"/>
      <c r="PQ668" s="109"/>
      <c r="PR668" s="109"/>
      <c r="PS668" s="109"/>
      <c r="PT668" s="109"/>
      <c r="PU668" s="109"/>
      <c r="PV668" s="109"/>
      <c r="PW668" s="109"/>
      <c r="PX668" s="109"/>
      <c r="PY668" s="109"/>
      <c r="PZ668" s="109"/>
      <c r="QA668" s="109"/>
      <c r="QB668" s="109"/>
      <c r="QC668" s="109"/>
      <c r="QD668" s="109"/>
      <c r="QE668" s="109"/>
      <c r="QF668" s="109"/>
      <c r="QG668" s="109">
        <v>100</v>
      </c>
      <c r="QH668" s="109"/>
      <c r="QI668" s="109"/>
      <c r="QJ668" s="109"/>
      <c r="QK668" s="23">
        <f t="shared" si="9"/>
        <v>100</v>
      </c>
      <c r="QL668" s="125"/>
      <c r="QM668" s="125"/>
      <c r="QN668" s="125"/>
      <c r="QO668" s="125"/>
      <c r="QP668" s="125"/>
      <c r="QQ668" s="125"/>
      <c r="QR668" s="125"/>
    </row>
    <row r="669" spans="1:460" s="5" customFormat="1" ht="12.75" customHeight="1" x14ac:dyDescent="0.2">
      <c r="A669" s="52">
        <v>44819</v>
      </c>
      <c r="B669" s="98" t="s">
        <v>75</v>
      </c>
      <c r="C669" s="107"/>
      <c r="D669" s="107"/>
      <c r="E669" s="108"/>
      <c r="F669" s="108"/>
      <c r="G669" s="108"/>
      <c r="H669" s="108"/>
      <c r="I669" s="108"/>
      <c r="J669" s="108"/>
      <c r="K669" s="108"/>
      <c r="L669" s="108"/>
      <c r="M669" s="108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 s="109"/>
      <c r="BD669" s="109"/>
      <c r="BE669" s="109"/>
      <c r="BF669" s="109"/>
      <c r="BG669" s="109"/>
      <c r="BH669" s="109"/>
      <c r="BI669" s="109"/>
      <c r="BJ669" s="109"/>
      <c r="BK669" s="109"/>
      <c r="BL669" s="109"/>
      <c r="BM669" s="109"/>
      <c r="BN669" s="109"/>
      <c r="BO669" s="109"/>
      <c r="BP669" s="109"/>
      <c r="BQ669" s="109"/>
      <c r="BR669" s="109"/>
      <c r="BS669" s="109"/>
      <c r="BT669" s="109"/>
      <c r="BU669" s="109"/>
      <c r="BV669" s="109"/>
      <c r="BW669" s="109"/>
      <c r="BX669" s="109"/>
      <c r="BY669" s="109">
        <v>10</v>
      </c>
      <c r="BZ669" s="109"/>
      <c r="CA669" s="109"/>
      <c r="CB669" s="109"/>
      <c r="CC669" s="109"/>
      <c r="CD669" s="109"/>
      <c r="CE669" s="109"/>
      <c r="CF669" s="109"/>
      <c r="CG669" s="109"/>
      <c r="CH669" s="109"/>
      <c r="CI669" s="109"/>
      <c r="CJ669" s="109"/>
      <c r="CK669" s="109"/>
      <c r="CL669" s="109"/>
      <c r="CM669" s="109"/>
      <c r="CN669" s="109"/>
      <c r="CO669" s="109"/>
      <c r="CP669" s="109"/>
      <c r="CQ669" s="109"/>
      <c r="CR669" s="109"/>
      <c r="CS669" s="109"/>
      <c r="CT669" s="109"/>
      <c r="CU669" s="109"/>
      <c r="CV669" s="109"/>
      <c r="CW669" s="109"/>
      <c r="CX669" s="109"/>
      <c r="CY669" s="109"/>
      <c r="CZ669" s="109"/>
      <c r="DA669" s="109"/>
      <c r="DB669" s="109"/>
      <c r="DC669" s="109"/>
      <c r="DD669" s="109"/>
      <c r="DE669" s="109"/>
      <c r="DF669" s="109"/>
      <c r="DG669" s="109"/>
      <c r="DH669" s="109"/>
      <c r="DI669" s="109"/>
      <c r="DJ669" s="109"/>
      <c r="DK669" s="109"/>
      <c r="DL669" s="109"/>
      <c r="DM669" s="109"/>
      <c r="DN669" s="109"/>
      <c r="DO669" s="109"/>
      <c r="DP669" s="109"/>
      <c r="DQ669" s="109"/>
      <c r="DR669" s="109"/>
      <c r="DS669" s="109"/>
      <c r="DT669" s="109"/>
      <c r="DU669" s="109">
        <v>10</v>
      </c>
      <c r="DV669" s="109"/>
      <c r="DW669" s="109"/>
      <c r="DX669" s="109"/>
      <c r="DY669" s="109"/>
      <c r="DZ669" s="109"/>
      <c r="EA669" s="109"/>
      <c r="EB669" s="109"/>
      <c r="EC669" s="109"/>
      <c r="ED669" s="109"/>
      <c r="EE669" s="109"/>
      <c r="EF669" s="109"/>
      <c r="EG669" s="109"/>
      <c r="EH669" s="109"/>
      <c r="EI669" s="109"/>
      <c r="EJ669" s="109"/>
      <c r="EK669" s="109"/>
      <c r="EL669" s="109"/>
      <c r="EM669" s="109"/>
      <c r="EN669" s="109"/>
      <c r="EO669" s="109"/>
      <c r="EP669" s="109"/>
      <c r="EQ669" s="109"/>
      <c r="ER669" s="109"/>
      <c r="ES669" s="109"/>
      <c r="ET669" s="109"/>
      <c r="EU669" s="109"/>
      <c r="EV669" s="109"/>
      <c r="EW669" s="109"/>
      <c r="EX669" s="109"/>
      <c r="EY669" s="109"/>
      <c r="EZ669" s="109"/>
      <c r="FA669" s="109"/>
      <c r="FB669" s="109"/>
      <c r="FC669" s="109"/>
      <c r="FD669" s="109"/>
      <c r="FE669" s="109"/>
      <c r="FF669" s="109"/>
      <c r="FG669" s="109"/>
      <c r="FH669" s="109"/>
      <c r="FI669" s="109"/>
      <c r="FJ669" s="109"/>
      <c r="FK669" s="109"/>
      <c r="FL669" s="109"/>
      <c r="FM669" s="109"/>
      <c r="FN669" s="109"/>
      <c r="FO669" s="109"/>
      <c r="FP669" s="109"/>
      <c r="FQ669" s="109"/>
      <c r="FR669" s="109"/>
      <c r="FS669" s="109"/>
      <c r="FT669" s="109"/>
      <c r="FU669" s="109"/>
      <c r="FV669" s="109"/>
      <c r="FW669" s="109"/>
      <c r="FX669" s="109"/>
      <c r="FY669" s="109"/>
      <c r="FZ669" s="109"/>
      <c r="GA669" s="109"/>
      <c r="GB669" s="109"/>
      <c r="GC669" s="109"/>
      <c r="GD669" s="109"/>
      <c r="GE669" s="109"/>
      <c r="GF669" s="109"/>
      <c r="GG669" s="109"/>
      <c r="GH669" s="109"/>
      <c r="GI669" s="109"/>
      <c r="GJ669" s="109"/>
      <c r="GK669" s="109"/>
      <c r="GL669" s="109"/>
      <c r="GM669" s="109"/>
      <c r="GN669" s="109"/>
      <c r="GO669" s="109"/>
      <c r="GP669" s="109"/>
      <c r="GQ669" s="109"/>
      <c r="GR669" s="109"/>
      <c r="GS669" s="109"/>
      <c r="GT669" s="109"/>
      <c r="GU669" s="109"/>
      <c r="GV669" s="109"/>
      <c r="GW669" s="109"/>
      <c r="GX669" s="109"/>
      <c r="GY669" s="109"/>
      <c r="GZ669" s="109"/>
      <c r="HA669" s="109"/>
      <c r="HB669" s="109"/>
      <c r="HC669" s="109"/>
      <c r="HD669" s="109"/>
      <c r="HE669" s="109"/>
      <c r="HF669" s="109"/>
      <c r="HG669" s="109"/>
      <c r="HH669" s="109"/>
      <c r="HI669" s="109"/>
      <c r="HJ669" s="109"/>
      <c r="HK669" s="109"/>
      <c r="HL669" s="109"/>
      <c r="HM669" s="109"/>
      <c r="HN669" s="109"/>
      <c r="HO669" s="109"/>
      <c r="HP669" s="109"/>
      <c r="HQ669" s="109"/>
      <c r="HR669" s="109"/>
      <c r="HS669" s="109"/>
      <c r="HT669" s="109"/>
      <c r="HU669" s="109"/>
      <c r="HV669" s="109"/>
      <c r="HW669" s="109"/>
      <c r="HX669" s="109"/>
      <c r="HY669" s="109"/>
      <c r="HZ669" s="109"/>
      <c r="IA669" s="109"/>
      <c r="IB669" s="109"/>
      <c r="IC669" s="109"/>
      <c r="ID669" s="109"/>
      <c r="IE669" s="109"/>
      <c r="IF669" s="109"/>
      <c r="IG669" s="109"/>
      <c r="IH669" s="109"/>
      <c r="II669" s="109"/>
      <c r="IJ669" s="109"/>
      <c r="IK669" s="109"/>
      <c r="IL669" s="109"/>
      <c r="IM669" s="109"/>
      <c r="IN669" s="109"/>
      <c r="IO669" s="109"/>
      <c r="IP669" s="109"/>
      <c r="IQ669" s="109"/>
      <c r="IR669" s="109"/>
      <c r="IS669" s="109"/>
      <c r="IT669" s="109"/>
      <c r="IU669" s="109"/>
      <c r="IV669" s="109"/>
      <c r="IW669" s="109"/>
      <c r="IX669" s="109"/>
      <c r="IY669" s="109"/>
      <c r="IZ669" s="109"/>
      <c r="JA669" s="109"/>
      <c r="JB669" s="109"/>
      <c r="JC669" s="109"/>
      <c r="JD669" s="109"/>
      <c r="JE669" s="109"/>
      <c r="JF669" s="109"/>
      <c r="JG669" s="109"/>
      <c r="JH669" s="109"/>
      <c r="JI669" s="109"/>
      <c r="JJ669" s="109"/>
      <c r="JK669" s="109"/>
      <c r="JL669" s="109"/>
      <c r="JM669" s="109"/>
      <c r="JN669" s="109"/>
      <c r="JO669" s="109"/>
      <c r="JP669" s="109"/>
      <c r="JQ669" s="109"/>
      <c r="JR669" s="109"/>
      <c r="JS669" s="109"/>
      <c r="JT669" s="109"/>
      <c r="JU669" s="109"/>
      <c r="JV669" s="109"/>
      <c r="JW669" s="109"/>
      <c r="JX669" s="109"/>
      <c r="JY669" s="109"/>
      <c r="JZ669" s="109"/>
      <c r="KA669" s="109"/>
      <c r="KB669" s="109"/>
      <c r="KC669" s="109">
        <v>50</v>
      </c>
      <c r="KD669" s="109"/>
      <c r="KE669" s="109"/>
      <c r="KF669" s="109"/>
      <c r="KG669" s="109"/>
      <c r="KH669" s="109"/>
      <c r="KI669" s="109"/>
      <c r="KJ669" s="109"/>
      <c r="KK669" s="109"/>
      <c r="KL669" s="109"/>
      <c r="KM669" s="109"/>
      <c r="KN669" s="109"/>
      <c r="KO669" s="109"/>
      <c r="KP669" s="109"/>
      <c r="KQ669" s="109"/>
      <c r="KR669" s="109"/>
      <c r="KS669" s="109"/>
      <c r="KT669" s="109"/>
      <c r="KU669" s="109"/>
      <c r="KV669" s="109"/>
      <c r="KW669" s="109"/>
      <c r="KX669" s="109"/>
      <c r="KY669" s="109"/>
      <c r="KZ669" s="109"/>
      <c r="LA669" s="109"/>
      <c r="LB669" s="109"/>
      <c r="LC669" s="109"/>
      <c r="LD669" s="109"/>
      <c r="LE669" s="109"/>
      <c r="LF669" s="109"/>
      <c r="LG669" s="109"/>
      <c r="LH669" s="109"/>
      <c r="LI669" s="109"/>
      <c r="LJ669" s="109"/>
      <c r="LK669" s="109"/>
      <c r="LL669" s="109"/>
      <c r="LM669" s="109"/>
      <c r="LN669" s="109"/>
      <c r="LO669" s="109"/>
      <c r="LP669" s="109"/>
      <c r="LQ669" s="109"/>
      <c r="LR669" s="109"/>
      <c r="LS669" s="109"/>
      <c r="LT669" s="109"/>
      <c r="LU669" s="109"/>
      <c r="LV669" s="109"/>
      <c r="LW669" s="109"/>
      <c r="LX669" s="109"/>
      <c r="LY669" s="109"/>
      <c r="LZ669" s="109"/>
      <c r="MA669" s="109"/>
      <c r="MB669" s="109"/>
      <c r="MC669" s="109"/>
      <c r="MD669" s="109"/>
      <c r="ME669" s="109"/>
      <c r="MF669" s="109"/>
      <c r="MG669" s="109"/>
      <c r="MH669" s="109"/>
      <c r="MI669" s="109"/>
      <c r="MJ669" s="109"/>
      <c r="MK669" s="109">
        <v>40</v>
      </c>
      <c r="ML669" s="109"/>
      <c r="MM669" s="109"/>
      <c r="MN669" s="109"/>
      <c r="MO669" s="109"/>
      <c r="MP669" s="109"/>
      <c r="MQ669" s="109"/>
      <c r="MR669" s="109"/>
      <c r="MS669" s="109"/>
      <c r="MT669" s="109"/>
      <c r="MU669" s="109"/>
      <c r="MV669" s="109"/>
      <c r="MW669" s="109"/>
      <c r="MX669" s="109"/>
      <c r="MY669" s="109"/>
      <c r="MZ669" s="109"/>
      <c r="NA669" s="109"/>
      <c r="NB669" s="109"/>
      <c r="NC669" s="109"/>
      <c r="ND669" s="109"/>
      <c r="NE669" s="109"/>
      <c r="NF669" s="109"/>
      <c r="NG669" s="109"/>
      <c r="NH669" s="109"/>
      <c r="NI669" s="109"/>
      <c r="NJ669" s="109"/>
      <c r="NK669" s="109"/>
      <c r="NL669" s="109"/>
      <c r="NM669" s="109"/>
      <c r="NN669" s="109"/>
      <c r="NO669" s="109"/>
      <c r="NP669" s="109"/>
      <c r="NQ669" s="109"/>
      <c r="NR669" s="109"/>
      <c r="NS669" s="109"/>
      <c r="NT669" s="109"/>
      <c r="NU669" s="109">
        <v>1</v>
      </c>
      <c r="NV669" s="109"/>
      <c r="NW669" s="109"/>
      <c r="NX669" s="109"/>
      <c r="NY669" s="109"/>
      <c r="NZ669" s="109"/>
      <c r="OA669" s="109"/>
      <c r="OB669" s="109"/>
      <c r="OC669" s="109"/>
      <c r="OD669" s="109"/>
      <c r="OE669" s="109"/>
      <c r="OF669" s="109"/>
      <c r="OG669" s="109"/>
      <c r="OH669" s="109"/>
      <c r="OI669" s="109"/>
      <c r="OJ669" s="109"/>
      <c r="OK669" s="109"/>
      <c r="OL669" s="109"/>
      <c r="OM669" s="109"/>
      <c r="ON669" s="109"/>
      <c r="OO669" s="109"/>
      <c r="OP669" s="109"/>
      <c r="OQ669" s="109"/>
      <c r="OR669" s="109"/>
      <c r="OS669" s="109"/>
      <c r="OT669" s="109"/>
      <c r="OU669" s="109"/>
      <c r="OV669" s="109"/>
      <c r="OW669" s="109"/>
      <c r="OX669" s="109"/>
      <c r="OY669" s="109"/>
      <c r="OZ669" s="109"/>
      <c r="PA669" s="109"/>
      <c r="PB669" s="109"/>
      <c r="PC669" s="109"/>
      <c r="PD669" s="109"/>
      <c r="PE669" s="109"/>
      <c r="PF669" s="109"/>
      <c r="PG669" s="109"/>
      <c r="PH669" s="109"/>
      <c r="PI669" s="109"/>
      <c r="PJ669" s="109"/>
      <c r="PK669" s="109"/>
      <c r="PL669" s="109"/>
      <c r="PM669" s="109"/>
      <c r="PN669" s="109"/>
      <c r="PO669" s="109"/>
      <c r="PP669" s="109"/>
      <c r="PQ669" s="109"/>
      <c r="PR669" s="109"/>
      <c r="PS669" s="109"/>
      <c r="PT669" s="109"/>
      <c r="PU669" s="109"/>
      <c r="PV669" s="109"/>
      <c r="PW669" s="109"/>
      <c r="PX669" s="109"/>
      <c r="PY669" s="109"/>
      <c r="PZ669" s="109"/>
      <c r="QA669" s="109"/>
      <c r="QB669" s="109"/>
      <c r="QC669" s="109"/>
      <c r="QD669" s="109"/>
      <c r="QE669" s="109"/>
      <c r="QF669" s="109"/>
      <c r="QG669" s="109"/>
      <c r="QH669" s="109"/>
      <c r="QI669" s="109"/>
      <c r="QJ669" s="109"/>
      <c r="QK669" s="23">
        <f t="shared" ref="QK669:QK718" si="10">SUBTOTAL(9,C669:QJ669)</f>
        <v>111</v>
      </c>
      <c r="QL669" s="125"/>
      <c r="QM669" s="125"/>
      <c r="QN669" s="125"/>
      <c r="QO669" s="125"/>
      <c r="QP669" s="125"/>
      <c r="QQ669" s="125"/>
      <c r="QR669" s="125"/>
    </row>
    <row r="670" spans="1:460" s="5" customFormat="1" ht="12.75" customHeight="1" x14ac:dyDescent="0.2">
      <c r="A670" s="52">
        <v>44819</v>
      </c>
      <c r="B670" s="162" t="s">
        <v>122</v>
      </c>
      <c r="C670" s="107"/>
      <c r="D670" s="107"/>
      <c r="E670" s="108"/>
      <c r="F670" s="108"/>
      <c r="G670" s="108"/>
      <c r="H670" s="108"/>
      <c r="I670" s="108"/>
      <c r="J670" s="108"/>
      <c r="K670" s="108"/>
      <c r="L670" s="108"/>
      <c r="M670" s="108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>
        <v>18</v>
      </c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 s="109"/>
      <c r="BD670" s="109"/>
      <c r="BE670" s="109"/>
      <c r="BF670" s="109"/>
      <c r="BG670" s="109"/>
      <c r="BH670" s="109"/>
      <c r="BI670" s="109"/>
      <c r="BJ670" s="109"/>
      <c r="BK670" s="109"/>
      <c r="BL670" s="109"/>
      <c r="BM670" s="109"/>
      <c r="BN670" s="109"/>
      <c r="BO670" s="109"/>
      <c r="BP670" s="109"/>
      <c r="BQ670" s="109"/>
      <c r="BR670" s="109"/>
      <c r="BS670" s="109"/>
      <c r="BT670" s="109"/>
      <c r="BU670" s="109"/>
      <c r="BV670" s="109"/>
      <c r="BW670" s="109"/>
      <c r="BX670" s="109"/>
      <c r="BY670" s="109"/>
      <c r="BZ670" s="109"/>
      <c r="CA670" s="109"/>
      <c r="CB670" s="109"/>
      <c r="CC670" s="109"/>
      <c r="CD670" s="109"/>
      <c r="CE670" s="109"/>
      <c r="CF670" s="109"/>
      <c r="CG670" s="109"/>
      <c r="CH670" s="109"/>
      <c r="CI670" s="109"/>
      <c r="CJ670" s="109"/>
      <c r="CK670" s="109"/>
      <c r="CL670" s="109"/>
      <c r="CM670" s="109"/>
      <c r="CN670" s="109"/>
      <c r="CO670" s="109"/>
      <c r="CP670" s="109"/>
      <c r="CQ670" s="109"/>
      <c r="CR670" s="109"/>
      <c r="CS670" s="109"/>
      <c r="CT670" s="109"/>
      <c r="CU670" s="109"/>
      <c r="CV670" s="109"/>
      <c r="CW670" s="109"/>
      <c r="CX670" s="109"/>
      <c r="CY670" s="109"/>
      <c r="CZ670" s="109"/>
      <c r="DA670" s="109"/>
      <c r="DB670" s="109"/>
      <c r="DC670" s="109"/>
      <c r="DD670" s="109"/>
      <c r="DE670" s="109"/>
      <c r="DF670" s="109"/>
      <c r="DG670" s="109"/>
      <c r="DH670" s="109"/>
      <c r="DI670" s="109"/>
      <c r="DJ670" s="109"/>
      <c r="DK670" s="109"/>
      <c r="DL670" s="109"/>
      <c r="DM670" s="109"/>
      <c r="DN670" s="109"/>
      <c r="DO670" s="109"/>
      <c r="DP670" s="109"/>
      <c r="DQ670" s="109"/>
      <c r="DR670" s="109"/>
      <c r="DS670" s="109"/>
      <c r="DT670" s="109"/>
      <c r="DU670" s="109"/>
      <c r="DV670" s="109"/>
      <c r="DW670" s="109"/>
      <c r="DX670" s="109"/>
      <c r="DY670" s="109"/>
      <c r="DZ670" s="109"/>
      <c r="EA670" s="109"/>
      <c r="EB670" s="109"/>
      <c r="EC670" s="109"/>
      <c r="ED670" s="109"/>
      <c r="EE670" s="109"/>
      <c r="EF670" s="109"/>
      <c r="EG670" s="109"/>
      <c r="EH670" s="109"/>
      <c r="EI670" s="109"/>
      <c r="EJ670" s="109"/>
      <c r="EK670" s="109"/>
      <c r="EL670" s="109"/>
      <c r="EM670" s="109"/>
      <c r="EN670" s="109"/>
      <c r="EO670" s="109"/>
      <c r="EP670" s="109"/>
      <c r="EQ670" s="109"/>
      <c r="ER670" s="109"/>
      <c r="ES670" s="109"/>
      <c r="ET670" s="109"/>
      <c r="EU670" s="109"/>
      <c r="EV670" s="109"/>
      <c r="EW670" s="109"/>
      <c r="EX670" s="109"/>
      <c r="EY670" s="109"/>
      <c r="EZ670" s="109"/>
      <c r="FA670" s="109"/>
      <c r="FB670" s="109"/>
      <c r="FC670" s="109"/>
      <c r="FD670" s="109"/>
      <c r="FE670" s="109"/>
      <c r="FF670" s="109"/>
      <c r="FG670" s="109"/>
      <c r="FH670" s="109"/>
      <c r="FI670" s="109"/>
      <c r="FJ670" s="109"/>
      <c r="FK670" s="109"/>
      <c r="FL670" s="109"/>
      <c r="FM670" s="109"/>
      <c r="FN670" s="109"/>
      <c r="FO670" s="109"/>
      <c r="FP670" s="109"/>
      <c r="FQ670" s="109"/>
      <c r="FR670" s="109"/>
      <c r="FS670" s="109"/>
      <c r="FT670" s="109"/>
      <c r="FU670" s="109"/>
      <c r="FV670" s="109"/>
      <c r="FW670" s="109"/>
      <c r="FX670" s="109"/>
      <c r="FY670" s="109"/>
      <c r="FZ670" s="109"/>
      <c r="GA670" s="109"/>
      <c r="GB670" s="109"/>
      <c r="GC670" s="109"/>
      <c r="GD670" s="109"/>
      <c r="GE670" s="109"/>
      <c r="GF670" s="109"/>
      <c r="GG670" s="109"/>
      <c r="GH670" s="109"/>
      <c r="GI670" s="109"/>
      <c r="GJ670" s="109"/>
      <c r="GK670" s="109"/>
      <c r="GL670" s="109"/>
      <c r="GM670" s="109"/>
      <c r="GN670" s="109"/>
      <c r="GO670" s="109"/>
      <c r="GP670" s="109"/>
      <c r="GQ670" s="109"/>
      <c r="GR670" s="109"/>
      <c r="GS670" s="109"/>
      <c r="GT670" s="109"/>
      <c r="GU670" s="109"/>
      <c r="GV670" s="109"/>
      <c r="GW670" s="109"/>
      <c r="GX670" s="109"/>
      <c r="GY670" s="109"/>
      <c r="GZ670" s="109"/>
      <c r="HA670" s="109"/>
      <c r="HB670" s="109"/>
      <c r="HC670" s="109"/>
      <c r="HD670" s="109"/>
      <c r="HE670" s="109"/>
      <c r="HF670" s="109"/>
      <c r="HG670" s="109"/>
      <c r="HH670" s="109"/>
      <c r="HI670" s="109"/>
      <c r="HJ670" s="109"/>
      <c r="HK670" s="109"/>
      <c r="HL670" s="109"/>
      <c r="HM670" s="109"/>
      <c r="HN670" s="109"/>
      <c r="HO670" s="109"/>
      <c r="HP670" s="109"/>
      <c r="HQ670" s="109"/>
      <c r="HR670" s="109"/>
      <c r="HS670" s="109"/>
      <c r="HT670" s="109"/>
      <c r="HU670" s="109"/>
      <c r="HV670" s="109"/>
      <c r="HW670" s="109"/>
      <c r="HX670" s="109"/>
      <c r="HY670" s="109"/>
      <c r="HZ670" s="109"/>
      <c r="IA670" s="109"/>
      <c r="IB670" s="109"/>
      <c r="IC670" s="109"/>
      <c r="ID670" s="109"/>
      <c r="IE670" s="109"/>
      <c r="IF670" s="109"/>
      <c r="IG670" s="109"/>
      <c r="IH670" s="109"/>
      <c r="II670" s="109"/>
      <c r="IJ670" s="109"/>
      <c r="IK670" s="109">
        <v>30</v>
      </c>
      <c r="IL670" s="109"/>
      <c r="IM670" s="109"/>
      <c r="IN670" s="109"/>
      <c r="IO670" s="109"/>
      <c r="IP670" s="109"/>
      <c r="IQ670" s="109"/>
      <c r="IR670" s="109"/>
      <c r="IS670" s="109"/>
      <c r="IT670" s="109"/>
      <c r="IU670" s="109"/>
      <c r="IV670" s="109"/>
      <c r="IW670" s="109"/>
      <c r="IX670" s="109"/>
      <c r="IY670" s="109"/>
      <c r="IZ670" s="109"/>
      <c r="JA670" s="109"/>
      <c r="JB670" s="109"/>
      <c r="JC670" s="109"/>
      <c r="JD670" s="109"/>
      <c r="JE670" s="109"/>
      <c r="JF670" s="109"/>
      <c r="JG670" s="109"/>
      <c r="JH670" s="109"/>
      <c r="JI670" s="109"/>
      <c r="JJ670" s="109"/>
      <c r="JK670" s="109"/>
      <c r="JL670" s="109"/>
      <c r="JM670" s="109"/>
      <c r="JN670" s="109"/>
      <c r="JO670" s="109"/>
      <c r="JP670" s="109"/>
      <c r="JQ670" s="109"/>
      <c r="JR670" s="109"/>
      <c r="JS670" s="109"/>
      <c r="JT670" s="109"/>
      <c r="JU670" s="109"/>
      <c r="JV670" s="109"/>
      <c r="JW670" s="109"/>
      <c r="JX670" s="109"/>
      <c r="JY670" s="109"/>
      <c r="JZ670" s="109"/>
      <c r="KA670" s="109"/>
      <c r="KB670" s="109"/>
      <c r="KC670" s="109"/>
      <c r="KD670" s="109"/>
      <c r="KE670" s="109"/>
      <c r="KF670" s="109"/>
      <c r="KG670" s="109"/>
      <c r="KH670" s="109"/>
      <c r="KI670" s="109"/>
      <c r="KJ670" s="109"/>
      <c r="KK670" s="109"/>
      <c r="KL670" s="109"/>
      <c r="KM670" s="109"/>
      <c r="KN670" s="109"/>
      <c r="KO670" s="109"/>
      <c r="KP670" s="109"/>
      <c r="KQ670" s="109"/>
      <c r="KR670" s="109"/>
      <c r="KS670" s="109"/>
      <c r="KT670" s="109"/>
      <c r="KU670" s="109"/>
      <c r="KV670" s="109"/>
      <c r="KW670" s="109"/>
      <c r="KX670" s="109"/>
      <c r="KY670" s="109"/>
      <c r="KZ670" s="109"/>
      <c r="LA670" s="109"/>
      <c r="LB670" s="109"/>
      <c r="LC670" s="109"/>
      <c r="LD670" s="109"/>
      <c r="LE670" s="109"/>
      <c r="LF670" s="109"/>
      <c r="LG670" s="109"/>
      <c r="LH670" s="109"/>
      <c r="LI670" s="109"/>
      <c r="LJ670" s="109"/>
      <c r="LK670" s="109"/>
      <c r="LL670" s="109"/>
      <c r="LM670" s="109"/>
      <c r="LN670" s="109"/>
      <c r="LO670" s="109"/>
      <c r="LP670" s="109"/>
      <c r="LQ670" s="109"/>
      <c r="LR670" s="109"/>
      <c r="LS670" s="109"/>
      <c r="LT670" s="109"/>
      <c r="LU670" s="109"/>
      <c r="LV670" s="109"/>
      <c r="LW670" s="109"/>
      <c r="LX670" s="109"/>
      <c r="LY670" s="109"/>
      <c r="LZ670" s="109"/>
      <c r="MA670" s="109"/>
      <c r="MB670" s="109"/>
      <c r="MC670" s="109"/>
      <c r="MD670" s="109"/>
      <c r="ME670" s="109"/>
      <c r="MF670" s="109"/>
      <c r="MG670" s="109"/>
      <c r="MH670" s="109"/>
      <c r="MI670" s="109"/>
      <c r="MJ670" s="109"/>
      <c r="MK670" s="109"/>
      <c r="ML670" s="109"/>
      <c r="MM670" s="109"/>
      <c r="MN670" s="109"/>
      <c r="MO670" s="109"/>
      <c r="MP670" s="109"/>
      <c r="MQ670" s="109"/>
      <c r="MR670" s="109"/>
      <c r="MS670" s="109"/>
      <c r="MT670" s="109"/>
      <c r="MU670" s="109"/>
      <c r="MV670" s="109"/>
      <c r="MW670" s="109"/>
      <c r="MX670" s="109"/>
      <c r="MY670" s="109"/>
      <c r="MZ670" s="109"/>
      <c r="NA670" s="109"/>
      <c r="NB670" s="109"/>
      <c r="NC670" s="109"/>
      <c r="ND670" s="109"/>
      <c r="NE670" s="109"/>
      <c r="NF670" s="109"/>
      <c r="NG670" s="109"/>
      <c r="NH670" s="109"/>
      <c r="NI670" s="109"/>
      <c r="NJ670" s="109"/>
      <c r="NK670" s="109"/>
      <c r="NL670" s="109"/>
      <c r="NM670" s="109"/>
      <c r="NN670" s="109"/>
      <c r="NO670" s="109"/>
      <c r="NP670" s="109"/>
      <c r="NQ670" s="109"/>
      <c r="NR670" s="109"/>
      <c r="NS670" s="109"/>
      <c r="NT670" s="109"/>
      <c r="NU670" s="109"/>
      <c r="NV670" s="109"/>
      <c r="NW670" s="109"/>
      <c r="NX670" s="109"/>
      <c r="NY670" s="109"/>
      <c r="NZ670" s="109"/>
      <c r="OA670" s="109"/>
      <c r="OB670" s="109"/>
      <c r="OC670" s="109"/>
      <c r="OD670" s="109"/>
      <c r="OE670" s="109"/>
      <c r="OF670" s="109"/>
      <c r="OG670" s="109"/>
      <c r="OH670" s="109"/>
      <c r="OI670" s="109"/>
      <c r="OJ670" s="109"/>
      <c r="OK670" s="109"/>
      <c r="OL670" s="109"/>
      <c r="OM670" s="109"/>
      <c r="ON670" s="109"/>
      <c r="OO670" s="109"/>
      <c r="OP670" s="109"/>
      <c r="OQ670" s="109"/>
      <c r="OR670" s="109"/>
      <c r="OS670" s="109"/>
      <c r="OT670" s="109"/>
      <c r="OU670" s="109"/>
      <c r="OV670" s="109"/>
      <c r="OW670" s="109"/>
      <c r="OX670" s="109"/>
      <c r="OY670" s="109"/>
      <c r="OZ670" s="109"/>
      <c r="PA670" s="109"/>
      <c r="PB670" s="109"/>
      <c r="PC670" s="109"/>
      <c r="PD670" s="109"/>
      <c r="PE670" s="109"/>
      <c r="PF670" s="109"/>
      <c r="PG670" s="109"/>
      <c r="PH670" s="109"/>
      <c r="PI670" s="109"/>
      <c r="PJ670" s="109"/>
      <c r="PK670" s="109"/>
      <c r="PL670" s="109"/>
      <c r="PM670" s="109"/>
      <c r="PN670" s="109"/>
      <c r="PO670" s="109"/>
      <c r="PP670" s="109"/>
      <c r="PQ670" s="109"/>
      <c r="PR670" s="109"/>
      <c r="PS670" s="109"/>
      <c r="PT670" s="109"/>
      <c r="PU670" s="109"/>
      <c r="PV670" s="109"/>
      <c r="PW670" s="109"/>
      <c r="PX670" s="109"/>
      <c r="PY670" s="109"/>
      <c r="PZ670" s="109"/>
      <c r="QA670" s="109"/>
      <c r="QB670" s="109"/>
      <c r="QC670" s="109"/>
      <c r="QD670" s="109"/>
      <c r="QE670" s="109"/>
      <c r="QF670" s="109"/>
      <c r="QG670" s="109"/>
      <c r="QH670" s="109"/>
      <c r="QI670" s="109"/>
      <c r="QJ670" s="109"/>
      <c r="QK670" s="23">
        <f t="shared" si="10"/>
        <v>48</v>
      </c>
      <c r="QL670" s="125"/>
      <c r="QM670" s="125"/>
      <c r="QN670" s="125"/>
      <c r="QO670" s="125"/>
      <c r="QP670" s="125"/>
      <c r="QQ670" s="125"/>
      <c r="QR670" s="125">
        <v>307.67</v>
      </c>
    </row>
    <row r="671" spans="1:460" s="5" customFormat="1" ht="12.75" customHeight="1" x14ac:dyDescent="0.2">
      <c r="A671" s="52">
        <v>44819</v>
      </c>
      <c r="B671" s="90" t="s">
        <v>136</v>
      </c>
      <c r="C671" s="107"/>
      <c r="D671" s="107"/>
      <c r="E671" s="108">
        <v>10</v>
      </c>
      <c r="F671" s="108"/>
      <c r="G671" s="108"/>
      <c r="H671" s="108"/>
      <c r="I671" s="108"/>
      <c r="J671" s="108"/>
      <c r="K671" s="108"/>
      <c r="L671" s="108"/>
      <c r="M671" s="108"/>
      <c r="N671" s="109"/>
      <c r="O671" s="109"/>
      <c r="P671" s="109"/>
      <c r="Q671" s="109">
        <v>10</v>
      </c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>
        <v>2</v>
      </c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 s="109"/>
      <c r="BD671" s="109"/>
      <c r="BE671" s="109"/>
      <c r="BF671" s="109"/>
      <c r="BG671" s="109"/>
      <c r="BH671" s="109"/>
      <c r="BI671" s="109"/>
      <c r="BJ671" s="109"/>
      <c r="BK671" s="109"/>
      <c r="BL671" s="109"/>
      <c r="BM671" s="109"/>
      <c r="BN671" s="109"/>
      <c r="BO671" s="109"/>
      <c r="BP671" s="109"/>
      <c r="BQ671" s="109"/>
      <c r="BR671" s="109"/>
      <c r="BS671" s="109"/>
      <c r="BT671" s="109"/>
      <c r="BU671" s="109"/>
      <c r="BV671" s="109"/>
      <c r="BW671" s="109"/>
      <c r="BX671" s="109"/>
      <c r="BY671" s="109"/>
      <c r="BZ671" s="109"/>
      <c r="CA671" s="109"/>
      <c r="CB671" s="109"/>
      <c r="CC671" s="109"/>
      <c r="CD671" s="109"/>
      <c r="CE671" s="109"/>
      <c r="CF671" s="109"/>
      <c r="CG671" s="109"/>
      <c r="CH671" s="109"/>
      <c r="CI671" s="109"/>
      <c r="CJ671" s="109"/>
      <c r="CK671" s="109"/>
      <c r="CL671" s="109"/>
      <c r="CM671" s="109"/>
      <c r="CN671" s="109"/>
      <c r="CO671" s="109"/>
      <c r="CP671" s="109"/>
      <c r="CQ671" s="109"/>
      <c r="CR671" s="109"/>
      <c r="CS671" s="109"/>
      <c r="CT671" s="109"/>
      <c r="CU671" s="109"/>
      <c r="CV671" s="109"/>
      <c r="CW671" s="109"/>
      <c r="CX671" s="109"/>
      <c r="CY671" s="109"/>
      <c r="CZ671" s="109"/>
      <c r="DA671" s="109"/>
      <c r="DB671" s="109"/>
      <c r="DC671" s="109"/>
      <c r="DD671" s="109"/>
      <c r="DE671" s="109"/>
      <c r="DF671" s="109"/>
      <c r="DG671" s="109"/>
      <c r="DH671" s="109"/>
      <c r="DI671" s="109"/>
      <c r="DJ671" s="109"/>
      <c r="DK671" s="109"/>
      <c r="DL671" s="109"/>
      <c r="DM671" s="109"/>
      <c r="DN671" s="109"/>
      <c r="DO671" s="109"/>
      <c r="DP671" s="109"/>
      <c r="DQ671" s="109"/>
      <c r="DR671" s="109"/>
      <c r="DS671" s="109"/>
      <c r="DT671" s="109"/>
      <c r="DU671" s="109"/>
      <c r="DV671" s="109"/>
      <c r="DW671" s="109"/>
      <c r="DX671" s="109"/>
      <c r="DY671" s="109"/>
      <c r="DZ671" s="109"/>
      <c r="EA671" s="109"/>
      <c r="EB671" s="109"/>
      <c r="EC671" s="109"/>
      <c r="ED671" s="109"/>
      <c r="EE671" s="109"/>
      <c r="EF671" s="109"/>
      <c r="EG671" s="109"/>
      <c r="EH671" s="109"/>
      <c r="EI671" s="109"/>
      <c r="EJ671" s="109"/>
      <c r="EK671" s="109"/>
      <c r="EL671" s="109"/>
      <c r="EM671" s="109"/>
      <c r="EN671" s="109"/>
      <c r="EO671" s="109"/>
      <c r="EP671" s="109"/>
      <c r="EQ671" s="109"/>
      <c r="ER671" s="109"/>
      <c r="ES671" s="109"/>
      <c r="ET671" s="109"/>
      <c r="EU671" s="109"/>
      <c r="EV671" s="109"/>
      <c r="EW671" s="109"/>
      <c r="EX671" s="109"/>
      <c r="EY671" s="109"/>
      <c r="EZ671" s="109"/>
      <c r="FA671" s="109"/>
      <c r="FB671" s="109"/>
      <c r="FC671" s="109"/>
      <c r="FD671" s="109"/>
      <c r="FE671" s="109"/>
      <c r="FF671" s="109"/>
      <c r="FG671" s="109"/>
      <c r="FH671" s="109"/>
      <c r="FI671" s="109"/>
      <c r="FJ671" s="109"/>
      <c r="FK671" s="109"/>
      <c r="FL671" s="109"/>
      <c r="FM671" s="109"/>
      <c r="FN671" s="109"/>
      <c r="FO671" s="109"/>
      <c r="FP671" s="109"/>
      <c r="FQ671" s="109"/>
      <c r="FR671" s="109"/>
      <c r="FS671" s="109"/>
      <c r="FT671" s="109"/>
      <c r="FU671" s="109"/>
      <c r="FV671" s="109"/>
      <c r="FW671" s="109"/>
      <c r="FX671" s="109"/>
      <c r="FY671" s="109"/>
      <c r="FZ671" s="109"/>
      <c r="GA671" s="109"/>
      <c r="GB671" s="109"/>
      <c r="GC671" s="109"/>
      <c r="GD671" s="109"/>
      <c r="GE671" s="109"/>
      <c r="GF671" s="109"/>
      <c r="GG671" s="109"/>
      <c r="GH671" s="109"/>
      <c r="GI671" s="109"/>
      <c r="GJ671" s="109"/>
      <c r="GK671" s="109"/>
      <c r="GL671" s="109"/>
      <c r="GM671" s="109"/>
      <c r="GN671" s="109"/>
      <c r="GO671" s="109"/>
      <c r="GP671" s="109"/>
      <c r="GQ671" s="109"/>
      <c r="GR671" s="109"/>
      <c r="GS671" s="109"/>
      <c r="GT671" s="109"/>
      <c r="GU671" s="109"/>
      <c r="GV671" s="109"/>
      <c r="GW671" s="109"/>
      <c r="GX671" s="109"/>
      <c r="GY671" s="109"/>
      <c r="GZ671" s="109"/>
      <c r="HA671" s="109"/>
      <c r="HB671" s="109"/>
      <c r="HC671" s="109"/>
      <c r="HD671" s="109"/>
      <c r="HE671" s="109"/>
      <c r="HF671" s="109"/>
      <c r="HG671" s="109"/>
      <c r="HH671" s="109"/>
      <c r="HI671" s="109"/>
      <c r="HJ671" s="109"/>
      <c r="HK671" s="109"/>
      <c r="HL671" s="109"/>
      <c r="HM671" s="109"/>
      <c r="HN671" s="109"/>
      <c r="HO671" s="109"/>
      <c r="HP671" s="109"/>
      <c r="HQ671" s="109"/>
      <c r="HR671" s="109"/>
      <c r="HS671" s="109"/>
      <c r="HT671" s="109"/>
      <c r="HU671" s="109"/>
      <c r="HV671" s="109"/>
      <c r="HW671" s="109"/>
      <c r="HX671" s="109"/>
      <c r="HY671" s="109"/>
      <c r="HZ671" s="109"/>
      <c r="IA671" s="109"/>
      <c r="IB671" s="109"/>
      <c r="IC671" s="109"/>
      <c r="ID671" s="109"/>
      <c r="IE671" s="109"/>
      <c r="IF671" s="109"/>
      <c r="IG671" s="109"/>
      <c r="IH671" s="109"/>
      <c r="II671" s="109"/>
      <c r="IJ671" s="109"/>
      <c r="IK671" s="109"/>
      <c r="IL671" s="109"/>
      <c r="IM671" s="109"/>
      <c r="IN671" s="109"/>
      <c r="IO671" s="109"/>
      <c r="IP671" s="109"/>
      <c r="IQ671" s="109"/>
      <c r="IR671" s="109"/>
      <c r="IS671" s="109"/>
      <c r="IT671" s="109"/>
      <c r="IU671" s="109"/>
      <c r="IV671" s="109"/>
      <c r="IW671" s="109"/>
      <c r="IX671" s="109"/>
      <c r="IY671" s="109"/>
      <c r="IZ671" s="109"/>
      <c r="JA671" s="109"/>
      <c r="JB671" s="109"/>
      <c r="JC671" s="109"/>
      <c r="JD671" s="109"/>
      <c r="JE671" s="109"/>
      <c r="JF671" s="109"/>
      <c r="JG671" s="109"/>
      <c r="JH671" s="109"/>
      <c r="JI671" s="109"/>
      <c r="JJ671" s="109">
        <v>1.6</v>
      </c>
      <c r="JK671" s="109"/>
      <c r="JL671" s="109"/>
      <c r="JM671" s="109"/>
      <c r="JN671" s="109"/>
      <c r="JO671" s="109"/>
      <c r="JP671" s="109"/>
      <c r="JQ671" s="109"/>
      <c r="JR671" s="109"/>
      <c r="JS671" s="109"/>
      <c r="JT671" s="109"/>
      <c r="JU671" s="109"/>
      <c r="JV671" s="109"/>
      <c r="JW671" s="109"/>
      <c r="JX671" s="109"/>
      <c r="JY671" s="109"/>
      <c r="JZ671" s="109"/>
      <c r="KA671" s="109"/>
      <c r="KB671" s="109"/>
      <c r="KC671" s="109"/>
      <c r="KD671" s="109"/>
      <c r="KE671" s="109"/>
      <c r="KF671" s="109"/>
      <c r="KG671" s="109"/>
      <c r="KH671" s="109"/>
      <c r="KI671" s="109"/>
      <c r="KJ671" s="109"/>
      <c r="KK671" s="109"/>
      <c r="KL671" s="109"/>
      <c r="KM671" s="109"/>
      <c r="KN671" s="109"/>
      <c r="KO671" s="109"/>
      <c r="KP671" s="109"/>
      <c r="KQ671" s="109"/>
      <c r="KR671" s="109"/>
      <c r="KS671" s="109"/>
      <c r="KT671" s="109"/>
      <c r="KU671" s="109"/>
      <c r="KV671" s="109"/>
      <c r="KW671" s="109"/>
      <c r="KX671" s="109"/>
      <c r="KY671" s="109"/>
      <c r="KZ671" s="109"/>
      <c r="LA671" s="109"/>
      <c r="LB671" s="109"/>
      <c r="LC671" s="109"/>
      <c r="LD671" s="109"/>
      <c r="LE671" s="109"/>
      <c r="LF671" s="109"/>
      <c r="LG671" s="109"/>
      <c r="LH671" s="109"/>
      <c r="LI671" s="109"/>
      <c r="LJ671" s="109"/>
      <c r="LK671" s="109"/>
      <c r="LL671" s="109"/>
      <c r="LM671" s="109"/>
      <c r="LN671" s="109"/>
      <c r="LO671" s="109"/>
      <c r="LP671" s="109"/>
      <c r="LQ671" s="109"/>
      <c r="LR671" s="109"/>
      <c r="LS671" s="109"/>
      <c r="LT671" s="109"/>
      <c r="LU671" s="109"/>
      <c r="LV671" s="109"/>
      <c r="LW671" s="109"/>
      <c r="LX671" s="109"/>
      <c r="LY671" s="109"/>
      <c r="LZ671" s="109"/>
      <c r="MA671" s="109"/>
      <c r="MB671" s="109"/>
      <c r="MC671" s="109"/>
      <c r="MD671" s="109"/>
      <c r="ME671" s="109"/>
      <c r="MF671" s="109"/>
      <c r="MG671" s="109"/>
      <c r="MH671" s="109"/>
      <c r="MI671" s="109"/>
      <c r="MJ671" s="109"/>
      <c r="MK671" s="109"/>
      <c r="ML671" s="109"/>
      <c r="MM671" s="109"/>
      <c r="MN671" s="109"/>
      <c r="MO671" s="109"/>
      <c r="MP671" s="109"/>
      <c r="MQ671" s="109"/>
      <c r="MR671" s="109"/>
      <c r="MS671" s="109"/>
      <c r="MT671" s="109"/>
      <c r="MU671" s="109"/>
      <c r="MV671" s="109"/>
      <c r="MW671" s="109"/>
      <c r="MX671" s="109"/>
      <c r="MY671" s="109"/>
      <c r="MZ671" s="109"/>
      <c r="NA671" s="109"/>
      <c r="NB671" s="109"/>
      <c r="NC671" s="109"/>
      <c r="ND671" s="109"/>
      <c r="NE671" s="109"/>
      <c r="NF671" s="109"/>
      <c r="NG671" s="109"/>
      <c r="NH671" s="109"/>
      <c r="NI671" s="109"/>
      <c r="NJ671" s="109"/>
      <c r="NK671" s="109"/>
      <c r="NL671" s="109"/>
      <c r="NM671" s="109"/>
      <c r="NN671" s="109"/>
      <c r="NO671" s="109"/>
      <c r="NP671" s="109"/>
      <c r="NQ671" s="109"/>
      <c r="NR671" s="109"/>
      <c r="NS671" s="109"/>
      <c r="NT671" s="109"/>
      <c r="NU671" s="109"/>
      <c r="NV671" s="109"/>
      <c r="NW671" s="109"/>
      <c r="NX671" s="109"/>
      <c r="NY671" s="109"/>
      <c r="NZ671" s="109"/>
      <c r="OA671" s="109"/>
      <c r="OB671" s="109"/>
      <c r="OC671" s="109"/>
      <c r="OD671" s="109"/>
      <c r="OE671" s="109"/>
      <c r="OF671" s="109"/>
      <c r="OG671" s="109"/>
      <c r="OH671" s="109"/>
      <c r="OI671" s="109"/>
      <c r="OJ671" s="109"/>
      <c r="OK671" s="109"/>
      <c r="OL671" s="109"/>
      <c r="OM671" s="109"/>
      <c r="ON671" s="109"/>
      <c r="OO671" s="109"/>
      <c r="OP671" s="109"/>
      <c r="OQ671" s="109"/>
      <c r="OR671" s="109"/>
      <c r="OS671" s="109"/>
      <c r="OT671" s="109"/>
      <c r="OU671" s="109"/>
      <c r="OV671" s="109"/>
      <c r="OW671" s="109"/>
      <c r="OX671" s="109"/>
      <c r="OY671" s="109"/>
      <c r="OZ671" s="109"/>
      <c r="PA671" s="109"/>
      <c r="PB671" s="109"/>
      <c r="PC671" s="109"/>
      <c r="PD671" s="109"/>
      <c r="PE671" s="109"/>
      <c r="PF671" s="109"/>
      <c r="PG671" s="109"/>
      <c r="PH671" s="109"/>
      <c r="PI671" s="109"/>
      <c r="PJ671" s="109"/>
      <c r="PK671" s="109"/>
      <c r="PL671" s="109"/>
      <c r="PM671" s="109"/>
      <c r="PN671" s="109"/>
      <c r="PO671" s="109"/>
      <c r="PP671" s="109"/>
      <c r="PQ671" s="109"/>
      <c r="PR671" s="109"/>
      <c r="PS671" s="109"/>
      <c r="PT671" s="109"/>
      <c r="PU671" s="109"/>
      <c r="PV671" s="109"/>
      <c r="PW671" s="109"/>
      <c r="PX671" s="109"/>
      <c r="PY671" s="109"/>
      <c r="PZ671" s="109"/>
      <c r="QA671" s="109"/>
      <c r="QB671" s="109"/>
      <c r="QC671" s="109"/>
      <c r="QD671" s="109"/>
      <c r="QE671" s="109"/>
      <c r="QF671" s="109"/>
      <c r="QG671" s="109"/>
      <c r="QH671" s="109"/>
      <c r="QI671" s="109"/>
      <c r="QJ671" s="109"/>
      <c r="QK671" s="23">
        <f t="shared" si="10"/>
        <v>23.6</v>
      </c>
      <c r="QL671" s="125"/>
      <c r="QM671" s="125"/>
      <c r="QN671" s="125"/>
      <c r="QO671" s="125"/>
      <c r="QP671" s="125"/>
      <c r="QQ671" s="125"/>
      <c r="QR671" s="125"/>
    </row>
    <row r="672" spans="1:460" s="5" customFormat="1" ht="12.75" customHeight="1" x14ac:dyDescent="0.2">
      <c r="A672" s="52">
        <v>44820</v>
      </c>
      <c r="B672" s="98" t="s">
        <v>415</v>
      </c>
      <c r="C672" s="107"/>
      <c r="D672" s="107"/>
      <c r="E672" s="108"/>
      <c r="F672" s="108"/>
      <c r="G672" s="108"/>
      <c r="H672" s="108"/>
      <c r="I672" s="108"/>
      <c r="J672" s="108"/>
      <c r="K672" s="108"/>
      <c r="L672" s="108"/>
      <c r="M672" s="108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>
        <v>3</v>
      </c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 s="109"/>
      <c r="BD672" s="109"/>
      <c r="BE672" s="109"/>
      <c r="BF672" s="109"/>
      <c r="BG672" s="109"/>
      <c r="BH672" s="109"/>
      <c r="BI672" s="109"/>
      <c r="BJ672" s="109"/>
      <c r="BK672" s="109"/>
      <c r="BL672" s="109"/>
      <c r="BM672" s="109"/>
      <c r="BN672" s="109"/>
      <c r="BO672" s="109"/>
      <c r="BP672" s="109"/>
      <c r="BQ672" s="109"/>
      <c r="BR672" s="109"/>
      <c r="BS672" s="109"/>
      <c r="BT672" s="109"/>
      <c r="BU672" s="109"/>
      <c r="BV672" s="109"/>
      <c r="BW672" s="109"/>
      <c r="BX672" s="109"/>
      <c r="BY672" s="109"/>
      <c r="BZ672" s="109"/>
      <c r="CA672" s="109"/>
      <c r="CB672" s="109"/>
      <c r="CC672" s="109"/>
      <c r="CD672" s="109"/>
      <c r="CE672" s="109"/>
      <c r="CF672" s="109"/>
      <c r="CG672" s="109"/>
      <c r="CH672" s="109"/>
      <c r="CI672" s="109"/>
      <c r="CJ672" s="109"/>
      <c r="CK672" s="109"/>
      <c r="CL672" s="109"/>
      <c r="CM672" s="109"/>
      <c r="CN672" s="109"/>
      <c r="CO672" s="109"/>
      <c r="CP672" s="109"/>
      <c r="CQ672" s="109"/>
      <c r="CR672" s="109"/>
      <c r="CS672" s="109"/>
      <c r="CT672" s="109"/>
      <c r="CU672" s="109"/>
      <c r="CV672" s="109"/>
      <c r="CW672" s="109"/>
      <c r="CX672" s="109"/>
      <c r="CY672" s="109"/>
      <c r="CZ672" s="109"/>
      <c r="DA672" s="109"/>
      <c r="DB672" s="109"/>
      <c r="DC672" s="109"/>
      <c r="DD672" s="109"/>
      <c r="DE672" s="109"/>
      <c r="DF672" s="109"/>
      <c r="DG672" s="109"/>
      <c r="DH672" s="109"/>
      <c r="DI672" s="109"/>
      <c r="DJ672" s="109"/>
      <c r="DK672" s="109"/>
      <c r="DL672" s="109"/>
      <c r="DM672" s="109"/>
      <c r="DN672" s="109"/>
      <c r="DO672" s="109"/>
      <c r="DP672" s="109"/>
      <c r="DQ672" s="109"/>
      <c r="DR672" s="109"/>
      <c r="DS672" s="109"/>
      <c r="DT672" s="109"/>
      <c r="DU672" s="109"/>
      <c r="DV672" s="109"/>
      <c r="DW672" s="109"/>
      <c r="DX672" s="109"/>
      <c r="DY672" s="109"/>
      <c r="DZ672" s="109"/>
      <c r="EA672" s="109"/>
      <c r="EB672" s="109"/>
      <c r="EC672" s="109"/>
      <c r="ED672" s="109"/>
      <c r="EE672" s="109"/>
      <c r="EF672" s="109"/>
      <c r="EG672" s="109"/>
      <c r="EH672" s="109"/>
      <c r="EI672" s="109"/>
      <c r="EJ672" s="109"/>
      <c r="EK672" s="109"/>
      <c r="EL672" s="109"/>
      <c r="EM672" s="109"/>
      <c r="EN672" s="109"/>
      <c r="EO672" s="109"/>
      <c r="EP672" s="109"/>
      <c r="EQ672" s="109"/>
      <c r="ER672" s="109"/>
      <c r="ES672" s="109"/>
      <c r="ET672" s="109"/>
      <c r="EU672" s="109"/>
      <c r="EV672" s="109"/>
      <c r="EW672" s="109"/>
      <c r="EX672" s="109"/>
      <c r="EY672" s="109"/>
      <c r="EZ672" s="109"/>
      <c r="FA672" s="109"/>
      <c r="FB672" s="109"/>
      <c r="FC672" s="109"/>
      <c r="FD672" s="109"/>
      <c r="FE672" s="109"/>
      <c r="FF672" s="109"/>
      <c r="FG672" s="109"/>
      <c r="FH672" s="109"/>
      <c r="FI672" s="109"/>
      <c r="FJ672" s="109"/>
      <c r="FK672" s="109"/>
      <c r="FL672" s="109"/>
      <c r="FM672" s="109"/>
      <c r="FN672" s="109"/>
      <c r="FO672" s="109"/>
      <c r="FP672" s="109"/>
      <c r="FQ672" s="109"/>
      <c r="FR672" s="109"/>
      <c r="FS672" s="109"/>
      <c r="FT672" s="109"/>
      <c r="FU672" s="109"/>
      <c r="FV672" s="109"/>
      <c r="FW672" s="109"/>
      <c r="FX672" s="109"/>
      <c r="FY672" s="109"/>
      <c r="FZ672" s="109"/>
      <c r="GA672" s="109"/>
      <c r="GB672" s="109"/>
      <c r="GC672" s="109"/>
      <c r="GD672" s="109"/>
      <c r="GE672" s="109"/>
      <c r="GF672" s="109"/>
      <c r="GG672" s="109"/>
      <c r="GH672" s="109"/>
      <c r="GI672" s="109"/>
      <c r="GJ672" s="109"/>
      <c r="GK672" s="109"/>
      <c r="GL672" s="109"/>
      <c r="GM672" s="109"/>
      <c r="GN672" s="109"/>
      <c r="GO672" s="109"/>
      <c r="GP672" s="109"/>
      <c r="GQ672" s="109"/>
      <c r="GR672" s="109"/>
      <c r="GS672" s="109"/>
      <c r="GT672" s="109"/>
      <c r="GU672" s="109"/>
      <c r="GV672" s="109"/>
      <c r="GW672" s="109"/>
      <c r="GX672" s="109"/>
      <c r="GY672" s="109"/>
      <c r="GZ672" s="109"/>
      <c r="HA672" s="109"/>
      <c r="HB672" s="109"/>
      <c r="HC672" s="109"/>
      <c r="HD672" s="109"/>
      <c r="HE672" s="109"/>
      <c r="HF672" s="109"/>
      <c r="HG672" s="109">
        <v>3</v>
      </c>
      <c r="HH672" s="109"/>
      <c r="HI672" s="109"/>
      <c r="HJ672" s="109"/>
      <c r="HK672" s="109"/>
      <c r="HL672" s="109"/>
      <c r="HM672" s="109"/>
      <c r="HN672" s="109"/>
      <c r="HO672" s="109"/>
      <c r="HP672" s="109"/>
      <c r="HQ672" s="109"/>
      <c r="HR672" s="109"/>
      <c r="HS672" s="109"/>
      <c r="HT672" s="109"/>
      <c r="HU672" s="109"/>
      <c r="HV672" s="109"/>
      <c r="HW672" s="109"/>
      <c r="HX672" s="109"/>
      <c r="HY672" s="109"/>
      <c r="HZ672" s="109"/>
      <c r="IA672" s="109"/>
      <c r="IB672" s="109"/>
      <c r="IC672" s="109"/>
      <c r="ID672" s="109"/>
      <c r="IE672" s="109"/>
      <c r="IF672" s="109"/>
      <c r="IG672" s="109"/>
      <c r="IH672" s="109"/>
      <c r="II672" s="109"/>
      <c r="IJ672" s="109"/>
      <c r="IK672" s="109"/>
      <c r="IL672" s="109"/>
      <c r="IM672" s="109"/>
      <c r="IN672" s="109"/>
      <c r="IO672" s="109"/>
      <c r="IP672" s="109"/>
      <c r="IQ672" s="109"/>
      <c r="IR672" s="109"/>
      <c r="IS672" s="109"/>
      <c r="IT672" s="109"/>
      <c r="IU672" s="109"/>
      <c r="IV672" s="109"/>
      <c r="IW672" s="109"/>
      <c r="IX672" s="109"/>
      <c r="IY672" s="109"/>
      <c r="IZ672" s="109"/>
      <c r="JA672" s="109"/>
      <c r="JB672" s="109"/>
      <c r="JC672" s="109"/>
      <c r="JD672" s="109"/>
      <c r="JE672" s="109"/>
      <c r="JF672" s="109"/>
      <c r="JG672" s="109"/>
      <c r="JH672" s="109"/>
      <c r="JI672" s="109"/>
      <c r="JJ672" s="109"/>
      <c r="JK672" s="109"/>
      <c r="JL672" s="109"/>
      <c r="JM672" s="109"/>
      <c r="JN672" s="109"/>
      <c r="JO672" s="109"/>
      <c r="JP672" s="109"/>
      <c r="JQ672" s="109"/>
      <c r="JR672" s="109"/>
      <c r="JS672" s="109"/>
      <c r="JT672" s="109"/>
      <c r="JU672" s="109"/>
      <c r="JV672" s="109"/>
      <c r="JW672" s="109"/>
      <c r="JX672" s="109"/>
      <c r="JY672" s="109"/>
      <c r="JZ672" s="109"/>
      <c r="KA672" s="109"/>
      <c r="KB672" s="109"/>
      <c r="KC672" s="109"/>
      <c r="KD672" s="109"/>
      <c r="KE672" s="109"/>
      <c r="KF672" s="109"/>
      <c r="KG672" s="109"/>
      <c r="KH672" s="109"/>
      <c r="KI672" s="109"/>
      <c r="KJ672" s="109"/>
      <c r="KK672" s="109"/>
      <c r="KL672" s="109"/>
      <c r="KM672" s="109"/>
      <c r="KN672" s="109"/>
      <c r="KO672" s="109"/>
      <c r="KP672" s="109"/>
      <c r="KQ672" s="109"/>
      <c r="KR672" s="109"/>
      <c r="KS672" s="109"/>
      <c r="KT672" s="109"/>
      <c r="KU672" s="109"/>
      <c r="KV672" s="109"/>
      <c r="KW672" s="109"/>
      <c r="KX672" s="109"/>
      <c r="KY672" s="109"/>
      <c r="KZ672" s="109"/>
      <c r="LA672" s="109"/>
      <c r="LB672" s="109"/>
      <c r="LC672" s="109"/>
      <c r="LD672" s="109"/>
      <c r="LE672" s="109"/>
      <c r="LF672" s="109"/>
      <c r="LG672" s="109"/>
      <c r="LH672" s="109"/>
      <c r="LI672" s="109"/>
      <c r="LJ672" s="109"/>
      <c r="LK672" s="109"/>
      <c r="LL672" s="109"/>
      <c r="LM672" s="109"/>
      <c r="LN672" s="109"/>
      <c r="LO672" s="109"/>
      <c r="LP672" s="109"/>
      <c r="LQ672" s="109"/>
      <c r="LR672" s="109"/>
      <c r="LS672" s="109"/>
      <c r="LT672" s="109"/>
      <c r="LU672" s="109"/>
      <c r="LV672" s="109"/>
      <c r="LW672" s="109"/>
      <c r="LX672" s="109"/>
      <c r="LY672" s="109"/>
      <c r="LZ672" s="109"/>
      <c r="MA672" s="109"/>
      <c r="MB672" s="109"/>
      <c r="MC672" s="109"/>
      <c r="MD672" s="109"/>
      <c r="ME672" s="109"/>
      <c r="MF672" s="109"/>
      <c r="MG672" s="109"/>
      <c r="MH672" s="109"/>
      <c r="MI672" s="109"/>
      <c r="MJ672" s="109"/>
      <c r="MK672" s="109"/>
      <c r="ML672" s="109"/>
      <c r="MM672" s="109"/>
      <c r="MN672" s="109"/>
      <c r="MO672" s="109"/>
      <c r="MP672" s="109"/>
      <c r="MQ672" s="109"/>
      <c r="MR672" s="109"/>
      <c r="MS672" s="109"/>
      <c r="MT672" s="109"/>
      <c r="MU672" s="109"/>
      <c r="MV672" s="109"/>
      <c r="MW672" s="109"/>
      <c r="MX672" s="109"/>
      <c r="MY672" s="109"/>
      <c r="MZ672" s="109"/>
      <c r="NA672" s="109"/>
      <c r="NB672" s="109"/>
      <c r="NC672" s="109"/>
      <c r="ND672" s="109"/>
      <c r="NE672" s="109"/>
      <c r="NF672" s="109"/>
      <c r="NG672" s="109"/>
      <c r="NH672" s="109"/>
      <c r="NI672" s="109"/>
      <c r="NJ672" s="109"/>
      <c r="NK672" s="109"/>
      <c r="NL672" s="109"/>
      <c r="NM672" s="109"/>
      <c r="NN672" s="109"/>
      <c r="NO672" s="109"/>
      <c r="NP672" s="109"/>
      <c r="NQ672" s="109"/>
      <c r="NR672" s="109"/>
      <c r="NS672" s="109"/>
      <c r="NT672" s="109"/>
      <c r="NU672" s="109"/>
      <c r="NV672" s="109"/>
      <c r="NW672" s="109"/>
      <c r="NX672" s="109"/>
      <c r="NY672" s="109"/>
      <c r="NZ672" s="109"/>
      <c r="OA672" s="109"/>
      <c r="OB672" s="109"/>
      <c r="OC672" s="109"/>
      <c r="OD672" s="109"/>
      <c r="OE672" s="109"/>
      <c r="OF672" s="109"/>
      <c r="OG672" s="109"/>
      <c r="OH672" s="109"/>
      <c r="OI672" s="109"/>
      <c r="OJ672" s="109"/>
      <c r="OK672" s="109"/>
      <c r="OL672" s="109"/>
      <c r="OM672" s="109"/>
      <c r="ON672" s="109"/>
      <c r="OO672" s="109"/>
      <c r="OP672" s="109"/>
      <c r="OQ672" s="109"/>
      <c r="OR672" s="109"/>
      <c r="OS672" s="109"/>
      <c r="OT672" s="109"/>
      <c r="OU672" s="109"/>
      <c r="OV672" s="109"/>
      <c r="OW672" s="109"/>
      <c r="OX672" s="109"/>
      <c r="OY672" s="109"/>
      <c r="OZ672" s="109"/>
      <c r="PA672" s="109"/>
      <c r="PB672" s="109"/>
      <c r="PC672" s="109"/>
      <c r="PD672" s="109"/>
      <c r="PE672" s="109"/>
      <c r="PF672" s="109"/>
      <c r="PG672" s="109"/>
      <c r="PH672" s="109"/>
      <c r="PI672" s="109"/>
      <c r="PJ672" s="109"/>
      <c r="PK672" s="109"/>
      <c r="PL672" s="109"/>
      <c r="PM672" s="109"/>
      <c r="PN672" s="109"/>
      <c r="PO672" s="109"/>
      <c r="PP672" s="109"/>
      <c r="PQ672" s="109"/>
      <c r="PR672" s="109"/>
      <c r="PS672" s="109"/>
      <c r="PT672" s="109"/>
      <c r="PU672" s="109"/>
      <c r="PV672" s="109"/>
      <c r="PW672" s="109"/>
      <c r="PX672" s="109"/>
      <c r="PY672" s="109"/>
      <c r="PZ672" s="109"/>
      <c r="QA672" s="109"/>
      <c r="QB672" s="109"/>
      <c r="QC672" s="109"/>
      <c r="QD672" s="109"/>
      <c r="QE672" s="109"/>
      <c r="QF672" s="109"/>
      <c r="QG672" s="109"/>
      <c r="QH672" s="109"/>
      <c r="QI672" s="109"/>
      <c r="QJ672" s="109"/>
      <c r="QK672" s="23">
        <f t="shared" si="10"/>
        <v>6</v>
      </c>
      <c r="QL672" s="125"/>
      <c r="QM672" s="125"/>
      <c r="QN672" s="125"/>
      <c r="QO672" s="125"/>
      <c r="QP672" s="125"/>
      <c r="QQ672" s="125"/>
      <c r="QR672" s="125"/>
    </row>
    <row r="673" spans="1:460" s="5" customFormat="1" ht="12.75" customHeight="1" x14ac:dyDescent="0.2">
      <c r="A673" s="52">
        <v>44823</v>
      </c>
      <c r="B673" s="90" t="s">
        <v>442</v>
      </c>
      <c r="C673" s="107"/>
      <c r="D673" s="107"/>
      <c r="E673" s="108"/>
      <c r="F673" s="108"/>
      <c r="G673" s="108"/>
      <c r="H673" s="108"/>
      <c r="I673" s="108"/>
      <c r="J673" s="108"/>
      <c r="K673" s="108"/>
      <c r="L673" s="108"/>
      <c r="M673" s="108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 s="109"/>
      <c r="BD673" s="109">
        <v>20</v>
      </c>
      <c r="BE673" s="109"/>
      <c r="BF673" s="109"/>
      <c r="BG673" s="109"/>
      <c r="BH673" s="109"/>
      <c r="BI673" s="109"/>
      <c r="BJ673" s="109"/>
      <c r="BK673" s="109"/>
      <c r="BL673" s="109"/>
      <c r="BM673" s="109"/>
      <c r="BN673" s="109"/>
      <c r="BO673" s="109"/>
      <c r="BP673" s="109"/>
      <c r="BQ673" s="109"/>
      <c r="BR673" s="109"/>
      <c r="BS673" s="109"/>
      <c r="BT673" s="109"/>
      <c r="BU673" s="109"/>
      <c r="BV673" s="109"/>
      <c r="BW673" s="109"/>
      <c r="BX673" s="109"/>
      <c r="BY673" s="109"/>
      <c r="BZ673" s="109"/>
      <c r="CA673" s="109"/>
      <c r="CB673" s="109"/>
      <c r="CC673" s="109"/>
      <c r="CD673" s="109"/>
      <c r="CE673" s="109"/>
      <c r="CF673" s="109"/>
      <c r="CG673" s="109"/>
      <c r="CH673" s="109"/>
      <c r="CI673" s="109"/>
      <c r="CJ673" s="109"/>
      <c r="CK673" s="109"/>
      <c r="CL673" s="109"/>
      <c r="CM673" s="109"/>
      <c r="CN673" s="109"/>
      <c r="CO673" s="109"/>
      <c r="CP673" s="109"/>
      <c r="CQ673" s="109"/>
      <c r="CR673" s="109"/>
      <c r="CS673" s="109"/>
      <c r="CT673" s="109"/>
      <c r="CU673" s="109"/>
      <c r="CV673" s="109"/>
      <c r="CW673" s="109"/>
      <c r="CX673" s="109"/>
      <c r="CY673" s="109"/>
      <c r="CZ673" s="109"/>
      <c r="DA673" s="109"/>
      <c r="DB673" s="109"/>
      <c r="DC673" s="109"/>
      <c r="DD673" s="109"/>
      <c r="DE673" s="109"/>
      <c r="DF673" s="109"/>
      <c r="DG673" s="109"/>
      <c r="DH673" s="109"/>
      <c r="DI673" s="109"/>
      <c r="DJ673" s="109"/>
      <c r="DK673" s="109"/>
      <c r="DL673" s="109"/>
      <c r="DM673" s="109"/>
      <c r="DN673" s="109"/>
      <c r="DO673" s="109"/>
      <c r="DP673" s="109"/>
      <c r="DQ673" s="109"/>
      <c r="DR673" s="109"/>
      <c r="DS673" s="109"/>
      <c r="DT673" s="109"/>
      <c r="DU673" s="109"/>
      <c r="DV673" s="109"/>
      <c r="DW673" s="109"/>
      <c r="DX673" s="109"/>
      <c r="DY673" s="109"/>
      <c r="DZ673" s="109"/>
      <c r="EA673" s="109"/>
      <c r="EB673" s="109"/>
      <c r="EC673" s="109"/>
      <c r="ED673" s="109"/>
      <c r="EE673" s="109"/>
      <c r="EF673" s="109"/>
      <c r="EG673" s="109"/>
      <c r="EH673" s="109"/>
      <c r="EI673" s="109"/>
      <c r="EJ673" s="109"/>
      <c r="EK673" s="109"/>
      <c r="EL673" s="109"/>
      <c r="EM673" s="109"/>
      <c r="EN673" s="109"/>
      <c r="EO673" s="109"/>
      <c r="EP673" s="109"/>
      <c r="EQ673" s="109"/>
      <c r="ER673" s="109"/>
      <c r="ES673" s="109"/>
      <c r="ET673" s="109"/>
      <c r="EU673" s="109"/>
      <c r="EV673" s="109"/>
      <c r="EW673" s="109"/>
      <c r="EX673" s="109"/>
      <c r="EY673" s="109"/>
      <c r="EZ673" s="109"/>
      <c r="FA673" s="109"/>
      <c r="FB673" s="109"/>
      <c r="FC673" s="109"/>
      <c r="FD673" s="109"/>
      <c r="FE673" s="109"/>
      <c r="FF673" s="109"/>
      <c r="FG673" s="109"/>
      <c r="FH673" s="109"/>
      <c r="FI673" s="109"/>
      <c r="FJ673" s="109"/>
      <c r="FK673" s="109"/>
      <c r="FL673" s="109"/>
      <c r="FM673" s="109"/>
      <c r="FN673" s="109"/>
      <c r="FO673" s="109"/>
      <c r="FP673" s="109"/>
      <c r="FQ673" s="109"/>
      <c r="FR673" s="109"/>
      <c r="FS673" s="109"/>
      <c r="FT673" s="109"/>
      <c r="FU673" s="109"/>
      <c r="FV673" s="109"/>
      <c r="FW673" s="109"/>
      <c r="FX673" s="109"/>
      <c r="FY673" s="109"/>
      <c r="FZ673" s="109"/>
      <c r="GA673" s="109"/>
      <c r="GB673" s="109"/>
      <c r="GC673" s="109"/>
      <c r="GD673" s="109"/>
      <c r="GE673" s="109"/>
      <c r="GF673" s="109"/>
      <c r="GG673" s="109"/>
      <c r="GH673" s="109"/>
      <c r="GI673" s="109"/>
      <c r="GJ673" s="109"/>
      <c r="GK673" s="109"/>
      <c r="GL673" s="109"/>
      <c r="GM673" s="109"/>
      <c r="GN673" s="109"/>
      <c r="GO673" s="109"/>
      <c r="GP673" s="109"/>
      <c r="GQ673" s="109"/>
      <c r="GR673" s="109"/>
      <c r="GS673" s="109"/>
      <c r="GT673" s="109"/>
      <c r="GU673" s="109"/>
      <c r="GV673" s="109"/>
      <c r="GW673" s="109"/>
      <c r="GX673" s="109"/>
      <c r="GY673" s="109"/>
      <c r="GZ673" s="109"/>
      <c r="HA673" s="109"/>
      <c r="HB673" s="109"/>
      <c r="HC673" s="109"/>
      <c r="HD673" s="109"/>
      <c r="HE673" s="109"/>
      <c r="HF673" s="109"/>
      <c r="HG673" s="109"/>
      <c r="HH673" s="109"/>
      <c r="HI673" s="109"/>
      <c r="HJ673" s="109"/>
      <c r="HK673" s="109"/>
      <c r="HL673" s="109"/>
      <c r="HM673" s="109"/>
      <c r="HN673" s="109"/>
      <c r="HO673" s="109"/>
      <c r="HP673" s="109"/>
      <c r="HQ673" s="109"/>
      <c r="HR673" s="109"/>
      <c r="HS673" s="109"/>
      <c r="HT673" s="109"/>
      <c r="HU673" s="109"/>
      <c r="HV673" s="109"/>
      <c r="HW673" s="109"/>
      <c r="HX673" s="109"/>
      <c r="HY673" s="109"/>
      <c r="HZ673" s="109"/>
      <c r="IA673" s="109"/>
      <c r="IB673" s="109"/>
      <c r="IC673" s="109"/>
      <c r="ID673" s="109"/>
      <c r="IE673" s="109"/>
      <c r="IF673" s="109"/>
      <c r="IG673" s="109"/>
      <c r="IH673" s="109"/>
      <c r="II673" s="109"/>
      <c r="IJ673" s="109"/>
      <c r="IK673" s="109"/>
      <c r="IL673" s="109"/>
      <c r="IM673" s="109"/>
      <c r="IN673" s="109"/>
      <c r="IO673" s="109"/>
      <c r="IP673" s="109"/>
      <c r="IQ673" s="109"/>
      <c r="IR673" s="109"/>
      <c r="IS673" s="109"/>
      <c r="IT673" s="109"/>
      <c r="IU673" s="109"/>
      <c r="IV673" s="109"/>
      <c r="IW673" s="109"/>
      <c r="IX673" s="109"/>
      <c r="IY673" s="109"/>
      <c r="IZ673" s="109"/>
      <c r="JA673" s="109"/>
      <c r="JB673" s="109"/>
      <c r="JC673" s="109"/>
      <c r="JD673" s="109"/>
      <c r="JE673" s="109"/>
      <c r="JF673" s="109"/>
      <c r="JG673" s="109"/>
      <c r="JH673" s="109"/>
      <c r="JI673" s="109"/>
      <c r="JJ673" s="109"/>
      <c r="JK673" s="109"/>
      <c r="JL673" s="109"/>
      <c r="JM673" s="109"/>
      <c r="JN673" s="109"/>
      <c r="JO673" s="109"/>
      <c r="JP673" s="109"/>
      <c r="JQ673" s="109"/>
      <c r="JR673" s="109"/>
      <c r="JS673" s="109"/>
      <c r="JT673" s="109"/>
      <c r="JU673" s="109"/>
      <c r="JV673" s="109"/>
      <c r="JW673" s="109"/>
      <c r="JX673" s="109"/>
      <c r="JY673" s="109"/>
      <c r="JZ673" s="109"/>
      <c r="KA673" s="109"/>
      <c r="KB673" s="109"/>
      <c r="KC673" s="109"/>
      <c r="KD673" s="109"/>
      <c r="KE673" s="109"/>
      <c r="KF673" s="109"/>
      <c r="KG673" s="109"/>
      <c r="KH673" s="109"/>
      <c r="KI673" s="109"/>
      <c r="KJ673" s="109"/>
      <c r="KK673" s="109"/>
      <c r="KL673" s="109"/>
      <c r="KM673" s="109"/>
      <c r="KN673" s="109"/>
      <c r="KO673" s="109"/>
      <c r="KP673" s="109"/>
      <c r="KQ673" s="109"/>
      <c r="KR673" s="109"/>
      <c r="KS673" s="109"/>
      <c r="KT673" s="109"/>
      <c r="KU673" s="109"/>
      <c r="KV673" s="109"/>
      <c r="KW673" s="109"/>
      <c r="KX673" s="109"/>
      <c r="KY673" s="109"/>
      <c r="KZ673" s="109"/>
      <c r="LA673" s="109"/>
      <c r="LB673" s="109"/>
      <c r="LC673" s="109"/>
      <c r="LD673" s="109"/>
      <c r="LE673" s="109"/>
      <c r="LF673" s="109"/>
      <c r="LG673" s="109"/>
      <c r="LH673" s="109"/>
      <c r="LI673" s="109"/>
      <c r="LJ673" s="109"/>
      <c r="LK673" s="109"/>
      <c r="LL673" s="109"/>
      <c r="LM673" s="109"/>
      <c r="LN673" s="109"/>
      <c r="LO673" s="109"/>
      <c r="LP673" s="109"/>
      <c r="LQ673" s="109"/>
      <c r="LR673" s="109"/>
      <c r="LS673" s="109"/>
      <c r="LT673" s="109"/>
      <c r="LU673" s="109"/>
      <c r="LV673" s="109"/>
      <c r="LW673" s="109"/>
      <c r="LX673" s="109"/>
      <c r="LY673" s="109"/>
      <c r="LZ673" s="109"/>
      <c r="MA673" s="109"/>
      <c r="MB673" s="109"/>
      <c r="MC673" s="109"/>
      <c r="MD673" s="109"/>
      <c r="ME673" s="109"/>
      <c r="MF673" s="109"/>
      <c r="MG673" s="109"/>
      <c r="MH673" s="109"/>
      <c r="MI673" s="109"/>
      <c r="MJ673" s="109"/>
      <c r="MK673" s="109"/>
      <c r="ML673" s="109"/>
      <c r="MM673" s="109"/>
      <c r="MN673" s="109"/>
      <c r="MO673" s="109"/>
      <c r="MP673" s="109"/>
      <c r="MQ673" s="109"/>
      <c r="MR673" s="109"/>
      <c r="MS673" s="109"/>
      <c r="MT673" s="109"/>
      <c r="MU673" s="109"/>
      <c r="MV673" s="109"/>
      <c r="MW673" s="109"/>
      <c r="MX673" s="109"/>
      <c r="MY673" s="109"/>
      <c r="MZ673" s="109"/>
      <c r="NA673" s="109"/>
      <c r="NB673" s="109"/>
      <c r="NC673" s="109"/>
      <c r="ND673" s="109"/>
      <c r="NE673" s="109"/>
      <c r="NF673" s="109"/>
      <c r="NG673" s="109"/>
      <c r="NH673" s="109"/>
      <c r="NI673" s="109"/>
      <c r="NJ673" s="109"/>
      <c r="NK673" s="109"/>
      <c r="NL673" s="109"/>
      <c r="NM673" s="109"/>
      <c r="NN673" s="109"/>
      <c r="NO673" s="109"/>
      <c r="NP673" s="109"/>
      <c r="NQ673" s="109"/>
      <c r="NR673" s="109"/>
      <c r="NS673" s="109"/>
      <c r="NT673" s="109"/>
      <c r="NU673" s="109"/>
      <c r="NV673" s="109"/>
      <c r="NW673" s="109"/>
      <c r="NX673" s="109"/>
      <c r="NY673" s="109"/>
      <c r="NZ673" s="109"/>
      <c r="OA673" s="109"/>
      <c r="OB673" s="109"/>
      <c r="OC673" s="109"/>
      <c r="OD673" s="109"/>
      <c r="OE673" s="109"/>
      <c r="OF673" s="109"/>
      <c r="OG673" s="109"/>
      <c r="OH673" s="109"/>
      <c r="OI673" s="109"/>
      <c r="OJ673" s="109"/>
      <c r="OK673" s="109"/>
      <c r="OL673" s="109"/>
      <c r="OM673" s="109"/>
      <c r="ON673" s="109"/>
      <c r="OO673" s="109"/>
      <c r="OP673" s="109"/>
      <c r="OQ673" s="109"/>
      <c r="OR673" s="109"/>
      <c r="OS673" s="109"/>
      <c r="OT673" s="109"/>
      <c r="OU673" s="109"/>
      <c r="OV673" s="109"/>
      <c r="OW673" s="109"/>
      <c r="OX673" s="109"/>
      <c r="OY673" s="109"/>
      <c r="OZ673" s="109"/>
      <c r="PA673" s="109"/>
      <c r="PB673" s="109"/>
      <c r="PC673" s="109"/>
      <c r="PD673" s="109"/>
      <c r="PE673" s="109"/>
      <c r="PF673" s="109"/>
      <c r="PG673" s="109"/>
      <c r="PH673" s="109"/>
      <c r="PI673" s="109"/>
      <c r="PJ673" s="109"/>
      <c r="PK673" s="109"/>
      <c r="PL673" s="109"/>
      <c r="PM673" s="109"/>
      <c r="PN673" s="109"/>
      <c r="PO673" s="109"/>
      <c r="PP673" s="109"/>
      <c r="PQ673" s="109"/>
      <c r="PR673" s="109"/>
      <c r="PS673" s="109"/>
      <c r="PT673" s="109"/>
      <c r="PU673" s="109"/>
      <c r="PV673" s="109"/>
      <c r="PW673" s="109"/>
      <c r="PX673" s="109"/>
      <c r="PY673" s="109"/>
      <c r="PZ673" s="109"/>
      <c r="QA673" s="109"/>
      <c r="QB673" s="109"/>
      <c r="QC673" s="109"/>
      <c r="QD673" s="109"/>
      <c r="QE673" s="109"/>
      <c r="QF673" s="109"/>
      <c r="QG673" s="109"/>
      <c r="QH673" s="109"/>
      <c r="QI673" s="109"/>
      <c r="QJ673" s="109"/>
      <c r="QK673" s="23">
        <f t="shared" si="10"/>
        <v>20</v>
      </c>
      <c r="QL673" s="125"/>
      <c r="QM673" s="125"/>
      <c r="QN673" s="125"/>
      <c r="QO673" s="125"/>
      <c r="QP673" s="125"/>
      <c r="QQ673" s="125"/>
      <c r="QR673" s="125"/>
    </row>
    <row r="674" spans="1:460" s="5" customFormat="1" ht="12.75" customHeight="1" x14ac:dyDescent="0.2">
      <c r="A674" s="52">
        <v>44824</v>
      </c>
      <c r="B674" s="162" t="s">
        <v>86</v>
      </c>
      <c r="C674" s="107"/>
      <c r="D674" s="107"/>
      <c r="E674" s="108"/>
      <c r="F674" s="108"/>
      <c r="G674" s="108"/>
      <c r="H674" s="108"/>
      <c r="I674" s="108"/>
      <c r="J674" s="108"/>
      <c r="K674" s="108"/>
      <c r="L674" s="108"/>
      <c r="M674" s="108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 s="109"/>
      <c r="BD674" s="109"/>
      <c r="BE674" s="109"/>
      <c r="BF674" s="109"/>
      <c r="BG674" s="109"/>
      <c r="BH674" s="109"/>
      <c r="BI674" s="109"/>
      <c r="BJ674" s="109"/>
      <c r="BK674" s="109"/>
      <c r="BL674" s="109"/>
      <c r="BM674" s="109"/>
      <c r="BN674" s="109"/>
      <c r="BO674" s="109"/>
      <c r="BP674" s="109"/>
      <c r="BQ674" s="109"/>
      <c r="BR674" s="109"/>
      <c r="BS674" s="109"/>
      <c r="BT674" s="109"/>
      <c r="BU674" s="109"/>
      <c r="BV674" s="109"/>
      <c r="BW674" s="109"/>
      <c r="BX674" s="109"/>
      <c r="BY674" s="109"/>
      <c r="BZ674" s="109"/>
      <c r="CA674" s="109"/>
      <c r="CB674" s="109"/>
      <c r="CC674" s="109"/>
      <c r="CD674" s="109"/>
      <c r="CE674" s="109"/>
      <c r="CF674" s="109"/>
      <c r="CG674" s="109"/>
      <c r="CH674" s="109"/>
      <c r="CI674" s="109"/>
      <c r="CJ674" s="109">
        <v>3</v>
      </c>
      <c r="CK674" s="109"/>
      <c r="CL674" s="109"/>
      <c r="CM674" s="109"/>
      <c r="CN674" s="109"/>
      <c r="CO674" s="109"/>
      <c r="CP674" s="109"/>
      <c r="CQ674" s="109"/>
      <c r="CR674" s="109"/>
      <c r="CS674" s="109"/>
      <c r="CT674" s="109"/>
      <c r="CU674" s="109"/>
      <c r="CV674" s="109">
        <v>2</v>
      </c>
      <c r="CW674" s="109"/>
      <c r="CX674" s="109"/>
      <c r="CY674" s="109"/>
      <c r="CZ674" s="109"/>
      <c r="DA674" s="109"/>
      <c r="DB674" s="109"/>
      <c r="DC674" s="109"/>
      <c r="DD674" s="109"/>
      <c r="DE674" s="109"/>
      <c r="DF674" s="109"/>
      <c r="DG674" s="109"/>
      <c r="DH674" s="109"/>
      <c r="DI674" s="109"/>
      <c r="DJ674" s="109"/>
      <c r="DK674" s="109"/>
      <c r="DL674" s="109"/>
      <c r="DM674" s="109"/>
      <c r="DN674" s="109"/>
      <c r="DO674" s="109"/>
      <c r="DP674" s="109"/>
      <c r="DQ674" s="109"/>
      <c r="DR674" s="109"/>
      <c r="DS674" s="109"/>
      <c r="DT674" s="109"/>
      <c r="DU674" s="109"/>
      <c r="DV674" s="109"/>
      <c r="DW674" s="109"/>
      <c r="DX674" s="109"/>
      <c r="DY674" s="109"/>
      <c r="DZ674" s="109"/>
      <c r="EA674" s="109"/>
      <c r="EB674" s="109"/>
      <c r="EC674" s="109"/>
      <c r="ED674" s="109"/>
      <c r="EE674" s="109"/>
      <c r="EF674" s="109"/>
      <c r="EG674" s="109"/>
      <c r="EH674" s="109"/>
      <c r="EI674" s="109"/>
      <c r="EJ674" s="109"/>
      <c r="EK674" s="109"/>
      <c r="EL674" s="109"/>
      <c r="EM674" s="109"/>
      <c r="EN674" s="109"/>
      <c r="EO674" s="109"/>
      <c r="EP674" s="109"/>
      <c r="EQ674" s="109"/>
      <c r="ER674" s="109"/>
      <c r="ES674" s="109"/>
      <c r="ET674" s="109"/>
      <c r="EU674" s="109"/>
      <c r="EV674" s="109"/>
      <c r="EW674" s="109"/>
      <c r="EX674" s="109"/>
      <c r="EY674" s="109"/>
      <c r="EZ674" s="109"/>
      <c r="FA674" s="109"/>
      <c r="FB674" s="109"/>
      <c r="FC674" s="109"/>
      <c r="FD674" s="109"/>
      <c r="FE674" s="109"/>
      <c r="FF674" s="109"/>
      <c r="FG674" s="109"/>
      <c r="FH674" s="109"/>
      <c r="FI674" s="109"/>
      <c r="FJ674" s="109"/>
      <c r="FK674" s="109"/>
      <c r="FL674" s="109"/>
      <c r="FM674" s="109"/>
      <c r="FN674" s="109"/>
      <c r="FO674" s="109"/>
      <c r="FP674" s="109"/>
      <c r="FQ674" s="109"/>
      <c r="FR674" s="109"/>
      <c r="FS674" s="109"/>
      <c r="FT674" s="109"/>
      <c r="FU674" s="109"/>
      <c r="FV674" s="109"/>
      <c r="FW674" s="109"/>
      <c r="FX674" s="109"/>
      <c r="FY674" s="109"/>
      <c r="FZ674" s="109"/>
      <c r="GA674" s="109"/>
      <c r="GB674" s="109"/>
      <c r="GC674" s="109"/>
      <c r="GD674" s="109"/>
      <c r="GE674" s="109"/>
      <c r="GF674" s="109"/>
      <c r="GG674" s="109"/>
      <c r="GH674" s="109"/>
      <c r="GI674" s="109"/>
      <c r="GJ674" s="109"/>
      <c r="GK674" s="109"/>
      <c r="GL674" s="109"/>
      <c r="GM674" s="109"/>
      <c r="GN674" s="109"/>
      <c r="GO674" s="109"/>
      <c r="GP674" s="109"/>
      <c r="GQ674" s="109"/>
      <c r="GR674" s="109"/>
      <c r="GS674" s="109"/>
      <c r="GT674" s="109"/>
      <c r="GU674" s="109"/>
      <c r="GV674" s="109"/>
      <c r="GW674" s="109"/>
      <c r="GX674" s="109"/>
      <c r="GY674" s="109"/>
      <c r="GZ674" s="109"/>
      <c r="HA674" s="109"/>
      <c r="HB674" s="109"/>
      <c r="HC674" s="109"/>
      <c r="HD674" s="109"/>
      <c r="HE674" s="109"/>
      <c r="HF674" s="109"/>
      <c r="HG674" s="109"/>
      <c r="HH674" s="109"/>
      <c r="HI674" s="109"/>
      <c r="HJ674" s="109"/>
      <c r="HK674" s="109"/>
      <c r="HL674" s="109"/>
      <c r="HM674" s="109"/>
      <c r="HN674" s="109"/>
      <c r="HO674" s="109"/>
      <c r="HP674" s="109"/>
      <c r="HQ674" s="109"/>
      <c r="HR674" s="109"/>
      <c r="HS674" s="109"/>
      <c r="HT674" s="109"/>
      <c r="HU674" s="109"/>
      <c r="HV674" s="109"/>
      <c r="HW674" s="109"/>
      <c r="HX674" s="109"/>
      <c r="HY674" s="109"/>
      <c r="HZ674" s="109"/>
      <c r="IA674" s="109"/>
      <c r="IB674" s="109"/>
      <c r="IC674" s="109"/>
      <c r="ID674" s="109"/>
      <c r="IE674" s="109"/>
      <c r="IF674" s="109"/>
      <c r="IG674" s="109"/>
      <c r="IH674" s="109"/>
      <c r="II674" s="109"/>
      <c r="IJ674" s="109"/>
      <c r="IK674" s="109"/>
      <c r="IL674" s="109"/>
      <c r="IM674" s="109"/>
      <c r="IN674" s="109"/>
      <c r="IO674" s="109"/>
      <c r="IP674" s="109"/>
      <c r="IQ674" s="109"/>
      <c r="IR674" s="109"/>
      <c r="IS674" s="109"/>
      <c r="IT674" s="109"/>
      <c r="IU674" s="109"/>
      <c r="IV674" s="109"/>
      <c r="IW674" s="109"/>
      <c r="IX674" s="109"/>
      <c r="IY674" s="109"/>
      <c r="IZ674" s="109"/>
      <c r="JA674" s="109"/>
      <c r="JB674" s="109"/>
      <c r="JC674" s="109"/>
      <c r="JD674" s="109"/>
      <c r="JE674" s="109"/>
      <c r="JF674" s="109"/>
      <c r="JG674" s="109"/>
      <c r="JH674" s="109"/>
      <c r="JI674" s="109"/>
      <c r="JJ674" s="109"/>
      <c r="JK674" s="109"/>
      <c r="JL674" s="109"/>
      <c r="JM674" s="109"/>
      <c r="JN674" s="109"/>
      <c r="JO674" s="109"/>
      <c r="JP674" s="109"/>
      <c r="JQ674" s="109"/>
      <c r="JR674" s="109"/>
      <c r="JS674" s="109"/>
      <c r="JT674" s="109"/>
      <c r="JU674" s="109"/>
      <c r="JV674" s="109"/>
      <c r="JW674" s="109"/>
      <c r="JX674" s="109"/>
      <c r="JY674" s="109"/>
      <c r="JZ674" s="109"/>
      <c r="KA674" s="109"/>
      <c r="KB674" s="109"/>
      <c r="KC674" s="109"/>
      <c r="KD674" s="109"/>
      <c r="KE674" s="109"/>
      <c r="KF674" s="109"/>
      <c r="KG674" s="109"/>
      <c r="KH674" s="109"/>
      <c r="KI674" s="109"/>
      <c r="KJ674" s="109"/>
      <c r="KK674" s="109"/>
      <c r="KL674" s="109"/>
      <c r="KM674" s="109"/>
      <c r="KN674" s="109"/>
      <c r="KO674" s="109"/>
      <c r="KP674" s="109"/>
      <c r="KQ674" s="109"/>
      <c r="KR674" s="109"/>
      <c r="KS674" s="109"/>
      <c r="KT674" s="109"/>
      <c r="KU674" s="109"/>
      <c r="KV674" s="109"/>
      <c r="KW674" s="109"/>
      <c r="KX674" s="109"/>
      <c r="KY674" s="109"/>
      <c r="KZ674" s="109"/>
      <c r="LA674" s="109"/>
      <c r="LB674" s="109"/>
      <c r="LC674" s="109"/>
      <c r="LD674" s="109"/>
      <c r="LE674" s="109"/>
      <c r="LF674" s="109"/>
      <c r="LG674" s="109"/>
      <c r="LH674" s="109"/>
      <c r="LI674" s="109"/>
      <c r="LJ674" s="109"/>
      <c r="LK674" s="109"/>
      <c r="LL674" s="109"/>
      <c r="LM674" s="109"/>
      <c r="LN674" s="109"/>
      <c r="LO674" s="109"/>
      <c r="LP674" s="109"/>
      <c r="LQ674" s="109"/>
      <c r="LR674" s="109"/>
      <c r="LS674" s="109"/>
      <c r="LT674" s="109"/>
      <c r="LU674" s="109"/>
      <c r="LV674" s="109"/>
      <c r="LW674" s="109"/>
      <c r="LX674" s="109"/>
      <c r="LY674" s="109"/>
      <c r="LZ674" s="109"/>
      <c r="MA674" s="109"/>
      <c r="MB674" s="109"/>
      <c r="MC674" s="109"/>
      <c r="MD674" s="109"/>
      <c r="ME674" s="109"/>
      <c r="MF674" s="109"/>
      <c r="MG674" s="109"/>
      <c r="MH674" s="109"/>
      <c r="MI674" s="109"/>
      <c r="MJ674" s="109"/>
      <c r="MK674" s="109"/>
      <c r="ML674" s="109"/>
      <c r="MM674" s="109"/>
      <c r="MN674" s="109"/>
      <c r="MO674" s="109"/>
      <c r="MP674" s="109"/>
      <c r="MQ674" s="109"/>
      <c r="MR674" s="109"/>
      <c r="MS674" s="109"/>
      <c r="MT674" s="109"/>
      <c r="MU674" s="109"/>
      <c r="MV674" s="109"/>
      <c r="MW674" s="109"/>
      <c r="MX674" s="109"/>
      <c r="MY674" s="109"/>
      <c r="MZ674" s="109"/>
      <c r="NA674" s="109"/>
      <c r="NB674" s="109"/>
      <c r="NC674" s="109"/>
      <c r="ND674" s="109"/>
      <c r="NE674" s="109"/>
      <c r="NF674" s="109"/>
      <c r="NG674" s="109"/>
      <c r="NH674" s="109"/>
      <c r="NI674" s="109"/>
      <c r="NJ674" s="109"/>
      <c r="NK674" s="109"/>
      <c r="NL674" s="109"/>
      <c r="NM674" s="109"/>
      <c r="NN674" s="109"/>
      <c r="NO674" s="109"/>
      <c r="NP674" s="109"/>
      <c r="NQ674" s="109"/>
      <c r="NR674" s="109"/>
      <c r="NS674" s="109"/>
      <c r="NT674" s="109"/>
      <c r="NU674" s="109"/>
      <c r="NV674" s="109"/>
      <c r="NW674" s="109"/>
      <c r="NX674" s="109"/>
      <c r="NY674" s="109"/>
      <c r="NZ674" s="109"/>
      <c r="OA674" s="109"/>
      <c r="OB674" s="109"/>
      <c r="OC674" s="109"/>
      <c r="OD674" s="109"/>
      <c r="OE674" s="109"/>
      <c r="OF674" s="109"/>
      <c r="OG674" s="109"/>
      <c r="OH674" s="109"/>
      <c r="OI674" s="109"/>
      <c r="OJ674" s="109"/>
      <c r="OK674" s="109"/>
      <c r="OL674" s="109"/>
      <c r="OM674" s="109"/>
      <c r="ON674" s="109"/>
      <c r="OO674" s="109"/>
      <c r="OP674" s="109"/>
      <c r="OQ674" s="109"/>
      <c r="OR674" s="109"/>
      <c r="OS674" s="109"/>
      <c r="OT674" s="109"/>
      <c r="OU674" s="109"/>
      <c r="OV674" s="109"/>
      <c r="OW674" s="109"/>
      <c r="OX674" s="109"/>
      <c r="OY674" s="109"/>
      <c r="OZ674" s="109"/>
      <c r="PA674" s="109"/>
      <c r="PB674" s="109"/>
      <c r="PC674" s="109"/>
      <c r="PD674" s="109"/>
      <c r="PE674" s="109"/>
      <c r="PF674" s="109"/>
      <c r="PG674" s="109"/>
      <c r="PH674" s="109"/>
      <c r="PI674" s="109"/>
      <c r="PJ674" s="109"/>
      <c r="PK674" s="109"/>
      <c r="PL674" s="109"/>
      <c r="PM674" s="109"/>
      <c r="PN674" s="109"/>
      <c r="PO674" s="109"/>
      <c r="PP674" s="109"/>
      <c r="PQ674" s="109"/>
      <c r="PR674" s="109"/>
      <c r="PS674" s="109"/>
      <c r="PT674" s="109"/>
      <c r="PU674" s="109"/>
      <c r="PV674" s="109"/>
      <c r="PW674" s="109"/>
      <c r="PX674" s="109"/>
      <c r="PY674" s="109"/>
      <c r="PZ674" s="109"/>
      <c r="QA674" s="109"/>
      <c r="QB674" s="109"/>
      <c r="QC674" s="109"/>
      <c r="QD674" s="109"/>
      <c r="QE674" s="109"/>
      <c r="QF674" s="109"/>
      <c r="QG674" s="109"/>
      <c r="QH674" s="109"/>
      <c r="QI674" s="109"/>
      <c r="QJ674" s="109"/>
      <c r="QK674" s="23">
        <f t="shared" si="10"/>
        <v>5</v>
      </c>
      <c r="QL674" s="125"/>
      <c r="QM674" s="125"/>
      <c r="QN674" s="125"/>
      <c r="QO674" s="125"/>
      <c r="QP674" s="125"/>
      <c r="QQ674" s="125"/>
      <c r="QR674" s="125"/>
    </row>
    <row r="675" spans="1:460" s="5" customFormat="1" ht="12.75" customHeight="1" x14ac:dyDescent="0.2">
      <c r="A675" s="52">
        <v>44824</v>
      </c>
      <c r="B675" s="90" t="s">
        <v>474</v>
      </c>
      <c r="C675" s="107"/>
      <c r="D675" s="107"/>
      <c r="E675" s="108"/>
      <c r="F675" s="108"/>
      <c r="G675" s="108"/>
      <c r="H675" s="108"/>
      <c r="I675" s="108"/>
      <c r="J675" s="108"/>
      <c r="K675" s="108"/>
      <c r="L675" s="108"/>
      <c r="M675" s="108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>
        <v>20</v>
      </c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 s="109"/>
      <c r="BD675" s="109"/>
      <c r="BE675" s="109"/>
      <c r="BF675" s="109"/>
      <c r="BG675" s="109"/>
      <c r="BH675" s="109"/>
      <c r="BI675" s="109"/>
      <c r="BJ675" s="109"/>
      <c r="BK675" s="109"/>
      <c r="BL675" s="109"/>
      <c r="BM675" s="109"/>
      <c r="BN675" s="109"/>
      <c r="BO675" s="109"/>
      <c r="BP675" s="109"/>
      <c r="BQ675" s="109"/>
      <c r="BR675" s="109"/>
      <c r="BS675" s="109"/>
      <c r="BT675" s="109"/>
      <c r="BU675" s="109"/>
      <c r="BV675" s="109"/>
      <c r="BW675" s="109"/>
      <c r="BX675" s="109"/>
      <c r="BY675" s="109"/>
      <c r="BZ675" s="109"/>
      <c r="CA675" s="109"/>
      <c r="CB675" s="109"/>
      <c r="CC675" s="109"/>
      <c r="CD675" s="109"/>
      <c r="CE675" s="109"/>
      <c r="CF675" s="109"/>
      <c r="CG675" s="109"/>
      <c r="CH675" s="109"/>
      <c r="CI675" s="109"/>
      <c r="CJ675" s="109"/>
      <c r="CK675" s="109"/>
      <c r="CL675" s="109"/>
      <c r="CM675" s="109"/>
      <c r="CN675" s="109"/>
      <c r="CO675" s="109"/>
      <c r="CP675" s="109"/>
      <c r="CQ675" s="109"/>
      <c r="CR675" s="109"/>
      <c r="CS675" s="109"/>
      <c r="CT675" s="109"/>
      <c r="CU675" s="109"/>
      <c r="CV675" s="109"/>
      <c r="CW675" s="109"/>
      <c r="CX675" s="109"/>
      <c r="CY675" s="109"/>
      <c r="CZ675" s="109"/>
      <c r="DA675" s="109"/>
      <c r="DB675" s="109"/>
      <c r="DC675" s="109"/>
      <c r="DD675" s="109"/>
      <c r="DE675" s="109"/>
      <c r="DF675" s="109"/>
      <c r="DG675" s="109"/>
      <c r="DH675" s="109"/>
      <c r="DI675" s="109"/>
      <c r="DJ675" s="109"/>
      <c r="DK675" s="109"/>
      <c r="DL675" s="109"/>
      <c r="DM675" s="109"/>
      <c r="DN675" s="109"/>
      <c r="DO675" s="109"/>
      <c r="DP675" s="109"/>
      <c r="DQ675" s="109"/>
      <c r="DR675" s="109"/>
      <c r="DS675" s="109"/>
      <c r="DT675" s="109"/>
      <c r="DU675" s="109"/>
      <c r="DV675" s="109"/>
      <c r="DW675" s="109"/>
      <c r="DX675" s="109"/>
      <c r="DY675" s="109"/>
      <c r="DZ675" s="109"/>
      <c r="EA675" s="109"/>
      <c r="EB675" s="109"/>
      <c r="EC675" s="109"/>
      <c r="ED675" s="109"/>
      <c r="EE675" s="109"/>
      <c r="EF675" s="109"/>
      <c r="EG675" s="109"/>
      <c r="EH675" s="109"/>
      <c r="EI675" s="109"/>
      <c r="EJ675" s="109"/>
      <c r="EK675" s="109"/>
      <c r="EL675" s="109"/>
      <c r="EM675" s="109"/>
      <c r="EN675" s="109"/>
      <c r="EO675" s="109"/>
      <c r="EP675" s="109"/>
      <c r="EQ675" s="109"/>
      <c r="ER675" s="109"/>
      <c r="ES675" s="109"/>
      <c r="ET675" s="109"/>
      <c r="EU675" s="109"/>
      <c r="EV675" s="109"/>
      <c r="EW675" s="109"/>
      <c r="EX675" s="109"/>
      <c r="EY675" s="109"/>
      <c r="EZ675" s="109"/>
      <c r="FA675" s="109"/>
      <c r="FB675" s="109"/>
      <c r="FC675" s="109"/>
      <c r="FD675" s="109"/>
      <c r="FE675" s="109"/>
      <c r="FF675" s="109"/>
      <c r="FG675" s="109"/>
      <c r="FH675" s="109"/>
      <c r="FI675" s="109"/>
      <c r="FJ675" s="109"/>
      <c r="FK675" s="109"/>
      <c r="FL675" s="109"/>
      <c r="FM675" s="109"/>
      <c r="FN675" s="109"/>
      <c r="FO675" s="109"/>
      <c r="FP675" s="109"/>
      <c r="FQ675" s="109"/>
      <c r="FR675" s="109"/>
      <c r="FS675" s="109"/>
      <c r="FT675" s="109"/>
      <c r="FU675" s="109"/>
      <c r="FV675" s="109"/>
      <c r="FW675" s="109"/>
      <c r="FX675" s="109"/>
      <c r="FY675" s="109"/>
      <c r="FZ675" s="109"/>
      <c r="GA675" s="109"/>
      <c r="GB675" s="109"/>
      <c r="GC675" s="109"/>
      <c r="GD675" s="109"/>
      <c r="GE675" s="109"/>
      <c r="GF675" s="109"/>
      <c r="GG675" s="109"/>
      <c r="GH675" s="109"/>
      <c r="GI675" s="109"/>
      <c r="GJ675" s="109"/>
      <c r="GK675" s="109"/>
      <c r="GL675" s="109"/>
      <c r="GM675" s="109"/>
      <c r="GN675" s="109"/>
      <c r="GO675" s="109"/>
      <c r="GP675" s="109"/>
      <c r="GQ675" s="109"/>
      <c r="GR675" s="109"/>
      <c r="GS675" s="109"/>
      <c r="GT675" s="109"/>
      <c r="GU675" s="109"/>
      <c r="GV675" s="109"/>
      <c r="GW675" s="109"/>
      <c r="GX675" s="109"/>
      <c r="GY675" s="109"/>
      <c r="GZ675" s="109"/>
      <c r="HA675" s="109"/>
      <c r="HB675" s="109"/>
      <c r="HC675" s="109"/>
      <c r="HD675" s="109"/>
      <c r="HE675" s="109"/>
      <c r="HF675" s="109"/>
      <c r="HG675" s="109"/>
      <c r="HH675" s="109"/>
      <c r="HI675" s="109"/>
      <c r="HJ675" s="109"/>
      <c r="HK675" s="109"/>
      <c r="HL675" s="109"/>
      <c r="HM675" s="109"/>
      <c r="HN675" s="109"/>
      <c r="HO675" s="109"/>
      <c r="HP675" s="109"/>
      <c r="HQ675" s="109"/>
      <c r="HR675" s="109"/>
      <c r="HS675" s="109"/>
      <c r="HT675" s="109"/>
      <c r="HU675" s="109"/>
      <c r="HV675" s="109"/>
      <c r="HW675" s="109"/>
      <c r="HX675" s="109"/>
      <c r="HY675" s="109"/>
      <c r="HZ675" s="109"/>
      <c r="IA675" s="109"/>
      <c r="IB675" s="109"/>
      <c r="IC675" s="109"/>
      <c r="ID675" s="109"/>
      <c r="IE675" s="109"/>
      <c r="IF675" s="109"/>
      <c r="IG675" s="109"/>
      <c r="IH675" s="109"/>
      <c r="II675" s="109"/>
      <c r="IJ675" s="109"/>
      <c r="IK675" s="109"/>
      <c r="IL675" s="109"/>
      <c r="IM675" s="109"/>
      <c r="IN675" s="109"/>
      <c r="IO675" s="109"/>
      <c r="IP675" s="109"/>
      <c r="IQ675" s="109"/>
      <c r="IR675" s="109"/>
      <c r="IS675" s="109"/>
      <c r="IT675" s="109"/>
      <c r="IU675" s="109"/>
      <c r="IV675" s="109"/>
      <c r="IW675" s="109"/>
      <c r="IX675" s="109"/>
      <c r="IY675" s="109"/>
      <c r="IZ675" s="109"/>
      <c r="JA675" s="109"/>
      <c r="JB675" s="109"/>
      <c r="JC675" s="109"/>
      <c r="JD675" s="109"/>
      <c r="JE675" s="109"/>
      <c r="JF675" s="109"/>
      <c r="JG675" s="109"/>
      <c r="JH675" s="109"/>
      <c r="JI675" s="109"/>
      <c r="JJ675" s="109"/>
      <c r="JK675" s="109"/>
      <c r="JL675" s="109"/>
      <c r="JM675" s="109"/>
      <c r="JN675" s="109"/>
      <c r="JO675" s="109"/>
      <c r="JP675" s="109"/>
      <c r="JQ675" s="109"/>
      <c r="JR675" s="109"/>
      <c r="JS675" s="109"/>
      <c r="JT675" s="109"/>
      <c r="JU675" s="109"/>
      <c r="JV675" s="109"/>
      <c r="JW675" s="109"/>
      <c r="JX675" s="109"/>
      <c r="JY675" s="109"/>
      <c r="JZ675" s="109"/>
      <c r="KA675" s="109"/>
      <c r="KB675" s="109"/>
      <c r="KC675" s="109"/>
      <c r="KD675" s="109"/>
      <c r="KE675" s="109"/>
      <c r="KF675" s="109"/>
      <c r="KG675" s="109"/>
      <c r="KH675" s="109"/>
      <c r="KI675" s="109"/>
      <c r="KJ675" s="109"/>
      <c r="KK675" s="109"/>
      <c r="KL675" s="109"/>
      <c r="KM675" s="109"/>
      <c r="KN675" s="109"/>
      <c r="KO675" s="109"/>
      <c r="KP675" s="109"/>
      <c r="KQ675" s="109"/>
      <c r="KR675" s="109"/>
      <c r="KS675" s="109"/>
      <c r="KT675" s="109"/>
      <c r="KU675" s="109"/>
      <c r="KV675" s="109"/>
      <c r="KW675" s="109"/>
      <c r="KX675" s="109"/>
      <c r="KY675" s="109"/>
      <c r="KZ675" s="109"/>
      <c r="LA675" s="109"/>
      <c r="LB675" s="109"/>
      <c r="LC675" s="109"/>
      <c r="LD675" s="109"/>
      <c r="LE675" s="109"/>
      <c r="LF675" s="109"/>
      <c r="LG675" s="109"/>
      <c r="LH675" s="109"/>
      <c r="LI675" s="109"/>
      <c r="LJ675" s="109"/>
      <c r="LK675" s="109"/>
      <c r="LL675" s="109"/>
      <c r="LM675" s="109"/>
      <c r="LN675" s="109"/>
      <c r="LO675" s="109"/>
      <c r="LP675" s="109"/>
      <c r="LQ675" s="109"/>
      <c r="LR675" s="109"/>
      <c r="LS675" s="109"/>
      <c r="LT675" s="109"/>
      <c r="LU675" s="109"/>
      <c r="LV675" s="109"/>
      <c r="LW675" s="109"/>
      <c r="LX675" s="109"/>
      <c r="LY675" s="109"/>
      <c r="LZ675" s="109"/>
      <c r="MA675" s="109"/>
      <c r="MB675" s="109"/>
      <c r="MC675" s="109"/>
      <c r="MD675" s="109"/>
      <c r="ME675" s="109"/>
      <c r="MF675" s="109"/>
      <c r="MG675" s="109"/>
      <c r="MH675" s="109"/>
      <c r="MI675" s="109"/>
      <c r="MJ675" s="109"/>
      <c r="MK675" s="109"/>
      <c r="ML675" s="109"/>
      <c r="MM675" s="109"/>
      <c r="MN675" s="109"/>
      <c r="MO675" s="109"/>
      <c r="MP675" s="109"/>
      <c r="MQ675" s="109"/>
      <c r="MR675" s="109"/>
      <c r="MS675" s="109"/>
      <c r="MT675" s="109"/>
      <c r="MU675" s="109"/>
      <c r="MV675" s="109"/>
      <c r="MW675" s="109"/>
      <c r="MX675" s="109"/>
      <c r="MY675" s="109"/>
      <c r="MZ675" s="109"/>
      <c r="NA675" s="109"/>
      <c r="NB675" s="109"/>
      <c r="NC675" s="109"/>
      <c r="ND675" s="109"/>
      <c r="NE675" s="109"/>
      <c r="NF675" s="109"/>
      <c r="NG675" s="109"/>
      <c r="NH675" s="109"/>
      <c r="NI675" s="109"/>
      <c r="NJ675" s="109"/>
      <c r="NK675" s="109"/>
      <c r="NL675" s="109"/>
      <c r="NM675" s="109"/>
      <c r="NN675" s="109"/>
      <c r="NO675" s="109"/>
      <c r="NP675" s="109"/>
      <c r="NQ675" s="109"/>
      <c r="NR675" s="109"/>
      <c r="NS675" s="109"/>
      <c r="NT675" s="109"/>
      <c r="NU675" s="109"/>
      <c r="NV675" s="109"/>
      <c r="NW675" s="109"/>
      <c r="NX675" s="109"/>
      <c r="NY675" s="109"/>
      <c r="NZ675" s="109"/>
      <c r="OA675" s="109"/>
      <c r="OB675" s="109"/>
      <c r="OC675" s="109"/>
      <c r="OD675" s="109"/>
      <c r="OE675" s="109"/>
      <c r="OF675" s="109"/>
      <c r="OG675" s="109"/>
      <c r="OH675" s="109"/>
      <c r="OI675" s="109"/>
      <c r="OJ675" s="109"/>
      <c r="OK675" s="109"/>
      <c r="OL675" s="109"/>
      <c r="OM675" s="109"/>
      <c r="ON675" s="109"/>
      <c r="OO675" s="109"/>
      <c r="OP675" s="109"/>
      <c r="OQ675" s="109"/>
      <c r="OR675" s="109"/>
      <c r="OS675" s="109"/>
      <c r="OT675" s="109"/>
      <c r="OU675" s="109"/>
      <c r="OV675" s="109"/>
      <c r="OW675" s="109"/>
      <c r="OX675" s="109"/>
      <c r="OY675" s="109"/>
      <c r="OZ675" s="109"/>
      <c r="PA675" s="109"/>
      <c r="PB675" s="109"/>
      <c r="PC675" s="109"/>
      <c r="PD675" s="109"/>
      <c r="PE675" s="109"/>
      <c r="PF675" s="109"/>
      <c r="PG675" s="109"/>
      <c r="PH675" s="109"/>
      <c r="PI675" s="109"/>
      <c r="PJ675" s="109"/>
      <c r="PK675" s="109"/>
      <c r="PL675" s="109"/>
      <c r="PM675" s="109"/>
      <c r="PN675" s="109"/>
      <c r="PO675" s="109"/>
      <c r="PP675" s="109"/>
      <c r="PQ675" s="109"/>
      <c r="PR675" s="109"/>
      <c r="PS675" s="109"/>
      <c r="PT675" s="109"/>
      <c r="PU675" s="109"/>
      <c r="PV675" s="109"/>
      <c r="PW675" s="109"/>
      <c r="PX675" s="109"/>
      <c r="PY675" s="109"/>
      <c r="PZ675" s="109"/>
      <c r="QA675" s="109"/>
      <c r="QB675" s="109"/>
      <c r="QC675" s="109"/>
      <c r="QD675" s="109"/>
      <c r="QE675" s="109"/>
      <c r="QF675" s="109"/>
      <c r="QG675" s="109"/>
      <c r="QH675" s="109"/>
      <c r="QI675" s="109"/>
      <c r="QJ675" s="109"/>
      <c r="QK675" s="23">
        <f t="shared" si="10"/>
        <v>20</v>
      </c>
      <c r="QL675" s="125"/>
      <c r="QM675" s="125"/>
      <c r="QN675" s="125"/>
      <c r="QO675" s="125"/>
      <c r="QP675" s="125"/>
      <c r="QQ675" s="125"/>
      <c r="QR675" s="125"/>
    </row>
    <row r="676" spans="1:460" s="5" customFormat="1" ht="12.75" customHeight="1" x14ac:dyDescent="0.2">
      <c r="A676" s="52">
        <v>44824</v>
      </c>
      <c r="B676" s="90" t="s">
        <v>580</v>
      </c>
      <c r="C676" s="107"/>
      <c r="D676" s="107"/>
      <c r="E676" s="108"/>
      <c r="F676" s="108"/>
      <c r="G676" s="108"/>
      <c r="H676" s="108"/>
      <c r="I676" s="108"/>
      <c r="J676" s="108"/>
      <c r="K676" s="108"/>
      <c r="L676" s="108"/>
      <c r="M676" s="108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 s="109"/>
      <c r="BD676" s="109"/>
      <c r="BE676" s="109"/>
      <c r="BF676" s="109"/>
      <c r="BG676" s="109"/>
      <c r="BH676" s="109"/>
      <c r="BI676" s="109"/>
      <c r="BJ676" s="109"/>
      <c r="BK676" s="109"/>
      <c r="BL676" s="109"/>
      <c r="BM676" s="109"/>
      <c r="BN676" s="109"/>
      <c r="BO676" s="109"/>
      <c r="BP676" s="109"/>
      <c r="BQ676" s="109"/>
      <c r="BR676" s="109"/>
      <c r="BS676" s="109"/>
      <c r="BT676" s="109"/>
      <c r="BU676" s="109"/>
      <c r="BV676" s="109"/>
      <c r="BW676" s="109"/>
      <c r="BX676" s="109"/>
      <c r="BY676" s="109"/>
      <c r="BZ676" s="109"/>
      <c r="CA676" s="109"/>
      <c r="CB676" s="109"/>
      <c r="CC676" s="109"/>
      <c r="CD676" s="109"/>
      <c r="CE676" s="109"/>
      <c r="CF676" s="109"/>
      <c r="CG676" s="109"/>
      <c r="CH676" s="109"/>
      <c r="CI676" s="109"/>
      <c r="CJ676" s="109"/>
      <c r="CK676" s="109"/>
      <c r="CL676" s="109"/>
      <c r="CM676" s="109"/>
      <c r="CN676" s="109"/>
      <c r="CO676" s="109"/>
      <c r="CP676" s="109"/>
      <c r="CQ676" s="109"/>
      <c r="CR676" s="109"/>
      <c r="CS676" s="109"/>
      <c r="CT676" s="109"/>
      <c r="CU676" s="109"/>
      <c r="CV676" s="109"/>
      <c r="CW676" s="109"/>
      <c r="CX676" s="109"/>
      <c r="CY676" s="109"/>
      <c r="CZ676" s="109"/>
      <c r="DA676" s="109"/>
      <c r="DB676" s="109"/>
      <c r="DC676" s="109"/>
      <c r="DD676" s="109"/>
      <c r="DE676" s="109"/>
      <c r="DF676" s="109"/>
      <c r="DG676" s="109"/>
      <c r="DH676" s="109"/>
      <c r="DI676" s="109"/>
      <c r="DJ676" s="109"/>
      <c r="DK676" s="109"/>
      <c r="DL676" s="109"/>
      <c r="DM676" s="109"/>
      <c r="DN676" s="109"/>
      <c r="DO676" s="109"/>
      <c r="DP676" s="109"/>
      <c r="DQ676" s="109"/>
      <c r="DR676" s="109"/>
      <c r="DS676" s="109"/>
      <c r="DT676" s="109"/>
      <c r="DU676" s="109"/>
      <c r="DV676" s="109"/>
      <c r="DW676" s="109"/>
      <c r="DX676" s="109"/>
      <c r="DY676" s="109"/>
      <c r="DZ676" s="109"/>
      <c r="EA676" s="109"/>
      <c r="EB676" s="109"/>
      <c r="EC676" s="109"/>
      <c r="ED676" s="109"/>
      <c r="EE676" s="109"/>
      <c r="EF676" s="109"/>
      <c r="EG676" s="109"/>
      <c r="EH676" s="109"/>
      <c r="EI676" s="109"/>
      <c r="EJ676" s="109"/>
      <c r="EK676" s="109"/>
      <c r="EL676" s="109"/>
      <c r="EM676" s="109"/>
      <c r="EN676" s="109"/>
      <c r="EO676" s="109"/>
      <c r="EP676" s="109"/>
      <c r="EQ676" s="109"/>
      <c r="ER676" s="109"/>
      <c r="ES676" s="109"/>
      <c r="ET676" s="109"/>
      <c r="EU676" s="109"/>
      <c r="EV676" s="109"/>
      <c r="EW676" s="109"/>
      <c r="EX676" s="109"/>
      <c r="EY676" s="109"/>
      <c r="EZ676" s="109"/>
      <c r="FA676" s="109"/>
      <c r="FB676" s="109"/>
      <c r="FC676" s="109"/>
      <c r="FD676" s="109"/>
      <c r="FE676" s="109"/>
      <c r="FF676" s="109"/>
      <c r="FG676" s="109"/>
      <c r="FH676" s="109"/>
      <c r="FI676" s="109"/>
      <c r="FJ676" s="109"/>
      <c r="FK676" s="109"/>
      <c r="FL676" s="109"/>
      <c r="FM676" s="109"/>
      <c r="FN676" s="109"/>
      <c r="FO676" s="109"/>
      <c r="FP676" s="109"/>
      <c r="FQ676" s="109"/>
      <c r="FR676" s="109"/>
      <c r="FS676" s="109"/>
      <c r="FT676" s="109"/>
      <c r="FU676" s="109"/>
      <c r="FV676" s="109"/>
      <c r="FW676" s="109"/>
      <c r="FX676" s="109"/>
      <c r="FY676" s="109"/>
      <c r="FZ676" s="109"/>
      <c r="GA676" s="109"/>
      <c r="GB676" s="109"/>
      <c r="GC676" s="109"/>
      <c r="GD676" s="109"/>
      <c r="GE676" s="109"/>
      <c r="GF676" s="109"/>
      <c r="GG676" s="109">
        <v>10</v>
      </c>
      <c r="GH676" s="109"/>
      <c r="GI676" s="109"/>
      <c r="GJ676" s="109"/>
      <c r="GK676" s="109"/>
      <c r="GL676" s="109"/>
      <c r="GM676" s="109"/>
      <c r="GN676" s="109"/>
      <c r="GO676" s="109"/>
      <c r="GP676" s="109"/>
      <c r="GQ676" s="109"/>
      <c r="GR676" s="109"/>
      <c r="GS676" s="109"/>
      <c r="GT676" s="109"/>
      <c r="GU676" s="109"/>
      <c r="GV676" s="109"/>
      <c r="GW676" s="109"/>
      <c r="GX676" s="109"/>
      <c r="GY676" s="109"/>
      <c r="GZ676" s="109"/>
      <c r="HA676" s="109"/>
      <c r="HB676" s="109"/>
      <c r="HC676" s="109"/>
      <c r="HD676" s="109"/>
      <c r="HE676" s="109"/>
      <c r="HF676" s="109"/>
      <c r="HG676" s="109"/>
      <c r="HH676" s="109"/>
      <c r="HI676" s="109"/>
      <c r="HJ676" s="109"/>
      <c r="HK676" s="109"/>
      <c r="HL676" s="109"/>
      <c r="HM676" s="109"/>
      <c r="HN676" s="109"/>
      <c r="HO676" s="109"/>
      <c r="HP676" s="109"/>
      <c r="HQ676" s="109"/>
      <c r="HR676" s="109"/>
      <c r="HS676" s="109"/>
      <c r="HT676" s="109"/>
      <c r="HU676" s="109"/>
      <c r="HV676" s="109"/>
      <c r="HW676" s="109"/>
      <c r="HX676" s="109"/>
      <c r="HY676" s="109"/>
      <c r="HZ676" s="109"/>
      <c r="IA676" s="109"/>
      <c r="IB676" s="109"/>
      <c r="IC676" s="109"/>
      <c r="ID676" s="109"/>
      <c r="IE676" s="109"/>
      <c r="IF676" s="109"/>
      <c r="IG676" s="109"/>
      <c r="IH676" s="109"/>
      <c r="II676" s="109"/>
      <c r="IJ676" s="109"/>
      <c r="IK676" s="109"/>
      <c r="IL676" s="109"/>
      <c r="IM676" s="109"/>
      <c r="IN676" s="109"/>
      <c r="IO676" s="109"/>
      <c r="IP676" s="109"/>
      <c r="IQ676" s="109"/>
      <c r="IR676" s="109"/>
      <c r="IS676" s="109"/>
      <c r="IT676" s="109"/>
      <c r="IU676" s="109"/>
      <c r="IV676" s="109"/>
      <c r="IW676" s="109"/>
      <c r="IX676" s="109"/>
      <c r="IY676" s="109"/>
      <c r="IZ676" s="109"/>
      <c r="JA676" s="109"/>
      <c r="JB676" s="109"/>
      <c r="JC676" s="109"/>
      <c r="JD676" s="109"/>
      <c r="JE676" s="109"/>
      <c r="JF676" s="109"/>
      <c r="JG676" s="109"/>
      <c r="JH676" s="109"/>
      <c r="JI676" s="109"/>
      <c r="JJ676" s="109"/>
      <c r="JK676" s="109"/>
      <c r="JL676" s="109"/>
      <c r="JM676" s="109"/>
      <c r="JN676" s="109"/>
      <c r="JO676" s="109"/>
      <c r="JP676" s="109"/>
      <c r="JQ676" s="109"/>
      <c r="JR676" s="109"/>
      <c r="JS676" s="109"/>
      <c r="JT676" s="109"/>
      <c r="JU676" s="109"/>
      <c r="JV676" s="109"/>
      <c r="JW676" s="109"/>
      <c r="JX676" s="109"/>
      <c r="JY676" s="109"/>
      <c r="JZ676" s="109"/>
      <c r="KA676" s="109"/>
      <c r="KB676" s="109"/>
      <c r="KC676" s="109"/>
      <c r="KD676" s="109"/>
      <c r="KE676" s="109"/>
      <c r="KF676" s="109"/>
      <c r="KG676" s="109"/>
      <c r="KH676" s="109"/>
      <c r="KI676" s="109"/>
      <c r="KJ676" s="109"/>
      <c r="KK676" s="109"/>
      <c r="KL676" s="109"/>
      <c r="KM676" s="109"/>
      <c r="KN676" s="109"/>
      <c r="KO676" s="109"/>
      <c r="KP676" s="109"/>
      <c r="KQ676" s="109"/>
      <c r="KR676" s="109"/>
      <c r="KS676" s="109"/>
      <c r="KT676" s="109"/>
      <c r="KU676" s="109"/>
      <c r="KV676" s="109"/>
      <c r="KW676" s="109"/>
      <c r="KX676" s="109"/>
      <c r="KY676" s="109"/>
      <c r="KZ676" s="109"/>
      <c r="LA676" s="109"/>
      <c r="LB676" s="109"/>
      <c r="LC676" s="109"/>
      <c r="LD676" s="109"/>
      <c r="LE676" s="109"/>
      <c r="LF676" s="109"/>
      <c r="LG676" s="109"/>
      <c r="LH676" s="109"/>
      <c r="LI676" s="109"/>
      <c r="LJ676" s="109"/>
      <c r="LK676" s="109"/>
      <c r="LL676" s="109"/>
      <c r="LM676" s="109"/>
      <c r="LN676" s="109"/>
      <c r="LO676" s="109"/>
      <c r="LP676" s="109"/>
      <c r="LQ676" s="109"/>
      <c r="LR676" s="109"/>
      <c r="LS676" s="109"/>
      <c r="LT676" s="109"/>
      <c r="LU676" s="109"/>
      <c r="LV676" s="109"/>
      <c r="LW676" s="109"/>
      <c r="LX676" s="109"/>
      <c r="LY676" s="109"/>
      <c r="LZ676" s="109"/>
      <c r="MA676" s="109"/>
      <c r="MB676" s="109"/>
      <c r="MC676" s="109"/>
      <c r="MD676" s="109"/>
      <c r="ME676" s="109"/>
      <c r="MF676" s="109"/>
      <c r="MG676" s="109"/>
      <c r="MH676" s="109"/>
      <c r="MI676" s="109"/>
      <c r="MJ676" s="109"/>
      <c r="MK676" s="109"/>
      <c r="ML676" s="109"/>
      <c r="MM676" s="109"/>
      <c r="MN676" s="109"/>
      <c r="MO676" s="109"/>
      <c r="MP676" s="109"/>
      <c r="MQ676" s="109"/>
      <c r="MR676" s="109"/>
      <c r="MS676" s="109"/>
      <c r="MT676" s="109"/>
      <c r="MU676" s="109"/>
      <c r="MV676" s="109"/>
      <c r="MW676" s="109"/>
      <c r="MX676" s="109"/>
      <c r="MY676" s="109"/>
      <c r="MZ676" s="109"/>
      <c r="NA676" s="109"/>
      <c r="NB676" s="109"/>
      <c r="NC676" s="109"/>
      <c r="ND676" s="109"/>
      <c r="NE676" s="109"/>
      <c r="NF676" s="109"/>
      <c r="NG676" s="109"/>
      <c r="NH676" s="109"/>
      <c r="NI676" s="109"/>
      <c r="NJ676" s="109"/>
      <c r="NK676" s="109"/>
      <c r="NL676" s="109"/>
      <c r="NM676" s="109"/>
      <c r="NN676" s="109"/>
      <c r="NO676" s="109"/>
      <c r="NP676" s="109"/>
      <c r="NQ676" s="109"/>
      <c r="NR676" s="109"/>
      <c r="NS676" s="109"/>
      <c r="NT676" s="109"/>
      <c r="NU676" s="109"/>
      <c r="NV676" s="109"/>
      <c r="NW676" s="109"/>
      <c r="NX676" s="109"/>
      <c r="NY676" s="109"/>
      <c r="NZ676" s="109"/>
      <c r="OA676" s="109"/>
      <c r="OB676" s="109"/>
      <c r="OC676" s="109"/>
      <c r="OD676" s="109"/>
      <c r="OE676" s="109"/>
      <c r="OF676" s="109"/>
      <c r="OG676" s="109"/>
      <c r="OH676" s="109"/>
      <c r="OI676" s="109"/>
      <c r="OJ676" s="109"/>
      <c r="OK676" s="109"/>
      <c r="OL676" s="109"/>
      <c r="OM676" s="109"/>
      <c r="ON676" s="109"/>
      <c r="OO676" s="109"/>
      <c r="OP676" s="109"/>
      <c r="OQ676" s="109"/>
      <c r="OR676" s="109"/>
      <c r="OS676" s="109"/>
      <c r="OT676" s="109"/>
      <c r="OU676" s="109"/>
      <c r="OV676" s="109"/>
      <c r="OW676" s="109"/>
      <c r="OX676" s="109"/>
      <c r="OY676" s="109"/>
      <c r="OZ676" s="109"/>
      <c r="PA676" s="109"/>
      <c r="PB676" s="109"/>
      <c r="PC676" s="109"/>
      <c r="PD676" s="109"/>
      <c r="PE676" s="109"/>
      <c r="PF676" s="109"/>
      <c r="PG676" s="109"/>
      <c r="PH676" s="109"/>
      <c r="PI676" s="109"/>
      <c r="PJ676" s="109"/>
      <c r="PK676" s="109"/>
      <c r="PL676" s="109"/>
      <c r="PM676" s="109"/>
      <c r="PN676" s="109"/>
      <c r="PO676" s="109"/>
      <c r="PP676" s="109"/>
      <c r="PQ676" s="109"/>
      <c r="PR676" s="109"/>
      <c r="PS676" s="109"/>
      <c r="PT676" s="109"/>
      <c r="PU676" s="109"/>
      <c r="PV676" s="109"/>
      <c r="PW676" s="109"/>
      <c r="PX676" s="109"/>
      <c r="PY676" s="109"/>
      <c r="PZ676" s="109"/>
      <c r="QA676" s="109"/>
      <c r="QB676" s="109"/>
      <c r="QC676" s="109"/>
      <c r="QD676" s="109"/>
      <c r="QE676" s="109"/>
      <c r="QF676" s="109"/>
      <c r="QG676" s="109"/>
      <c r="QH676" s="109"/>
      <c r="QI676" s="109"/>
      <c r="QJ676" s="109"/>
      <c r="QK676" s="23">
        <f t="shared" si="10"/>
        <v>10</v>
      </c>
      <c r="QL676" s="125"/>
      <c r="QM676" s="125"/>
      <c r="QN676" s="125"/>
      <c r="QO676" s="125"/>
      <c r="QP676" s="125"/>
      <c r="QQ676" s="125"/>
      <c r="QR676" s="125"/>
    </row>
    <row r="677" spans="1:460" s="5" customFormat="1" ht="12.75" customHeight="1" x14ac:dyDescent="0.2">
      <c r="A677" s="52">
        <v>44825</v>
      </c>
      <c r="B677" s="98" t="s">
        <v>284</v>
      </c>
      <c r="C677" s="107"/>
      <c r="D677" s="107"/>
      <c r="E677" s="108"/>
      <c r="F677" s="108"/>
      <c r="G677" s="108"/>
      <c r="H677" s="108"/>
      <c r="I677" s="108"/>
      <c r="J677" s="108"/>
      <c r="K677" s="108"/>
      <c r="L677" s="108"/>
      <c r="M677" s="108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 s="109"/>
      <c r="BD677" s="109"/>
      <c r="BE677" s="109"/>
      <c r="BF677" s="109"/>
      <c r="BG677" s="109"/>
      <c r="BH677" s="109"/>
      <c r="BI677" s="109"/>
      <c r="BJ677" s="109"/>
      <c r="BK677" s="109"/>
      <c r="BL677" s="109"/>
      <c r="BM677" s="109"/>
      <c r="BN677" s="109"/>
      <c r="BO677" s="109"/>
      <c r="BP677" s="109"/>
      <c r="BQ677" s="109"/>
      <c r="BR677" s="109"/>
      <c r="BS677" s="109"/>
      <c r="BT677" s="109"/>
      <c r="BU677" s="109"/>
      <c r="BV677" s="109"/>
      <c r="BW677" s="109"/>
      <c r="BX677" s="109"/>
      <c r="BY677" s="109"/>
      <c r="BZ677" s="109"/>
      <c r="CA677" s="109"/>
      <c r="CB677" s="109"/>
      <c r="CC677" s="109"/>
      <c r="CD677" s="109"/>
      <c r="CE677" s="109"/>
      <c r="CF677" s="109"/>
      <c r="CG677" s="109"/>
      <c r="CH677" s="109"/>
      <c r="CI677" s="109"/>
      <c r="CJ677" s="109"/>
      <c r="CK677" s="109"/>
      <c r="CL677" s="109"/>
      <c r="CM677" s="109"/>
      <c r="CN677" s="109"/>
      <c r="CO677" s="109"/>
      <c r="CP677" s="109"/>
      <c r="CQ677" s="109"/>
      <c r="CR677" s="109"/>
      <c r="CS677" s="109"/>
      <c r="CT677" s="109"/>
      <c r="CU677" s="109"/>
      <c r="CV677" s="109"/>
      <c r="CW677" s="109"/>
      <c r="CX677" s="109"/>
      <c r="CY677" s="109"/>
      <c r="CZ677" s="109"/>
      <c r="DA677" s="109"/>
      <c r="DB677" s="109"/>
      <c r="DC677" s="109"/>
      <c r="DD677" s="109"/>
      <c r="DE677" s="109"/>
      <c r="DF677" s="109"/>
      <c r="DG677" s="109"/>
      <c r="DH677" s="109"/>
      <c r="DI677" s="109"/>
      <c r="DJ677" s="109"/>
      <c r="DK677" s="109"/>
      <c r="DL677" s="109"/>
      <c r="DM677" s="109"/>
      <c r="DN677" s="109"/>
      <c r="DO677" s="109"/>
      <c r="DP677" s="109"/>
      <c r="DQ677" s="109"/>
      <c r="DR677" s="109"/>
      <c r="DS677" s="109"/>
      <c r="DT677" s="109"/>
      <c r="DU677" s="109"/>
      <c r="DV677" s="109"/>
      <c r="DW677" s="109"/>
      <c r="DX677" s="109"/>
      <c r="DY677" s="109"/>
      <c r="DZ677" s="109"/>
      <c r="EA677" s="109"/>
      <c r="EB677" s="109"/>
      <c r="EC677" s="109"/>
      <c r="ED677" s="109"/>
      <c r="EE677" s="109"/>
      <c r="EF677" s="109"/>
      <c r="EG677" s="109"/>
      <c r="EH677" s="109"/>
      <c r="EI677" s="109"/>
      <c r="EJ677" s="109"/>
      <c r="EK677" s="109"/>
      <c r="EL677" s="109"/>
      <c r="EM677" s="109"/>
      <c r="EN677" s="109"/>
      <c r="EO677" s="109"/>
      <c r="EP677" s="109"/>
      <c r="EQ677" s="109"/>
      <c r="ER677" s="109"/>
      <c r="ES677" s="109"/>
      <c r="ET677" s="109"/>
      <c r="EU677" s="109"/>
      <c r="EV677" s="109"/>
      <c r="EW677" s="109"/>
      <c r="EX677" s="109"/>
      <c r="EY677" s="109"/>
      <c r="EZ677" s="109"/>
      <c r="FA677" s="109"/>
      <c r="FB677" s="109"/>
      <c r="FC677" s="109"/>
      <c r="FD677" s="109"/>
      <c r="FE677" s="109"/>
      <c r="FF677" s="109"/>
      <c r="FG677" s="109"/>
      <c r="FH677" s="109"/>
      <c r="FI677" s="109"/>
      <c r="FJ677" s="109"/>
      <c r="FK677" s="109"/>
      <c r="FL677" s="109"/>
      <c r="FM677" s="109"/>
      <c r="FN677" s="109"/>
      <c r="FO677" s="109"/>
      <c r="FP677" s="109"/>
      <c r="FQ677" s="109"/>
      <c r="FR677" s="109"/>
      <c r="FS677" s="109"/>
      <c r="FT677" s="109"/>
      <c r="FU677" s="109"/>
      <c r="FV677" s="109"/>
      <c r="FW677" s="109"/>
      <c r="FX677" s="109"/>
      <c r="FY677" s="109"/>
      <c r="FZ677" s="109"/>
      <c r="GA677" s="109"/>
      <c r="GB677" s="109"/>
      <c r="GC677" s="109"/>
      <c r="GD677" s="109"/>
      <c r="GE677" s="109"/>
      <c r="GF677" s="109"/>
      <c r="GG677" s="109"/>
      <c r="GH677" s="109"/>
      <c r="GI677" s="109"/>
      <c r="GJ677" s="109"/>
      <c r="GK677" s="109"/>
      <c r="GL677" s="109"/>
      <c r="GM677" s="109"/>
      <c r="GN677" s="109"/>
      <c r="GO677" s="109"/>
      <c r="GP677" s="109"/>
      <c r="GQ677" s="109"/>
      <c r="GR677" s="109"/>
      <c r="GS677" s="109"/>
      <c r="GT677" s="109"/>
      <c r="GU677" s="109"/>
      <c r="GV677" s="109"/>
      <c r="GW677" s="109"/>
      <c r="GX677" s="109"/>
      <c r="GY677" s="109"/>
      <c r="GZ677" s="109"/>
      <c r="HA677" s="109"/>
      <c r="HB677" s="109"/>
      <c r="HC677" s="109"/>
      <c r="HD677" s="109"/>
      <c r="HE677" s="109"/>
      <c r="HF677" s="109"/>
      <c r="HG677" s="109"/>
      <c r="HH677" s="109"/>
      <c r="HI677" s="109"/>
      <c r="HJ677" s="109"/>
      <c r="HK677" s="109"/>
      <c r="HL677" s="109"/>
      <c r="HM677" s="109"/>
      <c r="HN677" s="109"/>
      <c r="HO677" s="109"/>
      <c r="HP677" s="109"/>
      <c r="HQ677" s="109"/>
      <c r="HR677" s="109"/>
      <c r="HS677" s="109"/>
      <c r="HT677" s="109"/>
      <c r="HU677" s="109"/>
      <c r="HV677" s="109"/>
      <c r="HW677" s="109"/>
      <c r="HX677" s="109"/>
      <c r="HY677" s="109"/>
      <c r="HZ677" s="109"/>
      <c r="IA677" s="109"/>
      <c r="IB677" s="109"/>
      <c r="IC677" s="109"/>
      <c r="ID677" s="109"/>
      <c r="IE677" s="109"/>
      <c r="IF677" s="109"/>
      <c r="IG677" s="109"/>
      <c r="IH677" s="109"/>
      <c r="II677" s="109"/>
      <c r="IJ677" s="109"/>
      <c r="IK677" s="109"/>
      <c r="IL677" s="109"/>
      <c r="IM677" s="109"/>
      <c r="IN677" s="109"/>
      <c r="IO677" s="109"/>
      <c r="IP677" s="109"/>
      <c r="IQ677" s="109"/>
      <c r="IR677" s="109"/>
      <c r="IS677" s="109"/>
      <c r="IT677" s="109"/>
      <c r="IU677" s="109"/>
      <c r="IV677" s="109"/>
      <c r="IW677" s="109"/>
      <c r="IX677" s="109"/>
      <c r="IY677" s="109"/>
      <c r="IZ677" s="109"/>
      <c r="JA677" s="109"/>
      <c r="JB677" s="109"/>
      <c r="JC677" s="109"/>
      <c r="JD677" s="109"/>
      <c r="JE677" s="109"/>
      <c r="JF677" s="109"/>
      <c r="JG677" s="109"/>
      <c r="JH677" s="109"/>
      <c r="JI677" s="109"/>
      <c r="JJ677" s="109"/>
      <c r="JK677" s="109"/>
      <c r="JL677" s="109"/>
      <c r="JM677" s="109"/>
      <c r="JN677" s="109"/>
      <c r="JO677" s="109"/>
      <c r="JP677" s="109"/>
      <c r="JQ677" s="109"/>
      <c r="JR677" s="109"/>
      <c r="JS677" s="109"/>
      <c r="JT677" s="109"/>
      <c r="JU677" s="109"/>
      <c r="JV677" s="109"/>
      <c r="JW677" s="109"/>
      <c r="JX677" s="109"/>
      <c r="JY677" s="109"/>
      <c r="JZ677" s="109"/>
      <c r="KA677" s="109"/>
      <c r="KB677" s="109"/>
      <c r="KC677" s="109"/>
      <c r="KD677" s="109"/>
      <c r="KE677" s="109"/>
      <c r="KF677" s="109"/>
      <c r="KG677" s="109"/>
      <c r="KH677" s="109"/>
      <c r="KI677" s="109"/>
      <c r="KJ677" s="109"/>
      <c r="KK677" s="109"/>
      <c r="KL677" s="109"/>
      <c r="KM677" s="109"/>
      <c r="KN677" s="109"/>
      <c r="KO677" s="109"/>
      <c r="KP677" s="109"/>
      <c r="KQ677" s="109"/>
      <c r="KR677" s="109"/>
      <c r="KS677" s="109"/>
      <c r="KT677" s="109"/>
      <c r="KU677" s="109"/>
      <c r="KV677" s="109"/>
      <c r="KW677" s="109"/>
      <c r="KX677" s="109"/>
      <c r="KY677" s="109"/>
      <c r="KZ677" s="109"/>
      <c r="LA677" s="109"/>
      <c r="LB677" s="109"/>
      <c r="LC677" s="109"/>
      <c r="LD677" s="109"/>
      <c r="LE677" s="109"/>
      <c r="LF677" s="109"/>
      <c r="LG677" s="109"/>
      <c r="LH677" s="109"/>
      <c r="LI677" s="109"/>
      <c r="LJ677" s="109"/>
      <c r="LK677" s="109"/>
      <c r="LL677" s="109"/>
      <c r="LM677" s="109"/>
      <c r="LN677" s="109"/>
      <c r="LO677" s="109"/>
      <c r="LP677" s="109"/>
      <c r="LQ677" s="109"/>
      <c r="LR677" s="109"/>
      <c r="LS677" s="109"/>
      <c r="LT677" s="109"/>
      <c r="LU677" s="109"/>
      <c r="LV677" s="109"/>
      <c r="LW677" s="109"/>
      <c r="LX677" s="109"/>
      <c r="LY677" s="109"/>
      <c r="LZ677" s="109"/>
      <c r="MA677" s="109"/>
      <c r="MB677" s="109"/>
      <c r="MC677" s="109"/>
      <c r="MD677" s="109"/>
      <c r="ME677" s="109"/>
      <c r="MF677" s="109"/>
      <c r="MG677" s="109"/>
      <c r="MH677" s="109"/>
      <c r="MI677" s="109"/>
      <c r="MJ677" s="109"/>
      <c r="MK677" s="109"/>
      <c r="ML677" s="109"/>
      <c r="MM677" s="109"/>
      <c r="MN677" s="109"/>
      <c r="MO677" s="109"/>
      <c r="MP677" s="109"/>
      <c r="MQ677" s="109"/>
      <c r="MR677" s="109"/>
      <c r="MS677" s="109"/>
      <c r="MT677" s="109"/>
      <c r="MU677" s="109"/>
      <c r="MV677" s="109"/>
      <c r="MW677" s="109"/>
      <c r="MX677" s="109"/>
      <c r="MY677" s="109"/>
      <c r="MZ677" s="109"/>
      <c r="NA677" s="109"/>
      <c r="NB677" s="109"/>
      <c r="NC677" s="109"/>
      <c r="ND677" s="109"/>
      <c r="NE677" s="109"/>
      <c r="NF677" s="109"/>
      <c r="NG677" s="109"/>
      <c r="NH677" s="109"/>
      <c r="NI677" s="109"/>
      <c r="NJ677" s="109"/>
      <c r="NK677" s="109"/>
      <c r="NL677" s="109"/>
      <c r="NM677" s="109"/>
      <c r="NN677" s="109"/>
      <c r="NO677" s="109"/>
      <c r="NP677" s="109"/>
      <c r="NQ677" s="109"/>
      <c r="NR677" s="109"/>
      <c r="NS677" s="109"/>
      <c r="NT677" s="109"/>
      <c r="NU677" s="109"/>
      <c r="NV677" s="109"/>
      <c r="NW677" s="109"/>
      <c r="NX677" s="109"/>
      <c r="NY677" s="109"/>
      <c r="NZ677" s="109"/>
      <c r="OA677" s="109"/>
      <c r="OB677" s="109"/>
      <c r="OC677" s="109"/>
      <c r="OD677" s="109"/>
      <c r="OE677" s="109"/>
      <c r="OF677" s="109"/>
      <c r="OG677" s="109"/>
      <c r="OH677" s="109"/>
      <c r="OI677" s="109"/>
      <c r="OJ677" s="109"/>
      <c r="OK677" s="109"/>
      <c r="OL677" s="109"/>
      <c r="OM677" s="109"/>
      <c r="ON677" s="109"/>
      <c r="OO677" s="109"/>
      <c r="OP677" s="109"/>
      <c r="OQ677" s="109"/>
      <c r="OR677" s="109"/>
      <c r="OS677" s="109"/>
      <c r="OT677" s="109"/>
      <c r="OU677" s="109"/>
      <c r="OV677" s="109"/>
      <c r="OW677" s="109"/>
      <c r="OX677" s="109"/>
      <c r="OY677" s="109"/>
      <c r="OZ677" s="109"/>
      <c r="PA677" s="109"/>
      <c r="PB677" s="109"/>
      <c r="PC677" s="109"/>
      <c r="PD677" s="109"/>
      <c r="PE677" s="109"/>
      <c r="PF677" s="109"/>
      <c r="PG677" s="109"/>
      <c r="PH677" s="109"/>
      <c r="PI677" s="109"/>
      <c r="PJ677" s="109"/>
      <c r="PK677" s="109"/>
      <c r="PL677" s="109"/>
      <c r="PM677" s="109"/>
      <c r="PN677" s="109"/>
      <c r="PO677" s="109"/>
      <c r="PP677" s="109"/>
      <c r="PQ677" s="109"/>
      <c r="PR677" s="109"/>
      <c r="PS677" s="109"/>
      <c r="PT677" s="109"/>
      <c r="PU677" s="109"/>
      <c r="PV677" s="109"/>
      <c r="PW677" s="109"/>
      <c r="PX677" s="109"/>
      <c r="PY677" s="109"/>
      <c r="PZ677" s="109"/>
      <c r="QA677" s="109"/>
      <c r="QB677" s="109"/>
      <c r="QC677" s="109"/>
      <c r="QD677" s="109"/>
      <c r="QE677" s="109"/>
      <c r="QF677" s="109"/>
      <c r="QG677" s="109"/>
      <c r="QH677" s="109">
        <v>18</v>
      </c>
      <c r="QI677" s="109"/>
      <c r="QJ677" s="109"/>
      <c r="QK677" s="23">
        <f t="shared" si="10"/>
        <v>18</v>
      </c>
      <c r="QL677" s="125"/>
      <c r="QM677" s="125"/>
      <c r="QN677" s="125"/>
      <c r="QO677" s="125"/>
      <c r="QP677" s="125"/>
      <c r="QQ677" s="125"/>
      <c r="QR677" s="125"/>
    </row>
    <row r="678" spans="1:460" s="5" customFormat="1" ht="12.75" customHeight="1" x14ac:dyDescent="0.2">
      <c r="A678" s="52">
        <v>44825</v>
      </c>
      <c r="B678" s="98" t="s">
        <v>478</v>
      </c>
      <c r="C678" s="107"/>
      <c r="D678" s="107"/>
      <c r="E678" s="108"/>
      <c r="F678" s="108"/>
      <c r="G678" s="108"/>
      <c r="H678" s="108"/>
      <c r="I678" s="108"/>
      <c r="J678" s="108"/>
      <c r="K678" s="108"/>
      <c r="L678" s="108"/>
      <c r="M678" s="108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 s="109"/>
      <c r="BD678" s="109"/>
      <c r="BE678" s="109"/>
      <c r="BF678" s="109"/>
      <c r="BG678" s="109"/>
      <c r="BH678" s="109"/>
      <c r="BI678" s="109"/>
      <c r="BJ678" s="109"/>
      <c r="BK678" s="109"/>
      <c r="BL678" s="109"/>
      <c r="BM678" s="109"/>
      <c r="BN678" s="109"/>
      <c r="BO678" s="109"/>
      <c r="BP678" s="109"/>
      <c r="BQ678" s="109"/>
      <c r="BR678" s="109"/>
      <c r="BS678" s="109"/>
      <c r="BT678" s="109"/>
      <c r="BU678" s="109"/>
      <c r="BV678" s="109"/>
      <c r="BW678" s="109"/>
      <c r="BX678" s="109"/>
      <c r="BY678" s="109"/>
      <c r="BZ678" s="109"/>
      <c r="CA678" s="109"/>
      <c r="CB678" s="109"/>
      <c r="CC678" s="109"/>
      <c r="CD678" s="109"/>
      <c r="CE678" s="109"/>
      <c r="CF678" s="109"/>
      <c r="CG678" s="109"/>
      <c r="CH678" s="109"/>
      <c r="CI678" s="109"/>
      <c r="CJ678" s="109"/>
      <c r="CK678" s="109"/>
      <c r="CL678" s="109"/>
      <c r="CM678" s="109"/>
      <c r="CN678" s="109"/>
      <c r="CO678" s="109"/>
      <c r="CP678" s="109"/>
      <c r="CQ678" s="109"/>
      <c r="CR678" s="109"/>
      <c r="CS678" s="109"/>
      <c r="CT678" s="109"/>
      <c r="CU678" s="109"/>
      <c r="CV678" s="109"/>
      <c r="CW678" s="109"/>
      <c r="CX678" s="109"/>
      <c r="CY678" s="109"/>
      <c r="CZ678" s="109"/>
      <c r="DA678" s="109"/>
      <c r="DB678" s="109"/>
      <c r="DC678" s="109"/>
      <c r="DD678" s="109"/>
      <c r="DE678" s="109"/>
      <c r="DF678" s="109"/>
      <c r="DG678" s="109"/>
      <c r="DH678" s="109"/>
      <c r="DI678" s="109"/>
      <c r="DJ678" s="109"/>
      <c r="DK678" s="109"/>
      <c r="DL678" s="109"/>
      <c r="DM678" s="109"/>
      <c r="DN678" s="109"/>
      <c r="DO678" s="109"/>
      <c r="DP678" s="109"/>
      <c r="DQ678" s="109"/>
      <c r="DR678" s="109"/>
      <c r="DS678" s="109"/>
      <c r="DT678" s="109"/>
      <c r="DU678" s="109"/>
      <c r="DV678" s="109"/>
      <c r="DW678" s="109"/>
      <c r="DX678" s="109"/>
      <c r="DY678" s="109"/>
      <c r="DZ678" s="109"/>
      <c r="EA678" s="109"/>
      <c r="EB678" s="109"/>
      <c r="EC678" s="109"/>
      <c r="ED678" s="109"/>
      <c r="EE678" s="109"/>
      <c r="EF678" s="109"/>
      <c r="EG678" s="109"/>
      <c r="EH678" s="109"/>
      <c r="EI678" s="109"/>
      <c r="EJ678" s="109"/>
      <c r="EK678" s="109"/>
      <c r="EL678" s="109"/>
      <c r="EM678" s="109"/>
      <c r="EN678" s="109"/>
      <c r="EO678" s="109"/>
      <c r="EP678" s="109"/>
      <c r="EQ678" s="109"/>
      <c r="ER678" s="109"/>
      <c r="ES678" s="109"/>
      <c r="ET678" s="109"/>
      <c r="EU678" s="109"/>
      <c r="EV678" s="109"/>
      <c r="EW678" s="109"/>
      <c r="EX678" s="109"/>
      <c r="EY678" s="109"/>
      <c r="EZ678" s="109"/>
      <c r="FA678" s="109"/>
      <c r="FB678" s="109"/>
      <c r="FC678" s="109"/>
      <c r="FD678" s="109"/>
      <c r="FE678" s="109"/>
      <c r="FF678" s="109"/>
      <c r="FG678" s="109"/>
      <c r="FH678" s="109"/>
      <c r="FI678" s="109"/>
      <c r="FJ678" s="109"/>
      <c r="FK678" s="109"/>
      <c r="FL678" s="109"/>
      <c r="FM678" s="109"/>
      <c r="FN678" s="109"/>
      <c r="FO678" s="109"/>
      <c r="FP678" s="109"/>
      <c r="FQ678" s="109"/>
      <c r="FR678" s="109"/>
      <c r="FS678" s="109"/>
      <c r="FT678" s="109"/>
      <c r="FU678" s="109"/>
      <c r="FV678" s="109"/>
      <c r="FW678" s="109"/>
      <c r="FX678" s="109"/>
      <c r="FY678" s="109"/>
      <c r="FZ678" s="109"/>
      <c r="GA678" s="109"/>
      <c r="GB678" s="109"/>
      <c r="GC678" s="109"/>
      <c r="GD678" s="109"/>
      <c r="GE678" s="109"/>
      <c r="GF678" s="109"/>
      <c r="GG678" s="109"/>
      <c r="GH678" s="109"/>
      <c r="GI678" s="109"/>
      <c r="GJ678" s="109"/>
      <c r="GK678" s="109"/>
      <c r="GL678" s="109"/>
      <c r="GM678" s="109"/>
      <c r="GN678" s="109"/>
      <c r="GO678" s="109"/>
      <c r="GP678" s="109"/>
      <c r="GQ678" s="109"/>
      <c r="GR678" s="109"/>
      <c r="GS678" s="109"/>
      <c r="GT678" s="109"/>
      <c r="GU678" s="109"/>
      <c r="GV678" s="109"/>
      <c r="GW678" s="109"/>
      <c r="GX678" s="109"/>
      <c r="GY678" s="109"/>
      <c r="GZ678" s="109"/>
      <c r="HA678" s="109"/>
      <c r="HB678" s="109"/>
      <c r="HC678" s="109"/>
      <c r="HD678" s="109"/>
      <c r="HE678" s="109"/>
      <c r="HF678" s="109"/>
      <c r="HG678" s="109"/>
      <c r="HH678" s="109"/>
      <c r="HI678" s="109"/>
      <c r="HJ678" s="109"/>
      <c r="HK678" s="109"/>
      <c r="HL678" s="109"/>
      <c r="HM678" s="109"/>
      <c r="HN678" s="109"/>
      <c r="HO678" s="109"/>
      <c r="HP678" s="109"/>
      <c r="HQ678" s="109"/>
      <c r="HR678" s="109"/>
      <c r="HS678" s="109"/>
      <c r="HT678" s="109"/>
      <c r="HU678" s="109"/>
      <c r="HV678" s="109"/>
      <c r="HW678" s="109"/>
      <c r="HX678" s="109"/>
      <c r="HY678" s="109"/>
      <c r="HZ678" s="109"/>
      <c r="IA678" s="109"/>
      <c r="IB678" s="109"/>
      <c r="IC678" s="109"/>
      <c r="ID678" s="109"/>
      <c r="IE678" s="109"/>
      <c r="IF678" s="109"/>
      <c r="IG678" s="109"/>
      <c r="IH678" s="109"/>
      <c r="II678" s="109"/>
      <c r="IJ678" s="109"/>
      <c r="IK678" s="109"/>
      <c r="IL678" s="109"/>
      <c r="IM678" s="109"/>
      <c r="IN678" s="109"/>
      <c r="IO678" s="109"/>
      <c r="IP678" s="109"/>
      <c r="IQ678" s="109"/>
      <c r="IR678" s="109"/>
      <c r="IS678" s="109"/>
      <c r="IT678" s="109"/>
      <c r="IU678" s="109"/>
      <c r="IV678" s="109"/>
      <c r="IW678" s="109"/>
      <c r="IX678" s="109"/>
      <c r="IY678" s="109"/>
      <c r="IZ678" s="109"/>
      <c r="JA678" s="109"/>
      <c r="JB678" s="109"/>
      <c r="JC678" s="109"/>
      <c r="JD678" s="109"/>
      <c r="JE678" s="109"/>
      <c r="JF678" s="109"/>
      <c r="JG678" s="109"/>
      <c r="JH678" s="109"/>
      <c r="JI678" s="109"/>
      <c r="JJ678" s="109"/>
      <c r="JK678" s="109"/>
      <c r="JL678" s="109"/>
      <c r="JM678" s="109"/>
      <c r="JN678" s="109"/>
      <c r="JO678" s="109"/>
      <c r="JP678" s="109"/>
      <c r="JQ678" s="109"/>
      <c r="JR678" s="109"/>
      <c r="JS678" s="109"/>
      <c r="JT678" s="109"/>
      <c r="JU678" s="109"/>
      <c r="JV678" s="109"/>
      <c r="JW678" s="109"/>
      <c r="JX678" s="109"/>
      <c r="JY678" s="109"/>
      <c r="JZ678" s="109"/>
      <c r="KA678" s="109"/>
      <c r="KB678" s="109"/>
      <c r="KC678" s="109"/>
      <c r="KD678" s="109"/>
      <c r="KE678" s="109"/>
      <c r="KF678" s="109"/>
      <c r="KG678" s="109"/>
      <c r="KH678" s="109"/>
      <c r="KI678" s="109"/>
      <c r="KJ678" s="109"/>
      <c r="KK678" s="109"/>
      <c r="KL678" s="109"/>
      <c r="KM678" s="109"/>
      <c r="KN678" s="109"/>
      <c r="KO678" s="109"/>
      <c r="KP678" s="109"/>
      <c r="KQ678" s="109"/>
      <c r="KR678" s="109"/>
      <c r="KS678" s="109"/>
      <c r="KT678" s="109"/>
      <c r="KU678" s="109"/>
      <c r="KV678" s="109"/>
      <c r="KW678" s="109"/>
      <c r="KX678" s="109"/>
      <c r="KY678" s="109"/>
      <c r="KZ678" s="109"/>
      <c r="LA678" s="109"/>
      <c r="LB678" s="109"/>
      <c r="LC678" s="109"/>
      <c r="LD678" s="109"/>
      <c r="LE678" s="109"/>
      <c r="LF678" s="109"/>
      <c r="LG678" s="109"/>
      <c r="LH678" s="109"/>
      <c r="LI678" s="109"/>
      <c r="LJ678" s="109"/>
      <c r="LK678" s="109"/>
      <c r="LL678" s="109"/>
      <c r="LM678" s="109"/>
      <c r="LN678" s="109"/>
      <c r="LO678" s="109"/>
      <c r="LP678" s="109"/>
      <c r="LQ678" s="109"/>
      <c r="LR678" s="109"/>
      <c r="LS678" s="109"/>
      <c r="LT678" s="109"/>
      <c r="LU678" s="109"/>
      <c r="LV678" s="109"/>
      <c r="LW678" s="109"/>
      <c r="LX678" s="109"/>
      <c r="LY678" s="109"/>
      <c r="LZ678" s="109"/>
      <c r="MA678" s="109"/>
      <c r="MB678" s="109"/>
      <c r="MC678" s="109"/>
      <c r="MD678" s="109"/>
      <c r="ME678" s="109"/>
      <c r="MF678" s="109"/>
      <c r="MG678" s="109"/>
      <c r="MH678" s="109"/>
      <c r="MI678" s="109"/>
      <c r="MJ678" s="109"/>
      <c r="MK678" s="109"/>
      <c r="ML678" s="109"/>
      <c r="MM678" s="109"/>
      <c r="MN678" s="109"/>
      <c r="MO678" s="109"/>
      <c r="MP678" s="109"/>
      <c r="MQ678" s="109"/>
      <c r="MR678" s="109"/>
      <c r="MS678" s="109"/>
      <c r="MT678" s="109"/>
      <c r="MU678" s="109"/>
      <c r="MV678" s="109"/>
      <c r="MW678" s="109"/>
      <c r="MX678" s="109"/>
      <c r="MY678" s="109"/>
      <c r="MZ678" s="109"/>
      <c r="NA678" s="109"/>
      <c r="NB678" s="109"/>
      <c r="NC678" s="109"/>
      <c r="ND678" s="109"/>
      <c r="NE678" s="109"/>
      <c r="NF678" s="109"/>
      <c r="NG678" s="109"/>
      <c r="NH678" s="109"/>
      <c r="NI678" s="109"/>
      <c r="NJ678" s="109"/>
      <c r="NK678" s="109"/>
      <c r="NL678" s="109"/>
      <c r="NM678" s="109"/>
      <c r="NN678" s="109"/>
      <c r="NO678" s="109"/>
      <c r="NP678" s="109"/>
      <c r="NQ678" s="109"/>
      <c r="NR678" s="109"/>
      <c r="NS678" s="109"/>
      <c r="NT678" s="109"/>
      <c r="NU678" s="109"/>
      <c r="NV678" s="109"/>
      <c r="NW678" s="109"/>
      <c r="NX678" s="109"/>
      <c r="NY678" s="109"/>
      <c r="NZ678" s="109"/>
      <c r="OA678" s="109"/>
      <c r="OB678" s="109"/>
      <c r="OC678" s="109"/>
      <c r="OD678" s="109"/>
      <c r="OE678" s="109"/>
      <c r="OF678" s="109"/>
      <c r="OG678" s="109"/>
      <c r="OH678" s="109"/>
      <c r="OI678" s="109"/>
      <c r="OJ678" s="109"/>
      <c r="OK678" s="109"/>
      <c r="OL678" s="109"/>
      <c r="OM678" s="109"/>
      <c r="ON678" s="109"/>
      <c r="OO678" s="109"/>
      <c r="OP678" s="109"/>
      <c r="OQ678" s="109"/>
      <c r="OR678" s="109"/>
      <c r="OS678" s="109"/>
      <c r="OT678" s="109"/>
      <c r="OU678" s="109"/>
      <c r="OV678" s="109"/>
      <c r="OW678" s="109"/>
      <c r="OX678" s="109"/>
      <c r="OY678" s="109"/>
      <c r="OZ678" s="109"/>
      <c r="PA678" s="109"/>
      <c r="PB678" s="109"/>
      <c r="PC678" s="109"/>
      <c r="PD678" s="109"/>
      <c r="PE678" s="109"/>
      <c r="PF678" s="109"/>
      <c r="PG678" s="109"/>
      <c r="PH678" s="109"/>
      <c r="PI678" s="109"/>
      <c r="PJ678" s="109"/>
      <c r="PK678" s="109"/>
      <c r="PL678" s="109"/>
      <c r="PM678" s="109"/>
      <c r="PN678" s="109"/>
      <c r="PO678" s="109"/>
      <c r="PP678" s="109"/>
      <c r="PQ678" s="109"/>
      <c r="PR678" s="109"/>
      <c r="PS678" s="109"/>
      <c r="PT678" s="109"/>
      <c r="PU678" s="109"/>
      <c r="PV678" s="109"/>
      <c r="PW678" s="109"/>
      <c r="PX678" s="109"/>
      <c r="PY678" s="109"/>
      <c r="PZ678" s="109"/>
      <c r="QA678" s="109"/>
      <c r="QB678" s="109"/>
      <c r="QC678" s="109"/>
      <c r="QD678" s="109"/>
      <c r="QE678" s="109"/>
      <c r="QF678" s="109"/>
      <c r="QG678" s="109"/>
      <c r="QH678" s="109">
        <v>7</v>
      </c>
      <c r="QI678" s="109"/>
      <c r="QJ678" s="109"/>
      <c r="QK678" s="23">
        <f t="shared" si="10"/>
        <v>7</v>
      </c>
      <c r="QL678" s="125"/>
      <c r="QM678" s="125"/>
      <c r="QN678" s="125"/>
      <c r="QO678" s="125"/>
      <c r="QP678" s="125"/>
      <c r="QQ678" s="125"/>
      <c r="QR678" s="125"/>
    </row>
    <row r="679" spans="1:460" s="5" customFormat="1" ht="12.75" customHeight="1" x14ac:dyDescent="0.2">
      <c r="A679" s="52">
        <v>44825</v>
      </c>
      <c r="B679" s="98" t="s">
        <v>52</v>
      </c>
      <c r="C679" s="107"/>
      <c r="D679" s="107"/>
      <c r="E679" s="108"/>
      <c r="F679" s="108"/>
      <c r="G679" s="108"/>
      <c r="H679" s="108"/>
      <c r="I679" s="108"/>
      <c r="J679" s="108"/>
      <c r="K679" s="108"/>
      <c r="L679" s="108"/>
      <c r="M679" s="108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 s="109"/>
      <c r="BD679" s="109"/>
      <c r="BE679" s="109"/>
      <c r="BF679" s="109"/>
      <c r="BG679" s="109"/>
      <c r="BH679" s="109"/>
      <c r="BI679" s="109"/>
      <c r="BJ679" s="109"/>
      <c r="BK679" s="109"/>
      <c r="BL679" s="109"/>
      <c r="BM679" s="109"/>
      <c r="BN679" s="109"/>
      <c r="BO679" s="109"/>
      <c r="BP679" s="109"/>
      <c r="BQ679" s="109"/>
      <c r="BR679" s="109"/>
      <c r="BS679" s="109"/>
      <c r="BT679" s="109"/>
      <c r="BU679" s="109"/>
      <c r="BV679" s="109"/>
      <c r="BW679" s="109"/>
      <c r="BX679" s="109"/>
      <c r="BY679" s="109"/>
      <c r="BZ679" s="109"/>
      <c r="CA679" s="109"/>
      <c r="CB679" s="109"/>
      <c r="CC679" s="109"/>
      <c r="CD679" s="109"/>
      <c r="CE679" s="109"/>
      <c r="CF679" s="109"/>
      <c r="CG679" s="109"/>
      <c r="CH679" s="109"/>
      <c r="CI679" s="109"/>
      <c r="CJ679" s="109"/>
      <c r="CK679" s="109"/>
      <c r="CL679" s="109"/>
      <c r="CM679" s="109"/>
      <c r="CN679" s="109"/>
      <c r="CO679" s="109"/>
      <c r="CP679" s="109"/>
      <c r="CQ679" s="109"/>
      <c r="CR679" s="109"/>
      <c r="CS679" s="109"/>
      <c r="CT679" s="109"/>
      <c r="CU679" s="109"/>
      <c r="CV679" s="109"/>
      <c r="CW679" s="109"/>
      <c r="CX679" s="109"/>
      <c r="CY679" s="109"/>
      <c r="CZ679" s="109"/>
      <c r="DA679" s="109"/>
      <c r="DB679" s="109"/>
      <c r="DC679" s="109"/>
      <c r="DD679" s="109"/>
      <c r="DE679" s="109"/>
      <c r="DF679" s="109"/>
      <c r="DG679" s="109"/>
      <c r="DH679" s="109"/>
      <c r="DI679" s="109"/>
      <c r="DJ679" s="109"/>
      <c r="DK679" s="109"/>
      <c r="DL679" s="109"/>
      <c r="DM679" s="109"/>
      <c r="DN679" s="109"/>
      <c r="DO679" s="109"/>
      <c r="DP679" s="109"/>
      <c r="DQ679" s="109"/>
      <c r="DR679" s="109"/>
      <c r="DS679" s="109"/>
      <c r="DT679" s="109"/>
      <c r="DU679" s="109"/>
      <c r="DV679" s="109"/>
      <c r="DW679" s="109"/>
      <c r="DX679" s="109"/>
      <c r="DY679" s="109"/>
      <c r="DZ679" s="109"/>
      <c r="EA679" s="109"/>
      <c r="EB679" s="109"/>
      <c r="EC679" s="109"/>
      <c r="ED679" s="109"/>
      <c r="EE679" s="109"/>
      <c r="EF679" s="109"/>
      <c r="EG679" s="109"/>
      <c r="EH679" s="109"/>
      <c r="EI679" s="109"/>
      <c r="EJ679" s="109"/>
      <c r="EK679" s="109"/>
      <c r="EL679" s="109"/>
      <c r="EM679" s="109"/>
      <c r="EN679" s="109"/>
      <c r="EO679" s="109"/>
      <c r="EP679" s="109"/>
      <c r="EQ679" s="109"/>
      <c r="ER679" s="109"/>
      <c r="ES679" s="109"/>
      <c r="ET679" s="109"/>
      <c r="EU679" s="109"/>
      <c r="EV679" s="109"/>
      <c r="EW679" s="109"/>
      <c r="EX679" s="109"/>
      <c r="EY679" s="109"/>
      <c r="EZ679" s="109"/>
      <c r="FA679" s="109"/>
      <c r="FB679" s="109"/>
      <c r="FC679" s="109"/>
      <c r="FD679" s="109"/>
      <c r="FE679" s="109"/>
      <c r="FF679" s="109"/>
      <c r="FG679" s="109"/>
      <c r="FH679" s="109"/>
      <c r="FI679" s="109"/>
      <c r="FJ679" s="109"/>
      <c r="FK679" s="109"/>
      <c r="FL679" s="109"/>
      <c r="FM679" s="109"/>
      <c r="FN679" s="109"/>
      <c r="FO679" s="109"/>
      <c r="FP679" s="109"/>
      <c r="FQ679" s="109"/>
      <c r="FR679" s="109"/>
      <c r="FS679" s="109"/>
      <c r="FT679" s="109"/>
      <c r="FU679" s="109"/>
      <c r="FV679" s="109"/>
      <c r="FW679" s="109"/>
      <c r="FX679" s="109"/>
      <c r="FY679" s="109"/>
      <c r="FZ679" s="109"/>
      <c r="GA679" s="109"/>
      <c r="GB679" s="109"/>
      <c r="GC679" s="109"/>
      <c r="GD679" s="109"/>
      <c r="GE679" s="109"/>
      <c r="GF679" s="109"/>
      <c r="GG679" s="109"/>
      <c r="GH679" s="109"/>
      <c r="GI679" s="109"/>
      <c r="GJ679" s="109"/>
      <c r="GK679" s="109"/>
      <c r="GL679" s="109"/>
      <c r="GM679" s="109"/>
      <c r="GN679" s="109"/>
      <c r="GO679" s="109"/>
      <c r="GP679" s="109"/>
      <c r="GQ679" s="109"/>
      <c r="GR679" s="109"/>
      <c r="GS679" s="109"/>
      <c r="GT679" s="109"/>
      <c r="GU679" s="109"/>
      <c r="GV679" s="109"/>
      <c r="GW679" s="109"/>
      <c r="GX679" s="109"/>
      <c r="GY679" s="109"/>
      <c r="GZ679" s="109"/>
      <c r="HA679" s="109"/>
      <c r="HB679" s="109"/>
      <c r="HC679" s="109"/>
      <c r="HD679" s="109"/>
      <c r="HE679" s="109"/>
      <c r="HF679" s="109"/>
      <c r="HG679" s="109"/>
      <c r="HH679" s="109"/>
      <c r="HI679" s="109"/>
      <c r="HJ679" s="109"/>
      <c r="HK679" s="109"/>
      <c r="HL679" s="109"/>
      <c r="HM679" s="109"/>
      <c r="HN679" s="109"/>
      <c r="HO679" s="109"/>
      <c r="HP679" s="109"/>
      <c r="HQ679" s="109"/>
      <c r="HR679" s="109"/>
      <c r="HS679" s="109"/>
      <c r="HT679" s="109"/>
      <c r="HU679" s="109"/>
      <c r="HV679" s="109"/>
      <c r="HW679" s="109"/>
      <c r="HX679" s="109"/>
      <c r="HY679" s="109"/>
      <c r="HZ679" s="109"/>
      <c r="IA679" s="109"/>
      <c r="IB679" s="109"/>
      <c r="IC679" s="109"/>
      <c r="ID679" s="109"/>
      <c r="IE679" s="109"/>
      <c r="IF679" s="109"/>
      <c r="IG679" s="109"/>
      <c r="IH679" s="109"/>
      <c r="II679" s="109"/>
      <c r="IJ679" s="109"/>
      <c r="IK679" s="109"/>
      <c r="IL679" s="109"/>
      <c r="IM679" s="109"/>
      <c r="IN679" s="109"/>
      <c r="IO679" s="109"/>
      <c r="IP679" s="109"/>
      <c r="IQ679" s="109"/>
      <c r="IR679" s="109"/>
      <c r="IS679" s="109"/>
      <c r="IT679" s="109"/>
      <c r="IU679" s="109"/>
      <c r="IV679" s="109"/>
      <c r="IW679" s="109"/>
      <c r="IX679" s="109"/>
      <c r="IY679" s="109"/>
      <c r="IZ679" s="109"/>
      <c r="JA679" s="109"/>
      <c r="JB679" s="109"/>
      <c r="JC679" s="109"/>
      <c r="JD679" s="109"/>
      <c r="JE679" s="109"/>
      <c r="JF679" s="109"/>
      <c r="JG679" s="109"/>
      <c r="JH679" s="109"/>
      <c r="JI679" s="109"/>
      <c r="JJ679" s="109"/>
      <c r="JK679" s="109"/>
      <c r="JL679" s="109"/>
      <c r="JM679" s="109"/>
      <c r="JN679" s="109"/>
      <c r="JO679" s="109"/>
      <c r="JP679" s="109"/>
      <c r="JQ679" s="109"/>
      <c r="JR679" s="109"/>
      <c r="JS679" s="109"/>
      <c r="JT679" s="109"/>
      <c r="JU679" s="109"/>
      <c r="JV679" s="109"/>
      <c r="JW679" s="109"/>
      <c r="JX679" s="109"/>
      <c r="JY679" s="109">
        <v>20</v>
      </c>
      <c r="JZ679" s="109"/>
      <c r="KA679" s="109"/>
      <c r="KB679" s="109"/>
      <c r="KC679" s="109"/>
      <c r="KD679" s="109"/>
      <c r="KE679" s="109"/>
      <c r="KF679" s="109"/>
      <c r="KG679" s="109"/>
      <c r="KH679" s="109"/>
      <c r="KI679" s="109"/>
      <c r="KJ679" s="109"/>
      <c r="KK679" s="109"/>
      <c r="KL679" s="109"/>
      <c r="KM679" s="109"/>
      <c r="KN679" s="109"/>
      <c r="KO679" s="109"/>
      <c r="KP679" s="109"/>
      <c r="KQ679" s="109"/>
      <c r="KR679" s="109"/>
      <c r="KS679" s="109"/>
      <c r="KT679" s="109"/>
      <c r="KU679" s="109"/>
      <c r="KV679" s="109"/>
      <c r="KW679" s="109"/>
      <c r="KX679" s="109"/>
      <c r="KY679" s="109"/>
      <c r="KZ679" s="109"/>
      <c r="LA679" s="109"/>
      <c r="LB679" s="109"/>
      <c r="LC679" s="109"/>
      <c r="LD679" s="109"/>
      <c r="LE679" s="109"/>
      <c r="LF679" s="109"/>
      <c r="LG679" s="109"/>
      <c r="LH679" s="109"/>
      <c r="LI679" s="109"/>
      <c r="LJ679" s="109"/>
      <c r="LK679" s="109"/>
      <c r="LL679" s="109"/>
      <c r="LM679" s="109"/>
      <c r="LN679" s="109"/>
      <c r="LO679" s="109"/>
      <c r="LP679" s="109"/>
      <c r="LQ679" s="109"/>
      <c r="LR679" s="109"/>
      <c r="LS679" s="109"/>
      <c r="LT679" s="109"/>
      <c r="LU679" s="109"/>
      <c r="LV679" s="109"/>
      <c r="LW679" s="109"/>
      <c r="LX679" s="109"/>
      <c r="LY679" s="109"/>
      <c r="LZ679" s="109"/>
      <c r="MA679" s="109"/>
      <c r="MB679" s="109"/>
      <c r="MC679" s="109"/>
      <c r="MD679" s="109"/>
      <c r="ME679" s="109"/>
      <c r="MF679" s="109"/>
      <c r="MG679" s="109"/>
      <c r="MH679" s="109"/>
      <c r="MI679" s="109"/>
      <c r="MJ679" s="109"/>
      <c r="MK679" s="109"/>
      <c r="ML679" s="109"/>
      <c r="MM679" s="109"/>
      <c r="MN679" s="109"/>
      <c r="MO679" s="109"/>
      <c r="MP679" s="109"/>
      <c r="MQ679" s="109"/>
      <c r="MR679" s="109"/>
      <c r="MS679" s="109"/>
      <c r="MT679" s="109"/>
      <c r="MU679" s="109"/>
      <c r="MV679" s="109"/>
      <c r="MW679" s="109"/>
      <c r="MX679" s="109"/>
      <c r="MY679" s="109"/>
      <c r="MZ679" s="109"/>
      <c r="NA679" s="109"/>
      <c r="NB679" s="109"/>
      <c r="NC679" s="109"/>
      <c r="ND679" s="109"/>
      <c r="NE679" s="109"/>
      <c r="NF679" s="109"/>
      <c r="NG679" s="109"/>
      <c r="NH679" s="109"/>
      <c r="NI679" s="109"/>
      <c r="NJ679" s="109"/>
      <c r="NK679" s="109"/>
      <c r="NL679" s="109"/>
      <c r="NM679" s="109"/>
      <c r="NN679" s="109"/>
      <c r="NO679" s="109"/>
      <c r="NP679" s="109"/>
      <c r="NQ679" s="109"/>
      <c r="NR679" s="109"/>
      <c r="NS679" s="109"/>
      <c r="NT679" s="109"/>
      <c r="NU679" s="109"/>
      <c r="NV679" s="109"/>
      <c r="NW679" s="109"/>
      <c r="NX679" s="109"/>
      <c r="NY679" s="109"/>
      <c r="NZ679" s="109"/>
      <c r="OA679" s="109"/>
      <c r="OB679" s="109"/>
      <c r="OC679" s="109"/>
      <c r="OD679" s="109"/>
      <c r="OE679" s="109"/>
      <c r="OF679" s="109"/>
      <c r="OG679" s="109"/>
      <c r="OH679" s="109"/>
      <c r="OI679" s="109"/>
      <c r="OJ679" s="109"/>
      <c r="OK679" s="109"/>
      <c r="OL679" s="109"/>
      <c r="OM679" s="109"/>
      <c r="ON679" s="109"/>
      <c r="OO679" s="109"/>
      <c r="OP679" s="109"/>
      <c r="OQ679" s="109"/>
      <c r="OR679" s="109"/>
      <c r="OS679" s="109"/>
      <c r="OT679" s="109"/>
      <c r="OU679" s="109"/>
      <c r="OV679" s="109"/>
      <c r="OW679" s="109"/>
      <c r="OX679" s="109"/>
      <c r="OY679" s="109"/>
      <c r="OZ679" s="109"/>
      <c r="PA679" s="109"/>
      <c r="PB679" s="109"/>
      <c r="PC679" s="109"/>
      <c r="PD679" s="109"/>
      <c r="PE679" s="109"/>
      <c r="PF679" s="109"/>
      <c r="PG679" s="109"/>
      <c r="PH679" s="109"/>
      <c r="PI679" s="109"/>
      <c r="PJ679" s="109"/>
      <c r="PK679" s="109"/>
      <c r="PL679" s="109"/>
      <c r="PM679" s="109"/>
      <c r="PN679" s="109"/>
      <c r="PO679" s="109"/>
      <c r="PP679" s="109"/>
      <c r="PQ679" s="109"/>
      <c r="PR679" s="109"/>
      <c r="PS679" s="109"/>
      <c r="PT679" s="109"/>
      <c r="PU679" s="109"/>
      <c r="PV679" s="109"/>
      <c r="PW679" s="109"/>
      <c r="PX679" s="109"/>
      <c r="PY679" s="109"/>
      <c r="PZ679" s="109"/>
      <c r="QA679" s="109"/>
      <c r="QB679" s="109"/>
      <c r="QC679" s="109"/>
      <c r="QD679" s="109"/>
      <c r="QE679" s="109"/>
      <c r="QF679" s="109"/>
      <c r="QG679" s="109"/>
      <c r="QH679" s="109"/>
      <c r="QI679" s="109"/>
      <c r="QJ679" s="109"/>
      <c r="QK679" s="23">
        <f t="shared" si="10"/>
        <v>20</v>
      </c>
      <c r="QL679" s="125"/>
      <c r="QM679" s="125"/>
      <c r="QN679" s="125"/>
      <c r="QO679" s="125"/>
      <c r="QP679" s="125"/>
      <c r="QQ679" s="125"/>
      <c r="QR679" s="125"/>
    </row>
    <row r="680" spans="1:460" s="5" customFormat="1" ht="12.75" customHeight="1" x14ac:dyDescent="0.2">
      <c r="A680" s="52">
        <v>44824</v>
      </c>
      <c r="B680" s="162" t="s">
        <v>288</v>
      </c>
      <c r="C680" s="107"/>
      <c r="D680" s="107"/>
      <c r="E680" s="108">
        <v>10</v>
      </c>
      <c r="F680" s="108"/>
      <c r="G680" s="108"/>
      <c r="H680" s="108"/>
      <c r="I680" s="108"/>
      <c r="J680" s="108"/>
      <c r="K680" s="108"/>
      <c r="L680" s="108"/>
      <c r="M680" s="108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 s="109"/>
      <c r="BD680" s="109"/>
      <c r="BE680" s="109"/>
      <c r="BF680" s="109"/>
      <c r="BG680" s="109"/>
      <c r="BH680" s="109"/>
      <c r="BI680" s="109"/>
      <c r="BJ680" s="109"/>
      <c r="BK680" s="109"/>
      <c r="BL680" s="109"/>
      <c r="BM680" s="109"/>
      <c r="BN680" s="109"/>
      <c r="BO680" s="109"/>
      <c r="BP680" s="109"/>
      <c r="BQ680" s="109"/>
      <c r="BR680" s="109"/>
      <c r="BS680" s="109"/>
      <c r="BT680" s="109"/>
      <c r="BU680" s="109"/>
      <c r="BV680" s="109"/>
      <c r="BW680" s="109"/>
      <c r="BX680" s="109"/>
      <c r="BY680" s="109"/>
      <c r="BZ680" s="109"/>
      <c r="CA680" s="109"/>
      <c r="CB680" s="109"/>
      <c r="CC680" s="109"/>
      <c r="CD680" s="109"/>
      <c r="CE680" s="109"/>
      <c r="CF680" s="109"/>
      <c r="CG680" s="109"/>
      <c r="CH680" s="109"/>
      <c r="CI680" s="109"/>
      <c r="CJ680" s="109"/>
      <c r="CK680" s="109"/>
      <c r="CL680" s="109"/>
      <c r="CM680" s="109"/>
      <c r="CN680" s="109"/>
      <c r="CO680" s="109"/>
      <c r="CP680" s="109"/>
      <c r="CQ680" s="109"/>
      <c r="CR680" s="109"/>
      <c r="CS680" s="109"/>
      <c r="CT680" s="109"/>
      <c r="CU680" s="109"/>
      <c r="CV680" s="109"/>
      <c r="CW680" s="109"/>
      <c r="CX680" s="109"/>
      <c r="CY680" s="109"/>
      <c r="CZ680" s="109"/>
      <c r="DA680" s="109"/>
      <c r="DB680" s="109"/>
      <c r="DC680" s="109"/>
      <c r="DD680" s="109"/>
      <c r="DE680" s="109"/>
      <c r="DF680" s="109"/>
      <c r="DG680" s="109"/>
      <c r="DH680" s="109"/>
      <c r="DI680" s="109"/>
      <c r="DJ680" s="109"/>
      <c r="DK680" s="109"/>
      <c r="DL680" s="109"/>
      <c r="DM680" s="109"/>
      <c r="DN680" s="109"/>
      <c r="DO680" s="109"/>
      <c r="DP680" s="109"/>
      <c r="DQ680" s="109"/>
      <c r="DR680" s="109"/>
      <c r="DS680" s="109"/>
      <c r="DT680" s="109"/>
      <c r="DU680" s="109"/>
      <c r="DV680" s="109"/>
      <c r="DW680" s="109"/>
      <c r="DX680" s="109"/>
      <c r="DY680" s="109"/>
      <c r="DZ680" s="109"/>
      <c r="EA680" s="109"/>
      <c r="EB680" s="109"/>
      <c r="EC680" s="109"/>
      <c r="ED680" s="109"/>
      <c r="EE680" s="109"/>
      <c r="EF680" s="109"/>
      <c r="EG680" s="109"/>
      <c r="EH680" s="109"/>
      <c r="EI680" s="109"/>
      <c r="EJ680" s="109"/>
      <c r="EK680" s="109"/>
      <c r="EL680" s="109"/>
      <c r="EM680" s="109"/>
      <c r="EN680" s="109"/>
      <c r="EO680" s="109"/>
      <c r="EP680" s="109"/>
      <c r="EQ680" s="109"/>
      <c r="ER680" s="109"/>
      <c r="ES680" s="109"/>
      <c r="ET680" s="109"/>
      <c r="EU680" s="109"/>
      <c r="EV680" s="109"/>
      <c r="EW680" s="109"/>
      <c r="EX680" s="109"/>
      <c r="EY680" s="109"/>
      <c r="EZ680" s="109"/>
      <c r="FA680" s="109"/>
      <c r="FB680" s="109"/>
      <c r="FC680" s="109"/>
      <c r="FD680" s="109"/>
      <c r="FE680" s="109"/>
      <c r="FF680" s="109"/>
      <c r="FG680" s="109"/>
      <c r="FH680" s="109"/>
      <c r="FI680" s="109"/>
      <c r="FJ680" s="109"/>
      <c r="FK680" s="109"/>
      <c r="FL680" s="109"/>
      <c r="FM680" s="109"/>
      <c r="FN680" s="109"/>
      <c r="FO680" s="109"/>
      <c r="FP680" s="109"/>
      <c r="FQ680" s="109"/>
      <c r="FR680" s="109"/>
      <c r="FS680" s="109"/>
      <c r="FT680" s="109"/>
      <c r="FU680" s="109"/>
      <c r="FV680" s="109"/>
      <c r="FW680" s="109"/>
      <c r="FX680" s="109"/>
      <c r="FY680" s="109"/>
      <c r="FZ680" s="109"/>
      <c r="GA680" s="109"/>
      <c r="GB680" s="109"/>
      <c r="GC680" s="109"/>
      <c r="GD680" s="109"/>
      <c r="GE680" s="109"/>
      <c r="GF680" s="109"/>
      <c r="GG680" s="109"/>
      <c r="GH680" s="109"/>
      <c r="GI680" s="109"/>
      <c r="GJ680" s="109"/>
      <c r="GK680" s="109"/>
      <c r="GL680" s="109"/>
      <c r="GM680" s="109"/>
      <c r="GN680" s="109"/>
      <c r="GO680" s="109"/>
      <c r="GP680" s="109"/>
      <c r="GQ680" s="109"/>
      <c r="GR680" s="109"/>
      <c r="GS680" s="109"/>
      <c r="GT680" s="109"/>
      <c r="GU680" s="109"/>
      <c r="GV680" s="109"/>
      <c r="GW680" s="109"/>
      <c r="GX680" s="109"/>
      <c r="GY680" s="109"/>
      <c r="GZ680" s="109"/>
      <c r="HA680" s="109"/>
      <c r="HB680" s="109"/>
      <c r="HC680" s="109"/>
      <c r="HD680" s="109"/>
      <c r="HE680" s="109"/>
      <c r="HF680" s="109"/>
      <c r="HG680" s="109"/>
      <c r="HH680" s="109"/>
      <c r="HI680" s="109"/>
      <c r="HJ680" s="109"/>
      <c r="HK680" s="109"/>
      <c r="HL680" s="109"/>
      <c r="HM680" s="109"/>
      <c r="HN680" s="109"/>
      <c r="HO680" s="109"/>
      <c r="HP680" s="109"/>
      <c r="HQ680" s="109"/>
      <c r="HR680" s="109"/>
      <c r="HS680" s="109"/>
      <c r="HT680" s="109"/>
      <c r="HU680" s="109"/>
      <c r="HV680" s="109"/>
      <c r="HW680" s="109"/>
      <c r="HX680" s="109"/>
      <c r="HY680" s="109"/>
      <c r="HZ680" s="109"/>
      <c r="IA680" s="109"/>
      <c r="IB680" s="109"/>
      <c r="IC680" s="109"/>
      <c r="ID680" s="109"/>
      <c r="IE680" s="109"/>
      <c r="IF680" s="109"/>
      <c r="IG680" s="109"/>
      <c r="IH680" s="109"/>
      <c r="II680" s="109"/>
      <c r="IJ680" s="109"/>
      <c r="IK680" s="109"/>
      <c r="IL680" s="109"/>
      <c r="IM680" s="109"/>
      <c r="IN680" s="109"/>
      <c r="IO680" s="109"/>
      <c r="IP680" s="109"/>
      <c r="IQ680" s="109"/>
      <c r="IR680" s="109"/>
      <c r="IS680" s="109"/>
      <c r="IT680" s="109"/>
      <c r="IU680" s="109"/>
      <c r="IV680" s="109"/>
      <c r="IW680" s="109"/>
      <c r="IX680" s="109"/>
      <c r="IY680" s="109"/>
      <c r="IZ680" s="109"/>
      <c r="JA680" s="109"/>
      <c r="JB680" s="109"/>
      <c r="JC680" s="109"/>
      <c r="JD680" s="109"/>
      <c r="JE680" s="109"/>
      <c r="JF680" s="109"/>
      <c r="JG680" s="109"/>
      <c r="JH680" s="109"/>
      <c r="JI680" s="109"/>
      <c r="JJ680" s="109"/>
      <c r="JK680" s="109"/>
      <c r="JL680" s="109"/>
      <c r="JM680" s="109"/>
      <c r="JN680" s="109"/>
      <c r="JO680" s="109"/>
      <c r="JP680" s="109"/>
      <c r="JQ680" s="109"/>
      <c r="JR680" s="109"/>
      <c r="JS680" s="109"/>
      <c r="JT680" s="109"/>
      <c r="JU680" s="109"/>
      <c r="JV680" s="109"/>
      <c r="JW680" s="109"/>
      <c r="JX680" s="109"/>
      <c r="JY680" s="109"/>
      <c r="JZ680" s="109"/>
      <c r="KA680" s="109"/>
      <c r="KB680" s="109"/>
      <c r="KC680" s="109"/>
      <c r="KD680" s="109"/>
      <c r="KE680" s="109"/>
      <c r="KF680" s="109"/>
      <c r="KG680" s="109"/>
      <c r="KH680" s="109"/>
      <c r="KI680" s="109"/>
      <c r="KJ680" s="109"/>
      <c r="KK680" s="109"/>
      <c r="KL680" s="109"/>
      <c r="KM680" s="109"/>
      <c r="KN680" s="109">
        <v>10</v>
      </c>
      <c r="KO680" s="109"/>
      <c r="KP680" s="109"/>
      <c r="KQ680" s="109"/>
      <c r="KR680" s="109"/>
      <c r="KS680" s="109"/>
      <c r="KT680" s="109"/>
      <c r="KU680" s="109"/>
      <c r="KV680" s="109"/>
      <c r="KW680" s="109"/>
      <c r="KX680" s="109"/>
      <c r="KY680" s="109"/>
      <c r="KZ680" s="109"/>
      <c r="LA680" s="109"/>
      <c r="LB680" s="109"/>
      <c r="LC680" s="109"/>
      <c r="LD680" s="109"/>
      <c r="LE680" s="109"/>
      <c r="LF680" s="109"/>
      <c r="LG680" s="109"/>
      <c r="LH680" s="109"/>
      <c r="LI680" s="109"/>
      <c r="LJ680" s="109"/>
      <c r="LK680" s="109"/>
      <c r="LL680" s="109"/>
      <c r="LM680" s="109"/>
      <c r="LN680" s="109"/>
      <c r="LO680" s="109"/>
      <c r="LP680" s="109"/>
      <c r="LQ680" s="109"/>
      <c r="LR680" s="109"/>
      <c r="LS680" s="109"/>
      <c r="LT680" s="109"/>
      <c r="LU680" s="109"/>
      <c r="LV680" s="109"/>
      <c r="LW680" s="109"/>
      <c r="LX680" s="109"/>
      <c r="LY680" s="109"/>
      <c r="LZ680" s="109"/>
      <c r="MA680" s="109"/>
      <c r="MB680" s="109"/>
      <c r="MC680" s="109"/>
      <c r="MD680" s="109"/>
      <c r="ME680" s="109"/>
      <c r="MF680" s="109"/>
      <c r="MG680" s="109"/>
      <c r="MH680" s="109"/>
      <c r="MI680" s="109"/>
      <c r="MJ680" s="109"/>
      <c r="MK680" s="109"/>
      <c r="ML680" s="109"/>
      <c r="MM680" s="109"/>
      <c r="MN680" s="109"/>
      <c r="MO680" s="109"/>
      <c r="MP680" s="109"/>
      <c r="MQ680" s="109"/>
      <c r="MR680" s="109"/>
      <c r="MS680" s="109"/>
      <c r="MT680" s="109"/>
      <c r="MU680" s="109"/>
      <c r="MV680" s="109"/>
      <c r="MW680" s="109"/>
      <c r="MX680" s="109"/>
      <c r="MY680" s="109"/>
      <c r="MZ680" s="109"/>
      <c r="NA680" s="109"/>
      <c r="NB680" s="109"/>
      <c r="NC680" s="109"/>
      <c r="ND680" s="109"/>
      <c r="NE680" s="109"/>
      <c r="NF680" s="109"/>
      <c r="NG680" s="109"/>
      <c r="NH680" s="109"/>
      <c r="NI680" s="109"/>
      <c r="NJ680" s="109"/>
      <c r="NK680" s="109"/>
      <c r="NL680" s="109"/>
      <c r="NM680" s="109"/>
      <c r="NN680" s="109"/>
      <c r="NO680" s="109"/>
      <c r="NP680" s="109"/>
      <c r="NQ680" s="109"/>
      <c r="NR680" s="109"/>
      <c r="NS680" s="109"/>
      <c r="NT680" s="109"/>
      <c r="NU680" s="109"/>
      <c r="NV680" s="109"/>
      <c r="NW680" s="109"/>
      <c r="NX680" s="109"/>
      <c r="NY680" s="109"/>
      <c r="NZ680" s="109"/>
      <c r="OA680" s="109"/>
      <c r="OB680" s="109"/>
      <c r="OC680" s="109"/>
      <c r="OD680" s="109"/>
      <c r="OE680" s="109"/>
      <c r="OF680" s="109"/>
      <c r="OG680" s="109"/>
      <c r="OH680" s="109"/>
      <c r="OI680" s="109"/>
      <c r="OJ680" s="109"/>
      <c r="OK680" s="109"/>
      <c r="OL680" s="109"/>
      <c r="OM680" s="109"/>
      <c r="ON680" s="109"/>
      <c r="OO680" s="109"/>
      <c r="OP680" s="109"/>
      <c r="OQ680" s="109"/>
      <c r="OR680" s="109"/>
      <c r="OS680" s="109"/>
      <c r="OT680" s="109"/>
      <c r="OU680" s="109"/>
      <c r="OV680" s="109"/>
      <c r="OW680" s="109"/>
      <c r="OX680" s="109"/>
      <c r="OY680" s="109"/>
      <c r="OZ680" s="109"/>
      <c r="PA680" s="109"/>
      <c r="PB680" s="109"/>
      <c r="PC680" s="109"/>
      <c r="PD680" s="109"/>
      <c r="PE680" s="109"/>
      <c r="PF680" s="109"/>
      <c r="PG680" s="109"/>
      <c r="PH680" s="109"/>
      <c r="PI680" s="109"/>
      <c r="PJ680" s="109"/>
      <c r="PK680" s="109"/>
      <c r="PL680" s="109"/>
      <c r="PM680" s="109"/>
      <c r="PN680" s="109"/>
      <c r="PO680" s="109"/>
      <c r="PP680" s="109"/>
      <c r="PQ680" s="109"/>
      <c r="PR680" s="109"/>
      <c r="PS680" s="109"/>
      <c r="PT680" s="109"/>
      <c r="PU680" s="109"/>
      <c r="PV680" s="109"/>
      <c r="PW680" s="109"/>
      <c r="PX680" s="109"/>
      <c r="PY680" s="109"/>
      <c r="PZ680" s="109"/>
      <c r="QA680" s="109"/>
      <c r="QB680" s="109"/>
      <c r="QC680" s="109"/>
      <c r="QD680" s="109"/>
      <c r="QE680" s="109"/>
      <c r="QF680" s="109"/>
      <c r="QG680" s="109"/>
      <c r="QH680" s="109"/>
      <c r="QI680" s="109"/>
      <c r="QJ680" s="109"/>
      <c r="QK680" s="23">
        <f t="shared" si="10"/>
        <v>20</v>
      </c>
      <c r="QL680" s="125"/>
      <c r="QM680" s="125"/>
      <c r="QN680" s="125"/>
      <c r="QO680" s="125"/>
      <c r="QP680" s="125"/>
      <c r="QQ680" s="125"/>
      <c r="QR680" s="125"/>
    </row>
    <row r="681" spans="1:460" s="5" customFormat="1" ht="12.75" customHeight="1" x14ac:dyDescent="0.2">
      <c r="A681" s="52">
        <v>44825</v>
      </c>
      <c r="B681" s="98" t="s">
        <v>52</v>
      </c>
      <c r="C681" s="107"/>
      <c r="D681" s="107"/>
      <c r="E681" s="108"/>
      <c r="F681" s="108"/>
      <c r="G681" s="108"/>
      <c r="H681" s="108"/>
      <c r="I681" s="108"/>
      <c r="J681" s="108"/>
      <c r="K681" s="108"/>
      <c r="L681" s="108"/>
      <c r="M681" s="108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 s="109"/>
      <c r="BD681" s="109"/>
      <c r="BE681" s="109"/>
      <c r="BF681" s="109"/>
      <c r="BG681" s="109"/>
      <c r="BH681" s="109"/>
      <c r="BI681" s="109"/>
      <c r="BJ681" s="109"/>
      <c r="BK681" s="109"/>
      <c r="BL681" s="109"/>
      <c r="BM681" s="109"/>
      <c r="BN681" s="109"/>
      <c r="BO681" s="109"/>
      <c r="BP681" s="109"/>
      <c r="BQ681" s="109"/>
      <c r="BR681" s="109"/>
      <c r="BS681" s="109"/>
      <c r="BT681" s="109"/>
      <c r="BU681" s="109"/>
      <c r="BV681" s="109"/>
      <c r="BW681" s="109"/>
      <c r="BX681" s="109"/>
      <c r="BY681" s="109"/>
      <c r="BZ681" s="109"/>
      <c r="CA681" s="109"/>
      <c r="CB681" s="109"/>
      <c r="CC681" s="109"/>
      <c r="CD681" s="109"/>
      <c r="CE681" s="109"/>
      <c r="CF681" s="109"/>
      <c r="CG681" s="109"/>
      <c r="CH681" s="109"/>
      <c r="CI681" s="109"/>
      <c r="CJ681" s="109"/>
      <c r="CK681" s="109"/>
      <c r="CL681" s="109"/>
      <c r="CM681" s="109"/>
      <c r="CN681" s="109"/>
      <c r="CO681" s="109"/>
      <c r="CP681" s="109"/>
      <c r="CQ681" s="109"/>
      <c r="CR681" s="109"/>
      <c r="CS681" s="109"/>
      <c r="CT681" s="109"/>
      <c r="CU681" s="109"/>
      <c r="CV681" s="109"/>
      <c r="CW681" s="109"/>
      <c r="CX681" s="109"/>
      <c r="CY681" s="109"/>
      <c r="CZ681" s="109"/>
      <c r="DA681" s="109"/>
      <c r="DB681" s="109"/>
      <c r="DC681" s="109"/>
      <c r="DD681" s="109"/>
      <c r="DE681" s="109"/>
      <c r="DF681" s="109"/>
      <c r="DG681" s="109"/>
      <c r="DH681" s="109"/>
      <c r="DI681" s="109"/>
      <c r="DJ681" s="109"/>
      <c r="DK681" s="109"/>
      <c r="DL681" s="109"/>
      <c r="DM681" s="109"/>
      <c r="DN681" s="109"/>
      <c r="DO681" s="109"/>
      <c r="DP681" s="109"/>
      <c r="DQ681" s="109"/>
      <c r="DR681" s="109"/>
      <c r="DS681" s="109"/>
      <c r="DT681" s="109"/>
      <c r="DU681" s="109"/>
      <c r="DV681" s="109"/>
      <c r="DW681" s="109"/>
      <c r="DX681" s="109"/>
      <c r="DY681" s="109"/>
      <c r="DZ681" s="109"/>
      <c r="EA681" s="109"/>
      <c r="EB681" s="109"/>
      <c r="EC681" s="109"/>
      <c r="ED681" s="109"/>
      <c r="EE681" s="109"/>
      <c r="EF681" s="109"/>
      <c r="EG681" s="109"/>
      <c r="EH681" s="109"/>
      <c r="EI681" s="109"/>
      <c r="EJ681" s="109"/>
      <c r="EK681" s="109"/>
      <c r="EL681" s="109"/>
      <c r="EM681" s="109"/>
      <c r="EN681" s="109"/>
      <c r="EO681" s="109"/>
      <c r="EP681" s="109"/>
      <c r="EQ681" s="109"/>
      <c r="ER681" s="109"/>
      <c r="ES681" s="109"/>
      <c r="ET681" s="109"/>
      <c r="EU681" s="109"/>
      <c r="EV681" s="109"/>
      <c r="EW681" s="109"/>
      <c r="EX681" s="109"/>
      <c r="EY681" s="109"/>
      <c r="EZ681" s="109"/>
      <c r="FA681" s="109"/>
      <c r="FB681" s="109"/>
      <c r="FC681" s="109"/>
      <c r="FD681" s="109"/>
      <c r="FE681" s="109"/>
      <c r="FF681" s="109"/>
      <c r="FG681" s="109"/>
      <c r="FH681" s="109"/>
      <c r="FI681" s="109"/>
      <c r="FJ681" s="109"/>
      <c r="FK681" s="109"/>
      <c r="FL681" s="109"/>
      <c r="FM681" s="109"/>
      <c r="FN681" s="109"/>
      <c r="FO681" s="109"/>
      <c r="FP681" s="109"/>
      <c r="FQ681" s="109"/>
      <c r="FR681" s="109"/>
      <c r="FS681" s="109"/>
      <c r="FT681" s="109"/>
      <c r="FU681" s="109"/>
      <c r="FV681" s="109"/>
      <c r="FW681" s="109"/>
      <c r="FX681" s="109"/>
      <c r="FY681" s="109"/>
      <c r="FZ681" s="109"/>
      <c r="GA681" s="109"/>
      <c r="GB681" s="109"/>
      <c r="GC681" s="109"/>
      <c r="GD681" s="109"/>
      <c r="GE681" s="109"/>
      <c r="GF681" s="109"/>
      <c r="GG681" s="109"/>
      <c r="GH681" s="109"/>
      <c r="GI681" s="109"/>
      <c r="GJ681" s="109"/>
      <c r="GK681" s="109"/>
      <c r="GL681" s="109"/>
      <c r="GM681" s="109"/>
      <c r="GN681" s="109"/>
      <c r="GO681" s="109"/>
      <c r="GP681" s="109"/>
      <c r="GQ681" s="109"/>
      <c r="GR681" s="109"/>
      <c r="GS681" s="109"/>
      <c r="GT681" s="109"/>
      <c r="GU681" s="109"/>
      <c r="GV681" s="109"/>
      <c r="GW681" s="109"/>
      <c r="GX681" s="109"/>
      <c r="GY681" s="109"/>
      <c r="GZ681" s="109"/>
      <c r="HA681" s="109"/>
      <c r="HB681" s="109"/>
      <c r="HC681" s="109"/>
      <c r="HD681" s="109"/>
      <c r="HE681" s="109"/>
      <c r="HF681" s="109"/>
      <c r="HG681" s="109"/>
      <c r="HH681" s="109"/>
      <c r="HI681" s="109"/>
      <c r="HJ681" s="109"/>
      <c r="HK681" s="109"/>
      <c r="HL681" s="109"/>
      <c r="HM681" s="109"/>
      <c r="HN681" s="109"/>
      <c r="HO681" s="109"/>
      <c r="HP681" s="109"/>
      <c r="HQ681" s="109"/>
      <c r="HR681" s="109"/>
      <c r="HS681" s="109"/>
      <c r="HT681" s="109"/>
      <c r="HU681" s="109"/>
      <c r="HV681" s="109"/>
      <c r="HW681" s="109"/>
      <c r="HX681" s="109"/>
      <c r="HY681" s="109"/>
      <c r="HZ681" s="109"/>
      <c r="IA681" s="109"/>
      <c r="IB681" s="109"/>
      <c r="IC681" s="109"/>
      <c r="ID681" s="109"/>
      <c r="IE681" s="109"/>
      <c r="IF681" s="109"/>
      <c r="IG681" s="109"/>
      <c r="IH681" s="109"/>
      <c r="II681" s="109"/>
      <c r="IJ681" s="109"/>
      <c r="IK681" s="109"/>
      <c r="IL681" s="109"/>
      <c r="IM681" s="109"/>
      <c r="IN681" s="109"/>
      <c r="IO681" s="109"/>
      <c r="IP681" s="109"/>
      <c r="IQ681" s="109"/>
      <c r="IR681" s="109"/>
      <c r="IS681" s="109"/>
      <c r="IT681" s="109"/>
      <c r="IU681" s="109"/>
      <c r="IV681" s="109"/>
      <c r="IW681" s="109"/>
      <c r="IX681" s="109"/>
      <c r="IY681" s="109"/>
      <c r="IZ681" s="109"/>
      <c r="JA681" s="109"/>
      <c r="JB681" s="109"/>
      <c r="JC681" s="109"/>
      <c r="JD681" s="109"/>
      <c r="JE681" s="109"/>
      <c r="JF681" s="109"/>
      <c r="JG681" s="109"/>
      <c r="JH681" s="109"/>
      <c r="JI681" s="109"/>
      <c r="JJ681" s="109"/>
      <c r="JK681" s="109"/>
      <c r="JL681" s="109"/>
      <c r="JM681" s="109"/>
      <c r="JN681" s="109"/>
      <c r="JO681" s="109"/>
      <c r="JP681" s="109"/>
      <c r="JQ681" s="109"/>
      <c r="JR681" s="109"/>
      <c r="JS681" s="109"/>
      <c r="JT681" s="109"/>
      <c r="JU681" s="109"/>
      <c r="JV681" s="109"/>
      <c r="JW681" s="109"/>
      <c r="JX681" s="109"/>
      <c r="JY681" s="109"/>
      <c r="JZ681" s="109">
        <v>4</v>
      </c>
      <c r="KA681" s="109"/>
      <c r="KB681" s="109"/>
      <c r="KC681" s="109"/>
      <c r="KD681" s="109"/>
      <c r="KE681" s="109"/>
      <c r="KF681" s="109"/>
      <c r="KG681" s="109"/>
      <c r="KH681" s="109"/>
      <c r="KI681" s="109"/>
      <c r="KJ681" s="109"/>
      <c r="KK681" s="109"/>
      <c r="KL681" s="109"/>
      <c r="KM681" s="109"/>
      <c r="KN681" s="109"/>
      <c r="KO681" s="109"/>
      <c r="KP681" s="109"/>
      <c r="KQ681" s="109"/>
      <c r="KR681" s="109"/>
      <c r="KS681" s="109"/>
      <c r="KT681" s="109"/>
      <c r="KU681" s="109"/>
      <c r="KV681" s="109"/>
      <c r="KW681" s="109"/>
      <c r="KX681" s="109"/>
      <c r="KY681" s="109"/>
      <c r="KZ681" s="109"/>
      <c r="LA681" s="109"/>
      <c r="LB681" s="109"/>
      <c r="LC681" s="109"/>
      <c r="LD681" s="109"/>
      <c r="LE681" s="109"/>
      <c r="LF681" s="109"/>
      <c r="LG681" s="109"/>
      <c r="LH681" s="109"/>
      <c r="LI681" s="109"/>
      <c r="LJ681" s="109"/>
      <c r="LK681" s="109"/>
      <c r="LL681" s="109"/>
      <c r="LM681" s="109"/>
      <c r="LN681" s="109"/>
      <c r="LO681" s="109"/>
      <c r="LP681" s="109"/>
      <c r="LQ681" s="109"/>
      <c r="LR681" s="109"/>
      <c r="LS681" s="109"/>
      <c r="LT681" s="109"/>
      <c r="LU681" s="109"/>
      <c r="LV681" s="109"/>
      <c r="LW681" s="109"/>
      <c r="LX681" s="109"/>
      <c r="LY681" s="109"/>
      <c r="LZ681" s="109"/>
      <c r="MA681" s="109"/>
      <c r="MB681" s="109"/>
      <c r="MC681" s="109"/>
      <c r="MD681" s="109"/>
      <c r="ME681" s="109"/>
      <c r="MF681" s="109"/>
      <c r="MG681" s="109"/>
      <c r="MH681" s="109"/>
      <c r="MI681" s="109"/>
      <c r="MJ681" s="109"/>
      <c r="MK681" s="109"/>
      <c r="ML681" s="109"/>
      <c r="MM681" s="109"/>
      <c r="MN681" s="109"/>
      <c r="MO681" s="109"/>
      <c r="MP681" s="109"/>
      <c r="MQ681" s="109"/>
      <c r="MR681" s="109"/>
      <c r="MS681" s="109"/>
      <c r="MT681" s="109"/>
      <c r="MU681" s="109"/>
      <c r="MV681" s="109"/>
      <c r="MW681" s="109"/>
      <c r="MX681" s="109"/>
      <c r="MY681" s="109"/>
      <c r="MZ681" s="109"/>
      <c r="NA681" s="109"/>
      <c r="NB681" s="109"/>
      <c r="NC681" s="109"/>
      <c r="ND681" s="109"/>
      <c r="NE681" s="109"/>
      <c r="NF681" s="109"/>
      <c r="NG681" s="109"/>
      <c r="NH681" s="109"/>
      <c r="NI681" s="109"/>
      <c r="NJ681" s="109"/>
      <c r="NK681" s="109"/>
      <c r="NL681" s="109"/>
      <c r="NM681" s="109"/>
      <c r="NN681" s="109"/>
      <c r="NO681" s="109"/>
      <c r="NP681" s="109"/>
      <c r="NQ681" s="109"/>
      <c r="NR681" s="109"/>
      <c r="NS681" s="109"/>
      <c r="NT681" s="109"/>
      <c r="NU681" s="109"/>
      <c r="NV681" s="109"/>
      <c r="NW681" s="109"/>
      <c r="NX681" s="109"/>
      <c r="NY681" s="109"/>
      <c r="NZ681" s="109"/>
      <c r="OA681" s="109"/>
      <c r="OB681" s="109"/>
      <c r="OC681" s="109"/>
      <c r="OD681" s="109"/>
      <c r="OE681" s="109"/>
      <c r="OF681" s="109"/>
      <c r="OG681" s="109"/>
      <c r="OH681" s="109"/>
      <c r="OI681" s="109"/>
      <c r="OJ681" s="109"/>
      <c r="OK681" s="109"/>
      <c r="OL681" s="109"/>
      <c r="OM681" s="109"/>
      <c r="ON681" s="109"/>
      <c r="OO681" s="109"/>
      <c r="OP681" s="109"/>
      <c r="OQ681" s="109"/>
      <c r="OR681" s="109"/>
      <c r="OS681" s="109"/>
      <c r="OT681" s="109"/>
      <c r="OU681" s="109"/>
      <c r="OV681" s="109"/>
      <c r="OW681" s="109"/>
      <c r="OX681" s="109"/>
      <c r="OY681" s="109"/>
      <c r="OZ681" s="109"/>
      <c r="PA681" s="109"/>
      <c r="PB681" s="109"/>
      <c r="PC681" s="109"/>
      <c r="PD681" s="109"/>
      <c r="PE681" s="109"/>
      <c r="PF681" s="109"/>
      <c r="PG681" s="109"/>
      <c r="PH681" s="109"/>
      <c r="PI681" s="109"/>
      <c r="PJ681" s="109"/>
      <c r="PK681" s="109"/>
      <c r="PL681" s="109"/>
      <c r="PM681" s="109"/>
      <c r="PN681" s="109"/>
      <c r="PO681" s="109"/>
      <c r="PP681" s="109"/>
      <c r="PQ681" s="109"/>
      <c r="PR681" s="109"/>
      <c r="PS681" s="109"/>
      <c r="PT681" s="109"/>
      <c r="PU681" s="109"/>
      <c r="PV681" s="109"/>
      <c r="PW681" s="109"/>
      <c r="PX681" s="109"/>
      <c r="PY681" s="109"/>
      <c r="PZ681" s="109"/>
      <c r="QA681" s="109"/>
      <c r="QB681" s="109"/>
      <c r="QC681" s="109"/>
      <c r="QD681" s="109"/>
      <c r="QE681" s="109"/>
      <c r="QF681" s="109"/>
      <c r="QG681" s="109"/>
      <c r="QH681" s="109"/>
      <c r="QI681" s="109"/>
      <c r="QJ681" s="109"/>
      <c r="QK681" s="23">
        <f t="shared" si="10"/>
        <v>4</v>
      </c>
      <c r="QL681" s="125"/>
      <c r="QM681" s="125"/>
      <c r="QN681" s="125"/>
      <c r="QO681" s="125"/>
      <c r="QP681" s="125"/>
      <c r="QQ681" s="125"/>
      <c r="QR681" s="125"/>
    </row>
    <row r="682" spans="1:460" s="5" customFormat="1" ht="12.75" customHeight="1" x14ac:dyDescent="0.2">
      <c r="A682" s="52">
        <v>44825</v>
      </c>
      <c r="B682" s="98" t="s">
        <v>52</v>
      </c>
      <c r="C682" s="107"/>
      <c r="D682" s="107"/>
      <c r="E682" s="108"/>
      <c r="F682" s="108"/>
      <c r="G682" s="108"/>
      <c r="H682" s="108"/>
      <c r="I682" s="108"/>
      <c r="J682" s="108"/>
      <c r="K682" s="108"/>
      <c r="L682" s="108"/>
      <c r="M682" s="108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 s="109"/>
      <c r="BD682" s="109"/>
      <c r="BE682" s="109"/>
      <c r="BF682" s="109"/>
      <c r="BG682" s="109"/>
      <c r="BH682" s="109"/>
      <c r="BI682" s="109"/>
      <c r="BJ682" s="109"/>
      <c r="BK682" s="109"/>
      <c r="BL682" s="109"/>
      <c r="BM682" s="109"/>
      <c r="BN682" s="109"/>
      <c r="BO682" s="109"/>
      <c r="BP682" s="109"/>
      <c r="BQ682" s="109"/>
      <c r="BR682" s="109"/>
      <c r="BS682" s="109"/>
      <c r="BT682" s="109"/>
      <c r="BU682" s="109"/>
      <c r="BV682" s="109"/>
      <c r="BW682" s="109"/>
      <c r="BX682" s="109"/>
      <c r="BY682" s="109"/>
      <c r="BZ682" s="109"/>
      <c r="CA682" s="109"/>
      <c r="CB682" s="109"/>
      <c r="CC682" s="109"/>
      <c r="CD682" s="109"/>
      <c r="CE682" s="109">
        <v>0.8</v>
      </c>
      <c r="CF682" s="109"/>
      <c r="CG682" s="109"/>
      <c r="CH682" s="109"/>
      <c r="CI682" s="109"/>
      <c r="CJ682" s="109"/>
      <c r="CK682" s="109"/>
      <c r="CL682" s="109"/>
      <c r="CM682" s="109"/>
      <c r="CN682" s="109"/>
      <c r="CO682" s="109"/>
      <c r="CP682" s="109"/>
      <c r="CQ682" s="109"/>
      <c r="CR682" s="109"/>
      <c r="CS682" s="109"/>
      <c r="CT682" s="109"/>
      <c r="CU682" s="109"/>
      <c r="CV682" s="109"/>
      <c r="CW682" s="109"/>
      <c r="CX682" s="109"/>
      <c r="CY682" s="109"/>
      <c r="CZ682" s="109"/>
      <c r="DA682" s="109"/>
      <c r="DB682" s="109"/>
      <c r="DC682" s="109"/>
      <c r="DD682" s="109"/>
      <c r="DE682" s="109"/>
      <c r="DF682" s="109"/>
      <c r="DG682" s="109"/>
      <c r="DH682" s="109"/>
      <c r="DI682" s="109"/>
      <c r="DJ682" s="109"/>
      <c r="DK682" s="109"/>
      <c r="DL682" s="109"/>
      <c r="DM682" s="109"/>
      <c r="DN682" s="109"/>
      <c r="DO682" s="109"/>
      <c r="DP682" s="109"/>
      <c r="DQ682" s="109"/>
      <c r="DR682" s="109"/>
      <c r="DS682" s="109"/>
      <c r="DT682" s="109"/>
      <c r="DU682" s="109"/>
      <c r="DV682" s="109"/>
      <c r="DW682" s="109"/>
      <c r="DX682" s="109"/>
      <c r="DY682" s="109"/>
      <c r="DZ682" s="109"/>
      <c r="EA682" s="109"/>
      <c r="EB682" s="109"/>
      <c r="EC682" s="109"/>
      <c r="ED682" s="109"/>
      <c r="EE682" s="109"/>
      <c r="EF682" s="109"/>
      <c r="EG682" s="109"/>
      <c r="EH682" s="109"/>
      <c r="EI682" s="109"/>
      <c r="EJ682" s="109"/>
      <c r="EK682" s="109"/>
      <c r="EL682" s="109"/>
      <c r="EM682" s="109"/>
      <c r="EN682" s="109"/>
      <c r="EO682" s="109"/>
      <c r="EP682" s="109"/>
      <c r="EQ682" s="109"/>
      <c r="ER682" s="109"/>
      <c r="ES682" s="109"/>
      <c r="ET682" s="109"/>
      <c r="EU682" s="109"/>
      <c r="EV682" s="109"/>
      <c r="EW682" s="109"/>
      <c r="EX682" s="109"/>
      <c r="EY682" s="109"/>
      <c r="EZ682" s="109"/>
      <c r="FA682" s="109"/>
      <c r="FB682" s="109"/>
      <c r="FC682" s="109"/>
      <c r="FD682" s="109"/>
      <c r="FE682" s="109"/>
      <c r="FF682" s="109"/>
      <c r="FG682" s="109"/>
      <c r="FH682" s="109"/>
      <c r="FI682" s="109"/>
      <c r="FJ682" s="109"/>
      <c r="FK682" s="109"/>
      <c r="FL682" s="109"/>
      <c r="FM682" s="109"/>
      <c r="FN682" s="109"/>
      <c r="FO682" s="109"/>
      <c r="FP682" s="109"/>
      <c r="FQ682" s="109"/>
      <c r="FR682" s="109"/>
      <c r="FS682" s="109"/>
      <c r="FT682" s="109"/>
      <c r="FU682" s="109"/>
      <c r="FV682" s="109"/>
      <c r="FW682" s="109"/>
      <c r="FX682" s="109"/>
      <c r="FY682" s="109"/>
      <c r="FZ682" s="109"/>
      <c r="GA682" s="109"/>
      <c r="GB682" s="109"/>
      <c r="GC682" s="109"/>
      <c r="GD682" s="109"/>
      <c r="GE682" s="109"/>
      <c r="GF682" s="109"/>
      <c r="GG682" s="109"/>
      <c r="GH682" s="109"/>
      <c r="GI682" s="109"/>
      <c r="GJ682" s="109"/>
      <c r="GK682" s="109"/>
      <c r="GL682" s="109"/>
      <c r="GM682" s="109"/>
      <c r="GN682" s="109"/>
      <c r="GO682" s="109"/>
      <c r="GP682" s="109"/>
      <c r="GQ682" s="109"/>
      <c r="GR682" s="109"/>
      <c r="GS682" s="109"/>
      <c r="GT682" s="109"/>
      <c r="GU682" s="109"/>
      <c r="GV682" s="109"/>
      <c r="GW682" s="109"/>
      <c r="GX682" s="109"/>
      <c r="GY682" s="109"/>
      <c r="GZ682" s="109"/>
      <c r="HA682" s="109"/>
      <c r="HB682" s="109"/>
      <c r="HC682" s="109"/>
      <c r="HD682" s="109"/>
      <c r="HE682" s="109"/>
      <c r="HF682" s="109"/>
      <c r="HG682" s="109"/>
      <c r="HH682" s="109"/>
      <c r="HI682" s="109"/>
      <c r="HJ682" s="109"/>
      <c r="HK682" s="109"/>
      <c r="HL682" s="109"/>
      <c r="HM682" s="109"/>
      <c r="HN682" s="109"/>
      <c r="HO682" s="109"/>
      <c r="HP682" s="109"/>
      <c r="HQ682" s="109"/>
      <c r="HR682" s="109"/>
      <c r="HS682" s="109"/>
      <c r="HT682" s="109"/>
      <c r="HU682" s="109"/>
      <c r="HV682" s="109"/>
      <c r="HW682" s="109"/>
      <c r="HX682" s="109"/>
      <c r="HY682" s="109"/>
      <c r="HZ682" s="109"/>
      <c r="IA682" s="109"/>
      <c r="IB682" s="109"/>
      <c r="IC682" s="109"/>
      <c r="ID682" s="109"/>
      <c r="IE682" s="109"/>
      <c r="IF682" s="109"/>
      <c r="IG682" s="109"/>
      <c r="IH682" s="109"/>
      <c r="II682" s="109"/>
      <c r="IJ682" s="109"/>
      <c r="IK682" s="109"/>
      <c r="IL682" s="109"/>
      <c r="IM682" s="109"/>
      <c r="IN682" s="109"/>
      <c r="IO682" s="109"/>
      <c r="IP682" s="109"/>
      <c r="IQ682" s="109"/>
      <c r="IR682" s="109"/>
      <c r="IS682" s="109"/>
      <c r="IT682" s="109"/>
      <c r="IU682" s="109"/>
      <c r="IV682" s="109"/>
      <c r="IW682" s="109"/>
      <c r="IX682" s="109"/>
      <c r="IY682" s="109"/>
      <c r="IZ682" s="109"/>
      <c r="JA682" s="109"/>
      <c r="JB682" s="109"/>
      <c r="JC682" s="109"/>
      <c r="JD682" s="109"/>
      <c r="JE682" s="109"/>
      <c r="JF682" s="109"/>
      <c r="JG682" s="109"/>
      <c r="JH682" s="109"/>
      <c r="JI682" s="109"/>
      <c r="JJ682" s="109"/>
      <c r="JK682" s="109"/>
      <c r="JL682" s="109"/>
      <c r="JM682" s="109"/>
      <c r="JN682" s="109"/>
      <c r="JO682" s="109"/>
      <c r="JP682" s="109"/>
      <c r="JQ682" s="109"/>
      <c r="JR682" s="109"/>
      <c r="JS682" s="109"/>
      <c r="JT682" s="109"/>
      <c r="JU682" s="109"/>
      <c r="JV682" s="109"/>
      <c r="JW682" s="109"/>
      <c r="JX682" s="109"/>
      <c r="JY682" s="109"/>
      <c r="JZ682" s="109"/>
      <c r="KA682" s="109"/>
      <c r="KB682" s="109"/>
      <c r="KC682" s="109"/>
      <c r="KD682" s="109"/>
      <c r="KE682" s="109"/>
      <c r="KF682" s="109"/>
      <c r="KG682" s="109"/>
      <c r="KH682" s="109"/>
      <c r="KI682" s="109"/>
      <c r="KJ682" s="109"/>
      <c r="KK682" s="109"/>
      <c r="KL682" s="109"/>
      <c r="KM682" s="109"/>
      <c r="KN682" s="109"/>
      <c r="KO682" s="109"/>
      <c r="KP682" s="109"/>
      <c r="KQ682" s="109"/>
      <c r="KR682" s="109"/>
      <c r="KS682" s="109"/>
      <c r="KT682" s="109"/>
      <c r="KU682" s="109"/>
      <c r="KV682" s="109"/>
      <c r="KW682" s="109"/>
      <c r="KX682" s="109"/>
      <c r="KY682" s="109"/>
      <c r="KZ682" s="109"/>
      <c r="LA682" s="109"/>
      <c r="LB682" s="109"/>
      <c r="LC682" s="109"/>
      <c r="LD682" s="109"/>
      <c r="LE682" s="109"/>
      <c r="LF682" s="109"/>
      <c r="LG682" s="109"/>
      <c r="LH682" s="109"/>
      <c r="LI682" s="109"/>
      <c r="LJ682" s="109"/>
      <c r="LK682" s="109"/>
      <c r="LL682" s="109"/>
      <c r="LM682" s="109"/>
      <c r="LN682" s="109"/>
      <c r="LO682" s="109"/>
      <c r="LP682" s="109"/>
      <c r="LQ682" s="109"/>
      <c r="LR682" s="109"/>
      <c r="LS682" s="109"/>
      <c r="LT682" s="109"/>
      <c r="LU682" s="109"/>
      <c r="LV682" s="109"/>
      <c r="LW682" s="109"/>
      <c r="LX682" s="109"/>
      <c r="LY682" s="109"/>
      <c r="LZ682" s="109"/>
      <c r="MA682" s="109"/>
      <c r="MB682" s="109"/>
      <c r="MC682" s="109"/>
      <c r="MD682" s="109"/>
      <c r="ME682" s="109"/>
      <c r="MF682" s="109"/>
      <c r="MG682" s="109"/>
      <c r="MH682" s="109"/>
      <c r="MI682" s="109"/>
      <c r="MJ682" s="109"/>
      <c r="MK682" s="109"/>
      <c r="ML682" s="109"/>
      <c r="MM682" s="109"/>
      <c r="MN682" s="109"/>
      <c r="MO682" s="109"/>
      <c r="MP682" s="109"/>
      <c r="MQ682" s="109"/>
      <c r="MR682" s="109"/>
      <c r="MS682" s="109"/>
      <c r="MT682" s="109"/>
      <c r="MU682" s="109"/>
      <c r="MV682" s="109"/>
      <c r="MW682" s="109"/>
      <c r="MX682" s="109"/>
      <c r="MY682" s="109"/>
      <c r="MZ682" s="109"/>
      <c r="NA682" s="109"/>
      <c r="NB682" s="109"/>
      <c r="NC682" s="109"/>
      <c r="ND682" s="109"/>
      <c r="NE682" s="109"/>
      <c r="NF682" s="109"/>
      <c r="NG682" s="109"/>
      <c r="NH682" s="109"/>
      <c r="NI682" s="109"/>
      <c r="NJ682" s="109"/>
      <c r="NK682" s="109"/>
      <c r="NL682" s="109"/>
      <c r="NM682" s="109"/>
      <c r="NN682" s="109"/>
      <c r="NO682" s="109"/>
      <c r="NP682" s="109"/>
      <c r="NQ682" s="109"/>
      <c r="NR682" s="109"/>
      <c r="NS682" s="109"/>
      <c r="NT682" s="109"/>
      <c r="NU682" s="109"/>
      <c r="NV682" s="109"/>
      <c r="NW682" s="109"/>
      <c r="NX682" s="109"/>
      <c r="NY682" s="109"/>
      <c r="NZ682" s="109"/>
      <c r="OA682" s="109"/>
      <c r="OB682" s="109"/>
      <c r="OC682" s="109"/>
      <c r="OD682" s="109"/>
      <c r="OE682" s="109"/>
      <c r="OF682" s="109"/>
      <c r="OG682" s="109"/>
      <c r="OH682" s="109"/>
      <c r="OI682" s="109"/>
      <c r="OJ682" s="109"/>
      <c r="OK682" s="109"/>
      <c r="OL682" s="109"/>
      <c r="OM682" s="109"/>
      <c r="ON682" s="109"/>
      <c r="OO682" s="109"/>
      <c r="OP682" s="109"/>
      <c r="OQ682" s="109"/>
      <c r="OR682" s="109"/>
      <c r="OS682" s="109"/>
      <c r="OT682" s="109"/>
      <c r="OU682" s="109"/>
      <c r="OV682" s="109"/>
      <c r="OW682" s="109"/>
      <c r="OX682" s="109"/>
      <c r="OY682" s="109"/>
      <c r="OZ682" s="109"/>
      <c r="PA682" s="109"/>
      <c r="PB682" s="109"/>
      <c r="PC682" s="109"/>
      <c r="PD682" s="109"/>
      <c r="PE682" s="109"/>
      <c r="PF682" s="109"/>
      <c r="PG682" s="109"/>
      <c r="PH682" s="109"/>
      <c r="PI682" s="109"/>
      <c r="PJ682" s="109"/>
      <c r="PK682" s="109"/>
      <c r="PL682" s="109"/>
      <c r="PM682" s="109"/>
      <c r="PN682" s="109"/>
      <c r="PO682" s="109"/>
      <c r="PP682" s="109"/>
      <c r="PQ682" s="109"/>
      <c r="PR682" s="109"/>
      <c r="PS682" s="109"/>
      <c r="PT682" s="109"/>
      <c r="PU682" s="109"/>
      <c r="PV682" s="109"/>
      <c r="PW682" s="109"/>
      <c r="PX682" s="109"/>
      <c r="PY682" s="109"/>
      <c r="PZ682" s="109"/>
      <c r="QA682" s="109"/>
      <c r="QB682" s="109"/>
      <c r="QC682" s="109"/>
      <c r="QD682" s="109"/>
      <c r="QE682" s="109"/>
      <c r="QF682" s="109"/>
      <c r="QG682" s="109"/>
      <c r="QH682" s="109"/>
      <c r="QI682" s="109"/>
      <c r="QJ682" s="109"/>
      <c r="QK682" s="23">
        <f t="shared" si="10"/>
        <v>0.8</v>
      </c>
      <c r="QL682" s="125"/>
      <c r="QM682" s="125"/>
      <c r="QN682" s="125"/>
      <c r="QO682" s="125"/>
      <c r="QP682" s="125"/>
      <c r="QQ682" s="125"/>
      <c r="QR682" s="125"/>
    </row>
    <row r="683" spans="1:460" s="5" customFormat="1" ht="12.75" customHeight="1" x14ac:dyDescent="0.2">
      <c r="A683" s="52">
        <v>44825</v>
      </c>
      <c r="B683" s="98" t="s">
        <v>52</v>
      </c>
      <c r="C683" s="107"/>
      <c r="D683" s="107"/>
      <c r="E683" s="108"/>
      <c r="F683" s="108"/>
      <c r="G683" s="108"/>
      <c r="H683" s="108"/>
      <c r="I683" s="108"/>
      <c r="J683" s="108"/>
      <c r="K683" s="108"/>
      <c r="L683" s="108"/>
      <c r="M683" s="108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 s="109"/>
      <c r="BD683" s="109"/>
      <c r="BE683" s="109"/>
      <c r="BF683" s="109"/>
      <c r="BG683" s="109"/>
      <c r="BH683" s="109"/>
      <c r="BI683" s="109"/>
      <c r="BJ683" s="109"/>
      <c r="BK683" s="109"/>
      <c r="BL683" s="109"/>
      <c r="BM683" s="109"/>
      <c r="BN683" s="109"/>
      <c r="BO683" s="109"/>
      <c r="BP683" s="109"/>
      <c r="BQ683" s="109"/>
      <c r="BR683" s="109"/>
      <c r="BS683" s="109"/>
      <c r="BT683" s="109"/>
      <c r="BU683" s="109"/>
      <c r="BV683" s="109"/>
      <c r="BW683" s="109"/>
      <c r="BX683" s="109"/>
      <c r="BY683" s="109"/>
      <c r="BZ683" s="109"/>
      <c r="CA683" s="109"/>
      <c r="CB683" s="109"/>
      <c r="CC683" s="109"/>
      <c r="CD683" s="109"/>
      <c r="CE683" s="109"/>
      <c r="CF683" s="109"/>
      <c r="CG683" s="109"/>
      <c r="CH683" s="109"/>
      <c r="CI683" s="109"/>
      <c r="CJ683" s="109"/>
      <c r="CK683" s="109"/>
      <c r="CL683" s="109"/>
      <c r="CM683" s="109"/>
      <c r="CN683" s="109"/>
      <c r="CO683" s="109"/>
      <c r="CP683" s="109"/>
      <c r="CQ683" s="109"/>
      <c r="CR683" s="109"/>
      <c r="CS683" s="109"/>
      <c r="CT683" s="109"/>
      <c r="CU683" s="109"/>
      <c r="CV683" s="109"/>
      <c r="CW683" s="109"/>
      <c r="CX683" s="109"/>
      <c r="CY683" s="109"/>
      <c r="CZ683" s="109"/>
      <c r="DA683" s="109"/>
      <c r="DB683" s="109"/>
      <c r="DC683" s="109"/>
      <c r="DD683" s="109"/>
      <c r="DE683" s="109"/>
      <c r="DF683" s="109"/>
      <c r="DG683" s="109"/>
      <c r="DH683" s="109"/>
      <c r="DI683" s="109"/>
      <c r="DJ683" s="109"/>
      <c r="DK683" s="109"/>
      <c r="DL683" s="109"/>
      <c r="DM683" s="109"/>
      <c r="DN683" s="109"/>
      <c r="DO683" s="109"/>
      <c r="DP683" s="109"/>
      <c r="DQ683" s="109"/>
      <c r="DR683" s="109"/>
      <c r="DS683" s="109"/>
      <c r="DT683" s="109"/>
      <c r="DU683" s="109"/>
      <c r="DV683" s="109"/>
      <c r="DW683" s="109"/>
      <c r="DX683" s="109"/>
      <c r="DY683" s="109"/>
      <c r="DZ683" s="109"/>
      <c r="EA683" s="109"/>
      <c r="EB683" s="109"/>
      <c r="EC683" s="109"/>
      <c r="ED683" s="109"/>
      <c r="EE683" s="109"/>
      <c r="EF683" s="109"/>
      <c r="EG683" s="109"/>
      <c r="EH683" s="109"/>
      <c r="EI683" s="109"/>
      <c r="EJ683" s="109"/>
      <c r="EK683" s="109"/>
      <c r="EL683" s="109"/>
      <c r="EM683" s="109"/>
      <c r="EN683" s="109"/>
      <c r="EO683" s="109"/>
      <c r="EP683" s="109"/>
      <c r="EQ683" s="109"/>
      <c r="ER683" s="109"/>
      <c r="ES683" s="109"/>
      <c r="ET683" s="109"/>
      <c r="EU683" s="109"/>
      <c r="EV683" s="109"/>
      <c r="EW683" s="109"/>
      <c r="EX683" s="109"/>
      <c r="EY683" s="109"/>
      <c r="EZ683" s="109"/>
      <c r="FA683" s="109"/>
      <c r="FB683" s="109"/>
      <c r="FC683" s="109"/>
      <c r="FD683" s="109"/>
      <c r="FE683" s="109"/>
      <c r="FF683" s="109"/>
      <c r="FG683" s="109"/>
      <c r="FH683" s="109"/>
      <c r="FI683" s="109"/>
      <c r="FJ683" s="109"/>
      <c r="FK683" s="109"/>
      <c r="FL683" s="109"/>
      <c r="FM683" s="109"/>
      <c r="FN683" s="109"/>
      <c r="FO683" s="109"/>
      <c r="FP683" s="109"/>
      <c r="FQ683" s="109"/>
      <c r="FR683" s="109"/>
      <c r="FS683" s="109"/>
      <c r="FT683" s="109"/>
      <c r="FU683" s="109"/>
      <c r="FV683" s="109">
        <v>8</v>
      </c>
      <c r="FW683" s="109"/>
      <c r="FX683" s="109"/>
      <c r="FY683" s="109"/>
      <c r="FZ683" s="109"/>
      <c r="GA683" s="109"/>
      <c r="GB683" s="109"/>
      <c r="GC683" s="109"/>
      <c r="GD683" s="109"/>
      <c r="GE683" s="109"/>
      <c r="GF683" s="109"/>
      <c r="GG683" s="109"/>
      <c r="GH683" s="109"/>
      <c r="GI683" s="109"/>
      <c r="GJ683" s="109"/>
      <c r="GK683" s="109"/>
      <c r="GL683" s="109"/>
      <c r="GM683" s="109"/>
      <c r="GN683" s="109"/>
      <c r="GO683" s="109"/>
      <c r="GP683" s="109"/>
      <c r="GQ683" s="109"/>
      <c r="GR683" s="109"/>
      <c r="GS683" s="109"/>
      <c r="GT683" s="109"/>
      <c r="GU683" s="109"/>
      <c r="GV683" s="109"/>
      <c r="GW683" s="109"/>
      <c r="GX683" s="109"/>
      <c r="GY683" s="109"/>
      <c r="GZ683" s="109"/>
      <c r="HA683" s="109"/>
      <c r="HB683" s="109"/>
      <c r="HC683" s="109"/>
      <c r="HD683" s="109"/>
      <c r="HE683" s="109"/>
      <c r="HF683" s="109"/>
      <c r="HG683" s="109"/>
      <c r="HH683" s="109"/>
      <c r="HI683" s="109"/>
      <c r="HJ683" s="109"/>
      <c r="HK683" s="109"/>
      <c r="HL683" s="109"/>
      <c r="HM683" s="109"/>
      <c r="HN683" s="109"/>
      <c r="HO683" s="109"/>
      <c r="HP683" s="109"/>
      <c r="HQ683" s="109"/>
      <c r="HR683" s="109"/>
      <c r="HS683" s="109"/>
      <c r="HT683" s="109"/>
      <c r="HU683" s="109"/>
      <c r="HV683" s="109"/>
      <c r="HW683" s="109"/>
      <c r="HX683" s="109"/>
      <c r="HY683" s="109"/>
      <c r="HZ683" s="109"/>
      <c r="IA683" s="109"/>
      <c r="IB683" s="109"/>
      <c r="IC683" s="109"/>
      <c r="ID683" s="109"/>
      <c r="IE683" s="109"/>
      <c r="IF683" s="109"/>
      <c r="IG683" s="109"/>
      <c r="IH683" s="109"/>
      <c r="II683" s="109"/>
      <c r="IJ683" s="109"/>
      <c r="IK683" s="109"/>
      <c r="IL683" s="109"/>
      <c r="IM683" s="109"/>
      <c r="IN683" s="109"/>
      <c r="IO683" s="109"/>
      <c r="IP683" s="109"/>
      <c r="IQ683" s="109"/>
      <c r="IR683" s="109"/>
      <c r="IS683" s="109"/>
      <c r="IT683" s="109"/>
      <c r="IU683" s="109"/>
      <c r="IV683" s="109"/>
      <c r="IW683" s="109"/>
      <c r="IX683" s="109"/>
      <c r="IY683" s="109"/>
      <c r="IZ683" s="109"/>
      <c r="JA683" s="109"/>
      <c r="JB683" s="109"/>
      <c r="JC683" s="109"/>
      <c r="JD683" s="109"/>
      <c r="JE683" s="109"/>
      <c r="JF683" s="109"/>
      <c r="JG683" s="109"/>
      <c r="JH683" s="109"/>
      <c r="JI683" s="109"/>
      <c r="JJ683" s="109"/>
      <c r="JK683" s="109"/>
      <c r="JL683" s="109"/>
      <c r="JM683" s="109"/>
      <c r="JN683" s="109"/>
      <c r="JO683" s="109"/>
      <c r="JP683" s="109"/>
      <c r="JQ683" s="109"/>
      <c r="JR683" s="109"/>
      <c r="JS683" s="109"/>
      <c r="JT683" s="109"/>
      <c r="JU683" s="109"/>
      <c r="JV683" s="109"/>
      <c r="JW683" s="109"/>
      <c r="JX683" s="109"/>
      <c r="JY683" s="109"/>
      <c r="JZ683" s="109"/>
      <c r="KA683" s="109"/>
      <c r="KB683" s="109"/>
      <c r="KC683" s="109"/>
      <c r="KD683" s="109"/>
      <c r="KE683" s="109"/>
      <c r="KF683" s="109"/>
      <c r="KG683" s="109"/>
      <c r="KH683" s="109"/>
      <c r="KI683" s="109"/>
      <c r="KJ683" s="109"/>
      <c r="KK683" s="109"/>
      <c r="KL683" s="109"/>
      <c r="KM683" s="109"/>
      <c r="KN683" s="109"/>
      <c r="KO683" s="109"/>
      <c r="KP683" s="109"/>
      <c r="KQ683" s="109"/>
      <c r="KR683" s="109"/>
      <c r="KS683" s="109"/>
      <c r="KT683" s="109"/>
      <c r="KU683" s="109"/>
      <c r="KV683" s="109"/>
      <c r="KW683" s="109"/>
      <c r="KX683" s="109"/>
      <c r="KY683" s="109"/>
      <c r="KZ683" s="109"/>
      <c r="LA683" s="109"/>
      <c r="LB683" s="109"/>
      <c r="LC683" s="109"/>
      <c r="LD683" s="109"/>
      <c r="LE683" s="109"/>
      <c r="LF683" s="109"/>
      <c r="LG683" s="109"/>
      <c r="LH683" s="109"/>
      <c r="LI683" s="109"/>
      <c r="LJ683" s="109"/>
      <c r="LK683" s="109"/>
      <c r="LL683" s="109"/>
      <c r="LM683" s="109"/>
      <c r="LN683" s="109"/>
      <c r="LO683" s="109"/>
      <c r="LP683" s="109"/>
      <c r="LQ683" s="109"/>
      <c r="LR683" s="109"/>
      <c r="LS683" s="109"/>
      <c r="LT683" s="109"/>
      <c r="LU683" s="109"/>
      <c r="LV683" s="109"/>
      <c r="LW683" s="109"/>
      <c r="LX683" s="109"/>
      <c r="LY683" s="109"/>
      <c r="LZ683" s="109"/>
      <c r="MA683" s="109"/>
      <c r="MB683" s="109"/>
      <c r="MC683" s="109"/>
      <c r="MD683" s="109"/>
      <c r="ME683" s="109"/>
      <c r="MF683" s="109"/>
      <c r="MG683" s="109"/>
      <c r="MH683" s="109"/>
      <c r="MI683" s="109"/>
      <c r="MJ683" s="109"/>
      <c r="MK683" s="109"/>
      <c r="ML683" s="109"/>
      <c r="MM683" s="109"/>
      <c r="MN683" s="109"/>
      <c r="MO683" s="109"/>
      <c r="MP683" s="109"/>
      <c r="MQ683" s="109"/>
      <c r="MR683" s="109"/>
      <c r="MS683" s="109"/>
      <c r="MT683" s="109"/>
      <c r="MU683" s="109"/>
      <c r="MV683" s="109"/>
      <c r="MW683" s="109"/>
      <c r="MX683" s="109"/>
      <c r="MY683" s="109"/>
      <c r="MZ683" s="109"/>
      <c r="NA683" s="109"/>
      <c r="NB683" s="109"/>
      <c r="NC683" s="109"/>
      <c r="ND683" s="109"/>
      <c r="NE683" s="109"/>
      <c r="NF683" s="109"/>
      <c r="NG683" s="109"/>
      <c r="NH683" s="109"/>
      <c r="NI683" s="109"/>
      <c r="NJ683" s="109"/>
      <c r="NK683" s="109"/>
      <c r="NL683" s="109"/>
      <c r="NM683" s="109"/>
      <c r="NN683" s="109"/>
      <c r="NO683" s="109"/>
      <c r="NP683" s="109"/>
      <c r="NQ683" s="109"/>
      <c r="NR683" s="109"/>
      <c r="NS683" s="109"/>
      <c r="NT683" s="109"/>
      <c r="NU683" s="109"/>
      <c r="NV683" s="109"/>
      <c r="NW683" s="109"/>
      <c r="NX683" s="109"/>
      <c r="NY683" s="109"/>
      <c r="NZ683" s="109"/>
      <c r="OA683" s="109"/>
      <c r="OB683" s="109"/>
      <c r="OC683" s="109"/>
      <c r="OD683" s="109"/>
      <c r="OE683" s="109"/>
      <c r="OF683" s="109"/>
      <c r="OG683" s="109"/>
      <c r="OH683" s="109"/>
      <c r="OI683" s="109"/>
      <c r="OJ683" s="109"/>
      <c r="OK683" s="109"/>
      <c r="OL683" s="109"/>
      <c r="OM683" s="109"/>
      <c r="ON683" s="109"/>
      <c r="OO683" s="109"/>
      <c r="OP683" s="109"/>
      <c r="OQ683" s="109"/>
      <c r="OR683" s="109"/>
      <c r="OS683" s="109"/>
      <c r="OT683" s="109"/>
      <c r="OU683" s="109"/>
      <c r="OV683" s="109"/>
      <c r="OW683" s="109"/>
      <c r="OX683" s="109"/>
      <c r="OY683" s="109"/>
      <c r="OZ683" s="109"/>
      <c r="PA683" s="109"/>
      <c r="PB683" s="109"/>
      <c r="PC683" s="109"/>
      <c r="PD683" s="109"/>
      <c r="PE683" s="109"/>
      <c r="PF683" s="109"/>
      <c r="PG683" s="109"/>
      <c r="PH683" s="109"/>
      <c r="PI683" s="109"/>
      <c r="PJ683" s="109"/>
      <c r="PK683" s="109"/>
      <c r="PL683" s="109"/>
      <c r="PM683" s="109"/>
      <c r="PN683" s="109"/>
      <c r="PO683" s="109"/>
      <c r="PP683" s="109"/>
      <c r="PQ683" s="109"/>
      <c r="PR683" s="109"/>
      <c r="PS683" s="109"/>
      <c r="PT683" s="109"/>
      <c r="PU683" s="109"/>
      <c r="PV683" s="109"/>
      <c r="PW683" s="109"/>
      <c r="PX683" s="109"/>
      <c r="PY683" s="109"/>
      <c r="PZ683" s="109"/>
      <c r="QA683" s="109"/>
      <c r="QB683" s="109"/>
      <c r="QC683" s="109"/>
      <c r="QD683" s="109"/>
      <c r="QE683" s="109"/>
      <c r="QF683" s="109"/>
      <c r="QG683" s="109"/>
      <c r="QH683" s="109"/>
      <c r="QI683" s="109"/>
      <c r="QJ683" s="109"/>
      <c r="QK683" s="23">
        <f t="shared" si="10"/>
        <v>8</v>
      </c>
      <c r="QL683" s="125"/>
      <c r="QM683" s="125"/>
      <c r="QN683" s="125"/>
      <c r="QO683" s="125"/>
      <c r="QP683" s="125"/>
      <c r="QQ683" s="125"/>
      <c r="QR683" s="125"/>
    </row>
    <row r="684" spans="1:460" s="5" customFormat="1" ht="12.75" customHeight="1" x14ac:dyDescent="0.2">
      <c r="A684" s="52">
        <v>44825</v>
      </c>
      <c r="B684" s="98" t="s">
        <v>52</v>
      </c>
      <c r="C684" s="107"/>
      <c r="D684" s="107"/>
      <c r="E684" s="108"/>
      <c r="F684" s="108"/>
      <c r="G684" s="108"/>
      <c r="H684" s="108"/>
      <c r="I684" s="108"/>
      <c r="J684" s="108"/>
      <c r="K684" s="108"/>
      <c r="L684" s="108"/>
      <c r="M684" s="108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 s="109"/>
      <c r="BD684" s="109">
        <v>200</v>
      </c>
      <c r="BE684" s="109"/>
      <c r="BF684" s="109"/>
      <c r="BG684" s="109"/>
      <c r="BH684" s="109"/>
      <c r="BI684" s="109"/>
      <c r="BJ684" s="109"/>
      <c r="BK684" s="109"/>
      <c r="BL684" s="109"/>
      <c r="BM684" s="109"/>
      <c r="BN684" s="109"/>
      <c r="BO684" s="109"/>
      <c r="BP684" s="109"/>
      <c r="BQ684" s="109"/>
      <c r="BR684" s="109"/>
      <c r="BS684" s="109"/>
      <c r="BT684" s="109"/>
      <c r="BU684" s="109"/>
      <c r="BV684" s="109"/>
      <c r="BW684" s="109"/>
      <c r="BX684" s="109"/>
      <c r="BY684" s="109"/>
      <c r="BZ684" s="109"/>
      <c r="CA684" s="109"/>
      <c r="CB684" s="109"/>
      <c r="CC684" s="109"/>
      <c r="CD684" s="109"/>
      <c r="CE684" s="109"/>
      <c r="CF684" s="109"/>
      <c r="CG684" s="109"/>
      <c r="CH684" s="109"/>
      <c r="CI684" s="109"/>
      <c r="CJ684" s="109"/>
      <c r="CK684" s="109"/>
      <c r="CL684" s="109"/>
      <c r="CM684" s="109"/>
      <c r="CN684" s="109"/>
      <c r="CO684" s="109"/>
      <c r="CP684" s="109"/>
      <c r="CQ684" s="109"/>
      <c r="CR684" s="109"/>
      <c r="CS684" s="109"/>
      <c r="CT684" s="109"/>
      <c r="CU684" s="109"/>
      <c r="CV684" s="109"/>
      <c r="CW684" s="109"/>
      <c r="CX684" s="109"/>
      <c r="CY684" s="109"/>
      <c r="CZ684" s="109"/>
      <c r="DA684" s="109"/>
      <c r="DB684" s="109"/>
      <c r="DC684" s="109"/>
      <c r="DD684" s="109"/>
      <c r="DE684" s="109"/>
      <c r="DF684" s="109"/>
      <c r="DG684" s="109"/>
      <c r="DH684" s="109"/>
      <c r="DI684" s="109"/>
      <c r="DJ684" s="109"/>
      <c r="DK684" s="109"/>
      <c r="DL684" s="109"/>
      <c r="DM684" s="109"/>
      <c r="DN684" s="109"/>
      <c r="DO684" s="109"/>
      <c r="DP684" s="109"/>
      <c r="DQ684" s="109"/>
      <c r="DR684" s="109"/>
      <c r="DS684" s="109"/>
      <c r="DT684" s="109"/>
      <c r="DU684" s="109"/>
      <c r="DV684" s="109"/>
      <c r="DW684" s="109"/>
      <c r="DX684" s="109"/>
      <c r="DY684" s="109"/>
      <c r="DZ684" s="109"/>
      <c r="EA684" s="109"/>
      <c r="EB684" s="109"/>
      <c r="EC684" s="109"/>
      <c r="ED684" s="109"/>
      <c r="EE684" s="109"/>
      <c r="EF684" s="109"/>
      <c r="EG684" s="109"/>
      <c r="EH684" s="109"/>
      <c r="EI684" s="109"/>
      <c r="EJ684" s="109"/>
      <c r="EK684" s="109"/>
      <c r="EL684" s="109"/>
      <c r="EM684" s="109"/>
      <c r="EN684" s="109"/>
      <c r="EO684" s="109"/>
      <c r="EP684" s="109"/>
      <c r="EQ684" s="109"/>
      <c r="ER684" s="109"/>
      <c r="ES684" s="109"/>
      <c r="ET684" s="109"/>
      <c r="EU684" s="109"/>
      <c r="EV684" s="109"/>
      <c r="EW684" s="109"/>
      <c r="EX684" s="109"/>
      <c r="EY684" s="109"/>
      <c r="EZ684" s="109"/>
      <c r="FA684" s="109"/>
      <c r="FB684" s="109"/>
      <c r="FC684" s="109"/>
      <c r="FD684" s="109"/>
      <c r="FE684" s="109"/>
      <c r="FF684" s="109"/>
      <c r="FG684" s="109"/>
      <c r="FH684" s="109"/>
      <c r="FI684" s="109"/>
      <c r="FJ684" s="109"/>
      <c r="FK684" s="109"/>
      <c r="FL684" s="109"/>
      <c r="FM684" s="109"/>
      <c r="FN684" s="109"/>
      <c r="FO684" s="109"/>
      <c r="FP684" s="109"/>
      <c r="FQ684" s="109"/>
      <c r="FR684" s="109"/>
      <c r="FS684" s="109"/>
      <c r="FT684" s="109"/>
      <c r="FU684" s="109"/>
      <c r="FV684" s="109"/>
      <c r="FW684" s="109"/>
      <c r="FX684" s="109"/>
      <c r="FY684" s="109"/>
      <c r="FZ684" s="109"/>
      <c r="GA684" s="109"/>
      <c r="GB684" s="109"/>
      <c r="GC684" s="109"/>
      <c r="GD684" s="109"/>
      <c r="GE684" s="109"/>
      <c r="GF684" s="109"/>
      <c r="GG684" s="109"/>
      <c r="GH684" s="109"/>
      <c r="GI684" s="109"/>
      <c r="GJ684" s="109"/>
      <c r="GK684" s="109"/>
      <c r="GL684" s="109"/>
      <c r="GM684" s="109"/>
      <c r="GN684" s="109"/>
      <c r="GO684" s="109"/>
      <c r="GP684" s="109"/>
      <c r="GQ684" s="109"/>
      <c r="GR684" s="109"/>
      <c r="GS684" s="109"/>
      <c r="GT684" s="109"/>
      <c r="GU684" s="109"/>
      <c r="GV684" s="109"/>
      <c r="GW684" s="109"/>
      <c r="GX684" s="109"/>
      <c r="GY684" s="109"/>
      <c r="GZ684" s="109"/>
      <c r="HA684" s="109"/>
      <c r="HB684" s="109"/>
      <c r="HC684" s="109"/>
      <c r="HD684" s="109"/>
      <c r="HE684" s="109"/>
      <c r="HF684" s="109"/>
      <c r="HG684" s="109"/>
      <c r="HH684" s="109"/>
      <c r="HI684" s="109"/>
      <c r="HJ684" s="109"/>
      <c r="HK684" s="109"/>
      <c r="HL684" s="109"/>
      <c r="HM684" s="109"/>
      <c r="HN684" s="109"/>
      <c r="HO684" s="109"/>
      <c r="HP684" s="109"/>
      <c r="HQ684" s="109"/>
      <c r="HR684" s="109"/>
      <c r="HS684" s="109"/>
      <c r="HT684" s="109"/>
      <c r="HU684" s="109"/>
      <c r="HV684" s="109"/>
      <c r="HW684" s="109"/>
      <c r="HX684" s="109"/>
      <c r="HY684" s="109"/>
      <c r="HZ684" s="109"/>
      <c r="IA684" s="109"/>
      <c r="IB684" s="109"/>
      <c r="IC684" s="109"/>
      <c r="ID684" s="109"/>
      <c r="IE684" s="109"/>
      <c r="IF684" s="109"/>
      <c r="IG684" s="109"/>
      <c r="IH684" s="109"/>
      <c r="II684" s="109"/>
      <c r="IJ684" s="109"/>
      <c r="IK684" s="109"/>
      <c r="IL684" s="109"/>
      <c r="IM684" s="109"/>
      <c r="IN684" s="109"/>
      <c r="IO684" s="109"/>
      <c r="IP684" s="109"/>
      <c r="IQ684" s="109"/>
      <c r="IR684" s="109"/>
      <c r="IS684" s="109"/>
      <c r="IT684" s="109"/>
      <c r="IU684" s="109"/>
      <c r="IV684" s="109"/>
      <c r="IW684" s="109"/>
      <c r="IX684" s="109"/>
      <c r="IY684" s="109"/>
      <c r="IZ684" s="109"/>
      <c r="JA684" s="109"/>
      <c r="JB684" s="109"/>
      <c r="JC684" s="109"/>
      <c r="JD684" s="109"/>
      <c r="JE684" s="109"/>
      <c r="JF684" s="109"/>
      <c r="JG684" s="109"/>
      <c r="JH684" s="109"/>
      <c r="JI684" s="109"/>
      <c r="JJ684" s="109"/>
      <c r="JK684" s="109"/>
      <c r="JL684" s="109"/>
      <c r="JM684" s="109"/>
      <c r="JN684" s="109"/>
      <c r="JO684" s="109"/>
      <c r="JP684" s="109"/>
      <c r="JQ684" s="109"/>
      <c r="JR684" s="109"/>
      <c r="JS684" s="109"/>
      <c r="JT684" s="109"/>
      <c r="JU684" s="109"/>
      <c r="JV684" s="109"/>
      <c r="JW684" s="109"/>
      <c r="JX684" s="109"/>
      <c r="JY684" s="109"/>
      <c r="JZ684" s="109"/>
      <c r="KA684" s="109"/>
      <c r="KB684" s="109"/>
      <c r="KC684" s="109"/>
      <c r="KD684" s="109"/>
      <c r="KE684" s="109"/>
      <c r="KF684" s="109"/>
      <c r="KG684" s="109"/>
      <c r="KH684" s="109"/>
      <c r="KI684" s="109"/>
      <c r="KJ684" s="109"/>
      <c r="KK684" s="109"/>
      <c r="KL684" s="109"/>
      <c r="KM684" s="109"/>
      <c r="KN684" s="109"/>
      <c r="KO684" s="109"/>
      <c r="KP684" s="109"/>
      <c r="KQ684" s="109"/>
      <c r="KR684" s="109"/>
      <c r="KS684" s="109"/>
      <c r="KT684" s="109"/>
      <c r="KU684" s="109"/>
      <c r="KV684" s="109"/>
      <c r="KW684" s="109"/>
      <c r="KX684" s="109"/>
      <c r="KY684" s="109"/>
      <c r="KZ684" s="109"/>
      <c r="LA684" s="109"/>
      <c r="LB684" s="109"/>
      <c r="LC684" s="109"/>
      <c r="LD684" s="109"/>
      <c r="LE684" s="109"/>
      <c r="LF684" s="109"/>
      <c r="LG684" s="109"/>
      <c r="LH684" s="109"/>
      <c r="LI684" s="109"/>
      <c r="LJ684" s="109"/>
      <c r="LK684" s="109"/>
      <c r="LL684" s="109"/>
      <c r="LM684" s="109"/>
      <c r="LN684" s="109"/>
      <c r="LO684" s="109"/>
      <c r="LP684" s="109"/>
      <c r="LQ684" s="109"/>
      <c r="LR684" s="109"/>
      <c r="LS684" s="109"/>
      <c r="LT684" s="109"/>
      <c r="LU684" s="109"/>
      <c r="LV684" s="109"/>
      <c r="LW684" s="109"/>
      <c r="LX684" s="109"/>
      <c r="LY684" s="109"/>
      <c r="LZ684" s="109"/>
      <c r="MA684" s="109"/>
      <c r="MB684" s="109"/>
      <c r="MC684" s="109"/>
      <c r="MD684" s="109"/>
      <c r="ME684" s="109"/>
      <c r="MF684" s="109"/>
      <c r="MG684" s="109"/>
      <c r="MH684" s="109"/>
      <c r="MI684" s="109"/>
      <c r="MJ684" s="109"/>
      <c r="MK684" s="109"/>
      <c r="ML684" s="109"/>
      <c r="MM684" s="109"/>
      <c r="MN684" s="109"/>
      <c r="MO684" s="109"/>
      <c r="MP684" s="109"/>
      <c r="MQ684" s="109"/>
      <c r="MR684" s="109"/>
      <c r="MS684" s="109"/>
      <c r="MT684" s="109"/>
      <c r="MU684" s="109"/>
      <c r="MV684" s="109"/>
      <c r="MW684" s="109"/>
      <c r="MX684" s="109"/>
      <c r="MY684" s="109"/>
      <c r="MZ684" s="109"/>
      <c r="NA684" s="109"/>
      <c r="NB684" s="109"/>
      <c r="NC684" s="109"/>
      <c r="ND684" s="109"/>
      <c r="NE684" s="109"/>
      <c r="NF684" s="109"/>
      <c r="NG684" s="109"/>
      <c r="NH684" s="109"/>
      <c r="NI684" s="109"/>
      <c r="NJ684" s="109"/>
      <c r="NK684" s="109"/>
      <c r="NL684" s="109"/>
      <c r="NM684" s="109"/>
      <c r="NN684" s="109"/>
      <c r="NO684" s="109"/>
      <c r="NP684" s="109"/>
      <c r="NQ684" s="109"/>
      <c r="NR684" s="109"/>
      <c r="NS684" s="109"/>
      <c r="NT684" s="109"/>
      <c r="NU684" s="109"/>
      <c r="NV684" s="109"/>
      <c r="NW684" s="109"/>
      <c r="NX684" s="109"/>
      <c r="NY684" s="109"/>
      <c r="NZ684" s="109"/>
      <c r="OA684" s="109"/>
      <c r="OB684" s="109"/>
      <c r="OC684" s="109"/>
      <c r="OD684" s="109"/>
      <c r="OE684" s="109"/>
      <c r="OF684" s="109"/>
      <c r="OG684" s="109"/>
      <c r="OH684" s="109"/>
      <c r="OI684" s="109"/>
      <c r="OJ684" s="109"/>
      <c r="OK684" s="109"/>
      <c r="OL684" s="109"/>
      <c r="OM684" s="109"/>
      <c r="ON684" s="109"/>
      <c r="OO684" s="109"/>
      <c r="OP684" s="109"/>
      <c r="OQ684" s="109"/>
      <c r="OR684" s="109"/>
      <c r="OS684" s="109"/>
      <c r="OT684" s="109"/>
      <c r="OU684" s="109"/>
      <c r="OV684" s="109"/>
      <c r="OW684" s="109"/>
      <c r="OX684" s="109"/>
      <c r="OY684" s="109"/>
      <c r="OZ684" s="109"/>
      <c r="PA684" s="109"/>
      <c r="PB684" s="109"/>
      <c r="PC684" s="109"/>
      <c r="PD684" s="109"/>
      <c r="PE684" s="109"/>
      <c r="PF684" s="109"/>
      <c r="PG684" s="109"/>
      <c r="PH684" s="109"/>
      <c r="PI684" s="109"/>
      <c r="PJ684" s="109"/>
      <c r="PK684" s="109"/>
      <c r="PL684" s="109"/>
      <c r="PM684" s="109"/>
      <c r="PN684" s="109"/>
      <c r="PO684" s="109"/>
      <c r="PP684" s="109"/>
      <c r="PQ684" s="109"/>
      <c r="PR684" s="109"/>
      <c r="PS684" s="109"/>
      <c r="PT684" s="109"/>
      <c r="PU684" s="109"/>
      <c r="PV684" s="109"/>
      <c r="PW684" s="109"/>
      <c r="PX684" s="109"/>
      <c r="PY684" s="109"/>
      <c r="PZ684" s="109"/>
      <c r="QA684" s="109"/>
      <c r="QB684" s="109"/>
      <c r="QC684" s="109"/>
      <c r="QD684" s="109"/>
      <c r="QE684" s="109"/>
      <c r="QF684" s="109"/>
      <c r="QG684" s="109"/>
      <c r="QH684" s="109"/>
      <c r="QI684" s="109"/>
      <c r="QJ684" s="109"/>
      <c r="QK684" s="23">
        <f t="shared" si="10"/>
        <v>200</v>
      </c>
      <c r="QL684" s="125"/>
      <c r="QM684" s="125"/>
      <c r="QN684" s="125"/>
      <c r="QO684" s="125"/>
      <c r="QP684" s="125"/>
      <c r="QQ684" s="125"/>
      <c r="QR684" s="125"/>
    </row>
    <row r="685" spans="1:460" s="5" customFormat="1" ht="12.75" customHeight="1" x14ac:dyDescent="0.2">
      <c r="A685" s="52">
        <v>44825</v>
      </c>
      <c r="B685" s="98" t="s">
        <v>122</v>
      </c>
      <c r="C685" s="107"/>
      <c r="D685" s="107"/>
      <c r="E685" s="108"/>
      <c r="F685" s="108"/>
      <c r="G685" s="108"/>
      <c r="H685" s="108"/>
      <c r="I685" s="108"/>
      <c r="J685" s="108"/>
      <c r="K685" s="108"/>
      <c r="L685" s="108"/>
      <c r="M685" s="108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 s="109"/>
      <c r="BD685" s="109"/>
      <c r="BE685" s="109"/>
      <c r="BF685" s="109"/>
      <c r="BG685" s="109"/>
      <c r="BH685" s="109"/>
      <c r="BI685" s="109"/>
      <c r="BJ685" s="109"/>
      <c r="BK685" s="109"/>
      <c r="BL685" s="109"/>
      <c r="BM685" s="109"/>
      <c r="BN685" s="109"/>
      <c r="BO685" s="109"/>
      <c r="BP685" s="109"/>
      <c r="BQ685" s="109"/>
      <c r="BR685" s="109"/>
      <c r="BS685" s="109"/>
      <c r="BT685" s="109"/>
      <c r="BU685" s="109"/>
      <c r="BV685" s="109"/>
      <c r="BW685" s="109"/>
      <c r="BX685" s="109"/>
      <c r="BY685" s="109"/>
      <c r="BZ685" s="109"/>
      <c r="CA685" s="109"/>
      <c r="CB685" s="109"/>
      <c r="CC685" s="109"/>
      <c r="CD685" s="109"/>
      <c r="CE685" s="109"/>
      <c r="CF685" s="109"/>
      <c r="CG685" s="109"/>
      <c r="CH685" s="109"/>
      <c r="CI685" s="109"/>
      <c r="CJ685" s="109"/>
      <c r="CK685" s="109"/>
      <c r="CL685" s="109">
        <v>5</v>
      </c>
      <c r="CM685" s="109"/>
      <c r="CN685" s="109"/>
      <c r="CO685" s="109"/>
      <c r="CP685" s="109"/>
      <c r="CQ685" s="109"/>
      <c r="CR685" s="109"/>
      <c r="CS685" s="109"/>
      <c r="CT685" s="109"/>
      <c r="CU685" s="109"/>
      <c r="CV685" s="109"/>
      <c r="CW685" s="109"/>
      <c r="CX685" s="109"/>
      <c r="CY685" s="109"/>
      <c r="CZ685" s="109"/>
      <c r="DA685" s="109"/>
      <c r="DB685" s="109"/>
      <c r="DC685" s="109"/>
      <c r="DD685" s="109"/>
      <c r="DE685" s="109"/>
      <c r="DF685" s="109"/>
      <c r="DG685" s="109"/>
      <c r="DH685" s="109"/>
      <c r="DI685" s="109"/>
      <c r="DJ685" s="109"/>
      <c r="DK685" s="109"/>
      <c r="DL685" s="109"/>
      <c r="DM685" s="109"/>
      <c r="DN685" s="109"/>
      <c r="DO685" s="109"/>
      <c r="DP685" s="109"/>
      <c r="DQ685" s="109"/>
      <c r="DR685" s="109"/>
      <c r="DS685" s="109"/>
      <c r="DT685" s="109"/>
      <c r="DU685" s="109"/>
      <c r="DV685" s="109"/>
      <c r="DW685" s="109"/>
      <c r="DX685" s="109"/>
      <c r="DY685" s="109"/>
      <c r="DZ685" s="109"/>
      <c r="EA685" s="109"/>
      <c r="EB685" s="109"/>
      <c r="EC685" s="109"/>
      <c r="ED685" s="109"/>
      <c r="EE685" s="109"/>
      <c r="EF685" s="109"/>
      <c r="EG685" s="109"/>
      <c r="EH685" s="109"/>
      <c r="EI685" s="109"/>
      <c r="EJ685" s="109"/>
      <c r="EK685" s="109"/>
      <c r="EL685" s="109"/>
      <c r="EM685" s="109"/>
      <c r="EN685" s="109"/>
      <c r="EO685" s="109"/>
      <c r="EP685" s="109"/>
      <c r="EQ685" s="109"/>
      <c r="ER685" s="109"/>
      <c r="ES685" s="109"/>
      <c r="ET685" s="109"/>
      <c r="EU685" s="109"/>
      <c r="EV685" s="109"/>
      <c r="EW685" s="109"/>
      <c r="EX685" s="109"/>
      <c r="EY685" s="109"/>
      <c r="EZ685" s="109"/>
      <c r="FA685" s="109"/>
      <c r="FB685" s="109"/>
      <c r="FC685" s="109"/>
      <c r="FD685" s="109"/>
      <c r="FE685" s="109"/>
      <c r="FF685" s="109"/>
      <c r="FG685" s="109"/>
      <c r="FH685" s="109"/>
      <c r="FI685" s="109"/>
      <c r="FJ685" s="109"/>
      <c r="FK685" s="109"/>
      <c r="FL685" s="109"/>
      <c r="FM685" s="109"/>
      <c r="FN685" s="109"/>
      <c r="FO685" s="109"/>
      <c r="FP685" s="109"/>
      <c r="FQ685" s="109"/>
      <c r="FR685" s="109"/>
      <c r="FS685" s="109"/>
      <c r="FT685" s="109"/>
      <c r="FU685" s="109"/>
      <c r="FV685" s="109"/>
      <c r="FW685" s="109"/>
      <c r="FX685" s="109"/>
      <c r="FY685" s="109"/>
      <c r="FZ685" s="109"/>
      <c r="GA685" s="109"/>
      <c r="GB685" s="109"/>
      <c r="GC685" s="109"/>
      <c r="GD685" s="109"/>
      <c r="GE685" s="109"/>
      <c r="GF685" s="109"/>
      <c r="GG685" s="109"/>
      <c r="GH685" s="109"/>
      <c r="GI685" s="109"/>
      <c r="GJ685" s="109"/>
      <c r="GK685" s="109"/>
      <c r="GL685" s="109"/>
      <c r="GM685" s="109"/>
      <c r="GN685" s="109"/>
      <c r="GO685" s="109"/>
      <c r="GP685" s="109"/>
      <c r="GQ685" s="109"/>
      <c r="GR685" s="109"/>
      <c r="GS685" s="109"/>
      <c r="GT685" s="109"/>
      <c r="GU685" s="109"/>
      <c r="GV685" s="109"/>
      <c r="GW685" s="109"/>
      <c r="GX685" s="109"/>
      <c r="GY685" s="109"/>
      <c r="GZ685" s="109"/>
      <c r="HA685" s="109"/>
      <c r="HB685" s="109"/>
      <c r="HC685" s="109"/>
      <c r="HD685" s="109"/>
      <c r="HE685" s="109"/>
      <c r="HF685" s="109"/>
      <c r="HG685" s="109"/>
      <c r="HH685" s="109"/>
      <c r="HI685" s="109"/>
      <c r="HJ685" s="109"/>
      <c r="HK685" s="109"/>
      <c r="HL685" s="109"/>
      <c r="HM685" s="109"/>
      <c r="HN685" s="109"/>
      <c r="HO685" s="109"/>
      <c r="HP685" s="109"/>
      <c r="HQ685" s="109"/>
      <c r="HR685" s="109"/>
      <c r="HS685" s="109"/>
      <c r="HT685" s="109"/>
      <c r="HU685" s="109"/>
      <c r="HV685" s="109"/>
      <c r="HW685" s="109"/>
      <c r="HX685" s="109"/>
      <c r="HY685" s="109"/>
      <c r="HZ685" s="109"/>
      <c r="IA685" s="109"/>
      <c r="IB685" s="109"/>
      <c r="IC685" s="109"/>
      <c r="ID685" s="109"/>
      <c r="IE685" s="109"/>
      <c r="IF685" s="109"/>
      <c r="IG685" s="109"/>
      <c r="IH685" s="109"/>
      <c r="II685" s="109"/>
      <c r="IJ685" s="109"/>
      <c r="IK685" s="109"/>
      <c r="IL685" s="109"/>
      <c r="IM685" s="109"/>
      <c r="IN685" s="109"/>
      <c r="IO685" s="109"/>
      <c r="IP685" s="109"/>
      <c r="IQ685" s="109"/>
      <c r="IR685" s="109"/>
      <c r="IS685" s="109"/>
      <c r="IT685" s="109"/>
      <c r="IU685" s="109"/>
      <c r="IV685" s="109"/>
      <c r="IW685" s="109"/>
      <c r="IX685" s="109"/>
      <c r="IY685" s="109"/>
      <c r="IZ685" s="109"/>
      <c r="JA685" s="109"/>
      <c r="JB685" s="109"/>
      <c r="JC685" s="109"/>
      <c r="JD685" s="109"/>
      <c r="JE685" s="109"/>
      <c r="JF685" s="109"/>
      <c r="JG685" s="109"/>
      <c r="JH685" s="109"/>
      <c r="JI685" s="109"/>
      <c r="JJ685" s="109"/>
      <c r="JK685" s="109"/>
      <c r="JL685" s="109"/>
      <c r="JM685" s="109"/>
      <c r="JN685" s="109"/>
      <c r="JO685" s="109"/>
      <c r="JP685" s="109"/>
      <c r="JQ685" s="109"/>
      <c r="JR685" s="109"/>
      <c r="JS685" s="109"/>
      <c r="JT685" s="109"/>
      <c r="JU685" s="109"/>
      <c r="JV685" s="109"/>
      <c r="JW685" s="109"/>
      <c r="JX685" s="109"/>
      <c r="JY685" s="109"/>
      <c r="JZ685" s="109"/>
      <c r="KA685" s="109"/>
      <c r="KB685" s="109"/>
      <c r="KC685" s="109"/>
      <c r="KD685" s="109"/>
      <c r="KE685" s="109"/>
      <c r="KF685" s="109"/>
      <c r="KG685" s="109"/>
      <c r="KH685" s="109"/>
      <c r="KI685" s="109"/>
      <c r="KJ685" s="109"/>
      <c r="KK685" s="109"/>
      <c r="KL685" s="109"/>
      <c r="KM685" s="109"/>
      <c r="KN685" s="109"/>
      <c r="KO685" s="109"/>
      <c r="KP685" s="109"/>
      <c r="KQ685" s="109"/>
      <c r="KR685" s="109"/>
      <c r="KS685" s="109"/>
      <c r="KT685" s="109"/>
      <c r="KU685" s="109"/>
      <c r="KV685" s="109"/>
      <c r="KW685" s="109"/>
      <c r="KX685" s="109"/>
      <c r="KY685" s="109"/>
      <c r="KZ685" s="109"/>
      <c r="LA685" s="109"/>
      <c r="LB685" s="109"/>
      <c r="LC685" s="109"/>
      <c r="LD685" s="109"/>
      <c r="LE685" s="109"/>
      <c r="LF685" s="109"/>
      <c r="LG685" s="109"/>
      <c r="LH685" s="109"/>
      <c r="LI685" s="109"/>
      <c r="LJ685" s="109"/>
      <c r="LK685" s="109"/>
      <c r="LL685" s="109"/>
      <c r="LM685" s="109"/>
      <c r="LN685" s="109"/>
      <c r="LO685" s="109"/>
      <c r="LP685" s="109"/>
      <c r="LQ685" s="109"/>
      <c r="LR685" s="109"/>
      <c r="LS685" s="109"/>
      <c r="LT685" s="109"/>
      <c r="LU685" s="109"/>
      <c r="LV685" s="109"/>
      <c r="LW685" s="109"/>
      <c r="LX685" s="109"/>
      <c r="LY685" s="109"/>
      <c r="LZ685" s="109"/>
      <c r="MA685" s="109"/>
      <c r="MB685" s="109"/>
      <c r="MC685" s="109"/>
      <c r="MD685" s="109"/>
      <c r="ME685" s="109"/>
      <c r="MF685" s="109"/>
      <c r="MG685" s="109"/>
      <c r="MH685" s="109"/>
      <c r="MI685" s="109"/>
      <c r="MJ685" s="109"/>
      <c r="MK685" s="109"/>
      <c r="ML685" s="109"/>
      <c r="MM685" s="109"/>
      <c r="MN685" s="109"/>
      <c r="MO685" s="109"/>
      <c r="MP685" s="109"/>
      <c r="MQ685" s="109"/>
      <c r="MR685" s="109"/>
      <c r="MS685" s="109"/>
      <c r="MT685" s="109"/>
      <c r="MU685" s="109"/>
      <c r="MV685" s="109"/>
      <c r="MW685" s="109"/>
      <c r="MX685" s="109"/>
      <c r="MY685" s="109"/>
      <c r="MZ685" s="109"/>
      <c r="NA685" s="109"/>
      <c r="NB685" s="109"/>
      <c r="NC685" s="109"/>
      <c r="ND685" s="109"/>
      <c r="NE685" s="109"/>
      <c r="NF685" s="109"/>
      <c r="NG685" s="109"/>
      <c r="NH685" s="109"/>
      <c r="NI685" s="109"/>
      <c r="NJ685" s="109"/>
      <c r="NK685" s="109"/>
      <c r="NL685" s="109"/>
      <c r="NM685" s="109"/>
      <c r="NN685" s="109"/>
      <c r="NO685" s="109"/>
      <c r="NP685" s="109"/>
      <c r="NQ685" s="109"/>
      <c r="NR685" s="109"/>
      <c r="NS685" s="109"/>
      <c r="NT685" s="109"/>
      <c r="NU685" s="109"/>
      <c r="NV685" s="109"/>
      <c r="NW685" s="109"/>
      <c r="NX685" s="109"/>
      <c r="NY685" s="109"/>
      <c r="NZ685" s="109"/>
      <c r="OA685" s="109"/>
      <c r="OB685" s="109"/>
      <c r="OC685" s="109"/>
      <c r="OD685" s="109"/>
      <c r="OE685" s="109"/>
      <c r="OF685" s="109"/>
      <c r="OG685" s="109"/>
      <c r="OH685" s="109"/>
      <c r="OI685" s="109"/>
      <c r="OJ685" s="109"/>
      <c r="OK685" s="109"/>
      <c r="OL685" s="109"/>
      <c r="OM685" s="109"/>
      <c r="ON685" s="109"/>
      <c r="OO685" s="109"/>
      <c r="OP685" s="109"/>
      <c r="OQ685" s="109"/>
      <c r="OR685" s="109"/>
      <c r="OS685" s="109"/>
      <c r="OT685" s="109"/>
      <c r="OU685" s="109"/>
      <c r="OV685" s="109"/>
      <c r="OW685" s="109"/>
      <c r="OX685" s="109"/>
      <c r="OY685" s="109"/>
      <c r="OZ685" s="109"/>
      <c r="PA685" s="109"/>
      <c r="PB685" s="109"/>
      <c r="PC685" s="109"/>
      <c r="PD685" s="109"/>
      <c r="PE685" s="109"/>
      <c r="PF685" s="109"/>
      <c r="PG685" s="109"/>
      <c r="PH685" s="109"/>
      <c r="PI685" s="109"/>
      <c r="PJ685" s="109"/>
      <c r="PK685" s="109"/>
      <c r="PL685" s="109"/>
      <c r="PM685" s="109"/>
      <c r="PN685" s="109"/>
      <c r="PO685" s="109"/>
      <c r="PP685" s="109"/>
      <c r="PQ685" s="109"/>
      <c r="PR685" s="109"/>
      <c r="PS685" s="109"/>
      <c r="PT685" s="109"/>
      <c r="PU685" s="109"/>
      <c r="PV685" s="109"/>
      <c r="PW685" s="109"/>
      <c r="PX685" s="109"/>
      <c r="PY685" s="109"/>
      <c r="PZ685" s="109"/>
      <c r="QA685" s="109"/>
      <c r="QB685" s="109"/>
      <c r="QC685" s="109"/>
      <c r="QD685" s="109"/>
      <c r="QE685" s="109"/>
      <c r="QF685" s="109"/>
      <c r="QG685" s="109"/>
      <c r="QH685" s="109"/>
      <c r="QI685" s="109"/>
      <c r="QJ685" s="109"/>
      <c r="QK685" s="23">
        <f t="shared" si="10"/>
        <v>5</v>
      </c>
      <c r="QL685" s="125"/>
      <c r="QM685" s="125"/>
      <c r="QN685" s="125"/>
      <c r="QO685" s="125"/>
      <c r="QP685" s="125"/>
      <c r="QQ685" s="125"/>
      <c r="QR685" s="125"/>
    </row>
    <row r="686" spans="1:460" s="5" customFormat="1" ht="12.75" customHeight="1" x14ac:dyDescent="0.2">
      <c r="A686" s="52">
        <v>44825</v>
      </c>
      <c r="B686" s="98" t="s">
        <v>75</v>
      </c>
      <c r="C686" s="107"/>
      <c r="D686" s="107"/>
      <c r="E686" s="108"/>
      <c r="F686" s="108"/>
      <c r="G686" s="108"/>
      <c r="H686" s="108"/>
      <c r="I686" s="108"/>
      <c r="J686" s="108"/>
      <c r="K686" s="108"/>
      <c r="L686" s="108"/>
      <c r="M686" s="108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 s="109"/>
      <c r="BD686" s="109"/>
      <c r="BE686" s="109"/>
      <c r="BF686" s="109"/>
      <c r="BG686" s="109"/>
      <c r="BH686" s="109"/>
      <c r="BI686" s="109"/>
      <c r="BJ686" s="109">
        <v>12</v>
      </c>
      <c r="BK686" s="109"/>
      <c r="BL686" s="109"/>
      <c r="BM686" s="109"/>
      <c r="BN686" s="109"/>
      <c r="BO686" s="109"/>
      <c r="BP686" s="109"/>
      <c r="BQ686" s="109"/>
      <c r="BR686" s="109"/>
      <c r="BS686" s="109"/>
      <c r="BT686" s="109"/>
      <c r="BU686" s="109"/>
      <c r="BV686" s="109"/>
      <c r="BW686" s="109"/>
      <c r="BX686" s="109"/>
      <c r="BY686" s="109">
        <v>20</v>
      </c>
      <c r="BZ686" s="109"/>
      <c r="CA686" s="109"/>
      <c r="CB686" s="109"/>
      <c r="CC686" s="109"/>
      <c r="CD686" s="109"/>
      <c r="CE686" s="109"/>
      <c r="CF686" s="109"/>
      <c r="CG686" s="109"/>
      <c r="CH686" s="109"/>
      <c r="CI686" s="109"/>
      <c r="CJ686" s="109"/>
      <c r="CK686" s="109"/>
      <c r="CL686" s="109"/>
      <c r="CM686" s="109"/>
      <c r="CN686" s="109"/>
      <c r="CO686" s="109"/>
      <c r="CP686" s="109"/>
      <c r="CQ686" s="109"/>
      <c r="CR686" s="109"/>
      <c r="CS686" s="109"/>
      <c r="CT686" s="109"/>
      <c r="CU686" s="109"/>
      <c r="CV686" s="109"/>
      <c r="CW686" s="109"/>
      <c r="CX686" s="109"/>
      <c r="CY686" s="109"/>
      <c r="CZ686" s="109"/>
      <c r="DA686" s="109"/>
      <c r="DB686" s="109"/>
      <c r="DC686" s="109"/>
      <c r="DD686" s="109"/>
      <c r="DE686" s="109"/>
      <c r="DF686" s="109"/>
      <c r="DG686" s="109"/>
      <c r="DH686" s="109"/>
      <c r="DI686" s="109"/>
      <c r="DJ686" s="109"/>
      <c r="DK686" s="109"/>
      <c r="DL686" s="109"/>
      <c r="DM686" s="109"/>
      <c r="DN686" s="109"/>
      <c r="DO686" s="109"/>
      <c r="DP686" s="109"/>
      <c r="DQ686" s="109"/>
      <c r="DR686" s="109"/>
      <c r="DS686" s="109"/>
      <c r="DT686" s="109"/>
      <c r="DU686" s="109"/>
      <c r="DV686" s="109"/>
      <c r="DW686" s="109"/>
      <c r="DX686" s="109"/>
      <c r="DY686" s="109"/>
      <c r="DZ686" s="109"/>
      <c r="EA686" s="109"/>
      <c r="EB686" s="109"/>
      <c r="EC686" s="109"/>
      <c r="ED686" s="109"/>
      <c r="EE686" s="109"/>
      <c r="EF686" s="109"/>
      <c r="EG686" s="109"/>
      <c r="EH686" s="109"/>
      <c r="EI686" s="109"/>
      <c r="EJ686" s="109"/>
      <c r="EK686" s="109"/>
      <c r="EL686" s="109"/>
      <c r="EM686" s="109"/>
      <c r="EN686" s="109"/>
      <c r="EO686" s="109"/>
      <c r="EP686" s="109"/>
      <c r="EQ686" s="109"/>
      <c r="ER686" s="109"/>
      <c r="ES686" s="109"/>
      <c r="ET686" s="109"/>
      <c r="EU686" s="109"/>
      <c r="EV686" s="109"/>
      <c r="EW686" s="109"/>
      <c r="EX686" s="109"/>
      <c r="EY686" s="109"/>
      <c r="EZ686" s="109"/>
      <c r="FA686" s="109"/>
      <c r="FB686" s="109"/>
      <c r="FC686" s="109"/>
      <c r="FD686" s="109"/>
      <c r="FE686" s="109"/>
      <c r="FF686" s="109"/>
      <c r="FG686" s="109"/>
      <c r="FH686" s="109"/>
      <c r="FI686" s="109"/>
      <c r="FJ686" s="109"/>
      <c r="FK686" s="109"/>
      <c r="FL686" s="109"/>
      <c r="FM686" s="109"/>
      <c r="FN686" s="109"/>
      <c r="FO686" s="109"/>
      <c r="FP686" s="109"/>
      <c r="FQ686" s="109"/>
      <c r="FR686" s="109"/>
      <c r="FS686" s="109"/>
      <c r="FT686" s="109"/>
      <c r="FU686" s="109"/>
      <c r="FV686" s="109"/>
      <c r="FW686" s="109"/>
      <c r="FX686" s="109"/>
      <c r="FY686" s="109"/>
      <c r="FZ686" s="109"/>
      <c r="GA686" s="109"/>
      <c r="GB686" s="109"/>
      <c r="GC686" s="109"/>
      <c r="GD686" s="109"/>
      <c r="GE686" s="109"/>
      <c r="GF686" s="109"/>
      <c r="GG686" s="109"/>
      <c r="GH686" s="109"/>
      <c r="GI686" s="109"/>
      <c r="GJ686" s="109"/>
      <c r="GK686" s="109"/>
      <c r="GL686" s="109"/>
      <c r="GM686" s="109"/>
      <c r="GN686" s="109"/>
      <c r="GO686" s="109"/>
      <c r="GP686" s="109"/>
      <c r="GQ686" s="109"/>
      <c r="GR686" s="109"/>
      <c r="GS686" s="109"/>
      <c r="GT686" s="109"/>
      <c r="GU686" s="109"/>
      <c r="GV686" s="109"/>
      <c r="GW686" s="109"/>
      <c r="GX686" s="109"/>
      <c r="GY686" s="109"/>
      <c r="GZ686" s="109"/>
      <c r="HA686" s="109"/>
      <c r="HB686" s="109"/>
      <c r="HC686" s="109"/>
      <c r="HD686" s="109"/>
      <c r="HE686" s="109"/>
      <c r="HF686" s="109"/>
      <c r="HG686" s="109"/>
      <c r="HH686" s="109"/>
      <c r="HI686" s="109"/>
      <c r="HJ686" s="109"/>
      <c r="HK686" s="109"/>
      <c r="HL686" s="109"/>
      <c r="HM686" s="109"/>
      <c r="HN686" s="109"/>
      <c r="HO686" s="109"/>
      <c r="HP686" s="109"/>
      <c r="HQ686" s="109"/>
      <c r="HR686" s="109"/>
      <c r="HS686" s="109"/>
      <c r="HT686" s="109"/>
      <c r="HU686" s="109"/>
      <c r="HV686" s="109"/>
      <c r="HW686" s="109"/>
      <c r="HX686" s="109"/>
      <c r="HY686" s="109"/>
      <c r="HZ686" s="109"/>
      <c r="IA686" s="109"/>
      <c r="IB686" s="109"/>
      <c r="IC686" s="109"/>
      <c r="ID686" s="109"/>
      <c r="IE686" s="109"/>
      <c r="IF686" s="109"/>
      <c r="IG686" s="109"/>
      <c r="IH686" s="109"/>
      <c r="II686" s="109"/>
      <c r="IJ686" s="109"/>
      <c r="IK686" s="109"/>
      <c r="IL686" s="109"/>
      <c r="IM686" s="109"/>
      <c r="IN686" s="109"/>
      <c r="IO686" s="109"/>
      <c r="IP686" s="109"/>
      <c r="IQ686" s="109"/>
      <c r="IR686" s="109"/>
      <c r="IS686" s="109"/>
      <c r="IT686" s="109"/>
      <c r="IU686" s="109"/>
      <c r="IV686" s="109"/>
      <c r="IW686" s="109"/>
      <c r="IX686" s="109"/>
      <c r="IY686" s="109"/>
      <c r="IZ686" s="109"/>
      <c r="JA686" s="109"/>
      <c r="JB686" s="109"/>
      <c r="JC686" s="109"/>
      <c r="JD686" s="109"/>
      <c r="JE686" s="109"/>
      <c r="JF686" s="109"/>
      <c r="JG686" s="109"/>
      <c r="JH686" s="109"/>
      <c r="JI686" s="109"/>
      <c r="JJ686" s="109"/>
      <c r="JK686" s="109"/>
      <c r="JL686" s="109"/>
      <c r="JM686" s="109"/>
      <c r="JN686" s="109"/>
      <c r="JO686" s="109"/>
      <c r="JP686" s="109"/>
      <c r="JQ686" s="109"/>
      <c r="JR686" s="109"/>
      <c r="JS686" s="109"/>
      <c r="JT686" s="109"/>
      <c r="JU686" s="109"/>
      <c r="JV686" s="109"/>
      <c r="JW686" s="109"/>
      <c r="JX686" s="109"/>
      <c r="JY686" s="109"/>
      <c r="JZ686" s="109"/>
      <c r="KA686" s="109"/>
      <c r="KB686" s="109"/>
      <c r="KC686" s="109"/>
      <c r="KD686" s="109"/>
      <c r="KE686" s="109"/>
      <c r="KF686" s="109"/>
      <c r="KG686" s="109"/>
      <c r="KH686" s="109"/>
      <c r="KI686" s="109"/>
      <c r="KJ686" s="109"/>
      <c r="KK686" s="109"/>
      <c r="KL686" s="109"/>
      <c r="KM686" s="109"/>
      <c r="KN686" s="109"/>
      <c r="KO686" s="109"/>
      <c r="KP686" s="109"/>
      <c r="KQ686" s="109"/>
      <c r="KR686" s="109"/>
      <c r="KS686" s="109"/>
      <c r="KT686" s="109"/>
      <c r="KU686" s="109"/>
      <c r="KV686" s="109"/>
      <c r="KW686" s="109"/>
      <c r="KX686" s="109"/>
      <c r="KY686" s="109"/>
      <c r="KZ686" s="109"/>
      <c r="LA686" s="109"/>
      <c r="LB686" s="109"/>
      <c r="LC686" s="109"/>
      <c r="LD686" s="109"/>
      <c r="LE686" s="109"/>
      <c r="LF686" s="109"/>
      <c r="LG686" s="109"/>
      <c r="LH686" s="109"/>
      <c r="LI686" s="109"/>
      <c r="LJ686" s="109"/>
      <c r="LK686" s="109"/>
      <c r="LL686" s="109"/>
      <c r="LM686" s="109"/>
      <c r="LN686" s="109"/>
      <c r="LO686" s="109"/>
      <c r="LP686" s="109"/>
      <c r="LQ686" s="109"/>
      <c r="LR686" s="109"/>
      <c r="LS686" s="109"/>
      <c r="LT686" s="109"/>
      <c r="LU686" s="109"/>
      <c r="LV686" s="109"/>
      <c r="LW686" s="109"/>
      <c r="LX686" s="109"/>
      <c r="LY686" s="109"/>
      <c r="LZ686" s="109"/>
      <c r="MA686" s="109"/>
      <c r="MB686" s="109"/>
      <c r="MC686" s="109"/>
      <c r="MD686" s="109"/>
      <c r="ME686" s="109"/>
      <c r="MF686" s="109"/>
      <c r="MG686" s="109"/>
      <c r="MH686" s="109"/>
      <c r="MI686" s="109"/>
      <c r="MJ686" s="109"/>
      <c r="MK686" s="109"/>
      <c r="ML686" s="109"/>
      <c r="MM686" s="109"/>
      <c r="MN686" s="109"/>
      <c r="MO686" s="109"/>
      <c r="MP686" s="109"/>
      <c r="MQ686" s="109"/>
      <c r="MR686" s="109"/>
      <c r="MS686" s="109"/>
      <c r="MT686" s="109"/>
      <c r="MU686" s="109"/>
      <c r="MV686" s="109"/>
      <c r="MW686" s="109"/>
      <c r="MX686" s="109"/>
      <c r="MY686" s="109"/>
      <c r="MZ686" s="109"/>
      <c r="NA686" s="109"/>
      <c r="NB686" s="109"/>
      <c r="NC686" s="109"/>
      <c r="ND686" s="109"/>
      <c r="NE686" s="109"/>
      <c r="NF686" s="109"/>
      <c r="NG686" s="109"/>
      <c r="NH686" s="109"/>
      <c r="NI686" s="109"/>
      <c r="NJ686" s="109"/>
      <c r="NK686" s="109"/>
      <c r="NL686" s="109"/>
      <c r="NM686" s="109"/>
      <c r="NN686" s="109"/>
      <c r="NO686" s="109"/>
      <c r="NP686" s="109"/>
      <c r="NQ686" s="109"/>
      <c r="NR686" s="109"/>
      <c r="NS686" s="109"/>
      <c r="NT686" s="109"/>
      <c r="NU686" s="109"/>
      <c r="NV686" s="109"/>
      <c r="NW686" s="109"/>
      <c r="NX686" s="109"/>
      <c r="NY686" s="109"/>
      <c r="NZ686" s="109"/>
      <c r="OA686" s="109"/>
      <c r="OB686" s="109"/>
      <c r="OC686" s="109"/>
      <c r="OD686" s="109"/>
      <c r="OE686" s="109"/>
      <c r="OF686" s="109"/>
      <c r="OG686" s="109"/>
      <c r="OH686" s="109"/>
      <c r="OI686" s="109"/>
      <c r="OJ686" s="109"/>
      <c r="OK686" s="109"/>
      <c r="OL686" s="109"/>
      <c r="OM686" s="109"/>
      <c r="ON686" s="109"/>
      <c r="OO686" s="109"/>
      <c r="OP686" s="109"/>
      <c r="OQ686" s="109"/>
      <c r="OR686" s="109"/>
      <c r="OS686" s="109"/>
      <c r="OT686" s="109"/>
      <c r="OU686" s="109"/>
      <c r="OV686" s="109"/>
      <c r="OW686" s="109"/>
      <c r="OX686" s="109"/>
      <c r="OY686" s="109"/>
      <c r="OZ686" s="109"/>
      <c r="PA686" s="109"/>
      <c r="PB686" s="109"/>
      <c r="PC686" s="109"/>
      <c r="PD686" s="109"/>
      <c r="PE686" s="109"/>
      <c r="PF686" s="109"/>
      <c r="PG686" s="109"/>
      <c r="PH686" s="109"/>
      <c r="PI686" s="109"/>
      <c r="PJ686" s="109"/>
      <c r="PK686" s="109"/>
      <c r="PL686" s="109"/>
      <c r="PM686" s="109"/>
      <c r="PN686" s="109"/>
      <c r="PO686" s="109"/>
      <c r="PP686" s="109"/>
      <c r="PQ686" s="109"/>
      <c r="PR686" s="109"/>
      <c r="PS686" s="109"/>
      <c r="PT686" s="109"/>
      <c r="PU686" s="109"/>
      <c r="PV686" s="109"/>
      <c r="PW686" s="109"/>
      <c r="PX686" s="109"/>
      <c r="PY686" s="109"/>
      <c r="PZ686" s="109"/>
      <c r="QA686" s="109"/>
      <c r="QB686" s="109"/>
      <c r="QC686" s="109"/>
      <c r="QD686" s="109"/>
      <c r="QE686" s="109"/>
      <c r="QF686" s="109"/>
      <c r="QG686" s="109"/>
      <c r="QH686" s="109"/>
      <c r="QI686" s="109"/>
      <c r="QJ686" s="109"/>
      <c r="QK686" s="23">
        <f t="shared" si="10"/>
        <v>32</v>
      </c>
      <c r="QL686" s="125"/>
      <c r="QM686" s="125"/>
      <c r="QN686" s="125"/>
      <c r="QO686" s="125"/>
      <c r="QP686" s="125"/>
      <c r="QQ686" s="125"/>
      <c r="QR686" s="125"/>
    </row>
    <row r="687" spans="1:460" s="5" customFormat="1" ht="12.75" customHeight="1" x14ac:dyDescent="0.2">
      <c r="A687" s="52">
        <v>44825</v>
      </c>
      <c r="B687" s="98" t="s">
        <v>75</v>
      </c>
      <c r="C687" s="107"/>
      <c r="D687" s="107"/>
      <c r="E687" s="108"/>
      <c r="F687" s="108"/>
      <c r="G687" s="108"/>
      <c r="H687" s="108"/>
      <c r="I687" s="108"/>
      <c r="J687" s="108"/>
      <c r="K687" s="108"/>
      <c r="L687" s="108"/>
      <c r="M687" s="108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 s="109"/>
      <c r="BD687" s="109"/>
      <c r="BE687" s="109"/>
      <c r="BF687" s="109"/>
      <c r="BG687" s="109"/>
      <c r="BH687" s="109"/>
      <c r="BI687" s="109"/>
      <c r="BJ687" s="109"/>
      <c r="BK687" s="109"/>
      <c r="BL687" s="109"/>
      <c r="BM687" s="109"/>
      <c r="BN687" s="109"/>
      <c r="BO687" s="109"/>
      <c r="BP687" s="109"/>
      <c r="BQ687" s="109"/>
      <c r="BR687" s="109"/>
      <c r="BS687" s="109"/>
      <c r="BT687" s="109"/>
      <c r="BU687" s="109"/>
      <c r="BV687" s="109"/>
      <c r="BW687" s="109"/>
      <c r="BX687" s="109"/>
      <c r="BY687" s="109"/>
      <c r="BZ687" s="109"/>
      <c r="CA687" s="109"/>
      <c r="CB687" s="109"/>
      <c r="CC687" s="109"/>
      <c r="CD687" s="109"/>
      <c r="CE687" s="109"/>
      <c r="CF687" s="109"/>
      <c r="CG687" s="109"/>
      <c r="CH687" s="109"/>
      <c r="CI687" s="109"/>
      <c r="CJ687" s="109"/>
      <c r="CK687" s="109"/>
      <c r="CL687" s="109"/>
      <c r="CM687" s="109"/>
      <c r="CN687" s="109"/>
      <c r="CO687" s="109"/>
      <c r="CP687" s="109"/>
      <c r="CQ687" s="109"/>
      <c r="CR687" s="109"/>
      <c r="CS687" s="109"/>
      <c r="CT687" s="109"/>
      <c r="CU687" s="109"/>
      <c r="CV687" s="109"/>
      <c r="CW687" s="109"/>
      <c r="CX687" s="109"/>
      <c r="CY687" s="109"/>
      <c r="CZ687" s="109"/>
      <c r="DA687" s="109"/>
      <c r="DB687" s="109"/>
      <c r="DC687" s="109"/>
      <c r="DD687" s="109"/>
      <c r="DE687" s="109"/>
      <c r="DF687" s="109"/>
      <c r="DG687" s="109"/>
      <c r="DH687" s="109"/>
      <c r="DI687" s="109"/>
      <c r="DJ687" s="109"/>
      <c r="DK687" s="109"/>
      <c r="DL687" s="109"/>
      <c r="DM687" s="109"/>
      <c r="DN687" s="109"/>
      <c r="DO687" s="109"/>
      <c r="DP687" s="109"/>
      <c r="DQ687" s="109"/>
      <c r="DR687" s="109"/>
      <c r="DS687" s="109"/>
      <c r="DT687" s="109"/>
      <c r="DU687" s="109"/>
      <c r="DV687" s="109"/>
      <c r="DW687" s="109"/>
      <c r="DX687" s="109"/>
      <c r="DY687" s="109"/>
      <c r="DZ687" s="109"/>
      <c r="EA687" s="109"/>
      <c r="EB687" s="109"/>
      <c r="EC687" s="109"/>
      <c r="ED687" s="109"/>
      <c r="EE687" s="109"/>
      <c r="EF687" s="109"/>
      <c r="EG687" s="109"/>
      <c r="EH687" s="109"/>
      <c r="EI687" s="109"/>
      <c r="EJ687" s="109"/>
      <c r="EK687" s="109"/>
      <c r="EL687" s="109"/>
      <c r="EM687" s="109"/>
      <c r="EN687" s="109"/>
      <c r="EO687" s="109"/>
      <c r="EP687" s="109"/>
      <c r="EQ687" s="109"/>
      <c r="ER687" s="109"/>
      <c r="ES687" s="109"/>
      <c r="ET687" s="109"/>
      <c r="EU687" s="109"/>
      <c r="EV687" s="109"/>
      <c r="EW687" s="109"/>
      <c r="EX687" s="109"/>
      <c r="EY687" s="109"/>
      <c r="EZ687" s="109"/>
      <c r="FA687" s="109"/>
      <c r="FB687" s="109"/>
      <c r="FC687" s="109"/>
      <c r="FD687" s="109"/>
      <c r="FE687" s="109"/>
      <c r="FF687" s="109"/>
      <c r="FG687" s="109"/>
      <c r="FH687" s="109"/>
      <c r="FI687" s="109"/>
      <c r="FJ687" s="109"/>
      <c r="FK687" s="109"/>
      <c r="FL687" s="109"/>
      <c r="FM687" s="109"/>
      <c r="FN687" s="109"/>
      <c r="FO687" s="109"/>
      <c r="FP687" s="109"/>
      <c r="FQ687" s="109"/>
      <c r="FR687" s="109"/>
      <c r="FS687" s="109"/>
      <c r="FT687" s="109"/>
      <c r="FU687" s="109"/>
      <c r="FV687" s="109"/>
      <c r="FW687" s="109"/>
      <c r="FX687" s="109"/>
      <c r="FY687" s="109"/>
      <c r="FZ687" s="109"/>
      <c r="GA687" s="109"/>
      <c r="GB687" s="109"/>
      <c r="GC687" s="109"/>
      <c r="GD687" s="109"/>
      <c r="GE687" s="109"/>
      <c r="GF687" s="109"/>
      <c r="GG687" s="109"/>
      <c r="GH687" s="109"/>
      <c r="GI687" s="109"/>
      <c r="GJ687" s="109"/>
      <c r="GK687" s="109"/>
      <c r="GL687" s="109"/>
      <c r="GM687" s="109"/>
      <c r="GN687" s="109"/>
      <c r="GO687" s="109"/>
      <c r="GP687" s="109"/>
      <c r="GQ687" s="109"/>
      <c r="GR687" s="109"/>
      <c r="GS687" s="109"/>
      <c r="GT687" s="109"/>
      <c r="GU687" s="109"/>
      <c r="GV687" s="109"/>
      <c r="GW687" s="109"/>
      <c r="GX687" s="109"/>
      <c r="GY687" s="109"/>
      <c r="GZ687" s="109"/>
      <c r="HA687" s="109"/>
      <c r="HB687" s="109"/>
      <c r="HC687" s="109"/>
      <c r="HD687" s="109"/>
      <c r="HE687" s="109"/>
      <c r="HF687" s="109"/>
      <c r="HG687" s="109"/>
      <c r="HH687" s="109"/>
      <c r="HI687" s="109"/>
      <c r="HJ687" s="109"/>
      <c r="HK687" s="109"/>
      <c r="HL687" s="109"/>
      <c r="HM687" s="109"/>
      <c r="HN687" s="109"/>
      <c r="HO687" s="109"/>
      <c r="HP687" s="109"/>
      <c r="HQ687" s="109"/>
      <c r="HR687" s="109"/>
      <c r="HS687" s="109"/>
      <c r="HT687" s="109"/>
      <c r="HU687" s="109"/>
      <c r="HV687" s="109"/>
      <c r="HW687" s="109"/>
      <c r="HX687" s="109"/>
      <c r="HY687" s="109"/>
      <c r="HZ687" s="109"/>
      <c r="IA687" s="109"/>
      <c r="IB687" s="109"/>
      <c r="IC687" s="109"/>
      <c r="ID687" s="109"/>
      <c r="IE687" s="109"/>
      <c r="IF687" s="109"/>
      <c r="IG687" s="109"/>
      <c r="IH687" s="109"/>
      <c r="II687" s="109"/>
      <c r="IJ687" s="109"/>
      <c r="IK687" s="109"/>
      <c r="IL687" s="109"/>
      <c r="IM687" s="109"/>
      <c r="IN687" s="109"/>
      <c r="IO687" s="109"/>
      <c r="IP687" s="109"/>
      <c r="IQ687" s="109"/>
      <c r="IR687" s="109"/>
      <c r="IS687" s="109"/>
      <c r="IT687" s="109"/>
      <c r="IU687" s="109"/>
      <c r="IV687" s="109"/>
      <c r="IW687" s="109"/>
      <c r="IX687" s="109"/>
      <c r="IY687" s="109"/>
      <c r="IZ687" s="109"/>
      <c r="JA687" s="109"/>
      <c r="JB687" s="109"/>
      <c r="JC687" s="109"/>
      <c r="JD687" s="109"/>
      <c r="JE687" s="109"/>
      <c r="JF687" s="109"/>
      <c r="JG687" s="109"/>
      <c r="JH687" s="109"/>
      <c r="JI687" s="109"/>
      <c r="JJ687" s="109"/>
      <c r="JK687" s="109"/>
      <c r="JL687" s="109"/>
      <c r="JM687" s="109"/>
      <c r="JN687" s="109"/>
      <c r="JO687" s="109"/>
      <c r="JP687" s="109"/>
      <c r="JQ687" s="109"/>
      <c r="JR687" s="109"/>
      <c r="JS687" s="109"/>
      <c r="JT687" s="109"/>
      <c r="JU687" s="109"/>
      <c r="JV687" s="109"/>
      <c r="JW687" s="109"/>
      <c r="JX687" s="109"/>
      <c r="JY687" s="109"/>
      <c r="JZ687" s="109"/>
      <c r="KA687" s="109"/>
      <c r="KB687" s="109"/>
      <c r="KC687" s="109"/>
      <c r="KD687" s="109"/>
      <c r="KE687" s="109"/>
      <c r="KF687" s="109"/>
      <c r="KG687" s="109"/>
      <c r="KH687" s="109"/>
      <c r="KI687" s="109"/>
      <c r="KJ687" s="109"/>
      <c r="KK687" s="109"/>
      <c r="KL687" s="109"/>
      <c r="KM687" s="109"/>
      <c r="KN687" s="109"/>
      <c r="KO687" s="109"/>
      <c r="KP687" s="109"/>
      <c r="KQ687" s="109"/>
      <c r="KR687" s="109"/>
      <c r="KS687" s="109"/>
      <c r="KT687" s="109"/>
      <c r="KU687" s="109"/>
      <c r="KV687" s="109"/>
      <c r="KW687" s="109"/>
      <c r="KX687" s="109"/>
      <c r="KY687" s="109"/>
      <c r="KZ687" s="109"/>
      <c r="LA687" s="109"/>
      <c r="LB687" s="109"/>
      <c r="LC687" s="109"/>
      <c r="LD687" s="109"/>
      <c r="LE687" s="109"/>
      <c r="LF687" s="109"/>
      <c r="LG687" s="109"/>
      <c r="LH687" s="109"/>
      <c r="LI687" s="109"/>
      <c r="LJ687" s="109"/>
      <c r="LK687" s="109"/>
      <c r="LL687" s="109"/>
      <c r="LM687" s="109"/>
      <c r="LN687" s="109"/>
      <c r="LO687" s="109"/>
      <c r="LP687" s="109"/>
      <c r="LQ687" s="109"/>
      <c r="LR687" s="109"/>
      <c r="LS687" s="109"/>
      <c r="LT687" s="109"/>
      <c r="LU687" s="109"/>
      <c r="LV687" s="109"/>
      <c r="LW687" s="109"/>
      <c r="LX687" s="109"/>
      <c r="LY687" s="109"/>
      <c r="LZ687" s="109"/>
      <c r="MA687" s="109"/>
      <c r="MB687" s="109"/>
      <c r="MC687" s="109"/>
      <c r="MD687" s="109"/>
      <c r="ME687" s="109"/>
      <c r="MF687" s="109"/>
      <c r="MG687" s="109"/>
      <c r="MH687" s="109"/>
      <c r="MI687" s="109"/>
      <c r="MJ687" s="109"/>
      <c r="MK687" s="109"/>
      <c r="ML687" s="109"/>
      <c r="MM687" s="109"/>
      <c r="MN687" s="109"/>
      <c r="MO687" s="109"/>
      <c r="MP687" s="109"/>
      <c r="MQ687" s="109"/>
      <c r="MR687" s="109"/>
      <c r="MS687" s="109"/>
      <c r="MT687" s="109"/>
      <c r="MU687" s="109"/>
      <c r="MV687" s="109"/>
      <c r="MW687" s="109"/>
      <c r="MX687" s="109"/>
      <c r="MY687" s="109"/>
      <c r="MZ687" s="109"/>
      <c r="NA687" s="109"/>
      <c r="NB687" s="109"/>
      <c r="NC687" s="109"/>
      <c r="ND687" s="109"/>
      <c r="NE687" s="109"/>
      <c r="NF687" s="109"/>
      <c r="NG687" s="109"/>
      <c r="NH687" s="109"/>
      <c r="NI687" s="109"/>
      <c r="NJ687" s="109"/>
      <c r="NK687" s="109"/>
      <c r="NL687" s="109"/>
      <c r="NM687" s="109"/>
      <c r="NN687" s="109"/>
      <c r="NO687" s="109"/>
      <c r="NP687" s="109"/>
      <c r="NQ687" s="109"/>
      <c r="NR687" s="109"/>
      <c r="NS687" s="109"/>
      <c r="NT687" s="109"/>
      <c r="NU687" s="109"/>
      <c r="NV687" s="109"/>
      <c r="NW687" s="109"/>
      <c r="NX687" s="109"/>
      <c r="NY687" s="109"/>
      <c r="NZ687" s="109"/>
      <c r="OA687" s="109"/>
      <c r="OB687" s="109"/>
      <c r="OC687" s="109"/>
      <c r="OD687" s="109"/>
      <c r="OE687" s="109"/>
      <c r="OF687" s="109"/>
      <c r="OG687" s="109"/>
      <c r="OH687" s="109"/>
      <c r="OI687" s="109"/>
      <c r="OJ687" s="109"/>
      <c r="OK687" s="109"/>
      <c r="OL687" s="109"/>
      <c r="OM687" s="109"/>
      <c r="ON687" s="109"/>
      <c r="OO687" s="109"/>
      <c r="OP687" s="109"/>
      <c r="OQ687" s="109"/>
      <c r="OR687" s="109"/>
      <c r="OS687" s="109"/>
      <c r="OT687" s="109"/>
      <c r="OU687" s="109"/>
      <c r="OV687" s="109"/>
      <c r="OW687" s="109"/>
      <c r="OX687" s="109"/>
      <c r="OY687" s="109"/>
      <c r="OZ687" s="109"/>
      <c r="PA687" s="109"/>
      <c r="PB687" s="109"/>
      <c r="PC687" s="109"/>
      <c r="PD687" s="109"/>
      <c r="PE687" s="109"/>
      <c r="PF687" s="109"/>
      <c r="PG687" s="109"/>
      <c r="PH687" s="109"/>
      <c r="PI687" s="109"/>
      <c r="PJ687" s="109"/>
      <c r="PK687" s="109"/>
      <c r="PL687" s="109"/>
      <c r="PM687" s="109"/>
      <c r="PN687" s="109"/>
      <c r="PO687" s="109"/>
      <c r="PP687" s="109"/>
      <c r="PQ687" s="109"/>
      <c r="PR687" s="109"/>
      <c r="PS687" s="109"/>
      <c r="PT687" s="109"/>
      <c r="PU687" s="109"/>
      <c r="PV687" s="109"/>
      <c r="PW687" s="109"/>
      <c r="PX687" s="109"/>
      <c r="PY687" s="109"/>
      <c r="PZ687" s="109"/>
      <c r="QA687" s="109"/>
      <c r="QB687" s="109"/>
      <c r="QC687" s="109"/>
      <c r="QD687" s="109"/>
      <c r="QE687" s="109"/>
      <c r="QF687" s="109"/>
      <c r="QG687" s="109">
        <v>25</v>
      </c>
      <c r="QH687" s="109"/>
      <c r="QI687" s="109"/>
      <c r="QJ687" s="109"/>
      <c r="QK687" s="23">
        <f t="shared" si="10"/>
        <v>25</v>
      </c>
      <c r="QL687" s="125"/>
      <c r="QM687" s="125"/>
      <c r="QN687" s="125"/>
      <c r="QO687" s="125"/>
      <c r="QP687" s="125"/>
      <c r="QQ687" s="125"/>
      <c r="QR687" s="125"/>
    </row>
    <row r="688" spans="1:460" s="5" customFormat="1" ht="12.75" customHeight="1" x14ac:dyDescent="0.2">
      <c r="A688" s="52">
        <v>44826</v>
      </c>
      <c r="B688" s="90" t="s">
        <v>190</v>
      </c>
      <c r="C688" s="107"/>
      <c r="D688" s="107"/>
      <c r="E688" s="108"/>
      <c r="F688" s="108"/>
      <c r="G688" s="108"/>
      <c r="H688" s="108"/>
      <c r="I688" s="108"/>
      <c r="J688" s="108"/>
      <c r="K688" s="108"/>
      <c r="L688" s="108"/>
      <c r="M688" s="108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 s="109"/>
      <c r="BD688" s="109"/>
      <c r="BE688" s="109"/>
      <c r="BF688" s="109"/>
      <c r="BG688" s="109"/>
      <c r="BH688" s="109"/>
      <c r="BI688" s="109"/>
      <c r="BJ688" s="109"/>
      <c r="BK688" s="109"/>
      <c r="BL688" s="109"/>
      <c r="BM688" s="109"/>
      <c r="BN688" s="109"/>
      <c r="BO688" s="109"/>
      <c r="BP688" s="109"/>
      <c r="BQ688" s="109"/>
      <c r="BR688" s="109"/>
      <c r="BS688" s="109"/>
      <c r="BT688" s="109"/>
      <c r="BU688" s="109"/>
      <c r="BV688" s="109"/>
      <c r="BW688" s="109"/>
      <c r="BX688" s="109"/>
      <c r="BY688" s="109"/>
      <c r="BZ688" s="109"/>
      <c r="CA688" s="109"/>
      <c r="CB688" s="109"/>
      <c r="CC688" s="109">
        <v>60</v>
      </c>
      <c r="CD688" s="109"/>
      <c r="CE688" s="109"/>
      <c r="CF688" s="109"/>
      <c r="CG688" s="109"/>
      <c r="CH688" s="109"/>
      <c r="CI688" s="109"/>
      <c r="CJ688" s="109"/>
      <c r="CK688" s="109"/>
      <c r="CL688" s="109"/>
      <c r="CM688" s="109"/>
      <c r="CN688" s="109"/>
      <c r="CO688" s="109"/>
      <c r="CP688" s="109"/>
      <c r="CQ688" s="109"/>
      <c r="CR688" s="109"/>
      <c r="CS688" s="109"/>
      <c r="CT688" s="109"/>
      <c r="CU688" s="109"/>
      <c r="CV688" s="109"/>
      <c r="CW688" s="109"/>
      <c r="CX688" s="109"/>
      <c r="CY688" s="109"/>
      <c r="CZ688" s="109"/>
      <c r="DA688" s="109"/>
      <c r="DB688" s="109"/>
      <c r="DC688" s="109"/>
      <c r="DD688" s="109"/>
      <c r="DE688" s="109"/>
      <c r="DF688" s="109"/>
      <c r="DG688" s="109"/>
      <c r="DH688" s="109"/>
      <c r="DI688" s="109"/>
      <c r="DJ688" s="109"/>
      <c r="DK688" s="109"/>
      <c r="DL688" s="109"/>
      <c r="DM688" s="109"/>
      <c r="DN688" s="109"/>
      <c r="DO688" s="109"/>
      <c r="DP688" s="109"/>
      <c r="DQ688" s="109"/>
      <c r="DR688" s="109"/>
      <c r="DS688" s="109"/>
      <c r="DT688" s="109"/>
      <c r="DU688" s="109"/>
      <c r="DV688" s="109"/>
      <c r="DW688" s="109"/>
      <c r="DX688" s="109"/>
      <c r="DY688" s="109"/>
      <c r="DZ688" s="109"/>
      <c r="EA688" s="109"/>
      <c r="EB688" s="109"/>
      <c r="EC688" s="109"/>
      <c r="ED688" s="109"/>
      <c r="EE688" s="109"/>
      <c r="EF688" s="109"/>
      <c r="EG688" s="109"/>
      <c r="EH688" s="109"/>
      <c r="EI688" s="109"/>
      <c r="EJ688" s="109"/>
      <c r="EK688" s="109"/>
      <c r="EL688" s="109"/>
      <c r="EM688" s="109"/>
      <c r="EN688" s="109"/>
      <c r="EO688" s="109"/>
      <c r="EP688" s="109"/>
      <c r="EQ688" s="109"/>
      <c r="ER688" s="109"/>
      <c r="ES688" s="109"/>
      <c r="ET688" s="109"/>
      <c r="EU688" s="109"/>
      <c r="EV688" s="109"/>
      <c r="EW688" s="109"/>
      <c r="EX688" s="109"/>
      <c r="EY688" s="109"/>
      <c r="EZ688" s="109"/>
      <c r="FA688" s="109"/>
      <c r="FB688" s="109"/>
      <c r="FC688" s="109"/>
      <c r="FD688" s="109"/>
      <c r="FE688" s="109"/>
      <c r="FF688" s="109"/>
      <c r="FG688" s="109"/>
      <c r="FH688" s="109"/>
      <c r="FI688" s="109"/>
      <c r="FJ688" s="109"/>
      <c r="FK688" s="109"/>
      <c r="FL688" s="109"/>
      <c r="FM688" s="109"/>
      <c r="FN688" s="109"/>
      <c r="FO688" s="109"/>
      <c r="FP688" s="109"/>
      <c r="FQ688" s="109"/>
      <c r="FR688" s="109"/>
      <c r="FS688" s="109"/>
      <c r="FT688" s="109"/>
      <c r="FU688" s="109"/>
      <c r="FV688" s="109"/>
      <c r="FW688" s="109"/>
      <c r="FX688" s="109"/>
      <c r="FY688" s="109"/>
      <c r="FZ688" s="109"/>
      <c r="GA688" s="109"/>
      <c r="GB688" s="109"/>
      <c r="GC688" s="109"/>
      <c r="GD688" s="109"/>
      <c r="GE688" s="109"/>
      <c r="GF688" s="109"/>
      <c r="GG688" s="109"/>
      <c r="GH688" s="109"/>
      <c r="GI688" s="109"/>
      <c r="GJ688" s="109"/>
      <c r="GK688" s="109"/>
      <c r="GL688" s="109"/>
      <c r="GM688" s="109"/>
      <c r="GN688" s="109"/>
      <c r="GO688" s="109"/>
      <c r="GP688" s="109"/>
      <c r="GQ688" s="109"/>
      <c r="GR688" s="109"/>
      <c r="GS688" s="109"/>
      <c r="GT688" s="109"/>
      <c r="GU688" s="109"/>
      <c r="GV688" s="109"/>
      <c r="GW688" s="109"/>
      <c r="GX688" s="109"/>
      <c r="GY688" s="109"/>
      <c r="GZ688" s="109"/>
      <c r="HA688" s="109"/>
      <c r="HB688" s="109"/>
      <c r="HC688" s="109"/>
      <c r="HD688" s="109"/>
      <c r="HE688" s="109"/>
      <c r="HF688" s="109"/>
      <c r="HG688" s="109"/>
      <c r="HH688" s="109"/>
      <c r="HI688" s="109"/>
      <c r="HJ688" s="109"/>
      <c r="HK688" s="109"/>
      <c r="HL688" s="109"/>
      <c r="HM688" s="109"/>
      <c r="HN688" s="109"/>
      <c r="HO688" s="109"/>
      <c r="HP688" s="109"/>
      <c r="HQ688" s="109"/>
      <c r="HR688" s="109"/>
      <c r="HS688" s="109"/>
      <c r="HT688" s="109"/>
      <c r="HU688" s="109"/>
      <c r="HV688" s="109"/>
      <c r="HW688" s="109"/>
      <c r="HX688" s="109"/>
      <c r="HY688" s="109"/>
      <c r="HZ688" s="109"/>
      <c r="IA688" s="109"/>
      <c r="IB688" s="109"/>
      <c r="IC688" s="109"/>
      <c r="ID688" s="109"/>
      <c r="IE688" s="109"/>
      <c r="IF688" s="109"/>
      <c r="IG688" s="109"/>
      <c r="IH688" s="109"/>
      <c r="II688" s="109"/>
      <c r="IJ688" s="109"/>
      <c r="IK688" s="109"/>
      <c r="IL688" s="109"/>
      <c r="IM688" s="109"/>
      <c r="IN688" s="109"/>
      <c r="IO688" s="109"/>
      <c r="IP688" s="109"/>
      <c r="IQ688" s="109"/>
      <c r="IR688" s="109"/>
      <c r="IS688" s="109"/>
      <c r="IT688" s="109"/>
      <c r="IU688" s="109"/>
      <c r="IV688" s="109"/>
      <c r="IW688" s="109"/>
      <c r="IX688" s="109"/>
      <c r="IY688" s="109"/>
      <c r="IZ688" s="109"/>
      <c r="JA688" s="109"/>
      <c r="JB688" s="109"/>
      <c r="JC688" s="109"/>
      <c r="JD688" s="109"/>
      <c r="JE688" s="109"/>
      <c r="JF688" s="109"/>
      <c r="JG688" s="109"/>
      <c r="JH688" s="109"/>
      <c r="JI688" s="109"/>
      <c r="JJ688" s="109"/>
      <c r="JK688" s="109"/>
      <c r="JL688" s="109"/>
      <c r="JM688" s="109"/>
      <c r="JN688" s="109"/>
      <c r="JO688" s="109"/>
      <c r="JP688" s="109"/>
      <c r="JQ688" s="109"/>
      <c r="JR688" s="109"/>
      <c r="JS688" s="109"/>
      <c r="JT688" s="109"/>
      <c r="JU688" s="109"/>
      <c r="JV688" s="109"/>
      <c r="JW688" s="109"/>
      <c r="JX688" s="109"/>
      <c r="JY688" s="109"/>
      <c r="JZ688" s="109"/>
      <c r="KA688" s="109"/>
      <c r="KB688" s="109"/>
      <c r="KC688" s="109"/>
      <c r="KD688" s="109"/>
      <c r="KE688" s="109"/>
      <c r="KF688" s="109"/>
      <c r="KG688" s="109"/>
      <c r="KH688" s="109"/>
      <c r="KI688" s="109"/>
      <c r="KJ688" s="109"/>
      <c r="KK688" s="109"/>
      <c r="KL688" s="109"/>
      <c r="KM688" s="109"/>
      <c r="KN688" s="109"/>
      <c r="KO688" s="109"/>
      <c r="KP688" s="109"/>
      <c r="KQ688" s="109"/>
      <c r="KR688" s="109"/>
      <c r="KS688" s="109"/>
      <c r="KT688" s="109"/>
      <c r="KU688" s="109"/>
      <c r="KV688" s="109"/>
      <c r="KW688" s="109"/>
      <c r="KX688" s="109"/>
      <c r="KY688" s="109"/>
      <c r="KZ688" s="109"/>
      <c r="LA688" s="109"/>
      <c r="LB688" s="109"/>
      <c r="LC688" s="109"/>
      <c r="LD688" s="109"/>
      <c r="LE688" s="109"/>
      <c r="LF688" s="109"/>
      <c r="LG688" s="109"/>
      <c r="LH688" s="109"/>
      <c r="LI688" s="109"/>
      <c r="LJ688" s="109"/>
      <c r="LK688" s="109"/>
      <c r="LL688" s="109"/>
      <c r="LM688" s="109"/>
      <c r="LN688" s="109"/>
      <c r="LO688" s="109"/>
      <c r="LP688" s="109"/>
      <c r="LQ688" s="109"/>
      <c r="LR688" s="109"/>
      <c r="LS688" s="109"/>
      <c r="LT688" s="109"/>
      <c r="LU688" s="109"/>
      <c r="LV688" s="109"/>
      <c r="LW688" s="109"/>
      <c r="LX688" s="109"/>
      <c r="LY688" s="109"/>
      <c r="LZ688" s="109"/>
      <c r="MA688" s="109"/>
      <c r="MB688" s="109"/>
      <c r="MC688" s="109"/>
      <c r="MD688" s="109"/>
      <c r="ME688" s="109"/>
      <c r="MF688" s="109"/>
      <c r="MG688" s="109"/>
      <c r="MH688" s="109"/>
      <c r="MI688" s="109"/>
      <c r="MJ688" s="109"/>
      <c r="MK688" s="109"/>
      <c r="ML688" s="109"/>
      <c r="MM688" s="109"/>
      <c r="MN688" s="109"/>
      <c r="MO688" s="109"/>
      <c r="MP688" s="109"/>
      <c r="MQ688" s="109"/>
      <c r="MR688" s="109"/>
      <c r="MS688" s="109"/>
      <c r="MT688" s="109"/>
      <c r="MU688" s="109"/>
      <c r="MV688" s="109"/>
      <c r="MW688" s="109"/>
      <c r="MX688" s="109"/>
      <c r="MY688" s="109"/>
      <c r="MZ688" s="109"/>
      <c r="NA688" s="109"/>
      <c r="NB688" s="109"/>
      <c r="NC688" s="109"/>
      <c r="ND688" s="109"/>
      <c r="NE688" s="109"/>
      <c r="NF688" s="109"/>
      <c r="NG688" s="109"/>
      <c r="NH688" s="109"/>
      <c r="NI688" s="109"/>
      <c r="NJ688" s="109"/>
      <c r="NK688" s="109"/>
      <c r="NL688" s="109"/>
      <c r="NM688" s="109"/>
      <c r="NN688" s="109"/>
      <c r="NO688" s="109"/>
      <c r="NP688" s="109"/>
      <c r="NQ688" s="109"/>
      <c r="NR688" s="109"/>
      <c r="NS688" s="109"/>
      <c r="NT688" s="109"/>
      <c r="NU688" s="109"/>
      <c r="NV688" s="109"/>
      <c r="NW688" s="109"/>
      <c r="NX688" s="109"/>
      <c r="NY688" s="109"/>
      <c r="NZ688" s="109"/>
      <c r="OA688" s="109"/>
      <c r="OB688" s="109"/>
      <c r="OC688" s="109"/>
      <c r="OD688" s="109"/>
      <c r="OE688" s="109"/>
      <c r="OF688" s="109"/>
      <c r="OG688" s="109"/>
      <c r="OH688" s="109"/>
      <c r="OI688" s="109"/>
      <c r="OJ688" s="109"/>
      <c r="OK688" s="109"/>
      <c r="OL688" s="109"/>
      <c r="OM688" s="109"/>
      <c r="ON688" s="109"/>
      <c r="OO688" s="109"/>
      <c r="OP688" s="109"/>
      <c r="OQ688" s="109"/>
      <c r="OR688" s="109"/>
      <c r="OS688" s="109"/>
      <c r="OT688" s="109"/>
      <c r="OU688" s="109"/>
      <c r="OV688" s="109"/>
      <c r="OW688" s="109"/>
      <c r="OX688" s="109"/>
      <c r="OY688" s="109"/>
      <c r="OZ688" s="109"/>
      <c r="PA688" s="109"/>
      <c r="PB688" s="109"/>
      <c r="PC688" s="109"/>
      <c r="PD688" s="109"/>
      <c r="PE688" s="109"/>
      <c r="PF688" s="109"/>
      <c r="PG688" s="109"/>
      <c r="PH688" s="109"/>
      <c r="PI688" s="109"/>
      <c r="PJ688" s="109"/>
      <c r="PK688" s="109"/>
      <c r="PL688" s="109"/>
      <c r="PM688" s="109"/>
      <c r="PN688" s="109"/>
      <c r="PO688" s="109"/>
      <c r="PP688" s="109"/>
      <c r="PQ688" s="109"/>
      <c r="PR688" s="109"/>
      <c r="PS688" s="109"/>
      <c r="PT688" s="109"/>
      <c r="PU688" s="109"/>
      <c r="PV688" s="109"/>
      <c r="PW688" s="109"/>
      <c r="PX688" s="109"/>
      <c r="PY688" s="109"/>
      <c r="PZ688" s="109"/>
      <c r="QA688" s="109"/>
      <c r="QB688" s="109"/>
      <c r="QC688" s="109"/>
      <c r="QD688" s="109"/>
      <c r="QE688" s="109"/>
      <c r="QF688" s="109"/>
      <c r="QG688" s="109"/>
      <c r="QH688" s="109"/>
      <c r="QI688" s="109"/>
      <c r="QJ688" s="109"/>
      <c r="QK688" s="23">
        <f t="shared" si="10"/>
        <v>60</v>
      </c>
      <c r="QL688" s="125"/>
      <c r="QM688" s="125"/>
      <c r="QN688" s="125"/>
      <c r="QO688" s="125"/>
      <c r="QP688" s="125"/>
      <c r="QQ688" s="125"/>
      <c r="QR688" s="125"/>
    </row>
    <row r="689" spans="1:460" s="5" customFormat="1" ht="12.75" customHeight="1" x14ac:dyDescent="0.2">
      <c r="A689" s="52">
        <v>44826</v>
      </c>
      <c r="B689" s="90" t="s">
        <v>502</v>
      </c>
      <c r="C689" s="107"/>
      <c r="D689" s="107"/>
      <c r="E689" s="108"/>
      <c r="F689" s="108"/>
      <c r="G689" s="108"/>
      <c r="H689" s="108"/>
      <c r="I689" s="108"/>
      <c r="J689" s="108"/>
      <c r="K689" s="108"/>
      <c r="L689" s="108"/>
      <c r="M689" s="108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>
        <v>40</v>
      </c>
      <c r="AX689" s="109"/>
      <c r="AY689" s="109"/>
      <c r="AZ689" s="109">
        <v>50</v>
      </c>
      <c r="BA689" s="109"/>
      <c r="BB689" s="109"/>
      <c r="BC689" s="109"/>
      <c r="BD689" s="109"/>
      <c r="BE689" s="109"/>
      <c r="BF689" s="109"/>
      <c r="BG689" s="109"/>
      <c r="BH689" s="109"/>
      <c r="BI689" s="109"/>
      <c r="BJ689" s="109"/>
      <c r="BK689" s="109"/>
      <c r="BL689" s="109"/>
      <c r="BM689" s="109"/>
      <c r="BN689" s="109"/>
      <c r="BO689" s="109"/>
      <c r="BP689" s="109"/>
      <c r="BQ689" s="109"/>
      <c r="BR689" s="109"/>
      <c r="BS689" s="109"/>
      <c r="BT689" s="109"/>
      <c r="BU689" s="109"/>
      <c r="BV689" s="109"/>
      <c r="BW689" s="109"/>
      <c r="BX689" s="109"/>
      <c r="BY689" s="109"/>
      <c r="BZ689" s="109"/>
      <c r="CA689" s="109">
        <v>12</v>
      </c>
      <c r="CB689" s="109"/>
      <c r="CC689" s="109"/>
      <c r="CD689" s="109"/>
      <c r="CE689" s="109"/>
      <c r="CF689" s="109"/>
      <c r="CG689" s="109"/>
      <c r="CH689" s="109"/>
      <c r="CI689" s="109"/>
      <c r="CJ689" s="109"/>
      <c r="CK689" s="109"/>
      <c r="CL689" s="109"/>
      <c r="CM689" s="109"/>
      <c r="CN689" s="109"/>
      <c r="CO689" s="109"/>
      <c r="CP689" s="109"/>
      <c r="CQ689" s="109"/>
      <c r="CR689" s="109"/>
      <c r="CS689" s="109"/>
      <c r="CT689" s="109"/>
      <c r="CU689" s="109"/>
      <c r="CV689" s="109"/>
      <c r="CW689" s="109"/>
      <c r="CX689" s="109"/>
      <c r="CY689" s="109"/>
      <c r="CZ689" s="109"/>
      <c r="DA689" s="109"/>
      <c r="DB689" s="109"/>
      <c r="DC689" s="109"/>
      <c r="DD689" s="109"/>
      <c r="DE689" s="109"/>
      <c r="DF689" s="109"/>
      <c r="DG689" s="109"/>
      <c r="DH689" s="109"/>
      <c r="DI689" s="109"/>
      <c r="DJ689" s="109"/>
      <c r="DK689" s="109"/>
      <c r="DL689" s="109"/>
      <c r="DM689" s="109"/>
      <c r="DN689" s="109"/>
      <c r="DO689" s="109"/>
      <c r="DP689" s="109"/>
      <c r="DQ689" s="109"/>
      <c r="DR689" s="109"/>
      <c r="DS689" s="109"/>
      <c r="DT689" s="109"/>
      <c r="DU689" s="109"/>
      <c r="DV689" s="109"/>
      <c r="DW689" s="109"/>
      <c r="DX689" s="109"/>
      <c r="DY689" s="109"/>
      <c r="DZ689" s="109"/>
      <c r="EA689" s="109"/>
      <c r="EB689" s="109"/>
      <c r="EC689" s="109"/>
      <c r="ED689" s="109"/>
      <c r="EE689" s="109"/>
      <c r="EF689" s="109"/>
      <c r="EG689" s="109"/>
      <c r="EH689" s="109"/>
      <c r="EI689" s="109"/>
      <c r="EJ689" s="109"/>
      <c r="EK689" s="109"/>
      <c r="EL689" s="109"/>
      <c r="EM689" s="109"/>
      <c r="EN689" s="109"/>
      <c r="EO689" s="109"/>
      <c r="EP689" s="109"/>
      <c r="EQ689" s="109"/>
      <c r="ER689" s="109"/>
      <c r="ES689" s="109"/>
      <c r="ET689" s="109"/>
      <c r="EU689" s="109"/>
      <c r="EV689" s="109"/>
      <c r="EW689" s="109"/>
      <c r="EX689" s="109"/>
      <c r="EY689" s="109"/>
      <c r="EZ689" s="109"/>
      <c r="FA689" s="109"/>
      <c r="FB689" s="109"/>
      <c r="FC689" s="109"/>
      <c r="FD689" s="109"/>
      <c r="FE689" s="109"/>
      <c r="FF689" s="109"/>
      <c r="FG689" s="109">
        <v>1</v>
      </c>
      <c r="FH689" s="109"/>
      <c r="FI689" s="109"/>
      <c r="FJ689" s="109"/>
      <c r="FK689" s="109"/>
      <c r="FL689" s="109"/>
      <c r="FM689" s="109"/>
      <c r="FN689" s="109"/>
      <c r="FO689" s="109"/>
      <c r="FP689" s="109"/>
      <c r="FQ689" s="109"/>
      <c r="FR689" s="109"/>
      <c r="FS689" s="109"/>
      <c r="FT689" s="109"/>
      <c r="FU689" s="109"/>
      <c r="FV689" s="109"/>
      <c r="FW689" s="109"/>
      <c r="FX689" s="109"/>
      <c r="FY689" s="109"/>
      <c r="FZ689" s="109"/>
      <c r="GA689" s="109"/>
      <c r="GB689" s="109"/>
      <c r="GC689" s="109"/>
      <c r="GD689" s="109"/>
      <c r="GE689" s="109"/>
      <c r="GF689" s="109"/>
      <c r="GG689" s="109"/>
      <c r="GH689" s="109"/>
      <c r="GI689" s="109"/>
      <c r="GJ689" s="109"/>
      <c r="GK689" s="109"/>
      <c r="GL689" s="109"/>
      <c r="GM689" s="109"/>
      <c r="GN689" s="109"/>
      <c r="GO689" s="109"/>
      <c r="GP689" s="109"/>
      <c r="GQ689" s="109"/>
      <c r="GR689" s="109"/>
      <c r="GS689" s="109"/>
      <c r="GT689" s="109"/>
      <c r="GU689" s="109"/>
      <c r="GV689" s="109"/>
      <c r="GW689" s="109"/>
      <c r="GX689" s="109"/>
      <c r="GY689" s="109"/>
      <c r="GZ689" s="109"/>
      <c r="HA689" s="109"/>
      <c r="HB689" s="109"/>
      <c r="HC689" s="109"/>
      <c r="HD689" s="109"/>
      <c r="HE689" s="109"/>
      <c r="HF689" s="109"/>
      <c r="HG689" s="109"/>
      <c r="HH689" s="109"/>
      <c r="HI689" s="109"/>
      <c r="HJ689" s="109"/>
      <c r="HK689" s="109"/>
      <c r="HL689" s="109"/>
      <c r="HM689" s="109"/>
      <c r="HN689" s="109"/>
      <c r="HO689" s="109"/>
      <c r="HP689" s="109"/>
      <c r="HQ689" s="109"/>
      <c r="HR689" s="109"/>
      <c r="HS689" s="109"/>
      <c r="HT689" s="109"/>
      <c r="HU689" s="109"/>
      <c r="HV689" s="109"/>
      <c r="HW689" s="109"/>
      <c r="HX689" s="109"/>
      <c r="HY689" s="109"/>
      <c r="HZ689" s="109"/>
      <c r="IA689" s="109"/>
      <c r="IB689" s="109"/>
      <c r="IC689" s="109"/>
      <c r="ID689" s="109"/>
      <c r="IE689" s="109"/>
      <c r="IF689" s="109"/>
      <c r="IG689" s="109"/>
      <c r="IH689" s="109"/>
      <c r="II689" s="109"/>
      <c r="IJ689" s="109"/>
      <c r="IK689" s="109"/>
      <c r="IL689" s="109"/>
      <c r="IM689" s="109"/>
      <c r="IN689" s="109"/>
      <c r="IO689" s="109"/>
      <c r="IP689" s="109"/>
      <c r="IQ689" s="109"/>
      <c r="IR689" s="109"/>
      <c r="IS689" s="109"/>
      <c r="IT689" s="109"/>
      <c r="IU689" s="109"/>
      <c r="IV689" s="109"/>
      <c r="IW689" s="109"/>
      <c r="IX689" s="109"/>
      <c r="IY689" s="109"/>
      <c r="IZ689" s="109"/>
      <c r="JA689" s="109"/>
      <c r="JB689" s="109"/>
      <c r="JC689" s="109"/>
      <c r="JD689" s="109"/>
      <c r="JE689" s="109"/>
      <c r="JF689" s="109"/>
      <c r="JG689" s="109"/>
      <c r="JH689" s="109"/>
      <c r="JI689" s="109"/>
      <c r="JJ689" s="109"/>
      <c r="JK689" s="109">
        <v>24</v>
      </c>
      <c r="JL689" s="109"/>
      <c r="JM689" s="109"/>
      <c r="JN689" s="109"/>
      <c r="JO689" s="109"/>
      <c r="JP689" s="109"/>
      <c r="JQ689" s="109"/>
      <c r="JR689" s="109"/>
      <c r="JS689" s="109"/>
      <c r="JT689" s="109"/>
      <c r="JU689" s="109"/>
      <c r="JV689" s="109"/>
      <c r="JW689" s="109"/>
      <c r="JX689" s="109"/>
      <c r="JY689" s="109"/>
      <c r="JZ689" s="109"/>
      <c r="KA689" s="109"/>
      <c r="KB689" s="109"/>
      <c r="KC689" s="109"/>
      <c r="KD689" s="109"/>
      <c r="KE689" s="109"/>
      <c r="KF689" s="109"/>
      <c r="KG689" s="109"/>
      <c r="KH689" s="109"/>
      <c r="KI689" s="109"/>
      <c r="KJ689" s="109"/>
      <c r="KK689" s="109"/>
      <c r="KL689" s="109"/>
      <c r="KM689" s="109"/>
      <c r="KN689" s="109"/>
      <c r="KO689" s="109"/>
      <c r="KP689" s="109"/>
      <c r="KQ689" s="109"/>
      <c r="KR689" s="109"/>
      <c r="KS689" s="109"/>
      <c r="KT689" s="109"/>
      <c r="KU689" s="109"/>
      <c r="KV689" s="109"/>
      <c r="KW689" s="109"/>
      <c r="KX689" s="109"/>
      <c r="KY689" s="109"/>
      <c r="KZ689" s="109"/>
      <c r="LA689" s="109"/>
      <c r="LB689" s="109"/>
      <c r="LC689" s="109"/>
      <c r="LD689" s="109"/>
      <c r="LE689" s="109"/>
      <c r="LF689" s="109"/>
      <c r="LG689" s="109"/>
      <c r="LH689" s="109"/>
      <c r="LI689" s="109"/>
      <c r="LJ689" s="109"/>
      <c r="LK689" s="109"/>
      <c r="LL689" s="109"/>
      <c r="LM689" s="109"/>
      <c r="LN689" s="109"/>
      <c r="LO689" s="109"/>
      <c r="LP689" s="109"/>
      <c r="LQ689" s="109"/>
      <c r="LR689" s="109"/>
      <c r="LS689" s="109"/>
      <c r="LT689" s="109"/>
      <c r="LU689" s="109"/>
      <c r="LV689" s="109"/>
      <c r="LW689" s="109"/>
      <c r="LX689" s="109"/>
      <c r="LY689" s="109"/>
      <c r="LZ689" s="109"/>
      <c r="MA689" s="109"/>
      <c r="MB689" s="109"/>
      <c r="MC689" s="109"/>
      <c r="MD689" s="109"/>
      <c r="ME689" s="109"/>
      <c r="MF689" s="109"/>
      <c r="MG689" s="109"/>
      <c r="MH689" s="109"/>
      <c r="MI689" s="109"/>
      <c r="MJ689" s="109"/>
      <c r="MK689" s="109"/>
      <c r="ML689" s="109"/>
      <c r="MM689" s="109"/>
      <c r="MN689" s="109"/>
      <c r="MO689" s="109"/>
      <c r="MP689" s="109"/>
      <c r="MQ689" s="109"/>
      <c r="MR689" s="109"/>
      <c r="MS689" s="109"/>
      <c r="MT689" s="109"/>
      <c r="MU689" s="109"/>
      <c r="MV689" s="109"/>
      <c r="MW689" s="109"/>
      <c r="MX689" s="109"/>
      <c r="MY689" s="109"/>
      <c r="MZ689" s="109"/>
      <c r="NA689" s="109"/>
      <c r="NB689" s="109"/>
      <c r="NC689" s="109"/>
      <c r="ND689" s="109"/>
      <c r="NE689" s="109"/>
      <c r="NF689" s="109"/>
      <c r="NG689" s="109"/>
      <c r="NH689" s="109"/>
      <c r="NI689" s="109"/>
      <c r="NJ689" s="109"/>
      <c r="NK689" s="109"/>
      <c r="NL689" s="109"/>
      <c r="NM689" s="109"/>
      <c r="NN689" s="109"/>
      <c r="NO689" s="109"/>
      <c r="NP689" s="109"/>
      <c r="NQ689" s="109"/>
      <c r="NR689" s="109"/>
      <c r="NS689" s="109"/>
      <c r="NT689" s="109"/>
      <c r="NU689" s="109"/>
      <c r="NV689" s="109"/>
      <c r="NW689" s="109"/>
      <c r="NX689" s="109"/>
      <c r="NY689" s="109"/>
      <c r="NZ689" s="109"/>
      <c r="OA689" s="109"/>
      <c r="OB689" s="109"/>
      <c r="OC689" s="109"/>
      <c r="OD689" s="109"/>
      <c r="OE689" s="109"/>
      <c r="OF689" s="109"/>
      <c r="OG689" s="109"/>
      <c r="OH689" s="109"/>
      <c r="OI689" s="109"/>
      <c r="OJ689" s="109"/>
      <c r="OK689" s="109"/>
      <c r="OL689" s="109"/>
      <c r="OM689" s="109"/>
      <c r="ON689" s="109"/>
      <c r="OO689" s="109"/>
      <c r="OP689" s="109"/>
      <c r="OQ689" s="109"/>
      <c r="OR689" s="109"/>
      <c r="OS689" s="109"/>
      <c r="OT689" s="109"/>
      <c r="OU689" s="109"/>
      <c r="OV689" s="109"/>
      <c r="OW689" s="109"/>
      <c r="OX689" s="109"/>
      <c r="OY689" s="109"/>
      <c r="OZ689" s="109"/>
      <c r="PA689" s="109"/>
      <c r="PB689" s="109"/>
      <c r="PC689" s="109"/>
      <c r="PD689" s="109"/>
      <c r="PE689" s="109"/>
      <c r="PF689" s="109"/>
      <c r="PG689" s="109"/>
      <c r="PH689" s="109"/>
      <c r="PI689" s="109"/>
      <c r="PJ689" s="109"/>
      <c r="PK689" s="109"/>
      <c r="PL689" s="109"/>
      <c r="PM689" s="109"/>
      <c r="PN689" s="109"/>
      <c r="PO689" s="109"/>
      <c r="PP689" s="109"/>
      <c r="PQ689" s="109"/>
      <c r="PR689" s="109"/>
      <c r="PS689" s="109"/>
      <c r="PT689" s="109"/>
      <c r="PU689" s="109"/>
      <c r="PV689" s="109"/>
      <c r="PW689" s="109"/>
      <c r="PX689" s="109"/>
      <c r="PY689" s="109"/>
      <c r="PZ689" s="109"/>
      <c r="QA689" s="109"/>
      <c r="QB689" s="109"/>
      <c r="QC689" s="109"/>
      <c r="QD689" s="109"/>
      <c r="QE689" s="109"/>
      <c r="QF689" s="109"/>
      <c r="QG689" s="109"/>
      <c r="QH689" s="109"/>
      <c r="QI689" s="109"/>
      <c r="QJ689" s="109"/>
      <c r="QK689" s="23">
        <f t="shared" si="10"/>
        <v>127</v>
      </c>
      <c r="QL689" s="125"/>
      <c r="QM689" s="125"/>
      <c r="QN689" s="125"/>
      <c r="QO689" s="125"/>
      <c r="QP689" s="125"/>
      <c r="QQ689" s="125"/>
      <c r="QR689" s="125"/>
    </row>
    <row r="690" spans="1:460" s="5" customFormat="1" ht="12.75" customHeight="1" x14ac:dyDescent="0.2">
      <c r="A690" s="52">
        <v>44827</v>
      </c>
      <c r="B690" s="98" t="s">
        <v>242</v>
      </c>
      <c r="C690" s="107"/>
      <c r="D690" s="107"/>
      <c r="E690" s="108"/>
      <c r="F690" s="108"/>
      <c r="G690" s="108"/>
      <c r="H690" s="108"/>
      <c r="I690" s="108"/>
      <c r="J690" s="108"/>
      <c r="K690" s="108"/>
      <c r="L690" s="108"/>
      <c r="M690" s="108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 s="109"/>
      <c r="BD690" s="109"/>
      <c r="BE690" s="109"/>
      <c r="BF690" s="109"/>
      <c r="BG690" s="109"/>
      <c r="BH690" s="109"/>
      <c r="BI690" s="109"/>
      <c r="BJ690" s="109"/>
      <c r="BK690" s="109"/>
      <c r="BL690" s="109"/>
      <c r="BM690" s="109"/>
      <c r="BN690" s="109"/>
      <c r="BO690" s="109"/>
      <c r="BP690" s="109"/>
      <c r="BQ690" s="109"/>
      <c r="BR690" s="109"/>
      <c r="BS690" s="109"/>
      <c r="BT690" s="109"/>
      <c r="BU690" s="109"/>
      <c r="BV690" s="109"/>
      <c r="BW690" s="109"/>
      <c r="BX690" s="109"/>
      <c r="BY690" s="109"/>
      <c r="BZ690" s="109"/>
      <c r="CA690" s="109"/>
      <c r="CB690" s="109"/>
      <c r="CC690" s="109"/>
      <c r="CD690" s="109"/>
      <c r="CE690" s="109"/>
      <c r="CF690" s="109"/>
      <c r="CG690" s="109"/>
      <c r="CH690" s="109"/>
      <c r="CI690" s="109"/>
      <c r="CJ690" s="109"/>
      <c r="CK690" s="109"/>
      <c r="CL690" s="109"/>
      <c r="CM690" s="109"/>
      <c r="CN690" s="109"/>
      <c r="CO690" s="109"/>
      <c r="CP690" s="109"/>
      <c r="CQ690" s="109"/>
      <c r="CR690" s="109"/>
      <c r="CS690" s="109"/>
      <c r="CT690" s="109"/>
      <c r="CU690" s="109"/>
      <c r="CV690" s="109"/>
      <c r="CW690" s="109"/>
      <c r="CX690" s="109"/>
      <c r="CY690" s="109"/>
      <c r="CZ690" s="109"/>
      <c r="DA690" s="109"/>
      <c r="DB690" s="109"/>
      <c r="DC690" s="109"/>
      <c r="DD690" s="109"/>
      <c r="DE690" s="109"/>
      <c r="DF690" s="109"/>
      <c r="DG690" s="109"/>
      <c r="DH690" s="109"/>
      <c r="DI690" s="109"/>
      <c r="DJ690" s="109"/>
      <c r="DK690" s="109"/>
      <c r="DL690" s="109"/>
      <c r="DM690" s="109"/>
      <c r="DN690" s="109"/>
      <c r="DO690" s="109"/>
      <c r="DP690" s="109"/>
      <c r="DQ690" s="109"/>
      <c r="DR690" s="109"/>
      <c r="DS690" s="109"/>
      <c r="DT690" s="109"/>
      <c r="DU690" s="109">
        <v>20</v>
      </c>
      <c r="DV690" s="109"/>
      <c r="DW690" s="109"/>
      <c r="DX690" s="109"/>
      <c r="DY690" s="109"/>
      <c r="DZ690" s="109"/>
      <c r="EA690" s="109"/>
      <c r="EB690" s="109"/>
      <c r="EC690" s="109"/>
      <c r="ED690" s="109"/>
      <c r="EE690" s="109"/>
      <c r="EF690" s="109"/>
      <c r="EG690" s="109"/>
      <c r="EH690" s="109"/>
      <c r="EI690" s="109"/>
      <c r="EJ690" s="109"/>
      <c r="EK690" s="109"/>
      <c r="EL690" s="109"/>
      <c r="EM690" s="109"/>
      <c r="EN690" s="109"/>
      <c r="EO690" s="109"/>
      <c r="EP690" s="109">
        <v>10</v>
      </c>
      <c r="EQ690" s="109"/>
      <c r="ER690" s="109"/>
      <c r="ES690" s="109"/>
      <c r="ET690" s="109"/>
      <c r="EU690" s="109"/>
      <c r="EV690" s="109"/>
      <c r="EW690" s="109"/>
      <c r="EX690" s="109"/>
      <c r="EY690" s="109"/>
      <c r="EZ690" s="109"/>
      <c r="FA690" s="109"/>
      <c r="FB690" s="109"/>
      <c r="FC690" s="109"/>
      <c r="FD690" s="109"/>
      <c r="FE690" s="109"/>
      <c r="FF690" s="109"/>
      <c r="FG690" s="109"/>
      <c r="FH690" s="109"/>
      <c r="FI690" s="109"/>
      <c r="FJ690" s="109"/>
      <c r="FK690" s="109"/>
      <c r="FL690" s="109"/>
      <c r="FM690" s="109">
        <v>16</v>
      </c>
      <c r="FN690" s="109"/>
      <c r="FO690" s="109"/>
      <c r="FP690" s="109"/>
      <c r="FQ690" s="109"/>
      <c r="FR690" s="109"/>
      <c r="FS690" s="109"/>
      <c r="FT690" s="109"/>
      <c r="FU690" s="109"/>
      <c r="FV690" s="109"/>
      <c r="FW690" s="109"/>
      <c r="FX690" s="109"/>
      <c r="FY690" s="109"/>
      <c r="FZ690" s="109"/>
      <c r="GA690" s="109"/>
      <c r="GB690" s="109"/>
      <c r="GC690" s="109"/>
      <c r="GD690" s="109"/>
      <c r="GE690" s="109"/>
      <c r="GF690" s="109"/>
      <c r="GG690" s="109"/>
      <c r="GH690" s="109"/>
      <c r="GI690" s="109"/>
      <c r="GJ690" s="109"/>
      <c r="GK690" s="109"/>
      <c r="GL690" s="109"/>
      <c r="GM690" s="109"/>
      <c r="GN690" s="109"/>
      <c r="GO690" s="109"/>
      <c r="GP690" s="109"/>
      <c r="GQ690" s="109"/>
      <c r="GR690" s="109"/>
      <c r="GS690" s="109"/>
      <c r="GT690" s="109"/>
      <c r="GU690" s="109"/>
      <c r="GV690" s="109"/>
      <c r="GW690" s="109"/>
      <c r="GX690" s="109"/>
      <c r="GY690" s="109"/>
      <c r="GZ690" s="109"/>
      <c r="HA690" s="109"/>
      <c r="HB690" s="109"/>
      <c r="HC690" s="109"/>
      <c r="HD690" s="109"/>
      <c r="HE690" s="109"/>
      <c r="HF690" s="109"/>
      <c r="HG690" s="109"/>
      <c r="HH690" s="109"/>
      <c r="HI690" s="109"/>
      <c r="HJ690" s="109"/>
      <c r="HK690" s="109"/>
      <c r="HL690" s="109"/>
      <c r="HM690" s="109"/>
      <c r="HN690" s="109"/>
      <c r="HO690" s="109"/>
      <c r="HP690" s="109"/>
      <c r="HQ690" s="109"/>
      <c r="HR690" s="109"/>
      <c r="HS690" s="109"/>
      <c r="HT690" s="109"/>
      <c r="HU690" s="109"/>
      <c r="HV690" s="109"/>
      <c r="HW690" s="109"/>
      <c r="HX690" s="109"/>
      <c r="HY690" s="109"/>
      <c r="HZ690" s="109"/>
      <c r="IA690" s="109"/>
      <c r="IB690" s="109"/>
      <c r="IC690" s="109"/>
      <c r="ID690" s="109"/>
      <c r="IE690" s="109"/>
      <c r="IF690" s="109"/>
      <c r="IG690" s="109"/>
      <c r="IH690" s="109"/>
      <c r="II690" s="109"/>
      <c r="IJ690" s="109"/>
      <c r="IK690" s="109"/>
      <c r="IL690" s="109"/>
      <c r="IM690" s="109"/>
      <c r="IN690" s="109"/>
      <c r="IO690" s="109"/>
      <c r="IP690" s="109"/>
      <c r="IQ690" s="109"/>
      <c r="IR690" s="109"/>
      <c r="IS690" s="109"/>
      <c r="IT690" s="109"/>
      <c r="IU690" s="109"/>
      <c r="IV690" s="109"/>
      <c r="IW690" s="109"/>
      <c r="IX690" s="109"/>
      <c r="IY690" s="109"/>
      <c r="IZ690" s="109"/>
      <c r="JA690" s="109"/>
      <c r="JB690" s="109"/>
      <c r="JC690" s="109"/>
      <c r="JD690" s="109"/>
      <c r="JE690" s="109"/>
      <c r="JF690" s="109"/>
      <c r="JG690" s="109"/>
      <c r="JH690" s="109">
        <v>10</v>
      </c>
      <c r="JI690" s="109"/>
      <c r="JJ690" s="109"/>
      <c r="JK690" s="109"/>
      <c r="JL690" s="109"/>
      <c r="JM690" s="109"/>
      <c r="JN690" s="109"/>
      <c r="JO690" s="109"/>
      <c r="JP690" s="109"/>
      <c r="JQ690" s="109"/>
      <c r="JR690" s="109"/>
      <c r="JS690" s="109"/>
      <c r="JT690" s="109"/>
      <c r="JU690" s="109"/>
      <c r="JV690" s="109"/>
      <c r="JW690" s="109"/>
      <c r="JX690" s="109"/>
      <c r="JY690" s="109"/>
      <c r="JZ690" s="109"/>
      <c r="KA690" s="109"/>
      <c r="KB690" s="109"/>
      <c r="KC690" s="109"/>
      <c r="KD690" s="109"/>
      <c r="KE690" s="109"/>
      <c r="KF690" s="109"/>
      <c r="KG690" s="109"/>
      <c r="KH690" s="109"/>
      <c r="KI690" s="109"/>
      <c r="KJ690" s="109"/>
      <c r="KK690" s="109"/>
      <c r="KL690" s="109"/>
      <c r="KM690" s="109"/>
      <c r="KN690" s="109"/>
      <c r="KO690" s="109"/>
      <c r="KP690" s="109"/>
      <c r="KQ690" s="109"/>
      <c r="KR690" s="109"/>
      <c r="KS690" s="109"/>
      <c r="KT690" s="109"/>
      <c r="KU690" s="109"/>
      <c r="KV690" s="109"/>
      <c r="KW690" s="109"/>
      <c r="KX690" s="109"/>
      <c r="KY690" s="109"/>
      <c r="KZ690" s="109"/>
      <c r="LA690" s="109"/>
      <c r="LB690" s="109"/>
      <c r="LC690" s="109"/>
      <c r="LD690" s="109"/>
      <c r="LE690" s="109"/>
      <c r="LF690" s="109"/>
      <c r="LG690" s="109"/>
      <c r="LH690" s="109"/>
      <c r="LI690" s="109"/>
      <c r="LJ690" s="109"/>
      <c r="LK690" s="109"/>
      <c r="LL690" s="109"/>
      <c r="LM690" s="109"/>
      <c r="LN690" s="109"/>
      <c r="LO690" s="109"/>
      <c r="LP690" s="109"/>
      <c r="LQ690" s="109"/>
      <c r="LR690" s="109"/>
      <c r="LS690" s="109"/>
      <c r="LT690" s="109"/>
      <c r="LU690" s="109"/>
      <c r="LV690" s="109"/>
      <c r="LW690" s="109"/>
      <c r="LX690" s="109"/>
      <c r="LY690" s="109"/>
      <c r="LZ690" s="109"/>
      <c r="MA690" s="109"/>
      <c r="MB690" s="109"/>
      <c r="MC690" s="109"/>
      <c r="MD690" s="109"/>
      <c r="ME690" s="109"/>
      <c r="MF690" s="109"/>
      <c r="MG690" s="109"/>
      <c r="MH690" s="109"/>
      <c r="MI690" s="109"/>
      <c r="MJ690" s="109"/>
      <c r="MK690" s="109"/>
      <c r="ML690" s="109"/>
      <c r="MM690" s="109"/>
      <c r="MN690" s="109"/>
      <c r="MO690" s="109"/>
      <c r="MP690" s="109"/>
      <c r="MQ690" s="109"/>
      <c r="MR690" s="109"/>
      <c r="MS690" s="109"/>
      <c r="MT690" s="109"/>
      <c r="MU690" s="109"/>
      <c r="MV690" s="109"/>
      <c r="MW690" s="109"/>
      <c r="MX690" s="109"/>
      <c r="MY690" s="109"/>
      <c r="MZ690" s="109"/>
      <c r="NA690" s="109"/>
      <c r="NB690" s="109"/>
      <c r="NC690" s="109"/>
      <c r="ND690" s="109"/>
      <c r="NE690" s="109"/>
      <c r="NF690" s="109"/>
      <c r="NG690" s="109"/>
      <c r="NH690" s="109"/>
      <c r="NI690" s="109"/>
      <c r="NJ690" s="109"/>
      <c r="NK690" s="109"/>
      <c r="NL690" s="109"/>
      <c r="NM690" s="109"/>
      <c r="NN690" s="109"/>
      <c r="NO690" s="109"/>
      <c r="NP690" s="109"/>
      <c r="NQ690" s="109"/>
      <c r="NR690" s="109"/>
      <c r="NS690" s="109"/>
      <c r="NT690" s="109"/>
      <c r="NU690" s="109"/>
      <c r="NV690" s="109"/>
      <c r="NW690" s="109"/>
      <c r="NX690" s="109"/>
      <c r="NY690" s="109"/>
      <c r="NZ690" s="109"/>
      <c r="OA690" s="109"/>
      <c r="OB690" s="109"/>
      <c r="OC690" s="109"/>
      <c r="OD690" s="109"/>
      <c r="OE690" s="109"/>
      <c r="OF690" s="109"/>
      <c r="OG690" s="109"/>
      <c r="OH690" s="109"/>
      <c r="OI690" s="109"/>
      <c r="OJ690" s="109"/>
      <c r="OK690" s="109"/>
      <c r="OL690" s="109"/>
      <c r="OM690" s="109"/>
      <c r="ON690" s="109"/>
      <c r="OO690" s="109"/>
      <c r="OP690" s="109"/>
      <c r="OQ690" s="109"/>
      <c r="OR690" s="109"/>
      <c r="OS690" s="109"/>
      <c r="OT690" s="109"/>
      <c r="OU690" s="109"/>
      <c r="OV690" s="109"/>
      <c r="OW690" s="109"/>
      <c r="OX690" s="109"/>
      <c r="OY690" s="109"/>
      <c r="OZ690" s="109"/>
      <c r="PA690" s="109"/>
      <c r="PB690" s="109"/>
      <c r="PC690" s="109"/>
      <c r="PD690" s="109"/>
      <c r="PE690" s="109"/>
      <c r="PF690" s="109"/>
      <c r="PG690" s="109"/>
      <c r="PH690" s="109"/>
      <c r="PI690" s="109"/>
      <c r="PJ690" s="109"/>
      <c r="PK690" s="109"/>
      <c r="PL690" s="109"/>
      <c r="PM690" s="109"/>
      <c r="PN690" s="109"/>
      <c r="PO690" s="109"/>
      <c r="PP690" s="109"/>
      <c r="PQ690" s="109"/>
      <c r="PR690" s="109"/>
      <c r="PS690" s="109"/>
      <c r="PT690" s="109"/>
      <c r="PU690" s="109"/>
      <c r="PV690" s="109"/>
      <c r="PW690" s="109"/>
      <c r="PX690" s="109"/>
      <c r="PY690" s="109"/>
      <c r="PZ690" s="109"/>
      <c r="QA690" s="109"/>
      <c r="QB690" s="109"/>
      <c r="QC690" s="109"/>
      <c r="QD690" s="109"/>
      <c r="QE690" s="109"/>
      <c r="QF690" s="109"/>
      <c r="QG690" s="109"/>
      <c r="QH690" s="109"/>
      <c r="QI690" s="109"/>
      <c r="QJ690" s="109"/>
      <c r="QK690" s="23">
        <f t="shared" si="10"/>
        <v>56</v>
      </c>
      <c r="QL690" s="125"/>
      <c r="QM690" s="125"/>
      <c r="QN690" s="125"/>
      <c r="QO690" s="125"/>
      <c r="QP690" s="125"/>
      <c r="QQ690" s="125"/>
      <c r="QR690" s="125"/>
    </row>
    <row r="691" spans="1:460" s="5" customFormat="1" ht="12.75" customHeight="1" x14ac:dyDescent="0.2">
      <c r="A691" s="52">
        <v>44827</v>
      </c>
      <c r="B691" s="98" t="s">
        <v>75</v>
      </c>
      <c r="C691" s="107"/>
      <c r="D691" s="107"/>
      <c r="E691" s="108"/>
      <c r="F691" s="108"/>
      <c r="G691" s="108"/>
      <c r="H691" s="108"/>
      <c r="I691" s="108"/>
      <c r="J691" s="108"/>
      <c r="K691" s="108"/>
      <c r="L691" s="108"/>
      <c r="M691" s="108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 s="109"/>
      <c r="BD691" s="109"/>
      <c r="BE691" s="109"/>
      <c r="BF691" s="109"/>
      <c r="BG691" s="109"/>
      <c r="BH691" s="109"/>
      <c r="BI691" s="109"/>
      <c r="BJ691" s="109"/>
      <c r="BK691" s="109"/>
      <c r="BL691" s="109"/>
      <c r="BM691" s="109"/>
      <c r="BN691" s="109"/>
      <c r="BO691" s="109"/>
      <c r="BP691" s="109"/>
      <c r="BQ691" s="109"/>
      <c r="BR691" s="109"/>
      <c r="BS691" s="109"/>
      <c r="BT691" s="109"/>
      <c r="BU691" s="109"/>
      <c r="BV691" s="109"/>
      <c r="BW691" s="109"/>
      <c r="BX691" s="109"/>
      <c r="BY691" s="109"/>
      <c r="BZ691" s="109"/>
      <c r="CA691" s="109"/>
      <c r="CB691" s="109"/>
      <c r="CC691" s="109"/>
      <c r="CD691" s="109"/>
      <c r="CE691" s="109"/>
      <c r="CF691" s="109"/>
      <c r="CG691" s="109"/>
      <c r="CH691" s="109"/>
      <c r="CI691" s="109"/>
      <c r="CJ691" s="109"/>
      <c r="CK691" s="109"/>
      <c r="CL691" s="109"/>
      <c r="CM691" s="109"/>
      <c r="CN691" s="109"/>
      <c r="CO691" s="109"/>
      <c r="CP691" s="109"/>
      <c r="CQ691" s="109"/>
      <c r="CR691" s="109"/>
      <c r="CS691" s="109"/>
      <c r="CT691" s="109"/>
      <c r="CU691" s="109"/>
      <c r="CV691" s="109"/>
      <c r="CW691" s="109"/>
      <c r="CX691" s="109"/>
      <c r="CY691" s="109"/>
      <c r="CZ691" s="109"/>
      <c r="DA691" s="109"/>
      <c r="DB691" s="109"/>
      <c r="DC691" s="109"/>
      <c r="DD691" s="109"/>
      <c r="DE691" s="109"/>
      <c r="DF691" s="109"/>
      <c r="DG691" s="109"/>
      <c r="DH691" s="109"/>
      <c r="DI691" s="109"/>
      <c r="DJ691" s="109"/>
      <c r="DK691" s="109"/>
      <c r="DL691" s="109"/>
      <c r="DM691" s="109"/>
      <c r="DN691" s="109"/>
      <c r="DO691" s="109"/>
      <c r="DP691" s="109"/>
      <c r="DQ691" s="109"/>
      <c r="DR691" s="109"/>
      <c r="DS691" s="109"/>
      <c r="DT691" s="109"/>
      <c r="DU691" s="109"/>
      <c r="DV691" s="109"/>
      <c r="DW691" s="109"/>
      <c r="DX691" s="109"/>
      <c r="DY691" s="109"/>
      <c r="DZ691" s="109"/>
      <c r="EA691" s="109"/>
      <c r="EB691" s="109"/>
      <c r="EC691" s="109"/>
      <c r="ED691" s="109"/>
      <c r="EE691" s="109"/>
      <c r="EF691" s="109"/>
      <c r="EG691" s="109"/>
      <c r="EH691" s="109"/>
      <c r="EI691" s="109"/>
      <c r="EJ691" s="109"/>
      <c r="EK691" s="109"/>
      <c r="EL691" s="109"/>
      <c r="EM691" s="109"/>
      <c r="EN691" s="109"/>
      <c r="EO691" s="109"/>
      <c r="EP691" s="109"/>
      <c r="EQ691" s="109"/>
      <c r="ER691" s="109"/>
      <c r="ES691" s="109"/>
      <c r="ET691" s="109"/>
      <c r="EU691" s="109"/>
      <c r="EV691" s="109"/>
      <c r="EW691" s="109"/>
      <c r="EX691" s="109"/>
      <c r="EY691" s="109"/>
      <c r="EZ691" s="109"/>
      <c r="FA691" s="109"/>
      <c r="FB691" s="109"/>
      <c r="FC691" s="109"/>
      <c r="FD691" s="109"/>
      <c r="FE691" s="109"/>
      <c r="FF691" s="109"/>
      <c r="FG691" s="109"/>
      <c r="FH691" s="109"/>
      <c r="FI691" s="109"/>
      <c r="FJ691" s="109"/>
      <c r="FK691" s="109"/>
      <c r="FL691" s="109"/>
      <c r="FM691" s="109"/>
      <c r="FN691" s="109"/>
      <c r="FO691" s="109"/>
      <c r="FP691" s="109"/>
      <c r="FQ691" s="109"/>
      <c r="FR691" s="109"/>
      <c r="FS691" s="109"/>
      <c r="FT691" s="109"/>
      <c r="FU691" s="109"/>
      <c r="FV691" s="109"/>
      <c r="FW691" s="109"/>
      <c r="FX691" s="109"/>
      <c r="FY691" s="109"/>
      <c r="FZ691" s="109"/>
      <c r="GA691" s="109"/>
      <c r="GB691" s="109"/>
      <c r="GC691" s="109"/>
      <c r="GD691" s="109"/>
      <c r="GE691" s="109"/>
      <c r="GF691" s="109"/>
      <c r="GG691" s="109"/>
      <c r="GH691" s="109"/>
      <c r="GI691" s="109"/>
      <c r="GJ691" s="109"/>
      <c r="GK691" s="109"/>
      <c r="GL691" s="109"/>
      <c r="GM691" s="109"/>
      <c r="GN691" s="109"/>
      <c r="GO691" s="109"/>
      <c r="GP691" s="109"/>
      <c r="GQ691" s="109"/>
      <c r="GR691" s="109"/>
      <c r="GS691" s="109"/>
      <c r="GT691" s="109"/>
      <c r="GU691" s="109"/>
      <c r="GV691" s="109"/>
      <c r="GW691" s="109"/>
      <c r="GX691" s="109"/>
      <c r="GY691" s="109"/>
      <c r="GZ691" s="109"/>
      <c r="HA691" s="109"/>
      <c r="HB691" s="109"/>
      <c r="HC691" s="109"/>
      <c r="HD691" s="109"/>
      <c r="HE691" s="109"/>
      <c r="HF691" s="109"/>
      <c r="HG691" s="109"/>
      <c r="HH691" s="109"/>
      <c r="HI691" s="109"/>
      <c r="HJ691" s="109"/>
      <c r="HK691" s="109"/>
      <c r="HL691" s="109"/>
      <c r="HM691" s="109"/>
      <c r="HN691" s="109"/>
      <c r="HO691" s="109"/>
      <c r="HP691" s="109"/>
      <c r="HQ691" s="109"/>
      <c r="HR691" s="109"/>
      <c r="HS691" s="109"/>
      <c r="HT691" s="109"/>
      <c r="HU691" s="109"/>
      <c r="HV691" s="109"/>
      <c r="HW691" s="109"/>
      <c r="HX691" s="109"/>
      <c r="HY691" s="109"/>
      <c r="HZ691" s="109"/>
      <c r="IA691" s="109"/>
      <c r="IB691" s="109"/>
      <c r="IC691" s="109"/>
      <c r="ID691" s="109"/>
      <c r="IE691" s="109"/>
      <c r="IF691" s="109"/>
      <c r="IG691" s="109"/>
      <c r="IH691" s="109"/>
      <c r="II691" s="109"/>
      <c r="IJ691" s="109"/>
      <c r="IK691" s="109"/>
      <c r="IL691" s="109"/>
      <c r="IM691" s="109"/>
      <c r="IN691" s="109"/>
      <c r="IO691" s="109"/>
      <c r="IP691" s="109"/>
      <c r="IQ691" s="109"/>
      <c r="IR691" s="109"/>
      <c r="IS691" s="109"/>
      <c r="IT691" s="109"/>
      <c r="IU691" s="109"/>
      <c r="IV691" s="109"/>
      <c r="IW691" s="109"/>
      <c r="IX691" s="109"/>
      <c r="IY691" s="109"/>
      <c r="IZ691" s="109"/>
      <c r="JA691" s="109"/>
      <c r="JB691" s="109"/>
      <c r="JC691" s="109"/>
      <c r="JD691" s="109"/>
      <c r="JE691" s="109"/>
      <c r="JF691" s="109"/>
      <c r="JG691" s="109"/>
      <c r="JH691" s="109"/>
      <c r="JI691" s="109"/>
      <c r="JJ691" s="109"/>
      <c r="JK691" s="109"/>
      <c r="JL691" s="109"/>
      <c r="JM691" s="109"/>
      <c r="JN691" s="109"/>
      <c r="JO691" s="109"/>
      <c r="JP691" s="109"/>
      <c r="JQ691" s="109"/>
      <c r="JR691" s="109"/>
      <c r="JS691" s="109"/>
      <c r="JT691" s="109"/>
      <c r="JU691" s="109"/>
      <c r="JV691" s="109"/>
      <c r="JW691" s="109"/>
      <c r="JX691" s="109"/>
      <c r="JY691" s="109"/>
      <c r="JZ691" s="109"/>
      <c r="KA691" s="109"/>
      <c r="KB691" s="109"/>
      <c r="KC691" s="109">
        <v>20</v>
      </c>
      <c r="KD691" s="109"/>
      <c r="KE691" s="109"/>
      <c r="KF691" s="109"/>
      <c r="KG691" s="109"/>
      <c r="KH691" s="109"/>
      <c r="KI691" s="109"/>
      <c r="KJ691" s="109"/>
      <c r="KK691" s="109"/>
      <c r="KL691" s="109"/>
      <c r="KM691" s="109"/>
      <c r="KN691" s="109"/>
      <c r="KO691" s="109"/>
      <c r="KP691" s="109"/>
      <c r="KQ691" s="109"/>
      <c r="KR691" s="109"/>
      <c r="KS691" s="109"/>
      <c r="KT691" s="109"/>
      <c r="KU691" s="109"/>
      <c r="KV691" s="109"/>
      <c r="KW691" s="109"/>
      <c r="KX691" s="109"/>
      <c r="KY691" s="109"/>
      <c r="KZ691" s="109"/>
      <c r="LA691" s="109"/>
      <c r="LB691" s="109"/>
      <c r="LC691" s="109"/>
      <c r="LD691" s="109"/>
      <c r="LE691" s="109"/>
      <c r="LF691" s="109"/>
      <c r="LG691" s="109"/>
      <c r="LH691" s="109"/>
      <c r="LI691" s="109"/>
      <c r="LJ691" s="109"/>
      <c r="LK691" s="109">
        <v>10</v>
      </c>
      <c r="LL691" s="109"/>
      <c r="LM691" s="109"/>
      <c r="LN691" s="109"/>
      <c r="LO691" s="109"/>
      <c r="LP691" s="109"/>
      <c r="LQ691" s="109"/>
      <c r="LR691" s="109"/>
      <c r="LS691" s="109"/>
      <c r="LT691" s="109"/>
      <c r="LU691" s="109"/>
      <c r="LV691" s="109"/>
      <c r="LW691" s="109"/>
      <c r="LX691" s="109"/>
      <c r="LY691" s="109"/>
      <c r="LZ691" s="109"/>
      <c r="MA691" s="109"/>
      <c r="MB691" s="109"/>
      <c r="MC691" s="109"/>
      <c r="MD691" s="109"/>
      <c r="ME691" s="109"/>
      <c r="MF691" s="109"/>
      <c r="MG691" s="109"/>
      <c r="MH691" s="109"/>
      <c r="MI691" s="109"/>
      <c r="MJ691" s="109"/>
      <c r="MK691" s="109"/>
      <c r="ML691" s="109"/>
      <c r="MM691" s="109"/>
      <c r="MN691" s="109"/>
      <c r="MO691" s="109"/>
      <c r="MP691" s="109"/>
      <c r="MQ691" s="109"/>
      <c r="MR691" s="109"/>
      <c r="MS691" s="109"/>
      <c r="MT691" s="109"/>
      <c r="MU691" s="109"/>
      <c r="MV691" s="109"/>
      <c r="MW691" s="109"/>
      <c r="MX691" s="109"/>
      <c r="MY691" s="109"/>
      <c r="MZ691" s="109"/>
      <c r="NA691" s="109"/>
      <c r="NB691" s="109"/>
      <c r="NC691" s="109"/>
      <c r="ND691" s="109"/>
      <c r="NE691" s="109"/>
      <c r="NF691" s="109"/>
      <c r="NG691" s="109"/>
      <c r="NH691" s="109"/>
      <c r="NI691" s="109"/>
      <c r="NJ691" s="109"/>
      <c r="NK691" s="109"/>
      <c r="NL691" s="109"/>
      <c r="NM691" s="109"/>
      <c r="NN691" s="109"/>
      <c r="NO691" s="109"/>
      <c r="NP691" s="109"/>
      <c r="NQ691" s="109"/>
      <c r="NR691" s="109"/>
      <c r="NS691" s="109"/>
      <c r="NT691" s="109"/>
      <c r="NU691" s="109"/>
      <c r="NV691" s="109"/>
      <c r="NW691" s="109"/>
      <c r="NX691" s="109"/>
      <c r="NY691" s="109"/>
      <c r="NZ691" s="109"/>
      <c r="OA691" s="109"/>
      <c r="OB691" s="109"/>
      <c r="OC691" s="109"/>
      <c r="OD691" s="109"/>
      <c r="OE691" s="109"/>
      <c r="OF691" s="109"/>
      <c r="OG691" s="109"/>
      <c r="OH691" s="109"/>
      <c r="OI691" s="109"/>
      <c r="OJ691" s="109"/>
      <c r="OK691" s="109"/>
      <c r="OL691" s="109"/>
      <c r="OM691" s="109"/>
      <c r="ON691" s="109"/>
      <c r="OO691" s="109"/>
      <c r="OP691" s="109"/>
      <c r="OQ691" s="109"/>
      <c r="OR691" s="109"/>
      <c r="OS691" s="109"/>
      <c r="OT691" s="109"/>
      <c r="OU691" s="109"/>
      <c r="OV691" s="109"/>
      <c r="OW691" s="109"/>
      <c r="OX691" s="109"/>
      <c r="OY691" s="109"/>
      <c r="OZ691" s="109"/>
      <c r="PA691" s="109"/>
      <c r="PB691" s="109"/>
      <c r="PC691" s="109"/>
      <c r="PD691" s="109"/>
      <c r="PE691" s="109"/>
      <c r="PF691" s="109"/>
      <c r="PG691" s="109"/>
      <c r="PH691" s="109"/>
      <c r="PI691" s="109"/>
      <c r="PJ691" s="109"/>
      <c r="PK691" s="109"/>
      <c r="PL691" s="109"/>
      <c r="PM691" s="109"/>
      <c r="PN691" s="109"/>
      <c r="PO691" s="109"/>
      <c r="PP691" s="109"/>
      <c r="PQ691" s="109"/>
      <c r="PR691" s="109"/>
      <c r="PS691" s="109"/>
      <c r="PT691" s="109"/>
      <c r="PU691" s="109"/>
      <c r="PV691" s="109"/>
      <c r="PW691" s="109"/>
      <c r="PX691" s="109"/>
      <c r="PY691" s="109"/>
      <c r="PZ691" s="109"/>
      <c r="QA691" s="109"/>
      <c r="QB691" s="109"/>
      <c r="QC691" s="109"/>
      <c r="QD691" s="109"/>
      <c r="QE691" s="109"/>
      <c r="QF691" s="109"/>
      <c r="QG691" s="109"/>
      <c r="QH691" s="109"/>
      <c r="QI691" s="109"/>
      <c r="QJ691" s="109"/>
      <c r="QK691" s="23">
        <f t="shared" si="10"/>
        <v>30</v>
      </c>
      <c r="QL691" s="125"/>
      <c r="QM691" s="125"/>
      <c r="QN691" s="125"/>
      <c r="QO691" s="125"/>
      <c r="QP691" s="125"/>
      <c r="QQ691" s="125"/>
      <c r="QR691" s="125"/>
    </row>
    <row r="692" spans="1:460" s="5" customFormat="1" ht="12.75" customHeight="1" x14ac:dyDescent="0.2">
      <c r="A692" s="52">
        <v>44830</v>
      </c>
      <c r="B692" s="98" t="s">
        <v>415</v>
      </c>
      <c r="C692" s="107"/>
      <c r="D692" s="107"/>
      <c r="E692" s="108"/>
      <c r="F692" s="108"/>
      <c r="G692" s="108"/>
      <c r="H692" s="108"/>
      <c r="I692" s="108"/>
      <c r="J692" s="108"/>
      <c r="K692" s="108"/>
      <c r="L692" s="108"/>
      <c r="M692" s="108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 s="109"/>
      <c r="BD692" s="109"/>
      <c r="BE692" s="109"/>
      <c r="BF692" s="109"/>
      <c r="BG692" s="109"/>
      <c r="BH692" s="109"/>
      <c r="BI692" s="109"/>
      <c r="BJ692" s="109"/>
      <c r="BK692" s="109"/>
      <c r="BL692" s="109"/>
      <c r="BM692" s="109"/>
      <c r="BN692" s="109"/>
      <c r="BO692" s="109"/>
      <c r="BP692" s="109"/>
      <c r="BQ692" s="109"/>
      <c r="BR692" s="109"/>
      <c r="BS692" s="109"/>
      <c r="BT692" s="109"/>
      <c r="BU692" s="109"/>
      <c r="BV692" s="109"/>
      <c r="BW692" s="109"/>
      <c r="BX692" s="109"/>
      <c r="BY692" s="109"/>
      <c r="BZ692" s="109"/>
      <c r="CA692" s="109"/>
      <c r="CB692" s="109"/>
      <c r="CC692" s="109"/>
      <c r="CD692" s="109"/>
      <c r="CE692" s="109"/>
      <c r="CF692" s="109"/>
      <c r="CG692" s="109"/>
      <c r="CH692" s="109"/>
      <c r="CI692" s="109"/>
      <c r="CJ692" s="109"/>
      <c r="CK692" s="109"/>
      <c r="CL692" s="109"/>
      <c r="CM692" s="109"/>
      <c r="CN692" s="109"/>
      <c r="CO692" s="109"/>
      <c r="CP692" s="109"/>
      <c r="CQ692" s="109"/>
      <c r="CR692" s="109"/>
      <c r="CS692" s="109"/>
      <c r="CT692" s="109"/>
      <c r="CU692" s="109"/>
      <c r="CV692" s="109"/>
      <c r="CW692" s="109"/>
      <c r="CX692" s="109"/>
      <c r="CY692" s="109"/>
      <c r="CZ692" s="109"/>
      <c r="DA692" s="109"/>
      <c r="DB692" s="109"/>
      <c r="DC692" s="109"/>
      <c r="DD692" s="109"/>
      <c r="DE692" s="109"/>
      <c r="DF692" s="109"/>
      <c r="DG692" s="109"/>
      <c r="DH692" s="109"/>
      <c r="DI692" s="109"/>
      <c r="DJ692" s="109"/>
      <c r="DK692" s="109"/>
      <c r="DL692" s="109"/>
      <c r="DM692" s="109"/>
      <c r="DN692" s="109"/>
      <c r="DO692" s="109"/>
      <c r="DP692" s="109"/>
      <c r="DQ692" s="109"/>
      <c r="DR692" s="109"/>
      <c r="DS692" s="109"/>
      <c r="DT692" s="109"/>
      <c r="DU692" s="109"/>
      <c r="DV692" s="109"/>
      <c r="DW692" s="109"/>
      <c r="DX692" s="109"/>
      <c r="DY692" s="109"/>
      <c r="DZ692" s="109"/>
      <c r="EA692" s="109"/>
      <c r="EB692" s="109"/>
      <c r="EC692" s="109"/>
      <c r="ED692" s="109"/>
      <c r="EE692" s="109"/>
      <c r="EF692" s="109"/>
      <c r="EG692" s="109"/>
      <c r="EH692" s="109"/>
      <c r="EI692" s="109"/>
      <c r="EJ692" s="109"/>
      <c r="EK692" s="109"/>
      <c r="EL692" s="109"/>
      <c r="EM692" s="109"/>
      <c r="EN692" s="109"/>
      <c r="EO692" s="109"/>
      <c r="EP692" s="109"/>
      <c r="EQ692" s="109"/>
      <c r="ER692" s="109"/>
      <c r="ES692" s="109"/>
      <c r="ET692" s="109"/>
      <c r="EU692" s="109"/>
      <c r="EV692" s="109"/>
      <c r="EW692" s="109"/>
      <c r="EX692" s="109"/>
      <c r="EY692" s="109"/>
      <c r="EZ692" s="109"/>
      <c r="FA692" s="109"/>
      <c r="FB692" s="109"/>
      <c r="FC692" s="109"/>
      <c r="FD692" s="109"/>
      <c r="FE692" s="109"/>
      <c r="FF692" s="109"/>
      <c r="FG692" s="109"/>
      <c r="FH692" s="109"/>
      <c r="FI692" s="109"/>
      <c r="FJ692" s="109"/>
      <c r="FK692" s="109"/>
      <c r="FL692" s="109"/>
      <c r="FM692" s="109"/>
      <c r="FN692" s="109"/>
      <c r="FO692" s="109"/>
      <c r="FP692" s="109"/>
      <c r="FQ692" s="109"/>
      <c r="FR692" s="109"/>
      <c r="FS692" s="109"/>
      <c r="FT692" s="109"/>
      <c r="FU692" s="109"/>
      <c r="FV692" s="109"/>
      <c r="FW692" s="109"/>
      <c r="FX692" s="109"/>
      <c r="FY692" s="109"/>
      <c r="FZ692" s="109"/>
      <c r="GA692" s="109"/>
      <c r="GB692" s="109"/>
      <c r="GC692" s="109"/>
      <c r="GD692" s="109"/>
      <c r="GE692" s="109"/>
      <c r="GF692" s="109"/>
      <c r="GG692" s="109"/>
      <c r="GH692" s="109"/>
      <c r="GI692" s="109"/>
      <c r="GJ692" s="109"/>
      <c r="GK692" s="109"/>
      <c r="GL692" s="109"/>
      <c r="GM692" s="109"/>
      <c r="GN692" s="109"/>
      <c r="GO692" s="109"/>
      <c r="GP692" s="109"/>
      <c r="GQ692" s="109"/>
      <c r="GR692" s="109"/>
      <c r="GS692" s="109"/>
      <c r="GT692" s="109"/>
      <c r="GU692" s="109"/>
      <c r="GV692" s="109"/>
      <c r="GW692" s="109"/>
      <c r="GX692" s="109"/>
      <c r="GY692" s="109"/>
      <c r="GZ692" s="109"/>
      <c r="HA692" s="109"/>
      <c r="HB692" s="109"/>
      <c r="HC692" s="109"/>
      <c r="HD692" s="109"/>
      <c r="HE692" s="109"/>
      <c r="HF692" s="109"/>
      <c r="HG692" s="109">
        <v>14</v>
      </c>
      <c r="HH692" s="109"/>
      <c r="HI692" s="109"/>
      <c r="HJ692" s="109"/>
      <c r="HK692" s="109"/>
      <c r="HL692" s="109"/>
      <c r="HM692" s="109"/>
      <c r="HN692" s="109"/>
      <c r="HO692" s="109"/>
      <c r="HP692" s="109"/>
      <c r="HQ692" s="109"/>
      <c r="HR692" s="109"/>
      <c r="HS692" s="109"/>
      <c r="HT692" s="109"/>
      <c r="HU692" s="109"/>
      <c r="HV692" s="109"/>
      <c r="HW692" s="109"/>
      <c r="HX692" s="109"/>
      <c r="HY692" s="109"/>
      <c r="HZ692" s="109"/>
      <c r="IA692" s="109"/>
      <c r="IB692" s="109"/>
      <c r="IC692" s="109"/>
      <c r="ID692" s="109"/>
      <c r="IE692" s="109"/>
      <c r="IF692" s="109"/>
      <c r="IG692" s="109"/>
      <c r="IH692" s="109"/>
      <c r="II692" s="109"/>
      <c r="IJ692" s="109"/>
      <c r="IK692" s="109"/>
      <c r="IL692" s="109"/>
      <c r="IM692" s="109"/>
      <c r="IN692" s="109"/>
      <c r="IO692" s="109"/>
      <c r="IP692" s="109"/>
      <c r="IQ692" s="109"/>
      <c r="IR692" s="109"/>
      <c r="IS692" s="109"/>
      <c r="IT692" s="109"/>
      <c r="IU692" s="109"/>
      <c r="IV692" s="109"/>
      <c r="IW692" s="109"/>
      <c r="IX692" s="109"/>
      <c r="IY692" s="109"/>
      <c r="IZ692" s="109"/>
      <c r="JA692" s="109"/>
      <c r="JB692" s="109"/>
      <c r="JC692" s="109"/>
      <c r="JD692" s="109"/>
      <c r="JE692" s="109"/>
      <c r="JF692" s="109"/>
      <c r="JG692" s="109"/>
      <c r="JH692" s="109"/>
      <c r="JI692" s="109"/>
      <c r="JJ692" s="109"/>
      <c r="JK692" s="109"/>
      <c r="JL692" s="109"/>
      <c r="JM692" s="109"/>
      <c r="JN692" s="109"/>
      <c r="JO692" s="109"/>
      <c r="JP692" s="109"/>
      <c r="JQ692" s="109"/>
      <c r="JR692" s="109"/>
      <c r="JS692" s="109"/>
      <c r="JT692" s="109"/>
      <c r="JU692" s="109"/>
      <c r="JV692" s="109"/>
      <c r="JW692" s="109"/>
      <c r="JX692" s="109"/>
      <c r="JY692" s="109"/>
      <c r="JZ692" s="109"/>
      <c r="KA692" s="109"/>
      <c r="KB692" s="109"/>
      <c r="KC692" s="109"/>
      <c r="KD692" s="109"/>
      <c r="KE692" s="109"/>
      <c r="KF692" s="109"/>
      <c r="KG692" s="109"/>
      <c r="KH692" s="109"/>
      <c r="KI692" s="109"/>
      <c r="KJ692" s="109"/>
      <c r="KK692" s="109"/>
      <c r="KL692" s="109"/>
      <c r="KM692" s="109"/>
      <c r="KN692" s="109"/>
      <c r="KO692" s="109"/>
      <c r="KP692" s="109"/>
      <c r="KQ692" s="109"/>
      <c r="KR692" s="109"/>
      <c r="KS692" s="109"/>
      <c r="KT692" s="109"/>
      <c r="KU692" s="109"/>
      <c r="KV692" s="109"/>
      <c r="KW692" s="109"/>
      <c r="KX692" s="109"/>
      <c r="KY692" s="109"/>
      <c r="KZ692" s="109"/>
      <c r="LA692" s="109"/>
      <c r="LB692" s="109"/>
      <c r="LC692" s="109"/>
      <c r="LD692" s="109"/>
      <c r="LE692" s="109"/>
      <c r="LF692" s="109"/>
      <c r="LG692" s="109"/>
      <c r="LH692" s="109"/>
      <c r="LI692" s="109"/>
      <c r="LJ692" s="109"/>
      <c r="LK692" s="109"/>
      <c r="LL692" s="109"/>
      <c r="LM692" s="109"/>
      <c r="LN692" s="109"/>
      <c r="LO692" s="109"/>
      <c r="LP692" s="109"/>
      <c r="LQ692" s="109"/>
      <c r="LR692" s="109"/>
      <c r="LS692" s="109"/>
      <c r="LT692" s="109"/>
      <c r="LU692" s="109"/>
      <c r="LV692" s="109"/>
      <c r="LW692" s="109"/>
      <c r="LX692" s="109"/>
      <c r="LY692" s="109"/>
      <c r="LZ692" s="109"/>
      <c r="MA692" s="109"/>
      <c r="MB692" s="109"/>
      <c r="MC692" s="109"/>
      <c r="MD692" s="109"/>
      <c r="ME692" s="109"/>
      <c r="MF692" s="109"/>
      <c r="MG692" s="109"/>
      <c r="MH692" s="109"/>
      <c r="MI692" s="109"/>
      <c r="MJ692" s="109"/>
      <c r="MK692" s="109"/>
      <c r="ML692" s="109"/>
      <c r="MM692" s="109"/>
      <c r="MN692" s="109"/>
      <c r="MO692" s="109"/>
      <c r="MP692" s="109"/>
      <c r="MQ692" s="109"/>
      <c r="MR692" s="109"/>
      <c r="MS692" s="109"/>
      <c r="MT692" s="109"/>
      <c r="MU692" s="109"/>
      <c r="MV692" s="109"/>
      <c r="MW692" s="109"/>
      <c r="MX692" s="109"/>
      <c r="MY692" s="109"/>
      <c r="MZ692" s="109"/>
      <c r="NA692" s="109"/>
      <c r="NB692" s="109"/>
      <c r="NC692" s="109"/>
      <c r="ND692" s="109"/>
      <c r="NE692" s="109"/>
      <c r="NF692" s="109"/>
      <c r="NG692" s="109"/>
      <c r="NH692" s="109"/>
      <c r="NI692" s="109"/>
      <c r="NJ692" s="109"/>
      <c r="NK692" s="109"/>
      <c r="NL692" s="109"/>
      <c r="NM692" s="109"/>
      <c r="NN692" s="109"/>
      <c r="NO692" s="109"/>
      <c r="NP692" s="109"/>
      <c r="NQ692" s="109"/>
      <c r="NR692" s="109"/>
      <c r="NS692" s="109"/>
      <c r="NT692" s="109"/>
      <c r="NU692" s="109"/>
      <c r="NV692" s="109"/>
      <c r="NW692" s="109"/>
      <c r="NX692" s="109"/>
      <c r="NY692" s="109"/>
      <c r="NZ692" s="109"/>
      <c r="OA692" s="109"/>
      <c r="OB692" s="109"/>
      <c r="OC692" s="109"/>
      <c r="OD692" s="109"/>
      <c r="OE692" s="109"/>
      <c r="OF692" s="109"/>
      <c r="OG692" s="109"/>
      <c r="OH692" s="109"/>
      <c r="OI692" s="109"/>
      <c r="OJ692" s="109"/>
      <c r="OK692" s="109"/>
      <c r="OL692" s="109"/>
      <c r="OM692" s="109"/>
      <c r="ON692" s="109"/>
      <c r="OO692" s="109"/>
      <c r="OP692" s="109"/>
      <c r="OQ692" s="109"/>
      <c r="OR692" s="109"/>
      <c r="OS692" s="109"/>
      <c r="OT692" s="109"/>
      <c r="OU692" s="109"/>
      <c r="OV692" s="109"/>
      <c r="OW692" s="109"/>
      <c r="OX692" s="109"/>
      <c r="OY692" s="109"/>
      <c r="OZ692" s="109"/>
      <c r="PA692" s="109"/>
      <c r="PB692" s="109"/>
      <c r="PC692" s="109"/>
      <c r="PD692" s="109"/>
      <c r="PE692" s="109"/>
      <c r="PF692" s="109"/>
      <c r="PG692" s="109"/>
      <c r="PH692" s="109"/>
      <c r="PI692" s="109"/>
      <c r="PJ692" s="109"/>
      <c r="PK692" s="109"/>
      <c r="PL692" s="109"/>
      <c r="PM692" s="109"/>
      <c r="PN692" s="109"/>
      <c r="PO692" s="109"/>
      <c r="PP692" s="109"/>
      <c r="PQ692" s="109"/>
      <c r="PR692" s="109"/>
      <c r="PS692" s="109"/>
      <c r="PT692" s="109"/>
      <c r="PU692" s="109"/>
      <c r="PV692" s="109"/>
      <c r="PW692" s="109"/>
      <c r="PX692" s="109"/>
      <c r="PY692" s="109"/>
      <c r="PZ692" s="109"/>
      <c r="QA692" s="109"/>
      <c r="QB692" s="109"/>
      <c r="QC692" s="109"/>
      <c r="QD692" s="109"/>
      <c r="QE692" s="109"/>
      <c r="QF692" s="109"/>
      <c r="QG692" s="109"/>
      <c r="QH692" s="109"/>
      <c r="QI692" s="109"/>
      <c r="QJ692" s="109"/>
      <c r="QK692" s="23">
        <f t="shared" si="10"/>
        <v>14</v>
      </c>
      <c r="QL692" s="125"/>
      <c r="QM692" s="125"/>
      <c r="QN692" s="125"/>
      <c r="QO692" s="125"/>
      <c r="QP692" s="125"/>
      <c r="QQ692" s="125"/>
      <c r="QR692" s="125"/>
    </row>
    <row r="693" spans="1:460" s="5" customFormat="1" ht="12.75" customHeight="1" x14ac:dyDescent="0.2">
      <c r="A693" s="52">
        <v>44830</v>
      </c>
      <c r="B693" s="98" t="s">
        <v>348</v>
      </c>
      <c r="C693" s="107"/>
      <c r="D693" s="107"/>
      <c r="E693" s="108"/>
      <c r="F693" s="108"/>
      <c r="G693" s="108"/>
      <c r="H693" s="108"/>
      <c r="I693" s="108"/>
      <c r="J693" s="108"/>
      <c r="K693" s="108"/>
      <c r="L693" s="108"/>
      <c r="M693" s="108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 s="109"/>
      <c r="BD693" s="109"/>
      <c r="BE693" s="109"/>
      <c r="BF693" s="109"/>
      <c r="BG693" s="109"/>
      <c r="BH693" s="109"/>
      <c r="BI693" s="109"/>
      <c r="BJ693" s="109"/>
      <c r="BK693" s="109"/>
      <c r="BL693" s="109"/>
      <c r="BM693" s="109"/>
      <c r="BN693" s="109"/>
      <c r="BO693" s="109"/>
      <c r="BP693" s="109"/>
      <c r="BQ693" s="109"/>
      <c r="BR693" s="109"/>
      <c r="BS693" s="109"/>
      <c r="BT693" s="109"/>
      <c r="BU693" s="109"/>
      <c r="BV693" s="109"/>
      <c r="BW693" s="109"/>
      <c r="BX693" s="109"/>
      <c r="BY693" s="109"/>
      <c r="BZ693" s="109"/>
      <c r="CA693" s="109"/>
      <c r="CB693" s="109"/>
      <c r="CC693" s="109"/>
      <c r="CD693" s="109"/>
      <c r="CE693" s="109"/>
      <c r="CF693" s="109"/>
      <c r="CG693" s="109"/>
      <c r="CH693" s="109"/>
      <c r="CI693" s="109"/>
      <c r="CJ693" s="109"/>
      <c r="CK693" s="109"/>
      <c r="CL693" s="109"/>
      <c r="CM693" s="109"/>
      <c r="CN693" s="109"/>
      <c r="CO693" s="109"/>
      <c r="CP693" s="109"/>
      <c r="CQ693" s="109"/>
      <c r="CR693" s="109"/>
      <c r="CS693" s="109"/>
      <c r="CT693" s="109"/>
      <c r="CU693" s="109"/>
      <c r="CV693" s="109"/>
      <c r="CW693" s="109"/>
      <c r="CX693" s="109"/>
      <c r="CY693" s="109"/>
      <c r="CZ693" s="109"/>
      <c r="DA693" s="109"/>
      <c r="DB693" s="109"/>
      <c r="DC693" s="109"/>
      <c r="DD693" s="109"/>
      <c r="DE693" s="109"/>
      <c r="DF693" s="109"/>
      <c r="DG693" s="109"/>
      <c r="DH693" s="109"/>
      <c r="DI693" s="109"/>
      <c r="DJ693" s="109"/>
      <c r="DK693" s="109"/>
      <c r="DL693" s="109"/>
      <c r="DM693" s="109"/>
      <c r="DN693" s="109"/>
      <c r="DO693" s="109"/>
      <c r="DP693" s="109"/>
      <c r="DQ693" s="109"/>
      <c r="DR693" s="109"/>
      <c r="DS693" s="109"/>
      <c r="DT693" s="109"/>
      <c r="DU693" s="109"/>
      <c r="DV693" s="109"/>
      <c r="DW693" s="109"/>
      <c r="DX693" s="109"/>
      <c r="DY693" s="109"/>
      <c r="DZ693" s="109"/>
      <c r="EA693" s="109"/>
      <c r="EB693" s="109"/>
      <c r="EC693" s="109"/>
      <c r="ED693" s="109"/>
      <c r="EE693" s="109"/>
      <c r="EF693" s="109"/>
      <c r="EG693" s="109"/>
      <c r="EH693" s="109"/>
      <c r="EI693" s="109"/>
      <c r="EJ693" s="109"/>
      <c r="EK693" s="109"/>
      <c r="EL693" s="109"/>
      <c r="EM693" s="109"/>
      <c r="EN693" s="109"/>
      <c r="EO693" s="109"/>
      <c r="EP693" s="109"/>
      <c r="EQ693" s="109"/>
      <c r="ER693" s="109"/>
      <c r="ES693" s="109"/>
      <c r="ET693" s="109"/>
      <c r="EU693" s="109"/>
      <c r="EV693" s="109"/>
      <c r="EW693" s="109"/>
      <c r="EX693" s="109"/>
      <c r="EY693" s="109"/>
      <c r="EZ693" s="109"/>
      <c r="FA693" s="109"/>
      <c r="FB693" s="109"/>
      <c r="FC693" s="109"/>
      <c r="FD693" s="109"/>
      <c r="FE693" s="109"/>
      <c r="FF693" s="109"/>
      <c r="FG693" s="109"/>
      <c r="FH693" s="109"/>
      <c r="FI693" s="109"/>
      <c r="FJ693" s="109"/>
      <c r="FK693" s="109"/>
      <c r="FL693" s="109"/>
      <c r="FM693" s="109"/>
      <c r="FN693" s="109"/>
      <c r="FO693" s="109"/>
      <c r="FP693" s="109"/>
      <c r="FQ693" s="109"/>
      <c r="FR693" s="109"/>
      <c r="FS693" s="109"/>
      <c r="FT693" s="109"/>
      <c r="FU693" s="109"/>
      <c r="FV693" s="109"/>
      <c r="FW693" s="109"/>
      <c r="FX693" s="109"/>
      <c r="FY693" s="109"/>
      <c r="FZ693" s="109"/>
      <c r="GA693" s="109"/>
      <c r="GB693" s="109"/>
      <c r="GC693" s="109"/>
      <c r="GD693" s="109"/>
      <c r="GE693" s="109"/>
      <c r="GF693" s="109"/>
      <c r="GG693" s="109"/>
      <c r="GH693" s="109"/>
      <c r="GI693" s="109"/>
      <c r="GJ693" s="109"/>
      <c r="GK693" s="109"/>
      <c r="GL693" s="109"/>
      <c r="GM693" s="109"/>
      <c r="GN693" s="109"/>
      <c r="GO693" s="109"/>
      <c r="GP693" s="109"/>
      <c r="GQ693" s="109"/>
      <c r="GR693" s="109"/>
      <c r="GS693" s="109"/>
      <c r="GT693" s="109"/>
      <c r="GU693" s="109"/>
      <c r="GV693" s="109"/>
      <c r="GW693" s="109"/>
      <c r="GX693" s="109"/>
      <c r="GY693" s="109"/>
      <c r="GZ693" s="109"/>
      <c r="HA693" s="109"/>
      <c r="HB693" s="109"/>
      <c r="HC693" s="109"/>
      <c r="HD693" s="109"/>
      <c r="HE693" s="109"/>
      <c r="HF693" s="109"/>
      <c r="HG693" s="109"/>
      <c r="HH693" s="109"/>
      <c r="HI693" s="109"/>
      <c r="HJ693" s="109"/>
      <c r="HK693" s="109"/>
      <c r="HL693" s="109"/>
      <c r="HM693" s="109"/>
      <c r="HN693" s="109"/>
      <c r="HO693" s="109"/>
      <c r="HP693" s="109"/>
      <c r="HQ693" s="109"/>
      <c r="HR693" s="109"/>
      <c r="HS693" s="109"/>
      <c r="HT693" s="109"/>
      <c r="HU693" s="109"/>
      <c r="HV693" s="109"/>
      <c r="HW693" s="109"/>
      <c r="HX693" s="109"/>
      <c r="HY693" s="109"/>
      <c r="HZ693" s="109"/>
      <c r="IA693" s="109"/>
      <c r="IB693" s="109"/>
      <c r="IC693" s="109"/>
      <c r="ID693" s="109"/>
      <c r="IE693" s="109"/>
      <c r="IF693" s="109"/>
      <c r="IG693" s="109"/>
      <c r="IH693" s="109"/>
      <c r="II693" s="109"/>
      <c r="IJ693" s="109"/>
      <c r="IK693" s="109"/>
      <c r="IL693" s="109"/>
      <c r="IM693" s="109"/>
      <c r="IN693" s="109"/>
      <c r="IO693" s="109"/>
      <c r="IP693" s="109"/>
      <c r="IQ693" s="109"/>
      <c r="IR693" s="109"/>
      <c r="IS693" s="109"/>
      <c r="IT693" s="109"/>
      <c r="IU693" s="109"/>
      <c r="IV693" s="109"/>
      <c r="IW693" s="109"/>
      <c r="IX693" s="109"/>
      <c r="IY693" s="109"/>
      <c r="IZ693" s="109"/>
      <c r="JA693" s="109"/>
      <c r="JB693" s="109"/>
      <c r="JC693" s="109"/>
      <c r="JD693" s="109"/>
      <c r="JE693" s="109"/>
      <c r="JF693" s="109"/>
      <c r="JG693" s="109"/>
      <c r="JH693" s="109"/>
      <c r="JI693" s="109"/>
      <c r="JJ693" s="109"/>
      <c r="JK693" s="109"/>
      <c r="JL693" s="109"/>
      <c r="JM693" s="109"/>
      <c r="JN693" s="109"/>
      <c r="JO693" s="109"/>
      <c r="JP693" s="109"/>
      <c r="JQ693" s="109"/>
      <c r="JR693" s="109"/>
      <c r="JS693" s="109"/>
      <c r="JT693" s="109"/>
      <c r="JU693" s="109"/>
      <c r="JV693" s="109"/>
      <c r="JW693" s="109"/>
      <c r="JX693" s="109"/>
      <c r="JY693" s="109"/>
      <c r="JZ693" s="109"/>
      <c r="KA693" s="109"/>
      <c r="KB693" s="109"/>
      <c r="KC693" s="109"/>
      <c r="KD693" s="109"/>
      <c r="KE693" s="109"/>
      <c r="KF693" s="109"/>
      <c r="KG693" s="109"/>
      <c r="KH693" s="109"/>
      <c r="KI693" s="109"/>
      <c r="KJ693" s="109"/>
      <c r="KK693" s="109"/>
      <c r="KL693" s="109"/>
      <c r="KM693" s="109"/>
      <c r="KN693" s="109"/>
      <c r="KO693" s="109"/>
      <c r="KP693" s="109"/>
      <c r="KQ693" s="109"/>
      <c r="KR693" s="109"/>
      <c r="KS693" s="109"/>
      <c r="KT693" s="109"/>
      <c r="KU693" s="109"/>
      <c r="KV693" s="109"/>
      <c r="KW693" s="109"/>
      <c r="KX693" s="109"/>
      <c r="KY693" s="109"/>
      <c r="KZ693" s="109"/>
      <c r="LA693" s="109"/>
      <c r="LB693" s="109"/>
      <c r="LC693" s="109"/>
      <c r="LD693" s="109"/>
      <c r="LE693" s="109"/>
      <c r="LF693" s="109"/>
      <c r="LG693" s="109"/>
      <c r="LH693" s="109"/>
      <c r="LI693" s="109"/>
      <c r="LJ693" s="109"/>
      <c r="LK693" s="109"/>
      <c r="LL693" s="109"/>
      <c r="LM693" s="109"/>
      <c r="LN693" s="109"/>
      <c r="LO693" s="109"/>
      <c r="LP693" s="109"/>
      <c r="LQ693" s="109"/>
      <c r="LR693" s="109"/>
      <c r="LS693" s="109"/>
      <c r="LT693" s="109"/>
      <c r="LU693" s="109"/>
      <c r="LV693" s="109"/>
      <c r="LW693" s="109"/>
      <c r="LX693" s="109"/>
      <c r="LY693" s="109"/>
      <c r="LZ693" s="109"/>
      <c r="MA693" s="109"/>
      <c r="MB693" s="109"/>
      <c r="MC693" s="109"/>
      <c r="MD693" s="109"/>
      <c r="ME693" s="109"/>
      <c r="MF693" s="109"/>
      <c r="MG693" s="109"/>
      <c r="MH693" s="109"/>
      <c r="MI693" s="109"/>
      <c r="MJ693" s="109"/>
      <c r="MK693" s="109"/>
      <c r="ML693" s="109"/>
      <c r="MM693" s="109"/>
      <c r="MN693" s="109"/>
      <c r="MO693" s="109"/>
      <c r="MP693" s="109"/>
      <c r="MQ693" s="109"/>
      <c r="MR693" s="109"/>
      <c r="MS693" s="109"/>
      <c r="MT693" s="109"/>
      <c r="MU693" s="109"/>
      <c r="MV693" s="109"/>
      <c r="MW693" s="109"/>
      <c r="MX693" s="109"/>
      <c r="MY693" s="109"/>
      <c r="MZ693" s="109"/>
      <c r="NA693" s="109"/>
      <c r="NB693" s="109"/>
      <c r="NC693" s="109"/>
      <c r="ND693" s="109"/>
      <c r="NE693" s="109"/>
      <c r="NF693" s="109"/>
      <c r="NG693" s="109"/>
      <c r="NH693" s="109"/>
      <c r="NI693" s="109"/>
      <c r="NJ693" s="109"/>
      <c r="NK693" s="109"/>
      <c r="NL693" s="109"/>
      <c r="NM693" s="109"/>
      <c r="NN693" s="109"/>
      <c r="NO693" s="109"/>
      <c r="NP693" s="109"/>
      <c r="NQ693" s="109"/>
      <c r="NR693" s="109">
        <v>1</v>
      </c>
      <c r="NS693" s="109"/>
      <c r="NT693" s="109"/>
      <c r="NU693" s="109"/>
      <c r="NV693" s="109"/>
      <c r="NW693" s="109"/>
      <c r="NX693" s="109"/>
      <c r="NY693" s="109"/>
      <c r="NZ693" s="109"/>
      <c r="OA693" s="109"/>
      <c r="OB693" s="109"/>
      <c r="OC693" s="109"/>
      <c r="OD693" s="109"/>
      <c r="OE693" s="109"/>
      <c r="OF693" s="109"/>
      <c r="OG693" s="109"/>
      <c r="OH693" s="109"/>
      <c r="OI693" s="109"/>
      <c r="OJ693" s="109"/>
      <c r="OK693" s="109"/>
      <c r="OL693" s="109"/>
      <c r="OM693" s="109"/>
      <c r="ON693" s="109"/>
      <c r="OO693" s="109"/>
      <c r="OP693" s="109"/>
      <c r="OQ693" s="109"/>
      <c r="OR693" s="109"/>
      <c r="OS693" s="109"/>
      <c r="OT693" s="109"/>
      <c r="OU693" s="109"/>
      <c r="OV693" s="109"/>
      <c r="OW693" s="109"/>
      <c r="OX693" s="109"/>
      <c r="OY693" s="109"/>
      <c r="OZ693" s="109"/>
      <c r="PA693" s="109"/>
      <c r="PB693" s="109"/>
      <c r="PC693" s="109"/>
      <c r="PD693" s="109"/>
      <c r="PE693" s="109"/>
      <c r="PF693" s="109"/>
      <c r="PG693" s="109"/>
      <c r="PH693" s="109"/>
      <c r="PI693" s="109"/>
      <c r="PJ693" s="109"/>
      <c r="PK693" s="109"/>
      <c r="PL693" s="109"/>
      <c r="PM693" s="109"/>
      <c r="PN693" s="109"/>
      <c r="PO693" s="109"/>
      <c r="PP693" s="109"/>
      <c r="PQ693" s="109"/>
      <c r="PR693" s="109"/>
      <c r="PS693" s="109"/>
      <c r="PT693" s="109"/>
      <c r="PU693" s="109"/>
      <c r="PV693" s="109"/>
      <c r="PW693" s="109"/>
      <c r="PX693" s="109"/>
      <c r="PY693" s="109"/>
      <c r="PZ693" s="109"/>
      <c r="QA693" s="109"/>
      <c r="QB693" s="109"/>
      <c r="QC693" s="109"/>
      <c r="QD693" s="109"/>
      <c r="QE693" s="109"/>
      <c r="QF693" s="109"/>
      <c r="QG693" s="109"/>
      <c r="QH693" s="109"/>
      <c r="QI693" s="109"/>
      <c r="QJ693" s="109"/>
      <c r="QK693" s="23">
        <f t="shared" si="10"/>
        <v>1</v>
      </c>
      <c r="QL693" s="125"/>
      <c r="QM693" s="125"/>
      <c r="QN693" s="125"/>
      <c r="QO693" s="125"/>
      <c r="QP693" s="125"/>
      <c r="QQ693" s="125"/>
      <c r="QR693" s="125"/>
    </row>
    <row r="694" spans="1:460" s="5" customFormat="1" ht="12.75" customHeight="1" x14ac:dyDescent="0.2">
      <c r="A694" s="52">
        <v>44830</v>
      </c>
      <c r="B694" s="98" t="s">
        <v>75</v>
      </c>
      <c r="C694" s="107"/>
      <c r="D694" s="107"/>
      <c r="E694" s="108"/>
      <c r="F694" s="108"/>
      <c r="G694" s="108"/>
      <c r="H694" s="108"/>
      <c r="I694" s="108"/>
      <c r="J694" s="108"/>
      <c r="K694" s="108"/>
      <c r="L694" s="108"/>
      <c r="M694" s="108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 s="109"/>
      <c r="BD694" s="109"/>
      <c r="BE694" s="109"/>
      <c r="BF694" s="109"/>
      <c r="BG694" s="109"/>
      <c r="BH694" s="109"/>
      <c r="BI694" s="109"/>
      <c r="BJ694" s="109"/>
      <c r="BK694" s="109"/>
      <c r="BL694" s="109"/>
      <c r="BM694" s="109"/>
      <c r="BN694" s="109"/>
      <c r="BO694" s="109"/>
      <c r="BP694" s="109"/>
      <c r="BQ694" s="109"/>
      <c r="BR694" s="109"/>
      <c r="BS694" s="109"/>
      <c r="BT694" s="109"/>
      <c r="BU694" s="109"/>
      <c r="BV694" s="109"/>
      <c r="BW694" s="109"/>
      <c r="BX694" s="109"/>
      <c r="BY694" s="109">
        <v>10</v>
      </c>
      <c r="BZ694" s="109"/>
      <c r="CA694" s="109"/>
      <c r="CB694" s="109"/>
      <c r="CC694" s="109"/>
      <c r="CD694" s="109"/>
      <c r="CE694" s="109"/>
      <c r="CF694" s="109"/>
      <c r="CG694" s="109"/>
      <c r="CH694" s="109"/>
      <c r="CI694" s="109"/>
      <c r="CJ694" s="109"/>
      <c r="CK694" s="109"/>
      <c r="CL694" s="109"/>
      <c r="CM694" s="109"/>
      <c r="CN694" s="109"/>
      <c r="CO694" s="109"/>
      <c r="CP694" s="109"/>
      <c r="CQ694" s="109"/>
      <c r="CR694" s="109"/>
      <c r="CS694" s="109"/>
      <c r="CT694" s="109"/>
      <c r="CU694" s="109"/>
      <c r="CV694" s="109"/>
      <c r="CW694" s="109"/>
      <c r="CX694" s="109"/>
      <c r="CY694" s="109"/>
      <c r="CZ694" s="109"/>
      <c r="DA694" s="109"/>
      <c r="DB694" s="109"/>
      <c r="DC694" s="109"/>
      <c r="DD694" s="109"/>
      <c r="DE694" s="109"/>
      <c r="DF694" s="109"/>
      <c r="DG694" s="109"/>
      <c r="DH694" s="109"/>
      <c r="DI694" s="109"/>
      <c r="DJ694" s="109">
        <v>10</v>
      </c>
      <c r="DK694" s="109"/>
      <c r="DL694" s="109"/>
      <c r="DM694" s="109"/>
      <c r="DN694" s="109"/>
      <c r="DO694" s="109"/>
      <c r="DP694" s="109"/>
      <c r="DQ694" s="109"/>
      <c r="DR694" s="109"/>
      <c r="DS694" s="109"/>
      <c r="DT694" s="109"/>
      <c r="DU694" s="109"/>
      <c r="DV694" s="109"/>
      <c r="DW694" s="109"/>
      <c r="DX694" s="109"/>
      <c r="DY694" s="109"/>
      <c r="DZ694" s="109"/>
      <c r="EA694" s="109"/>
      <c r="EB694" s="109"/>
      <c r="EC694" s="109"/>
      <c r="ED694" s="109"/>
      <c r="EE694" s="109"/>
      <c r="EF694" s="109"/>
      <c r="EG694" s="109"/>
      <c r="EH694" s="109"/>
      <c r="EI694" s="109"/>
      <c r="EJ694" s="109"/>
      <c r="EK694" s="109"/>
      <c r="EL694" s="109"/>
      <c r="EM694" s="109"/>
      <c r="EN694" s="109"/>
      <c r="EO694" s="109"/>
      <c r="EP694" s="109"/>
      <c r="EQ694" s="109"/>
      <c r="ER694" s="109"/>
      <c r="ES694" s="109"/>
      <c r="ET694" s="109"/>
      <c r="EU694" s="109"/>
      <c r="EV694" s="109"/>
      <c r="EW694" s="109"/>
      <c r="EX694" s="109"/>
      <c r="EY694" s="109"/>
      <c r="EZ694" s="109"/>
      <c r="FA694" s="109"/>
      <c r="FB694" s="109"/>
      <c r="FC694" s="109"/>
      <c r="FD694" s="109"/>
      <c r="FE694" s="109"/>
      <c r="FF694" s="109"/>
      <c r="FG694" s="109"/>
      <c r="FH694" s="109"/>
      <c r="FI694" s="109"/>
      <c r="FJ694" s="109"/>
      <c r="FK694" s="109"/>
      <c r="FL694" s="109"/>
      <c r="FM694" s="109"/>
      <c r="FN694" s="109"/>
      <c r="FO694" s="109"/>
      <c r="FP694" s="109"/>
      <c r="FQ694" s="109"/>
      <c r="FR694" s="109"/>
      <c r="FS694" s="109"/>
      <c r="FT694" s="109"/>
      <c r="FU694" s="109"/>
      <c r="FV694" s="109"/>
      <c r="FW694" s="109"/>
      <c r="FX694" s="109"/>
      <c r="FY694" s="109"/>
      <c r="FZ694" s="109"/>
      <c r="GA694" s="109"/>
      <c r="GB694" s="109"/>
      <c r="GC694" s="109"/>
      <c r="GD694" s="109"/>
      <c r="GE694" s="109"/>
      <c r="GF694" s="109"/>
      <c r="GG694" s="109"/>
      <c r="GH694" s="109"/>
      <c r="GI694" s="109"/>
      <c r="GJ694" s="109"/>
      <c r="GK694" s="109"/>
      <c r="GL694" s="109"/>
      <c r="GM694" s="109"/>
      <c r="GN694" s="109"/>
      <c r="GO694" s="109"/>
      <c r="GP694" s="109"/>
      <c r="GQ694" s="109"/>
      <c r="GR694" s="109"/>
      <c r="GS694" s="109"/>
      <c r="GT694" s="109"/>
      <c r="GU694" s="109"/>
      <c r="GV694" s="109"/>
      <c r="GW694" s="109"/>
      <c r="GX694" s="109"/>
      <c r="GY694" s="109"/>
      <c r="GZ694" s="109"/>
      <c r="HA694" s="109"/>
      <c r="HB694" s="109"/>
      <c r="HC694" s="109"/>
      <c r="HD694" s="109"/>
      <c r="HE694" s="109"/>
      <c r="HF694" s="109"/>
      <c r="HG694" s="109"/>
      <c r="HH694" s="109"/>
      <c r="HI694" s="109"/>
      <c r="HJ694" s="109"/>
      <c r="HK694" s="109"/>
      <c r="HL694" s="109"/>
      <c r="HM694" s="109"/>
      <c r="HN694" s="109"/>
      <c r="HO694" s="109"/>
      <c r="HP694" s="109"/>
      <c r="HQ694" s="109"/>
      <c r="HR694" s="109"/>
      <c r="HS694" s="109"/>
      <c r="HT694" s="109"/>
      <c r="HU694" s="109"/>
      <c r="HV694" s="109"/>
      <c r="HW694" s="109"/>
      <c r="HX694" s="109"/>
      <c r="HY694" s="109"/>
      <c r="HZ694" s="109"/>
      <c r="IA694" s="109"/>
      <c r="IB694" s="109"/>
      <c r="IC694" s="109"/>
      <c r="ID694" s="109"/>
      <c r="IE694" s="109"/>
      <c r="IF694" s="109"/>
      <c r="IG694" s="109"/>
      <c r="IH694" s="109"/>
      <c r="II694" s="109"/>
      <c r="IJ694" s="109"/>
      <c r="IK694" s="109"/>
      <c r="IL694" s="109"/>
      <c r="IM694" s="109"/>
      <c r="IN694" s="109"/>
      <c r="IO694" s="109"/>
      <c r="IP694" s="109"/>
      <c r="IQ694" s="109"/>
      <c r="IR694" s="109"/>
      <c r="IS694" s="109"/>
      <c r="IT694" s="109"/>
      <c r="IU694" s="109"/>
      <c r="IV694" s="109"/>
      <c r="IW694" s="109"/>
      <c r="IX694" s="109"/>
      <c r="IY694" s="109"/>
      <c r="IZ694" s="109"/>
      <c r="JA694" s="109"/>
      <c r="JB694" s="109"/>
      <c r="JC694" s="109"/>
      <c r="JD694" s="109"/>
      <c r="JE694" s="109"/>
      <c r="JF694" s="109"/>
      <c r="JG694" s="109"/>
      <c r="JH694" s="109"/>
      <c r="JI694" s="109"/>
      <c r="JJ694" s="109"/>
      <c r="JK694" s="109"/>
      <c r="JL694" s="109"/>
      <c r="JM694" s="109"/>
      <c r="JN694" s="109"/>
      <c r="JO694" s="109"/>
      <c r="JP694" s="109"/>
      <c r="JQ694" s="109"/>
      <c r="JR694" s="109"/>
      <c r="JS694" s="109"/>
      <c r="JT694" s="109"/>
      <c r="JU694" s="109"/>
      <c r="JV694" s="109"/>
      <c r="JW694" s="109"/>
      <c r="JX694" s="109"/>
      <c r="JY694" s="109"/>
      <c r="JZ694" s="109"/>
      <c r="KA694" s="109"/>
      <c r="KB694" s="109"/>
      <c r="KC694" s="109">
        <v>20</v>
      </c>
      <c r="KD694" s="109"/>
      <c r="KE694" s="109"/>
      <c r="KF694" s="109"/>
      <c r="KG694" s="109"/>
      <c r="KH694" s="109"/>
      <c r="KI694" s="109"/>
      <c r="KJ694" s="109"/>
      <c r="KK694" s="109"/>
      <c r="KL694" s="109"/>
      <c r="KM694" s="109"/>
      <c r="KN694" s="109"/>
      <c r="KO694" s="109"/>
      <c r="KP694" s="109"/>
      <c r="KQ694" s="109"/>
      <c r="KR694" s="109"/>
      <c r="KS694" s="109"/>
      <c r="KT694" s="109"/>
      <c r="KU694" s="109"/>
      <c r="KV694" s="109"/>
      <c r="KW694" s="109"/>
      <c r="KX694" s="109"/>
      <c r="KY694" s="109"/>
      <c r="KZ694" s="109"/>
      <c r="LA694" s="109"/>
      <c r="LB694" s="109"/>
      <c r="LC694" s="109"/>
      <c r="LD694" s="109"/>
      <c r="LE694" s="109"/>
      <c r="LF694" s="109"/>
      <c r="LG694" s="109"/>
      <c r="LH694" s="109"/>
      <c r="LI694" s="109"/>
      <c r="LJ694" s="109"/>
      <c r="LK694" s="109"/>
      <c r="LL694" s="109"/>
      <c r="LM694" s="109"/>
      <c r="LN694" s="109"/>
      <c r="LO694" s="109"/>
      <c r="LP694" s="109"/>
      <c r="LQ694" s="109"/>
      <c r="LR694" s="109"/>
      <c r="LS694" s="109"/>
      <c r="LT694" s="109"/>
      <c r="LU694" s="109"/>
      <c r="LV694" s="109"/>
      <c r="LW694" s="109"/>
      <c r="LX694" s="109"/>
      <c r="LY694" s="109"/>
      <c r="LZ694" s="109"/>
      <c r="MA694" s="109"/>
      <c r="MB694" s="109"/>
      <c r="MC694" s="109"/>
      <c r="MD694" s="109"/>
      <c r="ME694" s="109"/>
      <c r="MF694" s="109"/>
      <c r="MG694" s="109"/>
      <c r="MH694" s="109"/>
      <c r="MI694" s="109"/>
      <c r="MJ694" s="109"/>
      <c r="MK694" s="109"/>
      <c r="ML694" s="109"/>
      <c r="MM694" s="109"/>
      <c r="MN694" s="109"/>
      <c r="MO694" s="109"/>
      <c r="MP694" s="109"/>
      <c r="MQ694" s="109"/>
      <c r="MR694" s="109"/>
      <c r="MS694" s="109"/>
      <c r="MT694" s="109"/>
      <c r="MU694" s="109"/>
      <c r="MV694" s="109"/>
      <c r="MW694" s="109"/>
      <c r="MX694" s="109"/>
      <c r="MY694" s="109"/>
      <c r="MZ694" s="109"/>
      <c r="NA694" s="109"/>
      <c r="NB694" s="109"/>
      <c r="NC694" s="109"/>
      <c r="ND694" s="109"/>
      <c r="NE694" s="109"/>
      <c r="NF694" s="109"/>
      <c r="NG694" s="109"/>
      <c r="NH694" s="109"/>
      <c r="NI694" s="109"/>
      <c r="NJ694" s="109"/>
      <c r="NK694" s="109"/>
      <c r="NL694" s="109"/>
      <c r="NM694" s="109"/>
      <c r="NN694" s="109"/>
      <c r="NO694" s="109"/>
      <c r="NP694" s="109"/>
      <c r="NQ694" s="109"/>
      <c r="NR694" s="109"/>
      <c r="NS694" s="109"/>
      <c r="NT694" s="109"/>
      <c r="NU694" s="109"/>
      <c r="NV694" s="109"/>
      <c r="NW694" s="109"/>
      <c r="NX694" s="109"/>
      <c r="NY694" s="109"/>
      <c r="NZ694" s="109"/>
      <c r="OA694" s="109"/>
      <c r="OB694" s="109"/>
      <c r="OC694" s="109"/>
      <c r="OD694" s="109"/>
      <c r="OE694" s="109"/>
      <c r="OF694" s="109"/>
      <c r="OG694" s="109"/>
      <c r="OH694" s="109"/>
      <c r="OI694" s="109"/>
      <c r="OJ694" s="109"/>
      <c r="OK694" s="109"/>
      <c r="OL694" s="109"/>
      <c r="OM694" s="109"/>
      <c r="ON694" s="109"/>
      <c r="OO694" s="109"/>
      <c r="OP694" s="109"/>
      <c r="OQ694" s="109"/>
      <c r="OR694" s="109"/>
      <c r="OS694" s="109"/>
      <c r="OT694" s="109"/>
      <c r="OU694" s="109"/>
      <c r="OV694" s="109"/>
      <c r="OW694" s="109"/>
      <c r="OX694" s="109"/>
      <c r="OY694" s="109"/>
      <c r="OZ694" s="109"/>
      <c r="PA694" s="109"/>
      <c r="PB694" s="109"/>
      <c r="PC694" s="109"/>
      <c r="PD694" s="109"/>
      <c r="PE694" s="109"/>
      <c r="PF694" s="109"/>
      <c r="PG694" s="109"/>
      <c r="PH694" s="109"/>
      <c r="PI694" s="109"/>
      <c r="PJ694" s="109"/>
      <c r="PK694" s="109"/>
      <c r="PL694" s="109"/>
      <c r="PM694" s="109"/>
      <c r="PN694" s="109"/>
      <c r="PO694" s="109"/>
      <c r="PP694" s="109"/>
      <c r="PQ694" s="109"/>
      <c r="PR694" s="109"/>
      <c r="PS694" s="109"/>
      <c r="PT694" s="109"/>
      <c r="PU694" s="109"/>
      <c r="PV694" s="109"/>
      <c r="PW694" s="109"/>
      <c r="PX694" s="109"/>
      <c r="PY694" s="109"/>
      <c r="PZ694" s="109"/>
      <c r="QA694" s="109"/>
      <c r="QB694" s="109"/>
      <c r="QC694" s="109"/>
      <c r="QD694" s="109"/>
      <c r="QE694" s="109"/>
      <c r="QF694" s="109"/>
      <c r="QG694" s="109"/>
      <c r="QH694" s="109"/>
      <c r="QI694" s="109"/>
      <c r="QJ694" s="109"/>
      <c r="QK694" s="23">
        <f t="shared" si="10"/>
        <v>40</v>
      </c>
      <c r="QL694" s="125"/>
      <c r="QM694" s="125"/>
      <c r="QN694" s="125"/>
      <c r="QO694" s="125"/>
      <c r="QP694" s="125"/>
      <c r="QQ694" s="125"/>
      <c r="QR694" s="125"/>
    </row>
    <row r="695" spans="1:460" s="5" customFormat="1" ht="12.75" customHeight="1" x14ac:dyDescent="0.2">
      <c r="A695" s="52">
        <v>44831</v>
      </c>
      <c r="B695" s="90" t="s">
        <v>543</v>
      </c>
      <c r="C695" s="107"/>
      <c r="D695" s="107"/>
      <c r="E695" s="108"/>
      <c r="F695" s="108"/>
      <c r="G695" s="108"/>
      <c r="H695" s="108"/>
      <c r="I695" s="108"/>
      <c r="J695" s="108"/>
      <c r="K695" s="108"/>
      <c r="L695" s="108"/>
      <c r="M695" s="108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 s="109"/>
      <c r="BD695" s="109"/>
      <c r="BE695" s="109"/>
      <c r="BF695" s="109"/>
      <c r="BG695" s="109"/>
      <c r="BH695" s="109"/>
      <c r="BI695" s="109"/>
      <c r="BJ695" s="109"/>
      <c r="BK695" s="109"/>
      <c r="BL695" s="109"/>
      <c r="BM695" s="109"/>
      <c r="BN695" s="109"/>
      <c r="BO695" s="109"/>
      <c r="BP695" s="109"/>
      <c r="BQ695" s="109"/>
      <c r="BR695" s="109"/>
      <c r="BS695" s="109"/>
      <c r="BT695" s="109"/>
      <c r="BU695" s="109"/>
      <c r="BV695" s="109"/>
      <c r="BW695" s="109"/>
      <c r="BX695" s="109"/>
      <c r="BY695" s="109"/>
      <c r="BZ695" s="109"/>
      <c r="CA695" s="109"/>
      <c r="CB695" s="109"/>
      <c r="CC695" s="109"/>
      <c r="CD695" s="109"/>
      <c r="CE695" s="109"/>
      <c r="CF695" s="109"/>
      <c r="CG695" s="109"/>
      <c r="CH695" s="109"/>
      <c r="CI695" s="109"/>
      <c r="CJ695" s="109">
        <v>1</v>
      </c>
      <c r="CK695" s="109"/>
      <c r="CL695" s="109"/>
      <c r="CM695" s="109"/>
      <c r="CN695" s="109"/>
      <c r="CO695" s="109"/>
      <c r="CP695" s="109"/>
      <c r="CQ695" s="109"/>
      <c r="CR695" s="109"/>
      <c r="CS695" s="109"/>
      <c r="CT695" s="109"/>
      <c r="CU695" s="109"/>
      <c r="CV695" s="109"/>
      <c r="CW695" s="109"/>
      <c r="CX695" s="109"/>
      <c r="CY695" s="109"/>
      <c r="CZ695" s="109"/>
      <c r="DA695" s="109"/>
      <c r="DB695" s="109"/>
      <c r="DC695" s="109"/>
      <c r="DD695" s="109"/>
      <c r="DE695" s="109"/>
      <c r="DF695" s="109"/>
      <c r="DG695" s="109"/>
      <c r="DH695" s="109"/>
      <c r="DI695" s="109"/>
      <c r="DJ695" s="109"/>
      <c r="DK695" s="109"/>
      <c r="DL695" s="109"/>
      <c r="DM695" s="109"/>
      <c r="DN695" s="109"/>
      <c r="DO695" s="109"/>
      <c r="DP695" s="109"/>
      <c r="DQ695" s="109"/>
      <c r="DR695" s="109"/>
      <c r="DS695" s="109"/>
      <c r="DT695" s="109"/>
      <c r="DU695" s="109"/>
      <c r="DV695" s="109"/>
      <c r="DW695" s="109"/>
      <c r="DX695" s="109"/>
      <c r="DY695" s="109"/>
      <c r="DZ695" s="109"/>
      <c r="EA695" s="109"/>
      <c r="EB695" s="109"/>
      <c r="EC695" s="109"/>
      <c r="ED695" s="109"/>
      <c r="EE695" s="109"/>
      <c r="EF695" s="109"/>
      <c r="EG695" s="109"/>
      <c r="EH695" s="109"/>
      <c r="EI695" s="109"/>
      <c r="EJ695" s="109"/>
      <c r="EK695" s="109"/>
      <c r="EL695" s="109"/>
      <c r="EM695" s="109"/>
      <c r="EN695" s="109"/>
      <c r="EO695" s="109"/>
      <c r="EP695" s="109"/>
      <c r="EQ695" s="109"/>
      <c r="ER695" s="109"/>
      <c r="ES695" s="109"/>
      <c r="ET695" s="109"/>
      <c r="EU695" s="109"/>
      <c r="EV695" s="109"/>
      <c r="EW695" s="109"/>
      <c r="EX695" s="109"/>
      <c r="EY695" s="109"/>
      <c r="EZ695" s="109"/>
      <c r="FA695" s="109"/>
      <c r="FB695" s="109"/>
      <c r="FC695" s="109"/>
      <c r="FD695" s="109"/>
      <c r="FE695" s="109"/>
      <c r="FF695" s="109"/>
      <c r="FG695" s="109"/>
      <c r="FH695" s="109"/>
      <c r="FI695" s="109"/>
      <c r="FJ695" s="109"/>
      <c r="FK695" s="109"/>
      <c r="FL695" s="109"/>
      <c r="FM695" s="109"/>
      <c r="FN695" s="109"/>
      <c r="FO695" s="109"/>
      <c r="FP695" s="109"/>
      <c r="FQ695" s="109"/>
      <c r="FR695" s="109"/>
      <c r="FS695" s="109"/>
      <c r="FT695" s="109"/>
      <c r="FU695" s="109"/>
      <c r="FV695" s="109"/>
      <c r="FW695" s="109"/>
      <c r="FX695" s="109"/>
      <c r="FY695" s="109"/>
      <c r="FZ695" s="109"/>
      <c r="GA695" s="109"/>
      <c r="GB695" s="109"/>
      <c r="GC695" s="109"/>
      <c r="GD695" s="109"/>
      <c r="GE695" s="109"/>
      <c r="GF695" s="109"/>
      <c r="GG695" s="109"/>
      <c r="GH695" s="109"/>
      <c r="GI695" s="109"/>
      <c r="GJ695" s="109"/>
      <c r="GK695" s="109"/>
      <c r="GL695" s="109"/>
      <c r="GM695" s="109"/>
      <c r="GN695" s="109"/>
      <c r="GO695" s="109"/>
      <c r="GP695" s="109"/>
      <c r="GQ695" s="109"/>
      <c r="GR695" s="109"/>
      <c r="GS695" s="109"/>
      <c r="GT695" s="109"/>
      <c r="GU695" s="109"/>
      <c r="GV695" s="109"/>
      <c r="GW695" s="109"/>
      <c r="GX695" s="109"/>
      <c r="GY695" s="109"/>
      <c r="GZ695" s="109"/>
      <c r="HA695" s="109"/>
      <c r="HB695" s="109"/>
      <c r="HC695" s="109"/>
      <c r="HD695" s="109"/>
      <c r="HE695" s="109"/>
      <c r="HF695" s="109"/>
      <c r="HG695" s="109"/>
      <c r="HH695" s="109"/>
      <c r="HI695" s="109"/>
      <c r="HJ695" s="109"/>
      <c r="HK695" s="109"/>
      <c r="HL695" s="109"/>
      <c r="HM695" s="109"/>
      <c r="HN695" s="109"/>
      <c r="HO695" s="109"/>
      <c r="HP695" s="109"/>
      <c r="HQ695" s="109"/>
      <c r="HR695" s="109"/>
      <c r="HS695" s="109"/>
      <c r="HT695" s="109"/>
      <c r="HU695" s="109"/>
      <c r="HV695" s="109"/>
      <c r="HW695" s="109"/>
      <c r="HX695" s="109"/>
      <c r="HY695" s="109"/>
      <c r="HZ695" s="109"/>
      <c r="IA695" s="109"/>
      <c r="IB695" s="109"/>
      <c r="IC695" s="109"/>
      <c r="ID695" s="109"/>
      <c r="IE695" s="109"/>
      <c r="IF695" s="109"/>
      <c r="IG695" s="109"/>
      <c r="IH695" s="109"/>
      <c r="II695" s="109"/>
      <c r="IJ695" s="109"/>
      <c r="IK695" s="109"/>
      <c r="IL695" s="109"/>
      <c r="IM695" s="109"/>
      <c r="IN695" s="109"/>
      <c r="IO695" s="109"/>
      <c r="IP695" s="109"/>
      <c r="IQ695" s="109"/>
      <c r="IR695" s="109"/>
      <c r="IS695" s="109"/>
      <c r="IT695" s="109"/>
      <c r="IU695" s="109"/>
      <c r="IV695" s="109"/>
      <c r="IW695" s="109"/>
      <c r="IX695" s="109"/>
      <c r="IY695" s="109"/>
      <c r="IZ695" s="109"/>
      <c r="JA695" s="109"/>
      <c r="JB695" s="109"/>
      <c r="JC695" s="109"/>
      <c r="JD695" s="109"/>
      <c r="JE695" s="109"/>
      <c r="JF695" s="109"/>
      <c r="JG695" s="109"/>
      <c r="JH695" s="109"/>
      <c r="JI695" s="109"/>
      <c r="JJ695" s="109"/>
      <c r="JK695" s="109"/>
      <c r="JL695" s="109"/>
      <c r="JM695" s="109"/>
      <c r="JN695" s="109"/>
      <c r="JO695" s="109"/>
      <c r="JP695" s="109"/>
      <c r="JQ695" s="109"/>
      <c r="JR695" s="109"/>
      <c r="JS695" s="109"/>
      <c r="JT695" s="109"/>
      <c r="JU695" s="109"/>
      <c r="JV695" s="109"/>
      <c r="JW695" s="109"/>
      <c r="JX695" s="109"/>
      <c r="JY695" s="109"/>
      <c r="JZ695" s="109"/>
      <c r="KA695" s="109"/>
      <c r="KB695" s="109"/>
      <c r="KC695" s="109"/>
      <c r="KD695" s="109"/>
      <c r="KE695" s="109"/>
      <c r="KF695" s="109"/>
      <c r="KG695" s="109"/>
      <c r="KH695" s="109"/>
      <c r="KI695" s="109"/>
      <c r="KJ695" s="109"/>
      <c r="KK695" s="109"/>
      <c r="KL695" s="109"/>
      <c r="KM695" s="109"/>
      <c r="KN695" s="109"/>
      <c r="KO695" s="109"/>
      <c r="KP695" s="109"/>
      <c r="KQ695" s="109"/>
      <c r="KR695" s="109"/>
      <c r="KS695" s="109"/>
      <c r="KT695" s="109"/>
      <c r="KU695" s="109"/>
      <c r="KV695" s="109"/>
      <c r="KW695" s="109"/>
      <c r="KX695" s="109"/>
      <c r="KY695" s="109"/>
      <c r="KZ695" s="109"/>
      <c r="LA695" s="109"/>
      <c r="LB695" s="109"/>
      <c r="LC695" s="109"/>
      <c r="LD695" s="109"/>
      <c r="LE695" s="109"/>
      <c r="LF695" s="109"/>
      <c r="LG695" s="109"/>
      <c r="LH695" s="109"/>
      <c r="LI695" s="109"/>
      <c r="LJ695" s="109"/>
      <c r="LK695" s="109"/>
      <c r="LL695" s="109"/>
      <c r="LM695" s="109"/>
      <c r="LN695" s="109"/>
      <c r="LO695" s="109"/>
      <c r="LP695" s="109"/>
      <c r="LQ695" s="109"/>
      <c r="LR695" s="109"/>
      <c r="LS695" s="109"/>
      <c r="LT695" s="109"/>
      <c r="LU695" s="109"/>
      <c r="LV695" s="109"/>
      <c r="LW695" s="109"/>
      <c r="LX695" s="109"/>
      <c r="LY695" s="109"/>
      <c r="LZ695" s="109"/>
      <c r="MA695" s="109"/>
      <c r="MB695" s="109"/>
      <c r="MC695" s="109"/>
      <c r="MD695" s="109"/>
      <c r="ME695" s="109"/>
      <c r="MF695" s="109"/>
      <c r="MG695" s="109"/>
      <c r="MH695" s="109"/>
      <c r="MI695" s="109"/>
      <c r="MJ695" s="109"/>
      <c r="MK695" s="109"/>
      <c r="ML695" s="109"/>
      <c r="MM695" s="109"/>
      <c r="MN695" s="109"/>
      <c r="MO695" s="109"/>
      <c r="MP695" s="109"/>
      <c r="MQ695" s="109"/>
      <c r="MR695" s="109"/>
      <c r="MS695" s="109"/>
      <c r="MT695" s="109"/>
      <c r="MU695" s="109"/>
      <c r="MV695" s="109"/>
      <c r="MW695" s="109"/>
      <c r="MX695" s="109"/>
      <c r="MY695" s="109"/>
      <c r="MZ695" s="109"/>
      <c r="NA695" s="109"/>
      <c r="NB695" s="109"/>
      <c r="NC695" s="109"/>
      <c r="ND695" s="109"/>
      <c r="NE695" s="109"/>
      <c r="NF695" s="109"/>
      <c r="NG695" s="109"/>
      <c r="NH695" s="109"/>
      <c r="NI695" s="109"/>
      <c r="NJ695" s="109"/>
      <c r="NK695" s="109"/>
      <c r="NL695" s="109"/>
      <c r="NM695" s="109"/>
      <c r="NN695" s="109"/>
      <c r="NO695" s="109"/>
      <c r="NP695" s="109"/>
      <c r="NQ695" s="109"/>
      <c r="NR695" s="109"/>
      <c r="NS695" s="109"/>
      <c r="NT695" s="109"/>
      <c r="NU695" s="109"/>
      <c r="NV695" s="109"/>
      <c r="NW695" s="109"/>
      <c r="NX695" s="109"/>
      <c r="NY695" s="109"/>
      <c r="NZ695" s="109"/>
      <c r="OA695" s="109"/>
      <c r="OB695" s="109"/>
      <c r="OC695" s="109"/>
      <c r="OD695" s="109"/>
      <c r="OE695" s="109"/>
      <c r="OF695" s="109"/>
      <c r="OG695" s="109"/>
      <c r="OH695" s="109"/>
      <c r="OI695" s="109"/>
      <c r="OJ695" s="109"/>
      <c r="OK695" s="109"/>
      <c r="OL695" s="109"/>
      <c r="OM695" s="109"/>
      <c r="ON695" s="109"/>
      <c r="OO695" s="109"/>
      <c r="OP695" s="109"/>
      <c r="OQ695" s="109"/>
      <c r="OR695" s="109"/>
      <c r="OS695" s="109"/>
      <c r="OT695" s="109"/>
      <c r="OU695" s="109"/>
      <c r="OV695" s="109"/>
      <c r="OW695" s="109"/>
      <c r="OX695" s="109"/>
      <c r="OY695" s="109"/>
      <c r="OZ695" s="109"/>
      <c r="PA695" s="109"/>
      <c r="PB695" s="109"/>
      <c r="PC695" s="109"/>
      <c r="PD695" s="109"/>
      <c r="PE695" s="109"/>
      <c r="PF695" s="109"/>
      <c r="PG695" s="109"/>
      <c r="PH695" s="109"/>
      <c r="PI695" s="109"/>
      <c r="PJ695" s="109"/>
      <c r="PK695" s="109"/>
      <c r="PL695" s="109"/>
      <c r="PM695" s="109"/>
      <c r="PN695" s="109"/>
      <c r="PO695" s="109"/>
      <c r="PP695" s="109"/>
      <c r="PQ695" s="109"/>
      <c r="PR695" s="109"/>
      <c r="PS695" s="109"/>
      <c r="PT695" s="109"/>
      <c r="PU695" s="109"/>
      <c r="PV695" s="109"/>
      <c r="PW695" s="109"/>
      <c r="PX695" s="109"/>
      <c r="PY695" s="109"/>
      <c r="PZ695" s="109"/>
      <c r="QA695" s="109"/>
      <c r="QB695" s="109"/>
      <c r="QC695" s="109"/>
      <c r="QD695" s="109"/>
      <c r="QE695" s="109"/>
      <c r="QF695" s="109"/>
      <c r="QG695" s="109"/>
      <c r="QH695" s="109"/>
      <c r="QI695" s="109"/>
      <c r="QJ695" s="109"/>
      <c r="QK695" s="23">
        <f t="shared" si="10"/>
        <v>1</v>
      </c>
      <c r="QL695" s="125"/>
      <c r="QM695" s="125"/>
      <c r="QN695" s="125"/>
      <c r="QO695" s="125"/>
      <c r="QP695" s="125"/>
      <c r="QQ695" s="125"/>
      <c r="QR695" s="125"/>
    </row>
    <row r="696" spans="1:460" s="5" customFormat="1" ht="12.75" customHeight="1" x14ac:dyDescent="0.2">
      <c r="A696" s="52">
        <v>44832</v>
      </c>
      <c r="B696" s="98" t="s">
        <v>75</v>
      </c>
      <c r="C696" s="107"/>
      <c r="D696" s="107"/>
      <c r="E696" s="108"/>
      <c r="F696" s="108"/>
      <c r="G696" s="108"/>
      <c r="H696" s="108"/>
      <c r="I696" s="108"/>
      <c r="J696" s="108"/>
      <c r="K696" s="108"/>
      <c r="L696" s="108"/>
      <c r="M696" s="108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 s="109"/>
      <c r="BD696" s="109"/>
      <c r="BE696" s="109"/>
      <c r="BF696" s="109"/>
      <c r="BG696" s="109"/>
      <c r="BH696" s="109"/>
      <c r="BI696" s="109"/>
      <c r="BJ696" s="109"/>
      <c r="BK696" s="109"/>
      <c r="BL696" s="109"/>
      <c r="BM696" s="109"/>
      <c r="BN696" s="109"/>
      <c r="BO696" s="109"/>
      <c r="BP696" s="109"/>
      <c r="BQ696" s="109"/>
      <c r="BR696" s="109"/>
      <c r="BS696" s="109"/>
      <c r="BT696" s="109"/>
      <c r="BU696" s="109"/>
      <c r="BV696" s="109"/>
      <c r="BW696" s="109"/>
      <c r="BX696" s="109"/>
      <c r="BY696" s="109"/>
      <c r="BZ696" s="109"/>
      <c r="CA696" s="109"/>
      <c r="CB696" s="109"/>
      <c r="CC696" s="109"/>
      <c r="CD696" s="109"/>
      <c r="CE696" s="109"/>
      <c r="CF696" s="109"/>
      <c r="CG696" s="109"/>
      <c r="CH696" s="109"/>
      <c r="CI696" s="109"/>
      <c r="CJ696" s="109"/>
      <c r="CK696" s="109"/>
      <c r="CL696" s="109"/>
      <c r="CM696" s="109"/>
      <c r="CN696" s="109"/>
      <c r="CO696" s="109"/>
      <c r="CP696" s="109"/>
      <c r="CQ696" s="109"/>
      <c r="CR696" s="109"/>
      <c r="CS696" s="109"/>
      <c r="CT696" s="109"/>
      <c r="CU696" s="109"/>
      <c r="CV696" s="109"/>
      <c r="CW696" s="109"/>
      <c r="CX696" s="109"/>
      <c r="CY696" s="109"/>
      <c r="CZ696" s="109"/>
      <c r="DA696" s="109"/>
      <c r="DB696" s="109"/>
      <c r="DC696" s="109"/>
      <c r="DD696" s="109"/>
      <c r="DE696" s="109"/>
      <c r="DF696" s="109"/>
      <c r="DG696" s="109"/>
      <c r="DH696" s="109"/>
      <c r="DI696" s="109"/>
      <c r="DJ696" s="109"/>
      <c r="DK696" s="109"/>
      <c r="DL696" s="109"/>
      <c r="DM696" s="109"/>
      <c r="DN696" s="109"/>
      <c r="DO696" s="109"/>
      <c r="DP696" s="109"/>
      <c r="DQ696" s="109"/>
      <c r="DR696" s="109"/>
      <c r="DS696" s="109"/>
      <c r="DT696" s="109"/>
      <c r="DU696" s="109"/>
      <c r="DV696" s="109"/>
      <c r="DW696" s="109"/>
      <c r="DX696" s="109"/>
      <c r="DY696" s="109"/>
      <c r="DZ696" s="109"/>
      <c r="EA696" s="109"/>
      <c r="EB696" s="109"/>
      <c r="EC696" s="109"/>
      <c r="ED696" s="109"/>
      <c r="EE696" s="109"/>
      <c r="EF696" s="109"/>
      <c r="EG696" s="109"/>
      <c r="EH696" s="109"/>
      <c r="EI696" s="109"/>
      <c r="EJ696" s="109"/>
      <c r="EK696" s="109"/>
      <c r="EL696" s="109"/>
      <c r="EM696" s="109"/>
      <c r="EN696" s="109"/>
      <c r="EO696" s="109"/>
      <c r="EP696" s="109"/>
      <c r="EQ696" s="109"/>
      <c r="ER696" s="109"/>
      <c r="ES696" s="109"/>
      <c r="ET696" s="109"/>
      <c r="EU696" s="109"/>
      <c r="EV696" s="109"/>
      <c r="EW696" s="109"/>
      <c r="EX696" s="109"/>
      <c r="EY696" s="109"/>
      <c r="EZ696" s="109"/>
      <c r="FA696" s="109"/>
      <c r="FB696" s="109"/>
      <c r="FC696" s="109"/>
      <c r="FD696" s="109"/>
      <c r="FE696" s="109"/>
      <c r="FF696" s="109"/>
      <c r="FG696" s="109"/>
      <c r="FH696" s="109"/>
      <c r="FI696" s="109"/>
      <c r="FJ696" s="109"/>
      <c r="FK696" s="109"/>
      <c r="FL696" s="109"/>
      <c r="FM696" s="109"/>
      <c r="FN696" s="109"/>
      <c r="FO696" s="109"/>
      <c r="FP696" s="109"/>
      <c r="FQ696" s="109"/>
      <c r="FR696" s="109"/>
      <c r="FS696" s="109"/>
      <c r="FT696" s="109"/>
      <c r="FU696" s="109"/>
      <c r="FV696" s="109"/>
      <c r="FW696" s="109"/>
      <c r="FX696" s="109"/>
      <c r="FY696" s="109"/>
      <c r="FZ696" s="109"/>
      <c r="GA696" s="109"/>
      <c r="GB696" s="109"/>
      <c r="GC696" s="109"/>
      <c r="GD696" s="109"/>
      <c r="GE696" s="109"/>
      <c r="GF696" s="109"/>
      <c r="GG696" s="109"/>
      <c r="GH696" s="109"/>
      <c r="GI696" s="109"/>
      <c r="GJ696" s="109"/>
      <c r="GK696" s="109"/>
      <c r="GL696" s="109"/>
      <c r="GM696" s="109"/>
      <c r="GN696" s="109"/>
      <c r="GO696" s="109"/>
      <c r="GP696" s="109"/>
      <c r="GQ696" s="109"/>
      <c r="GR696" s="109"/>
      <c r="GS696" s="109"/>
      <c r="GT696" s="109"/>
      <c r="GU696" s="109"/>
      <c r="GV696" s="109"/>
      <c r="GW696" s="109"/>
      <c r="GX696" s="109"/>
      <c r="GY696" s="109"/>
      <c r="GZ696" s="109"/>
      <c r="HA696" s="109"/>
      <c r="HB696" s="109"/>
      <c r="HC696" s="109"/>
      <c r="HD696" s="109"/>
      <c r="HE696" s="109"/>
      <c r="HF696" s="109"/>
      <c r="HG696" s="109"/>
      <c r="HH696" s="109"/>
      <c r="HI696" s="109"/>
      <c r="HJ696" s="109"/>
      <c r="HK696" s="109"/>
      <c r="HL696" s="109"/>
      <c r="HM696" s="109"/>
      <c r="HN696" s="109"/>
      <c r="HO696" s="109"/>
      <c r="HP696" s="109"/>
      <c r="HQ696" s="109"/>
      <c r="HR696" s="109"/>
      <c r="HS696" s="109"/>
      <c r="HT696" s="109"/>
      <c r="HU696" s="109"/>
      <c r="HV696" s="109"/>
      <c r="HW696" s="109"/>
      <c r="HX696" s="109"/>
      <c r="HY696" s="109"/>
      <c r="HZ696" s="109"/>
      <c r="IA696" s="109"/>
      <c r="IB696" s="109"/>
      <c r="IC696" s="109"/>
      <c r="ID696" s="109"/>
      <c r="IE696" s="109"/>
      <c r="IF696" s="109"/>
      <c r="IG696" s="109"/>
      <c r="IH696" s="109"/>
      <c r="II696" s="109"/>
      <c r="IJ696" s="109"/>
      <c r="IK696" s="109"/>
      <c r="IL696" s="109"/>
      <c r="IM696" s="109"/>
      <c r="IN696" s="109"/>
      <c r="IO696" s="109"/>
      <c r="IP696" s="109"/>
      <c r="IQ696" s="109"/>
      <c r="IR696" s="109"/>
      <c r="IS696" s="109"/>
      <c r="IT696" s="109"/>
      <c r="IU696" s="109"/>
      <c r="IV696" s="109"/>
      <c r="IW696" s="109"/>
      <c r="IX696" s="109"/>
      <c r="IY696" s="109"/>
      <c r="IZ696" s="109"/>
      <c r="JA696" s="109"/>
      <c r="JB696" s="109"/>
      <c r="JC696" s="109"/>
      <c r="JD696" s="109"/>
      <c r="JE696" s="109"/>
      <c r="JF696" s="109"/>
      <c r="JG696" s="109"/>
      <c r="JH696" s="109"/>
      <c r="JI696" s="109"/>
      <c r="JJ696" s="109"/>
      <c r="JK696" s="109"/>
      <c r="JL696" s="109"/>
      <c r="JM696" s="109"/>
      <c r="JN696" s="109"/>
      <c r="JO696" s="109"/>
      <c r="JP696" s="109"/>
      <c r="JQ696" s="109"/>
      <c r="JR696" s="109"/>
      <c r="JS696" s="109"/>
      <c r="JT696" s="109"/>
      <c r="JU696" s="109"/>
      <c r="JV696" s="109"/>
      <c r="JW696" s="109"/>
      <c r="JX696" s="109"/>
      <c r="JY696" s="109"/>
      <c r="JZ696" s="109"/>
      <c r="KA696" s="109"/>
      <c r="KB696" s="109"/>
      <c r="KC696" s="109"/>
      <c r="KD696" s="109"/>
      <c r="KE696" s="109"/>
      <c r="KF696" s="109"/>
      <c r="KG696" s="109"/>
      <c r="KH696" s="109"/>
      <c r="KI696" s="109"/>
      <c r="KJ696" s="109"/>
      <c r="KK696" s="109"/>
      <c r="KL696" s="109"/>
      <c r="KM696" s="109"/>
      <c r="KN696" s="109"/>
      <c r="KO696" s="109"/>
      <c r="KP696" s="109"/>
      <c r="KQ696" s="109"/>
      <c r="KR696" s="109"/>
      <c r="KS696" s="109"/>
      <c r="KT696" s="109"/>
      <c r="KU696" s="109"/>
      <c r="KV696" s="109"/>
      <c r="KW696" s="109"/>
      <c r="KX696" s="109"/>
      <c r="KY696" s="109"/>
      <c r="KZ696" s="109"/>
      <c r="LA696" s="109"/>
      <c r="LB696" s="109"/>
      <c r="LC696" s="109"/>
      <c r="LD696" s="109"/>
      <c r="LE696" s="109"/>
      <c r="LF696" s="109"/>
      <c r="LG696" s="109"/>
      <c r="LH696" s="109"/>
      <c r="LI696" s="109"/>
      <c r="LJ696" s="109"/>
      <c r="LK696" s="109"/>
      <c r="LL696" s="109"/>
      <c r="LM696" s="109"/>
      <c r="LN696" s="109"/>
      <c r="LO696" s="109"/>
      <c r="LP696" s="109"/>
      <c r="LQ696" s="109"/>
      <c r="LR696" s="109"/>
      <c r="LS696" s="109"/>
      <c r="LT696" s="109"/>
      <c r="LU696" s="109"/>
      <c r="LV696" s="109"/>
      <c r="LW696" s="109"/>
      <c r="LX696" s="109"/>
      <c r="LY696" s="109"/>
      <c r="LZ696" s="109"/>
      <c r="MA696" s="109"/>
      <c r="MB696" s="109"/>
      <c r="MC696" s="109"/>
      <c r="MD696" s="109"/>
      <c r="ME696" s="109"/>
      <c r="MF696" s="109"/>
      <c r="MG696" s="109"/>
      <c r="MH696" s="109"/>
      <c r="MI696" s="109"/>
      <c r="MJ696" s="109"/>
      <c r="MK696" s="109"/>
      <c r="ML696" s="109"/>
      <c r="MM696" s="109"/>
      <c r="MN696" s="109"/>
      <c r="MO696" s="109"/>
      <c r="MP696" s="109"/>
      <c r="MQ696" s="109"/>
      <c r="MR696" s="109"/>
      <c r="MS696" s="109"/>
      <c r="MT696" s="109"/>
      <c r="MU696" s="109"/>
      <c r="MV696" s="109"/>
      <c r="MW696" s="109"/>
      <c r="MX696" s="109"/>
      <c r="MY696" s="109"/>
      <c r="MZ696" s="109"/>
      <c r="NA696" s="109"/>
      <c r="NB696" s="109"/>
      <c r="NC696" s="109"/>
      <c r="ND696" s="109"/>
      <c r="NE696" s="109"/>
      <c r="NF696" s="109"/>
      <c r="NG696" s="109"/>
      <c r="NH696" s="109"/>
      <c r="NI696" s="109"/>
      <c r="NJ696" s="109"/>
      <c r="NK696" s="109"/>
      <c r="NL696" s="109"/>
      <c r="NM696" s="109"/>
      <c r="NN696" s="109"/>
      <c r="NO696" s="109"/>
      <c r="NP696" s="109"/>
      <c r="NQ696" s="109"/>
      <c r="NR696" s="109"/>
      <c r="NS696" s="109"/>
      <c r="NT696" s="109"/>
      <c r="NU696" s="109"/>
      <c r="NV696" s="109"/>
      <c r="NW696" s="109"/>
      <c r="NX696" s="109"/>
      <c r="NY696" s="109"/>
      <c r="NZ696" s="109"/>
      <c r="OA696" s="109"/>
      <c r="OB696" s="109"/>
      <c r="OC696" s="109"/>
      <c r="OD696" s="109"/>
      <c r="OE696" s="109"/>
      <c r="OF696" s="109"/>
      <c r="OG696" s="109"/>
      <c r="OH696" s="109"/>
      <c r="OI696" s="109"/>
      <c r="OJ696" s="109"/>
      <c r="OK696" s="109"/>
      <c r="OL696" s="109"/>
      <c r="OM696" s="109"/>
      <c r="ON696" s="109"/>
      <c r="OO696" s="109"/>
      <c r="OP696" s="109"/>
      <c r="OQ696" s="109"/>
      <c r="OR696" s="109"/>
      <c r="OS696" s="109"/>
      <c r="OT696" s="109"/>
      <c r="OU696" s="109"/>
      <c r="OV696" s="109"/>
      <c r="OW696" s="109"/>
      <c r="OX696" s="109"/>
      <c r="OY696" s="109"/>
      <c r="OZ696" s="109"/>
      <c r="PA696" s="109"/>
      <c r="PB696" s="109"/>
      <c r="PC696" s="109"/>
      <c r="PD696" s="109"/>
      <c r="PE696" s="109"/>
      <c r="PF696" s="109"/>
      <c r="PG696" s="109"/>
      <c r="PH696" s="109"/>
      <c r="PI696" s="109"/>
      <c r="PJ696" s="109"/>
      <c r="PK696" s="109"/>
      <c r="PL696" s="109"/>
      <c r="PM696" s="109"/>
      <c r="PN696" s="109"/>
      <c r="PO696" s="109"/>
      <c r="PP696" s="109"/>
      <c r="PQ696" s="109"/>
      <c r="PR696" s="109"/>
      <c r="PS696" s="109"/>
      <c r="PT696" s="109"/>
      <c r="PU696" s="109"/>
      <c r="PV696" s="109"/>
      <c r="PW696" s="109"/>
      <c r="PX696" s="109"/>
      <c r="PY696" s="109"/>
      <c r="PZ696" s="109"/>
      <c r="QA696" s="109"/>
      <c r="QB696" s="109"/>
      <c r="QC696" s="109"/>
      <c r="QD696" s="109"/>
      <c r="QE696" s="109"/>
      <c r="QF696" s="109"/>
      <c r="QG696" s="109">
        <v>100</v>
      </c>
      <c r="QH696" s="109"/>
      <c r="QI696" s="109"/>
      <c r="QJ696" s="109"/>
      <c r="QK696" s="23">
        <f t="shared" si="10"/>
        <v>100</v>
      </c>
      <c r="QL696" s="125"/>
      <c r="QM696" s="125"/>
      <c r="QN696" s="125"/>
      <c r="QO696" s="125"/>
      <c r="QP696" s="125"/>
      <c r="QQ696" s="125"/>
      <c r="QR696" s="125"/>
    </row>
    <row r="697" spans="1:460" s="5" customFormat="1" ht="12.75" customHeight="1" x14ac:dyDescent="0.2">
      <c r="A697" s="52">
        <v>44832</v>
      </c>
      <c r="B697" s="98" t="s">
        <v>75</v>
      </c>
      <c r="C697" s="107"/>
      <c r="D697" s="107"/>
      <c r="E697" s="108"/>
      <c r="F697" s="108"/>
      <c r="G697" s="108"/>
      <c r="H697" s="108"/>
      <c r="I697" s="108"/>
      <c r="J697" s="108"/>
      <c r="K697" s="108"/>
      <c r="L697" s="108"/>
      <c r="M697" s="108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 s="109"/>
      <c r="BD697" s="109"/>
      <c r="BE697" s="109"/>
      <c r="BF697" s="109"/>
      <c r="BG697" s="109"/>
      <c r="BH697" s="109"/>
      <c r="BI697" s="109"/>
      <c r="BJ697" s="109"/>
      <c r="BK697" s="109"/>
      <c r="BL697" s="109"/>
      <c r="BM697" s="109"/>
      <c r="BN697" s="109"/>
      <c r="BO697" s="109"/>
      <c r="BP697" s="109"/>
      <c r="BQ697" s="109"/>
      <c r="BR697" s="109"/>
      <c r="BS697" s="109"/>
      <c r="BT697" s="109"/>
      <c r="BU697" s="109"/>
      <c r="BV697" s="109"/>
      <c r="BW697" s="109"/>
      <c r="BX697" s="109"/>
      <c r="BY697" s="109">
        <v>30</v>
      </c>
      <c r="BZ697" s="109"/>
      <c r="CA697" s="109"/>
      <c r="CB697" s="109"/>
      <c r="CC697" s="109"/>
      <c r="CD697" s="109"/>
      <c r="CE697" s="109"/>
      <c r="CF697" s="109"/>
      <c r="CG697" s="109"/>
      <c r="CH697" s="109"/>
      <c r="CI697" s="109"/>
      <c r="CJ697" s="109"/>
      <c r="CK697" s="109"/>
      <c r="CL697" s="109"/>
      <c r="CM697" s="109"/>
      <c r="CN697" s="109"/>
      <c r="CO697" s="109"/>
      <c r="CP697" s="109"/>
      <c r="CQ697" s="109"/>
      <c r="CR697" s="109"/>
      <c r="CS697" s="109"/>
      <c r="CT697" s="109"/>
      <c r="CU697" s="109"/>
      <c r="CV697" s="109"/>
      <c r="CW697" s="109"/>
      <c r="CX697" s="109"/>
      <c r="CY697" s="109"/>
      <c r="CZ697" s="109"/>
      <c r="DA697" s="109"/>
      <c r="DB697" s="109"/>
      <c r="DC697" s="109"/>
      <c r="DD697" s="109"/>
      <c r="DE697" s="109"/>
      <c r="DF697" s="109"/>
      <c r="DG697" s="109"/>
      <c r="DH697" s="109"/>
      <c r="DI697" s="109"/>
      <c r="DJ697" s="109"/>
      <c r="DK697" s="109"/>
      <c r="DL697" s="109"/>
      <c r="DM697" s="109"/>
      <c r="DN697" s="109"/>
      <c r="DO697" s="109"/>
      <c r="DP697" s="109"/>
      <c r="DQ697" s="109"/>
      <c r="DR697" s="109"/>
      <c r="DS697" s="109"/>
      <c r="DT697" s="109"/>
      <c r="DU697" s="109"/>
      <c r="DV697" s="109"/>
      <c r="DW697" s="109"/>
      <c r="DX697" s="109"/>
      <c r="DY697" s="109"/>
      <c r="DZ697" s="109"/>
      <c r="EA697" s="109"/>
      <c r="EB697" s="109"/>
      <c r="EC697" s="109"/>
      <c r="ED697" s="109"/>
      <c r="EE697" s="109"/>
      <c r="EF697" s="109"/>
      <c r="EG697" s="109"/>
      <c r="EH697" s="109"/>
      <c r="EI697" s="109"/>
      <c r="EJ697" s="109"/>
      <c r="EK697" s="109"/>
      <c r="EL697" s="109"/>
      <c r="EM697" s="109"/>
      <c r="EN697" s="109"/>
      <c r="EO697" s="109"/>
      <c r="EP697" s="109"/>
      <c r="EQ697" s="109"/>
      <c r="ER697" s="109"/>
      <c r="ES697" s="109"/>
      <c r="ET697" s="109"/>
      <c r="EU697" s="109"/>
      <c r="EV697" s="109"/>
      <c r="EW697" s="109"/>
      <c r="EX697" s="109"/>
      <c r="EY697" s="109"/>
      <c r="EZ697" s="109"/>
      <c r="FA697" s="109"/>
      <c r="FB697" s="109"/>
      <c r="FC697" s="109"/>
      <c r="FD697" s="109"/>
      <c r="FE697" s="109"/>
      <c r="FF697" s="109"/>
      <c r="FG697" s="109"/>
      <c r="FH697" s="109"/>
      <c r="FI697" s="109"/>
      <c r="FJ697" s="109"/>
      <c r="FK697" s="109"/>
      <c r="FL697" s="109"/>
      <c r="FM697" s="109"/>
      <c r="FN697" s="109"/>
      <c r="FO697" s="109"/>
      <c r="FP697" s="109"/>
      <c r="FQ697" s="109"/>
      <c r="FR697" s="109"/>
      <c r="FS697" s="109"/>
      <c r="FT697" s="109"/>
      <c r="FU697" s="109"/>
      <c r="FV697" s="109"/>
      <c r="FW697" s="109"/>
      <c r="FX697" s="109"/>
      <c r="FY697" s="109"/>
      <c r="FZ697" s="109"/>
      <c r="GA697" s="109"/>
      <c r="GB697" s="109"/>
      <c r="GC697" s="109"/>
      <c r="GD697" s="109"/>
      <c r="GE697" s="109"/>
      <c r="GF697" s="109"/>
      <c r="GG697" s="109"/>
      <c r="GH697" s="109"/>
      <c r="GI697" s="109"/>
      <c r="GJ697" s="109"/>
      <c r="GK697" s="109"/>
      <c r="GL697" s="109"/>
      <c r="GM697" s="109"/>
      <c r="GN697" s="109"/>
      <c r="GO697" s="109"/>
      <c r="GP697" s="109"/>
      <c r="GQ697" s="109"/>
      <c r="GR697" s="109"/>
      <c r="GS697" s="109"/>
      <c r="GT697" s="109"/>
      <c r="GU697" s="109"/>
      <c r="GV697" s="109"/>
      <c r="GW697" s="109"/>
      <c r="GX697" s="109"/>
      <c r="GY697" s="109"/>
      <c r="GZ697" s="109"/>
      <c r="HA697" s="109"/>
      <c r="HB697" s="109"/>
      <c r="HC697" s="109"/>
      <c r="HD697" s="109"/>
      <c r="HE697" s="109"/>
      <c r="HF697" s="109"/>
      <c r="HG697" s="109"/>
      <c r="HH697" s="109"/>
      <c r="HI697" s="109"/>
      <c r="HJ697" s="109"/>
      <c r="HK697" s="109"/>
      <c r="HL697" s="109"/>
      <c r="HM697" s="109"/>
      <c r="HN697" s="109"/>
      <c r="HO697" s="109"/>
      <c r="HP697" s="109"/>
      <c r="HQ697" s="109"/>
      <c r="HR697" s="109"/>
      <c r="HS697" s="109"/>
      <c r="HT697" s="109"/>
      <c r="HU697" s="109"/>
      <c r="HV697" s="109"/>
      <c r="HW697" s="109"/>
      <c r="HX697" s="109"/>
      <c r="HY697" s="109"/>
      <c r="HZ697" s="109"/>
      <c r="IA697" s="109"/>
      <c r="IB697" s="109"/>
      <c r="IC697" s="109"/>
      <c r="ID697" s="109"/>
      <c r="IE697" s="109"/>
      <c r="IF697" s="109"/>
      <c r="IG697" s="109"/>
      <c r="IH697" s="109"/>
      <c r="II697" s="109"/>
      <c r="IJ697" s="109"/>
      <c r="IK697" s="109"/>
      <c r="IL697" s="109"/>
      <c r="IM697" s="109"/>
      <c r="IN697" s="109"/>
      <c r="IO697" s="109"/>
      <c r="IP697" s="109"/>
      <c r="IQ697" s="109"/>
      <c r="IR697" s="109"/>
      <c r="IS697" s="109"/>
      <c r="IT697" s="109"/>
      <c r="IU697" s="109"/>
      <c r="IV697" s="109"/>
      <c r="IW697" s="109"/>
      <c r="IX697" s="109"/>
      <c r="IY697" s="109"/>
      <c r="IZ697" s="109"/>
      <c r="JA697" s="109"/>
      <c r="JB697" s="109"/>
      <c r="JC697" s="109"/>
      <c r="JD697" s="109"/>
      <c r="JE697" s="109"/>
      <c r="JF697" s="109"/>
      <c r="JG697" s="109"/>
      <c r="JH697" s="109"/>
      <c r="JI697" s="109"/>
      <c r="JJ697" s="109"/>
      <c r="JK697" s="109"/>
      <c r="JL697" s="109"/>
      <c r="JM697" s="109"/>
      <c r="JN697" s="109"/>
      <c r="JO697" s="109"/>
      <c r="JP697" s="109"/>
      <c r="JQ697" s="109"/>
      <c r="JR697" s="109"/>
      <c r="JS697" s="109"/>
      <c r="JT697" s="109"/>
      <c r="JU697" s="109"/>
      <c r="JV697" s="109"/>
      <c r="JW697" s="109"/>
      <c r="JX697" s="109"/>
      <c r="JY697" s="109"/>
      <c r="JZ697" s="109"/>
      <c r="KA697" s="109"/>
      <c r="KB697" s="109"/>
      <c r="KC697" s="109">
        <v>20</v>
      </c>
      <c r="KD697" s="109"/>
      <c r="KE697" s="109"/>
      <c r="KF697" s="109"/>
      <c r="KG697" s="109"/>
      <c r="KH697" s="109"/>
      <c r="KI697" s="109"/>
      <c r="KJ697" s="109"/>
      <c r="KK697" s="109"/>
      <c r="KL697" s="109"/>
      <c r="KM697" s="109"/>
      <c r="KN697" s="109"/>
      <c r="KO697" s="109"/>
      <c r="KP697" s="109"/>
      <c r="KQ697" s="109"/>
      <c r="KR697" s="109"/>
      <c r="KS697" s="109"/>
      <c r="KT697" s="109"/>
      <c r="KU697" s="109"/>
      <c r="KV697" s="109"/>
      <c r="KW697" s="109"/>
      <c r="KX697" s="109"/>
      <c r="KY697" s="109"/>
      <c r="KZ697" s="109"/>
      <c r="LA697" s="109"/>
      <c r="LB697" s="109"/>
      <c r="LC697" s="109"/>
      <c r="LD697" s="109"/>
      <c r="LE697" s="109"/>
      <c r="LF697" s="109"/>
      <c r="LG697" s="109"/>
      <c r="LH697" s="109"/>
      <c r="LI697" s="109"/>
      <c r="LJ697" s="109"/>
      <c r="LK697" s="109"/>
      <c r="LL697" s="109"/>
      <c r="LM697" s="109"/>
      <c r="LN697" s="109"/>
      <c r="LO697" s="109"/>
      <c r="LP697" s="109"/>
      <c r="LQ697" s="109"/>
      <c r="LR697" s="109">
        <v>1</v>
      </c>
      <c r="LS697" s="109"/>
      <c r="LT697" s="109"/>
      <c r="LU697" s="109"/>
      <c r="LV697" s="109"/>
      <c r="LW697" s="109"/>
      <c r="LX697" s="109"/>
      <c r="LY697" s="109"/>
      <c r="LZ697" s="109"/>
      <c r="MA697" s="109"/>
      <c r="MB697" s="109"/>
      <c r="MC697" s="109"/>
      <c r="MD697" s="109"/>
      <c r="ME697" s="109"/>
      <c r="MF697" s="109"/>
      <c r="MG697" s="109"/>
      <c r="MH697" s="109"/>
      <c r="MI697" s="109"/>
      <c r="MJ697" s="109"/>
      <c r="MK697" s="109">
        <v>10</v>
      </c>
      <c r="ML697" s="109"/>
      <c r="MM697" s="109"/>
      <c r="MN697" s="109"/>
      <c r="MO697" s="109"/>
      <c r="MP697" s="109"/>
      <c r="MQ697" s="109"/>
      <c r="MR697" s="109"/>
      <c r="MS697" s="109"/>
      <c r="MT697" s="109"/>
      <c r="MU697" s="109"/>
      <c r="MV697" s="109"/>
      <c r="MW697" s="109"/>
      <c r="MX697" s="109"/>
      <c r="MY697" s="109"/>
      <c r="MZ697" s="109"/>
      <c r="NA697" s="109"/>
      <c r="NB697" s="109"/>
      <c r="NC697" s="109"/>
      <c r="ND697" s="109"/>
      <c r="NE697" s="109"/>
      <c r="NF697" s="109"/>
      <c r="NG697" s="109"/>
      <c r="NH697" s="109"/>
      <c r="NI697" s="109"/>
      <c r="NJ697" s="109"/>
      <c r="NK697" s="109"/>
      <c r="NL697" s="109"/>
      <c r="NM697" s="109"/>
      <c r="NN697" s="109"/>
      <c r="NO697" s="109"/>
      <c r="NP697" s="109"/>
      <c r="NQ697" s="109"/>
      <c r="NR697" s="109"/>
      <c r="NS697" s="109"/>
      <c r="NT697" s="109"/>
      <c r="NU697" s="109"/>
      <c r="NV697" s="109"/>
      <c r="NW697" s="109"/>
      <c r="NX697" s="109"/>
      <c r="NY697" s="109"/>
      <c r="NZ697" s="109"/>
      <c r="OA697" s="109"/>
      <c r="OB697" s="109"/>
      <c r="OC697" s="109"/>
      <c r="OD697" s="109"/>
      <c r="OE697" s="109"/>
      <c r="OF697" s="109"/>
      <c r="OG697" s="109"/>
      <c r="OH697" s="109"/>
      <c r="OI697" s="109"/>
      <c r="OJ697" s="109"/>
      <c r="OK697" s="109"/>
      <c r="OL697" s="109"/>
      <c r="OM697" s="109"/>
      <c r="ON697" s="109"/>
      <c r="OO697" s="109"/>
      <c r="OP697" s="109"/>
      <c r="OQ697" s="109"/>
      <c r="OR697" s="109"/>
      <c r="OS697" s="109"/>
      <c r="OT697" s="109"/>
      <c r="OU697" s="109"/>
      <c r="OV697" s="109"/>
      <c r="OW697" s="109"/>
      <c r="OX697" s="109"/>
      <c r="OY697" s="109"/>
      <c r="OZ697" s="109"/>
      <c r="PA697" s="109"/>
      <c r="PB697" s="109"/>
      <c r="PC697" s="109"/>
      <c r="PD697" s="109"/>
      <c r="PE697" s="109"/>
      <c r="PF697" s="109"/>
      <c r="PG697" s="109"/>
      <c r="PH697" s="109"/>
      <c r="PI697" s="109"/>
      <c r="PJ697" s="109"/>
      <c r="PK697" s="109"/>
      <c r="PL697" s="109"/>
      <c r="PM697" s="109"/>
      <c r="PN697" s="109"/>
      <c r="PO697" s="109"/>
      <c r="PP697" s="109"/>
      <c r="PQ697" s="109"/>
      <c r="PR697" s="109"/>
      <c r="PS697" s="109"/>
      <c r="PT697" s="109"/>
      <c r="PU697" s="109"/>
      <c r="PV697" s="109"/>
      <c r="PW697" s="109"/>
      <c r="PX697" s="109"/>
      <c r="PY697" s="109"/>
      <c r="PZ697" s="109"/>
      <c r="QA697" s="109"/>
      <c r="QB697" s="109"/>
      <c r="QC697" s="109"/>
      <c r="QD697" s="109"/>
      <c r="QE697" s="109"/>
      <c r="QF697" s="109"/>
      <c r="QG697" s="109"/>
      <c r="QH697" s="109"/>
      <c r="QI697" s="109"/>
      <c r="QJ697" s="109"/>
      <c r="QK697" s="23">
        <f t="shared" si="10"/>
        <v>61</v>
      </c>
      <c r="QL697" s="125"/>
      <c r="QM697" s="125"/>
      <c r="QN697" s="125"/>
      <c r="QO697" s="125"/>
      <c r="QP697" s="125"/>
      <c r="QQ697" s="125"/>
      <c r="QR697" s="125"/>
    </row>
    <row r="698" spans="1:460" s="5" customFormat="1" ht="12.75" customHeight="1" x14ac:dyDescent="0.2">
      <c r="A698" s="52">
        <v>44832</v>
      </c>
      <c r="B698" s="90" t="s">
        <v>404</v>
      </c>
      <c r="C698" s="107"/>
      <c r="D698" s="107"/>
      <c r="E698" s="108"/>
      <c r="F698" s="108"/>
      <c r="G698" s="108"/>
      <c r="H698" s="108"/>
      <c r="I698" s="108"/>
      <c r="J698" s="108"/>
      <c r="K698" s="108"/>
      <c r="L698" s="108"/>
      <c r="M698" s="108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 s="109"/>
      <c r="BD698" s="109"/>
      <c r="BE698" s="109"/>
      <c r="BF698" s="109"/>
      <c r="BG698" s="109"/>
      <c r="BH698" s="109"/>
      <c r="BI698" s="109"/>
      <c r="BJ698" s="109"/>
      <c r="BK698" s="109"/>
      <c r="BL698" s="109"/>
      <c r="BM698" s="109"/>
      <c r="BN698" s="109"/>
      <c r="BO698" s="109"/>
      <c r="BP698" s="109"/>
      <c r="BQ698" s="109"/>
      <c r="BR698" s="109"/>
      <c r="BS698" s="109"/>
      <c r="BT698" s="109"/>
      <c r="BU698" s="109"/>
      <c r="BV698" s="109"/>
      <c r="BW698" s="109"/>
      <c r="BX698" s="109"/>
      <c r="BY698" s="109"/>
      <c r="BZ698" s="109"/>
      <c r="CA698" s="109"/>
      <c r="CB698" s="109"/>
      <c r="CC698" s="109"/>
      <c r="CD698" s="109"/>
      <c r="CE698" s="109"/>
      <c r="CF698" s="109"/>
      <c r="CG698" s="109"/>
      <c r="CH698" s="109"/>
      <c r="CI698" s="109"/>
      <c r="CJ698" s="109"/>
      <c r="CK698" s="109"/>
      <c r="CL698" s="109"/>
      <c r="CM698" s="109"/>
      <c r="CN698" s="109"/>
      <c r="CO698" s="109"/>
      <c r="CP698" s="109"/>
      <c r="CQ698" s="109"/>
      <c r="CR698" s="109"/>
      <c r="CS698" s="109"/>
      <c r="CT698" s="109"/>
      <c r="CU698" s="109"/>
      <c r="CV698" s="109"/>
      <c r="CW698" s="109"/>
      <c r="CX698" s="109"/>
      <c r="CY698" s="109"/>
      <c r="CZ698" s="109"/>
      <c r="DA698" s="109"/>
      <c r="DB698" s="109"/>
      <c r="DC698" s="109"/>
      <c r="DD698" s="109"/>
      <c r="DE698" s="109"/>
      <c r="DF698" s="109"/>
      <c r="DG698" s="109"/>
      <c r="DH698" s="109"/>
      <c r="DI698" s="109"/>
      <c r="DJ698" s="109"/>
      <c r="DK698" s="109"/>
      <c r="DL698" s="109"/>
      <c r="DM698" s="109"/>
      <c r="DN698" s="109"/>
      <c r="DO698" s="109"/>
      <c r="DP698" s="109"/>
      <c r="DQ698" s="109"/>
      <c r="DR698" s="109"/>
      <c r="DS698" s="109"/>
      <c r="DT698" s="109"/>
      <c r="DU698" s="109"/>
      <c r="DV698" s="109"/>
      <c r="DW698" s="109"/>
      <c r="DX698" s="109"/>
      <c r="DY698" s="109"/>
      <c r="DZ698" s="109"/>
      <c r="EA698" s="109"/>
      <c r="EB698" s="109"/>
      <c r="EC698" s="109"/>
      <c r="ED698" s="109"/>
      <c r="EE698" s="109"/>
      <c r="EF698" s="109"/>
      <c r="EG698" s="109"/>
      <c r="EH698" s="109"/>
      <c r="EI698" s="109"/>
      <c r="EJ698" s="109"/>
      <c r="EK698" s="109"/>
      <c r="EL698" s="109"/>
      <c r="EM698" s="109"/>
      <c r="EN698" s="109"/>
      <c r="EO698" s="109"/>
      <c r="EP698" s="109"/>
      <c r="EQ698" s="109"/>
      <c r="ER698" s="109"/>
      <c r="ES698" s="109"/>
      <c r="ET698" s="109"/>
      <c r="EU698" s="109"/>
      <c r="EV698" s="109"/>
      <c r="EW698" s="109"/>
      <c r="EX698" s="109"/>
      <c r="EY698" s="109"/>
      <c r="EZ698" s="109"/>
      <c r="FA698" s="109"/>
      <c r="FB698" s="109"/>
      <c r="FC698" s="109"/>
      <c r="FD698" s="109"/>
      <c r="FE698" s="109"/>
      <c r="FF698" s="109"/>
      <c r="FG698" s="109"/>
      <c r="FH698" s="109"/>
      <c r="FI698" s="109"/>
      <c r="FJ698" s="109"/>
      <c r="FK698" s="109"/>
      <c r="FL698" s="109"/>
      <c r="FM698" s="109"/>
      <c r="FN698" s="109"/>
      <c r="FO698" s="109"/>
      <c r="FP698" s="109"/>
      <c r="FQ698" s="109"/>
      <c r="FR698" s="109"/>
      <c r="FS698" s="109"/>
      <c r="FT698" s="109"/>
      <c r="FU698" s="109"/>
      <c r="FV698" s="109"/>
      <c r="FW698" s="109"/>
      <c r="FX698" s="109"/>
      <c r="FY698" s="109"/>
      <c r="FZ698" s="109"/>
      <c r="GA698" s="109"/>
      <c r="GB698" s="109">
        <v>18</v>
      </c>
      <c r="GC698" s="109"/>
      <c r="GD698" s="109"/>
      <c r="GE698" s="109"/>
      <c r="GF698" s="109"/>
      <c r="GG698" s="109"/>
      <c r="GH698" s="109"/>
      <c r="GI698" s="109"/>
      <c r="GJ698" s="109"/>
      <c r="GK698" s="109"/>
      <c r="GL698" s="109"/>
      <c r="GM698" s="109"/>
      <c r="GN698" s="109"/>
      <c r="GO698" s="109"/>
      <c r="GP698" s="109"/>
      <c r="GQ698" s="109"/>
      <c r="GR698" s="109"/>
      <c r="GS698" s="109"/>
      <c r="GT698" s="109"/>
      <c r="GU698" s="109"/>
      <c r="GV698" s="109"/>
      <c r="GW698" s="109"/>
      <c r="GX698" s="109"/>
      <c r="GY698" s="109"/>
      <c r="GZ698" s="109"/>
      <c r="HA698" s="109"/>
      <c r="HB698" s="109"/>
      <c r="HC698" s="109"/>
      <c r="HD698" s="109"/>
      <c r="HE698" s="109"/>
      <c r="HF698" s="109"/>
      <c r="HG698" s="109"/>
      <c r="HH698" s="109"/>
      <c r="HI698" s="109"/>
      <c r="HJ698" s="109"/>
      <c r="HK698" s="109"/>
      <c r="HL698" s="109"/>
      <c r="HM698" s="109"/>
      <c r="HN698" s="109"/>
      <c r="HO698" s="109"/>
      <c r="HP698" s="109"/>
      <c r="HQ698" s="109"/>
      <c r="HR698" s="109"/>
      <c r="HS698" s="109"/>
      <c r="HT698" s="109"/>
      <c r="HU698" s="109"/>
      <c r="HV698" s="109"/>
      <c r="HW698" s="109"/>
      <c r="HX698" s="109"/>
      <c r="HY698" s="109"/>
      <c r="HZ698" s="109"/>
      <c r="IA698" s="109"/>
      <c r="IB698" s="109"/>
      <c r="IC698" s="109"/>
      <c r="ID698" s="109"/>
      <c r="IE698" s="109"/>
      <c r="IF698" s="109"/>
      <c r="IG698" s="109"/>
      <c r="IH698" s="109"/>
      <c r="II698" s="109"/>
      <c r="IJ698" s="109"/>
      <c r="IK698" s="109"/>
      <c r="IL698" s="109"/>
      <c r="IM698" s="109"/>
      <c r="IN698" s="109"/>
      <c r="IO698" s="109"/>
      <c r="IP698" s="109"/>
      <c r="IQ698" s="109"/>
      <c r="IR698" s="109"/>
      <c r="IS698" s="109"/>
      <c r="IT698" s="109"/>
      <c r="IU698" s="109"/>
      <c r="IV698" s="109"/>
      <c r="IW698" s="109"/>
      <c r="IX698" s="109"/>
      <c r="IY698" s="109"/>
      <c r="IZ698" s="109"/>
      <c r="JA698" s="109"/>
      <c r="JB698" s="109"/>
      <c r="JC698" s="109"/>
      <c r="JD698" s="109"/>
      <c r="JE698" s="109"/>
      <c r="JF698" s="109"/>
      <c r="JG698" s="109"/>
      <c r="JH698" s="109"/>
      <c r="JI698" s="109"/>
      <c r="JJ698" s="109"/>
      <c r="JK698" s="109"/>
      <c r="JL698" s="109"/>
      <c r="JM698" s="109"/>
      <c r="JN698" s="109"/>
      <c r="JO698" s="109"/>
      <c r="JP698" s="109"/>
      <c r="JQ698" s="109"/>
      <c r="JR698" s="109"/>
      <c r="JS698" s="109"/>
      <c r="JT698" s="109"/>
      <c r="JU698" s="109"/>
      <c r="JV698" s="109"/>
      <c r="JW698" s="109"/>
      <c r="JX698" s="109"/>
      <c r="JY698" s="109"/>
      <c r="JZ698" s="109"/>
      <c r="KA698" s="109"/>
      <c r="KB698" s="109"/>
      <c r="KC698" s="109"/>
      <c r="KD698" s="109"/>
      <c r="KE698" s="109"/>
      <c r="KF698" s="109"/>
      <c r="KG698" s="109"/>
      <c r="KH698" s="109"/>
      <c r="KI698" s="109"/>
      <c r="KJ698" s="109"/>
      <c r="KK698" s="109"/>
      <c r="KL698" s="109"/>
      <c r="KM698" s="109"/>
      <c r="KN698" s="109"/>
      <c r="KO698" s="109"/>
      <c r="KP698" s="109"/>
      <c r="KQ698" s="109"/>
      <c r="KR698" s="109"/>
      <c r="KS698" s="109"/>
      <c r="KT698" s="109"/>
      <c r="KU698" s="109"/>
      <c r="KV698" s="109"/>
      <c r="KW698" s="109"/>
      <c r="KX698" s="109"/>
      <c r="KY698" s="109"/>
      <c r="KZ698" s="109"/>
      <c r="LA698" s="109"/>
      <c r="LB698" s="109"/>
      <c r="LC698" s="109"/>
      <c r="LD698" s="109"/>
      <c r="LE698" s="109"/>
      <c r="LF698" s="109"/>
      <c r="LG698" s="109"/>
      <c r="LH698" s="109"/>
      <c r="LI698" s="109"/>
      <c r="LJ698" s="109"/>
      <c r="LK698" s="109"/>
      <c r="LL698" s="109"/>
      <c r="LM698" s="109"/>
      <c r="LN698" s="109"/>
      <c r="LO698" s="109"/>
      <c r="LP698" s="109"/>
      <c r="LQ698" s="109"/>
      <c r="LR698" s="109"/>
      <c r="LS698" s="109"/>
      <c r="LT698" s="109"/>
      <c r="LU698" s="109"/>
      <c r="LV698" s="109"/>
      <c r="LW698" s="109"/>
      <c r="LX698" s="109"/>
      <c r="LY698" s="109"/>
      <c r="LZ698" s="109"/>
      <c r="MA698" s="109"/>
      <c r="MB698" s="109"/>
      <c r="MC698" s="109"/>
      <c r="MD698" s="109"/>
      <c r="ME698" s="109"/>
      <c r="MF698" s="109"/>
      <c r="MG698" s="109"/>
      <c r="MH698" s="109"/>
      <c r="MI698" s="109"/>
      <c r="MJ698" s="109"/>
      <c r="MK698" s="109"/>
      <c r="ML698" s="109"/>
      <c r="MM698" s="109"/>
      <c r="MN698" s="109"/>
      <c r="MO698" s="109"/>
      <c r="MP698" s="109"/>
      <c r="MQ698" s="109"/>
      <c r="MR698" s="109"/>
      <c r="MS698" s="109"/>
      <c r="MT698" s="109"/>
      <c r="MU698" s="109"/>
      <c r="MV698" s="109"/>
      <c r="MW698" s="109"/>
      <c r="MX698" s="109">
        <v>3</v>
      </c>
      <c r="MY698" s="109"/>
      <c r="MZ698" s="109"/>
      <c r="NA698" s="109"/>
      <c r="NB698" s="109">
        <v>4</v>
      </c>
      <c r="NC698" s="109"/>
      <c r="ND698" s="109"/>
      <c r="NE698" s="109"/>
      <c r="NF698" s="109"/>
      <c r="NG698" s="109"/>
      <c r="NH698" s="109"/>
      <c r="NI698" s="109"/>
      <c r="NJ698" s="109"/>
      <c r="NK698" s="109"/>
      <c r="NL698" s="109"/>
      <c r="NM698" s="109"/>
      <c r="NN698" s="109"/>
      <c r="NO698" s="109"/>
      <c r="NP698" s="109"/>
      <c r="NQ698" s="109"/>
      <c r="NR698" s="109"/>
      <c r="NS698" s="109"/>
      <c r="NT698" s="109"/>
      <c r="NU698" s="109"/>
      <c r="NV698" s="109"/>
      <c r="NW698" s="109"/>
      <c r="NX698" s="109"/>
      <c r="NY698" s="109"/>
      <c r="NZ698" s="109"/>
      <c r="OA698" s="109"/>
      <c r="OB698" s="109"/>
      <c r="OC698" s="109"/>
      <c r="OD698" s="109"/>
      <c r="OE698" s="109"/>
      <c r="OF698" s="109"/>
      <c r="OG698" s="109"/>
      <c r="OH698" s="109"/>
      <c r="OI698" s="109"/>
      <c r="OJ698" s="109"/>
      <c r="OK698" s="109"/>
      <c r="OL698" s="109"/>
      <c r="OM698" s="109"/>
      <c r="ON698" s="109"/>
      <c r="OO698" s="109"/>
      <c r="OP698" s="109"/>
      <c r="OQ698" s="109"/>
      <c r="OR698" s="109"/>
      <c r="OS698" s="109"/>
      <c r="OT698" s="109"/>
      <c r="OU698" s="109"/>
      <c r="OV698" s="109"/>
      <c r="OW698" s="109"/>
      <c r="OX698" s="109"/>
      <c r="OY698" s="109"/>
      <c r="OZ698" s="109"/>
      <c r="PA698" s="109"/>
      <c r="PB698" s="109"/>
      <c r="PC698" s="109"/>
      <c r="PD698" s="109"/>
      <c r="PE698" s="109"/>
      <c r="PF698" s="109"/>
      <c r="PG698" s="109"/>
      <c r="PH698" s="109"/>
      <c r="PI698" s="109"/>
      <c r="PJ698" s="109"/>
      <c r="PK698" s="109"/>
      <c r="PL698" s="109"/>
      <c r="PM698" s="109"/>
      <c r="PN698" s="109"/>
      <c r="PO698" s="109"/>
      <c r="PP698" s="109"/>
      <c r="PQ698" s="109"/>
      <c r="PR698" s="109"/>
      <c r="PS698" s="109"/>
      <c r="PT698" s="109"/>
      <c r="PU698" s="109"/>
      <c r="PV698" s="109"/>
      <c r="PW698" s="109"/>
      <c r="PX698" s="109"/>
      <c r="PY698" s="109"/>
      <c r="PZ698" s="109"/>
      <c r="QA698" s="109"/>
      <c r="QB698" s="109"/>
      <c r="QC698" s="109"/>
      <c r="QD698" s="109"/>
      <c r="QE698" s="109"/>
      <c r="QF698" s="109"/>
      <c r="QG698" s="109"/>
      <c r="QH698" s="109"/>
      <c r="QI698" s="109"/>
      <c r="QJ698" s="109"/>
      <c r="QK698" s="23">
        <f t="shared" si="10"/>
        <v>25</v>
      </c>
      <c r="QL698" s="125"/>
      <c r="QM698" s="125"/>
      <c r="QN698" s="125"/>
      <c r="QO698" s="125"/>
      <c r="QP698" s="125"/>
      <c r="QQ698" s="125"/>
      <c r="QR698" s="125"/>
    </row>
    <row r="699" spans="1:460" s="5" customFormat="1" ht="12.75" customHeight="1" x14ac:dyDescent="0.2">
      <c r="A699" s="52">
        <v>44833</v>
      </c>
      <c r="B699" s="98" t="s">
        <v>354</v>
      </c>
      <c r="C699" s="107"/>
      <c r="D699" s="107"/>
      <c r="E699" s="108"/>
      <c r="F699" s="108"/>
      <c r="G699" s="108"/>
      <c r="H699" s="108"/>
      <c r="I699" s="108"/>
      <c r="J699" s="108"/>
      <c r="K699" s="108"/>
      <c r="L699" s="108"/>
      <c r="M699" s="108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 s="109"/>
      <c r="BD699" s="109"/>
      <c r="BE699" s="109"/>
      <c r="BF699" s="109"/>
      <c r="BG699" s="109"/>
      <c r="BH699" s="109"/>
      <c r="BI699" s="109"/>
      <c r="BJ699" s="109"/>
      <c r="BK699" s="109"/>
      <c r="BL699" s="109"/>
      <c r="BM699" s="109"/>
      <c r="BN699" s="109"/>
      <c r="BO699" s="109"/>
      <c r="BP699" s="109"/>
      <c r="BQ699" s="109"/>
      <c r="BR699" s="109"/>
      <c r="BS699" s="109"/>
      <c r="BT699" s="109"/>
      <c r="BU699" s="109"/>
      <c r="BV699" s="109"/>
      <c r="BW699" s="109"/>
      <c r="BX699" s="109"/>
      <c r="BY699" s="109"/>
      <c r="BZ699" s="109"/>
      <c r="CA699" s="109"/>
      <c r="CB699" s="109"/>
      <c r="CC699" s="109"/>
      <c r="CD699" s="109"/>
      <c r="CE699" s="109"/>
      <c r="CF699" s="109"/>
      <c r="CG699" s="109"/>
      <c r="CH699" s="109"/>
      <c r="CI699" s="109"/>
      <c r="CJ699" s="109"/>
      <c r="CK699" s="109"/>
      <c r="CL699" s="109"/>
      <c r="CM699" s="109"/>
      <c r="CN699" s="109"/>
      <c r="CO699" s="109"/>
      <c r="CP699" s="109"/>
      <c r="CQ699" s="109"/>
      <c r="CR699" s="109"/>
      <c r="CS699" s="109"/>
      <c r="CT699" s="109"/>
      <c r="CU699" s="109"/>
      <c r="CV699" s="109"/>
      <c r="CW699" s="109"/>
      <c r="CX699" s="109"/>
      <c r="CY699" s="109"/>
      <c r="CZ699" s="109"/>
      <c r="DA699" s="109"/>
      <c r="DB699" s="109"/>
      <c r="DC699" s="109"/>
      <c r="DD699" s="109"/>
      <c r="DE699" s="109"/>
      <c r="DF699" s="109"/>
      <c r="DG699" s="109"/>
      <c r="DH699" s="109"/>
      <c r="DI699" s="109"/>
      <c r="DJ699" s="109"/>
      <c r="DK699" s="109"/>
      <c r="DL699" s="109"/>
      <c r="DM699" s="109"/>
      <c r="DN699" s="109"/>
      <c r="DO699" s="109"/>
      <c r="DP699" s="109"/>
      <c r="DQ699" s="109"/>
      <c r="DR699" s="109"/>
      <c r="DS699" s="109"/>
      <c r="DT699" s="109"/>
      <c r="DU699" s="109"/>
      <c r="DV699" s="109"/>
      <c r="DW699" s="109"/>
      <c r="DX699" s="109"/>
      <c r="DY699" s="109"/>
      <c r="DZ699" s="109"/>
      <c r="EA699" s="109"/>
      <c r="EB699" s="109"/>
      <c r="EC699" s="109"/>
      <c r="ED699" s="109"/>
      <c r="EE699" s="109"/>
      <c r="EF699" s="109"/>
      <c r="EG699" s="109"/>
      <c r="EH699" s="109"/>
      <c r="EI699" s="109"/>
      <c r="EJ699" s="109"/>
      <c r="EK699" s="109"/>
      <c r="EL699" s="109"/>
      <c r="EM699" s="109"/>
      <c r="EN699" s="109"/>
      <c r="EO699" s="109"/>
      <c r="EP699" s="109"/>
      <c r="EQ699" s="109"/>
      <c r="ER699" s="109"/>
      <c r="ES699" s="109"/>
      <c r="ET699" s="109"/>
      <c r="EU699" s="109"/>
      <c r="EV699" s="109"/>
      <c r="EW699" s="109"/>
      <c r="EX699" s="109"/>
      <c r="EY699" s="109"/>
      <c r="EZ699" s="109"/>
      <c r="FA699" s="109"/>
      <c r="FB699" s="109"/>
      <c r="FC699" s="109"/>
      <c r="FD699" s="109"/>
      <c r="FE699" s="109"/>
      <c r="FF699" s="109"/>
      <c r="FG699" s="109"/>
      <c r="FH699" s="109"/>
      <c r="FI699" s="109"/>
      <c r="FJ699" s="109"/>
      <c r="FK699" s="109"/>
      <c r="FL699" s="109"/>
      <c r="FM699" s="109"/>
      <c r="FN699" s="109"/>
      <c r="FO699" s="109"/>
      <c r="FP699" s="109"/>
      <c r="FQ699" s="109"/>
      <c r="FR699" s="109"/>
      <c r="FS699" s="109"/>
      <c r="FT699" s="109"/>
      <c r="FU699" s="109"/>
      <c r="FV699" s="109"/>
      <c r="FW699" s="109"/>
      <c r="FX699" s="109"/>
      <c r="FY699" s="109"/>
      <c r="FZ699" s="109"/>
      <c r="GA699" s="109"/>
      <c r="GB699" s="109"/>
      <c r="GC699" s="109"/>
      <c r="GD699" s="109"/>
      <c r="GE699" s="109"/>
      <c r="GF699" s="109"/>
      <c r="GG699" s="109"/>
      <c r="GH699" s="109"/>
      <c r="GI699" s="109"/>
      <c r="GJ699" s="109"/>
      <c r="GK699" s="109"/>
      <c r="GL699" s="109"/>
      <c r="GM699" s="109"/>
      <c r="GN699" s="109"/>
      <c r="GO699" s="109"/>
      <c r="GP699" s="109"/>
      <c r="GQ699" s="109"/>
      <c r="GR699" s="109"/>
      <c r="GS699" s="109"/>
      <c r="GT699" s="109"/>
      <c r="GU699" s="109"/>
      <c r="GV699" s="109"/>
      <c r="GW699" s="109"/>
      <c r="GX699" s="109"/>
      <c r="GY699" s="109"/>
      <c r="GZ699" s="109"/>
      <c r="HA699" s="109"/>
      <c r="HB699" s="109"/>
      <c r="HC699" s="109"/>
      <c r="HD699" s="109"/>
      <c r="HE699" s="109"/>
      <c r="HF699" s="109"/>
      <c r="HG699" s="109"/>
      <c r="HH699" s="109"/>
      <c r="HI699" s="109"/>
      <c r="HJ699" s="109"/>
      <c r="HK699" s="109"/>
      <c r="HL699" s="109"/>
      <c r="HM699" s="109"/>
      <c r="HN699" s="109"/>
      <c r="HO699" s="109"/>
      <c r="HP699" s="109"/>
      <c r="HQ699" s="109"/>
      <c r="HR699" s="109"/>
      <c r="HS699" s="109"/>
      <c r="HT699" s="109"/>
      <c r="HU699" s="109"/>
      <c r="HV699" s="109"/>
      <c r="HW699" s="109"/>
      <c r="HX699" s="109"/>
      <c r="HY699" s="109"/>
      <c r="HZ699" s="109"/>
      <c r="IA699" s="109"/>
      <c r="IB699" s="109"/>
      <c r="IC699" s="109"/>
      <c r="ID699" s="109"/>
      <c r="IE699" s="109"/>
      <c r="IF699" s="109"/>
      <c r="IG699" s="109"/>
      <c r="IH699" s="109"/>
      <c r="II699" s="109"/>
      <c r="IJ699" s="109"/>
      <c r="IK699" s="109"/>
      <c r="IL699" s="109"/>
      <c r="IM699" s="109"/>
      <c r="IN699" s="109"/>
      <c r="IO699" s="109"/>
      <c r="IP699" s="109"/>
      <c r="IQ699" s="109"/>
      <c r="IR699" s="109"/>
      <c r="IS699" s="109"/>
      <c r="IT699" s="109"/>
      <c r="IU699" s="109"/>
      <c r="IV699" s="109">
        <v>50</v>
      </c>
      <c r="IW699" s="109"/>
      <c r="IX699" s="109"/>
      <c r="IY699" s="109"/>
      <c r="IZ699" s="109"/>
      <c r="JA699" s="109"/>
      <c r="JB699" s="109"/>
      <c r="JC699" s="109"/>
      <c r="JD699" s="109"/>
      <c r="JE699" s="109"/>
      <c r="JF699" s="109"/>
      <c r="JG699" s="109"/>
      <c r="JH699" s="109"/>
      <c r="JI699" s="109"/>
      <c r="JJ699" s="109"/>
      <c r="JK699" s="109"/>
      <c r="JL699" s="109"/>
      <c r="JM699" s="109"/>
      <c r="JN699" s="109"/>
      <c r="JO699" s="109"/>
      <c r="JP699" s="109"/>
      <c r="JQ699" s="109"/>
      <c r="JR699" s="109"/>
      <c r="JS699" s="109"/>
      <c r="JT699" s="109"/>
      <c r="JU699" s="109"/>
      <c r="JV699" s="109"/>
      <c r="JW699" s="109"/>
      <c r="JX699" s="109"/>
      <c r="JY699" s="109"/>
      <c r="JZ699" s="109"/>
      <c r="KA699" s="109"/>
      <c r="KB699" s="109"/>
      <c r="KC699" s="109"/>
      <c r="KD699" s="109"/>
      <c r="KE699" s="109"/>
      <c r="KF699" s="109"/>
      <c r="KG699" s="109"/>
      <c r="KH699" s="109"/>
      <c r="KI699" s="109"/>
      <c r="KJ699" s="109"/>
      <c r="KK699" s="109"/>
      <c r="KL699" s="109"/>
      <c r="KM699" s="109"/>
      <c r="KN699" s="109"/>
      <c r="KO699" s="109"/>
      <c r="KP699" s="109"/>
      <c r="KQ699" s="109"/>
      <c r="KR699" s="109"/>
      <c r="KS699" s="109"/>
      <c r="KT699" s="109"/>
      <c r="KU699" s="109"/>
      <c r="KV699" s="109"/>
      <c r="KW699" s="109"/>
      <c r="KX699" s="109"/>
      <c r="KY699" s="109"/>
      <c r="KZ699" s="109"/>
      <c r="LA699" s="109"/>
      <c r="LB699" s="109"/>
      <c r="LC699" s="109"/>
      <c r="LD699" s="109"/>
      <c r="LE699" s="109"/>
      <c r="LF699" s="109"/>
      <c r="LG699" s="109"/>
      <c r="LH699" s="109"/>
      <c r="LI699" s="109"/>
      <c r="LJ699" s="109"/>
      <c r="LK699" s="109"/>
      <c r="LL699" s="109"/>
      <c r="LM699" s="109"/>
      <c r="LN699" s="109"/>
      <c r="LO699" s="109"/>
      <c r="LP699" s="109"/>
      <c r="LQ699" s="109"/>
      <c r="LR699" s="109"/>
      <c r="LS699" s="109"/>
      <c r="LT699" s="109"/>
      <c r="LU699" s="109"/>
      <c r="LV699" s="109"/>
      <c r="LW699" s="109"/>
      <c r="LX699" s="109"/>
      <c r="LY699" s="109"/>
      <c r="LZ699" s="109"/>
      <c r="MA699" s="109"/>
      <c r="MB699" s="109"/>
      <c r="MC699" s="109"/>
      <c r="MD699" s="109"/>
      <c r="ME699" s="109"/>
      <c r="MF699" s="109"/>
      <c r="MG699" s="109"/>
      <c r="MH699" s="109"/>
      <c r="MI699" s="109"/>
      <c r="MJ699" s="109"/>
      <c r="MK699" s="109"/>
      <c r="ML699" s="109"/>
      <c r="MM699" s="109"/>
      <c r="MN699" s="109"/>
      <c r="MO699" s="109"/>
      <c r="MP699" s="109"/>
      <c r="MQ699" s="109"/>
      <c r="MR699" s="109"/>
      <c r="MS699" s="109"/>
      <c r="MT699" s="109"/>
      <c r="MU699" s="109"/>
      <c r="MV699" s="109"/>
      <c r="MW699" s="109"/>
      <c r="MX699" s="109"/>
      <c r="MY699" s="109"/>
      <c r="MZ699" s="109"/>
      <c r="NA699" s="109"/>
      <c r="NB699" s="109"/>
      <c r="NC699" s="109"/>
      <c r="ND699" s="109"/>
      <c r="NE699" s="109"/>
      <c r="NF699" s="109"/>
      <c r="NG699" s="109"/>
      <c r="NH699" s="109"/>
      <c r="NI699" s="109"/>
      <c r="NJ699" s="109"/>
      <c r="NK699" s="109"/>
      <c r="NL699" s="109"/>
      <c r="NM699" s="109"/>
      <c r="NN699" s="109"/>
      <c r="NO699" s="109"/>
      <c r="NP699" s="109"/>
      <c r="NQ699" s="109"/>
      <c r="NR699" s="109"/>
      <c r="NS699" s="109"/>
      <c r="NT699" s="109"/>
      <c r="NU699" s="109"/>
      <c r="NV699" s="109"/>
      <c r="NW699" s="109"/>
      <c r="NX699" s="109"/>
      <c r="NY699" s="109"/>
      <c r="NZ699" s="109"/>
      <c r="OA699" s="109"/>
      <c r="OB699" s="109"/>
      <c r="OC699" s="109"/>
      <c r="OD699" s="109"/>
      <c r="OE699" s="109"/>
      <c r="OF699" s="109"/>
      <c r="OG699" s="109"/>
      <c r="OH699" s="109"/>
      <c r="OI699" s="109"/>
      <c r="OJ699" s="109"/>
      <c r="OK699" s="109"/>
      <c r="OL699" s="109"/>
      <c r="OM699" s="109"/>
      <c r="ON699" s="109"/>
      <c r="OO699" s="109"/>
      <c r="OP699" s="109"/>
      <c r="OQ699" s="109"/>
      <c r="OR699" s="109"/>
      <c r="OS699" s="109"/>
      <c r="OT699" s="109"/>
      <c r="OU699" s="109"/>
      <c r="OV699" s="109"/>
      <c r="OW699" s="109"/>
      <c r="OX699" s="109"/>
      <c r="OY699" s="109"/>
      <c r="OZ699" s="109"/>
      <c r="PA699" s="109"/>
      <c r="PB699" s="109"/>
      <c r="PC699" s="109"/>
      <c r="PD699" s="109"/>
      <c r="PE699" s="109"/>
      <c r="PF699" s="109"/>
      <c r="PG699" s="109"/>
      <c r="PH699" s="109"/>
      <c r="PI699" s="109"/>
      <c r="PJ699" s="109"/>
      <c r="PK699" s="109"/>
      <c r="PL699" s="109"/>
      <c r="PM699" s="109"/>
      <c r="PN699" s="109"/>
      <c r="PO699" s="109"/>
      <c r="PP699" s="109"/>
      <c r="PQ699" s="109"/>
      <c r="PR699" s="109"/>
      <c r="PS699" s="109"/>
      <c r="PT699" s="109"/>
      <c r="PU699" s="109"/>
      <c r="PV699" s="109"/>
      <c r="PW699" s="109"/>
      <c r="PX699" s="109"/>
      <c r="PY699" s="109"/>
      <c r="PZ699" s="109"/>
      <c r="QA699" s="109"/>
      <c r="QB699" s="109"/>
      <c r="QC699" s="109"/>
      <c r="QD699" s="109"/>
      <c r="QE699" s="109"/>
      <c r="QF699" s="109"/>
      <c r="QG699" s="109"/>
      <c r="QH699" s="109"/>
      <c r="QI699" s="109"/>
      <c r="QJ699" s="109"/>
      <c r="QK699" s="23">
        <f t="shared" si="10"/>
        <v>50</v>
      </c>
      <c r="QL699" s="125"/>
      <c r="QM699" s="125"/>
      <c r="QN699" s="125"/>
      <c r="QO699" s="125"/>
      <c r="QP699" s="125"/>
      <c r="QQ699" s="125"/>
      <c r="QR699" s="125"/>
    </row>
    <row r="700" spans="1:460" s="5" customFormat="1" ht="12.75" customHeight="1" x14ac:dyDescent="0.2">
      <c r="A700" s="52">
        <v>44833</v>
      </c>
      <c r="B700" s="98" t="s">
        <v>52</v>
      </c>
      <c r="C700" s="107"/>
      <c r="D700" s="107"/>
      <c r="E700" s="108"/>
      <c r="F700" s="108"/>
      <c r="G700" s="108"/>
      <c r="H700" s="108"/>
      <c r="I700" s="108"/>
      <c r="J700" s="108"/>
      <c r="K700" s="108"/>
      <c r="L700" s="108"/>
      <c r="M700" s="108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 s="109"/>
      <c r="BD700" s="109"/>
      <c r="BE700" s="109"/>
      <c r="BF700" s="109"/>
      <c r="BG700" s="109"/>
      <c r="BH700" s="109"/>
      <c r="BI700" s="109"/>
      <c r="BJ700" s="109"/>
      <c r="BK700" s="109"/>
      <c r="BL700" s="109"/>
      <c r="BM700" s="109"/>
      <c r="BN700" s="109"/>
      <c r="BO700" s="109"/>
      <c r="BP700" s="109"/>
      <c r="BQ700" s="109"/>
      <c r="BR700" s="109"/>
      <c r="BS700" s="109"/>
      <c r="BT700" s="109"/>
      <c r="BU700" s="109"/>
      <c r="BV700" s="109"/>
      <c r="BW700" s="109"/>
      <c r="BX700" s="109"/>
      <c r="BY700" s="109"/>
      <c r="BZ700" s="109"/>
      <c r="CA700" s="109"/>
      <c r="CB700" s="109"/>
      <c r="CC700" s="109"/>
      <c r="CD700" s="109"/>
      <c r="CE700" s="109"/>
      <c r="CF700" s="109"/>
      <c r="CG700" s="109"/>
      <c r="CH700" s="109"/>
      <c r="CI700" s="109"/>
      <c r="CJ700" s="109"/>
      <c r="CK700" s="109"/>
      <c r="CL700" s="109"/>
      <c r="CM700" s="109"/>
      <c r="CN700" s="109"/>
      <c r="CO700" s="109"/>
      <c r="CP700" s="109"/>
      <c r="CQ700" s="109"/>
      <c r="CR700" s="109"/>
      <c r="CS700" s="109"/>
      <c r="CT700" s="109"/>
      <c r="CU700" s="109"/>
      <c r="CV700" s="109"/>
      <c r="CW700" s="109"/>
      <c r="CX700" s="109"/>
      <c r="CY700" s="109"/>
      <c r="CZ700" s="109"/>
      <c r="DA700" s="109"/>
      <c r="DB700" s="109"/>
      <c r="DC700" s="109"/>
      <c r="DD700" s="109"/>
      <c r="DE700" s="109"/>
      <c r="DF700" s="109"/>
      <c r="DG700" s="109"/>
      <c r="DH700" s="109"/>
      <c r="DI700" s="109"/>
      <c r="DJ700" s="109"/>
      <c r="DK700" s="109"/>
      <c r="DL700" s="109"/>
      <c r="DM700" s="109"/>
      <c r="DN700" s="109"/>
      <c r="DO700" s="109"/>
      <c r="DP700" s="109"/>
      <c r="DQ700" s="109"/>
      <c r="DR700" s="109"/>
      <c r="DS700" s="109"/>
      <c r="DT700" s="109"/>
      <c r="DU700" s="109"/>
      <c r="DV700" s="109"/>
      <c r="DW700" s="109"/>
      <c r="DX700" s="109"/>
      <c r="DY700" s="109"/>
      <c r="DZ700" s="109"/>
      <c r="EA700" s="109"/>
      <c r="EB700" s="109"/>
      <c r="EC700" s="109"/>
      <c r="ED700" s="109"/>
      <c r="EE700" s="109"/>
      <c r="EF700" s="109"/>
      <c r="EG700" s="109"/>
      <c r="EH700" s="109"/>
      <c r="EI700" s="109"/>
      <c r="EJ700" s="109"/>
      <c r="EK700" s="109"/>
      <c r="EL700" s="109"/>
      <c r="EM700" s="109"/>
      <c r="EN700" s="109"/>
      <c r="EO700" s="109"/>
      <c r="EP700" s="109"/>
      <c r="EQ700" s="109"/>
      <c r="ER700" s="109"/>
      <c r="ES700" s="109"/>
      <c r="ET700" s="109"/>
      <c r="EU700" s="109"/>
      <c r="EV700" s="109"/>
      <c r="EW700" s="109"/>
      <c r="EX700" s="109"/>
      <c r="EY700" s="109"/>
      <c r="EZ700" s="109"/>
      <c r="FA700" s="109"/>
      <c r="FB700" s="109"/>
      <c r="FC700" s="109"/>
      <c r="FD700" s="109"/>
      <c r="FE700" s="109"/>
      <c r="FF700" s="109"/>
      <c r="FG700" s="109"/>
      <c r="FH700" s="109"/>
      <c r="FI700" s="109"/>
      <c r="FJ700" s="109"/>
      <c r="FK700" s="109"/>
      <c r="FL700" s="109"/>
      <c r="FM700" s="109"/>
      <c r="FN700" s="109"/>
      <c r="FO700" s="109"/>
      <c r="FP700" s="109"/>
      <c r="FQ700" s="109"/>
      <c r="FR700" s="109"/>
      <c r="FS700" s="109"/>
      <c r="FT700" s="109"/>
      <c r="FU700" s="109"/>
      <c r="FV700" s="109">
        <v>22</v>
      </c>
      <c r="FW700" s="109"/>
      <c r="FX700" s="109"/>
      <c r="FY700" s="109"/>
      <c r="FZ700" s="109"/>
      <c r="GA700" s="109"/>
      <c r="GB700" s="109"/>
      <c r="GC700" s="109"/>
      <c r="GD700" s="109"/>
      <c r="GE700" s="109"/>
      <c r="GF700" s="109"/>
      <c r="GG700" s="109"/>
      <c r="GH700" s="109"/>
      <c r="GI700" s="109"/>
      <c r="GJ700" s="109"/>
      <c r="GK700" s="109"/>
      <c r="GL700" s="109"/>
      <c r="GM700" s="109"/>
      <c r="GN700" s="109"/>
      <c r="GO700" s="109"/>
      <c r="GP700" s="109"/>
      <c r="GQ700" s="109"/>
      <c r="GR700" s="109"/>
      <c r="GS700" s="109"/>
      <c r="GT700" s="109"/>
      <c r="GU700" s="109"/>
      <c r="GV700" s="109"/>
      <c r="GW700" s="109"/>
      <c r="GX700" s="109"/>
      <c r="GY700" s="109"/>
      <c r="GZ700" s="109"/>
      <c r="HA700" s="109"/>
      <c r="HB700" s="109"/>
      <c r="HC700" s="109"/>
      <c r="HD700" s="109"/>
      <c r="HE700" s="109"/>
      <c r="HF700" s="109"/>
      <c r="HG700" s="109"/>
      <c r="HH700" s="109"/>
      <c r="HI700" s="109"/>
      <c r="HJ700" s="109"/>
      <c r="HK700" s="109"/>
      <c r="HL700" s="109"/>
      <c r="HM700" s="109"/>
      <c r="HN700" s="109"/>
      <c r="HO700" s="109"/>
      <c r="HP700" s="109"/>
      <c r="HQ700" s="109"/>
      <c r="HR700" s="109"/>
      <c r="HS700" s="109"/>
      <c r="HT700" s="109"/>
      <c r="HU700" s="109"/>
      <c r="HV700" s="109"/>
      <c r="HW700" s="109"/>
      <c r="HX700" s="109"/>
      <c r="HY700" s="109"/>
      <c r="HZ700" s="109"/>
      <c r="IA700" s="109"/>
      <c r="IB700" s="109"/>
      <c r="IC700" s="109"/>
      <c r="ID700" s="109"/>
      <c r="IE700" s="109"/>
      <c r="IF700" s="109"/>
      <c r="IG700" s="109"/>
      <c r="IH700" s="109"/>
      <c r="II700" s="109"/>
      <c r="IJ700" s="109"/>
      <c r="IK700" s="109"/>
      <c r="IL700" s="109"/>
      <c r="IM700" s="109"/>
      <c r="IN700" s="109"/>
      <c r="IO700" s="109"/>
      <c r="IP700" s="109"/>
      <c r="IQ700" s="109"/>
      <c r="IR700" s="109"/>
      <c r="IS700" s="109"/>
      <c r="IT700" s="109"/>
      <c r="IU700" s="109"/>
      <c r="IV700" s="109"/>
      <c r="IW700" s="109"/>
      <c r="IX700" s="109"/>
      <c r="IY700" s="109"/>
      <c r="IZ700" s="109"/>
      <c r="JA700" s="109"/>
      <c r="JB700" s="109"/>
      <c r="JC700" s="109"/>
      <c r="JD700" s="109"/>
      <c r="JE700" s="109"/>
      <c r="JF700" s="109"/>
      <c r="JG700" s="109"/>
      <c r="JH700" s="109"/>
      <c r="JI700" s="109"/>
      <c r="JJ700" s="109"/>
      <c r="JK700" s="109"/>
      <c r="JL700" s="109"/>
      <c r="JM700" s="109"/>
      <c r="JN700" s="109"/>
      <c r="JO700" s="109"/>
      <c r="JP700" s="109"/>
      <c r="JQ700" s="109"/>
      <c r="JR700" s="109"/>
      <c r="JS700" s="109"/>
      <c r="JT700" s="109"/>
      <c r="JU700" s="109"/>
      <c r="JV700" s="109"/>
      <c r="JW700" s="109"/>
      <c r="JX700" s="109"/>
      <c r="JY700" s="109"/>
      <c r="JZ700" s="109"/>
      <c r="KA700" s="109"/>
      <c r="KB700" s="109"/>
      <c r="KC700" s="109"/>
      <c r="KD700" s="109"/>
      <c r="KE700" s="109"/>
      <c r="KF700" s="109"/>
      <c r="KG700" s="109"/>
      <c r="KH700" s="109"/>
      <c r="KI700" s="109"/>
      <c r="KJ700" s="109"/>
      <c r="KK700" s="109"/>
      <c r="KL700" s="109"/>
      <c r="KM700" s="109"/>
      <c r="KN700" s="109"/>
      <c r="KO700" s="109"/>
      <c r="KP700" s="109"/>
      <c r="KQ700" s="109"/>
      <c r="KR700" s="109"/>
      <c r="KS700" s="109"/>
      <c r="KT700" s="109"/>
      <c r="KU700" s="109"/>
      <c r="KV700" s="109"/>
      <c r="KW700" s="109"/>
      <c r="KX700" s="109"/>
      <c r="KY700" s="109"/>
      <c r="KZ700" s="109"/>
      <c r="LA700" s="109"/>
      <c r="LB700" s="109"/>
      <c r="LC700" s="109"/>
      <c r="LD700" s="109"/>
      <c r="LE700" s="109"/>
      <c r="LF700" s="109"/>
      <c r="LG700" s="109"/>
      <c r="LH700" s="109"/>
      <c r="LI700" s="109"/>
      <c r="LJ700" s="109"/>
      <c r="LK700" s="109"/>
      <c r="LL700" s="109"/>
      <c r="LM700" s="109"/>
      <c r="LN700" s="109"/>
      <c r="LO700" s="109"/>
      <c r="LP700" s="109"/>
      <c r="LQ700" s="109"/>
      <c r="LR700" s="109"/>
      <c r="LS700" s="109"/>
      <c r="LT700" s="109"/>
      <c r="LU700" s="109"/>
      <c r="LV700" s="109"/>
      <c r="LW700" s="109"/>
      <c r="LX700" s="109"/>
      <c r="LY700" s="109"/>
      <c r="LZ700" s="109"/>
      <c r="MA700" s="109"/>
      <c r="MB700" s="109"/>
      <c r="MC700" s="109"/>
      <c r="MD700" s="109"/>
      <c r="ME700" s="109"/>
      <c r="MF700" s="109"/>
      <c r="MG700" s="109"/>
      <c r="MH700" s="109"/>
      <c r="MI700" s="109"/>
      <c r="MJ700" s="109"/>
      <c r="MK700" s="109"/>
      <c r="ML700" s="109"/>
      <c r="MM700" s="109"/>
      <c r="MN700" s="109"/>
      <c r="MO700" s="109"/>
      <c r="MP700" s="109"/>
      <c r="MQ700" s="109"/>
      <c r="MR700" s="109"/>
      <c r="MS700" s="109"/>
      <c r="MT700" s="109"/>
      <c r="MU700" s="109"/>
      <c r="MV700" s="109"/>
      <c r="MW700" s="109"/>
      <c r="MX700" s="109"/>
      <c r="MY700" s="109"/>
      <c r="MZ700" s="109"/>
      <c r="NA700" s="109"/>
      <c r="NB700" s="109"/>
      <c r="NC700" s="109"/>
      <c r="ND700" s="109"/>
      <c r="NE700" s="109"/>
      <c r="NF700" s="109"/>
      <c r="NG700" s="109"/>
      <c r="NH700" s="109"/>
      <c r="NI700" s="109"/>
      <c r="NJ700" s="109"/>
      <c r="NK700" s="109"/>
      <c r="NL700" s="109"/>
      <c r="NM700" s="109"/>
      <c r="NN700" s="109"/>
      <c r="NO700" s="109"/>
      <c r="NP700" s="109"/>
      <c r="NQ700" s="109"/>
      <c r="NR700" s="109"/>
      <c r="NS700" s="109"/>
      <c r="NT700" s="109"/>
      <c r="NU700" s="109"/>
      <c r="NV700" s="109"/>
      <c r="NW700" s="109"/>
      <c r="NX700" s="109"/>
      <c r="NY700" s="109"/>
      <c r="NZ700" s="109"/>
      <c r="OA700" s="109"/>
      <c r="OB700" s="109"/>
      <c r="OC700" s="109"/>
      <c r="OD700" s="109"/>
      <c r="OE700" s="109"/>
      <c r="OF700" s="109"/>
      <c r="OG700" s="109"/>
      <c r="OH700" s="109"/>
      <c r="OI700" s="109"/>
      <c r="OJ700" s="109"/>
      <c r="OK700" s="109"/>
      <c r="OL700" s="109"/>
      <c r="OM700" s="109"/>
      <c r="ON700" s="109"/>
      <c r="OO700" s="109"/>
      <c r="OP700" s="109"/>
      <c r="OQ700" s="109"/>
      <c r="OR700" s="109"/>
      <c r="OS700" s="109"/>
      <c r="OT700" s="109"/>
      <c r="OU700" s="109"/>
      <c r="OV700" s="109"/>
      <c r="OW700" s="109"/>
      <c r="OX700" s="109"/>
      <c r="OY700" s="109"/>
      <c r="OZ700" s="109"/>
      <c r="PA700" s="109"/>
      <c r="PB700" s="109"/>
      <c r="PC700" s="109"/>
      <c r="PD700" s="109"/>
      <c r="PE700" s="109"/>
      <c r="PF700" s="109"/>
      <c r="PG700" s="109"/>
      <c r="PH700" s="109"/>
      <c r="PI700" s="109"/>
      <c r="PJ700" s="109"/>
      <c r="PK700" s="109"/>
      <c r="PL700" s="109"/>
      <c r="PM700" s="109"/>
      <c r="PN700" s="109"/>
      <c r="PO700" s="109"/>
      <c r="PP700" s="109"/>
      <c r="PQ700" s="109"/>
      <c r="PR700" s="109"/>
      <c r="PS700" s="109"/>
      <c r="PT700" s="109"/>
      <c r="PU700" s="109"/>
      <c r="PV700" s="109"/>
      <c r="PW700" s="109"/>
      <c r="PX700" s="109"/>
      <c r="PY700" s="109"/>
      <c r="PZ700" s="109"/>
      <c r="QA700" s="109"/>
      <c r="QB700" s="109"/>
      <c r="QC700" s="109"/>
      <c r="QD700" s="109"/>
      <c r="QE700" s="109"/>
      <c r="QF700" s="109"/>
      <c r="QG700" s="109"/>
      <c r="QH700" s="109"/>
      <c r="QI700" s="109"/>
      <c r="QJ700" s="109"/>
      <c r="QK700" s="23">
        <f t="shared" si="10"/>
        <v>22</v>
      </c>
      <c r="QL700" s="125"/>
      <c r="QM700" s="125"/>
      <c r="QN700" s="125"/>
      <c r="QO700" s="125"/>
      <c r="QP700" s="125"/>
      <c r="QQ700" s="125"/>
      <c r="QR700" s="125"/>
    </row>
    <row r="701" spans="1:460" s="5" customFormat="1" ht="12.75" customHeight="1" x14ac:dyDescent="0.2">
      <c r="A701" s="52">
        <v>44833</v>
      </c>
      <c r="B701" s="90" t="s">
        <v>338</v>
      </c>
      <c r="C701" s="107"/>
      <c r="D701" s="107"/>
      <c r="E701" s="108"/>
      <c r="F701" s="108"/>
      <c r="G701" s="108"/>
      <c r="H701" s="108"/>
      <c r="I701" s="108"/>
      <c r="J701" s="108"/>
      <c r="K701" s="108"/>
      <c r="L701" s="108"/>
      <c r="M701" s="108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>
        <v>32.4</v>
      </c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 s="109"/>
      <c r="BD701" s="109"/>
      <c r="BE701" s="109"/>
      <c r="BF701" s="109"/>
      <c r="BG701" s="109"/>
      <c r="BH701" s="109"/>
      <c r="BI701" s="109"/>
      <c r="BJ701" s="109"/>
      <c r="BK701" s="109"/>
      <c r="BL701" s="109"/>
      <c r="BM701" s="109"/>
      <c r="BN701" s="109"/>
      <c r="BO701" s="109"/>
      <c r="BP701" s="109"/>
      <c r="BQ701" s="109"/>
      <c r="BR701" s="109"/>
      <c r="BS701" s="109"/>
      <c r="BT701" s="109"/>
      <c r="BU701" s="109"/>
      <c r="BV701" s="109"/>
      <c r="BW701" s="109"/>
      <c r="BX701" s="109"/>
      <c r="BY701" s="109"/>
      <c r="BZ701" s="109"/>
      <c r="CA701" s="109"/>
      <c r="CB701" s="109"/>
      <c r="CC701" s="109"/>
      <c r="CD701" s="109"/>
      <c r="CE701" s="109"/>
      <c r="CF701" s="109"/>
      <c r="CG701" s="109"/>
      <c r="CH701" s="109"/>
      <c r="CI701" s="109"/>
      <c r="CJ701" s="109"/>
      <c r="CK701" s="109"/>
      <c r="CL701" s="109"/>
      <c r="CM701" s="109"/>
      <c r="CN701" s="109"/>
      <c r="CO701" s="109"/>
      <c r="CP701" s="109"/>
      <c r="CQ701" s="109"/>
      <c r="CR701" s="109"/>
      <c r="CS701" s="109"/>
      <c r="CT701" s="109"/>
      <c r="CU701" s="109"/>
      <c r="CV701" s="109"/>
      <c r="CW701" s="109"/>
      <c r="CX701" s="109"/>
      <c r="CY701" s="109"/>
      <c r="CZ701" s="109"/>
      <c r="DA701" s="109"/>
      <c r="DB701" s="109"/>
      <c r="DC701" s="109"/>
      <c r="DD701" s="109"/>
      <c r="DE701" s="109"/>
      <c r="DF701" s="109"/>
      <c r="DG701" s="109"/>
      <c r="DH701" s="109"/>
      <c r="DI701" s="109"/>
      <c r="DJ701" s="109"/>
      <c r="DK701" s="109"/>
      <c r="DL701" s="109"/>
      <c r="DM701" s="109"/>
      <c r="DN701" s="109"/>
      <c r="DO701" s="109"/>
      <c r="DP701" s="109"/>
      <c r="DQ701" s="109"/>
      <c r="DR701" s="109"/>
      <c r="DS701" s="109"/>
      <c r="DT701" s="109"/>
      <c r="DU701" s="109"/>
      <c r="DV701" s="109"/>
      <c r="DW701" s="109"/>
      <c r="DX701" s="109"/>
      <c r="DY701" s="109"/>
      <c r="DZ701" s="109"/>
      <c r="EA701" s="109"/>
      <c r="EB701" s="109"/>
      <c r="EC701" s="109"/>
      <c r="ED701" s="109"/>
      <c r="EE701" s="109"/>
      <c r="EF701" s="109"/>
      <c r="EG701" s="109"/>
      <c r="EH701" s="109"/>
      <c r="EI701" s="109"/>
      <c r="EJ701" s="109"/>
      <c r="EK701" s="109"/>
      <c r="EL701" s="109"/>
      <c r="EM701" s="109"/>
      <c r="EN701" s="109"/>
      <c r="EO701" s="109"/>
      <c r="EP701" s="109"/>
      <c r="EQ701" s="109"/>
      <c r="ER701" s="109"/>
      <c r="ES701" s="109"/>
      <c r="ET701" s="109"/>
      <c r="EU701" s="109"/>
      <c r="EV701" s="109"/>
      <c r="EW701" s="109"/>
      <c r="EX701" s="109"/>
      <c r="EY701" s="109"/>
      <c r="EZ701" s="109"/>
      <c r="FA701" s="109"/>
      <c r="FB701" s="109"/>
      <c r="FC701" s="109"/>
      <c r="FD701" s="109"/>
      <c r="FE701" s="109"/>
      <c r="FF701" s="109"/>
      <c r="FG701" s="109"/>
      <c r="FH701" s="109">
        <v>40</v>
      </c>
      <c r="FI701" s="109"/>
      <c r="FJ701" s="109"/>
      <c r="FK701" s="109"/>
      <c r="FL701" s="109"/>
      <c r="FM701" s="109"/>
      <c r="FN701" s="109"/>
      <c r="FO701" s="109"/>
      <c r="FP701" s="109"/>
      <c r="FQ701" s="109"/>
      <c r="FR701" s="109"/>
      <c r="FS701" s="109"/>
      <c r="FT701" s="109"/>
      <c r="FU701" s="109"/>
      <c r="FV701" s="109"/>
      <c r="FW701" s="109"/>
      <c r="FX701" s="109"/>
      <c r="FY701" s="109"/>
      <c r="FZ701" s="109"/>
      <c r="GA701" s="109"/>
      <c r="GB701" s="109"/>
      <c r="GC701" s="109"/>
      <c r="GD701" s="109"/>
      <c r="GE701" s="109">
        <v>20</v>
      </c>
      <c r="GF701" s="109"/>
      <c r="GG701" s="109"/>
      <c r="GH701" s="109"/>
      <c r="GI701" s="109"/>
      <c r="GJ701" s="109"/>
      <c r="GK701" s="109"/>
      <c r="GL701" s="109"/>
      <c r="GM701" s="109"/>
      <c r="GN701" s="109"/>
      <c r="GO701" s="109"/>
      <c r="GP701" s="109"/>
      <c r="GQ701" s="109"/>
      <c r="GR701" s="109"/>
      <c r="GS701" s="109"/>
      <c r="GT701" s="109"/>
      <c r="GU701" s="109"/>
      <c r="GV701" s="109"/>
      <c r="GW701" s="109"/>
      <c r="GX701" s="109"/>
      <c r="GY701" s="109"/>
      <c r="GZ701" s="109"/>
      <c r="HA701" s="109"/>
      <c r="HB701" s="109"/>
      <c r="HC701" s="109"/>
      <c r="HD701" s="109"/>
      <c r="HE701" s="109"/>
      <c r="HF701" s="109"/>
      <c r="HG701" s="109"/>
      <c r="HH701" s="109"/>
      <c r="HI701" s="109"/>
      <c r="HJ701" s="109"/>
      <c r="HK701" s="109"/>
      <c r="HL701" s="109"/>
      <c r="HM701" s="109"/>
      <c r="HN701" s="109"/>
      <c r="HO701" s="109"/>
      <c r="HP701" s="109"/>
      <c r="HQ701" s="109"/>
      <c r="HR701" s="109"/>
      <c r="HS701" s="109"/>
      <c r="HT701" s="109"/>
      <c r="HU701" s="109"/>
      <c r="HV701" s="109"/>
      <c r="HW701" s="109"/>
      <c r="HX701" s="109"/>
      <c r="HY701" s="109"/>
      <c r="HZ701" s="109"/>
      <c r="IA701" s="109"/>
      <c r="IB701" s="109"/>
      <c r="IC701" s="109"/>
      <c r="ID701" s="109"/>
      <c r="IE701" s="109"/>
      <c r="IF701" s="109"/>
      <c r="IG701" s="109"/>
      <c r="IH701" s="109"/>
      <c r="II701" s="109"/>
      <c r="IJ701" s="109"/>
      <c r="IK701" s="109"/>
      <c r="IL701" s="109"/>
      <c r="IM701" s="109"/>
      <c r="IN701" s="109"/>
      <c r="IO701" s="109"/>
      <c r="IP701" s="109"/>
      <c r="IQ701" s="109"/>
      <c r="IR701" s="109"/>
      <c r="IS701" s="109"/>
      <c r="IT701" s="109"/>
      <c r="IU701" s="109"/>
      <c r="IV701" s="109"/>
      <c r="IW701" s="109"/>
      <c r="IX701" s="109"/>
      <c r="IY701" s="109"/>
      <c r="IZ701" s="109"/>
      <c r="JA701" s="109"/>
      <c r="JB701" s="109"/>
      <c r="JC701" s="109"/>
      <c r="JD701" s="109"/>
      <c r="JE701" s="109"/>
      <c r="JF701" s="109"/>
      <c r="JG701" s="109"/>
      <c r="JH701" s="109"/>
      <c r="JI701" s="109"/>
      <c r="JJ701" s="109"/>
      <c r="JK701" s="109"/>
      <c r="JL701" s="109"/>
      <c r="JM701" s="109"/>
      <c r="JN701" s="109"/>
      <c r="JO701" s="109"/>
      <c r="JP701" s="109"/>
      <c r="JQ701" s="109"/>
      <c r="JR701" s="109"/>
      <c r="JS701" s="109"/>
      <c r="JT701" s="109"/>
      <c r="JU701" s="109"/>
      <c r="JV701" s="109"/>
      <c r="JW701" s="109"/>
      <c r="JX701" s="109"/>
      <c r="JY701" s="109"/>
      <c r="JZ701" s="109"/>
      <c r="KA701" s="109"/>
      <c r="KB701" s="109"/>
      <c r="KC701" s="109"/>
      <c r="KD701" s="109"/>
      <c r="KE701" s="109"/>
      <c r="KF701" s="109"/>
      <c r="KG701" s="109"/>
      <c r="KH701" s="109"/>
      <c r="KI701" s="109"/>
      <c r="KJ701" s="109"/>
      <c r="KK701" s="109"/>
      <c r="KL701" s="109"/>
      <c r="KM701" s="109"/>
      <c r="KN701" s="109"/>
      <c r="KO701" s="109"/>
      <c r="KP701" s="109"/>
      <c r="KQ701" s="109"/>
      <c r="KR701" s="109"/>
      <c r="KS701" s="109"/>
      <c r="KT701" s="109"/>
      <c r="KU701" s="109"/>
      <c r="KV701" s="109"/>
      <c r="KW701" s="109"/>
      <c r="KX701" s="109"/>
      <c r="KY701" s="109"/>
      <c r="KZ701" s="109"/>
      <c r="LA701" s="109"/>
      <c r="LB701" s="109"/>
      <c r="LC701" s="109"/>
      <c r="LD701" s="109"/>
      <c r="LE701" s="109"/>
      <c r="LF701" s="109"/>
      <c r="LG701" s="109"/>
      <c r="LH701" s="109"/>
      <c r="LI701" s="109"/>
      <c r="LJ701" s="109"/>
      <c r="LK701" s="109"/>
      <c r="LL701" s="109"/>
      <c r="LM701" s="109"/>
      <c r="LN701" s="109"/>
      <c r="LO701" s="109"/>
      <c r="LP701" s="109"/>
      <c r="LQ701" s="109"/>
      <c r="LR701" s="109"/>
      <c r="LS701" s="109"/>
      <c r="LT701" s="109"/>
      <c r="LU701" s="109"/>
      <c r="LV701" s="109"/>
      <c r="LW701" s="109"/>
      <c r="LX701" s="109"/>
      <c r="LY701" s="109"/>
      <c r="LZ701" s="109"/>
      <c r="MA701" s="109"/>
      <c r="MB701" s="109"/>
      <c r="MC701" s="109"/>
      <c r="MD701" s="109"/>
      <c r="ME701" s="109"/>
      <c r="MF701" s="109"/>
      <c r="MG701" s="109"/>
      <c r="MH701" s="109"/>
      <c r="MI701" s="109"/>
      <c r="MJ701" s="109"/>
      <c r="MK701" s="109"/>
      <c r="ML701" s="109"/>
      <c r="MM701" s="109"/>
      <c r="MN701" s="109"/>
      <c r="MO701" s="109"/>
      <c r="MP701" s="109"/>
      <c r="MQ701" s="109"/>
      <c r="MR701" s="109"/>
      <c r="MS701" s="109"/>
      <c r="MT701" s="109"/>
      <c r="MU701" s="109"/>
      <c r="MV701" s="109"/>
      <c r="MW701" s="109"/>
      <c r="MX701" s="109"/>
      <c r="MY701" s="109"/>
      <c r="MZ701" s="109"/>
      <c r="NA701" s="109"/>
      <c r="NB701" s="109"/>
      <c r="NC701" s="109"/>
      <c r="ND701" s="109"/>
      <c r="NE701" s="109"/>
      <c r="NF701" s="109"/>
      <c r="NG701" s="109"/>
      <c r="NH701" s="109"/>
      <c r="NI701" s="109"/>
      <c r="NJ701" s="109"/>
      <c r="NK701" s="109"/>
      <c r="NL701" s="109"/>
      <c r="NM701" s="109"/>
      <c r="NN701" s="109"/>
      <c r="NO701" s="109"/>
      <c r="NP701" s="109"/>
      <c r="NQ701" s="109"/>
      <c r="NR701" s="109"/>
      <c r="NS701" s="109"/>
      <c r="NT701" s="109"/>
      <c r="NU701" s="109"/>
      <c r="NV701" s="109"/>
      <c r="NW701" s="109"/>
      <c r="NX701" s="109"/>
      <c r="NY701" s="109"/>
      <c r="NZ701" s="109"/>
      <c r="OA701" s="109"/>
      <c r="OB701" s="109"/>
      <c r="OC701" s="109"/>
      <c r="OD701" s="109"/>
      <c r="OE701" s="109"/>
      <c r="OF701" s="109"/>
      <c r="OG701" s="109"/>
      <c r="OH701" s="109"/>
      <c r="OI701" s="109"/>
      <c r="OJ701" s="109"/>
      <c r="OK701" s="109"/>
      <c r="OL701" s="109"/>
      <c r="OM701" s="109"/>
      <c r="ON701" s="109"/>
      <c r="OO701" s="109"/>
      <c r="OP701" s="109"/>
      <c r="OQ701" s="109"/>
      <c r="OR701" s="109"/>
      <c r="OS701" s="109"/>
      <c r="OT701" s="109"/>
      <c r="OU701" s="109"/>
      <c r="OV701" s="109"/>
      <c r="OW701" s="109"/>
      <c r="OX701" s="109"/>
      <c r="OY701" s="109"/>
      <c r="OZ701" s="109"/>
      <c r="PA701" s="109"/>
      <c r="PB701" s="109"/>
      <c r="PC701" s="109"/>
      <c r="PD701" s="109"/>
      <c r="PE701" s="109"/>
      <c r="PF701" s="109"/>
      <c r="PG701" s="109"/>
      <c r="PH701" s="109"/>
      <c r="PI701" s="109"/>
      <c r="PJ701" s="109"/>
      <c r="PK701" s="109"/>
      <c r="PL701" s="109"/>
      <c r="PM701" s="109"/>
      <c r="PN701" s="109"/>
      <c r="PO701" s="109"/>
      <c r="PP701" s="109"/>
      <c r="PQ701" s="109"/>
      <c r="PR701" s="109"/>
      <c r="PS701" s="109"/>
      <c r="PT701" s="109"/>
      <c r="PU701" s="109"/>
      <c r="PV701" s="109"/>
      <c r="PW701" s="109"/>
      <c r="PX701" s="109"/>
      <c r="PY701" s="109"/>
      <c r="PZ701" s="109"/>
      <c r="QA701" s="109"/>
      <c r="QB701" s="109"/>
      <c r="QC701" s="109"/>
      <c r="QD701" s="109"/>
      <c r="QE701" s="109"/>
      <c r="QF701" s="109"/>
      <c r="QG701" s="109"/>
      <c r="QH701" s="109"/>
      <c r="QI701" s="109"/>
      <c r="QJ701" s="109"/>
      <c r="QK701" s="23">
        <f t="shared" si="10"/>
        <v>92.4</v>
      </c>
      <c r="QL701" s="125"/>
      <c r="QM701" s="125"/>
      <c r="QN701" s="125"/>
      <c r="QO701" s="125"/>
      <c r="QP701" s="125"/>
      <c r="QQ701" s="125"/>
      <c r="QR701" s="125"/>
    </row>
    <row r="702" spans="1:460" s="5" customFormat="1" ht="12.75" customHeight="1" x14ac:dyDescent="0.2">
      <c r="A702" s="52">
        <v>44833</v>
      </c>
      <c r="B702" s="161" t="s">
        <v>487</v>
      </c>
      <c r="C702" s="107"/>
      <c r="D702" s="107"/>
      <c r="E702" s="108"/>
      <c r="F702" s="108"/>
      <c r="G702" s="108"/>
      <c r="H702" s="108"/>
      <c r="I702" s="108"/>
      <c r="J702" s="108"/>
      <c r="K702" s="108"/>
      <c r="L702" s="108"/>
      <c r="M702" s="108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 s="109"/>
      <c r="BD702" s="109"/>
      <c r="BE702" s="109"/>
      <c r="BF702" s="109"/>
      <c r="BG702" s="109"/>
      <c r="BH702" s="109"/>
      <c r="BI702" s="109"/>
      <c r="BJ702" s="109"/>
      <c r="BK702" s="109"/>
      <c r="BL702" s="109"/>
      <c r="BM702" s="109"/>
      <c r="BN702" s="109"/>
      <c r="BO702" s="109"/>
      <c r="BP702" s="109"/>
      <c r="BQ702" s="109"/>
      <c r="BR702" s="109"/>
      <c r="BS702" s="109"/>
      <c r="BT702" s="109"/>
      <c r="BU702" s="109"/>
      <c r="BV702" s="109"/>
      <c r="BW702" s="109"/>
      <c r="BX702" s="109"/>
      <c r="BY702" s="109"/>
      <c r="BZ702" s="109"/>
      <c r="CA702" s="109"/>
      <c r="CB702" s="109"/>
      <c r="CC702" s="109"/>
      <c r="CD702" s="109"/>
      <c r="CE702" s="109"/>
      <c r="CF702" s="109"/>
      <c r="CG702" s="109"/>
      <c r="CH702" s="109"/>
      <c r="CI702" s="109"/>
      <c r="CJ702" s="109"/>
      <c r="CK702" s="109"/>
      <c r="CL702" s="109"/>
      <c r="CM702" s="109"/>
      <c r="CN702" s="109"/>
      <c r="CO702" s="109"/>
      <c r="CP702" s="109"/>
      <c r="CQ702" s="109"/>
      <c r="CR702" s="109"/>
      <c r="CS702" s="109"/>
      <c r="CT702" s="109"/>
      <c r="CU702" s="109"/>
      <c r="CV702" s="109"/>
      <c r="CW702" s="109"/>
      <c r="CX702" s="109"/>
      <c r="CY702" s="109"/>
      <c r="CZ702" s="109"/>
      <c r="DA702" s="109"/>
      <c r="DB702" s="109"/>
      <c r="DC702" s="109"/>
      <c r="DD702" s="109"/>
      <c r="DE702" s="109"/>
      <c r="DF702" s="109"/>
      <c r="DG702" s="109"/>
      <c r="DH702" s="109"/>
      <c r="DI702" s="109"/>
      <c r="DJ702" s="109"/>
      <c r="DK702" s="109"/>
      <c r="DL702" s="109"/>
      <c r="DM702" s="109"/>
      <c r="DN702" s="109"/>
      <c r="DO702" s="109"/>
      <c r="DP702" s="109"/>
      <c r="DQ702" s="109"/>
      <c r="DR702" s="109"/>
      <c r="DS702" s="109"/>
      <c r="DT702" s="109"/>
      <c r="DU702" s="109"/>
      <c r="DV702" s="109"/>
      <c r="DW702" s="109"/>
      <c r="DX702" s="109"/>
      <c r="DY702" s="109"/>
      <c r="DZ702" s="109"/>
      <c r="EA702" s="109"/>
      <c r="EB702" s="109"/>
      <c r="EC702" s="109"/>
      <c r="ED702" s="109"/>
      <c r="EE702" s="109"/>
      <c r="EF702" s="109"/>
      <c r="EG702" s="109"/>
      <c r="EH702" s="109"/>
      <c r="EI702" s="109"/>
      <c r="EJ702" s="109"/>
      <c r="EK702" s="109"/>
      <c r="EL702" s="109"/>
      <c r="EM702" s="109"/>
      <c r="EN702" s="109"/>
      <c r="EO702" s="109"/>
      <c r="EP702" s="109"/>
      <c r="EQ702" s="109"/>
      <c r="ER702" s="109"/>
      <c r="ES702" s="109"/>
      <c r="ET702" s="109"/>
      <c r="EU702" s="109"/>
      <c r="EV702" s="109"/>
      <c r="EW702" s="109"/>
      <c r="EX702" s="109"/>
      <c r="EY702" s="109"/>
      <c r="EZ702" s="109"/>
      <c r="FA702" s="109"/>
      <c r="FB702" s="109"/>
      <c r="FC702" s="109"/>
      <c r="FD702" s="109"/>
      <c r="FE702" s="109"/>
      <c r="FF702" s="109"/>
      <c r="FG702" s="109"/>
      <c r="FH702" s="109"/>
      <c r="FI702" s="109"/>
      <c r="FJ702" s="109"/>
      <c r="FK702" s="109"/>
      <c r="FL702" s="109"/>
      <c r="FM702" s="109"/>
      <c r="FN702" s="109"/>
      <c r="FO702" s="109"/>
      <c r="FP702" s="109"/>
      <c r="FQ702" s="109"/>
      <c r="FR702" s="109"/>
      <c r="FS702" s="109"/>
      <c r="FT702" s="109"/>
      <c r="FU702" s="109"/>
      <c r="FV702" s="109"/>
      <c r="FW702" s="109"/>
      <c r="FX702" s="109"/>
      <c r="FY702" s="109"/>
      <c r="FZ702" s="109"/>
      <c r="GA702" s="109"/>
      <c r="GB702" s="109"/>
      <c r="GC702" s="109"/>
      <c r="GD702" s="109"/>
      <c r="GE702" s="109"/>
      <c r="GF702" s="109"/>
      <c r="GG702" s="109"/>
      <c r="GH702" s="109"/>
      <c r="GI702" s="109"/>
      <c r="GJ702" s="109"/>
      <c r="GK702" s="109"/>
      <c r="GL702" s="109"/>
      <c r="GM702" s="109"/>
      <c r="GN702" s="109"/>
      <c r="GO702" s="109"/>
      <c r="GP702" s="109"/>
      <c r="GQ702" s="109"/>
      <c r="GR702" s="109"/>
      <c r="GS702" s="109"/>
      <c r="GT702" s="109"/>
      <c r="GU702" s="109"/>
      <c r="GV702" s="109"/>
      <c r="GW702" s="109"/>
      <c r="GX702" s="109"/>
      <c r="GY702" s="109"/>
      <c r="GZ702" s="109"/>
      <c r="HA702" s="109"/>
      <c r="HB702" s="109"/>
      <c r="HC702" s="109"/>
      <c r="HD702" s="109"/>
      <c r="HE702" s="109"/>
      <c r="HF702" s="109"/>
      <c r="HG702" s="109"/>
      <c r="HH702" s="109"/>
      <c r="HI702" s="109"/>
      <c r="HJ702" s="109"/>
      <c r="HK702" s="109"/>
      <c r="HL702" s="109"/>
      <c r="HM702" s="109"/>
      <c r="HN702" s="109"/>
      <c r="HO702" s="109"/>
      <c r="HP702" s="109"/>
      <c r="HQ702" s="109"/>
      <c r="HR702" s="109"/>
      <c r="HS702" s="109"/>
      <c r="HT702" s="109"/>
      <c r="HU702" s="109"/>
      <c r="HV702" s="109"/>
      <c r="HW702" s="109"/>
      <c r="HX702" s="109"/>
      <c r="HY702" s="109"/>
      <c r="HZ702" s="109"/>
      <c r="IA702" s="109"/>
      <c r="IB702" s="109"/>
      <c r="IC702" s="109"/>
      <c r="ID702" s="109"/>
      <c r="IE702" s="109"/>
      <c r="IF702" s="109"/>
      <c r="IG702" s="109"/>
      <c r="IH702" s="109"/>
      <c r="II702" s="109"/>
      <c r="IJ702" s="109"/>
      <c r="IK702" s="109"/>
      <c r="IL702" s="109"/>
      <c r="IM702" s="109"/>
      <c r="IN702" s="109"/>
      <c r="IO702" s="109"/>
      <c r="IP702" s="109"/>
      <c r="IQ702" s="109"/>
      <c r="IR702" s="109"/>
      <c r="IS702" s="109"/>
      <c r="IT702" s="109"/>
      <c r="IU702" s="109"/>
      <c r="IV702" s="109"/>
      <c r="IW702" s="109"/>
      <c r="IX702" s="109"/>
      <c r="IY702" s="109"/>
      <c r="IZ702" s="109"/>
      <c r="JA702" s="109"/>
      <c r="JB702" s="109"/>
      <c r="JC702" s="109"/>
      <c r="JD702" s="109"/>
      <c r="JE702" s="109"/>
      <c r="JF702" s="109"/>
      <c r="JG702" s="109"/>
      <c r="JH702" s="109"/>
      <c r="JI702" s="109"/>
      <c r="JJ702" s="109"/>
      <c r="JK702" s="109"/>
      <c r="JL702" s="109"/>
      <c r="JM702" s="109"/>
      <c r="JN702" s="109"/>
      <c r="JO702" s="109"/>
      <c r="JP702" s="109"/>
      <c r="JQ702" s="109"/>
      <c r="JR702" s="109"/>
      <c r="JS702" s="109"/>
      <c r="JT702" s="109"/>
      <c r="JU702" s="109"/>
      <c r="JV702" s="109"/>
      <c r="JW702" s="109"/>
      <c r="JX702" s="109"/>
      <c r="JY702" s="109"/>
      <c r="JZ702" s="109"/>
      <c r="KA702" s="109"/>
      <c r="KB702" s="109"/>
      <c r="KC702" s="109"/>
      <c r="KD702" s="109"/>
      <c r="KE702" s="109"/>
      <c r="KF702" s="109"/>
      <c r="KG702" s="109"/>
      <c r="KH702" s="109"/>
      <c r="KI702" s="109"/>
      <c r="KJ702" s="109"/>
      <c r="KK702" s="109"/>
      <c r="KL702" s="109"/>
      <c r="KM702" s="109"/>
      <c r="KN702" s="109"/>
      <c r="KO702" s="109"/>
      <c r="KP702" s="109"/>
      <c r="KQ702" s="109"/>
      <c r="KR702" s="109"/>
      <c r="KS702" s="109"/>
      <c r="KT702" s="109"/>
      <c r="KU702" s="109"/>
      <c r="KV702" s="109"/>
      <c r="KW702" s="109"/>
      <c r="KX702" s="109"/>
      <c r="KY702" s="109"/>
      <c r="KZ702" s="109"/>
      <c r="LA702" s="109"/>
      <c r="LB702" s="109"/>
      <c r="LC702" s="109"/>
      <c r="LD702" s="109"/>
      <c r="LE702" s="109"/>
      <c r="LF702" s="109"/>
      <c r="LG702" s="109"/>
      <c r="LH702" s="109"/>
      <c r="LI702" s="109"/>
      <c r="LJ702" s="109"/>
      <c r="LK702" s="109"/>
      <c r="LL702" s="109"/>
      <c r="LM702" s="109"/>
      <c r="LN702" s="109"/>
      <c r="LO702" s="109"/>
      <c r="LP702" s="109"/>
      <c r="LQ702" s="109"/>
      <c r="LR702" s="109"/>
      <c r="LS702" s="109"/>
      <c r="LT702" s="109"/>
      <c r="LU702" s="109"/>
      <c r="LV702" s="109"/>
      <c r="LW702" s="109"/>
      <c r="LX702" s="109"/>
      <c r="LY702" s="109"/>
      <c r="LZ702" s="109"/>
      <c r="MA702" s="109"/>
      <c r="MB702" s="109"/>
      <c r="MC702" s="109"/>
      <c r="MD702" s="109"/>
      <c r="ME702" s="109"/>
      <c r="MF702" s="109"/>
      <c r="MG702" s="109"/>
      <c r="MH702" s="109"/>
      <c r="MI702" s="109"/>
      <c r="MJ702" s="109"/>
      <c r="MK702" s="109"/>
      <c r="ML702" s="109"/>
      <c r="MM702" s="109"/>
      <c r="MN702" s="109"/>
      <c r="MO702" s="109"/>
      <c r="MP702" s="109"/>
      <c r="MQ702" s="109"/>
      <c r="MR702" s="109"/>
      <c r="MS702" s="109"/>
      <c r="MT702" s="109"/>
      <c r="MU702" s="109"/>
      <c r="MV702" s="109"/>
      <c r="MW702" s="109"/>
      <c r="MX702" s="109"/>
      <c r="MY702" s="109"/>
      <c r="MZ702" s="109"/>
      <c r="NA702" s="109"/>
      <c r="NB702" s="109"/>
      <c r="NC702" s="109"/>
      <c r="ND702" s="109"/>
      <c r="NE702" s="109"/>
      <c r="NF702" s="109"/>
      <c r="NG702" s="109"/>
      <c r="NH702" s="109"/>
      <c r="NI702" s="109"/>
      <c r="NJ702" s="109"/>
      <c r="NK702" s="109"/>
      <c r="NL702" s="109"/>
      <c r="NM702" s="109"/>
      <c r="NN702" s="109"/>
      <c r="NO702" s="109"/>
      <c r="NP702" s="109"/>
      <c r="NQ702" s="109"/>
      <c r="NR702" s="109"/>
      <c r="NS702" s="109"/>
      <c r="NT702" s="109"/>
      <c r="NU702" s="109"/>
      <c r="NV702" s="109"/>
      <c r="NW702" s="109"/>
      <c r="NX702" s="109"/>
      <c r="NY702" s="109"/>
      <c r="NZ702" s="109"/>
      <c r="OA702" s="109"/>
      <c r="OB702" s="109"/>
      <c r="OC702" s="109"/>
      <c r="OD702" s="109"/>
      <c r="OE702" s="109"/>
      <c r="OF702" s="109">
        <v>1</v>
      </c>
      <c r="OG702" s="109"/>
      <c r="OH702" s="109"/>
      <c r="OI702" s="109"/>
      <c r="OJ702" s="109"/>
      <c r="OK702" s="109"/>
      <c r="OL702" s="109"/>
      <c r="OM702" s="109"/>
      <c r="ON702" s="109"/>
      <c r="OO702" s="109"/>
      <c r="OP702" s="109"/>
      <c r="OQ702" s="109"/>
      <c r="OR702" s="109"/>
      <c r="OS702" s="109"/>
      <c r="OT702" s="109"/>
      <c r="OU702" s="109"/>
      <c r="OV702" s="109"/>
      <c r="OW702" s="109"/>
      <c r="OX702" s="109"/>
      <c r="OY702" s="109"/>
      <c r="OZ702" s="109"/>
      <c r="PA702" s="109"/>
      <c r="PB702" s="109"/>
      <c r="PC702" s="109"/>
      <c r="PD702" s="109"/>
      <c r="PE702" s="109"/>
      <c r="PF702" s="109"/>
      <c r="PG702" s="109"/>
      <c r="PH702" s="109"/>
      <c r="PI702" s="109"/>
      <c r="PJ702" s="109"/>
      <c r="PK702" s="109"/>
      <c r="PL702" s="109"/>
      <c r="PM702" s="109"/>
      <c r="PN702" s="109"/>
      <c r="PO702" s="109"/>
      <c r="PP702" s="109"/>
      <c r="PQ702" s="109"/>
      <c r="PR702" s="109"/>
      <c r="PS702" s="109"/>
      <c r="PT702" s="109"/>
      <c r="PU702" s="109"/>
      <c r="PV702" s="109"/>
      <c r="PW702" s="109"/>
      <c r="PX702" s="109"/>
      <c r="PY702" s="109"/>
      <c r="PZ702" s="109"/>
      <c r="QA702" s="109"/>
      <c r="QB702" s="109"/>
      <c r="QC702" s="109"/>
      <c r="QD702" s="109"/>
      <c r="QE702" s="109"/>
      <c r="QF702" s="109"/>
      <c r="QG702" s="109"/>
      <c r="QH702" s="109"/>
      <c r="QI702" s="109"/>
      <c r="QJ702" s="109"/>
      <c r="QK702" s="23">
        <f t="shared" si="10"/>
        <v>1</v>
      </c>
      <c r="QL702" s="125"/>
      <c r="QM702" s="125"/>
      <c r="QN702" s="125"/>
      <c r="QO702" s="125"/>
      <c r="QP702" s="125"/>
      <c r="QQ702" s="125"/>
      <c r="QR702" s="125"/>
    </row>
    <row r="703" spans="1:460" s="5" customFormat="1" ht="12.75" customHeight="1" x14ac:dyDescent="0.2">
      <c r="A703" s="52">
        <v>44833</v>
      </c>
      <c r="B703" s="161" t="s">
        <v>474</v>
      </c>
      <c r="C703" s="107"/>
      <c r="D703" s="107"/>
      <c r="E703" s="108"/>
      <c r="F703" s="108"/>
      <c r="G703" s="108"/>
      <c r="H703" s="108"/>
      <c r="I703" s="108"/>
      <c r="J703" s="108"/>
      <c r="K703" s="108"/>
      <c r="L703" s="108"/>
      <c r="M703" s="108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 s="109"/>
      <c r="BD703" s="109"/>
      <c r="BE703" s="109"/>
      <c r="BF703" s="109"/>
      <c r="BG703" s="109"/>
      <c r="BH703" s="109"/>
      <c r="BI703" s="109"/>
      <c r="BJ703" s="109"/>
      <c r="BK703" s="109"/>
      <c r="BL703" s="109"/>
      <c r="BM703" s="109"/>
      <c r="BN703" s="109"/>
      <c r="BO703" s="109"/>
      <c r="BP703" s="109"/>
      <c r="BQ703" s="109"/>
      <c r="BR703" s="109"/>
      <c r="BS703" s="109"/>
      <c r="BT703" s="109"/>
      <c r="BU703" s="109"/>
      <c r="BV703" s="109"/>
      <c r="BW703" s="109"/>
      <c r="BX703" s="109"/>
      <c r="BY703" s="109"/>
      <c r="BZ703" s="109"/>
      <c r="CA703" s="109"/>
      <c r="CB703" s="109"/>
      <c r="CC703" s="109"/>
      <c r="CD703" s="109"/>
      <c r="CE703" s="109"/>
      <c r="CF703" s="109"/>
      <c r="CG703" s="109"/>
      <c r="CH703" s="109"/>
      <c r="CI703" s="109"/>
      <c r="CJ703" s="109"/>
      <c r="CK703" s="109"/>
      <c r="CL703" s="109"/>
      <c r="CM703" s="109"/>
      <c r="CN703" s="109"/>
      <c r="CO703" s="109"/>
      <c r="CP703" s="109"/>
      <c r="CQ703" s="109"/>
      <c r="CR703" s="109"/>
      <c r="CS703" s="109"/>
      <c r="CT703" s="109"/>
      <c r="CU703" s="109"/>
      <c r="CV703" s="109"/>
      <c r="CW703" s="109"/>
      <c r="CX703" s="109"/>
      <c r="CY703" s="109"/>
      <c r="CZ703" s="109"/>
      <c r="DA703" s="109"/>
      <c r="DB703" s="109"/>
      <c r="DC703" s="109"/>
      <c r="DD703" s="109"/>
      <c r="DE703" s="109"/>
      <c r="DF703" s="109"/>
      <c r="DG703" s="109"/>
      <c r="DH703" s="109"/>
      <c r="DI703" s="109"/>
      <c r="DJ703" s="109"/>
      <c r="DK703" s="109"/>
      <c r="DL703" s="109"/>
      <c r="DM703" s="109"/>
      <c r="DN703" s="109"/>
      <c r="DO703" s="109"/>
      <c r="DP703" s="109"/>
      <c r="DQ703" s="109"/>
      <c r="DR703" s="109"/>
      <c r="DS703" s="109"/>
      <c r="DT703" s="109"/>
      <c r="DU703" s="109"/>
      <c r="DV703" s="109"/>
      <c r="DW703" s="109"/>
      <c r="DX703" s="109"/>
      <c r="DY703" s="109"/>
      <c r="DZ703" s="109"/>
      <c r="EA703" s="109"/>
      <c r="EB703" s="109"/>
      <c r="EC703" s="109"/>
      <c r="ED703" s="109"/>
      <c r="EE703" s="109"/>
      <c r="EF703" s="109"/>
      <c r="EG703" s="109"/>
      <c r="EH703" s="109"/>
      <c r="EI703" s="109"/>
      <c r="EJ703" s="109"/>
      <c r="EK703" s="109"/>
      <c r="EL703" s="109"/>
      <c r="EM703" s="109"/>
      <c r="EN703" s="109"/>
      <c r="EO703" s="109"/>
      <c r="EP703" s="109"/>
      <c r="EQ703" s="109"/>
      <c r="ER703" s="109"/>
      <c r="ES703" s="109"/>
      <c r="ET703" s="109"/>
      <c r="EU703" s="109"/>
      <c r="EV703" s="109"/>
      <c r="EW703" s="109"/>
      <c r="EX703" s="109"/>
      <c r="EY703" s="109"/>
      <c r="EZ703" s="109"/>
      <c r="FA703" s="109"/>
      <c r="FB703" s="109"/>
      <c r="FC703" s="109"/>
      <c r="FD703" s="109"/>
      <c r="FE703" s="109"/>
      <c r="FF703" s="109"/>
      <c r="FG703" s="109"/>
      <c r="FH703" s="109"/>
      <c r="FI703" s="109"/>
      <c r="FJ703" s="109"/>
      <c r="FK703" s="109"/>
      <c r="FL703" s="109"/>
      <c r="FM703" s="109"/>
      <c r="FN703" s="109"/>
      <c r="FO703" s="109"/>
      <c r="FP703" s="109"/>
      <c r="FQ703" s="109"/>
      <c r="FR703" s="109"/>
      <c r="FS703" s="109"/>
      <c r="FT703" s="109"/>
      <c r="FU703" s="109"/>
      <c r="FV703" s="109"/>
      <c r="FW703" s="109"/>
      <c r="FX703" s="109"/>
      <c r="FY703" s="109"/>
      <c r="FZ703" s="109"/>
      <c r="GA703" s="109"/>
      <c r="GB703" s="109"/>
      <c r="GC703" s="109"/>
      <c r="GD703" s="109"/>
      <c r="GE703" s="109"/>
      <c r="GF703" s="109"/>
      <c r="GG703" s="109"/>
      <c r="GH703" s="109"/>
      <c r="GI703" s="109"/>
      <c r="GJ703" s="109"/>
      <c r="GK703" s="109"/>
      <c r="GL703" s="109"/>
      <c r="GM703" s="109"/>
      <c r="GN703" s="109"/>
      <c r="GO703" s="109"/>
      <c r="GP703" s="109"/>
      <c r="GQ703" s="109"/>
      <c r="GR703" s="109"/>
      <c r="GS703" s="109"/>
      <c r="GT703" s="109"/>
      <c r="GU703" s="109"/>
      <c r="GV703" s="109"/>
      <c r="GW703" s="109"/>
      <c r="GX703" s="109"/>
      <c r="GY703" s="109"/>
      <c r="GZ703" s="109"/>
      <c r="HA703" s="109"/>
      <c r="HB703" s="109"/>
      <c r="HC703" s="109"/>
      <c r="HD703" s="109"/>
      <c r="HE703" s="109"/>
      <c r="HF703" s="109"/>
      <c r="HG703" s="109"/>
      <c r="HH703" s="109"/>
      <c r="HI703" s="109"/>
      <c r="HJ703" s="109"/>
      <c r="HK703" s="109"/>
      <c r="HL703" s="109"/>
      <c r="HM703" s="109"/>
      <c r="HN703" s="109"/>
      <c r="HO703" s="109"/>
      <c r="HP703" s="109"/>
      <c r="HQ703" s="109"/>
      <c r="HR703" s="109"/>
      <c r="HS703" s="109"/>
      <c r="HT703" s="109"/>
      <c r="HU703" s="109"/>
      <c r="HV703" s="109"/>
      <c r="HW703" s="109"/>
      <c r="HX703" s="109"/>
      <c r="HY703" s="109"/>
      <c r="HZ703" s="109"/>
      <c r="IA703" s="109"/>
      <c r="IB703" s="109"/>
      <c r="IC703" s="109"/>
      <c r="ID703" s="109"/>
      <c r="IE703" s="109"/>
      <c r="IF703" s="109"/>
      <c r="IG703" s="109"/>
      <c r="IH703" s="109"/>
      <c r="II703" s="109"/>
      <c r="IJ703" s="109"/>
      <c r="IK703" s="109"/>
      <c r="IL703" s="109"/>
      <c r="IM703" s="109"/>
      <c r="IN703" s="109"/>
      <c r="IO703" s="109"/>
      <c r="IP703" s="109"/>
      <c r="IQ703" s="109"/>
      <c r="IR703" s="109"/>
      <c r="IS703" s="109"/>
      <c r="IT703" s="109"/>
      <c r="IU703" s="109"/>
      <c r="IV703" s="109"/>
      <c r="IW703" s="109"/>
      <c r="IX703" s="109"/>
      <c r="IY703" s="109"/>
      <c r="IZ703" s="109"/>
      <c r="JA703" s="109"/>
      <c r="JB703" s="109"/>
      <c r="JC703" s="109"/>
      <c r="JD703" s="109"/>
      <c r="JE703" s="109"/>
      <c r="JF703" s="109"/>
      <c r="JG703" s="109"/>
      <c r="JH703" s="109"/>
      <c r="JI703" s="109"/>
      <c r="JJ703" s="109"/>
      <c r="JK703" s="109"/>
      <c r="JL703" s="109"/>
      <c r="JM703" s="109"/>
      <c r="JN703" s="109"/>
      <c r="JO703" s="109"/>
      <c r="JP703" s="109"/>
      <c r="JQ703" s="109"/>
      <c r="JR703" s="109"/>
      <c r="JS703" s="109"/>
      <c r="JT703" s="109"/>
      <c r="JU703" s="109"/>
      <c r="JV703" s="109"/>
      <c r="JW703" s="109"/>
      <c r="JX703" s="109"/>
      <c r="JY703" s="109"/>
      <c r="JZ703" s="109"/>
      <c r="KA703" s="109"/>
      <c r="KB703" s="109"/>
      <c r="KC703" s="109"/>
      <c r="KD703" s="109"/>
      <c r="KE703" s="109"/>
      <c r="KF703" s="109"/>
      <c r="KG703" s="109"/>
      <c r="KH703" s="109"/>
      <c r="KI703" s="109"/>
      <c r="KJ703" s="109"/>
      <c r="KK703" s="109"/>
      <c r="KL703" s="109"/>
      <c r="KM703" s="109"/>
      <c r="KN703" s="109"/>
      <c r="KO703" s="109"/>
      <c r="KP703" s="109"/>
      <c r="KQ703" s="109"/>
      <c r="KR703" s="109"/>
      <c r="KS703" s="109"/>
      <c r="KT703" s="109"/>
      <c r="KU703" s="109"/>
      <c r="KV703" s="109"/>
      <c r="KW703" s="109"/>
      <c r="KX703" s="109"/>
      <c r="KY703" s="109"/>
      <c r="KZ703" s="109"/>
      <c r="LA703" s="109"/>
      <c r="LB703" s="109"/>
      <c r="LC703" s="109"/>
      <c r="LD703" s="109"/>
      <c r="LE703" s="109"/>
      <c r="LF703" s="109"/>
      <c r="LG703" s="109"/>
      <c r="LH703" s="109"/>
      <c r="LI703" s="109"/>
      <c r="LJ703" s="109"/>
      <c r="LK703" s="109"/>
      <c r="LL703" s="109"/>
      <c r="LM703" s="109"/>
      <c r="LN703" s="109"/>
      <c r="LO703" s="109"/>
      <c r="LP703" s="109"/>
      <c r="LQ703" s="109"/>
      <c r="LR703" s="109"/>
      <c r="LS703" s="109"/>
      <c r="LT703" s="109"/>
      <c r="LU703" s="109"/>
      <c r="LV703" s="109"/>
      <c r="LW703" s="109"/>
      <c r="LX703" s="109"/>
      <c r="LY703" s="109"/>
      <c r="LZ703" s="109"/>
      <c r="MA703" s="109"/>
      <c r="MB703" s="109"/>
      <c r="MC703" s="109"/>
      <c r="MD703" s="109"/>
      <c r="ME703" s="109"/>
      <c r="MF703" s="109"/>
      <c r="MG703" s="109"/>
      <c r="MH703" s="109"/>
      <c r="MI703" s="109"/>
      <c r="MJ703" s="109"/>
      <c r="MK703" s="109"/>
      <c r="ML703" s="109"/>
      <c r="MM703" s="109"/>
      <c r="MN703" s="109"/>
      <c r="MO703" s="109"/>
      <c r="MP703" s="109"/>
      <c r="MQ703" s="109"/>
      <c r="MR703" s="109"/>
      <c r="MS703" s="109"/>
      <c r="MT703" s="109"/>
      <c r="MU703" s="109"/>
      <c r="MV703" s="109"/>
      <c r="MW703" s="109"/>
      <c r="MX703" s="109"/>
      <c r="MY703" s="109"/>
      <c r="MZ703" s="109"/>
      <c r="NA703" s="109"/>
      <c r="NB703" s="109"/>
      <c r="NC703" s="109"/>
      <c r="ND703" s="109"/>
      <c r="NE703" s="109"/>
      <c r="NF703" s="109"/>
      <c r="NG703" s="109"/>
      <c r="NH703" s="109"/>
      <c r="NI703" s="109"/>
      <c r="NJ703" s="109"/>
      <c r="NK703" s="109"/>
      <c r="NL703" s="109"/>
      <c r="NM703" s="109"/>
      <c r="NN703" s="109"/>
      <c r="NO703" s="109"/>
      <c r="NP703" s="109"/>
      <c r="NQ703" s="109"/>
      <c r="NR703" s="109"/>
      <c r="NS703" s="109"/>
      <c r="NT703" s="109"/>
      <c r="NU703" s="109"/>
      <c r="NV703" s="109"/>
      <c r="NW703" s="109"/>
      <c r="NX703" s="109"/>
      <c r="NY703" s="109"/>
      <c r="NZ703" s="109"/>
      <c r="OA703" s="109"/>
      <c r="OB703" s="109"/>
      <c r="OC703" s="109"/>
      <c r="OD703" s="109"/>
      <c r="OE703" s="109"/>
      <c r="OF703" s="109"/>
      <c r="OG703" s="109"/>
      <c r="OH703" s="109"/>
      <c r="OI703" s="109"/>
      <c r="OJ703" s="109"/>
      <c r="OK703" s="109"/>
      <c r="OL703" s="109"/>
      <c r="OM703" s="109"/>
      <c r="ON703" s="109"/>
      <c r="OO703" s="109"/>
      <c r="OP703" s="109"/>
      <c r="OQ703" s="109"/>
      <c r="OR703" s="109"/>
      <c r="OS703" s="109"/>
      <c r="OT703" s="109"/>
      <c r="OU703" s="109"/>
      <c r="OV703" s="109"/>
      <c r="OW703" s="109"/>
      <c r="OX703" s="109"/>
      <c r="OY703" s="109"/>
      <c r="OZ703" s="109"/>
      <c r="PA703" s="109"/>
      <c r="PB703" s="109"/>
      <c r="PC703" s="109"/>
      <c r="PD703" s="109"/>
      <c r="PE703" s="109"/>
      <c r="PF703" s="109"/>
      <c r="PG703" s="109"/>
      <c r="PH703" s="109"/>
      <c r="PI703" s="109">
        <v>1</v>
      </c>
      <c r="PJ703" s="109"/>
      <c r="PK703" s="109"/>
      <c r="PL703" s="109"/>
      <c r="PM703" s="109"/>
      <c r="PN703" s="109"/>
      <c r="PO703" s="109"/>
      <c r="PP703" s="109"/>
      <c r="PQ703" s="109"/>
      <c r="PR703" s="109"/>
      <c r="PS703" s="109"/>
      <c r="PT703" s="109"/>
      <c r="PU703" s="109"/>
      <c r="PV703" s="109"/>
      <c r="PW703" s="109"/>
      <c r="PX703" s="109"/>
      <c r="PY703" s="109"/>
      <c r="PZ703" s="109"/>
      <c r="QA703" s="109"/>
      <c r="QB703" s="109"/>
      <c r="QC703" s="109"/>
      <c r="QD703" s="109"/>
      <c r="QE703" s="109"/>
      <c r="QF703" s="109"/>
      <c r="QG703" s="109"/>
      <c r="QH703" s="109"/>
      <c r="QI703" s="109"/>
      <c r="QJ703" s="109"/>
      <c r="QK703" s="23">
        <f t="shared" si="10"/>
        <v>1</v>
      </c>
      <c r="QL703" s="125"/>
      <c r="QM703" s="125"/>
      <c r="QN703" s="125"/>
      <c r="QO703" s="125"/>
      <c r="QP703" s="125"/>
      <c r="QQ703" s="125"/>
      <c r="QR703" s="125"/>
    </row>
    <row r="704" spans="1:460" s="5" customFormat="1" ht="12.75" customHeight="1" x14ac:dyDescent="0.2">
      <c r="A704" s="52">
        <v>44833</v>
      </c>
      <c r="B704" s="161" t="s">
        <v>473</v>
      </c>
      <c r="C704" s="107"/>
      <c r="D704" s="107"/>
      <c r="E704" s="108"/>
      <c r="F704" s="108"/>
      <c r="G704" s="108"/>
      <c r="H704" s="108"/>
      <c r="I704" s="108"/>
      <c r="J704" s="108"/>
      <c r="K704" s="108"/>
      <c r="L704" s="108"/>
      <c r="M704" s="108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 s="109"/>
      <c r="BD704" s="109"/>
      <c r="BE704" s="109"/>
      <c r="BF704" s="109"/>
      <c r="BG704" s="109"/>
      <c r="BH704" s="109"/>
      <c r="BI704" s="109"/>
      <c r="BJ704" s="109"/>
      <c r="BK704" s="109"/>
      <c r="BL704" s="109"/>
      <c r="BM704" s="109"/>
      <c r="BN704" s="109"/>
      <c r="BO704" s="109"/>
      <c r="BP704" s="109"/>
      <c r="BQ704" s="109"/>
      <c r="BR704" s="109"/>
      <c r="BS704" s="109"/>
      <c r="BT704" s="109"/>
      <c r="BU704" s="109"/>
      <c r="BV704" s="109"/>
      <c r="BW704" s="109"/>
      <c r="BX704" s="109"/>
      <c r="BY704" s="109"/>
      <c r="BZ704" s="109"/>
      <c r="CA704" s="109"/>
      <c r="CB704" s="109"/>
      <c r="CC704" s="109"/>
      <c r="CD704" s="109"/>
      <c r="CE704" s="109"/>
      <c r="CF704" s="109"/>
      <c r="CG704" s="109"/>
      <c r="CH704" s="109"/>
      <c r="CI704" s="109"/>
      <c r="CJ704" s="109"/>
      <c r="CK704" s="109"/>
      <c r="CL704" s="109"/>
      <c r="CM704" s="109"/>
      <c r="CN704" s="109"/>
      <c r="CO704" s="109"/>
      <c r="CP704" s="109"/>
      <c r="CQ704" s="109"/>
      <c r="CR704" s="109"/>
      <c r="CS704" s="109"/>
      <c r="CT704" s="109"/>
      <c r="CU704" s="109"/>
      <c r="CV704" s="109"/>
      <c r="CW704" s="109"/>
      <c r="CX704" s="109"/>
      <c r="CY704" s="109"/>
      <c r="CZ704" s="109"/>
      <c r="DA704" s="109"/>
      <c r="DB704" s="109"/>
      <c r="DC704" s="109"/>
      <c r="DD704" s="109"/>
      <c r="DE704" s="109"/>
      <c r="DF704" s="109"/>
      <c r="DG704" s="109"/>
      <c r="DH704" s="109"/>
      <c r="DI704" s="109"/>
      <c r="DJ704" s="109"/>
      <c r="DK704" s="109"/>
      <c r="DL704" s="109"/>
      <c r="DM704" s="109"/>
      <c r="DN704" s="109"/>
      <c r="DO704" s="109"/>
      <c r="DP704" s="109"/>
      <c r="DQ704" s="109"/>
      <c r="DR704" s="109"/>
      <c r="DS704" s="109"/>
      <c r="DT704" s="109"/>
      <c r="DU704" s="109"/>
      <c r="DV704" s="109"/>
      <c r="DW704" s="109"/>
      <c r="DX704" s="109"/>
      <c r="DY704" s="109"/>
      <c r="DZ704" s="109"/>
      <c r="EA704" s="109"/>
      <c r="EB704" s="109"/>
      <c r="EC704" s="109"/>
      <c r="ED704" s="109"/>
      <c r="EE704" s="109"/>
      <c r="EF704" s="109"/>
      <c r="EG704" s="109"/>
      <c r="EH704" s="109"/>
      <c r="EI704" s="109"/>
      <c r="EJ704" s="109"/>
      <c r="EK704" s="109"/>
      <c r="EL704" s="109"/>
      <c r="EM704" s="109"/>
      <c r="EN704" s="109"/>
      <c r="EO704" s="109"/>
      <c r="EP704" s="109"/>
      <c r="EQ704" s="109"/>
      <c r="ER704" s="109"/>
      <c r="ES704" s="109"/>
      <c r="ET704" s="109"/>
      <c r="EU704" s="109"/>
      <c r="EV704" s="109"/>
      <c r="EW704" s="109"/>
      <c r="EX704" s="109"/>
      <c r="EY704" s="109"/>
      <c r="EZ704" s="109"/>
      <c r="FA704" s="109"/>
      <c r="FB704" s="109"/>
      <c r="FC704" s="109"/>
      <c r="FD704" s="109"/>
      <c r="FE704" s="109"/>
      <c r="FF704" s="109"/>
      <c r="FG704" s="109"/>
      <c r="FH704" s="109"/>
      <c r="FI704" s="109"/>
      <c r="FJ704" s="109"/>
      <c r="FK704" s="109"/>
      <c r="FL704" s="109"/>
      <c r="FM704" s="109"/>
      <c r="FN704" s="109"/>
      <c r="FO704" s="109"/>
      <c r="FP704" s="109"/>
      <c r="FQ704" s="109"/>
      <c r="FR704" s="109"/>
      <c r="FS704" s="109"/>
      <c r="FT704" s="109"/>
      <c r="FU704" s="109"/>
      <c r="FV704" s="109"/>
      <c r="FW704" s="109"/>
      <c r="FX704" s="109"/>
      <c r="FY704" s="109"/>
      <c r="FZ704" s="109"/>
      <c r="GA704" s="109"/>
      <c r="GB704" s="109"/>
      <c r="GC704" s="109"/>
      <c r="GD704" s="109"/>
      <c r="GE704" s="109"/>
      <c r="GF704" s="109"/>
      <c r="GG704" s="109"/>
      <c r="GH704" s="109"/>
      <c r="GI704" s="109"/>
      <c r="GJ704" s="109"/>
      <c r="GK704" s="109"/>
      <c r="GL704" s="109"/>
      <c r="GM704" s="109"/>
      <c r="GN704" s="109"/>
      <c r="GO704" s="109"/>
      <c r="GP704" s="109"/>
      <c r="GQ704" s="109"/>
      <c r="GR704" s="109"/>
      <c r="GS704" s="109"/>
      <c r="GT704" s="109"/>
      <c r="GU704" s="109"/>
      <c r="GV704" s="109"/>
      <c r="GW704" s="109"/>
      <c r="GX704" s="109"/>
      <c r="GY704" s="109"/>
      <c r="GZ704" s="109"/>
      <c r="HA704" s="109"/>
      <c r="HB704" s="109"/>
      <c r="HC704" s="109"/>
      <c r="HD704" s="109"/>
      <c r="HE704" s="109"/>
      <c r="HF704" s="109"/>
      <c r="HG704" s="109"/>
      <c r="HH704" s="109"/>
      <c r="HI704" s="109"/>
      <c r="HJ704" s="109"/>
      <c r="HK704" s="109"/>
      <c r="HL704" s="109"/>
      <c r="HM704" s="109"/>
      <c r="HN704" s="109"/>
      <c r="HO704" s="109"/>
      <c r="HP704" s="109"/>
      <c r="HQ704" s="109"/>
      <c r="HR704" s="109"/>
      <c r="HS704" s="109"/>
      <c r="HT704" s="109"/>
      <c r="HU704" s="109"/>
      <c r="HV704" s="109"/>
      <c r="HW704" s="109"/>
      <c r="HX704" s="109"/>
      <c r="HY704" s="109"/>
      <c r="HZ704" s="109"/>
      <c r="IA704" s="109"/>
      <c r="IB704" s="109"/>
      <c r="IC704" s="109"/>
      <c r="ID704" s="109"/>
      <c r="IE704" s="109"/>
      <c r="IF704" s="109"/>
      <c r="IG704" s="109"/>
      <c r="IH704" s="109"/>
      <c r="II704" s="109"/>
      <c r="IJ704" s="109"/>
      <c r="IK704" s="109"/>
      <c r="IL704" s="109"/>
      <c r="IM704" s="109"/>
      <c r="IN704" s="109"/>
      <c r="IO704" s="109"/>
      <c r="IP704" s="109"/>
      <c r="IQ704" s="109"/>
      <c r="IR704" s="109"/>
      <c r="IS704" s="109"/>
      <c r="IT704" s="109"/>
      <c r="IU704" s="109"/>
      <c r="IV704" s="109"/>
      <c r="IW704" s="109"/>
      <c r="IX704" s="109">
        <v>11</v>
      </c>
      <c r="IY704" s="109"/>
      <c r="IZ704" s="109"/>
      <c r="JA704" s="109"/>
      <c r="JB704" s="109"/>
      <c r="JC704" s="109"/>
      <c r="JD704" s="109"/>
      <c r="JE704" s="109"/>
      <c r="JF704" s="109"/>
      <c r="JG704" s="109"/>
      <c r="JH704" s="109"/>
      <c r="JI704" s="109"/>
      <c r="JJ704" s="109"/>
      <c r="JK704" s="109"/>
      <c r="JL704" s="109"/>
      <c r="JM704" s="109"/>
      <c r="JN704" s="109"/>
      <c r="JO704" s="109"/>
      <c r="JP704" s="109"/>
      <c r="JQ704" s="109"/>
      <c r="JR704" s="109"/>
      <c r="JS704" s="109"/>
      <c r="JT704" s="109"/>
      <c r="JU704" s="109"/>
      <c r="JV704" s="109"/>
      <c r="JW704" s="109"/>
      <c r="JX704" s="109"/>
      <c r="JY704" s="109"/>
      <c r="JZ704" s="109"/>
      <c r="KA704" s="109"/>
      <c r="KB704" s="109"/>
      <c r="KC704" s="109"/>
      <c r="KD704" s="109"/>
      <c r="KE704" s="109"/>
      <c r="KF704" s="109"/>
      <c r="KG704" s="109"/>
      <c r="KH704" s="109"/>
      <c r="KI704" s="109"/>
      <c r="KJ704" s="109"/>
      <c r="KK704" s="109"/>
      <c r="KL704" s="109"/>
      <c r="KM704" s="109"/>
      <c r="KN704" s="109"/>
      <c r="KO704" s="109">
        <v>0.9</v>
      </c>
      <c r="KP704" s="109"/>
      <c r="KQ704" s="109"/>
      <c r="KR704" s="109"/>
      <c r="KS704" s="109"/>
      <c r="KT704" s="109"/>
      <c r="KU704" s="109"/>
      <c r="KV704" s="109"/>
      <c r="KW704" s="109"/>
      <c r="KX704" s="109"/>
      <c r="KY704" s="109"/>
      <c r="KZ704" s="109"/>
      <c r="LA704" s="109"/>
      <c r="LB704" s="109"/>
      <c r="LC704" s="109"/>
      <c r="LD704" s="109"/>
      <c r="LE704" s="109"/>
      <c r="LF704" s="109"/>
      <c r="LG704" s="109"/>
      <c r="LH704" s="109"/>
      <c r="LI704" s="109"/>
      <c r="LJ704" s="109"/>
      <c r="LK704" s="109"/>
      <c r="LL704" s="109"/>
      <c r="LM704" s="109"/>
      <c r="LN704" s="109"/>
      <c r="LO704" s="109"/>
      <c r="LP704" s="109"/>
      <c r="LQ704" s="109"/>
      <c r="LR704" s="109"/>
      <c r="LS704" s="109"/>
      <c r="LT704" s="109"/>
      <c r="LU704" s="109"/>
      <c r="LV704" s="109"/>
      <c r="LW704" s="109"/>
      <c r="LX704" s="109"/>
      <c r="LY704" s="109"/>
      <c r="LZ704" s="109"/>
      <c r="MA704" s="109"/>
      <c r="MB704" s="109"/>
      <c r="MC704" s="109"/>
      <c r="MD704" s="109"/>
      <c r="ME704" s="109"/>
      <c r="MF704" s="109"/>
      <c r="MG704" s="109"/>
      <c r="MH704" s="109"/>
      <c r="MI704" s="109"/>
      <c r="MJ704" s="109"/>
      <c r="MK704" s="109"/>
      <c r="ML704" s="109"/>
      <c r="MM704" s="109"/>
      <c r="MN704" s="109"/>
      <c r="MO704" s="109"/>
      <c r="MP704" s="109"/>
      <c r="MQ704" s="109"/>
      <c r="MR704" s="109"/>
      <c r="MS704" s="109"/>
      <c r="MT704" s="109"/>
      <c r="MU704" s="109"/>
      <c r="MV704" s="109"/>
      <c r="MW704" s="109"/>
      <c r="MX704" s="109"/>
      <c r="MY704" s="109"/>
      <c r="MZ704" s="109"/>
      <c r="NA704" s="109"/>
      <c r="NB704" s="109"/>
      <c r="NC704" s="109"/>
      <c r="ND704" s="109"/>
      <c r="NE704" s="109"/>
      <c r="NF704" s="109"/>
      <c r="NG704" s="109"/>
      <c r="NH704" s="109"/>
      <c r="NI704" s="109"/>
      <c r="NJ704" s="109"/>
      <c r="NK704" s="109"/>
      <c r="NL704" s="109"/>
      <c r="NM704" s="109"/>
      <c r="NN704" s="109"/>
      <c r="NO704" s="109"/>
      <c r="NP704" s="109"/>
      <c r="NQ704" s="109"/>
      <c r="NR704" s="109"/>
      <c r="NS704" s="109"/>
      <c r="NT704" s="109"/>
      <c r="NU704" s="109"/>
      <c r="NV704" s="109"/>
      <c r="NW704" s="109"/>
      <c r="NX704" s="109"/>
      <c r="NY704" s="109"/>
      <c r="NZ704" s="109"/>
      <c r="OA704" s="109"/>
      <c r="OB704" s="109"/>
      <c r="OC704" s="109"/>
      <c r="OD704" s="109"/>
      <c r="OE704" s="109"/>
      <c r="OF704" s="109"/>
      <c r="OG704" s="109"/>
      <c r="OH704" s="109"/>
      <c r="OI704" s="109"/>
      <c r="OJ704" s="109"/>
      <c r="OK704" s="109"/>
      <c r="OL704" s="109"/>
      <c r="OM704" s="109"/>
      <c r="ON704" s="109"/>
      <c r="OO704" s="109"/>
      <c r="OP704" s="109"/>
      <c r="OQ704" s="109"/>
      <c r="OR704" s="109"/>
      <c r="OS704" s="109"/>
      <c r="OT704" s="109"/>
      <c r="OU704" s="109"/>
      <c r="OV704" s="109"/>
      <c r="OW704" s="109"/>
      <c r="OX704" s="109"/>
      <c r="OY704" s="109"/>
      <c r="OZ704" s="109"/>
      <c r="PA704" s="109"/>
      <c r="PB704" s="109"/>
      <c r="PC704" s="109"/>
      <c r="PD704" s="109"/>
      <c r="PE704" s="109"/>
      <c r="PF704" s="109"/>
      <c r="PG704" s="109"/>
      <c r="PH704" s="109"/>
      <c r="PI704" s="109"/>
      <c r="PJ704" s="109"/>
      <c r="PK704" s="109"/>
      <c r="PL704" s="109"/>
      <c r="PM704" s="109"/>
      <c r="PN704" s="109"/>
      <c r="PO704" s="109"/>
      <c r="PP704" s="109"/>
      <c r="PQ704" s="109"/>
      <c r="PR704" s="109"/>
      <c r="PS704" s="109"/>
      <c r="PT704" s="109"/>
      <c r="PU704" s="109"/>
      <c r="PV704" s="109"/>
      <c r="PW704" s="109"/>
      <c r="PX704" s="109"/>
      <c r="PY704" s="109"/>
      <c r="PZ704" s="109"/>
      <c r="QA704" s="109"/>
      <c r="QB704" s="109"/>
      <c r="QC704" s="109"/>
      <c r="QD704" s="109"/>
      <c r="QE704" s="109"/>
      <c r="QF704" s="109"/>
      <c r="QG704" s="109"/>
      <c r="QH704" s="109"/>
      <c r="QI704" s="109"/>
      <c r="QJ704" s="109"/>
      <c r="QK704" s="23">
        <f t="shared" si="10"/>
        <v>11.9</v>
      </c>
      <c r="QL704" s="125"/>
      <c r="QM704" s="125"/>
      <c r="QN704" s="125"/>
      <c r="QO704" s="125"/>
      <c r="QP704" s="125"/>
      <c r="QQ704" s="125"/>
      <c r="QR704" s="125"/>
    </row>
    <row r="705" spans="1:461" s="5" customFormat="1" ht="12.75" customHeight="1" x14ac:dyDescent="0.2">
      <c r="A705" s="52">
        <v>44833</v>
      </c>
      <c r="B705" s="161" t="s">
        <v>492</v>
      </c>
      <c r="C705" s="107"/>
      <c r="D705" s="107"/>
      <c r="E705" s="108"/>
      <c r="F705" s="108"/>
      <c r="G705" s="108"/>
      <c r="H705" s="108"/>
      <c r="I705" s="108"/>
      <c r="J705" s="108"/>
      <c r="K705" s="108"/>
      <c r="L705" s="108"/>
      <c r="M705" s="108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 s="109"/>
      <c r="BD705" s="109"/>
      <c r="BE705" s="109"/>
      <c r="BF705" s="109"/>
      <c r="BG705" s="109"/>
      <c r="BH705" s="109"/>
      <c r="BI705" s="109"/>
      <c r="BJ705" s="109"/>
      <c r="BK705" s="109"/>
      <c r="BL705" s="109"/>
      <c r="BM705" s="109"/>
      <c r="BN705" s="109"/>
      <c r="BO705" s="109"/>
      <c r="BP705" s="109"/>
      <c r="BQ705" s="109"/>
      <c r="BR705" s="109"/>
      <c r="BS705" s="109"/>
      <c r="BT705" s="109"/>
      <c r="BU705" s="109"/>
      <c r="BV705" s="109"/>
      <c r="BW705" s="109"/>
      <c r="BX705" s="109"/>
      <c r="BY705" s="109"/>
      <c r="BZ705" s="109"/>
      <c r="CA705" s="109"/>
      <c r="CB705" s="109"/>
      <c r="CC705" s="109"/>
      <c r="CD705" s="109"/>
      <c r="CE705" s="109"/>
      <c r="CF705" s="109"/>
      <c r="CG705" s="109"/>
      <c r="CH705" s="109"/>
      <c r="CI705" s="109"/>
      <c r="CJ705" s="109"/>
      <c r="CK705" s="109"/>
      <c r="CL705" s="109"/>
      <c r="CM705" s="109"/>
      <c r="CN705" s="109"/>
      <c r="CO705" s="109"/>
      <c r="CP705" s="109"/>
      <c r="CQ705" s="109"/>
      <c r="CR705" s="109"/>
      <c r="CS705" s="109"/>
      <c r="CT705" s="109"/>
      <c r="CU705" s="109"/>
      <c r="CV705" s="109"/>
      <c r="CW705" s="109"/>
      <c r="CX705" s="109"/>
      <c r="CY705" s="109"/>
      <c r="CZ705" s="109"/>
      <c r="DA705" s="109"/>
      <c r="DB705" s="109"/>
      <c r="DC705" s="109"/>
      <c r="DD705" s="109"/>
      <c r="DE705" s="109"/>
      <c r="DF705" s="109"/>
      <c r="DG705" s="109"/>
      <c r="DH705" s="109"/>
      <c r="DI705" s="109"/>
      <c r="DJ705" s="109"/>
      <c r="DK705" s="109"/>
      <c r="DL705" s="109"/>
      <c r="DM705" s="109"/>
      <c r="DN705" s="109"/>
      <c r="DO705" s="109"/>
      <c r="DP705" s="109"/>
      <c r="DQ705" s="109"/>
      <c r="DR705" s="109"/>
      <c r="DS705" s="109"/>
      <c r="DT705" s="109"/>
      <c r="DU705" s="109"/>
      <c r="DV705" s="109"/>
      <c r="DW705" s="109"/>
      <c r="DX705" s="109"/>
      <c r="DY705" s="109"/>
      <c r="DZ705" s="109"/>
      <c r="EA705" s="109"/>
      <c r="EB705" s="109"/>
      <c r="EC705" s="109"/>
      <c r="ED705" s="109"/>
      <c r="EE705" s="109"/>
      <c r="EF705" s="109"/>
      <c r="EG705" s="109"/>
      <c r="EH705" s="109"/>
      <c r="EI705" s="109"/>
      <c r="EJ705" s="109"/>
      <c r="EK705" s="109"/>
      <c r="EL705" s="109"/>
      <c r="EM705" s="109"/>
      <c r="EN705" s="109"/>
      <c r="EO705" s="109"/>
      <c r="EP705" s="109"/>
      <c r="EQ705" s="109"/>
      <c r="ER705" s="109"/>
      <c r="ES705" s="109"/>
      <c r="ET705" s="109"/>
      <c r="EU705" s="109"/>
      <c r="EV705" s="109"/>
      <c r="EW705" s="109"/>
      <c r="EX705" s="109"/>
      <c r="EY705" s="109"/>
      <c r="EZ705" s="109"/>
      <c r="FA705" s="109"/>
      <c r="FB705" s="109"/>
      <c r="FC705" s="109"/>
      <c r="FD705" s="109"/>
      <c r="FE705" s="109"/>
      <c r="FF705" s="109"/>
      <c r="FG705" s="109"/>
      <c r="FH705" s="109"/>
      <c r="FI705" s="109"/>
      <c r="FJ705" s="109"/>
      <c r="FK705" s="109"/>
      <c r="FL705" s="109"/>
      <c r="FM705" s="109"/>
      <c r="FN705" s="109"/>
      <c r="FO705" s="109"/>
      <c r="FP705" s="109"/>
      <c r="FQ705" s="109"/>
      <c r="FR705" s="109"/>
      <c r="FS705" s="109"/>
      <c r="FT705" s="109"/>
      <c r="FU705" s="109"/>
      <c r="FV705" s="109"/>
      <c r="FW705" s="109"/>
      <c r="FX705" s="109"/>
      <c r="FY705" s="109"/>
      <c r="FZ705" s="109"/>
      <c r="GA705" s="109"/>
      <c r="GB705" s="109"/>
      <c r="GC705" s="109"/>
      <c r="GD705" s="109"/>
      <c r="GE705" s="109"/>
      <c r="GF705" s="109"/>
      <c r="GG705" s="109"/>
      <c r="GH705" s="109"/>
      <c r="GI705" s="109"/>
      <c r="GJ705" s="109"/>
      <c r="GK705" s="109"/>
      <c r="GL705" s="109"/>
      <c r="GM705" s="109"/>
      <c r="GN705" s="109"/>
      <c r="GO705" s="109"/>
      <c r="GP705" s="109"/>
      <c r="GQ705" s="109"/>
      <c r="GR705" s="109"/>
      <c r="GS705" s="109"/>
      <c r="GT705" s="109"/>
      <c r="GU705" s="109"/>
      <c r="GV705" s="109"/>
      <c r="GW705" s="109"/>
      <c r="GX705" s="109"/>
      <c r="GY705" s="109"/>
      <c r="GZ705" s="109"/>
      <c r="HA705" s="109"/>
      <c r="HB705" s="109"/>
      <c r="HC705" s="109"/>
      <c r="HD705" s="109"/>
      <c r="HE705" s="109"/>
      <c r="HF705" s="109"/>
      <c r="HG705" s="109"/>
      <c r="HH705" s="109"/>
      <c r="HI705" s="109"/>
      <c r="HJ705" s="109"/>
      <c r="HK705" s="109"/>
      <c r="HL705" s="109"/>
      <c r="HM705" s="109"/>
      <c r="HN705" s="109"/>
      <c r="HO705" s="109"/>
      <c r="HP705" s="109"/>
      <c r="HQ705" s="109"/>
      <c r="HR705" s="109"/>
      <c r="HS705" s="109"/>
      <c r="HT705" s="109"/>
      <c r="HU705" s="109"/>
      <c r="HV705" s="109"/>
      <c r="HW705" s="109"/>
      <c r="HX705" s="109"/>
      <c r="HY705" s="109"/>
      <c r="HZ705" s="109"/>
      <c r="IA705" s="109"/>
      <c r="IB705" s="109"/>
      <c r="IC705" s="109"/>
      <c r="ID705" s="109"/>
      <c r="IE705" s="109"/>
      <c r="IF705" s="109"/>
      <c r="IG705" s="109"/>
      <c r="IH705" s="109"/>
      <c r="II705" s="109"/>
      <c r="IJ705" s="109"/>
      <c r="IK705" s="109"/>
      <c r="IL705" s="109"/>
      <c r="IM705" s="109"/>
      <c r="IN705" s="109"/>
      <c r="IO705" s="109"/>
      <c r="IP705" s="109"/>
      <c r="IQ705" s="109"/>
      <c r="IR705" s="109"/>
      <c r="IS705" s="109"/>
      <c r="IT705" s="109"/>
      <c r="IU705" s="109"/>
      <c r="IV705" s="109"/>
      <c r="IW705" s="109"/>
      <c r="IX705" s="109"/>
      <c r="IY705" s="109"/>
      <c r="IZ705" s="109"/>
      <c r="JA705" s="109"/>
      <c r="JB705" s="109"/>
      <c r="JC705" s="109"/>
      <c r="JD705" s="109"/>
      <c r="JE705" s="109"/>
      <c r="JF705" s="109"/>
      <c r="JG705" s="109"/>
      <c r="JH705" s="109"/>
      <c r="JI705" s="109"/>
      <c r="JJ705" s="109"/>
      <c r="JK705" s="109"/>
      <c r="JL705" s="109"/>
      <c r="JM705" s="109"/>
      <c r="JN705" s="109"/>
      <c r="JO705" s="109"/>
      <c r="JP705" s="109"/>
      <c r="JQ705" s="109"/>
      <c r="JR705" s="109"/>
      <c r="JS705" s="109"/>
      <c r="JT705" s="109"/>
      <c r="JU705" s="109"/>
      <c r="JV705" s="109"/>
      <c r="JW705" s="109"/>
      <c r="JX705" s="109"/>
      <c r="JY705" s="109"/>
      <c r="JZ705" s="109"/>
      <c r="KA705" s="109"/>
      <c r="KB705" s="109"/>
      <c r="KC705" s="109"/>
      <c r="KD705" s="109"/>
      <c r="KE705" s="109"/>
      <c r="KF705" s="109"/>
      <c r="KG705" s="109"/>
      <c r="KH705" s="109"/>
      <c r="KI705" s="109"/>
      <c r="KJ705" s="109"/>
      <c r="KK705" s="109"/>
      <c r="KL705" s="109"/>
      <c r="KM705" s="109"/>
      <c r="KN705" s="109"/>
      <c r="KO705" s="109"/>
      <c r="KP705" s="109"/>
      <c r="KQ705" s="109"/>
      <c r="KR705" s="109"/>
      <c r="KS705" s="109"/>
      <c r="KT705" s="109"/>
      <c r="KU705" s="109"/>
      <c r="KV705" s="109"/>
      <c r="KW705" s="109"/>
      <c r="KX705" s="109"/>
      <c r="KY705" s="109"/>
      <c r="KZ705" s="109"/>
      <c r="LA705" s="109"/>
      <c r="LB705" s="109"/>
      <c r="LC705" s="109"/>
      <c r="LD705" s="109"/>
      <c r="LE705" s="109"/>
      <c r="LF705" s="109"/>
      <c r="LG705" s="109"/>
      <c r="LH705" s="109"/>
      <c r="LI705" s="109"/>
      <c r="LJ705" s="109"/>
      <c r="LK705" s="109"/>
      <c r="LL705" s="109"/>
      <c r="LM705" s="109"/>
      <c r="LN705" s="109"/>
      <c r="LO705" s="109"/>
      <c r="LP705" s="109"/>
      <c r="LQ705" s="109"/>
      <c r="LR705" s="109"/>
      <c r="LS705" s="109"/>
      <c r="LT705" s="109"/>
      <c r="LU705" s="109"/>
      <c r="LV705" s="109"/>
      <c r="LW705" s="109"/>
      <c r="LX705" s="109"/>
      <c r="LY705" s="109"/>
      <c r="LZ705" s="109"/>
      <c r="MA705" s="109"/>
      <c r="MB705" s="109"/>
      <c r="MC705" s="109"/>
      <c r="MD705" s="109"/>
      <c r="ME705" s="109"/>
      <c r="MF705" s="109"/>
      <c r="MG705" s="109"/>
      <c r="MH705" s="109"/>
      <c r="MI705" s="109"/>
      <c r="MJ705" s="109"/>
      <c r="MK705" s="109"/>
      <c r="ML705" s="109"/>
      <c r="MM705" s="109"/>
      <c r="MN705" s="109"/>
      <c r="MO705" s="109"/>
      <c r="MP705" s="109"/>
      <c r="MQ705" s="109"/>
      <c r="MR705" s="109"/>
      <c r="MS705" s="109"/>
      <c r="MT705" s="109"/>
      <c r="MU705" s="109"/>
      <c r="MV705" s="109"/>
      <c r="MW705" s="109"/>
      <c r="MX705" s="109"/>
      <c r="MY705" s="109"/>
      <c r="MZ705" s="109"/>
      <c r="NA705" s="109"/>
      <c r="NB705" s="109"/>
      <c r="NC705" s="109"/>
      <c r="ND705" s="109"/>
      <c r="NE705" s="109"/>
      <c r="NF705" s="109"/>
      <c r="NG705" s="109"/>
      <c r="NH705" s="109"/>
      <c r="NI705" s="109"/>
      <c r="NJ705" s="109"/>
      <c r="NK705" s="109"/>
      <c r="NL705" s="109"/>
      <c r="NM705" s="109"/>
      <c r="NN705" s="109"/>
      <c r="NO705" s="109"/>
      <c r="NP705" s="109"/>
      <c r="NQ705" s="109"/>
      <c r="NR705" s="109"/>
      <c r="NS705" s="109"/>
      <c r="NT705" s="109"/>
      <c r="NU705" s="109"/>
      <c r="NV705" s="109"/>
      <c r="NW705" s="109"/>
      <c r="NX705" s="109"/>
      <c r="NY705" s="109"/>
      <c r="NZ705" s="109"/>
      <c r="OA705" s="109">
        <v>5</v>
      </c>
      <c r="OB705" s="109"/>
      <c r="OC705" s="109"/>
      <c r="OD705" s="109"/>
      <c r="OE705" s="109"/>
      <c r="OF705" s="109"/>
      <c r="OG705" s="109"/>
      <c r="OH705" s="109"/>
      <c r="OI705" s="109"/>
      <c r="OJ705" s="109"/>
      <c r="OK705" s="109"/>
      <c r="OL705" s="109"/>
      <c r="OM705" s="109"/>
      <c r="ON705" s="109"/>
      <c r="OO705" s="109"/>
      <c r="OP705" s="109"/>
      <c r="OQ705" s="109"/>
      <c r="OR705" s="109"/>
      <c r="OS705" s="109"/>
      <c r="OT705" s="109"/>
      <c r="OU705" s="109"/>
      <c r="OV705" s="109"/>
      <c r="OW705" s="109"/>
      <c r="OX705" s="109"/>
      <c r="OY705" s="109"/>
      <c r="OZ705" s="109"/>
      <c r="PA705" s="109"/>
      <c r="PB705" s="109"/>
      <c r="PC705" s="109"/>
      <c r="PD705" s="109"/>
      <c r="PE705" s="109"/>
      <c r="PF705" s="109"/>
      <c r="PG705" s="109"/>
      <c r="PH705" s="109"/>
      <c r="PI705" s="109"/>
      <c r="PJ705" s="109"/>
      <c r="PK705" s="109"/>
      <c r="PL705" s="109"/>
      <c r="PM705" s="109"/>
      <c r="PN705" s="109"/>
      <c r="PO705" s="109"/>
      <c r="PP705" s="109"/>
      <c r="PQ705" s="109"/>
      <c r="PR705" s="109"/>
      <c r="PS705" s="109"/>
      <c r="PT705" s="109"/>
      <c r="PU705" s="109"/>
      <c r="PV705" s="109"/>
      <c r="PW705" s="109"/>
      <c r="PX705" s="109"/>
      <c r="PY705" s="109"/>
      <c r="PZ705" s="109"/>
      <c r="QA705" s="109"/>
      <c r="QB705" s="109"/>
      <c r="QC705" s="109"/>
      <c r="QD705" s="109"/>
      <c r="QE705" s="109"/>
      <c r="QF705" s="109"/>
      <c r="QG705" s="109"/>
      <c r="QH705" s="109"/>
      <c r="QI705" s="109"/>
      <c r="QJ705" s="109"/>
      <c r="QK705" s="23">
        <f t="shared" si="10"/>
        <v>5</v>
      </c>
      <c r="QL705" s="125"/>
      <c r="QM705" s="125"/>
      <c r="QN705" s="125"/>
      <c r="QO705" s="125"/>
      <c r="QP705" s="125"/>
      <c r="QQ705" s="125"/>
      <c r="QR705" s="125"/>
    </row>
    <row r="706" spans="1:461" s="5" customFormat="1" ht="12.75" customHeight="1" x14ac:dyDescent="0.2">
      <c r="A706" s="52">
        <v>44833</v>
      </c>
      <c r="B706" s="161" t="s">
        <v>445</v>
      </c>
      <c r="C706" s="107"/>
      <c r="D706" s="107"/>
      <c r="E706" s="108"/>
      <c r="F706" s="108"/>
      <c r="G706" s="108"/>
      <c r="H706" s="108"/>
      <c r="I706" s="108"/>
      <c r="J706" s="108"/>
      <c r="K706" s="108"/>
      <c r="L706" s="108"/>
      <c r="M706" s="108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>
        <v>10</v>
      </c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 s="109"/>
      <c r="BD706" s="109"/>
      <c r="BE706" s="109"/>
      <c r="BF706" s="109"/>
      <c r="BG706" s="109"/>
      <c r="BH706" s="109"/>
      <c r="BI706" s="109"/>
      <c r="BJ706" s="109"/>
      <c r="BK706" s="109"/>
      <c r="BL706" s="109"/>
      <c r="BM706" s="109"/>
      <c r="BN706" s="109"/>
      <c r="BO706" s="109"/>
      <c r="BP706" s="109"/>
      <c r="BQ706" s="109"/>
      <c r="BR706" s="109"/>
      <c r="BS706" s="109"/>
      <c r="BT706" s="109"/>
      <c r="BU706" s="109"/>
      <c r="BV706" s="109"/>
      <c r="BW706" s="109"/>
      <c r="BX706" s="109"/>
      <c r="BY706" s="109"/>
      <c r="BZ706" s="109"/>
      <c r="CA706" s="109"/>
      <c r="CB706" s="109"/>
      <c r="CC706" s="109"/>
      <c r="CD706" s="109"/>
      <c r="CE706" s="109"/>
      <c r="CF706" s="109"/>
      <c r="CG706" s="109"/>
      <c r="CH706" s="109"/>
      <c r="CI706" s="109"/>
      <c r="CJ706" s="109"/>
      <c r="CK706" s="109"/>
      <c r="CL706" s="109"/>
      <c r="CM706" s="109"/>
      <c r="CN706" s="109"/>
      <c r="CO706" s="109"/>
      <c r="CP706" s="109"/>
      <c r="CQ706" s="109"/>
      <c r="CR706" s="109"/>
      <c r="CS706" s="109"/>
      <c r="CT706" s="109"/>
      <c r="CU706" s="109"/>
      <c r="CV706" s="109"/>
      <c r="CW706" s="109"/>
      <c r="CX706" s="109"/>
      <c r="CY706" s="109"/>
      <c r="CZ706" s="109"/>
      <c r="DA706" s="109"/>
      <c r="DB706" s="109"/>
      <c r="DC706" s="109"/>
      <c r="DD706" s="109"/>
      <c r="DE706" s="109"/>
      <c r="DF706" s="109"/>
      <c r="DG706" s="109"/>
      <c r="DH706" s="109"/>
      <c r="DI706" s="109"/>
      <c r="DJ706" s="109"/>
      <c r="DK706" s="109"/>
      <c r="DL706" s="109"/>
      <c r="DM706" s="109"/>
      <c r="DN706" s="109"/>
      <c r="DO706" s="109"/>
      <c r="DP706" s="109"/>
      <c r="DQ706" s="109"/>
      <c r="DR706" s="109"/>
      <c r="DS706" s="109"/>
      <c r="DT706" s="109"/>
      <c r="DU706" s="109"/>
      <c r="DV706" s="109"/>
      <c r="DW706" s="109"/>
      <c r="DX706" s="109"/>
      <c r="DY706" s="109"/>
      <c r="DZ706" s="109"/>
      <c r="EA706" s="109"/>
      <c r="EB706" s="109"/>
      <c r="EC706" s="109"/>
      <c r="ED706" s="109"/>
      <c r="EE706" s="109"/>
      <c r="EF706" s="109"/>
      <c r="EG706" s="109"/>
      <c r="EH706" s="109"/>
      <c r="EI706" s="109"/>
      <c r="EJ706" s="109"/>
      <c r="EK706" s="109"/>
      <c r="EL706" s="109"/>
      <c r="EM706" s="109"/>
      <c r="EN706" s="109"/>
      <c r="EO706" s="109"/>
      <c r="EP706" s="109"/>
      <c r="EQ706" s="109"/>
      <c r="ER706" s="109"/>
      <c r="ES706" s="109"/>
      <c r="ET706" s="109"/>
      <c r="EU706" s="109"/>
      <c r="EV706" s="109"/>
      <c r="EW706" s="109"/>
      <c r="EX706" s="109"/>
      <c r="EY706" s="109"/>
      <c r="EZ706" s="109"/>
      <c r="FA706" s="109"/>
      <c r="FB706" s="109"/>
      <c r="FC706" s="109"/>
      <c r="FD706" s="109"/>
      <c r="FE706" s="109"/>
      <c r="FF706" s="109"/>
      <c r="FG706" s="109"/>
      <c r="FH706" s="109"/>
      <c r="FI706" s="109"/>
      <c r="FJ706" s="109"/>
      <c r="FK706" s="109"/>
      <c r="FL706" s="109"/>
      <c r="FM706" s="109"/>
      <c r="FN706" s="109"/>
      <c r="FO706" s="109"/>
      <c r="FP706" s="109"/>
      <c r="FQ706" s="109"/>
      <c r="FR706" s="109"/>
      <c r="FS706" s="109"/>
      <c r="FT706" s="109"/>
      <c r="FU706" s="109"/>
      <c r="FV706" s="109"/>
      <c r="FW706" s="109"/>
      <c r="FX706" s="109"/>
      <c r="FY706" s="109"/>
      <c r="FZ706" s="109"/>
      <c r="GA706" s="109"/>
      <c r="GB706" s="109"/>
      <c r="GC706" s="109"/>
      <c r="GD706" s="109"/>
      <c r="GE706" s="109"/>
      <c r="GF706" s="109"/>
      <c r="GG706" s="109"/>
      <c r="GH706" s="109"/>
      <c r="GI706" s="109"/>
      <c r="GJ706" s="109"/>
      <c r="GK706" s="109"/>
      <c r="GL706" s="109"/>
      <c r="GM706" s="109"/>
      <c r="GN706" s="109"/>
      <c r="GO706" s="109"/>
      <c r="GP706" s="109"/>
      <c r="GQ706" s="109"/>
      <c r="GR706" s="109"/>
      <c r="GS706" s="109"/>
      <c r="GT706" s="109"/>
      <c r="GU706" s="109"/>
      <c r="GV706" s="109"/>
      <c r="GW706" s="109"/>
      <c r="GX706" s="109"/>
      <c r="GY706" s="109"/>
      <c r="GZ706" s="109"/>
      <c r="HA706" s="109"/>
      <c r="HB706" s="109"/>
      <c r="HC706" s="109"/>
      <c r="HD706" s="109"/>
      <c r="HE706" s="109"/>
      <c r="HF706" s="109"/>
      <c r="HG706" s="109"/>
      <c r="HH706" s="109"/>
      <c r="HI706" s="109"/>
      <c r="HJ706" s="109"/>
      <c r="HK706" s="109"/>
      <c r="HL706" s="109"/>
      <c r="HM706" s="109"/>
      <c r="HN706" s="109"/>
      <c r="HO706" s="109"/>
      <c r="HP706" s="109"/>
      <c r="HQ706" s="109"/>
      <c r="HR706" s="109"/>
      <c r="HS706" s="109"/>
      <c r="HT706" s="109"/>
      <c r="HU706" s="109"/>
      <c r="HV706" s="109"/>
      <c r="HW706" s="109"/>
      <c r="HX706" s="109"/>
      <c r="HY706" s="109"/>
      <c r="HZ706" s="109"/>
      <c r="IA706" s="109"/>
      <c r="IB706" s="109"/>
      <c r="IC706" s="109"/>
      <c r="ID706" s="109"/>
      <c r="IE706" s="109"/>
      <c r="IF706" s="109"/>
      <c r="IG706" s="109"/>
      <c r="IH706" s="109"/>
      <c r="II706" s="109"/>
      <c r="IJ706" s="109"/>
      <c r="IK706" s="109"/>
      <c r="IL706" s="109"/>
      <c r="IM706" s="109"/>
      <c r="IN706" s="109"/>
      <c r="IO706" s="109"/>
      <c r="IP706" s="109"/>
      <c r="IQ706" s="109"/>
      <c r="IR706" s="109"/>
      <c r="IS706" s="109"/>
      <c r="IT706" s="109"/>
      <c r="IU706" s="109"/>
      <c r="IV706" s="109"/>
      <c r="IW706" s="109"/>
      <c r="IX706" s="109"/>
      <c r="IY706" s="109"/>
      <c r="IZ706" s="109"/>
      <c r="JA706" s="109"/>
      <c r="JB706" s="109"/>
      <c r="JC706" s="109"/>
      <c r="JD706" s="109"/>
      <c r="JE706" s="109"/>
      <c r="JF706" s="109"/>
      <c r="JG706" s="109"/>
      <c r="JH706" s="109"/>
      <c r="JI706" s="109"/>
      <c r="JJ706" s="109"/>
      <c r="JK706" s="109"/>
      <c r="JL706" s="109"/>
      <c r="JM706" s="109"/>
      <c r="JN706" s="109"/>
      <c r="JO706" s="109"/>
      <c r="JP706" s="109"/>
      <c r="JQ706" s="109"/>
      <c r="JR706" s="109"/>
      <c r="JS706" s="109"/>
      <c r="JT706" s="109"/>
      <c r="JU706" s="109"/>
      <c r="JV706" s="109"/>
      <c r="JW706" s="109"/>
      <c r="JX706" s="109"/>
      <c r="JY706" s="109"/>
      <c r="JZ706" s="109"/>
      <c r="KA706" s="109"/>
      <c r="KB706" s="109"/>
      <c r="KC706" s="109"/>
      <c r="KD706" s="109"/>
      <c r="KE706" s="109"/>
      <c r="KF706" s="109"/>
      <c r="KG706" s="109"/>
      <c r="KH706" s="109"/>
      <c r="KI706" s="109"/>
      <c r="KJ706" s="109"/>
      <c r="KK706" s="109"/>
      <c r="KL706" s="109"/>
      <c r="KM706" s="109"/>
      <c r="KN706" s="109"/>
      <c r="KO706" s="109"/>
      <c r="KP706" s="109"/>
      <c r="KQ706" s="109"/>
      <c r="KR706" s="109"/>
      <c r="KS706" s="109"/>
      <c r="KT706" s="109"/>
      <c r="KU706" s="109"/>
      <c r="KV706" s="109"/>
      <c r="KW706" s="109"/>
      <c r="KX706" s="109"/>
      <c r="KY706" s="109"/>
      <c r="KZ706" s="109"/>
      <c r="LA706" s="109"/>
      <c r="LB706" s="109"/>
      <c r="LC706" s="109"/>
      <c r="LD706" s="109"/>
      <c r="LE706" s="109"/>
      <c r="LF706" s="109"/>
      <c r="LG706" s="109"/>
      <c r="LH706" s="109"/>
      <c r="LI706" s="109"/>
      <c r="LJ706" s="109"/>
      <c r="LK706" s="109"/>
      <c r="LL706" s="109"/>
      <c r="LM706" s="109"/>
      <c r="LN706" s="109"/>
      <c r="LO706" s="109"/>
      <c r="LP706" s="109"/>
      <c r="LQ706" s="109"/>
      <c r="LR706" s="109"/>
      <c r="LS706" s="109"/>
      <c r="LT706" s="109"/>
      <c r="LU706" s="109"/>
      <c r="LV706" s="109"/>
      <c r="LW706" s="109"/>
      <c r="LX706" s="109"/>
      <c r="LY706" s="109"/>
      <c r="LZ706" s="109"/>
      <c r="MA706" s="109"/>
      <c r="MB706" s="109"/>
      <c r="MC706" s="109"/>
      <c r="MD706" s="109"/>
      <c r="ME706" s="109"/>
      <c r="MF706" s="109"/>
      <c r="MG706" s="109"/>
      <c r="MH706" s="109"/>
      <c r="MI706" s="109"/>
      <c r="MJ706" s="109"/>
      <c r="MK706" s="109"/>
      <c r="ML706" s="109"/>
      <c r="MM706" s="109"/>
      <c r="MN706" s="109"/>
      <c r="MO706" s="109"/>
      <c r="MP706" s="109"/>
      <c r="MQ706" s="109"/>
      <c r="MR706" s="109"/>
      <c r="MS706" s="109"/>
      <c r="MT706" s="109"/>
      <c r="MU706" s="109"/>
      <c r="MV706" s="109"/>
      <c r="MW706" s="109"/>
      <c r="MX706" s="109"/>
      <c r="MY706" s="109"/>
      <c r="MZ706" s="109"/>
      <c r="NA706" s="109"/>
      <c r="NB706" s="109"/>
      <c r="NC706" s="109"/>
      <c r="ND706" s="109"/>
      <c r="NE706" s="109"/>
      <c r="NF706" s="109"/>
      <c r="NG706" s="109"/>
      <c r="NH706" s="109"/>
      <c r="NI706" s="109"/>
      <c r="NJ706" s="109"/>
      <c r="NK706" s="109"/>
      <c r="NL706" s="109"/>
      <c r="NM706" s="109"/>
      <c r="NN706" s="109"/>
      <c r="NO706" s="109"/>
      <c r="NP706" s="109"/>
      <c r="NQ706" s="109"/>
      <c r="NR706" s="109"/>
      <c r="NS706" s="109"/>
      <c r="NT706" s="109"/>
      <c r="NU706" s="109"/>
      <c r="NV706" s="109"/>
      <c r="NW706" s="109"/>
      <c r="NX706" s="109"/>
      <c r="NY706" s="109"/>
      <c r="NZ706" s="109"/>
      <c r="OA706" s="109"/>
      <c r="OB706" s="109"/>
      <c r="OC706" s="109"/>
      <c r="OD706" s="109"/>
      <c r="OE706" s="109"/>
      <c r="OF706" s="109"/>
      <c r="OG706" s="109"/>
      <c r="OH706" s="109"/>
      <c r="OI706" s="109"/>
      <c r="OJ706" s="109"/>
      <c r="OK706" s="109"/>
      <c r="OL706" s="109"/>
      <c r="OM706" s="109"/>
      <c r="ON706" s="109"/>
      <c r="OO706" s="109"/>
      <c r="OP706" s="109"/>
      <c r="OQ706" s="109"/>
      <c r="OR706" s="109"/>
      <c r="OS706" s="109"/>
      <c r="OT706" s="109"/>
      <c r="OU706" s="109"/>
      <c r="OV706" s="109"/>
      <c r="OW706" s="109"/>
      <c r="OX706" s="109"/>
      <c r="OY706" s="109"/>
      <c r="OZ706" s="109"/>
      <c r="PA706" s="109"/>
      <c r="PB706" s="109"/>
      <c r="PC706" s="109">
        <v>2</v>
      </c>
      <c r="PD706" s="109"/>
      <c r="PE706" s="109"/>
      <c r="PF706" s="109"/>
      <c r="PG706" s="109"/>
      <c r="PH706" s="109"/>
      <c r="PI706" s="109"/>
      <c r="PJ706" s="109"/>
      <c r="PK706" s="109"/>
      <c r="PL706" s="109"/>
      <c r="PM706" s="109"/>
      <c r="PN706" s="109"/>
      <c r="PO706" s="109"/>
      <c r="PP706" s="109"/>
      <c r="PQ706" s="109"/>
      <c r="PR706" s="109"/>
      <c r="PS706" s="109"/>
      <c r="PT706" s="109"/>
      <c r="PU706" s="109"/>
      <c r="PV706" s="109"/>
      <c r="PW706" s="109"/>
      <c r="PX706" s="109"/>
      <c r="PY706" s="109"/>
      <c r="PZ706" s="109"/>
      <c r="QA706" s="109"/>
      <c r="QB706" s="109"/>
      <c r="QC706" s="109"/>
      <c r="QD706" s="109"/>
      <c r="QE706" s="109"/>
      <c r="QF706" s="109"/>
      <c r="QG706" s="109"/>
      <c r="QH706" s="109"/>
      <c r="QI706" s="109"/>
      <c r="QJ706" s="109"/>
      <c r="QK706" s="23">
        <f t="shared" si="10"/>
        <v>12</v>
      </c>
      <c r="QL706" s="125"/>
      <c r="QM706" s="125"/>
      <c r="QN706" s="125"/>
      <c r="QO706" s="125"/>
      <c r="QP706" s="125"/>
      <c r="QQ706" s="125"/>
      <c r="QR706" s="125"/>
    </row>
    <row r="707" spans="1:461" s="5" customFormat="1" ht="12.75" customHeight="1" x14ac:dyDescent="0.2">
      <c r="A707" s="52">
        <v>44834</v>
      </c>
      <c r="B707" s="161" t="s">
        <v>439</v>
      </c>
      <c r="C707" s="107"/>
      <c r="D707" s="107"/>
      <c r="E707" s="108"/>
      <c r="F707" s="108"/>
      <c r="G707" s="108"/>
      <c r="H707" s="108"/>
      <c r="I707" s="108"/>
      <c r="J707" s="108"/>
      <c r="K707" s="108"/>
      <c r="L707" s="108"/>
      <c r="M707" s="108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 s="109"/>
      <c r="BD707" s="109"/>
      <c r="BE707" s="109"/>
      <c r="BF707" s="109"/>
      <c r="BG707" s="109"/>
      <c r="BH707" s="109"/>
      <c r="BI707" s="109"/>
      <c r="BJ707" s="109"/>
      <c r="BK707" s="109"/>
      <c r="BL707" s="109"/>
      <c r="BM707" s="109"/>
      <c r="BN707" s="109"/>
      <c r="BO707" s="109"/>
      <c r="BP707" s="109"/>
      <c r="BQ707" s="109"/>
      <c r="BR707" s="109"/>
      <c r="BS707" s="109"/>
      <c r="BT707" s="109"/>
      <c r="BU707" s="109"/>
      <c r="BV707" s="109"/>
      <c r="BW707" s="109"/>
      <c r="BX707" s="109"/>
      <c r="BY707" s="109"/>
      <c r="BZ707" s="109"/>
      <c r="CA707" s="109"/>
      <c r="CB707" s="109"/>
      <c r="CC707" s="109"/>
      <c r="CD707" s="109"/>
      <c r="CE707" s="109"/>
      <c r="CF707" s="109"/>
      <c r="CG707" s="109"/>
      <c r="CH707" s="109"/>
      <c r="CI707" s="109"/>
      <c r="CJ707" s="109"/>
      <c r="CK707" s="109"/>
      <c r="CL707" s="109"/>
      <c r="CM707" s="109"/>
      <c r="CN707" s="109"/>
      <c r="CO707" s="109"/>
      <c r="CP707" s="109"/>
      <c r="CQ707" s="109"/>
      <c r="CR707" s="109"/>
      <c r="CS707" s="109"/>
      <c r="CT707" s="109"/>
      <c r="CU707" s="109"/>
      <c r="CV707" s="109"/>
      <c r="CW707" s="109"/>
      <c r="CX707" s="109"/>
      <c r="CY707" s="109"/>
      <c r="CZ707" s="109"/>
      <c r="DA707" s="109"/>
      <c r="DB707" s="109"/>
      <c r="DC707" s="109"/>
      <c r="DD707" s="109"/>
      <c r="DE707" s="109"/>
      <c r="DF707" s="109"/>
      <c r="DG707" s="109"/>
      <c r="DH707" s="109"/>
      <c r="DI707" s="109"/>
      <c r="DJ707" s="109"/>
      <c r="DK707" s="109"/>
      <c r="DL707" s="109"/>
      <c r="DM707" s="109"/>
      <c r="DN707" s="109"/>
      <c r="DO707" s="109"/>
      <c r="DP707" s="109"/>
      <c r="DQ707" s="109"/>
      <c r="DR707" s="109"/>
      <c r="DS707" s="109"/>
      <c r="DT707" s="109"/>
      <c r="DU707" s="109"/>
      <c r="DV707" s="109"/>
      <c r="DW707" s="109"/>
      <c r="DX707" s="109"/>
      <c r="DY707" s="109"/>
      <c r="DZ707" s="109"/>
      <c r="EA707" s="109"/>
      <c r="EB707" s="109"/>
      <c r="EC707" s="109"/>
      <c r="ED707" s="109"/>
      <c r="EE707" s="109"/>
      <c r="EF707" s="109"/>
      <c r="EG707" s="109"/>
      <c r="EH707" s="109"/>
      <c r="EI707" s="109"/>
      <c r="EJ707" s="109"/>
      <c r="EK707" s="109"/>
      <c r="EL707" s="109"/>
      <c r="EM707" s="109"/>
      <c r="EN707" s="109"/>
      <c r="EO707" s="109"/>
      <c r="EP707" s="109"/>
      <c r="EQ707" s="109"/>
      <c r="ER707" s="109"/>
      <c r="ES707" s="109"/>
      <c r="ET707" s="109"/>
      <c r="EU707" s="109"/>
      <c r="EV707" s="109"/>
      <c r="EW707" s="109"/>
      <c r="EX707" s="109"/>
      <c r="EY707" s="109"/>
      <c r="EZ707" s="109"/>
      <c r="FA707" s="109"/>
      <c r="FB707" s="109"/>
      <c r="FC707" s="109"/>
      <c r="FD707" s="109"/>
      <c r="FE707" s="109"/>
      <c r="FF707" s="109"/>
      <c r="FG707" s="109"/>
      <c r="FH707" s="109"/>
      <c r="FI707" s="109"/>
      <c r="FJ707" s="109"/>
      <c r="FK707" s="109"/>
      <c r="FL707" s="109"/>
      <c r="FM707" s="109"/>
      <c r="FN707" s="109"/>
      <c r="FO707" s="109"/>
      <c r="FP707" s="109"/>
      <c r="FQ707" s="109"/>
      <c r="FR707" s="109"/>
      <c r="FS707" s="109"/>
      <c r="FT707" s="109"/>
      <c r="FU707" s="109"/>
      <c r="FV707" s="109"/>
      <c r="FW707" s="109"/>
      <c r="FX707" s="109"/>
      <c r="FY707" s="109"/>
      <c r="FZ707" s="109"/>
      <c r="GA707" s="109"/>
      <c r="GB707" s="109"/>
      <c r="GC707" s="109"/>
      <c r="GD707" s="109"/>
      <c r="GE707" s="109"/>
      <c r="GF707" s="109"/>
      <c r="GG707" s="109"/>
      <c r="GH707" s="109"/>
      <c r="GI707" s="109"/>
      <c r="GJ707" s="109"/>
      <c r="GK707" s="109"/>
      <c r="GL707" s="109"/>
      <c r="GM707" s="109"/>
      <c r="GN707" s="109"/>
      <c r="GO707" s="109"/>
      <c r="GP707" s="109"/>
      <c r="GQ707" s="109"/>
      <c r="GR707" s="109"/>
      <c r="GS707" s="109"/>
      <c r="GT707" s="109"/>
      <c r="GU707" s="109"/>
      <c r="GV707" s="109"/>
      <c r="GW707" s="109"/>
      <c r="GX707" s="109"/>
      <c r="GY707" s="109"/>
      <c r="GZ707" s="109"/>
      <c r="HA707" s="109"/>
      <c r="HB707" s="109"/>
      <c r="HC707" s="109"/>
      <c r="HD707" s="109"/>
      <c r="HE707" s="109"/>
      <c r="HF707" s="109"/>
      <c r="HG707" s="109"/>
      <c r="HH707" s="109"/>
      <c r="HI707" s="109"/>
      <c r="HJ707" s="109"/>
      <c r="HK707" s="109"/>
      <c r="HL707" s="109"/>
      <c r="HM707" s="109"/>
      <c r="HN707" s="109"/>
      <c r="HO707" s="109"/>
      <c r="HP707" s="109"/>
      <c r="HQ707" s="109"/>
      <c r="HR707" s="109"/>
      <c r="HS707" s="109"/>
      <c r="HT707" s="109"/>
      <c r="HU707" s="109"/>
      <c r="HV707" s="109"/>
      <c r="HW707" s="109"/>
      <c r="HX707" s="109"/>
      <c r="HY707" s="109"/>
      <c r="HZ707" s="109"/>
      <c r="IA707" s="109"/>
      <c r="IB707" s="109"/>
      <c r="IC707" s="109"/>
      <c r="ID707" s="109"/>
      <c r="IE707" s="109"/>
      <c r="IF707" s="109"/>
      <c r="IG707" s="109"/>
      <c r="IH707" s="109"/>
      <c r="II707" s="109"/>
      <c r="IJ707" s="109"/>
      <c r="IK707" s="109"/>
      <c r="IL707" s="109"/>
      <c r="IM707" s="109"/>
      <c r="IN707" s="109"/>
      <c r="IO707" s="109"/>
      <c r="IP707" s="109"/>
      <c r="IQ707" s="109"/>
      <c r="IR707" s="109"/>
      <c r="IS707" s="109"/>
      <c r="IT707" s="109"/>
      <c r="IU707" s="109"/>
      <c r="IV707" s="109"/>
      <c r="IW707" s="109"/>
      <c r="IX707" s="109"/>
      <c r="IY707" s="109"/>
      <c r="IZ707" s="109"/>
      <c r="JA707" s="109"/>
      <c r="JB707" s="109"/>
      <c r="JC707" s="109"/>
      <c r="JD707" s="109"/>
      <c r="JE707" s="109"/>
      <c r="JF707" s="109"/>
      <c r="JG707" s="109"/>
      <c r="JH707" s="109"/>
      <c r="JI707" s="109"/>
      <c r="JJ707" s="109"/>
      <c r="JK707" s="109"/>
      <c r="JL707" s="109"/>
      <c r="JM707" s="109"/>
      <c r="JN707" s="109"/>
      <c r="JO707" s="109"/>
      <c r="JP707" s="109"/>
      <c r="JQ707" s="109"/>
      <c r="JR707" s="109"/>
      <c r="JS707" s="109"/>
      <c r="JT707" s="109"/>
      <c r="JU707" s="109"/>
      <c r="JV707" s="109"/>
      <c r="JW707" s="109"/>
      <c r="JX707" s="109"/>
      <c r="JY707" s="109"/>
      <c r="JZ707" s="109"/>
      <c r="KA707" s="109"/>
      <c r="KB707" s="109"/>
      <c r="KC707" s="109"/>
      <c r="KD707" s="109"/>
      <c r="KE707" s="109"/>
      <c r="KF707" s="109"/>
      <c r="KG707" s="109"/>
      <c r="KH707" s="109"/>
      <c r="KI707" s="109"/>
      <c r="KJ707" s="109"/>
      <c r="KK707" s="109"/>
      <c r="KL707" s="109"/>
      <c r="KM707" s="109"/>
      <c r="KN707" s="109"/>
      <c r="KO707" s="109"/>
      <c r="KP707" s="109"/>
      <c r="KQ707" s="109"/>
      <c r="KR707" s="109"/>
      <c r="KS707" s="109"/>
      <c r="KT707" s="109"/>
      <c r="KU707" s="109"/>
      <c r="KV707" s="109"/>
      <c r="KW707" s="109"/>
      <c r="KX707" s="109"/>
      <c r="KY707" s="109"/>
      <c r="KZ707" s="109"/>
      <c r="LA707" s="109"/>
      <c r="LB707" s="109"/>
      <c r="LC707" s="109"/>
      <c r="LD707" s="109"/>
      <c r="LE707" s="109"/>
      <c r="LF707" s="109"/>
      <c r="LG707" s="109"/>
      <c r="LH707" s="109"/>
      <c r="LI707" s="109"/>
      <c r="LJ707" s="109"/>
      <c r="LK707" s="109"/>
      <c r="LL707" s="109"/>
      <c r="LM707" s="109"/>
      <c r="LN707" s="109"/>
      <c r="LO707" s="109"/>
      <c r="LP707" s="109"/>
      <c r="LQ707" s="109"/>
      <c r="LR707" s="109"/>
      <c r="LS707" s="109"/>
      <c r="LT707" s="109"/>
      <c r="LU707" s="109"/>
      <c r="LV707" s="109"/>
      <c r="LW707" s="109"/>
      <c r="LX707" s="109"/>
      <c r="LY707" s="109"/>
      <c r="LZ707" s="109"/>
      <c r="MA707" s="109"/>
      <c r="MB707" s="109"/>
      <c r="MC707" s="109"/>
      <c r="MD707" s="109"/>
      <c r="ME707" s="109"/>
      <c r="MF707" s="109"/>
      <c r="MG707" s="109"/>
      <c r="MH707" s="109"/>
      <c r="MI707" s="109"/>
      <c r="MJ707" s="109"/>
      <c r="MK707" s="109"/>
      <c r="ML707" s="109"/>
      <c r="MM707" s="109"/>
      <c r="MN707" s="109"/>
      <c r="MO707" s="109"/>
      <c r="MP707" s="109"/>
      <c r="MQ707" s="109"/>
      <c r="MR707" s="109"/>
      <c r="MS707" s="109"/>
      <c r="MT707" s="109"/>
      <c r="MU707" s="109"/>
      <c r="MV707" s="109"/>
      <c r="MW707" s="109"/>
      <c r="MX707" s="109"/>
      <c r="MY707" s="109"/>
      <c r="MZ707" s="109"/>
      <c r="NA707" s="109"/>
      <c r="NB707" s="109"/>
      <c r="NC707" s="109"/>
      <c r="ND707" s="109"/>
      <c r="NE707" s="109"/>
      <c r="NF707" s="109"/>
      <c r="NG707" s="109"/>
      <c r="NH707" s="109"/>
      <c r="NI707" s="109"/>
      <c r="NJ707" s="109"/>
      <c r="NK707" s="109"/>
      <c r="NL707" s="109"/>
      <c r="NM707" s="109"/>
      <c r="NN707" s="109"/>
      <c r="NO707" s="109"/>
      <c r="NP707" s="109"/>
      <c r="NQ707" s="109"/>
      <c r="NR707" s="109"/>
      <c r="NS707" s="109"/>
      <c r="NT707" s="109"/>
      <c r="NU707" s="109"/>
      <c r="NV707" s="109"/>
      <c r="NW707" s="109"/>
      <c r="NX707" s="109"/>
      <c r="NY707" s="109"/>
      <c r="NZ707" s="109"/>
      <c r="OA707" s="109"/>
      <c r="OB707" s="109"/>
      <c r="OC707" s="109"/>
      <c r="OD707" s="109"/>
      <c r="OE707" s="109"/>
      <c r="OF707" s="109"/>
      <c r="OG707" s="109"/>
      <c r="OH707" s="109"/>
      <c r="OI707" s="109"/>
      <c r="OJ707" s="109"/>
      <c r="OK707" s="109"/>
      <c r="OL707" s="109"/>
      <c r="OM707" s="109"/>
      <c r="ON707" s="109"/>
      <c r="OO707" s="109"/>
      <c r="OP707" s="109"/>
      <c r="OQ707" s="109"/>
      <c r="OR707" s="109">
        <v>20</v>
      </c>
      <c r="OS707" s="109"/>
      <c r="OT707" s="109"/>
      <c r="OU707" s="109"/>
      <c r="OV707" s="109"/>
      <c r="OW707" s="109"/>
      <c r="OX707" s="109"/>
      <c r="OY707" s="109"/>
      <c r="OZ707" s="109"/>
      <c r="PA707" s="109"/>
      <c r="PB707" s="109"/>
      <c r="PC707" s="109"/>
      <c r="PD707" s="109"/>
      <c r="PE707" s="109"/>
      <c r="PF707" s="109"/>
      <c r="PG707" s="109"/>
      <c r="PH707" s="109"/>
      <c r="PI707" s="109"/>
      <c r="PJ707" s="109"/>
      <c r="PK707" s="109"/>
      <c r="PL707" s="109"/>
      <c r="PM707" s="109"/>
      <c r="PN707" s="109"/>
      <c r="PO707" s="109"/>
      <c r="PP707" s="109"/>
      <c r="PQ707" s="109"/>
      <c r="PR707" s="109"/>
      <c r="PS707" s="109"/>
      <c r="PT707" s="109"/>
      <c r="PU707" s="109"/>
      <c r="PV707" s="109"/>
      <c r="PW707" s="109"/>
      <c r="PX707" s="109"/>
      <c r="PY707" s="109"/>
      <c r="PZ707" s="109"/>
      <c r="QA707" s="109"/>
      <c r="QB707" s="109"/>
      <c r="QC707" s="109"/>
      <c r="QD707" s="109"/>
      <c r="QE707" s="109"/>
      <c r="QF707" s="109"/>
      <c r="QG707" s="109"/>
      <c r="QH707" s="109"/>
      <c r="QI707" s="109"/>
      <c r="QJ707" s="109"/>
      <c r="QK707" s="23">
        <f t="shared" si="10"/>
        <v>20</v>
      </c>
      <c r="QL707" s="125"/>
      <c r="QM707" s="125"/>
      <c r="QN707" s="125"/>
      <c r="QO707" s="125"/>
      <c r="QP707" s="125"/>
      <c r="QQ707" s="125"/>
      <c r="QR707" s="125"/>
    </row>
    <row r="708" spans="1:461" s="5" customFormat="1" ht="12.75" customHeight="1" x14ac:dyDescent="0.2">
      <c r="A708" s="52">
        <v>44834</v>
      </c>
      <c r="B708" s="90" t="s">
        <v>136</v>
      </c>
      <c r="C708" s="107"/>
      <c r="D708" s="107"/>
      <c r="E708" s="108">
        <v>10</v>
      </c>
      <c r="F708" s="108"/>
      <c r="G708" s="108"/>
      <c r="H708" s="108"/>
      <c r="I708" s="108"/>
      <c r="J708" s="108"/>
      <c r="K708" s="108"/>
      <c r="L708" s="108"/>
      <c r="M708" s="108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>
        <v>2</v>
      </c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 s="109"/>
      <c r="BD708" s="109"/>
      <c r="BE708" s="109"/>
      <c r="BF708" s="109"/>
      <c r="BG708" s="109"/>
      <c r="BH708" s="109"/>
      <c r="BI708" s="109"/>
      <c r="BJ708" s="109"/>
      <c r="BK708" s="109"/>
      <c r="BL708" s="109"/>
      <c r="BM708" s="109"/>
      <c r="BN708" s="109"/>
      <c r="BO708" s="109"/>
      <c r="BP708" s="109"/>
      <c r="BQ708" s="109"/>
      <c r="BR708" s="109"/>
      <c r="BS708" s="109"/>
      <c r="BT708" s="109"/>
      <c r="BU708" s="109"/>
      <c r="BV708" s="109"/>
      <c r="BW708" s="109"/>
      <c r="BX708" s="109"/>
      <c r="BY708" s="109"/>
      <c r="BZ708" s="109"/>
      <c r="CA708" s="109"/>
      <c r="CB708" s="109"/>
      <c r="CC708" s="109"/>
      <c r="CD708" s="109"/>
      <c r="CE708" s="109"/>
      <c r="CF708" s="109"/>
      <c r="CG708" s="109"/>
      <c r="CH708" s="109"/>
      <c r="CI708" s="109"/>
      <c r="CJ708" s="109"/>
      <c r="CK708" s="109"/>
      <c r="CL708" s="109"/>
      <c r="CM708" s="109"/>
      <c r="CN708" s="109"/>
      <c r="CO708" s="109"/>
      <c r="CP708" s="109"/>
      <c r="CQ708" s="109"/>
      <c r="CR708" s="109"/>
      <c r="CS708" s="109"/>
      <c r="CT708" s="109"/>
      <c r="CU708" s="109"/>
      <c r="CV708" s="109"/>
      <c r="CW708" s="109"/>
      <c r="CX708" s="109"/>
      <c r="CY708" s="109"/>
      <c r="CZ708" s="109"/>
      <c r="DA708" s="109"/>
      <c r="DB708" s="109"/>
      <c r="DC708" s="109"/>
      <c r="DD708" s="109"/>
      <c r="DE708" s="109"/>
      <c r="DF708" s="109"/>
      <c r="DG708" s="109"/>
      <c r="DH708" s="109"/>
      <c r="DI708" s="109"/>
      <c r="DJ708" s="109"/>
      <c r="DK708" s="109"/>
      <c r="DL708" s="109"/>
      <c r="DM708" s="109"/>
      <c r="DN708" s="109"/>
      <c r="DO708" s="109"/>
      <c r="DP708" s="109"/>
      <c r="DQ708" s="109"/>
      <c r="DR708" s="109"/>
      <c r="DS708" s="109"/>
      <c r="DT708" s="109"/>
      <c r="DU708" s="109"/>
      <c r="DV708" s="109"/>
      <c r="DW708" s="109"/>
      <c r="DX708" s="109"/>
      <c r="DY708" s="109"/>
      <c r="DZ708" s="109"/>
      <c r="EA708" s="109"/>
      <c r="EB708" s="109"/>
      <c r="EC708" s="109"/>
      <c r="ED708" s="109"/>
      <c r="EE708" s="109"/>
      <c r="EF708" s="109"/>
      <c r="EG708" s="109"/>
      <c r="EH708" s="109"/>
      <c r="EI708" s="109"/>
      <c r="EJ708" s="109"/>
      <c r="EK708" s="109"/>
      <c r="EL708" s="109"/>
      <c r="EM708" s="109"/>
      <c r="EN708" s="109"/>
      <c r="EO708" s="109"/>
      <c r="EP708" s="109"/>
      <c r="EQ708" s="109"/>
      <c r="ER708" s="109"/>
      <c r="ES708" s="109"/>
      <c r="ET708" s="109"/>
      <c r="EU708" s="109"/>
      <c r="EV708" s="109"/>
      <c r="EW708" s="109"/>
      <c r="EX708" s="109"/>
      <c r="EY708" s="109"/>
      <c r="EZ708" s="109"/>
      <c r="FA708" s="109"/>
      <c r="FB708" s="109"/>
      <c r="FC708" s="109"/>
      <c r="FD708" s="109"/>
      <c r="FE708" s="109"/>
      <c r="FF708" s="109"/>
      <c r="FG708" s="109"/>
      <c r="FH708" s="109"/>
      <c r="FI708" s="109"/>
      <c r="FJ708" s="109"/>
      <c r="FK708" s="109"/>
      <c r="FL708" s="109"/>
      <c r="FM708" s="109"/>
      <c r="FN708" s="109"/>
      <c r="FO708" s="109"/>
      <c r="FP708" s="109"/>
      <c r="FQ708" s="109"/>
      <c r="FR708" s="109"/>
      <c r="FS708" s="109"/>
      <c r="FT708" s="109"/>
      <c r="FU708" s="109"/>
      <c r="FV708" s="109"/>
      <c r="FW708" s="109"/>
      <c r="FX708" s="109"/>
      <c r="FY708" s="109"/>
      <c r="FZ708" s="109"/>
      <c r="GA708" s="109"/>
      <c r="GB708" s="109"/>
      <c r="GC708" s="109"/>
      <c r="GD708" s="109"/>
      <c r="GE708" s="109"/>
      <c r="GF708" s="109"/>
      <c r="GG708" s="109"/>
      <c r="GH708" s="109"/>
      <c r="GI708" s="109"/>
      <c r="GJ708" s="109"/>
      <c r="GK708" s="109"/>
      <c r="GL708" s="109"/>
      <c r="GM708" s="109"/>
      <c r="GN708" s="109"/>
      <c r="GO708" s="109"/>
      <c r="GP708" s="109"/>
      <c r="GQ708" s="109"/>
      <c r="GR708" s="109"/>
      <c r="GS708" s="109"/>
      <c r="GT708" s="109"/>
      <c r="GU708" s="109"/>
      <c r="GV708" s="109"/>
      <c r="GW708" s="109"/>
      <c r="GX708" s="109"/>
      <c r="GY708" s="109"/>
      <c r="GZ708" s="109"/>
      <c r="HA708" s="109"/>
      <c r="HB708" s="109"/>
      <c r="HC708" s="109"/>
      <c r="HD708" s="109"/>
      <c r="HE708" s="109"/>
      <c r="HF708" s="109"/>
      <c r="HG708" s="109"/>
      <c r="HH708" s="109"/>
      <c r="HI708" s="109"/>
      <c r="HJ708" s="109"/>
      <c r="HK708" s="109"/>
      <c r="HL708" s="109"/>
      <c r="HM708" s="109"/>
      <c r="HN708" s="109"/>
      <c r="HO708" s="109"/>
      <c r="HP708" s="109">
        <v>0.9</v>
      </c>
      <c r="HQ708" s="109"/>
      <c r="HR708" s="109"/>
      <c r="HS708" s="109"/>
      <c r="HT708" s="109"/>
      <c r="HU708" s="109"/>
      <c r="HV708" s="109"/>
      <c r="HW708" s="109"/>
      <c r="HX708" s="109"/>
      <c r="HY708" s="109"/>
      <c r="HZ708" s="109"/>
      <c r="IA708" s="109"/>
      <c r="IB708" s="109"/>
      <c r="IC708" s="109"/>
      <c r="ID708" s="109"/>
      <c r="IE708" s="109"/>
      <c r="IF708" s="109"/>
      <c r="IG708" s="109"/>
      <c r="IH708" s="109"/>
      <c r="II708" s="109"/>
      <c r="IJ708" s="109"/>
      <c r="IK708" s="109"/>
      <c r="IL708" s="109"/>
      <c r="IM708" s="109"/>
      <c r="IN708" s="109"/>
      <c r="IO708" s="109"/>
      <c r="IP708" s="109"/>
      <c r="IQ708" s="109"/>
      <c r="IR708" s="109"/>
      <c r="IS708" s="109"/>
      <c r="IT708" s="109"/>
      <c r="IU708" s="109"/>
      <c r="IV708" s="109"/>
      <c r="IW708" s="109"/>
      <c r="IX708" s="109"/>
      <c r="IY708" s="109"/>
      <c r="IZ708" s="109"/>
      <c r="JA708" s="109"/>
      <c r="JB708" s="109"/>
      <c r="JC708" s="109"/>
      <c r="JD708" s="109"/>
      <c r="JE708" s="109"/>
      <c r="JF708" s="109"/>
      <c r="JG708" s="109"/>
      <c r="JH708" s="109"/>
      <c r="JI708" s="109"/>
      <c r="JJ708" s="109"/>
      <c r="JK708" s="109"/>
      <c r="JL708" s="109"/>
      <c r="JM708" s="109"/>
      <c r="JN708" s="109"/>
      <c r="JO708" s="109"/>
      <c r="JP708" s="109"/>
      <c r="JQ708" s="109"/>
      <c r="JR708" s="109"/>
      <c r="JS708" s="109"/>
      <c r="JT708" s="109"/>
      <c r="JU708" s="109"/>
      <c r="JV708" s="109"/>
      <c r="JW708" s="109"/>
      <c r="JX708" s="109"/>
      <c r="JY708" s="109"/>
      <c r="JZ708" s="109"/>
      <c r="KA708" s="109"/>
      <c r="KB708" s="109"/>
      <c r="KC708" s="109"/>
      <c r="KD708" s="109"/>
      <c r="KE708" s="109"/>
      <c r="KF708" s="109"/>
      <c r="KG708" s="109"/>
      <c r="KH708" s="109"/>
      <c r="KI708" s="109"/>
      <c r="KJ708" s="109"/>
      <c r="KK708" s="109"/>
      <c r="KL708" s="109"/>
      <c r="KM708" s="109"/>
      <c r="KN708" s="109"/>
      <c r="KO708" s="109"/>
      <c r="KP708" s="109"/>
      <c r="KQ708" s="109"/>
      <c r="KR708" s="109"/>
      <c r="KS708" s="109"/>
      <c r="KT708" s="109"/>
      <c r="KU708" s="109"/>
      <c r="KV708" s="109"/>
      <c r="KW708" s="109"/>
      <c r="KX708" s="109"/>
      <c r="KY708" s="109"/>
      <c r="KZ708" s="109"/>
      <c r="LA708" s="109"/>
      <c r="LB708" s="109"/>
      <c r="LC708" s="109"/>
      <c r="LD708" s="109"/>
      <c r="LE708" s="109"/>
      <c r="LF708" s="109"/>
      <c r="LG708" s="109"/>
      <c r="LH708" s="109"/>
      <c r="LI708" s="109"/>
      <c r="LJ708" s="109"/>
      <c r="LK708" s="109"/>
      <c r="LL708" s="109"/>
      <c r="LM708" s="109"/>
      <c r="LN708" s="109"/>
      <c r="LO708" s="109"/>
      <c r="LP708" s="109"/>
      <c r="LQ708" s="109"/>
      <c r="LR708" s="109"/>
      <c r="LS708" s="109"/>
      <c r="LT708" s="109"/>
      <c r="LU708" s="109"/>
      <c r="LV708" s="109"/>
      <c r="LW708" s="109"/>
      <c r="LX708" s="109"/>
      <c r="LY708" s="109"/>
      <c r="LZ708" s="109"/>
      <c r="MA708" s="109"/>
      <c r="MB708" s="109"/>
      <c r="MC708" s="109"/>
      <c r="MD708" s="109"/>
      <c r="ME708" s="109"/>
      <c r="MF708" s="109"/>
      <c r="MG708" s="109"/>
      <c r="MH708" s="109"/>
      <c r="MI708" s="109"/>
      <c r="MJ708" s="109"/>
      <c r="MK708" s="109"/>
      <c r="ML708" s="109"/>
      <c r="MM708" s="109"/>
      <c r="MN708" s="109"/>
      <c r="MO708" s="109"/>
      <c r="MP708" s="109"/>
      <c r="MQ708" s="109"/>
      <c r="MR708" s="109"/>
      <c r="MS708" s="109"/>
      <c r="MT708" s="109"/>
      <c r="MU708" s="109"/>
      <c r="MV708" s="109"/>
      <c r="MW708" s="109"/>
      <c r="MX708" s="109"/>
      <c r="MY708" s="109"/>
      <c r="MZ708" s="109"/>
      <c r="NA708" s="109"/>
      <c r="NB708" s="109"/>
      <c r="NC708" s="109"/>
      <c r="ND708" s="109"/>
      <c r="NE708" s="109"/>
      <c r="NF708" s="109"/>
      <c r="NG708" s="109"/>
      <c r="NH708" s="109"/>
      <c r="NI708" s="109"/>
      <c r="NJ708" s="109"/>
      <c r="NK708" s="109"/>
      <c r="NL708" s="109"/>
      <c r="NM708" s="109"/>
      <c r="NN708" s="109"/>
      <c r="NO708" s="109"/>
      <c r="NP708" s="109"/>
      <c r="NQ708" s="109"/>
      <c r="NR708" s="109"/>
      <c r="NS708" s="109"/>
      <c r="NT708" s="109"/>
      <c r="NU708" s="109"/>
      <c r="NV708" s="109"/>
      <c r="NW708" s="109"/>
      <c r="NX708" s="109"/>
      <c r="NY708" s="109"/>
      <c r="NZ708" s="109"/>
      <c r="OA708" s="109"/>
      <c r="OB708" s="109"/>
      <c r="OC708" s="109"/>
      <c r="OD708" s="109"/>
      <c r="OE708" s="109"/>
      <c r="OF708" s="109"/>
      <c r="OG708" s="109"/>
      <c r="OH708" s="109"/>
      <c r="OI708" s="109"/>
      <c r="OJ708" s="109"/>
      <c r="OK708" s="109"/>
      <c r="OL708" s="109"/>
      <c r="OM708" s="109"/>
      <c r="ON708" s="109"/>
      <c r="OO708" s="109"/>
      <c r="OP708" s="109"/>
      <c r="OQ708" s="109"/>
      <c r="OR708" s="109"/>
      <c r="OS708" s="109"/>
      <c r="OT708" s="109"/>
      <c r="OU708" s="109"/>
      <c r="OV708" s="109"/>
      <c r="OW708" s="109"/>
      <c r="OX708" s="109"/>
      <c r="OY708" s="109"/>
      <c r="OZ708" s="109"/>
      <c r="PA708" s="109"/>
      <c r="PB708" s="109"/>
      <c r="PC708" s="109"/>
      <c r="PD708" s="109"/>
      <c r="PE708" s="109"/>
      <c r="PF708" s="109"/>
      <c r="PG708" s="109"/>
      <c r="PH708" s="109"/>
      <c r="PI708" s="109"/>
      <c r="PJ708" s="109"/>
      <c r="PK708" s="109"/>
      <c r="PL708" s="109"/>
      <c r="PM708" s="109"/>
      <c r="PN708" s="109"/>
      <c r="PO708" s="109"/>
      <c r="PP708" s="109"/>
      <c r="PQ708" s="109"/>
      <c r="PR708" s="109"/>
      <c r="PS708" s="109"/>
      <c r="PT708" s="109"/>
      <c r="PU708" s="109"/>
      <c r="PV708" s="109"/>
      <c r="PW708" s="109"/>
      <c r="PX708" s="109"/>
      <c r="PY708" s="109"/>
      <c r="PZ708" s="109"/>
      <c r="QA708" s="109"/>
      <c r="QB708" s="109"/>
      <c r="QC708" s="109"/>
      <c r="QD708" s="109"/>
      <c r="QE708" s="109"/>
      <c r="QF708" s="109"/>
      <c r="QG708" s="109"/>
      <c r="QH708" s="109"/>
      <c r="QI708" s="109"/>
      <c r="QJ708" s="109"/>
      <c r="QK708" s="23">
        <f t="shared" si="10"/>
        <v>12.9</v>
      </c>
      <c r="QL708" s="125"/>
      <c r="QM708" s="125"/>
      <c r="QN708" s="125"/>
      <c r="QO708" s="125"/>
      <c r="QP708" s="125"/>
      <c r="QQ708" s="125"/>
      <c r="QR708" s="125"/>
    </row>
    <row r="709" spans="1:461" s="5" customFormat="1" ht="12.75" customHeight="1" x14ac:dyDescent="0.2">
      <c r="A709" s="52">
        <v>44834</v>
      </c>
      <c r="B709" s="90" t="s">
        <v>139</v>
      </c>
      <c r="C709" s="107"/>
      <c r="D709" s="107"/>
      <c r="E709" s="108"/>
      <c r="F709" s="108"/>
      <c r="G709" s="108"/>
      <c r="H709" s="108"/>
      <c r="I709" s="108"/>
      <c r="J709" s="108"/>
      <c r="K709" s="108"/>
      <c r="L709" s="108"/>
      <c r="M709" s="108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 s="109"/>
      <c r="BD709" s="109"/>
      <c r="BE709" s="109"/>
      <c r="BF709" s="109"/>
      <c r="BG709" s="109"/>
      <c r="BH709" s="109"/>
      <c r="BI709" s="109"/>
      <c r="BJ709" s="109"/>
      <c r="BK709" s="109"/>
      <c r="BL709" s="109"/>
      <c r="BM709" s="109"/>
      <c r="BN709" s="109"/>
      <c r="BO709" s="109"/>
      <c r="BP709" s="109"/>
      <c r="BQ709" s="109"/>
      <c r="BR709" s="109"/>
      <c r="BS709" s="109"/>
      <c r="BT709" s="109"/>
      <c r="BU709" s="109"/>
      <c r="BV709" s="109"/>
      <c r="BW709" s="109"/>
      <c r="BX709" s="109"/>
      <c r="BY709" s="109"/>
      <c r="BZ709" s="109"/>
      <c r="CA709" s="109"/>
      <c r="CB709" s="109"/>
      <c r="CC709" s="109"/>
      <c r="CD709" s="109"/>
      <c r="CE709" s="109"/>
      <c r="CF709" s="109"/>
      <c r="CG709" s="109"/>
      <c r="CH709" s="109"/>
      <c r="CI709" s="109"/>
      <c r="CJ709" s="109"/>
      <c r="CK709" s="109"/>
      <c r="CL709" s="109"/>
      <c r="CM709" s="109"/>
      <c r="CN709" s="109"/>
      <c r="CO709" s="109"/>
      <c r="CP709" s="109"/>
      <c r="CQ709" s="109"/>
      <c r="CR709" s="109"/>
      <c r="CS709" s="109"/>
      <c r="CT709" s="109"/>
      <c r="CU709" s="109"/>
      <c r="CV709" s="109"/>
      <c r="CW709" s="109"/>
      <c r="CX709" s="109"/>
      <c r="CY709" s="109"/>
      <c r="CZ709" s="109"/>
      <c r="DA709" s="109"/>
      <c r="DB709" s="109"/>
      <c r="DC709" s="109"/>
      <c r="DD709" s="109"/>
      <c r="DE709" s="109"/>
      <c r="DF709" s="109"/>
      <c r="DG709" s="109"/>
      <c r="DH709" s="109"/>
      <c r="DI709" s="109"/>
      <c r="DJ709" s="109"/>
      <c r="DK709" s="109"/>
      <c r="DL709" s="109"/>
      <c r="DM709" s="109"/>
      <c r="DN709" s="109"/>
      <c r="DO709" s="109"/>
      <c r="DP709" s="109"/>
      <c r="DQ709" s="109"/>
      <c r="DR709" s="109"/>
      <c r="DS709" s="109"/>
      <c r="DT709" s="109"/>
      <c r="DU709" s="109"/>
      <c r="DV709" s="109"/>
      <c r="DW709" s="109"/>
      <c r="DX709" s="109"/>
      <c r="DY709" s="109"/>
      <c r="DZ709" s="109"/>
      <c r="EA709" s="109"/>
      <c r="EB709" s="109"/>
      <c r="EC709" s="109"/>
      <c r="ED709" s="109"/>
      <c r="EE709" s="109"/>
      <c r="EF709" s="109"/>
      <c r="EG709" s="109"/>
      <c r="EH709" s="109"/>
      <c r="EI709" s="109"/>
      <c r="EJ709" s="109"/>
      <c r="EK709" s="109"/>
      <c r="EL709" s="109"/>
      <c r="EM709" s="109"/>
      <c r="EN709" s="109"/>
      <c r="EO709" s="109"/>
      <c r="EP709" s="109"/>
      <c r="EQ709" s="109"/>
      <c r="ER709" s="109"/>
      <c r="ES709" s="109"/>
      <c r="ET709" s="109"/>
      <c r="EU709" s="109"/>
      <c r="EV709" s="109"/>
      <c r="EW709" s="109"/>
      <c r="EX709" s="109"/>
      <c r="EY709" s="109"/>
      <c r="EZ709" s="109"/>
      <c r="FA709" s="109"/>
      <c r="FB709" s="109"/>
      <c r="FC709" s="109"/>
      <c r="FD709" s="109"/>
      <c r="FE709" s="109"/>
      <c r="FF709" s="109"/>
      <c r="FG709" s="109"/>
      <c r="FH709" s="109"/>
      <c r="FI709" s="109"/>
      <c r="FJ709" s="109"/>
      <c r="FK709" s="109"/>
      <c r="FL709" s="109"/>
      <c r="FM709" s="109"/>
      <c r="FN709" s="109"/>
      <c r="FO709" s="109"/>
      <c r="FP709" s="109"/>
      <c r="FQ709" s="109"/>
      <c r="FR709" s="109"/>
      <c r="FS709" s="109"/>
      <c r="FT709" s="109"/>
      <c r="FU709" s="109"/>
      <c r="FV709" s="109"/>
      <c r="FW709" s="109"/>
      <c r="FX709" s="109"/>
      <c r="FY709" s="109"/>
      <c r="FZ709" s="109"/>
      <c r="GA709" s="109"/>
      <c r="GB709" s="109"/>
      <c r="GC709" s="109"/>
      <c r="GD709" s="109"/>
      <c r="GE709" s="109"/>
      <c r="GF709" s="109"/>
      <c r="GG709" s="109"/>
      <c r="GH709" s="109"/>
      <c r="GI709" s="109"/>
      <c r="GJ709" s="109"/>
      <c r="GK709" s="109"/>
      <c r="GL709" s="109"/>
      <c r="GM709" s="109"/>
      <c r="GN709" s="109"/>
      <c r="GO709" s="109"/>
      <c r="GP709" s="109"/>
      <c r="GQ709" s="109"/>
      <c r="GR709" s="109"/>
      <c r="GS709" s="109"/>
      <c r="GT709" s="109"/>
      <c r="GU709" s="109"/>
      <c r="GV709" s="109"/>
      <c r="GW709" s="109"/>
      <c r="GX709" s="109"/>
      <c r="GY709" s="109"/>
      <c r="GZ709" s="109"/>
      <c r="HA709" s="109"/>
      <c r="HB709" s="109"/>
      <c r="HC709" s="109"/>
      <c r="HD709" s="109"/>
      <c r="HE709" s="109"/>
      <c r="HF709" s="109"/>
      <c r="HG709" s="109"/>
      <c r="HH709" s="109"/>
      <c r="HI709" s="109"/>
      <c r="HJ709" s="109"/>
      <c r="HK709" s="109"/>
      <c r="HL709" s="109"/>
      <c r="HM709" s="109"/>
      <c r="HN709" s="109"/>
      <c r="HO709" s="109"/>
      <c r="HP709" s="109"/>
      <c r="HQ709" s="109"/>
      <c r="HR709" s="109"/>
      <c r="HS709" s="109"/>
      <c r="HT709" s="109"/>
      <c r="HU709" s="109"/>
      <c r="HV709" s="109"/>
      <c r="HW709" s="109"/>
      <c r="HX709" s="109"/>
      <c r="HY709" s="109"/>
      <c r="HZ709" s="109"/>
      <c r="IA709" s="109"/>
      <c r="IB709" s="109"/>
      <c r="IC709" s="109"/>
      <c r="ID709" s="109"/>
      <c r="IE709" s="109"/>
      <c r="IF709" s="109"/>
      <c r="IG709" s="109"/>
      <c r="IH709" s="109"/>
      <c r="II709" s="109"/>
      <c r="IJ709" s="109"/>
      <c r="IK709" s="109"/>
      <c r="IL709" s="109"/>
      <c r="IM709" s="109"/>
      <c r="IN709" s="109"/>
      <c r="IO709" s="109"/>
      <c r="IP709" s="109"/>
      <c r="IQ709" s="109"/>
      <c r="IR709" s="109"/>
      <c r="IS709" s="109"/>
      <c r="IT709" s="109"/>
      <c r="IU709" s="109"/>
      <c r="IV709" s="109"/>
      <c r="IW709" s="109"/>
      <c r="IX709" s="109"/>
      <c r="IY709" s="109"/>
      <c r="IZ709" s="109"/>
      <c r="JA709" s="109"/>
      <c r="JB709" s="109"/>
      <c r="JC709" s="109"/>
      <c r="JD709" s="109"/>
      <c r="JE709" s="109"/>
      <c r="JF709" s="109"/>
      <c r="JG709" s="109"/>
      <c r="JH709" s="109"/>
      <c r="JI709" s="109"/>
      <c r="JJ709" s="109"/>
      <c r="JK709" s="109"/>
      <c r="JL709" s="109"/>
      <c r="JM709" s="109"/>
      <c r="JN709" s="109"/>
      <c r="JO709" s="109"/>
      <c r="JP709" s="109"/>
      <c r="JQ709" s="109"/>
      <c r="JR709" s="109"/>
      <c r="JS709" s="109">
        <v>50</v>
      </c>
      <c r="JT709" s="109"/>
      <c r="JU709" s="109"/>
      <c r="JV709" s="109"/>
      <c r="JW709" s="109"/>
      <c r="JX709" s="109"/>
      <c r="JY709" s="109"/>
      <c r="JZ709" s="109"/>
      <c r="KA709" s="109"/>
      <c r="KB709" s="109"/>
      <c r="KC709" s="109"/>
      <c r="KD709" s="109"/>
      <c r="KE709" s="109"/>
      <c r="KF709" s="109"/>
      <c r="KG709" s="109"/>
      <c r="KH709" s="109"/>
      <c r="KI709" s="109"/>
      <c r="KJ709" s="109"/>
      <c r="KK709" s="109"/>
      <c r="KL709" s="109"/>
      <c r="KM709" s="109"/>
      <c r="KN709" s="109"/>
      <c r="KO709" s="109"/>
      <c r="KP709" s="109"/>
      <c r="KQ709" s="109"/>
      <c r="KR709" s="109"/>
      <c r="KS709" s="109"/>
      <c r="KT709" s="109"/>
      <c r="KU709" s="109"/>
      <c r="KV709" s="109"/>
      <c r="KW709" s="109"/>
      <c r="KX709" s="109"/>
      <c r="KY709" s="109"/>
      <c r="KZ709" s="109"/>
      <c r="LA709" s="109"/>
      <c r="LB709" s="109"/>
      <c r="LC709" s="109"/>
      <c r="LD709" s="109"/>
      <c r="LE709" s="109"/>
      <c r="LF709" s="109"/>
      <c r="LG709" s="109"/>
      <c r="LH709" s="109"/>
      <c r="LI709" s="109"/>
      <c r="LJ709" s="109"/>
      <c r="LK709" s="109"/>
      <c r="LL709" s="109"/>
      <c r="LM709" s="109"/>
      <c r="LN709" s="109"/>
      <c r="LO709" s="109"/>
      <c r="LP709" s="109"/>
      <c r="LQ709" s="109"/>
      <c r="LR709" s="109"/>
      <c r="LS709" s="109"/>
      <c r="LT709" s="109"/>
      <c r="LU709" s="109"/>
      <c r="LV709" s="109"/>
      <c r="LW709" s="109"/>
      <c r="LX709" s="109"/>
      <c r="LY709" s="109"/>
      <c r="LZ709" s="109"/>
      <c r="MA709" s="109"/>
      <c r="MB709" s="109"/>
      <c r="MC709" s="109"/>
      <c r="MD709" s="109"/>
      <c r="ME709" s="109"/>
      <c r="MF709" s="109"/>
      <c r="MG709" s="109"/>
      <c r="MH709" s="109"/>
      <c r="MI709" s="109"/>
      <c r="MJ709" s="109"/>
      <c r="MK709" s="109"/>
      <c r="ML709" s="109"/>
      <c r="MM709" s="109"/>
      <c r="MN709" s="109"/>
      <c r="MO709" s="109"/>
      <c r="MP709" s="109"/>
      <c r="MQ709" s="109"/>
      <c r="MR709" s="109"/>
      <c r="MS709" s="109"/>
      <c r="MT709" s="109"/>
      <c r="MU709" s="109"/>
      <c r="MV709" s="109"/>
      <c r="MW709" s="109"/>
      <c r="MX709" s="109"/>
      <c r="MY709" s="109"/>
      <c r="MZ709" s="109"/>
      <c r="NA709" s="109"/>
      <c r="NB709" s="109"/>
      <c r="NC709" s="109"/>
      <c r="ND709" s="109"/>
      <c r="NE709" s="109"/>
      <c r="NF709" s="109"/>
      <c r="NG709" s="109"/>
      <c r="NH709" s="109"/>
      <c r="NI709" s="109"/>
      <c r="NJ709" s="109"/>
      <c r="NK709" s="109"/>
      <c r="NL709" s="109"/>
      <c r="NM709" s="109"/>
      <c r="NN709" s="109"/>
      <c r="NO709" s="109"/>
      <c r="NP709" s="109"/>
      <c r="NQ709" s="109"/>
      <c r="NR709" s="109"/>
      <c r="NS709" s="109"/>
      <c r="NT709" s="109"/>
      <c r="NU709" s="109"/>
      <c r="NV709" s="109"/>
      <c r="NW709" s="109"/>
      <c r="NX709" s="109"/>
      <c r="NY709" s="109"/>
      <c r="NZ709" s="109"/>
      <c r="OA709" s="109"/>
      <c r="OB709" s="109"/>
      <c r="OC709" s="109"/>
      <c r="OD709" s="109"/>
      <c r="OE709" s="109"/>
      <c r="OF709" s="109"/>
      <c r="OG709" s="109"/>
      <c r="OH709" s="109"/>
      <c r="OI709" s="109"/>
      <c r="OJ709" s="109"/>
      <c r="OK709" s="109"/>
      <c r="OL709" s="109"/>
      <c r="OM709" s="109"/>
      <c r="ON709" s="109"/>
      <c r="OO709" s="109"/>
      <c r="OP709" s="109"/>
      <c r="OQ709" s="109"/>
      <c r="OR709" s="109"/>
      <c r="OS709" s="109"/>
      <c r="OT709" s="109"/>
      <c r="OU709" s="109"/>
      <c r="OV709" s="109"/>
      <c r="OW709" s="109"/>
      <c r="OX709" s="109"/>
      <c r="OY709" s="109"/>
      <c r="OZ709" s="109"/>
      <c r="PA709" s="109"/>
      <c r="PB709" s="109"/>
      <c r="PC709" s="109"/>
      <c r="PD709" s="109"/>
      <c r="PE709" s="109"/>
      <c r="PF709" s="109"/>
      <c r="PG709" s="109"/>
      <c r="PH709" s="109"/>
      <c r="PI709" s="109"/>
      <c r="PJ709" s="109"/>
      <c r="PK709" s="109"/>
      <c r="PL709" s="109"/>
      <c r="PM709" s="109"/>
      <c r="PN709" s="109"/>
      <c r="PO709" s="109"/>
      <c r="PP709" s="109"/>
      <c r="PQ709" s="109"/>
      <c r="PR709" s="109"/>
      <c r="PS709" s="109"/>
      <c r="PT709" s="109"/>
      <c r="PU709" s="109"/>
      <c r="PV709" s="109"/>
      <c r="PW709" s="109"/>
      <c r="PX709" s="109"/>
      <c r="PY709" s="109"/>
      <c r="PZ709" s="109"/>
      <c r="QA709" s="109"/>
      <c r="QB709" s="109"/>
      <c r="QC709" s="109"/>
      <c r="QD709" s="109"/>
      <c r="QE709" s="109"/>
      <c r="QF709" s="109"/>
      <c r="QG709" s="109"/>
      <c r="QH709" s="109"/>
      <c r="QI709" s="109"/>
      <c r="QJ709" s="109"/>
      <c r="QK709" s="23">
        <f t="shared" si="10"/>
        <v>50</v>
      </c>
      <c r="QL709" s="125"/>
      <c r="QM709" s="125"/>
      <c r="QN709" s="125"/>
      <c r="QO709" s="125"/>
      <c r="QP709" s="125"/>
      <c r="QQ709" s="125"/>
      <c r="QR709" s="125"/>
    </row>
    <row r="710" spans="1:461" s="5" customFormat="1" ht="12.75" customHeight="1" x14ac:dyDescent="0.2">
      <c r="A710" s="52">
        <v>44834</v>
      </c>
      <c r="B710" s="90" t="s">
        <v>139</v>
      </c>
      <c r="C710" s="107"/>
      <c r="D710" s="107"/>
      <c r="E710" s="108"/>
      <c r="F710" s="108"/>
      <c r="G710" s="108"/>
      <c r="H710" s="108"/>
      <c r="I710" s="108"/>
      <c r="J710" s="108"/>
      <c r="K710" s="108"/>
      <c r="L710" s="108"/>
      <c r="M710" s="108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 s="109"/>
      <c r="BD710" s="109"/>
      <c r="BE710" s="109"/>
      <c r="BF710" s="109"/>
      <c r="BG710" s="109"/>
      <c r="BH710" s="109"/>
      <c r="BI710" s="109"/>
      <c r="BJ710" s="109"/>
      <c r="BK710" s="109"/>
      <c r="BL710" s="109"/>
      <c r="BM710" s="109"/>
      <c r="BN710" s="109"/>
      <c r="BO710" s="109"/>
      <c r="BP710" s="109"/>
      <c r="BQ710" s="109"/>
      <c r="BR710" s="109"/>
      <c r="BS710" s="109"/>
      <c r="BT710" s="109"/>
      <c r="BU710" s="109"/>
      <c r="BV710" s="109"/>
      <c r="BW710" s="109"/>
      <c r="BX710" s="109"/>
      <c r="BY710" s="109"/>
      <c r="BZ710" s="109"/>
      <c r="CA710" s="109"/>
      <c r="CB710" s="109"/>
      <c r="CC710" s="109"/>
      <c r="CD710" s="109"/>
      <c r="CE710" s="109"/>
      <c r="CF710" s="109"/>
      <c r="CG710" s="109"/>
      <c r="CH710" s="109"/>
      <c r="CI710" s="109"/>
      <c r="CJ710" s="109"/>
      <c r="CK710" s="109"/>
      <c r="CL710" s="109"/>
      <c r="CM710" s="109"/>
      <c r="CN710" s="109"/>
      <c r="CO710" s="109"/>
      <c r="CP710" s="109"/>
      <c r="CQ710" s="109"/>
      <c r="CR710" s="109"/>
      <c r="CS710" s="109"/>
      <c r="CT710" s="109"/>
      <c r="CU710" s="109"/>
      <c r="CV710" s="109"/>
      <c r="CW710" s="109"/>
      <c r="CX710" s="109"/>
      <c r="CY710" s="109"/>
      <c r="CZ710" s="109"/>
      <c r="DA710" s="109"/>
      <c r="DB710" s="109"/>
      <c r="DC710" s="109"/>
      <c r="DD710" s="109"/>
      <c r="DE710" s="109"/>
      <c r="DF710" s="109"/>
      <c r="DG710" s="109"/>
      <c r="DH710" s="109"/>
      <c r="DI710" s="109"/>
      <c r="DJ710" s="109"/>
      <c r="DK710" s="109"/>
      <c r="DL710" s="109"/>
      <c r="DM710" s="109"/>
      <c r="DN710" s="109"/>
      <c r="DO710" s="109"/>
      <c r="DP710" s="109"/>
      <c r="DQ710" s="109"/>
      <c r="DR710" s="109"/>
      <c r="DS710" s="109"/>
      <c r="DT710" s="109"/>
      <c r="DU710" s="109"/>
      <c r="DV710" s="109"/>
      <c r="DW710" s="109"/>
      <c r="DX710" s="109"/>
      <c r="DY710" s="109"/>
      <c r="DZ710" s="109"/>
      <c r="EA710" s="109"/>
      <c r="EB710" s="109"/>
      <c r="EC710" s="109"/>
      <c r="ED710" s="109"/>
      <c r="EE710" s="109"/>
      <c r="EF710" s="109"/>
      <c r="EG710" s="109"/>
      <c r="EH710" s="109"/>
      <c r="EI710" s="109"/>
      <c r="EJ710" s="109"/>
      <c r="EK710" s="109"/>
      <c r="EL710" s="109"/>
      <c r="EM710" s="109"/>
      <c r="EN710" s="109"/>
      <c r="EO710" s="109"/>
      <c r="EP710" s="109"/>
      <c r="EQ710" s="109"/>
      <c r="ER710" s="109"/>
      <c r="ES710" s="109"/>
      <c r="ET710" s="109"/>
      <c r="EU710" s="109"/>
      <c r="EV710" s="109"/>
      <c r="EW710" s="109"/>
      <c r="EX710" s="109"/>
      <c r="EY710" s="109"/>
      <c r="EZ710" s="109"/>
      <c r="FA710" s="109"/>
      <c r="FB710" s="109"/>
      <c r="FC710" s="109"/>
      <c r="FD710" s="109"/>
      <c r="FE710" s="109"/>
      <c r="FF710" s="109"/>
      <c r="FG710" s="109"/>
      <c r="FH710" s="109"/>
      <c r="FI710" s="109"/>
      <c r="FJ710" s="109"/>
      <c r="FK710" s="109"/>
      <c r="FL710" s="109"/>
      <c r="FM710" s="109"/>
      <c r="FN710" s="109"/>
      <c r="FO710" s="109"/>
      <c r="FP710" s="109"/>
      <c r="FQ710" s="109"/>
      <c r="FR710" s="109"/>
      <c r="FS710" s="109"/>
      <c r="FT710" s="109"/>
      <c r="FU710" s="109"/>
      <c r="FV710" s="109"/>
      <c r="FW710" s="109"/>
      <c r="FX710" s="109"/>
      <c r="FY710" s="109"/>
      <c r="FZ710" s="109"/>
      <c r="GA710" s="109"/>
      <c r="GB710" s="109"/>
      <c r="GC710" s="109">
        <v>10</v>
      </c>
      <c r="GD710" s="109"/>
      <c r="GE710" s="109"/>
      <c r="GF710" s="109"/>
      <c r="GG710" s="109"/>
      <c r="GH710" s="109"/>
      <c r="GI710" s="109"/>
      <c r="GJ710" s="109"/>
      <c r="GK710" s="109"/>
      <c r="GL710" s="109"/>
      <c r="GM710" s="109"/>
      <c r="GN710" s="109"/>
      <c r="GO710" s="109"/>
      <c r="GP710" s="109"/>
      <c r="GQ710" s="109"/>
      <c r="GR710" s="109"/>
      <c r="GS710" s="109"/>
      <c r="GT710" s="109"/>
      <c r="GU710" s="109"/>
      <c r="GV710" s="109"/>
      <c r="GW710" s="109"/>
      <c r="GX710" s="109"/>
      <c r="GY710" s="109"/>
      <c r="GZ710" s="109"/>
      <c r="HA710" s="109"/>
      <c r="HB710" s="109"/>
      <c r="HC710" s="109"/>
      <c r="HD710" s="109"/>
      <c r="HE710" s="109"/>
      <c r="HF710" s="109"/>
      <c r="HG710" s="109"/>
      <c r="HH710" s="109"/>
      <c r="HI710" s="109"/>
      <c r="HJ710" s="109"/>
      <c r="HK710" s="109"/>
      <c r="HL710" s="109"/>
      <c r="HM710" s="109"/>
      <c r="HN710" s="109"/>
      <c r="HO710" s="109"/>
      <c r="HP710" s="109"/>
      <c r="HQ710" s="109"/>
      <c r="HR710" s="109"/>
      <c r="HS710" s="109"/>
      <c r="HT710" s="109"/>
      <c r="HU710" s="109"/>
      <c r="HV710" s="109"/>
      <c r="HW710" s="109"/>
      <c r="HX710" s="109"/>
      <c r="HY710" s="109"/>
      <c r="HZ710" s="109"/>
      <c r="IA710" s="109"/>
      <c r="IB710" s="109"/>
      <c r="IC710" s="109"/>
      <c r="ID710" s="109"/>
      <c r="IE710" s="109"/>
      <c r="IF710" s="109"/>
      <c r="IG710" s="109"/>
      <c r="IH710" s="109"/>
      <c r="II710" s="109"/>
      <c r="IJ710" s="109"/>
      <c r="IK710" s="109"/>
      <c r="IL710" s="109"/>
      <c r="IM710" s="109"/>
      <c r="IN710" s="109"/>
      <c r="IO710" s="109"/>
      <c r="IP710" s="109"/>
      <c r="IQ710" s="109"/>
      <c r="IR710" s="109"/>
      <c r="IS710" s="109"/>
      <c r="IT710" s="109"/>
      <c r="IU710" s="109"/>
      <c r="IV710" s="109"/>
      <c r="IW710" s="109"/>
      <c r="IX710" s="109"/>
      <c r="IY710" s="109"/>
      <c r="IZ710" s="109"/>
      <c r="JA710" s="109"/>
      <c r="JB710" s="109"/>
      <c r="JC710" s="109"/>
      <c r="JD710" s="109"/>
      <c r="JE710" s="109"/>
      <c r="JF710" s="109"/>
      <c r="JG710" s="109"/>
      <c r="JH710" s="109"/>
      <c r="JI710" s="109"/>
      <c r="JJ710" s="109"/>
      <c r="JK710" s="109"/>
      <c r="JL710" s="109"/>
      <c r="JM710" s="109"/>
      <c r="JN710" s="109"/>
      <c r="JO710" s="109"/>
      <c r="JP710" s="109"/>
      <c r="JQ710" s="109"/>
      <c r="JR710" s="109"/>
      <c r="JS710" s="109"/>
      <c r="JT710" s="109"/>
      <c r="JU710" s="109"/>
      <c r="JV710" s="109"/>
      <c r="JW710" s="109"/>
      <c r="JX710" s="109"/>
      <c r="JY710" s="109"/>
      <c r="JZ710" s="109"/>
      <c r="KA710" s="109"/>
      <c r="KB710" s="109"/>
      <c r="KC710" s="109"/>
      <c r="KD710" s="109"/>
      <c r="KE710" s="109"/>
      <c r="KF710" s="109"/>
      <c r="KG710" s="109"/>
      <c r="KH710" s="109"/>
      <c r="KI710" s="109"/>
      <c r="KJ710" s="109"/>
      <c r="KK710" s="109"/>
      <c r="KL710" s="109"/>
      <c r="KM710" s="109"/>
      <c r="KN710" s="109"/>
      <c r="KO710" s="109"/>
      <c r="KP710" s="109"/>
      <c r="KQ710" s="109"/>
      <c r="KR710" s="109"/>
      <c r="KS710" s="109"/>
      <c r="KT710" s="109"/>
      <c r="KU710" s="109"/>
      <c r="KV710" s="109"/>
      <c r="KW710" s="109"/>
      <c r="KX710" s="109"/>
      <c r="KY710" s="109"/>
      <c r="KZ710" s="109"/>
      <c r="LA710" s="109"/>
      <c r="LB710" s="109"/>
      <c r="LC710" s="109"/>
      <c r="LD710" s="109"/>
      <c r="LE710" s="109"/>
      <c r="LF710" s="109"/>
      <c r="LG710" s="109"/>
      <c r="LH710" s="109"/>
      <c r="LI710" s="109"/>
      <c r="LJ710" s="109"/>
      <c r="LK710" s="109"/>
      <c r="LL710" s="109"/>
      <c r="LM710" s="109"/>
      <c r="LN710" s="109"/>
      <c r="LO710" s="109"/>
      <c r="LP710" s="109"/>
      <c r="LQ710" s="109"/>
      <c r="LR710" s="109"/>
      <c r="LS710" s="109"/>
      <c r="LT710" s="109"/>
      <c r="LU710" s="109"/>
      <c r="LV710" s="109"/>
      <c r="LW710" s="109"/>
      <c r="LX710" s="109"/>
      <c r="LY710" s="109"/>
      <c r="LZ710" s="109"/>
      <c r="MA710" s="109"/>
      <c r="MB710" s="109"/>
      <c r="MC710" s="109"/>
      <c r="MD710" s="109"/>
      <c r="ME710" s="109"/>
      <c r="MF710" s="109"/>
      <c r="MG710" s="109"/>
      <c r="MH710" s="109"/>
      <c r="MI710" s="109"/>
      <c r="MJ710" s="109"/>
      <c r="MK710" s="109"/>
      <c r="ML710" s="109"/>
      <c r="MM710" s="109"/>
      <c r="MN710" s="109"/>
      <c r="MO710" s="109"/>
      <c r="MP710" s="109"/>
      <c r="MQ710" s="109"/>
      <c r="MR710" s="109"/>
      <c r="MS710" s="109"/>
      <c r="MT710" s="109"/>
      <c r="MU710" s="109"/>
      <c r="MV710" s="109"/>
      <c r="MW710" s="109"/>
      <c r="MX710" s="109"/>
      <c r="MY710" s="109"/>
      <c r="MZ710" s="109"/>
      <c r="NA710" s="109"/>
      <c r="NB710" s="109"/>
      <c r="NC710" s="109"/>
      <c r="ND710" s="109"/>
      <c r="NE710" s="109"/>
      <c r="NF710" s="109"/>
      <c r="NG710" s="109"/>
      <c r="NH710" s="109"/>
      <c r="NI710" s="109"/>
      <c r="NJ710" s="109"/>
      <c r="NK710" s="109"/>
      <c r="NL710" s="109"/>
      <c r="NM710" s="109"/>
      <c r="NN710" s="109"/>
      <c r="NO710" s="109"/>
      <c r="NP710" s="109"/>
      <c r="NQ710" s="109"/>
      <c r="NR710" s="109"/>
      <c r="NS710" s="109"/>
      <c r="NT710" s="109"/>
      <c r="NU710" s="109"/>
      <c r="NV710" s="109"/>
      <c r="NW710" s="109"/>
      <c r="NX710" s="109"/>
      <c r="NY710" s="109"/>
      <c r="NZ710" s="109"/>
      <c r="OA710" s="109"/>
      <c r="OB710" s="109"/>
      <c r="OC710" s="109"/>
      <c r="OD710" s="109"/>
      <c r="OE710" s="109"/>
      <c r="OF710" s="109"/>
      <c r="OG710" s="109"/>
      <c r="OH710" s="109"/>
      <c r="OI710" s="109"/>
      <c r="OJ710" s="109"/>
      <c r="OK710" s="109"/>
      <c r="OL710" s="109"/>
      <c r="OM710" s="109"/>
      <c r="ON710" s="109"/>
      <c r="OO710" s="109"/>
      <c r="OP710" s="109"/>
      <c r="OQ710" s="109"/>
      <c r="OR710" s="109"/>
      <c r="OS710" s="109"/>
      <c r="OT710" s="109"/>
      <c r="OU710" s="109"/>
      <c r="OV710" s="109"/>
      <c r="OW710" s="109"/>
      <c r="OX710" s="109"/>
      <c r="OY710" s="109"/>
      <c r="OZ710" s="109"/>
      <c r="PA710" s="109"/>
      <c r="PB710" s="109"/>
      <c r="PC710" s="109"/>
      <c r="PD710" s="109"/>
      <c r="PE710" s="109"/>
      <c r="PF710" s="109"/>
      <c r="PG710" s="109"/>
      <c r="PH710" s="109"/>
      <c r="PI710" s="109"/>
      <c r="PJ710" s="109"/>
      <c r="PK710" s="109"/>
      <c r="PL710" s="109"/>
      <c r="PM710" s="109"/>
      <c r="PN710" s="109"/>
      <c r="PO710" s="109"/>
      <c r="PP710" s="109"/>
      <c r="PQ710" s="109"/>
      <c r="PR710" s="109"/>
      <c r="PS710" s="109"/>
      <c r="PT710" s="109"/>
      <c r="PU710" s="109"/>
      <c r="PV710" s="109"/>
      <c r="PW710" s="109"/>
      <c r="PX710" s="109"/>
      <c r="PY710" s="109"/>
      <c r="PZ710" s="109"/>
      <c r="QA710" s="109"/>
      <c r="QB710" s="109"/>
      <c r="QC710" s="109"/>
      <c r="QD710" s="109"/>
      <c r="QE710" s="109"/>
      <c r="QF710" s="109"/>
      <c r="QG710" s="109"/>
      <c r="QH710" s="109"/>
      <c r="QI710" s="109"/>
      <c r="QJ710" s="109"/>
      <c r="QK710" s="23">
        <f t="shared" si="10"/>
        <v>10</v>
      </c>
      <c r="QL710" s="125"/>
      <c r="QM710" s="125"/>
      <c r="QN710" s="125"/>
      <c r="QO710" s="125"/>
      <c r="QP710" s="125"/>
      <c r="QQ710" s="125"/>
      <c r="QR710" s="125"/>
    </row>
    <row r="711" spans="1:461" s="5" customFormat="1" ht="12.75" customHeight="1" x14ac:dyDescent="0.2">
      <c r="A711" s="52">
        <v>44834</v>
      </c>
      <c r="B711" s="98" t="s">
        <v>389</v>
      </c>
      <c r="C711" s="107"/>
      <c r="D711" s="107"/>
      <c r="E711" s="108"/>
      <c r="F711" s="108"/>
      <c r="G711" s="108"/>
      <c r="H711" s="108"/>
      <c r="I711" s="108"/>
      <c r="J711" s="108"/>
      <c r="K711" s="108"/>
      <c r="L711" s="108"/>
      <c r="M711" s="108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 s="109"/>
      <c r="BD711" s="109"/>
      <c r="BE711" s="109"/>
      <c r="BF711" s="109"/>
      <c r="BG711" s="109"/>
      <c r="BH711" s="109"/>
      <c r="BI711" s="109"/>
      <c r="BJ711" s="109"/>
      <c r="BK711" s="109"/>
      <c r="BL711" s="109"/>
      <c r="BM711" s="109"/>
      <c r="BN711" s="109"/>
      <c r="BO711" s="109"/>
      <c r="BP711" s="109"/>
      <c r="BQ711" s="109"/>
      <c r="BR711" s="109"/>
      <c r="BS711" s="109"/>
      <c r="BT711" s="109"/>
      <c r="BU711" s="109"/>
      <c r="BV711" s="109"/>
      <c r="BW711" s="109"/>
      <c r="BX711" s="109"/>
      <c r="BY711" s="109"/>
      <c r="BZ711" s="109"/>
      <c r="CA711" s="109"/>
      <c r="CB711" s="109"/>
      <c r="CC711" s="109"/>
      <c r="CD711" s="109"/>
      <c r="CE711" s="109"/>
      <c r="CF711" s="109"/>
      <c r="CG711" s="109"/>
      <c r="CH711" s="109"/>
      <c r="CI711" s="109"/>
      <c r="CJ711" s="109"/>
      <c r="CK711" s="109"/>
      <c r="CL711" s="109"/>
      <c r="CM711" s="109"/>
      <c r="CN711" s="109"/>
      <c r="CO711" s="109"/>
      <c r="CP711" s="109"/>
      <c r="CQ711" s="109"/>
      <c r="CR711" s="109"/>
      <c r="CS711" s="109"/>
      <c r="CT711" s="109"/>
      <c r="CU711" s="109"/>
      <c r="CV711" s="109"/>
      <c r="CW711" s="109"/>
      <c r="CX711" s="109"/>
      <c r="CY711" s="109"/>
      <c r="CZ711" s="109"/>
      <c r="DA711" s="109"/>
      <c r="DB711" s="109"/>
      <c r="DC711" s="109"/>
      <c r="DD711" s="109"/>
      <c r="DE711" s="109"/>
      <c r="DF711" s="109"/>
      <c r="DG711" s="109"/>
      <c r="DH711" s="109"/>
      <c r="DI711" s="109"/>
      <c r="DJ711" s="109"/>
      <c r="DK711" s="109"/>
      <c r="DL711" s="109"/>
      <c r="DM711" s="109"/>
      <c r="DN711" s="109"/>
      <c r="DO711" s="109"/>
      <c r="DP711" s="109"/>
      <c r="DQ711" s="109"/>
      <c r="DR711" s="109"/>
      <c r="DS711" s="109"/>
      <c r="DT711" s="109"/>
      <c r="DU711" s="109"/>
      <c r="DV711" s="109"/>
      <c r="DW711" s="109"/>
      <c r="DX711" s="109"/>
      <c r="DY711" s="109"/>
      <c r="DZ711" s="109"/>
      <c r="EA711" s="109"/>
      <c r="EB711" s="109"/>
      <c r="EC711" s="109"/>
      <c r="ED711" s="109"/>
      <c r="EE711" s="109"/>
      <c r="EF711" s="109"/>
      <c r="EG711" s="109"/>
      <c r="EH711" s="109"/>
      <c r="EI711" s="109"/>
      <c r="EJ711" s="109"/>
      <c r="EK711" s="109"/>
      <c r="EL711" s="109"/>
      <c r="EM711" s="109"/>
      <c r="EN711" s="109"/>
      <c r="EO711" s="109"/>
      <c r="EP711" s="109"/>
      <c r="EQ711" s="109"/>
      <c r="ER711" s="109"/>
      <c r="ES711" s="109"/>
      <c r="ET711" s="109"/>
      <c r="EU711" s="109"/>
      <c r="EV711" s="109"/>
      <c r="EW711" s="109"/>
      <c r="EX711" s="109"/>
      <c r="EY711" s="109"/>
      <c r="EZ711" s="109"/>
      <c r="FA711" s="109"/>
      <c r="FB711" s="109"/>
      <c r="FC711" s="109"/>
      <c r="FD711" s="109"/>
      <c r="FE711" s="109"/>
      <c r="FF711" s="109"/>
      <c r="FG711" s="109"/>
      <c r="FH711" s="109"/>
      <c r="FI711" s="109"/>
      <c r="FJ711" s="109"/>
      <c r="FK711" s="109"/>
      <c r="FL711" s="109"/>
      <c r="FM711" s="109"/>
      <c r="FN711" s="109"/>
      <c r="FO711" s="109"/>
      <c r="FP711" s="109"/>
      <c r="FQ711" s="109"/>
      <c r="FR711" s="109"/>
      <c r="FS711" s="109"/>
      <c r="FT711" s="109"/>
      <c r="FU711" s="109"/>
      <c r="FV711" s="109"/>
      <c r="FW711" s="109"/>
      <c r="FX711" s="109"/>
      <c r="FY711" s="109"/>
      <c r="FZ711" s="109"/>
      <c r="GA711" s="109"/>
      <c r="GB711" s="109"/>
      <c r="GC711" s="109"/>
      <c r="GD711" s="109"/>
      <c r="GE711" s="109"/>
      <c r="GF711" s="109"/>
      <c r="GG711" s="109"/>
      <c r="GH711" s="109"/>
      <c r="GI711" s="109"/>
      <c r="GJ711" s="109"/>
      <c r="GK711" s="109"/>
      <c r="GL711" s="109"/>
      <c r="GM711" s="109"/>
      <c r="GN711" s="109"/>
      <c r="GO711" s="109"/>
      <c r="GP711" s="109"/>
      <c r="GQ711" s="109"/>
      <c r="GR711" s="109"/>
      <c r="GS711" s="109"/>
      <c r="GT711" s="109"/>
      <c r="GU711" s="109"/>
      <c r="GV711" s="109"/>
      <c r="GW711" s="109"/>
      <c r="GX711" s="109"/>
      <c r="GY711" s="109"/>
      <c r="GZ711" s="109"/>
      <c r="HA711" s="109"/>
      <c r="HB711" s="109"/>
      <c r="HC711" s="109"/>
      <c r="HD711" s="109"/>
      <c r="HE711" s="109"/>
      <c r="HF711" s="109"/>
      <c r="HG711" s="109"/>
      <c r="HH711" s="109"/>
      <c r="HI711" s="109"/>
      <c r="HJ711" s="109"/>
      <c r="HK711" s="109"/>
      <c r="HL711" s="109"/>
      <c r="HM711" s="109"/>
      <c r="HN711" s="109"/>
      <c r="HO711" s="109"/>
      <c r="HP711" s="109"/>
      <c r="HQ711" s="109"/>
      <c r="HR711" s="109"/>
      <c r="HS711" s="109"/>
      <c r="HT711" s="109"/>
      <c r="HU711" s="109"/>
      <c r="HV711" s="109"/>
      <c r="HW711" s="109"/>
      <c r="HX711" s="109"/>
      <c r="HY711" s="109"/>
      <c r="HZ711" s="109"/>
      <c r="IA711" s="109"/>
      <c r="IB711" s="109"/>
      <c r="IC711" s="109"/>
      <c r="ID711" s="109"/>
      <c r="IE711" s="109"/>
      <c r="IF711" s="109"/>
      <c r="IG711" s="109"/>
      <c r="IH711" s="109"/>
      <c r="II711" s="109"/>
      <c r="IJ711" s="109"/>
      <c r="IK711" s="109"/>
      <c r="IL711" s="109"/>
      <c r="IM711" s="109"/>
      <c r="IN711" s="109"/>
      <c r="IO711" s="109"/>
      <c r="IP711" s="109"/>
      <c r="IQ711" s="109"/>
      <c r="IR711" s="109"/>
      <c r="IS711" s="109"/>
      <c r="IT711" s="109"/>
      <c r="IU711" s="109"/>
      <c r="IV711" s="109"/>
      <c r="IW711" s="109"/>
      <c r="IX711" s="109"/>
      <c r="IY711" s="109"/>
      <c r="IZ711" s="109"/>
      <c r="JA711" s="109"/>
      <c r="JB711" s="109"/>
      <c r="JC711" s="109"/>
      <c r="JD711" s="109"/>
      <c r="JE711" s="109"/>
      <c r="JF711" s="109"/>
      <c r="JG711" s="109"/>
      <c r="JH711" s="109"/>
      <c r="JI711" s="109"/>
      <c r="JJ711" s="109"/>
      <c r="JK711" s="109"/>
      <c r="JL711" s="109"/>
      <c r="JM711" s="109"/>
      <c r="JN711" s="109"/>
      <c r="JO711" s="109"/>
      <c r="JP711" s="109"/>
      <c r="JQ711" s="109"/>
      <c r="JR711" s="109"/>
      <c r="JS711" s="109"/>
      <c r="JT711" s="109"/>
      <c r="JU711" s="109"/>
      <c r="JV711" s="109"/>
      <c r="JW711" s="109"/>
      <c r="JX711" s="109"/>
      <c r="JY711" s="109"/>
      <c r="JZ711" s="109"/>
      <c r="KA711" s="109"/>
      <c r="KB711" s="109"/>
      <c r="KC711" s="109"/>
      <c r="KD711" s="109"/>
      <c r="KE711" s="109"/>
      <c r="KF711" s="109"/>
      <c r="KG711" s="109"/>
      <c r="KH711" s="109"/>
      <c r="KI711" s="109"/>
      <c r="KJ711" s="109"/>
      <c r="KK711" s="109"/>
      <c r="KL711" s="109"/>
      <c r="KM711" s="109"/>
      <c r="KN711" s="109"/>
      <c r="KO711" s="109"/>
      <c r="KP711" s="109"/>
      <c r="KQ711" s="109"/>
      <c r="KR711" s="109"/>
      <c r="KS711" s="109"/>
      <c r="KT711" s="109"/>
      <c r="KU711" s="109"/>
      <c r="KV711" s="109"/>
      <c r="KW711" s="109"/>
      <c r="KX711" s="109"/>
      <c r="KY711" s="109"/>
      <c r="KZ711" s="109"/>
      <c r="LA711" s="109"/>
      <c r="LB711" s="109"/>
      <c r="LC711" s="109"/>
      <c r="LD711" s="109"/>
      <c r="LE711" s="109"/>
      <c r="LF711" s="109"/>
      <c r="LG711" s="109"/>
      <c r="LH711" s="109"/>
      <c r="LI711" s="109"/>
      <c r="LJ711" s="109"/>
      <c r="LK711" s="109"/>
      <c r="LL711" s="109"/>
      <c r="LM711" s="109"/>
      <c r="LN711" s="109"/>
      <c r="LO711" s="109"/>
      <c r="LP711" s="109"/>
      <c r="LQ711" s="109"/>
      <c r="LR711" s="109"/>
      <c r="LS711" s="109"/>
      <c r="LT711" s="109"/>
      <c r="LU711" s="109"/>
      <c r="LV711" s="109"/>
      <c r="LW711" s="109"/>
      <c r="LX711" s="109"/>
      <c r="LY711" s="109"/>
      <c r="LZ711" s="109"/>
      <c r="MA711" s="109"/>
      <c r="MB711" s="109"/>
      <c r="MC711" s="109"/>
      <c r="MD711" s="109"/>
      <c r="ME711" s="109"/>
      <c r="MF711" s="109"/>
      <c r="MG711" s="109"/>
      <c r="MH711" s="109"/>
      <c r="MI711" s="109"/>
      <c r="MJ711" s="109"/>
      <c r="MK711" s="109"/>
      <c r="ML711" s="109"/>
      <c r="MM711" s="109"/>
      <c r="MN711" s="109"/>
      <c r="MO711" s="109"/>
      <c r="MP711" s="109"/>
      <c r="MQ711" s="109"/>
      <c r="MR711" s="109"/>
      <c r="MS711" s="109"/>
      <c r="MT711" s="109"/>
      <c r="MU711" s="109"/>
      <c r="MV711" s="109"/>
      <c r="MW711" s="109"/>
      <c r="MX711" s="109"/>
      <c r="MY711" s="109"/>
      <c r="MZ711" s="109"/>
      <c r="NA711" s="109"/>
      <c r="NB711" s="109"/>
      <c r="NC711" s="109"/>
      <c r="ND711" s="109"/>
      <c r="NE711" s="109"/>
      <c r="NF711" s="109"/>
      <c r="NG711" s="109"/>
      <c r="NH711" s="109"/>
      <c r="NI711" s="109"/>
      <c r="NJ711" s="109"/>
      <c r="NK711" s="109"/>
      <c r="NL711" s="109"/>
      <c r="NM711" s="109"/>
      <c r="NN711" s="109"/>
      <c r="NO711" s="109"/>
      <c r="NP711" s="109"/>
      <c r="NQ711" s="109"/>
      <c r="NR711" s="109"/>
      <c r="NS711" s="109"/>
      <c r="NT711" s="109"/>
      <c r="NU711" s="109"/>
      <c r="NV711" s="109"/>
      <c r="NW711" s="109"/>
      <c r="NX711" s="109"/>
      <c r="NY711" s="109"/>
      <c r="NZ711" s="109"/>
      <c r="OA711" s="109">
        <v>2</v>
      </c>
      <c r="OB711" s="109"/>
      <c r="OC711" s="109"/>
      <c r="OD711" s="109"/>
      <c r="OE711" s="109"/>
      <c r="OF711" s="109"/>
      <c r="OG711" s="109"/>
      <c r="OH711" s="109"/>
      <c r="OI711" s="109"/>
      <c r="OJ711" s="109"/>
      <c r="OK711" s="109"/>
      <c r="OL711" s="109"/>
      <c r="OM711" s="109"/>
      <c r="ON711" s="109"/>
      <c r="OO711" s="109"/>
      <c r="OP711" s="109"/>
      <c r="OQ711" s="109"/>
      <c r="OR711" s="109"/>
      <c r="OS711" s="109"/>
      <c r="OT711" s="109"/>
      <c r="OU711" s="109"/>
      <c r="OV711" s="109"/>
      <c r="OW711" s="109"/>
      <c r="OX711" s="109"/>
      <c r="OY711" s="109"/>
      <c r="OZ711" s="109"/>
      <c r="PA711" s="109"/>
      <c r="PB711" s="109"/>
      <c r="PC711" s="109"/>
      <c r="PD711" s="109"/>
      <c r="PE711" s="109"/>
      <c r="PF711" s="109"/>
      <c r="PG711" s="109"/>
      <c r="PH711" s="109"/>
      <c r="PI711" s="109"/>
      <c r="PJ711" s="109"/>
      <c r="PK711" s="109"/>
      <c r="PL711" s="109"/>
      <c r="PM711" s="109"/>
      <c r="PN711" s="109"/>
      <c r="PO711" s="109"/>
      <c r="PP711" s="109"/>
      <c r="PQ711" s="109"/>
      <c r="PR711" s="109"/>
      <c r="PS711" s="109"/>
      <c r="PT711" s="109"/>
      <c r="PU711" s="109"/>
      <c r="PV711" s="109"/>
      <c r="PW711" s="109"/>
      <c r="PX711" s="109"/>
      <c r="PY711" s="109"/>
      <c r="PZ711" s="109"/>
      <c r="QA711" s="109"/>
      <c r="QB711" s="109"/>
      <c r="QC711" s="109"/>
      <c r="QD711" s="109"/>
      <c r="QE711" s="109"/>
      <c r="QF711" s="109"/>
      <c r="QG711" s="109"/>
      <c r="QH711" s="109"/>
      <c r="QI711" s="109"/>
      <c r="QJ711" s="109"/>
      <c r="QK711" s="23">
        <f t="shared" si="10"/>
        <v>2</v>
      </c>
      <c r="QL711" s="125"/>
      <c r="QM711" s="125"/>
      <c r="QN711" s="125"/>
      <c r="QO711" s="125"/>
      <c r="QP711" s="125"/>
      <c r="QQ711" s="125"/>
      <c r="QR711" s="125"/>
    </row>
    <row r="712" spans="1:461" s="5" customFormat="1" ht="12.75" customHeight="1" x14ac:dyDescent="0.2">
      <c r="A712" s="52">
        <v>44834</v>
      </c>
      <c r="B712" s="161" t="s">
        <v>471</v>
      </c>
      <c r="C712" s="107"/>
      <c r="D712" s="107"/>
      <c r="E712" s="108"/>
      <c r="F712" s="108"/>
      <c r="G712" s="108"/>
      <c r="H712" s="108"/>
      <c r="I712" s="108"/>
      <c r="J712" s="108"/>
      <c r="K712" s="108"/>
      <c r="L712" s="108"/>
      <c r="M712" s="108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 s="109"/>
      <c r="BD712" s="109"/>
      <c r="BE712" s="109"/>
      <c r="BF712" s="109"/>
      <c r="BG712" s="109"/>
      <c r="BH712" s="109"/>
      <c r="BI712" s="109"/>
      <c r="BJ712" s="109"/>
      <c r="BK712" s="109"/>
      <c r="BL712" s="109"/>
      <c r="BM712" s="109"/>
      <c r="BN712" s="109"/>
      <c r="BO712" s="109"/>
      <c r="BP712" s="109"/>
      <c r="BQ712" s="109"/>
      <c r="BR712" s="109"/>
      <c r="BS712" s="109"/>
      <c r="BT712" s="109"/>
      <c r="BU712" s="109"/>
      <c r="BV712" s="109"/>
      <c r="BW712" s="109"/>
      <c r="BX712" s="109"/>
      <c r="BY712" s="109"/>
      <c r="BZ712" s="109"/>
      <c r="CA712" s="109"/>
      <c r="CB712" s="109"/>
      <c r="CC712" s="109"/>
      <c r="CD712" s="109"/>
      <c r="CE712" s="109"/>
      <c r="CF712" s="109"/>
      <c r="CG712" s="109"/>
      <c r="CH712" s="109"/>
      <c r="CI712" s="109"/>
      <c r="CJ712" s="109"/>
      <c r="CK712" s="109"/>
      <c r="CL712" s="109"/>
      <c r="CM712" s="109"/>
      <c r="CN712" s="109"/>
      <c r="CO712" s="109"/>
      <c r="CP712" s="109"/>
      <c r="CQ712" s="109"/>
      <c r="CR712" s="109"/>
      <c r="CS712" s="109"/>
      <c r="CT712" s="109"/>
      <c r="CU712" s="109"/>
      <c r="CV712" s="109"/>
      <c r="CW712" s="109"/>
      <c r="CX712" s="109"/>
      <c r="CY712" s="109"/>
      <c r="CZ712" s="109"/>
      <c r="DA712" s="109"/>
      <c r="DB712" s="109"/>
      <c r="DC712" s="109"/>
      <c r="DD712" s="109"/>
      <c r="DE712" s="109"/>
      <c r="DF712" s="109"/>
      <c r="DG712" s="109"/>
      <c r="DH712" s="109"/>
      <c r="DI712" s="109"/>
      <c r="DJ712" s="109"/>
      <c r="DK712" s="109"/>
      <c r="DL712" s="109"/>
      <c r="DM712" s="109"/>
      <c r="DN712" s="109"/>
      <c r="DO712" s="109"/>
      <c r="DP712" s="109"/>
      <c r="DQ712" s="109"/>
      <c r="DR712" s="109"/>
      <c r="DS712" s="109"/>
      <c r="DT712" s="109"/>
      <c r="DU712" s="109"/>
      <c r="DV712" s="109"/>
      <c r="DW712" s="109"/>
      <c r="DX712" s="109"/>
      <c r="DY712" s="109"/>
      <c r="DZ712" s="109"/>
      <c r="EA712" s="109"/>
      <c r="EB712" s="109"/>
      <c r="EC712" s="109"/>
      <c r="ED712" s="109"/>
      <c r="EE712" s="109"/>
      <c r="EF712" s="109"/>
      <c r="EG712" s="109"/>
      <c r="EH712" s="109"/>
      <c r="EI712" s="109"/>
      <c r="EJ712" s="109"/>
      <c r="EK712" s="109"/>
      <c r="EL712" s="109"/>
      <c r="EM712" s="109"/>
      <c r="EN712" s="109"/>
      <c r="EO712" s="109"/>
      <c r="EP712" s="109"/>
      <c r="EQ712" s="109"/>
      <c r="ER712" s="109"/>
      <c r="ES712" s="109"/>
      <c r="ET712" s="109"/>
      <c r="EU712" s="109"/>
      <c r="EV712" s="109"/>
      <c r="EW712" s="109"/>
      <c r="EX712" s="109"/>
      <c r="EY712" s="109"/>
      <c r="EZ712" s="109"/>
      <c r="FA712" s="109"/>
      <c r="FB712" s="109"/>
      <c r="FC712" s="109"/>
      <c r="FD712" s="109"/>
      <c r="FE712" s="109"/>
      <c r="FF712" s="109"/>
      <c r="FG712" s="109"/>
      <c r="FH712" s="109"/>
      <c r="FI712" s="109"/>
      <c r="FJ712" s="109"/>
      <c r="FK712" s="109"/>
      <c r="FL712" s="109"/>
      <c r="FM712" s="109"/>
      <c r="FN712" s="109"/>
      <c r="FO712" s="109"/>
      <c r="FP712" s="109"/>
      <c r="FQ712" s="109"/>
      <c r="FR712" s="109"/>
      <c r="FS712" s="109"/>
      <c r="FT712" s="109"/>
      <c r="FU712" s="109"/>
      <c r="FV712" s="109"/>
      <c r="FW712" s="109"/>
      <c r="FX712" s="109"/>
      <c r="FY712" s="109"/>
      <c r="FZ712" s="109"/>
      <c r="GA712" s="109"/>
      <c r="GB712" s="109"/>
      <c r="GC712" s="109"/>
      <c r="GD712" s="109"/>
      <c r="GE712" s="109"/>
      <c r="GF712" s="109"/>
      <c r="GG712" s="109"/>
      <c r="GH712" s="109"/>
      <c r="GI712" s="109"/>
      <c r="GJ712" s="109"/>
      <c r="GK712" s="109"/>
      <c r="GL712" s="109"/>
      <c r="GM712" s="109"/>
      <c r="GN712" s="109"/>
      <c r="GO712" s="109"/>
      <c r="GP712" s="109"/>
      <c r="GQ712" s="109"/>
      <c r="GR712" s="109"/>
      <c r="GS712" s="109"/>
      <c r="GT712" s="109"/>
      <c r="GU712" s="109"/>
      <c r="GV712" s="109"/>
      <c r="GW712" s="109"/>
      <c r="GX712" s="109"/>
      <c r="GY712" s="109"/>
      <c r="GZ712" s="109"/>
      <c r="HA712" s="109"/>
      <c r="HB712" s="109"/>
      <c r="HC712" s="109"/>
      <c r="HD712" s="109"/>
      <c r="HE712" s="109"/>
      <c r="HF712" s="109"/>
      <c r="HG712" s="109"/>
      <c r="HH712" s="109"/>
      <c r="HI712" s="109"/>
      <c r="HJ712" s="109"/>
      <c r="HK712" s="109"/>
      <c r="HL712" s="109"/>
      <c r="HM712" s="109"/>
      <c r="HN712" s="109"/>
      <c r="HO712" s="109"/>
      <c r="HP712" s="109"/>
      <c r="HQ712" s="109"/>
      <c r="HR712" s="109"/>
      <c r="HS712" s="109"/>
      <c r="HT712" s="109"/>
      <c r="HU712" s="109"/>
      <c r="HV712" s="109"/>
      <c r="HW712" s="109"/>
      <c r="HX712" s="109"/>
      <c r="HY712" s="109"/>
      <c r="HZ712" s="109"/>
      <c r="IA712" s="109"/>
      <c r="IB712" s="109"/>
      <c r="IC712" s="109"/>
      <c r="ID712" s="109"/>
      <c r="IE712" s="109"/>
      <c r="IF712" s="109"/>
      <c r="IG712" s="109"/>
      <c r="IH712" s="109"/>
      <c r="II712" s="109"/>
      <c r="IJ712" s="109"/>
      <c r="IK712" s="109"/>
      <c r="IL712" s="109"/>
      <c r="IM712" s="109"/>
      <c r="IN712" s="109"/>
      <c r="IO712" s="109"/>
      <c r="IP712" s="109"/>
      <c r="IQ712" s="109"/>
      <c r="IR712" s="109"/>
      <c r="IS712" s="109"/>
      <c r="IT712" s="109"/>
      <c r="IU712" s="109"/>
      <c r="IV712" s="109"/>
      <c r="IW712" s="109"/>
      <c r="IX712" s="109"/>
      <c r="IY712" s="109"/>
      <c r="IZ712" s="109"/>
      <c r="JA712" s="109"/>
      <c r="JB712" s="109"/>
      <c r="JC712" s="109"/>
      <c r="JD712" s="109"/>
      <c r="JE712" s="109"/>
      <c r="JF712" s="109"/>
      <c r="JG712" s="109"/>
      <c r="JH712" s="109"/>
      <c r="JI712" s="109"/>
      <c r="JJ712" s="109"/>
      <c r="JK712" s="109"/>
      <c r="JL712" s="109"/>
      <c r="JM712" s="109"/>
      <c r="JN712" s="109"/>
      <c r="JO712" s="109"/>
      <c r="JP712" s="109"/>
      <c r="JQ712" s="109"/>
      <c r="JR712" s="109"/>
      <c r="JS712" s="109"/>
      <c r="JT712" s="109"/>
      <c r="JU712" s="109"/>
      <c r="JV712" s="109"/>
      <c r="JW712" s="109"/>
      <c r="JX712" s="109"/>
      <c r="JY712" s="109"/>
      <c r="JZ712" s="109"/>
      <c r="KA712" s="109"/>
      <c r="KB712" s="109"/>
      <c r="KC712" s="109"/>
      <c r="KD712" s="109"/>
      <c r="KE712" s="109"/>
      <c r="KF712" s="109"/>
      <c r="KG712" s="109"/>
      <c r="KH712" s="109"/>
      <c r="KI712" s="109"/>
      <c r="KJ712" s="109"/>
      <c r="KK712" s="109"/>
      <c r="KL712" s="109"/>
      <c r="KM712" s="109"/>
      <c r="KN712" s="109"/>
      <c r="KO712" s="109"/>
      <c r="KP712" s="109"/>
      <c r="KQ712" s="109"/>
      <c r="KR712" s="109"/>
      <c r="KS712" s="109"/>
      <c r="KT712" s="109"/>
      <c r="KU712" s="109"/>
      <c r="KV712" s="109"/>
      <c r="KW712" s="109"/>
      <c r="KX712" s="109"/>
      <c r="KY712" s="109"/>
      <c r="KZ712" s="109"/>
      <c r="LA712" s="109"/>
      <c r="LB712" s="109"/>
      <c r="LC712" s="109"/>
      <c r="LD712" s="109"/>
      <c r="LE712" s="109"/>
      <c r="LF712" s="109"/>
      <c r="LG712" s="109"/>
      <c r="LH712" s="109"/>
      <c r="LI712" s="109"/>
      <c r="LJ712" s="109"/>
      <c r="LK712" s="109"/>
      <c r="LL712" s="109"/>
      <c r="LM712" s="109"/>
      <c r="LN712" s="109"/>
      <c r="LO712" s="109"/>
      <c r="LP712" s="109"/>
      <c r="LQ712" s="109"/>
      <c r="LR712" s="109"/>
      <c r="LS712" s="109"/>
      <c r="LT712" s="109"/>
      <c r="LU712" s="109"/>
      <c r="LV712" s="109"/>
      <c r="LW712" s="109"/>
      <c r="LX712" s="109"/>
      <c r="LY712" s="109"/>
      <c r="LZ712" s="109"/>
      <c r="MA712" s="109"/>
      <c r="MB712" s="109"/>
      <c r="MC712" s="109"/>
      <c r="MD712" s="109"/>
      <c r="ME712" s="109"/>
      <c r="MF712" s="109"/>
      <c r="MG712" s="109"/>
      <c r="MH712" s="109"/>
      <c r="MI712" s="109"/>
      <c r="MJ712" s="109"/>
      <c r="MK712" s="109"/>
      <c r="ML712" s="109"/>
      <c r="MM712" s="109"/>
      <c r="MN712" s="109"/>
      <c r="MO712" s="109"/>
      <c r="MP712" s="109"/>
      <c r="MQ712" s="109"/>
      <c r="MR712" s="109"/>
      <c r="MS712" s="109"/>
      <c r="MT712" s="109"/>
      <c r="MU712" s="109"/>
      <c r="MV712" s="109"/>
      <c r="MW712" s="109"/>
      <c r="MX712" s="109"/>
      <c r="MY712" s="109"/>
      <c r="MZ712" s="109"/>
      <c r="NA712" s="109"/>
      <c r="NB712" s="109"/>
      <c r="NC712" s="109"/>
      <c r="ND712" s="109"/>
      <c r="NE712" s="109"/>
      <c r="NF712" s="109"/>
      <c r="NG712" s="109"/>
      <c r="NH712" s="109"/>
      <c r="NI712" s="109"/>
      <c r="NJ712" s="109"/>
      <c r="NK712" s="109"/>
      <c r="NL712" s="109"/>
      <c r="NM712" s="109"/>
      <c r="NN712" s="109"/>
      <c r="NO712" s="109"/>
      <c r="NP712" s="109"/>
      <c r="NQ712" s="109"/>
      <c r="NR712" s="109"/>
      <c r="NS712" s="109"/>
      <c r="NT712" s="109"/>
      <c r="NU712" s="109"/>
      <c r="NV712" s="109"/>
      <c r="NW712" s="109"/>
      <c r="NX712" s="109"/>
      <c r="NY712" s="109"/>
      <c r="NZ712" s="109"/>
      <c r="OA712" s="109"/>
      <c r="OB712" s="109"/>
      <c r="OC712" s="109"/>
      <c r="OD712" s="109"/>
      <c r="OE712" s="109"/>
      <c r="OF712" s="109"/>
      <c r="OG712" s="109"/>
      <c r="OH712" s="109"/>
      <c r="OI712" s="109"/>
      <c r="OJ712" s="109"/>
      <c r="OK712" s="109"/>
      <c r="OL712" s="109"/>
      <c r="OM712" s="109"/>
      <c r="ON712" s="109"/>
      <c r="OO712" s="109"/>
      <c r="OP712" s="109"/>
      <c r="OQ712" s="109"/>
      <c r="OR712" s="109"/>
      <c r="OS712" s="109"/>
      <c r="OT712" s="109"/>
      <c r="OU712" s="109"/>
      <c r="OV712" s="109"/>
      <c r="OW712" s="109"/>
      <c r="OX712" s="109"/>
      <c r="OY712" s="109"/>
      <c r="OZ712" s="109"/>
      <c r="PA712" s="109"/>
      <c r="PB712" s="109"/>
      <c r="PC712" s="109"/>
      <c r="PD712" s="109"/>
      <c r="PE712" s="109"/>
      <c r="PF712" s="109"/>
      <c r="PG712" s="109"/>
      <c r="PH712" s="109"/>
      <c r="PI712" s="109"/>
      <c r="PJ712" s="109"/>
      <c r="PK712" s="109"/>
      <c r="PL712" s="109"/>
      <c r="PM712" s="109"/>
      <c r="PN712" s="109"/>
      <c r="PO712" s="109"/>
      <c r="PP712" s="109">
        <v>10</v>
      </c>
      <c r="PQ712" s="109"/>
      <c r="PR712" s="109"/>
      <c r="PS712" s="109"/>
      <c r="PT712" s="109"/>
      <c r="PU712" s="109"/>
      <c r="PV712" s="109"/>
      <c r="PW712" s="109"/>
      <c r="PX712" s="109"/>
      <c r="PY712" s="109"/>
      <c r="PZ712" s="109"/>
      <c r="QA712" s="109"/>
      <c r="QB712" s="109"/>
      <c r="QC712" s="109"/>
      <c r="QD712" s="109"/>
      <c r="QE712" s="109"/>
      <c r="QF712" s="109"/>
      <c r="QG712" s="109"/>
      <c r="QH712" s="109"/>
      <c r="QI712" s="109"/>
      <c r="QJ712" s="109"/>
      <c r="QK712" s="23">
        <f t="shared" si="10"/>
        <v>10</v>
      </c>
      <c r="QL712" s="125"/>
      <c r="QM712" s="125"/>
      <c r="QN712" s="125"/>
      <c r="QO712" s="125"/>
      <c r="QP712" s="125"/>
      <c r="QQ712" s="125"/>
      <c r="QR712" s="125"/>
    </row>
    <row r="713" spans="1:461" s="5" customFormat="1" ht="12.75" customHeight="1" x14ac:dyDescent="0.2">
      <c r="A713" s="52">
        <v>44834</v>
      </c>
      <c r="B713" s="161" t="s">
        <v>463</v>
      </c>
      <c r="C713" s="107"/>
      <c r="D713" s="107"/>
      <c r="E713" s="108"/>
      <c r="F713" s="108"/>
      <c r="G713" s="108"/>
      <c r="H713" s="108"/>
      <c r="I713" s="108"/>
      <c r="J713" s="108"/>
      <c r="K713" s="108"/>
      <c r="L713" s="108"/>
      <c r="M713" s="108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 s="109"/>
      <c r="BD713" s="109"/>
      <c r="BE713" s="109"/>
      <c r="BF713" s="109"/>
      <c r="BG713" s="109"/>
      <c r="BH713" s="109"/>
      <c r="BI713" s="109"/>
      <c r="BJ713" s="109"/>
      <c r="BK713" s="109"/>
      <c r="BL713" s="109"/>
      <c r="BM713" s="109"/>
      <c r="BN713" s="109"/>
      <c r="BO713" s="109"/>
      <c r="BP713" s="109"/>
      <c r="BQ713" s="109"/>
      <c r="BR713" s="109"/>
      <c r="BS713" s="109"/>
      <c r="BT713" s="109"/>
      <c r="BU713" s="109"/>
      <c r="BV713" s="109"/>
      <c r="BW713" s="109"/>
      <c r="BX713" s="109"/>
      <c r="BY713" s="109"/>
      <c r="BZ713" s="109"/>
      <c r="CA713" s="109"/>
      <c r="CB713" s="109"/>
      <c r="CC713" s="109"/>
      <c r="CD713" s="109"/>
      <c r="CE713" s="109"/>
      <c r="CF713" s="109"/>
      <c r="CG713" s="109"/>
      <c r="CH713" s="109"/>
      <c r="CI713" s="109"/>
      <c r="CJ713" s="109"/>
      <c r="CK713" s="109"/>
      <c r="CL713" s="109"/>
      <c r="CM713" s="109"/>
      <c r="CN713" s="109"/>
      <c r="CO713" s="109"/>
      <c r="CP713" s="109"/>
      <c r="CQ713" s="109"/>
      <c r="CR713" s="109"/>
      <c r="CS713" s="109"/>
      <c r="CT713" s="109"/>
      <c r="CU713" s="109"/>
      <c r="CV713" s="109"/>
      <c r="CW713" s="109"/>
      <c r="CX713" s="109"/>
      <c r="CY713" s="109"/>
      <c r="CZ713" s="109"/>
      <c r="DA713" s="109"/>
      <c r="DB713" s="109"/>
      <c r="DC713" s="109"/>
      <c r="DD713" s="109"/>
      <c r="DE713" s="109"/>
      <c r="DF713" s="109"/>
      <c r="DG713" s="109"/>
      <c r="DH713" s="109"/>
      <c r="DI713" s="109"/>
      <c r="DJ713" s="109"/>
      <c r="DK713" s="109"/>
      <c r="DL713" s="109"/>
      <c r="DM713" s="109"/>
      <c r="DN713" s="109"/>
      <c r="DO713" s="109"/>
      <c r="DP713" s="109"/>
      <c r="DQ713" s="109"/>
      <c r="DR713" s="109"/>
      <c r="DS713" s="109"/>
      <c r="DT713" s="109"/>
      <c r="DU713" s="109"/>
      <c r="DV713" s="109"/>
      <c r="DW713" s="109"/>
      <c r="DX713" s="109"/>
      <c r="DY713" s="109"/>
      <c r="DZ713" s="109"/>
      <c r="EA713" s="109"/>
      <c r="EB713" s="109"/>
      <c r="EC713" s="109"/>
      <c r="ED713" s="109"/>
      <c r="EE713" s="109"/>
      <c r="EF713" s="109"/>
      <c r="EG713" s="109"/>
      <c r="EH713" s="109"/>
      <c r="EI713" s="109"/>
      <c r="EJ713" s="109"/>
      <c r="EK713" s="109"/>
      <c r="EL713" s="109"/>
      <c r="EM713" s="109"/>
      <c r="EN713" s="109"/>
      <c r="EO713" s="109"/>
      <c r="EP713" s="109"/>
      <c r="EQ713" s="109"/>
      <c r="ER713" s="109"/>
      <c r="ES713" s="109"/>
      <c r="ET713" s="109"/>
      <c r="EU713" s="109"/>
      <c r="EV713" s="109"/>
      <c r="EW713" s="109"/>
      <c r="EX713" s="109"/>
      <c r="EY713" s="109"/>
      <c r="EZ713" s="109"/>
      <c r="FA713" s="109"/>
      <c r="FB713" s="109"/>
      <c r="FC713" s="109"/>
      <c r="FD713" s="109"/>
      <c r="FE713" s="109"/>
      <c r="FF713" s="109"/>
      <c r="FG713" s="109"/>
      <c r="FH713" s="109"/>
      <c r="FI713" s="109"/>
      <c r="FJ713" s="109"/>
      <c r="FK713" s="109"/>
      <c r="FL713" s="109"/>
      <c r="FM713" s="109"/>
      <c r="FN713" s="109"/>
      <c r="FO713" s="109"/>
      <c r="FP713" s="109"/>
      <c r="FQ713" s="109"/>
      <c r="FR713" s="109"/>
      <c r="FS713" s="109"/>
      <c r="FT713" s="109"/>
      <c r="FU713" s="109"/>
      <c r="FV713" s="109"/>
      <c r="FW713" s="109"/>
      <c r="FX713" s="109"/>
      <c r="FY713" s="109"/>
      <c r="FZ713" s="109"/>
      <c r="GA713" s="109"/>
      <c r="GB713" s="109"/>
      <c r="GC713" s="109"/>
      <c r="GD713" s="109"/>
      <c r="GE713" s="109"/>
      <c r="GF713" s="109"/>
      <c r="GG713" s="109"/>
      <c r="GH713" s="109"/>
      <c r="GI713" s="109"/>
      <c r="GJ713" s="109"/>
      <c r="GK713" s="109"/>
      <c r="GL713" s="109"/>
      <c r="GM713" s="109"/>
      <c r="GN713" s="109"/>
      <c r="GO713" s="109"/>
      <c r="GP713" s="109"/>
      <c r="GQ713" s="109"/>
      <c r="GR713" s="109"/>
      <c r="GS713" s="109"/>
      <c r="GT713" s="109"/>
      <c r="GU713" s="109"/>
      <c r="GV713" s="109"/>
      <c r="GW713" s="109"/>
      <c r="GX713" s="109"/>
      <c r="GY713" s="109"/>
      <c r="GZ713" s="109"/>
      <c r="HA713" s="109"/>
      <c r="HB713" s="109"/>
      <c r="HC713" s="109"/>
      <c r="HD713" s="109"/>
      <c r="HE713" s="109"/>
      <c r="HF713" s="109"/>
      <c r="HG713" s="109"/>
      <c r="HH713" s="109"/>
      <c r="HI713" s="109"/>
      <c r="HJ713" s="109"/>
      <c r="HK713" s="109"/>
      <c r="HL713" s="109"/>
      <c r="HM713" s="109"/>
      <c r="HN713" s="109"/>
      <c r="HO713" s="109"/>
      <c r="HP713" s="109"/>
      <c r="HQ713" s="109"/>
      <c r="HR713" s="109"/>
      <c r="HS713" s="109"/>
      <c r="HT713" s="109"/>
      <c r="HU713" s="109"/>
      <c r="HV713" s="109"/>
      <c r="HW713" s="109"/>
      <c r="HX713" s="109"/>
      <c r="HY713" s="109"/>
      <c r="HZ713" s="109"/>
      <c r="IA713" s="109"/>
      <c r="IB713" s="109"/>
      <c r="IC713" s="109"/>
      <c r="ID713" s="109"/>
      <c r="IE713" s="109"/>
      <c r="IF713" s="109"/>
      <c r="IG713" s="109"/>
      <c r="IH713" s="109"/>
      <c r="II713" s="109"/>
      <c r="IJ713" s="109"/>
      <c r="IK713" s="109"/>
      <c r="IL713" s="109"/>
      <c r="IM713" s="109"/>
      <c r="IN713" s="109"/>
      <c r="IO713" s="109"/>
      <c r="IP713" s="109"/>
      <c r="IQ713" s="109"/>
      <c r="IR713" s="109"/>
      <c r="IS713" s="109"/>
      <c r="IT713" s="109"/>
      <c r="IU713" s="109"/>
      <c r="IV713" s="109"/>
      <c r="IW713" s="109"/>
      <c r="IX713" s="109"/>
      <c r="IY713" s="109"/>
      <c r="IZ713" s="109"/>
      <c r="JA713" s="109"/>
      <c r="JB713" s="109"/>
      <c r="JC713" s="109"/>
      <c r="JD713" s="109"/>
      <c r="JE713" s="109"/>
      <c r="JF713" s="109"/>
      <c r="JG713" s="109"/>
      <c r="JH713" s="109"/>
      <c r="JI713" s="109"/>
      <c r="JJ713" s="109"/>
      <c r="JK713" s="109"/>
      <c r="JL713" s="109"/>
      <c r="JM713" s="109"/>
      <c r="JN713" s="109"/>
      <c r="JO713" s="109"/>
      <c r="JP713" s="109"/>
      <c r="JQ713" s="109"/>
      <c r="JR713" s="109"/>
      <c r="JS713" s="109"/>
      <c r="JT713" s="109"/>
      <c r="JU713" s="109"/>
      <c r="JV713" s="109"/>
      <c r="JW713" s="109"/>
      <c r="JX713" s="109"/>
      <c r="JY713" s="109"/>
      <c r="JZ713" s="109"/>
      <c r="KA713" s="109"/>
      <c r="KB713" s="109"/>
      <c r="KC713" s="109"/>
      <c r="KD713" s="109"/>
      <c r="KE713" s="109"/>
      <c r="KF713" s="109"/>
      <c r="KG713" s="109"/>
      <c r="KH713" s="109"/>
      <c r="KI713" s="109"/>
      <c r="KJ713" s="109"/>
      <c r="KK713" s="109"/>
      <c r="KL713" s="109"/>
      <c r="KM713" s="109"/>
      <c r="KN713" s="109"/>
      <c r="KO713" s="109"/>
      <c r="KP713" s="109"/>
      <c r="KQ713" s="109"/>
      <c r="KR713" s="109"/>
      <c r="KS713" s="109"/>
      <c r="KT713" s="109">
        <v>10</v>
      </c>
      <c r="KU713" s="109"/>
      <c r="KV713" s="109"/>
      <c r="KW713" s="109"/>
      <c r="KX713" s="109"/>
      <c r="KY713" s="109"/>
      <c r="KZ713" s="109"/>
      <c r="LA713" s="109"/>
      <c r="LB713" s="109"/>
      <c r="LC713" s="109"/>
      <c r="LD713" s="109"/>
      <c r="LE713" s="109"/>
      <c r="LF713" s="109"/>
      <c r="LG713" s="109"/>
      <c r="LH713" s="109"/>
      <c r="LI713" s="109"/>
      <c r="LJ713" s="109"/>
      <c r="LK713" s="109"/>
      <c r="LL713" s="109"/>
      <c r="LM713" s="109"/>
      <c r="LN713" s="109"/>
      <c r="LO713" s="109"/>
      <c r="LP713" s="109"/>
      <c r="LQ713" s="109"/>
      <c r="LR713" s="109"/>
      <c r="LS713" s="109"/>
      <c r="LT713" s="109"/>
      <c r="LU713" s="109"/>
      <c r="LV713" s="109"/>
      <c r="LW713" s="109"/>
      <c r="LX713" s="109"/>
      <c r="LY713" s="109"/>
      <c r="LZ713" s="109"/>
      <c r="MA713" s="109"/>
      <c r="MB713" s="109"/>
      <c r="MC713" s="109"/>
      <c r="MD713" s="109"/>
      <c r="ME713" s="109"/>
      <c r="MF713" s="109"/>
      <c r="MG713" s="109"/>
      <c r="MH713" s="109"/>
      <c r="MI713" s="109"/>
      <c r="MJ713" s="109"/>
      <c r="MK713" s="109"/>
      <c r="ML713" s="109"/>
      <c r="MM713" s="109"/>
      <c r="MN713" s="109"/>
      <c r="MO713" s="109"/>
      <c r="MP713" s="109"/>
      <c r="MQ713" s="109"/>
      <c r="MR713" s="109"/>
      <c r="MS713" s="109"/>
      <c r="MT713" s="109"/>
      <c r="MU713" s="109"/>
      <c r="MV713" s="109"/>
      <c r="MW713" s="109"/>
      <c r="MX713" s="109"/>
      <c r="MY713" s="109"/>
      <c r="MZ713" s="109"/>
      <c r="NA713" s="109"/>
      <c r="NB713" s="109"/>
      <c r="NC713" s="109"/>
      <c r="ND713" s="109"/>
      <c r="NE713" s="109"/>
      <c r="NF713" s="109"/>
      <c r="NG713" s="109"/>
      <c r="NH713" s="109"/>
      <c r="NI713" s="109"/>
      <c r="NJ713" s="109"/>
      <c r="NK713" s="109"/>
      <c r="NL713" s="109"/>
      <c r="NM713" s="109"/>
      <c r="NN713" s="109"/>
      <c r="NO713" s="109"/>
      <c r="NP713" s="109"/>
      <c r="NQ713" s="109"/>
      <c r="NR713" s="109"/>
      <c r="NS713" s="109"/>
      <c r="NT713" s="109"/>
      <c r="NU713" s="109"/>
      <c r="NV713" s="109"/>
      <c r="NW713" s="109"/>
      <c r="NX713" s="109"/>
      <c r="NY713" s="109"/>
      <c r="NZ713" s="109"/>
      <c r="OA713" s="109"/>
      <c r="OB713" s="109"/>
      <c r="OC713" s="109"/>
      <c r="OD713" s="109"/>
      <c r="OE713" s="109"/>
      <c r="OF713" s="109"/>
      <c r="OG713" s="109"/>
      <c r="OH713" s="109"/>
      <c r="OI713" s="109"/>
      <c r="OJ713" s="109"/>
      <c r="OK713" s="109"/>
      <c r="OL713" s="109"/>
      <c r="OM713" s="109"/>
      <c r="ON713" s="109"/>
      <c r="OO713" s="109"/>
      <c r="OP713" s="109"/>
      <c r="OQ713" s="109"/>
      <c r="OR713" s="109"/>
      <c r="OS713" s="109"/>
      <c r="OT713" s="109"/>
      <c r="OU713" s="109"/>
      <c r="OV713" s="109"/>
      <c r="OW713" s="109"/>
      <c r="OX713" s="109"/>
      <c r="OY713" s="109"/>
      <c r="OZ713" s="109"/>
      <c r="PA713" s="109"/>
      <c r="PB713" s="109"/>
      <c r="PC713" s="109"/>
      <c r="PD713" s="109"/>
      <c r="PE713" s="109"/>
      <c r="PF713" s="109"/>
      <c r="PG713" s="109"/>
      <c r="PH713" s="109"/>
      <c r="PI713" s="109"/>
      <c r="PJ713" s="109"/>
      <c r="PK713" s="109"/>
      <c r="PL713" s="109"/>
      <c r="PM713" s="109"/>
      <c r="PN713" s="109"/>
      <c r="PO713" s="109"/>
      <c r="PP713" s="109"/>
      <c r="PQ713" s="109"/>
      <c r="PR713" s="109"/>
      <c r="PS713" s="109"/>
      <c r="PT713" s="109"/>
      <c r="PU713" s="109"/>
      <c r="PV713" s="109"/>
      <c r="PW713" s="109"/>
      <c r="PX713" s="109"/>
      <c r="PY713" s="109"/>
      <c r="PZ713" s="109"/>
      <c r="QA713" s="109"/>
      <c r="QB713" s="109"/>
      <c r="QC713" s="109"/>
      <c r="QD713" s="109"/>
      <c r="QE713" s="109"/>
      <c r="QF713" s="109"/>
      <c r="QG713" s="109"/>
      <c r="QH713" s="109"/>
      <c r="QI713" s="109"/>
      <c r="QJ713" s="109"/>
      <c r="QK713" s="23">
        <f t="shared" si="10"/>
        <v>10</v>
      </c>
      <c r="QL713" s="125"/>
      <c r="QM713" s="125"/>
      <c r="QN713" s="125"/>
      <c r="QO713" s="125"/>
      <c r="QP713" s="125"/>
      <c r="QQ713" s="125"/>
      <c r="QR713" s="125"/>
    </row>
    <row r="714" spans="1:461" s="5" customFormat="1" ht="12.75" customHeight="1" x14ac:dyDescent="0.2">
      <c r="A714" s="52">
        <v>44837</v>
      </c>
      <c r="B714" s="161" t="s">
        <v>414</v>
      </c>
      <c r="C714" s="107"/>
      <c r="D714" s="107"/>
      <c r="E714" s="108"/>
      <c r="F714" s="108"/>
      <c r="G714" s="108"/>
      <c r="H714" s="108"/>
      <c r="I714" s="108"/>
      <c r="J714" s="108"/>
      <c r="K714" s="108"/>
      <c r="L714" s="108"/>
      <c r="M714" s="108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 s="109"/>
      <c r="BD714" s="109"/>
      <c r="BE714" s="109"/>
      <c r="BF714" s="109"/>
      <c r="BG714" s="109"/>
      <c r="BH714" s="109"/>
      <c r="BI714" s="109"/>
      <c r="BJ714" s="109"/>
      <c r="BK714" s="109"/>
      <c r="BL714" s="109"/>
      <c r="BM714" s="109"/>
      <c r="BN714" s="109"/>
      <c r="BO714" s="109"/>
      <c r="BP714" s="109"/>
      <c r="BQ714" s="109"/>
      <c r="BR714" s="109"/>
      <c r="BS714" s="109"/>
      <c r="BT714" s="109"/>
      <c r="BU714" s="109"/>
      <c r="BV714" s="109"/>
      <c r="BW714" s="109"/>
      <c r="BX714" s="109"/>
      <c r="BY714" s="109"/>
      <c r="BZ714" s="109"/>
      <c r="CA714" s="109"/>
      <c r="CB714" s="109"/>
      <c r="CC714" s="109"/>
      <c r="CD714" s="109"/>
      <c r="CE714" s="109"/>
      <c r="CF714" s="109"/>
      <c r="CG714" s="109"/>
      <c r="CH714" s="109"/>
      <c r="CI714" s="109"/>
      <c r="CJ714" s="109"/>
      <c r="CK714" s="109"/>
      <c r="CL714" s="109"/>
      <c r="CM714" s="109"/>
      <c r="CN714" s="109"/>
      <c r="CO714" s="109"/>
      <c r="CP714" s="109"/>
      <c r="CQ714" s="109"/>
      <c r="CR714" s="109"/>
      <c r="CS714" s="109"/>
      <c r="CT714" s="109"/>
      <c r="CU714" s="109"/>
      <c r="CV714" s="109"/>
      <c r="CW714" s="109"/>
      <c r="CX714" s="109"/>
      <c r="CY714" s="109"/>
      <c r="CZ714" s="109"/>
      <c r="DA714" s="109"/>
      <c r="DB714" s="109"/>
      <c r="DC714" s="109"/>
      <c r="DD714" s="109"/>
      <c r="DE714" s="109"/>
      <c r="DF714" s="109"/>
      <c r="DG714" s="109"/>
      <c r="DH714" s="109"/>
      <c r="DI714" s="109"/>
      <c r="DJ714" s="109"/>
      <c r="DK714" s="109"/>
      <c r="DL714" s="109"/>
      <c r="DM714" s="109"/>
      <c r="DN714" s="109"/>
      <c r="DO714" s="109"/>
      <c r="DP714" s="109"/>
      <c r="DQ714" s="109"/>
      <c r="DR714" s="109"/>
      <c r="DS714" s="109"/>
      <c r="DT714" s="109"/>
      <c r="DU714" s="109"/>
      <c r="DV714" s="109"/>
      <c r="DW714" s="109"/>
      <c r="DX714" s="109"/>
      <c r="DY714" s="109"/>
      <c r="DZ714" s="109"/>
      <c r="EA714" s="109"/>
      <c r="EB714" s="109"/>
      <c r="EC714" s="109"/>
      <c r="ED714" s="109"/>
      <c r="EE714" s="109"/>
      <c r="EF714" s="109"/>
      <c r="EG714" s="109"/>
      <c r="EH714" s="109"/>
      <c r="EI714" s="109"/>
      <c r="EJ714" s="109"/>
      <c r="EK714" s="109"/>
      <c r="EL714" s="109"/>
      <c r="EM714" s="109"/>
      <c r="EN714" s="109"/>
      <c r="EO714" s="109"/>
      <c r="EP714" s="109"/>
      <c r="EQ714" s="109"/>
      <c r="ER714" s="109"/>
      <c r="ES714" s="109"/>
      <c r="ET714" s="109"/>
      <c r="EU714" s="109"/>
      <c r="EV714" s="109"/>
      <c r="EW714" s="109"/>
      <c r="EX714" s="109"/>
      <c r="EY714" s="109"/>
      <c r="EZ714" s="109"/>
      <c r="FA714" s="109"/>
      <c r="FB714" s="109"/>
      <c r="FC714" s="109"/>
      <c r="FD714" s="109"/>
      <c r="FE714" s="109"/>
      <c r="FF714" s="109"/>
      <c r="FG714" s="109"/>
      <c r="FH714" s="109"/>
      <c r="FI714" s="109"/>
      <c r="FJ714" s="109"/>
      <c r="FK714" s="109"/>
      <c r="FL714" s="109"/>
      <c r="FM714" s="109"/>
      <c r="FN714" s="109"/>
      <c r="FO714" s="109"/>
      <c r="FP714" s="109"/>
      <c r="FQ714" s="109"/>
      <c r="FR714" s="109"/>
      <c r="FS714" s="109"/>
      <c r="FT714" s="109"/>
      <c r="FU714" s="109"/>
      <c r="FV714" s="109"/>
      <c r="FW714" s="109"/>
      <c r="FX714" s="109"/>
      <c r="FY714" s="109"/>
      <c r="FZ714" s="109"/>
      <c r="GA714" s="109"/>
      <c r="GB714" s="109"/>
      <c r="GC714" s="109"/>
      <c r="GD714" s="109"/>
      <c r="GE714" s="109"/>
      <c r="GF714" s="109"/>
      <c r="GG714" s="109"/>
      <c r="GH714" s="109"/>
      <c r="GI714" s="109"/>
      <c r="GJ714" s="109"/>
      <c r="GK714" s="109"/>
      <c r="GL714" s="109"/>
      <c r="GM714" s="109"/>
      <c r="GN714" s="109"/>
      <c r="GO714" s="109"/>
      <c r="GP714" s="109"/>
      <c r="GQ714" s="109"/>
      <c r="GR714" s="109"/>
      <c r="GS714" s="109"/>
      <c r="GT714" s="109"/>
      <c r="GU714" s="109"/>
      <c r="GV714" s="109"/>
      <c r="GW714" s="109"/>
      <c r="GX714" s="109"/>
      <c r="GY714" s="109"/>
      <c r="GZ714" s="109"/>
      <c r="HA714" s="109"/>
      <c r="HB714" s="109"/>
      <c r="HC714" s="109"/>
      <c r="HD714" s="109"/>
      <c r="HE714" s="109"/>
      <c r="HF714" s="109"/>
      <c r="HG714" s="109"/>
      <c r="HH714" s="109"/>
      <c r="HI714" s="109"/>
      <c r="HJ714" s="109"/>
      <c r="HK714" s="109"/>
      <c r="HL714" s="109"/>
      <c r="HM714" s="109"/>
      <c r="HN714" s="109"/>
      <c r="HO714" s="109"/>
      <c r="HP714" s="109"/>
      <c r="HQ714" s="109"/>
      <c r="HR714" s="109"/>
      <c r="HS714" s="109"/>
      <c r="HT714" s="109"/>
      <c r="HU714" s="109"/>
      <c r="HV714" s="109"/>
      <c r="HW714" s="109"/>
      <c r="HX714" s="109"/>
      <c r="HY714" s="109"/>
      <c r="HZ714" s="109"/>
      <c r="IA714" s="109"/>
      <c r="IB714" s="109"/>
      <c r="IC714" s="109"/>
      <c r="ID714" s="109"/>
      <c r="IE714" s="109"/>
      <c r="IF714" s="109"/>
      <c r="IG714" s="109"/>
      <c r="IH714" s="109"/>
      <c r="II714" s="109"/>
      <c r="IJ714" s="109"/>
      <c r="IK714" s="109"/>
      <c r="IL714" s="109"/>
      <c r="IM714" s="109"/>
      <c r="IN714" s="109"/>
      <c r="IO714" s="109"/>
      <c r="IP714" s="109"/>
      <c r="IQ714" s="109"/>
      <c r="IR714" s="109"/>
      <c r="IS714" s="109"/>
      <c r="IT714" s="109"/>
      <c r="IU714" s="109"/>
      <c r="IV714" s="109"/>
      <c r="IW714" s="109"/>
      <c r="IX714" s="109"/>
      <c r="IY714" s="109"/>
      <c r="IZ714" s="109"/>
      <c r="JA714" s="109"/>
      <c r="JB714" s="109"/>
      <c r="JC714" s="109"/>
      <c r="JD714" s="109"/>
      <c r="JE714" s="109"/>
      <c r="JF714" s="109"/>
      <c r="JG714" s="109"/>
      <c r="JH714" s="109"/>
      <c r="JI714" s="109"/>
      <c r="JJ714" s="109"/>
      <c r="JK714" s="109"/>
      <c r="JL714" s="109"/>
      <c r="JM714" s="109"/>
      <c r="JN714" s="109"/>
      <c r="JO714" s="109"/>
      <c r="JP714" s="109"/>
      <c r="JQ714" s="109"/>
      <c r="JR714" s="109"/>
      <c r="JS714" s="109"/>
      <c r="JT714" s="109"/>
      <c r="JU714" s="109"/>
      <c r="JV714" s="109"/>
      <c r="JW714" s="109"/>
      <c r="JX714" s="109"/>
      <c r="JY714" s="109"/>
      <c r="JZ714" s="109"/>
      <c r="KA714" s="109"/>
      <c r="KB714" s="109"/>
      <c r="KC714" s="109"/>
      <c r="KD714" s="109"/>
      <c r="KE714" s="109"/>
      <c r="KF714" s="109"/>
      <c r="KG714" s="109"/>
      <c r="KH714" s="109"/>
      <c r="KI714" s="109"/>
      <c r="KJ714" s="109"/>
      <c r="KK714" s="109"/>
      <c r="KL714" s="109"/>
      <c r="KM714" s="109"/>
      <c r="KN714" s="109"/>
      <c r="KO714" s="109"/>
      <c r="KP714" s="109"/>
      <c r="KQ714" s="109"/>
      <c r="KR714" s="109"/>
      <c r="KS714" s="109"/>
      <c r="KT714" s="109"/>
      <c r="KU714" s="109"/>
      <c r="KV714" s="109"/>
      <c r="KW714" s="109"/>
      <c r="KX714" s="109">
        <v>20</v>
      </c>
      <c r="KY714" s="109"/>
      <c r="KZ714" s="109"/>
      <c r="LA714" s="109"/>
      <c r="LB714" s="109"/>
      <c r="LC714" s="109"/>
      <c r="LD714" s="109"/>
      <c r="LE714" s="109"/>
      <c r="LF714" s="109"/>
      <c r="LG714" s="109"/>
      <c r="LH714" s="109"/>
      <c r="LI714" s="109"/>
      <c r="LJ714" s="109"/>
      <c r="LK714" s="109"/>
      <c r="LL714" s="109"/>
      <c r="LM714" s="109"/>
      <c r="LN714" s="109"/>
      <c r="LO714" s="109"/>
      <c r="LP714" s="109"/>
      <c r="LQ714" s="109"/>
      <c r="LR714" s="109"/>
      <c r="LS714" s="109"/>
      <c r="LT714" s="109"/>
      <c r="LU714" s="109"/>
      <c r="LV714" s="109"/>
      <c r="LW714" s="109"/>
      <c r="LX714" s="109"/>
      <c r="LY714" s="109"/>
      <c r="LZ714" s="109"/>
      <c r="MA714" s="109"/>
      <c r="MB714" s="109"/>
      <c r="MC714" s="109"/>
      <c r="MD714" s="109"/>
      <c r="ME714" s="109"/>
      <c r="MF714" s="109"/>
      <c r="MG714" s="109"/>
      <c r="MH714" s="109"/>
      <c r="MI714" s="109"/>
      <c r="MJ714" s="109"/>
      <c r="MK714" s="109"/>
      <c r="ML714" s="109"/>
      <c r="MM714" s="109"/>
      <c r="MN714" s="109"/>
      <c r="MO714" s="109"/>
      <c r="MP714" s="109"/>
      <c r="MQ714" s="109"/>
      <c r="MR714" s="109"/>
      <c r="MS714" s="109"/>
      <c r="MT714" s="109"/>
      <c r="MU714" s="109"/>
      <c r="MV714" s="109"/>
      <c r="MW714" s="109"/>
      <c r="MX714" s="109"/>
      <c r="MY714" s="109"/>
      <c r="MZ714" s="109"/>
      <c r="NA714" s="109"/>
      <c r="NB714" s="109"/>
      <c r="NC714" s="109"/>
      <c r="ND714" s="109"/>
      <c r="NE714" s="109"/>
      <c r="NF714" s="109"/>
      <c r="NG714" s="109"/>
      <c r="NH714" s="109"/>
      <c r="NI714" s="109"/>
      <c r="NJ714" s="109"/>
      <c r="NK714" s="109"/>
      <c r="NL714" s="109"/>
      <c r="NM714" s="109"/>
      <c r="NN714" s="109"/>
      <c r="NO714" s="109"/>
      <c r="NP714" s="109"/>
      <c r="NQ714" s="109"/>
      <c r="NR714" s="109"/>
      <c r="NS714" s="109"/>
      <c r="NT714" s="109"/>
      <c r="NU714" s="109"/>
      <c r="NV714" s="109"/>
      <c r="NW714" s="109"/>
      <c r="NX714" s="109"/>
      <c r="NY714" s="109"/>
      <c r="NZ714" s="109"/>
      <c r="OA714" s="109"/>
      <c r="OB714" s="109"/>
      <c r="OC714" s="109"/>
      <c r="OD714" s="109"/>
      <c r="OE714" s="109"/>
      <c r="OF714" s="109"/>
      <c r="OG714" s="109"/>
      <c r="OH714" s="109"/>
      <c r="OI714" s="109"/>
      <c r="OJ714" s="109"/>
      <c r="OK714" s="109"/>
      <c r="OL714" s="109">
        <v>1</v>
      </c>
      <c r="OM714" s="109"/>
      <c r="ON714" s="109"/>
      <c r="OO714" s="109"/>
      <c r="OP714" s="109"/>
      <c r="OQ714" s="109"/>
      <c r="OR714" s="109"/>
      <c r="OS714" s="109"/>
      <c r="OT714" s="109"/>
      <c r="OU714" s="109"/>
      <c r="OV714" s="109"/>
      <c r="OW714" s="109"/>
      <c r="OX714" s="109"/>
      <c r="OY714" s="109"/>
      <c r="OZ714" s="109"/>
      <c r="PA714" s="109"/>
      <c r="PB714" s="109"/>
      <c r="PC714" s="109"/>
      <c r="PD714" s="109"/>
      <c r="PE714" s="109"/>
      <c r="PF714" s="109"/>
      <c r="PG714" s="109"/>
      <c r="PH714" s="109"/>
      <c r="PI714" s="109"/>
      <c r="PJ714" s="109"/>
      <c r="PK714" s="109"/>
      <c r="PL714" s="109"/>
      <c r="PM714" s="109"/>
      <c r="PN714" s="109"/>
      <c r="PO714" s="109"/>
      <c r="PP714" s="109"/>
      <c r="PQ714" s="109"/>
      <c r="PR714" s="109"/>
      <c r="PS714" s="109"/>
      <c r="PT714" s="109"/>
      <c r="PU714" s="109"/>
      <c r="PV714" s="109"/>
      <c r="PW714" s="109"/>
      <c r="PX714" s="109"/>
      <c r="PY714" s="109"/>
      <c r="PZ714" s="109"/>
      <c r="QA714" s="109"/>
      <c r="QB714" s="109"/>
      <c r="QC714" s="109"/>
      <c r="QD714" s="109"/>
      <c r="QE714" s="109"/>
      <c r="QF714" s="109"/>
      <c r="QG714" s="109"/>
      <c r="QH714" s="109"/>
      <c r="QI714" s="109"/>
      <c r="QJ714" s="109"/>
      <c r="QK714" s="23">
        <f t="shared" si="10"/>
        <v>21</v>
      </c>
      <c r="QL714" s="125"/>
      <c r="QM714" s="125"/>
      <c r="QN714" s="125"/>
      <c r="QO714" s="125"/>
      <c r="QP714" s="125"/>
      <c r="QQ714" s="125"/>
      <c r="QR714" s="125"/>
    </row>
    <row r="715" spans="1:461" s="5" customFormat="1" ht="12.75" customHeight="1" x14ac:dyDescent="0.2">
      <c r="A715" s="52">
        <v>44837</v>
      </c>
      <c r="B715" s="98" t="s">
        <v>418</v>
      </c>
      <c r="C715" s="107"/>
      <c r="D715" s="107"/>
      <c r="E715" s="108"/>
      <c r="F715" s="108"/>
      <c r="G715" s="108"/>
      <c r="H715" s="108"/>
      <c r="I715" s="108"/>
      <c r="J715" s="108"/>
      <c r="K715" s="108"/>
      <c r="L715" s="108"/>
      <c r="M715" s="108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 s="109"/>
      <c r="BD715" s="109"/>
      <c r="BE715" s="109"/>
      <c r="BF715" s="109"/>
      <c r="BG715" s="109"/>
      <c r="BH715" s="109"/>
      <c r="BI715" s="109"/>
      <c r="BJ715" s="109"/>
      <c r="BK715" s="109"/>
      <c r="BL715" s="109"/>
      <c r="BM715" s="109"/>
      <c r="BN715" s="109"/>
      <c r="BO715" s="109"/>
      <c r="BP715" s="109"/>
      <c r="BQ715" s="109"/>
      <c r="BR715" s="109"/>
      <c r="BS715" s="109"/>
      <c r="BT715" s="109"/>
      <c r="BU715" s="109"/>
      <c r="BV715" s="109"/>
      <c r="BW715" s="109"/>
      <c r="BX715" s="109"/>
      <c r="BY715" s="109"/>
      <c r="BZ715" s="109"/>
      <c r="CA715" s="109"/>
      <c r="CB715" s="109"/>
      <c r="CC715" s="109"/>
      <c r="CD715" s="109"/>
      <c r="CE715" s="109"/>
      <c r="CF715" s="109"/>
      <c r="CG715" s="109"/>
      <c r="CH715" s="109"/>
      <c r="CI715" s="109"/>
      <c r="CJ715" s="109"/>
      <c r="CK715" s="109"/>
      <c r="CL715" s="109"/>
      <c r="CM715" s="109"/>
      <c r="CN715" s="109"/>
      <c r="CO715" s="109"/>
      <c r="CP715" s="109"/>
      <c r="CQ715" s="109"/>
      <c r="CR715" s="109"/>
      <c r="CS715" s="109"/>
      <c r="CT715" s="109"/>
      <c r="CU715" s="109"/>
      <c r="CV715" s="109"/>
      <c r="CW715" s="109"/>
      <c r="CX715" s="109"/>
      <c r="CY715" s="109"/>
      <c r="CZ715" s="109"/>
      <c r="DA715" s="109"/>
      <c r="DB715" s="109"/>
      <c r="DC715" s="109"/>
      <c r="DD715" s="109"/>
      <c r="DE715" s="109"/>
      <c r="DF715" s="109"/>
      <c r="DG715" s="109"/>
      <c r="DH715" s="109"/>
      <c r="DI715" s="109"/>
      <c r="DJ715" s="109"/>
      <c r="DK715" s="109"/>
      <c r="DL715" s="109"/>
      <c r="DM715" s="109"/>
      <c r="DN715" s="109"/>
      <c r="DO715" s="109"/>
      <c r="DP715" s="109"/>
      <c r="DQ715" s="109"/>
      <c r="DR715" s="109"/>
      <c r="DS715" s="109"/>
      <c r="DT715" s="109"/>
      <c r="DU715" s="109"/>
      <c r="DV715" s="109"/>
      <c r="DW715" s="109"/>
      <c r="DX715" s="109"/>
      <c r="DY715" s="109"/>
      <c r="DZ715" s="109"/>
      <c r="EA715" s="109"/>
      <c r="EB715" s="109"/>
      <c r="EC715" s="109"/>
      <c r="ED715" s="109"/>
      <c r="EE715" s="109"/>
      <c r="EF715" s="109"/>
      <c r="EG715" s="109"/>
      <c r="EH715" s="109"/>
      <c r="EI715" s="109"/>
      <c r="EJ715" s="109"/>
      <c r="EK715" s="109"/>
      <c r="EL715" s="109"/>
      <c r="EM715" s="109"/>
      <c r="EN715" s="109"/>
      <c r="EO715" s="109"/>
      <c r="EP715" s="109"/>
      <c r="EQ715" s="109"/>
      <c r="ER715" s="109"/>
      <c r="ES715" s="109"/>
      <c r="ET715" s="109"/>
      <c r="EU715" s="109"/>
      <c r="EV715" s="109"/>
      <c r="EW715" s="109"/>
      <c r="EX715" s="109"/>
      <c r="EY715" s="109"/>
      <c r="EZ715" s="109"/>
      <c r="FA715" s="109"/>
      <c r="FB715" s="109"/>
      <c r="FC715" s="109"/>
      <c r="FD715" s="109"/>
      <c r="FE715" s="109"/>
      <c r="FF715" s="109"/>
      <c r="FG715" s="109"/>
      <c r="FH715" s="109"/>
      <c r="FI715" s="109"/>
      <c r="FJ715" s="109"/>
      <c r="FK715" s="109"/>
      <c r="FL715" s="109"/>
      <c r="FM715" s="109"/>
      <c r="FN715" s="109"/>
      <c r="FO715" s="109"/>
      <c r="FP715" s="109"/>
      <c r="FQ715" s="109"/>
      <c r="FR715" s="109"/>
      <c r="FS715" s="109"/>
      <c r="FT715" s="109"/>
      <c r="FU715" s="109"/>
      <c r="FV715" s="109"/>
      <c r="FW715" s="109"/>
      <c r="FX715" s="109"/>
      <c r="FY715" s="109"/>
      <c r="FZ715" s="109"/>
      <c r="GA715" s="109"/>
      <c r="GB715" s="109"/>
      <c r="GC715" s="109"/>
      <c r="GD715" s="109"/>
      <c r="GE715" s="109"/>
      <c r="GF715" s="109"/>
      <c r="GG715" s="109"/>
      <c r="GH715" s="109"/>
      <c r="GI715" s="109"/>
      <c r="GJ715" s="109"/>
      <c r="GK715" s="109"/>
      <c r="GL715" s="109"/>
      <c r="GM715" s="109"/>
      <c r="GN715" s="109"/>
      <c r="GO715" s="109"/>
      <c r="GP715" s="109"/>
      <c r="GQ715" s="109"/>
      <c r="GR715" s="109"/>
      <c r="GS715" s="109"/>
      <c r="GT715" s="109"/>
      <c r="GU715" s="109"/>
      <c r="GV715" s="109"/>
      <c r="GW715" s="109"/>
      <c r="GX715" s="109"/>
      <c r="GY715" s="109"/>
      <c r="GZ715" s="109"/>
      <c r="HA715" s="109"/>
      <c r="HB715" s="109"/>
      <c r="HC715" s="109"/>
      <c r="HD715" s="109"/>
      <c r="HE715" s="109"/>
      <c r="HF715" s="109"/>
      <c r="HG715" s="109"/>
      <c r="HH715" s="109"/>
      <c r="HI715" s="109"/>
      <c r="HJ715" s="109"/>
      <c r="HK715" s="109"/>
      <c r="HL715" s="109"/>
      <c r="HM715" s="109"/>
      <c r="HN715" s="109"/>
      <c r="HO715" s="109"/>
      <c r="HP715" s="109"/>
      <c r="HQ715" s="109"/>
      <c r="HR715" s="109"/>
      <c r="HS715" s="109"/>
      <c r="HT715" s="109"/>
      <c r="HU715" s="109"/>
      <c r="HV715" s="109"/>
      <c r="HW715" s="109"/>
      <c r="HX715" s="109"/>
      <c r="HY715" s="109"/>
      <c r="HZ715" s="109"/>
      <c r="IA715" s="109"/>
      <c r="IB715" s="109"/>
      <c r="IC715" s="109"/>
      <c r="ID715" s="109"/>
      <c r="IE715" s="109"/>
      <c r="IF715" s="109"/>
      <c r="IG715" s="109"/>
      <c r="IH715" s="109"/>
      <c r="II715" s="109"/>
      <c r="IJ715" s="109"/>
      <c r="IK715" s="109"/>
      <c r="IL715" s="109"/>
      <c r="IM715" s="109"/>
      <c r="IN715" s="109"/>
      <c r="IO715" s="109"/>
      <c r="IP715" s="109"/>
      <c r="IQ715" s="109"/>
      <c r="IR715" s="109"/>
      <c r="IS715" s="109"/>
      <c r="IT715" s="109"/>
      <c r="IU715" s="109"/>
      <c r="IV715" s="109"/>
      <c r="IW715" s="109"/>
      <c r="IX715" s="109"/>
      <c r="IY715" s="109"/>
      <c r="IZ715" s="109"/>
      <c r="JA715" s="109"/>
      <c r="JB715" s="109"/>
      <c r="JC715" s="109"/>
      <c r="JD715" s="109"/>
      <c r="JE715" s="109"/>
      <c r="JF715" s="109"/>
      <c r="JG715" s="109"/>
      <c r="JH715" s="109"/>
      <c r="JI715" s="109"/>
      <c r="JJ715" s="109"/>
      <c r="JK715" s="109"/>
      <c r="JL715" s="109"/>
      <c r="JM715" s="109"/>
      <c r="JN715" s="109"/>
      <c r="JO715" s="109"/>
      <c r="JP715" s="109"/>
      <c r="JQ715" s="109"/>
      <c r="JR715" s="109"/>
      <c r="JS715" s="109"/>
      <c r="JT715" s="109"/>
      <c r="JU715" s="109"/>
      <c r="JV715" s="109"/>
      <c r="JW715" s="109"/>
      <c r="JX715" s="109"/>
      <c r="JY715" s="109"/>
      <c r="JZ715" s="109"/>
      <c r="KA715" s="109"/>
      <c r="KB715" s="109"/>
      <c r="KC715" s="109"/>
      <c r="KD715" s="109"/>
      <c r="KE715" s="109"/>
      <c r="KF715" s="109"/>
      <c r="KG715" s="109"/>
      <c r="KH715" s="109"/>
      <c r="KI715" s="109"/>
      <c r="KJ715" s="109"/>
      <c r="KK715" s="109"/>
      <c r="KL715" s="109"/>
      <c r="KM715" s="109"/>
      <c r="KN715" s="109"/>
      <c r="KO715" s="109"/>
      <c r="KP715" s="109"/>
      <c r="KQ715" s="109"/>
      <c r="KR715" s="109"/>
      <c r="KS715" s="109"/>
      <c r="KT715" s="109"/>
      <c r="KU715" s="109"/>
      <c r="KV715" s="109"/>
      <c r="KW715" s="109"/>
      <c r="KX715" s="109">
        <v>10</v>
      </c>
      <c r="KY715" s="109"/>
      <c r="KZ715" s="109"/>
      <c r="LA715" s="109"/>
      <c r="LB715" s="109"/>
      <c r="LC715" s="109"/>
      <c r="LD715" s="109"/>
      <c r="LE715" s="109"/>
      <c r="LF715" s="109"/>
      <c r="LG715" s="109"/>
      <c r="LH715" s="109"/>
      <c r="LI715" s="109"/>
      <c r="LJ715" s="109"/>
      <c r="LK715" s="109"/>
      <c r="LL715" s="109"/>
      <c r="LM715" s="109"/>
      <c r="LN715" s="109"/>
      <c r="LO715" s="109"/>
      <c r="LP715" s="109"/>
      <c r="LQ715" s="109"/>
      <c r="LR715" s="109"/>
      <c r="LS715" s="109"/>
      <c r="LT715" s="109"/>
      <c r="LU715" s="109"/>
      <c r="LV715" s="109"/>
      <c r="LW715" s="109"/>
      <c r="LX715" s="109"/>
      <c r="LY715" s="109"/>
      <c r="LZ715" s="109"/>
      <c r="MA715" s="109"/>
      <c r="MB715" s="109"/>
      <c r="MC715" s="109"/>
      <c r="MD715" s="109"/>
      <c r="ME715" s="109"/>
      <c r="MF715" s="109"/>
      <c r="MG715" s="109"/>
      <c r="MH715" s="109"/>
      <c r="MI715" s="109"/>
      <c r="MJ715" s="109"/>
      <c r="MK715" s="109"/>
      <c r="ML715" s="109"/>
      <c r="MM715" s="109"/>
      <c r="MN715" s="109"/>
      <c r="MO715" s="109"/>
      <c r="MP715" s="109"/>
      <c r="MQ715" s="109"/>
      <c r="MR715" s="109"/>
      <c r="MS715" s="109"/>
      <c r="MT715" s="109"/>
      <c r="MU715" s="109"/>
      <c r="MV715" s="109"/>
      <c r="MW715" s="109"/>
      <c r="MX715" s="109"/>
      <c r="MY715" s="109"/>
      <c r="MZ715" s="109"/>
      <c r="NA715" s="109"/>
      <c r="NB715" s="109"/>
      <c r="NC715" s="109"/>
      <c r="ND715" s="109"/>
      <c r="NE715" s="109"/>
      <c r="NF715" s="109"/>
      <c r="NG715" s="109"/>
      <c r="NH715" s="109"/>
      <c r="NI715" s="109"/>
      <c r="NJ715" s="109"/>
      <c r="NK715" s="109"/>
      <c r="NL715" s="109"/>
      <c r="NM715" s="109"/>
      <c r="NN715" s="109"/>
      <c r="NO715" s="109"/>
      <c r="NP715" s="109"/>
      <c r="NQ715" s="109"/>
      <c r="NR715" s="109"/>
      <c r="NS715" s="109"/>
      <c r="NT715" s="109"/>
      <c r="NU715" s="109"/>
      <c r="NV715" s="109"/>
      <c r="NW715" s="109"/>
      <c r="NX715" s="109"/>
      <c r="NY715" s="109"/>
      <c r="NZ715" s="109"/>
      <c r="OA715" s="109"/>
      <c r="OB715" s="109"/>
      <c r="OC715" s="109"/>
      <c r="OD715" s="109"/>
      <c r="OE715" s="109"/>
      <c r="OF715" s="109"/>
      <c r="OG715" s="109"/>
      <c r="OH715" s="109"/>
      <c r="OI715" s="109"/>
      <c r="OJ715" s="109"/>
      <c r="OK715" s="109"/>
      <c r="OL715" s="109"/>
      <c r="OM715" s="109"/>
      <c r="ON715" s="109"/>
      <c r="OO715" s="109"/>
      <c r="OP715" s="109"/>
      <c r="OQ715" s="109"/>
      <c r="OR715" s="109"/>
      <c r="OS715" s="109"/>
      <c r="OT715" s="109"/>
      <c r="OU715" s="109"/>
      <c r="OV715" s="109"/>
      <c r="OW715" s="109"/>
      <c r="OX715" s="109"/>
      <c r="OY715" s="109"/>
      <c r="OZ715" s="109"/>
      <c r="PA715" s="109"/>
      <c r="PB715" s="109"/>
      <c r="PC715" s="109"/>
      <c r="PD715" s="109"/>
      <c r="PE715" s="109"/>
      <c r="PF715" s="109"/>
      <c r="PG715" s="109"/>
      <c r="PH715" s="109"/>
      <c r="PI715" s="109"/>
      <c r="PJ715" s="109"/>
      <c r="PK715" s="109"/>
      <c r="PL715" s="109"/>
      <c r="PM715" s="109"/>
      <c r="PN715" s="109"/>
      <c r="PO715" s="109"/>
      <c r="PP715" s="109"/>
      <c r="PQ715" s="109"/>
      <c r="PR715" s="109"/>
      <c r="PS715" s="109"/>
      <c r="PT715" s="109"/>
      <c r="PU715" s="109"/>
      <c r="PV715" s="109"/>
      <c r="PW715" s="109"/>
      <c r="PX715" s="109"/>
      <c r="PY715" s="109"/>
      <c r="PZ715" s="109"/>
      <c r="QA715" s="109"/>
      <c r="QB715" s="109"/>
      <c r="QC715" s="109"/>
      <c r="QD715" s="109"/>
      <c r="QE715" s="109"/>
      <c r="QF715" s="109"/>
      <c r="QG715" s="109"/>
      <c r="QH715" s="109"/>
      <c r="QI715" s="109"/>
      <c r="QJ715" s="109"/>
      <c r="QK715" s="23">
        <f t="shared" si="10"/>
        <v>10</v>
      </c>
      <c r="QL715" s="125"/>
      <c r="QM715" s="125"/>
      <c r="QN715" s="125"/>
      <c r="QO715" s="125"/>
      <c r="QP715" s="125"/>
      <c r="QQ715" s="125"/>
      <c r="QR715" s="125"/>
    </row>
    <row r="716" spans="1:461" s="5" customFormat="1" ht="12.75" customHeight="1" x14ac:dyDescent="0.2">
      <c r="A716" s="52">
        <v>44837</v>
      </c>
      <c r="B716" s="98" t="s">
        <v>283</v>
      </c>
      <c r="C716" s="107"/>
      <c r="D716" s="107">
        <v>30</v>
      </c>
      <c r="E716" s="108">
        <v>30</v>
      </c>
      <c r="F716" s="108"/>
      <c r="G716" s="108"/>
      <c r="H716" s="108"/>
      <c r="I716" s="108"/>
      <c r="J716" s="108"/>
      <c r="K716" s="108"/>
      <c r="L716" s="108"/>
      <c r="M716" s="108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 s="109"/>
      <c r="BD716" s="109"/>
      <c r="BE716" s="109"/>
      <c r="BF716" s="109"/>
      <c r="BG716" s="109"/>
      <c r="BH716" s="109"/>
      <c r="BI716" s="109"/>
      <c r="BJ716" s="109"/>
      <c r="BK716" s="109"/>
      <c r="BL716" s="109"/>
      <c r="BM716" s="109"/>
      <c r="BN716" s="109"/>
      <c r="BO716" s="109"/>
      <c r="BP716" s="109"/>
      <c r="BQ716" s="109"/>
      <c r="BR716" s="109"/>
      <c r="BS716" s="109"/>
      <c r="BT716" s="109"/>
      <c r="BU716" s="109"/>
      <c r="BV716" s="109"/>
      <c r="BW716" s="109"/>
      <c r="BX716" s="109"/>
      <c r="BY716" s="109"/>
      <c r="BZ716" s="109"/>
      <c r="CA716" s="109"/>
      <c r="CB716" s="109"/>
      <c r="CC716" s="109"/>
      <c r="CD716" s="109"/>
      <c r="CE716" s="109"/>
      <c r="CF716" s="109"/>
      <c r="CG716" s="109"/>
      <c r="CH716" s="109"/>
      <c r="CI716" s="109"/>
      <c r="CJ716" s="109"/>
      <c r="CK716" s="109"/>
      <c r="CL716" s="109"/>
      <c r="CM716" s="109"/>
      <c r="CN716" s="109"/>
      <c r="CO716" s="109"/>
      <c r="CP716" s="109"/>
      <c r="CQ716" s="109"/>
      <c r="CR716" s="109"/>
      <c r="CS716" s="109"/>
      <c r="CT716" s="109"/>
      <c r="CU716" s="109"/>
      <c r="CV716" s="109"/>
      <c r="CW716" s="109"/>
      <c r="CX716" s="109"/>
      <c r="CY716" s="109"/>
      <c r="CZ716" s="109"/>
      <c r="DA716" s="109"/>
      <c r="DB716" s="109"/>
      <c r="DC716" s="109"/>
      <c r="DD716" s="109"/>
      <c r="DE716" s="109"/>
      <c r="DF716" s="109"/>
      <c r="DG716" s="109"/>
      <c r="DH716" s="109"/>
      <c r="DI716" s="109"/>
      <c r="DJ716" s="109"/>
      <c r="DK716" s="109"/>
      <c r="DL716" s="109"/>
      <c r="DM716" s="109"/>
      <c r="DN716" s="109"/>
      <c r="DO716" s="109"/>
      <c r="DP716" s="109"/>
      <c r="DQ716" s="109"/>
      <c r="DR716" s="109"/>
      <c r="DS716" s="109"/>
      <c r="DT716" s="109"/>
      <c r="DU716" s="109"/>
      <c r="DV716" s="109"/>
      <c r="DW716" s="109"/>
      <c r="DX716" s="109"/>
      <c r="DY716" s="109"/>
      <c r="DZ716" s="109"/>
      <c r="EA716" s="109"/>
      <c r="EB716" s="109"/>
      <c r="EC716" s="109"/>
      <c r="ED716" s="109"/>
      <c r="EE716" s="109"/>
      <c r="EF716" s="109"/>
      <c r="EG716" s="109"/>
      <c r="EH716" s="109"/>
      <c r="EI716" s="109"/>
      <c r="EJ716" s="109"/>
      <c r="EK716" s="109"/>
      <c r="EL716" s="109"/>
      <c r="EM716" s="109"/>
      <c r="EN716" s="109"/>
      <c r="EO716" s="109"/>
      <c r="EP716" s="109"/>
      <c r="EQ716" s="109"/>
      <c r="ER716" s="109"/>
      <c r="ES716" s="109"/>
      <c r="ET716" s="109"/>
      <c r="EU716" s="109"/>
      <c r="EV716" s="109"/>
      <c r="EW716" s="109"/>
      <c r="EX716" s="109"/>
      <c r="EY716" s="109"/>
      <c r="EZ716" s="109"/>
      <c r="FA716" s="109"/>
      <c r="FB716" s="109"/>
      <c r="FC716" s="109"/>
      <c r="FD716" s="109"/>
      <c r="FE716" s="109"/>
      <c r="FF716" s="109"/>
      <c r="FG716" s="109"/>
      <c r="FH716" s="109"/>
      <c r="FI716" s="109"/>
      <c r="FJ716" s="109"/>
      <c r="FK716" s="109"/>
      <c r="FL716" s="109"/>
      <c r="FM716" s="109"/>
      <c r="FN716" s="109"/>
      <c r="FO716" s="109"/>
      <c r="FP716" s="109"/>
      <c r="FQ716" s="109"/>
      <c r="FR716" s="109"/>
      <c r="FS716" s="109"/>
      <c r="FT716" s="109"/>
      <c r="FU716" s="109"/>
      <c r="FV716" s="109"/>
      <c r="FW716" s="109"/>
      <c r="FX716" s="109"/>
      <c r="FY716" s="109"/>
      <c r="FZ716" s="109"/>
      <c r="GA716" s="109"/>
      <c r="GB716" s="109"/>
      <c r="GC716" s="109"/>
      <c r="GD716" s="109"/>
      <c r="GE716" s="109"/>
      <c r="GF716" s="109"/>
      <c r="GG716" s="109"/>
      <c r="GH716" s="109"/>
      <c r="GI716" s="109"/>
      <c r="GJ716" s="109"/>
      <c r="GK716" s="109"/>
      <c r="GL716" s="109"/>
      <c r="GM716" s="109"/>
      <c r="GN716" s="109"/>
      <c r="GO716" s="109"/>
      <c r="GP716" s="109"/>
      <c r="GQ716" s="109"/>
      <c r="GR716" s="109"/>
      <c r="GS716" s="109"/>
      <c r="GT716" s="109"/>
      <c r="GU716" s="109"/>
      <c r="GV716" s="109"/>
      <c r="GW716" s="109"/>
      <c r="GX716" s="109"/>
      <c r="GY716" s="109"/>
      <c r="GZ716" s="109"/>
      <c r="HA716" s="109"/>
      <c r="HB716" s="109"/>
      <c r="HC716" s="109"/>
      <c r="HD716" s="109"/>
      <c r="HE716" s="109"/>
      <c r="HF716" s="109"/>
      <c r="HG716" s="109"/>
      <c r="HH716" s="109"/>
      <c r="HI716" s="109"/>
      <c r="HJ716" s="109"/>
      <c r="HK716" s="109"/>
      <c r="HL716" s="109"/>
      <c r="HM716" s="109"/>
      <c r="HN716" s="109"/>
      <c r="HO716" s="109"/>
      <c r="HP716" s="109"/>
      <c r="HQ716" s="109"/>
      <c r="HR716" s="109"/>
      <c r="HS716" s="109"/>
      <c r="HT716" s="109"/>
      <c r="HU716" s="109"/>
      <c r="HV716" s="109"/>
      <c r="HW716" s="109"/>
      <c r="HX716" s="109"/>
      <c r="HY716" s="109"/>
      <c r="HZ716" s="109"/>
      <c r="IA716" s="109"/>
      <c r="IB716" s="109"/>
      <c r="IC716" s="109"/>
      <c r="ID716" s="109"/>
      <c r="IE716" s="109"/>
      <c r="IF716" s="109"/>
      <c r="IG716" s="109"/>
      <c r="IH716" s="109"/>
      <c r="II716" s="109"/>
      <c r="IJ716" s="109"/>
      <c r="IK716" s="109"/>
      <c r="IL716" s="109"/>
      <c r="IM716" s="109"/>
      <c r="IN716" s="109"/>
      <c r="IO716" s="109"/>
      <c r="IP716" s="109"/>
      <c r="IQ716" s="109"/>
      <c r="IR716" s="109"/>
      <c r="IS716" s="109"/>
      <c r="IT716" s="109"/>
      <c r="IU716" s="109"/>
      <c r="IV716" s="109"/>
      <c r="IW716" s="109"/>
      <c r="IX716" s="109"/>
      <c r="IY716" s="109"/>
      <c r="IZ716" s="109"/>
      <c r="JA716" s="109"/>
      <c r="JB716" s="109"/>
      <c r="JC716" s="109"/>
      <c r="JD716" s="109"/>
      <c r="JE716" s="109"/>
      <c r="JF716" s="109"/>
      <c r="JG716" s="109"/>
      <c r="JH716" s="109"/>
      <c r="JI716" s="109"/>
      <c r="JJ716" s="109"/>
      <c r="JK716" s="109"/>
      <c r="JL716" s="109"/>
      <c r="JM716" s="109"/>
      <c r="JN716" s="109"/>
      <c r="JO716" s="109"/>
      <c r="JP716" s="109"/>
      <c r="JQ716" s="109"/>
      <c r="JR716" s="109"/>
      <c r="JS716" s="109"/>
      <c r="JT716" s="109"/>
      <c r="JU716" s="109"/>
      <c r="JV716" s="109"/>
      <c r="JW716" s="109"/>
      <c r="JX716" s="109"/>
      <c r="JY716" s="109"/>
      <c r="JZ716" s="109"/>
      <c r="KA716" s="109"/>
      <c r="KB716" s="109"/>
      <c r="KC716" s="109"/>
      <c r="KD716" s="109"/>
      <c r="KE716" s="109"/>
      <c r="KF716" s="109"/>
      <c r="KG716" s="109"/>
      <c r="KH716" s="109"/>
      <c r="KI716" s="109"/>
      <c r="KJ716" s="109"/>
      <c r="KK716" s="109"/>
      <c r="KL716" s="109"/>
      <c r="KM716" s="109"/>
      <c r="KN716" s="109"/>
      <c r="KO716" s="109"/>
      <c r="KP716" s="109"/>
      <c r="KQ716" s="109"/>
      <c r="KR716" s="109"/>
      <c r="KS716" s="109"/>
      <c r="KT716" s="109"/>
      <c r="KU716" s="109"/>
      <c r="KV716" s="109"/>
      <c r="KW716" s="109"/>
      <c r="KX716" s="109"/>
      <c r="KY716" s="109"/>
      <c r="KZ716" s="109"/>
      <c r="LA716" s="109"/>
      <c r="LB716" s="109"/>
      <c r="LC716" s="109">
        <v>50</v>
      </c>
      <c r="LD716" s="109"/>
      <c r="LE716" s="109"/>
      <c r="LF716" s="109"/>
      <c r="LG716" s="109"/>
      <c r="LH716" s="109">
        <v>50</v>
      </c>
      <c r="LI716" s="109"/>
      <c r="LJ716" s="109"/>
      <c r="LK716" s="109"/>
      <c r="LL716" s="109"/>
      <c r="LM716" s="109"/>
      <c r="LN716" s="109"/>
      <c r="LO716" s="109"/>
      <c r="LP716" s="109"/>
      <c r="LQ716" s="109"/>
      <c r="LR716" s="109"/>
      <c r="LS716" s="109"/>
      <c r="LT716" s="109"/>
      <c r="LU716" s="109"/>
      <c r="LV716" s="109"/>
      <c r="LW716" s="109"/>
      <c r="LX716" s="109"/>
      <c r="LY716" s="109"/>
      <c r="LZ716" s="109"/>
      <c r="MA716" s="109"/>
      <c r="MB716" s="109"/>
      <c r="MC716" s="109"/>
      <c r="MD716" s="109"/>
      <c r="ME716" s="109"/>
      <c r="MF716" s="109"/>
      <c r="MG716" s="109"/>
      <c r="MH716" s="109"/>
      <c r="MI716" s="109"/>
      <c r="MJ716" s="109"/>
      <c r="MK716" s="109"/>
      <c r="ML716" s="109"/>
      <c r="MM716" s="109"/>
      <c r="MN716" s="109"/>
      <c r="MO716" s="109"/>
      <c r="MP716" s="109"/>
      <c r="MQ716" s="109"/>
      <c r="MR716" s="109"/>
      <c r="MS716" s="109"/>
      <c r="MT716" s="109"/>
      <c r="MU716" s="109"/>
      <c r="MV716" s="109"/>
      <c r="MW716" s="109"/>
      <c r="MX716" s="109"/>
      <c r="MY716" s="109"/>
      <c r="MZ716" s="109"/>
      <c r="NA716" s="109"/>
      <c r="NB716" s="109"/>
      <c r="NC716" s="109"/>
      <c r="ND716" s="109"/>
      <c r="NE716" s="109"/>
      <c r="NF716" s="109"/>
      <c r="NG716" s="109"/>
      <c r="NH716" s="109"/>
      <c r="NI716" s="109"/>
      <c r="NJ716" s="109"/>
      <c r="NK716" s="109"/>
      <c r="NL716" s="109"/>
      <c r="NM716" s="109"/>
      <c r="NN716" s="109"/>
      <c r="NO716" s="109"/>
      <c r="NP716" s="109"/>
      <c r="NQ716" s="109"/>
      <c r="NR716" s="109"/>
      <c r="NS716" s="109"/>
      <c r="NT716" s="109"/>
      <c r="NU716" s="109"/>
      <c r="NV716" s="109"/>
      <c r="NW716" s="109"/>
      <c r="NX716" s="109"/>
      <c r="NY716" s="109"/>
      <c r="NZ716" s="109"/>
      <c r="OA716" s="109"/>
      <c r="OB716" s="109"/>
      <c r="OC716" s="109"/>
      <c r="OD716" s="109"/>
      <c r="OE716" s="109"/>
      <c r="OF716" s="109"/>
      <c r="OG716" s="109"/>
      <c r="OH716" s="109"/>
      <c r="OI716" s="109"/>
      <c r="OJ716" s="109"/>
      <c r="OK716" s="109"/>
      <c r="OL716" s="109"/>
      <c r="OM716" s="109"/>
      <c r="ON716" s="109"/>
      <c r="OO716" s="109"/>
      <c r="OP716" s="109"/>
      <c r="OQ716" s="109"/>
      <c r="OR716" s="109"/>
      <c r="OS716" s="109"/>
      <c r="OT716" s="109"/>
      <c r="OU716" s="109"/>
      <c r="OV716" s="109"/>
      <c r="OW716" s="109"/>
      <c r="OX716" s="109"/>
      <c r="OY716" s="109"/>
      <c r="OZ716" s="109"/>
      <c r="PA716" s="109"/>
      <c r="PB716" s="109"/>
      <c r="PC716" s="109"/>
      <c r="PD716" s="109"/>
      <c r="PE716" s="109"/>
      <c r="PF716" s="109"/>
      <c r="PG716" s="109"/>
      <c r="PH716" s="109"/>
      <c r="PI716" s="109"/>
      <c r="PJ716" s="109"/>
      <c r="PK716" s="109"/>
      <c r="PL716" s="109"/>
      <c r="PM716" s="109"/>
      <c r="PN716" s="109"/>
      <c r="PO716" s="109"/>
      <c r="PP716" s="109"/>
      <c r="PQ716" s="109"/>
      <c r="PR716" s="109"/>
      <c r="PS716" s="109"/>
      <c r="PT716" s="109"/>
      <c r="PU716" s="109"/>
      <c r="PV716" s="109"/>
      <c r="PW716" s="109"/>
      <c r="PX716" s="109"/>
      <c r="PY716" s="109"/>
      <c r="PZ716" s="109"/>
      <c r="QA716" s="109"/>
      <c r="QB716" s="109"/>
      <c r="QC716" s="109"/>
      <c r="QD716" s="109"/>
      <c r="QE716" s="109"/>
      <c r="QF716" s="109"/>
      <c r="QG716" s="109"/>
      <c r="QH716" s="109"/>
      <c r="QI716" s="109"/>
      <c r="QJ716" s="109"/>
      <c r="QK716" s="23">
        <f t="shared" si="10"/>
        <v>160</v>
      </c>
      <c r="QL716" s="125"/>
      <c r="QM716" s="125"/>
      <c r="QN716" s="125"/>
      <c r="QO716" s="125"/>
      <c r="QP716" s="125"/>
      <c r="QQ716" s="125"/>
      <c r="QR716" s="125"/>
    </row>
    <row r="717" spans="1:461" s="5" customFormat="1" ht="12.75" customHeight="1" x14ac:dyDescent="0.2">
      <c r="A717" s="52">
        <v>44837</v>
      </c>
      <c r="B717" s="90" t="s">
        <v>287</v>
      </c>
      <c r="C717" s="107"/>
      <c r="D717" s="107"/>
      <c r="E717" s="108"/>
      <c r="F717" s="108"/>
      <c r="G717" s="108"/>
      <c r="H717" s="108"/>
      <c r="I717" s="108"/>
      <c r="J717" s="108"/>
      <c r="K717" s="108"/>
      <c r="L717" s="108"/>
      <c r="M717" s="108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 s="109"/>
      <c r="BD717" s="109"/>
      <c r="BE717" s="109"/>
      <c r="BF717" s="109"/>
      <c r="BG717" s="109"/>
      <c r="BH717" s="109"/>
      <c r="BI717" s="109"/>
      <c r="BJ717" s="109"/>
      <c r="BK717" s="109"/>
      <c r="BL717" s="109"/>
      <c r="BM717" s="109"/>
      <c r="BN717" s="109"/>
      <c r="BO717" s="109"/>
      <c r="BP717" s="109"/>
      <c r="BQ717" s="109"/>
      <c r="BR717" s="109"/>
      <c r="BS717" s="109"/>
      <c r="BT717" s="109"/>
      <c r="BU717" s="109"/>
      <c r="BV717" s="109"/>
      <c r="BW717" s="109"/>
      <c r="BX717" s="109"/>
      <c r="BY717" s="109"/>
      <c r="BZ717" s="109"/>
      <c r="CA717" s="109"/>
      <c r="CB717" s="109"/>
      <c r="CC717" s="109"/>
      <c r="CD717" s="109"/>
      <c r="CE717" s="109"/>
      <c r="CF717" s="109"/>
      <c r="CG717" s="109"/>
      <c r="CH717" s="109"/>
      <c r="CI717" s="109"/>
      <c r="CJ717" s="109"/>
      <c r="CK717" s="109"/>
      <c r="CL717" s="109"/>
      <c r="CM717" s="109"/>
      <c r="CN717" s="109"/>
      <c r="CO717" s="109"/>
      <c r="CP717" s="109"/>
      <c r="CQ717" s="109"/>
      <c r="CR717" s="109"/>
      <c r="CS717" s="109"/>
      <c r="CT717" s="109"/>
      <c r="CU717" s="109"/>
      <c r="CV717" s="109"/>
      <c r="CW717" s="109"/>
      <c r="CX717" s="109"/>
      <c r="CY717" s="109"/>
      <c r="CZ717" s="109"/>
      <c r="DA717" s="109"/>
      <c r="DB717" s="109"/>
      <c r="DC717" s="109"/>
      <c r="DD717" s="109"/>
      <c r="DE717" s="109"/>
      <c r="DF717" s="109"/>
      <c r="DG717" s="109"/>
      <c r="DH717" s="109"/>
      <c r="DI717" s="109"/>
      <c r="DJ717" s="109"/>
      <c r="DK717" s="109"/>
      <c r="DL717" s="109"/>
      <c r="DM717" s="109"/>
      <c r="DN717" s="109"/>
      <c r="DO717" s="109"/>
      <c r="DP717" s="109"/>
      <c r="DQ717" s="109"/>
      <c r="DR717" s="109"/>
      <c r="DS717" s="109"/>
      <c r="DT717" s="109"/>
      <c r="DU717" s="109"/>
      <c r="DV717" s="109"/>
      <c r="DW717" s="109"/>
      <c r="DX717" s="109"/>
      <c r="DY717" s="109"/>
      <c r="DZ717" s="109"/>
      <c r="EA717" s="109"/>
      <c r="EB717" s="109"/>
      <c r="EC717" s="109"/>
      <c r="ED717" s="109"/>
      <c r="EE717" s="109"/>
      <c r="EF717" s="109"/>
      <c r="EG717" s="109"/>
      <c r="EH717" s="109"/>
      <c r="EI717" s="109"/>
      <c r="EJ717" s="109"/>
      <c r="EK717" s="109"/>
      <c r="EL717" s="109"/>
      <c r="EM717" s="109"/>
      <c r="EN717" s="109"/>
      <c r="EO717" s="109"/>
      <c r="EP717" s="109"/>
      <c r="EQ717" s="109"/>
      <c r="ER717" s="109"/>
      <c r="ES717" s="109"/>
      <c r="ET717" s="109"/>
      <c r="EU717" s="109"/>
      <c r="EV717" s="109"/>
      <c r="EW717" s="109"/>
      <c r="EX717" s="109"/>
      <c r="EY717" s="109"/>
      <c r="EZ717" s="109"/>
      <c r="FA717" s="109"/>
      <c r="FB717" s="109"/>
      <c r="FC717" s="109"/>
      <c r="FD717" s="109"/>
      <c r="FE717" s="109"/>
      <c r="FF717" s="109"/>
      <c r="FG717" s="109"/>
      <c r="FH717" s="109"/>
      <c r="FI717" s="109"/>
      <c r="FJ717" s="109"/>
      <c r="FK717" s="109"/>
      <c r="FL717" s="109"/>
      <c r="FM717" s="109"/>
      <c r="FN717" s="109"/>
      <c r="FO717" s="109"/>
      <c r="FP717" s="109"/>
      <c r="FQ717" s="109"/>
      <c r="FR717" s="109"/>
      <c r="FS717" s="109"/>
      <c r="FT717" s="109"/>
      <c r="FU717" s="109"/>
      <c r="FV717" s="109"/>
      <c r="FW717" s="109"/>
      <c r="FX717" s="109"/>
      <c r="FY717" s="109"/>
      <c r="FZ717" s="109"/>
      <c r="GA717" s="109"/>
      <c r="GB717" s="109"/>
      <c r="GC717" s="109"/>
      <c r="GD717" s="109"/>
      <c r="GE717" s="109"/>
      <c r="GF717" s="109"/>
      <c r="GG717" s="109"/>
      <c r="GH717" s="109"/>
      <c r="GI717" s="109"/>
      <c r="GJ717" s="109"/>
      <c r="GK717" s="109"/>
      <c r="GL717" s="109"/>
      <c r="GM717" s="109"/>
      <c r="GN717" s="109"/>
      <c r="GO717" s="109"/>
      <c r="GP717" s="109"/>
      <c r="GQ717" s="109"/>
      <c r="GR717" s="109"/>
      <c r="GS717" s="109"/>
      <c r="GT717" s="109"/>
      <c r="GU717" s="109"/>
      <c r="GV717" s="109"/>
      <c r="GW717" s="109"/>
      <c r="GX717" s="109"/>
      <c r="GY717" s="109"/>
      <c r="GZ717" s="109"/>
      <c r="HA717" s="109"/>
      <c r="HB717" s="109"/>
      <c r="HC717" s="109"/>
      <c r="HD717" s="109"/>
      <c r="HE717" s="109"/>
      <c r="HF717" s="109"/>
      <c r="HG717" s="109"/>
      <c r="HH717" s="109"/>
      <c r="HI717" s="109"/>
      <c r="HJ717" s="109"/>
      <c r="HK717" s="109"/>
      <c r="HL717" s="109"/>
      <c r="HM717" s="109"/>
      <c r="HN717" s="109"/>
      <c r="HO717" s="109"/>
      <c r="HP717" s="109"/>
      <c r="HQ717" s="109"/>
      <c r="HR717" s="109"/>
      <c r="HS717" s="109"/>
      <c r="HT717" s="109"/>
      <c r="HU717" s="109"/>
      <c r="HV717" s="109"/>
      <c r="HW717" s="109"/>
      <c r="HX717" s="109"/>
      <c r="HY717" s="109"/>
      <c r="HZ717" s="109"/>
      <c r="IA717" s="109"/>
      <c r="IB717" s="109"/>
      <c r="IC717" s="109"/>
      <c r="ID717" s="109"/>
      <c r="IE717" s="109"/>
      <c r="IF717" s="109"/>
      <c r="IG717" s="109"/>
      <c r="IH717" s="109"/>
      <c r="II717" s="109"/>
      <c r="IJ717" s="109"/>
      <c r="IK717" s="109"/>
      <c r="IL717" s="109"/>
      <c r="IM717" s="109"/>
      <c r="IN717" s="109"/>
      <c r="IO717" s="109"/>
      <c r="IP717" s="109"/>
      <c r="IQ717" s="109">
        <v>22</v>
      </c>
      <c r="IR717" s="109"/>
      <c r="IS717" s="109"/>
      <c r="IT717" s="109"/>
      <c r="IU717" s="109"/>
      <c r="IV717" s="109"/>
      <c r="IW717" s="109"/>
      <c r="IX717" s="109"/>
      <c r="IY717" s="109"/>
      <c r="IZ717" s="109"/>
      <c r="JA717" s="109"/>
      <c r="JB717" s="109"/>
      <c r="JC717" s="109"/>
      <c r="JD717" s="109"/>
      <c r="JE717" s="109"/>
      <c r="JF717" s="109"/>
      <c r="JG717" s="109"/>
      <c r="JH717" s="109"/>
      <c r="JI717" s="109"/>
      <c r="JJ717" s="109"/>
      <c r="JK717" s="109"/>
      <c r="JL717" s="109"/>
      <c r="JM717" s="109"/>
      <c r="JN717" s="109"/>
      <c r="JO717" s="109"/>
      <c r="JP717" s="109"/>
      <c r="JQ717" s="109"/>
      <c r="JR717" s="109"/>
      <c r="JS717" s="109"/>
      <c r="JT717" s="109"/>
      <c r="JU717" s="109"/>
      <c r="JV717" s="109"/>
      <c r="JW717" s="109"/>
      <c r="JX717" s="109"/>
      <c r="JY717" s="109"/>
      <c r="JZ717" s="109"/>
      <c r="KA717" s="109"/>
      <c r="KB717" s="109"/>
      <c r="KC717" s="109"/>
      <c r="KD717" s="109"/>
      <c r="KE717" s="109"/>
      <c r="KF717" s="109"/>
      <c r="KG717" s="109"/>
      <c r="KH717" s="109"/>
      <c r="KI717" s="109"/>
      <c r="KJ717" s="109"/>
      <c r="KK717" s="109"/>
      <c r="KL717" s="109"/>
      <c r="KM717" s="109"/>
      <c r="KN717" s="109"/>
      <c r="KO717" s="109"/>
      <c r="KP717" s="109"/>
      <c r="KQ717" s="109"/>
      <c r="KR717" s="109"/>
      <c r="KS717" s="109"/>
      <c r="KT717" s="109"/>
      <c r="KU717" s="109"/>
      <c r="KV717" s="109"/>
      <c r="KW717" s="109"/>
      <c r="KX717" s="109"/>
      <c r="KY717" s="109"/>
      <c r="KZ717" s="109"/>
      <c r="LA717" s="109"/>
      <c r="LB717" s="109"/>
      <c r="LC717" s="109"/>
      <c r="LD717" s="109"/>
      <c r="LE717" s="109"/>
      <c r="LF717" s="109"/>
      <c r="LG717" s="109"/>
      <c r="LH717" s="109"/>
      <c r="LI717" s="109"/>
      <c r="LJ717" s="109"/>
      <c r="LK717" s="109"/>
      <c r="LL717" s="109"/>
      <c r="LM717" s="109"/>
      <c r="LN717" s="109"/>
      <c r="LO717" s="109"/>
      <c r="LP717" s="109"/>
      <c r="LQ717" s="109"/>
      <c r="LR717" s="109"/>
      <c r="LS717" s="109"/>
      <c r="LT717" s="109"/>
      <c r="LU717" s="109"/>
      <c r="LV717" s="109"/>
      <c r="LW717" s="109"/>
      <c r="LX717" s="109"/>
      <c r="LY717" s="109"/>
      <c r="LZ717" s="109"/>
      <c r="MA717" s="109"/>
      <c r="MB717" s="109"/>
      <c r="MC717" s="109"/>
      <c r="MD717" s="109"/>
      <c r="ME717" s="109"/>
      <c r="MF717" s="109"/>
      <c r="MG717" s="109"/>
      <c r="MH717" s="109"/>
      <c r="MI717" s="109"/>
      <c r="MJ717" s="109"/>
      <c r="MK717" s="109"/>
      <c r="ML717" s="109"/>
      <c r="MM717" s="109"/>
      <c r="MN717" s="109"/>
      <c r="MO717" s="109"/>
      <c r="MP717" s="109"/>
      <c r="MQ717" s="109"/>
      <c r="MR717" s="109"/>
      <c r="MS717" s="109"/>
      <c r="MT717" s="109"/>
      <c r="MU717" s="109"/>
      <c r="MV717" s="109"/>
      <c r="MW717" s="109"/>
      <c r="MX717" s="109"/>
      <c r="MY717" s="109"/>
      <c r="MZ717" s="109"/>
      <c r="NA717" s="109"/>
      <c r="NB717" s="109"/>
      <c r="NC717" s="109"/>
      <c r="ND717" s="109"/>
      <c r="NE717" s="109"/>
      <c r="NF717" s="109"/>
      <c r="NG717" s="109"/>
      <c r="NH717" s="109"/>
      <c r="NI717" s="109"/>
      <c r="NJ717" s="109"/>
      <c r="NK717" s="109"/>
      <c r="NL717" s="109"/>
      <c r="NM717" s="109"/>
      <c r="NN717" s="109"/>
      <c r="NO717" s="109"/>
      <c r="NP717" s="109"/>
      <c r="NQ717" s="109"/>
      <c r="NR717" s="109"/>
      <c r="NS717" s="109"/>
      <c r="NT717" s="109"/>
      <c r="NU717" s="109"/>
      <c r="NV717" s="109"/>
      <c r="NW717" s="109"/>
      <c r="NX717" s="109"/>
      <c r="NY717" s="109"/>
      <c r="NZ717" s="109"/>
      <c r="OA717" s="109"/>
      <c r="OB717" s="109"/>
      <c r="OC717" s="109"/>
      <c r="OD717" s="109"/>
      <c r="OE717" s="109"/>
      <c r="OF717" s="109"/>
      <c r="OG717" s="109"/>
      <c r="OH717" s="109"/>
      <c r="OI717" s="109"/>
      <c r="OJ717" s="109"/>
      <c r="OK717" s="109"/>
      <c r="OL717" s="109"/>
      <c r="OM717" s="109"/>
      <c r="ON717" s="109"/>
      <c r="OO717" s="109"/>
      <c r="OP717" s="109"/>
      <c r="OQ717" s="109"/>
      <c r="OR717" s="109"/>
      <c r="OS717" s="109"/>
      <c r="OT717" s="109"/>
      <c r="OU717" s="109"/>
      <c r="OV717" s="109"/>
      <c r="OW717" s="109"/>
      <c r="OX717" s="109"/>
      <c r="OY717" s="109"/>
      <c r="OZ717" s="109"/>
      <c r="PA717" s="109"/>
      <c r="PB717" s="109"/>
      <c r="PC717" s="109"/>
      <c r="PD717" s="109"/>
      <c r="PE717" s="109"/>
      <c r="PF717" s="109"/>
      <c r="PG717" s="109"/>
      <c r="PH717" s="109"/>
      <c r="PI717" s="109"/>
      <c r="PJ717" s="109"/>
      <c r="PK717" s="109"/>
      <c r="PL717" s="109"/>
      <c r="PM717" s="109"/>
      <c r="PN717" s="109"/>
      <c r="PO717" s="109"/>
      <c r="PP717" s="109"/>
      <c r="PQ717" s="109"/>
      <c r="PR717" s="109"/>
      <c r="PS717" s="109"/>
      <c r="PT717" s="109"/>
      <c r="PU717" s="109"/>
      <c r="PV717" s="109"/>
      <c r="PW717" s="109"/>
      <c r="PX717" s="109"/>
      <c r="PY717" s="109"/>
      <c r="PZ717" s="109"/>
      <c r="QA717" s="109"/>
      <c r="QB717" s="109"/>
      <c r="QC717" s="109"/>
      <c r="QD717" s="109"/>
      <c r="QE717" s="109"/>
      <c r="QF717" s="109"/>
      <c r="QG717" s="109"/>
      <c r="QH717" s="109"/>
      <c r="QI717" s="109"/>
      <c r="QJ717" s="109"/>
      <c r="QK717" s="23">
        <f t="shared" si="10"/>
        <v>22</v>
      </c>
      <c r="QL717" s="125"/>
      <c r="QM717" s="125"/>
      <c r="QN717" s="125"/>
      <c r="QO717" s="125"/>
      <c r="QP717" s="125"/>
      <c r="QQ717" s="125"/>
      <c r="QR717" s="125"/>
    </row>
    <row r="718" spans="1:461" s="5" customFormat="1" ht="12.75" customHeight="1" x14ac:dyDescent="0.2">
      <c r="A718" s="52">
        <v>44837</v>
      </c>
      <c r="B718" s="90" t="s">
        <v>287</v>
      </c>
      <c r="C718" s="107"/>
      <c r="D718" s="107"/>
      <c r="E718" s="108"/>
      <c r="F718" s="108"/>
      <c r="G718" s="108"/>
      <c r="H718" s="108"/>
      <c r="I718" s="108"/>
      <c r="J718" s="108"/>
      <c r="K718" s="108"/>
      <c r="L718" s="108"/>
      <c r="M718" s="108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 s="109"/>
      <c r="BD718" s="109"/>
      <c r="BE718" s="109"/>
      <c r="BF718" s="109"/>
      <c r="BG718" s="109"/>
      <c r="BH718" s="109"/>
      <c r="BI718" s="109"/>
      <c r="BJ718" s="109"/>
      <c r="BK718" s="109"/>
      <c r="BL718" s="109"/>
      <c r="BM718" s="109"/>
      <c r="BN718" s="109"/>
      <c r="BO718" s="109"/>
      <c r="BP718" s="109"/>
      <c r="BQ718" s="109"/>
      <c r="BR718" s="109"/>
      <c r="BS718" s="109"/>
      <c r="BT718" s="109"/>
      <c r="BU718" s="109"/>
      <c r="BV718" s="109"/>
      <c r="BW718" s="109"/>
      <c r="BX718" s="109"/>
      <c r="BY718" s="109"/>
      <c r="BZ718" s="109"/>
      <c r="CA718" s="109"/>
      <c r="CB718" s="109"/>
      <c r="CC718" s="109">
        <v>290</v>
      </c>
      <c r="CD718" s="109"/>
      <c r="CE718" s="109"/>
      <c r="CF718" s="109"/>
      <c r="CG718" s="109"/>
      <c r="CH718" s="109"/>
      <c r="CI718" s="109"/>
      <c r="CJ718" s="109"/>
      <c r="CK718" s="109"/>
      <c r="CL718" s="109"/>
      <c r="CM718" s="109"/>
      <c r="CN718" s="109"/>
      <c r="CO718" s="109"/>
      <c r="CP718" s="109"/>
      <c r="CQ718" s="109"/>
      <c r="CR718" s="109"/>
      <c r="CS718" s="109"/>
      <c r="CT718" s="109"/>
      <c r="CU718" s="109"/>
      <c r="CV718" s="109"/>
      <c r="CW718" s="109"/>
      <c r="CX718" s="109"/>
      <c r="CY718" s="109"/>
      <c r="CZ718" s="109"/>
      <c r="DA718" s="109"/>
      <c r="DB718" s="109"/>
      <c r="DC718" s="109"/>
      <c r="DD718" s="109"/>
      <c r="DE718" s="109"/>
      <c r="DF718" s="109"/>
      <c r="DG718" s="109"/>
      <c r="DH718" s="109"/>
      <c r="DI718" s="109"/>
      <c r="DJ718" s="109"/>
      <c r="DK718" s="109"/>
      <c r="DL718" s="109"/>
      <c r="DM718" s="109"/>
      <c r="DN718" s="109"/>
      <c r="DO718" s="109"/>
      <c r="DP718" s="109"/>
      <c r="DQ718" s="109"/>
      <c r="DR718" s="109"/>
      <c r="DS718" s="109"/>
      <c r="DT718" s="109"/>
      <c r="DU718" s="109"/>
      <c r="DV718" s="109"/>
      <c r="DW718" s="109"/>
      <c r="DX718" s="109"/>
      <c r="DY718" s="109"/>
      <c r="DZ718" s="109"/>
      <c r="EA718" s="109"/>
      <c r="EB718" s="109"/>
      <c r="EC718" s="109"/>
      <c r="ED718" s="109"/>
      <c r="EE718" s="109"/>
      <c r="EF718" s="109"/>
      <c r="EG718" s="109"/>
      <c r="EH718" s="109"/>
      <c r="EI718" s="109"/>
      <c r="EJ718" s="109"/>
      <c r="EK718" s="109"/>
      <c r="EL718" s="109"/>
      <c r="EM718" s="109"/>
      <c r="EN718" s="109"/>
      <c r="EO718" s="109"/>
      <c r="EP718" s="109"/>
      <c r="EQ718" s="109"/>
      <c r="ER718" s="109"/>
      <c r="ES718" s="109"/>
      <c r="ET718" s="109"/>
      <c r="EU718" s="109"/>
      <c r="EV718" s="109"/>
      <c r="EW718" s="109"/>
      <c r="EX718" s="109"/>
      <c r="EY718" s="109"/>
      <c r="EZ718" s="109"/>
      <c r="FA718" s="109"/>
      <c r="FB718" s="109"/>
      <c r="FC718" s="109"/>
      <c r="FD718" s="109"/>
      <c r="FE718" s="109"/>
      <c r="FF718" s="109"/>
      <c r="FG718" s="109"/>
      <c r="FH718" s="109"/>
      <c r="FI718" s="109"/>
      <c r="FJ718" s="109"/>
      <c r="FK718" s="109"/>
      <c r="FL718" s="109"/>
      <c r="FM718" s="109"/>
      <c r="FN718" s="109"/>
      <c r="FO718" s="109"/>
      <c r="FP718" s="109"/>
      <c r="FQ718" s="109"/>
      <c r="FR718" s="109"/>
      <c r="FS718" s="109"/>
      <c r="FT718" s="109"/>
      <c r="FU718" s="109"/>
      <c r="FV718" s="109"/>
      <c r="FW718" s="109"/>
      <c r="FX718" s="109"/>
      <c r="FY718" s="109"/>
      <c r="FZ718" s="109"/>
      <c r="GA718" s="109"/>
      <c r="GB718" s="109"/>
      <c r="GC718" s="109"/>
      <c r="GD718" s="109"/>
      <c r="GE718" s="109"/>
      <c r="GF718" s="109"/>
      <c r="GG718" s="109"/>
      <c r="GH718" s="109"/>
      <c r="GI718" s="109"/>
      <c r="GJ718" s="109"/>
      <c r="GK718" s="109"/>
      <c r="GL718" s="109"/>
      <c r="GM718" s="109"/>
      <c r="GN718" s="109"/>
      <c r="GO718" s="109"/>
      <c r="GP718" s="109"/>
      <c r="GQ718" s="109"/>
      <c r="GR718" s="109"/>
      <c r="GS718" s="109"/>
      <c r="GT718" s="109"/>
      <c r="GU718" s="109"/>
      <c r="GV718" s="109"/>
      <c r="GW718" s="109"/>
      <c r="GX718" s="109"/>
      <c r="GY718" s="109"/>
      <c r="GZ718" s="109"/>
      <c r="HA718" s="109"/>
      <c r="HB718" s="109"/>
      <c r="HC718" s="109"/>
      <c r="HD718" s="109"/>
      <c r="HE718" s="109"/>
      <c r="HF718" s="109"/>
      <c r="HG718" s="109"/>
      <c r="HH718" s="109"/>
      <c r="HI718" s="109"/>
      <c r="HJ718" s="109"/>
      <c r="HK718" s="109"/>
      <c r="HL718" s="109"/>
      <c r="HM718" s="109"/>
      <c r="HN718" s="109"/>
      <c r="HO718" s="109"/>
      <c r="HP718" s="109"/>
      <c r="HQ718" s="109"/>
      <c r="HR718" s="109"/>
      <c r="HS718" s="109"/>
      <c r="HT718" s="109"/>
      <c r="HU718" s="109"/>
      <c r="HV718" s="109"/>
      <c r="HW718" s="109"/>
      <c r="HX718" s="109"/>
      <c r="HY718" s="109"/>
      <c r="HZ718" s="109"/>
      <c r="IA718" s="109"/>
      <c r="IB718" s="109"/>
      <c r="IC718" s="109"/>
      <c r="ID718" s="109"/>
      <c r="IE718" s="109"/>
      <c r="IF718" s="109"/>
      <c r="IG718" s="109"/>
      <c r="IH718" s="109"/>
      <c r="II718" s="109"/>
      <c r="IJ718" s="109"/>
      <c r="IK718" s="109"/>
      <c r="IL718" s="109"/>
      <c r="IM718" s="109"/>
      <c r="IN718" s="109"/>
      <c r="IO718" s="109"/>
      <c r="IP718" s="109"/>
      <c r="IQ718" s="109"/>
      <c r="IR718" s="109"/>
      <c r="IS718" s="109"/>
      <c r="IT718" s="109"/>
      <c r="IU718" s="109"/>
      <c r="IV718" s="109"/>
      <c r="IW718" s="109"/>
      <c r="IX718" s="109"/>
      <c r="IY718" s="109"/>
      <c r="IZ718" s="109"/>
      <c r="JA718" s="109"/>
      <c r="JB718" s="109"/>
      <c r="JC718" s="109"/>
      <c r="JD718" s="109"/>
      <c r="JE718" s="109"/>
      <c r="JF718" s="109"/>
      <c r="JG718" s="109"/>
      <c r="JH718" s="109"/>
      <c r="JI718" s="109"/>
      <c r="JJ718" s="109"/>
      <c r="JK718" s="109"/>
      <c r="JL718" s="109"/>
      <c r="JM718" s="109"/>
      <c r="JN718" s="109"/>
      <c r="JO718" s="109"/>
      <c r="JP718" s="109"/>
      <c r="JQ718" s="109"/>
      <c r="JR718" s="109"/>
      <c r="JS718" s="109"/>
      <c r="JT718" s="109"/>
      <c r="JU718" s="109"/>
      <c r="JV718" s="109"/>
      <c r="JW718" s="109"/>
      <c r="JX718" s="109"/>
      <c r="JY718" s="109"/>
      <c r="JZ718" s="109"/>
      <c r="KA718" s="109"/>
      <c r="KB718" s="109"/>
      <c r="KC718" s="109"/>
      <c r="KD718" s="109"/>
      <c r="KE718" s="109"/>
      <c r="KF718" s="109"/>
      <c r="KG718" s="109"/>
      <c r="KH718" s="109"/>
      <c r="KI718" s="109"/>
      <c r="KJ718" s="109"/>
      <c r="KK718" s="109"/>
      <c r="KL718" s="109"/>
      <c r="KM718" s="109"/>
      <c r="KN718" s="109"/>
      <c r="KO718" s="109"/>
      <c r="KP718" s="109"/>
      <c r="KQ718" s="109"/>
      <c r="KR718" s="109"/>
      <c r="KS718" s="109"/>
      <c r="KT718" s="109"/>
      <c r="KU718" s="109"/>
      <c r="KV718" s="109"/>
      <c r="KW718" s="109"/>
      <c r="KX718" s="109"/>
      <c r="KY718" s="109"/>
      <c r="KZ718" s="109"/>
      <c r="LA718" s="109"/>
      <c r="LB718" s="109"/>
      <c r="LC718" s="109"/>
      <c r="LD718" s="109"/>
      <c r="LE718" s="109"/>
      <c r="LF718" s="109"/>
      <c r="LG718" s="109"/>
      <c r="LH718" s="109"/>
      <c r="LI718" s="109"/>
      <c r="LJ718" s="109"/>
      <c r="LK718" s="109"/>
      <c r="LL718" s="109"/>
      <c r="LM718" s="109"/>
      <c r="LN718" s="109"/>
      <c r="LO718" s="109"/>
      <c r="LP718" s="109"/>
      <c r="LQ718" s="109"/>
      <c r="LR718" s="109"/>
      <c r="LS718" s="109"/>
      <c r="LT718" s="109"/>
      <c r="LU718" s="109"/>
      <c r="LV718" s="109"/>
      <c r="LW718" s="109"/>
      <c r="LX718" s="109"/>
      <c r="LY718" s="109"/>
      <c r="LZ718" s="109"/>
      <c r="MA718" s="109"/>
      <c r="MB718" s="109"/>
      <c r="MC718" s="109"/>
      <c r="MD718" s="109"/>
      <c r="ME718" s="109"/>
      <c r="MF718" s="109"/>
      <c r="MG718" s="109"/>
      <c r="MH718" s="109"/>
      <c r="MI718" s="109"/>
      <c r="MJ718" s="109"/>
      <c r="MK718" s="109"/>
      <c r="ML718" s="109"/>
      <c r="MM718" s="109"/>
      <c r="MN718" s="109"/>
      <c r="MO718" s="109"/>
      <c r="MP718" s="109"/>
      <c r="MQ718" s="109"/>
      <c r="MR718" s="109"/>
      <c r="MS718" s="109"/>
      <c r="MT718" s="109"/>
      <c r="MU718" s="109"/>
      <c r="MV718" s="109"/>
      <c r="MW718" s="109"/>
      <c r="MX718" s="109"/>
      <c r="MY718" s="109"/>
      <c r="MZ718" s="109"/>
      <c r="NA718" s="109"/>
      <c r="NB718" s="109"/>
      <c r="NC718" s="109"/>
      <c r="ND718" s="109"/>
      <c r="NE718" s="109"/>
      <c r="NF718" s="109"/>
      <c r="NG718" s="109"/>
      <c r="NH718" s="109"/>
      <c r="NI718" s="109"/>
      <c r="NJ718" s="109"/>
      <c r="NK718" s="109"/>
      <c r="NL718" s="109"/>
      <c r="NM718" s="109"/>
      <c r="NN718" s="109"/>
      <c r="NO718" s="109"/>
      <c r="NP718" s="109"/>
      <c r="NQ718" s="109"/>
      <c r="NR718" s="109"/>
      <c r="NS718" s="109"/>
      <c r="NT718" s="109"/>
      <c r="NU718" s="109"/>
      <c r="NV718" s="109"/>
      <c r="NW718" s="109"/>
      <c r="NX718" s="109"/>
      <c r="NY718" s="109"/>
      <c r="NZ718" s="109"/>
      <c r="OA718" s="109"/>
      <c r="OB718" s="109"/>
      <c r="OC718" s="109"/>
      <c r="OD718" s="109"/>
      <c r="OE718" s="109"/>
      <c r="OF718" s="109"/>
      <c r="OG718" s="109"/>
      <c r="OH718" s="109"/>
      <c r="OI718" s="109"/>
      <c r="OJ718" s="109"/>
      <c r="OK718" s="109"/>
      <c r="OL718" s="109"/>
      <c r="OM718" s="109"/>
      <c r="ON718" s="109"/>
      <c r="OO718" s="109"/>
      <c r="OP718" s="109"/>
      <c r="OQ718" s="109"/>
      <c r="OR718" s="109"/>
      <c r="OS718" s="109"/>
      <c r="OT718" s="109"/>
      <c r="OU718" s="109"/>
      <c r="OV718" s="109"/>
      <c r="OW718" s="109"/>
      <c r="OX718" s="109"/>
      <c r="OY718" s="109"/>
      <c r="OZ718" s="109"/>
      <c r="PA718" s="109"/>
      <c r="PB718" s="109"/>
      <c r="PC718" s="109"/>
      <c r="PD718" s="109"/>
      <c r="PE718" s="109"/>
      <c r="PF718" s="109"/>
      <c r="PG718" s="109"/>
      <c r="PH718" s="109"/>
      <c r="PI718" s="109"/>
      <c r="PJ718" s="109"/>
      <c r="PK718" s="109"/>
      <c r="PL718" s="109"/>
      <c r="PM718" s="109"/>
      <c r="PN718" s="109"/>
      <c r="PO718" s="109"/>
      <c r="PP718" s="109"/>
      <c r="PQ718" s="109"/>
      <c r="PR718" s="109"/>
      <c r="PS718" s="109"/>
      <c r="PT718" s="109"/>
      <c r="PU718" s="109"/>
      <c r="PV718" s="109"/>
      <c r="PW718" s="109"/>
      <c r="PX718" s="109"/>
      <c r="PY718" s="109"/>
      <c r="PZ718" s="109"/>
      <c r="QA718" s="109"/>
      <c r="QB718" s="109"/>
      <c r="QC718" s="109"/>
      <c r="QD718" s="109"/>
      <c r="QE718" s="109"/>
      <c r="QF718" s="109"/>
      <c r="QG718" s="109"/>
      <c r="QH718" s="109"/>
      <c r="QI718" s="109"/>
      <c r="QJ718" s="109"/>
      <c r="QK718" s="23">
        <f t="shared" si="10"/>
        <v>290</v>
      </c>
      <c r="QL718" s="125"/>
      <c r="QM718" s="125"/>
      <c r="QN718" s="125"/>
      <c r="QO718" s="125"/>
      <c r="QP718" s="125"/>
      <c r="QQ718" s="125"/>
      <c r="QR718" s="125"/>
    </row>
    <row r="719" spans="1:461" s="27" customFormat="1" ht="12" customHeight="1" x14ac:dyDescent="0.2">
      <c r="A719" s="42" t="s">
        <v>133</v>
      </c>
      <c r="B719" s="25"/>
      <c r="C719" s="110">
        <f t="shared" ref="C719:BN719" si="11">SUBTOTAL(9,C2:C697)</f>
        <v>0</v>
      </c>
      <c r="D719" s="110">
        <f t="shared" si="11"/>
        <v>580</v>
      </c>
      <c r="E719" s="110">
        <f t="shared" si="11"/>
        <v>734</v>
      </c>
      <c r="F719" s="110">
        <f t="shared" si="11"/>
        <v>350</v>
      </c>
      <c r="G719" s="110">
        <f t="shared" si="11"/>
        <v>0</v>
      </c>
      <c r="H719" s="110">
        <f t="shared" si="11"/>
        <v>0</v>
      </c>
      <c r="I719" s="110">
        <f t="shared" si="11"/>
        <v>21</v>
      </c>
      <c r="J719" s="110">
        <f t="shared" si="11"/>
        <v>540</v>
      </c>
      <c r="K719" s="110">
        <f t="shared" si="11"/>
        <v>0</v>
      </c>
      <c r="L719" s="110">
        <f t="shared" si="11"/>
        <v>1</v>
      </c>
      <c r="M719" s="110">
        <f t="shared" si="11"/>
        <v>0</v>
      </c>
      <c r="N719" s="110">
        <f t="shared" si="11"/>
        <v>51.2</v>
      </c>
      <c r="O719" s="110">
        <f t="shared" si="11"/>
        <v>0</v>
      </c>
      <c r="P719" s="110">
        <f t="shared" si="11"/>
        <v>16</v>
      </c>
      <c r="Q719" s="110">
        <f t="shared" si="11"/>
        <v>28</v>
      </c>
      <c r="R719" s="110">
        <f t="shared" si="11"/>
        <v>101</v>
      </c>
      <c r="S719" s="110">
        <f t="shared" si="11"/>
        <v>0</v>
      </c>
      <c r="T719" s="110">
        <f t="shared" si="11"/>
        <v>34.4</v>
      </c>
      <c r="U719" s="110">
        <f t="shared" si="11"/>
        <v>292</v>
      </c>
      <c r="V719" s="110">
        <f t="shared" si="11"/>
        <v>1</v>
      </c>
      <c r="W719" s="110">
        <f t="shared" si="11"/>
        <v>0</v>
      </c>
      <c r="X719" s="110">
        <f t="shared" si="11"/>
        <v>41.4</v>
      </c>
      <c r="Y719" s="110">
        <f t="shared" si="11"/>
        <v>0.9</v>
      </c>
      <c r="Z719" s="110">
        <f t="shared" si="11"/>
        <v>297.89999999999998</v>
      </c>
      <c r="AA719" s="110">
        <f t="shared" si="11"/>
        <v>0</v>
      </c>
      <c r="AB719" s="110">
        <f t="shared" si="11"/>
        <v>14.399999999999999</v>
      </c>
      <c r="AC719" s="110">
        <f t="shared" si="11"/>
        <v>0</v>
      </c>
      <c r="AD719" s="110">
        <f t="shared" si="11"/>
        <v>72</v>
      </c>
      <c r="AE719" s="110">
        <f t="shared" si="11"/>
        <v>5</v>
      </c>
      <c r="AF719" s="110">
        <f t="shared" si="11"/>
        <v>7</v>
      </c>
      <c r="AG719" s="110">
        <f t="shared" si="11"/>
        <v>10</v>
      </c>
      <c r="AH719" s="110">
        <f t="shared" si="11"/>
        <v>1</v>
      </c>
      <c r="AI719" s="110">
        <f t="shared" si="11"/>
        <v>9</v>
      </c>
      <c r="AJ719" s="110">
        <f t="shared" si="11"/>
        <v>0</v>
      </c>
      <c r="AK719" s="110">
        <f t="shared" si="11"/>
        <v>104</v>
      </c>
      <c r="AL719" s="110">
        <f t="shared" si="11"/>
        <v>109</v>
      </c>
      <c r="AM719" s="110">
        <f t="shared" si="11"/>
        <v>190</v>
      </c>
      <c r="AN719" s="110">
        <f t="shared" si="11"/>
        <v>158</v>
      </c>
      <c r="AO719" s="110">
        <f t="shared" si="11"/>
        <v>12</v>
      </c>
      <c r="AP719" s="110">
        <f t="shared" si="11"/>
        <v>0</v>
      </c>
      <c r="AQ719" s="110">
        <f t="shared" si="11"/>
        <v>0</v>
      </c>
      <c r="AR719" s="110">
        <f t="shared" si="11"/>
        <v>0</v>
      </c>
      <c r="AS719" s="110">
        <f t="shared" si="11"/>
        <v>0</v>
      </c>
      <c r="AT719" s="110">
        <f t="shared" si="11"/>
        <v>31</v>
      </c>
      <c r="AU719" s="110">
        <f t="shared" si="11"/>
        <v>1</v>
      </c>
      <c r="AV719" s="110">
        <f t="shared" si="11"/>
        <v>0</v>
      </c>
      <c r="AW719" s="110">
        <f t="shared" si="11"/>
        <v>235</v>
      </c>
      <c r="AX719" s="110">
        <f t="shared" si="11"/>
        <v>2</v>
      </c>
      <c r="AY719" s="110">
        <f t="shared" si="11"/>
        <v>10</v>
      </c>
      <c r="AZ719" s="110">
        <f t="shared" si="11"/>
        <v>220</v>
      </c>
      <c r="BA719" s="110">
        <f t="shared" si="11"/>
        <v>620</v>
      </c>
      <c r="BB719" s="110">
        <f t="shared" si="11"/>
        <v>0</v>
      </c>
      <c r="BC719" s="110">
        <f t="shared" si="11"/>
        <v>0</v>
      </c>
      <c r="BD719" s="110">
        <f t="shared" si="11"/>
        <v>1053</v>
      </c>
      <c r="BE719" s="110">
        <f t="shared" si="11"/>
        <v>30</v>
      </c>
      <c r="BF719" s="110">
        <f t="shared" si="11"/>
        <v>0</v>
      </c>
      <c r="BG719" s="110">
        <f t="shared" si="11"/>
        <v>0</v>
      </c>
      <c r="BH719" s="110">
        <f t="shared" si="11"/>
        <v>19</v>
      </c>
      <c r="BI719" s="110">
        <f t="shared" si="11"/>
        <v>24</v>
      </c>
      <c r="BJ719" s="110">
        <f t="shared" si="11"/>
        <v>12</v>
      </c>
      <c r="BK719" s="110">
        <f t="shared" si="11"/>
        <v>10</v>
      </c>
      <c r="BL719" s="110">
        <f t="shared" si="11"/>
        <v>444</v>
      </c>
      <c r="BM719" s="110">
        <f t="shared" si="11"/>
        <v>7</v>
      </c>
      <c r="BN719" s="110">
        <f t="shared" si="11"/>
        <v>30</v>
      </c>
      <c r="BO719" s="110">
        <f t="shared" ref="BO719:DZ719" si="12">SUBTOTAL(9,BO2:BO697)</f>
        <v>80</v>
      </c>
      <c r="BP719" s="110">
        <f t="shared" si="12"/>
        <v>11</v>
      </c>
      <c r="BQ719" s="110">
        <f t="shared" si="12"/>
        <v>0</v>
      </c>
      <c r="BR719" s="110">
        <f t="shared" si="12"/>
        <v>80</v>
      </c>
      <c r="BS719" s="110">
        <f t="shared" si="12"/>
        <v>801</v>
      </c>
      <c r="BT719" s="110">
        <f t="shared" si="12"/>
        <v>12.1</v>
      </c>
      <c r="BU719" s="110">
        <f t="shared" si="12"/>
        <v>0</v>
      </c>
      <c r="BV719" s="110">
        <f t="shared" si="12"/>
        <v>2.2000000000000002</v>
      </c>
      <c r="BW719" s="110">
        <f t="shared" si="12"/>
        <v>1</v>
      </c>
      <c r="BX719" s="110">
        <f t="shared" si="12"/>
        <v>391.5</v>
      </c>
      <c r="BY719" s="110">
        <f t="shared" si="12"/>
        <v>1520</v>
      </c>
      <c r="BZ719" s="110">
        <f t="shared" si="12"/>
        <v>1</v>
      </c>
      <c r="CA719" s="110">
        <f t="shared" si="12"/>
        <v>12</v>
      </c>
      <c r="CB719" s="110">
        <f t="shared" si="12"/>
        <v>0</v>
      </c>
      <c r="CC719" s="110">
        <f t="shared" si="12"/>
        <v>2756</v>
      </c>
      <c r="CD719" s="110">
        <f t="shared" si="12"/>
        <v>10</v>
      </c>
      <c r="CE719" s="110">
        <f t="shared" si="12"/>
        <v>4</v>
      </c>
      <c r="CF719" s="110">
        <f t="shared" si="12"/>
        <v>45</v>
      </c>
      <c r="CG719" s="110">
        <f t="shared" si="12"/>
        <v>3.6</v>
      </c>
      <c r="CH719" s="110">
        <f t="shared" si="12"/>
        <v>4.5</v>
      </c>
      <c r="CI719" s="110">
        <f t="shared" si="12"/>
        <v>0</v>
      </c>
      <c r="CJ719" s="110">
        <f t="shared" si="12"/>
        <v>9</v>
      </c>
      <c r="CK719" s="110">
        <f t="shared" si="12"/>
        <v>210</v>
      </c>
      <c r="CL719" s="110">
        <f t="shared" si="12"/>
        <v>8</v>
      </c>
      <c r="CM719" s="110">
        <f t="shared" si="12"/>
        <v>1.1000000000000001</v>
      </c>
      <c r="CN719" s="110">
        <f t="shared" si="12"/>
        <v>3</v>
      </c>
      <c r="CO719" s="110">
        <f t="shared" si="12"/>
        <v>1190</v>
      </c>
      <c r="CP719" s="110">
        <f t="shared" si="12"/>
        <v>0</v>
      </c>
      <c r="CQ719" s="110">
        <f t="shared" si="12"/>
        <v>62</v>
      </c>
      <c r="CR719" s="110">
        <f t="shared" si="12"/>
        <v>1</v>
      </c>
      <c r="CS719" s="110">
        <f t="shared" si="12"/>
        <v>11</v>
      </c>
      <c r="CT719" s="110">
        <f t="shared" si="12"/>
        <v>0.9</v>
      </c>
      <c r="CU719" s="110">
        <f t="shared" si="12"/>
        <v>82.8</v>
      </c>
      <c r="CV719" s="110">
        <f t="shared" si="12"/>
        <v>13</v>
      </c>
      <c r="CW719" s="110">
        <f t="shared" si="12"/>
        <v>7</v>
      </c>
      <c r="CX719" s="110">
        <f t="shared" si="12"/>
        <v>22</v>
      </c>
      <c r="CY719" s="110">
        <f t="shared" si="12"/>
        <v>0</v>
      </c>
      <c r="CZ719" s="110">
        <f t="shared" si="12"/>
        <v>0</v>
      </c>
      <c r="DA719" s="110">
        <f t="shared" si="12"/>
        <v>0</v>
      </c>
      <c r="DB719" s="110">
        <f t="shared" si="12"/>
        <v>150</v>
      </c>
      <c r="DC719" s="110">
        <f t="shared" si="12"/>
        <v>1</v>
      </c>
      <c r="DD719" s="110">
        <f t="shared" si="12"/>
        <v>0</v>
      </c>
      <c r="DE719" s="110">
        <f t="shared" si="12"/>
        <v>21</v>
      </c>
      <c r="DF719" s="110">
        <f t="shared" si="12"/>
        <v>11</v>
      </c>
      <c r="DG719" s="110">
        <f t="shared" si="12"/>
        <v>0</v>
      </c>
      <c r="DH719" s="110">
        <f t="shared" si="12"/>
        <v>0</v>
      </c>
      <c r="DI719" s="110">
        <f t="shared" si="12"/>
        <v>0</v>
      </c>
      <c r="DJ719" s="110">
        <f t="shared" si="12"/>
        <v>150</v>
      </c>
      <c r="DK719" s="110">
        <f t="shared" si="12"/>
        <v>40</v>
      </c>
      <c r="DL719" s="110">
        <f t="shared" si="12"/>
        <v>100</v>
      </c>
      <c r="DM719" s="110">
        <f t="shared" si="12"/>
        <v>10</v>
      </c>
      <c r="DN719" s="110">
        <f t="shared" si="12"/>
        <v>2</v>
      </c>
      <c r="DO719" s="110">
        <f t="shared" si="12"/>
        <v>0</v>
      </c>
      <c r="DP719" s="110">
        <f t="shared" si="12"/>
        <v>0</v>
      </c>
      <c r="DQ719" s="110">
        <f t="shared" si="12"/>
        <v>240</v>
      </c>
      <c r="DR719" s="110">
        <f t="shared" si="12"/>
        <v>8</v>
      </c>
      <c r="DS719" s="110">
        <f t="shared" si="12"/>
        <v>45</v>
      </c>
      <c r="DT719" s="110">
        <f t="shared" si="12"/>
        <v>12</v>
      </c>
      <c r="DU719" s="110">
        <f t="shared" si="12"/>
        <v>1036</v>
      </c>
      <c r="DV719" s="110">
        <f t="shared" si="12"/>
        <v>8.1000000000000014</v>
      </c>
      <c r="DW719" s="110">
        <f t="shared" si="12"/>
        <v>70</v>
      </c>
      <c r="DX719" s="110">
        <f t="shared" si="12"/>
        <v>550</v>
      </c>
      <c r="DY719" s="110">
        <f t="shared" si="12"/>
        <v>7</v>
      </c>
      <c r="DZ719" s="110">
        <f t="shared" si="12"/>
        <v>82</v>
      </c>
      <c r="EA719" s="110">
        <f t="shared" ref="EA719:GL719" si="13">SUBTOTAL(9,EA2:EA697)</f>
        <v>2.2000000000000002</v>
      </c>
      <c r="EB719" s="110">
        <f t="shared" si="13"/>
        <v>50</v>
      </c>
      <c r="EC719" s="110">
        <f t="shared" si="13"/>
        <v>1</v>
      </c>
      <c r="ED719" s="110">
        <f t="shared" si="13"/>
        <v>0</v>
      </c>
      <c r="EE719" s="110">
        <f t="shared" si="13"/>
        <v>6</v>
      </c>
      <c r="EF719" s="110">
        <f t="shared" si="13"/>
        <v>2.7</v>
      </c>
      <c r="EG719" s="110">
        <f t="shared" si="13"/>
        <v>21</v>
      </c>
      <c r="EH719" s="110">
        <f t="shared" si="13"/>
        <v>1</v>
      </c>
      <c r="EI719" s="110">
        <f t="shared" si="13"/>
        <v>541</v>
      </c>
      <c r="EJ719" s="110">
        <f t="shared" si="13"/>
        <v>0</v>
      </c>
      <c r="EK719" s="110">
        <f t="shared" si="13"/>
        <v>0</v>
      </c>
      <c r="EL719" s="110">
        <f t="shared" si="13"/>
        <v>87.600000000000009</v>
      </c>
      <c r="EM719" s="110">
        <f t="shared" si="13"/>
        <v>0</v>
      </c>
      <c r="EN719" s="110">
        <f t="shared" si="13"/>
        <v>2.7</v>
      </c>
      <c r="EO719" s="110">
        <f t="shared" si="13"/>
        <v>200</v>
      </c>
      <c r="EP719" s="110">
        <f t="shared" si="13"/>
        <v>100</v>
      </c>
      <c r="EQ719" s="110">
        <f t="shared" si="13"/>
        <v>0</v>
      </c>
      <c r="ER719" s="110">
        <f t="shared" si="13"/>
        <v>1</v>
      </c>
      <c r="ES719" s="110">
        <f t="shared" si="13"/>
        <v>1</v>
      </c>
      <c r="ET719" s="110">
        <f t="shared" si="13"/>
        <v>81</v>
      </c>
      <c r="EU719" s="110">
        <f t="shared" si="13"/>
        <v>0</v>
      </c>
      <c r="EV719" s="110">
        <f t="shared" si="13"/>
        <v>0</v>
      </c>
      <c r="EW719" s="110">
        <f t="shared" si="13"/>
        <v>2390</v>
      </c>
      <c r="EX719" s="110">
        <f t="shared" si="13"/>
        <v>0</v>
      </c>
      <c r="EY719" s="110">
        <f t="shared" si="13"/>
        <v>0</v>
      </c>
      <c r="EZ719" s="110">
        <f t="shared" si="13"/>
        <v>11</v>
      </c>
      <c r="FA719" s="110">
        <f t="shared" si="13"/>
        <v>10</v>
      </c>
      <c r="FB719" s="110">
        <f t="shared" si="13"/>
        <v>11</v>
      </c>
      <c r="FC719" s="110">
        <f t="shared" si="13"/>
        <v>1</v>
      </c>
      <c r="FD719" s="110">
        <f t="shared" si="13"/>
        <v>1</v>
      </c>
      <c r="FE719" s="110">
        <f t="shared" si="13"/>
        <v>0</v>
      </c>
      <c r="FF719" s="110">
        <f t="shared" si="13"/>
        <v>3</v>
      </c>
      <c r="FG719" s="110">
        <f t="shared" si="13"/>
        <v>133</v>
      </c>
      <c r="FH719" s="110">
        <f t="shared" si="13"/>
        <v>30</v>
      </c>
      <c r="FI719" s="110">
        <f t="shared" si="13"/>
        <v>0</v>
      </c>
      <c r="FJ719" s="110">
        <f t="shared" si="13"/>
        <v>4</v>
      </c>
      <c r="FK719" s="110">
        <f t="shared" si="13"/>
        <v>121.5</v>
      </c>
      <c r="FL719" s="110">
        <f t="shared" si="13"/>
        <v>48</v>
      </c>
      <c r="FM719" s="110">
        <f t="shared" si="13"/>
        <v>91.999999999999986</v>
      </c>
      <c r="FN719" s="110">
        <f t="shared" si="13"/>
        <v>0</v>
      </c>
      <c r="FO719" s="110">
        <f t="shared" si="13"/>
        <v>30</v>
      </c>
      <c r="FP719" s="110">
        <f t="shared" si="13"/>
        <v>0</v>
      </c>
      <c r="FQ719" s="110">
        <f t="shared" si="13"/>
        <v>0</v>
      </c>
      <c r="FR719" s="110">
        <f t="shared" si="13"/>
        <v>0</v>
      </c>
      <c r="FS719" s="110">
        <f t="shared" si="13"/>
        <v>310</v>
      </c>
      <c r="FT719" s="110">
        <f t="shared" si="13"/>
        <v>0</v>
      </c>
      <c r="FU719" s="110">
        <f t="shared" si="13"/>
        <v>2</v>
      </c>
      <c r="FV719" s="110">
        <f t="shared" si="13"/>
        <v>90</v>
      </c>
      <c r="FW719" s="110">
        <f t="shared" si="13"/>
        <v>0</v>
      </c>
      <c r="FX719" s="110">
        <f t="shared" si="13"/>
        <v>9.6</v>
      </c>
      <c r="FY719" s="110">
        <f t="shared" si="13"/>
        <v>2</v>
      </c>
      <c r="FZ719" s="110">
        <f t="shared" si="13"/>
        <v>0</v>
      </c>
      <c r="GA719" s="110">
        <f t="shared" si="13"/>
        <v>0</v>
      </c>
      <c r="GB719" s="110">
        <f t="shared" si="13"/>
        <v>0</v>
      </c>
      <c r="GC719" s="110">
        <f t="shared" si="13"/>
        <v>470</v>
      </c>
      <c r="GD719" s="110">
        <f t="shared" si="13"/>
        <v>14.3</v>
      </c>
      <c r="GE719" s="110">
        <f t="shared" si="13"/>
        <v>200</v>
      </c>
      <c r="GF719" s="110">
        <f t="shared" si="13"/>
        <v>0.9</v>
      </c>
      <c r="GG719" s="110">
        <f t="shared" si="13"/>
        <v>203</v>
      </c>
      <c r="GH719" s="110">
        <f t="shared" si="13"/>
        <v>242</v>
      </c>
      <c r="GI719" s="110">
        <f t="shared" si="13"/>
        <v>2</v>
      </c>
      <c r="GJ719" s="110">
        <f t="shared" si="13"/>
        <v>0</v>
      </c>
      <c r="GK719" s="110">
        <f t="shared" si="13"/>
        <v>0</v>
      </c>
      <c r="GL719" s="110">
        <f t="shared" si="13"/>
        <v>0</v>
      </c>
      <c r="GM719" s="110">
        <f t="shared" ref="GM719:IX719" si="14">SUBTOTAL(9,GM2:GM697)</f>
        <v>50</v>
      </c>
      <c r="GN719" s="110">
        <f t="shared" si="14"/>
        <v>161</v>
      </c>
      <c r="GO719" s="110">
        <f t="shared" si="14"/>
        <v>30</v>
      </c>
      <c r="GP719" s="110">
        <f t="shared" si="14"/>
        <v>0</v>
      </c>
      <c r="GQ719" s="110">
        <f t="shared" si="14"/>
        <v>70</v>
      </c>
      <c r="GR719" s="110">
        <f t="shared" si="14"/>
        <v>0.9</v>
      </c>
      <c r="GS719" s="110">
        <f t="shared" si="14"/>
        <v>121</v>
      </c>
      <c r="GT719" s="110">
        <f t="shared" si="14"/>
        <v>17</v>
      </c>
      <c r="GU719" s="110">
        <f t="shared" si="14"/>
        <v>20</v>
      </c>
      <c r="GV719" s="110">
        <f t="shared" si="14"/>
        <v>351</v>
      </c>
      <c r="GW719" s="110">
        <f t="shared" si="14"/>
        <v>0</v>
      </c>
      <c r="GX719" s="110">
        <f t="shared" si="14"/>
        <v>50</v>
      </c>
      <c r="GY719" s="110">
        <f t="shared" si="14"/>
        <v>75</v>
      </c>
      <c r="GZ719" s="110">
        <f t="shared" si="14"/>
        <v>0</v>
      </c>
      <c r="HA719" s="110">
        <f t="shared" si="14"/>
        <v>180</v>
      </c>
      <c r="HB719" s="110">
        <f t="shared" si="14"/>
        <v>0</v>
      </c>
      <c r="HC719" s="110">
        <f t="shared" si="14"/>
        <v>0</v>
      </c>
      <c r="HD719" s="110">
        <f t="shared" si="14"/>
        <v>51</v>
      </c>
      <c r="HE719" s="110">
        <f t="shared" si="14"/>
        <v>0</v>
      </c>
      <c r="HF719" s="110">
        <f t="shared" si="14"/>
        <v>0</v>
      </c>
      <c r="HG719" s="110">
        <f t="shared" si="14"/>
        <v>424</v>
      </c>
      <c r="HH719" s="110">
        <f t="shared" si="14"/>
        <v>60</v>
      </c>
      <c r="HI719" s="110">
        <f t="shared" si="14"/>
        <v>0</v>
      </c>
      <c r="HJ719" s="110">
        <f t="shared" si="14"/>
        <v>1</v>
      </c>
      <c r="HK719" s="110">
        <f t="shared" si="14"/>
        <v>0</v>
      </c>
      <c r="HL719" s="110">
        <f t="shared" si="14"/>
        <v>1</v>
      </c>
      <c r="HM719" s="110">
        <f t="shared" si="14"/>
        <v>1.1000000000000001</v>
      </c>
      <c r="HN719" s="110">
        <f t="shared" si="14"/>
        <v>23.4</v>
      </c>
      <c r="HO719" s="110">
        <f t="shared" si="14"/>
        <v>0</v>
      </c>
      <c r="HP719" s="110">
        <f t="shared" si="14"/>
        <v>6.3000000000000007</v>
      </c>
      <c r="HQ719" s="110">
        <f t="shared" si="14"/>
        <v>18</v>
      </c>
      <c r="HR719" s="110">
        <f t="shared" si="14"/>
        <v>1.1000000000000001</v>
      </c>
      <c r="HS719" s="110">
        <f t="shared" si="14"/>
        <v>80</v>
      </c>
      <c r="HT719" s="110">
        <f t="shared" si="14"/>
        <v>30</v>
      </c>
      <c r="HU719" s="110">
        <f t="shared" si="14"/>
        <v>110</v>
      </c>
      <c r="HV719" s="110">
        <f t="shared" si="14"/>
        <v>531</v>
      </c>
      <c r="HW719" s="110">
        <f t="shared" si="14"/>
        <v>271</v>
      </c>
      <c r="HX719" s="110">
        <f t="shared" si="14"/>
        <v>10</v>
      </c>
      <c r="HY719" s="110">
        <f t="shared" si="14"/>
        <v>7</v>
      </c>
      <c r="HZ719" s="110">
        <f t="shared" si="14"/>
        <v>0</v>
      </c>
      <c r="IA719" s="110">
        <f t="shared" si="14"/>
        <v>24</v>
      </c>
      <c r="IB719" s="110">
        <f t="shared" si="14"/>
        <v>240</v>
      </c>
      <c r="IC719" s="110">
        <f t="shared" si="14"/>
        <v>0</v>
      </c>
      <c r="ID719" s="110">
        <f t="shared" si="14"/>
        <v>0</v>
      </c>
      <c r="IE719" s="110">
        <f t="shared" si="14"/>
        <v>60</v>
      </c>
      <c r="IF719" s="110">
        <f t="shared" si="14"/>
        <v>146.69999999999999</v>
      </c>
      <c r="IG719" s="110">
        <f t="shared" si="14"/>
        <v>0.9</v>
      </c>
      <c r="IH719" s="110">
        <f t="shared" si="14"/>
        <v>0</v>
      </c>
      <c r="II719" s="110">
        <f t="shared" si="14"/>
        <v>0</v>
      </c>
      <c r="IJ719" s="110">
        <f t="shared" si="14"/>
        <v>15</v>
      </c>
      <c r="IK719" s="110">
        <f t="shared" si="14"/>
        <v>60</v>
      </c>
      <c r="IL719" s="110">
        <f t="shared" si="14"/>
        <v>0</v>
      </c>
      <c r="IM719" s="110">
        <f t="shared" si="14"/>
        <v>3.3</v>
      </c>
      <c r="IN719" s="110">
        <f t="shared" si="14"/>
        <v>0</v>
      </c>
      <c r="IO719" s="110">
        <f t="shared" si="14"/>
        <v>132</v>
      </c>
      <c r="IP719" s="110">
        <f t="shared" si="14"/>
        <v>60.5</v>
      </c>
      <c r="IQ719" s="110">
        <f t="shared" si="14"/>
        <v>242</v>
      </c>
      <c r="IR719" s="110">
        <f t="shared" si="14"/>
        <v>0</v>
      </c>
      <c r="IS719" s="110">
        <f t="shared" si="14"/>
        <v>15.4</v>
      </c>
      <c r="IT719" s="110">
        <f t="shared" si="14"/>
        <v>5</v>
      </c>
      <c r="IU719" s="110">
        <f t="shared" si="14"/>
        <v>11</v>
      </c>
      <c r="IV719" s="110">
        <f t="shared" si="14"/>
        <v>490</v>
      </c>
      <c r="IW719" s="110">
        <f t="shared" si="14"/>
        <v>0</v>
      </c>
      <c r="IX719" s="110">
        <f t="shared" si="14"/>
        <v>9.9</v>
      </c>
      <c r="IY719" s="110">
        <f t="shared" ref="IY719:LJ719" si="15">SUBTOTAL(9,IY2:IY697)</f>
        <v>370</v>
      </c>
      <c r="IZ719" s="110">
        <f t="shared" si="15"/>
        <v>42</v>
      </c>
      <c r="JA719" s="110">
        <f t="shared" si="15"/>
        <v>6.6</v>
      </c>
      <c r="JB719" s="110">
        <f t="shared" si="15"/>
        <v>0</v>
      </c>
      <c r="JC719" s="110">
        <f t="shared" si="15"/>
        <v>80</v>
      </c>
      <c r="JD719" s="110">
        <f t="shared" si="15"/>
        <v>1</v>
      </c>
      <c r="JE719" s="110">
        <f t="shared" si="15"/>
        <v>143</v>
      </c>
      <c r="JF719" s="110">
        <f t="shared" si="15"/>
        <v>0</v>
      </c>
      <c r="JG719" s="110">
        <f t="shared" si="15"/>
        <v>24</v>
      </c>
      <c r="JH719" s="110">
        <f t="shared" si="15"/>
        <v>60</v>
      </c>
      <c r="JI719" s="110">
        <f t="shared" si="15"/>
        <v>0</v>
      </c>
      <c r="JJ719" s="110">
        <f t="shared" si="15"/>
        <v>32.000000000000007</v>
      </c>
      <c r="JK719" s="110">
        <f t="shared" si="15"/>
        <v>64</v>
      </c>
      <c r="JL719" s="110">
        <f t="shared" si="15"/>
        <v>0</v>
      </c>
      <c r="JM719" s="110">
        <f t="shared" si="15"/>
        <v>20</v>
      </c>
      <c r="JN719" s="110">
        <f t="shared" si="15"/>
        <v>2</v>
      </c>
      <c r="JO719" s="110">
        <f t="shared" si="15"/>
        <v>0</v>
      </c>
      <c r="JP719" s="110">
        <f t="shared" si="15"/>
        <v>0</v>
      </c>
      <c r="JQ719" s="110">
        <f t="shared" si="15"/>
        <v>0</v>
      </c>
      <c r="JR719" s="110">
        <f t="shared" si="15"/>
        <v>0</v>
      </c>
      <c r="JS719" s="110">
        <f t="shared" si="15"/>
        <v>60</v>
      </c>
      <c r="JT719" s="110">
        <f t="shared" si="15"/>
        <v>301</v>
      </c>
      <c r="JU719" s="110">
        <f t="shared" si="15"/>
        <v>31</v>
      </c>
      <c r="JV719" s="110">
        <f t="shared" si="15"/>
        <v>70</v>
      </c>
      <c r="JW719" s="110">
        <f t="shared" si="15"/>
        <v>10</v>
      </c>
      <c r="JX719" s="110">
        <f t="shared" si="15"/>
        <v>11</v>
      </c>
      <c r="JY719" s="110">
        <f t="shared" si="15"/>
        <v>201</v>
      </c>
      <c r="JZ719" s="110">
        <f t="shared" si="15"/>
        <v>9</v>
      </c>
      <c r="KA719" s="110">
        <f t="shared" si="15"/>
        <v>0</v>
      </c>
      <c r="KB719" s="110">
        <f t="shared" si="15"/>
        <v>9</v>
      </c>
      <c r="KC719" s="110">
        <f t="shared" si="15"/>
        <v>810</v>
      </c>
      <c r="KD719" s="110">
        <f t="shared" si="15"/>
        <v>0</v>
      </c>
      <c r="KE719" s="110">
        <f t="shared" si="15"/>
        <v>85</v>
      </c>
      <c r="KF719" s="110">
        <f t="shared" si="15"/>
        <v>45</v>
      </c>
      <c r="KG719" s="110">
        <f t="shared" si="15"/>
        <v>0</v>
      </c>
      <c r="KH719" s="110">
        <f t="shared" si="15"/>
        <v>1</v>
      </c>
      <c r="KI719" s="110">
        <f t="shared" si="15"/>
        <v>0</v>
      </c>
      <c r="KJ719" s="110">
        <f t="shared" si="15"/>
        <v>2</v>
      </c>
      <c r="KK719" s="110">
        <f t="shared" si="15"/>
        <v>173</v>
      </c>
      <c r="KL719" s="110">
        <f t="shared" si="15"/>
        <v>2</v>
      </c>
      <c r="KM719" s="110">
        <f t="shared" si="15"/>
        <v>55</v>
      </c>
      <c r="KN719" s="110">
        <f t="shared" si="15"/>
        <v>160</v>
      </c>
      <c r="KO719" s="110">
        <f t="shared" si="15"/>
        <v>22.500000000000004</v>
      </c>
      <c r="KP719" s="110">
        <f t="shared" si="15"/>
        <v>0</v>
      </c>
      <c r="KQ719" s="110">
        <f t="shared" si="15"/>
        <v>5</v>
      </c>
      <c r="KR719" s="110">
        <f t="shared" si="15"/>
        <v>451</v>
      </c>
      <c r="KS719" s="110">
        <f t="shared" si="15"/>
        <v>4</v>
      </c>
      <c r="KT719" s="110">
        <f t="shared" si="15"/>
        <v>181</v>
      </c>
      <c r="KU719" s="110">
        <f t="shared" si="15"/>
        <v>8</v>
      </c>
      <c r="KV719" s="110">
        <f t="shared" si="15"/>
        <v>2</v>
      </c>
      <c r="KW719" s="110">
        <f t="shared" si="15"/>
        <v>2</v>
      </c>
      <c r="KX719" s="110">
        <f t="shared" si="15"/>
        <v>138</v>
      </c>
      <c r="KY719" s="110">
        <f t="shared" si="15"/>
        <v>20</v>
      </c>
      <c r="KZ719" s="110">
        <f t="shared" si="15"/>
        <v>61</v>
      </c>
      <c r="LA719" s="110">
        <f t="shared" si="15"/>
        <v>370</v>
      </c>
      <c r="LB719" s="110">
        <f t="shared" si="15"/>
        <v>14.4</v>
      </c>
      <c r="LC719" s="110">
        <f t="shared" si="15"/>
        <v>570</v>
      </c>
      <c r="LD719" s="110">
        <f t="shared" si="15"/>
        <v>4</v>
      </c>
      <c r="LE719" s="110">
        <f t="shared" si="15"/>
        <v>2</v>
      </c>
      <c r="LF719" s="110">
        <f t="shared" si="15"/>
        <v>740</v>
      </c>
      <c r="LG719" s="110">
        <f t="shared" si="15"/>
        <v>0</v>
      </c>
      <c r="LH719" s="110">
        <f t="shared" si="15"/>
        <v>240</v>
      </c>
      <c r="LI719" s="110">
        <f t="shared" si="15"/>
        <v>0</v>
      </c>
      <c r="LJ719" s="110">
        <f t="shared" si="15"/>
        <v>0</v>
      </c>
      <c r="LK719" s="110">
        <f t="shared" ref="LK719:NV719" si="16">SUBTOTAL(9,LK2:LK697)</f>
        <v>40</v>
      </c>
      <c r="LL719" s="110">
        <f t="shared" si="16"/>
        <v>10</v>
      </c>
      <c r="LM719" s="110">
        <f t="shared" si="16"/>
        <v>50</v>
      </c>
      <c r="LN719" s="110">
        <f t="shared" si="16"/>
        <v>8</v>
      </c>
      <c r="LO719" s="110">
        <f t="shared" si="16"/>
        <v>0</v>
      </c>
      <c r="LP719" s="110">
        <f t="shared" si="16"/>
        <v>0</v>
      </c>
      <c r="LQ719" s="110">
        <f t="shared" si="16"/>
        <v>0</v>
      </c>
      <c r="LR719" s="110">
        <f t="shared" si="16"/>
        <v>4</v>
      </c>
      <c r="LS719" s="110">
        <f t="shared" si="16"/>
        <v>19</v>
      </c>
      <c r="LT719" s="110">
        <f t="shared" si="16"/>
        <v>43</v>
      </c>
      <c r="LU719" s="110">
        <f t="shared" si="16"/>
        <v>0</v>
      </c>
      <c r="LV719" s="110">
        <f t="shared" si="16"/>
        <v>0</v>
      </c>
      <c r="LW719" s="110">
        <f t="shared" si="16"/>
        <v>0</v>
      </c>
      <c r="LX719" s="110">
        <f t="shared" si="16"/>
        <v>0</v>
      </c>
      <c r="LY719" s="110">
        <f t="shared" si="16"/>
        <v>5</v>
      </c>
      <c r="LZ719" s="110">
        <f t="shared" si="16"/>
        <v>0</v>
      </c>
      <c r="MA719" s="110">
        <f t="shared" si="16"/>
        <v>1</v>
      </c>
      <c r="MB719" s="110">
        <f t="shared" si="16"/>
        <v>6</v>
      </c>
      <c r="MC719" s="110">
        <f t="shared" si="16"/>
        <v>2</v>
      </c>
      <c r="MD719" s="110">
        <f t="shared" si="16"/>
        <v>0</v>
      </c>
      <c r="ME719" s="110">
        <f t="shared" si="16"/>
        <v>0</v>
      </c>
      <c r="MF719" s="110">
        <f t="shared" si="16"/>
        <v>0</v>
      </c>
      <c r="MG719" s="110">
        <f t="shared" si="16"/>
        <v>1</v>
      </c>
      <c r="MH719" s="110">
        <f t="shared" si="16"/>
        <v>1</v>
      </c>
      <c r="MI719" s="110">
        <f t="shared" si="16"/>
        <v>5</v>
      </c>
      <c r="MJ719" s="110">
        <f t="shared" si="16"/>
        <v>0</v>
      </c>
      <c r="MK719" s="110">
        <f t="shared" si="16"/>
        <v>560</v>
      </c>
      <c r="ML719" s="110">
        <f t="shared" si="16"/>
        <v>0</v>
      </c>
      <c r="MM719" s="110">
        <f t="shared" si="16"/>
        <v>0</v>
      </c>
      <c r="MN719" s="110">
        <f t="shared" si="16"/>
        <v>1</v>
      </c>
      <c r="MO719" s="110">
        <f t="shared" si="16"/>
        <v>0</v>
      </c>
      <c r="MP719" s="110">
        <f t="shared" si="16"/>
        <v>5</v>
      </c>
      <c r="MQ719" s="110">
        <f t="shared" si="16"/>
        <v>5</v>
      </c>
      <c r="MR719" s="110">
        <f t="shared" si="16"/>
        <v>0</v>
      </c>
      <c r="MS719" s="110">
        <f t="shared" si="16"/>
        <v>0</v>
      </c>
      <c r="MT719" s="110">
        <f t="shared" si="16"/>
        <v>0</v>
      </c>
      <c r="MU719" s="110">
        <f t="shared" si="16"/>
        <v>0</v>
      </c>
      <c r="MV719" s="110">
        <f t="shared" si="16"/>
        <v>7</v>
      </c>
      <c r="MW719" s="110">
        <f t="shared" si="16"/>
        <v>16</v>
      </c>
      <c r="MX719" s="110">
        <f t="shared" si="16"/>
        <v>10</v>
      </c>
      <c r="MY719" s="110">
        <f t="shared" si="16"/>
        <v>5</v>
      </c>
      <c r="MZ719" s="110">
        <f t="shared" si="16"/>
        <v>10</v>
      </c>
      <c r="NA719" s="110">
        <f t="shared" si="16"/>
        <v>3</v>
      </c>
      <c r="NB719" s="110">
        <f t="shared" si="16"/>
        <v>2</v>
      </c>
      <c r="NC719" s="110">
        <f t="shared" si="16"/>
        <v>0</v>
      </c>
      <c r="ND719" s="110">
        <f t="shared" si="16"/>
        <v>0</v>
      </c>
      <c r="NE719" s="110">
        <f t="shared" si="16"/>
        <v>0</v>
      </c>
      <c r="NF719" s="110">
        <f t="shared" si="16"/>
        <v>0</v>
      </c>
      <c r="NG719" s="110">
        <f t="shared" si="16"/>
        <v>0</v>
      </c>
      <c r="NH719" s="110">
        <f t="shared" si="16"/>
        <v>0</v>
      </c>
      <c r="NI719" s="110">
        <f t="shared" si="16"/>
        <v>18</v>
      </c>
      <c r="NJ719" s="110">
        <f t="shared" si="16"/>
        <v>3</v>
      </c>
      <c r="NK719" s="110">
        <f t="shared" si="16"/>
        <v>2</v>
      </c>
      <c r="NL719" s="110">
        <f t="shared" si="16"/>
        <v>0</v>
      </c>
      <c r="NM719" s="110">
        <f t="shared" si="16"/>
        <v>0</v>
      </c>
      <c r="NN719" s="110">
        <f t="shared" si="16"/>
        <v>0</v>
      </c>
      <c r="NO719" s="110">
        <f t="shared" si="16"/>
        <v>18</v>
      </c>
      <c r="NP719" s="110">
        <f t="shared" si="16"/>
        <v>1</v>
      </c>
      <c r="NQ719" s="110">
        <f t="shared" si="16"/>
        <v>1</v>
      </c>
      <c r="NR719" s="110">
        <f t="shared" si="16"/>
        <v>7</v>
      </c>
      <c r="NS719" s="110">
        <f t="shared" si="16"/>
        <v>2</v>
      </c>
      <c r="NT719" s="110">
        <f t="shared" si="16"/>
        <v>24</v>
      </c>
      <c r="NU719" s="110">
        <f t="shared" si="16"/>
        <v>28</v>
      </c>
      <c r="NV719" s="110">
        <f t="shared" si="16"/>
        <v>0</v>
      </c>
      <c r="NW719" s="110">
        <f t="shared" ref="NW719:QJ719" si="17">SUBTOTAL(9,NW2:NW697)</f>
        <v>5</v>
      </c>
      <c r="NX719" s="110">
        <f t="shared" si="17"/>
        <v>0</v>
      </c>
      <c r="NY719" s="110">
        <f t="shared" si="17"/>
        <v>0</v>
      </c>
      <c r="NZ719" s="110">
        <f t="shared" si="17"/>
        <v>0</v>
      </c>
      <c r="OA719" s="110">
        <f t="shared" si="17"/>
        <v>164</v>
      </c>
      <c r="OB719" s="110">
        <f t="shared" si="17"/>
        <v>0</v>
      </c>
      <c r="OC719" s="110">
        <f t="shared" si="17"/>
        <v>1</v>
      </c>
      <c r="OD719" s="110">
        <f t="shared" si="17"/>
        <v>5</v>
      </c>
      <c r="OE719" s="110">
        <f t="shared" si="17"/>
        <v>0</v>
      </c>
      <c r="OF719" s="110">
        <f t="shared" si="17"/>
        <v>53</v>
      </c>
      <c r="OG719" s="110">
        <f t="shared" si="17"/>
        <v>41</v>
      </c>
      <c r="OH719" s="110">
        <f t="shared" si="17"/>
        <v>0</v>
      </c>
      <c r="OI719" s="110">
        <f t="shared" si="17"/>
        <v>1</v>
      </c>
      <c r="OJ719" s="110">
        <f t="shared" si="17"/>
        <v>5</v>
      </c>
      <c r="OK719" s="110">
        <f t="shared" si="17"/>
        <v>3</v>
      </c>
      <c r="OL719" s="110">
        <f t="shared" si="17"/>
        <v>5</v>
      </c>
      <c r="OM719" s="110">
        <f t="shared" si="17"/>
        <v>0</v>
      </c>
      <c r="ON719" s="110">
        <f t="shared" si="17"/>
        <v>5</v>
      </c>
      <c r="OO719" s="110">
        <f t="shared" si="17"/>
        <v>3</v>
      </c>
      <c r="OP719" s="110">
        <f t="shared" si="17"/>
        <v>20</v>
      </c>
      <c r="OQ719" s="110">
        <f t="shared" si="17"/>
        <v>0</v>
      </c>
      <c r="OR719" s="110">
        <f t="shared" si="17"/>
        <v>70</v>
      </c>
      <c r="OS719" s="110">
        <f t="shared" si="17"/>
        <v>30</v>
      </c>
      <c r="OT719" s="110">
        <f t="shared" si="17"/>
        <v>0</v>
      </c>
      <c r="OU719" s="110">
        <f t="shared" si="17"/>
        <v>44</v>
      </c>
      <c r="OV719" s="110">
        <f t="shared" si="17"/>
        <v>25</v>
      </c>
      <c r="OW719" s="110">
        <f t="shared" si="17"/>
        <v>185</v>
      </c>
      <c r="OX719" s="110">
        <f t="shared" si="17"/>
        <v>1</v>
      </c>
      <c r="OY719" s="110">
        <f t="shared" si="17"/>
        <v>0</v>
      </c>
      <c r="OZ719" s="110">
        <f t="shared" si="17"/>
        <v>0</v>
      </c>
      <c r="PA719" s="110">
        <f t="shared" si="17"/>
        <v>0</v>
      </c>
      <c r="PB719" s="110">
        <f t="shared" si="17"/>
        <v>1679.1</v>
      </c>
      <c r="PC719" s="110">
        <f t="shared" si="17"/>
        <v>0</v>
      </c>
      <c r="PD719" s="110">
        <f t="shared" si="17"/>
        <v>163</v>
      </c>
      <c r="PE719" s="110">
        <f t="shared" si="17"/>
        <v>10</v>
      </c>
      <c r="PF719" s="110">
        <f t="shared" si="17"/>
        <v>25</v>
      </c>
      <c r="PG719" s="110">
        <f t="shared" si="17"/>
        <v>0</v>
      </c>
      <c r="PH719" s="110">
        <f t="shared" si="17"/>
        <v>0</v>
      </c>
      <c r="PI719" s="110">
        <f t="shared" si="17"/>
        <v>44</v>
      </c>
      <c r="PJ719" s="110">
        <f t="shared" si="17"/>
        <v>5</v>
      </c>
      <c r="PK719" s="110">
        <f t="shared" si="17"/>
        <v>50</v>
      </c>
      <c r="PL719" s="110">
        <f t="shared" si="17"/>
        <v>40</v>
      </c>
      <c r="PM719" s="110">
        <f t="shared" si="17"/>
        <v>25</v>
      </c>
      <c r="PN719" s="110">
        <f t="shared" si="17"/>
        <v>0</v>
      </c>
      <c r="PO719" s="110">
        <f t="shared" si="17"/>
        <v>0</v>
      </c>
      <c r="PP719" s="110">
        <f t="shared" si="17"/>
        <v>43</v>
      </c>
      <c r="PQ719" s="110">
        <f t="shared" si="17"/>
        <v>0</v>
      </c>
      <c r="PR719" s="110">
        <f t="shared" si="17"/>
        <v>0</v>
      </c>
      <c r="PS719" s="110">
        <f t="shared" si="17"/>
        <v>26</v>
      </c>
      <c r="PT719" s="110">
        <f t="shared" si="17"/>
        <v>22.5</v>
      </c>
      <c r="PU719" s="110">
        <f t="shared" si="17"/>
        <v>0</v>
      </c>
      <c r="PV719" s="110">
        <f t="shared" si="17"/>
        <v>0</v>
      </c>
      <c r="PW719" s="110">
        <f t="shared" si="17"/>
        <v>0</v>
      </c>
      <c r="PX719" s="110">
        <f t="shared" si="17"/>
        <v>0</v>
      </c>
      <c r="PY719" s="110">
        <f t="shared" si="17"/>
        <v>0</v>
      </c>
      <c r="PZ719" s="110">
        <f t="shared" si="17"/>
        <v>700</v>
      </c>
      <c r="QA719" s="110">
        <f t="shared" si="17"/>
        <v>0</v>
      </c>
      <c r="QB719" s="110">
        <f t="shared" si="17"/>
        <v>0</v>
      </c>
      <c r="QC719" s="110">
        <f t="shared" si="17"/>
        <v>3</v>
      </c>
      <c r="QD719" s="110">
        <f t="shared" si="17"/>
        <v>275</v>
      </c>
      <c r="QE719" s="110">
        <f t="shared" si="17"/>
        <v>75</v>
      </c>
      <c r="QF719" s="110">
        <f t="shared" si="17"/>
        <v>80</v>
      </c>
      <c r="QG719" s="110">
        <f t="shared" si="17"/>
        <v>3875</v>
      </c>
      <c r="QH719" s="110">
        <f t="shared" si="17"/>
        <v>50</v>
      </c>
      <c r="QI719" s="110">
        <f t="shared" si="17"/>
        <v>925</v>
      </c>
      <c r="QJ719" s="110">
        <f t="shared" si="17"/>
        <v>0</v>
      </c>
      <c r="QK719" s="23"/>
      <c r="QL719" s="91">
        <f>SUM(QL2:QL88)</f>
        <v>7128.47</v>
      </c>
      <c r="QM719" s="91">
        <f>SUM(QM2:QM230)-0.01</f>
        <v>76115.28</v>
      </c>
      <c r="QN719" s="91">
        <f>SUM(QN2:QN277)</f>
        <v>122004.61999999997</v>
      </c>
      <c r="QO719" s="91">
        <f>SUM(QO2:QO337)</f>
        <v>250018.93000000002</v>
      </c>
      <c r="QP719" s="91">
        <f>SUM(QP2:QP510)</f>
        <v>265179.15000000002</v>
      </c>
      <c r="QQ719" s="91">
        <f>SUM(QQ2:QQ563)-1457.1</f>
        <v>308266.63999999996</v>
      </c>
      <c r="QR719" s="91">
        <f>SUM(QR2:QR671)</f>
        <v>196387.43000000002</v>
      </c>
      <c r="QS719" s="5"/>
    </row>
    <row r="720" spans="1:461" s="27" customFormat="1" ht="12" customHeight="1" x14ac:dyDescent="0.2">
      <c r="A720" s="118"/>
      <c r="B720" s="119"/>
      <c r="C720" s="120"/>
      <c r="D720" s="120"/>
      <c r="E720" s="120"/>
      <c r="F720" s="120"/>
      <c r="G720" s="120"/>
      <c r="H720" s="120"/>
      <c r="I720" s="120"/>
      <c r="J720" s="120"/>
      <c r="K720" s="120"/>
      <c r="L720" s="120"/>
      <c r="M720" s="120"/>
      <c r="N720" s="120"/>
      <c r="O720" s="120"/>
      <c r="P720" s="120"/>
      <c r="Q720" s="120"/>
      <c r="R720" s="120"/>
      <c r="S720" s="120"/>
      <c r="T720" s="121"/>
      <c r="U720" s="121"/>
      <c r="V720" s="121"/>
      <c r="W720" s="121"/>
      <c r="X720" s="121"/>
      <c r="Y720" s="121"/>
      <c r="Z720" s="121"/>
      <c r="AA720" s="121"/>
      <c r="AB720" s="121"/>
      <c r="AC720" s="121"/>
      <c r="AD720" s="121"/>
      <c r="AE720" s="121"/>
      <c r="AF720" s="121"/>
      <c r="AG720" s="121"/>
      <c r="AH720" s="121"/>
      <c r="AI720" s="121"/>
      <c r="AJ720" s="121"/>
      <c r="AK720" s="121"/>
      <c r="AL720" s="121"/>
      <c r="AM720" s="121"/>
      <c r="AN720" s="121"/>
      <c r="AO720" s="120"/>
      <c r="AP720" s="120"/>
      <c r="AQ720" s="120"/>
      <c r="AR720" s="120"/>
      <c r="AS720" s="120"/>
      <c r="AT720" s="120"/>
      <c r="AU720" s="120"/>
      <c r="AV720" s="120"/>
      <c r="AW720" s="120"/>
      <c r="AX720" s="120"/>
      <c r="AY720" s="120"/>
      <c r="AZ720" s="120"/>
      <c r="BA720" s="120"/>
      <c r="BB720" s="120"/>
      <c r="BC720" s="120"/>
      <c r="BD720" s="120"/>
      <c r="BE720" s="120"/>
      <c r="BF720" s="120"/>
      <c r="BG720" s="120"/>
      <c r="BH720" s="120"/>
      <c r="BI720" s="120"/>
      <c r="BJ720" s="120"/>
      <c r="BK720" s="120"/>
      <c r="BL720" s="120"/>
      <c r="BM720" s="120"/>
      <c r="BN720" s="120"/>
      <c r="BO720" s="120"/>
      <c r="BP720" s="120"/>
      <c r="BQ720" s="120"/>
      <c r="BR720" s="120"/>
      <c r="BS720" s="120"/>
      <c r="BT720" s="120"/>
      <c r="BU720" s="120"/>
      <c r="BV720" s="120"/>
      <c r="BW720" s="120"/>
      <c r="BX720" s="120"/>
      <c r="BY720" s="120"/>
      <c r="BZ720" s="120"/>
      <c r="CA720" s="120"/>
      <c r="CB720" s="120"/>
      <c r="CC720" s="120"/>
      <c r="CD720" s="120"/>
      <c r="CE720" s="120"/>
      <c r="CF720" s="120"/>
      <c r="CG720" s="120"/>
      <c r="CH720" s="120"/>
      <c r="CI720" s="120"/>
      <c r="CJ720" s="120"/>
      <c r="CK720" s="120"/>
      <c r="CL720" s="120"/>
      <c r="CM720" s="120"/>
      <c r="CN720" s="120"/>
      <c r="CO720" s="120"/>
      <c r="CP720" s="120"/>
      <c r="CQ720" s="120"/>
      <c r="CR720" s="120"/>
      <c r="CS720" s="120"/>
      <c r="CT720" s="120"/>
      <c r="CU720" s="120"/>
      <c r="CV720" s="120"/>
      <c r="CW720" s="120"/>
      <c r="CX720" s="120"/>
      <c r="CY720" s="120"/>
      <c r="CZ720" s="120"/>
      <c r="DA720" s="120"/>
      <c r="DB720" s="120"/>
      <c r="DC720" s="120"/>
      <c r="DD720" s="120"/>
      <c r="DE720" s="120"/>
      <c r="DF720" s="120"/>
      <c r="DG720" s="120"/>
      <c r="DH720" s="120"/>
      <c r="DI720" s="120"/>
      <c r="DJ720" s="120"/>
      <c r="DK720" s="120"/>
      <c r="DL720" s="121"/>
      <c r="DM720" s="120"/>
      <c r="DN720" s="120"/>
      <c r="DO720" s="120"/>
      <c r="DP720" s="120"/>
      <c r="DQ720" s="120"/>
      <c r="DR720" s="120"/>
      <c r="DS720" s="120"/>
      <c r="DT720" s="120"/>
      <c r="DU720" s="120"/>
      <c r="DV720" s="120"/>
      <c r="DW720" s="120"/>
      <c r="DX720" s="120"/>
      <c r="DY720" s="120"/>
      <c r="DZ720" s="120"/>
      <c r="EA720" s="120"/>
      <c r="EB720" s="120"/>
      <c r="EC720" s="120"/>
      <c r="ED720" s="120"/>
      <c r="EE720" s="120"/>
      <c r="EF720" s="120"/>
      <c r="EG720" s="120"/>
      <c r="EH720" s="120"/>
      <c r="EI720" s="120"/>
      <c r="EJ720" s="120"/>
      <c r="EK720" s="120"/>
      <c r="EL720" s="120"/>
      <c r="EM720" s="120"/>
      <c r="EN720" s="120"/>
      <c r="EO720" s="120"/>
      <c r="EP720" s="120"/>
      <c r="EQ720" s="120"/>
      <c r="ER720" s="120"/>
      <c r="ES720" s="120"/>
      <c r="ET720" s="120"/>
      <c r="EU720" s="120"/>
      <c r="EV720" s="120"/>
      <c r="EW720" s="120"/>
      <c r="EX720" s="120"/>
      <c r="EY720" s="120"/>
      <c r="EZ720" s="120"/>
      <c r="FA720" s="120"/>
      <c r="FB720" s="120"/>
      <c r="FC720" s="120"/>
      <c r="FD720" s="120"/>
      <c r="FE720" s="120"/>
      <c r="FF720" s="120"/>
      <c r="FG720" s="120"/>
      <c r="FH720" s="120"/>
      <c r="FI720" s="120"/>
      <c r="FJ720" s="120"/>
      <c r="FK720" s="121"/>
      <c r="FL720" s="121"/>
      <c r="FM720" s="121"/>
      <c r="FN720" s="120"/>
      <c r="FO720" s="120"/>
      <c r="FP720" s="120"/>
      <c r="FQ720" s="120"/>
      <c r="FR720" s="120"/>
      <c r="FS720" s="120"/>
      <c r="FT720" s="120"/>
      <c r="FU720" s="120"/>
      <c r="FV720" s="120"/>
      <c r="FW720" s="120"/>
      <c r="FX720" s="120"/>
      <c r="FY720" s="120"/>
      <c r="FZ720" s="120"/>
      <c r="GA720" s="120"/>
      <c r="GB720" s="120"/>
      <c r="GC720" s="121"/>
      <c r="GD720" s="120"/>
      <c r="GE720" s="120"/>
      <c r="GF720" s="120"/>
      <c r="GG720" s="120"/>
      <c r="GH720" s="120"/>
      <c r="GI720" s="120"/>
      <c r="GJ720" s="120"/>
      <c r="GK720" s="120"/>
      <c r="GL720" s="120"/>
      <c r="GM720" s="120"/>
      <c r="GN720" s="120"/>
      <c r="GO720" s="120"/>
      <c r="GP720" s="120"/>
      <c r="GQ720" s="120"/>
      <c r="GR720" s="120"/>
      <c r="GS720" s="120"/>
      <c r="GT720" s="120"/>
      <c r="GU720" s="121"/>
      <c r="GV720" s="120"/>
      <c r="GW720" s="120"/>
      <c r="GX720" s="120"/>
      <c r="GY720" s="120"/>
      <c r="GZ720" s="120"/>
      <c r="HA720" s="120"/>
      <c r="HB720" s="120"/>
      <c r="HC720" s="121"/>
      <c r="HD720" s="120"/>
      <c r="HE720" s="120"/>
      <c r="HF720" s="120"/>
      <c r="HG720" s="120"/>
      <c r="HH720" s="120"/>
      <c r="HI720" s="120"/>
      <c r="HJ720" s="120"/>
      <c r="HK720" s="120"/>
      <c r="HL720" s="120"/>
      <c r="HM720" s="120"/>
      <c r="HN720" s="121"/>
      <c r="HO720" s="120"/>
      <c r="HP720" s="120"/>
      <c r="HQ720" s="120"/>
      <c r="HR720" s="120"/>
      <c r="HS720" s="120"/>
      <c r="HT720" s="120"/>
      <c r="HU720" s="120"/>
      <c r="HV720" s="120"/>
      <c r="HW720" s="120"/>
      <c r="HX720" s="120"/>
      <c r="HY720" s="120"/>
      <c r="HZ720" s="120"/>
      <c r="IA720" s="120"/>
      <c r="IB720" s="120"/>
      <c r="IC720" s="120"/>
      <c r="ID720" s="120"/>
      <c r="IE720" s="120"/>
      <c r="IF720" s="120"/>
      <c r="IG720" s="120"/>
      <c r="IH720" s="120"/>
      <c r="II720" s="120"/>
      <c r="IJ720" s="120"/>
      <c r="IK720" s="120"/>
      <c r="IL720" s="120"/>
      <c r="IM720" s="120"/>
      <c r="IN720" s="120"/>
      <c r="IO720" s="120"/>
      <c r="IP720" s="120"/>
      <c r="IQ720" s="120"/>
      <c r="IR720" s="120"/>
      <c r="IS720" s="120"/>
      <c r="IT720" s="120"/>
      <c r="IU720" s="120"/>
      <c r="IV720" s="120"/>
      <c r="IW720" s="120"/>
      <c r="IX720" s="120"/>
      <c r="IY720" s="120"/>
      <c r="IZ720" s="120"/>
      <c r="JA720" s="120"/>
      <c r="JB720" s="120"/>
      <c r="JC720" s="120"/>
      <c r="JD720" s="120"/>
      <c r="JE720" s="120"/>
      <c r="JF720" s="120"/>
      <c r="JG720" s="120"/>
      <c r="JH720" s="120"/>
      <c r="JI720" s="120"/>
      <c r="JJ720" s="120"/>
      <c r="JK720" s="120"/>
      <c r="JL720" s="120"/>
      <c r="JM720" s="120"/>
      <c r="JN720" s="120"/>
      <c r="JO720" s="120"/>
      <c r="JP720" s="120"/>
      <c r="JQ720" s="120"/>
      <c r="JR720" s="120"/>
      <c r="JS720" s="121"/>
      <c r="JT720" s="120"/>
      <c r="JU720" s="120"/>
      <c r="JV720" s="120"/>
      <c r="JW720" s="120"/>
      <c r="JX720" s="120"/>
      <c r="JY720" s="120"/>
      <c r="JZ720" s="120"/>
      <c r="KA720" s="120"/>
      <c r="KB720" s="120"/>
      <c r="KC720" s="120"/>
      <c r="KD720" s="120"/>
      <c r="KE720" s="120"/>
      <c r="KF720" s="120"/>
      <c r="KG720" s="120"/>
      <c r="KH720" s="120"/>
      <c r="KI720" s="120"/>
      <c r="KJ720" s="120"/>
      <c r="KK720" s="120"/>
      <c r="KL720" s="120"/>
      <c r="KM720" s="120"/>
      <c r="KN720" s="120"/>
      <c r="KO720" s="120"/>
      <c r="KP720" s="120"/>
      <c r="KQ720" s="120"/>
      <c r="KR720" s="120"/>
      <c r="KS720" s="120"/>
      <c r="KT720" s="120"/>
      <c r="KU720" s="120"/>
      <c r="KV720" s="120"/>
      <c r="KW720" s="120"/>
      <c r="KX720" s="120"/>
      <c r="KY720" s="120"/>
      <c r="KZ720" s="120"/>
      <c r="LA720" s="120"/>
      <c r="LB720" s="120"/>
      <c r="LC720" s="120"/>
      <c r="LD720" s="120"/>
      <c r="LE720" s="120"/>
      <c r="LF720" s="120"/>
      <c r="LG720" s="120"/>
      <c r="LH720" s="120"/>
      <c r="LI720" s="120"/>
      <c r="LJ720" s="120"/>
      <c r="LK720" s="120"/>
      <c r="LL720" s="120"/>
      <c r="LM720" s="120"/>
      <c r="LN720" s="120"/>
      <c r="LO720" s="120"/>
      <c r="LP720" s="120"/>
      <c r="LQ720" s="120"/>
      <c r="LR720" s="120"/>
      <c r="LS720" s="120"/>
      <c r="LT720" s="120"/>
      <c r="LU720" s="120"/>
      <c r="LV720" s="120"/>
      <c r="LW720" s="120"/>
      <c r="LX720" s="120"/>
      <c r="LY720" s="120"/>
      <c r="LZ720" s="120"/>
      <c r="MA720" s="120"/>
      <c r="MB720" s="120"/>
      <c r="MC720" s="120"/>
      <c r="MD720" s="120"/>
      <c r="ME720" s="120"/>
      <c r="MF720" s="120"/>
      <c r="MG720" s="120"/>
      <c r="MH720" s="120"/>
      <c r="MI720" s="120"/>
      <c r="MJ720" s="120"/>
      <c r="MK720" s="120"/>
      <c r="ML720" s="120"/>
      <c r="MM720" s="120"/>
      <c r="MN720" s="120"/>
      <c r="MO720" s="120"/>
      <c r="MP720" s="120"/>
      <c r="MQ720" s="120"/>
      <c r="MR720" s="120"/>
      <c r="MS720" s="120"/>
      <c r="MT720" s="120"/>
      <c r="MU720" s="120"/>
      <c r="MV720" s="120"/>
      <c r="MW720" s="120"/>
      <c r="MX720" s="120"/>
      <c r="MY720" s="120"/>
      <c r="MZ720" s="120"/>
      <c r="NA720" s="120"/>
      <c r="NB720" s="120"/>
      <c r="NC720" s="120"/>
      <c r="ND720" s="120"/>
      <c r="NE720" s="120"/>
      <c r="NF720" s="120"/>
      <c r="NG720" s="120"/>
      <c r="NH720" s="120"/>
      <c r="NI720" s="120"/>
      <c r="NJ720" s="120"/>
      <c r="NK720" s="120"/>
      <c r="NL720" s="120"/>
      <c r="NM720" s="120"/>
      <c r="NN720" s="120"/>
      <c r="NO720" s="120"/>
      <c r="NP720" s="120"/>
      <c r="NQ720" s="120"/>
      <c r="NR720" s="120"/>
      <c r="NS720" s="120"/>
      <c r="NT720" s="120"/>
      <c r="NU720" s="120"/>
      <c r="NV720" s="120"/>
      <c r="NW720" s="120"/>
      <c r="NX720" s="120"/>
      <c r="NY720" s="120"/>
      <c r="NZ720" s="120"/>
      <c r="OA720" s="120"/>
      <c r="OB720" s="120"/>
      <c r="OC720" s="120"/>
      <c r="OD720" s="120"/>
      <c r="OE720" s="120"/>
      <c r="OF720" s="120"/>
      <c r="OG720" s="120"/>
      <c r="OH720" s="120"/>
      <c r="OI720" s="120"/>
      <c r="OJ720" s="120"/>
      <c r="OK720" s="120"/>
      <c r="OL720" s="120"/>
      <c r="OM720" s="120"/>
      <c r="ON720" s="120"/>
      <c r="OO720" s="120"/>
      <c r="OP720" s="120"/>
      <c r="OQ720" s="120"/>
      <c r="OR720" s="120"/>
      <c r="OS720" s="120"/>
      <c r="OT720" s="120"/>
      <c r="OU720" s="120"/>
      <c r="OV720" s="120"/>
      <c r="OW720" s="120"/>
      <c r="OX720" s="120"/>
      <c r="OY720" s="120"/>
      <c r="OZ720" s="120"/>
      <c r="PA720" s="120"/>
      <c r="PB720" s="120"/>
      <c r="PC720" s="120"/>
      <c r="PD720" s="120"/>
      <c r="PE720" s="120"/>
      <c r="PF720" s="120"/>
      <c r="PG720" s="120"/>
      <c r="PH720" s="120"/>
      <c r="PI720" s="120"/>
      <c r="PJ720" s="120"/>
      <c r="PK720" s="120"/>
      <c r="PL720" s="120"/>
      <c r="PM720" s="120"/>
      <c r="PN720" s="120"/>
      <c r="PO720" s="120"/>
      <c r="PP720" s="120"/>
      <c r="PQ720" s="120"/>
      <c r="PR720" s="120"/>
      <c r="PS720" s="120"/>
      <c r="PT720" s="120"/>
      <c r="PU720" s="120"/>
      <c r="PV720" s="120"/>
      <c r="PW720" s="120"/>
      <c r="PX720" s="120"/>
      <c r="PY720" s="120"/>
      <c r="PZ720" s="120"/>
      <c r="QA720" s="120"/>
      <c r="QB720" s="120"/>
      <c r="QC720" s="120"/>
      <c r="QD720" s="120"/>
      <c r="QE720" s="120"/>
      <c r="QF720" s="120"/>
      <c r="QG720" s="120"/>
      <c r="QH720" s="120"/>
      <c r="QI720" s="120"/>
      <c r="QJ720" s="120"/>
      <c r="QK720" s="45"/>
      <c r="QL720" s="106"/>
      <c r="QM720" s="106"/>
      <c r="QN720" s="106"/>
      <c r="QO720" s="106"/>
      <c r="QP720" s="106"/>
      <c r="QQ720" s="106"/>
      <c r="QR720" s="106"/>
      <c r="QS720" s="5"/>
    </row>
    <row r="721" spans="1:461" s="27" customFormat="1" ht="12" customHeight="1" x14ac:dyDescent="0.2">
      <c r="A721" s="118"/>
      <c r="B721" s="119"/>
      <c r="C721" s="120"/>
      <c r="D721" s="120"/>
      <c r="E721" s="120"/>
      <c r="F721" s="120"/>
      <c r="G721" s="120"/>
      <c r="H721" s="120"/>
      <c r="I721" s="120"/>
      <c r="J721" s="120"/>
      <c r="K721" s="120"/>
      <c r="L721" s="120"/>
      <c r="M721" s="120"/>
      <c r="N721" s="120"/>
      <c r="O721" s="120"/>
      <c r="P721" s="120"/>
      <c r="Q721" s="120"/>
      <c r="R721" s="120"/>
      <c r="S721" s="120"/>
      <c r="T721" s="121"/>
      <c r="U721" s="121"/>
      <c r="V721" s="121"/>
      <c r="W721" s="121"/>
      <c r="X721" s="121"/>
      <c r="Y721" s="121"/>
      <c r="Z721" s="121"/>
      <c r="AA721" s="121"/>
      <c r="AB721" s="121"/>
      <c r="AC721" s="121"/>
      <c r="AD721" s="121"/>
      <c r="AE721" s="121"/>
      <c r="AF721" s="121"/>
      <c r="AG721" s="121"/>
      <c r="AH721" s="121"/>
      <c r="AI721" s="121"/>
      <c r="AJ721" s="121"/>
      <c r="AK721" s="121"/>
      <c r="AL721" s="121"/>
      <c r="AM721" s="121"/>
      <c r="AN721" s="121"/>
      <c r="AO721" s="120"/>
      <c r="AP721" s="120"/>
      <c r="AQ721" s="120"/>
      <c r="AR721" s="120"/>
      <c r="AS721" s="120"/>
      <c r="AT721" s="120"/>
      <c r="AU721" s="120"/>
      <c r="AV721" s="120"/>
      <c r="AW721" s="120"/>
      <c r="AX721" s="120"/>
      <c r="AY721" s="120"/>
      <c r="AZ721" s="120"/>
      <c r="BA721" s="120"/>
      <c r="BB721" s="120"/>
      <c r="BC721" s="120"/>
      <c r="BD721" s="120"/>
      <c r="BE721" s="120"/>
      <c r="BF721" s="120"/>
      <c r="BG721" s="120"/>
      <c r="BH721" s="120"/>
      <c r="BI721" s="120"/>
      <c r="BJ721" s="120"/>
      <c r="BK721" s="120"/>
      <c r="BL721" s="120"/>
      <c r="BM721" s="120"/>
      <c r="BN721" s="120"/>
      <c r="BO721" s="120"/>
      <c r="BP721" s="120"/>
      <c r="BQ721" s="120"/>
      <c r="BR721" s="120"/>
      <c r="BS721" s="120"/>
      <c r="BT721" s="120"/>
      <c r="BU721" s="120"/>
      <c r="BV721" s="120"/>
      <c r="BW721" s="120"/>
      <c r="BX721" s="120"/>
      <c r="BY721" s="120"/>
      <c r="BZ721" s="120"/>
      <c r="CA721" s="120"/>
      <c r="CB721" s="120"/>
      <c r="CC721" s="120"/>
      <c r="CD721" s="120"/>
      <c r="CE721" s="120"/>
      <c r="CF721" s="120"/>
      <c r="CG721" s="120"/>
      <c r="CH721" s="120"/>
      <c r="CI721" s="120"/>
      <c r="CJ721" s="120"/>
      <c r="CK721" s="120"/>
      <c r="CL721" s="120"/>
      <c r="CM721" s="120"/>
      <c r="CN721" s="120"/>
      <c r="CO721" s="120"/>
      <c r="CP721" s="120"/>
      <c r="CQ721" s="120"/>
      <c r="CR721" s="120"/>
      <c r="CS721" s="120"/>
      <c r="CT721" s="120"/>
      <c r="CU721" s="120"/>
      <c r="CV721" s="120"/>
      <c r="CW721" s="120"/>
      <c r="CX721" s="120"/>
      <c r="CY721" s="120"/>
      <c r="CZ721" s="120"/>
      <c r="DA721" s="120"/>
      <c r="DB721" s="120"/>
      <c r="DC721" s="120"/>
      <c r="DD721" s="120"/>
      <c r="DE721" s="120"/>
      <c r="DF721" s="120"/>
      <c r="DG721" s="120"/>
      <c r="DH721" s="120"/>
      <c r="DI721" s="120"/>
      <c r="DJ721" s="120"/>
      <c r="DK721" s="120"/>
      <c r="DL721" s="121"/>
      <c r="DM721" s="120"/>
      <c r="DN721" s="120"/>
      <c r="DO721" s="120"/>
      <c r="DP721" s="120"/>
      <c r="DQ721" s="120"/>
      <c r="DR721" s="120"/>
      <c r="DS721" s="120"/>
      <c r="DT721" s="120"/>
      <c r="DU721" s="120"/>
      <c r="DV721" s="120"/>
      <c r="DW721" s="120"/>
      <c r="DX721" s="120"/>
      <c r="DY721" s="120"/>
      <c r="DZ721" s="120"/>
      <c r="EA721" s="120"/>
      <c r="EB721" s="120"/>
      <c r="EC721" s="120"/>
      <c r="ED721" s="120"/>
      <c r="EE721" s="120"/>
      <c r="EF721" s="120"/>
      <c r="EG721" s="120"/>
      <c r="EH721" s="120"/>
      <c r="EI721" s="120"/>
      <c r="EJ721" s="120"/>
      <c r="EK721" s="120"/>
      <c r="EL721" s="120"/>
      <c r="EM721" s="120"/>
      <c r="EN721" s="120"/>
      <c r="EO721" s="120"/>
      <c r="EP721" s="120"/>
      <c r="EQ721" s="120"/>
      <c r="ER721" s="120"/>
      <c r="ES721" s="120"/>
      <c r="ET721" s="120"/>
      <c r="EU721" s="120"/>
      <c r="EV721" s="120"/>
      <c r="EW721" s="120"/>
      <c r="EX721" s="120"/>
      <c r="EY721" s="120"/>
      <c r="EZ721" s="120"/>
      <c r="FA721" s="120"/>
      <c r="FB721" s="120"/>
      <c r="FC721" s="120"/>
      <c r="FD721" s="120"/>
      <c r="FE721" s="120"/>
      <c r="FF721" s="120"/>
      <c r="FG721" s="120"/>
      <c r="FH721" s="120"/>
      <c r="FI721" s="120"/>
      <c r="FJ721" s="120"/>
      <c r="FK721" s="121"/>
      <c r="FL721" s="121"/>
      <c r="FM721" s="121"/>
      <c r="FN721" s="120"/>
      <c r="FO721" s="120"/>
      <c r="FP721" s="120"/>
      <c r="FQ721" s="120"/>
      <c r="FR721" s="120"/>
      <c r="FS721" s="120"/>
      <c r="FT721" s="120"/>
      <c r="FU721" s="120"/>
      <c r="FV721" s="120"/>
      <c r="FW721" s="120"/>
      <c r="FX721" s="120"/>
      <c r="FY721" s="120"/>
      <c r="FZ721" s="120"/>
      <c r="GA721" s="120"/>
      <c r="GB721" s="120"/>
      <c r="GC721" s="121"/>
      <c r="GD721" s="120"/>
      <c r="GE721" s="120"/>
      <c r="GF721" s="120"/>
      <c r="GG721" s="120"/>
      <c r="GH721" s="120"/>
      <c r="GI721" s="120"/>
      <c r="GJ721" s="120"/>
      <c r="GK721" s="120"/>
      <c r="GL721" s="120"/>
      <c r="GM721" s="120"/>
      <c r="GN721" s="120"/>
      <c r="GO721" s="120"/>
      <c r="GP721" s="120"/>
      <c r="GQ721" s="120"/>
      <c r="GR721" s="120"/>
      <c r="GS721" s="120"/>
      <c r="GT721" s="120"/>
      <c r="GU721" s="121"/>
      <c r="GV721" s="120"/>
      <c r="GW721" s="120"/>
      <c r="GX721" s="120"/>
      <c r="GY721" s="120"/>
      <c r="GZ721" s="120"/>
      <c r="HA721" s="120"/>
      <c r="HB721" s="120"/>
      <c r="HC721" s="121"/>
      <c r="HD721" s="120"/>
      <c r="HE721" s="120"/>
      <c r="HF721" s="120"/>
      <c r="HG721" s="120"/>
      <c r="HH721" s="120"/>
      <c r="HI721" s="120"/>
      <c r="HJ721" s="120"/>
      <c r="HK721" s="120"/>
      <c r="HL721" s="120"/>
      <c r="HM721" s="120"/>
      <c r="HN721" s="121"/>
      <c r="HO721" s="120"/>
      <c r="HP721" s="120"/>
      <c r="HQ721" s="120"/>
      <c r="HR721" s="120"/>
      <c r="HS721" s="120"/>
      <c r="HT721" s="120"/>
      <c r="HU721" s="120"/>
      <c r="HV721" s="120"/>
      <c r="HW721" s="120"/>
      <c r="HX721" s="120"/>
      <c r="HY721" s="120"/>
      <c r="HZ721" s="120"/>
      <c r="IA721" s="120"/>
      <c r="IB721" s="120"/>
      <c r="IC721" s="120"/>
      <c r="ID721" s="120"/>
      <c r="IE721" s="120"/>
      <c r="IF721" s="120"/>
      <c r="IG721" s="120"/>
      <c r="IH721" s="120"/>
      <c r="II721" s="120"/>
      <c r="IJ721" s="120"/>
      <c r="IK721" s="120"/>
      <c r="IL721" s="120"/>
      <c r="IM721" s="120"/>
      <c r="IN721" s="120"/>
      <c r="IO721" s="120"/>
      <c r="IP721" s="120"/>
      <c r="IQ721" s="120"/>
      <c r="IR721" s="120"/>
      <c r="IS721" s="120"/>
      <c r="IT721" s="120"/>
      <c r="IU721" s="120"/>
      <c r="IV721" s="120"/>
      <c r="IW721" s="120"/>
      <c r="IX721" s="120"/>
      <c r="IY721" s="120"/>
      <c r="IZ721" s="120"/>
      <c r="JA721" s="120"/>
      <c r="JB721" s="120"/>
      <c r="JC721" s="120"/>
      <c r="JD721" s="120"/>
      <c r="JE721" s="120"/>
      <c r="JF721" s="120"/>
      <c r="JG721" s="120"/>
      <c r="JH721" s="120"/>
      <c r="JI721" s="120"/>
      <c r="JJ721" s="120"/>
      <c r="JK721" s="120"/>
      <c r="JL721" s="120"/>
      <c r="JM721" s="120"/>
      <c r="JN721" s="120"/>
      <c r="JO721" s="120"/>
      <c r="JP721" s="120"/>
      <c r="JQ721" s="120"/>
      <c r="JR721" s="120"/>
      <c r="JS721" s="121"/>
      <c r="JT721" s="120"/>
      <c r="JU721" s="120"/>
      <c r="JV721" s="120"/>
      <c r="JW721" s="120"/>
      <c r="JX721" s="120"/>
      <c r="JY721" s="120"/>
      <c r="JZ721" s="120"/>
      <c r="KA721" s="120"/>
      <c r="KB721" s="120"/>
      <c r="KC721" s="120"/>
      <c r="KD721" s="120"/>
      <c r="KE721" s="120"/>
      <c r="KF721" s="120"/>
      <c r="KG721" s="120"/>
      <c r="KH721" s="120"/>
      <c r="KI721" s="120"/>
      <c r="KJ721" s="120"/>
      <c r="KK721" s="120"/>
      <c r="KL721" s="120"/>
      <c r="KM721" s="120"/>
      <c r="KN721" s="120"/>
      <c r="KO721" s="120"/>
      <c r="KP721" s="120"/>
      <c r="KQ721" s="120"/>
      <c r="KR721" s="120"/>
      <c r="KS721" s="120"/>
      <c r="KT721" s="120"/>
      <c r="KU721" s="120"/>
      <c r="KV721" s="120"/>
      <c r="KW721" s="120"/>
      <c r="KX721" s="120"/>
      <c r="KY721" s="120"/>
      <c r="KZ721" s="120"/>
      <c r="LA721" s="120"/>
      <c r="LB721" s="120"/>
      <c r="LC721" s="120"/>
      <c r="LD721" s="120"/>
      <c r="LE721" s="120"/>
      <c r="LF721" s="120"/>
      <c r="LG721" s="120"/>
      <c r="LH721" s="120"/>
      <c r="LI721" s="120"/>
      <c r="LJ721" s="120"/>
      <c r="LK721" s="120"/>
      <c r="LL721" s="120"/>
      <c r="LM721" s="120"/>
      <c r="LN721" s="120"/>
      <c r="LO721" s="120"/>
      <c r="LP721" s="120"/>
      <c r="LQ721" s="120"/>
      <c r="LR721" s="120"/>
      <c r="LS721" s="120"/>
      <c r="LT721" s="120"/>
      <c r="LU721" s="120"/>
      <c r="LV721" s="120"/>
      <c r="LW721" s="120"/>
      <c r="LX721" s="120"/>
      <c r="LY721" s="120"/>
      <c r="LZ721" s="120"/>
      <c r="MA721" s="120"/>
      <c r="MB721" s="120"/>
      <c r="MC721" s="120"/>
      <c r="MD721" s="120"/>
      <c r="ME721" s="120"/>
      <c r="MF721" s="120"/>
      <c r="MG721" s="120"/>
      <c r="MH721" s="120"/>
      <c r="MI721" s="120"/>
      <c r="MJ721" s="120"/>
      <c r="MK721" s="120"/>
      <c r="ML721" s="120"/>
      <c r="MM721" s="120"/>
      <c r="MN721" s="120"/>
      <c r="MO721" s="120"/>
      <c r="MP721" s="120"/>
      <c r="MQ721" s="120"/>
      <c r="MR721" s="120"/>
      <c r="MS721" s="120"/>
      <c r="MT721" s="120"/>
      <c r="MU721" s="120"/>
      <c r="MV721" s="120"/>
      <c r="MW721" s="120"/>
      <c r="MX721" s="120"/>
      <c r="MY721" s="120"/>
      <c r="MZ721" s="120"/>
      <c r="NA721" s="120"/>
      <c r="NB721" s="120"/>
      <c r="NC721" s="120"/>
      <c r="ND721" s="120"/>
      <c r="NE721" s="120"/>
      <c r="NF721" s="120"/>
      <c r="NG721" s="120"/>
      <c r="NH721" s="120"/>
      <c r="NI721" s="120"/>
      <c r="NJ721" s="120"/>
      <c r="NK721" s="120"/>
      <c r="NL721" s="120"/>
      <c r="NM721" s="120"/>
      <c r="NN721" s="120"/>
      <c r="NO721" s="120"/>
      <c r="NP721" s="120"/>
      <c r="NQ721" s="120"/>
      <c r="NR721" s="120"/>
      <c r="NS721" s="120"/>
      <c r="NT721" s="120"/>
      <c r="NU721" s="120"/>
      <c r="NV721" s="120"/>
      <c r="NW721" s="120"/>
      <c r="NX721" s="120"/>
      <c r="NY721" s="120"/>
      <c r="NZ721" s="120"/>
      <c r="OA721" s="120"/>
      <c r="OB721" s="120"/>
      <c r="OC721" s="120"/>
      <c r="OD721" s="120"/>
      <c r="OE721" s="120"/>
      <c r="OF721" s="120"/>
      <c r="OG721" s="120"/>
      <c r="OH721" s="120"/>
      <c r="OI721" s="120"/>
      <c r="OJ721" s="120"/>
      <c r="OK721" s="120"/>
      <c r="OL721" s="120"/>
      <c r="OM721" s="120"/>
      <c r="ON721" s="120"/>
      <c r="OO721" s="120"/>
      <c r="OP721" s="120"/>
      <c r="OQ721" s="120"/>
      <c r="OR721" s="120"/>
      <c r="OS721" s="120"/>
      <c r="OT721" s="120"/>
      <c r="OU721" s="120"/>
      <c r="OV721" s="120"/>
      <c r="OW721" s="120"/>
      <c r="OX721" s="120"/>
      <c r="OY721" s="120"/>
      <c r="OZ721" s="120"/>
      <c r="PA721" s="120"/>
      <c r="PB721" s="120"/>
      <c r="PC721" s="120"/>
      <c r="PD721" s="120"/>
      <c r="PE721" s="120"/>
      <c r="PF721" s="120"/>
      <c r="PG721" s="120"/>
      <c r="PH721" s="120"/>
      <c r="PI721" s="120"/>
      <c r="PJ721" s="120"/>
      <c r="PK721" s="120"/>
      <c r="PL721" s="120"/>
      <c r="PM721" s="120"/>
      <c r="PN721" s="120"/>
      <c r="PO721" s="120"/>
      <c r="PP721" s="120"/>
      <c r="PQ721" s="120"/>
      <c r="PR721" s="120"/>
      <c r="PS721" s="120"/>
      <c r="PT721" s="120"/>
      <c r="PU721" s="120"/>
      <c r="PV721" s="120"/>
      <c r="PW721" s="120"/>
      <c r="PX721" s="120"/>
      <c r="PY721" s="120"/>
      <c r="PZ721" s="120"/>
      <c r="QA721" s="120"/>
      <c r="QB721" s="120"/>
      <c r="QC721" s="120"/>
      <c r="QD721" s="120"/>
      <c r="QE721" s="120"/>
      <c r="QF721" s="120"/>
      <c r="QG721" s="120"/>
      <c r="QH721" s="120"/>
      <c r="QI721" s="120"/>
      <c r="QJ721" s="120"/>
      <c r="QK721" s="45"/>
      <c r="QL721" s="106"/>
      <c r="QM721" s="106"/>
      <c r="QN721" s="106"/>
      <c r="QO721" s="106"/>
      <c r="QP721" s="106"/>
      <c r="QQ721" s="106"/>
      <c r="QR721" s="106"/>
      <c r="QS721" s="5"/>
    </row>
    <row r="722" spans="1:461" s="27" customFormat="1" ht="12" customHeight="1" x14ac:dyDescent="0.2">
      <c r="A722" s="118"/>
      <c r="B722" s="119"/>
      <c r="C722" s="120"/>
      <c r="D722" s="120"/>
      <c r="E722" s="120"/>
      <c r="F722" s="120"/>
      <c r="G722" s="120"/>
      <c r="H722" s="120"/>
      <c r="I722" s="120"/>
      <c r="J722" s="120"/>
      <c r="K722" s="120"/>
      <c r="L722" s="120"/>
      <c r="M722" s="120"/>
      <c r="N722" s="120"/>
      <c r="O722" s="120"/>
      <c r="P722" s="120"/>
      <c r="Q722" s="120"/>
      <c r="R722" s="120"/>
      <c r="S722" s="120"/>
      <c r="T722" s="121"/>
      <c r="U722" s="121"/>
      <c r="V722" s="121"/>
      <c r="W722" s="121"/>
      <c r="X722" s="121"/>
      <c r="Y722" s="121"/>
      <c r="Z722" s="121"/>
      <c r="AA722" s="121"/>
      <c r="AB722" s="121"/>
      <c r="AC722" s="121"/>
      <c r="AD722" s="121"/>
      <c r="AE722" s="121"/>
      <c r="AF722" s="121"/>
      <c r="AG722" s="121"/>
      <c r="AH722" s="121"/>
      <c r="AI722" s="121"/>
      <c r="AJ722" s="121"/>
      <c r="AK722" s="121"/>
      <c r="AL722" s="121"/>
      <c r="AM722" s="121"/>
      <c r="AN722" s="121"/>
      <c r="AO722" s="120"/>
      <c r="AP722" s="120"/>
      <c r="AQ722" s="120"/>
      <c r="AR722" s="120"/>
      <c r="AS722" s="120"/>
      <c r="AT722" s="120"/>
      <c r="AU722" s="120"/>
      <c r="AV722" s="120"/>
      <c r="AW722" s="120"/>
      <c r="AX722" s="120"/>
      <c r="AY722" s="120"/>
      <c r="AZ722" s="120"/>
      <c r="BA722" s="120"/>
      <c r="BB722" s="120"/>
      <c r="BC722" s="120"/>
      <c r="BD722" s="120"/>
      <c r="BE722" s="120"/>
      <c r="BF722" s="120"/>
      <c r="BG722" s="120"/>
      <c r="BH722" s="120"/>
      <c r="BI722" s="120"/>
      <c r="BJ722" s="120"/>
      <c r="BK722" s="120"/>
      <c r="BL722" s="120"/>
      <c r="BM722" s="120"/>
      <c r="BN722" s="120"/>
      <c r="BO722" s="120"/>
      <c r="BP722" s="120"/>
      <c r="BQ722" s="120"/>
      <c r="BR722" s="120"/>
      <c r="BS722" s="120"/>
      <c r="BT722" s="120"/>
      <c r="BU722" s="120"/>
      <c r="BV722" s="120"/>
      <c r="BW722" s="120"/>
      <c r="BX722" s="120"/>
      <c r="BY722" s="120"/>
      <c r="BZ722" s="120"/>
      <c r="CA722" s="120"/>
      <c r="CB722" s="120"/>
      <c r="CC722" s="120"/>
      <c r="CD722" s="120"/>
      <c r="CE722" s="120"/>
      <c r="CF722" s="120"/>
      <c r="CG722" s="120"/>
      <c r="CH722" s="120"/>
      <c r="CI722" s="120"/>
      <c r="CJ722" s="120"/>
      <c r="CK722" s="120"/>
      <c r="CL722" s="120"/>
      <c r="CM722" s="120"/>
      <c r="CN722" s="120"/>
      <c r="CO722" s="120"/>
      <c r="CP722" s="120"/>
      <c r="CQ722" s="120"/>
      <c r="CR722" s="120"/>
      <c r="CS722" s="120"/>
      <c r="CT722" s="120"/>
      <c r="CU722" s="120"/>
      <c r="CV722" s="120"/>
      <c r="CW722" s="120"/>
      <c r="CX722" s="120"/>
      <c r="CY722" s="120"/>
      <c r="CZ722" s="120"/>
      <c r="DA722" s="120"/>
      <c r="DB722" s="120"/>
      <c r="DC722" s="120"/>
      <c r="DD722" s="120"/>
      <c r="DE722" s="120"/>
      <c r="DF722" s="120"/>
      <c r="DG722" s="120"/>
      <c r="DH722" s="120"/>
      <c r="DI722" s="120"/>
      <c r="DJ722" s="120"/>
      <c r="DK722" s="120"/>
      <c r="DL722" s="121"/>
      <c r="DM722" s="120"/>
      <c r="DN722" s="120"/>
      <c r="DO722" s="120"/>
      <c r="DP722" s="120"/>
      <c r="DQ722" s="120"/>
      <c r="DR722" s="120"/>
      <c r="DS722" s="120"/>
      <c r="DT722" s="120"/>
      <c r="DU722" s="120"/>
      <c r="DV722" s="120"/>
      <c r="DW722" s="120"/>
      <c r="DX722" s="120"/>
      <c r="DY722" s="120"/>
      <c r="DZ722" s="120"/>
      <c r="EA722" s="120"/>
      <c r="EB722" s="120"/>
      <c r="EC722" s="120"/>
      <c r="ED722" s="120"/>
      <c r="EE722" s="120"/>
      <c r="EF722" s="120"/>
      <c r="EG722" s="120"/>
      <c r="EH722" s="120"/>
      <c r="EI722" s="120"/>
      <c r="EJ722" s="120"/>
      <c r="EK722" s="120"/>
      <c r="EL722" s="120"/>
      <c r="EM722" s="120"/>
      <c r="EN722" s="120"/>
      <c r="EO722" s="120"/>
      <c r="EP722" s="120"/>
      <c r="EQ722" s="120"/>
      <c r="ER722" s="120"/>
      <c r="ES722" s="120"/>
      <c r="ET722" s="120"/>
      <c r="EU722" s="120"/>
      <c r="EV722" s="120"/>
      <c r="EW722" s="120"/>
      <c r="EX722" s="120"/>
      <c r="EY722" s="120"/>
      <c r="EZ722" s="120"/>
      <c r="FA722" s="120"/>
      <c r="FB722" s="120"/>
      <c r="FC722" s="120"/>
      <c r="FD722" s="120"/>
      <c r="FE722" s="120"/>
      <c r="FF722" s="120"/>
      <c r="FG722" s="120"/>
      <c r="FH722" s="120"/>
      <c r="FI722" s="120"/>
      <c r="FJ722" s="120"/>
      <c r="FK722" s="121"/>
      <c r="FL722" s="121"/>
      <c r="FM722" s="121"/>
      <c r="FN722" s="120"/>
      <c r="FO722" s="120"/>
      <c r="FP722" s="120"/>
      <c r="FQ722" s="120"/>
      <c r="FR722" s="120"/>
      <c r="FS722" s="120"/>
      <c r="FT722" s="120"/>
      <c r="FU722" s="120"/>
      <c r="FV722" s="120"/>
      <c r="FW722" s="120"/>
      <c r="FX722" s="120"/>
      <c r="FY722" s="120"/>
      <c r="FZ722" s="120"/>
      <c r="GA722" s="120"/>
      <c r="GB722" s="120"/>
      <c r="GC722" s="121"/>
      <c r="GD722" s="120"/>
      <c r="GE722" s="120"/>
      <c r="GF722" s="120"/>
      <c r="GG722" s="120"/>
      <c r="GH722" s="120"/>
      <c r="GI722" s="120"/>
      <c r="GJ722" s="120"/>
      <c r="GK722" s="120"/>
      <c r="GL722" s="120"/>
      <c r="GM722" s="120"/>
      <c r="GN722" s="120"/>
      <c r="GO722" s="120"/>
      <c r="GP722" s="120"/>
      <c r="GQ722" s="120"/>
      <c r="GR722" s="120"/>
      <c r="GS722" s="120"/>
      <c r="GT722" s="120"/>
      <c r="GU722" s="121"/>
      <c r="GV722" s="120"/>
      <c r="GW722" s="120"/>
      <c r="GX722" s="120"/>
      <c r="GY722" s="120"/>
      <c r="GZ722" s="120"/>
      <c r="HA722" s="120"/>
      <c r="HB722" s="120"/>
      <c r="HC722" s="121"/>
      <c r="HD722" s="120"/>
      <c r="HE722" s="120"/>
      <c r="HF722" s="120"/>
      <c r="HG722" s="120"/>
      <c r="HH722" s="120"/>
      <c r="HI722" s="120"/>
      <c r="HJ722" s="120"/>
      <c r="HK722" s="120"/>
      <c r="HL722" s="120"/>
      <c r="HM722" s="120"/>
      <c r="HN722" s="121"/>
      <c r="HO722" s="120"/>
      <c r="HP722" s="120"/>
      <c r="HQ722" s="120"/>
      <c r="HR722" s="120"/>
      <c r="HS722" s="120"/>
      <c r="HT722" s="120"/>
      <c r="HU722" s="120"/>
      <c r="HV722" s="120"/>
      <c r="HW722" s="120"/>
      <c r="HX722" s="120"/>
      <c r="HY722" s="120"/>
      <c r="HZ722" s="120"/>
      <c r="IA722" s="120"/>
      <c r="IB722" s="120"/>
      <c r="IC722" s="120"/>
      <c r="ID722" s="120"/>
      <c r="IE722" s="120"/>
      <c r="IF722" s="120"/>
      <c r="IG722" s="120"/>
      <c r="IH722" s="120"/>
      <c r="II722" s="120"/>
      <c r="IJ722" s="120"/>
      <c r="IK722" s="120"/>
      <c r="IL722" s="120"/>
      <c r="IM722" s="120"/>
      <c r="IN722" s="120"/>
      <c r="IO722" s="120"/>
      <c r="IP722" s="120"/>
      <c r="IQ722" s="120"/>
      <c r="IR722" s="120"/>
      <c r="IS722" s="120"/>
      <c r="IT722" s="120"/>
      <c r="IU722" s="120"/>
      <c r="IV722" s="120"/>
      <c r="IW722" s="120"/>
      <c r="IX722" s="120"/>
      <c r="IY722" s="120"/>
      <c r="IZ722" s="120"/>
      <c r="JA722" s="120"/>
      <c r="JB722" s="120"/>
      <c r="JC722" s="120"/>
      <c r="JD722" s="120"/>
      <c r="JE722" s="120"/>
      <c r="JF722" s="120"/>
      <c r="JG722" s="120"/>
      <c r="JH722" s="120"/>
      <c r="JI722" s="120"/>
      <c r="JJ722" s="120"/>
      <c r="JK722" s="120"/>
      <c r="JL722" s="120"/>
      <c r="JM722" s="120"/>
      <c r="JN722" s="120"/>
      <c r="JO722" s="120"/>
      <c r="JP722" s="120"/>
      <c r="JQ722" s="120"/>
      <c r="JR722" s="120"/>
      <c r="JS722" s="121"/>
      <c r="JT722" s="120"/>
      <c r="JU722" s="120"/>
      <c r="JV722" s="120"/>
      <c r="JW722" s="120"/>
      <c r="JX722" s="120"/>
      <c r="JY722" s="120"/>
      <c r="JZ722" s="120"/>
      <c r="KA722" s="120"/>
      <c r="KB722" s="120"/>
      <c r="KC722" s="120"/>
      <c r="KD722" s="120"/>
      <c r="KE722" s="120"/>
      <c r="KF722" s="120"/>
      <c r="KG722" s="120"/>
      <c r="KH722" s="120"/>
      <c r="KI722" s="120"/>
      <c r="KJ722" s="120"/>
      <c r="KK722" s="120"/>
      <c r="KL722" s="120"/>
      <c r="KM722" s="120"/>
      <c r="KN722" s="120"/>
      <c r="KO722" s="120"/>
      <c r="KP722" s="120"/>
      <c r="KQ722" s="120"/>
      <c r="KR722" s="120"/>
      <c r="KS722" s="120"/>
      <c r="KT722" s="120"/>
      <c r="KU722" s="120"/>
      <c r="KV722" s="120"/>
      <c r="KW722" s="120"/>
      <c r="KX722" s="120"/>
      <c r="KY722" s="120"/>
      <c r="KZ722" s="120"/>
      <c r="LA722" s="120"/>
      <c r="LB722" s="120"/>
      <c r="LC722" s="120"/>
      <c r="LD722" s="120"/>
      <c r="LE722" s="120"/>
      <c r="LF722" s="120"/>
      <c r="LG722" s="120"/>
      <c r="LH722" s="120"/>
      <c r="LI722" s="120"/>
      <c r="LJ722" s="120"/>
      <c r="LK722" s="120"/>
      <c r="LL722" s="120"/>
      <c r="LM722" s="120"/>
      <c r="LN722" s="120"/>
      <c r="LO722" s="120"/>
      <c r="LP722" s="120"/>
      <c r="LQ722" s="120"/>
      <c r="LR722" s="120"/>
      <c r="LS722" s="120"/>
      <c r="LT722" s="120"/>
      <c r="LU722" s="120"/>
      <c r="LV722" s="120"/>
      <c r="LW722" s="120"/>
      <c r="LX722" s="120"/>
      <c r="LY722" s="120"/>
      <c r="LZ722" s="120"/>
      <c r="MA722" s="120"/>
      <c r="MB722" s="120"/>
      <c r="MC722" s="120"/>
      <c r="MD722" s="120"/>
      <c r="ME722" s="120"/>
      <c r="MF722" s="120"/>
      <c r="MG722" s="120"/>
      <c r="MH722" s="120"/>
      <c r="MI722" s="120"/>
      <c r="MJ722" s="120"/>
      <c r="MK722" s="120"/>
      <c r="ML722" s="120"/>
      <c r="MM722" s="120"/>
      <c r="MN722" s="120"/>
      <c r="MO722" s="120"/>
      <c r="MP722" s="120"/>
      <c r="MQ722" s="120"/>
      <c r="MR722" s="120"/>
      <c r="MS722" s="120"/>
      <c r="MT722" s="120"/>
      <c r="MU722" s="120"/>
      <c r="MV722" s="120"/>
      <c r="MW722" s="120"/>
      <c r="MX722" s="120"/>
      <c r="MY722" s="120"/>
      <c r="MZ722" s="120"/>
      <c r="NA722" s="120"/>
      <c r="NB722" s="120"/>
      <c r="NC722" s="120"/>
      <c r="ND722" s="120"/>
      <c r="NE722" s="120"/>
      <c r="NF722" s="120"/>
      <c r="NG722" s="120"/>
      <c r="NH722" s="120"/>
      <c r="NI722" s="120"/>
      <c r="NJ722" s="120"/>
      <c r="NK722" s="120"/>
      <c r="NL722" s="120"/>
      <c r="NM722" s="120"/>
      <c r="NN722" s="120"/>
      <c r="NO722" s="120"/>
      <c r="NP722" s="120"/>
      <c r="NQ722" s="120"/>
      <c r="NR722" s="120"/>
      <c r="NS722" s="120"/>
      <c r="NT722" s="120"/>
      <c r="NU722" s="120"/>
      <c r="NV722" s="120"/>
      <c r="NW722" s="120"/>
      <c r="NX722" s="120"/>
      <c r="NY722" s="120"/>
      <c r="NZ722" s="120"/>
      <c r="OA722" s="120"/>
      <c r="OB722" s="120"/>
      <c r="OC722" s="120"/>
      <c r="OD722" s="120"/>
      <c r="OE722" s="120"/>
      <c r="OF722" s="120"/>
      <c r="OG722" s="120"/>
      <c r="OH722" s="120"/>
      <c r="OI722" s="120"/>
      <c r="OJ722" s="120"/>
      <c r="OK722" s="120"/>
      <c r="OL722" s="120"/>
      <c r="OM722" s="120"/>
      <c r="ON722" s="120"/>
      <c r="OO722" s="120"/>
      <c r="OP722" s="120"/>
      <c r="OQ722" s="120"/>
      <c r="OR722" s="120"/>
      <c r="OS722" s="120"/>
      <c r="OT722" s="120"/>
      <c r="OU722" s="120"/>
      <c r="OV722" s="120"/>
      <c r="OW722" s="120"/>
      <c r="OX722" s="120"/>
      <c r="OY722" s="120"/>
      <c r="OZ722" s="120"/>
      <c r="PA722" s="120"/>
      <c r="PB722" s="120"/>
      <c r="PC722" s="120"/>
      <c r="PD722" s="120"/>
      <c r="PE722" s="120"/>
      <c r="PF722" s="120"/>
      <c r="PG722" s="120"/>
      <c r="PH722" s="120"/>
      <c r="PI722" s="120"/>
      <c r="PJ722" s="120"/>
      <c r="PK722" s="120"/>
      <c r="PL722" s="120"/>
      <c r="PM722" s="120"/>
      <c r="PN722" s="120"/>
      <c r="PO722" s="120"/>
      <c r="PP722" s="120"/>
      <c r="PQ722" s="120"/>
      <c r="PR722" s="120"/>
      <c r="PS722" s="120"/>
      <c r="PT722" s="120"/>
      <c r="PU722" s="120"/>
      <c r="PV722" s="120"/>
      <c r="PW722" s="120"/>
      <c r="PX722" s="120"/>
      <c r="PY722" s="120"/>
      <c r="PZ722" s="120"/>
      <c r="QA722" s="120"/>
      <c r="QB722" s="120"/>
      <c r="QC722" s="120"/>
      <c r="QD722" s="120"/>
      <c r="QE722" s="120"/>
      <c r="QF722" s="120"/>
      <c r="QG722" s="120"/>
      <c r="QH722" s="120"/>
      <c r="QI722" s="120"/>
      <c r="QJ722" s="120"/>
      <c r="QK722" s="45"/>
      <c r="QL722" s="106"/>
      <c r="QM722" s="106"/>
      <c r="QN722" s="106"/>
      <c r="QO722" s="106"/>
      <c r="QP722" s="106"/>
      <c r="QQ722" s="106"/>
      <c r="QR722" s="106"/>
      <c r="QS722" s="5"/>
    </row>
    <row r="723" spans="1:461" s="27" customFormat="1" ht="12" customHeight="1" x14ac:dyDescent="0.2">
      <c r="A723" s="118"/>
      <c r="B723" s="119"/>
      <c r="C723" s="120"/>
      <c r="D723" s="120"/>
      <c r="E723" s="120"/>
      <c r="F723" s="120"/>
      <c r="G723" s="120"/>
      <c r="H723" s="120"/>
      <c r="I723" s="120"/>
      <c r="J723" s="120"/>
      <c r="K723" s="120"/>
      <c r="L723" s="120"/>
      <c r="M723" s="120"/>
      <c r="N723" s="120"/>
      <c r="O723" s="120"/>
      <c r="P723" s="120"/>
      <c r="Q723" s="120"/>
      <c r="R723" s="120"/>
      <c r="S723" s="120"/>
      <c r="T723" s="121"/>
      <c r="U723" s="121"/>
      <c r="V723" s="121"/>
      <c r="W723" s="121"/>
      <c r="X723" s="121"/>
      <c r="Y723" s="121"/>
      <c r="Z723" s="121"/>
      <c r="AA723" s="121"/>
      <c r="AB723" s="121"/>
      <c r="AC723" s="121"/>
      <c r="AD723" s="121"/>
      <c r="AE723" s="121"/>
      <c r="AF723" s="121"/>
      <c r="AG723" s="121"/>
      <c r="AH723" s="121"/>
      <c r="AI723" s="121"/>
      <c r="AJ723" s="121"/>
      <c r="AK723" s="121"/>
      <c r="AL723" s="121"/>
      <c r="AM723" s="121"/>
      <c r="AN723" s="121"/>
      <c r="AO723" s="120"/>
      <c r="AP723" s="120"/>
      <c r="AQ723" s="120"/>
      <c r="AR723" s="120"/>
      <c r="AS723" s="120"/>
      <c r="AT723" s="120"/>
      <c r="AU723" s="120"/>
      <c r="AV723" s="120"/>
      <c r="AW723" s="120"/>
      <c r="AX723" s="120"/>
      <c r="AY723" s="120"/>
      <c r="AZ723" s="120"/>
      <c r="BA723" s="120"/>
      <c r="BB723" s="120"/>
      <c r="BC723" s="120"/>
      <c r="BD723" s="120"/>
      <c r="BE723" s="120"/>
      <c r="BF723" s="120"/>
      <c r="BG723" s="120"/>
      <c r="BH723" s="120"/>
      <c r="BI723" s="120"/>
      <c r="BJ723" s="120"/>
      <c r="BK723" s="120"/>
      <c r="BL723" s="120"/>
      <c r="BM723" s="120"/>
      <c r="BN723" s="120"/>
      <c r="BO723" s="120"/>
      <c r="BP723" s="120"/>
      <c r="BQ723" s="120"/>
      <c r="BR723" s="120"/>
      <c r="BS723" s="120"/>
      <c r="BT723" s="120"/>
      <c r="BU723" s="120"/>
      <c r="BV723" s="120"/>
      <c r="BW723" s="120"/>
      <c r="BX723" s="120"/>
      <c r="BY723" s="120"/>
      <c r="BZ723" s="120"/>
      <c r="CA723" s="120"/>
      <c r="CB723" s="120"/>
      <c r="CC723" s="120"/>
      <c r="CD723" s="120"/>
      <c r="CE723" s="120"/>
      <c r="CF723" s="120"/>
      <c r="CG723" s="120"/>
      <c r="CH723" s="120"/>
      <c r="CI723" s="120"/>
      <c r="CJ723" s="120"/>
      <c r="CK723" s="120"/>
      <c r="CL723" s="120"/>
      <c r="CM723" s="120"/>
      <c r="CN723" s="120"/>
      <c r="CO723" s="120"/>
      <c r="CP723" s="120"/>
      <c r="CQ723" s="120"/>
      <c r="CR723" s="120"/>
      <c r="CS723" s="120"/>
      <c r="CT723" s="120"/>
      <c r="CU723" s="120"/>
      <c r="CV723" s="120"/>
      <c r="CW723" s="120"/>
      <c r="CX723" s="120"/>
      <c r="CY723" s="120"/>
      <c r="CZ723" s="120"/>
      <c r="DA723" s="120"/>
      <c r="DB723" s="120"/>
      <c r="DC723" s="120"/>
      <c r="DD723" s="120"/>
      <c r="DE723" s="120"/>
      <c r="DF723" s="120"/>
      <c r="DG723" s="120"/>
      <c r="DH723" s="120"/>
      <c r="DI723" s="120"/>
      <c r="DJ723" s="120"/>
      <c r="DK723" s="120"/>
      <c r="DL723" s="121"/>
      <c r="DM723" s="120"/>
      <c r="DN723" s="120"/>
      <c r="DO723" s="120"/>
      <c r="DP723" s="120"/>
      <c r="DQ723" s="120"/>
      <c r="DR723" s="120"/>
      <c r="DS723" s="120"/>
      <c r="DT723" s="120"/>
      <c r="DU723" s="120"/>
      <c r="DV723" s="120"/>
      <c r="DW723" s="120"/>
      <c r="DX723" s="120"/>
      <c r="DY723" s="120"/>
      <c r="DZ723" s="120"/>
      <c r="EA723" s="120"/>
      <c r="EB723" s="120"/>
      <c r="EC723" s="120"/>
      <c r="ED723" s="120"/>
      <c r="EE723" s="120"/>
      <c r="EF723" s="120"/>
      <c r="EG723" s="120"/>
      <c r="EH723" s="120"/>
      <c r="EI723" s="120"/>
      <c r="EJ723" s="120"/>
      <c r="EK723" s="120"/>
      <c r="EL723" s="120"/>
      <c r="EM723" s="120"/>
      <c r="EN723" s="120"/>
      <c r="EO723" s="120"/>
      <c r="EP723" s="120"/>
      <c r="EQ723" s="120"/>
      <c r="ER723" s="120"/>
      <c r="ES723" s="120"/>
      <c r="ET723" s="120"/>
      <c r="EU723" s="120"/>
      <c r="EV723" s="120"/>
      <c r="EW723" s="120"/>
      <c r="EX723" s="120"/>
      <c r="EY723" s="120"/>
      <c r="EZ723" s="120"/>
      <c r="FA723" s="120"/>
      <c r="FB723" s="120"/>
      <c r="FC723" s="120"/>
      <c r="FD723" s="120"/>
      <c r="FE723" s="120"/>
      <c r="FF723" s="120"/>
      <c r="FG723" s="120"/>
      <c r="FH723" s="120"/>
      <c r="FI723" s="120"/>
      <c r="FJ723" s="120"/>
      <c r="FK723" s="121"/>
      <c r="FL723" s="121"/>
      <c r="FM723" s="121"/>
      <c r="FN723" s="120"/>
      <c r="FO723" s="120"/>
      <c r="FP723" s="120"/>
      <c r="FQ723" s="120"/>
      <c r="FR723" s="120"/>
      <c r="FS723" s="120"/>
      <c r="FT723" s="120"/>
      <c r="FU723" s="120"/>
      <c r="FV723" s="120"/>
      <c r="FW723" s="120"/>
      <c r="FX723" s="120"/>
      <c r="FY723" s="120"/>
      <c r="FZ723" s="120"/>
      <c r="GA723" s="120"/>
      <c r="GB723" s="120"/>
      <c r="GC723" s="121"/>
      <c r="GD723" s="120"/>
      <c r="GE723" s="120"/>
      <c r="GF723" s="120"/>
      <c r="GG723" s="120"/>
      <c r="GH723" s="120"/>
      <c r="GI723" s="120"/>
      <c r="GJ723" s="120"/>
      <c r="GK723" s="120"/>
      <c r="GL723" s="120"/>
      <c r="GM723" s="120"/>
      <c r="GN723" s="120"/>
      <c r="GO723" s="120"/>
      <c r="GP723" s="120"/>
      <c r="GQ723" s="120"/>
      <c r="GR723" s="120"/>
      <c r="GS723" s="120"/>
      <c r="GT723" s="120"/>
      <c r="GU723" s="121"/>
      <c r="GV723" s="120"/>
      <c r="GW723" s="120"/>
      <c r="GX723" s="120"/>
      <c r="GY723" s="120"/>
      <c r="GZ723" s="120"/>
      <c r="HA723" s="120"/>
      <c r="HB723" s="120"/>
      <c r="HC723" s="121"/>
      <c r="HD723" s="120"/>
      <c r="HE723" s="120"/>
      <c r="HF723" s="120"/>
      <c r="HG723" s="120"/>
      <c r="HH723" s="120"/>
      <c r="HI723" s="120"/>
      <c r="HJ723" s="120"/>
      <c r="HK723" s="120"/>
      <c r="HL723" s="120"/>
      <c r="HM723" s="120"/>
      <c r="HN723" s="121"/>
      <c r="HO723" s="120"/>
      <c r="HP723" s="120"/>
      <c r="HQ723" s="120"/>
      <c r="HR723" s="120"/>
      <c r="HS723" s="120"/>
      <c r="HT723" s="120"/>
      <c r="HU723" s="120"/>
      <c r="HV723" s="120"/>
      <c r="HW723" s="120"/>
      <c r="HX723" s="120"/>
      <c r="HY723" s="120"/>
      <c r="HZ723" s="120"/>
      <c r="IA723" s="120"/>
      <c r="IB723" s="120"/>
      <c r="IC723" s="120"/>
      <c r="ID723" s="120"/>
      <c r="IE723" s="120"/>
      <c r="IF723" s="120"/>
      <c r="IG723" s="120"/>
      <c r="IH723" s="120"/>
      <c r="II723" s="120"/>
      <c r="IJ723" s="120"/>
      <c r="IK723" s="120"/>
      <c r="IL723" s="120"/>
      <c r="IM723" s="120"/>
      <c r="IN723" s="120"/>
      <c r="IO723" s="120"/>
      <c r="IP723" s="120"/>
      <c r="IQ723" s="120"/>
      <c r="IR723" s="120"/>
      <c r="IS723" s="120"/>
      <c r="IT723" s="120"/>
      <c r="IU723" s="120"/>
      <c r="IV723" s="120"/>
      <c r="IW723" s="120"/>
      <c r="IX723" s="120"/>
      <c r="IY723" s="120"/>
      <c r="IZ723" s="120"/>
      <c r="JA723" s="120"/>
      <c r="JB723" s="120"/>
      <c r="JC723" s="120"/>
      <c r="JD723" s="120"/>
      <c r="JE723" s="120"/>
      <c r="JF723" s="120"/>
      <c r="JG723" s="120"/>
      <c r="JH723" s="120"/>
      <c r="JI723" s="120"/>
      <c r="JJ723" s="120"/>
      <c r="JK723" s="120"/>
      <c r="JL723" s="120"/>
      <c r="JM723" s="120"/>
      <c r="JN723" s="120"/>
      <c r="JO723" s="120"/>
      <c r="JP723" s="120"/>
      <c r="JQ723" s="120"/>
      <c r="JR723" s="120"/>
      <c r="JS723" s="121"/>
      <c r="JT723" s="120"/>
      <c r="JU723" s="120"/>
      <c r="JV723" s="120"/>
      <c r="JW723" s="120"/>
      <c r="JX723" s="120"/>
      <c r="JY723" s="120"/>
      <c r="JZ723" s="120"/>
      <c r="KA723" s="120"/>
      <c r="KB723" s="120"/>
      <c r="KC723" s="120"/>
      <c r="KD723" s="120"/>
      <c r="KE723" s="120"/>
      <c r="KF723" s="120"/>
      <c r="KG723" s="120"/>
      <c r="KH723" s="120"/>
      <c r="KI723" s="120"/>
      <c r="KJ723" s="120"/>
      <c r="KK723" s="120"/>
      <c r="KL723" s="120"/>
      <c r="KM723" s="120"/>
      <c r="KN723" s="120"/>
      <c r="KO723" s="120"/>
      <c r="KP723" s="120"/>
      <c r="KQ723" s="120"/>
      <c r="KR723" s="120"/>
      <c r="KS723" s="120"/>
      <c r="KT723" s="120"/>
      <c r="KU723" s="120"/>
      <c r="KV723" s="120"/>
      <c r="KW723" s="120"/>
      <c r="KX723" s="120"/>
      <c r="KY723" s="120"/>
      <c r="KZ723" s="120"/>
      <c r="LA723" s="120"/>
      <c r="LB723" s="120"/>
      <c r="LC723" s="120"/>
      <c r="LD723" s="120"/>
      <c r="LE723" s="120"/>
      <c r="LF723" s="120"/>
      <c r="LG723" s="120"/>
      <c r="LH723" s="120"/>
      <c r="LI723" s="120"/>
      <c r="LJ723" s="120"/>
      <c r="LK723" s="120"/>
      <c r="LL723" s="120"/>
      <c r="LM723" s="120"/>
      <c r="LN723" s="120"/>
      <c r="LO723" s="120"/>
      <c r="LP723" s="120"/>
      <c r="LQ723" s="120"/>
      <c r="LR723" s="120"/>
      <c r="LS723" s="120"/>
      <c r="LT723" s="120"/>
      <c r="LU723" s="120"/>
      <c r="LV723" s="120"/>
      <c r="LW723" s="120"/>
      <c r="LX723" s="120"/>
      <c r="LY723" s="120"/>
      <c r="LZ723" s="120"/>
      <c r="MA723" s="120"/>
      <c r="MB723" s="120"/>
      <c r="MC723" s="120"/>
      <c r="MD723" s="120"/>
      <c r="ME723" s="120"/>
      <c r="MF723" s="120"/>
      <c r="MG723" s="120"/>
      <c r="MH723" s="120"/>
      <c r="MI723" s="120"/>
      <c r="MJ723" s="120"/>
      <c r="MK723" s="120"/>
      <c r="ML723" s="120"/>
      <c r="MM723" s="120"/>
      <c r="MN723" s="120"/>
      <c r="MO723" s="120"/>
      <c r="MP723" s="120"/>
      <c r="MQ723" s="120"/>
      <c r="MR723" s="120"/>
      <c r="MS723" s="120"/>
      <c r="MT723" s="120"/>
      <c r="MU723" s="120"/>
      <c r="MV723" s="120"/>
      <c r="MW723" s="120"/>
      <c r="MX723" s="120"/>
      <c r="MY723" s="120"/>
      <c r="MZ723" s="120"/>
      <c r="NA723" s="120"/>
      <c r="NB723" s="120"/>
      <c r="NC723" s="120"/>
      <c r="ND723" s="120"/>
      <c r="NE723" s="120"/>
      <c r="NF723" s="120"/>
      <c r="NG723" s="120"/>
      <c r="NH723" s="120"/>
      <c r="NI723" s="120"/>
      <c r="NJ723" s="120"/>
      <c r="NK723" s="120"/>
      <c r="NL723" s="120"/>
      <c r="NM723" s="120"/>
      <c r="NN723" s="120"/>
      <c r="NO723" s="120"/>
      <c r="NP723" s="120"/>
      <c r="NQ723" s="120"/>
      <c r="NR723" s="120"/>
      <c r="NS723" s="120"/>
      <c r="NT723" s="120"/>
      <c r="NU723" s="120"/>
      <c r="NV723" s="120"/>
      <c r="NW723" s="120"/>
      <c r="NX723" s="120"/>
      <c r="NY723" s="120"/>
      <c r="NZ723" s="120"/>
      <c r="OA723" s="120"/>
      <c r="OB723" s="120"/>
      <c r="OC723" s="120"/>
      <c r="OD723" s="120"/>
      <c r="OE723" s="120"/>
      <c r="OF723" s="120"/>
      <c r="OG723" s="120"/>
      <c r="OH723" s="120"/>
      <c r="OI723" s="120"/>
      <c r="OJ723" s="120"/>
      <c r="OK723" s="120"/>
      <c r="OL723" s="120"/>
      <c r="OM723" s="120"/>
      <c r="ON723" s="120"/>
      <c r="OO723" s="120"/>
      <c r="OP723" s="120"/>
      <c r="OQ723" s="120"/>
      <c r="OR723" s="120"/>
      <c r="OS723" s="120"/>
      <c r="OT723" s="120"/>
      <c r="OU723" s="120"/>
      <c r="OV723" s="120"/>
      <c r="OW723" s="120"/>
      <c r="OX723" s="120"/>
      <c r="OY723" s="120"/>
      <c r="OZ723" s="120"/>
      <c r="PA723" s="120"/>
      <c r="PB723" s="120"/>
      <c r="PC723" s="120"/>
      <c r="PD723" s="120"/>
      <c r="PE723" s="120"/>
      <c r="PF723" s="120"/>
      <c r="PG723" s="120"/>
      <c r="PH723" s="120"/>
      <c r="PI723" s="120"/>
      <c r="PJ723" s="120"/>
      <c r="PK723" s="120"/>
      <c r="PL723" s="120"/>
      <c r="PM723" s="120"/>
      <c r="PN723" s="120"/>
      <c r="PO723" s="120"/>
      <c r="PP723" s="120"/>
      <c r="PQ723" s="120"/>
      <c r="PR723" s="120"/>
      <c r="PS723" s="120"/>
      <c r="PT723" s="120"/>
      <c r="PU723" s="120"/>
      <c r="PV723" s="120"/>
      <c r="PW723" s="120"/>
      <c r="PX723" s="120"/>
      <c r="PY723" s="120"/>
      <c r="PZ723" s="120"/>
      <c r="QA723" s="120"/>
      <c r="QB723" s="120"/>
      <c r="QC723" s="120"/>
      <c r="QD723" s="120"/>
      <c r="QE723" s="120"/>
      <c r="QF723" s="120"/>
      <c r="QG723" s="120"/>
      <c r="QH723" s="120"/>
      <c r="QI723" s="120"/>
      <c r="QJ723" s="120"/>
      <c r="QK723" s="45"/>
      <c r="QL723" s="106"/>
      <c r="QM723" s="106"/>
      <c r="QN723" s="106"/>
      <c r="QO723" s="106"/>
      <c r="QP723" s="106"/>
      <c r="QQ723" s="106"/>
      <c r="QR723" s="106"/>
      <c r="QS723" s="5"/>
    </row>
    <row r="724" spans="1:461" s="27" customFormat="1" ht="12" customHeight="1" x14ac:dyDescent="0.2">
      <c r="A724" s="118"/>
      <c r="B724" s="119"/>
      <c r="C724" s="120"/>
      <c r="D724" s="120"/>
      <c r="E724" s="120"/>
      <c r="F724" s="120"/>
      <c r="G724" s="120"/>
      <c r="H724" s="120"/>
      <c r="I724" s="120"/>
      <c r="J724" s="120"/>
      <c r="K724" s="120"/>
      <c r="L724" s="120"/>
      <c r="M724" s="120"/>
      <c r="N724" s="120"/>
      <c r="O724" s="120"/>
      <c r="P724" s="120"/>
      <c r="Q724" s="120"/>
      <c r="R724" s="120"/>
      <c r="S724" s="120"/>
      <c r="T724" s="121"/>
      <c r="U724" s="121"/>
      <c r="V724" s="121"/>
      <c r="W724" s="121"/>
      <c r="X724" s="121"/>
      <c r="Y724" s="121"/>
      <c r="Z724" s="121"/>
      <c r="AA724" s="121"/>
      <c r="AB724" s="121"/>
      <c r="AC724" s="121"/>
      <c r="AD724" s="121"/>
      <c r="AE724" s="121"/>
      <c r="AF724" s="121"/>
      <c r="AG724" s="121"/>
      <c r="AH724" s="121"/>
      <c r="AI724" s="121"/>
      <c r="AJ724" s="121"/>
      <c r="AK724" s="121"/>
      <c r="AL724" s="121"/>
      <c r="AM724" s="121"/>
      <c r="AN724" s="121"/>
      <c r="AO724" s="120"/>
      <c r="AP724" s="120"/>
      <c r="AQ724" s="120"/>
      <c r="AR724" s="120"/>
      <c r="AS724" s="120"/>
      <c r="AT724" s="120"/>
      <c r="AU724" s="120"/>
      <c r="AV724" s="120"/>
      <c r="AW724" s="120"/>
      <c r="AX724" s="120"/>
      <c r="AY724" s="120"/>
      <c r="AZ724" s="120"/>
      <c r="BA724" s="120"/>
      <c r="BB724" s="120"/>
      <c r="BC724" s="120"/>
      <c r="BD724" s="120"/>
      <c r="BE724" s="120"/>
      <c r="BF724" s="120"/>
      <c r="BG724" s="120"/>
      <c r="BH724" s="120"/>
      <c r="BI724" s="120"/>
      <c r="BJ724" s="120"/>
      <c r="BK724" s="120"/>
      <c r="BL724" s="120"/>
      <c r="BM724" s="120"/>
      <c r="BN724" s="120"/>
      <c r="BO724" s="120"/>
      <c r="BP724" s="120"/>
      <c r="BQ724" s="120"/>
      <c r="BR724" s="120"/>
      <c r="BS724" s="120"/>
      <c r="BT724" s="120"/>
      <c r="BU724" s="120"/>
      <c r="BV724" s="120"/>
      <c r="BW724" s="120"/>
      <c r="BX724" s="120"/>
      <c r="BY724" s="120"/>
      <c r="BZ724" s="120"/>
      <c r="CA724" s="120"/>
      <c r="CB724" s="120"/>
      <c r="CC724" s="120"/>
      <c r="CD724" s="120"/>
      <c r="CE724" s="120"/>
      <c r="CF724" s="120"/>
      <c r="CG724" s="120"/>
      <c r="CH724" s="120"/>
      <c r="CI724" s="120"/>
      <c r="CJ724" s="120"/>
      <c r="CK724" s="120"/>
      <c r="CL724" s="120"/>
      <c r="CM724" s="120"/>
      <c r="CN724" s="120"/>
      <c r="CO724" s="120"/>
      <c r="CP724" s="120"/>
      <c r="CQ724" s="120"/>
      <c r="CR724" s="120"/>
      <c r="CS724" s="120"/>
      <c r="CT724" s="120"/>
      <c r="CU724" s="120"/>
      <c r="CV724" s="120"/>
      <c r="CW724" s="120"/>
      <c r="CX724" s="120"/>
      <c r="CY724" s="120"/>
      <c r="CZ724" s="120"/>
      <c r="DA724" s="120"/>
      <c r="DB724" s="120"/>
      <c r="DC724" s="120"/>
      <c r="DD724" s="120"/>
      <c r="DE724" s="120"/>
      <c r="DF724" s="120"/>
      <c r="DG724" s="120"/>
      <c r="DH724" s="120"/>
      <c r="DI724" s="120"/>
      <c r="DJ724" s="120"/>
      <c r="DK724" s="120"/>
      <c r="DL724" s="121"/>
      <c r="DM724" s="120"/>
      <c r="DN724" s="120"/>
      <c r="DO724" s="120"/>
      <c r="DP724" s="120"/>
      <c r="DQ724" s="120"/>
      <c r="DR724" s="120"/>
      <c r="DS724" s="120"/>
      <c r="DT724" s="120"/>
      <c r="DU724" s="120"/>
      <c r="DV724" s="120"/>
      <c r="DW724" s="120"/>
      <c r="DX724" s="120"/>
      <c r="DY724" s="120"/>
      <c r="DZ724" s="120"/>
      <c r="EA724" s="120"/>
      <c r="EB724" s="120"/>
      <c r="EC724" s="120"/>
      <c r="ED724" s="120"/>
      <c r="EE724" s="120"/>
      <c r="EF724" s="120"/>
      <c r="EG724" s="120"/>
      <c r="EH724" s="120"/>
      <c r="EI724" s="120"/>
      <c r="EJ724" s="120"/>
      <c r="EK724" s="120"/>
      <c r="EL724" s="120"/>
      <c r="EM724" s="120"/>
      <c r="EN724" s="120"/>
      <c r="EO724" s="120"/>
      <c r="EP724" s="120"/>
      <c r="EQ724" s="120"/>
      <c r="ER724" s="120"/>
      <c r="ES724" s="120"/>
      <c r="ET724" s="120"/>
      <c r="EU724" s="120"/>
      <c r="EV724" s="120"/>
      <c r="EW724" s="120"/>
      <c r="EX724" s="120"/>
      <c r="EY724" s="120"/>
      <c r="EZ724" s="120"/>
      <c r="FA724" s="120"/>
      <c r="FB724" s="120"/>
      <c r="FC724" s="120"/>
      <c r="FD724" s="120"/>
      <c r="FE724" s="120"/>
      <c r="FF724" s="120"/>
      <c r="FG724" s="120"/>
      <c r="FH724" s="120"/>
      <c r="FI724" s="120"/>
      <c r="FJ724" s="120"/>
      <c r="FK724" s="121"/>
      <c r="FL724" s="121"/>
      <c r="FM724" s="121"/>
      <c r="FN724" s="120"/>
      <c r="FO724" s="120"/>
      <c r="FP724" s="120"/>
      <c r="FQ724" s="120"/>
      <c r="FR724" s="120"/>
      <c r="FS724" s="120"/>
      <c r="FT724" s="120"/>
      <c r="FU724" s="120"/>
      <c r="FV724" s="120"/>
      <c r="FW724" s="120"/>
      <c r="FX724" s="120"/>
      <c r="FY724" s="120"/>
      <c r="FZ724" s="120"/>
      <c r="GA724" s="120"/>
      <c r="GB724" s="120"/>
      <c r="GC724" s="121"/>
      <c r="GD724" s="120"/>
      <c r="GE724" s="120"/>
      <c r="GF724" s="120"/>
      <c r="GG724" s="120"/>
      <c r="GH724" s="120"/>
      <c r="GI724" s="120"/>
      <c r="GJ724" s="120"/>
      <c r="GK724" s="120"/>
      <c r="GL724" s="120"/>
      <c r="GM724" s="120"/>
      <c r="GN724" s="120"/>
      <c r="GO724" s="120"/>
      <c r="GP724" s="120"/>
      <c r="GQ724" s="120"/>
      <c r="GR724" s="120"/>
      <c r="GS724" s="120"/>
      <c r="GT724" s="120"/>
      <c r="GU724" s="121"/>
      <c r="GV724" s="120"/>
      <c r="GW724" s="120"/>
      <c r="GX724" s="120"/>
      <c r="GY724" s="120"/>
      <c r="GZ724" s="120"/>
      <c r="HA724" s="120"/>
      <c r="HB724" s="120"/>
      <c r="HC724" s="121"/>
      <c r="HD724" s="120"/>
      <c r="HE724" s="120"/>
      <c r="HF724" s="120"/>
      <c r="HG724" s="120"/>
      <c r="HH724" s="120"/>
      <c r="HI724" s="120"/>
      <c r="HJ724" s="120"/>
      <c r="HK724" s="120"/>
      <c r="HL724" s="120"/>
      <c r="HM724" s="120"/>
      <c r="HN724" s="121"/>
      <c r="HO724" s="120"/>
      <c r="HP724" s="120"/>
      <c r="HQ724" s="120"/>
      <c r="HR724" s="120"/>
      <c r="HS724" s="120"/>
      <c r="HT724" s="120"/>
      <c r="HU724" s="120"/>
      <c r="HV724" s="120"/>
      <c r="HW724" s="120"/>
      <c r="HX724" s="120"/>
      <c r="HY724" s="120"/>
      <c r="HZ724" s="120"/>
      <c r="IA724" s="120"/>
      <c r="IB724" s="120"/>
      <c r="IC724" s="120"/>
      <c r="ID724" s="120"/>
      <c r="IE724" s="120"/>
      <c r="IF724" s="120"/>
      <c r="IG724" s="120"/>
      <c r="IH724" s="120"/>
      <c r="II724" s="120"/>
      <c r="IJ724" s="120"/>
      <c r="IK724" s="120"/>
      <c r="IL724" s="120"/>
      <c r="IM724" s="120"/>
      <c r="IN724" s="120"/>
      <c r="IO724" s="120"/>
      <c r="IP724" s="120"/>
      <c r="IQ724" s="120"/>
      <c r="IR724" s="120"/>
      <c r="IS724" s="120"/>
      <c r="IT724" s="120"/>
      <c r="IU724" s="120"/>
      <c r="IV724" s="120"/>
      <c r="IW724" s="120"/>
      <c r="IX724" s="120"/>
      <c r="IY724" s="120"/>
      <c r="IZ724" s="120"/>
      <c r="JA724" s="120"/>
      <c r="JB724" s="120"/>
      <c r="JC724" s="120"/>
      <c r="JD724" s="120"/>
      <c r="JE724" s="120"/>
      <c r="JF724" s="120"/>
      <c r="JG724" s="120"/>
      <c r="JH724" s="120"/>
      <c r="JI724" s="120"/>
      <c r="JJ724" s="120"/>
      <c r="JK724" s="120"/>
      <c r="JL724" s="120"/>
      <c r="JM724" s="120"/>
      <c r="JN724" s="120"/>
      <c r="JO724" s="120"/>
      <c r="JP724" s="120"/>
      <c r="JQ724" s="120"/>
      <c r="JR724" s="120"/>
      <c r="JS724" s="121"/>
      <c r="JT724" s="120"/>
      <c r="JU724" s="120"/>
      <c r="JV724" s="120"/>
      <c r="JW724" s="120"/>
      <c r="JX724" s="120"/>
      <c r="JY724" s="120"/>
      <c r="JZ724" s="120"/>
      <c r="KA724" s="120"/>
      <c r="KB724" s="120"/>
      <c r="KC724" s="120"/>
      <c r="KD724" s="120"/>
      <c r="KE724" s="120"/>
      <c r="KF724" s="120"/>
      <c r="KG724" s="120"/>
      <c r="KH724" s="120"/>
      <c r="KI724" s="120"/>
      <c r="KJ724" s="120"/>
      <c r="KK724" s="120"/>
      <c r="KL724" s="120"/>
      <c r="KM724" s="120"/>
      <c r="KN724" s="120"/>
      <c r="KO724" s="120"/>
      <c r="KP724" s="120"/>
      <c r="KQ724" s="120"/>
      <c r="KR724" s="120"/>
      <c r="KS724" s="120"/>
      <c r="KT724" s="120"/>
      <c r="KU724" s="120"/>
      <c r="KV724" s="120"/>
      <c r="KW724" s="120"/>
      <c r="KX724" s="120"/>
      <c r="KY724" s="120"/>
      <c r="KZ724" s="120"/>
      <c r="LA724" s="120"/>
      <c r="LB724" s="120"/>
      <c r="LC724" s="120"/>
      <c r="LD724" s="120"/>
      <c r="LE724" s="120"/>
      <c r="LF724" s="120"/>
      <c r="LG724" s="120"/>
      <c r="LH724" s="120"/>
      <c r="LI724" s="120"/>
      <c r="LJ724" s="120"/>
      <c r="LK724" s="120"/>
      <c r="LL724" s="120"/>
      <c r="LM724" s="120"/>
      <c r="LN724" s="120"/>
      <c r="LO724" s="120"/>
      <c r="LP724" s="120"/>
      <c r="LQ724" s="120"/>
      <c r="LR724" s="120"/>
      <c r="LS724" s="120"/>
      <c r="LT724" s="120"/>
      <c r="LU724" s="120"/>
      <c r="LV724" s="120"/>
      <c r="LW724" s="120"/>
      <c r="LX724" s="120"/>
      <c r="LY724" s="120"/>
      <c r="LZ724" s="120"/>
      <c r="MA724" s="120"/>
      <c r="MB724" s="120"/>
      <c r="MC724" s="120"/>
      <c r="MD724" s="120"/>
      <c r="ME724" s="120"/>
      <c r="MF724" s="120"/>
      <c r="MG724" s="120"/>
      <c r="MH724" s="120"/>
      <c r="MI724" s="120"/>
      <c r="MJ724" s="120"/>
      <c r="MK724" s="120"/>
      <c r="ML724" s="120"/>
      <c r="MM724" s="120"/>
      <c r="MN724" s="120"/>
      <c r="MO724" s="120"/>
      <c r="MP724" s="120"/>
      <c r="MQ724" s="120"/>
      <c r="MR724" s="120"/>
      <c r="MS724" s="120"/>
      <c r="MT724" s="120"/>
      <c r="MU724" s="120"/>
      <c r="MV724" s="120"/>
      <c r="MW724" s="120"/>
      <c r="MX724" s="120"/>
      <c r="MY724" s="120"/>
      <c r="MZ724" s="120"/>
      <c r="NA724" s="120"/>
      <c r="NB724" s="120"/>
      <c r="NC724" s="120"/>
      <c r="ND724" s="120"/>
      <c r="NE724" s="120"/>
      <c r="NF724" s="120"/>
      <c r="NG724" s="120"/>
      <c r="NH724" s="120"/>
      <c r="NI724" s="120"/>
      <c r="NJ724" s="120"/>
      <c r="NK724" s="120"/>
      <c r="NL724" s="120"/>
      <c r="NM724" s="120"/>
      <c r="NN724" s="120"/>
      <c r="NO724" s="120"/>
      <c r="NP724" s="120"/>
      <c r="NQ724" s="120"/>
      <c r="NR724" s="120"/>
      <c r="NS724" s="120"/>
      <c r="NT724" s="120"/>
      <c r="NU724" s="120"/>
      <c r="NV724" s="120"/>
      <c r="NW724" s="120"/>
      <c r="NX724" s="120"/>
      <c r="NY724" s="120"/>
      <c r="NZ724" s="120"/>
      <c r="OA724" s="120"/>
      <c r="OB724" s="120"/>
      <c r="OC724" s="120"/>
      <c r="OD724" s="120"/>
      <c r="OE724" s="120"/>
      <c r="OF724" s="120"/>
      <c r="OG724" s="120"/>
      <c r="OH724" s="120"/>
      <c r="OI724" s="120"/>
      <c r="OJ724" s="120"/>
      <c r="OK724" s="120"/>
      <c r="OL724" s="120"/>
      <c r="OM724" s="120"/>
      <c r="ON724" s="120"/>
      <c r="OO724" s="120"/>
      <c r="OP724" s="120"/>
      <c r="OQ724" s="120"/>
      <c r="OR724" s="120"/>
      <c r="OS724" s="120"/>
      <c r="OT724" s="120"/>
      <c r="OU724" s="120"/>
      <c r="OV724" s="120"/>
      <c r="OW724" s="120"/>
      <c r="OX724" s="120"/>
      <c r="OY724" s="120"/>
      <c r="OZ724" s="120"/>
      <c r="PA724" s="120"/>
      <c r="PB724" s="120"/>
      <c r="PC724" s="120"/>
      <c r="PD724" s="120"/>
      <c r="PE724" s="120"/>
      <c r="PF724" s="120"/>
      <c r="PG724" s="120"/>
      <c r="PH724" s="120"/>
      <c r="PI724" s="120"/>
      <c r="PJ724" s="120"/>
      <c r="PK724" s="120"/>
      <c r="PL724" s="120"/>
      <c r="PM724" s="120"/>
      <c r="PN724" s="120"/>
      <c r="PO724" s="120"/>
      <c r="PP724" s="120"/>
      <c r="PQ724" s="120"/>
      <c r="PR724" s="120"/>
      <c r="PS724" s="120"/>
      <c r="PT724" s="120"/>
      <c r="PU724" s="120"/>
      <c r="PV724" s="120"/>
      <c r="PW724" s="120"/>
      <c r="PX724" s="120"/>
      <c r="PY724" s="120"/>
      <c r="PZ724" s="120"/>
      <c r="QA724" s="120"/>
      <c r="QB724" s="120"/>
      <c r="QC724" s="120"/>
      <c r="QD724" s="120"/>
      <c r="QE724" s="120"/>
      <c r="QF724" s="120"/>
      <c r="QG724" s="120"/>
      <c r="QH724" s="120"/>
      <c r="QI724" s="120"/>
      <c r="QJ724" s="120"/>
      <c r="QK724" s="45"/>
      <c r="QL724" s="106"/>
      <c r="QM724" s="106"/>
      <c r="QN724" s="106"/>
      <c r="QO724" s="106"/>
      <c r="QP724" s="106"/>
      <c r="QQ724" s="106"/>
      <c r="QR724" s="106"/>
      <c r="QS724" s="5"/>
    </row>
    <row r="725" spans="1:461" x14ac:dyDescent="0.2">
      <c r="A725" s="39"/>
      <c r="B725" s="40"/>
      <c r="C725" s="111"/>
      <c r="D725" s="111"/>
      <c r="E725" s="111"/>
      <c r="F725" s="111"/>
      <c r="G725" s="111"/>
      <c r="H725" s="111"/>
      <c r="I725" s="111"/>
      <c r="J725" s="111"/>
      <c r="K725" s="111"/>
      <c r="L725" s="111"/>
      <c r="M725" s="111"/>
      <c r="QK725" s="6"/>
      <c r="QL725" s="106"/>
      <c r="QM725" s="106"/>
      <c r="QN725" s="106"/>
      <c r="QO725" s="106"/>
      <c r="QP725" s="106"/>
      <c r="QQ725" s="106"/>
      <c r="QR725" s="106"/>
    </row>
    <row r="726" spans="1:461" s="5" customFormat="1" x14ac:dyDescent="0.2">
      <c r="A726" s="122"/>
      <c r="B726" s="11"/>
      <c r="C726" s="111"/>
      <c r="D726" s="111"/>
      <c r="E726" s="111"/>
      <c r="F726" s="111"/>
      <c r="G726" s="111"/>
      <c r="H726" s="111"/>
      <c r="I726" s="111"/>
      <c r="J726" s="111"/>
      <c r="K726" s="111"/>
      <c r="L726" s="111"/>
      <c r="M726" s="111"/>
      <c r="N726" s="112"/>
      <c r="O726" s="112"/>
      <c r="P726" s="112"/>
      <c r="Q726" s="112"/>
      <c r="R726" s="112"/>
      <c r="S726" s="112"/>
      <c r="T726" s="113"/>
      <c r="U726" s="113"/>
      <c r="V726" s="113"/>
      <c r="W726" s="113"/>
      <c r="X726" s="113"/>
      <c r="Y726" s="113"/>
      <c r="Z726" s="113"/>
      <c r="AA726" s="113"/>
      <c r="AB726" s="113"/>
      <c r="AC726" s="113"/>
      <c r="AD726" s="113"/>
      <c r="AE726" s="113"/>
      <c r="AF726" s="113"/>
      <c r="AG726" s="113"/>
      <c r="AH726" s="113"/>
      <c r="AI726" s="113"/>
      <c r="AJ726" s="113"/>
      <c r="AK726" s="113"/>
      <c r="AL726" s="113"/>
      <c r="AM726" s="113"/>
      <c r="AN726" s="113"/>
      <c r="AO726" s="114"/>
      <c r="AP726" s="114"/>
      <c r="AQ726" s="114"/>
      <c r="AR726" s="114"/>
      <c r="AS726" s="114"/>
      <c r="AT726" s="112"/>
      <c r="AU726" s="112"/>
      <c r="AV726" s="112"/>
      <c r="AW726" s="112"/>
      <c r="AX726" s="112"/>
      <c r="AY726" s="112"/>
      <c r="AZ726" s="112"/>
      <c r="BA726" s="112"/>
      <c r="BB726" s="112"/>
      <c r="BC726" s="112"/>
      <c r="BD726" s="112"/>
      <c r="BE726" s="112"/>
      <c r="BF726" s="112"/>
      <c r="BG726" s="112"/>
      <c r="BH726" s="112"/>
      <c r="BI726" s="112"/>
      <c r="BJ726" s="112"/>
      <c r="BK726" s="112"/>
      <c r="BL726" s="114"/>
      <c r="BM726" s="114"/>
      <c r="BN726" s="114"/>
      <c r="BO726" s="114"/>
      <c r="BP726" s="114"/>
      <c r="BQ726" s="114"/>
      <c r="BR726" s="114"/>
      <c r="BS726" s="114"/>
      <c r="BT726" s="114"/>
      <c r="BU726" s="114"/>
      <c r="BV726" s="114"/>
      <c r="BW726" s="114"/>
      <c r="BX726" s="112"/>
      <c r="BY726" s="112"/>
      <c r="BZ726" s="112"/>
      <c r="CA726" s="112"/>
      <c r="CB726" s="112"/>
      <c r="CC726" s="112"/>
      <c r="CD726" s="112"/>
      <c r="CE726" s="112"/>
      <c r="CF726" s="112"/>
      <c r="CG726" s="112"/>
      <c r="CH726" s="114"/>
      <c r="CI726" s="114"/>
      <c r="CJ726" s="114"/>
      <c r="CK726" s="114"/>
      <c r="CL726" s="114"/>
      <c r="CM726" s="114"/>
      <c r="CN726" s="114"/>
      <c r="CO726" s="114"/>
      <c r="CP726" s="114"/>
      <c r="CQ726" s="114"/>
      <c r="CR726" s="114"/>
      <c r="CS726" s="114"/>
      <c r="CT726" s="114"/>
      <c r="CU726" s="112"/>
      <c r="CV726" s="112"/>
      <c r="CW726" s="112"/>
      <c r="CX726" s="112"/>
      <c r="CY726" s="112"/>
      <c r="CZ726" s="112"/>
      <c r="DA726" s="112"/>
      <c r="DB726" s="112"/>
      <c r="DC726" s="112"/>
      <c r="DD726" s="112"/>
      <c r="DE726" s="112"/>
      <c r="DF726" s="112"/>
      <c r="DG726" s="112"/>
      <c r="DH726" s="112"/>
      <c r="DI726" s="112"/>
      <c r="DJ726" s="112"/>
      <c r="DK726" s="112"/>
      <c r="DL726" s="113"/>
      <c r="DM726" s="114"/>
      <c r="DN726" s="114"/>
      <c r="DO726" s="114"/>
      <c r="DP726" s="114"/>
      <c r="DQ726" s="114"/>
      <c r="DR726" s="114"/>
      <c r="DS726" s="114"/>
      <c r="DT726" s="114"/>
      <c r="DU726" s="114"/>
      <c r="DV726" s="114"/>
      <c r="DW726" s="114"/>
      <c r="DX726" s="114"/>
      <c r="DY726" s="114"/>
      <c r="DZ726" s="114"/>
      <c r="EA726" s="114"/>
      <c r="EB726" s="114"/>
      <c r="EC726" s="114"/>
      <c r="ED726" s="114"/>
      <c r="EE726" s="114"/>
      <c r="EF726" s="114"/>
      <c r="EG726" s="114"/>
      <c r="EH726" s="114"/>
      <c r="EI726" s="114"/>
      <c r="EJ726" s="114"/>
      <c r="EK726" s="114"/>
      <c r="EL726" s="114"/>
      <c r="EM726" s="114"/>
      <c r="EN726" s="114"/>
      <c r="EO726" s="114"/>
      <c r="EP726" s="114"/>
      <c r="EQ726" s="114"/>
      <c r="ER726" s="114"/>
      <c r="ES726" s="114"/>
      <c r="ET726" s="114"/>
      <c r="EU726" s="114"/>
      <c r="EV726" s="114"/>
      <c r="EW726" s="112"/>
      <c r="EX726" s="112"/>
      <c r="EY726" s="112"/>
      <c r="EZ726" s="112"/>
      <c r="FA726" s="112"/>
      <c r="FB726" s="112"/>
      <c r="FC726" s="112"/>
      <c r="FD726" s="112"/>
      <c r="FE726" s="112"/>
      <c r="FF726" s="112"/>
      <c r="FG726" s="112"/>
      <c r="FH726" s="112"/>
      <c r="FI726" s="112"/>
      <c r="FJ726" s="112"/>
      <c r="FK726" s="113"/>
      <c r="FL726" s="113"/>
      <c r="FM726" s="113"/>
      <c r="FN726" s="114"/>
      <c r="FO726" s="114"/>
      <c r="FP726" s="112"/>
      <c r="FQ726" s="112"/>
      <c r="FR726" s="112"/>
      <c r="FS726" s="112"/>
      <c r="FT726" s="112"/>
      <c r="FU726" s="112"/>
      <c r="FV726" s="112"/>
      <c r="FW726" s="112"/>
      <c r="FX726" s="112"/>
      <c r="FY726" s="112"/>
      <c r="FZ726" s="112"/>
      <c r="GA726" s="112"/>
      <c r="GB726" s="112"/>
      <c r="GC726" s="113"/>
      <c r="GD726" s="114"/>
      <c r="GE726" s="114"/>
      <c r="GF726" s="114"/>
      <c r="GG726" s="112"/>
      <c r="GH726" s="112"/>
      <c r="GI726" s="112"/>
      <c r="GJ726" s="112"/>
      <c r="GK726" s="112"/>
      <c r="GL726" s="112"/>
      <c r="GM726" s="112"/>
      <c r="GN726" s="112"/>
      <c r="GO726" s="112"/>
      <c r="GP726" s="112"/>
      <c r="GQ726" s="112"/>
      <c r="GR726" s="112"/>
      <c r="GS726" s="112"/>
      <c r="GT726" s="112"/>
      <c r="GU726" s="113"/>
      <c r="GV726" s="114"/>
      <c r="GW726" s="114"/>
      <c r="GX726" s="114"/>
      <c r="GY726" s="112"/>
      <c r="GZ726" s="112"/>
      <c r="HA726" s="112"/>
      <c r="HB726" s="112"/>
      <c r="HC726" s="113"/>
      <c r="HD726" s="114"/>
      <c r="HE726" s="114"/>
      <c r="HF726" s="114"/>
      <c r="HG726" s="114"/>
      <c r="HH726" s="114"/>
      <c r="HI726" s="114"/>
      <c r="HJ726" s="114"/>
      <c r="HK726" s="114"/>
      <c r="HL726" s="114"/>
      <c r="HM726" s="114"/>
      <c r="HN726" s="113"/>
      <c r="HO726" s="114"/>
      <c r="HP726" s="114"/>
      <c r="HQ726" s="114"/>
      <c r="HR726" s="114"/>
      <c r="HS726" s="114"/>
      <c r="HT726" s="114"/>
      <c r="HU726" s="114"/>
      <c r="HV726" s="114"/>
      <c r="HW726" s="114"/>
      <c r="HX726" s="114"/>
      <c r="HY726" s="114"/>
      <c r="HZ726" s="112"/>
      <c r="IA726" s="112"/>
      <c r="IB726" s="112"/>
      <c r="IC726" s="112"/>
      <c r="ID726" s="112"/>
      <c r="IE726" s="112"/>
      <c r="IF726" s="112"/>
      <c r="IG726" s="112"/>
      <c r="IH726" s="112"/>
      <c r="II726" s="112"/>
      <c r="IJ726" s="112"/>
      <c r="IK726" s="112"/>
      <c r="IL726" s="112"/>
      <c r="IM726" s="112"/>
      <c r="IN726" s="112"/>
      <c r="IO726" s="112"/>
      <c r="IP726" s="112"/>
      <c r="IQ726" s="112"/>
      <c r="IR726" s="112"/>
      <c r="IS726" s="112"/>
      <c r="IT726" s="112"/>
      <c r="IU726" s="112"/>
      <c r="IV726" s="112"/>
      <c r="IW726" s="112"/>
      <c r="IX726" s="112"/>
      <c r="IY726" s="112"/>
      <c r="IZ726" s="112"/>
      <c r="JA726" s="112"/>
      <c r="JB726" s="112"/>
      <c r="JC726" s="112"/>
      <c r="JD726" s="112"/>
      <c r="JE726" s="114"/>
      <c r="JF726" s="114"/>
      <c r="JG726" s="114"/>
      <c r="JH726" s="114"/>
      <c r="JI726" s="114"/>
      <c r="JJ726" s="114"/>
      <c r="JK726" s="114"/>
      <c r="JL726" s="114"/>
      <c r="JM726" s="114"/>
      <c r="JN726" s="114"/>
      <c r="JO726" s="114"/>
      <c r="JP726" s="114"/>
      <c r="JQ726" s="114"/>
      <c r="JR726" s="114"/>
      <c r="JS726" s="113"/>
      <c r="JT726" s="112"/>
      <c r="JU726" s="112"/>
      <c r="JV726" s="112"/>
      <c r="JW726" s="112"/>
      <c r="JX726" s="112"/>
      <c r="JY726" s="112"/>
      <c r="JZ726" s="112"/>
      <c r="KA726" s="112"/>
      <c r="KB726" s="112"/>
      <c r="KC726" s="112"/>
      <c r="KD726" s="112"/>
      <c r="KE726" s="112"/>
      <c r="KF726" s="112"/>
      <c r="KG726" s="112"/>
      <c r="KH726" s="112"/>
      <c r="KI726" s="112"/>
      <c r="KJ726" s="112"/>
      <c r="KK726" s="112"/>
      <c r="KL726" s="112"/>
      <c r="KM726" s="112"/>
      <c r="KN726" s="114"/>
      <c r="KO726" s="114"/>
      <c r="KP726" s="114"/>
      <c r="KQ726" s="112"/>
      <c r="KR726" s="112"/>
      <c r="KS726" s="112"/>
      <c r="KT726" s="112"/>
      <c r="KU726" s="112"/>
      <c r="KV726" s="112"/>
      <c r="KW726" s="112"/>
      <c r="KX726" s="112"/>
      <c r="KY726" s="112"/>
      <c r="KZ726" s="112"/>
      <c r="LA726" s="112"/>
      <c r="LB726" s="112"/>
      <c r="LC726" s="112"/>
      <c r="LD726" s="112"/>
      <c r="LE726" s="112"/>
      <c r="LF726" s="112"/>
      <c r="LG726" s="112"/>
      <c r="LH726" s="112"/>
      <c r="LI726" s="112"/>
      <c r="LJ726" s="112"/>
      <c r="LK726" s="112"/>
      <c r="LL726" s="112"/>
      <c r="LM726" s="112"/>
      <c r="LN726" s="112"/>
      <c r="LO726" s="112"/>
      <c r="LP726" s="112"/>
      <c r="LQ726" s="112"/>
      <c r="LR726" s="112"/>
      <c r="LS726" s="112"/>
      <c r="LT726" s="112"/>
      <c r="LU726" s="112"/>
      <c r="LV726" s="112"/>
      <c r="LW726" s="112"/>
      <c r="LX726" s="112"/>
      <c r="LY726" s="112"/>
      <c r="LZ726" s="112"/>
      <c r="MA726" s="112"/>
      <c r="MB726" s="112"/>
      <c r="MC726" s="112"/>
      <c r="MD726" s="112"/>
      <c r="ME726" s="112"/>
      <c r="MF726" s="112"/>
      <c r="MG726" s="112"/>
      <c r="MH726" s="112"/>
      <c r="MI726" s="112"/>
      <c r="MJ726" s="112"/>
      <c r="MK726" s="112"/>
      <c r="ML726" s="112"/>
      <c r="MM726" s="112"/>
      <c r="MN726" s="112"/>
      <c r="MO726" s="112"/>
      <c r="MP726" s="112"/>
      <c r="MQ726" s="112"/>
      <c r="MR726" s="112"/>
      <c r="MS726" s="112"/>
      <c r="MT726" s="112"/>
      <c r="MU726" s="112"/>
      <c r="MV726" s="112"/>
      <c r="MW726" s="112"/>
      <c r="MX726" s="112"/>
      <c r="MY726" s="112"/>
      <c r="MZ726" s="112"/>
      <c r="NA726" s="112"/>
      <c r="NB726" s="112"/>
      <c r="NC726" s="112"/>
      <c r="ND726" s="112"/>
      <c r="NE726" s="112"/>
      <c r="NF726" s="112"/>
      <c r="NG726" s="112"/>
      <c r="NH726" s="112"/>
      <c r="NI726" s="112"/>
      <c r="NJ726" s="112"/>
      <c r="NK726" s="112"/>
      <c r="NL726" s="112"/>
      <c r="NM726" s="112"/>
      <c r="NN726" s="112"/>
      <c r="NO726" s="112"/>
      <c r="NP726" s="112"/>
      <c r="NQ726" s="112"/>
      <c r="NR726" s="112"/>
      <c r="NS726" s="112"/>
      <c r="NT726" s="112"/>
      <c r="NU726" s="112"/>
      <c r="NV726" s="112"/>
      <c r="NW726" s="112"/>
      <c r="NX726" s="112"/>
      <c r="NY726" s="112"/>
      <c r="NZ726" s="112"/>
      <c r="OA726" s="112"/>
      <c r="OB726" s="112"/>
      <c r="OC726" s="112"/>
      <c r="OD726" s="112"/>
      <c r="OE726" s="112"/>
      <c r="OF726" s="112"/>
      <c r="OG726" s="112"/>
      <c r="OH726" s="112"/>
      <c r="OI726" s="112"/>
      <c r="OJ726" s="112"/>
      <c r="OK726" s="112"/>
      <c r="OL726" s="112"/>
      <c r="OM726" s="112"/>
      <c r="ON726" s="112"/>
      <c r="OO726" s="112"/>
      <c r="OP726" s="112"/>
      <c r="OQ726" s="112"/>
      <c r="OR726" s="112"/>
      <c r="OS726" s="112"/>
      <c r="OT726" s="112"/>
      <c r="OU726" s="112"/>
      <c r="OV726" s="112"/>
      <c r="OW726" s="112"/>
      <c r="OX726" s="112"/>
      <c r="OY726" s="112"/>
      <c r="OZ726" s="112"/>
      <c r="PA726" s="112"/>
      <c r="PB726" s="112"/>
      <c r="PC726" s="112"/>
      <c r="PD726" s="112"/>
      <c r="PE726" s="112"/>
      <c r="PF726" s="112"/>
      <c r="PG726" s="112"/>
      <c r="PH726" s="112"/>
      <c r="PI726" s="112"/>
      <c r="PJ726" s="112"/>
      <c r="PK726" s="112"/>
      <c r="PL726" s="112"/>
      <c r="PM726" s="112"/>
      <c r="PN726" s="112"/>
      <c r="PO726" s="112"/>
      <c r="PP726" s="112"/>
      <c r="PQ726" s="112"/>
      <c r="PR726" s="112"/>
      <c r="PS726" s="112"/>
      <c r="PT726" s="112"/>
      <c r="PU726" s="112"/>
      <c r="PV726" s="112"/>
      <c r="PW726" s="112"/>
      <c r="PX726" s="112"/>
      <c r="PY726" s="112"/>
      <c r="PZ726" s="112"/>
      <c r="QA726" s="112"/>
      <c r="QB726" s="112"/>
      <c r="QC726" s="112"/>
      <c r="QD726" s="112"/>
      <c r="QE726" s="112"/>
      <c r="QF726" s="112"/>
      <c r="QG726" s="112"/>
      <c r="QH726" s="112"/>
      <c r="QI726" s="112"/>
      <c r="QJ726" s="112"/>
      <c r="QK726" s="31"/>
      <c r="QL726" s="126"/>
      <c r="QM726" s="126"/>
      <c r="QN726" s="126"/>
      <c r="QO726" s="126"/>
      <c r="QP726" s="126"/>
      <c r="QQ726" s="126"/>
      <c r="QR726" s="126"/>
    </row>
    <row r="727" spans="1:461" x14ac:dyDescent="0.2">
      <c r="A727" s="39"/>
      <c r="B727" s="111"/>
      <c r="C727" s="111"/>
      <c r="D727" s="111"/>
      <c r="E727" s="111"/>
      <c r="F727" s="111"/>
      <c r="G727" s="111"/>
      <c r="H727" s="111"/>
      <c r="I727" s="111"/>
      <c r="J727" s="111"/>
      <c r="K727" s="111"/>
      <c r="L727" s="111"/>
      <c r="M727" s="112"/>
      <c r="S727" s="113"/>
      <c r="AN727" s="114"/>
      <c r="AS727" s="112"/>
      <c r="BK727" s="114"/>
      <c r="BW727" s="112"/>
      <c r="CG727" s="114"/>
      <c r="CT727" s="112"/>
      <c r="DK727" s="113"/>
      <c r="DL727" s="114"/>
      <c r="EV727" s="112"/>
      <c r="FJ727" s="113"/>
      <c r="FM727" s="114"/>
      <c r="FO727" s="112"/>
      <c r="GB727" s="113"/>
      <c r="GC727" s="114"/>
      <c r="GF727" s="112"/>
      <c r="GT727" s="113"/>
      <c r="GU727" s="114"/>
      <c r="GX727" s="112"/>
      <c r="HB727" s="113"/>
      <c r="HC727" s="114"/>
      <c r="HM727" s="113"/>
      <c r="HN727" s="114"/>
      <c r="HY727" s="112"/>
      <c r="JD727" s="114"/>
      <c r="JR727" s="113"/>
      <c r="JS727" s="112"/>
      <c r="KM727" s="114"/>
      <c r="KP727" s="112"/>
      <c r="QJ727" s="6"/>
      <c r="QK727" s="6"/>
      <c r="QL727" s="116"/>
      <c r="QM727" s="116"/>
      <c r="QN727" s="116"/>
      <c r="QO727" s="116"/>
      <c r="QP727" s="116"/>
      <c r="QQ727" s="116"/>
      <c r="QR727" s="4"/>
    </row>
    <row r="728" spans="1:461" x14ac:dyDescent="0.2">
      <c r="A728" s="39"/>
      <c r="B728" s="111"/>
      <c r="C728" s="111"/>
      <c r="D728" s="111"/>
      <c r="E728" s="111"/>
      <c r="F728" s="111"/>
      <c r="G728" s="111"/>
      <c r="H728" s="111"/>
      <c r="I728" s="111"/>
      <c r="J728" s="111"/>
      <c r="K728" s="111"/>
      <c r="L728" s="111"/>
      <c r="M728" s="112"/>
      <c r="S728" s="113"/>
      <c r="AN728" s="114"/>
      <c r="AS728" s="112"/>
      <c r="BK728" s="114"/>
      <c r="BW728" s="112"/>
      <c r="CG728" s="114"/>
      <c r="CT728" s="112"/>
      <c r="DK728" s="113"/>
      <c r="DL728" s="114"/>
      <c r="EV728" s="112"/>
      <c r="FJ728" s="113"/>
      <c r="FM728" s="114"/>
      <c r="FO728" s="112"/>
      <c r="GB728" s="113"/>
      <c r="GC728" s="114"/>
      <c r="GF728" s="112"/>
      <c r="GT728" s="113"/>
      <c r="GU728" s="114"/>
      <c r="GX728" s="112"/>
      <c r="HB728" s="113"/>
      <c r="HC728" s="114"/>
      <c r="HM728" s="113"/>
      <c r="HN728" s="114"/>
      <c r="HY728" s="112"/>
      <c r="JD728" s="114"/>
      <c r="JR728" s="113"/>
      <c r="JS728" s="112"/>
      <c r="KM728" s="114"/>
      <c r="KP728" s="112"/>
      <c r="QJ728" s="6"/>
      <c r="QK728" s="6"/>
      <c r="QL728" s="116"/>
      <c r="QM728" s="116"/>
      <c r="QN728" s="116"/>
      <c r="QO728" s="116"/>
      <c r="QP728" s="116"/>
      <c r="QQ728" s="164"/>
      <c r="QR728" s="129"/>
    </row>
    <row r="729" spans="1:461" x14ac:dyDescent="0.2">
      <c r="A729" s="39"/>
      <c r="B729" s="111"/>
      <c r="C729" s="111"/>
      <c r="D729" s="111"/>
      <c r="E729" s="111"/>
      <c r="F729" s="111"/>
      <c r="G729" s="111"/>
      <c r="H729" s="111"/>
      <c r="I729" s="111"/>
      <c r="J729" s="111"/>
      <c r="K729" s="111"/>
      <c r="L729" s="111"/>
      <c r="M729" s="112"/>
      <c r="S729" s="113"/>
      <c r="AN729" s="114"/>
      <c r="AS729" s="112"/>
      <c r="BK729" s="114"/>
      <c r="BW729" s="112"/>
      <c r="CG729" s="114"/>
      <c r="CT729" s="112"/>
      <c r="DK729" s="113"/>
      <c r="DL729" s="114"/>
      <c r="EV729" s="112"/>
      <c r="FJ729" s="113"/>
      <c r="FM729" s="114"/>
      <c r="FO729" s="112"/>
      <c r="GB729" s="113"/>
      <c r="GC729" s="114"/>
      <c r="GF729" s="112"/>
      <c r="GT729" s="113"/>
      <c r="GU729" s="114"/>
      <c r="GX729" s="112"/>
      <c r="HB729" s="113"/>
      <c r="HC729" s="114"/>
      <c r="HM729" s="113"/>
      <c r="HN729" s="114"/>
      <c r="HY729" s="112"/>
      <c r="JD729" s="114"/>
      <c r="JR729" s="113"/>
      <c r="JS729" s="112"/>
      <c r="KM729" s="114"/>
      <c r="KP729" s="112"/>
      <c r="QJ729" s="6"/>
      <c r="QK729" s="6"/>
      <c r="QL729" s="116"/>
      <c r="QM729" s="116"/>
      <c r="QN729" s="116"/>
      <c r="QO729" s="116"/>
      <c r="QP729" s="116"/>
      <c r="QQ729" s="6"/>
      <c r="QR729" s="129"/>
    </row>
    <row r="730" spans="1:461" x14ac:dyDescent="0.2">
      <c r="A730" s="39"/>
      <c r="B730" s="40"/>
      <c r="C730" s="111"/>
      <c r="D730" s="111"/>
      <c r="E730" s="111"/>
      <c r="F730" s="111"/>
      <c r="G730" s="111"/>
      <c r="H730" s="111"/>
      <c r="I730" s="111"/>
      <c r="J730" s="111"/>
      <c r="K730" s="111"/>
      <c r="L730" s="111"/>
      <c r="M730" s="111"/>
      <c r="QK730" s="6"/>
      <c r="QL730" s="116"/>
      <c r="QM730" s="116"/>
      <c r="QN730" s="116"/>
      <c r="QO730" s="116"/>
      <c r="QP730" s="116"/>
      <c r="QQ730" s="116"/>
      <c r="QR730" s="164"/>
    </row>
    <row r="731" spans="1:461" x14ac:dyDescent="0.2">
      <c r="A731" s="39"/>
      <c r="B731" s="40"/>
      <c r="C731" s="111"/>
      <c r="D731" s="111"/>
      <c r="E731" s="111"/>
      <c r="F731" s="111"/>
      <c r="G731" s="111"/>
      <c r="H731" s="111"/>
      <c r="I731" s="111"/>
      <c r="J731" s="111"/>
      <c r="K731" s="111"/>
      <c r="L731" s="111"/>
      <c r="M731" s="111"/>
      <c r="QK731" s="6"/>
      <c r="QL731" s="4"/>
      <c r="QM731" s="116"/>
      <c r="QN731" s="4"/>
      <c r="QO731" s="4"/>
      <c r="QP731" s="4"/>
      <c r="QQ731" s="4"/>
      <c r="QR731" s="164"/>
    </row>
    <row r="732" spans="1:461" x14ac:dyDescent="0.2">
      <c r="A732" s="39"/>
      <c r="B732" s="40"/>
      <c r="C732" s="111"/>
      <c r="D732" s="111"/>
      <c r="E732" s="111"/>
      <c r="F732" s="111"/>
      <c r="G732" s="111"/>
      <c r="H732" s="111"/>
      <c r="I732" s="111"/>
      <c r="J732" s="111"/>
      <c r="K732" s="111"/>
      <c r="L732" s="111"/>
      <c r="M732" s="111"/>
      <c r="QK732" s="6"/>
      <c r="QL732" s="4"/>
      <c r="QM732" s="4"/>
      <c r="QN732" s="4"/>
      <c r="QO732" s="4"/>
      <c r="QP732" s="4"/>
      <c r="QQ732" s="4"/>
      <c r="QR732" s="6"/>
    </row>
    <row r="733" spans="1:461" x14ac:dyDescent="0.2">
      <c r="A733" s="39"/>
      <c r="B733" s="40"/>
      <c r="C733" s="111"/>
      <c r="D733" s="111"/>
      <c r="E733" s="111"/>
      <c r="F733" s="111"/>
      <c r="G733" s="111"/>
      <c r="H733" s="111"/>
      <c r="I733" s="111"/>
      <c r="J733" s="111"/>
      <c r="K733" s="111"/>
      <c r="L733" s="111"/>
      <c r="M733" s="111"/>
      <c r="QK733" s="6"/>
      <c r="QL733" s="4"/>
      <c r="QM733" s="4"/>
      <c r="QN733" s="4"/>
      <c r="QO733" s="4"/>
      <c r="QP733" s="4"/>
      <c r="QQ733" s="4"/>
      <c r="QR733" s="6"/>
    </row>
    <row r="734" spans="1:461" x14ac:dyDescent="0.2">
      <c r="A734" s="39"/>
      <c r="B734" s="40"/>
      <c r="C734" s="111"/>
      <c r="D734" s="111"/>
      <c r="E734" s="111"/>
      <c r="F734" s="111"/>
      <c r="G734" s="111"/>
      <c r="H734" s="111"/>
      <c r="I734" s="111"/>
      <c r="J734" s="111"/>
      <c r="K734" s="111"/>
      <c r="L734" s="111"/>
      <c r="M734" s="111"/>
      <c r="QK734" s="6"/>
      <c r="QL734" s="4"/>
      <c r="QM734" s="4"/>
      <c r="QN734" s="4"/>
      <c r="QO734" s="4"/>
      <c r="QP734" s="4"/>
      <c r="QQ734" s="4"/>
      <c r="QR734" s="6"/>
    </row>
    <row r="735" spans="1:461" x14ac:dyDescent="0.2">
      <c r="A735" s="39"/>
      <c r="B735" s="40"/>
      <c r="C735" s="111"/>
      <c r="D735" s="111"/>
      <c r="E735" s="111"/>
      <c r="F735" s="111"/>
      <c r="G735" s="111"/>
      <c r="H735" s="111"/>
      <c r="I735" s="111"/>
      <c r="J735" s="111"/>
      <c r="K735" s="111"/>
      <c r="L735" s="111"/>
      <c r="M735" s="111"/>
      <c r="QK735" s="6"/>
      <c r="QL735" s="4"/>
      <c r="QM735" s="4"/>
      <c r="QN735" s="4"/>
      <c r="QO735" s="4"/>
      <c r="QP735" s="4"/>
      <c r="QQ735" s="4"/>
      <c r="QR735" s="6"/>
    </row>
    <row r="736" spans="1:461" x14ac:dyDescent="0.2">
      <c r="A736" s="39"/>
      <c r="B736" s="40"/>
      <c r="C736" s="111"/>
      <c r="D736" s="111"/>
      <c r="E736" s="111"/>
      <c r="F736" s="111"/>
      <c r="G736" s="111"/>
      <c r="H736" s="111"/>
      <c r="I736" s="111"/>
      <c r="J736" s="111"/>
      <c r="K736" s="111"/>
      <c r="L736" s="111"/>
      <c r="M736" s="111"/>
      <c r="QK736" s="6"/>
      <c r="QL736" s="4"/>
      <c r="QM736" s="4"/>
      <c r="QN736" s="4"/>
      <c r="QO736" s="4"/>
      <c r="QP736" s="4"/>
      <c r="QQ736" s="4"/>
      <c r="QR736" s="6"/>
    </row>
    <row r="737" spans="1:460" x14ac:dyDescent="0.2">
      <c r="A737" s="39"/>
      <c r="B737" s="40"/>
      <c r="C737" s="111"/>
      <c r="D737" s="111"/>
      <c r="E737" s="111"/>
      <c r="F737" s="111"/>
      <c r="G737" s="111"/>
      <c r="H737" s="111"/>
      <c r="I737" s="111"/>
      <c r="J737" s="111"/>
      <c r="K737" s="111"/>
      <c r="L737" s="111"/>
      <c r="M737" s="111"/>
      <c r="QK737" s="6"/>
      <c r="QL737" s="4"/>
      <c r="QM737" s="4"/>
      <c r="QN737" s="4"/>
      <c r="QO737" s="4"/>
      <c r="QP737" s="4"/>
      <c r="QQ737" s="4"/>
      <c r="QR737" s="6"/>
    </row>
    <row r="738" spans="1:460" x14ac:dyDescent="0.2">
      <c r="A738" s="39"/>
      <c r="B738" s="40"/>
      <c r="C738" s="111"/>
      <c r="D738" s="111"/>
      <c r="E738" s="111"/>
      <c r="F738" s="111"/>
      <c r="G738" s="111"/>
      <c r="H738" s="111"/>
      <c r="I738" s="111"/>
      <c r="J738" s="111"/>
      <c r="K738" s="111"/>
      <c r="L738" s="111"/>
      <c r="M738" s="111"/>
      <c r="QK738" s="6"/>
      <c r="QL738" s="4"/>
      <c r="QM738" s="4"/>
      <c r="QN738" s="4"/>
      <c r="QO738" s="4"/>
      <c r="QP738" s="4"/>
      <c r="QQ738" s="4"/>
      <c r="QR738" s="6"/>
    </row>
    <row r="739" spans="1:460" x14ac:dyDescent="0.2">
      <c r="A739" s="39"/>
      <c r="B739" s="40"/>
      <c r="C739" s="111"/>
      <c r="D739" s="111"/>
      <c r="E739" s="111"/>
      <c r="F739" s="111"/>
      <c r="G739" s="111"/>
      <c r="H739" s="111"/>
      <c r="I739" s="111"/>
      <c r="J739" s="111"/>
      <c r="K739" s="111"/>
      <c r="L739" s="111"/>
      <c r="M739" s="111"/>
      <c r="QK739" s="6"/>
      <c r="QL739" s="4"/>
      <c r="QM739" s="4"/>
      <c r="QN739" s="4"/>
      <c r="QO739" s="4"/>
      <c r="QP739" s="4"/>
      <c r="QQ739" s="4"/>
      <c r="QR739" s="6"/>
    </row>
    <row r="740" spans="1:460" x14ac:dyDescent="0.2">
      <c r="A740" s="39"/>
      <c r="B740" s="40"/>
      <c r="C740" s="111"/>
      <c r="D740" s="111"/>
      <c r="E740" s="111"/>
      <c r="F740" s="111"/>
      <c r="G740" s="111"/>
      <c r="H740" s="111"/>
      <c r="I740" s="111"/>
      <c r="J740" s="111"/>
      <c r="K740" s="111"/>
      <c r="L740" s="111"/>
      <c r="M740" s="111"/>
      <c r="QK740" s="6"/>
      <c r="QL740" s="4"/>
      <c r="QM740" s="4"/>
      <c r="QN740" s="4"/>
      <c r="QO740" s="4"/>
      <c r="QP740" s="4"/>
      <c r="QQ740" s="4"/>
      <c r="QR740" s="4"/>
    </row>
    <row r="741" spans="1:460" x14ac:dyDescent="0.2">
      <c r="A741" s="39"/>
      <c r="B741" s="40"/>
      <c r="C741" s="111"/>
      <c r="D741" s="111"/>
      <c r="E741" s="111"/>
      <c r="F741" s="111"/>
      <c r="G741" s="111"/>
      <c r="H741" s="111"/>
      <c r="I741" s="111"/>
      <c r="J741" s="111"/>
      <c r="K741" s="111"/>
      <c r="L741" s="111"/>
      <c r="M741" s="111"/>
      <c r="QK741" s="6"/>
      <c r="QL741" s="4"/>
      <c r="QM741" s="4"/>
      <c r="QN741" s="4"/>
      <c r="QO741" s="4"/>
      <c r="QP741" s="4"/>
      <c r="QQ741" s="4"/>
      <c r="QR741" s="4"/>
    </row>
    <row r="742" spans="1:460" x14ac:dyDescent="0.2">
      <c r="A742" s="39"/>
      <c r="B742" s="40"/>
      <c r="C742" s="111"/>
      <c r="D742" s="111"/>
      <c r="E742" s="111"/>
      <c r="F742" s="111"/>
      <c r="G742" s="111"/>
      <c r="H742" s="111"/>
      <c r="I742" s="111"/>
      <c r="J742" s="111"/>
      <c r="K742" s="111"/>
      <c r="L742" s="111"/>
      <c r="M742" s="111"/>
      <c r="QK742" s="6"/>
      <c r="QL742" s="4"/>
      <c r="QM742" s="4"/>
      <c r="QN742" s="4"/>
      <c r="QO742" s="4"/>
      <c r="QP742" s="4"/>
      <c r="QQ742" s="4"/>
      <c r="QR742" s="4"/>
    </row>
    <row r="743" spans="1:460" x14ac:dyDescent="0.2">
      <c r="A743" s="39"/>
      <c r="B743" s="40"/>
      <c r="C743" s="111"/>
      <c r="D743" s="111"/>
      <c r="E743" s="111"/>
      <c r="F743" s="111"/>
      <c r="G743" s="111"/>
      <c r="H743" s="111"/>
      <c r="I743" s="111"/>
      <c r="J743" s="111"/>
      <c r="K743" s="111"/>
      <c r="L743" s="111"/>
      <c r="M743" s="111"/>
      <c r="QK743" s="6"/>
      <c r="QL743" s="4"/>
      <c r="QM743" s="4"/>
      <c r="QN743" s="4"/>
      <c r="QO743" s="4"/>
      <c r="QP743" s="4"/>
      <c r="QQ743" s="4"/>
      <c r="QR743" s="4"/>
    </row>
    <row r="744" spans="1:460" x14ac:dyDescent="0.2">
      <c r="A744" s="39"/>
      <c r="B744" s="40"/>
      <c r="C744" s="111"/>
      <c r="D744" s="111"/>
      <c r="E744" s="111"/>
      <c r="F744" s="111"/>
      <c r="G744" s="111"/>
      <c r="H744" s="111"/>
      <c r="I744" s="111"/>
      <c r="J744" s="111"/>
      <c r="K744" s="111"/>
      <c r="L744" s="111"/>
      <c r="M744" s="111"/>
      <c r="QK744" s="6"/>
      <c r="QL744" s="4"/>
      <c r="QM744" s="4"/>
      <c r="QN744" s="4"/>
      <c r="QO744" s="4"/>
      <c r="QP744" s="4"/>
      <c r="QQ744" s="4"/>
      <c r="QR744" s="4"/>
    </row>
    <row r="745" spans="1:460" x14ac:dyDescent="0.2">
      <c r="A745" s="39"/>
      <c r="B745" s="40"/>
      <c r="C745" s="111"/>
      <c r="D745" s="111"/>
      <c r="E745" s="111"/>
      <c r="F745" s="111"/>
      <c r="G745" s="111"/>
      <c r="H745" s="111"/>
      <c r="I745" s="111"/>
      <c r="J745" s="111"/>
      <c r="K745" s="111"/>
      <c r="L745" s="111"/>
      <c r="M745" s="111"/>
      <c r="QK745" s="6"/>
      <c r="QL745" s="4"/>
      <c r="QM745" s="4"/>
      <c r="QN745" s="4"/>
      <c r="QO745" s="4"/>
      <c r="QP745" s="4"/>
      <c r="QQ745" s="4"/>
      <c r="QR745" s="4"/>
    </row>
    <row r="746" spans="1:460" x14ac:dyDescent="0.2">
      <c r="A746" s="39"/>
      <c r="B746" s="40"/>
      <c r="C746" s="111"/>
      <c r="D746" s="111"/>
      <c r="E746" s="111"/>
      <c r="F746" s="111"/>
      <c r="G746" s="111"/>
      <c r="H746" s="111"/>
      <c r="I746" s="111"/>
      <c r="J746" s="111"/>
      <c r="K746" s="111"/>
      <c r="L746" s="111"/>
      <c r="M746" s="111"/>
      <c r="QK746" s="6"/>
      <c r="QL746" s="4"/>
      <c r="QM746" s="4"/>
      <c r="QN746" s="4"/>
      <c r="QO746" s="4"/>
      <c r="QP746" s="4"/>
      <c r="QQ746" s="4"/>
      <c r="QR746" s="4"/>
    </row>
    <row r="747" spans="1:460" x14ac:dyDescent="0.2">
      <c r="A747" s="39"/>
      <c r="B747" s="40"/>
      <c r="C747" s="111"/>
      <c r="D747" s="111"/>
      <c r="E747" s="111"/>
      <c r="F747" s="111"/>
      <c r="G747" s="111"/>
      <c r="H747" s="111"/>
      <c r="I747" s="111"/>
      <c r="J747" s="111"/>
      <c r="K747" s="111"/>
      <c r="L747" s="111"/>
      <c r="M747" s="111"/>
      <c r="QK747" s="6"/>
      <c r="QL747" s="4"/>
      <c r="QM747" s="4"/>
      <c r="QN747" s="4"/>
      <c r="QO747" s="4"/>
      <c r="QP747" s="4"/>
      <c r="QQ747" s="4"/>
      <c r="QR747" s="4"/>
    </row>
    <row r="748" spans="1:460" x14ac:dyDescent="0.2">
      <c r="A748" s="39"/>
      <c r="B748" s="40"/>
      <c r="C748" s="111"/>
      <c r="D748" s="111"/>
      <c r="E748" s="111"/>
      <c r="F748" s="111"/>
      <c r="G748" s="111"/>
      <c r="H748" s="111"/>
      <c r="I748" s="111"/>
      <c r="J748" s="111"/>
      <c r="K748" s="111"/>
      <c r="L748" s="111"/>
      <c r="M748" s="111"/>
      <c r="QK748" s="6"/>
      <c r="QL748" s="4"/>
      <c r="QM748" s="4"/>
      <c r="QN748" s="4"/>
      <c r="QO748" s="4"/>
      <c r="QP748" s="4"/>
      <c r="QQ748" s="4"/>
      <c r="QR748" s="4"/>
    </row>
    <row r="749" spans="1:460" x14ac:dyDescent="0.2">
      <c r="A749" s="39"/>
      <c r="B749" s="40"/>
      <c r="C749" s="111"/>
      <c r="D749" s="111"/>
      <c r="E749" s="111"/>
      <c r="F749" s="111"/>
      <c r="G749" s="111"/>
      <c r="H749" s="111"/>
      <c r="I749" s="111"/>
      <c r="J749" s="111"/>
      <c r="K749" s="111"/>
      <c r="L749" s="111"/>
      <c r="M749" s="111"/>
      <c r="QK749" s="6"/>
      <c r="QL749" s="4"/>
      <c r="QM749" s="4"/>
      <c r="QN749" s="4"/>
      <c r="QO749" s="4"/>
      <c r="QP749" s="4"/>
      <c r="QQ749" s="4"/>
      <c r="QR749" s="4"/>
    </row>
    <row r="750" spans="1:460" x14ac:dyDescent="0.2">
      <c r="A750" s="39"/>
      <c r="B750" s="40"/>
      <c r="C750" s="111"/>
      <c r="D750" s="111"/>
      <c r="E750" s="111"/>
      <c r="F750" s="111"/>
      <c r="G750" s="111"/>
      <c r="H750" s="111"/>
      <c r="I750" s="111"/>
      <c r="J750" s="111"/>
      <c r="K750" s="111"/>
      <c r="L750" s="111"/>
      <c r="M750" s="111"/>
      <c r="QK750" s="6"/>
      <c r="QL750" s="4"/>
      <c r="QM750" s="4"/>
      <c r="QN750" s="4"/>
      <c r="QO750" s="4"/>
      <c r="QP750" s="4"/>
      <c r="QQ750" s="4"/>
      <c r="QR750" s="4"/>
    </row>
    <row r="751" spans="1:460" x14ac:dyDescent="0.2">
      <c r="A751" s="39"/>
      <c r="B751" s="40"/>
      <c r="C751" s="111"/>
      <c r="D751" s="111"/>
      <c r="E751" s="111"/>
      <c r="F751" s="111"/>
      <c r="G751" s="111"/>
      <c r="H751" s="111"/>
      <c r="I751" s="111"/>
      <c r="J751" s="111"/>
      <c r="K751" s="111"/>
      <c r="L751" s="111"/>
      <c r="M751" s="111"/>
      <c r="QK751" s="6"/>
      <c r="QL751" s="4"/>
      <c r="QM751" s="4"/>
      <c r="QN751" s="4"/>
      <c r="QO751" s="4"/>
      <c r="QP751" s="4"/>
      <c r="QQ751" s="4"/>
      <c r="QR751" s="4"/>
    </row>
    <row r="752" spans="1:460" x14ac:dyDescent="0.2">
      <c r="A752" s="39"/>
      <c r="B752" s="40"/>
      <c r="C752" s="111"/>
      <c r="D752" s="111"/>
      <c r="E752" s="111"/>
      <c r="F752" s="111"/>
      <c r="G752" s="111"/>
      <c r="H752" s="111"/>
      <c r="I752" s="111"/>
      <c r="J752" s="111"/>
      <c r="K752" s="111"/>
      <c r="L752" s="111"/>
      <c r="M752" s="111"/>
      <c r="QK752" s="6"/>
      <c r="QL752" s="4"/>
      <c r="QM752" s="4"/>
      <c r="QN752" s="4"/>
      <c r="QO752" s="4"/>
      <c r="QP752" s="4"/>
      <c r="QQ752" s="4"/>
      <c r="QR752" s="4"/>
    </row>
    <row r="753" spans="1:460" x14ac:dyDescent="0.2">
      <c r="A753" s="39"/>
      <c r="B753" s="40"/>
      <c r="C753" s="111"/>
      <c r="D753" s="111"/>
      <c r="E753" s="111"/>
      <c r="F753" s="111"/>
      <c r="G753" s="111"/>
      <c r="H753" s="111"/>
      <c r="I753" s="111"/>
      <c r="J753" s="111"/>
      <c r="K753" s="111"/>
      <c r="L753" s="111"/>
      <c r="M753" s="111"/>
      <c r="QK753" s="6"/>
      <c r="QL753" s="4"/>
      <c r="QM753" s="4"/>
      <c r="QN753" s="4"/>
      <c r="QO753" s="4"/>
      <c r="QP753" s="4"/>
      <c r="QQ753" s="4"/>
      <c r="QR753" s="4"/>
    </row>
    <row r="754" spans="1:460" x14ac:dyDescent="0.2">
      <c r="A754" s="39"/>
      <c r="B754" s="40"/>
      <c r="C754" s="111"/>
      <c r="D754" s="111"/>
      <c r="E754" s="111"/>
      <c r="F754" s="111"/>
      <c r="G754" s="111"/>
      <c r="H754" s="111"/>
      <c r="I754" s="111"/>
      <c r="J754" s="111"/>
      <c r="K754" s="111"/>
      <c r="L754" s="111"/>
      <c r="M754" s="111"/>
      <c r="QK754" s="6"/>
      <c r="QL754" s="4"/>
      <c r="QM754" s="4"/>
      <c r="QN754" s="4"/>
      <c r="QO754" s="4"/>
      <c r="QP754" s="4"/>
      <c r="QQ754" s="4"/>
      <c r="QR754" s="4"/>
    </row>
    <row r="755" spans="1:460" x14ac:dyDescent="0.2">
      <c r="A755" s="39"/>
      <c r="B755" s="40"/>
      <c r="C755" s="111"/>
      <c r="D755" s="111"/>
      <c r="E755" s="111"/>
      <c r="F755" s="111"/>
      <c r="G755" s="111"/>
      <c r="H755" s="111"/>
      <c r="I755" s="111"/>
      <c r="J755" s="111"/>
      <c r="K755" s="111"/>
      <c r="L755" s="111"/>
      <c r="M755" s="111"/>
      <c r="QK755" s="6"/>
      <c r="QL755" s="4"/>
      <c r="QM755" s="4"/>
      <c r="QN755" s="4"/>
      <c r="QO755" s="4"/>
      <c r="QP755" s="4"/>
      <c r="QQ755" s="4"/>
      <c r="QR755" s="4"/>
    </row>
    <row r="756" spans="1:460" x14ac:dyDescent="0.2">
      <c r="A756" s="39"/>
      <c r="B756" s="40"/>
      <c r="C756" s="111"/>
      <c r="D756" s="111"/>
      <c r="E756" s="111"/>
      <c r="F756" s="111"/>
      <c r="G756" s="111"/>
      <c r="H756" s="111"/>
      <c r="I756" s="111"/>
      <c r="J756" s="111"/>
      <c r="K756" s="111"/>
      <c r="L756" s="111"/>
      <c r="M756" s="111"/>
      <c r="QK756" s="6"/>
      <c r="QL756" s="4"/>
      <c r="QM756" s="4"/>
      <c r="QN756" s="4"/>
      <c r="QO756" s="4"/>
      <c r="QP756" s="4"/>
      <c r="QQ756" s="4"/>
      <c r="QR756" s="4"/>
    </row>
    <row r="757" spans="1:460" x14ac:dyDescent="0.2">
      <c r="A757" s="39"/>
      <c r="B757" s="40"/>
      <c r="C757" s="111"/>
      <c r="D757" s="111"/>
      <c r="E757" s="111"/>
      <c r="F757" s="111"/>
      <c r="G757" s="111"/>
      <c r="H757" s="111"/>
      <c r="I757" s="111"/>
      <c r="J757" s="111"/>
      <c r="K757" s="111"/>
      <c r="L757" s="111"/>
      <c r="M757" s="111"/>
      <c r="QK757" s="6"/>
      <c r="QL757" s="4"/>
      <c r="QM757" s="4"/>
      <c r="QN757" s="4"/>
      <c r="QO757" s="4"/>
      <c r="QP757" s="4"/>
      <c r="QQ757" s="4"/>
      <c r="QR757" s="4"/>
    </row>
    <row r="758" spans="1:460" x14ac:dyDescent="0.2">
      <c r="A758" s="39"/>
      <c r="B758" s="40"/>
      <c r="C758" s="111"/>
      <c r="D758" s="111"/>
      <c r="E758" s="111"/>
      <c r="F758" s="111"/>
      <c r="G758" s="111"/>
      <c r="H758" s="111"/>
      <c r="I758" s="111"/>
      <c r="J758" s="111"/>
      <c r="K758" s="111"/>
      <c r="L758" s="111"/>
      <c r="M758" s="111"/>
      <c r="QK758" s="6"/>
      <c r="QL758" s="4"/>
      <c r="QM758" s="4"/>
      <c r="QN758" s="4"/>
      <c r="QO758" s="4"/>
      <c r="QP758" s="4"/>
      <c r="QQ758" s="4"/>
      <c r="QR758" s="4"/>
    </row>
    <row r="759" spans="1:460" x14ac:dyDescent="0.2">
      <c r="A759" s="39"/>
      <c r="B759" s="40"/>
      <c r="C759" s="111"/>
      <c r="D759" s="111"/>
      <c r="E759" s="111"/>
      <c r="F759" s="111"/>
      <c r="G759" s="111"/>
      <c r="H759" s="111"/>
      <c r="I759" s="111"/>
      <c r="J759" s="111"/>
      <c r="K759" s="111"/>
      <c r="L759" s="111"/>
      <c r="M759" s="111"/>
      <c r="QK759" s="6"/>
      <c r="QL759" s="4"/>
      <c r="QM759" s="4"/>
      <c r="QN759" s="4"/>
      <c r="QO759" s="4"/>
      <c r="QP759" s="4"/>
      <c r="QQ759" s="4"/>
      <c r="QR759" s="4"/>
    </row>
    <row r="760" spans="1:460" x14ac:dyDescent="0.2">
      <c r="A760" s="39"/>
      <c r="B760" s="40"/>
      <c r="C760" s="111"/>
      <c r="D760" s="111"/>
      <c r="E760" s="111"/>
      <c r="F760" s="111"/>
      <c r="G760" s="111"/>
      <c r="H760" s="111"/>
      <c r="I760" s="111"/>
      <c r="J760" s="111"/>
      <c r="K760" s="111"/>
      <c r="L760" s="111"/>
      <c r="M760" s="111"/>
      <c r="QK760" s="6"/>
      <c r="QL760" s="4"/>
      <c r="QM760" s="4"/>
      <c r="QN760" s="4"/>
      <c r="QO760" s="4"/>
      <c r="QP760" s="4"/>
      <c r="QQ760" s="4"/>
      <c r="QR760" s="4"/>
    </row>
    <row r="761" spans="1:460" x14ac:dyDescent="0.2">
      <c r="A761" s="39"/>
      <c r="B761" s="40"/>
      <c r="C761" s="111"/>
      <c r="D761" s="111"/>
      <c r="E761" s="111"/>
      <c r="F761" s="111"/>
      <c r="G761" s="111"/>
      <c r="H761" s="111"/>
      <c r="I761" s="111"/>
      <c r="J761" s="111"/>
      <c r="K761" s="111"/>
      <c r="L761" s="111"/>
      <c r="M761" s="111"/>
      <c r="QK761" s="6"/>
      <c r="QL761" s="4"/>
      <c r="QM761" s="4"/>
      <c r="QN761" s="4"/>
      <c r="QO761" s="4"/>
      <c r="QP761" s="4"/>
      <c r="QQ761" s="4"/>
      <c r="QR761" s="4"/>
    </row>
    <row r="762" spans="1:460" x14ac:dyDescent="0.2">
      <c r="A762" s="39"/>
      <c r="B762" s="40"/>
      <c r="C762" s="111"/>
      <c r="D762" s="111"/>
      <c r="E762" s="111"/>
      <c r="F762" s="111"/>
      <c r="G762" s="111"/>
      <c r="H762" s="111"/>
      <c r="I762" s="111"/>
      <c r="J762" s="111"/>
      <c r="K762" s="111"/>
      <c r="L762" s="111"/>
      <c r="M762" s="111"/>
      <c r="QK762" s="6"/>
      <c r="QL762" s="4"/>
      <c r="QM762" s="4"/>
      <c r="QN762" s="4"/>
      <c r="QO762" s="4"/>
      <c r="QP762" s="4"/>
      <c r="QQ762" s="4"/>
      <c r="QR762" s="4"/>
    </row>
    <row r="763" spans="1:460" x14ac:dyDescent="0.2">
      <c r="A763" s="39"/>
      <c r="B763" s="40"/>
      <c r="C763" s="111"/>
      <c r="D763" s="111"/>
      <c r="E763" s="111"/>
      <c r="F763" s="111"/>
      <c r="G763" s="111"/>
      <c r="H763" s="111"/>
      <c r="I763" s="111"/>
      <c r="J763" s="111"/>
      <c r="K763" s="111"/>
      <c r="L763" s="111"/>
      <c r="M763" s="111"/>
      <c r="QK763" s="6"/>
      <c r="QL763" s="4"/>
      <c r="QM763" s="4"/>
      <c r="QN763" s="4"/>
      <c r="QO763" s="4"/>
      <c r="QP763" s="4"/>
      <c r="QQ763" s="4"/>
      <c r="QR763" s="4"/>
    </row>
    <row r="764" spans="1:460" x14ac:dyDescent="0.2">
      <c r="A764" s="39"/>
      <c r="B764" s="40"/>
      <c r="C764" s="111"/>
      <c r="D764" s="111"/>
      <c r="E764" s="111"/>
      <c r="F764" s="111"/>
      <c r="G764" s="111"/>
      <c r="H764" s="111"/>
      <c r="I764" s="111"/>
      <c r="J764" s="111"/>
      <c r="K764" s="111"/>
      <c r="L764" s="111"/>
      <c r="M764" s="111"/>
      <c r="QK764" s="6"/>
      <c r="QL764" s="4"/>
      <c r="QM764" s="4"/>
      <c r="QN764" s="4"/>
      <c r="QO764" s="4"/>
      <c r="QP764" s="4"/>
      <c r="QQ764" s="4"/>
      <c r="QR764" s="4"/>
    </row>
    <row r="765" spans="1:460" x14ac:dyDescent="0.2">
      <c r="A765" s="39"/>
      <c r="B765" s="40"/>
      <c r="C765" s="111"/>
      <c r="D765" s="111"/>
      <c r="E765" s="111"/>
      <c r="F765" s="111"/>
      <c r="G765" s="111"/>
      <c r="H765" s="111"/>
      <c r="I765" s="111"/>
      <c r="J765" s="111"/>
      <c r="K765" s="111"/>
      <c r="L765" s="111"/>
      <c r="M765" s="111"/>
      <c r="QK765" s="6"/>
      <c r="QL765" s="4"/>
      <c r="QM765" s="4"/>
      <c r="QN765" s="4"/>
      <c r="QO765" s="4"/>
      <c r="QP765" s="4"/>
      <c r="QQ765" s="4"/>
      <c r="QR765" s="4"/>
    </row>
    <row r="766" spans="1:460" x14ac:dyDescent="0.2">
      <c r="A766" s="39"/>
      <c r="B766" s="40"/>
      <c r="C766" s="111"/>
      <c r="D766" s="111"/>
      <c r="E766" s="111"/>
      <c r="F766" s="111"/>
      <c r="G766" s="111"/>
      <c r="H766" s="111"/>
      <c r="I766" s="111"/>
      <c r="J766" s="111"/>
      <c r="K766" s="111"/>
      <c r="L766" s="111"/>
      <c r="M766" s="111"/>
      <c r="QK766" s="6"/>
      <c r="QL766" s="4"/>
      <c r="QM766" s="4"/>
      <c r="QN766" s="4"/>
      <c r="QO766" s="4"/>
      <c r="QP766" s="4"/>
      <c r="QQ766" s="4"/>
      <c r="QR766" s="4"/>
    </row>
    <row r="767" spans="1:460" x14ac:dyDescent="0.2">
      <c r="A767" s="39"/>
      <c r="B767" s="40"/>
      <c r="C767" s="111"/>
      <c r="D767" s="111"/>
      <c r="E767" s="111"/>
      <c r="F767" s="111"/>
      <c r="G767" s="111"/>
      <c r="H767" s="111"/>
      <c r="I767" s="111"/>
      <c r="J767" s="111"/>
      <c r="K767" s="111"/>
      <c r="L767" s="111"/>
      <c r="M767" s="111"/>
      <c r="QK767" s="6"/>
      <c r="QL767" s="4"/>
      <c r="QM767" s="4"/>
      <c r="QN767" s="4"/>
      <c r="QO767" s="4"/>
      <c r="QP767" s="4"/>
      <c r="QQ767" s="4"/>
      <c r="QR767" s="4"/>
    </row>
    <row r="768" spans="1:460" x14ac:dyDescent="0.2">
      <c r="A768" s="39"/>
      <c r="B768" s="40"/>
      <c r="C768" s="111"/>
      <c r="D768" s="111"/>
      <c r="E768" s="111"/>
      <c r="F768" s="111"/>
      <c r="G768" s="111"/>
      <c r="H768" s="111"/>
      <c r="I768" s="111"/>
      <c r="J768" s="111"/>
      <c r="K768" s="111"/>
      <c r="L768" s="111"/>
      <c r="M768" s="111"/>
      <c r="QK768" s="6"/>
      <c r="QL768" s="4"/>
      <c r="QM768" s="4"/>
      <c r="QN768" s="4"/>
      <c r="QO768" s="4"/>
      <c r="QP768" s="4"/>
      <c r="QQ768" s="4"/>
      <c r="QR768" s="4"/>
    </row>
    <row r="769" spans="1:460" x14ac:dyDescent="0.2">
      <c r="A769" s="39"/>
      <c r="B769" s="40"/>
      <c r="C769" s="111"/>
      <c r="D769" s="111"/>
      <c r="E769" s="111"/>
      <c r="F769" s="111"/>
      <c r="G769" s="111"/>
      <c r="H769" s="111"/>
      <c r="I769" s="111"/>
      <c r="J769" s="111"/>
      <c r="K769" s="111"/>
      <c r="L769" s="111"/>
      <c r="M769" s="111"/>
      <c r="QK769" s="6"/>
      <c r="QL769" s="4"/>
      <c r="QM769" s="4"/>
      <c r="QN769" s="4"/>
      <c r="QO769" s="4"/>
      <c r="QP769" s="4"/>
      <c r="QQ769" s="4"/>
      <c r="QR769" s="4"/>
    </row>
    <row r="770" spans="1:460" x14ac:dyDescent="0.2">
      <c r="A770" s="39"/>
      <c r="B770" s="40"/>
      <c r="C770" s="111"/>
      <c r="D770" s="111"/>
      <c r="E770" s="111"/>
      <c r="F770" s="111"/>
      <c r="G770" s="111"/>
      <c r="H770" s="111"/>
      <c r="I770" s="111"/>
      <c r="J770" s="111"/>
      <c r="K770" s="111"/>
      <c r="L770" s="111"/>
      <c r="M770" s="111"/>
      <c r="QK770" s="6"/>
      <c r="QL770" s="4"/>
      <c r="QM770" s="4"/>
      <c r="QN770" s="4"/>
      <c r="QO770" s="4"/>
      <c r="QP770" s="4"/>
      <c r="QQ770" s="4"/>
      <c r="QR770" s="4"/>
    </row>
    <row r="771" spans="1:460" x14ac:dyDescent="0.2">
      <c r="A771" s="39"/>
      <c r="B771" s="40"/>
      <c r="C771" s="111"/>
      <c r="D771" s="111"/>
      <c r="E771" s="111"/>
      <c r="F771" s="111"/>
      <c r="G771" s="111"/>
      <c r="H771" s="111"/>
      <c r="I771" s="111"/>
      <c r="J771" s="111"/>
      <c r="K771" s="111"/>
      <c r="L771" s="111"/>
      <c r="M771" s="111"/>
      <c r="QK771" s="6"/>
      <c r="QL771" s="4"/>
      <c r="QM771" s="4"/>
      <c r="QN771" s="4"/>
      <c r="QO771" s="4"/>
      <c r="QP771" s="4"/>
      <c r="QQ771" s="4"/>
      <c r="QR771" s="4"/>
    </row>
    <row r="772" spans="1:460" x14ac:dyDescent="0.2">
      <c r="A772" s="39"/>
      <c r="B772" s="40"/>
      <c r="C772" s="111"/>
      <c r="D772" s="111"/>
      <c r="E772" s="111"/>
      <c r="F772" s="111"/>
      <c r="G772" s="111"/>
      <c r="H772" s="111"/>
      <c r="I772" s="111"/>
      <c r="J772" s="111"/>
      <c r="K772" s="111"/>
      <c r="L772" s="111"/>
      <c r="M772" s="111"/>
      <c r="QK772" s="6"/>
      <c r="QL772" s="4"/>
      <c r="QM772" s="4"/>
      <c r="QN772" s="4"/>
      <c r="QO772" s="4"/>
      <c r="QP772" s="4"/>
      <c r="QQ772" s="4"/>
      <c r="QR772" s="4"/>
    </row>
    <row r="773" spans="1:460" x14ac:dyDescent="0.2">
      <c r="A773" s="39"/>
      <c r="B773" s="40"/>
      <c r="C773" s="111"/>
      <c r="D773" s="111"/>
      <c r="E773" s="111"/>
      <c r="F773" s="111"/>
      <c r="G773" s="111"/>
      <c r="H773" s="111"/>
      <c r="I773" s="111"/>
      <c r="J773" s="111"/>
      <c r="K773" s="111"/>
      <c r="L773" s="111"/>
      <c r="M773" s="111"/>
      <c r="QK773" s="6"/>
      <c r="QL773" s="4"/>
      <c r="QM773" s="4"/>
      <c r="QN773" s="4"/>
      <c r="QO773" s="4"/>
      <c r="QP773" s="4"/>
      <c r="QQ773" s="4"/>
      <c r="QR773" s="4"/>
    </row>
    <row r="774" spans="1:460" x14ac:dyDescent="0.2">
      <c r="A774" s="39"/>
      <c r="B774" s="40"/>
      <c r="C774" s="111"/>
      <c r="D774" s="111"/>
      <c r="E774" s="111"/>
      <c r="F774" s="111"/>
      <c r="G774" s="111"/>
      <c r="H774" s="111"/>
      <c r="I774" s="111"/>
      <c r="J774" s="111"/>
      <c r="K774" s="111"/>
      <c r="L774" s="111"/>
      <c r="M774" s="111"/>
      <c r="QK774" s="6"/>
      <c r="QL774" s="4"/>
      <c r="QM774" s="4"/>
      <c r="QN774" s="4"/>
      <c r="QO774" s="4"/>
      <c r="QP774" s="4"/>
      <c r="QQ774" s="4"/>
      <c r="QR774" s="4"/>
    </row>
    <row r="775" spans="1:460" x14ac:dyDescent="0.2">
      <c r="A775" s="39"/>
      <c r="B775" s="40"/>
      <c r="C775" s="111"/>
      <c r="D775" s="111"/>
      <c r="E775" s="111"/>
      <c r="F775" s="111"/>
      <c r="G775" s="111"/>
      <c r="H775" s="111"/>
      <c r="I775" s="111"/>
      <c r="J775" s="111"/>
      <c r="K775" s="111"/>
      <c r="L775" s="111"/>
      <c r="M775" s="111"/>
      <c r="QK775" s="6"/>
      <c r="QL775" s="4"/>
      <c r="QM775" s="4"/>
      <c r="QN775" s="4"/>
      <c r="QO775" s="4"/>
      <c r="QP775" s="4"/>
      <c r="QQ775" s="4"/>
      <c r="QR775" s="4"/>
    </row>
    <row r="776" spans="1:460" x14ac:dyDescent="0.2">
      <c r="A776" s="39"/>
      <c r="B776" s="40"/>
      <c r="C776" s="111"/>
      <c r="D776" s="111"/>
      <c r="E776" s="111"/>
      <c r="F776" s="111"/>
      <c r="G776" s="111"/>
      <c r="H776" s="111"/>
      <c r="I776" s="111"/>
      <c r="J776" s="111"/>
      <c r="K776" s="111"/>
      <c r="L776" s="111"/>
      <c r="M776" s="111"/>
      <c r="QK776" s="6"/>
      <c r="QL776" s="4"/>
      <c r="QM776" s="4"/>
      <c r="QN776" s="4"/>
      <c r="QO776" s="4"/>
      <c r="QP776" s="4"/>
      <c r="QQ776" s="4"/>
      <c r="QR776" s="4"/>
    </row>
    <row r="777" spans="1:460" x14ac:dyDescent="0.2">
      <c r="A777" s="39"/>
      <c r="B777" s="40"/>
      <c r="C777" s="111"/>
      <c r="D777" s="111"/>
      <c r="E777" s="111"/>
      <c r="F777" s="111"/>
      <c r="G777" s="111"/>
      <c r="H777" s="111"/>
      <c r="I777" s="111"/>
      <c r="J777" s="111"/>
      <c r="K777" s="111"/>
      <c r="L777" s="111"/>
      <c r="M777" s="111"/>
      <c r="QK777" s="6"/>
      <c r="QL777" s="4"/>
      <c r="QM777" s="4"/>
      <c r="QN777" s="4"/>
      <c r="QO777" s="4"/>
      <c r="QP777" s="4"/>
      <c r="QQ777" s="4"/>
      <c r="QR777" s="4"/>
    </row>
    <row r="778" spans="1:460" x14ac:dyDescent="0.2">
      <c r="A778" s="39"/>
      <c r="B778" s="40"/>
      <c r="C778" s="111"/>
      <c r="D778" s="111"/>
      <c r="E778" s="111"/>
      <c r="F778" s="111"/>
      <c r="G778" s="111"/>
      <c r="H778" s="111"/>
      <c r="I778" s="111"/>
      <c r="J778" s="111"/>
      <c r="K778" s="111"/>
      <c r="L778" s="111"/>
      <c r="M778" s="111"/>
      <c r="QK778" s="6"/>
      <c r="QL778" s="4"/>
      <c r="QM778" s="4"/>
      <c r="QN778" s="4"/>
      <c r="QO778" s="4"/>
      <c r="QP778" s="4"/>
      <c r="QQ778" s="4"/>
      <c r="QR778" s="4"/>
    </row>
    <row r="779" spans="1:460" x14ac:dyDescent="0.2">
      <c r="A779" s="39"/>
      <c r="B779" s="40"/>
      <c r="C779" s="111"/>
      <c r="D779" s="111"/>
      <c r="E779" s="111"/>
      <c r="F779" s="111"/>
      <c r="G779" s="111"/>
      <c r="H779" s="111"/>
      <c r="I779" s="111"/>
      <c r="J779" s="111"/>
      <c r="K779" s="111"/>
      <c r="L779" s="111"/>
      <c r="M779" s="111"/>
      <c r="QK779" s="6"/>
      <c r="QL779" s="4"/>
      <c r="QM779" s="4"/>
      <c r="QN779" s="4"/>
      <c r="QO779" s="4"/>
      <c r="QP779" s="4"/>
      <c r="QQ779" s="4"/>
      <c r="QR779" s="4"/>
    </row>
    <row r="780" spans="1:460" x14ac:dyDescent="0.2">
      <c r="A780" s="39"/>
      <c r="B780" s="40"/>
      <c r="C780" s="111"/>
      <c r="D780" s="111"/>
      <c r="E780" s="111"/>
      <c r="F780" s="111"/>
      <c r="G780" s="111"/>
      <c r="H780" s="111"/>
      <c r="I780" s="111"/>
      <c r="J780" s="111"/>
      <c r="K780" s="111"/>
      <c r="L780" s="111"/>
      <c r="M780" s="111"/>
      <c r="QK780" s="6"/>
      <c r="QL780" s="4"/>
      <c r="QM780" s="4"/>
      <c r="QN780" s="4"/>
      <c r="QO780" s="4"/>
      <c r="QP780" s="4"/>
      <c r="QQ780" s="4"/>
      <c r="QR780" s="4"/>
    </row>
    <row r="781" spans="1:460" x14ac:dyDescent="0.2">
      <c r="A781" s="39"/>
      <c r="B781" s="40"/>
      <c r="C781" s="111"/>
      <c r="D781" s="111"/>
      <c r="E781" s="111"/>
      <c r="F781" s="111"/>
      <c r="G781" s="111"/>
      <c r="H781" s="111"/>
      <c r="I781" s="111"/>
      <c r="J781" s="111"/>
      <c r="K781" s="111"/>
      <c r="L781" s="111"/>
      <c r="M781" s="111"/>
      <c r="QK781" s="6"/>
      <c r="QL781" s="4"/>
      <c r="QM781" s="4"/>
      <c r="QN781" s="4"/>
      <c r="QO781" s="4"/>
      <c r="QP781" s="4"/>
      <c r="QQ781" s="4"/>
      <c r="QR781" s="4"/>
    </row>
    <row r="782" spans="1:460" x14ac:dyDescent="0.2">
      <c r="A782" s="39"/>
      <c r="B782" s="40"/>
      <c r="C782" s="111"/>
      <c r="D782" s="111"/>
      <c r="E782" s="111"/>
      <c r="F782" s="111"/>
      <c r="G782" s="111"/>
      <c r="H782" s="111"/>
      <c r="I782" s="111"/>
      <c r="J782" s="111"/>
      <c r="K782" s="111"/>
      <c r="L782" s="111"/>
      <c r="M782" s="111"/>
      <c r="QK782" s="6"/>
      <c r="QL782" s="4"/>
      <c r="QM782" s="4"/>
      <c r="QN782" s="4"/>
      <c r="QO782" s="4"/>
      <c r="QP782" s="4"/>
      <c r="QQ782" s="4"/>
      <c r="QR782" s="4"/>
    </row>
    <row r="783" spans="1:460" x14ac:dyDescent="0.2">
      <c r="A783" s="39"/>
      <c r="B783" s="40"/>
      <c r="C783" s="111"/>
      <c r="D783" s="111"/>
      <c r="E783" s="111"/>
      <c r="F783" s="111"/>
      <c r="G783" s="111"/>
      <c r="H783" s="111"/>
      <c r="I783" s="111"/>
      <c r="J783" s="111"/>
      <c r="K783" s="111"/>
      <c r="L783" s="111"/>
      <c r="M783" s="111"/>
      <c r="QK783" s="6"/>
      <c r="QL783" s="4"/>
      <c r="QM783" s="4"/>
      <c r="QN783" s="4"/>
      <c r="QO783" s="4"/>
      <c r="QP783" s="4"/>
      <c r="QQ783" s="4"/>
      <c r="QR783" s="4"/>
    </row>
    <row r="784" spans="1:460" x14ac:dyDescent="0.2">
      <c r="A784" s="39"/>
      <c r="B784" s="40"/>
      <c r="C784" s="111"/>
      <c r="D784" s="111"/>
      <c r="E784" s="111"/>
      <c r="F784" s="111"/>
      <c r="G784" s="111"/>
      <c r="H784" s="111"/>
      <c r="I784" s="111"/>
      <c r="J784" s="111"/>
      <c r="K784" s="111"/>
      <c r="L784" s="111"/>
      <c r="M784" s="111"/>
      <c r="QK784" s="6"/>
      <c r="QL784" s="4"/>
      <c r="QM784" s="4"/>
      <c r="QN784" s="4"/>
      <c r="QO784" s="4"/>
      <c r="QP784" s="4"/>
      <c r="QQ784" s="4"/>
      <c r="QR784" s="4"/>
    </row>
    <row r="785" spans="1:460" x14ac:dyDescent="0.2">
      <c r="A785" s="39"/>
      <c r="B785" s="40"/>
      <c r="C785" s="111"/>
      <c r="D785" s="111"/>
      <c r="E785" s="111"/>
      <c r="F785" s="111"/>
      <c r="G785" s="111"/>
      <c r="H785" s="111"/>
      <c r="I785" s="111"/>
      <c r="J785" s="111"/>
      <c r="K785" s="111"/>
      <c r="L785" s="111"/>
      <c r="M785" s="111"/>
      <c r="QK785" s="6"/>
      <c r="QL785" s="4"/>
      <c r="QM785" s="4"/>
      <c r="QN785" s="4"/>
      <c r="QO785" s="4"/>
      <c r="QP785" s="4"/>
      <c r="QQ785" s="4"/>
      <c r="QR785" s="4"/>
    </row>
    <row r="786" spans="1:460" x14ac:dyDescent="0.2">
      <c r="A786" s="39"/>
      <c r="B786" s="40"/>
      <c r="C786" s="111"/>
      <c r="D786" s="111"/>
      <c r="E786" s="111"/>
      <c r="F786" s="111"/>
      <c r="G786" s="111"/>
      <c r="H786" s="111"/>
      <c r="I786" s="111"/>
      <c r="J786" s="111"/>
      <c r="K786" s="111"/>
      <c r="L786" s="111"/>
      <c r="M786" s="111"/>
      <c r="QK786" s="6"/>
      <c r="QL786" s="4"/>
      <c r="QM786" s="4"/>
      <c r="QN786" s="4"/>
      <c r="QO786" s="4"/>
      <c r="QP786" s="4"/>
      <c r="QQ786" s="4"/>
      <c r="QR786" s="4"/>
    </row>
    <row r="787" spans="1:460" x14ac:dyDescent="0.2">
      <c r="A787" s="39"/>
      <c r="B787" s="40"/>
      <c r="C787" s="111"/>
      <c r="D787" s="111"/>
      <c r="E787" s="111"/>
      <c r="F787" s="111"/>
      <c r="G787" s="111"/>
      <c r="H787" s="111"/>
      <c r="I787" s="111"/>
      <c r="J787" s="111"/>
      <c r="K787" s="111"/>
      <c r="L787" s="111"/>
      <c r="M787" s="111"/>
      <c r="QK787" s="6"/>
      <c r="QL787" s="4"/>
      <c r="QM787" s="4"/>
      <c r="QN787" s="4"/>
      <c r="QO787" s="4"/>
      <c r="QP787" s="4"/>
      <c r="QQ787" s="4"/>
      <c r="QR787" s="4"/>
    </row>
    <row r="788" spans="1:460" x14ac:dyDescent="0.2">
      <c r="A788" s="39"/>
      <c r="B788" s="40"/>
      <c r="C788" s="111"/>
      <c r="D788" s="111"/>
      <c r="E788" s="111"/>
      <c r="F788" s="111"/>
      <c r="G788" s="111"/>
      <c r="H788" s="111"/>
      <c r="I788" s="111"/>
      <c r="J788" s="111"/>
      <c r="K788" s="111"/>
      <c r="L788" s="111"/>
      <c r="M788" s="111"/>
      <c r="QK788" s="6"/>
      <c r="QL788" s="4"/>
      <c r="QM788" s="4"/>
      <c r="QN788" s="4"/>
      <c r="QO788" s="4"/>
      <c r="QP788" s="4"/>
      <c r="QQ788" s="4"/>
      <c r="QR788" s="4"/>
    </row>
    <row r="789" spans="1:460" x14ac:dyDescent="0.2">
      <c r="A789" s="39"/>
      <c r="B789" s="40"/>
      <c r="C789" s="111"/>
      <c r="D789" s="111"/>
      <c r="E789" s="111"/>
      <c r="F789" s="111"/>
      <c r="G789" s="111"/>
      <c r="H789" s="111"/>
      <c r="I789" s="111"/>
      <c r="J789" s="111"/>
      <c r="K789" s="111"/>
      <c r="L789" s="111"/>
      <c r="M789" s="111"/>
      <c r="QK789" s="6"/>
      <c r="QL789" s="4"/>
      <c r="QM789" s="4"/>
      <c r="QN789" s="4"/>
      <c r="QO789" s="4"/>
      <c r="QP789" s="4"/>
      <c r="QQ789" s="4"/>
      <c r="QR789" s="4"/>
    </row>
    <row r="790" spans="1:460" x14ac:dyDescent="0.2">
      <c r="A790" s="39"/>
      <c r="B790" s="40"/>
      <c r="C790" s="111"/>
      <c r="D790" s="111"/>
      <c r="E790" s="111"/>
      <c r="F790" s="111"/>
      <c r="G790" s="111"/>
      <c r="H790" s="111"/>
      <c r="I790" s="111"/>
      <c r="J790" s="111"/>
      <c r="K790" s="111"/>
      <c r="L790" s="111"/>
      <c r="M790" s="111"/>
      <c r="QK790" s="6"/>
      <c r="QL790" s="4"/>
      <c r="QM790" s="4"/>
      <c r="QN790" s="4"/>
      <c r="QO790" s="4"/>
      <c r="QP790" s="4"/>
      <c r="QQ790" s="4"/>
      <c r="QR790" s="4"/>
    </row>
    <row r="791" spans="1:460" x14ac:dyDescent="0.2">
      <c r="A791" s="39"/>
      <c r="B791" s="40"/>
      <c r="C791" s="111"/>
      <c r="D791" s="111"/>
      <c r="E791" s="111"/>
      <c r="F791" s="111"/>
      <c r="G791" s="111"/>
      <c r="H791" s="111"/>
      <c r="I791" s="111"/>
      <c r="J791" s="111"/>
      <c r="K791" s="111"/>
      <c r="L791" s="111"/>
      <c r="M791" s="111"/>
      <c r="QK791" s="6"/>
      <c r="QL791" s="4"/>
      <c r="QM791" s="4"/>
      <c r="QN791" s="4"/>
      <c r="QO791" s="4"/>
      <c r="QP791" s="4"/>
      <c r="QQ791" s="4"/>
      <c r="QR791" s="4"/>
    </row>
    <row r="792" spans="1:460" x14ac:dyDescent="0.2">
      <c r="A792" s="39"/>
      <c r="B792" s="40"/>
      <c r="C792" s="111"/>
      <c r="D792" s="111"/>
      <c r="E792" s="111"/>
      <c r="F792" s="111"/>
      <c r="G792" s="111"/>
      <c r="H792" s="111"/>
      <c r="I792" s="111"/>
      <c r="J792" s="111"/>
      <c r="K792" s="111"/>
      <c r="L792" s="111"/>
      <c r="M792" s="111"/>
      <c r="QK792" s="6"/>
      <c r="QL792" s="4"/>
      <c r="QM792" s="4"/>
      <c r="QN792" s="4"/>
      <c r="QO792" s="4"/>
      <c r="QP792" s="4"/>
      <c r="QQ792" s="4"/>
      <c r="QR792" s="4"/>
    </row>
    <row r="793" spans="1:460" x14ac:dyDescent="0.2">
      <c r="A793" s="39"/>
      <c r="B793" s="40"/>
      <c r="C793" s="111"/>
      <c r="D793" s="111"/>
      <c r="E793" s="111"/>
      <c r="F793" s="111"/>
      <c r="G793" s="111"/>
      <c r="H793" s="111"/>
      <c r="I793" s="111"/>
      <c r="J793" s="111"/>
      <c r="K793" s="111"/>
      <c r="L793" s="111"/>
      <c r="M793" s="111"/>
      <c r="QK793" s="6"/>
      <c r="QL793" s="4"/>
      <c r="QM793" s="4"/>
      <c r="QN793" s="4"/>
      <c r="QO793" s="4"/>
      <c r="QP793" s="4"/>
      <c r="QQ793" s="4"/>
      <c r="QR793" s="4"/>
    </row>
    <row r="794" spans="1:460" x14ac:dyDescent="0.2">
      <c r="A794" s="39"/>
      <c r="B794" s="40"/>
      <c r="C794" s="111"/>
      <c r="D794" s="111"/>
      <c r="E794" s="111"/>
      <c r="F794" s="111"/>
      <c r="G794" s="111"/>
      <c r="H794" s="111"/>
      <c r="I794" s="111"/>
      <c r="J794" s="111"/>
      <c r="K794" s="111"/>
      <c r="L794" s="111"/>
      <c r="M794" s="111"/>
      <c r="QK794" s="6"/>
      <c r="QL794" s="4"/>
      <c r="QM794" s="4"/>
      <c r="QN794" s="4"/>
      <c r="QO794" s="4"/>
      <c r="QP794" s="4"/>
      <c r="QQ794" s="4"/>
      <c r="QR794" s="4"/>
    </row>
    <row r="795" spans="1:460" x14ac:dyDescent="0.2">
      <c r="A795" s="39"/>
      <c r="B795" s="40"/>
      <c r="C795" s="111"/>
      <c r="D795" s="111"/>
      <c r="E795" s="111"/>
      <c r="F795" s="111"/>
      <c r="G795" s="111"/>
      <c r="H795" s="111"/>
      <c r="I795" s="111"/>
      <c r="J795" s="111"/>
      <c r="K795" s="111"/>
      <c r="L795" s="111"/>
      <c r="M795" s="111"/>
      <c r="QK795" s="6"/>
      <c r="QL795" s="4"/>
      <c r="QM795" s="4"/>
      <c r="QN795" s="4"/>
      <c r="QO795" s="4"/>
      <c r="QP795" s="4"/>
      <c r="QQ795" s="4"/>
      <c r="QR795" s="4"/>
    </row>
    <row r="796" spans="1:460" x14ac:dyDescent="0.2">
      <c r="A796" s="39"/>
      <c r="B796" s="40"/>
      <c r="C796" s="111"/>
      <c r="D796" s="111"/>
      <c r="E796" s="111"/>
      <c r="F796" s="111"/>
      <c r="G796" s="111"/>
      <c r="H796" s="111"/>
      <c r="I796" s="111"/>
      <c r="J796" s="111"/>
      <c r="K796" s="111"/>
      <c r="L796" s="111"/>
      <c r="M796" s="111"/>
      <c r="QK796" s="6"/>
      <c r="QL796" s="4"/>
      <c r="QM796" s="4"/>
      <c r="QN796" s="4"/>
      <c r="QO796" s="4"/>
      <c r="QP796" s="4"/>
      <c r="QQ796" s="4"/>
      <c r="QR796" s="4"/>
    </row>
    <row r="797" spans="1:460" x14ac:dyDescent="0.2">
      <c r="A797" s="39"/>
      <c r="B797" s="40"/>
      <c r="C797" s="111"/>
      <c r="D797" s="111"/>
      <c r="E797" s="111"/>
      <c r="F797" s="111"/>
      <c r="G797" s="111"/>
      <c r="H797" s="111"/>
      <c r="I797" s="111"/>
      <c r="J797" s="111"/>
      <c r="K797" s="111"/>
      <c r="L797" s="111"/>
      <c r="M797" s="111"/>
      <c r="QK797" s="6"/>
      <c r="QL797" s="4"/>
      <c r="QM797" s="4"/>
      <c r="QN797" s="4"/>
      <c r="QO797" s="4"/>
      <c r="QP797" s="4"/>
      <c r="QQ797" s="4"/>
      <c r="QR797" s="4"/>
    </row>
    <row r="798" spans="1:460" x14ac:dyDescent="0.2">
      <c r="A798" s="39"/>
      <c r="B798" s="40"/>
      <c r="C798" s="111"/>
      <c r="D798" s="111"/>
      <c r="E798" s="111"/>
      <c r="F798" s="111"/>
      <c r="G798" s="111"/>
      <c r="H798" s="111"/>
      <c r="I798" s="111"/>
      <c r="J798" s="111"/>
      <c r="K798" s="111"/>
      <c r="L798" s="111"/>
      <c r="M798" s="111"/>
      <c r="QK798" s="6"/>
      <c r="QL798" s="4"/>
      <c r="QM798" s="4"/>
      <c r="QN798" s="4"/>
      <c r="QO798" s="4"/>
      <c r="QP798" s="4"/>
      <c r="QQ798" s="4"/>
      <c r="QR798" s="4"/>
    </row>
    <row r="799" spans="1:460" x14ac:dyDescent="0.2">
      <c r="A799" s="39"/>
      <c r="B799" s="40"/>
      <c r="C799" s="111"/>
      <c r="D799" s="111"/>
      <c r="E799" s="111"/>
      <c r="F799" s="111"/>
      <c r="G799" s="111"/>
      <c r="H799" s="111"/>
      <c r="I799" s="111"/>
      <c r="J799" s="111"/>
      <c r="K799" s="111"/>
      <c r="L799" s="111"/>
      <c r="M799" s="111"/>
      <c r="QK799" s="6"/>
      <c r="QL799" s="4"/>
      <c r="QM799" s="4"/>
      <c r="QN799" s="4"/>
      <c r="QO799" s="4"/>
      <c r="QP799" s="4"/>
      <c r="QQ799" s="4"/>
      <c r="QR799" s="4"/>
    </row>
    <row r="800" spans="1:460" x14ac:dyDescent="0.2">
      <c r="A800" s="39"/>
      <c r="B800" s="40"/>
      <c r="C800" s="111"/>
      <c r="D800" s="111"/>
      <c r="E800" s="111"/>
      <c r="F800" s="111"/>
      <c r="G800" s="111"/>
      <c r="H800" s="111"/>
      <c r="I800" s="111"/>
      <c r="J800" s="111"/>
      <c r="K800" s="111"/>
      <c r="L800" s="111"/>
      <c r="M800" s="111"/>
      <c r="QK800" s="6"/>
      <c r="QL800" s="4"/>
      <c r="QM800" s="4"/>
      <c r="QN800" s="4"/>
      <c r="QO800" s="4"/>
      <c r="QP800" s="4"/>
      <c r="QQ800" s="4"/>
      <c r="QR800" s="4"/>
    </row>
    <row r="801" spans="1:460" x14ac:dyDescent="0.2">
      <c r="A801" s="39"/>
      <c r="B801" s="40"/>
      <c r="C801" s="111"/>
      <c r="D801" s="111"/>
      <c r="E801" s="111"/>
      <c r="F801" s="111"/>
      <c r="G801" s="111"/>
      <c r="H801" s="111"/>
      <c r="I801" s="111"/>
      <c r="J801" s="111"/>
      <c r="K801" s="111"/>
      <c r="L801" s="111"/>
      <c r="M801" s="111"/>
      <c r="QK801" s="6"/>
      <c r="QL801" s="4"/>
      <c r="QM801" s="4"/>
      <c r="QN801" s="4"/>
      <c r="QO801" s="4"/>
      <c r="QP801" s="4"/>
      <c r="QQ801" s="4"/>
      <c r="QR801" s="4"/>
    </row>
    <row r="802" spans="1:460" x14ac:dyDescent="0.2">
      <c r="A802" s="39"/>
      <c r="B802" s="40"/>
      <c r="C802" s="111"/>
      <c r="D802" s="111"/>
      <c r="E802" s="111"/>
      <c r="F802" s="111"/>
      <c r="G802" s="111"/>
      <c r="H802" s="111"/>
      <c r="I802" s="111"/>
      <c r="J802" s="111"/>
      <c r="K802" s="111"/>
      <c r="L802" s="111"/>
      <c r="M802" s="111"/>
      <c r="QK802" s="6"/>
      <c r="QL802" s="4"/>
      <c r="QM802" s="4"/>
      <c r="QN802" s="4"/>
      <c r="QO802" s="4"/>
      <c r="QP802" s="4"/>
      <c r="QQ802" s="4"/>
      <c r="QR802" s="4"/>
    </row>
    <row r="803" spans="1:460" x14ac:dyDescent="0.2">
      <c r="A803" s="39"/>
      <c r="B803" s="40"/>
      <c r="C803" s="111"/>
      <c r="D803" s="111"/>
      <c r="E803" s="111"/>
      <c r="F803" s="111"/>
      <c r="G803" s="111"/>
      <c r="H803" s="111"/>
      <c r="I803" s="111"/>
      <c r="J803" s="111"/>
      <c r="K803" s="111"/>
      <c r="L803" s="111"/>
      <c r="M803" s="111"/>
      <c r="QK803" s="6"/>
      <c r="QL803" s="4"/>
      <c r="QM803" s="4"/>
      <c r="QN803" s="4"/>
      <c r="QO803" s="4"/>
      <c r="QP803" s="4"/>
      <c r="QQ803" s="4"/>
      <c r="QR803" s="4"/>
    </row>
    <row r="804" spans="1:460" x14ac:dyDescent="0.2">
      <c r="A804" s="39"/>
      <c r="B804" s="40"/>
      <c r="C804" s="111"/>
      <c r="D804" s="111"/>
      <c r="E804" s="111"/>
      <c r="F804" s="111"/>
      <c r="G804" s="111"/>
      <c r="H804" s="111"/>
      <c r="I804" s="111"/>
      <c r="J804" s="111"/>
      <c r="K804" s="111"/>
      <c r="L804" s="111"/>
      <c r="M804" s="111"/>
      <c r="QK804" s="6"/>
      <c r="QL804" s="4"/>
      <c r="QM804" s="4"/>
      <c r="QN804" s="4"/>
      <c r="QO804" s="4"/>
      <c r="QP804" s="4"/>
      <c r="QQ804" s="4"/>
      <c r="QR804" s="4"/>
    </row>
    <row r="805" spans="1:460" x14ac:dyDescent="0.2">
      <c r="A805" s="39"/>
      <c r="B805" s="40"/>
      <c r="C805" s="111"/>
      <c r="D805" s="111"/>
      <c r="E805" s="111"/>
      <c r="F805" s="111"/>
      <c r="G805" s="111"/>
      <c r="H805" s="111"/>
      <c r="I805" s="111"/>
      <c r="J805" s="111"/>
      <c r="K805" s="111"/>
      <c r="L805" s="111"/>
      <c r="M805" s="111"/>
      <c r="QK805" s="6"/>
      <c r="QL805" s="4"/>
      <c r="QM805" s="4"/>
      <c r="QN805" s="4"/>
      <c r="QO805" s="4"/>
      <c r="QP805" s="4"/>
      <c r="QQ805" s="4"/>
      <c r="QR805" s="4"/>
    </row>
    <row r="806" spans="1:460" x14ac:dyDescent="0.2">
      <c r="A806" s="39"/>
      <c r="B806" s="40"/>
      <c r="C806" s="111"/>
      <c r="D806" s="111"/>
      <c r="E806" s="111"/>
      <c r="F806" s="111"/>
      <c r="G806" s="111"/>
      <c r="H806" s="111"/>
      <c r="I806" s="111"/>
      <c r="J806" s="111"/>
      <c r="K806" s="111"/>
      <c r="L806" s="111"/>
      <c r="M806" s="111"/>
      <c r="QK806" s="6"/>
      <c r="QL806" s="4"/>
      <c r="QM806" s="4"/>
      <c r="QN806" s="4"/>
      <c r="QO806" s="4"/>
      <c r="QP806" s="4"/>
      <c r="QQ806" s="4"/>
      <c r="QR806" s="4"/>
    </row>
    <row r="807" spans="1:460" x14ac:dyDescent="0.2">
      <c r="A807" s="39"/>
      <c r="B807" s="40"/>
      <c r="C807" s="111"/>
      <c r="D807" s="111"/>
      <c r="E807" s="111"/>
      <c r="F807" s="111"/>
      <c r="G807" s="111"/>
      <c r="H807" s="111"/>
      <c r="I807" s="111"/>
      <c r="J807" s="111"/>
      <c r="K807" s="111"/>
      <c r="L807" s="111"/>
      <c r="M807" s="111"/>
      <c r="QK807" s="6"/>
      <c r="QL807" s="4"/>
      <c r="QM807" s="4"/>
      <c r="QN807" s="4"/>
      <c r="QO807" s="4"/>
      <c r="QP807" s="4"/>
      <c r="QQ807" s="4"/>
      <c r="QR807" s="4"/>
    </row>
    <row r="808" spans="1:460" x14ac:dyDescent="0.2">
      <c r="A808" s="39"/>
      <c r="B808" s="40"/>
      <c r="C808" s="111"/>
      <c r="D808" s="111"/>
      <c r="E808" s="111"/>
      <c r="F808" s="111"/>
      <c r="G808" s="111"/>
      <c r="H808" s="111"/>
      <c r="I808" s="111"/>
      <c r="J808" s="111"/>
      <c r="K808" s="111"/>
      <c r="L808" s="111"/>
      <c r="M808" s="111"/>
      <c r="QK808" s="6"/>
      <c r="QL808" s="4"/>
      <c r="QM808" s="4"/>
      <c r="QN808" s="4"/>
      <c r="QO808" s="4"/>
      <c r="QP808" s="4"/>
      <c r="QQ808" s="4"/>
      <c r="QR808" s="4"/>
    </row>
    <row r="809" spans="1:460" x14ac:dyDescent="0.2">
      <c r="A809" s="39"/>
      <c r="B809" s="40"/>
      <c r="C809" s="111"/>
      <c r="D809" s="111"/>
      <c r="E809" s="111"/>
      <c r="F809" s="111"/>
      <c r="G809" s="111"/>
      <c r="H809" s="111"/>
      <c r="I809" s="111"/>
      <c r="J809" s="111"/>
      <c r="K809" s="111"/>
      <c r="L809" s="111"/>
      <c r="M809" s="111"/>
      <c r="QK809" s="6"/>
      <c r="QL809" s="4"/>
      <c r="QM809" s="4"/>
      <c r="QN809" s="4"/>
      <c r="QO809" s="4"/>
      <c r="QP809" s="4"/>
      <c r="QQ809" s="4"/>
      <c r="QR809" s="4"/>
    </row>
    <row r="810" spans="1:460" x14ac:dyDescent="0.2">
      <c r="A810" s="39"/>
      <c r="B810" s="40"/>
      <c r="C810" s="111"/>
      <c r="D810" s="111"/>
      <c r="E810" s="111"/>
      <c r="F810" s="111"/>
      <c r="G810" s="111"/>
      <c r="H810" s="111"/>
      <c r="I810" s="111"/>
      <c r="J810" s="111"/>
      <c r="K810" s="111"/>
      <c r="L810" s="111"/>
      <c r="M810" s="111"/>
      <c r="QK810" s="6"/>
      <c r="QL810" s="4"/>
      <c r="QM810" s="4"/>
      <c r="QN810" s="4"/>
      <c r="QO810" s="4"/>
      <c r="QP810" s="4"/>
      <c r="QQ810" s="4"/>
      <c r="QR810" s="4"/>
    </row>
    <row r="811" spans="1:460" x14ac:dyDescent="0.2">
      <c r="A811" s="39"/>
      <c r="B811" s="40"/>
      <c r="C811" s="111"/>
      <c r="D811" s="111"/>
      <c r="E811" s="111"/>
      <c r="F811" s="111"/>
      <c r="G811" s="111"/>
      <c r="H811" s="111"/>
      <c r="I811" s="111"/>
      <c r="J811" s="111"/>
      <c r="K811" s="111"/>
      <c r="L811" s="111"/>
      <c r="M811" s="111"/>
      <c r="QK811" s="6"/>
      <c r="QL811" s="4"/>
      <c r="QM811" s="4"/>
      <c r="QN811" s="4"/>
      <c r="QO811" s="4"/>
      <c r="QP811" s="4"/>
      <c r="QQ811" s="4"/>
      <c r="QR811" s="4"/>
    </row>
    <row r="812" spans="1:460" x14ac:dyDescent="0.2">
      <c r="A812" s="39"/>
      <c r="B812" s="40"/>
      <c r="C812" s="111"/>
      <c r="D812" s="111"/>
      <c r="E812" s="111"/>
      <c r="F812" s="111"/>
      <c r="G812" s="111"/>
      <c r="H812" s="111"/>
      <c r="I812" s="111"/>
      <c r="J812" s="111"/>
      <c r="K812" s="111"/>
      <c r="L812" s="111"/>
      <c r="M812" s="111"/>
      <c r="QK812" s="6"/>
      <c r="QL812" s="4"/>
      <c r="QM812" s="4"/>
      <c r="QN812" s="4"/>
      <c r="QO812" s="4"/>
      <c r="QP812" s="4"/>
      <c r="QQ812" s="4"/>
      <c r="QR812" s="4"/>
    </row>
    <row r="813" spans="1:460" x14ac:dyDescent="0.2">
      <c r="A813" s="39"/>
      <c r="B813" s="40"/>
      <c r="C813" s="111"/>
      <c r="D813" s="111"/>
      <c r="E813" s="111"/>
      <c r="F813" s="111"/>
      <c r="G813" s="111"/>
      <c r="H813" s="111"/>
      <c r="I813" s="111"/>
      <c r="J813" s="111"/>
      <c r="K813" s="111"/>
      <c r="L813" s="111"/>
      <c r="M813" s="111"/>
      <c r="QK813" s="6"/>
      <c r="QL813" s="4"/>
      <c r="QM813" s="4"/>
      <c r="QN813" s="4"/>
      <c r="QO813" s="4"/>
      <c r="QP813" s="4"/>
      <c r="QQ813" s="4"/>
      <c r="QR813" s="4"/>
    </row>
    <row r="814" spans="1:460" x14ac:dyDescent="0.2">
      <c r="A814" s="39"/>
      <c r="B814" s="40"/>
      <c r="C814" s="111"/>
      <c r="D814" s="111"/>
      <c r="E814" s="111"/>
      <c r="F814" s="111"/>
      <c r="G814" s="111"/>
      <c r="H814" s="111"/>
      <c r="I814" s="111"/>
      <c r="J814" s="111"/>
      <c r="K814" s="111"/>
      <c r="L814" s="111"/>
      <c r="M814" s="111"/>
      <c r="QK814" s="6"/>
      <c r="QL814" s="4"/>
      <c r="QM814" s="4"/>
      <c r="QN814" s="4"/>
      <c r="QO814" s="4"/>
      <c r="QP814" s="4"/>
      <c r="QQ814" s="4"/>
      <c r="QR814" s="4"/>
    </row>
    <row r="815" spans="1:460" x14ac:dyDescent="0.2">
      <c r="A815" s="39"/>
      <c r="B815" s="40"/>
      <c r="C815" s="111"/>
      <c r="D815" s="111"/>
      <c r="E815" s="111"/>
      <c r="F815" s="111"/>
      <c r="G815" s="111"/>
      <c r="H815" s="111"/>
      <c r="I815" s="111"/>
      <c r="J815" s="111"/>
      <c r="K815" s="111"/>
      <c r="L815" s="111"/>
      <c r="M815" s="111"/>
      <c r="QK815" s="6"/>
      <c r="QL815" s="4"/>
      <c r="QM815" s="4"/>
      <c r="QN815" s="4"/>
      <c r="QO815" s="4"/>
      <c r="QP815" s="4"/>
      <c r="QQ815" s="4"/>
      <c r="QR815" s="4"/>
    </row>
    <row r="816" spans="1:460" x14ac:dyDescent="0.2">
      <c r="A816" s="39"/>
      <c r="B816" s="40"/>
      <c r="C816" s="111"/>
      <c r="D816" s="111"/>
      <c r="E816" s="111"/>
      <c r="F816" s="111"/>
      <c r="G816" s="111"/>
      <c r="H816" s="111"/>
      <c r="I816" s="111"/>
      <c r="J816" s="111"/>
      <c r="K816" s="111"/>
      <c r="L816" s="111"/>
      <c r="M816" s="111"/>
      <c r="QK816" s="6"/>
      <c r="QL816" s="4"/>
      <c r="QM816" s="4"/>
      <c r="QN816" s="4"/>
      <c r="QO816" s="4"/>
      <c r="QP816" s="4"/>
      <c r="QQ816" s="4"/>
      <c r="QR816" s="4"/>
    </row>
    <row r="817" spans="1:460" x14ac:dyDescent="0.2">
      <c r="A817" s="39"/>
      <c r="B817" s="40"/>
      <c r="C817" s="111"/>
      <c r="D817" s="111"/>
      <c r="E817" s="111"/>
      <c r="F817" s="111"/>
      <c r="G817" s="111"/>
      <c r="H817" s="111"/>
      <c r="I817" s="111"/>
      <c r="J817" s="111"/>
      <c r="K817" s="111"/>
      <c r="L817" s="111"/>
      <c r="M817" s="111"/>
      <c r="QK817" s="6"/>
      <c r="QL817" s="4"/>
      <c r="QM817" s="4"/>
      <c r="QN817" s="4"/>
      <c r="QO817" s="4"/>
      <c r="QP817" s="4"/>
      <c r="QQ817" s="4"/>
      <c r="QR817" s="4"/>
    </row>
    <row r="818" spans="1:460" x14ac:dyDescent="0.2">
      <c r="A818" s="39"/>
      <c r="B818" s="40"/>
      <c r="C818" s="111"/>
      <c r="D818" s="111"/>
      <c r="E818" s="111"/>
      <c r="F818" s="111"/>
      <c r="G818" s="111"/>
      <c r="H818" s="111"/>
      <c r="I818" s="111"/>
      <c r="J818" s="111"/>
      <c r="K818" s="111"/>
      <c r="L818" s="111"/>
      <c r="M818" s="111"/>
      <c r="QK818" s="6"/>
      <c r="QL818" s="4"/>
      <c r="QM818" s="4"/>
      <c r="QN818" s="4"/>
      <c r="QO818" s="4"/>
      <c r="QP818" s="4"/>
      <c r="QQ818" s="4"/>
      <c r="QR818" s="4"/>
    </row>
    <row r="819" spans="1:460" x14ac:dyDescent="0.2">
      <c r="A819" s="39"/>
      <c r="B819" s="40"/>
      <c r="C819" s="111"/>
      <c r="D819" s="111"/>
      <c r="E819" s="111"/>
      <c r="F819" s="111"/>
      <c r="G819" s="111"/>
      <c r="H819" s="111"/>
      <c r="I819" s="111"/>
      <c r="J819" s="111"/>
      <c r="K819" s="111"/>
      <c r="L819" s="111"/>
      <c r="M819" s="111"/>
      <c r="QK819" s="6"/>
      <c r="QL819" s="4"/>
      <c r="QM819" s="4"/>
      <c r="QN819" s="4"/>
      <c r="QO819" s="4"/>
      <c r="QP819" s="4"/>
      <c r="QQ819" s="4"/>
      <c r="QR819" s="4"/>
    </row>
    <row r="820" spans="1:460" x14ac:dyDescent="0.2">
      <c r="A820" s="39"/>
      <c r="B820" s="40"/>
      <c r="C820" s="111"/>
      <c r="D820" s="111"/>
      <c r="E820" s="111"/>
      <c r="F820" s="111"/>
      <c r="G820" s="111"/>
      <c r="H820" s="111"/>
      <c r="I820" s="111"/>
      <c r="J820" s="111"/>
      <c r="K820" s="111"/>
      <c r="L820" s="111"/>
      <c r="M820" s="111"/>
      <c r="QK820" s="6"/>
      <c r="QL820" s="4"/>
      <c r="QM820" s="4"/>
      <c r="QN820" s="4"/>
      <c r="QO820" s="4"/>
      <c r="QP820" s="4"/>
      <c r="QQ820" s="4"/>
      <c r="QR820" s="4"/>
    </row>
    <row r="821" spans="1:460" x14ac:dyDescent="0.2">
      <c r="A821" s="39"/>
      <c r="B821" s="40"/>
      <c r="C821" s="111"/>
      <c r="D821" s="111"/>
      <c r="E821" s="111"/>
      <c r="F821" s="111"/>
      <c r="G821" s="111"/>
      <c r="H821" s="111"/>
      <c r="I821" s="111"/>
      <c r="J821" s="111"/>
      <c r="K821" s="111"/>
      <c r="L821" s="111"/>
      <c r="M821" s="111"/>
      <c r="QK821" s="6"/>
      <c r="QL821" s="4"/>
      <c r="QM821" s="4"/>
      <c r="QN821" s="4"/>
      <c r="QO821" s="4"/>
      <c r="QP821" s="4"/>
      <c r="QQ821" s="4"/>
      <c r="QR821" s="4"/>
    </row>
    <row r="822" spans="1:460" x14ac:dyDescent="0.2">
      <c r="A822" s="39"/>
      <c r="B822" s="40"/>
      <c r="C822" s="111"/>
      <c r="D822" s="111"/>
      <c r="E822" s="111"/>
      <c r="F822" s="111"/>
      <c r="G822" s="111"/>
      <c r="H822" s="111"/>
      <c r="I822" s="111"/>
      <c r="J822" s="111"/>
      <c r="K822" s="111"/>
      <c r="L822" s="111"/>
      <c r="M822" s="111"/>
      <c r="QK822" s="6"/>
      <c r="QL822" s="4"/>
      <c r="QM822" s="4"/>
      <c r="QN822" s="4"/>
      <c r="QO822" s="4"/>
      <c r="QP822" s="4"/>
      <c r="QQ822" s="4"/>
      <c r="QR822" s="4"/>
    </row>
    <row r="823" spans="1:460" x14ac:dyDescent="0.2">
      <c r="A823" s="39"/>
      <c r="B823" s="40"/>
      <c r="C823" s="111"/>
      <c r="D823" s="111"/>
      <c r="E823" s="111"/>
      <c r="F823" s="111"/>
      <c r="G823" s="111"/>
      <c r="H823" s="111"/>
      <c r="I823" s="111"/>
      <c r="J823" s="111"/>
      <c r="K823" s="111"/>
      <c r="L823" s="111"/>
      <c r="M823" s="111"/>
      <c r="QK823" s="6"/>
      <c r="QL823" s="4"/>
      <c r="QM823" s="4"/>
      <c r="QN823" s="4"/>
      <c r="QO823" s="4"/>
      <c r="QP823" s="4"/>
      <c r="QQ823" s="4"/>
      <c r="QR823" s="4"/>
    </row>
    <row r="824" spans="1:460" x14ac:dyDescent="0.2">
      <c r="A824" s="39"/>
      <c r="B824" s="40"/>
      <c r="C824" s="111"/>
      <c r="D824" s="111"/>
      <c r="E824" s="111"/>
      <c r="F824" s="111"/>
      <c r="G824" s="111"/>
      <c r="H824" s="111"/>
      <c r="I824" s="111"/>
      <c r="J824" s="111"/>
      <c r="K824" s="111"/>
      <c r="L824" s="111"/>
      <c r="M824" s="111"/>
      <c r="QK824" s="6"/>
      <c r="QL824" s="4"/>
      <c r="QM824" s="4"/>
      <c r="QN824" s="4"/>
      <c r="QO824" s="4"/>
      <c r="QP824" s="4"/>
      <c r="QQ824" s="4"/>
      <c r="QR824" s="4"/>
    </row>
    <row r="825" spans="1:460" x14ac:dyDescent="0.2">
      <c r="A825" s="39"/>
      <c r="B825" s="40"/>
      <c r="C825" s="111"/>
      <c r="D825" s="111"/>
      <c r="E825" s="111"/>
      <c r="F825" s="111"/>
      <c r="G825" s="111"/>
      <c r="H825" s="111"/>
      <c r="I825" s="111"/>
      <c r="J825" s="111"/>
      <c r="K825" s="111"/>
      <c r="L825" s="111"/>
      <c r="M825" s="111"/>
      <c r="QK825" s="6"/>
      <c r="QL825" s="4"/>
      <c r="QM825" s="4"/>
      <c r="QN825" s="4"/>
      <c r="QO825" s="4"/>
      <c r="QP825" s="4"/>
      <c r="QQ825" s="4"/>
      <c r="QR825" s="4"/>
    </row>
    <row r="826" spans="1:460" x14ac:dyDescent="0.2">
      <c r="A826" s="39"/>
      <c r="B826" s="40"/>
      <c r="C826" s="111"/>
      <c r="D826" s="111"/>
      <c r="E826" s="111"/>
      <c r="F826" s="111"/>
      <c r="G826" s="111"/>
      <c r="H826" s="111"/>
      <c r="I826" s="111"/>
      <c r="J826" s="111"/>
      <c r="K826" s="111"/>
      <c r="L826" s="111"/>
      <c r="M826" s="111"/>
      <c r="QK826" s="6"/>
      <c r="QL826" s="4"/>
      <c r="QM826" s="4"/>
      <c r="QN826" s="4"/>
      <c r="QO826" s="4"/>
      <c r="QP826" s="4"/>
      <c r="QQ826" s="4"/>
      <c r="QR826" s="4"/>
    </row>
    <row r="827" spans="1:460" x14ac:dyDescent="0.2">
      <c r="A827" s="39"/>
      <c r="B827" s="40"/>
      <c r="C827" s="111"/>
      <c r="D827" s="111"/>
      <c r="E827" s="111"/>
      <c r="F827" s="111"/>
      <c r="G827" s="111"/>
      <c r="H827" s="111"/>
      <c r="I827" s="111"/>
      <c r="J827" s="111"/>
      <c r="K827" s="111"/>
      <c r="L827" s="111"/>
      <c r="M827" s="111"/>
      <c r="QK827" s="6"/>
      <c r="QL827" s="4"/>
      <c r="QM827" s="4"/>
      <c r="QN827" s="4"/>
      <c r="QO827" s="4"/>
      <c r="QP827" s="4"/>
      <c r="QQ827" s="4"/>
      <c r="QR827" s="4"/>
    </row>
    <row r="828" spans="1:460" x14ac:dyDescent="0.2">
      <c r="A828" s="39"/>
      <c r="B828" s="40"/>
      <c r="C828" s="111"/>
      <c r="D828" s="111"/>
      <c r="E828" s="111"/>
      <c r="F828" s="111"/>
      <c r="G828" s="111"/>
      <c r="H828" s="111"/>
      <c r="I828" s="111"/>
      <c r="J828" s="111"/>
      <c r="K828" s="111"/>
      <c r="L828" s="111"/>
      <c r="M828" s="111"/>
      <c r="QK828" s="6"/>
      <c r="QL828" s="4"/>
      <c r="QM828" s="4"/>
      <c r="QN828" s="4"/>
      <c r="QO828" s="4"/>
      <c r="QP828" s="4"/>
      <c r="QQ828" s="4"/>
      <c r="QR828" s="4"/>
    </row>
    <row r="829" spans="1:460" x14ac:dyDescent="0.2">
      <c r="A829" s="39"/>
      <c r="B829" s="40"/>
      <c r="C829" s="111"/>
      <c r="D829" s="111"/>
      <c r="E829" s="111"/>
      <c r="F829" s="111"/>
      <c r="G829" s="111"/>
      <c r="H829" s="111"/>
      <c r="I829" s="111"/>
      <c r="J829" s="111"/>
      <c r="K829" s="111"/>
      <c r="L829" s="111"/>
      <c r="M829" s="111"/>
      <c r="QK829" s="6"/>
      <c r="QL829" s="4"/>
      <c r="QM829" s="4"/>
      <c r="QN829" s="4"/>
      <c r="QO829" s="4"/>
      <c r="QP829" s="4"/>
      <c r="QQ829" s="4"/>
      <c r="QR829" s="4"/>
    </row>
    <row r="830" spans="1:460" x14ac:dyDescent="0.2">
      <c r="A830" s="39"/>
      <c r="B830" s="40"/>
      <c r="C830" s="111"/>
      <c r="D830" s="111"/>
      <c r="E830" s="111"/>
      <c r="F830" s="111"/>
      <c r="G830" s="111"/>
      <c r="H830" s="111"/>
      <c r="I830" s="111"/>
      <c r="J830" s="111"/>
      <c r="K830" s="111"/>
      <c r="L830" s="111"/>
      <c r="M830" s="111"/>
      <c r="QK830" s="6"/>
      <c r="QL830" s="4"/>
      <c r="QM830" s="4"/>
      <c r="QN830" s="4"/>
      <c r="QO830" s="4"/>
      <c r="QP830" s="4"/>
      <c r="QQ830" s="4"/>
      <c r="QR830" s="4"/>
    </row>
    <row r="831" spans="1:460" x14ac:dyDescent="0.2">
      <c r="A831" s="39"/>
      <c r="B831" s="40"/>
      <c r="C831" s="111"/>
      <c r="D831" s="111"/>
      <c r="E831" s="111"/>
      <c r="F831" s="111"/>
      <c r="G831" s="111"/>
      <c r="H831" s="111"/>
      <c r="I831" s="111"/>
      <c r="J831" s="111"/>
      <c r="K831" s="111"/>
      <c r="L831" s="111"/>
      <c r="M831" s="111"/>
      <c r="QK831" s="6"/>
      <c r="QL831" s="4"/>
      <c r="QM831" s="4"/>
      <c r="QN831" s="4"/>
      <c r="QO831" s="4"/>
      <c r="QP831" s="4"/>
      <c r="QQ831" s="4"/>
      <c r="QR831" s="4"/>
    </row>
    <row r="832" spans="1:460" x14ac:dyDescent="0.2">
      <c r="A832" s="39"/>
      <c r="B832" s="40"/>
      <c r="C832" s="111"/>
      <c r="D832" s="111"/>
      <c r="E832" s="111"/>
      <c r="F832" s="111"/>
      <c r="G832" s="111"/>
      <c r="H832" s="111"/>
      <c r="I832" s="111"/>
      <c r="J832" s="111"/>
      <c r="K832" s="111"/>
      <c r="L832" s="111"/>
      <c r="M832" s="111"/>
      <c r="QK832" s="6"/>
      <c r="QL832" s="4"/>
      <c r="QM832" s="4"/>
      <c r="QN832" s="4"/>
      <c r="QO832" s="4"/>
      <c r="QP832" s="4"/>
      <c r="QQ832" s="4"/>
      <c r="QR832" s="4"/>
    </row>
    <row r="833" spans="1:460" x14ac:dyDescent="0.2">
      <c r="A833" s="39"/>
      <c r="B833" s="40"/>
      <c r="C833" s="111"/>
      <c r="D833" s="111"/>
      <c r="E833" s="111"/>
      <c r="F833" s="111"/>
      <c r="G833" s="111"/>
      <c r="H833" s="111"/>
      <c r="I833" s="111"/>
      <c r="J833" s="111"/>
      <c r="K833" s="111"/>
      <c r="L833" s="111"/>
      <c r="M833" s="111"/>
      <c r="QK833" s="6"/>
      <c r="QL833" s="4"/>
      <c r="QM833" s="4"/>
      <c r="QN833" s="4"/>
      <c r="QO833" s="4"/>
      <c r="QP833" s="4"/>
      <c r="QQ833" s="4"/>
      <c r="QR833" s="4"/>
    </row>
    <row r="834" spans="1:460" x14ac:dyDescent="0.2">
      <c r="A834" s="39"/>
      <c r="B834" s="40"/>
      <c r="C834" s="111"/>
      <c r="D834" s="111"/>
      <c r="E834" s="111"/>
      <c r="F834" s="111"/>
      <c r="G834" s="111"/>
      <c r="H834" s="111"/>
      <c r="I834" s="111"/>
      <c r="J834" s="111"/>
      <c r="K834" s="111"/>
      <c r="L834" s="111"/>
      <c r="M834" s="111"/>
      <c r="QK834" s="6"/>
      <c r="QL834" s="4"/>
      <c r="QM834" s="4"/>
      <c r="QN834" s="4"/>
      <c r="QO834" s="4"/>
      <c r="QP834" s="4"/>
      <c r="QQ834" s="4"/>
      <c r="QR834" s="4"/>
    </row>
    <row r="835" spans="1:460" x14ac:dyDescent="0.2">
      <c r="A835" s="39"/>
      <c r="B835" s="40"/>
      <c r="C835" s="111"/>
      <c r="D835" s="111"/>
      <c r="E835" s="111"/>
      <c r="F835" s="111"/>
      <c r="G835" s="111"/>
      <c r="H835" s="111"/>
      <c r="I835" s="111"/>
      <c r="J835" s="111"/>
      <c r="K835" s="111"/>
      <c r="L835" s="111"/>
      <c r="M835" s="111"/>
      <c r="QK835" s="6"/>
      <c r="QL835" s="4"/>
      <c r="QM835" s="4"/>
      <c r="QN835" s="4"/>
      <c r="QO835" s="4"/>
      <c r="QP835" s="4"/>
      <c r="QQ835" s="4"/>
      <c r="QR835" s="4"/>
    </row>
    <row r="836" spans="1:460" x14ac:dyDescent="0.2">
      <c r="A836" s="39"/>
      <c r="B836" s="40"/>
      <c r="C836" s="111"/>
      <c r="D836" s="111"/>
      <c r="E836" s="111"/>
      <c r="F836" s="111"/>
      <c r="G836" s="111"/>
      <c r="H836" s="111"/>
      <c r="I836" s="111"/>
      <c r="J836" s="111"/>
      <c r="K836" s="111"/>
      <c r="L836" s="111"/>
      <c r="M836" s="111"/>
      <c r="QK836" s="6"/>
      <c r="QL836" s="4"/>
      <c r="QM836" s="4"/>
      <c r="QN836" s="4"/>
      <c r="QO836" s="4"/>
      <c r="QP836" s="4"/>
      <c r="QQ836" s="4"/>
      <c r="QR836" s="4"/>
    </row>
    <row r="837" spans="1:460" x14ac:dyDescent="0.2">
      <c r="A837" s="39"/>
      <c r="B837" s="40"/>
      <c r="C837" s="111"/>
      <c r="D837" s="111"/>
      <c r="E837" s="111"/>
      <c r="F837" s="111"/>
      <c r="G837" s="111"/>
      <c r="H837" s="111"/>
      <c r="I837" s="111"/>
      <c r="J837" s="111"/>
      <c r="K837" s="111"/>
      <c r="L837" s="111"/>
      <c r="M837" s="111"/>
      <c r="QK837" s="6"/>
      <c r="QL837" s="4"/>
      <c r="QM837" s="4"/>
      <c r="QN837" s="4"/>
      <c r="QO837" s="4"/>
      <c r="QP837" s="4"/>
      <c r="QQ837" s="4"/>
      <c r="QR837" s="4"/>
    </row>
    <row r="838" spans="1:460" x14ac:dyDescent="0.2">
      <c r="A838" s="39"/>
      <c r="B838" s="40"/>
      <c r="C838" s="111"/>
      <c r="D838" s="111"/>
      <c r="E838" s="111"/>
      <c r="F838" s="111"/>
      <c r="G838" s="111"/>
      <c r="H838" s="111"/>
      <c r="I838" s="111"/>
      <c r="J838" s="111"/>
      <c r="K838" s="111"/>
      <c r="L838" s="111"/>
      <c r="M838" s="111"/>
      <c r="QK838" s="6"/>
      <c r="QL838" s="4"/>
      <c r="QM838" s="4"/>
      <c r="QN838" s="4"/>
      <c r="QO838" s="4"/>
      <c r="QP838" s="4"/>
      <c r="QQ838" s="4"/>
      <c r="QR838" s="4"/>
    </row>
    <row r="839" spans="1:460" x14ac:dyDescent="0.2">
      <c r="A839" s="39"/>
      <c r="B839" s="40"/>
      <c r="C839" s="111"/>
      <c r="D839" s="111"/>
      <c r="E839" s="111"/>
      <c r="F839" s="111"/>
      <c r="G839" s="111"/>
      <c r="H839" s="111"/>
      <c r="I839" s="111"/>
      <c r="J839" s="111"/>
      <c r="K839" s="111"/>
      <c r="L839" s="111"/>
      <c r="M839" s="111"/>
      <c r="QK839" s="6"/>
      <c r="QL839" s="4"/>
      <c r="QM839" s="4"/>
      <c r="QN839" s="4"/>
      <c r="QO839" s="4"/>
      <c r="QP839" s="4"/>
      <c r="QQ839" s="4"/>
      <c r="QR839" s="4"/>
    </row>
    <row r="840" spans="1:460" x14ac:dyDescent="0.2">
      <c r="A840" s="39"/>
      <c r="B840" s="40"/>
      <c r="C840" s="111"/>
      <c r="D840" s="111"/>
      <c r="E840" s="111"/>
      <c r="F840" s="111"/>
      <c r="G840" s="111"/>
      <c r="H840" s="111"/>
      <c r="I840" s="111"/>
      <c r="J840" s="111"/>
      <c r="K840" s="111"/>
      <c r="L840" s="111"/>
      <c r="M840" s="111"/>
      <c r="QK840" s="6"/>
      <c r="QL840" s="4"/>
      <c r="QM840" s="4"/>
      <c r="QN840" s="4"/>
      <c r="QO840" s="4"/>
      <c r="QP840" s="4"/>
      <c r="QQ840" s="4"/>
      <c r="QR840" s="4"/>
    </row>
    <row r="841" spans="1:460" x14ac:dyDescent="0.2">
      <c r="A841" s="39"/>
      <c r="B841" s="40"/>
      <c r="C841" s="111"/>
      <c r="D841" s="111"/>
      <c r="E841" s="111"/>
      <c r="F841" s="111"/>
      <c r="G841" s="111"/>
      <c r="H841" s="111"/>
      <c r="I841" s="111"/>
      <c r="J841" s="111"/>
      <c r="K841" s="111"/>
      <c r="L841" s="111"/>
      <c r="M841" s="111"/>
      <c r="QK841" s="6"/>
      <c r="QL841" s="4"/>
      <c r="QM841" s="4"/>
      <c r="QN841" s="4"/>
      <c r="QO841" s="4"/>
      <c r="QP841" s="4"/>
      <c r="QQ841" s="4"/>
      <c r="QR841" s="4"/>
    </row>
    <row r="842" spans="1:460" x14ac:dyDescent="0.2">
      <c r="A842" s="39"/>
      <c r="B842" s="40"/>
      <c r="C842" s="111"/>
      <c r="D842" s="111"/>
      <c r="E842" s="111"/>
      <c r="F842" s="111"/>
      <c r="G842" s="111"/>
      <c r="H842" s="111"/>
      <c r="I842" s="111"/>
      <c r="J842" s="111"/>
      <c r="K842" s="111"/>
      <c r="L842" s="111"/>
      <c r="M842" s="111"/>
      <c r="QK842" s="6"/>
      <c r="QL842" s="4"/>
      <c r="QM842" s="4"/>
      <c r="QN842" s="4"/>
      <c r="QO842" s="4"/>
      <c r="QP842" s="4"/>
      <c r="QQ842" s="4"/>
      <c r="QR842" s="4"/>
    </row>
    <row r="843" spans="1:460" x14ac:dyDescent="0.2">
      <c r="A843" s="39"/>
      <c r="B843" s="40"/>
      <c r="C843" s="111"/>
      <c r="D843" s="111"/>
      <c r="E843" s="111"/>
      <c r="F843" s="111"/>
      <c r="G843" s="111"/>
      <c r="H843" s="111"/>
      <c r="I843" s="111"/>
      <c r="J843" s="111"/>
      <c r="K843" s="111"/>
      <c r="L843" s="111"/>
      <c r="M843" s="111"/>
      <c r="QK843" s="6"/>
      <c r="QL843" s="4"/>
      <c r="QM843" s="4"/>
      <c r="QN843" s="4"/>
      <c r="QO843" s="4"/>
      <c r="QP843" s="4"/>
      <c r="QQ843" s="4"/>
      <c r="QR843" s="4"/>
    </row>
    <row r="844" spans="1:460" x14ac:dyDescent="0.2">
      <c r="A844" s="39"/>
      <c r="B844" s="40"/>
      <c r="C844" s="111"/>
      <c r="D844" s="111"/>
      <c r="E844" s="111"/>
      <c r="F844" s="111"/>
      <c r="G844" s="111"/>
      <c r="H844" s="111"/>
      <c r="I844" s="111"/>
      <c r="J844" s="111"/>
      <c r="K844" s="111"/>
      <c r="L844" s="111"/>
      <c r="M844" s="111"/>
      <c r="QK844" s="6"/>
      <c r="QL844" s="4"/>
      <c r="QM844" s="4"/>
      <c r="QN844" s="4"/>
      <c r="QO844" s="4"/>
      <c r="QP844" s="4"/>
      <c r="QQ844" s="4"/>
      <c r="QR844" s="4"/>
    </row>
    <row r="845" spans="1:460" x14ac:dyDescent="0.2">
      <c r="A845" s="39"/>
      <c r="B845" s="40"/>
      <c r="C845" s="111"/>
      <c r="D845" s="111"/>
      <c r="E845" s="111"/>
      <c r="F845" s="111"/>
      <c r="G845" s="111"/>
      <c r="H845" s="111"/>
      <c r="I845" s="111"/>
      <c r="J845" s="111"/>
      <c r="K845" s="111"/>
      <c r="L845" s="111"/>
      <c r="M845" s="111"/>
      <c r="QK845" s="6"/>
      <c r="QL845" s="4"/>
      <c r="QM845" s="4"/>
      <c r="QN845" s="4"/>
      <c r="QO845" s="4"/>
      <c r="QP845" s="4"/>
      <c r="QQ845" s="4"/>
      <c r="QR845" s="4"/>
    </row>
    <row r="846" spans="1:460" x14ac:dyDescent="0.2">
      <c r="A846" s="39"/>
      <c r="B846" s="40"/>
      <c r="C846" s="111"/>
      <c r="D846" s="111"/>
      <c r="E846" s="111"/>
      <c r="F846" s="111"/>
      <c r="G846" s="111"/>
      <c r="H846" s="111"/>
      <c r="I846" s="111"/>
      <c r="J846" s="111"/>
      <c r="K846" s="111"/>
      <c r="L846" s="111"/>
      <c r="M846" s="111"/>
      <c r="QK846" s="6"/>
      <c r="QL846" s="4"/>
      <c r="QM846" s="4"/>
      <c r="QN846" s="4"/>
      <c r="QO846" s="4"/>
      <c r="QP846" s="4"/>
      <c r="QQ846" s="4"/>
      <c r="QR846" s="4"/>
    </row>
    <row r="847" spans="1:460" x14ac:dyDescent="0.2">
      <c r="A847" s="39"/>
      <c r="B847" s="40"/>
      <c r="C847" s="111"/>
      <c r="D847" s="111"/>
      <c r="E847" s="111"/>
      <c r="F847" s="111"/>
      <c r="G847" s="111"/>
      <c r="H847" s="111"/>
      <c r="I847" s="111"/>
      <c r="J847" s="111"/>
      <c r="K847" s="111"/>
      <c r="L847" s="111"/>
      <c r="M847" s="111"/>
      <c r="QK847" s="6"/>
      <c r="QL847" s="4"/>
      <c r="QM847" s="4"/>
      <c r="QN847" s="4"/>
      <c r="QO847" s="4"/>
      <c r="QP847" s="4"/>
      <c r="QQ847" s="4"/>
      <c r="QR847" s="4"/>
    </row>
    <row r="848" spans="1:460" x14ac:dyDescent="0.2">
      <c r="A848" s="39"/>
      <c r="B848" s="40"/>
      <c r="C848" s="111"/>
      <c r="D848" s="111"/>
      <c r="E848" s="111"/>
      <c r="F848" s="111"/>
      <c r="G848" s="111"/>
      <c r="H848" s="111"/>
      <c r="I848" s="111"/>
      <c r="J848" s="111"/>
      <c r="K848" s="111"/>
      <c r="L848" s="111"/>
      <c r="M848" s="111"/>
      <c r="QK848" s="6"/>
      <c r="QL848" s="4"/>
      <c r="QM848" s="4"/>
      <c r="QN848" s="4"/>
      <c r="QO848" s="4"/>
      <c r="QP848" s="4"/>
      <c r="QQ848" s="4"/>
      <c r="QR848" s="4"/>
    </row>
    <row r="849" spans="1:460" x14ac:dyDescent="0.2">
      <c r="A849" s="39"/>
      <c r="B849" s="40"/>
      <c r="C849" s="111"/>
      <c r="D849" s="111"/>
      <c r="E849" s="111"/>
      <c r="F849" s="111"/>
      <c r="G849" s="111"/>
      <c r="H849" s="111"/>
      <c r="I849" s="111"/>
      <c r="J849" s="111"/>
      <c r="K849" s="111"/>
      <c r="L849" s="111"/>
      <c r="M849" s="111"/>
      <c r="QK849" s="6"/>
      <c r="QL849" s="4"/>
      <c r="QM849" s="4"/>
      <c r="QN849" s="4"/>
      <c r="QO849" s="4"/>
      <c r="QP849" s="4"/>
      <c r="QQ849" s="4"/>
      <c r="QR849" s="4"/>
    </row>
    <row r="850" spans="1:460" x14ac:dyDescent="0.2">
      <c r="A850" s="39"/>
      <c r="B850" s="40"/>
      <c r="C850" s="111"/>
      <c r="D850" s="111"/>
      <c r="E850" s="111"/>
      <c r="F850" s="111"/>
      <c r="G850" s="111"/>
      <c r="H850" s="111"/>
      <c r="I850" s="111"/>
      <c r="J850" s="111"/>
      <c r="K850" s="111"/>
      <c r="L850" s="111"/>
      <c r="M850" s="111"/>
      <c r="QK850" s="6"/>
      <c r="QL850" s="4"/>
      <c r="QM850" s="4"/>
      <c r="QN850" s="4"/>
      <c r="QO850" s="4"/>
      <c r="QP850" s="4"/>
      <c r="QQ850" s="4"/>
      <c r="QR850" s="4"/>
    </row>
    <row r="851" spans="1:460" x14ac:dyDescent="0.2">
      <c r="A851" s="39"/>
      <c r="B851" s="40"/>
      <c r="C851" s="111"/>
      <c r="D851" s="111"/>
      <c r="E851" s="111"/>
      <c r="F851" s="111"/>
      <c r="G851" s="111"/>
      <c r="H851" s="111"/>
      <c r="I851" s="111"/>
      <c r="J851" s="111"/>
      <c r="K851" s="111"/>
      <c r="L851" s="111"/>
      <c r="M851" s="111"/>
      <c r="QK851" s="6"/>
      <c r="QL851" s="4"/>
      <c r="QM851" s="4"/>
      <c r="QN851" s="4"/>
      <c r="QO851" s="4"/>
      <c r="QP851" s="4"/>
      <c r="QQ851" s="4"/>
      <c r="QR851" s="4"/>
    </row>
    <row r="852" spans="1:460" x14ac:dyDescent="0.2">
      <c r="A852" s="39"/>
      <c r="B852" s="40"/>
      <c r="C852" s="111"/>
      <c r="D852" s="111"/>
      <c r="E852" s="111"/>
      <c r="F852" s="111"/>
      <c r="G852" s="111"/>
      <c r="H852" s="111"/>
      <c r="I852" s="111"/>
      <c r="J852" s="111"/>
      <c r="K852" s="111"/>
      <c r="L852" s="111"/>
      <c r="M852" s="111"/>
      <c r="QK852" s="6"/>
      <c r="QL852" s="4"/>
      <c r="QM852" s="4"/>
      <c r="QN852" s="4"/>
      <c r="QO852" s="4"/>
      <c r="QP852" s="4"/>
      <c r="QQ852" s="4"/>
      <c r="QR852" s="4"/>
    </row>
    <row r="853" spans="1:460" x14ac:dyDescent="0.2">
      <c r="A853" s="39"/>
      <c r="B853" s="40"/>
      <c r="C853" s="111"/>
      <c r="D853" s="111"/>
      <c r="E853" s="111"/>
      <c r="F853" s="111"/>
      <c r="G853" s="111"/>
      <c r="H853" s="111"/>
      <c r="I853" s="111"/>
      <c r="J853" s="111"/>
      <c r="K853" s="111"/>
      <c r="L853" s="111"/>
      <c r="M853" s="111"/>
      <c r="QK853" s="6"/>
      <c r="QL853" s="4"/>
      <c r="QM853" s="4"/>
      <c r="QN853" s="4"/>
      <c r="QO853" s="4"/>
      <c r="QP853" s="4"/>
      <c r="QQ853" s="4"/>
      <c r="QR853" s="4"/>
    </row>
    <row r="854" spans="1:460" x14ac:dyDescent="0.2">
      <c r="A854" s="39"/>
      <c r="B854" s="40"/>
      <c r="C854" s="111"/>
      <c r="D854" s="111"/>
      <c r="E854" s="111"/>
      <c r="F854" s="111"/>
      <c r="G854" s="111"/>
      <c r="H854" s="111"/>
      <c r="I854" s="111"/>
      <c r="J854" s="111"/>
      <c r="K854" s="111"/>
      <c r="L854" s="111"/>
      <c r="M854" s="111"/>
      <c r="QK854" s="6"/>
      <c r="QL854" s="4"/>
      <c r="QM854" s="4"/>
      <c r="QN854" s="4"/>
      <c r="QO854" s="4"/>
      <c r="QP854" s="4"/>
      <c r="QQ854" s="4"/>
      <c r="QR854" s="4"/>
    </row>
    <row r="855" spans="1:460" x14ac:dyDescent="0.2">
      <c r="A855" s="39"/>
      <c r="B855" s="40"/>
      <c r="C855" s="111"/>
      <c r="D855" s="111"/>
      <c r="E855" s="111"/>
      <c r="F855" s="111"/>
      <c r="G855" s="111"/>
      <c r="H855" s="111"/>
      <c r="I855" s="111"/>
      <c r="J855" s="111"/>
      <c r="K855" s="111"/>
      <c r="L855" s="111"/>
      <c r="M855" s="111"/>
      <c r="QK855" s="6"/>
      <c r="QL855" s="4"/>
      <c r="QM855" s="4"/>
      <c r="QN855" s="4"/>
      <c r="QO855" s="4"/>
      <c r="QP855" s="4"/>
      <c r="QQ855" s="4"/>
      <c r="QR855" s="4"/>
    </row>
    <row r="856" spans="1:460" x14ac:dyDescent="0.2">
      <c r="A856" s="39"/>
      <c r="B856" s="40"/>
      <c r="C856" s="111"/>
      <c r="D856" s="111"/>
      <c r="E856" s="111"/>
      <c r="F856" s="111"/>
      <c r="G856" s="111"/>
      <c r="H856" s="111"/>
      <c r="I856" s="111"/>
      <c r="J856" s="111"/>
      <c r="K856" s="111"/>
      <c r="L856" s="111"/>
      <c r="M856" s="111"/>
      <c r="QK856" s="6"/>
      <c r="QL856" s="4"/>
      <c r="QM856" s="4"/>
      <c r="QN856" s="4"/>
      <c r="QO856" s="4"/>
      <c r="QP856" s="4"/>
      <c r="QQ856" s="4"/>
      <c r="QR856" s="4"/>
    </row>
    <row r="857" spans="1:460" x14ac:dyDescent="0.2">
      <c r="A857" s="39"/>
      <c r="B857" s="40"/>
      <c r="C857" s="111"/>
      <c r="D857" s="111"/>
      <c r="E857" s="111"/>
      <c r="F857" s="111"/>
      <c r="G857" s="111"/>
      <c r="H857" s="111"/>
      <c r="I857" s="111"/>
      <c r="J857" s="111"/>
      <c r="K857" s="111"/>
      <c r="L857" s="111"/>
      <c r="M857" s="111"/>
      <c r="QK857" s="6"/>
      <c r="QL857" s="4"/>
      <c r="QM857" s="4"/>
      <c r="QN857" s="4"/>
      <c r="QO857" s="4"/>
      <c r="QP857" s="4"/>
      <c r="QQ857" s="4"/>
      <c r="QR857" s="4"/>
    </row>
    <row r="858" spans="1:460" x14ac:dyDescent="0.2">
      <c r="A858" s="39"/>
      <c r="B858" s="40"/>
      <c r="C858" s="111"/>
      <c r="D858" s="111"/>
      <c r="E858" s="111"/>
      <c r="F858" s="111"/>
      <c r="G858" s="111"/>
      <c r="H858" s="111"/>
      <c r="I858" s="111"/>
      <c r="J858" s="111"/>
      <c r="K858" s="111"/>
      <c r="L858" s="111"/>
      <c r="M858" s="111"/>
      <c r="QK858" s="6"/>
      <c r="QL858" s="4"/>
      <c r="QM858" s="4"/>
      <c r="QN858" s="4"/>
      <c r="QO858" s="4"/>
      <c r="QP858" s="4"/>
      <c r="QQ858" s="4"/>
      <c r="QR858" s="4"/>
    </row>
    <row r="859" spans="1:460" x14ac:dyDescent="0.2">
      <c r="A859" s="39"/>
      <c r="B859" s="40"/>
      <c r="C859" s="111"/>
      <c r="D859" s="111"/>
      <c r="E859" s="111"/>
      <c r="F859" s="111"/>
      <c r="G859" s="111"/>
      <c r="H859" s="111"/>
      <c r="I859" s="111"/>
      <c r="J859" s="111"/>
      <c r="K859" s="111"/>
      <c r="L859" s="111"/>
      <c r="M859" s="111"/>
      <c r="QK859" s="6"/>
      <c r="QL859" s="4"/>
      <c r="QM859" s="4"/>
      <c r="QN859" s="4"/>
      <c r="QO859" s="4"/>
      <c r="QP859" s="4"/>
      <c r="QQ859" s="4"/>
      <c r="QR859" s="4"/>
    </row>
    <row r="860" spans="1:460" x14ac:dyDescent="0.2">
      <c r="A860" s="39"/>
      <c r="B860" s="40"/>
      <c r="C860" s="111"/>
      <c r="D860" s="111"/>
      <c r="E860" s="111"/>
      <c r="F860" s="111"/>
      <c r="G860" s="111"/>
      <c r="H860" s="111"/>
      <c r="I860" s="111"/>
      <c r="J860" s="111"/>
      <c r="K860" s="111"/>
      <c r="L860" s="111"/>
      <c r="M860" s="111"/>
      <c r="QK860" s="6"/>
      <c r="QL860" s="4"/>
      <c r="QM860" s="4"/>
      <c r="QN860" s="4"/>
      <c r="QO860" s="4"/>
      <c r="QP860" s="4"/>
      <c r="QQ860" s="4"/>
      <c r="QR860" s="4"/>
    </row>
    <row r="861" spans="1:460" x14ac:dyDescent="0.2">
      <c r="A861" s="39"/>
      <c r="B861" s="40"/>
      <c r="C861" s="111"/>
      <c r="D861" s="111"/>
      <c r="E861" s="111"/>
      <c r="F861" s="111"/>
      <c r="G861" s="111"/>
      <c r="H861" s="111"/>
      <c r="I861" s="111"/>
      <c r="J861" s="111"/>
      <c r="K861" s="111"/>
      <c r="L861" s="111"/>
      <c r="M861" s="111"/>
      <c r="QK861" s="6"/>
      <c r="QL861" s="4"/>
      <c r="QM861" s="4"/>
      <c r="QN861" s="4"/>
      <c r="QO861" s="4"/>
      <c r="QP861" s="4"/>
      <c r="QQ861" s="4"/>
      <c r="QR861" s="4"/>
    </row>
    <row r="862" spans="1:460" x14ac:dyDescent="0.2">
      <c r="A862" s="39"/>
      <c r="B862" s="40"/>
      <c r="C862" s="111"/>
      <c r="D862" s="111"/>
      <c r="E862" s="111"/>
      <c r="F862" s="111"/>
      <c r="G862" s="111"/>
      <c r="H862" s="111"/>
      <c r="I862" s="111"/>
      <c r="J862" s="111"/>
      <c r="K862" s="111"/>
      <c r="L862" s="111"/>
      <c r="M862" s="111"/>
      <c r="QK862" s="6"/>
      <c r="QL862" s="4"/>
      <c r="QM862" s="4"/>
      <c r="QN862" s="4"/>
      <c r="QO862" s="4"/>
      <c r="QP862" s="4"/>
      <c r="QQ862" s="4"/>
      <c r="QR862" s="4"/>
    </row>
    <row r="863" spans="1:460" x14ac:dyDescent="0.2">
      <c r="A863" s="39"/>
      <c r="B863" s="40"/>
      <c r="C863" s="111"/>
      <c r="D863" s="111"/>
      <c r="E863" s="111"/>
      <c r="F863" s="111"/>
      <c r="G863" s="111"/>
      <c r="H863" s="111"/>
      <c r="I863" s="111"/>
      <c r="J863" s="111"/>
      <c r="K863" s="111"/>
      <c r="L863" s="111"/>
      <c r="M863" s="111"/>
      <c r="QK863" s="6"/>
      <c r="QL863" s="4"/>
      <c r="QM863" s="4"/>
      <c r="QN863" s="4"/>
      <c r="QO863" s="4"/>
      <c r="QP863" s="4"/>
      <c r="QQ863" s="4"/>
      <c r="QR863" s="4"/>
    </row>
    <row r="864" spans="1:460" x14ac:dyDescent="0.2">
      <c r="A864" s="39"/>
      <c r="B864" s="40"/>
      <c r="C864" s="111"/>
      <c r="D864" s="111"/>
      <c r="E864" s="111"/>
      <c r="F864" s="111"/>
      <c r="G864" s="111"/>
      <c r="H864" s="111"/>
      <c r="I864" s="111"/>
      <c r="J864" s="111"/>
      <c r="K864" s="111"/>
      <c r="L864" s="111"/>
      <c r="M864" s="111"/>
      <c r="QK864" s="6"/>
      <c r="QL864" s="4"/>
      <c r="QM864" s="4"/>
      <c r="QN864" s="4"/>
      <c r="QO864" s="4"/>
      <c r="QP864" s="4"/>
      <c r="QQ864" s="4"/>
      <c r="QR864" s="4"/>
    </row>
    <row r="865" spans="1:460" x14ac:dyDescent="0.2">
      <c r="A865" s="39"/>
      <c r="B865" s="40"/>
      <c r="C865" s="111"/>
      <c r="D865" s="111"/>
      <c r="E865" s="111"/>
      <c r="F865" s="111"/>
      <c r="G865" s="111"/>
      <c r="H865" s="111"/>
      <c r="I865" s="111"/>
      <c r="J865" s="111"/>
      <c r="K865" s="111"/>
      <c r="L865" s="111"/>
      <c r="M865" s="111"/>
      <c r="QK865" s="6"/>
      <c r="QL865" s="4"/>
      <c r="QM865" s="4"/>
      <c r="QN865" s="4"/>
      <c r="QO865" s="4"/>
      <c r="QP865" s="4"/>
      <c r="QQ865" s="4"/>
      <c r="QR865" s="4"/>
    </row>
    <row r="866" spans="1:460" x14ac:dyDescent="0.2">
      <c r="A866" s="39"/>
      <c r="B866" s="40"/>
      <c r="C866" s="111"/>
      <c r="D866" s="111"/>
      <c r="E866" s="111"/>
      <c r="F866" s="111"/>
      <c r="G866" s="111"/>
      <c r="H866" s="111"/>
      <c r="I866" s="111"/>
      <c r="J866" s="111"/>
      <c r="K866" s="111"/>
      <c r="L866" s="111"/>
      <c r="M866" s="111"/>
      <c r="QK866" s="6"/>
      <c r="QL866" s="4"/>
      <c r="QM866" s="4"/>
      <c r="QN866" s="4"/>
      <c r="QO866" s="4"/>
      <c r="QP866" s="4"/>
      <c r="QQ866" s="4"/>
      <c r="QR866" s="4"/>
    </row>
    <row r="867" spans="1:460" x14ac:dyDescent="0.2">
      <c r="A867" s="39"/>
      <c r="B867" s="40"/>
      <c r="C867" s="111"/>
      <c r="D867" s="111"/>
      <c r="E867" s="111"/>
      <c r="F867" s="111"/>
      <c r="G867" s="111"/>
      <c r="H867" s="111"/>
      <c r="I867" s="111"/>
      <c r="J867" s="111"/>
      <c r="K867" s="111"/>
      <c r="L867" s="111"/>
      <c r="M867" s="111"/>
      <c r="QK867" s="6"/>
      <c r="QL867" s="4"/>
      <c r="QM867" s="4"/>
      <c r="QN867" s="4"/>
      <c r="QO867" s="4"/>
      <c r="QP867" s="4"/>
      <c r="QQ867" s="4"/>
      <c r="QR867" s="4"/>
    </row>
    <row r="868" spans="1:460" x14ac:dyDescent="0.2">
      <c r="A868" s="39"/>
      <c r="B868" s="40"/>
      <c r="C868" s="111"/>
      <c r="D868" s="111"/>
      <c r="E868" s="111"/>
      <c r="F868" s="111"/>
      <c r="G868" s="111"/>
      <c r="H868" s="111"/>
      <c r="I868" s="111"/>
      <c r="J868" s="111"/>
      <c r="K868" s="111"/>
      <c r="L868" s="111"/>
      <c r="M868" s="111"/>
      <c r="QK868" s="6"/>
      <c r="QL868" s="4"/>
      <c r="QM868" s="4"/>
      <c r="QN868" s="4"/>
      <c r="QO868" s="4"/>
      <c r="QP868" s="4"/>
      <c r="QQ868" s="4"/>
      <c r="QR868" s="4"/>
    </row>
    <row r="869" spans="1:460" x14ac:dyDescent="0.2">
      <c r="A869" s="39"/>
      <c r="B869" s="40"/>
      <c r="C869" s="111"/>
      <c r="D869" s="111"/>
      <c r="E869" s="111"/>
      <c r="F869" s="111"/>
      <c r="G869" s="111"/>
      <c r="H869" s="111"/>
      <c r="I869" s="111"/>
      <c r="J869" s="111"/>
      <c r="K869" s="111"/>
      <c r="L869" s="111"/>
      <c r="M869" s="111"/>
      <c r="QK869" s="6"/>
      <c r="QL869" s="4"/>
      <c r="QM869" s="4"/>
      <c r="QN869" s="4"/>
      <c r="QO869" s="4"/>
      <c r="QP869" s="4"/>
      <c r="QQ869" s="4"/>
      <c r="QR869" s="4"/>
    </row>
    <row r="870" spans="1:460" x14ac:dyDescent="0.2">
      <c r="A870" s="39"/>
      <c r="B870" s="40"/>
      <c r="C870" s="111"/>
      <c r="D870" s="111"/>
      <c r="E870" s="111"/>
      <c r="F870" s="111"/>
      <c r="G870" s="111"/>
      <c r="H870" s="111"/>
      <c r="I870" s="111"/>
      <c r="J870" s="111"/>
      <c r="K870" s="111"/>
      <c r="L870" s="111"/>
      <c r="M870" s="111"/>
      <c r="QK870" s="6"/>
      <c r="QL870" s="4"/>
      <c r="QM870" s="4"/>
      <c r="QN870" s="4"/>
      <c r="QO870" s="4"/>
      <c r="QP870" s="4"/>
      <c r="QQ870" s="4"/>
      <c r="QR870" s="4"/>
    </row>
    <row r="871" spans="1:460" x14ac:dyDescent="0.2">
      <c r="A871" s="39"/>
      <c r="B871" s="40"/>
      <c r="C871" s="111"/>
      <c r="D871" s="111"/>
      <c r="E871" s="111"/>
      <c r="F871" s="111"/>
      <c r="G871" s="111"/>
      <c r="H871" s="111"/>
      <c r="I871" s="111"/>
      <c r="J871" s="111"/>
      <c r="K871" s="111"/>
      <c r="L871" s="111"/>
      <c r="M871" s="111"/>
      <c r="QK871" s="6"/>
      <c r="QL871" s="4"/>
      <c r="QM871" s="4"/>
      <c r="QN871" s="4"/>
      <c r="QO871" s="4"/>
      <c r="QP871" s="4"/>
      <c r="QQ871" s="4"/>
      <c r="QR871" s="4"/>
    </row>
    <row r="872" spans="1:460" x14ac:dyDescent="0.2">
      <c r="A872" s="39"/>
      <c r="B872" s="40"/>
      <c r="C872" s="111"/>
      <c r="D872" s="111"/>
      <c r="E872" s="111"/>
      <c r="F872" s="111"/>
      <c r="G872" s="111"/>
      <c r="H872" s="111"/>
      <c r="I872" s="111"/>
      <c r="J872" s="111"/>
      <c r="K872" s="111"/>
      <c r="L872" s="111"/>
      <c r="M872" s="111"/>
      <c r="QK872" s="6"/>
      <c r="QL872" s="4"/>
      <c r="QM872" s="4"/>
      <c r="QN872" s="4"/>
      <c r="QO872" s="4"/>
      <c r="QP872" s="4"/>
      <c r="QQ872" s="4"/>
      <c r="QR872" s="4"/>
    </row>
    <row r="873" spans="1:460" x14ac:dyDescent="0.2">
      <c r="A873" s="39"/>
      <c r="B873" s="40"/>
      <c r="C873" s="111"/>
      <c r="D873" s="111"/>
      <c r="E873" s="111"/>
      <c r="F873" s="111"/>
      <c r="G873" s="111"/>
      <c r="H873" s="111"/>
      <c r="I873" s="111"/>
      <c r="J873" s="111"/>
      <c r="K873" s="111"/>
      <c r="L873" s="111"/>
      <c r="M873" s="111"/>
      <c r="QK873" s="6"/>
      <c r="QL873" s="4"/>
      <c r="QM873" s="4"/>
      <c r="QN873" s="4"/>
      <c r="QO873" s="4"/>
      <c r="QP873" s="4"/>
      <c r="QQ873" s="4"/>
      <c r="QR873" s="4"/>
    </row>
    <row r="874" spans="1:460" x14ac:dyDescent="0.2">
      <c r="A874" s="39"/>
      <c r="B874" s="40"/>
      <c r="C874" s="111"/>
      <c r="D874" s="111"/>
      <c r="E874" s="111"/>
      <c r="F874" s="111"/>
      <c r="G874" s="111"/>
      <c r="H874" s="111"/>
      <c r="I874" s="111"/>
      <c r="J874" s="111"/>
      <c r="K874" s="111"/>
      <c r="L874" s="111"/>
      <c r="M874" s="111"/>
      <c r="QK874" s="6"/>
      <c r="QL874" s="4"/>
      <c r="QM874" s="4"/>
      <c r="QN874" s="4"/>
      <c r="QO874" s="4"/>
      <c r="QP874" s="4"/>
      <c r="QQ874" s="4"/>
      <c r="QR874" s="4"/>
    </row>
    <row r="875" spans="1:460" x14ac:dyDescent="0.2">
      <c r="A875" s="39"/>
      <c r="B875" s="40"/>
      <c r="C875" s="111"/>
      <c r="D875" s="111"/>
      <c r="E875" s="111"/>
      <c r="F875" s="111"/>
      <c r="G875" s="111"/>
      <c r="H875" s="111"/>
      <c r="I875" s="111"/>
      <c r="J875" s="111"/>
      <c r="K875" s="111"/>
      <c r="L875" s="111"/>
      <c r="M875" s="111"/>
      <c r="QK875" s="6"/>
      <c r="QL875" s="4"/>
      <c r="QM875" s="4"/>
      <c r="QN875" s="4"/>
      <c r="QO875" s="4"/>
      <c r="QP875" s="4"/>
      <c r="QQ875" s="4"/>
      <c r="QR875" s="4"/>
    </row>
    <row r="876" spans="1:460" x14ac:dyDescent="0.2">
      <c r="A876" s="39"/>
      <c r="B876" s="40"/>
      <c r="C876" s="111"/>
      <c r="D876" s="111"/>
      <c r="E876" s="111"/>
      <c r="F876" s="111"/>
      <c r="G876" s="111"/>
      <c r="H876" s="111"/>
      <c r="I876" s="111"/>
      <c r="J876" s="111"/>
      <c r="K876" s="111"/>
      <c r="L876" s="111"/>
      <c r="M876" s="111"/>
      <c r="QK876" s="6"/>
      <c r="QL876" s="4"/>
      <c r="QM876" s="4"/>
      <c r="QN876" s="4"/>
      <c r="QO876" s="4"/>
      <c r="QP876" s="4"/>
      <c r="QQ876" s="4"/>
      <c r="QR876" s="4"/>
    </row>
    <row r="877" spans="1:460" x14ac:dyDescent="0.2">
      <c r="A877" s="39"/>
      <c r="B877" s="40"/>
      <c r="C877" s="111"/>
      <c r="D877" s="111"/>
      <c r="E877" s="111"/>
      <c r="F877" s="111"/>
      <c r="G877" s="111"/>
      <c r="H877" s="111"/>
      <c r="I877" s="111"/>
      <c r="J877" s="111"/>
      <c r="K877" s="111"/>
      <c r="L877" s="111"/>
      <c r="M877" s="111"/>
      <c r="QK877" s="6"/>
      <c r="QL877" s="4"/>
      <c r="QM877" s="4"/>
      <c r="QN877" s="4"/>
      <c r="QO877" s="4"/>
      <c r="QP877" s="4"/>
      <c r="QQ877" s="4"/>
      <c r="QR877" s="4"/>
    </row>
    <row r="878" spans="1:460" x14ac:dyDescent="0.2">
      <c r="A878" s="39"/>
      <c r="B878" s="40"/>
      <c r="C878" s="111"/>
      <c r="D878" s="111"/>
      <c r="E878" s="111"/>
      <c r="F878" s="111"/>
      <c r="G878" s="111"/>
      <c r="H878" s="111"/>
      <c r="I878" s="111"/>
      <c r="J878" s="111"/>
      <c r="K878" s="111"/>
      <c r="L878" s="111"/>
      <c r="M878" s="111"/>
      <c r="QK878" s="6"/>
      <c r="QL878" s="4"/>
      <c r="QM878" s="4"/>
      <c r="QN878" s="4"/>
      <c r="QO878" s="4"/>
      <c r="QP878" s="4"/>
      <c r="QQ878" s="4"/>
      <c r="QR878" s="4"/>
    </row>
    <row r="879" spans="1:460" x14ac:dyDescent="0.2">
      <c r="A879" s="39"/>
      <c r="B879" s="40"/>
      <c r="C879" s="111"/>
      <c r="D879" s="111"/>
      <c r="E879" s="111"/>
      <c r="F879" s="111"/>
      <c r="G879" s="111"/>
      <c r="H879" s="111"/>
      <c r="I879" s="111"/>
      <c r="J879" s="111"/>
      <c r="K879" s="111"/>
      <c r="L879" s="111"/>
      <c r="M879" s="111"/>
      <c r="QK879" s="6"/>
      <c r="QL879" s="4"/>
      <c r="QM879" s="4"/>
      <c r="QN879" s="4"/>
      <c r="QO879" s="4"/>
      <c r="QP879" s="4"/>
      <c r="QQ879" s="4"/>
      <c r="QR879" s="4"/>
    </row>
    <row r="880" spans="1:460" x14ac:dyDescent="0.2">
      <c r="A880" s="39"/>
      <c r="B880" s="40"/>
      <c r="C880" s="111"/>
      <c r="D880" s="111"/>
      <c r="E880" s="111"/>
      <c r="F880" s="111"/>
      <c r="G880" s="111"/>
      <c r="H880" s="111"/>
      <c r="I880" s="111"/>
      <c r="J880" s="111"/>
      <c r="K880" s="111"/>
      <c r="L880" s="111"/>
      <c r="M880" s="111"/>
      <c r="QK880" s="6"/>
      <c r="QL880" s="4"/>
      <c r="QM880" s="4"/>
      <c r="QN880" s="4"/>
      <c r="QO880" s="4"/>
      <c r="QP880" s="4"/>
      <c r="QQ880" s="4"/>
      <c r="QR880" s="4"/>
    </row>
    <row r="881" spans="1:460" x14ac:dyDescent="0.2">
      <c r="A881" s="39"/>
      <c r="B881" s="40"/>
      <c r="C881" s="111"/>
      <c r="D881" s="111"/>
      <c r="E881" s="111"/>
      <c r="F881" s="111"/>
      <c r="G881" s="111"/>
      <c r="H881" s="111"/>
      <c r="I881" s="111"/>
      <c r="J881" s="111"/>
      <c r="K881" s="111"/>
      <c r="L881" s="111"/>
      <c r="M881" s="111"/>
      <c r="QK881" s="6"/>
      <c r="QL881" s="4"/>
      <c r="QM881" s="4"/>
      <c r="QN881" s="4"/>
      <c r="QO881" s="4"/>
      <c r="QP881" s="4"/>
      <c r="QQ881" s="4"/>
      <c r="QR881" s="4"/>
    </row>
    <row r="882" spans="1:460" x14ac:dyDescent="0.2">
      <c r="A882" s="39"/>
      <c r="B882" s="40"/>
      <c r="C882" s="111"/>
      <c r="D882" s="111"/>
      <c r="E882" s="111"/>
      <c r="F882" s="111"/>
      <c r="G882" s="111"/>
      <c r="H882" s="111"/>
      <c r="I882" s="111"/>
      <c r="J882" s="111"/>
      <c r="K882" s="111"/>
      <c r="L882" s="111"/>
      <c r="M882" s="111"/>
      <c r="QK882" s="6"/>
      <c r="QL882" s="4"/>
      <c r="QM882" s="4"/>
      <c r="QN882" s="4"/>
      <c r="QO882" s="4"/>
      <c r="QP882" s="4"/>
      <c r="QQ882" s="4"/>
      <c r="QR882" s="4"/>
    </row>
    <row r="883" spans="1:460" x14ac:dyDescent="0.2">
      <c r="A883" s="39"/>
      <c r="B883" s="40"/>
      <c r="C883" s="111"/>
      <c r="D883" s="111"/>
      <c r="E883" s="111"/>
      <c r="F883" s="111"/>
      <c r="G883" s="111"/>
      <c r="H883" s="111"/>
      <c r="I883" s="111"/>
      <c r="J883" s="111"/>
      <c r="K883" s="111"/>
      <c r="L883" s="111"/>
      <c r="M883" s="111"/>
      <c r="QK883" s="6"/>
      <c r="QL883" s="4"/>
      <c r="QM883" s="4"/>
      <c r="QN883" s="4"/>
      <c r="QO883" s="4"/>
      <c r="QP883" s="4"/>
      <c r="QQ883" s="4"/>
      <c r="QR883" s="4"/>
    </row>
    <row r="884" spans="1:460" x14ac:dyDescent="0.2">
      <c r="A884" s="39"/>
      <c r="B884" s="40"/>
      <c r="C884" s="111"/>
      <c r="D884" s="111"/>
      <c r="E884" s="111"/>
      <c r="F884" s="111"/>
      <c r="G884" s="111"/>
      <c r="H884" s="111"/>
      <c r="I884" s="111"/>
      <c r="J884" s="111"/>
      <c r="K884" s="111"/>
      <c r="L884" s="111"/>
      <c r="M884" s="111"/>
      <c r="QK884" s="6"/>
      <c r="QL884" s="4"/>
      <c r="QM884" s="4"/>
      <c r="QN884" s="4"/>
      <c r="QO884" s="4"/>
      <c r="QP884" s="4"/>
      <c r="QQ884" s="4"/>
      <c r="QR884" s="4"/>
    </row>
    <row r="885" spans="1:460" x14ac:dyDescent="0.2">
      <c r="A885" s="39"/>
      <c r="B885" s="40"/>
      <c r="C885" s="111"/>
      <c r="D885" s="111"/>
      <c r="E885" s="111"/>
      <c r="F885" s="111"/>
      <c r="G885" s="111"/>
      <c r="H885" s="111"/>
      <c r="I885" s="111"/>
      <c r="J885" s="111"/>
      <c r="K885" s="111"/>
      <c r="L885" s="111"/>
      <c r="M885" s="111"/>
      <c r="QK885" s="6"/>
      <c r="QL885" s="4"/>
      <c r="QM885" s="4"/>
      <c r="QN885" s="4"/>
      <c r="QO885" s="4"/>
      <c r="QP885" s="4"/>
      <c r="QQ885" s="4"/>
      <c r="QR885" s="4"/>
    </row>
    <row r="886" spans="1:460" x14ac:dyDescent="0.2">
      <c r="A886" s="39"/>
      <c r="B886" s="40"/>
      <c r="C886" s="111"/>
      <c r="D886" s="111"/>
      <c r="E886" s="111"/>
      <c r="F886" s="111"/>
      <c r="G886" s="111"/>
      <c r="H886" s="111"/>
      <c r="I886" s="111"/>
      <c r="J886" s="111"/>
      <c r="K886" s="111"/>
      <c r="L886" s="111"/>
      <c r="M886" s="111"/>
      <c r="QK886" s="6"/>
      <c r="QL886" s="4"/>
      <c r="QM886" s="4"/>
      <c r="QN886" s="4"/>
      <c r="QO886" s="4"/>
      <c r="QP886" s="4"/>
      <c r="QQ886" s="4"/>
      <c r="QR886" s="4"/>
    </row>
    <row r="887" spans="1:460" x14ac:dyDescent="0.2">
      <c r="A887" s="39"/>
      <c r="B887" s="40"/>
      <c r="C887" s="111"/>
      <c r="D887" s="111"/>
      <c r="E887" s="111"/>
      <c r="F887" s="111"/>
      <c r="G887" s="111"/>
      <c r="H887" s="111"/>
      <c r="I887" s="111"/>
      <c r="J887" s="111"/>
      <c r="K887" s="111"/>
      <c r="L887" s="111"/>
      <c r="M887" s="111"/>
      <c r="QK887" s="6"/>
      <c r="QL887" s="4"/>
      <c r="QM887" s="4"/>
      <c r="QN887" s="4"/>
      <c r="QO887" s="4"/>
      <c r="QP887" s="4"/>
      <c r="QQ887" s="4"/>
      <c r="QR887" s="4"/>
    </row>
    <row r="888" spans="1:460" x14ac:dyDescent="0.2">
      <c r="A888" s="39"/>
      <c r="B888" s="40"/>
      <c r="C888" s="111"/>
      <c r="D888" s="111"/>
      <c r="E888" s="111"/>
      <c r="F888" s="111"/>
      <c r="G888" s="111"/>
      <c r="H888" s="111"/>
      <c r="I888" s="111"/>
      <c r="J888" s="111"/>
      <c r="K888" s="111"/>
      <c r="L888" s="111"/>
      <c r="M888" s="111"/>
      <c r="QK888" s="6"/>
      <c r="QL888" s="4"/>
      <c r="QM888" s="4"/>
      <c r="QN888" s="4"/>
      <c r="QO888" s="4"/>
      <c r="QP888" s="4"/>
      <c r="QQ888" s="4"/>
      <c r="QR888" s="4"/>
    </row>
    <row r="889" spans="1:460" x14ac:dyDescent="0.2">
      <c r="A889" s="39"/>
      <c r="B889" s="40"/>
      <c r="C889" s="111"/>
      <c r="D889" s="111"/>
      <c r="E889" s="111"/>
      <c r="F889" s="111"/>
      <c r="G889" s="111"/>
      <c r="H889" s="111"/>
      <c r="I889" s="111"/>
      <c r="J889" s="111"/>
      <c r="K889" s="111"/>
      <c r="L889" s="111"/>
      <c r="M889" s="111"/>
      <c r="QK889" s="6"/>
      <c r="QL889" s="4"/>
      <c r="QM889" s="4"/>
      <c r="QN889" s="4"/>
      <c r="QO889" s="4"/>
      <c r="QP889" s="4"/>
      <c r="QQ889" s="4"/>
      <c r="QR889" s="4"/>
    </row>
    <row r="890" spans="1:460" x14ac:dyDescent="0.2">
      <c r="A890" s="39"/>
      <c r="B890" s="40"/>
      <c r="C890" s="111"/>
      <c r="D890" s="111"/>
      <c r="E890" s="111"/>
      <c r="F890" s="111"/>
      <c r="G890" s="111"/>
      <c r="H890" s="111"/>
      <c r="I890" s="111"/>
      <c r="J890" s="111"/>
      <c r="K890" s="111"/>
      <c r="L890" s="111"/>
      <c r="M890" s="111"/>
      <c r="QK890" s="6"/>
      <c r="QL890" s="4"/>
      <c r="QM890" s="4"/>
      <c r="QN890" s="4"/>
      <c r="QO890" s="4"/>
      <c r="QP890" s="4"/>
      <c r="QQ890" s="4"/>
      <c r="QR890" s="4"/>
    </row>
    <row r="891" spans="1:460" x14ac:dyDescent="0.2">
      <c r="A891" s="39"/>
      <c r="B891" s="40"/>
      <c r="C891" s="111"/>
      <c r="D891" s="111"/>
      <c r="E891" s="111"/>
      <c r="F891" s="111"/>
      <c r="G891" s="111"/>
      <c r="H891" s="111"/>
      <c r="I891" s="111"/>
      <c r="J891" s="111"/>
      <c r="K891" s="111"/>
      <c r="L891" s="111"/>
      <c r="M891" s="111"/>
      <c r="QK891" s="6"/>
      <c r="QL891" s="4"/>
      <c r="QM891" s="4"/>
      <c r="QN891" s="4"/>
      <c r="QO891" s="4"/>
      <c r="QP891" s="4"/>
      <c r="QQ891" s="4"/>
      <c r="QR891" s="4"/>
    </row>
    <row r="892" spans="1:460" x14ac:dyDescent="0.2">
      <c r="A892" s="39"/>
      <c r="B892" s="40"/>
      <c r="C892" s="111"/>
      <c r="D892" s="111"/>
      <c r="E892" s="111"/>
      <c r="F892" s="111"/>
      <c r="G892" s="111"/>
      <c r="H892" s="111"/>
      <c r="I892" s="111"/>
      <c r="J892" s="111"/>
      <c r="K892" s="111"/>
      <c r="L892" s="111"/>
      <c r="M892" s="111"/>
      <c r="QK892" s="6"/>
      <c r="QL892" s="4"/>
      <c r="QM892" s="4"/>
      <c r="QN892" s="4"/>
      <c r="QO892" s="4"/>
      <c r="QP892" s="4"/>
      <c r="QQ892" s="4"/>
      <c r="QR892" s="4"/>
    </row>
    <row r="893" spans="1:460" x14ac:dyDescent="0.2">
      <c r="A893" s="39"/>
      <c r="B893" s="40"/>
      <c r="C893" s="111"/>
      <c r="D893" s="111"/>
      <c r="E893" s="111"/>
      <c r="F893" s="111"/>
      <c r="G893" s="111"/>
      <c r="H893" s="111"/>
      <c r="I893" s="111"/>
      <c r="J893" s="111"/>
      <c r="K893" s="111"/>
      <c r="L893" s="111"/>
      <c r="M893" s="111"/>
      <c r="QK893" s="6"/>
      <c r="QL893" s="4"/>
      <c r="QM893" s="4"/>
      <c r="QN893" s="4"/>
      <c r="QO893" s="4"/>
      <c r="QP893" s="4"/>
      <c r="QQ893" s="4"/>
      <c r="QR893" s="4"/>
    </row>
    <row r="894" spans="1:460" x14ac:dyDescent="0.2">
      <c r="A894" s="39"/>
      <c r="B894" s="40"/>
      <c r="C894" s="111"/>
      <c r="D894" s="111"/>
      <c r="E894" s="111"/>
      <c r="F894" s="111"/>
      <c r="G894" s="111"/>
      <c r="H894" s="111"/>
      <c r="I894" s="111"/>
      <c r="J894" s="111"/>
      <c r="K894" s="111"/>
      <c r="L894" s="111"/>
      <c r="M894" s="111"/>
      <c r="QK894" s="6"/>
      <c r="QL894" s="4"/>
      <c r="QM894" s="4"/>
      <c r="QN894" s="4"/>
      <c r="QO894" s="4"/>
      <c r="QP894" s="4"/>
      <c r="QQ894" s="4"/>
      <c r="QR894" s="4"/>
    </row>
    <row r="895" spans="1:460" x14ac:dyDescent="0.2">
      <c r="A895" s="39"/>
      <c r="B895" s="40"/>
      <c r="C895" s="111"/>
      <c r="D895" s="111"/>
      <c r="E895" s="111"/>
      <c r="F895" s="111"/>
      <c r="G895" s="111"/>
      <c r="H895" s="111"/>
      <c r="I895" s="111"/>
      <c r="J895" s="111"/>
      <c r="K895" s="111"/>
      <c r="L895" s="111"/>
      <c r="M895" s="111"/>
      <c r="QK895" s="6"/>
      <c r="QL895" s="4"/>
      <c r="QM895" s="4"/>
      <c r="QN895" s="4"/>
      <c r="QO895" s="4"/>
      <c r="QP895" s="4"/>
      <c r="QQ895" s="4"/>
      <c r="QR895" s="4"/>
    </row>
    <row r="896" spans="1:460" x14ac:dyDescent="0.2">
      <c r="A896" s="39"/>
      <c r="B896" s="40"/>
      <c r="C896" s="111"/>
      <c r="D896" s="111"/>
      <c r="E896" s="111"/>
      <c r="F896" s="111"/>
      <c r="G896" s="111"/>
      <c r="H896" s="111"/>
      <c r="I896" s="111"/>
      <c r="J896" s="111"/>
      <c r="K896" s="111"/>
      <c r="L896" s="111"/>
      <c r="M896" s="111"/>
      <c r="QK896" s="6"/>
      <c r="QL896" s="4"/>
      <c r="QM896" s="4"/>
      <c r="QN896" s="4"/>
      <c r="QO896" s="4"/>
      <c r="QP896" s="4"/>
      <c r="QQ896" s="4"/>
      <c r="QR896" s="4"/>
    </row>
    <row r="897" spans="1:460" x14ac:dyDescent="0.2">
      <c r="A897" s="39"/>
      <c r="B897" s="40"/>
      <c r="C897" s="111"/>
      <c r="D897" s="111"/>
      <c r="E897" s="111"/>
      <c r="F897" s="111"/>
      <c r="G897" s="111"/>
      <c r="H897" s="111"/>
      <c r="I897" s="111"/>
      <c r="J897" s="111"/>
      <c r="K897" s="111"/>
      <c r="L897" s="111"/>
      <c r="M897" s="111"/>
      <c r="QK897" s="6"/>
      <c r="QL897" s="4"/>
      <c r="QM897" s="4"/>
      <c r="QN897" s="4"/>
      <c r="QO897" s="4"/>
      <c r="QP897" s="4"/>
      <c r="QQ897" s="4"/>
      <c r="QR897" s="4"/>
    </row>
    <row r="898" spans="1:460" x14ac:dyDescent="0.2">
      <c r="A898" s="39"/>
      <c r="B898" s="40"/>
      <c r="C898" s="111"/>
      <c r="D898" s="111"/>
      <c r="E898" s="111"/>
      <c r="F898" s="111"/>
      <c r="G898" s="111"/>
      <c r="H898" s="111"/>
      <c r="I898" s="111"/>
      <c r="J898" s="111"/>
      <c r="K898" s="111"/>
      <c r="L898" s="111"/>
      <c r="M898" s="111"/>
      <c r="QK898" s="6"/>
      <c r="QL898" s="4"/>
      <c r="QM898" s="4"/>
      <c r="QN898" s="4"/>
      <c r="QO898" s="4"/>
      <c r="QP898" s="4"/>
      <c r="QQ898" s="4"/>
      <c r="QR898" s="4"/>
    </row>
    <row r="899" spans="1:460" x14ac:dyDescent="0.2">
      <c r="A899" s="39"/>
      <c r="B899" s="40"/>
      <c r="C899" s="111"/>
      <c r="D899" s="111"/>
      <c r="E899" s="111"/>
      <c r="F899" s="111"/>
      <c r="G899" s="111"/>
      <c r="H899" s="111"/>
      <c r="I899" s="111"/>
      <c r="J899" s="111"/>
      <c r="K899" s="111"/>
      <c r="L899" s="111"/>
      <c r="M899" s="111"/>
      <c r="QK899" s="6"/>
      <c r="QL899" s="4"/>
      <c r="QM899" s="4"/>
      <c r="QN899" s="4"/>
      <c r="QO899" s="4"/>
      <c r="QP899" s="4"/>
      <c r="QQ899" s="4"/>
      <c r="QR899" s="4"/>
    </row>
    <row r="900" spans="1:460" x14ac:dyDescent="0.2">
      <c r="A900" s="39"/>
      <c r="B900" s="40"/>
      <c r="C900" s="111"/>
      <c r="D900" s="111"/>
      <c r="E900" s="111"/>
      <c r="F900" s="111"/>
      <c r="G900" s="111"/>
      <c r="H900" s="111"/>
      <c r="I900" s="111"/>
      <c r="J900" s="111"/>
      <c r="K900" s="111"/>
      <c r="L900" s="111"/>
      <c r="M900" s="111"/>
      <c r="QK900" s="6"/>
      <c r="QL900" s="4"/>
      <c r="QM900" s="4"/>
      <c r="QN900" s="4"/>
      <c r="QO900" s="4"/>
      <c r="QP900" s="4"/>
      <c r="QQ900" s="4"/>
      <c r="QR900" s="4"/>
    </row>
    <row r="901" spans="1:460" x14ac:dyDescent="0.2">
      <c r="A901" s="39"/>
      <c r="B901" s="40"/>
      <c r="C901" s="111"/>
      <c r="D901" s="111"/>
      <c r="E901" s="111"/>
      <c r="F901" s="111"/>
      <c r="G901" s="111"/>
      <c r="H901" s="111"/>
      <c r="I901" s="111"/>
      <c r="J901" s="111"/>
      <c r="K901" s="111"/>
      <c r="L901" s="111"/>
      <c r="M901" s="111"/>
      <c r="QK901" s="6"/>
      <c r="QL901" s="4"/>
      <c r="QM901" s="4"/>
      <c r="QN901" s="4"/>
      <c r="QO901" s="4"/>
      <c r="QP901" s="4"/>
      <c r="QQ901" s="4"/>
      <c r="QR901" s="4"/>
    </row>
    <row r="902" spans="1:460" x14ac:dyDescent="0.2">
      <c r="A902" s="39"/>
      <c r="B902" s="40"/>
      <c r="C902" s="111"/>
      <c r="D902" s="111"/>
      <c r="E902" s="111"/>
      <c r="F902" s="111"/>
      <c r="G902" s="111"/>
      <c r="H902" s="111"/>
      <c r="I902" s="111"/>
      <c r="J902" s="111"/>
      <c r="K902" s="111"/>
      <c r="L902" s="111"/>
      <c r="M902" s="111"/>
      <c r="QK902" s="6"/>
      <c r="QL902" s="4"/>
      <c r="QM902" s="4"/>
      <c r="QN902" s="4"/>
      <c r="QO902" s="4"/>
      <c r="QP902" s="4"/>
      <c r="QQ902" s="4"/>
      <c r="QR902" s="4"/>
    </row>
    <row r="903" spans="1:460" x14ac:dyDescent="0.2">
      <c r="A903" s="39"/>
      <c r="B903" s="40"/>
      <c r="C903" s="111"/>
      <c r="D903" s="111"/>
      <c r="E903" s="111"/>
      <c r="F903" s="111"/>
      <c r="G903" s="111"/>
      <c r="H903" s="111"/>
      <c r="I903" s="111"/>
      <c r="J903" s="111"/>
      <c r="K903" s="111"/>
      <c r="L903" s="111"/>
      <c r="M903" s="111"/>
      <c r="QK903" s="6"/>
      <c r="QL903" s="4"/>
      <c r="QM903" s="4"/>
      <c r="QN903" s="4"/>
      <c r="QO903" s="4"/>
      <c r="QP903" s="4"/>
      <c r="QQ903" s="4"/>
      <c r="QR903" s="4"/>
    </row>
    <row r="904" spans="1:460" x14ac:dyDescent="0.2">
      <c r="A904" s="39"/>
      <c r="B904" s="40"/>
      <c r="C904" s="111"/>
      <c r="D904" s="111"/>
      <c r="E904" s="111"/>
      <c r="F904" s="111"/>
      <c r="G904" s="111"/>
      <c r="H904" s="111"/>
      <c r="I904" s="111"/>
      <c r="J904" s="111"/>
      <c r="K904" s="111"/>
      <c r="L904" s="111"/>
      <c r="M904" s="111"/>
      <c r="QK904" s="6"/>
      <c r="QL904" s="4"/>
      <c r="QM904" s="4"/>
      <c r="QN904" s="4"/>
      <c r="QO904" s="4"/>
      <c r="QP904" s="4"/>
      <c r="QQ904" s="4"/>
      <c r="QR904" s="4"/>
    </row>
    <row r="905" spans="1:460" x14ac:dyDescent="0.2">
      <c r="A905" s="39"/>
      <c r="B905" s="40"/>
      <c r="C905" s="111"/>
      <c r="D905" s="111"/>
      <c r="E905" s="111"/>
      <c r="F905" s="111"/>
      <c r="G905" s="111"/>
      <c r="H905" s="111"/>
      <c r="I905" s="111"/>
      <c r="J905" s="111"/>
      <c r="K905" s="111"/>
      <c r="L905" s="111"/>
      <c r="M905" s="111"/>
      <c r="QK905" s="6"/>
      <c r="QL905" s="4"/>
      <c r="QM905" s="4"/>
      <c r="QN905" s="4"/>
      <c r="QO905" s="4"/>
      <c r="QP905" s="4"/>
      <c r="QQ905" s="4"/>
      <c r="QR905" s="4"/>
    </row>
    <row r="906" spans="1:460" x14ac:dyDescent="0.2">
      <c r="A906" s="39"/>
      <c r="B906" s="40"/>
      <c r="C906" s="111"/>
      <c r="D906" s="111"/>
      <c r="E906" s="111"/>
      <c r="F906" s="111"/>
      <c r="G906" s="111"/>
      <c r="H906" s="111"/>
      <c r="I906" s="111"/>
      <c r="J906" s="111"/>
      <c r="K906" s="111"/>
      <c r="L906" s="111"/>
      <c r="M906" s="111"/>
      <c r="QK906" s="6"/>
      <c r="QL906" s="4"/>
      <c r="QM906" s="4"/>
      <c r="QN906" s="4"/>
      <c r="QO906" s="4"/>
      <c r="QP906" s="4"/>
      <c r="QQ906" s="4"/>
      <c r="QR906" s="4"/>
    </row>
    <row r="907" spans="1:460" x14ac:dyDescent="0.2">
      <c r="A907" s="39"/>
      <c r="B907" s="40"/>
      <c r="C907" s="111"/>
      <c r="D907" s="111"/>
      <c r="E907" s="111"/>
      <c r="F907" s="111"/>
      <c r="G907" s="111"/>
      <c r="H907" s="111"/>
      <c r="I907" s="111"/>
      <c r="J907" s="111"/>
      <c r="K907" s="111"/>
      <c r="L907" s="111"/>
      <c r="M907" s="111"/>
      <c r="QK907" s="6"/>
      <c r="QL907" s="4"/>
      <c r="QM907" s="4"/>
      <c r="QN907" s="4"/>
      <c r="QO907" s="4"/>
      <c r="QP907" s="4"/>
      <c r="QQ907" s="4"/>
      <c r="QR907" s="4"/>
    </row>
    <row r="908" spans="1:460" x14ac:dyDescent="0.2">
      <c r="A908" s="39"/>
      <c r="B908" s="40"/>
      <c r="C908" s="111"/>
      <c r="D908" s="111"/>
      <c r="E908" s="111"/>
      <c r="F908" s="111"/>
      <c r="G908" s="111"/>
      <c r="H908" s="111"/>
      <c r="I908" s="111"/>
      <c r="J908" s="111"/>
      <c r="K908" s="111"/>
      <c r="L908" s="111"/>
      <c r="M908" s="111"/>
      <c r="QK908" s="6"/>
      <c r="QL908" s="4"/>
      <c r="QM908" s="4"/>
      <c r="QN908" s="4"/>
      <c r="QO908" s="4"/>
      <c r="QP908" s="4"/>
      <c r="QQ908" s="4"/>
      <c r="QR908" s="4"/>
    </row>
    <row r="909" spans="1:460" x14ac:dyDescent="0.2">
      <c r="A909" s="39"/>
      <c r="B909" s="40"/>
      <c r="C909" s="111"/>
      <c r="D909" s="111"/>
      <c r="E909" s="111"/>
      <c r="F909" s="111"/>
      <c r="G909" s="111"/>
      <c r="H909" s="111"/>
      <c r="I909" s="111"/>
      <c r="J909" s="111"/>
      <c r="K909" s="111"/>
      <c r="L909" s="111"/>
      <c r="M909" s="111"/>
      <c r="QK909" s="6"/>
      <c r="QL909" s="4"/>
      <c r="QM909" s="4"/>
      <c r="QN909" s="4"/>
      <c r="QO909" s="4"/>
      <c r="QP909" s="4"/>
      <c r="QQ909" s="4"/>
      <c r="QR909" s="4"/>
    </row>
    <row r="910" spans="1:460" x14ac:dyDescent="0.2">
      <c r="A910" s="39"/>
      <c r="B910" s="40"/>
      <c r="C910" s="111"/>
      <c r="D910" s="111"/>
      <c r="E910" s="111"/>
      <c r="F910" s="111"/>
      <c r="G910" s="111"/>
      <c r="H910" s="111"/>
      <c r="I910" s="111"/>
      <c r="J910" s="111"/>
      <c r="K910" s="111"/>
      <c r="L910" s="111"/>
      <c r="M910" s="111"/>
      <c r="QK910" s="6"/>
      <c r="QL910" s="4"/>
      <c r="QM910" s="4"/>
      <c r="QN910" s="4"/>
      <c r="QO910" s="4"/>
      <c r="QP910" s="4"/>
      <c r="QQ910" s="4"/>
      <c r="QR910" s="4"/>
    </row>
    <row r="911" spans="1:460" x14ac:dyDescent="0.2">
      <c r="A911" s="39"/>
      <c r="B911" s="40"/>
      <c r="C911" s="111"/>
      <c r="D911" s="111"/>
      <c r="E911" s="111"/>
      <c r="F911" s="111"/>
      <c r="G911" s="111"/>
      <c r="H911" s="111"/>
      <c r="I911" s="111"/>
      <c r="J911" s="111"/>
      <c r="K911" s="111"/>
      <c r="L911" s="111"/>
      <c r="M911" s="111"/>
      <c r="QK911" s="6"/>
      <c r="QL911" s="4"/>
      <c r="QM911" s="4"/>
      <c r="QN911" s="4"/>
      <c r="QO911" s="4"/>
      <c r="QP911" s="4"/>
      <c r="QQ911" s="4"/>
      <c r="QR911" s="4"/>
    </row>
    <row r="912" spans="1:460" x14ac:dyDescent="0.2">
      <c r="A912" s="39"/>
      <c r="B912" s="40"/>
      <c r="C912" s="111"/>
      <c r="D912" s="111"/>
      <c r="E912" s="111"/>
      <c r="F912" s="111"/>
      <c r="G912" s="111"/>
      <c r="H912" s="111"/>
      <c r="I912" s="111"/>
      <c r="J912" s="111"/>
      <c r="K912" s="111"/>
      <c r="L912" s="111"/>
      <c r="M912" s="111"/>
      <c r="QK912" s="6"/>
      <c r="QL912" s="4"/>
      <c r="QM912" s="4"/>
      <c r="QN912" s="4"/>
      <c r="QO912" s="4"/>
      <c r="QP912" s="4"/>
      <c r="QQ912" s="4"/>
      <c r="QR912" s="4"/>
    </row>
    <row r="913" spans="1:460" x14ac:dyDescent="0.2">
      <c r="A913" s="39"/>
      <c r="B913" s="40"/>
      <c r="C913" s="111"/>
      <c r="D913" s="111"/>
      <c r="E913" s="111"/>
      <c r="F913" s="111"/>
      <c r="G913" s="111"/>
      <c r="H913" s="111"/>
      <c r="I913" s="111"/>
      <c r="J913" s="111"/>
      <c r="K913" s="111"/>
      <c r="L913" s="111"/>
      <c r="M913" s="111"/>
      <c r="QK913" s="6"/>
      <c r="QL913" s="4"/>
      <c r="QM913" s="4"/>
      <c r="QN913" s="4"/>
      <c r="QO913" s="4"/>
      <c r="QP913" s="4"/>
      <c r="QQ913" s="4"/>
      <c r="QR913" s="4"/>
    </row>
    <row r="914" spans="1:460" x14ac:dyDescent="0.2">
      <c r="A914" s="39"/>
      <c r="B914" s="40"/>
      <c r="C914" s="111"/>
      <c r="D914" s="111"/>
      <c r="E914" s="111"/>
      <c r="F914" s="111"/>
      <c r="G914" s="111"/>
      <c r="H914" s="111"/>
      <c r="I914" s="111"/>
      <c r="J914" s="111"/>
      <c r="K914" s="111"/>
      <c r="L914" s="111"/>
      <c r="M914" s="111"/>
      <c r="QK914" s="6"/>
      <c r="QL914" s="4"/>
      <c r="QM914" s="4"/>
      <c r="QN914" s="4"/>
      <c r="QO914" s="4"/>
      <c r="QP914" s="4"/>
      <c r="QQ914" s="4"/>
      <c r="QR914" s="4"/>
    </row>
    <row r="915" spans="1:460" x14ac:dyDescent="0.2">
      <c r="A915" s="39"/>
      <c r="B915" s="40"/>
      <c r="C915" s="111"/>
      <c r="D915" s="111"/>
      <c r="E915" s="111"/>
      <c r="F915" s="111"/>
      <c r="G915" s="111"/>
      <c r="H915" s="111"/>
      <c r="I915" s="111"/>
      <c r="J915" s="111"/>
      <c r="K915" s="111"/>
      <c r="L915" s="111"/>
      <c r="M915" s="111"/>
      <c r="QK915" s="6"/>
      <c r="QL915" s="4"/>
      <c r="QM915" s="4"/>
      <c r="QN915" s="4"/>
      <c r="QO915" s="4"/>
      <c r="QP915" s="4"/>
      <c r="QQ915" s="4"/>
      <c r="QR915" s="4"/>
    </row>
    <row r="916" spans="1:460" x14ac:dyDescent="0.2">
      <c r="A916" s="39"/>
      <c r="B916" s="40"/>
      <c r="C916" s="111"/>
      <c r="D916" s="111"/>
      <c r="E916" s="111"/>
      <c r="F916" s="111"/>
      <c r="G916" s="111"/>
      <c r="H916" s="111"/>
      <c r="I916" s="111"/>
      <c r="J916" s="111"/>
      <c r="K916" s="111"/>
      <c r="L916" s="111"/>
      <c r="M916" s="111"/>
      <c r="QK916" s="6"/>
      <c r="QL916" s="4"/>
      <c r="QM916" s="4"/>
      <c r="QN916" s="4"/>
      <c r="QO916" s="4"/>
      <c r="QP916" s="4"/>
      <c r="QQ916" s="4"/>
      <c r="QR916" s="4"/>
    </row>
    <row r="917" spans="1:460" x14ac:dyDescent="0.2">
      <c r="A917" s="39"/>
      <c r="B917" s="40"/>
      <c r="C917" s="111"/>
      <c r="D917" s="111"/>
      <c r="E917" s="111"/>
      <c r="F917" s="111"/>
      <c r="G917" s="111"/>
      <c r="H917" s="111"/>
      <c r="I917" s="111"/>
      <c r="J917" s="111"/>
      <c r="K917" s="111"/>
      <c r="L917" s="111"/>
      <c r="M917" s="111"/>
      <c r="QK917" s="6"/>
      <c r="QL917" s="4"/>
      <c r="QM917" s="4"/>
      <c r="QN917" s="4"/>
      <c r="QO917" s="4"/>
      <c r="QP917" s="4"/>
      <c r="QQ917" s="4"/>
      <c r="QR917" s="4"/>
    </row>
    <row r="918" spans="1:460" x14ac:dyDescent="0.2">
      <c r="A918" s="39"/>
      <c r="B918" s="40"/>
      <c r="C918" s="111"/>
      <c r="D918" s="111"/>
      <c r="E918" s="111"/>
      <c r="F918" s="111"/>
      <c r="G918" s="111"/>
      <c r="H918" s="111"/>
      <c r="I918" s="111"/>
      <c r="J918" s="111"/>
      <c r="K918" s="111"/>
      <c r="L918" s="111"/>
      <c r="M918" s="111"/>
      <c r="QK918" s="6"/>
      <c r="QL918" s="4"/>
      <c r="QM918" s="4"/>
      <c r="QN918" s="4"/>
      <c r="QO918" s="4"/>
      <c r="QP918" s="4"/>
      <c r="QQ918" s="4"/>
      <c r="QR918" s="4"/>
    </row>
    <row r="919" spans="1:460" x14ac:dyDescent="0.2">
      <c r="A919" s="39"/>
      <c r="B919" s="40"/>
      <c r="C919" s="111"/>
      <c r="D919" s="111"/>
      <c r="E919" s="111"/>
      <c r="F919" s="111"/>
      <c r="G919" s="111"/>
      <c r="H919" s="111"/>
      <c r="I919" s="111"/>
      <c r="J919" s="111"/>
      <c r="K919" s="111"/>
      <c r="L919" s="111"/>
      <c r="M919" s="111"/>
      <c r="QK919" s="6"/>
      <c r="QL919" s="4"/>
      <c r="QM919" s="4"/>
      <c r="QN919" s="4"/>
      <c r="QO919" s="4"/>
      <c r="QP919" s="4"/>
      <c r="QQ919" s="4"/>
      <c r="QR919" s="4"/>
    </row>
    <row r="920" spans="1:460" x14ac:dyDescent="0.2">
      <c r="A920" s="39"/>
      <c r="B920" s="40"/>
      <c r="C920" s="111"/>
      <c r="D920" s="111"/>
      <c r="E920" s="111"/>
      <c r="F920" s="111"/>
      <c r="G920" s="111"/>
      <c r="H920" s="111"/>
      <c r="I920" s="111"/>
      <c r="J920" s="111"/>
      <c r="K920" s="111"/>
      <c r="L920" s="111"/>
      <c r="M920" s="111"/>
      <c r="QK920" s="6"/>
      <c r="QL920" s="4"/>
      <c r="QM920" s="4"/>
      <c r="QN920" s="4"/>
      <c r="QO920" s="4"/>
      <c r="QP920" s="4"/>
      <c r="QQ920" s="4"/>
      <c r="QR920" s="4"/>
    </row>
    <row r="921" spans="1:460" x14ac:dyDescent="0.2">
      <c r="A921" s="39"/>
      <c r="B921" s="40"/>
      <c r="C921" s="111"/>
      <c r="D921" s="111"/>
      <c r="E921" s="111"/>
      <c r="F921" s="111"/>
      <c r="G921" s="111"/>
      <c r="H921" s="111"/>
      <c r="I921" s="111"/>
      <c r="J921" s="111"/>
      <c r="K921" s="111"/>
      <c r="L921" s="111"/>
      <c r="M921" s="111"/>
      <c r="QK921" s="6"/>
      <c r="QL921" s="4"/>
      <c r="QM921" s="4"/>
      <c r="QN921" s="4"/>
      <c r="QO921" s="4"/>
      <c r="QP921" s="4"/>
      <c r="QQ921" s="4"/>
      <c r="QR921" s="4"/>
    </row>
    <row r="922" spans="1:460" x14ac:dyDescent="0.2">
      <c r="A922" s="39"/>
      <c r="B922" s="40"/>
      <c r="C922" s="111"/>
      <c r="D922" s="111"/>
      <c r="E922" s="111"/>
      <c r="F922" s="111"/>
      <c r="G922" s="111"/>
      <c r="H922" s="111"/>
      <c r="I922" s="111"/>
      <c r="J922" s="111"/>
      <c r="K922" s="111"/>
      <c r="L922" s="111"/>
      <c r="M922" s="111"/>
      <c r="QK922" s="6"/>
      <c r="QL922" s="4"/>
      <c r="QM922" s="4"/>
      <c r="QN922" s="4"/>
      <c r="QO922" s="4"/>
      <c r="QP922" s="4"/>
      <c r="QQ922" s="4"/>
      <c r="QR922" s="4"/>
    </row>
    <row r="923" spans="1:460" x14ac:dyDescent="0.2">
      <c r="A923" s="39"/>
      <c r="B923" s="40"/>
      <c r="C923" s="111"/>
      <c r="D923" s="111"/>
      <c r="E923" s="111"/>
      <c r="F923" s="111"/>
      <c r="G923" s="111"/>
      <c r="H923" s="111"/>
      <c r="I923" s="111"/>
      <c r="J923" s="111"/>
      <c r="K923" s="111"/>
      <c r="L923" s="111"/>
      <c r="M923" s="111"/>
      <c r="QK923" s="6"/>
      <c r="QL923" s="4"/>
      <c r="QM923" s="4"/>
      <c r="QN923" s="4"/>
      <c r="QO923" s="4"/>
      <c r="QP923" s="4"/>
      <c r="QQ923" s="4"/>
      <c r="QR923" s="4"/>
    </row>
    <row r="924" spans="1:460" x14ac:dyDescent="0.2">
      <c r="A924" s="39"/>
      <c r="B924" s="40"/>
      <c r="C924" s="111"/>
      <c r="D924" s="111"/>
      <c r="E924" s="111"/>
      <c r="F924" s="111"/>
      <c r="G924" s="111"/>
      <c r="H924" s="111"/>
      <c r="I924" s="111"/>
      <c r="J924" s="111"/>
      <c r="K924" s="111"/>
      <c r="L924" s="111"/>
      <c r="M924" s="111"/>
      <c r="QK924" s="6"/>
      <c r="QL924" s="4"/>
      <c r="QM924" s="4"/>
      <c r="QN924" s="4"/>
      <c r="QO924" s="4"/>
      <c r="QP924" s="4"/>
      <c r="QQ924" s="4"/>
      <c r="QR924" s="4"/>
    </row>
    <row r="925" spans="1:460" x14ac:dyDescent="0.2">
      <c r="A925" s="39"/>
      <c r="B925" s="40"/>
      <c r="C925" s="111"/>
      <c r="D925" s="111"/>
      <c r="E925" s="111"/>
      <c r="F925" s="111"/>
      <c r="G925" s="111"/>
      <c r="H925" s="111"/>
      <c r="I925" s="111"/>
      <c r="J925" s="111"/>
      <c r="K925" s="111"/>
      <c r="L925" s="111"/>
      <c r="M925" s="111"/>
      <c r="QK925" s="6"/>
      <c r="QL925" s="4"/>
      <c r="QM925" s="4"/>
      <c r="QN925" s="4"/>
      <c r="QO925" s="4"/>
      <c r="QP925" s="4"/>
      <c r="QQ925" s="4"/>
      <c r="QR925" s="4"/>
    </row>
    <row r="926" spans="1:460" x14ac:dyDescent="0.2">
      <c r="A926" s="39"/>
      <c r="B926" s="40"/>
      <c r="C926" s="111"/>
      <c r="D926" s="111"/>
      <c r="E926" s="111"/>
      <c r="F926" s="111"/>
      <c r="G926" s="111"/>
      <c r="H926" s="111"/>
      <c r="I926" s="111"/>
      <c r="J926" s="111"/>
      <c r="K926" s="111"/>
      <c r="L926" s="111"/>
      <c r="M926" s="111"/>
      <c r="QK926" s="6"/>
      <c r="QL926" s="4"/>
      <c r="QM926" s="4"/>
      <c r="QN926" s="4"/>
      <c r="QO926" s="4"/>
      <c r="QP926" s="4"/>
      <c r="QQ926" s="4"/>
      <c r="QR926" s="4"/>
    </row>
    <row r="927" spans="1:460" x14ac:dyDescent="0.2">
      <c r="A927" s="39"/>
      <c r="B927" s="40"/>
      <c r="C927" s="111"/>
      <c r="D927" s="111"/>
      <c r="E927" s="111"/>
      <c r="F927" s="111"/>
      <c r="G927" s="111"/>
      <c r="H927" s="111"/>
      <c r="I927" s="111"/>
      <c r="J927" s="111"/>
      <c r="K927" s="111"/>
      <c r="L927" s="111"/>
      <c r="M927" s="111"/>
      <c r="QK927" s="6"/>
      <c r="QL927" s="4"/>
      <c r="QM927" s="4"/>
      <c r="QN927" s="4"/>
      <c r="QO927" s="4"/>
      <c r="QP927" s="4"/>
      <c r="QQ927" s="4"/>
      <c r="QR927" s="4"/>
    </row>
    <row r="928" spans="1:460" x14ac:dyDescent="0.2">
      <c r="A928" s="39"/>
      <c r="B928" s="40"/>
      <c r="C928" s="111"/>
      <c r="D928" s="111"/>
      <c r="E928" s="111"/>
      <c r="F928" s="111"/>
      <c r="G928" s="111"/>
      <c r="H928" s="111"/>
      <c r="I928" s="111"/>
      <c r="J928" s="111"/>
      <c r="K928" s="111"/>
      <c r="L928" s="111"/>
      <c r="M928" s="111"/>
      <c r="QK928" s="6"/>
      <c r="QL928" s="4"/>
      <c r="QM928" s="4"/>
      <c r="QN928" s="4"/>
      <c r="QO928" s="4"/>
      <c r="QP928" s="4"/>
      <c r="QQ928" s="4"/>
      <c r="QR928" s="4"/>
    </row>
    <row r="929" spans="1:460" x14ac:dyDescent="0.2">
      <c r="A929" s="39"/>
      <c r="B929" s="40"/>
      <c r="C929" s="111"/>
      <c r="D929" s="111"/>
      <c r="E929" s="111"/>
      <c r="F929" s="111"/>
      <c r="G929" s="111"/>
      <c r="H929" s="111"/>
      <c r="I929" s="111"/>
      <c r="J929" s="111"/>
      <c r="K929" s="111"/>
      <c r="L929" s="111"/>
      <c r="M929" s="111"/>
      <c r="QK929" s="6"/>
      <c r="QL929" s="4"/>
      <c r="QM929" s="4"/>
      <c r="QN929" s="4"/>
      <c r="QO929" s="4"/>
      <c r="QP929" s="4"/>
      <c r="QQ929" s="4"/>
      <c r="QR929" s="4"/>
    </row>
    <row r="930" spans="1:460" x14ac:dyDescent="0.2">
      <c r="A930" s="39"/>
      <c r="B930" s="40"/>
      <c r="C930" s="111"/>
      <c r="D930" s="111"/>
      <c r="E930" s="111"/>
      <c r="F930" s="111"/>
      <c r="G930" s="111"/>
      <c r="H930" s="111"/>
      <c r="I930" s="111"/>
      <c r="J930" s="111"/>
      <c r="K930" s="111"/>
      <c r="L930" s="111"/>
      <c r="M930" s="111"/>
      <c r="QK930" s="6"/>
      <c r="QL930" s="4"/>
      <c r="QM930" s="4"/>
      <c r="QN930" s="4"/>
      <c r="QO930" s="4"/>
      <c r="QP930" s="4"/>
      <c r="QQ930" s="4"/>
      <c r="QR930" s="4"/>
    </row>
    <row r="931" spans="1:460" x14ac:dyDescent="0.2">
      <c r="A931" s="39"/>
      <c r="B931" s="40"/>
      <c r="C931" s="111"/>
      <c r="D931" s="111"/>
      <c r="E931" s="111"/>
      <c r="F931" s="111"/>
      <c r="G931" s="111"/>
      <c r="H931" s="111"/>
      <c r="I931" s="111"/>
      <c r="J931" s="111"/>
      <c r="K931" s="111"/>
      <c r="L931" s="111"/>
      <c r="M931" s="111"/>
      <c r="QK931" s="6"/>
      <c r="QL931" s="4"/>
      <c r="QM931" s="4"/>
      <c r="QN931" s="4"/>
      <c r="QO931" s="4"/>
      <c r="QP931" s="4"/>
      <c r="QQ931" s="4"/>
      <c r="QR931" s="4"/>
    </row>
    <row r="932" spans="1:460" x14ac:dyDescent="0.2">
      <c r="A932" s="39"/>
      <c r="B932" s="40"/>
      <c r="C932" s="111"/>
      <c r="D932" s="111"/>
      <c r="E932" s="111"/>
      <c r="F932" s="111"/>
      <c r="G932" s="111"/>
      <c r="H932" s="111"/>
      <c r="I932" s="111"/>
      <c r="J932" s="111"/>
      <c r="K932" s="111"/>
      <c r="L932" s="111"/>
      <c r="M932" s="111"/>
      <c r="QK932" s="6"/>
      <c r="QL932" s="4"/>
      <c r="QM932" s="4"/>
      <c r="QN932" s="4"/>
      <c r="QO932" s="4"/>
      <c r="QP932" s="4"/>
      <c r="QQ932" s="4"/>
      <c r="QR932" s="4"/>
    </row>
    <row r="933" spans="1:460" x14ac:dyDescent="0.2">
      <c r="A933" s="39"/>
      <c r="B933" s="40"/>
      <c r="C933" s="111"/>
      <c r="D933" s="111"/>
      <c r="E933" s="111"/>
      <c r="F933" s="111"/>
      <c r="G933" s="111"/>
      <c r="H933" s="111"/>
      <c r="I933" s="111"/>
      <c r="J933" s="111"/>
      <c r="K933" s="111"/>
      <c r="L933" s="111"/>
      <c r="M933" s="111"/>
      <c r="QK933" s="6"/>
      <c r="QL933" s="4"/>
      <c r="QM933" s="4"/>
      <c r="QN933" s="4"/>
      <c r="QO933" s="4"/>
      <c r="QP933" s="4"/>
      <c r="QQ933" s="4"/>
      <c r="QR933" s="4"/>
    </row>
    <row r="934" spans="1:460" x14ac:dyDescent="0.2">
      <c r="A934" s="39"/>
      <c r="B934" s="40"/>
      <c r="C934" s="111"/>
      <c r="D934" s="111"/>
      <c r="E934" s="111"/>
      <c r="F934" s="111"/>
      <c r="G934" s="111"/>
      <c r="H934" s="111"/>
      <c r="I934" s="111"/>
      <c r="J934" s="111"/>
      <c r="K934" s="111"/>
      <c r="L934" s="111"/>
      <c r="M934" s="111"/>
      <c r="QK934" s="6"/>
      <c r="QL934" s="4"/>
      <c r="QM934" s="4"/>
      <c r="QN934" s="4"/>
      <c r="QO934" s="4"/>
      <c r="QP934" s="4"/>
      <c r="QQ934" s="4"/>
      <c r="QR934" s="4"/>
    </row>
    <row r="935" spans="1:460" x14ac:dyDescent="0.2">
      <c r="A935" s="39"/>
      <c r="B935" s="40"/>
      <c r="C935" s="111"/>
      <c r="D935" s="111"/>
      <c r="E935" s="111"/>
      <c r="F935" s="111"/>
      <c r="G935" s="111"/>
      <c r="H935" s="111"/>
      <c r="I935" s="111"/>
      <c r="J935" s="111"/>
      <c r="K935" s="111"/>
      <c r="L935" s="111"/>
      <c r="M935" s="111"/>
      <c r="QK935" s="6"/>
      <c r="QL935" s="4"/>
      <c r="QM935" s="4"/>
      <c r="QN935" s="4"/>
      <c r="QO935" s="4"/>
      <c r="QP935" s="4"/>
      <c r="QQ935" s="4"/>
      <c r="QR935" s="4"/>
    </row>
    <row r="936" spans="1:460" x14ac:dyDescent="0.2">
      <c r="A936" s="39"/>
      <c r="B936" s="40"/>
      <c r="C936" s="111"/>
      <c r="D936" s="111"/>
      <c r="E936" s="111"/>
      <c r="F936" s="111"/>
      <c r="G936" s="111"/>
      <c r="H936" s="111"/>
      <c r="I936" s="111"/>
      <c r="J936" s="111"/>
      <c r="K936" s="111"/>
      <c r="L936" s="111"/>
      <c r="M936" s="111"/>
      <c r="QK936" s="6"/>
      <c r="QL936" s="4"/>
      <c r="QM936" s="4"/>
      <c r="QN936" s="4"/>
      <c r="QO936" s="4"/>
      <c r="QP936" s="4"/>
      <c r="QQ936" s="4"/>
      <c r="QR936" s="4"/>
    </row>
    <row r="937" spans="1:460" x14ac:dyDescent="0.2">
      <c r="A937" s="39"/>
      <c r="B937" s="40"/>
      <c r="C937" s="111"/>
      <c r="D937" s="111"/>
      <c r="E937" s="111"/>
      <c r="F937" s="111"/>
      <c r="G937" s="111"/>
      <c r="H937" s="111"/>
      <c r="I937" s="111"/>
      <c r="J937" s="111"/>
      <c r="K937" s="111"/>
      <c r="L937" s="111"/>
      <c r="M937" s="111"/>
      <c r="QK937" s="6"/>
      <c r="QL937" s="4"/>
      <c r="QM937" s="4"/>
      <c r="QN937" s="4"/>
      <c r="QO937" s="4"/>
      <c r="QP937" s="4"/>
      <c r="QQ937" s="4"/>
      <c r="QR937" s="4"/>
    </row>
    <row r="938" spans="1:460" x14ac:dyDescent="0.2">
      <c r="A938" s="39"/>
      <c r="B938" s="40"/>
      <c r="C938" s="111"/>
      <c r="D938" s="111"/>
      <c r="E938" s="111"/>
      <c r="F938" s="111"/>
      <c r="G938" s="111"/>
      <c r="H938" s="111"/>
      <c r="I938" s="111"/>
      <c r="J938" s="111"/>
      <c r="K938" s="111"/>
      <c r="L938" s="111"/>
      <c r="M938" s="111"/>
      <c r="QK938" s="6"/>
      <c r="QL938" s="4"/>
      <c r="QM938" s="4"/>
      <c r="QN938" s="4"/>
      <c r="QO938" s="4"/>
      <c r="QP938" s="4"/>
      <c r="QQ938" s="4"/>
      <c r="QR938" s="4"/>
    </row>
    <row r="939" spans="1:460" x14ac:dyDescent="0.2">
      <c r="A939" s="39"/>
      <c r="B939" s="40"/>
      <c r="C939" s="111"/>
      <c r="D939" s="111"/>
      <c r="E939" s="111"/>
      <c r="F939" s="111"/>
      <c r="G939" s="111"/>
      <c r="H939" s="111"/>
      <c r="I939" s="111"/>
      <c r="J939" s="111"/>
      <c r="K939" s="111"/>
      <c r="L939" s="111"/>
      <c r="M939" s="111"/>
      <c r="QK939" s="6"/>
      <c r="QL939" s="4"/>
      <c r="QM939" s="4"/>
      <c r="QN939" s="4"/>
      <c r="QO939" s="4"/>
      <c r="QP939" s="4"/>
      <c r="QQ939" s="4"/>
      <c r="QR939" s="4"/>
    </row>
    <row r="940" spans="1:460" x14ac:dyDescent="0.2">
      <c r="A940" s="39"/>
      <c r="B940" s="40"/>
      <c r="C940" s="111"/>
      <c r="D940" s="111"/>
      <c r="E940" s="111"/>
      <c r="F940" s="111"/>
      <c r="G940" s="111"/>
      <c r="H940" s="111"/>
      <c r="I940" s="111"/>
      <c r="J940" s="111"/>
      <c r="K940" s="111"/>
      <c r="L940" s="111"/>
      <c r="M940" s="111"/>
      <c r="QK940" s="6"/>
      <c r="QL940" s="4"/>
      <c r="QM940" s="4"/>
      <c r="QN940" s="4"/>
      <c r="QO940" s="4"/>
      <c r="QP940" s="4"/>
      <c r="QQ940" s="4"/>
      <c r="QR940" s="4"/>
    </row>
    <row r="941" spans="1:460" x14ac:dyDescent="0.2">
      <c r="A941" s="39"/>
      <c r="B941" s="40"/>
      <c r="C941" s="111"/>
      <c r="D941" s="111"/>
      <c r="E941" s="111"/>
      <c r="F941" s="111"/>
      <c r="G941" s="111"/>
      <c r="H941" s="111"/>
      <c r="I941" s="111"/>
      <c r="J941" s="111"/>
      <c r="K941" s="111"/>
      <c r="L941" s="111"/>
      <c r="M941" s="111"/>
      <c r="QK941" s="6"/>
      <c r="QL941" s="4"/>
      <c r="QM941" s="4"/>
      <c r="QN941" s="4"/>
      <c r="QO941" s="4"/>
      <c r="QP941" s="4"/>
      <c r="QQ941" s="4"/>
      <c r="QR941" s="4"/>
    </row>
    <row r="942" spans="1:460" x14ac:dyDescent="0.2">
      <c r="A942" s="39"/>
      <c r="B942" s="40"/>
      <c r="C942" s="111"/>
      <c r="D942" s="111"/>
      <c r="E942" s="111"/>
      <c r="F942" s="111"/>
      <c r="G942" s="111"/>
      <c r="H942" s="111"/>
      <c r="I942" s="111"/>
      <c r="J942" s="111"/>
      <c r="K942" s="111"/>
      <c r="L942" s="111"/>
      <c r="M942" s="111"/>
      <c r="QK942" s="6"/>
      <c r="QL942" s="4"/>
      <c r="QM942" s="4"/>
      <c r="QN942" s="4"/>
      <c r="QO942" s="4"/>
      <c r="QP942" s="4"/>
      <c r="QQ942" s="4"/>
      <c r="QR942" s="4"/>
    </row>
    <row r="943" spans="1:460" x14ac:dyDescent="0.2">
      <c r="A943" s="39"/>
      <c r="B943" s="40"/>
      <c r="C943" s="111"/>
      <c r="D943" s="111"/>
      <c r="E943" s="111"/>
      <c r="F943" s="111"/>
      <c r="G943" s="111"/>
      <c r="H943" s="111"/>
      <c r="I943" s="111"/>
      <c r="J943" s="111"/>
      <c r="K943" s="111"/>
      <c r="L943" s="111"/>
      <c r="M943" s="111"/>
      <c r="QK943" s="6"/>
      <c r="QL943" s="4"/>
      <c r="QM943" s="4"/>
      <c r="QN943" s="4"/>
      <c r="QO943" s="4"/>
      <c r="QP943" s="4"/>
      <c r="QQ943" s="4"/>
      <c r="QR943" s="4"/>
    </row>
    <row r="944" spans="1:460" x14ac:dyDescent="0.2">
      <c r="A944" s="39"/>
      <c r="B944" s="40"/>
      <c r="C944" s="111"/>
      <c r="D944" s="111"/>
      <c r="E944" s="111"/>
      <c r="F944" s="111"/>
      <c r="G944" s="111"/>
      <c r="H944" s="111"/>
      <c r="I944" s="111"/>
      <c r="J944" s="111"/>
      <c r="K944" s="111"/>
      <c r="L944" s="111"/>
      <c r="M944" s="111"/>
      <c r="QK944" s="6"/>
      <c r="QL944" s="4"/>
      <c r="QM944" s="4"/>
      <c r="QN944" s="4"/>
      <c r="QO944" s="4"/>
      <c r="QP944" s="4"/>
      <c r="QQ944" s="4"/>
      <c r="QR944" s="4"/>
    </row>
    <row r="945" spans="1:460" x14ac:dyDescent="0.2">
      <c r="A945" s="39"/>
      <c r="B945" s="40"/>
      <c r="C945" s="111"/>
      <c r="D945" s="111"/>
      <c r="E945" s="111"/>
      <c r="F945" s="111"/>
      <c r="G945" s="111"/>
      <c r="H945" s="111"/>
      <c r="I945" s="111"/>
      <c r="J945" s="111"/>
      <c r="K945" s="111"/>
      <c r="L945" s="111"/>
      <c r="M945" s="111"/>
      <c r="QK945" s="6"/>
      <c r="QL945" s="4"/>
      <c r="QM945" s="4"/>
      <c r="QN945" s="4"/>
      <c r="QO945" s="4"/>
      <c r="QP945" s="4"/>
      <c r="QQ945" s="4"/>
      <c r="QR945" s="4"/>
    </row>
    <row r="946" spans="1:460" x14ac:dyDescent="0.2">
      <c r="A946" s="39"/>
      <c r="B946" s="40"/>
      <c r="C946" s="111"/>
      <c r="D946" s="111"/>
      <c r="E946" s="111"/>
      <c r="F946" s="111"/>
      <c r="G946" s="111"/>
      <c r="H946" s="111"/>
      <c r="I946" s="111"/>
      <c r="J946" s="111"/>
      <c r="K946" s="111"/>
      <c r="L946" s="111"/>
      <c r="M946" s="111"/>
      <c r="QK946" s="6"/>
      <c r="QL946" s="4"/>
      <c r="QM946" s="4"/>
      <c r="QN946" s="4"/>
      <c r="QO946" s="4"/>
      <c r="QP946" s="4"/>
      <c r="QQ946" s="4"/>
      <c r="QR946" s="4"/>
    </row>
    <row r="947" spans="1:460" x14ac:dyDescent="0.2">
      <c r="A947" s="39"/>
      <c r="B947" s="40"/>
      <c r="C947" s="111"/>
      <c r="D947" s="111"/>
      <c r="E947" s="111"/>
      <c r="F947" s="111"/>
      <c r="G947" s="111"/>
      <c r="H947" s="111"/>
      <c r="I947" s="111"/>
      <c r="J947" s="111"/>
      <c r="K947" s="111"/>
      <c r="L947" s="111"/>
      <c r="M947" s="111"/>
      <c r="QK947" s="6"/>
      <c r="QL947" s="4"/>
      <c r="QM947" s="4"/>
      <c r="QN947" s="4"/>
      <c r="QO947" s="4"/>
      <c r="QP947" s="4"/>
      <c r="QQ947" s="4"/>
      <c r="QR947" s="4"/>
    </row>
    <row r="948" spans="1:460" x14ac:dyDescent="0.2">
      <c r="A948" s="39"/>
      <c r="B948" s="40"/>
      <c r="C948" s="111"/>
      <c r="D948" s="111"/>
      <c r="E948" s="111"/>
      <c r="F948" s="111"/>
      <c r="G948" s="111"/>
      <c r="H948" s="111"/>
      <c r="I948" s="111"/>
      <c r="J948" s="111"/>
      <c r="K948" s="111"/>
      <c r="L948" s="111"/>
      <c r="M948" s="111"/>
      <c r="QK948" s="6"/>
      <c r="QL948" s="4"/>
      <c r="QM948" s="4"/>
      <c r="QN948" s="4"/>
      <c r="QO948" s="4"/>
      <c r="QP948" s="4"/>
      <c r="QQ948" s="4"/>
      <c r="QR948" s="4"/>
    </row>
    <row r="949" spans="1:460" x14ac:dyDescent="0.2">
      <c r="A949" s="39"/>
      <c r="B949" s="40"/>
      <c r="C949" s="111"/>
      <c r="D949" s="111"/>
      <c r="E949" s="111"/>
      <c r="F949" s="111"/>
      <c r="G949" s="111"/>
      <c r="H949" s="111"/>
      <c r="I949" s="111"/>
      <c r="J949" s="111"/>
      <c r="K949" s="111"/>
      <c r="L949" s="111"/>
      <c r="M949" s="111"/>
      <c r="QK949" s="6"/>
      <c r="QL949" s="4"/>
      <c r="QM949" s="4"/>
      <c r="QN949" s="4"/>
      <c r="QO949" s="4"/>
      <c r="QP949" s="4"/>
      <c r="QQ949" s="4"/>
      <c r="QR949" s="4"/>
    </row>
    <row r="950" spans="1:460" x14ac:dyDescent="0.2">
      <c r="A950" s="39"/>
      <c r="B950" s="40"/>
      <c r="C950" s="111"/>
      <c r="D950" s="111"/>
      <c r="E950" s="111"/>
      <c r="F950" s="111"/>
      <c r="G950" s="111"/>
      <c r="H950" s="111"/>
      <c r="I950" s="111"/>
      <c r="J950" s="111"/>
      <c r="K950" s="111"/>
      <c r="L950" s="111"/>
      <c r="M950" s="111"/>
      <c r="QK950" s="6"/>
      <c r="QL950" s="4"/>
      <c r="QM950" s="4"/>
      <c r="QN950" s="4"/>
      <c r="QO950" s="4"/>
      <c r="QP950" s="4"/>
      <c r="QQ950" s="4"/>
      <c r="QR950" s="4"/>
    </row>
    <row r="951" spans="1:460" x14ac:dyDescent="0.2">
      <c r="A951" s="39"/>
      <c r="B951" s="40"/>
      <c r="C951" s="111"/>
      <c r="D951" s="111"/>
      <c r="E951" s="111"/>
      <c r="F951" s="111"/>
      <c r="G951" s="111"/>
      <c r="H951" s="111"/>
      <c r="I951" s="111"/>
      <c r="J951" s="111"/>
      <c r="K951" s="111"/>
      <c r="L951" s="111"/>
      <c r="M951" s="111"/>
      <c r="QK951" s="6"/>
      <c r="QL951" s="4"/>
      <c r="QM951" s="4"/>
      <c r="QN951" s="4"/>
      <c r="QO951" s="4"/>
      <c r="QP951" s="4"/>
      <c r="QQ951" s="4"/>
      <c r="QR951" s="4"/>
    </row>
    <row r="952" spans="1:460" x14ac:dyDescent="0.2">
      <c r="A952" s="39"/>
      <c r="B952" s="40"/>
      <c r="C952" s="111"/>
      <c r="D952" s="111"/>
      <c r="E952" s="111"/>
      <c r="F952" s="111"/>
      <c r="G952" s="111"/>
      <c r="H952" s="111"/>
      <c r="I952" s="111"/>
      <c r="J952" s="111"/>
      <c r="K952" s="111"/>
      <c r="L952" s="111"/>
      <c r="M952" s="111"/>
      <c r="QK952" s="6"/>
      <c r="QL952" s="4"/>
      <c r="QM952" s="4"/>
      <c r="QN952" s="4"/>
      <c r="QO952" s="4"/>
      <c r="QP952" s="4"/>
      <c r="QQ952" s="4"/>
      <c r="QR952" s="4"/>
    </row>
    <row r="953" spans="1:460" x14ac:dyDescent="0.2">
      <c r="A953" s="39"/>
      <c r="B953" s="40"/>
      <c r="C953" s="111"/>
      <c r="D953" s="111"/>
      <c r="E953" s="111"/>
      <c r="F953" s="111"/>
      <c r="G953" s="111"/>
      <c r="H953" s="111"/>
      <c r="I953" s="111"/>
      <c r="J953" s="111"/>
      <c r="K953" s="111"/>
      <c r="L953" s="111"/>
      <c r="M953" s="111"/>
      <c r="QK953" s="6"/>
      <c r="QL953" s="4"/>
      <c r="QM953" s="4"/>
      <c r="QN953" s="4"/>
      <c r="QO953" s="4"/>
      <c r="QP953" s="4"/>
      <c r="QQ953" s="4"/>
      <c r="QR953" s="4"/>
    </row>
    <row r="954" spans="1:460" x14ac:dyDescent="0.2">
      <c r="A954" s="39"/>
      <c r="B954" s="40"/>
      <c r="C954" s="111"/>
      <c r="D954" s="111"/>
      <c r="E954" s="111"/>
      <c r="F954" s="111"/>
      <c r="G954" s="111"/>
      <c r="H954" s="111"/>
      <c r="I954" s="111"/>
      <c r="J954" s="111"/>
      <c r="K954" s="111"/>
      <c r="L954" s="111"/>
      <c r="M954" s="111"/>
      <c r="QK954" s="6"/>
      <c r="QL954" s="4"/>
      <c r="QM954" s="4"/>
      <c r="QN954" s="4"/>
      <c r="QO954" s="4"/>
      <c r="QP954" s="4"/>
      <c r="QQ954" s="4"/>
      <c r="QR954" s="4"/>
    </row>
    <row r="955" spans="1:460" x14ac:dyDescent="0.2">
      <c r="A955" s="39"/>
      <c r="B955" s="40"/>
      <c r="C955" s="111"/>
      <c r="D955" s="111"/>
      <c r="E955" s="111"/>
      <c r="F955" s="111"/>
      <c r="G955" s="111"/>
      <c r="H955" s="111"/>
      <c r="I955" s="111"/>
      <c r="J955" s="111"/>
      <c r="K955" s="111"/>
      <c r="L955" s="111"/>
      <c r="M955" s="111"/>
      <c r="QK955" s="6"/>
      <c r="QL955" s="4"/>
      <c r="QM955" s="4"/>
      <c r="QN955" s="4"/>
      <c r="QO955" s="4"/>
      <c r="QP955" s="4"/>
      <c r="QQ955" s="4"/>
      <c r="QR955" s="4"/>
    </row>
    <row r="956" spans="1:460" x14ac:dyDescent="0.2">
      <c r="A956" s="39"/>
      <c r="B956" s="40"/>
      <c r="C956" s="111"/>
      <c r="D956" s="111"/>
      <c r="E956" s="111"/>
      <c r="F956" s="111"/>
      <c r="G956" s="111"/>
      <c r="H956" s="111"/>
      <c r="I956" s="111"/>
      <c r="J956" s="111"/>
      <c r="K956" s="111"/>
      <c r="L956" s="111"/>
      <c r="M956" s="111"/>
      <c r="QK956" s="6"/>
      <c r="QL956" s="4"/>
      <c r="QM956" s="4"/>
      <c r="QN956" s="4"/>
      <c r="QO956" s="4"/>
      <c r="QP956" s="4"/>
      <c r="QQ956" s="4"/>
      <c r="QR956" s="4"/>
    </row>
    <row r="957" spans="1:460" x14ac:dyDescent="0.2">
      <c r="A957" s="39"/>
      <c r="B957" s="40"/>
      <c r="C957" s="111"/>
      <c r="D957" s="111"/>
      <c r="E957" s="111"/>
      <c r="F957" s="111"/>
      <c r="G957" s="111"/>
      <c r="H957" s="111"/>
      <c r="I957" s="111"/>
      <c r="J957" s="111"/>
      <c r="K957" s="111"/>
      <c r="L957" s="111"/>
      <c r="M957" s="111"/>
      <c r="QK957" s="6"/>
      <c r="QL957" s="4"/>
      <c r="QM957" s="4"/>
      <c r="QN957" s="4"/>
      <c r="QO957" s="4"/>
      <c r="QP957" s="4"/>
      <c r="QQ957" s="4"/>
      <c r="QR957" s="4"/>
    </row>
    <row r="958" spans="1:460" x14ac:dyDescent="0.2">
      <c r="A958" s="39"/>
      <c r="B958" s="40"/>
      <c r="C958" s="111"/>
      <c r="D958" s="111"/>
      <c r="E958" s="111"/>
      <c r="F958" s="111"/>
      <c r="G958" s="111"/>
      <c r="H958" s="111"/>
      <c r="I958" s="111"/>
      <c r="J958" s="111"/>
      <c r="K958" s="111"/>
      <c r="L958" s="111"/>
      <c r="M958" s="111"/>
      <c r="QK958" s="6"/>
      <c r="QL958" s="4"/>
      <c r="QM958" s="4"/>
      <c r="QN958" s="4"/>
      <c r="QO958" s="4"/>
      <c r="QP958" s="4"/>
      <c r="QQ958" s="4"/>
      <c r="QR958" s="4"/>
    </row>
    <row r="959" spans="1:460" x14ac:dyDescent="0.2">
      <c r="A959" s="39"/>
      <c r="B959" s="40"/>
      <c r="C959" s="111"/>
      <c r="D959" s="111"/>
      <c r="E959" s="111"/>
      <c r="F959" s="111"/>
      <c r="G959" s="111"/>
      <c r="H959" s="111"/>
      <c r="I959" s="111"/>
      <c r="J959" s="111"/>
      <c r="K959" s="111"/>
      <c r="L959" s="111"/>
      <c r="M959" s="111"/>
      <c r="QK959" s="6"/>
      <c r="QL959" s="4"/>
      <c r="QM959" s="4"/>
      <c r="QN959" s="4"/>
      <c r="QO959" s="4"/>
      <c r="QP959" s="4"/>
      <c r="QQ959" s="4"/>
      <c r="QR959" s="4"/>
    </row>
    <row r="960" spans="1:460" x14ac:dyDescent="0.2">
      <c r="A960" s="39"/>
      <c r="B960" s="40"/>
      <c r="C960" s="111"/>
      <c r="D960" s="111"/>
      <c r="E960" s="111"/>
      <c r="F960" s="111"/>
      <c r="G960" s="111"/>
      <c r="H960" s="111"/>
      <c r="I960" s="111"/>
      <c r="J960" s="111"/>
      <c r="K960" s="111"/>
      <c r="L960" s="111"/>
      <c r="M960" s="111"/>
      <c r="QK960" s="6"/>
      <c r="QL960" s="4"/>
      <c r="QM960" s="4"/>
      <c r="QN960" s="4"/>
      <c r="QO960" s="4"/>
      <c r="QP960" s="4"/>
      <c r="QQ960" s="4"/>
      <c r="QR960" s="4"/>
    </row>
    <row r="961" spans="1:460" x14ac:dyDescent="0.2">
      <c r="A961" s="39"/>
      <c r="B961" s="40"/>
      <c r="C961" s="111"/>
      <c r="D961" s="111"/>
      <c r="E961" s="111"/>
      <c r="F961" s="111"/>
      <c r="G961" s="111"/>
      <c r="H961" s="111"/>
      <c r="I961" s="111"/>
      <c r="J961" s="111"/>
      <c r="K961" s="111"/>
      <c r="L961" s="111"/>
      <c r="M961" s="111"/>
      <c r="QK961" s="6"/>
      <c r="QL961" s="4"/>
      <c r="QM961" s="4"/>
      <c r="QN961" s="4"/>
      <c r="QO961" s="4"/>
      <c r="QP961" s="4"/>
      <c r="QQ961" s="4"/>
      <c r="QR961" s="4"/>
    </row>
    <row r="962" spans="1:460" x14ac:dyDescent="0.2">
      <c r="A962" s="39"/>
      <c r="B962" s="40"/>
      <c r="C962" s="111"/>
      <c r="D962" s="111"/>
      <c r="E962" s="111"/>
      <c r="F962" s="111"/>
      <c r="G962" s="111"/>
      <c r="H962" s="111"/>
      <c r="I962" s="111"/>
      <c r="J962" s="111"/>
      <c r="K962" s="111"/>
      <c r="L962" s="111"/>
      <c r="M962" s="111"/>
      <c r="QK962" s="6"/>
      <c r="QL962" s="4"/>
      <c r="QM962" s="4"/>
      <c r="QN962" s="4"/>
      <c r="QO962" s="4"/>
      <c r="QP962" s="4"/>
      <c r="QQ962" s="4"/>
      <c r="QR962" s="4"/>
    </row>
    <row r="963" spans="1:460" x14ac:dyDescent="0.2">
      <c r="A963" s="39"/>
      <c r="B963" s="40"/>
      <c r="C963" s="111"/>
      <c r="D963" s="111"/>
      <c r="E963" s="111"/>
      <c r="F963" s="111"/>
      <c r="G963" s="111"/>
      <c r="H963" s="111"/>
      <c r="I963" s="111"/>
      <c r="J963" s="111"/>
      <c r="K963" s="111"/>
      <c r="L963" s="111"/>
      <c r="M963" s="111"/>
      <c r="QK963" s="6"/>
      <c r="QL963" s="4"/>
      <c r="QM963" s="4"/>
      <c r="QN963" s="4"/>
      <c r="QO963" s="4"/>
      <c r="QP963" s="4"/>
      <c r="QQ963" s="4"/>
      <c r="QR963" s="4"/>
    </row>
    <row r="964" spans="1:460" x14ac:dyDescent="0.2">
      <c r="A964" s="39"/>
      <c r="B964" s="40"/>
      <c r="C964" s="111"/>
      <c r="D964" s="111"/>
      <c r="E964" s="111"/>
      <c r="F964" s="111"/>
      <c r="G964" s="111"/>
      <c r="H964" s="111"/>
      <c r="I964" s="111"/>
      <c r="J964" s="111"/>
      <c r="K964" s="111"/>
      <c r="L964" s="111"/>
      <c r="M964" s="111"/>
      <c r="QK964" s="6"/>
      <c r="QL964" s="4"/>
      <c r="QM964" s="4"/>
      <c r="QN964" s="4"/>
      <c r="QO964" s="4"/>
      <c r="QP964" s="4"/>
      <c r="QQ964" s="4"/>
      <c r="QR964" s="4"/>
    </row>
    <row r="965" spans="1:460" x14ac:dyDescent="0.2">
      <c r="A965" s="39"/>
      <c r="B965" s="40"/>
      <c r="C965" s="111"/>
      <c r="D965" s="111"/>
      <c r="E965" s="111"/>
      <c r="F965" s="111"/>
      <c r="G965" s="111"/>
      <c r="H965" s="111"/>
      <c r="I965" s="111"/>
      <c r="J965" s="111"/>
      <c r="K965" s="111"/>
      <c r="L965" s="111"/>
      <c r="M965" s="111"/>
      <c r="QK965" s="6"/>
      <c r="QL965" s="4"/>
      <c r="QM965" s="4"/>
      <c r="QN965" s="4"/>
      <c r="QO965" s="4"/>
      <c r="QP965" s="4"/>
      <c r="QQ965" s="4"/>
      <c r="QR965" s="4"/>
    </row>
    <row r="966" spans="1:460" x14ac:dyDescent="0.2">
      <c r="A966" s="39"/>
      <c r="B966" s="40"/>
      <c r="C966" s="111"/>
      <c r="D966" s="111"/>
      <c r="E966" s="111"/>
      <c r="F966" s="111"/>
      <c r="G966" s="111"/>
      <c r="H966" s="111"/>
      <c r="I966" s="111"/>
      <c r="J966" s="111"/>
      <c r="K966" s="111"/>
      <c r="L966" s="111"/>
      <c r="M966" s="111"/>
      <c r="QK966" s="6"/>
      <c r="QL966" s="4"/>
      <c r="QM966" s="4"/>
      <c r="QN966" s="4"/>
      <c r="QO966" s="4"/>
      <c r="QP966" s="4"/>
      <c r="QQ966" s="4"/>
      <c r="QR966" s="4"/>
    </row>
    <row r="967" spans="1:460" x14ac:dyDescent="0.2">
      <c r="A967" s="39"/>
      <c r="B967" s="40"/>
      <c r="C967" s="111"/>
      <c r="D967" s="111"/>
      <c r="E967" s="111"/>
      <c r="F967" s="111"/>
      <c r="G967" s="111"/>
      <c r="H967" s="111"/>
      <c r="I967" s="111"/>
      <c r="J967" s="111"/>
      <c r="K967" s="111"/>
      <c r="L967" s="111"/>
      <c r="M967" s="111"/>
      <c r="QK967" s="6"/>
      <c r="QL967" s="4"/>
      <c r="QM967" s="4"/>
      <c r="QN967" s="4"/>
      <c r="QO967" s="4"/>
      <c r="QP967" s="4"/>
      <c r="QQ967" s="4"/>
      <c r="QR967" s="4"/>
    </row>
    <row r="968" spans="1:460" x14ac:dyDescent="0.2">
      <c r="A968" s="39"/>
      <c r="B968" s="40"/>
      <c r="C968" s="111"/>
      <c r="D968" s="111"/>
      <c r="E968" s="111"/>
      <c r="F968" s="111"/>
      <c r="G968" s="111"/>
      <c r="H968" s="111"/>
      <c r="I968" s="111"/>
      <c r="J968" s="111"/>
      <c r="K968" s="111"/>
      <c r="L968" s="111"/>
      <c r="M968" s="111"/>
      <c r="QK968" s="6"/>
      <c r="QL968" s="4"/>
      <c r="QM968" s="4"/>
      <c r="QN968" s="4"/>
      <c r="QO968" s="4"/>
      <c r="QP968" s="4"/>
      <c r="QQ968" s="4"/>
      <c r="QR968" s="4"/>
    </row>
    <row r="969" spans="1:460" x14ac:dyDescent="0.2">
      <c r="A969" s="39"/>
      <c r="B969" s="40"/>
      <c r="C969" s="111"/>
      <c r="D969" s="111"/>
      <c r="E969" s="111"/>
      <c r="F969" s="111"/>
      <c r="G969" s="111"/>
      <c r="H969" s="111"/>
      <c r="I969" s="111"/>
      <c r="J969" s="111"/>
      <c r="K969" s="111"/>
      <c r="L969" s="111"/>
      <c r="M969" s="111"/>
      <c r="QK969" s="6"/>
      <c r="QL969" s="4"/>
      <c r="QM969" s="4"/>
      <c r="QN969" s="4"/>
      <c r="QO969" s="4"/>
      <c r="QP969" s="4"/>
      <c r="QQ969" s="4"/>
      <c r="QR969" s="4"/>
    </row>
    <row r="970" spans="1:460" x14ac:dyDescent="0.2">
      <c r="A970" s="39"/>
      <c r="B970" s="40"/>
      <c r="C970" s="111"/>
      <c r="D970" s="111"/>
      <c r="E970" s="111"/>
      <c r="F970" s="111"/>
      <c r="G970" s="111"/>
      <c r="H970" s="111"/>
      <c r="I970" s="111"/>
      <c r="J970" s="111"/>
      <c r="K970" s="111"/>
      <c r="L970" s="111"/>
      <c r="M970" s="111"/>
      <c r="QK970" s="6"/>
      <c r="QL970" s="4"/>
      <c r="QM970" s="4"/>
      <c r="QN970" s="4"/>
      <c r="QO970" s="4"/>
      <c r="QP970" s="4"/>
      <c r="QQ970" s="4"/>
      <c r="QR970" s="4"/>
    </row>
    <row r="971" spans="1:460" x14ac:dyDescent="0.2">
      <c r="A971" s="39"/>
      <c r="B971" s="40"/>
      <c r="C971" s="111"/>
      <c r="D971" s="111"/>
      <c r="E971" s="111"/>
      <c r="F971" s="111"/>
      <c r="G971" s="111"/>
      <c r="H971" s="111"/>
      <c r="I971" s="111"/>
      <c r="J971" s="111"/>
      <c r="K971" s="111"/>
      <c r="L971" s="111"/>
      <c r="M971" s="111"/>
      <c r="QK971" s="6"/>
      <c r="QL971" s="4"/>
      <c r="QM971" s="4"/>
      <c r="QN971" s="4"/>
      <c r="QO971" s="4"/>
      <c r="QP971" s="4"/>
      <c r="QQ971" s="4"/>
      <c r="QR971" s="4"/>
    </row>
    <row r="972" spans="1:460" x14ac:dyDescent="0.2">
      <c r="A972" s="39"/>
      <c r="B972" s="40"/>
      <c r="C972" s="111"/>
      <c r="D972" s="111"/>
      <c r="E972" s="111"/>
      <c r="F972" s="111"/>
      <c r="G972" s="111"/>
      <c r="H972" s="111"/>
      <c r="I972" s="111"/>
      <c r="J972" s="111"/>
      <c r="K972" s="111"/>
      <c r="L972" s="111"/>
      <c r="M972" s="111"/>
      <c r="QK972" s="6"/>
      <c r="QL972" s="4"/>
      <c r="QM972" s="4"/>
      <c r="QN972" s="4"/>
      <c r="QO972" s="4"/>
      <c r="QP972" s="4"/>
      <c r="QQ972" s="4"/>
      <c r="QR972" s="4"/>
    </row>
    <row r="973" spans="1:460" x14ac:dyDescent="0.2">
      <c r="A973" s="39"/>
      <c r="B973" s="40"/>
      <c r="C973" s="111"/>
      <c r="D973" s="111"/>
      <c r="E973" s="111"/>
      <c r="F973" s="111"/>
      <c r="G973" s="111"/>
      <c r="H973" s="111"/>
      <c r="I973" s="111"/>
      <c r="J973" s="111"/>
      <c r="K973" s="111"/>
      <c r="L973" s="111"/>
      <c r="M973" s="111"/>
      <c r="QK973" s="6"/>
      <c r="QL973" s="4"/>
      <c r="QM973" s="4"/>
      <c r="QN973" s="4"/>
      <c r="QO973" s="4"/>
      <c r="QP973" s="4"/>
      <c r="QQ973" s="4"/>
      <c r="QR973" s="4"/>
    </row>
    <row r="974" spans="1:460" x14ac:dyDescent="0.2">
      <c r="A974" s="39"/>
      <c r="B974" s="40"/>
      <c r="C974" s="111"/>
      <c r="D974" s="111"/>
      <c r="E974" s="111"/>
      <c r="F974" s="111"/>
      <c r="G974" s="111"/>
      <c r="H974" s="111"/>
      <c r="I974" s="111"/>
      <c r="J974" s="111"/>
      <c r="K974" s="111"/>
      <c r="L974" s="111"/>
      <c r="M974" s="111"/>
      <c r="QK974" s="6"/>
      <c r="QL974" s="4"/>
      <c r="QM974" s="4"/>
      <c r="QN974" s="4"/>
      <c r="QO974" s="4"/>
      <c r="QP974" s="4"/>
      <c r="QQ974" s="4"/>
      <c r="QR974" s="4"/>
    </row>
    <row r="975" spans="1:460" x14ac:dyDescent="0.2">
      <c r="A975" s="39"/>
      <c r="B975" s="40"/>
      <c r="C975" s="111"/>
      <c r="D975" s="111"/>
      <c r="E975" s="111"/>
      <c r="F975" s="111"/>
      <c r="G975" s="111"/>
      <c r="H975" s="111"/>
      <c r="I975" s="111"/>
      <c r="J975" s="111"/>
      <c r="K975" s="111"/>
      <c r="L975" s="111"/>
      <c r="M975" s="111"/>
      <c r="QK975" s="6"/>
      <c r="QL975" s="4"/>
      <c r="QM975" s="4"/>
      <c r="QN975" s="4"/>
      <c r="QO975" s="4"/>
      <c r="QP975" s="4"/>
      <c r="QQ975" s="4"/>
      <c r="QR975" s="4"/>
    </row>
    <row r="976" spans="1:460" x14ac:dyDescent="0.2">
      <c r="A976" s="39"/>
      <c r="B976" s="40"/>
      <c r="C976" s="111"/>
      <c r="D976" s="111"/>
      <c r="E976" s="111"/>
      <c r="F976" s="111"/>
      <c r="G976" s="111"/>
      <c r="H976" s="111"/>
      <c r="I976" s="111"/>
      <c r="J976" s="111"/>
      <c r="K976" s="111"/>
      <c r="L976" s="111"/>
      <c r="M976" s="111"/>
      <c r="QK976" s="6"/>
      <c r="QL976" s="4"/>
      <c r="QM976" s="4"/>
      <c r="QN976" s="4"/>
      <c r="QO976" s="4"/>
      <c r="QP976" s="4"/>
      <c r="QQ976" s="4"/>
      <c r="QR976" s="4"/>
    </row>
    <row r="977" spans="1:460" x14ac:dyDescent="0.2">
      <c r="A977" s="39"/>
      <c r="B977" s="40"/>
      <c r="C977" s="111"/>
      <c r="D977" s="111"/>
      <c r="E977" s="111"/>
      <c r="F977" s="111"/>
      <c r="G977" s="111"/>
      <c r="H977" s="111"/>
      <c r="I977" s="111"/>
      <c r="J977" s="111"/>
      <c r="K977" s="111"/>
      <c r="L977" s="111"/>
      <c r="M977" s="111"/>
      <c r="QK977" s="6"/>
      <c r="QL977" s="4"/>
      <c r="QM977" s="4"/>
      <c r="QN977" s="4"/>
      <c r="QO977" s="4"/>
      <c r="QP977" s="4"/>
      <c r="QQ977" s="4"/>
      <c r="QR977" s="4"/>
    </row>
    <row r="978" spans="1:460" x14ac:dyDescent="0.2">
      <c r="A978" s="39"/>
      <c r="B978" s="40"/>
      <c r="C978" s="111"/>
      <c r="D978" s="111"/>
      <c r="E978" s="111"/>
      <c r="F978" s="111"/>
      <c r="G978" s="111"/>
      <c r="H978" s="111"/>
      <c r="I978" s="111"/>
      <c r="J978" s="111"/>
      <c r="K978" s="111"/>
      <c r="L978" s="111"/>
      <c r="M978" s="111"/>
      <c r="QK978" s="6"/>
      <c r="QL978" s="4"/>
      <c r="QM978" s="4"/>
      <c r="QN978" s="4"/>
      <c r="QO978" s="4"/>
      <c r="QP978" s="4"/>
      <c r="QQ978" s="4"/>
      <c r="QR978" s="4"/>
    </row>
    <row r="979" spans="1:460" x14ac:dyDescent="0.2">
      <c r="A979" s="39"/>
      <c r="B979" s="40"/>
      <c r="C979" s="111"/>
      <c r="D979" s="111"/>
      <c r="E979" s="111"/>
      <c r="F979" s="111"/>
      <c r="G979" s="111"/>
      <c r="H979" s="111"/>
      <c r="I979" s="111"/>
      <c r="J979" s="111"/>
      <c r="K979" s="111"/>
      <c r="L979" s="111"/>
      <c r="M979" s="111"/>
      <c r="QK979" s="6"/>
      <c r="QL979" s="4"/>
      <c r="QM979" s="4"/>
      <c r="QN979" s="4"/>
      <c r="QO979" s="4"/>
      <c r="QP979" s="4"/>
      <c r="QQ979" s="4"/>
      <c r="QR979" s="4"/>
    </row>
    <row r="980" spans="1:460" x14ac:dyDescent="0.2">
      <c r="A980" s="39"/>
      <c r="B980" s="40"/>
      <c r="C980" s="111"/>
      <c r="D980" s="111"/>
      <c r="E980" s="111"/>
      <c r="F980" s="111"/>
      <c r="G980" s="111"/>
      <c r="H980" s="111"/>
      <c r="I980" s="111"/>
      <c r="J980" s="111"/>
      <c r="K980" s="111"/>
      <c r="L980" s="111"/>
      <c r="M980" s="111"/>
      <c r="QK980" s="6"/>
      <c r="QL980" s="4"/>
      <c r="QM980" s="4"/>
      <c r="QN980" s="4"/>
      <c r="QO980" s="4"/>
      <c r="QP980" s="4"/>
      <c r="QQ980" s="4"/>
      <c r="QR980" s="4"/>
    </row>
    <row r="981" spans="1:460" x14ac:dyDescent="0.2">
      <c r="A981" s="39"/>
      <c r="B981" s="40"/>
      <c r="C981" s="111"/>
      <c r="D981" s="111"/>
      <c r="E981" s="111"/>
      <c r="F981" s="111"/>
      <c r="G981" s="111"/>
      <c r="H981" s="111"/>
      <c r="I981" s="111"/>
      <c r="J981" s="111"/>
      <c r="K981" s="111"/>
      <c r="L981" s="111"/>
      <c r="M981" s="111"/>
      <c r="QK981" s="6"/>
      <c r="QL981" s="4"/>
      <c r="QM981" s="4"/>
      <c r="QN981" s="4"/>
      <c r="QO981" s="4"/>
      <c r="QP981" s="4"/>
      <c r="QQ981" s="4"/>
      <c r="QR981" s="4"/>
    </row>
    <row r="982" spans="1:460" x14ac:dyDescent="0.2">
      <c r="A982" s="39"/>
      <c r="B982" s="40"/>
      <c r="C982" s="111"/>
      <c r="D982" s="111"/>
      <c r="E982" s="111"/>
      <c r="F982" s="111"/>
      <c r="G982" s="111"/>
      <c r="H982" s="111"/>
      <c r="I982" s="111"/>
      <c r="J982" s="111"/>
      <c r="K982" s="111"/>
      <c r="L982" s="111"/>
      <c r="M982" s="111"/>
      <c r="QK982" s="6"/>
      <c r="QL982" s="4"/>
      <c r="QM982" s="4"/>
      <c r="QN982" s="4"/>
      <c r="QO982" s="4"/>
      <c r="QP982" s="4"/>
      <c r="QQ982" s="4"/>
      <c r="QR982" s="4"/>
    </row>
    <row r="983" spans="1:460" x14ac:dyDescent="0.2">
      <c r="A983" s="39"/>
      <c r="B983" s="40"/>
      <c r="C983" s="111"/>
      <c r="D983" s="111"/>
      <c r="E983" s="111"/>
      <c r="F983" s="111"/>
      <c r="G983" s="111"/>
      <c r="H983" s="111"/>
      <c r="I983" s="111"/>
      <c r="J983" s="111"/>
      <c r="K983" s="111"/>
      <c r="L983" s="111"/>
      <c r="M983" s="111"/>
      <c r="QK983" s="6"/>
      <c r="QL983" s="4"/>
      <c r="QM983" s="4"/>
      <c r="QN983" s="4"/>
      <c r="QO983" s="4"/>
      <c r="QP983" s="4"/>
      <c r="QQ983" s="4"/>
      <c r="QR983" s="4"/>
    </row>
    <row r="984" spans="1:460" x14ac:dyDescent="0.2">
      <c r="A984" s="39"/>
      <c r="B984" s="40"/>
      <c r="C984" s="111"/>
      <c r="D984" s="111"/>
      <c r="E984" s="111"/>
      <c r="F984" s="111"/>
      <c r="G984" s="111"/>
      <c r="H984" s="111"/>
      <c r="I984" s="111"/>
      <c r="J984" s="111"/>
      <c r="K984" s="111"/>
      <c r="L984" s="111"/>
      <c r="M984" s="111"/>
      <c r="QK984" s="6"/>
      <c r="QL984" s="4"/>
      <c r="QM984" s="4"/>
      <c r="QN984" s="4"/>
      <c r="QO984" s="4"/>
      <c r="QP984" s="4"/>
      <c r="QQ984" s="4"/>
      <c r="QR984" s="4"/>
    </row>
    <row r="985" spans="1:460" x14ac:dyDescent="0.2">
      <c r="A985" s="39"/>
      <c r="B985" s="40"/>
      <c r="C985" s="111"/>
      <c r="D985" s="111"/>
      <c r="E985" s="111"/>
      <c r="F985" s="111"/>
      <c r="G985" s="111"/>
      <c r="H985" s="111"/>
      <c r="I985" s="111"/>
      <c r="J985" s="111"/>
      <c r="K985" s="111"/>
      <c r="L985" s="111"/>
      <c r="M985" s="111"/>
      <c r="QK985" s="6"/>
      <c r="QL985" s="4"/>
      <c r="QM985" s="4"/>
      <c r="QN985" s="4"/>
      <c r="QO985" s="4"/>
      <c r="QP985" s="4"/>
      <c r="QQ985" s="4"/>
      <c r="QR985" s="4"/>
    </row>
    <row r="986" spans="1:460" x14ac:dyDescent="0.2">
      <c r="A986" s="39"/>
      <c r="B986" s="40"/>
      <c r="C986" s="111"/>
      <c r="D986" s="111"/>
      <c r="E986" s="111"/>
      <c r="F986" s="111"/>
      <c r="G986" s="111"/>
      <c r="H986" s="111"/>
      <c r="I986" s="111"/>
      <c r="J986" s="111"/>
      <c r="K986" s="111"/>
      <c r="L986" s="111"/>
      <c r="M986" s="111"/>
      <c r="QK986" s="6"/>
      <c r="QL986" s="4"/>
      <c r="QM986" s="4"/>
      <c r="QN986" s="4"/>
      <c r="QO986" s="4"/>
      <c r="QP986" s="4"/>
      <c r="QQ986" s="4"/>
      <c r="QR986" s="4"/>
    </row>
    <row r="987" spans="1:460" x14ac:dyDescent="0.2">
      <c r="A987" s="39"/>
      <c r="B987" s="40"/>
      <c r="C987" s="111"/>
      <c r="D987" s="111"/>
      <c r="E987" s="111"/>
      <c r="F987" s="111"/>
      <c r="G987" s="111"/>
      <c r="H987" s="111"/>
      <c r="I987" s="111"/>
      <c r="J987" s="111"/>
      <c r="K987" s="111"/>
      <c r="L987" s="111"/>
      <c r="M987" s="111"/>
      <c r="QK987" s="6"/>
      <c r="QL987" s="4"/>
      <c r="QM987" s="4"/>
      <c r="QN987" s="4"/>
      <c r="QO987" s="4"/>
      <c r="QP987" s="4"/>
      <c r="QQ987" s="4"/>
      <c r="QR987" s="4"/>
    </row>
    <row r="988" spans="1:460" x14ac:dyDescent="0.2">
      <c r="A988" s="39"/>
      <c r="B988" s="40"/>
      <c r="C988" s="111"/>
      <c r="D988" s="111"/>
      <c r="E988" s="111"/>
      <c r="F988" s="111"/>
      <c r="G988" s="111"/>
      <c r="H988" s="111"/>
      <c r="I988" s="111"/>
      <c r="J988" s="111"/>
      <c r="K988" s="111"/>
      <c r="L988" s="111"/>
      <c r="M988" s="111"/>
      <c r="QK988" s="6"/>
      <c r="QL988" s="4"/>
      <c r="QM988" s="4"/>
      <c r="QN988" s="4"/>
      <c r="QO988" s="4"/>
      <c r="QP988" s="4"/>
      <c r="QQ988" s="4"/>
      <c r="QR988" s="4"/>
    </row>
    <row r="989" spans="1:460" x14ac:dyDescent="0.2">
      <c r="A989" s="39"/>
      <c r="B989" s="40"/>
      <c r="C989" s="111"/>
      <c r="D989" s="111"/>
      <c r="E989" s="111"/>
      <c r="F989" s="111"/>
      <c r="G989" s="111"/>
      <c r="H989" s="111"/>
      <c r="I989" s="111"/>
      <c r="J989" s="111"/>
      <c r="K989" s="111"/>
      <c r="L989" s="111"/>
      <c r="M989" s="111"/>
      <c r="QK989" s="6"/>
      <c r="QL989" s="4"/>
      <c r="QM989" s="4"/>
      <c r="QN989" s="4"/>
      <c r="QO989" s="4"/>
      <c r="QP989" s="4"/>
      <c r="QQ989" s="4"/>
      <c r="QR989" s="4"/>
    </row>
    <row r="990" spans="1:460" x14ac:dyDescent="0.2">
      <c r="A990" s="39"/>
      <c r="B990" s="40"/>
      <c r="C990" s="111"/>
      <c r="D990" s="111"/>
      <c r="E990" s="111"/>
      <c r="F990" s="111"/>
      <c r="G990" s="111"/>
      <c r="H990" s="111"/>
      <c r="I990" s="111"/>
      <c r="J990" s="111"/>
      <c r="K990" s="111"/>
      <c r="L990" s="111"/>
      <c r="M990" s="111"/>
      <c r="QK990" s="6"/>
      <c r="QL990" s="4"/>
      <c r="QM990" s="4"/>
      <c r="QN990" s="4"/>
      <c r="QO990" s="4"/>
      <c r="QP990" s="4"/>
      <c r="QQ990" s="4"/>
      <c r="QR990" s="4"/>
    </row>
    <row r="991" spans="1:460" x14ac:dyDescent="0.2">
      <c r="A991" s="39"/>
      <c r="B991" s="40"/>
      <c r="C991" s="111"/>
      <c r="D991" s="111"/>
      <c r="E991" s="111"/>
      <c r="F991" s="111"/>
      <c r="G991" s="111"/>
      <c r="H991" s="111"/>
      <c r="I991" s="111"/>
      <c r="J991" s="111"/>
      <c r="K991" s="111"/>
      <c r="L991" s="111"/>
      <c r="M991" s="111"/>
      <c r="QK991" s="6"/>
      <c r="QL991" s="4"/>
      <c r="QM991" s="4"/>
      <c r="QN991" s="4"/>
      <c r="QO991" s="4"/>
      <c r="QP991" s="4"/>
      <c r="QQ991" s="4"/>
      <c r="QR991" s="4"/>
    </row>
    <row r="992" spans="1:460" x14ac:dyDescent="0.2">
      <c r="A992" s="39"/>
      <c r="B992" s="40"/>
      <c r="C992" s="111"/>
      <c r="D992" s="111"/>
      <c r="E992" s="111"/>
      <c r="F992" s="111"/>
      <c r="G992" s="111"/>
      <c r="H992" s="111"/>
      <c r="I992" s="111"/>
      <c r="J992" s="111"/>
      <c r="K992" s="111"/>
      <c r="L992" s="111"/>
      <c r="M992" s="111"/>
      <c r="QK992" s="6"/>
      <c r="QL992" s="4"/>
      <c r="QM992" s="4"/>
      <c r="QN992" s="4"/>
      <c r="QO992" s="4"/>
      <c r="QP992" s="4"/>
      <c r="QQ992" s="4"/>
      <c r="QR992" s="4"/>
    </row>
    <row r="993" spans="1:460" x14ac:dyDescent="0.2">
      <c r="A993" s="39"/>
      <c r="B993" s="40"/>
      <c r="C993" s="111"/>
      <c r="D993" s="111"/>
      <c r="E993" s="111"/>
      <c r="F993" s="111"/>
      <c r="G993" s="111"/>
      <c r="H993" s="111"/>
      <c r="I993" s="111"/>
      <c r="J993" s="111"/>
      <c r="K993" s="111"/>
      <c r="L993" s="111"/>
      <c r="M993" s="111"/>
      <c r="QK993" s="6"/>
      <c r="QL993" s="4"/>
      <c r="QM993" s="4"/>
      <c r="QN993" s="4"/>
      <c r="QO993" s="4"/>
      <c r="QP993" s="4"/>
      <c r="QQ993" s="4"/>
      <c r="QR993" s="4"/>
    </row>
    <row r="994" spans="1:460" x14ac:dyDescent="0.2">
      <c r="A994" s="39"/>
      <c r="B994" s="40"/>
      <c r="C994" s="111"/>
      <c r="D994" s="111"/>
      <c r="E994" s="111"/>
      <c r="F994" s="111"/>
      <c r="G994" s="111"/>
      <c r="H994" s="111"/>
      <c r="I994" s="111"/>
      <c r="J994" s="111"/>
      <c r="K994" s="111"/>
      <c r="L994" s="111"/>
      <c r="M994" s="111"/>
      <c r="QK994" s="6"/>
      <c r="QL994" s="4"/>
      <c r="QM994" s="4"/>
      <c r="QN994" s="4"/>
      <c r="QO994" s="4"/>
      <c r="QP994" s="4"/>
      <c r="QQ994" s="4"/>
      <c r="QR994" s="4"/>
    </row>
    <row r="995" spans="1:460" x14ac:dyDescent="0.2">
      <c r="A995" s="39"/>
      <c r="B995" s="40"/>
      <c r="C995" s="111"/>
      <c r="D995" s="111"/>
      <c r="E995" s="111"/>
      <c r="F995" s="111"/>
      <c r="G995" s="111"/>
      <c r="H995" s="111"/>
      <c r="I995" s="111"/>
      <c r="J995" s="111"/>
      <c r="K995" s="111"/>
      <c r="L995" s="111"/>
      <c r="M995" s="111"/>
      <c r="QK995" s="6"/>
      <c r="QL995" s="4"/>
      <c r="QM995" s="4"/>
      <c r="QN995" s="4"/>
      <c r="QO995" s="4"/>
      <c r="QP995" s="4"/>
      <c r="QQ995" s="4"/>
      <c r="QR995" s="4"/>
    </row>
    <row r="996" spans="1:460" x14ac:dyDescent="0.2">
      <c r="A996" s="39"/>
      <c r="B996" s="40"/>
      <c r="C996" s="111"/>
      <c r="D996" s="111"/>
      <c r="E996" s="111"/>
      <c r="F996" s="111"/>
      <c r="G996" s="111"/>
      <c r="H996" s="111"/>
      <c r="I996" s="111"/>
      <c r="J996" s="111"/>
      <c r="K996" s="111"/>
      <c r="L996" s="111"/>
      <c r="M996" s="111"/>
      <c r="QK996" s="6"/>
      <c r="QL996" s="4"/>
      <c r="QM996" s="4"/>
      <c r="QN996" s="4"/>
      <c r="QO996" s="4"/>
      <c r="QP996" s="4"/>
      <c r="QQ996" s="4"/>
      <c r="QR996" s="4"/>
    </row>
    <row r="997" spans="1:460" x14ac:dyDescent="0.2">
      <c r="A997" s="39"/>
      <c r="B997" s="40"/>
      <c r="C997" s="111"/>
      <c r="D997" s="111"/>
      <c r="E997" s="111"/>
      <c r="F997" s="111"/>
      <c r="G997" s="111"/>
      <c r="H997" s="111"/>
      <c r="I997" s="111"/>
      <c r="J997" s="111"/>
      <c r="K997" s="111"/>
      <c r="L997" s="111"/>
      <c r="M997" s="111"/>
      <c r="QK997" s="6"/>
      <c r="QL997" s="4"/>
      <c r="QM997" s="4"/>
      <c r="QN997" s="4"/>
      <c r="QO997" s="4"/>
      <c r="QP997" s="4"/>
      <c r="QQ997" s="4"/>
      <c r="QR997" s="4"/>
    </row>
    <row r="998" spans="1:460" x14ac:dyDescent="0.2">
      <c r="A998" s="39"/>
      <c r="B998" s="40"/>
      <c r="C998" s="111"/>
      <c r="D998" s="111"/>
      <c r="E998" s="111"/>
      <c r="F998" s="111"/>
      <c r="G998" s="111"/>
      <c r="H998" s="111"/>
      <c r="I998" s="111"/>
      <c r="J998" s="111"/>
      <c r="K998" s="111"/>
      <c r="L998" s="111"/>
      <c r="M998" s="111"/>
      <c r="QK998" s="6"/>
      <c r="QL998" s="4"/>
      <c r="QM998" s="4"/>
      <c r="QN998" s="4"/>
      <c r="QO998" s="4"/>
      <c r="QP998" s="4"/>
      <c r="QQ998" s="4"/>
      <c r="QR998" s="4"/>
    </row>
    <row r="999" spans="1:460" x14ac:dyDescent="0.2">
      <c r="A999" s="39"/>
      <c r="B999" s="40"/>
      <c r="C999" s="111"/>
      <c r="D999" s="111"/>
      <c r="E999" s="111"/>
      <c r="F999" s="111"/>
      <c r="G999" s="111"/>
      <c r="H999" s="111"/>
      <c r="I999" s="111"/>
      <c r="J999" s="111"/>
      <c r="K999" s="111"/>
      <c r="L999" s="111"/>
      <c r="M999" s="111"/>
      <c r="QK999" s="6"/>
      <c r="QL999" s="4"/>
      <c r="QM999" s="4"/>
      <c r="QN999" s="4"/>
      <c r="QO999" s="4"/>
      <c r="QP999" s="4"/>
      <c r="QQ999" s="4"/>
      <c r="QR999" s="4"/>
    </row>
    <row r="1000" spans="1:460" x14ac:dyDescent="0.2">
      <c r="A1000" s="39"/>
      <c r="B1000" s="40"/>
      <c r="C1000" s="111"/>
      <c r="D1000" s="111"/>
      <c r="E1000" s="111"/>
      <c r="F1000" s="111"/>
      <c r="G1000" s="111"/>
      <c r="H1000" s="111"/>
      <c r="I1000" s="111"/>
      <c r="J1000" s="111"/>
      <c r="K1000" s="111"/>
      <c r="L1000" s="111"/>
      <c r="M1000" s="111"/>
      <c r="QK1000" s="6"/>
      <c r="QL1000" s="4"/>
      <c r="QM1000" s="4"/>
      <c r="QN1000" s="4"/>
      <c r="QO1000" s="4"/>
      <c r="QP1000" s="4"/>
      <c r="QQ1000" s="4"/>
      <c r="QR1000" s="4"/>
    </row>
    <row r="1001" spans="1:460" x14ac:dyDescent="0.2">
      <c r="A1001" s="39"/>
      <c r="B1001" s="40"/>
      <c r="C1001" s="111"/>
      <c r="D1001" s="111"/>
      <c r="E1001" s="111"/>
      <c r="F1001" s="111"/>
      <c r="G1001" s="111"/>
      <c r="H1001" s="111"/>
      <c r="I1001" s="111"/>
      <c r="J1001" s="111"/>
      <c r="K1001" s="111"/>
      <c r="L1001" s="111"/>
      <c r="M1001" s="111"/>
      <c r="QK1001" s="6"/>
      <c r="QL1001" s="4"/>
      <c r="QM1001" s="4"/>
      <c r="QN1001" s="4"/>
      <c r="QO1001" s="4"/>
      <c r="QP1001" s="4"/>
      <c r="QQ1001" s="4"/>
      <c r="QR1001" s="4"/>
    </row>
    <row r="1002" spans="1:460" x14ac:dyDescent="0.2">
      <c r="A1002" s="39"/>
      <c r="B1002" s="40"/>
      <c r="C1002" s="111"/>
      <c r="D1002" s="111"/>
      <c r="E1002" s="111"/>
      <c r="F1002" s="111"/>
      <c r="G1002" s="111"/>
      <c r="H1002" s="111"/>
      <c r="I1002" s="111"/>
      <c r="J1002" s="111"/>
      <c r="K1002" s="111"/>
      <c r="L1002" s="111"/>
      <c r="M1002" s="111"/>
      <c r="QK1002" s="6"/>
      <c r="QL1002" s="4"/>
      <c r="QM1002" s="4"/>
      <c r="QN1002" s="4"/>
      <c r="QO1002" s="4"/>
      <c r="QP1002" s="4"/>
      <c r="QQ1002" s="4"/>
      <c r="QR1002" s="4"/>
    </row>
    <row r="1003" spans="1:460" x14ac:dyDescent="0.2">
      <c r="A1003" s="39"/>
      <c r="B1003" s="40"/>
      <c r="C1003" s="111"/>
      <c r="D1003" s="111"/>
      <c r="E1003" s="111"/>
      <c r="F1003" s="111"/>
      <c r="G1003" s="111"/>
      <c r="H1003" s="111"/>
      <c r="I1003" s="111"/>
      <c r="J1003" s="111"/>
      <c r="K1003" s="111"/>
      <c r="L1003" s="111"/>
      <c r="M1003" s="111"/>
      <c r="QK1003" s="6"/>
      <c r="QL1003" s="4"/>
      <c r="QM1003" s="4"/>
      <c r="QN1003" s="4"/>
      <c r="QO1003" s="4"/>
      <c r="QP1003" s="4"/>
      <c r="QQ1003" s="4"/>
      <c r="QR1003" s="4"/>
    </row>
    <row r="1004" spans="1:460" x14ac:dyDescent="0.2">
      <c r="A1004" s="39"/>
      <c r="B1004" s="40"/>
      <c r="C1004" s="111"/>
      <c r="D1004" s="111"/>
      <c r="E1004" s="111"/>
      <c r="F1004" s="111"/>
      <c r="G1004" s="111"/>
      <c r="H1004" s="111"/>
      <c r="I1004" s="111"/>
      <c r="J1004" s="111"/>
      <c r="K1004" s="111"/>
      <c r="L1004" s="111"/>
      <c r="M1004" s="111"/>
      <c r="QK1004" s="6"/>
      <c r="QL1004" s="4"/>
      <c r="QM1004" s="4"/>
      <c r="QN1004" s="4"/>
      <c r="QO1004" s="4"/>
      <c r="QP1004" s="4"/>
      <c r="QQ1004" s="4"/>
      <c r="QR1004" s="4"/>
    </row>
    <row r="1005" spans="1:460" x14ac:dyDescent="0.2">
      <c r="A1005" s="39"/>
      <c r="B1005" s="40"/>
      <c r="C1005" s="111"/>
      <c r="D1005" s="111"/>
      <c r="E1005" s="111"/>
      <c r="F1005" s="111"/>
      <c r="G1005" s="111"/>
      <c r="H1005" s="111"/>
      <c r="I1005" s="111"/>
      <c r="J1005" s="111"/>
      <c r="K1005" s="111"/>
      <c r="L1005" s="111"/>
      <c r="M1005" s="111"/>
      <c r="QK1005" s="6"/>
      <c r="QL1005" s="4"/>
      <c r="QM1005" s="4"/>
      <c r="QN1005" s="4"/>
      <c r="QO1005" s="4"/>
      <c r="QP1005" s="4"/>
      <c r="QQ1005" s="4"/>
      <c r="QR1005" s="4"/>
    </row>
    <row r="1006" spans="1:460" x14ac:dyDescent="0.2">
      <c r="A1006" s="39"/>
      <c r="B1006" s="40"/>
      <c r="C1006" s="111"/>
      <c r="D1006" s="111"/>
      <c r="E1006" s="111"/>
      <c r="F1006" s="111"/>
      <c r="G1006" s="111"/>
      <c r="H1006" s="111"/>
      <c r="I1006" s="111"/>
      <c r="J1006" s="111"/>
      <c r="K1006" s="111"/>
      <c r="L1006" s="111"/>
      <c r="M1006" s="111"/>
      <c r="QK1006" s="6"/>
      <c r="QL1006" s="4"/>
      <c r="QM1006" s="4"/>
      <c r="QN1006" s="4"/>
      <c r="QO1006" s="4"/>
      <c r="QP1006" s="4"/>
      <c r="QQ1006" s="4"/>
      <c r="QR1006" s="4"/>
    </row>
    <row r="1007" spans="1:460" x14ac:dyDescent="0.2">
      <c r="A1007" s="39"/>
      <c r="B1007" s="40"/>
      <c r="C1007" s="111"/>
      <c r="D1007" s="111"/>
      <c r="E1007" s="111"/>
      <c r="F1007" s="111"/>
      <c r="G1007" s="111"/>
      <c r="H1007" s="111"/>
      <c r="I1007" s="111"/>
      <c r="J1007" s="111"/>
      <c r="K1007" s="111"/>
      <c r="L1007" s="111"/>
      <c r="M1007" s="111"/>
      <c r="QK1007" s="6"/>
      <c r="QL1007" s="4"/>
      <c r="QM1007" s="4"/>
      <c r="QN1007" s="4"/>
      <c r="QO1007" s="4"/>
      <c r="QP1007" s="4"/>
      <c r="QQ1007" s="4"/>
      <c r="QR1007" s="4"/>
    </row>
    <row r="1008" spans="1:460" x14ac:dyDescent="0.2">
      <c r="A1008" s="39"/>
      <c r="B1008" s="40"/>
      <c r="C1008" s="111"/>
      <c r="D1008" s="111"/>
      <c r="E1008" s="111"/>
      <c r="F1008" s="111"/>
      <c r="G1008" s="111"/>
      <c r="H1008" s="111"/>
      <c r="I1008" s="111"/>
      <c r="J1008" s="111"/>
      <c r="K1008" s="111"/>
      <c r="L1008" s="111"/>
      <c r="M1008" s="111"/>
      <c r="QK1008" s="6"/>
      <c r="QL1008" s="4"/>
      <c r="QM1008" s="4"/>
      <c r="QN1008" s="4"/>
      <c r="QO1008" s="4"/>
      <c r="QP1008" s="4"/>
      <c r="QQ1008" s="4"/>
      <c r="QR1008" s="4"/>
    </row>
    <row r="1009" spans="1:460" x14ac:dyDescent="0.2">
      <c r="A1009" s="39"/>
      <c r="B1009" s="40"/>
      <c r="C1009" s="111"/>
      <c r="D1009" s="111"/>
      <c r="E1009" s="111"/>
      <c r="F1009" s="111"/>
      <c r="G1009" s="111"/>
      <c r="H1009" s="111"/>
      <c r="I1009" s="111"/>
      <c r="J1009" s="111"/>
      <c r="K1009" s="111"/>
      <c r="L1009" s="111"/>
      <c r="M1009" s="111"/>
      <c r="QK1009" s="6"/>
      <c r="QL1009" s="4"/>
      <c r="QM1009" s="4"/>
      <c r="QN1009" s="4"/>
      <c r="QO1009" s="4"/>
      <c r="QP1009" s="4"/>
      <c r="QQ1009" s="4"/>
      <c r="QR1009" s="4"/>
    </row>
    <row r="1010" spans="1:460" x14ac:dyDescent="0.2">
      <c r="A1010" s="39"/>
      <c r="B1010" s="40"/>
      <c r="C1010" s="111"/>
      <c r="D1010" s="111"/>
      <c r="E1010" s="111"/>
      <c r="F1010" s="111"/>
      <c r="G1010" s="111"/>
      <c r="H1010" s="111"/>
      <c r="I1010" s="111"/>
      <c r="J1010" s="111"/>
      <c r="K1010" s="111"/>
      <c r="L1010" s="111"/>
      <c r="M1010" s="111"/>
      <c r="QK1010" s="6"/>
      <c r="QL1010" s="4"/>
      <c r="QM1010" s="4"/>
      <c r="QN1010" s="4"/>
      <c r="QO1010" s="4"/>
      <c r="QP1010" s="4"/>
      <c r="QQ1010" s="4"/>
      <c r="QR1010" s="4"/>
    </row>
    <row r="1011" spans="1:460" x14ac:dyDescent="0.2">
      <c r="A1011" s="39"/>
      <c r="B1011" s="40"/>
      <c r="C1011" s="111"/>
      <c r="D1011" s="111"/>
      <c r="E1011" s="111"/>
      <c r="F1011" s="111"/>
      <c r="G1011" s="111"/>
      <c r="H1011" s="111"/>
      <c r="I1011" s="111"/>
      <c r="J1011" s="111"/>
      <c r="K1011" s="111"/>
      <c r="L1011" s="111"/>
      <c r="M1011" s="111"/>
      <c r="QK1011" s="6"/>
      <c r="QL1011" s="4"/>
      <c r="QM1011" s="4"/>
      <c r="QN1011" s="4"/>
      <c r="QO1011" s="4"/>
      <c r="QP1011" s="4"/>
      <c r="QQ1011" s="4"/>
      <c r="QR1011" s="4"/>
    </row>
    <row r="1012" spans="1:460" x14ac:dyDescent="0.2">
      <c r="A1012" s="39"/>
      <c r="B1012" s="40"/>
      <c r="C1012" s="111"/>
      <c r="D1012" s="111"/>
      <c r="E1012" s="111"/>
      <c r="F1012" s="111"/>
      <c r="G1012" s="111"/>
      <c r="H1012" s="111"/>
      <c r="I1012" s="111"/>
      <c r="J1012" s="111"/>
      <c r="K1012" s="111"/>
      <c r="L1012" s="111"/>
      <c r="M1012" s="111"/>
      <c r="QK1012" s="6"/>
      <c r="QL1012" s="4"/>
      <c r="QM1012" s="4"/>
      <c r="QN1012" s="4"/>
      <c r="QO1012" s="4"/>
      <c r="QP1012" s="4"/>
      <c r="QQ1012" s="4"/>
      <c r="QR1012" s="4"/>
    </row>
    <row r="1013" spans="1:460" x14ac:dyDescent="0.2">
      <c r="A1013" s="39"/>
      <c r="B1013" s="40"/>
      <c r="C1013" s="111"/>
      <c r="D1013" s="111"/>
      <c r="E1013" s="111"/>
      <c r="F1013" s="111"/>
      <c r="G1013" s="111"/>
      <c r="H1013" s="111"/>
      <c r="I1013" s="111"/>
      <c r="J1013" s="111"/>
      <c r="K1013" s="111"/>
      <c r="L1013" s="111"/>
      <c r="M1013" s="111"/>
      <c r="QK1013" s="6"/>
      <c r="QL1013" s="4"/>
      <c r="QM1013" s="4"/>
      <c r="QN1013" s="4"/>
      <c r="QO1013" s="4"/>
      <c r="QP1013" s="4"/>
      <c r="QQ1013" s="4"/>
      <c r="QR1013" s="4"/>
    </row>
    <row r="1014" spans="1:460" x14ac:dyDescent="0.2">
      <c r="A1014" s="39"/>
      <c r="B1014" s="40"/>
      <c r="C1014" s="111"/>
      <c r="D1014" s="111"/>
      <c r="E1014" s="111"/>
      <c r="F1014" s="111"/>
      <c r="G1014" s="111"/>
      <c r="H1014" s="111"/>
      <c r="I1014" s="111"/>
      <c r="J1014" s="111"/>
      <c r="K1014" s="111"/>
      <c r="L1014" s="111"/>
      <c r="M1014" s="111"/>
      <c r="QK1014" s="6"/>
      <c r="QL1014" s="4"/>
      <c r="QM1014" s="4"/>
      <c r="QN1014" s="4"/>
      <c r="QO1014" s="4"/>
      <c r="QP1014" s="4"/>
      <c r="QQ1014" s="4"/>
      <c r="QR1014" s="4"/>
    </row>
    <row r="1015" spans="1:460" x14ac:dyDescent="0.2">
      <c r="A1015" s="39"/>
      <c r="B1015" s="40"/>
      <c r="C1015" s="111"/>
      <c r="D1015" s="111"/>
      <c r="E1015" s="111"/>
      <c r="F1015" s="111"/>
      <c r="G1015" s="111"/>
      <c r="H1015" s="111"/>
      <c r="I1015" s="111"/>
      <c r="J1015" s="111"/>
      <c r="K1015" s="111"/>
      <c r="L1015" s="111"/>
      <c r="M1015" s="111"/>
      <c r="QK1015" s="6"/>
      <c r="QL1015" s="4"/>
      <c r="QM1015" s="4"/>
      <c r="QN1015" s="4"/>
      <c r="QO1015" s="4"/>
      <c r="QP1015" s="4"/>
      <c r="QQ1015" s="4"/>
      <c r="QR1015" s="4"/>
    </row>
    <row r="1016" spans="1:460" x14ac:dyDescent="0.2">
      <c r="A1016" s="39"/>
      <c r="B1016" s="40"/>
      <c r="C1016" s="111"/>
      <c r="D1016" s="111"/>
      <c r="E1016" s="111"/>
      <c r="F1016" s="111"/>
      <c r="G1016" s="111"/>
      <c r="H1016" s="111"/>
      <c r="I1016" s="111"/>
      <c r="J1016" s="111"/>
      <c r="K1016" s="111"/>
      <c r="L1016" s="111"/>
      <c r="M1016" s="111"/>
      <c r="QK1016" s="6"/>
      <c r="QL1016" s="4"/>
      <c r="QM1016" s="4"/>
      <c r="QN1016" s="4"/>
      <c r="QO1016" s="4"/>
      <c r="QP1016" s="4"/>
      <c r="QQ1016" s="4"/>
      <c r="QR1016" s="4"/>
    </row>
    <row r="1017" spans="1:460" x14ac:dyDescent="0.2">
      <c r="A1017" s="39"/>
      <c r="B1017" s="40"/>
      <c r="C1017" s="111"/>
      <c r="D1017" s="111"/>
      <c r="E1017" s="111"/>
      <c r="F1017" s="111"/>
      <c r="G1017" s="111"/>
      <c r="H1017" s="111"/>
      <c r="I1017" s="111"/>
      <c r="J1017" s="111"/>
      <c r="K1017" s="111"/>
      <c r="L1017" s="111"/>
      <c r="M1017" s="111"/>
      <c r="QK1017" s="6"/>
      <c r="QL1017" s="4"/>
      <c r="QM1017" s="4"/>
      <c r="QN1017" s="4"/>
      <c r="QO1017" s="4"/>
      <c r="QP1017" s="4"/>
      <c r="QQ1017" s="4"/>
      <c r="QR1017" s="4"/>
    </row>
    <row r="1018" spans="1:460" x14ac:dyDescent="0.2">
      <c r="A1018" s="39"/>
      <c r="B1018" s="40"/>
      <c r="C1018" s="111"/>
      <c r="D1018" s="111"/>
      <c r="E1018" s="111"/>
      <c r="F1018" s="111"/>
      <c r="G1018" s="111"/>
      <c r="H1018" s="111"/>
      <c r="I1018" s="111"/>
      <c r="J1018" s="111"/>
      <c r="K1018" s="111"/>
      <c r="L1018" s="111"/>
      <c r="M1018" s="111"/>
      <c r="QK1018" s="6"/>
      <c r="QL1018" s="4"/>
      <c r="QM1018" s="4"/>
      <c r="QN1018" s="4"/>
      <c r="QO1018" s="4"/>
      <c r="QP1018" s="4"/>
      <c r="QQ1018" s="4"/>
      <c r="QR1018" s="4"/>
    </row>
    <row r="1019" spans="1:460" x14ac:dyDescent="0.2">
      <c r="A1019" s="39"/>
      <c r="B1019" s="40"/>
      <c r="C1019" s="111"/>
      <c r="D1019" s="111"/>
      <c r="E1019" s="111"/>
      <c r="F1019" s="111"/>
      <c r="G1019" s="111"/>
      <c r="H1019" s="111"/>
      <c r="I1019" s="111"/>
      <c r="J1019" s="111"/>
      <c r="K1019" s="111"/>
      <c r="L1019" s="111"/>
      <c r="M1019" s="111"/>
      <c r="QK1019" s="6"/>
      <c r="QL1019" s="4"/>
      <c r="QM1019" s="4"/>
      <c r="QN1019" s="4"/>
      <c r="QO1019" s="4"/>
      <c r="QP1019" s="4"/>
      <c r="QQ1019" s="4"/>
      <c r="QR1019" s="4"/>
    </row>
    <row r="1020" spans="1:460" x14ac:dyDescent="0.2">
      <c r="A1020" s="39"/>
      <c r="B1020" s="40"/>
      <c r="C1020" s="111"/>
      <c r="D1020" s="111"/>
      <c r="E1020" s="111"/>
      <c r="F1020" s="111"/>
      <c r="G1020" s="111"/>
      <c r="H1020" s="111"/>
      <c r="I1020" s="111"/>
      <c r="J1020" s="111"/>
      <c r="K1020" s="111"/>
      <c r="L1020" s="111"/>
      <c r="M1020" s="111"/>
      <c r="QK1020" s="6"/>
      <c r="QL1020" s="4"/>
      <c r="QM1020" s="4"/>
      <c r="QN1020" s="4"/>
      <c r="QO1020" s="4"/>
      <c r="QP1020" s="4"/>
      <c r="QQ1020" s="4"/>
      <c r="QR1020" s="4"/>
    </row>
    <row r="1021" spans="1:460" x14ac:dyDescent="0.2">
      <c r="A1021" s="39"/>
      <c r="B1021" s="40"/>
      <c r="C1021" s="111"/>
      <c r="D1021" s="111"/>
      <c r="E1021" s="111"/>
      <c r="F1021" s="111"/>
      <c r="G1021" s="111"/>
      <c r="H1021" s="111"/>
      <c r="I1021" s="111"/>
      <c r="J1021" s="111"/>
      <c r="K1021" s="111"/>
      <c r="L1021" s="111"/>
      <c r="M1021" s="111"/>
      <c r="QK1021" s="6"/>
      <c r="QL1021" s="4"/>
      <c r="QM1021" s="4"/>
      <c r="QN1021" s="4"/>
      <c r="QO1021" s="4"/>
      <c r="QP1021" s="4"/>
      <c r="QQ1021" s="4"/>
      <c r="QR1021" s="4"/>
    </row>
    <row r="1022" spans="1:460" x14ac:dyDescent="0.2">
      <c r="A1022" s="39"/>
      <c r="B1022" s="40"/>
      <c r="C1022" s="111"/>
      <c r="D1022" s="111"/>
      <c r="E1022" s="111"/>
      <c r="F1022" s="111"/>
      <c r="G1022" s="111"/>
      <c r="H1022" s="111"/>
      <c r="I1022" s="111"/>
      <c r="J1022" s="111"/>
      <c r="K1022" s="111"/>
      <c r="L1022" s="111"/>
      <c r="M1022" s="111"/>
      <c r="QK1022" s="6"/>
      <c r="QL1022" s="4"/>
      <c r="QM1022" s="4"/>
      <c r="QN1022" s="4"/>
      <c r="QO1022" s="4"/>
      <c r="QP1022" s="4"/>
      <c r="QQ1022" s="4"/>
      <c r="QR1022" s="4"/>
    </row>
    <row r="1023" spans="1:460" x14ac:dyDescent="0.2">
      <c r="A1023" s="39"/>
      <c r="B1023" s="40"/>
      <c r="C1023" s="111"/>
      <c r="D1023" s="111"/>
      <c r="E1023" s="111"/>
      <c r="F1023" s="111"/>
      <c r="G1023" s="111"/>
      <c r="H1023" s="111"/>
      <c r="I1023" s="111"/>
      <c r="J1023" s="111"/>
      <c r="K1023" s="111"/>
      <c r="L1023" s="111"/>
      <c r="M1023" s="111"/>
      <c r="QK1023" s="6"/>
      <c r="QL1023" s="4"/>
      <c r="QM1023" s="4"/>
      <c r="QN1023" s="4"/>
      <c r="QO1023" s="4"/>
      <c r="QP1023" s="4"/>
      <c r="QQ1023" s="4"/>
      <c r="QR1023" s="4"/>
    </row>
    <row r="1024" spans="1:460" x14ac:dyDescent="0.2">
      <c r="A1024" s="39"/>
      <c r="B1024" s="40"/>
      <c r="C1024" s="111"/>
      <c r="D1024" s="111"/>
      <c r="E1024" s="111"/>
      <c r="F1024" s="111"/>
      <c r="G1024" s="111"/>
      <c r="H1024" s="111"/>
      <c r="I1024" s="111"/>
      <c r="J1024" s="111"/>
      <c r="K1024" s="111"/>
      <c r="L1024" s="111"/>
      <c r="M1024" s="111"/>
      <c r="QK1024" s="6"/>
      <c r="QL1024" s="4"/>
      <c r="QM1024" s="4"/>
      <c r="QN1024" s="4"/>
      <c r="QO1024" s="4"/>
      <c r="QP1024" s="4"/>
      <c r="QQ1024" s="4"/>
      <c r="QR1024" s="4"/>
    </row>
    <row r="1025" spans="1:460" x14ac:dyDescent="0.2">
      <c r="A1025" s="39"/>
      <c r="B1025" s="40"/>
      <c r="C1025" s="111"/>
      <c r="D1025" s="111"/>
      <c r="E1025" s="111"/>
      <c r="F1025" s="111"/>
      <c r="G1025" s="111"/>
      <c r="H1025" s="111"/>
      <c r="I1025" s="111"/>
      <c r="J1025" s="111"/>
      <c r="K1025" s="111"/>
      <c r="L1025" s="111"/>
      <c r="M1025" s="111"/>
      <c r="QK1025" s="6"/>
      <c r="QL1025" s="4"/>
      <c r="QM1025" s="4"/>
      <c r="QN1025" s="4"/>
      <c r="QO1025" s="4"/>
      <c r="QP1025" s="4"/>
      <c r="QQ1025" s="4"/>
      <c r="QR1025" s="4"/>
    </row>
    <row r="1026" spans="1:460" x14ac:dyDescent="0.2">
      <c r="A1026" s="39"/>
      <c r="B1026" s="40"/>
      <c r="C1026" s="111"/>
      <c r="D1026" s="111"/>
      <c r="E1026" s="111"/>
      <c r="F1026" s="111"/>
      <c r="G1026" s="111"/>
      <c r="H1026" s="111"/>
      <c r="I1026" s="111"/>
      <c r="J1026" s="111"/>
      <c r="K1026" s="111"/>
      <c r="L1026" s="111"/>
      <c r="M1026" s="111"/>
      <c r="QK1026" s="6"/>
      <c r="QL1026" s="4"/>
      <c r="QM1026" s="4"/>
      <c r="QN1026" s="4"/>
      <c r="QO1026" s="4"/>
      <c r="QP1026" s="4"/>
      <c r="QQ1026" s="4"/>
      <c r="QR1026" s="4"/>
    </row>
    <row r="1027" spans="1:460" x14ac:dyDescent="0.2">
      <c r="A1027" s="39"/>
      <c r="B1027" s="40"/>
      <c r="C1027" s="111"/>
      <c r="D1027" s="111"/>
      <c r="E1027" s="111"/>
      <c r="F1027" s="111"/>
      <c r="G1027" s="111"/>
      <c r="H1027" s="111"/>
      <c r="I1027" s="111"/>
      <c r="J1027" s="111"/>
      <c r="K1027" s="111"/>
      <c r="L1027" s="111"/>
      <c r="M1027" s="111"/>
      <c r="QK1027" s="6"/>
      <c r="QL1027" s="4"/>
      <c r="QM1027" s="4"/>
      <c r="QN1027" s="4"/>
      <c r="QO1027" s="4"/>
      <c r="QP1027" s="4"/>
      <c r="QQ1027" s="4"/>
      <c r="QR1027" s="4"/>
    </row>
    <row r="1028" spans="1:460" x14ac:dyDescent="0.2">
      <c r="A1028" s="39"/>
      <c r="B1028" s="40"/>
      <c r="C1028" s="111"/>
      <c r="D1028" s="111"/>
      <c r="E1028" s="111"/>
      <c r="F1028" s="111"/>
      <c r="G1028" s="111"/>
      <c r="H1028" s="111"/>
      <c r="I1028" s="111"/>
      <c r="J1028" s="111"/>
      <c r="K1028" s="111"/>
      <c r="L1028" s="111"/>
      <c r="M1028" s="111"/>
      <c r="QK1028" s="6"/>
      <c r="QL1028" s="4"/>
      <c r="QM1028" s="4"/>
      <c r="QN1028" s="4"/>
      <c r="QO1028" s="4"/>
      <c r="QP1028" s="4"/>
      <c r="QQ1028" s="4"/>
      <c r="QR1028" s="4"/>
    </row>
    <row r="1029" spans="1:460" x14ac:dyDescent="0.2">
      <c r="A1029" s="39"/>
      <c r="B1029" s="40"/>
      <c r="C1029" s="111"/>
      <c r="D1029" s="111"/>
      <c r="E1029" s="111"/>
      <c r="F1029" s="111"/>
      <c r="G1029" s="111"/>
      <c r="H1029" s="111"/>
      <c r="I1029" s="111"/>
      <c r="J1029" s="111"/>
      <c r="K1029" s="111"/>
      <c r="L1029" s="111"/>
      <c r="M1029" s="111"/>
      <c r="QK1029" s="6"/>
      <c r="QL1029" s="4"/>
      <c r="QM1029" s="4"/>
      <c r="QN1029" s="4"/>
      <c r="QO1029" s="4"/>
      <c r="QP1029" s="4"/>
      <c r="QQ1029" s="4"/>
      <c r="QR1029" s="4"/>
    </row>
    <row r="1030" spans="1:460" x14ac:dyDescent="0.2">
      <c r="A1030" s="39"/>
      <c r="B1030" s="40"/>
      <c r="C1030" s="111"/>
      <c r="D1030" s="111"/>
      <c r="E1030" s="111"/>
      <c r="F1030" s="111"/>
      <c r="G1030" s="111"/>
      <c r="H1030" s="111"/>
      <c r="I1030" s="111"/>
      <c r="J1030" s="111"/>
      <c r="K1030" s="111"/>
      <c r="L1030" s="111"/>
      <c r="M1030" s="111"/>
      <c r="QK1030" s="6"/>
      <c r="QL1030" s="4"/>
      <c r="QM1030" s="4"/>
      <c r="QN1030" s="4"/>
      <c r="QO1030" s="4"/>
      <c r="QP1030" s="4"/>
      <c r="QQ1030" s="4"/>
      <c r="QR1030" s="4"/>
    </row>
    <row r="1031" spans="1:460" x14ac:dyDescent="0.2">
      <c r="A1031" s="39"/>
      <c r="B1031" s="40"/>
      <c r="C1031" s="111"/>
      <c r="D1031" s="111"/>
      <c r="E1031" s="111"/>
      <c r="F1031" s="111"/>
      <c r="G1031" s="111"/>
      <c r="H1031" s="111"/>
      <c r="I1031" s="111"/>
      <c r="J1031" s="111"/>
      <c r="K1031" s="111"/>
      <c r="L1031" s="111"/>
      <c r="M1031" s="111"/>
      <c r="QK1031" s="6"/>
      <c r="QL1031" s="4"/>
      <c r="QM1031" s="4"/>
      <c r="QN1031" s="4"/>
      <c r="QO1031" s="4"/>
      <c r="QP1031" s="4"/>
      <c r="QQ1031" s="4"/>
      <c r="QR1031" s="4"/>
    </row>
    <row r="1032" spans="1:460" x14ac:dyDescent="0.2">
      <c r="A1032" s="39"/>
      <c r="B1032" s="40"/>
      <c r="C1032" s="111"/>
      <c r="D1032" s="111"/>
      <c r="E1032" s="111"/>
      <c r="F1032" s="111"/>
      <c r="G1032" s="111"/>
      <c r="H1032" s="111"/>
      <c r="I1032" s="111"/>
      <c r="J1032" s="111"/>
      <c r="K1032" s="111"/>
      <c r="L1032" s="111"/>
      <c r="M1032" s="111"/>
      <c r="QK1032" s="6"/>
      <c r="QL1032" s="4"/>
      <c r="QM1032" s="4"/>
      <c r="QN1032" s="4"/>
      <c r="QO1032" s="4"/>
      <c r="QP1032" s="4"/>
      <c r="QQ1032" s="4"/>
      <c r="QR1032" s="4"/>
    </row>
    <row r="1033" spans="1:460" x14ac:dyDescent="0.2">
      <c r="A1033" s="39"/>
      <c r="B1033" s="40"/>
      <c r="C1033" s="111"/>
      <c r="D1033" s="111"/>
      <c r="E1033" s="111"/>
      <c r="F1033" s="111"/>
      <c r="G1033" s="111"/>
      <c r="H1033" s="111"/>
      <c r="I1033" s="111"/>
      <c r="J1033" s="111"/>
      <c r="K1033" s="111"/>
      <c r="L1033" s="111"/>
      <c r="M1033" s="111"/>
      <c r="QK1033" s="6"/>
      <c r="QL1033" s="4"/>
      <c r="QM1033" s="4"/>
      <c r="QN1033" s="4"/>
      <c r="QO1033" s="4"/>
      <c r="QP1033" s="4"/>
      <c r="QQ1033" s="4"/>
      <c r="QR1033" s="4"/>
    </row>
    <row r="1034" spans="1:460" x14ac:dyDescent="0.2">
      <c r="A1034" s="39"/>
      <c r="B1034" s="40"/>
      <c r="C1034" s="111"/>
      <c r="D1034" s="111"/>
      <c r="E1034" s="111"/>
      <c r="F1034" s="111"/>
      <c r="G1034" s="111"/>
      <c r="H1034" s="111"/>
      <c r="I1034" s="111"/>
      <c r="J1034" s="111"/>
      <c r="K1034" s="111"/>
      <c r="L1034" s="111"/>
      <c r="M1034" s="111"/>
      <c r="QK1034" s="6"/>
      <c r="QL1034" s="4"/>
      <c r="QM1034" s="4"/>
      <c r="QN1034" s="4"/>
      <c r="QO1034" s="4"/>
      <c r="QP1034" s="4"/>
      <c r="QQ1034" s="4"/>
      <c r="QR1034" s="4"/>
    </row>
    <row r="1035" spans="1:460" x14ac:dyDescent="0.2">
      <c r="A1035" s="39"/>
      <c r="B1035" s="40"/>
      <c r="C1035" s="111"/>
      <c r="D1035" s="111"/>
      <c r="E1035" s="111"/>
      <c r="F1035" s="111"/>
      <c r="G1035" s="111"/>
      <c r="H1035" s="111"/>
      <c r="I1035" s="111"/>
      <c r="J1035" s="111"/>
      <c r="K1035" s="111"/>
      <c r="L1035" s="111"/>
      <c r="M1035" s="111"/>
      <c r="QK1035" s="6"/>
      <c r="QL1035" s="4"/>
      <c r="QM1035" s="4"/>
      <c r="QN1035" s="4"/>
      <c r="QO1035" s="4"/>
      <c r="QP1035" s="4"/>
      <c r="QQ1035" s="4"/>
      <c r="QR1035" s="4"/>
    </row>
    <row r="1036" spans="1:460" x14ac:dyDescent="0.2">
      <c r="A1036" s="39"/>
      <c r="B1036" s="40"/>
      <c r="C1036" s="111"/>
      <c r="D1036" s="111"/>
      <c r="E1036" s="111"/>
      <c r="F1036" s="111"/>
      <c r="G1036" s="111"/>
      <c r="H1036" s="111"/>
      <c r="I1036" s="111"/>
      <c r="J1036" s="111"/>
      <c r="K1036" s="111"/>
      <c r="L1036" s="111"/>
      <c r="M1036" s="111"/>
      <c r="QK1036" s="6"/>
      <c r="QL1036" s="4"/>
      <c r="QM1036" s="4"/>
      <c r="QN1036" s="4"/>
      <c r="QO1036" s="4"/>
      <c r="QP1036" s="4"/>
      <c r="QQ1036" s="4"/>
      <c r="QR1036" s="4"/>
    </row>
    <row r="1037" spans="1:460" x14ac:dyDescent="0.2">
      <c r="A1037" s="39"/>
      <c r="B1037" s="40"/>
      <c r="C1037" s="111"/>
      <c r="D1037" s="111"/>
      <c r="E1037" s="111"/>
      <c r="F1037" s="111"/>
      <c r="G1037" s="111"/>
      <c r="H1037" s="111"/>
      <c r="I1037" s="111"/>
      <c r="J1037" s="111"/>
      <c r="K1037" s="111"/>
      <c r="L1037" s="111"/>
      <c r="M1037" s="111"/>
      <c r="QK1037" s="6"/>
      <c r="QL1037" s="4"/>
      <c r="QM1037" s="4"/>
      <c r="QN1037" s="4"/>
      <c r="QO1037" s="4"/>
      <c r="QP1037" s="4"/>
      <c r="QQ1037" s="4"/>
      <c r="QR1037" s="4"/>
    </row>
    <row r="1038" spans="1:460" x14ac:dyDescent="0.2">
      <c r="A1038" s="39"/>
      <c r="B1038" s="40"/>
      <c r="C1038" s="111"/>
      <c r="D1038" s="111"/>
      <c r="E1038" s="111"/>
      <c r="F1038" s="111"/>
      <c r="G1038" s="111"/>
      <c r="H1038" s="111"/>
      <c r="I1038" s="111"/>
      <c r="J1038" s="111"/>
      <c r="K1038" s="111"/>
      <c r="L1038" s="111"/>
      <c r="M1038" s="111"/>
      <c r="QK1038" s="6"/>
      <c r="QL1038" s="4"/>
      <c r="QM1038" s="4"/>
      <c r="QN1038" s="4"/>
      <c r="QO1038" s="4"/>
      <c r="QP1038" s="4"/>
      <c r="QQ1038" s="4"/>
      <c r="QR1038" s="4"/>
    </row>
    <row r="1039" spans="1:460" x14ac:dyDescent="0.2">
      <c r="A1039" s="39"/>
      <c r="B1039" s="40"/>
      <c r="C1039" s="111"/>
      <c r="D1039" s="111"/>
      <c r="E1039" s="111"/>
      <c r="F1039" s="111"/>
      <c r="G1039" s="111"/>
      <c r="H1039" s="111"/>
      <c r="I1039" s="111"/>
      <c r="J1039" s="111"/>
      <c r="K1039" s="111"/>
      <c r="L1039" s="111"/>
      <c r="M1039" s="111"/>
      <c r="QK1039" s="6"/>
      <c r="QL1039" s="4"/>
      <c r="QM1039" s="4"/>
      <c r="QN1039" s="4"/>
      <c r="QO1039" s="4"/>
      <c r="QP1039" s="4"/>
      <c r="QQ1039" s="4"/>
      <c r="QR1039" s="4"/>
    </row>
    <row r="1040" spans="1:460" x14ac:dyDescent="0.2">
      <c r="A1040" s="39"/>
      <c r="B1040" s="40"/>
      <c r="C1040" s="111"/>
      <c r="D1040" s="111"/>
      <c r="E1040" s="111"/>
      <c r="F1040" s="111"/>
      <c r="G1040" s="111"/>
      <c r="H1040" s="111"/>
      <c r="I1040" s="111"/>
      <c r="J1040" s="111"/>
      <c r="K1040" s="111"/>
      <c r="L1040" s="111"/>
      <c r="M1040" s="111"/>
      <c r="QK1040" s="6"/>
      <c r="QL1040" s="4"/>
      <c r="QM1040" s="4"/>
      <c r="QN1040" s="4"/>
      <c r="QO1040" s="4"/>
      <c r="QP1040" s="4"/>
      <c r="QQ1040" s="4"/>
      <c r="QR1040" s="4"/>
    </row>
    <row r="1041" spans="1:460" x14ac:dyDescent="0.2">
      <c r="A1041" s="39"/>
      <c r="B1041" s="40"/>
      <c r="C1041" s="111"/>
      <c r="D1041" s="111"/>
      <c r="E1041" s="111"/>
      <c r="F1041" s="111"/>
      <c r="G1041" s="111"/>
      <c r="H1041" s="111"/>
      <c r="I1041" s="111"/>
      <c r="J1041" s="111"/>
      <c r="K1041" s="111"/>
      <c r="L1041" s="111"/>
      <c r="M1041" s="111"/>
      <c r="QK1041" s="6"/>
      <c r="QL1041" s="4"/>
      <c r="QM1041" s="4"/>
      <c r="QN1041" s="4"/>
      <c r="QO1041" s="4"/>
      <c r="QP1041" s="4"/>
      <c r="QQ1041" s="4"/>
      <c r="QR1041" s="4"/>
    </row>
    <row r="1042" spans="1:460" x14ac:dyDescent="0.2">
      <c r="A1042" s="39"/>
      <c r="B1042" s="40"/>
      <c r="C1042" s="111"/>
      <c r="D1042" s="111"/>
      <c r="E1042" s="111"/>
      <c r="F1042" s="111"/>
      <c r="G1042" s="111"/>
      <c r="H1042" s="111"/>
      <c r="I1042" s="111"/>
      <c r="J1042" s="111"/>
      <c r="K1042" s="111"/>
      <c r="L1042" s="111"/>
      <c r="M1042" s="111"/>
      <c r="QK1042" s="6"/>
      <c r="QL1042" s="4"/>
      <c r="QM1042" s="4"/>
      <c r="QN1042" s="4"/>
      <c r="QO1042" s="4"/>
      <c r="QP1042" s="4"/>
      <c r="QQ1042" s="4"/>
      <c r="QR1042" s="4"/>
    </row>
    <row r="1043" spans="1:460" x14ac:dyDescent="0.2">
      <c r="A1043" s="39"/>
      <c r="B1043" s="40"/>
      <c r="C1043" s="111"/>
      <c r="D1043" s="111"/>
      <c r="E1043" s="111"/>
      <c r="F1043" s="111"/>
      <c r="G1043" s="111"/>
      <c r="H1043" s="111"/>
      <c r="I1043" s="111"/>
      <c r="J1043" s="111"/>
      <c r="K1043" s="111"/>
      <c r="L1043" s="111"/>
      <c r="M1043" s="111"/>
      <c r="QK1043" s="6"/>
      <c r="QL1043" s="4"/>
      <c r="QM1043" s="4"/>
      <c r="QN1043" s="4"/>
      <c r="QO1043" s="4"/>
      <c r="QP1043" s="4"/>
      <c r="QQ1043" s="4"/>
      <c r="QR1043" s="4"/>
    </row>
    <row r="1044" spans="1:460" x14ac:dyDescent="0.2">
      <c r="A1044" s="39"/>
      <c r="B1044" s="40"/>
      <c r="C1044" s="111"/>
      <c r="D1044" s="111"/>
      <c r="E1044" s="111"/>
      <c r="F1044" s="111"/>
      <c r="G1044" s="111"/>
      <c r="H1044" s="111"/>
      <c r="I1044" s="111"/>
      <c r="J1044" s="111"/>
      <c r="K1044" s="111"/>
      <c r="L1044" s="111"/>
      <c r="M1044" s="111"/>
      <c r="QK1044" s="6"/>
      <c r="QL1044" s="4"/>
      <c r="QM1044" s="4"/>
      <c r="QN1044" s="4"/>
      <c r="QO1044" s="4"/>
      <c r="QP1044" s="4"/>
      <c r="QQ1044" s="4"/>
      <c r="QR1044" s="4"/>
    </row>
    <row r="1045" spans="1:460" x14ac:dyDescent="0.2">
      <c r="A1045" s="39"/>
      <c r="B1045" s="40"/>
      <c r="C1045" s="111"/>
      <c r="D1045" s="111"/>
      <c r="E1045" s="111"/>
      <c r="F1045" s="111"/>
      <c r="G1045" s="111"/>
      <c r="H1045" s="111"/>
      <c r="I1045" s="111"/>
      <c r="J1045" s="111"/>
      <c r="K1045" s="111"/>
      <c r="L1045" s="111"/>
      <c r="M1045" s="111"/>
      <c r="QK1045" s="6"/>
      <c r="QL1045" s="4"/>
      <c r="QM1045" s="4"/>
      <c r="QN1045" s="4"/>
      <c r="QO1045" s="4"/>
      <c r="QP1045" s="4"/>
      <c r="QQ1045" s="4"/>
      <c r="QR1045" s="4"/>
    </row>
    <row r="1046" spans="1:460" x14ac:dyDescent="0.2">
      <c r="A1046" s="39"/>
      <c r="B1046" s="40"/>
      <c r="C1046" s="111"/>
      <c r="D1046" s="111"/>
      <c r="E1046" s="111"/>
      <c r="F1046" s="111"/>
      <c r="G1046" s="111"/>
      <c r="H1046" s="111"/>
      <c r="I1046" s="111"/>
      <c r="J1046" s="111"/>
      <c r="K1046" s="111"/>
      <c r="L1046" s="111"/>
      <c r="M1046" s="111"/>
      <c r="QK1046" s="6"/>
      <c r="QL1046" s="4"/>
      <c r="QM1046" s="4"/>
      <c r="QN1046" s="4"/>
      <c r="QO1046" s="4"/>
      <c r="QP1046" s="4"/>
      <c r="QQ1046" s="4"/>
      <c r="QR1046" s="4"/>
    </row>
    <row r="1047" spans="1:460" x14ac:dyDescent="0.2">
      <c r="A1047" s="39"/>
      <c r="B1047" s="40"/>
      <c r="C1047" s="111"/>
      <c r="D1047" s="111"/>
      <c r="E1047" s="111"/>
      <c r="F1047" s="111"/>
      <c r="G1047" s="111"/>
      <c r="H1047" s="111"/>
      <c r="I1047" s="111"/>
      <c r="J1047" s="111"/>
      <c r="K1047" s="111"/>
      <c r="L1047" s="111"/>
      <c r="M1047" s="111"/>
      <c r="QK1047" s="6"/>
      <c r="QL1047" s="4"/>
      <c r="QM1047" s="4"/>
      <c r="QN1047" s="4"/>
      <c r="QO1047" s="4"/>
      <c r="QP1047" s="4"/>
      <c r="QQ1047" s="4"/>
      <c r="QR1047" s="4"/>
    </row>
    <row r="1048" spans="1:460" x14ac:dyDescent="0.2">
      <c r="A1048" s="39"/>
      <c r="B1048" s="40"/>
      <c r="C1048" s="111"/>
      <c r="D1048" s="111"/>
      <c r="E1048" s="111"/>
      <c r="F1048" s="111"/>
      <c r="G1048" s="111"/>
      <c r="H1048" s="111"/>
      <c r="I1048" s="111"/>
      <c r="J1048" s="111"/>
      <c r="K1048" s="111"/>
      <c r="L1048" s="111"/>
      <c r="M1048" s="111"/>
      <c r="QK1048" s="6"/>
      <c r="QL1048" s="4"/>
      <c r="QM1048" s="4"/>
      <c r="QN1048" s="4"/>
      <c r="QO1048" s="4"/>
      <c r="QP1048" s="4"/>
      <c r="QQ1048" s="4"/>
      <c r="QR1048" s="4"/>
    </row>
    <row r="1049" spans="1:460" x14ac:dyDescent="0.2">
      <c r="A1049" s="39"/>
      <c r="B1049" s="40"/>
      <c r="C1049" s="111"/>
      <c r="D1049" s="111"/>
      <c r="E1049" s="111"/>
      <c r="F1049" s="111"/>
      <c r="G1049" s="111"/>
      <c r="H1049" s="111"/>
      <c r="I1049" s="111"/>
      <c r="J1049" s="111"/>
      <c r="K1049" s="111"/>
      <c r="L1049" s="111"/>
      <c r="M1049" s="111"/>
      <c r="QK1049" s="6"/>
      <c r="QL1049" s="4"/>
      <c r="QM1049" s="4"/>
      <c r="QN1049" s="4"/>
      <c r="QO1049" s="4"/>
      <c r="QP1049" s="4"/>
      <c r="QQ1049" s="4"/>
      <c r="QR1049" s="4"/>
    </row>
    <row r="1050" spans="1:460" x14ac:dyDescent="0.2">
      <c r="A1050" s="39"/>
      <c r="B1050" s="40"/>
      <c r="C1050" s="111"/>
      <c r="D1050" s="111"/>
      <c r="E1050" s="111"/>
      <c r="F1050" s="111"/>
      <c r="G1050" s="111"/>
      <c r="H1050" s="111"/>
      <c r="I1050" s="111"/>
      <c r="J1050" s="111"/>
      <c r="K1050" s="111"/>
      <c r="L1050" s="111"/>
      <c r="M1050" s="111"/>
      <c r="QK1050" s="6"/>
      <c r="QL1050" s="4"/>
      <c r="QM1050" s="4"/>
      <c r="QN1050" s="4"/>
      <c r="QO1050" s="4"/>
      <c r="QP1050" s="4"/>
      <c r="QQ1050" s="4"/>
      <c r="QR1050" s="4"/>
    </row>
    <row r="1051" spans="1:460" x14ac:dyDescent="0.2">
      <c r="A1051" s="39"/>
      <c r="B1051" s="40"/>
      <c r="C1051" s="111"/>
      <c r="D1051" s="111"/>
      <c r="E1051" s="111"/>
      <c r="F1051" s="111"/>
      <c r="G1051" s="111"/>
      <c r="H1051" s="111"/>
      <c r="I1051" s="111"/>
      <c r="J1051" s="111"/>
      <c r="K1051" s="111"/>
      <c r="L1051" s="111"/>
      <c r="M1051" s="111"/>
      <c r="QK1051" s="6"/>
      <c r="QL1051" s="4"/>
      <c r="QM1051" s="4"/>
      <c r="QN1051" s="4"/>
      <c r="QO1051" s="4"/>
      <c r="QP1051" s="4"/>
      <c r="QQ1051" s="4"/>
      <c r="QR1051" s="4"/>
    </row>
    <row r="1052" spans="1:460" x14ac:dyDescent="0.2">
      <c r="A1052" s="39"/>
      <c r="B1052" s="40"/>
      <c r="C1052" s="111"/>
      <c r="D1052" s="111"/>
      <c r="E1052" s="111"/>
      <c r="F1052" s="111"/>
      <c r="G1052" s="111"/>
      <c r="H1052" s="111"/>
      <c r="I1052" s="111"/>
      <c r="J1052" s="111"/>
      <c r="K1052" s="111"/>
      <c r="L1052" s="111"/>
      <c r="M1052" s="111"/>
      <c r="QK1052" s="6"/>
      <c r="QL1052" s="4"/>
      <c r="QM1052" s="4"/>
      <c r="QN1052" s="4"/>
      <c r="QO1052" s="4"/>
      <c r="QP1052" s="4"/>
      <c r="QQ1052" s="4"/>
      <c r="QR1052" s="4"/>
    </row>
    <row r="1053" spans="1:460" x14ac:dyDescent="0.2">
      <c r="A1053" s="39"/>
      <c r="B1053" s="40"/>
      <c r="C1053" s="111"/>
      <c r="D1053" s="111"/>
      <c r="E1053" s="111"/>
      <c r="F1053" s="111"/>
      <c r="G1053" s="111"/>
      <c r="H1053" s="111"/>
      <c r="I1053" s="111"/>
      <c r="J1053" s="111"/>
      <c r="K1053" s="111"/>
      <c r="L1053" s="111"/>
      <c r="M1053" s="111"/>
      <c r="QK1053" s="6"/>
      <c r="QL1053" s="4"/>
      <c r="QM1053" s="4"/>
      <c r="QN1053" s="4"/>
      <c r="QO1053" s="4"/>
      <c r="QP1053" s="4"/>
      <c r="QQ1053" s="4"/>
      <c r="QR1053" s="4"/>
    </row>
    <row r="1054" spans="1:460" x14ac:dyDescent="0.2">
      <c r="A1054" s="39"/>
      <c r="B1054" s="40"/>
      <c r="C1054" s="111"/>
      <c r="D1054" s="111"/>
      <c r="E1054" s="111"/>
      <c r="F1054" s="111"/>
      <c r="G1054" s="111"/>
      <c r="H1054" s="111"/>
      <c r="I1054" s="111"/>
      <c r="J1054" s="111"/>
      <c r="K1054" s="111"/>
      <c r="L1054" s="111"/>
      <c r="M1054" s="111"/>
      <c r="QK1054" s="6"/>
      <c r="QL1054" s="4"/>
      <c r="QM1054" s="4"/>
      <c r="QN1054" s="4"/>
      <c r="QO1054" s="4"/>
      <c r="QP1054" s="4"/>
      <c r="QQ1054" s="4"/>
      <c r="QR1054" s="4"/>
    </row>
    <row r="1055" spans="1:460" x14ac:dyDescent="0.2">
      <c r="A1055" s="39"/>
      <c r="B1055" s="40"/>
      <c r="C1055" s="111"/>
      <c r="D1055" s="111"/>
      <c r="E1055" s="111"/>
      <c r="F1055" s="111"/>
      <c r="G1055" s="111"/>
      <c r="H1055" s="111"/>
      <c r="I1055" s="111"/>
      <c r="J1055" s="111"/>
      <c r="K1055" s="111"/>
      <c r="L1055" s="111"/>
      <c r="M1055" s="111"/>
      <c r="QK1055" s="6"/>
      <c r="QL1055" s="4"/>
      <c r="QM1055" s="4"/>
      <c r="QN1055" s="4"/>
      <c r="QO1055" s="4"/>
      <c r="QP1055" s="4"/>
      <c r="QQ1055" s="4"/>
      <c r="QR1055" s="4"/>
    </row>
    <row r="1056" spans="1:460" x14ac:dyDescent="0.2">
      <c r="A1056" s="39"/>
      <c r="B1056" s="40"/>
      <c r="C1056" s="111"/>
      <c r="D1056" s="111"/>
      <c r="E1056" s="111"/>
      <c r="F1056" s="111"/>
      <c r="G1056" s="111"/>
      <c r="H1056" s="111"/>
      <c r="I1056" s="111"/>
      <c r="J1056" s="111"/>
      <c r="K1056" s="111"/>
      <c r="L1056" s="111"/>
      <c r="M1056" s="111"/>
      <c r="QK1056" s="6"/>
      <c r="QL1056" s="4"/>
      <c r="QM1056" s="4"/>
      <c r="QN1056" s="4"/>
      <c r="QO1056" s="4"/>
      <c r="QP1056" s="4"/>
      <c r="QQ1056" s="4"/>
      <c r="QR1056" s="4"/>
    </row>
    <row r="1057" spans="1:460" x14ac:dyDescent="0.2">
      <c r="A1057" s="39"/>
      <c r="B1057" s="40"/>
      <c r="C1057" s="111"/>
      <c r="D1057" s="111"/>
      <c r="E1057" s="111"/>
      <c r="F1057" s="111"/>
      <c r="G1057" s="111"/>
      <c r="H1057" s="111"/>
      <c r="I1057" s="111"/>
      <c r="J1057" s="111"/>
      <c r="K1057" s="111"/>
      <c r="L1057" s="111"/>
      <c r="M1057" s="111"/>
      <c r="QK1057" s="6"/>
      <c r="QL1057" s="4"/>
      <c r="QM1057" s="4"/>
      <c r="QN1057" s="4"/>
      <c r="QO1057" s="4"/>
      <c r="QP1057" s="4"/>
      <c r="QQ1057" s="4"/>
      <c r="QR1057" s="4"/>
    </row>
    <row r="1058" spans="1:460" x14ac:dyDescent="0.2">
      <c r="A1058" s="39"/>
      <c r="B1058" s="40"/>
      <c r="C1058" s="111"/>
      <c r="D1058" s="111"/>
      <c r="E1058" s="111"/>
      <c r="F1058" s="111"/>
      <c r="G1058" s="111"/>
      <c r="H1058" s="111"/>
      <c r="I1058" s="111"/>
      <c r="J1058" s="111"/>
      <c r="K1058" s="111"/>
      <c r="L1058" s="111"/>
      <c r="M1058" s="111"/>
      <c r="QK1058" s="6"/>
      <c r="QL1058" s="4"/>
      <c r="QM1058" s="4"/>
      <c r="QN1058" s="4"/>
      <c r="QO1058" s="4"/>
      <c r="QP1058" s="4"/>
      <c r="QQ1058" s="4"/>
      <c r="QR1058" s="4"/>
    </row>
    <row r="1059" spans="1:460" x14ac:dyDescent="0.2">
      <c r="A1059" s="39"/>
      <c r="B1059" s="40"/>
      <c r="C1059" s="111"/>
      <c r="D1059" s="111"/>
      <c r="E1059" s="111"/>
      <c r="F1059" s="111"/>
      <c r="G1059" s="111"/>
      <c r="H1059" s="111"/>
      <c r="I1059" s="111"/>
      <c r="J1059" s="111"/>
      <c r="K1059" s="111"/>
      <c r="L1059" s="111"/>
      <c r="M1059" s="111"/>
      <c r="QK1059" s="6"/>
      <c r="QL1059" s="4"/>
      <c r="QM1059" s="4"/>
      <c r="QN1059" s="4"/>
      <c r="QO1059" s="4"/>
      <c r="QP1059" s="4"/>
      <c r="QQ1059" s="4"/>
      <c r="QR1059" s="4"/>
    </row>
    <row r="1060" spans="1:460" x14ac:dyDescent="0.2">
      <c r="A1060" s="39"/>
      <c r="B1060" s="40"/>
      <c r="C1060" s="111"/>
      <c r="D1060" s="111"/>
      <c r="E1060" s="111"/>
      <c r="F1060" s="111"/>
      <c r="G1060" s="111"/>
      <c r="H1060" s="111"/>
      <c r="I1060" s="111"/>
      <c r="J1060" s="111"/>
      <c r="K1060" s="111"/>
      <c r="L1060" s="111"/>
      <c r="M1060" s="111"/>
      <c r="QK1060" s="6"/>
      <c r="QL1060" s="4"/>
      <c r="QM1060" s="4"/>
      <c r="QN1060" s="4"/>
      <c r="QO1060" s="4"/>
      <c r="QP1060" s="4"/>
      <c r="QQ1060" s="4"/>
      <c r="QR1060" s="4"/>
    </row>
    <row r="1061" spans="1:460" x14ac:dyDescent="0.2">
      <c r="A1061" s="39"/>
      <c r="B1061" s="40"/>
      <c r="C1061" s="111"/>
      <c r="D1061" s="111"/>
      <c r="E1061" s="111"/>
      <c r="F1061" s="111"/>
      <c r="G1061" s="111"/>
      <c r="H1061" s="111"/>
      <c r="I1061" s="111"/>
      <c r="J1061" s="111"/>
      <c r="K1061" s="111"/>
      <c r="L1061" s="111"/>
      <c r="M1061" s="111"/>
      <c r="QK1061" s="6"/>
      <c r="QL1061" s="4"/>
      <c r="QM1061" s="4"/>
      <c r="QN1061" s="4"/>
      <c r="QO1061" s="4"/>
      <c r="QP1061" s="4"/>
      <c r="QQ1061" s="4"/>
      <c r="QR1061" s="4"/>
    </row>
    <row r="1062" spans="1:460" x14ac:dyDescent="0.2">
      <c r="A1062" s="39"/>
      <c r="B1062" s="40"/>
      <c r="C1062" s="111"/>
      <c r="D1062" s="111"/>
      <c r="E1062" s="111"/>
      <c r="F1062" s="111"/>
      <c r="G1062" s="111"/>
      <c r="H1062" s="111"/>
      <c r="I1062" s="111"/>
      <c r="J1062" s="111"/>
      <c r="K1062" s="111"/>
      <c r="L1062" s="111"/>
      <c r="M1062" s="111"/>
      <c r="QK1062" s="6"/>
      <c r="QL1062" s="4"/>
      <c r="QM1062" s="4"/>
      <c r="QN1062" s="4"/>
      <c r="QO1062" s="4"/>
      <c r="QP1062" s="4"/>
      <c r="QQ1062" s="4"/>
      <c r="QR1062" s="4"/>
    </row>
    <row r="1063" spans="1:460" x14ac:dyDescent="0.2">
      <c r="A1063" s="39"/>
      <c r="B1063" s="40"/>
      <c r="C1063" s="111"/>
      <c r="D1063" s="111"/>
      <c r="E1063" s="111"/>
      <c r="F1063" s="111"/>
      <c r="G1063" s="111"/>
      <c r="H1063" s="111"/>
      <c r="I1063" s="111"/>
      <c r="J1063" s="111"/>
      <c r="K1063" s="111"/>
      <c r="L1063" s="111"/>
      <c r="M1063" s="111"/>
      <c r="QK1063" s="6"/>
      <c r="QL1063" s="4"/>
      <c r="QM1063" s="4"/>
      <c r="QN1063" s="4"/>
      <c r="QO1063" s="4"/>
      <c r="QP1063" s="4"/>
      <c r="QQ1063" s="4"/>
      <c r="QR1063" s="4"/>
    </row>
    <row r="1064" spans="1:460" x14ac:dyDescent="0.2">
      <c r="A1064" s="39"/>
      <c r="B1064" s="40"/>
      <c r="C1064" s="111"/>
      <c r="D1064" s="111"/>
      <c r="E1064" s="111"/>
      <c r="F1064" s="111"/>
      <c r="G1064" s="111"/>
      <c r="H1064" s="111"/>
      <c r="I1064" s="111"/>
      <c r="J1064" s="111"/>
      <c r="K1064" s="111"/>
      <c r="L1064" s="111"/>
      <c r="M1064" s="111"/>
      <c r="QK1064" s="6"/>
      <c r="QL1064" s="4"/>
      <c r="QM1064" s="4"/>
      <c r="QN1064" s="4"/>
      <c r="QO1064" s="4"/>
      <c r="QP1064" s="4"/>
      <c r="QQ1064" s="4"/>
      <c r="QR1064" s="4"/>
    </row>
    <row r="1065" spans="1:460" x14ac:dyDescent="0.2">
      <c r="A1065" s="39"/>
      <c r="B1065" s="40"/>
      <c r="C1065" s="111"/>
      <c r="D1065" s="111"/>
      <c r="E1065" s="111"/>
      <c r="F1065" s="111"/>
      <c r="G1065" s="111"/>
      <c r="H1065" s="111"/>
      <c r="I1065" s="111"/>
      <c r="J1065" s="111"/>
      <c r="K1065" s="111"/>
      <c r="L1065" s="111"/>
      <c r="M1065" s="111"/>
      <c r="QK1065" s="6"/>
      <c r="QL1065" s="4"/>
      <c r="QM1065" s="4"/>
      <c r="QN1065" s="4"/>
      <c r="QO1065" s="4"/>
      <c r="QP1065" s="4"/>
      <c r="QQ1065" s="4"/>
      <c r="QR1065" s="4"/>
    </row>
    <row r="1066" spans="1:460" x14ac:dyDescent="0.2">
      <c r="A1066" s="39"/>
      <c r="B1066" s="40"/>
      <c r="C1066" s="111"/>
      <c r="D1066" s="111"/>
      <c r="E1066" s="111"/>
      <c r="F1066" s="111"/>
      <c r="G1066" s="111"/>
      <c r="H1066" s="111"/>
      <c r="I1066" s="111"/>
      <c r="J1066" s="111"/>
      <c r="K1066" s="111"/>
      <c r="L1066" s="111"/>
      <c r="M1066" s="111"/>
      <c r="QK1066" s="6"/>
      <c r="QL1066" s="4"/>
      <c r="QM1066" s="4"/>
      <c r="QN1066" s="4"/>
      <c r="QO1066" s="4"/>
      <c r="QP1066" s="4"/>
      <c r="QQ1066" s="4"/>
      <c r="QR1066" s="4"/>
    </row>
    <row r="1067" spans="1:460" x14ac:dyDescent="0.2">
      <c r="A1067" s="39"/>
      <c r="B1067" s="40"/>
      <c r="C1067" s="111"/>
      <c r="D1067" s="111"/>
      <c r="E1067" s="111"/>
      <c r="F1067" s="111"/>
      <c r="G1067" s="111"/>
      <c r="H1067" s="111"/>
      <c r="I1067" s="111"/>
      <c r="J1067" s="111"/>
      <c r="K1067" s="111"/>
      <c r="L1067" s="111"/>
      <c r="M1067" s="111"/>
      <c r="QK1067" s="6"/>
      <c r="QL1067" s="4"/>
      <c r="QM1067" s="4"/>
      <c r="QN1067" s="4"/>
      <c r="QO1067" s="4"/>
      <c r="QP1067" s="4"/>
      <c r="QQ1067" s="4"/>
      <c r="QR1067" s="4"/>
    </row>
    <row r="1068" spans="1:460" x14ac:dyDescent="0.2">
      <c r="A1068" s="39"/>
      <c r="B1068" s="40"/>
      <c r="C1068" s="111"/>
      <c r="D1068" s="111"/>
      <c r="E1068" s="111"/>
      <c r="F1068" s="111"/>
      <c r="G1068" s="111"/>
      <c r="H1068" s="111"/>
      <c r="I1068" s="111"/>
      <c r="J1068" s="111"/>
      <c r="K1068" s="111"/>
      <c r="L1068" s="111"/>
      <c r="M1068" s="111"/>
      <c r="QK1068" s="6"/>
      <c r="QL1068" s="4"/>
      <c r="QM1068" s="4"/>
      <c r="QN1068" s="4"/>
      <c r="QO1068" s="4"/>
      <c r="QP1068" s="4"/>
      <c r="QQ1068" s="4"/>
      <c r="QR1068" s="4"/>
    </row>
    <row r="1069" spans="1:460" x14ac:dyDescent="0.2">
      <c r="A1069" s="39"/>
      <c r="B1069" s="40"/>
      <c r="C1069" s="111"/>
      <c r="D1069" s="111"/>
      <c r="E1069" s="111"/>
      <c r="F1069" s="111"/>
      <c r="G1069" s="111"/>
      <c r="H1069" s="111"/>
      <c r="I1069" s="111"/>
      <c r="J1069" s="111"/>
      <c r="K1069" s="111"/>
      <c r="L1069" s="111"/>
      <c r="M1069" s="111"/>
      <c r="QK1069" s="6"/>
      <c r="QL1069" s="4"/>
      <c r="QM1069" s="4"/>
      <c r="QN1069" s="4"/>
      <c r="QO1069" s="4"/>
      <c r="QP1069" s="4"/>
      <c r="QQ1069" s="4"/>
      <c r="QR1069" s="4"/>
    </row>
    <row r="1070" spans="1:460" x14ac:dyDescent="0.2">
      <c r="A1070" s="39"/>
      <c r="B1070" s="40"/>
      <c r="C1070" s="111"/>
      <c r="D1070" s="111"/>
      <c r="E1070" s="111"/>
      <c r="F1070" s="111"/>
      <c r="G1070" s="111"/>
      <c r="H1070" s="111"/>
      <c r="I1070" s="111"/>
      <c r="J1070" s="111"/>
      <c r="K1070" s="111"/>
      <c r="L1070" s="111"/>
      <c r="M1070" s="111"/>
      <c r="QK1070" s="6"/>
      <c r="QL1070" s="4"/>
      <c r="QM1070" s="4"/>
      <c r="QN1070" s="4"/>
      <c r="QO1070" s="4"/>
      <c r="QP1070" s="4"/>
      <c r="QQ1070" s="4"/>
      <c r="QR1070" s="4"/>
    </row>
    <row r="1071" spans="1:460" x14ac:dyDescent="0.2">
      <c r="A1071" s="39"/>
      <c r="B1071" s="40"/>
      <c r="C1071" s="111"/>
      <c r="D1071" s="111"/>
      <c r="E1071" s="111"/>
      <c r="F1071" s="111"/>
      <c r="G1071" s="111"/>
      <c r="H1071" s="111"/>
      <c r="I1071" s="111"/>
      <c r="J1071" s="111"/>
      <c r="K1071" s="111"/>
      <c r="L1071" s="111"/>
      <c r="M1071" s="111"/>
      <c r="QK1071" s="6"/>
      <c r="QL1071" s="4"/>
      <c r="QM1071" s="4"/>
      <c r="QN1071" s="4"/>
      <c r="QO1071" s="4"/>
      <c r="QP1071" s="4"/>
      <c r="QQ1071" s="4"/>
      <c r="QR1071" s="4"/>
    </row>
    <row r="1072" spans="1:460" x14ac:dyDescent="0.2">
      <c r="A1072" s="39"/>
      <c r="B1072" s="40"/>
      <c r="C1072" s="111"/>
      <c r="D1072" s="111"/>
      <c r="E1072" s="111"/>
      <c r="F1072" s="111"/>
      <c r="G1072" s="111"/>
      <c r="H1072" s="111"/>
      <c r="I1072" s="111"/>
      <c r="J1072" s="111"/>
      <c r="K1072" s="111"/>
      <c r="L1072" s="111"/>
      <c r="M1072" s="111"/>
      <c r="QK1072" s="6"/>
      <c r="QL1072" s="4"/>
      <c r="QM1072" s="4"/>
      <c r="QN1072" s="4"/>
      <c r="QO1072" s="4"/>
      <c r="QP1072" s="4"/>
      <c r="QQ1072" s="4"/>
      <c r="QR1072" s="4"/>
    </row>
    <row r="1073" spans="1:460" x14ac:dyDescent="0.2">
      <c r="A1073" s="39"/>
      <c r="B1073" s="40"/>
      <c r="C1073" s="111"/>
      <c r="D1073" s="111"/>
      <c r="E1073" s="111"/>
      <c r="F1073" s="111"/>
      <c r="G1073" s="111"/>
      <c r="H1073" s="111"/>
      <c r="I1073" s="111"/>
      <c r="J1073" s="111"/>
      <c r="K1073" s="111"/>
      <c r="L1073" s="111"/>
      <c r="M1073" s="111"/>
      <c r="QK1073" s="6"/>
      <c r="QL1073" s="4"/>
      <c r="QM1073" s="4"/>
      <c r="QN1073" s="4"/>
      <c r="QO1073" s="4"/>
      <c r="QP1073" s="4"/>
      <c r="QQ1073" s="4"/>
      <c r="QR1073" s="4"/>
    </row>
    <row r="1074" spans="1:460" x14ac:dyDescent="0.2">
      <c r="A1074" s="39"/>
      <c r="B1074" s="40"/>
      <c r="C1074" s="111"/>
      <c r="D1074" s="111"/>
      <c r="E1074" s="111"/>
      <c r="F1074" s="111"/>
      <c r="G1074" s="111"/>
      <c r="H1074" s="111"/>
      <c r="I1074" s="111"/>
      <c r="J1074" s="111"/>
      <c r="K1074" s="111"/>
      <c r="L1074" s="111"/>
      <c r="M1074" s="111"/>
      <c r="QK1074" s="6"/>
      <c r="QL1074" s="4"/>
      <c r="QM1074" s="4"/>
      <c r="QN1074" s="4"/>
      <c r="QO1074" s="4"/>
      <c r="QP1074" s="4"/>
      <c r="QQ1074" s="4"/>
      <c r="QR1074" s="4"/>
    </row>
    <row r="1075" spans="1:460" x14ac:dyDescent="0.2">
      <c r="A1075" s="39"/>
      <c r="B1075" s="40"/>
      <c r="C1075" s="111"/>
      <c r="D1075" s="111"/>
      <c r="E1075" s="111"/>
      <c r="F1075" s="111"/>
      <c r="G1075" s="111"/>
      <c r="H1075" s="111"/>
      <c r="I1075" s="111"/>
      <c r="J1075" s="111"/>
      <c r="K1075" s="111"/>
      <c r="L1075" s="111"/>
      <c r="M1075" s="111"/>
      <c r="QK1075" s="6"/>
      <c r="QL1075" s="4"/>
      <c r="QM1075" s="4"/>
      <c r="QN1075" s="4"/>
      <c r="QO1075" s="4"/>
      <c r="QP1075" s="4"/>
      <c r="QQ1075" s="4"/>
      <c r="QR1075" s="4"/>
    </row>
    <row r="1076" spans="1:460" x14ac:dyDescent="0.2">
      <c r="A1076" s="39"/>
      <c r="B1076" s="40"/>
      <c r="C1076" s="111"/>
      <c r="D1076" s="111"/>
      <c r="E1076" s="111"/>
      <c r="F1076" s="111"/>
      <c r="G1076" s="111"/>
      <c r="H1076" s="111"/>
      <c r="I1076" s="111"/>
      <c r="J1076" s="111"/>
      <c r="K1076" s="111"/>
      <c r="L1076" s="111"/>
      <c r="M1076" s="111"/>
      <c r="QK1076" s="6"/>
      <c r="QL1076" s="4"/>
      <c r="QM1076" s="4"/>
      <c r="QN1076" s="4"/>
      <c r="QO1076" s="4"/>
      <c r="QP1076" s="4"/>
      <c r="QQ1076" s="4"/>
      <c r="QR1076" s="4"/>
    </row>
    <row r="1077" spans="1:460" x14ac:dyDescent="0.2">
      <c r="A1077" s="39"/>
      <c r="B1077" s="40"/>
      <c r="C1077" s="111"/>
      <c r="D1077" s="111"/>
      <c r="E1077" s="111"/>
      <c r="F1077" s="111"/>
      <c r="G1077" s="111"/>
      <c r="H1077" s="111"/>
      <c r="I1077" s="111"/>
      <c r="J1077" s="111"/>
      <c r="K1077" s="111"/>
      <c r="L1077" s="111"/>
      <c r="M1077" s="111"/>
      <c r="QK1077" s="6"/>
      <c r="QL1077" s="4"/>
      <c r="QM1077" s="4"/>
      <c r="QN1077" s="4"/>
      <c r="QO1077" s="4"/>
      <c r="QP1077" s="4"/>
      <c r="QQ1077" s="4"/>
      <c r="QR1077" s="4"/>
    </row>
    <row r="1078" spans="1:460" x14ac:dyDescent="0.2">
      <c r="A1078" s="39"/>
      <c r="B1078" s="40"/>
      <c r="C1078" s="111"/>
      <c r="D1078" s="111"/>
      <c r="E1078" s="111"/>
      <c r="F1078" s="111"/>
      <c r="G1078" s="111"/>
      <c r="H1078" s="111"/>
      <c r="I1078" s="111"/>
      <c r="J1078" s="111"/>
      <c r="K1078" s="111"/>
      <c r="L1078" s="111"/>
      <c r="M1078" s="111"/>
      <c r="QK1078" s="6"/>
      <c r="QL1078" s="4"/>
      <c r="QM1078" s="4"/>
      <c r="QN1078" s="4"/>
      <c r="QO1078" s="4"/>
      <c r="QP1078" s="4"/>
      <c r="QQ1078" s="4"/>
      <c r="QR1078" s="4"/>
    </row>
    <row r="1079" spans="1:460" x14ac:dyDescent="0.2">
      <c r="A1079" s="39"/>
      <c r="B1079" s="40"/>
      <c r="C1079" s="111"/>
      <c r="D1079" s="111"/>
      <c r="E1079" s="111"/>
      <c r="F1079" s="111"/>
      <c r="G1079" s="111"/>
      <c r="H1079" s="111"/>
      <c r="I1079" s="111"/>
      <c r="J1079" s="111"/>
      <c r="K1079" s="111"/>
      <c r="L1079" s="111"/>
      <c r="M1079" s="111"/>
      <c r="QK1079" s="6"/>
      <c r="QL1079" s="4"/>
      <c r="QM1079" s="4"/>
      <c r="QN1079" s="4"/>
      <c r="QO1079" s="4"/>
      <c r="QP1079" s="4"/>
      <c r="QQ1079" s="4"/>
      <c r="QR1079" s="4"/>
    </row>
    <row r="1080" spans="1:460" x14ac:dyDescent="0.2">
      <c r="A1080" s="39"/>
      <c r="B1080" s="40"/>
      <c r="C1080" s="111"/>
      <c r="D1080" s="111"/>
      <c r="E1080" s="111"/>
      <c r="F1080" s="111"/>
      <c r="G1080" s="111"/>
      <c r="H1080" s="111"/>
      <c r="I1080" s="111"/>
      <c r="J1080" s="111"/>
      <c r="K1080" s="111"/>
      <c r="L1080" s="111"/>
      <c r="M1080" s="111"/>
      <c r="QK1080" s="6"/>
      <c r="QL1080" s="4"/>
      <c r="QM1080" s="4"/>
      <c r="QN1080" s="4"/>
      <c r="QO1080" s="4"/>
      <c r="QP1080" s="4"/>
      <c r="QQ1080" s="4"/>
      <c r="QR1080" s="4"/>
    </row>
    <row r="1081" spans="1:460" x14ac:dyDescent="0.2">
      <c r="A1081" s="39"/>
      <c r="B1081" s="40"/>
      <c r="C1081" s="111"/>
      <c r="D1081" s="111"/>
      <c r="E1081" s="111"/>
      <c r="F1081" s="111"/>
      <c r="G1081" s="111"/>
      <c r="H1081" s="111"/>
      <c r="I1081" s="111"/>
      <c r="J1081" s="111"/>
      <c r="K1081" s="111"/>
      <c r="L1081" s="111"/>
      <c r="M1081" s="111"/>
      <c r="QK1081" s="6"/>
      <c r="QL1081" s="4"/>
      <c r="QM1081" s="4"/>
      <c r="QN1081" s="4"/>
      <c r="QO1081" s="4"/>
      <c r="QP1081" s="4"/>
      <c r="QQ1081" s="4"/>
      <c r="QR1081" s="4"/>
    </row>
    <row r="1082" spans="1:460" x14ac:dyDescent="0.2">
      <c r="A1082" s="39"/>
      <c r="B1082" s="40"/>
      <c r="C1082" s="111"/>
      <c r="D1082" s="111"/>
      <c r="E1082" s="111"/>
      <c r="F1082" s="111"/>
      <c r="G1082" s="111"/>
      <c r="H1082" s="111"/>
      <c r="I1082" s="111"/>
      <c r="J1082" s="111"/>
      <c r="K1082" s="111"/>
      <c r="L1082" s="111"/>
      <c r="M1082" s="111"/>
      <c r="QK1082" s="6"/>
      <c r="QL1082" s="4"/>
      <c r="QM1082" s="4"/>
      <c r="QN1082" s="4"/>
      <c r="QO1082" s="4"/>
      <c r="QP1082" s="4"/>
      <c r="QQ1082" s="4"/>
      <c r="QR1082" s="4"/>
    </row>
    <row r="1083" spans="1:460" x14ac:dyDescent="0.2">
      <c r="A1083" s="39"/>
      <c r="B1083" s="40"/>
      <c r="C1083" s="111"/>
      <c r="D1083" s="111"/>
      <c r="E1083" s="111"/>
      <c r="F1083" s="111"/>
      <c r="G1083" s="111"/>
      <c r="H1083" s="111"/>
      <c r="I1083" s="111"/>
      <c r="J1083" s="111"/>
      <c r="K1083" s="111"/>
      <c r="L1083" s="111"/>
      <c r="M1083" s="111"/>
      <c r="QK1083" s="6"/>
      <c r="QL1083" s="4"/>
      <c r="QM1083" s="4"/>
      <c r="QN1083" s="4"/>
      <c r="QO1083" s="4"/>
      <c r="QP1083" s="4"/>
      <c r="QQ1083" s="4"/>
      <c r="QR1083" s="4"/>
    </row>
    <row r="1084" spans="1:460" x14ac:dyDescent="0.2">
      <c r="A1084" s="39"/>
      <c r="B1084" s="40"/>
      <c r="C1084" s="111"/>
      <c r="D1084" s="111"/>
      <c r="E1084" s="111"/>
      <c r="F1084" s="111"/>
      <c r="G1084" s="111"/>
      <c r="H1084" s="111"/>
      <c r="I1084" s="111"/>
      <c r="J1084" s="111"/>
      <c r="K1084" s="111"/>
      <c r="L1084" s="111"/>
      <c r="M1084" s="111"/>
      <c r="QK1084" s="6"/>
      <c r="QL1084" s="4"/>
      <c r="QM1084" s="4"/>
      <c r="QN1084" s="4"/>
      <c r="QO1084" s="4"/>
      <c r="QP1084" s="4"/>
      <c r="QQ1084" s="4"/>
      <c r="QR1084" s="4"/>
    </row>
    <row r="1085" spans="1:460" x14ac:dyDescent="0.2">
      <c r="A1085" s="39"/>
      <c r="B1085" s="40"/>
      <c r="C1085" s="111"/>
      <c r="D1085" s="111"/>
      <c r="E1085" s="111"/>
      <c r="F1085" s="111"/>
      <c r="G1085" s="111"/>
      <c r="H1085" s="111"/>
      <c r="I1085" s="111"/>
      <c r="J1085" s="111"/>
      <c r="K1085" s="111"/>
      <c r="L1085" s="111"/>
      <c r="M1085" s="111"/>
      <c r="QK1085" s="6"/>
      <c r="QL1085" s="4"/>
      <c r="QM1085" s="4"/>
      <c r="QN1085" s="4"/>
      <c r="QO1085" s="4"/>
      <c r="QP1085" s="4"/>
      <c r="QQ1085" s="4"/>
      <c r="QR1085" s="4"/>
    </row>
    <row r="1086" spans="1:460" x14ac:dyDescent="0.2">
      <c r="A1086" s="39"/>
      <c r="B1086" s="40"/>
      <c r="C1086" s="111"/>
      <c r="D1086" s="111"/>
      <c r="E1086" s="111"/>
      <c r="F1086" s="111"/>
      <c r="G1086" s="111"/>
      <c r="H1086" s="111"/>
      <c r="I1086" s="111"/>
      <c r="J1086" s="111"/>
      <c r="K1086" s="111"/>
      <c r="L1086" s="111"/>
      <c r="M1086" s="111"/>
      <c r="QK1086" s="6"/>
      <c r="QL1086" s="4"/>
      <c r="QM1086" s="4"/>
      <c r="QN1086" s="4"/>
      <c r="QO1086" s="4"/>
      <c r="QP1086" s="4"/>
      <c r="QQ1086" s="4"/>
      <c r="QR1086" s="4"/>
    </row>
    <row r="1087" spans="1:460" x14ac:dyDescent="0.2">
      <c r="A1087" s="39"/>
      <c r="B1087" s="40"/>
      <c r="C1087" s="111"/>
      <c r="D1087" s="111"/>
      <c r="E1087" s="111"/>
      <c r="F1087" s="111"/>
      <c r="G1087" s="111"/>
      <c r="H1087" s="111"/>
      <c r="I1087" s="111"/>
      <c r="J1087" s="111"/>
      <c r="K1087" s="111"/>
      <c r="L1087" s="111"/>
      <c r="M1087" s="111"/>
      <c r="QK1087" s="6"/>
      <c r="QL1087" s="4"/>
      <c r="QM1087" s="4"/>
      <c r="QN1087" s="4"/>
      <c r="QO1087" s="4"/>
      <c r="QP1087" s="4"/>
      <c r="QQ1087" s="4"/>
      <c r="QR1087" s="4"/>
    </row>
    <row r="1088" spans="1:460" x14ac:dyDescent="0.2">
      <c r="A1088" s="39"/>
      <c r="B1088" s="40"/>
      <c r="C1088" s="111"/>
      <c r="D1088" s="111"/>
      <c r="E1088" s="111"/>
      <c r="F1088" s="111"/>
      <c r="G1088" s="111"/>
      <c r="H1088" s="111"/>
      <c r="I1088" s="111"/>
      <c r="J1088" s="111"/>
      <c r="K1088" s="111"/>
      <c r="L1088" s="111"/>
      <c r="M1088" s="111"/>
      <c r="QK1088" s="6"/>
      <c r="QL1088" s="4"/>
      <c r="QM1088" s="4"/>
      <c r="QN1088" s="4"/>
      <c r="QO1088" s="4"/>
      <c r="QP1088" s="4"/>
      <c r="QQ1088" s="4"/>
      <c r="QR1088" s="4"/>
    </row>
    <row r="1089" spans="1:460" x14ac:dyDescent="0.2">
      <c r="A1089" s="39"/>
      <c r="B1089" s="40"/>
      <c r="C1089" s="111"/>
      <c r="D1089" s="111"/>
      <c r="E1089" s="111"/>
      <c r="F1089" s="111"/>
      <c r="G1089" s="111"/>
      <c r="H1089" s="111"/>
      <c r="I1089" s="111"/>
      <c r="J1089" s="111"/>
      <c r="K1089" s="111"/>
      <c r="L1089" s="111"/>
      <c r="M1089" s="111"/>
      <c r="QK1089" s="6"/>
      <c r="QL1089" s="4"/>
      <c r="QM1089" s="4"/>
      <c r="QN1089" s="4"/>
      <c r="QO1089" s="4"/>
      <c r="QP1089" s="4"/>
      <c r="QQ1089" s="4"/>
      <c r="QR1089" s="4"/>
    </row>
    <row r="1090" spans="1:460" x14ac:dyDescent="0.2">
      <c r="A1090" s="39"/>
      <c r="B1090" s="40"/>
      <c r="C1090" s="111"/>
      <c r="D1090" s="111"/>
      <c r="E1090" s="111"/>
      <c r="F1090" s="111"/>
      <c r="G1090" s="111"/>
      <c r="H1090" s="111"/>
      <c r="I1090" s="111"/>
      <c r="J1090" s="111"/>
      <c r="K1090" s="111"/>
      <c r="L1090" s="111"/>
      <c r="M1090" s="111"/>
      <c r="QK1090" s="6"/>
      <c r="QL1090" s="4"/>
      <c r="QM1090" s="4"/>
      <c r="QN1090" s="4"/>
      <c r="QO1090" s="4"/>
      <c r="QP1090" s="4"/>
      <c r="QQ1090" s="4"/>
      <c r="QR1090" s="4"/>
    </row>
    <row r="1091" spans="1:460" x14ac:dyDescent="0.2">
      <c r="A1091" s="39"/>
      <c r="B1091" s="40"/>
      <c r="C1091" s="111"/>
      <c r="D1091" s="111"/>
      <c r="E1091" s="111"/>
      <c r="F1091" s="111"/>
      <c r="G1091" s="111"/>
      <c r="H1091" s="111"/>
      <c r="I1091" s="111"/>
      <c r="J1091" s="111"/>
      <c r="K1091" s="111"/>
      <c r="L1091" s="111"/>
      <c r="M1091" s="111"/>
      <c r="QK1091" s="6"/>
      <c r="QL1091" s="4"/>
      <c r="QM1091" s="4"/>
      <c r="QN1091" s="4"/>
      <c r="QO1091" s="4"/>
      <c r="QP1091" s="4"/>
      <c r="QQ1091" s="4"/>
      <c r="QR1091" s="4"/>
    </row>
    <row r="1092" spans="1:460" x14ac:dyDescent="0.2">
      <c r="A1092" s="39"/>
      <c r="B1092" s="40"/>
      <c r="C1092" s="111"/>
      <c r="D1092" s="111"/>
      <c r="E1092" s="111"/>
      <c r="F1092" s="111"/>
      <c r="G1092" s="111"/>
      <c r="H1092" s="111"/>
      <c r="I1092" s="111"/>
      <c r="J1092" s="111"/>
      <c r="K1092" s="111"/>
      <c r="L1092" s="111"/>
      <c r="M1092" s="111"/>
      <c r="QK1092" s="6"/>
      <c r="QL1092" s="4"/>
      <c r="QM1092" s="4"/>
      <c r="QN1092" s="4"/>
      <c r="QO1092" s="4"/>
      <c r="QP1092" s="4"/>
      <c r="QQ1092" s="4"/>
      <c r="QR1092" s="4"/>
    </row>
    <row r="1093" spans="1:460" x14ac:dyDescent="0.2">
      <c r="A1093" s="39"/>
      <c r="B1093" s="40"/>
      <c r="C1093" s="111"/>
      <c r="D1093" s="111"/>
      <c r="E1093" s="111"/>
      <c r="F1093" s="111"/>
      <c r="G1093" s="111"/>
      <c r="H1093" s="111"/>
      <c r="I1093" s="111"/>
      <c r="J1093" s="111"/>
      <c r="K1093" s="111"/>
      <c r="L1093" s="111"/>
      <c r="M1093" s="111"/>
      <c r="QK1093" s="6"/>
      <c r="QL1093" s="4"/>
      <c r="QM1093" s="4"/>
      <c r="QN1093" s="4"/>
      <c r="QO1093" s="4"/>
      <c r="QP1093" s="4"/>
      <c r="QQ1093" s="4"/>
      <c r="QR1093" s="4"/>
    </row>
    <row r="1094" spans="1:460" x14ac:dyDescent="0.2">
      <c r="A1094" s="39"/>
      <c r="B1094" s="40"/>
      <c r="C1094" s="111"/>
      <c r="D1094" s="111"/>
      <c r="E1094" s="111"/>
      <c r="F1094" s="111"/>
      <c r="G1094" s="111"/>
      <c r="H1094" s="111"/>
      <c r="I1094" s="111"/>
      <c r="J1094" s="111"/>
      <c r="K1094" s="111"/>
      <c r="L1094" s="111"/>
      <c r="M1094" s="111"/>
      <c r="QK1094" s="6"/>
      <c r="QL1094" s="4"/>
      <c r="QM1094" s="4"/>
      <c r="QN1094" s="4"/>
      <c r="QO1094" s="4"/>
      <c r="QP1094" s="4"/>
      <c r="QQ1094" s="4"/>
      <c r="QR1094" s="4"/>
    </row>
    <row r="1095" spans="1:460" x14ac:dyDescent="0.2">
      <c r="A1095" s="39"/>
      <c r="B1095" s="40"/>
      <c r="C1095" s="111"/>
      <c r="D1095" s="111"/>
      <c r="E1095" s="111"/>
      <c r="F1095" s="111"/>
      <c r="G1095" s="111"/>
      <c r="H1095" s="111"/>
      <c r="I1095" s="111"/>
      <c r="J1095" s="111"/>
      <c r="K1095" s="111"/>
      <c r="L1095" s="111"/>
      <c r="M1095" s="111"/>
      <c r="QK1095" s="6"/>
      <c r="QL1095" s="4"/>
      <c r="QM1095" s="4"/>
      <c r="QN1095" s="4"/>
      <c r="QO1095" s="4"/>
      <c r="QP1095" s="4"/>
      <c r="QQ1095" s="4"/>
      <c r="QR1095" s="4"/>
    </row>
    <row r="1096" spans="1:460" x14ac:dyDescent="0.2">
      <c r="A1096" s="39"/>
      <c r="B1096" s="40"/>
      <c r="C1096" s="111"/>
      <c r="D1096" s="111"/>
      <c r="E1096" s="111"/>
      <c r="F1096" s="111"/>
      <c r="G1096" s="111"/>
      <c r="H1096" s="111"/>
      <c r="I1096" s="111"/>
      <c r="J1096" s="111"/>
      <c r="K1096" s="111"/>
      <c r="L1096" s="111"/>
      <c r="M1096" s="111"/>
      <c r="QK1096" s="6"/>
      <c r="QL1096" s="4"/>
      <c r="QM1096" s="4"/>
      <c r="QN1096" s="4"/>
      <c r="QO1096" s="4"/>
      <c r="QP1096" s="4"/>
      <c r="QQ1096" s="4"/>
      <c r="QR1096" s="4"/>
    </row>
    <row r="1097" spans="1:460" x14ac:dyDescent="0.2">
      <c r="A1097" s="39"/>
      <c r="B1097" s="40"/>
      <c r="C1097" s="111"/>
      <c r="D1097" s="111"/>
      <c r="E1097" s="111"/>
      <c r="F1097" s="111"/>
      <c r="G1097" s="111"/>
      <c r="H1097" s="111"/>
      <c r="I1097" s="111"/>
      <c r="J1097" s="111"/>
      <c r="K1097" s="111"/>
      <c r="L1097" s="111"/>
      <c r="M1097" s="111"/>
      <c r="QK1097" s="6"/>
      <c r="QL1097" s="4"/>
      <c r="QM1097" s="4"/>
      <c r="QN1097" s="4"/>
      <c r="QO1097" s="4"/>
      <c r="QP1097" s="4"/>
      <c r="QQ1097" s="4"/>
      <c r="QR1097" s="4"/>
    </row>
    <row r="1098" spans="1:460" x14ac:dyDescent="0.2">
      <c r="A1098" s="39"/>
      <c r="B1098" s="40"/>
      <c r="C1098" s="111"/>
      <c r="D1098" s="111"/>
      <c r="E1098" s="111"/>
      <c r="F1098" s="111"/>
      <c r="G1098" s="111"/>
      <c r="H1098" s="111"/>
      <c r="I1098" s="111"/>
      <c r="J1098" s="111"/>
      <c r="K1098" s="111"/>
      <c r="L1098" s="111"/>
      <c r="M1098" s="111"/>
      <c r="QK1098" s="6"/>
      <c r="QL1098" s="4"/>
      <c r="QM1098" s="4"/>
      <c r="QN1098" s="4"/>
      <c r="QO1098" s="4"/>
      <c r="QP1098" s="4"/>
      <c r="QQ1098" s="4"/>
      <c r="QR1098" s="4"/>
    </row>
    <row r="1099" spans="1:460" x14ac:dyDescent="0.2">
      <c r="A1099" s="39"/>
      <c r="B1099" s="40"/>
      <c r="C1099" s="111"/>
      <c r="D1099" s="111"/>
      <c r="E1099" s="111"/>
      <c r="F1099" s="111"/>
      <c r="G1099" s="111"/>
      <c r="H1099" s="111"/>
      <c r="I1099" s="111"/>
      <c r="J1099" s="111"/>
      <c r="K1099" s="111"/>
      <c r="L1099" s="111"/>
      <c r="M1099" s="111"/>
      <c r="QK1099" s="6"/>
      <c r="QL1099" s="4"/>
      <c r="QM1099" s="4"/>
      <c r="QN1099" s="4"/>
      <c r="QO1099" s="4"/>
      <c r="QP1099" s="4"/>
      <c r="QQ1099" s="4"/>
      <c r="QR1099" s="4"/>
    </row>
    <row r="1100" spans="1:460" x14ac:dyDescent="0.2">
      <c r="A1100" s="39"/>
      <c r="B1100" s="40"/>
      <c r="C1100" s="111"/>
      <c r="D1100" s="111"/>
      <c r="E1100" s="111"/>
      <c r="F1100" s="111"/>
      <c r="G1100" s="111"/>
      <c r="H1100" s="111"/>
      <c r="I1100" s="111"/>
      <c r="J1100" s="111"/>
      <c r="K1100" s="111"/>
      <c r="L1100" s="111"/>
      <c r="M1100" s="111"/>
      <c r="QK1100" s="6"/>
      <c r="QL1100" s="4"/>
      <c r="QM1100" s="4"/>
      <c r="QN1100" s="4"/>
      <c r="QO1100" s="4"/>
      <c r="QP1100" s="4"/>
      <c r="QQ1100" s="4"/>
      <c r="QR1100" s="4"/>
    </row>
    <row r="1101" spans="1:460" x14ac:dyDescent="0.2">
      <c r="A1101" s="39"/>
      <c r="B1101" s="40"/>
      <c r="C1101" s="111"/>
      <c r="D1101" s="111"/>
      <c r="E1101" s="111"/>
      <c r="F1101" s="111"/>
      <c r="G1101" s="111"/>
      <c r="H1101" s="111"/>
      <c r="I1101" s="111"/>
      <c r="J1101" s="111"/>
      <c r="K1101" s="111"/>
      <c r="L1101" s="111"/>
      <c r="M1101" s="111"/>
      <c r="QK1101" s="6"/>
      <c r="QL1101" s="4"/>
      <c r="QM1101" s="4"/>
      <c r="QN1101" s="4"/>
      <c r="QO1101" s="4"/>
      <c r="QP1101" s="4"/>
      <c r="QQ1101" s="4"/>
      <c r="QR1101" s="4"/>
    </row>
    <row r="1102" spans="1:460" x14ac:dyDescent="0.2">
      <c r="A1102" s="39"/>
      <c r="B1102" s="40"/>
      <c r="C1102" s="111"/>
      <c r="D1102" s="111"/>
      <c r="E1102" s="111"/>
      <c r="F1102" s="111"/>
      <c r="G1102" s="111"/>
      <c r="H1102" s="111"/>
      <c r="I1102" s="111"/>
      <c r="J1102" s="111"/>
      <c r="K1102" s="111"/>
      <c r="L1102" s="111"/>
      <c r="M1102" s="111"/>
      <c r="QK1102" s="6"/>
      <c r="QL1102" s="4"/>
      <c r="QM1102" s="4"/>
      <c r="QN1102" s="4"/>
      <c r="QO1102" s="4"/>
      <c r="QP1102" s="4"/>
      <c r="QQ1102" s="4"/>
      <c r="QR1102" s="4"/>
    </row>
    <row r="1103" spans="1:460" x14ac:dyDescent="0.2">
      <c r="A1103" s="39"/>
      <c r="B1103" s="40"/>
      <c r="C1103" s="111"/>
      <c r="D1103" s="111"/>
      <c r="E1103" s="111"/>
      <c r="F1103" s="111"/>
      <c r="G1103" s="111"/>
      <c r="H1103" s="111"/>
      <c r="I1103" s="111"/>
      <c r="J1103" s="111"/>
      <c r="K1103" s="111"/>
      <c r="L1103" s="111"/>
      <c r="M1103" s="111"/>
      <c r="QK1103" s="6"/>
      <c r="QL1103" s="4"/>
      <c r="QM1103" s="4"/>
      <c r="QN1103" s="4"/>
      <c r="QO1103" s="4"/>
      <c r="QP1103" s="4"/>
      <c r="QQ1103" s="4"/>
      <c r="QR1103" s="4"/>
    </row>
    <row r="1104" spans="1:460" x14ac:dyDescent="0.2">
      <c r="A1104" s="39"/>
      <c r="B1104" s="40"/>
      <c r="C1104" s="111"/>
      <c r="D1104" s="111"/>
      <c r="E1104" s="111"/>
      <c r="F1104" s="111"/>
      <c r="G1104" s="111"/>
      <c r="H1104" s="111"/>
      <c r="I1104" s="111"/>
      <c r="J1104" s="111"/>
      <c r="K1104" s="111"/>
      <c r="L1104" s="111"/>
      <c r="M1104" s="111"/>
      <c r="QK1104" s="6"/>
      <c r="QL1104" s="4"/>
      <c r="QM1104" s="4"/>
      <c r="QN1104" s="4"/>
      <c r="QO1104" s="4"/>
      <c r="QP1104" s="4"/>
      <c r="QQ1104" s="4"/>
      <c r="QR1104" s="4"/>
    </row>
    <row r="1105" spans="1:460" x14ac:dyDescent="0.2">
      <c r="A1105" s="39"/>
      <c r="B1105" s="40"/>
      <c r="C1105" s="111"/>
      <c r="D1105" s="111"/>
      <c r="E1105" s="111"/>
      <c r="F1105" s="111"/>
      <c r="G1105" s="111"/>
      <c r="H1105" s="111"/>
      <c r="I1105" s="111"/>
      <c r="J1105" s="111"/>
      <c r="K1105" s="111"/>
      <c r="L1105" s="111"/>
      <c r="M1105" s="111"/>
      <c r="QK1105" s="6"/>
      <c r="QL1105" s="4"/>
      <c r="QM1105" s="4"/>
      <c r="QN1105" s="4"/>
      <c r="QO1105" s="4"/>
      <c r="QP1105" s="4"/>
      <c r="QQ1105" s="4"/>
      <c r="QR1105" s="4"/>
    </row>
    <row r="1106" spans="1:460" x14ac:dyDescent="0.2">
      <c r="A1106" s="39"/>
      <c r="B1106" s="40"/>
      <c r="C1106" s="111"/>
      <c r="D1106" s="111"/>
      <c r="E1106" s="111"/>
      <c r="F1106" s="111"/>
      <c r="G1106" s="111"/>
      <c r="H1106" s="111"/>
      <c r="I1106" s="111"/>
      <c r="J1106" s="111"/>
      <c r="K1106" s="111"/>
      <c r="L1106" s="111"/>
      <c r="M1106" s="111"/>
      <c r="QK1106" s="6"/>
      <c r="QL1106" s="4"/>
      <c r="QM1106" s="4"/>
      <c r="QN1106" s="4"/>
      <c r="QO1106" s="4"/>
      <c r="QP1106" s="4"/>
      <c r="QQ1106" s="4"/>
      <c r="QR1106" s="4"/>
    </row>
    <row r="1107" spans="1:460" x14ac:dyDescent="0.2">
      <c r="A1107" s="39"/>
      <c r="B1107" s="40"/>
      <c r="C1107" s="111"/>
      <c r="D1107" s="111"/>
      <c r="E1107" s="111"/>
      <c r="F1107" s="111"/>
      <c r="G1107" s="111"/>
      <c r="H1107" s="111"/>
      <c r="I1107" s="111"/>
      <c r="J1107" s="111"/>
      <c r="K1107" s="111"/>
      <c r="L1107" s="111"/>
      <c r="M1107" s="111"/>
      <c r="QK1107" s="6"/>
      <c r="QL1107" s="4"/>
      <c r="QM1107" s="4"/>
      <c r="QN1107" s="4"/>
      <c r="QO1107" s="4"/>
      <c r="QP1107" s="4"/>
      <c r="QQ1107" s="4"/>
      <c r="QR1107" s="4"/>
    </row>
    <row r="1108" spans="1:460" x14ac:dyDescent="0.2">
      <c r="A1108" s="39"/>
      <c r="B1108" s="40"/>
      <c r="C1108" s="111"/>
      <c r="D1108" s="111"/>
      <c r="E1108" s="111"/>
      <c r="F1108" s="111"/>
      <c r="G1108" s="111"/>
      <c r="H1108" s="111"/>
      <c r="I1108" s="111"/>
      <c r="J1108" s="111"/>
      <c r="K1108" s="111"/>
      <c r="L1108" s="111"/>
      <c r="M1108" s="111"/>
      <c r="QK1108" s="6"/>
      <c r="QL1108" s="4"/>
      <c r="QM1108" s="4"/>
      <c r="QN1108" s="4"/>
      <c r="QO1108" s="4"/>
      <c r="QP1108" s="4"/>
      <c r="QQ1108" s="4"/>
      <c r="QR1108" s="4"/>
    </row>
    <row r="1109" spans="1:460" x14ac:dyDescent="0.2">
      <c r="A1109" s="39"/>
      <c r="B1109" s="40"/>
      <c r="C1109" s="111"/>
      <c r="D1109" s="111"/>
      <c r="E1109" s="111"/>
      <c r="F1109" s="111"/>
      <c r="G1109" s="111"/>
      <c r="H1109" s="111"/>
      <c r="I1109" s="111"/>
      <c r="J1109" s="111"/>
      <c r="K1109" s="111"/>
      <c r="L1109" s="111"/>
      <c r="M1109" s="111"/>
      <c r="QK1109" s="6"/>
      <c r="QL1109" s="4"/>
      <c r="QM1109" s="4"/>
      <c r="QN1109" s="4"/>
      <c r="QO1109" s="4"/>
      <c r="QP1109" s="4"/>
      <c r="QQ1109" s="4"/>
      <c r="QR1109" s="4"/>
    </row>
    <row r="1110" spans="1:460" x14ac:dyDescent="0.2">
      <c r="A1110" s="39"/>
      <c r="B1110" s="40"/>
      <c r="C1110" s="111"/>
      <c r="D1110" s="111"/>
      <c r="E1110" s="111"/>
      <c r="F1110" s="111"/>
      <c r="G1110" s="111"/>
      <c r="H1110" s="111"/>
      <c r="I1110" s="111"/>
      <c r="J1110" s="111"/>
      <c r="K1110" s="111"/>
      <c r="L1110" s="111"/>
      <c r="M1110" s="111"/>
      <c r="QK1110" s="6"/>
      <c r="QL1110" s="4"/>
      <c r="QM1110" s="4"/>
      <c r="QN1110" s="4"/>
      <c r="QO1110" s="4"/>
      <c r="QP1110" s="4"/>
      <c r="QQ1110" s="4"/>
      <c r="QR1110" s="4"/>
    </row>
    <row r="1111" spans="1:460" x14ac:dyDescent="0.2">
      <c r="A1111" s="39"/>
      <c r="B1111" s="40"/>
      <c r="C1111" s="111"/>
      <c r="D1111" s="111"/>
      <c r="E1111" s="111"/>
      <c r="F1111" s="111"/>
      <c r="G1111" s="111"/>
      <c r="H1111" s="111"/>
      <c r="I1111" s="111"/>
      <c r="J1111" s="111"/>
      <c r="K1111" s="111"/>
      <c r="L1111" s="111"/>
      <c r="M1111" s="111"/>
      <c r="QK1111" s="6"/>
      <c r="QL1111" s="4"/>
      <c r="QM1111" s="4"/>
      <c r="QN1111" s="4"/>
      <c r="QO1111" s="4"/>
      <c r="QP1111" s="4"/>
      <c r="QQ1111" s="4"/>
      <c r="QR1111" s="4"/>
    </row>
    <row r="1112" spans="1:460" x14ac:dyDescent="0.2">
      <c r="A1112" s="39"/>
      <c r="B1112" s="40"/>
      <c r="C1112" s="111"/>
      <c r="D1112" s="111"/>
      <c r="E1112" s="111"/>
      <c r="F1112" s="111"/>
      <c r="G1112" s="111"/>
      <c r="H1112" s="111"/>
      <c r="I1112" s="111"/>
      <c r="J1112" s="111"/>
      <c r="K1112" s="111"/>
      <c r="L1112" s="111"/>
      <c r="M1112" s="111"/>
      <c r="QK1112" s="6"/>
      <c r="QL1112" s="4"/>
      <c r="QM1112" s="4"/>
      <c r="QN1112" s="4"/>
      <c r="QO1112" s="4"/>
      <c r="QP1112" s="4"/>
      <c r="QQ1112" s="4"/>
      <c r="QR1112" s="4"/>
    </row>
    <row r="1113" spans="1:460" x14ac:dyDescent="0.2">
      <c r="A1113" s="39"/>
      <c r="B1113" s="40"/>
      <c r="C1113" s="111"/>
      <c r="D1113" s="111"/>
      <c r="E1113" s="111"/>
      <c r="F1113" s="111"/>
      <c r="G1113" s="111"/>
      <c r="H1113" s="111"/>
      <c r="I1113" s="111"/>
      <c r="J1113" s="111"/>
      <c r="K1113" s="111"/>
      <c r="L1113" s="111"/>
      <c r="M1113" s="111"/>
      <c r="QK1113" s="6"/>
      <c r="QL1113" s="4"/>
      <c r="QM1113" s="4"/>
      <c r="QN1113" s="4"/>
      <c r="QO1113" s="4"/>
      <c r="QP1113" s="4"/>
      <c r="QQ1113" s="4"/>
      <c r="QR1113" s="4"/>
    </row>
    <row r="1114" spans="1:460" x14ac:dyDescent="0.2">
      <c r="A1114" s="39"/>
      <c r="B1114" s="40"/>
      <c r="C1114" s="111"/>
      <c r="D1114" s="111"/>
      <c r="E1114" s="111"/>
      <c r="F1114" s="111"/>
      <c r="G1114" s="111"/>
      <c r="H1114" s="111"/>
      <c r="I1114" s="111"/>
      <c r="J1114" s="111"/>
      <c r="K1114" s="111"/>
      <c r="L1114" s="111"/>
      <c r="M1114" s="111"/>
      <c r="QK1114" s="6"/>
      <c r="QL1114" s="4"/>
      <c r="QM1114" s="4"/>
      <c r="QN1114" s="4"/>
      <c r="QO1114" s="4"/>
      <c r="QP1114" s="4"/>
      <c r="QQ1114" s="4"/>
      <c r="QR1114" s="4"/>
    </row>
    <row r="1115" spans="1:460" x14ac:dyDescent="0.2">
      <c r="A1115" s="39"/>
      <c r="B1115" s="40"/>
      <c r="C1115" s="111"/>
      <c r="D1115" s="111"/>
      <c r="E1115" s="111"/>
      <c r="F1115" s="111"/>
      <c r="G1115" s="111"/>
      <c r="H1115" s="111"/>
      <c r="I1115" s="111"/>
      <c r="J1115" s="111"/>
      <c r="K1115" s="111"/>
      <c r="L1115" s="111"/>
      <c r="M1115" s="111"/>
      <c r="QK1115" s="6"/>
      <c r="QL1115" s="4"/>
      <c r="QM1115" s="4"/>
      <c r="QN1115" s="4"/>
      <c r="QO1115" s="4"/>
      <c r="QP1115" s="4"/>
      <c r="QQ1115" s="4"/>
      <c r="QR1115" s="4"/>
    </row>
    <row r="1116" spans="1:460" x14ac:dyDescent="0.2">
      <c r="A1116" s="39"/>
      <c r="B1116" s="40"/>
      <c r="C1116" s="111"/>
      <c r="D1116" s="111"/>
      <c r="E1116" s="111"/>
      <c r="F1116" s="111"/>
      <c r="G1116" s="111"/>
      <c r="H1116" s="111"/>
      <c r="I1116" s="111"/>
      <c r="J1116" s="111"/>
      <c r="K1116" s="111"/>
      <c r="L1116" s="111"/>
      <c r="M1116" s="111"/>
      <c r="QK1116" s="6"/>
      <c r="QL1116" s="4"/>
      <c r="QM1116" s="4"/>
      <c r="QN1116" s="4"/>
      <c r="QO1116" s="4"/>
      <c r="QP1116" s="4"/>
      <c r="QQ1116" s="4"/>
      <c r="QR1116" s="4"/>
    </row>
    <row r="1117" spans="1:460" x14ac:dyDescent="0.2">
      <c r="A1117" s="39"/>
      <c r="B1117" s="40"/>
      <c r="C1117" s="111"/>
      <c r="D1117" s="111"/>
      <c r="E1117" s="111"/>
      <c r="F1117" s="111"/>
      <c r="G1117" s="111"/>
      <c r="H1117" s="111"/>
      <c r="I1117" s="111"/>
      <c r="J1117" s="111"/>
      <c r="K1117" s="111"/>
      <c r="L1117" s="111"/>
      <c r="M1117" s="111"/>
      <c r="QK1117" s="6"/>
      <c r="QL1117" s="4"/>
      <c r="QM1117" s="4"/>
      <c r="QN1117" s="4"/>
      <c r="QO1117" s="4"/>
      <c r="QP1117" s="4"/>
      <c r="QQ1117" s="4"/>
      <c r="QR1117" s="4"/>
    </row>
    <row r="1118" spans="1:460" x14ac:dyDescent="0.2">
      <c r="A1118" s="39"/>
      <c r="B1118" s="40"/>
      <c r="C1118" s="111"/>
      <c r="D1118" s="111"/>
      <c r="E1118" s="111"/>
      <c r="F1118" s="111"/>
      <c r="G1118" s="111"/>
      <c r="H1118" s="111"/>
      <c r="I1118" s="111"/>
      <c r="J1118" s="111"/>
      <c r="K1118" s="111"/>
      <c r="L1118" s="111"/>
      <c r="M1118" s="111"/>
      <c r="QK1118" s="6"/>
      <c r="QL1118" s="4"/>
      <c r="QM1118" s="4"/>
      <c r="QN1118" s="4"/>
      <c r="QO1118" s="4"/>
      <c r="QP1118" s="4"/>
      <c r="QQ1118" s="4"/>
      <c r="QR1118" s="4"/>
    </row>
    <row r="1119" spans="1:460" x14ac:dyDescent="0.2">
      <c r="A1119" s="39"/>
      <c r="B1119" s="40"/>
      <c r="C1119" s="111"/>
      <c r="D1119" s="111"/>
      <c r="E1119" s="111"/>
      <c r="F1119" s="111"/>
      <c r="G1119" s="111"/>
      <c r="H1119" s="111"/>
      <c r="I1119" s="111"/>
      <c r="J1119" s="111"/>
      <c r="K1119" s="111"/>
      <c r="L1119" s="111"/>
      <c r="M1119" s="111"/>
      <c r="QK1119" s="6"/>
      <c r="QL1119" s="4"/>
      <c r="QM1119" s="4"/>
      <c r="QN1119" s="4"/>
      <c r="QO1119" s="4"/>
      <c r="QP1119" s="4"/>
      <c r="QQ1119" s="4"/>
      <c r="QR1119" s="4"/>
    </row>
    <row r="1120" spans="1:460" x14ac:dyDescent="0.2">
      <c r="A1120" s="39"/>
      <c r="B1120" s="40"/>
      <c r="C1120" s="111"/>
      <c r="D1120" s="111"/>
      <c r="E1120" s="111"/>
      <c r="F1120" s="111"/>
      <c r="G1120" s="111"/>
      <c r="H1120" s="111"/>
      <c r="I1120" s="111"/>
      <c r="J1120" s="111"/>
      <c r="K1120" s="111"/>
      <c r="L1120" s="111"/>
      <c r="M1120" s="111"/>
      <c r="QK1120" s="6"/>
      <c r="QL1120" s="4"/>
      <c r="QM1120" s="4"/>
      <c r="QN1120" s="4"/>
      <c r="QO1120" s="4"/>
      <c r="QP1120" s="4"/>
      <c r="QQ1120" s="4"/>
      <c r="QR1120" s="4"/>
    </row>
    <row r="1121" spans="1:460" x14ac:dyDescent="0.2">
      <c r="A1121" s="39"/>
      <c r="B1121" s="40"/>
      <c r="C1121" s="111"/>
      <c r="D1121" s="111"/>
      <c r="E1121" s="111"/>
      <c r="F1121" s="111"/>
      <c r="G1121" s="111"/>
      <c r="H1121" s="111"/>
      <c r="I1121" s="111"/>
      <c r="J1121" s="111"/>
      <c r="K1121" s="111"/>
      <c r="L1121" s="111"/>
      <c r="M1121" s="111"/>
      <c r="QK1121" s="6"/>
      <c r="QL1121" s="4"/>
      <c r="QM1121" s="4"/>
      <c r="QN1121" s="4"/>
      <c r="QO1121" s="4"/>
      <c r="QP1121" s="4"/>
      <c r="QQ1121" s="4"/>
      <c r="QR1121" s="4"/>
    </row>
    <row r="1122" spans="1:460" x14ac:dyDescent="0.2">
      <c r="A1122" s="39"/>
      <c r="B1122" s="40"/>
      <c r="C1122" s="111"/>
      <c r="D1122" s="111"/>
      <c r="E1122" s="111"/>
      <c r="F1122" s="111"/>
      <c r="G1122" s="111"/>
      <c r="H1122" s="111"/>
      <c r="I1122" s="111"/>
      <c r="J1122" s="111"/>
      <c r="K1122" s="111"/>
      <c r="L1122" s="111"/>
      <c r="M1122" s="111"/>
      <c r="QK1122" s="6"/>
      <c r="QL1122" s="4"/>
      <c r="QM1122" s="4"/>
      <c r="QN1122" s="4"/>
      <c r="QO1122" s="4"/>
      <c r="QP1122" s="4"/>
      <c r="QQ1122" s="4"/>
      <c r="QR1122" s="4"/>
    </row>
    <row r="1123" spans="1:460" x14ac:dyDescent="0.2">
      <c r="A1123" s="39"/>
      <c r="B1123" s="40"/>
      <c r="C1123" s="111"/>
      <c r="D1123" s="111"/>
      <c r="E1123" s="111"/>
      <c r="F1123" s="111"/>
      <c r="G1123" s="111"/>
      <c r="H1123" s="111"/>
      <c r="I1123" s="111"/>
      <c r="J1123" s="111"/>
      <c r="K1123" s="111"/>
      <c r="L1123" s="111"/>
      <c r="M1123" s="111"/>
      <c r="QK1123" s="6"/>
      <c r="QL1123" s="4"/>
      <c r="QM1123" s="4"/>
      <c r="QN1123" s="4"/>
      <c r="QO1123" s="4"/>
      <c r="QP1123" s="4"/>
      <c r="QQ1123" s="4"/>
      <c r="QR1123" s="4"/>
    </row>
    <row r="1124" spans="1:460" x14ac:dyDescent="0.2">
      <c r="A1124" s="39"/>
      <c r="B1124" s="40"/>
      <c r="C1124" s="111"/>
      <c r="D1124" s="111"/>
      <c r="E1124" s="111"/>
      <c r="F1124" s="111"/>
      <c r="G1124" s="111"/>
      <c r="H1124" s="111"/>
      <c r="I1124" s="111"/>
      <c r="J1124" s="111"/>
      <c r="K1124" s="111"/>
      <c r="L1124" s="111"/>
      <c r="M1124" s="111"/>
      <c r="QK1124" s="6"/>
      <c r="QL1124" s="4"/>
      <c r="QM1124" s="4"/>
      <c r="QN1124" s="4"/>
      <c r="QO1124" s="4"/>
      <c r="QP1124" s="4"/>
      <c r="QQ1124" s="4"/>
      <c r="QR1124" s="4"/>
    </row>
    <row r="1125" spans="1:460" x14ac:dyDescent="0.2">
      <c r="A1125" s="39"/>
      <c r="B1125" s="40"/>
      <c r="C1125" s="111"/>
      <c r="D1125" s="111"/>
      <c r="E1125" s="111"/>
      <c r="F1125" s="111"/>
      <c r="G1125" s="111"/>
      <c r="H1125" s="111"/>
      <c r="I1125" s="111"/>
      <c r="J1125" s="111"/>
      <c r="K1125" s="111"/>
      <c r="L1125" s="111"/>
      <c r="M1125" s="111"/>
      <c r="QK1125" s="6"/>
      <c r="QL1125" s="4"/>
      <c r="QM1125" s="4"/>
      <c r="QN1125" s="4"/>
      <c r="QO1125" s="4"/>
      <c r="QP1125" s="4"/>
      <c r="QQ1125" s="4"/>
      <c r="QR1125" s="4"/>
    </row>
    <row r="1126" spans="1:460" x14ac:dyDescent="0.2">
      <c r="A1126" s="39"/>
      <c r="B1126" s="40"/>
      <c r="C1126" s="111"/>
      <c r="D1126" s="111"/>
      <c r="E1126" s="111"/>
      <c r="F1126" s="111"/>
      <c r="G1126" s="111"/>
      <c r="H1126" s="111"/>
      <c r="I1126" s="111"/>
      <c r="J1126" s="111"/>
      <c r="K1126" s="111"/>
      <c r="L1126" s="111"/>
      <c r="M1126" s="111"/>
      <c r="QK1126" s="6"/>
      <c r="QL1126" s="4"/>
      <c r="QM1126" s="4"/>
      <c r="QN1126" s="4"/>
      <c r="QO1126" s="4"/>
      <c r="QP1126" s="4"/>
      <c r="QQ1126" s="4"/>
      <c r="QR1126" s="4"/>
    </row>
    <row r="1127" spans="1:460" x14ac:dyDescent="0.2">
      <c r="A1127" s="39"/>
      <c r="B1127" s="40"/>
      <c r="C1127" s="111"/>
      <c r="D1127" s="111"/>
      <c r="E1127" s="111"/>
      <c r="F1127" s="111"/>
      <c r="G1127" s="111"/>
      <c r="H1127" s="111"/>
      <c r="I1127" s="111"/>
      <c r="J1127" s="111"/>
      <c r="K1127" s="111"/>
      <c r="L1127" s="111"/>
      <c r="M1127" s="111"/>
      <c r="QK1127" s="6"/>
      <c r="QL1127" s="4"/>
      <c r="QM1127" s="4"/>
      <c r="QN1127" s="4"/>
      <c r="QO1127" s="4"/>
      <c r="QP1127" s="4"/>
      <c r="QQ1127" s="4"/>
      <c r="QR1127" s="4"/>
    </row>
    <row r="1128" spans="1:460" x14ac:dyDescent="0.2">
      <c r="A1128" s="39"/>
      <c r="B1128" s="40"/>
      <c r="C1128" s="111"/>
      <c r="D1128" s="111"/>
      <c r="E1128" s="111"/>
      <c r="F1128" s="111"/>
      <c r="G1128" s="111"/>
      <c r="H1128" s="111"/>
      <c r="I1128" s="111"/>
      <c r="J1128" s="111"/>
      <c r="K1128" s="111"/>
      <c r="L1128" s="111"/>
      <c r="M1128" s="111"/>
      <c r="QK1128" s="6"/>
      <c r="QL1128" s="4"/>
      <c r="QM1128" s="4"/>
      <c r="QN1128" s="4"/>
      <c r="QO1128" s="4"/>
      <c r="QP1128" s="4"/>
      <c r="QQ1128" s="4"/>
      <c r="QR1128" s="4"/>
    </row>
    <row r="1129" spans="1:460" x14ac:dyDescent="0.2">
      <c r="A1129" s="39"/>
      <c r="B1129" s="40"/>
      <c r="C1129" s="111"/>
      <c r="D1129" s="111"/>
      <c r="E1129" s="111"/>
      <c r="F1129" s="111"/>
      <c r="G1129" s="111"/>
      <c r="H1129" s="111"/>
      <c r="I1129" s="111"/>
      <c r="J1129" s="111"/>
      <c r="K1129" s="111"/>
      <c r="L1129" s="111"/>
      <c r="M1129" s="111"/>
      <c r="QK1129" s="6"/>
      <c r="QL1129" s="4"/>
      <c r="QM1129" s="4"/>
      <c r="QN1129" s="4"/>
      <c r="QO1129" s="4"/>
      <c r="QP1129" s="4"/>
      <c r="QQ1129" s="4"/>
      <c r="QR1129" s="4"/>
    </row>
    <row r="1130" spans="1:460" x14ac:dyDescent="0.2">
      <c r="A1130" s="39"/>
      <c r="B1130" s="40"/>
      <c r="C1130" s="111"/>
      <c r="D1130" s="111"/>
      <c r="E1130" s="111"/>
      <c r="F1130" s="111"/>
      <c r="G1130" s="111"/>
      <c r="H1130" s="111"/>
      <c r="I1130" s="111"/>
      <c r="J1130" s="111"/>
      <c r="K1130" s="111"/>
      <c r="L1130" s="111"/>
      <c r="M1130" s="111"/>
      <c r="QK1130" s="6"/>
      <c r="QL1130" s="4"/>
      <c r="QM1130" s="4"/>
      <c r="QN1130" s="4"/>
      <c r="QO1130" s="4"/>
      <c r="QP1130" s="4"/>
      <c r="QQ1130" s="4"/>
      <c r="QR1130" s="4"/>
    </row>
    <row r="1131" spans="1:460" x14ac:dyDescent="0.2">
      <c r="A1131" s="39"/>
      <c r="B1131" s="40"/>
      <c r="C1131" s="111"/>
      <c r="D1131" s="111"/>
      <c r="E1131" s="111"/>
      <c r="F1131" s="111"/>
      <c r="G1131" s="111"/>
      <c r="H1131" s="111"/>
      <c r="I1131" s="111"/>
      <c r="J1131" s="111"/>
      <c r="K1131" s="111"/>
      <c r="L1131" s="111"/>
      <c r="M1131" s="111"/>
      <c r="QK1131" s="6"/>
      <c r="QL1131" s="4"/>
      <c r="QM1131" s="4"/>
      <c r="QN1131" s="4"/>
      <c r="QO1131" s="4"/>
      <c r="QP1131" s="4"/>
      <c r="QQ1131" s="4"/>
      <c r="QR1131" s="4"/>
    </row>
    <row r="1132" spans="1:460" x14ac:dyDescent="0.2">
      <c r="A1132" s="39"/>
      <c r="B1132" s="40"/>
      <c r="C1132" s="111"/>
      <c r="D1132" s="111"/>
      <c r="E1132" s="111"/>
      <c r="F1132" s="111"/>
      <c r="G1132" s="111"/>
      <c r="H1132" s="111"/>
      <c r="I1132" s="111"/>
      <c r="J1132" s="111"/>
      <c r="K1132" s="111"/>
      <c r="L1132" s="111"/>
      <c r="M1132" s="111"/>
      <c r="QK1132" s="6"/>
      <c r="QL1132" s="4"/>
      <c r="QM1132" s="4"/>
      <c r="QN1132" s="4"/>
      <c r="QO1132" s="4"/>
      <c r="QP1132" s="4"/>
      <c r="QQ1132" s="4"/>
      <c r="QR1132" s="4"/>
    </row>
    <row r="1133" spans="1:460" x14ac:dyDescent="0.2">
      <c r="A1133" s="39"/>
      <c r="B1133" s="40"/>
      <c r="C1133" s="111"/>
      <c r="D1133" s="111"/>
      <c r="E1133" s="111"/>
      <c r="F1133" s="111"/>
      <c r="G1133" s="111"/>
      <c r="H1133" s="111"/>
      <c r="I1133" s="111"/>
      <c r="J1133" s="111"/>
      <c r="K1133" s="111"/>
      <c r="L1133" s="111"/>
      <c r="M1133" s="111"/>
      <c r="QK1133" s="6"/>
      <c r="QL1133" s="4"/>
      <c r="QM1133" s="4"/>
      <c r="QN1133" s="4"/>
      <c r="QO1133" s="4"/>
      <c r="QP1133" s="4"/>
      <c r="QQ1133" s="4"/>
      <c r="QR1133" s="4"/>
    </row>
    <row r="1134" spans="1:460" x14ac:dyDescent="0.2">
      <c r="A1134" s="39"/>
      <c r="B1134" s="40"/>
      <c r="C1134" s="111"/>
      <c r="D1134" s="111"/>
      <c r="E1134" s="111"/>
      <c r="F1134" s="111"/>
      <c r="G1134" s="111"/>
      <c r="H1134" s="111"/>
      <c r="I1134" s="111"/>
      <c r="J1134" s="111"/>
      <c r="K1134" s="111"/>
      <c r="L1134" s="111"/>
      <c r="M1134" s="111"/>
      <c r="QK1134" s="6"/>
      <c r="QL1134" s="4"/>
      <c r="QM1134" s="4"/>
      <c r="QN1134" s="4"/>
      <c r="QO1134" s="4"/>
      <c r="QP1134" s="4"/>
      <c r="QQ1134" s="4"/>
      <c r="QR1134" s="4"/>
    </row>
    <row r="1135" spans="1:460" x14ac:dyDescent="0.2">
      <c r="A1135" s="39"/>
      <c r="B1135" s="40"/>
      <c r="C1135" s="111"/>
      <c r="D1135" s="111"/>
      <c r="E1135" s="111"/>
      <c r="F1135" s="111"/>
      <c r="G1135" s="111"/>
      <c r="H1135" s="111"/>
      <c r="I1135" s="111"/>
      <c r="J1135" s="111"/>
      <c r="K1135" s="111"/>
      <c r="L1135" s="111"/>
      <c r="M1135" s="111"/>
      <c r="QK1135" s="6"/>
      <c r="QL1135" s="4"/>
      <c r="QM1135" s="4"/>
      <c r="QN1135" s="4"/>
      <c r="QO1135" s="4"/>
      <c r="QP1135" s="4"/>
      <c r="QQ1135" s="4"/>
      <c r="QR1135" s="4"/>
    </row>
    <row r="1136" spans="1:460" x14ac:dyDescent="0.2">
      <c r="A1136" s="39"/>
      <c r="B1136" s="40"/>
      <c r="C1136" s="111"/>
      <c r="D1136" s="111"/>
      <c r="E1136" s="111"/>
      <c r="F1136" s="111"/>
      <c r="G1136" s="111"/>
      <c r="H1136" s="111"/>
      <c r="I1136" s="111"/>
      <c r="J1136" s="111"/>
      <c r="K1136" s="111"/>
      <c r="L1136" s="111"/>
      <c r="M1136" s="111"/>
      <c r="QK1136" s="6"/>
      <c r="QL1136" s="4"/>
      <c r="QM1136" s="4"/>
      <c r="QN1136" s="4"/>
      <c r="QO1136" s="4"/>
      <c r="QP1136" s="4"/>
      <c r="QQ1136" s="4"/>
      <c r="QR1136" s="4"/>
    </row>
    <row r="1137" spans="1:460" x14ac:dyDescent="0.2">
      <c r="A1137" s="39"/>
      <c r="B1137" s="40"/>
      <c r="C1137" s="111"/>
      <c r="D1137" s="111"/>
      <c r="E1137" s="111"/>
      <c r="F1137" s="111"/>
      <c r="G1137" s="111"/>
      <c r="H1137" s="111"/>
      <c r="I1137" s="111"/>
      <c r="J1137" s="111"/>
      <c r="K1137" s="111"/>
      <c r="L1137" s="111"/>
      <c r="M1137" s="111"/>
      <c r="QK1137" s="6"/>
      <c r="QL1137" s="4"/>
      <c r="QM1137" s="4"/>
      <c r="QN1137" s="4"/>
      <c r="QO1137" s="4"/>
      <c r="QP1137" s="4"/>
      <c r="QQ1137" s="4"/>
      <c r="QR1137" s="4"/>
    </row>
    <row r="1138" spans="1:460" x14ac:dyDescent="0.2">
      <c r="A1138" s="39"/>
      <c r="B1138" s="40"/>
      <c r="C1138" s="111"/>
      <c r="D1138" s="111"/>
      <c r="E1138" s="111"/>
      <c r="F1138" s="111"/>
      <c r="G1138" s="111"/>
      <c r="H1138" s="111"/>
      <c r="I1138" s="111"/>
      <c r="J1138" s="111"/>
      <c r="K1138" s="111"/>
      <c r="L1138" s="111"/>
      <c r="M1138" s="111"/>
      <c r="QK1138" s="6"/>
      <c r="QL1138" s="4"/>
      <c r="QM1138" s="4"/>
      <c r="QN1138" s="4"/>
      <c r="QO1138" s="4"/>
      <c r="QP1138" s="4"/>
      <c r="QQ1138" s="4"/>
      <c r="QR1138" s="4"/>
    </row>
    <row r="1139" spans="1:460" x14ac:dyDescent="0.2">
      <c r="A1139" s="39"/>
      <c r="B1139" s="40"/>
      <c r="C1139" s="111"/>
      <c r="D1139" s="111"/>
      <c r="E1139" s="111"/>
      <c r="F1139" s="111"/>
      <c r="G1139" s="111"/>
      <c r="H1139" s="111"/>
      <c r="I1139" s="111"/>
      <c r="J1139" s="111"/>
      <c r="K1139" s="111"/>
      <c r="L1139" s="111"/>
      <c r="M1139" s="111"/>
      <c r="QK1139" s="6"/>
      <c r="QL1139" s="4"/>
      <c r="QM1139" s="4"/>
      <c r="QN1139" s="4"/>
      <c r="QO1139" s="4"/>
      <c r="QP1139" s="4"/>
      <c r="QQ1139" s="4"/>
      <c r="QR1139" s="4"/>
    </row>
    <row r="1140" spans="1:460" x14ac:dyDescent="0.2">
      <c r="A1140" s="39"/>
      <c r="B1140" s="40"/>
      <c r="C1140" s="111"/>
      <c r="D1140" s="111"/>
      <c r="E1140" s="111"/>
      <c r="F1140" s="111"/>
      <c r="G1140" s="111"/>
      <c r="H1140" s="111"/>
      <c r="I1140" s="111"/>
      <c r="J1140" s="111"/>
      <c r="K1140" s="111"/>
      <c r="L1140" s="111"/>
      <c r="M1140" s="111"/>
      <c r="QK1140" s="6"/>
      <c r="QL1140" s="4"/>
      <c r="QM1140" s="4"/>
      <c r="QN1140" s="4"/>
      <c r="QO1140" s="4"/>
      <c r="QP1140" s="4"/>
      <c r="QQ1140" s="4"/>
      <c r="QR1140" s="4"/>
    </row>
    <row r="1141" spans="1:460" x14ac:dyDescent="0.2">
      <c r="A1141" s="39"/>
      <c r="B1141" s="40"/>
      <c r="C1141" s="111"/>
      <c r="D1141" s="111"/>
      <c r="E1141" s="111"/>
      <c r="F1141" s="111"/>
      <c r="G1141" s="111"/>
      <c r="H1141" s="111"/>
      <c r="I1141" s="111"/>
      <c r="J1141" s="111"/>
      <c r="K1141" s="111"/>
      <c r="L1141" s="111"/>
      <c r="M1141" s="111"/>
      <c r="QK1141" s="6"/>
      <c r="QL1141" s="4"/>
      <c r="QM1141" s="4"/>
      <c r="QN1141" s="4"/>
      <c r="QO1141" s="4"/>
      <c r="QP1141" s="4"/>
      <c r="QQ1141" s="4"/>
      <c r="QR1141" s="4"/>
    </row>
    <row r="1142" spans="1:460" x14ac:dyDescent="0.2">
      <c r="A1142" s="39"/>
      <c r="B1142" s="40"/>
      <c r="C1142" s="111"/>
      <c r="D1142" s="111"/>
      <c r="E1142" s="111"/>
      <c r="F1142" s="111"/>
      <c r="G1142" s="111"/>
      <c r="H1142" s="111"/>
      <c r="I1142" s="111"/>
      <c r="J1142" s="111"/>
      <c r="K1142" s="111"/>
      <c r="L1142" s="111"/>
      <c r="M1142" s="111"/>
      <c r="QK1142" s="6"/>
      <c r="QL1142" s="4"/>
      <c r="QM1142" s="4"/>
      <c r="QN1142" s="4"/>
      <c r="QO1142" s="4"/>
      <c r="QP1142" s="4"/>
      <c r="QQ1142" s="4"/>
      <c r="QR1142" s="4"/>
    </row>
    <row r="1143" spans="1:460" x14ac:dyDescent="0.2">
      <c r="A1143" s="39"/>
      <c r="B1143" s="40"/>
      <c r="C1143" s="111"/>
      <c r="D1143" s="111"/>
      <c r="E1143" s="111"/>
      <c r="F1143" s="111"/>
      <c r="G1143" s="111"/>
      <c r="H1143" s="111"/>
      <c r="I1143" s="111"/>
      <c r="J1143" s="111"/>
      <c r="K1143" s="111"/>
      <c r="L1143" s="111"/>
      <c r="M1143" s="111"/>
      <c r="QK1143" s="6"/>
      <c r="QL1143" s="4"/>
      <c r="QM1143" s="4"/>
      <c r="QN1143" s="4"/>
      <c r="QO1143" s="4"/>
      <c r="QP1143" s="4"/>
      <c r="QQ1143" s="4"/>
      <c r="QR1143" s="4"/>
    </row>
    <row r="1144" spans="1:460" x14ac:dyDescent="0.2">
      <c r="A1144" s="39"/>
      <c r="B1144" s="40"/>
      <c r="C1144" s="111"/>
      <c r="D1144" s="111"/>
      <c r="E1144" s="111"/>
      <c r="F1144" s="111"/>
      <c r="G1144" s="111"/>
      <c r="H1144" s="111"/>
      <c r="I1144" s="111"/>
      <c r="J1144" s="111"/>
      <c r="K1144" s="111"/>
      <c r="L1144" s="111"/>
      <c r="M1144" s="111"/>
      <c r="QK1144" s="6"/>
      <c r="QL1144" s="4"/>
      <c r="QM1144" s="4"/>
      <c r="QN1144" s="4"/>
      <c r="QO1144" s="4"/>
      <c r="QP1144" s="4"/>
      <c r="QQ1144" s="4"/>
      <c r="QR1144" s="4"/>
    </row>
    <row r="1145" spans="1:460" x14ac:dyDescent="0.2">
      <c r="A1145" s="39"/>
      <c r="B1145" s="40"/>
      <c r="C1145" s="111"/>
      <c r="D1145" s="111"/>
      <c r="E1145" s="111"/>
      <c r="F1145" s="111"/>
      <c r="G1145" s="111"/>
      <c r="H1145" s="111"/>
      <c r="I1145" s="111"/>
      <c r="J1145" s="111"/>
      <c r="K1145" s="111"/>
      <c r="L1145" s="111"/>
      <c r="M1145" s="111"/>
      <c r="QK1145" s="6"/>
      <c r="QL1145" s="4"/>
      <c r="QM1145" s="4"/>
      <c r="QN1145" s="4"/>
      <c r="QO1145" s="4"/>
      <c r="QP1145" s="4"/>
      <c r="QQ1145" s="4"/>
      <c r="QR1145" s="4"/>
    </row>
    <row r="1146" spans="1:460" x14ac:dyDescent="0.2">
      <c r="A1146" s="39"/>
      <c r="B1146" s="40"/>
      <c r="C1146" s="111"/>
      <c r="D1146" s="111"/>
      <c r="E1146" s="111"/>
      <c r="F1146" s="111"/>
      <c r="G1146" s="111"/>
      <c r="H1146" s="111"/>
      <c r="I1146" s="111"/>
      <c r="J1146" s="111"/>
      <c r="K1146" s="111"/>
      <c r="L1146" s="111"/>
      <c r="M1146" s="111"/>
      <c r="QK1146" s="6"/>
      <c r="QL1146" s="4"/>
      <c r="QM1146" s="4"/>
      <c r="QN1146" s="4"/>
      <c r="QO1146" s="4"/>
      <c r="QP1146" s="4"/>
      <c r="QQ1146" s="4"/>
      <c r="QR1146" s="4"/>
    </row>
    <row r="1147" spans="1:460" x14ac:dyDescent="0.2">
      <c r="A1147" s="39"/>
      <c r="B1147" s="40"/>
      <c r="C1147" s="111"/>
      <c r="D1147" s="111"/>
      <c r="E1147" s="111"/>
      <c r="F1147" s="111"/>
      <c r="G1147" s="111"/>
      <c r="H1147" s="111"/>
      <c r="I1147" s="111"/>
      <c r="J1147" s="111"/>
      <c r="K1147" s="111"/>
      <c r="L1147" s="111"/>
      <c r="M1147" s="111"/>
      <c r="QK1147" s="6"/>
      <c r="QL1147" s="4"/>
      <c r="QM1147" s="4"/>
      <c r="QN1147" s="4"/>
      <c r="QO1147" s="4"/>
      <c r="QP1147" s="4"/>
      <c r="QQ1147" s="4"/>
      <c r="QR1147" s="4"/>
    </row>
    <row r="1148" spans="1:460" x14ac:dyDescent="0.2">
      <c r="A1148" s="39"/>
      <c r="B1148" s="40"/>
      <c r="C1148" s="111"/>
      <c r="D1148" s="111"/>
      <c r="E1148" s="111"/>
      <c r="F1148" s="111"/>
      <c r="G1148" s="111"/>
      <c r="H1148" s="111"/>
      <c r="I1148" s="111"/>
      <c r="J1148" s="111"/>
      <c r="K1148" s="111"/>
      <c r="L1148" s="111"/>
      <c r="M1148" s="111"/>
      <c r="QK1148" s="6"/>
      <c r="QL1148" s="4"/>
      <c r="QM1148" s="4"/>
      <c r="QN1148" s="4"/>
      <c r="QO1148" s="4"/>
      <c r="QP1148" s="4"/>
      <c r="QQ1148" s="4"/>
      <c r="QR1148" s="4"/>
    </row>
    <row r="1149" spans="1:460" x14ac:dyDescent="0.2">
      <c r="A1149" s="39"/>
      <c r="B1149" s="40"/>
      <c r="C1149" s="111"/>
      <c r="D1149" s="111"/>
      <c r="E1149" s="111"/>
      <c r="F1149" s="111"/>
      <c r="G1149" s="111"/>
      <c r="H1149" s="111"/>
      <c r="I1149" s="111"/>
      <c r="J1149" s="111"/>
      <c r="K1149" s="111"/>
      <c r="L1149" s="111"/>
      <c r="M1149" s="111"/>
      <c r="QK1149" s="6"/>
      <c r="QL1149" s="4"/>
      <c r="QM1149" s="4"/>
      <c r="QN1149" s="4"/>
      <c r="QO1149" s="4"/>
      <c r="QP1149" s="4"/>
      <c r="QQ1149" s="4"/>
      <c r="QR1149" s="4"/>
    </row>
    <row r="1150" spans="1:460" x14ac:dyDescent="0.2">
      <c r="A1150" s="39"/>
      <c r="B1150" s="40"/>
      <c r="C1150" s="111"/>
      <c r="D1150" s="111"/>
      <c r="E1150" s="111"/>
      <c r="F1150" s="111"/>
      <c r="G1150" s="111"/>
      <c r="H1150" s="111"/>
      <c r="I1150" s="111"/>
      <c r="J1150" s="111"/>
      <c r="K1150" s="111"/>
      <c r="L1150" s="111"/>
      <c r="M1150" s="111"/>
      <c r="QK1150" s="6"/>
      <c r="QL1150" s="4"/>
      <c r="QM1150" s="4"/>
      <c r="QN1150" s="4"/>
      <c r="QO1150" s="4"/>
      <c r="QP1150" s="4"/>
      <c r="QQ1150" s="4"/>
      <c r="QR1150" s="4"/>
    </row>
    <row r="1151" spans="1:460" x14ac:dyDescent="0.2">
      <c r="A1151" s="39"/>
      <c r="B1151" s="40"/>
      <c r="C1151" s="111"/>
      <c r="D1151" s="111"/>
      <c r="E1151" s="111"/>
      <c r="F1151" s="111"/>
      <c r="G1151" s="111"/>
      <c r="H1151" s="111"/>
      <c r="I1151" s="111"/>
      <c r="J1151" s="111"/>
      <c r="K1151" s="111"/>
      <c r="L1151" s="111"/>
      <c r="M1151" s="111"/>
      <c r="QK1151" s="6"/>
      <c r="QL1151" s="4"/>
      <c r="QM1151" s="4"/>
      <c r="QN1151" s="4"/>
      <c r="QO1151" s="4"/>
      <c r="QP1151" s="4"/>
      <c r="QQ1151" s="4"/>
      <c r="QR1151" s="4"/>
    </row>
    <row r="1152" spans="1:460" x14ac:dyDescent="0.2">
      <c r="A1152" s="39"/>
      <c r="B1152" s="40"/>
      <c r="C1152" s="111"/>
      <c r="D1152" s="111"/>
      <c r="E1152" s="111"/>
      <c r="F1152" s="111"/>
      <c r="G1152" s="111"/>
      <c r="H1152" s="111"/>
      <c r="I1152" s="111"/>
      <c r="J1152" s="111"/>
      <c r="K1152" s="111"/>
      <c r="L1152" s="111"/>
      <c r="M1152" s="111"/>
      <c r="QK1152" s="6"/>
      <c r="QL1152" s="4"/>
      <c r="QM1152" s="4"/>
      <c r="QN1152" s="4"/>
      <c r="QO1152" s="4"/>
      <c r="QP1152" s="4"/>
      <c r="QQ1152" s="4"/>
      <c r="QR1152" s="4"/>
    </row>
    <row r="1153" spans="1:460" x14ac:dyDescent="0.2">
      <c r="A1153" s="39"/>
      <c r="B1153" s="40"/>
      <c r="C1153" s="111"/>
      <c r="D1153" s="111"/>
      <c r="E1153" s="111"/>
      <c r="F1153" s="111"/>
      <c r="G1153" s="111"/>
      <c r="H1153" s="111"/>
      <c r="I1153" s="111"/>
      <c r="J1153" s="111"/>
      <c r="K1153" s="111"/>
      <c r="L1153" s="111"/>
      <c r="M1153" s="111"/>
      <c r="QK1153" s="6"/>
      <c r="QL1153" s="4"/>
      <c r="QM1153" s="4"/>
      <c r="QN1153" s="4"/>
      <c r="QO1153" s="4"/>
      <c r="QP1153" s="4"/>
      <c r="QQ1153" s="4"/>
      <c r="QR1153" s="4"/>
    </row>
    <row r="1154" spans="1:460" x14ac:dyDescent="0.2">
      <c r="A1154" s="39"/>
      <c r="B1154" s="40"/>
      <c r="C1154" s="111"/>
      <c r="D1154" s="111"/>
      <c r="E1154" s="111"/>
      <c r="F1154" s="111"/>
      <c r="G1154" s="111"/>
      <c r="H1154" s="111"/>
      <c r="I1154" s="111"/>
      <c r="J1154" s="111"/>
      <c r="K1154" s="111"/>
      <c r="L1154" s="111"/>
      <c r="M1154" s="111"/>
      <c r="QK1154" s="6"/>
      <c r="QL1154" s="4"/>
      <c r="QM1154" s="4"/>
      <c r="QN1154" s="4"/>
      <c r="QO1154" s="4"/>
      <c r="QP1154" s="4"/>
      <c r="QQ1154" s="4"/>
      <c r="QR1154" s="4"/>
    </row>
    <row r="1155" spans="1:460" x14ac:dyDescent="0.2">
      <c r="A1155" s="39"/>
      <c r="B1155" s="40"/>
      <c r="C1155" s="111"/>
      <c r="D1155" s="111"/>
      <c r="E1155" s="111"/>
      <c r="F1155" s="111"/>
      <c r="G1155" s="111"/>
      <c r="H1155" s="111"/>
      <c r="I1155" s="111"/>
      <c r="J1155" s="111"/>
      <c r="K1155" s="111"/>
      <c r="L1155" s="111"/>
      <c r="M1155" s="111"/>
      <c r="QK1155" s="6"/>
      <c r="QL1155" s="4"/>
      <c r="QM1155" s="4"/>
      <c r="QN1155" s="4"/>
      <c r="QO1155" s="4"/>
      <c r="QP1155" s="4"/>
      <c r="QQ1155" s="4"/>
      <c r="QR1155" s="4"/>
    </row>
    <row r="1156" spans="1:460" x14ac:dyDescent="0.2">
      <c r="A1156" s="39"/>
      <c r="B1156" s="40"/>
      <c r="C1156" s="111"/>
      <c r="D1156" s="111"/>
      <c r="E1156" s="111"/>
      <c r="F1156" s="111"/>
      <c r="G1156" s="111"/>
      <c r="H1156" s="111"/>
      <c r="I1156" s="111"/>
      <c r="J1156" s="111"/>
      <c r="K1156" s="111"/>
      <c r="L1156" s="111"/>
      <c r="M1156" s="111"/>
      <c r="QK1156" s="6"/>
      <c r="QL1156" s="4"/>
      <c r="QM1156" s="4"/>
      <c r="QN1156" s="4"/>
      <c r="QO1156" s="4"/>
      <c r="QP1156" s="4"/>
      <c r="QQ1156" s="4"/>
      <c r="QR1156" s="4"/>
    </row>
    <row r="1157" spans="1:460" x14ac:dyDescent="0.2">
      <c r="A1157" s="39"/>
      <c r="B1157" s="40"/>
      <c r="C1157" s="111"/>
      <c r="D1157" s="111"/>
      <c r="E1157" s="111"/>
      <c r="F1157" s="111"/>
      <c r="G1157" s="111"/>
      <c r="H1157" s="111"/>
      <c r="I1157" s="111"/>
      <c r="J1157" s="111"/>
      <c r="K1157" s="111"/>
      <c r="L1157" s="111"/>
      <c r="M1157" s="111"/>
      <c r="QK1157" s="6"/>
      <c r="QL1157" s="4"/>
      <c r="QM1157" s="4"/>
      <c r="QN1157" s="4"/>
      <c r="QO1157" s="4"/>
      <c r="QP1157" s="4"/>
      <c r="QQ1157" s="4"/>
      <c r="QR1157" s="4"/>
    </row>
    <row r="1158" spans="1:460" x14ac:dyDescent="0.2">
      <c r="A1158" s="39"/>
      <c r="B1158" s="40"/>
      <c r="C1158" s="111"/>
      <c r="D1158" s="111"/>
      <c r="E1158" s="111"/>
      <c r="F1158" s="111"/>
      <c r="G1158" s="111"/>
      <c r="H1158" s="111"/>
      <c r="I1158" s="111"/>
      <c r="J1158" s="111"/>
      <c r="K1158" s="111"/>
      <c r="L1158" s="111"/>
      <c r="M1158" s="111"/>
      <c r="QK1158" s="6"/>
      <c r="QL1158" s="4"/>
      <c r="QM1158" s="4"/>
      <c r="QN1158" s="4"/>
      <c r="QO1158" s="4"/>
      <c r="QP1158" s="4"/>
      <c r="QQ1158" s="4"/>
      <c r="QR1158" s="4"/>
    </row>
    <row r="1159" spans="1:460" x14ac:dyDescent="0.2">
      <c r="A1159" s="39"/>
      <c r="B1159" s="40"/>
      <c r="C1159" s="111"/>
      <c r="D1159" s="111"/>
      <c r="E1159" s="111"/>
      <c r="F1159" s="111"/>
      <c r="G1159" s="111"/>
      <c r="H1159" s="111"/>
      <c r="I1159" s="111"/>
      <c r="J1159" s="111"/>
      <c r="K1159" s="111"/>
      <c r="L1159" s="111"/>
      <c r="M1159" s="111"/>
      <c r="QK1159" s="6"/>
      <c r="QL1159" s="4"/>
      <c r="QM1159" s="4"/>
      <c r="QN1159" s="4"/>
      <c r="QO1159" s="4"/>
      <c r="QP1159" s="4"/>
      <c r="QQ1159" s="4"/>
      <c r="QR1159" s="4"/>
    </row>
    <row r="1160" spans="1:460" x14ac:dyDescent="0.2">
      <c r="A1160" s="39"/>
      <c r="B1160" s="40"/>
      <c r="C1160" s="111"/>
      <c r="D1160" s="111"/>
      <c r="E1160" s="111"/>
      <c r="F1160" s="111"/>
      <c r="G1160" s="111"/>
      <c r="H1160" s="111"/>
      <c r="I1160" s="111"/>
      <c r="J1160" s="111"/>
      <c r="K1160" s="111"/>
      <c r="L1160" s="111"/>
      <c r="M1160" s="111"/>
      <c r="QK1160" s="6"/>
      <c r="QL1160" s="4"/>
      <c r="QM1160" s="4"/>
      <c r="QN1160" s="4"/>
      <c r="QO1160" s="4"/>
      <c r="QP1160" s="4"/>
      <c r="QQ1160" s="4"/>
      <c r="QR1160" s="4"/>
    </row>
    <row r="1161" spans="1:460" x14ac:dyDescent="0.2">
      <c r="A1161" s="39"/>
      <c r="B1161" s="40"/>
      <c r="C1161" s="111"/>
      <c r="D1161" s="111"/>
      <c r="E1161" s="111"/>
      <c r="F1161" s="111"/>
      <c r="G1161" s="111"/>
      <c r="H1161" s="111"/>
      <c r="I1161" s="111"/>
      <c r="J1161" s="111"/>
      <c r="K1161" s="111"/>
      <c r="L1161" s="111"/>
      <c r="M1161" s="111"/>
      <c r="QK1161" s="6"/>
      <c r="QL1161" s="4"/>
      <c r="QM1161" s="4"/>
      <c r="QN1161" s="4"/>
      <c r="QO1161" s="4"/>
      <c r="QP1161" s="4"/>
      <c r="QQ1161" s="4"/>
      <c r="QR1161" s="4"/>
    </row>
    <row r="1162" spans="1:460" x14ac:dyDescent="0.2">
      <c r="A1162" s="39"/>
      <c r="B1162" s="40"/>
      <c r="C1162" s="111"/>
      <c r="D1162" s="111"/>
      <c r="E1162" s="111"/>
      <c r="F1162" s="111"/>
      <c r="G1162" s="111"/>
      <c r="H1162" s="111"/>
      <c r="I1162" s="111"/>
      <c r="J1162" s="111"/>
      <c r="K1162" s="111"/>
      <c r="L1162" s="111"/>
      <c r="M1162" s="111"/>
      <c r="QK1162" s="6"/>
      <c r="QL1162" s="4"/>
      <c r="QM1162" s="4"/>
      <c r="QN1162" s="4"/>
      <c r="QO1162" s="4"/>
      <c r="QP1162" s="4"/>
      <c r="QQ1162" s="4"/>
      <c r="QR1162" s="4"/>
    </row>
    <row r="1163" spans="1:460" x14ac:dyDescent="0.2">
      <c r="A1163" s="39"/>
      <c r="B1163" s="40"/>
      <c r="C1163" s="111"/>
      <c r="D1163" s="111"/>
      <c r="E1163" s="111"/>
      <c r="F1163" s="111"/>
      <c r="G1163" s="111"/>
      <c r="H1163" s="111"/>
      <c r="I1163" s="111"/>
      <c r="J1163" s="111"/>
      <c r="K1163" s="111"/>
      <c r="L1163" s="111"/>
      <c r="M1163" s="111"/>
      <c r="QK1163" s="6"/>
      <c r="QL1163" s="4"/>
      <c r="QM1163" s="4"/>
      <c r="QN1163" s="4"/>
      <c r="QO1163" s="4"/>
      <c r="QP1163" s="4"/>
      <c r="QQ1163" s="4"/>
      <c r="QR1163" s="4"/>
    </row>
    <row r="1164" spans="1:460" x14ac:dyDescent="0.2">
      <c r="A1164" s="39"/>
      <c r="B1164" s="40"/>
      <c r="C1164" s="111"/>
      <c r="D1164" s="111"/>
      <c r="E1164" s="111"/>
      <c r="F1164" s="111"/>
      <c r="G1164" s="111"/>
      <c r="H1164" s="111"/>
      <c r="I1164" s="111"/>
      <c r="J1164" s="111"/>
      <c r="K1164" s="111"/>
      <c r="L1164" s="111"/>
      <c r="M1164" s="111"/>
      <c r="QK1164" s="6"/>
      <c r="QL1164" s="4"/>
      <c r="QM1164" s="4"/>
      <c r="QN1164" s="4"/>
      <c r="QO1164" s="4"/>
      <c r="QP1164" s="4"/>
      <c r="QQ1164" s="4"/>
      <c r="QR1164" s="4"/>
    </row>
    <row r="1165" spans="1:460" x14ac:dyDescent="0.2">
      <c r="A1165" s="39"/>
      <c r="B1165" s="40"/>
      <c r="C1165" s="111"/>
      <c r="D1165" s="111"/>
      <c r="E1165" s="111"/>
      <c r="F1165" s="111"/>
      <c r="G1165" s="111"/>
      <c r="H1165" s="111"/>
      <c r="I1165" s="111"/>
      <c r="J1165" s="111"/>
      <c r="K1165" s="111"/>
      <c r="L1165" s="111"/>
      <c r="M1165" s="111"/>
      <c r="QK1165" s="6"/>
      <c r="QL1165" s="4"/>
      <c r="QM1165" s="4"/>
      <c r="QN1165" s="4"/>
      <c r="QO1165" s="4"/>
      <c r="QP1165" s="4"/>
      <c r="QQ1165" s="4"/>
      <c r="QR1165" s="4"/>
    </row>
    <row r="1166" spans="1:460" x14ac:dyDescent="0.2">
      <c r="A1166" s="39"/>
      <c r="B1166" s="40"/>
      <c r="C1166" s="111"/>
      <c r="D1166" s="111"/>
      <c r="E1166" s="111"/>
      <c r="F1166" s="111"/>
      <c r="G1166" s="111"/>
      <c r="H1166" s="111"/>
      <c r="I1166" s="111"/>
      <c r="J1166" s="111"/>
      <c r="K1166" s="111"/>
      <c r="L1166" s="111"/>
      <c r="M1166" s="111"/>
      <c r="QK1166" s="6"/>
      <c r="QL1166" s="4"/>
      <c r="QM1166" s="4"/>
      <c r="QN1166" s="4"/>
      <c r="QO1166" s="4"/>
      <c r="QP1166" s="4"/>
      <c r="QQ1166" s="4"/>
      <c r="QR1166" s="4"/>
    </row>
    <row r="1167" spans="1:460" x14ac:dyDescent="0.2">
      <c r="A1167" s="39"/>
      <c r="B1167" s="40"/>
      <c r="C1167" s="111"/>
      <c r="D1167" s="111"/>
      <c r="E1167" s="111"/>
      <c r="F1167" s="111"/>
      <c r="G1167" s="111"/>
      <c r="H1167" s="111"/>
      <c r="I1167" s="111"/>
      <c r="J1167" s="111"/>
      <c r="K1167" s="111"/>
      <c r="L1167" s="111"/>
      <c r="M1167" s="111"/>
      <c r="QK1167" s="6"/>
      <c r="QL1167" s="4"/>
      <c r="QM1167" s="4"/>
      <c r="QN1167" s="4"/>
      <c r="QO1167" s="4"/>
      <c r="QP1167" s="4"/>
      <c r="QQ1167" s="4"/>
      <c r="QR1167" s="4"/>
    </row>
    <row r="1168" spans="1:460" x14ac:dyDescent="0.2">
      <c r="A1168" s="39"/>
      <c r="B1168" s="40"/>
      <c r="C1168" s="111"/>
      <c r="D1168" s="111"/>
      <c r="E1168" s="111"/>
      <c r="F1168" s="111"/>
      <c r="G1168" s="111"/>
      <c r="H1168" s="111"/>
      <c r="I1168" s="111"/>
      <c r="J1168" s="111"/>
      <c r="K1168" s="111"/>
      <c r="L1168" s="111"/>
      <c r="M1168" s="111"/>
      <c r="QK1168" s="6"/>
      <c r="QL1168" s="4"/>
      <c r="QM1168" s="4"/>
      <c r="QN1168" s="4"/>
      <c r="QO1168" s="4"/>
      <c r="QP1168" s="4"/>
      <c r="QQ1168" s="4"/>
      <c r="QR1168" s="4"/>
    </row>
    <row r="1169" spans="1:460" x14ac:dyDescent="0.2">
      <c r="A1169" s="39"/>
      <c r="B1169" s="40"/>
      <c r="C1169" s="111"/>
      <c r="D1169" s="111"/>
      <c r="E1169" s="111"/>
      <c r="F1169" s="111"/>
      <c r="G1169" s="111"/>
      <c r="H1169" s="111"/>
      <c r="I1169" s="111"/>
      <c r="J1169" s="111"/>
      <c r="K1169" s="111"/>
      <c r="L1169" s="111"/>
      <c r="M1169" s="111"/>
      <c r="QK1169" s="6"/>
      <c r="QL1169" s="4"/>
      <c r="QM1169" s="4"/>
      <c r="QN1169" s="4"/>
      <c r="QO1169" s="4"/>
      <c r="QP1169" s="4"/>
      <c r="QQ1169" s="4"/>
      <c r="QR1169" s="4"/>
    </row>
    <row r="1170" spans="1:460" x14ac:dyDescent="0.2">
      <c r="A1170" s="39"/>
      <c r="B1170" s="40"/>
      <c r="C1170" s="111"/>
      <c r="D1170" s="111"/>
      <c r="E1170" s="111"/>
      <c r="F1170" s="111"/>
      <c r="G1170" s="111"/>
      <c r="H1170" s="111"/>
      <c r="I1170" s="111"/>
      <c r="J1170" s="111"/>
      <c r="K1170" s="111"/>
      <c r="L1170" s="111"/>
      <c r="M1170" s="111"/>
      <c r="QK1170" s="6"/>
      <c r="QL1170" s="4"/>
      <c r="QM1170" s="4"/>
      <c r="QN1170" s="4"/>
      <c r="QO1170" s="4"/>
      <c r="QP1170" s="4"/>
      <c r="QQ1170" s="4"/>
      <c r="QR1170" s="4"/>
    </row>
    <row r="1171" spans="1:460" x14ac:dyDescent="0.2">
      <c r="A1171" s="39"/>
      <c r="B1171" s="40"/>
      <c r="C1171" s="111"/>
      <c r="D1171" s="111"/>
      <c r="E1171" s="111"/>
      <c r="F1171" s="111"/>
      <c r="G1171" s="111"/>
      <c r="H1171" s="111"/>
      <c r="I1171" s="111"/>
      <c r="J1171" s="111"/>
      <c r="K1171" s="111"/>
      <c r="L1171" s="111"/>
      <c r="M1171" s="111"/>
      <c r="QK1171" s="6"/>
      <c r="QL1171" s="4"/>
      <c r="QM1171" s="4"/>
      <c r="QN1171" s="4"/>
      <c r="QO1171" s="4"/>
      <c r="QP1171" s="4"/>
      <c r="QQ1171" s="4"/>
      <c r="QR1171" s="4"/>
    </row>
    <row r="1172" spans="1:460" x14ac:dyDescent="0.2">
      <c r="A1172" s="39"/>
      <c r="B1172" s="40"/>
      <c r="C1172" s="111"/>
      <c r="D1172" s="111"/>
      <c r="E1172" s="111"/>
      <c r="F1172" s="111"/>
      <c r="G1172" s="111"/>
      <c r="H1172" s="111"/>
      <c r="I1172" s="111"/>
      <c r="J1172" s="111"/>
      <c r="K1172" s="111"/>
      <c r="L1172" s="111"/>
      <c r="M1172" s="111"/>
      <c r="QK1172" s="6"/>
      <c r="QL1172" s="4"/>
      <c r="QM1172" s="4"/>
      <c r="QN1172" s="4"/>
      <c r="QO1172" s="4"/>
      <c r="QP1172" s="4"/>
      <c r="QQ1172" s="4"/>
      <c r="QR1172" s="4"/>
    </row>
    <row r="1173" spans="1:460" x14ac:dyDescent="0.2">
      <c r="A1173" s="39"/>
      <c r="B1173" s="40"/>
      <c r="C1173" s="111"/>
      <c r="D1173" s="111"/>
      <c r="E1173" s="111"/>
      <c r="F1173" s="111"/>
      <c r="G1173" s="111"/>
      <c r="H1173" s="111"/>
      <c r="I1173" s="111"/>
      <c r="J1173" s="111"/>
      <c r="K1173" s="111"/>
      <c r="L1173" s="111"/>
      <c r="M1173" s="111"/>
      <c r="QK1173" s="6"/>
      <c r="QL1173" s="4"/>
      <c r="QM1173" s="4"/>
      <c r="QN1173" s="4"/>
      <c r="QO1173" s="4"/>
      <c r="QP1173" s="4"/>
      <c r="QQ1173" s="4"/>
      <c r="QR1173" s="4"/>
    </row>
    <row r="1174" spans="1:460" x14ac:dyDescent="0.2">
      <c r="A1174" s="39"/>
      <c r="B1174" s="40"/>
      <c r="C1174" s="111"/>
      <c r="D1174" s="111"/>
      <c r="E1174" s="111"/>
      <c r="F1174" s="111"/>
      <c r="G1174" s="111"/>
      <c r="H1174" s="111"/>
      <c r="I1174" s="111"/>
      <c r="J1174" s="111"/>
      <c r="K1174" s="111"/>
      <c r="L1174" s="111"/>
      <c r="M1174" s="111"/>
      <c r="QK1174" s="6"/>
      <c r="QL1174" s="4"/>
      <c r="QM1174" s="4"/>
      <c r="QN1174" s="4"/>
      <c r="QO1174" s="4"/>
      <c r="QP1174" s="4"/>
      <c r="QQ1174" s="4"/>
      <c r="QR1174" s="4"/>
    </row>
    <row r="1175" spans="1:460" x14ac:dyDescent="0.2">
      <c r="A1175" s="39"/>
      <c r="B1175" s="40"/>
      <c r="C1175" s="111"/>
      <c r="D1175" s="111"/>
      <c r="E1175" s="111"/>
      <c r="F1175" s="111"/>
      <c r="G1175" s="111"/>
      <c r="H1175" s="111"/>
      <c r="I1175" s="111"/>
      <c r="J1175" s="111"/>
      <c r="K1175" s="111"/>
      <c r="L1175" s="111"/>
      <c r="M1175" s="111"/>
      <c r="QK1175" s="6"/>
      <c r="QL1175" s="4"/>
      <c r="QM1175" s="4"/>
      <c r="QN1175" s="4"/>
      <c r="QO1175" s="4"/>
      <c r="QP1175" s="4"/>
      <c r="QQ1175" s="4"/>
      <c r="QR1175" s="4"/>
    </row>
    <row r="1176" spans="1:460" x14ac:dyDescent="0.2">
      <c r="A1176" s="39"/>
      <c r="B1176" s="40"/>
      <c r="C1176" s="111"/>
      <c r="D1176" s="111"/>
      <c r="E1176" s="111"/>
      <c r="F1176" s="111"/>
      <c r="G1176" s="111"/>
      <c r="H1176" s="111"/>
      <c r="I1176" s="111"/>
      <c r="J1176" s="111"/>
      <c r="K1176" s="111"/>
      <c r="L1176" s="111"/>
      <c r="M1176" s="111"/>
      <c r="QK1176" s="6"/>
      <c r="QL1176" s="4"/>
      <c r="QM1176" s="4"/>
      <c r="QN1176" s="4"/>
      <c r="QO1176" s="4"/>
      <c r="QP1176" s="4"/>
      <c r="QQ1176" s="4"/>
      <c r="QR1176" s="4"/>
    </row>
    <row r="1177" spans="1:460" x14ac:dyDescent="0.2">
      <c r="A1177" s="39"/>
      <c r="B1177" s="40"/>
      <c r="C1177" s="111"/>
      <c r="D1177" s="111"/>
      <c r="E1177" s="111"/>
      <c r="F1177" s="111"/>
      <c r="G1177" s="111"/>
      <c r="H1177" s="111"/>
      <c r="I1177" s="111"/>
      <c r="J1177" s="111"/>
      <c r="K1177" s="111"/>
      <c r="L1177" s="111"/>
      <c r="M1177" s="111"/>
      <c r="QK1177" s="6"/>
      <c r="QL1177" s="4"/>
      <c r="QM1177" s="4"/>
      <c r="QN1177" s="4"/>
      <c r="QO1177" s="4"/>
      <c r="QP1177" s="4"/>
      <c r="QQ1177" s="4"/>
      <c r="QR1177" s="4"/>
    </row>
    <row r="1178" spans="1:460" x14ac:dyDescent="0.2">
      <c r="A1178" s="39"/>
      <c r="B1178" s="40"/>
      <c r="C1178" s="111"/>
      <c r="D1178" s="111"/>
      <c r="E1178" s="111"/>
      <c r="F1178" s="111"/>
      <c r="G1178" s="111"/>
      <c r="H1178" s="111"/>
      <c r="I1178" s="111"/>
      <c r="J1178" s="111"/>
      <c r="K1178" s="111"/>
      <c r="L1178" s="111"/>
      <c r="M1178" s="111"/>
      <c r="QK1178" s="6"/>
      <c r="QL1178" s="4"/>
      <c r="QM1178" s="4"/>
      <c r="QN1178" s="4"/>
      <c r="QO1178" s="4"/>
      <c r="QP1178" s="4"/>
      <c r="QQ1178" s="4"/>
      <c r="QR1178" s="4"/>
    </row>
    <row r="1179" spans="1:460" x14ac:dyDescent="0.2">
      <c r="A1179" s="39"/>
      <c r="B1179" s="40"/>
      <c r="C1179" s="111"/>
      <c r="D1179" s="111"/>
      <c r="E1179" s="111"/>
      <c r="F1179" s="111"/>
      <c r="G1179" s="111"/>
      <c r="H1179" s="111"/>
      <c r="I1179" s="111"/>
      <c r="J1179" s="111"/>
      <c r="K1179" s="111"/>
      <c r="L1179" s="111"/>
      <c r="M1179" s="111"/>
      <c r="QK1179" s="6"/>
      <c r="QL1179" s="4"/>
      <c r="QM1179" s="4"/>
      <c r="QN1179" s="4"/>
      <c r="QO1179" s="4"/>
      <c r="QP1179" s="4"/>
      <c r="QQ1179" s="4"/>
      <c r="QR1179" s="4"/>
    </row>
    <row r="1180" spans="1:460" x14ac:dyDescent="0.2">
      <c r="A1180" s="39"/>
      <c r="B1180" s="40"/>
      <c r="C1180" s="111"/>
      <c r="D1180" s="111"/>
      <c r="E1180" s="111"/>
      <c r="F1180" s="111"/>
      <c r="G1180" s="111"/>
      <c r="H1180" s="111"/>
      <c r="I1180" s="111"/>
      <c r="J1180" s="111"/>
      <c r="K1180" s="111"/>
      <c r="L1180" s="111"/>
      <c r="M1180" s="111"/>
      <c r="QK1180" s="6"/>
      <c r="QL1180" s="4"/>
      <c r="QM1180" s="4"/>
      <c r="QN1180" s="4"/>
      <c r="QO1180" s="4"/>
      <c r="QP1180" s="4"/>
      <c r="QQ1180" s="4"/>
      <c r="QR1180" s="4"/>
    </row>
    <row r="1181" spans="1:460" x14ac:dyDescent="0.2">
      <c r="A1181" s="39"/>
      <c r="B1181" s="40"/>
      <c r="C1181" s="111"/>
      <c r="D1181" s="111"/>
      <c r="E1181" s="111"/>
      <c r="F1181" s="111"/>
      <c r="G1181" s="111"/>
      <c r="H1181" s="111"/>
      <c r="I1181" s="111"/>
      <c r="J1181" s="111"/>
      <c r="K1181" s="111"/>
      <c r="L1181" s="111"/>
      <c r="M1181" s="111"/>
      <c r="QK1181" s="6"/>
      <c r="QL1181" s="4"/>
      <c r="QM1181" s="4"/>
      <c r="QN1181" s="4"/>
      <c r="QO1181" s="4"/>
      <c r="QP1181" s="4"/>
      <c r="QQ1181" s="4"/>
      <c r="QR1181" s="4"/>
    </row>
    <row r="1182" spans="1:460" x14ac:dyDescent="0.2">
      <c r="A1182" s="39"/>
      <c r="B1182" s="40"/>
      <c r="C1182" s="111"/>
      <c r="D1182" s="111"/>
      <c r="E1182" s="111"/>
      <c r="F1182" s="111"/>
      <c r="G1182" s="111"/>
      <c r="H1182" s="111"/>
      <c r="I1182" s="111"/>
      <c r="J1182" s="111"/>
      <c r="K1182" s="111"/>
      <c r="L1182" s="111"/>
      <c r="M1182" s="111"/>
      <c r="QK1182" s="6"/>
      <c r="QL1182" s="4"/>
      <c r="QM1182" s="4"/>
      <c r="QN1182" s="4"/>
      <c r="QO1182" s="4"/>
      <c r="QP1182" s="4"/>
      <c r="QQ1182" s="4"/>
      <c r="QR1182" s="4"/>
    </row>
    <row r="1183" spans="1:460" x14ac:dyDescent="0.2">
      <c r="A1183" s="39"/>
      <c r="B1183" s="40"/>
      <c r="C1183" s="111"/>
      <c r="D1183" s="111"/>
      <c r="E1183" s="111"/>
      <c r="F1183" s="111"/>
      <c r="G1183" s="111"/>
      <c r="H1183" s="111"/>
      <c r="I1183" s="111"/>
      <c r="J1183" s="111"/>
      <c r="K1183" s="111"/>
      <c r="L1183" s="111"/>
      <c r="M1183" s="111"/>
      <c r="QK1183" s="6"/>
      <c r="QL1183" s="4"/>
      <c r="QM1183" s="4"/>
      <c r="QN1183" s="4"/>
      <c r="QO1183" s="4"/>
      <c r="QP1183" s="4"/>
      <c r="QQ1183" s="4"/>
      <c r="QR1183" s="4"/>
    </row>
    <row r="1184" spans="1:460" x14ac:dyDescent="0.2">
      <c r="A1184" s="39"/>
      <c r="B1184" s="40"/>
      <c r="C1184" s="111"/>
      <c r="D1184" s="111"/>
      <c r="E1184" s="111"/>
      <c r="F1184" s="111"/>
      <c r="G1184" s="111"/>
      <c r="H1184" s="111"/>
      <c r="I1184" s="111"/>
      <c r="J1184" s="111"/>
      <c r="K1184" s="111"/>
      <c r="L1184" s="111"/>
      <c r="M1184" s="111"/>
      <c r="QK1184" s="6"/>
      <c r="QL1184" s="4"/>
      <c r="QM1184" s="4"/>
      <c r="QN1184" s="4"/>
      <c r="QO1184" s="4"/>
      <c r="QP1184" s="4"/>
      <c r="QQ1184" s="4"/>
      <c r="QR1184" s="4"/>
    </row>
    <row r="1185" spans="1:460" x14ac:dyDescent="0.2">
      <c r="A1185" s="39"/>
      <c r="B1185" s="40"/>
      <c r="C1185" s="111"/>
      <c r="D1185" s="111"/>
      <c r="E1185" s="111"/>
      <c r="F1185" s="111"/>
      <c r="G1185" s="111"/>
      <c r="H1185" s="111"/>
      <c r="I1185" s="111"/>
      <c r="J1185" s="111"/>
      <c r="K1185" s="111"/>
      <c r="L1185" s="111"/>
      <c r="M1185" s="111"/>
      <c r="QK1185" s="6"/>
      <c r="QL1185" s="4"/>
      <c r="QM1185" s="4"/>
      <c r="QN1185" s="4"/>
      <c r="QO1185" s="4"/>
      <c r="QP1185" s="4"/>
      <c r="QQ1185" s="4"/>
      <c r="QR1185" s="4"/>
    </row>
    <row r="1186" spans="1:460" x14ac:dyDescent="0.2">
      <c r="A1186" s="39"/>
      <c r="B1186" s="40"/>
      <c r="C1186" s="111"/>
      <c r="D1186" s="111"/>
      <c r="E1186" s="111"/>
      <c r="F1186" s="111"/>
      <c r="G1186" s="111"/>
      <c r="H1186" s="111"/>
      <c r="I1186" s="111"/>
      <c r="J1186" s="111"/>
      <c r="K1186" s="111"/>
      <c r="L1186" s="111"/>
      <c r="M1186" s="111"/>
      <c r="QK1186" s="6"/>
      <c r="QL1186" s="4"/>
      <c r="QM1186" s="4"/>
      <c r="QN1186" s="4"/>
      <c r="QO1186" s="4"/>
      <c r="QP1186" s="4"/>
      <c r="QQ1186" s="4"/>
      <c r="QR1186" s="4"/>
    </row>
    <row r="1187" spans="1:460" x14ac:dyDescent="0.2">
      <c r="A1187" s="39"/>
      <c r="B1187" s="40"/>
      <c r="C1187" s="111"/>
      <c r="D1187" s="111"/>
      <c r="E1187" s="111"/>
      <c r="F1187" s="111"/>
      <c r="G1187" s="111"/>
      <c r="H1187" s="111"/>
      <c r="I1187" s="111"/>
      <c r="J1187" s="111"/>
      <c r="K1187" s="111"/>
      <c r="L1187" s="111"/>
      <c r="M1187" s="111"/>
      <c r="QK1187" s="6"/>
      <c r="QL1187" s="4"/>
      <c r="QM1187" s="4"/>
      <c r="QN1187" s="4"/>
      <c r="QO1187" s="4"/>
      <c r="QP1187" s="4"/>
      <c r="QQ1187" s="4"/>
      <c r="QR1187" s="4"/>
    </row>
    <row r="1188" spans="1:460" x14ac:dyDescent="0.2">
      <c r="A1188" s="39"/>
      <c r="B1188" s="40"/>
      <c r="C1188" s="111"/>
      <c r="D1188" s="111"/>
      <c r="E1188" s="111"/>
      <c r="F1188" s="111"/>
      <c r="G1188" s="111"/>
      <c r="H1188" s="111"/>
      <c r="I1188" s="111"/>
      <c r="J1188" s="111"/>
      <c r="K1188" s="111"/>
      <c r="L1188" s="111"/>
      <c r="M1188" s="111"/>
      <c r="QK1188" s="6"/>
      <c r="QL1188" s="4"/>
      <c r="QM1188" s="4"/>
      <c r="QN1188" s="4"/>
      <c r="QO1188" s="4"/>
      <c r="QP1188" s="4"/>
      <c r="QQ1188" s="4"/>
      <c r="QR1188" s="4"/>
    </row>
    <row r="1189" spans="1:460" x14ac:dyDescent="0.2">
      <c r="A1189" s="39"/>
      <c r="B1189" s="40"/>
      <c r="C1189" s="111"/>
      <c r="D1189" s="111"/>
      <c r="E1189" s="111"/>
      <c r="F1189" s="111"/>
      <c r="G1189" s="111"/>
      <c r="H1189" s="111"/>
      <c r="I1189" s="111"/>
      <c r="J1189" s="111"/>
      <c r="K1189" s="111"/>
      <c r="L1189" s="111"/>
      <c r="M1189" s="111"/>
      <c r="QK1189" s="6"/>
      <c r="QL1189" s="4"/>
      <c r="QM1189" s="4"/>
      <c r="QN1189" s="4"/>
      <c r="QO1189" s="4"/>
      <c r="QP1189" s="4"/>
      <c r="QQ1189" s="4"/>
      <c r="QR1189" s="4"/>
    </row>
    <row r="1190" spans="1:460" x14ac:dyDescent="0.2">
      <c r="A1190" s="39"/>
      <c r="B1190" s="40"/>
      <c r="C1190" s="111"/>
      <c r="D1190" s="111"/>
      <c r="E1190" s="111"/>
      <c r="F1190" s="111"/>
      <c r="G1190" s="111"/>
      <c r="H1190" s="111"/>
      <c r="I1190" s="111"/>
      <c r="J1190" s="111"/>
      <c r="K1190" s="111"/>
      <c r="L1190" s="111"/>
      <c r="M1190" s="111"/>
      <c r="QK1190" s="6"/>
      <c r="QL1190" s="4"/>
      <c r="QM1190" s="4"/>
      <c r="QN1190" s="4"/>
      <c r="QO1190" s="4"/>
      <c r="QP1190" s="4"/>
      <c r="QQ1190" s="4"/>
      <c r="QR1190" s="4"/>
    </row>
    <row r="1191" spans="1:460" x14ac:dyDescent="0.2">
      <c r="A1191" s="39"/>
      <c r="B1191" s="40"/>
      <c r="C1191" s="111"/>
      <c r="D1191" s="111"/>
      <c r="E1191" s="111"/>
      <c r="F1191" s="111"/>
      <c r="G1191" s="111"/>
      <c r="H1191" s="111"/>
      <c r="I1191" s="111"/>
      <c r="J1191" s="111"/>
      <c r="K1191" s="111"/>
      <c r="L1191" s="111"/>
      <c r="M1191" s="111"/>
      <c r="QK1191" s="6"/>
      <c r="QL1191" s="4"/>
      <c r="QM1191" s="4"/>
      <c r="QN1191" s="4"/>
      <c r="QO1191" s="4"/>
      <c r="QP1191" s="4"/>
      <c r="QQ1191" s="4"/>
      <c r="QR1191" s="4"/>
    </row>
    <row r="1192" spans="1:460" x14ac:dyDescent="0.2">
      <c r="A1192" s="39"/>
      <c r="B1192" s="40"/>
      <c r="C1192" s="111"/>
      <c r="D1192" s="111"/>
      <c r="E1192" s="111"/>
      <c r="F1192" s="111"/>
      <c r="G1192" s="111"/>
      <c r="H1192" s="111"/>
      <c r="I1192" s="111"/>
      <c r="J1192" s="111"/>
      <c r="K1192" s="111"/>
      <c r="L1192" s="111"/>
      <c r="M1192" s="111"/>
      <c r="QK1192" s="6"/>
      <c r="QL1192" s="4"/>
      <c r="QM1192" s="4"/>
      <c r="QN1192" s="4"/>
      <c r="QO1192" s="4"/>
      <c r="QP1192" s="4"/>
      <c r="QQ1192" s="4"/>
      <c r="QR1192" s="4"/>
    </row>
    <row r="1193" spans="1:460" x14ac:dyDescent="0.2">
      <c r="A1193" s="39"/>
      <c r="B1193" s="40"/>
      <c r="C1193" s="111"/>
      <c r="D1193" s="111"/>
      <c r="E1193" s="111"/>
      <c r="F1193" s="111"/>
      <c r="G1193" s="111"/>
      <c r="H1193" s="111"/>
      <c r="I1193" s="111"/>
      <c r="J1193" s="111"/>
      <c r="K1193" s="111"/>
      <c r="L1193" s="111"/>
      <c r="M1193" s="111"/>
      <c r="QK1193" s="6"/>
      <c r="QL1193" s="4"/>
      <c r="QM1193" s="4"/>
      <c r="QN1193" s="4"/>
      <c r="QO1193" s="4"/>
      <c r="QP1193" s="4"/>
      <c r="QQ1193" s="4"/>
      <c r="QR1193" s="4"/>
    </row>
    <row r="1194" spans="1:460" x14ac:dyDescent="0.2">
      <c r="A1194" s="39"/>
      <c r="B1194" s="40"/>
      <c r="C1194" s="111"/>
      <c r="D1194" s="111"/>
      <c r="E1194" s="111"/>
      <c r="F1194" s="111"/>
      <c r="G1194" s="111"/>
      <c r="H1194" s="111"/>
      <c r="I1194" s="111"/>
      <c r="J1194" s="111"/>
      <c r="K1194" s="111"/>
      <c r="L1194" s="111"/>
      <c r="M1194" s="111"/>
      <c r="QK1194" s="6"/>
      <c r="QL1194" s="4"/>
      <c r="QM1194" s="4"/>
      <c r="QN1194" s="4"/>
      <c r="QO1194" s="4"/>
      <c r="QP1194" s="4"/>
      <c r="QQ1194" s="4"/>
      <c r="QR1194" s="4"/>
    </row>
    <row r="1195" spans="1:460" x14ac:dyDescent="0.2">
      <c r="A1195" s="39"/>
      <c r="B1195" s="40"/>
      <c r="C1195" s="111"/>
      <c r="D1195" s="111"/>
      <c r="E1195" s="111"/>
      <c r="F1195" s="111"/>
      <c r="G1195" s="111"/>
      <c r="H1195" s="111"/>
      <c r="I1195" s="111"/>
      <c r="J1195" s="111"/>
      <c r="K1195" s="111"/>
      <c r="L1195" s="111"/>
      <c r="M1195" s="111"/>
      <c r="QK1195" s="6"/>
      <c r="QL1195" s="4"/>
      <c r="QM1195" s="4"/>
      <c r="QN1195" s="4"/>
      <c r="QO1195" s="4"/>
      <c r="QP1195" s="4"/>
      <c r="QQ1195" s="4"/>
      <c r="QR1195" s="4"/>
    </row>
    <row r="1196" spans="1:460" x14ac:dyDescent="0.2">
      <c r="A1196" s="39"/>
      <c r="B1196" s="40"/>
      <c r="C1196" s="111"/>
      <c r="D1196" s="111"/>
      <c r="E1196" s="111"/>
      <c r="F1196" s="111"/>
      <c r="G1196" s="111"/>
      <c r="H1196" s="111"/>
      <c r="I1196" s="111"/>
      <c r="J1196" s="111"/>
      <c r="K1196" s="111"/>
      <c r="L1196" s="111"/>
      <c r="M1196" s="111"/>
      <c r="QK1196" s="6"/>
      <c r="QL1196" s="4"/>
      <c r="QM1196" s="4"/>
      <c r="QN1196" s="4"/>
      <c r="QO1196" s="4"/>
      <c r="QP1196" s="4"/>
      <c r="QQ1196" s="4"/>
      <c r="QR1196" s="4"/>
    </row>
    <row r="1197" spans="1:460" x14ac:dyDescent="0.2">
      <c r="A1197" s="39"/>
      <c r="B1197" s="40"/>
      <c r="C1197" s="111"/>
      <c r="D1197" s="111"/>
      <c r="E1197" s="111"/>
      <c r="F1197" s="111"/>
      <c r="G1197" s="111"/>
      <c r="H1197" s="111"/>
      <c r="I1197" s="111"/>
      <c r="J1197" s="111"/>
      <c r="K1197" s="111"/>
      <c r="L1197" s="111"/>
      <c r="M1197" s="111"/>
      <c r="QK1197" s="6"/>
      <c r="QL1197" s="4"/>
      <c r="QM1197" s="4"/>
      <c r="QN1197" s="4"/>
      <c r="QO1197" s="4"/>
      <c r="QP1197" s="4"/>
      <c r="QQ1197" s="4"/>
      <c r="QR1197" s="4"/>
    </row>
    <row r="1198" spans="1:460" x14ac:dyDescent="0.2">
      <c r="A1198" s="39"/>
      <c r="B1198" s="40"/>
      <c r="C1198" s="111"/>
      <c r="D1198" s="111"/>
      <c r="E1198" s="111"/>
      <c r="F1198" s="111"/>
      <c r="G1198" s="111"/>
      <c r="H1198" s="111"/>
      <c r="I1198" s="111"/>
      <c r="J1198" s="111"/>
      <c r="K1198" s="111"/>
      <c r="L1198" s="111"/>
      <c r="M1198" s="111"/>
      <c r="QK1198" s="6"/>
      <c r="QL1198" s="4"/>
      <c r="QM1198" s="4"/>
      <c r="QN1198" s="4"/>
      <c r="QO1198" s="4"/>
      <c r="QP1198" s="4"/>
      <c r="QQ1198" s="4"/>
      <c r="QR1198" s="4"/>
    </row>
    <row r="1199" spans="1:460" x14ac:dyDescent="0.2">
      <c r="A1199" s="39"/>
      <c r="B1199" s="40"/>
      <c r="C1199" s="111"/>
      <c r="D1199" s="111"/>
      <c r="E1199" s="111"/>
      <c r="F1199" s="111"/>
      <c r="G1199" s="111"/>
      <c r="H1199" s="111"/>
      <c r="I1199" s="111"/>
      <c r="J1199" s="111"/>
      <c r="K1199" s="111"/>
      <c r="L1199" s="111"/>
      <c r="M1199" s="111"/>
      <c r="QK1199" s="6"/>
      <c r="QL1199" s="4"/>
      <c r="QM1199" s="4"/>
      <c r="QN1199" s="4"/>
      <c r="QO1199" s="4"/>
      <c r="QP1199" s="4"/>
      <c r="QQ1199" s="4"/>
      <c r="QR1199" s="4"/>
    </row>
    <row r="1200" spans="1:460" x14ac:dyDescent="0.2">
      <c r="A1200" s="39"/>
      <c r="B1200" s="40"/>
      <c r="C1200" s="111"/>
      <c r="D1200" s="111"/>
      <c r="E1200" s="111"/>
      <c r="F1200" s="111"/>
      <c r="G1200" s="111"/>
      <c r="H1200" s="111"/>
      <c r="I1200" s="111"/>
      <c r="J1200" s="111"/>
      <c r="K1200" s="111"/>
      <c r="L1200" s="111"/>
      <c r="M1200" s="111"/>
      <c r="QK1200" s="6"/>
      <c r="QL1200" s="4"/>
      <c r="QM1200" s="4"/>
      <c r="QN1200" s="4"/>
      <c r="QO1200" s="4"/>
      <c r="QP1200" s="4"/>
      <c r="QQ1200" s="4"/>
      <c r="QR1200" s="4"/>
    </row>
    <row r="1201" spans="1:460" x14ac:dyDescent="0.2">
      <c r="A1201" s="39"/>
      <c r="B1201" s="40"/>
      <c r="C1201" s="111"/>
      <c r="D1201" s="111"/>
      <c r="E1201" s="111"/>
      <c r="F1201" s="111"/>
      <c r="G1201" s="111"/>
      <c r="H1201" s="111"/>
      <c r="I1201" s="111"/>
      <c r="J1201" s="111"/>
      <c r="K1201" s="111"/>
      <c r="L1201" s="111"/>
      <c r="M1201" s="111"/>
      <c r="QK1201" s="6"/>
      <c r="QL1201" s="4"/>
      <c r="QM1201" s="4"/>
      <c r="QN1201" s="4"/>
      <c r="QO1201" s="4"/>
      <c r="QP1201" s="4"/>
      <c r="QQ1201" s="4"/>
      <c r="QR1201" s="4"/>
    </row>
    <row r="1202" spans="1:460" x14ac:dyDescent="0.2">
      <c r="A1202" s="39"/>
      <c r="B1202" s="40"/>
      <c r="C1202" s="111"/>
      <c r="D1202" s="111"/>
      <c r="E1202" s="111"/>
      <c r="F1202" s="111"/>
      <c r="G1202" s="111"/>
      <c r="H1202" s="111"/>
      <c r="I1202" s="111"/>
      <c r="J1202" s="111"/>
      <c r="K1202" s="111"/>
      <c r="L1202" s="111"/>
      <c r="M1202" s="111"/>
      <c r="QK1202" s="6"/>
      <c r="QL1202" s="4"/>
      <c r="QM1202" s="4"/>
      <c r="QN1202" s="4"/>
      <c r="QO1202" s="4"/>
      <c r="QP1202" s="4"/>
      <c r="QQ1202" s="4"/>
      <c r="QR1202" s="4"/>
    </row>
    <row r="1203" spans="1:460" x14ac:dyDescent="0.2">
      <c r="A1203" s="39"/>
      <c r="B1203" s="40"/>
      <c r="C1203" s="111"/>
      <c r="D1203" s="111"/>
      <c r="E1203" s="111"/>
      <c r="F1203" s="111"/>
      <c r="G1203" s="111"/>
      <c r="H1203" s="111"/>
      <c r="I1203" s="111"/>
      <c r="J1203" s="111"/>
      <c r="K1203" s="111"/>
      <c r="L1203" s="111"/>
      <c r="M1203" s="111"/>
      <c r="QK1203" s="6"/>
      <c r="QL1203" s="4"/>
      <c r="QM1203" s="4"/>
      <c r="QN1203" s="4"/>
      <c r="QO1203" s="4"/>
      <c r="QP1203" s="4"/>
      <c r="QQ1203" s="4"/>
      <c r="QR1203" s="4"/>
    </row>
    <row r="1204" spans="1:460" x14ac:dyDescent="0.2">
      <c r="A1204" s="39"/>
      <c r="B1204" s="40"/>
      <c r="C1204" s="111"/>
      <c r="D1204" s="111"/>
      <c r="E1204" s="111"/>
      <c r="F1204" s="111"/>
      <c r="G1204" s="111"/>
      <c r="H1204" s="111"/>
      <c r="I1204" s="111"/>
      <c r="J1204" s="111"/>
      <c r="K1204" s="111"/>
      <c r="L1204" s="111"/>
      <c r="M1204" s="111"/>
      <c r="QK1204" s="6"/>
      <c r="QL1204" s="4"/>
      <c r="QM1204" s="4"/>
      <c r="QN1204" s="4"/>
      <c r="QO1204" s="4"/>
      <c r="QP1204" s="4"/>
      <c r="QQ1204" s="4"/>
      <c r="QR1204" s="4"/>
    </row>
    <row r="1205" spans="1:460" x14ac:dyDescent="0.2">
      <c r="A1205" s="39"/>
      <c r="B1205" s="40"/>
      <c r="C1205" s="111"/>
      <c r="D1205" s="111"/>
      <c r="E1205" s="111"/>
      <c r="F1205" s="111"/>
      <c r="G1205" s="111"/>
      <c r="H1205" s="111"/>
      <c r="I1205" s="111"/>
      <c r="J1205" s="111"/>
      <c r="K1205" s="111"/>
      <c r="L1205" s="111"/>
      <c r="M1205" s="111"/>
      <c r="QK1205" s="6"/>
      <c r="QL1205" s="4"/>
      <c r="QM1205" s="4"/>
      <c r="QN1205" s="4"/>
      <c r="QO1205" s="4"/>
      <c r="QP1205" s="4"/>
      <c r="QQ1205" s="4"/>
      <c r="QR1205" s="4"/>
    </row>
    <row r="1206" spans="1:460" x14ac:dyDescent="0.2">
      <c r="A1206" s="39"/>
      <c r="B1206" s="40"/>
      <c r="C1206" s="111"/>
      <c r="D1206" s="111"/>
      <c r="E1206" s="111"/>
      <c r="F1206" s="111"/>
      <c r="G1206" s="111"/>
      <c r="H1206" s="111"/>
      <c r="I1206" s="111"/>
      <c r="J1206" s="111"/>
      <c r="K1206" s="111"/>
      <c r="L1206" s="111"/>
      <c r="M1206" s="111"/>
      <c r="QK1206" s="6"/>
      <c r="QL1206" s="4"/>
      <c r="QM1206" s="4"/>
      <c r="QN1206" s="4"/>
      <c r="QO1206" s="4"/>
      <c r="QP1206" s="4"/>
      <c r="QQ1206" s="4"/>
      <c r="QR1206" s="4"/>
    </row>
    <row r="1207" spans="1:460" x14ac:dyDescent="0.2">
      <c r="A1207" s="39"/>
      <c r="B1207" s="40"/>
      <c r="C1207" s="111"/>
      <c r="D1207" s="111"/>
      <c r="E1207" s="111"/>
      <c r="F1207" s="111"/>
      <c r="G1207" s="111"/>
      <c r="H1207" s="111"/>
      <c r="I1207" s="111"/>
      <c r="J1207" s="111"/>
      <c r="K1207" s="111"/>
      <c r="L1207" s="111"/>
      <c r="M1207" s="111"/>
      <c r="QK1207" s="6"/>
      <c r="QL1207" s="4"/>
      <c r="QM1207" s="4"/>
      <c r="QN1207" s="4"/>
      <c r="QO1207" s="4"/>
      <c r="QP1207" s="4"/>
      <c r="QQ1207" s="4"/>
      <c r="QR1207" s="4"/>
    </row>
    <row r="1208" spans="1:460" x14ac:dyDescent="0.2">
      <c r="A1208" s="39"/>
      <c r="B1208" s="40"/>
      <c r="C1208" s="111"/>
      <c r="D1208" s="111"/>
      <c r="E1208" s="111"/>
      <c r="F1208" s="111"/>
      <c r="G1208" s="111"/>
      <c r="H1208" s="111"/>
      <c r="I1208" s="111"/>
      <c r="J1208" s="111"/>
      <c r="K1208" s="111"/>
      <c r="L1208" s="111"/>
      <c r="M1208" s="111"/>
      <c r="QK1208" s="6"/>
      <c r="QL1208" s="4"/>
      <c r="QM1208" s="4"/>
      <c r="QN1208" s="4"/>
      <c r="QO1208" s="4"/>
      <c r="QP1208" s="4"/>
      <c r="QQ1208" s="4"/>
      <c r="QR1208" s="4"/>
    </row>
    <row r="1209" spans="1:460" x14ac:dyDescent="0.2">
      <c r="A1209" s="39"/>
      <c r="B1209" s="40"/>
      <c r="C1209" s="111"/>
      <c r="D1209" s="111"/>
      <c r="E1209" s="111"/>
      <c r="F1209" s="111"/>
      <c r="G1209" s="111"/>
      <c r="H1209" s="111"/>
      <c r="I1209" s="111"/>
      <c r="J1209" s="111"/>
      <c r="K1209" s="111"/>
      <c r="L1209" s="111"/>
      <c r="M1209" s="111"/>
      <c r="QK1209" s="6"/>
      <c r="QL1209" s="4"/>
      <c r="QM1209" s="4"/>
      <c r="QN1209" s="4"/>
      <c r="QO1209" s="4"/>
      <c r="QP1209" s="4"/>
      <c r="QQ1209" s="4"/>
      <c r="QR1209" s="4"/>
    </row>
    <row r="1210" spans="1:460" x14ac:dyDescent="0.2">
      <c r="A1210" s="39"/>
      <c r="B1210" s="40"/>
      <c r="C1210" s="111"/>
      <c r="D1210" s="111"/>
      <c r="E1210" s="111"/>
      <c r="F1210" s="111"/>
      <c r="G1210" s="111"/>
      <c r="H1210" s="111"/>
      <c r="I1210" s="111"/>
      <c r="J1210" s="111"/>
      <c r="K1210" s="111"/>
      <c r="L1210" s="111"/>
      <c r="M1210" s="111"/>
      <c r="QK1210" s="6"/>
      <c r="QL1210" s="4"/>
      <c r="QM1210" s="4"/>
      <c r="QN1210" s="4"/>
      <c r="QO1210" s="4"/>
      <c r="QP1210" s="4"/>
      <c r="QQ1210" s="4"/>
      <c r="QR1210" s="4"/>
    </row>
    <row r="1211" spans="1:460" x14ac:dyDescent="0.2">
      <c r="A1211" s="39"/>
      <c r="B1211" s="40"/>
      <c r="C1211" s="111"/>
      <c r="D1211" s="111"/>
      <c r="E1211" s="111"/>
      <c r="F1211" s="111"/>
      <c r="G1211" s="111"/>
      <c r="H1211" s="111"/>
      <c r="I1211" s="111"/>
      <c r="J1211" s="111"/>
      <c r="K1211" s="111"/>
      <c r="L1211" s="111"/>
      <c r="M1211" s="111"/>
      <c r="QK1211" s="6"/>
      <c r="QL1211" s="4"/>
      <c r="QM1211" s="4"/>
      <c r="QN1211" s="4"/>
      <c r="QO1211" s="4"/>
      <c r="QP1211" s="4"/>
      <c r="QQ1211" s="4"/>
      <c r="QR1211" s="4"/>
    </row>
    <row r="1212" spans="1:460" x14ac:dyDescent="0.2">
      <c r="A1212" s="39"/>
      <c r="B1212" s="40"/>
      <c r="C1212" s="111"/>
      <c r="D1212" s="111"/>
      <c r="E1212" s="111"/>
      <c r="F1212" s="111"/>
      <c r="G1212" s="111"/>
      <c r="H1212" s="111"/>
      <c r="I1212" s="111"/>
      <c r="J1212" s="111"/>
      <c r="K1212" s="111"/>
      <c r="L1212" s="111"/>
      <c r="M1212" s="111"/>
      <c r="QK1212" s="6"/>
      <c r="QL1212" s="4"/>
      <c r="QM1212" s="4"/>
      <c r="QN1212" s="4"/>
      <c r="QO1212" s="4"/>
      <c r="QP1212" s="4"/>
      <c r="QQ1212" s="4"/>
      <c r="QR1212" s="4"/>
    </row>
    <row r="1213" spans="1:460" x14ac:dyDescent="0.2">
      <c r="A1213" s="39"/>
      <c r="B1213" s="40"/>
      <c r="C1213" s="111"/>
      <c r="D1213" s="111"/>
      <c r="E1213" s="111"/>
      <c r="F1213" s="111"/>
      <c r="G1213" s="111"/>
      <c r="H1213" s="111"/>
      <c r="I1213" s="111"/>
      <c r="J1213" s="111"/>
      <c r="K1213" s="111"/>
      <c r="L1213" s="111"/>
      <c r="M1213" s="111"/>
      <c r="QK1213" s="6"/>
      <c r="QL1213" s="4"/>
      <c r="QM1213" s="4"/>
      <c r="QN1213" s="4"/>
      <c r="QO1213" s="4"/>
      <c r="QP1213" s="4"/>
      <c r="QQ1213" s="4"/>
      <c r="QR1213" s="4"/>
    </row>
    <row r="1214" spans="1:460" x14ac:dyDescent="0.2">
      <c r="A1214" s="39"/>
      <c r="B1214" s="40"/>
      <c r="C1214" s="111"/>
      <c r="D1214" s="111"/>
      <c r="E1214" s="111"/>
      <c r="F1214" s="111"/>
      <c r="G1214" s="111"/>
      <c r="H1214" s="111"/>
      <c r="I1214" s="111"/>
      <c r="J1214" s="111"/>
      <c r="K1214" s="111"/>
      <c r="L1214" s="111"/>
      <c r="M1214" s="111"/>
      <c r="QK1214" s="6"/>
      <c r="QL1214" s="4"/>
      <c r="QM1214" s="4"/>
      <c r="QN1214" s="4"/>
      <c r="QO1214" s="4"/>
      <c r="QP1214" s="4"/>
      <c r="QQ1214" s="4"/>
      <c r="QR1214" s="4"/>
    </row>
    <row r="1215" spans="1:460" x14ac:dyDescent="0.2">
      <c r="A1215" s="39"/>
      <c r="B1215" s="40"/>
      <c r="C1215" s="111"/>
      <c r="D1215" s="111"/>
      <c r="E1215" s="111"/>
      <c r="F1215" s="111"/>
      <c r="G1215" s="111"/>
      <c r="H1215" s="111"/>
      <c r="I1215" s="111"/>
      <c r="J1215" s="111"/>
      <c r="K1215" s="111"/>
      <c r="L1215" s="111"/>
      <c r="M1215" s="111"/>
      <c r="QK1215" s="6"/>
      <c r="QL1215" s="4"/>
      <c r="QM1215" s="4"/>
      <c r="QN1215" s="4"/>
      <c r="QO1215" s="4"/>
      <c r="QP1215" s="4"/>
      <c r="QQ1215" s="4"/>
      <c r="QR1215" s="4"/>
    </row>
    <row r="1216" spans="1:460" x14ac:dyDescent="0.2">
      <c r="A1216" s="39"/>
      <c r="B1216" s="40"/>
      <c r="C1216" s="111"/>
      <c r="D1216" s="111"/>
      <c r="E1216" s="111"/>
      <c r="F1216" s="111"/>
      <c r="G1216" s="111"/>
      <c r="H1216" s="111"/>
      <c r="I1216" s="111"/>
      <c r="J1216" s="111"/>
      <c r="K1216" s="111"/>
      <c r="L1216" s="111"/>
      <c r="M1216" s="111"/>
      <c r="QK1216" s="6"/>
      <c r="QL1216" s="4"/>
      <c r="QM1216" s="4"/>
      <c r="QN1216" s="4"/>
      <c r="QO1216" s="4"/>
      <c r="QP1216" s="4"/>
      <c r="QQ1216" s="4"/>
      <c r="QR1216" s="4"/>
    </row>
    <row r="1217" spans="1:460" x14ac:dyDescent="0.2">
      <c r="A1217" s="39"/>
      <c r="B1217" s="40"/>
      <c r="C1217" s="111"/>
      <c r="D1217" s="111"/>
      <c r="E1217" s="111"/>
      <c r="F1217" s="111"/>
      <c r="G1217" s="111"/>
      <c r="H1217" s="111"/>
      <c r="I1217" s="111"/>
      <c r="J1217" s="111"/>
      <c r="K1217" s="111"/>
      <c r="L1217" s="111"/>
      <c r="M1217" s="111"/>
      <c r="QK1217" s="6"/>
      <c r="QL1217" s="4"/>
      <c r="QM1217" s="4"/>
      <c r="QN1217" s="4"/>
      <c r="QO1217" s="4"/>
      <c r="QP1217" s="4"/>
      <c r="QQ1217" s="4"/>
      <c r="QR1217" s="4"/>
    </row>
    <row r="1218" spans="1:460" x14ac:dyDescent="0.2">
      <c r="A1218" s="39"/>
      <c r="B1218" s="40"/>
      <c r="C1218" s="111"/>
      <c r="D1218" s="111"/>
      <c r="E1218" s="111"/>
      <c r="F1218" s="111"/>
      <c r="G1218" s="111"/>
      <c r="H1218" s="111"/>
      <c r="I1218" s="111"/>
      <c r="J1218" s="111"/>
      <c r="K1218" s="111"/>
      <c r="L1218" s="111"/>
      <c r="M1218" s="111"/>
      <c r="QK1218" s="6"/>
      <c r="QL1218" s="4"/>
      <c r="QM1218" s="4"/>
      <c r="QN1218" s="4"/>
      <c r="QO1218" s="4"/>
      <c r="QP1218" s="4"/>
      <c r="QQ1218" s="4"/>
      <c r="QR1218" s="4"/>
    </row>
    <row r="1219" spans="1:460" x14ac:dyDescent="0.2">
      <c r="A1219" s="39"/>
      <c r="B1219" s="40"/>
      <c r="C1219" s="111"/>
      <c r="D1219" s="111"/>
      <c r="E1219" s="111"/>
      <c r="F1219" s="111"/>
      <c r="G1219" s="111"/>
      <c r="H1219" s="111"/>
      <c r="I1219" s="111"/>
      <c r="J1219" s="111"/>
      <c r="K1219" s="111"/>
      <c r="L1219" s="111"/>
      <c r="M1219" s="111"/>
      <c r="QK1219" s="6"/>
      <c r="QL1219" s="4"/>
      <c r="QM1219" s="4"/>
      <c r="QN1219" s="4"/>
      <c r="QO1219" s="4"/>
      <c r="QP1219" s="4"/>
      <c r="QQ1219" s="4"/>
      <c r="QR1219" s="4"/>
    </row>
    <row r="1220" spans="1:460" x14ac:dyDescent="0.2">
      <c r="A1220" s="39"/>
      <c r="B1220" s="40"/>
      <c r="C1220" s="111"/>
      <c r="D1220" s="111"/>
      <c r="E1220" s="111"/>
      <c r="F1220" s="111"/>
      <c r="G1220" s="111"/>
      <c r="H1220" s="111"/>
      <c r="I1220" s="111"/>
      <c r="J1220" s="111"/>
      <c r="K1220" s="111"/>
      <c r="L1220" s="111"/>
      <c r="M1220" s="111"/>
      <c r="QK1220" s="6"/>
      <c r="QL1220" s="4"/>
      <c r="QM1220" s="4"/>
      <c r="QN1220" s="4"/>
      <c r="QO1220" s="4"/>
      <c r="QP1220" s="4"/>
      <c r="QQ1220" s="4"/>
      <c r="QR1220" s="4"/>
    </row>
    <row r="1221" spans="1:460" x14ac:dyDescent="0.2">
      <c r="A1221" s="39"/>
      <c r="B1221" s="40"/>
      <c r="C1221" s="111"/>
      <c r="D1221" s="111"/>
      <c r="E1221" s="111"/>
      <c r="F1221" s="111"/>
      <c r="G1221" s="111"/>
      <c r="H1221" s="111"/>
      <c r="I1221" s="111"/>
      <c r="J1221" s="111"/>
      <c r="K1221" s="111"/>
      <c r="L1221" s="111"/>
      <c r="M1221" s="111"/>
      <c r="QK1221" s="6"/>
      <c r="QL1221" s="4"/>
      <c r="QM1221" s="4"/>
      <c r="QN1221" s="4"/>
      <c r="QO1221" s="4"/>
      <c r="QP1221" s="4"/>
      <c r="QQ1221" s="4"/>
      <c r="QR1221" s="4"/>
    </row>
    <row r="1222" spans="1:460" x14ac:dyDescent="0.2">
      <c r="A1222" s="39"/>
      <c r="B1222" s="40"/>
      <c r="C1222" s="111"/>
      <c r="D1222" s="111"/>
      <c r="E1222" s="111"/>
      <c r="F1222" s="111"/>
      <c r="G1222" s="111"/>
      <c r="H1222" s="111"/>
      <c r="I1222" s="111"/>
      <c r="J1222" s="111"/>
      <c r="K1222" s="111"/>
      <c r="L1222" s="111"/>
      <c r="M1222" s="111"/>
      <c r="QK1222" s="6"/>
      <c r="QL1222" s="4"/>
      <c r="QM1222" s="4"/>
      <c r="QN1222" s="4"/>
      <c r="QO1222" s="4"/>
      <c r="QP1222" s="4"/>
      <c r="QQ1222" s="4"/>
      <c r="QR1222" s="4"/>
    </row>
    <row r="1223" spans="1:460" x14ac:dyDescent="0.2">
      <c r="A1223" s="39"/>
      <c r="B1223" s="40"/>
      <c r="C1223" s="111"/>
      <c r="D1223" s="111"/>
      <c r="E1223" s="111"/>
      <c r="F1223" s="111"/>
      <c r="G1223" s="111"/>
      <c r="H1223" s="111"/>
      <c r="I1223" s="111"/>
      <c r="J1223" s="111"/>
      <c r="K1223" s="111"/>
      <c r="L1223" s="111"/>
      <c r="M1223" s="111"/>
      <c r="QK1223" s="6"/>
      <c r="QL1223" s="4"/>
      <c r="QM1223" s="4"/>
      <c r="QN1223" s="4"/>
      <c r="QO1223" s="4"/>
      <c r="QP1223" s="4"/>
      <c r="QQ1223" s="4"/>
      <c r="QR1223" s="4"/>
    </row>
    <row r="1224" spans="1:460" x14ac:dyDescent="0.2">
      <c r="A1224" s="39"/>
      <c r="B1224" s="40"/>
      <c r="C1224" s="111"/>
      <c r="D1224" s="111"/>
      <c r="E1224" s="111"/>
      <c r="F1224" s="111"/>
      <c r="G1224" s="111"/>
      <c r="H1224" s="111"/>
      <c r="I1224" s="111"/>
      <c r="J1224" s="111"/>
      <c r="K1224" s="111"/>
      <c r="L1224" s="111"/>
      <c r="M1224" s="111"/>
      <c r="QK1224" s="6"/>
      <c r="QL1224" s="4"/>
      <c r="QM1224" s="4"/>
      <c r="QN1224" s="4"/>
      <c r="QO1224" s="4"/>
      <c r="QP1224" s="4"/>
      <c r="QQ1224" s="4"/>
      <c r="QR1224" s="4"/>
    </row>
    <row r="1225" spans="1:460" x14ac:dyDescent="0.2">
      <c r="A1225" s="39"/>
      <c r="B1225" s="40"/>
      <c r="C1225" s="111"/>
      <c r="D1225" s="111"/>
      <c r="E1225" s="111"/>
      <c r="F1225" s="111"/>
      <c r="G1225" s="111"/>
      <c r="H1225" s="111"/>
      <c r="I1225" s="111"/>
      <c r="J1225" s="111"/>
      <c r="K1225" s="111"/>
      <c r="L1225" s="111"/>
      <c r="M1225" s="111"/>
      <c r="QK1225" s="6"/>
      <c r="QL1225" s="4"/>
      <c r="QM1225" s="4"/>
      <c r="QN1225" s="4"/>
      <c r="QO1225" s="4"/>
      <c r="QP1225" s="4"/>
      <c r="QQ1225" s="4"/>
      <c r="QR1225" s="4"/>
    </row>
    <row r="1226" spans="1:460" x14ac:dyDescent="0.2">
      <c r="A1226" s="39"/>
      <c r="B1226" s="40"/>
      <c r="C1226" s="111"/>
      <c r="D1226" s="111"/>
      <c r="E1226" s="111"/>
      <c r="F1226" s="111"/>
      <c r="G1226" s="111"/>
      <c r="H1226" s="111"/>
      <c r="I1226" s="111"/>
      <c r="J1226" s="111"/>
      <c r="K1226" s="111"/>
      <c r="L1226" s="111"/>
      <c r="M1226" s="111"/>
      <c r="QK1226" s="6"/>
      <c r="QL1226" s="4"/>
      <c r="QM1226" s="4"/>
      <c r="QN1226" s="4"/>
      <c r="QO1226" s="4"/>
      <c r="QP1226" s="4"/>
      <c r="QQ1226" s="4"/>
      <c r="QR1226" s="4"/>
    </row>
    <row r="1227" spans="1:460" x14ac:dyDescent="0.2">
      <c r="A1227" s="39"/>
      <c r="B1227" s="40"/>
      <c r="C1227" s="111"/>
      <c r="D1227" s="111"/>
      <c r="E1227" s="111"/>
      <c r="F1227" s="111"/>
      <c r="G1227" s="111"/>
      <c r="H1227" s="111"/>
      <c r="I1227" s="111"/>
      <c r="J1227" s="111"/>
      <c r="K1227" s="111"/>
      <c r="L1227" s="111"/>
      <c r="M1227" s="111"/>
      <c r="QK1227" s="6"/>
      <c r="QL1227" s="4"/>
      <c r="QM1227" s="4"/>
      <c r="QN1227" s="4"/>
      <c r="QO1227" s="4"/>
      <c r="QP1227" s="4"/>
      <c r="QQ1227" s="4"/>
      <c r="QR1227" s="4"/>
    </row>
    <row r="1228" spans="1:460" x14ac:dyDescent="0.2">
      <c r="A1228" s="39"/>
      <c r="B1228" s="40"/>
      <c r="C1228" s="111"/>
      <c r="D1228" s="111"/>
      <c r="E1228" s="111"/>
      <c r="F1228" s="111"/>
      <c r="G1228" s="111"/>
      <c r="H1228" s="111"/>
      <c r="I1228" s="111"/>
      <c r="J1228" s="111"/>
      <c r="K1228" s="111"/>
      <c r="L1228" s="111"/>
      <c r="M1228" s="111"/>
      <c r="QK1228" s="6"/>
      <c r="QL1228" s="4"/>
      <c r="QM1228" s="4"/>
      <c r="QN1228" s="4"/>
      <c r="QO1228" s="4"/>
      <c r="QP1228" s="4"/>
      <c r="QQ1228" s="4"/>
      <c r="QR1228" s="4"/>
    </row>
    <row r="1229" spans="1:460" x14ac:dyDescent="0.2">
      <c r="A1229" s="39"/>
      <c r="B1229" s="40"/>
      <c r="C1229" s="111"/>
      <c r="D1229" s="111"/>
      <c r="E1229" s="111"/>
      <c r="F1229" s="111"/>
      <c r="G1229" s="111"/>
      <c r="H1229" s="111"/>
      <c r="I1229" s="111"/>
      <c r="J1229" s="111"/>
      <c r="K1229" s="111"/>
      <c r="L1229" s="111"/>
      <c r="M1229" s="111"/>
      <c r="QK1229" s="6"/>
      <c r="QL1229" s="4"/>
      <c r="QM1229" s="4"/>
      <c r="QN1229" s="4"/>
      <c r="QO1229" s="4"/>
      <c r="QP1229" s="4"/>
      <c r="QQ1229" s="4"/>
      <c r="QR1229" s="4"/>
    </row>
    <row r="1230" spans="1:460" x14ac:dyDescent="0.2">
      <c r="A1230" s="39"/>
      <c r="B1230" s="40"/>
      <c r="C1230" s="111"/>
      <c r="D1230" s="111"/>
      <c r="E1230" s="111"/>
      <c r="F1230" s="111"/>
      <c r="G1230" s="111"/>
      <c r="H1230" s="111"/>
      <c r="I1230" s="111"/>
      <c r="J1230" s="111"/>
      <c r="K1230" s="111"/>
      <c r="L1230" s="111"/>
      <c r="M1230" s="111"/>
      <c r="QK1230" s="6"/>
      <c r="QL1230" s="4"/>
      <c r="QM1230" s="4"/>
      <c r="QN1230" s="4"/>
      <c r="QO1230" s="4"/>
      <c r="QP1230" s="4"/>
      <c r="QQ1230" s="4"/>
      <c r="QR1230" s="4"/>
    </row>
    <row r="1231" spans="1:460" x14ac:dyDescent="0.2">
      <c r="A1231" s="39"/>
      <c r="B1231" s="40"/>
      <c r="C1231" s="111"/>
      <c r="D1231" s="111"/>
      <c r="E1231" s="111"/>
      <c r="F1231" s="111"/>
      <c r="G1231" s="111"/>
      <c r="H1231" s="111"/>
      <c r="I1231" s="111"/>
      <c r="J1231" s="111"/>
      <c r="K1231" s="111"/>
      <c r="L1231" s="111"/>
      <c r="M1231" s="111"/>
      <c r="QK1231" s="6"/>
      <c r="QL1231" s="4"/>
      <c r="QM1231" s="4"/>
      <c r="QN1231" s="4"/>
      <c r="QO1231" s="4"/>
      <c r="QP1231" s="4"/>
      <c r="QQ1231" s="4"/>
      <c r="QR1231" s="4"/>
    </row>
    <row r="1232" spans="1:460" x14ac:dyDescent="0.2">
      <c r="A1232" s="39"/>
      <c r="B1232" s="40"/>
      <c r="C1232" s="111"/>
      <c r="D1232" s="111"/>
      <c r="E1232" s="111"/>
      <c r="F1232" s="111"/>
      <c r="G1232" s="111"/>
      <c r="H1232" s="111"/>
      <c r="I1232" s="111"/>
      <c r="J1232" s="111"/>
      <c r="K1232" s="111"/>
      <c r="L1232" s="111"/>
      <c r="M1232" s="111"/>
      <c r="QK1232" s="6"/>
      <c r="QL1232" s="4"/>
      <c r="QM1232" s="4"/>
      <c r="QN1232" s="4"/>
      <c r="QO1232" s="4"/>
      <c r="QP1232" s="4"/>
      <c r="QQ1232" s="4"/>
      <c r="QR1232" s="4"/>
    </row>
    <row r="1233" spans="1:460" x14ac:dyDescent="0.2">
      <c r="A1233" s="39"/>
      <c r="B1233" s="40"/>
      <c r="C1233" s="111"/>
      <c r="D1233" s="111"/>
      <c r="E1233" s="111"/>
      <c r="F1233" s="111"/>
      <c r="G1233" s="111"/>
      <c r="H1233" s="111"/>
      <c r="I1233" s="111"/>
      <c r="J1233" s="111"/>
      <c r="K1233" s="111"/>
      <c r="L1233" s="111"/>
      <c r="M1233" s="111"/>
      <c r="QK1233" s="6"/>
      <c r="QL1233" s="4"/>
      <c r="QM1233" s="4"/>
      <c r="QN1233" s="4"/>
      <c r="QO1233" s="4"/>
      <c r="QP1233" s="4"/>
      <c r="QQ1233" s="4"/>
      <c r="QR1233" s="4"/>
    </row>
    <row r="1234" spans="1:460" x14ac:dyDescent="0.2">
      <c r="A1234" s="39"/>
      <c r="B1234" s="40"/>
      <c r="C1234" s="111"/>
      <c r="D1234" s="111"/>
      <c r="E1234" s="111"/>
      <c r="F1234" s="111"/>
      <c r="G1234" s="111"/>
      <c r="H1234" s="111"/>
      <c r="I1234" s="111"/>
      <c r="J1234" s="111"/>
      <c r="K1234" s="111"/>
      <c r="L1234" s="111"/>
      <c r="M1234" s="111"/>
      <c r="QK1234" s="6"/>
      <c r="QL1234" s="4"/>
      <c r="QM1234" s="4"/>
      <c r="QN1234" s="4"/>
      <c r="QO1234" s="4"/>
      <c r="QP1234" s="4"/>
      <c r="QQ1234" s="4"/>
      <c r="QR1234" s="4"/>
    </row>
    <row r="1235" spans="1:460" x14ac:dyDescent="0.2">
      <c r="A1235" s="39"/>
      <c r="B1235" s="40"/>
      <c r="C1235" s="111"/>
      <c r="D1235" s="111"/>
      <c r="E1235" s="111"/>
      <c r="F1235" s="111"/>
      <c r="G1235" s="111"/>
      <c r="H1235" s="111"/>
      <c r="I1235" s="111"/>
      <c r="J1235" s="111"/>
      <c r="K1235" s="111"/>
      <c r="L1235" s="111"/>
      <c r="M1235" s="111"/>
      <c r="QK1235" s="6"/>
      <c r="QL1235" s="4"/>
      <c r="QM1235" s="4"/>
      <c r="QN1235" s="4"/>
      <c r="QO1235" s="4"/>
      <c r="QP1235" s="4"/>
      <c r="QQ1235" s="4"/>
      <c r="QR1235" s="4"/>
    </row>
    <row r="1236" spans="1:460" x14ac:dyDescent="0.2">
      <c r="A1236" s="39"/>
      <c r="B1236" s="40"/>
      <c r="C1236" s="111"/>
      <c r="D1236" s="111"/>
      <c r="E1236" s="111"/>
      <c r="F1236" s="111"/>
      <c r="G1236" s="111"/>
      <c r="H1236" s="111"/>
      <c r="I1236" s="111"/>
      <c r="J1236" s="111"/>
      <c r="K1236" s="111"/>
      <c r="L1236" s="111"/>
      <c r="M1236" s="111"/>
      <c r="QK1236" s="6"/>
      <c r="QL1236" s="4"/>
      <c r="QM1236" s="4"/>
      <c r="QN1236" s="4"/>
      <c r="QO1236" s="4"/>
      <c r="QP1236" s="4"/>
      <c r="QQ1236" s="4"/>
      <c r="QR1236" s="4"/>
    </row>
    <row r="1237" spans="1:460" x14ac:dyDescent="0.2">
      <c r="A1237" s="39"/>
      <c r="B1237" s="40"/>
      <c r="C1237" s="111"/>
      <c r="D1237" s="111"/>
      <c r="E1237" s="111"/>
      <c r="F1237" s="111"/>
      <c r="G1237" s="111"/>
      <c r="H1237" s="111"/>
      <c r="I1237" s="111"/>
      <c r="J1237" s="111"/>
      <c r="K1237" s="111"/>
      <c r="L1237" s="111"/>
      <c r="M1237" s="111"/>
      <c r="QK1237" s="6"/>
      <c r="QL1237" s="4"/>
      <c r="QM1237" s="4"/>
      <c r="QN1237" s="4"/>
      <c r="QO1237" s="4"/>
      <c r="QP1237" s="4"/>
      <c r="QQ1237" s="4"/>
      <c r="QR1237" s="4"/>
    </row>
    <row r="1238" spans="1:460" x14ac:dyDescent="0.2">
      <c r="A1238" s="39"/>
      <c r="B1238" s="40"/>
      <c r="C1238" s="111"/>
      <c r="D1238" s="111"/>
      <c r="E1238" s="111"/>
      <c r="F1238" s="111"/>
      <c r="G1238" s="111"/>
      <c r="H1238" s="111"/>
      <c r="I1238" s="111"/>
      <c r="J1238" s="111"/>
      <c r="K1238" s="111"/>
      <c r="L1238" s="111"/>
      <c r="M1238" s="111"/>
      <c r="QK1238" s="6"/>
      <c r="QL1238" s="4"/>
      <c r="QM1238" s="4"/>
      <c r="QN1238" s="4"/>
      <c r="QO1238" s="4"/>
      <c r="QP1238" s="4"/>
      <c r="QQ1238" s="4"/>
      <c r="QR1238" s="4"/>
    </row>
    <row r="1239" spans="1:460" x14ac:dyDescent="0.2">
      <c r="A1239" s="39"/>
      <c r="B1239" s="40"/>
      <c r="C1239" s="111"/>
      <c r="D1239" s="111"/>
      <c r="E1239" s="111"/>
      <c r="F1239" s="111"/>
      <c r="G1239" s="111"/>
      <c r="H1239" s="111"/>
      <c r="I1239" s="111"/>
      <c r="J1239" s="111"/>
      <c r="K1239" s="111"/>
      <c r="L1239" s="111"/>
      <c r="M1239" s="111"/>
      <c r="QK1239" s="6"/>
      <c r="QL1239" s="4"/>
      <c r="QM1239" s="4"/>
      <c r="QN1239" s="4"/>
      <c r="QO1239" s="4"/>
      <c r="QP1239" s="4"/>
      <c r="QQ1239" s="4"/>
      <c r="QR1239" s="4"/>
    </row>
    <row r="1240" spans="1:460" x14ac:dyDescent="0.2">
      <c r="A1240" s="39"/>
      <c r="B1240" s="40"/>
      <c r="C1240" s="111"/>
      <c r="D1240" s="111"/>
      <c r="E1240" s="111"/>
      <c r="F1240" s="111"/>
      <c r="G1240" s="111"/>
      <c r="H1240" s="111"/>
      <c r="I1240" s="111"/>
      <c r="J1240" s="111"/>
      <c r="K1240" s="111"/>
      <c r="L1240" s="111"/>
      <c r="M1240" s="111"/>
      <c r="QK1240" s="6"/>
      <c r="QL1240" s="4"/>
      <c r="QM1240" s="4"/>
      <c r="QN1240" s="4"/>
      <c r="QO1240" s="4"/>
      <c r="QP1240" s="4"/>
      <c r="QQ1240" s="4"/>
      <c r="QR1240" s="4"/>
    </row>
    <row r="1241" spans="1:460" x14ac:dyDescent="0.2">
      <c r="A1241" s="39"/>
      <c r="B1241" s="40"/>
      <c r="C1241" s="111"/>
      <c r="D1241" s="111"/>
      <c r="E1241" s="111"/>
      <c r="F1241" s="111"/>
      <c r="G1241" s="111"/>
      <c r="H1241" s="111"/>
      <c r="I1241" s="111"/>
      <c r="J1241" s="111"/>
      <c r="K1241" s="111"/>
      <c r="L1241" s="111"/>
      <c r="M1241" s="111"/>
      <c r="QK1241" s="6"/>
      <c r="QL1241" s="4"/>
      <c r="QM1241" s="4"/>
      <c r="QN1241" s="4"/>
      <c r="QO1241" s="4"/>
      <c r="QP1241" s="4"/>
      <c r="QQ1241" s="4"/>
      <c r="QR1241" s="4"/>
    </row>
    <row r="1242" spans="1:460" x14ac:dyDescent="0.2">
      <c r="A1242" s="39"/>
      <c r="B1242" s="40"/>
      <c r="C1242" s="111"/>
      <c r="D1242" s="111"/>
      <c r="E1242" s="111"/>
      <c r="F1242" s="111"/>
      <c r="G1242" s="111"/>
      <c r="H1242" s="111"/>
      <c r="I1242" s="111"/>
      <c r="J1242" s="111"/>
      <c r="K1242" s="111"/>
      <c r="L1242" s="111"/>
      <c r="M1242" s="111"/>
      <c r="QK1242" s="6"/>
      <c r="QL1242" s="4"/>
      <c r="QM1242" s="4"/>
      <c r="QN1242" s="4"/>
      <c r="QO1242" s="4"/>
      <c r="QP1242" s="4"/>
      <c r="QQ1242" s="4"/>
      <c r="QR1242" s="4"/>
    </row>
    <row r="1243" spans="1:460" x14ac:dyDescent="0.2">
      <c r="A1243" s="39"/>
      <c r="B1243" s="40"/>
      <c r="C1243" s="111"/>
      <c r="D1243" s="111"/>
      <c r="E1243" s="111"/>
      <c r="F1243" s="111"/>
      <c r="G1243" s="111"/>
      <c r="H1243" s="111"/>
      <c r="I1243" s="111"/>
      <c r="J1243" s="111"/>
      <c r="K1243" s="111"/>
      <c r="L1243" s="111"/>
      <c r="M1243" s="111"/>
      <c r="QK1243" s="6"/>
      <c r="QL1243" s="4"/>
      <c r="QM1243" s="4"/>
      <c r="QN1243" s="4"/>
      <c r="QO1243" s="4"/>
      <c r="QP1243" s="4"/>
      <c r="QQ1243" s="4"/>
      <c r="QR1243" s="4"/>
    </row>
    <row r="1244" spans="1:460" x14ac:dyDescent="0.2">
      <c r="A1244" s="39"/>
      <c r="B1244" s="40"/>
      <c r="C1244" s="111"/>
      <c r="D1244" s="111"/>
      <c r="E1244" s="111"/>
      <c r="F1244" s="111"/>
      <c r="G1244" s="111"/>
      <c r="H1244" s="111"/>
      <c r="I1244" s="111"/>
      <c r="J1244" s="111"/>
      <c r="K1244" s="111"/>
      <c r="L1244" s="111"/>
      <c r="M1244" s="111"/>
      <c r="QK1244" s="6"/>
      <c r="QL1244" s="4"/>
      <c r="QM1244" s="4"/>
      <c r="QN1244" s="4"/>
      <c r="QO1244" s="4"/>
      <c r="QP1244" s="4"/>
      <c r="QQ1244" s="4"/>
      <c r="QR1244" s="4"/>
    </row>
    <row r="1245" spans="1:460" x14ac:dyDescent="0.2">
      <c r="A1245" s="39"/>
      <c r="B1245" s="40"/>
      <c r="C1245" s="111"/>
      <c r="D1245" s="111"/>
      <c r="E1245" s="111"/>
      <c r="F1245" s="111"/>
      <c r="G1245" s="111"/>
      <c r="H1245" s="111"/>
      <c r="I1245" s="111"/>
      <c r="J1245" s="111"/>
      <c r="K1245" s="111"/>
      <c r="L1245" s="111"/>
      <c r="M1245" s="111"/>
      <c r="QK1245" s="6"/>
      <c r="QL1245" s="4"/>
      <c r="QM1245" s="4"/>
      <c r="QN1245" s="4"/>
      <c r="QO1245" s="4"/>
      <c r="QP1245" s="4"/>
      <c r="QQ1245" s="4"/>
      <c r="QR1245" s="4"/>
    </row>
    <row r="1246" spans="1:460" x14ac:dyDescent="0.2">
      <c r="A1246" s="39"/>
      <c r="B1246" s="40"/>
      <c r="C1246" s="111"/>
      <c r="D1246" s="111"/>
      <c r="E1246" s="111"/>
      <c r="F1246" s="111"/>
      <c r="G1246" s="111"/>
      <c r="H1246" s="111"/>
      <c r="I1246" s="111"/>
      <c r="J1246" s="111"/>
      <c r="K1246" s="111"/>
      <c r="L1246" s="111"/>
      <c r="M1246" s="111"/>
      <c r="QK1246" s="6"/>
      <c r="QL1246" s="4"/>
      <c r="QM1246" s="4"/>
      <c r="QN1246" s="4"/>
      <c r="QO1246" s="4"/>
      <c r="QP1246" s="4"/>
      <c r="QQ1246" s="4"/>
      <c r="QR1246" s="4"/>
    </row>
    <row r="1247" spans="1:460" x14ac:dyDescent="0.2">
      <c r="A1247" s="39"/>
      <c r="B1247" s="40"/>
      <c r="C1247" s="111"/>
      <c r="D1247" s="111"/>
      <c r="E1247" s="111"/>
      <c r="F1247" s="111"/>
      <c r="G1247" s="111"/>
      <c r="H1247" s="111"/>
      <c r="I1247" s="111"/>
      <c r="J1247" s="111"/>
      <c r="K1247" s="111"/>
      <c r="L1247" s="111"/>
      <c r="M1247" s="111"/>
      <c r="QK1247" s="6"/>
      <c r="QL1247" s="4"/>
      <c r="QM1247" s="4"/>
      <c r="QN1247" s="4"/>
      <c r="QO1247" s="4"/>
      <c r="QP1247" s="4"/>
      <c r="QQ1247" s="4"/>
      <c r="QR1247" s="4"/>
    </row>
    <row r="1248" spans="1:460" x14ac:dyDescent="0.2">
      <c r="A1248" s="39"/>
      <c r="B1248" s="40"/>
      <c r="C1248" s="111"/>
      <c r="D1248" s="111"/>
      <c r="E1248" s="111"/>
      <c r="F1248" s="111"/>
      <c r="G1248" s="111"/>
      <c r="H1248" s="111"/>
      <c r="I1248" s="111"/>
      <c r="J1248" s="111"/>
      <c r="K1248" s="111"/>
      <c r="L1248" s="111"/>
      <c r="M1248" s="111"/>
      <c r="QK1248" s="6"/>
      <c r="QL1248" s="4"/>
      <c r="QM1248" s="4"/>
      <c r="QN1248" s="4"/>
      <c r="QO1248" s="4"/>
      <c r="QP1248" s="4"/>
      <c r="QQ1248" s="4"/>
      <c r="QR1248" s="4"/>
    </row>
    <row r="1249" spans="1:460" x14ac:dyDescent="0.2">
      <c r="A1249" s="39"/>
      <c r="B1249" s="40"/>
      <c r="C1249" s="111"/>
      <c r="D1249" s="111"/>
      <c r="E1249" s="111"/>
      <c r="F1249" s="111"/>
      <c r="G1249" s="111"/>
      <c r="H1249" s="111"/>
      <c r="I1249" s="111"/>
      <c r="J1249" s="111"/>
      <c r="K1249" s="111"/>
      <c r="L1249" s="111"/>
      <c r="M1249" s="111"/>
      <c r="QK1249" s="6"/>
      <c r="QL1249" s="4"/>
      <c r="QM1249" s="4"/>
      <c r="QN1249" s="4"/>
      <c r="QO1249" s="4"/>
      <c r="QP1249" s="4"/>
      <c r="QQ1249" s="4"/>
      <c r="QR1249" s="4"/>
    </row>
    <row r="1250" spans="1:460" x14ac:dyDescent="0.2">
      <c r="A1250" s="39"/>
      <c r="B1250" s="40"/>
      <c r="C1250" s="111"/>
      <c r="D1250" s="111"/>
      <c r="E1250" s="111"/>
      <c r="F1250" s="111"/>
      <c r="G1250" s="111"/>
      <c r="H1250" s="111"/>
      <c r="I1250" s="111"/>
      <c r="J1250" s="111"/>
      <c r="K1250" s="111"/>
      <c r="L1250" s="111"/>
      <c r="M1250" s="111"/>
      <c r="QK1250" s="6"/>
      <c r="QL1250" s="4"/>
      <c r="QM1250" s="4"/>
      <c r="QN1250" s="4"/>
      <c r="QO1250" s="4"/>
      <c r="QP1250" s="4"/>
      <c r="QQ1250" s="4"/>
      <c r="QR1250" s="4"/>
    </row>
    <row r="1251" spans="1:460" x14ac:dyDescent="0.2">
      <c r="A1251" s="39"/>
      <c r="B1251" s="40"/>
      <c r="C1251" s="111"/>
      <c r="D1251" s="111"/>
      <c r="E1251" s="111"/>
      <c r="F1251" s="111"/>
      <c r="G1251" s="111"/>
      <c r="H1251" s="111"/>
      <c r="I1251" s="111"/>
      <c r="J1251" s="111"/>
      <c r="K1251" s="111"/>
      <c r="L1251" s="111"/>
      <c r="M1251" s="111"/>
      <c r="QK1251" s="6"/>
      <c r="QL1251" s="4"/>
      <c r="QM1251" s="4"/>
      <c r="QN1251" s="4"/>
      <c r="QO1251" s="4"/>
      <c r="QP1251" s="4"/>
      <c r="QQ1251" s="4"/>
      <c r="QR1251" s="4"/>
    </row>
    <row r="1252" spans="1:460" x14ac:dyDescent="0.2">
      <c r="A1252" s="39"/>
      <c r="B1252" s="40"/>
      <c r="C1252" s="111"/>
      <c r="D1252" s="111"/>
      <c r="E1252" s="111"/>
      <c r="F1252" s="111"/>
      <c r="G1252" s="111"/>
      <c r="H1252" s="111"/>
      <c r="I1252" s="111"/>
      <c r="J1252" s="111"/>
      <c r="K1252" s="111"/>
      <c r="L1252" s="111"/>
      <c r="M1252" s="111"/>
      <c r="QK1252" s="6"/>
      <c r="QL1252" s="4"/>
      <c r="QM1252" s="4"/>
      <c r="QN1252" s="4"/>
      <c r="QO1252" s="4"/>
      <c r="QP1252" s="4"/>
      <c r="QQ1252" s="4"/>
      <c r="QR1252" s="4"/>
    </row>
    <row r="1253" spans="1:460" x14ac:dyDescent="0.2">
      <c r="A1253" s="39"/>
      <c r="B1253" s="40"/>
      <c r="C1253" s="111"/>
      <c r="D1253" s="111"/>
      <c r="E1253" s="111"/>
      <c r="F1253" s="111"/>
      <c r="G1253" s="111"/>
      <c r="H1253" s="111"/>
      <c r="I1253" s="111"/>
      <c r="J1253" s="111"/>
      <c r="K1253" s="111"/>
      <c r="L1253" s="111"/>
      <c r="M1253" s="111"/>
      <c r="QK1253" s="6"/>
      <c r="QL1253" s="4"/>
      <c r="QM1253" s="4"/>
      <c r="QN1253" s="4"/>
      <c r="QO1253" s="4"/>
      <c r="QP1253" s="4"/>
      <c r="QQ1253" s="4"/>
      <c r="QR1253" s="4"/>
    </row>
    <row r="1254" spans="1:460" x14ac:dyDescent="0.2">
      <c r="A1254" s="39"/>
      <c r="B1254" s="40"/>
      <c r="C1254" s="111"/>
      <c r="D1254" s="111"/>
      <c r="E1254" s="111"/>
      <c r="F1254" s="111"/>
      <c r="G1254" s="111"/>
      <c r="H1254" s="111"/>
      <c r="I1254" s="111"/>
      <c r="J1254" s="111"/>
      <c r="K1254" s="111"/>
      <c r="L1254" s="111"/>
      <c r="M1254" s="111"/>
      <c r="QK1254" s="6"/>
      <c r="QL1254" s="4"/>
      <c r="QM1254" s="4"/>
      <c r="QN1254" s="4"/>
      <c r="QO1254" s="4"/>
      <c r="QP1254" s="4"/>
      <c r="QQ1254" s="4"/>
      <c r="QR1254" s="4"/>
    </row>
    <row r="1255" spans="1:460" x14ac:dyDescent="0.2">
      <c r="A1255" s="39"/>
      <c r="B1255" s="40"/>
      <c r="C1255" s="111"/>
      <c r="D1255" s="111"/>
      <c r="E1255" s="111"/>
      <c r="F1255" s="111"/>
      <c r="G1255" s="111"/>
      <c r="H1255" s="111"/>
      <c r="I1255" s="111"/>
      <c r="J1255" s="111"/>
      <c r="K1255" s="111"/>
      <c r="L1255" s="111"/>
      <c r="M1255" s="111"/>
      <c r="QK1255" s="6"/>
      <c r="QL1255" s="4"/>
      <c r="QM1255" s="4"/>
      <c r="QN1255" s="4"/>
      <c r="QO1255" s="4"/>
      <c r="QP1255" s="4"/>
      <c r="QQ1255" s="4"/>
      <c r="QR1255" s="4"/>
    </row>
    <row r="1256" spans="1:460" x14ac:dyDescent="0.2">
      <c r="A1256" s="39"/>
      <c r="B1256" s="40"/>
      <c r="C1256" s="111"/>
      <c r="D1256" s="111"/>
      <c r="E1256" s="111"/>
      <c r="F1256" s="111"/>
      <c r="G1256" s="111"/>
      <c r="H1256" s="111"/>
      <c r="I1256" s="111"/>
      <c r="J1256" s="111"/>
      <c r="K1256" s="111"/>
      <c r="L1256" s="111"/>
      <c r="M1256" s="111"/>
      <c r="QK1256" s="6"/>
      <c r="QL1256" s="4"/>
      <c r="QM1256" s="4"/>
      <c r="QN1256" s="4"/>
      <c r="QO1256" s="4"/>
      <c r="QP1256" s="4"/>
      <c r="QQ1256" s="4"/>
      <c r="QR1256" s="4"/>
    </row>
    <row r="1257" spans="1:460" x14ac:dyDescent="0.2">
      <c r="A1257" s="39"/>
      <c r="B1257" s="40"/>
      <c r="C1257" s="111"/>
      <c r="D1257" s="111"/>
      <c r="E1257" s="111"/>
      <c r="F1257" s="111"/>
      <c r="G1257" s="111"/>
      <c r="H1257" s="111"/>
      <c r="I1257" s="111"/>
      <c r="J1257" s="111"/>
      <c r="K1257" s="111"/>
      <c r="L1257" s="111"/>
      <c r="M1257" s="111"/>
      <c r="QK1257" s="6"/>
      <c r="QL1257" s="4"/>
      <c r="QM1257" s="4"/>
      <c r="QN1257" s="4"/>
      <c r="QO1257" s="4"/>
      <c r="QP1257" s="4"/>
      <c r="QQ1257" s="4"/>
      <c r="QR1257" s="4"/>
    </row>
    <row r="1258" spans="1:460" x14ac:dyDescent="0.2">
      <c r="A1258" s="39"/>
      <c r="B1258" s="40"/>
      <c r="C1258" s="111"/>
      <c r="D1258" s="111"/>
      <c r="E1258" s="111"/>
      <c r="F1258" s="111"/>
      <c r="G1258" s="111"/>
      <c r="H1258" s="111"/>
      <c r="I1258" s="111"/>
      <c r="J1258" s="111"/>
      <c r="K1258" s="111"/>
      <c r="L1258" s="111"/>
      <c r="M1258" s="111"/>
      <c r="QK1258" s="6"/>
      <c r="QL1258" s="4"/>
      <c r="QM1258" s="4"/>
      <c r="QN1258" s="4"/>
      <c r="QO1258" s="4"/>
      <c r="QP1258" s="4"/>
      <c r="QQ1258" s="4"/>
      <c r="QR1258" s="4"/>
    </row>
    <row r="1259" spans="1:460" x14ac:dyDescent="0.2">
      <c r="A1259" s="39"/>
      <c r="B1259" s="40"/>
      <c r="C1259" s="111"/>
      <c r="D1259" s="111"/>
      <c r="E1259" s="111"/>
      <c r="F1259" s="111"/>
      <c r="G1259" s="111"/>
      <c r="H1259" s="111"/>
      <c r="I1259" s="111"/>
      <c r="J1259" s="111"/>
      <c r="K1259" s="111"/>
      <c r="L1259" s="111"/>
      <c r="M1259" s="111"/>
      <c r="QK1259" s="6"/>
      <c r="QL1259" s="4"/>
      <c r="QM1259" s="4"/>
      <c r="QN1259" s="4"/>
      <c r="QO1259" s="4"/>
      <c r="QP1259" s="4"/>
      <c r="QQ1259" s="4"/>
      <c r="QR1259" s="4"/>
    </row>
    <row r="1260" spans="1:460" x14ac:dyDescent="0.2">
      <c r="A1260" s="39"/>
      <c r="B1260" s="40"/>
      <c r="C1260" s="111"/>
      <c r="D1260" s="111"/>
      <c r="E1260" s="111"/>
      <c r="F1260" s="111"/>
      <c r="G1260" s="111"/>
      <c r="H1260" s="111"/>
      <c r="I1260" s="111"/>
      <c r="J1260" s="111"/>
      <c r="K1260" s="111"/>
      <c r="L1260" s="111"/>
      <c r="M1260" s="111"/>
      <c r="QK1260" s="6"/>
      <c r="QL1260" s="4"/>
      <c r="QM1260" s="4"/>
      <c r="QN1260" s="4"/>
      <c r="QO1260" s="4"/>
      <c r="QP1260" s="4"/>
      <c r="QQ1260" s="4"/>
      <c r="QR1260" s="4"/>
    </row>
    <row r="1261" spans="1:460" x14ac:dyDescent="0.2">
      <c r="A1261" s="39"/>
      <c r="B1261" s="40"/>
      <c r="C1261" s="111"/>
      <c r="D1261" s="111"/>
      <c r="E1261" s="111"/>
      <c r="F1261" s="111"/>
      <c r="G1261" s="111"/>
      <c r="H1261" s="111"/>
      <c r="I1261" s="111"/>
      <c r="J1261" s="111"/>
      <c r="K1261" s="111"/>
      <c r="L1261" s="111"/>
      <c r="M1261" s="111"/>
      <c r="QK1261" s="6"/>
      <c r="QL1261" s="4"/>
      <c r="QM1261" s="4"/>
      <c r="QN1261" s="4"/>
      <c r="QO1261" s="4"/>
      <c r="QP1261" s="4"/>
      <c r="QQ1261" s="4"/>
      <c r="QR1261" s="4"/>
    </row>
    <row r="1262" spans="1:460" x14ac:dyDescent="0.2">
      <c r="A1262" s="39"/>
      <c r="B1262" s="40"/>
      <c r="C1262" s="111"/>
      <c r="D1262" s="111"/>
      <c r="E1262" s="111"/>
      <c r="F1262" s="111"/>
      <c r="G1262" s="111"/>
      <c r="H1262" s="111"/>
      <c r="I1262" s="111"/>
      <c r="J1262" s="111"/>
      <c r="K1262" s="111"/>
      <c r="L1262" s="111"/>
      <c r="M1262" s="111"/>
      <c r="QK1262" s="6"/>
      <c r="QL1262" s="4"/>
      <c r="QM1262" s="4"/>
      <c r="QN1262" s="4"/>
      <c r="QO1262" s="4"/>
      <c r="QP1262" s="4"/>
      <c r="QQ1262" s="4"/>
      <c r="QR1262" s="4"/>
    </row>
    <row r="1263" spans="1:460" x14ac:dyDescent="0.2">
      <c r="A1263" s="39"/>
      <c r="B1263" s="40"/>
      <c r="C1263" s="111"/>
      <c r="D1263" s="111"/>
      <c r="E1263" s="111"/>
      <c r="F1263" s="111"/>
      <c r="G1263" s="111"/>
      <c r="H1263" s="111"/>
      <c r="I1263" s="111"/>
      <c r="J1263" s="111"/>
      <c r="K1263" s="111"/>
      <c r="L1263" s="111"/>
      <c r="M1263" s="111"/>
      <c r="QK1263" s="6"/>
      <c r="QL1263" s="4"/>
      <c r="QM1263" s="4"/>
      <c r="QN1263" s="4"/>
      <c r="QO1263" s="4"/>
      <c r="QP1263" s="4"/>
      <c r="QQ1263" s="4"/>
      <c r="QR1263" s="4"/>
    </row>
    <row r="1264" spans="1:460" x14ac:dyDescent="0.2">
      <c r="A1264" s="39"/>
      <c r="B1264" s="40"/>
      <c r="C1264" s="111"/>
      <c r="D1264" s="111"/>
      <c r="E1264" s="111"/>
      <c r="F1264" s="111"/>
      <c r="G1264" s="111"/>
      <c r="H1264" s="111"/>
      <c r="I1264" s="111"/>
      <c r="J1264" s="111"/>
      <c r="K1264" s="111"/>
      <c r="L1264" s="111"/>
      <c r="M1264" s="111"/>
      <c r="QK1264" s="6"/>
      <c r="QL1264" s="4"/>
      <c r="QM1264" s="4"/>
      <c r="QN1264" s="4"/>
      <c r="QO1264" s="4"/>
      <c r="QP1264" s="4"/>
      <c r="QQ1264" s="4"/>
      <c r="QR1264" s="4"/>
    </row>
    <row r="1265" spans="1:460" x14ac:dyDescent="0.2">
      <c r="A1265" s="39"/>
      <c r="B1265" s="40"/>
      <c r="C1265" s="111"/>
      <c r="D1265" s="111"/>
      <c r="E1265" s="111"/>
      <c r="F1265" s="111"/>
      <c r="G1265" s="111"/>
      <c r="H1265" s="111"/>
      <c r="I1265" s="111"/>
      <c r="J1265" s="111"/>
      <c r="K1265" s="111"/>
      <c r="L1265" s="111"/>
      <c r="M1265" s="111"/>
      <c r="QK1265" s="6"/>
      <c r="QL1265" s="4"/>
      <c r="QM1265" s="4"/>
      <c r="QN1265" s="4"/>
      <c r="QO1265" s="4"/>
      <c r="QP1265" s="4"/>
      <c r="QQ1265" s="4"/>
      <c r="QR1265" s="4"/>
    </row>
    <row r="1266" spans="1:460" x14ac:dyDescent="0.2">
      <c r="A1266" s="39"/>
      <c r="B1266" s="40"/>
      <c r="C1266" s="111"/>
      <c r="D1266" s="111"/>
      <c r="E1266" s="111"/>
      <c r="F1266" s="111"/>
      <c r="G1266" s="111"/>
      <c r="H1266" s="111"/>
      <c r="I1266" s="111"/>
      <c r="J1266" s="111"/>
      <c r="K1266" s="111"/>
      <c r="L1266" s="111"/>
      <c r="M1266" s="111"/>
      <c r="QK1266" s="6"/>
      <c r="QL1266" s="4"/>
      <c r="QM1266" s="4"/>
      <c r="QN1266" s="4"/>
      <c r="QO1266" s="4"/>
      <c r="QP1266" s="4"/>
      <c r="QQ1266" s="4"/>
      <c r="QR1266" s="4"/>
    </row>
    <row r="1267" spans="1:460" x14ac:dyDescent="0.2">
      <c r="A1267" s="39"/>
      <c r="B1267" s="40"/>
      <c r="C1267" s="111"/>
      <c r="D1267" s="111"/>
      <c r="E1267" s="111"/>
      <c r="F1267" s="111"/>
      <c r="G1267" s="111"/>
      <c r="H1267" s="111"/>
      <c r="I1267" s="111"/>
      <c r="J1267" s="111"/>
      <c r="K1267" s="111"/>
      <c r="L1267" s="111"/>
      <c r="M1267" s="111"/>
      <c r="QK1267" s="6"/>
      <c r="QL1267" s="4"/>
      <c r="QM1267" s="4"/>
      <c r="QN1267" s="4"/>
      <c r="QO1267" s="4"/>
      <c r="QP1267" s="4"/>
      <c r="QQ1267" s="4"/>
      <c r="QR1267" s="4"/>
    </row>
    <row r="1268" spans="1:460" x14ac:dyDescent="0.2">
      <c r="A1268" s="39"/>
      <c r="B1268" s="40"/>
      <c r="C1268" s="111"/>
      <c r="D1268" s="111"/>
      <c r="E1268" s="111"/>
      <c r="F1268" s="111"/>
      <c r="G1268" s="111"/>
      <c r="H1268" s="111"/>
      <c r="I1268" s="111"/>
      <c r="J1268" s="111"/>
      <c r="K1268" s="111"/>
      <c r="L1268" s="111"/>
      <c r="M1268" s="111"/>
      <c r="QK1268" s="6"/>
      <c r="QL1268" s="4"/>
      <c r="QM1268" s="4"/>
      <c r="QN1268" s="4"/>
      <c r="QO1268" s="4"/>
      <c r="QP1268" s="4"/>
      <c r="QQ1268" s="4"/>
      <c r="QR1268" s="4"/>
    </row>
    <row r="1269" spans="1:460" x14ac:dyDescent="0.2">
      <c r="A1269" s="39"/>
      <c r="B1269" s="40"/>
      <c r="C1269" s="111"/>
      <c r="D1269" s="111"/>
      <c r="E1269" s="111"/>
      <c r="F1269" s="111"/>
      <c r="G1269" s="111"/>
      <c r="H1269" s="111"/>
      <c r="I1269" s="111"/>
      <c r="J1269" s="111"/>
      <c r="K1269" s="111"/>
      <c r="L1269" s="111"/>
      <c r="M1269" s="111"/>
      <c r="QK1269" s="6"/>
      <c r="QL1269" s="4"/>
      <c r="QM1269" s="4"/>
      <c r="QN1269" s="4"/>
      <c r="QO1269" s="4"/>
      <c r="QP1269" s="4"/>
      <c r="QQ1269" s="4"/>
      <c r="QR1269" s="4"/>
    </row>
    <row r="1270" spans="1:460" x14ac:dyDescent="0.2">
      <c r="A1270" s="39"/>
      <c r="B1270" s="40"/>
      <c r="C1270" s="111"/>
      <c r="D1270" s="111"/>
      <c r="E1270" s="111"/>
      <c r="F1270" s="111"/>
      <c r="G1270" s="111"/>
      <c r="H1270" s="111"/>
      <c r="I1270" s="111"/>
      <c r="J1270" s="111"/>
      <c r="K1270" s="111"/>
      <c r="L1270" s="111"/>
      <c r="M1270" s="111"/>
      <c r="QK1270" s="6"/>
      <c r="QL1270" s="4"/>
      <c r="QM1270" s="4"/>
      <c r="QN1270" s="4"/>
      <c r="QO1270" s="4"/>
      <c r="QP1270" s="4"/>
      <c r="QQ1270" s="4"/>
      <c r="QR1270" s="4"/>
    </row>
    <row r="1271" spans="1:460" x14ac:dyDescent="0.2">
      <c r="A1271" s="39"/>
      <c r="B1271" s="40"/>
      <c r="C1271" s="111"/>
      <c r="D1271" s="111"/>
      <c r="E1271" s="111"/>
      <c r="F1271" s="111"/>
      <c r="G1271" s="111"/>
      <c r="H1271" s="111"/>
      <c r="I1271" s="111"/>
      <c r="J1271" s="111"/>
      <c r="K1271" s="111"/>
      <c r="L1271" s="111"/>
      <c r="M1271" s="111"/>
      <c r="QK1271" s="6"/>
      <c r="QL1271" s="4"/>
      <c r="QM1271" s="4"/>
      <c r="QN1271" s="4"/>
      <c r="QO1271" s="4"/>
      <c r="QP1271" s="4"/>
      <c r="QQ1271" s="4"/>
      <c r="QR1271" s="4"/>
    </row>
    <row r="1272" spans="1:460" x14ac:dyDescent="0.2">
      <c r="A1272" s="39"/>
      <c r="B1272" s="40"/>
      <c r="C1272" s="111"/>
      <c r="D1272" s="111"/>
      <c r="E1272" s="111"/>
      <c r="F1272" s="111"/>
      <c r="G1272" s="111"/>
      <c r="H1272" s="111"/>
      <c r="I1272" s="111"/>
      <c r="J1272" s="111"/>
      <c r="K1272" s="111"/>
      <c r="L1272" s="111"/>
      <c r="M1272" s="111"/>
      <c r="QK1272" s="6"/>
      <c r="QL1272" s="4"/>
      <c r="QM1272" s="4"/>
      <c r="QN1272" s="4"/>
      <c r="QO1272" s="4"/>
      <c r="QP1272" s="4"/>
      <c r="QQ1272" s="4"/>
      <c r="QR1272" s="4"/>
    </row>
    <row r="1273" spans="1:460" x14ac:dyDescent="0.2">
      <c r="A1273" s="39"/>
      <c r="B1273" s="40"/>
      <c r="C1273" s="111"/>
      <c r="D1273" s="111"/>
      <c r="E1273" s="111"/>
      <c r="F1273" s="111"/>
      <c r="G1273" s="111"/>
      <c r="H1273" s="111"/>
      <c r="I1273" s="111"/>
      <c r="J1273" s="111"/>
      <c r="K1273" s="111"/>
      <c r="L1273" s="111"/>
      <c r="M1273" s="111"/>
      <c r="QK1273" s="6"/>
      <c r="QL1273" s="4"/>
      <c r="QM1273" s="4"/>
      <c r="QN1273" s="4"/>
      <c r="QO1273" s="4"/>
      <c r="QP1273" s="4"/>
      <c r="QQ1273" s="4"/>
      <c r="QR1273" s="4"/>
    </row>
    <row r="1274" spans="1:460" x14ac:dyDescent="0.2">
      <c r="A1274" s="39"/>
      <c r="B1274" s="40"/>
      <c r="C1274" s="111"/>
      <c r="D1274" s="111"/>
      <c r="E1274" s="111"/>
      <c r="F1274" s="111"/>
      <c r="G1274" s="111"/>
      <c r="H1274" s="111"/>
      <c r="I1274" s="111"/>
      <c r="J1274" s="111"/>
      <c r="K1274" s="111"/>
      <c r="L1274" s="111"/>
      <c r="M1274" s="111"/>
      <c r="QK1274" s="6"/>
      <c r="QL1274" s="4"/>
      <c r="QM1274" s="4"/>
      <c r="QN1274" s="4"/>
      <c r="QO1274" s="4"/>
      <c r="QP1274" s="4"/>
      <c r="QQ1274" s="4"/>
      <c r="QR1274" s="4"/>
    </row>
    <row r="1275" spans="1:460" x14ac:dyDescent="0.2">
      <c r="A1275" s="39"/>
      <c r="B1275" s="40"/>
      <c r="C1275" s="111"/>
      <c r="D1275" s="111"/>
      <c r="E1275" s="111"/>
      <c r="F1275" s="111"/>
      <c r="G1275" s="111"/>
      <c r="H1275" s="111"/>
      <c r="I1275" s="111"/>
      <c r="J1275" s="111"/>
      <c r="K1275" s="111"/>
      <c r="L1275" s="111"/>
      <c r="M1275" s="111"/>
      <c r="QK1275" s="6"/>
      <c r="QL1275" s="4"/>
      <c r="QM1275" s="4"/>
      <c r="QN1275" s="4"/>
      <c r="QO1275" s="4"/>
      <c r="QP1275" s="4"/>
      <c r="QQ1275" s="4"/>
      <c r="QR1275" s="4"/>
    </row>
    <row r="1276" spans="1:460" x14ac:dyDescent="0.2">
      <c r="A1276" s="39"/>
      <c r="B1276" s="40"/>
      <c r="C1276" s="111"/>
      <c r="D1276" s="111"/>
      <c r="E1276" s="111"/>
      <c r="F1276" s="111"/>
      <c r="G1276" s="111"/>
      <c r="H1276" s="111"/>
      <c r="I1276" s="111"/>
      <c r="J1276" s="111"/>
      <c r="K1276" s="111"/>
      <c r="L1276" s="111"/>
      <c r="M1276" s="111"/>
      <c r="QK1276" s="6"/>
      <c r="QL1276" s="4"/>
      <c r="QM1276" s="4"/>
      <c r="QN1276" s="4"/>
      <c r="QO1276" s="4"/>
      <c r="QP1276" s="4"/>
      <c r="QQ1276" s="4"/>
      <c r="QR1276" s="4"/>
    </row>
    <row r="1277" spans="1:460" x14ac:dyDescent="0.2">
      <c r="A1277" s="39"/>
      <c r="B1277" s="40"/>
      <c r="C1277" s="111"/>
      <c r="D1277" s="111"/>
      <c r="E1277" s="111"/>
      <c r="F1277" s="111"/>
      <c r="G1277" s="111"/>
      <c r="H1277" s="111"/>
      <c r="I1277" s="111"/>
      <c r="J1277" s="111"/>
      <c r="K1277" s="111"/>
      <c r="L1277" s="111"/>
      <c r="M1277" s="111"/>
      <c r="QK1277" s="6"/>
      <c r="QL1277" s="4"/>
      <c r="QM1277" s="4"/>
      <c r="QN1277" s="4"/>
      <c r="QO1277" s="4"/>
      <c r="QP1277" s="4"/>
      <c r="QQ1277" s="4"/>
      <c r="QR1277" s="4"/>
    </row>
    <row r="1278" spans="1:460" x14ac:dyDescent="0.2">
      <c r="A1278" s="39"/>
      <c r="B1278" s="40"/>
      <c r="C1278" s="111"/>
      <c r="D1278" s="111"/>
      <c r="E1278" s="111"/>
      <c r="F1278" s="111"/>
      <c r="G1278" s="111"/>
      <c r="H1278" s="111"/>
      <c r="I1278" s="111"/>
      <c r="J1278" s="111"/>
      <c r="K1278" s="111"/>
      <c r="L1278" s="111"/>
      <c r="M1278" s="111"/>
      <c r="QK1278" s="6"/>
      <c r="QL1278" s="4"/>
      <c r="QM1278" s="4"/>
      <c r="QN1278" s="4"/>
      <c r="QO1278" s="4"/>
      <c r="QP1278" s="4"/>
      <c r="QQ1278" s="4"/>
      <c r="QR1278" s="4"/>
    </row>
    <row r="1279" spans="1:460" x14ac:dyDescent="0.2">
      <c r="A1279" s="39"/>
      <c r="B1279" s="40"/>
      <c r="C1279" s="111"/>
      <c r="D1279" s="111"/>
      <c r="E1279" s="111"/>
      <c r="F1279" s="111"/>
      <c r="G1279" s="111"/>
      <c r="H1279" s="111"/>
      <c r="I1279" s="111"/>
      <c r="J1279" s="111"/>
      <c r="K1279" s="111"/>
      <c r="L1279" s="111"/>
      <c r="M1279" s="111"/>
      <c r="QK1279" s="6"/>
      <c r="QL1279" s="4"/>
      <c r="QM1279" s="4"/>
      <c r="QN1279" s="4"/>
      <c r="QO1279" s="4"/>
      <c r="QP1279" s="4"/>
      <c r="QQ1279" s="4"/>
      <c r="QR1279" s="4"/>
    </row>
    <row r="1280" spans="1:460" x14ac:dyDescent="0.2">
      <c r="A1280" s="39"/>
      <c r="B1280" s="40"/>
      <c r="C1280" s="111"/>
      <c r="D1280" s="111"/>
      <c r="E1280" s="111"/>
      <c r="F1280" s="111"/>
      <c r="G1280" s="111"/>
      <c r="H1280" s="111"/>
      <c r="I1280" s="111"/>
      <c r="J1280" s="111"/>
      <c r="K1280" s="111"/>
      <c r="L1280" s="111"/>
      <c r="M1280" s="111"/>
      <c r="QK1280" s="6"/>
      <c r="QL1280" s="4"/>
      <c r="QM1280" s="4"/>
      <c r="QN1280" s="4"/>
      <c r="QO1280" s="4"/>
      <c r="QP1280" s="4"/>
      <c r="QQ1280" s="4"/>
      <c r="QR1280" s="4"/>
    </row>
    <row r="1281" spans="1:460" x14ac:dyDescent="0.2">
      <c r="A1281" s="39"/>
      <c r="B1281" s="40"/>
      <c r="C1281" s="111"/>
      <c r="D1281" s="111"/>
      <c r="E1281" s="111"/>
      <c r="F1281" s="111"/>
      <c r="G1281" s="111"/>
      <c r="H1281" s="111"/>
      <c r="I1281" s="111"/>
      <c r="J1281" s="111"/>
      <c r="K1281" s="111"/>
      <c r="L1281" s="111"/>
      <c r="M1281" s="111"/>
      <c r="QK1281" s="6"/>
      <c r="QL1281" s="4"/>
      <c r="QM1281" s="4"/>
      <c r="QN1281" s="4"/>
      <c r="QO1281" s="4"/>
      <c r="QP1281" s="4"/>
      <c r="QQ1281" s="4"/>
      <c r="QR1281" s="4"/>
    </row>
    <row r="1282" spans="1:460" x14ac:dyDescent="0.2">
      <c r="A1282" s="39"/>
      <c r="B1282" s="40"/>
      <c r="C1282" s="111"/>
      <c r="D1282" s="111"/>
      <c r="E1282" s="111"/>
      <c r="F1282" s="111"/>
      <c r="G1282" s="111"/>
      <c r="H1282" s="111"/>
      <c r="I1282" s="111"/>
      <c r="J1282" s="111"/>
      <c r="K1282" s="111"/>
      <c r="L1282" s="111"/>
      <c r="M1282" s="111"/>
      <c r="QK1282" s="6"/>
      <c r="QL1282" s="4"/>
      <c r="QM1282" s="4"/>
      <c r="QN1282" s="4"/>
      <c r="QO1282" s="4"/>
      <c r="QP1282" s="4"/>
      <c r="QQ1282" s="4"/>
      <c r="QR1282" s="4"/>
    </row>
    <row r="1283" spans="1:460" x14ac:dyDescent="0.2">
      <c r="A1283" s="39"/>
      <c r="B1283" s="40"/>
      <c r="C1283" s="111"/>
      <c r="D1283" s="111"/>
      <c r="E1283" s="111"/>
      <c r="F1283" s="111"/>
      <c r="G1283" s="111"/>
      <c r="H1283" s="111"/>
      <c r="I1283" s="111"/>
      <c r="J1283" s="111"/>
      <c r="K1283" s="111"/>
      <c r="L1283" s="111"/>
      <c r="M1283" s="111"/>
      <c r="QK1283" s="6"/>
      <c r="QL1283" s="4"/>
      <c r="QM1283" s="4"/>
      <c r="QN1283" s="4"/>
      <c r="QO1283" s="4"/>
      <c r="QP1283" s="4"/>
      <c r="QQ1283" s="4"/>
      <c r="QR1283" s="4"/>
    </row>
    <row r="1284" spans="1:460" x14ac:dyDescent="0.2">
      <c r="A1284" s="39"/>
      <c r="B1284" s="40"/>
      <c r="C1284" s="111"/>
      <c r="D1284" s="111"/>
      <c r="E1284" s="111"/>
      <c r="F1284" s="111"/>
      <c r="G1284" s="111"/>
      <c r="H1284" s="111"/>
      <c r="I1284" s="111"/>
      <c r="J1284" s="111"/>
      <c r="K1284" s="111"/>
      <c r="L1284" s="111"/>
      <c r="M1284" s="111"/>
      <c r="QK1284" s="6"/>
      <c r="QL1284" s="4"/>
      <c r="QM1284" s="4"/>
      <c r="QN1284" s="4"/>
      <c r="QO1284" s="4"/>
      <c r="QP1284" s="4"/>
      <c r="QQ1284" s="4"/>
      <c r="QR1284" s="4"/>
    </row>
    <row r="1285" spans="1:460" x14ac:dyDescent="0.2">
      <c r="A1285" s="39"/>
      <c r="B1285" s="40"/>
      <c r="C1285" s="111"/>
      <c r="D1285" s="111"/>
      <c r="E1285" s="111"/>
      <c r="F1285" s="111"/>
      <c r="G1285" s="111"/>
      <c r="H1285" s="111"/>
      <c r="I1285" s="111"/>
      <c r="J1285" s="111"/>
      <c r="K1285" s="111"/>
      <c r="L1285" s="111"/>
      <c r="M1285" s="111"/>
      <c r="QK1285" s="6"/>
      <c r="QL1285" s="4"/>
      <c r="QM1285" s="4"/>
      <c r="QN1285" s="4"/>
      <c r="QO1285" s="4"/>
      <c r="QP1285" s="4"/>
      <c r="QQ1285" s="4"/>
      <c r="QR1285" s="4"/>
    </row>
    <row r="1286" spans="1:460" x14ac:dyDescent="0.2">
      <c r="A1286" s="39"/>
      <c r="B1286" s="40"/>
      <c r="C1286" s="111"/>
      <c r="D1286" s="111"/>
      <c r="E1286" s="111"/>
      <c r="F1286" s="111"/>
      <c r="G1286" s="111"/>
      <c r="H1286" s="111"/>
      <c r="I1286" s="111"/>
      <c r="J1286" s="111"/>
      <c r="K1286" s="111"/>
      <c r="L1286" s="111"/>
      <c r="M1286" s="111"/>
      <c r="QK1286" s="6"/>
      <c r="QL1286" s="4"/>
      <c r="QM1286" s="4"/>
      <c r="QN1286" s="4"/>
      <c r="QO1286" s="4"/>
      <c r="QP1286" s="4"/>
      <c r="QQ1286" s="4"/>
      <c r="QR1286" s="4"/>
    </row>
    <row r="1287" spans="1:460" x14ac:dyDescent="0.2">
      <c r="A1287" s="39"/>
      <c r="B1287" s="40"/>
      <c r="C1287" s="111"/>
      <c r="D1287" s="111"/>
      <c r="E1287" s="111"/>
      <c r="F1287" s="111"/>
      <c r="G1287" s="111"/>
      <c r="H1287" s="111"/>
      <c r="I1287" s="111"/>
      <c r="J1287" s="111"/>
      <c r="K1287" s="111"/>
      <c r="L1287" s="111"/>
      <c r="M1287" s="111"/>
      <c r="QK1287" s="6"/>
      <c r="QL1287" s="4"/>
      <c r="QM1287" s="4"/>
      <c r="QN1287" s="4"/>
      <c r="QO1287" s="4"/>
      <c r="QP1287" s="4"/>
      <c r="QQ1287" s="4"/>
      <c r="QR1287" s="4"/>
    </row>
    <row r="1288" spans="1:460" x14ac:dyDescent="0.2">
      <c r="A1288" s="39"/>
      <c r="B1288" s="40"/>
      <c r="C1288" s="111"/>
      <c r="D1288" s="111"/>
      <c r="E1288" s="111"/>
      <c r="F1288" s="111"/>
      <c r="G1288" s="111"/>
      <c r="H1288" s="111"/>
      <c r="I1288" s="111"/>
      <c r="J1288" s="111"/>
      <c r="K1288" s="111"/>
      <c r="L1288" s="111"/>
      <c r="M1288" s="111"/>
      <c r="QK1288" s="6"/>
      <c r="QL1288" s="4"/>
      <c r="QM1288" s="4"/>
      <c r="QN1288" s="4"/>
      <c r="QO1288" s="4"/>
      <c r="QP1288" s="4"/>
      <c r="QQ1288" s="4"/>
      <c r="QR1288" s="4"/>
    </row>
    <row r="1289" spans="1:460" x14ac:dyDescent="0.2">
      <c r="A1289" s="39"/>
      <c r="B1289" s="40"/>
      <c r="C1289" s="111"/>
      <c r="D1289" s="111"/>
      <c r="E1289" s="111"/>
      <c r="F1289" s="111"/>
      <c r="G1289" s="111"/>
      <c r="H1289" s="111"/>
      <c r="I1289" s="111"/>
      <c r="J1289" s="111"/>
      <c r="K1289" s="111"/>
      <c r="L1289" s="111"/>
      <c r="M1289" s="111"/>
      <c r="QK1289" s="6"/>
      <c r="QL1289" s="4"/>
      <c r="QM1289" s="4"/>
      <c r="QN1289" s="4"/>
      <c r="QO1289" s="4"/>
      <c r="QP1289" s="4"/>
      <c r="QQ1289" s="4"/>
      <c r="QR1289" s="4"/>
    </row>
    <row r="1290" spans="1:460" x14ac:dyDescent="0.2">
      <c r="A1290" s="39"/>
      <c r="B1290" s="40"/>
      <c r="C1290" s="111"/>
      <c r="D1290" s="111"/>
      <c r="E1290" s="111"/>
      <c r="F1290" s="111"/>
      <c r="G1290" s="111"/>
      <c r="H1290" s="111"/>
      <c r="I1290" s="111"/>
      <c r="J1290" s="111"/>
      <c r="K1290" s="111"/>
      <c r="L1290" s="111"/>
      <c r="M1290" s="111"/>
      <c r="QK1290" s="6"/>
      <c r="QL1290" s="4"/>
      <c r="QM1290" s="4"/>
      <c r="QN1290" s="4"/>
      <c r="QO1290" s="4"/>
      <c r="QP1290" s="4"/>
      <c r="QQ1290" s="4"/>
      <c r="QR1290" s="4"/>
    </row>
    <row r="1291" spans="1:460" x14ac:dyDescent="0.2">
      <c r="A1291" s="39"/>
      <c r="B1291" s="40"/>
      <c r="C1291" s="111"/>
      <c r="D1291" s="111"/>
      <c r="E1291" s="111"/>
      <c r="F1291" s="111"/>
      <c r="G1291" s="111"/>
      <c r="H1291" s="111"/>
      <c r="I1291" s="111"/>
      <c r="J1291" s="111"/>
      <c r="K1291" s="111"/>
      <c r="L1291" s="111"/>
      <c r="M1291" s="111"/>
      <c r="QK1291" s="6"/>
      <c r="QL1291" s="4"/>
      <c r="QM1291" s="4"/>
      <c r="QN1291" s="4"/>
      <c r="QO1291" s="4"/>
      <c r="QP1291" s="4"/>
      <c r="QQ1291" s="4"/>
      <c r="QR1291" s="4"/>
    </row>
    <row r="1292" spans="1:460" x14ac:dyDescent="0.2">
      <c r="A1292" s="39"/>
      <c r="B1292" s="40"/>
      <c r="C1292" s="111"/>
      <c r="D1292" s="111"/>
      <c r="E1292" s="111"/>
      <c r="F1292" s="111"/>
      <c r="G1292" s="111"/>
      <c r="H1292" s="111"/>
      <c r="I1292" s="111"/>
      <c r="J1292" s="111"/>
      <c r="K1292" s="111"/>
      <c r="L1292" s="111"/>
      <c r="M1292" s="111"/>
      <c r="QK1292" s="6"/>
      <c r="QL1292" s="4"/>
      <c r="QM1292" s="4"/>
      <c r="QN1292" s="4"/>
      <c r="QO1292" s="4"/>
      <c r="QP1292" s="4"/>
      <c r="QQ1292" s="4"/>
      <c r="QR1292" s="4"/>
    </row>
    <row r="1293" spans="1:460" x14ac:dyDescent="0.2">
      <c r="A1293" s="39"/>
      <c r="B1293" s="40"/>
      <c r="C1293" s="111"/>
      <c r="D1293" s="111"/>
      <c r="E1293" s="111"/>
      <c r="F1293" s="111"/>
      <c r="G1293" s="111"/>
      <c r="H1293" s="111"/>
      <c r="I1293" s="111"/>
      <c r="J1293" s="111"/>
      <c r="K1293" s="111"/>
      <c r="L1293" s="111"/>
      <c r="M1293" s="111"/>
      <c r="QK1293" s="6"/>
      <c r="QL1293" s="4"/>
      <c r="QM1293" s="4"/>
      <c r="QN1293" s="4"/>
      <c r="QO1293" s="4"/>
      <c r="QP1293" s="4"/>
      <c r="QQ1293" s="4"/>
      <c r="QR1293" s="4"/>
    </row>
    <row r="1294" spans="1:460" x14ac:dyDescent="0.2">
      <c r="A1294" s="39"/>
      <c r="B1294" s="40"/>
      <c r="C1294" s="111"/>
      <c r="D1294" s="111"/>
      <c r="E1294" s="111"/>
      <c r="F1294" s="111"/>
      <c r="G1294" s="111"/>
      <c r="H1294" s="111"/>
      <c r="I1294" s="111"/>
      <c r="J1294" s="111"/>
      <c r="K1294" s="111"/>
      <c r="L1294" s="111"/>
      <c r="M1294" s="111"/>
      <c r="QK1294" s="6"/>
      <c r="QL1294" s="4"/>
      <c r="QM1294" s="4"/>
      <c r="QN1294" s="4"/>
      <c r="QO1294" s="4"/>
      <c r="QP1294" s="4"/>
      <c r="QQ1294" s="4"/>
      <c r="QR1294" s="4"/>
    </row>
    <row r="1295" spans="1:460" x14ac:dyDescent="0.2">
      <c r="A1295" s="39"/>
      <c r="B1295" s="40"/>
      <c r="C1295" s="111"/>
      <c r="D1295" s="111"/>
      <c r="E1295" s="111"/>
      <c r="F1295" s="111"/>
      <c r="G1295" s="111"/>
      <c r="H1295" s="111"/>
      <c r="I1295" s="111"/>
      <c r="J1295" s="111"/>
      <c r="K1295" s="111"/>
      <c r="L1295" s="111"/>
      <c r="M1295" s="111"/>
      <c r="QK1295" s="6"/>
      <c r="QL1295" s="4"/>
      <c r="QM1295" s="4"/>
      <c r="QN1295" s="4"/>
      <c r="QO1295" s="4"/>
      <c r="QP1295" s="4"/>
      <c r="QQ1295" s="4"/>
      <c r="QR1295" s="4"/>
    </row>
    <row r="1296" spans="1:460" x14ac:dyDescent="0.2">
      <c r="A1296" s="39"/>
      <c r="B1296" s="40"/>
      <c r="C1296" s="111"/>
      <c r="D1296" s="111"/>
      <c r="E1296" s="111"/>
      <c r="F1296" s="111"/>
      <c r="G1296" s="111"/>
      <c r="H1296" s="111"/>
      <c r="I1296" s="111"/>
      <c r="J1296" s="111"/>
      <c r="K1296" s="111"/>
      <c r="L1296" s="111"/>
      <c r="M1296" s="111"/>
      <c r="QK1296" s="6"/>
      <c r="QL1296" s="4"/>
      <c r="QM1296" s="4"/>
      <c r="QN1296" s="4"/>
      <c r="QO1296" s="4"/>
      <c r="QP1296" s="4"/>
      <c r="QQ1296" s="4"/>
      <c r="QR1296" s="4"/>
    </row>
    <row r="1297" spans="1:460" x14ac:dyDescent="0.2">
      <c r="A1297" s="39"/>
      <c r="B1297" s="40"/>
      <c r="C1297" s="111"/>
      <c r="D1297" s="111"/>
      <c r="E1297" s="111"/>
      <c r="F1297" s="111"/>
      <c r="G1297" s="111"/>
      <c r="H1297" s="111"/>
      <c r="I1297" s="111"/>
      <c r="J1297" s="111"/>
      <c r="K1297" s="111"/>
      <c r="L1297" s="111"/>
      <c r="M1297" s="111"/>
      <c r="QK1297" s="6"/>
      <c r="QL1297" s="4"/>
      <c r="QM1297" s="4"/>
      <c r="QN1297" s="4"/>
      <c r="QO1297" s="4"/>
      <c r="QP1297" s="4"/>
      <c r="QQ1297" s="4"/>
      <c r="QR1297" s="4"/>
    </row>
    <row r="1298" spans="1:460" x14ac:dyDescent="0.2">
      <c r="A1298" s="39"/>
      <c r="B1298" s="40"/>
      <c r="C1298" s="111"/>
      <c r="D1298" s="111"/>
      <c r="E1298" s="111"/>
      <c r="F1298" s="111"/>
      <c r="G1298" s="111"/>
      <c r="H1298" s="111"/>
      <c r="I1298" s="111"/>
      <c r="J1298" s="111"/>
      <c r="K1298" s="111"/>
      <c r="L1298" s="111"/>
      <c r="M1298" s="111"/>
      <c r="QK1298" s="6"/>
      <c r="QL1298" s="4"/>
      <c r="QM1298" s="4"/>
      <c r="QN1298" s="4"/>
      <c r="QO1298" s="4"/>
      <c r="QP1298" s="4"/>
      <c r="QQ1298" s="4"/>
      <c r="QR1298" s="4"/>
    </row>
    <row r="1299" spans="1:460" x14ac:dyDescent="0.2">
      <c r="A1299" s="39"/>
      <c r="B1299" s="40"/>
      <c r="C1299" s="111"/>
      <c r="D1299" s="111"/>
      <c r="E1299" s="111"/>
      <c r="F1299" s="111"/>
      <c r="G1299" s="111"/>
      <c r="H1299" s="111"/>
      <c r="I1299" s="111"/>
      <c r="J1299" s="111"/>
      <c r="K1299" s="111"/>
      <c r="L1299" s="111"/>
      <c r="M1299" s="111"/>
      <c r="QK1299" s="6"/>
      <c r="QL1299" s="4"/>
      <c r="QM1299" s="4"/>
      <c r="QN1299" s="4"/>
      <c r="QO1299" s="4"/>
      <c r="QP1299" s="4"/>
      <c r="QQ1299" s="4"/>
      <c r="QR1299" s="4"/>
    </row>
    <row r="1300" spans="1:460" x14ac:dyDescent="0.2">
      <c r="A1300" s="39"/>
      <c r="B1300" s="40"/>
      <c r="C1300" s="111"/>
      <c r="D1300" s="111"/>
      <c r="E1300" s="111"/>
      <c r="F1300" s="111"/>
      <c r="G1300" s="111"/>
      <c r="H1300" s="111"/>
      <c r="I1300" s="111"/>
      <c r="J1300" s="111"/>
      <c r="K1300" s="111"/>
      <c r="L1300" s="111"/>
      <c r="M1300" s="111"/>
      <c r="QK1300" s="6"/>
      <c r="QL1300" s="4"/>
      <c r="QM1300" s="4"/>
      <c r="QN1300" s="4"/>
      <c r="QO1300" s="4"/>
      <c r="QP1300" s="4"/>
      <c r="QQ1300" s="4"/>
      <c r="QR1300" s="4"/>
    </row>
    <row r="1301" spans="1:460" x14ac:dyDescent="0.2">
      <c r="A1301" s="39"/>
      <c r="B1301" s="40"/>
      <c r="C1301" s="111"/>
      <c r="D1301" s="111"/>
      <c r="E1301" s="111"/>
      <c r="F1301" s="111"/>
      <c r="G1301" s="111"/>
      <c r="H1301" s="111"/>
      <c r="I1301" s="111"/>
      <c r="J1301" s="111"/>
      <c r="K1301" s="111"/>
      <c r="L1301" s="111"/>
      <c r="M1301" s="111"/>
      <c r="QK1301" s="6"/>
      <c r="QL1301" s="4"/>
      <c r="QM1301" s="4"/>
      <c r="QN1301" s="4"/>
      <c r="QO1301" s="4"/>
      <c r="QP1301" s="4"/>
      <c r="QQ1301" s="4"/>
      <c r="QR1301" s="4"/>
    </row>
    <row r="1302" spans="1:460" x14ac:dyDescent="0.2">
      <c r="A1302" s="39"/>
      <c r="B1302" s="40"/>
      <c r="C1302" s="111"/>
      <c r="D1302" s="111"/>
      <c r="E1302" s="111"/>
      <c r="F1302" s="111"/>
      <c r="G1302" s="111"/>
      <c r="H1302" s="111"/>
      <c r="I1302" s="111"/>
      <c r="J1302" s="111"/>
      <c r="K1302" s="111"/>
      <c r="L1302" s="111"/>
      <c r="M1302" s="111"/>
      <c r="QK1302" s="6"/>
      <c r="QL1302" s="4"/>
      <c r="QM1302" s="4"/>
      <c r="QN1302" s="4"/>
      <c r="QO1302" s="4"/>
      <c r="QP1302" s="4"/>
      <c r="QQ1302" s="4"/>
      <c r="QR1302" s="4"/>
    </row>
    <row r="1303" spans="1:460" x14ac:dyDescent="0.2">
      <c r="A1303" s="39"/>
      <c r="B1303" s="40"/>
      <c r="C1303" s="111"/>
      <c r="D1303" s="111"/>
      <c r="E1303" s="111"/>
      <c r="F1303" s="111"/>
      <c r="G1303" s="111"/>
      <c r="H1303" s="111"/>
      <c r="I1303" s="111"/>
      <c r="J1303" s="111"/>
      <c r="K1303" s="111"/>
      <c r="L1303" s="111"/>
      <c r="M1303" s="111"/>
      <c r="QK1303" s="6"/>
      <c r="QL1303" s="4"/>
      <c r="QM1303" s="4"/>
      <c r="QN1303" s="4"/>
      <c r="QO1303" s="4"/>
      <c r="QP1303" s="4"/>
      <c r="QQ1303" s="4"/>
      <c r="QR1303" s="4"/>
    </row>
    <row r="1304" spans="1:460" x14ac:dyDescent="0.2">
      <c r="A1304" s="39"/>
      <c r="B1304" s="40"/>
      <c r="C1304" s="111"/>
      <c r="D1304" s="111"/>
      <c r="E1304" s="111"/>
      <c r="F1304" s="111"/>
      <c r="G1304" s="111"/>
      <c r="H1304" s="111"/>
      <c r="I1304" s="111"/>
      <c r="J1304" s="111"/>
      <c r="K1304" s="111"/>
      <c r="L1304" s="111"/>
      <c r="M1304" s="111"/>
      <c r="QK1304" s="6"/>
      <c r="QL1304" s="4"/>
      <c r="QM1304" s="4"/>
      <c r="QN1304" s="4"/>
      <c r="QO1304" s="4"/>
      <c r="QP1304" s="4"/>
      <c r="QQ1304" s="4"/>
      <c r="QR1304" s="4"/>
    </row>
    <row r="1305" spans="1:460" x14ac:dyDescent="0.2">
      <c r="A1305" s="39"/>
      <c r="B1305" s="40"/>
      <c r="C1305" s="111"/>
      <c r="D1305" s="111"/>
      <c r="E1305" s="111"/>
      <c r="F1305" s="111"/>
      <c r="G1305" s="111"/>
      <c r="H1305" s="111"/>
      <c r="I1305" s="111"/>
      <c r="J1305" s="111"/>
      <c r="K1305" s="111"/>
      <c r="L1305" s="111"/>
      <c r="M1305" s="111"/>
      <c r="QK1305" s="6"/>
      <c r="QL1305" s="4"/>
      <c r="QM1305" s="4"/>
      <c r="QN1305" s="4"/>
      <c r="QO1305" s="4"/>
      <c r="QP1305" s="4"/>
      <c r="QQ1305" s="4"/>
      <c r="QR1305" s="4"/>
    </row>
    <row r="1306" spans="1:460" x14ac:dyDescent="0.2">
      <c r="A1306" s="39"/>
      <c r="B1306" s="40"/>
      <c r="C1306" s="111"/>
      <c r="D1306" s="111"/>
      <c r="E1306" s="111"/>
      <c r="F1306" s="111"/>
      <c r="G1306" s="111"/>
      <c r="H1306" s="111"/>
      <c r="I1306" s="111"/>
      <c r="J1306" s="111"/>
      <c r="K1306" s="111"/>
      <c r="L1306" s="111"/>
      <c r="M1306" s="111"/>
      <c r="QK1306" s="6"/>
      <c r="QL1306" s="4"/>
      <c r="QM1306" s="4"/>
      <c r="QN1306" s="4"/>
      <c r="QO1306" s="4"/>
      <c r="QP1306" s="4"/>
      <c r="QQ1306" s="4"/>
      <c r="QR1306" s="4"/>
    </row>
    <row r="1307" spans="1:460" x14ac:dyDescent="0.2">
      <c r="A1307" s="39"/>
      <c r="B1307" s="40"/>
      <c r="C1307" s="111"/>
      <c r="D1307" s="111"/>
      <c r="E1307" s="111"/>
      <c r="F1307" s="111"/>
      <c r="G1307" s="111"/>
      <c r="H1307" s="111"/>
      <c r="I1307" s="111"/>
      <c r="J1307" s="111"/>
      <c r="K1307" s="111"/>
      <c r="L1307" s="111"/>
      <c r="M1307" s="111"/>
      <c r="QK1307" s="6"/>
      <c r="QL1307" s="4"/>
      <c r="QM1307" s="4"/>
      <c r="QN1307" s="4"/>
      <c r="QO1307" s="4"/>
      <c r="QP1307" s="4"/>
      <c r="QQ1307" s="4"/>
      <c r="QR1307" s="4"/>
    </row>
    <row r="1308" spans="1:460" x14ac:dyDescent="0.2">
      <c r="A1308" s="39"/>
      <c r="B1308" s="40"/>
      <c r="C1308" s="111"/>
      <c r="D1308" s="111"/>
      <c r="E1308" s="111"/>
      <c r="F1308" s="111"/>
      <c r="G1308" s="111"/>
      <c r="H1308" s="111"/>
      <c r="I1308" s="111"/>
      <c r="J1308" s="111"/>
      <c r="K1308" s="111"/>
      <c r="L1308" s="111"/>
      <c r="M1308" s="111"/>
      <c r="QK1308" s="6"/>
      <c r="QL1308" s="4"/>
      <c r="QM1308" s="4"/>
      <c r="QN1308" s="4"/>
      <c r="QO1308" s="4"/>
      <c r="QP1308" s="4"/>
      <c r="QQ1308" s="4"/>
      <c r="QR1308" s="4"/>
    </row>
    <row r="1309" spans="1:460" x14ac:dyDescent="0.2">
      <c r="A1309" s="39"/>
      <c r="B1309" s="40"/>
      <c r="C1309" s="111"/>
      <c r="D1309" s="111"/>
      <c r="E1309" s="111"/>
      <c r="F1309" s="111"/>
      <c r="G1309" s="111"/>
      <c r="H1309" s="111"/>
      <c r="I1309" s="111"/>
      <c r="J1309" s="111"/>
      <c r="K1309" s="111"/>
      <c r="L1309" s="111"/>
      <c r="M1309" s="111"/>
      <c r="QK1309" s="6"/>
      <c r="QL1309" s="4"/>
      <c r="QM1309" s="4"/>
      <c r="QN1309" s="4"/>
      <c r="QO1309" s="4"/>
      <c r="QP1309" s="4"/>
      <c r="QQ1309" s="4"/>
      <c r="QR1309" s="4"/>
    </row>
    <row r="1310" spans="1:460" x14ac:dyDescent="0.2">
      <c r="A1310" s="39"/>
      <c r="B1310" s="40"/>
      <c r="C1310" s="111"/>
      <c r="D1310" s="111"/>
      <c r="E1310" s="111"/>
      <c r="F1310" s="111"/>
      <c r="G1310" s="111"/>
      <c r="H1310" s="111"/>
      <c r="I1310" s="111"/>
      <c r="J1310" s="111"/>
      <c r="K1310" s="111"/>
      <c r="L1310" s="111"/>
      <c r="M1310" s="111"/>
      <c r="QK1310" s="6"/>
      <c r="QL1310" s="4"/>
      <c r="QM1310" s="4"/>
      <c r="QN1310" s="4"/>
      <c r="QO1310" s="4"/>
      <c r="QP1310" s="4"/>
      <c r="QQ1310" s="4"/>
      <c r="QR1310" s="4"/>
    </row>
    <row r="1311" spans="1:460" x14ac:dyDescent="0.2">
      <c r="A1311" s="39"/>
      <c r="B1311" s="40"/>
      <c r="C1311" s="111"/>
      <c r="D1311" s="111"/>
      <c r="E1311" s="111"/>
      <c r="F1311" s="111"/>
      <c r="G1311" s="111"/>
      <c r="H1311" s="111"/>
      <c r="I1311" s="111"/>
      <c r="J1311" s="111"/>
      <c r="K1311" s="111"/>
      <c r="L1311" s="111"/>
      <c r="M1311" s="111"/>
      <c r="QK1311" s="6"/>
      <c r="QL1311" s="4"/>
      <c r="QM1311" s="4"/>
      <c r="QN1311" s="4"/>
      <c r="QO1311" s="4"/>
      <c r="QP1311" s="4"/>
      <c r="QQ1311" s="4"/>
      <c r="QR1311" s="4"/>
    </row>
    <row r="1312" spans="1:460" x14ac:dyDescent="0.2">
      <c r="A1312" s="39"/>
      <c r="B1312" s="40"/>
      <c r="C1312" s="111"/>
      <c r="D1312" s="111"/>
      <c r="E1312" s="111"/>
      <c r="F1312" s="111"/>
      <c r="G1312" s="111"/>
      <c r="H1312" s="111"/>
      <c r="I1312" s="111"/>
      <c r="J1312" s="111"/>
      <c r="K1312" s="111"/>
      <c r="L1312" s="111"/>
      <c r="M1312" s="111"/>
      <c r="QK1312" s="6"/>
      <c r="QL1312" s="4"/>
      <c r="QM1312" s="4"/>
      <c r="QN1312" s="4"/>
      <c r="QO1312" s="4"/>
      <c r="QP1312" s="4"/>
      <c r="QQ1312" s="4"/>
      <c r="QR1312" s="4"/>
    </row>
    <row r="1313" spans="1:460" x14ac:dyDescent="0.2">
      <c r="A1313" s="39"/>
      <c r="B1313" s="40"/>
      <c r="C1313" s="111"/>
      <c r="D1313" s="111"/>
      <c r="E1313" s="111"/>
      <c r="F1313" s="111"/>
      <c r="G1313" s="111"/>
      <c r="H1313" s="111"/>
      <c r="I1313" s="111"/>
      <c r="J1313" s="111"/>
      <c r="K1313" s="111"/>
      <c r="L1313" s="111"/>
      <c r="M1313" s="111"/>
      <c r="QK1313" s="6"/>
      <c r="QL1313" s="4"/>
      <c r="QM1313" s="4"/>
      <c r="QN1313" s="4"/>
      <c r="QO1313" s="4"/>
      <c r="QP1313" s="4"/>
      <c r="QQ1313" s="4"/>
      <c r="QR1313" s="4"/>
    </row>
    <row r="1314" spans="1:460" x14ac:dyDescent="0.2">
      <c r="A1314" s="39"/>
      <c r="B1314" s="40"/>
      <c r="C1314" s="111"/>
      <c r="D1314" s="111"/>
      <c r="E1314" s="111"/>
      <c r="F1314" s="111"/>
      <c r="G1314" s="111"/>
      <c r="H1314" s="111"/>
      <c r="I1314" s="111"/>
      <c r="J1314" s="111"/>
      <c r="K1314" s="111"/>
      <c r="L1314" s="111"/>
      <c r="M1314" s="111"/>
      <c r="QK1314" s="6"/>
      <c r="QL1314" s="4"/>
      <c r="QM1314" s="4"/>
      <c r="QN1314" s="4"/>
      <c r="QO1314" s="4"/>
      <c r="QP1314" s="4"/>
      <c r="QQ1314" s="4"/>
      <c r="QR1314" s="4"/>
    </row>
    <row r="1315" spans="1:460" x14ac:dyDescent="0.2">
      <c r="A1315" s="39"/>
      <c r="B1315" s="40"/>
      <c r="C1315" s="111"/>
      <c r="D1315" s="111"/>
      <c r="E1315" s="111"/>
      <c r="F1315" s="111"/>
      <c r="G1315" s="111"/>
      <c r="H1315" s="111"/>
      <c r="I1315" s="111"/>
      <c r="J1315" s="111"/>
      <c r="K1315" s="111"/>
      <c r="L1315" s="111"/>
      <c r="M1315" s="111"/>
      <c r="QK1315" s="6"/>
      <c r="QL1315" s="4"/>
      <c r="QM1315" s="4"/>
      <c r="QN1315" s="4"/>
      <c r="QO1315" s="4"/>
      <c r="QP1315" s="4"/>
      <c r="QQ1315" s="4"/>
      <c r="QR1315" s="4"/>
    </row>
    <row r="1316" spans="1:460" x14ac:dyDescent="0.2">
      <c r="A1316" s="39"/>
      <c r="B1316" s="40"/>
      <c r="C1316" s="111"/>
      <c r="D1316" s="111"/>
      <c r="E1316" s="111"/>
      <c r="F1316" s="111"/>
      <c r="G1316" s="111"/>
      <c r="H1316" s="111"/>
      <c r="I1316" s="111"/>
      <c r="J1316" s="111"/>
      <c r="K1316" s="111"/>
      <c r="L1316" s="111"/>
      <c r="M1316" s="111"/>
      <c r="QK1316" s="6"/>
      <c r="QL1316" s="4"/>
      <c r="QM1316" s="4"/>
      <c r="QN1316" s="4"/>
      <c r="QO1316" s="4"/>
      <c r="QP1316" s="4"/>
      <c r="QQ1316" s="4"/>
      <c r="QR1316" s="4"/>
    </row>
    <row r="1317" spans="1:460" x14ac:dyDescent="0.2">
      <c r="A1317" s="39"/>
      <c r="B1317" s="40"/>
      <c r="C1317" s="111"/>
      <c r="D1317" s="111"/>
      <c r="E1317" s="111"/>
      <c r="F1317" s="111"/>
      <c r="G1317" s="111"/>
      <c r="H1317" s="111"/>
      <c r="I1317" s="111"/>
      <c r="J1317" s="111"/>
      <c r="K1317" s="111"/>
      <c r="L1317" s="111"/>
      <c r="M1317" s="111"/>
      <c r="QK1317" s="6"/>
      <c r="QL1317" s="4"/>
      <c r="QM1317" s="4"/>
      <c r="QN1317" s="4"/>
      <c r="QO1317" s="4"/>
      <c r="QP1317" s="4"/>
      <c r="QQ1317" s="4"/>
      <c r="QR1317" s="4"/>
    </row>
    <row r="1318" spans="1:460" x14ac:dyDescent="0.2">
      <c r="A1318" s="39"/>
      <c r="B1318" s="40"/>
      <c r="C1318" s="111"/>
      <c r="D1318" s="111"/>
      <c r="E1318" s="111"/>
      <c r="F1318" s="111"/>
      <c r="G1318" s="111"/>
      <c r="H1318" s="111"/>
      <c r="I1318" s="111"/>
      <c r="J1318" s="111"/>
      <c r="K1318" s="111"/>
      <c r="L1318" s="111"/>
      <c r="M1318" s="111"/>
      <c r="QK1318" s="6"/>
      <c r="QL1318" s="4"/>
      <c r="QM1318" s="4"/>
      <c r="QN1318" s="4"/>
      <c r="QO1318" s="4"/>
      <c r="QP1318" s="4"/>
      <c r="QQ1318" s="4"/>
      <c r="QR1318" s="4"/>
    </row>
    <row r="1319" spans="1:460" x14ac:dyDescent="0.2">
      <c r="A1319" s="39"/>
      <c r="B1319" s="40"/>
      <c r="C1319" s="111"/>
      <c r="D1319" s="111"/>
      <c r="E1319" s="111"/>
      <c r="F1319" s="111"/>
      <c r="G1319" s="111"/>
      <c r="H1319" s="111"/>
      <c r="I1319" s="111"/>
      <c r="J1319" s="111"/>
      <c r="K1319" s="111"/>
      <c r="L1319" s="111"/>
      <c r="M1319" s="111"/>
      <c r="QK1319" s="6"/>
      <c r="QL1319" s="4"/>
      <c r="QM1319" s="4"/>
      <c r="QN1319" s="4"/>
      <c r="QO1319" s="4"/>
      <c r="QP1319" s="4"/>
      <c r="QQ1319" s="4"/>
      <c r="QR1319" s="4"/>
    </row>
    <row r="1320" spans="1:460" x14ac:dyDescent="0.2">
      <c r="A1320" s="39"/>
      <c r="B1320" s="40"/>
      <c r="C1320" s="111"/>
      <c r="D1320" s="111"/>
      <c r="E1320" s="111"/>
      <c r="F1320" s="111"/>
      <c r="G1320" s="111"/>
      <c r="H1320" s="111"/>
      <c r="I1320" s="111"/>
      <c r="J1320" s="111"/>
      <c r="K1320" s="111"/>
      <c r="L1320" s="111"/>
      <c r="M1320" s="111"/>
      <c r="QK1320" s="6"/>
      <c r="QL1320" s="4"/>
      <c r="QM1320" s="4"/>
      <c r="QN1320" s="4"/>
      <c r="QO1320" s="4"/>
      <c r="QP1320" s="4"/>
      <c r="QQ1320" s="4"/>
      <c r="QR1320" s="4"/>
    </row>
    <row r="1321" spans="1:460" x14ac:dyDescent="0.2">
      <c r="A1321" s="39"/>
      <c r="B1321" s="40"/>
      <c r="C1321" s="111"/>
      <c r="D1321" s="111"/>
      <c r="E1321" s="111"/>
      <c r="F1321" s="111"/>
      <c r="G1321" s="111"/>
      <c r="H1321" s="111"/>
      <c r="I1321" s="111"/>
      <c r="J1321" s="111"/>
      <c r="K1321" s="111"/>
      <c r="L1321" s="111"/>
      <c r="M1321" s="111"/>
      <c r="QK1321" s="6"/>
      <c r="QL1321" s="4"/>
      <c r="QM1321" s="4"/>
      <c r="QN1321" s="4"/>
      <c r="QO1321" s="4"/>
      <c r="QP1321" s="4"/>
      <c r="QQ1321" s="4"/>
      <c r="QR1321" s="4"/>
    </row>
    <row r="1322" spans="1:460" x14ac:dyDescent="0.2">
      <c r="A1322" s="39"/>
      <c r="B1322" s="40"/>
      <c r="C1322" s="111"/>
      <c r="D1322" s="111"/>
      <c r="E1322" s="111"/>
      <c r="F1322" s="111"/>
      <c r="G1322" s="111"/>
      <c r="H1322" s="111"/>
      <c r="I1322" s="111"/>
      <c r="J1322" s="111"/>
      <c r="K1322" s="111"/>
      <c r="L1322" s="111"/>
      <c r="M1322" s="111"/>
      <c r="QK1322" s="6"/>
      <c r="QL1322" s="4"/>
      <c r="QM1322" s="4"/>
      <c r="QN1322" s="4"/>
      <c r="QO1322" s="4"/>
      <c r="QP1322" s="4"/>
      <c r="QQ1322" s="4"/>
      <c r="QR1322" s="4"/>
    </row>
    <row r="1323" spans="1:460" x14ac:dyDescent="0.2">
      <c r="A1323" s="39"/>
      <c r="B1323" s="40"/>
      <c r="C1323" s="111"/>
      <c r="D1323" s="111"/>
      <c r="E1323" s="111"/>
      <c r="F1323" s="111"/>
      <c r="G1323" s="111"/>
      <c r="H1323" s="111"/>
      <c r="I1323" s="111"/>
      <c r="J1323" s="111"/>
      <c r="K1323" s="111"/>
      <c r="L1323" s="111"/>
      <c r="M1323" s="111"/>
      <c r="QK1323" s="6"/>
      <c r="QL1323" s="4"/>
      <c r="QM1323" s="4"/>
      <c r="QN1323" s="4"/>
      <c r="QO1323" s="4"/>
      <c r="QP1323" s="4"/>
      <c r="QQ1323" s="4"/>
      <c r="QR1323" s="4"/>
    </row>
    <row r="1324" spans="1:460" x14ac:dyDescent="0.2">
      <c r="A1324" s="39"/>
      <c r="B1324" s="40"/>
      <c r="C1324" s="111"/>
      <c r="D1324" s="111"/>
      <c r="E1324" s="111"/>
      <c r="F1324" s="111"/>
      <c r="G1324" s="111"/>
      <c r="H1324" s="111"/>
      <c r="I1324" s="111"/>
      <c r="J1324" s="111"/>
      <c r="K1324" s="111"/>
      <c r="L1324" s="111"/>
      <c r="M1324" s="111"/>
      <c r="QK1324" s="6"/>
      <c r="QL1324" s="4"/>
      <c r="QM1324" s="4"/>
      <c r="QN1324" s="4"/>
      <c r="QO1324" s="4"/>
      <c r="QP1324" s="4"/>
      <c r="QQ1324" s="4"/>
      <c r="QR1324" s="4"/>
    </row>
    <row r="1325" spans="1:460" x14ac:dyDescent="0.2">
      <c r="A1325" s="39"/>
      <c r="B1325" s="40"/>
      <c r="C1325" s="111"/>
      <c r="D1325" s="111"/>
      <c r="E1325" s="111"/>
      <c r="F1325" s="111"/>
      <c r="G1325" s="111"/>
      <c r="H1325" s="111"/>
      <c r="I1325" s="111"/>
      <c r="J1325" s="111"/>
      <c r="K1325" s="111"/>
      <c r="L1325" s="111"/>
      <c r="M1325" s="111"/>
      <c r="QK1325" s="6"/>
      <c r="QL1325" s="4"/>
      <c r="QM1325" s="4"/>
      <c r="QN1325" s="4"/>
      <c r="QO1325" s="4"/>
      <c r="QP1325" s="4"/>
      <c r="QQ1325" s="4"/>
      <c r="QR1325" s="4"/>
    </row>
    <row r="1326" spans="1:460" x14ac:dyDescent="0.2">
      <c r="A1326" s="39"/>
      <c r="B1326" s="40"/>
      <c r="C1326" s="111"/>
      <c r="D1326" s="111"/>
      <c r="E1326" s="111"/>
      <c r="F1326" s="111"/>
      <c r="G1326" s="111"/>
      <c r="H1326" s="111"/>
      <c r="I1326" s="111"/>
      <c r="J1326" s="111"/>
      <c r="K1326" s="111"/>
      <c r="L1326" s="111"/>
      <c r="M1326" s="111"/>
      <c r="QK1326" s="6"/>
      <c r="QL1326" s="4"/>
      <c r="QM1326" s="4"/>
      <c r="QN1326" s="4"/>
      <c r="QO1326" s="4"/>
      <c r="QP1326" s="4"/>
      <c r="QQ1326" s="4"/>
      <c r="QR1326" s="4"/>
    </row>
    <row r="1327" spans="1:460" x14ac:dyDescent="0.2">
      <c r="A1327" s="39"/>
      <c r="B1327" s="40"/>
      <c r="C1327" s="111"/>
      <c r="D1327" s="111"/>
      <c r="E1327" s="111"/>
      <c r="F1327" s="111"/>
      <c r="G1327" s="111"/>
      <c r="H1327" s="111"/>
      <c r="I1327" s="111"/>
      <c r="J1327" s="111"/>
      <c r="K1327" s="111"/>
      <c r="L1327" s="111"/>
      <c r="M1327" s="111"/>
      <c r="QK1327" s="6"/>
      <c r="QL1327" s="4"/>
      <c r="QM1327" s="4"/>
      <c r="QN1327" s="4"/>
      <c r="QO1327" s="4"/>
      <c r="QP1327" s="4"/>
      <c r="QQ1327" s="4"/>
      <c r="QR1327" s="4"/>
    </row>
    <row r="1328" spans="1:460" x14ac:dyDescent="0.2">
      <c r="A1328" s="39"/>
      <c r="B1328" s="40"/>
      <c r="C1328" s="111"/>
      <c r="D1328" s="111"/>
      <c r="E1328" s="111"/>
      <c r="F1328" s="111"/>
      <c r="G1328" s="111"/>
      <c r="H1328" s="111"/>
      <c r="I1328" s="111"/>
      <c r="J1328" s="111"/>
      <c r="K1328" s="111"/>
      <c r="L1328" s="111"/>
      <c r="M1328" s="111"/>
      <c r="QK1328" s="6"/>
      <c r="QL1328" s="4"/>
      <c r="QM1328" s="4"/>
      <c r="QN1328" s="4"/>
      <c r="QO1328" s="4"/>
      <c r="QP1328" s="4"/>
      <c r="QQ1328" s="4"/>
      <c r="QR1328" s="4"/>
    </row>
    <row r="1329" spans="1:460" x14ac:dyDescent="0.2">
      <c r="A1329" s="39"/>
      <c r="B1329" s="40"/>
      <c r="C1329" s="111"/>
      <c r="D1329" s="111"/>
      <c r="E1329" s="111"/>
      <c r="F1329" s="111"/>
      <c r="G1329" s="111"/>
      <c r="H1329" s="111"/>
      <c r="I1329" s="111"/>
      <c r="J1329" s="111"/>
      <c r="K1329" s="111"/>
      <c r="L1329" s="111"/>
      <c r="M1329" s="111"/>
      <c r="QK1329" s="6"/>
      <c r="QL1329" s="4"/>
      <c r="QM1329" s="4"/>
      <c r="QN1329" s="4"/>
      <c r="QO1329" s="4"/>
      <c r="QP1329" s="4"/>
      <c r="QQ1329" s="4"/>
      <c r="QR1329" s="4"/>
    </row>
    <row r="1330" spans="1:460" x14ac:dyDescent="0.2">
      <c r="A1330" s="39"/>
      <c r="B1330" s="40"/>
      <c r="C1330" s="111"/>
      <c r="D1330" s="111"/>
      <c r="E1330" s="111"/>
      <c r="F1330" s="111"/>
      <c r="G1330" s="111"/>
      <c r="H1330" s="111"/>
      <c r="I1330" s="111"/>
      <c r="J1330" s="111"/>
      <c r="K1330" s="111"/>
      <c r="L1330" s="111"/>
      <c r="M1330" s="111"/>
      <c r="QK1330" s="6"/>
      <c r="QL1330" s="4"/>
      <c r="QM1330" s="4"/>
      <c r="QN1330" s="4"/>
      <c r="QO1330" s="4"/>
      <c r="QP1330" s="4"/>
      <c r="QQ1330" s="4"/>
      <c r="QR1330" s="4"/>
    </row>
    <row r="1331" spans="1:460" x14ac:dyDescent="0.2">
      <c r="A1331" s="39"/>
      <c r="B1331" s="40"/>
      <c r="C1331" s="111"/>
      <c r="D1331" s="111"/>
      <c r="E1331" s="111"/>
      <c r="F1331" s="111"/>
      <c r="G1331" s="111"/>
      <c r="H1331" s="111"/>
      <c r="I1331" s="111"/>
      <c r="J1331" s="111"/>
      <c r="K1331" s="111"/>
      <c r="L1331" s="111"/>
      <c r="M1331" s="111"/>
      <c r="QK1331" s="6"/>
      <c r="QL1331" s="4"/>
      <c r="QM1331" s="4"/>
      <c r="QN1331" s="4"/>
      <c r="QO1331" s="4"/>
      <c r="QP1331" s="4"/>
      <c r="QQ1331" s="4"/>
      <c r="QR1331" s="4"/>
    </row>
    <row r="1332" spans="1:460" x14ac:dyDescent="0.2">
      <c r="A1332" s="39"/>
      <c r="B1332" s="40"/>
      <c r="C1332" s="111"/>
      <c r="D1332" s="111"/>
      <c r="E1332" s="111"/>
      <c r="F1332" s="111"/>
      <c r="G1332" s="111"/>
      <c r="H1332" s="111"/>
      <c r="I1332" s="111"/>
      <c r="J1332" s="111"/>
      <c r="K1332" s="111"/>
      <c r="L1332" s="111"/>
      <c r="M1332" s="111"/>
      <c r="QK1332" s="6"/>
      <c r="QL1332" s="4"/>
      <c r="QM1332" s="4"/>
      <c r="QN1332" s="4"/>
      <c r="QO1332" s="4"/>
      <c r="QP1332" s="4"/>
      <c r="QQ1332" s="4"/>
      <c r="QR1332" s="4"/>
    </row>
    <row r="1333" spans="1:460" x14ac:dyDescent="0.2">
      <c r="A1333" s="39"/>
      <c r="B1333" s="40"/>
      <c r="C1333" s="111"/>
      <c r="D1333" s="111"/>
      <c r="E1333" s="111"/>
      <c r="F1333" s="111"/>
      <c r="G1333" s="111"/>
      <c r="H1333" s="111"/>
      <c r="I1333" s="111"/>
      <c r="J1333" s="111"/>
      <c r="K1333" s="111"/>
      <c r="L1333" s="111"/>
      <c r="M1333" s="111"/>
      <c r="QK1333" s="6"/>
      <c r="QL1333" s="4"/>
      <c r="QM1333" s="4"/>
      <c r="QN1333" s="4"/>
      <c r="QO1333" s="4"/>
      <c r="QP1333" s="4"/>
      <c r="QQ1333" s="4"/>
      <c r="QR1333" s="4"/>
    </row>
    <row r="1334" spans="1:460" x14ac:dyDescent="0.2">
      <c r="A1334" s="39"/>
      <c r="B1334" s="40"/>
      <c r="C1334" s="111"/>
      <c r="D1334" s="111"/>
      <c r="E1334" s="111"/>
      <c r="F1334" s="111"/>
      <c r="G1334" s="111"/>
      <c r="H1334" s="111"/>
      <c r="I1334" s="111"/>
      <c r="J1334" s="111"/>
      <c r="K1334" s="111"/>
      <c r="L1334" s="111"/>
      <c r="M1334" s="111"/>
      <c r="QK1334" s="6"/>
      <c r="QL1334" s="4"/>
      <c r="QM1334" s="4"/>
      <c r="QN1334" s="4"/>
      <c r="QO1334" s="4"/>
      <c r="QP1334" s="4"/>
      <c r="QQ1334" s="4"/>
      <c r="QR1334" s="4"/>
    </row>
    <row r="1335" spans="1:460" x14ac:dyDescent="0.2">
      <c r="A1335" s="39"/>
      <c r="B1335" s="40"/>
      <c r="C1335" s="111"/>
      <c r="D1335" s="111"/>
      <c r="E1335" s="111"/>
      <c r="F1335" s="111"/>
      <c r="G1335" s="111"/>
      <c r="H1335" s="111"/>
      <c r="I1335" s="111"/>
      <c r="J1335" s="111"/>
      <c r="K1335" s="111"/>
      <c r="L1335" s="111"/>
      <c r="M1335" s="111"/>
      <c r="QK1335" s="6"/>
      <c r="QL1335" s="4"/>
      <c r="QM1335" s="4"/>
      <c r="QN1335" s="4"/>
      <c r="QO1335" s="4"/>
      <c r="QP1335" s="4"/>
      <c r="QQ1335" s="4"/>
      <c r="QR1335" s="4"/>
    </row>
    <row r="1336" spans="1:460" x14ac:dyDescent="0.2">
      <c r="A1336" s="39"/>
      <c r="B1336" s="40"/>
      <c r="C1336" s="111"/>
      <c r="D1336" s="111"/>
      <c r="E1336" s="111"/>
      <c r="F1336" s="111"/>
      <c r="G1336" s="111"/>
      <c r="H1336" s="111"/>
      <c r="I1336" s="111"/>
      <c r="J1336" s="111"/>
      <c r="K1336" s="111"/>
      <c r="L1336" s="111"/>
      <c r="M1336" s="111"/>
      <c r="QK1336" s="6"/>
      <c r="QL1336" s="4"/>
      <c r="QM1336" s="4"/>
      <c r="QN1336" s="4"/>
      <c r="QO1336" s="4"/>
      <c r="QP1336" s="4"/>
      <c r="QQ1336" s="4"/>
      <c r="QR1336" s="4"/>
    </row>
    <row r="1337" spans="1:460" x14ac:dyDescent="0.2">
      <c r="A1337" s="39"/>
      <c r="B1337" s="40"/>
      <c r="C1337" s="111"/>
      <c r="D1337" s="111"/>
      <c r="E1337" s="111"/>
      <c r="F1337" s="111"/>
      <c r="G1337" s="111"/>
      <c r="H1337" s="111"/>
      <c r="I1337" s="111"/>
      <c r="J1337" s="111"/>
      <c r="K1337" s="111"/>
      <c r="L1337" s="111"/>
      <c r="M1337" s="111"/>
      <c r="QK1337" s="6"/>
      <c r="QL1337" s="4"/>
      <c r="QM1337" s="4"/>
      <c r="QN1337" s="4"/>
      <c r="QO1337" s="4"/>
      <c r="QP1337" s="4"/>
      <c r="QQ1337" s="4"/>
      <c r="QR1337" s="4"/>
    </row>
    <row r="1338" spans="1:460" x14ac:dyDescent="0.2">
      <c r="A1338" s="39"/>
      <c r="B1338" s="40"/>
      <c r="C1338" s="111"/>
      <c r="D1338" s="111"/>
      <c r="E1338" s="111"/>
      <c r="F1338" s="111"/>
      <c r="G1338" s="111"/>
      <c r="H1338" s="111"/>
      <c r="I1338" s="111"/>
      <c r="J1338" s="111"/>
      <c r="K1338" s="111"/>
      <c r="L1338" s="111"/>
      <c r="M1338" s="111"/>
      <c r="QK1338" s="6"/>
      <c r="QL1338" s="4"/>
      <c r="QM1338" s="4"/>
      <c r="QN1338" s="4"/>
      <c r="QO1338" s="4"/>
      <c r="QP1338" s="4"/>
      <c r="QQ1338" s="4"/>
      <c r="QR1338" s="4"/>
    </row>
    <row r="1339" spans="1:460" x14ac:dyDescent="0.2">
      <c r="A1339" s="39"/>
      <c r="B1339" s="40"/>
      <c r="C1339" s="111"/>
      <c r="D1339" s="111"/>
      <c r="E1339" s="111"/>
      <c r="F1339" s="111"/>
      <c r="G1339" s="111"/>
      <c r="H1339" s="111"/>
      <c r="I1339" s="111"/>
      <c r="J1339" s="111"/>
      <c r="K1339" s="111"/>
      <c r="L1339" s="111"/>
      <c r="M1339" s="111"/>
      <c r="QK1339" s="6"/>
      <c r="QL1339" s="4"/>
      <c r="QM1339" s="4"/>
      <c r="QN1339" s="4"/>
      <c r="QO1339" s="4"/>
      <c r="QP1339" s="4"/>
      <c r="QQ1339" s="4"/>
      <c r="QR1339" s="4"/>
    </row>
    <row r="1340" spans="1:460" x14ac:dyDescent="0.2">
      <c r="A1340" s="39"/>
      <c r="B1340" s="40"/>
      <c r="C1340" s="111"/>
      <c r="D1340" s="111"/>
      <c r="E1340" s="111"/>
      <c r="F1340" s="111"/>
      <c r="G1340" s="111"/>
      <c r="H1340" s="111"/>
      <c r="I1340" s="111"/>
      <c r="J1340" s="111"/>
      <c r="K1340" s="111"/>
      <c r="L1340" s="111"/>
      <c r="M1340" s="111"/>
      <c r="QK1340" s="6"/>
      <c r="QL1340" s="4"/>
      <c r="QM1340" s="4"/>
      <c r="QN1340" s="4"/>
      <c r="QO1340" s="4"/>
      <c r="QP1340" s="4"/>
      <c r="QQ1340" s="4"/>
      <c r="QR1340" s="4"/>
    </row>
    <row r="1341" spans="1:460" x14ac:dyDescent="0.2">
      <c r="A1341" s="39"/>
      <c r="B1341" s="40"/>
      <c r="C1341" s="111"/>
      <c r="D1341" s="111"/>
      <c r="E1341" s="111"/>
      <c r="F1341" s="111"/>
      <c r="G1341" s="111"/>
      <c r="H1341" s="111"/>
      <c r="I1341" s="111"/>
      <c r="J1341" s="111"/>
      <c r="K1341" s="111"/>
      <c r="L1341" s="111"/>
      <c r="M1341" s="111"/>
      <c r="QK1341" s="6"/>
      <c r="QL1341" s="4"/>
      <c r="QM1341" s="4"/>
      <c r="QN1341" s="4"/>
      <c r="QO1341" s="4"/>
      <c r="QP1341" s="4"/>
      <c r="QQ1341" s="4"/>
      <c r="QR1341" s="4"/>
    </row>
    <row r="1342" spans="1:460" x14ac:dyDescent="0.2">
      <c r="A1342" s="39"/>
      <c r="B1342" s="40"/>
      <c r="C1342" s="111"/>
      <c r="D1342" s="111"/>
      <c r="E1342" s="111"/>
      <c r="F1342" s="111"/>
      <c r="G1342" s="111"/>
      <c r="H1342" s="111"/>
      <c r="I1342" s="111"/>
      <c r="J1342" s="111"/>
      <c r="K1342" s="111"/>
      <c r="L1342" s="111"/>
      <c r="M1342" s="111"/>
      <c r="QK1342" s="6"/>
      <c r="QL1342" s="4"/>
      <c r="QM1342" s="4"/>
      <c r="QN1342" s="4"/>
      <c r="QO1342" s="4"/>
      <c r="QP1342" s="4"/>
      <c r="QQ1342" s="4"/>
      <c r="QR1342" s="4"/>
    </row>
    <row r="1343" spans="1:460" x14ac:dyDescent="0.2">
      <c r="A1343" s="39"/>
      <c r="B1343" s="40"/>
      <c r="C1343" s="111"/>
      <c r="D1343" s="111"/>
      <c r="E1343" s="111"/>
      <c r="F1343" s="111"/>
      <c r="G1343" s="111"/>
      <c r="H1343" s="111"/>
      <c r="I1343" s="111"/>
      <c r="J1343" s="111"/>
      <c r="K1343" s="111"/>
      <c r="L1343" s="111"/>
      <c r="M1343" s="111"/>
      <c r="QK1343" s="6"/>
      <c r="QL1343" s="4"/>
      <c r="QM1343" s="4"/>
      <c r="QN1343" s="4"/>
      <c r="QO1343" s="4"/>
      <c r="QP1343" s="4"/>
      <c r="QQ1343" s="4"/>
      <c r="QR1343" s="4"/>
    </row>
    <row r="1344" spans="1:460" x14ac:dyDescent="0.2">
      <c r="A1344" s="39"/>
      <c r="B1344" s="40"/>
      <c r="C1344" s="111"/>
      <c r="D1344" s="111"/>
      <c r="E1344" s="111"/>
      <c r="F1344" s="111"/>
      <c r="G1344" s="111"/>
      <c r="H1344" s="111"/>
      <c r="I1344" s="111"/>
      <c r="J1344" s="111"/>
      <c r="K1344" s="111"/>
      <c r="L1344" s="111"/>
      <c r="M1344" s="111"/>
      <c r="QK1344" s="6"/>
      <c r="QL1344" s="4"/>
      <c r="QM1344" s="4"/>
      <c r="QN1344" s="4"/>
      <c r="QO1344" s="4"/>
      <c r="QP1344" s="4"/>
      <c r="QQ1344" s="4"/>
      <c r="QR1344" s="4"/>
    </row>
    <row r="1345" spans="1:460" x14ac:dyDescent="0.2">
      <c r="A1345" s="39"/>
      <c r="B1345" s="40"/>
      <c r="C1345" s="111"/>
      <c r="D1345" s="111"/>
      <c r="E1345" s="111"/>
      <c r="F1345" s="111"/>
      <c r="G1345" s="111"/>
      <c r="H1345" s="111"/>
      <c r="I1345" s="111"/>
      <c r="J1345" s="111"/>
      <c r="K1345" s="111"/>
      <c r="L1345" s="111"/>
      <c r="M1345" s="111"/>
      <c r="QK1345" s="6"/>
      <c r="QL1345" s="4"/>
      <c r="QM1345" s="4"/>
      <c r="QN1345" s="4"/>
      <c r="QO1345" s="4"/>
      <c r="QP1345" s="4"/>
      <c r="QQ1345" s="4"/>
      <c r="QR1345" s="4"/>
    </row>
    <row r="1346" spans="1:460" x14ac:dyDescent="0.2">
      <c r="A1346" s="39"/>
      <c r="B1346" s="40"/>
      <c r="C1346" s="111"/>
      <c r="D1346" s="111"/>
      <c r="E1346" s="111"/>
      <c r="F1346" s="111"/>
      <c r="G1346" s="111"/>
      <c r="H1346" s="111"/>
      <c r="I1346" s="111"/>
      <c r="J1346" s="111"/>
      <c r="K1346" s="111"/>
      <c r="L1346" s="111"/>
      <c r="M1346" s="111"/>
      <c r="QK1346" s="6"/>
      <c r="QL1346" s="4"/>
      <c r="QM1346" s="4"/>
      <c r="QN1346" s="4"/>
      <c r="QO1346" s="4"/>
      <c r="QP1346" s="4"/>
      <c r="QQ1346" s="4"/>
      <c r="QR1346" s="4"/>
    </row>
    <row r="1347" spans="1:460" x14ac:dyDescent="0.2">
      <c r="A1347" s="39"/>
      <c r="B1347" s="40"/>
      <c r="C1347" s="111"/>
      <c r="D1347" s="111"/>
      <c r="E1347" s="111"/>
      <c r="F1347" s="111"/>
      <c r="G1347" s="111"/>
      <c r="H1347" s="111"/>
      <c r="I1347" s="111"/>
      <c r="J1347" s="111"/>
      <c r="K1347" s="111"/>
      <c r="L1347" s="111"/>
      <c r="M1347" s="111"/>
      <c r="QK1347" s="6"/>
      <c r="QL1347" s="4"/>
      <c r="QM1347" s="4"/>
      <c r="QN1347" s="4"/>
      <c r="QO1347" s="4"/>
      <c r="QP1347" s="4"/>
      <c r="QQ1347" s="4"/>
      <c r="QR1347" s="4"/>
    </row>
    <row r="1348" spans="1:460" x14ac:dyDescent="0.2">
      <c r="A1348" s="39"/>
      <c r="B1348" s="40"/>
      <c r="C1348" s="111"/>
      <c r="D1348" s="111"/>
      <c r="E1348" s="111"/>
      <c r="F1348" s="111"/>
      <c r="G1348" s="111"/>
      <c r="H1348" s="111"/>
      <c r="I1348" s="111"/>
      <c r="J1348" s="111"/>
      <c r="K1348" s="111"/>
      <c r="L1348" s="111"/>
      <c r="M1348" s="111"/>
      <c r="QK1348" s="6"/>
      <c r="QL1348" s="4"/>
      <c r="QM1348" s="4"/>
      <c r="QN1348" s="4"/>
      <c r="QO1348" s="4"/>
      <c r="QP1348" s="4"/>
      <c r="QQ1348" s="4"/>
      <c r="QR1348" s="4"/>
    </row>
    <row r="1349" spans="1:460" x14ac:dyDescent="0.2">
      <c r="A1349" s="39"/>
      <c r="B1349" s="40"/>
      <c r="C1349" s="111"/>
      <c r="D1349" s="111"/>
      <c r="E1349" s="111"/>
      <c r="F1349" s="111"/>
      <c r="G1349" s="111"/>
      <c r="H1349" s="111"/>
      <c r="I1349" s="111"/>
      <c r="J1349" s="111"/>
      <c r="K1349" s="111"/>
      <c r="L1349" s="111"/>
      <c r="M1349" s="111"/>
      <c r="QK1349" s="6"/>
      <c r="QL1349" s="4"/>
      <c r="QM1349" s="4"/>
      <c r="QN1349" s="4"/>
      <c r="QO1349" s="4"/>
      <c r="QP1349" s="4"/>
      <c r="QQ1349" s="4"/>
      <c r="QR1349" s="4"/>
    </row>
    <row r="1350" spans="1:460" x14ac:dyDescent="0.2">
      <c r="A1350" s="39"/>
      <c r="B1350" s="40"/>
      <c r="C1350" s="111"/>
      <c r="D1350" s="111"/>
      <c r="E1350" s="111"/>
      <c r="F1350" s="111"/>
      <c r="G1350" s="111"/>
      <c r="H1350" s="111"/>
      <c r="I1350" s="111"/>
      <c r="J1350" s="111"/>
      <c r="K1350" s="111"/>
      <c r="L1350" s="111"/>
      <c r="M1350" s="111"/>
      <c r="QK1350" s="6"/>
      <c r="QL1350" s="4"/>
      <c r="QM1350" s="4"/>
      <c r="QN1350" s="4"/>
      <c r="QO1350" s="4"/>
      <c r="QP1350" s="4"/>
      <c r="QQ1350" s="4"/>
      <c r="QR1350" s="4"/>
    </row>
    <row r="1351" spans="1:460" x14ac:dyDescent="0.2">
      <c r="A1351" s="39"/>
      <c r="B1351" s="40"/>
      <c r="C1351" s="111"/>
      <c r="D1351" s="111"/>
      <c r="E1351" s="111"/>
      <c r="F1351" s="111"/>
      <c r="G1351" s="111"/>
      <c r="H1351" s="111"/>
      <c r="I1351" s="111"/>
      <c r="J1351" s="111"/>
      <c r="K1351" s="111"/>
      <c r="L1351" s="111"/>
      <c r="M1351" s="111"/>
      <c r="QK1351" s="6"/>
      <c r="QL1351" s="4"/>
      <c r="QM1351" s="4"/>
      <c r="QN1351" s="4"/>
      <c r="QO1351" s="4"/>
      <c r="QP1351" s="4"/>
      <c r="QQ1351" s="4"/>
      <c r="QR1351" s="4"/>
    </row>
    <row r="1352" spans="1:460" x14ac:dyDescent="0.2">
      <c r="A1352" s="39"/>
      <c r="B1352" s="40"/>
      <c r="C1352" s="111"/>
      <c r="D1352" s="111"/>
      <c r="E1352" s="111"/>
      <c r="F1352" s="111"/>
      <c r="G1352" s="111"/>
      <c r="H1352" s="111"/>
      <c r="I1352" s="111"/>
      <c r="J1352" s="111"/>
      <c r="K1352" s="111"/>
      <c r="L1352" s="111"/>
      <c r="M1352" s="111"/>
      <c r="QK1352" s="6"/>
      <c r="QL1352" s="4"/>
      <c r="QM1352" s="4"/>
      <c r="QN1352" s="4"/>
      <c r="QO1352" s="4"/>
      <c r="QP1352" s="4"/>
      <c r="QQ1352" s="4"/>
      <c r="QR1352" s="4"/>
    </row>
    <row r="1353" spans="1:460" x14ac:dyDescent="0.2">
      <c r="A1353" s="39"/>
      <c r="B1353" s="40"/>
      <c r="C1353" s="111"/>
      <c r="D1353" s="111"/>
      <c r="E1353" s="111"/>
      <c r="F1353" s="111"/>
      <c r="G1353" s="111"/>
      <c r="H1353" s="111"/>
      <c r="I1353" s="111"/>
      <c r="J1353" s="111"/>
      <c r="K1353" s="111"/>
      <c r="L1353" s="111"/>
      <c r="M1353" s="111"/>
      <c r="QK1353" s="6"/>
      <c r="QL1353" s="4"/>
      <c r="QM1353" s="4"/>
      <c r="QN1353" s="4"/>
      <c r="QO1353" s="4"/>
      <c r="QP1353" s="4"/>
      <c r="QQ1353" s="4"/>
      <c r="QR1353" s="4"/>
    </row>
    <row r="1354" spans="1:460" x14ac:dyDescent="0.2">
      <c r="A1354" s="39"/>
      <c r="B1354" s="40"/>
      <c r="C1354" s="111"/>
      <c r="D1354" s="111"/>
      <c r="E1354" s="111"/>
      <c r="F1354" s="111"/>
      <c r="G1354" s="111"/>
      <c r="H1354" s="111"/>
      <c r="I1354" s="111"/>
      <c r="J1354" s="111"/>
      <c r="K1354" s="111"/>
      <c r="L1354" s="111"/>
      <c r="M1354" s="111"/>
      <c r="QK1354" s="6"/>
      <c r="QL1354" s="4"/>
      <c r="QM1354" s="4"/>
      <c r="QN1354" s="4"/>
      <c r="QO1354" s="4"/>
      <c r="QP1354" s="4"/>
      <c r="QQ1354" s="4"/>
      <c r="QR1354" s="4"/>
    </row>
    <row r="1355" spans="1:460" x14ac:dyDescent="0.2">
      <c r="A1355" s="39"/>
      <c r="B1355" s="40"/>
      <c r="C1355" s="111"/>
      <c r="D1355" s="111"/>
      <c r="E1355" s="111"/>
      <c r="F1355" s="111"/>
      <c r="G1355" s="111"/>
      <c r="H1355" s="111"/>
      <c r="I1355" s="111"/>
      <c r="J1355" s="111"/>
      <c r="K1355" s="111"/>
      <c r="L1355" s="111"/>
      <c r="M1355" s="111"/>
      <c r="QK1355" s="6"/>
      <c r="QL1355" s="4"/>
      <c r="QM1355" s="4"/>
      <c r="QN1355" s="4"/>
      <c r="QO1355" s="4"/>
      <c r="QP1355" s="4"/>
      <c r="QQ1355" s="4"/>
      <c r="QR1355" s="4"/>
    </row>
    <row r="1356" spans="1:460" x14ac:dyDescent="0.2">
      <c r="A1356" s="39"/>
      <c r="B1356" s="40"/>
      <c r="C1356" s="111"/>
      <c r="D1356" s="111"/>
      <c r="E1356" s="111"/>
      <c r="F1356" s="111"/>
      <c r="G1356" s="111"/>
      <c r="H1356" s="111"/>
      <c r="I1356" s="111"/>
      <c r="J1356" s="111"/>
      <c r="K1356" s="111"/>
      <c r="L1356" s="111"/>
      <c r="M1356" s="111"/>
      <c r="QK1356" s="6"/>
      <c r="QL1356" s="4"/>
      <c r="QM1356" s="4"/>
      <c r="QN1356" s="4"/>
      <c r="QO1356" s="4"/>
      <c r="QP1356" s="4"/>
      <c r="QQ1356" s="4"/>
      <c r="QR1356" s="4"/>
    </row>
    <row r="1357" spans="1:460" x14ac:dyDescent="0.2">
      <c r="A1357" s="39"/>
      <c r="B1357" s="40"/>
      <c r="C1357" s="111"/>
      <c r="D1357" s="111"/>
      <c r="E1357" s="111"/>
      <c r="F1357" s="111"/>
      <c r="G1357" s="111"/>
      <c r="H1357" s="111"/>
      <c r="I1357" s="111"/>
      <c r="J1357" s="111"/>
      <c r="K1357" s="111"/>
      <c r="L1357" s="111"/>
      <c r="M1357" s="111"/>
      <c r="QK1357" s="6"/>
      <c r="QL1357" s="4"/>
      <c r="QM1357" s="4"/>
      <c r="QN1357" s="4"/>
      <c r="QO1357" s="4"/>
      <c r="QP1357" s="4"/>
      <c r="QQ1357" s="4"/>
      <c r="QR1357" s="4"/>
    </row>
    <row r="1358" spans="1:460" x14ac:dyDescent="0.2">
      <c r="A1358" s="39"/>
      <c r="B1358" s="40"/>
      <c r="C1358" s="111"/>
      <c r="D1358" s="111"/>
      <c r="E1358" s="111"/>
      <c r="F1358" s="111"/>
      <c r="G1358" s="111"/>
      <c r="H1358" s="111"/>
      <c r="I1358" s="111"/>
      <c r="J1358" s="111"/>
      <c r="K1358" s="111"/>
      <c r="L1358" s="111"/>
      <c r="M1358" s="111"/>
      <c r="QK1358" s="6"/>
      <c r="QL1358" s="4"/>
      <c r="QM1358" s="4"/>
      <c r="QN1358" s="4"/>
      <c r="QO1358" s="4"/>
      <c r="QP1358" s="4"/>
      <c r="QQ1358" s="4"/>
      <c r="QR1358" s="4"/>
    </row>
    <row r="1359" spans="1:460" x14ac:dyDescent="0.2">
      <c r="A1359" s="39"/>
      <c r="B1359" s="40"/>
      <c r="C1359" s="111"/>
      <c r="D1359" s="111"/>
      <c r="E1359" s="111"/>
      <c r="F1359" s="111"/>
      <c r="G1359" s="111"/>
      <c r="H1359" s="111"/>
      <c r="I1359" s="111"/>
      <c r="J1359" s="111"/>
      <c r="K1359" s="111"/>
      <c r="L1359" s="111"/>
      <c r="M1359" s="111"/>
      <c r="QK1359" s="6"/>
      <c r="QL1359" s="4"/>
      <c r="QM1359" s="4"/>
      <c r="QN1359" s="4"/>
      <c r="QO1359" s="4"/>
      <c r="QP1359" s="4"/>
      <c r="QQ1359" s="4"/>
      <c r="QR1359" s="4"/>
    </row>
    <row r="1360" spans="1:460" x14ac:dyDescent="0.2">
      <c r="A1360" s="39"/>
      <c r="B1360" s="40"/>
      <c r="C1360" s="111"/>
      <c r="D1360" s="111"/>
      <c r="E1360" s="111"/>
      <c r="F1360" s="111"/>
      <c r="G1360" s="111"/>
      <c r="H1360" s="111"/>
      <c r="I1360" s="111"/>
      <c r="J1360" s="111"/>
      <c r="K1360" s="111"/>
      <c r="L1360" s="111"/>
      <c r="M1360" s="111"/>
      <c r="QK1360" s="6"/>
      <c r="QL1360" s="4"/>
      <c r="QM1360" s="4"/>
      <c r="QN1360" s="4"/>
      <c r="QO1360" s="4"/>
      <c r="QP1360" s="4"/>
      <c r="QQ1360" s="4"/>
      <c r="QR1360" s="4"/>
    </row>
    <row r="1361" spans="1:460" x14ac:dyDescent="0.2">
      <c r="A1361" s="39"/>
      <c r="B1361" s="40"/>
      <c r="C1361" s="111"/>
      <c r="D1361" s="111"/>
      <c r="E1361" s="111"/>
      <c r="F1361" s="111"/>
      <c r="G1361" s="111"/>
      <c r="H1361" s="111"/>
      <c r="I1361" s="111"/>
      <c r="J1361" s="111"/>
      <c r="K1361" s="111"/>
      <c r="L1361" s="111"/>
      <c r="M1361" s="111"/>
      <c r="QK1361" s="6"/>
      <c r="QL1361" s="4"/>
      <c r="QM1361" s="4"/>
      <c r="QN1361" s="4"/>
      <c r="QO1361" s="4"/>
      <c r="QP1361" s="4"/>
      <c r="QQ1361" s="4"/>
      <c r="QR1361" s="4"/>
    </row>
    <row r="1362" spans="1:460" x14ac:dyDescent="0.2">
      <c r="A1362" s="39"/>
      <c r="B1362" s="40"/>
      <c r="C1362" s="111"/>
      <c r="D1362" s="111"/>
      <c r="E1362" s="111"/>
      <c r="F1362" s="111"/>
      <c r="G1362" s="111"/>
      <c r="H1362" s="111"/>
      <c r="I1362" s="111"/>
      <c r="J1362" s="111"/>
      <c r="K1362" s="111"/>
      <c r="L1362" s="111"/>
      <c r="M1362" s="111"/>
      <c r="QK1362" s="6"/>
      <c r="QL1362" s="4"/>
      <c r="QM1362" s="4"/>
      <c r="QN1362" s="4"/>
      <c r="QO1362" s="4"/>
      <c r="QP1362" s="4"/>
      <c r="QQ1362" s="4"/>
      <c r="QR1362" s="4"/>
    </row>
    <row r="1363" spans="1:460" x14ac:dyDescent="0.2">
      <c r="A1363" s="39"/>
      <c r="B1363" s="40"/>
      <c r="C1363" s="111"/>
      <c r="D1363" s="111"/>
      <c r="E1363" s="111"/>
      <c r="F1363" s="111"/>
      <c r="G1363" s="111"/>
      <c r="H1363" s="111"/>
      <c r="I1363" s="111"/>
      <c r="J1363" s="111"/>
      <c r="K1363" s="111"/>
      <c r="L1363" s="111"/>
      <c r="M1363" s="111"/>
      <c r="QK1363" s="6"/>
      <c r="QL1363" s="4"/>
      <c r="QM1363" s="4"/>
      <c r="QN1363" s="4"/>
      <c r="QO1363" s="4"/>
      <c r="QP1363" s="4"/>
      <c r="QQ1363" s="4"/>
      <c r="QR1363" s="4"/>
    </row>
    <row r="1364" spans="1:460" x14ac:dyDescent="0.2">
      <c r="A1364" s="39"/>
      <c r="B1364" s="40"/>
      <c r="C1364" s="111"/>
      <c r="D1364" s="111"/>
      <c r="E1364" s="111"/>
      <c r="F1364" s="111"/>
      <c r="G1364" s="111"/>
      <c r="H1364" s="111"/>
      <c r="I1364" s="111"/>
      <c r="J1364" s="111"/>
      <c r="K1364" s="111"/>
      <c r="L1364" s="111"/>
      <c r="M1364" s="111"/>
      <c r="QK1364" s="6"/>
      <c r="QL1364" s="4"/>
      <c r="QM1364" s="4"/>
      <c r="QN1364" s="4"/>
      <c r="QO1364" s="4"/>
      <c r="QP1364" s="4"/>
      <c r="QQ1364" s="4"/>
      <c r="QR1364" s="4"/>
    </row>
    <row r="1365" spans="1:460" x14ac:dyDescent="0.2">
      <c r="A1365" s="39"/>
      <c r="B1365" s="40"/>
      <c r="C1365" s="111"/>
      <c r="D1365" s="111"/>
      <c r="E1365" s="111"/>
      <c r="F1365" s="111"/>
      <c r="G1365" s="111"/>
      <c r="H1365" s="111"/>
      <c r="I1365" s="111"/>
      <c r="J1365" s="111"/>
      <c r="K1365" s="111"/>
      <c r="L1365" s="111"/>
      <c r="M1365" s="111"/>
      <c r="QK1365" s="6"/>
      <c r="QL1365" s="4"/>
      <c r="QM1365" s="4"/>
      <c r="QN1365" s="4"/>
      <c r="QO1365" s="4"/>
      <c r="QP1365" s="4"/>
      <c r="QQ1365" s="4"/>
      <c r="QR1365" s="4"/>
    </row>
    <row r="1366" spans="1:460" x14ac:dyDescent="0.2">
      <c r="A1366" s="39"/>
      <c r="B1366" s="40"/>
      <c r="C1366" s="111"/>
      <c r="D1366" s="111"/>
      <c r="E1366" s="111"/>
      <c r="F1366" s="111"/>
      <c r="G1366" s="111"/>
      <c r="H1366" s="111"/>
      <c r="I1366" s="111"/>
      <c r="J1366" s="111"/>
      <c r="K1366" s="111"/>
      <c r="L1366" s="111"/>
      <c r="M1366" s="111"/>
      <c r="QK1366" s="6"/>
      <c r="QL1366" s="4"/>
      <c r="QM1366" s="4"/>
      <c r="QN1366" s="4"/>
      <c r="QO1366" s="4"/>
      <c r="QP1366" s="4"/>
      <c r="QQ1366" s="4"/>
      <c r="QR1366" s="4"/>
    </row>
    <row r="1367" spans="1:460" x14ac:dyDescent="0.2">
      <c r="A1367" s="39"/>
      <c r="B1367" s="40"/>
      <c r="C1367" s="111"/>
      <c r="D1367" s="111"/>
      <c r="E1367" s="111"/>
      <c r="F1367" s="111"/>
      <c r="G1367" s="111"/>
      <c r="H1367" s="111"/>
      <c r="I1367" s="111"/>
      <c r="J1367" s="111"/>
      <c r="K1367" s="111"/>
      <c r="L1367" s="111"/>
      <c r="M1367" s="111"/>
      <c r="QK1367" s="6"/>
      <c r="QL1367" s="4"/>
      <c r="QM1367" s="4"/>
      <c r="QN1367" s="4"/>
      <c r="QO1367" s="4"/>
      <c r="QP1367" s="4"/>
      <c r="QQ1367" s="4"/>
      <c r="QR1367" s="4"/>
    </row>
    <row r="1368" spans="1:460" x14ac:dyDescent="0.2">
      <c r="A1368" s="39"/>
      <c r="B1368" s="40"/>
      <c r="C1368" s="111"/>
      <c r="D1368" s="111"/>
      <c r="E1368" s="111"/>
      <c r="F1368" s="111"/>
      <c r="G1368" s="111"/>
      <c r="H1368" s="111"/>
      <c r="I1368" s="111"/>
      <c r="J1368" s="111"/>
      <c r="K1368" s="111"/>
      <c r="L1368" s="111"/>
      <c r="M1368" s="111"/>
      <c r="QK1368" s="6"/>
      <c r="QL1368" s="4"/>
      <c r="QM1368" s="4"/>
      <c r="QN1368" s="4"/>
      <c r="QO1368" s="4"/>
      <c r="QP1368" s="4"/>
      <c r="QQ1368" s="4"/>
      <c r="QR1368" s="4"/>
    </row>
    <row r="1369" spans="1:460" x14ac:dyDescent="0.2">
      <c r="A1369" s="39"/>
      <c r="B1369" s="40"/>
      <c r="C1369" s="111"/>
      <c r="D1369" s="111"/>
      <c r="E1369" s="111"/>
      <c r="F1369" s="111"/>
      <c r="G1369" s="111"/>
      <c r="H1369" s="111"/>
      <c r="I1369" s="111"/>
      <c r="J1369" s="111"/>
      <c r="K1369" s="111"/>
      <c r="L1369" s="111"/>
      <c r="M1369" s="111"/>
      <c r="QK1369" s="6"/>
      <c r="QL1369" s="4"/>
      <c r="QM1369" s="4"/>
      <c r="QN1369" s="4"/>
      <c r="QO1369" s="4"/>
      <c r="QP1369" s="4"/>
      <c r="QQ1369" s="4"/>
      <c r="QR1369" s="4"/>
    </row>
    <row r="1370" spans="1:460" x14ac:dyDescent="0.2">
      <c r="A1370" s="39"/>
      <c r="B1370" s="40"/>
      <c r="C1370" s="111"/>
      <c r="D1370" s="111"/>
      <c r="E1370" s="111"/>
      <c r="F1370" s="111"/>
      <c r="G1370" s="111"/>
      <c r="H1370" s="111"/>
      <c r="I1370" s="111"/>
      <c r="J1370" s="111"/>
      <c r="K1370" s="111"/>
      <c r="L1370" s="111"/>
      <c r="M1370" s="111"/>
      <c r="QK1370" s="6"/>
      <c r="QL1370" s="4"/>
      <c r="QM1370" s="4"/>
      <c r="QN1370" s="4"/>
      <c r="QO1370" s="4"/>
      <c r="QP1370" s="4"/>
      <c r="QQ1370" s="4"/>
      <c r="QR1370" s="4"/>
    </row>
    <row r="1371" spans="1:460" x14ac:dyDescent="0.2">
      <c r="A1371" s="39"/>
      <c r="B1371" s="40"/>
      <c r="C1371" s="111"/>
      <c r="D1371" s="111"/>
      <c r="E1371" s="111"/>
      <c r="F1371" s="111"/>
      <c r="G1371" s="111"/>
      <c r="H1371" s="111"/>
      <c r="I1371" s="111"/>
      <c r="J1371" s="111"/>
      <c r="K1371" s="111"/>
      <c r="L1371" s="111"/>
      <c r="M1371" s="111"/>
      <c r="QK1371" s="6"/>
      <c r="QL1371" s="4"/>
      <c r="QM1371" s="4"/>
      <c r="QN1371" s="4"/>
      <c r="QO1371" s="4"/>
      <c r="QP1371" s="4"/>
      <c r="QQ1371" s="4"/>
      <c r="QR1371" s="4"/>
    </row>
    <row r="1372" spans="1:460" x14ac:dyDescent="0.2">
      <c r="A1372" s="39"/>
      <c r="B1372" s="40"/>
      <c r="C1372" s="111"/>
      <c r="D1372" s="111"/>
      <c r="E1372" s="111"/>
      <c r="F1372" s="111"/>
      <c r="G1372" s="111"/>
      <c r="H1372" s="111"/>
      <c r="I1372" s="111"/>
      <c r="J1372" s="111"/>
      <c r="K1372" s="111"/>
      <c r="L1372" s="111"/>
      <c r="M1372" s="111"/>
      <c r="QK1372" s="6"/>
      <c r="QL1372" s="4"/>
      <c r="QM1372" s="4"/>
      <c r="QN1372" s="4"/>
      <c r="QO1372" s="4"/>
      <c r="QP1372" s="4"/>
      <c r="QQ1372" s="4"/>
      <c r="QR1372" s="4"/>
    </row>
    <row r="1373" spans="1:460" x14ac:dyDescent="0.2">
      <c r="A1373" s="39"/>
      <c r="B1373" s="40"/>
      <c r="C1373" s="111"/>
      <c r="D1373" s="111"/>
      <c r="E1373" s="111"/>
      <c r="F1373" s="111"/>
      <c r="G1373" s="111"/>
      <c r="H1373" s="111"/>
      <c r="I1373" s="111"/>
      <c r="J1373" s="111"/>
      <c r="K1373" s="111"/>
      <c r="L1373" s="111"/>
      <c r="M1373" s="111"/>
      <c r="QK1373" s="6"/>
      <c r="QL1373" s="4"/>
      <c r="QM1373" s="4"/>
      <c r="QN1373" s="4"/>
      <c r="QO1373" s="4"/>
      <c r="QP1373" s="4"/>
      <c r="QQ1373" s="4"/>
      <c r="QR1373" s="4"/>
    </row>
    <row r="1374" spans="1:460" x14ac:dyDescent="0.2">
      <c r="A1374" s="39"/>
      <c r="B1374" s="40"/>
      <c r="C1374" s="111"/>
      <c r="D1374" s="111"/>
      <c r="E1374" s="111"/>
      <c r="F1374" s="111"/>
      <c r="G1374" s="111"/>
      <c r="H1374" s="111"/>
      <c r="I1374" s="111"/>
      <c r="J1374" s="111"/>
      <c r="K1374" s="111"/>
      <c r="L1374" s="111"/>
      <c r="M1374" s="111"/>
      <c r="QK1374" s="6"/>
      <c r="QL1374" s="4"/>
      <c r="QM1374" s="4"/>
      <c r="QN1374" s="4"/>
      <c r="QO1374" s="4"/>
      <c r="QP1374" s="4"/>
      <c r="QQ1374" s="4"/>
      <c r="QR1374" s="4"/>
    </row>
    <row r="1375" spans="1:460" x14ac:dyDescent="0.2">
      <c r="A1375" s="39"/>
      <c r="B1375" s="40"/>
      <c r="C1375" s="111"/>
      <c r="D1375" s="111"/>
      <c r="E1375" s="111"/>
      <c r="F1375" s="111"/>
      <c r="G1375" s="111"/>
      <c r="H1375" s="111"/>
      <c r="I1375" s="111"/>
      <c r="J1375" s="111"/>
      <c r="K1375" s="111"/>
      <c r="L1375" s="111"/>
      <c r="M1375" s="111"/>
      <c r="QK1375" s="6"/>
      <c r="QL1375" s="4"/>
      <c r="QM1375" s="4"/>
      <c r="QN1375" s="4"/>
      <c r="QO1375" s="4"/>
      <c r="QP1375" s="4"/>
      <c r="QQ1375" s="4"/>
      <c r="QR1375" s="4"/>
    </row>
    <row r="1376" spans="1:460" x14ac:dyDescent="0.2">
      <c r="A1376" s="39"/>
      <c r="B1376" s="40"/>
      <c r="C1376" s="111"/>
      <c r="D1376" s="111"/>
      <c r="E1376" s="111"/>
      <c r="F1376" s="111"/>
      <c r="G1376" s="111"/>
      <c r="H1376" s="111"/>
      <c r="I1376" s="111"/>
      <c r="J1376" s="111"/>
      <c r="K1376" s="111"/>
      <c r="L1376" s="111"/>
      <c r="M1376" s="111"/>
      <c r="QK1376" s="6"/>
      <c r="QL1376" s="4"/>
      <c r="QM1376" s="4"/>
      <c r="QN1376" s="4"/>
      <c r="QO1376" s="4"/>
      <c r="QP1376" s="4"/>
      <c r="QQ1376" s="4"/>
      <c r="QR1376" s="4"/>
    </row>
    <row r="1377" spans="1:460" x14ac:dyDescent="0.2">
      <c r="A1377" s="39"/>
      <c r="B1377" s="40"/>
      <c r="C1377" s="111"/>
      <c r="D1377" s="111"/>
      <c r="E1377" s="111"/>
      <c r="F1377" s="111"/>
      <c r="G1377" s="111"/>
      <c r="H1377" s="111"/>
      <c r="I1377" s="111"/>
      <c r="J1377" s="111"/>
      <c r="K1377" s="111"/>
      <c r="L1377" s="111"/>
      <c r="M1377" s="111"/>
      <c r="QK1377" s="6"/>
      <c r="QL1377" s="4"/>
      <c r="QM1377" s="4"/>
      <c r="QN1377" s="4"/>
      <c r="QO1377" s="4"/>
      <c r="QP1377" s="4"/>
      <c r="QQ1377" s="4"/>
      <c r="QR1377" s="4"/>
    </row>
    <row r="1378" spans="1:460" x14ac:dyDescent="0.2">
      <c r="A1378" s="39"/>
      <c r="B1378" s="40"/>
      <c r="C1378" s="111"/>
      <c r="D1378" s="111"/>
      <c r="E1378" s="111"/>
      <c r="F1378" s="111"/>
      <c r="G1378" s="111"/>
      <c r="H1378" s="111"/>
      <c r="I1378" s="111"/>
      <c r="J1378" s="111"/>
      <c r="K1378" s="111"/>
      <c r="L1378" s="111"/>
      <c r="M1378" s="111"/>
      <c r="QK1378" s="6"/>
      <c r="QL1378" s="4"/>
      <c r="QM1378" s="4"/>
      <c r="QN1378" s="4"/>
      <c r="QO1378" s="4"/>
      <c r="QP1378" s="4"/>
      <c r="QQ1378" s="4"/>
      <c r="QR1378" s="4"/>
    </row>
    <row r="1379" spans="1:460" x14ac:dyDescent="0.2">
      <c r="A1379" s="39"/>
      <c r="B1379" s="40"/>
      <c r="C1379" s="111"/>
      <c r="D1379" s="111"/>
      <c r="E1379" s="111"/>
      <c r="F1379" s="111"/>
      <c r="G1379" s="111"/>
      <c r="H1379" s="111"/>
      <c r="I1379" s="111"/>
      <c r="J1379" s="111"/>
      <c r="K1379" s="111"/>
      <c r="L1379" s="111"/>
      <c r="M1379" s="111"/>
      <c r="QK1379" s="6"/>
      <c r="QL1379" s="4"/>
      <c r="QM1379" s="4"/>
      <c r="QN1379" s="4"/>
      <c r="QO1379" s="4"/>
      <c r="QP1379" s="4"/>
      <c r="QQ1379" s="4"/>
      <c r="QR1379" s="4"/>
    </row>
    <row r="1380" spans="1:460" x14ac:dyDescent="0.2">
      <c r="A1380" s="39"/>
      <c r="B1380" s="40"/>
      <c r="C1380" s="111"/>
      <c r="D1380" s="111"/>
      <c r="E1380" s="111"/>
      <c r="F1380" s="111"/>
      <c r="G1380" s="111"/>
      <c r="H1380" s="111"/>
      <c r="I1380" s="111"/>
      <c r="J1380" s="111"/>
      <c r="K1380" s="111"/>
      <c r="L1380" s="111"/>
      <c r="M1380" s="111"/>
      <c r="QK1380" s="6"/>
      <c r="QL1380" s="4"/>
      <c r="QM1380" s="4"/>
      <c r="QN1380" s="4"/>
      <c r="QO1380" s="4"/>
      <c r="QP1380" s="4"/>
      <c r="QQ1380" s="4"/>
      <c r="QR1380" s="4"/>
    </row>
    <row r="1381" spans="1:460" x14ac:dyDescent="0.2">
      <c r="A1381" s="39"/>
      <c r="B1381" s="40"/>
      <c r="C1381" s="111"/>
      <c r="D1381" s="111"/>
      <c r="E1381" s="111"/>
      <c r="F1381" s="111"/>
      <c r="G1381" s="111"/>
      <c r="H1381" s="111"/>
      <c r="I1381" s="111"/>
      <c r="J1381" s="111"/>
      <c r="K1381" s="111"/>
      <c r="L1381" s="111"/>
      <c r="M1381" s="111"/>
      <c r="QK1381" s="6"/>
      <c r="QL1381" s="4"/>
      <c r="QM1381" s="4"/>
      <c r="QN1381" s="4"/>
      <c r="QO1381" s="4"/>
      <c r="QP1381" s="4"/>
      <c r="QQ1381" s="4"/>
      <c r="QR1381" s="4"/>
    </row>
    <row r="1382" spans="1:460" x14ac:dyDescent="0.2">
      <c r="A1382" s="39"/>
      <c r="B1382" s="40"/>
      <c r="C1382" s="111"/>
      <c r="D1382" s="111"/>
      <c r="E1382" s="111"/>
      <c r="F1382" s="111"/>
      <c r="G1382" s="111"/>
      <c r="H1382" s="111"/>
      <c r="I1382" s="111"/>
      <c r="J1382" s="111"/>
      <c r="K1382" s="111"/>
      <c r="L1382" s="111"/>
      <c r="M1382" s="111"/>
      <c r="QK1382" s="6"/>
      <c r="QL1382" s="4"/>
      <c r="QM1382" s="4"/>
      <c r="QN1382" s="4"/>
      <c r="QO1382" s="4"/>
      <c r="QP1382" s="4"/>
      <c r="QQ1382" s="4"/>
      <c r="QR1382" s="4"/>
    </row>
    <row r="1383" spans="1:460" x14ac:dyDescent="0.2">
      <c r="A1383" s="39"/>
      <c r="B1383" s="40"/>
      <c r="C1383" s="111"/>
      <c r="D1383" s="111"/>
      <c r="E1383" s="111"/>
      <c r="F1383" s="111"/>
      <c r="G1383" s="111"/>
      <c r="H1383" s="111"/>
      <c r="I1383" s="111"/>
      <c r="J1383" s="111"/>
      <c r="K1383" s="111"/>
      <c r="L1383" s="111"/>
      <c r="M1383" s="111"/>
      <c r="QK1383" s="6"/>
      <c r="QL1383" s="4"/>
      <c r="QM1383" s="4"/>
      <c r="QN1383" s="4"/>
      <c r="QO1383" s="4"/>
      <c r="QP1383" s="4"/>
      <c r="QQ1383" s="4"/>
      <c r="QR1383" s="4"/>
    </row>
    <row r="1384" spans="1:460" x14ac:dyDescent="0.2">
      <c r="A1384" s="39"/>
      <c r="B1384" s="40"/>
      <c r="C1384" s="111"/>
      <c r="D1384" s="111"/>
      <c r="E1384" s="111"/>
      <c r="F1384" s="111"/>
      <c r="G1384" s="111"/>
      <c r="H1384" s="111"/>
      <c r="I1384" s="111"/>
      <c r="J1384" s="111"/>
      <c r="K1384" s="111"/>
      <c r="L1384" s="111"/>
      <c r="M1384" s="111"/>
      <c r="QK1384" s="6"/>
      <c r="QL1384" s="4"/>
      <c r="QM1384" s="4"/>
      <c r="QN1384" s="4"/>
      <c r="QO1384" s="4"/>
      <c r="QP1384" s="4"/>
      <c r="QQ1384" s="4"/>
      <c r="QR1384" s="4"/>
    </row>
    <row r="1385" spans="1:460" x14ac:dyDescent="0.2">
      <c r="A1385" s="39"/>
      <c r="B1385" s="40"/>
      <c r="C1385" s="111"/>
      <c r="D1385" s="111"/>
      <c r="E1385" s="111"/>
      <c r="F1385" s="111"/>
      <c r="G1385" s="111"/>
      <c r="H1385" s="111"/>
      <c r="I1385" s="111"/>
      <c r="J1385" s="111"/>
      <c r="K1385" s="111"/>
      <c r="L1385" s="111"/>
      <c r="M1385" s="111"/>
      <c r="QK1385" s="6"/>
      <c r="QL1385" s="4"/>
      <c r="QM1385" s="4"/>
      <c r="QN1385" s="4"/>
      <c r="QO1385" s="4"/>
      <c r="QP1385" s="4"/>
      <c r="QQ1385" s="4"/>
      <c r="QR1385" s="4"/>
    </row>
    <row r="1386" spans="1:460" x14ac:dyDescent="0.2">
      <c r="A1386" s="39"/>
      <c r="B1386" s="40"/>
      <c r="C1386" s="111"/>
      <c r="D1386" s="111"/>
      <c r="E1386" s="111"/>
      <c r="F1386" s="111"/>
      <c r="G1386" s="111"/>
      <c r="H1386" s="111"/>
      <c r="I1386" s="111"/>
      <c r="J1386" s="111"/>
      <c r="K1386" s="111"/>
      <c r="L1386" s="111"/>
      <c r="M1386" s="111"/>
      <c r="QK1386" s="6"/>
      <c r="QL1386" s="4"/>
      <c r="QM1386" s="4"/>
      <c r="QN1386" s="4"/>
      <c r="QO1386" s="4"/>
      <c r="QP1386" s="4"/>
      <c r="QQ1386" s="4"/>
      <c r="QR1386" s="4"/>
    </row>
    <row r="1387" spans="1:460" x14ac:dyDescent="0.2">
      <c r="A1387" s="39"/>
      <c r="B1387" s="40"/>
      <c r="C1387" s="111"/>
      <c r="D1387" s="111"/>
      <c r="E1387" s="111"/>
      <c r="F1387" s="111"/>
      <c r="G1387" s="111"/>
      <c r="H1387" s="111"/>
      <c r="I1387" s="111"/>
      <c r="J1387" s="111"/>
      <c r="K1387" s="111"/>
      <c r="L1387" s="111"/>
      <c r="M1387" s="111"/>
      <c r="QK1387" s="6"/>
      <c r="QL1387" s="4"/>
      <c r="QM1387" s="4"/>
      <c r="QN1387" s="4"/>
      <c r="QO1387" s="4"/>
      <c r="QP1387" s="4"/>
      <c r="QQ1387" s="4"/>
      <c r="QR1387" s="4"/>
    </row>
    <row r="1388" spans="1:460" x14ac:dyDescent="0.2">
      <c r="A1388" s="39"/>
      <c r="B1388" s="40"/>
      <c r="C1388" s="111"/>
      <c r="D1388" s="111"/>
      <c r="E1388" s="111"/>
      <c r="F1388" s="111"/>
      <c r="G1388" s="111"/>
      <c r="H1388" s="111"/>
      <c r="I1388" s="111"/>
      <c r="J1388" s="111"/>
      <c r="K1388" s="111"/>
      <c r="L1388" s="111"/>
      <c r="M1388" s="111"/>
      <c r="QK1388" s="6"/>
      <c r="QL1388" s="4"/>
      <c r="QM1388" s="4"/>
      <c r="QN1388" s="4"/>
      <c r="QO1388" s="4"/>
      <c r="QP1388" s="4"/>
      <c r="QQ1388" s="4"/>
      <c r="QR1388" s="4"/>
    </row>
    <row r="1389" spans="1:460" x14ac:dyDescent="0.2">
      <c r="A1389" s="39"/>
      <c r="B1389" s="40"/>
      <c r="C1389" s="111"/>
      <c r="D1389" s="111"/>
      <c r="E1389" s="111"/>
      <c r="F1389" s="111"/>
      <c r="G1389" s="111"/>
      <c r="H1389" s="111"/>
      <c r="I1389" s="111"/>
      <c r="J1389" s="111"/>
      <c r="K1389" s="111"/>
      <c r="L1389" s="111"/>
      <c r="M1389" s="111"/>
      <c r="QK1389" s="6"/>
      <c r="QL1389" s="4"/>
      <c r="QM1389" s="4"/>
      <c r="QN1389" s="4"/>
      <c r="QO1389" s="4"/>
      <c r="QP1389" s="4"/>
      <c r="QQ1389" s="4"/>
      <c r="QR1389" s="4"/>
    </row>
    <row r="1390" spans="1:460" x14ac:dyDescent="0.2">
      <c r="A1390" s="39"/>
      <c r="B1390" s="40"/>
      <c r="C1390" s="111"/>
      <c r="D1390" s="111"/>
      <c r="E1390" s="111"/>
      <c r="F1390" s="111"/>
      <c r="G1390" s="111"/>
      <c r="H1390" s="111"/>
      <c r="I1390" s="111"/>
      <c r="J1390" s="111"/>
      <c r="K1390" s="111"/>
      <c r="L1390" s="111"/>
      <c r="M1390" s="111"/>
      <c r="QK1390" s="6"/>
      <c r="QL1390" s="4"/>
      <c r="QM1390" s="4"/>
      <c r="QN1390" s="4"/>
      <c r="QO1390" s="4"/>
      <c r="QP1390" s="4"/>
      <c r="QQ1390" s="4"/>
      <c r="QR1390" s="4"/>
    </row>
    <row r="1391" spans="1:460" x14ac:dyDescent="0.2">
      <c r="A1391" s="39"/>
      <c r="B1391" s="40"/>
      <c r="C1391" s="111"/>
      <c r="D1391" s="111"/>
      <c r="E1391" s="111"/>
      <c r="F1391" s="111"/>
      <c r="G1391" s="111"/>
      <c r="H1391" s="111"/>
      <c r="I1391" s="111"/>
      <c r="J1391" s="111"/>
      <c r="K1391" s="111"/>
      <c r="L1391" s="111"/>
      <c r="M1391" s="111"/>
      <c r="QK1391" s="6"/>
      <c r="QL1391" s="4"/>
      <c r="QM1391" s="4"/>
      <c r="QN1391" s="4"/>
      <c r="QO1391" s="4"/>
      <c r="QP1391" s="4"/>
      <c r="QQ1391" s="4"/>
      <c r="QR1391" s="4"/>
    </row>
    <row r="1392" spans="1:460" x14ac:dyDescent="0.2">
      <c r="A1392" s="39"/>
      <c r="B1392" s="40"/>
      <c r="C1392" s="111"/>
      <c r="D1392" s="111"/>
      <c r="E1392" s="111"/>
      <c r="F1392" s="111"/>
      <c r="G1392" s="111"/>
      <c r="H1392" s="111"/>
      <c r="I1392" s="111"/>
      <c r="J1392" s="111"/>
      <c r="K1392" s="111"/>
      <c r="L1392" s="111"/>
      <c r="M1392" s="111"/>
      <c r="QK1392" s="6"/>
      <c r="QL1392" s="4"/>
      <c r="QM1392" s="4"/>
      <c r="QN1392" s="4"/>
      <c r="QO1392" s="4"/>
      <c r="QP1392" s="4"/>
      <c r="QQ1392" s="4"/>
      <c r="QR1392" s="4"/>
    </row>
    <row r="1393" spans="1:460" x14ac:dyDescent="0.2">
      <c r="A1393" s="39"/>
      <c r="B1393" s="40"/>
      <c r="C1393" s="111"/>
      <c r="D1393" s="111"/>
      <c r="E1393" s="111"/>
      <c r="F1393" s="111"/>
      <c r="G1393" s="111"/>
      <c r="H1393" s="111"/>
      <c r="I1393" s="111"/>
      <c r="J1393" s="111"/>
      <c r="K1393" s="111"/>
      <c r="L1393" s="111"/>
      <c r="M1393" s="111"/>
      <c r="QK1393" s="6"/>
      <c r="QL1393" s="4"/>
      <c r="QM1393" s="4"/>
      <c r="QN1393" s="4"/>
      <c r="QO1393" s="4"/>
      <c r="QP1393" s="4"/>
      <c r="QQ1393" s="4"/>
      <c r="QR1393" s="4"/>
    </row>
    <row r="1394" spans="1:460" x14ac:dyDescent="0.2">
      <c r="A1394" s="39"/>
      <c r="B1394" s="40"/>
      <c r="C1394" s="111"/>
      <c r="D1394" s="111"/>
      <c r="E1394" s="111"/>
      <c r="F1394" s="111"/>
      <c r="G1394" s="111"/>
      <c r="H1394" s="111"/>
      <c r="I1394" s="111"/>
      <c r="J1394" s="111"/>
      <c r="K1394" s="111"/>
      <c r="L1394" s="111"/>
      <c r="M1394" s="111"/>
      <c r="QK1394" s="6"/>
      <c r="QL1394" s="4"/>
      <c r="QM1394" s="4"/>
      <c r="QN1394" s="4"/>
      <c r="QO1394" s="4"/>
      <c r="QP1394" s="4"/>
      <c r="QQ1394" s="4"/>
      <c r="QR1394" s="4"/>
    </row>
    <row r="1395" spans="1:460" x14ac:dyDescent="0.2">
      <c r="A1395" s="39"/>
      <c r="B1395" s="40"/>
      <c r="C1395" s="111"/>
      <c r="D1395" s="111"/>
      <c r="E1395" s="111"/>
      <c r="F1395" s="111"/>
      <c r="G1395" s="111"/>
      <c r="H1395" s="111"/>
      <c r="I1395" s="111"/>
      <c r="J1395" s="111"/>
      <c r="K1395" s="111"/>
      <c r="L1395" s="111"/>
      <c r="M1395" s="111"/>
      <c r="QK1395" s="6"/>
      <c r="QL1395" s="4"/>
      <c r="QM1395" s="4"/>
      <c r="QN1395" s="4"/>
      <c r="QO1395" s="4"/>
      <c r="QP1395" s="4"/>
      <c r="QQ1395" s="4"/>
      <c r="QR1395" s="4"/>
    </row>
    <row r="1396" spans="1:460" x14ac:dyDescent="0.2">
      <c r="A1396" s="39"/>
      <c r="B1396" s="40"/>
      <c r="C1396" s="111"/>
      <c r="D1396" s="111"/>
      <c r="E1396" s="111"/>
      <c r="F1396" s="111"/>
      <c r="G1396" s="111"/>
      <c r="H1396" s="111"/>
      <c r="I1396" s="111"/>
      <c r="J1396" s="111"/>
      <c r="K1396" s="111"/>
      <c r="L1396" s="111"/>
      <c r="M1396" s="111"/>
      <c r="QK1396" s="6"/>
      <c r="QL1396" s="4"/>
      <c r="QM1396" s="4"/>
      <c r="QN1396" s="4"/>
      <c r="QO1396" s="4"/>
      <c r="QP1396" s="4"/>
      <c r="QQ1396" s="4"/>
      <c r="QR1396" s="4"/>
    </row>
    <row r="1397" spans="1:460" x14ac:dyDescent="0.2">
      <c r="A1397" s="39"/>
      <c r="B1397" s="40"/>
      <c r="C1397" s="111"/>
      <c r="D1397" s="111"/>
      <c r="E1397" s="111"/>
      <c r="F1397" s="111"/>
      <c r="G1397" s="111"/>
      <c r="H1397" s="111"/>
      <c r="I1397" s="111"/>
      <c r="J1397" s="111"/>
      <c r="K1397" s="111"/>
      <c r="L1397" s="111"/>
      <c r="M1397" s="111"/>
      <c r="QK1397" s="6"/>
      <c r="QL1397" s="4"/>
      <c r="QM1397" s="4"/>
      <c r="QN1397" s="4"/>
      <c r="QO1397" s="4"/>
      <c r="QP1397" s="4"/>
      <c r="QQ1397" s="4"/>
      <c r="QR1397" s="4"/>
    </row>
    <row r="1398" spans="1:460" x14ac:dyDescent="0.2">
      <c r="A1398" s="39"/>
      <c r="B1398" s="40"/>
      <c r="C1398" s="111"/>
      <c r="D1398" s="111"/>
      <c r="E1398" s="111"/>
      <c r="F1398" s="111"/>
      <c r="G1398" s="111"/>
      <c r="H1398" s="111"/>
      <c r="I1398" s="111"/>
      <c r="J1398" s="111"/>
      <c r="K1398" s="111"/>
      <c r="L1398" s="111"/>
      <c r="M1398" s="111"/>
      <c r="QK1398" s="6"/>
      <c r="QL1398" s="4"/>
      <c r="QM1398" s="4"/>
      <c r="QN1398" s="4"/>
      <c r="QO1398" s="4"/>
      <c r="QP1398" s="4"/>
      <c r="QQ1398" s="4"/>
      <c r="QR1398" s="4"/>
    </row>
    <row r="1399" spans="1:460" x14ac:dyDescent="0.2">
      <c r="A1399" s="39"/>
      <c r="B1399" s="40"/>
      <c r="C1399" s="111"/>
      <c r="D1399" s="111"/>
      <c r="E1399" s="111"/>
      <c r="F1399" s="111"/>
      <c r="G1399" s="111"/>
      <c r="H1399" s="111"/>
      <c r="I1399" s="111"/>
      <c r="J1399" s="111"/>
      <c r="K1399" s="111"/>
      <c r="L1399" s="111"/>
      <c r="M1399" s="111"/>
      <c r="QK1399" s="6"/>
      <c r="QL1399" s="4"/>
      <c r="QM1399" s="4"/>
      <c r="QN1399" s="4"/>
      <c r="QO1399" s="4"/>
      <c r="QP1399" s="4"/>
      <c r="QQ1399" s="4"/>
      <c r="QR1399" s="4"/>
    </row>
    <row r="1400" spans="1:460" x14ac:dyDescent="0.2">
      <c r="A1400" s="39"/>
      <c r="B1400" s="40"/>
      <c r="C1400" s="111"/>
      <c r="D1400" s="111"/>
      <c r="E1400" s="111"/>
      <c r="F1400" s="111"/>
      <c r="G1400" s="111"/>
      <c r="H1400" s="111"/>
      <c r="I1400" s="111"/>
      <c r="J1400" s="111"/>
      <c r="K1400" s="111"/>
      <c r="L1400" s="111"/>
      <c r="M1400" s="111"/>
      <c r="QK1400" s="6"/>
      <c r="QL1400" s="4"/>
      <c r="QM1400" s="4"/>
      <c r="QN1400" s="4"/>
      <c r="QO1400" s="4"/>
      <c r="QP1400" s="4"/>
      <c r="QQ1400" s="4"/>
      <c r="QR1400" s="4"/>
    </row>
    <row r="1401" spans="1:460" x14ac:dyDescent="0.2">
      <c r="A1401" s="39"/>
      <c r="B1401" s="40"/>
      <c r="C1401" s="111"/>
      <c r="D1401" s="111"/>
      <c r="E1401" s="111"/>
      <c r="F1401" s="111"/>
      <c r="G1401" s="111"/>
      <c r="H1401" s="111"/>
      <c r="I1401" s="111"/>
      <c r="J1401" s="111"/>
      <c r="K1401" s="111"/>
      <c r="L1401" s="111"/>
      <c r="M1401" s="111"/>
      <c r="QK1401" s="6"/>
      <c r="QL1401" s="4"/>
      <c r="QM1401" s="4"/>
      <c r="QN1401" s="4"/>
      <c r="QO1401" s="4"/>
      <c r="QP1401" s="4"/>
      <c r="QQ1401" s="4"/>
      <c r="QR1401" s="4"/>
    </row>
    <row r="1402" spans="1:460" x14ac:dyDescent="0.2">
      <c r="A1402" s="39"/>
      <c r="B1402" s="40"/>
      <c r="C1402" s="111"/>
      <c r="D1402" s="111"/>
      <c r="E1402" s="111"/>
      <c r="F1402" s="111"/>
      <c r="G1402" s="111"/>
      <c r="H1402" s="111"/>
      <c r="I1402" s="111"/>
      <c r="J1402" s="111"/>
      <c r="K1402" s="111"/>
      <c r="L1402" s="111"/>
      <c r="M1402" s="111"/>
      <c r="QK1402" s="6"/>
      <c r="QL1402" s="4"/>
      <c r="QM1402" s="4"/>
      <c r="QN1402" s="4"/>
      <c r="QO1402" s="4"/>
      <c r="QP1402" s="4"/>
      <c r="QQ1402" s="4"/>
      <c r="QR1402" s="4"/>
    </row>
    <row r="1403" spans="1:460" x14ac:dyDescent="0.2">
      <c r="A1403" s="39"/>
      <c r="B1403" s="40"/>
      <c r="C1403" s="111"/>
      <c r="D1403" s="111"/>
      <c r="E1403" s="111"/>
      <c r="F1403" s="111"/>
      <c r="G1403" s="111"/>
      <c r="H1403" s="111"/>
      <c r="I1403" s="111"/>
      <c r="J1403" s="111"/>
      <c r="K1403" s="111"/>
      <c r="L1403" s="111"/>
      <c r="M1403" s="111"/>
      <c r="QK1403" s="6"/>
      <c r="QL1403" s="4"/>
      <c r="QM1403" s="4"/>
      <c r="QN1403" s="4"/>
      <c r="QO1403" s="4"/>
      <c r="QP1403" s="4"/>
      <c r="QQ1403" s="4"/>
      <c r="QR1403" s="4"/>
    </row>
    <row r="1404" spans="1:460" x14ac:dyDescent="0.2">
      <c r="A1404" s="39"/>
      <c r="B1404" s="40"/>
      <c r="C1404" s="111"/>
      <c r="D1404" s="111"/>
      <c r="E1404" s="111"/>
      <c r="F1404" s="111"/>
      <c r="G1404" s="111"/>
      <c r="H1404" s="111"/>
      <c r="I1404" s="111"/>
      <c r="J1404" s="111"/>
      <c r="K1404" s="111"/>
      <c r="L1404" s="111"/>
      <c r="M1404" s="111"/>
      <c r="QK1404" s="6"/>
      <c r="QL1404" s="4"/>
      <c r="QM1404" s="4"/>
      <c r="QN1404" s="4"/>
      <c r="QO1404" s="4"/>
      <c r="QP1404" s="4"/>
      <c r="QQ1404" s="4"/>
      <c r="QR1404" s="4"/>
    </row>
    <row r="1405" spans="1:460" x14ac:dyDescent="0.2">
      <c r="A1405" s="39"/>
      <c r="B1405" s="40"/>
      <c r="C1405" s="111"/>
      <c r="D1405" s="111"/>
      <c r="E1405" s="111"/>
      <c r="F1405" s="111"/>
      <c r="G1405" s="111"/>
      <c r="H1405" s="111"/>
      <c r="I1405" s="111"/>
      <c r="J1405" s="111"/>
      <c r="K1405" s="111"/>
      <c r="L1405" s="111"/>
      <c r="M1405" s="111"/>
      <c r="QK1405" s="6"/>
      <c r="QL1405" s="4"/>
      <c r="QM1405" s="4"/>
      <c r="QN1405" s="4"/>
      <c r="QO1405" s="4"/>
      <c r="QP1405" s="4"/>
      <c r="QQ1405" s="4"/>
      <c r="QR1405" s="4"/>
    </row>
    <row r="1406" spans="1:460" x14ac:dyDescent="0.2">
      <c r="A1406" s="39"/>
      <c r="B1406" s="40"/>
      <c r="C1406" s="111"/>
      <c r="D1406" s="111"/>
      <c r="E1406" s="111"/>
      <c r="F1406" s="111"/>
      <c r="G1406" s="111"/>
      <c r="H1406" s="111"/>
      <c r="I1406" s="111"/>
      <c r="J1406" s="111"/>
      <c r="K1406" s="111"/>
      <c r="L1406" s="111"/>
      <c r="M1406" s="111"/>
      <c r="QK1406" s="6"/>
      <c r="QL1406" s="4"/>
      <c r="QM1406" s="4"/>
      <c r="QN1406" s="4"/>
      <c r="QO1406" s="4"/>
      <c r="QP1406" s="4"/>
      <c r="QQ1406" s="4"/>
      <c r="QR1406" s="4"/>
    </row>
    <row r="1407" spans="1:460" x14ac:dyDescent="0.2">
      <c r="A1407" s="39"/>
      <c r="B1407" s="40"/>
      <c r="C1407" s="111"/>
      <c r="D1407" s="111"/>
      <c r="E1407" s="111"/>
      <c r="F1407" s="111"/>
      <c r="G1407" s="111"/>
      <c r="H1407" s="111"/>
      <c r="I1407" s="111"/>
      <c r="J1407" s="111"/>
      <c r="K1407" s="111"/>
      <c r="L1407" s="111"/>
      <c r="M1407" s="111"/>
      <c r="QK1407" s="6"/>
      <c r="QL1407" s="4"/>
      <c r="QM1407" s="4"/>
      <c r="QN1407" s="4"/>
      <c r="QO1407" s="4"/>
      <c r="QP1407" s="4"/>
      <c r="QQ1407" s="4"/>
      <c r="QR1407" s="4"/>
    </row>
    <row r="1408" spans="1:460" x14ac:dyDescent="0.2">
      <c r="A1408" s="39"/>
      <c r="B1408" s="40"/>
      <c r="C1408" s="111"/>
      <c r="D1408" s="111"/>
      <c r="E1408" s="111"/>
      <c r="F1408" s="111"/>
      <c r="G1408" s="111"/>
      <c r="H1408" s="111"/>
      <c r="I1408" s="111"/>
      <c r="J1408" s="111"/>
      <c r="K1408" s="111"/>
      <c r="L1408" s="111"/>
      <c r="M1408" s="111"/>
      <c r="QK1408" s="6"/>
      <c r="QL1408" s="4"/>
      <c r="QM1408" s="4"/>
      <c r="QN1408" s="4"/>
      <c r="QO1408" s="4"/>
      <c r="QP1408" s="4"/>
      <c r="QQ1408" s="4"/>
      <c r="QR1408" s="4"/>
    </row>
    <row r="1409" spans="1:460" x14ac:dyDescent="0.2">
      <c r="A1409" s="39"/>
      <c r="B1409" s="40"/>
      <c r="C1409" s="111"/>
      <c r="D1409" s="111"/>
      <c r="E1409" s="111"/>
      <c r="F1409" s="111"/>
      <c r="G1409" s="111"/>
      <c r="H1409" s="111"/>
      <c r="I1409" s="111"/>
      <c r="J1409" s="111"/>
      <c r="K1409" s="111"/>
      <c r="L1409" s="111"/>
      <c r="M1409" s="111"/>
      <c r="QK1409" s="6"/>
      <c r="QL1409" s="4"/>
      <c r="QM1409" s="4"/>
      <c r="QN1409" s="4"/>
      <c r="QO1409" s="4"/>
      <c r="QP1409" s="4"/>
      <c r="QQ1409" s="4"/>
      <c r="QR1409" s="4"/>
    </row>
    <row r="1410" spans="1:460" x14ac:dyDescent="0.2">
      <c r="A1410" s="39"/>
      <c r="B1410" s="40"/>
      <c r="C1410" s="111"/>
      <c r="D1410" s="111"/>
      <c r="E1410" s="111"/>
      <c r="F1410" s="111"/>
      <c r="G1410" s="111"/>
      <c r="H1410" s="111"/>
      <c r="I1410" s="111"/>
      <c r="J1410" s="111"/>
      <c r="K1410" s="111"/>
      <c r="L1410" s="111"/>
      <c r="M1410" s="111"/>
      <c r="QK1410" s="6"/>
      <c r="QL1410" s="4"/>
      <c r="QM1410" s="4"/>
      <c r="QN1410" s="4"/>
      <c r="QO1410" s="4"/>
      <c r="QP1410" s="4"/>
      <c r="QQ1410" s="4"/>
      <c r="QR1410" s="4"/>
    </row>
    <row r="1411" spans="1:460" x14ac:dyDescent="0.2">
      <c r="A1411" s="39"/>
      <c r="B1411" s="40"/>
      <c r="C1411" s="111"/>
      <c r="D1411" s="111"/>
      <c r="E1411" s="111"/>
      <c r="F1411" s="111"/>
      <c r="G1411" s="111"/>
      <c r="H1411" s="111"/>
      <c r="I1411" s="111"/>
      <c r="J1411" s="111"/>
      <c r="K1411" s="111"/>
      <c r="L1411" s="111"/>
      <c r="M1411" s="111"/>
      <c r="QK1411" s="6"/>
      <c r="QL1411" s="4"/>
      <c r="QM1411" s="4"/>
      <c r="QN1411" s="4"/>
      <c r="QO1411" s="4"/>
      <c r="QP1411" s="4"/>
      <c r="QQ1411" s="4"/>
      <c r="QR1411" s="4"/>
    </row>
    <row r="1412" spans="1:460" x14ac:dyDescent="0.2">
      <c r="A1412" s="39"/>
      <c r="B1412" s="40"/>
      <c r="C1412" s="111"/>
      <c r="D1412" s="111"/>
      <c r="E1412" s="111"/>
      <c r="F1412" s="111"/>
      <c r="G1412" s="111"/>
      <c r="H1412" s="111"/>
      <c r="I1412" s="111"/>
      <c r="J1412" s="111"/>
      <c r="K1412" s="111"/>
      <c r="L1412" s="111"/>
      <c r="M1412" s="111"/>
      <c r="QK1412" s="6"/>
      <c r="QL1412" s="4"/>
      <c r="QM1412" s="4"/>
      <c r="QN1412" s="4"/>
      <c r="QO1412" s="4"/>
      <c r="QP1412" s="4"/>
      <c r="QQ1412" s="4"/>
      <c r="QR1412" s="4"/>
    </row>
    <row r="1413" spans="1:460" x14ac:dyDescent="0.2">
      <c r="A1413" s="39"/>
      <c r="B1413" s="40"/>
      <c r="C1413" s="111"/>
      <c r="D1413" s="111"/>
      <c r="E1413" s="111"/>
      <c r="F1413" s="111"/>
      <c r="G1413" s="111"/>
      <c r="H1413" s="111"/>
      <c r="I1413" s="111"/>
      <c r="J1413" s="111"/>
      <c r="K1413" s="111"/>
      <c r="L1413" s="111"/>
      <c r="M1413" s="111"/>
      <c r="QK1413" s="6"/>
      <c r="QL1413" s="4"/>
      <c r="QM1413" s="4"/>
      <c r="QN1413" s="4"/>
      <c r="QO1413" s="4"/>
      <c r="QP1413" s="4"/>
      <c r="QQ1413" s="4"/>
      <c r="QR1413" s="4"/>
    </row>
    <row r="1414" spans="1:460" x14ac:dyDescent="0.2">
      <c r="A1414" s="39"/>
      <c r="B1414" s="40"/>
      <c r="C1414" s="111"/>
      <c r="D1414" s="111"/>
      <c r="E1414" s="111"/>
      <c r="F1414" s="111"/>
      <c r="G1414" s="111"/>
      <c r="H1414" s="111"/>
      <c r="I1414" s="111"/>
      <c r="J1414" s="111"/>
      <c r="K1414" s="111"/>
      <c r="L1414" s="111"/>
      <c r="M1414" s="111"/>
      <c r="QK1414" s="6"/>
      <c r="QL1414" s="4"/>
      <c r="QM1414" s="4"/>
      <c r="QN1414" s="4"/>
      <c r="QO1414" s="4"/>
      <c r="QP1414" s="4"/>
      <c r="QQ1414" s="4"/>
      <c r="QR1414" s="4"/>
    </row>
    <row r="1415" spans="1:460" x14ac:dyDescent="0.2">
      <c r="A1415" s="39"/>
      <c r="B1415" s="40"/>
      <c r="C1415" s="111"/>
      <c r="D1415" s="111"/>
      <c r="E1415" s="111"/>
      <c r="F1415" s="111"/>
      <c r="G1415" s="111"/>
      <c r="H1415" s="111"/>
      <c r="I1415" s="111"/>
      <c r="J1415" s="111"/>
      <c r="K1415" s="111"/>
      <c r="L1415" s="111"/>
      <c r="M1415" s="111"/>
      <c r="QK1415" s="6"/>
      <c r="QL1415" s="4"/>
      <c r="QM1415" s="4"/>
      <c r="QN1415" s="4"/>
      <c r="QO1415" s="4"/>
      <c r="QP1415" s="4"/>
      <c r="QQ1415" s="4"/>
      <c r="QR1415" s="4"/>
    </row>
    <row r="1416" spans="1:460" x14ac:dyDescent="0.2">
      <c r="A1416" s="39"/>
      <c r="B1416" s="40"/>
      <c r="C1416" s="111"/>
      <c r="D1416" s="111"/>
      <c r="E1416" s="111"/>
      <c r="F1416" s="111"/>
      <c r="G1416" s="111"/>
      <c r="H1416" s="111"/>
      <c r="I1416" s="111"/>
      <c r="J1416" s="111"/>
      <c r="K1416" s="111"/>
      <c r="L1416" s="111"/>
      <c r="M1416" s="111"/>
      <c r="QK1416" s="6"/>
      <c r="QL1416" s="4"/>
      <c r="QM1416" s="4"/>
      <c r="QN1416" s="4"/>
      <c r="QO1416" s="4"/>
      <c r="QP1416" s="4"/>
      <c r="QQ1416" s="4"/>
      <c r="QR1416" s="4"/>
    </row>
    <row r="1417" spans="1:460" x14ac:dyDescent="0.2">
      <c r="A1417" s="39"/>
      <c r="B1417" s="40"/>
      <c r="C1417" s="111"/>
      <c r="D1417" s="111"/>
      <c r="E1417" s="111"/>
      <c r="F1417" s="111"/>
      <c r="G1417" s="111"/>
      <c r="H1417" s="111"/>
      <c r="I1417" s="111"/>
      <c r="J1417" s="111"/>
      <c r="K1417" s="111"/>
      <c r="L1417" s="111"/>
      <c r="M1417" s="111"/>
      <c r="QK1417" s="6"/>
      <c r="QL1417" s="4"/>
      <c r="QM1417" s="4"/>
      <c r="QN1417" s="4"/>
      <c r="QO1417" s="4"/>
      <c r="QP1417" s="4"/>
      <c r="QQ1417" s="4"/>
      <c r="QR1417" s="4"/>
    </row>
    <row r="1418" spans="1:460" x14ac:dyDescent="0.2">
      <c r="A1418" s="39"/>
      <c r="B1418" s="40"/>
      <c r="C1418" s="111"/>
      <c r="D1418" s="111"/>
      <c r="E1418" s="111"/>
      <c r="F1418" s="111"/>
      <c r="G1418" s="111"/>
      <c r="H1418" s="111"/>
      <c r="I1418" s="111"/>
      <c r="J1418" s="111"/>
      <c r="K1418" s="111"/>
      <c r="L1418" s="111"/>
      <c r="M1418" s="111"/>
      <c r="QK1418" s="6"/>
      <c r="QL1418" s="4"/>
      <c r="QM1418" s="4"/>
      <c r="QN1418" s="4"/>
      <c r="QO1418" s="4"/>
      <c r="QP1418" s="4"/>
      <c r="QQ1418" s="4"/>
      <c r="QR1418" s="4"/>
    </row>
    <row r="1419" spans="1:460" x14ac:dyDescent="0.2">
      <c r="A1419" s="39"/>
      <c r="B1419" s="40"/>
      <c r="C1419" s="111"/>
      <c r="D1419" s="111"/>
      <c r="E1419" s="111"/>
      <c r="F1419" s="111"/>
      <c r="G1419" s="111"/>
      <c r="H1419" s="111"/>
      <c r="I1419" s="111"/>
      <c r="J1419" s="111"/>
      <c r="K1419" s="111"/>
      <c r="L1419" s="111"/>
      <c r="M1419" s="111"/>
      <c r="QK1419" s="6"/>
      <c r="QL1419" s="4"/>
      <c r="QM1419" s="4"/>
      <c r="QN1419" s="4"/>
      <c r="QO1419" s="4"/>
      <c r="QP1419" s="4"/>
      <c r="QQ1419" s="4"/>
      <c r="QR1419" s="4"/>
    </row>
    <row r="1420" spans="1:460" x14ac:dyDescent="0.2">
      <c r="A1420" s="39"/>
      <c r="B1420" s="40"/>
      <c r="C1420" s="111"/>
      <c r="D1420" s="111"/>
      <c r="E1420" s="111"/>
      <c r="F1420" s="111"/>
      <c r="G1420" s="111"/>
      <c r="H1420" s="111"/>
      <c r="I1420" s="111"/>
      <c r="J1420" s="111"/>
      <c r="K1420" s="111"/>
      <c r="L1420" s="111"/>
      <c r="M1420" s="111"/>
      <c r="QK1420" s="6"/>
      <c r="QL1420" s="4"/>
      <c r="QM1420" s="4"/>
      <c r="QN1420" s="4"/>
      <c r="QO1420" s="4"/>
      <c r="QP1420" s="4"/>
      <c r="QQ1420" s="4"/>
      <c r="QR1420" s="4"/>
    </row>
    <row r="1421" spans="1:460" x14ac:dyDescent="0.2">
      <c r="A1421" s="39"/>
      <c r="B1421" s="40"/>
      <c r="C1421" s="111"/>
      <c r="D1421" s="111"/>
      <c r="E1421" s="111"/>
      <c r="F1421" s="111"/>
      <c r="G1421" s="111"/>
      <c r="H1421" s="111"/>
      <c r="I1421" s="111"/>
      <c r="J1421" s="111"/>
      <c r="K1421" s="111"/>
      <c r="L1421" s="111"/>
      <c r="M1421" s="111"/>
      <c r="QK1421" s="6"/>
      <c r="QL1421" s="4"/>
      <c r="QM1421" s="4"/>
      <c r="QN1421" s="4"/>
      <c r="QO1421" s="4"/>
      <c r="QP1421" s="4"/>
      <c r="QQ1421" s="4"/>
      <c r="QR1421" s="4"/>
    </row>
    <row r="1422" spans="1:460" x14ac:dyDescent="0.2">
      <c r="A1422" s="39"/>
      <c r="B1422" s="40"/>
      <c r="C1422" s="111"/>
      <c r="D1422" s="111"/>
      <c r="E1422" s="111"/>
      <c r="F1422" s="111"/>
      <c r="G1422" s="111"/>
      <c r="H1422" s="111"/>
      <c r="I1422" s="111"/>
      <c r="J1422" s="111"/>
      <c r="K1422" s="111"/>
      <c r="L1422" s="111"/>
      <c r="M1422" s="111"/>
      <c r="QK1422" s="6"/>
      <c r="QL1422" s="4"/>
      <c r="QM1422" s="4"/>
      <c r="QN1422" s="4"/>
      <c r="QO1422" s="4"/>
      <c r="QP1422" s="4"/>
      <c r="QQ1422" s="4"/>
      <c r="QR1422" s="4"/>
    </row>
    <row r="1423" spans="1:460" x14ac:dyDescent="0.2">
      <c r="A1423" s="39"/>
      <c r="B1423" s="40"/>
      <c r="C1423" s="111"/>
      <c r="D1423" s="111"/>
      <c r="E1423" s="111"/>
      <c r="F1423" s="111"/>
      <c r="G1423" s="111"/>
      <c r="H1423" s="111"/>
      <c r="I1423" s="111"/>
      <c r="J1423" s="111"/>
      <c r="K1423" s="111"/>
      <c r="L1423" s="111"/>
      <c r="M1423" s="111"/>
      <c r="QK1423" s="6"/>
      <c r="QL1423" s="4"/>
      <c r="QM1423" s="4"/>
      <c r="QN1423" s="4"/>
      <c r="QO1423" s="4"/>
      <c r="QP1423" s="4"/>
      <c r="QQ1423" s="4"/>
      <c r="QR1423" s="4"/>
    </row>
    <row r="1424" spans="1:460" x14ac:dyDescent="0.2">
      <c r="A1424" s="39"/>
      <c r="B1424" s="40"/>
      <c r="C1424" s="111"/>
      <c r="D1424" s="111"/>
      <c r="E1424" s="111"/>
      <c r="F1424" s="111"/>
      <c r="G1424" s="111"/>
      <c r="H1424" s="111"/>
      <c r="I1424" s="111"/>
      <c r="J1424" s="111"/>
      <c r="K1424" s="111"/>
      <c r="L1424" s="111"/>
      <c r="M1424" s="111"/>
      <c r="QK1424" s="6"/>
      <c r="QL1424" s="4"/>
      <c r="QM1424" s="4"/>
      <c r="QN1424" s="4"/>
      <c r="QO1424" s="4"/>
      <c r="QP1424" s="4"/>
      <c r="QQ1424" s="4"/>
      <c r="QR1424" s="4"/>
    </row>
    <row r="1425" spans="1:460" x14ac:dyDescent="0.2">
      <c r="A1425" s="39"/>
      <c r="B1425" s="40"/>
      <c r="C1425" s="111"/>
      <c r="D1425" s="111"/>
      <c r="E1425" s="111"/>
      <c r="F1425" s="111"/>
      <c r="G1425" s="111"/>
      <c r="H1425" s="111"/>
      <c r="I1425" s="111"/>
      <c r="J1425" s="111"/>
      <c r="K1425" s="111"/>
      <c r="L1425" s="111"/>
      <c r="M1425" s="111"/>
      <c r="QK1425" s="6"/>
      <c r="QL1425" s="4"/>
      <c r="QM1425" s="4"/>
      <c r="QN1425" s="4"/>
      <c r="QO1425" s="4"/>
      <c r="QP1425" s="4"/>
      <c r="QQ1425" s="4"/>
      <c r="QR1425" s="4"/>
    </row>
    <row r="1426" spans="1:460" x14ac:dyDescent="0.2">
      <c r="A1426" s="39"/>
      <c r="B1426" s="40"/>
      <c r="C1426" s="111"/>
      <c r="D1426" s="111"/>
      <c r="E1426" s="111"/>
      <c r="F1426" s="111"/>
      <c r="G1426" s="111"/>
      <c r="H1426" s="111"/>
      <c r="I1426" s="111"/>
      <c r="J1426" s="111"/>
      <c r="K1426" s="111"/>
      <c r="L1426" s="111"/>
      <c r="M1426" s="111"/>
      <c r="QK1426" s="6"/>
      <c r="QL1426" s="4"/>
      <c r="QM1426" s="4"/>
      <c r="QN1426" s="4"/>
      <c r="QO1426" s="4"/>
      <c r="QP1426" s="4"/>
      <c r="QQ1426" s="4"/>
      <c r="QR1426" s="4"/>
    </row>
    <row r="1427" spans="1:460" x14ac:dyDescent="0.2">
      <c r="A1427" s="39"/>
      <c r="B1427" s="40"/>
      <c r="C1427" s="111"/>
      <c r="D1427" s="111"/>
      <c r="E1427" s="111"/>
      <c r="F1427" s="111"/>
      <c r="G1427" s="111"/>
      <c r="H1427" s="111"/>
      <c r="I1427" s="111"/>
      <c r="J1427" s="111"/>
      <c r="K1427" s="111"/>
      <c r="L1427" s="111"/>
      <c r="M1427" s="111"/>
      <c r="QK1427" s="6"/>
      <c r="QL1427" s="4"/>
      <c r="QM1427" s="4"/>
      <c r="QN1427" s="4"/>
      <c r="QO1427" s="4"/>
      <c r="QP1427" s="4"/>
      <c r="QQ1427" s="4"/>
      <c r="QR1427" s="4"/>
    </row>
    <row r="1428" spans="1:460" x14ac:dyDescent="0.2">
      <c r="A1428" s="39"/>
      <c r="B1428" s="40"/>
      <c r="C1428" s="111"/>
      <c r="D1428" s="111"/>
      <c r="E1428" s="111"/>
      <c r="F1428" s="111"/>
      <c r="G1428" s="111"/>
      <c r="H1428" s="111"/>
      <c r="I1428" s="111"/>
      <c r="J1428" s="111"/>
      <c r="K1428" s="111"/>
      <c r="L1428" s="111"/>
      <c r="M1428" s="111"/>
      <c r="QK1428" s="6"/>
      <c r="QL1428" s="4"/>
      <c r="QM1428" s="4"/>
      <c r="QN1428" s="4"/>
      <c r="QO1428" s="4"/>
      <c r="QP1428" s="4"/>
      <c r="QQ1428" s="4"/>
      <c r="QR1428" s="4"/>
    </row>
    <row r="1429" spans="1:460" x14ac:dyDescent="0.2">
      <c r="A1429" s="39"/>
      <c r="B1429" s="40"/>
      <c r="C1429" s="111"/>
      <c r="D1429" s="111"/>
      <c r="E1429" s="111"/>
      <c r="F1429" s="111"/>
      <c r="G1429" s="111"/>
      <c r="H1429" s="111"/>
      <c r="I1429" s="111"/>
      <c r="J1429" s="111"/>
      <c r="K1429" s="111"/>
      <c r="L1429" s="111"/>
      <c r="M1429" s="111"/>
      <c r="QK1429" s="6"/>
      <c r="QL1429" s="4"/>
      <c r="QM1429" s="4"/>
      <c r="QN1429" s="4"/>
      <c r="QO1429" s="4"/>
      <c r="QP1429" s="4"/>
      <c r="QQ1429" s="4"/>
      <c r="QR1429" s="4"/>
    </row>
    <row r="1430" spans="1:460" x14ac:dyDescent="0.2">
      <c r="A1430" s="39"/>
      <c r="B1430" s="40"/>
      <c r="C1430" s="111"/>
      <c r="D1430" s="111"/>
      <c r="E1430" s="111"/>
      <c r="F1430" s="111"/>
      <c r="G1430" s="111"/>
      <c r="H1430" s="111"/>
      <c r="I1430" s="111"/>
      <c r="J1430" s="111"/>
      <c r="K1430" s="111"/>
      <c r="L1430" s="111"/>
      <c r="M1430" s="111"/>
      <c r="QK1430" s="6"/>
      <c r="QL1430" s="4"/>
      <c r="QM1430" s="4"/>
      <c r="QN1430" s="4"/>
      <c r="QO1430" s="4"/>
      <c r="QP1430" s="4"/>
      <c r="QQ1430" s="4"/>
      <c r="QR1430" s="4"/>
    </row>
    <row r="1431" spans="1:460" x14ac:dyDescent="0.2">
      <c r="A1431" s="39"/>
      <c r="B1431" s="40"/>
      <c r="C1431" s="111"/>
      <c r="D1431" s="111"/>
      <c r="E1431" s="111"/>
      <c r="F1431" s="111"/>
      <c r="G1431" s="111"/>
      <c r="H1431" s="111"/>
      <c r="I1431" s="111"/>
      <c r="J1431" s="111"/>
      <c r="K1431" s="111"/>
      <c r="L1431" s="111"/>
      <c r="M1431" s="111"/>
      <c r="QK1431" s="6"/>
      <c r="QL1431" s="4"/>
      <c r="QM1431" s="4"/>
      <c r="QN1431" s="4"/>
      <c r="QO1431" s="4"/>
      <c r="QP1431" s="4"/>
      <c r="QQ1431" s="4"/>
      <c r="QR1431" s="4"/>
    </row>
    <row r="1432" spans="1:460" x14ac:dyDescent="0.2">
      <c r="A1432" s="39"/>
      <c r="B1432" s="40"/>
      <c r="C1432" s="111"/>
      <c r="D1432" s="111"/>
      <c r="E1432" s="111"/>
      <c r="F1432" s="111"/>
      <c r="G1432" s="111"/>
      <c r="H1432" s="111"/>
      <c r="I1432" s="111"/>
      <c r="J1432" s="111"/>
      <c r="K1432" s="111"/>
      <c r="L1432" s="111"/>
      <c r="M1432" s="111"/>
      <c r="QK1432" s="6"/>
      <c r="QL1432" s="4"/>
      <c r="QM1432" s="4"/>
      <c r="QN1432" s="4"/>
      <c r="QO1432" s="4"/>
      <c r="QP1432" s="4"/>
      <c r="QQ1432" s="4"/>
      <c r="QR1432" s="4"/>
    </row>
    <row r="1433" spans="1:460" x14ac:dyDescent="0.2">
      <c r="A1433" s="39"/>
      <c r="B1433" s="40"/>
      <c r="C1433" s="111"/>
      <c r="D1433" s="111"/>
      <c r="E1433" s="111"/>
      <c r="F1433" s="111"/>
      <c r="G1433" s="111"/>
      <c r="H1433" s="111"/>
      <c r="I1433" s="111"/>
      <c r="J1433" s="111"/>
      <c r="K1433" s="111"/>
      <c r="L1433" s="111"/>
      <c r="M1433" s="111"/>
      <c r="QK1433" s="6"/>
      <c r="QL1433" s="4"/>
      <c r="QM1433" s="4"/>
      <c r="QN1433" s="4"/>
      <c r="QO1433" s="4"/>
      <c r="QP1433" s="4"/>
      <c r="QQ1433" s="4"/>
      <c r="QR1433" s="4"/>
    </row>
    <row r="1434" spans="1:460" x14ac:dyDescent="0.2">
      <c r="A1434" s="39"/>
      <c r="B1434" s="40"/>
      <c r="C1434" s="111"/>
      <c r="D1434" s="111"/>
      <c r="E1434" s="111"/>
      <c r="F1434" s="111"/>
      <c r="G1434" s="111"/>
      <c r="H1434" s="111"/>
      <c r="I1434" s="111"/>
      <c r="J1434" s="111"/>
      <c r="K1434" s="111"/>
      <c r="L1434" s="111"/>
      <c r="M1434" s="111"/>
      <c r="QK1434" s="6"/>
      <c r="QL1434" s="4"/>
      <c r="QM1434" s="4"/>
      <c r="QN1434" s="4"/>
      <c r="QO1434" s="4"/>
      <c r="QP1434" s="4"/>
      <c r="QQ1434" s="4"/>
      <c r="QR1434" s="4"/>
    </row>
    <row r="1435" spans="1:460" x14ac:dyDescent="0.2">
      <c r="A1435" s="39"/>
      <c r="B1435" s="40"/>
      <c r="C1435" s="111"/>
      <c r="D1435" s="111"/>
      <c r="E1435" s="111"/>
      <c r="F1435" s="111"/>
      <c r="G1435" s="111"/>
      <c r="H1435" s="111"/>
      <c r="I1435" s="111"/>
      <c r="J1435" s="111"/>
      <c r="K1435" s="111"/>
      <c r="L1435" s="111"/>
      <c r="M1435" s="111"/>
      <c r="QK1435" s="6"/>
      <c r="QL1435" s="4"/>
      <c r="QM1435" s="4"/>
      <c r="QN1435" s="4"/>
      <c r="QO1435" s="4"/>
      <c r="QP1435" s="4"/>
      <c r="QQ1435" s="4"/>
      <c r="QR1435" s="4"/>
    </row>
    <row r="1436" spans="1:460" x14ac:dyDescent="0.2">
      <c r="A1436" s="39"/>
      <c r="B1436" s="40"/>
      <c r="C1436" s="111"/>
      <c r="D1436" s="111"/>
      <c r="E1436" s="111"/>
      <c r="F1436" s="111"/>
      <c r="G1436" s="111"/>
      <c r="H1436" s="111"/>
      <c r="I1436" s="111"/>
      <c r="J1436" s="111"/>
      <c r="K1436" s="111"/>
      <c r="L1436" s="111"/>
      <c r="M1436" s="111"/>
      <c r="QK1436" s="6"/>
      <c r="QL1436" s="4"/>
      <c r="QM1436" s="4"/>
      <c r="QN1436" s="4"/>
      <c r="QO1436" s="4"/>
      <c r="QP1436" s="4"/>
      <c r="QQ1436" s="4"/>
      <c r="QR1436" s="4"/>
    </row>
    <row r="1437" spans="1:460" x14ac:dyDescent="0.2">
      <c r="A1437" s="39"/>
      <c r="B1437" s="40"/>
      <c r="C1437" s="111"/>
      <c r="D1437" s="111"/>
      <c r="E1437" s="111"/>
      <c r="F1437" s="111"/>
      <c r="G1437" s="111"/>
      <c r="H1437" s="111"/>
      <c r="I1437" s="111"/>
      <c r="J1437" s="111"/>
      <c r="K1437" s="111"/>
      <c r="L1437" s="111"/>
      <c r="M1437" s="111"/>
      <c r="QK1437" s="6"/>
      <c r="QL1437" s="4"/>
      <c r="QM1437" s="4"/>
      <c r="QN1437" s="4"/>
      <c r="QO1437" s="4"/>
      <c r="QP1437" s="4"/>
      <c r="QQ1437" s="4"/>
      <c r="QR1437" s="4"/>
    </row>
    <row r="1438" spans="1:460" x14ac:dyDescent="0.2">
      <c r="A1438" s="39"/>
      <c r="B1438" s="40"/>
      <c r="C1438" s="111"/>
      <c r="D1438" s="111"/>
      <c r="E1438" s="111"/>
      <c r="F1438" s="111"/>
      <c r="G1438" s="111"/>
      <c r="H1438" s="111"/>
      <c r="I1438" s="111"/>
      <c r="J1438" s="111"/>
      <c r="K1438" s="111"/>
      <c r="L1438" s="111"/>
      <c r="M1438" s="111"/>
      <c r="QK1438" s="6"/>
      <c r="QL1438" s="4"/>
      <c r="QM1438" s="4"/>
      <c r="QN1438" s="4"/>
      <c r="QO1438" s="4"/>
      <c r="QP1438" s="4"/>
      <c r="QQ1438" s="4"/>
      <c r="QR1438" s="4"/>
    </row>
    <row r="1439" spans="1:460" x14ac:dyDescent="0.2">
      <c r="A1439" s="39"/>
      <c r="B1439" s="40"/>
      <c r="C1439" s="111"/>
      <c r="D1439" s="111"/>
      <c r="E1439" s="111"/>
      <c r="F1439" s="111"/>
      <c r="G1439" s="111"/>
      <c r="H1439" s="111"/>
      <c r="I1439" s="111"/>
      <c r="J1439" s="111"/>
      <c r="K1439" s="111"/>
      <c r="L1439" s="111"/>
      <c r="M1439" s="111"/>
      <c r="QK1439" s="6"/>
      <c r="QL1439" s="4"/>
      <c r="QM1439" s="4"/>
      <c r="QN1439" s="4"/>
      <c r="QO1439" s="4"/>
      <c r="QP1439" s="4"/>
      <c r="QQ1439" s="4"/>
      <c r="QR1439" s="4"/>
    </row>
    <row r="1440" spans="1:460" x14ac:dyDescent="0.2">
      <c r="A1440" s="39"/>
      <c r="B1440" s="40"/>
      <c r="C1440" s="111"/>
      <c r="D1440" s="111"/>
      <c r="E1440" s="111"/>
      <c r="F1440" s="111"/>
      <c r="G1440" s="111"/>
      <c r="H1440" s="111"/>
      <c r="I1440" s="111"/>
      <c r="J1440" s="111"/>
      <c r="K1440" s="111"/>
      <c r="L1440" s="111"/>
      <c r="M1440" s="111"/>
      <c r="QK1440" s="6"/>
      <c r="QL1440" s="4"/>
      <c r="QM1440" s="4"/>
      <c r="QN1440" s="4"/>
      <c r="QO1440" s="4"/>
      <c r="QP1440" s="4"/>
      <c r="QQ1440" s="4"/>
      <c r="QR1440" s="4"/>
    </row>
    <row r="1441" spans="1:460" x14ac:dyDescent="0.2">
      <c r="A1441" s="39"/>
      <c r="B1441" s="40"/>
      <c r="C1441" s="111"/>
      <c r="D1441" s="111"/>
      <c r="E1441" s="111"/>
      <c r="F1441" s="111"/>
      <c r="G1441" s="111"/>
      <c r="H1441" s="111"/>
      <c r="I1441" s="111"/>
      <c r="J1441" s="111"/>
      <c r="K1441" s="111"/>
      <c r="L1441" s="111"/>
      <c r="M1441" s="111"/>
      <c r="QK1441" s="6"/>
      <c r="QL1441" s="4"/>
      <c r="QM1441" s="4"/>
      <c r="QN1441" s="4"/>
      <c r="QO1441" s="4"/>
      <c r="QP1441" s="4"/>
      <c r="QQ1441" s="4"/>
      <c r="QR1441" s="4"/>
    </row>
    <row r="1442" spans="1:460" x14ac:dyDescent="0.2">
      <c r="A1442" s="39"/>
      <c r="B1442" s="40"/>
      <c r="C1442" s="111"/>
      <c r="D1442" s="111"/>
      <c r="E1442" s="111"/>
      <c r="F1442" s="111"/>
      <c r="G1442" s="111"/>
      <c r="H1442" s="111"/>
      <c r="I1442" s="111"/>
      <c r="J1442" s="111"/>
      <c r="K1442" s="111"/>
      <c r="L1442" s="111"/>
      <c r="M1442" s="111"/>
      <c r="QK1442" s="6"/>
      <c r="QL1442" s="4"/>
      <c r="QM1442" s="4"/>
      <c r="QN1442" s="4"/>
      <c r="QO1442" s="4"/>
      <c r="QP1442" s="4"/>
      <c r="QQ1442" s="4"/>
      <c r="QR1442" s="4"/>
    </row>
    <row r="1443" spans="1:460" x14ac:dyDescent="0.2">
      <c r="A1443" s="39"/>
      <c r="B1443" s="40"/>
      <c r="C1443" s="111"/>
      <c r="D1443" s="111"/>
      <c r="E1443" s="111"/>
      <c r="F1443" s="111"/>
      <c r="G1443" s="111"/>
      <c r="H1443" s="111"/>
      <c r="I1443" s="111"/>
      <c r="J1443" s="111"/>
      <c r="K1443" s="111"/>
      <c r="L1443" s="111"/>
      <c r="M1443" s="111"/>
      <c r="QK1443" s="6"/>
      <c r="QL1443" s="4"/>
      <c r="QM1443" s="4"/>
      <c r="QN1443" s="4"/>
      <c r="QO1443" s="4"/>
      <c r="QP1443" s="4"/>
      <c r="QQ1443" s="4"/>
      <c r="QR1443" s="4"/>
    </row>
    <row r="1444" spans="1:460" x14ac:dyDescent="0.2">
      <c r="A1444" s="39"/>
      <c r="B1444" s="40"/>
      <c r="C1444" s="111"/>
      <c r="D1444" s="111"/>
      <c r="E1444" s="111"/>
      <c r="F1444" s="111"/>
      <c r="G1444" s="111"/>
      <c r="H1444" s="111"/>
      <c r="I1444" s="111"/>
      <c r="J1444" s="111"/>
      <c r="K1444" s="111"/>
      <c r="L1444" s="111"/>
      <c r="M1444" s="111"/>
      <c r="QK1444" s="6"/>
      <c r="QL1444" s="4"/>
      <c r="QM1444" s="4"/>
      <c r="QN1444" s="4"/>
      <c r="QO1444" s="4"/>
      <c r="QP1444" s="4"/>
      <c r="QQ1444" s="4"/>
      <c r="QR1444" s="4"/>
    </row>
    <row r="1445" spans="1:460" x14ac:dyDescent="0.2">
      <c r="A1445" s="39"/>
      <c r="B1445" s="40"/>
      <c r="C1445" s="111"/>
      <c r="D1445" s="111"/>
      <c r="E1445" s="111"/>
      <c r="F1445" s="111"/>
      <c r="G1445" s="111"/>
      <c r="H1445" s="111"/>
      <c r="I1445" s="111"/>
      <c r="J1445" s="111"/>
      <c r="K1445" s="111"/>
      <c r="L1445" s="111"/>
      <c r="M1445" s="111"/>
      <c r="QK1445" s="6"/>
      <c r="QL1445" s="4"/>
      <c r="QM1445" s="4"/>
      <c r="QN1445" s="4"/>
      <c r="QO1445" s="4"/>
      <c r="QP1445" s="4"/>
      <c r="QQ1445" s="4"/>
      <c r="QR1445" s="4"/>
    </row>
    <row r="1446" spans="1:460" x14ac:dyDescent="0.2">
      <c r="A1446" s="39"/>
      <c r="B1446" s="40"/>
      <c r="C1446" s="111"/>
      <c r="D1446" s="111"/>
      <c r="E1446" s="111"/>
      <c r="F1446" s="111"/>
      <c r="G1446" s="111"/>
      <c r="H1446" s="111"/>
      <c r="I1446" s="111"/>
      <c r="J1446" s="111"/>
      <c r="K1446" s="111"/>
      <c r="L1446" s="111"/>
      <c r="M1446" s="111"/>
      <c r="QK1446" s="6"/>
      <c r="QL1446" s="4"/>
      <c r="QM1446" s="4"/>
      <c r="QN1446" s="4"/>
      <c r="QO1446" s="4"/>
      <c r="QP1446" s="4"/>
      <c r="QQ1446" s="4"/>
      <c r="QR1446" s="4"/>
    </row>
    <row r="1447" spans="1:460" x14ac:dyDescent="0.2">
      <c r="A1447" s="39"/>
      <c r="B1447" s="40"/>
      <c r="C1447" s="111"/>
      <c r="D1447" s="111"/>
      <c r="E1447" s="111"/>
      <c r="F1447" s="111"/>
      <c r="G1447" s="111"/>
      <c r="H1447" s="111"/>
      <c r="I1447" s="111"/>
      <c r="J1447" s="111"/>
      <c r="K1447" s="111"/>
      <c r="L1447" s="111"/>
      <c r="M1447" s="111"/>
      <c r="QK1447" s="6"/>
      <c r="QL1447" s="4"/>
      <c r="QM1447" s="4"/>
      <c r="QN1447" s="4"/>
      <c r="QO1447" s="4"/>
      <c r="QP1447" s="4"/>
      <c r="QQ1447" s="4"/>
      <c r="QR1447" s="4"/>
    </row>
    <row r="1448" spans="1:460" x14ac:dyDescent="0.2">
      <c r="A1448" s="39"/>
      <c r="B1448" s="40"/>
      <c r="C1448" s="111"/>
      <c r="D1448" s="111"/>
      <c r="E1448" s="111"/>
      <c r="F1448" s="111"/>
      <c r="G1448" s="111"/>
      <c r="H1448" s="111"/>
      <c r="I1448" s="111"/>
      <c r="J1448" s="111"/>
      <c r="K1448" s="111"/>
      <c r="L1448" s="111"/>
      <c r="M1448" s="111"/>
      <c r="QK1448" s="6"/>
      <c r="QL1448" s="4"/>
      <c r="QM1448" s="4"/>
      <c r="QN1448" s="4"/>
      <c r="QO1448" s="4"/>
      <c r="QP1448" s="4"/>
      <c r="QQ1448" s="4"/>
      <c r="QR1448" s="4"/>
    </row>
    <row r="1449" spans="1:460" x14ac:dyDescent="0.2">
      <c r="A1449" s="39"/>
      <c r="B1449" s="40"/>
      <c r="C1449" s="111"/>
      <c r="D1449" s="111"/>
      <c r="E1449" s="111"/>
      <c r="F1449" s="111"/>
      <c r="G1449" s="111"/>
      <c r="H1449" s="111"/>
      <c r="I1449" s="111"/>
      <c r="J1449" s="111"/>
      <c r="K1449" s="111"/>
      <c r="L1449" s="111"/>
      <c r="M1449" s="111"/>
      <c r="QK1449" s="6"/>
      <c r="QL1449" s="4"/>
      <c r="QM1449" s="4"/>
      <c r="QN1449" s="4"/>
      <c r="QO1449" s="4"/>
      <c r="QP1449" s="4"/>
      <c r="QQ1449" s="4"/>
      <c r="QR1449" s="4"/>
    </row>
    <row r="1450" spans="1:460" x14ac:dyDescent="0.2">
      <c r="A1450" s="39"/>
      <c r="B1450" s="40"/>
      <c r="C1450" s="111"/>
      <c r="D1450" s="111"/>
      <c r="E1450" s="111"/>
      <c r="F1450" s="111"/>
      <c r="G1450" s="111"/>
      <c r="H1450" s="111"/>
      <c r="I1450" s="111"/>
      <c r="J1450" s="111"/>
      <c r="K1450" s="111"/>
      <c r="L1450" s="111"/>
      <c r="M1450" s="111"/>
      <c r="QK1450" s="6"/>
      <c r="QL1450" s="4"/>
      <c r="QM1450" s="4"/>
      <c r="QN1450" s="4"/>
      <c r="QO1450" s="4"/>
      <c r="QP1450" s="4"/>
      <c r="QQ1450" s="4"/>
      <c r="QR1450" s="4"/>
    </row>
    <row r="1451" spans="1:460" x14ac:dyDescent="0.2">
      <c r="A1451" s="39"/>
      <c r="B1451" s="40"/>
      <c r="C1451" s="111"/>
      <c r="D1451" s="111"/>
      <c r="E1451" s="111"/>
      <c r="F1451" s="111"/>
      <c r="G1451" s="111"/>
      <c r="H1451" s="111"/>
      <c r="I1451" s="111"/>
      <c r="J1451" s="111"/>
      <c r="K1451" s="111"/>
      <c r="L1451" s="111"/>
      <c r="M1451" s="111"/>
      <c r="QK1451" s="6"/>
      <c r="QL1451" s="4"/>
      <c r="QM1451" s="4"/>
      <c r="QN1451" s="4"/>
      <c r="QO1451" s="4"/>
      <c r="QP1451" s="4"/>
      <c r="QQ1451" s="4"/>
      <c r="QR1451" s="4"/>
    </row>
    <row r="1452" spans="1:460" x14ac:dyDescent="0.2">
      <c r="A1452" s="39"/>
      <c r="B1452" s="40"/>
      <c r="C1452" s="111"/>
      <c r="D1452" s="111"/>
      <c r="E1452" s="111"/>
      <c r="F1452" s="111"/>
      <c r="G1452" s="111"/>
      <c r="H1452" s="111"/>
      <c r="I1452" s="111"/>
      <c r="J1452" s="111"/>
      <c r="K1452" s="111"/>
      <c r="L1452" s="111"/>
      <c r="M1452" s="111"/>
      <c r="QK1452" s="6"/>
      <c r="QL1452" s="4"/>
      <c r="QM1452" s="4"/>
      <c r="QN1452" s="4"/>
      <c r="QO1452" s="4"/>
      <c r="QP1452" s="4"/>
      <c r="QQ1452" s="4"/>
      <c r="QR1452" s="4"/>
    </row>
    <row r="1453" spans="1:460" x14ac:dyDescent="0.2">
      <c r="A1453" s="39"/>
      <c r="B1453" s="40"/>
      <c r="C1453" s="111"/>
      <c r="D1453" s="111"/>
      <c r="E1453" s="111"/>
      <c r="F1453" s="111"/>
      <c r="G1453" s="111"/>
      <c r="H1453" s="111"/>
      <c r="I1453" s="111"/>
      <c r="J1453" s="111"/>
      <c r="K1453" s="111"/>
      <c r="L1453" s="111"/>
      <c r="M1453" s="111"/>
      <c r="QK1453" s="6"/>
      <c r="QL1453" s="4"/>
      <c r="QM1453" s="4"/>
      <c r="QN1453" s="4"/>
      <c r="QO1453" s="4"/>
      <c r="QP1453" s="4"/>
      <c r="QQ1453" s="4"/>
      <c r="QR1453" s="4"/>
    </row>
    <row r="1454" spans="1:460" x14ac:dyDescent="0.2">
      <c r="A1454" s="39"/>
      <c r="B1454" s="40"/>
      <c r="C1454" s="111"/>
      <c r="D1454" s="111"/>
      <c r="E1454" s="111"/>
      <c r="F1454" s="111"/>
      <c r="G1454" s="111"/>
      <c r="H1454" s="111"/>
      <c r="I1454" s="111"/>
      <c r="J1454" s="111"/>
      <c r="K1454" s="111"/>
      <c r="L1454" s="111"/>
      <c r="M1454" s="111"/>
      <c r="QK1454" s="6"/>
      <c r="QL1454" s="4"/>
      <c r="QM1454" s="4"/>
      <c r="QN1454" s="4"/>
      <c r="QO1454" s="4"/>
      <c r="QP1454" s="4"/>
      <c r="QQ1454" s="4"/>
      <c r="QR1454" s="4"/>
    </row>
    <row r="1455" spans="1:460" x14ac:dyDescent="0.2">
      <c r="A1455" s="39"/>
      <c r="B1455" s="40"/>
      <c r="C1455" s="111"/>
      <c r="D1455" s="111"/>
      <c r="E1455" s="111"/>
      <c r="F1455" s="111"/>
      <c r="G1455" s="111"/>
      <c r="H1455" s="111"/>
      <c r="I1455" s="111"/>
      <c r="J1455" s="111"/>
      <c r="K1455" s="111"/>
      <c r="L1455" s="111"/>
      <c r="M1455" s="111"/>
      <c r="QK1455" s="6"/>
      <c r="QL1455" s="4"/>
      <c r="QM1455" s="4"/>
      <c r="QN1455" s="4"/>
      <c r="QO1455" s="4"/>
      <c r="QP1455" s="4"/>
      <c r="QQ1455" s="4"/>
      <c r="QR1455" s="4"/>
    </row>
    <row r="1456" spans="1:460" x14ac:dyDescent="0.2">
      <c r="A1456" s="39"/>
      <c r="B1456" s="40"/>
      <c r="C1456" s="111"/>
      <c r="D1456" s="111"/>
      <c r="E1456" s="111"/>
      <c r="F1456" s="111"/>
      <c r="G1456" s="111"/>
      <c r="H1456" s="111"/>
      <c r="I1456" s="111"/>
      <c r="J1456" s="111"/>
      <c r="K1456" s="111"/>
      <c r="L1456" s="111"/>
      <c r="M1456" s="111"/>
      <c r="QK1456" s="6"/>
      <c r="QL1456" s="4"/>
      <c r="QM1456" s="4"/>
      <c r="QN1456" s="4"/>
      <c r="QO1456" s="4"/>
      <c r="QP1456" s="4"/>
      <c r="QQ1456" s="4"/>
      <c r="QR1456" s="4"/>
    </row>
    <row r="1457" spans="1:460" x14ac:dyDescent="0.2">
      <c r="A1457" s="39"/>
      <c r="B1457" s="40"/>
      <c r="C1457" s="111"/>
      <c r="D1457" s="111"/>
      <c r="E1457" s="111"/>
      <c r="F1457" s="111"/>
      <c r="G1457" s="111"/>
      <c r="H1457" s="111"/>
      <c r="I1457" s="111"/>
      <c r="J1457" s="111"/>
      <c r="K1457" s="111"/>
      <c r="L1457" s="111"/>
      <c r="M1457" s="111"/>
      <c r="QK1457" s="6"/>
      <c r="QL1457" s="4"/>
      <c r="QM1457" s="4"/>
      <c r="QN1457" s="4"/>
      <c r="QO1457" s="4"/>
      <c r="QP1457" s="4"/>
      <c r="QQ1457" s="4"/>
      <c r="QR1457" s="4"/>
    </row>
    <row r="1458" spans="1:460" x14ac:dyDescent="0.2">
      <c r="A1458" s="39"/>
      <c r="B1458" s="40"/>
      <c r="C1458" s="111"/>
      <c r="D1458" s="111"/>
      <c r="E1458" s="111"/>
      <c r="F1458" s="111"/>
      <c r="G1458" s="111"/>
      <c r="H1458" s="111"/>
      <c r="I1458" s="111"/>
      <c r="J1458" s="111"/>
      <c r="K1458" s="111"/>
      <c r="L1458" s="111"/>
      <c r="M1458" s="111"/>
      <c r="QK1458" s="6"/>
      <c r="QL1458" s="4"/>
      <c r="QM1458" s="4"/>
      <c r="QN1458" s="4"/>
      <c r="QO1458" s="4"/>
      <c r="QP1458" s="4"/>
      <c r="QQ1458" s="4"/>
      <c r="QR1458" s="4"/>
    </row>
    <row r="1459" spans="1:460" x14ac:dyDescent="0.2">
      <c r="A1459" s="39"/>
      <c r="B1459" s="40"/>
      <c r="C1459" s="111"/>
      <c r="D1459" s="111"/>
      <c r="E1459" s="111"/>
      <c r="F1459" s="111"/>
      <c r="G1459" s="111"/>
      <c r="H1459" s="111"/>
      <c r="I1459" s="111"/>
      <c r="J1459" s="111"/>
      <c r="K1459" s="111"/>
      <c r="L1459" s="111"/>
      <c r="M1459" s="111"/>
      <c r="QK1459" s="6"/>
      <c r="QL1459" s="4"/>
      <c r="QM1459" s="4"/>
      <c r="QN1459" s="4"/>
      <c r="QO1459" s="4"/>
      <c r="QP1459" s="4"/>
      <c r="QQ1459" s="4"/>
      <c r="QR1459" s="4"/>
    </row>
    <row r="1460" spans="1:460" x14ac:dyDescent="0.2">
      <c r="A1460" s="39"/>
      <c r="B1460" s="40"/>
      <c r="C1460" s="111"/>
      <c r="D1460" s="111"/>
      <c r="E1460" s="111"/>
      <c r="F1460" s="111"/>
      <c r="G1460" s="111"/>
      <c r="H1460" s="111"/>
      <c r="I1460" s="111"/>
      <c r="J1460" s="111"/>
      <c r="K1460" s="111"/>
      <c r="L1460" s="111"/>
      <c r="M1460" s="111"/>
      <c r="QK1460" s="6"/>
      <c r="QL1460" s="4"/>
      <c r="QM1460" s="4"/>
      <c r="QN1460" s="4"/>
      <c r="QO1460" s="4"/>
      <c r="QP1460" s="4"/>
      <c r="QQ1460" s="4"/>
      <c r="QR1460" s="4"/>
    </row>
    <row r="1461" spans="1:460" x14ac:dyDescent="0.2">
      <c r="A1461" s="39"/>
      <c r="B1461" s="40"/>
      <c r="C1461" s="111"/>
      <c r="D1461" s="111"/>
      <c r="E1461" s="111"/>
      <c r="F1461" s="111"/>
      <c r="G1461" s="111"/>
      <c r="H1461" s="111"/>
      <c r="I1461" s="111"/>
      <c r="J1461" s="111"/>
      <c r="K1461" s="111"/>
      <c r="L1461" s="111"/>
      <c r="M1461" s="111"/>
      <c r="QK1461" s="6"/>
      <c r="QL1461" s="4"/>
      <c r="QM1461" s="4"/>
      <c r="QN1461" s="4"/>
      <c r="QO1461" s="4"/>
      <c r="QP1461" s="4"/>
      <c r="QQ1461" s="4"/>
      <c r="QR1461" s="4"/>
    </row>
    <row r="1462" spans="1:460" x14ac:dyDescent="0.2">
      <c r="A1462" s="39"/>
      <c r="B1462" s="40"/>
      <c r="C1462" s="111"/>
      <c r="D1462" s="111"/>
      <c r="E1462" s="111"/>
      <c r="F1462" s="111"/>
      <c r="G1462" s="111"/>
      <c r="H1462" s="111"/>
      <c r="I1462" s="111"/>
      <c r="J1462" s="111"/>
      <c r="K1462" s="111"/>
      <c r="L1462" s="111"/>
      <c r="M1462" s="111"/>
      <c r="QK1462" s="6"/>
      <c r="QL1462" s="4"/>
      <c r="QM1462" s="4"/>
      <c r="QN1462" s="4"/>
      <c r="QO1462" s="4"/>
      <c r="QP1462" s="4"/>
      <c r="QQ1462" s="4"/>
      <c r="QR1462" s="4"/>
    </row>
    <row r="1463" spans="1:460" x14ac:dyDescent="0.2">
      <c r="A1463" s="39"/>
      <c r="B1463" s="40"/>
      <c r="C1463" s="111"/>
      <c r="D1463" s="111"/>
      <c r="E1463" s="111"/>
      <c r="F1463" s="111"/>
      <c r="G1463" s="111"/>
      <c r="H1463" s="111"/>
      <c r="I1463" s="111"/>
      <c r="J1463" s="111"/>
      <c r="K1463" s="111"/>
      <c r="L1463" s="111"/>
      <c r="M1463" s="111"/>
      <c r="QK1463" s="6"/>
      <c r="QL1463" s="4"/>
      <c r="QM1463" s="4"/>
      <c r="QN1463" s="4"/>
      <c r="QO1463" s="4"/>
      <c r="QP1463" s="4"/>
      <c r="QQ1463" s="4"/>
      <c r="QR1463" s="4"/>
    </row>
    <row r="1464" spans="1:460" x14ac:dyDescent="0.2">
      <c r="A1464" s="39"/>
      <c r="B1464" s="40"/>
      <c r="C1464" s="111"/>
      <c r="D1464" s="111"/>
      <c r="E1464" s="111"/>
      <c r="F1464" s="111"/>
      <c r="G1464" s="111"/>
      <c r="H1464" s="111"/>
      <c r="I1464" s="111"/>
      <c r="J1464" s="111"/>
      <c r="K1464" s="111"/>
      <c r="L1464" s="111"/>
      <c r="M1464" s="111"/>
      <c r="QK1464" s="6"/>
      <c r="QL1464" s="4"/>
      <c r="QM1464" s="4"/>
      <c r="QN1464" s="4"/>
      <c r="QO1464" s="4"/>
      <c r="QP1464" s="4"/>
      <c r="QQ1464" s="4"/>
      <c r="QR1464" s="4"/>
    </row>
    <row r="1465" spans="1:460" x14ac:dyDescent="0.2">
      <c r="A1465" s="39"/>
      <c r="B1465" s="40"/>
      <c r="C1465" s="111"/>
      <c r="D1465" s="111"/>
      <c r="E1465" s="111"/>
      <c r="F1465" s="111"/>
      <c r="G1465" s="111"/>
      <c r="H1465" s="111"/>
      <c r="I1465" s="111"/>
      <c r="J1465" s="111"/>
      <c r="K1465" s="111"/>
      <c r="L1465" s="111"/>
      <c r="M1465" s="111"/>
      <c r="QK1465" s="6"/>
      <c r="QL1465" s="4"/>
      <c r="QM1465" s="4"/>
      <c r="QN1465" s="4"/>
      <c r="QO1465" s="4"/>
      <c r="QP1465" s="4"/>
      <c r="QQ1465" s="4"/>
      <c r="QR1465" s="4"/>
    </row>
    <row r="1466" spans="1:460" x14ac:dyDescent="0.2">
      <c r="A1466" s="39"/>
      <c r="B1466" s="40"/>
      <c r="C1466" s="111"/>
      <c r="D1466" s="111"/>
      <c r="E1466" s="111"/>
      <c r="F1466" s="111"/>
      <c r="G1466" s="111"/>
      <c r="H1466" s="111"/>
      <c r="I1466" s="111"/>
      <c r="J1466" s="111"/>
      <c r="K1466" s="111"/>
      <c r="L1466" s="111"/>
      <c r="M1466" s="111"/>
      <c r="QK1466" s="6"/>
      <c r="QL1466" s="4"/>
      <c r="QM1466" s="4"/>
      <c r="QN1466" s="4"/>
      <c r="QO1466" s="4"/>
      <c r="QP1466" s="4"/>
      <c r="QQ1466" s="4"/>
      <c r="QR1466" s="4"/>
    </row>
    <row r="1467" spans="1:460" x14ac:dyDescent="0.2">
      <c r="A1467" s="39"/>
      <c r="B1467" s="40"/>
      <c r="C1467" s="111"/>
      <c r="D1467" s="111"/>
      <c r="E1467" s="111"/>
      <c r="F1467" s="111"/>
      <c r="G1467" s="111"/>
      <c r="H1467" s="111"/>
      <c r="I1467" s="111"/>
      <c r="J1467" s="111"/>
      <c r="K1467" s="111"/>
      <c r="L1467" s="111"/>
      <c r="M1467" s="111"/>
      <c r="QK1467" s="6"/>
      <c r="QL1467" s="4"/>
      <c r="QM1467" s="4"/>
      <c r="QN1467" s="4"/>
      <c r="QO1467" s="4"/>
      <c r="QP1467" s="4"/>
      <c r="QQ1467" s="4"/>
      <c r="QR1467" s="4"/>
    </row>
    <row r="1468" spans="1:460" x14ac:dyDescent="0.2">
      <c r="A1468" s="39"/>
      <c r="B1468" s="40"/>
      <c r="C1468" s="111"/>
      <c r="D1468" s="111"/>
      <c r="E1468" s="111"/>
      <c r="F1468" s="111"/>
      <c r="G1468" s="111"/>
      <c r="H1468" s="111"/>
      <c r="I1468" s="111"/>
      <c r="J1468" s="111"/>
      <c r="K1468" s="111"/>
      <c r="L1468" s="111"/>
      <c r="M1468" s="111"/>
      <c r="QK1468" s="6"/>
      <c r="QL1468" s="4"/>
      <c r="QM1468" s="4"/>
      <c r="QN1468" s="4"/>
      <c r="QO1468" s="4"/>
      <c r="QP1468" s="4"/>
      <c r="QQ1468" s="4"/>
      <c r="QR1468" s="4"/>
    </row>
    <row r="1469" spans="1:460" x14ac:dyDescent="0.2">
      <c r="A1469" s="39"/>
      <c r="B1469" s="40"/>
      <c r="C1469" s="111"/>
      <c r="D1469" s="111"/>
      <c r="E1469" s="111"/>
      <c r="F1469" s="111"/>
      <c r="G1469" s="111"/>
      <c r="H1469" s="111"/>
      <c r="I1469" s="111"/>
      <c r="J1469" s="111"/>
      <c r="K1469" s="111"/>
      <c r="L1469" s="111"/>
      <c r="M1469" s="111"/>
      <c r="QK1469" s="6"/>
      <c r="QL1469" s="4"/>
      <c r="QM1469" s="4"/>
      <c r="QN1469" s="4"/>
      <c r="QO1469" s="4"/>
      <c r="QP1469" s="4"/>
      <c r="QQ1469" s="4"/>
      <c r="QR1469" s="4"/>
    </row>
    <row r="1470" spans="1:460" x14ac:dyDescent="0.2">
      <c r="A1470" s="39"/>
      <c r="B1470" s="40"/>
      <c r="C1470" s="111"/>
      <c r="D1470" s="111"/>
      <c r="E1470" s="111"/>
      <c r="F1470" s="111"/>
      <c r="G1470" s="111"/>
      <c r="H1470" s="111"/>
      <c r="I1470" s="111"/>
      <c r="J1470" s="111"/>
      <c r="K1470" s="111"/>
      <c r="L1470" s="111"/>
      <c r="M1470" s="111"/>
      <c r="QK1470" s="6"/>
      <c r="QL1470" s="4"/>
      <c r="QM1470" s="4"/>
      <c r="QN1470" s="4"/>
      <c r="QO1470" s="4"/>
      <c r="QP1470" s="4"/>
      <c r="QQ1470" s="4"/>
      <c r="QR1470" s="4"/>
    </row>
    <row r="1471" spans="1:460" x14ac:dyDescent="0.2">
      <c r="A1471" s="39"/>
      <c r="B1471" s="40"/>
      <c r="C1471" s="111"/>
      <c r="D1471" s="111"/>
      <c r="E1471" s="111"/>
      <c r="F1471" s="111"/>
      <c r="G1471" s="111"/>
      <c r="H1471" s="111"/>
      <c r="I1471" s="111"/>
      <c r="J1471" s="111"/>
      <c r="K1471" s="111"/>
      <c r="L1471" s="111"/>
      <c r="M1471" s="111"/>
      <c r="QK1471" s="6"/>
      <c r="QL1471" s="4"/>
      <c r="QM1471" s="4"/>
      <c r="QN1471" s="4"/>
      <c r="QO1471" s="4"/>
      <c r="QP1471" s="4"/>
      <c r="QQ1471" s="4"/>
      <c r="QR1471" s="4"/>
    </row>
    <row r="1472" spans="1:460" x14ac:dyDescent="0.2">
      <c r="A1472" s="39"/>
      <c r="B1472" s="40"/>
      <c r="C1472" s="111"/>
      <c r="D1472" s="111"/>
      <c r="E1472" s="111"/>
      <c r="F1472" s="111"/>
      <c r="G1472" s="111"/>
      <c r="H1472" s="111"/>
      <c r="I1472" s="111"/>
      <c r="J1472" s="111"/>
      <c r="K1472" s="111"/>
      <c r="L1472" s="111"/>
      <c r="M1472" s="111"/>
      <c r="QK1472" s="6"/>
      <c r="QL1472" s="4"/>
      <c r="QM1472" s="4"/>
      <c r="QN1472" s="4"/>
      <c r="QO1472" s="4"/>
      <c r="QP1472" s="4"/>
      <c r="QQ1472" s="4"/>
      <c r="QR1472" s="4"/>
    </row>
    <row r="1473" spans="1:460" x14ac:dyDescent="0.2">
      <c r="A1473" s="39"/>
      <c r="B1473" s="40"/>
      <c r="C1473" s="111"/>
      <c r="D1473" s="111"/>
      <c r="E1473" s="111"/>
      <c r="F1473" s="111"/>
      <c r="G1473" s="111"/>
      <c r="H1473" s="111"/>
      <c r="I1473" s="111"/>
      <c r="J1473" s="111"/>
      <c r="K1473" s="111"/>
      <c r="L1473" s="111"/>
      <c r="M1473" s="111"/>
      <c r="QK1473" s="6"/>
      <c r="QL1473" s="4"/>
      <c r="QM1473" s="4"/>
      <c r="QN1473" s="4"/>
      <c r="QO1473" s="4"/>
      <c r="QP1473" s="4"/>
      <c r="QQ1473" s="4"/>
      <c r="QR1473" s="4"/>
    </row>
    <row r="1474" spans="1:460" x14ac:dyDescent="0.2">
      <c r="A1474" s="39"/>
      <c r="B1474" s="40"/>
      <c r="C1474" s="111"/>
      <c r="D1474" s="111"/>
      <c r="E1474" s="111"/>
      <c r="F1474" s="111"/>
      <c r="G1474" s="111"/>
      <c r="H1474" s="111"/>
      <c r="I1474" s="111"/>
      <c r="J1474" s="111"/>
      <c r="K1474" s="111"/>
      <c r="L1474" s="111"/>
      <c r="M1474" s="111"/>
      <c r="QK1474" s="6"/>
      <c r="QL1474" s="4"/>
      <c r="QM1474" s="4"/>
      <c r="QN1474" s="4"/>
      <c r="QO1474" s="4"/>
      <c r="QP1474" s="4"/>
      <c r="QQ1474" s="4"/>
      <c r="QR1474" s="4"/>
    </row>
    <row r="1475" spans="1:460" x14ac:dyDescent="0.2">
      <c r="A1475" s="39"/>
      <c r="B1475" s="40"/>
      <c r="C1475" s="111"/>
      <c r="D1475" s="111"/>
      <c r="E1475" s="111"/>
      <c r="F1475" s="111"/>
      <c r="G1475" s="111"/>
      <c r="H1475" s="111"/>
      <c r="I1475" s="111"/>
      <c r="J1475" s="111"/>
      <c r="K1475" s="111"/>
      <c r="L1475" s="111"/>
      <c r="M1475" s="111"/>
      <c r="QK1475" s="6"/>
      <c r="QL1475" s="4"/>
      <c r="QM1475" s="4"/>
      <c r="QN1475" s="4"/>
      <c r="QO1475" s="4"/>
      <c r="QP1475" s="4"/>
      <c r="QQ1475" s="4"/>
      <c r="QR1475" s="4"/>
    </row>
    <row r="1476" spans="1:460" x14ac:dyDescent="0.2">
      <c r="A1476" s="39"/>
      <c r="B1476" s="40"/>
      <c r="C1476" s="111"/>
      <c r="D1476" s="111"/>
      <c r="E1476" s="111"/>
      <c r="F1476" s="111"/>
      <c r="G1476" s="111"/>
      <c r="H1476" s="111"/>
      <c r="I1476" s="111"/>
      <c r="J1476" s="111"/>
      <c r="K1476" s="111"/>
      <c r="L1476" s="111"/>
      <c r="M1476" s="111"/>
      <c r="QK1476" s="6"/>
      <c r="QL1476" s="4"/>
      <c r="QM1476" s="4"/>
      <c r="QN1476" s="4"/>
      <c r="QO1476" s="4"/>
      <c r="QP1476" s="4"/>
      <c r="QQ1476" s="4"/>
      <c r="QR1476" s="4"/>
    </row>
    <row r="1477" spans="1:460" x14ac:dyDescent="0.2">
      <c r="A1477" s="39"/>
      <c r="B1477" s="40"/>
      <c r="C1477" s="111"/>
      <c r="D1477" s="111"/>
      <c r="E1477" s="111"/>
      <c r="F1477" s="111"/>
      <c r="G1477" s="111"/>
      <c r="H1477" s="111"/>
      <c r="I1477" s="111"/>
      <c r="J1477" s="111"/>
      <c r="K1477" s="111"/>
      <c r="L1477" s="111"/>
      <c r="M1477" s="111"/>
      <c r="QK1477" s="6"/>
      <c r="QL1477" s="4"/>
      <c r="QM1477" s="4"/>
      <c r="QN1477" s="4"/>
      <c r="QO1477" s="4"/>
      <c r="QP1477" s="4"/>
      <c r="QQ1477" s="4"/>
      <c r="QR1477" s="4"/>
    </row>
    <row r="1478" spans="1:460" x14ac:dyDescent="0.2">
      <c r="A1478" s="39"/>
      <c r="B1478" s="40"/>
      <c r="C1478" s="111"/>
      <c r="D1478" s="111"/>
      <c r="E1478" s="111"/>
      <c r="F1478" s="111"/>
      <c r="G1478" s="111"/>
      <c r="H1478" s="111"/>
      <c r="I1478" s="111"/>
      <c r="J1478" s="111"/>
      <c r="K1478" s="111"/>
      <c r="L1478" s="111"/>
      <c r="M1478" s="111"/>
      <c r="QK1478" s="6"/>
      <c r="QL1478" s="4"/>
      <c r="QM1478" s="4"/>
      <c r="QN1478" s="4"/>
      <c r="QO1478" s="4"/>
      <c r="QP1478" s="4"/>
      <c r="QQ1478" s="4"/>
      <c r="QR1478" s="4"/>
    </row>
    <row r="1479" spans="1:460" x14ac:dyDescent="0.2">
      <c r="A1479" s="39"/>
      <c r="B1479" s="40"/>
      <c r="C1479" s="111"/>
      <c r="D1479" s="111"/>
      <c r="E1479" s="111"/>
      <c r="F1479" s="111"/>
      <c r="G1479" s="111"/>
      <c r="H1479" s="111"/>
      <c r="I1479" s="111"/>
      <c r="J1479" s="111"/>
      <c r="K1479" s="111"/>
      <c r="L1479" s="111"/>
      <c r="M1479" s="111"/>
      <c r="QK1479" s="6"/>
      <c r="QL1479" s="4"/>
      <c r="QM1479" s="4"/>
      <c r="QN1479" s="4"/>
      <c r="QO1479" s="4"/>
      <c r="QP1479" s="4"/>
      <c r="QQ1479" s="4"/>
      <c r="QR1479" s="4"/>
    </row>
    <row r="1480" spans="1:460" x14ac:dyDescent="0.2">
      <c r="A1480" s="39"/>
      <c r="B1480" s="40"/>
      <c r="C1480" s="111"/>
      <c r="D1480" s="111"/>
      <c r="E1480" s="111"/>
      <c r="F1480" s="111"/>
      <c r="G1480" s="111"/>
      <c r="H1480" s="111"/>
      <c r="I1480" s="111"/>
      <c r="J1480" s="111"/>
      <c r="K1480" s="111"/>
      <c r="L1480" s="111"/>
      <c r="M1480" s="111"/>
      <c r="QK1480" s="6"/>
      <c r="QL1480" s="4"/>
      <c r="QM1480" s="4"/>
      <c r="QN1480" s="4"/>
      <c r="QO1480" s="4"/>
      <c r="QP1480" s="4"/>
      <c r="QQ1480" s="4"/>
      <c r="QR1480" s="4"/>
    </row>
    <row r="1481" spans="1:460" x14ac:dyDescent="0.2">
      <c r="A1481" s="39"/>
      <c r="B1481" s="40"/>
      <c r="C1481" s="111"/>
      <c r="D1481" s="111"/>
      <c r="E1481" s="111"/>
      <c r="F1481" s="111"/>
      <c r="G1481" s="111"/>
      <c r="H1481" s="111"/>
      <c r="I1481" s="111"/>
      <c r="J1481" s="111"/>
      <c r="K1481" s="111"/>
      <c r="L1481" s="111"/>
      <c r="M1481" s="111"/>
      <c r="QK1481" s="6"/>
      <c r="QL1481" s="4"/>
      <c r="QM1481" s="4"/>
      <c r="QN1481" s="4"/>
      <c r="QO1481" s="4"/>
      <c r="QP1481" s="4"/>
      <c r="QQ1481" s="4"/>
      <c r="QR1481" s="4"/>
    </row>
    <row r="1482" spans="1:460" x14ac:dyDescent="0.2">
      <c r="A1482" s="39"/>
      <c r="B1482" s="40"/>
      <c r="C1482" s="111"/>
      <c r="D1482" s="111"/>
      <c r="E1482" s="111"/>
      <c r="F1482" s="111"/>
      <c r="G1482" s="111"/>
      <c r="H1482" s="111"/>
      <c r="I1482" s="111"/>
      <c r="J1482" s="111"/>
      <c r="K1482" s="111"/>
      <c r="L1482" s="111"/>
      <c r="M1482" s="111"/>
      <c r="QK1482" s="6"/>
      <c r="QL1482" s="4"/>
      <c r="QM1482" s="4"/>
      <c r="QN1482" s="4"/>
      <c r="QO1482" s="4"/>
      <c r="QP1482" s="4"/>
      <c r="QQ1482" s="4"/>
      <c r="QR1482" s="4"/>
    </row>
    <row r="1483" spans="1:460" x14ac:dyDescent="0.2">
      <c r="A1483" s="39"/>
      <c r="B1483" s="40"/>
      <c r="C1483" s="111"/>
      <c r="D1483" s="111"/>
      <c r="E1483" s="111"/>
      <c r="F1483" s="111"/>
      <c r="G1483" s="111"/>
      <c r="H1483" s="111"/>
      <c r="I1483" s="111"/>
      <c r="J1483" s="111"/>
      <c r="K1483" s="111"/>
      <c r="L1483" s="111"/>
      <c r="M1483" s="111"/>
      <c r="QK1483" s="6"/>
      <c r="QL1483" s="4"/>
      <c r="QM1483" s="4"/>
      <c r="QN1483" s="4"/>
      <c r="QO1483" s="4"/>
      <c r="QP1483" s="4"/>
      <c r="QQ1483" s="4"/>
      <c r="QR1483" s="4"/>
    </row>
    <row r="1484" spans="1:460" x14ac:dyDescent="0.2">
      <c r="A1484" s="39"/>
      <c r="B1484" s="40"/>
      <c r="C1484" s="111"/>
      <c r="D1484" s="111"/>
      <c r="E1484" s="111"/>
      <c r="F1484" s="111"/>
      <c r="G1484" s="111"/>
      <c r="H1484" s="111"/>
      <c r="I1484" s="111"/>
      <c r="J1484" s="111"/>
      <c r="K1484" s="111"/>
      <c r="L1484" s="111"/>
      <c r="M1484" s="111"/>
      <c r="QK1484" s="6"/>
      <c r="QL1484" s="4"/>
      <c r="QM1484" s="4"/>
      <c r="QN1484" s="4"/>
      <c r="QO1484" s="4"/>
      <c r="QP1484" s="4"/>
      <c r="QQ1484" s="4"/>
      <c r="QR1484" s="4"/>
    </row>
    <row r="1485" spans="1:460" x14ac:dyDescent="0.2">
      <c r="A1485" s="39"/>
      <c r="B1485" s="40"/>
      <c r="C1485" s="111"/>
      <c r="D1485" s="111"/>
      <c r="E1485" s="111"/>
      <c r="F1485" s="111"/>
      <c r="G1485" s="111"/>
      <c r="H1485" s="111"/>
      <c r="I1485" s="111"/>
      <c r="J1485" s="111"/>
      <c r="K1485" s="111"/>
      <c r="L1485" s="111"/>
      <c r="M1485" s="111"/>
      <c r="QK1485" s="6"/>
      <c r="QL1485" s="4"/>
      <c r="QM1485" s="4"/>
      <c r="QN1485" s="4"/>
      <c r="QO1485" s="4"/>
      <c r="QP1485" s="4"/>
      <c r="QQ1485" s="4"/>
      <c r="QR1485" s="4"/>
    </row>
    <row r="1486" spans="1:460" x14ac:dyDescent="0.2">
      <c r="A1486" s="39"/>
      <c r="B1486" s="40"/>
      <c r="C1486" s="111"/>
      <c r="D1486" s="111"/>
      <c r="E1486" s="111"/>
      <c r="F1486" s="111"/>
      <c r="G1486" s="111"/>
      <c r="H1486" s="111"/>
      <c r="I1486" s="111"/>
      <c r="J1486" s="111"/>
      <c r="K1486" s="111"/>
      <c r="L1486" s="111"/>
      <c r="M1486" s="111"/>
      <c r="QK1486" s="6"/>
      <c r="QL1486" s="4"/>
      <c r="QM1486" s="4"/>
      <c r="QN1486" s="4"/>
      <c r="QO1486" s="4"/>
      <c r="QP1486" s="4"/>
      <c r="QQ1486" s="4"/>
      <c r="QR1486" s="4"/>
    </row>
    <row r="1487" spans="1:460" x14ac:dyDescent="0.2">
      <c r="A1487" s="39"/>
      <c r="B1487" s="40"/>
      <c r="C1487" s="111"/>
      <c r="D1487" s="111"/>
      <c r="E1487" s="111"/>
      <c r="F1487" s="111"/>
      <c r="G1487" s="111"/>
      <c r="H1487" s="111"/>
      <c r="I1487" s="111"/>
      <c r="J1487" s="111"/>
      <c r="K1487" s="111"/>
      <c r="L1487" s="111"/>
      <c r="M1487" s="111"/>
      <c r="QK1487" s="6"/>
      <c r="QL1487" s="4"/>
      <c r="QM1487" s="4"/>
      <c r="QN1487" s="4"/>
      <c r="QO1487" s="4"/>
      <c r="QP1487" s="4"/>
      <c r="QQ1487" s="4"/>
      <c r="QR1487" s="4"/>
    </row>
    <row r="1488" spans="1:460" x14ac:dyDescent="0.2">
      <c r="A1488" s="39"/>
      <c r="B1488" s="40"/>
      <c r="C1488" s="111"/>
      <c r="D1488" s="111"/>
      <c r="E1488" s="111"/>
      <c r="F1488" s="111"/>
      <c r="G1488" s="111"/>
      <c r="H1488" s="111"/>
      <c r="I1488" s="111"/>
      <c r="J1488" s="111"/>
      <c r="K1488" s="111"/>
      <c r="L1488" s="111"/>
      <c r="M1488" s="111"/>
      <c r="QK1488" s="6"/>
      <c r="QL1488" s="4"/>
      <c r="QM1488" s="4"/>
      <c r="QN1488" s="4"/>
      <c r="QO1488" s="4"/>
      <c r="QP1488" s="4"/>
      <c r="QQ1488" s="4"/>
      <c r="QR1488" s="4"/>
    </row>
    <row r="1489" spans="1:460" x14ac:dyDescent="0.2">
      <c r="A1489" s="39"/>
      <c r="B1489" s="40"/>
      <c r="C1489" s="111"/>
      <c r="D1489" s="111"/>
      <c r="E1489" s="111"/>
      <c r="F1489" s="111"/>
      <c r="G1489" s="111"/>
      <c r="H1489" s="111"/>
      <c r="I1489" s="111"/>
      <c r="J1489" s="111"/>
      <c r="K1489" s="111"/>
      <c r="L1489" s="111"/>
      <c r="M1489" s="111"/>
      <c r="QK1489" s="6"/>
      <c r="QL1489" s="4"/>
      <c r="QM1489" s="4"/>
      <c r="QN1489" s="4"/>
      <c r="QO1489" s="4"/>
      <c r="QP1489" s="4"/>
      <c r="QQ1489" s="4"/>
      <c r="QR1489" s="4"/>
    </row>
    <row r="1490" spans="1:460" x14ac:dyDescent="0.2">
      <c r="A1490" s="39"/>
      <c r="B1490" s="40"/>
      <c r="C1490" s="111"/>
      <c r="D1490" s="111"/>
      <c r="E1490" s="111"/>
      <c r="F1490" s="111"/>
      <c r="G1490" s="111"/>
      <c r="H1490" s="111"/>
      <c r="I1490" s="111"/>
      <c r="J1490" s="111"/>
      <c r="K1490" s="111"/>
      <c r="L1490" s="111"/>
      <c r="M1490" s="111"/>
      <c r="QK1490" s="6"/>
      <c r="QL1490" s="4"/>
      <c r="QM1490" s="4"/>
      <c r="QN1490" s="4"/>
      <c r="QO1490" s="4"/>
      <c r="QP1490" s="4"/>
      <c r="QQ1490" s="4"/>
      <c r="QR1490" s="4"/>
    </row>
    <row r="1491" spans="1:460" x14ac:dyDescent="0.2">
      <c r="A1491" s="39"/>
      <c r="B1491" s="40"/>
      <c r="C1491" s="111"/>
      <c r="D1491" s="111"/>
      <c r="E1491" s="111"/>
      <c r="F1491" s="111"/>
      <c r="G1491" s="111"/>
      <c r="H1491" s="111"/>
      <c r="I1491" s="111"/>
      <c r="J1491" s="111"/>
      <c r="K1491" s="111"/>
      <c r="L1491" s="111"/>
      <c r="M1491" s="111"/>
      <c r="QK1491" s="6"/>
      <c r="QL1491" s="4"/>
      <c r="QM1491" s="4"/>
      <c r="QN1491" s="4"/>
      <c r="QO1491" s="4"/>
      <c r="QP1491" s="4"/>
      <c r="QQ1491" s="4"/>
      <c r="QR1491" s="4"/>
    </row>
    <row r="1492" spans="1:460" x14ac:dyDescent="0.2">
      <c r="A1492" s="39"/>
      <c r="B1492" s="40"/>
      <c r="C1492" s="111"/>
      <c r="D1492" s="111"/>
      <c r="E1492" s="111"/>
      <c r="F1492" s="111"/>
      <c r="G1492" s="111"/>
      <c r="H1492" s="111"/>
      <c r="I1492" s="111"/>
      <c r="J1492" s="111"/>
      <c r="K1492" s="111"/>
      <c r="L1492" s="111"/>
      <c r="M1492" s="111"/>
      <c r="QK1492" s="6"/>
      <c r="QL1492" s="4"/>
      <c r="QM1492" s="4"/>
      <c r="QN1492" s="4"/>
      <c r="QO1492" s="4"/>
      <c r="QP1492" s="4"/>
      <c r="QQ1492" s="4"/>
      <c r="QR1492" s="4"/>
    </row>
    <row r="1493" spans="1:460" x14ac:dyDescent="0.2">
      <c r="A1493" s="39"/>
      <c r="B1493" s="40"/>
      <c r="C1493" s="111"/>
      <c r="D1493" s="111"/>
      <c r="E1493" s="111"/>
      <c r="F1493" s="111"/>
      <c r="G1493" s="111"/>
      <c r="H1493" s="111"/>
      <c r="I1493" s="111"/>
      <c r="J1493" s="111"/>
      <c r="K1493" s="111"/>
      <c r="L1493" s="111"/>
      <c r="M1493" s="111"/>
      <c r="QK1493" s="6"/>
      <c r="QL1493" s="4"/>
      <c r="QM1493" s="4"/>
      <c r="QN1493" s="4"/>
      <c r="QO1493" s="4"/>
      <c r="QP1493" s="4"/>
      <c r="QQ1493" s="4"/>
      <c r="QR1493" s="4"/>
    </row>
    <row r="1494" spans="1:460" x14ac:dyDescent="0.2">
      <c r="A1494" s="39"/>
      <c r="B1494" s="40"/>
      <c r="C1494" s="111"/>
      <c r="D1494" s="111"/>
      <c r="E1494" s="111"/>
      <c r="F1494" s="111"/>
      <c r="G1494" s="111"/>
      <c r="H1494" s="111"/>
      <c r="I1494" s="111"/>
      <c r="J1494" s="111"/>
      <c r="K1494" s="111"/>
      <c r="L1494" s="111"/>
      <c r="M1494" s="111"/>
      <c r="QK1494" s="6"/>
      <c r="QL1494" s="4"/>
      <c r="QM1494" s="4"/>
      <c r="QN1494" s="4"/>
      <c r="QO1494" s="4"/>
      <c r="QP1494" s="4"/>
      <c r="QQ1494" s="4"/>
      <c r="QR1494" s="4"/>
    </row>
    <row r="1495" spans="1:460" x14ac:dyDescent="0.2">
      <c r="A1495" s="39"/>
      <c r="B1495" s="40"/>
      <c r="C1495" s="111"/>
      <c r="D1495" s="111"/>
      <c r="E1495" s="111"/>
      <c r="F1495" s="111"/>
      <c r="G1495" s="111"/>
      <c r="H1495" s="111"/>
      <c r="I1495" s="111"/>
      <c r="J1495" s="111"/>
      <c r="K1495" s="111"/>
      <c r="L1495" s="111"/>
      <c r="M1495" s="111"/>
      <c r="QK1495" s="6"/>
      <c r="QL1495" s="4"/>
      <c r="QM1495" s="4"/>
      <c r="QN1495" s="4"/>
      <c r="QO1495" s="4"/>
      <c r="QP1495" s="4"/>
      <c r="QQ1495" s="4"/>
      <c r="QR1495" s="4"/>
    </row>
    <row r="1496" spans="1:460" x14ac:dyDescent="0.2">
      <c r="A1496" s="39"/>
      <c r="B1496" s="40"/>
      <c r="C1496" s="111"/>
      <c r="D1496" s="111"/>
      <c r="E1496" s="111"/>
      <c r="F1496" s="111"/>
      <c r="G1496" s="111"/>
      <c r="H1496" s="111"/>
      <c r="I1496" s="111"/>
      <c r="J1496" s="111"/>
      <c r="K1496" s="111"/>
      <c r="L1496" s="111"/>
      <c r="M1496" s="111"/>
      <c r="QK1496" s="6"/>
      <c r="QL1496" s="4"/>
      <c r="QM1496" s="4"/>
      <c r="QN1496" s="4"/>
      <c r="QO1496" s="4"/>
      <c r="QP1496" s="4"/>
      <c r="QQ1496" s="4"/>
      <c r="QR1496" s="4"/>
    </row>
    <row r="1497" spans="1:460" x14ac:dyDescent="0.2">
      <c r="A1497" s="39"/>
      <c r="B1497" s="40"/>
      <c r="C1497" s="111"/>
      <c r="D1497" s="111"/>
      <c r="E1497" s="111"/>
      <c r="F1497" s="111"/>
      <c r="G1497" s="111"/>
      <c r="H1497" s="111"/>
      <c r="I1497" s="111"/>
      <c r="J1497" s="111"/>
      <c r="K1497" s="111"/>
      <c r="L1497" s="111"/>
      <c r="M1497" s="111"/>
      <c r="QK1497" s="6"/>
      <c r="QL1497" s="4"/>
      <c r="QM1497" s="4"/>
      <c r="QN1497" s="4"/>
      <c r="QO1497" s="4"/>
      <c r="QP1497" s="4"/>
      <c r="QQ1497" s="4"/>
      <c r="QR1497" s="4"/>
    </row>
    <row r="1498" spans="1:460" x14ac:dyDescent="0.2">
      <c r="A1498" s="39"/>
      <c r="B1498" s="40"/>
      <c r="C1498" s="111"/>
      <c r="D1498" s="111"/>
      <c r="E1498" s="111"/>
      <c r="F1498" s="111"/>
      <c r="G1498" s="111"/>
      <c r="H1498" s="111"/>
      <c r="I1498" s="111"/>
      <c r="J1498" s="111"/>
      <c r="K1498" s="111"/>
      <c r="L1498" s="111"/>
      <c r="M1498" s="111"/>
      <c r="QK1498" s="6"/>
      <c r="QL1498" s="4"/>
      <c r="QM1498" s="4"/>
      <c r="QN1498" s="4"/>
      <c r="QO1498" s="4"/>
      <c r="QP1498" s="4"/>
      <c r="QQ1498" s="4"/>
      <c r="QR1498" s="4"/>
    </row>
    <row r="1499" spans="1:460" x14ac:dyDescent="0.2">
      <c r="A1499" s="39"/>
      <c r="B1499" s="40"/>
      <c r="C1499" s="111"/>
      <c r="D1499" s="111"/>
      <c r="E1499" s="111"/>
      <c r="F1499" s="111"/>
      <c r="G1499" s="111"/>
      <c r="H1499" s="111"/>
      <c r="I1499" s="111"/>
      <c r="J1499" s="111"/>
      <c r="K1499" s="111"/>
      <c r="L1499" s="111"/>
      <c r="M1499" s="111"/>
      <c r="QK1499" s="6"/>
      <c r="QL1499" s="4"/>
      <c r="QM1499" s="4"/>
      <c r="QN1499" s="4"/>
      <c r="QO1499" s="4"/>
      <c r="QP1499" s="4"/>
      <c r="QQ1499" s="4"/>
      <c r="QR1499" s="4"/>
    </row>
    <row r="1500" spans="1:460" x14ac:dyDescent="0.2">
      <c r="A1500" s="39"/>
      <c r="B1500" s="40"/>
      <c r="C1500" s="111"/>
      <c r="D1500" s="111"/>
      <c r="E1500" s="111"/>
      <c r="F1500" s="111"/>
      <c r="G1500" s="111"/>
      <c r="H1500" s="111"/>
      <c r="I1500" s="111"/>
      <c r="J1500" s="111"/>
      <c r="K1500" s="111"/>
      <c r="L1500" s="111"/>
      <c r="M1500" s="111"/>
      <c r="QK1500" s="6"/>
      <c r="QL1500" s="4"/>
      <c r="QM1500" s="4"/>
      <c r="QN1500" s="4"/>
      <c r="QO1500" s="4"/>
      <c r="QP1500" s="4"/>
      <c r="QQ1500" s="4"/>
      <c r="QR1500" s="4"/>
    </row>
    <row r="1501" spans="1:460" x14ac:dyDescent="0.2">
      <c r="A1501" s="39"/>
      <c r="B1501" s="40"/>
      <c r="C1501" s="111"/>
      <c r="D1501" s="111"/>
      <c r="E1501" s="111"/>
      <c r="F1501" s="111"/>
      <c r="G1501" s="111"/>
      <c r="H1501" s="111"/>
      <c r="I1501" s="111"/>
      <c r="J1501" s="111"/>
      <c r="K1501" s="111"/>
      <c r="L1501" s="111"/>
      <c r="M1501" s="111"/>
      <c r="QK1501" s="6"/>
      <c r="QL1501" s="4"/>
      <c r="QM1501" s="4"/>
      <c r="QN1501" s="4"/>
      <c r="QO1501" s="4"/>
      <c r="QP1501" s="4"/>
      <c r="QQ1501" s="4"/>
      <c r="QR1501" s="4"/>
    </row>
    <row r="1502" spans="1:460" x14ac:dyDescent="0.2">
      <c r="A1502" s="39"/>
      <c r="B1502" s="40"/>
      <c r="C1502" s="111"/>
      <c r="D1502" s="111"/>
      <c r="E1502" s="111"/>
      <c r="F1502" s="111"/>
      <c r="G1502" s="111"/>
      <c r="H1502" s="111"/>
      <c r="I1502" s="111"/>
      <c r="J1502" s="111"/>
      <c r="K1502" s="111"/>
      <c r="L1502" s="111"/>
      <c r="M1502" s="111"/>
      <c r="QK1502" s="6"/>
      <c r="QL1502" s="4"/>
      <c r="QM1502" s="4"/>
      <c r="QN1502" s="4"/>
      <c r="QO1502" s="4"/>
      <c r="QP1502" s="4"/>
      <c r="QQ1502" s="4"/>
      <c r="QR1502" s="4"/>
    </row>
    <row r="1503" spans="1:460" x14ac:dyDescent="0.2">
      <c r="A1503" s="39"/>
      <c r="B1503" s="40"/>
      <c r="C1503" s="111"/>
      <c r="D1503" s="111"/>
      <c r="E1503" s="111"/>
      <c r="F1503" s="111"/>
      <c r="G1503" s="111"/>
      <c r="H1503" s="111"/>
      <c r="I1503" s="111"/>
      <c r="J1503" s="111"/>
      <c r="K1503" s="111"/>
      <c r="L1503" s="111"/>
      <c r="M1503" s="111"/>
      <c r="QK1503" s="6"/>
      <c r="QL1503" s="4"/>
      <c r="QM1503" s="4"/>
      <c r="QN1503" s="4"/>
      <c r="QO1503" s="4"/>
      <c r="QP1503" s="4"/>
      <c r="QQ1503" s="4"/>
      <c r="QR1503" s="4"/>
    </row>
    <row r="1504" spans="1:460" x14ac:dyDescent="0.2">
      <c r="A1504" s="39"/>
      <c r="B1504" s="40"/>
      <c r="C1504" s="111"/>
      <c r="D1504" s="111"/>
      <c r="E1504" s="111"/>
      <c r="F1504" s="111"/>
      <c r="G1504" s="111"/>
      <c r="H1504" s="111"/>
      <c r="I1504" s="111"/>
      <c r="J1504" s="111"/>
      <c r="K1504" s="111"/>
      <c r="L1504" s="111"/>
      <c r="M1504" s="111"/>
      <c r="QK1504" s="6"/>
      <c r="QL1504" s="4"/>
      <c r="QM1504" s="4"/>
      <c r="QN1504" s="4"/>
      <c r="QO1504" s="4"/>
      <c r="QP1504" s="4"/>
      <c r="QQ1504" s="4"/>
      <c r="QR1504" s="4"/>
    </row>
    <row r="1505" spans="1:460" x14ac:dyDescent="0.2">
      <c r="A1505" s="39"/>
      <c r="B1505" s="40"/>
      <c r="C1505" s="111"/>
      <c r="D1505" s="111"/>
      <c r="E1505" s="111"/>
      <c r="F1505" s="111"/>
      <c r="G1505" s="111"/>
      <c r="H1505" s="111"/>
      <c r="I1505" s="111"/>
      <c r="J1505" s="111"/>
      <c r="K1505" s="111"/>
      <c r="L1505" s="111"/>
      <c r="M1505" s="111"/>
      <c r="QK1505" s="6"/>
      <c r="QL1505" s="4"/>
      <c r="QM1505" s="4"/>
      <c r="QN1505" s="4"/>
      <c r="QO1505" s="4"/>
      <c r="QP1505" s="4"/>
      <c r="QQ1505" s="4"/>
      <c r="QR1505" s="4"/>
    </row>
    <row r="1506" spans="1:460" x14ac:dyDescent="0.2">
      <c r="A1506" s="39"/>
      <c r="B1506" s="40"/>
      <c r="C1506" s="111"/>
      <c r="D1506" s="111"/>
      <c r="E1506" s="111"/>
      <c r="F1506" s="111"/>
      <c r="G1506" s="111"/>
      <c r="H1506" s="111"/>
      <c r="I1506" s="111"/>
      <c r="J1506" s="111"/>
      <c r="K1506" s="111"/>
      <c r="L1506" s="111"/>
      <c r="M1506" s="111"/>
      <c r="QK1506" s="6"/>
      <c r="QL1506" s="4"/>
      <c r="QM1506" s="4"/>
      <c r="QN1506" s="4"/>
      <c r="QO1506" s="4"/>
      <c r="QP1506" s="4"/>
      <c r="QQ1506" s="4"/>
      <c r="QR1506" s="4"/>
    </row>
    <row r="1507" spans="1:460" x14ac:dyDescent="0.2">
      <c r="A1507" s="39"/>
      <c r="B1507" s="40"/>
      <c r="C1507" s="111"/>
      <c r="D1507" s="111"/>
      <c r="E1507" s="111"/>
      <c r="F1507" s="111"/>
      <c r="G1507" s="111"/>
      <c r="H1507" s="111"/>
      <c r="I1507" s="111"/>
      <c r="J1507" s="111"/>
      <c r="K1507" s="111"/>
      <c r="L1507" s="111"/>
      <c r="M1507" s="111"/>
      <c r="QK1507" s="6"/>
      <c r="QL1507" s="4"/>
      <c r="QM1507" s="4"/>
      <c r="QN1507" s="4"/>
      <c r="QO1507" s="4"/>
      <c r="QP1507" s="4"/>
      <c r="QQ1507" s="4"/>
      <c r="QR1507" s="4"/>
    </row>
    <row r="1508" spans="1:460" x14ac:dyDescent="0.2">
      <c r="A1508" s="39"/>
      <c r="B1508" s="40"/>
      <c r="C1508" s="111"/>
      <c r="D1508" s="111"/>
      <c r="E1508" s="111"/>
      <c r="F1508" s="111"/>
      <c r="G1508" s="111"/>
      <c r="H1508" s="111"/>
      <c r="I1508" s="111"/>
      <c r="J1508" s="111"/>
      <c r="K1508" s="111"/>
      <c r="L1508" s="111"/>
      <c r="M1508" s="111"/>
      <c r="QK1508" s="6"/>
      <c r="QL1508" s="4"/>
      <c r="QM1508" s="4"/>
      <c r="QN1508" s="4"/>
      <c r="QO1508" s="4"/>
      <c r="QP1508" s="4"/>
      <c r="QQ1508" s="4"/>
      <c r="QR1508" s="4"/>
    </row>
    <row r="1509" spans="1:460" x14ac:dyDescent="0.2">
      <c r="A1509" s="39"/>
      <c r="B1509" s="40"/>
      <c r="C1509" s="111"/>
      <c r="D1509" s="111"/>
      <c r="E1509" s="111"/>
      <c r="F1509" s="111"/>
      <c r="G1509" s="111"/>
      <c r="H1509" s="111"/>
      <c r="I1509" s="111"/>
      <c r="J1509" s="111"/>
      <c r="K1509" s="111"/>
      <c r="L1509" s="111"/>
      <c r="M1509" s="111"/>
      <c r="QK1509" s="6"/>
      <c r="QL1509" s="4"/>
      <c r="QM1509" s="4"/>
      <c r="QN1509" s="4"/>
      <c r="QO1509" s="4"/>
      <c r="QP1509" s="4"/>
      <c r="QQ1509" s="4"/>
      <c r="QR1509" s="4"/>
    </row>
    <row r="1510" spans="1:460" x14ac:dyDescent="0.2">
      <c r="A1510" s="39"/>
      <c r="B1510" s="40"/>
      <c r="C1510" s="111"/>
      <c r="D1510" s="111"/>
      <c r="E1510" s="111"/>
      <c r="F1510" s="111"/>
      <c r="G1510" s="111"/>
      <c r="H1510" s="111"/>
      <c r="I1510" s="111"/>
      <c r="J1510" s="111"/>
      <c r="K1510" s="111"/>
      <c r="L1510" s="111"/>
      <c r="M1510" s="111"/>
      <c r="QK1510" s="6"/>
      <c r="QL1510" s="4"/>
      <c r="QM1510" s="4"/>
      <c r="QN1510" s="4"/>
      <c r="QO1510" s="4"/>
      <c r="QP1510" s="4"/>
      <c r="QQ1510" s="4"/>
      <c r="QR1510" s="4"/>
    </row>
    <row r="1511" spans="1:460" x14ac:dyDescent="0.2">
      <c r="A1511" s="39"/>
      <c r="B1511" s="40"/>
      <c r="C1511" s="111"/>
      <c r="D1511" s="111"/>
      <c r="E1511" s="111"/>
      <c r="F1511" s="111"/>
      <c r="G1511" s="111"/>
      <c r="H1511" s="111"/>
      <c r="I1511" s="111"/>
      <c r="J1511" s="111"/>
      <c r="K1511" s="111"/>
      <c r="L1511" s="111"/>
      <c r="M1511" s="111"/>
      <c r="QK1511" s="6"/>
      <c r="QL1511" s="4"/>
      <c r="QM1511" s="4"/>
      <c r="QN1511" s="4"/>
      <c r="QO1511" s="4"/>
      <c r="QP1511" s="4"/>
      <c r="QQ1511" s="4"/>
      <c r="QR1511" s="4"/>
    </row>
    <row r="1512" spans="1:460" x14ac:dyDescent="0.2">
      <c r="A1512" s="39"/>
      <c r="B1512" s="40"/>
      <c r="C1512" s="111"/>
      <c r="D1512" s="111"/>
      <c r="E1512" s="111"/>
      <c r="F1512" s="111"/>
      <c r="G1512" s="111"/>
      <c r="H1512" s="111"/>
      <c r="I1512" s="111"/>
      <c r="J1512" s="111"/>
      <c r="K1512" s="111"/>
      <c r="L1512" s="111"/>
      <c r="M1512" s="111"/>
      <c r="QK1512" s="6"/>
      <c r="QL1512" s="4"/>
      <c r="QM1512" s="4"/>
      <c r="QN1512" s="4"/>
      <c r="QO1512" s="4"/>
      <c r="QP1512" s="4"/>
      <c r="QQ1512" s="4"/>
      <c r="QR1512" s="4"/>
    </row>
    <row r="1513" spans="1:460" x14ac:dyDescent="0.2">
      <c r="A1513" s="39"/>
      <c r="B1513" s="40"/>
      <c r="C1513" s="111"/>
      <c r="D1513" s="111"/>
      <c r="E1513" s="111"/>
      <c r="F1513" s="111"/>
      <c r="G1513" s="111"/>
      <c r="H1513" s="111"/>
      <c r="I1513" s="111"/>
      <c r="J1513" s="111"/>
      <c r="K1513" s="111"/>
      <c r="L1513" s="111"/>
      <c r="M1513" s="111"/>
      <c r="QK1513" s="6"/>
      <c r="QL1513" s="4"/>
      <c r="QM1513" s="4"/>
      <c r="QN1513" s="4"/>
      <c r="QO1513" s="4"/>
      <c r="QP1513" s="4"/>
      <c r="QQ1513" s="4"/>
      <c r="QR1513" s="4"/>
    </row>
    <row r="1514" spans="1:460" x14ac:dyDescent="0.2">
      <c r="A1514" s="39"/>
      <c r="B1514" s="40"/>
      <c r="C1514" s="111"/>
      <c r="D1514" s="111"/>
      <c r="E1514" s="111"/>
      <c r="F1514" s="111"/>
      <c r="G1514" s="111"/>
      <c r="H1514" s="111"/>
      <c r="I1514" s="111"/>
      <c r="J1514" s="111"/>
      <c r="K1514" s="111"/>
      <c r="L1514" s="111"/>
      <c r="M1514" s="111"/>
      <c r="QK1514" s="6"/>
      <c r="QL1514" s="4"/>
      <c r="QM1514" s="4"/>
      <c r="QN1514" s="4"/>
      <c r="QO1514" s="4"/>
      <c r="QP1514" s="4"/>
      <c r="QQ1514" s="4"/>
      <c r="QR1514" s="4"/>
    </row>
    <row r="1515" spans="1:460" x14ac:dyDescent="0.2">
      <c r="A1515" s="39"/>
      <c r="B1515" s="40"/>
      <c r="C1515" s="111"/>
      <c r="D1515" s="111"/>
      <c r="E1515" s="111"/>
      <c r="F1515" s="111"/>
      <c r="G1515" s="111"/>
      <c r="H1515" s="111"/>
      <c r="I1515" s="111"/>
      <c r="J1515" s="111"/>
      <c r="K1515" s="111"/>
      <c r="L1515" s="111"/>
      <c r="M1515" s="111"/>
      <c r="QK1515" s="6"/>
      <c r="QL1515" s="4"/>
      <c r="QM1515" s="4"/>
      <c r="QN1515" s="4"/>
      <c r="QO1515" s="4"/>
      <c r="QP1515" s="4"/>
      <c r="QQ1515" s="4"/>
      <c r="QR1515" s="4"/>
    </row>
    <row r="1516" spans="1:460" x14ac:dyDescent="0.2">
      <c r="A1516" s="39"/>
      <c r="B1516" s="40"/>
      <c r="C1516" s="111"/>
      <c r="D1516" s="111"/>
      <c r="E1516" s="111"/>
      <c r="F1516" s="111"/>
      <c r="G1516" s="111"/>
      <c r="H1516" s="111"/>
      <c r="I1516" s="111"/>
      <c r="J1516" s="111"/>
      <c r="K1516" s="111"/>
      <c r="L1516" s="111"/>
      <c r="M1516" s="111"/>
      <c r="QK1516" s="6"/>
      <c r="QL1516" s="4"/>
      <c r="QM1516" s="4"/>
      <c r="QN1516" s="4"/>
      <c r="QO1516" s="4"/>
      <c r="QP1516" s="4"/>
      <c r="QQ1516" s="4"/>
      <c r="QR1516" s="4"/>
    </row>
    <row r="1517" spans="1:460" x14ac:dyDescent="0.2">
      <c r="A1517" s="39"/>
      <c r="B1517" s="40"/>
      <c r="C1517" s="111"/>
      <c r="D1517" s="111"/>
      <c r="E1517" s="111"/>
      <c r="F1517" s="111"/>
      <c r="G1517" s="111"/>
      <c r="H1517" s="111"/>
      <c r="I1517" s="111"/>
      <c r="J1517" s="111"/>
      <c r="K1517" s="111"/>
      <c r="L1517" s="111"/>
      <c r="M1517" s="111"/>
      <c r="QK1517" s="6"/>
      <c r="QL1517" s="4"/>
      <c r="QM1517" s="4"/>
      <c r="QN1517" s="4"/>
      <c r="QO1517" s="4"/>
      <c r="QP1517" s="4"/>
      <c r="QQ1517" s="4"/>
      <c r="QR1517" s="4"/>
    </row>
    <row r="1518" spans="1:460" x14ac:dyDescent="0.2">
      <c r="A1518" s="39"/>
      <c r="B1518" s="40"/>
      <c r="C1518" s="111"/>
      <c r="D1518" s="111"/>
      <c r="E1518" s="111"/>
      <c r="F1518" s="111"/>
      <c r="G1518" s="111"/>
      <c r="H1518" s="111"/>
      <c r="I1518" s="111"/>
      <c r="J1518" s="111"/>
      <c r="K1518" s="111"/>
      <c r="L1518" s="111"/>
      <c r="M1518" s="111"/>
      <c r="QK1518" s="6"/>
      <c r="QL1518" s="4"/>
      <c r="QM1518" s="4"/>
      <c r="QN1518" s="4"/>
      <c r="QO1518" s="4"/>
      <c r="QP1518" s="4"/>
      <c r="QQ1518" s="4"/>
      <c r="QR1518" s="4"/>
    </row>
    <row r="1519" spans="1:460" x14ac:dyDescent="0.2">
      <c r="A1519" s="39"/>
      <c r="B1519" s="40"/>
      <c r="C1519" s="111"/>
      <c r="D1519" s="111"/>
      <c r="E1519" s="111"/>
      <c r="F1519" s="111"/>
      <c r="G1519" s="111"/>
      <c r="H1519" s="111"/>
      <c r="I1519" s="111"/>
      <c r="J1519" s="111"/>
      <c r="K1519" s="111"/>
      <c r="L1519" s="111"/>
      <c r="M1519" s="111"/>
      <c r="QK1519" s="6"/>
      <c r="QL1519" s="4"/>
      <c r="QM1519" s="4"/>
      <c r="QN1519" s="4"/>
      <c r="QO1519" s="4"/>
      <c r="QP1519" s="4"/>
      <c r="QQ1519" s="4"/>
      <c r="QR1519" s="4"/>
    </row>
    <row r="1520" spans="1:460" x14ac:dyDescent="0.2">
      <c r="A1520" s="39"/>
      <c r="B1520" s="40"/>
      <c r="C1520" s="111"/>
      <c r="D1520" s="111"/>
      <c r="E1520" s="111"/>
      <c r="F1520" s="111"/>
      <c r="G1520" s="111"/>
      <c r="H1520" s="111"/>
      <c r="I1520" s="111"/>
      <c r="J1520" s="111"/>
      <c r="K1520" s="111"/>
      <c r="L1520" s="111"/>
      <c r="M1520" s="111"/>
      <c r="QK1520" s="6"/>
      <c r="QL1520" s="4"/>
      <c r="QM1520" s="4"/>
      <c r="QN1520" s="4"/>
      <c r="QO1520" s="4"/>
      <c r="QP1520" s="4"/>
      <c r="QQ1520" s="4"/>
      <c r="QR1520" s="4"/>
    </row>
    <row r="1521" spans="1:460" x14ac:dyDescent="0.2">
      <c r="A1521" s="39"/>
      <c r="B1521" s="40"/>
      <c r="C1521" s="111"/>
      <c r="D1521" s="111"/>
      <c r="E1521" s="111"/>
      <c r="F1521" s="111"/>
      <c r="G1521" s="111"/>
      <c r="H1521" s="111"/>
      <c r="I1521" s="111"/>
      <c r="J1521" s="111"/>
      <c r="K1521" s="111"/>
      <c r="L1521" s="111"/>
      <c r="M1521" s="111"/>
      <c r="QK1521" s="6"/>
      <c r="QL1521" s="4"/>
      <c r="QM1521" s="4"/>
      <c r="QN1521" s="4"/>
      <c r="QO1521" s="4"/>
      <c r="QP1521" s="4"/>
      <c r="QQ1521" s="4"/>
      <c r="QR1521" s="4"/>
    </row>
    <row r="1522" spans="1:460" x14ac:dyDescent="0.2">
      <c r="A1522" s="39"/>
      <c r="B1522" s="40"/>
      <c r="C1522" s="111"/>
      <c r="D1522" s="111"/>
      <c r="E1522" s="111"/>
      <c r="F1522" s="111"/>
      <c r="G1522" s="111"/>
      <c r="H1522" s="111"/>
      <c r="I1522" s="111"/>
      <c r="J1522" s="111"/>
      <c r="K1522" s="111"/>
      <c r="L1522" s="111"/>
      <c r="M1522" s="111"/>
      <c r="QK1522" s="6"/>
      <c r="QL1522" s="4"/>
      <c r="QM1522" s="4"/>
      <c r="QN1522" s="4"/>
      <c r="QO1522" s="4"/>
      <c r="QP1522" s="4"/>
      <c r="QQ1522" s="4"/>
      <c r="QR1522" s="4"/>
    </row>
    <row r="1523" spans="1:460" x14ac:dyDescent="0.2">
      <c r="A1523" s="39"/>
      <c r="B1523" s="40"/>
      <c r="C1523" s="111"/>
      <c r="D1523" s="111"/>
      <c r="E1523" s="111"/>
      <c r="F1523" s="111"/>
      <c r="G1523" s="111"/>
      <c r="H1523" s="111"/>
      <c r="I1523" s="111"/>
      <c r="J1523" s="111"/>
      <c r="K1523" s="111"/>
      <c r="L1523" s="111"/>
      <c r="M1523" s="111"/>
      <c r="QK1523" s="6"/>
      <c r="QL1523" s="4"/>
      <c r="QM1523" s="4"/>
      <c r="QN1523" s="4"/>
      <c r="QO1523" s="4"/>
      <c r="QP1523" s="4"/>
      <c r="QQ1523" s="4"/>
      <c r="QR1523" s="4"/>
    </row>
    <row r="1524" spans="1:460" x14ac:dyDescent="0.2">
      <c r="A1524" s="39"/>
      <c r="B1524" s="40"/>
      <c r="C1524" s="111"/>
      <c r="D1524" s="111"/>
      <c r="E1524" s="111"/>
      <c r="F1524" s="111"/>
      <c r="G1524" s="111"/>
      <c r="H1524" s="111"/>
      <c r="I1524" s="111"/>
      <c r="J1524" s="111"/>
      <c r="K1524" s="111"/>
      <c r="L1524" s="111"/>
      <c r="M1524" s="111"/>
      <c r="QK1524" s="6"/>
      <c r="QL1524" s="4"/>
      <c r="QM1524" s="4"/>
      <c r="QN1524" s="4"/>
      <c r="QO1524" s="4"/>
      <c r="QP1524" s="4"/>
      <c r="QQ1524" s="4"/>
      <c r="QR1524" s="4"/>
    </row>
    <row r="1525" spans="1:460" x14ac:dyDescent="0.2">
      <c r="A1525" s="39"/>
      <c r="B1525" s="40"/>
      <c r="C1525" s="111"/>
      <c r="D1525" s="111"/>
      <c r="E1525" s="111"/>
      <c r="F1525" s="111"/>
      <c r="G1525" s="111"/>
      <c r="H1525" s="111"/>
      <c r="I1525" s="111"/>
      <c r="J1525" s="111"/>
      <c r="K1525" s="111"/>
      <c r="L1525" s="111"/>
      <c r="M1525" s="111"/>
      <c r="QK1525" s="6"/>
      <c r="QL1525" s="4"/>
      <c r="QM1525" s="4"/>
      <c r="QN1525" s="4"/>
      <c r="QO1525" s="4"/>
      <c r="QP1525" s="4"/>
      <c r="QQ1525" s="4"/>
      <c r="QR1525" s="4"/>
    </row>
    <row r="1526" spans="1:460" x14ac:dyDescent="0.2">
      <c r="A1526" s="39"/>
      <c r="B1526" s="40"/>
      <c r="C1526" s="111"/>
      <c r="D1526" s="111"/>
      <c r="E1526" s="111"/>
      <c r="F1526" s="111"/>
      <c r="G1526" s="111"/>
      <c r="H1526" s="111"/>
      <c r="I1526" s="111"/>
      <c r="J1526" s="111"/>
      <c r="K1526" s="111"/>
      <c r="L1526" s="111"/>
      <c r="M1526" s="111"/>
      <c r="QK1526" s="6"/>
      <c r="QL1526" s="4"/>
      <c r="QM1526" s="4"/>
      <c r="QN1526" s="4"/>
      <c r="QO1526" s="4"/>
      <c r="QP1526" s="4"/>
      <c r="QQ1526" s="4"/>
      <c r="QR1526" s="4"/>
    </row>
    <row r="1527" spans="1:460" x14ac:dyDescent="0.2">
      <c r="A1527" s="39"/>
      <c r="B1527" s="40"/>
      <c r="C1527" s="111"/>
      <c r="D1527" s="111"/>
      <c r="E1527" s="111"/>
      <c r="F1527" s="111"/>
      <c r="G1527" s="111"/>
      <c r="H1527" s="111"/>
      <c r="I1527" s="111"/>
      <c r="J1527" s="111"/>
      <c r="K1527" s="111"/>
      <c r="L1527" s="111"/>
      <c r="M1527" s="111"/>
      <c r="QK1527" s="6"/>
      <c r="QL1527" s="4"/>
      <c r="QM1527" s="4"/>
      <c r="QN1527" s="4"/>
      <c r="QO1527" s="4"/>
      <c r="QP1527" s="4"/>
      <c r="QQ1527" s="4"/>
      <c r="QR1527" s="4"/>
    </row>
    <row r="1528" spans="1:460" x14ac:dyDescent="0.2">
      <c r="A1528" s="39"/>
      <c r="B1528" s="40"/>
      <c r="C1528" s="111"/>
      <c r="D1528" s="111"/>
      <c r="E1528" s="111"/>
      <c r="F1528" s="111"/>
      <c r="G1528" s="111"/>
      <c r="H1528" s="111"/>
      <c r="I1528" s="111"/>
      <c r="J1528" s="111"/>
      <c r="K1528" s="111"/>
      <c r="L1528" s="111"/>
      <c r="M1528" s="111"/>
      <c r="QK1528" s="6"/>
      <c r="QL1528" s="4"/>
      <c r="QM1528" s="4"/>
      <c r="QN1528" s="4"/>
      <c r="QO1528" s="4"/>
      <c r="QP1528" s="4"/>
      <c r="QQ1528" s="4"/>
      <c r="QR1528" s="4"/>
    </row>
    <row r="1529" spans="1:460" x14ac:dyDescent="0.2">
      <c r="A1529" s="39"/>
      <c r="B1529" s="40"/>
      <c r="C1529" s="111"/>
      <c r="D1529" s="111"/>
      <c r="E1529" s="111"/>
      <c r="F1529" s="111"/>
      <c r="G1529" s="111"/>
      <c r="H1529" s="111"/>
      <c r="I1529" s="111"/>
      <c r="J1529" s="111"/>
      <c r="K1529" s="111"/>
      <c r="L1529" s="111"/>
      <c r="M1529" s="111"/>
      <c r="QK1529" s="6"/>
      <c r="QL1529" s="4"/>
      <c r="QM1529" s="4"/>
      <c r="QN1529" s="4"/>
      <c r="QO1529" s="4"/>
      <c r="QP1529" s="4"/>
      <c r="QQ1529" s="4"/>
      <c r="QR1529" s="4"/>
    </row>
    <row r="1530" spans="1:460" x14ac:dyDescent="0.2">
      <c r="A1530" s="39"/>
      <c r="B1530" s="40"/>
      <c r="C1530" s="111"/>
      <c r="D1530" s="111"/>
      <c r="E1530" s="111"/>
      <c r="F1530" s="111"/>
      <c r="G1530" s="111"/>
      <c r="H1530" s="111"/>
      <c r="I1530" s="111"/>
      <c r="J1530" s="111"/>
      <c r="K1530" s="111"/>
      <c r="L1530" s="111"/>
      <c r="M1530" s="111"/>
      <c r="QK1530" s="6"/>
      <c r="QL1530" s="4"/>
      <c r="QM1530" s="4"/>
      <c r="QN1530" s="4"/>
      <c r="QO1530" s="4"/>
      <c r="QP1530" s="4"/>
      <c r="QQ1530" s="4"/>
      <c r="QR1530" s="4"/>
    </row>
    <row r="1531" spans="1:460" x14ac:dyDescent="0.2">
      <c r="A1531" s="39"/>
      <c r="B1531" s="40"/>
      <c r="C1531" s="111"/>
      <c r="D1531" s="111"/>
      <c r="E1531" s="111"/>
      <c r="F1531" s="111"/>
      <c r="G1531" s="111"/>
      <c r="H1531" s="111"/>
      <c r="I1531" s="111"/>
      <c r="J1531" s="111"/>
      <c r="K1531" s="111"/>
      <c r="L1531" s="111"/>
      <c r="M1531" s="111"/>
      <c r="QK1531" s="6"/>
      <c r="QL1531" s="4"/>
      <c r="QM1531" s="4"/>
      <c r="QN1531" s="4"/>
      <c r="QO1531" s="4"/>
      <c r="QP1531" s="4"/>
      <c r="QQ1531" s="4"/>
      <c r="QR1531" s="4"/>
    </row>
    <row r="1532" spans="1:460" x14ac:dyDescent="0.2">
      <c r="A1532" s="39"/>
      <c r="B1532" s="40"/>
      <c r="C1532" s="111"/>
      <c r="D1532" s="111"/>
      <c r="E1532" s="111"/>
      <c r="F1532" s="111"/>
      <c r="G1532" s="111"/>
      <c r="H1532" s="111"/>
      <c r="I1532" s="111"/>
      <c r="J1532" s="111"/>
      <c r="K1532" s="111"/>
      <c r="L1532" s="111"/>
      <c r="M1532" s="111"/>
      <c r="QK1532" s="6"/>
      <c r="QL1532" s="4"/>
      <c r="QM1532" s="4"/>
      <c r="QN1532" s="4"/>
      <c r="QO1532" s="4"/>
      <c r="QP1532" s="4"/>
      <c r="QQ1532" s="4"/>
      <c r="QR1532" s="4"/>
    </row>
    <row r="1533" spans="1:460" x14ac:dyDescent="0.2">
      <c r="A1533" s="39"/>
      <c r="B1533" s="40"/>
      <c r="C1533" s="111"/>
      <c r="D1533" s="111"/>
      <c r="E1533" s="111"/>
      <c r="F1533" s="111"/>
      <c r="G1533" s="111"/>
      <c r="H1533" s="111"/>
      <c r="I1533" s="111"/>
      <c r="J1533" s="111"/>
      <c r="K1533" s="111"/>
      <c r="L1533" s="111"/>
      <c r="M1533" s="111"/>
      <c r="QK1533" s="6"/>
      <c r="QL1533" s="4"/>
      <c r="QM1533" s="4"/>
      <c r="QN1533" s="4"/>
      <c r="QO1533" s="4"/>
      <c r="QP1533" s="4"/>
      <c r="QQ1533" s="4"/>
      <c r="QR1533" s="4"/>
    </row>
    <row r="1534" spans="1:460" x14ac:dyDescent="0.2">
      <c r="A1534" s="39"/>
      <c r="B1534" s="40"/>
      <c r="C1534" s="111"/>
      <c r="D1534" s="111"/>
      <c r="E1534" s="111"/>
      <c r="F1534" s="111"/>
      <c r="G1534" s="111"/>
      <c r="H1534" s="111"/>
      <c r="I1534" s="111"/>
      <c r="J1534" s="111"/>
      <c r="K1534" s="111"/>
      <c r="L1534" s="111"/>
      <c r="M1534" s="111"/>
      <c r="QK1534" s="6"/>
      <c r="QL1534" s="4"/>
      <c r="QM1534" s="4"/>
      <c r="QN1534" s="4"/>
      <c r="QO1534" s="4"/>
      <c r="QP1534" s="4"/>
      <c r="QQ1534" s="4"/>
      <c r="QR1534" s="4"/>
    </row>
    <row r="1535" spans="1:460" x14ac:dyDescent="0.2">
      <c r="A1535" s="39"/>
      <c r="B1535" s="40"/>
      <c r="C1535" s="111"/>
      <c r="D1535" s="111"/>
      <c r="E1535" s="111"/>
      <c r="F1535" s="111"/>
      <c r="G1535" s="111"/>
      <c r="H1535" s="111"/>
      <c r="I1535" s="111"/>
      <c r="J1535" s="111"/>
      <c r="K1535" s="111"/>
      <c r="L1535" s="111"/>
      <c r="M1535" s="111"/>
      <c r="QK1535" s="6"/>
      <c r="QL1535" s="4"/>
      <c r="QM1535" s="4"/>
      <c r="QN1535" s="4"/>
      <c r="QO1535" s="4"/>
      <c r="QP1535" s="4"/>
      <c r="QQ1535" s="4"/>
      <c r="QR1535" s="4"/>
    </row>
    <row r="1536" spans="1:460" x14ac:dyDescent="0.2">
      <c r="A1536" s="39"/>
      <c r="B1536" s="40"/>
      <c r="C1536" s="111"/>
      <c r="D1536" s="111"/>
      <c r="E1536" s="111"/>
      <c r="F1536" s="111"/>
      <c r="G1536" s="111"/>
      <c r="H1536" s="111"/>
      <c r="I1536" s="111"/>
      <c r="J1536" s="111"/>
      <c r="K1536" s="111"/>
      <c r="L1536" s="111"/>
      <c r="M1536" s="111"/>
      <c r="QK1536" s="6"/>
      <c r="QL1536" s="4"/>
      <c r="QM1536" s="4"/>
      <c r="QN1536" s="4"/>
      <c r="QO1536" s="4"/>
      <c r="QP1536" s="4"/>
      <c r="QQ1536" s="4"/>
      <c r="QR1536" s="4"/>
    </row>
    <row r="1537" spans="1:460" x14ac:dyDescent="0.2">
      <c r="A1537" s="39"/>
      <c r="B1537" s="40"/>
      <c r="C1537" s="111"/>
      <c r="D1537" s="111"/>
      <c r="E1537" s="111"/>
      <c r="F1537" s="111"/>
      <c r="G1537" s="111"/>
      <c r="H1537" s="111"/>
      <c r="I1537" s="111"/>
      <c r="J1537" s="111"/>
      <c r="K1537" s="111"/>
      <c r="L1537" s="111"/>
      <c r="M1537" s="111"/>
      <c r="QK1537" s="6"/>
      <c r="QL1537" s="4"/>
      <c r="QM1537" s="4"/>
      <c r="QN1537" s="4"/>
      <c r="QO1537" s="4"/>
      <c r="QP1537" s="4"/>
      <c r="QQ1537" s="4"/>
      <c r="QR1537" s="4"/>
    </row>
    <row r="1538" spans="1:460" x14ac:dyDescent="0.2">
      <c r="A1538" s="39"/>
      <c r="B1538" s="40"/>
      <c r="C1538" s="111"/>
      <c r="D1538" s="111"/>
      <c r="E1538" s="111"/>
      <c r="F1538" s="111"/>
      <c r="G1538" s="111"/>
      <c r="H1538" s="111"/>
      <c r="I1538" s="111"/>
      <c r="J1538" s="111"/>
      <c r="K1538" s="111"/>
      <c r="L1538" s="111"/>
      <c r="M1538" s="111"/>
      <c r="QK1538" s="6"/>
      <c r="QL1538" s="4"/>
      <c r="QM1538" s="4"/>
      <c r="QN1538" s="4"/>
      <c r="QO1538" s="4"/>
      <c r="QP1538" s="4"/>
      <c r="QQ1538" s="4"/>
      <c r="QR1538" s="4"/>
    </row>
    <row r="1539" spans="1:460" x14ac:dyDescent="0.2">
      <c r="A1539" s="39"/>
      <c r="B1539" s="40"/>
      <c r="C1539" s="111"/>
      <c r="D1539" s="111"/>
      <c r="E1539" s="111"/>
      <c r="F1539" s="111"/>
      <c r="G1539" s="111"/>
      <c r="H1539" s="111"/>
      <c r="I1539" s="111"/>
      <c r="J1539" s="111"/>
      <c r="K1539" s="111"/>
      <c r="L1539" s="111"/>
      <c r="M1539" s="111"/>
      <c r="QK1539" s="6"/>
      <c r="QL1539" s="4"/>
      <c r="QM1539" s="4"/>
      <c r="QN1539" s="4"/>
      <c r="QO1539" s="4"/>
      <c r="QP1539" s="4"/>
      <c r="QQ1539" s="4"/>
      <c r="QR1539" s="4"/>
    </row>
    <row r="1540" spans="1:460" x14ac:dyDescent="0.2">
      <c r="A1540" s="39"/>
      <c r="B1540" s="40"/>
      <c r="C1540" s="111"/>
      <c r="D1540" s="111"/>
      <c r="E1540" s="111"/>
      <c r="F1540" s="111"/>
      <c r="G1540" s="111"/>
      <c r="H1540" s="111"/>
      <c r="I1540" s="111"/>
      <c r="J1540" s="111"/>
      <c r="K1540" s="111"/>
      <c r="L1540" s="111"/>
      <c r="M1540" s="111"/>
      <c r="QK1540" s="6"/>
      <c r="QL1540" s="4"/>
      <c r="QM1540" s="4"/>
      <c r="QN1540" s="4"/>
      <c r="QO1540" s="4"/>
      <c r="QP1540" s="4"/>
      <c r="QQ1540" s="4"/>
      <c r="QR1540" s="4"/>
    </row>
    <row r="1541" spans="1:460" x14ac:dyDescent="0.2">
      <c r="A1541" s="39"/>
      <c r="B1541" s="40"/>
      <c r="C1541" s="111"/>
      <c r="D1541" s="111"/>
      <c r="E1541" s="111"/>
      <c r="F1541" s="111"/>
      <c r="G1541" s="111"/>
      <c r="H1541" s="111"/>
      <c r="I1541" s="111"/>
      <c r="J1541" s="111"/>
      <c r="K1541" s="111"/>
      <c r="L1541" s="111"/>
      <c r="M1541" s="111"/>
      <c r="QK1541" s="6"/>
      <c r="QL1541" s="4"/>
      <c r="QM1541" s="4"/>
      <c r="QN1541" s="4"/>
      <c r="QO1541" s="4"/>
      <c r="QP1541" s="4"/>
      <c r="QQ1541" s="4"/>
      <c r="QR1541" s="4"/>
    </row>
    <row r="1542" spans="1:460" x14ac:dyDescent="0.2">
      <c r="A1542" s="39"/>
      <c r="B1542" s="40"/>
      <c r="C1542" s="111"/>
      <c r="D1542" s="111"/>
      <c r="E1542" s="111"/>
      <c r="F1542" s="111"/>
      <c r="G1542" s="111"/>
      <c r="H1542" s="111"/>
      <c r="I1542" s="111"/>
      <c r="J1542" s="111"/>
      <c r="K1542" s="111"/>
      <c r="L1542" s="111"/>
      <c r="M1542" s="111"/>
      <c r="QK1542" s="6"/>
      <c r="QL1542" s="4"/>
      <c r="QM1542" s="4"/>
      <c r="QN1542" s="4"/>
      <c r="QO1542" s="4"/>
      <c r="QP1542" s="4"/>
      <c r="QQ1542" s="4"/>
      <c r="QR1542" s="4"/>
    </row>
    <row r="1543" spans="1:460" x14ac:dyDescent="0.2">
      <c r="A1543" s="39"/>
      <c r="B1543" s="40"/>
      <c r="C1543" s="111"/>
      <c r="D1543" s="111"/>
      <c r="E1543" s="111"/>
      <c r="F1543" s="111"/>
      <c r="G1543" s="111"/>
      <c r="H1543" s="111"/>
      <c r="I1543" s="111"/>
      <c r="J1543" s="111"/>
      <c r="K1543" s="111"/>
      <c r="L1543" s="111"/>
      <c r="M1543" s="111"/>
      <c r="QK1543" s="6"/>
      <c r="QL1543" s="4"/>
      <c r="QM1543" s="4"/>
      <c r="QN1543" s="4"/>
      <c r="QO1543" s="4"/>
      <c r="QP1543" s="4"/>
      <c r="QQ1543" s="4"/>
      <c r="QR1543" s="4"/>
    </row>
    <row r="1544" spans="1:460" x14ac:dyDescent="0.2">
      <c r="A1544" s="39"/>
      <c r="B1544" s="40"/>
      <c r="C1544" s="111"/>
      <c r="D1544" s="111"/>
      <c r="E1544" s="111"/>
      <c r="F1544" s="111"/>
      <c r="G1544" s="111"/>
      <c r="H1544" s="111"/>
      <c r="I1544" s="111"/>
      <c r="J1544" s="111"/>
      <c r="K1544" s="111"/>
      <c r="L1544" s="111"/>
      <c r="M1544" s="111"/>
      <c r="QK1544" s="6"/>
      <c r="QL1544" s="4"/>
      <c r="QM1544" s="4"/>
      <c r="QN1544" s="4"/>
      <c r="QO1544" s="4"/>
      <c r="QP1544" s="4"/>
      <c r="QQ1544" s="4"/>
      <c r="QR1544" s="4"/>
    </row>
    <row r="1545" spans="1:460" x14ac:dyDescent="0.2">
      <c r="A1545" s="39"/>
      <c r="B1545" s="40"/>
      <c r="C1545" s="111"/>
      <c r="D1545" s="111"/>
      <c r="E1545" s="111"/>
      <c r="F1545" s="111"/>
      <c r="G1545" s="111"/>
      <c r="H1545" s="111"/>
      <c r="I1545" s="111"/>
      <c r="J1545" s="111"/>
      <c r="K1545" s="111"/>
      <c r="L1545" s="111"/>
      <c r="M1545" s="111"/>
      <c r="QK1545" s="6"/>
      <c r="QL1545" s="4"/>
      <c r="QM1545" s="4"/>
      <c r="QN1545" s="4"/>
      <c r="QO1545" s="4"/>
      <c r="QP1545" s="4"/>
      <c r="QQ1545" s="4"/>
      <c r="QR1545" s="4"/>
    </row>
    <row r="1546" spans="1:460" x14ac:dyDescent="0.2">
      <c r="A1546" s="39"/>
      <c r="B1546" s="40"/>
      <c r="C1546" s="111"/>
      <c r="D1546" s="111"/>
      <c r="E1546" s="111"/>
      <c r="F1546" s="111"/>
      <c r="G1546" s="111"/>
      <c r="H1546" s="111"/>
      <c r="I1546" s="111"/>
      <c r="J1546" s="111"/>
      <c r="K1546" s="111"/>
      <c r="L1546" s="111"/>
      <c r="M1546" s="111"/>
      <c r="QK1546" s="6"/>
      <c r="QL1546" s="4"/>
      <c r="QM1546" s="4"/>
      <c r="QN1546" s="4"/>
      <c r="QO1546" s="4"/>
      <c r="QP1546" s="4"/>
      <c r="QQ1546" s="4"/>
      <c r="QR1546" s="4"/>
    </row>
    <row r="1547" spans="1:460" x14ac:dyDescent="0.2">
      <c r="A1547" s="39"/>
      <c r="B1547" s="40"/>
      <c r="C1547" s="111"/>
      <c r="D1547" s="111"/>
      <c r="E1547" s="111"/>
      <c r="F1547" s="111"/>
      <c r="G1547" s="111"/>
      <c r="H1547" s="111"/>
      <c r="I1547" s="111"/>
      <c r="J1547" s="111"/>
      <c r="K1547" s="111"/>
      <c r="L1547" s="111"/>
      <c r="M1547" s="111"/>
      <c r="QK1547" s="6"/>
      <c r="QL1547" s="4"/>
      <c r="QM1547" s="4"/>
      <c r="QN1547" s="4"/>
      <c r="QO1547" s="4"/>
      <c r="QP1547" s="4"/>
      <c r="QQ1547" s="4"/>
      <c r="QR1547" s="4"/>
    </row>
    <row r="1548" spans="1:460" x14ac:dyDescent="0.2">
      <c r="A1548" s="39"/>
      <c r="B1548" s="40"/>
      <c r="C1548" s="111"/>
      <c r="D1548" s="111"/>
      <c r="E1548" s="111"/>
      <c r="F1548" s="111"/>
      <c r="G1548" s="111"/>
      <c r="H1548" s="111"/>
      <c r="I1548" s="111"/>
      <c r="J1548" s="111"/>
      <c r="K1548" s="111"/>
      <c r="L1548" s="111"/>
      <c r="M1548" s="111"/>
      <c r="QK1548" s="6"/>
      <c r="QL1548" s="4"/>
      <c r="QM1548" s="4"/>
      <c r="QN1548" s="4"/>
      <c r="QO1548" s="4"/>
      <c r="QP1548" s="4"/>
      <c r="QQ1548" s="4"/>
      <c r="QR1548" s="4"/>
    </row>
    <row r="1549" spans="1:460" x14ac:dyDescent="0.2">
      <c r="A1549" s="39"/>
      <c r="B1549" s="40"/>
      <c r="C1549" s="111"/>
      <c r="D1549" s="111"/>
      <c r="E1549" s="111"/>
      <c r="F1549" s="111"/>
      <c r="G1549" s="111"/>
      <c r="H1549" s="111"/>
      <c r="I1549" s="111"/>
      <c r="J1549" s="111"/>
      <c r="K1549" s="111"/>
      <c r="L1549" s="111"/>
      <c r="M1549" s="111"/>
      <c r="QK1549" s="6"/>
      <c r="QL1549" s="4"/>
      <c r="QM1549" s="4"/>
      <c r="QN1549" s="4"/>
      <c r="QO1549" s="4"/>
      <c r="QP1549" s="4"/>
      <c r="QQ1549" s="4"/>
      <c r="QR1549" s="4"/>
    </row>
    <row r="1550" spans="1:460" x14ac:dyDescent="0.2">
      <c r="A1550" s="39"/>
      <c r="B1550" s="40"/>
      <c r="C1550" s="111"/>
      <c r="D1550" s="111"/>
      <c r="E1550" s="111"/>
      <c r="F1550" s="111"/>
      <c r="G1550" s="111"/>
      <c r="H1550" s="111"/>
      <c r="I1550" s="111"/>
      <c r="J1550" s="111"/>
      <c r="K1550" s="111"/>
      <c r="L1550" s="111"/>
      <c r="M1550" s="111"/>
      <c r="QK1550" s="6"/>
      <c r="QL1550" s="4"/>
      <c r="QM1550" s="4"/>
      <c r="QN1550" s="4"/>
      <c r="QO1550" s="4"/>
      <c r="QP1550" s="4"/>
      <c r="QQ1550" s="4"/>
      <c r="QR1550" s="4"/>
    </row>
    <row r="1551" spans="1:460" x14ac:dyDescent="0.2">
      <c r="A1551" s="39"/>
      <c r="B1551" s="40"/>
      <c r="C1551" s="111"/>
      <c r="D1551" s="111"/>
      <c r="E1551" s="111"/>
      <c r="F1551" s="111"/>
      <c r="G1551" s="111"/>
      <c r="H1551" s="111"/>
      <c r="I1551" s="111"/>
      <c r="J1551" s="111"/>
      <c r="K1551" s="111"/>
      <c r="L1551" s="111"/>
      <c r="M1551" s="111"/>
      <c r="QK1551" s="6"/>
      <c r="QL1551" s="4"/>
      <c r="QM1551" s="4"/>
      <c r="QN1551" s="4"/>
      <c r="QO1551" s="4"/>
      <c r="QP1551" s="4"/>
      <c r="QQ1551" s="4"/>
      <c r="QR1551" s="4"/>
    </row>
    <row r="1552" spans="1:460" x14ac:dyDescent="0.2">
      <c r="A1552" s="39"/>
      <c r="B1552" s="40"/>
      <c r="C1552" s="111"/>
      <c r="D1552" s="111"/>
      <c r="E1552" s="111"/>
      <c r="F1552" s="111"/>
      <c r="G1552" s="111"/>
      <c r="H1552" s="111"/>
      <c r="I1552" s="111"/>
      <c r="J1552" s="111"/>
      <c r="K1552" s="111"/>
      <c r="L1552" s="111"/>
      <c r="M1552" s="111"/>
      <c r="QK1552" s="6"/>
      <c r="QL1552" s="4"/>
      <c r="QM1552" s="4"/>
      <c r="QN1552" s="4"/>
      <c r="QO1552" s="4"/>
      <c r="QP1552" s="4"/>
      <c r="QQ1552" s="4"/>
      <c r="QR1552" s="4"/>
    </row>
    <row r="1553" spans="1:460" x14ac:dyDescent="0.2">
      <c r="A1553" s="39"/>
      <c r="B1553" s="40"/>
      <c r="C1553" s="111"/>
      <c r="D1553" s="111"/>
      <c r="E1553" s="111"/>
      <c r="F1553" s="111"/>
      <c r="G1553" s="111"/>
      <c r="H1553" s="111"/>
      <c r="I1553" s="111"/>
      <c r="J1553" s="111"/>
      <c r="K1553" s="111"/>
      <c r="L1553" s="111"/>
      <c r="M1553" s="111"/>
      <c r="QK1553" s="6"/>
      <c r="QL1553" s="4"/>
      <c r="QM1553" s="4"/>
      <c r="QN1553" s="4"/>
      <c r="QO1553" s="4"/>
      <c r="QP1553" s="4"/>
      <c r="QQ1553" s="4"/>
      <c r="QR1553" s="4"/>
    </row>
    <row r="1554" spans="1:460" x14ac:dyDescent="0.2">
      <c r="A1554" s="39"/>
      <c r="B1554" s="40"/>
      <c r="C1554" s="111"/>
      <c r="D1554" s="111"/>
      <c r="E1554" s="111"/>
      <c r="F1554" s="111"/>
      <c r="G1554" s="111"/>
      <c r="H1554" s="111"/>
      <c r="I1554" s="111"/>
      <c r="J1554" s="111"/>
      <c r="K1554" s="111"/>
      <c r="L1554" s="111"/>
      <c r="M1554" s="111"/>
      <c r="QK1554" s="6"/>
      <c r="QL1554" s="4"/>
      <c r="QM1554" s="4"/>
      <c r="QN1554" s="4"/>
      <c r="QO1554" s="4"/>
      <c r="QP1554" s="4"/>
      <c r="QQ1554" s="4"/>
      <c r="QR1554" s="4"/>
    </row>
    <row r="1555" spans="1:460" x14ac:dyDescent="0.2">
      <c r="A1555" s="39"/>
      <c r="B1555" s="40"/>
      <c r="C1555" s="111"/>
      <c r="D1555" s="111"/>
      <c r="E1555" s="111"/>
      <c r="F1555" s="111"/>
      <c r="G1555" s="111"/>
      <c r="H1555" s="111"/>
      <c r="I1555" s="111"/>
      <c r="J1555" s="111"/>
      <c r="K1555" s="111"/>
      <c r="L1555" s="111"/>
      <c r="M1555" s="111"/>
      <c r="QK1555" s="6"/>
      <c r="QL1555" s="4"/>
      <c r="QM1555" s="4"/>
      <c r="QN1555" s="4"/>
      <c r="QO1555" s="4"/>
      <c r="QP1555" s="4"/>
      <c r="QQ1555" s="4"/>
      <c r="QR1555" s="4"/>
    </row>
    <row r="1556" spans="1:460" x14ac:dyDescent="0.2">
      <c r="A1556" s="39"/>
      <c r="B1556" s="40"/>
      <c r="C1556" s="111"/>
      <c r="D1556" s="111"/>
      <c r="E1556" s="111"/>
      <c r="F1556" s="111"/>
      <c r="G1556" s="111"/>
      <c r="H1556" s="111"/>
      <c r="I1556" s="111"/>
      <c r="J1556" s="111"/>
      <c r="K1556" s="111"/>
      <c r="L1556" s="111"/>
      <c r="M1556" s="111"/>
      <c r="QK1556" s="6"/>
      <c r="QL1556" s="4"/>
      <c r="QM1556" s="4"/>
      <c r="QN1556" s="4"/>
      <c r="QO1556" s="4"/>
      <c r="QP1556" s="4"/>
      <c r="QQ1556" s="4"/>
      <c r="QR1556" s="4"/>
    </row>
    <row r="1557" spans="1:460" x14ac:dyDescent="0.2">
      <c r="A1557" s="39"/>
      <c r="B1557" s="40"/>
      <c r="C1557" s="111"/>
      <c r="D1557" s="111"/>
      <c r="E1557" s="111"/>
      <c r="F1557" s="111"/>
      <c r="G1557" s="111"/>
      <c r="H1557" s="111"/>
      <c r="I1557" s="111"/>
      <c r="J1557" s="111"/>
      <c r="K1557" s="111"/>
      <c r="L1557" s="111"/>
      <c r="M1557" s="111"/>
      <c r="QK1557" s="6"/>
      <c r="QL1557" s="4"/>
      <c r="QM1557" s="4"/>
      <c r="QN1557" s="4"/>
      <c r="QO1557" s="4"/>
      <c r="QP1557" s="4"/>
      <c r="QQ1557" s="4"/>
      <c r="QR1557" s="4"/>
    </row>
    <row r="1558" spans="1:460" x14ac:dyDescent="0.2">
      <c r="A1558" s="39"/>
      <c r="B1558" s="40"/>
      <c r="C1558" s="111"/>
      <c r="D1558" s="111"/>
      <c r="E1558" s="111"/>
      <c r="F1558" s="111"/>
      <c r="G1558" s="111"/>
      <c r="H1558" s="111"/>
      <c r="I1558" s="111"/>
      <c r="J1558" s="111"/>
      <c r="K1558" s="111"/>
      <c r="L1558" s="111"/>
      <c r="M1558" s="111"/>
      <c r="QK1558" s="6"/>
      <c r="QL1558" s="4"/>
      <c r="QM1558" s="4"/>
      <c r="QN1558" s="4"/>
      <c r="QO1558" s="4"/>
      <c r="QP1558" s="4"/>
      <c r="QQ1558" s="4"/>
      <c r="QR1558" s="4"/>
    </row>
    <row r="1559" spans="1:460" x14ac:dyDescent="0.2">
      <c r="A1559" s="39"/>
      <c r="B1559" s="40"/>
      <c r="C1559" s="111"/>
      <c r="D1559" s="111"/>
      <c r="E1559" s="111"/>
      <c r="F1559" s="111"/>
      <c r="G1559" s="111"/>
      <c r="H1559" s="111"/>
      <c r="I1559" s="111"/>
      <c r="J1559" s="111"/>
      <c r="K1559" s="111"/>
      <c r="L1559" s="111"/>
      <c r="M1559" s="111"/>
      <c r="QK1559" s="6"/>
      <c r="QL1559" s="4"/>
      <c r="QM1559" s="4"/>
      <c r="QN1559" s="4"/>
      <c r="QO1559" s="4"/>
      <c r="QP1559" s="4"/>
      <c r="QQ1559" s="4"/>
      <c r="QR1559" s="4"/>
    </row>
    <row r="1560" spans="1:460" x14ac:dyDescent="0.2">
      <c r="A1560" s="39"/>
      <c r="B1560" s="40"/>
      <c r="C1560" s="111"/>
      <c r="D1560" s="111"/>
      <c r="E1560" s="111"/>
      <c r="F1560" s="111"/>
      <c r="G1560" s="111"/>
      <c r="H1560" s="111"/>
      <c r="I1560" s="111"/>
      <c r="J1560" s="111"/>
      <c r="K1560" s="111"/>
      <c r="L1560" s="111"/>
      <c r="M1560" s="111"/>
      <c r="QK1560" s="6"/>
      <c r="QL1560" s="4"/>
      <c r="QM1560" s="4"/>
      <c r="QN1560" s="4"/>
      <c r="QO1560" s="4"/>
      <c r="QP1560" s="4"/>
      <c r="QQ1560" s="4"/>
      <c r="QR1560" s="4"/>
    </row>
    <row r="1561" spans="1:460" x14ac:dyDescent="0.2">
      <c r="A1561" s="39"/>
      <c r="B1561" s="40"/>
      <c r="C1561" s="111"/>
      <c r="D1561" s="111"/>
      <c r="E1561" s="111"/>
      <c r="F1561" s="111"/>
      <c r="G1561" s="111"/>
      <c r="H1561" s="111"/>
      <c r="I1561" s="111"/>
      <c r="J1561" s="111"/>
      <c r="K1561" s="111"/>
      <c r="L1561" s="111"/>
      <c r="M1561" s="111"/>
      <c r="QK1561" s="6"/>
      <c r="QL1561" s="4"/>
      <c r="QM1561" s="4"/>
      <c r="QN1561" s="4"/>
      <c r="QO1561" s="4"/>
      <c r="QP1561" s="4"/>
      <c r="QQ1561" s="4"/>
      <c r="QR1561" s="4"/>
    </row>
    <row r="1562" spans="1:460" x14ac:dyDescent="0.2">
      <c r="A1562" s="39"/>
      <c r="B1562" s="40"/>
      <c r="C1562" s="111"/>
      <c r="D1562" s="111"/>
      <c r="E1562" s="111"/>
      <c r="F1562" s="111"/>
      <c r="G1562" s="111"/>
      <c r="H1562" s="111"/>
      <c r="I1562" s="111"/>
      <c r="J1562" s="111"/>
      <c r="K1562" s="111"/>
      <c r="L1562" s="111"/>
      <c r="M1562" s="111"/>
      <c r="QK1562" s="6"/>
      <c r="QL1562" s="4"/>
      <c r="QM1562" s="4"/>
      <c r="QN1562" s="4"/>
      <c r="QO1562" s="4"/>
      <c r="QP1562" s="4"/>
      <c r="QQ1562" s="4"/>
      <c r="QR1562" s="4"/>
    </row>
    <row r="1563" spans="1:460" x14ac:dyDescent="0.2">
      <c r="A1563" s="39"/>
      <c r="B1563" s="40"/>
      <c r="C1563" s="111"/>
      <c r="D1563" s="111"/>
      <c r="E1563" s="111"/>
      <c r="F1563" s="111"/>
      <c r="G1563" s="111"/>
      <c r="H1563" s="111"/>
      <c r="I1563" s="111"/>
      <c r="J1563" s="111"/>
      <c r="K1563" s="111"/>
      <c r="L1563" s="111"/>
      <c r="M1563" s="111"/>
      <c r="QK1563" s="6"/>
      <c r="QL1563" s="4"/>
      <c r="QM1563" s="4"/>
      <c r="QN1563" s="4"/>
      <c r="QO1563" s="4"/>
      <c r="QP1563" s="4"/>
      <c r="QQ1563" s="4"/>
      <c r="QR1563" s="4"/>
    </row>
    <row r="1564" spans="1:460" x14ac:dyDescent="0.2">
      <c r="A1564" s="39"/>
      <c r="B1564" s="40"/>
      <c r="C1564" s="111"/>
      <c r="D1564" s="111"/>
      <c r="E1564" s="111"/>
      <c r="F1564" s="111"/>
      <c r="G1564" s="111"/>
      <c r="H1564" s="111"/>
      <c r="I1564" s="111"/>
      <c r="J1564" s="111"/>
      <c r="K1564" s="111"/>
      <c r="L1564" s="111"/>
      <c r="M1564" s="111"/>
      <c r="QK1564" s="6"/>
      <c r="QL1564" s="4"/>
      <c r="QM1564" s="4"/>
      <c r="QN1564" s="4"/>
      <c r="QO1564" s="4"/>
      <c r="QP1564" s="4"/>
      <c r="QQ1564" s="4"/>
      <c r="QR1564" s="4"/>
    </row>
    <row r="1565" spans="1:460" x14ac:dyDescent="0.2">
      <c r="A1565" s="39"/>
      <c r="B1565" s="40"/>
      <c r="C1565" s="111"/>
      <c r="D1565" s="111"/>
      <c r="E1565" s="111"/>
      <c r="F1565" s="111"/>
      <c r="G1565" s="111"/>
      <c r="H1565" s="111"/>
      <c r="I1565" s="111"/>
      <c r="J1565" s="111"/>
      <c r="K1565" s="111"/>
      <c r="L1565" s="111"/>
      <c r="M1565" s="111"/>
      <c r="QK1565" s="6"/>
      <c r="QL1565" s="4"/>
      <c r="QM1565" s="4"/>
      <c r="QN1565" s="4"/>
      <c r="QO1565" s="4"/>
      <c r="QP1565" s="4"/>
      <c r="QQ1565" s="4"/>
      <c r="QR1565" s="4"/>
    </row>
    <row r="1566" spans="1:460" x14ac:dyDescent="0.2">
      <c r="A1566" s="39"/>
      <c r="B1566" s="40"/>
      <c r="C1566" s="111"/>
      <c r="D1566" s="111"/>
      <c r="E1566" s="111"/>
      <c r="F1566" s="111"/>
      <c r="G1566" s="111"/>
      <c r="H1566" s="111"/>
      <c r="I1566" s="111"/>
      <c r="J1566" s="111"/>
      <c r="K1566" s="111"/>
      <c r="L1566" s="111"/>
      <c r="M1566" s="111"/>
      <c r="QK1566" s="6"/>
      <c r="QL1566" s="4"/>
      <c r="QM1566" s="4"/>
      <c r="QN1566" s="4"/>
      <c r="QO1566" s="4"/>
      <c r="QP1566" s="4"/>
      <c r="QQ1566" s="4"/>
      <c r="QR1566" s="4"/>
    </row>
    <row r="1567" spans="1:460" x14ac:dyDescent="0.2">
      <c r="A1567" s="39"/>
      <c r="B1567" s="40"/>
      <c r="C1567" s="111"/>
      <c r="D1567" s="111"/>
      <c r="E1567" s="111"/>
      <c r="F1567" s="111"/>
      <c r="G1567" s="111"/>
      <c r="H1567" s="111"/>
      <c r="I1567" s="111"/>
      <c r="J1567" s="111"/>
      <c r="K1567" s="111"/>
      <c r="L1567" s="111"/>
      <c r="M1567" s="111"/>
      <c r="QK1567" s="6"/>
      <c r="QL1567" s="4"/>
      <c r="QM1567" s="4"/>
      <c r="QN1567" s="4"/>
      <c r="QO1567" s="4"/>
      <c r="QP1567" s="4"/>
      <c r="QQ1567" s="4"/>
      <c r="QR1567" s="4"/>
    </row>
    <row r="1568" spans="1:460" x14ac:dyDescent="0.2">
      <c r="A1568" s="39"/>
      <c r="B1568" s="40"/>
      <c r="C1568" s="111"/>
      <c r="D1568" s="111"/>
      <c r="E1568" s="111"/>
      <c r="F1568" s="111"/>
      <c r="G1568" s="111"/>
      <c r="H1568" s="111"/>
      <c r="I1568" s="111"/>
      <c r="J1568" s="111"/>
      <c r="K1568" s="111"/>
      <c r="L1568" s="111"/>
      <c r="M1568" s="111"/>
      <c r="QK1568" s="6"/>
      <c r="QL1568" s="4"/>
      <c r="QM1568" s="4"/>
      <c r="QN1568" s="4"/>
      <c r="QO1568" s="4"/>
      <c r="QP1568" s="4"/>
      <c r="QQ1568" s="4"/>
      <c r="QR1568" s="4"/>
    </row>
    <row r="1569" spans="1:460" x14ac:dyDescent="0.2">
      <c r="A1569" s="39"/>
      <c r="B1569" s="40"/>
      <c r="C1569" s="111"/>
      <c r="D1569" s="111"/>
      <c r="E1569" s="111"/>
      <c r="F1569" s="111"/>
      <c r="G1569" s="111"/>
      <c r="H1569" s="111"/>
      <c r="I1569" s="111"/>
      <c r="J1569" s="111"/>
      <c r="K1569" s="111"/>
      <c r="L1569" s="111"/>
      <c r="M1569" s="111"/>
      <c r="QK1569" s="6"/>
      <c r="QL1569" s="4"/>
      <c r="QM1569" s="4"/>
      <c r="QN1569" s="4"/>
      <c r="QO1569" s="4"/>
      <c r="QP1569" s="4"/>
      <c r="QQ1569" s="4"/>
      <c r="QR1569" s="4"/>
    </row>
    <row r="1570" spans="1:460" x14ac:dyDescent="0.2">
      <c r="A1570" s="39"/>
      <c r="B1570" s="40"/>
      <c r="C1570" s="111"/>
      <c r="D1570" s="111"/>
      <c r="E1570" s="111"/>
      <c r="F1570" s="111"/>
      <c r="G1570" s="111"/>
      <c r="H1570" s="111"/>
      <c r="I1570" s="111"/>
      <c r="J1570" s="111"/>
      <c r="K1570" s="111"/>
      <c r="L1570" s="111"/>
      <c r="M1570" s="111"/>
      <c r="QK1570" s="6"/>
      <c r="QL1570" s="4"/>
      <c r="QM1570" s="4"/>
      <c r="QN1570" s="4"/>
      <c r="QO1570" s="4"/>
      <c r="QP1570" s="4"/>
      <c r="QQ1570" s="4"/>
      <c r="QR1570" s="4"/>
    </row>
    <row r="1571" spans="1:460" x14ac:dyDescent="0.2">
      <c r="A1571" s="39"/>
      <c r="B1571" s="40"/>
      <c r="C1571" s="111"/>
      <c r="D1571" s="111"/>
      <c r="E1571" s="111"/>
      <c r="F1571" s="111"/>
      <c r="G1571" s="111"/>
      <c r="H1571" s="111"/>
      <c r="I1571" s="111"/>
      <c r="J1571" s="111"/>
      <c r="K1571" s="111"/>
      <c r="L1571" s="111"/>
      <c r="M1571" s="111"/>
      <c r="QK1571" s="6"/>
      <c r="QL1571" s="4"/>
      <c r="QM1571" s="4"/>
      <c r="QN1571" s="4"/>
      <c r="QO1571" s="4"/>
      <c r="QP1571" s="4"/>
      <c r="QQ1571" s="4"/>
      <c r="QR1571" s="4"/>
    </row>
    <row r="1572" spans="1:460" x14ac:dyDescent="0.2">
      <c r="A1572" s="39"/>
      <c r="B1572" s="40"/>
      <c r="C1572" s="111"/>
      <c r="D1572" s="111"/>
      <c r="E1572" s="111"/>
      <c r="F1572" s="111"/>
      <c r="G1572" s="111"/>
      <c r="H1572" s="111"/>
      <c r="I1572" s="111"/>
      <c r="J1572" s="111"/>
      <c r="K1572" s="111"/>
      <c r="L1572" s="111"/>
      <c r="M1572" s="111"/>
      <c r="QK1572" s="6"/>
      <c r="QL1572" s="4"/>
      <c r="QM1572" s="4"/>
      <c r="QN1572" s="4"/>
      <c r="QO1572" s="4"/>
      <c r="QP1572" s="4"/>
      <c r="QQ1572" s="4"/>
      <c r="QR1572" s="4"/>
    </row>
    <row r="1573" spans="1:460" x14ac:dyDescent="0.2">
      <c r="A1573" s="39"/>
      <c r="B1573" s="40"/>
      <c r="C1573" s="111"/>
      <c r="D1573" s="111"/>
      <c r="E1573" s="111"/>
      <c r="F1573" s="111"/>
      <c r="G1573" s="111"/>
      <c r="H1573" s="111"/>
      <c r="I1573" s="111"/>
      <c r="J1573" s="111"/>
      <c r="K1573" s="111"/>
      <c r="L1573" s="111"/>
      <c r="M1573" s="111"/>
      <c r="QK1573" s="6"/>
      <c r="QL1573" s="4"/>
      <c r="QM1573" s="4"/>
      <c r="QN1573" s="4"/>
      <c r="QO1573" s="4"/>
      <c r="QP1573" s="4"/>
      <c r="QQ1573" s="4"/>
      <c r="QR1573" s="4"/>
    </row>
    <row r="1574" spans="1:460" x14ac:dyDescent="0.2">
      <c r="A1574" s="39"/>
      <c r="B1574" s="40"/>
      <c r="C1574" s="111"/>
      <c r="D1574" s="111"/>
      <c r="E1574" s="111"/>
      <c r="F1574" s="111"/>
      <c r="G1574" s="111"/>
      <c r="H1574" s="111"/>
      <c r="I1574" s="111"/>
      <c r="J1574" s="111"/>
      <c r="K1574" s="111"/>
      <c r="L1574" s="111"/>
      <c r="M1574" s="111"/>
      <c r="QK1574" s="6"/>
      <c r="QL1574" s="4"/>
      <c r="QM1574" s="4"/>
      <c r="QN1574" s="4"/>
      <c r="QO1574" s="4"/>
      <c r="QP1574" s="4"/>
      <c r="QQ1574" s="4"/>
      <c r="QR1574" s="4"/>
    </row>
    <row r="1575" spans="1:460" x14ac:dyDescent="0.2">
      <c r="A1575" s="39"/>
      <c r="B1575" s="40"/>
      <c r="C1575" s="111"/>
      <c r="D1575" s="111"/>
      <c r="E1575" s="111"/>
      <c r="F1575" s="111"/>
      <c r="G1575" s="111"/>
      <c r="H1575" s="111"/>
      <c r="I1575" s="111"/>
      <c r="J1575" s="111"/>
      <c r="K1575" s="111"/>
      <c r="L1575" s="111"/>
      <c r="M1575" s="111"/>
      <c r="QK1575" s="6"/>
      <c r="QL1575" s="4"/>
      <c r="QM1575" s="4"/>
      <c r="QN1575" s="4"/>
      <c r="QO1575" s="4"/>
      <c r="QP1575" s="4"/>
      <c r="QQ1575" s="4"/>
      <c r="QR1575" s="4"/>
    </row>
    <row r="1576" spans="1:460" x14ac:dyDescent="0.2">
      <c r="A1576" s="39"/>
      <c r="B1576" s="40"/>
      <c r="C1576" s="111"/>
      <c r="D1576" s="111"/>
      <c r="E1576" s="111"/>
      <c r="F1576" s="111"/>
      <c r="G1576" s="111"/>
      <c r="H1576" s="111"/>
      <c r="I1576" s="111"/>
      <c r="J1576" s="111"/>
      <c r="K1576" s="111"/>
      <c r="L1576" s="111"/>
      <c r="M1576" s="111"/>
      <c r="QK1576" s="6"/>
      <c r="QL1576" s="4"/>
      <c r="QM1576" s="4"/>
      <c r="QN1576" s="4"/>
      <c r="QO1576" s="4"/>
      <c r="QP1576" s="4"/>
      <c r="QQ1576" s="4"/>
      <c r="QR1576" s="4"/>
    </row>
    <row r="1577" spans="1:460" x14ac:dyDescent="0.2">
      <c r="A1577" s="39"/>
      <c r="B1577" s="40"/>
      <c r="C1577" s="111"/>
      <c r="D1577" s="111"/>
      <c r="E1577" s="111"/>
      <c r="F1577" s="111"/>
      <c r="G1577" s="111"/>
      <c r="H1577" s="111"/>
      <c r="I1577" s="111"/>
      <c r="J1577" s="111"/>
      <c r="K1577" s="111"/>
      <c r="L1577" s="111"/>
      <c r="M1577" s="111"/>
      <c r="QK1577" s="6"/>
      <c r="QL1577" s="4"/>
      <c r="QM1577" s="4"/>
      <c r="QN1577" s="4"/>
      <c r="QO1577" s="4"/>
      <c r="QP1577" s="4"/>
      <c r="QQ1577" s="4"/>
      <c r="QR1577" s="4"/>
    </row>
    <row r="1578" spans="1:460" x14ac:dyDescent="0.2">
      <c r="A1578" s="39"/>
      <c r="B1578" s="40"/>
      <c r="C1578" s="111"/>
      <c r="D1578" s="111"/>
      <c r="E1578" s="111"/>
      <c r="F1578" s="111"/>
      <c r="G1578" s="111"/>
      <c r="H1578" s="111"/>
      <c r="I1578" s="111"/>
      <c r="J1578" s="111"/>
      <c r="K1578" s="111"/>
      <c r="L1578" s="111"/>
      <c r="M1578" s="111"/>
      <c r="QK1578" s="6"/>
      <c r="QL1578" s="4"/>
      <c r="QM1578" s="4"/>
      <c r="QN1578" s="4"/>
      <c r="QO1578" s="4"/>
      <c r="QP1578" s="4"/>
      <c r="QQ1578" s="4"/>
      <c r="QR1578" s="4"/>
    </row>
    <row r="1579" spans="1:460" x14ac:dyDescent="0.2">
      <c r="A1579" s="39"/>
      <c r="B1579" s="40"/>
      <c r="C1579" s="111"/>
      <c r="D1579" s="111"/>
      <c r="E1579" s="111"/>
      <c r="F1579" s="111"/>
      <c r="G1579" s="111"/>
      <c r="H1579" s="111"/>
      <c r="I1579" s="111"/>
      <c r="J1579" s="111"/>
      <c r="K1579" s="111"/>
      <c r="L1579" s="111"/>
      <c r="M1579" s="111"/>
      <c r="QK1579" s="6"/>
      <c r="QL1579" s="4"/>
      <c r="QM1579" s="4"/>
      <c r="QN1579" s="4"/>
      <c r="QO1579" s="4"/>
      <c r="QP1579" s="4"/>
      <c r="QQ1579" s="4"/>
      <c r="QR1579" s="4"/>
    </row>
    <row r="1580" spans="1:460" x14ac:dyDescent="0.2">
      <c r="A1580" s="39"/>
      <c r="B1580" s="40"/>
      <c r="C1580" s="111"/>
      <c r="D1580" s="111"/>
      <c r="E1580" s="111"/>
      <c r="F1580" s="111"/>
      <c r="G1580" s="111"/>
      <c r="H1580" s="111"/>
      <c r="I1580" s="111"/>
      <c r="J1580" s="111"/>
      <c r="K1580" s="111"/>
      <c r="L1580" s="111"/>
      <c r="M1580" s="111"/>
      <c r="QK1580" s="6"/>
      <c r="QL1580" s="4"/>
      <c r="QM1580" s="4"/>
      <c r="QN1580" s="4"/>
      <c r="QO1580" s="4"/>
      <c r="QP1580" s="4"/>
      <c r="QQ1580" s="4"/>
      <c r="QR1580" s="4"/>
    </row>
    <row r="1581" spans="1:460" x14ac:dyDescent="0.2">
      <c r="A1581" s="39"/>
      <c r="B1581" s="40"/>
      <c r="C1581" s="111"/>
      <c r="D1581" s="111"/>
      <c r="E1581" s="111"/>
      <c r="F1581" s="111"/>
      <c r="G1581" s="111"/>
      <c r="H1581" s="111"/>
      <c r="I1581" s="111"/>
      <c r="J1581" s="111"/>
      <c r="K1581" s="111"/>
      <c r="L1581" s="111"/>
      <c r="M1581" s="111"/>
      <c r="QK1581" s="6"/>
      <c r="QL1581" s="4"/>
      <c r="QM1581" s="4"/>
      <c r="QN1581" s="4"/>
      <c r="QO1581" s="4"/>
      <c r="QP1581" s="4"/>
      <c r="QQ1581" s="4"/>
      <c r="QR1581" s="4"/>
    </row>
    <row r="1582" spans="1:460" x14ac:dyDescent="0.2">
      <c r="A1582" s="39"/>
      <c r="B1582" s="40"/>
      <c r="C1582" s="111"/>
      <c r="D1582" s="111"/>
      <c r="E1582" s="111"/>
      <c r="F1582" s="111"/>
      <c r="G1582" s="111"/>
      <c r="H1582" s="111"/>
      <c r="I1582" s="111"/>
      <c r="J1582" s="111"/>
      <c r="K1582" s="111"/>
      <c r="L1582" s="111"/>
      <c r="M1582" s="111"/>
      <c r="QK1582" s="6"/>
      <c r="QL1582" s="4"/>
      <c r="QM1582" s="4"/>
      <c r="QN1582" s="4"/>
      <c r="QO1582" s="4"/>
      <c r="QP1582" s="4"/>
      <c r="QQ1582" s="4"/>
      <c r="QR1582" s="4"/>
    </row>
    <row r="1583" spans="1:460" x14ac:dyDescent="0.2">
      <c r="A1583" s="39"/>
      <c r="B1583" s="40"/>
      <c r="C1583" s="111"/>
      <c r="D1583" s="111"/>
      <c r="E1583" s="111"/>
      <c r="F1583" s="111"/>
      <c r="G1583" s="111"/>
      <c r="H1583" s="111"/>
      <c r="I1583" s="111"/>
      <c r="J1583" s="111"/>
      <c r="K1583" s="111"/>
      <c r="L1583" s="111"/>
      <c r="M1583" s="111"/>
      <c r="QK1583" s="6"/>
      <c r="QL1583" s="4"/>
      <c r="QM1583" s="4"/>
      <c r="QN1583" s="4"/>
      <c r="QO1583" s="4"/>
      <c r="QP1583" s="4"/>
      <c r="QQ1583" s="4"/>
      <c r="QR1583" s="4"/>
    </row>
    <row r="1584" spans="1:460" x14ac:dyDescent="0.2">
      <c r="A1584" s="39"/>
      <c r="B1584" s="40"/>
      <c r="C1584" s="111"/>
      <c r="D1584" s="111"/>
      <c r="E1584" s="111"/>
      <c r="F1584" s="111"/>
      <c r="G1584" s="111"/>
      <c r="H1584" s="111"/>
      <c r="I1584" s="111"/>
      <c r="J1584" s="111"/>
      <c r="K1584" s="111"/>
      <c r="L1584" s="111"/>
      <c r="M1584" s="111"/>
      <c r="QK1584" s="6"/>
      <c r="QL1584" s="4"/>
      <c r="QM1584" s="4"/>
      <c r="QN1584" s="4"/>
      <c r="QO1584" s="4"/>
      <c r="QP1584" s="4"/>
      <c r="QQ1584" s="4"/>
      <c r="QR1584" s="4"/>
    </row>
    <row r="1585" spans="1:460" x14ac:dyDescent="0.2">
      <c r="A1585" s="39"/>
      <c r="B1585" s="40"/>
      <c r="C1585" s="111"/>
      <c r="D1585" s="111"/>
      <c r="E1585" s="111"/>
      <c r="F1585" s="111"/>
      <c r="G1585" s="111"/>
      <c r="H1585" s="111"/>
      <c r="I1585" s="111"/>
      <c r="J1585" s="111"/>
      <c r="K1585" s="111"/>
      <c r="L1585" s="111"/>
      <c r="M1585" s="111"/>
      <c r="QK1585" s="6"/>
      <c r="QL1585" s="4"/>
      <c r="QM1585" s="4"/>
      <c r="QN1585" s="4"/>
      <c r="QO1585" s="4"/>
      <c r="QP1585" s="4"/>
      <c r="QQ1585" s="4"/>
      <c r="QR1585" s="4"/>
    </row>
    <row r="1586" spans="1:460" x14ac:dyDescent="0.2">
      <c r="A1586" s="39"/>
      <c r="B1586" s="40"/>
      <c r="C1586" s="111"/>
      <c r="D1586" s="111"/>
      <c r="E1586" s="111"/>
      <c r="F1586" s="111"/>
      <c r="G1586" s="111"/>
      <c r="H1586" s="111"/>
      <c r="I1586" s="111"/>
      <c r="J1586" s="111"/>
      <c r="K1586" s="111"/>
      <c r="L1586" s="111"/>
      <c r="M1586" s="111"/>
      <c r="QK1586" s="6"/>
      <c r="QL1586" s="4"/>
      <c r="QM1586" s="4"/>
      <c r="QN1586" s="4"/>
      <c r="QO1586" s="4"/>
      <c r="QP1586" s="4"/>
      <c r="QQ1586" s="4"/>
      <c r="QR1586" s="4"/>
    </row>
    <row r="1587" spans="1:460" x14ac:dyDescent="0.2">
      <c r="A1587" s="39"/>
      <c r="B1587" s="40"/>
      <c r="C1587" s="111"/>
      <c r="D1587" s="111"/>
      <c r="E1587" s="111"/>
      <c r="F1587" s="111"/>
      <c r="G1587" s="111"/>
      <c r="H1587" s="111"/>
      <c r="I1587" s="111"/>
      <c r="J1587" s="111"/>
      <c r="K1587" s="111"/>
      <c r="L1587" s="111"/>
      <c r="M1587" s="111"/>
      <c r="QK1587" s="6"/>
      <c r="QL1587" s="4"/>
      <c r="QM1587" s="4"/>
      <c r="QN1587" s="4"/>
      <c r="QO1587" s="4"/>
      <c r="QP1587" s="4"/>
      <c r="QQ1587" s="4"/>
      <c r="QR1587" s="4"/>
    </row>
    <row r="1588" spans="1:460" x14ac:dyDescent="0.2">
      <c r="A1588" s="39"/>
      <c r="B1588" s="40"/>
      <c r="C1588" s="111"/>
      <c r="D1588" s="111"/>
      <c r="E1588" s="111"/>
      <c r="F1588" s="111"/>
      <c r="G1588" s="111"/>
      <c r="H1588" s="111"/>
      <c r="I1588" s="111"/>
      <c r="J1588" s="111"/>
      <c r="K1588" s="111"/>
      <c r="L1588" s="111"/>
      <c r="M1588" s="111"/>
      <c r="QK1588" s="6"/>
      <c r="QL1588" s="4"/>
      <c r="QM1588" s="4"/>
      <c r="QN1588" s="4"/>
      <c r="QO1588" s="4"/>
      <c r="QP1588" s="4"/>
      <c r="QQ1588" s="4"/>
      <c r="QR1588" s="4"/>
    </row>
    <row r="1589" spans="1:460" x14ac:dyDescent="0.2">
      <c r="A1589" s="39"/>
      <c r="B1589" s="40"/>
      <c r="C1589" s="111"/>
      <c r="D1589" s="111"/>
      <c r="E1589" s="111"/>
      <c r="F1589" s="111"/>
      <c r="G1589" s="111"/>
      <c r="H1589" s="111"/>
      <c r="I1589" s="111"/>
      <c r="J1589" s="111"/>
      <c r="K1589" s="111"/>
      <c r="L1589" s="111"/>
      <c r="M1589" s="111"/>
      <c r="QK1589" s="6"/>
      <c r="QL1589" s="4"/>
      <c r="QM1589" s="4"/>
      <c r="QN1589" s="4"/>
      <c r="QO1589" s="4"/>
      <c r="QP1589" s="4"/>
      <c r="QQ1589" s="4"/>
      <c r="QR1589" s="4"/>
    </row>
    <row r="1590" spans="1:460" x14ac:dyDescent="0.2">
      <c r="A1590" s="39"/>
      <c r="B1590" s="40"/>
      <c r="C1590" s="111"/>
      <c r="D1590" s="111"/>
      <c r="E1590" s="111"/>
      <c r="F1590" s="111"/>
      <c r="G1590" s="111"/>
      <c r="H1590" s="111"/>
      <c r="I1590" s="111"/>
      <c r="J1590" s="111"/>
      <c r="K1590" s="111"/>
      <c r="L1590" s="111"/>
      <c r="M1590" s="111"/>
      <c r="QK1590" s="6"/>
      <c r="QL1590" s="4"/>
      <c r="QM1590" s="4"/>
      <c r="QN1590" s="4"/>
      <c r="QO1590" s="4"/>
      <c r="QP1590" s="4"/>
      <c r="QQ1590" s="4"/>
      <c r="QR1590" s="4"/>
    </row>
    <row r="1591" spans="1:460" x14ac:dyDescent="0.2">
      <c r="A1591" s="39"/>
      <c r="B1591" s="40"/>
      <c r="C1591" s="111"/>
      <c r="D1591" s="111"/>
      <c r="E1591" s="111"/>
      <c r="F1591" s="111"/>
      <c r="G1591" s="111"/>
      <c r="H1591" s="111"/>
      <c r="I1591" s="111"/>
      <c r="J1591" s="111"/>
      <c r="K1591" s="111"/>
      <c r="L1591" s="111"/>
      <c r="M1591" s="111"/>
      <c r="QK1591" s="6"/>
      <c r="QL1591" s="4"/>
      <c r="QM1591" s="4"/>
      <c r="QN1591" s="4"/>
      <c r="QO1591" s="4"/>
      <c r="QP1591" s="4"/>
      <c r="QQ1591" s="4"/>
      <c r="QR1591" s="4"/>
    </row>
    <row r="1592" spans="1:460" x14ac:dyDescent="0.2">
      <c r="A1592" s="39"/>
      <c r="B1592" s="40"/>
      <c r="C1592" s="111"/>
      <c r="D1592" s="111"/>
      <c r="E1592" s="111"/>
      <c r="F1592" s="111"/>
      <c r="G1592" s="111"/>
      <c r="H1592" s="111"/>
      <c r="I1592" s="111"/>
      <c r="J1592" s="111"/>
      <c r="K1592" s="111"/>
      <c r="L1592" s="111"/>
      <c r="M1592" s="111"/>
      <c r="QK1592" s="6"/>
      <c r="QL1592" s="4"/>
      <c r="QM1592" s="4"/>
      <c r="QN1592" s="4"/>
      <c r="QO1592" s="4"/>
      <c r="QP1592" s="4"/>
      <c r="QQ1592" s="4"/>
      <c r="QR1592" s="4"/>
    </row>
    <row r="1593" spans="1:460" x14ac:dyDescent="0.2">
      <c r="A1593" s="39"/>
      <c r="B1593" s="40"/>
      <c r="C1593" s="111"/>
      <c r="D1593" s="111"/>
      <c r="E1593" s="111"/>
      <c r="F1593" s="111"/>
      <c r="G1593" s="111"/>
      <c r="H1593" s="111"/>
      <c r="I1593" s="111"/>
      <c r="J1593" s="111"/>
      <c r="K1593" s="111"/>
      <c r="L1593" s="111"/>
      <c r="M1593" s="111"/>
      <c r="QK1593" s="6"/>
      <c r="QL1593" s="4"/>
      <c r="QM1593" s="4"/>
      <c r="QN1593" s="4"/>
      <c r="QO1593" s="4"/>
      <c r="QP1593" s="4"/>
      <c r="QQ1593" s="4"/>
      <c r="QR1593" s="4"/>
    </row>
    <row r="1594" spans="1:460" x14ac:dyDescent="0.2">
      <c r="A1594" s="39"/>
      <c r="B1594" s="40"/>
      <c r="C1594" s="111"/>
      <c r="D1594" s="111"/>
      <c r="E1594" s="111"/>
      <c r="F1594" s="111"/>
      <c r="G1594" s="111"/>
      <c r="H1594" s="111"/>
      <c r="I1594" s="111"/>
      <c r="J1594" s="111"/>
      <c r="K1594" s="111"/>
      <c r="L1594" s="111"/>
      <c r="M1594" s="111"/>
      <c r="QK1594" s="6"/>
      <c r="QL1594" s="4"/>
      <c r="QM1594" s="4"/>
      <c r="QN1594" s="4"/>
      <c r="QO1594" s="4"/>
      <c r="QP1594" s="4"/>
      <c r="QQ1594" s="4"/>
      <c r="QR1594" s="4"/>
    </row>
    <row r="1595" spans="1:460" x14ac:dyDescent="0.2">
      <c r="A1595" s="39"/>
      <c r="B1595" s="40"/>
      <c r="C1595" s="111"/>
      <c r="D1595" s="111"/>
      <c r="E1595" s="111"/>
      <c r="F1595" s="111"/>
      <c r="G1595" s="111"/>
      <c r="H1595" s="111"/>
      <c r="I1595" s="111"/>
      <c r="J1595" s="111"/>
      <c r="K1595" s="111"/>
      <c r="L1595" s="111"/>
      <c r="M1595" s="111"/>
      <c r="QK1595" s="6"/>
      <c r="QL1595" s="4"/>
      <c r="QM1595" s="4"/>
      <c r="QN1595" s="4"/>
      <c r="QO1595" s="4"/>
      <c r="QP1595" s="4"/>
      <c r="QQ1595" s="4"/>
      <c r="QR1595" s="4"/>
    </row>
    <row r="1596" spans="1:460" x14ac:dyDescent="0.2">
      <c r="A1596" s="39"/>
      <c r="B1596" s="40"/>
      <c r="C1596" s="111"/>
      <c r="D1596" s="111"/>
      <c r="E1596" s="111"/>
      <c r="F1596" s="111"/>
      <c r="G1596" s="111"/>
      <c r="H1596" s="111"/>
      <c r="I1596" s="111"/>
      <c r="J1596" s="111"/>
      <c r="K1596" s="111"/>
      <c r="L1596" s="111"/>
      <c r="M1596" s="111"/>
      <c r="QK1596" s="6"/>
      <c r="QL1596" s="4"/>
      <c r="QM1596" s="4"/>
      <c r="QN1596" s="4"/>
      <c r="QO1596" s="4"/>
      <c r="QP1596" s="4"/>
      <c r="QQ1596" s="4"/>
      <c r="QR1596" s="4"/>
    </row>
    <row r="1597" spans="1:460" x14ac:dyDescent="0.2">
      <c r="A1597" s="39"/>
      <c r="B1597" s="40"/>
      <c r="C1597" s="111"/>
      <c r="D1597" s="111"/>
      <c r="E1597" s="111"/>
      <c r="F1597" s="111"/>
      <c r="G1597" s="111"/>
      <c r="H1597" s="111"/>
      <c r="I1597" s="111"/>
      <c r="J1597" s="111"/>
      <c r="K1597" s="111"/>
      <c r="L1597" s="111"/>
      <c r="M1597" s="111"/>
      <c r="QK1597" s="6"/>
      <c r="QL1597" s="4"/>
      <c r="QM1597" s="4"/>
      <c r="QN1597" s="4"/>
      <c r="QO1597" s="4"/>
      <c r="QP1597" s="4"/>
      <c r="QQ1597" s="4"/>
      <c r="QR1597" s="4"/>
    </row>
    <row r="1598" spans="1:460" x14ac:dyDescent="0.2">
      <c r="A1598" s="39"/>
      <c r="B1598" s="40"/>
      <c r="C1598" s="111"/>
      <c r="D1598" s="111"/>
      <c r="E1598" s="111"/>
      <c r="F1598" s="111"/>
      <c r="G1598" s="111"/>
      <c r="H1598" s="111"/>
      <c r="I1598" s="111"/>
      <c r="J1598" s="111"/>
      <c r="K1598" s="111"/>
      <c r="L1598" s="111"/>
      <c r="M1598" s="111"/>
      <c r="QK1598" s="6"/>
      <c r="QL1598" s="4"/>
      <c r="QM1598" s="4"/>
      <c r="QN1598" s="4"/>
      <c r="QO1598" s="4"/>
      <c r="QP1598" s="4"/>
      <c r="QQ1598" s="4"/>
      <c r="QR1598" s="4"/>
    </row>
    <row r="1599" spans="1:460" x14ac:dyDescent="0.2">
      <c r="A1599" s="39"/>
      <c r="B1599" s="40"/>
      <c r="C1599" s="111"/>
      <c r="D1599" s="111"/>
      <c r="E1599" s="111"/>
      <c r="F1599" s="111"/>
      <c r="G1599" s="111"/>
      <c r="H1599" s="111"/>
      <c r="I1599" s="111"/>
      <c r="J1599" s="111"/>
      <c r="K1599" s="111"/>
      <c r="L1599" s="111"/>
      <c r="M1599" s="111"/>
      <c r="QK1599" s="6"/>
      <c r="QL1599" s="4"/>
      <c r="QM1599" s="4"/>
      <c r="QN1599" s="4"/>
      <c r="QO1599" s="4"/>
      <c r="QP1599" s="4"/>
      <c r="QQ1599" s="4"/>
      <c r="QR1599" s="4"/>
    </row>
    <row r="1600" spans="1:460" x14ac:dyDescent="0.2">
      <c r="A1600" s="39"/>
      <c r="B1600" s="40"/>
      <c r="C1600" s="111"/>
      <c r="D1600" s="111"/>
      <c r="E1600" s="111"/>
      <c r="F1600" s="111"/>
      <c r="G1600" s="111"/>
      <c r="H1600" s="111"/>
      <c r="I1600" s="111"/>
      <c r="J1600" s="111"/>
      <c r="K1600" s="111"/>
      <c r="L1600" s="111"/>
      <c r="M1600" s="111"/>
      <c r="QK1600" s="6"/>
      <c r="QL1600" s="4"/>
      <c r="QM1600" s="4"/>
      <c r="QN1600" s="4"/>
      <c r="QO1600" s="4"/>
      <c r="QP1600" s="4"/>
      <c r="QQ1600" s="4"/>
      <c r="QR1600" s="4"/>
    </row>
    <row r="1601" spans="1:460" x14ac:dyDescent="0.2">
      <c r="A1601" s="39"/>
      <c r="B1601" s="40"/>
      <c r="C1601" s="111"/>
      <c r="D1601" s="111"/>
      <c r="E1601" s="111"/>
      <c r="F1601" s="111"/>
      <c r="G1601" s="111"/>
      <c r="H1601" s="111"/>
      <c r="I1601" s="111"/>
      <c r="J1601" s="111"/>
      <c r="K1601" s="111"/>
      <c r="L1601" s="111"/>
      <c r="M1601" s="111"/>
      <c r="QK1601" s="6"/>
      <c r="QL1601" s="4"/>
      <c r="QM1601" s="4"/>
      <c r="QN1601" s="4"/>
      <c r="QO1601" s="4"/>
      <c r="QP1601" s="4"/>
      <c r="QQ1601" s="4"/>
      <c r="QR1601" s="4"/>
    </row>
    <row r="1602" spans="1:460" x14ac:dyDescent="0.2">
      <c r="A1602" s="39"/>
      <c r="B1602" s="40"/>
      <c r="C1602" s="111"/>
      <c r="D1602" s="111"/>
      <c r="E1602" s="111"/>
      <c r="F1602" s="111"/>
      <c r="G1602" s="111"/>
      <c r="H1602" s="111"/>
      <c r="I1602" s="111"/>
      <c r="J1602" s="111"/>
      <c r="K1602" s="111"/>
      <c r="L1602" s="111"/>
      <c r="M1602" s="111"/>
      <c r="QK1602" s="6"/>
      <c r="QL1602" s="4"/>
      <c r="QM1602" s="4"/>
      <c r="QN1602" s="4"/>
      <c r="QO1602" s="4"/>
      <c r="QP1602" s="4"/>
      <c r="QQ1602" s="4"/>
      <c r="QR1602" s="4"/>
    </row>
    <row r="1603" spans="1:460" x14ac:dyDescent="0.2">
      <c r="A1603" s="39"/>
      <c r="B1603" s="40"/>
      <c r="C1603" s="111"/>
      <c r="D1603" s="111"/>
      <c r="E1603" s="111"/>
      <c r="F1603" s="111"/>
      <c r="G1603" s="111"/>
      <c r="H1603" s="111"/>
      <c r="I1603" s="111"/>
      <c r="J1603" s="111"/>
      <c r="K1603" s="111"/>
      <c r="L1603" s="111"/>
      <c r="M1603" s="111"/>
      <c r="QK1603" s="6"/>
      <c r="QL1603" s="4"/>
      <c r="QM1603" s="4"/>
      <c r="QN1603" s="4"/>
      <c r="QO1603" s="4"/>
      <c r="QP1603" s="4"/>
      <c r="QQ1603" s="4"/>
      <c r="QR1603" s="4"/>
    </row>
    <row r="1604" spans="1:460" x14ac:dyDescent="0.2">
      <c r="A1604" s="39"/>
      <c r="B1604" s="40"/>
      <c r="C1604" s="111"/>
      <c r="D1604" s="111"/>
      <c r="E1604" s="111"/>
      <c r="F1604" s="111"/>
      <c r="G1604" s="111"/>
      <c r="H1604" s="111"/>
      <c r="I1604" s="111"/>
      <c r="J1604" s="111"/>
      <c r="K1604" s="111"/>
      <c r="L1604" s="111"/>
      <c r="M1604" s="111"/>
      <c r="QK1604" s="6"/>
      <c r="QL1604" s="4"/>
      <c r="QM1604" s="4"/>
      <c r="QN1604" s="4"/>
      <c r="QO1604" s="4"/>
      <c r="QP1604" s="4"/>
      <c r="QQ1604" s="4"/>
      <c r="QR1604" s="4"/>
    </row>
    <row r="1605" spans="1:460" x14ac:dyDescent="0.2">
      <c r="A1605" s="39"/>
      <c r="B1605" s="40"/>
      <c r="C1605" s="111"/>
      <c r="D1605" s="111"/>
      <c r="E1605" s="111"/>
      <c r="F1605" s="111"/>
      <c r="G1605" s="111"/>
      <c r="H1605" s="111"/>
      <c r="I1605" s="111"/>
      <c r="J1605" s="111"/>
      <c r="K1605" s="111"/>
      <c r="L1605" s="111"/>
      <c r="M1605" s="111"/>
      <c r="QK1605" s="6"/>
      <c r="QL1605" s="4"/>
      <c r="QM1605" s="4"/>
      <c r="QN1605" s="4"/>
      <c r="QO1605" s="4"/>
      <c r="QP1605" s="4"/>
      <c r="QQ1605" s="4"/>
      <c r="QR1605" s="4"/>
    </row>
    <row r="1606" spans="1:460" x14ac:dyDescent="0.2">
      <c r="A1606" s="39"/>
      <c r="B1606" s="40"/>
      <c r="C1606" s="111"/>
      <c r="D1606" s="111"/>
      <c r="E1606" s="111"/>
      <c r="F1606" s="111"/>
      <c r="G1606" s="111"/>
      <c r="H1606" s="111"/>
      <c r="I1606" s="111"/>
      <c r="J1606" s="111"/>
      <c r="K1606" s="111"/>
      <c r="L1606" s="111"/>
      <c r="M1606" s="111"/>
      <c r="QK1606" s="6"/>
      <c r="QL1606" s="4"/>
      <c r="QM1606" s="4"/>
      <c r="QN1606" s="4"/>
      <c r="QO1606" s="4"/>
      <c r="QP1606" s="4"/>
      <c r="QQ1606" s="4"/>
      <c r="QR1606" s="4"/>
    </row>
    <row r="1607" spans="1:460" x14ac:dyDescent="0.2">
      <c r="A1607" s="39"/>
      <c r="B1607" s="40"/>
      <c r="C1607" s="111"/>
      <c r="D1607" s="111"/>
      <c r="E1607" s="111"/>
      <c r="F1607" s="111"/>
      <c r="G1607" s="111"/>
      <c r="H1607" s="111"/>
      <c r="I1607" s="111"/>
      <c r="J1607" s="111"/>
      <c r="K1607" s="111"/>
      <c r="L1607" s="111"/>
      <c r="M1607" s="111"/>
      <c r="QK1607" s="6"/>
      <c r="QL1607" s="4"/>
      <c r="QM1607" s="4"/>
      <c r="QN1607" s="4"/>
      <c r="QO1607" s="4"/>
      <c r="QP1607" s="4"/>
      <c r="QQ1607" s="4"/>
      <c r="QR1607" s="4"/>
    </row>
    <row r="1608" spans="1:460" x14ac:dyDescent="0.2">
      <c r="A1608" s="39"/>
      <c r="B1608" s="40"/>
      <c r="C1608" s="111"/>
      <c r="D1608" s="111"/>
      <c r="E1608" s="111"/>
      <c r="F1608" s="111"/>
      <c r="G1608" s="111"/>
      <c r="H1608" s="111"/>
      <c r="I1608" s="111"/>
      <c r="J1608" s="111"/>
      <c r="K1608" s="111"/>
      <c r="L1608" s="111"/>
      <c r="M1608" s="111"/>
      <c r="QK1608" s="6"/>
      <c r="QL1608" s="4"/>
      <c r="QM1608" s="4"/>
      <c r="QN1608" s="4"/>
      <c r="QO1608" s="4"/>
      <c r="QP1608" s="4"/>
      <c r="QQ1608" s="4"/>
      <c r="QR1608" s="4"/>
    </row>
    <row r="1609" spans="1:460" x14ac:dyDescent="0.2">
      <c r="A1609" s="39"/>
      <c r="B1609" s="40"/>
      <c r="C1609" s="111"/>
      <c r="D1609" s="111"/>
      <c r="E1609" s="111"/>
      <c r="F1609" s="111"/>
      <c r="G1609" s="111"/>
      <c r="H1609" s="111"/>
      <c r="I1609" s="111"/>
      <c r="J1609" s="111"/>
      <c r="K1609" s="111"/>
      <c r="L1609" s="111"/>
      <c r="M1609" s="111"/>
      <c r="QK1609" s="6"/>
      <c r="QL1609" s="4"/>
      <c r="QM1609" s="4"/>
      <c r="QN1609" s="4"/>
      <c r="QO1609" s="4"/>
      <c r="QP1609" s="4"/>
      <c r="QQ1609" s="4"/>
      <c r="QR1609" s="4"/>
    </row>
    <row r="1610" spans="1:460" x14ac:dyDescent="0.2">
      <c r="A1610" s="39"/>
      <c r="B1610" s="40"/>
      <c r="C1610" s="111"/>
      <c r="D1610" s="111"/>
      <c r="E1610" s="111"/>
      <c r="F1610" s="111"/>
      <c r="G1610" s="111"/>
      <c r="H1610" s="111"/>
      <c r="I1610" s="111"/>
      <c r="J1610" s="111"/>
      <c r="K1610" s="111"/>
      <c r="L1610" s="111"/>
      <c r="M1610" s="111"/>
      <c r="QK1610" s="6"/>
      <c r="QL1610" s="4"/>
      <c r="QM1610" s="4"/>
      <c r="QN1610" s="4"/>
      <c r="QO1610" s="4"/>
      <c r="QP1610" s="4"/>
      <c r="QQ1610" s="4"/>
      <c r="QR1610" s="4"/>
    </row>
    <row r="1611" spans="1:460" x14ac:dyDescent="0.2">
      <c r="A1611" s="39"/>
      <c r="B1611" s="40"/>
      <c r="C1611" s="111"/>
      <c r="D1611" s="111"/>
      <c r="E1611" s="111"/>
      <c r="F1611" s="111"/>
      <c r="G1611" s="111"/>
      <c r="H1611" s="111"/>
      <c r="I1611" s="111"/>
      <c r="J1611" s="111"/>
      <c r="K1611" s="111"/>
      <c r="L1611" s="111"/>
      <c r="M1611" s="111"/>
      <c r="QK1611" s="6"/>
      <c r="QL1611" s="4"/>
      <c r="QM1611" s="4"/>
      <c r="QN1611" s="4"/>
      <c r="QO1611" s="4"/>
      <c r="QP1611" s="4"/>
      <c r="QQ1611" s="4"/>
      <c r="QR1611" s="4"/>
    </row>
    <row r="1612" spans="1:460" x14ac:dyDescent="0.2">
      <c r="A1612" s="39"/>
      <c r="B1612" s="40"/>
      <c r="C1612" s="111"/>
      <c r="D1612" s="111"/>
      <c r="E1612" s="111"/>
      <c r="F1612" s="111"/>
      <c r="G1612" s="111"/>
      <c r="H1612" s="111"/>
      <c r="I1612" s="111"/>
      <c r="J1612" s="111"/>
      <c r="K1612" s="111"/>
      <c r="L1612" s="111"/>
      <c r="M1612" s="111"/>
      <c r="QK1612" s="6"/>
      <c r="QL1612" s="4"/>
      <c r="QM1612" s="4"/>
      <c r="QN1612" s="4"/>
      <c r="QO1612" s="4"/>
      <c r="QP1612" s="4"/>
      <c r="QQ1612" s="4"/>
      <c r="QR1612" s="4"/>
    </row>
    <row r="1613" spans="1:460" x14ac:dyDescent="0.2">
      <c r="A1613" s="39"/>
      <c r="B1613" s="40"/>
      <c r="C1613" s="111"/>
      <c r="D1613" s="111"/>
      <c r="E1613" s="111"/>
      <c r="F1613" s="111"/>
      <c r="G1613" s="111"/>
      <c r="H1613" s="111"/>
      <c r="I1613" s="111"/>
      <c r="J1613" s="111"/>
      <c r="K1613" s="111"/>
      <c r="L1613" s="111"/>
      <c r="M1613" s="111"/>
      <c r="QK1613" s="6"/>
      <c r="QL1613" s="4"/>
      <c r="QM1613" s="4"/>
      <c r="QN1613" s="4"/>
      <c r="QO1613" s="4"/>
      <c r="QP1613" s="4"/>
      <c r="QQ1613" s="4"/>
      <c r="QR1613" s="4"/>
    </row>
    <row r="1614" spans="1:460" x14ac:dyDescent="0.2">
      <c r="A1614" s="39"/>
      <c r="B1614" s="40"/>
      <c r="C1614" s="111"/>
      <c r="D1614" s="111"/>
      <c r="E1614" s="111"/>
      <c r="F1614" s="111"/>
      <c r="G1614" s="111"/>
      <c r="H1614" s="111"/>
      <c r="I1614" s="111"/>
      <c r="J1614" s="111"/>
      <c r="K1614" s="111"/>
      <c r="L1614" s="111"/>
      <c r="M1614" s="111"/>
      <c r="QK1614" s="6"/>
      <c r="QL1614" s="4"/>
      <c r="QM1614" s="4"/>
      <c r="QN1614" s="4"/>
      <c r="QO1614" s="4"/>
      <c r="QP1614" s="4"/>
      <c r="QQ1614" s="4"/>
      <c r="QR1614" s="4"/>
    </row>
    <row r="1615" spans="1:460" x14ac:dyDescent="0.2">
      <c r="A1615" s="39"/>
      <c r="B1615" s="40"/>
      <c r="C1615" s="111"/>
      <c r="D1615" s="111"/>
      <c r="E1615" s="111"/>
      <c r="F1615" s="111"/>
      <c r="G1615" s="111"/>
      <c r="H1615" s="111"/>
      <c r="I1615" s="111"/>
      <c r="J1615" s="111"/>
      <c r="K1615" s="111"/>
      <c r="L1615" s="111"/>
      <c r="M1615" s="111"/>
      <c r="QK1615" s="6"/>
      <c r="QL1615" s="4"/>
      <c r="QM1615" s="4"/>
      <c r="QN1615" s="4"/>
      <c r="QO1615" s="4"/>
      <c r="QP1615" s="4"/>
      <c r="QQ1615" s="4"/>
      <c r="QR1615" s="4"/>
    </row>
    <row r="1616" spans="1:460" x14ac:dyDescent="0.2">
      <c r="A1616" s="39"/>
      <c r="B1616" s="40"/>
      <c r="C1616" s="111"/>
      <c r="D1616" s="111"/>
      <c r="E1616" s="111"/>
      <c r="F1616" s="111"/>
      <c r="G1616" s="111"/>
      <c r="H1616" s="111"/>
      <c r="I1616" s="111"/>
      <c r="J1616" s="111"/>
      <c r="K1616" s="111"/>
      <c r="L1616" s="111"/>
      <c r="M1616" s="111"/>
      <c r="QK1616" s="6"/>
      <c r="QL1616" s="4"/>
      <c r="QM1616" s="4"/>
      <c r="QN1616" s="4"/>
      <c r="QO1616" s="4"/>
      <c r="QP1616" s="4"/>
      <c r="QQ1616" s="4"/>
      <c r="QR1616" s="4"/>
    </row>
    <row r="1617" spans="1:460" x14ac:dyDescent="0.2">
      <c r="A1617" s="39"/>
      <c r="B1617" s="40"/>
      <c r="C1617" s="111"/>
      <c r="D1617" s="111"/>
      <c r="E1617" s="111"/>
      <c r="F1617" s="111"/>
      <c r="G1617" s="111"/>
      <c r="H1617" s="111"/>
      <c r="I1617" s="111"/>
      <c r="J1617" s="111"/>
      <c r="K1617" s="111"/>
      <c r="L1617" s="111"/>
      <c r="M1617" s="111"/>
      <c r="QK1617" s="6"/>
      <c r="QL1617" s="4"/>
      <c r="QM1617" s="4"/>
      <c r="QN1617" s="4"/>
      <c r="QO1617" s="4"/>
      <c r="QP1617" s="4"/>
      <c r="QQ1617" s="4"/>
      <c r="QR1617" s="4"/>
    </row>
    <row r="1618" spans="1:460" x14ac:dyDescent="0.2">
      <c r="A1618" s="39"/>
      <c r="B1618" s="40"/>
      <c r="C1618" s="111"/>
      <c r="D1618" s="111"/>
      <c r="E1618" s="111"/>
      <c r="F1618" s="111"/>
      <c r="G1618" s="111"/>
      <c r="H1618" s="111"/>
      <c r="I1618" s="111"/>
      <c r="J1618" s="111"/>
      <c r="K1618" s="111"/>
      <c r="L1618" s="111"/>
      <c r="M1618" s="111"/>
      <c r="QK1618" s="6"/>
      <c r="QL1618" s="4"/>
      <c r="QM1618" s="4"/>
      <c r="QN1618" s="4"/>
      <c r="QO1618" s="4"/>
      <c r="QP1618" s="4"/>
      <c r="QQ1618" s="4"/>
      <c r="QR1618" s="4"/>
    </row>
    <row r="1619" spans="1:460" x14ac:dyDescent="0.2">
      <c r="A1619" s="39"/>
      <c r="B1619" s="40"/>
      <c r="C1619" s="111"/>
      <c r="D1619" s="111"/>
      <c r="E1619" s="111"/>
      <c r="F1619" s="111"/>
      <c r="G1619" s="111"/>
      <c r="H1619" s="111"/>
      <c r="I1619" s="111"/>
      <c r="J1619" s="111"/>
      <c r="K1619" s="111"/>
      <c r="L1619" s="111"/>
      <c r="M1619" s="111"/>
      <c r="QK1619" s="6"/>
      <c r="QL1619" s="4"/>
      <c r="QM1619" s="4"/>
      <c r="QN1619" s="4"/>
      <c r="QO1619" s="4"/>
      <c r="QP1619" s="4"/>
      <c r="QQ1619" s="4"/>
      <c r="QR1619" s="4"/>
    </row>
    <row r="1620" spans="1:460" x14ac:dyDescent="0.2">
      <c r="A1620" s="39"/>
      <c r="B1620" s="40"/>
      <c r="C1620" s="111"/>
      <c r="D1620" s="111"/>
      <c r="E1620" s="111"/>
      <c r="F1620" s="111"/>
      <c r="G1620" s="111"/>
      <c r="H1620" s="111"/>
      <c r="I1620" s="111"/>
      <c r="J1620" s="111"/>
      <c r="K1620" s="111"/>
      <c r="L1620" s="111"/>
      <c r="M1620" s="111"/>
      <c r="QK1620" s="6"/>
      <c r="QL1620" s="4"/>
      <c r="QM1620" s="4"/>
      <c r="QN1620" s="4"/>
      <c r="QO1620" s="4"/>
      <c r="QP1620" s="4"/>
      <c r="QQ1620" s="4"/>
      <c r="QR1620" s="4"/>
    </row>
    <row r="1621" spans="1:460" x14ac:dyDescent="0.2">
      <c r="A1621" s="39"/>
      <c r="B1621" s="40"/>
      <c r="C1621" s="111"/>
      <c r="D1621" s="111"/>
      <c r="E1621" s="111"/>
      <c r="F1621" s="111"/>
      <c r="G1621" s="111"/>
      <c r="H1621" s="111"/>
      <c r="I1621" s="111"/>
      <c r="J1621" s="111"/>
      <c r="K1621" s="111"/>
      <c r="L1621" s="111"/>
      <c r="M1621" s="111"/>
      <c r="QK1621" s="6"/>
      <c r="QL1621" s="4"/>
      <c r="QM1621" s="4"/>
      <c r="QN1621" s="4"/>
      <c r="QO1621" s="4"/>
      <c r="QP1621" s="4"/>
      <c r="QQ1621" s="4"/>
      <c r="QR1621" s="4"/>
    </row>
    <row r="1622" spans="1:460" x14ac:dyDescent="0.2">
      <c r="A1622" s="39"/>
      <c r="B1622" s="40"/>
      <c r="C1622" s="111"/>
      <c r="D1622" s="111"/>
      <c r="E1622" s="111"/>
      <c r="F1622" s="111"/>
      <c r="G1622" s="111"/>
      <c r="H1622" s="111"/>
      <c r="I1622" s="111"/>
      <c r="J1622" s="111"/>
      <c r="K1622" s="111"/>
      <c r="L1622" s="111"/>
      <c r="M1622" s="111"/>
      <c r="QK1622" s="6"/>
      <c r="QL1622" s="4"/>
      <c r="QM1622" s="4"/>
      <c r="QN1622" s="4"/>
      <c r="QO1622" s="4"/>
      <c r="QP1622" s="4"/>
      <c r="QQ1622" s="4"/>
      <c r="QR1622" s="4"/>
    </row>
    <row r="1623" spans="1:460" x14ac:dyDescent="0.2">
      <c r="A1623" s="39"/>
      <c r="B1623" s="40"/>
      <c r="C1623" s="111"/>
      <c r="D1623" s="111"/>
      <c r="E1623" s="111"/>
      <c r="F1623" s="111"/>
      <c r="G1623" s="111"/>
      <c r="H1623" s="111"/>
      <c r="I1623" s="111"/>
      <c r="J1623" s="111"/>
      <c r="K1623" s="111"/>
      <c r="L1623" s="111"/>
      <c r="M1623" s="111"/>
      <c r="QK1623" s="6"/>
      <c r="QL1623" s="4"/>
      <c r="QM1623" s="4"/>
      <c r="QN1623" s="4"/>
      <c r="QO1623" s="4"/>
      <c r="QP1623" s="4"/>
      <c r="QQ1623" s="4"/>
      <c r="QR1623" s="4"/>
    </row>
    <row r="1624" spans="1:460" x14ac:dyDescent="0.2">
      <c r="A1624" s="39"/>
      <c r="B1624" s="40"/>
      <c r="C1624" s="111"/>
      <c r="D1624" s="111"/>
      <c r="E1624" s="111"/>
      <c r="F1624" s="111"/>
      <c r="G1624" s="111"/>
      <c r="H1624" s="111"/>
      <c r="I1624" s="111"/>
      <c r="J1624" s="111"/>
      <c r="K1624" s="111"/>
      <c r="L1624" s="111"/>
      <c r="M1624" s="111"/>
      <c r="QK1624" s="6"/>
      <c r="QL1624" s="4"/>
      <c r="QM1624" s="4"/>
      <c r="QN1624" s="4"/>
      <c r="QO1624" s="4"/>
      <c r="QP1624" s="4"/>
      <c r="QQ1624" s="4"/>
      <c r="QR1624" s="4"/>
    </row>
    <row r="1625" spans="1:460" x14ac:dyDescent="0.2">
      <c r="A1625" s="39"/>
      <c r="B1625" s="40"/>
      <c r="C1625" s="111"/>
      <c r="D1625" s="111"/>
      <c r="E1625" s="111"/>
      <c r="F1625" s="111"/>
      <c r="G1625" s="111"/>
      <c r="H1625" s="111"/>
      <c r="I1625" s="111"/>
      <c r="J1625" s="111"/>
      <c r="K1625" s="111"/>
      <c r="L1625" s="111"/>
      <c r="M1625" s="111"/>
      <c r="QK1625" s="6"/>
      <c r="QL1625" s="4"/>
      <c r="QM1625" s="4"/>
      <c r="QN1625" s="4"/>
      <c r="QO1625" s="4"/>
      <c r="QP1625" s="4"/>
      <c r="QQ1625" s="4"/>
      <c r="QR1625" s="4"/>
    </row>
    <row r="1626" spans="1:460" x14ac:dyDescent="0.2">
      <c r="A1626" s="39"/>
      <c r="B1626" s="40"/>
      <c r="C1626" s="111"/>
      <c r="D1626" s="111"/>
      <c r="E1626" s="111"/>
      <c r="F1626" s="111"/>
      <c r="G1626" s="111"/>
      <c r="H1626" s="111"/>
      <c r="I1626" s="111"/>
      <c r="J1626" s="111"/>
      <c r="K1626" s="111"/>
      <c r="L1626" s="111"/>
      <c r="M1626" s="111"/>
      <c r="QK1626" s="6"/>
      <c r="QL1626" s="4"/>
      <c r="QM1626" s="4"/>
      <c r="QN1626" s="4"/>
      <c r="QO1626" s="4"/>
      <c r="QP1626" s="4"/>
      <c r="QQ1626" s="4"/>
      <c r="QR1626" s="4"/>
    </row>
    <row r="1627" spans="1:460" x14ac:dyDescent="0.2">
      <c r="A1627" s="39"/>
      <c r="B1627" s="40"/>
      <c r="C1627" s="111"/>
      <c r="D1627" s="111"/>
      <c r="E1627" s="111"/>
      <c r="F1627" s="111"/>
      <c r="G1627" s="111"/>
      <c r="H1627" s="111"/>
      <c r="I1627" s="111"/>
      <c r="J1627" s="111"/>
      <c r="K1627" s="111"/>
      <c r="L1627" s="111"/>
      <c r="M1627" s="111"/>
      <c r="QK1627" s="6"/>
      <c r="QL1627" s="4"/>
      <c r="QM1627" s="4"/>
      <c r="QN1627" s="4"/>
      <c r="QO1627" s="4"/>
      <c r="QP1627" s="4"/>
      <c r="QQ1627" s="4"/>
      <c r="QR1627" s="4"/>
    </row>
    <row r="1628" spans="1:460" x14ac:dyDescent="0.2">
      <c r="A1628" s="39"/>
      <c r="B1628" s="40"/>
      <c r="C1628" s="111"/>
      <c r="D1628" s="111"/>
      <c r="E1628" s="111"/>
      <c r="F1628" s="111"/>
      <c r="G1628" s="111"/>
      <c r="H1628" s="111"/>
      <c r="I1628" s="111"/>
      <c r="J1628" s="111"/>
      <c r="K1628" s="111"/>
      <c r="L1628" s="111"/>
      <c r="M1628" s="111"/>
      <c r="QK1628" s="6"/>
      <c r="QL1628" s="4"/>
      <c r="QM1628" s="4"/>
      <c r="QN1628" s="4"/>
      <c r="QO1628" s="4"/>
      <c r="QP1628" s="4"/>
      <c r="QQ1628" s="4"/>
      <c r="QR1628" s="4"/>
    </row>
    <row r="1629" spans="1:460" x14ac:dyDescent="0.2">
      <c r="A1629" s="39"/>
      <c r="B1629" s="40"/>
      <c r="C1629" s="111"/>
      <c r="D1629" s="111"/>
      <c r="E1629" s="111"/>
      <c r="F1629" s="111"/>
      <c r="G1629" s="111"/>
      <c r="H1629" s="111"/>
      <c r="I1629" s="111"/>
      <c r="J1629" s="111"/>
      <c r="K1629" s="111"/>
      <c r="L1629" s="111"/>
      <c r="M1629" s="111"/>
      <c r="QK1629" s="6"/>
      <c r="QL1629" s="4"/>
      <c r="QM1629" s="4"/>
      <c r="QN1629" s="4"/>
      <c r="QO1629" s="4"/>
      <c r="QP1629" s="4"/>
      <c r="QQ1629" s="4"/>
      <c r="QR1629" s="4"/>
    </row>
    <row r="1630" spans="1:460" x14ac:dyDescent="0.2">
      <c r="A1630" s="39"/>
      <c r="B1630" s="40"/>
      <c r="C1630" s="111"/>
      <c r="D1630" s="111"/>
      <c r="E1630" s="111"/>
      <c r="F1630" s="111"/>
      <c r="G1630" s="111"/>
      <c r="H1630" s="111"/>
      <c r="I1630" s="111"/>
      <c r="J1630" s="111"/>
      <c r="K1630" s="111"/>
      <c r="L1630" s="111"/>
      <c r="M1630" s="111"/>
      <c r="QK1630" s="6"/>
      <c r="QL1630" s="4"/>
      <c r="QM1630" s="4"/>
      <c r="QN1630" s="4"/>
      <c r="QO1630" s="4"/>
      <c r="QP1630" s="4"/>
      <c r="QQ1630" s="4"/>
      <c r="QR1630" s="4"/>
    </row>
    <row r="1631" spans="1:460" x14ac:dyDescent="0.2">
      <c r="A1631" s="39"/>
      <c r="B1631" s="40"/>
      <c r="C1631" s="111"/>
      <c r="D1631" s="111"/>
      <c r="E1631" s="111"/>
      <c r="F1631" s="111"/>
      <c r="G1631" s="111"/>
      <c r="H1631" s="111"/>
      <c r="I1631" s="111"/>
      <c r="J1631" s="111"/>
      <c r="K1631" s="111"/>
      <c r="L1631" s="111"/>
      <c r="M1631" s="111"/>
      <c r="QK1631" s="6"/>
      <c r="QL1631" s="4"/>
      <c r="QM1631" s="4"/>
      <c r="QN1631" s="4"/>
      <c r="QO1631" s="4"/>
      <c r="QP1631" s="4"/>
      <c r="QQ1631" s="4"/>
      <c r="QR1631" s="4"/>
    </row>
    <row r="1632" spans="1:460" x14ac:dyDescent="0.2">
      <c r="A1632" s="39"/>
      <c r="B1632" s="40"/>
      <c r="C1632" s="111"/>
      <c r="D1632" s="111"/>
      <c r="E1632" s="111"/>
      <c r="F1632" s="111"/>
      <c r="G1632" s="111"/>
      <c r="H1632" s="111"/>
      <c r="I1632" s="111"/>
      <c r="J1632" s="111"/>
      <c r="K1632" s="111"/>
      <c r="L1632" s="111"/>
      <c r="M1632" s="111"/>
      <c r="QK1632" s="6"/>
      <c r="QL1632" s="4"/>
      <c r="QM1632" s="4"/>
      <c r="QN1632" s="4"/>
      <c r="QO1632" s="4"/>
      <c r="QP1632" s="4"/>
      <c r="QQ1632" s="4"/>
      <c r="QR1632" s="4"/>
    </row>
    <row r="1633" spans="1:460" x14ac:dyDescent="0.2">
      <c r="A1633" s="39"/>
      <c r="B1633" s="40"/>
      <c r="C1633" s="111"/>
      <c r="D1633" s="111"/>
      <c r="E1633" s="111"/>
      <c r="F1633" s="111"/>
      <c r="G1633" s="111"/>
      <c r="H1633" s="111"/>
      <c r="I1633" s="111"/>
      <c r="J1633" s="111"/>
      <c r="K1633" s="111"/>
      <c r="L1633" s="111"/>
      <c r="M1633" s="111"/>
      <c r="QK1633" s="6"/>
      <c r="QL1633" s="4"/>
      <c r="QM1633" s="4"/>
      <c r="QN1633" s="4"/>
      <c r="QO1633" s="4"/>
      <c r="QP1633" s="4"/>
      <c r="QQ1633" s="4"/>
      <c r="QR1633" s="4"/>
    </row>
    <row r="1634" spans="1:460" x14ac:dyDescent="0.2">
      <c r="A1634" s="39"/>
      <c r="B1634" s="40"/>
      <c r="C1634" s="111"/>
      <c r="D1634" s="111"/>
      <c r="E1634" s="111"/>
      <c r="F1634" s="111"/>
      <c r="G1634" s="111"/>
      <c r="H1634" s="111"/>
      <c r="I1634" s="111"/>
      <c r="J1634" s="111"/>
      <c r="K1634" s="111"/>
      <c r="L1634" s="111"/>
      <c r="M1634" s="111"/>
      <c r="QK1634" s="6"/>
      <c r="QL1634" s="4"/>
      <c r="QM1634" s="4"/>
      <c r="QN1634" s="4"/>
      <c r="QO1634" s="4"/>
      <c r="QP1634" s="4"/>
      <c r="QQ1634" s="4"/>
      <c r="QR1634" s="4"/>
    </row>
    <row r="1635" spans="1:460" x14ac:dyDescent="0.2">
      <c r="A1635" s="39"/>
      <c r="B1635" s="40"/>
      <c r="C1635" s="111"/>
      <c r="D1635" s="111"/>
      <c r="E1635" s="111"/>
      <c r="F1635" s="111"/>
      <c r="G1635" s="111"/>
      <c r="H1635" s="111"/>
      <c r="I1635" s="111"/>
      <c r="J1635" s="111"/>
      <c r="K1635" s="111"/>
      <c r="L1635" s="111"/>
      <c r="M1635" s="111"/>
      <c r="QK1635" s="6"/>
      <c r="QL1635" s="4"/>
      <c r="QM1635" s="4"/>
      <c r="QN1635" s="4"/>
      <c r="QO1635" s="4"/>
      <c r="QP1635" s="4"/>
      <c r="QQ1635" s="4"/>
      <c r="QR1635" s="4"/>
    </row>
    <row r="1636" spans="1:460" x14ac:dyDescent="0.2">
      <c r="A1636" s="39"/>
      <c r="B1636" s="40"/>
      <c r="C1636" s="111"/>
      <c r="D1636" s="111"/>
      <c r="E1636" s="111"/>
      <c r="F1636" s="111"/>
      <c r="G1636" s="111"/>
      <c r="H1636" s="111"/>
      <c r="I1636" s="111"/>
      <c r="J1636" s="111"/>
      <c r="K1636" s="111"/>
      <c r="L1636" s="111"/>
      <c r="M1636" s="111"/>
      <c r="QK1636" s="6"/>
      <c r="QL1636" s="4"/>
      <c r="QM1636" s="4"/>
      <c r="QN1636" s="4"/>
      <c r="QO1636" s="4"/>
      <c r="QP1636" s="4"/>
      <c r="QQ1636" s="4"/>
      <c r="QR1636" s="4"/>
    </row>
    <row r="1637" spans="1:460" x14ac:dyDescent="0.2">
      <c r="A1637" s="39"/>
      <c r="B1637" s="40"/>
      <c r="C1637" s="111"/>
      <c r="D1637" s="111"/>
      <c r="E1637" s="111"/>
      <c r="F1637" s="111"/>
      <c r="G1637" s="111"/>
      <c r="H1637" s="111"/>
      <c r="I1637" s="111"/>
      <c r="J1637" s="111"/>
      <c r="K1637" s="111"/>
      <c r="L1637" s="111"/>
      <c r="M1637" s="111"/>
      <c r="QK1637" s="6"/>
      <c r="QL1637" s="4"/>
      <c r="QM1637" s="4"/>
      <c r="QN1637" s="4"/>
      <c r="QO1637" s="4"/>
      <c r="QP1637" s="4"/>
      <c r="QQ1637" s="4"/>
      <c r="QR1637" s="4"/>
    </row>
    <row r="1638" spans="1:460" x14ac:dyDescent="0.2">
      <c r="A1638" s="39"/>
      <c r="B1638" s="40"/>
      <c r="C1638" s="111"/>
      <c r="D1638" s="111"/>
      <c r="E1638" s="111"/>
      <c r="F1638" s="111"/>
      <c r="G1638" s="111"/>
      <c r="H1638" s="111"/>
      <c r="I1638" s="111"/>
      <c r="J1638" s="111"/>
      <c r="K1638" s="111"/>
      <c r="L1638" s="111"/>
      <c r="M1638" s="111"/>
      <c r="QK1638" s="6"/>
      <c r="QL1638" s="4"/>
      <c r="QM1638" s="4"/>
      <c r="QN1638" s="4"/>
      <c r="QO1638" s="4"/>
      <c r="QP1638" s="4"/>
      <c r="QQ1638" s="4"/>
      <c r="QR1638" s="4"/>
    </row>
    <row r="1639" spans="1:460" x14ac:dyDescent="0.2">
      <c r="A1639" s="39"/>
      <c r="B1639" s="40"/>
      <c r="C1639" s="111"/>
      <c r="D1639" s="111"/>
      <c r="E1639" s="111"/>
      <c r="F1639" s="111"/>
      <c r="G1639" s="111"/>
      <c r="H1639" s="111"/>
      <c r="I1639" s="111"/>
      <c r="J1639" s="111"/>
      <c r="K1639" s="111"/>
      <c r="L1639" s="111"/>
      <c r="M1639" s="111"/>
      <c r="QK1639" s="6"/>
      <c r="QL1639" s="4"/>
      <c r="QM1639" s="4"/>
      <c r="QN1639" s="4"/>
      <c r="QO1639" s="4"/>
      <c r="QP1639" s="4"/>
      <c r="QQ1639" s="4"/>
      <c r="QR1639" s="4"/>
    </row>
    <row r="1640" spans="1:460" x14ac:dyDescent="0.2">
      <c r="A1640" s="39"/>
      <c r="B1640" s="40"/>
      <c r="C1640" s="111"/>
      <c r="D1640" s="111"/>
      <c r="E1640" s="111"/>
      <c r="F1640" s="111"/>
      <c r="G1640" s="111"/>
      <c r="H1640" s="111"/>
      <c r="I1640" s="111"/>
      <c r="J1640" s="111"/>
      <c r="K1640" s="111"/>
      <c r="L1640" s="111"/>
      <c r="M1640" s="111"/>
      <c r="QK1640" s="6"/>
      <c r="QL1640" s="4"/>
      <c r="QM1640" s="4"/>
      <c r="QN1640" s="4"/>
      <c r="QO1640" s="4"/>
      <c r="QP1640" s="4"/>
      <c r="QQ1640" s="4"/>
      <c r="QR1640" s="4"/>
    </row>
    <row r="1641" spans="1:460" x14ac:dyDescent="0.2">
      <c r="A1641" s="39"/>
      <c r="B1641" s="40"/>
      <c r="C1641" s="111"/>
      <c r="D1641" s="111"/>
      <c r="E1641" s="111"/>
      <c r="F1641" s="111"/>
      <c r="G1641" s="111"/>
      <c r="H1641" s="111"/>
      <c r="I1641" s="111"/>
      <c r="J1641" s="111"/>
      <c r="K1641" s="111"/>
      <c r="L1641" s="111"/>
      <c r="M1641" s="111"/>
      <c r="QK1641" s="6"/>
      <c r="QL1641" s="4"/>
      <c r="QM1641" s="4"/>
      <c r="QN1641" s="4"/>
      <c r="QO1641" s="4"/>
      <c r="QP1641" s="4"/>
      <c r="QQ1641" s="4"/>
      <c r="QR1641" s="4"/>
    </row>
    <row r="1642" spans="1:460" x14ac:dyDescent="0.2">
      <c r="A1642" s="39"/>
      <c r="B1642" s="40"/>
      <c r="C1642" s="111"/>
      <c r="D1642" s="111"/>
      <c r="E1642" s="111"/>
      <c r="F1642" s="111"/>
      <c r="G1642" s="111"/>
      <c r="H1642" s="111"/>
      <c r="I1642" s="111"/>
      <c r="J1642" s="111"/>
      <c r="K1642" s="111"/>
      <c r="L1642" s="111"/>
      <c r="M1642" s="111"/>
      <c r="QK1642" s="6"/>
      <c r="QL1642" s="4"/>
      <c r="QM1642" s="4"/>
      <c r="QN1642" s="4"/>
      <c r="QO1642" s="4"/>
      <c r="QP1642" s="4"/>
      <c r="QQ1642" s="4"/>
      <c r="QR1642" s="4"/>
    </row>
    <row r="1643" spans="1:460" x14ac:dyDescent="0.2">
      <c r="A1643" s="39"/>
      <c r="B1643" s="40"/>
      <c r="C1643" s="111"/>
      <c r="D1643" s="111"/>
      <c r="E1643" s="111"/>
      <c r="F1643" s="111"/>
      <c r="G1643" s="111"/>
      <c r="H1643" s="111"/>
      <c r="I1643" s="111"/>
      <c r="J1643" s="111"/>
      <c r="K1643" s="111"/>
      <c r="L1643" s="111"/>
      <c r="M1643" s="111"/>
      <c r="QK1643" s="6"/>
      <c r="QL1643" s="4"/>
      <c r="QM1643" s="4"/>
      <c r="QN1643" s="4"/>
      <c r="QO1643" s="4"/>
      <c r="QP1643" s="4"/>
      <c r="QQ1643" s="4"/>
      <c r="QR1643" s="4"/>
    </row>
    <row r="1644" spans="1:460" x14ac:dyDescent="0.2">
      <c r="A1644" s="39"/>
      <c r="B1644" s="40"/>
      <c r="C1644" s="111"/>
      <c r="D1644" s="111"/>
      <c r="E1644" s="111"/>
      <c r="F1644" s="111"/>
      <c r="G1644" s="111"/>
      <c r="H1644" s="111"/>
      <c r="I1644" s="111"/>
      <c r="J1644" s="111"/>
      <c r="K1644" s="111"/>
      <c r="L1644" s="111"/>
      <c r="M1644" s="111"/>
      <c r="QK1644" s="6"/>
      <c r="QL1644" s="4"/>
      <c r="QM1644" s="4"/>
      <c r="QN1644" s="4"/>
      <c r="QO1644" s="4"/>
      <c r="QP1644" s="4"/>
      <c r="QQ1644" s="4"/>
      <c r="QR1644" s="4"/>
    </row>
    <row r="1645" spans="1:460" x14ac:dyDescent="0.2">
      <c r="A1645" s="39"/>
      <c r="B1645" s="40"/>
      <c r="C1645" s="111"/>
      <c r="D1645" s="111"/>
      <c r="E1645" s="111"/>
      <c r="F1645" s="111"/>
      <c r="G1645" s="111"/>
      <c r="H1645" s="111"/>
      <c r="I1645" s="111"/>
      <c r="J1645" s="111"/>
      <c r="K1645" s="111"/>
      <c r="L1645" s="111"/>
      <c r="M1645" s="111"/>
      <c r="QK1645" s="6"/>
      <c r="QL1645" s="4"/>
      <c r="QM1645" s="4"/>
      <c r="QN1645" s="4"/>
      <c r="QO1645" s="4"/>
      <c r="QP1645" s="4"/>
      <c r="QQ1645" s="4"/>
      <c r="QR1645" s="4"/>
    </row>
    <row r="1646" spans="1:460" x14ac:dyDescent="0.2">
      <c r="A1646" s="39"/>
      <c r="B1646" s="40"/>
      <c r="C1646" s="111"/>
      <c r="D1646" s="111"/>
      <c r="E1646" s="111"/>
      <c r="F1646" s="111"/>
      <c r="G1646" s="111"/>
      <c r="H1646" s="111"/>
      <c r="I1646" s="111"/>
      <c r="J1646" s="111"/>
      <c r="K1646" s="111"/>
      <c r="L1646" s="111"/>
      <c r="M1646" s="111"/>
      <c r="QK1646" s="6"/>
      <c r="QL1646" s="4"/>
      <c r="QM1646" s="4"/>
      <c r="QN1646" s="4"/>
      <c r="QO1646" s="4"/>
      <c r="QP1646" s="4"/>
      <c r="QQ1646" s="4"/>
      <c r="QR1646" s="4"/>
    </row>
    <row r="1647" spans="1:460" x14ac:dyDescent="0.2">
      <c r="A1647" s="39"/>
      <c r="B1647" s="40"/>
      <c r="C1647" s="111"/>
      <c r="D1647" s="111"/>
      <c r="E1647" s="111"/>
      <c r="F1647" s="111"/>
      <c r="G1647" s="111"/>
      <c r="H1647" s="111"/>
      <c r="I1647" s="111"/>
      <c r="J1647" s="111"/>
      <c r="K1647" s="111"/>
      <c r="L1647" s="111"/>
      <c r="M1647" s="111"/>
      <c r="QK1647" s="6"/>
      <c r="QL1647" s="4"/>
      <c r="QM1647" s="4"/>
      <c r="QN1647" s="4"/>
      <c r="QO1647" s="4"/>
      <c r="QP1647" s="4"/>
      <c r="QQ1647" s="4"/>
      <c r="QR1647" s="4"/>
    </row>
    <row r="1648" spans="1:460" x14ac:dyDescent="0.2">
      <c r="A1648" s="39"/>
      <c r="B1648" s="40"/>
      <c r="C1648" s="111"/>
      <c r="D1648" s="111"/>
      <c r="E1648" s="111"/>
      <c r="F1648" s="111"/>
      <c r="G1648" s="111"/>
      <c r="H1648" s="111"/>
      <c r="I1648" s="111"/>
      <c r="J1648" s="111"/>
      <c r="K1648" s="111"/>
      <c r="L1648" s="111"/>
      <c r="M1648" s="111"/>
      <c r="QK1648" s="6"/>
      <c r="QL1648" s="4"/>
      <c r="QM1648" s="4"/>
      <c r="QN1648" s="4"/>
      <c r="QO1648" s="4"/>
      <c r="QP1648" s="4"/>
      <c r="QQ1648" s="4"/>
      <c r="QR1648" s="4"/>
    </row>
    <row r="1649" spans="1:460" x14ac:dyDescent="0.2">
      <c r="A1649" s="39"/>
      <c r="B1649" s="40"/>
      <c r="C1649" s="111"/>
      <c r="D1649" s="111"/>
      <c r="E1649" s="111"/>
      <c r="F1649" s="111"/>
      <c r="G1649" s="111"/>
      <c r="H1649" s="111"/>
      <c r="I1649" s="111"/>
      <c r="J1649" s="111"/>
      <c r="K1649" s="111"/>
      <c r="L1649" s="111"/>
      <c r="M1649" s="111"/>
      <c r="QK1649" s="6"/>
      <c r="QL1649" s="4"/>
      <c r="QM1649" s="4"/>
      <c r="QN1649" s="4"/>
      <c r="QO1649" s="4"/>
      <c r="QP1649" s="4"/>
      <c r="QQ1649" s="4"/>
      <c r="QR1649" s="4"/>
    </row>
    <row r="1650" spans="1:460" x14ac:dyDescent="0.2">
      <c r="A1650" s="39"/>
      <c r="B1650" s="40"/>
      <c r="C1650" s="111"/>
      <c r="D1650" s="111"/>
      <c r="E1650" s="111"/>
      <c r="F1650" s="111"/>
      <c r="G1650" s="111"/>
      <c r="H1650" s="111"/>
      <c r="I1650" s="111"/>
      <c r="J1650" s="111"/>
      <c r="K1650" s="111"/>
      <c r="L1650" s="111"/>
      <c r="M1650" s="111"/>
      <c r="QK1650" s="6"/>
      <c r="QL1650" s="4"/>
      <c r="QM1650" s="4"/>
      <c r="QN1650" s="4"/>
      <c r="QO1650" s="4"/>
      <c r="QP1650" s="4"/>
      <c r="QQ1650" s="4"/>
      <c r="QR1650" s="4"/>
    </row>
    <row r="1651" spans="1:460" x14ac:dyDescent="0.2">
      <c r="A1651" s="39"/>
      <c r="B1651" s="40"/>
      <c r="C1651" s="111"/>
      <c r="D1651" s="111"/>
      <c r="E1651" s="111"/>
      <c r="F1651" s="111"/>
      <c r="G1651" s="111"/>
      <c r="H1651" s="111"/>
      <c r="I1651" s="111"/>
      <c r="J1651" s="111"/>
      <c r="K1651" s="111"/>
      <c r="L1651" s="111"/>
      <c r="M1651" s="111"/>
      <c r="QK1651" s="6"/>
      <c r="QL1651" s="4"/>
      <c r="QM1651" s="4"/>
      <c r="QN1651" s="4"/>
      <c r="QO1651" s="4"/>
      <c r="QP1651" s="4"/>
      <c r="QQ1651" s="4"/>
      <c r="QR1651" s="4"/>
    </row>
    <row r="1652" spans="1:460" x14ac:dyDescent="0.2">
      <c r="A1652" s="39"/>
      <c r="B1652" s="40"/>
      <c r="C1652" s="111"/>
      <c r="D1652" s="111"/>
      <c r="E1652" s="111"/>
      <c r="F1652" s="111"/>
      <c r="G1652" s="111"/>
      <c r="H1652" s="111"/>
      <c r="I1652" s="111"/>
      <c r="J1652" s="111"/>
      <c r="K1652" s="111"/>
      <c r="L1652" s="111"/>
      <c r="M1652" s="111"/>
      <c r="QK1652" s="6"/>
      <c r="QL1652" s="4"/>
      <c r="QM1652" s="4"/>
      <c r="QN1652" s="4"/>
      <c r="QO1652" s="4"/>
      <c r="QP1652" s="4"/>
      <c r="QQ1652" s="4"/>
      <c r="QR1652" s="4"/>
    </row>
    <row r="1653" spans="1:460" x14ac:dyDescent="0.2">
      <c r="A1653" s="39"/>
      <c r="B1653" s="40"/>
      <c r="C1653" s="111"/>
      <c r="D1653" s="111"/>
      <c r="E1653" s="111"/>
      <c r="F1653" s="111"/>
      <c r="G1653" s="111"/>
      <c r="H1653" s="111"/>
      <c r="I1653" s="111"/>
      <c r="J1653" s="111"/>
      <c r="K1653" s="111"/>
      <c r="L1653" s="111"/>
      <c r="M1653" s="111"/>
      <c r="QK1653" s="6"/>
      <c r="QL1653" s="4"/>
      <c r="QM1653" s="4"/>
      <c r="QN1653" s="4"/>
      <c r="QO1653" s="4"/>
      <c r="QP1653" s="4"/>
      <c r="QQ1653" s="4"/>
      <c r="QR1653" s="4"/>
    </row>
    <row r="1654" spans="1:460" x14ac:dyDescent="0.2">
      <c r="A1654" s="39"/>
      <c r="B1654" s="40"/>
      <c r="C1654" s="111"/>
      <c r="D1654" s="111"/>
      <c r="E1654" s="111"/>
      <c r="F1654" s="111"/>
      <c r="G1654" s="111"/>
      <c r="H1654" s="111"/>
      <c r="I1654" s="111"/>
      <c r="J1654" s="111"/>
      <c r="K1654" s="111"/>
      <c r="L1654" s="111"/>
      <c r="M1654" s="111"/>
      <c r="QK1654" s="6"/>
      <c r="QL1654" s="4"/>
      <c r="QM1654" s="4"/>
      <c r="QN1654" s="4"/>
      <c r="QO1654" s="4"/>
      <c r="QP1654" s="4"/>
      <c r="QQ1654" s="4"/>
      <c r="QR1654" s="4"/>
    </row>
    <row r="1655" spans="1:460" x14ac:dyDescent="0.2">
      <c r="A1655" s="39"/>
      <c r="B1655" s="40"/>
      <c r="C1655" s="111"/>
      <c r="D1655" s="111"/>
      <c r="E1655" s="111"/>
      <c r="F1655" s="111"/>
      <c r="G1655" s="111"/>
      <c r="H1655" s="111"/>
      <c r="I1655" s="111"/>
      <c r="J1655" s="111"/>
      <c r="K1655" s="111"/>
      <c r="L1655" s="111"/>
      <c r="M1655" s="111"/>
      <c r="QK1655" s="6"/>
      <c r="QL1655" s="4"/>
      <c r="QM1655" s="4"/>
      <c r="QN1655" s="4"/>
      <c r="QO1655" s="4"/>
      <c r="QP1655" s="4"/>
      <c r="QQ1655" s="4"/>
      <c r="QR1655" s="4"/>
    </row>
    <row r="1656" spans="1:460" x14ac:dyDescent="0.2">
      <c r="A1656" s="39"/>
      <c r="B1656" s="40"/>
      <c r="C1656" s="111"/>
      <c r="D1656" s="111"/>
      <c r="E1656" s="111"/>
      <c r="F1656" s="111"/>
      <c r="G1656" s="111"/>
      <c r="H1656" s="111"/>
      <c r="I1656" s="111"/>
      <c r="J1656" s="111"/>
      <c r="K1656" s="111"/>
      <c r="L1656" s="111"/>
      <c r="M1656" s="111"/>
      <c r="QK1656" s="6"/>
      <c r="QL1656" s="4"/>
      <c r="QM1656" s="4"/>
      <c r="QN1656" s="4"/>
      <c r="QO1656" s="4"/>
      <c r="QP1656" s="4"/>
      <c r="QQ1656" s="4"/>
      <c r="QR1656" s="4"/>
    </row>
    <row r="1657" spans="1:460" x14ac:dyDescent="0.2">
      <c r="A1657" s="39"/>
      <c r="B1657" s="40"/>
      <c r="C1657" s="111"/>
      <c r="D1657" s="111"/>
      <c r="E1657" s="111"/>
      <c r="F1657" s="111"/>
      <c r="G1657" s="111"/>
      <c r="H1657" s="111"/>
      <c r="I1657" s="111"/>
      <c r="J1657" s="111"/>
      <c r="K1657" s="111"/>
      <c r="L1657" s="111"/>
      <c r="M1657" s="111"/>
      <c r="QK1657" s="6"/>
      <c r="QL1657" s="4"/>
      <c r="QM1657" s="4"/>
      <c r="QN1657" s="4"/>
      <c r="QO1657" s="4"/>
      <c r="QP1657" s="4"/>
      <c r="QQ1657" s="4"/>
      <c r="QR1657" s="4"/>
    </row>
    <row r="1658" spans="1:460" x14ac:dyDescent="0.2">
      <c r="A1658" s="39"/>
      <c r="B1658" s="40"/>
      <c r="C1658" s="111"/>
      <c r="D1658" s="111"/>
      <c r="E1658" s="111"/>
      <c r="F1658" s="111"/>
      <c r="G1658" s="111"/>
      <c r="H1658" s="111"/>
      <c r="I1658" s="111"/>
      <c r="J1658" s="111"/>
      <c r="K1658" s="111"/>
      <c r="L1658" s="111"/>
      <c r="M1658" s="111"/>
      <c r="QK1658" s="6"/>
      <c r="QL1658" s="4"/>
      <c r="QM1658" s="4"/>
      <c r="QN1658" s="4"/>
      <c r="QO1658" s="4"/>
      <c r="QP1658" s="4"/>
      <c r="QQ1658" s="4"/>
      <c r="QR1658" s="4"/>
    </row>
    <row r="1659" spans="1:460" x14ac:dyDescent="0.2">
      <c r="A1659" s="39"/>
      <c r="B1659" s="40"/>
      <c r="C1659" s="111"/>
      <c r="D1659" s="111"/>
      <c r="E1659" s="111"/>
      <c r="F1659" s="111"/>
      <c r="G1659" s="111"/>
      <c r="H1659" s="111"/>
      <c r="I1659" s="111"/>
      <c r="J1659" s="111"/>
      <c r="K1659" s="111"/>
      <c r="L1659" s="111"/>
      <c r="M1659" s="111"/>
      <c r="QK1659" s="6"/>
      <c r="QL1659" s="4"/>
      <c r="QM1659" s="4"/>
      <c r="QN1659" s="4"/>
      <c r="QO1659" s="4"/>
      <c r="QP1659" s="4"/>
      <c r="QQ1659" s="4"/>
      <c r="QR1659" s="4"/>
    </row>
    <row r="1660" spans="1:460" x14ac:dyDescent="0.2">
      <c r="A1660" s="39"/>
      <c r="B1660" s="40"/>
      <c r="C1660" s="111"/>
      <c r="D1660" s="111"/>
      <c r="E1660" s="111"/>
      <c r="F1660" s="111"/>
      <c r="G1660" s="111"/>
      <c r="H1660" s="111"/>
      <c r="I1660" s="111"/>
      <c r="J1660" s="111"/>
      <c r="K1660" s="111"/>
      <c r="L1660" s="111"/>
      <c r="M1660" s="111"/>
      <c r="QK1660" s="6"/>
      <c r="QL1660" s="4"/>
      <c r="QM1660" s="4"/>
      <c r="QN1660" s="4"/>
      <c r="QO1660" s="4"/>
      <c r="QP1660" s="4"/>
      <c r="QQ1660" s="4"/>
      <c r="QR1660" s="4"/>
    </row>
    <row r="1661" spans="1:460" x14ac:dyDescent="0.2">
      <c r="A1661" s="39"/>
      <c r="B1661" s="40"/>
      <c r="C1661" s="111"/>
      <c r="D1661" s="111"/>
      <c r="E1661" s="111"/>
      <c r="F1661" s="111"/>
      <c r="G1661" s="111"/>
      <c r="H1661" s="111"/>
      <c r="I1661" s="111"/>
      <c r="J1661" s="111"/>
      <c r="K1661" s="111"/>
      <c r="L1661" s="111"/>
      <c r="M1661" s="111"/>
      <c r="QK1661" s="6"/>
      <c r="QL1661" s="4"/>
      <c r="QM1661" s="4"/>
      <c r="QN1661" s="4"/>
      <c r="QO1661" s="4"/>
      <c r="QP1661" s="4"/>
      <c r="QQ1661" s="4"/>
      <c r="QR1661" s="4"/>
    </row>
    <row r="1662" spans="1:460" x14ac:dyDescent="0.2">
      <c r="A1662" s="39"/>
      <c r="B1662" s="40"/>
      <c r="C1662" s="111"/>
      <c r="D1662" s="111"/>
      <c r="E1662" s="111"/>
      <c r="F1662" s="111"/>
      <c r="G1662" s="111"/>
      <c r="H1662" s="111"/>
      <c r="I1662" s="111"/>
      <c r="J1662" s="111"/>
      <c r="K1662" s="111"/>
      <c r="L1662" s="111"/>
      <c r="M1662" s="111"/>
      <c r="QK1662" s="6"/>
      <c r="QL1662" s="4"/>
      <c r="QM1662" s="4"/>
      <c r="QN1662" s="4"/>
      <c r="QO1662" s="4"/>
      <c r="QP1662" s="4"/>
      <c r="QQ1662" s="4"/>
      <c r="QR1662" s="4"/>
    </row>
    <row r="1663" spans="1:460" x14ac:dyDescent="0.2">
      <c r="A1663" s="39"/>
      <c r="B1663" s="40"/>
      <c r="C1663" s="111"/>
      <c r="D1663" s="111"/>
      <c r="E1663" s="111"/>
      <c r="F1663" s="111"/>
      <c r="G1663" s="111"/>
      <c r="H1663" s="111"/>
      <c r="I1663" s="111"/>
      <c r="J1663" s="111"/>
      <c r="K1663" s="111"/>
      <c r="L1663" s="111"/>
      <c r="M1663" s="111"/>
      <c r="QK1663" s="6"/>
      <c r="QL1663" s="4"/>
      <c r="QM1663" s="4"/>
      <c r="QN1663" s="4"/>
      <c r="QO1663" s="4"/>
      <c r="QP1663" s="4"/>
      <c r="QQ1663" s="4"/>
      <c r="QR1663" s="4"/>
    </row>
    <row r="1664" spans="1:460" x14ac:dyDescent="0.2">
      <c r="A1664" s="39"/>
      <c r="B1664" s="40"/>
      <c r="C1664" s="111"/>
      <c r="D1664" s="111"/>
      <c r="E1664" s="111"/>
      <c r="F1664" s="111"/>
      <c r="G1664" s="111"/>
      <c r="H1664" s="111"/>
      <c r="I1664" s="111"/>
      <c r="J1664" s="111"/>
      <c r="K1664" s="111"/>
      <c r="L1664" s="111"/>
      <c r="M1664" s="111"/>
      <c r="QK1664" s="6"/>
      <c r="QL1664" s="4"/>
      <c r="QM1664" s="4"/>
      <c r="QN1664" s="4"/>
      <c r="QO1664" s="4"/>
      <c r="QP1664" s="4"/>
      <c r="QQ1664" s="4"/>
      <c r="QR1664" s="4"/>
    </row>
    <row r="1665" spans="1:460" x14ac:dyDescent="0.2">
      <c r="A1665" s="39"/>
      <c r="B1665" s="40"/>
      <c r="C1665" s="111"/>
      <c r="D1665" s="111"/>
      <c r="E1665" s="111"/>
      <c r="F1665" s="111"/>
      <c r="G1665" s="111"/>
      <c r="H1665" s="111"/>
      <c r="I1665" s="111"/>
      <c r="J1665" s="111"/>
      <c r="K1665" s="111"/>
      <c r="L1665" s="111"/>
      <c r="M1665" s="111"/>
      <c r="QK1665" s="6"/>
      <c r="QL1665" s="4"/>
      <c r="QM1665" s="4"/>
      <c r="QN1665" s="4"/>
      <c r="QO1665" s="4"/>
      <c r="QP1665" s="4"/>
      <c r="QQ1665" s="4"/>
      <c r="QR1665" s="4"/>
    </row>
    <row r="1666" spans="1:460" x14ac:dyDescent="0.2">
      <c r="A1666" s="39"/>
      <c r="B1666" s="40"/>
      <c r="C1666" s="111"/>
      <c r="D1666" s="111"/>
      <c r="E1666" s="111"/>
      <c r="F1666" s="111"/>
      <c r="G1666" s="111"/>
      <c r="H1666" s="111"/>
      <c r="I1666" s="111"/>
      <c r="J1666" s="111"/>
      <c r="K1666" s="111"/>
      <c r="L1666" s="111"/>
      <c r="M1666" s="111"/>
      <c r="QK1666" s="6"/>
      <c r="QL1666" s="4"/>
      <c r="QM1666" s="4"/>
      <c r="QN1666" s="4"/>
      <c r="QO1666" s="4"/>
      <c r="QP1666" s="4"/>
      <c r="QQ1666" s="4"/>
      <c r="QR1666" s="4"/>
    </row>
    <row r="1667" spans="1:460" x14ac:dyDescent="0.2">
      <c r="A1667" s="39"/>
      <c r="B1667" s="40"/>
      <c r="C1667" s="111"/>
      <c r="D1667" s="111"/>
      <c r="E1667" s="111"/>
      <c r="F1667" s="111"/>
      <c r="G1667" s="111"/>
      <c r="H1667" s="111"/>
      <c r="I1667" s="111"/>
      <c r="J1667" s="111"/>
      <c r="K1667" s="111"/>
      <c r="L1667" s="111"/>
      <c r="M1667" s="111"/>
      <c r="QK1667" s="6"/>
      <c r="QL1667" s="4"/>
      <c r="QM1667" s="4"/>
      <c r="QN1667" s="4"/>
      <c r="QO1667" s="4"/>
      <c r="QP1667" s="4"/>
      <c r="QQ1667" s="4"/>
      <c r="QR1667" s="4"/>
    </row>
    <row r="1668" spans="1:460" x14ac:dyDescent="0.2">
      <c r="A1668" s="39"/>
      <c r="B1668" s="40"/>
      <c r="C1668" s="111"/>
      <c r="D1668" s="111"/>
      <c r="E1668" s="111"/>
      <c r="F1668" s="111"/>
      <c r="G1668" s="111"/>
      <c r="H1668" s="111"/>
      <c r="I1668" s="111"/>
      <c r="J1668" s="111"/>
      <c r="K1668" s="111"/>
      <c r="L1668" s="111"/>
      <c r="M1668" s="111"/>
      <c r="QK1668" s="6"/>
      <c r="QL1668" s="4"/>
      <c r="QM1668" s="4"/>
      <c r="QN1668" s="4"/>
      <c r="QO1668" s="4"/>
      <c r="QP1668" s="4"/>
      <c r="QQ1668" s="4"/>
      <c r="QR1668" s="4"/>
    </row>
    <row r="1669" spans="1:460" x14ac:dyDescent="0.2">
      <c r="A1669" s="39"/>
      <c r="B1669" s="40"/>
      <c r="C1669" s="111"/>
      <c r="D1669" s="111"/>
      <c r="E1669" s="111"/>
      <c r="F1669" s="111"/>
      <c r="G1669" s="111"/>
      <c r="H1669" s="111"/>
      <c r="I1669" s="111"/>
      <c r="J1669" s="111"/>
      <c r="K1669" s="111"/>
      <c r="L1669" s="111"/>
      <c r="M1669" s="111"/>
      <c r="QK1669" s="6"/>
      <c r="QL1669" s="4"/>
      <c r="QM1669" s="4"/>
      <c r="QN1669" s="4"/>
      <c r="QO1669" s="4"/>
      <c r="QP1669" s="4"/>
      <c r="QQ1669" s="4"/>
      <c r="QR1669" s="4"/>
    </row>
    <row r="1670" spans="1:460" x14ac:dyDescent="0.2">
      <c r="A1670" s="39"/>
      <c r="B1670" s="40"/>
      <c r="C1670" s="111"/>
      <c r="D1670" s="111"/>
      <c r="E1670" s="111"/>
      <c r="F1670" s="111"/>
      <c r="G1670" s="111"/>
      <c r="H1670" s="111"/>
      <c r="I1670" s="111"/>
      <c r="J1670" s="111"/>
      <c r="K1670" s="111"/>
      <c r="L1670" s="111"/>
      <c r="M1670" s="111"/>
      <c r="QK1670" s="6"/>
      <c r="QL1670" s="4"/>
      <c r="QM1670" s="4"/>
      <c r="QN1670" s="4"/>
      <c r="QO1670" s="4"/>
      <c r="QP1670" s="4"/>
      <c r="QQ1670" s="4"/>
      <c r="QR1670" s="4"/>
    </row>
    <row r="1671" spans="1:460" x14ac:dyDescent="0.2">
      <c r="A1671" s="39"/>
      <c r="B1671" s="40"/>
      <c r="C1671" s="111"/>
      <c r="D1671" s="111"/>
      <c r="E1671" s="111"/>
      <c r="F1671" s="111"/>
      <c r="G1671" s="111"/>
      <c r="H1671" s="111"/>
      <c r="I1671" s="111"/>
      <c r="J1671" s="111"/>
      <c r="K1671" s="111"/>
      <c r="L1671" s="111"/>
      <c r="M1671" s="111"/>
      <c r="QK1671" s="6"/>
      <c r="QL1671" s="4"/>
      <c r="QM1671" s="4"/>
      <c r="QN1671" s="4"/>
      <c r="QO1671" s="4"/>
      <c r="QP1671" s="4"/>
      <c r="QQ1671" s="4"/>
      <c r="QR1671" s="4"/>
    </row>
    <row r="1672" spans="1:460" x14ac:dyDescent="0.2">
      <c r="A1672" s="39"/>
      <c r="B1672" s="40"/>
      <c r="C1672" s="111"/>
      <c r="D1672" s="111"/>
      <c r="E1672" s="111"/>
      <c r="F1672" s="111"/>
      <c r="G1672" s="111"/>
      <c r="H1672" s="111"/>
      <c r="I1672" s="111"/>
      <c r="J1672" s="111"/>
      <c r="K1672" s="111"/>
      <c r="L1672" s="111"/>
      <c r="M1672" s="111"/>
      <c r="QK1672" s="6"/>
      <c r="QL1672" s="4"/>
      <c r="QM1672" s="4"/>
      <c r="QN1672" s="4"/>
      <c r="QO1672" s="4"/>
      <c r="QP1672" s="4"/>
      <c r="QQ1672" s="4"/>
      <c r="QR1672" s="4"/>
    </row>
    <row r="1673" spans="1:460" x14ac:dyDescent="0.2">
      <c r="A1673" s="39"/>
      <c r="B1673" s="40"/>
      <c r="C1673" s="111"/>
      <c r="D1673" s="111"/>
      <c r="E1673" s="111"/>
      <c r="F1673" s="111"/>
      <c r="G1673" s="111"/>
      <c r="H1673" s="111"/>
      <c r="I1673" s="111"/>
      <c r="J1673" s="111"/>
      <c r="K1673" s="111"/>
      <c r="L1673" s="111"/>
      <c r="M1673" s="111"/>
      <c r="QK1673" s="6"/>
      <c r="QL1673" s="4"/>
      <c r="QM1673" s="4"/>
      <c r="QN1673" s="4"/>
      <c r="QO1673" s="4"/>
      <c r="QP1673" s="4"/>
      <c r="QQ1673" s="4"/>
      <c r="QR1673" s="4"/>
    </row>
    <row r="1674" spans="1:460" x14ac:dyDescent="0.2">
      <c r="A1674" s="39"/>
      <c r="B1674" s="40"/>
      <c r="C1674" s="111"/>
      <c r="D1674" s="111"/>
      <c r="E1674" s="111"/>
      <c r="F1674" s="111"/>
      <c r="G1674" s="111"/>
      <c r="H1674" s="111"/>
      <c r="I1674" s="111"/>
      <c r="J1674" s="111"/>
      <c r="K1674" s="111"/>
      <c r="L1674" s="111"/>
      <c r="M1674" s="111"/>
      <c r="QK1674" s="6"/>
      <c r="QL1674" s="4"/>
      <c r="QM1674" s="4"/>
      <c r="QN1674" s="4"/>
      <c r="QO1674" s="4"/>
      <c r="QP1674" s="4"/>
      <c r="QQ1674" s="4"/>
      <c r="QR1674" s="4"/>
    </row>
    <row r="1675" spans="1:460" x14ac:dyDescent="0.2">
      <c r="A1675" s="39"/>
      <c r="B1675" s="40"/>
      <c r="C1675" s="111"/>
      <c r="D1675" s="111"/>
      <c r="E1675" s="111"/>
      <c r="F1675" s="111"/>
      <c r="G1675" s="111"/>
      <c r="H1675" s="111"/>
      <c r="I1675" s="111"/>
      <c r="J1675" s="111"/>
      <c r="K1675" s="111"/>
      <c r="L1675" s="111"/>
      <c r="M1675" s="111"/>
      <c r="QK1675" s="6"/>
      <c r="QL1675" s="4"/>
      <c r="QM1675" s="4"/>
      <c r="QN1675" s="4"/>
      <c r="QO1675" s="4"/>
      <c r="QP1675" s="4"/>
      <c r="QQ1675" s="4"/>
      <c r="QR1675" s="4"/>
    </row>
    <row r="1676" spans="1:460" x14ac:dyDescent="0.2">
      <c r="A1676" s="39"/>
      <c r="B1676" s="40"/>
      <c r="C1676" s="111"/>
      <c r="D1676" s="111"/>
      <c r="E1676" s="111"/>
      <c r="F1676" s="111"/>
      <c r="G1676" s="111"/>
      <c r="H1676" s="111"/>
      <c r="I1676" s="111"/>
      <c r="J1676" s="111"/>
      <c r="K1676" s="111"/>
      <c r="L1676" s="111"/>
      <c r="M1676" s="111"/>
      <c r="QK1676" s="6"/>
      <c r="QL1676" s="4"/>
      <c r="QM1676" s="4"/>
      <c r="QN1676" s="4"/>
      <c r="QO1676" s="4"/>
      <c r="QP1676" s="4"/>
      <c r="QQ1676" s="4"/>
      <c r="QR1676" s="4"/>
    </row>
    <row r="1677" spans="1:460" x14ac:dyDescent="0.2">
      <c r="A1677" s="39"/>
      <c r="B1677" s="40"/>
      <c r="C1677" s="111"/>
      <c r="D1677" s="111"/>
      <c r="E1677" s="111"/>
      <c r="F1677" s="111"/>
      <c r="G1677" s="111"/>
      <c r="H1677" s="111"/>
      <c r="I1677" s="111"/>
      <c r="J1677" s="111"/>
      <c r="K1677" s="111"/>
      <c r="L1677" s="111"/>
      <c r="M1677" s="111"/>
      <c r="QK1677" s="6"/>
      <c r="QL1677" s="4"/>
      <c r="QM1677" s="4"/>
      <c r="QN1677" s="4"/>
      <c r="QO1677" s="4"/>
      <c r="QP1677" s="4"/>
      <c r="QQ1677" s="4"/>
      <c r="QR1677" s="4"/>
    </row>
    <row r="1678" spans="1:460" x14ac:dyDescent="0.2">
      <c r="A1678" s="39"/>
      <c r="B1678" s="40"/>
      <c r="C1678" s="111"/>
      <c r="D1678" s="111"/>
      <c r="E1678" s="111"/>
      <c r="F1678" s="111"/>
      <c r="G1678" s="111"/>
      <c r="H1678" s="111"/>
      <c r="I1678" s="111"/>
      <c r="J1678" s="111"/>
      <c r="K1678" s="111"/>
      <c r="L1678" s="111"/>
      <c r="M1678" s="111"/>
      <c r="QK1678" s="6"/>
      <c r="QL1678" s="4"/>
      <c r="QM1678" s="4"/>
      <c r="QN1678" s="4"/>
      <c r="QO1678" s="4"/>
      <c r="QP1678" s="4"/>
      <c r="QQ1678" s="4"/>
      <c r="QR1678" s="4"/>
    </row>
    <row r="1679" spans="1:460" x14ac:dyDescent="0.2">
      <c r="A1679" s="39"/>
      <c r="B1679" s="40"/>
      <c r="C1679" s="111"/>
      <c r="D1679" s="111"/>
      <c r="E1679" s="111"/>
      <c r="F1679" s="111"/>
      <c r="G1679" s="111"/>
      <c r="H1679" s="111"/>
      <c r="I1679" s="111"/>
      <c r="J1679" s="111"/>
      <c r="K1679" s="111"/>
      <c r="L1679" s="111"/>
      <c r="M1679" s="111"/>
      <c r="QK1679" s="6"/>
      <c r="QL1679" s="4"/>
      <c r="QM1679" s="4"/>
      <c r="QN1679" s="4"/>
      <c r="QO1679" s="4"/>
      <c r="QP1679" s="4"/>
      <c r="QQ1679" s="4"/>
      <c r="QR1679" s="4"/>
    </row>
    <row r="1680" spans="1:460" x14ac:dyDescent="0.2">
      <c r="A1680" s="39"/>
      <c r="B1680" s="40"/>
      <c r="C1680" s="111"/>
      <c r="D1680" s="111"/>
      <c r="E1680" s="111"/>
      <c r="F1680" s="111"/>
      <c r="G1680" s="111"/>
      <c r="H1680" s="111"/>
      <c r="I1680" s="111"/>
      <c r="J1680" s="111"/>
      <c r="K1680" s="111"/>
      <c r="L1680" s="111"/>
      <c r="M1680" s="111"/>
      <c r="QK1680" s="6"/>
      <c r="QL1680" s="4"/>
      <c r="QM1680" s="4"/>
      <c r="QN1680" s="4"/>
      <c r="QO1680" s="4"/>
      <c r="QP1680" s="4"/>
      <c r="QQ1680" s="4"/>
      <c r="QR1680" s="4"/>
    </row>
    <row r="1681" spans="1:460" x14ac:dyDescent="0.2">
      <c r="A1681" s="39"/>
      <c r="B1681" s="40"/>
      <c r="C1681" s="111"/>
      <c r="D1681" s="111"/>
      <c r="E1681" s="111"/>
      <c r="F1681" s="111"/>
      <c r="G1681" s="111"/>
      <c r="H1681" s="111"/>
      <c r="I1681" s="111"/>
      <c r="J1681" s="111"/>
      <c r="K1681" s="111"/>
      <c r="L1681" s="111"/>
      <c r="M1681" s="111"/>
      <c r="QK1681" s="6"/>
      <c r="QL1681" s="4"/>
      <c r="QM1681" s="4"/>
      <c r="QN1681" s="4"/>
      <c r="QO1681" s="4"/>
      <c r="QP1681" s="4"/>
      <c r="QQ1681" s="4"/>
      <c r="QR1681" s="4"/>
    </row>
    <row r="1682" spans="1:460" x14ac:dyDescent="0.2">
      <c r="A1682" s="39"/>
      <c r="B1682" s="40"/>
      <c r="C1682" s="111"/>
      <c r="D1682" s="111"/>
      <c r="E1682" s="111"/>
      <c r="F1682" s="111"/>
      <c r="G1682" s="111"/>
      <c r="H1682" s="111"/>
      <c r="I1682" s="111"/>
      <c r="J1682" s="111"/>
      <c r="K1682" s="111"/>
      <c r="L1682" s="111"/>
      <c r="M1682" s="111"/>
      <c r="QK1682" s="6"/>
      <c r="QL1682" s="4"/>
      <c r="QM1682" s="4"/>
      <c r="QN1682" s="4"/>
      <c r="QO1682" s="4"/>
      <c r="QP1682" s="4"/>
      <c r="QQ1682" s="4"/>
      <c r="QR1682" s="4"/>
    </row>
    <row r="1683" spans="1:460" x14ac:dyDescent="0.2">
      <c r="A1683" s="39"/>
      <c r="B1683" s="40"/>
      <c r="C1683" s="111"/>
      <c r="D1683" s="111"/>
      <c r="E1683" s="111"/>
      <c r="F1683" s="111"/>
      <c r="G1683" s="111"/>
      <c r="H1683" s="111"/>
      <c r="I1683" s="111"/>
      <c r="J1683" s="111"/>
      <c r="K1683" s="111"/>
      <c r="L1683" s="111"/>
      <c r="M1683" s="111"/>
      <c r="QK1683" s="6"/>
      <c r="QL1683" s="4"/>
      <c r="QM1683" s="4"/>
      <c r="QN1683" s="4"/>
      <c r="QO1683" s="4"/>
      <c r="QP1683" s="4"/>
      <c r="QQ1683" s="4"/>
      <c r="QR1683" s="4"/>
    </row>
    <row r="1684" spans="1:460" x14ac:dyDescent="0.2">
      <c r="A1684" s="39"/>
      <c r="B1684" s="40"/>
      <c r="C1684" s="111"/>
      <c r="D1684" s="111"/>
      <c r="E1684" s="111"/>
      <c r="F1684" s="111"/>
      <c r="G1684" s="111"/>
      <c r="H1684" s="111"/>
      <c r="I1684" s="111"/>
      <c r="J1684" s="111"/>
      <c r="K1684" s="111"/>
      <c r="L1684" s="111"/>
      <c r="M1684" s="111"/>
      <c r="QK1684" s="6"/>
      <c r="QL1684" s="4"/>
      <c r="QM1684" s="4"/>
      <c r="QN1684" s="4"/>
      <c r="QO1684" s="4"/>
      <c r="QP1684" s="4"/>
      <c r="QQ1684" s="4"/>
      <c r="QR1684" s="4"/>
    </row>
    <row r="1685" spans="1:460" x14ac:dyDescent="0.2">
      <c r="A1685" s="39"/>
      <c r="B1685" s="40"/>
      <c r="C1685" s="111"/>
      <c r="D1685" s="111"/>
      <c r="E1685" s="111"/>
      <c r="F1685" s="111"/>
      <c r="G1685" s="111"/>
      <c r="H1685" s="111"/>
      <c r="I1685" s="111"/>
      <c r="J1685" s="111"/>
      <c r="K1685" s="111"/>
      <c r="L1685" s="111"/>
      <c r="M1685" s="111"/>
      <c r="QK1685" s="6"/>
      <c r="QL1685" s="4"/>
      <c r="QM1685" s="4"/>
      <c r="QN1685" s="4"/>
      <c r="QO1685" s="4"/>
      <c r="QP1685" s="4"/>
      <c r="QQ1685" s="4"/>
      <c r="QR1685" s="4"/>
    </row>
    <row r="1686" spans="1:460" x14ac:dyDescent="0.2">
      <c r="A1686" s="39"/>
      <c r="B1686" s="40"/>
      <c r="C1686" s="111"/>
      <c r="D1686" s="111"/>
      <c r="E1686" s="111"/>
      <c r="F1686" s="111"/>
      <c r="G1686" s="111"/>
      <c r="H1686" s="111"/>
      <c r="I1686" s="111"/>
      <c r="J1686" s="111"/>
      <c r="K1686" s="111"/>
      <c r="L1686" s="111"/>
      <c r="M1686" s="111"/>
      <c r="QK1686" s="6"/>
      <c r="QL1686" s="4"/>
      <c r="QM1686" s="4"/>
      <c r="QN1686" s="4"/>
      <c r="QO1686" s="4"/>
      <c r="QP1686" s="4"/>
      <c r="QQ1686" s="4"/>
      <c r="QR1686" s="4"/>
    </row>
    <row r="1687" spans="1:460" x14ac:dyDescent="0.2">
      <c r="A1687" s="39"/>
      <c r="B1687" s="40"/>
      <c r="C1687" s="111"/>
      <c r="D1687" s="111"/>
      <c r="E1687" s="111"/>
      <c r="F1687" s="111"/>
      <c r="G1687" s="111"/>
      <c r="H1687" s="111"/>
      <c r="I1687" s="111"/>
      <c r="J1687" s="111"/>
      <c r="K1687" s="111"/>
      <c r="L1687" s="111"/>
      <c r="M1687" s="111"/>
      <c r="QK1687" s="6"/>
      <c r="QL1687" s="4"/>
      <c r="QM1687" s="4"/>
      <c r="QN1687" s="4"/>
      <c r="QO1687" s="4"/>
      <c r="QP1687" s="4"/>
      <c r="QQ1687" s="4"/>
      <c r="QR1687" s="4"/>
    </row>
    <row r="1688" spans="1:460" x14ac:dyDescent="0.2">
      <c r="A1688" s="39"/>
      <c r="B1688" s="40"/>
      <c r="C1688" s="111"/>
      <c r="D1688" s="111"/>
      <c r="E1688" s="111"/>
      <c r="F1688" s="111"/>
      <c r="G1688" s="111"/>
      <c r="H1688" s="111"/>
      <c r="I1688" s="111"/>
      <c r="J1688" s="111"/>
      <c r="K1688" s="111"/>
      <c r="L1688" s="111"/>
      <c r="M1688" s="111"/>
      <c r="QK1688" s="6"/>
      <c r="QL1688" s="4"/>
      <c r="QM1688" s="4"/>
      <c r="QN1688" s="4"/>
      <c r="QO1688" s="4"/>
      <c r="QP1688" s="4"/>
      <c r="QQ1688" s="4"/>
      <c r="QR1688" s="4"/>
    </row>
    <row r="1689" spans="1:460" x14ac:dyDescent="0.2">
      <c r="A1689" s="39"/>
      <c r="B1689" s="40"/>
      <c r="C1689" s="111"/>
      <c r="D1689" s="111"/>
      <c r="E1689" s="111"/>
      <c r="F1689" s="111"/>
      <c r="G1689" s="111"/>
      <c r="H1689" s="111"/>
      <c r="I1689" s="111"/>
      <c r="J1689" s="111"/>
      <c r="K1689" s="111"/>
      <c r="L1689" s="111"/>
      <c r="M1689" s="111"/>
      <c r="QK1689" s="6"/>
      <c r="QL1689" s="4"/>
      <c r="QM1689" s="4"/>
      <c r="QN1689" s="4"/>
      <c r="QO1689" s="4"/>
      <c r="QP1689" s="4"/>
      <c r="QQ1689" s="4"/>
      <c r="QR1689" s="4"/>
    </row>
    <row r="1690" spans="1:460" x14ac:dyDescent="0.2">
      <c r="A1690" s="39"/>
      <c r="B1690" s="40"/>
      <c r="C1690" s="111"/>
      <c r="D1690" s="111"/>
      <c r="E1690" s="111"/>
      <c r="F1690" s="111"/>
      <c r="G1690" s="111"/>
      <c r="H1690" s="111"/>
      <c r="I1690" s="111"/>
      <c r="J1690" s="111"/>
      <c r="K1690" s="111"/>
      <c r="L1690" s="111"/>
      <c r="M1690" s="111"/>
      <c r="QK1690" s="6"/>
      <c r="QL1690" s="4"/>
      <c r="QM1690" s="4"/>
      <c r="QN1690" s="4"/>
      <c r="QO1690" s="4"/>
      <c r="QP1690" s="4"/>
      <c r="QQ1690" s="4"/>
      <c r="QR1690" s="4"/>
    </row>
    <row r="1691" spans="1:460" x14ac:dyDescent="0.2">
      <c r="A1691" s="39"/>
      <c r="B1691" s="40"/>
      <c r="C1691" s="111"/>
      <c r="D1691" s="111"/>
      <c r="E1691" s="111"/>
      <c r="F1691" s="111"/>
      <c r="G1691" s="111"/>
      <c r="H1691" s="111"/>
      <c r="I1691" s="111"/>
      <c r="J1691" s="111"/>
      <c r="K1691" s="111"/>
      <c r="L1691" s="111"/>
      <c r="M1691" s="111"/>
      <c r="QK1691" s="6"/>
      <c r="QL1691" s="4"/>
      <c r="QM1691" s="4"/>
      <c r="QN1691" s="4"/>
      <c r="QO1691" s="4"/>
      <c r="QP1691" s="4"/>
      <c r="QQ1691" s="4"/>
      <c r="QR1691" s="4"/>
    </row>
    <row r="1692" spans="1:460" x14ac:dyDescent="0.2">
      <c r="A1692" s="39"/>
      <c r="B1692" s="40"/>
      <c r="C1692" s="111"/>
      <c r="D1692" s="111"/>
      <c r="E1692" s="111"/>
      <c r="F1692" s="111"/>
      <c r="G1692" s="111"/>
      <c r="H1692" s="111"/>
      <c r="I1692" s="111"/>
      <c r="J1692" s="111"/>
      <c r="K1692" s="111"/>
      <c r="L1692" s="111"/>
      <c r="M1692" s="111"/>
      <c r="QK1692" s="6"/>
      <c r="QL1692" s="4"/>
      <c r="QM1692" s="4"/>
      <c r="QN1692" s="4"/>
      <c r="QO1692" s="4"/>
      <c r="QP1692" s="4"/>
      <c r="QQ1692" s="4"/>
      <c r="QR1692" s="4"/>
    </row>
    <row r="1693" spans="1:460" x14ac:dyDescent="0.2">
      <c r="A1693" s="39"/>
      <c r="B1693" s="40"/>
      <c r="C1693" s="111"/>
      <c r="D1693" s="111"/>
      <c r="E1693" s="111"/>
      <c r="F1693" s="111"/>
      <c r="G1693" s="111"/>
      <c r="H1693" s="111"/>
      <c r="I1693" s="111"/>
      <c r="J1693" s="111"/>
      <c r="K1693" s="111"/>
      <c r="L1693" s="111"/>
      <c r="M1693" s="111"/>
      <c r="QK1693" s="6"/>
      <c r="QL1693" s="4"/>
      <c r="QM1693" s="4"/>
      <c r="QN1693" s="4"/>
      <c r="QO1693" s="4"/>
      <c r="QP1693" s="4"/>
      <c r="QQ1693" s="4"/>
      <c r="QR1693" s="4"/>
    </row>
    <row r="1694" spans="1:460" x14ac:dyDescent="0.2">
      <c r="A1694" s="39"/>
      <c r="B1694" s="40"/>
      <c r="C1694" s="111"/>
      <c r="D1694" s="111"/>
      <c r="E1694" s="111"/>
      <c r="F1694" s="111"/>
      <c r="G1694" s="111"/>
      <c r="H1694" s="111"/>
      <c r="I1694" s="111"/>
      <c r="J1694" s="111"/>
      <c r="K1694" s="111"/>
      <c r="L1694" s="111"/>
      <c r="M1694" s="111"/>
      <c r="QK1694" s="6"/>
      <c r="QL1694" s="4"/>
      <c r="QM1694" s="4"/>
      <c r="QN1694" s="4"/>
      <c r="QO1694" s="4"/>
      <c r="QP1694" s="4"/>
      <c r="QQ1694" s="4"/>
      <c r="QR1694" s="4"/>
    </row>
    <row r="1695" spans="1:460" x14ac:dyDescent="0.2">
      <c r="A1695" s="39"/>
      <c r="B1695" s="40"/>
      <c r="C1695" s="111"/>
      <c r="D1695" s="111"/>
      <c r="E1695" s="111"/>
      <c r="F1695" s="111"/>
      <c r="G1695" s="111"/>
      <c r="H1695" s="111"/>
      <c r="I1695" s="111"/>
      <c r="J1695" s="111"/>
      <c r="K1695" s="111"/>
      <c r="L1695" s="111"/>
      <c r="M1695" s="111"/>
      <c r="QK1695" s="6"/>
      <c r="QL1695" s="4"/>
      <c r="QM1695" s="4"/>
      <c r="QN1695" s="4"/>
      <c r="QO1695" s="4"/>
      <c r="QP1695" s="4"/>
      <c r="QQ1695" s="4"/>
      <c r="QR1695" s="4"/>
    </row>
    <row r="1696" spans="1:460" x14ac:dyDescent="0.2">
      <c r="A1696" s="39"/>
      <c r="B1696" s="40"/>
      <c r="C1696" s="111"/>
      <c r="D1696" s="111"/>
      <c r="E1696" s="111"/>
      <c r="F1696" s="111"/>
      <c r="G1696" s="111"/>
      <c r="H1696" s="111"/>
      <c r="I1696" s="111"/>
      <c r="J1696" s="111"/>
      <c r="K1696" s="111"/>
      <c r="L1696" s="111"/>
      <c r="M1696" s="111"/>
      <c r="QK1696" s="6"/>
      <c r="QL1696" s="4"/>
      <c r="QM1696" s="4"/>
      <c r="QN1696" s="4"/>
      <c r="QO1696" s="4"/>
      <c r="QP1696" s="4"/>
      <c r="QQ1696" s="4"/>
      <c r="QR1696" s="4"/>
    </row>
    <row r="1697" spans="1:460" x14ac:dyDescent="0.2">
      <c r="A1697" s="39"/>
      <c r="B1697" s="40"/>
      <c r="C1697" s="111"/>
      <c r="D1697" s="111"/>
      <c r="E1697" s="111"/>
      <c r="F1697" s="111"/>
      <c r="G1697" s="111"/>
      <c r="H1697" s="111"/>
      <c r="I1697" s="111"/>
      <c r="J1697" s="111"/>
      <c r="K1697" s="111"/>
      <c r="L1697" s="111"/>
      <c r="M1697" s="111"/>
      <c r="QK1697" s="6"/>
      <c r="QL1697" s="4"/>
      <c r="QM1697" s="4"/>
      <c r="QN1697" s="4"/>
      <c r="QO1697" s="4"/>
      <c r="QP1697" s="4"/>
      <c r="QQ1697" s="4"/>
      <c r="QR1697" s="4"/>
    </row>
    <row r="1698" spans="1:460" x14ac:dyDescent="0.2">
      <c r="A1698" s="39"/>
      <c r="B1698" s="40"/>
      <c r="C1698" s="111"/>
      <c r="D1698" s="111"/>
      <c r="E1698" s="111"/>
      <c r="F1698" s="111"/>
      <c r="G1698" s="111"/>
      <c r="H1698" s="111"/>
      <c r="I1698" s="111"/>
      <c r="J1698" s="111"/>
      <c r="K1698" s="111"/>
      <c r="L1698" s="111"/>
      <c r="M1698" s="111"/>
      <c r="QK1698" s="6"/>
      <c r="QL1698" s="4"/>
      <c r="QM1698" s="4"/>
      <c r="QN1698" s="4"/>
      <c r="QO1698" s="4"/>
      <c r="QP1698" s="4"/>
      <c r="QQ1698" s="4"/>
      <c r="QR1698" s="4"/>
    </row>
    <row r="1699" spans="1:460" x14ac:dyDescent="0.2">
      <c r="A1699" s="39"/>
      <c r="B1699" s="40"/>
      <c r="C1699" s="111"/>
      <c r="D1699" s="111"/>
      <c r="E1699" s="111"/>
      <c r="F1699" s="111"/>
      <c r="G1699" s="111"/>
      <c r="H1699" s="111"/>
      <c r="I1699" s="111"/>
      <c r="J1699" s="111"/>
      <c r="K1699" s="111"/>
      <c r="L1699" s="111"/>
      <c r="M1699" s="111"/>
      <c r="QK1699" s="6"/>
      <c r="QL1699" s="4"/>
      <c r="QM1699" s="4"/>
      <c r="QN1699" s="4"/>
      <c r="QO1699" s="4"/>
      <c r="QP1699" s="4"/>
      <c r="QQ1699" s="4"/>
      <c r="QR1699" s="4"/>
    </row>
    <row r="1700" spans="1:460" x14ac:dyDescent="0.2">
      <c r="A1700" s="39"/>
      <c r="B1700" s="40"/>
      <c r="C1700" s="111"/>
      <c r="D1700" s="111"/>
      <c r="E1700" s="111"/>
      <c r="F1700" s="111"/>
      <c r="G1700" s="111"/>
      <c r="H1700" s="111"/>
      <c r="I1700" s="111"/>
      <c r="J1700" s="111"/>
      <c r="K1700" s="111"/>
      <c r="L1700" s="111"/>
      <c r="M1700" s="111"/>
      <c r="QK1700" s="6"/>
      <c r="QL1700" s="4"/>
      <c r="QM1700" s="4"/>
      <c r="QN1700" s="4"/>
      <c r="QO1700" s="4"/>
      <c r="QP1700" s="4"/>
      <c r="QQ1700" s="4"/>
      <c r="QR1700" s="4"/>
    </row>
    <row r="1701" spans="1:460" x14ac:dyDescent="0.2">
      <c r="A1701" s="39"/>
      <c r="B1701" s="40"/>
      <c r="C1701" s="111"/>
      <c r="D1701" s="111"/>
      <c r="E1701" s="111"/>
      <c r="F1701" s="111"/>
      <c r="G1701" s="111"/>
      <c r="H1701" s="111"/>
      <c r="I1701" s="111"/>
      <c r="J1701" s="111"/>
      <c r="K1701" s="111"/>
      <c r="L1701" s="111"/>
      <c r="M1701" s="111"/>
      <c r="QK1701" s="6"/>
      <c r="QL1701" s="4"/>
      <c r="QM1701" s="4"/>
      <c r="QN1701" s="4"/>
      <c r="QO1701" s="4"/>
      <c r="QP1701" s="4"/>
      <c r="QQ1701" s="4"/>
      <c r="QR1701" s="4"/>
    </row>
    <row r="1702" spans="1:460" x14ac:dyDescent="0.2">
      <c r="A1702" s="39"/>
      <c r="B1702" s="40"/>
      <c r="C1702" s="111"/>
      <c r="D1702" s="111"/>
      <c r="E1702" s="111"/>
      <c r="F1702" s="111"/>
      <c r="G1702" s="111"/>
      <c r="H1702" s="111"/>
      <c r="I1702" s="111"/>
      <c r="J1702" s="111"/>
      <c r="K1702" s="111"/>
      <c r="L1702" s="111"/>
      <c r="M1702" s="111"/>
      <c r="QK1702" s="6"/>
      <c r="QL1702" s="4"/>
      <c r="QM1702" s="4"/>
      <c r="QN1702" s="4"/>
      <c r="QO1702" s="4"/>
      <c r="QP1702" s="4"/>
      <c r="QQ1702" s="4"/>
      <c r="QR1702" s="4"/>
    </row>
    <row r="1703" spans="1:460" x14ac:dyDescent="0.2">
      <c r="A1703" s="39"/>
      <c r="B1703" s="40"/>
      <c r="C1703" s="111"/>
      <c r="D1703" s="111"/>
      <c r="E1703" s="111"/>
      <c r="F1703" s="111"/>
      <c r="G1703" s="111"/>
      <c r="H1703" s="111"/>
      <c r="I1703" s="111"/>
      <c r="J1703" s="111"/>
      <c r="K1703" s="111"/>
      <c r="L1703" s="111"/>
      <c r="M1703" s="111"/>
      <c r="QK1703" s="6"/>
      <c r="QL1703" s="4"/>
      <c r="QM1703" s="4"/>
      <c r="QN1703" s="4"/>
      <c r="QO1703" s="4"/>
      <c r="QP1703" s="4"/>
      <c r="QQ1703" s="4"/>
      <c r="QR1703" s="4"/>
    </row>
    <row r="1704" spans="1:460" x14ac:dyDescent="0.2">
      <c r="A1704" s="39"/>
      <c r="B1704" s="40"/>
      <c r="C1704" s="111"/>
      <c r="D1704" s="111"/>
      <c r="E1704" s="111"/>
      <c r="F1704" s="111"/>
      <c r="G1704" s="111"/>
      <c r="H1704" s="111"/>
      <c r="I1704" s="111"/>
      <c r="J1704" s="111"/>
      <c r="K1704" s="111"/>
      <c r="L1704" s="111"/>
      <c r="M1704" s="111"/>
      <c r="QK1704" s="6"/>
      <c r="QL1704" s="4"/>
      <c r="QM1704" s="4"/>
      <c r="QN1704" s="4"/>
      <c r="QO1704" s="4"/>
      <c r="QP1704" s="4"/>
      <c r="QQ1704" s="4"/>
      <c r="QR1704" s="4"/>
    </row>
    <row r="1705" spans="1:460" x14ac:dyDescent="0.2">
      <c r="A1705" s="39"/>
      <c r="B1705" s="40"/>
      <c r="C1705" s="111"/>
      <c r="D1705" s="111"/>
      <c r="E1705" s="111"/>
      <c r="F1705" s="111"/>
      <c r="G1705" s="111"/>
      <c r="H1705" s="111"/>
      <c r="I1705" s="111"/>
      <c r="J1705" s="111"/>
      <c r="K1705" s="111"/>
      <c r="L1705" s="111"/>
      <c r="M1705" s="111"/>
      <c r="QK1705" s="6"/>
      <c r="QL1705" s="4"/>
      <c r="QM1705" s="4"/>
      <c r="QN1705" s="4"/>
      <c r="QO1705" s="4"/>
      <c r="QP1705" s="4"/>
      <c r="QQ1705" s="4"/>
      <c r="QR1705" s="4"/>
    </row>
    <row r="1706" spans="1:460" x14ac:dyDescent="0.2">
      <c r="A1706" s="39"/>
      <c r="B1706" s="40"/>
      <c r="C1706" s="111"/>
      <c r="D1706" s="111"/>
      <c r="E1706" s="111"/>
      <c r="F1706" s="111"/>
      <c r="G1706" s="111"/>
      <c r="H1706" s="111"/>
      <c r="I1706" s="111"/>
      <c r="J1706" s="111"/>
      <c r="K1706" s="111"/>
      <c r="L1706" s="111"/>
      <c r="M1706" s="111"/>
      <c r="QK1706" s="6"/>
      <c r="QL1706" s="4"/>
      <c r="QM1706" s="4"/>
      <c r="QN1706" s="4"/>
      <c r="QO1706" s="4"/>
      <c r="QP1706" s="4"/>
      <c r="QQ1706" s="4"/>
      <c r="QR1706" s="4"/>
    </row>
    <row r="1707" spans="1:460" x14ac:dyDescent="0.2">
      <c r="A1707" s="39"/>
      <c r="B1707" s="40"/>
      <c r="C1707" s="111"/>
      <c r="D1707" s="111"/>
      <c r="E1707" s="111"/>
      <c r="F1707" s="111"/>
      <c r="G1707" s="111"/>
      <c r="H1707" s="111"/>
      <c r="I1707" s="111"/>
      <c r="J1707" s="111"/>
      <c r="K1707" s="111"/>
      <c r="L1707" s="111"/>
      <c r="M1707" s="111"/>
      <c r="QK1707" s="6"/>
      <c r="QL1707" s="4"/>
      <c r="QM1707" s="4"/>
      <c r="QN1707" s="4"/>
      <c r="QO1707" s="4"/>
      <c r="QP1707" s="4"/>
      <c r="QQ1707" s="4"/>
      <c r="QR1707" s="4"/>
    </row>
    <row r="1708" spans="1:460" x14ac:dyDescent="0.2">
      <c r="A1708" s="39"/>
      <c r="B1708" s="40"/>
      <c r="C1708" s="111"/>
      <c r="D1708" s="111"/>
      <c r="E1708" s="111"/>
      <c r="F1708" s="111"/>
      <c r="G1708" s="111"/>
      <c r="H1708" s="111"/>
      <c r="I1708" s="111"/>
      <c r="J1708" s="111"/>
      <c r="K1708" s="111"/>
      <c r="L1708" s="111"/>
      <c r="M1708" s="111"/>
      <c r="QK1708" s="6"/>
      <c r="QL1708" s="4"/>
      <c r="QM1708" s="4"/>
      <c r="QN1708" s="4"/>
      <c r="QO1708" s="4"/>
      <c r="QP1708" s="4"/>
      <c r="QQ1708" s="4"/>
      <c r="QR1708" s="4"/>
    </row>
    <row r="1709" spans="1:460" x14ac:dyDescent="0.2">
      <c r="A1709" s="39"/>
      <c r="B1709" s="40"/>
      <c r="C1709" s="111"/>
      <c r="D1709" s="111"/>
      <c r="E1709" s="111"/>
      <c r="F1709" s="111"/>
      <c r="G1709" s="111"/>
      <c r="H1709" s="111"/>
      <c r="I1709" s="111"/>
      <c r="J1709" s="111"/>
      <c r="K1709" s="111"/>
      <c r="L1709" s="111"/>
      <c r="M1709" s="111"/>
      <c r="QK1709" s="6"/>
      <c r="QL1709" s="4"/>
      <c r="QM1709" s="4"/>
      <c r="QN1709" s="4"/>
      <c r="QO1709" s="4"/>
      <c r="QP1709" s="4"/>
      <c r="QQ1709" s="4"/>
      <c r="QR1709" s="4"/>
    </row>
    <row r="1710" spans="1:460" x14ac:dyDescent="0.2">
      <c r="A1710" s="39"/>
      <c r="B1710" s="40"/>
      <c r="C1710" s="111"/>
      <c r="D1710" s="111"/>
      <c r="E1710" s="111"/>
      <c r="F1710" s="111"/>
      <c r="G1710" s="111"/>
      <c r="H1710" s="111"/>
      <c r="I1710" s="111"/>
      <c r="J1710" s="111"/>
      <c r="K1710" s="111"/>
      <c r="L1710" s="111"/>
      <c r="M1710" s="111"/>
      <c r="QK1710" s="6"/>
      <c r="QL1710" s="4"/>
      <c r="QM1710" s="4"/>
      <c r="QN1710" s="4"/>
      <c r="QO1710" s="4"/>
      <c r="QP1710" s="4"/>
      <c r="QQ1710" s="4"/>
      <c r="QR1710" s="4"/>
    </row>
    <row r="1711" spans="1:460" x14ac:dyDescent="0.2">
      <c r="A1711" s="39"/>
      <c r="B1711" s="40"/>
      <c r="C1711" s="111"/>
      <c r="D1711" s="111"/>
      <c r="E1711" s="111"/>
      <c r="F1711" s="111"/>
      <c r="G1711" s="111"/>
      <c r="H1711" s="111"/>
      <c r="I1711" s="111"/>
      <c r="J1711" s="111"/>
      <c r="K1711" s="111"/>
      <c r="L1711" s="111"/>
      <c r="M1711" s="111"/>
      <c r="QK1711" s="6"/>
      <c r="QL1711" s="4"/>
      <c r="QM1711" s="4"/>
      <c r="QN1711" s="4"/>
      <c r="QO1711" s="4"/>
      <c r="QP1711" s="4"/>
      <c r="QQ1711" s="4"/>
      <c r="QR1711" s="4"/>
    </row>
    <row r="1712" spans="1:460" x14ac:dyDescent="0.2">
      <c r="A1712" s="39"/>
      <c r="B1712" s="40"/>
      <c r="C1712" s="111"/>
      <c r="D1712" s="111"/>
      <c r="E1712" s="111"/>
      <c r="F1712" s="111"/>
      <c r="G1712" s="111"/>
      <c r="H1712" s="111"/>
      <c r="I1712" s="111"/>
      <c r="J1712" s="111"/>
      <c r="K1712" s="111"/>
      <c r="L1712" s="111"/>
      <c r="M1712" s="111"/>
      <c r="QK1712" s="6"/>
      <c r="QL1712" s="4"/>
      <c r="QM1712" s="4"/>
      <c r="QN1712" s="4"/>
      <c r="QO1712" s="4"/>
      <c r="QP1712" s="4"/>
      <c r="QQ1712" s="4"/>
      <c r="QR1712" s="4"/>
    </row>
    <row r="1713" spans="1:460" x14ac:dyDescent="0.2">
      <c r="A1713" s="39"/>
      <c r="B1713" s="40"/>
      <c r="C1713" s="111"/>
      <c r="D1713" s="111"/>
      <c r="E1713" s="111"/>
      <c r="F1713" s="111"/>
      <c r="G1713" s="111"/>
      <c r="H1713" s="111"/>
      <c r="I1713" s="111"/>
      <c r="J1713" s="111"/>
      <c r="K1713" s="111"/>
      <c r="L1713" s="111"/>
      <c r="M1713" s="111"/>
      <c r="QK1713" s="6"/>
      <c r="QL1713" s="4"/>
      <c r="QM1713" s="4"/>
      <c r="QN1713" s="4"/>
      <c r="QO1713" s="4"/>
      <c r="QP1713" s="4"/>
      <c r="QQ1713" s="4"/>
      <c r="QR1713" s="4"/>
    </row>
    <row r="1714" spans="1:460" x14ac:dyDescent="0.2">
      <c r="A1714" s="39"/>
      <c r="B1714" s="40"/>
      <c r="C1714" s="111"/>
      <c r="D1714" s="111"/>
      <c r="E1714" s="111"/>
      <c r="F1714" s="111"/>
      <c r="G1714" s="111"/>
      <c r="H1714" s="111"/>
      <c r="I1714" s="111"/>
      <c r="J1714" s="111"/>
      <c r="K1714" s="111"/>
      <c r="L1714" s="111"/>
      <c r="M1714" s="111"/>
      <c r="QK1714" s="6"/>
      <c r="QL1714" s="4"/>
      <c r="QM1714" s="4"/>
      <c r="QN1714" s="4"/>
      <c r="QO1714" s="4"/>
      <c r="QP1714" s="4"/>
      <c r="QQ1714" s="4"/>
      <c r="QR1714" s="4"/>
    </row>
    <row r="1715" spans="1:460" x14ac:dyDescent="0.2">
      <c r="A1715" s="39"/>
      <c r="B1715" s="40"/>
      <c r="C1715" s="111"/>
      <c r="D1715" s="111"/>
      <c r="E1715" s="111"/>
      <c r="F1715" s="111"/>
      <c r="G1715" s="111"/>
      <c r="H1715" s="111"/>
      <c r="I1715" s="111"/>
      <c r="J1715" s="111"/>
      <c r="K1715" s="111"/>
      <c r="L1715" s="111"/>
      <c r="M1715" s="111"/>
      <c r="QK1715" s="6"/>
      <c r="QL1715" s="4"/>
      <c r="QM1715" s="4"/>
      <c r="QN1715" s="4"/>
      <c r="QO1715" s="4"/>
      <c r="QP1715" s="4"/>
      <c r="QQ1715" s="4"/>
      <c r="QR1715" s="4"/>
    </row>
    <row r="1716" spans="1:460" x14ac:dyDescent="0.2">
      <c r="A1716" s="39"/>
      <c r="B1716" s="40"/>
      <c r="C1716" s="111"/>
      <c r="D1716" s="111"/>
      <c r="E1716" s="111"/>
      <c r="F1716" s="111"/>
      <c r="G1716" s="111"/>
      <c r="H1716" s="111"/>
      <c r="I1716" s="111"/>
      <c r="J1716" s="111"/>
      <c r="K1716" s="111"/>
      <c r="L1716" s="111"/>
      <c r="M1716" s="111"/>
      <c r="QK1716" s="6"/>
      <c r="QL1716" s="4"/>
      <c r="QM1716" s="4"/>
      <c r="QN1716" s="4"/>
      <c r="QO1716" s="4"/>
      <c r="QP1716" s="4"/>
      <c r="QQ1716" s="4"/>
      <c r="QR1716" s="4"/>
    </row>
    <row r="1717" spans="1:460" x14ac:dyDescent="0.2">
      <c r="A1717" s="39"/>
      <c r="B1717" s="40"/>
      <c r="C1717" s="111"/>
      <c r="D1717" s="111"/>
      <c r="E1717" s="111"/>
      <c r="F1717" s="111"/>
      <c r="G1717" s="111"/>
      <c r="H1717" s="111"/>
      <c r="I1717" s="111"/>
      <c r="J1717" s="111"/>
      <c r="K1717" s="111"/>
      <c r="L1717" s="111"/>
      <c r="M1717" s="111"/>
      <c r="QK1717" s="6"/>
      <c r="QL1717" s="4"/>
      <c r="QM1717" s="4"/>
      <c r="QN1717" s="4"/>
      <c r="QO1717" s="4"/>
      <c r="QP1717" s="4"/>
      <c r="QQ1717" s="4"/>
      <c r="QR1717" s="4"/>
    </row>
    <row r="1718" spans="1:460" x14ac:dyDescent="0.2">
      <c r="A1718" s="39"/>
      <c r="B1718" s="40"/>
      <c r="C1718" s="111"/>
      <c r="D1718" s="111"/>
      <c r="E1718" s="111"/>
      <c r="F1718" s="111"/>
      <c r="G1718" s="111"/>
      <c r="H1718" s="111"/>
      <c r="I1718" s="111"/>
      <c r="J1718" s="111"/>
      <c r="K1718" s="111"/>
      <c r="L1718" s="111"/>
      <c r="M1718" s="111"/>
      <c r="QK1718" s="6"/>
      <c r="QL1718" s="4"/>
      <c r="QM1718" s="4"/>
      <c r="QN1718" s="4"/>
      <c r="QO1718" s="4"/>
      <c r="QP1718" s="4"/>
      <c r="QQ1718" s="4"/>
      <c r="QR1718" s="4"/>
    </row>
    <row r="1719" spans="1:460" x14ac:dyDescent="0.2">
      <c r="A1719" s="39"/>
      <c r="B1719" s="40"/>
      <c r="C1719" s="111"/>
      <c r="D1719" s="111"/>
      <c r="E1719" s="111"/>
      <c r="F1719" s="111"/>
      <c r="G1719" s="111"/>
      <c r="H1719" s="111"/>
      <c r="I1719" s="111"/>
      <c r="J1719" s="111"/>
      <c r="K1719" s="111"/>
      <c r="L1719" s="111"/>
      <c r="M1719" s="111"/>
      <c r="QK1719" s="6"/>
      <c r="QL1719" s="4"/>
      <c r="QM1719" s="4"/>
      <c r="QN1719" s="4"/>
      <c r="QO1719" s="4"/>
      <c r="QP1719" s="4"/>
      <c r="QQ1719" s="4"/>
      <c r="QR1719" s="4"/>
    </row>
    <row r="1720" spans="1:460" x14ac:dyDescent="0.2">
      <c r="A1720" s="39"/>
      <c r="B1720" s="40"/>
      <c r="C1720" s="111"/>
      <c r="D1720" s="111"/>
      <c r="E1720" s="111"/>
      <c r="F1720" s="111"/>
      <c r="G1720" s="111"/>
      <c r="H1720" s="111"/>
      <c r="I1720" s="111"/>
      <c r="J1720" s="111"/>
      <c r="K1720" s="111"/>
      <c r="L1720" s="111"/>
      <c r="M1720" s="111"/>
      <c r="QK1720" s="6"/>
      <c r="QL1720" s="4"/>
      <c r="QM1720" s="4"/>
      <c r="QN1720" s="4"/>
      <c r="QO1720" s="4"/>
      <c r="QP1720" s="4"/>
      <c r="QQ1720" s="4"/>
      <c r="QR1720" s="4"/>
    </row>
    <row r="1721" spans="1:460" x14ac:dyDescent="0.2">
      <c r="A1721" s="39"/>
      <c r="B1721" s="40"/>
      <c r="C1721" s="111"/>
      <c r="D1721" s="111"/>
      <c r="E1721" s="111"/>
      <c r="F1721" s="111"/>
      <c r="G1721" s="111"/>
      <c r="H1721" s="111"/>
      <c r="I1721" s="111"/>
      <c r="J1721" s="111"/>
      <c r="K1721" s="111"/>
      <c r="L1721" s="111"/>
      <c r="M1721" s="111"/>
      <c r="QK1721" s="6"/>
      <c r="QL1721" s="4"/>
      <c r="QM1721" s="4"/>
      <c r="QN1721" s="4"/>
      <c r="QO1721" s="4"/>
      <c r="QP1721" s="4"/>
      <c r="QQ1721" s="4"/>
      <c r="QR1721" s="4"/>
    </row>
    <row r="1722" spans="1:460" x14ac:dyDescent="0.2">
      <c r="A1722" s="39"/>
      <c r="B1722" s="40"/>
      <c r="C1722" s="111"/>
      <c r="D1722" s="111"/>
      <c r="E1722" s="111"/>
      <c r="F1722" s="111"/>
      <c r="G1722" s="111"/>
      <c r="H1722" s="111"/>
      <c r="I1722" s="111"/>
      <c r="J1722" s="111"/>
      <c r="K1722" s="111"/>
      <c r="L1722" s="111"/>
      <c r="M1722" s="111"/>
      <c r="QK1722" s="6"/>
      <c r="QL1722" s="4"/>
      <c r="QM1722" s="4"/>
      <c r="QN1722" s="4"/>
      <c r="QO1722" s="4"/>
      <c r="QP1722" s="4"/>
      <c r="QQ1722" s="4"/>
      <c r="QR1722" s="4"/>
    </row>
    <row r="1723" spans="1:460" x14ac:dyDescent="0.2">
      <c r="A1723" s="39"/>
      <c r="B1723" s="40"/>
      <c r="C1723" s="111"/>
      <c r="D1723" s="111"/>
      <c r="E1723" s="111"/>
      <c r="F1723" s="111"/>
      <c r="G1723" s="111"/>
      <c r="H1723" s="111"/>
      <c r="I1723" s="111"/>
      <c r="J1723" s="111"/>
      <c r="K1723" s="111"/>
      <c r="L1723" s="111"/>
      <c r="M1723" s="111"/>
      <c r="QK1723" s="6"/>
      <c r="QL1723" s="4"/>
      <c r="QM1723" s="4"/>
      <c r="QN1723" s="4"/>
      <c r="QO1723" s="4"/>
      <c r="QP1723" s="4"/>
      <c r="QQ1723" s="4"/>
      <c r="QR1723" s="4"/>
    </row>
    <row r="1724" spans="1:460" x14ac:dyDescent="0.2">
      <c r="A1724" s="39"/>
      <c r="B1724" s="40"/>
      <c r="C1724" s="111"/>
      <c r="D1724" s="111"/>
      <c r="E1724" s="111"/>
      <c r="F1724" s="111"/>
      <c r="G1724" s="111"/>
      <c r="H1724" s="111"/>
      <c r="I1724" s="111"/>
      <c r="J1724" s="111"/>
      <c r="K1724" s="111"/>
      <c r="L1724" s="111"/>
      <c r="M1724" s="111"/>
      <c r="QK1724" s="6"/>
      <c r="QL1724" s="4"/>
      <c r="QM1724" s="4"/>
      <c r="QN1724" s="4"/>
      <c r="QO1724" s="4"/>
      <c r="QP1724" s="4"/>
      <c r="QQ1724" s="4"/>
      <c r="QR1724" s="4"/>
    </row>
    <row r="1725" spans="1:460" x14ac:dyDescent="0.2">
      <c r="A1725" s="39"/>
      <c r="B1725" s="40"/>
      <c r="C1725" s="111"/>
      <c r="D1725" s="111"/>
      <c r="E1725" s="111"/>
      <c r="F1725" s="111"/>
      <c r="G1725" s="111"/>
      <c r="H1725" s="111"/>
      <c r="I1725" s="111"/>
      <c r="J1725" s="111"/>
      <c r="K1725" s="111"/>
      <c r="L1725" s="111"/>
      <c r="M1725" s="111"/>
      <c r="QK1725" s="6"/>
      <c r="QL1725" s="4"/>
      <c r="QM1725" s="4"/>
      <c r="QN1725" s="4"/>
      <c r="QO1725" s="4"/>
      <c r="QP1725" s="4"/>
      <c r="QQ1725" s="4"/>
      <c r="QR1725" s="4"/>
    </row>
    <row r="1726" spans="1:460" x14ac:dyDescent="0.2">
      <c r="A1726" s="39"/>
      <c r="B1726" s="40"/>
      <c r="C1726" s="111"/>
      <c r="D1726" s="111"/>
      <c r="E1726" s="111"/>
      <c r="F1726" s="111"/>
      <c r="G1726" s="111"/>
      <c r="H1726" s="111"/>
      <c r="I1726" s="111"/>
      <c r="J1726" s="111"/>
      <c r="K1726" s="111"/>
      <c r="L1726" s="111"/>
      <c r="M1726" s="111"/>
      <c r="QK1726" s="6"/>
      <c r="QL1726" s="4"/>
      <c r="QM1726" s="4"/>
      <c r="QN1726" s="4"/>
      <c r="QO1726" s="4"/>
      <c r="QP1726" s="4"/>
      <c r="QQ1726" s="4"/>
      <c r="QR1726" s="4"/>
    </row>
    <row r="1727" spans="1:460" x14ac:dyDescent="0.2">
      <c r="A1727" s="39"/>
      <c r="B1727" s="40"/>
      <c r="C1727" s="111"/>
      <c r="D1727" s="111"/>
      <c r="E1727" s="111"/>
      <c r="F1727" s="111"/>
      <c r="G1727" s="111"/>
      <c r="H1727" s="111"/>
      <c r="I1727" s="111"/>
      <c r="J1727" s="111"/>
      <c r="K1727" s="111"/>
      <c r="L1727" s="111"/>
      <c r="M1727" s="111"/>
      <c r="QK1727" s="6"/>
      <c r="QL1727" s="4"/>
      <c r="QM1727" s="4"/>
      <c r="QN1727" s="4"/>
      <c r="QO1727" s="4"/>
      <c r="QP1727" s="4"/>
      <c r="QQ1727" s="4"/>
      <c r="QR1727" s="4"/>
    </row>
    <row r="1728" spans="1:460" x14ac:dyDescent="0.2">
      <c r="A1728" s="39"/>
      <c r="B1728" s="40"/>
      <c r="C1728" s="111"/>
      <c r="D1728" s="111"/>
      <c r="E1728" s="111"/>
      <c r="F1728" s="111"/>
      <c r="G1728" s="111"/>
      <c r="H1728" s="111"/>
      <c r="I1728" s="111"/>
      <c r="J1728" s="111"/>
      <c r="K1728" s="111"/>
      <c r="L1728" s="111"/>
      <c r="M1728" s="111"/>
      <c r="QK1728" s="6"/>
      <c r="QL1728" s="4"/>
      <c r="QM1728" s="4"/>
      <c r="QN1728" s="4"/>
      <c r="QO1728" s="4"/>
      <c r="QP1728" s="4"/>
      <c r="QQ1728" s="4"/>
      <c r="QR1728" s="4"/>
    </row>
    <row r="1729" spans="1:460" x14ac:dyDescent="0.2">
      <c r="A1729" s="39"/>
      <c r="B1729" s="40"/>
      <c r="C1729" s="111"/>
      <c r="D1729" s="111"/>
      <c r="E1729" s="111"/>
      <c r="F1729" s="111"/>
      <c r="G1729" s="111"/>
      <c r="H1729" s="111"/>
      <c r="I1729" s="111"/>
      <c r="J1729" s="111"/>
      <c r="K1729" s="111"/>
      <c r="L1729" s="111"/>
      <c r="M1729" s="111"/>
      <c r="QK1729" s="6"/>
      <c r="QL1729" s="4"/>
      <c r="QM1729" s="4"/>
      <c r="QN1729" s="4"/>
      <c r="QO1729" s="4"/>
      <c r="QP1729" s="4"/>
      <c r="QQ1729" s="4"/>
      <c r="QR1729" s="4"/>
    </row>
    <row r="1730" spans="1:460" x14ac:dyDescent="0.2">
      <c r="A1730" s="39"/>
      <c r="B1730" s="40"/>
      <c r="C1730" s="111"/>
      <c r="D1730" s="111"/>
      <c r="E1730" s="111"/>
      <c r="F1730" s="111"/>
      <c r="G1730" s="111"/>
      <c r="H1730" s="111"/>
      <c r="I1730" s="111"/>
      <c r="J1730" s="111"/>
      <c r="K1730" s="111"/>
      <c r="L1730" s="111"/>
      <c r="M1730" s="111"/>
      <c r="QK1730" s="6"/>
      <c r="QL1730" s="4"/>
      <c r="QM1730" s="4"/>
      <c r="QN1730" s="4"/>
      <c r="QO1730" s="4"/>
      <c r="QP1730" s="4"/>
      <c r="QQ1730" s="4"/>
      <c r="QR1730" s="4"/>
    </row>
    <row r="1731" spans="1:460" x14ac:dyDescent="0.2">
      <c r="A1731" s="39"/>
      <c r="B1731" s="40"/>
      <c r="C1731" s="111"/>
      <c r="D1731" s="111"/>
      <c r="E1731" s="111"/>
      <c r="F1731" s="111"/>
      <c r="G1731" s="111"/>
      <c r="H1731" s="111"/>
      <c r="I1731" s="111"/>
      <c r="J1731" s="111"/>
      <c r="K1731" s="111"/>
      <c r="L1731" s="111"/>
      <c r="M1731" s="111"/>
      <c r="QK1731" s="6"/>
      <c r="QL1731" s="4"/>
      <c r="QM1731" s="4"/>
      <c r="QN1731" s="4"/>
      <c r="QO1731" s="4"/>
      <c r="QP1731" s="4"/>
      <c r="QQ1731" s="4"/>
      <c r="QR1731" s="4"/>
    </row>
    <row r="1732" spans="1:460" x14ac:dyDescent="0.2">
      <c r="A1732" s="39"/>
      <c r="B1732" s="40"/>
      <c r="C1732" s="111"/>
      <c r="D1732" s="111"/>
      <c r="E1732" s="111"/>
      <c r="F1732" s="111"/>
      <c r="G1732" s="111"/>
      <c r="H1732" s="111"/>
      <c r="I1732" s="111"/>
      <c r="J1732" s="111"/>
      <c r="K1732" s="111"/>
      <c r="L1732" s="111"/>
      <c r="M1732" s="111"/>
      <c r="QK1732" s="6"/>
      <c r="QL1732" s="4"/>
      <c r="QM1732" s="4"/>
      <c r="QN1732" s="4"/>
      <c r="QO1732" s="4"/>
      <c r="QP1732" s="4"/>
      <c r="QQ1732" s="4"/>
      <c r="QR1732" s="4"/>
    </row>
    <row r="1733" spans="1:460" x14ac:dyDescent="0.2">
      <c r="A1733" s="39"/>
      <c r="B1733" s="40"/>
      <c r="C1733" s="111"/>
      <c r="D1733" s="111"/>
      <c r="E1733" s="111"/>
      <c r="F1733" s="111"/>
      <c r="G1733" s="111"/>
      <c r="H1733" s="111"/>
      <c r="I1733" s="111"/>
      <c r="J1733" s="111"/>
      <c r="K1733" s="111"/>
      <c r="L1733" s="111"/>
      <c r="M1733" s="111"/>
      <c r="QK1733" s="6"/>
      <c r="QL1733" s="4"/>
      <c r="QM1733" s="4"/>
      <c r="QN1733" s="4"/>
      <c r="QO1733" s="4"/>
      <c r="QP1733" s="4"/>
      <c r="QQ1733" s="4"/>
      <c r="QR1733" s="4"/>
    </row>
    <row r="1734" spans="1:460" x14ac:dyDescent="0.2">
      <c r="A1734" s="39"/>
      <c r="B1734" s="40"/>
      <c r="C1734" s="111"/>
      <c r="D1734" s="111"/>
      <c r="E1734" s="111"/>
      <c r="F1734" s="111"/>
      <c r="G1734" s="111"/>
      <c r="H1734" s="111"/>
      <c r="I1734" s="111"/>
      <c r="J1734" s="111"/>
      <c r="K1734" s="111"/>
      <c r="L1734" s="111"/>
      <c r="M1734" s="111"/>
      <c r="QK1734" s="6"/>
      <c r="QL1734" s="4"/>
      <c r="QM1734" s="4"/>
      <c r="QN1734" s="4"/>
      <c r="QO1734" s="4"/>
      <c r="QP1734" s="4"/>
      <c r="QQ1734" s="4"/>
      <c r="QR1734" s="4"/>
    </row>
    <row r="1735" spans="1:460" x14ac:dyDescent="0.2">
      <c r="A1735" s="39"/>
      <c r="B1735" s="40"/>
      <c r="C1735" s="111"/>
      <c r="D1735" s="111"/>
      <c r="E1735" s="111"/>
      <c r="F1735" s="111"/>
      <c r="G1735" s="111"/>
      <c r="H1735" s="111"/>
      <c r="I1735" s="111"/>
      <c r="J1735" s="111"/>
      <c r="K1735" s="111"/>
      <c r="L1735" s="111"/>
      <c r="M1735" s="111"/>
      <c r="QK1735" s="6"/>
      <c r="QL1735" s="4"/>
      <c r="QM1735" s="4"/>
      <c r="QN1735" s="4"/>
      <c r="QO1735" s="4"/>
      <c r="QP1735" s="4"/>
      <c r="QQ1735" s="4"/>
      <c r="QR1735" s="4"/>
    </row>
    <row r="1736" spans="1:460" x14ac:dyDescent="0.2">
      <c r="A1736" s="39"/>
      <c r="B1736" s="40"/>
      <c r="C1736" s="111"/>
      <c r="D1736" s="111"/>
      <c r="E1736" s="111"/>
      <c r="F1736" s="111"/>
      <c r="G1736" s="111"/>
      <c r="H1736" s="111"/>
      <c r="I1736" s="111"/>
      <c r="J1736" s="111"/>
      <c r="K1736" s="111"/>
      <c r="L1736" s="111"/>
      <c r="M1736" s="111"/>
      <c r="QK1736" s="6"/>
      <c r="QL1736" s="4"/>
      <c r="QM1736" s="4"/>
      <c r="QN1736" s="4"/>
      <c r="QO1736" s="4"/>
      <c r="QP1736" s="4"/>
      <c r="QQ1736" s="4"/>
      <c r="QR1736" s="4"/>
    </row>
    <row r="1737" spans="1:460" x14ac:dyDescent="0.2">
      <c r="A1737" s="39"/>
      <c r="B1737" s="40"/>
      <c r="C1737" s="111"/>
      <c r="D1737" s="111"/>
      <c r="E1737" s="111"/>
      <c r="F1737" s="111"/>
      <c r="G1737" s="111"/>
      <c r="H1737" s="111"/>
      <c r="I1737" s="111"/>
      <c r="J1737" s="111"/>
      <c r="K1737" s="111"/>
      <c r="L1737" s="111"/>
      <c r="M1737" s="111"/>
      <c r="QK1737" s="6"/>
      <c r="QL1737" s="4"/>
      <c r="QM1737" s="4"/>
      <c r="QN1737" s="4"/>
      <c r="QO1737" s="4"/>
      <c r="QP1737" s="4"/>
      <c r="QQ1737" s="4"/>
      <c r="QR1737" s="4"/>
    </row>
    <row r="1738" spans="1:460" x14ac:dyDescent="0.2">
      <c r="A1738" s="39"/>
      <c r="B1738" s="40"/>
      <c r="C1738" s="111"/>
      <c r="D1738" s="111"/>
      <c r="E1738" s="111"/>
      <c r="F1738" s="111"/>
      <c r="G1738" s="111"/>
      <c r="H1738" s="111"/>
      <c r="I1738" s="111"/>
      <c r="J1738" s="111"/>
      <c r="K1738" s="111"/>
      <c r="L1738" s="111"/>
      <c r="M1738" s="111"/>
      <c r="QK1738" s="6"/>
      <c r="QL1738" s="4"/>
      <c r="QM1738" s="4"/>
      <c r="QN1738" s="4"/>
      <c r="QO1738" s="4"/>
      <c r="QP1738" s="4"/>
      <c r="QQ1738" s="4"/>
      <c r="QR1738" s="4"/>
    </row>
    <row r="1739" spans="1:460" x14ac:dyDescent="0.2">
      <c r="A1739" s="39"/>
      <c r="B1739" s="40"/>
      <c r="C1739" s="111"/>
      <c r="D1739" s="111"/>
      <c r="E1739" s="111"/>
      <c r="F1739" s="111"/>
      <c r="G1739" s="111"/>
      <c r="H1739" s="111"/>
      <c r="I1739" s="111"/>
      <c r="J1739" s="111"/>
      <c r="K1739" s="111"/>
      <c r="L1739" s="111"/>
      <c r="M1739" s="111"/>
      <c r="QK1739" s="6"/>
      <c r="QL1739" s="4"/>
      <c r="QM1739" s="4"/>
      <c r="QN1739" s="4"/>
      <c r="QO1739" s="4"/>
      <c r="QP1739" s="4"/>
      <c r="QQ1739" s="4"/>
      <c r="QR1739" s="4"/>
    </row>
    <row r="1740" spans="1:460" x14ac:dyDescent="0.2">
      <c r="A1740" s="39"/>
      <c r="B1740" s="40"/>
      <c r="C1740" s="111"/>
      <c r="D1740" s="111"/>
      <c r="E1740" s="111"/>
      <c r="F1740" s="111"/>
      <c r="G1740" s="111"/>
      <c r="H1740" s="111"/>
      <c r="I1740" s="111"/>
      <c r="J1740" s="111"/>
      <c r="K1740" s="111"/>
      <c r="L1740" s="111"/>
      <c r="M1740" s="111"/>
      <c r="QK1740" s="6"/>
      <c r="QL1740" s="4"/>
      <c r="QM1740" s="4"/>
      <c r="QN1740" s="4"/>
      <c r="QO1740" s="4"/>
      <c r="QP1740" s="4"/>
      <c r="QQ1740" s="4"/>
      <c r="QR1740" s="4"/>
    </row>
    <row r="1741" spans="1:460" x14ac:dyDescent="0.2">
      <c r="A1741" s="39"/>
      <c r="B1741" s="40"/>
      <c r="C1741" s="111"/>
      <c r="D1741" s="111"/>
      <c r="E1741" s="111"/>
      <c r="F1741" s="111"/>
      <c r="G1741" s="111"/>
      <c r="H1741" s="111"/>
      <c r="I1741" s="111"/>
      <c r="J1741" s="111"/>
      <c r="K1741" s="111"/>
      <c r="L1741" s="111"/>
      <c r="M1741" s="111"/>
      <c r="QK1741" s="6"/>
      <c r="QL1741" s="4"/>
      <c r="QM1741" s="4"/>
      <c r="QN1741" s="4"/>
      <c r="QO1741" s="4"/>
      <c r="QP1741" s="4"/>
      <c r="QQ1741" s="4"/>
      <c r="QR1741" s="4"/>
    </row>
    <row r="1742" spans="1:460" x14ac:dyDescent="0.2">
      <c r="A1742" s="39"/>
      <c r="B1742" s="40"/>
      <c r="C1742" s="111"/>
      <c r="D1742" s="111"/>
      <c r="E1742" s="111"/>
      <c r="F1742" s="111"/>
      <c r="G1742" s="111"/>
      <c r="H1742" s="111"/>
      <c r="I1742" s="111"/>
      <c r="J1742" s="111"/>
      <c r="K1742" s="111"/>
      <c r="L1742" s="111"/>
      <c r="M1742" s="111"/>
      <c r="QK1742" s="6"/>
      <c r="QL1742" s="4"/>
      <c r="QM1742" s="4"/>
      <c r="QN1742" s="4"/>
      <c r="QO1742" s="4"/>
      <c r="QP1742" s="4"/>
      <c r="QQ1742" s="4"/>
      <c r="QR1742" s="4"/>
    </row>
    <row r="1743" spans="1:460" x14ac:dyDescent="0.2">
      <c r="A1743" s="39"/>
      <c r="B1743" s="40"/>
      <c r="C1743" s="111"/>
      <c r="D1743" s="111"/>
      <c r="E1743" s="111"/>
      <c r="F1743" s="111"/>
      <c r="G1743" s="111"/>
      <c r="H1743" s="111"/>
      <c r="I1743" s="111"/>
      <c r="J1743" s="111"/>
      <c r="K1743" s="111"/>
      <c r="L1743" s="111"/>
      <c r="M1743" s="111"/>
      <c r="QK1743" s="6"/>
      <c r="QL1743" s="4"/>
      <c r="QM1743" s="4"/>
      <c r="QN1743" s="4"/>
      <c r="QO1743" s="4"/>
      <c r="QP1743" s="4"/>
      <c r="QQ1743" s="4"/>
      <c r="QR1743" s="4"/>
    </row>
    <row r="1744" spans="1:460" x14ac:dyDescent="0.2">
      <c r="A1744" s="39"/>
      <c r="B1744" s="40"/>
      <c r="C1744" s="111"/>
      <c r="D1744" s="111"/>
      <c r="E1744" s="111"/>
      <c r="F1744" s="111"/>
      <c r="G1744" s="111"/>
      <c r="H1744" s="111"/>
      <c r="I1744" s="111"/>
      <c r="J1744" s="111"/>
      <c r="K1744" s="111"/>
      <c r="L1744" s="111"/>
      <c r="M1744" s="111"/>
      <c r="QK1744" s="6"/>
      <c r="QL1744" s="4"/>
      <c r="QM1744" s="4"/>
      <c r="QN1744" s="4"/>
      <c r="QO1744" s="4"/>
      <c r="QP1744" s="4"/>
      <c r="QQ1744" s="4"/>
      <c r="QR1744" s="4"/>
    </row>
    <row r="1745" spans="1:460" x14ac:dyDescent="0.2">
      <c r="A1745" s="39"/>
      <c r="B1745" s="40"/>
      <c r="C1745" s="111"/>
      <c r="D1745" s="111"/>
      <c r="E1745" s="111"/>
      <c r="F1745" s="111"/>
      <c r="G1745" s="111"/>
      <c r="H1745" s="111"/>
      <c r="I1745" s="111"/>
      <c r="J1745" s="111"/>
      <c r="K1745" s="111"/>
      <c r="L1745" s="111"/>
      <c r="M1745" s="111"/>
      <c r="QK1745" s="6"/>
      <c r="QL1745" s="4"/>
      <c r="QM1745" s="4"/>
      <c r="QN1745" s="4"/>
      <c r="QO1745" s="4"/>
      <c r="QP1745" s="4"/>
      <c r="QQ1745" s="4"/>
      <c r="QR1745" s="4"/>
    </row>
    <row r="1746" spans="1:460" x14ac:dyDescent="0.2">
      <c r="A1746" s="39"/>
      <c r="B1746" s="40"/>
      <c r="C1746" s="111"/>
      <c r="D1746" s="111"/>
      <c r="E1746" s="111"/>
      <c r="F1746" s="111"/>
      <c r="G1746" s="111"/>
      <c r="H1746" s="111"/>
      <c r="I1746" s="111"/>
      <c r="J1746" s="111"/>
      <c r="K1746" s="111"/>
      <c r="L1746" s="111"/>
      <c r="M1746" s="111"/>
      <c r="QK1746" s="6"/>
      <c r="QL1746" s="4"/>
      <c r="QM1746" s="4"/>
      <c r="QN1746" s="4"/>
      <c r="QO1746" s="4"/>
      <c r="QP1746" s="4"/>
      <c r="QQ1746" s="4"/>
      <c r="QR1746" s="4"/>
    </row>
    <row r="1747" spans="1:460" x14ac:dyDescent="0.2">
      <c r="A1747" s="39"/>
      <c r="B1747" s="40"/>
      <c r="C1747" s="111"/>
      <c r="D1747" s="111"/>
      <c r="E1747" s="111"/>
      <c r="F1747" s="111"/>
      <c r="G1747" s="111"/>
      <c r="H1747" s="111"/>
      <c r="I1747" s="111"/>
      <c r="J1747" s="111"/>
      <c r="K1747" s="111"/>
      <c r="L1747" s="111"/>
      <c r="M1747" s="111"/>
      <c r="QK1747" s="6"/>
      <c r="QL1747" s="4"/>
      <c r="QM1747" s="4"/>
      <c r="QN1747" s="4"/>
      <c r="QO1747" s="4"/>
      <c r="QP1747" s="4"/>
      <c r="QQ1747" s="4"/>
      <c r="QR1747" s="4"/>
    </row>
    <row r="1748" spans="1:460" x14ac:dyDescent="0.2">
      <c r="A1748" s="39"/>
      <c r="B1748" s="40"/>
      <c r="C1748" s="111"/>
      <c r="D1748" s="111"/>
      <c r="E1748" s="111"/>
      <c r="F1748" s="111"/>
      <c r="G1748" s="111"/>
      <c r="H1748" s="111"/>
      <c r="I1748" s="111"/>
      <c r="J1748" s="111"/>
      <c r="K1748" s="111"/>
      <c r="L1748" s="111"/>
      <c r="M1748" s="111"/>
      <c r="QK1748" s="6"/>
      <c r="QL1748" s="4"/>
      <c r="QM1748" s="4"/>
      <c r="QN1748" s="4"/>
      <c r="QO1748" s="4"/>
      <c r="QP1748" s="4"/>
      <c r="QQ1748" s="4"/>
      <c r="QR1748" s="4"/>
    </row>
    <row r="1749" spans="1:460" x14ac:dyDescent="0.2">
      <c r="A1749" s="39"/>
      <c r="B1749" s="40"/>
      <c r="C1749" s="111"/>
      <c r="D1749" s="111"/>
      <c r="E1749" s="111"/>
      <c r="F1749" s="111"/>
      <c r="G1749" s="111"/>
      <c r="H1749" s="111"/>
      <c r="I1749" s="111"/>
      <c r="J1749" s="111"/>
      <c r="K1749" s="111"/>
      <c r="L1749" s="111"/>
      <c r="M1749" s="111"/>
      <c r="QK1749" s="6"/>
      <c r="QL1749" s="4"/>
      <c r="QM1749" s="4"/>
      <c r="QN1749" s="4"/>
      <c r="QO1749" s="4"/>
      <c r="QP1749" s="4"/>
      <c r="QQ1749" s="4"/>
      <c r="QR1749" s="4"/>
    </row>
    <row r="1750" spans="1:460" x14ac:dyDescent="0.2">
      <c r="A1750" s="39"/>
      <c r="B1750" s="40"/>
      <c r="C1750" s="111"/>
      <c r="D1750" s="111"/>
      <c r="E1750" s="111"/>
      <c r="F1750" s="111"/>
      <c r="G1750" s="111"/>
      <c r="H1750" s="111"/>
      <c r="I1750" s="111"/>
      <c r="J1750" s="111"/>
      <c r="K1750" s="111"/>
      <c r="L1750" s="111"/>
      <c r="M1750" s="111"/>
      <c r="QK1750" s="6"/>
      <c r="QL1750" s="4"/>
      <c r="QM1750" s="4"/>
      <c r="QN1750" s="4"/>
      <c r="QO1750" s="4"/>
      <c r="QP1750" s="4"/>
      <c r="QQ1750" s="4"/>
      <c r="QR1750" s="4"/>
    </row>
    <row r="1751" spans="1:460" x14ac:dyDescent="0.2">
      <c r="A1751" s="39"/>
      <c r="B1751" s="40"/>
      <c r="C1751" s="111"/>
      <c r="D1751" s="111"/>
      <c r="E1751" s="111"/>
      <c r="F1751" s="111"/>
      <c r="G1751" s="111"/>
      <c r="H1751" s="111"/>
      <c r="I1751" s="111"/>
      <c r="J1751" s="111"/>
      <c r="K1751" s="111"/>
      <c r="L1751" s="111"/>
      <c r="M1751" s="111"/>
      <c r="QK1751" s="6"/>
      <c r="QL1751" s="4"/>
      <c r="QM1751" s="4"/>
      <c r="QN1751" s="4"/>
      <c r="QO1751" s="4"/>
      <c r="QP1751" s="4"/>
      <c r="QQ1751" s="4"/>
      <c r="QR1751" s="4"/>
    </row>
    <row r="1752" spans="1:460" x14ac:dyDescent="0.2">
      <c r="A1752" s="39"/>
      <c r="B1752" s="40"/>
      <c r="C1752" s="111"/>
      <c r="D1752" s="111"/>
      <c r="E1752" s="111"/>
      <c r="F1752" s="111"/>
      <c r="G1752" s="111"/>
      <c r="H1752" s="111"/>
      <c r="I1752" s="111"/>
      <c r="J1752" s="111"/>
      <c r="K1752" s="111"/>
      <c r="L1752" s="111"/>
      <c r="M1752" s="111"/>
      <c r="QK1752" s="6"/>
      <c r="QL1752" s="4"/>
      <c r="QM1752" s="4"/>
      <c r="QN1752" s="4"/>
      <c r="QO1752" s="4"/>
      <c r="QP1752" s="4"/>
      <c r="QQ1752" s="4"/>
      <c r="QR1752" s="4"/>
    </row>
    <row r="1753" spans="1:460" x14ac:dyDescent="0.2">
      <c r="A1753" s="39"/>
      <c r="B1753" s="40"/>
      <c r="C1753" s="111"/>
      <c r="D1753" s="111"/>
      <c r="E1753" s="111"/>
      <c r="F1753" s="111"/>
      <c r="G1753" s="111"/>
      <c r="H1753" s="111"/>
      <c r="I1753" s="111"/>
      <c r="J1753" s="111"/>
      <c r="K1753" s="111"/>
      <c r="L1753" s="111"/>
      <c r="M1753" s="111"/>
      <c r="QK1753" s="6"/>
      <c r="QL1753" s="4"/>
      <c r="QM1753" s="4"/>
      <c r="QN1753" s="4"/>
      <c r="QO1753" s="4"/>
      <c r="QP1753" s="4"/>
      <c r="QQ1753" s="4"/>
      <c r="QR1753" s="4"/>
    </row>
    <row r="1754" spans="1:460" x14ac:dyDescent="0.2">
      <c r="A1754" s="39"/>
      <c r="B1754" s="40"/>
      <c r="C1754" s="111"/>
      <c r="D1754" s="111"/>
      <c r="E1754" s="111"/>
      <c r="F1754" s="111"/>
      <c r="G1754" s="111"/>
      <c r="H1754" s="111"/>
      <c r="I1754" s="111"/>
      <c r="J1754" s="111"/>
      <c r="K1754" s="111"/>
      <c r="L1754" s="111"/>
      <c r="M1754" s="111"/>
      <c r="QK1754" s="6"/>
      <c r="QL1754" s="4"/>
      <c r="QM1754" s="4"/>
      <c r="QN1754" s="4"/>
      <c r="QO1754" s="4"/>
      <c r="QP1754" s="4"/>
      <c r="QQ1754" s="4"/>
      <c r="QR1754" s="4"/>
    </row>
    <row r="1755" spans="1:460" x14ac:dyDescent="0.2">
      <c r="A1755" s="39"/>
      <c r="B1755" s="40"/>
      <c r="C1755" s="111"/>
      <c r="D1755" s="111"/>
      <c r="E1755" s="111"/>
      <c r="F1755" s="111"/>
      <c r="G1755" s="111"/>
      <c r="H1755" s="111"/>
      <c r="I1755" s="111"/>
      <c r="J1755" s="111"/>
      <c r="K1755" s="111"/>
      <c r="L1755" s="111"/>
      <c r="M1755" s="111"/>
      <c r="QK1755" s="6"/>
      <c r="QL1755" s="4"/>
      <c r="QM1755" s="4"/>
      <c r="QN1755" s="4"/>
      <c r="QO1755" s="4"/>
      <c r="QP1755" s="4"/>
      <c r="QQ1755" s="4"/>
      <c r="QR1755" s="4"/>
    </row>
    <row r="1756" spans="1:460" x14ac:dyDescent="0.2">
      <c r="A1756" s="39"/>
      <c r="B1756" s="40"/>
      <c r="C1756" s="111"/>
      <c r="D1756" s="111"/>
      <c r="E1756" s="111"/>
      <c r="F1756" s="111"/>
      <c r="G1756" s="111"/>
      <c r="H1756" s="111"/>
      <c r="I1756" s="111"/>
      <c r="J1756" s="111"/>
      <c r="K1756" s="111"/>
      <c r="L1756" s="111"/>
      <c r="M1756" s="111"/>
      <c r="QK1756" s="6"/>
      <c r="QL1756" s="4"/>
      <c r="QM1756" s="4"/>
      <c r="QN1756" s="4"/>
      <c r="QO1756" s="4"/>
      <c r="QP1756" s="4"/>
      <c r="QQ1756" s="4"/>
      <c r="QR1756" s="4"/>
    </row>
    <row r="1757" spans="1:460" x14ac:dyDescent="0.2">
      <c r="A1757" s="39"/>
      <c r="B1757" s="40"/>
      <c r="C1757" s="111"/>
      <c r="D1757" s="111"/>
      <c r="E1757" s="111"/>
      <c r="F1757" s="111"/>
      <c r="G1757" s="111"/>
      <c r="H1757" s="111"/>
      <c r="I1757" s="111"/>
      <c r="J1757" s="111"/>
      <c r="K1757" s="111"/>
      <c r="L1757" s="111"/>
      <c r="M1757" s="111"/>
      <c r="QK1757" s="6"/>
      <c r="QL1757" s="4"/>
      <c r="QM1757" s="4"/>
      <c r="QN1757" s="4"/>
      <c r="QO1757" s="4"/>
      <c r="QP1757" s="4"/>
      <c r="QQ1757" s="4"/>
      <c r="QR1757" s="4"/>
    </row>
    <row r="1758" spans="1:460" x14ac:dyDescent="0.2">
      <c r="A1758" s="39"/>
      <c r="B1758" s="40"/>
      <c r="C1758" s="111"/>
      <c r="D1758" s="111"/>
      <c r="E1758" s="111"/>
      <c r="F1758" s="111"/>
      <c r="G1758" s="111"/>
      <c r="H1758" s="111"/>
      <c r="I1758" s="111"/>
      <c r="J1758" s="111"/>
      <c r="K1758" s="111"/>
      <c r="L1758" s="111"/>
      <c r="M1758" s="111"/>
      <c r="QK1758" s="6"/>
      <c r="QL1758" s="4"/>
      <c r="QM1758" s="4"/>
      <c r="QN1758" s="4"/>
      <c r="QO1758" s="4"/>
      <c r="QP1758" s="4"/>
      <c r="QQ1758" s="4"/>
      <c r="QR1758" s="4"/>
    </row>
    <row r="1759" spans="1:460" x14ac:dyDescent="0.2">
      <c r="A1759" s="39"/>
      <c r="B1759" s="40"/>
      <c r="C1759" s="111"/>
      <c r="D1759" s="111"/>
      <c r="E1759" s="111"/>
      <c r="F1759" s="111"/>
      <c r="G1759" s="111"/>
      <c r="H1759" s="111"/>
      <c r="I1759" s="111"/>
      <c r="J1759" s="111"/>
      <c r="K1759" s="111"/>
      <c r="L1759" s="111"/>
      <c r="M1759" s="111"/>
      <c r="QK1759" s="6"/>
      <c r="QL1759" s="4"/>
      <c r="QM1759" s="4"/>
      <c r="QN1759" s="4"/>
      <c r="QO1759" s="4"/>
      <c r="QP1759" s="4"/>
      <c r="QQ1759" s="4"/>
      <c r="QR1759" s="4"/>
    </row>
    <row r="1760" spans="1:460" x14ac:dyDescent="0.2">
      <c r="A1760" s="39"/>
      <c r="B1760" s="40"/>
      <c r="C1760" s="111"/>
      <c r="D1760" s="111"/>
      <c r="E1760" s="111"/>
      <c r="F1760" s="111"/>
      <c r="G1760" s="111"/>
      <c r="H1760" s="111"/>
      <c r="I1760" s="111"/>
      <c r="J1760" s="111"/>
      <c r="K1760" s="111"/>
      <c r="L1760" s="111"/>
      <c r="M1760" s="111"/>
      <c r="QK1760" s="6"/>
      <c r="QL1760" s="4"/>
      <c r="QM1760" s="4"/>
      <c r="QN1760" s="4"/>
      <c r="QO1760" s="4"/>
      <c r="QP1760" s="4"/>
      <c r="QQ1760" s="4"/>
      <c r="QR1760" s="4"/>
    </row>
    <row r="1761" spans="1:460" x14ac:dyDescent="0.2">
      <c r="A1761" s="39"/>
      <c r="B1761" s="40"/>
      <c r="C1761" s="111"/>
      <c r="D1761" s="111"/>
      <c r="E1761" s="111"/>
      <c r="F1761" s="111"/>
      <c r="G1761" s="111"/>
      <c r="H1761" s="111"/>
      <c r="I1761" s="111"/>
      <c r="J1761" s="111"/>
      <c r="K1761" s="111"/>
      <c r="L1761" s="111"/>
      <c r="M1761" s="111"/>
      <c r="QK1761" s="6"/>
      <c r="QL1761" s="4"/>
      <c r="QM1761" s="4"/>
      <c r="QN1761" s="4"/>
      <c r="QO1761" s="4"/>
      <c r="QP1761" s="4"/>
      <c r="QQ1761" s="4"/>
      <c r="QR1761" s="4"/>
    </row>
    <row r="1762" spans="1:460" x14ac:dyDescent="0.2">
      <c r="A1762" s="39"/>
      <c r="B1762" s="40"/>
      <c r="C1762" s="111"/>
      <c r="D1762" s="111"/>
      <c r="E1762" s="111"/>
      <c r="F1762" s="111"/>
      <c r="G1762" s="111"/>
      <c r="H1762" s="111"/>
      <c r="I1762" s="111"/>
      <c r="J1762" s="111"/>
      <c r="K1762" s="111"/>
      <c r="L1762" s="111"/>
      <c r="M1762" s="111"/>
      <c r="QK1762" s="6"/>
      <c r="QL1762" s="4"/>
      <c r="QM1762" s="4"/>
      <c r="QN1762" s="4"/>
      <c r="QO1762" s="4"/>
      <c r="QP1762" s="4"/>
      <c r="QQ1762" s="4"/>
      <c r="QR1762" s="4"/>
    </row>
    <row r="1763" spans="1:460" x14ac:dyDescent="0.2">
      <c r="A1763" s="39"/>
      <c r="B1763" s="40"/>
      <c r="C1763" s="111"/>
      <c r="D1763" s="111"/>
      <c r="E1763" s="111"/>
      <c r="F1763" s="111"/>
      <c r="G1763" s="111"/>
      <c r="H1763" s="111"/>
      <c r="I1763" s="111"/>
      <c r="J1763" s="111"/>
      <c r="K1763" s="111"/>
      <c r="L1763" s="111"/>
      <c r="M1763" s="111"/>
      <c r="QK1763" s="6"/>
      <c r="QL1763" s="4"/>
      <c r="QM1763" s="4"/>
      <c r="QN1763" s="4"/>
      <c r="QO1763" s="4"/>
      <c r="QP1763" s="4"/>
      <c r="QQ1763" s="4"/>
      <c r="QR1763" s="4"/>
    </row>
    <row r="1764" spans="1:460" x14ac:dyDescent="0.2">
      <c r="A1764" s="39"/>
      <c r="B1764" s="40"/>
      <c r="C1764" s="111"/>
      <c r="D1764" s="111"/>
      <c r="E1764" s="111"/>
      <c r="F1764" s="111"/>
      <c r="G1764" s="111"/>
      <c r="H1764" s="111"/>
      <c r="I1764" s="111"/>
      <c r="J1764" s="111"/>
      <c r="K1764" s="111"/>
      <c r="L1764" s="111"/>
      <c r="M1764" s="111"/>
      <c r="QK1764" s="6"/>
      <c r="QL1764" s="4"/>
      <c r="QM1764" s="4"/>
      <c r="QN1764" s="4"/>
      <c r="QO1764" s="4"/>
      <c r="QP1764" s="4"/>
      <c r="QQ1764" s="4"/>
      <c r="QR1764" s="4"/>
    </row>
    <row r="1765" spans="1:460" x14ac:dyDescent="0.2">
      <c r="A1765" s="39"/>
      <c r="B1765" s="40"/>
      <c r="C1765" s="111"/>
      <c r="D1765" s="111"/>
      <c r="E1765" s="111"/>
      <c r="F1765" s="111"/>
      <c r="G1765" s="111"/>
      <c r="H1765" s="111"/>
      <c r="I1765" s="111"/>
      <c r="J1765" s="111"/>
      <c r="K1765" s="111"/>
      <c r="L1765" s="111"/>
      <c r="M1765" s="111"/>
      <c r="QK1765" s="6"/>
      <c r="QL1765" s="4"/>
      <c r="QM1765" s="4"/>
      <c r="QN1765" s="4"/>
      <c r="QO1765" s="4"/>
      <c r="QP1765" s="4"/>
      <c r="QQ1765" s="4"/>
      <c r="QR1765" s="4"/>
    </row>
    <row r="1766" spans="1:460" x14ac:dyDescent="0.2">
      <c r="A1766" s="39"/>
      <c r="B1766" s="40"/>
      <c r="C1766" s="111"/>
      <c r="D1766" s="111"/>
      <c r="E1766" s="111"/>
      <c r="F1766" s="111"/>
      <c r="G1766" s="111"/>
      <c r="H1766" s="111"/>
      <c r="I1766" s="111"/>
      <c r="J1766" s="111"/>
      <c r="K1766" s="111"/>
      <c r="L1766" s="111"/>
      <c r="M1766" s="111"/>
      <c r="QK1766" s="6"/>
      <c r="QL1766" s="4"/>
      <c r="QM1766" s="4"/>
      <c r="QN1766" s="4"/>
      <c r="QO1766" s="4"/>
      <c r="QP1766" s="4"/>
      <c r="QQ1766" s="4"/>
      <c r="QR1766" s="4"/>
    </row>
    <row r="1767" spans="1:460" x14ac:dyDescent="0.2">
      <c r="A1767" s="39"/>
      <c r="B1767" s="40"/>
      <c r="C1767" s="111"/>
      <c r="D1767" s="111"/>
      <c r="E1767" s="111"/>
      <c r="F1767" s="111"/>
      <c r="G1767" s="111"/>
      <c r="H1767" s="111"/>
      <c r="I1767" s="111"/>
      <c r="J1767" s="111"/>
      <c r="K1767" s="111"/>
      <c r="L1767" s="111"/>
      <c r="M1767" s="111"/>
      <c r="QK1767" s="6"/>
      <c r="QL1767" s="4"/>
      <c r="QM1767" s="4"/>
      <c r="QN1767" s="4"/>
      <c r="QO1767" s="4"/>
      <c r="QP1767" s="4"/>
      <c r="QQ1767" s="4"/>
      <c r="QR1767" s="4"/>
    </row>
    <row r="1768" spans="1:460" x14ac:dyDescent="0.2">
      <c r="A1768" s="39"/>
      <c r="B1768" s="40"/>
      <c r="C1768" s="111"/>
      <c r="D1768" s="111"/>
      <c r="E1768" s="111"/>
      <c r="F1768" s="111"/>
      <c r="G1768" s="111"/>
      <c r="H1768" s="111"/>
      <c r="I1768" s="111"/>
      <c r="J1768" s="111"/>
      <c r="K1768" s="111"/>
      <c r="L1768" s="111"/>
      <c r="M1768" s="111"/>
      <c r="QK1768" s="6"/>
      <c r="QL1768" s="4"/>
      <c r="QM1768" s="4"/>
      <c r="QN1768" s="4"/>
      <c r="QO1768" s="4"/>
      <c r="QP1768" s="4"/>
      <c r="QQ1768" s="4"/>
      <c r="QR1768" s="4"/>
    </row>
    <row r="1769" spans="1:460" x14ac:dyDescent="0.2">
      <c r="A1769" s="39"/>
      <c r="B1769" s="40"/>
      <c r="C1769" s="111"/>
      <c r="D1769" s="111"/>
      <c r="E1769" s="111"/>
      <c r="F1769" s="111"/>
      <c r="G1769" s="111"/>
      <c r="H1769" s="111"/>
      <c r="I1769" s="111"/>
      <c r="J1769" s="111"/>
      <c r="K1769" s="111"/>
      <c r="L1769" s="111"/>
      <c r="M1769" s="111"/>
      <c r="QK1769" s="6"/>
      <c r="QL1769" s="4"/>
      <c r="QM1769" s="4"/>
      <c r="QN1769" s="4"/>
      <c r="QO1769" s="4"/>
      <c r="QP1769" s="4"/>
      <c r="QQ1769" s="4"/>
      <c r="QR1769" s="4"/>
    </row>
    <row r="1770" spans="1:460" x14ac:dyDescent="0.2">
      <c r="A1770" s="39"/>
      <c r="B1770" s="40"/>
      <c r="C1770" s="111"/>
      <c r="D1770" s="111"/>
      <c r="E1770" s="111"/>
      <c r="F1770" s="111"/>
      <c r="G1770" s="111"/>
      <c r="H1770" s="111"/>
      <c r="I1770" s="111"/>
      <c r="J1770" s="111"/>
      <c r="K1770" s="111"/>
      <c r="L1770" s="111"/>
      <c r="M1770" s="111"/>
      <c r="QK1770" s="6"/>
      <c r="QL1770" s="4"/>
      <c r="QM1770" s="4"/>
      <c r="QN1770" s="4"/>
      <c r="QO1770" s="4"/>
      <c r="QP1770" s="4"/>
      <c r="QQ1770" s="4"/>
      <c r="QR1770" s="4"/>
    </row>
    <row r="1771" spans="1:460" x14ac:dyDescent="0.2">
      <c r="A1771" s="39"/>
      <c r="B1771" s="40"/>
      <c r="C1771" s="111"/>
      <c r="D1771" s="111"/>
      <c r="E1771" s="111"/>
      <c r="F1771" s="111"/>
      <c r="G1771" s="111"/>
      <c r="H1771" s="111"/>
      <c r="I1771" s="111"/>
      <c r="J1771" s="111"/>
      <c r="K1771" s="111"/>
      <c r="L1771" s="111"/>
      <c r="M1771" s="111"/>
      <c r="QK1771" s="6"/>
      <c r="QL1771" s="4"/>
      <c r="QM1771" s="4"/>
      <c r="QN1771" s="4"/>
      <c r="QO1771" s="4"/>
      <c r="QP1771" s="4"/>
      <c r="QQ1771" s="4"/>
      <c r="QR1771" s="4"/>
    </row>
    <row r="1772" spans="1:460" x14ac:dyDescent="0.2">
      <c r="A1772" s="39"/>
      <c r="B1772" s="40"/>
      <c r="C1772" s="111"/>
      <c r="D1772" s="111"/>
      <c r="E1772" s="111"/>
      <c r="F1772" s="111"/>
      <c r="G1772" s="111"/>
      <c r="H1772" s="111"/>
      <c r="I1772" s="111"/>
      <c r="J1772" s="111"/>
      <c r="K1772" s="111"/>
      <c r="L1772" s="111"/>
      <c r="M1772" s="111"/>
      <c r="QK1772" s="6"/>
      <c r="QL1772" s="4"/>
      <c r="QM1772" s="4"/>
      <c r="QN1772" s="4"/>
      <c r="QO1772" s="4"/>
      <c r="QP1772" s="4"/>
      <c r="QQ1772" s="4"/>
      <c r="QR1772" s="4"/>
    </row>
    <row r="1773" spans="1:460" x14ac:dyDescent="0.2">
      <c r="A1773" s="39"/>
      <c r="B1773" s="40"/>
      <c r="C1773" s="111"/>
      <c r="D1773" s="111"/>
      <c r="E1773" s="111"/>
      <c r="F1773" s="111"/>
      <c r="G1773" s="111"/>
      <c r="H1773" s="111"/>
      <c r="I1773" s="111"/>
      <c r="J1773" s="111"/>
      <c r="K1773" s="111"/>
      <c r="L1773" s="111"/>
      <c r="M1773" s="111"/>
      <c r="QK1773" s="6"/>
      <c r="QL1773" s="4"/>
      <c r="QM1773" s="4"/>
      <c r="QN1773" s="4"/>
      <c r="QO1773" s="4"/>
      <c r="QP1773" s="4"/>
      <c r="QQ1773" s="4"/>
      <c r="QR1773" s="4"/>
    </row>
    <row r="1774" spans="1:460" x14ac:dyDescent="0.2">
      <c r="A1774" s="39"/>
      <c r="B1774" s="40"/>
      <c r="C1774" s="111"/>
      <c r="D1774" s="111"/>
      <c r="E1774" s="111"/>
      <c r="F1774" s="111"/>
      <c r="G1774" s="111"/>
      <c r="H1774" s="111"/>
      <c r="I1774" s="111"/>
      <c r="J1774" s="111"/>
      <c r="K1774" s="111"/>
      <c r="L1774" s="111"/>
      <c r="M1774" s="111"/>
      <c r="QK1774" s="6"/>
      <c r="QL1774" s="4"/>
      <c r="QM1774" s="4"/>
      <c r="QN1774" s="4"/>
      <c r="QO1774" s="4"/>
      <c r="QP1774" s="4"/>
      <c r="QQ1774" s="4"/>
      <c r="QR1774" s="4"/>
    </row>
    <row r="1775" spans="1:460" x14ac:dyDescent="0.2">
      <c r="A1775" s="39"/>
      <c r="B1775" s="40"/>
      <c r="C1775" s="111"/>
      <c r="D1775" s="111"/>
      <c r="E1775" s="111"/>
      <c r="F1775" s="111"/>
      <c r="G1775" s="111"/>
      <c r="H1775" s="111"/>
      <c r="I1775" s="111"/>
      <c r="J1775" s="111"/>
      <c r="K1775" s="111"/>
      <c r="L1775" s="111"/>
      <c r="M1775" s="111"/>
      <c r="QK1775" s="6"/>
      <c r="QL1775" s="4"/>
      <c r="QM1775" s="4"/>
      <c r="QN1775" s="4"/>
      <c r="QO1775" s="4"/>
      <c r="QP1775" s="4"/>
      <c r="QQ1775" s="4"/>
      <c r="QR1775" s="4"/>
    </row>
    <row r="1776" spans="1:460" x14ac:dyDescent="0.2">
      <c r="A1776" s="39"/>
      <c r="B1776" s="40"/>
      <c r="C1776" s="111"/>
      <c r="D1776" s="111"/>
      <c r="E1776" s="111"/>
      <c r="F1776" s="111"/>
      <c r="G1776" s="111"/>
      <c r="H1776" s="111"/>
      <c r="I1776" s="111"/>
      <c r="J1776" s="111"/>
      <c r="K1776" s="111"/>
      <c r="L1776" s="111"/>
      <c r="M1776" s="111"/>
      <c r="QK1776" s="6"/>
      <c r="QL1776" s="4"/>
      <c r="QM1776" s="4"/>
      <c r="QN1776" s="4"/>
      <c r="QO1776" s="4"/>
      <c r="QP1776" s="4"/>
      <c r="QQ1776" s="4"/>
      <c r="QR1776" s="4"/>
    </row>
    <row r="1777" spans="1:460" x14ac:dyDescent="0.2">
      <c r="A1777" s="39"/>
      <c r="B1777" s="40"/>
      <c r="C1777" s="111"/>
      <c r="D1777" s="111"/>
      <c r="E1777" s="111"/>
      <c r="F1777" s="111"/>
      <c r="G1777" s="111"/>
      <c r="H1777" s="111"/>
      <c r="I1777" s="111"/>
      <c r="J1777" s="111"/>
      <c r="K1777" s="111"/>
      <c r="L1777" s="111"/>
      <c r="M1777" s="111"/>
      <c r="QK1777" s="6"/>
      <c r="QL1777" s="4"/>
      <c r="QM1777" s="4"/>
      <c r="QN1777" s="4"/>
      <c r="QO1777" s="4"/>
      <c r="QP1777" s="4"/>
      <c r="QQ1777" s="4"/>
      <c r="QR1777" s="4"/>
    </row>
    <row r="1778" spans="1:460" x14ac:dyDescent="0.2">
      <c r="A1778" s="39"/>
      <c r="B1778" s="40"/>
      <c r="C1778" s="111"/>
      <c r="D1778" s="111"/>
      <c r="E1778" s="111"/>
      <c r="F1778" s="111"/>
      <c r="G1778" s="111"/>
      <c r="H1778" s="111"/>
      <c r="I1778" s="111"/>
      <c r="J1778" s="111"/>
      <c r="K1778" s="111"/>
      <c r="L1778" s="111"/>
      <c r="M1778" s="111"/>
      <c r="QK1778" s="6"/>
      <c r="QL1778" s="4"/>
      <c r="QM1778" s="4"/>
      <c r="QN1778" s="4"/>
      <c r="QO1778" s="4"/>
      <c r="QP1778" s="4"/>
      <c r="QQ1778" s="4"/>
      <c r="QR1778" s="4"/>
    </row>
    <row r="1779" spans="1:460" x14ac:dyDescent="0.2">
      <c r="A1779" s="39"/>
      <c r="B1779" s="40"/>
      <c r="C1779" s="111"/>
      <c r="D1779" s="111"/>
      <c r="E1779" s="111"/>
      <c r="F1779" s="111"/>
      <c r="G1779" s="111"/>
      <c r="H1779" s="111"/>
      <c r="I1779" s="111"/>
      <c r="J1779" s="111"/>
      <c r="K1779" s="111"/>
      <c r="L1779" s="111"/>
      <c r="M1779" s="111"/>
      <c r="QK1779" s="6"/>
      <c r="QL1779" s="4"/>
      <c r="QM1779" s="4"/>
      <c r="QN1779" s="4"/>
      <c r="QO1779" s="4"/>
      <c r="QP1779" s="4"/>
      <c r="QQ1779" s="4"/>
      <c r="QR1779" s="4"/>
    </row>
    <row r="1780" spans="1:460" x14ac:dyDescent="0.2">
      <c r="A1780" s="39"/>
      <c r="B1780" s="40"/>
      <c r="C1780" s="111"/>
      <c r="D1780" s="111"/>
      <c r="E1780" s="111"/>
      <c r="F1780" s="111"/>
      <c r="G1780" s="111"/>
      <c r="H1780" s="111"/>
      <c r="I1780" s="111"/>
      <c r="J1780" s="111"/>
      <c r="K1780" s="111"/>
      <c r="L1780" s="111"/>
      <c r="M1780" s="111"/>
      <c r="QK1780" s="6"/>
      <c r="QL1780" s="4"/>
      <c r="QM1780" s="4"/>
      <c r="QN1780" s="4"/>
      <c r="QO1780" s="4"/>
      <c r="QP1780" s="4"/>
      <c r="QQ1780" s="4"/>
      <c r="QR1780" s="4"/>
    </row>
    <row r="1781" spans="1:460" x14ac:dyDescent="0.2">
      <c r="A1781" s="39"/>
      <c r="B1781" s="40"/>
      <c r="C1781" s="111"/>
      <c r="D1781" s="111"/>
      <c r="E1781" s="111"/>
      <c r="F1781" s="111"/>
      <c r="G1781" s="111"/>
      <c r="H1781" s="111"/>
      <c r="I1781" s="111"/>
      <c r="J1781" s="111"/>
      <c r="K1781" s="111"/>
      <c r="L1781" s="111"/>
      <c r="M1781" s="111"/>
      <c r="QK1781" s="6"/>
      <c r="QL1781" s="4"/>
      <c r="QM1781" s="4"/>
      <c r="QN1781" s="4"/>
      <c r="QO1781" s="4"/>
      <c r="QP1781" s="4"/>
      <c r="QQ1781" s="4"/>
      <c r="QR1781" s="4"/>
    </row>
    <row r="1782" spans="1:460" x14ac:dyDescent="0.2">
      <c r="A1782" s="39"/>
      <c r="B1782" s="40"/>
      <c r="C1782" s="111"/>
      <c r="D1782" s="111"/>
      <c r="E1782" s="111"/>
      <c r="F1782" s="111"/>
      <c r="G1782" s="111"/>
      <c r="H1782" s="111"/>
      <c r="I1782" s="111"/>
      <c r="J1782" s="111"/>
      <c r="K1782" s="111"/>
      <c r="L1782" s="111"/>
      <c r="M1782" s="111"/>
      <c r="QK1782" s="6"/>
      <c r="QL1782" s="4"/>
      <c r="QM1782" s="4"/>
      <c r="QN1782" s="4"/>
      <c r="QO1782" s="4"/>
      <c r="QP1782" s="4"/>
      <c r="QQ1782" s="4"/>
      <c r="QR1782" s="4"/>
    </row>
    <row r="1783" spans="1:460" x14ac:dyDescent="0.2">
      <c r="A1783" s="39"/>
      <c r="B1783" s="40"/>
      <c r="C1783" s="111"/>
      <c r="D1783" s="111"/>
      <c r="E1783" s="111"/>
      <c r="F1783" s="111"/>
      <c r="G1783" s="111"/>
      <c r="H1783" s="111"/>
      <c r="I1783" s="111"/>
      <c r="J1783" s="111"/>
      <c r="K1783" s="111"/>
      <c r="L1783" s="111"/>
      <c r="M1783" s="111"/>
      <c r="QK1783" s="6"/>
      <c r="QL1783" s="4"/>
      <c r="QM1783" s="4"/>
      <c r="QN1783" s="4"/>
      <c r="QO1783" s="4"/>
      <c r="QP1783" s="4"/>
      <c r="QQ1783" s="4"/>
      <c r="QR1783" s="4"/>
    </row>
    <row r="1784" spans="1:460" x14ac:dyDescent="0.2">
      <c r="A1784" s="39"/>
      <c r="B1784" s="40"/>
      <c r="C1784" s="111"/>
      <c r="D1784" s="111"/>
      <c r="E1784" s="111"/>
      <c r="F1784" s="111"/>
      <c r="G1784" s="111"/>
      <c r="H1784" s="111"/>
      <c r="I1784" s="111"/>
      <c r="J1784" s="111"/>
      <c r="K1784" s="111"/>
      <c r="L1784" s="111"/>
      <c r="M1784" s="111"/>
      <c r="QK1784" s="6"/>
      <c r="QL1784" s="4"/>
      <c r="QM1784" s="4"/>
      <c r="QN1784" s="4"/>
      <c r="QO1784" s="4"/>
      <c r="QP1784" s="4"/>
      <c r="QQ1784" s="4"/>
      <c r="QR1784" s="4"/>
    </row>
    <row r="1785" spans="1:460" x14ac:dyDescent="0.2">
      <c r="A1785" s="39"/>
      <c r="B1785" s="40"/>
      <c r="C1785" s="111"/>
      <c r="D1785" s="111"/>
      <c r="E1785" s="111"/>
      <c r="F1785" s="111"/>
      <c r="G1785" s="111"/>
      <c r="H1785" s="111"/>
      <c r="I1785" s="111"/>
      <c r="J1785" s="111"/>
      <c r="K1785" s="111"/>
      <c r="L1785" s="111"/>
      <c r="M1785" s="111"/>
      <c r="QK1785" s="6"/>
      <c r="QL1785" s="4"/>
      <c r="QM1785" s="4"/>
      <c r="QN1785" s="4"/>
      <c r="QO1785" s="4"/>
      <c r="QP1785" s="4"/>
      <c r="QQ1785" s="4"/>
      <c r="QR1785" s="4"/>
    </row>
    <row r="1786" spans="1:460" x14ac:dyDescent="0.2">
      <c r="A1786" s="39"/>
      <c r="B1786" s="40"/>
      <c r="C1786" s="111"/>
      <c r="D1786" s="111"/>
      <c r="E1786" s="111"/>
      <c r="F1786" s="111"/>
      <c r="G1786" s="111"/>
      <c r="H1786" s="111"/>
      <c r="I1786" s="111"/>
      <c r="J1786" s="111"/>
      <c r="K1786" s="111"/>
      <c r="L1786" s="111"/>
      <c r="M1786" s="111"/>
      <c r="QK1786" s="6"/>
      <c r="QL1786" s="4"/>
      <c r="QM1786" s="4"/>
      <c r="QN1786" s="4"/>
      <c r="QO1786" s="4"/>
      <c r="QP1786" s="4"/>
      <c r="QQ1786" s="4"/>
      <c r="QR1786" s="4"/>
    </row>
    <row r="1787" spans="1:460" x14ac:dyDescent="0.2">
      <c r="A1787" s="39"/>
      <c r="B1787" s="40"/>
      <c r="C1787" s="111"/>
      <c r="D1787" s="111"/>
      <c r="E1787" s="111"/>
      <c r="F1787" s="111"/>
      <c r="G1787" s="111"/>
      <c r="H1787" s="111"/>
      <c r="I1787" s="111"/>
      <c r="J1787" s="111"/>
      <c r="K1787" s="111"/>
      <c r="L1787" s="111"/>
      <c r="M1787" s="111"/>
      <c r="QK1787" s="6"/>
      <c r="QL1787" s="4"/>
      <c r="QM1787" s="4"/>
      <c r="QN1787" s="4"/>
      <c r="QO1787" s="4"/>
      <c r="QP1787" s="4"/>
      <c r="QQ1787" s="4"/>
      <c r="QR1787" s="4"/>
    </row>
    <row r="1788" spans="1:460" x14ac:dyDescent="0.2">
      <c r="A1788" s="39"/>
      <c r="B1788" s="40"/>
      <c r="C1788" s="111"/>
      <c r="D1788" s="111"/>
      <c r="E1788" s="111"/>
      <c r="F1788" s="111"/>
      <c r="G1788" s="111"/>
      <c r="H1788" s="111"/>
      <c r="I1788" s="111"/>
      <c r="J1788" s="111"/>
      <c r="K1788" s="111"/>
      <c r="L1788" s="111"/>
      <c r="M1788" s="111"/>
      <c r="QK1788" s="6"/>
      <c r="QL1788" s="4"/>
      <c r="QM1788" s="4"/>
      <c r="QN1788" s="4"/>
      <c r="QO1788" s="4"/>
      <c r="QP1788" s="4"/>
      <c r="QQ1788" s="4"/>
      <c r="QR1788" s="4"/>
    </row>
    <row r="1789" spans="1:460" x14ac:dyDescent="0.2">
      <c r="A1789" s="39"/>
      <c r="B1789" s="40"/>
      <c r="C1789" s="111"/>
      <c r="D1789" s="111"/>
      <c r="E1789" s="111"/>
      <c r="F1789" s="111"/>
      <c r="G1789" s="111"/>
      <c r="H1789" s="111"/>
      <c r="I1789" s="111"/>
      <c r="J1789" s="111"/>
      <c r="K1789" s="111"/>
      <c r="L1789" s="111"/>
      <c r="M1789" s="111"/>
      <c r="QK1789" s="6"/>
      <c r="QL1789" s="4"/>
      <c r="QM1789" s="4"/>
      <c r="QN1789" s="4"/>
      <c r="QO1789" s="4"/>
      <c r="QP1789" s="4"/>
      <c r="QQ1789" s="4"/>
      <c r="QR1789" s="4"/>
    </row>
    <row r="1790" spans="1:460" x14ac:dyDescent="0.2">
      <c r="A1790" s="39"/>
      <c r="B1790" s="40"/>
      <c r="C1790" s="111"/>
      <c r="D1790" s="111"/>
      <c r="E1790" s="111"/>
      <c r="F1790" s="111"/>
      <c r="G1790" s="111"/>
      <c r="H1790" s="111"/>
      <c r="I1790" s="111"/>
      <c r="J1790" s="111"/>
      <c r="K1790" s="111"/>
      <c r="L1790" s="111"/>
      <c r="M1790" s="111"/>
      <c r="QK1790" s="6"/>
      <c r="QL1790" s="4"/>
      <c r="QM1790" s="4"/>
      <c r="QN1790" s="4"/>
      <c r="QO1790" s="4"/>
      <c r="QP1790" s="4"/>
      <c r="QQ1790" s="4"/>
      <c r="QR1790" s="4"/>
    </row>
    <row r="1791" spans="1:460" x14ac:dyDescent="0.2">
      <c r="A1791" s="39"/>
      <c r="B1791" s="40"/>
      <c r="C1791" s="111"/>
      <c r="D1791" s="111"/>
      <c r="E1791" s="111"/>
      <c r="F1791" s="111"/>
      <c r="G1791" s="111"/>
      <c r="H1791" s="111"/>
      <c r="I1791" s="111"/>
      <c r="J1791" s="111"/>
      <c r="K1791" s="111"/>
      <c r="L1791" s="111"/>
      <c r="M1791" s="111"/>
      <c r="QK1791" s="6"/>
      <c r="QL1791" s="4"/>
      <c r="QM1791" s="4"/>
      <c r="QN1791" s="4"/>
      <c r="QO1791" s="4"/>
      <c r="QP1791" s="4"/>
      <c r="QQ1791" s="4"/>
      <c r="QR1791" s="4"/>
    </row>
    <row r="1792" spans="1:460" x14ac:dyDescent="0.2">
      <c r="A1792" s="39"/>
      <c r="B1792" s="40"/>
      <c r="C1792" s="111"/>
      <c r="D1792" s="111"/>
      <c r="E1792" s="111"/>
      <c r="F1792" s="111"/>
      <c r="G1792" s="111"/>
      <c r="H1792" s="111"/>
      <c r="I1792" s="111"/>
      <c r="J1792" s="111"/>
      <c r="K1792" s="111"/>
      <c r="L1792" s="111"/>
      <c r="M1792" s="111"/>
      <c r="QK1792" s="6"/>
      <c r="QL1792" s="4"/>
      <c r="QM1792" s="4"/>
      <c r="QN1792" s="4"/>
      <c r="QO1792" s="4"/>
      <c r="QP1792" s="4"/>
      <c r="QQ1792" s="4"/>
      <c r="QR1792" s="4"/>
    </row>
    <row r="1793" spans="1:460" x14ac:dyDescent="0.2">
      <c r="A1793" s="39"/>
      <c r="B1793" s="40"/>
      <c r="C1793" s="111"/>
      <c r="D1793" s="111"/>
      <c r="E1793" s="111"/>
      <c r="F1793" s="111"/>
      <c r="G1793" s="111"/>
      <c r="H1793" s="111"/>
      <c r="I1793" s="111"/>
      <c r="J1793" s="111"/>
      <c r="K1793" s="111"/>
      <c r="L1793" s="111"/>
      <c r="M1793" s="111"/>
      <c r="QK1793" s="6"/>
      <c r="QL1793" s="4"/>
      <c r="QM1793" s="4"/>
      <c r="QN1793" s="4"/>
      <c r="QO1793" s="4"/>
      <c r="QP1793" s="4"/>
      <c r="QQ1793" s="4"/>
      <c r="QR1793" s="4"/>
    </row>
    <row r="1794" spans="1:460" x14ac:dyDescent="0.2">
      <c r="A1794" s="39"/>
      <c r="B1794" s="40"/>
      <c r="C1794" s="111"/>
      <c r="D1794" s="111"/>
      <c r="E1794" s="111"/>
      <c r="F1794" s="111"/>
      <c r="G1794" s="111"/>
      <c r="H1794" s="111"/>
      <c r="I1794" s="111"/>
      <c r="J1794" s="111"/>
      <c r="K1794" s="111"/>
      <c r="L1794" s="111"/>
      <c r="M1794" s="111"/>
      <c r="QK1794" s="6"/>
      <c r="QL1794" s="4"/>
      <c r="QM1794" s="4"/>
      <c r="QN1794" s="4"/>
      <c r="QO1794" s="4"/>
      <c r="QP1794" s="4"/>
      <c r="QQ1794" s="4"/>
      <c r="QR1794" s="4"/>
    </row>
    <row r="1795" spans="1:460" x14ac:dyDescent="0.2">
      <c r="A1795" s="39"/>
      <c r="B1795" s="40"/>
      <c r="C1795" s="111"/>
      <c r="D1795" s="111"/>
      <c r="E1795" s="111"/>
      <c r="F1795" s="111"/>
      <c r="G1795" s="111"/>
      <c r="H1795" s="111"/>
      <c r="I1795" s="111"/>
      <c r="J1795" s="111"/>
      <c r="K1795" s="111"/>
      <c r="L1795" s="111"/>
      <c r="M1795" s="111"/>
      <c r="QK1795" s="6"/>
      <c r="QL1795" s="4"/>
      <c r="QM1795" s="4"/>
      <c r="QN1795" s="4"/>
      <c r="QO1795" s="4"/>
      <c r="QP1795" s="4"/>
      <c r="QQ1795" s="4"/>
      <c r="QR1795" s="4"/>
    </row>
    <row r="1796" spans="1:460" x14ac:dyDescent="0.2">
      <c r="A1796" s="39"/>
      <c r="B1796" s="40"/>
      <c r="C1796" s="111"/>
      <c r="D1796" s="111"/>
      <c r="E1796" s="111"/>
      <c r="F1796" s="111"/>
      <c r="G1796" s="111"/>
      <c r="H1796" s="111"/>
      <c r="I1796" s="111"/>
      <c r="J1796" s="111"/>
      <c r="K1796" s="111"/>
      <c r="L1796" s="111"/>
      <c r="M1796" s="111"/>
      <c r="QK1796" s="6"/>
      <c r="QL1796" s="4"/>
      <c r="QM1796" s="4"/>
      <c r="QN1796" s="4"/>
      <c r="QO1796" s="4"/>
      <c r="QP1796" s="4"/>
      <c r="QQ1796" s="4"/>
      <c r="QR1796" s="4"/>
    </row>
    <row r="1797" spans="1:460" x14ac:dyDescent="0.2">
      <c r="A1797" s="39"/>
      <c r="B1797" s="40"/>
      <c r="C1797" s="111"/>
      <c r="D1797" s="111"/>
      <c r="E1797" s="111"/>
      <c r="F1797" s="111"/>
      <c r="G1797" s="111"/>
      <c r="H1797" s="111"/>
      <c r="I1797" s="111"/>
      <c r="J1797" s="111"/>
      <c r="K1797" s="111"/>
      <c r="L1797" s="111"/>
      <c r="M1797" s="111"/>
      <c r="QK1797" s="6"/>
      <c r="QL1797" s="4"/>
      <c r="QM1797" s="4"/>
      <c r="QN1797" s="4"/>
      <c r="QO1797" s="4"/>
      <c r="QP1797" s="4"/>
      <c r="QQ1797" s="4"/>
      <c r="QR1797" s="4"/>
    </row>
    <row r="1798" spans="1:460" x14ac:dyDescent="0.2">
      <c r="A1798" s="39"/>
      <c r="B1798" s="40"/>
      <c r="C1798" s="111"/>
      <c r="D1798" s="111"/>
      <c r="E1798" s="111"/>
      <c r="F1798" s="111"/>
      <c r="G1798" s="111"/>
      <c r="H1798" s="111"/>
      <c r="I1798" s="111"/>
      <c r="J1798" s="111"/>
      <c r="K1798" s="111"/>
      <c r="L1798" s="111"/>
      <c r="M1798" s="111"/>
      <c r="QK1798" s="6"/>
      <c r="QL1798" s="4"/>
      <c r="QM1798" s="4"/>
      <c r="QN1798" s="4"/>
      <c r="QO1798" s="4"/>
      <c r="QP1798" s="4"/>
      <c r="QQ1798" s="4"/>
      <c r="QR1798" s="4"/>
    </row>
    <row r="1799" spans="1:460" x14ac:dyDescent="0.2">
      <c r="A1799" s="39"/>
      <c r="B1799" s="40"/>
      <c r="C1799" s="111"/>
      <c r="D1799" s="111"/>
      <c r="E1799" s="111"/>
      <c r="F1799" s="111"/>
      <c r="G1799" s="111"/>
      <c r="H1799" s="111"/>
      <c r="I1799" s="111"/>
      <c r="J1799" s="111"/>
      <c r="K1799" s="111"/>
      <c r="L1799" s="111"/>
      <c r="M1799" s="111"/>
      <c r="QK1799" s="6"/>
      <c r="QL1799" s="4"/>
      <c r="QM1799" s="4"/>
      <c r="QN1799" s="4"/>
      <c r="QO1799" s="4"/>
      <c r="QP1799" s="4"/>
      <c r="QQ1799" s="4"/>
      <c r="QR1799" s="4"/>
    </row>
    <row r="1800" spans="1:460" x14ac:dyDescent="0.2">
      <c r="A1800" s="39"/>
      <c r="B1800" s="40"/>
      <c r="C1800" s="111"/>
      <c r="D1800" s="111"/>
      <c r="E1800" s="111"/>
      <c r="F1800" s="111"/>
      <c r="G1800" s="111"/>
      <c r="H1800" s="111"/>
      <c r="I1800" s="111"/>
      <c r="J1800" s="111"/>
      <c r="K1800" s="111"/>
      <c r="L1800" s="111"/>
      <c r="M1800" s="111"/>
      <c r="QK1800" s="6"/>
      <c r="QL1800" s="4"/>
      <c r="QM1800" s="4"/>
      <c r="QN1800" s="4"/>
      <c r="QO1800" s="4"/>
      <c r="QP1800" s="4"/>
      <c r="QQ1800" s="4"/>
      <c r="QR1800" s="4"/>
    </row>
    <row r="1801" spans="1:460" x14ac:dyDescent="0.2">
      <c r="A1801" s="39"/>
      <c r="B1801" s="40"/>
      <c r="C1801" s="111"/>
      <c r="D1801" s="111"/>
      <c r="E1801" s="111"/>
      <c r="F1801" s="111"/>
      <c r="G1801" s="111"/>
      <c r="H1801" s="111"/>
      <c r="I1801" s="111"/>
      <c r="J1801" s="111"/>
      <c r="K1801" s="111"/>
      <c r="L1801" s="111"/>
      <c r="M1801" s="111"/>
      <c r="QK1801" s="6"/>
      <c r="QL1801" s="4"/>
      <c r="QM1801" s="4"/>
      <c r="QN1801" s="4"/>
      <c r="QO1801" s="4"/>
      <c r="QP1801" s="4"/>
      <c r="QQ1801" s="4"/>
      <c r="QR1801" s="4"/>
    </row>
    <row r="1802" spans="1:460" x14ac:dyDescent="0.2">
      <c r="A1802" s="39"/>
      <c r="B1802" s="40"/>
      <c r="C1802" s="111"/>
      <c r="D1802" s="111"/>
      <c r="E1802" s="111"/>
      <c r="F1802" s="111"/>
      <c r="G1802" s="111"/>
      <c r="H1802" s="111"/>
      <c r="I1802" s="111"/>
      <c r="J1802" s="111"/>
      <c r="K1802" s="111"/>
      <c r="L1802" s="111"/>
      <c r="M1802" s="111"/>
      <c r="QK1802" s="6"/>
      <c r="QL1802" s="4"/>
      <c r="QM1802" s="4"/>
      <c r="QN1802" s="4"/>
      <c r="QO1802" s="4"/>
      <c r="QP1802" s="4"/>
      <c r="QQ1802" s="4"/>
      <c r="QR1802" s="4"/>
    </row>
    <row r="1803" spans="1:460" x14ac:dyDescent="0.2">
      <c r="A1803" s="39"/>
      <c r="B1803" s="40"/>
      <c r="C1803" s="111"/>
      <c r="D1803" s="111"/>
      <c r="E1803" s="111"/>
      <c r="F1803" s="111"/>
      <c r="G1803" s="111"/>
      <c r="H1803" s="111"/>
      <c r="I1803" s="111"/>
      <c r="J1803" s="111"/>
      <c r="K1803" s="111"/>
      <c r="L1803" s="111"/>
      <c r="M1803" s="111"/>
      <c r="QK1803" s="6"/>
      <c r="QL1803" s="4"/>
      <c r="QM1803" s="4"/>
      <c r="QN1803" s="4"/>
      <c r="QO1803" s="4"/>
      <c r="QP1803" s="4"/>
      <c r="QQ1803" s="4"/>
      <c r="QR1803" s="4"/>
    </row>
    <row r="1804" spans="1:460" x14ac:dyDescent="0.2">
      <c r="A1804" s="39"/>
      <c r="B1804" s="40"/>
      <c r="C1804" s="111"/>
      <c r="D1804" s="111"/>
      <c r="E1804" s="111"/>
      <c r="F1804" s="111"/>
      <c r="G1804" s="111"/>
      <c r="H1804" s="111"/>
      <c r="I1804" s="111"/>
      <c r="J1804" s="111"/>
      <c r="K1804" s="111"/>
      <c r="L1804" s="111"/>
      <c r="M1804" s="111"/>
      <c r="QK1804" s="6"/>
      <c r="QL1804" s="4"/>
      <c r="QM1804" s="4"/>
      <c r="QN1804" s="4"/>
      <c r="QO1804" s="4"/>
      <c r="QP1804" s="4"/>
      <c r="QQ1804" s="4"/>
      <c r="QR1804" s="4"/>
    </row>
    <row r="1805" spans="1:460" x14ac:dyDescent="0.2">
      <c r="A1805" s="39"/>
      <c r="B1805" s="40"/>
      <c r="C1805" s="111"/>
      <c r="D1805" s="111"/>
      <c r="E1805" s="111"/>
      <c r="F1805" s="111"/>
      <c r="G1805" s="111"/>
      <c r="H1805" s="111"/>
      <c r="I1805" s="111"/>
      <c r="J1805" s="111"/>
      <c r="K1805" s="111"/>
      <c r="L1805" s="111"/>
      <c r="M1805" s="111"/>
      <c r="QK1805" s="6"/>
      <c r="QL1805" s="4"/>
      <c r="QM1805" s="4"/>
      <c r="QN1805" s="4"/>
      <c r="QO1805" s="4"/>
      <c r="QP1805" s="4"/>
      <c r="QQ1805" s="4"/>
      <c r="QR1805" s="4"/>
    </row>
    <row r="1806" spans="1:460" x14ac:dyDescent="0.2">
      <c r="A1806" s="39"/>
      <c r="B1806" s="40"/>
      <c r="C1806" s="111"/>
      <c r="D1806" s="111"/>
      <c r="E1806" s="111"/>
      <c r="F1806" s="111"/>
      <c r="G1806" s="111"/>
      <c r="H1806" s="111"/>
      <c r="I1806" s="111"/>
      <c r="J1806" s="111"/>
      <c r="K1806" s="111"/>
      <c r="L1806" s="111"/>
      <c r="M1806" s="111"/>
      <c r="QK1806" s="6"/>
      <c r="QL1806" s="4"/>
      <c r="QM1806" s="4"/>
      <c r="QN1806" s="4"/>
      <c r="QO1806" s="4"/>
      <c r="QP1806" s="4"/>
      <c r="QQ1806" s="4"/>
      <c r="QR1806" s="4"/>
    </row>
    <row r="1807" spans="1:460" x14ac:dyDescent="0.2">
      <c r="A1807" s="39"/>
      <c r="B1807" s="40"/>
      <c r="C1807" s="111"/>
      <c r="D1807" s="111"/>
      <c r="E1807" s="111"/>
      <c r="F1807" s="111"/>
      <c r="G1807" s="111"/>
      <c r="H1807" s="111"/>
      <c r="I1807" s="111"/>
      <c r="J1807" s="111"/>
      <c r="K1807" s="111"/>
      <c r="L1807" s="111"/>
      <c r="M1807" s="111"/>
      <c r="QK1807" s="6"/>
      <c r="QL1807" s="4"/>
      <c r="QM1807" s="4"/>
      <c r="QN1807" s="4"/>
      <c r="QO1807" s="4"/>
      <c r="QP1807" s="4"/>
      <c r="QQ1807" s="4"/>
      <c r="QR1807" s="4"/>
    </row>
    <row r="1808" spans="1:460" x14ac:dyDescent="0.2">
      <c r="A1808" s="39"/>
      <c r="B1808" s="40"/>
      <c r="C1808" s="111"/>
      <c r="D1808" s="111"/>
      <c r="E1808" s="111"/>
      <c r="F1808" s="111"/>
      <c r="G1808" s="111"/>
      <c r="H1808" s="111"/>
      <c r="I1808" s="111"/>
      <c r="J1808" s="111"/>
      <c r="K1808" s="111"/>
      <c r="L1808" s="111"/>
      <c r="M1808" s="111"/>
      <c r="QK1808" s="6"/>
      <c r="QL1808" s="4"/>
      <c r="QM1808" s="4"/>
      <c r="QN1808" s="4"/>
      <c r="QO1808" s="4"/>
      <c r="QP1808" s="4"/>
      <c r="QQ1808" s="4"/>
      <c r="QR1808" s="4"/>
    </row>
    <row r="1809" spans="1:460" x14ac:dyDescent="0.2">
      <c r="A1809" s="39"/>
      <c r="B1809" s="40"/>
      <c r="C1809" s="111"/>
      <c r="D1809" s="111"/>
      <c r="E1809" s="111"/>
      <c r="F1809" s="111"/>
      <c r="G1809" s="111"/>
      <c r="H1809" s="111"/>
      <c r="I1809" s="111"/>
      <c r="J1809" s="111"/>
      <c r="K1809" s="111"/>
      <c r="L1809" s="111"/>
      <c r="M1809" s="111"/>
      <c r="QK1809" s="6"/>
      <c r="QL1809" s="4"/>
      <c r="QM1809" s="4"/>
      <c r="QN1809" s="4"/>
      <c r="QO1809" s="4"/>
      <c r="QP1809" s="4"/>
      <c r="QQ1809" s="4"/>
      <c r="QR1809" s="4"/>
    </row>
    <row r="1810" spans="1:460" x14ac:dyDescent="0.2">
      <c r="A1810" s="39"/>
      <c r="B1810" s="40"/>
      <c r="C1810" s="111"/>
      <c r="D1810" s="111"/>
      <c r="E1810" s="111"/>
      <c r="F1810" s="111"/>
      <c r="G1810" s="111"/>
      <c r="H1810" s="111"/>
      <c r="I1810" s="111"/>
      <c r="J1810" s="111"/>
      <c r="K1810" s="111"/>
      <c r="L1810" s="111"/>
      <c r="M1810" s="111"/>
      <c r="QK1810" s="6"/>
      <c r="QL1810" s="4"/>
      <c r="QM1810" s="4"/>
      <c r="QN1810" s="4"/>
      <c r="QO1810" s="4"/>
      <c r="QP1810" s="4"/>
      <c r="QQ1810" s="4"/>
      <c r="QR1810" s="4"/>
    </row>
    <row r="1811" spans="1:460" x14ac:dyDescent="0.2">
      <c r="A1811" s="39"/>
      <c r="B1811" s="40"/>
      <c r="C1811" s="111"/>
      <c r="D1811" s="111"/>
      <c r="E1811" s="111"/>
      <c r="F1811" s="111"/>
      <c r="G1811" s="111"/>
      <c r="H1811" s="111"/>
      <c r="I1811" s="111"/>
      <c r="J1811" s="111"/>
      <c r="K1811" s="111"/>
      <c r="L1811" s="111"/>
      <c r="M1811" s="111"/>
      <c r="QK1811" s="6"/>
      <c r="QL1811" s="4"/>
      <c r="QM1811" s="4"/>
      <c r="QN1811" s="4"/>
      <c r="QO1811" s="4"/>
      <c r="QP1811" s="4"/>
      <c r="QQ1811" s="4"/>
      <c r="QR1811" s="4"/>
    </row>
    <row r="1812" spans="1:460" x14ac:dyDescent="0.2">
      <c r="A1812" s="39"/>
      <c r="B1812" s="40"/>
      <c r="C1812" s="111"/>
      <c r="D1812" s="111"/>
      <c r="E1812" s="111"/>
      <c r="F1812" s="111"/>
      <c r="G1812" s="111"/>
      <c r="H1812" s="111"/>
      <c r="I1812" s="111"/>
      <c r="J1812" s="111"/>
      <c r="K1812" s="111"/>
      <c r="L1812" s="111"/>
      <c r="M1812" s="111"/>
      <c r="QK1812" s="6"/>
      <c r="QL1812" s="4"/>
      <c r="QM1812" s="4"/>
      <c r="QN1812" s="4"/>
      <c r="QO1812" s="4"/>
      <c r="QP1812" s="4"/>
      <c r="QQ1812" s="4"/>
      <c r="QR1812" s="4"/>
    </row>
    <row r="1813" spans="1:460" x14ac:dyDescent="0.2">
      <c r="A1813" s="39"/>
      <c r="B1813" s="40"/>
      <c r="C1813" s="111"/>
      <c r="D1813" s="111"/>
      <c r="E1813" s="111"/>
      <c r="F1813" s="111"/>
      <c r="G1813" s="111"/>
      <c r="H1813" s="111"/>
      <c r="I1813" s="111"/>
      <c r="J1813" s="111"/>
      <c r="K1813" s="111"/>
      <c r="L1813" s="111"/>
      <c r="M1813" s="111"/>
      <c r="QK1813" s="6"/>
      <c r="QL1813" s="4"/>
      <c r="QM1813" s="4"/>
      <c r="QN1813" s="4"/>
      <c r="QO1813" s="4"/>
      <c r="QP1813" s="4"/>
      <c r="QQ1813" s="4"/>
      <c r="QR1813" s="4"/>
    </row>
    <row r="1814" spans="1:460" x14ac:dyDescent="0.2">
      <c r="A1814" s="39"/>
      <c r="B1814" s="40"/>
      <c r="C1814" s="111"/>
      <c r="D1814" s="111"/>
      <c r="E1814" s="111"/>
      <c r="F1814" s="111"/>
      <c r="G1814" s="111"/>
      <c r="H1814" s="111"/>
      <c r="I1814" s="111"/>
      <c r="J1814" s="111"/>
      <c r="K1814" s="111"/>
      <c r="L1814" s="111"/>
      <c r="M1814" s="111"/>
      <c r="QK1814" s="6"/>
      <c r="QL1814" s="4"/>
      <c r="QM1814" s="4"/>
      <c r="QN1814" s="4"/>
      <c r="QO1814" s="4"/>
      <c r="QP1814" s="4"/>
      <c r="QQ1814" s="4"/>
      <c r="QR1814" s="4"/>
    </row>
    <row r="1815" spans="1:460" x14ac:dyDescent="0.2">
      <c r="A1815" s="39"/>
      <c r="B1815" s="40"/>
      <c r="C1815" s="111"/>
      <c r="D1815" s="111"/>
      <c r="E1815" s="111"/>
      <c r="F1815" s="111"/>
      <c r="G1815" s="111"/>
      <c r="H1815" s="111"/>
      <c r="I1815" s="111"/>
      <c r="J1815" s="111"/>
      <c r="K1815" s="111"/>
      <c r="L1815" s="111"/>
      <c r="M1815" s="111"/>
      <c r="QK1815" s="6"/>
      <c r="QL1815" s="4"/>
      <c r="QM1815" s="4"/>
      <c r="QN1815" s="4"/>
      <c r="QO1815" s="4"/>
      <c r="QP1815" s="4"/>
      <c r="QQ1815" s="4"/>
      <c r="QR1815" s="4"/>
    </row>
    <row r="1816" spans="1:460" x14ac:dyDescent="0.2">
      <c r="A1816" s="39"/>
      <c r="B1816" s="40"/>
      <c r="C1816" s="111"/>
      <c r="D1816" s="111"/>
      <c r="E1816" s="111"/>
      <c r="F1816" s="111"/>
      <c r="G1816" s="111"/>
      <c r="H1816" s="111"/>
      <c r="I1816" s="111"/>
      <c r="J1816" s="111"/>
      <c r="K1816" s="111"/>
      <c r="L1816" s="111"/>
      <c r="M1816" s="111"/>
      <c r="QK1816" s="6"/>
      <c r="QL1816" s="4"/>
      <c r="QM1816" s="4"/>
      <c r="QN1816" s="4"/>
      <c r="QO1816" s="4"/>
      <c r="QP1816" s="4"/>
      <c r="QQ1816" s="4"/>
      <c r="QR1816" s="4"/>
    </row>
    <row r="1817" spans="1:460" x14ac:dyDescent="0.2">
      <c r="A1817" s="39"/>
      <c r="B1817" s="40"/>
      <c r="C1817" s="111"/>
      <c r="D1817" s="111"/>
      <c r="E1817" s="111"/>
      <c r="F1817" s="111"/>
      <c r="G1817" s="111"/>
      <c r="H1817" s="111"/>
      <c r="I1817" s="111"/>
      <c r="J1817" s="111"/>
      <c r="K1817" s="111"/>
      <c r="L1817" s="111"/>
      <c r="M1817" s="111"/>
      <c r="QK1817" s="6"/>
      <c r="QL1817" s="4"/>
      <c r="QM1817" s="4"/>
      <c r="QN1817" s="4"/>
      <c r="QO1817" s="4"/>
      <c r="QP1817" s="4"/>
      <c r="QQ1817" s="4"/>
      <c r="QR1817" s="4"/>
    </row>
    <row r="1818" spans="1:460" x14ac:dyDescent="0.2">
      <c r="A1818" s="39"/>
      <c r="B1818" s="40"/>
      <c r="C1818" s="111"/>
      <c r="D1818" s="111"/>
      <c r="E1818" s="111"/>
      <c r="F1818" s="111"/>
      <c r="G1818" s="111"/>
      <c r="H1818" s="111"/>
      <c r="I1818" s="111"/>
      <c r="J1818" s="111"/>
      <c r="K1818" s="111"/>
      <c r="L1818" s="111"/>
      <c r="M1818" s="111"/>
      <c r="QK1818" s="6"/>
      <c r="QL1818" s="4"/>
      <c r="QM1818" s="4"/>
      <c r="QN1818" s="4"/>
      <c r="QO1818" s="4"/>
      <c r="QP1818" s="4"/>
      <c r="QQ1818" s="4"/>
      <c r="QR1818" s="4"/>
    </row>
    <row r="1819" spans="1:460" x14ac:dyDescent="0.2">
      <c r="A1819" s="39"/>
      <c r="B1819" s="40"/>
      <c r="C1819" s="111"/>
      <c r="D1819" s="111"/>
      <c r="E1819" s="111"/>
      <c r="F1819" s="111"/>
      <c r="G1819" s="111"/>
      <c r="H1819" s="111"/>
      <c r="I1819" s="111"/>
      <c r="J1819" s="111"/>
      <c r="K1819" s="111"/>
      <c r="L1819" s="111"/>
      <c r="M1819" s="111"/>
      <c r="QK1819" s="6"/>
      <c r="QL1819" s="4"/>
      <c r="QM1819" s="4"/>
      <c r="QN1819" s="4"/>
      <c r="QO1819" s="4"/>
      <c r="QP1819" s="4"/>
      <c r="QQ1819" s="4"/>
      <c r="QR1819" s="4"/>
    </row>
    <row r="1820" spans="1:460" x14ac:dyDescent="0.2">
      <c r="A1820" s="39"/>
      <c r="B1820" s="40"/>
      <c r="C1820" s="111"/>
      <c r="D1820" s="111"/>
      <c r="E1820" s="111"/>
      <c r="F1820" s="111"/>
      <c r="G1820" s="111"/>
      <c r="H1820" s="111"/>
      <c r="I1820" s="111"/>
      <c r="J1820" s="111"/>
      <c r="K1820" s="111"/>
      <c r="L1820" s="111"/>
      <c r="M1820" s="111"/>
      <c r="QK1820" s="6"/>
      <c r="QL1820" s="4"/>
      <c r="QM1820" s="4"/>
      <c r="QN1820" s="4"/>
      <c r="QO1820" s="4"/>
      <c r="QP1820" s="4"/>
      <c r="QQ1820" s="4"/>
      <c r="QR1820" s="4"/>
    </row>
    <row r="1821" spans="1:460" x14ac:dyDescent="0.2">
      <c r="A1821" s="39"/>
      <c r="B1821" s="40"/>
      <c r="C1821" s="111"/>
      <c r="D1821" s="111"/>
      <c r="E1821" s="111"/>
      <c r="F1821" s="111"/>
      <c r="G1821" s="111"/>
      <c r="H1821" s="111"/>
      <c r="I1821" s="111"/>
      <c r="J1821" s="111"/>
      <c r="K1821" s="111"/>
      <c r="L1821" s="111"/>
      <c r="M1821" s="111"/>
      <c r="QK1821" s="6"/>
      <c r="QL1821" s="4"/>
      <c r="QM1821" s="4"/>
      <c r="QN1821" s="4"/>
      <c r="QO1821" s="4"/>
      <c r="QP1821" s="4"/>
      <c r="QQ1821" s="4"/>
      <c r="QR1821" s="4"/>
    </row>
    <row r="1822" spans="1:460" x14ac:dyDescent="0.2">
      <c r="A1822" s="39"/>
      <c r="B1822" s="40"/>
      <c r="C1822" s="111"/>
      <c r="D1822" s="111"/>
      <c r="E1822" s="111"/>
      <c r="F1822" s="111"/>
      <c r="G1822" s="111"/>
      <c r="H1822" s="111"/>
      <c r="I1822" s="111"/>
      <c r="J1822" s="111"/>
      <c r="K1822" s="111"/>
      <c r="L1822" s="111"/>
      <c r="M1822" s="111"/>
      <c r="QK1822" s="6"/>
      <c r="QL1822" s="4"/>
      <c r="QM1822" s="4"/>
      <c r="QN1822" s="4"/>
      <c r="QO1822" s="4"/>
      <c r="QP1822" s="4"/>
      <c r="QQ1822" s="4"/>
      <c r="QR1822" s="4"/>
    </row>
    <row r="1823" spans="1:460" x14ac:dyDescent="0.2">
      <c r="A1823" s="39"/>
      <c r="B1823" s="40"/>
      <c r="C1823" s="111"/>
      <c r="D1823" s="111"/>
      <c r="E1823" s="111"/>
      <c r="F1823" s="111"/>
      <c r="G1823" s="111"/>
      <c r="H1823" s="111"/>
      <c r="I1823" s="111"/>
      <c r="J1823" s="111"/>
      <c r="K1823" s="111"/>
      <c r="L1823" s="111"/>
      <c r="M1823" s="111"/>
      <c r="QK1823" s="6"/>
      <c r="QL1823" s="4"/>
      <c r="QM1823" s="4"/>
      <c r="QN1823" s="4"/>
      <c r="QO1823" s="4"/>
      <c r="QP1823" s="4"/>
      <c r="QQ1823" s="4"/>
      <c r="QR1823" s="4"/>
    </row>
    <row r="1824" spans="1:460" x14ac:dyDescent="0.2">
      <c r="A1824" s="39"/>
      <c r="B1824" s="40"/>
      <c r="C1824" s="111"/>
      <c r="D1824" s="111"/>
      <c r="E1824" s="111"/>
      <c r="F1824" s="111"/>
      <c r="G1824" s="111"/>
      <c r="H1824" s="111"/>
      <c r="I1824" s="111"/>
      <c r="J1824" s="111"/>
      <c r="K1824" s="111"/>
      <c r="L1824" s="111"/>
      <c r="M1824" s="111"/>
      <c r="QK1824" s="6"/>
      <c r="QL1824" s="4"/>
      <c r="QM1824" s="4"/>
      <c r="QN1824" s="4"/>
      <c r="QO1824" s="4"/>
      <c r="QP1824" s="4"/>
      <c r="QQ1824" s="4"/>
      <c r="QR1824" s="4"/>
    </row>
    <row r="1825" spans="1:460" x14ac:dyDescent="0.2">
      <c r="A1825" s="39"/>
      <c r="B1825" s="40"/>
      <c r="C1825" s="111"/>
      <c r="D1825" s="111"/>
      <c r="E1825" s="111"/>
      <c r="F1825" s="111"/>
      <c r="G1825" s="111"/>
      <c r="H1825" s="111"/>
      <c r="I1825" s="111"/>
      <c r="J1825" s="111"/>
      <c r="K1825" s="111"/>
      <c r="L1825" s="111"/>
      <c r="M1825" s="111"/>
      <c r="QK1825" s="6"/>
      <c r="QL1825" s="4"/>
      <c r="QM1825" s="4"/>
      <c r="QN1825" s="4"/>
      <c r="QO1825" s="4"/>
      <c r="QP1825" s="4"/>
      <c r="QQ1825" s="4"/>
      <c r="QR1825" s="4"/>
    </row>
    <row r="1826" spans="1:460" x14ac:dyDescent="0.2">
      <c r="A1826" s="39"/>
      <c r="B1826" s="40"/>
      <c r="C1826" s="111"/>
      <c r="D1826" s="111"/>
      <c r="E1826" s="111"/>
      <c r="F1826" s="111"/>
      <c r="G1826" s="111"/>
      <c r="H1826" s="111"/>
      <c r="I1826" s="111"/>
      <c r="J1826" s="111"/>
      <c r="K1826" s="111"/>
      <c r="L1826" s="111"/>
      <c r="M1826" s="111"/>
      <c r="QK1826" s="6"/>
      <c r="QL1826" s="4"/>
      <c r="QM1826" s="4"/>
      <c r="QN1826" s="4"/>
      <c r="QO1826" s="4"/>
      <c r="QP1826" s="4"/>
      <c r="QQ1826" s="4"/>
      <c r="QR1826" s="4"/>
    </row>
    <row r="1827" spans="1:460" x14ac:dyDescent="0.2">
      <c r="A1827" s="39"/>
      <c r="B1827" s="40"/>
      <c r="C1827" s="111"/>
      <c r="D1827" s="111"/>
      <c r="E1827" s="111"/>
      <c r="F1827" s="111"/>
      <c r="G1827" s="111"/>
      <c r="H1827" s="111"/>
      <c r="I1827" s="111"/>
      <c r="J1827" s="111"/>
      <c r="K1827" s="111"/>
      <c r="L1827" s="111"/>
      <c r="M1827" s="111"/>
      <c r="QK1827" s="6"/>
      <c r="QL1827" s="4"/>
      <c r="QM1827" s="4"/>
      <c r="QN1827" s="4"/>
      <c r="QO1827" s="4"/>
      <c r="QP1827" s="4"/>
      <c r="QQ1827" s="4"/>
      <c r="QR1827" s="4"/>
    </row>
    <row r="1828" spans="1:460" x14ac:dyDescent="0.2">
      <c r="A1828" s="39"/>
      <c r="B1828" s="40"/>
      <c r="C1828" s="111"/>
      <c r="D1828" s="111"/>
      <c r="E1828" s="111"/>
      <c r="F1828" s="111"/>
      <c r="G1828" s="111"/>
      <c r="H1828" s="111"/>
      <c r="I1828" s="111"/>
      <c r="J1828" s="111"/>
      <c r="K1828" s="111"/>
      <c r="L1828" s="111"/>
      <c r="M1828" s="111"/>
      <c r="QK1828" s="6"/>
      <c r="QL1828" s="4"/>
      <c r="QM1828" s="4"/>
      <c r="QN1828" s="4"/>
      <c r="QO1828" s="4"/>
      <c r="QP1828" s="4"/>
      <c r="QQ1828" s="4"/>
      <c r="QR1828" s="4"/>
    </row>
    <row r="1829" spans="1:460" x14ac:dyDescent="0.2">
      <c r="A1829" s="39"/>
      <c r="B1829" s="40"/>
      <c r="C1829" s="111"/>
      <c r="D1829" s="111"/>
      <c r="E1829" s="111"/>
      <c r="F1829" s="111"/>
      <c r="G1829" s="111"/>
      <c r="H1829" s="111"/>
      <c r="I1829" s="111"/>
      <c r="J1829" s="111"/>
      <c r="K1829" s="111"/>
      <c r="L1829" s="111"/>
      <c r="M1829" s="111"/>
      <c r="QK1829" s="6"/>
      <c r="QL1829" s="4"/>
      <c r="QM1829" s="4"/>
      <c r="QN1829" s="4"/>
      <c r="QO1829" s="4"/>
      <c r="QP1829" s="4"/>
      <c r="QQ1829" s="4"/>
      <c r="QR1829" s="4"/>
    </row>
    <row r="1830" spans="1:460" x14ac:dyDescent="0.2">
      <c r="A1830" s="39"/>
      <c r="B1830" s="40"/>
      <c r="C1830" s="111"/>
      <c r="D1830" s="111"/>
      <c r="E1830" s="111"/>
      <c r="F1830" s="111"/>
      <c r="G1830" s="111"/>
      <c r="H1830" s="111"/>
      <c r="I1830" s="111"/>
      <c r="J1830" s="111"/>
      <c r="K1830" s="111"/>
      <c r="L1830" s="111"/>
      <c r="M1830" s="111"/>
      <c r="QK1830" s="6"/>
      <c r="QL1830" s="4"/>
      <c r="QM1830" s="4"/>
      <c r="QN1830" s="4"/>
      <c r="QO1830" s="4"/>
      <c r="QP1830" s="4"/>
      <c r="QQ1830" s="4"/>
      <c r="QR1830" s="4"/>
    </row>
    <row r="1831" spans="1:460" x14ac:dyDescent="0.2">
      <c r="A1831" s="39"/>
      <c r="B1831" s="40"/>
      <c r="C1831" s="111"/>
      <c r="D1831" s="111"/>
      <c r="E1831" s="111"/>
      <c r="F1831" s="111"/>
      <c r="G1831" s="111"/>
      <c r="H1831" s="111"/>
      <c r="I1831" s="111"/>
      <c r="J1831" s="111"/>
      <c r="K1831" s="111"/>
      <c r="L1831" s="111"/>
      <c r="M1831" s="111"/>
      <c r="QK1831" s="6"/>
      <c r="QL1831" s="4"/>
      <c r="QM1831" s="4"/>
      <c r="QN1831" s="4"/>
      <c r="QO1831" s="4"/>
      <c r="QP1831" s="4"/>
      <c r="QQ1831" s="4"/>
      <c r="QR1831" s="4"/>
    </row>
    <row r="1832" spans="1:460" x14ac:dyDescent="0.2">
      <c r="A1832" s="39"/>
      <c r="B1832" s="40"/>
      <c r="C1832" s="111"/>
      <c r="D1832" s="111"/>
      <c r="E1832" s="111"/>
      <c r="F1832" s="111"/>
      <c r="G1832" s="111"/>
      <c r="H1832" s="111"/>
      <c r="I1832" s="111"/>
      <c r="J1832" s="111"/>
      <c r="K1832" s="111"/>
      <c r="L1832" s="111"/>
      <c r="M1832" s="111"/>
      <c r="QK1832" s="6"/>
      <c r="QL1832" s="4"/>
      <c r="QM1832" s="4"/>
      <c r="QN1832" s="4"/>
      <c r="QO1832" s="4"/>
      <c r="QP1832" s="4"/>
      <c r="QQ1832" s="4"/>
      <c r="QR1832" s="4"/>
    </row>
    <row r="1833" spans="1:460" x14ac:dyDescent="0.2">
      <c r="A1833" s="39"/>
      <c r="B1833" s="40"/>
      <c r="C1833" s="111"/>
      <c r="D1833" s="111"/>
      <c r="E1833" s="111"/>
      <c r="F1833" s="111"/>
      <c r="G1833" s="111"/>
      <c r="H1833" s="111"/>
      <c r="I1833" s="111"/>
      <c r="J1833" s="111"/>
      <c r="K1833" s="111"/>
      <c r="L1833" s="111"/>
      <c r="M1833" s="111"/>
      <c r="QK1833" s="6"/>
      <c r="QL1833" s="4"/>
      <c r="QM1833" s="4"/>
      <c r="QN1833" s="4"/>
      <c r="QO1833" s="4"/>
      <c r="QP1833" s="4"/>
      <c r="QQ1833" s="4"/>
      <c r="QR1833" s="4"/>
    </row>
    <row r="1834" spans="1:460" x14ac:dyDescent="0.2">
      <c r="A1834" s="39"/>
      <c r="B1834" s="40"/>
      <c r="C1834" s="111"/>
      <c r="D1834" s="111"/>
      <c r="E1834" s="111"/>
      <c r="F1834" s="111"/>
      <c r="G1834" s="111"/>
      <c r="H1834" s="111"/>
      <c r="I1834" s="111"/>
      <c r="J1834" s="111"/>
      <c r="K1834" s="111"/>
      <c r="L1834" s="111"/>
      <c r="M1834" s="111"/>
      <c r="QK1834" s="6"/>
      <c r="QL1834" s="4"/>
      <c r="QM1834" s="4"/>
      <c r="QN1834" s="4"/>
      <c r="QO1834" s="4"/>
      <c r="QP1834" s="4"/>
      <c r="QQ1834" s="4"/>
      <c r="QR1834" s="4"/>
    </row>
    <row r="1835" spans="1:460" x14ac:dyDescent="0.2">
      <c r="A1835" s="39"/>
      <c r="B1835" s="40"/>
      <c r="C1835" s="111"/>
      <c r="D1835" s="111"/>
      <c r="E1835" s="111"/>
      <c r="F1835" s="111"/>
      <c r="G1835" s="111"/>
      <c r="H1835" s="111"/>
      <c r="I1835" s="111"/>
      <c r="J1835" s="111"/>
      <c r="K1835" s="111"/>
      <c r="L1835" s="111"/>
      <c r="M1835" s="111"/>
      <c r="QK1835" s="6"/>
      <c r="QL1835" s="4"/>
      <c r="QM1835" s="4"/>
      <c r="QN1835" s="4"/>
      <c r="QO1835" s="4"/>
      <c r="QP1835" s="4"/>
      <c r="QQ1835" s="4"/>
      <c r="QR1835" s="4"/>
    </row>
    <row r="1836" spans="1:460" x14ac:dyDescent="0.2">
      <c r="A1836" s="39"/>
      <c r="B1836" s="40"/>
      <c r="C1836" s="111"/>
      <c r="D1836" s="111"/>
      <c r="E1836" s="111"/>
      <c r="F1836" s="111"/>
      <c r="G1836" s="111"/>
      <c r="H1836" s="111"/>
      <c r="I1836" s="111"/>
      <c r="J1836" s="111"/>
      <c r="K1836" s="111"/>
      <c r="L1836" s="111"/>
      <c r="M1836" s="111"/>
      <c r="QK1836" s="6"/>
      <c r="QL1836" s="4"/>
      <c r="QM1836" s="4"/>
      <c r="QN1836" s="4"/>
      <c r="QO1836" s="4"/>
      <c r="QP1836" s="4"/>
      <c r="QQ1836" s="4"/>
      <c r="QR1836" s="4"/>
    </row>
    <row r="1837" spans="1:460" x14ac:dyDescent="0.2">
      <c r="A1837" s="39"/>
      <c r="B1837" s="40"/>
      <c r="C1837" s="111"/>
      <c r="D1837" s="111"/>
      <c r="E1837" s="111"/>
      <c r="F1837" s="111"/>
      <c r="G1837" s="111"/>
      <c r="H1837" s="111"/>
      <c r="I1837" s="111"/>
      <c r="J1837" s="111"/>
      <c r="K1837" s="111"/>
      <c r="L1837" s="111"/>
      <c r="M1837" s="111"/>
      <c r="QK1837" s="6"/>
      <c r="QL1837" s="4"/>
      <c r="QM1837" s="4"/>
      <c r="QN1837" s="4"/>
      <c r="QO1837" s="4"/>
      <c r="QP1837" s="4"/>
      <c r="QQ1837" s="4"/>
      <c r="QR1837" s="4"/>
    </row>
    <row r="1838" spans="1:460" x14ac:dyDescent="0.2">
      <c r="A1838" s="39"/>
      <c r="B1838" s="40"/>
      <c r="C1838" s="111"/>
      <c r="D1838" s="111"/>
      <c r="E1838" s="111"/>
      <c r="F1838" s="111"/>
      <c r="G1838" s="111"/>
      <c r="H1838" s="111"/>
      <c r="I1838" s="111"/>
      <c r="J1838" s="111"/>
      <c r="K1838" s="111"/>
      <c r="L1838" s="111"/>
      <c r="M1838" s="111"/>
      <c r="QK1838" s="6"/>
      <c r="QL1838" s="4"/>
      <c r="QM1838" s="4"/>
      <c r="QN1838" s="4"/>
      <c r="QO1838" s="4"/>
      <c r="QP1838" s="4"/>
      <c r="QQ1838" s="4"/>
      <c r="QR1838" s="4"/>
    </row>
    <row r="1839" spans="1:460" x14ac:dyDescent="0.2">
      <c r="A1839" s="39"/>
      <c r="B1839" s="40"/>
      <c r="C1839" s="111"/>
      <c r="D1839" s="111"/>
      <c r="E1839" s="111"/>
      <c r="F1839" s="111"/>
      <c r="G1839" s="111"/>
      <c r="H1839" s="111"/>
      <c r="I1839" s="111"/>
      <c r="J1839" s="111"/>
      <c r="K1839" s="111"/>
      <c r="L1839" s="111"/>
      <c r="M1839" s="111"/>
      <c r="QK1839" s="6"/>
      <c r="QL1839" s="4"/>
      <c r="QM1839" s="4"/>
      <c r="QN1839" s="4"/>
      <c r="QO1839" s="4"/>
      <c r="QP1839" s="4"/>
      <c r="QQ1839" s="4"/>
      <c r="QR1839" s="4"/>
    </row>
    <row r="1840" spans="1:460" x14ac:dyDescent="0.2">
      <c r="A1840" s="39"/>
      <c r="B1840" s="40"/>
      <c r="C1840" s="111"/>
      <c r="D1840" s="111"/>
      <c r="E1840" s="111"/>
      <c r="F1840" s="111"/>
      <c r="G1840" s="111"/>
      <c r="H1840" s="111"/>
      <c r="I1840" s="111"/>
      <c r="J1840" s="111"/>
      <c r="K1840" s="111"/>
      <c r="L1840" s="111"/>
      <c r="M1840" s="111"/>
      <c r="QK1840" s="6"/>
      <c r="QL1840" s="4"/>
      <c r="QM1840" s="4"/>
      <c r="QN1840" s="4"/>
      <c r="QO1840" s="4"/>
      <c r="QP1840" s="4"/>
      <c r="QQ1840" s="4"/>
      <c r="QR1840" s="4"/>
    </row>
    <row r="1841" spans="1:460" x14ac:dyDescent="0.2">
      <c r="A1841" s="39"/>
      <c r="B1841" s="40"/>
      <c r="C1841" s="111"/>
      <c r="D1841" s="111"/>
      <c r="E1841" s="111"/>
      <c r="F1841" s="111"/>
      <c r="G1841" s="111"/>
      <c r="H1841" s="111"/>
      <c r="I1841" s="111"/>
      <c r="J1841" s="111"/>
      <c r="K1841" s="111"/>
      <c r="L1841" s="111"/>
      <c r="M1841" s="111"/>
      <c r="QK1841" s="6"/>
      <c r="QL1841" s="4"/>
      <c r="QM1841" s="4"/>
      <c r="QN1841" s="4"/>
      <c r="QO1841" s="4"/>
      <c r="QP1841" s="4"/>
      <c r="QQ1841" s="4"/>
      <c r="QR1841" s="4"/>
    </row>
    <row r="1842" spans="1:460" x14ac:dyDescent="0.2">
      <c r="A1842" s="39"/>
      <c r="B1842" s="40"/>
      <c r="C1842" s="111"/>
      <c r="D1842" s="111"/>
      <c r="E1842" s="111"/>
      <c r="F1842" s="111"/>
      <c r="G1842" s="111"/>
      <c r="H1842" s="111"/>
      <c r="I1842" s="111"/>
      <c r="J1842" s="111"/>
      <c r="K1842" s="111"/>
      <c r="L1842" s="111"/>
      <c r="M1842" s="111"/>
      <c r="QK1842" s="6"/>
      <c r="QL1842" s="4"/>
      <c r="QM1842" s="4"/>
      <c r="QN1842" s="4"/>
      <c r="QO1842" s="4"/>
      <c r="QP1842" s="4"/>
      <c r="QQ1842" s="4"/>
      <c r="QR1842" s="4"/>
    </row>
    <row r="1843" spans="1:460" x14ac:dyDescent="0.2">
      <c r="A1843" s="39"/>
      <c r="B1843" s="40"/>
      <c r="C1843" s="111"/>
      <c r="D1843" s="111"/>
      <c r="E1843" s="111"/>
      <c r="F1843" s="111"/>
      <c r="G1843" s="111"/>
      <c r="H1843" s="111"/>
      <c r="I1843" s="111"/>
      <c r="J1843" s="111"/>
      <c r="K1843" s="111"/>
      <c r="L1843" s="111"/>
      <c r="M1843" s="111"/>
      <c r="QK1843" s="6"/>
      <c r="QL1843" s="4"/>
      <c r="QM1843" s="4"/>
      <c r="QN1843" s="4"/>
      <c r="QO1843" s="4"/>
      <c r="QP1843" s="4"/>
      <c r="QQ1843" s="4"/>
      <c r="QR1843" s="4"/>
    </row>
    <row r="1844" spans="1:460" x14ac:dyDescent="0.2">
      <c r="A1844" s="39"/>
      <c r="B1844" s="40"/>
      <c r="C1844" s="111"/>
      <c r="D1844" s="111"/>
      <c r="E1844" s="111"/>
      <c r="F1844" s="111"/>
      <c r="G1844" s="111"/>
      <c r="H1844" s="111"/>
      <c r="I1844" s="111"/>
      <c r="J1844" s="111"/>
      <c r="K1844" s="111"/>
      <c r="L1844" s="111"/>
      <c r="M1844" s="111"/>
      <c r="QK1844" s="6"/>
      <c r="QL1844" s="4"/>
      <c r="QM1844" s="4"/>
      <c r="QN1844" s="4"/>
      <c r="QO1844" s="4"/>
      <c r="QP1844" s="4"/>
      <c r="QQ1844" s="4"/>
      <c r="QR1844" s="4"/>
    </row>
    <row r="1845" spans="1:460" x14ac:dyDescent="0.2">
      <c r="A1845" s="39"/>
      <c r="B1845" s="40"/>
      <c r="C1845" s="111"/>
      <c r="D1845" s="111"/>
      <c r="E1845" s="111"/>
      <c r="F1845" s="111"/>
      <c r="G1845" s="111"/>
      <c r="H1845" s="111"/>
      <c r="I1845" s="111"/>
      <c r="J1845" s="111"/>
      <c r="K1845" s="111"/>
      <c r="L1845" s="111"/>
      <c r="M1845" s="111"/>
      <c r="QK1845" s="6"/>
      <c r="QL1845" s="4"/>
      <c r="QM1845" s="4"/>
      <c r="QN1845" s="4"/>
      <c r="QO1845" s="4"/>
      <c r="QP1845" s="4"/>
      <c r="QQ1845" s="4"/>
      <c r="QR1845" s="4"/>
    </row>
    <row r="1846" spans="1:460" x14ac:dyDescent="0.2">
      <c r="A1846" s="39"/>
      <c r="B1846" s="40"/>
      <c r="C1846" s="111"/>
      <c r="D1846" s="111"/>
      <c r="E1846" s="111"/>
      <c r="F1846" s="111"/>
      <c r="G1846" s="111"/>
      <c r="H1846" s="111"/>
      <c r="I1846" s="111"/>
      <c r="J1846" s="111"/>
      <c r="K1846" s="111"/>
      <c r="L1846" s="111"/>
      <c r="M1846" s="111"/>
      <c r="QK1846" s="6"/>
      <c r="QL1846" s="4"/>
      <c r="QM1846" s="4"/>
      <c r="QN1846" s="4"/>
      <c r="QO1846" s="4"/>
      <c r="QP1846" s="4"/>
      <c r="QQ1846" s="4"/>
      <c r="QR1846" s="4"/>
    </row>
    <row r="1847" spans="1:460" x14ac:dyDescent="0.2">
      <c r="A1847" s="39"/>
      <c r="B1847" s="40"/>
      <c r="C1847" s="111"/>
      <c r="D1847" s="111"/>
      <c r="E1847" s="111"/>
      <c r="F1847" s="111"/>
      <c r="G1847" s="111"/>
      <c r="H1847" s="111"/>
      <c r="I1847" s="111"/>
      <c r="J1847" s="111"/>
      <c r="K1847" s="111"/>
      <c r="L1847" s="111"/>
      <c r="M1847" s="111"/>
      <c r="QK1847" s="6"/>
      <c r="QL1847" s="4"/>
      <c r="QM1847" s="4"/>
      <c r="QN1847" s="4"/>
      <c r="QO1847" s="4"/>
      <c r="QP1847" s="4"/>
      <c r="QQ1847" s="4"/>
      <c r="QR1847" s="4"/>
    </row>
    <row r="1848" spans="1:460" x14ac:dyDescent="0.2">
      <c r="A1848" s="39"/>
      <c r="B1848" s="40"/>
      <c r="C1848" s="111"/>
      <c r="D1848" s="111"/>
      <c r="E1848" s="111"/>
      <c r="F1848" s="111"/>
      <c r="G1848" s="111"/>
      <c r="H1848" s="111"/>
      <c r="I1848" s="111"/>
      <c r="J1848" s="111"/>
      <c r="K1848" s="111"/>
      <c r="L1848" s="111"/>
      <c r="M1848" s="111"/>
      <c r="QK1848" s="6"/>
      <c r="QL1848" s="4"/>
      <c r="QM1848" s="4"/>
      <c r="QN1848" s="4"/>
      <c r="QO1848" s="4"/>
      <c r="QP1848" s="4"/>
      <c r="QQ1848" s="4"/>
      <c r="QR1848" s="4"/>
    </row>
    <row r="1849" spans="1:460" x14ac:dyDescent="0.2">
      <c r="A1849" s="39"/>
      <c r="B1849" s="40"/>
      <c r="C1849" s="111"/>
      <c r="D1849" s="111"/>
      <c r="E1849" s="111"/>
      <c r="F1849" s="111"/>
      <c r="G1849" s="111"/>
      <c r="H1849" s="111"/>
      <c r="I1849" s="111"/>
      <c r="J1849" s="111"/>
      <c r="K1849" s="111"/>
      <c r="L1849" s="111"/>
      <c r="M1849" s="111"/>
      <c r="QK1849" s="6"/>
      <c r="QL1849" s="4"/>
      <c r="QM1849" s="4"/>
      <c r="QN1849" s="4"/>
      <c r="QO1849" s="4"/>
      <c r="QP1849" s="4"/>
      <c r="QQ1849" s="4"/>
      <c r="QR1849" s="4"/>
    </row>
    <row r="1850" spans="1:460" x14ac:dyDescent="0.2">
      <c r="A1850" s="39"/>
      <c r="B1850" s="40"/>
      <c r="C1850" s="111"/>
      <c r="D1850" s="111"/>
      <c r="E1850" s="111"/>
      <c r="F1850" s="111"/>
      <c r="G1850" s="111"/>
      <c r="H1850" s="111"/>
      <c r="I1850" s="111"/>
      <c r="J1850" s="111"/>
      <c r="K1850" s="111"/>
      <c r="L1850" s="111"/>
      <c r="M1850" s="111"/>
      <c r="QK1850" s="6"/>
      <c r="QL1850" s="4"/>
      <c r="QM1850" s="4"/>
      <c r="QN1850" s="4"/>
      <c r="QO1850" s="4"/>
      <c r="QP1850" s="4"/>
      <c r="QQ1850" s="4"/>
      <c r="QR1850" s="4"/>
    </row>
    <row r="1851" spans="1:460" x14ac:dyDescent="0.2">
      <c r="A1851" s="39"/>
      <c r="B1851" s="40"/>
      <c r="C1851" s="111"/>
      <c r="D1851" s="111"/>
      <c r="E1851" s="111"/>
      <c r="F1851" s="111"/>
      <c r="G1851" s="111"/>
      <c r="H1851" s="111"/>
      <c r="I1851" s="111"/>
      <c r="J1851" s="111"/>
      <c r="K1851" s="111"/>
      <c r="L1851" s="111"/>
      <c r="M1851" s="111"/>
      <c r="QK1851" s="6"/>
      <c r="QL1851" s="4"/>
      <c r="QM1851" s="4"/>
      <c r="QN1851" s="4"/>
      <c r="QO1851" s="4"/>
      <c r="QP1851" s="4"/>
      <c r="QQ1851" s="4"/>
      <c r="QR1851" s="4"/>
    </row>
    <row r="1852" spans="1:460" x14ac:dyDescent="0.2">
      <c r="A1852" s="39"/>
      <c r="B1852" s="40"/>
      <c r="C1852" s="111"/>
      <c r="D1852" s="111"/>
      <c r="E1852" s="111"/>
      <c r="F1852" s="111"/>
      <c r="G1852" s="111"/>
      <c r="H1852" s="111"/>
      <c r="I1852" s="111"/>
      <c r="J1852" s="111"/>
      <c r="K1852" s="111"/>
      <c r="L1852" s="111"/>
      <c r="M1852" s="111"/>
      <c r="QK1852" s="6"/>
      <c r="QL1852" s="4"/>
      <c r="QM1852" s="4"/>
      <c r="QN1852" s="4"/>
      <c r="QO1852" s="4"/>
      <c r="QP1852" s="4"/>
      <c r="QQ1852" s="4"/>
      <c r="QR1852" s="4"/>
    </row>
    <row r="1853" spans="1:460" x14ac:dyDescent="0.2">
      <c r="A1853" s="39"/>
      <c r="B1853" s="40"/>
      <c r="C1853" s="111"/>
      <c r="D1853" s="111"/>
      <c r="E1853" s="111"/>
      <c r="F1853" s="111"/>
      <c r="G1853" s="111"/>
      <c r="H1853" s="111"/>
      <c r="I1853" s="111"/>
      <c r="J1853" s="111"/>
      <c r="K1853" s="111"/>
      <c r="L1853" s="111"/>
      <c r="M1853" s="111"/>
      <c r="QK1853" s="6"/>
      <c r="QL1853" s="4"/>
      <c r="QM1853" s="4"/>
      <c r="QN1853" s="4"/>
      <c r="QO1853" s="4"/>
      <c r="QP1853" s="4"/>
      <c r="QQ1853" s="4"/>
      <c r="QR1853" s="4"/>
    </row>
    <row r="1854" spans="1:460" x14ac:dyDescent="0.2">
      <c r="A1854" s="39"/>
      <c r="B1854" s="40"/>
      <c r="C1854" s="111"/>
      <c r="D1854" s="111"/>
      <c r="E1854" s="111"/>
      <c r="F1854" s="111"/>
      <c r="G1854" s="111"/>
      <c r="H1854" s="111"/>
      <c r="I1854" s="111"/>
      <c r="J1854" s="111"/>
      <c r="K1854" s="111"/>
      <c r="L1854" s="111"/>
      <c r="M1854" s="111"/>
      <c r="QK1854" s="6"/>
      <c r="QL1854" s="4"/>
      <c r="QM1854" s="4"/>
      <c r="QN1854" s="4"/>
      <c r="QO1854" s="4"/>
      <c r="QP1854" s="4"/>
      <c r="QQ1854" s="4"/>
      <c r="QR1854" s="4"/>
    </row>
    <row r="1855" spans="1:460" x14ac:dyDescent="0.2">
      <c r="A1855" s="39"/>
      <c r="B1855" s="40"/>
      <c r="C1855" s="111"/>
      <c r="D1855" s="111"/>
      <c r="E1855" s="111"/>
      <c r="F1855" s="111"/>
      <c r="G1855" s="111"/>
      <c r="H1855" s="111"/>
      <c r="I1855" s="111"/>
      <c r="J1855" s="111"/>
      <c r="K1855" s="111"/>
      <c r="L1855" s="111"/>
      <c r="M1855" s="111"/>
      <c r="QK1855" s="6"/>
      <c r="QL1855" s="4"/>
      <c r="QM1855" s="4"/>
      <c r="QN1855" s="4"/>
      <c r="QO1855" s="4"/>
      <c r="QP1855" s="4"/>
      <c r="QQ1855" s="4"/>
      <c r="QR1855" s="4"/>
    </row>
    <row r="1856" spans="1:460" x14ac:dyDescent="0.2">
      <c r="A1856" s="39"/>
      <c r="B1856" s="40"/>
      <c r="C1856" s="111"/>
      <c r="D1856" s="111"/>
      <c r="E1856" s="111"/>
      <c r="F1856" s="111"/>
      <c r="G1856" s="111"/>
      <c r="H1856" s="111"/>
      <c r="I1856" s="111"/>
      <c r="J1856" s="111"/>
      <c r="K1856" s="111"/>
      <c r="L1856" s="111"/>
      <c r="M1856" s="111"/>
      <c r="QK1856" s="6"/>
      <c r="QL1856" s="4"/>
      <c r="QM1856" s="4"/>
      <c r="QN1856" s="4"/>
      <c r="QO1856" s="4"/>
      <c r="QP1856" s="4"/>
      <c r="QQ1856" s="4"/>
      <c r="QR1856" s="4"/>
    </row>
    <row r="1857" spans="1:460" x14ac:dyDescent="0.2">
      <c r="A1857" s="39"/>
      <c r="B1857" s="40"/>
      <c r="C1857" s="111"/>
      <c r="D1857" s="111"/>
      <c r="E1857" s="111"/>
      <c r="F1857" s="111"/>
      <c r="G1857" s="111"/>
      <c r="H1857" s="111"/>
      <c r="I1857" s="111"/>
      <c r="J1857" s="111"/>
      <c r="K1857" s="111"/>
      <c r="L1857" s="111"/>
      <c r="M1857" s="111"/>
      <c r="QK1857" s="6"/>
      <c r="QL1857" s="4"/>
      <c r="QM1857" s="4"/>
      <c r="QN1857" s="4"/>
      <c r="QO1857" s="4"/>
      <c r="QP1857" s="4"/>
      <c r="QQ1857" s="4"/>
      <c r="QR1857" s="4"/>
    </row>
    <row r="1858" spans="1:460" x14ac:dyDescent="0.2">
      <c r="A1858" s="39"/>
      <c r="B1858" s="40"/>
      <c r="C1858" s="111"/>
      <c r="D1858" s="111"/>
      <c r="E1858" s="111"/>
      <c r="F1858" s="111"/>
      <c r="G1858" s="111"/>
      <c r="H1858" s="111"/>
      <c r="I1858" s="111"/>
      <c r="J1858" s="111"/>
      <c r="K1858" s="111"/>
      <c r="L1858" s="111"/>
      <c r="M1858" s="111"/>
      <c r="QK1858" s="6"/>
      <c r="QL1858" s="4"/>
      <c r="QM1858" s="4"/>
      <c r="QN1858" s="4"/>
      <c r="QO1858" s="4"/>
      <c r="QP1858" s="4"/>
      <c r="QQ1858" s="4"/>
      <c r="QR1858" s="4"/>
    </row>
    <row r="1859" spans="1:460" x14ac:dyDescent="0.2">
      <c r="A1859" s="39"/>
      <c r="B1859" s="40"/>
      <c r="C1859" s="111"/>
      <c r="D1859" s="111"/>
      <c r="E1859" s="111"/>
      <c r="F1859" s="111"/>
      <c r="G1859" s="111"/>
      <c r="H1859" s="111"/>
      <c r="I1859" s="111"/>
      <c r="J1859" s="111"/>
      <c r="K1859" s="111"/>
      <c r="L1859" s="111"/>
      <c r="M1859" s="111"/>
      <c r="QK1859" s="6"/>
      <c r="QL1859" s="4"/>
      <c r="QM1859" s="4"/>
      <c r="QN1859" s="4"/>
      <c r="QO1859" s="4"/>
      <c r="QP1859" s="4"/>
      <c r="QQ1859" s="4"/>
      <c r="QR1859" s="4"/>
    </row>
    <row r="1860" spans="1:460" x14ac:dyDescent="0.2">
      <c r="A1860" s="39"/>
      <c r="B1860" s="40"/>
      <c r="C1860" s="111"/>
      <c r="D1860" s="111"/>
      <c r="E1860" s="111"/>
      <c r="F1860" s="111"/>
      <c r="G1860" s="111"/>
      <c r="H1860" s="111"/>
      <c r="I1860" s="111"/>
      <c r="J1860" s="111"/>
      <c r="K1860" s="111"/>
      <c r="L1860" s="111"/>
      <c r="M1860" s="111"/>
      <c r="QK1860" s="6"/>
      <c r="QL1860" s="4"/>
      <c r="QM1860" s="4"/>
      <c r="QN1860" s="4"/>
      <c r="QO1860" s="4"/>
      <c r="QP1860" s="4"/>
      <c r="QQ1860" s="4"/>
      <c r="QR1860" s="4"/>
    </row>
    <row r="1861" spans="1:460" x14ac:dyDescent="0.2">
      <c r="A1861" s="39"/>
      <c r="B1861" s="40"/>
      <c r="C1861" s="111"/>
      <c r="D1861" s="111"/>
      <c r="E1861" s="111"/>
      <c r="F1861" s="111"/>
      <c r="G1861" s="111"/>
      <c r="H1861" s="111"/>
      <c r="I1861" s="111"/>
      <c r="J1861" s="111"/>
      <c r="K1861" s="111"/>
      <c r="L1861" s="111"/>
      <c r="M1861" s="111"/>
      <c r="QK1861" s="6"/>
      <c r="QL1861" s="4"/>
      <c r="QM1861" s="4"/>
      <c r="QN1861" s="4"/>
      <c r="QO1861" s="4"/>
      <c r="QP1861" s="4"/>
      <c r="QQ1861" s="4"/>
      <c r="QR1861" s="4"/>
    </row>
    <row r="1862" spans="1:460" x14ac:dyDescent="0.2">
      <c r="A1862" s="39"/>
      <c r="B1862" s="40"/>
      <c r="C1862" s="111"/>
      <c r="D1862" s="111"/>
      <c r="E1862" s="111"/>
      <c r="F1862" s="111"/>
      <c r="G1862" s="111"/>
      <c r="H1862" s="111"/>
      <c r="I1862" s="111"/>
      <c r="J1862" s="111"/>
      <c r="K1862" s="111"/>
      <c r="L1862" s="111"/>
      <c r="M1862" s="111"/>
      <c r="QK1862" s="6"/>
      <c r="QL1862" s="4"/>
      <c r="QM1862" s="4"/>
      <c r="QN1862" s="4"/>
      <c r="QO1862" s="4"/>
      <c r="QP1862" s="4"/>
      <c r="QQ1862" s="4"/>
      <c r="QR1862" s="4"/>
    </row>
    <row r="1863" spans="1:460" x14ac:dyDescent="0.2">
      <c r="A1863" s="39"/>
      <c r="B1863" s="40"/>
      <c r="C1863" s="111"/>
      <c r="D1863" s="111"/>
      <c r="E1863" s="111"/>
      <c r="F1863" s="111"/>
      <c r="G1863" s="111"/>
      <c r="H1863" s="111"/>
      <c r="I1863" s="111"/>
      <c r="J1863" s="111"/>
      <c r="K1863" s="111"/>
      <c r="L1863" s="111"/>
      <c r="M1863" s="111"/>
      <c r="QK1863" s="6"/>
      <c r="QL1863" s="4"/>
      <c r="QM1863" s="4"/>
      <c r="QN1863" s="4"/>
      <c r="QO1863" s="4"/>
      <c r="QP1863" s="4"/>
      <c r="QQ1863" s="4"/>
      <c r="QR1863" s="4"/>
    </row>
    <row r="1864" spans="1:460" x14ac:dyDescent="0.2">
      <c r="A1864" s="39"/>
      <c r="B1864" s="40"/>
      <c r="C1864" s="111"/>
      <c r="D1864" s="111"/>
      <c r="E1864" s="111"/>
      <c r="F1864" s="111"/>
      <c r="G1864" s="111"/>
      <c r="H1864" s="111"/>
      <c r="I1864" s="111"/>
      <c r="J1864" s="111"/>
      <c r="K1864" s="111"/>
      <c r="L1864" s="111"/>
      <c r="M1864" s="111"/>
      <c r="QK1864" s="6"/>
      <c r="QL1864" s="4"/>
      <c r="QM1864" s="4"/>
      <c r="QN1864" s="4"/>
      <c r="QO1864" s="4"/>
      <c r="QP1864" s="4"/>
      <c r="QQ1864" s="4"/>
      <c r="QR1864" s="4"/>
    </row>
    <row r="1865" spans="1:460" x14ac:dyDescent="0.2">
      <c r="A1865" s="39"/>
      <c r="B1865" s="40"/>
      <c r="C1865" s="111"/>
      <c r="D1865" s="111"/>
      <c r="E1865" s="111"/>
      <c r="F1865" s="111"/>
      <c r="G1865" s="111"/>
      <c r="H1865" s="111"/>
      <c r="I1865" s="111"/>
      <c r="J1865" s="111"/>
      <c r="K1865" s="111"/>
      <c r="L1865" s="111"/>
      <c r="M1865" s="111"/>
      <c r="QK1865" s="6"/>
      <c r="QL1865" s="4"/>
      <c r="QM1865" s="4"/>
      <c r="QN1865" s="4"/>
      <c r="QO1865" s="4"/>
      <c r="QP1865" s="4"/>
      <c r="QQ1865" s="4"/>
      <c r="QR1865" s="4"/>
    </row>
    <row r="1866" spans="1:460" x14ac:dyDescent="0.2">
      <c r="A1866" s="39"/>
      <c r="B1866" s="40"/>
      <c r="C1866" s="111"/>
      <c r="D1866" s="111"/>
      <c r="E1866" s="111"/>
      <c r="F1866" s="111"/>
      <c r="G1866" s="111"/>
      <c r="H1866" s="111"/>
      <c r="I1866" s="111"/>
      <c r="J1866" s="111"/>
      <c r="K1866" s="111"/>
      <c r="L1866" s="111"/>
      <c r="M1866" s="111"/>
      <c r="QK1866" s="6"/>
      <c r="QL1866" s="4"/>
      <c r="QM1866" s="4"/>
      <c r="QN1866" s="4"/>
      <c r="QO1866" s="4"/>
      <c r="QP1866" s="4"/>
      <c r="QQ1866" s="4"/>
      <c r="QR1866" s="4"/>
    </row>
    <row r="1867" spans="1:460" x14ac:dyDescent="0.2">
      <c r="A1867" s="39"/>
      <c r="B1867" s="40"/>
      <c r="C1867" s="111"/>
      <c r="D1867" s="111"/>
      <c r="E1867" s="111"/>
      <c r="F1867" s="111"/>
      <c r="G1867" s="111"/>
      <c r="H1867" s="111"/>
      <c r="I1867" s="111"/>
      <c r="J1867" s="111"/>
      <c r="K1867" s="111"/>
      <c r="L1867" s="111"/>
      <c r="M1867" s="111"/>
      <c r="QK1867" s="6"/>
      <c r="QL1867" s="4"/>
      <c r="QM1867" s="4"/>
      <c r="QN1867" s="4"/>
      <c r="QO1867" s="4"/>
      <c r="QP1867" s="4"/>
      <c r="QQ1867" s="4"/>
      <c r="QR1867" s="4"/>
    </row>
    <row r="1868" spans="1:460" x14ac:dyDescent="0.2">
      <c r="A1868" s="39"/>
      <c r="B1868" s="40"/>
      <c r="C1868" s="111"/>
      <c r="D1868" s="111"/>
      <c r="E1868" s="111"/>
      <c r="F1868" s="111"/>
      <c r="G1868" s="111"/>
      <c r="H1868" s="111"/>
      <c r="I1868" s="111"/>
      <c r="J1868" s="111"/>
      <c r="K1868" s="111"/>
      <c r="L1868" s="111"/>
      <c r="M1868" s="111"/>
      <c r="QK1868" s="6"/>
      <c r="QL1868" s="4"/>
      <c r="QM1868" s="4"/>
      <c r="QN1868" s="4"/>
      <c r="QO1868" s="4"/>
      <c r="QP1868" s="4"/>
      <c r="QQ1868" s="4"/>
      <c r="QR1868" s="4"/>
    </row>
    <row r="1869" spans="1:460" x14ac:dyDescent="0.2">
      <c r="A1869" s="39"/>
      <c r="B1869" s="40"/>
      <c r="C1869" s="111"/>
      <c r="D1869" s="111"/>
      <c r="E1869" s="111"/>
      <c r="F1869" s="111"/>
      <c r="G1869" s="111"/>
      <c r="H1869" s="111"/>
      <c r="I1869" s="111"/>
      <c r="J1869" s="111"/>
      <c r="K1869" s="111"/>
      <c r="L1869" s="111"/>
      <c r="M1869" s="111"/>
      <c r="QK1869" s="6"/>
      <c r="QL1869" s="4"/>
      <c r="QM1869" s="4"/>
      <c r="QN1869" s="4"/>
      <c r="QO1869" s="4"/>
      <c r="QP1869" s="4"/>
      <c r="QQ1869" s="4"/>
      <c r="QR1869" s="4"/>
    </row>
    <row r="1870" spans="1:460" x14ac:dyDescent="0.2">
      <c r="A1870" s="39"/>
      <c r="B1870" s="40"/>
      <c r="C1870" s="111"/>
      <c r="D1870" s="111"/>
      <c r="E1870" s="111"/>
      <c r="F1870" s="111"/>
      <c r="G1870" s="111"/>
      <c r="H1870" s="111"/>
      <c r="I1870" s="111"/>
      <c r="J1870" s="111"/>
      <c r="K1870" s="111"/>
      <c r="L1870" s="111"/>
      <c r="M1870" s="111"/>
      <c r="QK1870" s="6"/>
      <c r="QL1870" s="4"/>
      <c r="QM1870" s="4"/>
      <c r="QN1870" s="4"/>
      <c r="QO1870" s="4"/>
      <c r="QP1870" s="4"/>
      <c r="QQ1870" s="4"/>
      <c r="QR1870" s="4"/>
    </row>
    <row r="1871" spans="1:460" x14ac:dyDescent="0.2">
      <c r="A1871" s="39"/>
      <c r="B1871" s="40"/>
      <c r="C1871" s="111"/>
      <c r="D1871" s="111"/>
      <c r="E1871" s="111"/>
      <c r="F1871" s="111"/>
      <c r="G1871" s="111"/>
      <c r="H1871" s="111"/>
      <c r="I1871" s="111"/>
      <c r="J1871" s="111"/>
      <c r="K1871" s="111"/>
      <c r="L1871" s="111"/>
      <c r="M1871" s="111"/>
      <c r="QK1871" s="6"/>
      <c r="QL1871" s="4"/>
      <c r="QM1871" s="4"/>
      <c r="QN1871" s="4"/>
      <c r="QO1871" s="4"/>
      <c r="QP1871" s="4"/>
      <c r="QQ1871" s="4"/>
      <c r="QR1871" s="4"/>
    </row>
    <row r="1872" spans="1:460" x14ac:dyDescent="0.2">
      <c r="A1872" s="39"/>
      <c r="B1872" s="40"/>
      <c r="C1872" s="111"/>
      <c r="D1872" s="111"/>
      <c r="E1872" s="111"/>
      <c r="F1872" s="111"/>
      <c r="G1872" s="111"/>
      <c r="H1872" s="111"/>
      <c r="I1872" s="111"/>
      <c r="J1872" s="111"/>
      <c r="K1872" s="111"/>
      <c r="L1872" s="111"/>
      <c r="M1872" s="111"/>
      <c r="QK1872" s="6"/>
      <c r="QL1872" s="4"/>
      <c r="QM1872" s="4"/>
      <c r="QN1872" s="4"/>
      <c r="QO1872" s="4"/>
      <c r="QP1872" s="4"/>
      <c r="QQ1872" s="4"/>
      <c r="QR1872" s="4"/>
    </row>
    <row r="1873" spans="1:460" x14ac:dyDescent="0.2">
      <c r="A1873" s="39"/>
      <c r="B1873" s="40"/>
      <c r="C1873" s="111"/>
      <c r="D1873" s="111"/>
      <c r="E1873" s="111"/>
      <c r="F1873" s="111"/>
      <c r="G1873" s="111"/>
      <c r="H1873" s="111"/>
      <c r="I1873" s="111"/>
      <c r="J1873" s="111"/>
      <c r="K1873" s="111"/>
      <c r="L1873" s="111"/>
      <c r="M1873" s="111"/>
      <c r="QK1873" s="6"/>
      <c r="QL1873" s="4"/>
      <c r="QM1873" s="4"/>
      <c r="QN1873" s="4"/>
      <c r="QO1873" s="4"/>
      <c r="QP1873" s="4"/>
      <c r="QQ1873" s="4"/>
      <c r="QR1873" s="4"/>
    </row>
    <row r="1874" spans="1:460" x14ac:dyDescent="0.2">
      <c r="A1874" s="39"/>
      <c r="B1874" s="40"/>
      <c r="C1874" s="111"/>
      <c r="D1874" s="111"/>
      <c r="E1874" s="111"/>
      <c r="F1874" s="111"/>
      <c r="G1874" s="111"/>
      <c r="H1874" s="111"/>
      <c r="I1874" s="111"/>
      <c r="J1874" s="111"/>
      <c r="K1874" s="111"/>
      <c r="L1874" s="111"/>
      <c r="M1874" s="111"/>
      <c r="QK1874" s="6"/>
      <c r="QL1874" s="4"/>
      <c r="QM1874" s="4"/>
      <c r="QN1874" s="4"/>
      <c r="QO1874" s="4"/>
      <c r="QP1874" s="4"/>
      <c r="QQ1874" s="4"/>
      <c r="QR1874" s="4"/>
    </row>
    <row r="1875" spans="1:460" x14ac:dyDescent="0.2">
      <c r="A1875" s="39"/>
      <c r="B1875" s="40"/>
      <c r="C1875" s="111"/>
      <c r="D1875" s="111"/>
      <c r="E1875" s="111"/>
      <c r="F1875" s="111"/>
      <c r="G1875" s="111"/>
      <c r="H1875" s="111"/>
      <c r="I1875" s="111"/>
      <c r="J1875" s="111"/>
      <c r="K1875" s="111"/>
      <c r="L1875" s="111"/>
      <c r="M1875" s="111"/>
      <c r="QK1875" s="6"/>
      <c r="QL1875" s="4"/>
      <c r="QM1875" s="4"/>
      <c r="QN1875" s="4"/>
      <c r="QO1875" s="4"/>
      <c r="QP1875" s="4"/>
      <c r="QQ1875" s="4"/>
      <c r="QR1875" s="4"/>
    </row>
    <row r="1876" spans="1:460" x14ac:dyDescent="0.2">
      <c r="A1876" s="39"/>
      <c r="B1876" s="40"/>
      <c r="C1876" s="111"/>
      <c r="D1876" s="111"/>
      <c r="E1876" s="111"/>
      <c r="F1876" s="111"/>
      <c r="G1876" s="111"/>
      <c r="H1876" s="111"/>
      <c r="I1876" s="111"/>
      <c r="J1876" s="111"/>
      <c r="K1876" s="111"/>
      <c r="L1876" s="111"/>
      <c r="M1876" s="111"/>
      <c r="QK1876" s="6"/>
      <c r="QL1876" s="4"/>
      <c r="QM1876" s="4"/>
      <c r="QN1876" s="4"/>
      <c r="QO1876" s="4"/>
      <c r="QP1876" s="4"/>
      <c r="QQ1876" s="4"/>
      <c r="QR1876" s="4"/>
    </row>
    <row r="1877" spans="1:460" x14ac:dyDescent="0.2">
      <c r="A1877" s="39"/>
      <c r="B1877" s="40"/>
      <c r="C1877" s="111"/>
      <c r="D1877" s="111"/>
      <c r="E1877" s="111"/>
      <c r="F1877" s="111"/>
      <c r="G1877" s="111"/>
      <c r="H1877" s="111"/>
      <c r="I1877" s="111"/>
      <c r="J1877" s="111"/>
      <c r="K1877" s="111"/>
      <c r="L1877" s="111"/>
      <c r="M1877" s="111"/>
      <c r="QK1877" s="6"/>
      <c r="QL1877" s="4"/>
      <c r="QM1877" s="4"/>
      <c r="QN1877" s="4"/>
      <c r="QO1877" s="4"/>
      <c r="QP1877" s="4"/>
      <c r="QQ1877" s="4"/>
      <c r="QR1877" s="4"/>
    </row>
    <row r="1878" spans="1:460" x14ac:dyDescent="0.2">
      <c r="A1878" s="39"/>
      <c r="B1878" s="40"/>
      <c r="C1878" s="111"/>
      <c r="D1878" s="111"/>
      <c r="E1878" s="111"/>
      <c r="F1878" s="111"/>
      <c r="G1878" s="111"/>
      <c r="H1878" s="111"/>
      <c r="I1878" s="111"/>
      <c r="J1878" s="111"/>
      <c r="K1878" s="111"/>
      <c r="L1878" s="111"/>
      <c r="M1878" s="111"/>
      <c r="QK1878" s="6"/>
      <c r="QL1878" s="4"/>
      <c r="QM1878" s="4"/>
      <c r="QN1878" s="4"/>
      <c r="QO1878" s="4"/>
      <c r="QP1878" s="4"/>
      <c r="QQ1878" s="4"/>
      <c r="QR1878" s="4"/>
    </row>
    <row r="1879" spans="1:460" x14ac:dyDescent="0.2">
      <c r="A1879" s="39"/>
      <c r="B1879" s="40"/>
      <c r="C1879" s="111"/>
      <c r="D1879" s="111"/>
      <c r="E1879" s="111"/>
      <c r="F1879" s="111"/>
      <c r="G1879" s="111"/>
      <c r="H1879" s="111"/>
      <c r="I1879" s="111"/>
      <c r="J1879" s="111"/>
      <c r="K1879" s="111"/>
      <c r="L1879" s="111"/>
      <c r="M1879" s="111"/>
      <c r="QK1879" s="6"/>
      <c r="QL1879" s="4"/>
      <c r="QM1879" s="4"/>
      <c r="QN1879" s="4"/>
      <c r="QO1879" s="4"/>
      <c r="QP1879" s="4"/>
      <c r="QQ1879" s="4"/>
      <c r="QR1879" s="4"/>
    </row>
    <row r="1880" spans="1:460" x14ac:dyDescent="0.2">
      <c r="A1880" s="39"/>
      <c r="B1880" s="40"/>
      <c r="C1880" s="111"/>
      <c r="D1880" s="111"/>
      <c r="E1880" s="111"/>
      <c r="F1880" s="111"/>
      <c r="G1880" s="111"/>
      <c r="H1880" s="111"/>
      <c r="I1880" s="111"/>
      <c r="J1880" s="111"/>
      <c r="K1880" s="111"/>
      <c r="L1880" s="111"/>
      <c r="M1880" s="111"/>
      <c r="QK1880" s="6"/>
      <c r="QL1880" s="4"/>
      <c r="QM1880" s="4"/>
      <c r="QN1880" s="4"/>
      <c r="QO1880" s="4"/>
      <c r="QP1880" s="4"/>
      <c r="QQ1880" s="4"/>
      <c r="QR1880" s="4"/>
    </row>
    <row r="1881" spans="1:460" x14ac:dyDescent="0.2">
      <c r="A1881" s="39"/>
      <c r="B1881" s="40"/>
      <c r="C1881" s="111"/>
      <c r="D1881" s="111"/>
      <c r="E1881" s="111"/>
      <c r="F1881" s="111"/>
      <c r="G1881" s="111"/>
      <c r="H1881" s="111"/>
      <c r="I1881" s="111"/>
      <c r="J1881" s="111"/>
      <c r="K1881" s="111"/>
      <c r="L1881" s="111"/>
      <c r="M1881" s="111"/>
      <c r="QK1881" s="6"/>
      <c r="QL1881" s="4"/>
      <c r="QM1881" s="4"/>
      <c r="QN1881" s="4"/>
      <c r="QO1881" s="4"/>
      <c r="QP1881" s="4"/>
      <c r="QQ1881" s="4"/>
      <c r="QR1881" s="4"/>
    </row>
    <row r="1882" spans="1:460" x14ac:dyDescent="0.2">
      <c r="A1882" s="39"/>
      <c r="B1882" s="40"/>
      <c r="C1882" s="111"/>
      <c r="D1882" s="111"/>
      <c r="E1882" s="111"/>
      <c r="F1882" s="111"/>
      <c r="G1882" s="111"/>
      <c r="H1882" s="111"/>
      <c r="I1882" s="111"/>
      <c r="J1882" s="111"/>
      <c r="K1882" s="111"/>
      <c r="L1882" s="111"/>
      <c r="M1882" s="111"/>
      <c r="QK1882" s="6"/>
      <c r="QL1882" s="4"/>
      <c r="QM1882" s="4"/>
      <c r="QN1882" s="4"/>
      <c r="QO1882" s="4"/>
      <c r="QP1882" s="4"/>
      <c r="QQ1882" s="4"/>
      <c r="QR1882" s="4"/>
    </row>
    <row r="1883" spans="1:460" x14ac:dyDescent="0.2">
      <c r="A1883" s="39"/>
      <c r="B1883" s="40"/>
      <c r="C1883" s="111"/>
      <c r="D1883" s="111"/>
      <c r="E1883" s="111"/>
      <c r="F1883" s="111"/>
      <c r="G1883" s="111"/>
      <c r="H1883" s="111"/>
      <c r="I1883" s="111"/>
      <c r="J1883" s="111"/>
      <c r="K1883" s="111"/>
      <c r="L1883" s="111"/>
      <c r="M1883" s="111"/>
      <c r="QK1883" s="6"/>
      <c r="QL1883" s="4"/>
      <c r="QM1883" s="4"/>
      <c r="QN1883" s="4"/>
      <c r="QO1883" s="4"/>
      <c r="QP1883" s="4"/>
      <c r="QQ1883" s="4"/>
      <c r="QR1883" s="4"/>
    </row>
    <row r="1884" spans="1:460" x14ac:dyDescent="0.2">
      <c r="A1884" s="39"/>
      <c r="B1884" s="40"/>
      <c r="C1884" s="111"/>
      <c r="D1884" s="111"/>
      <c r="E1884" s="111"/>
      <c r="F1884" s="111"/>
      <c r="G1884" s="111"/>
      <c r="H1884" s="111"/>
      <c r="I1884" s="111"/>
      <c r="J1884" s="111"/>
      <c r="K1884" s="111"/>
      <c r="L1884" s="111"/>
      <c r="M1884" s="111"/>
      <c r="QK1884" s="6"/>
      <c r="QL1884" s="4"/>
      <c r="QM1884" s="4"/>
      <c r="QN1884" s="4"/>
      <c r="QO1884" s="4"/>
      <c r="QP1884" s="4"/>
      <c r="QQ1884" s="4"/>
      <c r="QR1884" s="4"/>
    </row>
    <row r="1885" spans="1:460" x14ac:dyDescent="0.2">
      <c r="A1885" s="39"/>
      <c r="B1885" s="40"/>
      <c r="C1885" s="111"/>
      <c r="D1885" s="111"/>
      <c r="E1885" s="111"/>
      <c r="F1885" s="111"/>
      <c r="G1885" s="111"/>
      <c r="H1885" s="111"/>
      <c r="I1885" s="111"/>
      <c r="J1885" s="111"/>
      <c r="K1885" s="111"/>
      <c r="L1885" s="111"/>
      <c r="M1885" s="111"/>
      <c r="QK1885" s="6"/>
      <c r="QL1885" s="4"/>
      <c r="QM1885" s="4"/>
      <c r="QN1885" s="4"/>
      <c r="QO1885" s="4"/>
      <c r="QP1885" s="4"/>
      <c r="QQ1885" s="4"/>
      <c r="QR1885" s="4"/>
    </row>
    <row r="1886" spans="1:460" x14ac:dyDescent="0.2">
      <c r="A1886" s="39"/>
      <c r="B1886" s="40"/>
      <c r="C1886" s="111"/>
      <c r="D1886" s="111"/>
      <c r="E1886" s="111"/>
      <c r="F1886" s="111"/>
      <c r="G1886" s="111"/>
      <c r="H1886" s="111"/>
      <c r="I1886" s="111"/>
      <c r="J1886" s="111"/>
      <c r="K1886" s="111"/>
      <c r="L1886" s="111"/>
      <c r="M1886" s="111"/>
      <c r="QK1886" s="6"/>
      <c r="QL1886" s="4"/>
      <c r="QM1886" s="4"/>
      <c r="QN1886" s="4"/>
      <c r="QO1886" s="4"/>
      <c r="QP1886" s="4"/>
      <c r="QQ1886" s="4"/>
      <c r="QR1886" s="4"/>
    </row>
    <row r="1887" spans="1:460" x14ac:dyDescent="0.2">
      <c r="A1887" s="39"/>
      <c r="B1887" s="40"/>
      <c r="C1887" s="111"/>
      <c r="D1887" s="111"/>
      <c r="E1887" s="111"/>
      <c r="F1887" s="111"/>
      <c r="G1887" s="111"/>
      <c r="H1887" s="111"/>
      <c r="I1887" s="111"/>
      <c r="J1887" s="111"/>
      <c r="K1887" s="111"/>
      <c r="L1887" s="111"/>
      <c r="M1887" s="111"/>
      <c r="QK1887" s="6"/>
      <c r="QL1887" s="4"/>
      <c r="QM1887" s="4"/>
      <c r="QN1887" s="4"/>
      <c r="QO1887" s="4"/>
      <c r="QP1887" s="4"/>
      <c r="QQ1887" s="4"/>
      <c r="QR1887" s="4"/>
    </row>
    <row r="1888" spans="1:460" x14ac:dyDescent="0.2">
      <c r="A1888" s="39"/>
      <c r="B1888" s="40"/>
      <c r="C1888" s="111"/>
      <c r="D1888" s="111"/>
      <c r="E1888" s="111"/>
      <c r="F1888" s="111"/>
      <c r="G1888" s="111"/>
      <c r="H1888" s="111"/>
      <c r="I1888" s="111"/>
      <c r="J1888" s="111"/>
      <c r="K1888" s="111"/>
      <c r="L1888" s="111"/>
      <c r="M1888" s="111"/>
      <c r="QK1888" s="6"/>
      <c r="QL1888" s="4"/>
      <c r="QM1888" s="4"/>
      <c r="QN1888" s="4"/>
      <c r="QO1888" s="4"/>
      <c r="QP1888" s="4"/>
      <c r="QQ1888" s="4"/>
      <c r="QR1888" s="4"/>
    </row>
    <row r="1889" spans="1:460" x14ac:dyDescent="0.2">
      <c r="A1889" s="39"/>
      <c r="B1889" s="40"/>
      <c r="C1889" s="111"/>
      <c r="D1889" s="111"/>
      <c r="E1889" s="111"/>
      <c r="F1889" s="111"/>
      <c r="G1889" s="111"/>
      <c r="H1889" s="111"/>
      <c r="I1889" s="111"/>
      <c r="J1889" s="111"/>
      <c r="K1889" s="111"/>
      <c r="L1889" s="111"/>
      <c r="M1889" s="111"/>
      <c r="QK1889" s="6"/>
      <c r="QL1889" s="4"/>
      <c r="QM1889" s="4"/>
      <c r="QN1889" s="4"/>
      <c r="QO1889" s="4"/>
      <c r="QP1889" s="4"/>
      <c r="QQ1889" s="4"/>
      <c r="QR1889" s="4"/>
    </row>
    <row r="1890" spans="1:460" x14ac:dyDescent="0.2">
      <c r="A1890" s="39"/>
      <c r="B1890" s="40"/>
      <c r="C1890" s="111"/>
      <c r="D1890" s="111"/>
      <c r="E1890" s="111"/>
      <c r="F1890" s="111"/>
      <c r="G1890" s="111"/>
      <c r="H1890" s="111"/>
      <c r="I1890" s="111"/>
      <c r="J1890" s="111"/>
      <c r="K1890" s="111"/>
      <c r="L1890" s="111"/>
      <c r="M1890" s="111"/>
      <c r="QK1890" s="6"/>
      <c r="QL1890" s="4"/>
      <c r="QM1890" s="4"/>
      <c r="QN1890" s="4"/>
      <c r="QO1890" s="4"/>
      <c r="QP1890" s="4"/>
      <c r="QQ1890" s="4"/>
      <c r="QR1890" s="4"/>
    </row>
    <row r="1891" spans="1:460" x14ac:dyDescent="0.2">
      <c r="A1891" s="39"/>
      <c r="B1891" s="40"/>
      <c r="C1891" s="111"/>
      <c r="D1891" s="111"/>
      <c r="E1891" s="111"/>
      <c r="F1891" s="111"/>
      <c r="G1891" s="111"/>
      <c r="H1891" s="111"/>
      <c r="I1891" s="111"/>
      <c r="J1891" s="111"/>
      <c r="K1891" s="111"/>
      <c r="L1891" s="111"/>
      <c r="M1891" s="111"/>
      <c r="QK1891" s="6"/>
      <c r="QL1891" s="4"/>
      <c r="QM1891" s="4"/>
      <c r="QN1891" s="4"/>
      <c r="QO1891" s="4"/>
      <c r="QP1891" s="4"/>
      <c r="QQ1891" s="4"/>
      <c r="QR1891" s="4"/>
    </row>
    <row r="1892" spans="1:460" x14ac:dyDescent="0.2">
      <c r="A1892" s="39"/>
      <c r="B1892" s="40"/>
      <c r="C1892" s="111"/>
      <c r="D1892" s="111"/>
      <c r="E1892" s="111"/>
      <c r="F1892" s="111"/>
      <c r="G1892" s="111"/>
      <c r="H1892" s="111"/>
      <c r="I1892" s="111"/>
      <c r="J1892" s="111"/>
      <c r="K1892" s="111"/>
      <c r="L1892" s="111"/>
      <c r="M1892" s="111"/>
      <c r="QK1892" s="6"/>
      <c r="QL1892" s="4"/>
      <c r="QM1892" s="4"/>
      <c r="QN1892" s="4"/>
      <c r="QO1892" s="4"/>
      <c r="QP1892" s="4"/>
      <c r="QQ1892" s="4"/>
      <c r="QR1892" s="4"/>
    </row>
    <row r="1893" spans="1:460" x14ac:dyDescent="0.2">
      <c r="A1893" s="39"/>
      <c r="B1893" s="40"/>
      <c r="C1893" s="111"/>
      <c r="D1893" s="111"/>
      <c r="E1893" s="111"/>
      <c r="F1893" s="111"/>
      <c r="G1893" s="111"/>
      <c r="H1893" s="111"/>
      <c r="I1893" s="111"/>
      <c r="J1893" s="111"/>
      <c r="K1893" s="111"/>
      <c r="L1893" s="111"/>
      <c r="M1893" s="111"/>
      <c r="QK1893" s="6"/>
      <c r="QL1893" s="4"/>
      <c r="QM1893" s="4"/>
      <c r="QN1893" s="4"/>
      <c r="QO1893" s="4"/>
      <c r="QP1893" s="4"/>
      <c r="QQ1893" s="4"/>
      <c r="QR1893" s="4"/>
    </row>
    <row r="1894" spans="1:460" x14ac:dyDescent="0.2">
      <c r="A1894" s="39"/>
      <c r="B1894" s="40"/>
      <c r="C1894" s="111"/>
      <c r="D1894" s="111"/>
      <c r="E1894" s="111"/>
      <c r="F1894" s="111"/>
      <c r="G1894" s="111"/>
      <c r="H1894" s="111"/>
      <c r="I1894" s="111"/>
      <c r="J1894" s="111"/>
      <c r="K1894" s="111"/>
      <c r="L1894" s="111"/>
      <c r="M1894" s="111"/>
      <c r="QK1894" s="6"/>
      <c r="QL1894" s="4"/>
      <c r="QM1894" s="4"/>
      <c r="QN1894" s="4"/>
      <c r="QO1894" s="4"/>
      <c r="QP1894" s="4"/>
      <c r="QQ1894" s="4"/>
      <c r="QR1894" s="4"/>
    </row>
    <row r="1895" spans="1:460" x14ac:dyDescent="0.2">
      <c r="A1895" s="39"/>
      <c r="B1895" s="40"/>
      <c r="C1895" s="111"/>
      <c r="D1895" s="111"/>
      <c r="E1895" s="111"/>
      <c r="F1895" s="111"/>
      <c r="G1895" s="111"/>
      <c r="H1895" s="111"/>
      <c r="I1895" s="111"/>
      <c r="J1895" s="111"/>
      <c r="K1895" s="111"/>
      <c r="L1895" s="111"/>
      <c r="M1895" s="111"/>
      <c r="QK1895" s="6"/>
      <c r="QL1895" s="4"/>
      <c r="QM1895" s="4"/>
      <c r="QN1895" s="4"/>
      <c r="QO1895" s="4"/>
      <c r="QP1895" s="4"/>
      <c r="QQ1895" s="4"/>
      <c r="QR1895" s="4"/>
    </row>
    <row r="1896" spans="1:460" x14ac:dyDescent="0.2">
      <c r="A1896" s="39"/>
      <c r="B1896" s="40"/>
      <c r="C1896" s="111"/>
      <c r="D1896" s="111"/>
      <c r="E1896" s="111"/>
      <c r="F1896" s="111"/>
      <c r="G1896" s="111"/>
      <c r="H1896" s="111"/>
      <c r="I1896" s="111"/>
      <c r="J1896" s="111"/>
      <c r="K1896" s="111"/>
      <c r="L1896" s="111"/>
      <c r="M1896" s="111"/>
      <c r="QK1896" s="6"/>
      <c r="QL1896" s="4"/>
      <c r="QM1896" s="4"/>
      <c r="QN1896" s="4"/>
      <c r="QO1896" s="4"/>
      <c r="QP1896" s="4"/>
      <c r="QQ1896" s="4"/>
      <c r="QR1896" s="4"/>
    </row>
    <row r="1897" spans="1:460" x14ac:dyDescent="0.2">
      <c r="A1897" s="39"/>
      <c r="B1897" s="40"/>
      <c r="C1897" s="111"/>
      <c r="D1897" s="111"/>
      <c r="E1897" s="111"/>
      <c r="F1897" s="111"/>
      <c r="G1897" s="111"/>
      <c r="H1897" s="111"/>
      <c r="I1897" s="111"/>
      <c r="J1897" s="111"/>
      <c r="K1897" s="111"/>
      <c r="L1897" s="111"/>
      <c r="M1897" s="111"/>
      <c r="QK1897" s="6"/>
      <c r="QL1897" s="4"/>
      <c r="QM1897" s="4"/>
      <c r="QN1897" s="4"/>
      <c r="QO1897" s="4"/>
      <c r="QP1897" s="4"/>
      <c r="QQ1897" s="4"/>
      <c r="QR1897" s="4"/>
    </row>
    <row r="1898" spans="1:460" x14ac:dyDescent="0.2">
      <c r="A1898" s="39"/>
      <c r="B1898" s="40"/>
      <c r="C1898" s="111"/>
      <c r="D1898" s="111"/>
      <c r="E1898" s="111"/>
      <c r="F1898" s="111"/>
      <c r="G1898" s="111"/>
      <c r="H1898" s="111"/>
      <c r="I1898" s="111"/>
      <c r="J1898" s="111"/>
      <c r="K1898" s="111"/>
      <c r="L1898" s="111"/>
      <c r="M1898" s="111"/>
      <c r="QK1898" s="6"/>
      <c r="QL1898" s="4"/>
      <c r="QM1898" s="4"/>
      <c r="QN1898" s="4"/>
      <c r="QO1898" s="4"/>
      <c r="QP1898" s="4"/>
      <c r="QQ1898" s="4"/>
      <c r="QR1898" s="4"/>
    </row>
    <row r="1899" spans="1:460" x14ac:dyDescent="0.2">
      <c r="A1899" s="39"/>
      <c r="B1899" s="40"/>
      <c r="C1899" s="111"/>
      <c r="D1899" s="111"/>
      <c r="E1899" s="111"/>
      <c r="F1899" s="111"/>
      <c r="G1899" s="111"/>
      <c r="H1899" s="111"/>
      <c r="I1899" s="111"/>
      <c r="J1899" s="111"/>
      <c r="K1899" s="111"/>
      <c r="L1899" s="111"/>
      <c r="M1899" s="111"/>
      <c r="QK1899" s="6"/>
      <c r="QL1899" s="4"/>
      <c r="QM1899" s="4"/>
      <c r="QN1899" s="4"/>
      <c r="QO1899" s="4"/>
      <c r="QP1899" s="4"/>
      <c r="QQ1899" s="4"/>
      <c r="QR1899" s="4"/>
    </row>
    <row r="1900" spans="1:460" x14ac:dyDescent="0.2">
      <c r="A1900" s="39"/>
      <c r="B1900" s="40"/>
      <c r="C1900" s="111"/>
      <c r="D1900" s="111"/>
      <c r="E1900" s="111"/>
      <c r="F1900" s="111"/>
      <c r="G1900" s="111"/>
      <c r="H1900" s="111"/>
      <c r="I1900" s="111"/>
      <c r="J1900" s="111"/>
      <c r="K1900" s="111"/>
      <c r="L1900" s="111"/>
      <c r="M1900" s="111"/>
      <c r="QK1900" s="6"/>
      <c r="QL1900" s="4"/>
      <c r="QM1900" s="4"/>
      <c r="QN1900" s="4"/>
      <c r="QO1900" s="4"/>
      <c r="QP1900" s="4"/>
      <c r="QQ1900" s="4"/>
      <c r="QR1900" s="4"/>
    </row>
    <row r="1901" spans="1:460" x14ac:dyDescent="0.2">
      <c r="A1901" s="39"/>
      <c r="B1901" s="40"/>
      <c r="C1901" s="111"/>
      <c r="D1901" s="111"/>
      <c r="E1901" s="111"/>
      <c r="F1901" s="111"/>
      <c r="G1901" s="111"/>
      <c r="H1901" s="111"/>
      <c r="I1901" s="111"/>
      <c r="J1901" s="111"/>
      <c r="K1901" s="111"/>
      <c r="L1901" s="111"/>
      <c r="M1901" s="111"/>
      <c r="QK1901" s="6"/>
      <c r="QL1901" s="4"/>
      <c r="QM1901" s="4"/>
      <c r="QN1901" s="4"/>
      <c r="QO1901" s="4"/>
      <c r="QP1901" s="4"/>
      <c r="QQ1901" s="4"/>
      <c r="QR1901" s="4"/>
    </row>
    <row r="1902" spans="1:460" x14ac:dyDescent="0.2">
      <c r="A1902" s="39"/>
      <c r="B1902" s="40"/>
      <c r="C1902" s="111"/>
      <c r="D1902" s="111"/>
      <c r="E1902" s="111"/>
      <c r="F1902" s="111"/>
      <c r="G1902" s="111"/>
      <c r="H1902" s="111"/>
      <c r="I1902" s="111"/>
      <c r="J1902" s="111"/>
      <c r="K1902" s="111"/>
      <c r="L1902" s="111"/>
      <c r="M1902" s="111"/>
      <c r="QK1902" s="6"/>
      <c r="QL1902" s="4"/>
      <c r="QM1902" s="4"/>
      <c r="QN1902" s="4"/>
      <c r="QO1902" s="4"/>
      <c r="QP1902" s="4"/>
      <c r="QQ1902" s="4"/>
      <c r="QR1902" s="4"/>
    </row>
    <row r="1903" spans="1:460" x14ac:dyDescent="0.2">
      <c r="A1903" s="39"/>
      <c r="B1903" s="40"/>
      <c r="C1903" s="111"/>
      <c r="D1903" s="111"/>
      <c r="E1903" s="111"/>
      <c r="F1903" s="111"/>
      <c r="G1903" s="111"/>
      <c r="H1903" s="111"/>
      <c r="I1903" s="111"/>
      <c r="J1903" s="111"/>
      <c r="K1903" s="111"/>
      <c r="L1903" s="111"/>
      <c r="M1903" s="111"/>
      <c r="QK1903" s="6"/>
      <c r="QL1903" s="4"/>
      <c r="QM1903" s="4"/>
      <c r="QN1903" s="4"/>
      <c r="QO1903" s="4"/>
      <c r="QP1903" s="4"/>
      <c r="QQ1903" s="4"/>
      <c r="QR1903" s="4"/>
    </row>
    <row r="1904" spans="1:460" x14ac:dyDescent="0.2">
      <c r="A1904" s="39"/>
      <c r="B1904" s="40"/>
      <c r="C1904" s="111"/>
      <c r="D1904" s="111"/>
      <c r="E1904" s="111"/>
      <c r="F1904" s="111"/>
      <c r="G1904" s="111"/>
      <c r="H1904" s="111"/>
      <c r="I1904" s="111"/>
      <c r="J1904" s="111"/>
      <c r="K1904" s="111"/>
      <c r="L1904" s="111"/>
      <c r="M1904" s="111"/>
      <c r="QK1904" s="6"/>
      <c r="QL1904" s="4"/>
      <c r="QM1904" s="4"/>
      <c r="QN1904" s="4"/>
      <c r="QO1904" s="4"/>
      <c r="QP1904" s="4"/>
      <c r="QQ1904" s="4"/>
      <c r="QR1904" s="4"/>
    </row>
    <row r="1905" spans="1:460" x14ac:dyDescent="0.2">
      <c r="A1905" s="39"/>
      <c r="B1905" s="40"/>
      <c r="C1905" s="111"/>
      <c r="D1905" s="111"/>
      <c r="E1905" s="111"/>
      <c r="F1905" s="111"/>
      <c r="G1905" s="111"/>
      <c r="H1905" s="111"/>
      <c r="I1905" s="111"/>
      <c r="J1905" s="111"/>
      <c r="K1905" s="111"/>
      <c r="L1905" s="111"/>
      <c r="M1905" s="111"/>
      <c r="QK1905" s="6"/>
      <c r="QL1905" s="4"/>
      <c r="QM1905" s="4"/>
      <c r="QN1905" s="4"/>
      <c r="QO1905" s="4"/>
      <c r="QP1905" s="4"/>
      <c r="QQ1905" s="4"/>
      <c r="QR1905" s="4"/>
    </row>
    <row r="1906" spans="1:460" x14ac:dyDescent="0.2">
      <c r="A1906" s="39"/>
      <c r="B1906" s="40"/>
      <c r="C1906" s="111"/>
      <c r="D1906" s="111"/>
      <c r="E1906" s="111"/>
      <c r="F1906" s="111"/>
      <c r="G1906" s="111"/>
      <c r="H1906" s="111"/>
      <c r="I1906" s="111"/>
      <c r="J1906" s="111"/>
      <c r="K1906" s="111"/>
      <c r="L1906" s="111"/>
      <c r="M1906" s="111"/>
      <c r="QK1906" s="6"/>
      <c r="QL1906" s="4"/>
      <c r="QM1906" s="4"/>
      <c r="QN1906" s="4"/>
      <c r="QO1906" s="4"/>
      <c r="QP1906" s="4"/>
      <c r="QQ1906" s="4"/>
      <c r="QR1906" s="4"/>
    </row>
    <row r="1907" spans="1:460" x14ac:dyDescent="0.2">
      <c r="A1907" s="39"/>
      <c r="B1907" s="40"/>
      <c r="C1907" s="111"/>
      <c r="D1907" s="111"/>
      <c r="E1907" s="111"/>
      <c r="F1907" s="111"/>
      <c r="G1907" s="111"/>
      <c r="H1907" s="111"/>
      <c r="I1907" s="111"/>
      <c r="J1907" s="111"/>
      <c r="K1907" s="111"/>
      <c r="L1907" s="111"/>
      <c r="M1907" s="111"/>
      <c r="QK1907" s="6"/>
      <c r="QL1907" s="4"/>
      <c r="QM1907" s="4"/>
      <c r="QN1907" s="4"/>
      <c r="QO1907" s="4"/>
      <c r="QP1907" s="4"/>
      <c r="QQ1907" s="4"/>
      <c r="QR1907" s="4"/>
    </row>
    <row r="1908" spans="1:460" x14ac:dyDescent="0.2">
      <c r="A1908" s="39"/>
      <c r="B1908" s="40"/>
      <c r="C1908" s="111"/>
      <c r="D1908" s="111"/>
      <c r="E1908" s="111"/>
      <c r="F1908" s="111"/>
      <c r="G1908" s="111"/>
      <c r="H1908" s="111"/>
      <c r="I1908" s="111"/>
      <c r="J1908" s="111"/>
      <c r="K1908" s="111"/>
      <c r="L1908" s="111"/>
      <c r="M1908" s="111"/>
      <c r="QK1908" s="6"/>
      <c r="QL1908" s="4"/>
      <c r="QM1908" s="4"/>
      <c r="QN1908" s="4"/>
      <c r="QO1908" s="4"/>
      <c r="QP1908" s="4"/>
      <c r="QQ1908" s="4"/>
      <c r="QR1908" s="4"/>
    </row>
    <row r="1909" spans="1:460" x14ac:dyDescent="0.2">
      <c r="A1909" s="39"/>
      <c r="B1909" s="40"/>
      <c r="C1909" s="111"/>
      <c r="D1909" s="111"/>
      <c r="E1909" s="111"/>
      <c r="F1909" s="111"/>
      <c r="G1909" s="111"/>
      <c r="H1909" s="111"/>
      <c r="I1909" s="111"/>
      <c r="J1909" s="111"/>
      <c r="K1909" s="111"/>
      <c r="L1909" s="111"/>
      <c r="M1909" s="111"/>
      <c r="QK1909" s="6"/>
      <c r="QL1909" s="4"/>
      <c r="QM1909" s="4"/>
      <c r="QN1909" s="4"/>
      <c r="QO1909" s="4"/>
      <c r="QP1909" s="4"/>
      <c r="QQ1909" s="4"/>
      <c r="QR1909" s="4"/>
    </row>
    <row r="1910" spans="1:460" x14ac:dyDescent="0.2">
      <c r="A1910" s="39"/>
      <c r="B1910" s="40"/>
      <c r="C1910" s="111"/>
      <c r="D1910" s="111"/>
      <c r="E1910" s="111"/>
      <c r="F1910" s="111"/>
      <c r="G1910" s="111"/>
      <c r="H1910" s="111"/>
      <c r="I1910" s="111"/>
      <c r="J1910" s="111"/>
      <c r="K1910" s="111"/>
      <c r="L1910" s="111"/>
      <c r="M1910" s="111"/>
      <c r="QK1910" s="6"/>
      <c r="QL1910" s="4"/>
      <c r="QM1910" s="4"/>
      <c r="QN1910" s="4"/>
      <c r="QO1910" s="4"/>
      <c r="QP1910" s="4"/>
      <c r="QQ1910" s="4"/>
      <c r="QR1910" s="4"/>
    </row>
    <row r="1911" spans="1:460" x14ac:dyDescent="0.2">
      <c r="A1911" s="39"/>
      <c r="B1911" s="40"/>
      <c r="C1911" s="111"/>
      <c r="D1911" s="111"/>
      <c r="E1911" s="111"/>
      <c r="F1911" s="111"/>
      <c r="G1911" s="111"/>
      <c r="H1911" s="111"/>
      <c r="I1911" s="111"/>
      <c r="J1911" s="111"/>
      <c r="K1911" s="111"/>
      <c r="L1911" s="111"/>
      <c r="M1911" s="111"/>
      <c r="QK1911" s="6"/>
      <c r="QL1911" s="4"/>
      <c r="QM1911" s="4"/>
      <c r="QN1911" s="4"/>
      <c r="QO1911" s="4"/>
      <c r="QP1911" s="4"/>
      <c r="QQ1911" s="4"/>
      <c r="QR1911" s="4"/>
    </row>
    <row r="1912" spans="1:460" x14ac:dyDescent="0.2">
      <c r="A1912" s="39"/>
      <c r="B1912" s="40"/>
      <c r="C1912" s="111"/>
      <c r="D1912" s="111"/>
      <c r="E1912" s="111"/>
      <c r="F1912" s="111"/>
      <c r="G1912" s="111"/>
      <c r="H1912" s="111"/>
      <c r="I1912" s="111"/>
      <c r="J1912" s="111"/>
      <c r="K1912" s="111"/>
      <c r="L1912" s="111"/>
      <c r="M1912" s="111"/>
      <c r="QK1912" s="6"/>
      <c r="QL1912" s="4"/>
      <c r="QM1912" s="4"/>
      <c r="QN1912" s="4"/>
      <c r="QO1912" s="4"/>
      <c r="QP1912" s="4"/>
      <c r="QQ1912" s="4"/>
      <c r="QR1912" s="4"/>
    </row>
    <row r="1913" spans="1:460" x14ac:dyDescent="0.2">
      <c r="A1913" s="39"/>
      <c r="B1913" s="40"/>
      <c r="C1913" s="111"/>
      <c r="D1913" s="111"/>
      <c r="E1913" s="111"/>
      <c r="F1913" s="111"/>
      <c r="G1913" s="111"/>
      <c r="H1913" s="111"/>
      <c r="I1913" s="111"/>
      <c r="J1913" s="111"/>
      <c r="K1913" s="111"/>
      <c r="L1913" s="111"/>
      <c r="M1913" s="111"/>
      <c r="QK1913" s="6"/>
      <c r="QL1913" s="4"/>
      <c r="QM1913" s="4"/>
      <c r="QN1913" s="4"/>
      <c r="QO1913" s="4"/>
      <c r="QP1913" s="4"/>
      <c r="QQ1913" s="4"/>
      <c r="QR1913" s="4"/>
    </row>
    <row r="1914" spans="1:460" x14ac:dyDescent="0.2">
      <c r="A1914" s="39"/>
      <c r="B1914" s="40"/>
      <c r="C1914" s="111"/>
      <c r="D1914" s="111"/>
      <c r="E1914" s="111"/>
      <c r="F1914" s="111"/>
      <c r="G1914" s="111"/>
      <c r="H1914" s="111"/>
      <c r="I1914" s="111"/>
      <c r="J1914" s="111"/>
      <c r="K1914" s="111"/>
      <c r="L1914" s="111"/>
      <c r="M1914" s="111"/>
      <c r="QK1914" s="6"/>
      <c r="QL1914" s="4"/>
      <c r="QM1914" s="4"/>
      <c r="QN1914" s="4"/>
      <c r="QO1914" s="4"/>
      <c r="QP1914" s="4"/>
      <c r="QQ1914" s="4"/>
      <c r="QR1914" s="4"/>
    </row>
    <row r="1915" spans="1:460" x14ac:dyDescent="0.2">
      <c r="A1915" s="39"/>
      <c r="B1915" s="40"/>
      <c r="C1915" s="111"/>
      <c r="D1915" s="111"/>
      <c r="E1915" s="111"/>
      <c r="F1915" s="111"/>
      <c r="G1915" s="111"/>
      <c r="H1915" s="111"/>
      <c r="I1915" s="111"/>
      <c r="J1915" s="111"/>
      <c r="K1915" s="111"/>
      <c r="L1915" s="111"/>
      <c r="M1915" s="111"/>
      <c r="QK1915" s="6"/>
      <c r="QL1915" s="4"/>
      <c r="QM1915" s="4"/>
      <c r="QN1915" s="4"/>
      <c r="QO1915" s="4"/>
      <c r="QP1915" s="4"/>
      <c r="QQ1915" s="4"/>
      <c r="QR1915" s="4"/>
    </row>
    <row r="1916" spans="1:460" x14ac:dyDescent="0.2">
      <c r="A1916" s="39"/>
      <c r="B1916" s="40"/>
      <c r="C1916" s="111"/>
      <c r="D1916" s="111"/>
      <c r="E1916" s="111"/>
      <c r="F1916" s="111"/>
      <c r="G1916" s="111"/>
      <c r="H1916" s="111"/>
      <c r="I1916" s="111"/>
      <c r="J1916" s="111"/>
      <c r="K1916" s="111"/>
      <c r="L1916" s="111"/>
      <c r="M1916" s="111"/>
      <c r="QK1916" s="6"/>
      <c r="QL1916" s="4"/>
      <c r="QM1916" s="4"/>
      <c r="QN1916" s="4"/>
      <c r="QO1916" s="4"/>
      <c r="QP1916" s="4"/>
      <c r="QQ1916" s="4"/>
      <c r="QR1916" s="4"/>
    </row>
    <row r="1917" spans="1:460" x14ac:dyDescent="0.2">
      <c r="A1917" s="39"/>
      <c r="B1917" s="40"/>
      <c r="C1917" s="111"/>
      <c r="D1917" s="111"/>
      <c r="E1917" s="111"/>
      <c r="F1917" s="111"/>
      <c r="G1917" s="111"/>
      <c r="H1917" s="111"/>
      <c r="I1917" s="111"/>
      <c r="J1917" s="111"/>
      <c r="K1917" s="111"/>
      <c r="L1917" s="111"/>
      <c r="M1917" s="111"/>
      <c r="QK1917" s="6"/>
      <c r="QL1917" s="4"/>
      <c r="QM1917" s="4"/>
      <c r="QN1917" s="4"/>
      <c r="QO1917" s="4"/>
      <c r="QP1917" s="4"/>
      <c r="QQ1917" s="4"/>
      <c r="QR1917" s="4"/>
    </row>
    <row r="1918" spans="1:460" x14ac:dyDescent="0.2">
      <c r="A1918" s="39"/>
      <c r="B1918" s="40"/>
      <c r="C1918" s="111"/>
      <c r="D1918" s="111"/>
      <c r="E1918" s="111"/>
      <c r="F1918" s="111"/>
      <c r="G1918" s="111"/>
      <c r="H1918" s="111"/>
      <c r="I1918" s="111"/>
      <c r="J1918" s="111"/>
      <c r="K1918" s="111"/>
      <c r="L1918" s="111"/>
      <c r="M1918" s="111"/>
      <c r="QK1918" s="6"/>
      <c r="QL1918" s="4"/>
      <c r="QM1918" s="4"/>
      <c r="QN1918" s="4"/>
      <c r="QO1918" s="4"/>
      <c r="QP1918" s="4"/>
      <c r="QQ1918" s="4"/>
      <c r="QR1918" s="4"/>
    </row>
    <row r="1919" spans="1:460" x14ac:dyDescent="0.2">
      <c r="A1919" s="39"/>
      <c r="B1919" s="40"/>
      <c r="C1919" s="111"/>
      <c r="D1919" s="111"/>
      <c r="E1919" s="111"/>
      <c r="F1919" s="111"/>
      <c r="G1919" s="111"/>
      <c r="H1919" s="111"/>
      <c r="I1919" s="111"/>
      <c r="J1919" s="111"/>
      <c r="K1919" s="111"/>
      <c r="L1919" s="111"/>
      <c r="M1919" s="111"/>
      <c r="QK1919" s="6"/>
      <c r="QL1919" s="4"/>
      <c r="QM1919" s="4"/>
      <c r="QN1919" s="4"/>
      <c r="QO1919" s="4"/>
      <c r="QP1919" s="4"/>
      <c r="QQ1919" s="4"/>
      <c r="QR1919" s="4"/>
    </row>
    <row r="1920" spans="1:460" x14ac:dyDescent="0.2">
      <c r="A1920" s="39"/>
      <c r="B1920" s="40"/>
      <c r="C1920" s="111"/>
      <c r="D1920" s="111"/>
      <c r="E1920" s="111"/>
      <c r="F1920" s="111"/>
      <c r="G1920" s="111"/>
      <c r="H1920" s="111"/>
      <c r="I1920" s="111"/>
      <c r="J1920" s="111"/>
      <c r="K1920" s="111"/>
      <c r="L1920" s="111"/>
      <c r="M1920" s="111"/>
      <c r="QK1920" s="6"/>
      <c r="QL1920" s="4"/>
      <c r="QM1920" s="4"/>
      <c r="QN1920" s="4"/>
      <c r="QO1920" s="4"/>
      <c r="QP1920" s="4"/>
      <c r="QQ1920" s="4"/>
      <c r="QR1920" s="4"/>
    </row>
    <row r="1921" spans="1:460" x14ac:dyDescent="0.2">
      <c r="A1921" s="39"/>
      <c r="B1921" s="40"/>
      <c r="C1921" s="111"/>
      <c r="D1921" s="111"/>
      <c r="E1921" s="111"/>
      <c r="F1921" s="111"/>
      <c r="G1921" s="111"/>
      <c r="H1921" s="111"/>
      <c r="I1921" s="111"/>
      <c r="J1921" s="111"/>
      <c r="K1921" s="111"/>
      <c r="L1921" s="111"/>
      <c r="M1921" s="111"/>
      <c r="QK1921" s="6"/>
      <c r="QL1921" s="4"/>
      <c r="QM1921" s="4"/>
      <c r="QN1921" s="4"/>
      <c r="QO1921" s="4"/>
      <c r="QP1921" s="4"/>
      <c r="QQ1921" s="4"/>
      <c r="QR1921" s="4"/>
    </row>
    <row r="1922" spans="1:460" x14ac:dyDescent="0.2">
      <c r="A1922" s="39"/>
      <c r="B1922" s="40"/>
      <c r="C1922" s="111"/>
      <c r="D1922" s="111"/>
      <c r="E1922" s="111"/>
      <c r="F1922" s="111"/>
      <c r="G1922" s="111"/>
      <c r="H1922" s="111"/>
      <c r="I1922" s="111"/>
      <c r="J1922" s="111"/>
      <c r="K1922" s="111"/>
      <c r="L1922" s="111"/>
      <c r="M1922" s="111"/>
      <c r="QK1922" s="6"/>
      <c r="QL1922" s="4"/>
      <c r="QM1922" s="4"/>
      <c r="QN1922" s="4"/>
      <c r="QO1922" s="4"/>
      <c r="QP1922" s="4"/>
      <c r="QQ1922" s="4"/>
      <c r="QR1922" s="4"/>
    </row>
    <row r="1923" spans="1:460" x14ac:dyDescent="0.2">
      <c r="A1923" s="39"/>
      <c r="B1923" s="40"/>
      <c r="C1923" s="111"/>
      <c r="D1923" s="111"/>
      <c r="E1923" s="111"/>
      <c r="F1923" s="111"/>
      <c r="G1923" s="111"/>
      <c r="H1923" s="111"/>
      <c r="I1923" s="111"/>
      <c r="J1923" s="111"/>
      <c r="K1923" s="111"/>
      <c r="L1923" s="111"/>
      <c r="M1923" s="111"/>
      <c r="QK1923" s="6"/>
      <c r="QL1923" s="4"/>
      <c r="QM1923" s="4"/>
      <c r="QN1923" s="4"/>
      <c r="QO1923" s="4"/>
      <c r="QP1923" s="4"/>
      <c r="QQ1923" s="4"/>
      <c r="QR1923" s="4"/>
    </row>
    <row r="1924" spans="1:460" x14ac:dyDescent="0.2">
      <c r="A1924" s="39"/>
      <c r="B1924" s="40"/>
      <c r="C1924" s="111"/>
      <c r="D1924" s="111"/>
      <c r="E1924" s="111"/>
      <c r="F1924" s="111"/>
      <c r="G1924" s="111"/>
      <c r="H1924" s="111"/>
      <c r="I1924" s="111"/>
      <c r="J1924" s="111"/>
      <c r="K1924" s="111"/>
      <c r="L1924" s="111"/>
      <c r="M1924" s="111"/>
      <c r="QK1924" s="6"/>
      <c r="QL1924" s="4"/>
      <c r="QM1924" s="4"/>
      <c r="QN1924" s="4"/>
      <c r="QO1924" s="4"/>
      <c r="QP1924" s="4"/>
      <c r="QQ1924" s="4"/>
      <c r="QR1924" s="4"/>
    </row>
    <row r="1925" spans="1:460" x14ac:dyDescent="0.2">
      <c r="A1925" s="39"/>
      <c r="B1925" s="40"/>
      <c r="C1925" s="111"/>
      <c r="D1925" s="111"/>
      <c r="E1925" s="111"/>
      <c r="F1925" s="111"/>
      <c r="G1925" s="111"/>
      <c r="H1925" s="111"/>
      <c r="I1925" s="111"/>
      <c r="J1925" s="111"/>
      <c r="K1925" s="111"/>
      <c r="L1925" s="111"/>
      <c r="M1925" s="111"/>
      <c r="QK1925" s="6"/>
      <c r="QL1925" s="4"/>
      <c r="QM1925" s="4"/>
      <c r="QN1925" s="4"/>
      <c r="QO1925" s="4"/>
      <c r="QP1925" s="4"/>
      <c r="QQ1925" s="4"/>
      <c r="QR1925" s="4"/>
    </row>
    <row r="1926" spans="1:460" x14ac:dyDescent="0.2">
      <c r="A1926" s="39"/>
      <c r="B1926" s="40"/>
      <c r="C1926" s="111"/>
      <c r="D1926" s="111"/>
      <c r="E1926" s="111"/>
      <c r="F1926" s="111"/>
      <c r="G1926" s="111"/>
      <c r="H1926" s="111"/>
      <c r="I1926" s="111"/>
      <c r="J1926" s="111"/>
      <c r="K1926" s="111"/>
      <c r="L1926" s="111"/>
      <c r="M1926" s="111"/>
      <c r="QK1926" s="6"/>
      <c r="QL1926" s="4"/>
      <c r="QM1926" s="4"/>
      <c r="QN1926" s="4"/>
      <c r="QO1926" s="4"/>
      <c r="QP1926" s="4"/>
      <c r="QQ1926" s="4"/>
      <c r="QR1926" s="4"/>
    </row>
    <row r="1927" spans="1:460" x14ac:dyDescent="0.2">
      <c r="A1927" s="39"/>
      <c r="B1927" s="40"/>
      <c r="C1927" s="111"/>
      <c r="D1927" s="111"/>
      <c r="E1927" s="111"/>
      <c r="F1927" s="111"/>
      <c r="G1927" s="111"/>
      <c r="H1927" s="111"/>
      <c r="I1927" s="111"/>
      <c r="J1927" s="111"/>
      <c r="K1927" s="111"/>
      <c r="L1927" s="111"/>
      <c r="M1927" s="111"/>
      <c r="QK1927" s="6"/>
      <c r="QL1927" s="4"/>
      <c r="QM1927" s="4"/>
      <c r="QN1927" s="4"/>
      <c r="QO1927" s="4"/>
      <c r="QP1927" s="4"/>
      <c r="QQ1927" s="4"/>
      <c r="QR1927" s="4"/>
    </row>
    <row r="1928" spans="1:460" x14ac:dyDescent="0.2">
      <c r="A1928" s="39"/>
      <c r="B1928" s="40"/>
      <c r="C1928" s="111"/>
      <c r="D1928" s="111"/>
      <c r="E1928" s="111"/>
      <c r="F1928" s="111"/>
      <c r="G1928" s="111"/>
      <c r="H1928" s="111"/>
      <c r="I1928" s="111"/>
      <c r="J1928" s="111"/>
      <c r="K1928" s="111"/>
      <c r="L1928" s="111"/>
      <c r="M1928" s="111"/>
      <c r="QK1928" s="6"/>
      <c r="QL1928" s="4"/>
      <c r="QM1928" s="4"/>
      <c r="QN1928" s="4"/>
      <c r="QO1928" s="4"/>
      <c r="QP1928" s="4"/>
      <c r="QQ1928" s="4"/>
      <c r="QR1928" s="4"/>
    </row>
    <row r="1929" spans="1:460" x14ac:dyDescent="0.2">
      <c r="A1929" s="39"/>
      <c r="B1929" s="40"/>
      <c r="C1929" s="111"/>
      <c r="D1929" s="111"/>
      <c r="E1929" s="111"/>
      <c r="F1929" s="111"/>
      <c r="G1929" s="111"/>
      <c r="H1929" s="111"/>
      <c r="I1929" s="111"/>
      <c r="J1929" s="111"/>
      <c r="K1929" s="111"/>
      <c r="L1929" s="111"/>
      <c r="M1929" s="111"/>
      <c r="QK1929" s="6"/>
      <c r="QL1929" s="4"/>
      <c r="QM1929" s="4"/>
      <c r="QN1929" s="4"/>
      <c r="QO1929" s="4"/>
      <c r="QP1929" s="4"/>
      <c r="QQ1929" s="4"/>
      <c r="QR1929" s="4"/>
    </row>
    <row r="1930" spans="1:460" x14ac:dyDescent="0.2">
      <c r="A1930" s="39"/>
      <c r="B1930" s="40"/>
      <c r="C1930" s="111"/>
      <c r="D1930" s="111"/>
      <c r="E1930" s="111"/>
      <c r="F1930" s="111"/>
      <c r="G1930" s="111"/>
      <c r="H1930" s="111"/>
      <c r="I1930" s="111"/>
      <c r="J1930" s="111"/>
      <c r="K1930" s="111"/>
      <c r="L1930" s="111"/>
      <c r="M1930" s="111"/>
      <c r="QK1930" s="6"/>
      <c r="QL1930" s="4"/>
      <c r="QM1930" s="4"/>
      <c r="QN1930" s="4"/>
      <c r="QO1930" s="4"/>
      <c r="QP1930" s="4"/>
      <c r="QQ1930" s="4"/>
      <c r="QR1930" s="4"/>
    </row>
    <row r="1931" spans="1:460" x14ac:dyDescent="0.2">
      <c r="A1931" s="39"/>
      <c r="B1931" s="40"/>
      <c r="C1931" s="111"/>
      <c r="D1931" s="111"/>
      <c r="E1931" s="111"/>
      <c r="F1931" s="111"/>
      <c r="G1931" s="111"/>
      <c r="H1931" s="111"/>
      <c r="I1931" s="111"/>
      <c r="J1931" s="111"/>
      <c r="K1931" s="111"/>
      <c r="L1931" s="111"/>
      <c r="M1931" s="111"/>
      <c r="QK1931" s="6"/>
      <c r="QL1931" s="4"/>
      <c r="QM1931" s="4"/>
      <c r="QN1931" s="4"/>
      <c r="QO1931" s="4"/>
      <c r="QP1931" s="4"/>
      <c r="QQ1931" s="4"/>
      <c r="QR1931" s="4"/>
    </row>
    <row r="1932" spans="1:460" x14ac:dyDescent="0.2">
      <c r="A1932" s="39"/>
      <c r="B1932" s="40"/>
      <c r="C1932" s="111"/>
      <c r="D1932" s="111"/>
      <c r="E1932" s="111"/>
      <c r="F1932" s="111"/>
      <c r="G1932" s="111"/>
      <c r="H1932" s="111"/>
      <c r="I1932" s="111"/>
      <c r="J1932" s="111"/>
      <c r="K1932" s="111"/>
      <c r="L1932" s="111"/>
      <c r="M1932" s="111"/>
      <c r="QK1932" s="6"/>
      <c r="QL1932" s="4"/>
      <c r="QM1932" s="4"/>
      <c r="QN1932" s="4"/>
      <c r="QO1932" s="4"/>
      <c r="QP1932" s="4"/>
      <c r="QQ1932" s="4"/>
      <c r="QR1932" s="4"/>
    </row>
    <row r="1933" spans="1:460" x14ac:dyDescent="0.2">
      <c r="A1933" s="39"/>
      <c r="B1933" s="40"/>
      <c r="C1933" s="111"/>
      <c r="D1933" s="111"/>
      <c r="E1933" s="111"/>
      <c r="F1933" s="111"/>
      <c r="G1933" s="111"/>
      <c r="H1933" s="111"/>
      <c r="I1933" s="111"/>
      <c r="J1933" s="111"/>
      <c r="K1933" s="111"/>
      <c r="L1933" s="111"/>
      <c r="M1933" s="111"/>
      <c r="QK1933" s="6"/>
      <c r="QL1933" s="4"/>
      <c r="QM1933" s="4"/>
      <c r="QN1933" s="4"/>
      <c r="QO1933" s="4"/>
      <c r="QP1933" s="4"/>
      <c r="QQ1933" s="4"/>
      <c r="QR1933" s="4"/>
    </row>
    <row r="1934" spans="1:460" x14ac:dyDescent="0.2">
      <c r="A1934" s="39"/>
      <c r="B1934" s="40"/>
      <c r="C1934" s="111"/>
      <c r="D1934" s="111"/>
      <c r="E1934" s="111"/>
      <c r="F1934" s="111"/>
      <c r="G1934" s="111"/>
      <c r="H1934" s="111"/>
      <c r="I1934" s="111"/>
      <c r="J1934" s="111"/>
      <c r="K1934" s="111"/>
      <c r="L1934" s="111"/>
      <c r="M1934" s="111"/>
      <c r="QK1934" s="6"/>
      <c r="QL1934" s="4"/>
      <c r="QM1934" s="4"/>
      <c r="QN1934" s="4"/>
      <c r="QO1934" s="4"/>
      <c r="QP1934" s="4"/>
      <c r="QQ1934" s="4"/>
      <c r="QR1934" s="4"/>
    </row>
    <row r="1935" spans="1:460" x14ac:dyDescent="0.2">
      <c r="A1935" s="39"/>
      <c r="B1935" s="40"/>
      <c r="C1935" s="111"/>
      <c r="D1935" s="111"/>
      <c r="E1935" s="111"/>
      <c r="F1935" s="111"/>
      <c r="G1935" s="111"/>
      <c r="H1935" s="111"/>
      <c r="I1935" s="111"/>
      <c r="J1935" s="111"/>
      <c r="K1935" s="111"/>
      <c r="L1935" s="111"/>
      <c r="M1935" s="111"/>
      <c r="QK1935" s="6"/>
      <c r="QL1935" s="4"/>
      <c r="QM1935" s="4"/>
      <c r="QN1935" s="4"/>
      <c r="QO1935" s="4"/>
      <c r="QP1935" s="4"/>
      <c r="QQ1935" s="4"/>
      <c r="QR1935" s="4"/>
    </row>
    <row r="1936" spans="1:460" x14ac:dyDescent="0.2">
      <c r="A1936" s="39"/>
      <c r="B1936" s="40"/>
      <c r="C1936" s="111"/>
      <c r="D1936" s="111"/>
      <c r="E1936" s="111"/>
      <c r="F1936" s="111"/>
      <c r="G1936" s="111"/>
      <c r="H1936" s="111"/>
      <c r="I1936" s="111"/>
      <c r="J1936" s="111"/>
      <c r="K1936" s="111"/>
      <c r="L1936" s="111"/>
      <c r="M1936" s="111"/>
      <c r="QK1936" s="6"/>
      <c r="QL1936" s="4"/>
      <c r="QM1936" s="4"/>
      <c r="QN1936" s="4"/>
      <c r="QO1936" s="4"/>
      <c r="QP1936" s="4"/>
      <c r="QQ1936" s="4"/>
      <c r="QR1936" s="4"/>
    </row>
    <row r="1937" spans="1:460" x14ac:dyDescent="0.2">
      <c r="A1937" s="39"/>
      <c r="B1937" s="40"/>
      <c r="C1937" s="111"/>
      <c r="D1937" s="111"/>
      <c r="E1937" s="111"/>
      <c r="F1937" s="111"/>
      <c r="G1937" s="111"/>
      <c r="H1937" s="111"/>
      <c r="I1937" s="111"/>
      <c r="J1937" s="111"/>
      <c r="K1937" s="111"/>
      <c r="L1937" s="111"/>
      <c r="M1937" s="111"/>
      <c r="QK1937" s="6"/>
      <c r="QL1937" s="4"/>
      <c r="QM1937" s="4"/>
      <c r="QN1937" s="4"/>
      <c r="QO1937" s="4"/>
      <c r="QP1937" s="4"/>
      <c r="QQ1937" s="4"/>
      <c r="QR1937" s="4"/>
    </row>
    <row r="1938" spans="1:460" x14ac:dyDescent="0.2">
      <c r="A1938" s="39"/>
      <c r="B1938" s="40"/>
      <c r="C1938" s="111"/>
      <c r="D1938" s="111"/>
      <c r="E1938" s="111"/>
      <c r="F1938" s="111"/>
      <c r="G1938" s="111"/>
      <c r="H1938" s="111"/>
      <c r="I1938" s="111"/>
      <c r="J1938" s="111"/>
      <c r="K1938" s="111"/>
      <c r="L1938" s="111"/>
      <c r="M1938" s="111"/>
      <c r="QK1938" s="6"/>
      <c r="QL1938" s="4"/>
      <c r="QM1938" s="4"/>
      <c r="QN1938" s="4"/>
      <c r="QO1938" s="4"/>
      <c r="QP1938" s="4"/>
      <c r="QQ1938" s="4"/>
      <c r="QR1938" s="4"/>
    </row>
    <row r="1939" spans="1:460" x14ac:dyDescent="0.2">
      <c r="A1939" s="39"/>
      <c r="B1939" s="40"/>
      <c r="C1939" s="111"/>
      <c r="D1939" s="111"/>
      <c r="E1939" s="111"/>
      <c r="F1939" s="111"/>
      <c r="G1939" s="111"/>
      <c r="H1939" s="111"/>
      <c r="I1939" s="111"/>
      <c r="J1939" s="111"/>
      <c r="K1939" s="111"/>
      <c r="L1939" s="111"/>
      <c r="M1939" s="111"/>
      <c r="QK1939" s="6"/>
      <c r="QL1939" s="4"/>
      <c r="QM1939" s="4"/>
      <c r="QN1939" s="4"/>
      <c r="QO1939" s="4"/>
      <c r="QP1939" s="4"/>
      <c r="QQ1939" s="4"/>
      <c r="QR1939" s="4"/>
    </row>
    <row r="1940" spans="1:460" x14ac:dyDescent="0.2">
      <c r="A1940" s="39"/>
      <c r="B1940" s="40"/>
      <c r="C1940" s="111"/>
      <c r="D1940" s="111"/>
      <c r="E1940" s="111"/>
      <c r="F1940" s="111"/>
      <c r="G1940" s="111"/>
      <c r="H1940" s="111"/>
      <c r="I1940" s="111"/>
      <c r="J1940" s="111"/>
      <c r="K1940" s="111"/>
      <c r="L1940" s="111"/>
      <c r="M1940" s="111"/>
      <c r="QK1940" s="6"/>
      <c r="QL1940" s="4"/>
      <c r="QM1940" s="4"/>
      <c r="QN1940" s="4"/>
      <c r="QO1940" s="4"/>
      <c r="QP1940" s="4"/>
      <c r="QQ1940" s="4"/>
      <c r="QR1940" s="4"/>
    </row>
    <row r="1941" spans="1:460" x14ac:dyDescent="0.2">
      <c r="A1941" s="39"/>
      <c r="B1941" s="40"/>
      <c r="C1941" s="111"/>
      <c r="D1941" s="111"/>
      <c r="E1941" s="111"/>
      <c r="F1941" s="111"/>
      <c r="G1941" s="111"/>
      <c r="H1941" s="111"/>
      <c r="I1941" s="111"/>
      <c r="J1941" s="111"/>
      <c r="K1941" s="111"/>
      <c r="L1941" s="111"/>
      <c r="M1941" s="111"/>
      <c r="QK1941" s="6"/>
      <c r="QL1941" s="4"/>
      <c r="QM1941" s="4"/>
      <c r="QN1941" s="4"/>
      <c r="QO1941" s="4"/>
      <c r="QP1941" s="4"/>
      <c r="QQ1941" s="4"/>
      <c r="QR1941" s="4"/>
    </row>
    <row r="1942" spans="1:460" x14ac:dyDescent="0.2">
      <c r="A1942" s="39"/>
      <c r="B1942" s="40"/>
      <c r="C1942" s="111"/>
      <c r="D1942" s="111"/>
      <c r="E1942" s="111"/>
      <c r="F1942" s="111"/>
      <c r="G1942" s="111"/>
      <c r="H1942" s="111"/>
      <c r="I1942" s="111"/>
      <c r="J1942" s="111"/>
      <c r="K1942" s="111"/>
      <c r="L1942" s="111"/>
      <c r="M1942" s="111"/>
      <c r="QK1942" s="6"/>
      <c r="QL1942" s="4"/>
      <c r="QM1942" s="4"/>
      <c r="QN1942" s="4"/>
      <c r="QO1942" s="4"/>
      <c r="QP1942" s="4"/>
      <c r="QQ1942" s="4"/>
      <c r="QR1942" s="4"/>
    </row>
    <row r="1943" spans="1:460" x14ac:dyDescent="0.2">
      <c r="A1943" s="39"/>
      <c r="B1943" s="40"/>
      <c r="C1943" s="111"/>
      <c r="D1943" s="111"/>
      <c r="E1943" s="111"/>
      <c r="F1943" s="111"/>
      <c r="G1943" s="111"/>
      <c r="H1943" s="111"/>
      <c r="I1943" s="111"/>
      <c r="J1943" s="111"/>
      <c r="K1943" s="111"/>
      <c r="L1943" s="111"/>
      <c r="M1943" s="111"/>
      <c r="QK1943" s="6"/>
      <c r="QL1943" s="4"/>
      <c r="QM1943" s="4"/>
      <c r="QN1943" s="4"/>
      <c r="QO1943" s="4"/>
      <c r="QP1943" s="4"/>
      <c r="QQ1943" s="4"/>
      <c r="QR1943" s="4"/>
    </row>
    <row r="1944" spans="1:460" x14ac:dyDescent="0.2">
      <c r="A1944" s="39"/>
      <c r="B1944" s="40"/>
      <c r="C1944" s="111"/>
      <c r="D1944" s="111"/>
      <c r="E1944" s="111"/>
      <c r="F1944" s="111"/>
      <c r="G1944" s="111"/>
      <c r="H1944" s="111"/>
      <c r="I1944" s="111"/>
      <c r="J1944" s="111"/>
      <c r="K1944" s="111"/>
      <c r="L1944" s="111"/>
      <c r="M1944" s="111"/>
      <c r="QK1944" s="6"/>
      <c r="QL1944" s="4"/>
      <c r="QM1944" s="4"/>
      <c r="QN1944" s="4"/>
      <c r="QO1944" s="4"/>
      <c r="QP1944" s="4"/>
      <c r="QQ1944" s="4"/>
      <c r="QR1944" s="4"/>
    </row>
    <row r="1945" spans="1:460" x14ac:dyDescent="0.2">
      <c r="A1945" s="39"/>
      <c r="B1945" s="40"/>
      <c r="C1945" s="111"/>
      <c r="D1945" s="111"/>
      <c r="E1945" s="111"/>
      <c r="F1945" s="111"/>
      <c r="G1945" s="111"/>
      <c r="H1945" s="111"/>
      <c r="I1945" s="111"/>
      <c r="J1945" s="111"/>
      <c r="K1945" s="111"/>
      <c r="L1945" s="111"/>
      <c r="M1945" s="111"/>
      <c r="QK1945" s="6"/>
      <c r="QL1945" s="4"/>
      <c r="QM1945" s="4"/>
      <c r="QN1945" s="4"/>
      <c r="QO1945" s="4"/>
      <c r="QP1945" s="4"/>
      <c r="QQ1945" s="4"/>
      <c r="QR1945" s="4"/>
    </row>
    <row r="1946" spans="1:460" x14ac:dyDescent="0.2">
      <c r="A1946" s="39"/>
      <c r="B1946" s="40"/>
      <c r="C1946" s="111"/>
      <c r="D1946" s="111"/>
      <c r="E1946" s="111"/>
      <c r="F1946" s="111"/>
      <c r="G1946" s="111"/>
      <c r="H1946" s="111"/>
      <c r="I1946" s="111"/>
      <c r="J1946" s="111"/>
      <c r="K1946" s="111"/>
      <c r="L1946" s="111"/>
      <c r="M1946" s="111"/>
      <c r="QK1946" s="6"/>
      <c r="QL1946" s="4"/>
      <c r="QM1946" s="4"/>
      <c r="QN1946" s="4"/>
      <c r="QO1946" s="4"/>
      <c r="QP1946" s="4"/>
      <c r="QQ1946" s="4"/>
      <c r="QR1946" s="4"/>
    </row>
    <row r="1947" spans="1:460" x14ac:dyDescent="0.2">
      <c r="A1947" s="39"/>
      <c r="B1947" s="40"/>
      <c r="C1947" s="111"/>
      <c r="D1947" s="111"/>
      <c r="E1947" s="111"/>
      <c r="F1947" s="111"/>
      <c r="G1947" s="111"/>
      <c r="H1947" s="111"/>
      <c r="I1947" s="111"/>
      <c r="J1947" s="111"/>
      <c r="K1947" s="111"/>
      <c r="L1947" s="111"/>
      <c r="M1947" s="111"/>
      <c r="QK1947" s="6"/>
      <c r="QL1947" s="4"/>
      <c r="QM1947" s="4"/>
      <c r="QN1947" s="4"/>
      <c r="QO1947" s="4"/>
      <c r="QP1947" s="4"/>
      <c r="QQ1947" s="4"/>
      <c r="QR1947" s="4"/>
    </row>
    <row r="1948" spans="1:460" x14ac:dyDescent="0.2">
      <c r="A1948" s="39"/>
      <c r="B1948" s="40"/>
      <c r="C1948" s="111"/>
      <c r="D1948" s="111"/>
      <c r="E1948" s="111"/>
      <c r="F1948" s="111"/>
      <c r="G1948" s="111"/>
      <c r="H1948" s="111"/>
      <c r="I1948" s="111"/>
      <c r="J1948" s="111"/>
      <c r="K1948" s="111"/>
      <c r="L1948" s="111"/>
      <c r="M1948" s="111"/>
      <c r="QK1948" s="6"/>
      <c r="QL1948" s="4"/>
      <c r="QM1948" s="4"/>
      <c r="QN1948" s="4"/>
      <c r="QO1948" s="4"/>
      <c r="QP1948" s="4"/>
      <c r="QQ1948" s="4"/>
      <c r="QR1948" s="4"/>
    </row>
    <row r="1949" spans="1:460" x14ac:dyDescent="0.2">
      <c r="A1949" s="39"/>
      <c r="B1949" s="40"/>
      <c r="C1949" s="111"/>
      <c r="D1949" s="111"/>
      <c r="E1949" s="111"/>
      <c r="F1949" s="111"/>
      <c r="G1949" s="111"/>
      <c r="H1949" s="111"/>
      <c r="I1949" s="111"/>
      <c r="J1949" s="111"/>
      <c r="K1949" s="111"/>
      <c r="L1949" s="111"/>
      <c r="M1949" s="111"/>
      <c r="QK1949" s="6"/>
      <c r="QL1949" s="4"/>
      <c r="QM1949" s="4"/>
      <c r="QN1949" s="4"/>
      <c r="QO1949" s="4"/>
      <c r="QP1949" s="4"/>
      <c r="QQ1949" s="4"/>
      <c r="QR1949" s="4"/>
    </row>
    <row r="1950" spans="1:460" x14ac:dyDescent="0.2">
      <c r="A1950" s="39"/>
      <c r="B1950" s="40"/>
      <c r="C1950" s="111"/>
      <c r="D1950" s="111"/>
      <c r="E1950" s="111"/>
      <c r="F1950" s="111"/>
      <c r="G1950" s="111"/>
      <c r="H1950" s="111"/>
      <c r="I1950" s="111"/>
      <c r="J1950" s="111"/>
      <c r="K1950" s="111"/>
      <c r="L1950" s="111"/>
      <c r="M1950" s="111"/>
      <c r="QK1950" s="6"/>
      <c r="QL1950" s="4"/>
      <c r="QM1950" s="4"/>
      <c r="QN1950" s="4"/>
      <c r="QO1950" s="4"/>
      <c r="QP1950" s="4"/>
      <c r="QQ1950" s="4"/>
      <c r="QR1950" s="4"/>
    </row>
    <row r="1951" spans="1:460" x14ac:dyDescent="0.2">
      <c r="A1951" s="39"/>
      <c r="B1951" s="40"/>
      <c r="C1951" s="111"/>
      <c r="D1951" s="111"/>
      <c r="E1951" s="111"/>
      <c r="F1951" s="111"/>
      <c r="G1951" s="111"/>
      <c r="H1951" s="111"/>
      <c r="I1951" s="111"/>
      <c r="J1951" s="111"/>
      <c r="K1951" s="111"/>
      <c r="L1951" s="111"/>
      <c r="M1951" s="111"/>
      <c r="QK1951" s="6"/>
      <c r="QL1951" s="4"/>
      <c r="QM1951" s="4"/>
      <c r="QN1951" s="4"/>
      <c r="QO1951" s="4"/>
      <c r="QP1951" s="4"/>
      <c r="QQ1951" s="4"/>
      <c r="QR1951" s="4"/>
    </row>
    <row r="1952" spans="1:460" x14ac:dyDescent="0.2">
      <c r="A1952" s="39"/>
      <c r="B1952" s="40"/>
      <c r="C1952" s="111"/>
      <c r="D1952" s="111"/>
      <c r="E1952" s="111"/>
      <c r="F1952" s="111"/>
      <c r="G1952" s="111"/>
      <c r="H1952" s="111"/>
      <c r="I1952" s="111"/>
      <c r="J1952" s="111"/>
      <c r="K1952" s="111"/>
      <c r="L1952" s="111"/>
      <c r="M1952" s="111"/>
      <c r="QK1952" s="6"/>
      <c r="QL1952" s="4"/>
      <c r="QM1952" s="4"/>
      <c r="QN1952" s="4"/>
      <c r="QO1952" s="4"/>
      <c r="QP1952" s="4"/>
      <c r="QQ1952" s="4"/>
      <c r="QR1952" s="4"/>
    </row>
    <row r="1953" spans="1:460" x14ac:dyDescent="0.2">
      <c r="A1953" s="39"/>
      <c r="B1953" s="40"/>
      <c r="C1953" s="111"/>
      <c r="D1953" s="111"/>
      <c r="E1953" s="111"/>
      <c r="F1953" s="111"/>
      <c r="G1953" s="111"/>
      <c r="H1953" s="111"/>
      <c r="I1953" s="111"/>
      <c r="J1953" s="111"/>
      <c r="K1953" s="111"/>
      <c r="L1953" s="111"/>
      <c r="M1953" s="111"/>
      <c r="QK1953" s="6"/>
      <c r="QL1953" s="4"/>
      <c r="QM1953" s="4"/>
      <c r="QN1953" s="4"/>
      <c r="QO1953" s="4"/>
      <c r="QP1953" s="4"/>
      <c r="QQ1953" s="4"/>
      <c r="QR1953" s="4"/>
    </row>
    <row r="1954" spans="1:460" x14ac:dyDescent="0.2">
      <c r="A1954" s="39"/>
      <c r="B1954" s="40"/>
      <c r="C1954" s="111"/>
      <c r="D1954" s="111"/>
      <c r="E1954" s="111"/>
      <c r="F1954" s="111"/>
      <c r="G1954" s="111"/>
      <c r="H1954" s="111"/>
      <c r="I1954" s="111"/>
      <c r="J1954" s="111"/>
      <c r="K1954" s="111"/>
      <c r="L1954" s="111"/>
      <c r="M1954" s="111"/>
      <c r="QK1954" s="6"/>
      <c r="QL1954" s="4"/>
      <c r="QM1954" s="4"/>
      <c r="QN1954" s="4"/>
      <c r="QO1954" s="4"/>
      <c r="QP1954" s="4"/>
      <c r="QQ1954" s="4"/>
      <c r="QR1954" s="4"/>
    </row>
    <row r="1955" spans="1:460" x14ac:dyDescent="0.2">
      <c r="A1955" s="39"/>
      <c r="B1955" s="40"/>
      <c r="C1955" s="111"/>
      <c r="D1955" s="111"/>
      <c r="E1955" s="111"/>
      <c r="F1955" s="111"/>
      <c r="G1955" s="111"/>
      <c r="H1955" s="111"/>
      <c r="I1955" s="111"/>
      <c r="J1955" s="111"/>
      <c r="K1955" s="111"/>
      <c r="L1955" s="111"/>
      <c r="M1955" s="111"/>
      <c r="QK1955" s="6"/>
      <c r="QL1955" s="4"/>
      <c r="QM1955" s="4"/>
      <c r="QN1955" s="4"/>
      <c r="QO1955" s="4"/>
      <c r="QP1955" s="4"/>
      <c r="QQ1955" s="4"/>
      <c r="QR1955" s="4"/>
    </row>
    <row r="1956" spans="1:460" x14ac:dyDescent="0.2">
      <c r="A1956" s="39"/>
      <c r="B1956" s="40"/>
      <c r="C1956" s="111"/>
      <c r="D1956" s="111"/>
      <c r="E1956" s="111"/>
      <c r="F1956" s="111"/>
      <c r="G1956" s="111"/>
      <c r="H1956" s="111"/>
      <c r="I1956" s="111"/>
      <c r="J1956" s="111"/>
      <c r="K1956" s="111"/>
      <c r="L1956" s="111"/>
      <c r="M1956" s="111"/>
      <c r="QK1956" s="6"/>
      <c r="QL1956" s="4"/>
      <c r="QM1956" s="4"/>
      <c r="QN1956" s="4"/>
      <c r="QO1956" s="4"/>
      <c r="QP1956" s="4"/>
      <c r="QQ1956" s="4"/>
      <c r="QR1956" s="4"/>
    </row>
    <row r="1957" spans="1:460" x14ac:dyDescent="0.2">
      <c r="A1957" s="39"/>
      <c r="B1957" s="40"/>
      <c r="C1957" s="111"/>
      <c r="D1957" s="111"/>
      <c r="E1957" s="111"/>
      <c r="F1957" s="111"/>
      <c r="G1957" s="111"/>
      <c r="H1957" s="111"/>
      <c r="I1957" s="111"/>
      <c r="J1957" s="111"/>
      <c r="K1957" s="111"/>
      <c r="L1957" s="111"/>
      <c r="M1957" s="111"/>
      <c r="QK1957" s="6"/>
      <c r="QL1957" s="4"/>
      <c r="QM1957" s="4"/>
      <c r="QN1957" s="4"/>
      <c r="QO1957" s="4"/>
      <c r="QP1957" s="4"/>
      <c r="QQ1957" s="4"/>
      <c r="QR1957" s="4"/>
    </row>
    <row r="1958" spans="1:460" x14ac:dyDescent="0.2">
      <c r="A1958" s="39"/>
      <c r="B1958" s="40"/>
      <c r="C1958" s="111"/>
      <c r="D1958" s="111"/>
      <c r="E1958" s="111"/>
      <c r="F1958" s="111"/>
      <c r="G1958" s="111"/>
      <c r="H1958" s="111"/>
      <c r="I1958" s="111"/>
      <c r="J1958" s="111"/>
      <c r="K1958" s="111"/>
      <c r="L1958" s="111"/>
      <c r="M1958" s="111"/>
      <c r="QK1958" s="6"/>
      <c r="QL1958" s="4"/>
      <c r="QM1958" s="4"/>
      <c r="QN1958" s="4"/>
      <c r="QO1958" s="4"/>
      <c r="QP1958" s="4"/>
      <c r="QQ1958" s="4"/>
      <c r="QR1958" s="4"/>
    </row>
    <row r="1959" spans="1:460" x14ac:dyDescent="0.2">
      <c r="A1959" s="39"/>
      <c r="B1959" s="40"/>
      <c r="C1959" s="111"/>
      <c r="D1959" s="111"/>
      <c r="E1959" s="111"/>
      <c r="F1959" s="111"/>
      <c r="G1959" s="111"/>
      <c r="H1959" s="111"/>
      <c r="I1959" s="111"/>
      <c r="J1959" s="111"/>
      <c r="K1959" s="111"/>
      <c r="L1959" s="111"/>
      <c r="M1959" s="111"/>
      <c r="QK1959" s="6"/>
      <c r="QL1959" s="4"/>
      <c r="QM1959" s="4"/>
      <c r="QN1959" s="4"/>
      <c r="QO1959" s="4"/>
      <c r="QP1959" s="4"/>
      <c r="QQ1959" s="4"/>
      <c r="QR1959" s="4"/>
    </row>
    <row r="1960" spans="1:460" x14ac:dyDescent="0.2">
      <c r="A1960" s="39"/>
      <c r="B1960" s="40"/>
      <c r="C1960" s="111"/>
      <c r="D1960" s="111"/>
      <c r="E1960" s="111"/>
      <c r="F1960" s="111"/>
      <c r="G1960" s="111"/>
      <c r="H1960" s="111"/>
      <c r="I1960" s="111"/>
      <c r="J1960" s="111"/>
      <c r="K1960" s="111"/>
      <c r="L1960" s="111"/>
      <c r="M1960" s="111"/>
      <c r="QK1960" s="6"/>
      <c r="QL1960" s="4"/>
      <c r="QM1960" s="4"/>
      <c r="QN1960" s="4"/>
      <c r="QO1960" s="4"/>
      <c r="QP1960" s="4"/>
      <c r="QQ1960" s="4"/>
      <c r="QR1960" s="4"/>
    </row>
    <row r="1961" spans="1:460" x14ac:dyDescent="0.2">
      <c r="A1961" s="39"/>
      <c r="B1961" s="40"/>
      <c r="C1961" s="111"/>
      <c r="D1961" s="111"/>
      <c r="E1961" s="111"/>
      <c r="F1961" s="111"/>
      <c r="G1961" s="111"/>
      <c r="H1961" s="111"/>
      <c r="I1961" s="111"/>
      <c r="J1961" s="111"/>
      <c r="K1961" s="111"/>
      <c r="L1961" s="111"/>
      <c r="M1961" s="111"/>
      <c r="QK1961" s="6"/>
      <c r="QL1961" s="4"/>
      <c r="QM1961" s="4"/>
      <c r="QN1961" s="4"/>
      <c r="QO1961" s="4"/>
      <c r="QP1961" s="4"/>
      <c r="QQ1961" s="4"/>
      <c r="QR1961" s="4"/>
    </row>
    <row r="1962" spans="1:460" x14ac:dyDescent="0.2">
      <c r="A1962" s="39"/>
      <c r="B1962" s="40"/>
      <c r="C1962" s="111"/>
      <c r="D1962" s="111"/>
      <c r="E1962" s="111"/>
      <c r="F1962" s="111"/>
      <c r="G1962" s="111"/>
      <c r="H1962" s="111"/>
      <c r="I1962" s="111"/>
      <c r="J1962" s="111"/>
      <c r="K1962" s="111"/>
      <c r="L1962" s="111"/>
      <c r="M1962" s="111"/>
      <c r="QK1962" s="6"/>
      <c r="QL1962" s="4"/>
      <c r="QM1962" s="4"/>
      <c r="QN1962" s="4"/>
      <c r="QO1962" s="4"/>
      <c r="QP1962" s="4"/>
      <c r="QQ1962" s="4"/>
      <c r="QR1962" s="4"/>
    </row>
    <row r="1963" spans="1:460" x14ac:dyDescent="0.2">
      <c r="A1963" s="39"/>
      <c r="B1963" s="40"/>
      <c r="C1963" s="111"/>
      <c r="D1963" s="111"/>
      <c r="E1963" s="111"/>
      <c r="F1963" s="111"/>
      <c r="G1963" s="111"/>
      <c r="H1963" s="111"/>
      <c r="I1963" s="111"/>
      <c r="J1963" s="111"/>
      <c r="K1963" s="111"/>
      <c r="L1963" s="111"/>
      <c r="M1963" s="111"/>
      <c r="QK1963" s="6"/>
      <c r="QL1963" s="4"/>
      <c r="QM1963" s="4"/>
      <c r="QN1963" s="4"/>
      <c r="QO1963" s="4"/>
      <c r="QP1963" s="4"/>
      <c r="QQ1963" s="4"/>
      <c r="QR1963" s="4"/>
    </row>
    <row r="1964" spans="1:460" x14ac:dyDescent="0.2">
      <c r="A1964" s="39"/>
      <c r="B1964" s="40"/>
      <c r="C1964" s="111"/>
      <c r="D1964" s="111"/>
      <c r="E1964" s="111"/>
      <c r="F1964" s="111"/>
      <c r="G1964" s="111"/>
      <c r="H1964" s="111"/>
      <c r="I1964" s="111"/>
      <c r="J1964" s="111"/>
      <c r="K1964" s="111"/>
      <c r="L1964" s="111"/>
      <c r="M1964" s="111"/>
      <c r="QK1964" s="6"/>
      <c r="QL1964" s="4"/>
      <c r="QM1964" s="4"/>
      <c r="QN1964" s="4"/>
      <c r="QO1964" s="4"/>
      <c r="QP1964" s="4"/>
      <c r="QQ1964" s="4"/>
      <c r="QR1964" s="4"/>
    </row>
    <row r="1965" spans="1:460" x14ac:dyDescent="0.2">
      <c r="A1965" s="39"/>
      <c r="B1965" s="40"/>
      <c r="C1965" s="111"/>
      <c r="D1965" s="111"/>
      <c r="E1965" s="111"/>
      <c r="F1965" s="111"/>
      <c r="G1965" s="111"/>
      <c r="H1965" s="111"/>
      <c r="I1965" s="111"/>
      <c r="J1965" s="111"/>
      <c r="K1965" s="111"/>
      <c r="L1965" s="111"/>
      <c r="M1965" s="111"/>
      <c r="QK1965" s="6"/>
      <c r="QL1965" s="4"/>
      <c r="QM1965" s="4"/>
      <c r="QN1965" s="4"/>
      <c r="QO1965" s="4"/>
      <c r="QP1965" s="4"/>
      <c r="QQ1965" s="4"/>
      <c r="QR1965" s="4"/>
    </row>
    <row r="1966" spans="1:460" x14ac:dyDescent="0.2">
      <c r="A1966" s="39"/>
      <c r="B1966" s="40"/>
      <c r="C1966" s="111"/>
      <c r="D1966" s="111"/>
      <c r="E1966" s="111"/>
      <c r="F1966" s="111"/>
      <c r="G1966" s="111"/>
      <c r="H1966" s="111"/>
      <c r="I1966" s="111"/>
      <c r="J1966" s="111"/>
      <c r="K1966" s="111"/>
      <c r="L1966" s="111"/>
      <c r="M1966" s="111"/>
      <c r="QK1966" s="6"/>
      <c r="QL1966" s="4"/>
      <c r="QM1966" s="4"/>
      <c r="QN1966" s="4"/>
      <c r="QO1966" s="4"/>
      <c r="QP1966" s="4"/>
      <c r="QQ1966" s="4"/>
      <c r="QR1966" s="4"/>
    </row>
    <row r="1967" spans="1:460" x14ac:dyDescent="0.2">
      <c r="A1967" s="39"/>
      <c r="B1967" s="40"/>
      <c r="C1967" s="111"/>
      <c r="D1967" s="111"/>
      <c r="E1967" s="111"/>
      <c r="F1967" s="111"/>
      <c r="G1967" s="111"/>
      <c r="H1967" s="111"/>
      <c r="I1967" s="111"/>
      <c r="J1967" s="111"/>
      <c r="K1967" s="111"/>
      <c r="L1967" s="111"/>
      <c r="M1967" s="111"/>
      <c r="QK1967" s="6"/>
      <c r="QL1967" s="4"/>
      <c r="QM1967" s="4"/>
      <c r="QN1967" s="4"/>
      <c r="QO1967" s="4"/>
      <c r="QP1967" s="4"/>
      <c r="QQ1967" s="4"/>
      <c r="QR1967" s="4"/>
    </row>
    <row r="1968" spans="1:460" x14ac:dyDescent="0.2">
      <c r="A1968" s="39"/>
      <c r="B1968" s="40"/>
      <c r="C1968" s="111"/>
      <c r="D1968" s="111"/>
      <c r="E1968" s="111"/>
      <c r="F1968" s="111"/>
      <c r="G1968" s="111"/>
      <c r="H1968" s="111"/>
      <c r="I1968" s="111"/>
      <c r="J1968" s="111"/>
      <c r="K1968" s="111"/>
      <c r="L1968" s="111"/>
      <c r="M1968" s="111"/>
      <c r="QK1968" s="6"/>
      <c r="QL1968" s="4"/>
      <c r="QM1968" s="4"/>
      <c r="QN1968" s="4"/>
      <c r="QO1968" s="4"/>
      <c r="QP1968" s="4"/>
      <c r="QQ1968" s="4"/>
      <c r="QR1968" s="4"/>
    </row>
    <row r="1969" spans="1:460" x14ac:dyDescent="0.2">
      <c r="A1969" s="39"/>
      <c r="B1969" s="40"/>
      <c r="C1969" s="111"/>
      <c r="D1969" s="111"/>
      <c r="E1969" s="111"/>
      <c r="F1969" s="111"/>
      <c r="G1969" s="111"/>
      <c r="H1969" s="111"/>
      <c r="I1969" s="111"/>
      <c r="J1969" s="111"/>
      <c r="K1969" s="111"/>
      <c r="L1969" s="111"/>
      <c r="M1969" s="111"/>
      <c r="QK1969" s="6"/>
      <c r="QL1969" s="4"/>
      <c r="QM1969" s="4"/>
      <c r="QN1969" s="4"/>
      <c r="QO1969" s="4"/>
      <c r="QP1969" s="4"/>
      <c r="QQ1969" s="4"/>
      <c r="QR1969" s="4"/>
    </row>
    <row r="1970" spans="1:460" x14ac:dyDescent="0.2">
      <c r="A1970" s="39"/>
      <c r="B1970" s="40"/>
      <c r="C1970" s="111"/>
      <c r="D1970" s="111"/>
      <c r="E1970" s="111"/>
      <c r="F1970" s="111"/>
      <c r="G1970" s="111"/>
      <c r="H1970" s="111"/>
      <c r="I1970" s="111"/>
      <c r="J1970" s="111"/>
      <c r="K1970" s="111"/>
      <c r="L1970" s="111"/>
      <c r="M1970" s="111"/>
      <c r="QK1970" s="6"/>
      <c r="QL1970" s="4"/>
      <c r="QM1970" s="4"/>
      <c r="QN1970" s="4"/>
      <c r="QO1970" s="4"/>
      <c r="QP1970" s="4"/>
      <c r="QQ1970" s="4"/>
      <c r="QR1970" s="4"/>
    </row>
    <row r="1971" spans="1:460" x14ac:dyDescent="0.2">
      <c r="A1971" s="39"/>
      <c r="B1971" s="40"/>
      <c r="C1971" s="111"/>
      <c r="D1971" s="111"/>
      <c r="E1971" s="111"/>
      <c r="F1971" s="111"/>
      <c r="G1971" s="111"/>
      <c r="H1971" s="111"/>
      <c r="I1971" s="111"/>
      <c r="J1971" s="111"/>
      <c r="K1971" s="111"/>
      <c r="L1971" s="111"/>
      <c r="M1971" s="111"/>
      <c r="QK1971" s="6"/>
      <c r="QL1971" s="4"/>
      <c r="QM1971" s="4"/>
      <c r="QN1971" s="4"/>
      <c r="QO1971" s="4"/>
      <c r="QP1971" s="4"/>
      <c r="QQ1971" s="4"/>
      <c r="QR1971" s="4"/>
    </row>
    <row r="1972" spans="1:460" x14ac:dyDescent="0.2">
      <c r="A1972" s="39"/>
      <c r="B1972" s="40"/>
      <c r="C1972" s="111"/>
      <c r="D1972" s="111"/>
      <c r="E1972" s="111"/>
      <c r="F1972" s="111"/>
      <c r="G1972" s="111"/>
      <c r="H1972" s="111"/>
      <c r="I1972" s="111"/>
      <c r="J1972" s="111"/>
      <c r="K1972" s="111"/>
      <c r="L1972" s="111"/>
      <c r="M1972" s="111"/>
      <c r="QK1972" s="6"/>
      <c r="QL1972" s="4"/>
      <c r="QM1972" s="4"/>
      <c r="QN1972" s="4"/>
      <c r="QO1972" s="4"/>
      <c r="QP1972" s="4"/>
      <c r="QQ1972" s="4"/>
      <c r="QR1972" s="4"/>
    </row>
    <row r="1973" spans="1:460" x14ac:dyDescent="0.2">
      <c r="A1973" s="39"/>
      <c r="B1973" s="40"/>
      <c r="C1973" s="111"/>
      <c r="D1973" s="111"/>
      <c r="E1973" s="111"/>
      <c r="F1973" s="111"/>
      <c r="G1973" s="111"/>
      <c r="H1973" s="111"/>
      <c r="I1973" s="111"/>
      <c r="J1973" s="111"/>
      <c r="K1973" s="111"/>
      <c r="L1973" s="111"/>
      <c r="M1973" s="111"/>
      <c r="QK1973" s="6"/>
      <c r="QL1973" s="4"/>
      <c r="QM1973" s="4"/>
      <c r="QN1973" s="4"/>
      <c r="QO1973" s="4"/>
      <c r="QP1973" s="4"/>
      <c r="QQ1973" s="4"/>
      <c r="QR1973" s="4"/>
    </row>
    <row r="1974" spans="1:460" x14ac:dyDescent="0.2">
      <c r="A1974" s="39"/>
      <c r="B1974" s="40"/>
      <c r="C1974" s="111"/>
      <c r="D1974" s="111"/>
      <c r="E1974" s="111"/>
      <c r="F1974" s="111"/>
      <c r="G1974" s="111"/>
      <c r="H1974" s="111"/>
      <c r="I1974" s="111"/>
      <c r="J1974" s="111"/>
      <c r="K1974" s="111"/>
      <c r="L1974" s="111"/>
      <c r="M1974" s="111"/>
      <c r="QK1974" s="6"/>
      <c r="QL1974" s="4"/>
      <c r="QM1974" s="4"/>
      <c r="QN1974" s="4"/>
      <c r="QO1974" s="4"/>
      <c r="QP1974" s="4"/>
      <c r="QQ1974" s="4"/>
      <c r="QR1974" s="4"/>
    </row>
    <row r="1975" spans="1:460" x14ac:dyDescent="0.2">
      <c r="A1975" s="39"/>
      <c r="B1975" s="40"/>
      <c r="C1975" s="111"/>
      <c r="D1975" s="111"/>
      <c r="E1975" s="111"/>
      <c r="F1975" s="111"/>
      <c r="G1975" s="111"/>
      <c r="H1975" s="111"/>
      <c r="I1975" s="111"/>
      <c r="J1975" s="111"/>
      <c r="K1975" s="111"/>
      <c r="L1975" s="111"/>
      <c r="M1975" s="111"/>
      <c r="QK1975" s="6"/>
      <c r="QL1975" s="4"/>
      <c r="QM1975" s="4"/>
      <c r="QN1975" s="4"/>
      <c r="QO1975" s="4"/>
      <c r="QP1975" s="4"/>
      <c r="QQ1975" s="4"/>
      <c r="QR1975" s="4"/>
    </row>
    <row r="1976" spans="1:460" x14ac:dyDescent="0.2">
      <c r="A1976" s="39"/>
      <c r="B1976" s="40"/>
      <c r="C1976" s="111"/>
      <c r="D1976" s="111"/>
      <c r="E1976" s="111"/>
      <c r="F1976" s="111"/>
      <c r="G1976" s="111"/>
      <c r="H1976" s="111"/>
      <c r="I1976" s="111"/>
      <c r="J1976" s="111"/>
      <c r="K1976" s="111"/>
      <c r="L1976" s="111"/>
      <c r="M1976" s="111"/>
      <c r="QK1976" s="6"/>
      <c r="QL1976" s="4"/>
      <c r="QM1976" s="4"/>
      <c r="QN1976" s="4"/>
      <c r="QO1976" s="4"/>
      <c r="QP1976" s="4"/>
      <c r="QQ1976" s="4"/>
      <c r="QR1976" s="4"/>
    </row>
    <row r="1977" spans="1:460" x14ac:dyDescent="0.2">
      <c r="A1977" s="39"/>
      <c r="B1977" s="40"/>
      <c r="C1977" s="111"/>
      <c r="D1977" s="111"/>
      <c r="E1977" s="111"/>
      <c r="F1977" s="111"/>
      <c r="G1977" s="111"/>
      <c r="H1977" s="111"/>
      <c r="I1977" s="111"/>
      <c r="J1977" s="111"/>
      <c r="K1977" s="111"/>
      <c r="L1977" s="111"/>
      <c r="M1977" s="111"/>
      <c r="QK1977" s="6"/>
      <c r="QL1977" s="4"/>
      <c r="QM1977" s="4"/>
      <c r="QN1977" s="4"/>
      <c r="QO1977" s="4"/>
      <c r="QP1977" s="4"/>
      <c r="QQ1977" s="4"/>
      <c r="QR1977" s="4"/>
    </row>
    <row r="1978" spans="1:460" x14ac:dyDescent="0.2">
      <c r="A1978" s="39"/>
      <c r="B1978" s="40"/>
      <c r="C1978" s="111"/>
      <c r="D1978" s="111"/>
      <c r="E1978" s="111"/>
      <c r="F1978" s="111"/>
      <c r="G1978" s="111"/>
      <c r="H1978" s="111"/>
      <c r="I1978" s="111"/>
      <c r="J1978" s="111"/>
      <c r="K1978" s="111"/>
      <c r="L1978" s="111"/>
      <c r="M1978" s="111"/>
      <c r="QK1978" s="6"/>
      <c r="QL1978" s="4"/>
      <c r="QM1978" s="4"/>
      <c r="QN1978" s="4"/>
      <c r="QO1978" s="4"/>
      <c r="QP1978" s="4"/>
      <c r="QQ1978" s="4"/>
      <c r="QR1978" s="4"/>
    </row>
    <row r="1979" spans="1:460" x14ac:dyDescent="0.2">
      <c r="A1979" s="39"/>
      <c r="B1979" s="40"/>
      <c r="C1979" s="111"/>
      <c r="D1979" s="111"/>
      <c r="E1979" s="111"/>
      <c r="F1979" s="111"/>
      <c r="G1979" s="111"/>
      <c r="H1979" s="111"/>
      <c r="I1979" s="111"/>
      <c r="J1979" s="111"/>
      <c r="K1979" s="111"/>
      <c r="L1979" s="111"/>
      <c r="M1979" s="111"/>
      <c r="QK1979" s="6"/>
      <c r="QL1979" s="4"/>
      <c r="QM1979" s="4"/>
      <c r="QN1979" s="4"/>
      <c r="QO1979" s="4"/>
      <c r="QP1979" s="4"/>
      <c r="QQ1979" s="4"/>
      <c r="QR1979" s="4"/>
    </row>
    <row r="1980" spans="1:460" x14ac:dyDescent="0.2">
      <c r="A1980" s="39"/>
      <c r="B1980" s="40"/>
      <c r="C1980" s="111"/>
      <c r="D1980" s="111"/>
      <c r="E1980" s="111"/>
      <c r="F1980" s="111"/>
      <c r="G1980" s="111"/>
      <c r="H1980" s="111"/>
      <c r="I1980" s="111"/>
      <c r="J1980" s="111"/>
      <c r="K1980" s="111"/>
      <c r="L1980" s="111"/>
      <c r="M1980" s="111"/>
      <c r="QK1980" s="6"/>
      <c r="QL1980" s="4"/>
      <c r="QM1980" s="4"/>
      <c r="QN1980" s="4"/>
      <c r="QO1980" s="4"/>
      <c r="QP1980" s="4"/>
      <c r="QQ1980" s="4"/>
      <c r="QR1980" s="4"/>
    </row>
    <row r="1981" spans="1:460" x14ac:dyDescent="0.2">
      <c r="A1981" s="39"/>
      <c r="B1981" s="40"/>
      <c r="C1981" s="111"/>
      <c r="D1981" s="111"/>
      <c r="E1981" s="111"/>
      <c r="F1981" s="111"/>
      <c r="G1981" s="111"/>
      <c r="H1981" s="111"/>
      <c r="I1981" s="111"/>
      <c r="J1981" s="111"/>
      <c r="K1981" s="111"/>
      <c r="L1981" s="111"/>
      <c r="M1981" s="111"/>
      <c r="QK1981" s="6"/>
      <c r="QL1981" s="4"/>
      <c r="QM1981" s="4"/>
      <c r="QN1981" s="4"/>
      <c r="QO1981" s="4"/>
      <c r="QP1981" s="4"/>
      <c r="QQ1981" s="4"/>
      <c r="QR1981" s="4"/>
    </row>
    <row r="1982" spans="1:460" x14ac:dyDescent="0.2">
      <c r="A1982" s="39"/>
      <c r="B1982" s="40"/>
      <c r="C1982" s="111"/>
      <c r="D1982" s="111"/>
      <c r="E1982" s="111"/>
      <c r="F1982" s="111"/>
      <c r="G1982" s="111"/>
      <c r="H1982" s="111"/>
      <c r="I1982" s="111"/>
      <c r="J1982" s="111"/>
      <c r="K1982" s="111"/>
      <c r="L1982" s="111"/>
      <c r="M1982" s="111"/>
      <c r="QK1982" s="6"/>
      <c r="QL1982" s="4"/>
      <c r="QM1982" s="4"/>
      <c r="QN1982" s="4"/>
      <c r="QO1982" s="4"/>
      <c r="QP1982" s="4"/>
      <c r="QQ1982" s="4"/>
      <c r="QR1982" s="4"/>
    </row>
    <row r="1983" spans="1:460" x14ac:dyDescent="0.2">
      <c r="A1983" s="39"/>
      <c r="B1983" s="40"/>
      <c r="C1983" s="111"/>
      <c r="D1983" s="111"/>
      <c r="E1983" s="111"/>
      <c r="F1983" s="111"/>
      <c r="G1983" s="111"/>
      <c r="H1983" s="111"/>
      <c r="I1983" s="111"/>
      <c r="J1983" s="111"/>
      <c r="K1983" s="111"/>
      <c r="L1983" s="111"/>
      <c r="M1983" s="111"/>
      <c r="QK1983" s="6"/>
      <c r="QL1983" s="4"/>
      <c r="QM1983" s="4"/>
      <c r="QN1983" s="4"/>
      <c r="QO1983" s="4"/>
      <c r="QP1983" s="4"/>
      <c r="QQ1983" s="4"/>
      <c r="QR1983" s="4"/>
    </row>
    <row r="1984" spans="1:460" x14ac:dyDescent="0.2">
      <c r="A1984" s="39"/>
      <c r="B1984" s="40"/>
      <c r="C1984" s="111"/>
      <c r="D1984" s="111"/>
      <c r="E1984" s="111"/>
      <c r="F1984" s="111"/>
      <c r="G1984" s="111"/>
      <c r="H1984" s="111"/>
      <c r="I1984" s="111"/>
      <c r="J1984" s="111"/>
      <c r="K1984" s="111"/>
      <c r="L1984" s="111"/>
      <c r="M1984" s="111"/>
      <c r="QK1984" s="6"/>
      <c r="QL1984" s="4"/>
      <c r="QM1984" s="4"/>
      <c r="QN1984" s="4"/>
      <c r="QO1984" s="4"/>
      <c r="QP1984" s="4"/>
      <c r="QQ1984" s="4"/>
      <c r="QR1984" s="4"/>
    </row>
    <row r="1985" spans="1:460" x14ac:dyDescent="0.2">
      <c r="A1985" s="39"/>
      <c r="B1985" s="40"/>
      <c r="C1985" s="111"/>
      <c r="D1985" s="111"/>
      <c r="E1985" s="111"/>
      <c r="F1985" s="111"/>
      <c r="G1985" s="111"/>
      <c r="H1985" s="111"/>
      <c r="I1985" s="111"/>
      <c r="J1985" s="111"/>
      <c r="K1985" s="111"/>
      <c r="L1985" s="111"/>
      <c r="M1985" s="111"/>
      <c r="QK1985" s="6"/>
      <c r="QL1985" s="4"/>
      <c r="QM1985" s="4"/>
      <c r="QN1985" s="4"/>
      <c r="QO1985" s="4"/>
      <c r="QP1985" s="4"/>
      <c r="QQ1985" s="4"/>
      <c r="QR1985" s="4"/>
    </row>
    <row r="1986" spans="1:460" x14ac:dyDescent="0.2">
      <c r="A1986" s="39"/>
      <c r="B1986" s="40"/>
      <c r="C1986" s="111"/>
      <c r="D1986" s="111"/>
      <c r="E1986" s="111"/>
      <c r="F1986" s="111"/>
      <c r="G1986" s="111"/>
      <c r="H1986" s="111"/>
      <c r="I1986" s="111"/>
      <c r="J1986" s="111"/>
      <c r="K1986" s="111"/>
      <c r="L1986" s="111"/>
      <c r="M1986" s="111"/>
      <c r="QK1986" s="6"/>
      <c r="QL1986" s="4"/>
      <c r="QM1986" s="4"/>
      <c r="QN1986" s="4"/>
      <c r="QO1986" s="4"/>
      <c r="QP1986" s="4"/>
      <c r="QQ1986" s="4"/>
      <c r="QR1986" s="4"/>
    </row>
    <row r="1987" spans="1:460" x14ac:dyDescent="0.2">
      <c r="A1987" s="39"/>
      <c r="B1987" s="40"/>
      <c r="C1987" s="111"/>
      <c r="D1987" s="111"/>
      <c r="E1987" s="111"/>
      <c r="F1987" s="111"/>
      <c r="G1987" s="111"/>
      <c r="H1987" s="111"/>
      <c r="I1987" s="111"/>
      <c r="J1987" s="111"/>
      <c r="K1987" s="111"/>
      <c r="L1987" s="111"/>
      <c r="M1987" s="111"/>
      <c r="QK1987" s="6"/>
      <c r="QL1987" s="4"/>
      <c r="QM1987" s="4"/>
      <c r="QN1987" s="4"/>
      <c r="QO1987" s="4"/>
      <c r="QP1987" s="4"/>
      <c r="QQ1987" s="4"/>
      <c r="QR1987" s="4"/>
    </row>
    <row r="1988" spans="1:460" x14ac:dyDescent="0.2">
      <c r="A1988" s="39"/>
      <c r="B1988" s="40"/>
      <c r="C1988" s="111"/>
      <c r="D1988" s="111"/>
      <c r="E1988" s="111"/>
      <c r="F1988" s="111"/>
      <c r="G1988" s="111"/>
      <c r="H1988" s="111"/>
      <c r="I1988" s="111"/>
      <c r="J1988" s="111"/>
      <c r="K1988" s="111"/>
      <c r="L1988" s="111"/>
      <c r="M1988" s="111"/>
      <c r="QK1988" s="6"/>
      <c r="QL1988" s="4"/>
      <c r="QM1988" s="4"/>
      <c r="QN1988" s="4"/>
      <c r="QO1988" s="4"/>
      <c r="QP1988" s="4"/>
      <c r="QQ1988" s="4"/>
      <c r="QR1988" s="4"/>
    </row>
    <row r="1989" spans="1:460" x14ac:dyDescent="0.2">
      <c r="A1989" s="39"/>
      <c r="B1989" s="40"/>
      <c r="C1989" s="111"/>
      <c r="D1989" s="111"/>
      <c r="E1989" s="111"/>
      <c r="F1989" s="111"/>
      <c r="G1989" s="111"/>
      <c r="H1989" s="111"/>
      <c r="I1989" s="111"/>
      <c r="J1989" s="111"/>
      <c r="K1989" s="111"/>
      <c r="L1989" s="111"/>
      <c r="M1989" s="111"/>
      <c r="QK1989" s="6"/>
      <c r="QL1989" s="4"/>
      <c r="QM1989" s="4"/>
      <c r="QN1989" s="4"/>
      <c r="QO1989" s="4"/>
      <c r="QP1989" s="4"/>
      <c r="QQ1989" s="4"/>
      <c r="QR1989" s="4"/>
    </row>
    <row r="1990" spans="1:460" x14ac:dyDescent="0.2">
      <c r="A1990" s="39"/>
      <c r="B1990" s="40"/>
      <c r="C1990" s="111"/>
      <c r="D1990" s="111"/>
      <c r="E1990" s="111"/>
      <c r="F1990" s="111"/>
      <c r="G1990" s="111"/>
      <c r="H1990" s="111"/>
      <c r="I1990" s="111"/>
      <c r="J1990" s="111"/>
      <c r="K1990" s="111"/>
      <c r="L1990" s="111"/>
      <c r="M1990" s="111"/>
      <c r="QK1990" s="6"/>
      <c r="QL1990" s="4"/>
      <c r="QM1990" s="4"/>
      <c r="QN1990" s="4"/>
      <c r="QO1990" s="4"/>
      <c r="QP1990" s="4"/>
      <c r="QQ1990" s="4"/>
      <c r="QR1990" s="4"/>
    </row>
    <row r="1991" spans="1:460" x14ac:dyDescent="0.2">
      <c r="A1991" s="39"/>
      <c r="B1991" s="40"/>
      <c r="C1991" s="111"/>
      <c r="D1991" s="111"/>
      <c r="E1991" s="111"/>
      <c r="F1991" s="111"/>
      <c r="G1991" s="111"/>
      <c r="H1991" s="111"/>
      <c r="I1991" s="111"/>
      <c r="J1991" s="111"/>
      <c r="K1991" s="111"/>
      <c r="L1991" s="111"/>
      <c r="M1991" s="111"/>
      <c r="QK1991" s="6"/>
      <c r="QL1991" s="4"/>
      <c r="QM1991" s="4"/>
      <c r="QN1991" s="4"/>
      <c r="QO1991" s="4"/>
      <c r="QP1991" s="4"/>
      <c r="QQ1991" s="4"/>
      <c r="QR1991" s="4"/>
    </row>
    <row r="1992" spans="1:460" x14ac:dyDescent="0.2">
      <c r="A1992" s="39"/>
      <c r="B1992" s="40"/>
      <c r="C1992" s="111"/>
      <c r="D1992" s="111"/>
      <c r="E1992" s="111"/>
      <c r="F1992" s="111"/>
      <c r="G1992" s="111"/>
      <c r="H1992" s="111"/>
      <c r="I1992" s="111"/>
      <c r="J1992" s="111"/>
      <c r="K1992" s="111"/>
      <c r="L1992" s="111"/>
      <c r="M1992" s="111"/>
      <c r="QK1992" s="6"/>
      <c r="QL1992" s="4"/>
      <c r="QM1992" s="4"/>
      <c r="QN1992" s="4"/>
      <c r="QO1992" s="4"/>
      <c r="QP1992" s="4"/>
      <c r="QQ1992" s="4"/>
      <c r="QR1992" s="4"/>
    </row>
    <row r="1993" spans="1:460" x14ac:dyDescent="0.2">
      <c r="A1993" s="39"/>
      <c r="B1993" s="40"/>
      <c r="C1993" s="111"/>
      <c r="D1993" s="111"/>
      <c r="E1993" s="111"/>
      <c r="F1993" s="111"/>
      <c r="G1993" s="111"/>
      <c r="H1993" s="111"/>
      <c r="I1993" s="111"/>
      <c r="J1993" s="111"/>
      <c r="K1993" s="111"/>
      <c r="L1993" s="111"/>
      <c r="M1993" s="111"/>
      <c r="QK1993" s="6"/>
      <c r="QL1993" s="4"/>
      <c r="QM1993" s="4"/>
      <c r="QN1993" s="4"/>
      <c r="QO1993" s="4"/>
      <c r="QP1993" s="4"/>
      <c r="QQ1993" s="4"/>
      <c r="QR1993" s="4"/>
    </row>
    <row r="1994" spans="1:460" x14ac:dyDescent="0.2">
      <c r="A1994" s="39"/>
      <c r="B1994" s="40"/>
      <c r="C1994" s="111"/>
      <c r="D1994" s="111"/>
      <c r="E1994" s="111"/>
      <c r="F1994" s="111"/>
      <c r="G1994" s="111"/>
      <c r="H1994" s="111"/>
      <c r="I1994" s="111"/>
      <c r="J1994" s="111"/>
      <c r="K1994" s="111"/>
      <c r="L1994" s="111"/>
      <c r="M1994" s="111"/>
      <c r="QK1994" s="6"/>
      <c r="QL1994" s="4"/>
      <c r="QM1994" s="4"/>
      <c r="QN1994" s="4"/>
      <c r="QO1994" s="4"/>
      <c r="QP1994" s="4"/>
      <c r="QQ1994" s="4"/>
      <c r="QR1994" s="4"/>
    </row>
    <row r="1995" spans="1:460" x14ac:dyDescent="0.2">
      <c r="A1995" s="39"/>
      <c r="B1995" s="40"/>
      <c r="C1995" s="111"/>
      <c r="D1995" s="111"/>
      <c r="E1995" s="111"/>
      <c r="F1995" s="111"/>
      <c r="G1995" s="111"/>
      <c r="H1995" s="111"/>
      <c r="I1995" s="111"/>
      <c r="J1995" s="111"/>
      <c r="K1995" s="111"/>
      <c r="L1995" s="111"/>
      <c r="M1995" s="111"/>
      <c r="QK1995" s="6"/>
      <c r="QL1995" s="4"/>
      <c r="QM1995" s="4"/>
      <c r="QN1995" s="4"/>
      <c r="QO1995" s="4"/>
      <c r="QP1995" s="4"/>
      <c r="QQ1995" s="4"/>
      <c r="QR1995" s="4"/>
    </row>
    <row r="1996" spans="1:460" x14ac:dyDescent="0.2">
      <c r="A1996" s="39"/>
      <c r="B1996" s="40"/>
      <c r="C1996" s="111"/>
      <c r="D1996" s="111"/>
      <c r="E1996" s="111"/>
      <c r="F1996" s="111"/>
      <c r="G1996" s="111"/>
      <c r="H1996" s="111"/>
      <c r="I1996" s="111"/>
      <c r="J1996" s="111"/>
      <c r="K1996" s="111"/>
      <c r="L1996" s="111"/>
      <c r="M1996" s="111"/>
      <c r="QK1996" s="6"/>
      <c r="QL1996" s="4"/>
      <c r="QM1996" s="4"/>
      <c r="QN1996" s="4"/>
      <c r="QO1996" s="4"/>
      <c r="QP1996" s="4"/>
      <c r="QQ1996" s="4"/>
      <c r="QR1996" s="4"/>
    </row>
    <row r="1997" spans="1:460" x14ac:dyDescent="0.2">
      <c r="A1997" s="39"/>
      <c r="B1997" s="40"/>
      <c r="C1997" s="111"/>
      <c r="D1997" s="111"/>
      <c r="E1997" s="111"/>
      <c r="F1997" s="111"/>
      <c r="G1997" s="111"/>
      <c r="H1997" s="111"/>
      <c r="I1997" s="111"/>
      <c r="J1997" s="111"/>
      <c r="K1997" s="111"/>
      <c r="L1997" s="111"/>
      <c r="M1997" s="111"/>
      <c r="QK1997" s="6"/>
      <c r="QL1997" s="4"/>
      <c r="QM1997" s="4"/>
      <c r="QN1997" s="4"/>
      <c r="QO1997" s="4"/>
      <c r="QP1997" s="4"/>
      <c r="QQ1997" s="4"/>
      <c r="QR1997" s="4"/>
    </row>
    <row r="1998" spans="1:460" x14ac:dyDescent="0.2">
      <c r="A1998" s="39"/>
      <c r="B1998" s="40"/>
      <c r="C1998" s="111"/>
      <c r="D1998" s="111"/>
      <c r="E1998" s="111"/>
      <c r="F1998" s="111"/>
      <c r="G1998" s="111"/>
      <c r="H1998" s="111"/>
      <c r="I1998" s="111"/>
      <c r="J1998" s="111"/>
      <c r="K1998" s="111"/>
      <c r="L1998" s="111"/>
      <c r="M1998" s="111"/>
      <c r="QK1998" s="6"/>
      <c r="QL1998" s="4"/>
      <c r="QM1998" s="4"/>
      <c r="QN1998" s="4"/>
      <c r="QO1998" s="4"/>
      <c r="QP1998" s="4"/>
      <c r="QQ1998" s="4"/>
      <c r="QR1998" s="4"/>
    </row>
    <row r="1999" spans="1:460" x14ac:dyDescent="0.2">
      <c r="A1999" s="39"/>
      <c r="B1999" s="40"/>
      <c r="C1999" s="111"/>
      <c r="D1999" s="111"/>
      <c r="E1999" s="111"/>
      <c r="F1999" s="111"/>
      <c r="G1999" s="111"/>
      <c r="H1999" s="111"/>
      <c r="I1999" s="111"/>
      <c r="J1999" s="111"/>
      <c r="K1999" s="111"/>
      <c r="L1999" s="111"/>
      <c r="M1999" s="111"/>
      <c r="QK1999" s="6"/>
      <c r="QL1999" s="4"/>
      <c r="QM1999" s="4"/>
      <c r="QN1999" s="4"/>
      <c r="QO1999" s="4"/>
      <c r="QP1999" s="4"/>
      <c r="QQ1999" s="4"/>
      <c r="QR1999" s="4"/>
    </row>
    <row r="2000" spans="1:460" x14ac:dyDescent="0.2">
      <c r="A2000" s="39"/>
      <c r="B2000" s="40"/>
      <c r="C2000" s="111"/>
      <c r="D2000" s="111"/>
      <c r="E2000" s="111"/>
      <c r="F2000" s="111"/>
      <c r="G2000" s="111"/>
      <c r="H2000" s="111"/>
      <c r="I2000" s="111"/>
      <c r="J2000" s="111"/>
      <c r="K2000" s="111"/>
      <c r="L2000" s="111"/>
      <c r="M2000" s="111"/>
      <c r="QK2000" s="6"/>
      <c r="QL2000" s="4"/>
      <c r="QM2000" s="4"/>
      <c r="QN2000" s="4"/>
      <c r="QO2000" s="4"/>
      <c r="QP2000" s="4"/>
      <c r="QQ2000" s="4"/>
      <c r="QR2000" s="4"/>
    </row>
    <row r="2001" spans="1:460" x14ac:dyDescent="0.2">
      <c r="A2001" s="39"/>
      <c r="B2001" s="40"/>
      <c r="C2001" s="111"/>
      <c r="D2001" s="111"/>
      <c r="E2001" s="111"/>
      <c r="F2001" s="111"/>
      <c r="G2001" s="111"/>
      <c r="H2001" s="111"/>
      <c r="I2001" s="111"/>
      <c r="J2001" s="111"/>
      <c r="K2001" s="111"/>
      <c r="L2001" s="111"/>
      <c r="M2001" s="111"/>
      <c r="QK2001" s="6"/>
      <c r="QL2001" s="4"/>
      <c r="QM2001" s="4"/>
      <c r="QN2001" s="4"/>
      <c r="QO2001" s="4"/>
      <c r="QP2001" s="4"/>
      <c r="QQ2001" s="4"/>
      <c r="QR2001" s="4"/>
    </row>
    <row r="2002" spans="1:460" x14ac:dyDescent="0.2">
      <c r="A2002" s="39"/>
      <c r="B2002" s="40"/>
      <c r="C2002" s="111"/>
      <c r="D2002" s="111"/>
      <c r="E2002" s="111"/>
      <c r="F2002" s="111"/>
      <c r="G2002" s="111"/>
      <c r="H2002" s="111"/>
      <c r="I2002" s="111"/>
      <c r="J2002" s="111"/>
      <c r="K2002" s="111"/>
      <c r="L2002" s="111"/>
      <c r="M2002" s="111"/>
      <c r="QK2002" s="6"/>
      <c r="QL2002" s="4"/>
      <c r="QM2002" s="4"/>
      <c r="QN2002" s="4"/>
      <c r="QO2002" s="4"/>
      <c r="QP2002" s="4"/>
      <c r="QQ2002" s="4"/>
      <c r="QR2002" s="4"/>
    </row>
    <row r="2003" spans="1:460" x14ac:dyDescent="0.2">
      <c r="A2003" s="39"/>
      <c r="B2003" s="40"/>
      <c r="C2003" s="111"/>
      <c r="D2003" s="111"/>
      <c r="E2003" s="111"/>
      <c r="F2003" s="111"/>
      <c r="G2003" s="111"/>
      <c r="H2003" s="111"/>
      <c r="I2003" s="111"/>
      <c r="J2003" s="111"/>
      <c r="K2003" s="111"/>
      <c r="L2003" s="111"/>
      <c r="M2003" s="111"/>
      <c r="QK2003" s="6"/>
      <c r="QL2003" s="4"/>
      <c r="QM2003" s="4"/>
      <c r="QN2003" s="4"/>
      <c r="QO2003" s="4"/>
      <c r="QP2003" s="4"/>
      <c r="QQ2003" s="4"/>
      <c r="QR2003" s="4"/>
    </row>
    <row r="2004" spans="1:460" x14ac:dyDescent="0.2">
      <c r="A2004" s="39"/>
      <c r="B2004" s="40"/>
      <c r="C2004" s="111"/>
      <c r="D2004" s="111"/>
      <c r="E2004" s="111"/>
      <c r="F2004" s="111"/>
      <c r="G2004" s="111"/>
      <c r="H2004" s="111"/>
      <c r="I2004" s="111"/>
      <c r="J2004" s="111"/>
      <c r="K2004" s="111"/>
      <c r="L2004" s="111"/>
      <c r="M2004" s="111"/>
      <c r="QK2004" s="6"/>
      <c r="QL2004" s="4"/>
      <c r="QM2004" s="4"/>
      <c r="QN2004" s="4"/>
      <c r="QO2004" s="4"/>
      <c r="QP2004" s="4"/>
      <c r="QQ2004" s="4"/>
      <c r="QR2004" s="4"/>
    </row>
    <row r="2005" spans="1:460" x14ac:dyDescent="0.2">
      <c r="A2005" s="39"/>
      <c r="B2005" s="40"/>
      <c r="C2005" s="111"/>
      <c r="D2005" s="111"/>
      <c r="E2005" s="111"/>
      <c r="F2005" s="111"/>
      <c r="G2005" s="111"/>
      <c r="H2005" s="111"/>
      <c r="I2005" s="111"/>
      <c r="J2005" s="111"/>
      <c r="K2005" s="111"/>
      <c r="L2005" s="111"/>
      <c r="M2005" s="111"/>
      <c r="QK2005" s="6"/>
      <c r="QL2005" s="4"/>
      <c r="QM2005" s="4"/>
      <c r="QN2005" s="4"/>
      <c r="QO2005" s="4"/>
      <c r="QP2005" s="4"/>
      <c r="QQ2005" s="4"/>
      <c r="QR2005" s="4"/>
    </row>
    <row r="2006" spans="1:460" x14ac:dyDescent="0.2">
      <c r="A2006" s="39"/>
      <c r="B2006" s="40"/>
      <c r="C2006" s="111"/>
      <c r="D2006" s="111"/>
      <c r="E2006" s="111"/>
      <c r="F2006" s="111"/>
      <c r="G2006" s="111"/>
      <c r="H2006" s="111"/>
      <c r="I2006" s="111"/>
      <c r="J2006" s="111"/>
      <c r="K2006" s="111"/>
      <c r="L2006" s="111"/>
      <c r="M2006" s="111"/>
      <c r="QK2006" s="6"/>
      <c r="QL2006" s="4"/>
      <c r="QM2006" s="4"/>
      <c r="QN2006" s="4"/>
      <c r="QO2006" s="4"/>
      <c r="QP2006" s="4"/>
      <c r="QQ2006" s="4"/>
      <c r="QR2006" s="4"/>
    </row>
    <row r="2007" spans="1:460" x14ac:dyDescent="0.2">
      <c r="A2007" s="39"/>
      <c r="B2007" s="40"/>
      <c r="C2007" s="111"/>
      <c r="D2007" s="111"/>
      <c r="E2007" s="111"/>
      <c r="F2007" s="111"/>
      <c r="G2007" s="111"/>
      <c r="H2007" s="111"/>
      <c r="I2007" s="111"/>
      <c r="J2007" s="111"/>
      <c r="K2007" s="111"/>
      <c r="L2007" s="111"/>
      <c r="M2007" s="111"/>
      <c r="QK2007" s="6"/>
      <c r="QL2007" s="4"/>
      <c r="QM2007" s="4"/>
      <c r="QN2007" s="4"/>
      <c r="QO2007" s="4"/>
      <c r="QP2007" s="4"/>
      <c r="QQ2007" s="4"/>
      <c r="QR2007" s="4"/>
    </row>
    <row r="2008" spans="1:460" x14ac:dyDescent="0.2">
      <c r="A2008" s="39"/>
      <c r="B2008" s="40"/>
      <c r="C2008" s="111"/>
      <c r="D2008" s="111"/>
      <c r="E2008" s="111"/>
      <c r="F2008" s="111"/>
      <c r="G2008" s="111"/>
      <c r="H2008" s="111"/>
      <c r="I2008" s="111"/>
      <c r="J2008" s="111"/>
      <c r="K2008" s="111"/>
      <c r="L2008" s="111"/>
      <c r="M2008" s="111"/>
      <c r="QK2008" s="6"/>
      <c r="QL2008" s="4"/>
      <c r="QM2008" s="4"/>
      <c r="QN2008" s="4"/>
      <c r="QO2008" s="4"/>
      <c r="QP2008" s="4"/>
      <c r="QQ2008" s="4"/>
      <c r="QR2008" s="4"/>
    </row>
    <row r="2009" spans="1:460" x14ac:dyDescent="0.2">
      <c r="A2009" s="39"/>
      <c r="B2009" s="40"/>
      <c r="C2009" s="111"/>
      <c r="D2009" s="111"/>
      <c r="E2009" s="111"/>
      <c r="F2009" s="111"/>
      <c r="G2009" s="111"/>
      <c r="H2009" s="111"/>
      <c r="I2009" s="111"/>
      <c r="J2009" s="111"/>
      <c r="K2009" s="111"/>
      <c r="L2009" s="111"/>
      <c r="M2009" s="111"/>
      <c r="QK2009" s="6"/>
      <c r="QL2009" s="4"/>
      <c r="QM2009" s="4"/>
      <c r="QN2009" s="4"/>
      <c r="QO2009" s="4"/>
      <c r="QP2009" s="4"/>
      <c r="QQ2009" s="4"/>
      <c r="QR2009" s="4"/>
    </row>
    <row r="2010" spans="1:460" x14ac:dyDescent="0.2">
      <c r="A2010" s="39"/>
      <c r="B2010" s="40"/>
      <c r="C2010" s="111"/>
      <c r="D2010" s="111"/>
      <c r="E2010" s="111"/>
      <c r="F2010" s="111"/>
      <c r="G2010" s="111"/>
      <c r="H2010" s="111"/>
      <c r="I2010" s="111"/>
      <c r="J2010" s="111"/>
      <c r="K2010" s="111"/>
      <c r="L2010" s="111"/>
      <c r="M2010" s="111"/>
      <c r="QK2010" s="6"/>
      <c r="QL2010" s="4"/>
      <c r="QM2010" s="4"/>
      <c r="QN2010" s="4"/>
      <c r="QO2010" s="4"/>
      <c r="QP2010" s="4"/>
      <c r="QQ2010" s="4"/>
      <c r="QR2010" s="4"/>
    </row>
    <row r="2011" spans="1:460" x14ac:dyDescent="0.2">
      <c r="A2011" s="39"/>
      <c r="B2011" s="40"/>
      <c r="C2011" s="111"/>
      <c r="D2011" s="111"/>
      <c r="E2011" s="111"/>
      <c r="F2011" s="111"/>
      <c r="G2011" s="111"/>
      <c r="H2011" s="111"/>
      <c r="I2011" s="111"/>
      <c r="J2011" s="111"/>
      <c r="K2011" s="111"/>
      <c r="L2011" s="111"/>
      <c r="M2011" s="111"/>
      <c r="QK2011" s="6"/>
      <c r="QL2011" s="4"/>
      <c r="QM2011" s="4"/>
      <c r="QN2011" s="4"/>
      <c r="QO2011" s="4"/>
      <c r="QP2011" s="4"/>
      <c r="QQ2011" s="4"/>
      <c r="QR2011" s="4"/>
    </row>
    <row r="2012" spans="1:460" x14ac:dyDescent="0.2">
      <c r="A2012" s="39"/>
      <c r="B2012" s="40"/>
      <c r="C2012" s="111"/>
      <c r="D2012" s="111"/>
      <c r="E2012" s="111"/>
      <c r="F2012" s="111"/>
      <c r="G2012" s="111"/>
      <c r="H2012" s="111"/>
      <c r="I2012" s="111"/>
      <c r="J2012" s="111"/>
      <c r="K2012" s="111"/>
      <c r="L2012" s="111"/>
      <c r="M2012" s="111"/>
      <c r="QK2012" s="6"/>
      <c r="QL2012" s="4"/>
      <c r="QM2012" s="4"/>
      <c r="QN2012" s="4"/>
      <c r="QO2012" s="4"/>
      <c r="QP2012" s="4"/>
      <c r="QQ2012" s="4"/>
      <c r="QR2012" s="4"/>
    </row>
    <row r="2013" spans="1:460" x14ac:dyDescent="0.2">
      <c r="A2013" s="39"/>
      <c r="B2013" s="40"/>
      <c r="C2013" s="111"/>
      <c r="D2013" s="111"/>
      <c r="E2013" s="111"/>
      <c r="F2013" s="111"/>
      <c r="G2013" s="111"/>
      <c r="H2013" s="111"/>
      <c r="I2013" s="111"/>
      <c r="J2013" s="111"/>
      <c r="K2013" s="111"/>
      <c r="L2013" s="111"/>
      <c r="M2013" s="111"/>
      <c r="QK2013" s="6"/>
      <c r="QL2013" s="4"/>
      <c r="QM2013" s="4"/>
      <c r="QN2013" s="4"/>
      <c r="QO2013" s="4"/>
      <c r="QP2013" s="4"/>
      <c r="QQ2013" s="4"/>
      <c r="QR2013" s="4"/>
    </row>
    <row r="2014" spans="1:460" x14ac:dyDescent="0.2">
      <c r="A2014" s="39"/>
      <c r="B2014" s="40"/>
      <c r="C2014" s="111"/>
      <c r="D2014" s="111"/>
      <c r="E2014" s="111"/>
      <c r="F2014" s="111"/>
      <c r="G2014" s="111"/>
      <c r="H2014" s="111"/>
      <c r="I2014" s="111"/>
      <c r="J2014" s="111"/>
      <c r="K2014" s="111"/>
      <c r="L2014" s="111"/>
      <c r="M2014" s="111"/>
      <c r="QK2014" s="6"/>
      <c r="QL2014" s="4"/>
      <c r="QM2014" s="4"/>
      <c r="QN2014" s="4"/>
      <c r="QO2014" s="4"/>
      <c r="QP2014" s="4"/>
      <c r="QQ2014" s="4"/>
      <c r="QR2014" s="4"/>
    </row>
    <row r="2015" spans="1:460" x14ac:dyDescent="0.2">
      <c r="A2015" s="39"/>
      <c r="B2015" s="40"/>
      <c r="C2015" s="111"/>
      <c r="D2015" s="111"/>
      <c r="E2015" s="111"/>
      <c r="F2015" s="111"/>
      <c r="G2015" s="111"/>
      <c r="H2015" s="111"/>
      <c r="I2015" s="111"/>
      <c r="J2015" s="111"/>
      <c r="K2015" s="111"/>
      <c r="L2015" s="111"/>
      <c r="M2015" s="111"/>
      <c r="QK2015" s="6"/>
      <c r="QL2015" s="4"/>
      <c r="QM2015" s="4"/>
      <c r="QN2015" s="4"/>
      <c r="QO2015" s="4"/>
      <c r="QP2015" s="4"/>
      <c r="QQ2015" s="4"/>
      <c r="QR2015" s="4"/>
    </row>
    <row r="2016" spans="1:460" x14ac:dyDescent="0.2">
      <c r="A2016" s="39"/>
      <c r="B2016" s="40"/>
      <c r="C2016" s="111"/>
      <c r="D2016" s="111"/>
      <c r="E2016" s="111"/>
      <c r="F2016" s="111"/>
      <c r="G2016" s="111"/>
      <c r="H2016" s="111"/>
      <c r="I2016" s="111"/>
      <c r="J2016" s="111"/>
      <c r="K2016" s="111"/>
      <c r="L2016" s="111"/>
      <c r="M2016" s="111"/>
      <c r="QK2016" s="6"/>
      <c r="QL2016" s="4"/>
      <c r="QM2016" s="4"/>
      <c r="QN2016" s="4"/>
      <c r="QO2016" s="4"/>
      <c r="QP2016" s="4"/>
      <c r="QQ2016" s="4"/>
      <c r="QR2016" s="4"/>
    </row>
    <row r="2017" spans="1:460" x14ac:dyDescent="0.2">
      <c r="A2017" s="39"/>
      <c r="B2017" s="40"/>
      <c r="C2017" s="111"/>
      <c r="D2017" s="111"/>
      <c r="E2017" s="111"/>
      <c r="F2017" s="111"/>
      <c r="G2017" s="111"/>
      <c r="H2017" s="111"/>
      <c r="I2017" s="111"/>
      <c r="J2017" s="111"/>
      <c r="K2017" s="111"/>
      <c r="L2017" s="111"/>
      <c r="M2017" s="111"/>
      <c r="QK2017" s="6"/>
      <c r="QL2017" s="4"/>
      <c r="QM2017" s="4"/>
      <c r="QN2017" s="4"/>
      <c r="QO2017" s="4"/>
      <c r="QP2017" s="4"/>
      <c r="QQ2017" s="4"/>
      <c r="QR2017" s="4"/>
    </row>
    <row r="2018" spans="1:460" x14ac:dyDescent="0.2">
      <c r="A2018" s="39"/>
      <c r="B2018" s="40"/>
      <c r="C2018" s="111"/>
      <c r="D2018" s="111"/>
      <c r="E2018" s="111"/>
      <c r="F2018" s="111"/>
      <c r="G2018" s="111"/>
      <c r="H2018" s="111"/>
      <c r="I2018" s="111"/>
      <c r="J2018" s="111"/>
      <c r="K2018" s="111"/>
      <c r="L2018" s="111"/>
      <c r="M2018" s="111"/>
      <c r="QK2018" s="6"/>
      <c r="QL2018" s="4"/>
      <c r="QM2018" s="4"/>
      <c r="QN2018" s="4"/>
      <c r="QO2018" s="4"/>
      <c r="QP2018" s="4"/>
      <c r="QQ2018" s="4"/>
      <c r="QR2018" s="4"/>
    </row>
    <row r="2019" spans="1:460" x14ac:dyDescent="0.2">
      <c r="A2019" s="39"/>
      <c r="B2019" s="40"/>
      <c r="C2019" s="111"/>
      <c r="D2019" s="111"/>
      <c r="E2019" s="111"/>
      <c r="F2019" s="111"/>
      <c r="G2019" s="111"/>
      <c r="H2019" s="111"/>
      <c r="I2019" s="111"/>
      <c r="J2019" s="111"/>
      <c r="K2019" s="111"/>
      <c r="L2019" s="111"/>
      <c r="M2019" s="111"/>
      <c r="QK2019" s="6"/>
      <c r="QL2019" s="4"/>
      <c r="QM2019" s="4"/>
      <c r="QN2019" s="4"/>
      <c r="QO2019" s="4"/>
      <c r="QP2019" s="4"/>
      <c r="QQ2019" s="4"/>
      <c r="QR2019" s="4"/>
    </row>
    <row r="2020" spans="1:460" x14ac:dyDescent="0.2">
      <c r="A2020" s="39"/>
      <c r="B2020" s="40"/>
      <c r="C2020" s="111"/>
      <c r="D2020" s="111"/>
      <c r="E2020" s="111"/>
      <c r="F2020" s="111"/>
      <c r="G2020" s="111"/>
      <c r="H2020" s="111"/>
      <c r="I2020" s="111"/>
      <c r="J2020" s="111"/>
      <c r="K2020" s="111"/>
      <c r="L2020" s="111"/>
      <c r="M2020" s="111"/>
      <c r="QK2020" s="6"/>
      <c r="QL2020" s="4"/>
      <c r="QM2020" s="4"/>
      <c r="QN2020" s="4"/>
      <c r="QO2020" s="4"/>
      <c r="QP2020" s="4"/>
      <c r="QQ2020" s="4"/>
      <c r="QR2020" s="4"/>
    </row>
    <row r="2021" spans="1:460" x14ac:dyDescent="0.2">
      <c r="A2021" s="39"/>
      <c r="B2021" s="40"/>
      <c r="C2021" s="111"/>
      <c r="D2021" s="111"/>
      <c r="E2021" s="111"/>
      <c r="F2021" s="111"/>
      <c r="G2021" s="111"/>
      <c r="H2021" s="111"/>
      <c r="I2021" s="111"/>
      <c r="J2021" s="111"/>
      <c r="K2021" s="111"/>
      <c r="L2021" s="111"/>
      <c r="M2021" s="111"/>
      <c r="QK2021" s="6"/>
      <c r="QL2021" s="4"/>
      <c r="QM2021" s="4"/>
      <c r="QN2021" s="4"/>
      <c r="QO2021" s="4"/>
      <c r="QP2021" s="4"/>
      <c r="QQ2021" s="4"/>
      <c r="QR2021" s="4"/>
    </row>
    <row r="2022" spans="1:460" x14ac:dyDescent="0.2">
      <c r="A2022" s="39"/>
      <c r="B2022" s="40"/>
      <c r="C2022" s="111"/>
      <c r="D2022" s="111"/>
      <c r="E2022" s="111"/>
      <c r="F2022" s="111"/>
      <c r="G2022" s="111"/>
      <c r="H2022" s="111"/>
      <c r="I2022" s="111"/>
      <c r="J2022" s="111"/>
      <c r="K2022" s="111"/>
      <c r="L2022" s="111"/>
      <c r="M2022" s="111"/>
      <c r="QK2022" s="6"/>
      <c r="QL2022" s="4"/>
      <c r="QM2022" s="4"/>
      <c r="QN2022" s="4"/>
      <c r="QO2022" s="4"/>
      <c r="QP2022" s="4"/>
      <c r="QQ2022" s="4"/>
      <c r="QR2022" s="4"/>
    </row>
    <row r="2023" spans="1:460" x14ac:dyDescent="0.2">
      <c r="A2023" s="39"/>
      <c r="B2023" s="40"/>
      <c r="C2023" s="111"/>
      <c r="D2023" s="111"/>
      <c r="E2023" s="111"/>
      <c r="F2023" s="111"/>
      <c r="G2023" s="111"/>
      <c r="H2023" s="111"/>
      <c r="I2023" s="111"/>
      <c r="J2023" s="111"/>
      <c r="K2023" s="111"/>
      <c r="L2023" s="111"/>
      <c r="M2023" s="111"/>
      <c r="QK2023" s="6"/>
      <c r="QL2023" s="4"/>
      <c r="QM2023" s="4"/>
      <c r="QN2023" s="4"/>
      <c r="QO2023" s="4"/>
      <c r="QP2023" s="4"/>
      <c r="QQ2023" s="4"/>
      <c r="QR2023" s="4"/>
    </row>
    <row r="2024" spans="1:460" x14ac:dyDescent="0.2">
      <c r="A2024" s="39"/>
      <c r="B2024" s="40"/>
      <c r="C2024" s="111"/>
      <c r="D2024" s="111"/>
      <c r="E2024" s="111"/>
      <c r="F2024" s="111"/>
      <c r="G2024" s="111"/>
      <c r="H2024" s="111"/>
      <c r="I2024" s="111"/>
      <c r="J2024" s="111"/>
      <c r="K2024" s="111"/>
      <c r="L2024" s="111"/>
      <c r="M2024" s="111"/>
      <c r="QK2024" s="6"/>
      <c r="QL2024" s="4"/>
      <c r="QM2024" s="4"/>
      <c r="QN2024" s="4"/>
      <c r="QO2024" s="4"/>
      <c r="QP2024" s="4"/>
      <c r="QQ2024" s="4"/>
      <c r="QR2024" s="4"/>
    </row>
    <row r="2025" spans="1:460" x14ac:dyDescent="0.2">
      <c r="A2025" s="39"/>
      <c r="B2025" s="40"/>
      <c r="C2025" s="111"/>
      <c r="D2025" s="111"/>
      <c r="E2025" s="111"/>
      <c r="F2025" s="111"/>
      <c r="G2025" s="111"/>
      <c r="H2025" s="111"/>
      <c r="I2025" s="111"/>
      <c r="J2025" s="111"/>
      <c r="K2025" s="111"/>
      <c r="L2025" s="111"/>
      <c r="M2025" s="111"/>
      <c r="QK2025" s="6"/>
      <c r="QL2025" s="4"/>
      <c r="QM2025" s="4"/>
      <c r="QN2025" s="4"/>
      <c r="QO2025" s="4"/>
      <c r="QP2025" s="4"/>
      <c r="QQ2025" s="4"/>
      <c r="QR2025" s="4"/>
    </row>
    <row r="2026" spans="1:460" x14ac:dyDescent="0.2">
      <c r="A2026" s="39"/>
      <c r="B2026" s="40"/>
      <c r="C2026" s="111"/>
      <c r="D2026" s="111"/>
      <c r="E2026" s="111"/>
      <c r="F2026" s="111"/>
      <c r="G2026" s="111"/>
      <c r="H2026" s="111"/>
      <c r="I2026" s="111"/>
      <c r="J2026" s="111"/>
      <c r="K2026" s="111"/>
      <c r="L2026" s="111"/>
      <c r="M2026" s="111"/>
      <c r="QK2026" s="6"/>
      <c r="QL2026" s="4"/>
      <c r="QM2026" s="4"/>
      <c r="QN2026" s="4"/>
      <c r="QO2026" s="4"/>
      <c r="QP2026" s="4"/>
      <c r="QQ2026" s="4"/>
      <c r="QR2026" s="4"/>
    </row>
    <row r="2027" spans="1:460" x14ac:dyDescent="0.2">
      <c r="A2027" s="39"/>
      <c r="B2027" s="40"/>
      <c r="C2027" s="111"/>
      <c r="D2027" s="111"/>
      <c r="E2027" s="111"/>
      <c r="F2027" s="111"/>
      <c r="G2027" s="111"/>
      <c r="H2027" s="111"/>
      <c r="I2027" s="111"/>
      <c r="J2027" s="111"/>
      <c r="K2027" s="111"/>
      <c r="L2027" s="111"/>
      <c r="M2027" s="111"/>
      <c r="QK2027" s="6"/>
      <c r="QL2027" s="4"/>
      <c r="QM2027" s="4"/>
      <c r="QN2027" s="4"/>
      <c r="QO2027" s="4"/>
      <c r="QP2027" s="4"/>
      <c r="QQ2027" s="4"/>
      <c r="QR2027" s="4"/>
    </row>
    <row r="2028" spans="1:460" x14ac:dyDescent="0.2">
      <c r="A2028" s="39"/>
      <c r="B2028" s="40"/>
      <c r="C2028" s="111"/>
      <c r="D2028" s="111"/>
      <c r="E2028" s="111"/>
      <c r="F2028" s="111"/>
      <c r="G2028" s="111"/>
      <c r="H2028" s="111"/>
      <c r="I2028" s="111"/>
      <c r="J2028" s="111"/>
      <c r="K2028" s="111"/>
      <c r="L2028" s="111"/>
      <c r="M2028" s="111"/>
      <c r="QK2028" s="6"/>
      <c r="QL2028" s="4"/>
      <c r="QM2028" s="4"/>
      <c r="QN2028" s="4"/>
      <c r="QO2028" s="4"/>
      <c r="QP2028" s="4"/>
      <c r="QQ2028" s="4"/>
      <c r="QR2028" s="4"/>
    </row>
    <row r="2029" spans="1:460" x14ac:dyDescent="0.2">
      <c r="A2029" s="39"/>
      <c r="B2029" s="40"/>
      <c r="C2029" s="111"/>
      <c r="D2029" s="111"/>
      <c r="E2029" s="111"/>
      <c r="F2029" s="111"/>
      <c r="G2029" s="111"/>
      <c r="H2029" s="111"/>
      <c r="I2029" s="111"/>
      <c r="J2029" s="111"/>
      <c r="K2029" s="111"/>
      <c r="L2029" s="111"/>
      <c r="M2029" s="111"/>
      <c r="QK2029" s="6"/>
      <c r="QL2029" s="4"/>
      <c r="QM2029" s="4"/>
      <c r="QN2029" s="4"/>
      <c r="QO2029" s="4"/>
      <c r="QP2029" s="4"/>
      <c r="QQ2029" s="4"/>
      <c r="QR2029" s="4"/>
    </row>
    <row r="2030" spans="1:460" x14ac:dyDescent="0.2">
      <c r="A2030" s="39"/>
      <c r="B2030" s="40"/>
      <c r="C2030" s="111"/>
      <c r="D2030" s="111"/>
      <c r="E2030" s="111"/>
      <c r="F2030" s="111"/>
      <c r="G2030" s="111"/>
      <c r="H2030" s="111"/>
      <c r="I2030" s="111"/>
      <c r="J2030" s="111"/>
      <c r="K2030" s="111"/>
      <c r="L2030" s="111"/>
      <c r="M2030" s="111"/>
      <c r="QK2030" s="6"/>
      <c r="QL2030" s="4"/>
      <c r="QM2030" s="4"/>
      <c r="QN2030" s="4"/>
      <c r="QO2030" s="4"/>
      <c r="QP2030" s="4"/>
      <c r="QQ2030" s="4"/>
      <c r="QR2030" s="4"/>
    </row>
    <row r="2031" spans="1:460" x14ac:dyDescent="0.2">
      <c r="A2031" s="39"/>
      <c r="B2031" s="40"/>
      <c r="C2031" s="111"/>
      <c r="D2031" s="111"/>
      <c r="E2031" s="111"/>
      <c r="F2031" s="111"/>
      <c r="G2031" s="111"/>
      <c r="H2031" s="111"/>
      <c r="I2031" s="111"/>
      <c r="J2031" s="111"/>
      <c r="K2031" s="111"/>
      <c r="L2031" s="111"/>
      <c r="M2031" s="111"/>
      <c r="QK2031" s="6"/>
      <c r="QL2031" s="4"/>
      <c r="QM2031" s="4"/>
      <c r="QN2031" s="4"/>
      <c r="QO2031" s="4"/>
      <c r="QP2031" s="4"/>
      <c r="QQ2031" s="4"/>
      <c r="QR2031" s="4"/>
    </row>
    <row r="2032" spans="1:460" x14ac:dyDescent="0.2">
      <c r="A2032" s="39"/>
      <c r="B2032" s="40"/>
      <c r="C2032" s="111"/>
      <c r="D2032" s="111"/>
      <c r="E2032" s="111"/>
      <c r="F2032" s="111"/>
      <c r="G2032" s="111"/>
      <c r="H2032" s="111"/>
      <c r="I2032" s="111"/>
      <c r="J2032" s="111"/>
      <c r="K2032" s="111"/>
      <c r="L2032" s="111"/>
      <c r="M2032" s="111"/>
      <c r="QK2032" s="6"/>
      <c r="QL2032" s="4"/>
      <c r="QM2032" s="4"/>
      <c r="QN2032" s="4"/>
      <c r="QO2032" s="4"/>
      <c r="QP2032" s="4"/>
      <c r="QQ2032" s="4"/>
      <c r="QR2032" s="4"/>
    </row>
    <row r="2033" spans="1:460" x14ac:dyDescent="0.2">
      <c r="A2033" s="39"/>
      <c r="B2033" s="40"/>
      <c r="C2033" s="111"/>
      <c r="D2033" s="111"/>
      <c r="E2033" s="111"/>
      <c r="F2033" s="111"/>
      <c r="G2033" s="111"/>
      <c r="H2033" s="111"/>
      <c r="I2033" s="111"/>
      <c r="J2033" s="111"/>
      <c r="K2033" s="111"/>
      <c r="L2033" s="111"/>
      <c r="M2033" s="111"/>
      <c r="QK2033" s="6"/>
      <c r="QL2033" s="4"/>
      <c r="QM2033" s="4"/>
      <c r="QN2033" s="4"/>
      <c r="QO2033" s="4"/>
      <c r="QP2033" s="4"/>
      <c r="QQ2033" s="4"/>
      <c r="QR2033" s="4"/>
    </row>
    <row r="2034" spans="1:460" x14ac:dyDescent="0.2">
      <c r="A2034" s="39"/>
      <c r="B2034" s="40"/>
      <c r="C2034" s="111"/>
      <c r="D2034" s="111"/>
      <c r="E2034" s="111"/>
      <c r="F2034" s="111"/>
      <c r="G2034" s="111"/>
      <c r="H2034" s="111"/>
      <c r="I2034" s="111"/>
      <c r="J2034" s="111"/>
      <c r="K2034" s="111"/>
      <c r="L2034" s="111"/>
      <c r="M2034" s="111"/>
      <c r="QK2034" s="6"/>
      <c r="QL2034" s="4"/>
      <c r="QM2034" s="4"/>
      <c r="QN2034" s="4"/>
      <c r="QO2034" s="4"/>
      <c r="QP2034" s="4"/>
      <c r="QQ2034" s="4"/>
      <c r="QR2034" s="4"/>
    </row>
    <row r="2035" spans="1:460" x14ac:dyDescent="0.2">
      <c r="A2035" s="39"/>
      <c r="B2035" s="40"/>
      <c r="C2035" s="111"/>
      <c r="D2035" s="111"/>
      <c r="E2035" s="111"/>
      <c r="F2035" s="111"/>
      <c r="G2035" s="111"/>
      <c r="H2035" s="111"/>
      <c r="I2035" s="111"/>
      <c r="J2035" s="111"/>
      <c r="K2035" s="111"/>
      <c r="L2035" s="111"/>
      <c r="M2035" s="111"/>
      <c r="QK2035" s="6"/>
      <c r="QL2035" s="4"/>
      <c r="QM2035" s="4"/>
      <c r="QN2035" s="4"/>
      <c r="QO2035" s="4"/>
      <c r="QP2035" s="4"/>
      <c r="QQ2035" s="4"/>
      <c r="QR2035" s="4"/>
    </row>
    <row r="2036" spans="1:460" x14ac:dyDescent="0.2">
      <c r="A2036" s="39"/>
      <c r="B2036" s="40"/>
      <c r="C2036" s="111"/>
      <c r="D2036" s="111"/>
      <c r="E2036" s="111"/>
      <c r="F2036" s="111"/>
      <c r="G2036" s="111"/>
      <c r="H2036" s="111"/>
      <c r="I2036" s="111"/>
      <c r="J2036" s="111"/>
      <c r="K2036" s="111"/>
      <c r="L2036" s="111"/>
      <c r="M2036" s="111"/>
      <c r="QK2036" s="6"/>
      <c r="QL2036" s="4"/>
      <c r="QM2036" s="4"/>
      <c r="QN2036" s="4"/>
      <c r="QO2036" s="4"/>
      <c r="QP2036" s="4"/>
      <c r="QQ2036" s="4"/>
      <c r="QR2036" s="4"/>
    </row>
    <row r="2037" spans="1:460" x14ac:dyDescent="0.2">
      <c r="A2037" s="39"/>
      <c r="B2037" s="40"/>
      <c r="C2037" s="111"/>
      <c r="D2037" s="111"/>
      <c r="E2037" s="111"/>
      <c r="F2037" s="111"/>
      <c r="G2037" s="111"/>
      <c r="H2037" s="111"/>
      <c r="I2037" s="111"/>
      <c r="J2037" s="111"/>
      <c r="K2037" s="111"/>
      <c r="L2037" s="111"/>
      <c r="M2037" s="111"/>
      <c r="QK2037" s="6"/>
      <c r="QL2037" s="4"/>
      <c r="QM2037" s="4"/>
      <c r="QN2037" s="4"/>
      <c r="QO2037" s="4"/>
      <c r="QP2037" s="4"/>
      <c r="QQ2037" s="4"/>
      <c r="QR2037" s="4"/>
    </row>
    <row r="2038" spans="1:460" x14ac:dyDescent="0.2">
      <c r="A2038" s="39"/>
      <c r="B2038" s="40"/>
      <c r="C2038" s="111"/>
      <c r="D2038" s="111"/>
      <c r="E2038" s="111"/>
      <c r="F2038" s="111"/>
      <c r="G2038" s="111"/>
      <c r="H2038" s="111"/>
      <c r="I2038" s="111"/>
      <c r="J2038" s="111"/>
      <c r="K2038" s="111"/>
      <c r="L2038" s="111"/>
      <c r="M2038" s="111"/>
      <c r="QK2038" s="6"/>
      <c r="QL2038" s="4"/>
      <c r="QM2038" s="4"/>
      <c r="QN2038" s="4"/>
      <c r="QO2038" s="4"/>
      <c r="QP2038" s="4"/>
      <c r="QQ2038" s="4"/>
      <c r="QR2038" s="4"/>
    </row>
    <row r="2039" spans="1:460" x14ac:dyDescent="0.2">
      <c r="A2039" s="39"/>
      <c r="B2039" s="40"/>
      <c r="C2039" s="111"/>
      <c r="D2039" s="111"/>
      <c r="E2039" s="111"/>
      <c r="F2039" s="111"/>
      <c r="G2039" s="111"/>
      <c r="H2039" s="111"/>
      <c r="I2039" s="111"/>
      <c r="J2039" s="111"/>
      <c r="K2039" s="111"/>
      <c r="L2039" s="111"/>
      <c r="M2039" s="111"/>
      <c r="QK2039" s="6"/>
      <c r="QL2039" s="4"/>
      <c r="QM2039" s="4"/>
      <c r="QN2039" s="4"/>
      <c r="QO2039" s="4"/>
      <c r="QP2039" s="4"/>
      <c r="QQ2039" s="4"/>
      <c r="QR2039" s="4"/>
    </row>
    <row r="2040" spans="1:460" x14ac:dyDescent="0.2">
      <c r="A2040" s="39"/>
      <c r="B2040" s="40"/>
      <c r="C2040" s="111"/>
      <c r="D2040" s="111"/>
      <c r="E2040" s="111"/>
      <c r="F2040" s="111"/>
      <c r="G2040" s="111"/>
      <c r="H2040" s="111"/>
      <c r="I2040" s="111"/>
      <c r="J2040" s="111"/>
      <c r="K2040" s="111"/>
      <c r="L2040" s="111"/>
      <c r="M2040" s="111"/>
      <c r="QK2040" s="6"/>
      <c r="QL2040" s="4"/>
      <c r="QM2040" s="4"/>
      <c r="QN2040" s="4"/>
      <c r="QO2040" s="4"/>
      <c r="QP2040" s="4"/>
      <c r="QQ2040" s="4"/>
      <c r="QR2040" s="4"/>
    </row>
    <row r="2041" spans="1:460" x14ac:dyDescent="0.2">
      <c r="A2041" s="39"/>
      <c r="B2041" s="40"/>
      <c r="C2041" s="111"/>
      <c r="D2041" s="111"/>
      <c r="E2041" s="111"/>
      <c r="F2041" s="111"/>
      <c r="G2041" s="111"/>
      <c r="H2041" s="111"/>
      <c r="I2041" s="111"/>
      <c r="J2041" s="111"/>
      <c r="K2041" s="111"/>
      <c r="L2041" s="111"/>
      <c r="M2041" s="111"/>
      <c r="QK2041" s="6"/>
      <c r="QL2041" s="4"/>
      <c r="QM2041" s="4"/>
      <c r="QN2041" s="4"/>
      <c r="QO2041" s="4"/>
      <c r="QP2041" s="4"/>
      <c r="QQ2041" s="4"/>
      <c r="QR2041" s="4"/>
    </row>
    <row r="2042" spans="1:460" x14ac:dyDescent="0.2">
      <c r="A2042" s="39"/>
      <c r="B2042" s="40"/>
      <c r="C2042" s="111"/>
      <c r="D2042" s="111"/>
      <c r="E2042" s="111"/>
      <c r="F2042" s="111"/>
      <c r="G2042" s="111"/>
      <c r="H2042" s="111"/>
      <c r="I2042" s="111"/>
      <c r="J2042" s="111"/>
      <c r="K2042" s="111"/>
      <c r="L2042" s="111"/>
      <c r="M2042" s="111"/>
      <c r="QK2042" s="6"/>
      <c r="QL2042" s="4"/>
      <c r="QM2042" s="4"/>
      <c r="QN2042" s="4"/>
      <c r="QO2042" s="4"/>
      <c r="QP2042" s="4"/>
      <c r="QQ2042" s="4"/>
      <c r="QR2042" s="4"/>
    </row>
    <row r="2043" spans="1:460" x14ac:dyDescent="0.2">
      <c r="A2043" s="39"/>
      <c r="B2043" s="40"/>
      <c r="C2043" s="111"/>
      <c r="D2043" s="111"/>
      <c r="E2043" s="111"/>
      <c r="F2043" s="111"/>
      <c r="G2043" s="111"/>
      <c r="H2043" s="111"/>
      <c r="I2043" s="111"/>
      <c r="J2043" s="111"/>
      <c r="K2043" s="111"/>
      <c r="L2043" s="111"/>
      <c r="M2043" s="111"/>
      <c r="QK2043" s="6"/>
      <c r="QL2043" s="4"/>
      <c r="QM2043" s="4"/>
      <c r="QN2043" s="4"/>
      <c r="QO2043" s="4"/>
      <c r="QP2043" s="4"/>
      <c r="QQ2043" s="4"/>
      <c r="QR2043" s="4"/>
    </row>
    <row r="2044" spans="1:460" x14ac:dyDescent="0.2">
      <c r="A2044" s="39"/>
      <c r="B2044" s="40"/>
      <c r="C2044" s="111"/>
      <c r="D2044" s="111"/>
      <c r="E2044" s="111"/>
      <c r="F2044" s="111"/>
      <c r="G2044" s="111"/>
      <c r="H2044" s="111"/>
      <c r="I2044" s="111"/>
      <c r="J2044" s="111"/>
      <c r="K2044" s="111"/>
      <c r="L2044" s="111"/>
      <c r="M2044" s="111"/>
      <c r="QK2044" s="6"/>
      <c r="QL2044" s="4"/>
      <c r="QM2044" s="4"/>
      <c r="QN2044" s="4"/>
      <c r="QO2044" s="4"/>
      <c r="QP2044" s="4"/>
      <c r="QQ2044" s="4"/>
      <c r="QR2044" s="4"/>
    </row>
    <row r="2045" spans="1:460" x14ac:dyDescent="0.2">
      <c r="A2045" s="39"/>
      <c r="B2045" s="40"/>
      <c r="C2045" s="111"/>
      <c r="D2045" s="111"/>
      <c r="E2045" s="111"/>
      <c r="F2045" s="111"/>
      <c r="G2045" s="111"/>
      <c r="H2045" s="111"/>
      <c r="I2045" s="111"/>
      <c r="J2045" s="111"/>
      <c r="K2045" s="111"/>
      <c r="L2045" s="111"/>
      <c r="M2045" s="111"/>
      <c r="QK2045" s="6"/>
      <c r="QL2045" s="4"/>
      <c r="QM2045" s="4"/>
      <c r="QN2045" s="4"/>
      <c r="QO2045" s="4"/>
      <c r="QP2045" s="4"/>
      <c r="QQ2045" s="4"/>
      <c r="QR2045" s="4"/>
    </row>
    <row r="2046" spans="1:460" x14ac:dyDescent="0.2">
      <c r="A2046" s="39"/>
      <c r="B2046" s="40"/>
      <c r="C2046" s="111"/>
      <c r="D2046" s="111"/>
      <c r="E2046" s="111"/>
      <c r="F2046" s="111"/>
      <c r="G2046" s="111"/>
      <c r="H2046" s="111"/>
      <c r="I2046" s="111"/>
      <c r="J2046" s="111"/>
      <c r="K2046" s="111"/>
      <c r="L2046" s="111"/>
      <c r="M2046" s="111"/>
      <c r="QK2046" s="6"/>
      <c r="QL2046" s="4"/>
      <c r="QM2046" s="4"/>
      <c r="QN2046" s="4"/>
      <c r="QO2046" s="4"/>
      <c r="QP2046" s="4"/>
      <c r="QQ2046" s="4"/>
      <c r="QR2046" s="4"/>
    </row>
    <row r="2047" spans="1:460" x14ac:dyDescent="0.2">
      <c r="A2047" s="39"/>
      <c r="B2047" s="40"/>
      <c r="C2047" s="111"/>
      <c r="D2047" s="111"/>
      <c r="E2047" s="111"/>
      <c r="F2047" s="111"/>
      <c r="G2047" s="111"/>
      <c r="H2047" s="111"/>
      <c r="I2047" s="111"/>
      <c r="J2047" s="111"/>
      <c r="K2047" s="111"/>
      <c r="L2047" s="111"/>
      <c r="M2047" s="111"/>
      <c r="QK2047" s="6"/>
      <c r="QL2047" s="4"/>
      <c r="QM2047" s="4"/>
      <c r="QN2047" s="4"/>
      <c r="QO2047" s="4"/>
      <c r="QP2047" s="4"/>
      <c r="QQ2047" s="4"/>
      <c r="QR2047" s="4"/>
    </row>
    <row r="2048" spans="1:460" x14ac:dyDescent="0.2">
      <c r="A2048" s="39"/>
      <c r="B2048" s="40"/>
      <c r="C2048" s="111"/>
      <c r="D2048" s="111"/>
      <c r="E2048" s="111"/>
      <c r="F2048" s="111"/>
      <c r="G2048" s="111"/>
      <c r="H2048" s="111"/>
      <c r="I2048" s="111"/>
      <c r="J2048" s="111"/>
      <c r="K2048" s="111"/>
      <c r="L2048" s="111"/>
      <c r="M2048" s="111"/>
      <c r="QK2048" s="6"/>
      <c r="QL2048" s="4"/>
      <c r="QM2048" s="4"/>
      <c r="QN2048" s="4"/>
      <c r="QO2048" s="4"/>
      <c r="QP2048" s="4"/>
      <c r="QQ2048" s="4"/>
      <c r="QR2048" s="4"/>
    </row>
    <row r="2049" spans="1:460" x14ac:dyDescent="0.2">
      <c r="A2049" s="39"/>
      <c r="B2049" s="40"/>
      <c r="C2049" s="111"/>
      <c r="D2049" s="111"/>
      <c r="E2049" s="111"/>
      <c r="F2049" s="111"/>
      <c r="G2049" s="111"/>
      <c r="H2049" s="111"/>
      <c r="I2049" s="111"/>
      <c r="J2049" s="111"/>
      <c r="K2049" s="111"/>
      <c r="L2049" s="111"/>
      <c r="M2049" s="111"/>
      <c r="QK2049" s="6"/>
      <c r="QL2049" s="4"/>
      <c r="QM2049" s="4"/>
      <c r="QN2049" s="4"/>
      <c r="QO2049" s="4"/>
      <c r="QP2049" s="4"/>
      <c r="QQ2049" s="4"/>
      <c r="QR2049" s="4"/>
    </row>
    <row r="2050" spans="1:460" x14ac:dyDescent="0.2">
      <c r="A2050" s="39"/>
      <c r="B2050" s="40"/>
      <c r="C2050" s="111"/>
      <c r="D2050" s="111"/>
      <c r="E2050" s="111"/>
      <c r="F2050" s="111"/>
      <c r="G2050" s="111"/>
      <c r="H2050" s="111"/>
      <c r="I2050" s="111"/>
      <c r="J2050" s="111"/>
      <c r="K2050" s="111"/>
      <c r="L2050" s="111"/>
      <c r="M2050" s="111"/>
      <c r="QK2050" s="6"/>
      <c r="QL2050" s="4"/>
      <c r="QM2050" s="4"/>
      <c r="QN2050" s="4"/>
      <c r="QO2050" s="4"/>
      <c r="QP2050" s="4"/>
      <c r="QQ2050" s="4"/>
      <c r="QR2050" s="4"/>
    </row>
    <row r="2051" spans="1:460" x14ac:dyDescent="0.2">
      <c r="A2051" s="39"/>
      <c r="B2051" s="40"/>
      <c r="C2051" s="111"/>
      <c r="D2051" s="111"/>
      <c r="E2051" s="111"/>
      <c r="F2051" s="111"/>
      <c r="G2051" s="111"/>
      <c r="H2051" s="111"/>
      <c r="I2051" s="111"/>
      <c r="J2051" s="111"/>
      <c r="K2051" s="111"/>
      <c r="L2051" s="111"/>
      <c r="M2051" s="111"/>
      <c r="QK2051" s="6"/>
      <c r="QL2051" s="4"/>
      <c r="QM2051" s="4"/>
      <c r="QN2051" s="4"/>
      <c r="QO2051" s="4"/>
      <c r="QP2051" s="4"/>
      <c r="QQ2051" s="4"/>
      <c r="QR2051" s="4"/>
    </row>
    <row r="2052" spans="1:460" x14ac:dyDescent="0.2">
      <c r="A2052" s="39"/>
      <c r="B2052" s="40"/>
      <c r="C2052" s="111"/>
      <c r="D2052" s="111"/>
      <c r="E2052" s="111"/>
      <c r="F2052" s="111"/>
      <c r="G2052" s="111"/>
      <c r="H2052" s="111"/>
      <c r="I2052" s="111"/>
      <c r="J2052" s="111"/>
      <c r="K2052" s="111"/>
      <c r="L2052" s="111"/>
      <c r="M2052" s="111"/>
      <c r="QK2052" s="6"/>
      <c r="QL2052" s="4"/>
      <c r="QM2052" s="4"/>
      <c r="QN2052" s="4"/>
      <c r="QO2052" s="4"/>
      <c r="QP2052" s="4"/>
      <c r="QQ2052" s="4"/>
      <c r="QR2052" s="4"/>
    </row>
    <row r="2053" spans="1:460" x14ac:dyDescent="0.2">
      <c r="A2053" s="39"/>
      <c r="B2053" s="40"/>
      <c r="C2053" s="111"/>
      <c r="D2053" s="111"/>
      <c r="E2053" s="111"/>
      <c r="F2053" s="111"/>
      <c r="G2053" s="111"/>
      <c r="H2053" s="111"/>
      <c r="I2053" s="111"/>
      <c r="J2053" s="111"/>
      <c r="K2053" s="111"/>
      <c r="L2053" s="111"/>
      <c r="M2053" s="111"/>
      <c r="QK2053" s="6"/>
      <c r="QL2053" s="4"/>
      <c r="QM2053" s="4"/>
      <c r="QN2053" s="4"/>
      <c r="QO2053" s="4"/>
      <c r="QP2053" s="4"/>
      <c r="QQ2053" s="4"/>
      <c r="QR2053" s="4"/>
    </row>
    <row r="2054" spans="1:460" x14ac:dyDescent="0.2">
      <c r="A2054" s="39"/>
      <c r="B2054" s="40"/>
      <c r="C2054" s="111"/>
      <c r="D2054" s="111"/>
      <c r="E2054" s="111"/>
      <c r="F2054" s="111"/>
      <c r="G2054" s="111"/>
      <c r="H2054" s="111"/>
      <c r="I2054" s="111"/>
      <c r="J2054" s="111"/>
      <c r="K2054" s="111"/>
      <c r="L2054" s="111"/>
      <c r="M2054" s="111"/>
      <c r="QK2054" s="6"/>
      <c r="QL2054" s="4"/>
      <c r="QM2054" s="4"/>
      <c r="QN2054" s="4"/>
      <c r="QO2054" s="4"/>
      <c r="QP2054" s="4"/>
      <c r="QQ2054" s="4"/>
      <c r="QR2054" s="4"/>
    </row>
    <row r="2055" spans="1:460" x14ac:dyDescent="0.2">
      <c r="A2055" s="39"/>
      <c r="B2055" s="40"/>
      <c r="C2055" s="111"/>
      <c r="D2055" s="111"/>
      <c r="E2055" s="111"/>
      <c r="F2055" s="111"/>
      <c r="G2055" s="111"/>
      <c r="H2055" s="111"/>
      <c r="I2055" s="111"/>
      <c r="J2055" s="111"/>
      <c r="K2055" s="111"/>
      <c r="L2055" s="111"/>
      <c r="M2055" s="111"/>
      <c r="QK2055" s="6"/>
      <c r="QL2055" s="4"/>
      <c r="QM2055" s="4"/>
      <c r="QN2055" s="4"/>
      <c r="QO2055" s="4"/>
      <c r="QP2055" s="4"/>
      <c r="QQ2055" s="4"/>
      <c r="QR2055" s="4"/>
    </row>
    <row r="2056" spans="1:460" x14ac:dyDescent="0.2">
      <c r="A2056" s="39"/>
      <c r="B2056" s="40"/>
      <c r="C2056" s="111"/>
      <c r="D2056" s="111"/>
      <c r="E2056" s="111"/>
      <c r="F2056" s="111"/>
      <c r="G2056" s="111"/>
      <c r="H2056" s="111"/>
      <c r="I2056" s="111"/>
      <c r="J2056" s="111"/>
      <c r="K2056" s="111"/>
      <c r="L2056" s="111"/>
      <c r="M2056" s="111"/>
      <c r="QK2056" s="6"/>
      <c r="QL2056" s="4"/>
      <c r="QM2056" s="4"/>
      <c r="QN2056" s="4"/>
      <c r="QO2056" s="4"/>
      <c r="QP2056" s="4"/>
      <c r="QQ2056" s="4"/>
      <c r="QR2056" s="4"/>
    </row>
    <row r="2057" spans="1:460" x14ac:dyDescent="0.2">
      <c r="A2057" s="39"/>
      <c r="B2057" s="40"/>
      <c r="C2057" s="111"/>
      <c r="D2057" s="111"/>
      <c r="E2057" s="111"/>
      <c r="F2057" s="111"/>
      <c r="G2057" s="111"/>
      <c r="H2057" s="111"/>
      <c r="I2057" s="111"/>
      <c r="J2057" s="111"/>
      <c r="K2057" s="111"/>
      <c r="L2057" s="111"/>
      <c r="M2057" s="111"/>
      <c r="QK2057" s="6"/>
      <c r="QL2057" s="4"/>
      <c r="QM2057" s="4"/>
      <c r="QN2057" s="4"/>
      <c r="QO2057" s="4"/>
      <c r="QP2057" s="4"/>
      <c r="QQ2057" s="4"/>
      <c r="QR2057" s="4"/>
    </row>
    <row r="2058" spans="1:460" x14ac:dyDescent="0.2">
      <c r="A2058" s="39"/>
      <c r="B2058" s="40"/>
      <c r="C2058" s="111"/>
      <c r="D2058" s="111"/>
      <c r="E2058" s="111"/>
      <c r="F2058" s="111"/>
      <c r="G2058" s="111"/>
      <c r="H2058" s="111"/>
      <c r="I2058" s="111"/>
      <c r="J2058" s="111"/>
      <c r="K2058" s="111"/>
      <c r="L2058" s="111"/>
      <c r="M2058" s="111"/>
      <c r="QK2058" s="6"/>
      <c r="QL2058" s="4"/>
      <c r="QM2058" s="4"/>
      <c r="QN2058" s="4"/>
      <c r="QO2058" s="4"/>
      <c r="QP2058" s="4"/>
      <c r="QQ2058" s="4"/>
      <c r="QR2058" s="4"/>
    </row>
    <row r="2059" spans="1:460" x14ac:dyDescent="0.2">
      <c r="A2059" s="39"/>
      <c r="B2059" s="40"/>
      <c r="C2059" s="111"/>
      <c r="D2059" s="111"/>
      <c r="E2059" s="111"/>
      <c r="F2059" s="111"/>
      <c r="G2059" s="111"/>
      <c r="H2059" s="111"/>
      <c r="I2059" s="111"/>
      <c r="J2059" s="111"/>
      <c r="K2059" s="111"/>
      <c r="L2059" s="111"/>
      <c r="M2059" s="111"/>
      <c r="QK2059" s="6"/>
      <c r="QL2059" s="4"/>
      <c r="QM2059" s="4"/>
      <c r="QN2059" s="4"/>
      <c r="QO2059" s="4"/>
      <c r="QP2059" s="4"/>
      <c r="QQ2059" s="4"/>
      <c r="QR2059" s="4"/>
    </row>
    <row r="2060" spans="1:460" x14ac:dyDescent="0.2">
      <c r="A2060" s="39"/>
      <c r="B2060" s="40"/>
      <c r="C2060" s="111"/>
      <c r="D2060" s="111"/>
      <c r="E2060" s="111"/>
      <c r="F2060" s="111"/>
      <c r="G2060" s="111"/>
      <c r="H2060" s="111"/>
      <c r="I2060" s="111"/>
      <c r="J2060" s="111"/>
      <c r="K2060" s="111"/>
      <c r="L2060" s="111"/>
      <c r="M2060" s="111"/>
      <c r="QK2060" s="6"/>
      <c r="QL2060" s="4"/>
      <c r="QM2060" s="4"/>
      <c r="QN2060" s="4"/>
      <c r="QO2060" s="4"/>
      <c r="QP2060" s="4"/>
      <c r="QQ2060" s="4"/>
      <c r="QR2060" s="4"/>
    </row>
    <row r="2061" spans="1:460" x14ac:dyDescent="0.2">
      <c r="A2061" s="39"/>
      <c r="B2061" s="40"/>
      <c r="C2061" s="111"/>
      <c r="D2061" s="111"/>
      <c r="E2061" s="111"/>
      <c r="F2061" s="111"/>
      <c r="G2061" s="111"/>
      <c r="H2061" s="111"/>
      <c r="I2061" s="111"/>
      <c r="J2061" s="111"/>
      <c r="K2061" s="111"/>
      <c r="L2061" s="111"/>
      <c r="M2061" s="111"/>
      <c r="QK2061" s="6"/>
      <c r="QL2061" s="4"/>
      <c r="QM2061" s="4"/>
      <c r="QN2061" s="4"/>
      <c r="QO2061" s="4"/>
      <c r="QP2061" s="4"/>
      <c r="QQ2061" s="4"/>
      <c r="QR2061" s="4"/>
    </row>
    <row r="2062" spans="1:460" x14ac:dyDescent="0.2">
      <c r="A2062" s="39"/>
      <c r="B2062" s="40"/>
      <c r="C2062" s="111"/>
      <c r="D2062" s="111"/>
      <c r="E2062" s="111"/>
      <c r="F2062" s="111"/>
      <c r="G2062" s="111"/>
      <c r="H2062" s="111"/>
      <c r="I2062" s="111"/>
      <c r="J2062" s="111"/>
      <c r="K2062" s="111"/>
      <c r="L2062" s="111"/>
      <c r="M2062" s="111"/>
      <c r="QK2062" s="6"/>
      <c r="QL2062" s="4"/>
      <c r="QM2062" s="4"/>
      <c r="QN2062" s="4"/>
      <c r="QO2062" s="4"/>
      <c r="QP2062" s="4"/>
      <c r="QQ2062" s="4"/>
      <c r="QR2062" s="4"/>
    </row>
    <row r="2063" spans="1:460" x14ac:dyDescent="0.2">
      <c r="A2063" s="39"/>
      <c r="B2063" s="40"/>
      <c r="C2063" s="111"/>
      <c r="D2063" s="111"/>
      <c r="E2063" s="111"/>
      <c r="F2063" s="111"/>
      <c r="G2063" s="111"/>
      <c r="H2063" s="111"/>
      <c r="I2063" s="111"/>
      <c r="J2063" s="111"/>
      <c r="K2063" s="111"/>
      <c r="L2063" s="111"/>
      <c r="M2063" s="111"/>
      <c r="QK2063" s="6"/>
      <c r="QL2063" s="4"/>
      <c r="QM2063" s="4"/>
      <c r="QN2063" s="4"/>
      <c r="QO2063" s="4"/>
      <c r="QP2063" s="4"/>
      <c r="QQ2063" s="4"/>
      <c r="QR2063" s="4"/>
    </row>
    <row r="2064" spans="1:460" x14ac:dyDescent="0.2">
      <c r="A2064" s="39"/>
      <c r="B2064" s="40"/>
      <c r="C2064" s="111"/>
      <c r="D2064" s="111"/>
      <c r="E2064" s="111"/>
      <c r="F2064" s="111"/>
      <c r="G2064" s="111"/>
      <c r="H2064" s="111"/>
      <c r="I2064" s="111"/>
      <c r="J2064" s="111"/>
      <c r="K2064" s="111"/>
      <c r="L2064" s="111"/>
      <c r="M2064" s="111"/>
      <c r="QK2064" s="6"/>
      <c r="QL2064" s="4"/>
      <c r="QM2064" s="4"/>
      <c r="QN2064" s="4"/>
      <c r="QO2064" s="4"/>
      <c r="QP2064" s="4"/>
      <c r="QQ2064" s="4"/>
      <c r="QR2064" s="4"/>
    </row>
    <row r="2065" spans="1:460" x14ac:dyDescent="0.2">
      <c r="A2065" s="39"/>
      <c r="B2065" s="40"/>
      <c r="C2065" s="111"/>
      <c r="D2065" s="111"/>
      <c r="E2065" s="111"/>
      <c r="F2065" s="111"/>
      <c r="G2065" s="111"/>
      <c r="H2065" s="111"/>
      <c r="I2065" s="111"/>
      <c r="J2065" s="111"/>
      <c r="K2065" s="111"/>
      <c r="L2065" s="111"/>
      <c r="M2065" s="111"/>
      <c r="QK2065" s="6"/>
      <c r="QL2065" s="4"/>
      <c r="QM2065" s="4"/>
      <c r="QN2065" s="4"/>
      <c r="QO2065" s="4"/>
      <c r="QP2065" s="4"/>
      <c r="QQ2065" s="4"/>
      <c r="QR2065" s="4"/>
    </row>
    <row r="2066" spans="1:460" x14ac:dyDescent="0.2">
      <c r="A2066" s="39"/>
      <c r="B2066" s="40"/>
      <c r="C2066" s="111"/>
      <c r="D2066" s="111"/>
      <c r="E2066" s="111"/>
      <c r="F2066" s="111"/>
      <c r="G2066" s="111"/>
      <c r="H2066" s="111"/>
      <c r="I2066" s="111"/>
      <c r="J2066" s="111"/>
      <c r="K2066" s="111"/>
      <c r="L2066" s="111"/>
      <c r="M2066" s="111"/>
      <c r="QK2066" s="6"/>
      <c r="QL2066" s="4"/>
      <c r="QM2066" s="4"/>
      <c r="QN2066" s="4"/>
      <c r="QO2066" s="4"/>
      <c r="QP2066" s="4"/>
      <c r="QQ2066" s="4"/>
      <c r="QR2066" s="4"/>
    </row>
    <row r="2067" spans="1:460" x14ac:dyDescent="0.2">
      <c r="A2067" s="39"/>
      <c r="B2067" s="40"/>
      <c r="C2067" s="111"/>
      <c r="D2067" s="111"/>
      <c r="E2067" s="111"/>
      <c r="F2067" s="111"/>
      <c r="G2067" s="111"/>
      <c r="H2067" s="111"/>
      <c r="I2067" s="111"/>
      <c r="J2067" s="111"/>
      <c r="K2067" s="111"/>
      <c r="L2067" s="111"/>
      <c r="M2067" s="111"/>
      <c r="QK2067" s="6"/>
      <c r="QL2067" s="4"/>
      <c r="QM2067" s="4"/>
      <c r="QN2067" s="4"/>
      <c r="QO2067" s="4"/>
      <c r="QP2067" s="4"/>
      <c r="QQ2067" s="4"/>
      <c r="QR2067" s="4"/>
    </row>
    <row r="2068" spans="1:460" x14ac:dyDescent="0.2">
      <c r="A2068" s="39"/>
      <c r="B2068" s="40"/>
      <c r="C2068" s="111"/>
      <c r="D2068" s="111"/>
      <c r="E2068" s="111"/>
      <c r="F2068" s="111"/>
      <c r="G2068" s="111"/>
      <c r="H2068" s="111"/>
      <c r="I2068" s="111"/>
      <c r="J2068" s="111"/>
      <c r="K2068" s="111"/>
      <c r="L2068" s="111"/>
      <c r="M2068" s="111"/>
      <c r="QK2068" s="6"/>
      <c r="QL2068" s="4"/>
      <c r="QM2068" s="4"/>
      <c r="QN2068" s="4"/>
      <c r="QO2068" s="4"/>
      <c r="QP2068" s="4"/>
      <c r="QQ2068" s="4"/>
      <c r="QR2068" s="4"/>
    </row>
    <row r="2069" spans="1:460" x14ac:dyDescent="0.2">
      <c r="A2069" s="39"/>
      <c r="B2069" s="40"/>
      <c r="C2069" s="111"/>
      <c r="D2069" s="111"/>
      <c r="E2069" s="111"/>
      <c r="F2069" s="111"/>
      <c r="G2069" s="111"/>
      <c r="H2069" s="111"/>
      <c r="I2069" s="111"/>
      <c r="J2069" s="111"/>
      <c r="K2069" s="111"/>
      <c r="L2069" s="111"/>
      <c r="M2069" s="111"/>
      <c r="QK2069" s="6"/>
      <c r="QL2069" s="4"/>
      <c r="QM2069" s="4"/>
      <c r="QN2069" s="4"/>
      <c r="QO2069" s="4"/>
      <c r="QP2069" s="4"/>
      <c r="QQ2069" s="4"/>
      <c r="QR2069" s="4"/>
    </row>
    <row r="2070" spans="1:460" x14ac:dyDescent="0.2">
      <c r="A2070" s="39"/>
      <c r="B2070" s="40"/>
      <c r="C2070" s="111"/>
      <c r="D2070" s="111"/>
      <c r="E2070" s="111"/>
      <c r="F2070" s="111"/>
      <c r="G2070" s="111"/>
      <c r="H2070" s="111"/>
      <c r="I2070" s="111"/>
      <c r="J2070" s="111"/>
      <c r="K2070" s="111"/>
      <c r="L2070" s="111"/>
      <c r="M2070" s="111"/>
      <c r="QK2070" s="6"/>
      <c r="QL2070" s="4"/>
      <c r="QM2070" s="4"/>
      <c r="QN2070" s="4"/>
      <c r="QO2070" s="4"/>
      <c r="QP2070" s="4"/>
      <c r="QQ2070" s="4"/>
      <c r="QR2070" s="4"/>
    </row>
    <row r="2071" spans="1:460" x14ac:dyDescent="0.2">
      <c r="A2071" s="39"/>
      <c r="B2071" s="40"/>
      <c r="C2071" s="111"/>
      <c r="D2071" s="111"/>
      <c r="E2071" s="111"/>
      <c r="F2071" s="111"/>
      <c r="G2071" s="111"/>
      <c r="H2071" s="111"/>
      <c r="I2071" s="111"/>
      <c r="J2071" s="111"/>
      <c r="K2071" s="111"/>
      <c r="L2071" s="111"/>
      <c r="M2071" s="111"/>
      <c r="QK2071" s="6"/>
      <c r="QL2071" s="4"/>
      <c r="QM2071" s="4"/>
      <c r="QN2071" s="4"/>
      <c r="QO2071" s="4"/>
      <c r="QP2071" s="4"/>
      <c r="QQ2071" s="4"/>
      <c r="QR2071" s="4"/>
    </row>
    <row r="2072" spans="1:460" x14ac:dyDescent="0.2">
      <c r="A2072" s="39"/>
      <c r="B2072" s="40"/>
      <c r="C2072" s="111"/>
      <c r="D2072" s="111"/>
      <c r="E2072" s="111"/>
      <c r="F2072" s="111"/>
      <c r="G2072" s="111"/>
      <c r="H2072" s="111"/>
      <c r="I2072" s="111"/>
      <c r="J2072" s="111"/>
      <c r="K2072" s="111"/>
      <c r="L2072" s="111"/>
      <c r="M2072" s="111"/>
      <c r="QK2072" s="6"/>
      <c r="QL2072" s="4"/>
      <c r="QM2072" s="4"/>
      <c r="QN2072" s="4"/>
      <c r="QO2072" s="4"/>
      <c r="QP2072" s="4"/>
      <c r="QQ2072" s="4"/>
      <c r="QR2072" s="4"/>
    </row>
    <row r="2073" spans="1:460" x14ac:dyDescent="0.2">
      <c r="A2073" s="39"/>
      <c r="B2073" s="40"/>
      <c r="C2073" s="111"/>
      <c r="D2073" s="111"/>
      <c r="E2073" s="111"/>
      <c r="F2073" s="111"/>
      <c r="G2073" s="111"/>
      <c r="H2073" s="111"/>
      <c r="I2073" s="111"/>
      <c r="J2073" s="111"/>
      <c r="K2073" s="111"/>
      <c r="L2073" s="111"/>
      <c r="M2073" s="111"/>
      <c r="QK2073" s="6"/>
      <c r="QL2073" s="4"/>
      <c r="QM2073" s="4"/>
      <c r="QN2073" s="4"/>
      <c r="QO2073" s="4"/>
      <c r="QP2073" s="4"/>
      <c r="QQ2073" s="4"/>
      <c r="QR2073" s="4"/>
    </row>
    <row r="2074" spans="1:460" x14ac:dyDescent="0.2">
      <c r="A2074" s="39"/>
      <c r="B2074" s="40"/>
      <c r="C2074" s="111"/>
      <c r="D2074" s="111"/>
      <c r="E2074" s="111"/>
      <c r="F2074" s="111"/>
      <c r="G2074" s="111"/>
      <c r="H2074" s="111"/>
      <c r="I2074" s="111"/>
      <c r="J2074" s="111"/>
      <c r="K2074" s="111"/>
      <c r="L2074" s="111"/>
      <c r="M2074" s="111"/>
      <c r="QK2074" s="6"/>
      <c r="QL2074" s="4"/>
      <c r="QM2074" s="4"/>
      <c r="QN2074" s="4"/>
      <c r="QO2074" s="4"/>
      <c r="QP2074" s="4"/>
      <c r="QQ2074" s="4"/>
      <c r="QR2074" s="4"/>
    </row>
    <row r="2075" spans="1:460" x14ac:dyDescent="0.2">
      <c r="A2075" s="39"/>
      <c r="B2075" s="40"/>
      <c r="C2075" s="111"/>
      <c r="D2075" s="111"/>
      <c r="E2075" s="111"/>
      <c r="F2075" s="111"/>
      <c r="G2075" s="111"/>
      <c r="H2075" s="111"/>
      <c r="I2075" s="111"/>
      <c r="J2075" s="111"/>
      <c r="K2075" s="111"/>
      <c r="L2075" s="111"/>
      <c r="M2075" s="111"/>
      <c r="QK2075" s="6"/>
      <c r="QL2075" s="4"/>
      <c r="QM2075" s="4"/>
      <c r="QN2075" s="4"/>
      <c r="QO2075" s="4"/>
      <c r="QP2075" s="4"/>
      <c r="QQ2075" s="4"/>
      <c r="QR2075" s="4"/>
    </row>
    <row r="2076" spans="1:460" x14ac:dyDescent="0.2">
      <c r="A2076" s="39"/>
      <c r="B2076" s="40"/>
      <c r="C2076" s="111"/>
      <c r="D2076" s="111"/>
      <c r="E2076" s="111"/>
      <c r="F2076" s="111"/>
      <c r="G2076" s="111"/>
      <c r="H2076" s="111"/>
      <c r="I2076" s="111"/>
      <c r="J2076" s="111"/>
      <c r="K2076" s="111"/>
      <c r="L2076" s="111"/>
      <c r="M2076" s="111"/>
      <c r="QK2076" s="6"/>
      <c r="QL2076" s="4"/>
      <c r="QM2076" s="4"/>
      <c r="QN2076" s="4"/>
      <c r="QO2076" s="4"/>
      <c r="QP2076" s="4"/>
      <c r="QQ2076" s="4"/>
      <c r="QR2076" s="4"/>
    </row>
    <row r="2077" spans="1:460" x14ac:dyDescent="0.2">
      <c r="A2077" s="39"/>
      <c r="B2077" s="40"/>
      <c r="C2077" s="111"/>
      <c r="D2077" s="111"/>
      <c r="E2077" s="111"/>
      <c r="F2077" s="111"/>
      <c r="G2077" s="111"/>
      <c r="H2077" s="111"/>
      <c r="I2077" s="111"/>
      <c r="J2077" s="111"/>
      <c r="K2077" s="111"/>
      <c r="L2077" s="111"/>
      <c r="M2077" s="111"/>
      <c r="QK2077" s="6"/>
      <c r="QL2077" s="4"/>
      <c r="QM2077" s="4"/>
      <c r="QN2077" s="4"/>
      <c r="QO2077" s="4"/>
      <c r="QP2077" s="4"/>
      <c r="QQ2077" s="4"/>
      <c r="QR2077" s="4"/>
    </row>
    <row r="2078" spans="1:460" x14ac:dyDescent="0.2">
      <c r="A2078" s="39"/>
      <c r="B2078" s="40"/>
      <c r="C2078" s="111"/>
      <c r="D2078" s="111"/>
      <c r="E2078" s="111"/>
      <c r="F2078" s="111"/>
      <c r="G2078" s="111"/>
      <c r="H2078" s="111"/>
      <c r="I2078" s="111"/>
      <c r="J2078" s="111"/>
      <c r="K2078" s="111"/>
      <c r="L2078" s="111"/>
      <c r="M2078" s="111"/>
      <c r="QK2078" s="6"/>
      <c r="QL2078" s="4"/>
      <c r="QM2078" s="4"/>
      <c r="QN2078" s="4"/>
      <c r="QO2078" s="4"/>
      <c r="QP2078" s="4"/>
      <c r="QQ2078" s="4"/>
      <c r="QR2078" s="4"/>
    </row>
    <row r="2079" spans="1:460" x14ac:dyDescent="0.2">
      <c r="A2079" s="39"/>
      <c r="B2079" s="40"/>
      <c r="C2079" s="111"/>
      <c r="D2079" s="111"/>
      <c r="E2079" s="111"/>
      <c r="F2079" s="111"/>
      <c r="G2079" s="111"/>
      <c r="H2079" s="111"/>
      <c r="I2079" s="111"/>
      <c r="J2079" s="111"/>
      <c r="K2079" s="111"/>
      <c r="L2079" s="111"/>
      <c r="M2079" s="111"/>
      <c r="QK2079" s="6"/>
      <c r="QL2079" s="4"/>
      <c r="QM2079" s="4"/>
      <c r="QN2079" s="4"/>
      <c r="QO2079" s="4"/>
      <c r="QP2079" s="4"/>
      <c r="QQ2079" s="4"/>
      <c r="QR2079" s="4"/>
    </row>
    <row r="2080" spans="1:460" x14ac:dyDescent="0.2">
      <c r="A2080" s="39"/>
      <c r="B2080" s="40"/>
      <c r="C2080" s="111"/>
      <c r="D2080" s="111"/>
      <c r="E2080" s="111"/>
      <c r="F2080" s="111"/>
      <c r="G2080" s="111"/>
      <c r="H2080" s="111"/>
      <c r="I2080" s="111"/>
      <c r="J2080" s="111"/>
      <c r="K2080" s="111"/>
      <c r="L2080" s="111"/>
      <c r="M2080" s="111"/>
      <c r="QK2080" s="6"/>
      <c r="QL2080" s="4"/>
      <c r="QM2080" s="4"/>
      <c r="QN2080" s="4"/>
      <c r="QO2080" s="4"/>
      <c r="QP2080" s="4"/>
      <c r="QQ2080" s="4"/>
      <c r="QR2080" s="4"/>
    </row>
    <row r="2081" spans="1:460" x14ac:dyDescent="0.2">
      <c r="A2081" s="39"/>
      <c r="B2081" s="40"/>
      <c r="C2081" s="111"/>
      <c r="D2081" s="111"/>
      <c r="E2081" s="111"/>
      <c r="F2081" s="111"/>
      <c r="G2081" s="111"/>
      <c r="H2081" s="111"/>
      <c r="I2081" s="111"/>
      <c r="J2081" s="111"/>
      <c r="K2081" s="111"/>
      <c r="L2081" s="111"/>
      <c r="M2081" s="111"/>
      <c r="QK2081" s="6"/>
      <c r="QL2081" s="4"/>
      <c r="QM2081" s="4"/>
      <c r="QN2081" s="4"/>
      <c r="QO2081" s="4"/>
      <c r="QP2081" s="4"/>
      <c r="QQ2081" s="4"/>
      <c r="QR2081" s="4"/>
    </row>
    <row r="2082" spans="1:460" x14ac:dyDescent="0.2">
      <c r="A2082" s="39"/>
      <c r="B2082" s="40"/>
      <c r="C2082" s="111"/>
      <c r="D2082" s="111"/>
      <c r="E2082" s="111"/>
      <c r="F2082" s="111"/>
      <c r="G2082" s="111"/>
      <c r="H2082" s="111"/>
      <c r="I2082" s="111"/>
      <c r="J2082" s="111"/>
      <c r="K2082" s="111"/>
      <c r="L2082" s="111"/>
      <c r="M2082" s="111"/>
      <c r="QK2082" s="6"/>
      <c r="QL2082" s="4"/>
      <c r="QM2082" s="4"/>
      <c r="QN2082" s="4"/>
      <c r="QO2082" s="4"/>
      <c r="QP2082" s="4"/>
      <c r="QQ2082" s="4"/>
      <c r="QR2082" s="4"/>
    </row>
    <row r="2083" spans="1:460" x14ac:dyDescent="0.2">
      <c r="A2083" s="39"/>
      <c r="B2083" s="40"/>
      <c r="C2083" s="111"/>
      <c r="D2083" s="111"/>
      <c r="E2083" s="111"/>
      <c r="F2083" s="111"/>
      <c r="G2083" s="111"/>
      <c r="H2083" s="111"/>
      <c r="I2083" s="111"/>
      <c r="J2083" s="111"/>
      <c r="K2083" s="111"/>
      <c r="L2083" s="111"/>
      <c r="M2083" s="111"/>
      <c r="QK2083" s="6"/>
      <c r="QL2083" s="4"/>
      <c r="QM2083" s="4"/>
      <c r="QN2083" s="4"/>
      <c r="QO2083" s="4"/>
      <c r="QP2083" s="4"/>
      <c r="QQ2083" s="4"/>
      <c r="QR2083" s="4"/>
    </row>
    <row r="2084" spans="1:460" x14ac:dyDescent="0.2">
      <c r="A2084" s="39"/>
      <c r="B2084" s="40"/>
      <c r="C2084" s="111"/>
      <c r="D2084" s="111"/>
      <c r="E2084" s="111"/>
      <c r="F2084" s="111"/>
      <c r="G2084" s="111"/>
      <c r="H2084" s="111"/>
      <c r="I2084" s="111"/>
      <c r="J2084" s="111"/>
      <c r="K2084" s="111"/>
      <c r="L2084" s="111"/>
      <c r="M2084" s="111"/>
      <c r="QK2084" s="6"/>
      <c r="QL2084" s="4"/>
      <c r="QM2084" s="4"/>
      <c r="QN2084" s="4"/>
      <c r="QO2084" s="4"/>
      <c r="QP2084" s="4"/>
      <c r="QQ2084" s="4"/>
      <c r="QR2084" s="4"/>
    </row>
    <row r="2085" spans="1:460" x14ac:dyDescent="0.2">
      <c r="A2085" s="39"/>
      <c r="B2085" s="40"/>
      <c r="C2085" s="111"/>
      <c r="D2085" s="111"/>
      <c r="E2085" s="111"/>
      <c r="F2085" s="111"/>
      <c r="G2085" s="111"/>
      <c r="H2085" s="111"/>
      <c r="I2085" s="111"/>
      <c r="J2085" s="111"/>
      <c r="K2085" s="111"/>
      <c r="L2085" s="111"/>
      <c r="M2085" s="111"/>
      <c r="QK2085" s="6"/>
      <c r="QL2085" s="4"/>
      <c r="QM2085" s="4"/>
      <c r="QN2085" s="4"/>
      <c r="QO2085" s="4"/>
      <c r="QP2085" s="4"/>
      <c r="QQ2085" s="4"/>
      <c r="QR2085" s="4"/>
    </row>
    <row r="2086" spans="1:460" x14ac:dyDescent="0.2">
      <c r="A2086" s="39"/>
      <c r="B2086" s="40"/>
      <c r="C2086" s="111"/>
      <c r="D2086" s="111"/>
      <c r="E2086" s="111"/>
      <c r="F2086" s="111"/>
      <c r="G2086" s="111"/>
      <c r="H2086" s="111"/>
      <c r="I2086" s="111"/>
      <c r="J2086" s="111"/>
      <c r="K2086" s="111"/>
      <c r="L2086" s="111"/>
      <c r="M2086" s="111"/>
      <c r="QK2086" s="6"/>
      <c r="QL2086" s="4"/>
      <c r="QM2086" s="4"/>
      <c r="QN2086" s="4"/>
      <c r="QO2086" s="4"/>
      <c r="QP2086" s="4"/>
      <c r="QQ2086" s="4"/>
      <c r="QR2086" s="4"/>
    </row>
    <row r="2087" spans="1:460" x14ac:dyDescent="0.2">
      <c r="A2087" s="39"/>
      <c r="B2087" s="40"/>
      <c r="C2087" s="111"/>
      <c r="D2087" s="111"/>
      <c r="E2087" s="111"/>
      <c r="F2087" s="111"/>
      <c r="G2087" s="111"/>
      <c r="H2087" s="111"/>
      <c r="I2087" s="111"/>
      <c r="J2087" s="111"/>
      <c r="K2087" s="111"/>
      <c r="L2087" s="111"/>
      <c r="M2087" s="111"/>
      <c r="QK2087" s="6"/>
      <c r="QL2087" s="4"/>
      <c r="QM2087" s="4"/>
      <c r="QN2087" s="4"/>
      <c r="QO2087" s="4"/>
      <c r="QP2087" s="4"/>
      <c r="QQ2087" s="4"/>
      <c r="QR2087" s="4"/>
    </row>
    <row r="2088" spans="1:460" x14ac:dyDescent="0.2">
      <c r="A2088" s="39"/>
      <c r="B2088" s="40"/>
      <c r="C2088" s="111"/>
      <c r="D2088" s="111"/>
      <c r="E2088" s="111"/>
      <c r="F2088" s="111"/>
      <c r="G2088" s="111"/>
      <c r="H2088" s="111"/>
      <c r="I2088" s="111"/>
      <c r="J2088" s="111"/>
      <c r="K2088" s="111"/>
      <c r="L2088" s="111"/>
      <c r="M2088" s="111"/>
      <c r="QK2088" s="6"/>
      <c r="QL2088" s="4"/>
      <c r="QM2088" s="4"/>
      <c r="QN2088" s="4"/>
      <c r="QO2088" s="4"/>
      <c r="QP2088" s="4"/>
      <c r="QQ2088" s="4"/>
      <c r="QR2088" s="4"/>
    </row>
    <row r="2089" spans="1:460" x14ac:dyDescent="0.2">
      <c r="A2089" s="39"/>
      <c r="B2089" s="40"/>
      <c r="C2089" s="111"/>
      <c r="D2089" s="111"/>
      <c r="E2089" s="111"/>
      <c r="F2089" s="111"/>
      <c r="G2089" s="111"/>
      <c r="H2089" s="111"/>
      <c r="I2089" s="111"/>
      <c r="J2089" s="111"/>
      <c r="K2089" s="111"/>
      <c r="L2089" s="111"/>
      <c r="M2089" s="111"/>
      <c r="QK2089" s="6"/>
      <c r="QL2089" s="4"/>
      <c r="QM2089" s="4"/>
      <c r="QN2089" s="4"/>
      <c r="QO2089" s="4"/>
      <c r="QP2089" s="4"/>
      <c r="QQ2089" s="4"/>
      <c r="QR2089" s="4"/>
    </row>
    <row r="2090" spans="1:460" x14ac:dyDescent="0.2">
      <c r="A2090" s="39"/>
      <c r="B2090" s="40"/>
      <c r="C2090" s="111"/>
      <c r="D2090" s="111"/>
      <c r="E2090" s="111"/>
      <c r="F2090" s="111"/>
      <c r="G2090" s="111"/>
      <c r="H2090" s="111"/>
      <c r="I2090" s="111"/>
      <c r="J2090" s="111"/>
      <c r="K2090" s="111"/>
      <c r="L2090" s="111"/>
      <c r="M2090" s="111"/>
      <c r="QK2090" s="6"/>
      <c r="QL2090" s="4"/>
      <c r="QM2090" s="4"/>
      <c r="QN2090" s="4"/>
      <c r="QO2090" s="4"/>
      <c r="QP2090" s="4"/>
      <c r="QQ2090" s="4"/>
      <c r="QR2090" s="4"/>
    </row>
    <row r="2091" spans="1:460" x14ac:dyDescent="0.2">
      <c r="A2091" s="39"/>
      <c r="B2091" s="40"/>
      <c r="C2091" s="111"/>
      <c r="D2091" s="111"/>
      <c r="E2091" s="111"/>
      <c r="F2091" s="111"/>
      <c r="G2091" s="111"/>
      <c r="H2091" s="111"/>
      <c r="I2091" s="111"/>
      <c r="J2091" s="111"/>
      <c r="K2091" s="111"/>
      <c r="L2091" s="111"/>
      <c r="M2091" s="111"/>
      <c r="QK2091" s="6"/>
      <c r="QL2091" s="4"/>
      <c r="QM2091" s="4"/>
      <c r="QN2091" s="4"/>
      <c r="QO2091" s="4"/>
      <c r="QP2091" s="4"/>
      <c r="QQ2091" s="4"/>
      <c r="QR2091" s="4"/>
    </row>
    <row r="2092" spans="1:460" x14ac:dyDescent="0.2">
      <c r="A2092" s="39"/>
      <c r="B2092" s="40"/>
      <c r="C2092" s="111"/>
      <c r="D2092" s="111"/>
      <c r="E2092" s="111"/>
      <c r="F2092" s="111"/>
      <c r="G2092" s="111"/>
      <c r="H2092" s="111"/>
      <c r="I2092" s="111"/>
      <c r="J2092" s="111"/>
      <c r="K2092" s="111"/>
      <c r="L2092" s="111"/>
      <c r="M2092" s="111"/>
      <c r="QK2092" s="6"/>
      <c r="QL2092" s="4"/>
      <c r="QM2092" s="4"/>
      <c r="QN2092" s="4"/>
      <c r="QO2092" s="4"/>
      <c r="QP2092" s="4"/>
      <c r="QQ2092" s="4"/>
      <c r="QR2092" s="4"/>
    </row>
    <row r="2093" spans="1:460" x14ac:dyDescent="0.2">
      <c r="A2093" s="39"/>
      <c r="B2093" s="40"/>
      <c r="C2093" s="111"/>
      <c r="D2093" s="111"/>
      <c r="E2093" s="111"/>
      <c r="F2093" s="111"/>
      <c r="G2093" s="111"/>
      <c r="H2093" s="111"/>
      <c r="I2093" s="111"/>
      <c r="J2093" s="111"/>
      <c r="K2093" s="111"/>
      <c r="L2093" s="111"/>
      <c r="M2093" s="111"/>
      <c r="QK2093" s="6"/>
      <c r="QL2093" s="4"/>
      <c r="QM2093" s="4"/>
      <c r="QN2093" s="4"/>
      <c r="QO2093" s="4"/>
      <c r="QP2093" s="4"/>
      <c r="QQ2093" s="4"/>
      <c r="QR2093" s="4"/>
    </row>
    <row r="2094" spans="1:460" x14ac:dyDescent="0.2">
      <c r="A2094" s="39"/>
      <c r="B2094" s="40"/>
      <c r="C2094" s="111"/>
      <c r="D2094" s="111"/>
      <c r="E2094" s="111"/>
      <c r="F2094" s="111"/>
      <c r="G2094" s="111"/>
      <c r="H2094" s="111"/>
      <c r="I2094" s="111"/>
      <c r="J2094" s="111"/>
      <c r="K2094" s="111"/>
      <c r="L2094" s="111"/>
      <c r="M2094" s="111"/>
      <c r="QK2094" s="6"/>
      <c r="QL2094" s="4"/>
      <c r="QM2094" s="4"/>
      <c r="QN2094" s="4"/>
      <c r="QO2094" s="4"/>
      <c r="QP2094" s="4"/>
      <c r="QQ2094" s="4"/>
      <c r="QR2094" s="4"/>
    </row>
    <row r="2095" spans="1:460" x14ac:dyDescent="0.2">
      <c r="A2095" s="39"/>
      <c r="B2095" s="40"/>
      <c r="C2095" s="111"/>
      <c r="D2095" s="111"/>
      <c r="E2095" s="111"/>
      <c r="F2095" s="111"/>
      <c r="G2095" s="111"/>
      <c r="H2095" s="111"/>
      <c r="I2095" s="111"/>
      <c r="J2095" s="111"/>
      <c r="K2095" s="111"/>
      <c r="L2095" s="111"/>
      <c r="M2095" s="111"/>
      <c r="QK2095" s="6"/>
      <c r="QL2095" s="4"/>
      <c r="QM2095" s="4"/>
      <c r="QN2095" s="4"/>
      <c r="QO2095" s="4"/>
      <c r="QP2095" s="4"/>
      <c r="QQ2095" s="4"/>
      <c r="QR2095" s="4"/>
    </row>
    <row r="2096" spans="1:460" x14ac:dyDescent="0.2">
      <c r="A2096" s="39"/>
      <c r="B2096" s="40"/>
      <c r="C2096" s="111"/>
      <c r="D2096" s="111"/>
      <c r="E2096" s="111"/>
      <c r="F2096" s="111"/>
      <c r="G2096" s="111"/>
      <c r="H2096" s="111"/>
      <c r="I2096" s="111"/>
      <c r="J2096" s="111"/>
      <c r="K2096" s="111"/>
      <c r="L2096" s="111"/>
      <c r="M2096" s="111"/>
      <c r="QK2096" s="6"/>
      <c r="QL2096" s="4"/>
      <c r="QM2096" s="4"/>
      <c r="QN2096" s="4"/>
      <c r="QO2096" s="4"/>
      <c r="QP2096" s="4"/>
      <c r="QQ2096" s="4"/>
      <c r="QR2096" s="4"/>
    </row>
    <row r="2097" spans="1:460" x14ac:dyDescent="0.2">
      <c r="A2097" s="39"/>
      <c r="B2097" s="40"/>
      <c r="C2097" s="111"/>
      <c r="D2097" s="111"/>
      <c r="E2097" s="111"/>
      <c r="F2097" s="111"/>
      <c r="G2097" s="111"/>
      <c r="H2097" s="111"/>
      <c r="I2097" s="111"/>
      <c r="J2097" s="111"/>
      <c r="K2097" s="111"/>
      <c r="L2097" s="111"/>
      <c r="M2097" s="111"/>
      <c r="QK2097" s="6"/>
      <c r="QL2097" s="4"/>
      <c r="QM2097" s="4"/>
      <c r="QN2097" s="4"/>
      <c r="QO2097" s="4"/>
      <c r="QP2097" s="4"/>
      <c r="QQ2097" s="4"/>
      <c r="QR2097" s="4"/>
    </row>
    <row r="2098" spans="1:460" x14ac:dyDescent="0.2">
      <c r="A2098" s="39"/>
      <c r="B2098" s="40"/>
      <c r="C2098" s="111"/>
      <c r="D2098" s="111"/>
      <c r="E2098" s="111"/>
      <c r="F2098" s="111"/>
      <c r="G2098" s="111"/>
      <c r="H2098" s="111"/>
      <c r="I2098" s="111"/>
      <c r="J2098" s="111"/>
      <c r="K2098" s="111"/>
      <c r="L2098" s="111"/>
      <c r="M2098" s="111"/>
      <c r="QK2098" s="6"/>
      <c r="QL2098" s="4"/>
      <c r="QM2098" s="4"/>
      <c r="QN2098" s="4"/>
      <c r="QO2098" s="4"/>
      <c r="QP2098" s="4"/>
      <c r="QQ2098" s="4"/>
      <c r="QR2098" s="4"/>
    </row>
    <row r="2099" spans="1:460" x14ac:dyDescent="0.2">
      <c r="A2099" s="39"/>
      <c r="B2099" s="40"/>
      <c r="C2099" s="111"/>
      <c r="D2099" s="111"/>
      <c r="E2099" s="111"/>
      <c r="F2099" s="111"/>
      <c r="G2099" s="111"/>
      <c r="H2099" s="111"/>
      <c r="I2099" s="111"/>
      <c r="J2099" s="111"/>
      <c r="K2099" s="111"/>
      <c r="L2099" s="111"/>
      <c r="M2099" s="111"/>
      <c r="QK2099" s="6"/>
      <c r="QL2099" s="4"/>
      <c r="QM2099" s="4"/>
      <c r="QN2099" s="4"/>
      <c r="QO2099" s="4"/>
      <c r="QP2099" s="4"/>
      <c r="QQ2099" s="4"/>
      <c r="QR2099" s="4"/>
    </row>
    <row r="2100" spans="1:460" x14ac:dyDescent="0.2">
      <c r="A2100" s="39"/>
      <c r="B2100" s="40"/>
      <c r="C2100" s="111"/>
      <c r="D2100" s="111"/>
      <c r="E2100" s="111"/>
      <c r="F2100" s="111"/>
      <c r="G2100" s="111"/>
      <c r="H2100" s="111"/>
      <c r="I2100" s="111"/>
      <c r="J2100" s="111"/>
      <c r="K2100" s="111"/>
      <c r="L2100" s="111"/>
      <c r="M2100" s="111"/>
      <c r="QK2100" s="6"/>
      <c r="QL2100" s="4"/>
      <c r="QM2100" s="4"/>
      <c r="QN2100" s="4"/>
      <c r="QO2100" s="4"/>
      <c r="QP2100" s="4"/>
      <c r="QQ2100" s="4"/>
      <c r="QR2100" s="4"/>
    </row>
    <row r="2101" spans="1:460" x14ac:dyDescent="0.2">
      <c r="A2101" s="39"/>
      <c r="B2101" s="40"/>
      <c r="C2101" s="111"/>
      <c r="D2101" s="111"/>
      <c r="E2101" s="111"/>
      <c r="F2101" s="111"/>
      <c r="G2101" s="111"/>
      <c r="H2101" s="111"/>
      <c r="I2101" s="111"/>
      <c r="J2101" s="111"/>
      <c r="K2101" s="111"/>
      <c r="L2101" s="111"/>
      <c r="M2101" s="111"/>
      <c r="QK2101" s="6"/>
      <c r="QL2101" s="4"/>
      <c r="QM2101" s="4"/>
      <c r="QN2101" s="4"/>
      <c r="QO2101" s="4"/>
      <c r="QP2101" s="4"/>
      <c r="QQ2101" s="4"/>
      <c r="QR2101" s="4"/>
    </row>
    <row r="2102" spans="1:460" x14ac:dyDescent="0.2">
      <c r="A2102" s="39"/>
      <c r="B2102" s="40"/>
      <c r="C2102" s="111"/>
      <c r="D2102" s="111"/>
      <c r="E2102" s="111"/>
      <c r="F2102" s="111"/>
      <c r="G2102" s="111"/>
      <c r="H2102" s="111"/>
      <c r="I2102" s="111"/>
      <c r="J2102" s="111"/>
      <c r="K2102" s="111"/>
      <c r="L2102" s="111"/>
      <c r="M2102" s="111"/>
      <c r="QK2102" s="6"/>
      <c r="QL2102" s="4"/>
      <c r="QM2102" s="4"/>
      <c r="QN2102" s="4"/>
      <c r="QO2102" s="4"/>
      <c r="QP2102" s="4"/>
      <c r="QQ2102" s="4"/>
      <c r="QR2102" s="4"/>
    </row>
    <row r="2103" spans="1:460" x14ac:dyDescent="0.2">
      <c r="A2103" s="39"/>
      <c r="B2103" s="40"/>
      <c r="C2103" s="111"/>
      <c r="D2103" s="111"/>
      <c r="E2103" s="111"/>
      <c r="F2103" s="111"/>
      <c r="G2103" s="111"/>
      <c r="H2103" s="111"/>
      <c r="I2103" s="111"/>
      <c r="J2103" s="111"/>
      <c r="K2103" s="111"/>
      <c r="L2103" s="111"/>
      <c r="M2103" s="111"/>
      <c r="QK2103" s="6"/>
      <c r="QL2103" s="4"/>
      <c r="QM2103" s="4"/>
      <c r="QN2103" s="4"/>
      <c r="QO2103" s="4"/>
      <c r="QP2103" s="4"/>
      <c r="QQ2103" s="4"/>
      <c r="QR2103" s="4"/>
    </row>
    <row r="2104" spans="1:460" x14ac:dyDescent="0.2">
      <c r="A2104" s="39"/>
      <c r="B2104" s="40"/>
      <c r="C2104" s="111"/>
      <c r="D2104" s="111"/>
      <c r="E2104" s="111"/>
      <c r="F2104" s="111"/>
      <c r="G2104" s="111"/>
      <c r="H2104" s="111"/>
      <c r="I2104" s="111"/>
      <c r="J2104" s="111"/>
      <c r="K2104" s="111"/>
      <c r="L2104" s="111"/>
      <c r="M2104" s="111"/>
      <c r="QK2104" s="6"/>
      <c r="QL2104" s="4"/>
      <c r="QM2104" s="4"/>
      <c r="QN2104" s="4"/>
      <c r="QO2104" s="4"/>
      <c r="QP2104" s="4"/>
      <c r="QQ2104" s="4"/>
      <c r="QR2104" s="4"/>
    </row>
    <row r="2105" spans="1:460" x14ac:dyDescent="0.2">
      <c r="A2105" s="39"/>
      <c r="B2105" s="40"/>
      <c r="C2105" s="111"/>
      <c r="D2105" s="111"/>
      <c r="E2105" s="111"/>
      <c r="F2105" s="111"/>
      <c r="G2105" s="111"/>
      <c r="H2105" s="111"/>
      <c r="I2105" s="111"/>
      <c r="J2105" s="111"/>
      <c r="K2105" s="111"/>
      <c r="L2105" s="111"/>
      <c r="M2105" s="111"/>
      <c r="QK2105" s="6"/>
      <c r="QL2105" s="4"/>
      <c r="QM2105" s="4"/>
      <c r="QN2105" s="4"/>
      <c r="QO2105" s="4"/>
      <c r="QP2105" s="4"/>
      <c r="QQ2105" s="4"/>
      <c r="QR2105" s="4"/>
    </row>
    <row r="2106" spans="1:460" x14ac:dyDescent="0.2">
      <c r="A2106" s="39"/>
      <c r="B2106" s="40"/>
      <c r="C2106" s="111"/>
      <c r="D2106" s="111"/>
      <c r="E2106" s="111"/>
      <c r="F2106" s="111"/>
      <c r="G2106" s="111"/>
      <c r="H2106" s="111"/>
      <c r="I2106" s="111"/>
      <c r="J2106" s="111"/>
      <c r="K2106" s="111"/>
      <c r="L2106" s="111"/>
      <c r="M2106" s="111"/>
      <c r="QK2106" s="6"/>
      <c r="QL2106" s="4"/>
      <c r="QM2106" s="4"/>
      <c r="QN2106" s="4"/>
      <c r="QO2106" s="4"/>
      <c r="QP2106" s="4"/>
      <c r="QQ2106" s="4"/>
      <c r="QR2106" s="4"/>
    </row>
    <row r="2107" spans="1:460" x14ac:dyDescent="0.2">
      <c r="A2107" s="39"/>
      <c r="B2107" s="40"/>
      <c r="C2107" s="111"/>
      <c r="D2107" s="111"/>
      <c r="E2107" s="111"/>
      <c r="F2107" s="111"/>
      <c r="G2107" s="111"/>
      <c r="H2107" s="111"/>
      <c r="I2107" s="111"/>
      <c r="J2107" s="111"/>
      <c r="K2107" s="111"/>
      <c r="L2107" s="111"/>
      <c r="M2107" s="111"/>
      <c r="QK2107" s="6"/>
      <c r="QL2107" s="4"/>
      <c r="QM2107" s="4"/>
      <c r="QN2107" s="4"/>
      <c r="QO2107" s="4"/>
      <c r="QP2107" s="4"/>
      <c r="QQ2107" s="4"/>
      <c r="QR2107" s="4"/>
    </row>
    <row r="2108" spans="1:460" x14ac:dyDescent="0.2">
      <c r="A2108" s="39"/>
      <c r="B2108" s="40"/>
      <c r="C2108" s="111"/>
      <c r="D2108" s="111"/>
      <c r="E2108" s="111"/>
      <c r="F2108" s="111"/>
      <c r="G2108" s="111"/>
      <c r="H2108" s="111"/>
      <c r="I2108" s="111"/>
      <c r="J2108" s="111"/>
      <c r="K2108" s="111"/>
      <c r="L2108" s="111"/>
      <c r="M2108" s="111"/>
      <c r="QK2108" s="6"/>
      <c r="QL2108" s="4"/>
      <c r="QM2108" s="4"/>
      <c r="QN2108" s="4"/>
      <c r="QO2108" s="4"/>
      <c r="QP2108" s="4"/>
      <c r="QQ2108" s="4"/>
      <c r="QR2108" s="4"/>
    </row>
    <row r="2109" spans="1:460" x14ac:dyDescent="0.2">
      <c r="A2109" s="39"/>
      <c r="B2109" s="40"/>
      <c r="C2109" s="111"/>
      <c r="D2109" s="111"/>
      <c r="E2109" s="111"/>
      <c r="F2109" s="111"/>
      <c r="G2109" s="111"/>
      <c r="H2109" s="111"/>
      <c r="I2109" s="111"/>
      <c r="J2109" s="111"/>
      <c r="K2109" s="111"/>
      <c r="L2109" s="111"/>
      <c r="M2109" s="111"/>
      <c r="QK2109" s="6"/>
      <c r="QL2109" s="4"/>
      <c r="QM2109" s="4"/>
      <c r="QN2109" s="4"/>
      <c r="QO2109" s="4"/>
      <c r="QP2109" s="4"/>
      <c r="QQ2109" s="4"/>
      <c r="QR2109" s="4"/>
    </row>
    <row r="2110" spans="1:460" x14ac:dyDescent="0.2">
      <c r="A2110" s="39"/>
      <c r="B2110" s="40"/>
      <c r="C2110" s="111"/>
      <c r="D2110" s="111"/>
      <c r="E2110" s="111"/>
      <c r="F2110" s="111"/>
      <c r="G2110" s="111"/>
      <c r="H2110" s="111"/>
      <c r="I2110" s="111"/>
      <c r="J2110" s="111"/>
      <c r="K2110" s="111"/>
      <c r="L2110" s="111"/>
      <c r="M2110" s="111"/>
      <c r="QK2110" s="6"/>
      <c r="QL2110" s="4"/>
      <c r="QM2110" s="4"/>
      <c r="QN2110" s="4"/>
      <c r="QO2110" s="4"/>
      <c r="QP2110" s="4"/>
      <c r="QQ2110" s="4"/>
      <c r="QR2110" s="4"/>
    </row>
    <row r="2111" spans="1:460" x14ac:dyDescent="0.2">
      <c r="A2111" s="39"/>
      <c r="B2111" s="40"/>
      <c r="C2111" s="111"/>
      <c r="D2111" s="111"/>
      <c r="E2111" s="111"/>
      <c r="F2111" s="111"/>
      <c r="G2111" s="111"/>
      <c r="H2111" s="111"/>
      <c r="I2111" s="111"/>
      <c r="J2111" s="111"/>
      <c r="K2111" s="111"/>
      <c r="L2111" s="111"/>
      <c r="M2111" s="111"/>
      <c r="QK2111" s="6"/>
      <c r="QL2111" s="4"/>
      <c r="QM2111" s="4"/>
      <c r="QN2111" s="4"/>
      <c r="QO2111" s="4"/>
      <c r="QP2111" s="4"/>
      <c r="QQ2111" s="4"/>
      <c r="QR2111" s="4"/>
    </row>
    <row r="2112" spans="1:460" x14ac:dyDescent="0.2">
      <c r="A2112" s="39"/>
      <c r="B2112" s="40"/>
      <c r="C2112" s="111"/>
      <c r="D2112" s="111"/>
      <c r="E2112" s="111"/>
      <c r="F2112" s="111"/>
      <c r="G2112" s="111"/>
      <c r="H2112" s="111"/>
      <c r="I2112" s="111"/>
      <c r="J2112" s="111"/>
      <c r="K2112" s="111"/>
      <c r="L2112" s="111"/>
      <c r="M2112" s="111"/>
      <c r="QK2112" s="6"/>
      <c r="QL2112" s="4"/>
      <c r="QM2112" s="4"/>
      <c r="QN2112" s="4"/>
      <c r="QO2112" s="4"/>
      <c r="QP2112" s="4"/>
      <c r="QQ2112" s="4"/>
      <c r="QR2112" s="4"/>
    </row>
    <row r="2113" spans="1:460" x14ac:dyDescent="0.2">
      <c r="A2113" s="39"/>
      <c r="B2113" s="40"/>
      <c r="C2113" s="111"/>
      <c r="D2113" s="111"/>
      <c r="E2113" s="111"/>
      <c r="F2113" s="111"/>
      <c r="G2113" s="111"/>
      <c r="H2113" s="111"/>
      <c r="I2113" s="111"/>
      <c r="J2113" s="111"/>
      <c r="K2113" s="111"/>
      <c r="L2113" s="111"/>
      <c r="M2113" s="111"/>
      <c r="QK2113" s="6"/>
      <c r="QL2113" s="4"/>
      <c r="QM2113" s="4"/>
      <c r="QN2113" s="4"/>
      <c r="QO2113" s="4"/>
      <c r="QP2113" s="4"/>
      <c r="QQ2113" s="4"/>
      <c r="QR2113" s="4"/>
    </row>
    <row r="2114" spans="1:460" x14ac:dyDescent="0.2">
      <c r="A2114" s="39"/>
      <c r="B2114" s="40"/>
      <c r="C2114" s="111"/>
      <c r="D2114" s="111"/>
      <c r="E2114" s="111"/>
      <c r="F2114" s="111"/>
      <c r="G2114" s="111"/>
      <c r="H2114" s="111"/>
      <c r="I2114" s="111"/>
      <c r="J2114" s="111"/>
      <c r="K2114" s="111"/>
      <c r="L2114" s="111"/>
      <c r="M2114" s="111"/>
      <c r="QK2114" s="6"/>
      <c r="QL2114" s="4"/>
      <c r="QM2114" s="4"/>
      <c r="QN2114" s="4"/>
      <c r="QO2114" s="4"/>
      <c r="QP2114" s="4"/>
      <c r="QQ2114" s="4"/>
      <c r="QR2114" s="4"/>
    </row>
    <row r="2115" spans="1:460" x14ac:dyDescent="0.2">
      <c r="A2115" s="39"/>
      <c r="B2115" s="40"/>
      <c r="C2115" s="111"/>
      <c r="D2115" s="111"/>
      <c r="E2115" s="111"/>
      <c r="F2115" s="111"/>
      <c r="G2115" s="111"/>
      <c r="H2115" s="111"/>
      <c r="I2115" s="111"/>
      <c r="J2115" s="111"/>
      <c r="K2115" s="111"/>
      <c r="L2115" s="111"/>
      <c r="M2115" s="111"/>
      <c r="QK2115" s="6"/>
      <c r="QL2115" s="4"/>
      <c r="QM2115" s="4"/>
      <c r="QN2115" s="4"/>
      <c r="QO2115" s="4"/>
      <c r="QP2115" s="4"/>
      <c r="QQ2115" s="4"/>
      <c r="QR2115" s="4"/>
    </row>
    <row r="2116" spans="1:460" x14ac:dyDescent="0.2">
      <c r="A2116" s="39"/>
      <c r="B2116" s="40"/>
      <c r="C2116" s="111"/>
      <c r="D2116" s="111"/>
      <c r="E2116" s="111"/>
      <c r="F2116" s="111"/>
      <c r="G2116" s="111"/>
      <c r="H2116" s="111"/>
      <c r="I2116" s="111"/>
      <c r="J2116" s="111"/>
      <c r="K2116" s="111"/>
      <c r="L2116" s="111"/>
      <c r="M2116" s="111"/>
      <c r="QK2116" s="6"/>
      <c r="QL2116" s="4"/>
      <c r="QM2116" s="4"/>
      <c r="QN2116" s="4"/>
      <c r="QO2116" s="4"/>
      <c r="QP2116" s="4"/>
      <c r="QQ2116" s="4"/>
      <c r="QR2116" s="4"/>
    </row>
    <row r="2117" spans="1:460" x14ac:dyDescent="0.2">
      <c r="A2117" s="39"/>
      <c r="B2117" s="40"/>
      <c r="C2117" s="111"/>
      <c r="D2117" s="111"/>
      <c r="E2117" s="111"/>
      <c r="F2117" s="111"/>
      <c r="G2117" s="111"/>
      <c r="H2117" s="111"/>
      <c r="I2117" s="111"/>
      <c r="J2117" s="111"/>
      <c r="K2117" s="111"/>
      <c r="L2117" s="111"/>
      <c r="M2117" s="111"/>
      <c r="QK2117" s="6"/>
      <c r="QL2117" s="4"/>
      <c r="QM2117" s="4"/>
      <c r="QN2117" s="4"/>
      <c r="QO2117" s="4"/>
      <c r="QP2117" s="4"/>
      <c r="QQ2117" s="4"/>
      <c r="QR2117" s="4"/>
    </row>
    <row r="2118" spans="1:460" x14ac:dyDescent="0.2">
      <c r="A2118" s="39"/>
      <c r="B2118" s="40"/>
      <c r="C2118" s="111"/>
      <c r="D2118" s="111"/>
      <c r="E2118" s="111"/>
      <c r="F2118" s="111"/>
      <c r="G2118" s="111"/>
      <c r="H2118" s="111"/>
      <c r="I2118" s="111"/>
      <c r="J2118" s="111"/>
      <c r="K2118" s="111"/>
      <c r="L2118" s="111"/>
      <c r="M2118" s="111"/>
      <c r="QK2118" s="6"/>
      <c r="QL2118" s="4"/>
      <c r="QM2118" s="4"/>
      <c r="QN2118" s="4"/>
      <c r="QO2118" s="4"/>
      <c r="QP2118" s="4"/>
      <c r="QQ2118" s="4"/>
      <c r="QR2118" s="4"/>
    </row>
    <row r="2119" spans="1:460" x14ac:dyDescent="0.2">
      <c r="A2119" s="39"/>
      <c r="B2119" s="40"/>
      <c r="C2119" s="111"/>
      <c r="D2119" s="111"/>
      <c r="E2119" s="111"/>
      <c r="F2119" s="111"/>
      <c r="G2119" s="111"/>
      <c r="H2119" s="111"/>
      <c r="I2119" s="111"/>
      <c r="J2119" s="111"/>
      <c r="K2119" s="111"/>
      <c r="L2119" s="111"/>
      <c r="M2119" s="111"/>
      <c r="QK2119" s="6"/>
      <c r="QL2119" s="4"/>
      <c r="QM2119" s="4"/>
      <c r="QN2119" s="4"/>
      <c r="QO2119" s="4"/>
      <c r="QP2119" s="4"/>
      <c r="QQ2119" s="4"/>
      <c r="QR2119" s="4"/>
    </row>
    <row r="2120" spans="1:460" x14ac:dyDescent="0.2">
      <c r="A2120" s="39"/>
      <c r="B2120" s="40"/>
      <c r="C2120" s="111"/>
      <c r="D2120" s="111"/>
      <c r="E2120" s="111"/>
      <c r="F2120" s="111"/>
      <c r="G2120" s="111"/>
      <c r="H2120" s="111"/>
      <c r="I2120" s="111"/>
      <c r="J2120" s="111"/>
      <c r="K2120" s="111"/>
      <c r="L2120" s="111"/>
      <c r="M2120" s="111"/>
      <c r="QK2120" s="6"/>
      <c r="QL2120" s="4"/>
      <c r="QM2120" s="4"/>
      <c r="QN2120" s="4"/>
      <c r="QO2120" s="4"/>
      <c r="QP2120" s="4"/>
      <c r="QQ2120" s="4"/>
      <c r="QR2120" s="4"/>
    </row>
    <row r="2121" spans="1:460" x14ac:dyDescent="0.2">
      <c r="A2121" s="39"/>
      <c r="B2121" s="40"/>
      <c r="C2121" s="111"/>
      <c r="D2121" s="111"/>
      <c r="E2121" s="111"/>
      <c r="F2121" s="111"/>
      <c r="G2121" s="111"/>
      <c r="H2121" s="111"/>
      <c r="I2121" s="111"/>
      <c r="J2121" s="111"/>
      <c r="K2121" s="111"/>
      <c r="L2121" s="111"/>
      <c r="M2121" s="111"/>
      <c r="QK2121" s="6"/>
      <c r="QL2121" s="4"/>
      <c r="QM2121" s="4"/>
      <c r="QN2121" s="4"/>
      <c r="QO2121" s="4"/>
      <c r="QP2121" s="4"/>
      <c r="QQ2121" s="4"/>
      <c r="QR2121" s="4"/>
    </row>
    <row r="2122" spans="1:460" x14ac:dyDescent="0.2">
      <c r="A2122" s="39"/>
      <c r="B2122" s="40"/>
      <c r="C2122" s="111"/>
      <c r="D2122" s="111"/>
      <c r="E2122" s="111"/>
      <c r="F2122" s="111"/>
      <c r="G2122" s="111"/>
      <c r="H2122" s="111"/>
      <c r="I2122" s="111"/>
      <c r="J2122" s="111"/>
      <c r="K2122" s="111"/>
      <c r="L2122" s="111"/>
      <c r="M2122" s="111"/>
      <c r="QK2122" s="6"/>
      <c r="QL2122" s="4"/>
      <c r="QM2122" s="4"/>
      <c r="QN2122" s="4"/>
      <c r="QO2122" s="4"/>
      <c r="QP2122" s="4"/>
      <c r="QQ2122" s="4"/>
      <c r="QR2122" s="4"/>
    </row>
    <row r="2123" spans="1:460" x14ac:dyDescent="0.2">
      <c r="A2123" s="39"/>
      <c r="B2123" s="40"/>
      <c r="C2123" s="111"/>
      <c r="D2123" s="111"/>
      <c r="E2123" s="111"/>
      <c r="F2123" s="111"/>
      <c r="G2123" s="111"/>
      <c r="H2123" s="111"/>
      <c r="I2123" s="111"/>
      <c r="J2123" s="111"/>
      <c r="K2123" s="111"/>
      <c r="L2123" s="111"/>
      <c r="M2123" s="111"/>
      <c r="QK2123" s="6"/>
      <c r="QL2123" s="4"/>
      <c r="QM2123" s="4"/>
      <c r="QN2123" s="4"/>
      <c r="QO2123" s="4"/>
      <c r="QP2123" s="4"/>
      <c r="QQ2123" s="4"/>
      <c r="QR2123" s="4"/>
    </row>
    <row r="2124" spans="1:460" x14ac:dyDescent="0.2">
      <c r="A2124" s="39"/>
      <c r="B2124" s="40"/>
      <c r="C2124" s="111"/>
      <c r="D2124" s="111"/>
      <c r="E2124" s="111"/>
      <c r="F2124" s="111"/>
      <c r="G2124" s="111"/>
      <c r="H2124" s="111"/>
      <c r="I2124" s="111"/>
      <c r="J2124" s="111"/>
      <c r="K2124" s="111"/>
      <c r="L2124" s="111"/>
      <c r="M2124" s="111"/>
      <c r="QK2124" s="6"/>
      <c r="QL2124" s="4"/>
      <c r="QM2124" s="4"/>
      <c r="QN2124" s="4"/>
      <c r="QO2124" s="4"/>
      <c r="QP2124" s="4"/>
      <c r="QQ2124" s="4"/>
      <c r="QR2124" s="4"/>
    </row>
    <row r="2125" spans="1:460" x14ac:dyDescent="0.2">
      <c r="A2125" s="39"/>
      <c r="B2125" s="40"/>
      <c r="C2125" s="111"/>
      <c r="D2125" s="111"/>
      <c r="E2125" s="111"/>
      <c r="F2125" s="111"/>
      <c r="G2125" s="111"/>
      <c r="H2125" s="111"/>
      <c r="I2125" s="111"/>
      <c r="J2125" s="111"/>
      <c r="K2125" s="111"/>
      <c r="L2125" s="111"/>
      <c r="M2125" s="111"/>
      <c r="QK2125" s="6"/>
      <c r="QL2125" s="4"/>
      <c r="QM2125" s="4"/>
      <c r="QN2125" s="4"/>
      <c r="QO2125" s="4"/>
      <c r="QP2125" s="4"/>
      <c r="QQ2125" s="4"/>
      <c r="QR2125" s="4"/>
    </row>
    <row r="2126" spans="1:460" x14ac:dyDescent="0.2">
      <c r="A2126" s="39"/>
      <c r="B2126" s="40"/>
      <c r="C2126" s="111"/>
      <c r="D2126" s="111"/>
      <c r="E2126" s="111"/>
      <c r="F2126" s="111"/>
      <c r="G2126" s="111"/>
      <c r="H2126" s="111"/>
      <c r="I2126" s="111"/>
      <c r="J2126" s="111"/>
      <c r="K2126" s="111"/>
      <c r="L2126" s="111"/>
      <c r="M2126" s="111"/>
      <c r="QK2126" s="6"/>
      <c r="QL2126" s="4"/>
      <c r="QM2126" s="4"/>
      <c r="QN2126" s="4"/>
      <c r="QO2126" s="4"/>
      <c r="QP2126" s="4"/>
      <c r="QQ2126" s="4"/>
      <c r="QR2126" s="4"/>
    </row>
    <row r="2127" spans="1:460" x14ac:dyDescent="0.2">
      <c r="A2127" s="39"/>
      <c r="B2127" s="40"/>
      <c r="C2127" s="111"/>
      <c r="D2127" s="111"/>
      <c r="E2127" s="111"/>
      <c r="F2127" s="111"/>
      <c r="G2127" s="111"/>
      <c r="H2127" s="111"/>
      <c r="I2127" s="111"/>
      <c r="J2127" s="111"/>
      <c r="K2127" s="111"/>
      <c r="L2127" s="111"/>
      <c r="M2127" s="111"/>
      <c r="QK2127" s="6"/>
      <c r="QL2127" s="4"/>
      <c r="QM2127" s="4"/>
      <c r="QN2127" s="4"/>
      <c r="QO2127" s="4"/>
      <c r="QP2127" s="4"/>
      <c r="QQ2127" s="4"/>
      <c r="QR2127" s="4"/>
    </row>
    <row r="2128" spans="1:460" x14ac:dyDescent="0.2">
      <c r="A2128" s="39"/>
      <c r="B2128" s="40"/>
      <c r="C2128" s="111"/>
      <c r="D2128" s="111"/>
      <c r="E2128" s="111"/>
      <c r="F2128" s="111"/>
      <c r="G2128" s="111"/>
      <c r="H2128" s="111"/>
      <c r="I2128" s="111"/>
      <c r="J2128" s="111"/>
      <c r="K2128" s="111"/>
      <c r="L2128" s="111"/>
      <c r="M2128" s="111"/>
      <c r="QK2128" s="6"/>
      <c r="QL2128" s="4"/>
      <c r="QM2128" s="4"/>
      <c r="QN2128" s="4"/>
      <c r="QO2128" s="4"/>
      <c r="QP2128" s="4"/>
      <c r="QQ2128" s="4"/>
      <c r="QR2128" s="4"/>
    </row>
    <row r="2129" spans="1:460" x14ac:dyDescent="0.2">
      <c r="A2129" s="39"/>
      <c r="B2129" s="40"/>
      <c r="C2129" s="111"/>
      <c r="D2129" s="111"/>
      <c r="E2129" s="111"/>
      <c r="F2129" s="111"/>
      <c r="G2129" s="111"/>
      <c r="H2129" s="111"/>
      <c r="I2129" s="111"/>
      <c r="J2129" s="111"/>
      <c r="K2129" s="111"/>
      <c r="L2129" s="111"/>
      <c r="M2129" s="111"/>
      <c r="QK2129" s="6"/>
      <c r="QL2129" s="4"/>
      <c r="QM2129" s="4"/>
      <c r="QN2129" s="4"/>
      <c r="QO2129" s="4"/>
      <c r="QP2129" s="4"/>
      <c r="QQ2129" s="4"/>
      <c r="QR2129" s="4"/>
    </row>
    <row r="2130" spans="1:460" x14ac:dyDescent="0.2">
      <c r="A2130" s="39"/>
      <c r="B2130" s="40"/>
      <c r="C2130" s="111"/>
      <c r="D2130" s="111"/>
      <c r="E2130" s="111"/>
      <c r="F2130" s="111"/>
      <c r="G2130" s="111"/>
      <c r="H2130" s="111"/>
      <c r="I2130" s="111"/>
      <c r="J2130" s="111"/>
      <c r="K2130" s="111"/>
      <c r="L2130" s="111"/>
      <c r="M2130" s="111"/>
      <c r="QK2130" s="6"/>
      <c r="QL2130" s="4"/>
      <c r="QM2130" s="4"/>
      <c r="QN2130" s="4"/>
      <c r="QO2130" s="4"/>
      <c r="QP2130" s="4"/>
      <c r="QQ2130" s="4"/>
      <c r="QR2130" s="4"/>
    </row>
    <row r="2131" spans="1:460" x14ac:dyDescent="0.2">
      <c r="A2131" s="39"/>
      <c r="B2131" s="40"/>
      <c r="C2131" s="111"/>
      <c r="D2131" s="111"/>
      <c r="E2131" s="111"/>
      <c r="F2131" s="111"/>
      <c r="G2131" s="111"/>
      <c r="H2131" s="111"/>
      <c r="I2131" s="111"/>
      <c r="J2131" s="111"/>
      <c r="K2131" s="111"/>
      <c r="L2131" s="111"/>
      <c r="M2131" s="111"/>
      <c r="QK2131" s="6"/>
      <c r="QL2131" s="4"/>
      <c r="QM2131" s="4"/>
      <c r="QN2131" s="4"/>
      <c r="QO2131" s="4"/>
      <c r="QP2131" s="4"/>
      <c r="QQ2131" s="4"/>
      <c r="QR2131" s="4"/>
    </row>
    <row r="2132" spans="1:460" x14ac:dyDescent="0.2">
      <c r="A2132" s="39"/>
      <c r="B2132" s="40"/>
      <c r="C2132" s="111"/>
      <c r="D2132" s="111"/>
      <c r="E2132" s="111"/>
      <c r="F2132" s="111"/>
      <c r="G2132" s="111"/>
      <c r="H2132" s="111"/>
      <c r="I2132" s="111"/>
      <c r="J2132" s="111"/>
      <c r="K2132" s="111"/>
      <c r="L2132" s="111"/>
      <c r="M2132" s="111"/>
      <c r="QK2132" s="6"/>
      <c r="QL2132" s="4"/>
      <c r="QM2132" s="4"/>
      <c r="QN2132" s="4"/>
      <c r="QO2132" s="4"/>
      <c r="QP2132" s="4"/>
      <c r="QQ2132" s="4"/>
      <c r="QR2132" s="4"/>
    </row>
    <row r="2133" spans="1:460" x14ac:dyDescent="0.2">
      <c r="A2133" s="39"/>
      <c r="B2133" s="40"/>
      <c r="C2133" s="111"/>
      <c r="D2133" s="111"/>
      <c r="E2133" s="111"/>
      <c r="F2133" s="111"/>
      <c r="G2133" s="111"/>
      <c r="H2133" s="111"/>
      <c r="I2133" s="111"/>
      <c r="J2133" s="111"/>
      <c r="K2133" s="111"/>
      <c r="L2133" s="111"/>
      <c r="M2133" s="111"/>
      <c r="QK2133" s="6"/>
      <c r="QL2133" s="4"/>
      <c r="QM2133" s="4"/>
      <c r="QN2133" s="4"/>
      <c r="QO2133" s="4"/>
      <c r="QP2133" s="4"/>
      <c r="QQ2133" s="4"/>
      <c r="QR2133" s="4"/>
    </row>
    <row r="2134" spans="1:460" x14ac:dyDescent="0.2">
      <c r="A2134" s="39"/>
      <c r="B2134" s="40"/>
      <c r="C2134" s="111"/>
      <c r="D2134" s="111"/>
      <c r="E2134" s="111"/>
      <c r="F2134" s="111"/>
      <c r="G2134" s="111"/>
      <c r="H2134" s="111"/>
      <c r="I2134" s="111"/>
      <c r="J2134" s="111"/>
      <c r="K2134" s="111"/>
      <c r="L2134" s="111"/>
      <c r="M2134" s="111"/>
      <c r="QK2134" s="6"/>
      <c r="QL2134" s="4"/>
      <c r="QM2134" s="4"/>
      <c r="QN2134" s="4"/>
      <c r="QO2134" s="4"/>
      <c r="QP2134" s="4"/>
      <c r="QQ2134" s="4"/>
      <c r="QR2134" s="4"/>
    </row>
    <row r="2135" spans="1:460" x14ac:dyDescent="0.2">
      <c r="A2135" s="39"/>
      <c r="B2135" s="40"/>
      <c r="C2135" s="111"/>
      <c r="D2135" s="111"/>
      <c r="E2135" s="111"/>
      <c r="F2135" s="111"/>
      <c r="G2135" s="111"/>
      <c r="H2135" s="111"/>
      <c r="I2135" s="111"/>
      <c r="J2135" s="111"/>
      <c r="K2135" s="111"/>
      <c r="L2135" s="111"/>
      <c r="M2135" s="111"/>
      <c r="QK2135" s="6"/>
      <c r="QL2135" s="4"/>
      <c r="QM2135" s="4"/>
      <c r="QN2135" s="4"/>
      <c r="QO2135" s="4"/>
      <c r="QP2135" s="4"/>
      <c r="QQ2135" s="4"/>
      <c r="QR2135" s="4"/>
    </row>
    <row r="2136" spans="1:460" x14ac:dyDescent="0.2">
      <c r="A2136" s="39"/>
      <c r="B2136" s="40"/>
      <c r="C2136" s="111"/>
      <c r="D2136" s="111"/>
      <c r="E2136" s="111"/>
      <c r="F2136" s="111"/>
      <c r="G2136" s="111"/>
      <c r="H2136" s="111"/>
      <c r="I2136" s="111"/>
      <c r="J2136" s="111"/>
      <c r="K2136" s="111"/>
      <c r="L2136" s="111"/>
      <c r="M2136" s="111"/>
      <c r="QK2136" s="6"/>
      <c r="QL2136" s="4"/>
      <c r="QM2136" s="4"/>
      <c r="QN2136" s="4"/>
      <c r="QO2136" s="4"/>
      <c r="QP2136" s="4"/>
      <c r="QQ2136" s="4"/>
      <c r="QR2136" s="4"/>
    </row>
    <row r="2137" spans="1:460" x14ac:dyDescent="0.2">
      <c r="A2137" s="39"/>
      <c r="B2137" s="40"/>
      <c r="C2137" s="111"/>
      <c r="D2137" s="111"/>
      <c r="E2137" s="111"/>
      <c r="F2137" s="111"/>
      <c r="G2137" s="111"/>
      <c r="H2137" s="111"/>
      <c r="I2137" s="111"/>
      <c r="J2137" s="111"/>
      <c r="K2137" s="111"/>
      <c r="L2137" s="111"/>
      <c r="M2137" s="111"/>
      <c r="QK2137" s="6"/>
      <c r="QL2137" s="4"/>
      <c r="QM2137" s="4"/>
      <c r="QN2137" s="4"/>
      <c r="QO2137" s="4"/>
      <c r="QP2137" s="4"/>
      <c r="QQ2137" s="4"/>
      <c r="QR2137" s="4"/>
    </row>
    <row r="2138" spans="1:460" x14ac:dyDescent="0.2">
      <c r="A2138" s="39"/>
      <c r="B2138" s="40"/>
      <c r="C2138" s="111"/>
      <c r="D2138" s="111"/>
      <c r="E2138" s="111"/>
      <c r="F2138" s="111"/>
      <c r="G2138" s="111"/>
      <c r="H2138" s="111"/>
      <c r="I2138" s="111"/>
      <c r="J2138" s="111"/>
      <c r="K2138" s="111"/>
      <c r="L2138" s="111"/>
      <c r="M2138" s="111"/>
      <c r="QK2138" s="6"/>
      <c r="QL2138" s="4"/>
      <c r="QM2138" s="4"/>
      <c r="QN2138" s="4"/>
      <c r="QO2138" s="4"/>
      <c r="QP2138" s="4"/>
      <c r="QQ2138" s="4"/>
      <c r="QR2138" s="4"/>
    </row>
    <row r="2139" spans="1:460" x14ac:dyDescent="0.2">
      <c r="A2139" s="39"/>
      <c r="B2139" s="40"/>
      <c r="C2139" s="111"/>
      <c r="D2139" s="111"/>
      <c r="E2139" s="111"/>
      <c r="F2139" s="111"/>
      <c r="G2139" s="111"/>
      <c r="H2139" s="111"/>
      <c r="I2139" s="111"/>
      <c r="J2139" s="111"/>
      <c r="K2139" s="111"/>
      <c r="L2139" s="111"/>
      <c r="M2139" s="111"/>
      <c r="QK2139" s="6"/>
      <c r="QL2139" s="4"/>
      <c r="QM2139" s="4"/>
      <c r="QN2139" s="4"/>
      <c r="QO2139" s="4"/>
      <c r="QP2139" s="4"/>
      <c r="QQ2139" s="4"/>
      <c r="QR2139" s="4"/>
    </row>
    <row r="2140" spans="1:460" x14ac:dyDescent="0.2">
      <c r="A2140" s="39"/>
      <c r="B2140" s="40"/>
      <c r="C2140" s="111"/>
      <c r="D2140" s="111"/>
      <c r="E2140" s="111"/>
      <c r="F2140" s="111"/>
      <c r="G2140" s="111"/>
      <c r="H2140" s="111"/>
      <c r="I2140" s="111"/>
      <c r="J2140" s="111"/>
      <c r="K2140" s="111"/>
      <c r="L2140" s="111"/>
      <c r="M2140" s="111"/>
      <c r="QK2140" s="6"/>
      <c r="QL2140" s="4"/>
      <c r="QM2140" s="4"/>
      <c r="QN2140" s="4"/>
      <c r="QO2140" s="4"/>
      <c r="QP2140" s="4"/>
      <c r="QQ2140" s="4"/>
      <c r="QR2140" s="4"/>
    </row>
    <row r="2141" spans="1:460" x14ac:dyDescent="0.2">
      <c r="A2141" s="39"/>
      <c r="B2141" s="40"/>
      <c r="C2141" s="111"/>
      <c r="D2141" s="111"/>
      <c r="E2141" s="111"/>
      <c r="F2141" s="111"/>
      <c r="G2141" s="111"/>
      <c r="H2141" s="111"/>
      <c r="I2141" s="111"/>
      <c r="J2141" s="111"/>
      <c r="K2141" s="111"/>
      <c r="L2141" s="111"/>
      <c r="M2141" s="111"/>
      <c r="QK2141" s="6"/>
      <c r="QL2141" s="4"/>
      <c r="QM2141" s="4"/>
      <c r="QN2141" s="4"/>
      <c r="QO2141" s="4"/>
      <c r="QP2141" s="4"/>
      <c r="QQ2141" s="4"/>
      <c r="QR2141" s="4"/>
    </row>
    <row r="2142" spans="1:460" x14ac:dyDescent="0.2">
      <c r="A2142" s="39"/>
      <c r="B2142" s="40"/>
      <c r="C2142" s="111"/>
      <c r="D2142" s="111"/>
      <c r="E2142" s="111"/>
      <c r="F2142" s="111"/>
      <c r="G2142" s="111"/>
      <c r="H2142" s="111"/>
      <c r="I2142" s="111"/>
      <c r="J2142" s="111"/>
      <c r="K2142" s="111"/>
      <c r="L2142" s="111"/>
      <c r="M2142" s="111"/>
      <c r="QK2142" s="6"/>
      <c r="QL2142" s="4"/>
      <c r="QM2142" s="4"/>
      <c r="QN2142" s="4"/>
      <c r="QO2142" s="4"/>
      <c r="QP2142" s="4"/>
      <c r="QQ2142" s="4"/>
      <c r="QR2142" s="4"/>
    </row>
    <row r="2143" spans="1:460" x14ac:dyDescent="0.2">
      <c r="A2143" s="39"/>
      <c r="B2143" s="40"/>
      <c r="C2143" s="111"/>
      <c r="D2143" s="111"/>
      <c r="E2143" s="111"/>
      <c r="F2143" s="111"/>
      <c r="G2143" s="111"/>
      <c r="H2143" s="111"/>
      <c r="I2143" s="111"/>
      <c r="J2143" s="111"/>
      <c r="K2143" s="111"/>
      <c r="L2143" s="111"/>
      <c r="M2143" s="111"/>
      <c r="QK2143" s="6"/>
      <c r="QL2143" s="4"/>
      <c r="QM2143" s="4"/>
      <c r="QN2143" s="4"/>
      <c r="QO2143" s="4"/>
      <c r="QP2143" s="4"/>
      <c r="QQ2143" s="4"/>
      <c r="QR2143" s="4"/>
    </row>
    <row r="2144" spans="1:460" x14ac:dyDescent="0.2">
      <c r="A2144" s="39"/>
      <c r="B2144" s="40"/>
      <c r="C2144" s="111"/>
      <c r="D2144" s="111"/>
      <c r="E2144" s="111"/>
      <c r="F2144" s="111"/>
      <c r="G2144" s="111"/>
      <c r="H2144" s="111"/>
      <c r="I2144" s="111"/>
      <c r="J2144" s="111"/>
      <c r="K2144" s="111"/>
      <c r="L2144" s="111"/>
      <c r="M2144" s="111"/>
      <c r="QK2144" s="6"/>
      <c r="QL2144" s="4"/>
      <c r="QM2144" s="4"/>
      <c r="QN2144" s="4"/>
      <c r="QO2144" s="4"/>
      <c r="QP2144" s="4"/>
      <c r="QQ2144" s="4"/>
      <c r="QR2144" s="4"/>
    </row>
    <row r="2145" spans="1:460" x14ac:dyDescent="0.2">
      <c r="A2145" s="39"/>
      <c r="B2145" s="40"/>
      <c r="C2145" s="111"/>
      <c r="D2145" s="111"/>
      <c r="E2145" s="111"/>
      <c r="F2145" s="111"/>
      <c r="G2145" s="111"/>
      <c r="H2145" s="111"/>
      <c r="I2145" s="111"/>
      <c r="J2145" s="111"/>
      <c r="K2145" s="111"/>
      <c r="L2145" s="111"/>
      <c r="M2145" s="111"/>
      <c r="QK2145" s="6"/>
      <c r="QL2145" s="4"/>
      <c r="QM2145" s="4"/>
      <c r="QN2145" s="4"/>
      <c r="QO2145" s="4"/>
      <c r="QP2145" s="4"/>
      <c r="QQ2145" s="4"/>
      <c r="QR2145" s="4"/>
    </row>
    <row r="2146" spans="1:460" x14ac:dyDescent="0.2">
      <c r="A2146" s="39"/>
      <c r="B2146" s="40"/>
      <c r="C2146" s="111"/>
      <c r="D2146" s="111"/>
      <c r="E2146" s="111"/>
      <c r="F2146" s="111"/>
      <c r="G2146" s="111"/>
      <c r="H2146" s="111"/>
      <c r="I2146" s="111"/>
      <c r="J2146" s="111"/>
      <c r="K2146" s="111"/>
      <c r="L2146" s="111"/>
      <c r="M2146" s="111"/>
      <c r="QK2146" s="6"/>
      <c r="QL2146" s="4"/>
      <c r="QM2146" s="4"/>
      <c r="QN2146" s="4"/>
      <c r="QO2146" s="4"/>
      <c r="QP2146" s="4"/>
      <c r="QQ2146" s="4"/>
      <c r="QR2146" s="4"/>
    </row>
    <row r="2147" spans="1:460" x14ac:dyDescent="0.2">
      <c r="A2147" s="39"/>
      <c r="B2147" s="40"/>
      <c r="C2147" s="111"/>
      <c r="D2147" s="111"/>
      <c r="E2147" s="111"/>
      <c r="F2147" s="111"/>
      <c r="G2147" s="111"/>
      <c r="H2147" s="111"/>
      <c r="I2147" s="111"/>
      <c r="J2147" s="111"/>
      <c r="K2147" s="111"/>
      <c r="L2147" s="111"/>
      <c r="M2147" s="111"/>
      <c r="QK2147" s="6"/>
      <c r="QL2147" s="4"/>
      <c r="QM2147" s="4"/>
      <c r="QN2147" s="4"/>
      <c r="QO2147" s="4"/>
      <c r="QP2147" s="4"/>
      <c r="QQ2147" s="4"/>
      <c r="QR2147" s="4"/>
    </row>
    <row r="2148" spans="1:460" x14ac:dyDescent="0.2">
      <c r="A2148" s="39"/>
      <c r="B2148" s="40"/>
      <c r="C2148" s="111"/>
      <c r="D2148" s="111"/>
      <c r="E2148" s="111"/>
      <c r="F2148" s="111"/>
      <c r="G2148" s="111"/>
      <c r="H2148" s="111"/>
      <c r="I2148" s="111"/>
      <c r="J2148" s="111"/>
      <c r="K2148" s="111"/>
      <c r="L2148" s="111"/>
      <c r="M2148" s="111"/>
      <c r="QK2148" s="6"/>
      <c r="QL2148" s="4"/>
      <c r="QM2148" s="4"/>
      <c r="QN2148" s="4"/>
      <c r="QO2148" s="4"/>
      <c r="QP2148" s="4"/>
      <c r="QQ2148" s="4"/>
      <c r="QR2148" s="4"/>
    </row>
    <row r="2149" spans="1:460" x14ac:dyDescent="0.2">
      <c r="A2149" s="39"/>
      <c r="B2149" s="40"/>
      <c r="C2149" s="111"/>
      <c r="D2149" s="111"/>
      <c r="E2149" s="111"/>
      <c r="F2149" s="111"/>
      <c r="G2149" s="111"/>
      <c r="H2149" s="111"/>
      <c r="I2149" s="111"/>
      <c r="J2149" s="111"/>
      <c r="K2149" s="111"/>
      <c r="L2149" s="111"/>
      <c r="M2149" s="111"/>
      <c r="QK2149" s="6"/>
      <c r="QL2149" s="4"/>
      <c r="QM2149" s="4"/>
      <c r="QN2149" s="4"/>
      <c r="QO2149" s="4"/>
      <c r="QP2149" s="4"/>
      <c r="QQ2149" s="4"/>
      <c r="QR2149" s="4"/>
    </row>
    <row r="2150" spans="1:460" x14ac:dyDescent="0.2">
      <c r="A2150" s="39"/>
      <c r="B2150" s="40"/>
      <c r="C2150" s="111"/>
      <c r="D2150" s="111"/>
      <c r="E2150" s="111"/>
      <c r="F2150" s="111"/>
      <c r="G2150" s="111"/>
      <c r="H2150" s="111"/>
      <c r="I2150" s="111"/>
      <c r="J2150" s="111"/>
      <c r="K2150" s="111"/>
      <c r="L2150" s="111"/>
      <c r="M2150" s="111"/>
      <c r="QK2150" s="6"/>
      <c r="QL2150" s="4"/>
      <c r="QM2150" s="4"/>
      <c r="QN2150" s="4"/>
      <c r="QO2150" s="4"/>
      <c r="QP2150" s="4"/>
      <c r="QQ2150" s="4"/>
      <c r="QR2150" s="4"/>
    </row>
    <row r="2151" spans="1:460" x14ac:dyDescent="0.2">
      <c r="A2151" s="39"/>
      <c r="B2151" s="40"/>
      <c r="C2151" s="111"/>
      <c r="D2151" s="111"/>
      <c r="E2151" s="111"/>
      <c r="F2151" s="111"/>
      <c r="G2151" s="111"/>
      <c r="H2151" s="111"/>
      <c r="I2151" s="111"/>
      <c r="J2151" s="111"/>
      <c r="K2151" s="111"/>
      <c r="L2151" s="111"/>
      <c r="M2151" s="111"/>
      <c r="QK2151" s="6"/>
      <c r="QL2151" s="4"/>
      <c r="QM2151" s="4"/>
      <c r="QN2151" s="4"/>
      <c r="QO2151" s="4"/>
      <c r="QP2151" s="4"/>
      <c r="QQ2151" s="4"/>
      <c r="QR2151" s="4"/>
    </row>
    <row r="2152" spans="1:460" x14ac:dyDescent="0.2">
      <c r="A2152" s="39"/>
      <c r="B2152" s="40"/>
      <c r="C2152" s="111"/>
      <c r="D2152" s="111"/>
      <c r="E2152" s="111"/>
      <c r="F2152" s="111"/>
      <c r="G2152" s="111"/>
      <c r="H2152" s="111"/>
      <c r="I2152" s="111"/>
      <c r="J2152" s="111"/>
      <c r="K2152" s="111"/>
      <c r="L2152" s="111"/>
      <c r="M2152" s="111"/>
      <c r="QK2152" s="6"/>
      <c r="QL2152" s="4"/>
      <c r="QM2152" s="4"/>
      <c r="QN2152" s="4"/>
      <c r="QO2152" s="4"/>
      <c r="QP2152" s="4"/>
      <c r="QQ2152" s="4"/>
      <c r="QR2152" s="4"/>
    </row>
    <row r="2153" spans="1:460" x14ac:dyDescent="0.2">
      <c r="A2153" s="39"/>
      <c r="B2153" s="40"/>
      <c r="C2153" s="111"/>
      <c r="D2153" s="111"/>
      <c r="E2153" s="111"/>
      <c r="F2153" s="111"/>
      <c r="G2153" s="111"/>
      <c r="H2153" s="111"/>
      <c r="I2153" s="111"/>
      <c r="J2153" s="111"/>
      <c r="K2153" s="111"/>
      <c r="L2153" s="111"/>
      <c r="M2153" s="111"/>
      <c r="QK2153" s="6"/>
      <c r="QL2153" s="4"/>
      <c r="QM2153" s="4"/>
      <c r="QN2153" s="4"/>
      <c r="QO2153" s="4"/>
      <c r="QP2153" s="4"/>
      <c r="QQ2153" s="4"/>
      <c r="QR2153" s="4"/>
    </row>
    <row r="2154" spans="1:460" x14ac:dyDescent="0.2">
      <c r="A2154" s="39"/>
      <c r="B2154" s="40"/>
      <c r="C2154" s="111"/>
      <c r="D2154" s="111"/>
      <c r="E2154" s="111"/>
      <c r="F2154" s="111"/>
      <c r="G2154" s="111"/>
      <c r="H2154" s="111"/>
      <c r="I2154" s="111"/>
      <c r="J2154" s="111"/>
      <c r="K2154" s="111"/>
      <c r="L2154" s="111"/>
      <c r="M2154" s="111"/>
      <c r="QK2154" s="6"/>
      <c r="QL2154" s="4"/>
      <c r="QM2154" s="4"/>
      <c r="QN2154" s="4"/>
      <c r="QO2154" s="4"/>
      <c r="QP2154" s="4"/>
      <c r="QQ2154" s="4"/>
      <c r="QR2154" s="4"/>
    </row>
    <row r="2155" spans="1:460" x14ac:dyDescent="0.2">
      <c r="A2155" s="39"/>
      <c r="B2155" s="40"/>
      <c r="C2155" s="111"/>
      <c r="D2155" s="111"/>
      <c r="E2155" s="111"/>
      <c r="F2155" s="111"/>
      <c r="G2155" s="111"/>
      <c r="H2155" s="111"/>
      <c r="I2155" s="111"/>
      <c r="J2155" s="111"/>
      <c r="K2155" s="111"/>
      <c r="L2155" s="111"/>
      <c r="M2155" s="111"/>
      <c r="QK2155" s="6"/>
      <c r="QL2155" s="4"/>
      <c r="QM2155" s="4"/>
      <c r="QN2155" s="4"/>
      <c r="QO2155" s="4"/>
      <c r="QP2155" s="4"/>
      <c r="QQ2155" s="4"/>
      <c r="QR2155" s="4"/>
    </row>
    <row r="2156" spans="1:460" x14ac:dyDescent="0.2">
      <c r="A2156" s="39"/>
      <c r="B2156" s="40"/>
      <c r="C2156" s="111"/>
      <c r="D2156" s="111"/>
      <c r="E2156" s="111"/>
      <c r="F2156" s="111"/>
      <c r="G2156" s="111"/>
      <c r="H2156" s="111"/>
      <c r="I2156" s="111"/>
      <c r="J2156" s="111"/>
      <c r="K2156" s="111"/>
      <c r="L2156" s="111"/>
      <c r="M2156" s="111"/>
      <c r="QK2156" s="6"/>
      <c r="QL2156" s="4"/>
      <c r="QM2156" s="4"/>
      <c r="QN2156" s="4"/>
      <c r="QO2156" s="4"/>
      <c r="QP2156" s="4"/>
      <c r="QQ2156" s="4"/>
      <c r="QR2156" s="4"/>
    </row>
    <row r="2157" spans="1:460" x14ac:dyDescent="0.2">
      <c r="A2157" s="39"/>
      <c r="B2157" s="40"/>
      <c r="C2157" s="111"/>
      <c r="D2157" s="111"/>
      <c r="E2157" s="111"/>
      <c r="F2157" s="111"/>
      <c r="G2157" s="111"/>
      <c r="H2157" s="111"/>
      <c r="I2157" s="111"/>
      <c r="J2157" s="111"/>
      <c r="K2157" s="111"/>
      <c r="L2157" s="111"/>
      <c r="M2157" s="111"/>
      <c r="QK2157" s="6"/>
      <c r="QL2157" s="4"/>
      <c r="QM2157" s="4"/>
      <c r="QN2157" s="4"/>
      <c r="QO2157" s="4"/>
      <c r="QP2157" s="4"/>
      <c r="QQ2157" s="4"/>
      <c r="QR2157" s="4"/>
    </row>
    <row r="2158" spans="1:460" x14ac:dyDescent="0.2">
      <c r="A2158" s="39"/>
      <c r="B2158" s="40"/>
      <c r="C2158" s="111"/>
      <c r="D2158" s="111"/>
      <c r="E2158" s="111"/>
      <c r="F2158" s="111"/>
      <c r="G2158" s="111"/>
      <c r="H2158" s="111"/>
      <c r="I2158" s="111"/>
      <c r="J2158" s="111"/>
      <c r="K2158" s="111"/>
      <c r="L2158" s="111"/>
      <c r="M2158" s="111"/>
      <c r="QK2158" s="6"/>
      <c r="QL2158" s="4"/>
      <c r="QM2158" s="4"/>
      <c r="QN2158" s="4"/>
      <c r="QO2158" s="4"/>
      <c r="QP2158" s="4"/>
      <c r="QQ2158" s="4"/>
      <c r="QR2158" s="4"/>
    </row>
    <row r="2159" spans="1:460" x14ac:dyDescent="0.2">
      <c r="A2159" s="39"/>
      <c r="B2159" s="40"/>
      <c r="C2159" s="111"/>
      <c r="D2159" s="111"/>
      <c r="E2159" s="111"/>
      <c r="F2159" s="111"/>
      <c r="G2159" s="111"/>
      <c r="H2159" s="111"/>
      <c r="I2159" s="111"/>
      <c r="J2159" s="111"/>
      <c r="K2159" s="111"/>
      <c r="L2159" s="111"/>
      <c r="M2159" s="111"/>
      <c r="QK2159" s="6"/>
      <c r="QL2159" s="4"/>
      <c r="QM2159" s="4"/>
      <c r="QN2159" s="4"/>
      <c r="QO2159" s="4"/>
      <c r="QP2159" s="4"/>
      <c r="QQ2159" s="4"/>
      <c r="QR2159" s="4"/>
    </row>
    <row r="2160" spans="1:460" x14ac:dyDescent="0.2">
      <c r="A2160" s="39"/>
      <c r="B2160" s="40"/>
      <c r="C2160" s="111"/>
      <c r="D2160" s="111"/>
      <c r="E2160" s="111"/>
      <c r="F2160" s="111"/>
      <c r="G2160" s="111"/>
      <c r="H2160" s="111"/>
      <c r="I2160" s="111"/>
      <c r="J2160" s="111"/>
      <c r="K2160" s="111"/>
      <c r="L2160" s="111"/>
      <c r="M2160" s="111"/>
      <c r="QK2160" s="6"/>
      <c r="QL2160" s="4"/>
      <c r="QM2160" s="4"/>
      <c r="QN2160" s="4"/>
      <c r="QO2160" s="4"/>
      <c r="QP2160" s="4"/>
      <c r="QQ2160" s="4"/>
      <c r="QR2160" s="4"/>
    </row>
    <row r="2161" spans="1:460" x14ac:dyDescent="0.2">
      <c r="A2161" s="39"/>
      <c r="B2161" s="40"/>
      <c r="C2161" s="111"/>
      <c r="D2161" s="111"/>
      <c r="E2161" s="111"/>
      <c r="F2161" s="111"/>
      <c r="G2161" s="111"/>
      <c r="H2161" s="111"/>
      <c r="I2161" s="111"/>
      <c r="J2161" s="111"/>
      <c r="K2161" s="111"/>
      <c r="L2161" s="111"/>
      <c r="M2161" s="111"/>
      <c r="QK2161" s="6"/>
      <c r="QL2161" s="4"/>
      <c r="QM2161" s="4"/>
      <c r="QN2161" s="4"/>
      <c r="QO2161" s="4"/>
      <c r="QP2161" s="4"/>
      <c r="QQ2161" s="4"/>
      <c r="QR2161" s="4"/>
    </row>
    <row r="2162" spans="1:460" x14ac:dyDescent="0.2">
      <c r="A2162" s="39"/>
      <c r="B2162" s="40"/>
      <c r="C2162" s="111"/>
      <c r="D2162" s="111"/>
      <c r="E2162" s="111"/>
      <c r="F2162" s="111"/>
      <c r="G2162" s="111"/>
      <c r="H2162" s="111"/>
      <c r="I2162" s="111"/>
      <c r="J2162" s="111"/>
      <c r="K2162" s="111"/>
      <c r="L2162" s="111"/>
      <c r="M2162" s="111"/>
      <c r="QK2162" s="6"/>
      <c r="QL2162" s="4"/>
      <c r="QM2162" s="4"/>
      <c r="QN2162" s="4"/>
      <c r="QO2162" s="4"/>
      <c r="QP2162" s="4"/>
      <c r="QQ2162" s="4"/>
      <c r="QR2162" s="4"/>
    </row>
    <row r="2163" spans="1:460" x14ac:dyDescent="0.2">
      <c r="A2163" s="39"/>
      <c r="B2163" s="40"/>
      <c r="C2163" s="111"/>
      <c r="D2163" s="111"/>
      <c r="E2163" s="111"/>
      <c r="F2163" s="111"/>
      <c r="G2163" s="111"/>
      <c r="H2163" s="111"/>
      <c r="I2163" s="111"/>
      <c r="J2163" s="111"/>
      <c r="K2163" s="111"/>
      <c r="L2163" s="111"/>
      <c r="M2163" s="111"/>
      <c r="QK2163" s="6"/>
      <c r="QL2163" s="4"/>
      <c r="QM2163" s="4"/>
      <c r="QN2163" s="4"/>
      <c r="QO2163" s="4"/>
      <c r="QP2163" s="4"/>
      <c r="QQ2163" s="4"/>
      <c r="QR2163" s="4"/>
    </row>
  </sheetData>
  <sheetProtection formatCells="0" formatColumns="0" formatRows="0" insertColumns="0" insertRows="0" insertHyperlinks="0" deleteColumns="0" deleteRows="0" sort="0" autoFilter="0" pivotTables="0"/>
  <autoFilter ref="A1:QR721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AEW575"/>
  <sheetViews>
    <sheetView zoomScale="110" zoomScaleNormal="110" zoomScaleSheetLayoutView="100" workbookViewId="0">
      <pane xSplit="7" ySplit="2" topLeftCell="OM378" activePane="bottomRight" state="frozen"/>
      <selection activeCell="B107" sqref="B106:B107"/>
      <selection pane="topRight" activeCell="B107" sqref="B106:B107"/>
      <selection pane="bottomLeft" activeCell="B107" sqref="B106:B107"/>
      <selection pane="bottomRight" activeCell="ADV1" sqref="ADV1:ADV1048576"/>
    </sheetView>
  </sheetViews>
  <sheetFormatPr defaultColWidth="255.7109375" defaultRowHeight="12.75" x14ac:dyDescent="0.2"/>
  <cols>
    <col min="1" max="1" width="37.140625" style="7" bestFit="1" customWidth="1"/>
    <col min="2" max="2" width="10.85546875" style="34" bestFit="1" customWidth="1"/>
    <col min="3" max="3" width="8" customWidth="1"/>
    <col min="4" max="4" width="10.140625" style="34" customWidth="1"/>
    <col min="5" max="5" width="11.5703125" style="7" customWidth="1"/>
    <col min="6" max="6" width="14.85546875" bestFit="1" customWidth="1"/>
    <col min="7" max="7" width="8.42578125" style="50" hidden="1" customWidth="1"/>
    <col min="8" max="8" width="10" style="33" hidden="1" customWidth="1"/>
    <col min="9" max="9" width="6.5703125" style="33" hidden="1" customWidth="1"/>
    <col min="10" max="20" width="9" style="33" hidden="1" customWidth="1"/>
    <col min="21" max="21" width="9" style="33" customWidth="1"/>
    <col min="22" max="38" width="7.28515625" style="33" hidden="1" customWidth="1"/>
    <col min="39" max="40" width="7.28515625" style="33" customWidth="1"/>
    <col min="41" max="45" width="7.28515625" style="33" hidden="1" customWidth="1"/>
    <col min="46" max="46" width="12.140625" style="33" hidden="1" customWidth="1"/>
    <col min="47" max="54" width="7.28515625" style="33" hidden="1" customWidth="1"/>
    <col min="55" max="55" width="7.28515625" style="33" customWidth="1"/>
    <col min="56" max="56" width="7.28515625" style="33" hidden="1" customWidth="1"/>
    <col min="57" max="57" width="6.5703125" style="50" bestFit="1" customWidth="1"/>
    <col min="58" max="58" width="10.28515625" style="50" hidden="1" customWidth="1"/>
    <col min="59" max="59" width="10.140625" style="142" hidden="1" customWidth="1"/>
    <col min="60" max="93" width="8" style="33" hidden="1" customWidth="1"/>
    <col min="94" max="94" width="8.140625" style="33" hidden="1" customWidth="1"/>
    <col min="95" max="95" width="6.85546875" style="33" hidden="1" customWidth="1"/>
    <col min="96" max="102" width="8" style="33" hidden="1" customWidth="1"/>
    <col min="103" max="103" width="7" style="33" hidden="1" customWidth="1"/>
    <col min="104" max="122" width="8" style="33" hidden="1" customWidth="1"/>
    <col min="123" max="123" width="6.28515625" style="33" hidden="1" customWidth="1"/>
    <col min="124" max="128" width="8" style="33" hidden="1" customWidth="1"/>
    <col min="129" max="132" width="8" style="33" customWidth="1"/>
    <col min="133" max="135" width="8" style="33" hidden="1" customWidth="1"/>
    <col min="136" max="136" width="8" style="33" customWidth="1"/>
    <col min="137" max="140" width="8" style="33" hidden="1" customWidth="1"/>
    <col min="141" max="141" width="7.7109375" style="33" bestFit="1" customWidth="1"/>
    <col min="142" max="162" width="7.7109375" style="33" hidden="1" customWidth="1"/>
    <col min="163" max="163" width="10.140625" style="33" bestFit="1" customWidth="1"/>
    <col min="164" max="171" width="10.140625" style="33" hidden="1" customWidth="1"/>
    <col min="172" max="210" width="7.5703125" style="33" hidden="1" customWidth="1"/>
    <col min="211" max="211" width="7.5703125" style="33" customWidth="1"/>
    <col min="212" max="213" width="7.5703125" style="33" hidden="1" customWidth="1"/>
    <col min="214" max="216" width="7" style="33" hidden="1" customWidth="1"/>
    <col min="217" max="217" width="7.42578125" style="33" customWidth="1"/>
    <col min="218" max="248" width="7.5703125" style="33" hidden="1" customWidth="1"/>
    <col min="249" max="255" width="7.85546875" style="33" hidden="1" customWidth="1"/>
    <col min="256" max="256" width="7.85546875" style="33" customWidth="1"/>
    <col min="257" max="258" width="7.85546875" style="33" hidden="1" customWidth="1"/>
    <col min="259" max="259" width="7.28515625" style="33" customWidth="1"/>
    <col min="260" max="270" width="7.28515625" style="33" hidden="1" customWidth="1"/>
    <col min="271" max="272" width="7.7109375" style="33" hidden="1" customWidth="1"/>
    <col min="273" max="278" width="7" style="33" hidden="1" customWidth="1"/>
    <col min="279" max="279" width="6.7109375" style="33" hidden="1" customWidth="1"/>
    <col min="280" max="285" width="9.42578125" style="33" hidden="1" customWidth="1"/>
    <col min="286" max="294" width="8" style="33" hidden="1" customWidth="1"/>
    <col min="295" max="295" width="9.7109375" style="33" hidden="1" customWidth="1"/>
    <col min="296" max="303" width="8" style="33" hidden="1" customWidth="1"/>
    <col min="304" max="304" width="8" style="33" customWidth="1"/>
    <col min="305" max="308" width="8" style="33" hidden="1" customWidth="1"/>
    <col min="309" max="316" width="6.5703125" style="33" hidden="1" customWidth="1"/>
    <col min="317" max="318" width="6.5703125" style="33" customWidth="1"/>
    <col min="319" max="320" width="6.5703125" style="33" hidden="1" customWidth="1"/>
    <col min="321" max="324" width="8" style="33" hidden="1" customWidth="1"/>
    <col min="325" max="326" width="10.7109375" style="33" hidden="1" customWidth="1"/>
    <col min="327" max="327" width="8.140625" style="33" hidden="1" customWidth="1"/>
    <col min="328" max="335" width="8" style="33" hidden="1" customWidth="1"/>
    <col min="336" max="336" width="7.28515625" style="33" customWidth="1"/>
    <col min="337" max="339" width="7.28515625" style="33" hidden="1" customWidth="1"/>
    <col min="340" max="350" width="7.7109375" style="33" hidden="1" customWidth="1"/>
    <col min="351" max="351" width="7.7109375" style="33" customWidth="1"/>
    <col min="352" max="360" width="7.7109375" style="33" hidden="1" customWidth="1"/>
    <col min="361" max="379" width="8.140625" style="33" hidden="1" customWidth="1"/>
    <col min="380" max="380" width="8.140625" style="33" customWidth="1"/>
    <col min="381" max="388" width="8.140625" style="33" hidden="1" customWidth="1"/>
    <col min="389" max="389" width="8.140625" style="33" customWidth="1"/>
    <col min="390" max="401" width="8.140625" style="33" hidden="1" customWidth="1"/>
    <col min="402" max="402" width="8.140625" style="33" customWidth="1"/>
    <col min="403" max="403" width="9.140625" style="33" customWidth="1"/>
    <col min="404" max="404" width="9.140625" style="33" hidden="1" customWidth="1"/>
    <col min="405" max="405" width="8.140625" style="33" customWidth="1"/>
    <col min="406" max="409" width="8.140625" style="33" hidden="1" customWidth="1"/>
    <col min="410" max="410" width="9.140625" style="33" hidden="1" customWidth="1"/>
    <col min="411" max="411" width="6.42578125" style="33" hidden="1" customWidth="1"/>
    <col min="412" max="419" width="10.85546875" style="33" hidden="1" customWidth="1"/>
    <col min="420" max="421" width="10.5703125" style="33" hidden="1" customWidth="1"/>
    <col min="422" max="434" width="10.85546875" style="33" hidden="1" customWidth="1"/>
    <col min="435" max="435" width="6.5703125" style="33" hidden="1" customWidth="1"/>
    <col min="436" max="445" width="7.5703125" style="33" hidden="1" customWidth="1"/>
    <col min="446" max="446" width="11.5703125" style="33" hidden="1" customWidth="1"/>
    <col min="447" max="447" width="7.5703125" style="33" hidden="1" customWidth="1"/>
    <col min="448" max="448" width="9.7109375" style="33" hidden="1" customWidth="1"/>
    <col min="449" max="469" width="7.5703125" style="33" hidden="1" customWidth="1"/>
    <col min="470" max="470" width="7.5703125" style="33" customWidth="1"/>
    <col min="471" max="473" width="7.5703125" style="33" hidden="1" customWidth="1"/>
    <col min="474" max="483" width="9.140625" style="33" hidden="1" customWidth="1"/>
    <col min="484" max="501" width="10" style="33" hidden="1" customWidth="1"/>
    <col min="502" max="502" width="9.42578125" style="33" hidden="1" customWidth="1"/>
    <col min="503" max="507" width="10" style="33" hidden="1" customWidth="1"/>
    <col min="508" max="579" width="10.85546875" style="33" hidden="1" customWidth="1"/>
    <col min="580" max="582" width="6.85546875" style="33" hidden="1" customWidth="1"/>
    <col min="583" max="591" width="12.85546875" style="33" hidden="1" customWidth="1"/>
    <col min="592" max="592" width="9.42578125" style="33" hidden="1" customWidth="1"/>
    <col min="593" max="593" width="9" style="33" hidden="1" customWidth="1"/>
    <col min="594" max="601" width="8.140625" style="33" hidden="1" customWidth="1"/>
    <col min="602" max="604" width="11.28515625" style="33" hidden="1" customWidth="1"/>
    <col min="605" max="605" width="9.7109375" style="33" hidden="1" customWidth="1"/>
    <col min="606" max="609" width="11.28515625" style="33" hidden="1" customWidth="1"/>
    <col min="610" max="610" width="7" style="33" hidden="1" customWidth="1"/>
    <col min="611" max="616" width="6.42578125" style="33" hidden="1" customWidth="1"/>
    <col min="617" max="643" width="11.5703125" style="33" hidden="1" customWidth="1"/>
    <col min="644" max="644" width="9.7109375" style="33" hidden="1" customWidth="1"/>
    <col min="645" max="654" width="11.5703125" style="33" hidden="1" customWidth="1"/>
    <col min="655" max="656" width="8.7109375" style="33" hidden="1" customWidth="1"/>
    <col min="657" max="657" width="10.28515625" style="33" hidden="1" customWidth="1"/>
    <col min="658" max="666" width="11.42578125" style="33" hidden="1" customWidth="1"/>
    <col min="667" max="677" width="9" style="33" hidden="1" customWidth="1"/>
    <col min="678" max="680" width="12.7109375" style="33" hidden="1" customWidth="1"/>
    <col min="681" max="693" width="7.5703125" style="33" hidden="1" customWidth="1"/>
    <col min="694" max="714" width="12.140625" style="33" hidden="1" customWidth="1"/>
    <col min="715" max="715" width="6.42578125" style="33" hidden="1" customWidth="1"/>
    <col min="716" max="717" width="12.140625" style="33" hidden="1" customWidth="1"/>
    <col min="718" max="720" width="9.5703125" style="33" hidden="1" customWidth="1"/>
    <col min="721" max="721" width="9.7109375" style="33" hidden="1" customWidth="1"/>
    <col min="722" max="726" width="12.140625" style="33" hidden="1" customWidth="1"/>
    <col min="727" max="727" width="7.7109375" style="33" hidden="1" customWidth="1"/>
    <col min="728" max="728" width="12.5703125" style="33" hidden="1" customWidth="1"/>
    <col min="729" max="748" width="9.140625" style="33" hidden="1" customWidth="1"/>
    <col min="749" max="749" width="10.140625" style="33" hidden="1" customWidth="1"/>
    <col min="750" max="757" width="9.140625" style="33" hidden="1" customWidth="1"/>
    <col min="758" max="758" width="6.7109375" style="33" hidden="1" customWidth="1"/>
    <col min="759" max="759" width="7.7109375" style="33" hidden="1" customWidth="1"/>
    <col min="760" max="767" width="9.140625" style="33" hidden="1" customWidth="1"/>
    <col min="768" max="768" width="12.85546875" style="33" hidden="1" customWidth="1"/>
    <col min="769" max="769" width="9.7109375" style="33" hidden="1" customWidth="1"/>
    <col min="770" max="782" width="12.85546875" style="33" hidden="1" customWidth="1"/>
    <col min="783" max="787" width="9.7109375" style="33" hidden="1" customWidth="1"/>
    <col min="788" max="788" width="9.7109375" style="33" customWidth="1"/>
    <col min="789" max="792" width="9.7109375" style="33" hidden="1" customWidth="1"/>
    <col min="793" max="793" width="6.7109375" style="33" bestFit="1" customWidth="1"/>
    <col min="794" max="794" width="6.5703125" style="33" hidden="1" customWidth="1"/>
    <col min="795" max="795" width="6.42578125" style="33" bestFit="1" customWidth="1"/>
    <col min="796" max="803" width="11" style="33" hidden="1" customWidth="1"/>
    <col min="804" max="804" width="7.7109375" style="33" bestFit="1" customWidth="1"/>
    <col min="805" max="805" width="13.28515625" style="30" bestFit="1" customWidth="1"/>
    <col min="806" max="829" width="255.7109375" style="33"/>
    <col min="830" max="16384" width="255.7109375" style="7"/>
  </cols>
  <sheetData>
    <row r="1" spans="1:806" ht="45.75" customHeight="1" x14ac:dyDescent="0.2">
      <c r="A1" s="9" t="s">
        <v>31</v>
      </c>
      <c r="B1" s="9" t="s">
        <v>4</v>
      </c>
      <c r="C1" s="124" t="s">
        <v>5</v>
      </c>
      <c r="D1" s="16" t="s">
        <v>36</v>
      </c>
      <c r="E1" s="13" t="s">
        <v>53</v>
      </c>
      <c r="F1" s="1" t="s">
        <v>6</v>
      </c>
      <c r="G1" s="48" t="s">
        <v>403</v>
      </c>
      <c r="H1" s="134" t="s">
        <v>502</v>
      </c>
      <c r="I1" s="134" t="s">
        <v>61</v>
      </c>
      <c r="J1" s="134" t="s">
        <v>364</v>
      </c>
      <c r="K1" s="134" t="s">
        <v>502</v>
      </c>
      <c r="L1" s="134" t="s">
        <v>371</v>
      </c>
      <c r="M1" s="134" t="s">
        <v>364</v>
      </c>
      <c r="N1" s="134" t="s">
        <v>371</v>
      </c>
      <c r="O1" s="134" t="s">
        <v>371</v>
      </c>
      <c r="P1" s="134" t="s">
        <v>371</v>
      </c>
      <c r="Q1" s="134" t="s">
        <v>364</v>
      </c>
      <c r="R1" s="134" t="s">
        <v>334</v>
      </c>
      <c r="S1" s="134" t="s">
        <v>371</v>
      </c>
      <c r="T1" s="134" t="s">
        <v>371</v>
      </c>
      <c r="U1" s="134" t="s">
        <v>371</v>
      </c>
      <c r="V1" s="134" t="s">
        <v>512</v>
      </c>
      <c r="W1" s="134" t="s">
        <v>343</v>
      </c>
      <c r="X1" s="134" t="s">
        <v>343</v>
      </c>
      <c r="Y1" s="134" t="s">
        <v>502</v>
      </c>
      <c r="Z1" s="134" t="s">
        <v>502</v>
      </c>
      <c r="AA1" s="134" t="s">
        <v>371</v>
      </c>
      <c r="AB1" s="134" t="s">
        <v>502</v>
      </c>
      <c r="AC1" s="134" t="s">
        <v>512</v>
      </c>
      <c r="AD1" s="134" t="s">
        <v>502</v>
      </c>
      <c r="AE1" s="134" t="s">
        <v>502</v>
      </c>
      <c r="AF1" s="134" t="s">
        <v>502</v>
      </c>
      <c r="AG1" s="134" t="s">
        <v>502</v>
      </c>
      <c r="AH1" s="134" t="s">
        <v>502</v>
      </c>
      <c r="AI1" s="134" t="s">
        <v>334</v>
      </c>
      <c r="AJ1" s="134" t="s">
        <v>502</v>
      </c>
      <c r="AK1" s="134" t="s">
        <v>371</v>
      </c>
      <c r="AL1" s="134" t="s">
        <v>502</v>
      </c>
      <c r="AM1" s="134" t="s">
        <v>405</v>
      </c>
      <c r="AN1" s="134" t="s">
        <v>502</v>
      </c>
      <c r="AO1" s="134" t="s">
        <v>334</v>
      </c>
      <c r="AP1" s="134" t="s">
        <v>512</v>
      </c>
      <c r="AQ1" s="134" t="s">
        <v>343</v>
      </c>
      <c r="AR1" s="134" t="s">
        <v>343</v>
      </c>
      <c r="AS1" s="134" t="s">
        <v>343</v>
      </c>
      <c r="AT1" s="134" t="s">
        <v>414</v>
      </c>
      <c r="AU1" s="134" t="s">
        <v>586</v>
      </c>
      <c r="AV1" s="134" t="s">
        <v>512</v>
      </c>
      <c r="AW1" s="134" t="s">
        <v>334</v>
      </c>
      <c r="AX1" s="134" t="s">
        <v>512</v>
      </c>
      <c r="AY1" s="134" t="s">
        <v>405</v>
      </c>
      <c r="AZ1" s="134" t="s">
        <v>512</v>
      </c>
      <c r="BA1" s="134" t="s">
        <v>414</v>
      </c>
      <c r="BB1" s="134" t="s">
        <v>343</v>
      </c>
      <c r="BC1" s="134" t="s">
        <v>512</v>
      </c>
      <c r="BD1" s="134" t="s">
        <v>414</v>
      </c>
      <c r="BE1" s="48" t="s">
        <v>343</v>
      </c>
      <c r="BF1" s="48" t="s">
        <v>343</v>
      </c>
      <c r="BG1" s="137" t="s">
        <v>405</v>
      </c>
      <c r="BH1" s="79" t="s">
        <v>86</v>
      </c>
      <c r="BI1" s="79" t="s">
        <v>342</v>
      </c>
      <c r="BJ1" s="79" t="s">
        <v>74</v>
      </c>
      <c r="BK1" s="79" t="s">
        <v>40</v>
      </c>
      <c r="BL1" s="79" t="s">
        <v>371</v>
      </c>
      <c r="BM1" s="79" t="s">
        <v>487</v>
      </c>
      <c r="BN1" s="79" t="s">
        <v>405</v>
      </c>
      <c r="BO1" s="79" t="s">
        <v>86</v>
      </c>
      <c r="BP1" s="79" t="s">
        <v>40</v>
      </c>
      <c r="BQ1" s="79" t="s">
        <v>371</v>
      </c>
      <c r="BR1" s="79" t="s">
        <v>405</v>
      </c>
      <c r="BS1" s="79" t="s">
        <v>343</v>
      </c>
      <c r="BT1" s="79" t="s">
        <v>40</v>
      </c>
      <c r="BU1" s="79" t="s">
        <v>536</v>
      </c>
      <c r="BV1" s="79" t="s">
        <v>342</v>
      </c>
      <c r="BW1" s="79" t="s">
        <v>40</v>
      </c>
      <c r="BX1" s="79" t="s">
        <v>40</v>
      </c>
      <c r="BY1" s="79" t="s">
        <v>358</v>
      </c>
      <c r="BZ1" s="79" t="s">
        <v>486</v>
      </c>
      <c r="CA1" s="79" t="s">
        <v>74</v>
      </c>
      <c r="CB1" s="79" t="s">
        <v>71</v>
      </c>
      <c r="CC1" s="79" t="s">
        <v>28</v>
      </c>
      <c r="CD1" s="79" t="s">
        <v>28</v>
      </c>
      <c r="CE1" s="79" t="s">
        <v>28</v>
      </c>
      <c r="CF1" s="79" t="s">
        <v>28</v>
      </c>
      <c r="CG1" s="79" t="s">
        <v>473</v>
      </c>
      <c r="CH1" s="79" t="s">
        <v>28</v>
      </c>
      <c r="CI1" s="79" t="s">
        <v>445</v>
      </c>
      <c r="CJ1" s="79" t="s">
        <v>74</v>
      </c>
      <c r="CK1" s="79" t="s">
        <v>486</v>
      </c>
      <c r="CL1" s="79" t="s">
        <v>40</v>
      </c>
      <c r="CM1" s="79" t="s">
        <v>358</v>
      </c>
      <c r="CN1" s="79" t="s">
        <v>74</v>
      </c>
      <c r="CO1" s="79" t="s">
        <v>343</v>
      </c>
      <c r="CP1" s="79" t="s">
        <v>486</v>
      </c>
      <c r="CQ1" s="79" t="s">
        <v>473</v>
      </c>
      <c r="CR1" s="79" t="s">
        <v>472</v>
      </c>
      <c r="CS1" s="79" t="s">
        <v>472</v>
      </c>
      <c r="CT1" s="79" t="s">
        <v>418</v>
      </c>
      <c r="CU1" s="79" t="s">
        <v>418</v>
      </c>
      <c r="CV1" s="79" t="s">
        <v>418</v>
      </c>
      <c r="CW1" s="79" t="s">
        <v>532</v>
      </c>
      <c r="CX1" s="79" t="s">
        <v>472</v>
      </c>
      <c r="CY1" s="79" t="s">
        <v>473</v>
      </c>
      <c r="CZ1" s="79" t="s">
        <v>486</v>
      </c>
      <c r="DA1" s="79" t="s">
        <v>40</v>
      </c>
      <c r="DB1" s="79" t="s">
        <v>40</v>
      </c>
      <c r="DC1" s="79" t="s">
        <v>40</v>
      </c>
      <c r="DD1" s="79" t="s">
        <v>86</v>
      </c>
      <c r="DE1" s="79" t="s">
        <v>28</v>
      </c>
      <c r="DF1" s="79" t="s">
        <v>418</v>
      </c>
      <c r="DG1" s="79" t="s">
        <v>472</v>
      </c>
      <c r="DH1" s="79" t="s">
        <v>71</v>
      </c>
      <c r="DI1" s="79" t="s">
        <v>28</v>
      </c>
      <c r="DJ1" s="79" t="s">
        <v>28</v>
      </c>
      <c r="DK1" s="79" t="s">
        <v>28</v>
      </c>
      <c r="DL1" s="79" t="s">
        <v>445</v>
      </c>
      <c r="DM1" s="79" t="s">
        <v>385</v>
      </c>
      <c r="DN1" s="79" t="s">
        <v>343</v>
      </c>
      <c r="DO1" s="79" t="s">
        <v>40</v>
      </c>
      <c r="DP1" s="79" t="s">
        <v>86</v>
      </c>
      <c r="DQ1" s="79" t="s">
        <v>486</v>
      </c>
      <c r="DR1" s="79" t="s">
        <v>445</v>
      </c>
      <c r="DS1" s="79" t="s">
        <v>473</v>
      </c>
      <c r="DT1" s="79" t="s">
        <v>486</v>
      </c>
      <c r="DU1" s="79" t="s">
        <v>358</v>
      </c>
      <c r="DV1" s="79" t="s">
        <v>445</v>
      </c>
      <c r="DW1" s="79" t="s">
        <v>513</v>
      </c>
      <c r="DX1" s="79" t="s">
        <v>445</v>
      </c>
      <c r="DY1" s="79" t="s">
        <v>597</v>
      </c>
      <c r="DZ1" s="79" t="s">
        <v>347</v>
      </c>
      <c r="EA1" s="79" t="s">
        <v>74</v>
      </c>
      <c r="EB1" s="79" t="s">
        <v>472</v>
      </c>
      <c r="EC1" s="79" t="s">
        <v>532</v>
      </c>
      <c r="ED1" s="79" t="s">
        <v>418</v>
      </c>
      <c r="EE1" s="79" t="s">
        <v>418</v>
      </c>
      <c r="EF1" s="79" t="s">
        <v>418</v>
      </c>
      <c r="EG1" s="79" t="s">
        <v>71</v>
      </c>
      <c r="EH1" s="79" t="s">
        <v>28</v>
      </c>
      <c r="EI1" s="79" t="s">
        <v>28</v>
      </c>
      <c r="EJ1" s="79" t="s">
        <v>28</v>
      </c>
      <c r="EK1" s="79" t="s">
        <v>28</v>
      </c>
      <c r="EL1" s="79" t="s">
        <v>283</v>
      </c>
      <c r="EM1" s="79" t="s">
        <v>283</v>
      </c>
      <c r="EN1" s="79" t="s">
        <v>283</v>
      </c>
      <c r="EO1" s="79" t="s">
        <v>283</v>
      </c>
      <c r="EP1" s="79" t="s">
        <v>283</v>
      </c>
      <c r="EQ1" s="79" t="s">
        <v>510</v>
      </c>
      <c r="ER1" s="79" t="s">
        <v>283</v>
      </c>
      <c r="ES1" s="79" t="s">
        <v>283</v>
      </c>
      <c r="ET1" s="79" t="s">
        <v>283</v>
      </c>
      <c r="EU1" s="79" t="s">
        <v>546</v>
      </c>
      <c r="EV1" s="79" t="s">
        <v>283</v>
      </c>
      <c r="EW1" s="79" t="s">
        <v>546</v>
      </c>
      <c r="EX1" s="79" t="s">
        <v>283</v>
      </c>
      <c r="EY1" s="79" t="s">
        <v>283</v>
      </c>
      <c r="EZ1" s="79" t="s">
        <v>283</v>
      </c>
      <c r="FA1" s="79" t="s">
        <v>283</v>
      </c>
      <c r="FB1" s="79" t="s">
        <v>283</v>
      </c>
      <c r="FC1" s="79" t="s">
        <v>283</v>
      </c>
      <c r="FD1" s="79" t="s">
        <v>283</v>
      </c>
      <c r="FE1" s="79" t="s">
        <v>283</v>
      </c>
      <c r="FF1" s="79" t="s">
        <v>283</v>
      </c>
      <c r="FG1" s="79" t="s">
        <v>283</v>
      </c>
      <c r="FH1" s="79" t="s">
        <v>139</v>
      </c>
      <c r="FI1" s="79" t="s">
        <v>75</v>
      </c>
      <c r="FJ1" s="79" t="s">
        <v>75</v>
      </c>
      <c r="FK1" s="79" t="s">
        <v>75</v>
      </c>
      <c r="FL1" s="79" t="s">
        <v>75</v>
      </c>
      <c r="FM1" s="79" t="s">
        <v>75</v>
      </c>
      <c r="FN1" s="79" t="s">
        <v>75</v>
      </c>
      <c r="FO1" s="79" t="s">
        <v>75</v>
      </c>
      <c r="FP1" s="79" t="s">
        <v>75</v>
      </c>
      <c r="FQ1" s="79" t="s">
        <v>75</v>
      </c>
      <c r="FR1" s="79" t="s">
        <v>75</v>
      </c>
      <c r="FS1" s="79" t="s">
        <v>75</v>
      </c>
      <c r="FT1" s="79" t="s">
        <v>75</v>
      </c>
      <c r="FU1" s="79" t="s">
        <v>75</v>
      </c>
      <c r="FV1" s="79" t="s">
        <v>75</v>
      </c>
      <c r="FW1" s="79" t="s">
        <v>75</v>
      </c>
      <c r="FX1" s="79" t="s">
        <v>75</v>
      </c>
      <c r="FY1" s="79" t="s">
        <v>75</v>
      </c>
      <c r="FZ1" s="79" t="s">
        <v>139</v>
      </c>
      <c r="GA1" s="79" t="s">
        <v>75</v>
      </c>
      <c r="GB1" s="79" t="s">
        <v>75</v>
      </c>
      <c r="GC1" s="79" t="s">
        <v>75</v>
      </c>
      <c r="GD1" s="79" t="s">
        <v>75</v>
      </c>
      <c r="GE1" s="79" t="s">
        <v>75</v>
      </c>
      <c r="GF1" s="79" t="s">
        <v>75</v>
      </c>
      <c r="GG1" s="79" t="s">
        <v>75</v>
      </c>
      <c r="GH1" s="79" t="s">
        <v>75</v>
      </c>
      <c r="GI1" s="79" t="s">
        <v>75</v>
      </c>
      <c r="GJ1" s="79" t="s">
        <v>75</v>
      </c>
      <c r="GK1" s="79" t="s">
        <v>75</v>
      </c>
      <c r="GL1" s="79" t="s">
        <v>75</v>
      </c>
      <c r="GM1" s="79" t="s">
        <v>75</v>
      </c>
      <c r="GN1" s="79" t="s">
        <v>75</v>
      </c>
      <c r="GO1" s="79" t="s">
        <v>75</v>
      </c>
      <c r="GP1" s="79" t="s">
        <v>75</v>
      </c>
      <c r="GQ1" s="79" t="s">
        <v>75</v>
      </c>
      <c r="GR1" s="79" t="s">
        <v>139</v>
      </c>
      <c r="GS1" s="79" t="s">
        <v>75</v>
      </c>
      <c r="GT1" s="79" t="s">
        <v>75</v>
      </c>
      <c r="GU1" s="79" t="s">
        <v>75</v>
      </c>
      <c r="GV1" s="79" t="s">
        <v>75</v>
      </c>
      <c r="GW1" s="79" t="s">
        <v>75</v>
      </c>
      <c r="GX1" s="79" t="s">
        <v>75</v>
      </c>
      <c r="GY1" s="79" t="s">
        <v>75</v>
      </c>
      <c r="GZ1" s="79" t="s">
        <v>75</v>
      </c>
      <c r="HA1" s="79" t="s">
        <v>75</v>
      </c>
      <c r="HB1" s="79" t="s">
        <v>75</v>
      </c>
      <c r="HC1" s="79" t="s">
        <v>52</v>
      </c>
      <c r="HD1" s="79" t="s">
        <v>75</v>
      </c>
      <c r="HE1" s="79" t="s">
        <v>139</v>
      </c>
      <c r="HF1" s="79" t="s">
        <v>139</v>
      </c>
      <c r="HG1" s="79" t="s">
        <v>75</v>
      </c>
      <c r="HH1" s="79" t="s">
        <v>75</v>
      </c>
      <c r="HI1" s="79" t="s">
        <v>75</v>
      </c>
      <c r="HJ1" s="79" t="s">
        <v>75</v>
      </c>
      <c r="HK1" s="79" t="s">
        <v>52</v>
      </c>
      <c r="HL1" s="79" t="s">
        <v>52</v>
      </c>
      <c r="HM1" s="79" t="s">
        <v>52</v>
      </c>
      <c r="HN1" s="79" t="s">
        <v>52</v>
      </c>
      <c r="HO1" s="79" t="s">
        <v>52</v>
      </c>
      <c r="HP1" s="79" t="s">
        <v>52</v>
      </c>
      <c r="HQ1" s="79" t="s">
        <v>52</v>
      </c>
      <c r="HR1" s="79" t="s">
        <v>52</v>
      </c>
      <c r="HS1" s="79" t="s">
        <v>52</v>
      </c>
      <c r="HT1" s="79" t="s">
        <v>52</v>
      </c>
      <c r="HU1" s="79" t="s">
        <v>52</v>
      </c>
      <c r="HV1" s="79" t="s">
        <v>52</v>
      </c>
      <c r="HW1" s="79" t="s">
        <v>52</v>
      </c>
      <c r="HX1" s="79" t="s">
        <v>52</v>
      </c>
      <c r="HY1" s="79" t="s">
        <v>52</v>
      </c>
      <c r="HZ1" s="79" t="s">
        <v>52</v>
      </c>
      <c r="IA1" s="79" t="s">
        <v>52</v>
      </c>
      <c r="IB1" s="79" t="s">
        <v>52</v>
      </c>
      <c r="IC1" s="79" t="s">
        <v>52</v>
      </c>
      <c r="ID1" s="79" t="s">
        <v>52</v>
      </c>
      <c r="IE1" s="79" t="s">
        <v>52</v>
      </c>
      <c r="IF1" s="79" t="s">
        <v>52</v>
      </c>
      <c r="IG1" s="79" t="s">
        <v>52</v>
      </c>
      <c r="IH1" s="79" t="s">
        <v>52</v>
      </c>
      <c r="II1" s="79" t="s">
        <v>139</v>
      </c>
      <c r="IJ1" s="79" t="s">
        <v>139</v>
      </c>
      <c r="IK1" s="79" t="s">
        <v>52</v>
      </c>
      <c r="IL1" s="79" t="s">
        <v>52</v>
      </c>
      <c r="IM1" s="79" t="s">
        <v>52</v>
      </c>
      <c r="IN1" s="79" t="s">
        <v>52</v>
      </c>
      <c r="IO1" s="79" t="s">
        <v>52</v>
      </c>
      <c r="IP1" s="79" t="s">
        <v>404</v>
      </c>
      <c r="IQ1" s="79" t="s">
        <v>404</v>
      </c>
      <c r="IR1" s="79" t="s">
        <v>139</v>
      </c>
      <c r="IS1" s="79" t="s">
        <v>404</v>
      </c>
      <c r="IT1" s="79" t="s">
        <v>404</v>
      </c>
      <c r="IU1" s="79" t="s">
        <v>139</v>
      </c>
      <c r="IV1" s="79" t="s">
        <v>348</v>
      </c>
      <c r="IW1" s="79" t="s">
        <v>404</v>
      </c>
      <c r="IX1" s="79" t="s">
        <v>348</v>
      </c>
      <c r="IY1" s="79" t="s">
        <v>404</v>
      </c>
      <c r="IZ1" s="79" t="s">
        <v>348</v>
      </c>
      <c r="JA1" s="79" t="s">
        <v>139</v>
      </c>
      <c r="JB1" s="79" t="s">
        <v>348</v>
      </c>
      <c r="JC1" s="79" t="s">
        <v>136</v>
      </c>
      <c r="JD1" s="79" t="s">
        <v>474</v>
      </c>
      <c r="JE1" s="79" t="s">
        <v>136</v>
      </c>
      <c r="JF1" s="79" t="s">
        <v>194</v>
      </c>
      <c r="JG1" s="79" t="s">
        <v>169</v>
      </c>
      <c r="JH1" s="79" t="s">
        <v>474</v>
      </c>
      <c r="JI1" s="79" t="s">
        <v>136</v>
      </c>
      <c r="JJ1" s="79" t="s">
        <v>431</v>
      </c>
      <c r="JK1" s="79" t="s">
        <v>54</v>
      </c>
      <c r="JL1" s="79" t="s">
        <v>194</v>
      </c>
      <c r="JM1" s="79" t="s">
        <v>172</v>
      </c>
      <c r="JN1" s="79" t="s">
        <v>87</v>
      </c>
      <c r="JO1" s="79" t="s">
        <v>87</v>
      </c>
      <c r="JP1" s="79" t="s">
        <v>483</v>
      </c>
      <c r="JQ1" s="79" t="s">
        <v>511</v>
      </c>
      <c r="JR1" s="79" t="s">
        <v>483</v>
      </c>
      <c r="JS1" s="79" t="s">
        <v>87</v>
      </c>
      <c r="JT1" s="79" t="s">
        <v>231</v>
      </c>
      <c r="JU1" s="79" t="s">
        <v>231</v>
      </c>
      <c r="JV1" s="79" t="s">
        <v>478</v>
      </c>
      <c r="JW1" s="79" t="s">
        <v>284</v>
      </c>
      <c r="JX1" s="79" t="s">
        <v>231</v>
      </c>
      <c r="JY1" s="79" t="s">
        <v>501</v>
      </c>
      <c r="JZ1" s="79" t="s">
        <v>136</v>
      </c>
      <c r="KA1" s="79" t="s">
        <v>474</v>
      </c>
      <c r="KB1" s="79" t="s">
        <v>136</v>
      </c>
      <c r="KC1" s="79" t="s">
        <v>439</v>
      </c>
      <c r="KD1" s="79" t="s">
        <v>169</v>
      </c>
      <c r="KE1" s="79" t="s">
        <v>136</v>
      </c>
      <c r="KF1" s="79" t="s">
        <v>194</v>
      </c>
      <c r="KG1" s="79" t="s">
        <v>557</v>
      </c>
      <c r="KH1" s="79" t="s">
        <v>474</v>
      </c>
      <c r="KI1" s="134" t="s">
        <v>474</v>
      </c>
      <c r="KJ1" s="79" t="s">
        <v>557</v>
      </c>
      <c r="KK1" s="79" t="s">
        <v>194</v>
      </c>
      <c r="KL1" s="79" t="s">
        <v>172</v>
      </c>
      <c r="KM1" s="79" t="s">
        <v>557</v>
      </c>
      <c r="KN1" s="79" t="s">
        <v>474</v>
      </c>
      <c r="KO1" s="79" t="s">
        <v>136</v>
      </c>
      <c r="KP1" s="79" t="s">
        <v>136</v>
      </c>
      <c r="KQ1" s="79" t="s">
        <v>136</v>
      </c>
      <c r="KR1" s="79" t="s">
        <v>136</v>
      </c>
      <c r="KS1" s="79" t="s">
        <v>136</v>
      </c>
      <c r="KT1" s="79" t="s">
        <v>194</v>
      </c>
      <c r="KU1" s="79" t="s">
        <v>172</v>
      </c>
      <c r="KV1" s="79" t="s">
        <v>172</v>
      </c>
      <c r="KW1" s="79" t="s">
        <v>172</v>
      </c>
      <c r="KX1" s="79" t="s">
        <v>87</v>
      </c>
      <c r="KY1" s="79" t="s">
        <v>194</v>
      </c>
      <c r="KZ1" s="79" t="s">
        <v>485</v>
      </c>
      <c r="LA1" s="79" t="s">
        <v>439</v>
      </c>
      <c r="LB1" s="79" t="s">
        <v>485</v>
      </c>
      <c r="LC1" s="79" t="s">
        <v>87</v>
      </c>
      <c r="LD1" s="79" t="s">
        <v>439</v>
      </c>
      <c r="LE1" s="79" t="s">
        <v>87</v>
      </c>
      <c r="LF1" s="79" t="s">
        <v>194</v>
      </c>
      <c r="LG1" s="79" t="s">
        <v>471</v>
      </c>
      <c r="LH1" s="79" t="s">
        <v>483</v>
      </c>
      <c r="LI1" s="79" t="s">
        <v>87</v>
      </c>
      <c r="LJ1" s="79" t="s">
        <v>462</v>
      </c>
      <c r="LK1" s="79" t="s">
        <v>172</v>
      </c>
      <c r="LL1" s="79" t="s">
        <v>172</v>
      </c>
      <c r="LM1" s="79" t="s">
        <v>483</v>
      </c>
      <c r="LN1" s="79" t="s">
        <v>483</v>
      </c>
      <c r="LO1" s="79" t="s">
        <v>194</v>
      </c>
      <c r="LP1" s="79" t="s">
        <v>54</v>
      </c>
      <c r="LQ1" s="79" t="s">
        <v>169</v>
      </c>
      <c r="LR1" s="79" t="s">
        <v>462</v>
      </c>
      <c r="LS1" s="79" t="s">
        <v>194</v>
      </c>
      <c r="LT1" s="79" t="s">
        <v>496</v>
      </c>
      <c r="LU1" s="79" t="s">
        <v>496</v>
      </c>
      <c r="LV1" s="79" t="s">
        <v>501</v>
      </c>
      <c r="LW1" s="79" t="s">
        <v>496</v>
      </c>
      <c r="LX1" s="79" t="s">
        <v>284</v>
      </c>
      <c r="LY1" s="79" t="s">
        <v>354</v>
      </c>
      <c r="LZ1" s="79" t="s">
        <v>488</v>
      </c>
      <c r="MA1" s="79" t="s">
        <v>354</v>
      </c>
      <c r="MB1" s="79" t="s">
        <v>354</v>
      </c>
      <c r="MC1" s="79" t="s">
        <v>88</v>
      </c>
      <c r="MD1" s="79" t="s">
        <v>88</v>
      </c>
      <c r="ME1" s="79" t="s">
        <v>88</v>
      </c>
      <c r="MF1" s="79" t="s">
        <v>88</v>
      </c>
      <c r="MG1" s="79" t="s">
        <v>88</v>
      </c>
      <c r="MH1" s="79" t="s">
        <v>130</v>
      </c>
      <c r="MI1" s="79" t="s">
        <v>130</v>
      </c>
      <c r="MJ1" s="79" t="s">
        <v>555</v>
      </c>
      <c r="MK1" s="79" t="s">
        <v>354</v>
      </c>
      <c r="ML1" s="79" t="s">
        <v>354</v>
      </c>
      <c r="MM1" s="79" t="s">
        <v>354</v>
      </c>
      <c r="MN1" s="79" t="s">
        <v>88</v>
      </c>
      <c r="MO1" s="79" t="s">
        <v>130</v>
      </c>
      <c r="MP1" s="79" t="s">
        <v>88</v>
      </c>
      <c r="MQ1" s="79" t="s">
        <v>130</v>
      </c>
      <c r="MR1" s="79" t="s">
        <v>130</v>
      </c>
      <c r="MS1" s="79" t="s">
        <v>130</v>
      </c>
      <c r="MT1" s="79" t="s">
        <v>130</v>
      </c>
      <c r="MU1" s="79" t="s">
        <v>130</v>
      </c>
      <c r="MV1" s="79" t="s">
        <v>130</v>
      </c>
      <c r="MW1" s="79" t="s">
        <v>251</v>
      </c>
      <c r="MX1" s="79" t="s">
        <v>288</v>
      </c>
      <c r="MY1" s="79" t="s">
        <v>415</v>
      </c>
      <c r="MZ1" s="79" t="s">
        <v>122</v>
      </c>
      <c r="NA1" s="79" t="s">
        <v>338</v>
      </c>
      <c r="NB1" s="79" t="s">
        <v>463</v>
      </c>
      <c r="NC1" s="79" t="s">
        <v>415</v>
      </c>
      <c r="ND1" s="79" t="s">
        <v>338</v>
      </c>
      <c r="NE1" s="79" t="s">
        <v>463</v>
      </c>
      <c r="NF1" s="79" t="s">
        <v>251</v>
      </c>
      <c r="NG1" s="79" t="s">
        <v>122</v>
      </c>
      <c r="NH1" s="79" t="s">
        <v>122</v>
      </c>
      <c r="NI1" s="79" t="s">
        <v>122</v>
      </c>
      <c r="NJ1" s="79" t="s">
        <v>389</v>
      </c>
      <c r="NK1" s="79" t="s">
        <v>389</v>
      </c>
      <c r="NL1" s="79" t="s">
        <v>443</v>
      </c>
      <c r="NM1" s="79" t="s">
        <v>338</v>
      </c>
      <c r="NN1" s="79" t="s">
        <v>415</v>
      </c>
      <c r="NO1" s="79" t="s">
        <v>88</v>
      </c>
      <c r="NP1" s="79" t="s">
        <v>130</v>
      </c>
      <c r="NQ1" s="79" t="s">
        <v>88</v>
      </c>
      <c r="NR1" s="79" t="s">
        <v>415</v>
      </c>
      <c r="NS1" s="79" t="s">
        <v>583</v>
      </c>
      <c r="NT1" s="79" t="s">
        <v>580</v>
      </c>
      <c r="NU1" s="79" t="s">
        <v>581</v>
      </c>
      <c r="NV1" s="79" t="s">
        <v>415</v>
      </c>
      <c r="NW1" s="79" t="s">
        <v>415</v>
      </c>
      <c r="NX1" s="79" t="s">
        <v>415</v>
      </c>
      <c r="NY1" s="79" t="s">
        <v>251</v>
      </c>
      <c r="NZ1" s="79" t="s">
        <v>122</v>
      </c>
      <c r="OA1" s="79" t="s">
        <v>463</v>
      </c>
      <c r="OB1" s="79" t="s">
        <v>338</v>
      </c>
      <c r="OC1" s="79" t="s">
        <v>338</v>
      </c>
      <c r="OD1" s="79" t="s">
        <v>338</v>
      </c>
      <c r="OE1" s="79" t="s">
        <v>251</v>
      </c>
      <c r="OF1" s="79" t="s">
        <v>338</v>
      </c>
      <c r="OG1" s="79" t="s">
        <v>581</v>
      </c>
      <c r="OH1" s="79" t="s">
        <v>463</v>
      </c>
      <c r="OI1" s="79" t="s">
        <v>580</v>
      </c>
      <c r="OJ1" s="79" t="s">
        <v>580</v>
      </c>
      <c r="OK1" s="79" t="s">
        <v>580</v>
      </c>
      <c r="OL1" s="79" t="s">
        <v>338</v>
      </c>
      <c r="OM1" s="134" t="s">
        <v>580</v>
      </c>
      <c r="ON1" s="134" t="s">
        <v>288</v>
      </c>
      <c r="OO1" s="79" t="s">
        <v>288</v>
      </c>
      <c r="OP1" s="79" t="s">
        <v>251</v>
      </c>
      <c r="OQ1" s="79" t="s">
        <v>251</v>
      </c>
      <c r="OR1" s="79" t="s">
        <v>41</v>
      </c>
      <c r="OS1" s="79" t="s">
        <v>242</v>
      </c>
      <c r="OT1" s="79" t="s">
        <v>416</v>
      </c>
      <c r="OU1" s="79" t="s">
        <v>352</v>
      </c>
      <c r="OV1" s="134" t="s">
        <v>406</v>
      </c>
      <c r="OW1" s="134" t="s">
        <v>338</v>
      </c>
      <c r="OX1" s="134" t="s">
        <v>456</v>
      </c>
      <c r="OY1" s="134" t="s">
        <v>287</v>
      </c>
      <c r="OZ1" s="134" t="s">
        <v>287</v>
      </c>
      <c r="PA1" s="134" t="s">
        <v>287</v>
      </c>
      <c r="PB1" s="134" t="s">
        <v>418</v>
      </c>
      <c r="PC1" s="134" t="s">
        <v>406</v>
      </c>
      <c r="PD1" s="134" t="s">
        <v>406</v>
      </c>
      <c r="PE1" s="134" t="s">
        <v>406</v>
      </c>
      <c r="PF1" s="134" t="s">
        <v>467</v>
      </c>
      <c r="PG1" s="134" t="s">
        <v>338</v>
      </c>
      <c r="PH1" s="134" t="s">
        <v>425</v>
      </c>
      <c r="PI1" s="134" t="s">
        <v>40</v>
      </c>
      <c r="PJ1" s="134" t="s">
        <v>389</v>
      </c>
      <c r="PK1" s="134" t="s">
        <v>334</v>
      </c>
      <c r="PL1" s="134" t="s">
        <v>371</v>
      </c>
      <c r="PM1" s="134" t="s">
        <v>61</v>
      </c>
      <c r="PN1" s="134" t="s">
        <v>470</v>
      </c>
      <c r="PO1" s="134" t="s">
        <v>471</v>
      </c>
      <c r="PP1" s="134" t="s">
        <v>231</v>
      </c>
      <c r="PQ1" s="134" t="s">
        <v>418</v>
      </c>
      <c r="PR1" s="134" t="s">
        <v>472</v>
      </c>
      <c r="PS1" s="134" t="s">
        <v>473</v>
      </c>
      <c r="PT1" s="134" t="s">
        <v>456</v>
      </c>
      <c r="PU1" s="134" t="s">
        <v>139</v>
      </c>
      <c r="PV1" s="134" t="s">
        <v>474</v>
      </c>
      <c r="PW1" s="134" t="s">
        <v>190</v>
      </c>
      <c r="PX1" s="134" t="s">
        <v>445</v>
      </c>
      <c r="PY1" s="134" t="s">
        <v>136</v>
      </c>
      <c r="PZ1" s="134" t="s">
        <v>251</v>
      </c>
      <c r="QA1" s="134" t="s">
        <v>419</v>
      </c>
      <c r="QB1" s="134" t="s">
        <v>431</v>
      </c>
      <c r="QC1" s="134" t="s">
        <v>74</v>
      </c>
      <c r="QD1" s="134" t="s">
        <v>467</v>
      </c>
      <c r="QE1" s="134" t="s">
        <v>41</v>
      </c>
      <c r="QF1" s="134" t="s">
        <v>406</v>
      </c>
      <c r="QG1" s="134" t="s">
        <v>456</v>
      </c>
      <c r="QH1" s="134" t="s">
        <v>242</v>
      </c>
      <c r="QI1" s="134" t="s">
        <v>476</v>
      </c>
      <c r="QJ1" s="134" t="s">
        <v>443</v>
      </c>
      <c r="QK1" s="134" t="s">
        <v>477</v>
      </c>
      <c r="QL1" s="134" t="s">
        <v>456</v>
      </c>
      <c r="QM1" s="134" t="s">
        <v>190</v>
      </c>
      <c r="QN1" s="134" t="s">
        <v>287</v>
      </c>
      <c r="QO1" s="134" t="s">
        <v>287</v>
      </c>
      <c r="QP1" s="134" t="s">
        <v>242</v>
      </c>
      <c r="QQ1" s="134" t="s">
        <v>334</v>
      </c>
      <c r="QR1" s="134" t="s">
        <v>358</v>
      </c>
      <c r="QS1" s="134" t="s">
        <v>74</v>
      </c>
      <c r="QT1" s="134" t="s">
        <v>483</v>
      </c>
      <c r="QU1" s="134" t="s">
        <v>338</v>
      </c>
      <c r="QV1" s="134" t="s">
        <v>139</v>
      </c>
      <c r="QW1" s="134" t="s">
        <v>485</v>
      </c>
      <c r="QX1" s="134" t="s">
        <v>385</v>
      </c>
      <c r="QY1" s="134" t="s">
        <v>74</v>
      </c>
      <c r="QZ1" s="134" t="s">
        <v>364</v>
      </c>
      <c r="RA1" s="134" t="s">
        <v>242</v>
      </c>
      <c r="RB1" s="134" t="s">
        <v>41</v>
      </c>
      <c r="RC1" s="134" t="s">
        <v>242</v>
      </c>
      <c r="RD1" s="134" t="s">
        <v>414</v>
      </c>
      <c r="RE1" s="134" t="s">
        <v>489</v>
      </c>
      <c r="RF1" s="134" t="s">
        <v>490</v>
      </c>
      <c r="RG1" s="134" t="s">
        <v>476</v>
      </c>
      <c r="RH1" s="134" t="s">
        <v>491</v>
      </c>
      <c r="RI1" s="134" t="s">
        <v>343</v>
      </c>
      <c r="RJ1" s="134" t="s">
        <v>445</v>
      </c>
      <c r="RK1" s="134" t="s">
        <v>442</v>
      </c>
      <c r="RL1" s="134" t="s">
        <v>476</v>
      </c>
      <c r="RM1" s="134" t="s">
        <v>492</v>
      </c>
      <c r="RN1" s="134" t="s">
        <v>190</v>
      </c>
      <c r="RO1" s="134" t="s">
        <v>493</v>
      </c>
      <c r="RP1" s="134" t="s">
        <v>467</v>
      </c>
      <c r="RQ1" s="134" t="s">
        <v>496</v>
      </c>
      <c r="RR1" s="134" t="s">
        <v>463</v>
      </c>
      <c r="RS1" s="134" t="s">
        <v>443</v>
      </c>
      <c r="RT1" s="134" t="s">
        <v>404</v>
      </c>
      <c r="RU1" s="134" t="s">
        <v>61</v>
      </c>
      <c r="RV1" s="134" t="s">
        <v>172</v>
      </c>
      <c r="RW1" s="134" t="s">
        <v>476</v>
      </c>
      <c r="RX1" s="134" t="s">
        <v>338</v>
      </c>
      <c r="RY1" s="134" t="s">
        <v>405</v>
      </c>
      <c r="RZ1" s="134" t="s">
        <v>445</v>
      </c>
      <c r="SA1" s="134" t="s">
        <v>414</v>
      </c>
      <c r="SB1" s="134" t="s">
        <v>334</v>
      </c>
      <c r="SC1" s="134" t="s">
        <v>414</v>
      </c>
      <c r="SD1" s="134" t="s">
        <v>462</v>
      </c>
      <c r="SE1" s="134" t="s">
        <v>41</v>
      </c>
      <c r="SF1" s="134" t="s">
        <v>471</v>
      </c>
      <c r="SG1" s="134" t="s">
        <v>406</v>
      </c>
      <c r="SH1" s="134" t="s">
        <v>41</v>
      </c>
      <c r="SI1" s="134" t="s">
        <v>287</v>
      </c>
      <c r="SJ1" s="134" t="s">
        <v>389</v>
      </c>
      <c r="SK1" s="134" t="s">
        <v>287</v>
      </c>
      <c r="SL1" s="134" t="s">
        <v>477</v>
      </c>
      <c r="SM1" s="134" t="s">
        <v>415</v>
      </c>
      <c r="SN1" s="134" t="s">
        <v>406</v>
      </c>
      <c r="SO1" s="134" t="s">
        <v>343</v>
      </c>
      <c r="SP1" s="134" t="s">
        <v>231</v>
      </c>
      <c r="SQ1" s="134" t="s">
        <v>472</v>
      </c>
      <c r="SR1" s="134" t="s">
        <v>445</v>
      </c>
      <c r="SS1" s="134" t="s">
        <v>283</v>
      </c>
      <c r="ST1" s="134" t="s">
        <v>476</v>
      </c>
      <c r="SU1" s="134" t="s">
        <v>456</v>
      </c>
      <c r="SV1" s="134" t="s">
        <v>74</v>
      </c>
      <c r="SW1" s="134" t="s">
        <v>493</v>
      </c>
      <c r="SX1" s="134" t="s">
        <v>508</v>
      </c>
      <c r="SY1" s="134" t="s">
        <v>364</v>
      </c>
      <c r="SZ1" s="134" t="s">
        <v>358</v>
      </c>
      <c r="TA1" s="134" t="s">
        <v>418</v>
      </c>
      <c r="TB1" s="134" t="s">
        <v>334</v>
      </c>
      <c r="TC1" s="134" t="s">
        <v>509</v>
      </c>
      <c r="TD1" s="134" t="s">
        <v>251</v>
      </c>
      <c r="TE1" s="134" t="s">
        <v>492</v>
      </c>
      <c r="TF1" s="134" t="s">
        <v>512</v>
      </c>
      <c r="TG1" s="134" t="s">
        <v>513</v>
      </c>
      <c r="TH1" s="134" t="s">
        <v>28</v>
      </c>
      <c r="TI1" s="134" t="s">
        <v>88</v>
      </c>
      <c r="TJ1" s="134" t="s">
        <v>514</v>
      </c>
      <c r="TK1" s="134" t="s">
        <v>287</v>
      </c>
      <c r="TL1" s="134" t="s">
        <v>476</v>
      </c>
      <c r="TM1" s="134" t="s">
        <v>75</v>
      </c>
      <c r="TN1" s="134" t="s">
        <v>515</v>
      </c>
      <c r="TO1" s="134" t="s">
        <v>512</v>
      </c>
      <c r="TP1" s="134" t="s">
        <v>487</v>
      </c>
      <c r="TQ1" s="134" t="s">
        <v>52</v>
      </c>
      <c r="TR1" s="134" t="s">
        <v>52</v>
      </c>
      <c r="TS1" s="134" t="s">
        <v>284</v>
      </c>
      <c r="TT1" s="134" t="s">
        <v>471</v>
      </c>
      <c r="TU1" s="134" t="s">
        <v>338</v>
      </c>
      <c r="TV1" s="134" t="s">
        <v>338</v>
      </c>
      <c r="TW1" s="134" t="s">
        <v>40</v>
      </c>
      <c r="TX1" s="134" t="s">
        <v>518</v>
      </c>
      <c r="TY1" s="134" t="s">
        <v>519</v>
      </c>
      <c r="TZ1" s="134" t="s">
        <v>251</v>
      </c>
      <c r="UA1" s="134" t="s">
        <v>520</v>
      </c>
      <c r="UB1" s="134" t="s">
        <v>354</v>
      </c>
      <c r="UC1" s="134" t="s">
        <v>406</v>
      </c>
      <c r="UD1" s="134" t="s">
        <v>169</v>
      </c>
      <c r="UE1" s="134" t="s">
        <v>514</v>
      </c>
      <c r="UF1" s="134" t="s">
        <v>338</v>
      </c>
      <c r="UG1" s="134" t="s">
        <v>75</v>
      </c>
      <c r="UH1" s="134" t="s">
        <v>522</v>
      </c>
      <c r="UI1" s="134" t="s">
        <v>343</v>
      </c>
      <c r="UJ1" s="134" t="s">
        <v>74</v>
      </c>
      <c r="UK1" s="134" t="s">
        <v>74</v>
      </c>
      <c r="UL1" s="134" t="s">
        <v>518</v>
      </c>
      <c r="UM1" s="134" t="s">
        <v>473</v>
      </c>
      <c r="UN1" s="134" t="s">
        <v>194</v>
      </c>
      <c r="UO1" s="134" t="s">
        <v>136</v>
      </c>
      <c r="UP1" s="134" t="s">
        <v>523</v>
      </c>
      <c r="UQ1" s="134" t="s">
        <v>406</v>
      </c>
      <c r="UR1" s="134" t="s">
        <v>343</v>
      </c>
      <c r="US1" s="134" t="s">
        <v>75</v>
      </c>
      <c r="UT1" s="134" t="s">
        <v>338</v>
      </c>
      <c r="UU1" s="134" t="s">
        <v>476</v>
      </c>
      <c r="UV1" s="134" t="s">
        <v>86</v>
      </c>
      <c r="UW1" s="134" t="s">
        <v>74</v>
      </c>
      <c r="UX1" s="134" t="s">
        <v>371</v>
      </c>
      <c r="UY1" s="134" t="s">
        <v>472</v>
      </c>
      <c r="UZ1" s="134" t="s">
        <v>492</v>
      </c>
      <c r="VA1" s="134" t="s">
        <v>251</v>
      </c>
      <c r="VB1" s="134" t="s">
        <v>463</v>
      </c>
      <c r="VC1" s="134" t="s">
        <v>512</v>
      </c>
      <c r="VD1" s="134" t="s">
        <v>75</v>
      </c>
      <c r="VE1" s="134" t="s">
        <v>139</v>
      </c>
      <c r="VF1" s="134" t="s">
        <v>406</v>
      </c>
      <c r="VG1" s="134" t="s">
        <v>406</v>
      </c>
      <c r="VH1" s="134" t="s">
        <v>172</v>
      </c>
      <c r="VI1" s="134" t="s">
        <v>172</v>
      </c>
      <c r="VJ1" s="134" t="s">
        <v>493</v>
      </c>
      <c r="VK1" s="134" t="s">
        <v>490</v>
      </c>
      <c r="VL1" s="134" t="s">
        <v>467</v>
      </c>
      <c r="VM1" s="134" t="s">
        <v>406</v>
      </c>
      <c r="VN1" s="134" t="s">
        <v>338</v>
      </c>
      <c r="VO1" s="134" t="s">
        <v>543</v>
      </c>
      <c r="VP1" s="134" t="s">
        <v>463</v>
      </c>
      <c r="VQ1" s="134" t="s">
        <v>544</v>
      </c>
      <c r="VR1" s="134" t="s">
        <v>488</v>
      </c>
      <c r="VS1" s="134" t="s">
        <v>474</v>
      </c>
      <c r="VT1" s="134" t="s">
        <v>41</v>
      </c>
      <c r="VU1" s="134" t="s">
        <v>364</v>
      </c>
      <c r="VV1" s="134" t="s">
        <v>545</v>
      </c>
      <c r="VW1" s="134" t="s">
        <v>74</v>
      </c>
      <c r="VX1" s="134" t="s">
        <v>251</v>
      </c>
      <c r="VY1" s="134" t="s">
        <v>476</v>
      </c>
      <c r="VZ1" s="134" t="s">
        <v>486</v>
      </c>
      <c r="WA1" s="134" t="s">
        <v>547</v>
      </c>
      <c r="WB1" s="134" t="s">
        <v>513</v>
      </c>
      <c r="WC1" s="134" t="s">
        <v>287</v>
      </c>
      <c r="WD1" s="134" t="s">
        <v>406</v>
      </c>
      <c r="WE1" s="134" t="s">
        <v>477</v>
      </c>
      <c r="WF1" s="134" t="s">
        <v>414</v>
      </c>
      <c r="WG1" s="134" t="s">
        <v>470</v>
      </c>
      <c r="WH1" s="134" t="s">
        <v>139</v>
      </c>
      <c r="WI1" s="134" t="s">
        <v>489</v>
      </c>
      <c r="WJ1" s="134" t="s">
        <v>136</v>
      </c>
      <c r="WK1" s="134" t="s">
        <v>406</v>
      </c>
      <c r="WL1" s="134" t="s">
        <v>352</v>
      </c>
      <c r="WM1" s="134" t="s">
        <v>545</v>
      </c>
      <c r="WN1" s="134" t="s">
        <v>358</v>
      </c>
      <c r="WO1" s="134" t="s">
        <v>492</v>
      </c>
      <c r="WP1" s="134" t="s">
        <v>493</v>
      </c>
      <c r="WQ1" s="134" t="s">
        <v>139</v>
      </c>
      <c r="WR1" s="134" t="s">
        <v>555</v>
      </c>
      <c r="WS1" s="134" t="s">
        <v>467</v>
      </c>
      <c r="WT1" s="134" t="s">
        <v>74</v>
      </c>
      <c r="WU1" s="134" t="s">
        <v>513</v>
      </c>
      <c r="WV1" s="134" t="s">
        <v>532</v>
      </c>
      <c r="WW1" s="134" t="s">
        <v>445</v>
      </c>
      <c r="WX1" s="134" t="s">
        <v>558</v>
      </c>
      <c r="WY1" s="134" t="s">
        <v>251</v>
      </c>
      <c r="WZ1" s="134" t="s">
        <v>442</v>
      </c>
      <c r="XA1" s="134" t="s">
        <v>515</v>
      </c>
      <c r="XB1" s="134" t="s">
        <v>406</v>
      </c>
      <c r="XC1" s="134" t="s">
        <v>512</v>
      </c>
      <c r="XD1" s="134" t="s">
        <v>40</v>
      </c>
      <c r="XE1" s="134" t="s">
        <v>496</v>
      </c>
      <c r="XF1" s="134" t="s">
        <v>334</v>
      </c>
      <c r="XG1" s="134" t="s">
        <v>338</v>
      </c>
      <c r="XH1" s="134" t="s">
        <v>139</v>
      </c>
      <c r="XI1" s="134" t="s">
        <v>487</v>
      </c>
      <c r="XJ1" s="134" t="s">
        <v>415</v>
      </c>
      <c r="XK1" s="134" t="s">
        <v>562</v>
      </c>
      <c r="XL1" s="134" t="s">
        <v>190</v>
      </c>
      <c r="XM1" s="134" t="s">
        <v>445</v>
      </c>
      <c r="XN1" s="134" t="s">
        <v>455</v>
      </c>
      <c r="XO1" s="134" t="s">
        <v>563</v>
      </c>
      <c r="XP1" s="134" t="s">
        <v>477</v>
      </c>
      <c r="XQ1" s="134" t="s">
        <v>88</v>
      </c>
      <c r="XR1" s="134" t="s">
        <v>354</v>
      </c>
      <c r="XS1" s="134" t="s">
        <v>354</v>
      </c>
      <c r="XT1" s="134" t="s">
        <v>354</v>
      </c>
      <c r="XU1" s="134" t="s">
        <v>474</v>
      </c>
      <c r="XV1" s="134" t="s">
        <v>136</v>
      </c>
      <c r="XW1" s="134" t="s">
        <v>471</v>
      </c>
      <c r="XX1" s="134" t="s">
        <v>287</v>
      </c>
      <c r="XY1" s="134" t="s">
        <v>406</v>
      </c>
      <c r="XZ1" s="134" t="s">
        <v>405</v>
      </c>
      <c r="YA1" s="134" t="s">
        <v>74</v>
      </c>
      <c r="YB1" s="134" t="s">
        <v>288</v>
      </c>
      <c r="YC1" s="134" t="s">
        <v>566</v>
      </c>
      <c r="YD1" s="134" t="s">
        <v>567</v>
      </c>
      <c r="YE1" s="134" t="s">
        <v>568</v>
      </c>
      <c r="YF1" s="134" t="s">
        <v>389</v>
      </c>
      <c r="YG1" s="134" t="s">
        <v>467</v>
      </c>
      <c r="YH1" s="134" t="s">
        <v>406</v>
      </c>
      <c r="YI1" s="134" t="s">
        <v>338</v>
      </c>
      <c r="YJ1" s="134" t="s">
        <v>462</v>
      </c>
      <c r="YK1" s="134" t="s">
        <v>242</v>
      </c>
      <c r="YL1" s="134" t="s">
        <v>358</v>
      </c>
      <c r="YM1" s="134" t="s">
        <v>501</v>
      </c>
      <c r="YN1" s="134" t="s">
        <v>122</v>
      </c>
      <c r="YO1" s="134" t="s">
        <v>347</v>
      </c>
      <c r="YP1" s="134" t="s">
        <v>40</v>
      </c>
      <c r="YQ1" s="134" t="s">
        <v>463</v>
      </c>
      <c r="YR1" s="134" t="s">
        <v>136</v>
      </c>
      <c r="YS1" s="134" t="s">
        <v>287</v>
      </c>
      <c r="YT1" s="134" t="s">
        <v>343</v>
      </c>
      <c r="YU1" s="134" t="s">
        <v>467</v>
      </c>
      <c r="YV1" s="134" t="s">
        <v>493</v>
      </c>
      <c r="YW1" s="134" t="s">
        <v>455</v>
      </c>
      <c r="YX1" s="134" t="s">
        <v>474</v>
      </c>
      <c r="YY1" s="134" t="s">
        <v>190</v>
      </c>
      <c r="YZ1" s="134" t="s">
        <v>287</v>
      </c>
      <c r="ZA1" s="134" t="s">
        <v>467</v>
      </c>
      <c r="ZB1" s="134" t="s">
        <v>406</v>
      </c>
      <c r="ZC1" s="134" t="s">
        <v>338</v>
      </c>
      <c r="ZD1" s="134" t="s">
        <v>334</v>
      </c>
      <c r="ZE1" s="134" t="s">
        <v>75</v>
      </c>
      <c r="ZF1" s="134" t="s">
        <v>194</v>
      </c>
      <c r="ZG1" s="134" t="s">
        <v>455</v>
      </c>
      <c r="ZH1" s="134" t="s">
        <v>580</v>
      </c>
      <c r="ZI1" s="134" t="s">
        <v>581</v>
      </c>
      <c r="ZJ1" s="134" t="s">
        <v>136</v>
      </c>
      <c r="ZK1" s="134" t="s">
        <v>343</v>
      </c>
      <c r="ZL1" s="134" t="s">
        <v>513</v>
      </c>
      <c r="ZM1" s="134" t="s">
        <v>242</v>
      </c>
      <c r="ZN1" s="134" t="s">
        <v>496</v>
      </c>
      <c r="ZO1" s="134" t="s">
        <v>439</v>
      </c>
      <c r="ZP1" s="134" t="s">
        <v>358</v>
      </c>
      <c r="ZQ1" s="134" t="s">
        <v>487</v>
      </c>
      <c r="ZR1" s="134" t="s">
        <v>490</v>
      </c>
      <c r="ZS1" s="134" t="s">
        <v>406</v>
      </c>
      <c r="ZT1" s="134" t="s">
        <v>492</v>
      </c>
      <c r="ZU1" s="134" t="s">
        <v>242</v>
      </c>
      <c r="ZV1" s="134" t="s">
        <v>61</v>
      </c>
      <c r="ZW1" s="134" t="s">
        <v>172</v>
      </c>
      <c r="ZX1" s="134" t="s">
        <v>582</v>
      </c>
      <c r="ZY1" s="134" t="s">
        <v>474</v>
      </c>
      <c r="ZZ1" s="134" t="s">
        <v>136</v>
      </c>
      <c r="AAA1" s="134" t="s">
        <v>477</v>
      </c>
      <c r="AAB1" s="134" t="s">
        <v>442</v>
      </c>
      <c r="AAC1" s="134" t="s">
        <v>406</v>
      </c>
      <c r="AAD1" s="134" t="s">
        <v>474</v>
      </c>
      <c r="AAE1" s="134" t="s">
        <v>61</v>
      </c>
      <c r="AAF1" s="134" t="s">
        <v>242</v>
      </c>
      <c r="AAG1" s="134" t="s">
        <v>139</v>
      </c>
      <c r="AAH1" s="134" t="s">
        <v>122</v>
      </c>
      <c r="AAI1" s="134" t="s">
        <v>338</v>
      </c>
      <c r="AAJ1" s="134" t="s">
        <v>136</v>
      </c>
      <c r="AAK1" s="134" t="s">
        <v>414</v>
      </c>
      <c r="AAL1" s="134" t="s">
        <v>543</v>
      </c>
      <c r="AAM1" s="134" t="s">
        <v>352</v>
      </c>
      <c r="AAN1" s="134" t="s">
        <v>467</v>
      </c>
      <c r="AAO1" s="134" t="s">
        <v>406</v>
      </c>
      <c r="AAP1" s="134" t="s">
        <v>242</v>
      </c>
      <c r="AAQ1" s="134" t="s">
        <v>491</v>
      </c>
      <c r="AAR1" s="134" t="s">
        <v>543</v>
      </c>
      <c r="AAS1" s="134" t="s">
        <v>242</v>
      </c>
      <c r="AAT1" s="134" t="s">
        <v>287</v>
      </c>
      <c r="AAU1" s="134" t="s">
        <v>389</v>
      </c>
      <c r="AAV1" s="134" t="s">
        <v>136</v>
      </c>
      <c r="AAW1" s="134" t="s">
        <v>545</v>
      </c>
      <c r="AAX1" s="134" t="s">
        <v>489</v>
      </c>
      <c r="AAY1" s="134" t="s">
        <v>40</v>
      </c>
      <c r="AAZ1" s="134" t="s">
        <v>406</v>
      </c>
      <c r="ABA1" s="134" t="s">
        <v>287</v>
      </c>
      <c r="ABB1" s="134" t="s">
        <v>455</v>
      </c>
      <c r="ABC1" s="134" t="s">
        <v>194</v>
      </c>
      <c r="ABD1" s="134" t="s">
        <v>476</v>
      </c>
      <c r="ABE1" s="134" t="s">
        <v>485</v>
      </c>
      <c r="ABF1" s="134" t="s">
        <v>169</v>
      </c>
      <c r="ABG1" s="134" t="s">
        <v>580</v>
      </c>
      <c r="ABH1" s="134" t="s">
        <v>190</v>
      </c>
      <c r="ABI1" s="134" t="s">
        <v>406</v>
      </c>
      <c r="ABJ1" s="134" t="s">
        <v>194</v>
      </c>
      <c r="ABK1" s="134" t="s">
        <v>139</v>
      </c>
      <c r="ABL1" s="134" t="s">
        <v>139</v>
      </c>
      <c r="ABM1" s="134" t="s">
        <v>562</v>
      </c>
      <c r="ABN1" s="134" t="s">
        <v>467</v>
      </c>
      <c r="ABO1" s="134" t="s">
        <v>406</v>
      </c>
      <c r="ABP1" s="134" t="s">
        <v>139</v>
      </c>
      <c r="ABQ1" s="134" t="s">
        <v>406</v>
      </c>
      <c r="ABR1" s="134" t="s">
        <v>595</v>
      </c>
      <c r="ABS1" s="134" t="s">
        <v>343</v>
      </c>
      <c r="ABT1" s="134" t="s">
        <v>414</v>
      </c>
      <c r="ABU1" s="134" t="s">
        <v>406</v>
      </c>
      <c r="ABV1" s="134" t="s">
        <v>467</v>
      </c>
      <c r="ABW1" s="134" t="s">
        <v>485</v>
      </c>
      <c r="ABX1" s="134" t="s">
        <v>389</v>
      </c>
      <c r="ABY1" s="134" t="s">
        <v>358</v>
      </c>
      <c r="ABZ1" s="134" t="s">
        <v>439</v>
      </c>
      <c r="ACA1" s="134" t="s">
        <v>568</v>
      </c>
      <c r="ACB1" s="134" t="s">
        <v>287</v>
      </c>
      <c r="ACC1" s="134" t="s">
        <v>463</v>
      </c>
      <c r="ACD1" s="134" t="s">
        <v>562</v>
      </c>
      <c r="ACE1" s="134" t="s">
        <v>477</v>
      </c>
      <c r="ACF1" s="134" t="s">
        <v>473</v>
      </c>
      <c r="ACG1" s="134" t="s">
        <v>343</v>
      </c>
      <c r="ACH1" s="134" t="s">
        <v>54</v>
      </c>
      <c r="ACI1" s="134" t="s">
        <v>136</v>
      </c>
      <c r="ACJ1" s="134" t="s">
        <v>190</v>
      </c>
      <c r="ACK1" s="134" t="s">
        <v>586</v>
      </c>
      <c r="ACL1" s="134" t="s">
        <v>194</v>
      </c>
      <c r="ACM1" s="134" t="s">
        <v>87</v>
      </c>
      <c r="ACN1" s="134" t="s">
        <v>490</v>
      </c>
      <c r="ACO1" s="134" t="s">
        <v>242</v>
      </c>
      <c r="ACP1" s="134" t="s">
        <v>493</v>
      </c>
      <c r="ACQ1" s="134" t="s">
        <v>406</v>
      </c>
      <c r="ACR1" s="134" t="s">
        <v>502</v>
      </c>
      <c r="ACS1" s="134" t="s">
        <v>496</v>
      </c>
      <c r="ACT1" s="134" t="s">
        <v>352</v>
      </c>
      <c r="ACU1" s="134" t="s">
        <v>474</v>
      </c>
      <c r="ACV1" s="134" t="s">
        <v>172</v>
      </c>
      <c r="ACW1" s="134" t="s">
        <v>169</v>
      </c>
      <c r="ACX1" s="134" t="s">
        <v>463</v>
      </c>
      <c r="ACY1" s="134" t="s">
        <v>415</v>
      </c>
      <c r="ACZ1" s="134" t="s">
        <v>86</v>
      </c>
      <c r="ADA1" s="134" t="s">
        <v>442</v>
      </c>
      <c r="ADB1" s="134" t="s">
        <v>406</v>
      </c>
      <c r="ADC1" s="134" t="s">
        <v>474</v>
      </c>
      <c r="ADD1" s="134" t="s">
        <v>284</v>
      </c>
      <c r="ADE1" s="134" t="s">
        <v>478</v>
      </c>
      <c r="ADF1" s="134" t="s">
        <v>122</v>
      </c>
      <c r="ADG1" s="134" t="s">
        <v>190</v>
      </c>
      <c r="ADH1" s="134" t="s">
        <v>242</v>
      </c>
      <c r="ADI1" s="134" t="s">
        <v>467</v>
      </c>
      <c r="ADJ1" s="134" t="s">
        <v>406</v>
      </c>
      <c r="ADK1" s="134" t="s">
        <v>404</v>
      </c>
      <c r="ADL1" s="134" t="s">
        <v>52</v>
      </c>
      <c r="ADM1" s="134" t="s">
        <v>562</v>
      </c>
      <c r="ADN1" s="134" t="s">
        <v>473</v>
      </c>
      <c r="ADO1" s="134" t="s">
        <v>352</v>
      </c>
      <c r="ADP1" s="134" t="s">
        <v>487</v>
      </c>
      <c r="ADQ1" s="134" t="s">
        <v>474</v>
      </c>
      <c r="ADR1" s="134" t="s">
        <v>492</v>
      </c>
      <c r="ADS1" s="134" t="s">
        <v>445</v>
      </c>
      <c r="ADT1" s="134" t="s">
        <v>389</v>
      </c>
      <c r="ADU1" s="134" t="s">
        <v>463</v>
      </c>
      <c r="ADV1" s="134" t="s">
        <v>287</v>
      </c>
      <c r="ADW1" s="134" t="s">
        <v>287</v>
      </c>
      <c r="ADX1" s="81" t="s">
        <v>187</v>
      </c>
      <c r="ADY1" s="76" t="s">
        <v>21</v>
      </c>
      <c r="ADZ1" s="5"/>
    </row>
    <row r="2" spans="1:806" x14ac:dyDescent="0.2">
      <c r="A2" s="8" t="s">
        <v>7</v>
      </c>
      <c r="B2" s="10" t="s">
        <v>8</v>
      </c>
      <c r="C2" s="2" t="s">
        <v>8</v>
      </c>
      <c r="D2" s="16" t="s">
        <v>38</v>
      </c>
      <c r="E2" s="14" t="s">
        <v>55</v>
      </c>
      <c r="F2" s="2" t="s">
        <v>32</v>
      </c>
      <c r="G2" s="49"/>
      <c r="H2" s="80">
        <v>44652</v>
      </c>
      <c r="I2" s="80">
        <v>44680</v>
      </c>
      <c r="J2" s="80">
        <v>44686</v>
      </c>
      <c r="K2" s="80">
        <v>44680</v>
      </c>
      <c r="L2" s="80">
        <v>44714</v>
      </c>
      <c r="M2" s="80">
        <v>44734</v>
      </c>
      <c r="N2" s="80">
        <v>44749</v>
      </c>
      <c r="O2" s="80">
        <v>44763</v>
      </c>
      <c r="P2" s="80">
        <v>44790</v>
      </c>
      <c r="Q2" s="80">
        <v>44796</v>
      </c>
      <c r="R2" s="80">
        <v>44812</v>
      </c>
      <c r="S2" s="80">
        <v>44798</v>
      </c>
      <c r="T2" s="80">
        <v>44818</v>
      </c>
      <c r="U2" s="80"/>
      <c r="V2" s="80">
        <v>44698</v>
      </c>
      <c r="W2" s="80">
        <v>44685</v>
      </c>
      <c r="X2" s="80">
        <v>44698</v>
      </c>
      <c r="Y2" s="80">
        <v>44706</v>
      </c>
      <c r="Z2" s="80">
        <v>44714</v>
      </c>
      <c r="AA2" s="80">
        <v>44721</v>
      </c>
      <c r="AB2" s="80">
        <v>44733</v>
      </c>
      <c r="AC2" s="80">
        <v>44760</v>
      </c>
      <c r="AD2" s="80">
        <v>44742</v>
      </c>
      <c r="AE2" s="80">
        <v>44763</v>
      </c>
      <c r="AF2" s="80">
        <v>44769</v>
      </c>
      <c r="AG2" s="80">
        <v>44777</v>
      </c>
      <c r="AH2" s="80">
        <v>44782</v>
      </c>
      <c r="AI2" s="80">
        <v>44790</v>
      </c>
      <c r="AJ2" s="80">
        <v>44803</v>
      </c>
      <c r="AK2" s="80">
        <v>44803</v>
      </c>
      <c r="AL2" s="80">
        <v>44826</v>
      </c>
      <c r="AM2" s="80"/>
      <c r="AN2" s="80"/>
      <c r="AO2" s="80">
        <v>44708</v>
      </c>
      <c r="AP2" s="80">
        <v>44705</v>
      </c>
      <c r="AQ2" s="80">
        <v>44705</v>
      </c>
      <c r="AR2" s="80">
        <v>44733</v>
      </c>
      <c r="AS2" s="80">
        <v>44736</v>
      </c>
      <c r="AT2" s="80">
        <v>44777</v>
      </c>
      <c r="AU2" s="80">
        <v>44775</v>
      </c>
      <c r="AV2" s="80">
        <v>44776</v>
      </c>
      <c r="AW2" s="80">
        <v>44784</v>
      </c>
      <c r="AX2" s="80">
        <v>44797</v>
      </c>
      <c r="AY2" s="80">
        <v>44812</v>
      </c>
      <c r="AZ2" s="80">
        <v>44811</v>
      </c>
      <c r="BA2" s="80">
        <v>44784</v>
      </c>
      <c r="BB2" s="80">
        <v>44791</v>
      </c>
      <c r="BC2" s="80"/>
      <c r="BD2" s="80">
        <v>44837</v>
      </c>
      <c r="BE2" s="135"/>
      <c r="BF2" s="135">
        <v>44572</v>
      </c>
      <c r="BG2" s="143">
        <v>44572</v>
      </c>
      <c r="BH2" s="80">
        <v>44571</v>
      </c>
      <c r="BI2" s="80">
        <v>44573</v>
      </c>
      <c r="BJ2" s="80">
        <v>44573</v>
      </c>
      <c r="BK2" s="80">
        <v>44595</v>
      </c>
      <c r="BL2" s="80">
        <v>44601</v>
      </c>
      <c r="BM2" s="80">
        <v>44616</v>
      </c>
      <c r="BN2" s="80">
        <v>44615</v>
      </c>
      <c r="BO2" s="80">
        <v>44609</v>
      </c>
      <c r="BP2" s="80">
        <v>44610</v>
      </c>
      <c r="BQ2" s="80">
        <v>44622</v>
      </c>
      <c r="BR2" s="80">
        <v>44699</v>
      </c>
      <c r="BS2" s="80">
        <v>44642</v>
      </c>
      <c r="BT2" s="80">
        <v>44692</v>
      </c>
      <c r="BU2" s="80">
        <v>44686</v>
      </c>
      <c r="BV2" s="80">
        <v>44652</v>
      </c>
      <c r="BW2" s="80">
        <v>44638</v>
      </c>
      <c r="BX2" s="80">
        <v>44678</v>
      </c>
      <c r="BY2" s="80">
        <v>44596</v>
      </c>
      <c r="BZ2" s="80">
        <v>44614</v>
      </c>
      <c r="CA2" s="80">
        <v>44637</v>
      </c>
      <c r="CB2" s="80">
        <v>44636</v>
      </c>
      <c r="CC2" s="80">
        <v>44608</v>
      </c>
      <c r="CD2" s="80">
        <v>44613</v>
      </c>
      <c r="CE2" s="80">
        <v>44635</v>
      </c>
      <c r="CF2" s="80">
        <v>44650</v>
      </c>
      <c r="CG2" s="80">
        <v>44655</v>
      </c>
      <c r="CH2" s="80">
        <v>44678</v>
      </c>
      <c r="CI2" s="80">
        <v>44678</v>
      </c>
      <c r="CJ2" s="80">
        <v>44679</v>
      </c>
      <c r="CK2" s="80">
        <v>44686</v>
      </c>
      <c r="CL2" s="80">
        <v>44707</v>
      </c>
      <c r="CM2" s="80">
        <v>44701</v>
      </c>
      <c r="CN2" s="80">
        <v>44706</v>
      </c>
      <c r="CO2" s="80">
        <v>44712</v>
      </c>
      <c r="CP2" s="80">
        <v>44720</v>
      </c>
      <c r="CQ2" s="80">
        <v>44705</v>
      </c>
      <c r="CR2" s="80">
        <v>44708</v>
      </c>
      <c r="CS2" s="80">
        <v>44692</v>
      </c>
      <c r="CT2" s="80">
        <v>44687</v>
      </c>
      <c r="CU2" s="80">
        <v>44692</v>
      </c>
      <c r="CV2" s="80">
        <v>44704</v>
      </c>
      <c r="CW2" s="80">
        <v>44678</v>
      </c>
      <c r="CX2" s="80">
        <v>44740</v>
      </c>
      <c r="CY2" s="80">
        <v>44755</v>
      </c>
      <c r="CZ2" s="80">
        <v>44742</v>
      </c>
      <c r="DA2" s="80">
        <v>44747</v>
      </c>
      <c r="DB2" s="80">
        <v>44753</v>
      </c>
      <c r="DC2" s="80">
        <v>44782</v>
      </c>
      <c r="DD2" s="80">
        <v>44755</v>
      </c>
      <c r="DE2" s="80">
        <v>44698</v>
      </c>
      <c r="DF2" s="80">
        <v>44735</v>
      </c>
      <c r="DG2" s="80">
        <v>44722</v>
      </c>
      <c r="DH2" s="80">
        <v>44736</v>
      </c>
      <c r="DI2" s="80">
        <v>44722</v>
      </c>
      <c r="DJ2" s="80">
        <v>44729</v>
      </c>
      <c r="DK2" s="80">
        <v>44746</v>
      </c>
      <c r="DL2" s="80">
        <v>44756</v>
      </c>
      <c r="DM2" s="80">
        <v>44777</v>
      </c>
      <c r="DN2" s="80">
        <v>44797</v>
      </c>
      <c r="DO2" s="80">
        <v>44806</v>
      </c>
      <c r="DP2" s="80">
        <v>44810</v>
      </c>
      <c r="DQ2" s="80">
        <v>44767</v>
      </c>
      <c r="DR2" s="80">
        <v>44761</v>
      </c>
      <c r="DS2" s="80">
        <v>44785</v>
      </c>
      <c r="DT2" s="80">
        <v>44782</v>
      </c>
      <c r="DU2" s="80">
        <v>44777</v>
      </c>
      <c r="DV2" s="80">
        <v>44784</v>
      </c>
      <c r="DW2" s="80">
        <v>44768</v>
      </c>
      <c r="DX2" s="80">
        <v>44812</v>
      </c>
      <c r="DY2" s="80"/>
      <c r="DZ2" s="80"/>
      <c r="EA2" s="80"/>
      <c r="EB2" s="80"/>
      <c r="EC2" s="80">
        <v>44797</v>
      </c>
      <c r="ED2" s="80">
        <v>44792</v>
      </c>
      <c r="EE2" s="80">
        <v>44837</v>
      </c>
      <c r="EF2" s="80"/>
      <c r="EG2" s="80">
        <v>44771</v>
      </c>
      <c r="EH2" s="80">
        <v>44760</v>
      </c>
      <c r="EI2" s="80">
        <v>44776</v>
      </c>
      <c r="EJ2" s="80">
        <v>44809</v>
      </c>
      <c r="EK2" s="80"/>
      <c r="EL2" s="80">
        <v>44575</v>
      </c>
      <c r="EM2" s="80">
        <v>44609</v>
      </c>
      <c r="EN2" s="80">
        <v>44616</v>
      </c>
      <c r="EO2" s="80">
        <v>44630</v>
      </c>
      <c r="EP2" s="80">
        <v>44634</v>
      </c>
      <c r="EQ2" s="80">
        <v>44658</v>
      </c>
      <c r="ER2" s="80">
        <v>44656</v>
      </c>
      <c r="ES2" s="80">
        <v>44686</v>
      </c>
      <c r="ET2" s="80">
        <v>44698</v>
      </c>
      <c r="EU2" s="80">
        <v>44701</v>
      </c>
      <c r="EV2" s="80">
        <v>44712</v>
      </c>
      <c r="EW2" s="80">
        <v>44818</v>
      </c>
      <c r="EX2" s="80">
        <v>44748</v>
      </c>
      <c r="EY2" s="80">
        <v>44753</v>
      </c>
      <c r="EZ2" s="80">
        <v>44771</v>
      </c>
      <c r="FA2" s="80">
        <v>44776</v>
      </c>
      <c r="FB2" s="80">
        <v>44796</v>
      </c>
      <c r="FC2" s="80">
        <v>44803</v>
      </c>
      <c r="FD2" s="80">
        <v>44812</v>
      </c>
      <c r="FE2" s="80">
        <v>44816</v>
      </c>
      <c r="FF2" s="80">
        <v>44837</v>
      </c>
      <c r="FG2" s="80"/>
      <c r="FH2" s="80">
        <v>44594</v>
      </c>
      <c r="FI2" s="80">
        <v>44594</v>
      </c>
      <c r="FJ2" s="80">
        <v>44606</v>
      </c>
      <c r="FK2" s="80">
        <v>44607</v>
      </c>
      <c r="FL2" s="80">
        <v>44613</v>
      </c>
      <c r="FM2" s="80">
        <v>44630</v>
      </c>
      <c r="FN2" s="80">
        <v>44636</v>
      </c>
      <c r="FO2" s="80">
        <v>44641</v>
      </c>
      <c r="FP2" s="80">
        <v>44658</v>
      </c>
      <c r="FQ2" s="80">
        <v>44680</v>
      </c>
      <c r="FR2" s="80">
        <v>44692</v>
      </c>
      <c r="FS2" s="80">
        <v>44700</v>
      </c>
      <c r="FT2" s="80">
        <v>44706</v>
      </c>
      <c r="FU2" s="80">
        <v>44718</v>
      </c>
      <c r="FV2" s="80">
        <v>44718</v>
      </c>
      <c r="FW2" s="80">
        <v>44726</v>
      </c>
      <c r="FX2" s="80">
        <v>44726</v>
      </c>
      <c r="FY2" s="80">
        <v>44729</v>
      </c>
      <c r="FZ2" s="80">
        <v>44733</v>
      </c>
      <c r="GA2" s="80">
        <v>44736</v>
      </c>
      <c r="GB2" s="80">
        <v>44736</v>
      </c>
      <c r="GC2" s="80">
        <v>44749</v>
      </c>
      <c r="GD2" s="80">
        <v>44749</v>
      </c>
      <c r="GE2" s="80">
        <v>13722</v>
      </c>
      <c r="GF2" s="80">
        <v>44761</v>
      </c>
      <c r="GG2" s="80">
        <v>44761</v>
      </c>
      <c r="GH2" s="80">
        <v>44776</v>
      </c>
      <c r="GI2" s="80">
        <v>44784</v>
      </c>
      <c r="GJ2" s="80">
        <v>44789</v>
      </c>
      <c r="GK2" s="80">
        <v>44791</v>
      </c>
      <c r="GL2" s="80">
        <v>44791</v>
      </c>
      <c r="GM2" s="80">
        <v>44796</v>
      </c>
      <c r="GN2" s="80">
        <v>44796</v>
      </c>
      <c r="GO2" s="80">
        <v>44799</v>
      </c>
      <c r="GP2" s="80">
        <v>44802</v>
      </c>
      <c r="GQ2" s="80">
        <v>44802</v>
      </c>
      <c r="GR2" s="80">
        <v>44810</v>
      </c>
      <c r="GS2" s="80">
        <v>44805</v>
      </c>
      <c r="GT2" s="80">
        <v>44805</v>
      </c>
      <c r="GU2" s="80">
        <v>44813</v>
      </c>
      <c r="GV2" s="80">
        <v>44813</v>
      </c>
      <c r="GW2" s="80">
        <v>44817</v>
      </c>
      <c r="GX2" s="80">
        <v>44819</v>
      </c>
      <c r="GY2" s="80">
        <v>44819</v>
      </c>
      <c r="GZ2" s="80">
        <v>44825</v>
      </c>
      <c r="HA2" s="80">
        <v>44825</v>
      </c>
      <c r="HB2" s="80">
        <v>44827</v>
      </c>
      <c r="HC2" s="80"/>
      <c r="HD2" s="80">
        <v>44830</v>
      </c>
      <c r="HE2" s="80">
        <v>44834</v>
      </c>
      <c r="HF2" s="80">
        <v>44834</v>
      </c>
      <c r="HG2" s="80">
        <v>44832</v>
      </c>
      <c r="HH2" s="80">
        <v>44832</v>
      </c>
      <c r="HI2" s="80"/>
      <c r="HJ2" s="80">
        <v>44573</v>
      </c>
      <c r="HK2" s="80">
        <v>44587</v>
      </c>
      <c r="HL2" s="80">
        <v>44587</v>
      </c>
      <c r="HM2" s="80">
        <v>44614</v>
      </c>
      <c r="HN2" s="80">
        <v>44614</v>
      </c>
      <c r="HO2" s="80">
        <v>44680</v>
      </c>
      <c r="HP2" s="80">
        <v>44680</v>
      </c>
      <c r="HQ2" s="80">
        <v>44704</v>
      </c>
      <c r="HR2" s="80">
        <v>44704</v>
      </c>
      <c r="HS2" s="80">
        <v>44726</v>
      </c>
      <c r="HT2" s="80">
        <v>44726</v>
      </c>
      <c r="HU2" s="80">
        <v>44726</v>
      </c>
      <c r="HV2" s="80">
        <v>44726</v>
      </c>
      <c r="HW2" s="80">
        <v>44742</v>
      </c>
      <c r="HX2" s="80">
        <v>44742</v>
      </c>
      <c r="HY2" s="80">
        <v>44742</v>
      </c>
      <c r="HZ2" s="80">
        <v>44761</v>
      </c>
      <c r="IA2" s="80">
        <v>44783</v>
      </c>
      <c r="IB2" s="80">
        <v>44783</v>
      </c>
      <c r="IC2" s="80">
        <v>44783</v>
      </c>
      <c r="ID2" s="80">
        <v>44783</v>
      </c>
      <c r="IE2" s="80">
        <v>44798</v>
      </c>
      <c r="IF2" s="80">
        <v>44798</v>
      </c>
      <c r="IG2" s="80">
        <v>44811</v>
      </c>
      <c r="IH2" s="80">
        <v>44811</v>
      </c>
      <c r="II2" s="80">
        <v>44817</v>
      </c>
      <c r="IJ2" s="80">
        <v>44817</v>
      </c>
      <c r="IK2" s="80">
        <v>44825</v>
      </c>
      <c r="IL2" s="80">
        <v>44825</v>
      </c>
      <c r="IM2" s="80">
        <v>44825</v>
      </c>
      <c r="IN2" s="80">
        <v>44825</v>
      </c>
      <c r="IO2" s="80">
        <v>44825</v>
      </c>
      <c r="IP2" s="80">
        <v>44607</v>
      </c>
      <c r="IQ2" s="80">
        <v>44680</v>
      </c>
      <c r="IR2" s="80">
        <v>44700</v>
      </c>
      <c r="IS2" s="80">
        <v>44697</v>
      </c>
      <c r="IT2" s="80">
        <v>44740</v>
      </c>
      <c r="IU2" s="80">
        <v>44775</v>
      </c>
      <c r="IV2" s="80"/>
      <c r="IW2" s="80">
        <v>44810</v>
      </c>
      <c r="IX2" s="80">
        <v>44830</v>
      </c>
      <c r="IY2" s="80"/>
      <c r="IZ2" s="80">
        <v>44680</v>
      </c>
      <c r="JA2" s="80">
        <v>44761</v>
      </c>
      <c r="JB2" s="80">
        <v>44790</v>
      </c>
      <c r="JC2" s="80">
        <v>44573</v>
      </c>
      <c r="JD2" s="80">
        <v>44608</v>
      </c>
      <c r="JE2" s="80">
        <v>44603</v>
      </c>
      <c r="JF2" s="80">
        <v>44630</v>
      </c>
      <c r="JG2" s="80">
        <v>44609</v>
      </c>
      <c r="JH2" s="80">
        <v>44658</v>
      </c>
      <c r="JI2" s="80">
        <v>44651</v>
      </c>
      <c r="JJ2" s="80">
        <v>44651</v>
      </c>
      <c r="JK2" s="80">
        <v>44642</v>
      </c>
      <c r="JL2" s="80">
        <v>44593</v>
      </c>
      <c r="JM2" s="80">
        <v>44599</v>
      </c>
      <c r="JN2" s="80">
        <v>44573</v>
      </c>
      <c r="JO2" s="80">
        <v>44621</v>
      </c>
      <c r="JP2" s="80">
        <v>44643</v>
      </c>
      <c r="JQ2" s="80">
        <v>44656</v>
      </c>
      <c r="JR2" s="80">
        <v>44657</v>
      </c>
      <c r="JS2" s="80">
        <v>44676</v>
      </c>
      <c r="JT2" s="80">
        <v>44572</v>
      </c>
      <c r="JU2" s="80">
        <v>44602</v>
      </c>
      <c r="JV2" s="80">
        <v>44606</v>
      </c>
      <c r="JW2" s="80">
        <v>44606</v>
      </c>
      <c r="JX2" s="80">
        <v>44643</v>
      </c>
      <c r="JY2" s="80">
        <v>44652</v>
      </c>
      <c r="JZ2" s="80">
        <v>44680</v>
      </c>
      <c r="KA2" s="80">
        <v>44693</v>
      </c>
      <c r="KB2" s="80">
        <v>44700</v>
      </c>
      <c r="KC2" s="80">
        <v>44701</v>
      </c>
      <c r="KD2" s="80">
        <v>44707</v>
      </c>
      <c r="KE2" s="80">
        <v>44714</v>
      </c>
      <c r="KF2" s="80">
        <v>44712</v>
      </c>
      <c r="KG2" s="80">
        <v>44725</v>
      </c>
      <c r="KH2" s="80">
        <v>44747</v>
      </c>
      <c r="KI2" s="80">
        <v>44781</v>
      </c>
      <c r="KJ2" s="80">
        <v>44775</v>
      </c>
      <c r="KK2" s="80">
        <v>44768</v>
      </c>
      <c r="KL2" s="80">
        <v>44783</v>
      </c>
      <c r="KM2" s="80">
        <v>44804</v>
      </c>
      <c r="KN2" s="80">
        <v>44796</v>
      </c>
      <c r="KO2" s="80">
        <v>44790</v>
      </c>
      <c r="KP2" s="80">
        <v>44805</v>
      </c>
      <c r="KQ2" s="80">
        <v>44819</v>
      </c>
      <c r="KR2" s="80"/>
      <c r="KS2" s="80">
        <v>44834</v>
      </c>
      <c r="KT2" s="80">
        <v>44798</v>
      </c>
      <c r="KU2" s="80">
        <v>44811</v>
      </c>
      <c r="KV2" s="80">
        <v>44811</v>
      </c>
      <c r="KW2" s="80">
        <v>44811</v>
      </c>
      <c r="KX2" s="80">
        <v>44735</v>
      </c>
      <c r="KY2" s="80">
        <v>44777</v>
      </c>
      <c r="KZ2" s="80">
        <v>44776</v>
      </c>
      <c r="LA2" s="80">
        <v>44778</v>
      </c>
      <c r="LB2" s="80">
        <v>44797</v>
      </c>
      <c r="LC2" s="80">
        <v>44803</v>
      </c>
      <c r="LD2" s="80">
        <v>44834</v>
      </c>
      <c r="LE2" s="80"/>
      <c r="LF2" s="80"/>
      <c r="LG2" s="80">
        <v>44834</v>
      </c>
      <c r="LH2" s="80">
        <v>44799</v>
      </c>
      <c r="LI2" s="80">
        <v>44712</v>
      </c>
      <c r="LJ2" s="80">
        <v>44719</v>
      </c>
      <c r="LK2" s="80">
        <v>44714</v>
      </c>
      <c r="LL2" s="80">
        <v>44714</v>
      </c>
      <c r="LM2" s="80">
        <v>44722</v>
      </c>
      <c r="LN2" s="80">
        <v>44770</v>
      </c>
      <c r="LO2" s="80">
        <v>44734</v>
      </c>
      <c r="LP2" s="80">
        <v>44781</v>
      </c>
      <c r="LQ2" s="80">
        <v>44735</v>
      </c>
      <c r="LR2" s="80">
        <v>44706</v>
      </c>
      <c r="LS2" s="80">
        <v>44704</v>
      </c>
      <c r="LT2" s="80">
        <v>44701</v>
      </c>
      <c r="LU2" s="80">
        <v>44746</v>
      </c>
      <c r="LV2" s="80">
        <v>44810</v>
      </c>
      <c r="LW2" s="80">
        <v>44806</v>
      </c>
      <c r="LX2" s="80"/>
      <c r="LY2" s="80">
        <v>44595</v>
      </c>
      <c r="LZ2" s="80">
        <v>44613</v>
      </c>
      <c r="MA2" s="80">
        <v>44624</v>
      </c>
      <c r="MB2" s="80">
        <v>44645</v>
      </c>
      <c r="MC2" s="80">
        <v>44613</v>
      </c>
      <c r="MD2" s="80">
        <v>44651</v>
      </c>
      <c r="ME2" s="80">
        <v>44586</v>
      </c>
      <c r="MF2" s="80">
        <v>44700</v>
      </c>
      <c r="MG2" s="80">
        <v>44680</v>
      </c>
      <c r="MH2" s="80">
        <v>44691</v>
      </c>
      <c r="MI2" s="80">
        <v>44712</v>
      </c>
      <c r="MJ2" s="80">
        <v>44749</v>
      </c>
      <c r="MK2" s="80">
        <v>44763</v>
      </c>
      <c r="ML2" s="80">
        <v>44833</v>
      </c>
      <c r="MM2" s="80"/>
      <c r="MN2" s="80">
        <v>44767</v>
      </c>
      <c r="MO2" s="80">
        <v>44792</v>
      </c>
      <c r="MP2" s="80">
        <v>44777</v>
      </c>
      <c r="MQ2" s="80">
        <v>44736</v>
      </c>
      <c r="MR2" s="80">
        <v>44754</v>
      </c>
      <c r="MS2" s="80">
        <v>44760</v>
      </c>
      <c r="MT2" s="80">
        <v>44726</v>
      </c>
      <c r="MU2" s="80">
        <v>44630</v>
      </c>
      <c r="MV2" s="80">
        <v>44656</v>
      </c>
      <c r="MW2" s="80">
        <v>44571</v>
      </c>
      <c r="MX2" s="80">
        <v>44609</v>
      </c>
      <c r="MY2" s="80">
        <v>44581</v>
      </c>
      <c r="MZ2" s="80">
        <v>44650</v>
      </c>
      <c r="NA2" s="80">
        <v>44687</v>
      </c>
      <c r="NB2" s="80">
        <v>44686</v>
      </c>
      <c r="NC2" s="80">
        <v>44699</v>
      </c>
      <c r="ND2" s="80">
        <v>44718</v>
      </c>
      <c r="NE2" s="80">
        <v>44715</v>
      </c>
      <c r="NF2" s="80">
        <v>44713</v>
      </c>
      <c r="NG2" s="80">
        <v>44713</v>
      </c>
      <c r="NH2" s="80">
        <v>44699</v>
      </c>
      <c r="NI2" s="80">
        <v>44574</v>
      </c>
      <c r="NJ2" s="80">
        <v>44609</v>
      </c>
      <c r="NK2" s="80">
        <v>44691</v>
      </c>
      <c r="NL2" s="80">
        <v>44720</v>
      </c>
      <c r="NM2" s="80">
        <v>44734</v>
      </c>
      <c r="NN2" s="80">
        <v>44771</v>
      </c>
      <c r="NO2" s="80">
        <v>44817</v>
      </c>
      <c r="NP2" s="80"/>
      <c r="NQ2" s="80">
        <v>44806</v>
      </c>
      <c r="NR2" s="80">
        <v>44781</v>
      </c>
      <c r="NS2" s="80">
        <v>44775</v>
      </c>
      <c r="NT2" s="80">
        <v>44778</v>
      </c>
      <c r="NU2" s="80">
        <v>44769</v>
      </c>
      <c r="NV2" s="80">
        <v>44791</v>
      </c>
      <c r="NW2" s="80">
        <v>44806</v>
      </c>
      <c r="NX2" s="80">
        <v>44830</v>
      </c>
      <c r="NY2" s="80"/>
      <c r="NZ2" s="80">
        <v>44819</v>
      </c>
      <c r="OA2" s="80">
        <v>44798</v>
      </c>
      <c r="OB2" s="80">
        <v>44811</v>
      </c>
      <c r="OC2" s="80">
        <v>44811</v>
      </c>
      <c r="OD2" s="80">
        <v>44833</v>
      </c>
      <c r="OE2" s="80">
        <v>44795</v>
      </c>
      <c r="OF2" s="80">
        <v>44792</v>
      </c>
      <c r="OG2" s="80">
        <v>44799</v>
      </c>
      <c r="OH2" s="80">
        <v>44776</v>
      </c>
      <c r="OI2" s="80">
        <v>44798</v>
      </c>
      <c r="OJ2" s="80">
        <v>44817</v>
      </c>
      <c r="OK2" s="80">
        <v>44824</v>
      </c>
      <c r="OL2" s="80"/>
      <c r="OM2" s="80"/>
      <c r="ON2" s="80">
        <v>44824</v>
      </c>
      <c r="OO2" s="80"/>
      <c r="OP2" s="80">
        <v>44761</v>
      </c>
      <c r="OQ2" s="80">
        <v>44736</v>
      </c>
      <c r="OR2" s="80">
        <v>44581</v>
      </c>
      <c r="OS2" s="80">
        <v>44589</v>
      </c>
      <c r="OT2" s="80">
        <v>44676</v>
      </c>
      <c r="OU2" s="80">
        <v>44579</v>
      </c>
      <c r="OV2" s="80">
        <v>44564</v>
      </c>
      <c r="OW2" s="80">
        <v>44572</v>
      </c>
      <c r="OX2" s="80">
        <v>44574</v>
      </c>
      <c r="OY2" s="80">
        <v>44574</v>
      </c>
      <c r="OZ2" s="80">
        <v>44574</v>
      </c>
      <c r="PA2" s="80">
        <v>44574</v>
      </c>
      <c r="PB2" s="80">
        <v>44578</v>
      </c>
      <c r="PC2" s="80">
        <v>44585</v>
      </c>
      <c r="PD2" s="80">
        <v>44593</v>
      </c>
      <c r="PE2" s="80">
        <v>44606</v>
      </c>
      <c r="PF2" s="80">
        <v>44585</v>
      </c>
      <c r="PG2" s="80">
        <v>44585</v>
      </c>
      <c r="PH2" s="80">
        <v>44585</v>
      </c>
      <c r="PI2" s="80">
        <v>44585</v>
      </c>
      <c r="PJ2" s="80">
        <v>44586</v>
      </c>
      <c r="PK2" s="80">
        <v>44586</v>
      </c>
      <c r="PL2" s="80">
        <v>44586</v>
      </c>
      <c r="PM2" s="80">
        <v>44586</v>
      </c>
      <c r="PN2" s="80">
        <v>44586</v>
      </c>
      <c r="PO2" s="80">
        <v>44586</v>
      </c>
      <c r="PP2" s="80">
        <v>44586</v>
      </c>
      <c r="PQ2" s="80">
        <v>44586</v>
      </c>
      <c r="PR2" s="80">
        <v>44586</v>
      </c>
      <c r="PS2" s="80">
        <v>44587</v>
      </c>
      <c r="PT2" s="80">
        <v>44587</v>
      </c>
      <c r="PU2" s="80">
        <v>44587</v>
      </c>
      <c r="PV2" s="80">
        <v>44587</v>
      </c>
      <c r="PW2" s="80">
        <v>44587</v>
      </c>
      <c r="PX2" s="80">
        <v>44587</v>
      </c>
      <c r="PY2" s="80">
        <v>44588</v>
      </c>
      <c r="PZ2" s="80">
        <v>44588</v>
      </c>
      <c r="QA2" s="80">
        <v>44588</v>
      </c>
      <c r="QB2" s="80">
        <v>44589</v>
      </c>
      <c r="QC2" s="80">
        <v>44588</v>
      </c>
      <c r="QD2" s="80">
        <v>44606</v>
      </c>
      <c r="QE2" s="80">
        <v>44609</v>
      </c>
      <c r="QF2" s="80">
        <v>44624</v>
      </c>
      <c r="QG2" s="80">
        <v>44638</v>
      </c>
      <c r="QH2" s="80">
        <v>44594</v>
      </c>
      <c r="QI2" s="80">
        <v>44594</v>
      </c>
      <c r="QJ2" s="80">
        <v>44596</v>
      </c>
      <c r="QK2" s="80">
        <v>44599</v>
      </c>
      <c r="QL2" s="80">
        <v>44599</v>
      </c>
      <c r="QM2" s="80">
        <v>44601</v>
      </c>
      <c r="QN2" s="80">
        <v>44607</v>
      </c>
      <c r="QO2" s="80">
        <v>44607</v>
      </c>
      <c r="QP2" s="80">
        <v>44607</v>
      </c>
      <c r="QQ2" s="80">
        <v>44607</v>
      </c>
      <c r="QR2" s="80">
        <v>44607</v>
      </c>
      <c r="QS2" s="80">
        <v>44607</v>
      </c>
      <c r="QT2" s="80">
        <v>44607</v>
      </c>
      <c r="QU2" s="80">
        <v>44606</v>
      </c>
      <c r="QV2" s="80">
        <v>44607</v>
      </c>
      <c r="QW2" s="80">
        <v>44607</v>
      </c>
      <c r="QX2" s="80">
        <v>44608</v>
      </c>
      <c r="QY2" s="80">
        <v>44610</v>
      </c>
      <c r="QZ2" s="80">
        <v>44614</v>
      </c>
      <c r="RA2" s="80">
        <v>44811</v>
      </c>
      <c r="RB2" s="80"/>
      <c r="RC2" s="80">
        <v>44701</v>
      </c>
      <c r="RD2" s="80">
        <v>44614</v>
      </c>
      <c r="RE2" s="80">
        <v>44609</v>
      </c>
      <c r="RF2" s="80">
        <v>44613</v>
      </c>
      <c r="RG2" s="80">
        <v>44614</v>
      </c>
      <c r="RH2" s="80">
        <v>44615</v>
      </c>
      <c r="RI2" s="80">
        <v>44615</v>
      </c>
      <c r="RJ2" s="80">
        <v>44615</v>
      </c>
      <c r="RK2" s="80">
        <v>44617</v>
      </c>
      <c r="RL2" s="80">
        <v>44617</v>
      </c>
      <c r="RM2" s="80">
        <v>44620</v>
      </c>
      <c r="RN2" s="80">
        <v>44621</v>
      </c>
      <c r="RO2" s="80">
        <v>44622</v>
      </c>
      <c r="RP2" s="80">
        <v>44624</v>
      </c>
      <c r="RQ2" s="80">
        <v>44624</v>
      </c>
      <c r="RR2" s="80">
        <v>44624</v>
      </c>
      <c r="RS2" s="80">
        <v>44624</v>
      </c>
      <c r="RT2" s="80">
        <v>44624</v>
      </c>
      <c r="RU2" s="80">
        <v>44624</v>
      </c>
      <c r="RV2" s="80">
        <v>44629</v>
      </c>
      <c r="RW2" s="80">
        <v>44629</v>
      </c>
      <c r="RX2" s="80">
        <v>44629</v>
      </c>
      <c r="RY2" s="80">
        <v>44629</v>
      </c>
      <c r="RZ2" s="80">
        <v>44629</v>
      </c>
      <c r="SA2" s="80">
        <v>44630</v>
      </c>
      <c r="SB2" s="80">
        <v>44629</v>
      </c>
      <c r="SC2" s="80">
        <v>44631</v>
      </c>
      <c r="SD2" s="80">
        <v>44630</v>
      </c>
      <c r="SE2" s="80">
        <v>44634</v>
      </c>
      <c r="SF2" s="80">
        <v>44645</v>
      </c>
      <c r="SG2" s="80">
        <v>44634</v>
      </c>
      <c r="SH2" s="80">
        <v>44697</v>
      </c>
      <c r="SI2" s="80">
        <v>44638</v>
      </c>
      <c r="SJ2" s="80">
        <v>44643</v>
      </c>
      <c r="SK2" s="80">
        <v>44648</v>
      </c>
      <c r="SL2" s="80">
        <v>44648</v>
      </c>
      <c r="SM2" s="80">
        <v>44650</v>
      </c>
      <c r="SN2" s="80">
        <v>44651</v>
      </c>
      <c r="SO2" s="80">
        <v>44651</v>
      </c>
      <c r="SP2" s="80">
        <v>44651</v>
      </c>
      <c r="SQ2" s="80">
        <v>44651</v>
      </c>
      <c r="SR2" s="80">
        <v>44651</v>
      </c>
      <c r="SS2" s="80">
        <v>44651</v>
      </c>
      <c r="ST2" s="80">
        <v>44651</v>
      </c>
      <c r="SU2" s="80">
        <v>44652</v>
      </c>
      <c r="SV2" s="80">
        <v>44652</v>
      </c>
      <c r="SW2" s="80">
        <v>44652</v>
      </c>
      <c r="SX2" s="80">
        <v>44652</v>
      </c>
      <c r="SY2" s="80">
        <v>44652</v>
      </c>
      <c r="SZ2" s="80">
        <v>44652</v>
      </c>
      <c r="TA2" s="80">
        <v>44652</v>
      </c>
      <c r="TB2" s="80">
        <v>44652</v>
      </c>
      <c r="TC2" s="80">
        <v>44652</v>
      </c>
      <c r="TD2" s="80">
        <v>44655</v>
      </c>
      <c r="TE2" s="80">
        <v>44655</v>
      </c>
      <c r="TF2" s="80">
        <v>44656</v>
      </c>
      <c r="TG2" s="80">
        <v>44656</v>
      </c>
      <c r="TH2" s="80">
        <v>44659</v>
      </c>
      <c r="TI2" s="80">
        <v>44659</v>
      </c>
      <c r="TJ2" s="80">
        <v>44662</v>
      </c>
      <c r="TK2" s="80">
        <v>44662</v>
      </c>
      <c r="TL2" s="80">
        <v>44663</v>
      </c>
      <c r="TM2" s="80">
        <v>44663</v>
      </c>
      <c r="TN2" s="80">
        <v>44665</v>
      </c>
      <c r="TO2" s="80">
        <v>44665</v>
      </c>
      <c r="TP2" s="80">
        <v>44665</v>
      </c>
      <c r="TQ2" s="80">
        <v>44665</v>
      </c>
      <c r="TR2" s="80">
        <v>44665</v>
      </c>
      <c r="TS2" s="80">
        <v>44665</v>
      </c>
      <c r="TT2" s="80">
        <v>44665</v>
      </c>
      <c r="TU2" s="80">
        <v>14</v>
      </c>
      <c r="TV2" s="80">
        <v>44665</v>
      </c>
      <c r="TW2" s="80">
        <v>44665</v>
      </c>
      <c r="TX2" s="80">
        <v>44665</v>
      </c>
      <c r="TY2" s="80">
        <v>44666</v>
      </c>
      <c r="TZ2" s="80">
        <v>44666</v>
      </c>
      <c r="UA2" s="80">
        <v>44666</v>
      </c>
      <c r="UB2" s="80">
        <v>44666</v>
      </c>
      <c r="UC2" s="80">
        <v>44669</v>
      </c>
      <c r="UD2" s="80">
        <v>44669</v>
      </c>
      <c r="UE2" s="80">
        <v>44669</v>
      </c>
      <c r="UF2" s="80">
        <v>44669</v>
      </c>
      <c r="UG2" s="80">
        <v>44669</v>
      </c>
      <c r="UH2" s="80">
        <v>44669</v>
      </c>
      <c r="UI2" s="80">
        <v>44670</v>
      </c>
      <c r="UJ2" s="80">
        <v>44670</v>
      </c>
      <c r="UK2" s="80">
        <v>44670</v>
      </c>
      <c r="UL2" s="80">
        <v>44670</v>
      </c>
      <c r="UM2" s="80">
        <v>44670</v>
      </c>
      <c r="UN2" s="80">
        <v>44670</v>
      </c>
      <c r="UO2" s="80">
        <v>44670</v>
      </c>
      <c r="UP2" s="80">
        <v>44671</v>
      </c>
      <c r="UQ2" s="80">
        <v>44672</v>
      </c>
      <c r="UR2" s="80">
        <v>44672</v>
      </c>
      <c r="US2" s="80">
        <v>44672</v>
      </c>
      <c r="UT2" s="80">
        <v>44672</v>
      </c>
      <c r="UU2" s="80">
        <v>44672</v>
      </c>
      <c r="UV2" s="80">
        <v>44673</v>
      </c>
      <c r="UW2" s="80">
        <v>44673</v>
      </c>
      <c r="UX2" s="80">
        <v>44673</v>
      </c>
      <c r="UY2" s="80">
        <v>44676</v>
      </c>
      <c r="UZ2" s="80">
        <v>44677</v>
      </c>
      <c r="VA2" s="80">
        <v>44677</v>
      </c>
      <c r="VB2" s="80">
        <v>44677</v>
      </c>
      <c r="VC2" s="80">
        <v>44677</v>
      </c>
      <c r="VD2" s="80">
        <v>44677</v>
      </c>
      <c r="VE2" s="80">
        <v>44678</v>
      </c>
      <c r="VF2" s="80">
        <v>44680</v>
      </c>
      <c r="VG2" s="80">
        <v>44685</v>
      </c>
      <c r="VH2" s="80">
        <v>44687</v>
      </c>
      <c r="VI2" s="80">
        <v>44687</v>
      </c>
      <c r="VJ2" s="80">
        <v>44692</v>
      </c>
      <c r="VK2" s="80">
        <v>44697</v>
      </c>
      <c r="VL2" s="80">
        <v>44697</v>
      </c>
      <c r="VM2" s="80">
        <v>44697</v>
      </c>
      <c r="VN2" s="80">
        <v>44697</v>
      </c>
      <c r="VO2" s="80">
        <v>44697</v>
      </c>
      <c r="VP2" s="80">
        <v>44698</v>
      </c>
      <c r="VQ2" s="80">
        <v>44698</v>
      </c>
      <c r="VR2" s="80">
        <v>44698</v>
      </c>
      <c r="VS2" s="80">
        <v>44698</v>
      </c>
      <c r="VT2" s="80">
        <v>44743</v>
      </c>
      <c r="VU2" s="80">
        <v>44713</v>
      </c>
      <c r="VV2" s="80">
        <v>44704</v>
      </c>
      <c r="VW2" s="80">
        <v>44700</v>
      </c>
      <c r="VX2" s="80">
        <v>44701</v>
      </c>
      <c r="VY2" s="80">
        <v>44699</v>
      </c>
      <c r="VZ2" s="80">
        <v>44699</v>
      </c>
      <c r="WA2" s="80">
        <v>44698</v>
      </c>
      <c r="WB2" s="80">
        <v>44700</v>
      </c>
      <c r="WC2" s="80">
        <v>44701</v>
      </c>
      <c r="WD2" s="80">
        <v>44704</v>
      </c>
      <c r="WE2" s="80">
        <v>44704</v>
      </c>
      <c r="WF2" s="80">
        <v>44704</v>
      </c>
      <c r="WG2" s="80">
        <v>44706</v>
      </c>
      <c r="WH2" s="80">
        <v>44705</v>
      </c>
      <c r="WI2" s="80">
        <v>44705</v>
      </c>
      <c r="WJ2" s="80">
        <v>44707</v>
      </c>
      <c r="WK2" s="80">
        <v>44711</v>
      </c>
      <c r="WL2" s="80">
        <v>44715</v>
      </c>
      <c r="WM2" s="80">
        <v>44712</v>
      </c>
      <c r="WN2" s="80">
        <v>44713</v>
      </c>
      <c r="WO2" s="80">
        <v>44714</v>
      </c>
      <c r="WP2" s="80">
        <v>44715</v>
      </c>
      <c r="WQ2" s="80">
        <v>44715</v>
      </c>
      <c r="WR2" s="80">
        <v>44718</v>
      </c>
      <c r="WS2" s="80">
        <v>44718</v>
      </c>
      <c r="WT2" s="80">
        <v>44719</v>
      </c>
      <c r="WU2" s="80">
        <v>44719</v>
      </c>
      <c r="WV2" s="80">
        <v>44719</v>
      </c>
      <c r="WW2" s="80">
        <v>44720</v>
      </c>
      <c r="WX2" s="80">
        <v>44721</v>
      </c>
      <c r="WY2" s="80">
        <v>44722</v>
      </c>
      <c r="WZ2" s="80">
        <v>44722</v>
      </c>
      <c r="XA2" s="80">
        <v>44725</v>
      </c>
      <c r="XB2" s="80">
        <v>44725</v>
      </c>
      <c r="XC2" s="80">
        <v>44725</v>
      </c>
      <c r="XD2" s="80">
        <v>44725</v>
      </c>
      <c r="XE2" s="80">
        <v>44725</v>
      </c>
      <c r="XF2" s="80">
        <v>44726</v>
      </c>
      <c r="XG2" s="80">
        <v>44726</v>
      </c>
      <c r="XH2" s="80">
        <v>44726</v>
      </c>
      <c r="XI2" s="80">
        <v>44726</v>
      </c>
      <c r="XJ2" s="80">
        <v>44727</v>
      </c>
      <c r="XK2" s="80">
        <v>44727</v>
      </c>
      <c r="XL2" s="80">
        <v>44727</v>
      </c>
      <c r="XM2" s="80">
        <v>44727</v>
      </c>
      <c r="XN2" s="80">
        <v>44727</v>
      </c>
      <c r="XO2" s="80">
        <v>44728</v>
      </c>
      <c r="XP2" s="80">
        <v>44728</v>
      </c>
      <c r="XQ2" s="80">
        <v>44728</v>
      </c>
      <c r="XR2" s="80">
        <v>44728</v>
      </c>
      <c r="XS2" s="80">
        <v>44742</v>
      </c>
      <c r="XT2" s="80">
        <v>44756</v>
      </c>
      <c r="XU2" s="80">
        <v>44728</v>
      </c>
      <c r="XV2" s="80">
        <v>44729</v>
      </c>
      <c r="XW2" s="80">
        <v>44732</v>
      </c>
      <c r="XX2" s="80">
        <v>44732</v>
      </c>
      <c r="XY2" s="80">
        <v>44732</v>
      </c>
      <c r="XZ2" s="80">
        <v>44732</v>
      </c>
      <c r="YA2" s="80">
        <v>44733</v>
      </c>
      <c r="YB2" s="80">
        <v>44733</v>
      </c>
      <c r="YC2" s="80">
        <v>44733</v>
      </c>
      <c r="YD2" s="80">
        <v>44747</v>
      </c>
      <c r="YE2" s="80">
        <v>44735</v>
      </c>
      <c r="YF2" s="80">
        <v>44736</v>
      </c>
      <c r="YG2" s="80">
        <v>44739</v>
      </c>
      <c r="YH2" s="80">
        <v>44739</v>
      </c>
      <c r="YI2" s="80">
        <v>44739</v>
      </c>
      <c r="YJ2" s="80">
        <v>44739</v>
      </c>
      <c r="YK2" s="80">
        <v>44740</v>
      </c>
      <c r="YL2" s="80">
        <v>44740</v>
      </c>
      <c r="YM2" s="80">
        <v>44740</v>
      </c>
      <c r="YN2" s="80">
        <v>44740</v>
      </c>
      <c r="YO2" s="80">
        <v>44741</v>
      </c>
      <c r="YP2" s="80">
        <v>44741</v>
      </c>
      <c r="YQ2" s="80">
        <v>44742</v>
      </c>
      <c r="YR2" s="80">
        <v>44742</v>
      </c>
      <c r="YS2" s="80">
        <v>44746</v>
      </c>
      <c r="YT2" s="80">
        <v>44747</v>
      </c>
      <c r="YU2" s="80">
        <v>44747</v>
      </c>
      <c r="YV2" s="80">
        <v>44748</v>
      </c>
      <c r="YW2" s="80">
        <v>44748</v>
      </c>
      <c r="YX2" s="80">
        <v>44749</v>
      </c>
      <c r="YY2" s="80">
        <v>44750</v>
      </c>
      <c r="YZ2" s="80">
        <v>44750</v>
      </c>
      <c r="ZA2" s="80">
        <v>44753</v>
      </c>
      <c r="ZB2" s="80">
        <v>44753</v>
      </c>
      <c r="ZC2" s="80">
        <v>44754</v>
      </c>
      <c r="ZD2" s="80">
        <v>44754</v>
      </c>
      <c r="ZE2" s="80">
        <v>44753</v>
      </c>
      <c r="ZF2" s="80">
        <v>44754</v>
      </c>
      <c r="ZG2" s="80">
        <v>44754</v>
      </c>
      <c r="ZH2" s="80">
        <v>44753</v>
      </c>
      <c r="ZI2" s="80">
        <v>44754</v>
      </c>
      <c r="ZJ2" s="80">
        <v>44755</v>
      </c>
      <c r="ZK2" s="80">
        <v>44755</v>
      </c>
      <c r="ZL2" s="80">
        <v>44754</v>
      </c>
      <c r="ZM2" s="80">
        <v>44755</v>
      </c>
      <c r="ZN2" s="80">
        <v>44755</v>
      </c>
      <c r="ZO2" s="80">
        <v>44757</v>
      </c>
      <c r="ZP2" s="80">
        <v>44768</v>
      </c>
      <c r="ZQ2" s="80">
        <v>44770</v>
      </c>
      <c r="ZR2" s="80">
        <v>44755</v>
      </c>
      <c r="ZS2" s="80">
        <v>44760</v>
      </c>
      <c r="ZT2" s="80">
        <v>44760</v>
      </c>
      <c r="ZU2" s="80">
        <v>44761</v>
      </c>
      <c r="ZV2" s="80">
        <v>44761</v>
      </c>
      <c r="ZW2" s="80">
        <v>44761</v>
      </c>
      <c r="ZX2" s="80">
        <v>44762</v>
      </c>
      <c r="ZY2" s="80">
        <v>44761</v>
      </c>
      <c r="ZZ2" s="80">
        <v>44763</v>
      </c>
      <c r="AAA2" s="80">
        <v>44764</v>
      </c>
      <c r="AAB2" s="80">
        <v>44767</v>
      </c>
      <c r="AAC2" s="80">
        <v>44767</v>
      </c>
      <c r="AAD2" s="80">
        <v>44767</v>
      </c>
      <c r="AAE2" s="80">
        <v>44767</v>
      </c>
      <c r="AAF2" s="80">
        <v>44768</v>
      </c>
      <c r="AAG2" s="80">
        <v>44768</v>
      </c>
      <c r="AAH2" s="80">
        <v>44768</v>
      </c>
      <c r="AAI2" s="80">
        <v>44768</v>
      </c>
      <c r="AAJ2" s="80">
        <v>44770</v>
      </c>
      <c r="AAK2" s="80">
        <v>44770</v>
      </c>
      <c r="AAL2" s="80">
        <v>44770</v>
      </c>
      <c r="AAM2" s="80">
        <v>44778</v>
      </c>
      <c r="AAN2" s="80">
        <v>44775</v>
      </c>
      <c r="AAO2" s="80">
        <v>44775</v>
      </c>
      <c r="AAP2" s="80">
        <v>44782</v>
      </c>
      <c r="AAQ2" s="80">
        <v>44790</v>
      </c>
      <c r="AAR2" s="80">
        <v>44831</v>
      </c>
      <c r="AAS2" s="80">
        <v>44798</v>
      </c>
      <c r="AAT2" s="80">
        <v>44777</v>
      </c>
      <c r="AAU2" s="80">
        <v>44777</v>
      </c>
      <c r="AAV2" s="80">
        <v>44777</v>
      </c>
      <c r="AAW2" s="80">
        <v>44777</v>
      </c>
      <c r="AAX2" s="80">
        <v>44778</v>
      </c>
      <c r="AAY2" s="80">
        <v>44774</v>
      </c>
      <c r="AAZ2" s="80">
        <v>44781</v>
      </c>
      <c r="ABA2" s="80">
        <v>44782</v>
      </c>
      <c r="ABB2" s="80">
        <v>44782</v>
      </c>
      <c r="ABC2" s="80">
        <v>44782</v>
      </c>
      <c r="ABD2" s="80">
        <v>44782</v>
      </c>
      <c r="ABE2" s="80">
        <v>44782</v>
      </c>
      <c r="ABF2" s="80">
        <v>44783</v>
      </c>
      <c r="ABG2" s="80">
        <v>44783</v>
      </c>
      <c r="ABH2" s="80">
        <v>44784</v>
      </c>
      <c r="ABI2" s="80">
        <v>44788</v>
      </c>
      <c r="ABJ2" s="80">
        <v>44788</v>
      </c>
      <c r="ABK2" s="80">
        <v>44788</v>
      </c>
      <c r="ABL2" s="80">
        <v>44788</v>
      </c>
      <c r="ABM2" s="80">
        <v>44791</v>
      </c>
      <c r="ABN2" s="80">
        <v>44795</v>
      </c>
      <c r="ABO2" s="80">
        <v>44795</v>
      </c>
      <c r="ABP2" s="80">
        <v>44795</v>
      </c>
      <c r="ABQ2" s="80">
        <v>44802</v>
      </c>
      <c r="ABR2" s="80">
        <v>44803</v>
      </c>
      <c r="ABS2" s="80">
        <v>44804</v>
      </c>
      <c r="ABT2" s="80">
        <v>44804</v>
      </c>
      <c r="ABU2" s="80">
        <v>44809</v>
      </c>
      <c r="ABV2" s="80">
        <v>44809</v>
      </c>
      <c r="ABW2" s="80">
        <v>44809</v>
      </c>
      <c r="ABX2" s="80">
        <v>44809</v>
      </c>
      <c r="ABY2" s="80">
        <v>44810</v>
      </c>
      <c r="ABZ2" s="80">
        <v>44810</v>
      </c>
      <c r="ACA2" s="80">
        <v>44810</v>
      </c>
      <c r="ACB2" s="80">
        <v>44810</v>
      </c>
      <c r="ACC2" s="80">
        <v>44812</v>
      </c>
      <c r="ACD2" s="80">
        <v>44811</v>
      </c>
      <c r="ACE2" s="80">
        <v>44810</v>
      </c>
      <c r="ACF2" s="80">
        <v>44812</v>
      </c>
      <c r="ACG2" s="80">
        <v>44810</v>
      </c>
      <c r="ACH2" s="80">
        <v>44810</v>
      </c>
      <c r="ACI2" s="80">
        <v>44811</v>
      </c>
      <c r="ACJ2" s="80">
        <v>44812</v>
      </c>
      <c r="ACK2" s="80">
        <v>44816</v>
      </c>
      <c r="ACL2" s="80">
        <v>44812</v>
      </c>
      <c r="ACM2" s="80">
        <v>44812</v>
      </c>
      <c r="ACN2" s="80">
        <v>44812</v>
      </c>
      <c r="ACO2" s="80">
        <v>44827</v>
      </c>
      <c r="ACP2" s="80">
        <v>44813</v>
      </c>
      <c r="ACQ2" s="80">
        <v>44816</v>
      </c>
      <c r="ACR2" s="80">
        <v>44816</v>
      </c>
      <c r="ACS2" s="80">
        <v>44817</v>
      </c>
      <c r="ACT2" s="80">
        <v>44817</v>
      </c>
      <c r="ACU2" s="80">
        <v>44817</v>
      </c>
      <c r="ACV2" s="80">
        <v>44818</v>
      </c>
      <c r="ACW2" s="80">
        <v>44818</v>
      </c>
      <c r="ACX2" s="80">
        <v>44819</v>
      </c>
      <c r="ACY2" s="80">
        <v>44820</v>
      </c>
      <c r="ACZ2" s="80">
        <v>44824</v>
      </c>
      <c r="ADA2" s="80">
        <v>44823</v>
      </c>
      <c r="ADB2" s="80">
        <v>44824</v>
      </c>
      <c r="ADC2" s="80">
        <v>44824</v>
      </c>
      <c r="ADD2" s="80">
        <v>44825</v>
      </c>
      <c r="ADE2" s="80">
        <v>44825</v>
      </c>
      <c r="ADF2" s="80">
        <v>44825</v>
      </c>
      <c r="ADG2" s="80">
        <v>44826</v>
      </c>
      <c r="ADH2" s="80"/>
      <c r="ADI2" s="80">
        <v>44832</v>
      </c>
      <c r="ADJ2" s="80">
        <v>44832</v>
      </c>
      <c r="ADK2" s="80">
        <v>44832</v>
      </c>
      <c r="ADL2" s="80">
        <v>44833</v>
      </c>
      <c r="ADM2" s="80"/>
      <c r="ADN2" s="80">
        <v>44833</v>
      </c>
      <c r="ADO2" s="80"/>
      <c r="ADP2" s="80">
        <v>44833</v>
      </c>
      <c r="ADQ2" s="80">
        <v>44833</v>
      </c>
      <c r="ADR2" s="80">
        <v>44833</v>
      </c>
      <c r="ADS2" s="80">
        <v>44833</v>
      </c>
      <c r="ADT2" s="80">
        <v>44834</v>
      </c>
      <c r="ADU2" s="80">
        <v>44834</v>
      </c>
      <c r="ADV2" s="80">
        <v>44837</v>
      </c>
      <c r="ADW2" s="80">
        <v>44837</v>
      </c>
      <c r="ADX2" s="80"/>
      <c r="ADY2" s="77"/>
      <c r="ADZ2" s="5"/>
    </row>
    <row r="3" spans="1:806" x14ac:dyDescent="0.2">
      <c r="A3" s="100" t="s">
        <v>29</v>
      </c>
      <c r="B3" s="11"/>
      <c r="C3" s="3"/>
      <c r="D3" s="102" t="s">
        <v>29</v>
      </c>
      <c r="E3" s="101" t="s">
        <v>29</v>
      </c>
      <c r="F3" s="3" t="s">
        <v>34</v>
      </c>
      <c r="G3" s="47" t="s">
        <v>9</v>
      </c>
      <c r="H3" s="54" t="s">
        <v>29</v>
      </c>
      <c r="I3" s="54" t="s">
        <v>29</v>
      </c>
      <c r="J3" s="54" t="s">
        <v>29</v>
      </c>
      <c r="K3" s="54" t="s">
        <v>29</v>
      </c>
      <c r="L3" s="54" t="s">
        <v>29</v>
      </c>
      <c r="M3" s="54" t="s">
        <v>29</v>
      </c>
      <c r="N3" s="54" t="s">
        <v>29</v>
      </c>
      <c r="O3" s="54" t="s">
        <v>29</v>
      </c>
      <c r="P3" s="54" t="s">
        <v>29</v>
      </c>
      <c r="Q3" s="54" t="s">
        <v>29</v>
      </c>
      <c r="R3" s="54" t="s">
        <v>29</v>
      </c>
      <c r="S3" s="54" t="s">
        <v>29</v>
      </c>
      <c r="T3" s="54" t="s">
        <v>29</v>
      </c>
      <c r="U3" s="54"/>
      <c r="V3" s="54" t="s">
        <v>29</v>
      </c>
      <c r="W3" s="54" t="s">
        <v>29</v>
      </c>
      <c r="X3" s="54" t="s">
        <v>29</v>
      </c>
      <c r="Y3" s="54" t="s">
        <v>29</v>
      </c>
      <c r="Z3" s="54" t="s">
        <v>29</v>
      </c>
      <c r="AA3" s="54" t="s">
        <v>29</v>
      </c>
      <c r="AB3" s="54" t="s">
        <v>29</v>
      </c>
      <c r="AC3" s="54" t="s">
        <v>29</v>
      </c>
      <c r="AD3" s="54" t="s">
        <v>29</v>
      </c>
      <c r="AE3" s="54" t="s">
        <v>29</v>
      </c>
      <c r="AF3" s="54" t="s">
        <v>29</v>
      </c>
      <c r="AG3" s="54" t="s">
        <v>29</v>
      </c>
      <c r="AH3" s="54" t="s">
        <v>29</v>
      </c>
      <c r="AI3" s="54" t="s">
        <v>29</v>
      </c>
      <c r="AJ3" s="54" t="s">
        <v>29</v>
      </c>
      <c r="AK3" s="54" t="s">
        <v>29</v>
      </c>
      <c r="AL3" s="54" t="s">
        <v>29</v>
      </c>
      <c r="AM3" s="54"/>
      <c r="AN3" s="54"/>
      <c r="AO3" s="54" t="s">
        <v>29</v>
      </c>
      <c r="AP3" s="54" t="s">
        <v>29</v>
      </c>
      <c r="AQ3" s="54" t="s">
        <v>29</v>
      </c>
      <c r="AR3" s="54" t="s">
        <v>29</v>
      </c>
      <c r="AS3" s="54" t="s">
        <v>29</v>
      </c>
      <c r="AT3" s="54" t="s">
        <v>29</v>
      </c>
      <c r="AU3" s="54" t="s">
        <v>29</v>
      </c>
      <c r="AV3" s="54" t="s">
        <v>29</v>
      </c>
      <c r="AW3" s="54" t="s">
        <v>29</v>
      </c>
      <c r="AX3" s="54" t="s">
        <v>29</v>
      </c>
      <c r="AY3" s="54" t="s">
        <v>29</v>
      </c>
      <c r="AZ3" s="54" t="s">
        <v>29</v>
      </c>
      <c r="BA3" s="54" t="s">
        <v>29</v>
      </c>
      <c r="BB3" s="54" t="s">
        <v>29</v>
      </c>
      <c r="BC3" s="54"/>
      <c r="BD3" s="54" t="s">
        <v>29</v>
      </c>
      <c r="BE3" s="47"/>
      <c r="BF3" s="47" t="s">
        <v>29</v>
      </c>
      <c r="BG3" s="138" t="s">
        <v>29</v>
      </c>
      <c r="BH3" s="54" t="s">
        <v>29</v>
      </c>
      <c r="BI3" s="54" t="s">
        <v>29</v>
      </c>
      <c r="BJ3" s="54" t="s">
        <v>29</v>
      </c>
      <c r="BK3" s="54" t="s">
        <v>29</v>
      </c>
      <c r="BL3" s="54" t="s">
        <v>29</v>
      </c>
      <c r="BM3" s="54" t="s">
        <v>29</v>
      </c>
      <c r="BN3" s="54" t="s">
        <v>29</v>
      </c>
      <c r="BO3" s="54" t="s">
        <v>29</v>
      </c>
      <c r="BP3" s="54" t="s">
        <v>29</v>
      </c>
      <c r="BQ3" s="54" t="s">
        <v>29</v>
      </c>
      <c r="BR3" s="54" t="s">
        <v>29</v>
      </c>
      <c r="BS3" s="54" t="s">
        <v>29</v>
      </c>
      <c r="BT3" s="54" t="s">
        <v>29</v>
      </c>
      <c r="BU3" s="54" t="s">
        <v>29</v>
      </c>
      <c r="BV3" s="54" t="s">
        <v>29</v>
      </c>
      <c r="BW3" s="54" t="s">
        <v>29</v>
      </c>
      <c r="BX3" s="54" t="s">
        <v>29</v>
      </c>
      <c r="BY3" s="54" t="s">
        <v>29</v>
      </c>
      <c r="BZ3" s="54" t="s">
        <v>29</v>
      </c>
      <c r="CA3" s="54" t="s">
        <v>29</v>
      </c>
      <c r="CB3" s="54" t="s">
        <v>29</v>
      </c>
      <c r="CC3" s="54" t="s">
        <v>29</v>
      </c>
      <c r="CD3" s="54" t="s">
        <v>29</v>
      </c>
      <c r="CE3" s="54" t="s">
        <v>29</v>
      </c>
      <c r="CF3" s="54" t="s">
        <v>29</v>
      </c>
      <c r="CG3" s="54" t="s">
        <v>29</v>
      </c>
      <c r="CH3" s="54" t="s">
        <v>29</v>
      </c>
      <c r="CI3" s="54" t="s">
        <v>29</v>
      </c>
      <c r="CJ3" s="54" t="s">
        <v>29</v>
      </c>
      <c r="CK3" s="54" t="s">
        <v>29</v>
      </c>
      <c r="CL3" s="54" t="s">
        <v>29</v>
      </c>
      <c r="CM3" s="54" t="s">
        <v>29</v>
      </c>
      <c r="CN3" s="54" t="s">
        <v>29</v>
      </c>
      <c r="CO3" s="54" t="s">
        <v>29</v>
      </c>
      <c r="CP3" s="54" t="s">
        <v>29</v>
      </c>
      <c r="CQ3" s="54" t="s">
        <v>29</v>
      </c>
      <c r="CR3" s="54" t="s">
        <v>29</v>
      </c>
      <c r="CS3" s="54" t="s">
        <v>29</v>
      </c>
      <c r="CT3" s="54" t="s">
        <v>29</v>
      </c>
      <c r="CU3" s="54" t="s">
        <v>29</v>
      </c>
      <c r="CV3" s="54" t="s">
        <v>29</v>
      </c>
      <c r="CW3" s="54" t="s">
        <v>29</v>
      </c>
      <c r="CX3" s="54" t="s">
        <v>29</v>
      </c>
      <c r="CY3" s="54" t="s">
        <v>29</v>
      </c>
      <c r="CZ3" s="54" t="s">
        <v>29</v>
      </c>
      <c r="DA3" s="54" t="s">
        <v>29</v>
      </c>
      <c r="DB3" s="54" t="s">
        <v>29</v>
      </c>
      <c r="DC3" s="54" t="s">
        <v>29</v>
      </c>
      <c r="DD3" s="54" t="s">
        <v>29</v>
      </c>
      <c r="DE3" s="54" t="s">
        <v>29</v>
      </c>
      <c r="DF3" s="54" t="s">
        <v>29</v>
      </c>
      <c r="DG3" s="54" t="s">
        <v>29</v>
      </c>
      <c r="DH3" s="54" t="s">
        <v>29</v>
      </c>
      <c r="DI3" s="54" t="s">
        <v>29</v>
      </c>
      <c r="DJ3" s="54" t="s">
        <v>29</v>
      </c>
      <c r="DK3" s="54" t="s">
        <v>29</v>
      </c>
      <c r="DL3" s="54" t="s">
        <v>29</v>
      </c>
      <c r="DM3" s="54" t="s">
        <v>29</v>
      </c>
      <c r="DN3" s="54" t="s">
        <v>29</v>
      </c>
      <c r="DO3" s="54" t="s">
        <v>29</v>
      </c>
      <c r="DP3" s="54" t="s">
        <v>29</v>
      </c>
      <c r="DQ3" s="54" t="s">
        <v>29</v>
      </c>
      <c r="DR3" s="54" t="s">
        <v>29</v>
      </c>
      <c r="DS3" s="54" t="s">
        <v>29</v>
      </c>
      <c r="DT3" s="54" t="s">
        <v>29</v>
      </c>
      <c r="DU3" s="54" t="s">
        <v>29</v>
      </c>
      <c r="DV3" s="54" t="s">
        <v>29</v>
      </c>
      <c r="DW3" s="54" t="s">
        <v>29</v>
      </c>
      <c r="DX3" s="54" t="s">
        <v>29</v>
      </c>
      <c r="DY3" s="54"/>
      <c r="DZ3" s="54"/>
      <c r="EA3" s="54"/>
      <c r="EB3" s="54"/>
      <c r="EC3" s="54" t="s">
        <v>29</v>
      </c>
      <c r="ED3" s="54" t="s">
        <v>29</v>
      </c>
      <c r="EE3" s="54" t="s">
        <v>29</v>
      </c>
      <c r="EF3" s="54"/>
      <c r="EG3" s="54" t="s">
        <v>29</v>
      </c>
      <c r="EH3" s="54" t="s">
        <v>29</v>
      </c>
      <c r="EI3" s="54" t="s">
        <v>29</v>
      </c>
      <c r="EJ3" s="54" t="s">
        <v>29</v>
      </c>
      <c r="EK3" s="54"/>
      <c r="EL3" s="54" t="s">
        <v>29</v>
      </c>
      <c r="EM3" s="54" t="s">
        <v>29</v>
      </c>
      <c r="EN3" s="54" t="s">
        <v>29</v>
      </c>
      <c r="EO3" s="54" t="s">
        <v>29</v>
      </c>
      <c r="EP3" s="54" t="s">
        <v>29</v>
      </c>
      <c r="EQ3" s="54" t="s">
        <v>29</v>
      </c>
      <c r="ER3" s="54" t="s">
        <v>29</v>
      </c>
      <c r="ES3" s="54" t="s">
        <v>29</v>
      </c>
      <c r="ET3" s="54" t="s">
        <v>29</v>
      </c>
      <c r="EU3" s="54" t="s">
        <v>29</v>
      </c>
      <c r="EV3" s="54" t="s">
        <v>29</v>
      </c>
      <c r="EW3" s="54" t="s">
        <v>29</v>
      </c>
      <c r="EX3" s="54" t="s">
        <v>29</v>
      </c>
      <c r="EY3" s="54" t="s">
        <v>29</v>
      </c>
      <c r="EZ3" s="54" t="s">
        <v>29</v>
      </c>
      <c r="FA3" s="54" t="s">
        <v>29</v>
      </c>
      <c r="FB3" s="54" t="s">
        <v>29</v>
      </c>
      <c r="FC3" s="54" t="s">
        <v>29</v>
      </c>
      <c r="FD3" s="54" t="s">
        <v>29</v>
      </c>
      <c r="FE3" s="54" t="s">
        <v>29</v>
      </c>
      <c r="FF3" s="54" t="s">
        <v>29</v>
      </c>
      <c r="FG3" s="54"/>
      <c r="FH3" s="54" t="s">
        <v>29</v>
      </c>
      <c r="FI3" s="54" t="s">
        <v>29</v>
      </c>
      <c r="FJ3" s="54" t="s">
        <v>29</v>
      </c>
      <c r="FK3" s="54" t="s">
        <v>29</v>
      </c>
      <c r="FL3" s="54" t="s">
        <v>29</v>
      </c>
      <c r="FM3" s="54" t="s">
        <v>29</v>
      </c>
      <c r="FN3" s="54" t="s">
        <v>29</v>
      </c>
      <c r="FO3" s="54" t="s">
        <v>29</v>
      </c>
      <c r="FP3" s="54" t="s">
        <v>29</v>
      </c>
      <c r="FQ3" s="54" t="s">
        <v>29</v>
      </c>
      <c r="FR3" s="54" t="s">
        <v>29</v>
      </c>
      <c r="FS3" s="54" t="s">
        <v>29</v>
      </c>
      <c r="FT3" s="54" t="s">
        <v>29</v>
      </c>
      <c r="FU3" s="54" t="s">
        <v>29</v>
      </c>
      <c r="FV3" s="54" t="s">
        <v>29</v>
      </c>
      <c r="FW3" s="54" t="s">
        <v>29</v>
      </c>
      <c r="FX3" s="54" t="s">
        <v>29</v>
      </c>
      <c r="FY3" s="54" t="s">
        <v>29</v>
      </c>
      <c r="FZ3" s="54" t="s">
        <v>29</v>
      </c>
      <c r="GA3" s="54" t="s">
        <v>29</v>
      </c>
      <c r="GB3" s="54" t="s">
        <v>29</v>
      </c>
      <c r="GC3" s="54" t="s">
        <v>29</v>
      </c>
      <c r="GD3" s="54" t="s">
        <v>29</v>
      </c>
      <c r="GE3" s="54" t="s">
        <v>29</v>
      </c>
      <c r="GF3" s="54" t="s">
        <v>29</v>
      </c>
      <c r="GG3" s="54" t="s">
        <v>29</v>
      </c>
      <c r="GH3" s="54" t="s">
        <v>29</v>
      </c>
      <c r="GI3" s="54" t="s">
        <v>29</v>
      </c>
      <c r="GJ3" s="54" t="s">
        <v>29</v>
      </c>
      <c r="GK3" s="54" t="s">
        <v>29</v>
      </c>
      <c r="GL3" s="54" t="s">
        <v>29</v>
      </c>
      <c r="GM3" s="54" t="s">
        <v>29</v>
      </c>
      <c r="GN3" s="54" t="s">
        <v>29</v>
      </c>
      <c r="GO3" s="54" t="s">
        <v>29</v>
      </c>
      <c r="GP3" s="54" t="s">
        <v>29</v>
      </c>
      <c r="GQ3" s="54" t="s">
        <v>29</v>
      </c>
      <c r="GR3" s="54" t="s">
        <v>29</v>
      </c>
      <c r="GS3" s="54" t="s">
        <v>29</v>
      </c>
      <c r="GT3" s="54" t="s">
        <v>29</v>
      </c>
      <c r="GU3" s="54" t="s">
        <v>29</v>
      </c>
      <c r="GV3" s="54" t="s">
        <v>29</v>
      </c>
      <c r="GW3" s="54" t="s">
        <v>29</v>
      </c>
      <c r="GX3" s="54" t="s">
        <v>29</v>
      </c>
      <c r="GY3" s="54" t="s">
        <v>29</v>
      </c>
      <c r="GZ3" s="54" t="s">
        <v>29</v>
      </c>
      <c r="HA3" s="54" t="s">
        <v>29</v>
      </c>
      <c r="HB3" s="54" t="s">
        <v>29</v>
      </c>
      <c r="HC3" s="54"/>
      <c r="HD3" s="54" t="s">
        <v>29</v>
      </c>
      <c r="HE3" s="54" t="s">
        <v>29</v>
      </c>
      <c r="HF3" s="54" t="s">
        <v>29</v>
      </c>
      <c r="HG3" s="54" t="s">
        <v>29</v>
      </c>
      <c r="HH3" s="54" t="s">
        <v>29</v>
      </c>
      <c r="HI3" s="54"/>
      <c r="HJ3" s="54" t="s">
        <v>29</v>
      </c>
      <c r="HK3" s="54" t="s">
        <v>29</v>
      </c>
      <c r="HL3" s="54" t="s">
        <v>29</v>
      </c>
      <c r="HM3" s="54" t="s">
        <v>29</v>
      </c>
      <c r="HN3" s="54" t="s">
        <v>29</v>
      </c>
      <c r="HO3" s="54" t="s">
        <v>29</v>
      </c>
      <c r="HP3" s="54" t="s">
        <v>29</v>
      </c>
      <c r="HQ3" s="54" t="s">
        <v>29</v>
      </c>
      <c r="HR3" s="54" t="s">
        <v>29</v>
      </c>
      <c r="HS3" s="54" t="s">
        <v>29</v>
      </c>
      <c r="HT3" s="54" t="s">
        <v>29</v>
      </c>
      <c r="HU3" s="54" t="s">
        <v>29</v>
      </c>
      <c r="HV3" s="54" t="s">
        <v>29</v>
      </c>
      <c r="HW3" s="54" t="s">
        <v>29</v>
      </c>
      <c r="HX3" s="54" t="s">
        <v>29</v>
      </c>
      <c r="HY3" s="54" t="s">
        <v>29</v>
      </c>
      <c r="HZ3" s="54" t="s">
        <v>29</v>
      </c>
      <c r="IA3" s="54" t="s">
        <v>29</v>
      </c>
      <c r="IB3" s="54" t="s">
        <v>29</v>
      </c>
      <c r="IC3" s="54" t="s">
        <v>29</v>
      </c>
      <c r="ID3" s="54" t="s">
        <v>29</v>
      </c>
      <c r="IE3" s="54" t="s">
        <v>29</v>
      </c>
      <c r="IF3" s="54" t="s">
        <v>29</v>
      </c>
      <c r="IG3" s="54" t="s">
        <v>29</v>
      </c>
      <c r="IH3" s="54" t="s">
        <v>29</v>
      </c>
      <c r="II3" s="54" t="s">
        <v>29</v>
      </c>
      <c r="IJ3" s="54" t="s">
        <v>29</v>
      </c>
      <c r="IK3" s="54" t="s">
        <v>29</v>
      </c>
      <c r="IL3" s="54" t="s">
        <v>29</v>
      </c>
      <c r="IM3" s="54" t="s">
        <v>29</v>
      </c>
      <c r="IN3" s="54" t="s">
        <v>29</v>
      </c>
      <c r="IO3" s="54" t="s">
        <v>29</v>
      </c>
      <c r="IP3" s="54" t="s">
        <v>29</v>
      </c>
      <c r="IQ3" s="54" t="s">
        <v>29</v>
      </c>
      <c r="IR3" s="54" t="s">
        <v>29</v>
      </c>
      <c r="IS3" s="54" t="s">
        <v>29</v>
      </c>
      <c r="IT3" s="54" t="s">
        <v>29</v>
      </c>
      <c r="IU3" s="54" t="s">
        <v>29</v>
      </c>
      <c r="IV3" s="54"/>
      <c r="IW3" s="54" t="s">
        <v>29</v>
      </c>
      <c r="IX3" s="54" t="s">
        <v>29</v>
      </c>
      <c r="IY3" s="54"/>
      <c r="IZ3" s="54" t="s">
        <v>29</v>
      </c>
      <c r="JA3" s="54" t="s">
        <v>29</v>
      </c>
      <c r="JB3" s="54" t="s">
        <v>29</v>
      </c>
      <c r="JC3" s="54" t="s">
        <v>29</v>
      </c>
      <c r="JD3" s="54" t="s">
        <v>29</v>
      </c>
      <c r="JE3" s="54" t="s">
        <v>29</v>
      </c>
      <c r="JF3" s="54" t="s">
        <v>29</v>
      </c>
      <c r="JG3" s="54" t="s">
        <v>29</v>
      </c>
      <c r="JH3" s="54" t="s">
        <v>29</v>
      </c>
      <c r="JI3" s="54" t="s">
        <v>29</v>
      </c>
      <c r="JJ3" s="54" t="s">
        <v>29</v>
      </c>
      <c r="JK3" s="54" t="s">
        <v>29</v>
      </c>
      <c r="JL3" s="54" t="s">
        <v>29</v>
      </c>
      <c r="JM3" s="54" t="s">
        <v>29</v>
      </c>
      <c r="JN3" s="54" t="s">
        <v>29</v>
      </c>
      <c r="JO3" s="54" t="s">
        <v>29</v>
      </c>
      <c r="JP3" s="54" t="s">
        <v>29</v>
      </c>
      <c r="JQ3" s="54" t="s">
        <v>29</v>
      </c>
      <c r="JR3" s="54" t="s">
        <v>29</v>
      </c>
      <c r="JS3" s="54" t="s">
        <v>29</v>
      </c>
      <c r="JT3" s="54" t="s">
        <v>29</v>
      </c>
      <c r="JU3" s="54" t="s">
        <v>29</v>
      </c>
      <c r="JV3" s="54" t="s">
        <v>29</v>
      </c>
      <c r="JW3" s="54" t="s">
        <v>29</v>
      </c>
      <c r="JX3" s="54" t="s">
        <v>29</v>
      </c>
      <c r="JY3" s="54" t="s">
        <v>29</v>
      </c>
      <c r="JZ3" s="54" t="s">
        <v>29</v>
      </c>
      <c r="KA3" s="54" t="s">
        <v>29</v>
      </c>
      <c r="KB3" s="54" t="s">
        <v>29</v>
      </c>
      <c r="KC3" s="54" t="s">
        <v>29</v>
      </c>
      <c r="KD3" s="54" t="s">
        <v>29</v>
      </c>
      <c r="KE3" s="54" t="s">
        <v>29</v>
      </c>
      <c r="KF3" s="54" t="s">
        <v>29</v>
      </c>
      <c r="KG3" s="54" t="s">
        <v>29</v>
      </c>
      <c r="KH3" s="54" t="s">
        <v>29</v>
      </c>
      <c r="KI3" s="54" t="s">
        <v>29</v>
      </c>
      <c r="KJ3" s="54" t="s">
        <v>29</v>
      </c>
      <c r="KK3" s="54" t="s">
        <v>29</v>
      </c>
      <c r="KL3" s="54" t="s">
        <v>29</v>
      </c>
      <c r="KM3" s="54" t="s">
        <v>29</v>
      </c>
      <c r="KN3" s="54" t="s">
        <v>29</v>
      </c>
      <c r="KO3" s="54" t="s">
        <v>29</v>
      </c>
      <c r="KP3" s="54" t="s">
        <v>29</v>
      </c>
      <c r="KQ3" s="54" t="s">
        <v>29</v>
      </c>
      <c r="KR3" s="54"/>
      <c r="KS3" s="54" t="s">
        <v>29</v>
      </c>
      <c r="KT3" s="54" t="s">
        <v>29</v>
      </c>
      <c r="KU3" s="54" t="s">
        <v>29</v>
      </c>
      <c r="KV3" s="54" t="s">
        <v>29</v>
      </c>
      <c r="KW3" s="54" t="s">
        <v>29</v>
      </c>
      <c r="KX3" s="54" t="s">
        <v>29</v>
      </c>
      <c r="KY3" s="54" t="s">
        <v>29</v>
      </c>
      <c r="KZ3" s="54" t="s">
        <v>29</v>
      </c>
      <c r="LA3" s="54" t="s">
        <v>29</v>
      </c>
      <c r="LB3" s="54" t="s">
        <v>29</v>
      </c>
      <c r="LC3" s="54" t="s">
        <v>29</v>
      </c>
      <c r="LD3" s="54" t="s">
        <v>29</v>
      </c>
      <c r="LE3" s="54"/>
      <c r="LF3" s="54"/>
      <c r="LG3" s="54" t="s">
        <v>29</v>
      </c>
      <c r="LH3" s="54" t="s">
        <v>29</v>
      </c>
      <c r="LI3" s="54" t="s">
        <v>29</v>
      </c>
      <c r="LJ3" s="54" t="s">
        <v>29</v>
      </c>
      <c r="LK3" s="54" t="s">
        <v>29</v>
      </c>
      <c r="LL3" s="54" t="s">
        <v>29</v>
      </c>
      <c r="LM3" s="54" t="s">
        <v>29</v>
      </c>
      <c r="LN3" s="54" t="s">
        <v>29</v>
      </c>
      <c r="LO3" s="54" t="s">
        <v>29</v>
      </c>
      <c r="LP3" s="54" t="s">
        <v>29</v>
      </c>
      <c r="LQ3" s="54" t="s">
        <v>29</v>
      </c>
      <c r="LR3" s="54" t="s">
        <v>29</v>
      </c>
      <c r="LS3" s="54" t="s">
        <v>29</v>
      </c>
      <c r="LT3" s="54" t="s">
        <v>29</v>
      </c>
      <c r="LU3" s="54" t="s">
        <v>29</v>
      </c>
      <c r="LV3" s="54" t="s">
        <v>29</v>
      </c>
      <c r="LW3" s="54" t="s">
        <v>29</v>
      </c>
      <c r="LX3" s="54"/>
      <c r="LY3" s="54" t="s">
        <v>29</v>
      </c>
      <c r="LZ3" s="54" t="s">
        <v>29</v>
      </c>
      <c r="MA3" s="54" t="s">
        <v>29</v>
      </c>
      <c r="MB3" s="54" t="s">
        <v>29</v>
      </c>
      <c r="MC3" s="54" t="s">
        <v>29</v>
      </c>
      <c r="MD3" s="54" t="s">
        <v>29</v>
      </c>
      <c r="ME3" s="54" t="s">
        <v>29</v>
      </c>
      <c r="MF3" s="54" t="s">
        <v>29</v>
      </c>
      <c r="MG3" s="54" t="s">
        <v>29</v>
      </c>
      <c r="MH3" s="54" t="s">
        <v>29</v>
      </c>
      <c r="MI3" s="54" t="s">
        <v>29</v>
      </c>
      <c r="MJ3" s="54" t="s">
        <v>29</v>
      </c>
      <c r="MK3" s="54" t="s">
        <v>29</v>
      </c>
      <c r="ML3" s="54" t="s">
        <v>29</v>
      </c>
      <c r="MM3" s="54"/>
      <c r="MN3" s="54" t="s">
        <v>29</v>
      </c>
      <c r="MO3" s="54" t="s">
        <v>29</v>
      </c>
      <c r="MP3" s="54" t="s">
        <v>29</v>
      </c>
      <c r="MQ3" s="54" t="s">
        <v>29</v>
      </c>
      <c r="MR3" s="54" t="s">
        <v>29</v>
      </c>
      <c r="MS3" s="54" t="s">
        <v>29</v>
      </c>
      <c r="MT3" s="54" t="s">
        <v>29</v>
      </c>
      <c r="MU3" s="54" t="s">
        <v>29</v>
      </c>
      <c r="MV3" s="54" t="s">
        <v>29</v>
      </c>
      <c r="MW3" s="54" t="s">
        <v>29</v>
      </c>
      <c r="MX3" s="54" t="s">
        <v>29</v>
      </c>
      <c r="MY3" s="54" t="s">
        <v>29</v>
      </c>
      <c r="MZ3" s="54" t="s">
        <v>29</v>
      </c>
      <c r="NA3" s="54" t="s">
        <v>29</v>
      </c>
      <c r="NB3" s="54" t="s">
        <v>29</v>
      </c>
      <c r="NC3" s="54" t="s">
        <v>29</v>
      </c>
      <c r="ND3" s="54" t="s">
        <v>29</v>
      </c>
      <c r="NE3" s="54" t="s">
        <v>29</v>
      </c>
      <c r="NF3" s="54" t="s">
        <v>29</v>
      </c>
      <c r="NG3" s="54" t="s">
        <v>29</v>
      </c>
      <c r="NH3" s="54" t="s">
        <v>29</v>
      </c>
      <c r="NI3" s="54" t="s">
        <v>29</v>
      </c>
      <c r="NJ3" s="54" t="s">
        <v>29</v>
      </c>
      <c r="NK3" s="54" t="s">
        <v>29</v>
      </c>
      <c r="NL3" s="54" t="s">
        <v>29</v>
      </c>
      <c r="NM3" s="54" t="s">
        <v>29</v>
      </c>
      <c r="NN3" s="54" t="s">
        <v>29</v>
      </c>
      <c r="NO3" s="54" t="s">
        <v>29</v>
      </c>
      <c r="NP3" s="54"/>
      <c r="NQ3" s="54" t="s">
        <v>29</v>
      </c>
      <c r="NR3" s="54" t="s">
        <v>29</v>
      </c>
      <c r="NS3" s="54" t="s">
        <v>29</v>
      </c>
      <c r="NT3" s="54" t="s">
        <v>29</v>
      </c>
      <c r="NU3" s="54" t="s">
        <v>29</v>
      </c>
      <c r="NV3" s="54" t="s">
        <v>29</v>
      </c>
      <c r="NW3" s="54" t="s">
        <v>29</v>
      </c>
      <c r="NX3" s="54" t="s">
        <v>29</v>
      </c>
      <c r="NY3" s="54"/>
      <c r="NZ3" s="54" t="s">
        <v>29</v>
      </c>
      <c r="OA3" s="54" t="s">
        <v>29</v>
      </c>
      <c r="OB3" s="54" t="s">
        <v>29</v>
      </c>
      <c r="OC3" s="54" t="s">
        <v>29</v>
      </c>
      <c r="OD3" s="54" t="s">
        <v>29</v>
      </c>
      <c r="OE3" s="54" t="s">
        <v>29</v>
      </c>
      <c r="OF3" s="54" t="s">
        <v>29</v>
      </c>
      <c r="OG3" s="54" t="s">
        <v>29</v>
      </c>
      <c r="OH3" s="54" t="s">
        <v>29</v>
      </c>
      <c r="OI3" s="54" t="s">
        <v>29</v>
      </c>
      <c r="OJ3" s="54" t="s">
        <v>29</v>
      </c>
      <c r="OK3" s="54" t="s">
        <v>29</v>
      </c>
      <c r="OL3" s="54"/>
      <c r="OM3" s="54"/>
      <c r="ON3" s="54" t="s">
        <v>29</v>
      </c>
      <c r="OO3" s="54"/>
      <c r="OP3" s="54" t="s">
        <v>29</v>
      </c>
      <c r="OQ3" s="54" t="s">
        <v>29</v>
      </c>
      <c r="OR3" s="54" t="s">
        <v>29</v>
      </c>
      <c r="OS3" s="54" t="s">
        <v>29</v>
      </c>
      <c r="OT3" s="54" t="s">
        <v>29</v>
      </c>
      <c r="OU3" s="54" t="s">
        <v>29</v>
      </c>
      <c r="OV3" s="54" t="s">
        <v>9</v>
      </c>
      <c r="OW3" s="54" t="s">
        <v>29</v>
      </c>
      <c r="OX3" s="54" t="s">
        <v>29</v>
      </c>
      <c r="OY3" s="54" t="s">
        <v>29</v>
      </c>
      <c r="OZ3" s="54" t="s">
        <v>29</v>
      </c>
      <c r="PA3" s="54" t="s">
        <v>29</v>
      </c>
      <c r="PB3" s="54" t="s">
        <v>29</v>
      </c>
      <c r="PC3" s="54" t="s">
        <v>9</v>
      </c>
      <c r="PD3" s="54" t="s">
        <v>9</v>
      </c>
      <c r="PE3" s="54" t="s">
        <v>9</v>
      </c>
      <c r="PF3" s="54" t="s">
        <v>9</v>
      </c>
      <c r="PG3" s="54" t="s">
        <v>29</v>
      </c>
      <c r="PH3" s="54" t="s">
        <v>29</v>
      </c>
      <c r="PI3" s="54" t="s">
        <v>29</v>
      </c>
      <c r="PJ3" s="54" t="s">
        <v>29</v>
      </c>
      <c r="PK3" s="54" t="s">
        <v>29</v>
      </c>
      <c r="PL3" s="54" t="s">
        <v>29</v>
      </c>
      <c r="PM3" s="54" t="s">
        <v>29</v>
      </c>
      <c r="PN3" s="54" t="s">
        <v>29</v>
      </c>
      <c r="PO3" s="54" t="s">
        <v>29</v>
      </c>
      <c r="PP3" s="54" t="s">
        <v>29</v>
      </c>
      <c r="PQ3" s="54" t="s">
        <v>29</v>
      </c>
      <c r="PR3" s="54" t="s">
        <v>29</v>
      </c>
      <c r="PS3" s="54" t="s">
        <v>29</v>
      </c>
      <c r="PT3" s="54" t="s">
        <v>29</v>
      </c>
      <c r="PU3" s="54" t="s">
        <v>29</v>
      </c>
      <c r="PV3" s="54" t="s">
        <v>29</v>
      </c>
      <c r="PW3" s="54" t="s">
        <v>29</v>
      </c>
      <c r="PX3" s="54" t="s">
        <v>29</v>
      </c>
      <c r="PY3" s="54" t="s">
        <v>29</v>
      </c>
      <c r="PZ3" s="54" t="s">
        <v>29</v>
      </c>
      <c r="QA3" s="54" t="s">
        <v>29</v>
      </c>
      <c r="QB3" s="54" t="s">
        <v>29</v>
      </c>
      <c r="QC3" s="54" t="s">
        <v>29</v>
      </c>
      <c r="QD3" s="54" t="s">
        <v>9</v>
      </c>
      <c r="QE3" s="54" t="s">
        <v>29</v>
      </c>
      <c r="QF3" s="54" t="s">
        <v>9</v>
      </c>
      <c r="QG3" s="54" t="s">
        <v>29</v>
      </c>
      <c r="QH3" s="54" t="s">
        <v>29</v>
      </c>
      <c r="QI3" s="54" t="s">
        <v>29</v>
      </c>
      <c r="QJ3" s="54" t="s">
        <v>29</v>
      </c>
      <c r="QK3" s="54" t="s">
        <v>29</v>
      </c>
      <c r="QL3" s="54" t="s">
        <v>29</v>
      </c>
      <c r="QM3" s="54" t="s">
        <v>29</v>
      </c>
      <c r="QN3" s="54" t="s">
        <v>29</v>
      </c>
      <c r="QO3" s="54" t="s">
        <v>29</v>
      </c>
      <c r="QP3" s="54" t="s">
        <v>29</v>
      </c>
      <c r="QQ3" s="54" t="s">
        <v>29</v>
      </c>
      <c r="QR3" s="54" t="s">
        <v>29</v>
      </c>
      <c r="QS3" s="54" t="s">
        <v>29</v>
      </c>
      <c r="QT3" s="54" t="s">
        <v>29</v>
      </c>
      <c r="QU3" s="54" t="s">
        <v>29</v>
      </c>
      <c r="QV3" s="54" t="s">
        <v>29</v>
      </c>
      <c r="QW3" s="54" t="s">
        <v>29</v>
      </c>
      <c r="QX3" s="54" t="s">
        <v>29</v>
      </c>
      <c r="QY3" s="54" t="s">
        <v>29</v>
      </c>
      <c r="QZ3" s="54" t="s">
        <v>29</v>
      </c>
      <c r="RA3" s="54" t="s">
        <v>29</v>
      </c>
      <c r="RB3" s="54"/>
      <c r="RC3" s="54" t="s">
        <v>29</v>
      </c>
      <c r="RD3" s="54" t="s">
        <v>29</v>
      </c>
      <c r="RE3" s="54" t="s">
        <v>29</v>
      </c>
      <c r="RF3" s="54" t="s">
        <v>9</v>
      </c>
      <c r="RG3" s="54" t="s">
        <v>29</v>
      </c>
      <c r="RH3" s="54" t="s">
        <v>29</v>
      </c>
      <c r="RI3" s="54" t="s">
        <v>29</v>
      </c>
      <c r="RJ3" s="54" t="s">
        <v>29</v>
      </c>
      <c r="RK3" s="54" t="s">
        <v>29</v>
      </c>
      <c r="RL3" s="54" t="s">
        <v>29</v>
      </c>
      <c r="RM3" s="54" t="s">
        <v>29</v>
      </c>
      <c r="RN3" s="54" t="s">
        <v>29</v>
      </c>
      <c r="RO3" s="54" t="s">
        <v>29</v>
      </c>
      <c r="RP3" s="54" t="s">
        <v>9</v>
      </c>
      <c r="RQ3" s="54" t="s">
        <v>29</v>
      </c>
      <c r="RR3" s="54" t="s">
        <v>29</v>
      </c>
      <c r="RS3" s="54" t="s">
        <v>29</v>
      </c>
      <c r="RT3" s="54" t="s">
        <v>29</v>
      </c>
      <c r="RU3" s="54" t="s">
        <v>29</v>
      </c>
      <c r="RV3" s="54" t="s">
        <v>29</v>
      </c>
      <c r="RW3" s="54" t="s">
        <v>29</v>
      </c>
      <c r="RX3" s="54" t="s">
        <v>29</v>
      </c>
      <c r="RY3" s="54" t="s">
        <v>29</v>
      </c>
      <c r="RZ3" s="54" t="s">
        <v>29</v>
      </c>
      <c r="SA3" s="54" t="s">
        <v>29</v>
      </c>
      <c r="SB3" s="54" t="s">
        <v>29</v>
      </c>
      <c r="SC3" s="54" t="s">
        <v>29</v>
      </c>
      <c r="SD3" s="54" t="s">
        <v>29</v>
      </c>
      <c r="SE3" s="54" t="s">
        <v>29</v>
      </c>
      <c r="SF3" s="54" t="s">
        <v>29</v>
      </c>
      <c r="SG3" s="54" t="s">
        <v>9</v>
      </c>
      <c r="SH3" s="54" t="s">
        <v>29</v>
      </c>
      <c r="SI3" s="54" t="s">
        <v>29</v>
      </c>
      <c r="SJ3" s="54" t="s">
        <v>29</v>
      </c>
      <c r="SK3" s="54" t="s">
        <v>29</v>
      </c>
      <c r="SL3" s="54" t="s">
        <v>29</v>
      </c>
      <c r="SM3" s="54" t="s">
        <v>29</v>
      </c>
      <c r="SN3" s="54" t="s">
        <v>9</v>
      </c>
      <c r="SO3" s="54" t="s">
        <v>29</v>
      </c>
      <c r="SP3" s="54" t="s">
        <v>29</v>
      </c>
      <c r="SQ3" s="54" t="s">
        <v>29</v>
      </c>
      <c r="SR3" s="54" t="s">
        <v>29</v>
      </c>
      <c r="SS3" s="54" t="s">
        <v>29</v>
      </c>
      <c r="ST3" s="54" t="s">
        <v>29</v>
      </c>
      <c r="SU3" s="54" t="s">
        <v>29</v>
      </c>
      <c r="SV3" s="54" t="s">
        <v>29</v>
      </c>
      <c r="SW3" s="54" t="s">
        <v>29</v>
      </c>
      <c r="SX3" s="54" t="s">
        <v>29</v>
      </c>
      <c r="SY3" s="54" t="s">
        <v>29</v>
      </c>
      <c r="SZ3" s="54" t="s">
        <v>29</v>
      </c>
      <c r="TA3" s="54" t="s">
        <v>29</v>
      </c>
      <c r="TB3" s="54" t="s">
        <v>29</v>
      </c>
      <c r="TC3" s="54" t="s">
        <v>29</v>
      </c>
      <c r="TD3" s="54" t="s">
        <v>29</v>
      </c>
      <c r="TE3" s="54" t="s">
        <v>29</v>
      </c>
      <c r="TF3" s="54" t="s">
        <v>29</v>
      </c>
      <c r="TG3" s="54" t="s">
        <v>29</v>
      </c>
      <c r="TH3" s="54" t="s">
        <v>29</v>
      </c>
      <c r="TI3" s="54" t="s">
        <v>29</v>
      </c>
      <c r="TJ3" s="54" t="s">
        <v>9</v>
      </c>
      <c r="TK3" s="54" t="s">
        <v>29</v>
      </c>
      <c r="TL3" s="54" t="s">
        <v>29</v>
      </c>
      <c r="TM3" s="54" t="s">
        <v>29</v>
      </c>
      <c r="TN3" s="54" t="s">
        <v>9</v>
      </c>
      <c r="TO3" s="54" t="s">
        <v>29</v>
      </c>
      <c r="TP3" s="54" t="s">
        <v>29</v>
      </c>
      <c r="TQ3" s="54" t="s">
        <v>29</v>
      </c>
      <c r="TR3" s="54" t="s">
        <v>29</v>
      </c>
      <c r="TS3" s="54" t="s">
        <v>29</v>
      </c>
      <c r="TT3" s="54" t="s">
        <v>29</v>
      </c>
      <c r="TU3" s="54" t="s">
        <v>29</v>
      </c>
      <c r="TV3" s="54" t="s">
        <v>29</v>
      </c>
      <c r="TW3" s="54" t="s">
        <v>29</v>
      </c>
      <c r="TX3" s="54" t="s">
        <v>29</v>
      </c>
      <c r="TY3" s="54" t="s">
        <v>29</v>
      </c>
      <c r="TZ3" s="54" t="s">
        <v>29</v>
      </c>
      <c r="UA3" s="54" t="s">
        <v>29</v>
      </c>
      <c r="UB3" s="54" t="s">
        <v>29</v>
      </c>
      <c r="UC3" s="54" t="s">
        <v>9</v>
      </c>
      <c r="UD3" s="54" t="s">
        <v>29</v>
      </c>
      <c r="UE3" s="54" t="s">
        <v>9</v>
      </c>
      <c r="UF3" s="54" t="s">
        <v>29</v>
      </c>
      <c r="UG3" s="54" t="s">
        <v>29</v>
      </c>
      <c r="UH3" s="54" t="s">
        <v>29</v>
      </c>
      <c r="UI3" s="54" t="s">
        <v>29</v>
      </c>
      <c r="UJ3" s="54" t="s">
        <v>29</v>
      </c>
      <c r="UK3" s="54" t="s">
        <v>29</v>
      </c>
      <c r="UL3" s="54" t="s">
        <v>29</v>
      </c>
      <c r="UM3" s="54" t="s">
        <v>29</v>
      </c>
      <c r="UN3" s="54" t="s">
        <v>29</v>
      </c>
      <c r="UO3" s="54" t="s">
        <v>29</v>
      </c>
      <c r="UP3" s="54" t="s">
        <v>29</v>
      </c>
      <c r="UQ3" s="54" t="s">
        <v>9</v>
      </c>
      <c r="UR3" s="54" t="s">
        <v>29</v>
      </c>
      <c r="US3" s="54" t="s">
        <v>29</v>
      </c>
      <c r="UT3" s="54" t="s">
        <v>29</v>
      </c>
      <c r="UU3" s="54" t="s">
        <v>29</v>
      </c>
      <c r="UV3" s="54" t="s">
        <v>29</v>
      </c>
      <c r="UW3" s="54" t="s">
        <v>29</v>
      </c>
      <c r="UX3" s="54" t="s">
        <v>29</v>
      </c>
      <c r="UY3" s="54" t="s">
        <v>29</v>
      </c>
      <c r="UZ3" s="54" t="s">
        <v>29</v>
      </c>
      <c r="VA3" s="54" t="s">
        <v>29</v>
      </c>
      <c r="VB3" s="54" t="s">
        <v>29</v>
      </c>
      <c r="VC3" s="54" t="s">
        <v>29</v>
      </c>
      <c r="VD3" s="54" t="s">
        <v>29</v>
      </c>
      <c r="VE3" s="54" t="s">
        <v>29</v>
      </c>
      <c r="VF3" s="54" t="s">
        <v>9</v>
      </c>
      <c r="VG3" s="54" t="s">
        <v>9</v>
      </c>
      <c r="VH3" s="54" t="s">
        <v>29</v>
      </c>
      <c r="VI3" s="54" t="s">
        <v>29</v>
      </c>
      <c r="VJ3" s="54" t="s">
        <v>29</v>
      </c>
      <c r="VK3" s="54" t="s">
        <v>9</v>
      </c>
      <c r="VL3" s="54" t="s">
        <v>9</v>
      </c>
      <c r="VM3" s="54" t="s">
        <v>9</v>
      </c>
      <c r="VN3" s="54" t="s">
        <v>29</v>
      </c>
      <c r="VO3" s="54" t="s">
        <v>29</v>
      </c>
      <c r="VP3" s="54" t="s">
        <v>29</v>
      </c>
      <c r="VQ3" s="54" t="s">
        <v>29</v>
      </c>
      <c r="VR3" s="54" t="s">
        <v>29</v>
      </c>
      <c r="VS3" s="54" t="s">
        <v>29</v>
      </c>
      <c r="VT3" s="54" t="s">
        <v>29</v>
      </c>
      <c r="VU3" s="54" t="s">
        <v>29</v>
      </c>
      <c r="VV3" s="54" t="s">
        <v>29</v>
      </c>
      <c r="VW3" s="54" t="s">
        <v>29</v>
      </c>
      <c r="VX3" s="54" t="s">
        <v>29</v>
      </c>
      <c r="VY3" s="54" t="s">
        <v>29</v>
      </c>
      <c r="VZ3" s="54" t="s">
        <v>29</v>
      </c>
      <c r="WA3" s="54" t="s">
        <v>29</v>
      </c>
      <c r="WB3" s="54" t="s">
        <v>29</v>
      </c>
      <c r="WC3" s="54" t="s">
        <v>29</v>
      </c>
      <c r="WD3" s="54" t="s">
        <v>9</v>
      </c>
      <c r="WE3" s="54" t="s">
        <v>29</v>
      </c>
      <c r="WF3" s="54" t="s">
        <v>29</v>
      </c>
      <c r="WG3" s="54" t="s">
        <v>29</v>
      </c>
      <c r="WH3" s="54" t="s">
        <v>29</v>
      </c>
      <c r="WI3" s="54" t="s">
        <v>29</v>
      </c>
      <c r="WJ3" s="54" t="s">
        <v>29</v>
      </c>
      <c r="WK3" s="54" t="s">
        <v>9</v>
      </c>
      <c r="WL3" s="54" t="s">
        <v>29</v>
      </c>
      <c r="WM3" s="54" t="s">
        <v>29</v>
      </c>
      <c r="WN3" s="54" t="s">
        <v>29</v>
      </c>
      <c r="WO3" s="54" t="s">
        <v>29</v>
      </c>
      <c r="WP3" s="54" t="s">
        <v>29</v>
      </c>
      <c r="WQ3" s="54" t="s">
        <v>29</v>
      </c>
      <c r="WR3" s="54" t="s">
        <v>29</v>
      </c>
      <c r="WS3" s="54" t="s">
        <v>9</v>
      </c>
      <c r="WT3" s="54" t="s">
        <v>29</v>
      </c>
      <c r="WU3" s="54" t="s">
        <v>29</v>
      </c>
      <c r="WV3" s="54" t="s">
        <v>29</v>
      </c>
      <c r="WW3" s="54" t="s">
        <v>29</v>
      </c>
      <c r="WX3" s="54" t="s">
        <v>29</v>
      </c>
      <c r="WY3" s="54" t="s">
        <v>29</v>
      </c>
      <c r="WZ3" s="54" t="s">
        <v>29</v>
      </c>
      <c r="XA3" s="54" t="s">
        <v>9</v>
      </c>
      <c r="XB3" s="54" t="s">
        <v>9</v>
      </c>
      <c r="XC3" s="54" t="s">
        <v>29</v>
      </c>
      <c r="XD3" s="54" t="s">
        <v>29</v>
      </c>
      <c r="XE3" s="54" t="s">
        <v>29</v>
      </c>
      <c r="XF3" s="54" t="s">
        <v>29</v>
      </c>
      <c r="XG3" s="54" t="s">
        <v>29</v>
      </c>
      <c r="XH3" s="54" t="s">
        <v>29</v>
      </c>
      <c r="XI3" s="54" t="s">
        <v>29</v>
      </c>
      <c r="XJ3" s="54" t="s">
        <v>29</v>
      </c>
      <c r="XK3" s="54" t="s">
        <v>29</v>
      </c>
      <c r="XL3" s="54" t="s">
        <v>29</v>
      </c>
      <c r="XM3" s="54" t="s">
        <v>29</v>
      </c>
      <c r="XN3" s="54" t="s">
        <v>29</v>
      </c>
      <c r="XO3" s="54" t="s">
        <v>29</v>
      </c>
      <c r="XP3" s="54" t="s">
        <v>29</v>
      </c>
      <c r="XQ3" s="54" t="s">
        <v>29</v>
      </c>
      <c r="XR3" s="54" t="s">
        <v>29</v>
      </c>
      <c r="XS3" s="54" t="s">
        <v>29</v>
      </c>
      <c r="XT3" s="54" t="s">
        <v>29</v>
      </c>
      <c r="XU3" s="54" t="s">
        <v>29</v>
      </c>
      <c r="XV3" s="54" t="s">
        <v>29</v>
      </c>
      <c r="XW3" s="54" t="s">
        <v>29</v>
      </c>
      <c r="XX3" s="54" t="s">
        <v>29</v>
      </c>
      <c r="XY3" s="54" t="s">
        <v>9</v>
      </c>
      <c r="XZ3" s="54" t="s">
        <v>29</v>
      </c>
      <c r="YA3" s="54" t="s">
        <v>29</v>
      </c>
      <c r="YB3" s="54" t="s">
        <v>29</v>
      </c>
      <c r="YC3" s="54" t="s">
        <v>29</v>
      </c>
      <c r="YD3" s="54" t="s">
        <v>29</v>
      </c>
      <c r="YE3" s="54" t="s">
        <v>29</v>
      </c>
      <c r="YF3" s="54" t="s">
        <v>29</v>
      </c>
      <c r="YG3" s="54" t="s">
        <v>9</v>
      </c>
      <c r="YH3" s="54" t="s">
        <v>9</v>
      </c>
      <c r="YI3" s="54" t="s">
        <v>29</v>
      </c>
      <c r="YJ3" s="54" t="s">
        <v>29</v>
      </c>
      <c r="YK3" s="54" t="s">
        <v>29</v>
      </c>
      <c r="YL3" s="54" t="s">
        <v>29</v>
      </c>
      <c r="YM3" s="54" t="s">
        <v>29</v>
      </c>
      <c r="YN3" s="54" t="s">
        <v>29</v>
      </c>
      <c r="YO3" s="54" t="s">
        <v>29</v>
      </c>
      <c r="YP3" s="54" t="s">
        <v>29</v>
      </c>
      <c r="YQ3" s="54" t="s">
        <v>29</v>
      </c>
      <c r="YR3" s="54" t="s">
        <v>29</v>
      </c>
      <c r="YS3" s="54" t="s">
        <v>29</v>
      </c>
      <c r="YT3" s="54" t="s">
        <v>29</v>
      </c>
      <c r="YU3" s="54" t="s">
        <v>9</v>
      </c>
      <c r="YV3" s="54" t="s">
        <v>29</v>
      </c>
      <c r="YW3" s="54" t="s">
        <v>29</v>
      </c>
      <c r="YX3" s="54" t="s">
        <v>29</v>
      </c>
      <c r="YY3" s="54" t="s">
        <v>29</v>
      </c>
      <c r="YZ3" s="54" t="s">
        <v>29</v>
      </c>
      <c r="ZA3" s="54" t="s">
        <v>9</v>
      </c>
      <c r="ZB3" s="54" t="s">
        <v>9</v>
      </c>
      <c r="ZC3" s="54" t="s">
        <v>29</v>
      </c>
      <c r="ZD3" s="54" t="s">
        <v>29</v>
      </c>
      <c r="ZE3" s="54" t="s">
        <v>29</v>
      </c>
      <c r="ZF3" s="54" t="s">
        <v>29</v>
      </c>
      <c r="ZG3" s="54" t="s">
        <v>29</v>
      </c>
      <c r="ZH3" s="54" t="s">
        <v>29</v>
      </c>
      <c r="ZI3" s="54" t="s">
        <v>29</v>
      </c>
      <c r="ZJ3" s="54" t="s">
        <v>29</v>
      </c>
      <c r="ZK3" s="54" t="s">
        <v>29</v>
      </c>
      <c r="ZL3" s="54" t="s">
        <v>29</v>
      </c>
      <c r="ZM3" s="54" t="s">
        <v>29</v>
      </c>
      <c r="ZN3" s="54" t="s">
        <v>29</v>
      </c>
      <c r="ZO3" s="54" t="s">
        <v>29</v>
      </c>
      <c r="ZP3" s="54" t="s">
        <v>29</v>
      </c>
      <c r="ZQ3" s="54" t="s">
        <v>29</v>
      </c>
      <c r="ZR3" s="54" t="s">
        <v>9</v>
      </c>
      <c r="ZS3" s="54" t="s">
        <v>9</v>
      </c>
      <c r="ZT3" s="54" t="s">
        <v>29</v>
      </c>
      <c r="ZU3" s="54" t="s">
        <v>29</v>
      </c>
      <c r="ZV3" s="54" t="s">
        <v>29</v>
      </c>
      <c r="ZW3" s="54" t="s">
        <v>29</v>
      </c>
      <c r="ZX3" s="54" t="s">
        <v>29</v>
      </c>
      <c r="ZY3" s="54" t="s">
        <v>29</v>
      </c>
      <c r="ZZ3" s="54" t="s">
        <v>29</v>
      </c>
      <c r="AAA3" s="54" t="s">
        <v>29</v>
      </c>
      <c r="AAB3" s="54" t="s">
        <v>29</v>
      </c>
      <c r="AAC3" s="54" t="s">
        <v>9</v>
      </c>
      <c r="AAD3" s="54" t="s">
        <v>29</v>
      </c>
      <c r="AAE3" s="54" t="s">
        <v>29</v>
      </c>
      <c r="AAF3" s="54" t="s">
        <v>29</v>
      </c>
      <c r="AAG3" s="54" t="s">
        <v>29</v>
      </c>
      <c r="AAH3" s="54" t="s">
        <v>29</v>
      </c>
      <c r="AAI3" s="54" t="s">
        <v>29</v>
      </c>
      <c r="AAJ3" s="54" t="s">
        <v>29</v>
      </c>
      <c r="AAK3" s="54" t="s">
        <v>29</v>
      </c>
      <c r="AAL3" s="54" t="s">
        <v>29</v>
      </c>
      <c r="AAM3" s="54" t="s">
        <v>29</v>
      </c>
      <c r="AAN3" s="54" t="s">
        <v>9</v>
      </c>
      <c r="AAO3" s="54" t="s">
        <v>9</v>
      </c>
      <c r="AAP3" s="54" t="s">
        <v>29</v>
      </c>
      <c r="AAQ3" s="54" t="s">
        <v>29</v>
      </c>
      <c r="AAR3" s="54" t="s">
        <v>29</v>
      </c>
      <c r="AAS3" s="54" t="s">
        <v>29</v>
      </c>
      <c r="AAT3" s="54" t="s">
        <v>29</v>
      </c>
      <c r="AAU3" s="54" t="s">
        <v>29</v>
      </c>
      <c r="AAV3" s="54" t="s">
        <v>29</v>
      </c>
      <c r="AAW3" s="54" t="s">
        <v>29</v>
      </c>
      <c r="AAX3" s="54" t="s">
        <v>29</v>
      </c>
      <c r="AAY3" s="54" t="s">
        <v>9</v>
      </c>
      <c r="AAZ3" s="54" t="s">
        <v>9</v>
      </c>
      <c r="ABA3" s="54" t="s">
        <v>29</v>
      </c>
      <c r="ABB3" s="54" t="s">
        <v>29</v>
      </c>
      <c r="ABC3" s="54" t="s">
        <v>29</v>
      </c>
      <c r="ABD3" s="54" t="s">
        <v>29</v>
      </c>
      <c r="ABE3" s="54" t="s">
        <v>29</v>
      </c>
      <c r="ABF3" s="54" t="s">
        <v>29</v>
      </c>
      <c r="ABG3" s="54" t="s">
        <v>29</v>
      </c>
      <c r="ABH3" s="54" t="s">
        <v>29</v>
      </c>
      <c r="ABI3" s="54" t="s">
        <v>9</v>
      </c>
      <c r="ABJ3" s="54" t="s">
        <v>29</v>
      </c>
      <c r="ABK3" s="54" t="s">
        <v>29</v>
      </c>
      <c r="ABL3" s="54" t="s">
        <v>29</v>
      </c>
      <c r="ABM3" s="54" t="s">
        <v>29</v>
      </c>
      <c r="ABN3" s="54" t="s">
        <v>9</v>
      </c>
      <c r="ABO3" s="54" t="s">
        <v>9</v>
      </c>
      <c r="ABP3" s="54" t="s">
        <v>29</v>
      </c>
      <c r="ABQ3" s="54" t="s">
        <v>9</v>
      </c>
      <c r="ABR3" s="54" t="s">
        <v>29</v>
      </c>
      <c r="ABS3" s="54" t="s">
        <v>29</v>
      </c>
      <c r="ABT3" s="54" t="s">
        <v>29</v>
      </c>
      <c r="ABU3" s="54" t="s">
        <v>9</v>
      </c>
      <c r="ABV3" s="54" t="s">
        <v>9</v>
      </c>
      <c r="ABW3" s="54" t="s">
        <v>29</v>
      </c>
      <c r="ABX3" s="54" t="s">
        <v>29</v>
      </c>
      <c r="ABY3" s="54" t="s">
        <v>29</v>
      </c>
      <c r="ABZ3" s="54" t="s">
        <v>29</v>
      </c>
      <c r="ACA3" s="54" t="s">
        <v>29</v>
      </c>
      <c r="ACB3" s="54" t="s">
        <v>29</v>
      </c>
      <c r="ACC3" s="54" t="s">
        <v>29</v>
      </c>
      <c r="ACD3" s="54" t="s">
        <v>29</v>
      </c>
      <c r="ACE3" s="54" t="s">
        <v>29</v>
      </c>
      <c r="ACF3" s="54" t="s">
        <v>29</v>
      </c>
      <c r="ACG3" s="54" t="s">
        <v>29</v>
      </c>
      <c r="ACH3" s="54" t="s">
        <v>29</v>
      </c>
      <c r="ACI3" s="54" t="s">
        <v>29</v>
      </c>
      <c r="ACJ3" s="54" t="s">
        <v>29</v>
      </c>
      <c r="ACK3" s="54" t="s">
        <v>29</v>
      </c>
      <c r="ACL3" s="54" t="s">
        <v>29</v>
      </c>
      <c r="ACM3" s="54" t="s">
        <v>29</v>
      </c>
      <c r="ACN3" s="54" t="s">
        <v>9</v>
      </c>
      <c r="ACO3" s="54" t="s">
        <v>29</v>
      </c>
      <c r="ACP3" s="54" t="s">
        <v>29</v>
      </c>
      <c r="ACQ3" s="54" t="s">
        <v>9</v>
      </c>
      <c r="ACR3" s="54" t="s">
        <v>29</v>
      </c>
      <c r="ACS3" s="54" t="s">
        <v>29</v>
      </c>
      <c r="ACT3" s="54" t="s">
        <v>29</v>
      </c>
      <c r="ACU3" s="54" t="s">
        <v>29</v>
      </c>
      <c r="ACV3" s="54" t="s">
        <v>29</v>
      </c>
      <c r="ACW3" s="54" t="s">
        <v>29</v>
      </c>
      <c r="ACX3" s="54" t="s">
        <v>29</v>
      </c>
      <c r="ACY3" s="54" t="s">
        <v>29</v>
      </c>
      <c r="ACZ3" s="54" t="s">
        <v>29</v>
      </c>
      <c r="ADA3" s="54" t="s">
        <v>29</v>
      </c>
      <c r="ADB3" s="54" t="s">
        <v>9</v>
      </c>
      <c r="ADC3" s="54" t="s">
        <v>29</v>
      </c>
      <c r="ADD3" s="54" t="s">
        <v>29</v>
      </c>
      <c r="ADE3" s="54" t="s">
        <v>29</v>
      </c>
      <c r="ADF3" s="54" t="s">
        <v>29</v>
      </c>
      <c r="ADG3" s="54" t="s">
        <v>29</v>
      </c>
      <c r="ADH3" s="54"/>
      <c r="ADI3" s="54" t="s">
        <v>9</v>
      </c>
      <c r="ADJ3" s="54" t="s">
        <v>9</v>
      </c>
      <c r="ADK3" s="54" t="s">
        <v>29</v>
      </c>
      <c r="ADL3" s="54" t="s">
        <v>29</v>
      </c>
      <c r="ADM3" s="54"/>
      <c r="ADN3" s="54" t="s">
        <v>29</v>
      </c>
      <c r="ADO3" s="54"/>
      <c r="ADP3" s="54" t="s">
        <v>29</v>
      </c>
      <c r="ADQ3" s="54" t="s">
        <v>29</v>
      </c>
      <c r="ADR3" s="54" t="s">
        <v>29</v>
      </c>
      <c r="ADS3" s="54" t="s">
        <v>29</v>
      </c>
      <c r="ADT3" s="54" t="s">
        <v>29</v>
      </c>
      <c r="ADU3" s="54" t="s">
        <v>29</v>
      </c>
      <c r="ADV3" s="54" t="s">
        <v>29</v>
      </c>
      <c r="ADW3" s="54" t="s">
        <v>29</v>
      </c>
      <c r="ADX3" s="54"/>
      <c r="ADY3" s="77" t="s">
        <v>29</v>
      </c>
      <c r="ADZ3" s="5"/>
    </row>
    <row r="4" spans="1:806" x14ac:dyDescent="0.2">
      <c r="A4" s="38" t="s">
        <v>73</v>
      </c>
      <c r="B4" s="65">
        <f t="shared" ref="B4:B68" si="0">SUMIF(G$3:ADX$3,"прих",G4:ADX4)-SUMIF(G$3:ADX$3,"отгр",G4:ADX4)</f>
        <v>0</v>
      </c>
      <c r="C4" s="57">
        <v>10</v>
      </c>
      <c r="D4" s="58">
        <v>44672</v>
      </c>
      <c r="E4" s="67">
        <v>31.7</v>
      </c>
      <c r="F4" s="67">
        <f>E4*B4</f>
        <v>0</v>
      </c>
      <c r="G4" s="6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15"/>
      <c r="BF4" s="15"/>
      <c r="BG4" s="136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>
        <v>60</v>
      </c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35"/>
      <c r="EN4" s="35"/>
      <c r="EO4" s="35"/>
      <c r="EP4" s="35"/>
      <c r="EQ4" s="35"/>
      <c r="ER4" s="35"/>
      <c r="ES4" s="35"/>
      <c r="ET4" s="35"/>
      <c r="EU4" s="35"/>
      <c r="EV4" s="35">
        <v>30</v>
      </c>
      <c r="EW4" s="35"/>
      <c r="EX4" s="35"/>
      <c r="EY4" s="35">
        <v>50</v>
      </c>
      <c r="EZ4" s="35">
        <v>50</v>
      </c>
      <c r="FA4" s="35"/>
      <c r="FB4" s="35"/>
      <c r="FC4" s="35"/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35"/>
      <c r="GD4" s="35"/>
      <c r="GE4" s="35"/>
      <c r="GF4" s="35"/>
      <c r="GG4" s="35"/>
      <c r="GH4" s="35"/>
      <c r="GI4" s="35"/>
      <c r="GJ4" s="35"/>
      <c r="GK4" s="35"/>
      <c r="GL4" s="35"/>
      <c r="GM4" s="35"/>
      <c r="GN4" s="35"/>
      <c r="GO4" s="35"/>
      <c r="GP4" s="35"/>
      <c r="GQ4" s="35"/>
      <c r="GR4" s="35"/>
      <c r="GS4" s="35"/>
      <c r="GT4" s="35"/>
      <c r="GU4" s="35"/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35"/>
      <c r="HT4" s="35"/>
      <c r="HU4" s="35"/>
      <c r="HV4" s="35"/>
      <c r="HW4" s="35"/>
      <c r="HX4" s="35"/>
      <c r="HY4" s="35"/>
      <c r="HZ4" s="35"/>
      <c r="IA4" s="35"/>
      <c r="IB4" s="35"/>
      <c r="IC4" s="35"/>
      <c r="ID4" s="35"/>
      <c r="IE4" s="35"/>
      <c r="IF4" s="35"/>
      <c r="IG4" s="35"/>
      <c r="IH4" s="35"/>
      <c r="II4" s="35"/>
      <c r="IJ4" s="35"/>
      <c r="IK4" s="35"/>
      <c r="IL4" s="35"/>
      <c r="IM4" s="35"/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35"/>
      <c r="JJ4" s="35"/>
      <c r="JK4" s="35"/>
      <c r="JL4" s="35"/>
      <c r="JM4" s="35"/>
      <c r="JN4" s="35"/>
      <c r="JO4" s="35"/>
      <c r="JP4" s="35"/>
      <c r="JQ4" s="35"/>
      <c r="JR4" s="35"/>
      <c r="JS4" s="35"/>
      <c r="JT4" s="35"/>
      <c r="JU4" s="35"/>
      <c r="JV4" s="35"/>
      <c r="JW4" s="35"/>
      <c r="JX4" s="35"/>
      <c r="JY4" s="35"/>
      <c r="JZ4" s="35"/>
      <c r="KA4" s="35"/>
      <c r="KB4" s="35"/>
      <c r="KC4" s="35"/>
      <c r="KD4" s="35"/>
      <c r="KE4" s="35"/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35"/>
      <c r="KZ4" s="35"/>
      <c r="LA4" s="35"/>
      <c r="LB4" s="35"/>
      <c r="LC4" s="35"/>
      <c r="LD4" s="35"/>
      <c r="LE4" s="35"/>
      <c r="LF4" s="35"/>
      <c r="LG4" s="35"/>
      <c r="LH4" s="35"/>
      <c r="LI4" s="35"/>
      <c r="LJ4" s="35"/>
      <c r="LK4" s="35"/>
      <c r="LL4" s="35"/>
      <c r="LM4" s="35"/>
      <c r="LN4" s="35"/>
      <c r="LO4" s="35"/>
      <c r="LP4" s="35"/>
      <c r="LQ4" s="35"/>
      <c r="LR4" s="35"/>
      <c r="LS4" s="35"/>
      <c r="LT4" s="35"/>
      <c r="LU4" s="35"/>
      <c r="LV4" s="35"/>
      <c r="LW4" s="35"/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35"/>
      <c r="MN4" s="35"/>
      <c r="MO4" s="35"/>
      <c r="MP4" s="35"/>
      <c r="MQ4" s="35"/>
      <c r="MR4" s="35"/>
      <c r="MS4" s="35"/>
      <c r="MT4" s="35"/>
      <c r="MU4" s="35"/>
      <c r="MV4" s="35"/>
      <c r="MW4" s="35"/>
      <c r="MX4" s="35"/>
      <c r="MY4" s="35"/>
      <c r="MZ4" s="35"/>
      <c r="NA4" s="35"/>
      <c r="NB4" s="35"/>
      <c r="NC4" s="35"/>
      <c r="ND4" s="35"/>
      <c r="NE4" s="35"/>
      <c r="NF4" s="35"/>
      <c r="NG4" s="35"/>
      <c r="NH4" s="35"/>
      <c r="NI4" s="35"/>
      <c r="NJ4" s="35"/>
      <c r="NK4" s="35"/>
      <c r="NL4" s="35"/>
      <c r="NM4" s="35"/>
      <c r="NN4" s="35"/>
      <c r="NO4" s="35"/>
      <c r="NP4" s="35"/>
      <c r="NQ4" s="35"/>
      <c r="NR4" s="35"/>
      <c r="NS4" s="35"/>
      <c r="NT4" s="35"/>
      <c r="NU4" s="35"/>
      <c r="NV4" s="35"/>
      <c r="NW4" s="35"/>
      <c r="NX4" s="35"/>
      <c r="NY4" s="35"/>
      <c r="NZ4" s="35"/>
      <c r="OA4" s="35"/>
      <c r="OB4" s="35"/>
      <c r="OC4" s="35"/>
      <c r="OD4" s="35"/>
      <c r="OE4" s="35"/>
      <c r="OF4" s="35"/>
      <c r="OG4" s="35"/>
      <c r="OH4" s="35"/>
      <c r="OI4" s="35"/>
      <c r="OJ4" s="35"/>
      <c r="OK4" s="35"/>
      <c r="OL4" s="35"/>
      <c r="OM4" s="35"/>
      <c r="ON4" s="35"/>
      <c r="OO4" s="35"/>
      <c r="OP4" s="35"/>
      <c r="OQ4" s="35"/>
      <c r="OR4" s="35"/>
      <c r="OS4" s="35"/>
      <c r="OT4" s="35"/>
      <c r="OU4" s="35"/>
      <c r="OV4" s="35"/>
      <c r="OW4" s="35"/>
      <c r="OX4" s="35"/>
      <c r="OY4" s="35"/>
      <c r="OZ4" s="35"/>
      <c r="PA4" s="35"/>
      <c r="PB4" s="35"/>
      <c r="PC4" s="35"/>
      <c r="PD4" s="35"/>
      <c r="PE4" s="35"/>
      <c r="PF4" s="35"/>
      <c r="PG4" s="35"/>
      <c r="PH4" s="35"/>
      <c r="PI4" s="35"/>
      <c r="PJ4" s="35"/>
      <c r="PK4" s="35"/>
      <c r="PL4" s="35"/>
      <c r="PM4" s="35"/>
      <c r="PN4" s="35"/>
      <c r="PO4" s="35"/>
      <c r="PP4" s="35"/>
      <c r="PQ4" s="35"/>
      <c r="PR4" s="35"/>
      <c r="PS4" s="35"/>
      <c r="PT4" s="35"/>
      <c r="PU4" s="35"/>
      <c r="PV4" s="35"/>
      <c r="PW4" s="35"/>
      <c r="PX4" s="35"/>
      <c r="PY4" s="35"/>
      <c r="PZ4" s="35"/>
      <c r="QA4" s="35"/>
      <c r="QB4" s="35"/>
      <c r="QC4" s="35"/>
      <c r="QD4" s="35"/>
      <c r="QE4" s="35"/>
      <c r="QF4" s="35">
        <v>10</v>
      </c>
      <c r="QG4" s="35"/>
      <c r="QH4" s="35"/>
      <c r="QI4" s="35"/>
      <c r="QJ4" s="35"/>
      <c r="QK4" s="35"/>
      <c r="QL4" s="35"/>
      <c r="QM4" s="35"/>
      <c r="QN4" s="35"/>
      <c r="QO4" s="35"/>
      <c r="QP4" s="35"/>
      <c r="QQ4" s="35"/>
      <c r="QR4" s="35"/>
      <c r="QS4" s="35"/>
      <c r="QT4" s="35"/>
      <c r="QU4" s="35"/>
      <c r="QV4" s="35"/>
      <c r="QW4" s="35"/>
      <c r="QX4" s="35"/>
      <c r="QY4" s="35"/>
      <c r="QZ4" s="35"/>
      <c r="RA4" s="35"/>
      <c r="RB4" s="35"/>
      <c r="RC4" s="35"/>
      <c r="RD4" s="35"/>
      <c r="RE4" s="35"/>
      <c r="RF4" s="35"/>
      <c r="RG4" s="35"/>
      <c r="RH4" s="35"/>
      <c r="RI4" s="35"/>
      <c r="RJ4" s="35"/>
      <c r="RK4" s="35"/>
      <c r="RL4" s="35"/>
      <c r="RM4" s="35"/>
      <c r="RN4" s="35"/>
      <c r="RO4" s="35"/>
      <c r="RP4" s="35"/>
      <c r="RQ4" s="35"/>
      <c r="RR4" s="35">
        <v>10</v>
      </c>
      <c r="RS4" s="35"/>
      <c r="RT4" s="35"/>
      <c r="RU4" s="35"/>
      <c r="RV4" s="35"/>
      <c r="RW4" s="35"/>
      <c r="RX4" s="35"/>
      <c r="RY4" s="35"/>
      <c r="RZ4" s="35"/>
      <c r="SA4" s="35"/>
      <c r="SB4" s="35"/>
      <c r="SC4" s="35"/>
      <c r="SD4" s="35"/>
      <c r="SE4" s="35"/>
      <c r="SF4" s="35"/>
      <c r="SG4" s="35">
        <v>60</v>
      </c>
      <c r="SH4" s="35"/>
      <c r="SI4" s="35"/>
      <c r="SJ4" s="35"/>
      <c r="SK4" s="35"/>
      <c r="SL4" s="35"/>
      <c r="SM4" s="35"/>
      <c r="SN4" s="35">
        <v>100</v>
      </c>
      <c r="SO4" s="35"/>
      <c r="SP4" s="35"/>
      <c r="SQ4" s="35"/>
      <c r="SR4" s="35"/>
      <c r="SS4" s="35">
        <v>60</v>
      </c>
      <c r="ST4" s="35"/>
      <c r="SU4" s="35"/>
      <c r="SV4" s="35">
        <v>40</v>
      </c>
      <c r="SW4" s="35"/>
      <c r="SX4" s="35"/>
      <c r="SY4" s="35"/>
      <c r="SZ4" s="35"/>
      <c r="TA4" s="35"/>
      <c r="TB4" s="35"/>
      <c r="TC4" s="35"/>
      <c r="TD4" s="35"/>
      <c r="TE4" s="35"/>
      <c r="TF4" s="35"/>
      <c r="TG4" s="35"/>
      <c r="TH4" s="35"/>
      <c r="TI4" s="35"/>
      <c r="TJ4" s="35"/>
      <c r="TK4" s="35"/>
      <c r="TL4" s="35"/>
      <c r="TM4" s="35"/>
      <c r="TN4" s="35"/>
      <c r="TO4" s="35"/>
      <c r="TP4" s="35"/>
      <c r="TQ4" s="35"/>
      <c r="TR4" s="35"/>
      <c r="TS4" s="35"/>
      <c r="TT4" s="35"/>
      <c r="TU4" s="35"/>
      <c r="TV4" s="35"/>
      <c r="TW4" s="35"/>
      <c r="TX4" s="35"/>
      <c r="TY4" s="35"/>
      <c r="TZ4" s="35"/>
      <c r="UA4" s="35"/>
      <c r="UB4" s="35"/>
      <c r="UC4" s="35"/>
      <c r="UD4" s="35"/>
      <c r="UE4" s="35"/>
      <c r="UF4" s="35"/>
      <c r="UG4" s="35"/>
      <c r="UH4" s="35"/>
      <c r="UI4" s="35"/>
      <c r="UJ4" s="35"/>
      <c r="UK4" s="35"/>
      <c r="UL4" s="35"/>
      <c r="UM4" s="35"/>
      <c r="UN4" s="35"/>
      <c r="UO4" s="35"/>
      <c r="UP4" s="35"/>
      <c r="UQ4" s="35">
        <v>250</v>
      </c>
      <c r="UR4" s="35"/>
      <c r="US4" s="35"/>
      <c r="UT4" s="35"/>
      <c r="UU4" s="35"/>
      <c r="UV4" s="35"/>
      <c r="UW4" s="35">
        <v>120</v>
      </c>
      <c r="UX4" s="35"/>
      <c r="UY4" s="35"/>
      <c r="UZ4" s="35"/>
      <c r="VA4" s="35"/>
      <c r="VB4" s="35"/>
      <c r="VC4" s="35"/>
      <c r="VD4" s="35"/>
      <c r="VE4" s="35"/>
      <c r="VF4" s="35"/>
      <c r="VG4" s="35"/>
      <c r="VH4" s="35"/>
      <c r="VI4" s="35"/>
      <c r="VJ4" s="35"/>
      <c r="VK4" s="35"/>
      <c r="VL4" s="35"/>
      <c r="VM4" s="35"/>
      <c r="VN4" s="35"/>
      <c r="VO4" s="35"/>
      <c r="VP4" s="35"/>
      <c r="VQ4" s="35"/>
      <c r="VR4" s="35"/>
      <c r="VS4" s="35"/>
      <c r="VT4" s="35"/>
      <c r="VU4" s="35"/>
      <c r="VV4" s="35"/>
      <c r="VW4" s="35"/>
      <c r="VX4" s="35"/>
      <c r="VY4" s="35"/>
      <c r="VZ4" s="35"/>
      <c r="WA4" s="35"/>
      <c r="WB4" s="35"/>
      <c r="WC4" s="35"/>
      <c r="WD4" s="35"/>
      <c r="WE4" s="35"/>
      <c r="WF4" s="35"/>
      <c r="WG4" s="35"/>
      <c r="WH4" s="35"/>
      <c r="WI4" s="35"/>
      <c r="WJ4" s="35"/>
      <c r="WK4" s="35"/>
      <c r="WL4" s="35"/>
      <c r="WM4" s="35"/>
      <c r="WN4" s="35"/>
      <c r="WO4" s="35"/>
      <c r="WP4" s="35"/>
      <c r="WQ4" s="35"/>
      <c r="WR4" s="35"/>
      <c r="WS4" s="35"/>
      <c r="WT4" s="35"/>
      <c r="WU4" s="35"/>
      <c r="WV4" s="35"/>
      <c r="WW4" s="35"/>
      <c r="WX4" s="35"/>
      <c r="WY4" s="35"/>
      <c r="WZ4" s="35"/>
      <c r="XA4" s="35"/>
      <c r="XB4" s="35"/>
      <c r="XC4" s="35"/>
      <c r="XD4" s="35"/>
      <c r="XE4" s="35"/>
      <c r="XF4" s="35"/>
      <c r="XG4" s="35"/>
      <c r="XH4" s="35"/>
      <c r="XI4" s="35"/>
      <c r="XJ4" s="35"/>
      <c r="XK4" s="35"/>
      <c r="XL4" s="35"/>
      <c r="XM4" s="35"/>
      <c r="XN4" s="35"/>
      <c r="XO4" s="35"/>
      <c r="XP4" s="35"/>
      <c r="XQ4" s="35"/>
      <c r="XR4" s="35"/>
      <c r="XS4" s="35"/>
      <c r="XT4" s="35"/>
      <c r="XU4" s="35"/>
      <c r="XV4" s="35"/>
      <c r="XW4" s="35"/>
      <c r="XX4" s="35"/>
      <c r="XY4" s="35"/>
      <c r="XZ4" s="35"/>
      <c r="YA4" s="35"/>
      <c r="YB4" s="35"/>
      <c r="YC4" s="35"/>
      <c r="YD4" s="35"/>
      <c r="YE4" s="35"/>
      <c r="YF4" s="35"/>
      <c r="YG4" s="35"/>
      <c r="YH4" s="35"/>
      <c r="YI4" s="35"/>
      <c r="YJ4" s="35"/>
      <c r="YK4" s="35"/>
      <c r="YL4" s="35"/>
      <c r="YM4" s="35"/>
      <c r="YN4" s="35"/>
      <c r="YO4" s="35"/>
      <c r="YP4" s="35"/>
      <c r="YQ4" s="35"/>
      <c r="YR4" s="35"/>
      <c r="YS4" s="35"/>
      <c r="YT4" s="35"/>
      <c r="YU4" s="35"/>
      <c r="YV4" s="35"/>
      <c r="YW4" s="35"/>
      <c r="YX4" s="35"/>
      <c r="YY4" s="35"/>
      <c r="YZ4" s="35"/>
      <c r="ZA4" s="35"/>
      <c r="ZB4" s="35"/>
      <c r="ZC4" s="35"/>
      <c r="ZD4" s="35"/>
      <c r="ZE4" s="35"/>
      <c r="ZF4" s="35"/>
      <c r="ZG4" s="35"/>
      <c r="ZH4" s="35"/>
      <c r="ZI4" s="35"/>
      <c r="ZJ4" s="35"/>
      <c r="ZK4" s="35"/>
      <c r="ZL4" s="35"/>
      <c r="ZM4" s="35"/>
      <c r="ZN4" s="35"/>
      <c r="ZO4" s="35"/>
      <c r="ZP4" s="35"/>
      <c r="ZQ4" s="35"/>
      <c r="ZR4" s="35"/>
      <c r="ZS4" s="35"/>
      <c r="ZT4" s="35"/>
      <c r="ZU4" s="35"/>
      <c r="ZV4" s="35"/>
      <c r="ZW4" s="35"/>
      <c r="ZX4" s="35"/>
      <c r="ZY4" s="35"/>
      <c r="ZZ4" s="35"/>
      <c r="AAA4" s="35"/>
      <c r="AAB4" s="35"/>
      <c r="AAC4" s="35"/>
      <c r="AAD4" s="35"/>
      <c r="AAE4" s="35"/>
      <c r="AAF4" s="35"/>
      <c r="AAG4" s="35"/>
      <c r="AAH4" s="35"/>
      <c r="AAI4" s="35"/>
      <c r="AAJ4" s="35"/>
      <c r="AAK4" s="35"/>
      <c r="AAL4" s="35"/>
      <c r="AAM4" s="35"/>
      <c r="AAN4" s="35"/>
      <c r="AAO4" s="35"/>
      <c r="AAP4" s="35"/>
      <c r="AAQ4" s="35"/>
      <c r="AAR4" s="35"/>
      <c r="AAS4" s="35"/>
      <c r="AAT4" s="35"/>
      <c r="AAU4" s="35"/>
      <c r="AAV4" s="35"/>
      <c r="AAW4" s="35"/>
      <c r="AAX4" s="35"/>
      <c r="AAY4" s="35"/>
      <c r="AAZ4" s="35"/>
      <c r="ABA4" s="35"/>
      <c r="ABB4" s="35"/>
      <c r="ABC4" s="35"/>
      <c r="ABD4" s="35"/>
      <c r="ABE4" s="35"/>
      <c r="ABF4" s="35"/>
      <c r="ABG4" s="35"/>
      <c r="ABH4" s="35"/>
      <c r="ABI4" s="35"/>
      <c r="ABJ4" s="35"/>
      <c r="ABK4" s="35"/>
      <c r="ABL4" s="35"/>
      <c r="ABM4" s="35"/>
      <c r="ABN4" s="35"/>
      <c r="ABO4" s="35"/>
      <c r="ABP4" s="35"/>
      <c r="ABQ4" s="35"/>
      <c r="ABR4" s="35"/>
      <c r="ABS4" s="35"/>
      <c r="ABT4" s="35"/>
      <c r="ABU4" s="35"/>
      <c r="ABV4" s="35"/>
      <c r="ABW4" s="35"/>
      <c r="ABX4" s="35"/>
      <c r="ABY4" s="35"/>
      <c r="ABZ4" s="35"/>
      <c r="ACA4" s="35"/>
      <c r="ACB4" s="35"/>
      <c r="ACC4" s="35"/>
      <c r="ACD4" s="35"/>
      <c r="ACE4" s="35"/>
      <c r="ACF4" s="35"/>
      <c r="ACG4" s="35"/>
      <c r="ACH4" s="35"/>
      <c r="ACI4" s="35"/>
      <c r="ACJ4" s="35"/>
      <c r="ACK4" s="35"/>
      <c r="ACL4" s="35"/>
      <c r="ACM4" s="35"/>
      <c r="ACN4" s="35"/>
      <c r="ACO4" s="35"/>
      <c r="ACP4" s="35"/>
      <c r="ACQ4" s="35"/>
      <c r="ACR4" s="35"/>
      <c r="ACS4" s="35"/>
      <c r="ACT4" s="35"/>
      <c r="ACU4" s="35"/>
      <c r="ACV4" s="35"/>
      <c r="ACW4" s="35"/>
      <c r="ACX4" s="35"/>
      <c r="ACY4" s="35"/>
      <c r="ACZ4" s="35"/>
      <c r="ADA4" s="35"/>
      <c r="ADB4" s="35"/>
      <c r="ADC4" s="35"/>
      <c r="ADD4" s="35"/>
      <c r="ADE4" s="35"/>
      <c r="ADF4" s="35"/>
      <c r="ADG4" s="35"/>
      <c r="ADH4" s="35"/>
      <c r="ADI4" s="35"/>
      <c r="ADJ4" s="35"/>
      <c r="ADK4" s="35"/>
      <c r="ADL4" s="35"/>
      <c r="ADM4" s="35"/>
      <c r="ADN4" s="35"/>
      <c r="ADO4" s="35"/>
      <c r="ADP4" s="35"/>
      <c r="ADQ4" s="35"/>
      <c r="ADR4" s="35"/>
      <c r="ADS4" s="35"/>
      <c r="ADT4" s="35"/>
      <c r="ADU4" s="35"/>
      <c r="ADV4" s="35"/>
      <c r="ADW4" s="35"/>
      <c r="ADX4" s="35"/>
      <c r="ADY4" s="26">
        <f t="shared" ref="ADY4:ADY68" si="1">$B4-SUMIF($G$3:$AIM$3,"",$G4:$AIM4)</f>
        <v>0</v>
      </c>
      <c r="ADZ4" s="5"/>
    </row>
    <row r="5" spans="1:806" x14ac:dyDescent="0.2">
      <c r="A5" s="38" t="s">
        <v>73</v>
      </c>
      <c r="B5" s="65">
        <f t="shared" si="0"/>
        <v>0</v>
      </c>
      <c r="C5" s="57">
        <v>10</v>
      </c>
      <c r="D5" s="58">
        <v>44809</v>
      </c>
      <c r="E5" s="67">
        <v>39.35</v>
      </c>
      <c r="F5" s="67">
        <f>E5*B5</f>
        <v>0</v>
      </c>
      <c r="G5" s="6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15"/>
      <c r="BF5" s="15"/>
      <c r="BG5" s="136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>
        <v>50</v>
      </c>
      <c r="EW5" s="35"/>
      <c r="EX5" s="35"/>
      <c r="EY5" s="35"/>
      <c r="EZ5" s="35"/>
      <c r="FA5" s="35"/>
      <c r="FB5" s="35"/>
      <c r="FC5" s="35"/>
      <c r="FD5" s="35"/>
      <c r="FE5" s="35">
        <v>10</v>
      </c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35"/>
      <c r="QI5" s="35"/>
      <c r="QJ5" s="35"/>
      <c r="QK5" s="35"/>
      <c r="QL5" s="35"/>
      <c r="QM5" s="35"/>
      <c r="QN5" s="35"/>
      <c r="QO5" s="35"/>
      <c r="QP5" s="35"/>
      <c r="QQ5" s="35"/>
      <c r="QR5" s="35"/>
      <c r="QS5" s="35"/>
      <c r="QT5" s="35"/>
      <c r="QU5" s="35"/>
      <c r="QV5" s="35"/>
      <c r="QW5" s="35"/>
      <c r="QX5" s="35"/>
      <c r="QY5" s="35"/>
      <c r="QZ5" s="35"/>
      <c r="RA5" s="35"/>
      <c r="RB5" s="35"/>
      <c r="RC5" s="35"/>
      <c r="RD5" s="35"/>
      <c r="RE5" s="35"/>
      <c r="RF5" s="35"/>
      <c r="RG5" s="35"/>
      <c r="RH5" s="35"/>
      <c r="RI5" s="35"/>
      <c r="RJ5" s="35"/>
      <c r="RK5" s="35"/>
      <c r="RL5" s="35"/>
      <c r="RM5" s="35"/>
      <c r="RN5" s="35"/>
      <c r="RO5" s="35"/>
      <c r="RP5" s="35"/>
      <c r="RQ5" s="35"/>
      <c r="RR5" s="35"/>
      <c r="RS5" s="35"/>
      <c r="RT5" s="35"/>
      <c r="RU5" s="35"/>
      <c r="RV5" s="35"/>
      <c r="RW5" s="35"/>
      <c r="RX5" s="35"/>
      <c r="RY5" s="35"/>
      <c r="RZ5" s="35"/>
      <c r="SA5" s="35"/>
      <c r="SB5" s="35"/>
      <c r="SC5" s="35"/>
      <c r="SD5" s="35"/>
      <c r="SE5" s="35"/>
      <c r="SF5" s="35"/>
      <c r="SG5" s="35"/>
      <c r="SH5" s="35"/>
      <c r="SI5" s="35"/>
      <c r="SJ5" s="35"/>
      <c r="SK5" s="35"/>
      <c r="SL5" s="35"/>
      <c r="SM5" s="35"/>
      <c r="SN5" s="35"/>
      <c r="SO5" s="35"/>
      <c r="SP5" s="35"/>
      <c r="SQ5" s="35"/>
      <c r="SR5" s="35"/>
      <c r="SS5" s="35"/>
      <c r="ST5" s="35"/>
      <c r="SU5" s="35"/>
      <c r="SV5" s="35"/>
      <c r="SW5" s="35"/>
      <c r="SX5" s="35"/>
      <c r="SY5" s="35"/>
      <c r="SZ5" s="35"/>
      <c r="TA5" s="35"/>
      <c r="TB5" s="35"/>
      <c r="TC5" s="35"/>
      <c r="TD5" s="35"/>
      <c r="TE5" s="35"/>
      <c r="TF5" s="35"/>
      <c r="TG5" s="35"/>
      <c r="TH5" s="35"/>
      <c r="TI5" s="35"/>
      <c r="TJ5" s="35"/>
      <c r="TK5" s="35"/>
      <c r="TL5" s="35"/>
      <c r="TM5" s="35"/>
      <c r="TN5" s="35"/>
      <c r="TO5" s="35"/>
      <c r="TP5" s="35"/>
      <c r="TQ5" s="35"/>
      <c r="TR5" s="35"/>
      <c r="TS5" s="35"/>
      <c r="TT5" s="35"/>
      <c r="TU5" s="35"/>
      <c r="TV5" s="35"/>
      <c r="TW5" s="35"/>
      <c r="TX5" s="35"/>
      <c r="TY5" s="35"/>
      <c r="TZ5" s="35"/>
      <c r="UA5" s="35"/>
      <c r="UB5" s="35"/>
      <c r="UC5" s="35"/>
      <c r="UD5" s="35"/>
      <c r="UE5" s="35"/>
      <c r="UF5" s="35"/>
      <c r="UG5" s="35"/>
      <c r="UH5" s="35"/>
      <c r="UI5" s="35"/>
      <c r="UJ5" s="35"/>
      <c r="UK5" s="35"/>
      <c r="UL5" s="35"/>
      <c r="UM5" s="35"/>
      <c r="UN5" s="35"/>
      <c r="UO5" s="35"/>
      <c r="UP5" s="35"/>
      <c r="UQ5" s="35"/>
      <c r="UR5" s="35"/>
      <c r="US5" s="35"/>
      <c r="UT5" s="35"/>
      <c r="UU5" s="35"/>
      <c r="UV5" s="35"/>
      <c r="UW5" s="35"/>
      <c r="UX5" s="35"/>
      <c r="UY5" s="35"/>
      <c r="UZ5" s="35"/>
      <c r="VA5" s="35"/>
      <c r="VB5" s="35"/>
      <c r="VC5" s="35"/>
      <c r="VD5" s="35"/>
      <c r="VE5" s="35"/>
      <c r="VF5" s="35"/>
      <c r="VG5" s="35"/>
      <c r="VH5" s="35"/>
      <c r="VI5" s="35"/>
      <c r="VJ5" s="35"/>
      <c r="VK5" s="35"/>
      <c r="VL5" s="35"/>
      <c r="VM5" s="35"/>
      <c r="VN5" s="35"/>
      <c r="VO5" s="35"/>
      <c r="VP5" s="35"/>
      <c r="VQ5" s="35"/>
      <c r="VR5" s="35"/>
      <c r="VS5" s="35"/>
      <c r="VT5" s="35"/>
      <c r="VU5" s="35"/>
      <c r="VV5" s="35"/>
      <c r="VW5" s="35"/>
      <c r="VX5" s="35"/>
      <c r="VY5" s="35"/>
      <c r="VZ5" s="35"/>
      <c r="WA5" s="35"/>
      <c r="WB5" s="35"/>
      <c r="WC5" s="35"/>
      <c r="WD5" s="35"/>
      <c r="WE5" s="35"/>
      <c r="WF5" s="35"/>
      <c r="WG5" s="35"/>
      <c r="WH5" s="35"/>
      <c r="WI5" s="35"/>
      <c r="WJ5" s="35"/>
      <c r="WK5" s="35">
        <v>50</v>
      </c>
      <c r="WL5" s="35"/>
      <c r="WM5" s="35"/>
      <c r="WN5" s="35"/>
      <c r="WO5" s="35"/>
      <c r="WP5" s="35"/>
      <c r="WQ5" s="35"/>
      <c r="WR5" s="35"/>
      <c r="WS5" s="35"/>
      <c r="WT5" s="35"/>
      <c r="WU5" s="35"/>
      <c r="WV5" s="35"/>
      <c r="WW5" s="35"/>
      <c r="WX5" s="35"/>
      <c r="WY5" s="35"/>
      <c r="WZ5" s="35"/>
      <c r="XA5" s="35"/>
      <c r="XB5" s="35"/>
      <c r="XC5" s="35"/>
      <c r="XD5" s="35"/>
      <c r="XE5" s="35"/>
      <c r="XF5" s="35"/>
      <c r="XG5" s="35"/>
      <c r="XH5" s="35"/>
      <c r="XI5" s="35"/>
      <c r="XJ5" s="35"/>
      <c r="XK5" s="35"/>
      <c r="XL5" s="35"/>
      <c r="XM5" s="35"/>
      <c r="XN5" s="35"/>
      <c r="XO5" s="35"/>
      <c r="XP5" s="35"/>
      <c r="XQ5" s="35"/>
      <c r="XR5" s="35"/>
      <c r="XS5" s="35"/>
      <c r="XT5" s="35"/>
      <c r="XU5" s="35"/>
      <c r="XV5" s="35"/>
      <c r="XW5" s="35"/>
      <c r="XX5" s="35"/>
      <c r="XY5" s="35"/>
      <c r="XZ5" s="35"/>
      <c r="YA5" s="35"/>
      <c r="YB5" s="35"/>
      <c r="YC5" s="35"/>
      <c r="YD5" s="35"/>
      <c r="YE5" s="35"/>
      <c r="YF5" s="35"/>
      <c r="YG5" s="35"/>
      <c r="YH5" s="35"/>
      <c r="YI5" s="35"/>
      <c r="YJ5" s="35"/>
      <c r="YK5" s="35"/>
      <c r="YL5" s="35"/>
      <c r="YM5" s="35"/>
      <c r="YN5" s="35"/>
      <c r="YO5" s="35"/>
      <c r="YP5" s="35"/>
      <c r="YQ5" s="35"/>
      <c r="YR5" s="35"/>
      <c r="YS5" s="35"/>
      <c r="YT5" s="35"/>
      <c r="YU5" s="35"/>
      <c r="YV5" s="35"/>
      <c r="YW5" s="35"/>
      <c r="YX5" s="35"/>
      <c r="YY5" s="35"/>
      <c r="YZ5" s="35"/>
      <c r="ZA5" s="35"/>
      <c r="ZB5" s="35"/>
      <c r="ZC5" s="35"/>
      <c r="ZD5" s="35"/>
      <c r="ZE5" s="35"/>
      <c r="ZF5" s="35"/>
      <c r="ZG5" s="35"/>
      <c r="ZH5" s="35"/>
      <c r="ZI5" s="35"/>
      <c r="ZJ5" s="35"/>
      <c r="ZK5" s="35"/>
      <c r="ZL5" s="35"/>
      <c r="ZM5" s="35"/>
      <c r="ZN5" s="35"/>
      <c r="ZO5" s="35"/>
      <c r="ZP5" s="35"/>
      <c r="ZQ5" s="35"/>
      <c r="ZR5" s="35"/>
      <c r="ZS5" s="35"/>
      <c r="ZT5" s="35"/>
      <c r="ZU5" s="35"/>
      <c r="ZV5" s="35"/>
      <c r="ZW5" s="35"/>
      <c r="ZX5" s="35"/>
      <c r="ZY5" s="35"/>
      <c r="ZZ5" s="35"/>
      <c r="AAA5" s="35"/>
      <c r="AAB5" s="35"/>
      <c r="AAC5" s="35"/>
      <c r="AAD5" s="35"/>
      <c r="AAE5" s="35"/>
      <c r="AAF5" s="35"/>
      <c r="AAG5" s="35"/>
      <c r="AAH5" s="35"/>
      <c r="AAI5" s="35"/>
      <c r="AAJ5" s="35"/>
      <c r="AAK5" s="35"/>
      <c r="AAL5" s="35"/>
      <c r="AAM5" s="35"/>
      <c r="AAN5" s="35"/>
      <c r="AAO5" s="35"/>
      <c r="AAP5" s="35"/>
      <c r="AAQ5" s="35"/>
      <c r="AAR5" s="35"/>
      <c r="AAS5" s="35"/>
      <c r="AAT5" s="35"/>
      <c r="AAU5" s="35"/>
      <c r="AAV5" s="35"/>
      <c r="AAW5" s="35"/>
      <c r="AAX5" s="35"/>
      <c r="AAY5" s="35"/>
      <c r="AAZ5" s="35"/>
      <c r="ABA5" s="35"/>
      <c r="ABB5" s="35"/>
      <c r="ABC5" s="35"/>
      <c r="ABD5" s="35"/>
      <c r="ABE5" s="35"/>
      <c r="ABF5" s="35"/>
      <c r="ABG5" s="35"/>
      <c r="ABH5" s="35"/>
      <c r="ABI5" s="35"/>
      <c r="ABJ5" s="35"/>
      <c r="ABK5" s="35"/>
      <c r="ABL5" s="35"/>
      <c r="ABM5" s="35"/>
      <c r="ABN5" s="35"/>
      <c r="ABO5" s="35"/>
      <c r="ABP5" s="35"/>
      <c r="ABQ5" s="35"/>
      <c r="ABR5" s="35"/>
      <c r="ABS5" s="35"/>
      <c r="ABT5" s="35"/>
      <c r="ABU5" s="35">
        <v>10</v>
      </c>
      <c r="ABV5" s="35"/>
      <c r="ABW5" s="35"/>
      <c r="ABX5" s="35"/>
      <c r="ABY5" s="35"/>
      <c r="ABZ5" s="35"/>
      <c r="ACA5" s="35"/>
      <c r="ACB5" s="35"/>
      <c r="ACC5" s="35"/>
      <c r="ACD5" s="35"/>
      <c r="ACE5" s="35"/>
      <c r="ACF5" s="35"/>
      <c r="ACG5" s="35"/>
      <c r="ACH5" s="35"/>
      <c r="ACI5" s="35"/>
      <c r="ACJ5" s="35"/>
      <c r="ACK5" s="35"/>
      <c r="ACL5" s="35"/>
      <c r="ACM5" s="35"/>
      <c r="ACN5" s="35"/>
      <c r="ACO5" s="35"/>
      <c r="ACP5" s="35"/>
      <c r="ACQ5" s="35"/>
      <c r="ACR5" s="35"/>
      <c r="ACS5" s="35"/>
      <c r="ACT5" s="35"/>
      <c r="ACU5" s="35"/>
      <c r="ACV5" s="35"/>
      <c r="ACW5" s="35"/>
      <c r="ACX5" s="35"/>
      <c r="ACY5" s="35"/>
      <c r="ACZ5" s="35"/>
      <c r="ADA5" s="35"/>
      <c r="ADB5" s="35"/>
      <c r="ADC5" s="35"/>
      <c r="ADD5" s="35"/>
      <c r="ADE5" s="35"/>
      <c r="ADF5" s="35"/>
      <c r="ADG5" s="35"/>
      <c r="ADH5" s="35"/>
      <c r="ADI5" s="35"/>
      <c r="ADJ5" s="35"/>
      <c r="ADK5" s="35"/>
      <c r="ADL5" s="35"/>
      <c r="ADM5" s="35"/>
      <c r="ADN5" s="35"/>
      <c r="ADO5" s="35"/>
      <c r="ADP5" s="35"/>
      <c r="ADQ5" s="35"/>
      <c r="ADR5" s="35"/>
      <c r="ADS5" s="35"/>
      <c r="ADT5" s="35"/>
      <c r="ADU5" s="35"/>
      <c r="ADV5" s="35"/>
      <c r="ADW5" s="35"/>
      <c r="ADX5" s="35"/>
      <c r="ADY5" s="26">
        <f t="shared" si="1"/>
        <v>0</v>
      </c>
      <c r="ADZ5" s="5"/>
    </row>
    <row r="6" spans="1:806" x14ac:dyDescent="0.2">
      <c r="A6" s="38" t="s">
        <v>73</v>
      </c>
      <c r="B6" s="65">
        <f t="shared" si="0"/>
        <v>0</v>
      </c>
      <c r="C6" s="57">
        <v>10</v>
      </c>
      <c r="D6" s="58">
        <v>44680</v>
      </c>
      <c r="E6" s="67">
        <v>30.37</v>
      </c>
      <c r="F6" s="67">
        <f>E6*B6</f>
        <v>0</v>
      </c>
      <c r="G6" s="6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15"/>
      <c r="BF6" s="15"/>
      <c r="BG6" s="136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/>
      <c r="DJ6" s="35"/>
      <c r="DK6" s="35"/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35"/>
      <c r="EN6" s="35"/>
      <c r="EO6" s="35"/>
      <c r="EP6" s="35"/>
      <c r="EQ6" s="35"/>
      <c r="ER6" s="35"/>
      <c r="ES6" s="35"/>
      <c r="ET6" s="35"/>
      <c r="EU6" s="35"/>
      <c r="EV6" s="35">
        <v>20</v>
      </c>
      <c r="EW6" s="35"/>
      <c r="EX6" s="35"/>
      <c r="EY6" s="35"/>
      <c r="EZ6" s="35"/>
      <c r="FA6" s="35"/>
      <c r="FB6" s="35"/>
      <c r="FC6" s="35"/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35"/>
      <c r="GD6" s="35"/>
      <c r="GE6" s="35"/>
      <c r="GF6" s="35"/>
      <c r="GG6" s="35"/>
      <c r="GH6" s="35"/>
      <c r="GI6" s="35"/>
      <c r="GJ6" s="35"/>
      <c r="GK6" s="35"/>
      <c r="GL6" s="35"/>
      <c r="GM6" s="35"/>
      <c r="GN6" s="35"/>
      <c r="GO6" s="35"/>
      <c r="GP6" s="35"/>
      <c r="GQ6" s="35"/>
      <c r="GR6" s="35"/>
      <c r="GS6" s="35"/>
      <c r="GT6" s="35"/>
      <c r="GU6" s="35"/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35"/>
      <c r="HT6" s="35"/>
      <c r="HU6" s="35"/>
      <c r="HV6" s="35"/>
      <c r="HW6" s="35"/>
      <c r="HX6" s="35"/>
      <c r="HY6" s="35"/>
      <c r="HZ6" s="35"/>
      <c r="IA6" s="35"/>
      <c r="IB6" s="35"/>
      <c r="IC6" s="35"/>
      <c r="ID6" s="35"/>
      <c r="IE6" s="35"/>
      <c r="IF6" s="35"/>
      <c r="IG6" s="35"/>
      <c r="IH6" s="35"/>
      <c r="II6" s="35"/>
      <c r="IJ6" s="35"/>
      <c r="IK6" s="35"/>
      <c r="IL6" s="35"/>
      <c r="IM6" s="35"/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35"/>
      <c r="JJ6" s="35"/>
      <c r="JK6" s="35"/>
      <c r="JL6" s="35"/>
      <c r="JM6" s="35"/>
      <c r="JN6" s="35"/>
      <c r="JO6" s="35"/>
      <c r="JP6" s="35"/>
      <c r="JQ6" s="35"/>
      <c r="JR6" s="35"/>
      <c r="JS6" s="35"/>
      <c r="JT6" s="35"/>
      <c r="JU6" s="35"/>
      <c r="JV6" s="35"/>
      <c r="JW6" s="35"/>
      <c r="JX6" s="35"/>
      <c r="JY6" s="35"/>
      <c r="JZ6" s="35"/>
      <c r="KA6" s="35"/>
      <c r="KB6" s="35"/>
      <c r="KC6" s="35"/>
      <c r="KD6" s="35"/>
      <c r="KE6" s="35"/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35"/>
      <c r="KZ6" s="35"/>
      <c r="LA6" s="35"/>
      <c r="LB6" s="35"/>
      <c r="LC6" s="35"/>
      <c r="LD6" s="35"/>
      <c r="LE6" s="35"/>
      <c r="LF6" s="35"/>
      <c r="LG6" s="35"/>
      <c r="LH6" s="35"/>
      <c r="LI6" s="35"/>
      <c r="LJ6" s="35"/>
      <c r="LK6" s="35"/>
      <c r="LL6" s="35"/>
      <c r="LM6" s="35"/>
      <c r="LN6" s="35"/>
      <c r="LO6" s="35"/>
      <c r="LP6" s="35"/>
      <c r="LQ6" s="35"/>
      <c r="LR6" s="35"/>
      <c r="LS6" s="35"/>
      <c r="LT6" s="35"/>
      <c r="LU6" s="35"/>
      <c r="LV6" s="35"/>
      <c r="LW6" s="35"/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35"/>
      <c r="MN6" s="35"/>
      <c r="MO6" s="35"/>
      <c r="MP6" s="35"/>
      <c r="MQ6" s="35"/>
      <c r="MR6" s="35"/>
      <c r="MS6" s="35"/>
      <c r="MT6" s="35"/>
      <c r="MU6" s="35"/>
      <c r="MV6" s="35"/>
      <c r="MW6" s="35"/>
      <c r="MX6" s="35"/>
      <c r="MY6" s="35"/>
      <c r="MZ6" s="35"/>
      <c r="NA6" s="35"/>
      <c r="NB6" s="35"/>
      <c r="NC6" s="35"/>
      <c r="ND6" s="35"/>
      <c r="NE6" s="35"/>
      <c r="NF6" s="35"/>
      <c r="NG6" s="35"/>
      <c r="NH6" s="35"/>
      <c r="NI6" s="35"/>
      <c r="NJ6" s="35"/>
      <c r="NK6" s="35"/>
      <c r="NL6" s="35"/>
      <c r="NM6" s="35"/>
      <c r="NN6" s="35"/>
      <c r="NO6" s="35"/>
      <c r="NP6" s="35"/>
      <c r="NQ6" s="35"/>
      <c r="NR6" s="35"/>
      <c r="NS6" s="35"/>
      <c r="NT6" s="35"/>
      <c r="NU6" s="35"/>
      <c r="NV6" s="35"/>
      <c r="NW6" s="35"/>
      <c r="NX6" s="35"/>
      <c r="NY6" s="35"/>
      <c r="NZ6" s="35"/>
      <c r="OA6" s="35"/>
      <c r="OB6" s="35"/>
      <c r="OC6" s="35"/>
      <c r="OD6" s="35"/>
      <c r="OE6" s="35"/>
      <c r="OF6" s="35"/>
      <c r="OG6" s="35"/>
      <c r="OH6" s="35"/>
      <c r="OI6" s="35"/>
      <c r="OJ6" s="35"/>
      <c r="OK6" s="35"/>
      <c r="OL6" s="35"/>
      <c r="OM6" s="35"/>
      <c r="ON6" s="35"/>
      <c r="OO6" s="35"/>
      <c r="OP6" s="35"/>
      <c r="OQ6" s="35"/>
      <c r="OR6" s="35"/>
      <c r="OS6" s="35"/>
      <c r="OT6" s="35"/>
      <c r="OU6" s="35"/>
      <c r="OV6" s="35"/>
      <c r="OW6" s="35"/>
      <c r="OX6" s="35"/>
      <c r="OY6" s="35"/>
      <c r="OZ6" s="35"/>
      <c r="PA6" s="35"/>
      <c r="PB6" s="35"/>
      <c r="PC6" s="35"/>
      <c r="PD6" s="35"/>
      <c r="PE6" s="35"/>
      <c r="PF6" s="35"/>
      <c r="PG6" s="35"/>
      <c r="PH6" s="35"/>
      <c r="PI6" s="35"/>
      <c r="PJ6" s="35"/>
      <c r="PK6" s="35"/>
      <c r="PL6" s="35"/>
      <c r="PM6" s="35"/>
      <c r="PN6" s="35"/>
      <c r="PO6" s="35"/>
      <c r="PP6" s="35"/>
      <c r="PQ6" s="35"/>
      <c r="PR6" s="35"/>
      <c r="PS6" s="35"/>
      <c r="PT6" s="35"/>
      <c r="PU6" s="35"/>
      <c r="PV6" s="35"/>
      <c r="PW6" s="35"/>
      <c r="PX6" s="35"/>
      <c r="PY6" s="35"/>
      <c r="PZ6" s="35"/>
      <c r="QA6" s="35"/>
      <c r="QB6" s="35"/>
      <c r="QC6" s="35"/>
      <c r="QD6" s="35"/>
      <c r="QE6" s="35"/>
      <c r="QF6" s="35"/>
      <c r="QG6" s="35"/>
      <c r="QH6" s="35"/>
      <c r="QI6" s="35"/>
      <c r="QJ6" s="35"/>
      <c r="QK6" s="35"/>
      <c r="QL6" s="35"/>
      <c r="QM6" s="35"/>
      <c r="QN6" s="35"/>
      <c r="QO6" s="35"/>
      <c r="QP6" s="35"/>
      <c r="QQ6" s="35"/>
      <c r="QR6" s="35"/>
      <c r="QS6" s="35"/>
      <c r="QT6" s="35"/>
      <c r="QU6" s="35"/>
      <c r="QV6" s="35"/>
      <c r="QW6" s="35"/>
      <c r="QX6" s="35"/>
      <c r="QY6" s="35"/>
      <c r="QZ6" s="35"/>
      <c r="RA6" s="35"/>
      <c r="RB6" s="35"/>
      <c r="RC6" s="35"/>
      <c r="RD6" s="35"/>
      <c r="RE6" s="35"/>
      <c r="RF6" s="35"/>
      <c r="RG6" s="35"/>
      <c r="RH6" s="35"/>
      <c r="RI6" s="35"/>
      <c r="RJ6" s="35"/>
      <c r="RK6" s="35"/>
      <c r="RL6" s="35"/>
      <c r="RM6" s="35"/>
      <c r="RN6" s="35"/>
      <c r="RO6" s="35"/>
      <c r="RP6" s="35"/>
      <c r="RQ6" s="35"/>
      <c r="RR6" s="35"/>
      <c r="RS6" s="35"/>
      <c r="RT6" s="35"/>
      <c r="RU6" s="35"/>
      <c r="RV6" s="35"/>
      <c r="RW6" s="35"/>
      <c r="RX6" s="35"/>
      <c r="RY6" s="35"/>
      <c r="RZ6" s="35"/>
      <c r="SA6" s="35"/>
      <c r="SB6" s="35"/>
      <c r="SC6" s="35"/>
      <c r="SD6" s="35"/>
      <c r="SE6" s="35"/>
      <c r="SF6" s="35"/>
      <c r="SG6" s="35"/>
      <c r="SH6" s="35"/>
      <c r="SI6" s="35"/>
      <c r="SJ6" s="35"/>
      <c r="SK6" s="35"/>
      <c r="SL6" s="35"/>
      <c r="SM6" s="35"/>
      <c r="SN6" s="35"/>
      <c r="SO6" s="35"/>
      <c r="SP6" s="35"/>
      <c r="SQ6" s="35"/>
      <c r="SR6" s="35"/>
      <c r="SS6" s="35"/>
      <c r="ST6" s="35"/>
      <c r="SU6" s="35"/>
      <c r="SV6" s="35"/>
      <c r="SW6" s="35"/>
      <c r="SX6" s="35"/>
      <c r="SY6" s="35"/>
      <c r="SZ6" s="35"/>
      <c r="TA6" s="35"/>
      <c r="TB6" s="35"/>
      <c r="TC6" s="35"/>
      <c r="TD6" s="35"/>
      <c r="TE6" s="35"/>
      <c r="TF6" s="35"/>
      <c r="TG6" s="35"/>
      <c r="TH6" s="35"/>
      <c r="TI6" s="35"/>
      <c r="TJ6" s="35"/>
      <c r="TK6" s="35"/>
      <c r="TL6" s="35"/>
      <c r="TM6" s="35"/>
      <c r="TN6" s="35"/>
      <c r="TO6" s="35"/>
      <c r="TP6" s="35"/>
      <c r="TQ6" s="35"/>
      <c r="TR6" s="35"/>
      <c r="TS6" s="35"/>
      <c r="TT6" s="35"/>
      <c r="TU6" s="35"/>
      <c r="TV6" s="35"/>
      <c r="TW6" s="35"/>
      <c r="TX6" s="35"/>
      <c r="TY6" s="35"/>
      <c r="TZ6" s="35"/>
      <c r="UA6" s="35"/>
      <c r="UB6" s="35"/>
      <c r="UC6" s="35"/>
      <c r="UD6" s="35"/>
      <c r="UE6" s="35"/>
      <c r="UF6" s="35"/>
      <c r="UG6" s="35"/>
      <c r="UH6" s="35"/>
      <c r="UI6" s="35"/>
      <c r="UJ6" s="35"/>
      <c r="UK6" s="35"/>
      <c r="UL6" s="35"/>
      <c r="UM6" s="35"/>
      <c r="UN6" s="35"/>
      <c r="UO6" s="35"/>
      <c r="UP6" s="35"/>
      <c r="UQ6" s="35"/>
      <c r="UR6" s="35"/>
      <c r="US6" s="35"/>
      <c r="UT6" s="35"/>
      <c r="UU6" s="35"/>
      <c r="UV6" s="35"/>
      <c r="UW6" s="35"/>
      <c r="UX6" s="35"/>
      <c r="UY6" s="35"/>
      <c r="UZ6" s="35"/>
      <c r="VA6" s="35"/>
      <c r="VB6" s="35"/>
      <c r="VC6" s="35"/>
      <c r="VD6" s="35"/>
      <c r="VE6" s="35"/>
      <c r="VF6" s="35">
        <v>20</v>
      </c>
      <c r="VG6" s="35"/>
      <c r="VH6" s="35"/>
      <c r="VI6" s="35"/>
      <c r="VJ6" s="35"/>
      <c r="VK6" s="35"/>
      <c r="VL6" s="35"/>
      <c r="VM6" s="35"/>
      <c r="VN6" s="35"/>
      <c r="VO6" s="35"/>
      <c r="VP6" s="35"/>
      <c r="VQ6" s="35"/>
      <c r="VR6" s="35"/>
      <c r="VS6" s="35"/>
      <c r="VT6" s="35"/>
      <c r="VU6" s="35"/>
      <c r="VV6" s="35"/>
      <c r="VW6" s="35"/>
      <c r="VX6" s="35"/>
      <c r="VY6" s="35"/>
      <c r="VZ6" s="35"/>
      <c r="WA6" s="35"/>
      <c r="WB6" s="35"/>
      <c r="WC6" s="35"/>
      <c r="WD6" s="35"/>
      <c r="WE6" s="35"/>
      <c r="WF6" s="35"/>
      <c r="WG6" s="35"/>
      <c r="WH6" s="35"/>
      <c r="WI6" s="35"/>
      <c r="WJ6" s="35"/>
      <c r="WK6" s="35"/>
      <c r="WL6" s="35"/>
      <c r="WM6" s="35"/>
      <c r="WN6" s="35"/>
      <c r="WO6" s="35"/>
      <c r="WP6" s="35"/>
      <c r="WQ6" s="35"/>
      <c r="WR6" s="35"/>
      <c r="WS6" s="35"/>
      <c r="WT6" s="35"/>
      <c r="WU6" s="35"/>
      <c r="WV6" s="35"/>
      <c r="WW6" s="35"/>
      <c r="WX6" s="35"/>
      <c r="WY6" s="35"/>
      <c r="WZ6" s="35"/>
      <c r="XA6" s="35"/>
      <c r="XB6" s="35"/>
      <c r="XC6" s="35"/>
      <c r="XD6" s="35"/>
      <c r="XE6" s="35"/>
      <c r="XF6" s="35"/>
      <c r="XG6" s="35"/>
      <c r="XH6" s="35"/>
      <c r="XI6" s="35"/>
      <c r="XJ6" s="35"/>
      <c r="XK6" s="35"/>
      <c r="XL6" s="35"/>
      <c r="XM6" s="35"/>
      <c r="XN6" s="35"/>
      <c r="XO6" s="35"/>
      <c r="XP6" s="35"/>
      <c r="XQ6" s="35"/>
      <c r="XR6" s="35"/>
      <c r="XS6" s="35"/>
      <c r="XT6" s="35"/>
      <c r="XU6" s="35"/>
      <c r="XV6" s="35"/>
      <c r="XW6" s="35"/>
      <c r="XX6" s="35"/>
      <c r="XY6" s="35"/>
      <c r="XZ6" s="35"/>
      <c r="YA6" s="35"/>
      <c r="YB6" s="35"/>
      <c r="YC6" s="35"/>
      <c r="YD6" s="35"/>
      <c r="YE6" s="35"/>
      <c r="YF6" s="35"/>
      <c r="YG6" s="35"/>
      <c r="YH6" s="35"/>
      <c r="YI6" s="35"/>
      <c r="YJ6" s="35"/>
      <c r="YK6" s="35"/>
      <c r="YL6" s="35"/>
      <c r="YM6" s="35"/>
      <c r="YN6" s="35"/>
      <c r="YO6" s="35"/>
      <c r="YP6" s="35"/>
      <c r="YQ6" s="35"/>
      <c r="YR6" s="35"/>
      <c r="YS6" s="35"/>
      <c r="YT6" s="35"/>
      <c r="YU6" s="35"/>
      <c r="YV6" s="35"/>
      <c r="YW6" s="35"/>
      <c r="YX6" s="35"/>
      <c r="YY6" s="35"/>
      <c r="YZ6" s="35"/>
      <c r="ZA6" s="35"/>
      <c r="ZB6" s="35"/>
      <c r="ZC6" s="35"/>
      <c r="ZD6" s="35"/>
      <c r="ZE6" s="35"/>
      <c r="ZF6" s="35"/>
      <c r="ZG6" s="35"/>
      <c r="ZH6" s="35"/>
      <c r="ZI6" s="35"/>
      <c r="ZJ6" s="35"/>
      <c r="ZK6" s="35"/>
      <c r="ZL6" s="35"/>
      <c r="ZM6" s="35"/>
      <c r="ZN6" s="35"/>
      <c r="ZO6" s="35"/>
      <c r="ZP6" s="35"/>
      <c r="ZQ6" s="35"/>
      <c r="ZR6" s="35"/>
      <c r="ZS6" s="35"/>
      <c r="ZT6" s="35"/>
      <c r="ZU6" s="35"/>
      <c r="ZV6" s="35"/>
      <c r="ZW6" s="35"/>
      <c r="ZX6" s="35"/>
      <c r="ZY6" s="35"/>
      <c r="ZZ6" s="35"/>
      <c r="AAA6" s="35"/>
      <c r="AAB6" s="35"/>
      <c r="AAC6" s="35"/>
      <c r="AAD6" s="35"/>
      <c r="AAE6" s="35"/>
      <c r="AAF6" s="35"/>
      <c r="AAG6" s="35"/>
      <c r="AAH6" s="35"/>
      <c r="AAI6" s="35"/>
      <c r="AAJ6" s="35"/>
      <c r="AAK6" s="35"/>
      <c r="AAL6" s="35"/>
      <c r="AAM6" s="35"/>
      <c r="AAN6" s="35"/>
      <c r="AAO6" s="35"/>
      <c r="AAP6" s="35"/>
      <c r="AAQ6" s="35"/>
      <c r="AAR6" s="35"/>
      <c r="AAS6" s="35"/>
      <c r="AAT6" s="35"/>
      <c r="AAU6" s="35"/>
      <c r="AAV6" s="35"/>
      <c r="AAW6" s="35"/>
      <c r="AAX6" s="35"/>
      <c r="AAY6" s="35"/>
      <c r="AAZ6" s="35"/>
      <c r="ABA6" s="35"/>
      <c r="ABB6" s="35"/>
      <c r="ABC6" s="35"/>
      <c r="ABD6" s="35"/>
      <c r="ABE6" s="35"/>
      <c r="ABF6" s="35"/>
      <c r="ABG6" s="35"/>
      <c r="ABH6" s="35"/>
      <c r="ABI6" s="35"/>
      <c r="ABJ6" s="35"/>
      <c r="ABK6" s="35"/>
      <c r="ABL6" s="35"/>
      <c r="ABM6" s="35"/>
      <c r="ABN6" s="35"/>
      <c r="ABO6" s="35"/>
      <c r="ABP6" s="35"/>
      <c r="ABQ6" s="35"/>
      <c r="ABR6" s="35"/>
      <c r="ABS6" s="35"/>
      <c r="ABT6" s="35"/>
      <c r="ABU6" s="35"/>
      <c r="ABV6" s="35"/>
      <c r="ABW6" s="35"/>
      <c r="ABX6" s="35"/>
      <c r="ABY6" s="35"/>
      <c r="ABZ6" s="35"/>
      <c r="ACA6" s="35"/>
      <c r="ACB6" s="35"/>
      <c r="ACC6" s="35"/>
      <c r="ACD6" s="35"/>
      <c r="ACE6" s="35"/>
      <c r="ACF6" s="35"/>
      <c r="ACG6" s="35"/>
      <c r="ACH6" s="35"/>
      <c r="ACI6" s="35"/>
      <c r="ACJ6" s="35"/>
      <c r="ACK6" s="35"/>
      <c r="ACL6" s="35"/>
      <c r="ACM6" s="35"/>
      <c r="ACN6" s="35"/>
      <c r="ACO6" s="35"/>
      <c r="ACP6" s="35"/>
      <c r="ACQ6" s="35"/>
      <c r="ACR6" s="35"/>
      <c r="ACS6" s="35"/>
      <c r="ACT6" s="35"/>
      <c r="ACU6" s="35"/>
      <c r="ACV6" s="35"/>
      <c r="ACW6" s="35"/>
      <c r="ACX6" s="35"/>
      <c r="ACY6" s="35"/>
      <c r="ACZ6" s="35"/>
      <c r="ADA6" s="35"/>
      <c r="ADB6" s="35"/>
      <c r="ADC6" s="35"/>
      <c r="ADD6" s="35"/>
      <c r="ADE6" s="35"/>
      <c r="ADF6" s="35"/>
      <c r="ADG6" s="35"/>
      <c r="ADH6" s="35"/>
      <c r="ADI6" s="35"/>
      <c r="ADJ6" s="35"/>
      <c r="ADK6" s="35"/>
      <c r="ADL6" s="35"/>
      <c r="ADM6" s="35"/>
      <c r="ADN6" s="35"/>
      <c r="ADO6" s="35"/>
      <c r="ADP6" s="35"/>
      <c r="ADQ6" s="35"/>
      <c r="ADR6" s="35"/>
      <c r="ADS6" s="35"/>
      <c r="ADT6" s="35"/>
      <c r="ADU6" s="35"/>
      <c r="ADV6" s="35"/>
      <c r="ADW6" s="35"/>
      <c r="ADX6" s="35"/>
      <c r="ADY6" s="26">
        <f t="shared" si="1"/>
        <v>0</v>
      </c>
      <c r="ADZ6" s="5"/>
    </row>
    <row r="7" spans="1:806" x14ac:dyDescent="0.2">
      <c r="A7" s="38" t="s">
        <v>73</v>
      </c>
      <c r="B7" s="65">
        <f t="shared" si="0"/>
        <v>60</v>
      </c>
      <c r="C7" s="57">
        <v>10</v>
      </c>
      <c r="D7" s="58">
        <v>44832</v>
      </c>
      <c r="E7" s="67">
        <v>38.26</v>
      </c>
      <c r="F7" s="67">
        <f>E7*B7</f>
        <v>2295.6</v>
      </c>
      <c r="G7" s="6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15"/>
      <c r="BF7" s="15"/>
      <c r="BG7" s="136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5"/>
      <c r="EU7" s="35"/>
      <c r="EV7" s="35"/>
      <c r="EW7" s="35"/>
      <c r="EX7" s="35"/>
      <c r="EY7" s="35"/>
      <c r="EZ7" s="35">
        <v>10</v>
      </c>
      <c r="FA7" s="35"/>
      <c r="FB7" s="35">
        <v>10</v>
      </c>
      <c r="FC7" s="35">
        <v>30</v>
      </c>
      <c r="FD7" s="35">
        <v>20</v>
      </c>
      <c r="FE7" s="35">
        <v>10</v>
      </c>
      <c r="FF7" s="35">
        <v>30</v>
      </c>
      <c r="FG7" s="35">
        <v>60</v>
      </c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35"/>
      <c r="GD7" s="35"/>
      <c r="GE7" s="35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5"/>
      <c r="GQ7" s="35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35"/>
      <c r="HT7" s="35"/>
      <c r="HU7" s="35"/>
      <c r="HV7" s="35"/>
      <c r="HW7" s="35"/>
      <c r="HX7" s="35"/>
      <c r="HY7" s="35"/>
      <c r="HZ7" s="35"/>
      <c r="IA7" s="35"/>
      <c r="IB7" s="35"/>
      <c r="IC7" s="35"/>
      <c r="ID7" s="35"/>
      <c r="IE7" s="35"/>
      <c r="IF7" s="35"/>
      <c r="IG7" s="35"/>
      <c r="IH7" s="35"/>
      <c r="II7" s="35"/>
      <c r="IJ7" s="35"/>
      <c r="IK7" s="35"/>
      <c r="IL7" s="35"/>
      <c r="IM7" s="35"/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35"/>
      <c r="JJ7" s="35"/>
      <c r="JK7" s="35"/>
      <c r="JL7" s="35"/>
      <c r="JM7" s="35"/>
      <c r="JN7" s="35"/>
      <c r="JO7" s="35"/>
      <c r="JP7" s="35"/>
      <c r="JQ7" s="35"/>
      <c r="JR7" s="35"/>
      <c r="JS7" s="35"/>
      <c r="JT7" s="35"/>
      <c r="JU7" s="35"/>
      <c r="JV7" s="35"/>
      <c r="JW7" s="35"/>
      <c r="JX7" s="35"/>
      <c r="JY7" s="35"/>
      <c r="JZ7" s="35"/>
      <c r="KA7" s="35"/>
      <c r="KB7" s="35"/>
      <c r="KC7" s="35"/>
      <c r="KD7" s="35"/>
      <c r="KE7" s="35"/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35"/>
      <c r="KZ7" s="35"/>
      <c r="LA7" s="35"/>
      <c r="LB7" s="35"/>
      <c r="LC7" s="35"/>
      <c r="LD7" s="35"/>
      <c r="LE7" s="35"/>
      <c r="LF7" s="35"/>
      <c r="LG7" s="35"/>
      <c r="LH7" s="35"/>
      <c r="LI7" s="35"/>
      <c r="LJ7" s="35"/>
      <c r="LK7" s="35"/>
      <c r="LL7" s="35"/>
      <c r="LM7" s="35"/>
      <c r="LN7" s="35"/>
      <c r="LO7" s="35"/>
      <c r="LP7" s="35"/>
      <c r="LQ7" s="35"/>
      <c r="LR7" s="35"/>
      <c r="LS7" s="35"/>
      <c r="LT7" s="35"/>
      <c r="LU7" s="35"/>
      <c r="LV7" s="35"/>
      <c r="LW7" s="35"/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35"/>
      <c r="MN7" s="35"/>
      <c r="MO7" s="35"/>
      <c r="MP7" s="35"/>
      <c r="MQ7" s="35"/>
      <c r="MR7" s="35"/>
      <c r="MS7" s="35"/>
      <c r="MT7" s="35"/>
      <c r="MU7" s="35"/>
      <c r="MV7" s="35"/>
      <c r="MW7" s="35"/>
      <c r="MX7" s="35"/>
      <c r="MY7" s="35"/>
      <c r="MZ7" s="35"/>
      <c r="NA7" s="35"/>
      <c r="NB7" s="35"/>
      <c r="NC7" s="35"/>
      <c r="ND7" s="35"/>
      <c r="NE7" s="35"/>
      <c r="NF7" s="35"/>
      <c r="NG7" s="35"/>
      <c r="NH7" s="35"/>
      <c r="NI7" s="35"/>
      <c r="NJ7" s="35"/>
      <c r="NK7" s="35"/>
      <c r="NL7" s="35"/>
      <c r="NM7" s="35"/>
      <c r="NN7" s="35"/>
      <c r="NO7" s="35"/>
      <c r="NP7" s="35"/>
      <c r="NQ7" s="35"/>
      <c r="NR7" s="35"/>
      <c r="NS7" s="35"/>
      <c r="NT7" s="35"/>
      <c r="NU7" s="35"/>
      <c r="NV7" s="35"/>
      <c r="NW7" s="35"/>
      <c r="NX7" s="35"/>
      <c r="NY7" s="35"/>
      <c r="NZ7" s="35"/>
      <c r="OA7" s="35"/>
      <c r="OB7" s="35"/>
      <c r="OC7" s="35"/>
      <c r="OD7" s="35"/>
      <c r="OE7" s="35"/>
      <c r="OF7" s="35"/>
      <c r="OG7" s="35"/>
      <c r="OH7" s="35"/>
      <c r="OI7" s="35"/>
      <c r="OJ7" s="35"/>
      <c r="OK7" s="35"/>
      <c r="OL7" s="35"/>
      <c r="OM7" s="35"/>
      <c r="ON7" s="35"/>
      <c r="OO7" s="35"/>
      <c r="OP7" s="35"/>
      <c r="OQ7" s="35"/>
      <c r="OR7" s="35"/>
      <c r="OS7" s="35"/>
      <c r="OT7" s="35"/>
      <c r="OU7" s="35"/>
      <c r="OV7" s="35"/>
      <c r="OW7" s="35"/>
      <c r="OX7" s="35"/>
      <c r="OY7" s="35"/>
      <c r="OZ7" s="35"/>
      <c r="PA7" s="35"/>
      <c r="PB7" s="35"/>
      <c r="PC7" s="35"/>
      <c r="PD7" s="35"/>
      <c r="PE7" s="35"/>
      <c r="PF7" s="35"/>
      <c r="PG7" s="35"/>
      <c r="PH7" s="35"/>
      <c r="PI7" s="35"/>
      <c r="PJ7" s="35"/>
      <c r="PK7" s="35"/>
      <c r="PL7" s="35"/>
      <c r="PM7" s="35"/>
      <c r="PN7" s="35"/>
      <c r="PO7" s="35"/>
      <c r="PP7" s="35"/>
      <c r="PQ7" s="35"/>
      <c r="PR7" s="35"/>
      <c r="PS7" s="35"/>
      <c r="PT7" s="35"/>
      <c r="PU7" s="35"/>
      <c r="PV7" s="35"/>
      <c r="PW7" s="35"/>
      <c r="PX7" s="35"/>
      <c r="PY7" s="35"/>
      <c r="PZ7" s="35"/>
      <c r="QA7" s="35"/>
      <c r="QB7" s="35"/>
      <c r="QC7" s="35"/>
      <c r="QD7" s="35"/>
      <c r="QE7" s="35"/>
      <c r="QF7" s="35"/>
      <c r="QG7" s="35"/>
      <c r="QH7" s="35"/>
      <c r="QI7" s="35"/>
      <c r="QJ7" s="35"/>
      <c r="QK7" s="35"/>
      <c r="QL7" s="35"/>
      <c r="QM7" s="35"/>
      <c r="QN7" s="35"/>
      <c r="QO7" s="35"/>
      <c r="QP7" s="35"/>
      <c r="QQ7" s="35"/>
      <c r="QR7" s="35"/>
      <c r="QS7" s="35"/>
      <c r="QT7" s="35"/>
      <c r="QU7" s="35"/>
      <c r="QV7" s="35"/>
      <c r="QW7" s="35"/>
      <c r="QX7" s="35"/>
      <c r="QY7" s="35"/>
      <c r="QZ7" s="35"/>
      <c r="RA7" s="35"/>
      <c r="RB7" s="35"/>
      <c r="RC7" s="35"/>
      <c r="RD7" s="35"/>
      <c r="RE7" s="35"/>
      <c r="RF7" s="35"/>
      <c r="RG7" s="35"/>
      <c r="RH7" s="35"/>
      <c r="RI7" s="35"/>
      <c r="RJ7" s="35"/>
      <c r="RK7" s="35"/>
      <c r="RL7" s="35"/>
      <c r="RM7" s="35"/>
      <c r="RN7" s="35"/>
      <c r="RO7" s="35"/>
      <c r="RP7" s="35"/>
      <c r="RQ7" s="35"/>
      <c r="RR7" s="35"/>
      <c r="RS7" s="35"/>
      <c r="RT7" s="35"/>
      <c r="RU7" s="35"/>
      <c r="RV7" s="35"/>
      <c r="RW7" s="35"/>
      <c r="RX7" s="35"/>
      <c r="RY7" s="35"/>
      <c r="RZ7" s="35"/>
      <c r="SA7" s="35"/>
      <c r="SB7" s="35"/>
      <c r="SC7" s="35"/>
      <c r="SD7" s="35"/>
      <c r="SE7" s="35"/>
      <c r="SF7" s="35"/>
      <c r="SG7" s="35"/>
      <c r="SH7" s="35"/>
      <c r="SI7" s="35"/>
      <c r="SJ7" s="35"/>
      <c r="SK7" s="35"/>
      <c r="SL7" s="35"/>
      <c r="SM7" s="35"/>
      <c r="SN7" s="35"/>
      <c r="SO7" s="35"/>
      <c r="SP7" s="35"/>
      <c r="SQ7" s="35"/>
      <c r="SR7" s="35"/>
      <c r="SS7" s="35"/>
      <c r="ST7" s="35"/>
      <c r="SU7" s="35"/>
      <c r="SV7" s="35"/>
      <c r="SW7" s="35"/>
      <c r="SX7" s="35"/>
      <c r="SY7" s="35"/>
      <c r="SZ7" s="35"/>
      <c r="TA7" s="35"/>
      <c r="TB7" s="35"/>
      <c r="TC7" s="35"/>
      <c r="TD7" s="35"/>
      <c r="TE7" s="35"/>
      <c r="TF7" s="35"/>
      <c r="TG7" s="35"/>
      <c r="TH7" s="35"/>
      <c r="TI7" s="35"/>
      <c r="TJ7" s="35"/>
      <c r="TK7" s="35"/>
      <c r="TL7" s="35"/>
      <c r="TM7" s="35"/>
      <c r="TN7" s="35"/>
      <c r="TO7" s="35"/>
      <c r="TP7" s="35"/>
      <c r="TQ7" s="35"/>
      <c r="TR7" s="35"/>
      <c r="TS7" s="35"/>
      <c r="TT7" s="35"/>
      <c r="TU7" s="35"/>
      <c r="TV7" s="35"/>
      <c r="TW7" s="35"/>
      <c r="TX7" s="35"/>
      <c r="TY7" s="35"/>
      <c r="TZ7" s="35"/>
      <c r="UA7" s="35"/>
      <c r="UB7" s="35"/>
      <c r="UC7" s="35"/>
      <c r="UD7" s="35"/>
      <c r="UE7" s="35"/>
      <c r="UF7" s="35"/>
      <c r="UG7" s="35"/>
      <c r="UH7" s="35"/>
      <c r="UI7" s="35"/>
      <c r="UJ7" s="35"/>
      <c r="UK7" s="35"/>
      <c r="UL7" s="35"/>
      <c r="UM7" s="35"/>
      <c r="UN7" s="35"/>
      <c r="UO7" s="35"/>
      <c r="UP7" s="35"/>
      <c r="UQ7" s="35"/>
      <c r="UR7" s="35"/>
      <c r="US7" s="35"/>
      <c r="UT7" s="35"/>
      <c r="UU7" s="35"/>
      <c r="UV7" s="35"/>
      <c r="UW7" s="35"/>
      <c r="UX7" s="35"/>
      <c r="UY7" s="35"/>
      <c r="UZ7" s="35"/>
      <c r="VA7" s="35"/>
      <c r="VB7" s="35"/>
      <c r="VC7" s="35"/>
      <c r="VD7" s="35"/>
      <c r="VE7" s="35"/>
      <c r="VF7" s="35"/>
      <c r="VG7" s="35"/>
      <c r="VH7" s="35"/>
      <c r="VI7" s="35"/>
      <c r="VJ7" s="35"/>
      <c r="VK7" s="35"/>
      <c r="VL7" s="35"/>
      <c r="VM7" s="35"/>
      <c r="VN7" s="35"/>
      <c r="VO7" s="35"/>
      <c r="VP7" s="35"/>
      <c r="VQ7" s="35"/>
      <c r="VR7" s="35"/>
      <c r="VS7" s="35"/>
      <c r="VT7" s="35"/>
      <c r="VU7" s="35"/>
      <c r="VV7" s="35"/>
      <c r="VW7" s="35"/>
      <c r="VX7" s="35"/>
      <c r="VY7" s="35"/>
      <c r="VZ7" s="35"/>
      <c r="WA7" s="35"/>
      <c r="WB7" s="35"/>
      <c r="WC7" s="35"/>
      <c r="WD7" s="35">
        <v>80</v>
      </c>
      <c r="WE7" s="35"/>
      <c r="WF7" s="35"/>
      <c r="WG7" s="35"/>
      <c r="WH7" s="35"/>
      <c r="WI7" s="35"/>
      <c r="WJ7" s="35"/>
      <c r="WK7" s="35"/>
      <c r="WL7" s="35"/>
      <c r="WM7" s="35"/>
      <c r="WN7" s="35"/>
      <c r="WO7" s="35"/>
      <c r="WP7" s="35"/>
      <c r="WQ7" s="35"/>
      <c r="WR7" s="35"/>
      <c r="WS7" s="35"/>
      <c r="WT7" s="35"/>
      <c r="WU7" s="35"/>
      <c r="WV7" s="35"/>
      <c r="WW7" s="35"/>
      <c r="WX7" s="35"/>
      <c r="WY7" s="35"/>
      <c r="WZ7" s="35"/>
      <c r="XA7" s="35"/>
      <c r="XB7" s="35"/>
      <c r="XC7" s="35"/>
      <c r="XD7" s="35"/>
      <c r="XE7" s="35"/>
      <c r="XF7" s="35"/>
      <c r="XG7" s="35"/>
      <c r="XH7" s="35"/>
      <c r="XI7" s="35"/>
      <c r="XJ7" s="35"/>
      <c r="XK7" s="35"/>
      <c r="XL7" s="35"/>
      <c r="XM7" s="35"/>
      <c r="XN7" s="35"/>
      <c r="XO7" s="35"/>
      <c r="XP7" s="35"/>
      <c r="XQ7" s="35"/>
      <c r="XR7" s="35"/>
      <c r="XS7" s="35"/>
      <c r="XT7" s="35"/>
      <c r="XU7" s="35"/>
      <c r="XV7" s="35"/>
      <c r="XW7" s="35"/>
      <c r="XX7" s="35"/>
      <c r="XY7" s="35"/>
      <c r="XZ7" s="35"/>
      <c r="YA7" s="35"/>
      <c r="YB7" s="35"/>
      <c r="YC7" s="35"/>
      <c r="YD7" s="35"/>
      <c r="YE7" s="35"/>
      <c r="YF7" s="35"/>
      <c r="YG7" s="35"/>
      <c r="YH7" s="35"/>
      <c r="YI7" s="35"/>
      <c r="YJ7" s="35"/>
      <c r="YK7" s="35"/>
      <c r="YL7" s="35"/>
      <c r="YM7" s="35"/>
      <c r="YN7" s="35"/>
      <c r="YO7" s="35"/>
      <c r="YP7" s="35"/>
      <c r="YQ7" s="35"/>
      <c r="YR7" s="35"/>
      <c r="YS7" s="35"/>
      <c r="YT7" s="35"/>
      <c r="YU7" s="35"/>
      <c r="YV7" s="35"/>
      <c r="YW7" s="35"/>
      <c r="YX7" s="35"/>
      <c r="YY7" s="35"/>
      <c r="YZ7" s="35"/>
      <c r="ZA7" s="35"/>
      <c r="ZB7" s="35"/>
      <c r="ZC7" s="35"/>
      <c r="ZD7" s="35"/>
      <c r="ZE7" s="35"/>
      <c r="ZF7" s="35"/>
      <c r="ZG7" s="35"/>
      <c r="ZH7" s="35"/>
      <c r="ZI7" s="35"/>
      <c r="ZJ7" s="35"/>
      <c r="ZK7" s="35"/>
      <c r="ZL7" s="35"/>
      <c r="ZM7" s="35"/>
      <c r="ZN7" s="35"/>
      <c r="ZO7" s="35"/>
      <c r="ZP7" s="35"/>
      <c r="ZQ7" s="35"/>
      <c r="ZR7" s="35"/>
      <c r="ZS7" s="35"/>
      <c r="ZT7" s="35"/>
      <c r="ZU7" s="35"/>
      <c r="ZV7" s="35"/>
      <c r="ZW7" s="35"/>
      <c r="ZX7" s="35"/>
      <c r="ZY7" s="35"/>
      <c r="ZZ7" s="35"/>
      <c r="AAA7" s="35"/>
      <c r="AAB7" s="35"/>
      <c r="AAC7" s="35"/>
      <c r="AAD7" s="35"/>
      <c r="AAE7" s="35"/>
      <c r="AAF7" s="35"/>
      <c r="AAG7" s="35"/>
      <c r="AAH7" s="35"/>
      <c r="AAI7" s="35"/>
      <c r="AAJ7" s="35"/>
      <c r="AAK7" s="35"/>
      <c r="AAL7" s="35"/>
      <c r="AAM7" s="35"/>
      <c r="AAN7" s="35"/>
      <c r="AAO7" s="35"/>
      <c r="AAP7" s="35"/>
      <c r="AAQ7" s="35"/>
      <c r="AAR7" s="35"/>
      <c r="AAS7" s="35"/>
      <c r="AAT7" s="35"/>
      <c r="AAU7" s="35"/>
      <c r="AAV7" s="35"/>
      <c r="AAW7" s="35"/>
      <c r="AAX7" s="35"/>
      <c r="AAY7" s="35"/>
      <c r="AAZ7" s="35"/>
      <c r="ABA7" s="35"/>
      <c r="ABB7" s="35"/>
      <c r="ABC7" s="35"/>
      <c r="ABD7" s="35"/>
      <c r="ABE7" s="35"/>
      <c r="ABF7" s="35"/>
      <c r="ABG7" s="35"/>
      <c r="ABH7" s="35"/>
      <c r="ABI7" s="35"/>
      <c r="ABJ7" s="35"/>
      <c r="ABK7" s="35"/>
      <c r="ABL7" s="35"/>
      <c r="ABM7" s="35"/>
      <c r="ABN7" s="35"/>
      <c r="ABO7" s="35"/>
      <c r="ABP7" s="35"/>
      <c r="ABQ7" s="35"/>
      <c r="ABR7" s="35"/>
      <c r="ABS7" s="35"/>
      <c r="ABT7" s="35"/>
      <c r="ABU7" s="35"/>
      <c r="ABV7" s="35"/>
      <c r="ABW7" s="35"/>
      <c r="ABX7" s="35"/>
      <c r="ABY7" s="35"/>
      <c r="ABZ7" s="35"/>
      <c r="ACA7" s="35"/>
      <c r="ACB7" s="35"/>
      <c r="ACC7" s="35"/>
      <c r="ACD7" s="35"/>
      <c r="ACE7" s="35"/>
      <c r="ACF7" s="35"/>
      <c r="ACG7" s="35"/>
      <c r="ACH7" s="35"/>
      <c r="ACI7" s="35"/>
      <c r="ACJ7" s="35"/>
      <c r="ACK7" s="35"/>
      <c r="ACL7" s="35"/>
      <c r="ACM7" s="35"/>
      <c r="ACN7" s="35"/>
      <c r="ACO7" s="35"/>
      <c r="ACP7" s="35"/>
      <c r="ACQ7" s="35"/>
      <c r="ACR7" s="35"/>
      <c r="ACS7" s="35"/>
      <c r="ACT7" s="35"/>
      <c r="ACU7" s="35"/>
      <c r="ACV7" s="35"/>
      <c r="ACW7" s="35"/>
      <c r="ACX7" s="35"/>
      <c r="ACY7" s="35"/>
      <c r="ACZ7" s="35"/>
      <c r="ADA7" s="35"/>
      <c r="ADB7" s="35"/>
      <c r="ADC7" s="35"/>
      <c r="ADD7" s="35"/>
      <c r="ADE7" s="35"/>
      <c r="ADF7" s="35"/>
      <c r="ADG7" s="35"/>
      <c r="ADH7" s="35"/>
      <c r="ADI7" s="35"/>
      <c r="ADJ7" s="35">
        <v>90</v>
      </c>
      <c r="ADK7" s="35"/>
      <c r="ADL7" s="35"/>
      <c r="ADM7" s="35"/>
      <c r="ADN7" s="35"/>
      <c r="ADO7" s="35"/>
      <c r="ADP7" s="35"/>
      <c r="ADQ7" s="35"/>
      <c r="ADR7" s="35"/>
      <c r="ADS7" s="35"/>
      <c r="ADT7" s="35"/>
      <c r="ADU7" s="35"/>
      <c r="ADV7" s="35"/>
      <c r="ADW7" s="35"/>
      <c r="ADX7" s="35"/>
      <c r="ADY7" s="26">
        <f t="shared" si="1"/>
        <v>0</v>
      </c>
      <c r="ADZ7" s="5"/>
    </row>
    <row r="8" spans="1:806" x14ac:dyDescent="0.2">
      <c r="A8" s="38" t="s">
        <v>84</v>
      </c>
      <c r="B8" s="65">
        <f t="shared" si="0"/>
        <v>60</v>
      </c>
      <c r="C8" s="57">
        <v>10</v>
      </c>
      <c r="D8" s="60">
        <v>44832</v>
      </c>
      <c r="E8" s="67">
        <v>31.51</v>
      </c>
      <c r="F8" s="67">
        <f t="shared" ref="F8:F103" si="2">E8*B8</f>
        <v>1890.6000000000001</v>
      </c>
      <c r="G8" s="6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15"/>
      <c r="BF8" s="15"/>
      <c r="BG8" s="136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5"/>
      <c r="EN8" s="35"/>
      <c r="EO8" s="35"/>
      <c r="EP8" s="35"/>
      <c r="EQ8" s="35"/>
      <c r="ER8" s="35"/>
      <c r="ES8" s="35"/>
      <c r="ET8" s="35"/>
      <c r="EU8" s="35"/>
      <c r="EV8" s="35">
        <v>140</v>
      </c>
      <c r="EW8" s="35"/>
      <c r="EX8" s="35"/>
      <c r="EY8" s="35"/>
      <c r="EZ8" s="35"/>
      <c r="FA8" s="35"/>
      <c r="FB8" s="35"/>
      <c r="FC8" s="35"/>
      <c r="FD8" s="35"/>
      <c r="FE8" s="35"/>
      <c r="FF8" s="35">
        <v>30</v>
      </c>
      <c r="FG8" s="35">
        <v>60</v>
      </c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35"/>
      <c r="GD8" s="35"/>
      <c r="GE8" s="35"/>
      <c r="GF8" s="35"/>
      <c r="GG8" s="35"/>
      <c r="GH8" s="35"/>
      <c r="GI8" s="35"/>
      <c r="GJ8" s="35"/>
      <c r="GK8" s="35"/>
      <c r="GL8" s="35"/>
      <c r="GM8" s="35"/>
      <c r="GN8" s="35"/>
      <c r="GO8" s="35"/>
      <c r="GP8" s="35"/>
      <c r="GQ8" s="35"/>
      <c r="GR8" s="35"/>
      <c r="GS8" s="35"/>
      <c r="GT8" s="35"/>
      <c r="GU8" s="35"/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35"/>
      <c r="HT8" s="35"/>
      <c r="HU8" s="35"/>
      <c r="HV8" s="35"/>
      <c r="HW8" s="35"/>
      <c r="HX8" s="35"/>
      <c r="HY8" s="35"/>
      <c r="HZ8" s="35"/>
      <c r="IA8" s="35"/>
      <c r="IB8" s="35"/>
      <c r="IC8" s="35"/>
      <c r="ID8" s="35"/>
      <c r="IE8" s="35"/>
      <c r="IF8" s="35"/>
      <c r="IG8" s="35"/>
      <c r="IH8" s="35"/>
      <c r="II8" s="35"/>
      <c r="IJ8" s="35"/>
      <c r="IK8" s="35"/>
      <c r="IL8" s="35"/>
      <c r="IM8" s="35"/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35"/>
      <c r="JJ8" s="35"/>
      <c r="JK8" s="35"/>
      <c r="JL8" s="35"/>
      <c r="JM8" s="35"/>
      <c r="JN8" s="35"/>
      <c r="JO8" s="35"/>
      <c r="JP8" s="35"/>
      <c r="JQ8" s="35"/>
      <c r="JR8" s="35"/>
      <c r="JS8" s="35"/>
      <c r="JT8" s="35"/>
      <c r="JU8" s="35"/>
      <c r="JV8" s="35"/>
      <c r="JW8" s="35"/>
      <c r="JX8" s="35"/>
      <c r="JY8" s="35"/>
      <c r="JZ8" s="35"/>
      <c r="KA8" s="35"/>
      <c r="KB8" s="35"/>
      <c r="KC8" s="35"/>
      <c r="KD8" s="35"/>
      <c r="KE8" s="35"/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35"/>
      <c r="KZ8" s="35"/>
      <c r="LA8" s="35"/>
      <c r="LB8" s="35"/>
      <c r="LC8" s="35"/>
      <c r="LD8" s="35"/>
      <c r="LE8" s="35"/>
      <c r="LF8" s="35"/>
      <c r="LG8" s="35"/>
      <c r="LH8" s="35"/>
      <c r="LI8" s="35"/>
      <c r="LJ8" s="35"/>
      <c r="LK8" s="35"/>
      <c r="LL8" s="35"/>
      <c r="LM8" s="35"/>
      <c r="LN8" s="35"/>
      <c r="LO8" s="35"/>
      <c r="LP8" s="35"/>
      <c r="LQ8" s="35"/>
      <c r="LR8" s="35"/>
      <c r="LS8" s="35"/>
      <c r="LT8" s="35"/>
      <c r="LU8" s="35"/>
      <c r="LV8" s="35"/>
      <c r="LW8" s="35"/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35"/>
      <c r="MN8" s="35"/>
      <c r="MO8" s="35"/>
      <c r="MP8" s="35"/>
      <c r="MQ8" s="35"/>
      <c r="MR8" s="35"/>
      <c r="MS8" s="35"/>
      <c r="MT8" s="35"/>
      <c r="MU8" s="35"/>
      <c r="MV8" s="35"/>
      <c r="MW8" s="35"/>
      <c r="MX8" s="35">
        <v>10</v>
      </c>
      <c r="MY8" s="35"/>
      <c r="MZ8" s="35"/>
      <c r="NA8" s="35"/>
      <c r="NB8" s="35"/>
      <c r="NC8" s="35"/>
      <c r="ND8" s="35"/>
      <c r="NE8" s="35"/>
      <c r="NF8" s="35"/>
      <c r="NG8" s="35"/>
      <c r="NH8" s="35"/>
      <c r="NI8" s="35"/>
      <c r="NJ8" s="35"/>
      <c r="NK8" s="35"/>
      <c r="NL8" s="35"/>
      <c r="NM8" s="35">
        <v>50</v>
      </c>
      <c r="NN8" s="35"/>
      <c r="NO8" s="35"/>
      <c r="NP8" s="35"/>
      <c r="NQ8" s="35"/>
      <c r="NR8" s="35"/>
      <c r="NS8" s="35"/>
      <c r="NT8" s="35"/>
      <c r="NU8" s="35"/>
      <c r="NV8" s="35"/>
      <c r="NW8" s="35"/>
      <c r="NX8" s="35"/>
      <c r="NY8" s="35"/>
      <c r="NZ8" s="35"/>
      <c r="OA8" s="35"/>
      <c r="OB8" s="35"/>
      <c r="OC8" s="35"/>
      <c r="OD8" s="35"/>
      <c r="OE8" s="35"/>
      <c r="OF8" s="35"/>
      <c r="OG8" s="35"/>
      <c r="OH8" s="35"/>
      <c r="OI8" s="35"/>
      <c r="OJ8" s="35"/>
      <c r="OK8" s="35"/>
      <c r="OL8" s="35"/>
      <c r="OM8" s="35"/>
      <c r="ON8" s="35">
        <v>10</v>
      </c>
      <c r="OO8" s="35"/>
      <c r="OP8" s="35"/>
      <c r="OQ8" s="35"/>
      <c r="OR8" s="35"/>
      <c r="OS8" s="35"/>
      <c r="OT8" s="35"/>
      <c r="OU8" s="35"/>
      <c r="OV8" s="35"/>
      <c r="OW8" s="35"/>
      <c r="OX8" s="35"/>
      <c r="OY8" s="35"/>
      <c r="OZ8" s="35"/>
      <c r="PA8" s="35"/>
      <c r="PB8" s="35"/>
      <c r="PC8" s="35">
        <v>20</v>
      </c>
      <c r="PD8" s="35"/>
      <c r="PE8" s="35"/>
      <c r="PF8" s="35"/>
      <c r="PG8" s="35"/>
      <c r="PH8" s="35"/>
      <c r="PI8" s="35"/>
      <c r="PJ8" s="35"/>
      <c r="PK8" s="35"/>
      <c r="PL8" s="35"/>
      <c r="PM8" s="35"/>
      <c r="PN8" s="35"/>
      <c r="PO8" s="35"/>
      <c r="PP8" s="35"/>
      <c r="PQ8" s="35"/>
      <c r="PR8" s="35"/>
      <c r="PS8" s="35"/>
      <c r="PT8" s="35"/>
      <c r="PU8" s="35"/>
      <c r="PV8" s="35"/>
      <c r="PW8" s="35"/>
      <c r="PX8" s="35"/>
      <c r="PY8" s="35"/>
      <c r="PZ8" s="35"/>
      <c r="QA8" s="35"/>
      <c r="QB8" s="35"/>
      <c r="QC8" s="35"/>
      <c r="QD8" s="35"/>
      <c r="QE8" s="35"/>
      <c r="QF8" s="35"/>
      <c r="QG8" s="35"/>
      <c r="QH8" s="35"/>
      <c r="QI8" s="35"/>
      <c r="QJ8" s="35"/>
      <c r="QK8" s="35"/>
      <c r="QL8" s="35"/>
      <c r="QM8" s="35"/>
      <c r="QN8" s="35"/>
      <c r="QO8" s="35"/>
      <c r="QP8" s="35"/>
      <c r="QQ8" s="35"/>
      <c r="QR8" s="35"/>
      <c r="QS8" s="35"/>
      <c r="QT8" s="35"/>
      <c r="QU8" s="35"/>
      <c r="QV8" s="35"/>
      <c r="QW8" s="35"/>
      <c r="QX8" s="35"/>
      <c r="QY8" s="35"/>
      <c r="QZ8" s="35"/>
      <c r="RA8" s="35"/>
      <c r="RB8" s="35"/>
      <c r="RC8" s="35"/>
      <c r="RD8" s="35"/>
      <c r="RE8" s="35"/>
      <c r="RF8" s="35"/>
      <c r="RG8" s="35"/>
      <c r="RH8" s="35"/>
      <c r="RI8" s="35"/>
      <c r="RJ8" s="35"/>
      <c r="RK8" s="35"/>
      <c r="RL8" s="35"/>
      <c r="RM8" s="35"/>
      <c r="RN8" s="35"/>
      <c r="RO8" s="35"/>
      <c r="RP8" s="35"/>
      <c r="RQ8" s="35"/>
      <c r="RR8" s="35"/>
      <c r="RS8" s="35"/>
      <c r="RT8" s="35"/>
      <c r="RU8" s="35"/>
      <c r="RV8" s="35"/>
      <c r="RW8" s="35"/>
      <c r="RX8" s="35"/>
      <c r="RY8" s="35"/>
      <c r="RZ8" s="35"/>
      <c r="SA8" s="35"/>
      <c r="SB8" s="35"/>
      <c r="SC8" s="35"/>
      <c r="SD8" s="35"/>
      <c r="SE8" s="35"/>
      <c r="SF8" s="35"/>
      <c r="SG8" s="35"/>
      <c r="SH8" s="35"/>
      <c r="SI8" s="35"/>
      <c r="SJ8" s="35"/>
      <c r="SK8" s="35"/>
      <c r="SL8" s="35"/>
      <c r="SM8" s="35"/>
      <c r="SN8" s="35"/>
      <c r="SO8" s="35"/>
      <c r="SP8" s="35"/>
      <c r="SQ8" s="35"/>
      <c r="SR8" s="35"/>
      <c r="SS8" s="35">
        <v>10</v>
      </c>
      <c r="ST8" s="35"/>
      <c r="SU8" s="35"/>
      <c r="SV8" s="35"/>
      <c r="SW8" s="35"/>
      <c r="SX8" s="35"/>
      <c r="SY8" s="35"/>
      <c r="SZ8" s="35"/>
      <c r="TA8" s="35"/>
      <c r="TB8" s="35"/>
      <c r="TC8" s="35"/>
      <c r="TD8" s="35"/>
      <c r="TE8" s="35"/>
      <c r="TF8" s="35"/>
      <c r="TG8" s="35"/>
      <c r="TH8" s="35"/>
      <c r="TI8" s="35"/>
      <c r="TJ8" s="35"/>
      <c r="TK8" s="35"/>
      <c r="TL8" s="35"/>
      <c r="TM8" s="35"/>
      <c r="TN8" s="35"/>
      <c r="TO8" s="35"/>
      <c r="TP8" s="35"/>
      <c r="TQ8" s="35"/>
      <c r="TR8" s="35"/>
      <c r="TS8" s="35"/>
      <c r="TT8" s="35"/>
      <c r="TU8" s="35"/>
      <c r="TV8" s="35"/>
      <c r="TW8" s="35"/>
      <c r="TX8" s="35"/>
      <c r="TY8" s="35"/>
      <c r="TZ8" s="35"/>
      <c r="UA8" s="35"/>
      <c r="UB8" s="35"/>
      <c r="UC8" s="35">
        <v>150</v>
      </c>
      <c r="UD8" s="35"/>
      <c r="UE8" s="35"/>
      <c r="UF8" s="35"/>
      <c r="UG8" s="35"/>
      <c r="UH8" s="35"/>
      <c r="UI8" s="35"/>
      <c r="UJ8" s="35"/>
      <c r="UK8" s="35"/>
      <c r="UL8" s="35"/>
      <c r="UM8" s="35"/>
      <c r="UN8" s="35"/>
      <c r="UO8" s="35"/>
      <c r="UP8" s="35"/>
      <c r="UQ8" s="35"/>
      <c r="UR8" s="35"/>
      <c r="US8" s="35"/>
      <c r="UT8" s="35">
        <v>10</v>
      </c>
      <c r="UU8" s="35"/>
      <c r="UV8" s="35"/>
      <c r="UW8" s="35"/>
      <c r="UX8" s="35"/>
      <c r="UY8" s="35"/>
      <c r="UZ8" s="35"/>
      <c r="VA8" s="35"/>
      <c r="VB8" s="35"/>
      <c r="VC8" s="35"/>
      <c r="VD8" s="35"/>
      <c r="VE8" s="35"/>
      <c r="VF8" s="35"/>
      <c r="VG8" s="35"/>
      <c r="VH8" s="35"/>
      <c r="VI8" s="35"/>
      <c r="VJ8" s="35"/>
      <c r="VK8" s="35"/>
      <c r="VL8" s="35"/>
      <c r="VM8" s="35"/>
      <c r="VN8" s="35"/>
      <c r="VO8" s="35"/>
      <c r="VP8" s="35"/>
      <c r="VQ8" s="35"/>
      <c r="VR8" s="35"/>
      <c r="VS8" s="35"/>
      <c r="VT8" s="35"/>
      <c r="VU8" s="35"/>
      <c r="VV8" s="35"/>
      <c r="VW8" s="35"/>
      <c r="VX8" s="35"/>
      <c r="VY8" s="35"/>
      <c r="VZ8" s="35"/>
      <c r="WA8" s="35"/>
      <c r="WB8" s="35"/>
      <c r="WC8" s="35"/>
      <c r="WD8" s="35"/>
      <c r="WE8" s="35"/>
      <c r="WF8" s="35"/>
      <c r="WG8" s="35"/>
      <c r="WH8" s="35"/>
      <c r="WI8" s="35"/>
      <c r="WJ8" s="35"/>
      <c r="WK8" s="35"/>
      <c r="WL8" s="35"/>
      <c r="WM8" s="35"/>
      <c r="WN8" s="35"/>
      <c r="WO8" s="35"/>
      <c r="WP8" s="35"/>
      <c r="WQ8" s="35"/>
      <c r="WR8" s="35"/>
      <c r="WS8" s="35"/>
      <c r="WT8" s="35"/>
      <c r="WU8" s="35"/>
      <c r="WV8" s="35"/>
      <c r="WW8" s="35"/>
      <c r="WX8" s="35"/>
      <c r="WY8" s="35"/>
      <c r="WZ8" s="35"/>
      <c r="XA8" s="35"/>
      <c r="XB8" s="35"/>
      <c r="XC8" s="35"/>
      <c r="XD8" s="35"/>
      <c r="XE8" s="35"/>
      <c r="XF8" s="35"/>
      <c r="XG8" s="35"/>
      <c r="XH8" s="35"/>
      <c r="XI8" s="35"/>
      <c r="XJ8" s="35"/>
      <c r="XK8" s="35"/>
      <c r="XL8" s="35"/>
      <c r="XM8" s="35"/>
      <c r="XN8" s="35"/>
      <c r="XO8" s="35"/>
      <c r="XP8" s="35"/>
      <c r="XQ8" s="35"/>
      <c r="XR8" s="35"/>
      <c r="XS8" s="35"/>
      <c r="XT8" s="35"/>
      <c r="XU8" s="35"/>
      <c r="XV8" s="35"/>
      <c r="XW8" s="35"/>
      <c r="XX8" s="35"/>
      <c r="XY8" s="35">
        <v>50</v>
      </c>
      <c r="XZ8" s="35"/>
      <c r="YA8" s="35"/>
      <c r="YB8" s="35"/>
      <c r="YC8" s="35"/>
      <c r="YD8" s="35"/>
      <c r="YE8" s="35"/>
      <c r="YF8" s="35"/>
      <c r="YG8" s="35"/>
      <c r="YH8" s="35"/>
      <c r="YI8" s="35"/>
      <c r="YJ8" s="35"/>
      <c r="YK8" s="35"/>
      <c r="YL8" s="35"/>
      <c r="YM8" s="35"/>
      <c r="YN8" s="35"/>
      <c r="YO8" s="35"/>
      <c r="YP8" s="35"/>
      <c r="YQ8" s="35"/>
      <c r="YR8" s="35"/>
      <c r="YS8" s="35"/>
      <c r="YT8" s="35"/>
      <c r="YU8" s="35"/>
      <c r="YV8" s="35"/>
      <c r="YW8" s="35"/>
      <c r="YX8" s="35"/>
      <c r="YY8" s="35"/>
      <c r="YZ8" s="35"/>
      <c r="ZA8" s="35"/>
      <c r="ZB8" s="35">
        <v>30</v>
      </c>
      <c r="ZC8" s="35"/>
      <c r="ZD8" s="35"/>
      <c r="ZE8" s="35"/>
      <c r="ZF8" s="35"/>
      <c r="ZG8" s="35"/>
      <c r="ZH8" s="35">
        <v>20</v>
      </c>
      <c r="ZI8" s="35"/>
      <c r="ZJ8" s="35">
        <v>10</v>
      </c>
      <c r="ZK8" s="35"/>
      <c r="ZL8" s="35"/>
      <c r="ZM8" s="35"/>
      <c r="ZN8" s="35"/>
      <c r="ZO8" s="35"/>
      <c r="ZP8" s="35"/>
      <c r="ZQ8" s="35"/>
      <c r="ZR8" s="35"/>
      <c r="ZS8" s="35"/>
      <c r="ZT8" s="35"/>
      <c r="ZU8" s="35"/>
      <c r="ZV8" s="35"/>
      <c r="ZW8" s="35"/>
      <c r="ZX8" s="35"/>
      <c r="ZY8" s="35"/>
      <c r="ZZ8" s="35"/>
      <c r="AAA8" s="35"/>
      <c r="AAB8" s="35"/>
      <c r="AAC8" s="35"/>
      <c r="AAD8" s="35"/>
      <c r="AAE8" s="35"/>
      <c r="AAF8" s="35"/>
      <c r="AAG8" s="35"/>
      <c r="AAH8" s="35"/>
      <c r="AAI8" s="35"/>
      <c r="AAJ8" s="35"/>
      <c r="AAK8" s="35"/>
      <c r="AAL8" s="35"/>
      <c r="AAM8" s="35"/>
      <c r="AAN8" s="35"/>
      <c r="AAO8" s="35"/>
      <c r="AAP8" s="35"/>
      <c r="AAQ8" s="35"/>
      <c r="AAR8" s="35"/>
      <c r="AAS8" s="35"/>
      <c r="AAT8" s="35"/>
      <c r="AAU8" s="35"/>
      <c r="AAV8" s="35"/>
      <c r="AAW8" s="35"/>
      <c r="AAX8" s="35"/>
      <c r="AAY8" s="35"/>
      <c r="AAZ8" s="35">
        <v>60</v>
      </c>
      <c r="ABA8" s="35"/>
      <c r="ABB8" s="35"/>
      <c r="ABC8" s="35"/>
      <c r="ABD8" s="35"/>
      <c r="ABE8" s="35"/>
      <c r="ABF8" s="35"/>
      <c r="ABG8" s="35">
        <v>50</v>
      </c>
      <c r="ABH8" s="35"/>
      <c r="ABI8" s="35"/>
      <c r="ABJ8" s="35"/>
      <c r="ABK8" s="35"/>
      <c r="ABL8" s="35"/>
      <c r="ABM8" s="35"/>
      <c r="ABN8" s="35"/>
      <c r="ABO8" s="35"/>
      <c r="ABP8" s="35"/>
      <c r="ABQ8" s="35"/>
      <c r="ABR8" s="35"/>
      <c r="ABS8" s="35"/>
      <c r="ABT8" s="35"/>
      <c r="ABU8" s="35"/>
      <c r="ABV8" s="35"/>
      <c r="ABW8" s="35"/>
      <c r="ABX8" s="35"/>
      <c r="ABY8" s="35"/>
      <c r="ABZ8" s="35"/>
      <c r="ACA8" s="35"/>
      <c r="ACB8" s="35"/>
      <c r="ACC8" s="35"/>
      <c r="ACD8" s="35"/>
      <c r="ACE8" s="35"/>
      <c r="ACF8" s="35"/>
      <c r="ACG8" s="35"/>
      <c r="ACH8" s="35"/>
      <c r="ACI8" s="35"/>
      <c r="ACJ8" s="35"/>
      <c r="ACK8" s="35"/>
      <c r="ACL8" s="35"/>
      <c r="ACM8" s="35"/>
      <c r="ACN8" s="35"/>
      <c r="ACO8" s="35"/>
      <c r="ACP8" s="35"/>
      <c r="ACQ8" s="35"/>
      <c r="ACR8" s="35"/>
      <c r="ACS8" s="35"/>
      <c r="ACT8" s="35"/>
      <c r="ACU8" s="35"/>
      <c r="ACV8" s="35"/>
      <c r="ACW8" s="35"/>
      <c r="ACX8" s="35"/>
      <c r="ACY8" s="35"/>
      <c r="ACZ8" s="35"/>
      <c r="ADA8" s="35"/>
      <c r="ADB8" s="35"/>
      <c r="ADC8" s="35"/>
      <c r="ADD8" s="35"/>
      <c r="ADE8" s="35"/>
      <c r="ADF8" s="35"/>
      <c r="ADG8" s="35"/>
      <c r="ADH8" s="35"/>
      <c r="ADI8" s="35"/>
      <c r="ADJ8" s="35">
        <v>90</v>
      </c>
      <c r="ADK8" s="35"/>
      <c r="ADL8" s="35"/>
      <c r="ADM8" s="35"/>
      <c r="ADN8" s="35"/>
      <c r="ADO8" s="35"/>
      <c r="ADP8" s="35"/>
      <c r="ADQ8" s="35"/>
      <c r="ADR8" s="35"/>
      <c r="ADS8" s="35"/>
      <c r="ADT8" s="35"/>
      <c r="ADU8" s="35"/>
      <c r="ADV8" s="35"/>
      <c r="ADW8" s="35"/>
      <c r="ADX8" s="35"/>
      <c r="ADY8" s="26">
        <f t="shared" si="1"/>
        <v>0</v>
      </c>
      <c r="ADZ8" s="5"/>
    </row>
    <row r="9" spans="1:806" x14ac:dyDescent="0.2">
      <c r="A9" s="38" t="s">
        <v>84</v>
      </c>
      <c r="B9" s="65">
        <f t="shared" si="0"/>
        <v>0</v>
      </c>
      <c r="C9" s="57">
        <v>10</v>
      </c>
      <c r="D9" s="59">
        <v>44816</v>
      </c>
      <c r="E9" s="67">
        <v>32.36</v>
      </c>
      <c r="F9" s="67">
        <f t="shared" si="2"/>
        <v>0</v>
      </c>
      <c r="G9" s="65">
        <v>130</v>
      </c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15"/>
      <c r="BF9" s="15"/>
      <c r="BG9" s="136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>
        <v>130</v>
      </c>
      <c r="EM9" s="35">
        <v>40</v>
      </c>
      <c r="EN9" s="35">
        <v>70</v>
      </c>
      <c r="EO9" s="35">
        <v>50</v>
      </c>
      <c r="EP9" s="35">
        <v>40</v>
      </c>
      <c r="EQ9" s="35"/>
      <c r="ER9" s="35">
        <v>60</v>
      </c>
      <c r="ES9" s="35"/>
      <c r="ET9" s="35"/>
      <c r="EU9" s="35"/>
      <c r="EV9" s="35">
        <v>10</v>
      </c>
      <c r="EW9" s="35"/>
      <c r="EX9" s="35"/>
      <c r="EY9" s="35">
        <v>50</v>
      </c>
      <c r="EZ9" s="35">
        <v>40</v>
      </c>
      <c r="FA9" s="35"/>
      <c r="FB9" s="35"/>
      <c r="FC9" s="35"/>
      <c r="FD9" s="35">
        <v>10</v>
      </c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>
        <v>10</v>
      </c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>
        <v>10</v>
      </c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>
        <v>5</v>
      </c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>
        <v>20</v>
      </c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>
        <v>200</v>
      </c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35"/>
      <c r="QX9" s="35"/>
      <c r="QY9" s="35"/>
      <c r="QZ9" s="35"/>
      <c r="RA9" s="35"/>
      <c r="RB9" s="35"/>
      <c r="RC9" s="35"/>
      <c r="RD9" s="35"/>
      <c r="RE9" s="35"/>
      <c r="RF9" s="35"/>
      <c r="RG9" s="35"/>
      <c r="RH9" s="35"/>
      <c r="RI9" s="35"/>
      <c r="RJ9" s="35"/>
      <c r="RK9" s="35"/>
      <c r="RL9" s="35"/>
      <c r="RM9" s="35"/>
      <c r="RN9" s="35"/>
      <c r="RO9" s="35"/>
      <c r="RP9" s="35"/>
      <c r="RQ9" s="35"/>
      <c r="RR9" s="35"/>
      <c r="RS9" s="35"/>
      <c r="RT9" s="35"/>
      <c r="RU9" s="35"/>
      <c r="RV9" s="35"/>
      <c r="RW9" s="35"/>
      <c r="RX9" s="35"/>
      <c r="RY9" s="35"/>
      <c r="RZ9" s="35"/>
      <c r="SA9" s="35"/>
      <c r="SB9" s="35"/>
      <c r="SC9" s="35"/>
      <c r="SD9" s="35"/>
      <c r="SE9" s="35"/>
      <c r="SF9" s="35"/>
      <c r="SG9" s="35"/>
      <c r="SH9" s="35"/>
      <c r="SI9" s="35"/>
      <c r="SJ9" s="35"/>
      <c r="SK9" s="35"/>
      <c r="SL9" s="35"/>
      <c r="SM9" s="35"/>
      <c r="SN9" s="35">
        <v>140</v>
      </c>
      <c r="SO9" s="35"/>
      <c r="SP9" s="35"/>
      <c r="SQ9" s="35"/>
      <c r="SR9" s="35"/>
      <c r="SS9" s="35">
        <v>70</v>
      </c>
      <c r="ST9" s="35"/>
      <c r="SU9" s="35"/>
      <c r="SV9" s="35"/>
      <c r="SW9" s="35"/>
      <c r="SX9" s="35"/>
      <c r="SY9" s="35"/>
      <c r="SZ9" s="35"/>
      <c r="TA9" s="35"/>
      <c r="TB9" s="35"/>
      <c r="TC9" s="35"/>
      <c r="TD9" s="35"/>
      <c r="TE9" s="35"/>
      <c r="TF9" s="35"/>
      <c r="TG9" s="35"/>
      <c r="TH9" s="35"/>
      <c r="TI9" s="35"/>
      <c r="TJ9" s="35"/>
      <c r="TK9" s="35"/>
      <c r="TL9" s="35"/>
      <c r="TM9" s="35"/>
      <c r="TN9" s="35"/>
      <c r="TO9" s="35"/>
      <c r="TP9" s="35"/>
      <c r="TQ9" s="35"/>
      <c r="TR9" s="35"/>
      <c r="TS9" s="35"/>
      <c r="TT9" s="35"/>
      <c r="TU9" s="35"/>
      <c r="TV9" s="35"/>
      <c r="TW9" s="35"/>
      <c r="TX9" s="35"/>
      <c r="TY9" s="35"/>
      <c r="TZ9" s="35"/>
      <c r="UA9" s="35"/>
      <c r="UB9" s="35"/>
      <c r="UC9" s="35"/>
      <c r="UD9" s="35"/>
      <c r="UE9" s="35"/>
      <c r="UF9" s="35"/>
      <c r="UG9" s="35"/>
      <c r="UH9" s="35"/>
      <c r="UI9" s="35"/>
      <c r="UJ9" s="35"/>
      <c r="UK9" s="35"/>
      <c r="UL9" s="35"/>
      <c r="UM9" s="35"/>
      <c r="UN9" s="35"/>
      <c r="UO9" s="35"/>
      <c r="UP9" s="35"/>
      <c r="UQ9" s="35"/>
      <c r="UR9" s="35"/>
      <c r="US9" s="35"/>
      <c r="UT9" s="35">
        <v>10</v>
      </c>
      <c r="UU9" s="35"/>
      <c r="UV9" s="35"/>
      <c r="UW9" s="35"/>
      <c r="UX9" s="35"/>
      <c r="UY9" s="35"/>
      <c r="UZ9" s="35"/>
      <c r="VA9" s="35"/>
      <c r="VB9" s="35"/>
      <c r="VC9" s="35"/>
      <c r="VD9" s="35"/>
      <c r="VE9" s="35"/>
      <c r="VF9" s="35">
        <v>10</v>
      </c>
      <c r="VG9" s="35"/>
      <c r="VH9" s="35"/>
      <c r="VI9" s="35"/>
      <c r="VJ9" s="35"/>
      <c r="VK9" s="35"/>
      <c r="VL9" s="35"/>
      <c r="VM9" s="35">
        <v>5</v>
      </c>
      <c r="VN9" s="35"/>
      <c r="VO9" s="35"/>
      <c r="VP9" s="35"/>
      <c r="VQ9" s="35"/>
      <c r="VR9" s="35"/>
      <c r="VS9" s="35"/>
      <c r="VT9" s="35"/>
      <c r="VU9" s="35"/>
      <c r="VV9" s="35"/>
      <c r="VW9" s="35"/>
      <c r="VX9" s="35"/>
      <c r="VY9" s="35"/>
      <c r="VZ9" s="35"/>
      <c r="WA9" s="35"/>
      <c r="WB9" s="35"/>
      <c r="WC9" s="35"/>
      <c r="WD9" s="35">
        <v>140</v>
      </c>
      <c r="WE9" s="35"/>
      <c r="WF9" s="35"/>
      <c r="WG9" s="35"/>
      <c r="WH9" s="35"/>
      <c r="WI9" s="35"/>
      <c r="WJ9" s="35"/>
      <c r="WK9" s="35"/>
      <c r="WL9" s="35"/>
      <c r="WM9" s="35"/>
      <c r="WN9" s="35"/>
      <c r="WO9" s="35"/>
      <c r="WP9" s="35"/>
      <c r="WQ9" s="35"/>
      <c r="WR9" s="35"/>
      <c r="WS9" s="35"/>
      <c r="WT9" s="35"/>
      <c r="WU9" s="35"/>
      <c r="WV9" s="35"/>
      <c r="WW9" s="35"/>
      <c r="WX9" s="35"/>
      <c r="WY9" s="35"/>
      <c r="WZ9" s="35"/>
      <c r="XA9" s="35"/>
      <c r="XB9" s="35"/>
      <c r="XC9" s="35"/>
      <c r="XD9" s="35"/>
      <c r="XE9" s="35"/>
      <c r="XF9" s="35"/>
      <c r="XG9" s="35"/>
      <c r="XH9" s="35"/>
      <c r="XI9" s="35"/>
      <c r="XJ9" s="35"/>
      <c r="XK9" s="35"/>
      <c r="XL9" s="35"/>
      <c r="XM9" s="35"/>
      <c r="XN9" s="35"/>
      <c r="XO9" s="35"/>
      <c r="XP9" s="35"/>
      <c r="XQ9" s="35"/>
      <c r="XR9" s="35"/>
      <c r="XS9" s="35"/>
      <c r="XT9" s="35"/>
      <c r="XU9" s="35"/>
      <c r="XV9" s="35"/>
      <c r="XW9" s="35"/>
      <c r="XX9" s="35"/>
      <c r="XY9" s="35"/>
      <c r="XZ9" s="35"/>
      <c r="YA9" s="35"/>
      <c r="YB9" s="35">
        <v>10</v>
      </c>
      <c r="YC9" s="35"/>
      <c r="YD9" s="35"/>
      <c r="YE9" s="35"/>
      <c r="YF9" s="35"/>
      <c r="YG9" s="35"/>
      <c r="YH9" s="35"/>
      <c r="YI9" s="35"/>
      <c r="YJ9" s="35"/>
      <c r="YK9" s="35"/>
      <c r="YL9" s="35"/>
      <c r="YM9" s="35"/>
      <c r="YN9" s="35"/>
      <c r="YO9" s="35"/>
      <c r="YP9" s="35"/>
      <c r="YQ9" s="35"/>
      <c r="YR9" s="35"/>
      <c r="YS9" s="35"/>
      <c r="YT9" s="35"/>
      <c r="YU9" s="35"/>
      <c r="YV9" s="35"/>
      <c r="YW9" s="35"/>
      <c r="YX9" s="35"/>
      <c r="YY9" s="35"/>
      <c r="YZ9" s="35"/>
      <c r="ZA9" s="35"/>
      <c r="ZB9" s="35"/>
      <c r="ZC9" s="35"/>
      <c r="ZD9" s="35"/>
      <c r="ZE9" s="35"/>
      <c r="ZF9" s="35"/>
      <c r="ZG9" s="35"/>
      <c r="ZH9" s="35"/>
      <c r="ZI9" s="35"/>
      <c r="ZJ9" s="35"/>
      <c r="ZK9" s="35"/>
      <c r="ZL9" s="35"/>
      <c r="ZM9" s="35"/>
      <c r="ZN9" s="35"/>
      <c r="ZO9" s="35"/>
      <c r="ZP9" s="35"/>
      <c r="ZQ9" s="35"/>
      <c r="ZR9" s="35"/>
      <c r="ZS9" s="35"/>
      <c r="ZT9" s="35"/>
      <c r="ZU9" s="35"/>
      <c r="ZV9" s="35"/>
      <c r="ZW9" s="35"/>
      <c r="ZX9" s="35"/>
      <c r="ZY9" s="35"/>
      <c r="ZZ9" s="35"/>
      <c r="AAA9" s="35"/>
      <c r="AAB9" s="35"/>
      <c r="AAC9" s="35"/>
      <c r="AAD9" s="35"/>
      <c r="AAE9" s="35"/>
      <c r="AAF9" s="35"/>
      <c r="AAG9" s="35"/>
      <c r="AAH9" s="35"/>
      <c r="AAI9" s="35"/>
      <c r="AAJ9" s="35"/>
      <c r="AAK9" s="35"/>
      <c r="AAL9" s="35"/>
      <c r="AAM9" s="35"/>
      <c r="AAN9" s="35"/>
      <c r="AAO9" s="35"/>
      <c r="AAP9" s="35"/>
      <c r="AAQ9" s="35"/>
      <c r="AAR9" s="35"/>
      <c r="AAS9" s="35"/>
      <c r="AAT9" s="35"/>
      <c r="AAU9" s="35"/>
      <c r="AAV9" s="35"/>
      <c r="AAW9" s="35"/>
      <c r="AAX9" s="35"/>
      <c r="AAY9" s="35"/>
      <c r="AAZ9" s="35"/>
      <c r="ABA9" s="35"/>
      <c r="ABB9" s="35"/>
      <c r="ABC9" s="35"/>
      <c r="ABD9" s="35"/>
      <c r="ABE9" s="35"/>
      <c r="ABF9" s="35"/>
      <c r="ABG9" s="35"/>
      <c r="ABH9" s="35"/>
      <c r="ABI9" s="35"/>
      <c r="ABJ9" s="35"/>
      <c r="ABK9" s="35"/>
      <c r="ABL9" s="35"/>
      <c r="ABM9" s="35"/>
      <c r="ABN9" s="35"/>
      <c r="ABO9" s="35"/>
      <c r="ABP9" s="35"/>
      <c r="ABQ9" s="35"/>
      <c r="ABR9" s="35"/>
      <c r="ABS9" s="35"/>
      <c r="ABT9" s="35"/>
      <c r="ABU9" s="35"/>
      <c r="ABV9" s="35"/>
      <c r="ABW9" s="35"/>
      <c r="ABX9" s="35"/>
      <c r="ABY9" s="35"/>
      <c r="ABZ9" s="35"/>
      <c r="ACA9" s="35"/>
      <c r="ACB9" s="35"/>
      <c r="ACC9" s="35"/>
      <c r="ACD9" s="35"/>
      <c r="ACE9" s="35"/>
      <c r="ACF9" s="35"/>
      <c r="ACG9" s="35"/>
      <c r="ACH9" s="35"/>
      <c r="ACI9" s="35"/>
      <c r="ACJ9" s="35"/>
      <c r="ACK9" s="35"/>
      <c r="ACL9" s="35"/>
      <c r="ACM9" s="35"/>
      <c r="ACN9" s="35"/>
      <c r="ACO9" s="35"/>
      <c r="ACP9" s="35"/>
      <c r="ACQ9" s="35">
        <v>10</v>
      </c>
      <c r="ACR9" s="35"/>
      <c r="ACS9" s="35"/>
      <c r="ACT9" s="35"/>
      <c r="ACU9" s="35"/>
      <c r="ACV9" s="35"/>
      <c r="ACW9" s="35"/>
      <c r="ACX9" s="35"/>
      <c r="ACY9" s="35"/>
      <c r="ACZ9" s="35"/>
      <c r="ADA9" s="35"/>
      <c r="ADB9" s="35"/>
      <c r="ADC9" s="35"/>
      <c r="ADD9" s="35"/>
      <c r="ADE9" s="35"/>
      <c r="ADF9" s="35"/>
      <c r="ADG9" s="35"/>
      <c r="ADH9" s="35"/>
      <c r="ADI9" s="35"/>
      <c r="ADJ9" s="35"/>
      <c r="ADK9" s="35"/>
      <c r="ADL9" s="35"/>
      <c r="ADM9" s="35"/>
      <c r="ADN9" s="35"/>
      <c r="ADO9" s="35"/>
      <c r="ADP9" s="35"/>
      <c r="ADQ9" s="35"/>
      <c r="ADR9" s="35"/>
      <c r="ADS9" s="35"/>
      <c r="ADT9" s="35"/>
      <c r="ADU9" s="35"/>
      <c r="ADV9" s="35"/>
      <c r="ADW9" s="35"/>
      <c r="ADX9" s="35"/>
      <c r="ADY9" s="26">
        <f t="shared" si="1"/>
        <v>0</v>
      </c>
      <c r="ADZ9" s="5"/>
    </row>
    <row r="10" spans="1:806" x14ac:dyDescent="0.2">
      <c r="A10" s="38" t="s">
        <v>84</v>
      </c>
      <c r="B10" s="65">
        <f t="shared" si="0"/>
        <v>0</v>
      </c>
      <c r="C10" s="57">
        <v>10</v>
      </c>
      <c r="D10" s="59">
        <v>44760</v>
      </c>
      <c r="E10" s="67">
        <v>32.6</v>
      </c>
      <c r="F10" s="67">
        <f t="shared" si="2"/>
        <v>0</v>
      </c>
      <c r="G10" s="6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15"/>
      <c r="BF10" s="15"/>
      <c r="BG10" s="136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I10" s="35"/>
      <c r="DJ10" s="35"/>
      <c r="DK10" s="35"/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35"/>
      <c r="EN10" s="35"/>
      <c r="EO10" s="35"/>
      <c r="EP10" s="35"/>
      <c r="EQ10" s="35"/>
      <c r="ER10" s="35"/>
      <c r="ES10" s="35"/>
      <c r="ET10" s="35"/>
      <c r="EU10" s="35"/>
      <c r="EV10" s="35"/>
      <c r="EW10" s="35"/>
      <c r="EX10" s="35"/>
      <c r="EY10" s="35"/>
      <c r="EZ10" s="35">
        <v>40</v>
      </c>
      <c r="FA10" s="35"/>
      <c r="FB10" s="35">
        <v>10</v>
      </c>
      <c r="FC10" s="35">
        <v>30</v>
      </c>
      <c r="FD10" s="35">
        <v>10</v>
      </c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35"/>
      <c r="GD10" s="35"/>
      <c r="GE10" s="35"/>
      <c r="GF10" s="35"/>
      <c r="GG10" s="35"/>
      <c r="GH10" s="35"/>
      <c r="GI10" s="35"/>
      <c r="GJ10" s="35"/>
      <c r="GK10" s="35"/>
      <c r="GL10" s="35"/>
      <c r="GM10" s="35"/>
      <c r="GN10" s="35"/>
      <c r="GO10" s="35"/>
      <c r="GP10" s="35"/>
      <c r="GQ10" s="35"/>
      <c r="GR10" s="35"/>
      <c r="GS10" s="35"/>
      <c r="GT10" s="35"/>
      <c r="GU10" s="35"/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35"/>
      <c r="HT10" s="35"/>
      <c r="HU10" s="35"/>
      <c r="HV10" s="35"/>
      <c r="HW10" s="35"/>
      <c r="HX10" s="35"/>
      <c r="HY10" s="35"/>
      <c r="HZ10" s="35"/>
      <c r="IA10" s="35"/>
      <c r="IB10" s="35"/>
      <c r="IC10" s="35"/>
      <c r="ID10" s="35"/>
      <c r="IE10" s="35"/>
      <c r="IF10" s="35"/>
      <c r="IG10" s="35"/>
      <c r="IH10" s="35"/>
      <c r="II10" s="35"/>
      <c r="IJ10" s="35"/>
      <c r="IK10" s="35"/>
      <c r="IL10" s="35"/>
      <c r="IM10" s="35"/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35"/>
      <c r="JJ10" s="35"/>
      <c r="JK10" s="35"/>
      <c r="JL10" s="35"/>
      <c r="JM10" s="35"/>
      <c r="JN10" s="35"/>
      <c r="JO10" s="35"/>
      <c r="JP10" s="35"/>
      <c r="JQ10" s="35"/>
      <c r="JR10" s="35"/>
      <c r="JS10" s="35"/>
      <c r="JT10" s="35"/>
      <c r="JU10" s="35"/>
      <c r="JV10" s="35"/>
      <c r="JW10" s="35"/>
      <c r="JX10" s="35"/>
      <c r="JY10" s="35"/>
      <c r="JZ10" s="35"/>
      <c r="KA10" s="35"/>
      <c r="KB10" s="35"/>
      <c r="KC10" s="35"/>
      <c r="KD10" s="35"/>
      <c r="KE10" s="35"/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35"/>
      <c r="KZ10" s="35"/>
      <c r="LA10" s="35"/>
      <c r="LB10" s="35"/>
      <c r="LC10" s="35"/>
      <c r="LD10" s="35"/>
      <c r="LE10" s="35"/>
      <c r="LF10" s="35"/>
      <c r="LG10" s="35"/>
      <c r="LH10" s="35"/>
      <c r="LI10" s="35"/>
      <c r="LJ10" s="35"/>
      <c r="LK10" s="35"/>
      <c r="LL10" s="35"/>
      <c r="LM10" s="35"/>
      <c r="LN10" s="35"/>
      <c r="LO10" s="35"/>
      <c r="LP10" s="35"/>
      <c r="LQ10" s="35"/>
      <c r="LR10" s="35"/>
      <c r="LS10" s="35"/>
      <c r="LT10" s="35"/>
      <c r="LU10" s="35"/>
      <c r="LV10" s="35"/>
      <c r="LW10" s="35"/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35"/>
      <c r="MN10" s="35"/>
      <c r="MO10" s="35"/>
      <c r="MP10" s="35"/>
      <c r="MQ10" s="35"/>
      <c r="MR10" s="35"/>
      <c r="MS10" s="35"/>
      <c r="MT10" s="35"/>
      <c r="MU10" s="35"/>
      <c r="MV10" s="35"/>
      <c r="MW10" s="35"/>
      <c r="MX10" s="35"/>
      <c r="MY10" s="35"/>
      <c r="MZ10" s="35"/>
      <c r="NA10" s="35"/>
      <c r="NB10" s="35"/>
      <c r="NC10" s="35"/>
      <c r="ND10" s="35"/>
      <c r="NE10" s="35"/>
      <c r="NF10" s="35"/>
      <c r="NG10" s="35"/>
      <c r="NH10" s="35"/>
      <c r="NI10" s="35"/>
      <c r="NJ10" s="35"/>
      <c r="NK10" s="35"/>
      <c r="NL10" s="35"/>
      <c r="NM10" s="35"/>
      <c r="NN10" s="35"/>
      <c r="NO10" s="35"/>
      <c r="NP10" s="35"/>
      <c r="NQ10" s="35"/>
      <c r="NR10" s="35"/>
      <c r="NS10" s="35"/>
      <c r="NT10" s="35"/>
      <c r="NU10" s="35"/>
      <c r="NV10" s="35"/>
      <c r="NW10" s="35"/>
      <c r="NX10" s="35"/>
      <c r="NY10" s="35"/>
      <c r="NZ10" s="35"/>
      <c r="OA10" s="35"/>
      <c r="OB10" s="35"/>
      <c r="OC10" s="35"/>
      <c r="OD10" s="35"/>
      <c r="OE10" s="35"/>
      <c r="OF10" s="35"/>
      <c r="OG10" s="35"/>
      <c r="OH10" s="35"/>
      <c r="OI10" s="35"/>
      <c r="OJ10" s="35"/>
      <c r="OK10" s="35"/>
      <c r="OL10" s="35"/>
      <c r="OM10" s="35"/>
      <c r="ON10" s="35"/>
      <c r="OO10" s="35"/>
      <c r="OP10" s="35"/>
      <c r="OQ10" s="35"/>
      <c r="OR10" s="35"/>
      <c r="OS10" s="35"/>
      <c r="OT10" s="35"/>
      <c r="OU10" s="35"/>
      <c r="OV10" s="35"/>
      <c r="OW10" s="35"/>
      <c r="OX10" s="35"/>
      <c r="OY10" s="35"/>
      <c r="OZ10" s="35"/>
      <c r="PA10" s="35"/>
      <c r="PB10" s="35"/>
      <c r="PC10" s="35"/>
      <c r="PD10" s="35"/>
      <c r="PE10" s="35"/>
      <c r="PF10" s="35"/>
      <c r="PG10" s="35"/>
      <c r="PH10" s="35"/>
      <c r="PI10" s="35"/>
      <c r="PJ10" s="35"/>
      <c r="PK10" s="35"/>
      <c r="PL10" s="35"/>
      <c r="PM10" s="35"/>
      <c r="PN10" s="35"/>
      <c r="PO10" s="35"/>
      <c r="PP10" s="35"/>
      <c r="PQ10" s="35"/>
      <c r="PR10" s="35"/>
      <c r="PS10" s="35"/>
      <c r="PT10" s="35"/>
      <c r="PU10" s="35"/>
      <c r="PV10" s="35"/>
      <c r="PW10" s="35"/>
      <c r="PX10" s="35"/>
      <c r="PY10" s="35"/>
      <c r="PZ10" s="35"/>
      <c r="QA10" s="35"/>
      <c r="QB10" s="35"/>
      <c r="QC10" s="35"/>
      <c r="QD10" s="35"/>
      <c r="QE10" s="35"/>
      <c r="QF10" s="35"/>
      <c r="QG10" s="35"/>
      <c r="QH10" s="35"/>
      <c r="QI10" s="35"/>
      <c r="QJ10" s="35"/>
      <c r="QK10" s="35"/>
      <c r="QL10" s="35"/>
      <c r="QM10" s="35"/>
      <c r="QN10" s="35"/>
      <c r="QO10" s="35"/>
      <c r="QP10" s="35"/>
      <c r="QQ10" s="35"/>
      <c r="QR10" s="35"/>
      <c r="QS10" s="35"/>
      <c r="QT10" s="35"/>
      <c r="QU10" s="35"/>
      <c r="QV10" s="35"/>
      <c r="QW10" s="35"/>
      <c r="QX10" s="35"/>
      <c r="QY10" s="35"/>
      <c r="QZ10" s="35"/>
      <c r="RA10" s="35"/>
      <c r="RB10" s="35"/>
      <c r="RC10" s="35"/>
      <c r="RD10" s="35"/>
      <c r="RE10" s="35"/>
      <c r="RF10" s="35"/>
      <c r="RG10" s="35"/>
      <c r="RH10" s="35"/>
      <c r="RI10" s="35"/>
      <c r="RJ10" s="35"/>
      <c r="RK10" s="35"/>
      <c r="RL10" s="35"/>
      <c r="RM10" s="35"/>
      <c r="RN10" s="35"/>
      <c r="RO10" s="35"/>
      <c r="RP10" s="35"/>
      <c r="RQ10" s="35"/>
      <c r="RR10" s="35"/>
      <c r="RS10" s="35"/>
      <c r="RT10" s="35"/>
      <c r="RU10" s="35"/>
      <c r="RV10" s="35"/>
      <c r="RW10" s="35"/>
      <c r="RX10" s="35"/>
      <c r="RY10" s="35"/>
      <c r="RZ10" s="35"/>
      <c r="SA10" s="35"/>
      <c r="SB10" s="35"/>
      <c r="SC10" s="35"/>
      <c r="SD10" s="35"/>
      <c r="SE10" s="35"/>
      <c r="SF10" s="35"/>
      <c r="SG10" s="35"/>
      <c r="SH10" s="35"/>
      <c r="SI10" s="35"/>
      <c r="SJ10" s="35"/>
      <c r="SK10" s="35"/>
      <c r="SL10" s="35"/>
      <c r="SM10" s="35"/>
      <c r="SN10" s="35"/>
      <c r="SO10" s="35"/>
      <c r="SP10" s="35"/>
      <c r="SQ10" s="35"/>
      <c r="SR10" s="35"/>
      <c r="SS10" s="35"/>
      <c r="ST10" s="35"/>
      <c r="SU10" s="35"/>
      <c r="SV10" s="35"/>
      <c r="SW10" s="35"/>
      <c r="SX10" s="35"/>
      <c r="SY10" s="35"/>
      <c r="SZ10" s="35"/>
      <c r="TA10" s="35"/>
      <c r="TB10" s="35"/>
      <c r="TC10" s="35"/>
      <c r="TD10" s="35"/>
      <c r="TE10" s="35"/>
      <c r="TF10" s="35"/>
      <c r="TG10" s="35"/>
      <c r="TH10" s="35"/>
      <c r="TI10" s="35"/>
      <c r="TJ10" s="35"/>
      <c r="TK10" s="35"/>
      <c r="TL10" s="35"/>
      <c r="TM10" s="35"/>
      <c r="TN10" s="35"/>
      <c r="TO10" s="35"/>
      <c r="TP10" s="35"/>
      <c r="TQ10" s="35"/>
      <c r="TR10" s="35"/>
      <c r="TS10" s="35"/>
      <c r="TT10" s="35"/>
      <c r="TU10" s="35"/>
      <c r="TV10" s="35"/>
      <c r="TW10" s="35"/>
      <c r="TX10" s="35"/>
      <c r="TY10" s="35"/>
      <c r="TZ10" s="35"/>
      <c r="UA10" s="35"/>
      <c r="UB10" s="35"/>
      <c r="UC10" s="35"/>
      <c r="UD10" s="35"/>
      <c r="UE10" s="35"/>
      <c r="UF10" s="35"/>
      <c r="UG10" s="35"/>
      <c r="UH10" s="35"/>
      <c r="UI10" s="35"/>
      <c r="UJ10" s="35"/>
      <c r="UK10" s="35"/>
      <c r="UL10" s="35"/>
      <c r="UM10" s="35"/>
      <c r="UN10" s="35"/>
      <c r="UO10" s="35"/>
      <c r="UP10" s="35"/>
      <c r="UQ10" s="35"/>
      <c r="UR10" s="35"/>
      <c r="US10" s="35"/>
      <c r="UT10" s="35"/>
      <c r="UU10" s="35"/>
      <c r="UV10" s="35"/>
      <c r="UW10" s="35"/>
      <c r="UX10" s="35"/>
      <c r="UY10" s="35"/>
      <c r="UZ10" s="35"/>
      <c r="VA10" s="35"/>
      <c r="VB10" s="35"/>
      <c r="VC10" s="35"/>
      <c r="VD10" s="35"/>
      <c r="VE10" s="35"/>
      <c r="VF10" s="35"/>
      <c r="VG10" s="35"/>
      <c r="VH10" s="35"/>
      <c r="VI10" s="35"/>
      <c r="VJ10" s="35"/>
      <c r="VK10" s="35"/>
      <c r="VL10" s="35"/>
      <c r="VM10" s="35"/>
      <c r="VN10" s="35"/>
      <c r="VO10" s="35"/>
      <c r="VP10" s="35"/>
      <c r="VQ10" s="35"/>
      <c r="VR10" s="35"/>
      <c r="VS10" s="35"/>
      <c r="VT10" s="35"/>
      <c r="VU10" s="35"/>
      <c r="VV10" s="35"/>
      <c r="VW10" s="35"/>
      <c r="VX10" s="35"/>
      <c r="VY10" s="35"/>
      <c r="VZ10" s="35"/>
      <c r="WA10" s="35"/>
      <c r="WB10" s="35"/>
      <c r="WC10" s="35"/>
      <c r="WD10" s="35"/>
      <c r="WE10" s="35"/>
      <c r="WF10" s="35"/>
      <c r="WG10" s="35"/>
      <c r="WH10" s="35"/>
      <c r="WI10" s="35"/>
      <c r="WJ10" s="35"/>
      <c r="WK10" s="35">
        <v>3</v>
      </c>
      <c r="WL10" s="35">
        <v>3</v>
      </c>
      <c r="WM10" s="35"/>
      <c r="WN10" s="35"/>
      <c r="WO10" s="35"/>
      <c r="WP10" s="35"/>
      <c r="WQ10" s="35"/>
      <c r="WR10" s="35"/>
      <c r="WS10" s="35"/>
      <c r="WT10" s="35"/>
      <c r="WU10" s="35"/>
      <c r="WV10" s="35"/>
      <c r="WW10" s="35"/>
      <c r="WX10" s="35"/>
      <c r="WY10" s="35"/>
      <c r="WZ10" s="35"/>
      <c r="XA10" s="35"/>
      <c r="XB10" s="35"/>
      <c r="XC10" s="35"/>
      <c r="XD10" s="35"/>
      <c r="XE10" s="35"/>
      <c r="XF10" s="35"/>
      <c r="XG10" s="35"/>
      <c r="XH10" s="35"/>
      <c r="XI10" s="35"/>
      <c r="XJ10" s="35"/>
      <c r="XK10" s="35"/>
      <c r="XL10" s="35"/>
      <c r="XM10" s="35"/>
      <c r="XN10" s="35"/>
      <c r="XO10" s="35"/>
      <c r="XP10" s="35"/>
      <c r="XQ10" s="35"/>
      <c r="XR10" s="35"/>
      <c r="XS10" s="35"/>
      <c r="XT10" s="35"/>
      <c r="XU10" s="35"/>
      <c r="XV10" s="35"/>
      <c r="XW10" s="35"/>
      <c r="XX10" s="35"/>
      <c r="XY10" s="35"/>
      <c r="XZ10" s="35"/>
      <c r="YA10" s="35"/>
      <c r="YB10" s="35"/>
      <c r="YC10" s="35"/>
      <c r="YD10" s="35"/>
      <c r="YE10" s="35"/>
      <c r="YF10" s="35"/>
      <c r="YG10" s="35"/>
      <c r="YH10" s="35"/>
      <c r="YI10" s="35"/>
      <c r="YJ10" s="35"/>
      <c r="YK10" s="35"/>
      <c r="YL10" s="35"/>
      <c r="YM10" s="35"/>
      <c r="YN10" s="35"/>
      <c r="YO10" s="35"/>
      <c r="YP10" s="35"/>
      <c r="YQ10" s="35"/>
      <c r="YR10" s="35"/>
      <c r="YS10" s="35"/>
      <c r="YT10" s="35"/>
      <c r="YU10" s="35"/>
      <c r="YV10" s="35"/>
      <c r="YW10" s="35"/>
      <c r="YX10" s="35"/>
      <c r="YY10" s="35"/>
      <c r="YZ10" s="35"/>
      <c r="ZA10" s="35"/>
      <c r="ZB10" s="35">
        <v>1</v>
      </c>
      <c r="ZC10" s="35"/>
      <c r="ZD10" s="35"/>
      <c r="ZE10" s="35"/>
      <c r="ZF10" s="35"/>
      <c r="ZG10" s="35"/>
      <c r="ZH10" s="35"/>
      <c r="ZI10" s="35">
        <v>1</v>
      </c>
      <c r="ZJ10" s="35"/>
      <c r="ZK10" s="35"/>
      <c r="ZL10" s="35"/>
      <c r="ZM10" s="35"/>
      <c r="ZN10" s="35"/>
      <c r="ZO10" s="35"/>
      <c r="ZP10" s="35"/>
      <c r="ZQ10" s="35"/>
      <c r="ZR10" s="35"/>
      <c r="ZS10" s="35">
        <v>90</v>
      </c>
      <c r="ZT10" s="35"/>
      <c r="ZU10" s="35"/>
      <c r="ZV10" s="35"/>
      <c r="ZW10" s="35"/>
      <c r="ZX10" s="35"/>
      <c r="ZY10" s="35"/>
      <c r="ZZ10" s="35"/>
      <c r="AAA10" s="35"/>
      <c r="AAB10" s="35"/>
      <c r="AAC10" s="35"/>
      <c r="AAD10" s="35"/>
      <c r="AAE10" s="35"/>
      <c r="AAF10" s="35"/>
      <c r="AAG10" s="35"/>
      <c r="AAH10" s="35"/>
      <c r="AAI10" s="35"/>
      <c r="AAJ10" s="35"/>
      <c r="AAK10" s="35"/>
      <c r="AAL10" s="35"/>
      <c r="AAM10" s="35"/>
      <c r="AAN10" s="35"/>
      <c r="AAO10" s="35"/>
      <c r="AAP10" s="35"/>
      <c r="AAQ10" s="35"/>
      <c r="AAR10" s="35"/>
      <c r="AAS10" s="35"/>
      <c r="AAT10" s="35"/>
      <c r="AAU10" s="35"/>
      <c r="AAV10" s="35"/>
      <c r="AAW10" s="35"/>
      <c r="AAX10" s="35"/>
      <c r="AAY10" s="35"/>
      <c r="AAZ10" s="35"/>
      <c r="ABA10" s="35"/>
      <c r="ABB10" s="35"/>
      <c r="ABC10" s="35"/>
      <c r="ABD10" s="35"/>
      <c r="ABE10" s="35"/>
      <c r="ABF10" s="35"/>
      <c r="ABG10" s="35"/>
      <c r="ABH10" s="35"/>
      <c r="ABI10" s="35"/>
      <c r="ABJ10" s="35"/>
      <c r="ABK10" s="35"/>
      <c r="ABL10" s="35"/>
      <c r="ABM10" s="35"/>
      <c r="ABN10" s="35"/>
      <c r="ABO10" s="35"/>
      <c r="ABP10" s="35"/>
      <c r="ABQ10" s="35"/>
      <c r="ABR10" s="35"/>
      <c r="ABS10" s="35"/>
      <c r="ABT10" s="35"/>
      <c r="ABU10" s="35"/>
      <c r="ABV10" s="35"/>
      <c r="ABW10" s="35"/>
      <c r="ABX10" s="35"/>
      <c r="ABY10" s="35"/>
      <c r="ABZ10" s="35"/>
      <c r="ACA10" s="35"/>
      <c r="ACB10" s="35"/>
      <c r="ACC10" s="35"/>
      <c r="ACD10" s="35"/>
      <c r="ACE10" s="35"/>
      <c r="ACF10" s="35"/>
      <c r="ACG10" s="35"/>
      <c r="ACH10" s="35"/>
      <c r="ACI10" s="35"/>
      <c r="ACJ10" s="35"/>
      <c r="ACK10" s="35"/>
      <c r="ACL10" s="35"/>
      <c r="ACM10" s="35"/>
      <c r="ACN10" s="35"/>
      <c r="ACO10" s="35"/>
      <c r="ACP10" s="35"/>
      <c r="ACQ10" s="35"/>
      <c r="ACR10" s="35"/>
      <c r="ACS10" s="35"/>
      <c r="ACT10" s="35"/>
      <c r="ACU10" s="35"/>
      <c r="ACV10" s="35"/>
      <c r="ACW10" s="35"/>
      <c r="ACX10" s="35"/>
      <c r="ACY10" s="35"/>
      <c r="ACZ10" s="35"/>
      <c r="ADA10" s="35"/>
      <c r="ADB10" s="35"/>
      <c r="ADC10" s="35"/>
      <c r="ADD10" s="35"/>
      <c r="ADE10" s="35"/>
      <c r="ADF10" s="35"/>
      <c r="ADG10" s="35"/>
      <c r="ADH10" s="35"/>
      <c r="ADI10" s="35"/>
      <c r="ADJ10" s="35"/>
      <c r="ADK10" s="35"/>
      <c r="ADL10" s="35"/>
      <c r="ADM10" s="35"/>
      <c r="ADN10" s="35"/>
      <c r="ADO10" s="35"/>
      <c r="ADP10" s="35"/>
      <c r="ADQ10" s="35"/>
      <c r="ADR10" s="35"/>
      <c r="ADS10" s="35"/>
      <c r="ADT10" s="35"/>
      <c r="ADU10" s="35"/>
      <c r="ADV10" s="35"/>
      <c r="ADW10" s="35"/>
      <c r="ADX10" s="35"/>
      <c r="ADY10" s="26">
        <f t="shared" si="1"/>
        <v>0</v>
      </c>
      <c r="ADZ10" s="5"/>
    </row>
    <row r="11" spans="1:806" x14ac:dyDescent="0.2">
      <c r="A11" s="38" t="s">
        <v>84</v>
      </c>
      <c r="B11" s="65">
        <f t="shared" si="0"/>
        <v>10</v>
      </c>
      <c r="C11" s="57">
        <v>10</v>
      </c>
      <c r="D11" s="59">
        <v>44809</v>
      </c>
      <c r="E11" s="67">
        <v>32.4</v>
      </c>
      <c r="F11" s="67">
        <f t="shared" si="2"/>
        <v>324</v>
      </c>
      <c r="G11" s="6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15"/>
      <c r="BF11" s="15"/>
      <c r="BG11" s="136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35"/>
      <c r="EN11" s="35"/>
      <c r="EO11" s="35"/>
      <c r="EP11" s="35"/>
      <c r="EQ11" s="35"/>
      <c r="ER11" s="35"/>
      <c r="ES11" s="35"/>
      <c r="ET11" s="35"/>
      <c r="EU11" s="35"/>
      <c r="EV11" s="35"/>
      <c r="EW11" s="35"/>
      <c r="EX11" s="35"/>
      <c r="EY11" s="35"/>
      <c r="EZ11" s="35"/>
      <c r="FA11" s="35"/>
      <c r="FB11" s="35"/>
      <c r="FC11" s="35"/>
      <c r="FD11" s="35"/>
      <c r="FE11" s="35">
        <v>20</v>
      </c>
      <c r="FF11" s="35"/>
      <c r="FG11" s="35">
        <v>10</v>
      </c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35"/>
      <c r="GD11" s="35"/>
      <c r="GE11" s="35"/>
      <c r="GF11" s="35"/>
      <c r="GG11" s="35"/>
      <c r="GH11" s="35"/>
      <c r="GI11" s="35"/>
      <c r="GJ11" s="35"/>
      <c r="GK11" s="35"/>
      <c r="GL11" s="35"/>
      <c r="GM11" s="35"/>
      <c r="GN11" s="35"/>
      <c r="GO11" s="35"/>
      <c r="GP11" s="35"/>
      <c r="GQ11" s="35"/>
      <c r="GR11" s="35"/>
      <c r="GS11" s="35"/>
      <c r="GT11" s="35"/>
      <c r="GU11" s="35"/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35"/>
      <c r="HT11" s="35"/>
      <c r="HU11" s="35"/>
      <c r="HV11" s="35"/>
      <c r="HW11" s="35"/>
      <c r="HX11" s="35"/>
      <c r="HY11" s="35"/>
      <c r="HZ11" s="35"/>
      <c r="IA11" s="35"/>
      <c r="IB11" s="35"/>
      <c r="IC11" s="35"/>
      <c r="ID11" s="35"/>
      <c r="IE11" s="35"/>
      <c r="IF11" s="35"/>
      <c r="IG11" s="35"/>
      <c r="IH11" s="35"/>
      <c r="II11" s="35"/>
      <c r="IJ11" s="35"/>
      <c r="IK11" s="35"/>
      <c r="IL11" s="35"/>
      <c r="IM11" s="35"/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35"/>
      <c r="JD11" s="35"/>
      <c r="JE11" s="35"/>
      <c r="JF11" s="35"/>
      <c r="JG11" s="35"/>
      <c r="JH11" s="35"/>
      <c r="JI11" s="35"/>
      <c r="JJ11" s="35"/>
      <c r="JK11" s="35"/>
      <c r="JL11" s="35"/>
      <c r="JM11" s="35"/>
      <c r="JN11" s="35"/>
      <c r="JO11" s="35"/>
      <c r="JP11" s="35"/>
      <c r="JQ11" s="35"/>
      <c r="JR11" s="35"/>
      <c r="JS11" s="35"/>
      <c r="JT11" s="35"/>
      <c r="JU11" s="35"/>
      <c r="JV11" s="35"/>
      <c r="JW11" s="35"/>
      <c r="JX11" s="35"/>
      <c r="JY11" s="35"/>
      <c r="JZ11" s="35"/>
      <c r="KA11" s="35"/>
      <c r="KB11" s="35"/>
      <c r="KC11" s="35"/>
      <c r="KD11" s="35"/>
      <c r="KE11" s="35"/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>
        <v>10</v>
      </c>
      <c r="KT11" s="35"/>
      <c r="KU11" s="35"/>
      <c r="KV11" s="35"/>
      <c r="KW11" s="35"/>
      <c r="KX11" s="35"/>
      <c r="KY11" s="35"/>
      <c r="KZ11" s="35"/>
      <c r="LA11" s="35"/>
      <c r="LB11" s="35"/>
      <c r="LC11" s="35"/>
      <c r="LD11" s="35"/>
      <c r="LE11" s="35"/>
      <c r="LF11" s="35"/>
      <c r="LG11" s="35"/>
      <c r="LH11" s="35"/>
      <c r="LI11" s="35"/>
      <c r="LJ11" s="35"/>
      <c r="LK11" s="35"/>
      <c r="LL11" s="35"/>
      <c r="LM11" s="35"/>
      <c r="LN11" s="35"/>
      <c r="LO11" s="35"/>
      <c r="LP11" s="35"/>
      <c r="LQ11" s="35"/>
      <c r="LR11" s="35"/>
      <c r="LS11" s="35"/>
      <c r="LT11" s="35"/>
      <c r="LU11" s="35"/>
      <c r="LV11" s="35"/>
      <c r="LW11" s="35">
        <v>5</v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35"/>
      <c r="MN11" s="35"/>
      <c r="MO11" s="35"/>
      <c r="MP11" s="35"/>
      <c r="MQ11" s="35"/>
      <c r="MR11" s="35"/>
      <c r="MS11" s="35"/>
      <c r="MT11" s="35"/>
      <c r="MU11" s="35"/>
      <c r="MV11" s="35"/>
      <c r="MW11" s="35"/>
      <c r="MX11" s="35"/>
      <c r="MY11" s="35"/>
      <c r="MZ11" s="35"/>
      <c r="NA11" s="35"/>
      <c r="NB11" s="35"/>
      <c r="NC11" s="35"/>
      <c r="ND11" s="35"/>
      <c r="NE11" s="35"/>
      <c r="NF11" s="35"/>
      <c r="NG11" s="35"/>
      <c r="NH11" s="35"/>
      <c r="NI11" s="35"/>
      <c r="NJ11" s="35"/>
      <c r="NK11" s="35"/>
      <c r="NL11" s="35"/>
      <c r="NM11" s="35"/>
      <c r="NN11" s="35"/>
      <c r="NO11" s="35"/>
      <c r="NP11" s="35"/>
      <c r="NQ11" s="35"/>
      <c r="NR11" s="35"/>
      <c r="NS11" s="35"/>
      <c r="NT11" s="35"/>
      <c r="NU11" s="35"/>
      <c r="NV11" s="35"/>
      <c r="NW11" s="35"/>
      <c r="NX11" s="35"/>
      <c r="NY11" s="35"/>
      <c r="NZ11" s="35"/>
      <c r="OA11" s="35"/>
      <c r="OB11" s="35"/>
      <c r="OC11" s="35"/>
      <c r="OD11" s="35"/>
      <c r="OE11" s="35"/>
      <c r="OF11" s="35"/>
      <c r="OG11" s="35"/>
      <c r="OH11" s="35"/>
      <c r="OI11" s="35"/>
      <c r="OJ11" s="35"/>
      <c r="OK11" s="35"/>
      <c r="OL11" s="35"/>
      <c r="OM11" s="35"/>
      <c r="ON11" s="35"/>
      <c r="OO11" s="35"/>
      <c r="OP11" s="35"/>
      <c r="OQ11" s="35"/>
      <c r="OR11" s="35"/>
      <c r="OS11" s="35"/>
      <c r="OT11" s="35"/>
      <c r="OU11" s="35"/>
      <c r="OV11" s="35"/>
      <c r="OW11" s="35"/>
      <c r="OX11" s="35"/>
      <c r="OY11" s="35"/>
      <c r="OZ11" s="35"/>
      <c r="PA11" s="35"/>
      <c r="PB11" s="35"/>
      <c r="PC11" s="35"/>
      <c r="PD11" s="35"/>
      <c r="PE11" s="35"/>
      <c r="PF11" s="35"/>
      <c r="PG11" s="35"/>
      <c r="PH11" s="35"/>
      <c r="PI11" s="35"/>
      <c r="PJ11" s="35"/>
      <c r="PK11" s="35"/>
      <c r="PL11" s="35"/>
      <c r="PM11" s="35"/>
      <c r="PN11" s="35"/>
      <c r="PO11" s="35"/>
      <c r="PP11" s="35"/>
      <c r="PQ11" s="35"/>
      <c r="PR11" s="35"/>
      <c r="PS11" s="35"/>
      <c r="PT11" s="35"/>
      <c r="PU11" s="35"/>
      <c r="PV11" s="35"/>
      <c r="PW11" s="35"/>
      <c r="PX11" s="35"/>
      <c r="PY11" s="35"/>
      <c r="PZ11" s="35"/>
      <c r="QA11" s="35"/>
      <c r="QB11" s="35"/>
      <c r="QC11" s="35"/>
      <c r="QD11" s="35"/>
      <c r="QE11" s="35"/>
      <c r="QF11" s="35"/>
      <c r="QG11" s="35"/>
      <c r="QH11" s="35"/>
      <c r="QI11" s="35"/>
      <c r="QJ11" s="35"/>
      <c r="QK11" s="35"/>
      <c r="QL11" s="35"/>
      <c r="QM11" s="35"/>
      <c r="QN11" s="35"/>
      <c r="QO11" s="35"/>
      <c r="QP11" s="35"/>
      <c r="QQ11" s="35"/>
      <c r="QR11" s="35"/>
      <c r="QS11" s="35"/>
      <c r="QT11" s="35"/>
      <c r="QU11" s="35"/>
      <c r="QV11" s="35"/>
      <c r="QW11" s="35"/>
      <c r="QX11" s="35"/>
      <c r="QY11" s="35"/>
      <c r="QZ11" s="35"/>
      <c r="RA11" s="35"/>
      <c r="RB11" s="35"/>
      <c r="RC11" s="35"/>
      <c r="RD11" s="35"/>
      <c r="RE11" s="35"/>
      <c r="RF11" s="35"/>
      <c r="RG11" s="35"/>
      <c r="RH11" s="35"/>
      <c r="RI11" s="35"/>
      <c r="RJ11" s="35"/>
      <c r="RK11" s="35"/>
      <c r="RL11" s="35"/>
      <c r="RM11" s="35"/>
      <c r="RN11" s="35"/>
      <c r="RO11" s="35"/>
      <c r="RP11" s="35"/>
      <c r="RQ11" s="35"/>
      <c r="RR11" s="35"/>
      <c r="RS11" s="35"/>
      <c r="RT11" s="35"/>
      <c r="RU11" s="35"/>
      <c r="RV11" s="35"/>
      <c r="RW11" s="35"/>
      <c r="RX11" s="35"/>
      <c r="RY11" s="35"/>
      <c r="RZ11" s="35"/>
      <c r="SA11" s="35"/>
      <c r="SB11" s="35"/>
      <c r="SC11" s="35"/>
      <c r="SD11" s="35"/>
      <c r="SE11" s="35"/>
      <c r="SF11" s="35"/>
      <c r="SG11" s="35"/>
      <c r="SH11" s="35"/>
      <c r="SI11" s="35"/>
      <c r="SJ11" s="35"/>
      <c r="SK11" s="35"/>
      <c r="SL11" s="35"/>
      <c r="SM11" s="35"/>
      <c r="SN11" s="35"/>
      <c r="SO11" s="35"/>
      <c r="SP11" s="35"/>
      <c r="SQ11" s="35"/>
      <c r="SR11" s="35"/>
      <c r="SS11" s="35"/>
      <c r="ST11" s="35"/>
      <c r="SU11" s="35"/>
      <c r="SV11" s="35"/>
      <c r="SW11" s="35"/>
      <c r="SX11" s="35"/>
      <c r="SY11" s="35"/>
      <c r="SZ11" s="35"/>
      <c r="TA11" s="35"/>
      <c r="TB11" s="35"/>
      <c r="TC11" s="35"/>
      <c r="TD11" s="35"/>
      <c r="TE11" s="35"/>
      <c r="TF11" s="35"/>
      <c r="TG11" s="35"/>
      <c r="TH11" s="35"/>
      <c r="TI11" s="35"/>
      <c r="TJ11" s="35"/>
      <c r="TK11" s="35"/>
      <c r="TL11" s="35"/>
      <c r="TM11" s="35"/>
      <c r="TN11" s="35"/>
      <c r="TO11" s="35"/>
      <c r="TP11" s="35"/>
      <c r="TQ11" s="35"/>
      <c r="TR11" s="35"/>
      <c r="TS11" s="35"/>
      <c r="TT11" s="35"/>
      <c r="TU11" s="35"/>
      <c r="TV11" s="35"/>
      <c r="TW11" s="35"/>
      <c r="TX11" s="35"/>
      <c r="TY11" s="35"/>
      <c r="TZ11" s="35"/>
      <c r="UA11" s="35"/>
      <c r="UB11" s="35"/>
      <c r="UC11" s="35"/>
      <c r="UD11" s="35"/>
      <c r="UE11" s="35"/>
      <c r="UF11" s="35"/>
      <c r="UG11" s="35"/>
      <c r="UH11" s="35"/>
      <c r="UI11" s="35"/>
      <c r="UJ11" s="35"/>
      <c r="UK11" s="35"/>
      <c r="UL11" s="35"/>
      <c r="UM11" s="35"/>
      <c r="UN11" s="35"/>
      <c r="UO11" s="35"/>
      <c r="UP11" s="35"/>
      <c r="UQ11" s="35"/>
      <c r="UR11" s="35"/>
      <c r="US11" s="35"/>
      <c r="UT11" s="35"/>
      <c r="UU11" s="35"/>
      <c r="UV11" s="35"/>
      <c r="UW11" s="35"/>
      <c r="UX11" s="35"/>
      <c r="UY11" s="35"/>
      <c r="UZ11" s="35"/>
      <c r="VA11" s="35"/>
      <c r="VB11" s="35"/>
      <c r="VC11" s="35"/>
      <c r="VD11" s="35"/>
      <c r="VE11" s="35"/>
      <c r="VF11" s="35"/>
      <c r="VG11" s="35"/>
      <c r="VH11" s="35"/>
      <c r="VI11" s="35"/>
      <c r="VJ11" s="35"/>
      <c r="VK11" s="35"/>
      <c r="VL11" s="35"/>
      <c r="VM11" s="35"/>
      <c r="VN11" s="35"/>
      <c r="VO11" s="35"/>
      <c r="VP11" s="35"/>
      <c r="VQ11" s="35"/>
      <c r="VR11" s="35"/>
      <c r="VS11" s="35"/>
      <c r="VT11" s="35"/>
      <c r="VU11" s="35"/>
      <c r="VV11" s="35"/>
      <c r="VW11" s="35"/>
      <c r="VX11" s="35"/>
      <c r="VY11" s="35"/>
      <c r="VZ11" s="35"/>
      <c r="WA11" s="35"/>
      <c r="WB11" s="35"/>
      <c r="WC11" s="35"/>
      <c r="WD11" s="35"/>
      <c r="WE11" s="35"/>
      <c r="WF11" s="35"/>
      <c r="WG11" s="35"/>
      <c r="WH11" s="35"/>
      <c r="WI11" s="35"/>
      <c r="WJ11" s="35"/>
      <c r="WK11" s="35"/>
      <c r="WL11" s="35"/>
      <c r="WM11" s="35"/>
      <c r="WN11" s="35"/>
      <c r="WO11" s="35"/>
      <c r="WP11" s="35"/>
      <c r="WQ11" s="35"/>
      <c r="WR11" s="35"/>
      <c r="WS11" s="35"/>
      <c r="WT11" s="35"/>
      <c r="WU11" s="35"/>
      <c r="WV11" s="35"/>
      <c r="WW11" s="35"/>
      <c r="WX11" s="35"/>
      <c r="WY11" s="35"/>
      <c r="WZ11" s="35"/>
      <c r="XA11" s="35"/>
      <c r="XB11" s="35"/>
      <c r="XC11" s="35"/>
      <c r="XD11" s="35"/>
      <c r="XE11" s="35"/>
      <c r="XF11" s="35"/>
      <c r="XG11" s="35"/>
      <c r="XH11" s="35"/>
      <c r="XI11" s="35"/>
      <c r="XJ11" s="35"/>
      <c r="XK11" s="35"/>
      <c r="XL11" s="35"/>
      <c r="XM11" s="35"/>
      <c r="XN11" s="35"/>
      <c r="XO11" s="35"/>
      <c r="XP11" s="35"/>
      <c r="XQ11" s="35"/>
      <c r="XR11" s="35"/>
      <c r="XS11" s="35"/>
      <c r="XT11" s="35"/>
      <c r="XU11" s="35"/>
      <c r="XV11" s="35"/>
      <c r="XW11" s="35"/>
      <c r="XX11" s="35"/>
      <c r="XY11" s="35"/>
      <c r="XZ11" s="35"/>
      <c r="YA11" s="35"/>
      <c r="YB11" s="35"/>
      <c r="YC11" s="35"/>
      <c r="YD11" s="35"/>
      <c r="YE11" s="35"/>
      <c r="YF11" s="35"/>
      <c r="YG11" s="35"/>
      <c r="YH11" s="35"/>
      <c r="YI11" s="35"/>
      <c r="YJ11" s="35"/>
      <c r="YK11" s="35"/>
      <c r="YL11" s="35"/>
      <c r="YM11" s="35"/>
      <c r="YN11" s="35"/>
      <c r="YO11" s="35"/>
      <c r="YP11" s="35"/>
      <c r="YQ11" s="35"/>
      <c r="YR11" s="35"/>
      <c r="YS11" s="35"/>
      <c r="YT11" s="35"/>
      <c r="YU11" s="35"/>
      <c r="YV11" s="35"/>
      <c r="YW11" s="35"/>
      <c r="YX11" s="35"/>
      <c r="YY11" s="35"/>
      <c r="YZ11" s="35"/>
      <c r="ZA11" s="35"/>
      <c r="ZB11" s="35"/>
      <c r="ZC11" s="35"/>
      <c r="ZD11" s="35"/>
      <c r="ZE11" s="35"/>
      <c r="ZF11" s="35"/>
      <c r="ZG11" s="35"/>
      <c r="ZH11" s="35"/>
      <c r="ZI11" s="35"/>
      <c r="ZJ11" s="35"/>
      <c r="ZK11" s="35"/>
      <c r="ZL11" s="35"/>
      <c r="ZM11" s="35"/>
      <c r="ZN11" s="35"/>
      <c r="ZO11" s="35"/>
      <c r="ZP11" s="35"/>
      <c r="ZQ11" s="35"/>
      <c r="ZR11" s="35"/>
      <c r="ZS11" s="35"/>
      <c r="ZT11" s="35"/>
      <c r="ZU11" s="35"/>
      <c r="ZV11" s="35"/>
      <c r="ZW11" s="35"/>
      <c r="ZX11" s="35"/>
      <c r="ZY11" s="35"/>
      <c r="ZZ11" s="35"/>
      <c r="AAA11" s="35"/>
      <c r="AAB11" s="35"/>
      <c r="AAC11" s="35"/>
      <c r="AAD11" s="35"/>
      <c r="AAE11" s="35"/>
      <c r="AAF11" s="35"/>
      <c r="AAG11" s="35"/>
      <c r="AAH11" s="35"/>
      <c r="AAI11" s="35"/>
      <c r="AAJ11" s="35"/>
      <c r="AAK11" s="35"/>
      <c r="AAL11" s="35"/>
      <c r="AAM11" s="35"/>
      <c r="AAN11" s="35"/>
      <c r="AAO11" s="35"/>
      <c r="AAP11" s="35"/>
      <c r="AAQ11" s="35"/>
      <c r="AAR11" s="35"/>
      <c r="AAS11" s="35"/>
      <c r="AAT11" s="35"/>
      <c r="AAU11" s="35"/>
      <c r="AAV11" s="35"/>
      <c r="AAW11" s="35"/>
      <c r="AAX11" s="35"/>
      <c r="AAY11" s="35"/>
      <c r="AAZ11" s="35"/>
      <c r="ABA11" s="35"/>
      <c r="ABB11" s="35"/>
      <c r="ABC11" s="35"/>
      <c r="ABD11" s="35"/>
      <c r="ABE11" s="35"/>
      <c r="ABF11" s="35"/>
      <c r="ABG11" s="35"/>
      <c r="ABH11" s="35"/>
      <c r="ABI11" s="35"/>
      <c r="ABJ11" s="35"/>
      <c r="ABK11" s="35"/>
      <c r="ABL11" s="35"/>
      <c r="ABM11" s="35"/>
      <c r="ABN11" s="35"/>
      <c r="ABO11" s="35">
        <v>5</v>
      </c>
      <c r="ABP11" s="35"/>
      <c r="ABQ11" s="35"/>
      <c r="ABR11" s="35"/>
      <c r="ABS11" s="35"/>
      <c r="ABT11" s="35"/>
      <c r="ABU11" s="35">
        <v>40</v>
      </c>
      <c r="ABV11" s="35"/>
      <c r="ABW11" s="35"/>
      <c r="ABX11" s="35"/>
      <c r="ABY11" s="35"/>
      <c r="ABZ11" s="35"/>
      <c r="ACA11" s="35"/>
      <c r="ACB11" s="35"/>
      <c r="ACC11" s="35"/>
      <c r="ACD11" s="35"/>
      <c r="ACE11" s="35"/>
      <c r="ACF11" s="35"/>
      <c r="ACG11" s="35"/>
      <c r="ACH11" s="35"/>
      <c r="ACI11" s="35"/>
      <c r="ACJ11" s="35"/>
      <c r="ACK11" s="35"/>
      <c r="ACL11" s="35"/>
      <c r="ACM11" s="35"/>
      <c r="ACN11" s="35"/>
      <c r="ACO11" s="35"/>
      <c r="ACP11" s="35"/>
      <c r="ACQ11" s="35"/>
      <c r="ACR11" s="35"/>
      <c r="ACS11" s="35"/>
      <c r="ACT11" s="35"/>
      <c r="ACU11" s="35"/>
      <c r="ACV11" s="35"/>
      <c r="ACW11" s="35"/>
      <c r="ACX11" s="35"/>
      <c r="ACY11" s="35"/>
      <c r="ACZ11" s="35"/>
      <c r="ADA11" s="35"/>
      <c r="ADB11" s="35"/>
      <c r="ADC11" s="35"/>
      <c r="ADD11" s="35"/>
      <c r="ADE11" s="35"/>
      <c r="ADF11" s="35"/>
      <c r="ADG11" s="35"/>
      <c r="ADH11" s="35"/>
      <c r="ADI11" s="35"/>
      <c r="ADJ11" s="35"/>
      <c r="ADK11" s="35"/>
      <c r="ADL11" s="35"/>
      <c r="ADM11" s="35"/>
      <c r="ADN11" s="35"/>
      <c r="ADO11" s="35"/>
      <c r="ADP11" s="35"/>
      <c r="ADQ11" s="35"/>
      <c r="ADR11" s="35"/>
      <c r="ADS11" s="35"/>
      <c r="ADT11" s="35"/>
      <c r="ADU11" s="35"/>
      <c r="ADV11" s="35"/>
      <c r="ADW11" s="35"/>
      <c r="ADX11" s="35"/>
      <c r="ADY11" s="26">
        <f t="shared" si="1"/>
        <v>0</v>
      </c>
      <c r="ADZ11" s="5"/>
    </row>
    <row r="12" spans="1:806" x14ac:dyDescent="0.2">
      <c r="A12" s="38" t="s">
        <v>177</v>
      </c>
      <c r="B12" s="65">
        <f t="shared" si="0"/>
        <v>60</v>
      </c>
      <c r="C12" s="57">
        <v>10</v>
      </c>
      <c r="D12" s="59">
        <v>44725</v>
      </c>
      <c r="E12" s="67">
        <v>41.81</v>
      </c>
      <c r="F12" s="67">
        <f t="shared" si="2"/>
        <v>2508.6000000000004</v>
      </c>
      <c r="G12" s="65">
        <v>20</v>
      </c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15"/>
      <c r="BF12" s="15"/>
      <c r="BG12" s="136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  <c r="DH12" s="35"/>
      <c r="DI12" s="35"/>
      <c r="DJ12" s="35"/>
      <c r="DK12" s="35"/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>
        <v>20</v>
      </c>
      <c r="EM12" s="35"/>
      <c r="EN12" s="35"/>
      <c r="EO12" s="35"/>
      <c r="EP12" s="35"/>
      <c r="EQ12" s="35"/>
      <c r="ER12" s="35"/>
      <c r="ES12" s="35"/>
      <c r="ET12" s="35"/>
      <c r="EU12" s="35"/>
      <c r="EV12" s="35"/>
      <c r="EW12" s="35"/>
      <c r="EX12" s="35"/>
      <c r="EY12" s="35"/>
      <c r="EZ12" s="35"/>
      <c r="FA12" s="35"/>
      <c r="FB12" s="35"/>
      <c r="FC12" s="35"/>
      <c r="FD12" s="35"/>
      <c r="FE12" s="35"/>
      <c r="FF12" s="35"/>
      <c r="FG12" s="35">
        <v>60</v>
      </c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35"/>
      <c r="FT12" s="35"/>
      <c r="FU12" s="35"/>
      <c r="FV12" s="35"/>
      <c r="FW12" s="35"/>
      <c r="FX12" s="35"/>
      <c r="FY12" s="35"/>
      <c r="FZ12" s="35"/>
      <c r="GA12" s="35"/>
      <c r="GB12" s="35"/>
      <c r="GC12" s="35"/>
      <c r="GD12" s="35"/>
      <c r="GE12" s="35"/>
      <c r="GF12" s="35"/>
      <c r="GG12" s="35"/>
      <c r="GH12" s="35"/>
      <c r="GI12" s="35"/>
      <c r="GJ12" s="35"/>
      <c r="GK12" s="35"/>
      <c r="GL12" s="35"/>
      <c r="GM12" s="35"/>
      <c r="GN12" s="35"/>
      <c r="GO12" s="35"/>
      <c r="GP12" s="35"/>
      <c r="GQ12" s="35"/>
      <c r="GR12" s="35"/>
      <c r="GS12" s="35"/>
      <c r="GT12" s="35"/>
      <c r="GU12" s="35"/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35"/>
      <c r="HL12" s="35"/>
      <c r="HM12" s="35"/>
      <c r="HN12" s="35"/>
      <c r="HO12" s="35"/>
      <c r="HP12" s="35"/>
      <c r="HQ12" s="35"/>
      <c r="HR12" s="35"/>
      <c r="HS12" s="35"/>
      <c r="HT12" s="35"/>
      <c r="HU12" s="35"/>
      <c r="HV12" s="35"/>
      <c r="HW12" s="35"/>
      <c r="HX12" s="35"/>
      <c r="HY12" s="35"/>
      <c r="HZ12" s="35"/>
      <c r="IA12" s="35"/>
      <c r="IB12" s="35"/>
      <c r="IC12" s="35"/>
      <c r="ID12" s="35"/>
      <c r="IE12" s="35"/>
      <c r="IF12" s="35"/>
      <c r="IG12" s="35"/>
      <c r="IH12" s="35"/>
      <c r="II12" s="35"/>
      <c r="IJ12" s="35"/>
      <c r="IK12" s="35"/>
      <c r="IL12" s="35"/>
      <c r="IM12" s="35"/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35"/>
      <c r="JD12" s="35"/>
      <c r="JE12" s="35"/>
      <c r="JF12" s="35"/>
      <c r="JG12" s="35"/>
      <c r="JH12" s="35"/>
      <c r="JI12" s="35"/>
      <c r="JJ12" s="35"/>
      <c r="JK12" s="35"/>
      <c r="JL12" s="35"/>
      <c r="JM12" s="35"/>
      <c r="JN12" s="35"/>
      <c r="JO12" s="35"/>
      <c r="JP12" s="35"/>
      <c r="JQ12" s="35"/>
      <c r="JR12" s="35"/>
      <c r="JS12" s="35"/>
      <c r="JT12" s="35"/>
      <c r="JU12" s="35"/>
      <c r="JV12" s="35"/>
      <c r="JW12" s="35"/>
      <c r="JX12" s="35"/>
      <c r="JY12" s="35"/>
      <c r="JZ12" s="35"/>
      <c r="KA12" s="35"/>
      <c r="KB12" s="35"/>
      <c r="KC12" s="35"/>
      <c r="KD12" s="35"/>
      <c r="KE12" s="35"/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35"/>
      <c r="KV12" s="35"/>
      <c r="KW12" s="35"/>
      <c r="KX12" s="35"/>
      <c r="KY12" s="35"/>
      <c r="KZ12" s="35"/>
      <c r="LA12" s="35"/>
      <c r="LB12" s="35"/>
      <c r="LC12" s="35"/>
      <c r="LD12" s="35"/>
      <c r="LE12" s="35"/>
      <c r="LF12" s="35"/>
      <c r="LG12" s="35"/>
      <c r="LH12" s="35"/>
      <c r="LI12" s="35"/>
      <c r="LJ12" s="35"/>
      <c r="LK12" s="35"/>
      <c r="LL12" s="35"/>
      <c r="LM12" s="35"/>
      <c r="LN12" s="35"/>
      <c r="LO12" s="35"/>
      <c r="LP12" s="35"/>
      <c r="LQ12" s="35"/>
      <c r="LR12" s="35"/>
      <c r="LS12" s="35"/>
      <c r="LT12" s="35"/>
      <c r="LU12" s="35"/>
      <c r="LV12" s="35"/>
      <c r="LW12" s="35"/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35"/>
      <c r="MN12" s="35"/>
      <c r="MO12" s="35"/>
      <c r="MP12" s="35"/>
      <c r="MQ12" s="35"/>
      <c r="MR12" s="35"/>
      <c r="MS12" s="35"/>
      <c r="MT12" s="35"/>
      <c r="MU12" s="35"/>
      <c r="MV12" s="35"/>
      <c r="MW12" s="35"/>
      <c r="MX12" s="35"/>
      <c r="MY12" s="35"/>
      <c r="MZ12" s="35"/>
      <c r="NA12" s="35"/>
      <c r="NB12" s="35"/>
      <c r="NC12" s="35"/>
      <c r="ND12" s="35"/>
      <c r="NE12" s="35"/>
      <c r="NF12" s="35"/>
      <c r="NG12" s="35"/>
      <c r="NH12" s="35"/>
      <c r="NI12" s="35"/>
      <c r="NJ12" s="35"/>
      <c r="NK12" s="35"/>
      <c r="NL12" s="35"/>
      <c r="NM12" s="35"/>
      <c r="NN12" s="35"/>
      <c r="NO12" s="35"/>
      <c r="NP12" s="35"/>
      <c r="NQ12" s="35"/>
      <c r="NR12" s="35"/>
      <c r="NS12" s="35"/>
      <c r="NT12" s="35"/>
      <c r="NU12" s="35"/>
      <c r="NV12" s="35"/>
      <c r="NW12" s="35"/>
      <c r="NX12" s="35"/>
      <c r="NY12" s="35"/>
      <c r="NZ12" s="35"/>
      <c r="OA12" s="35"/>
      <c r="OB12" s="35"/>
      <c r="OC12" s="35"/>
      <c r="OD12" s="35"/>
      <c r="OE12" s="35"/>
      <c r="OF12" s="35"/>
      <c r="OG12" s="35"/>
      <c r="OH12" s="35"/>
      <c r="OI12" s="35"/>
      <c r="OJ12" s="35"/>
      <c r="OK12" s="35"/>
      <c r="OL12" s="35"/>
      <c r="OM12" s="35"/>
      <c r="ON12" s="35"/>
      <c r="OO12" s="35"/>
      <c r="OP12" s="35"/>
      <c r="OQ12" s="35"/>
      <c r="OR12" s="35"/>
      <c r="OS12" s="35"/>
      <c r="OT12" s="35"/>
      <c r="OU12" s="35"/>
      <c r="OV12" s="35"/>
      <c r="OW12" s="35"/>
      <c r="OX12" s="35"/>
      <c r="OY12" s="35"/>
      <c r="OZ12" s="35"/>
      <c r="PA12" s="35"/>
      <c r="PB12" s="35"/>
      <c r="PC12" s="35"/>
      <c r="PD12" s="35"/>
      <c r="PE12" s="35"/>
      <c r="PF12" s="35"/>
      <c r="PG12" s="35"/>
      <c r="PH12" s="35"/>
      <c r="PI12" s="35"/>
      <c r="PJ12" s="35"/>
      <c r="PK12" s="35"/>
      <c r="PL12" s="35"/>
      <c r="PM12" s="35"/>
      <c r="PN12" s="35"/>
      <c r="PO12" s="35"/>
      <c r="PP12" s="35"/>
      <c r="PQ12" s="35"/>
      <c r="PR12" s="35"/>
      <c r="PS12" s="35"/>
      <c r="PT12" s="35"/>
      <c r="PU12" s="35"/>
      <c r="PV12" s="35"/>
      <c r="PW12" s="35"/>
      <c r="PX12" s="35"/>
      <c r="PY12" s="35"/>
      <c r="PZ12" s="35"/>
      <c r="QA12" s="35"/>
      <c r="QB12" s="35"/>
      <c r="QC12" s="35"/>
      <c r="QD12" s="35"/>
      <c r="QE12" s="35"/>
      <c r="QF12" s="35"/>
      <c r="QG12" s="35"/>
      <c r="QH12" s="35"/>
      <c r="QI12" s="35"/>
      <c r="QJ12" s="35"/>
      <c r="QK12" s="35"/>
      <c r="QL12" s="35"/>
      <c r="QM12" s="35"/>
      <c r="QN12" s="35"/>
      <c r="QO12" s="35"/>
      <c r="QP12" s="35"/>
      <c r="QQ12" s="35"/>
      <c r="QR12" s="35"/>
      <c r="QS12" s="35"/>
      <c r="QT12" s="35"/>
      <c r="QU12" s="35"/>
      <c r="QV12" s="35"/>
      <c r="QW12" s="35"/>
      <c r="QX12" s="35"/>
      <c r="QY12" s="35"/>
      <c r="QZ12" s="35"/>
      <c r="RA12" s="35"/>
      <c r="RB12" s="35"/>
      <c r="RC12" s="35"/>
      <c r="RD12" s="35"/>
      <c r="RE12" s="35"/>
      <c r="RF12" s="35"/>
      <c r="RG12" s="35"/>
      <c r="RH12" s="35"/>
      <c r="RI12" s="35"/>
      <c r="RJ12" s="35"/>
      <c r="RK12" s="35"/>
      <c r="RL12" s="35"/>
      <c r="RM12" s="35"/>
      <c r="RN12" s="35"/>
      <c r="RO12" s="35"/>
      <c r="RP12" s="35"/>
      <c r="RQ12" s="35"/>
      <c r="RR12" s="35"/>
      <c r="RS12" s="35"/>
      <c r="RT12" s="35"/>
      <c r="RU12" s="35"/>
      <c r="RV12" s="35"/>
      <c r="RW12" s="35"/>
      <c r="RX12" s="35"/>
      <c r="RY12" s="35"/>
      <c r="RZ12" s="35"/>
      <c r="SA12" s="35"/>
      <c r="SB12" s="35"/>
      <c r="SC12" s="35"/>
      <c r="SD12" s="35"/>
      <c r="SE12" s="35"/>
      <c r="SF12" s="35"/>
      <c r="SG12" s="35"/>
      <c r="SH12" s="35"/>
      <c r="SI12" s="35"/>
      <c r="SJ12" s="35"/>
      <c r="SK12" s="35"/>
      <c r="SL12" s="35"/>
      <c r="SM12" s="35"/>
      <c r="SN12" s="35"/>
      <c r="SO12" s="35"/>
      <c r="SP12" s="35"/>
      <c r="SQ12" s="35"/>
      <c r="SR12" s="35"/>
      <c r="SS12" s="35"/>
      <c r="ST12" s="35"/>
      <c r="SU12" s="35"/>
      <c r="SV12" s="35"/>
      <c r="SW12" s="35"/>
      <c r="SX12" s="35"/>
      <c r="SY12" s="35"/>
      <c r="SZ12" s="35"/>
      <c r="TA12" s="35"/>
      <c r="TB12" s="35"/>
      <c r="TC12" s="35"/>
      <c r="TD12" s="35"/>
      <c r="TE12" s="35"/>
      <c r="TF12" s="35"/>
      <c r="TG12" s="35"/>
      <c r="TH12" s="35"/>
      <c r="TI12" s="35"/>
      <c r="TJ12" s="35"/>
      <c r="TK12" s="35"/>
      <c r="TL12" s="35"/>
      <c r="TM12" s="35"/>
      <c r="TN12" s="35"/>
      <c r="TO12" s="35"/>
      <c r="TP12" s="35"/>
      <c r="TQ12" s="35"/>
      <c r="TR12" s="35"/>
      <c r="TS12" s="35"/>
      <c r="TT12" s="35"/>
      <c r="TU12" s="35"/>
      <c r="TV12" s="35"/>
      <c r="TW12" s="35"/>
      <c r="TX12" s="35"/>
      <c r="TY12" s="35"/>
      <c r="TZ12" s="35"/>
      <c r="UA12" s="35"/>
      <c r="UB12" s="35"/>
      <c r="UC12" s="35"/>
      <c r="UD12" s="35"/>
      <c r="UE12" s="35"/>
      <c r="UF12" s="35"/>
      <c r="UG12" s="35"/>
      <c r="UH12" s="35"/>
      <c r="UI12" s="35"/>
      <c r="UJ12" s="35"/>
      <c r="UK12" s="35"/>
      <c r="UL12" s="35"/>
      <c r="UM12" s="35"/>
      <c r="UN12" s="35"/>
      <c r="UO12" s="35"/>
      <c r="UP12" s="35"/>
      <c r="UQ12" s="35"/>
      <c r="UR12" s="35"/>
      <c r="US12" s="35"/>
      <c r="UT12" s="35"/>
      <c r="UU12" s="35"/>
      <c r="UV12" s="35"/>
      <c r="UW12" s="35"/>
      <c r="UX12" s="35"/>
      <c r="UY12" s="35"/>
      <c r="UZ12" s="35"/>
      <c r="VA12" s="35"/>
      <c r="VB12" s="35"/>
      <c r="VC12" s="35"/>
      <c r="VD12" s="35"/>
      <c r="VE12" s="35"/>
      <c r="VF12" s="35"/>
      <c r="VG12" s="35"/>
      <c r="VH12" s="35"/>
      <c r="VI12" s="35"/>
      <c r="VJ12" s="35"/>
      <c r="VK12" s="35"/>
      <c r="VL12" s="35"/>
      <c r="VM12" s="35"/>
      <c r="VN12" s="35"/>
      <c r="VO12" s="35"/>
      <c r="VP12" s="35"/>
      <c r="VQ12" s="35"/>
      <c r="VR12" s="35"/>
      <c r="VS12" s="35"/>
      <c r="VT12" s="35"/>
      <c r="VU12" s="35"/>
      <c r="VV12" s="35"/>
      <c r="VW12" s="35"/>
      <c r="VX12" s="35"/>
      <c r="VY12" s="35"/>
      <c r="VZ12" s="35"/>
      <c r="WA12" s="35"/>
      <c r="WB12" s="35"/>
      <c r="WC12" s="35"/>
      <c r="WD12" s="35"/>
      <c r="WE12" s="35"/>
      <c r="WF12" s="35"/>
      <c r="WG12" s="35"/>
      <c r="WH12" s="35"/>
      <c r="WI12" s="35"/>
      <c r="WJ12" s="35"/>
      <c r="WK12" s="35"/>
      <c r="WL12" s="35"/>
      <c r="WM12" s="35"/>
      <c r="WN12" s="35"/>
      <c r="WO12" s="35"/>
      <c r="WP12" s="35"/>
      <c r="WQ12" s="35"/>
      <c r="WR12" s="35"/>
      <c r="WS12" s="35"/>
      <c r="WT12" s="35"/>
      <c r="WU12" s="35"/>
      <c r="WV12" s="35"/>
      <c r="WW12" s="35"/>
      <c r="WX12" s="35"/>
      <c r="WY12" s="35"/>
      <c r="WZ12" s="35"/>
      <c r="XA12" s="35"/>
      <c r="XB12" s="35">
        <v>60</v>
      </c>
      <c r="XC12" s="35"/>
      <c r="XD12" s="35"/>
      <c r="XE12" s="35"/>
      <c r="XF12" s="35"/>
      <c r="XG12" s="35"/>
      <c r="XH12" s="35"/>
      <c r="XI12" s="35"/>
      <c r="XJ12" s="35"/>
      <c r="XK12" s="35"/>
      <c r="XL12" s="35"/>
      <c r="XM12" s="35"/>
      <c r="XN12" s="35"/>
      <c r="XO12" s="35"/>
      <c r="XP12" s="35"/>
      <c r="XQ12" s="35"/>
      <c r="XR12" s="35"/>
      <c r="XS12" s="35"/>
      <c r="XT12" s="35"/>
      <c r="XU12" s="35"/>
      <c r="XV12" s="35"/>
      <c r="XW12" s="35"/>
      <c r="XX12" s="35"/>
      <c r="XY12" s="35"/>
      <c r="XZ12" s="35"/>
      <c r="YA12" s="35"/>
      <c r="YB12" s="35"/>
      <c r="YC12" s="35"/>
      <c r="YD12" s="35"/>
      <c r="YE12" s="35"/>
      <c r="YF12" s="35"/>
      <c r="YG12" s="35"/>
      <c r="YH12" s="35"/>
      <c r="YI12" s="35"/>
      <c r="YJ12" s="35"/>
      <c r="YK12" s="35"/>
      <c r="YL12" s="35"/>
      <c r="YM12" s="35"/>
      <c r="YN12" s="35"/>
      <c r="YO12" s="35"/>
      <c r="YP12" s="35"/>
      <c r="YQ12" s="35"/>
      <c r="YR12" s="35"/>
      <c r="YS12" s="35"/>
      <c r="YT12" s="35"/>
      <c r="YU12" s="35"/>
      <c r="YV12" s="35"/>
      <c r="YW12" s="35"/>
      <c r="YX12" s="35"/>
      <c r="YY12" s="35"/>
      <c r="YZ12" s="35"/>
      <c r="ZA12" s="35"/>
      <c r="ZB12" s="35"/>
      <c r="ZC12" s="35"/>
      <c r="ZD12" s="35"/>
      <c r="ZE12" s="35"/>
      <c r="ZF12" s="35"/>
      <c r="ZG12" s="35"/>
      <c r="ZH12" s="35"/>
      <c r="ZI12" s="35"/>
      <c r="ZJ12" s="35"/>
      <c r="ZK12" s="35"/>
      <c r="ZL12" s="35"/>
      <c r="ZM12" s="35"/>
      <c r="ZN12" s="35"/>
      <c r="ZO12" s="35"/>
      <c r="ZP12" s="35"/>
      <c r="ZQ12" s="35"/>
      <c r="ZR12" s="35"/>
      <c r="ZS12" s="35"/>
      <c r="ZT12" s="35"/>
      <c r="ZU12" s="35"/>
      <c r="ZV12" s="35"/>
      <c r="ZW12" s="35"/>
      <c r="ZX12" s="35"/>
      <c r="ZY12" s="35"/>
      <c r="ZZ12" s="35"/>
      <c r="AAA12" s="35"/>
      <c r="AAB12" s="35"/>
      <c r="AAC12" s="35"/>
      <c r="AAD12" s="35"/>
      <c r="AAE12" s="35"/>
      <c r="AAF12" s="35"/>
      <c r="AAG12" s="35"/>
      <c r="AAH12" s="35"/>
      <c r="AAI12" s="35"/>
      <c r="AAJ12" s="35"/>
      <c r="AAK12" s="35"/>
      <c r="AAL12" s="35"/>
      <c r="AAM12" s="35"/>
      <c r="AAN12" s="35"/>
      <c r="AAO12" s="35"/>
      <c r="AAP12" s="35"/>
      <c r="AAQ12" s="35"/>
      <c r="AAR12" s="35"/>
      <c r="AAS12" s="35"/>
      <c r="AAT12" s="35"/>
      <c r="AAU12" s="35"/>
      <c r="AAV12" s="35"/>
      <c r="AAW12" s="35"/>
      <c r="AAX12" s="35"/>
      <c r="AAY12" s="35"/>
      <c r="AAZ12" s="35"/>
      <c r="ABA12" s="35"/>
      <c r="ABB12" s="35"/>
      <c r="ABC12" s="35"/>
      <c r="ABD12" s="35"/>
      <c r="ABE12" s="35"/>
      <c r="ABF12" s="35"/>
      <c r="ABG12" s="35"/>
      <c r="ABH12" s="35"/>
      <c r="ABI12" s="35"/>
      <c r="ABJ12" s="35"/>
      <c r="ABK12" s="35"/>
      <c r="ABL12" s="35"/>
      <c r="ABM12" s="35"/>
      <c r="ABN12" s="35"/>
      <c r="ABO12" s="35"/>
      <c r="ABP12" s="35"/>
      <c r="ABQ12" s="35"/>
      <c r="ABR12" s="35"/>
      <c r="ABS12" s="35"/>
      <c r="ABT12" s="35"/>
      <c r="ABU12" s="35"/>
      <c r="ABV12" s="35"/>
      <c r="ABW12" s="35"/>
      <c r="ABX12" s="35"/>
      <c r="ABY12" s="35"/>
      <c r="ABZ12" s="35"/>
      <c r="ACA12" s="35"/>
      <c r="ACB12" s="35"/>
      <c r="ACC12" s="35"/>
      <c r="ACD12" s="35"/>
      <c r="ACE12" s="35"/>
      <c r="ACF12" s="35"/>
      <c r="ACG12" s="35"/>
      <c r="ACH12" s="35"/>
      <c r="ACI12" s="35"/>
      <c r="ACJ12" s="35"/>
      <c r="ACK12" s="35"/>
      <c r="ACL12" s="35"/>
      <c r="ACM12" s="35"/>
      <c r="ACN12" s="35"/>
      <c r="ACO12" s="35"/>
      <c r="ACP12" s="35"/>
      <c r="ACQ12" s="35"/>
      <c r="ACR12" s="35"/>
      <c r="ACS12" s="35"/>
      <c r="ACT12" s="35"/>
      <c r="ACU12" s="35"/>
      <c r="ACV12" s="35"/>
      <c r="ACW12" s="35"/>
      <c r="ACX12" s="35"/>
      <c r="ACY12" s="35"/>
      <c r="ACZ12" s="35"/>
      <c r="ADA12" s="35"/>
      <c r="ADB12" s="35"/>
      <c r="ADC12" s="35"/>
      <c r="ADD12" s="35"/>
      <c r="ADE12" s="35"/>
      <c r="ADF12" s="35"/>
      <c r="ADG12" s="35"/>
      <c r="ADH12" s="35"/>
      <c r="ADI12" s="35"/>
      <c r="ADJ12" s="35"/>
      <c r="ADK12" s="35"/>
      <c r="ADL12" s="35"/>
      <c r="ADM12" s="35"/>
      <c r="ADN12" s="35"/>
      <c r="ADO12" s="35"/>
      <c r="ADP12" s="35"/>
      <c r="ADQ12" s="35"/>
      <c r="ADR12" s="35"/>
      <c r="ADS12" s="35"/>
      <c r="ADT12" s="35"/>
      <c r="ADU12" s="35"/>
      <c r="ADV12" s="35"/>
      <c r="ADW12" s="35"/>
      <c r="ADX12" s="35"/>
      <c r="ADY12" s="26">
        <f t="shared" si="1"/>
        <v>0</v>
      </c>
      <c r="ADZ12" s="5"/>
    </row>
    <row r="13" spans="1:806" x14ac:dyDescent="0.2">
      <c r="A13" s="38" t="s">
        <v>417</v>
      </c>
      <c r="B13" s="65">
        <f t="shared" si="0"/>
        <v>0</v>
      </c>
      <c r="C13" s="57">
        <v>1</v>
      </c>
      <c r="D13" s="59">
        <v>44235</v>
      </c>
      <c r="E13" s="67">
        <v>38.950000000000003</v>
      </c>
      <c r="F13" s="67">
        <f t="shared" si="2"/>
        <v>0</v>
      </c>
      <c r="G13" s="6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15"/>
      <c r="BF13" s="15"/>
      <c r="BG13" s="136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  <c r="DH13" s="35"/>
      <c r="DI13" s="35"/>
      <c r="DJ13" s="35"/>
      <c r="DK13" s="35"/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35"/>
      <c r="EN13" s="35"/>
      <c r="EO13" s="35"/>
      <c r="EP13" s="35"/>
      <c r="EQ13" s="35"/>
      <c r="ER13" s="35"/>
      <c r="ES13" s="35"/>
      <c r="ET13" s="35"/>
      <c r="EU13" s="35"/>
      <c r="EV13" s="35"/>
      <c r="EW13" s="35"/>
      <c r="EX13" s="35"/>
      <c r="EY13" s="35"/>
      <c r="EZ13" s="35"/>
      <c r="FA13" s="35"/>
      <c r="FB13" s="35"/>
      <c r="FC13" s="35"/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35"/>
      <c r="FT13" s="35"/>
      <c r="FU13" s="35"/>
      <c r="FV13" s="35"/>
      <c r="FW13" s="35"/>
      <c r="FX13" s="35"/>
      <c r="FY13" s="35"/>
      <c r="FZ13" s="35"/>
      <c r="GA13" s="35"/>
      <c r="GB13" s="35"/>
      <c r="GC13" s="35"/>
      <c r="GD13" s="35"/>
      <c r="GE13" s="35"/>
      <c r="GF13" s="35"/>
      <c r="GG13" s="35"/>
      <c r="GH13" s="35"/>
      <c r="GI13" s="35"/>
      <c r="GJ13" s="35"/>
      <c r="GK13" s="35"/>
      <c r="GL13" s="35"/>
      <c r="GM13" s="35"/>
      <c r="GN13" s="35"/>
      <c r="GO13" s="35"/>
      <c r="GP13" s="35"/>
      <c r="GQ13" s="35"/>
      <c r="GR13" s="35"/>
      <c r="GS13" s="35"/>
      <c r="GT13" s="35"/>
      <c r="GU13" s="35"/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5"/>
      <c r="HO13" s="35"/>
      <c r="HP13" s="35"/>
      <c r="HQ13" s="35"/>
      <c r="HR13" s="35"/>
      <c r="HS13" s="35"/>
      <c r="HT13" s="35"/>
      <c r="HU13" s="35"/>
      <c r="HV13" s="35"/>
      <c r="HW13" s="35"/>
      <c r="HX13" s="35"/>
      <c r="HY13" s="35"/>
      <c r="HZ13" s="35"/>
      <c r="IA13" s="35"/>
      <c r="IB13" s="35"/>
      <c r="IC13" s="35"/>
      <c r="ID13" s="35"/>
      <c r="IE13" s="35"/>
      <c r="IF13" s="35"/>
      <c r="IG13" s="35"/>
      <c r="IH13" s="35"/>
      <c r="II13" s="35"/>
      <c r="IJ13" s="35"/>
      <c r="IK13" s="35"/>
      <c r="IL13" s="35"/>
      <c r="IM13" s="35"/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35"/>
      <c r="JD13" s="35"/>
      <c r="JE13" s="35"/>
      <c r="JF13" s="35"/>
      <c r="JG13" s="35"/>
      <c r="JH13" s="35"/>
      <c r="JI13" s="35"/>
      <c r="JJ13" s="35"/>
      <c r="JK13" s="35"/>
      <c r="JL13" s="35"/>
      <c r="JM13" s="35"/>
      <c r="JN13" s="35"/>
      <c r="JO13" s="35"/>
      <c r="JP13" s="35"/>
      <c r="JQ13" s="35"/>
      <c r="JR13" s="35"/>
      <c r="JS13" s="35"/>
      <c r="JT13" s="35"/>
      <c r="JU13" s="35"/>
      <c r="JV13" s="35"/>
      <c r="JW13" s="35"/>
      <c r="JX13" s="35"/>
      <c r="JY13" s="35"/>
      <c r="JZ13" s="35"/>
      <c r="KA13" s="35"/>
      <c r="KB13" s="35"/>
      <c r="KC13" s="35"/>
      <c r="KD13" s="35"/>
      <c r="KE13" s="35"/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35"/>
      <c r="KV13" s="35"/>
      <c r="KW13" s="35"/>
      <c r="KX13" s="35"/>
      <c r="KY13" s="35"/>
      <c r="KZ13" s="35"/>
      <c r="LA13" s="35"/>
      <c r="LB13" s="35"/>
      <c r="LC13" s="35"/>
      <c r="LD13" s="35"/>
      <c r="LE13" s="35"/>
      <c r="LF13" s="35"/>
      <c r="LG13" s="35"/>
      <c r="LH13" s="35"/>
      <c r="LI13" s="35"/>
      <c r="LJ13" s="35"/>
      <c r="LK13" s="35"/>
      <c r="LL13" s="35"/>
      <c r="LM13" s="35"/>
      <c r="LN13" s="35"/>
      <c r="LO13" s="35"/>
      <c r="LP13" s="35"/>
      <c r="LQ13" s="35"/>
      <c r="LR13" s="35"/>
      <c r="LS13" s="35"/>
      <c r="LT13" s="35"/>
      <c r="LU13" s="35"/>
      <c r="LV13" s="35"/>
      <c r="LW13" s="35"/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35"/>
      <c r="MN13" s="35"/>
      <c r="MO13" s="35"/>
      <c r="MP13" s="35"/>
      <c r="MQ13" s="35"/>
      <c r="MR13" s="35"/>
      <c r="MS13" s="35"/>
      <c r="MT13" s="35"/>
      <c r="MU13" s="35"/>
      <c r="MV13" s="35"/>
      <c r="MW13" s="35"/>
      <c r="MX13" s="35"/>
      <c r="MY13" s="35"/>
      <c r="MZ13" s="35"/>
      <c r="NA13" s="35"/>
      <c r="NB13" s="35"/>
      <c r="NC13" s="35"/>
      <c r="ND13" s="35"/>
      <c r="NE13" s="35"/>
      <c r="NF13" s="35"/>
      <c r="NG13" s="35"/>
      <c r="NH13" s="35"/>
      <c r="NI13" s="35"/>
      <c r="NJ13" s="35"/>
      <c r="NK13" s="35"/>
      <c r="NL13" s="35"/>
      <c r="NM13" s="35"/>
      <c r="NN13" s="35"/>
      <c r="NO13" s="35"/>
      <c r="NP13" s="35"/>
      <c r="NQ13" s="35"/>
      <c r="NR13" s="35"/>
      <c r="NS13" s="35"/>
      <c r="NT13" s="35"/>
      <c r="NU13" s="35"/>
      <c r="NV13" s="35"/>
      <c r="NW13" s="35"/>
      <c r="NX13" s="35"/>
      <c r="NY13" s="35"/>
      <c r="NZ13" s="35"/>
      <c r="OA13" s="35"/>
      <c r="OB13" s="35"/>
      <c r="OC13" s="35"/>
      <c r="OD13" s="35"/>
      <c r="OE13" s="35"/>
      <c r="OF13" s="35"/>
      <c r="OG13" s="35"/>
      <c r="OH13" s="35"/>
      <c r="OI13" s="35"/>
      <c r="OJ13" s="35"/>
      <c r="OK13" s="35"/>
      <c r="OL13" s="35"/>
      <c r="OM13" s="35"/>
      <c r="ON13" s="35"/>
      <c r="OO13" s="35"/>
      <c r="OP13" s="35"/>
      <c r="OQ13" s="35"/>
      <c r="OR13" s="35"/>
      <c r="OS13" s="35"/>
      <c r="OT13" s="35"/>
      <c r="OU13" s="35"/>
      <c r="OV13" s="35"/>
      <c r="OW13" s="35"/>
      <c r="OX13" s="35"/>
      <c r="OY13" s="35"/>
      <c r="OZ13" s="35"/>
      <c r="PA13" s="35"/>
      <c r="PB13" s="35"/>
      <c r="PC13" s="35"/>
      <c r="PD13" s="35"/>
      <c r="PE13" s="35"/>
      <c r="PF13" s="35"/>
      <c r="PG13" s="35"/>
      <c r="PH13" s="35"/>
      <c r="PI13" s="35"/>
      <c r="PJ13" s="35"/>
      <c r="PK13" s="35"/>
      <c r="PL13" s="35"/>
      <c r="PM13" s="35"/>
      <c r="PN13" s="35"/>
      <c r="PO13" s="35"/>
      <c r="PP13" s="35"/>
      <c r="PQ13" s="35"/>
      <c r="PR13" s="35"/>
      <c r="PS13" s="35"/>
      <c r="PT13" s="35"/>
      <c r="PU13" s="35"/>
      <c r="PV13" s="35"/>
      <c r="PW13" s="35"/>
      <c r="PX13" s="35"/>
      <c r="PY13" s="35"/>
      <c r="PZ13" s="35"/>
      <c r="QA13" s="35"/>
      <c r="QB13" s="35"/>
      <c r="QC13" s="35"/>
      <c r="QD13" s="35"/>
      <c r="QE13" s="35"/>
      <c r="QF13" s="35"/>
      <c r="QG13" s="35"/>
      <c r="QH13" s="35"/>
      <c r="QI13" s="35"/>
      <c r="QJ13" s="35"/>
      <c r="QK13" s="35"/>
      <c r="QL13" s="35"/>
      <c r="QM13" s="35"/>
      <c r="QN13" s="35"/>
      <c r="QO13" s="35"/>
      <c r="QP13" s="35"/>
      <c r="QQ13" s="35"/>
      <c r="QR13" s="35"/>
      <c r="QS13" s="35"/>
      <c r="QT13" s="35"/>
      <c r="QU13" s="35"/>
      <c r="QV13" s="35"/>
      <c r="QW13" s="35"/>
      <c r="QX13" s="35"/>
      <c r="QY13" s="35"/>
      <c r="QZ13" s="35"/>
      <c r="RA13" s="35"/>
      <c r="RB13" s="35"/>
      <c r="RC13" s="35"/>
      <c r="RD13" s="35"/>
      <c r="RE13" s="35"/>
      <c r="RF13" s="35"/>
      <c r="RG13" s="35"/>
      <c r="RH13" s="35"/>
      <c r="RI13" s="35"/>
      <c r="RJ13" s="35"/>
      <c r="RK13" s="35"/>
      <c r="RL13" s="35"/>
      <c r="RM13" s="35"/>
      <c r="RN13" s="35"/>
      <c r="RO13" s="35"/>
      <c r="RP13" s="35"/>
      <c r="RQ13" s="35"/>
      <c r="RR13" s="35"/>
      <c r="RS13" s="35"/>
      <c r="RT13" s="35"/>
      <c r="RU13" s="35"/>
      <c r="RV13" s="35"/>
      <c r="RW13" s="35"/>
      <c r="RX13" s="35"/>
      <c r="RY13" s="35"/>
      <c r="RZ13" s="35"/>
      <c r="SA13" s="35"/>
      <c r="SB13" s="35"/>
      <c r="SC13" s="35"/>
      <c r="SD13" s="35"/>
      <c r="SE13" s="35"/>
      <c r="SF13" s="35"/>
      <c r="SG13" s="35"/>
      <c r="SH13" s="35"/>
      <c r="SI13" s="35"/>
      <c r="SJ13" s="35"/>
      <c r="SK13" s="35"/>
      <c r="SL13" s="35"/>
      <c r="SM13" s="35"/>
      <c r="SN13" s="35"/>
      <c r="SO13" s="35"/>
      <c r="SP13" s="35"/>
      <c r="SQ13" s="35"/>
      <c r="SR13" s="35"/>
      <c r="SS13" s="35"/>
      <c r="ST13" s="35"/>
      <c r="SU13" s="35"/>
      <c r="SV13" s="35"/>
      <c r="SW13" s="35"/>
      <c r="SX13" s="35"/>
      <c r="SY13" s="35"/>
      <c r="SZ13" s="35"/>
      <c r="TA13" s="35"/>
      <c r="TB13" s="35"/>
      <c r="TC13" s="35"/>
      <c r="TD13" s="35"/>
      <c r="TE13" s="35"/>
      <c r="TF13" s="35"/>
      <c r="TG13" s="35"/>
      <c r="TH13" s="35"/>
      <c r="TI13" s="35"/>
      <c r="TJ13" s="35"/>
      <c r="TK13" s="35"/>
      <c r="TL13" s="35"/>
      <c r="TM13" s="35"/>
      <c r="TN13" s="35"/>
      <c r="TO13" s="35"/>
      <c r="TP13" s="35"/>
      <c r="TQ13" s="35"/>
      <c r="TR13" s="35"/>
      <c r="TS13" s="35"/>
      <c r="TT13" s="35"/>
      <c r="TU13" s="35"/>
      <c r="TV13" s="35"/>
      <c r="TW13" s="35"/>
      <c r="TX13" s="35"/>
      <c r="TY13" s="35"/>
      <c r="TZ13" s="35"/>
      <c r="UA13" s="35"/>
      <c r="UB13" s="35"/>
      <c r="UC13" s="35"/>
      <c r="UD13" s="35"/>
      <c r="UE13" s="35"/>
      <c r="UF13" s="35"/>
      <c r="UG13" s="35"/>
      <c r="UH13" s="35"/>
      <c r="UI13" s="35"/>
      <c r="UJ13" s="35"/>
      <c r="UK13" s="35"/>
      <c r="UL13" s="35"/>
      <c r="UM13" s="35"/>
      <c r="UN13" s="35"/>
      <c r="UO13" s="35"/>
      <c r="UP13" s="35"/>
      <c r="UQ13" s="35"/>
      <c r="UR13" s="35"/>
      <c r="US13" s="35"/>
      <c r="UT13" s="35"/>
      <c r="UU13" s="35"/>
      <c r="UV13" s="35"/>
      <c r="UW13" s="35"/>
      <c r="UX13" s="35"/>
      <c r="UY13" s="35"/>
      <c r="UZ13" s="35"/>
      <c r="VA13" s="35"/>
      <c r="VB13" s="35"/>
      <c r="VC13" s="35"/>
      <c r="VD13" s="35"/>
      <c r="VE13" s="35"/>
      <c r="VF13" s="35"/>
      <c r="VG13" s="35"/>
      <c r="VH13" s="35"/>
      <c r="VI13" s="35"/>
      <c r="VJ13" s="35"/>
      <c r="VK13" s="35"/>
      <c r="VL13" s="35"/>
      <c r="VM13" s="35"/>
      <c r="VN13" s="35"/>
      <c r="VO13" s="35"/>
      <c r="VP13" s="35"/>
      <c r="VQ13" s="35"/>
      <c r="VR13" s="35"/>
      <c r="VS13" s="35"/>
      <c r="VT13" s="35"/>
      <c r="VU13" s="35"/>
      <c r="VV13" s="35"/>
      <c r="VW13" s="35"/>
      <c r="VX13" s="35"/>
      <c r="VY13" s="35"/>
      <c r="VZ13" s="35"/>
      <c r="WA13" s="35"/>
      <c r="WB13" s="35"/>
      <c r="WC13" s="35"/>
      <c r="WD13" s="35"/>
      <c r="WE13" s="35"/>
      <c r="WF13" s="35"/>
      <c r="WG13" s="35"/>
      <c r="WH13" s="35"/>
      <c r="WI13" s="35"/>
      <c r="WJ13" s="35"/>
      <c r="WK13" s="35"/>
      <c r="WL13" s="35"/>
      <c r="WM13" s="35"/>
      <c r="WN13" s="35"/>
      <c r="WO13" s="35"/>
      <c r="WP13" s="35"/>
      <c r="WQ13" s="35"/>
      <c r="WR13" s="35"/>
      <c r="WS13" s="35"/>
      <c r="WT13" s="35"/>
      <c r="WU13" s="35"/>
      <c r="WV13" s="35"/>
      <c r="WW13" s="35"/>
      <c r="WX13" s="35"/>
      <c r="WY13" s="35"/>
      <c r="WZ13" s="35"/>
      <c r="XA13" s="35"/>
      <c r="XB13" s="35"/>
      <c r="XC13" s="35"/>
      <c r="XD13" s="35"/>
      <c r="XE13" s="35"/>
      <c r="XF13" s="35"/>
      <c r="XG13" s="35"/>
      <c r="XH13" s="35"/>
      <c r="XI13" s="35"/>
      <c r="XJ13" s="35"/>
      <c r="XK13" s="35"/>
      <c r="XL13" s="35"/>
      <c r="XM13" s="35"/>
      <c r="XN13" s="35"/>
      <c r="XO13" s="35"/>
      <c r="XP13" s="35"/>
      <c r="XQ13" s="35"/>
      <c r="XR13" s="35"/>
      <c r="XS13" s="35"/>
      <c r="XT13" s="35"/>
      <c r="XU13" s="35"/>
      <c r="XV13" s="35"/>
      <c r="XW13" s="35"/>
      <c r="XX13" s="35"/>
      <c r="XY13" s="35"/>
      <c r="XZ13" s="35"/>
      <c r="YA13" s="35"/>
      <c r="YB13" s="35"/>
      <c r="YC13" s="35"/>
      <c r="YD13" s="35"/>
      <c r="YE13" s="35"/>
      <c r="YF13" s="35"/>
      <c r="YG13" s="35"/>
      <c r="YH13" s="35"/>
      <c r="YI13" s="35"/>
      <c r="YJ13" s="35"/>
      <c r="YK13" s="35"/>
      <c r="YL13" s="35"/>
      <c r="YM13" s="35"/>
      <c r="YN13" s="35"/>
      <c r="YO13" s="35"/>
      <c r="YP13" s="35"/>
      <c r="YQ13" s="35"/>
      <c r="YR13" s="35"/>
      <c r="YS13" s="35"/>
      <c r="YT13" s="35"/>
      <c r="YU13" s="35"/>
      <c r="YV13" s="35"/>
      <c r="YW13" s="35"/>
      <c r="YX13" s="35"/>
      <c r="YY13" s="35"/>
      <c r="YZ13" s="35"/>
      <c r="ZA13" s="35"/>
      <c r="ZB13" s="35"/>
      <c r="ZC13" s="35"/>
      <c r="ZD13" s="35"/>
      <c r="ZE13" s="35"/>
      <c r="ZF13" s="35"/>
      <c r="ZG13" s="35"/>
      <c r="ZH13" s="35"/>
      <c r="ZI13" s="35"/>
      <c r="ZJ13" s="35"/>
      <c r="ZK13" s="35"/>
      <c r="ZL13" s="35"/>
      <c r="ZM13" s="35"/>
      <c r="ZN13" s="35"/>
      <c r="ZO13" s="35"/>
      <c r="ZP13" s="35"/>
      <c r="ZQ13" s="35"/>
      <c r="ZR13" s="35"/>
      <c r="ZS13" s="35"/>
      <c r="ZT13" s="35"/>
      <c r="ZU13" s="35"/>
      <c r="ZV13" s="35"/>
      <c r="ZW13" s="35"/>
      <c r="ZX13" s="35"/>
      <c r="ZY13" s="35"/>
      <c r="ZZ13" s="35"/>
      <c r="AAA13" s="35"/>
      <c r="AAB13" s="35"/>
      <c r="AAC13" s="35"/>
      <c r="AAD13" s="35"/>
      <c r="AAE13" s="35"/>
      <c r="AAF13" s="35"/>
      <c r="AAG13" s="35"/>
      <c r="AAH13" s="35"/>
      <c r="AAI13" s="35"/>
      <c r="AAJ13" s="35"/>
      <c r="AAK13" s="35"/>
      <c r="AAL13" s="35"/>
      <c r="AAM13" s="35"/>
      <c r="AAN13" s="35"/>
      <c r="AAO13" s="35"/>
      <c r="AAP13" s="35"/>
      <c r="AAQ13" s="35"/>
      <c r="AAR13" s="35"/>
      <c r="AAS13" s="35"/>
      <c r="AAT13" s="35"/>
      <c r="AAU13" s="35"/>
      <c r="AAV13" s="35"/>
      <c r="AAW13" s="35"/>
      <c r="AAX13" s="35"/>
      <c r="AAY13" s="35"/>
      <c r="AAZ13" s="35"/>
      <c r="ABA13" s="35"/>
      <c r="ABB13" s="35"/>
      <c r="ABC13" s="35"/>
      <c r="ABD13" s="35"/>
      <c r="ABE13" s="35"/>
      <c r="ABF13" s="35"/>
      <c r="ABG13" s="35"/>
      <c r="ABH13" s="35"/>
      <c r="ABI13" s="35"/>
      <c r="ABJ13" s="35"/>
      <c r="ABK13" s="35"/>
      <c r="ABL13" s="35"/>
      <c r="ABM13" s="35"/>
      <c r="ABN13" s="35"/>
      <c r="ABO13" s="35"/>
      <c r="ABP13" s="35"/>
      <c r="ABQ13" s="35"/>
      <c r="ABR13" s="35"/>
      <c r="ABS13" s="35"/>
      <c r="ABT13" s="35"/>
      <c r="ABU13" s="35"/>
      <c r="ABV13" s="35"/>
      <c r="ABW13" s="35"/>
      <c r="ABX13" s="35"/>
      <c r="ABY13" s="35"/>
      <c r="ABZ13" s="35"/>
      <c r="ACA13" s="35"/>
      <c r="ACB13" s="35"/>
      <c r="ACC13" s="35"/>
      <c r="ACD13" s="35"/>
      <c r="ACE13" s="35"/>
      <c r="ACF13" s="35"/>
      <c r="ACG13" s="35"/>
      <c r="ACH13" s="35"/>
      <c r="ACI13" s="35"/>
      <c r="ACJ13" s="35"/>
      <c r="ACK13" s="35"/>
      <c r="ACL13" s="35"/>
      <c r="ACM13" s="35"/>
      <c r="ACN13" s="35"/>
      <c r="ACO13" s="35"/>
      <c r="ACP13" s="35"/>
      <c r="ACQ13" s="35"/>
      <c r="ACR13" s="35"/>
      <c r="ACS13" s="35"/>
      <c r="ACT13" s="35"/>
      <c r="ACU13" s="35"/>
      <c r="ACV13" s="35"/>
      <c r="ACW13" s="35"/>
      <c r="ACX13" s="35"/>
      <c r="ACY13" s="35"/>
      <c r="ACZ13" s="35"/>
      <c r="ADA13" s="35"/>
      <c r="ADB13" s="35"/>
      <c r="ADC13" s="35"/>
      <c r="ADD13" s="35"/>
      <c r="ADE13" s="35"/>
      <c r="ADF13" s="35"/>
      <c r="ADG13" s="35"/>
      <c r="ADH13" s="35"/>
      <c r="ADI13" s="35"/>
      <c r="ADJ13" s="35"/>
      <c r="ADK13" s="35"/>
      <c r="ADL13" s="35"/>
      <c r="ADM13" s="35"/>
      <c r="ADN13" s="35"/>
      <c r="ADO13" s="35"/>
      <c r="ADP13" s="35"/>
      <c r="ADQ13" s="35"/>
      <c r="ADR13" s="35"/>
      <c r="ADS13" s="35"/>
      <c r="ADT13" s="35"/>
      <c r="ADU13" s="35"/>
      <c r="ADV13" s="35"/>
      <c r="ADW13" s="35"/>
      <c r="ADX13" s="35"/>
      <c r="ADY13" s="26">
        <f t="shared" si="1"/>
        <v>0</v>
      </c>
      <c r="ADZ13" s="5"/>
    </row>
    <row r="14" spans="1:806" x14ac:dyDescent="0.2">
      <c r="A14" s="38" t="s">
        <v>165</v>
      </c>
      <c r="B14" s="65">
        <f t="shared" si="0"/>
        <v>0</v>
      </c>
      <c r="C14" s="57">
        <v>10</v>
      </c>
      <c r="D14" s="60">
        <v>44788</v>
      </c>
      <c r="E14" s="67">
        <v>35.11</v>
      </c>
      <c r="F14" s="67">
        <f t="shared" si="2"/>
        <v>0</v>
      </c>
      <c r="G14" s="65">
        <v>100</v>
      </c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15"/>
      <c r="BF14" s="15"/>
      <c r="BG14" s="136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  <c r="DH14" s="35"/>
      <c r="DI14" s="35"/>
      <c r="DJ14" s="35"/>
      <c r="DK14" s="35"/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35"/>
      <c r="EN14" s="35"/>
      <c r="EO14" s="35"/>
      <c r="EP14" s="35"/>
      <c r="EQ14" s="35"/>
      <c r="ER14" s="35"/>
      <c r="ES14" s="35"/>
      <c r="ET14" s="35"/>
      <c r="EU14" s="35"/>
      <c r="EV14" s="35"/>
      <c r="EW14" s="35"/>
      <c r="EX14" s="35"/>
      <c r="EY14" s="35"/>
      <c r="EZ14" s="35"/>
      <c r="FA14" s="35"/>
      <c r="FB14" s="35"/>
      <c r="FC14" s="35"/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>
        <v>10</v>
      </c>
      <c r="FP14" s="35"/>
      <c r="FQ14" s="35"/>
      <c r="FR14" s="35"/>
      <c r="FS14" s="35"/>
      <c r="FT14" s="35"/>
      <c r="FU14" s="35"/>
      <c r="FV14" s="35"/>
      <c r="FW14" s="35"/>
      <c r="FX14" s="35"/>
      <c r="FY14" s="35"/>
      <c r="FZ14" s="35"/>
      <c r="GA14" s="35"/>
      <c r="GB14" s="35">
        <v>10</v>
      </c>
      <c r="GC14" s="35"/>
      <c r="GD14" s="35"/>
      <c r="GE14" s="35"/>
      <c r="GF14" s="35"/>
      <c r="GG14" s="35"/>
      <c r="GH14" s="35"/>
      <c r="GI14" s="35"/>
      <c r="GJ14" s="35">
        <v>30</v>
      </c>
      <c r="GK14" s="35"/>
      <c r="GL14" s="35"/>
      <c r="GM14" s="35"/>
      <c r="GN14" s="35"/>
      <c r="GO14" s="35"/>
      <c r="GP14" s="35"/>
      <c r="GQ14" s="35"/>
      <c r="GR14" s="35"/>
      <c r="GS14" s="35"/>
      <c r="GT14" s="35"/>
      <c r="GU14" s="35"/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35"/>
      <c r="HL14" s="35"/>
      <c r="HM14" s="35"/>
      <c r="HN14" s="35"/>
      <c r="HO14" s="35"/>
      <c r="HP14" s="35"/>
      <c r="HQ14" s="35"/>
      <c r="HR14" s="35"/>
      <c r="HS14" s="35"/>
      <c r="HT14" s="35"/>
      <c r="HU14" s="35"/>
      <c r="HV14" s="35"/>
      <c r="HW14" s="35"/>
      <c r="HX14" s="35"/>
      <c r="HY14" s="35"/>
      <c r="HZ14" s="35"/>
      <c r="IA14" s="35"/>
      <c r="IB14" s="35"/>
      <c r="IC14" s="35"/>
      <c r="ID14" s="35"/>
      <c r="IE14" s="35"/>
      <c r="IF14" s="35"/>
      <c r="IG14" s="35"/>
      <c r="IH14" s="35"/>
      <c r="II14" s="35"/>
      <c r="IJ14" s="35"/>
      <c r="IK14" s="35"/>
      <c r="IL14" s="35"/>
      <c r="IM14" s="35"/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35"/>
      <c r="JD14" s="35"/>
      <c r="JE14" s="35"/>
      <c r="JF14" s="35"/>
      <c r="JG14" s="35"/>
      <c r="JH14" s="35"/>
      <c r="JI14" s="35"/>
      <c r="JJ14" s="35"/>
      <c r="JK14" s="35"/>
      <c r="JL14" s="35"/>
      <c r="JM14" s="35">
        <v>90</v>
      </c>
      <c r="JN14" s="35"/>
      <c r="JO14" s="35"/>
      <c r="JP14" s="35"/>
      <c r="JQ14" s="35"/>
      <c r="JR14" s="35"/>
      <c r="JS14" s="35"/>
      <c r="JT14" s="35"/>
      <c r="JU14" s="35"/>
      <c r="JV14" s="35"/>
      <c r="JW14" s="35"/>
      <c r="JX14" s="35"/>
      <c r="JY14" s="35"/>
      <c r="JZ14" s="35"/>
      <c r="KA14" s="35"/>
      <c r="KB14" s="35"/>
      <c r="KC14" s="35"/>
      <c r="KD14" s="35"/>
      <c r="KE14" s="35"/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35"/>
      <c r="KV14" s="35"/>
      <c r="KW14" s="35"/>
      <c r="KX14" s="35"/>
      <c r="KY14" s="35"/>
      <c r="KZ14" s="35"/>
      <c r="LA14" s="35"/>
      <c r="LB14" s="35"/>
      <c r="LC14" s="35"/>
      <c r="LD14" s="35"/>
      <c r="LE14" s="35"/>
      <c r="LF14" s="35"/>
      <c r="LG14" s="35"/>
      <c r="LH14" s="35"/>
      <c r="LI14" s="35"/>
      <c r="LJ14" s="35"/>
      <c r="LK14" s="35"/>
      <c r="LL14" s="35"/>
      <c r="LM14" s="35"/>
      <c r="LN14" s="35"/>
      <c r="LO14" s="35"/>
      <c r="LP14" s="35"/>
      <c r="LQ14" s="35"/>
      <c r="LR14" s="35"/>
      <c r="LS14" s="35"/>
      <c r="LT14" s="35"/>
      <c r="LU14" s="35"/>
      <c r="LV14" s="35"/>
      <c r="LW14" s="35"/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35"/>
      <c r="MN14" s="35"/>
      <c r="MO14" s="35"/>
      <c r="MP14" s="35"/>
      <c r="MQ14" s="35"/>
      <c r="MR14" s="35"/>
      <c r="MS14" s="35"/>
      <c r="MT14" s="35"/>
      <c r="MU14" s="35"/>
      <c r="MV14" s="35"/>
      <c r="MW14" s="35"/>
      <c r="MX14" s="35"/>
      <c r="MY14" s="35"/>
      <c r="MZ14" s="35"/>
      <c r="NA14" s="35"/>
      <c r="NB14" s="35"/>
      <c r="NC14" s="35"/>
      <c r="ND14" s="35"/>
      <c r="NE14" s="35"/>
      <c r="NF14" s="35"/>
      <c r="NG14" s="35"/>
      <c r="NH14" s="35"/>
      <c r="NI14" s="35"/>
      <c r="NJ14" s="35"/>
      <c r="NK14" s="35"/>
      <c r="NL14" s="35"/>
      <c r="NM14" s="35"/>
      <c r="NN14" s="35"/>
      <c r="NO14" s="35"/>
      <c r="NP14" s="35"/>
      <c r="NQ14" s="35"/>
      <c r="NR14" s="35"/>
      <c r="NS14" s="35"/>
      <c r="NT14" s="35"/>
      <c r="NU14" s="35"/>
      <c r="NV14" s="35"/>
      <c r="NW14" s="35"/>
      <c r="NX14" s="35"/>
      <c r="NY14" s="35"/>
      <c r="NZ14" s="35"/>
      <c r="OA14" s="35"/>
      <c r="OB14" s="35"/>
      <c r="OC14" s="35"/>
      <c r="OD14" s="35"/>
      <c r="OE14" s="35"/>
      <c r="OF14" s="35">
        <v>30</v>
      </c>
      <c r="OG14" s="35"/>
      <c r="OH14" s="35"/>
      <c r="OI14" s="35"/>
      <c r="OJ14" s="35"/>
      <c r="OK14" s="35"/>
      <c r="OL14" s="35"/>
      <c r="OM14" s="35"/>
      <c r="ON14" s="35"/>
      <c r="OO14" s="35"/>
      <c r="OP14" s="35"/>
      <c r="OQ14" s="35"/>
      <c r="OR14" s="35"/>
      <c r="OS14" s="35"/>
      <c r="OT14" s="35"/>
      <c r="OU14" s="35"/>
      <c r="OV14" s="35"/>
      <c r="OW14" s="35">
        <v>10</v>
      </c>
      <c r="OX14" s="35"/>
      <c r="OY14" s="35"/>
      <c r="OZ14" s="35"/>
      <c r="PA14" s="35"/>
      <c r="PB14" s="35"/>
      <c r="PC14" s="35"/>
      <c r="PD14" s="35"/>
      <c r="PE14" s="35"/>
      <c r="PF14" s="35"/>
      <c r="PG14" s="35"/>
      <c r="PH14" s="35"/>
      <c r="PI14" s="35"/>
      <c r="PJ14" s="35"/>
      <c r="PK14" s="35"/>
      <c r="PL14" s="35"/>
      <c r="PM14" s="35"/>
      <c r="PN14" s="35"/>
      <c r="PO14" s="35"/>
      <c r="PP14" s="35"/>
      <c r="PQ14" s="35"/>
      <c r="PR14" s="35"/>
      <c r="PS14" s="35"/>
      <c r="PT14" s="35"/>
      <c r="PU14" s="35"/>
      <c r="PV14" s="35"/>
      <c r="PW14" s="35"/>
      <c r="PX14" s="35"/>
      <c r="PY14" s="35"/>
      <c r="PZ14" s="35"/>
      <c r="QA14" s="35"/>
      <c r="QB14" s="35"/>
      <c r="QC14" s="35"/>
      <c r="QD14" s="35"/>
      <c r="QE14" s="35"/>
      <c r="QF14" s="35">
        <v>160</v>
      </c>
      <c r="QG14" s="35"/>
      <c r="QH14" s="35"/>
      <c r="QI14" s="35"/>
      <c r="QJ14" s="35"/>
      <c r="QK14" s="35"/>
      <c r="QL14" s="35"/>
      <c r="QM14" s="35"/>
      <c r="QN14" s="35"/>
      <c r="QO14" s="35"/>
      <c r="QP14" s="35"/>
      <c r="QQ14" s="35"/>
      <c r="QR14" s="35"/>
      <c r="QS14" s="35"/>
      <c r="QT14" s="35"/>
      <c r="QU14" s="35"/>
      <c r="QV14" s="35"/>
      <c r="QW14" s="35"/>
      <c r="QX14" s="35"/>
      <c r="QY14" s="35"/>
      <c r="QZ14" s="35"/>
      <c r="RA14" s="35"/>
      <c r="RB14" s="35"/>
      <c r="RC14" s="35"/>
      <c r="RD14" s="35"/>
      <c r="RE14" s="35"/>
      <c r="RF14" s="35"/>
      <c r="RG14" s="35"/>
      <c r="RH14" s="35"/>
      <c r="RI14" s="35"/>
      <c r="RJ14" s="35"/>
      <c r="RK14" s="35"/>
      <c r="RL14" s="35"/>
      <c r="RM14" s="35"/>
      <c r="RN14" s="35"/>
      <c r="RO14" s="35"/>
      <c r="RP14" s="35"/>
      <c r="RQ14" s="35"/>
      <c r="RR14" s="35"/>
      <c r="RS14" s="35"/>
      <c r="RT14" s="35"/>
      <c r="RU14" s="35"/>
      <c r="RV14" s="35">
        <v>150</v>
      </c>
      <c r="RW14" s="35"/>
      <c r="RX14" s="35"/>
      <c r="RY14" s="35"/>
      <c r="RZ14" s="35"/>
      <c r="SA14" s="35"/>
      <c r="SB14" s="35"/>
      <c r="SC14" s="35"/>
      <c r="SD14" s="35"/>
      <c r="SE14" s="35"/>
      <c r="SF14" s="35"/>
      <c r="SG14" s="35"/>
      <c r="SH14" s="35"/>
      <c r="SI14" s="35"/>
      <c r="SJ14" s="35"/>
      <c r="SK14" s="35"/>
      <c r="SL14" s="35"/>
      <c r="SM14" s="35"/>
      <c r="SN14" s="35"/>
      <c r="SO14" s="35"/>
      <c r="SP14" s="35"/>
      <c r="SQ14" s="35"/>
      <c r="SR14" s="35"/>
      <c r="SS14" s="35"/>
      <c r="ST14" s="35"/>
      <c r="SU14" s="35"/>
      <c r="SV14" s="35"/>
      <c r="SW14" s="35"/>
      <c r="SX14" s="35"/>
      <c r="SY14" s="35"/>
      <c r="SZ14" s="35"/>
      <c r="TA14" s="35"/>
      <c r="TB14" s="35"/>
      <c r="TC14" s="35"/>
      <c r="TD14" s="35"/>
      <c r="TE14" s="35"/>
      <c r="TF14" s="35"/>
      <c r="TG14" s="35"/>
      <c r="TH14" s="35"/>
      <c r="TI14" s="35"/>
      <c r="TJ14" s="35"/>
      <c r="TK14" s="35"/>
      <c r="TL14" s="35"/>
      <c r="TM14" s="35"/>
      <c r="TN14" s="35"/>
      <c r="TO14" s="35"/>
      <c r="TP14" s="35"/>
      <c r="TQ14" s="35"/>
      <c r="TR14" s="35"/>
      <c r="TS14" s="35"/>
      <c r="TT14" s="35"/>
      <c r="TU14" s="35"/>
      <c r="TV14" s="35"/>
      <c r="TW14" s="35"/>
      <c r="TX14" s="35"/>
      <c r="TY14" s="35"/>
      <c r="TZ14" s="35"/>
      <c r="UA14" s="35"/>
      <c r="UB14" s="35"/>
      <c r="UC14" s="35"/>
      <c r="UD14" s="35"/>
      <c r="UE14" s="35"/>
      <c r="UF14" s="35"/>
      <c r="UG14" s="35"/>
      <c r="UH14" s="35"/>
      <c r="UI14" s="35"/>
      <c r="UJ14" s="35"/>
      <c r="UK14" s="35"/>
      <c r="UL14" s="35"/>
      <c r="UM14" s="35"/>
      <c r="UN14" s="35"/>
      <c r="UO14" s="35"/>
      <c r="UP14" s="35"/>
      <c r="UQ14" s="35"/>
      <c r="UR14" s="35"/>
      <c r="US14" s="35"/>
      <c r="UT14" s="35"/>
      <c r="UU14" s="35"/>
      <c r="UV14" s="35"/>
      <c r="UW14" s="35"/>
      <c r="UX14" s="35"/>
      <c r="UY14" s="35"/>
      <c r="UZ14" s="35"/>
      <c r="VA14" s="35"/>
      <c r="VB14" s="35"/>
      <c r="VC14" s="35"/>
      <c r="VD14" s="35"/>
      <c r="VE14" s="35"/>
      <c r="VF14" s="35"/>
      <c r="VG14" s="35"/>
      <c r="VH14" s="35"/>
      <c r="VI14" s="35"/>
      <c r="VJ14" s="35"/>
      <c r="VK14" s="35"/>
      <c r="VL14" s="35"/>
      <c r="VM14" s="35"/>
      <c r="VN14" s="35"/>
      <c r="VO14" s="35"/>
      <c r="VP14" s="35"/>
      <c r="VQ14" s="35"/>
      <c r="VR14" s="35"/>
      <c r="VS14" s="35"/>
      <c r="VT14" s="35"/>
      <c r="VU14" s="35"/>
      <c r="VV14" s="35"/>
      <c r="VW14" s="35"/>
      <c r="VX14" s="35"/>
      <c r="VY14" s="35"/>
      <c r="VZ14" s="35"/>
      <c r="WA14" s="35"/>
      <c r="WB14" s="35"/>
      <c r="WC14" s="35"/>
      <c r="WD14" s="35"/>
      <c r="WE14" s="35"/>
      <c r="WF14" s="35"/>
      <c r="WG14" s="35"/>
      <c r="WH14" s="35"/>
      <c r="WI14" s="35"/>
      <c r="WJ14" s="35"/>
      <c r="WK14" s="35"/>
      <c r="WL14" s="35"/>
      <c r="WM14" s="35"/>
      <c r="WN14" s="35"/>
      <c r="WO14" s="35"/>
      <c r="WP14" s="35"/>
      <c r="WQ14" s="35"/>
      <c r="WR14" s="35"/>
      <c r="WS14" s="35"/>
      <c r="WT14" s="35"/>
      <c r="WU14" s="35"/>
      <c r="WV14" s="35"/>
      <c r="WW14" s="35"/>
      <c r="WX14" s="35"/>
      <c r="WY14" s="35"/>
      <c r="WZ14" s="35"/>
      <c r="XA14" s="35"/>
      <c r="XB14" s="35"/>
      <c r="XC14" s="35"/>
      <c r="XD14" s="35"/>
      <c r="XE14" s="35"/>
      <c r="XF14" s="35"/>
      <c r="XG14" s="35"/>
      <c r="XH14" s="35"/>
      <c r="XI14" s="35"/>
      <c r="XJ14" s="35"/>
      <c r="XK14" s="35"/>
      <c r="XL14" s="35"/>
      <c r="XM14" s="35"/>
      <c r="XN14" s="35"/>
      <c r="XO14" s="35"/>
      <c r="XP14" s="35"/>
      <c r="XQ14" s="35"/>
      <c r="XR14" s="35"/>
      <c r="XS14" s="35"/>
      <c r="XT14" s="35"/>
      <c r="XU14" s="35"/>
      <c r="XV14" s="35"/>
      <c r="XW14" s="35"/>
      <c r="XX14" s="35"/>
      <c r="XY14" s="35">
        <v>10</v>
      </c>
      <c r="XZ14" s="35"/>
      <c r="YA14" s="35"/>
      <c r="YB14" s="35"/>
      <c r="YC14" s="35"/>
      <c r="YD14" s="35"/>
      <c r="YE14" s="35"/>
      <c r="YF14" s="35"/>
      <c r="YG14" s="35"/>
      <c r="YH14" s="35"/>
      <c r="YI14" s="35"/>
      <c r="YJ14" s="35"/>
      <c r="YK14" s="35"/>
      <c r="YL14" s="35"/>
      <c r="YM14" s="35"/>
      <c r="YN14" s="35"/>
      <c r="YO14" s="35"/>
      <c r="YP14" s="35"/>
      <c r="YQ14" s="35"/>
      <c r="YR14" s="35"/>
      <c r="YS14" s="35"/>
      <c r="YT14" s="35"/>
      <c r="YU14" s="35"/>
      <c r="YV14" s="35"/>
      <c r="YW14" s="35"/>
      <c r="YX14" s="35"/>
      <c r="YY14" s="35"/>
      <c r="YZ14" s="35"/>
      <c r="ZA14" s="35"/>
      <c r="ZB14" s="35"/>
      <c r="ZC14" s="35"/>
      <c r="ZD14" s="35"/>
      <c r="ZE14" s="35"/>
      <c r="ZF14" s="35"/>
      <c r="ZG14" s="35"/>
      <c r="ZH14" s="35"/>
      <c r="ZI14" s="35"/>
      <c r="ZJ14" s="35"/>
      <c r="ZK14" s="35"/>
      <c r="ZL14" s="35"/>
      <c r="ZM14" s="35"/>
      <c r="ZN14" s="35"/>
      <c r="ZO14" s="35"/>
      <c r="ZP14" s="35"/>
      <c r="ZQ14" s="35"/>
      <c r="ZR14" s="35"/>
      <c r="ZS14" s="35"/>
      <c r="ZT14" s="35"/>
      <c r="ZU14" s="35"/>
      <c r="ZV14" s="35"/>
      <c r="ZW14" s="35"/>
      <c r="ZX14" s="35"/>
      <c r="ZY14" s="35"/>
      <c r="ZZ14" s="35"/>
      <c r="AAA14" s="35"/>
      <c r="AAB14" s="35"/>
      <c r="AAC14" s="35"/>
      <c r="AAD14" s="35"/>
      <c r="AAE14" s="35"/>
      <c r="AAF14" s="35"/>
      <c r="AAG14" s="35"/>
      <c r="AAH14" s="35"/>
      <c r="AAI14" s="35"/>
      <c r="AAJ14" s="35"/>
      <c r="AAK14" s="35"/>
      <c r="AAL14" s="35"/>
      <c r="AAM14" s="35"/>
      <c r="AAN14" s="35"/>
      <c r="AAO14" s="35"/>
      <c r="AAP14" s="35"/>
      <c r="AAQ14" s="35"/>
      <c r="AAR14" s="35"/>
      <c r="AAS14" s="35"/>
      <c r="AAT14" s="35"/>
      <c r="AAU14" s="35"/>
      <c r="AAV14" s="35"/>
      <c r="AAW14" s="35"/>
      <c r="AAX14" s="35"/>
      <c r="AAY14" s="35"/>
      <c r="AAZ14" s="35"/>
      <c r="ABA14" s="35"/>
      <c r="ABB14" s="35"/>
      <c r="ABC14" s="35"/>
      <c r="ABD14" s="35"/>
      <c r="ABE14" s="35"/>
      <c r="ABF14" s="35"/>
      <c r="ABG14" s="35"/>
      <c r="ABH14" s="35"/>
      <c r="ABI14" s="35">
        <v>60</v>
      </c>
      <c r="ABJ14" s="35"/>
      <c r="ABK14" s="35"/>
      <c r="ABL14" s="35"/>
      <c r="ABM14" s="35"/>
      <c r="ABN14" s="35"/>
      <c r="ABO14" s="35"/>
      <c r="ABP14" s="35"/>
      <c r="ABQ14" s="35"/>
      <c r="ABR14" s="35"/>
      <c r="ABS14" s="35"/>
      <c r="ABT14" s="35"/>
      <c r="ABU14" s="35"/>
      <c r="ABV14" s="35"/>
      <c r="ABW14" s="35"/>
      <c r="ABX14" s="35"/>
      <c r="ABY14" s="35"/>
      <c r="ABZ14" s="35"/>
      <c r="ACA14" s="35"/>
      <c r="ACB14" s="35"/>
      <c r="ACC14" s="35"/>
      <c r="ACD14" s="35"/>
      <c r="ACE14" s="35"/>
      <c r="ACF14" s="35"/>
      <c r="ACG14" s="35"/>
      <c r="ACH14" s="35"/>
      <c r="ACI14" s="35"/>
      <c r="ACJ14" s="35"/>
      <c r="ACK14" s="35"/>
      <c r="ACL14" s="35"/>
      <c r="ACM14" s="35"/>
      <c r="ACN14" s="35"/>
      <c r="ACO14" s="35"/>
      <c r="ACP14" s="35"/>
      <c r="ACQ14" s="35"/>
      <c r="ACR14" s="35"/>
      <c r="ACS14" s="35"/>
      <c r="ACT14" s="35"/>
      <c r="ACU14" s="35"/>
      <c r="ACV14" s="35"/>
      <c r="ACW14" s="35"/>
      <c r="ACX14" s="35"/>
      <c r="ACY14" s="35"/>
      <c r="ACZ14" s="35"/>
      <c r="ADA14" s="35"/>
      <c r="ADB14" s="35"/>
      <c r="ADC14" s="35"/>
      <c r="ADD14" s="35"/>
      <c r="ADE14" s="35"/>
      <c r="ADF14" s="35"/>
      <c r="ADG14" s="35"/>
      <c r="ADH14" s="35"/>
      <c r="ADI14" s="35"/>
      <c r="ADJ14" s="35"/>
      <c r="ADK14" s="35"/>
      <c r="ADL14" s="35"/>
      <c r="ADM14" s="35"/>
      <c r="ADN14" s="35"/>
      <c r="ADO14" s="35"/>
      <c r="ADP14" s="35"/>
      <c r="ADQ14" s="35"/>
      <c r="ADR14" s="35"/>
      <c r="ADS14" s="35"/>
      <c r="ADT14" s="35"/>
      <c r="ADU14" s="35"/>
      <c r="ADV14" s="35"/>
      <c r="ADW14" s="35"/>
      <c r="ADX14" s="35"/>
      <c r="ADY14" s="26">
        <f t="shared" si="1"/>
        <v>0</v>
      </c>
      <c r="ADZ14" s="5"/>
    </row>
    <row r="15" spans="1:806" x14ac:dyDescent="0.2">
      <c r="A15" s="38" t="s">
        <v>165</v>
      </c>
      <c r="B15" s="65">
        <f t="shared" si="0"/>
        <v>0</v>
      </c>
      <c r="C15" s="57">
        <v>10</v>
      </c>
      <c r="D15" s="60">
        <v>44802</v>
      </c>
      <c r="E15" s="67">
        <v>34.729999999999997</v>
      </c>
      <c r="F15" s="67">
        <f t="shared" si="2"/>
        <v>0</v>
      </c>
      <c r="G15" s="6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15"/>
      <c r="BF15" s="15"/>
      <c r="BG15" s="136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>
        <v>10</v>
      </c>
      <c r="FI15" s="35"/>
      <c r="FJ15" s="35"/>
      <c r="FK15" s="35">
        <v>10</v>
      </c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>
        <v>80</v>
      </c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/>
      <c r="MP15" s="35"/>
      <c r="MQ15" s="35"/>
      <c r="MR15" s="35"/>
      <c r="MS15" s="35"/>
      <c r="MT15" s="35"/>
      <c r="MU15" s="35"/>
      <c r="MV15" s="35"/>
      <c r="MW15" s="35"/>
      <c r="MX15" s="35"/>
      <c r="MY15" s="35"/>
      <c r="MZ15" s="35"/>
      <c r="NA15" s="35"/>
      <c r="NB15" s="35"/>
      <c r="NC15" s="35"/>
      <c r="ND15" s="35"/>
      <c r="NE15" s="35"/>
      <c r="NF15" s="35"/>
      <c r="NG15" s="35"/>
      <c r="NH15" s="35"/>
      <c r="NI15" s="35"/>
      <c r="NJ15" s="35"/>
      <c r="NK15" s="35"/>
      <c r="NL15" s="35"/>
      <c r="NM15" s="35"/>
      <c r="NN15" s="35"/>
      <c r="NO15" s="35"/>
      <c r="NP15" s="35"/>
      <c r="NQ15" s="35"/>
      <c r="NR15" s="35"/>
      <c r="NS15" s="35"/>
      <c r="NT15" s="35"/>
      <c r="NU15" s="35"/>
      <c r="NV15" s="35"/>
      <c r="NW15" s="35"/>
      <c r="NX15" s="35"/>
      <c r="NY15" s="35"/>
      <c r="NZ15" s="35"/>
      <c r="OA15" s="35"/>
      <c r="OB15" s="35">
        <v>110</v>
      </c>
      <c r="OC15" s="35"/>
      <c r="OD15" s="35"/>
      <c r="OE15" s="35"/>
      <c r="OF15" s="35"/>
      <c r="OG15" s="35"/>
      <c r="OH15" s="35"/>
      <c r="OI15" s="35"/>
      <c r="OJ15" s="35"/>
      <c r="OK15" s="35"/>
      <c r="OL15" s="35"/>
      <c r="OM15" s="35"/>
      <c r="ON15" s="35"/>
      <c r="OO15" s="35"/>
      <c r="OP15" s="35"/>
      <c r="OQ15" s="35"/>
      <c r="OR15" s="35"/>
      <c r="OS15" s="35"/>
      <c r="OT15" s="35"/>
      <c r="OU15" s="35"/>
      <c r="OV15" s="35"/>
      <c r="OW15" s="35"/>
      <c r="OX15" s="35"/>
      <c r="OY15" s="35"/>
      <c r="OZ15" s="35"/>
      <c r="PA15" s="35"/>
      <c r="PB15" s="35"/>
      <c r="PC15" s="35">
        <v>10</v>
      </c>
      <c r="PD15" s="35">
        <v>10</v>
      </c>
      <c r="PE15" s="35"/>
      <c r="PF15" s="35"/>
      <c r="PG15" s="35"/>
      <c r="PH15" s="35"/>
      <c r="PI15" s="35"/>
      <c r="PJ15" s="35"/>
      <c r="PK15" s="35"/>
      <c r="PL15" s="35"/>
      <c r="PM15" s="35"/>
      <c r="PN15" s="35"/>
      <c r="PO15" s="35"/>
      <c r="PP15" s="35"/>
      <c r="PQ15" s="35"/>
      <c r="PR15" s="35"/>
      <c r="PS15" s="35"/>
      <c r="PT15" s="35"/>
      <c r="PU15" s="35"/>
      <c r="PV15" s="35"/>
      <c r="PW15" s="35"/>
      <c r="PX15" s="35"/>
      <c r="PY15" s="35"/>
      <c r="PZ15" s="35"/>
      <c r="QA15" s="35"/>
      <c r="QB15" s="35"/>
      <c r="QC15" s="35"/>
      <c r="QD15" s="35"/>
      <c r="QE15" s="35"/>
      <c r="QF15" s="35"/>
      <c r="QG15" s="35"/>
      <c r="QH15" s="35"/>
      <c r="QI15" s="35"/>
      <c r="QJ15" s="35"/>
      <c r="QK15" s="35"/>
      <c r="QL15" s="35"/>
      <c r="QM15" s="35"/>
      <c r="QN15" s="35"/>
      <c r="QO15" s="35"/>
      <c r="QP15" s="35"/>
      <c r="QQ15" s="35"/>
      <c r="QR15" s="35"/>
      <c r="QS15" s="35"/>
      <c r="QT15" s="35"/>
      <c r="QU15" s="35"/>
      <c r="QV15" s="35"/>
      <c r="QW15" s="35"/>
      <c r="QX15" s="35"/>
      <c r="QY15" s="35"/>
      <c r="QZ15" s="35"/>
      <c r="RA15" s="35"/>
      <c r="RB15" s="35"/>
      <c r="RC15" s="35"/>
      <c r="RD15" s="35"/>
      <c r="RE15" s="35"/>
      <c r="RF15" s="35"/>
      <c r="RG15" s="35"/>
      <c r="RH15" s="35"/>
      <c r="RI15" s="35"/>
      <c r="RJ15" s="35"/>
      <c r="RK15" s="35"/>
      <c r="RL15" s="35"/>
      <c r="RM15" s="35"/>
      <c r="RN15" s="35"/>
      <c r="RO15" s="35"/>
      <c r="RP15" s="35"/>
      <c r="RQ15" s="35"/>
      <c r="RR15" s="35"/>
      <c r="RS15" s="35"/>
      <c r="RT15" s="35"/>
      <c r="RU15" s="35"/>
      <c r="RV15" s="35"/>
      <c r="RW15" s="35"/>
      <c r="RX15" s="35"/>
      <c r="RY15" s="35"/>
      <c r="RZ15" s="35"/>
      <c r="SA15" s="35"/>
      <c r="SB15" s="35"/>
      <c r="SC15" s="35"/>
      <c r="SD15" s="35"/>
      <c r="SE15" s="35"/>
      <c r="SF15" s="35"/>
      <c r="SG15" s="35"/>
      <c r="SH15" s="35"/>
      <c r="SI15" s="35"/>
      <c r="SJ15" s="35"/>
      <c r="SK15" s="35"/>
      <c r="SL15" s="35"/>
      <c r="SM15" s="35"/>
      <c r="SN15" s="35"/>
      <c r="SO15" s="35"/>
      <c r="SP15" s="35"/>
      <c r="SQ15" s="35"/>
      <c r="SR15" s="35"/>
      <c r="SS15" s="35"/>
      <c r="ST15" s="35"/>
      <c r="SU15" s="35"/>
      <c r="SV15" s="35"/>
      <c r="SW15" s="35"/>
      <c r="SX15" s="35"/>
      <c r="SY15" s="35"/>
      <c r="SZ15" s="35"/>
      <c r="TA15" s="35"/>
      <c r="TB15" s="35"/>
      <c r="TC15" s="35"/>
      <c r="TD15" s="35"/>
      <c r="TE15" s="35"/>
      <c r="TF15" s="35"/>
      <c r="TG15" s="35"/>
      <c r="TH15" s="35"/>
      <c r="TI15" s="35"/>
      <c r="TJ15" s="35"/>
      <c r="TK15" s="35"/>
      <c r="TL15" s="35"/>
      <c r="TM15" s="35"/>
      <c r="TN15" s="35"/>
      <c r="TO15" s="35"/>
      <c r="TP15" s="35"/>
      <c r="TQ15" s="35"/>
      <c r="TR15" s="35"/>
      <c r="TS15" s="35"/>
      <c r="TT15" s="35"/>
      <c r="TU15" s="35"/>
      <c r="TV15" s="35"/>
      <c r="TW15" s="35"/>
      <c r="TX15" s="35"/>
      <c r="TY15" s="35"/>
      <c r="TZ15" s="35"/>
      <c r="UA15" s="35"/>
      <c r="UB15" s="35"/>
      <c r="UC15" s="35"/>
      <c r="UD15" s="35"/>
      <c r="UE15" s="35"/>
      <c r="UF15" s="35"/>
      <c r="UG15" s="35"/>
      <c r="UH15" s="35"/>
      <c r="UI15" s="35"/>
      <c r="UJ15" s="35"/>
      <c r="UK15" s="35"/>
      <c r="UL15" s="35"/>
      <c r="UM15" s="35"/>
      <c r="UN15" s="35"/>
      <c r="UO15" s="35"/>
      <c r="UP15" s="35"/>
      <c r="UQ15" s="35"/>
      <c r="UR15" s="35"/>
      <c r="US15" s="35"/>
      <c r="UT15" s="35"/>
      <c r="UU15" s="35"/>
      <c r="UV15" s="35"/>
      <c r="UW15" s="35"/>
      <c r="UX15" s="35"/>
      <c r="UY15" s="35"/>
      <c r="UZ15" s="35"/>
      <c r="VA15" s="35"/>
      <c r="VB15" s="35"/>
      <c r="VC15" s="35"/>
      <c r="VD15" s="35"/>
      <c r="VE15" s="35"/>
      <c r="VF15" s="35"/>
      <c r="VG15" s="35"/>
      <c r="VH15" s="35"/>
      <c r="VI15" s="35"/>
      <c r="VJ15" s="35"/>
      <c r="VK15" s="35"/>
      <c r="VL15" s="35"/>
      <c r="VM15" s="35"/>
      <c r="VN15" s="35"/>
      <c r="VO15" s="35"/>
      <c r="VP15" s="35"/>
      <c r="VQ15" s="35"/>
      <c r="VR15" s="35"/>
      <c r="VS15" s="35"/>
      <c r="VT15" s="35"/>
      <c r="VU15" s="35"/>
      <c r="VV15" s="35"/>
      <c r="VW15" s="35"/>
      <c r="VX15" s="35"/>
      <c r="VY15" s="35"/>
      <c r="VZ15" s="35"/>
      <c r="WA15" s="35"/>
      <c r="WB15" s="35"/>
      <c r="WC15" s="35"/>
      <c r="WD15" s="35"/>
      <c r="WE15" s="35"/>
      <c r="WF15" s="35"/>
      <c r="WG15" s="35"/>
      <c r="WH15" s="35"/>
      <c r="WI15" s="35"/>
      <c r="WJ15" s="35"/>
      <c r="WK15" s="35"/>
      <c r="WL15" s="35"/>
      <c r="WM15" s="35"/>
      <c r="WN15" s="35"/>
      <c r="WO15" s="35"/>
      <c r="WP15" s="35"/>
      <c r="WQ15" s="35"/>
      <c r="WR15" s="35"/>
      <c r="WS15" s="35"/>
      <c r="WT15" s="35"/>
      <c r="WU15" s="35"/>
      <c r="WV15" s="35"/>
      <c r="WW15" s="35"/>
      <c r="WX15" s="35"/>
      <c r="WY15" s="35"/>
      <c r="WZ15" s="35"/>
      <c r="XA15" s="35"/>
      <c r="XB15" s="35"/>
      <c r="XC15" s="35"/>
      <c r="XD15" s="35"/>
      <c r="XE15" s="35"/>
      <c r="XF15" s="35"/>
      <c r="XG15" s="35"/>
      <c r="XH15" s="35"/>
      <c r="XI15" s="35"/>
      <c r="XJ15" s="35"/>
      <c r="XK15" s="35"/>
      <c r="XL15" s="35"/>
      <c r="XM15" s="35"/>
      <c r="XN15" s="35"/>
      <c r="XO15" s="35"/>
      <c r="XP15" s="35"/>
      <c r="XQ15" s="35"/>
      <c r="XR15" s="35"/>
      <c r="XS15" s="35"/>
      <c r="XT15" s="35"/>
      <c r="XU15" s="35"/>
      <c r="XV15" s="35"/>
      <c r="XW15" s="35"/>
      <c r="XX15" s="35"/>
      <c r="XY15" s="35"/>
      <c r="XZ15" s="35"/>
      <c r="YA15" s="35"/>
      <c r="YB15" s="35"/>
      <c r="YC15" s="35"/>
      <c r="YD15" s="35"/>
      <c r="YE15" s="35"/>
      <c r="YF15" s="35"/>
      <c r="YG15" s="35"/>
      <c r="YH15" s="35"/>
      <c r="YI15" s="35"/>
      <c r="YJ15" s="35"/>
      <c r="YK15" s="35"/>
      <c r="YL15" s="35"/>
      <c r="YM15" s="35"/>
      <c r="YN15" s="35"/>
      <c r="YO15" s="35"/>
      <c r="YP15" s="35"/>
      <c r="YQ15" s="35"/>
      <c r="YR15" s="35"/>
      <c r="YS15" s="35"/>
      <c r="YT15" s="35"/>
      <c r="YU15" s="35"/>
      <c r="YV15" s="35"/>
      <c r="YW15" s="35"/>
      <c r="YX15" s="35"/>
      <c r="YY15" s="35"/>
      <c r="YZ15" s="35"/>
      <c r="ZA15" s="35"/>
      <c r="ZB15" s="35"/>
      <c r="ZC15" s="35"/>
      <c r="ZD15" s="35"/>
      <c r="ZE15" s="35"/>
      <c r="ZF15" s="35"/>
      <c r="ZG15" s="35"/>
      <c r="ZH15" s="35"/>
      <c r="ZI15" s="35"/>
      <c r="ZJ15" s="35"/>
      <c r="ZK15" s="35"/>
      <c r="ZL15" s="35"/>
      <c r="ZM15" s="35"/>
      <c r="ZN15" s="35"/>
      <c r="ZO15" s="35"/>
      <c r="ZP15" s="35"/>
      <c r="ZQ15" s="35"/>
      <c r="ZR15" s="35"/>
      <c r="ZS15" s="35"/>
      <c r="ZT15" s="35"/>
      <c r="ZU15" s="35"/>
      <c r="ZV15" s="35"/>
      <c r="ZW15" s="35"/>
      <c r="ZX15" s="35"/>
      <c r="ZY15" s="35"/>
      <c r="ZZ15" s="35"/>
      <c r="AAA15" s="35"/>
      <c r="AAB15" s="35"/>
      <c r="AAC15" s="35"/>
      <c r="AAD15" s="35"/>
      <c r="AAE15" s="35"/>
      <c r="AAF15" s="35"/>
      <c r="AAG15" s="35"/>
      <c r="AAH15" s="35"/>
      <c r="AAI15" s="35"/>
      <c r="AAJ15" s="35"/>
      <c r="AAK15" s="35"/>
      <c r="AAL15" s="35"/>
      <c r="AAM15" s="35"/>
      <c r="AAN15" s="35"/>
      <c r="AAO15" s="35"/>
      <c r="AAP15" s="35"/>
      <c r="AAQ15" s="35"/>
      <c r="AAR15" s="35"/>
      <c r="AAS15" s="35"/>
      <c r="AAT15" s="35"/>
      <c r="AAU15" s="35"/>
      <c r="AAV15" s="35"/>
      <c r="AAW15" s="35"/>
      <c r="AAX15" s="35"/>
      <c r="AAY15" s="35"/>
      <c r="AAZ15" s="35"/>
      <c r="ABA15" s="35"/>
      <c r="ABB15" s="35"/>
      <c r="ABC15" s="35"/>
      <c r="ABD15" s="35"/>
      <c r="ABE15" s="35"/>
      <c r="ABF15" s="35"/>
      <c r="ABG15" s="35"/>
      <c r="ABH15" s="35"/>
      <c r="ABI15" s="35"/>
      <c r="ABJ15" s="35"/>
      <c r="ABK15" s="35"/>
      <c r="ABL15" s="35"/>
      <c r="ABM15" s="35"/>
      <c r="ABN15" s="35"/>
      <c r="ABO15" s="35"/>
      <c r="ABP15" s="35"/>
      <c r="ABQ15" s="35">
        <v>190</v>
      </c>
      <c r="ABR15" s="35"/>
      <c r="ABS15" s="35"/>
      <c r="ABT15" s="35"/>
      <c r="ABU15" s="35"/>
      <c r="ABV15" s="35"/>
      <c r="ABW15" s="35"/>
      <c r="ABX15" s="35"/>
      <c r="ABY15" s="35"/>
      <c r="ABZ15" s="35"/>
      <c r="ACA15" s="35"/>
      <c r="ACB15" s="35"/>
      <c r="ACC15" s="35"/>
      <c r="ACD15" s="35"/>
      <c r="ACE15" s="35"/>
      <c r="ACF15" s="35"/>
      <c r="ACG15" s="35"/>
      <c r="ACH15" s="35"/>
      <c r="ACI15" s="35"/>
      <c r="ACJ15" s="35"/>
      <c r="ACK15" s="35"/>
      <c r="ACL15" s="35"/>
      <c r="ACM15" s="35"/>
      <c r="ACN15" s="35"/>
      <c r="ACO15" s="35"/>
      <c r="ACP15" s="35"/>
      <c r="ACQ15" s="35"/>
      <c r="ACR15" s="35"/>
      <c r="ACS15" s="35"/>
      <c r="ACT15" s="35"/>
      <c r="ACU15" s="35"/>
      <c r="ACV15" s="35"/>
      <c r="ACW15" s="35"/>
      <c r="ACX15" s="35"/>
      <c r="ACY15" s="35"/>
      <c r="ACZ15" s="35"/>
      <c r="ADA15" s="35"/>
      <c r="ADB15" s="35"/>
      <c r="ADC15" s="35"/>
      <c r="ADD15" s="35"/>
      <c r="ADE15" s="35"/>
      <c r="ADF15" s="35"/>
      <c r="ADG15" s="35"/>
      <c r="ADH15" s="35"/>
      <c r="ADI15" s="35"/>
      <c r="ADJ15" s="35"/>
      <c r="ADK15" s="35"/>
      <c r="ADL15" s="35"/>
      <c r="ADM15" s="35"/>
      <c r="ADN15" s="35"/>
      <c r="ADO15" s="35"/>
      <c r="ADP15" s="35"/>
      <c r="ADQ15" s="35"/>
      <c r="ADR15" s="35"/>
      <c r="ADS15" s="35"/>
      <c r="ADT15" s="35"/>
      <c r="ADU15" s="35"/>
      <c r="ADV15" s="35"/>
      <c r="ADW15" s="35"/>
      <c r="ADX15" s="35"/>
      <c r="ADY15" s="26">
        <f t="shared" si="1"/>
        <v>0</v>
      </c>
      <c r="ADZ15" s="5"/>
    </row>
    <row r="16" spans="1:806" x14ac:dyDescent="0.2">
      <c r="A16" s="38" t="s">
        <v>214</v>
      </c>
      <c r="B16" s="65">
        <f t="shared" si="0"/>
        <v>0</v>
      </c>
      <c r="C16" s="57">
        <v>1</v>
      </c>
      <c r="D16" s="59">
        <v>44725</v>
      </c>
      <c r="E16" s="67">
        <v>30.79</v>
      </c>
      <c r="F16" s="67">
        <f t="shared" si="2"/>
        <v>0</v>
      </c>
      <c r="G16" s="6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15"/>
      <c r="BF16" s="15"/>
      <c r="BG16" s="136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  <c r="DH16" s="35"/>
      <c r="DI16" s="35"/>
      <c r="DJ16" s="35"/>
      <c r="DK16" s="35"/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  <c r="ED16" s="35"/>
      <c r="EE16" s="35"/>
      <c r="EF16" s="35"/>
      <c r="EG16" s="35"/>
      <c r="EH16" s="35"/>
      <c r="EI16" s="35"/>
      <c r="EJ16" s="35"/>
      <c r="EK16" s="35"/>
      <c r="EL16" s="35"/>
      <c r="EM16" s="35"/>
      <c r="EN16" s="35"/>
      <c r="EO16" s="35"/>
      <c r="EP16" s="35"/>
      <c r="EQ16" s="35"/>
      <c r="ER16" s="35"/>
      <c r="ES16" s="35"/>
      <c r="ET16" s="35"/>
      <c r="EU16" s="35"/>
      <c r="EV16" s="35"/>
      <c r="EW16" s="35"/>
      <c r="EX16" s="35"/>
      <c r="EY16" s="35"/>
      <c r="EZ16" s="35"/>
      <c r="FA16" s="35"/>
      <c r="FB16" s="35"/>
      <c r="FC16" s="35"/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35"/>
      <c r="FT16" s="35"/>
      <c r="FU16" s="35"/>
      <c r="FV16" s="35"/>
      <c r="FW16" s="35"/>
      <c r="FX16" s="35"/>
      <c r="FY16" s="35"/>
      <c r="FZ16" s="35"/>
      <c r="GA16" s="35"/>
      <c r="GB16" s="35"/>
      <c r="GC16" s="35"/>
      <c r="GD16" s="35"/>
      <c r="GE16" s="35"/>
      <c r="GF16" s="35"/>
      <c r="GG16" s="35"/>
      <c r="GH16" s="35"/>
      <c r="GI16" s="35"/>
      <c r="GJ16" s="35"/>
      <c r="GK16" s="35"/>
      <c r="GL16" s="35"/>
      <c r="GM16" s="35"/>
      <c r="GN16" s="35"/>
      <c r="GO16" s="35"/>
      <c r="GP16" s="35"/>
      <c r="GQ16" s="35"/>
      <c r="GR16" s="35"/>
      <c r="GS16" s="35"/>
      <c r="GT16" s="35"/>
      <c r="GU16" s="35"/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35"/>
      <c r="HL16" s="35"/>
      <c r="HM16" s="35"/>
      <c r="HN16" s="35"/>
      <c r="HO16" s="35"/>
      <c r="HP16" s="35"/>
      <c r="HQ16" s="35"/>
      <c r="HR16" s="35"/>
      <c r="HS16" s="35"/>
      <c r="HT16" s="35"/>
      <c r="HU16" s="35"/>
      <c r="HV16" s="35"/>
      <c r="HW16" s="35"/>
      <c r="HX16" s="35"/>
      <c r="HY16" s="35"/>
      <c r="HZ16" s="35"/>
      <c r="IA16" s="35"/>
      <c r="IB16" s="35"/>
      <c r="IC16" s="35"/>
      <c r="ID16" s="35"/>
      <c r="IE16" s="35"/>
      <c r="IF16" s="35"/>
      <c r="IG16" s="35"/>
      <c r="IH16" s="35"/>
      <c r="II16" s="35"/>
      <c r="IJ16" s="35"/>
      <c r="IK16" s="35"/>
      <c r="IL16" s="35"/>
      <c r="IM16" s="35"/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35"/>
      <c r="JD16" s="35"/>
      <c r="JE16" s="35"/>
      <c r="JF16" s="35"/>
      <c r="JG16" s="35"/>
      <c r="JH16" s="35"/>
      <c r="JI16" s="35"/>
      <c r="JJ16" s="35"/>
      <c r="JK16" s="35"/>
      <c r="JL16" s="35"/>
      <c r="JM16" s="35"/>
      <c r="JN16" s="35"/>
      <c r="JO16" s="35"/>
      <c r="JP16" s="35"/>
      <c r="JQ16" s="35"/>
      <c r="JR16" s="35"/>
      <c r="JS16" s="35"/>
      <c r="JT16" s="35"/>
      <c r="JU16" s="35"/>
      <c r="JV16" s="35"/>
      <c r="JW16" s="35"/>
      <c r="JX16" s="35"/>
      <c r="JY16" s="35"/>
      <c r="JZ16" s="35"/>
      <c r="KA16" s="35"/>
      <c r="KB16" s="35"/>
      <c r="KC16" s="35"/>
      <c r="KD16" s="35"/>
      <c r="KE16" s="35"/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35"/>
      <c r="KV16" s="35"/>
      <c r="KW16" s="35"/>
      <c r="KX16" s="35"/>
      <c r="KY16" s="35"/>
      <c r="KZ16" s="35"/>
      <c r="LA16" s="35"/>
      <c r="LB16" s="35"/>
      <c r="LC16" s="35"/>
      <c r="LD16" s="35"/>
      <c r="LE16" s="35"/>
      <c r="LF16" s="35"/>
      <c r="LG16" s="35"/>
      <c r="LH16" s="35"/>
      <c r="LI16" s="35"/>
      <c r="LJ16" s="35"/>
      <c r="LK16" s="35"/>
      <c r="LL16" s="35"/>
      <c r="LM16" s="35"/>
      <c r="LN16" s="35"/>
      <c r="LO16" s="35"/>
      <c r="LP16" s="35"/>
      <c r="LQ16" s="35"/>
      <c r="LR16" s="35"/>
      <c r="LS16" s="35"/>
      <c r="LT16" s="35"/>
      <c r="LU16" s="35"/>
      <c r="LV16" s="35"/>
      <c r="LW16" s="35"/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35"/>
      <c r="MN16" s="35"/>
      <c r="MO16" s="35"/>
      <c r="MP16" s="35"/>
      <c r="MQ16" s="35"/>
      <c r="MR16" s="35"/>
      <c r="MS16" s="35"/>
      <c r="MT16" s="35"/>
      <c r="MU16" s="35"/>
      <c r="MV16" s="35"/>
      <c r="MW16" s="35"/>
      <c r="MX16" s="35"/>
      <c r="MY16" s="35"/>
      <c r="MZ16" s="35"/>
      <c r="NA16" s="35"/>
      <c r="NB16" s="35"/>
      <c r="NC16" s="35"/>
      <c r="ND16" s="35"/>
      <c r="NE16" s="35"/>
      <c r="NF16" s="35"/>
      <c r="NG16" s="35"/>
      <c r="NH16" s="35"/>
      <c r="NI16" s="35"/>
      <c r="NJ16" s="35"/>
      <c r="NK16" s="35"/>
      <c r="NL16" s="35"/>
      <c r="NM16" s="35"/>
      <c r="NN16" s="35"/>
      <c r="NO16" s="35"/>
      <c r="NP16" s="35"/>
      <c r="NQ16" s="35"/>
      <c r="NR16" s="35"/>
      <c r="NS16" s="35"/>
      <c r="NT16" s="35"/>
      <c r="NU16" s="35"/>
      <c r="NV16" s="35"/>
      <c r="NW16" s="35"/>
      <c r="NX16" s="35"/>
      <c r="NY16" s="35"/>
      <c r="NZ16" s="35"/>
      <c r="OA16" s="35"/>
      <c r="OB16" s="35"/>
      <c r="OC16" s="35"/>
      <c r="OD16" s="35"/>
      <c r="OE16" s="35"/>
      <c r="OF16" s="35"/>
      <c r="OG16" s="35"/>
      <c r="OH16" s="35"/>
      <c r="OI16" s="35"/>
      <c r="OJ16" s="35"/>
      <c r="OK16" s="35"/>
      <c r="OL16" s="35"/>
      <c r="OM16" s="35"/>
      <c r="ON16" s="35"/>
      <c r="OO16" s="35"/>
      <c r="OP16" s="35"/>
      <c r="OQ16" s="35">
        <v>1</v>
      </c>
      <c r="OR16" s="35"/>
      <c r="OS16" s="35"/>
      <c r="OT16" s="35"/>
      <c r="OU16" s="35"/>
      <c r="OV16" s="35"/>
      <c r="OW16" s="35"/>
      <c r="OX16" s="35"/>
      <c r="OY16" s="35"/>
      <c r="OZ16" s="35"/>
      <c r="PA16" s="35"/>
      <c r="PB16" s="35"/>
      <c r="PC16" s="35"/>
      <c r="PD16" s="35"/>
      <c r="PE16" s="35"/>
      <c r="PF16" s="35"/>
      <c r="PG16" s="35"/>
      <c r="PH16" s="35"/>
      <c r="PI16" s="35"/>
      <c r="PJ16" s="35"/>
      <c r="PK16" s="35"/>
      <c r="PL16" s="35"/>
      <c r="PM16" s="35"/>
      <c r="PN16" s="35"/>
      <c r="PO16" s="35"/>
      <c r="PP16" s="35"/>
      <c r="PQ16" s="35"/>
      <c r="PR16" s="35"/>
      <c r="PS16" s="35"/>
      <c r="PT16" s="35"/>
      <c r="PU16" s="35"/>
      <c r="PV16" s="35"/>
      <c r="PW16" s="35"/>
      <c r="PX16" s="35"/>
      <c r="PY16" s="35"/>
      <c r="PZ16" s="35"/>
      <c r="QA16" s="35"/>
      <c r="QB16" s="35"/>
      <c r="QC16" s="35"/>
      <c r="QD16" s="35"/>
      <c r="QE16" s="35"/>
      <c r="QF16" s="35">
        <v>10</v>
      </c>
      <c r="QG16" s="35"/>
      <c r="QH16" s="35"/>
      <c r="QI16" s="35"/>
      <c r="QJ16" s="35"/>
      <c r="QK16" s="35"/>
      <c r="QL16" s="35"/>
      <c r="QM16" s="35"/>
      <c r="QN16" s="35"/>
      <c r="QO16" s="35"/>
      <c r="QP16" s="35"/>
      <c r="QQ16" s="35"/>
      <c r="QR16" s="35"/>
      <c r="QS16" s="35"/>
      <c r="QT16" s="35"/>
      <c r="QU16" s="35"/>
      <c r="QV16" s="35"/>
      <c r="QW16" s="35"/>
      <c r="QX16" s="35"/>
      <c r="QY16" s="35"/>
      <c r="QZ16" s="35"/>
      <c r="RA16" s="35"/>
      <c r="RB16" s="35"/>
      <c r="RC16" s="35"/>
      <c r="RD16" s="35"/>
      <c r="RE16" s="35"/>
      <c r="RF16" s="35"/>
      <c r="RG16" s="35"/>
      <c r="RH16" s="35"/>
      <c r="RI16" s="35"/>
      <c r="RJ16" s="35"/>
      <c r="RK16" s="35"/>
      <c r="RL16" s="35"/>
      <c r="RM16" s="35"/>
      <c r="RN16" s="35"/>
      <c r="RO16" s="35"/>
      <c r="RP16" s="35"/>
      <c r="RQ16" s="35"/>
      <c r="RR16" s="35"/>
      <c r="RS16" s="35"/>
      <c r="RT16" s="35"/>
      <c r="RU16" s="35"/>
      <c r="RV16" s="35"/>
      <c r="RW16" s="35"/>
      <c r="RX16" s="35"/>
      <c r="RY16" s="35">
        <v>10</v>
      </c>
      <c r="RZ16" s="35"/>
      <c r="SA16" s="35"/>
      <c r="SB16" s="35"/>
      <c r="SC16" s="35"/>
      <c r="SD16" s="35"/>
      <c r="SE16" s="35"/>
      <c r="SF16" s="35"/>
      <c r="SG16" s="35"/>
      <c r="SH16" s="35"/>
      <c r="SI16" s="35"/>
      <c r="SJ16" s="35"/>
      <c r="SK16" s="35"/>
      <c r="SL16" s="35"/>
      <c r="SM16" s="35"/>
      <c r="SN16" s="35"/>
      <c r="SO16" s="35"/>
      <c r="SP16" s="35"/>
      <c r="SQ16" s="35"/>
      <c r="SR16" s="35"/>
      <c r="SS16" s="35"/>
      <c r="ST16" s="35"/>
      <c r="SU16" s="35"/>
      <c r="SV16" s="35"/>
      <c r="SW16" s="35"/>
      <c r="SX16" s="35"/>
      <c r="SY16" s="35"/>
      <c r="SZ16" s="35"/>
      <c r="TA16" s="35"/>
      <c r="TB16" s="35"/>
      <c r="TC16" s="35"/>
      <c r="TD16" s="35"/>
      <c r="TE16" s="35"/>
      <c r="TF16" s="35"/>
      <c r="TG16" s="35"/>
      <c r="TH16" s="35"/>
      <c r="TI16" s="35"/>
      <c r="TJ16" s="35"/>
      <c r="TK16" s="35"/>
      <c r="TL16" s="35"/>
      <c r="TM16" s="35"/>
      <c r="TN16" s="35"/>
      <c r="TO16" s="35"/>
      <c r="TP16" s="35"/>
      <c r="TQ16" s="35"/>
      <c r="TR16" s="35"/>
      <c r="TS16" s="35"/>
      <c r="TT16" s="35"/>
      <c r="TU16" s="35"/>
      <c r="TV16" s="35"/>
      <c r="TW16" s="35"/>
      <c r="TX16" s="35"/>
      <c r="TY16" s="35"/>
      <c r="TZ16" s="35"/>
      <c r="UA16" s="35"/>
      <c r="UB16" s="35"/>
      <c r="UC16" s="35"/>
      <c r="UD16" s="35"/>
      <c r="UE16" s="35"/>
      <c r="UF16" s="35"/>
      <c r="UG16" s="35"/>
      <c r="UH16" s="35"/>
      <c r="UI16" s="35"/>
      <c r="UJ16" s="35"/>
      <c r="UK16" s="35"/>
      <c r="UL16" s="35"/>
      <c r="UM16" s="35"/>
      <c r="UN16" s="35"/>
      <c r="UO16" s="35"/>
      <c r="UP16" s="35"/>
      <c r="UQ16" s="35"/>
      <c r="UR16" s="35"/>
      <c r="US16" s="35"/>
      <c r="UT16" s="35"/>
      <c r="UU16" s="35"/>
      <c r="UV16" s="35"/>
      <c r="UW16" s="35"/>
      <c r="UX16" s="35"/>
      <c r="UY16" s="35"/>
      <c r="UZ16" s="35"/>
      <c r="VA16" s="35"/>
      <c r="VB16" s="35"/>
      <c r="VC16" s="35"/>
      <c r="VD16" s="35"/>
      <c r="VE16" s="35"/>
      <c r="VF16" s="35"/>
      <c r="VG16" s="35"/>
      <c r="VH16" s="35"/>
      <c r="VI16" s="35"/>
      <c r="VJ16" s="35"/>
      <c r="VK16" s="35"/>
      <c r="VL16" s="35"/>
      <c r="VM16" s="35"/>
      <c r="VN16" s="35"/>
      <c r="VO16" s="35"/>
      <c r="VP16" s="35"/>
      <c r="VQ16" s="35"/>
      <c r="VR16" s="35"/>
      <c r="VS16" s="35"/>
      <c r="VT16" s="35"/>
      <c r="VU16" s="35"/>
      <c r="VV16" s="35"/>
      <c r="VW16" s="35"/>
      <c r="VX16" s="35"/>
      <c r="VY16" s="35"/>
      <c r="VZ16" s="35"/>
      <c r="WA16" s="35"/>
      <c r="WB16" s="35"/>
      <c r="WC16" s="35"/>
      <c r="WD16" s="35"/>
      <c r="WE16" s="35"/>
      <c r="WF16" s="35"/>
      <c r="WG16" s="35"/>
      <c r="WH16" s="35"/>
      <c r="WI16" s="35"/>
      <c r="WJ16" s="35"/>
      <c r="WK16" s="35"/>
      <c r="WL16" s="35"/>
      <c r="WM16" s="35"/>
      <c r="WN16" s="35"/>
      <c r="WO16" s="35"/>
      <c r="WP16" s="35"/>
      <c r="WQ16" s="35"/>
      <c r="WR16" s="35"/>
      <c r="WS16" s="35"/>
      <c r="WT16" s="35"/>
      <c r="WU16" s="35"/>
      <c r="WV16" s="35"/>
      <c r="WW16" s="35"/>
      <c r="WX16" s="35"/>
      <c r="WY16" s="35"/>
      <c r="WZ16" s="35"/>
      <c r="XA16" s="35"/>
      <c r="XB16" s="35">
        <v>1</v>
      </c>
      <c r="XC16" s="35"/>
      <c r="XD16" s="35"/>
      <c r="XE16" s="35"/>
      <c r="XF16" s="35"/>
      <c r="XG16" s="35"/>
      <c r="XH16" s="35"/>
      <c r="XI16" s="35"/>
      <c r="XJ16" s="35"/>
      <c r="XK16" s="35"/>
      <c r="XL16" s="35"/>
      <c r="XM16" s="35"/>
      <c r="XN16" s="35"/>
      <c r="XO16" s="35"/>
      <c r="XP16" s="35"/>
      <c r="XQ16" s="35"/>
      <c r="XR16" s="35"/>
      <c r="XS16" s="35"/>
      <c r="XT16" s="35"/>
      <c r="XU16" s="35"/>
      <c r="XV16" s="35"/>
      <c r="XW16" s="35"/>
      <c r="XX16" s="35"/>
      <c r="XY16" s="35"/>
      <c r="XZ16" s="35"/>
      <c r="YA16" s="35"/>
      <c r="YB16" s="35"/>
      <c r="YC16" s="35"/>
      <c r="YD16" s="35"/>
      <c r="YE16" s="35"/>
      <c r="YF16" s="35"/>
      <c r="YG16" s="35"/>
      <c r="YH16" s="35"/>
      <c r="YI16" s="35"/>
      <c r="YJ16" s="35"/>
      <c r="YK16" s="35"/>
      <c r="YL16" s="35"/>
      <c r="YM16" s="35"/>
      <c r="YN16" s="35"/>
      <c r="YO16" s="35"/>
      <c r="YP16" s="35"/>
      <c r="YQ16" s="35"/>
      <c r="YR16" s="35"/>
      <c r="YS16" s="35"/>
      <c r="YT16" s="35"/>
      <c r="YU16" s="35"/>
      <c r="YV16" s="35"/>
      <c r="YW16" s="35"/>
      <c r="YX16" s="35"/>
      <c r="YY16" s="35"/>
      <c r="YZ16" s="35"/>
      <c r="ZA16" s="35"/>
      <c r="ZB16" s="35"/>
      <c r="ZC16" s="35"/>
      <c r="ZD16" s="35"/>
      <c r="ZE16" s="35"/>
      <c r="ZF16" s="35"/>
      <c r="ZG16" s="35"/>
      <c r="ZH16" s="35"/>
      <c r="ZI16" s="35"/>
      <c r="ZJ16" s="35"/>
      <c r="ZK16" s="35"/>
      <c r="ZL16" s="35"/>
      <c r="ZM16" s="35"/>
      <c r="ZN16" s="35"/>
      <c r="ZO16" s="35"/>
      <c r="ZP16" s="35"/>
      <c r="ZQ16" s="35"/>
      <c r="ZR16" s="35"/>
      <c r="ZS16" s="35"/>
      <c r="ZT16" s="35"/>
      <c r="ZU16" s="35"/>
      <c r="ZV16" s="35"/>
      <c r="ZW16" s="35"/>
      <c r="ZX16" s="35"/>
      <c r="ZY16" s="35"/>
      <c r="ZZ16" s="35"/>
      <c r="AAA16" s="35"/>
      <c r="AAB16" s="35"/>
      <c r="AAC16" s="35"/>
      <c r="AAD16" s="35"/>
      <c r="AAE16" s="35"/>
      <c r="AAF16" s="35"/>
      <c r="AAG16" s="35"/>
      <c r="AAH16" s="35"/>
      <c r="AAI16" s="35"/>
      <c r="AAJ16" s="35"/>
      <c r="AAK16" s="35"/>
      <c r="AAL16" s="35"/>
      <c r="AAM16" s="35"/>
      <c r="AAN16" s="35"/>
      <c r="AAO16" s="35"/>
      <c r="AAP16" s="35"/>
      <c r="AAQ16" s="35"/>
      <c r="AAR16" s="35"/>
      <c r="AAS16" s="35"/>
      <c r="AAT16" s="35"/>
      <c r="AAU16" s="35"/>
      <c r="AAV16" s="35"/>
      <c r="AAW16" s="35"/>
      <c r="AAX16" s="35"/>
      <c r="AAY16" s="35"/>
      <c r="AAZ16" s="35"/>
      <c r="ABA16" s="35"/>
      <c r="ABB16" s="35"/>
      <c r="ABC16" s="35"/>
      <c r="ABD16" s="35"/>
      <c r="ABE16" s="35"/>
      <c r="ABF16" s="35"/>
      <c r="ABG16" s="35"/>
      <c r="ABH16" s="35"/>
      <c r="ABI16" s="35"/>
      <c r="ABJ16" s="35"/>
      <c r="ABK16" s="35"/>
      <c r="ABL16" s="35"/>
      <c r="ABM16" s="35"/>
      <c r="ABN16" s="35"/>
      <c r="ABO16" s="35"/>
      <c r="ABP16" s="35"/>
      <c r="ABQ16" s="35"/>
      <c r="ABR16" s="35"/>
      <c r="ABS16" s="35"/>
      <c r="ABT16" s="35"/>
      <c r="ABU16" s="35"/>
      <c r="ABV16" s="35"/>
      <c r="ABW16" s="35"/>
      <c r="ABX16" s="35"/>
      <c r="ABY16" s="35"/>
      <c r="ABZ16" s="35"/>
      <c r="ACA16" s="35"/>
      <c r="ACB16" s="35"/>
      <c r="ACC16" s="35"/>
      <c r="ACD16" s="35"/>
      <c r="ACE16" s="35"/>
      <c r="ACF16" s="35"/>
      <c r="ACG16" s="35"/>
      <c r="ACH16" s="35"/>
      <c r="ACI16" s="35"/>
      <c r="ACJ16" s="35"/>
      <c r="ACK16" s="35"/>
      <c r="ACL16" s="35"/>
      <c r="ACM16" s="35"/>
      <c r="ACN16" s="35"/>
      <c r="ACO16" s="35"/>
      <c r="ACP16" s="35"/>
      <c r="ACQ16" s="35"/>
      <c r="ACR16" s="35"/>
      <c r="ACS16" s="35"/>
      <c r="ACT16" s="35"/>
      <c r="ACU16" s="35"/>
      <c r="ACV16" s="35"/>
      <c r="ACW16" s="35"/>
      <c r="ACX16" s="35"/>
      <c r="ACY16" s="35"/>
      <c r="ACZ16" s="35"/>
      <c r="ADA16" s="35"/>
      <c r="ADB16" s="35"/>
      <c r="ADC16" s="35"/>
      <c r="ADD16" s="35"/>
      <c r="ADE16" s="35"/>
      <c r="ADF16" s="35"/>
      <c r="ADG16" s="35"/>
      <c r="ADH16" s="35"/>
      <c r="ADI16" s="35"/>
      <c r="ADJ16" s="35"/>
      <c r="ADK16" s="35"/>
      <c r="ADL16" s="35"/>
      <c r="ADM16" s="35"/>
      <c r="ADN16" s="35"/>
      <c r="ADO16" s="35"/>
      <c r="ADP16" s="35"/>
      <c r="ADQ16" s="35"/>
      <c r="ADR16" s="35"/>
      <c r="ADS16" s="35"/>
      <c r="ADT16" s="35"/>
      <c r="ADU16" s="35"/>
      <c r="ADV16" s="35"/>
      <c r="ADW16" s="35"/>
      <c r="ADX16" s="35"/>
      <c r="ADY16" s="26">
        <f t="shared" si="1"/>
        <v>0</v>
      </c>
      <c r="ADZ16" s="5"/>
    </row>
    <row r="17" spans="1:829" x14ac:dyDescent="0.2">
      <c r="A17" s="38" t="s">
        <v>214</v>
      </c>
      <c r="B17" s="65">
        <f t="shared" si="0"/>
        <v>0</v>
      </c>
      <c r="C17" s="57">
        <v>10</v>
      </c>
      <c r="D17" s="59">
        <v>44732</v>
      </c>
      <c r="E17" s="67">
        <v>29.2</v>
      </c>
      <c r="F17" s="67">
        <f t="shared" si="2"/>
        <v>0</v>
      </c>
      <c r="G17" s="6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15"/>
      <c r="BF17" s="15"/>
      <c r="BG17" s="136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5"/>
      <c r="DK17" s="35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5"/>
      <c r="EU17" s="35"/>
      <c r="EV17" s="35"/>
      <c r="EW17" s="35"/>
      <c r="EX17" s="35"/>
      <c r="EY17" s="35"/>
      <c r="EZ17" s="35"/>
      <c r="FA17" s="35"/>
      <c r="FB17" s="35"/>
      <c r="FC17" s="35"/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35"/>
      <c r="FT17" s="35"/>
      <c r="FU17" s="35"/>
      <c r="FV17" s="35"/>
      <c r="FW17" s="35"/>
      <c r="FX17" s="35"/>
      <c r="FY17" s="35"/>
      <c r="FZ17" s="35"/>
      <c r="GA17" s="35"/>
      <c r="GB17" s="35"/>
      <c r="GC17" s="35"/>
      <c r="GD17" s="35"/>
      <c r="GE17" s="35"/>
      <c r="GF17" s="35"/>
      <c r="GG17" s="35"/>
      <c r="GH17" s="35"/>
      <c r="GI17" s="35"/>
      <c r="GJ17" s="35"/>
      <c r="GK17" s="35"/>
      <c r="GL17" s="35"/>
      <c r="GM17" s="35"/>
      <c r="GN17" s="35"/>
      <c r="GO17" s="35"/>
      <c r="GP17" s="35"/>
      <c r="GQ17" s="35"/>
      <c r="GR17" s="35"/>
      <c r="GS17" s="35"/>
      <c r="GT17" s="35"/>
      <c r="GU17" s="35"/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35"/>
      <c r="HL17" s="35"/>
      <c r="HM17" s="35"/>
      <c r="HN17" s="35"/>
      <c r="HO17" s="35"/>
      <c r="HP17" s="35"/>
      <c r="HQ17" s="35"/>
      <c r="HR17" s="35"/>
      <c r="HS17" s="35"/>
      <c r="HT17" s="35"/>
      <c r="HU17" s="35"/>
      <c r="HV17" s="35"/>
      <c r="HW17" s="35"/>
      <c r="HX17" s="35"/>
      <c r="HY17" s="35"/>
      <c r="HZ17" s="35"/>
      <c r="IA17" s="35"/>
      <c r="IB17" s="35"/>
      <c r="IC17" s="35"/>
      <c r="ID17" s="35"/>
      <c r="IE17" s="35"/>
      <c r="IF17" s="35"/>
      <c r="IG17" s="35"/>
      <c r="IH17" s="35"/>
      <c r="II17" s="35"/>
      <c r="IJ17" s="35"/>
      <c r="IK17" s="35"/>
      <c r="IL17" s="35"/>
      <c r="IM17" s="35"/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35"/>
      <c r="JD17" s="35"/>
      <c r="JE17" s="35"/>
      <c r="JF17" s="35"/>
      <c r="JG17" s="35"/>
      <c r="JH17" s="35"/>
      <c r="JI17" s="35"/>
      <c r="JJ17" s="35"/>
      <c r="JK17" s="35"/>
      <c r="JL17" s="35"/>
      <c r="JM17" s="35"/>
      <c r="JN17" s="35"/>
      <c r="JO17" s="35"/>
      <c r="JP17" s="35"/>
      <c r="JQ17" s="35"/>
      <c r="JR17" s="35"/>
      <c r="JS17" s="35"/>
      <c r="JT17" s="35"/>
      <c r="JU17" s="35"/>
      <c r="JV17" s="35"/>
      <c r="JW17" s="35"/>
      <c r="JX17" s="35"/>
      <c r="JY17" s="35"/>
      <c r="JZ17" s="35"/>
      <c r="KA17" s="35"/>
      <c r="KB17" s="35"/>
      <c r="KC17" s="35"/>
      <c r="KD17" s="35"/>
      <c r="KE17" s="35"/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35"/>
      <c r="KV17" s="35"/>
      <c r="KW17" s="35"/>
      <c r="KX17" s="35"/>
      <c r="KY17" s="35"/>
      <c r="KZ17" s="35"/>
      <c r="LA17" s="35"/>
      <c r="LB17" s="35"/>
      <c r="LC17" s="35"/>
      <c r="LD17" s="35"/>
      <c r="LE17" s="35"/>
      <c r="LF17" s="35"/>
      <c r="LG17" s="35"/>
      <c r="LH17" s="35"/>
      <c r="LI17" s="35"/>
      <c r="LJ17" s="35"/>
      <c r="LK17" s="35"/>
      <c r="LL17" s="35"/>
      <c r="LM17" s="35"/>
      <c r="LN17" s="35"/>
      <c r="LO17" s="35"/>
      <c r="LP17" s="35"/>
      <c r="LQ17" s="35"/>
      <c r="LR17" s="35"/>
      <c r="LS17" s="35"/>
      <c r="LT17" s="35"/>
      <c r="LU17" s="35"/>
      <c r="LV17" s="35"/>
      <c r="LW17" s="35"/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35"/>
      <c r="MN17" s="35"/>
      <c r="MO17" s="35"/>
      <c r="MP17" s="35"/>
      <c r="MQ17" s="35"/>
      <c r="MR17" s="35"/>
      <c r="MS17" s="35"/>
      <c r="MT17" s="35"/>
      <c r="MU17" s="35"/>
      <c r="MV17" s="35"/>
      <c r="MW17" s="35"/>
      <c r="MX17" s="35"/>
      <c r="MY17" s="35"/>
      <c r="MZ17" s="35"/>
      <c r="NA17" s="35"/>
      <c r="NB17" s="35"/>
      <c r="NC17" s="35"/>
      <c r="ND17" s="35"/>
      <c r="NE17" s="35"/>
      <c r="NF17" s="35"/>
      <c r="NG17" s="35"/>
      <c r="NH17" s="35"/>
      <c r="NI17" s="35"/>
      <c r="NJ17" s="35"/>
      <c r="NK17" s="35"/>
      <c r="NL17" s="35"/>
      <c r="NM17" s="35"/>
      <c r="NN17" s="35"/>
      <c r="NO17" s="35"/>
      <c r="NP17" s="35"/>
      <c r="NQ17" s="35"/>
      <c r="NR17" s="35"/>
      <c r="NS17" s="35"/>
      <c r="NT17" s="35"/>
      <c r="NU17" s="35"/>
      <c r="NV17" s="35"/>
      <c r="NW17" s="35"/>
      <c r="NX17" s="35"/>
      <c r="NY17" s="35"/>
      <c r="NZ17" s="35"/>
      <c r="OA17" s="35"/>
      <c r="OB17" s="35"/>
      <c r="OC17" s="35"/>
      <c r="OD17" s="35"/>
      <c r="OE17" s="35"/>
      <c r="OF17" s="35"/>
      <c r="OG17" s="35"/>
      <c r="OH17" s="35"/>
      <c r="OI17" s="35"/>
      <c r="OJ17" s="35"/>
      <c r="OK17" s="35"/>
      <c r="OL17" s="35"/>
      <c r="OM17" s="35"/>
      <c r="ON17" s="35"/>
      <c r="OO17" s="35"/>
      <c r="OP17" s="35"/>
      <c r="OQ17" s="35"/>
      <c r="OR17" s="35"/>
      <c r="OS17" s="35"/>
      <c r="OT17" s="35"/>
      <c r="OU17" s="35"/>
      <c r="OV17" s="35"/>
      <c r="OW17" s="35"/>
      <c r="OX17" s="35"/>
      <c r="OY17" s="35"/>
      <c r="OZ17" s="35"/>
      <c r="PA17" s="35"/>
      <c r="PB17" s="35"/>
      <c r="PC17" s="35"/>
      <c r="PD17" s="35"/>
      <c r="PE17" s="35"/>
      <c r="PF17" s="35"/>
      <c r="PG17" s="35"/>
      <c r="PH17" s="35"/>
      <c r="PI17" s="35"/>
      <c r="PJ17" s="35"/>
      <c r="PK17" s="35"/>
      <c r="PL17" s="35"/>
      <c r="PM17" s="35"/>
      <c r="PN17" s="35"/>
      <c r="PO17" s="35"/>
      <c r="PP17" s="35"/>
      <c r="PQ17" s="35"/>
      <c r="PR17" s="35"/>
      <c r="PS17" s="35"/>
      <c r="PT17" s="35"/>
      <c r="PU17" s="35"/>
      <c r="PV17" s="35"/>
      <c r="PW17" s="35"/>
      <c r="PX17" s="35"/>
      <c r="PY17" s="35"/>
      <c r="PZ17" s="35"/>
      <c r="QA17" s="35"/>
      <c r="QB17" s="35"/>
      <c r="QC17" s="35"/>
      <c r="QD17" s="35"/>
      <c r="QE17" s="35"/>
      <c r="QF17" s="35"/>
      <c r="QG17" s="35"/>
      <c r="QH17" s="35"/>
      <c r="QI17" s="35"/>
      <c r="QJ17" s="35"/>
      <c r="QK17" s="35"/>
      <c r="QL17" s="35"/>
      <c r="QM17" s="35"/>
      <c r="QN17" s="35"/>
      <c r="QO17" s="35"/>
      <c r="QP17" s="35"/>
      <c r="QQ17" s="35"/>
      <c r="QR17" s="35"/>
      <c r="QS17" s="35"/>
      <c r="QT17" s="35"/>
      <c r="QU17" s="35"/>
      <c r="QV17" s="35"/>
      <c r="QW17" s="35"/>
      <c r="QX17" s="35"/>
      <c r="QY17" s="35"/>
      <c r="QZ17" s="35"/>
      <c r="RA17" s="35"/>
      <c r="RB17" s="35"/>
      <c r="RC17" s="35"/>
      <c r="RD17" s="35"/>
      <c r="RE17" s="35"/>
      <c r="RF17" s="35"/>
      <c r="RG17" s="35"/>
      <c r="RH17" s="35"/>
      <c r="RI17" s="35"/>
      <c r="RJ17" s="35"/>
      <c r="RK17" s="35"/>
      <c r="RL17" s="35"/>
      <c r="RM17" s="35"/>
      <c r="RN17" s="35"/>
      <c r="RO17" s="35"/>
      <c r="RP17" s="35"/>
      <c r="RQ17" s="35"/>
      <c r="RR17" s="35"/>
      <c r="RS17" s="35"/>
      <c r="RT17" s="35"/>
      <c r="RU17" s="35"/>
      <c r="RV17" s="35"/>
      <c r="RW17" s="35"/>
      <c r="RX17" s="35"/>
      <c r="RY17" s="35"/>
      <c r="RZ17" s="35"/>
      <c r="SA17" s="35"/>
      <c r="SB17" s="35"/>
      <c r="SC17" s="35"/>
      <c r="SD17" s="35"/>
      <c r="SE17" s="35"/>
      <c r="SF17" s="35"/>
      <c r="SG17" s="35"/>
      <c r="SH17" s="35"/>
      <c r="SI17" s="35"/>
      <c r="SJ17" s="35"/>
      <c r="SK17" s="35"/>
      <c r="SL17" s="35"/>
      <c r="SM17" s="35"/>
      <c r="SN17" s="35"/>
      <c r="SO17" s="35"/>
      <c r="SP17" s="35"/>
      <c r="SQ17" s="35"/>
      <c r="SR17" s="35"/>
      <c r="SS17" s="35"/>
      <c r="ST17" s="35"/>
      <c r="SU17" s="35"/>
      <c r="SV17" s="35"/>
      <c r="SW17" s="35"/>
      <c r="SX17" s="35"/>
      <c r="SY17" s="35"/>
      <c r="SZ17" s="35"/>
      <c r="TA17" s="35"/>
      <c r="TB17" s="35"/>
      <c r="TC17" s="35"/>
      <c r="TD17" s="35"/>
      <c r="TE17" s="35"/>
      <c r="TF17" s="35"/>
      <c r="TG17" s="35"/>
      <c r="TH17" s="35"/>
      <c r="TI17" s="35"/>
      <c r="TJ17" s="35"/>
      <c r="TK17" s="35"/>
      <c r="TL17" s="35"/>
      <c r="TM17" s="35"/>
      <c r="TN17" s="35"/>
      <c r="TO17" s="35"/>
      <c r="TP17" s="35"/>
      <c r="TQ17" s="35"/>
      <c r="TR17" s="35"/>
      <c r="TS17" s="35"/>
      <c r="TT17" s="35"/>
      <c r="TU17" s="35"/>
      <c r="TV17" s="35"/>
      <c r="TW17" s="35"/>
      <c r="TX17" s="35"/>
      <c r="TY17" s="35"/>
      <c r="TZ17" s="35"/>
      <c r="UA17" s="35"/>
      <c r="UB17" s="35"/>
      <c r="UC17" s="35"/>
      <c r="UD17" s="35"/>
      <c r="UE17" s="35"/>
      <c r="UF17" s="35"/>
      <c r="UG17" s="35"/>
      <c r="UH17" s="35"/>
      <c r="UI17" s="35"/>
      <c r="UJ17" s="35"/>
      <c r="UK17" s="35"/>
      <c r="UL17" s="35"/>
      <c r="UM17" s="35"/>
      <c r="UN17" s="35"/>
      <c r="UO17" s="35"/>
      <c r="UP17" s="35"/>
      <c r="UQ17" s="35"/>
      <c r="UR17" s="35"/>
      <c r="US17" s="35"/>
      <c r="UT17" s="35"/>
      <c r="UU17" s="35"/>
      <c r="UV17" s="35"/>
      <c r="UW17" s="35"/>
      <c r="UX17" s="35"/>
      <c r="UY17" s="35"/>
      <c r="UZ17" s="35"/>
      <c r="VA17" s="35"/>
      <c r="VB17" s="35"/>
      <c r="VC17" s="35"/>
      <c r="VD17" s="35"/>
      <c r="VE17" s="35"/>
      <c r="VF17" s="35"/>
      <c r="VG17" s="35"/>
      <c r="VH17" s="35"/>
      <c r="VI17" s="35"/>
      <c r="VJ17" s="35"/>
      <c r="VK17" s="35"/>
      <c r="VL17" s="35"/>
      <c r="VM17" s="35"/>
      <c r="VN17" s="35"/>
      <c r="VO17" s="35"/>
      <c r="VP17" s="35"/>
      <c r="VQ17" s="35"/>
      <c r="VR17" s="35"/>
      <c r="VS17" s="35"/>
      <c r="VT17" s="35"/>
      <c r="VU17" s="35"/>
      <c r="VV17" s="35"/>
      <c r="VW17" s="35"/>
      <c r="VX17" s="35"/>
      <c r="VY17" s="35"/>
      <c r="VZ17" s="35"/>
      <c r="WA17" s="35"/>
      <c r="WB17" s="35"/>
      <c r="WC17" s="35"/>
      <c r="WD17" s="35"/>
      <c r="WE17" s="35"/>
      <c r="WF17" s="35"/>
      <c r="WG17" s="35"/>
      <c r="WH17" s="35"/>
      <c r="WI17" s="35"/>
      <c r="WJ17" s="35"/>
      <c r="WK17" s="35"/>
      <c r="WL17" s="35"/>
      <c r="WM17" s="35"/>
      <c r="WN17" s="35"/>
      <c r="WO17" s="35"/>
      <c r="WP17" s="35"/>
      <c r="WQ17" s="35"/>
      <c r="WR17" s="35"/>
      <c r="WS17" s="35"/>
      <c r="WT17" s="35"/>
      <c r="WU17" s="35"/>
      <c r="WV17" s="35"/>
      <c r="WW17" s="35"/>
      <c r="WX17" s="35"/>
      <c r="WY17" s="35"/>
      <c r="WZ17" s="35"/>
      <c r="XA17" s="35"/>
      <c r="XB17" s="35"/>
      <c r="XC17" s="35"/>
      <c r="XD17" s="35"/>
      <c r="XE17" s="35"/>
      <c r="XF17" s="35"/>
      <c r="XG17" s="35"/>
      <c r="XH17" s="35"/>
      <c r="XI17" s="35"/>
      <c r="XJ17" s="35"/>
      <c r="XK17" s="35"/>
      <c r="XL17" s="35"/>
      <c r="XM17" s="35"/>
      <c r="XN17" s="35"/>
      <c r="XO17" s="35"/>
      <c r="XP17" s="35"/>
      <c r="XQ17" s="35"/>
      <c r="XR17" s="35"/>
      <c r="XS17" s="35"/>
      <c r="XT17" s="35"/>
      <c r="XU17" s="35"/>
      <c r="XV17" s="35"/>
      <c r="XW17" s="35"/>
      <c r="XX17" s="35"/>
      <c r="XY17" s="35">
        <v>10</v>
      </c>
      <c r="XZ17" s="35">
        <v>10</v>
      </c>
      <c r="YA17" s="35"/>
      <c r="YB17" s="35"/>
      <c r="YC17" s="35"/>
      <c r="YD17" s="35"/>
      <c r="YE17" s="35"/>
      <c r="YF17" s="35"/>
      <c r="YG17" s="35"/>
      <c r="YH17" s="35"/>
      <c r="YI17" s="35"/>
      <c r="YJ17" s="35"/>
      <c r="YK17" s="35"/>
      <c r="YL17" s="35"/>
      <c r="YM17" s="35"/>
      <c r="YN17" s="35"/>
      <c r="YO17" s="35"/>
      <c r="YP17" s="35"/>
      <c r="YQ17" s="35"/>
      <c r="YR17" s="35"/>
      <c r="YS17" s="35"/>
      <c r="YT17" s="35"/>
      <c r="YU17" s="35"/>
      <c r="YV17" s="35"/>
      <c r="YW17" s="35"/>
      <c r="YX17" s="35"/>
      <c r="YY17" s="35"/>
      <c r="YZ17" s="35"/>
      <c r="ZA17" s="35"/>
      <c r="ZB17" s="35"/>
      <c r="ZC17" s="35"/>
      <c r="ZD17" s="35"/>
      <c r="ZE17" s="35"/>
      <c r="ZF17" s="35"/>
      <c r="ZG17" s="35"/>
      <c r="ZH17" s="35"/>
      <c r="ZI17" s="35"/>
      <c r="ZJ17" s="35"/>
      <c r="ZK17" s="35"/>
      <c r="ZL17" s="35"/>
      <c r="ZM17" s="35"/>
      <c r="ZN17" s="35"/>
      <c r="ZO17" s="35"/>
      <c r="ZP17" s="35"/>
      <c r="ZQ17" s="35"/>
      <c r="ZR17" s="35"/>
      <c r="ZS17" s="35"/>
      <c r="ZT17" s="35"/>
      <c r="ZU17" s="35"/>
      <c r="ZV17" s="35"/>
      <c r="ZW17" s="35"/>
      <c r="ZX17" s="35"/>
      <c r="ZY17" s="35"/>
      <c r="ZZ17" s="35"/>
      <c r="AAA17" s="35"/>
      <c r="AAB17" s="35"/>
      <c r="AAC17" s="35"/>
      <c r="AAD17" s="35"/>
      <c r="AAE17" s="35"/>
      <c r="AAF17" s="35"/>
      <c r="AAG17" s="35"/>
      <c r="AAH17" s="35"/>
      <c r="AAI17" s="35"/>
      <c r="AAJ17" s="35"/>
      <c r="AAK17" s="35"/>
      <c r="AAL17" s="35"/>
      <c r="AAM17" s="35"/>
      <c r="AAN17" s="35"/>
      <c r="AAO17" s="35"/>
      <c r="AAP17" s="35"/>
      <c r="AAQ17" s="35"/>
      <c r="AAR17" s="35"/>
      <c r="AAS17" s="35"/>
      <c r="AAT17" s="35"/>
      <c r="AAU17" s="35"/>
      <c r="AAV17" s="35"/>
      <c r="AAW17" s="35"/>
      <c r="AAX17" s="35"/>
      <c r="AAY17" s="35"/>
      <c r="AAZ17" s="35"/>
      <c r="ABA17" s="35"/>
      <c r="ABB17" s="35"/>
      <c r="ABC17" s="35"/>
      <c r="ABD17" s="35"/>
      <c r="ABE17" s="35"/>
      <c r="ABF17" s="35"/>
      <c r="ABG17" s="35"/>
      <c r="ABH17" s="35"/>
      <c r="ABI17" s="35"/>
      <c r="ABJ17" s="35"/>
      <c r="ABK17" s="35"/>
      <c r="ABL17" s="35"/>
      <c r="ABM17" s="35"/>
      <c r="ABN17" s="35"/>
      <c r="ABO17" s="35"/>
      <c r="ABP17" s="35"/>
      <c r="ABQ17" s="35"/>
      <c r="ABR17" s="35"/>
      <c r="ABS17" s="35"/>
      <c r="ABT17" s="35"/>
      <c r="ABU17" s="35"/>
      <c r="ABV17" s="35"/>
      <c r="ABW17" s="35"/>
      <c r="ABX17" s="35"/>
      <c r="ABY17" s="35"/>
      <c r="ABZ17" s="35"/>
      <c r="ACA17" s="35"/>
      <c r="ACB17" s="35"/>
      <c r="ACC17" s="35"/>
      <c r="ACD17" s="35"/>
      <c r="ACE17" s="35"/>
      <c r="ACF17" s="35"/>
      <c r="ACG17" s="35"/>
      <c r="ACH17" s="35"/>
      <c r="ACI17" s="35"/>
      <c r="ACJ17" s="35"/>
      <c r="ACK17" s="35"/>
      <c r="ACL17" s="35"/>
      <c r="ACM17" s="35"/>
      <c r="ACN17" s="35"/>
      <c r="ACO17" s="35"/>
      <c r="ACP17" s="35"/>
      <c r="ACQ17" s="35"/>
      <c r="ACR17" s="35"/>
      <c r="ACS17" s="35"/>
      <c r="ACT17" s="35"/>
      <c r="ACU17" s="35"/>
      <c r="ACV17" s="35"/>
      <c r="ACW17" s="35"/>
      <c r="ACX17" s="35"/>
      <c r="ACY17" s="35"/>
      <c r="ACZ17" s="35"/>
      <c r="ADA17" s="35"/>
      <c r="ADB17" s="35"/>
      <c r="ADC17" s="35"/>
      <c r="ADD17" s="35"/>
      <c r="ADE17" s="35"/>
      <c r="ADF17" s="35"/>
      <c r="ADG17" s="35"/>
      <c r="ADH17" s="35"/>
      <c r="ADI17" s="35"/>
      <c r="ADJ17" s="35"/>
      <c r="ADK17" s="35"/>
      <c r="ADL17" s="35"/>
      <c r="ADM17" s="35"/>
      <c r="ADN17" s="35"/>
      <c r="ADO17" s="35"/>
      <c r="ADP17" s="35"/>
      <c r="ADQ17" s="35"/>
      <c r="ADR17" s="35"/>
      <c r="ADS17" s="35"/>
      <c r="ADT17" s="35"/>
      <c r="ADU17" s="35"/>
      <c r="ADV17" s="35"/>
      <c r="ADW17" s="35"/>
      <c r="ADX17" s="35"/>
      <c r="ADY17" s="26">
        <f t="shared" si="1"/>
        <v>0</v>
      </c>
      <c r="ADZ17" s="5"/>
    </row>
    <row r="18" spans="1:829" x14ac:dyDescent="0.2">
      <c r="A18" s="38" t="s">
        <v>591</v>
      </c>
      <c r="B18" s="65">
        <f t="shared" si="0"/>
        <v>0</v>
      </c>
      <c r="C18" s="57">
        <v>1</v>
      </c>
      <c r="D18" s="59">
        <v>44781</v>
      </c>
      <c r="E18" s="67">
        <v>60.85</v>
      </c>
      <c r="F18" s="67">
        <f t="shared" si="2"/>
        <v>0</v>
      </c>
      <c r="G18" s="6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15"/>
      <c r="BF18" s="15"/>
      <c r="BG18" s="136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  <c r="DI18" s="35"/>
      <c r="DJ18" s="35"/>
      <c r="DK18" s="35"/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35"/>
      <c r="EB18" s="35"/>
      <c r="EC18" s="35"/>
      <c r="ED18" s="35"/>
      <c r="EE18" s="35"/>
      <c r="EF18" s="35"/>
      <c r="EG18" s="35"/>
      <c r="EH18" s="35"/>
      <c r="EI18" s="35"/>
      <c r="EJ18" s="35"/>
      <c r="EK18" s="35"/>
      <c r="EL18" s="35"/>
      <c r="EM18" s="35"/>
      <c r="EN18" s="35"/>
      <c r="EO18" s="35"/>
      <c r="EP18" s="35"/>
      <c r="EQ18" s="35"/>
      <c r="ER18" s="35"/>
      <c r="ES18" s="35"/>
      <c r="ET18" s="35"/>
      <c r="EU18" s="35"/>
      <c r="EV18" s="35"/>
      <c r="EW18" s="35"/>
      <c r="EX18" s="35"/>
      <c r="EY18" s="35"/>
      <c r="EZ18" s="35"/>
      <c r="FA18" s="35"/>
      <c r="FB18" s="35"/>
      <c r="FC18" s="35"/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35"/>
      <c r="FT18" s="35"/>
      <c r="FU18" s="35"/>
      <c r="FV18" s="35"/>
      <c r="FW18" s="35"/>
      <c r="FX18" s="35"/>
      <c r="FY18" s="35"/>
      <c r="FZ18" s="35"/>
      <c r="GA18" s="35"/>
      <c r="GB18" s="35"/>
      <c r="GC18" s="35"/>
      <c r="GD18" s="35"/>
      <c r="GE18" s="35"/>
      <c r="GF18" s="35"/>
      <c r="GG18" s="35"/>
      <c r="GH18" s="35"/>
      <c r="GI18" s="35"/>
      <c r="GJ18" s="35"/>
      <c r="GK18" s="35"/>
      <c r="GL18" s="35"/>
      <c r="GM18" s="35"/>
      <c r="GN18" s="35"/>
      <c r="GO18" s="35"/>
      <c r="GP18" s="35"/>
      <c r="GQ18" s="35"/>
      <c r="GR18" s="35"/>
      <c r="GS18" s="35"/>
      <c r="GT18" s="35"/>
      <c r="GU18" s="35"/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35"/>
      <c r="HL18" s="35"/>
      <c r="HM18" s="35"/>
      <c r="HN18" s="35"/>
      <c r="HO18" s="35"/>
      <c r="HP18" s="35"/>
      <c r="HQ18" s="35"/>
      <c r="HR18" s="35"/>
      <c r="HS18" s="35"/>
      <c r="HT18" s="35"/>
      <c r="HU18" s="35"/>
      <c r="HV18" s="35"/>
      <c r="HW18" s="35"/>
      <c r="HX18" s="35"/>
      <c r="HY18" s="35"/>
      <c r="HZ18" s="35"/>
      <c r="IA18" s="35"/>
      <c r="IB18" s="35"/>
      <c r="IC18" s="35"/>
      <c r="ID18" s="35"/>
      <c r="IE18" s="35"/>
      <c r="IF18" s="35"/>
      <c r="IG18" s="35"/>
      <c r="IH18" s="35"/>
      <c r="II18" s="35"/>
      <c r="IJ18" s="35"/>
      <c r="IK18" s="35"/>
      <c r="IL18" s="35"/>
      <c r="IM18" s="35"/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35"/>
      <c r="JD18" s="35"/>
      <c r="JE18" s="35"/>
      <c r="JF18" s="35"/>
      <c r="JG18" s="35"/>
      <c r="JH18" s="35"/>
      <c r="JI18" s="35"/>
      <c r="JJ18" s="35"/>
      <c r="JK18" s="35"/>
      <c r="JL18" s="35"/>
      <c r="JM18" s="35"/>
      <c r="JN18" s="35"/>
      <c r="JO18" s="35"/>
      <c r="JP18" s="35"/>
      <c r="JQ18" s="35"/>
      <c r="JR18" s="35"/>
      <c r="JS18" s="35"/>
      <c r="JT18" s="35"/>
      <c r="JU18" s="35"/>
      <c r="JV18" s="35"/>
      <c r="JW18" s="35"/>
      <c r="JX18" s="35"/>
      <c r="JY18" s="35"/>
      <c r="JZ18" s="35"/>
      <c r="KA18" s="35"/>
      <c r="KB18" s="35"/>
      <c r="KC18" s="35"/>
      <c r="KD18" s="35"/>
      <c r="KE18" s="35"/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35"/>
      <c r="KV18" s="35"/>
      <c r="KW18" s="35"/>
      <c r="KX18" s="35"/>
      <c r="KY18" s="35"/>
      <c r="KZ18" s="35"/>
      <c r="LA18" s="35"/>
      <c r="LB18" s="35"/>
      <c r="LC18" s="35"/>
      <c r="LD18" s="35"/>
      <c r="LE18" s="35"/>
      <c r="LF18" s="35"/>
      <c r="LG18" s="35"/>
      <c r="LH18" s="35"/>
      <c r="LI18" s="35"/>
      <c r="LJ18" s="35"/>
      <c r="LK18" s="35"/>
      <c r="LL18" s="35"/>
      <c r="LM18" s="35"/>
      <c r="LN18" s="35"/>
      <c r="LO18" s="35"/>
      <c r="LP18" s="35"/>
      <c r="LQ18" s="35"/>
      <c r="LR18" s="35"/>
      <c r="LS18" s="35"/>
      <c r="LT18" s="35"/>
      <c r="LU18" s="35"/>
      <c r="LV18" s="35"/>
      <c r="LW18" s="35"/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35"/>
      <c r="MN18" s="35"/>
      <c r="MO18" s="35"/>
      <c r="MP18" s="35"/>
      <c r="MQ18" s="35"/>
      <c r="MR18" s="35"/>
      <c r="MS18" s="35"/>
      <c r="MT18" s="35"/>
      <c r="MU18" s="35"/>
      <c r="MV18" s="35"/>
      <c r="MW18" s="35"/>
      <c r="MX18" s="35"/>
      <c r="MY18" s="35"/>
      <c r="MZ18" s="35"/>
      <c r="NA18" s="35"/>
      <c r="NB18" s="35"/>
      <c r="NC18" s="35"/>
      <c r="ND18" s="35"/>
      <c r="NE18" s="35"/>
      <c r="NF18" s="35"/>
      <c r="NG18" s="35"/>
      <c r="NH18" s="35"/>
      <c r="NI18" s="35"/>
      <c r="NJ18" s="35"/>
      <c r="NK18" s="35"/>
      <c r="NL18" s="35"/>
      <c r="NM18" s="35"/>
      <c r="NN18" s="35"/>
      <c r="NO18" s="35"/>
      <c r="NP18" s="35"/>
      <c r="NQ18" s="35"/>
      <c r="NR18" s="35"/>
      <c r="NS18" s="35"/>
      <c r="NT18" s="35"/>
      <c r="NU18" s="35"/>
      <c r="NV18" s="35"/>
      <c r="NW18" s="35"/>
      <c r="NX18" s="35"/>
      <c r="NY18" s="35"/>
      <c r="NZ18" s="35"/>
      <c r="OA18" s="35"/>
      <c r="OB18" s="35"/>
      <c r="OC18" s="35"/>
      <c r="OD18" s="35"/>
      <c r="OE18" s="35"/>
      <c r="OF18" s="35"/>
      <c r="OG18" s="35">
        <v>1</v>
      </c>
      <c r="OH18" s="35"/>
      <c r="OI18" s="35"/>
      <c r="OJ18" s="35"/>
      <c r="OK18" s="35"/>
      <c r="OL18" s="35"/>
      <c r="OM18" s="35"/>
      <c r="ON18" s="35"/>
      <c r="OO18" s="35"/>
      <c r="OP18" s="35"/>
      <c r="OQ18" s="35"/>
      <c r="OR18" s="35"/>
      <c r="OS18" s="35"/>
      <c r="OT18" s="35"/>
      <c r="OU18" s="35"/>
      <c r="OV18" s="35"/>
      <c r="OW18" s="35"/>
      <c r="OX18" s="35"/>
      <c r="OY18" s="35"/>
      <c r="OZ18" s="35"/>
      <c r="PA18" s="35"/>
      <c r="PB18" s="35"/>
      <c r="PC18" s="35"/>
      <c r="PD18" s="35"/>
      <c r="PE18" s="35"/>
      <c r="PF18" s="35"/>
      <c r="PG18" s="35"/>
      <c r="PH18" s="35"/>
      <c r="PI18" s="35"/>
      <c r="PJ18" s="35"/>
      <c r="PK18" s="35"/>
      <c r="PL18" s="35"/>
      <c r="PM18" s="35"/>
      <c r="PN18" s="35"/>
      <c r="PO18" s="35"/>
      <c r="PP18" s="35"/>
      <c r="PQ18" s="35"/>
      <c r="PR18" s="35"/>
      <c r="PS18" s="35"/>
      <c r="PT18" s="35"/>
      <c r="PU18" s="35"/>
      <c r="PV18" s="35"/>
      <c r="PW18" s="35"/>
      <c r="PX18" s="35"/>
      <c r="PY18" s="35"/>
      <c r="PZ18" s="35"/>
      <c r="QA18" s="35"/>
      <c r="QB18" s="35"/>
      <c r="QC18" s="35"/>
      <c r="QD18" s="35"/>
      <c r="QE18" s="35"/>
      <c r="QF18" s="35"/>
      <c r="QG18" s="35"/>
      <c r="QH18" s="35"/>
      <c r="QI18" s="35"/>
      <c r="QJ18" s="35"/>
      <c r="QK18" s="35"/>
      <c r="QL18" s="35"/>
      <c r="QM18" s="35"/>
      <c r="QN18" s="35"/>
      <c r="QO18" s="35"/>
      <c r="QP18" s="35"/>
      <c r="QQ18" s="35"/>
      <c r="QR18" s="35"/>
      <c r="QS18" s="35"/>
      <c r="QT18" s="35"/>
      <c r="QU18" s="35"/>
      <c r="QV18" s="35"/>
      <c r="QW18" s="35"/>
      <c r="QX18" s="35"/>
      <c r="QY18" s="35"/>
      <c r="QZ18" s="35"/>
      <c r="RA18" s="35"/>
      <c r="RB18" s="35"/>
      <c r="RC18" s="35"/>
      <c r="RD18" s="35"/>
      <c r="RE18" s="35"/>
      <c r="RF18" s="35"/>
      <c r="RG18" s="35"/>
      <c r="RH18" s="35"/>
      <c r="RI18" s="35"/>
      <c r="RJ18" s="35"/>
      <c r="RK18" s="35"/>
      <c r="RL18" s="35"/>
      <c r="RM18" s="35"/>
      <c r="RN18" s="35"/>
      <c r="RO18" s="35"/>
      <c r="RP18" s="35"/>
      <c r="RQ18" s="35"/>
      <c r="RR18" s="35"/>
      <c r="RS18" s="35"/>
      <c r="RT18" s="35"/>
      <c r="RU18" s="35"/>
      <c r="RV18" s="35"/>
      <c r="RW18" s="35"/>
      <c r="RX18" s="35"/>
      <c r="RY18" s="35"/>
      <c r="RZ18" s="35"/>
      <c r="SA18" s="35"/>
      <c r="SB18" s="35"/>
      <c r="SC18" s="35"/>
      <c r="SD18" s="35"/>
      <c r="SE18" s="35"/>
      <c r="SF18" s="35"/>
      <c r="SG18" s="35"/>
      <c r="SH18" s="35"/>
      <c r="SI18" s="35"/>
      <c r="SJ18" s="35"/>
      <c r="SK18" s="35"/>
      <c r="SL18" s="35"/>
      <c r="SM18" s="35"/>
      <c r="SN18" s="35"/>
      <c r="SO18" s="35"/>
      <c r="SP18" s="35"/>
      <c r="SQ18" s="35"/>
      <c r="SR18" s="35"/>
      <c r="SS18" s="35"/>
      <c r="ST18" s="35"/>
      <c r="SU18" s="35"/>
      <c r="SV18" s="35"/>
      <c r="SW18" s="35"/>
      <c r="SX18" s="35"/>
      <c r="SY18" s="35"/>
      <c r="SZ18" s="35"/>
      <c r="TA18" s="35"/>
      <c r="TB18" s="35"/>
      <c r="TC18" s="35"/>
      <c r="TD18" s="35"/>
      <c r="TE18" s="35"/>
      <c r="TF18" s="35"/>
      <c r="TG18" s="35"/>
      <c r="TH18" s="35"/>
      <c r="TI18" s="35"/>
      <c r="TJ18" s="35"/>
      <c r="TK18" s="35"/>
      <c r="TL18" s="35"/>
      <c r="TM18" s="35"/>
      <c r="TN18" s="35"/>
      <c r="TO18" s="35"/>
      <c r="TP18" s="35"/>
      <c r="TQ18" s="35"/>
      <c r="TR18" s="35"/>
      <c r="TS18" s="35"/>
      <c r="TT18" s="35"/>
      <c r="TU18" s="35"/>
      <c r="TV18" s="35"/>
      <c r="TW18" s="35"/>
      <c r="TX18" s="35"/>
      <c r="TY18" s="35"/>
      <c r="TZ18" s="35"/>
      <c r="UA18" s="35"/>
      <c r="UB18" s="35"/>
      <c r="UC18" s="35"/>
      <c r="UD18" s="35"/>
      <c r="UE18" s="35"/>
      <c r="UF18" s="35"/>
      <c r="UG18" s="35"/>
      <c r="UH18" s="35"/>
      <c r="UI18" s="35"/>
      <c r="UJ18" s="35"/>
      <c r="UK18" s="35"/>
      <c r="UL18" s="35"/>
      <c r="UM18" s="35"/>
      <c r="UN18" s="35"/>
      <c r="UO18" s="35"/>
      <c r="UP18" s="35"/>
      <c r="UQ18" s="35"/>
      <c r="UR18" s="35"/>
      <c r="US18" s="35"/>
      <c r="UT18" s="35"/>
      <c r="UU18" s="35"/>
      <c r="UV18" s="35"/>
      <c r="UW18" s="35"/>
      <c r="UX18" s="35"/>
      <c r="UY18" s="35"/>
      <c r="UZ18" s="35"/>
      <c r="VA18" s="35"/>
      <c r="VB18" s="35"/>
      <c r="VC18" s="35"/>
      <c r="VD18" s="35"/>
      <c r="VE18" s="35"/>
      <c r="VF18" s="35"/>
      <c r="VG18" s="35"/>
      <c r="VH18" s="35"/>
      <c r="VI18" s="35"/>
      <c r="VJ18" s="35"/>
      <c r="VK18" s="35"/>
      <c r="VL18" s="35"/>
      <c r="VM18" s="35"/>
      <c r="VN18" s="35"/>
      <c r="VO18" s="35"/>
      <c r="VP18" s="35"/>
      <c r="VQ18" s="35"/>
      <c r="VR18" s="35"/>
      <c r="VS18" s="35"/>
      <c r="VT18" s="35"/>
      <c r="VU18" s="35"/>
      <c r="VV18" s="35"/>
      <c r="VW18" s="35"/>
      <c r="VX18" s="35"/>
      <c r="VY18" s="35"/>
      <c r="VZ18" s="35"/>
      <c r="WA18" s="35"/>
      <c r="WB18" s="35"/>
      <c r="WC18" s="35"/>
      <c r="WD18" s="35"/>
      <c r="WE18" s="35"/>
      <c r="WF18" s="35"/>
      <c r="WG18" s="35"/>
      <c r="WH18" s="35"/>
      <c r="WI18" s="35"/>
      <c r="WJ18" s="35"/>
      <c r="WK18" s="35"/>
      <c r="WL18" s="35"/>
      <c r="WM18" s="35"/>
      <c r="WN18" s="35"/>
      <c r="WO18" s="35"/>
      <c r="WP18" s="35"/>
      <c r="WQ18" s="35"/>
      <c r="WR18" s="35"/>
      <c r="WS18" s="35"/>
      <c r="WT18" s="35"/>
      <c r="WU18" s="35"/>
      <c r="WV18" s="35"/>
      <c r="WW18" s="35"/>
      <c r="WX18" s="35"/>
      <c r="WY18" s="35"/>
      <c r="WZ18" s="35"/>
      <c r="XA18" s="35"/>
      <c r="XB18" s="35"/>
      <c r="XC18" s="35"/>
      <c r="XD18" s="35"/>
      <c r="XE18" s="35"/>
      <c r="XF18" s="35"/>
      <c r="XG18" s="35"/>
      <c r="XH18" s="35"/>
      <c r="XI18" s="35"/>
      <c r="XJ18" s="35"/>
      <c r="XK18" s="35"/>
      <c r="XL18" s="35"/>
      <c r="XM18" s="35"/>
      <c r="XN18" s="35"/>
      <c r="XO18" s="35"/>
      <c r="XP18" s="35"/>
      <c r="XQ18" s="35"/>
      <c r="XR18" s="35"/>
      <c r="XS18" s="35"/>
      <c r="XT18" s="35"/>
      <c r="XU18" s="35"/>
      <c r="XV18" s="35"/>
      <c r="XW18" s="35"/>
      <c r="XX18" s="35"/>
      <c r="XY18" s="35"/>
      <c r="XZ18" s="35"/>
      <c r="YA18" s="35"/>
      <c r="YB18" s="35"/>
      <c r="YC18" s="35"/>
      <c r="YD18" s="35"/>
      <c r="YE18" s="35"/>
      <c r="YF18" s="35"/>
      <c r="YG18" s="35"/>
      <c r="YH18" s="35"/>
      <c r="YI18" s="35"/>
      <c r="YJ18" s="35"/>
      <c r="YK18" s="35"/>
      <c r="YL18" s="35"/>
      <c r="YM18" s="35"/>
      <c r="YN18" s="35"/>
      <c r="YO18" s="35"/>
      <c r="YP18" s="35"/>
      <c r="YQ18" s="35"/>
      <c r="YR18" s="35"/>
      <c r="YS18" s="35"/>
      <c r="YT18" s="35"/>
      <c r="YU18" s="35"/>
      <c r="YV18" s="35"/>
      <c r="YW18" s="35"/>
      <c r="YX18" s="35"/>
      <c r="YY18" s="35"/>
      <c r="YZ18" s="35"/>
      <c r="ZA18" s="35"/>
      <c r="ZB18" s="35"/>
      <c r="ZC18" s="35"/>
      <c r="ZD18" s="35"/>
      <c r="ZE18" s="35"/>
      <c r="ZF18" s="35"/>
      <c r="ZG18" s="35"/>
      <c r="ZH18" s="35"/>
      <c r="ZI18" s="35"/>
      <c r="ZJ18" s="35"/>
      <c r="ZK18" s="35"/>
      <c r="ZL18" s="35"/>
      <c r="ZM18" s="35"/>
      <c r="ZN18" s="35"/>
      <c r="ZO18" s="35"/>
      <c r="ZP18" s="35"/>
      <c r="ZQ18" s="35"/>
      <c r="ZR18" s="35"/>
      <c r="ZS18" s="35"/>
      <c r="ZT18" s="35"/>
      <c r="ZU18" s="35"/>
      <c r="ZV18" s="35"/>
      <c r="ZW18" s="35"/>
      <c r="ZX18" s="35"/>
      <c r="ZY18" s="35"/>
      <c r="ZZ18" s="35"/>
      <c r="AAA18" s="35"/>
      <c r="AAB18" s="35"/>
      <c r="AAC18" s="35"/>
      <c r="AAD18" s="35"/>
      <c r="AAE18" s="35"/>
      <c r="AAF18" s="35"/>
      <c r="AAG18" s="35"/>
      <c r="AAH18" s="35"/>
      <c r="AAI18" s="35"/>
      <c r="AAJ18" s="35"/>
      <c r="AAK18" s="35"/>
      <c r="AAL18" s="35"/>
      <c r="AAM18" s="35"/>
      <c r="AAN18" s="35"/>
      <c r="AAO18" s="35"/>
      <c r="AAP18" s="35"/>
      <c r="AAQ18" s="35"/>
      <c r="AAR18" s="35"/>
      <c r="AAS18" s="35"/>
      <c r="AAT18" s="35"/>
      <c r="AAU18" s="35"/>
      <c r="AAV18" s="35"/>
      <c r="AAW18" s="35"/>
      <c r="AAX18" s="35"/>
      <c r="AAY18" s="35"/>
      <c r="AAZ18" s="35">
        <v>1</v>
      </c>
      <c r="ABA18" s="35"/>
      <c r="ABB18" s="35"/>
      <c r="ABC18" s="35"/>
      <c r="ABD18" s="35"/>
      <c r="ABE18" s="35"/>
      <c r="ABF18" s="35"/>
      <c r="ABG18" s="35"/>
      <c r="ABH18" s="35"/>
      <c r="ABI18" s="35"/>
      <c r="ABJ18" s="35"/>
      <c r="ABK18" s="35"/>
      <c r="ABL18" s="35"/>
      <c r="ABM18" s="35"/>
      <c r="ABN18" s="35"/>
      <c r="ABO18" s="35"/>
      <c r="ABP18" s="35"/>
      <c r="ABQ18" s="35"/>
      <c r="ABR18" s="35"/>
      <c r="ABS18" s="35"/>
      <c r="ABT18" s="35"/>
      <c r="ABU18" s="35"/>
      <c r="ABV18" s="35"/>
      <c r="ABW18" s="35"/>
      <c r="ABX18" s="35"/>
      <c r="ABY18" s="35"/>
      <c r="ABZ18" s="35"/>
      <c r="ACA18" s="35"/>
      <c r="ACB18" s="35"/>
      <c r="ACC18" s="35"/>
      <c r="ACD18" s="35"/>
      <c r="ACE18" s="35"/>
      <c r="ACF18" s="35"/>
      <c r="ACG18" s="35"/>
      <c r="ACH18" s="35"/>
      <c r="ACI18" s="35"/>
      <c r="ACJ18" s="35"/>
      <c r="ACK18" s="35"/>
      <c r="ACL18" s="35"/>
      <c r="ACM18" s="35"/>
      <c r="ACN18" s="35"/>
      <c r="ACO18" s="35"/>
      <c r="ACP18" s="35"/>
      <c r="ACQ18" s="35"/>
      <c r="ACR18" s="35"/>
      <c r="ACS18" s="35"/>
      <c r="ACT18" s="35"/>
      <c r="ACU18" s="35"/>
      <c r="ACV18" s="35"/>
      <c r="ACW18" s="35"/>
      <c r="ACX18" s="35"/>
      <c r="ACY18" s="35"/>
      <c r="ACZ18" s="35"/>
      <c r="ADA18" s="35"/>
      <c r="ADB18" s="35"/>
      <c r="ADC18" s="35"/>
      <c r="ADD18" s="35"/>
      <c r="ADE18" s="35"/>
      <c r="ADF18" s="35"/>
      <c r="ADG18" s="35"/>
      <c r="ADH18" s="35"/>
      <c r="ADI18" s="35"/>
      <c r="ADJ18" s="35"/>
      <c r="ADK18" s="35"/>
      <c r="ADL18" s="35"/>
      <c r="ADM18" s="35"/>
      <c r="ADN18" s="35"/>
      <c r="ADO18" s="35"/>
      <c r="ADP18" s="35"/>
      <c r="ADQ18" s="35"/>
      <c r="ADR18" s="35"/>
      <c r="ADS18" s="35"/>
      <c r="ADT18" s="35"/>
      <c r="ADU18" s="35"/>
      <c r="ADV18" s="35"/>
      <c r="ADW18" s="35"/>
      <c r="ADX18" s="35"/>
      <c r="ADY18" s="26">
        <f t="shared" si="1"/>
        <v>0</v>
      </c>
      <c r="ADZ18" s="5"/>
    </row>
    <row r="19" spans="1:829" x14ac:dyDescent="0.2">
      <c r="A19" s="38" t="s">
        <v>448</v>
      </c>
      <c r="B19" s="65">
        <f t="shared" si="0"/>
        <v>0</v>
      </c>
      <c r="C19" s="57">
        <v>10</v>
      </c>
      <c r="D19" s="59">
        <v>44396</v>
      </c>
      <c r="E19" s="67">
        <v>28.29</v>
      </c>
      <c r="F19" s="67">
        <f t="shared" si="2"/>
        <v>0</v>
      </c>
      <c r="G19" s="6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15"/>
      <c r="BF19" s="15"/>
      <c r="BG19" s="136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  <c r="DH19" s="35"/>
      <c r="DI19" s="35"/>
      <c r="DJ19" s="35"/>
      <c r="DK19" s="35"/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35"/>
      <c r="EB19" s="35"/>
      <c r="EC19" s="35"/>
      <c r="ED19" s="35"/>
      <c r="EE19" s="35"/>
      <c r="EF19" s="35"/>
      <c r="EG19" s="35"/>
      <c r="EH19" s="35"/>
      <c r="EI19" s="35"/>
      <c r="EJ19" s="35"/>
      <c r="EK19" s="35"/>
      <c r="EL19" s="35"/>
      <c r="EM19" s="35"/>
      <c r="EN19" s="35"/>
      <c r="EO19" s="35"/>
      <c r="EP19" s="35"/>
      <c r="EQ19" s="35"/>
      <c r="ER19" s="35"/>
      <c r="ES19" s="35"/>
      <c r="ET19" s="35"/>
      <c r="EU19" s="35"/>
      <c r="EV19" s="35"/>
      <c r="EW19" s="35"/>
      <c r="EX19" s="35"/>
      <c r="EY19" s="35"/>
      <c r="EZ19" s="35"/>
      <c r="FA19" s="35"/>
      <c r="FB19" s="35"/>
      <c r="FC19" s="35"/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35"/>
      <c r="FT19" s="35"/>
      <c r="FU19" s="35"/>
      <c r="FV19" s="35"/>
      <c r="FW19" s="35"/>
      <c r="FX19" s="35"/>
      <c r="FY19" s="35"/>
      <c r="FZ19" s="35"/>
      <c r="GA19" s="35"/>
      <c r="GB19" s="35"/>
      <c r="GC19" s="35"/>
      <c r="GD19" s="35"/>
      <c r="GE19" s="35"/>
      <c r="GF19" s="35"/>
      <c r="GG19" s="35"/>
      <c r="GH19" s="35"/>
      <c r="GI19" s="35"/>
      <c r="GJ19" s="35"/>
      <c r="GK19" s="35"/>
      <c r="GL19" s="35"/>
      <c r="GM19" s="35"/>
      <c r="GN19" s="35"/>
      <c r="GO19" s="35"/>
      <c r="GP19" s="35"/>
      <c r="GQ19" s="35"/>
      <c r="GR19" s="35"/>
      <c r="GS19" s="35"/>
      <c r="GT19" s="35"/>
      <c r="GU19" s="35"/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35"/>
      <c r="HL19" s="35"/>
      <c r="HM19" s="35"/>
      <c r="HN19" s="35"/>
      <c r="HO19" s="35"/>
      <c r="HP19" s="35"/>
      <c r="HQ19" s="35"/>
      <c r="HR19" s="35"/>
      <c r="HS19" s="35"/>
      <c r="HT19" s="35"/>
      <c r="HU19" s="35"/>
      <c r="HV19" s="35"/>
      <c r="HW19" s="35"/>
      <c r="HX19" s="35"/>
      <c r="HY19" s="35"/>
      <c r="HZ19" s="35"/>
      <c r="IA19" s="35"/>
      <c r="IB19" s="35"/>
      <c r="IC19" s="35"/>
      <c r="ID19" s="35"/>
      <c r="IE19" s="35"/>
      <c r="IF19" s="35"/>
      <c r="IG19" s="35"/>
      <c r="IH19" s="35"/>
      <c r="II19" s="35"/>
      <c r="IJ19" s="35"/>
      <c r="IK19" s="35"/>
      <c r="IL19" s="35"/>
      <c r="IM19" s="35"/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35"/>
      <c r="JD19" s="35"/>
      <c r="JE19" s="35"/>
      <c r="JF19" s="35"/>
      <c r="JG19" s="35"/>
      <c r="JH19" s="35"/>
      <c r="JI19" s="35"/>
      <c r="JJ19" s="35"/>
      <c r="JK19" s="35"/>
      <c r="JL19" s="35"/>
      <c r="JM19" s="35"/>
      <c r="JN19" s="35"/>
      <c r="JO19" s="35"/>
      <c r="JP19" s="35"/>
      <c r="JQ19" s="35"/>
      <c r="JR19" s="35"/>
      <c r="JS19" s="35"/>
      <c r="JT19" s="35"/>
      <c r="JU19" s="35"/>
      <c r="JV19" s="35"/>
      <c r="JW19" s="35"/>
      <c r="JX19" s="35"/>
      <c r="JY19" s="35"/>
      <c r="JZ19" s="35"/>
      <c r="KA19" s="35"/>
      <c r="KB19" s="35"/>
      <c r="KC19" s="35"/>
      <c r="KD19" s="35"/>
      <c r="KE19" s="35"/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35"/>
      <c r="KV19" s="35"/>
      <c r="KW19" s="35"/>
      <c r="KX19" s="35"/>
      <c r="KY19" s="35"/>
      <c r="KZ19" s="35"/>
      <c r="LA19" s="35"/>
      <c r="LB19" s="35"/>
      <c r="LC19" s="35"/>
      <c r="LD19" s="35"/>
      <c r="LE19" s="35"/>
      <c r="LF19" s="35"/>
      <c r="LG19" s="35"/>
      <c r="LH19" s="35"/>
      <c r="LI19" s="35"/>
      <c r="LJ19" s="35"/>
      <c r="LK19" s="35"/>
      <c r="LL19" s="35"/>
      <c r="LM19" s="35"/>
      <c r="LN19" s="35"/>
      <c r="LO19" s="35"/>
      <c r="LP19" s="35"/>
      <c r="LQ19" s="35"/>
      <c r="LR19" s="35"/>
      <c r="LS19" s="35"/>
      <c r="LT19" s="35"/>
      <c r="LU19" s="35"/>
      <c r="LV19" s="35"/>
      <c r="LW19" s="35"/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35"/>
      <c r="MN19" s="35"/>
      <c r="MO19" s="35"/>
      <c r="MP19" s="35"/>
      <c r="MQ19" s="35"/>
      <c r="MR19" s="35"/>
      <c r="MS19" s="35"/>
      <c r="MT19" s="35"/>
      <c r="MU19" s="35"/>
      <c r="MV19" s="35"/>
      <c r="MW19" s="35"/>
      <c r="MX19" s="35"/>
      <c r="MY19" s="35"/>
      <c r="MZ19" s="35"/>
      <c r="NA19" s="35"/>
      <c r="NB19" s="35"/>
      <c r="NC19" s="35"/>
      <c r="ND19" s="35"/>
      <c r="NE19" s="35"/>
      <c r="NF19" s="35"/>
      <c r="NG19" s="35"/>
      <c r="NH19" s="35"/>
      <c r="NI19" s="35"/>
      <c r="NJ19" s="35"/>
      <c r="NK19" s="35"/>
      <c r="NL19" s="35"/>
      <c r="NM19" s="35"/>
      <c r="NN19" s="35"/>
      <c r="NO19" s="35"/>
      <c r="NP19" s="35"/>
      <c r="NQ19" s="35"/>
      <c r="NR19" s="35"/>
      <c r="NS19" s="35"/>
      <c r="NT19" s="35"/>
      <c r="NU19" s="35"/>
      <c r="NV19" s="35"/>
      <c r="NW19" s="35"/>
      <c r="NX19" s="35"/>
      <c r="NY19" s="35"/>
      <c r="NZ19" s="35"/>
      <c r="OA19" s="35"/>
      <c r="OB19" s="35"/>
      <c r="OC19" s="35"/>
      <c r="OD19" s="35"/>
      <c r="OE19" s="35"/>
      <c r="OF19" s="35"/>
      <c r="OG19" s="35"/>
      <c r="OH19" s="35"/>
      <c r="OI19" s="35"/>
      <c r="OJ19" s="35"/>
      <c r="OK19" s="35"/>
      <c r="OL19" s="35"/>
      <c r="OM19" s="35"/>
      <c r="ON19" s="35"/>
      <c r="OO19" s="35"/>
      <c r="OP19" s="35"/>
      <c r="OQ19" s="35"/>
      <c r="OR19" s="35"/>
      <c r="OS19" s="35"/>
      <c r="OT19" s="35"/>
      <c r="OU19" s="35"/>
      <c r="OV19" s="35"/>
      <c r="OW19" s="35"/>
      <c r="OX19" s="35"/>
      <c r="OY19" s="35"/>
      <c r="OZ19" s="35"/>
      <c r="PA19" s="35"/>
      <c r="PB19" s="35"/>
      <c r="PC19" s="35"/>
      <c r="PD19" s="35"/>
      <c r="PE19" s="35"/>
      <c r="PF19" s="35"/>
      <c r="PG19" s="35"/>
      <c r="PH19" s="35"/>
      <c r="PI19" s="35"/>
      <c r="PJ19" s="35"/>
      <c r="PK19" s="35"/>
      <c r="PL19" s="35"/>
      <c r="PM19" s="35"/>
      <c r="PN19" s="35"/>
      <c r="PO19" s="35"/>
      <c r="PP19" s="35"/>
      <c r="PQ19" s="35"/>
      <c r="PR19" s="35"/>
      <c r="PS19" s="35"/>
      <c r="PT19" s="35"/>
      <c r="PU19" s="35"/>
      <c r="PV19" s="35"/>
      <c r="PW19" s="35"/>
      <c r="PX19" s="35"/>
      <c r="PY19" s="35"/>
      <c r="PZ19" s="35"/>
      <c r="QA19" s="35"/>
      <c r="QB19" s="35"/>
      <c r="QC19" s="35"/>
      <c r="QD19" s="35"/>
      <c r="QE19" s="35"/>
      <c r="QF19" s="35"/>
      <c r="QG19" s="35"/>
      <c r="QH19" s="35"/>
      <c r="QI19" s="35"/>
      <c r="QJ19" s="35"/>
      <c r="QK19" s="35"/>
      <c r="QL19" s="35"/>
      <c r="QM19" s="35"/>
      <c r="QN19" s="35"/>
      <c r="QO19" s="35"/>
      <c r="QP19" s="35"/>
      <c r="QQ19" s="35"/>
      <c r="QR19" s="35"/>
      <c r="QS19" s="35"/>
      <c r="QT19" s="35"/>
      <c r="QU19" s="35"/>
      <c r="QV19" s="35"/>
      <c r="QW19" s="35"/>
      <c r="QX19" s="35"/>
      <c r="QY19" s="35"/>
      <c r="QZ19" s="35"/>
      <c r="RA19" s="35"/>
      <c r="RB19" s="35"/>
      <c r="RC19" s="35"/>
      <c r="RD19" s="35"/>
      <c r="RE19" s="35"/>
      <c r="RF19" s="35"/>
      <c r="RG19" s="35"/>
      <c r="RH19" s="35"/>
      <c r="RI19" s="35"/>
      <c r="RJ19" s="35"/>
      <c r="RK19" s="35"/>
      <c r="RL19" s="35"/>
      <c r="RM19" s="35"/>
      <c r="RN19" s="35"/>
      <c r="RO19" s="35"/>
      <c r="RP19" s="35"/>
      <c r="RQ19" s="35"/>
      <c r="RR19" s="35"/>
      <c r="RS19" s="35"/>
      <c r="RT19" s="35"/>
      <c r="RU19" s="35"/>
      <c r="RV19" s="35"/>
      <c r="RW19" s="35"/>
      <c r="RX19" s="35"/>
      <c r="RY19" s="35"/>
      <c r="RZ19" s="35"/>
      <c r="SA19" s="35"/>
      <c r="SB19" s="35"/>
      <c r="SC19" s="35"/>
      <c r="SD19" s="35"/>
      <c r="SE19" s="35"/>
      <c r="SF19" s="35"/>
      <c r="SG19" s="35"/>
      <c r="SH19" s="35"/>
      <c r="SI19" s="35"/>
      <c r="SJ19" s="35"/>
      <c r="SK19" s="35"/>
      <c r="SL19" s="35"/>
      <c r="SM19" s="35"/>
      <c r="SN19" s="35"/>
      <c r="SO19" s="35"/>
      <c r="SP19" s="35"/>
      <c r="SQ19" s="35"/>
      <c r="SR19" s="35"/>
      <c r="SS19" s="35"/>
      <c r="ST19" s="35"/>
      <c r="SU19" s="35"/>
      <c r="SV19" s="35"/>
      <c r="SW19" s="35"/>
      <c r="SX19" s="35"/>
      <c r="SY19" s="35"/>
      <c r="SZ19" s="35"/>
      <c r="TA19" s="35"/>
      <c r="TB19" s="35"/>
      <c r="TC19" s="35"/>
      <c r="TD19" s="35"/>
      <c r="TE19" s="35"/>
      <c r="TF19" s="35"/>
      <c r="TG19" s="35"/>
      <c r="TH19" s="35"/>
      <c r="TI19" s="35"/>
      <c r="TJ19" s="35"/>
      <c r="TK19" s="35"/>
      <c r="TL19" s="35"/>
      <c r="TM19" s="35"/>
      <c r="TN19" s="35"/>
      <c r="TO19" s="35"/>
      <c r="TP19" s="35"/>
      <c r="TQ19" s="35"/>
      <c r="TR19" s="35"/>
      <c r="TS19" s="35"/>
      <c r="TT19" s="35"/>
      <c r="TU19" s="35"/>
      <c r="TV19" s="35"/>
      <c r="TW19" s="35"/>
      <c r="TX19" s="35"/>
      <c r="TY19" s="35"/>
      <c r="TZ19" s="35"/>
      <c r="UA19" s="35"/>
      <c r="UB19" s="35"/>
      <c r="UC19" s="35"/>
      <c r="UD19" s="35"/>
      <c r="UE19" s="35"/>
      <c r="UF19" s="35"/>
      <c r="UG19" s="35"/>
      <c r="UH19" s="35"/>
      <c r="UI19" s="35"/>
      <c r="UJ19" s="35"/>
      <c r="UK19" s="35"/>
      <c r="UL19" s="35"/>
      <c r="UM19" s="35"/>
      <c r="UN19" s="35"/>
      <c r="UO19" s="35"/>
      <c r="UP19" s="35"/>
      <c r="UQ19" s="35"/>
      <c r="UR19" s="35"/>
      <c r="US19" s="35"/>
      <c r="UT19" s="35"/>
      <c r="UU19" s="35"/>
      <c r="UV19" s="35"/>
      <c r="UW19" s="35"/>
      <c r="UX19" s="35"/>
      <c r="UY19" s="35"/>
      <c r="UZ19" s="35"/>
      <c r="VA19" s="35"/>
      <c r="VB19" s="35"/>
      <c r="VC19" s="35"/>
      <c r="VD19" s="35"/>
      <c r="VE19" s="35"/>
      <c r="VF19" s="35"/>
      <c r="VG19" s="35"/>
      <c r="VH19" s="35"/>
      <c r="VI19" s="35"/>
      <c r="VJ19" s="35"/>
      <c r="VK19" s="35"/>
      <c r="VL19" s="35"/>
      <c r="VM19" s="35"/>
      <c r="VN19" s="35"/>
      <c r="VO19" s="35"/>
      <c r="VP19" s="35"/>
      <c r="VQ19" s="35"/>
      <c r="VR19" s="35"/>
      <c r="VS19" s="35"/>
      <c r="VT19" s="35"/>
      <c r="VU19" s="35"/>
      <c r="VV19" s="35"/>
      <c r="VW19" s="35"/>
      <c r="VX19" s="35"/>
      <c r="VY19" s="35"/>
      <c r="VZ19" s="35"/>
      <c r="WA19" s="35"/>
      <c r="WB19" s="35"/>
      <c r="WC19" s="35"/>
      <c r="WD19" s="35"/>
      <c r="WE19" s="35"/>
      <c r="WF19" s="35"/>
      <c r="WG19" s="35"/>
      <c r="WH19" s="35"/>
      <c r="WI19" s="35"/>
      <c r="WJ19" s="35"/>
      <c r="WK19" s="35"/>
      <c r="WL19" s="35"/>
      <c r="WM19" s="35"/>
      <c r="WN19" s="35"/>
      <c r="WO19" s="35"/>
      <c r="WP19" s="35"/>
      <c r="WQ19" s="35"/>
      <c r="WR19" s="35"/>
      <c r="WS19" s="35"/>
      <c r="WT19" s="35"/>
      <c r="WU19" s="35"/>
      <c r="WV19" s="35"/>
      <c r="WW19" s="35"/>
      <c r="WX19" s="35"/>
      <c r="WY19" s="35"/>
      <c r="WZ19" s="35"/>
      <c r="XA19" s="35"/>
      <c r="XB19" s="35"/>
      <c r="XC19" s="35"/>
      <c r="XD19" s="35"/>
      <c r="XE19" s="35"/>
      <c r="XF19" s="35"/>
      <c r="XG19" s="35"/>
      <c r="XH19" s="35"/>
      <c r="XI19" s="35"/>
      <c r="XJ19" s="35"/>
      <c r="XK19" s="35"/>
      <c r="XL19" s="35"/>
      <c r="XM19" s="35"/>
      <c r="XN19" s="35"/>
      <c r="XO19" s="35"/>
      <c r="XP19" s="35"/>
      <c r="XQ19" s="35"/>
      <c r="XR19" s="35"/>
      <c r="XS19" s="35"/>
      <c r="XT19" s="35"/>
      <c r="XU19" s="35"/>
      <c r="XV19" s="35"/>
      <c r="XW19" s="35"/>
      <c r="XX19" s="35"/>
      <c r="XY19" s="35"/>
      <c r="XZ19" s="35"/>
      <c r="YA19" s="35"/>
      <c r="YB19" s="35"/>
      <c r="YC19" s="35"/>
      <c r="YD19" s="35"/>
      <c r="YE19" s="35"/>
      <c r="YF19" s="35"/>
      <c r="YG19" s="35"/>
      <c r="YH19" s="35"/>
      <c r="YI19" s="35"/>
      <c r="YJ19" s="35"/>
      <c r="YK19" s="35"/>
      <c r="YL19" s="35"/>
      <c r="YM19" s="35"/>
      <c r="YN19" s="35"/>
      <c r="YO19" s="35"/>
      <c r="YP19" s="35"/>
      <c r="YQ19" s="35"/>
      <c r="YR19" s="35"/>
      <c r="YS19" s="35"/>
      <c r="YT19" s="35"/>
      <c r="YU19" s="35"/>
      <c r="YV19" s="35"/>
      <c r="YW19" s="35"/>
      <c r="YX19" s="35"/>
      <c r="YY19" s="35"/>
      <c r="YZ19" s="35"/>
      <c r="ZA19" s="35"/>
      <c r="ZB19" s="35"/>
      <c r="ZC19" s="35"/>
      <c r="ZD19" s="35"/>
      <c r="ZE19" s="35"/>
      <c r="ZF19" s="35"/>
      <c r="ZG19" s="35"/>
      <c r="ZH19" s="35"/>
      <c r="ZI19" s="35"/>
      <c r="ZJ19" s="35"/>
      <c r="ZK19" s="35"/>
      <c r="ZL19" s="35"/>
      <c r="ZM19" s="35"/>
      <c r="ZN19" s="35"/>
      <c r="ZO19" s="35"/>
      <c r="ZP19" s="35"/>
      <c r="ZQ19" s="35"/>
      <c r="ZR19" s="35"/>
      <c r="ZS19" s="35"/>
      <c r="ZT19" s="35"/>
      <c r="ZU19" s="35"/>
      <c r="ZV19" s="35"/>
      <c r="ZW19" s="35"/>
      <c r="ZX19" s="35"/>
      <c r="ZY19" s="35"/>
      <c r="ZZ19" s="35"/>
      <c r="AAA19" s="35"/>
      <c r="AAB19" s="35"/>
      <c r="AAC19" s="35"/>
      <c r="AAD19" s="35"/>
      <c r="AAE19" s="35"/>
      <c r="AAF19" s="35"/>
      <c r="AAG19" s="35"/>
      <c r="AAH19" s="35"/>
      <c r="AAI19" s="35"/>
      <c r="AAJ19" s="35"/>
      <c r="AAK19" s="35"/>
      <c r="AAL19" s="35"/>
      <c r="AAM19" s="35"/>
      <c r="AAN19" s="35"/>
      <c r="AAO19" s="35"/>
      <c r="AAP19" s="35"/>
      <c r="AAQ19" s="35"/>
      <c r="AAR19" s="35"/>
      <c r="AAS19" s="35"/>
      <c r="AAT19" s="35"/>
      <c r="AAU19" s="35"/>
      <c r="AAV19" s="35"/>
      <c r="AAW19" s="35"/>
      <c r="AAX19" s="35"/>
      <c r="AAY19" s="35"/>
      <c r="AAZ19" s="35"/>
      <c r="ABA19" s="35"/>
      <c r="ABB19" s="35"/>
      <c r="ABC19" s="35"/>
      <c r="ABD19" s="35"/>
      <c r="ABE19" s="35"/>
      <c r="ABF19" s="35"/>
      <c r="ABG19" s="35"/>
      <c r="ABH19" s="35"/>
      <c r="ABI19" s="35"/>
      <c r="ABJ19" s="35"/>
      <c r="ABK19" s="35"/>
      <c r="ABL19" s="35"/>
      <c r="ABM19" s="35"/>
      <c r="ABN19" s="35"/>
      <c r="ABO19" s="35"/>
      <c r="ABP19" s="35"/>
      <c r="ABQ19" s="35"/>
      <c r="ABR19" s="35"/>
      <c r="ABS19" s="35"/>
      <c r="ABT19" s="35"/>
      <c r="ABU19" s="35"/>
      <c r="ABV19" s="35"/>
      <c r="ABW19" s="35"/>
      <c r="ABX19" s="35"/>
      <c r="ABY19" s="35"/>
      <c r="ABZ19" s="35"/>
      <c r="ACA19" s="35"/>
      <c r="ACB19" s="35"/>
      <c r="ACC19" s="35"/>
      <c r="ACD19" s="35"/>
      <c r="ACE19" s="35"/>
      <c r="ACF19" s="35"/>
      <c r="ACG19" s="35"/>
      <c r="ACH19" s="35"/>
      <c r="ACI19" s="35"/>
      <c r="ACJ19" s="35"/>
      <c r="ACK19" s="35"/>
      <c r="ACL19" s="35"/>
      <c r="ACM19" s="35"/>
      <c r="ACN19" s="35"/>
      <c r="ACO19" s="35"/>
      <c r="ACP19" s="35"/>
      <c r="ACQ19" s="35"/>
      <c r="ACR19" s="35"/>
      <c r="ACS19" s="35"/>
      <c r="ACT19" s="35"/>
      <c r="ACU19" s="35"/>
      <c r="ACV19" s="35"/>
      <c r="ACW19" s="35"/>
      <c r="ACX19" s="35"/>
      <c r="ACY19" s="35"/>
      <c r="ACZ19" s="35"/>
      <c r="ADA19" s="35"/>
      <c r="ADB19" s="35"/>
      <c r="ADC19" s="35"/>
      <c r="ADD19" s="35"/>
      <c r="ADE19" s="35"/>
      <c r="ADF19" s="35"/>
      <c r="ADG19" s="35"/>
      <c r="ADH19" s="35"/>
      <c r="ADI19" s="35"/>
      <c r="ADJ19" s="35"/>
      <c r="ADK19" s="35"/>
      <c r="ADL19" s="35"/>
      <c r="ADM19" s="35"/>
      <c r="ADN19" s="35"/>
      <c r="ADO19" s="35"/>
      <c r="ADP19" s="35"/>
      <c r="ADQ19" s="35"/>
      <c r="ADR19" s="35"/>
      <c r="ADS19" s="35"/>
      <c r="ADT19" s="35"/>
      <c r="ADU19" s="35"/>
      <c r="ADV19" s="35"/>
      <c r="ADW19" s="35"/>
      <c r="ADX19" s="35"/>
      <c r="ADY19" s="26">
        <f t="shared" si="1"/>
        <v>0</v>
      </c>
      <c r="ADZ19" s="5"/>
    </row>
    <row r="20" spans="1:829" x14ac:dyDescent="0.2">
      <c r="A20" s="38" t="s">
        <v>82</v>
      </c>
      <c r="B20" s="65">
        <f t="shared" si="0"/>
        <v>0</v>
      </c>
      <c r="C20" s="57">
        <v>0.8</v>
      </c>
      <c r="D20" s="59">
        <v>44760</v>
      </c>
      <c r="E20" s="67">
        <v>67.52</v>
      </c>
      <c r="F20" s="67">
        <f t="shared" si="2"/>
        <v>0</v>
      </c>
      <c r="G20" s="6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15"/>
      <c r="BF20" s="15"/>
      <c r="BG20" s="136"/>
      <c r="BH20" s="35"/>
      <c r="BI20" s="35"/>
      <c r="BJ20" s="35"/>
      <c r="BK20" s="35"/>
      <c r="BL20" s="35"/>
      <c r="BM20" s="35"/>
      <c r="BN20" s="35"/>
      <c r="BO20" s="35">
        <v>4</v>
      </c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>
        <v>3.2</v>
      </c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/>
      <c r="FW20" s="35"/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/>
      <c r="HV20" s="35"/>
      <c r="HW20" s="35"/>
      <c r="HX20" s="35"/>
      <c r="HY20" s="35"/>
      <c r="HZ20" s="35"/>
      <c r="IA20" s="35"/>
      <c r="IB20" s="35"/>
      <c r="IC20" s="35"/>
      <c r="ID20" s="35"/>
      <c r="IE20" s="35"/>
      <c r="IF20" s="35"/>
      <c r="IG20" s="35"/>
      <c r="IH20" s="35"/>
      <c r="II20" s="35"/>
      <c r="IJ20" s="35"/>
      <c r="IK20" s="35"/>
      <c r="IL20" s="35"/>
      <c r="IM20" s="35"/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35"/>
      <c r="JD20" s="35"/>
      <c r="JE20" s="35"/>
      <c r="JF20" s="35"/>
      <c r="JG20" s="35"/>
      <c r="JH20" s="35"/>
      <c r="JI20" s="35"/>
      <c r="JJ20" s="35"/>
      <c r="JK20" s="35"/>
      <c r="JL20" s="35"/>
      <c r="JM20" s="35"/>
      <c r="JN20" s="35"/>
      <c r="JO20" s="35"/>
      <c r="JP20" s="35"/>
      <c r="JQ20" s="35"/>
      <c r="JR20" s="35"/>
      <c r="JS20" s="35"/>
      <c r="JT20" s="35"/>
      <c r="JU20" s="35"/>
      <c r="JV20" s="35"/>
      <c r="JW20" s="35"/>
      <c r="JX20" s="35"/>
      <c r="JY20" s="35"/>
      <c r="JZ20" s="35"/>
      <c r="KA20" s="35"/>
      <c r="KB20" s="35"/>
      <c r="KC20" s="35"/>
      <c r="KD20" s="35"/>
      <c r="KE20" s="35"/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35"/>
      <c r="KV20" s="35"/>
      <c r="KW20" s="35"/>
      <c r="KX20" s="35"/>
      <c r="KY20" s="35"/>
      <c r="KZ20" s="35"/>
      <c r="LA20" s="35"/>
      <c r="LB20" s="35"/>
      <c r="LC20" s="35"/>
      <c r="LD20" s="35"/>
      <c r="LE20" s="35"/>
      <c r="LF20" s="35"/>
      <c r="LG20" s="35"/>
      <c r="LH20" s="35"/>
      <c r="LI20" s="35"/>
      <c r="LJ20" s="35"/>
      <c r="LK20" s="35"/>
      <c r="LL20" s="35"/>
      <c r="LM20" s="35"/>
      <c r="LN20" s="35"/>
      <c r="LO20" s="35"/>
      <c r="LP20" s="35"/>
      <c r="LQ20" s="35"/>
      <c r="LR20" s="35"/>
      <c r="LS20" s="35"/>
      <c r="LT20" s="35"/>
      <c r="LU20" s="35"/>
      <c r="LV20" s="35"/>
      <c r="LW20" s="35"/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35"/>
      <c r="MN20" s="35"/>
      <c r="MO20" s="35"/>
      <c r="MP20" s="35"/>
      <c r="MQ20" s="35"/>
      <c r="MR20" s="35"/>
      <c r="MS20" s="35"/>
      <c r="MT20" s="35"/>
      <c r="MU20" s="35"/>
      <c r="MV20" s="35"/>
      <c r="MW20" s="35"/>
      <c r="MX20" s="35"/>
      <c r="MY20" s="35"/>
      <c r="MZ20" s="35"/>
      <c r="NA20" s="35"/>
      <c r="NB20" s="35"/>
      <c r="NC20" s="35"/>
      <c r="ND20" s="35"/>
      <c r="NE20" s="35"/>
      <c r="NF20" s="35"/>
      <c r="NG20" s="35"/>
      <c r="NH20" s="35"/>
      <c r="NI20" s="35"/>
      <c r="NJ20" s="35"/>
      <c r="NK20" s="35"/>
      <c r="NL20" s="35"/>
      <c r="NM20" s="35"/>
      <c r="NN20" s="35"/>
      <c r="NO20" s="35"/>
      <c r="NP20" s="35"/>
      <c r="NQ20" s="35"/>
      <c r="NR20" s="35"/>
      <c r="NS20" s="35"/>
      <c r="NT20" s="35"/>
      <c r="NU20" s="35"/>
      <c r="NV20" s="35"/>
      <c r="NW20" s="35"/>
      <c r="NX20" s="35"/>
      <c r="NY20" s="35"/>
      <c r="NZ20" s="35"/>
      <c r="OA20" s="35"/>
      <c r="OB20" s="35"/>
      <c r="OC20" s="35"/>
      <c r="OD20" s="35"/>
      <c r="OE20" s="35"/>
      <c r="OF20" s="35"/>
      <c r="OG20" s="35"/>
      <c r="OH20" s="35"/>
      <c r="OI20" s="35"/>
      <c r="OJ20" s="35"/>
      <c r="OK20" s="35"/>
      <c r="OL20" s="35"/>
      <c r="OM20" s="35"/>
      <c r="ON20" s="35"/>
      <c r="OO20" s="35"/>
      <c r="OP20" s="35"/>
      <c r="OQ20" s="35"/>
      <c r="OR20" s="35"/>
      <c r="OS20" s="35"/>
      <c r="OT20" s="35"/>
      <c r="OU20" s="35"/>
      <c r="OV20" s="35"/>
      <c r="OW20" s="35"/>
      <c r="OX20" s="35"/>
      <c r="OY20" s="35"/>
      <c r="OZ20" s="35"/>
      <c r="PA20" s="35"/>
      <c r="PB20" s="35"/>
      <c r="PC20" s="35"/>
      <c r="PD20" s="35"/>
      <c r="PE20" s="35">
        <v>4</v>
      </c>
      <c r="PF20" s="35"/>
      <c r="PG20" s="35"/>
      <c r="PH20" s="35"/>
      <c r="PI20" s="35"/>
      <c r="PJ20" s="35"/>
      <c r="PK20" s="35"/>
      <c r="PL20" s="35"/>
      <c r="PM20" s="35"/>
      <c r="PN20" s="35"/>
      <c r="PO20" s="35"/>
      <c r="PP20" s="35"/>
      <c r="PQ20" s="35"/>
      <c r="PR20" s="35"/>
      <c r="PS20" s="35"/>
      <c r="PT20" s="35"/>
      <c r="PU20" s="35"/>
      <c r="PV20" s="35"/>
      <c r="PW20" s="35"/>
      <c r="PX20" s="35"/>
      <c r="PY20" s="35"/>
      <c r="PZ20" s="35"/>
      <c r="QA20" s="35"/>
      <c r="QB20" s="35"/>
      <c r="QC20" s="35"/>
      <c r="QD20" s="35"/>
      <c r="QE20" s="35"/>
      <c r="QF20" s="35">
        <v>4</v>
      </c>
      <c r="QG20" s="35"/>
      <c r="QH20" s="35"/>
      <c r="QI20" s="35"/>
      <c r="QJ20" s="35"/>
      <c r="QK20" s="35"/>
      <c r="QL20" s="35"/>
      <c r="QM20" s="35"/>
      <c r="QN20" s="35"/>
      <c r="QO20" s="35"/>
      <c r="QP20" s="35"/>
      <c r="QQ20" s="35"/>
      <c r="QR20" s="35"/>
      <c r="QS20" s="35"/>
      <c r="QT20" s="35"/>
      <c r="QU20" s="35"/>
      <c r="QV20" s="35"/>
      <c r="QW20" s="35"/>
      <c r="QX20" s="35"/>
      <c r="QY20" s="35"/>
      <c r="QZ20" s="35"/>
      <c r="RA20" s="35"/>
      <c r="RB20" s="35"/>
      <c r="RC20" s="35"/>
      <c r="RD20" s="35"/>
      <c r="RE20" s="35"/>
      <c r="RF20" s="35"/>
      <c r="RG20" s="35"/>
      <c r="RH20" s="35"/>
      <c r="RI20" s="35"/>
      <c r="RJ20" s="35"/>
      <c r="RK20" s="35"/>
      <c r="RL20" s="35"/>
      <c r="RM20" s="35"/>
      <c r="RN20" s="35"/>
      <c r="RO20" s="35"/>
      <c r="RP20" s="35"/>
      <c r="RQ20" s="35"/>
      <c r="RR20" s="35"/>
      <c r="RS20" s="35"/>
      <c r="RT20" s="35"/>
      <c r="RU20" s="35"/>
      <c r="RV20" s="35"/>
      <c r="RW20" s="35"/>
      <c r="RX20" s="35"/>
      <c r="RY20" s="35"/>
      <c r="RZ20" s="35"/>
      <c r="SA20" s="35"/>
      <c r="SB20" s="35"/>
      <c r="SC20" s="35"/>
      <c r="SD20" s="35"/>
      <c r="SE20" s="35"/>
      <c r="SF20" s="35"/>
      <c r="SG20" s="35"/>
      <c r="SH20" s="35"/>
      <c r="SI20" s="35"/>
      <c r="SJ20" s="35"/>
      <c r="SK20" s="35"/>
      <c r="SL20" s="35"/>
      <c r="SM20" s="35"/>
      <c r="SN20" s="35"/>
      <c r="SO20" s="35"/>
      <c r="SP20" s="35"/>
      <c r="SQ20" s="35"/>
      <c r="SR20" s="35"/>
      <c r="SS20" s="35"/>
      <c r="ST20" s="35"/>
      <c r="SU20" s="35"/>
      <c r="SV20" s="35"/>
      <c r="SW20" s="35"/>
      <c r="SX20" s="35"/>
      <c r="SY20" s="35"/>
      <c r="SZ20" s="35"/>
      <c r="TA20" s="35"/>
      <c r="TB20" s="35"/>
      <c r="TC20" s="35"/>
      <c r="TD20" s="35"/>
      <c r="TE20" s="35"/>
      <c r="TF20" s="35"/>
      <c r="TG20" s="35"/>
      <c r="TH20" s="35"/>
      <c r="TI20" s="35"/>
      <c r="TJ20" s="35"/>
      <c r="TK20" s="35"/>
      <c r="TL20" s="35"/>
      <c r="TM20" s="35"/>
      <c r="TN20" s="35"/>
      <c r="TO20" s="35"/>
      <c r="TP20" s="35"/>
      <c r="TQ20" s="35"/>
      <c r="TR20" s="35"/>
      <c r="TS20" s="35"/>
      <c r="TT20" s="35"/>
      <c r="TU20" s="35"/>
      <c r="TV20" s="35"/>
      <c r="TW20" s="35"/>
      <c r="TX20" s="35"/>
      <c r="TY20" s="35"/>
      <c r="TZ20" s="35"/>
      <c r="UA20" s="35"/>
      <c r="UB20" s="35"/>
      <c r="UC20" s="35"/>
      <c r="UD20" s="35"/>
      <c r="UE20" s="35"/>
      <c r="UF20" s="35"/>
      <c r="UG20" s="35"/>
      <c r="UH20" s="35"/>
      <c r="UI20" s="35"/>
      <c r="UJ20" s="35"/>
      <c r="UK20" s="35"/>
      <c r="UL20" s="35"/>
      <c r="UM20" s="35"/>
      <c r="UN20" s="35"/>
      <c r="UO20" s="35"/>
      <c r="UP20" s="35"/>
      <c r="UQ20" s="35"/>
      <c r="UR20" s="35"/>
      <c r="US20" s="35"/>
      <c r="UT20" s="35"/>
      <c r="UU20" s="35"/>
      <c r="UV20" s="35">
        <v>4</v>
      </c>
      <c r="UW20" s="35"/>
      <c r="UX20" s="35"/>
      <c r="UY20" s="35"/>
      <c r="UZ20" s="35"/>
      <c r="VA20" s="35"/>
      <c r="VB20" s="35"/>
      <c r="VC20" s="35"/>
      <c r="VD20" s="35"/>
      <c r="VE20" s="35"/>
      <c r="VF20" s="35"/>
      <c r="VG20" s="35"/>
      <c r="VH20" s="35"/>
      <c r="VI20" s="35"/>
      <c r="VJ20" s="35"/>
      <c r="VK20" s="35"/>
      <c r="VL20" s="35"/>
      <c r="VM20" s="35"/>
      <c r="VN20" s="35"/>
      <c r="VO20" s="35"/>
      <c r="VP20" s="35"/>
      <c r="VQ20" s="35"/>
      <c r="VR20" s="35"/>
      <c r="VS20" s="35"/>
      <c r="VT20" s="35"/>
      <c r="VU20" s="35"/>
      <c r="VV20" s="35"/>
      <c r="VW20" s="35"/>
      <c r="VX20" s="35"/>
      <c r="VY20" s="35"/>
      <c r="VZ20" s="35"/>
      <c r="WA20" s="35"/>
      <c r="WB20" s="35"/>
      <c r="WC20" s="35"/>
      <c r="WD20" s="35"/>
      <c r="WE20" s="35"/>
      <c r="WF20" s="35"/>
      <c r="WG20" s="35"/>
      <c r="WH20" s="35"/>
      <c r="WI20" s="35"/>
      <c r="WJ20" s="35"/>
      <c r="WK20" s="35"/>
      <c r="WL20" s="35"/>
      <c r="WM20" s="35"/>
      <c r="WN20" s="35"/>
      <c r="WO20" s="35"/>
      <c r="WP20" s="35"/>
      <c r="WQ20" s="35"/>
      <c r="WR20" s="35"/>
      <c r="WS20" s="35"/>
      <c r="WT20" s="35"/>
      <c r="WU20" s="35"/>
      <c r="WV20" s="35"/>
      <c r="WW20" s="35"/>
      <c r="WX20" s="35"/>
      <c r="WY20" s="35"/>
      <c r="WZ20" s="35"/>
      <c r="XA20" s="35"/>
      <c r="XB20" s="35"/>
      <c r="XC20" s="35"/>
      <c r="XD20" s="35"/>
      <c r="XE20" s="35"/>
      <c r="XF20" s="35"/>
      <c r="XG20" s="35"/>
      <c r="XH20" s="35"/>
      <c r="XI20" s="35"/>
      <c r="XJ20" s="35"/>
      <c r="XK20" s="35"/>
      <c r="XL20" s="35"/>
      <c r="XM20" s="35"/>
      <c r="XN20" s="35"/>
      <c r="XO20" s="35"/>
      <c r="XP20" s="35"/>
      <c r="XQ20" s="35"/>
      <c r="XR20" s="35"/>
      <c r="XS20" s="35"/>
      <c r="XT20" s="35"/>
      <c r="XU20" s="35"/>
      <c r="XV20" s="35"/>
      <c r="XW20" s="35"/>
      <c r="XX20" s="35"/>
      <c r="XY20" s="35"/>
      <c r="XZ20" s="35"/>
      <c r="YA20" s="35"/>
      <c r="YB20" s="35"/>
      <c r="YC20" s="35"/>
      <c r="YD20" s="35"/>
      <c r="YE20" s="35"/>
      <c r="YF20" s="35"/>
      <c r="YG20" s="35"/>
      <c r="YH20" s="35"/>
      <c r="YI20" s="35"/>
      <c r="YJ20" s="35"/>
      <c r="YK20" s="35"/>
      <c r="YL20" s="35"/>
      <c r="YM20" s="35"/>
      <c r="YN20" s="35"/>
      <c r="YO20" s="35"/>
      <c r="YP20" s="35"/>
      <c r="YQ20" s="35"/>
      <c r="YR20" s="35"/>
      <c r="YS20" s="35"/>
      <c r="YT20" s="35"/>
      <c r="YU20" s="35"/>
      <c r="YV20" s="35"/>
      <c r="YW20" s="35"/>
      <c r="YX20" s="35"/>
      <c r="YY20" s="35"/>
      <c r="YZ20" s="35"/>
      <c r="ZA20" s="35"/>
      <c r="ZB20" s="35"/>
      <c r="ZC20" s="35"/>
      <c r="ZD20" s="35"/>
      <c r="ZE20" s="35"/>
      <c r="ZF20" s="35"/>
      <c r="ZG20" s="35"/>
      <c r="ZH20" s="35"/>
      <c r="ZI20" s="35"/>
      <c r="ZJ20" s="35"/>
      <c r="ZK20" s="35"/>
      <c r="ZL20" s="35"/>
      <c r="ZM20" s="35"/>
      <c r="ZN20" s="35"/>
      <c r="ZO20" s="35"/>
      <c r="ZP20" s="35"/>
      <c r="ZQ20" s="35"/>
      <c r="ZR20" s="35"/>
      <c r="ZS20" s="35">
        <v>3.2</v>
      </c>
      <c r="ZT20" s="35"/>
      <c r="ZU20" s="35"/>
      <c r="ZV20" s="35"/>
      <c r="ZW20" s="35"/>
      <c r="ZX20" s="35"/>
      <c r="ZY20" s="35"/>
      <c r="ZZ20" s="35"/>
      <c r="AAA20" s="35"/>
      <c r="AAB20" s="35"/>
      <c r="AAC20" s="35"/>
      <c r="AAD20" s="35"/>
      <c r="AAE20" s="35"/>
      <c r="AAF20" s="35"/>
      <c r="AAG20" s="35"/>
      <c r="AAH20" s="35"/>
      <c r="AAI20" s="35"/>
      <c r="AAJ20" s="35"/>
      <c r="AAK20" s="35"/>
      <c r="AAL20" s="35"/>
      <c r="AAM20" s="35"/>
      <c r="AAN20" s="35"/>
      <c r="AAO20" s="35"/>
      <c r="AAP20" s="35"/>
      <c r="AAQ20" s="35"/>
      <c r="AAR20" s="35"/>
      <c r="AAS20" s="35"/>
      <c r="AAT20" s="35"/>
      <c r="AAU20" s="35"/>
      <c r="AAV20" s="35"/>
      <c r="AAW20" s="35"/>
      <c r="AAX20" s="35"/>
      <c r="AAY20" s="35"/>
      <c r="AAZ20" s="35"/>
      <c r="ABA20" s="35"/>
      <c r="ABB20" s="35"/>
      <c r="ABC20" s="35"/>
      <c r="ABD20" s="35"/>
      <c r="ABE20" s="35"/>
      <c r="ABF20" s="35"/>
      <c r="ABG20" s="35"/>
      <c r="ABH20" s="35"/>
      <c r="ABI20" s="35"/>
      <c r="ABJ20" s="35"/>
      <c r="ABK20" s="35"/>
      <c r="ABL20" s="35"/>
      <c r="ABM20" s="35"/>
      <c r="ABN20" s="35"/>
      <c r="ABO20" s="35"/>
      <c r="ABP20" s="35"/>
      <c r="ABQ20" s="35"/>
      <c r="ABR20" s="35"/>
      <c r="ABS20" s="35"/>
      <c r="ABT20" s="35"/>
      <c r="ABU20" s="35"/>
      <c r="ABV20" s="35"/>
      <c r="ABW20" s="35"/>
      <c r="ABX20" s="35"/>
      <c r="ABY20" s="35"/>
      <c r="ABZ20" s="35"/>
      <c r="ACA20" s="35"/>
      <c r="ACB20" s="35"/>
      <c r="ACC20" s="35"/>
      <c r="ACD20" s="35"/>
      <c r="ACE20" s="35"/>
      <c r="ACF20" s="35"/>
      <c r="ACG20" s="35"/>
      <c r="ACH20" s="35"/>
      <c r="ACI20" s="35"/>
      <c r="ACJ20" s="35"/>
      <c r="ACK20" s="35"/>
      <c r="ACL20" s="35"/>
      <c r="ACM20" s="35"/>
      <c r="ACN20" s="35"/>
      <c r="ACO20" s="35"/>
      <c r="ACP20" s="35"/>
      <c r="ACQ20" s="35"/>
      <c r="ACR20" s="35"/>
      <c r="ACS20" s="35"/>
      <c r="ACT20" s="35"/>
      <c r="ACU20" s="35"/>
      <c r="ACV20" s="35"/>
      <c r="ACW20" s="35"/>
      <c r="ACX20" s="35"/>
      <c r="ACY20" s="35"/>
      <c r="ACZ20" s="35"/>
      <c r="ADA20" s="35"/>
      <c r="ADB20" s="35"/>
      <c r="ADC20" s="35"/>
      <c r="ADD20" s="35"/>
      <c r="ADE20" s="35"/>
      <c r="ADF20" s="35"/>
      <c r="ADG20" s="35"/>
      <c r="ADH20" s="35"/>
      <c r="ADI20" s="35"/>
      <c r="ADJ20" s="35"/>
      <c r="ADK20" s="35"/>
      <c r="ADL20" s="35"/>
      <c r="ADM20" s="35"/>
      <c r="ADN20" s="35"/>
      <c r="ADO20" s="35"/>
      <c r="ADP20" s="35"/>
      <c r="ADQ20" s="35"/>
      <c r="ADR20" s="35"/>
      <c r="ADS20" s="35"/>
      <c r="ADT20" s="35"/>
      <c r="ADU20" s="35"/>
      <c r="ADV20" s="35"/>
      <c r="ADW20" s="35"/>
      <c r="ADX20" s="35"/>
      <c r="ADY20" s="26">
        <f t="shared" si="1"/>
        <v>0</v>
      </c>
      <c r="ADZ20" s="5"/>
      <c r="AEA20" s="7"/>
      <c r="AEB20" s="7"/>
      <c r="AEC20" s="7"/>
      <c r="AED20" s="7"/>
      <c r="AEE20" s="7"/>
      <c r="AEF20" s="7"/>
      <c r="AEG20" s="7"/>
      <c r="AEH20" s="7"/>
      <c r="AEI20" s="7"/>
      <c r="AEJ20" s="7"/>
      <c r="AEK20" s="7"/>
      <c r="AEL20" s="7"/>
      <c r="AEM20" s="7"/>
      <c r="AEN20" s="7"/>
      <c r="AEO20" s="7"/>
      <c r="AEP20" s="7"/>
      <c r="AEQ20" s="7"/>
      <c r="AER20" s="7"/>
      <c r="AES20" s="7"/>
      <c r="AET20" s="7"/>
      <c r="AEU20" s="7"/>
      <c r="AEV20" s="7"/>
      <c r="AEW20" s="7"/>
    </row>
    <row r="21" spans="1:829" x14ac:dyDescent="0.2">
      <c r="A21" s="38" t="s">
        <v>82</v>
      </c>
      <c r="B21" s="65">
        <f t="shared" si="0"/>
        <v>0</v>
      </c>
      <c r="C21" s="57">
        <v>8</v>
      </c>
      <c r="D21" s="59">
        <v>44651</v>
      </c>
      <c r="E21" s="67">
        <v>68.06</v>
      </c>
      <c r="F21" s="67">
        <f t="shared" si="2"/>
        <v>0</v>
      </c>
      <c r="G21" s="6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15"/>
      <c r="BF21" s="15"/>
      <c r="BG21" s="136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  <c r="ED21" s="35"/>
      <c r="EE21" s="35"/>
      <c r="EF21" s="35"/>
      <c r="EG21" s="35"/>
      <c r="EH21" s="35"/>
      <c r="EI21" s="35"/>
      <c r="EJ21" s="35"/>
      <c r="EK21" s="35"/>
      <c r="EL21" s="35"/>
      <c r="EM21" s="35"/>
      <c r="EN21" s="35"/>
      <c r="EO21" s="35"/>
      <c r="EP21" s="35"/>
      <c r="EQ21" s="35">
        <v>40</v>
      </c>
      <c r="ER21" s="35"/>
      <c r="ES21" s="35"/>
      <c r="ET21" s="35"/>
      <c r="EU21" s="35"/>
      <c r="EV21" s="35"/>
      <c r="EW21" s="35"/>
      <c r="EX21" s="35"/>
      <c r="EY21" s="35"/>
      <c r="EZ21" s="35"/>
      <c r="FA21" s="35"/>
      <c r="FB21" s="35"/>
      <c r="FC21" s="35"/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35"/>
      <c r="FT21" s="35"/>
      <c r="FU21" s="35"/>
      <c r="FV21" s="35"/>
      <c r="FW21" s="35"/>
      <c r="FX21" s="35"/>
      <c r="FY21" s="35"/>
      <c r="FZ21" s="35"/>
      <c r="GA21" s="35"/>
      <c r="GB21" s="35"/>
      <c r="GC21" s="35"/>
      <c r="GD21" s="35"/>
      <c r="GE21" s="35"/>
      <c r="GF21" s="35"/>
      <c r="GG21" s="35"/>
      <c r="GH21" s="35"/>
      <c r="GI21" s="35"/>
      <c r="GJ21" s="35"/>
      <c r="GK21" s="35"/>
      <c r="GL21" s="35"/>
      <c r="GM21" s="35"/>
      <c r="GN21" s="35"/>
      <c r="GO21" s="35"/>
      <c r="GP21" s="35"/>
      <c r="GQ21" s="35"/>
      <c r="GR21" s="35"/>
      <c r="GS21" s="35"/>
      <c r="GT21" s="35"/>
      <c r="GU21" s="35"/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35"/>
      <c r="HL21" s="35"/>
      <c r="HM21" s="35"/>
      <c r="HN21" s="35"/>
      <c r="HO21" s="35"/>
      <c r="HP21" s="35"/>
      <c r="HQ21" s="35"/>
      <c r="HR21" s="35"/>
      <c r="HS21" s="35"/>
      <c r="HT21" s="35"/>
      <c r="HU21" s="35"/>
      <c r="HV21" s="35"/>
      <c r="HW21" s="35"/>
      <c r="HX21" s="35"/>
      <c r="HY21" s="35"/>
      <c r="HZ21" s="35"/>
      <c r="IA21" s="35"/>
      <c r="IB21" s="35"/>
      <c r="IC21" s="35"/>
      <c r="ID21" s="35"/>
      <c r="IE21" s="35"/>
      <c r="IF21" s="35"/>
      <c r="IG21" s="35"/>
      <c r="IH21" s="35"/>
      <c r="II21" s="35"/>
      <c r="IJ21" s="35"/>
      <c r="IK21" s="35"/>
      <c r="IL21" s="35"/>
      <c r="IM21" s="35"/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35"/>
      <c r="JD21" s="35"/>
      <c r="JE21" s="35"/>
      <c r="JF21" s="35"/>
      <c r="JG21" s="35"/>
      <c r="JH21" s="35"/>
      <c r="JI21" s="35"/>
      <c r="JJ21" s="35"/>
      <c r="JK21" s="35"/>
      <c r="JL21" s="35"/>
      <c r="JM21" s="35"/>
      <c r="JN21" s="35"/>
      <c r="JO21" s="35"/>
      <c r="JP21" s="35"/>
      <c r="JQ21" s="35"/>
      <c r="JR21" s="35"/>
      <c r="JS21" s="35"/>
      <c r="JT21" s="35"/>
      <c r="JU21" s="35"/>
      <c r="JV21" s="35"/>
      <c r="JW21" s="35"/>
      <c r="JX21" s="35"/>
      <c r="JY21" s="35"/>
      <c r="JZ21" s="35"/>
      <c r="KA21" s="35"/>
      <c r="KB21" s="35"/>
      <c r="KC21" s="35"/>
      <c r="KD21" s="35"/>
      <c r="KE21" s="35"/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35"/>
      <c r="KV21" s="35"/>
      <c r="KW21" s="35"/>
      <c r="KX21" s="35"/>
      <c r="KY21" s="35"/>
      <c r="KZ21" s="35"/>
      <c r="LA21" s="35"/>
      <c r="LB21" s="35"/>
      <c r="LC21" s="35"/>
      <c r="LD21" s="35"/>
      <c r="LE21" s="35"/>
      <c r="LF21" s="35"/>
      <c r="LG21" s="35"/>
      <c r="LH21" s="35"/>
      <c r="LI21" s="35"/>
      <c r="LJ21" s="35"/>
      <c r="LK21" s="35"/>
      <c r="LL21" s="35"/>
      <c r="LM21" s="35"/>
      <c r="LN21" s="35"/>
      <c r="LO21" s="35"/>
      <c r="LP21" s="35"/>
      <c r="LQ21" s="35"/>
      <c r="LR21" s="35"/>
      <c r="LS21" s="35"/>
      <c r="LT21" s="35"/>
      <c r="LU21" s="35"/>
      <c r="LV21" s="35"/>
      <c r="LW21" s="35"/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35"/>
      <c r="MN21" s="35"/>
      <c r="MO21" s="35"/>
      <c r="MP21" s="35"/>
      <c r="MQ21" s="35"/>
      <c r="MR21" s="35"/>
      <c r="MS21" s="35"/>
      <c r="MT21" s="35"/>
      <c r="MU21" s="35"/>
      <c r="MV21" s="35"/>
      <c r="MW21" s="35"/>
      <c r="MX21" s="35"/>
      <c r="MY21" s="35"/>
      <c r="MZ21" s="35"/>
      <c r="NA21" s="35"/>
      <c r="NB21" s="35"/>
      <c r="NC21" s="35"/>
      <c r="ND21" s="35"/>
      <c r="NE21" s="35"/>
      <c r="NF21" s="35"/>
      <c r="NG21" s="35"/>
      <c r="NH21" s="35"/>
      <c r="NI21" s="35"/>
      <c r="NJ21" s="35"/>
      <c r="NK21" s="35"/>
      <c r="NL21" s="35"/>
      <c r="NM21" s="35"/>
      <c r="NN21" s="35"/>
      <c r="NO21" s="35"/>
      <c r="NP21" s="35"/>
      <c r="NQ21" s="35"/>
      <c r="NR21" s="35"/>
      <c r="NS21" s="35"/>
      <c r="NT21" s="35"/>
      <c r="NU21" s="35"/>
      <c r="NV21" s="35"/>
      <c r="NW21" s="35"/>
      <c r="NX21" s="35"/>
      <c r="NY21" s="35"/>
      <c r="NZ21" s="35"/>
      <c r="OA21" s="35"/>
      <c r="OB21" s="35"/>
      <c r="OC21" s="35"/>
      <c r="OD21" s="35"/>
      <c r="OE21" s="35"/>
      <c r="OF21" s="35"/>
      <c r="OG21" s="35"/>
      <c r="OH21" s="35"/>
      <c r="OI21" s="35"/>
      <c r="OJ21" s="35"/>
      <c r="OK21" s="35"/>
      <c r="OL21" s="35"/>
      <c r="OM21" s="35"/>
      <c r="ON21" s="35"/>
      <c r="OO21" s="35"/>
      <c r="OP21" s="35"/>
      <c r="OQ21" s="35"/>
      <c r="OR21" s="35"/>
      <c r="OS21" s="35"/>
      <c r="OT21" s="35"/>
      <c r="OU21" s="35"/>
      <c r="OV21" s="35"/>
      <c r="OW21" s="35"/>
      <c r="OX21" s="35"/>
      <c r="OY21" s="35"/>
      <c r="OZ21" s="35"/>
      <c r="PA21" s="35"/>
      <c r="PB21" s="35"/>
      <c r="PC21" s="35"/>
      <c r="PD21" s="35"/>
      <c r="PE21" s="35"/>
      <c r="PF21" s="35"/>
      <c r="PG21" s="35"/>
      <c r="PH21" s="35"/>
      <c r="PI21" s="35"/>
      <c r="PJ21" s="35"/>
      <c r="PK21" s="35"/>
      <c r="PL21" s="35"/>
      <c r="PM21" s="35"/>
      <c r="PN21" s="35"/>
      <c r="PO21" s="35"/>
      <c r="PP21" s="35"/>
      <c r="PQ21" s="35"/>
      <c r="PR21" s="35"/>
      <c r="PS21" s="35"/>
      <c r="PT21" s="35"/>
      <c r="PU21" s="35"/>
      <c r="PV21" s="35"/>
      <c r="PW21" s="35"/>
      <c r="PX21" s="35"/>
      <c r="PY21" s="35"/>
      <c r="PZ21" s="35"/>
      <c r="QA21" s="35"/>
      <c r="QB21" s="35"/>
      <c r="QC21" s="35"/>
      <c r="QD21" s="35"/>
      <c r="QE21" s="35"/>
      <c r="QF21" s="35"/>
      <c r="QG21" s="35"/>
      <c r="QH21" s="35"/>
      <c r="QI21" s="35"/>
      <c r="QJ21" s="35"/>
      <c r="QK21" s="35"/>
      <c r="QL21" s="35"/>
      <c r="QM21" s="35"/>
      <c r="QN21" s="35"/>
      <c r="QO21" s="35"/>
      <c r="QP21" s="35"/>
      <c r="QQ21" s="35"/>
      <c r="QR21" s="35"/>
      <c r="QS21" s="35"/>
      <c r="QT21" s="35"/>
      <c r="QU21" s="35"/>
      <c r="QV21" s="35"/>
      <c r="QW21" s="35"/>
      <c r="QX21" s="35"/>
      <c r="QY21" s="35"/>
      <c r="QZ21" s="35"/>
      <c r="RA21" s="35"/>
      <c r="RB21" s="35"/>
      <c r="RC21" s="35"/>
      <c r="RD21" s="35"/>
      <c r="RE21" s="35"/>
      <c r="RF21" s="35"/>
      <c r="RG21" s="35"/>
      <c r="RH21" s="35"/>
      <c r="RI21" s="35"/>
      <c r="RJ21" s="35"/>
      <c r="RK21" s="35"/>
      <c r="RL21" s="35"/>
      <c r="RM21" s="35"/>
      <c r="RN21" s="35"/>
      <c r="RO21" s="35"/>
      <c r="RP21" s="35"/>
      <c r="RQ21" s="35"/>
      <c r="RR21" s="35"/>
      <c r="RS21" s="35"/>
      <c r="RT21" s="35"/>
      <c r="RU21" s="35"/>
      <c r="RV21" s="35"/>
      <c r="RW21" s="35"/>
      <c r="RX21" s="35"/>
      <c r="RY21" s="35"/>
      <c r="RZ21" s="35"/>
      <c r="SA21" s="35"/>
      <c r="SB21" s="35"/>
      <c r="SC21" s="35"/>
      <c r="SD21" s="35"/>
      <c r="SE21" s="35"/>
      <c r="SF21" s="35"/>
      <c r="SG21" s="35"/>
      <c r="SH21" s="35"/>
      <c r="SI21" s="35"/>
      <c r="SJ21" s="35"/>
      <c r="SK21" s="35"/>
      <c r="SL21" s="35"/>
      <c r="SM21" s="35"/>
      <c r="SN21" s="35">
        <v>40</v>
      </c>
      <c r="SO21" s="35"/>
      <c r="SP21" s="35"/>
      <c r="SQ21" s="35"/>
      <c r="SR21" s="35"/>
      <c r="SS21" s="35"/>
      <c r="ST21" s="35"/>
      <c r="SU21" s="35"/>
      <c r="SV21" s="35"/>
      <c r="SW21" s="35"/>
      <c r="SX21" s="35"/>
      <c r="SY21" s="35"/>
      <c r="SZ21" s="35"/>
      <c r="TA21" s="35"/>
      <c r="TB21" s="35"/>
      <c r="TC21" s="35"/>
      <c r="TD21" s="35"/>
      <c r="TE21" s="35"/>
      <c r="TF21" s="35"/>
      <c r="TG21" s="35"/>
      <c r="TH21" s="35"/>
      <c r="TI21" s="35"/>
      <c r="TJ21" s="35"/>
      <c r="TK21" s="35"/>
      <c r="TL21" s="35"/>
      <c r="TM21" s="35"/>
      <c r="TN21" s="35"/>
      <c r="TO21" s="35"/>
      <c r="TP21" s="35"/>
      <c r="TQ21" s="35"/>
      <c r="TR21" s="35"/>
      <c r="TS21" s="35"/>
      <c r="TT21" s="35"/>
      <c r="TU21" s="35"/>
      <c r="TV21" s="35"/>
      <c r="TW21" s="35"/>
      <c r="TX21" s="35"/>
      <c r="TY21" s="35"/>
      <c r="TZ21" s="35"/>
      <c r="UA21" s="35"/>
      <c r="UB21" s="35"/>
      <c r="UC21" s="35"/>
      <c r="UD21" s="35"/>
      <c r="UE21" s="35"/>
      <c r="UF21" s="35"/>
      <c r="UG21" s="35"/>
      <c r="UH21" s="35"/>
      <c r="UI21" s="35"/>
      <c r="UJ21" s="35"/>
      <c r="UK21" s="35"/>
      <c r="UL21" s="35"/>
      <c r="UM21" s="35"/>
      <c r="UN21" s="35"/>
      <c r="UO21" s="35"/>
      <c r="UP21" s="35"/>
      <c r="UQ21" s="35"/>
      <c r="UR21" s="35"/>
      <c r="US21" s="35"/>
      <c r="UT21" s="35"/>
      <c r="UU21" s="35"/>
      <c r="UV21" s="35"/>
      <c r="UW21" s="35"/>
      <c r="UX21" s="35"/>
      <c r="UY21" s="35"/>
      <c r="UZ21" s="35"/>
      <c r="VA21" s="35"/>
      <c r="VB21" s="35"/>
      <c r="VC21" s="35"/>
      <c r="VD21" s="35"/>
      <c r="VE21" s="35"/>
      <c r="VF21" s="35"/>
      <c r="VG21" s="35"/>
      <c r="VH21" s="35"/>
      <c r="VI21" s="35"/>
      <c r="VJ21" s="35"/>
      <c r="VK21" s="35"/>
      <c r="VL21" s="35"/>
      <c r="VM21" s="35"/>
      <c r="VN21" s="35"/>
      <c r="VO21" s="35"/>
      <c r="VP21" s="35"/>
      <c r="VQ21" s="35"/>
      <c r="VR21" s="35"/>
      <c r="VS21" s="35"/>
      <c r="VT21" s="35"/>
      <c r="VU21" s="35"/>
      <c r="VV21" s="35"/>
      <c r="VW21" s="35"/>
      <c r="VX21" s="35"/>
      <c r="VY21" s="35"/>
      <c r="VZ21" s="35"/>
      <c r="WA21" s="35"/>
      <c r="WB21" s="35"/>
      <c r="WC21" s="35"/>
      <c r="WD21" s="35"/>
      <c r="WE21" s="35"/>
      <c r="WF21" s="35"/>
      <c r="WG21" s="35"/>
      <c r="WH21" s="35"/>
      <c r="WI21" s="35"/>
      <c r="WJ21" s="35"/>
      <c r="WK21" s="35"/>
      <c r="WL21" s="35"/>
      <c r="WM21" s="35"/>
      <c r="WN21" s="35"/>
      <c r="WO21" s="35"/>
      <c r="WP21" s="35"/>
      <c r="WQ21" s="35"/>
      <c r="WR21" s="35"/>
      <c r="WS21" s="35"/>
      <c r="WT21" s="35"/>
      <c r="WU21" s="35"/>
      <c r="WV21" s="35"/>
      <c r="WW21" s="35"/>
      <c r="WX21" s="35"/>
      <c r="WY21" s="35"/>
      <c r="WZ21" s="35"/>
      <c r="XA21" s="35"/>
      <c r="XB21" s="35"/>
      <c r="XC21" s="35"/>
      <c r="XD21" s="35"/>
      <c r="XE21" s="35"/>
      <c r="XF21" s="35"/>
      <c r="XG21" s="35"/>
      <c r="XH21" s="35"/>
      <c r="XI21" s="35"/>
      <c r="XJ21" s="35"/>
      <c r="XK21" s="35"/>
      <c r="XL21" s="35"/>
      <c r="XM21" s="35"/>
      <c r="XN21" s="35"/>
      <c r="XO21" s="35"/>
      <c r="XP21" s="35"/>
      <c r="XQ21" s="35"/>
      <c r="XR21" s="35"/>
      <c r="XS21" s="35"/>
      <c r="XT21" s="35"/>
      <c r="XU21" s="35"/>
      <c r="XV21" s="35"/>
      <c r="XW21" s="35"/>
      <c r="XX21" s="35"/>
      <c r="XY21" s="35"/>
      <c r="XZ21" s="35"/>
      <c r="YA21" s="35"/>
      <c r="YB21" s="35"/>
      <c r="YC21" s="35"/>
      <c r="YD21" s="35"/>
      <c r="YE21" s="35"/>
      <c r="YF21" s="35"/>
      <c r="YG21" s="35"/>
      <c r="YH21" s="35"/>
      <c r="YI21" s="35"/>
      <c r="YJ21" s="35"/>
      <c r="YK21" s="35"/>
      <c r="YL21" s="35"/>
      <c r="YM21" s="35"/>
      <c r="YN21" s="35"/>
      <c r="YO21" s="35"/>
      <c r="YP21" s="35"/>
      <c r="YQ21" s="35"/>
      <c r="YR21" s="35"/>
      <c r="YS21" s="35"/>
      <c r="YT21" s="35"/>
      <c r="YU21" s="35"/>
      <c r="YV21" s="35"/>
      <c r="YW21" s="35"/>
      <c r="YX21" s="35"/>
      <c r="YY21" s="35"/>
      <c r="YZ21" s="35"/>
      <c r="ZA21" s="35"/>
      <c r="ZB21" s="35"/>
      <c r="ZC21" s="35"/>
      <c r="ZD21" s="35"/>
      <c r="ZE21" s="35"/>
      <c r="ZF21" s="35"/>
      <c r="ZG21" s="35"/>
      <c r="ZH21" s="35"/>
      <c r="ZI21" s="35"/>
      <c r="ZJ21" s="35"/>
      <c r="ZK21" s="35"/>
      <c r="ZL21" s="35"/>
      <c r="ZM21" s="35"/>
      <c r="ZN21" s="35"/>
      <c r="ZO21" s="35"/>
      <c r="ZP21" s="35"/>
      <c r="ZQ21" s="35"/>
      <c r="ZR21" s="35"/>
      <c r="ZS21" s="35"/>
      <c r="ZT21" s="35"/>
      <c r="ZU21" s="35"/>
      <c r="ZV21" s="35"/>
      <c r="ZW21" s="35"/>
      <c r="ZX21" s="35"/>
      <c r="ZY21" s="35"/>
      <c r="ZZ21" s="35"/>
      <c r="AAA21" s="35"/>
      <c r="AAB21" s="35"/>
      <c r="AAC21" s="35"/>
      <c r="AAD21" s="35"/>
      <c r="AAE21" s="35"/>
      <c r="AAF21" s="35"/>
      <c r="AAG21" s="35"/>
      <c r="AAH21" s="35"/>
      <c r="AAI21" s="35"/>
      <c r="AAJ21" s="35"/>
      <c r="AAK21" s="35"/>
      <c r="AAL21" s="35"/>
      <c r="AAM21" s="35"/>
      <c r="AAN21" s="35"/>
      <c r="AAO21" s="35"/>
      <c r="AAP21" s="35"/>
      <c r="AAQ21" s="35"/>
      <c r="AAR21" s="35"/>
      <c r="AAS21" s="35"/>
      <c r="AAT21" s="35"/>
      <c r="AAU21" s="35"/>
      <c r="AAV21" s="35"/>
      <c r="AAW21" s="35"/>
      <c r="AAX21" s="35"/>
      <c r="AAY21" s="35"/>
      <c r="AAZ21" s="35"/>
      <c r="ABA21" s="35"/>
      <c r="ABB21" s="35"/>
      <c r="ABC21" s="35"/>
      <c r="ABD21" s="35"/>
      <c r="ABE21" s="35"/>
      <c r="ABF21" s="35"/>
      <c r="ABG21" s="35"/>
      <c r="ABH21" s="35"/>
      <c r="ABI21" s="35"/>
      <c r="ABJ21" s="35"/>
      <c r="ABK21" s="35"/>
      <c r="ABL21" s="35"/>
      <c r="ABM21" s="35"/>
      <c r="ABN21" s="35"/>
      <c r="ABO21" s="35"/>
      <c r="ABP21" s="35"/>
      <c r="ABQ21" s="35"/>
      <c r="ABR21" s="35"/>
      <c r="ABS21" s="35"/>
      <c r="ABT21" s="35"/>
      <c r="ABU21" s="35"/>
      <c r="ABV21" s="35"/>
      <c r="ABW21" s="35"/>
      <c r="ABX21" s="35"/>
      <c r="ABY21" s="35"/>
      <c r="ABZ21" s="35"/>
      <c r="ACA21" s="35"/>
      <c r="ACB21" s="35"/>
      <c r="ACC21" s="35"/>
      <c r="ACD21" s="35"/>
      <c r="ACE21" s="35"/>
      <c r="ACF21" s="35"/>
      <c r="ACG21" s="35"/>
      <c r="ACH21" s="35"/>
      <c r="ACI21" s="35"/>
      <c r="ACJ21" s="35"/>
      <c r="ACK21" s="35"/>
      <c r="ACL21" s="35"/>
      <c r="ACM21" s="35"/>
      <c r="ACN21" s="35"/>
      <c r="ACO21" s="35"/>
      <c r="ACP21" s="35"/>
      <c r="ACQ21" s="35"/>
      <c r="ACR21" s="35"/>
      <c r="ACS21" s="35"/>
      <c r="ACT21" s="35"/>
      <c r="ACU21" s="35"/>
      <c r="ACV21" s="35"/>
      <c r="ACW21" s="35"/>
      <c r="ACX21" s="35"/>
      <c r="ACY21" s="35"/>
      <c r="ACZ21" s="35"/>
      <c r="ADA21" s="35"/>
      <c r="ADB21" s="35"/>
      <c r="ADC21" s="35"/>
      <c r="ADD21" s="35"/>
      <c r="ADE21" s="35"/>
      <c r="ADF21" s="35"/>
      <c r="ADG21" s="35"/>
      <c r="ADH21" s="35"/>
      <c r="ADI21" s="35"/>
      <c r="ADJ21" s="35"/>
      <c r="ADK21" s="35"/>
      <c r="ADL21" s="35"/>
      <c r="ADM21" s="35"/>
      <c r="ADN21" s="35"/>
      <c r="ADO21" s="35"/>
      <c r="ADP21" s="35"/>
      <c r="ADQ21" s="35"/>
      <c r="ADR21" s="35"/>
      <c r="ADS21" s="35"/>
      <c r="ADT21" s="35"/>
      <c r="ADU21" s="35"/>
      <c r="ADV21" s="35"/>
      <c r="ADW21" s="35"/>
      <c r="ADX21" s="35"/>
      <c r="ADY21" s="26">
        <f t="shared" si="1"/>
        <v>0</v>
      </c>
      <c r="ADZ21" s="5"/>
      <c r="AEA21" s="7"/>
      <c r="AEB21" s="7"/>
      <c r="AEC21" s="7"/>
      <c r="AED21" s="7"/>
      <c r="AEE21" s="7"/>
      <c r="AEF21" s="7"/>
      <c r="AEG21" s="7"/>
      <c r="AEH21" s="7"/>
      <c r="AEI21" s="7"/>
      <c r="AEJ21" s="7"/>
      <c r="AEK21" s="7"/>
      <c r="AEL21" s="7"/>
      <c r="AEM21" s="7"/>
      <c r="AEN21" s="7"/>
      <c r="AEO21" s="7"/>
      <c r="AEP21" s="7"/>
      <c r="AEQ21" s="7"/>
      <c r="AER21" s="7"/>
      <c r="AES21" s="7"/>
      <c r="AET21" s="7"/>
      <c r="AEU21" s="7"/>
      <c r="AEV21" s="7"/>
      <c r="AEW21" s="7"/>
    </row>
    <row r="22" spans="1:829" x14ac:dyDescent="0.2">
      <c r="A22" s="38" t="s">
        <v>110</v>
      </c>
      <c r="B22" s="65">
        <f t="shared" si="0"/>
        <v>0</v>
      </c>
      <c r="C22" s="57">
        <v>8</v>
      </c>
      <c r="D22" s="59">
        <v>44445</v>
      </c>
      <c r="E22" s="67">
        <v>47.03</v>
      </c>
      <c r="F22" s="67">
        <f t="shared" si="2"/>
        <v>0</v>
      </c>
      <c r="G22" s="6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15"/>
      <c r="BF22" s="15"/>
      <c r="BG22" s="136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5"/>
      <c r="FW22" s="35"/>
      <c r="FX22" s="35"/>
      <c r="FY22" s="35"/>
      <c r="FZ22" s="35"/>
      <c r="GA22" s="35"/>
      <c r="GB22" s="35"/>
      <c r="GC22" s="35"/>
      <c r="GD22" s="35"/>
      <c r="GE22" s="35"/>
      <c r="GF22" s="35"/>
      <c r="GG22" s="35"/>
      <c r="GH22" s="35"/>
      <c r="GI22" s="35"/>
      <c r="GJ22" s="35"/>
      <c r="GK22" s="35"/>
      <c r="GL22" s="35"/>
      <c r="GM22" s="35"/>
      <c r="GN22" s="35"/>
      <c r="GO22" s="35"/>
      <c r="GP22" s="35"/>
      <c r="GQ22" s="35"/>
      <c r="GR22" s="35"/>
      <c r="GS22" s="35"/>
      <c r="GT22" s="35"/>
      <c r="GU22" s="35"/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35"/>
      <c r="HL22" s="35"/>
      <c r="HM22" s="35"/>
      <c r="HN22" s="35"/>
      <c r="HO22" s="35"/>
      <c r="HP22" s="35"/>
      <c r="HQ22" s="35"/>
      <c r="HR22" s="35"/>
      <c r="HS22" s="35"/>
      <c r="HT22" s="35"/>
      <c r="HU22" s="35"/>
      <c r="HV22" s="35"/>
      <c r="HW22" s="35"/>
      <c r="HX22" s="35"/>
      <c r="HY22" s="35"/>
      <c r="HZ22" s="35"/>
      <c r="IA22" s="35"/>
      <c r="IB22" s="35"/>
      <c r="IC22" s="35"/>
      <c r="ID22" s="35"/>
      <c r="IE22" s="35"/>
      <c r="IF22" s="35"/>
      <c r="IG22" s="35"/>
      <c r="IH22" s="35"/>
      <c r="II22" s="35"/>
      <c r="IJ22" s="35"/>
      <c r="IK22" s="35"/>
      <c r="IL22" s="35"/>
      <c r="IM22" s="35"/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35"/>
      <c r="JD22" s="35"/>
      <c r="JE22" s="35"/>
      <c r="JF22" s="35"/>
      <c r="JG22" s="35"/>
      <c r="JH22" s="35"/>
      <c r="JI22" s="35"/>
      <c r="JJ22" s="35"/>
      <c r="JK22" s="35"/>
      <c r="JL22" s="35"/>
      <c r="JM22" s="35"/>
      <c r="JN22" s="35"/>
      <c r="JO22" s="35"/>
      <c r="JP22" s="35"/>
      <c r="JQ22" s="35"/>
      <c r="JR22" s="35"/>
      <c r="JS22" s="35"/>
      <c r="JT22" s="35"/>
      <c r="JU22" s="35"/>
      <c r="JV22" s="35"/>
      <c r="JW22" s="35"/>
      <c r="JX22" s="35"/>
      <c r="JY22" s="35"/>
      <c r="JZ22" s="35"/>
      <c r="KA22" s="35"/>
      <c r="KB22" s="35"/>
      <c r="KC22" s="35"/>
      <c r="KD22" s="35"/>
      <c r="KE22" s="35"/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35"/>
      <c r="KV22" s="35"/>
      <c r="KW22" s="35"/>
      <c r="KX22" s="35"/>
      <c r="KY22" s="35"/>
      <c r="KZ22" s="35"/>
      <c r="LA22" s="35"/>
      <c r="LB22" s="35"/>
      <c r="LC22" s="35"/>
      <c r="LD22" s="35"/>
      <c r="LE22" s="35"/>
      <c r="LF22" s="35"/>
      <c r="LG22" s="35"/>
      <c r="LH22" s="35"/>
      <c r="LI22" s="35"/>
      <c r="LJ22" s="35"/>
      <c r="LK22" s="35"/>
      <c r="LL22" s="35"/>
      <c r="LM22" s="35"/>
      <c r="LN22" s="35"/>
      <c r="LO22" s="35"/>
      <c r="LP22" s="35"/>
      <c r="LQ22" s="35"/>
      <c r="LR22" s="35"/>
      <c r="LS22" s="35"/>
      <c r="LT22" s="35"/>
      <c r="LU22" s="35"/>
      <c r="LV22" s="35"/>
      <c r="LW22" s="35"/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35"/>
      <c r="MN22" s="35"/>
      <c r="MO22" s="35"/>
      <c r="MP22" s="35"/>
      <c r="MQ22" s="35"/>
      <c r="MR22" s="35"/>
      <c r="MS22" s="35"/>
      <c r="MT22" s="35"/>
      <c r="MU22" s="35"/>
      <c r="MV22" s="35"/>
      <c r="MW22" s="35"/>
      <c r="MX22" s="35"/>
      <c r="MY22" s="35"/>
      <c r="MZ22" s="35"/>
      <c r="NA22" s="35"/>
      <c r="NB22" s="35"/>
      <c r="NC22" s="35"/>
      <c r="ND22" s="35"/>
      <c r="NE22" s="35"/>
      <c r="NF22" s="35"/>
      <c r="NG22" s="35"/>
      <c r="NH22" s="35"/>
      <c r="NI22" s="35"/>
      <c r="NJ22" s="35"/>
      <c r="NK22" s="35"/>
      <c r="NL22" s="35"/>
      <c r="NM22" s="35"/>
      <c r="NN22" s="35"/>
      <c r="NO22" s="35"/>
      <c r="NP22" s="35"/>
      <c r="NQ22" s="35"/>
      <c r="NR22" s="35"/>
      <c r="NS22" s="35"/>
      <c r="NT22" s="35"/>
      <c r="NU22" s="35"/>
      <c r="NV22" s="35"/>
      <c r="NW22" s="35"/>
      <c r="NX22" s="35"/>
      <c r="NY22" s="35"/>
      <c r="NZ22" s="35"/>
      <c r="OA22" s="35"/>
      <c r="OB22" s="35"/>
      <c r="OC22" s="35"/>
      <c r="OD22" s="35"/>
      <c r="OE22" s="35"/>
      <c r="OF22" s="35"/>
      <c r="OG22" s="35"/>
      <c r="OH22" s="35"/>
      <c r="OI22" s="35"/>
      <c r="OJ22" s="35"/>
      <c r="OK22" s="35"/>
      <c r="OL22" s="35"/>
      <c r="OM22" s="35"/>
      <c r="ON22" s="35"/>
      <c r="OO22" s="35"/>
      <c r="OP22" s="35"/>
      <c r="OQ22" s="35"/>
      <c r="OR22" s="35"/>
      <c r="OS22" s="35"/>
      <c r="OT22" s="35"/>
      <c r="OU22" s="35"/>
      <c r="OV22" s="35"/>
      <c r="OW22" s="35"/>
      <c r="OX22" s="35"/>
      <c r="OY22" s="35"/>
      <c r="OZ22" s="35"/>
      <c r="PA22" s="35"/>
      <c r="PB22" s="35"/>
      <c r="PC22" s="35"/>
      <c r="PD22" s="35"/>
      <c r="PE22" s="35"/>
      <c r="PF22" s="35"/>
      <c r="PG22" s="35"/>
      <c r="PH22" s="35"/>
      <c r="PI22" s="35"/>
      <c r="PJ22" s="35"/>
      <c r="PK22" s="35"/>
      <c r="PL22" s="35"/>
      <c r="PM22" s="35"/>
      <c r="PN22" s="35"/>
      <c r="PO22" s="35"/>
      <c r="PP22" s="35"/>
      <c r="PQ22" s="35"/>
      <c r="PR22" s="35"/>
      <c r="PS22" s="35"/>
      <c r="PT22" s="35"/>
      <c r="PU22" s="35"/>
      <c r="PV22" s="35"/>
      <c r="PW22" s="35"/>
      <c r="PX22" s="35"/>
      <c r="PY22" s="35"/>
      <c r="PZ22" s="35"/>
      <c r="QA22" s="35"/>
      <c r="QB22" s="35"/>
      <c r="QC22" s="35"/>
      <c r="QD22" s="35"/>
      <c r="QE22" s="35"/>
      <c r="QF22" s="35"/>
      <c r="QG22" s="35"/>
      <c r="QH22" s="35"/>
      <c r="QI22" s="35"/>
      <c r="QJ22" s="35"/>
      <c r="QK22" s="35"/>
      <c r="QL22" s="35"/>
      <c r="QM22" s="35"/>
      <c r="QN22" s="35"/>
      <c r="QO22" s="35"/>
      <c r="QP22" s="35"/>
      <c r="QQ22" s="35"/>
      <c r="QR22" s="35"/>
      <c r="QS22" s="35"/>
      <c r="QT22" s="35"/>
      <c r="QU22" s="35"/>
      <c r="QV22" s="35"/>
      <c r="QW22" s="35"/>
      <c r="QX22" s="35"/>
      <c r="QY22" s="35"/>
      <c r="QZ22" s="35"/>
      <c r="RA22" s="35"/>
      <c r="RB22" s="35"/>
      <c r="RC22" s="35"/>
      <c r="RD22" s="35"/>
      <c r="RE22" s="35"/>
      <c r="RF22" s="35"/>
      <c r="RG22" s="35"/>
      <c r="RH22" s="35"/>
      <c r="RI22" s="35"/>
      <c r="RJ22" s="35"/>
      <c r="RK22" s="35"/>
      <c r="RL22" s="35"/>
      <c r="RM22" s="35"/>
      <c r="RN22" s="35"/>
      <c r="RO22" s="35"/>
      <c r="RP22" s="35"/>
      <c r="RQ22" s="35"/>
      <c r="RR22" s="35"/>
      <c r="RS22" s="35"/>
      <c r="RT22" s="35"/>
      <c r="RU22" s="35"/>
      <c r="RV22" s="35"/>
      <c r="RW22" s="35"/>
      <c r="RX22" s="35"/>
      <c r="RY22" s="35"/>
      <c r="RZ22" s="35"/>
      <c r="SA22" s="35"/>
      <c r="SB22" s="35"/>
      <c r="SC22" s="35"/>
      <c r="SD22" s="35"/>
      <c r="SE22" s="35"/>
      <c r="SF22" s="35"/>
      <c r="SG22" s="35"/>
      <c r="SH22" s="35"/>
      <c r="SI22" s="35"/>
      <c r="SJ22" s="35"/>
      <c r="SK22" s="35"/>
      <c r="SL22" s="35"/>
      <c r="SM22" s="35"/>
      <c r="SN22" s="35"/>
      <c r="SO22" s="35"/>
      <c r="SP22" s="35"/>
      <c r="SQ22" s="35"/>
      <c r="SR22" s="35"/>
      <c r="SS22" s="35"/>
      <c r="ST22" s="35"/>
      <c r="SU22" s="35"/>
      <c r="SV22" s="35"/>
      <c r="SW22" s="35"/>
      <c r="SX22" s="35"/>
      <c r="SY22" s="35"/>
      <c r="SZ22" s="35"/>
      <c r="TA22" s="35"/>
      <c r="TB22" s="35"/>
      <c r="TC22" s="35"/>
      <c r="TD22" s="35"/>
      <c r="TE22" s="35"/>
      <c r="TF22" s="35"/>
      <c r="TG22" s="35"/>
      <c r="TH22" s="35"/>
      <c r="TI22" s="35"/>
      <c r="TJ22" s="35"/>
      <c r="TK22" s="35"/>
      <c r="TL22" s="35"/>
      <c r="TM22" s="35"/>
      <c r="TN22" s="35"/>
      <c r="TO22" s="35"/>
      <c r="TP22" s="35"/>
      <c r="TQ22" s="35"/>
      <c r="TR22" s="35"/>
      <c r="TS22" s="35"/>
      <c r="TT22" s="35"/>
      <c r="TU22" s="35"/>
      <c r="TV22" s="35"/>
      <c r="TW22" s="35"/>
      <c r="TX22" s="35"/>
      <c r="TY22" s="35"/>
      <c r="TZ22" s="35"/>
      <c r="UA22" s="35"/>
      <c r="UB22" s="35"/>
      <c r="UC22" s="35"/>
      <c r="UD22" s="35"/>
      <c r="UE22" s="35"/>
      <c r="UF22" s="35"/>
      <c r="UG22" s="35"/>
      <c r="UH22" s="35"/>
      <c r="UI22" s="35"/>
      <c r="UJ22" s="35"/>
      <c r="UK22" s="35"/>
      <c r="UL22" s="35"/>
      <c r="UM22" s="35"/>
      <c r="UN22" s="35"/>
      <c r="UO22" s="35"/>
      <c r="UP22" s="35"/>
      <c r="UQ22" s="35"/>
      <c r="UR22" s="35"/>
      <c r="US22" s="35"/>
      <c r="UT22" s="35"/>
      <c r="UU22" s="35"/>
      <c r="UV22" s="35"/>
      <c r="UW22" s="35"/>
      <c r="UX22" s="35"/>
      <c r="UY22" s="35"/>
      <c r="UZ22" s="35"/>
      <c r="VA22" s="35"/>
      <c r="VB22" s="35"/>
      <c r="VC22" s="35"/>
      <c r="VD22" s="35"/>
      <c r="VE22" s="35"/>
      <c r="VF22" s="35"/>
      <c r="VG22" s="35"/>
      <c r="VH22" s="35"/>
      <c r="VI22" s="35"/>
      <c r="VJ22" s="35"/>
      <c r="VK22" s="35"/>
      <c r="VL22" s="35"/>
      <c r="VM22" s="35"/>
      <c r="VN22" s="35"/>
      <c r="VO22" s="35"/>
      <c r="VP22" s="35"/>
      <c r="VQ22" s="35"/>
      <c r="VR22" s="35"/>
      <c r="VS22" s="35"/>
      <c r="VT22" s="35"/>
      <c r="VU22" s="35"/>
      <c r="VV22" s="35"/>
      <c r="VW22" s="35"/>
      <c r="VX22" s="35"/>
      <c r="VY22" s="35"/>
      <c r="VZ22" s="35"/>
      <c r="WA22" s="35"/>
      <c r="WB22" s="35"/>
      <c r="WC22" s="35"/>
      <c r="WD22" s="35"/>
      <c r="WE22" s="35"/>
      <c r="WF22" s="35"/>
      <c r="WG22" s="35"/>
      <c r="WH22" s="35"/>
      <c r="WI22" s="35"/>
      <c r="WJ22" s="35"/>
      <c r="WK22" s="35"/>
      <c r="WL22" s="35"/>
      <c r="WM22" s="35"/>
      <c r="WN22" s="35"/>
      <c r="WO22" s="35"/>
      <c r="WP22" s="35"/>
      <c r="WQ22" s="35"/>
      <c r="WR22" s="35"/>
      <c r="WS22" s="35"/>
      <c r="WT22" s="35"/>
      <c r="WU22" s="35"/>
      <c r="WV22" s="35"/>
      <c r="WW22" s="35"/>
      <c r="WX22" s="35"/>
      <c r="WY22" s="35"/>
      <c r="WZ22" s="35"/>
      <c r="XA22" s="35"/>
      <c r="XB22" s="35"/>
      <c r="XC22" s="35"/>
      <c r="XD22" s="35"/>
      <c r="XE22" s="35"/>
      <c r="XF22" s="35"/>
      <c r="XG22" s="35"/>
      <c r="XH22" s="35"/>
      <c r="XI22" s="35"/>
      <c r="XJ22" s="35"/>
      <c r="XK22" s="35"/>
      <c r="XL22" s="35"/>
      <c r="XM22" s="35"/>
      <c r="XN22" s="35"/>
      <c r="XO22" s="35"/>
      <c r="XP22" s="35"/>
      <c r="XQ22" s="35"/>
      <c r="XR22" s="35"/>
      <c r="XS22" s="35"/>
      <c r="XT22" s="35"/>
      <c r="XU22" s="35"/>
      <c r="XV22" s="35"/>
      <c r="XW22" s="35"/>
      <c r="XX22" s="35"/>
      <c r="XY22" s="35"/>
      <c r="XZ22" s="35"/>
      <c r="YA22" s="35"/>
      <c r="YB22" s="35"/>
      <c r="YC22" s="35"/>
      <c r="YD22" s="35"/>
      <c r="YE22" s="35"/>
      <c r="YF22" s="35"/>
      <c r="YG22" s="35"/>
      <c r="YH22" s="35"/>
      <c r="YI22" s="35"/>
      <c r="YJ22" s="35"/>
      <c r="YK22" s="35"/>
      <c r="YL22" s="35"/>
      <c r="YM22" s="35"/>
      <c r="YN22" s="35"/>
      <c r="YO22" s="35"/>
      <c r="YP22" s="35"/>
      <c r="YQ22" s="35"/>
      <c r="YR22" s="35"/>
      <c r="YS22" s="35"/>
      <c r="YT22" s="35"/>
      <c r="YU22" s="35"/>
      <c r="YV22" s="35"/>
      <c r="YW22" s="35"/>
      <c r="YX22" s="35"/>
      <c r="YY22" s="35"/>
      <c r="YZ22" s="35"/>
      <c r="ZA22" s="35"/>
      <c r="ZB22" s="35"/>
      <c r="ZC22" s="35"/>
      <c r="ZD22" s="35"/>
      <c r="ZE22" s="35"/>
      <c r="ZF22" s="35"/>
      <c r="ZG22" s="35"/>
      <c r="ZH22" s="35"/>
      <c r="ZI22" s="35"/>
      <c r="ZJ22" s="35"/>
      <c r="ZK22" s="35"/>
      <c r="ZL22" s="35"/>
      <c r="ZM22" s="35"/>
      <c r="ZN22" s="35"/>
      <c r="ZO22" s="35"/>
      <c r="ZP22" s="35"/>
      <c r="ZQ22" s="35"/>
      <c r="ZR22" s="35"/>
      <c r="ZS22" s="35"/>
      <c r="ZT22" s="35"/>
      <c r="ZU22" s="35"/>
      <c r="ZV22" s="35"/>
      <c r="ZW22" s="35"/>
      <c r="ZX22" s="35"/>
      <c r="ZY22" s="35"/>
      <c r="ZZ22" s="35"/>
      <c r="AAA22" s="35"/>
      <c r="AAB22" s="35"/>
      <c r="AAC22" s="35"/>
      <c r="AAD22" s="35"/>
      <c r="AAE22" s="35"/>
      <c r="AAF22" s="35"/>
      <c r="AAG22" s="35"/>
      <c r="AAH22" s="35"/>
      <c r="AAI22" s="35"/>
      <c r="AAJ22" s="35"/>
      <c r="AAK22" s="35"/>
      <c r="AAL22" s="35"/>
      <c r="AAM22" s="35"/>
      <c r="AAN22" s="35"/>
      <c r="AAO22" s="35"/>
      <c r="AAP22" s="35"/>
      <c r="AAQ22" s="35"/>
      <c r="AAR22" s="35"/>
      <c r="AAS22" s="35"/>
      <c r="AAT22" s="35"/>
      <c r="AAU22" s="35"/>
      <c r="AAV22" s="35"/>
      <c r="AAW22" s="35"/>
      <c r="AAX22" s="35"/>
      <c r="AAY22" s="35"/>
      <c r="AAZ22" s="35"/>
      <c r="ABA22" s="35"/>
      <c r="ABB22" s="35"/>
      <c r="ABC22" s="35"/>
      <c r="ABD22" s="35"/>
      <c r="ABE22" s="35"/>
      <c r="ABF22" s="35"/>
      <c r="ABG22" s="35"/>
      <c r="ABH22" s="35"/>
      <c r="ABI22" s="35"/>
      <c r="ABJ22" s="35"/>
      <c r="ABK22" s="35"/>
      <c r="ABL22" s="35"/>
      <c r="ABM22" s="35"/>
      <c r="ABN22" s="35"/>
      <c r="ABO22" s="35"/>
      <c r="ABP22" s="35"/>
      <c r="ABQ22" s="35"/>
      <c r="ABR22" s="35"/>
      <c r="ABS22" s="35"/>
      <c r="ABT22" s="35"/>
      <c r="ABU22" s="35"/>
      <c r="ABV22" s="35"/>
      <c r="ABW22" s="35"/>
      <c r="ABX22" s="35"/>
      <c r="ABY22" s="35"/>
      <c r="ABZ22" s="35"/>
      <c r="ACA22" s="35"/>
      <c r="ACB22" s="35"/>
      <c r="ACC22" s="35"/>
      <c r="ACD22" s="35"/>
      <c r="ACE22" s="35"/>
      <c r="ACF22" s="35"/>
      <c r="ACG22" s="35"/>
      <c r="ACH22" s="35"/>
      <c r="ACI22" s="35"/>
      <c r="ACJ22" s="35"/>
      <c r="ACK22" s="35"/>
      <c r="ACL22" s="35"/>
      <c r="ACM22" s="35"/>
      <c r="ACN22" s="35"/>
      <c r="ACO22" s="35"/>
      <c r="ACP22" s="35"/>
      <c r="ACQ22" s="35"/>
      <c r="ACR22" s="35"/>
      <c r="ACS22" s="35"/>
      <c r="ACT22" s="35"/>
      <c r="ACU22" s="35"/>
      <c r="ACV22" s="35"/>
      <c r="ACW22" s="35"/>
      <c r="ACX22" s="35"/>
      <c r="ACY22" s="35"/>
      <c r="ACZ22" s="35"/>
      <c r="ADA22" s="35"/>
      <c r="ADB22" s="35"/>
      <c r="ADC22" s="35"/>
      <c r="ADD22" s="35"/>
      <c r="ADE22" s="35"/>
      <c r="ADF22" s="35"/>
      <c r="ADG22" s="35"/>
      <c r="ADH22" s="35"/>
      <c r="ADI22" s="35"/>
      <c r="ADJ22" s="35"/>
      <c r="ADK22" s="35"/>
      <c r="ADL22" s="35"/>
      <c r="ADM22" s="35"/>
      <c r="ADN22" s="35"/>
      <c r="ADO22" s="35"/>
      <c r="ADP22" s="35"/>
      <c r="ADQ22" s="35"/>
      <c r="ADR22" s="35"/>
      <c r="ADS22" s="35"/>
      <c r="ADT22" s="35"/>
      <c r="ADU22" s="35"/>
      <c r="ADV22" s="35"/>
      <c r="ADW22" s="35"/>
      <c r="ADX22" s="35"/>
      <c r="ADY22" s="26">
        <f t="shared" si="1"/>
        <v>0</v>
      </c>
      <c r="ADZ22" s="5"/>
      <c r="AEA22" s="7"/>
      <c r="AEB22" s="7"/>
      <c r="AEC22" s="7"/>
      <c r="AED22" s="7"/>
      <c r="AEE22" s="7"/>
      <c r="AEF22" s="7"/>
      <c r="AEG22" s="7"/>
      <c r="AEH22" s="7"/>
      <c r="AEI22" s="7"/>
      <c r="AEJ22" s="7"/>
      <c r="AEK22" s="7"/>
      <c r="AEL22" s="7"/>
      <c r="AEM22" s="7"/>
      <c r="AEN22" s="7"/>
      <c r="AEO22" s="7"/>
      <c r="AEP22" s="7"/>
      <c r="AEQ22" s="7"/>
      <c r="AER22" s="7"/>
      <c r="AES22" s="7"/>
      <c r="AET22" s="7"/>
      <c r="AEU22" s="7"/>
      <c r="AEV22" s="7"/>
      <c r="AEW22" s="7"/>
    </row>
    <row r="23" spans="1:829" x14ac:dyDescent="0.2">
      <c r="A23" s="38" t="s">
        <v>46</v>
      </c>
      <c r="B23" s="65">
        <f t="shared" si="0"/>
        <v>0</v>
      </c>
      <c r="C23" s="57">
        <v>0.8</v>
      </c>
      <c r="D23" s="60">
        <v>44781</v>
      </c>
      <c r="E23" s="96">
        <v>65.55</v>
      </c>
      <c r="F23" s="67">
        <f t="shared" si="2"/>
        <v>0</v>
      </c>
      <c r="G23" s="65">
        <v>0.8</v>
      </c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15"/>
      <c r="BF23" s="15"/>
      <c r="BG23" s="136"/>
      <c r="BH23" s="35"/>
      <c r="BI23" s="35">
        <v>0.8</v>
      </c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>
        <v>1.6</v>
      </c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  <c r="ED23" s="35"/>
      <c r="EE23" s="35"/>
      <c r="EF23" s="35"/>
      <c r="EG23" s="35"/>
      <c r="EH23" s="35"/>
      <c r="EI23" s="35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5"/>
      <c r="EU23" s="35"/>
      <c r="EV23" s="35"/>
      <c r="EW23" s="35"/>
      <c r="EX23" s="35"/>
      <c r="EY23" s="35"/>
      <c r="EZ23" s="35"/>
      <c r="FA23" s="35"/>
      <c r="FB23" s="35"/>
      <c r="FC23" s="35"/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35"/>
      <c r="FT23" s="35"/>
      <c r="FU23" s="35"/>
      <c r="FV23" s="35"/>
      <c r="FW23" s="35"/>
      <c r="FX23" s="35"/>
      <c r="FY23" s="35"/>
      <c r="FZ23" s="35"/>
      <c r="GA23" s="35"/>
      <c r="GB23" s="35"/>
      <c r="GC23" s="35"/>
      <c r="GD23" s="35"/>
      <c r="GE23" s="35"/>
      <c r="GF23" s="35"/>
      <c r="GG23" s="35"/>
      <c r="GH23" s="35"/>
      <c r="GI23" s="35"/>
      <c r="GJ23" s="35"/>
      <c r="GK23" s="35"/>
      <c r="GL23" s="35"/>
      <c r="GM23" s="35"/>
      <c r="GN23" s="35"/>
      <c r="GO23" s="35"/>
      <c r="GP23" s="35"/>
      <c r="GQ23" s="35"/>
      <c r="GR23" s="35"/>
      <c r="GS23" s="35"/>
      <c r="GT23" s="35"/>
      <c r="GU23" s="35"/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35"/>
      <c r="HL23" s="35"/>
      <c r="HM23" s="35"/>
      <c r="HN23" s="35"/>
      <c r="HO23" s="35"/>
      <c r="HP23" s="35"/>
      <c r="HQ23" s="35"/>
      <c r="HR23" s="35"/>
      <c r="HS23" s="35"/>
      <c r="HT23" s="35"/>
      <c r="HU23" s="35"/>
      <c r="HV23" s="35"/>
      <c r="HW23" s="35"/>
      <c r="HX23" s="35"/>
      <c r="HY23" s="35"/>
      <c r="HZ23" s="35"/>
      <c r="IA23" s="35"/>
      <c r="IB23" s="35"/>
      <c r="IC23" s="35"/>
      <c r="ID23" s="35"/>
      <c r="IE23" s="35"/>
      <c r="IF23" s="35"/>
      <c r="IG23" s="35"/>
      <c r="IH23" s="35"/>
      <c r="II23" s="35"/>
      <c r="IJ23" s="35"/>
      <c r="IK23" s="35"/>
      <c r="IL23" s="35"/>
      <c r="IM23" s="35"/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35"/>
      <c r="JD23" s="35">
        <v>2.4</v>
      </c>
      <c r="JE23" s="35"/>
      <c r="JF23" s="35"/>
      <c r="JG23" s="35"/>
      <c r="JH23" s="35"/>
      <c r="JI23" s="35"/>
      <c r="JJ23" s="35"/>
      <c r="JK23" s="35"/>
      <c r="JL23" s="35"/>
      <c r="JM23" s="35"/>
      <c r="JN23" s="35"/>
      <c r="JO23" s="35"/>
      <c r="JP23" s="35"/>
      <c r="JQ23" s="35"/>
      <c r="JR23" s="35"/>
      <c r="JS23" s="35"/>
      <c r="JT23" s="35"/>
      <c r="JU23" s="35"/>
      <c r="JV23" s="35"/>
      <c r="JW23" s="35"/>
      <c r="JX23" s="35"/>
      <c r="JY23" s="35"/>
      <c r="JZ23" s="35"/>
      <c r="KA23" s="35"/>
      <c r="KB23" s="35"/>
      <c r="KC23" s="35"/>
      <c r="KD23" s="35"/>
      <c r="KE23" s="35"/>
      <c r="KF23" s="35"/>
      <c r="KG23" s="35"/>
      <c r="KH23" s="35"/>
      <c r="KI23" s="35"/>
      <c r="KJ23" s="35"/>
      <c r="KK23" s="35"/>
      <c r="KL23" s="35"/>
      <c r="KM23" s="35"/>
      <c r="KN23" s="35"/>
      <c r="KO23" s="35"/>
      <c r="KP23" s="35"/>
      <c r="KQ23" s="35"/>
      <c r="KR23" s="35"/>
      <c r="KS23" s="35"/>
      <c r="KT23" s="35"/>
      <c r="KU23" s="35"/>
      <c r="KV23" s="35"/>
      <c r="KW23" s="35"/>
      <c r="KX23" s="35"/>
      <c r="KY23" s="35"/>
      <c r="KZ23" s="35"/>
      <c r="LA23" s="35"/>
      <c r="LB23" s="35"/>
      <c r="LC23" s="35"/>
      <c r="LD23" s="35"/>
      <c r="LE23" s="35"/>
      <c r="LF23" s="35"/>
      <c r="LG23" s="35"/>
      <c r="LH23" s="35"/>
      <c r="LI23" s="35"/>
      <c r="LJ23" s="35"/>
      <c r="LK23" s="35"/>
      <c r="LL23" s="35"/>
      <c r="LM23" s="35"/>
      <c r="LN23" s="35"/>
      <c r="LO23" s="35"/>
      <c r="LP23" s="35"/>
      <c r="LQ23" s="35"/>
      <c r="LR23" s="35"/>
      <c r="LS23" s="35"/>
      <c r="LT23" s="35"/>
      <c r="LU23" s="35"/>
      <c r="LV23" s="35"/>
      <c r="LW23" s="35"/>
      <c r="LX23" s="35"/>
      <c r="LY23" s="35"/>
      <c r="LZ23" s="35"/>
      <c r="MA23" s="35"/>
      <c r="MB23" s="35"/>
      <c r="MC23" s="35"/>
      <c r="MD23" s="35"/>
      <c r="ME23" s="35"/>
      <c r="MF23" s="35"/>
      <c r="MG23" s="35"/>
      <c r="MH23" s="35"/>
      <c r="MI23" s="35"/>
      <c r="MJ23" s="35"/>
      <c r="MK23" s="35"/>
      <c r="ML23" s="35"/>
      <c r="MM23" s="35"/>
      <c r="MN23" s="35"/>
      <c r="MO23" s="35"/>
      <c r="MP23" s="35"/>
      <c r="MQ23" s="35"/>
      <c r="MR23" s="35"/>
      <c r="MS23" s="35"/>
      <c r="MT23" s="35"/>
      <c r="MU23" s="35"/>
      <c r="MV23" s="35"/>
      <c r="MW23" s="35"/>
      <c r="MX23" s="35"/>
      <c r="MY23" s="35"/>
      <c r="MZ23" s="35"/>
      <c r="NA23" s="35">
        <v>2.4</v>
      </c>
      <c r="NB23" s="35"/>
      <c r="NC23" s="35"/>
      <c r="ND23" s="35"/>
      <c r="NE23" s="35"/>
      <c r="NF23" s="35"/>
      <c r="NG23" s="35"/>
      <c r="NH23" s="35"/>
      <c r="NI23" s="35"/>
      <c r="NJ23" s="35"/>
      <c r="NK23" s="35"/>
      <c r="NL23" s="35"/>
      <c r="NM23" s="35"/>
      <c r="NN23" s="35"/>
      <c r="NO23" s="35"/>
      <c r="NP23" s="35"/>
      <c r="NQ23" s="35"/>
      <c r="NR23" s="35"/>
      <c r="NS23" s="35"/>
      <c r="NT23" s="35"/>
      <c r="NU23" s="35"/>
      <c r="NV23" s="35"/>
      <c r="NW23" s="35"/>
      <c r="NX23" s="35"/>
      <c r="NY23" s="35"/>
      <c r="NZ23" s="35"/>
      <c r="OA23" s="35"/>
      <c r="OB23" s="35"/>
      <c r="OC23" s="35"/>
      <c r="OD23" s="35"/>
      <c r="OE23" s="35"/>
      <c r="OF23" s="35">
        <v>2.4</v>
      </c>
      <c r="OG23" s="35"/>
      <c r="OH23" s="35"/>
      <c r="OI23" s="35"/>
      <c r="OJ23" s="35"/>
      <c r="OK23" s="35"/>
      <c r="OL23" s="35"/>
      <c r="OM23" s="35"/>
      <c r="ON23" s="35"/>
      <c r="OO23" s="35"/>
      <c r="OP23" s="35"/>
      <c r="OQ23" s="35"/>
      <c r="OR23" s="35"/>
      <c r="OS23" s="35"/>
      <c r="OT23" s="35"/>
      <c r="OU23" s="35"/>
      <c r="OV23" s="35"/>
      <c r="OW23" s="35"/>
      <c r="OX23" s="35"/>
      <c r="OY23" s="35"/>
      <c r="OZ23" s="35"/>
      <c r="PA23" s="35"/>
      <c r="PB23" s="35"/>
      <c r="PC23" s="35"/>
      <c r="PD23" s="35"/>
      <c r="PE23" s="35">
        <v>2.4</v>
      </c>
      <c r="PF23" s="35"/>
      <c r="PG23" s="35"/>
      <c r="PH23" s="35"/>
      <c r="PI23" s="35"/>
      <c r="PJ23" s="35"/>
      <c r="PK23" s="35"/>
      <c r="PL23" s="35"/>
      <c r="PM23" s="35"/>
      <c r="PN23" s="35"/>
      <c r="PO23" s="35"/>
      <c r="PP23" s="35"/>
      <c r="PQ23" s="35"/>
      <c r="PR23" s="35"/>
      <c r="PS23" s="35"/>
      <c r="PT23" s="35"/>
      <c r="PU23" s="35"/>
      <c r="PV23" s="35"/>
      <c r="PW23" s="35"/>
      <c r="PX23" s="35"/>
      <c r="PY23" s="35"/>
      <c r="PZ23" s="35"/>
      <c r="QA23" s="35"/>
      <c r="QB23" s="35"/>
      <c r="QC23" s="35"/>
      <c r="QD23" s="35"/>
      <c r="QE23" s="35"/>
      <c r="QF23" s="35">
        <v>0.8</v>
      </c>
      <c r="QG23" s="35"/>
      <c r="QH23" s="35"/>
      <c r="QI23" s="35"/>
      <c r="QJ23" s="35"/>
      <c r="QK23" s="35"/>
      <c r="QL23" s="35"/>
      <c r="QM23" s="35"/>
      <c r="QN23" s="35"/>
      <c r="QO23" s="35"/>
      <c r="QP23" s="35"/>
      <c r="QQ23" s="35"/>
      <c r="QR23" s="35"/>
      <c r="QS23" s="35"/>
      <c r="QT23" s="35"/>
      <c r="QU23" s="35"/>
      <c r="QV23" s="35"/>
      <c r="QW23" s="35"/>
      <c r="QX23" s="35"/>
      <c r="QY23" s="35"/>
      <c r="QZ23" s="35"/>
      <c r="RA23" s="35"/>
      <c r="RB23" s="35"/>
      <c r="RC23" s="35"/>
      <c r="RD23" s="35"/>
      <c r="RE23" s="35"/>
      <c r="RF23" s="35"/>
      <c r="RG23" s="35"/>
      <c r="RH23" s="35"/>
      <c r="RI23" s="35"/>
      <c r="RJ23" s="35"/>
      <c r="RK23" s="35"/>
      <c r="RL23" s="35"/>
      <c r="RM23" s="35"/>
      <c r="RN23" s="35"/>
      <c r="RO23" s="35"/>
      <c r="RP23" s="35"/>
      <c r="RQ23" s="35"/>
      <c r="RR23" s="35"/>
      <c r="RS23" s="35"/>
      <c r="RT23" s="35"/>
      <c r="RU23" s="35"/>
      <c r="RV23" s="35"/>
      <c r="RW23" s="35"/>
      <c r="RX23" s="35">
        <v>0.8</v>
      </c>
      <c r="RY23" s="35"/>
      <c r="RZ23" s="35"/>
      <c r="SA23" s="35"/>
      <c r="SB23" s="35"/>
      <c r="SC23" s="35"/>
      <c r="SD23" s="35"/>
      <c r="SE23" s="35"/>
      <c r="SF23" s="35"/>
      <c r="SG23" s="35"/>
      <c r="SH23" s="35"/>
      <c r="SI23" s="35"/>
      <c r="SJ23" s="35"/>
      <c r="SK23" s="35"/>
      <c r="SL23" s="35"/>
      <c r="SM23" s="35"/>
      <c r="SN23" s="35"/>
      <c r="SO23" s="35"/>
      <c r="SP23" s="35"/>
      <c r="SQ23" s="35"/>
      <c r="SR23" s="35"/>
      <c r="SS23" s="35"/>
      <c r="ST23" s="35"/>
      <c r="SU23" s="35"/>
      <c r="SV23" s="35"/>
      <c r="SW23" s="35"/>
      <c r="SX23" s="35"/>
      <c r="SY23" s="35"/>
      <c r="SZ23" s="35"/>
      <c r="TA23" s="35"/>
      <c r="TB23" s="35"/>
      <c r="TC23" s="35"/>
      <c r="TD23" s="35"/>
      <c r="TE23" s="35"/>
      <c r="TF23" s="35"/>
      <c r="TG23" s="35"/>
      <c r="TH23" s="35"/>
      <c r="TI23" s="35"/>
      <c r="TJ23" s="35"/>
      <c r="TK23" s="35"/>
      <c r="TL23" s="35"/>
      <c r="TM23" s="35"/>
      <c r="TN23" s="35"/>
      <c r="TO23" s="35"/>
      <c r="TP23" s="35"/>
      <c r="TQ23" s="35"/>
      <c r="TR23" s="35"/>
      <c r="TS23" s="35"/>
      <c r="TT23" s="35"/>
      <c r="TU23" s="35"/>
      <c r="TV23" s="35"/>
      <c r="TW23" s="35"/>
      <c r="TX23" s="35"/>
      <c r="TY23" s="35"/>
      <c r="TZ23" s="35"/>
      <c r="UA23" s="35"/>
      <c r="UB23" s="35"/>
      <c r="UC23" s="35"/>
      <c r="UD23" s="35"/>
      <c r="UE23" s="35"/>
      <c r="UF23" s="35"/>
      <c r="UG23" s="35"/>
      <c r="UH23" s="35"/>
      <c r="UI23" s="35"/>
      <c r="UJ23" s="35"/>
      <c r="UK23" s="35"/>
      <c r="UL23" s="35"/>
      <c r="UM23" s="35"/>
      <c r="UN23" s="35"/>
      <c r="UO23" s="35"/>
      <c r="UP23" s="35"/>
      <c r="UQ23" s="35"/>
      <c r="UR23" s="35"/>
      <c r="US23" s="35"/>
      <c r="UT23" s="35"/>
      <c r="UU23" s="35"/>
      <c r="UV23" s="35"/>
      <c r="UW23" s="35"/>
      <c r="UX23" s="35"/>
      <c r="UY23" s="35"/>
      <c r="UZ23" s="35"/>
      <c r="VA23" s="35"/>
      <c r="VB23" s="35"/>
      <c r="VC23" s="35"/>
      <c r="VD23" s="35"/>
      <c r="VE23" s="35"/>
      <c r="VF23" s="35">
        <v>4</v>
      </c>
      <c r="VG23" s="35"/>
      <c r="VH23" s="35"/>
      <c r="VI23" s="35"/>
      <c r="VJ23" s="35"/>
      <c r="VK23" s="35"/>
      <c r="VL23" s="35"/>
      <c r="VM23" s="35"/>
      <c r="VN23" s="35"/>
      <c r="VO23" s="35"/>
      <c r="VP23" s="35"/>
      <c r="VQ23" s="35"/>
      <c r="VR23" s="35"/>
      <c r="VS23" s="35"/>
      <c r="VT23" s="35"/>
      <c r="VU23" s="35"/>
      <c r="VV23" s="35"/>
      <c r="VW23" s="35"/>
      <c r="VX23" s="35"/>
      <c r="VY23" s="35"/>
      <c r="VZ23" s="35"/>
      <c r="WA23" s="35"/>
      <c r="WB23" s="35"/>
      <c r="WC23" s="35"/>
      <c r="WD23" s="35"/>
      <c r="WE23" s="35"/>
      <c r="WF23" s="35"/>
      <c r="WG23" s="35"/>
      <c r="WH23" s="35"/>
      <c r="WI23" s="35"/>
      <c r="WJ23" s="35"/>
      <c r="WK23" s="35"/>
      <c r="WL23" s="35"/>
      <c r="WM23" s="35"/>
      <c r="WN23" s="35"/>
      <c r="WO23" s="35"/>
      <c r="WP23" s="35"/>
      <c r="WQ23" s="35"/>
      <c r="WR23" s="35"/>
      <c r="WS23" s="35"/>
      <c r="WT23" s="35"/>
      <c r="WU23" s="35"/>
      <c r="WV23" s="35"/>
      <c r="WW23" s="35"/>
      <c r="WX23" s="35"/>
      <c r="WY23" s="35"/>
      <c r="WZ23" s="35"/>
      <c r="XA23" s="35"/>
      <c r="XB23" s="35"/>
      <c r="XC23" s="35"/>
      <c r="XD23" s="35"/>
      <c r="XE23" s="35"/>
      <c r="XF23" s="35"/>
      <c r="XG23" s="35"/>
      <c r="XH23" s="35"/>
      <c r="XI23" s="35"/>
      <c r="XJ23" s="35"/>
      <c r="XK23" s="35"/>
      <c r="XL23" s="35"/>
      <c r="XM23" s="35"/>
      <c r="XN23" s="35"/>
      <c r="XO23" s="35"/>
      <c r="XP23" s="35"/>
      <c r="XQ23" s="35"/>
      <c r="XR23" s="35"/>
      <c r="XS23" s="35"/>
      <c r="XT23" s="35"/>
      <c r="XU23" s="35"/>
      <c r="XV23" s="35"/>
      <c r="XW23" s="35"/>
      <c r="XX23" s="35"/>
      <c r="XY23" s="35"/>
      <c r="XZ23" s="35"/>
      <c r="YA23" s="35"/>
      <c r="YB23" s="35"/>
      <c r="YC23" s="35"/>
      <c r="YD23" s="35"/>
      <c r="YE23" s="35"/>
      <c r="YF23" s="35"/>
      <c r="YG23" s="35"/>
      <c r="YH23" s="35"/>
      <c r="YI23" s="35"/>
      <c r="YJ23" s="35"/>
      <c r="YK23" s="35"/>
      <c r="YL23" s="35"/>
      <c r="YM23" s="35"/>
      <c r="YN23" s="35"/>
      <c r="YO23" s="35"/>
      <c r="YP23" s="35"/>
      <c r="YQ23" s="35"/>
      <c r="YR23" s="35"/>
      <c r="YS23" s="35"/>
      <c r="YT23" s="35"/>
      <c r="YU23" s="35"/>
      <c r="YV23" s="35"/>
      <c r="YW23" s="35"/>
      <c r="YX23" s="35"/>
      <c r="YY23" s="35"/>
      <c r="YZ23" s="35"/>
      <c r="ZA23" s="35"/>
      <c r="ZB23" s="35"/>
      <c r="ZC23" s="35"/>
      <c r="ZD23" s="35"/>
      <c r="ZE23" s="35"/>
      <c r="ZF23" s="35"/>
      <c r="ZG23" s="35"/>
      <c r="ZH23" s="35"/>
      <c r="ZI23" s="35"/>
      <c r="ZJ23" s="35"/>
      <c r="ZK23" s="35"/>
      <c r="ZL23" s="35"/>
      <c r="ZM23" s="35"/>
      <c r="ZN23" s="35"/>
      <c r="ZO23" s="35"/>
      <c r="ZP23" s="35"/>
      <c r="ZQ23" s="35"/>
      <c r="ZR23" s="35"/>
      <c r="ZS23" s="35"/>
      <c r="ZT23" s="35"/>
      <c r="ZU23" s="35"/>
      <c r="ZV23" s="35"/>
      <c r="ZW23" s="35"/>
      <c r="ZX23" s="35"/>
      <c r="ZY23" s="35"/>
      <c r="ZZ23" s="35"/>
      <c r="AAA23" s="35"/>
      <c r="AAB23" s="35"/>
      <c r="AAC23" s="35"/>
      <c r="AAD23" s="35"/>
      <c r="AAE23" s="35"/>
      <c r="AAF23" s="35"/>
      <c r="AAG23" s="35"/>
      <c r="AAH23" s="35"/>
      <c r="AAI23" s="35"/>
      <c r="AAJ23" s="35"/>
      <c r="AAK23" s="35"/>
      <c r="AAL23" s="35"/>
      <c r="AAM23" s="35"/>
      <c r="AAN23" s="35"/>
      <c r="AAO23" s="35"/>
      <c r="AAP23" s="35"/>
      <c r="AAQ23" s="35"/>
      <c r="AAR23" s="35"/>
      <c r="AAS23" s="35"/>
      <c r="AAT23" s="35"/>
      <c r="AAU23" s="35"/>
      <c r="AAV23" s="35"/>
      <c r="AAW23" s="35"/>
      <c r="AAX23" s="35"/>
      <c r="AAY23" s="35"/>
      <c r="AAZ23" s="35">
        <v>2.4</v>
      </c>
      <c r="ABA23" s="35"/>
      <c r="ABB23" s="35"/>
      <c r="ABC23" s="35"/>
      <c r="ABD23" s="35"/>
      <c r="ABE23" s="35"/>
      <c r="ABF23" s="35"/>
      <c r="ABG23" s="35"/>
      <c r="ABH23" s="35"/>
      <c r="ABI23" s="35"/>
      <c r="ABJ23" s="35"/>
      <c r="ABK23" s="35"/>
      <c r="ABL23" s="35"/>
      <c r="ABM23" s="35"/>
      <c r="ABN23" s="35"/>
      <c r="ABO23" s="35"/>
      <c r="ABP23" s="35"/>
      <c r="ABQ23" s="35"/>
      <c r="ABR23" s="35"/>
      <c r="ABS23" s="35"/>
      <c r="ABT23" s="35"/>
      <c r="ABU23" s="35"/>
      <c r="ABV23" s="35"/>
      <c r="ABW23" s="35"/>
      <c r="ABX23" s="35"/>
      <c r="ABY23" s="35"/>
      <c r="ABZ23" s="35"/>
      <c r="ACA23" s="35"/>
      <c r="ACB23" s="35"/>
      <c r="ACC23" s="35"/>
      <c r="ACD23" s="35"/>
      <c r="ACE23" s="35"/>
      <c r="ACF23" s="35"/>
      <c r="ACG23" s="35"/>
      <c r="ACH23" s="35"/>
      <c r="ACI23" s="35"/>
      <c r="ACJ23" s="35"/>
      <c r="ACK23" s="35"/>
      <c r="ACL23" s="35"/>
      <c r="ACM23" s="35"/>
      <c r="ACN23" s="35"/>
      <c r="ACO23" s="35"/>
      <c r="ACP23" s="35"/>
      <c r="ACQ23" s="35"/>
      <c r="ACR23" s="35"/>
      <c r="ACS23" s="35"/>
      <c r="ACT23" s="35"/>
      <c r="ACU23" s="35"/>
      <c r="ACV23" s="35"/>
      <c r="ACW23" s="35"/>
      <c r="ACX23" s="35"/>
      <c r="ACY23" s="35"/>
      <c r="ACZ23" s="35"/>
      <c r="ADA23" s="35"/>
      <c r="ADB23" s="35"/>
      <c r="ADC23" s="35"/>
      <c r="ADD23" s="35"/>
      <c r="ADE23" s="35"/>
      <c r="ADF23" s="35"/>
      <c r="ADG23" s="35"/>
      <c r="ADH23" s="35"/>
      <c r="ADI23" s="35"/>
      <c r="ADJ23" s="35"/>
      <c r="ADK23" s="35"/>
      <c r="ADL23" s="35"/>
      <c r="ADM23" s="35"/>
      <c r="ADN23" s="35"/>
      <c r="ADO23" s="35"/>
      <c r="ADP23" s="35"/>
      <c r="ADQ23" s="35"/>
      <c r="ADR23" s="35"/>
      <c r="ADS23" s="35"/>
      <c r="ADT23" s="35"/>
      <c r="ADU23" s="35"/>
      <c r="ADV23" s="35"/>
      <c r="ADW23" s="35"/>
      <c r="ADX23" s="35"/>
      <c r="ADY23" s="26">
        <f t="shared" si="1"/>
        <v>0</v>
      </c>
      <c r="ADZ23" s="5"/>
      <c r="AEA23" s="7"/>
      <c r="AEB23" s="7"/>
      <c r="AEC23" s="7"/>
      <c r="AED23" s="7"/>
      <c r="AEE23" s="7"/>
      <c r="AEF23" s="7"/>
      <c r="AEG23" s="7"/>
      <c r="AEH23" s="7"/>
      <c r="AEI23" s="7"/>
      <c r="AEJ23" s="7"/>
      <c r="AEK23" s="7"/>
      <c r="AEL23" s="7"/>
      <c r="AEM23" s="7"/>
      <c r="AEN23" s="7"/>
      <c r="AEO23" s="7"/>
      <c r="AEP23" s="7"/>
      <c r="AEQ23" s="7"/>
      <c r="AER23" s="7"/>
      <c r="AES23" s="7"/>
      <c r="AET23" s="7"/>
      <c r="AEU23" s="7"/>
      <c r="AEV23" s="7"/>
      <c r="AEW23" s="7"/>
    </row>
    <row r="24" spans="1:829" x14ac:dyDescent="0.2">
      <c r="A24" s="51" t="s">
        <v>46</v>
      </c>
      <c r="B24" s="65">
        <f t="shared" si="0"/>
        <v>0</v>
      </c>
      <c r="C24" s="57">
        <v>8</v>
      </c>
      <c r="D24" s="60">
        <v>44680</v>
      </c>
      <c r="E24" s="67">
        <v>52.99</v>
      </c>
      <c r="F24" s="67">
        <f t="shared" si="2"/>
        <v>0</v>
      </c>
      <c r="G24" s="65">
        <v>16</v>
      </c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15"/>
      <c r="BF24" s="15"/>
      <c r="BG24" s="136"/>
      <c r="BH24" s="35"/>
      <c r="BI24" s="35">
        <v>8</v>
      </c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>
        <v>8</v>
      </c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  <c r="ED24" s="35"/>
      <c r="EE24" s="35"/>
      <c r="EF24" s="35"/>
      <c r="EG24" s="35"/>
      <c r="EH24" s="35"/>
      <c r="EI24" s="35"/>
      <c r="EJ24" s="35"/>
      <c r="EK24" s="35"/>
      <c r="EL24" s="35"/>
      <c r="EM24" s="35"/>
      <c r="EN24" s="35"/>
      <c r="EO24" s="35"/>
      <c r="EP24" s="35"/>
      <c r="EQ24" s="35"/>
      <c r="ER24" s="35"/>
      <c r="ES24" s="35"/>
      <c r="ET24" s="35"/>
      <c r="EU24" s="35"/>
      <c r="EV24" s="35"/>
      <c r="EW24" s="35"/>
      <c r="EX24" s="35"/>
      <c r="EY24" s="35"/>
      <c r="EZ24" s="35"/>
      <c r="FA24" s="35"/>
      <c r="FB24" s="35"/>
      <c r="FC24" s="35"/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35"/>
      <c r="FT24" s="35"/>
      <c r="FU24" s="35"/>
      <c r="FV24" s="35"/>
      <c r="FW24" s="35"/>
      <c r="FX24" s="35"/>
      <c r="FY24" s="35"/>
      <c r="FZ24" s="35"/>
      <c r="GA24" s="35"/>
      <c r="GB24" s="35"/>
      <c r="GC24" s="35"/>
      <c r="GD24" s="35"/>
      <c r="GE24" s="35"/>
      <c r="GF24" s="35"/>
      <c r="GG24" s="35"/>
      <c r="GH24" s="35"/>
      <c r="GI24" s="35"/>
      <c r="GJ24" s="35"/>
      <c r="GK24" s="35"/>
      <c r="GL24" s="35"/>
      <c r="GM24" s="35"/>
      <c r="GN24" s="35"/>
      <c r="GO24" s="35"/>
      <c r="GP24" s="35"/>
      <c r="GQ24" s="35"/>
      <c r="GR24" s="35"/>
      <c r="GS24" s="35"/>
      <c r="GT24" s="35"/>
      <c r="GU24" s="35"/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35"/>
      <c r="HL24" s="35"/>
      <c r="HM24" s="35"/>
      <c r="HN24" s="35"/>
      <c r="HO24" s="35"/>
      <c r="HP24" s="35"/>
      <c r="HQ24" s="35"/>
      <c r="HR24" s="35"/>
      <c r="HS24" s="35"/>
      <c r="HT24" s="35"/>
      <c r="HU24" s="35"/>
      <c r="HV24" s="35"/>
      <c r="HW24" s="35"/>
      <c r="HX24" s="35"/>
      <c r="HY24" s="35"/>
      <c r="HZ24" s="35"/>
      <c r="IA24" s="35"/>
      <c r="IB24" s="35"/>
      <c r="IC24" s="35"/>
      <c r="ID24" s="35"/>
      <c r="IE24" s="35"/>
      <c r="IF24" s="35"/>
      <c r="IG24" s="35"/>
      <c r="IH24" s="35"/>
      <c r="II24" s="35"/>
      <c r="IJ24" s="35"/>
      <c r="IK24" s="35"/>
      <c r="IL24" s="35"/>
      <c r="IM24" s="35"/>
      <c r="IN24" s="35"/>
      <c r="IO24" s="35"/>
      <c r="IP24" s="35"/>
      <c r="IQ24" s="35"/>
      <c r="IR24" s="35"/>
      <c r="IS24" s="35"/>
      <c r="IT24" s="35"/>
      <c r="IU24" s="35"/>
      <c r="IV24" s="35"/>
      <c r="IW24" s="35"/>
      <c r="IX24" s="35"/>
      <c r="IY24" s="35"/>
      <c r="IZ24" s="35"/>
      <c r="JA24" s="35"/>
      <c r="JB24" s="35"/>
      <c r="JC24" s="35"/>
      <c r="JD24" s="35"/>
      <c r="JE24" s="35"/>
      <c r="JF24" s="35"/>
      <c r="JG24" s="35"/>
      <c r="JH24" s="35"/>
      <c r="JI24" s="35"/>
      <c r="JJ24" s="35"/>
      <c r="JK24" s="35">
        <v>8</v>
      </c>
      <c r="JL24" s="35"/>
      <c r="JM24" s="35"/>
      <c r="JN24" s="35"/>
      <c r="JO24" s="35"/>
      <c r="JP24" s="35"/>
      <c r="JQ24" s="35"/>
      <c r="JR24" s="35"/>
      <c r="JS24" s="35"/>
      <c r="JT24" s="35"/>
      <c r="JU24" s="35"/>
      <c r="JV24" s="35"/>
      <c r="JW24" s="35"/>
      <c r="JX24" s="35"/>
      <c r="JY24" s="35"/>
      <c r="JZ24" s="35"/>
      <c r="KA24" s="35"/>
      <c r="KB24" s="35"/>
      <c r="KC24" s="35"/>
      <c r="KD24" s="35"/>
      <c r="KE24" s="35"/>
      <c r="KF24" s="35"/>
      <c r="KG24" s="35"/>
      <c r="KH24" s="35"/>
      <c r="KI24" s="35"/>
      <c r="KJ24" s="35"/>
      <c r="KK24" s="35"/>
      <c r="KL24" s="35"/>
      <c r="KM24" s="35"/>
      <c r="KN24" s="35"/>
      <c r="KO24" s="35"/>
      <c r="KP24" s="35"/>
      <c r="KQ24" s="35"/>
      <c r="KR24" s="35"/>
      <c r="KS24" s="35"/>
      <c r="KT24" s="35"/>
      <c r="KU24" s="35"/>
      <c r="KV24" s="35"/>
      <c r="KW24" s="35"/>
      <c r="KX24" s="35"/>
      <c r="KY24" s="35"/>
      <c r="KZ24" s="35"/>
      <c r="LA24" s="35"/>
      <c r="LB24" s="35"/>
      <c r="LC24" s="35"/>
      <c r="LD24" s="35"/>
      <c r="LE24" s="35"/>
      <c r="LF24" s="35"/>
      <c r="LG24" s="35"/>
      <c r="LH24" s="35"/>
      <c r="LI24" s="35"/>
      <c r="LJ24" s="35"/>
      <c r="LK24" s="35"/>
      <c r="LL24" s="35"/>
      <c r="LM24" s="35"/>
      <c r="LN24" s="35"/>
      <c r="LO24" s="35"/>
      <c r="LP24" s="35"/>
      <c r="LQ24" s="35"/>
      <c r="LR24" s="35"/>
      <c r="LS24" s="35"/>
      <c r="LT24" s="35"/>
      <c r="LU24" s="35"/>
      <c r="LV24" s="35"/>
      <c r="LW24" s="35"/>
      <c r="LX24" s="35"/>
      <c r="LY24" s="35"/>
      <c r="LZ24" s="35"/>
      <c r="MA24" s="35"/>
      <c r="MB24" s="35"/>
      <c r="MC24" s="35"/>
      <c r="MD24" s="35"/>
      <c r="ME24" s="35"/>
      <c r="MF24" s="35"/>
      <c r="MG24" s="35"/>
      <c r="MH24" s="35"/>
      <c r="MI24" s="35"/>
      <c r="MJ24" s="35"/>
      <c r="MK24" s="35"/>
      <c r="ML24" s="35"/>
      <c r="MM24" s="35"/>
      <c r="MN24" s="35"/>
      <c r="MO24" s="35"/>
      <c r="MP24" s="35"/>
      <c r="MQ24" s="35"/>
      <c r="MR24" s="35"/>
      <c r="MS24" s="35"/>
      <c r="MT24" s="35"/>
      <c r="MU24" s="35"/>
      <c r="MV24" s="35"/>
      <c r="MW24" s="35"/>
      <c r="MX24" s="35"/>
      <c r="MY24" s="35"/>
      <c r="MZ24" s="35"/>
      <c r="NA24" s="35"/>
      <c r="NB24" s="35"/>
      <c r="NC24" s="35"/>
      <c r="ND24" s="35"/>
      <c r="NE24" s="35"/>
      <c r="NF24" s="35"/>
      <c r="NG24" s="35"/>
      <c r="NH24" s="35"/>
      <c r="NI24" s="35"/>
      <c r="NJ24" s="35"/>
      <c r="NK24" s="35"/>
      <c r="NL24" s="35"/>
      <c r="NM24" s="35"/>
      <c r="NN24" s="35"/>
      <c r="NO24" s="35"/>
      <c r="NP24" s="35"/>
      <c r="NQ24" s="35"/>
      <c r="NR24" s="35"/>
      <c r="NS24" s="35"/>
      <c r="NT24" s="35"/>
      <c r="NU24" s="35"/>
      <c r="NV24" s="35"/>
      <c r="NW24" s="35"/>
      <c r="NX24" s="35"/>
      <c r="NY24" s="35"/>
      <c r="NZ24" s="35"/>
      <c r="OA24" s="35"/>
      <c r="OB24" s="35"/>
      <c r="OC24" s="35"/>
      <c r="OD24" s="35"/>
      <c r="OE24" s="35"/>
      <c r="OF24" s="35"/>
      <c r="OG24" s="35"/>
      <c r="OH24" s="35"/>
      <c r="OI24" s="35"/>
      <c r="OJ24" s="35"/>
      <c r="OK24" s="35"/>
      <c r="OL24" s="35"/>
      <c r="OM24" s="35"/>
      <c r="ON24" s="35"/>
      <c r="OO24" s="35"/>
      <c r="OP24" s="35"/>
      <c r="OQ24" s="35"/>
      <c r="OR24" s="35"/>
      <c r="OS24" s="35"/>
      <c r="OT24" s="35"/>
      <c r="OU24" s="35"/>
      <c r="OV24" s="35"/>
      <c r="OW24" s="35"/>
      <c r="OX24" s="35"/>
      <c r="OY24" s="35"/>
      <c r="OZ24" s="35"/>
      <c r="PA24" s="35"/>
      <c r="PB24" s="35"/>
      <c r="PC24" s="35"/>
      <c r="PD24" s="35"/>
      <c r="PE24" s="35"/>
      <c r="PF24" s="35"/>
      <c r="PG24" s="35"/>
      <c r="PH24" s="35"/>
      <c r="PI24" s="35"/>
      <c r="PJ24" s="35"/>
      <c r="PK24" s="35"/>
      <c r="PL24" s="35"/>
      <c r="PM24" s="35"/>
      <c r="PN24" s="35"/>
      <c r="PO24" s="35"/>
      <c r="PP24" s="35"/>
      <c r="PQ24" s="35"/>
      <c r="PR24" s="35"/>
      <c r="PS24" s="35"/>
      <c r="PT24" s="35"/>
      <c r="PU24" s="35"/>
      <c r="PV24" s="35"/>
      <c r="PW24" s="35"/>
      <c r="PX24" s="35"/>
      <c r="PY24" s="35"/>
      <c r="PZ24" s="35"/>
      <c r="QA24" s="35"/>
      <c r="QB24" s="35"/>
      <c r="QC24" s="35"/>
      <c r="QD24" s="35"/>
      <c r="QE24" s="35"/>
      <c r="QF24" s="35"/>
      <c r="QG24" s="35"/>
      <c r="QH24" s="35"/>
      <c r="QI24" s="35"/>
      <c r="QJ24" s="35"/>
      <c r="QK24" s="35"/>
      <c r="QL24" s="35"/>
      <c r="QM24" s="35"/>
      <c r="QN24" s="35"/>
      <c r="QO24" s="35"/>
      <c r="QP24" s="35"/>
      <c r="QQ24" s="35"/>
      <c r="QR24" s="35"/>
      <c r="QS24" s="35"/>
      <c r="QT24" s="35"/>
      <c r="QU24" s="35"/>
      <c r="QV24" s="35"/>
      <c r="QW24" s="35"/>
      <c r="QX24" s="35"/>
      <c r="QY24" s="35"/>
      <c r="QZ24" s="35"/>
      <c r="RA24" s="35"/>
      <c r="RB24" s="35"/>
      <c r="RC24" s="35"/>
      <c r="RD24" s="35"/>
      <c r="RE24" s="35"/>
      <c r="RF24" s="35"/>
      <c r="RG24" s="35"/>
      <c r="RH24" s="35"/>
      <c r="RI24" s="35"/>
      <c r="RJ24" s="35"/>
      <c r="RK24" s="35"/>
      <c r="RL24" s="35"/>
      <c r="RM24" s="35"/>
      <c r="RN24" s="35"/>
      <c r="RO24" s="35"/>
      <c r="RP24" s="35"/>
      <c r="RQ24" s="35"/>
      <c r="RR24" s="35"/>
      <c r="RS24" s="35"/>
      <c r="RT24" s="35"/>
      <c r="RU24" s="35"/>
      <c r="RV24" s="35"/>
      <c r="RW24" s="35"/>
      <c r="RX24" s="35"/>
      <c r="RY24" s="35"/>
      <c r="RZ24" s="35"/>
      <c r="SA24" s="35"/>
      <c r="SB24" s="35"/>
      <c r="SC24" s="35"/>
      <c r="SD24" s="35"/>
      <c r="SE24" s="35"/>
      <c r="SF24" s="35"/>
      <c r="SG24" s="35"/>
      <c r="SH24" s="35"/>
      <c r="SI24" s="35"/>
      <c r="SJ24" s="35"/>
      <c r="SK24" s="35"/>
      <c r="SL24" s="35"/>
      <c r="SM24" s="35"/>
      <c r="SN24" s="35"/>
      <c r="SO24" s="35"/>
      <c r="SP24" s="35"/>
      <c r="SQ24" s="35"/>
      <c r="SR24" s="35"/>
      <c r="SS24" s="35"/>
      <c r="ST24" s="35"/>
      <c r="SU24" s="35"/>
      <c r="SV24" s="35"/>
      <c r="SW24" s="35"/>
      <c r="SX24" s="35"/>
      <c r="SY24" s="35"/>
      <c r="SZ24" s="35"/>
      <c r="TA24" s="35"/>
      <c r="TB24" s="35"/>
      <c r="TC24" s="35"/>
      <c r="TD24" s="35"/>
      <c r="TE24" s="35"/>
      <c r="TF24" s="35"/>
      <c r="TG24" s="35"/>
      <c r="TH24" s="35"/>
      <c r="TI24" s="35"/>
      <c r="TJ24" s="35"/>
      <c r="TK24" s="35"/>
      <c r="TL24" s="35"/>
      <c r="TM24" s="35"/>
      <c r="TN24" s="35"/>
      <c r="TO24" s="35"/>
      <c r="TP24" s="35"/>
      <c r="TQ24" s="35"/>
      <c r="TR24" s="35"/>
      <c r="TS24" s="35"/>
      <c r="TT24" s="35"/>
      <c r="TU24" s="35"/>
      <c r="TV24" s="35"/>
      <c r="TW24" s="35"/>
      <c r="TX24" s="35"/>
      <c r="TY24" s="35"/>
      <c r="TZ24" s="35"/>
      <c r="UA24" s="35"/>
      <c r="UB24" s="35"/>
      <c r="UC24" s="35"/>
      <c r="UD24" s="35"/>
      <c r="UE24" s="35"/>
      <c r="UF24" s="35"/>
      <c r="UG24" s="35"/>
      <c r="UH24" s="35"/>
      <c r="UI24" s="35"/>
      <c r="UJ24" s="35"/>
      <c r="UK24" s="35"/>
      <c r="UL24" s="35"/>
      <c r="UM24" s="35"/>
      <c r="UN24" s="35"/>
      <c r="UO24" s="35"/>
      <c r="UP24" s="35"/>
      <c r="UQ24" s="35"/>
      <c r="UR24" s="35"/>
      <c r="US24" s="35"/>
      <c r="UT24" s="35"/>
      <c r="UU24" s="35"/>
      <c r="UV24" s="35"/>
      <c r="UW24" s="35"/>
      <c r="UX24" s="35"/>
      <c r="UY24" s="35"/>
      <c r="UZ24" s="35"/>
      <c r="VA24" s="35"/>
      <c r="VB24" s="35"/>
      <c r="VC24" s="35"/>
      <c r="VD24" s="35"/>
      <c r="VE24" s="35"/>
      <c r="VF24" s="35">
        <v>8</v>
      </c>
      <c r="VG24" s="35"/>
      <c r="VH24" s="35"/>
      <c r="VI24" s="35"/>
      <c r="VJ24" s="35"/>
      <c r="VK24" s="35"/>
      <c r="VL24" s="35"/>
      <c r="VM24" s="35"/>
      <c r="VN24" s="35"/>
      <c r="VO24" s="35"/>
      <c r="VP24" s="35"/>
      <c r="VQ24" s="35"/>
      <c r="VR24" s="35"/>
      <c r="VS24" s="35"/>
      <c r="VT24" s="35"/>
      <c r="VU24" s="35"/>
      <c r="VV24" s="35"/>
      <c r="VW24" s="35"/>
      <c r="VX24" s="35"/>
      <c r="VY24" s="35"/>
      <c r="VZ24" s="35"/>
      <c r="WA24" s="35"/>
      <c r="WB24" s="35"/>
      <c r="WC24" s="35"/>
      <c r="WD24" s="35"/>
      <c r="WE24" s="35"/>
      <c r="WF24" s="35"/>
      <c r="WG24" s="35"/>
      <c r="WH24" s="35"/>
      <c r="WI24" s="35"/>
      <c r="WJ24" s="35"/>
      <c r="WK24" s="35"/>
      <c r="WL24" s="35"/>
      <c r="WM24" s="35"/>
      <c r="WN24" s="35"/>
      <c r="WO24" s="35"/>
      <c r="WP24" s="35"/>
      <c r="WQ24" s="35"/>
      <c r="WR24" s="35"/>
      <c r="WS24" s="35"/>
      <c r="WT24" s="35"/>
      <c r="WU24" s="35"/>
      <c r="WV24" s="35"/>
      <c r="WW24" s="35"/>
      <c r="WX24" s="35"/>
      <c r="WY24" s="35"/>
      <c r="WZ24" s="35"/>
      <c r="XA24" s="35"/>
      <c r="XB24" s="35"/>
      <c r="XC24" s="35"/>
      <c r="XD24" s="35"/>
      <c r="XE24" s="35"/>
      <c r="XF24" s="35"/>
      <c r="XG24" s="35"/>
      <c r="XH24" s="35"/>
      <c r="XI24" s="35"/>
      <c r="XJ24" s="35"/>
      <c r="XK24" s="35"/>
      <c r="XL24" s="35"/>
      <c r="XM24" s="35"/>
      <c r="XN24" s="35"/>
      <c r="XO24" s="35"/>
      <c r="XP24" s="35"/>
      <c r="XQ24" s="35"/>
      <c r="XR24" s="35"/>
      <c r="XS24" s="35"/>
      <c r="XT24" s="35"/>
      <c r="XU24" s="35"/>
      <c r="XV24" s="35"/>
      <c r="XW24" s="35"/>
      <c r="XX24" s="35"/>
      <c r="XY24" s="35"/>
      <c r="XZ24" s="35"/>
      <c r="YA24" s="35"/>
      <c r="YB24" s="35"/>
      <c r="YC24" s="35"/>
      <c r="YD24" s="35"/>
      <c r="YE24" s="35"/>
      <c r="YF24" s="35"/>
      <c r="YG24" s="35"/>
      <c r="YH24" s="35"/>
      <c r="YI24" s="35"/>
      <c r="YJ24" s="35"/>
      <c r="YK24" s="35"/>
      <c r="YL24" s="35"/>
      <c r="YM24" s="35"/>
      <c r="YN24" s="35"/>
      <c r="YO24" s="35"/>
      <c r="YP24" s="35"/>
      <c r="YQ24" s="35"/>
      <c r="YR24" s="35"/>
      <c r="YS24" s="35"/>
      <c r="YT24" s="35"/>
      <c r="YU24" s="35"/>
      <c r="YV24" s="35"/>
      <c r="YW24" s="35"/>
      <c r="YX24" s="35"/>
      <c r="YY24" s="35"/>
      <c r="YZ24" s="35"/>
      <c r="ZA24" s="35"/>
      <c r="ZB24" s="35"/>
      <c r="ZC24" s="35"/>
      <c r="ZD24" s="35"/>
      <c r="ZE24" s="35"/>
      <c r="ZF24" s="35"/>
      <c r="ZG24" s="35"/>
      <c r="ZH24" s="35"/>
      <c r="ZI24" s="35"/>
      <c r="ZJ24" s="35"/>
      <c r="ZK24" s="35"/>
      <c r="ZL24" s="35"/>
      <c r="ZM24" s="35"/>
      <c r="ZN24" s="35"/>
      <c r="ZO24" s="35"/>
      <c r="ZP24" s="35"/>
      <c r="ZQ24" s="35"/>
      <c r="ZR24" s="35"/>
      <c r="ZS24" s="35"/>
      <c r="ZT24" s="35"/>
      <c r="ZU24" s="35"/>
      <c r="ZV24" s="35"/>
      <c r="ZW24" s="35"/>
      <c r="ZX24" s="35"/>
      <c r="ZY24" s="35"/>
      <c r="ZZ24" s="35"/>
      <c r="AAA24" s="35"/>
      <c r="AAB24" s="35"/>
      <c r="AAC24" s="35"/>
      <c r="AAD24" s="35"/>
      <c r="AAE24" s="35"/>
      <c r="AAF24" s="35"/>
      <c r="AAG24" s="35"/>
      <c r="AAH24" s="35"/>
      <c r="AAI24" s="35"/>
      <c r="AAJ24" s="35"/>
      <c r="AAK24" s="35"/>
      <c r="AAL24" s="35"/>
      <c r="AAM24" s="35"/>
      <c r="AAN24" s="35"/>
      <c r="AAO24" s="35"/>
      <c r="AAP24" s="35"/>
      <c r="AAQ24" s="35"/>
      <c r="AAR24" s="35"/>
      <c r="AAS24" s="35"/>
      <c r="AAT24" s="35"/>
      <c r="AAU24" s="35"/>
      <c r="AAV24" s="35"/>
      <c r="AAW24" s="35"/>
      <c r="AAX24" s="35"/>
      <c r="AAY24" s="35"/>
      <c r="AAZ24" s="35"/>
      <c r="ABA24" s="35"/>
      <c r="ABB24" s="35"/>
      <c r="ABC24" s="35"/>
      <c r="ABD24" s="35"/>
      <c r="ABE24" s="35"/>
      <c r="ABF24" s="35"/>
      <c r="ABG24" s="35"/>
      <c r="ABH24" s="35"/>
      <c r="ABI24" s="35"/>
      <c r="ABJ24" s="35"/>
      <c r="ABK24" s="35"/>
      <c r="ABL24" s="35"/>
      <c r="ABM24" s="35"/>
      <c r="ABN24" s="35"/>
      <c r="ABO24" s="35"/>
      <c r="ABP24" s="35"/>
      <c r="ABQ24" s="35"/>
      <c r="ABR24" s="35"/>
      <c r="ABS24" s="35"/>
      <c r="ABT24" s="35"/>
      <c r="ABU24" s="35"/>
      <c r="ABV24" s="35"/>
      <c r="ABW24" s="35"/>
      <c r="ABX24" s="35"/>
      <c r="ABY24" s="35"/>
      <c r="ABZ24" s="35"/>
      <c r="ACA24" s="35"/>
      <c r="ACB24" s="35"/>
      <c r="ACC24" s="35"/>
      <c r="ACD24" s="35"/>
      <c r="ACE24" s="35"/>
      <c r="ACF24" s="35"/>
      <c r="ACG24" s="35"/>
      <c r="ACH24" s="35"/>
      <c r="ACI24" s="35"/>
      <c r="ACJ24" s="35"/>
      <c r="ACK24" s="35"/>
      <c r="ACL24" s="35"/>
      <c r="ACM24" s="35"/>
      <c r="ACN24" s="35"/>
      <c r="ACO24" s="35"/>
      <c r="ACP24" s="35"/>
      <c r="ACQ24" s="35"/>
      <c r="ACR24" s="35"/>
      <c r="ACS24" s="35"/>
      <c r="ACT24" s="35"/>
      <c r="ACU24" s="35"/>
      <c r="ACV24" s="35"/>
      <c r="ACW24" s="35"/>
      <c r="ACX24" s="35"/>
      <c r="ACY24" s="35"/>
      <c r="ACZ24" s="35"/>
      <c r="ADA24" s="35"/>
      <c r="ADB24" s="35"/>
      <c r="ADC24" s="35"/>
      <c r="ADD24" s="35"/>
      <c r="ADE24" s="35"/>
      <c r="ADF24" s="35"/>
      <c r="ADG24" s="35"/>
      <c r="ADH24" s="35"/>
      <c r="ADI24" s="35"/>
      <c r="ADJ24" s="35"/>
      <c r="ADK24" s="35"/>
      <c r="ADL24" s="35"/>
      <c r="ADM24" s="35"/>
      <c r="ADN24" s="35"/>
      <c r="ADO24" s="35"/>
      <c r="ADP24" s="35"/>
      <c r="ADQ24" s="35"/>
      <c r="ADR24" s="35"/>
      <c r="ADS24" s="35"/>
      <c r="ADT24" s="35"/>
      <c r="ADU24" s="35"/>
      <c r="ADV24" s="35"/>
      <c r="ADW24" s="35"/>
      <c r="ADX24" s="35"/>
      <c r="ADY24" s="26">
        <f t="shared" si="1"/>
        <v>0</v>
      </c>
      <c r="ADZ24" s="5"/>
      <c r="AEA24" s="7"/>
      <c r="AEB24" s="7"/>
      <c r="AEC24" s="7"/>
      <c r="AED24" s="7"/>
      <c r="AEE24" s="7"/>
      <c r="AEF24" s="7"/>
      <c r="AEG24" s="7"/>
      <c r="AEH24" s="7"/>
      <c r="AEI24" s="7"/>
      <c r="AEJ24" s="7"/>
      <c r="AEK24" s="7"/>
      <c r="AEL24" s="7"/>
      <c r="AEM24" s="7"/>
      <c r="AEN24" s="7"/>
      <c r="AEO24" s="7"/>
      <c r="AEP24" s="7"/>
      <c r="AEQ24" s="7"/>
      <c r="AER24" s="7"/>
      <c r="AES24" s="7"/>
      <c r="AET24" s="7"/>
      <c r="AEU24" s="7"/>
      <c r="AEV24" s="7"/>
      <c r="AEW24" s="7"/>
    </row>
    <row r="25" spans="1:829" x14ac:dyDescent="0.2">
      <c r="A25" s="51" t="s">
        <v>188</v>
      </c>
      <c r="B25" s="65">
        <f t="shared" si="0"/>
        <v>0</v>
      </c>
      <c r="C25" s="57">
        <v>0.9</v>
      </c>
      <c r="D25" s="59">
        <v>44396</v>
      </c>
      <c r="E25" s="67">
        <v>29.93</v>
      </c>
      <c r="F25" s="67">
        <f t="shared" si="2"/>
        <v>0</v>
      </c>
      <c r="G25" s="6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15"/>
      <c r="BF25" s="15"/>
      <c r="BG25" s="136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  <c r="ED25" s="35"/>
      <c r="EE25" s="35"/>
      <c r="EF25" s="35"/>
      <c r="EG25" s="35"/>
      <c r="EH25" s="35"/>
      <c r="EI25" s="35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5"/>
      <c r="EU25" s="35"/>
      <c r="EV25" s="35"/>
      <c r="EW25" s="35"/>
      <c r="EX25" s="35"/>
      <c r="EY25" s="35"/>
      <c r="EZ25" s="35"/>
      <c r="FA25" s="35"/>
      <c r="FB25" s="35"/>
      <c r="FC25" s="35"/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35"/>
      <c r="FT25" s="35"/>
      <c r="FU25" s="35"/>
      <c r="FV25" s="35"/>
      <c r="FW25" s="35"/>
      <c r="FX25" s="35"/>
      <c r="FY25" s="35"/>
      <c r="FZ25" s="35"/>
      <c r="GA25" s="35"/>
      <c r="GB25" s="35"/>
      <c r="GC25" s="35"/>
      <c r="GD25" s="35"/>
      <c r="GE25" s="35"/>
      <c r="GF25" s="35"/>
      <c r="GG25" s="35"/>
      <c r="GH25" s="35"/>
      <c r="GI25" s="35"/>
      <c r="GJ25" s="35"/>
      <c r="GK25" s="35"/>
      <c r="GL25" s="35"/>
      <c r="GM25" s="35"/>
      <c r="GN25" s="35"/>
      <c r="GO25" s="35"/>
      <c r="GP25" s="35"/>
      <c r="GQ25" s="35"/>
      <c r="GR25" s="35"/>
      <c r="GS25" s="35"/>
      <c r="GT25" s="35"/>
      <c r="GU25" s="35"/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35"/>
      <c r="HL25" s="35"/>
      <c r="HM25" s="35"/>
      <c r="HN25" s="35"/>
      <c r="HO25" s="35"/>
      <c r="HP25" s="35"/>
      <c r="HQ25" s="35"/>
      <c r="HR25" s="35"/>
      <c r="HS25" s="35"/>
      <c r="HT25" s="35"/>
      <c r="HU25" s="35"/>
      <c r="HV25" s="35"/>
      <c r="HW25" s="35"/>
      <c r="HX25" s="35"/>
      <c r="HY25" s="35"/>
      <c r="HZ25" s="35"/>
      <c r="IA25" s="35"/>
      <c r="IB25" s="35"/>
      <c r="IC25" s="35"/>
      <c r="ID25" s="35"/>
      <c r="IE25" s="35"/>
      <c r="IF25" s="35"/>
      <c r="IG25" s="35"/>
      <c r="IH25" s="35"/>
      <c r="II25" s="35"/>
      <c r="IJ25" s="35"/>
      <c r="IK25" s="35"/>
      <c r="IL25" s="35"/>
      <c r="IM25" s="35"/>
      <c r="IN25" s="35"/>
      <c r="IO25" s="35"/>
      <c r="IP25" s="35"/>
      <c r="IQ25" s="35"/>
      <c r="IR25" s="35"/>
      <c r="IS25" s="35"/>
      <c r="IT25" s="35"/>
      <c r="IU25" s="35"/>
      <c r="IV25" s="35"/>
      <c r="IW25" s="35"/>
      <c r="IX25" s="35"/>
      <c r="IY25" s="35"/>
      <c r="IZ25" s="35"/>
      <c r="JA25" s="35"/>
      <c r="JB25" s="35"/>
      <c r="JC25" s="35"/>
      <c r="JD25" s="35"/>
      <c r="JE25" s="35"/>
      <c r="JF25" s="35"/>
      <c r="JG25" s="35"/>
      <c r="JH25" s="35"/>
      <c r="JI25" s="35"/>
      <c r="JJ25" s="35"/>
      <c r="JK25" s="35"/>
      <c r="JL25" s="35"/>
      <c r="JM25" s="35"/>
      <c r="JN25" s="35"/>
      <c r="JO25" s="35"/>
      <c r="JP25" s="35"/>
      <c r="JQ25" s="35"/>
      <c r="JR25" s="35"/>
      <c r="JS25" s="35"/>
      <c r="JT25" s="35"/>
      <c r="JU25" s="35"/>
      <c r="JV25" s="35"/>
      <c r="JW25" s="35"/>
      <c r="JX25" s="35"/>
      <c r="JY25" s="35"/>
      <c r="JZ25" s="35"/>
      <c r="KA25" s="35"/>
      <c r="KB25" s="35"/>
      <c r="KC25" s="35"/>
      <c r="KD25" s="35"/>
      <c r="KE25" s="35"/>
      <c r="KF25" s="35"/>
      <c r="KG25" s="35"/>
      <c r="KH25" s="35"/>
      <c r="KI25" s="35"/>
      <c r="KJ25" s="35"/>
      <c r="KK25" s="35"/>
      <c r="KL25" s="35"/>
      <c r="KM25" s="35"/>
      <c r="KN25" s="35"/>
      <c r="KO25" s="35"/>
      <c r="KP25" s="35"/>
      <c r="KQ25" s="35"/>
      <c r="KR25" s="35"/>
      <c r="KS25" s="35"/>
      <c r="KT25" s="35"/>
      <c r="KU25" s="35"/>
      <c r="KV25" s="35"/>
      <c r="KW25" s="35"/>
      <c r="KX25" s="35"/>
      <c r="KY25" s="35"/>
      <c r="KZ25" s="35"/>
      <c r="LA25" s="35"/>
      <c r="LB25" s="35"/>
      <c r="LC25" s="35"/>
      <c r="LD25" s="35"/>
      <c r="LE25" s="35"/>
      <c r="LF25" s="35"/>
      <c r="LG25" s="35"/>
      <c r="LH25" s="35"/>
      <c r="LI25" s="35"/>
      <c r="LJ25" s="35"/>
      <c r="LK25" s="35"/>
      <c r="LL25" s="35"/>
      <c r="LM25" s="35"/>
      <c r="LN25" s="35"/>
      <c r="LO25" s="35"/>
      <c r="LP25" s="35"/>
      <c r="LQ25" s="35"/>
      <c r="LR25" s="35"/>
      <c r="LS25" s="35"/>
      <c r="LT25" s="35"/>
      <c r="LU25" s="35"/>
      <c r="LV25" s="35"/>
      <c r="LW25" s="35"/>
      <c r="LX25" s="35"/>
      <c r="LY25" s="35"/>
      <c r="LZ25" s="35"/>
      <c r="MA25" s="35"/>
      <c r="MB25" s="35"/>
      <c r="MC25" s="35"/>
      <c r="MD25" s="35"/>
      <c r="ME25" s="35"/>
      <c r="MF25" s="35"/>
      <c r="MG25" s="35"/>
      <c r="MH25" s="35"/>
      <c r="MI25" s="35"/>
      <c r="MJ25" s="35"/>
      <c r="MK25" s="35"/>
      <c r="ML25" s="35"/>
      <c r="MM25" s="35"/>
      <c r="MN25" s="35"/>
      <c r="MO25" s="35"/>
      <c r="MP25" s="35"/>
      <c r="MQ25" s="35"/>
      <c r="MR25" s="35"/>
      <c r="MS25" s="35"/>
      <c r="MT25" s="35"/>
      <c r="MU25" s="35"/>
      <c r="MV25" s="35"/>
      <c r="MW25" s="35"/>
      <c r="MX25" s="35"/>
      <c r="MY25" s="35"/>
      <c r="MZ25" s="35"/>
      <c r="NA25" s="35"/>
      <c r="NB25" s="35"/>
      <c r="NC25" s="35"/>
      <c r="ND25" s="35"/>
      <c r="NE25" s="35"/>
      <c r="NF25" s="35"/>
      <c r="NG25" s="35"/>
      <c r="NH25" s="35"/>
      <c r="NI25" s="35"/>
      <c r="NJ25" s="35"/>
      <c r="NK25" s="35"/>
      <c r="NL25" s="35"/>
      <c r="NM25" s="35"/>
      <c r="NN25" s="35"/>
      <c r="NO25" s="35"/>
      <c r="NP25" s="35"/>
      <c r="NQ25" s="35"/>
      <c r="NR25" s="35"/>
      <c r="NS25" s="35"/>
      <c r="NT25" s="35"/>
      <c r="NU25" s="35"/>
      <c r="NV25" s="35"/>
      <c r="NW25" s="35"/>
      <c r="NX25" s="35"/>
      <c r="NY25" s="35"/>
      <c r="NZ25" s="35"/>
      <c r="OA25" s="35"/>
      <c r="OB25" s="35"/>
      <c r="OC25" s="35"/>
      <c r="OD25" s="35"/>
      <c r="OE25" s="35"/>
      <c r="OF25" s="35"/>
      <c r="OG25" s="35"/>
      <c r="OH25" s="35"/>
      <c r="OI25" s="35"/>
      <c r="OJ25" s="35"/>
      <c r="OK25" s="35"/>
      <c r="OL25" s="35"/>
      <c r="OM25" s="35"/>
      <c r="ON25" s="35"/>
      <c r="OO25" s="35"/>
      <c r="OP25" s="35"/>
      <c r="OQ25" s="35"/>
      <c r="OR25" s="35"/>
      <c r="OS25" s="35"/>
      <c r="OT25" s="35"/>
      <c r="OU25" s="35"/>
      <c r="OV25" s="35"/>
      <c r="OW25" s="35"/>
      <c r="OX25" s="35"/>
      <c r="OY25" s="35"/>
      <c r="OZ25" s="35"/>
      <c r="PA25" s="35"/>
      <c r="PB25" s="35"/>
      <c r="PC25" s="35"/>
      <c r="PD25" s="35"/>
      <c r="PE25" s="35"/>
      <c r="PF25" s="35"/>
      <c r="PG25" s="35"/>
      <c r="PH25" s="35"/>
      <c r="PI25" s="35"/>
      <c r="PJ25" s="35"/>
      <c r="PK25" s="35"/>
      <c r="PL25" s="35"/>
      <c r="PM25" s="35"/>
      <c r="PN25" s="35"/>
      <c r="PO25" s="35"/>
      <c r="PP25" s="35"/>
      <c r="PQ25" s="35"/>
      <c r="PR25" s="35"/>
      <c r="PS25" s="35"/>
      <c r="PT25" s="35"/>
      <c r="PU25" s="35"/>
      <c r="PV25" s="35"/>
      <c r="PW25" s="35"/>
      <c r="PX25" s="35"/>
      <c r="PY25" s="35"/>
      <c r="PZ25" s="35"/>
      <c r="QA25" s="35"/>
      <c r="QB25" s="35"/>
      <c r="QC25" s="35"/>
      <c r="QD25" s="35"/>
      <c r="QE25" s="35"/>
      <c r="QF25" s="35"/>
      <c r="QG25" s="35"/>
      <c r="QH25" s="35"/>
      <c r="QI25" s="35"/>
      <c r="QJ25" s="35"/>
      <c r="QK25" s="35"/>
      <c r="QL25" s="35"/>
      <c r="QM25" s="35"/>
      <c r="QN25" s="35"/>
      <c r="QO25" s="35"/>
      <c r="QP25" s="35"/>
      <c r="QQ25" s="35"/>
      <c r="QR25" s="35"/>
      <c r="QS25" s="35"/>
      <c r="QT25" s="35"/>
      <c r="QU25" s="35"/>
      <c r="QV25" s="35"/>
      <c r="QW25" s="35"/>
      <c r="QX25" s="35"/>
      <c r="QY25" s="35"/>
      <c r="QZ25" s="35"/>
      <c r="RA25" s="35"/>
      <c r="RB25" s="35"/>
      <c r="RC25" s="35"/>
      <c r="RD25" s="35"/>
      <c r="RE25" s="35"/>
      <c r="RF25" s="35"/>
      <c r="RG25" s="35"/>
      <c r="RH25" s="35"/>
      <c r="RI25" s="35"/>
      <c r="RJ25" s="35"/>
      <c r="RK25" s="35"/>
      <c r="RL25" s="35"/>
      <c r="RM25" s="35"/>
      <c r="RN25" s="35"/>
      <c r="RO25" s="35"/>
      <c r="RP25" s="35"/>
      <c r="RQ25" s="35"/>
      <c r="RR25" s="35"/>
      <c r="RS25" s="35"/>
      <c r="RT25" s="35"/>
      <c r="RU25" s="35"/>
      <c r="RV25" s="35"/>
      <c r="RW25" s="35"/>
      <c r="RX25" s="35"/>
      <c r="RY25" s="35"/>
      <c r="RZ25" s="35"/>
      <c r="SA25" s="35"/>
      <c r="SB25" s="35"/>
      <c r="SC25" s="35"/>
      <c r="SD25" s="35"/>
      <c r="SE25" s="35"/>
      <c r="SF25" s="35"/>
      <c r="SG25" s="35"/>
      <c r="SH25" s="35"/>
      <c r="SI25" s="35"/>
      <c r="SJ25" s="35"/>
      <c r="SK25" s="35"/>
      <c r="SL25" s="35"/>
      <c r="SM25" s="35"/>
      <c r="SN25" s="35"/>
      <c r="SO25" s="35"/>
      <c r="SP25" s="35"/>
      <c r="SQ25" s="35"/>
      <c r="SR25" s="35"/>
      <c r="SS25" s="35"/>
      <c r="ST25" s="35"/>
      <c r="SU25" s="35"/>
      <c r="SV25" s="35"/>
      <c r="SW25" s="35"/>
      <c r="SX25" s="35"/>
      <c r="SY25" s="35"/>
      <c r="SZ25" s="35"/>
      <c r="TA25" s="35"/>
      <c r="TB25" s="35"/>
      <c r="TC25" s="35"/>
      <c r="TD25" s="35"/>
      <c r="TE25" s="35"/>
      <c r="TF25" s="35"/>
      <c r="TG25" s="35"/>
      <c r="TH25" s="35"/>
      <c r="TI25" s="35"/>
      <c r="TJ25" s="35"/>
      <c r="TK25" s="35"/>
      <c r="TL25" s="35"/>
      <c r="TM25" s="35"/>
      <c r="TN25" s="35"/>
      <c r="TO25" s="35"/>
      <c r="TP25" s="35"/>
      <c r="TQ25" s="35"/>
      <c r="TR25" s="35"/>
      <c r="TS25" s="35"/>
      <c r="TT25" s="35"/>
      <c r="TU25" s="35"/>
      <c r="TV25" s="35"/>
      <c r="TW25" s="35"/>
      <c r="TX25" s="35"/>
      <c r="TY25" s="35"/>
      <c r="TZ25" s="35"/>
      <c r="UA25" s="35"/>
      <c r="UB25" s="35"/>
      <c r="UC25" s="35"/>
      <c r="UD25" s="35"/>
      <c r="UE25" s="35"/>
      <c r="UF25" s="35"/>
      <c r="UG25" s="35"/>
      <c r="UH25" s="35"/>
      <c r="UI25" s="35"/>
      <c r="UJ25" s="35"/>
      <c r="UK25" s="35"/>
      <c r="UL25" s="35"/>
      <c r="UM25" s="35"/>
      <c r="UN25" s="35"/>
      <c r="UO25" s="35"/>
      <c r="UP25" s="35"/>
      <c r="UQ25" s="35"/>
      <c r="UR25" s="35"/>
      <c r="US25" s="35"/>
      <c r="UT25" s="35"/>
      <c r="UU25" s="35"/>
      <c r="UV25" s="35"/>
      <c r="UW25" s="35"/>
      <c r="UX25" s="35"/>
      <c r="UY25" s="35"/>
      <c r="UZ25" s="35"/>
      <c r="VA25" s="35"/>
      <c r="VB25" s="35"/>
      <c r="VC25" s="35"/>
      <c r="VD25" s="35"/>
      <c r="VE25" s="35"/>
      <c r="VF25" s="35"/>
      <c r="VG25" s="35"/>
      <c r="VH25" s="35"/>
      <c r="VI25" s="35"/>
      <c r="VJ25" s="35"/>
      <c r="VK25" s="35"/>
      <c r="VL25" s="35"/>
      <c r="VM25" s="35"/>
      <c r="VN25" s="35"/>
      <c r="VO25" s="35"/>
      <c r="VP25" s="35"/>
      <c r="VQ25" s="35"/>
      <c r="VR25" s="35"/>
      <c r="VS25" s="35"/>
      <c r="VT25" s="35"/>
      <c r="VU25" s="35"/>
      <c r="VV25" s="35"/>
      <c r="VW25" s="35"/>
      <c r="VX25" s="35"/>
      <c r="VY25" s="35"/>
      <c r="VZ25" s="35"/>
      <c r="WA25" s="35"/>
      <c r="WB25" s="35"/>
      <c r="WC25" s="35"/>
      <c r="WD25" s="35"/>
      <c r="WE25" s="35"/>
      <c r="WF25" s="35"/>
      <c r="WG25" s="35"/>
      <c r="WH25" s="35"/>
      <c r="WI25" s="35"/>
      <c r="WJ25" s="35"/>
      <c r="WK25" s="35"/>
      <c r="WL25" s="35"/>
      <c r="WM25" s="35"/>
      <c r="WN25" s="35"/>
      <c r="WO25" s="35"/>
      <c r="WP25" s="35"/>
      <c r="WQ25" s="35"/>
      <c r="WR25" s="35"/>
      <c r="WS25" s="35"/>
      <c r="WT25" s="35"/>
      <c r="WU25" s="35"/>
      <c r="WV25" s="35"/>
      <c r="WW25" s="35"/>
      <c r="WX25" s="35"/>
      <c r="WY25" s="35"/>
      <c r="WZ25" s="35"/>
      <c r="XA25" s="35"/>
      <c r="XB25" s="35"/>
      <c r="XC25" s="35"/>
      <c r="XD25" s="35"/>
      <c r="XE25" s="35"/>
      <c r="XF25" s="35"/>
      <c r="XG25" s="35"/>
      <c r="XH25" s="35"/>
      <c r="XI25" s="35"/>
      <c r="XJ25" s="35"/>
      <c r="XK25" s="35"/>
      <c r="XL25" s="35"/>
      <c r="XM25" s="35"/>
      <c r="XN25" s="35"/>
      <c r="XO25" s="35"/>
      <c r="XP25" s="35"/>
      <c r="XQ25" s="35"/>
      <c r="XR25" s="35"/>
      <c r="XS25" s="35"/>
      <c r="XT25" s="35"/>
      <c r="XU25" s="35"/>
      <c r="XV25" s="35"/>
      <c r="XW25" s="35"/>
      <c r="XX25" s="35"/>
      <c r="XY25" s="35"/>
      <c r="XZ25" s="35"/>
      <c r="YA25" s="35"/>
      <c r="YB25" s="35"/>
      <c r="YC25" s="35"/>
      <c r="YD25" s="35"/>
      <c r="YE25" s="35"/>
      <c r="YF25" s="35"/>
      <c r="YG25" s="35"/>
      <c r="YH25" s="35"/>
      <c r="YI25" s="35"/>
      <c r="YJ25" s="35"/>
      <c r="YK25" s="35"/>
      <c r="YL25" s="35"/>
      <c r="YM25" s="35"/>
      <c r="YN25" s="35"/>
      <c r="YO25" s="35"/>
      <c r="YP25" s="35"/>
      <c r="YQ25" s="35"/>
      <c r="YR25" s="35"/>
      <c r="YS25" s="35"/>
      <c r="YT25" s="35"/>
      <c r="YU25" s="35"/>
      <c r="YV25" s="35"/>
      <c r="YW25" s="35"/>
      <c r="YX25" s="35"/>
      <c r="YY25" s="35"/>
      <c r="YZ25" s="35"/>
      <c r="ZA25" s="35"/>
      <c r="ZB25" s="35"/>
      <c r="ZC25" s="35"/>
      <c r="ZD25" s="35"/>
      <c r="ZE25" s="35"/>
      <c r="ZF25" s="35"/>
      <c r="ZG25" s="35"/>
      <c r="ZH25" s="35"/>
      <c r="ZI25" s="35"/>
      <c r="ZJ25" s="35"/>
      <c r="ZK25" s="35"/>
      <c r="ZL25" s="35"/>
      <c r="ZM25" s="35"/>
      <c r="ZN25" s="35"/>
      <c r="ZO25" s="35"/>
      <c r="ZP25" s="35"/>
      <c r="ZQ25" s="35"/>
      <c r="ZR25" s="35"/>
      <c r="ZS25" s="35"/>
      <c r="ZT25" s="35"/>
      <c r="ZU25" s="35"/>
      <c r="ZV25" s="35"/>
      <c r="ZW25" s="35"/>
      <c r="ZX25" s="35"/>
      <c r="ZY25" s="35"/>
      <c r="ZZ25" s="35"/>
      <c r="AAA25" s="35"/>
      <c r="AAB25" s="35"/>
      <c r="AAC25" s="35"/>
      <c r="AAD25" s="35"/>
      <c r="AAE25" s="35"/>
      <c r="AAF25" s="35"/>
      <c r="AAG25" s="35"/>
      <c r="AAH25" s="35"/>
      <c r="AAI25" s="35"/>
      <c r="AAJ25" s="35"/>
      <c r="AAK25" s="35"/>
      <c r="AAL25" s="35"/>
      <c r="AAM25" s="35"/>
      <c r="AAN25" s="35"/>
      <c r="AAO25" s="35"/>
      <c r="AAP25" s="35"/>
      <c r="AAQ25" s="35"/>
      <c r="AAR25" s="35"/>
      <c r="AAS25" s="35"/>
      <c r="AAT25" s="35"/>
      <c r="AAU25" s="35"/>
      <c r="AAV25" s="35"/>
      <c r="AAW25" s="35"/>
      <c r="AAX25" s="35"/>
      <c r="AAY25" s="35"/>
      <c r="AAZ25" s="35"/>
      <c r="ABA25" s="35"/>
      <c r="ABB25" s="35"/>
      <c r="ABC25" s="35"/>
      <c r="ABD25" s="35"/>
      <c r="ABE25" s="35"/>
      <c r="ABF25" s="35"/>
      <c r="ABG25" s="35"/>
      <c r="ABH25" s="35"/>
      <c r="ABI25" s="35"/>
      <c r="ABJ25" s="35"/>
      <c r="ABK25" s="35"/>
      <c r="ABL25" s="35"/>
      <c r="ABM25" s="35"/>
      <c r="ABN25" s="35"/>
      <c r="ABO25" s="35"/>
      <c r="ABP25" s="35"/>
      <c r="ABQ25" s="35"/>
      <c r="ABR25" s="35"/>
      <c r="ABS25" s="35"/>
      <c r="ABT25" s="35"/>
      <c r="ABU25" s="35"/>
      <c r="ABV25" s="35"/>
      <c r="ABW25" s="35"/>
      <c r="ABX25" s="35"/>
      <c r="ABY25" s="35"/>
      <c r="ABZ25" s="35"/>
      <c r="ACA25" s="35"/>
      <c r="ACB25" s="35"/>
      <c r="ACC25" s="35"/>
      <c r="ACD25" s="35"/>
      <c r="ACE25" s="35"/>
      <c r="ACF25" s="35"/>
      <c r="ACG25" s="35"/>
      <c r="ACH25" s="35"/>
      <c r="ACI25" s="35"/>
      <c r="ACJ25" s="35"/>
      <c r="ACK25" s="35"/>
      <c r="ACL25" s="35"/>
      <c r="ACM25" s="35"/>
      <c r="ACN25" s="35"/>
      <c r="ACO25" s="35"/>
      <c r="ACP25" s="35"/>
      <c r="ACQ25" s="35"/>
      <c r="ACR25" s="35"/>
      <c r="ACS25" s="35"/>
      <c r="ACT25" s="35"/>
      <c r="ACU25" s="35"/>
      <c r="ACV25" s="35"/>
      <c r="ACW25" s="35"/>
      <c r="ACX25" s="35"/>
      <c r="ACY25" s="35"/>
      <c r="ACZ25" s="35"/>
      <c r="ADA25" s="35"/>
      <c r="ADB25" s="35"/>
      <c r="ADC25" s="35"/>
      <c r="ADD25" s="35"/>
      <c r="ADE25" s="35"/>
      <c r="ADF25" s="35"/>
      <c r="ADG25" s="35"/>
      <c r="ADH25" s="35"/>
      <c r="ADI25" s="35"/>
      <c r="ADJ25" s="35"/>
      <c r="ADK25" s="35"/>
      <c r="ADL25" s="35"/>
      <c r="ADM25" s="35"/>
      <c r="ADN25" s="35"/>
      <c r="ADO25" s="35"/>
      <c r="ADP25" s="35"/>
      <c r="ADQ25" s="35"/>
      <c r="ADR25" s="35"/>
      <c r="ADS25" s="35"/>
      <c r="ADT25" s="35"/>
      <c r="ADU25" s="35"/>
      <c r="ADV25" s="35"/>
      <c r="ADW25" s="35"/>
      <c r="ADX25" s="35"/>
      <c r="ADY25" s="26">
        <f t="shared" si="1"/>
        <v>0</v>
      </c>
      <c r="ADZ25" s="5"/>
      <c r="AEA25" s="7"/>
      <c r="AEB25" s="7"/>
      <c r="AEC25" s="7"/>
      <c r="AED25" s="7"/>
      <c r="AEE25" s="7"/>
      <c r="AEF25" s="7"/>
      <c r="AEG25" s="7"/>
      <c r="AEH25" s="7"/>
      <c r="AEI25" s="7"/>
      <c r="AEJ25" s="7"/>
      <c r="AEK25" s="7"/>
      <c r="AEL25" s="7"/>
      <c r="AEM25" s="7"/>
      <c r="AEN25" s="7"/>
      <c r="AEO25" s="7"/>
      <c r="AEP25" s="7"/>
      <c r="AEQ25" s="7"/>
      <c r="AER25" s="7"/>
      <c r="AES25" s="7"/>
      <c r="AET25" s="7"/>
      <c r="AEU25" s="7"/>
      <c r="AEV25" s="7"/>
      <c r="AEW25" s="7"/>
    </row>
    <row r="26" spans="1:829" x14ac:dyDescent="0.2">
      <c r="A26" s="51" t="s">
        <v>269</v>
      </c>
      <c r="B26" s="65">
        <f t="shared" si="0"/>
        <v>16</v>
      </c>
      <c r="C26" s="57">
        <v>8</v>
      </c>
      <c r="D26" s="59">
        <v>44832</v>
      </c>
      <c r="E26" s="67">
        <v>67.52</v>
      </c>
      <c r="F26" s="67">
        <f t="shared" si="2"/>
        <v>1080.32</v>
      </c>
      <c r="G26" s="6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15"/>
      <c r="BF26" s="15"/>
      <c r="BG26" s="136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35"/>
      <c r="EP26" s="35"/>
      <c r="EQ26" s="35"/>
      <c r="ER26" s="35"/>
      <c r="ES26" s="35"/>
      <c r="ET26" s="35"/>
      <c r="EU26" s="35"/>
      <c r="EV26" s="35"/>
      <c r="EW26" s="35"/>
      <c r="EX26" s="35"/>
      <c r="EY26" s="35"/>
      <c r="EZ26" s="35"/>
      <c r="FA26" s="35"/>
      <c r="FB26" s="35"/>
      <c r="FC26" s="35"/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35"/>
      <c r="FT26" s="35"/>
      <c r="FU26" s="35"/>
      <c r="FV26" s="35"/>
      <c r="FW26" s="35"/>
      <c r="FX26" s="35"/>
      <c r="FY26" s="35"/>
      <c r="FZ26" s="35"/>
      <c r="GA26" s="35"/>
      <c r="GB26" s="35"/>
      <c r="GC26" s="35"/>
      <c r="GD26" s="35"/>
      <c r="GE26" s="35"/>
      <c r="GF26" s="35"/>
      <c r="GG26" s="35"/>
      <c r="GH26" s="35"/>
      <c r="GI26" s="35"/>
      <c r="GJ26" s="35"/>
      <c r="GK26" s="35"/>
      <c r="GL26" s="35"/>
      <c r="GM26" s="35"/>
      <c r="GN26" s="35"/>
      <c r="GO26" s="35"/>
      <c r="GP26" s="35"/>
      <c r="GQ26" s="35"/>
      <c r="GR26" s="35"/>
      <c r="GS26" s="35"/>
      <c r="GT26" s="35"/>
      <c r="GU26" s="35"/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35"/>
      <c r="HL26" s="35"/>
      <c r="HM26" s="35"/>
      <c r="HN26" s="35"/>
      <c r="HO26" s="35"/>
      <c r="HP26" s="35"/>
      <c r="HQ26" s="35"/>
      <c r="HR26" s="35"/>
      <c r="HS26" s="35"/>
      <c r="HT26" s="35"/>
      <c r="HU26" s="35"/>
      <c r="HV26" s="35"/>
      <c r="HW26" s="35"/>
      <c r="HX26" s="35"/>
      <c r="HY26" s="35"/>
      <c r="HZ26" s="35"/>
      <c r="IA26" s="35"/>
      <c r="IB26" s="35"/>
      <c r="IC26" s="35"/>
      <c r="ID26" s="35"/>
      <c r="IE26" s="35"/>
      <c r="IF26" s="35"/>
      <c r="IG26" s="35"/>
      <c r="IH26" s="35"/>
      <c r="II26" s="35"/>
      <c r="IJ26" s="35"/>
      <c r="IK26" s="35"/>
      <c r="IL26" s="35"/>
      <c r="IM26" s="35"/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35"/>
      <c r="JD26" s="35"/>
      <c r="JE26" s="35"/>
      <c r="JF26" s="35"/>
      <c r="JG26" s="35"/>
      <c r="JH26" s="35"/>
      <c r="JI26" s="35"/>
      <c r="JJ26" s="35"/>
      <c r="JK26" s="35"/>
      <c r="JL26" s="35"/>
      <c r="JM26" s="35"/>
      <c r="JN26" s="35"/>
      <c r="JO26" s="35"/>
      <c r="JP26" s="35"/>
      <c r="JQ26" s="35"/>
      <c r="JR26" s="35"/>
      <c r="JS26" s="35"/>
      <c r="JT26" s="35"/>
      <c r="JU26" s="35"/>
      <c r="JV26" s="35"/>
      <c r="JW26" s="35"/>
      <c r="JX26" s="35"/>
      <c r="JY26" s="35"/>
      <c r="JZ26" s="35"/>
      <c r="KA26" s="35"/>
      <c r="KB26" s="35"/>
      <c r="KC26" s="35"/>
      <c r="KD26" s="35"/>
      <c r="KE26" s="35"/>
      <c r="KF26" s="35"/>
      <c r="KG26" s="35"/>
      <c r="KH26" s="35"/>
      <c r="KI26" s="35"/>
      <c r="KJ26" s="35"/>
      <c r="KK26" s="35"/>
      <c r="KL26" s="35"/>
      <c r="KM26" s="35"/>
      <c r="KN26" s="35"/>
      <c r="KO26" s="35"/>
      <c r="KP26" s="35"/>
      <c r="KQ26" s="35"/>
      <c r="KR26" s="35"/>
      <c r="KS26" s="35"/>
      <c r="KT26" s="35"/>
      <c r="KU26" s="35"/>
      <c r="KV26" s="35"/>
      <c r="KW26" s="35"/>
      <c r="KX26" s="35"/>
      <c r="KY26" s="35"/>
      <c r="KZ26" s="35"/>
      <c r="LA26" s="35"/>
      <c r="LB26" s="35"/>
      <c r="LC26" s="35"/>
      <c r="LD26" s="35"/>
      <c r="LE26" s="35"/>
      <c r="LF26" s="35"/>
      <c r="LG26" s="35"/>
      <c r="LH26" s="35"/>
      <c r="LI26" s="35"/>
      <c r="LJ26" s="35"/>
      <c r="LK26" s="35"/>
      <c r="LL26" s="35"/>
      <c r="LM26" s="35"/>
      <c r="LN26" s="35"/>
      <c r="LO26" s="35"/>
      <c r="LP26" s="35"/>
      <c r="LQ26" s="35"/>
      <c r="LR26" s="35"/>
      <c r="LS26" s="35"/>
      <c r="LT26" s="35"/>
      <c r="LU26" s="35"/>
      <c r="LV26" s="35"/>
      <c r="LW26" s="35"/>
      <c r="LX26" s="35"/>
      <c r="LY26" s="35"/>
      <c r="LZ26" s="35"/>
      <c r="MA26" s="35"/>
      <c r="MB26" s="35"/>
      <c r="MC26" s="35"/>
      <c r="MD26" s="35"/>
      <c r="ME26" s="35"/>
      <c r="MF26" s="35"/>
      <c r="MG26" s="35"/>
      <c r="MH26" s="35"/>
      <c r="MI26" s="35"/>
      <c r="MJ26" s="35"/>
      <c r="MK26" s="35"/>
      <c r="ML26" s="35"/>
      <c r="MM26" s="35"/>
      <c r="MN26" s="35"/>
      <c r="MO26" s="35"/>
      <c r="MP26" s="35"/>
      <c r="MQ26" s="35"/>
      <c r="MR26" s="35"/>
      <c r="MS26" s="35"/>
      <c r="MT26" s="35"/>
      <c r="MU26" s="35"/>
      <c r="MV26" s="35"/>
      <c r="MW26" s="35"/>
      <c r="MX26" s="35"/>
      <c r="MY26" s="35"/>
      <c r="MZ26" s="35"/>
      <c r="NA26" s="35"/>
      <c r="NB26" s="35"/>
      <c r="NC26" s="35"/>
      <c r="ND26" s="35"/>
      <c r="NE26" s="35"/>
      <c r="NF26" s="35"/>
      <c r="NG26" s="35"/>
      <c r="NH26" s="35"/>
      <c r="NI26" s="35"/>
      <c r="NJ26" s="35"/>
      <c r="NK26" s="35"/>
      <c r="NL26" s="35"/>
      <c r="NM26" s="35"/>
      <c r="NN26" s="35"/>
      <c r="NO26" s="35"/>
      <c r="NP26" s="35"/>
      <c r="NQ26" s="35"/>
      <c r="NR26" s="35"/>
      <c r="NS26" s="35"/>
      <c r="NT26" s="35"/>
      <c r="NU26" s="35"/>
      <c r="NV26" s="35"/>
      <c r="NW26" s="35"/>
      <c r="NX26" s="35"/>
      <c r="NY26" s="35"/>
      <c r="NZ26" s="35"/>
      <c r="OA26" s="35"/>
      <c r="OB26" s="35"/>
      <c r="OC26" s="35"/>
      <c r="OD26" s="35"/>
      <c r="OE26" s="35"/>
      <c r="OF26" s="35"/>
      <c r="OG26" s="35"/>
      <c r="OH26" s="35"/>
      <c r="OI26" s="35"/>
      <c r="OJ26" s="35"/>
      <c r="OK26" s="35"/>
      <c r="OL26" s="35"/>
      <c r="OM26" s="35"/>
      <c r="ON26" s="35"/>
      <c r="OO26" s="35"/>
      <c r="OP26" s="35"/>
      <c r="OQ26" s="35"/>
      <c r="OR26" s="35"/>
      <c r="OS26" s="35"/>
      <c r="OT26" s="35"/>
      <c r="OU26" s="35"/>
      <c r="OV26" s="35"/>
      <c r="OW26" s="35"/>
      <c r="OX26" s="35"/>
      <c r="OY26" s="35"/>
      <c r="OZ26" s="35"/>
      <c r="PA26" s="35"/>
      <c r="PB26" s="35"/>
      <c r="PC26" s="35"/>
      <c r="PD26" s="35"/>
      <c r="PE26" s="35"/>
      <c r="PF26" s="35"/>
      <c r="PG26" s="35"/>
      <c r="PH26" s="35"/>
      <c r="PI26" s="35"/>
      <c r="PJ26" s="35"/>
      <c r="PK26" s="35"/>
      <c r="PL26" s="35"/>
      <c r="PM26" s="35"/>
      <c r="PN26" s="35"/>
      <c r="PO26" s="35"/>
      <c r="PP26" s="35"/>
      <c r="PQ26" s="35"/>
      <c r="PR26" s="35"/>
      <c r="PS26" s="35"/>
      <c r="PT26" s="35"/>
      <c r="PU26" s="35"/>
      <c r="PV26" s="35"/>
      <c r="PW26" s="35"/>
      <c r="PX26" s="35"/>
      <c r="PY26" s="35"/>
      <c r="PZ26" s="35"/>
      <c r="QA26" s="35"/>
      <c r="QB26" s="35"/>
      <c r="QC26" s="35"/>
      <c r="QD26" s="35"/>
      <c r="QE26" s="35"/>
      <c r="QF26" s="35"/>
      <c r="QG26" s="35"/>
      <c r="QH26" s="35"/>
      <c r="QI26" s="35"/>
      <c r="QJ26" s="35"/>
      <c r="QK26" s="35"/>
      <c r="QL26" s="35"/>
      <c r="QM26" s="35"/>
      <c r="QN26" s="35"/>
      <c r="QO26" s="35"/>
      <c r="QP26" s="35"/>
      <c r="QQ26" s="35"/>
      <c r="QR26" s="35"/>
      <c r="QS26" s="35"/>
      <c r="QT26" s="35"/>
      <c r="QU26" s="35"/>
      <c r="QV26" s="35"/>
      <c r="QW26" s="35"/>
      <c r="QX26" s="35"/>
      <c r="QY26" s="35"/>
      <c r="QZ26" s="35"/>
      <c r="RA26" s="35"/>
      <c r="RB26" s="35"/>
      <c r="RC26" s="35"/>
      <c r="RD26" s="35"/>
      <c r="RE26" s="35"/>
      <c r="RF26" s="35"/>
      <c r="RG26" s="35"/>
      <c r="RH26" s="35"/>
      <c r="RI26" s="35"/>
      <c r="RJ26" s="35"/>
      <c r="RK26" s="35"/>
      <c r="RL26" s="35"/>
      <c r="RM26" s="35"/>
      <c r="RN26" s="35"/>
      <c r="RO26" s="35"/>
      <c r="RP26" s="35"/>
      <c r="RQ26" s="35"/>
      <c r="RR26" s="35"/>
      <c r="RS26" s="35"/>
      <c r="RT26" s="35"/>
      <c r="RU26" s="35"/>
      <c r="RV26" s="35"/>
      <c r="RW26" s="35"/>
      <c r="RX26" s="35"/>
      <c r="RY26" s="35"/>
      <c r="RZ26" s="35"/>
      <c r="SA26" s="35"/>
      <c r="SB26" s="35"/>
      <c r="SC26" s="35"/>
      <c r="SD26" s="35"/>
      <c r="SE26" s="35"/>
      <c r="SF26" s="35"/>
      <c r="SG26" s="35"/>
      <c r="SH26" s="35"/>
      <c r="SI26" s="35"/>
      <c r="SJ26" s="35"/>
      <c r="SK26" s="35"/>
      <c r="SL26" s="35"/>
      <c r="SM26" s="35"/>
      <c r="SN26" s="35"/>
      <c r="SO26" s="35"/>
      <c r="SP26" s="35"/>
      <c r="SQ26" s="35"/>
      <c r="SR26" s="35"/>
      <c r="SS26" s="35"/>
      <c r="ST26" s="35"/>
      <c r="SU26" s="35"/>
      <c r="SV26" s="35"/>
      <c r="SW26" s="35"/>
      <c r="SX26" s="35"/>
      <c r="SY26" s="35"/>
      <c r="SZ26" s="35"/>
      <c r="TA26" s="35"/>
      <c r="TB26" s="35"/>
      <c r="TC26" s="35"/>
      <c r="TD26" s="35"/>
      <c r="TE26" s="35"/>
      <c r="TF26" s="35"/>
      <c r="TG26" s="35"/>
      <c r="TH26" s="35"/>
      <c r="TI26" s="35"/>
      <c r="TJ26" s="35"/>
      <c r="TK26" s="35"/>
      <c r="TL26" s="35"/>
      <c r="TM26" s="35"/>
      <c r="TN26" s="35"/>
      <c r="TO26" s="35"/>
      <c r="TP26" s="35"/>
      <c r="TQ26" s="35"/>
      <c r="TR26" s="35"/>
      <c r="TS26" s="35"/>
      <c r="TT26" s="35"/>
      <c r="TU26" s="35"/>
      <c r="TV26" s="35"/>
      <c r="TW26" s="35"/>
      <c r="TX26" s="35"/>
      <c r="TY26" s="35"/>
      <c r="TZ26" s="35"/>
      <c r="UA26" s="35"/>
      <c r="UB26" s="35"/>
      <c r="UC26" s="35"/>
      <c r="UD26" s="35"/>
      <c r="UE26" s="35"/>
      <c r="UF26" s="35"/>
      <c r="UG26" s="35"/>
      <c r="UH26" s="35"/>
      <c r="UI26" s="35"/>
      <c r="UJ26" s="35"/>
      <c r="UK26" s="35"/>
      <c r="UL26" s="35"/>
      <c r="UM26" s="35"/>
      <c r="UN26" s="35"/>
      <c r="UO26" s="35"/>
      <c r="UP26" s="35"/>
      <c r="UQ26" s="35"/>
      <c r="UR26" s="35"/>
      <c r="US26" s="35"/>
      <c r="UT26" s="35"/>
      <c r="UU26" s="35"/>
      <c r="UV26" s="35"/>
      <c r="UW26" s="35"/>
      <c r="UX26" s="35"/>
      <c r="UY26" s="35"/>
      <c r="UZ26" s="35"/>
      <c r="VA26" s="35"/>
      <c r="VB26" s="35"/>
      <c r="VC26" s="35"/>
      <c r="VD26" s="35"/>
      <c r="VE26" s="35"/>
      <c r="VF26" s="35"/>
      <c r="VG26" s="35"/>
      <c r="VH26" s="35"/>
      <c r="VI26" s="35"/>
      <c r="VJ26" s="35"/>
      <c r="VK26" s="35"/>
      <c r="VL26" s="35"/>
      <c r="VM26" s="35"/>
      <c r="VN26" s="35"/>
      <c r="VO26" s="35"/>
      <c r="VP26" s="35"/>
      <c r="VQ26" s="35"/>
      <c r="VR26" s="35"/>
      <c r="VS26" s="35"/>
      <c r="VT26" s="35"/>
      <c r="VU26" s="35"/>
      <c r="VV26" s="35"/>
      <c r="VW26" s="35"/>
      <c r="VX26" s="35"/>
      <c r="VY26" s="35"/>
      <c r="VZ26" s="35"/>
      <c r="WA26" s="35"/>
      <c r="WB26" s="35"/>
      <c r="WC26" s="35"/>
      <c r="WD26" s="35"/>
      <c r="WE26" s="35"/>
      <c r="WF26" s="35"/>
      <c r="WG26" s="35"/>
      <c r="WH26" s="35"/>
      <c r="WI26" s="35"/>
      <c r="WJ26" s="35"/>
      <c r="WK26" s="35"/>
      <c r="WL26" s="35"/>
      <c r="WM26" s="35"/>
      <c r="WN26" s="35"/>
      <c r="WO26" s="35"/>
      <c r="WP26" s="35"/>
      <c r="WQ26" s="35"/>
      <c r="WR26" s="35"/>
      <c r="WS26" s="35"/>
      <c r="WT26" s="35"/>
      <c r="WU26" s="35"/>
      <c r="WV26" s="35"/>
      <c r="WW26" s="35"/>
      <c r="WX26" s="35"/>
      <c r="WY26" s="35"/>
      <c r="WZ26" s="35"/>
      <c r="XA26" s="35"/>
      <c r="XB26" s="35"/>
      <c r="XC26" s="35"/>
      <c r="XD26" s="35"/>
      <c r="XE26" s="35"/>
      <c r="XF26" s="35"/>
      <c r="XG26" s="35"/>
      <c r="XH26" s="35"/>
      <c r="XI26" s="35"/>
      <c r="XJ26" s="35"/>
      <c r="XK26" s="35"/>
      <c r="XL26" s="35"/>
      <c r="XM26" s="35"/>
      <c r="XN26" s="35"/>
      <c r="XO26" s="35"/>
      <c r="XP26" s="35"/>
      <c r="XQ26" s="35"/>
      <c r="XR26" s="35"/>
      <c r="XS26" s="35"/>
      <c r="XT26" s="35"/>
      <c r="XU26" s="35"/>
      <c r="XV26" s="35"/>
      <c r="XW26" s="35"/>
      <c r="XX26" s="35"/>
      <c r="XY26" s="35"/>
      <c r="XZ26" s="35"/>
      <c r="YA26" s="35"/>
      <c r="YB26" s="35"/>
      <c r="YC26" s="35"/>
      <c r="YD26" s="35"/>
      <c r="YE26" s="35"/>
      <c r="YF26" s="35"/>
      <c r="YG26" s="35"/>
      <c r="YH26" s="35"/>
      <c r="YI26" s="35"/>
      <c r="YJ26" s="35"/>
      <c r="YK26" s="35"/>
      <c r="YL26" s="35"/>
      <c r="YM26" s="35"/>
      <c r="YN26" s="35"/>
      <c r="YO26" s="35"/>
      <c r="YP26" s="35"/>
      <c r="YQ26" s="35"/>
      <c r="YR26" s="35"/>
      <c r="YS26" s="35"/>
      <c r="YT26" s="35"/>
      <c r="YU26" s="35"/>
      <c r="YV26" s="35"/>
      <c r="YW26" s="35"/>
      <c r="YX26" s="35"/>
      <c r="YY26" s="35"/>
      <c r="YZ26" s="35"/>
      <c r="ZA26" s="35"/>
      <c r="ZB26" s="35"/>
      <c r="ZC26" s="35"/>
      <c r="ZD26" s="35"/>
      <c r="ZE26" s="35"/>
      <c r="ZF26" s="35"/>
      <c r="ZG26" s="35"/>
      <c r="ZH26" s="35"/>
      <c r="ZI26" s="35"/>
      <c r="ZJ26" s="35"/>
      <c r="ZK26" s="35"/>
      <c r="ZL26" s="35"/>
      <c r="ZM26" s="35"/>
      <c r="ZN26" s="35"/>
      <c r="ZO26" s="35"/>
      <c r="ZP26" s="35"/>
      <c r="ZQ26" s="35"/>
      <c r="ZR26" s="35"/>
      <c r="ZS26" s="35"/>
      <c r="ZT26" s="35"/>
      <c r="ZU26" s="35"/>
      <c r="ZV26" s="35"/>
      <c r="ZW26" s="35"/>
      <c r="ZX26" s="35"/>
      <c r="ZY26" s="35"/>
      <c r="ZZ26" s="35"/>
      <c r="AAA26" s="35"/>
      <c r="AAB26" s="35"/>
      <c r="AAC26" s="35"/>
      <c r="AAD26" s="35"/>
      <c r="AAE26" s="35"/>
      <c r="AAF26" s="35"/>
      <c r="AAG26" s="35"/>
      <c r="AAH26" s="35"/>
      <c r="AAI26" s="35"/>
      <c r="AAJ26" s="35"/>
      <c r="AAK26" s="35"/>
      <c r="AAL26" s="35"/>
      <c r="AAM26" s="35"/>
      <c r="AAN26" s="35"/>
      <c r="AAO26" s="35"/>
      <c r="AAP26" s="35"/>
      <c r="AAQ26" s="35"/>
      <c r="AAR26" s="35"/>
      <c r="AAS26" s="35">
        <v>16</v>
      </c>
      <c r="AAT26" s="35"/>
      <c r="AAU26" s="35"/>
      <c r="AAV26" s="35"/>
      <c r="AAW26" s="35"/>
      <c r="AAX26" s="35"/>
      <c r="AAY26" s="35"/>
      <c r="AAZ26" s="35">
        <v>16</v>
      </c>
      <c r="ABA26" s="35"/>
      <c r="ABB26" s="35"/>
      <c r="ABC26" s="35"/>
      <c r="ABD26" s="35"/>
      <c r="ABE26" s="35"/>
      <c r="ABF26" s="35"/>
      <c r="ABG26" s="35"/>
      <c r="ABH26" s="35"/>
      <c r="ABI26" s="35"/>
      <c r="ABJ26" s="35"/>
      <c r="ABK26" s="35"/>
      <c r="ABL26" s="35"/>
      <c r="ABM26" s="35"/>
      <c r="ABN26" s="35"/>
      <c r="ABO26" s="35"/>
      <c r="ABP26" s="35"/>
      <c r="ABQ26" s="35"/>
      <c r="ABR26" s="35"/>
      <c r="ABS26" s="35"/>
      <c r="ABT26" s="35"/>
      <c r="ABU26" s="35"/>
      <c r="ABV26" s="35"/>
      <c r="ABW26" s="35"/>
      <c r="ABX26" s="35"/>
      <c r="ABY26" s="35"/>
      <c r="ABZ26" s="35"/>
      <c r="ACA26" s="35"/>
      <c r="ACB26" s="35"/>
      <c r="ACC26" s="35"/>
      <c r="ACD26" s="35"/>
      <c r="ACE26" s="35"/>
      <c r="ACF26" s="35"/>
      <c r="ACG26" s="35"/>
      <c r="ACH26" s="35"/>
      <c r="ACI26" s="35"/>
      <c r="ACJ26" s="35"/>
      <c r="ACK26" s="35"/>
      <c r="ACL26" s="35"/>
      <c r="ACM26" s="35"/>
      <c r="ACN26" s="35"/>
      <c r="ACO26" s="35"/>
      <c r="ACP26" s="35"/>
      <c r="ACQ26" s="35"/>
      <c r="ACR26" s="35"/>
      <c r="ACS26" s="35"/>
      <c r="ACT26" s="35"/>
      <c r="ACU26" s="35"/>
      <c r="ACV26" s="35"/>
      <c r="ACW26" s="35"/>
      <c r="ACX26" s="35"/>
      <c r="ACY26" s="35"/>
      <c r="ACZ26" s="35"/>
      <c r="ADA26" s="35"/>
      <c r="ADB26" s="35"/>
      <c r="ADC26" s="35"/>
      <c r="ADD26" s="35"/>
      <c r="ADE26" s="35"/>
      <c r="ADF26" s="35"/>
      <c r="ADG26" s="35"/>
      <c r="ADH26" s="35">
        <v>16</v>
      </c>
      <c r="ADI26" s="35"/>
      <c r="ADJ26" s="35">
        <v>16</v>
      </c>
      <c r="ADK26" s="35"/>
      <c r="ADL26" s="35"/>
      <c r="ADM26" s="35"/>
      <c r="ADN26" s="35"/>
      <c r="ADO26" s="35"/>
      <c r="ADP26" s="35"/>
      <c r="ADQ26" s="35"/>
      <c r="ADR26" s="35"/>
      <c r="ADS26" s="35"/>
      <c r="ADT26" s="35"/>
      <c r="ADU26" s="35"/>
      <c r="ADV26" s="35"/>
      <c r="ADW26" s="35"/>
      <c r="ADX26" s="35"/>
      <c r="ADY26" s="26">
        <f t="shared" si="1"/>
        <v>0</v>
      </c>
      <c r="ADZ26" s="5"/>
      <c r="AEA26" s="7"/>
      <c r="AEB26" s="7"/>
      <c r="AEC26" s="7"/>
      <c r="AED26" s="7"/>
      <c r="AEE26" s="7"/>
      <c r="AEF26" s="7"/>
      <c r="AEG26" s="7"/>
      <c r="AEH26" s="7"/>
      <c r="AEI26" s="7"/>
      <c r="AEJ26" s="7"/>
      <c r="AEK26" s="7"/>
      <c r="AEL26" s="7"/>
      <c r="AEM26" s="7"/>
      <c r="AEN26" s="7"/>
      <c r="AEO26" s="7"/>
      <c r="AEP26" s="7"/>
      <c r="AEQ26" s="7"/>
      <c r="AER26" s="7"/>
      <c r="AES26" s="7"/>
      <c r="AET26" s="7"/>
      <c r="AEU26" s="7"/>
      <c r="AEV26" s="7"/>
      <c r="AEW26" s="7"/>
    </row>
    <row r="27" spans="1:829" x14ac:dyDescent="0.2">
      <c r="A27" s="51" t="s">
        <v>204</v>
      </c>
      <c r="B27" s="65">
        <f t="shared" si="0"/>
        <v>0</v>
      </c>
      <c r="C27" s="57">
        <v>1</v>
      </c>
      <c r="D27" s="59">
        <v>44753</v>
      </c>
      <c r="E27" s="67">
        <v>43.28</v>
      </c>
      <c r="F27" s="67">
        <f t="shared" si="2"/>
        <v>0</v>
      </c>
      <c r="G27" s="6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>
        <v>2</v>
      </c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>
        <v>1</v>
      </c>
      <c r="AR27" s="35">
        <v>1</v>
      </c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15"/>
      <c r="BF27" s="15"/>
      <c r="BG27" s="136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>
        <v>2</v>
      </c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  <c r="DI27" s="35"/>
      <c r="DJ27" s="35"/>
      <c r="DK27" s="35"/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35"/>
      <c r="EB27" s="35"/>
      <c r="EC27" s="35"/>
      <c r="ED27" s="35"/>
      <c r="EE27" s="35"/>
      <c r="EF27" s="35"/>
      <c r="EG27" s="35"/>
      <c r="EH27" s="35"/>
      <c r="EI27" s="35"/>
      <c r="EJ27" s="35"/>
      <c r="EK27" s="35"/>
      <c r="EL27" s="35"/>
      <c r="EM27" s="35"/>
      <c r="EN27" s="35"/>
      <c r="EO27" s="35"/>
      <c r="EP27" s="35"/>
      <c r="EQ27" s="35"/>
      <c r="ER27" s="35"/>
      <c r="ES27" s="35"/>
      <c r="ET27" s="35"/>
      <c r="EU27" s="35"/>
      <c r="EV27" s="35"/>
      <c r="EW27" s="35"/>
      <c r="EX27" s="35"/>
      <c r="EY27" s="35"/>
      <c r="EZ27" s="35"/>
      <c r="FA27" s="35"/>
      <c r="FB27" s="35"/>
      <c r="FC27" s="35"/>
      <c r="FD27" s="35"/>
      <c r="FE27" s="35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35"/>
      <c r="FT27" s="35"/>
      <c r="FU27" s="35"/>
      <c r="FV27" s="35"/>
      <c r="FW27" s="35"/>
      <c r="FX27" s="35"/>
      <c r="FY27" s="35"/>
      <c r="FZ27" s="35"/>
      <c r="GA27" s="35"/>
      <c r="GB27" s="35"/>
      <c r="GC27" s="35"/>
      <c r="GD27" s="35"/>
      <c r="GE27" s="35"/>
      <c r="GF27" s="35"/>
      <c r="GG27" s="35"/>
      <c r="GH27" s="35"/>
      <c r="GI27" s="35"/>
      <c r="GJ27" s="35"/>
      <c r="GK27" s="35"/>
      <c r="GL27" s="35"/>
      <c r="GM27" s="35"/>
      <c r="GN27" s="35"/>
      <c r="GO27" s="35"/>
      <c r="GP27" s="35"/>
      <c r="GQ27" s="35"/>
      <c r="GR27" s="35"/>
      <c r="GS27" s="35"/>
      <c r="GT27" s="35"/>
      <c r="GU27" s="35"/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35"/>
      <c r="HL27" s="35"/>
      <c r="HM27" s="35"/>
      <c r="HN27" s="35"/>
      <c r="HO27" s="35"/>
      <c r="HP27" s="35"/>
      <c r="HQ27" s="35"/>
      <c r="HR27" s="35"/>
      <c r="HS27" s="35"/>
      <c r="HT27" s="35"/>
      <c r="HU27" s="35"/>
      <c r="HV27" s="35"/>
      <c r="HW27" s="35"/>
      <c r="HX27" s="35"/>
      <c r="HY27" s="35"/>
      <c r="HZ27" s="35"/>
      <c r="IA27" s="35"/>
      <c r="IB27" s="35"/>
      <c r="IC27" s="35"/>
      <c r="ID27" s="35"/>
      <c r="IE27" s="35"/>
      <c r="IF27" s="35"/>
      <c r="IG27" s="35"/>
      <c r="IH27" s="35"/>
      <c r="II27" s="35"/>
      <c r="IJ27" s="35"/>
      <c r="IK27" s="35"/>
      <c r="IL27" s="35"/>
      <c r="IM27" s="35"/>
      <c r="IN27" s="35"/>
      <c r="IO27" s="35"/>
      <c r="IP27" s="35"/>
      <c r="IQ27" s="35"/>
      <c r="IR27" s="35"/>
      <c r="IS27" s="35"/>
      <c r="IT27" s="35"/>
      <c r="IU27" s="35"/>
      <c r="IV27" s="35"/>
      <c r="IW27" s="35"/>
      <c r="IX27" s="35"/>
      <c r="IY27" s="35"/>
      <c r="IZ27" s="35"/>
      <c r="JA27" s="35"/>
      <c r="JB27" s="35"/>
      <c r="JC27" s="35"/>
      <c r="JD27" s="35"/>
      <c r="JE27" s="35"/>
      <c r="JF27" s="35"/>
      <c r="JG27" s="35"/>
      <c r="JH27" s="35"/>
      <c r="JI27" s="35"/>
      <c r="JJ27" s="35"/>
      <c r="JK27" s="35"/>
      <c r="JL27" s="35"/>
      <c r="JM27" s="35"/>
      <c r="JN27" s="35"/>
      <c r="JO27" s="35"/>
      <c r="JP27" s="35"/>
      <c r="JQ27" s="35"/>
      <c r="JR27" s="35"/>
      <c r="JS27" s="35"/>
      <c r="JT27" s="35"/>
      <c r="JU27" s="35"/>
      <c r="JV27" s="35"/>
      <c r="JW27" s="35"/>
      <c r="JX27" s="35"/>
      <c r="JY27" s="35"/>
      <c r="JZ27" s="35"/>
      <c r="KA27" s="35"/>
      <c r="KB27" s="35"/>
      <c r="KC27" s="35"/>
      <c r="KD27" s="35"/>
      <c r="KE27" s="35"/>
      <c r="KF27" s="35"/>
      <c r="KG27" s="35"/>
      <c r="KH27" s="35"/>
      <c r="KI27" s="35"/>
      <c r="KJ27" s="35"/>
      <c r="KK27" s="35"/>
      <c r="KL27" s="35"/>
      <c r="KM27" s="35"/>
      <c r="KN27" s="35"/>
      <c r="KO27" s="35"/>
      <c r="KP27" s="35"/>
      <c r="KQ27" s="35"/>
      <c r="KR27" s="35"/>
      <c r="KS27" s="35"/>
      <c r="KT27" s="35"/>
      <c r="KU27" s="35"/>
      <c r="KV27" s="35"/>
      <c r="KW27" s="35"/>
      <c r="KX27" s="35"/>
      <c r="KY27" s="35"/>
      <c r="KZ27" s="35"/>
      <c r="LA27" s="35"/>
      <c r="LB27" s="35"/>
      <c r="LC27" s="35"/>
      <c r="LD27" s="35"/>
      <c r="LE27" s="35"/>
      <c r="LF27" s="35"/>
      <c r="LG27" s="35"/>
      <c r="LH27" s="35"/>
      <c r="LI27" s="35"/>
      <c r="LJ27" s="35"/>
      <c r="LK27" s="35"/>
      <c r="LL27" s="35"/>
      <c r="LM27" s="35"/>
      <c r="LN27" s="35"/>
      <c r="LO27" s="35"/>
      <c r="LP27" s="35"/>
      <c r="LQ27" s="35"/>
      <c r="LR27" s="35"/>
      <c r="LS27" s="35"/>
      <c r="LT27" s="35"/>
      <c r="LU27" s="35"/>
      <c r="LV27" s="35"/>
      <c r="LW27" s="35"/>
      <c r="LX27" s="35"/>
      <c r="LY27" s="35"/>
      <c r="LZ27" s="35"/>
      <c r="MA27" s="35"/>
      <c r="MB27" s="35"/>
      <c r="MC27" s="35"/>
      <c r="MD27" s="35"/>
      <c r="ME27" s="35"/>
      <c r="MF27" s="35"/>
      <c r="MG27" s="35"/>
      <c r="MH27" s="35"/>
      <c r="MI27" s="35"/>
      <c r="MJ27" s="35"/>
      <c r="MK27" s="35"/>
      <c r="ML27" s="35"/>
      <c r="MM27" s="35"/>
      <c r="MN27" s="35"/>
      <c r="MO27" s="35"/>
      <c r="MP27" s="35"/>
      <c r="MQ27" s="35"/>
      <c r="MR27" s="35"/>
      <c r="MS27" s="35"/>
      <c r="MT27" s="35"/>
      <c r="MU27" s="35"/>
      <c r="MV27" s="35"/>
      <c r="MW27" s="35"/>
      <c r="MX27" s="35"/>
      <c r="MY27" s="35"/>
      <c r="MZ27" s="35"/>
      <c r="NA27" s="35"/>
      <c r="NB27" s="35"/>
      <c r="NC27" s="35"/>
      <c r="ND27" s="35"/>
      <c r="NE27" s="35"/>
      <c r="NF27" s="35"/>
      <c r="NG27" s="35"/>
      <c r="NH27" s="35"/>
      <c r="NI27" s="35"/>
      <c r="NJ27" s="35"/>
      <c r="NK27" s="35"/>
      <c r="NL27" s="35"/>
      <c r="NM27" s="35"/>
      <c r="NN27" s="35"/>
      <c r="NO27" s="35"/>
      <c r="NP27" s="35"/>
      <c r="NQ27" s="35"/>
      <c r="NR27" s="35"/>
      <c r="NS27" s="35"/>
      <c r="NT27" s="35"/>
      <c r="NU27" s="35"/>
      <c r="NV27" s="35"/>
      <c r="NW27" s="35"/>
      <c r="NX27" s="35"/>
      <c r="NY27" s="35"/>
      <c r="NZ27" s="35"/>
      <c r="OA27" s="35"/>
      <c r="OB27" s="35"/>
      <c r="OC27" s="35"/>
      <c r="OD27" s="35"/>
      <c r="OE27" s="35"/>
      <c r="OF27" s="35"/>
      <c r="OG27" s="35"/>
      <c r="OH27" s="35"/>
      <c r="OI27" s="35"/>
      <c r="OJ27" s="35"/>
      <c r="OK27" s="35"/>
      <c r="OL27" s="35"/>
      <c r="OM27" s="35"/>
      <c r="ON27" s="35"/>
      <c r="OO27" s="35"/>
      <c r="OP27" s="35"/>
      <c r="OQ27" s="35"/>
      <c r="OR27" s="35"/>
      <c r="OS27" s="35"/>
      <c r="OT27" s="35"/>
      <c r="OU27" s="35"/>
      <c r="OV27" s="35"/>
      <c r="OW27" s="35"/>
      <c r="OX27" s="35"/>
      <c r="OY27" s="35"/>
      <c r="OZ27" s="35"/>
      <c r="PA27" s="35"/>
      <c r="PB27" s="35"/>
      <c r="PC27" s="35"/>
      <c r="PD27" s="35"/>
      <c r="PE27" s="35"/>
      <c r="PF27" s="35"/>
      <c r="PG27" s="35"/>
      <c r="PH27" s="35"/>
      <c r="PI27" s="35"/>
      <c r="PJ27" s="35"/>
      <c r="PK27" s="35"/>
      <c r="PL27" s="35"/>
      <c r="PM27" s="35"/>
      <c r="PN27" s="35"/>
      <c r="PO27" s="35"/>
      <c r="PP27" s="35"/>
      <c r="PQ27" s="35"/>
      <c r="PR27" s="35"/>
      <c r="PS27" s="35"/>
      <c r="PT27" s="35"/>
      <c r="PU27" s="35"/>
      <c r="PV27" s="35"/>
      <c r="PW27" s="35"/>
      <c r="PX27" s="35"/>
      <c r="PY27" s="35"/>
      <c r="PZ27" s="35"/>
      <c r="QA27" s="35"/>
      <c r="QB27" s="35"/>
      <c r="QC27" s="35"/>
      <c r="QD27" s="35"/>
      <c r="QE27" s="35"/>
      <c r="QF27" s="35"/>
      <c r="QG27" s="35"/>
      <c r="QH27" s="35"/>
      <c r="QI27" s="35"/>
      <c r="QJ27" s="35"/>
      <c r="QK27" s="35"/>
      <c r="QL27" s="35"/>
      <c r="QM27" s="35"/>
      <c r="QN27" s="35"/>
      <c r="QO27" s="35"/>
      <c r="QP27" s="35"/>
      <c r="QQ27" s="35"/>
      <c r="QR27" s="35"/>
      <c r="QS27" s="35"/>
      <c r="QT27" s="35"/>
      <c r="QU27" s="35"/>
      <c r="QV27" s="35"/>
      <c r="QW27" s="35"/>
      <c r="QX27" s="35"/>
      <c r="QY27" s="35"/>
      <c r="QZ27" s="35"/>
      <c r="RA27" s="35"/>
      <c r="RB27" s="35"/>
      <c r="RC27" s="35"/>
      <c r="RD27" s="35"/>
      <c r="RE27" s="35"/>
      <c r="RF27" s="35"/>
      <c r="RG27" s="35"/>
      <c r="RH27" s="35"/>
      <c r="RI27" s="35"/>
      <c r="RJ27" s="35"/>
      <c r="RK27" s="35"/>
      <c r="RL27" s="35"/>
      <c r="RM27" s="35"/>
      <c r="RN27" s="35"/>
      <c r="RO27" s="35"/>
      <c r="RP27" s="35"/>
      <c r="RQ27" s="35"/>
      <c r="RR27" s="35"/>
      <c r="RS27" s="35"/>
      <c r="RT27" s="35"/>
      <c r="RU27" s="35"/>
      <c r="RV27" s="35"/>
      <c r="RW27" s="35"/>
      <c r="RX27" s="35"/>
      <c r="RY27" s="35"/>
      <c r="RZ27" s="35"/>
      <c r="SA27" s="35"/>
      <c r="SB27" s="35"/>
      <c r="SC27" s="35"/>
      <c r="SD27" s="35"/>
      <c r="SE27" s="35"/>
      <c r="SF27" s="35"/>
      <c r="SG27" s="35"/>
      <c r="SH27" s="35"/>
      <c r="SI27" s="35"/>
      <c r="SJ27" s="35"/>
      <c r="SK27" s="35"/>
      <c r="SL27" s="35"/>
      <c r="SM27" s="35"/>
      <c r="SN27" s="35"/>
      <c r="SO27" s="35"/>
      <c r="SP27" s="35"/>
      <c r="SQ27" s="35"/>
      <c r="SR27" s="35"/>
      <c r="SS27" s="35"/>
      <c r="ST27" s="35"/>
      <c r="SU27" s="35"/>
      <c r="SV27" s="35"/>
      <c r="SW27" s="35"/>
      <c r="SX27" s="35"/>
      <c r="SY27" s="35"/>
      <c r="SZ27" s="35"/>
      <c r="TA27" s="35"/>
      <c r="TB27" s="35"/>
      <c r="TC27" s="35"/>
      <c r="TD27" s="35"/>
      <c r="TE27" s="35"/>
      <c r="TF27" s="35"/>
      <c r="TG27" s="35"/>
      <c r="TH27" s="35"/>
      <c r="TI27" s="35"/>
      <c r="TJ27" s="35"/>
      <c r="TK27" s="35"/>
      <c r="TL27" s="35"/>
      <c r="TM27" s="35"/>
      <c r="TN27" s="35"/>
      <c r="TO27" s="35"/>
      <c r="TP27" s="35"/>
      <c r="TQ27" s="35"/>
      <c r="TR27" s="35"/>
      <c r="TS27" s="35"/>
      <c r="TT27" s="35"/>
      <c r="TU27" s="35"/>
      <c r="TV27" s="35"/>
      <c r="TW27" s="35"/>
      <c r="TX27" s="35"/>
      <c r="TY27" s="35"/>
      <c r="TZ27" s="35"/>
      <c r="UA27" s="35"/>
      <c r="UB27" s="35"/>
      <c r="UC27" s="35"/>
      <c r="UD27" s="35"/>
      <c r="UE27" s="35"/>
      <c r="UF27" s="35"/>
      <c r="UG27" s="35"/>
      <c r="UH27" s="35"/>
      <c r="UI27" s="35"/>
      <c r="UJ27" s="35"/>
      <c r="UK27" s="35"/>
      <c r="UL27" s="35"/>
      <c r="UM27" s="35"/>
      <c r="UN27" s="35"/>
      <c r="UO27" s="35"/>
      <c r="UP27" s="35"/>
      <c r="UQ27" s="35"/>
      <c r="UR27" s="35"/>
      <c r="US27" s="35"/>
      <c r="UT27" s="35"/>
      <c r="UU27" s="35"/>
      <c r="UV27" s="35"/>
      <c r="UW27" s="35"/>
      <c r="UX27" s="35"/>
      <c r="UY27" s="35"/>
      <c r="UZ27" s="35"/>
      <c r="VA27" s="35"/>
      <c r="VB27" s="35"/>
      <c r="VC27" s="35"/>
      <c r="VD27" s="35"/>
      <c r="VE27" s="35"/>
      <c r="VF27" s="35">
        <v>2</v>
      </c>
      <c r="VG27" s="35"/>
      <c r="VH27" s="35"/>
      <c r="VI27" s="35"/>
      <c r="VJ27" s="35"/>
      <c r="VK27" s="35"/>
      <c r="VL27" s="35"/>
      <c r="VM27" s="35"/>
      <c r="VN27" s="35"/>
      <c r="VO27" s="35"/>
      <c r="VP27" s="35"/>
      <c r="VQ27" s="35"/>
      <c r="VR27" s="35"/>
      <c r="VS27" s="35"/>
      <c r="VT27" s="35"/>
      <c r="VU27" s="35"/>
      <c r="VV27" s="35"/>
      <c r="VW27" s="35"/>
      <c r="VX27" s="35"/>
      <c r="VY27" s="35"/>
      <c r="VZ27" s="35"/>
      <c r="WA27" s="35"/>
      <c r="WB27" s="35"/>
      <c r="WC27" s="35"/>
      <c r="WD27" s="35">
        <v>1</v>
      </c>
      <c r="WE27" s="35"/>
      <c r="WF27" s="35"/>
      <c r="WG27" s="35"/>
      <c r="WH27" s="35"/>
      <c r="WI27" s="35"/>
      <c r="WJ27" s="35"/>
      <c r="WK27" s="35">
        <v>2</v>
      </c>
      <c r="WL27" s="35"/>
      <c r="WM27" s="35"/>
      <c r="WN27" s="35"/>
      <c r="WO27" s="35"/>
      <c r="WP27" s="35"/>
      <c r="WQ27" s="35"/>
      <c r="WR27" s="35"/>
      <c r="WS27" s="35"/>
      <c r="WT27" s="35"/>
      <c r="WU27" s="35"/>
      <c r="WV27" s="35"/>
      <c r="WW27" s="35"/>
      <c r="WX27" s="35"/>
      <c r="WY27" s="35"/>
      <c r="WZ27" s="35"/>
      <c r="XA27" s="35"/>
      <c r="XB27" s="35"/>
      <c r="XC27" s="35"/>
      <c r="XD27" s="35"/>
      <c r="XE27" s="35"/>
      <c r="XF27" s="35"/>
      <c r="XG27" s="35"/>
      <c r="XH27" s="35"/>
      <c r="XI27" s="35"/>
      <c r="XJ27" s="35"/>
      <c r="XK27" s="35"/>
      <c r="XL27" s="35"/>
      <c r="XM27" s="35"/>
      <c r="XN27" s="35"/>
      <c r="XO27" s="35"/>
      <c r="XP27" s="35"/>
      <c r="XQ27" s="35"/>
      <c r="XR27" s="35"/>
      <c r="XS27" s="35"/>
      <c r="XT27" s="35"/>
      <c r="XU27" s="35"/>
      <c r="XV27" s="35"/>
      <c r="XW27" s="35"/>
      <c r="XX27" s="35"/>
      <c r="XY27" s="35">
        <v>1</v>
      </c>
      <c r="XZ27" s="35"/>
      <c r="YA27" s="35"/>
      <c r="YB27" s="35"/>
      <c r="YC27" s="35"/>
      <c r="YD27" s="35"/>
      <c r="YE27" s="35"/>
      <c r="YF27" s="35"/>
      <c r="YG27" s="35"/>
      <c r="YH27" s="35"/>
      <c r="YI27" s="35"/>
      <c r="YJ27" s="35"/>
      <c r="YK27" s="35"/>
      <c r="YL27" s="35"/>
      <c r="YM27" s="35"/>
      <c r="YN27" s="35"/>
      <c r="YO27" s="35"/>
      <c r="YP27" s="35"/>
      <c r="YQ27" s="35"/>
      <c r="YR27" s="35"/>
      <c r="YS27" s="35"/>
      <c r="YT27" s="35"/>
      <c r="YU27" s="35"/>
      <c r="YV27" s="35"/>
      <c r="YW27" s="35"/>
      <c r="YX27" s="35"/>
      <c r="YY27" s="35"/>
      <c r="YZ27" s="35"/>
      <c r="ZA27" s="35"/>
      <c r="ZB27" s="35">
        <v>2</v>
      </c>
      <c r="ZC27" s="35"/>
      <c r="ZD27" s="35"/>
      <c r="ZE27" s="35"/>
      <c r="ZF27" s="35"/>
      <c r="ZG27" s="35"/>
      <c r="ZH27" s="35"/>
      <c r="ZI27" s="35">
        <v>1</v>
      </c>
      <c r="ZJ27" s="35"/>
      <c r="ZK27" s="35">
        <v>1</v>
      </c>
      <c r="ZL27" s="35"/>
      <c r="ZM27" s="35"/>
      <c r="ZN27" s="35"/>
      <c r="ZO27" s="35"/>
      <c r="ZP27" s="35"/>
      <c r="ZQ27" s="35"/>
      <c r="ZR27" s="35"/>
      <c r="ZS27" s="35"/>
      <c r="ZT27" s="35"/>
      <c r="ZU27" s="35"/>
      <c r="ZV27" s="35"/>
      <c r="ZW27" s="35"/>
      <c r="ZX27" s="35"/>
      <c r="ZY27" s="35"/>
      <c r="ZZ27" s="35"/>
      <c r="AAA27" s="35"/>
      <c r="AAB27" s="35"/>
      <c r="AAC27" s="35"/>
      <c r="AAD27" s="35"/>
      <c r="AAE27" s="35"/>
      <c r="AAF27" s="35"/>
      <c r="AAG27" s="35"/>
      <c r="AAH27" s="35"/>
      <c r="AAI27" s="35"/>
      <c r="AAJ27" s="35"/>
      <c r="AAK27" s="35"/>
      <c r="AAL27" s="35"/>
      <c r="AAM27" s="35"/>
      <c r="AAN27" s="35"/>
      <c r="AAO27" s="35"/>
      <c r="AAP27" s="35"/>
      <c r="AAQ27" s="35"/>
      <c r="AAR27" s="35"/>
      <c r="AAS27" s="35"/>
      <c r="AAT27" s="35"/>
      <c r="AAU27" s="35"/>
      <c r="AAV27" s="35"/>
      <c r="AAW27" s="35"/>
      <c r="AAX27" s="35"/>
      <c r="AAY27" s="35"/>
      <c r="AAZ27" s="35"/>
      <c r="ABA27" s="35"/>
      <c r="ABB27" s="35"/>
      <c r="ABC27" s="35"/>
      <c r="ABD27" s="35"/>
      <c r="ABE27" s="35"/>
      <c r="ABF27" s="35"/>
      <c r="ABG27" s="35"/>
      <c r="ABH27" s="35"/>
      <c r="ABI27" s="35"/>
      <c r="ABJ27" s="35"/>
      <c r="ABK27" s="35"/>
      <c r="ABL27" s="35"/>
      <c r="ABM27" s="35"/>
      <c r="ABN27" s="35"/>
      <c r="ABO27" s="35"/>
      <c r="ABP27" s="35"/>
      <c r="ABQ27" s="35"/>
      <c r="ABR27" s="35"/>
      <c r="ABS27" s="35"/>
      <c r="ABT27" s="35"/>
      <c r="ABU27" s="35"/>
      <c r="ABV27" s="35"/>
      <c r="ABW27" s="35"/>
      <c r="ABX27" s="35"/>
      <c r="ABY27" s="35"/>
      <c r="ABZ27" s="35"/>
      <c r="ACA27" s="35"/>
      <c r="ACB27" s="35"/>
      <c r="ACC27" s="35"/>
      <c r="ACD27" s="35"/>
      <c r="ACE27" s="35"/>
      <c r="ACF27" s="35"/>
      <c r="ACG27" s="35"/>
      <c r="ACH27" s="35"/>
      <c r="ACI27" s="35"/>
      <c r="ACJ27" s="35"/>
      <c r="ACK27" s="35"/>
      <c r="ACL27" s="35"/>
      <c r="ACM27" s="35"/>
      <c r="ACN27" s="35"/>
      <c r="ACO27" s="35"/>
      <c r="ACP27" s="35"/>
      <c r="ACQ27" s="35"/>
      <c r="ACR27" s="35"/>
      <c r="ACS27" s="35"/>
      <c r="ACT27" s="35"/>
      <c r="ACU27" s="35"/>
      <c r="ACV27" s="35"/>
      <c r="ACW27" s="35"/>
      <c r="ACX27" s="35"/>
      <c r="ACY27" s="35"/>
      <c r="ACZ27" s="35"/>
      <c r="ADA27" s="35"/>
      <c r="ADB27" s="35"/>
      <c r="ADC27" s="35"/>
      <c r="ADD27" s="35"/>
      <c r="ADE27" s="35"/>
      <c r="ADF27" s="35"/>
      <c r="ADG27" s="35"/>
      <c r="ADH27" s="35"/>
      <c r="ADI27" s="35"/>
      <c r="ADJ27" s="35"/>
      <c r="ADK27" s="35"/>
      <c r="ADL27" s="35"/>
      <c r="ADM27" s="35"/>
      <c r="ADN27" s="35"/>
      <c r="ADO27" s="35"/>
      <c r="ADP27" s="35"/>
      <c r="ADQ27" s="35"/>
      <c r="ADR27" s="35"/>
      <c r="ADS27" s="35"/>
      <c r="ADT27" s="35"/>
      <c r="ADU27" s="35"/>
      <c r="ADV27" s="35"/>
      <c r="ADW27" s="35"/>
      <c r="ADX27" s="35"/>
      <c r="ADY27" s="26">
        <f t="shared" si="1"/>
        <v>0</v>
      </c>
      <c r="ADZ27" s="5"/>
      <c r="AEA27" s="7"/>
      <c r="AEB27" s="7"/>
      <c r="AEC27" s="7"/>
      <c r="AED27" s="7"/>
      <c r="AEE27" s="7"/>
      <c r="AEF27" s="7"/>
      <c r="AEG27" s="7"/>
      <c r="AEH27" s="7"/>
      <c r="AEI27" s="7"/>
      <c r="AEJ27" s="7"/>
      <c r="AEK27" s="7"/>
      <c r="AEL27" s="7"/>
      <c r="AEM27" s="7"/>
      <c r="AEN27" s="7"/>
      <c r="AEO27" s="7"/>
      <c r="AEP27" s="7"/>
      <c r="AEQ27" s="7"/>
      <c r="AER27" s="7"/>
      <c r="AES27" s="7"/>
      <c r="AET27" s="7"/>
      <c r="AEU27" s="7"/>
      <c r="AEV27" s="7"/>
      <c r="AEW27" s="7"/>
    </row>
    <row r="28" spans="1:829" x14ac:dyDescent="0.2">
      <c r="A28" s="51" t="s">
        <v>204</v>
      </c>
      <c r="B28" s="65">
        <f t="shared" si="0"/>
        <v>0</v>
      </c>
      <c r="C28" s="57">
        <v>10</v>
      </c>
      <c r="D28" s="59">
        <v>44816</v>
      </c>
      <c r="E28" s="67">
        <v>36.979999999999997</v>
      </c>
      <c r="F28" s="67">
        <f t="shared" si="2"/>
        <v>0</v>
      </c>
      <c r="G28" s="6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15"/>
      <c r="BF28" s="15"/>
      <c r="BG28" s="136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35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  <c r="ED28" s="35"/>
      <c r="EE28" s="35"/>
      <c r="EF28" s="35"/>
      <c r="EG28" s="35"/>
      <c r="EH28" s="35"/>
      <c r="EI28" s="35"/>
      <c r="EJ28" s="35"/>
      <c r="EK28" s="35"/>
      <c r="EL28" s="35"/>
      <c r="EM28" s="35"/>
      <c r="EN28" s="35"/>
      <c r="EO28" s="35"/>
      <c r="EP28" s="35"/>
      <c r="EQ28" s="35"/>
      <c r="ER28" s="35"/>
      <c r="ES28" s="35"/>
      <c r="ET28" s="35"/>
      <c r="EU28" s="35"/>
      <c r="EV28" s="35"/>
      <c r="EW28" s="35"/>
      <c r="EX28" s="35"/>
      <c r="EY28" s="35"/>
      <c r="EZ28" s="35"/>
      <c r="FA28" s="35"/>
      <c r="FB28" s="35"/>
      <c r="FC28" s="35"/>
      <c r="FD28" s="35"/>
      <c r="FE28" s="35"/>
      <c r="FF28" s="35"/>
      <c r="FG28" s="35"/>
      <c r="FH28" s="35"/>
      <c r="FI28" s="35"/>
      <c r="FJ28" s="35"/>
      <c r="FK28" s="35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35"/>
      <c r="FY28" s="35"/>
      <c r="FZ28" s="35"/>
      <c r="GA28" s="35"/>
      <c r="GB28" s="35"/>
      <c r="GC28" s="35"/>
      <c r="GD28" s="35"/>
      <c r="GE28" s="35"/>
      <c r="GF28" s="35"/>
      <c r="GG28" s="35"/>
      <c r="GH28" s="35"/>
      <c r="GI28" s="35"/>
      <c r="GJ28" s="35"/>
      <c r="GK28" s="35"/>
      <c r="GL28" s="35"/>
      <c r="GM28" s="35"/>
      <c r="GN28" s="35"/>
      <c r="GO28" s="35"/>
      <c r="GP28" s="35"/>
      <c r="GQ28" s="35"/>
      <c r="GR28" s="35"/>
      <c r="GS28" s="35"/>
      <c r="GT28" s="35"/>
      <c r="GU28" s="35"/>
      <c r="GV28" s="35"/>
      <c r="GW28" s="35"/>
      <c r="GX28" s="35"/>
      <c r="GY28" s="35"/>
      <c r="GZ28" s="35"/>
      <c r="HA28" s="35"/>
      <c r="HB28" s="35"/>
      <c r="HC28" s="35"/>
      <c r="HD28" s="35"/>
      <c r="HE28" s="35"/>
      <c r="HF28" s="35"/>
      <c r="HG28" s="35"/>
      <c r="HH28" s="35"/>
      <c r="HI28" s="35"/>
      <c r="HJ28" s="35"/>
      <c r="HK28" s="35"/>
      <c r="HL28" s="35"/>
      <c r="HM28" s="35"/>
      <c r="HN28" s="35"/>
      <c r="HO28" s="35"/>
      <c r="HP28" s="35"/>
      <c r="HQ28" s="35"/>
      <c r="HR28" s="35"/>
      <c r="HS28" s="35"/>
      <c r="HT28" s="35"/>
      <c r="HU28" s="35"/>
      <c r="HV28" s="35"/>
      <c r="HW28" s="35"/>
      <c r="HX28" s="35"/>
      <c r="HY28" s="35"/>
      <c r="HZ28" s="35"/>
      <c r="IA28" s="35"/>
      <c r="IB28" s="35"/>
      <c r="IC28" s="35"/>
      <c r="ID28" s="35"/>
      <c r="IE28" s="35"/>
      <c r="IF28" s="35"/>
      <c r="IG28" s="35"/>
      <c r="IH28" s="35"/>
      <c r="II28" s="35"/>
      <c r="IJ28" s="35"/>
      <c r="IK28" s="35"/>
      <c r="IL28" s="35"/>
      <c r="IM28" s="35"/>
      <c r="IN28" s="35"/>
      <c r="IO28" s="35"/>
      <c r="IP28" s="35"/>
      <c r="IQ28" s="35"/>
      <c r="IR28" s="35"/>
      <c r="IS28" s="35"/>
      <c r="IT28" s="35"/>
      <c r="IU28" s="35"/>
      <c r="IV28" s="35"/>
      <c r="IW28" s="35"/>
      <c r="IX28" s="35"/>
      <c r="IY28" s="35"/>
      <c r="IZ28" s="35"/>
      <c r="JA28" s="35"/>
      <c r="JB28" s="35"/>
      <c r="JC28" s="35"/>
      <c r="JD28" s="35"/>
      <c r="JE28" s="35"/>
      <c r="JF28" s="35"/>
      <c r="JG28" s="35"/>
      <c r="JH28" s="35"/>
      <c r="JI28" s="35"/>
      <c r="JJ28" s="35"/>
      <c r="JK28" s="35"/>
      <c r="JL28" s="35"/>
      <c r="JM28" s="35"/>
      <c r="JN28" s="35"/>
      <c r="JO28" s="35"/>
      <c r="JP28" s="35"/>
      <c r="JQ28" s="35"/>
      <c r="JR28" s="35"/>
      <c r="JS28" s="35"/>
      <c r="JT28" s="35"/>
      <c r="JU28" s="35"/>
      <c r="JV28" s="35"/>
      <c r="JW28" s="35"/>
      <c r="JX28" s="35"/>
      <c r="JY28" s="35"/>
      <c r="JZ28" s="35"/>
      <c r="KA28" s="35"/>
      <c r="KB28" s="35"/>
      <c r="KC28" s="35"/>
      <c r="KD28" s="35"/>
      <c r="KE28" s="35"/>
      <c r="KF28" s="35"/>
      <c r="KG28" s="35"/>
      <c r="KH28" s="35"/>
      <c r="KI28" s="35"/>
      <c r="KJ28" s="35"/>
      <c r="KK28" s="35"/>
      <c r="KL28" s="35"/>
      <c r="KM28" s="35"/>
      <c r="KN28" s="35"/>
      <c r="KO28" s="35"/>
      <c r="KP28" s="35"/>
      <c r="KQ28" s="35">
        <v>10</v>
      </c>
      <c r="KR28" s="35"/>
      <c r="KS28" s="35"/>
      <c r="KT28" s="35"/>
      <c r="KU28" s="35"/>
      <c r="KV28" s="35"/>
      <c r="KW28" s="35"/>
      <c r="KX28" s="35"/>
      <c r="KY28" s="35"/>
      <c r="KZ28" s="35"/>
      <c r="LA28" s="35"/>
      <c r="LB28" s="35"/>
      <c r="LC28" s="35"/>
      <c r="LD28" s="35"/>
      <c r="LE28" s="35"/>
      <c r="LF28" s="35"/>
      <c r="LG28" s="35"/>
      <c r="LH28" s="35"/>
      <c r="LI28" s="35"/>
      <c r="LJ28" s="35"/>
      <c r="LK28" s="35"/>
      <c r="LL28" s="35"/>
      <c r="LM28" s="35"/>
      <c r="LN28" s="35"/>
      <c r="LO28" s="35"/>
      <c r="LP28" s="35">
        <v>10</v>
      </c>
      <c r="LQ28" s="35"/>
      <c r="LR28" s="35"/>
      <c r="LS28" s="35"/>
      <c r="LT28" s="35"/>
      <c r="LU28" s="35"/>
      <c r="LV28" s="35"/>
      <c r="LW28" s="35"/>
      <c r="LX28" s="35"/>
      <c r="LY28" s="35"/>
      <c r="LZ28" s="35"/>
      <c r="MA28" s="35"/>
      <c r="MB28" s="35"/>
      <c r="MC28" s="35"/>
      <c r="MD28" s="35"/>
      <c r="ME28" s="35"/>
      <c r="MF28" s="35"/>
      <c r="MG28" s="35"/>
      <c r="MH28" s="35"/>
      <c r="MI28" s="35"/>
      <c r="MJ28" s="35"/>
      <c r="MK28" s="35"/>
      <c r="ML28" s="35"/>
      <c r="MM28" s="35"/>
      <c r="MN28" s="35"/>
      <c r="MO28" s="35"/>
      <c r="MP28" s="35"/>
      <c r="MQ28" s="35"/>
      <c r="MR28" s="35"/>
      <c r="MS28" s="35"/>
      <c r="MT28" s="35"/>
      <c r="MU28" s="35"/>
      <c r="MV28" s="35"/>
      <c r="MW28" s="35"/>
      <c r="MX28" s="35"/>
      <c r="MY28" s="35"/>
      <c r="MZ28" s="35"/>
      <c r="NA28" s="35"/>
      <c r="NB28" s="35"/>
      <c r="NC28" s="35"/>
      <c r="ND28" s="35"/>
      <c r="NE28" s="35"/>
      <c r="NF28" s="35"/>
      <c r="NG28" s="35"/>
      <c r="NH28" s="35"/>
      <c r="NI28" s="35"/>
      <c r="NJ28" s="35"/>
      <c r="NK28" s="35"/>
      <c r="NL28" s="35"/>
      <c r="NM28" s="35"/>
      <c r="NN28" s="35"/>
      <c r="NO28" s="35"/>
      <c r="NP28" s="35"/>
      <c r="NQ28" s="35"/>
      <c r="NR28" s="35"/>
      <c r="NS28" s="35"/>
      <c r="NT28" s="35"/>
      <c r="NU28" s="35"/>
      <c r="NV28" s="35"/>
      <c r="NW28" s="35"/>
      <c r="NX28" s="35"/>
      <c r="NY28" s="35"/>
      <c r="NZ28" s="35"/>
      <c r="OA28" s="35"/>
      <c r="OB28" s="35"/>
      <c r="OC28" s="35"/>
      <c r="OD28" s="35"/>
      <c r="OE28" s="35"/>
      <c r="OF28" s="35"/>
      <c r="OG28" s="35"/>
      <c r="OH28" s="35"/>
      <c r="OI28" s="35"/>
      <c r="OJ28" s="35"/>
      <c r="OK28" s="35"/>
      <c r="OL28" s="35"/>
      <c r="OM28" s="35"/>
      <c r="ON28" s="35"/>
      <c r="OO28" s="35"/>
      <c r="OP28" s="35"/>
      <c r="OQ28" s="35"/>
      <c r="OR28" s="35"/>
      <c r="OS28" s="35"/>
      <c r="OT28" s="35"/>
      <c r="OU28" s="35"/>
      <c r="OV28" s="35"/>
      <c r="OW28" s="35"/>
      <c r="OX28" s="35"/>
      <c r="OY28" s="35"/>
      <c r="OZ28" s="35"/>
      <c r="PA28" s="35"/>
      <c r="PB28" s="35"/>
      <c r="PC28" s="35"/>
      <c r="PD28" s="35"/>
      <c r="PE28" s="35"/>
      <c r="PF28" s="35"/>
      <c r="PG28" s="35"/>
      <c r="PH28" s="35"/>
      <c r="PI28" s="35"/>
      <c r="PJ28" s="35"/>
      <c r="PK28" s="35"/>
      <c r="PL28" s="35"/>
      <c r="PM28" s="35"/>
      <c r="PN28" s="35"/>
      <c r="PO28" s="35"/>
      <c r="PP28" s="35"/>
      <c r="PQ28" s="35"/>
      <c r="PR28" s="35"/>
      <c r="PS28" s="35"/>
      <c r="PT28" s="35"/>
      <c r="PU28" s="35"/>
      <c r="PV28" s="35"/>
      <c r="PW28" s="35"/>
      <c r="PX28" s="35"/>
      <c r="PY28" s="35"/>
      <c r="PZ28" s="35"/>
      <c r="QA28" s="35"/>
      <c r="QB28" s="35"/>
      <c r="QC28" s="35"/>
      <c r="QD28" s="35"/>
      <c r="QE28" s="35"/>
      <c r="QF28" s="35"/>
      <c r="QG28" s="35"/>
      <c r="QH28" s="35"/>
      <c r="QI28" s="35"/>
      <c r="QJ28" s="35"/>
      <c r="QK28" s="35"/>
      <c r="QL28" s="35"/>
      <c r="QM28" s="35"/>
      <c r="QN28" s="35"/>
      <c r="QO28" s="35"/>
      <c r="QP28" s="35"/>
      <c r="QQ28" s="35"/>
      <c r="QR28" s="35"/>
      <c r="QS28" s="35"/>
      <c r="QT28" s="35"/>
      <c r="QU28" s="35"/>
      <c r="QV28" s="35"/>
      <c r="QW28" s="35"/>
      <c r="QX28" s="35"/>
      <c r="QY28" s="35"/>
      <c r="QZ28" s="35"/>
      <c r="RA28" s="35"/>
      <c r="RB28" s="35"/>
      <c r="RC28" s="35"/>
      <c r="RD28" s="35"/>
      <c r="RE28" s="35"/>
      <c r="RF28" s="35"/>
      <c r="RG28" s="35"/>
      <c r="RH28" s="35"/>
      <c r="RI28" s="35"/>
      <c r="RJ28" s="35"/>
      <c r="RK28" s="35"/>
      <c r="RL28" s="35"/>
      <c r="RM28" s="35"/>
      <c r="RN28" s="35"/>
      <c r="RO28" s="35"/>
      <c r="RP28" s="35"/>
      <c r="RQ28" s="35"/>
      <c r="RR28" s="35"/>
      <c r="RS28" s="35"/>
      <c r="RT28" s="35"/>
      <c r="RU28" s="35"/>
      <c r="RV28" s="35"/>
      <c r="RW28" s="35"/>
      <c r="RX28" s="35"/>
      <c r="RY28" s="35"/>
      <c r="RZ28" s="35"/>
      <c r="SA28" s="35"/>
      <c r="SB28" s="35"/>
      <c r="SC28" s="35"/>
      <c r="SD28" s="35"/>
      <c r="SE28" s="35"/>
      <c r="SF28" s="35"/>
      <c r="SG28" s="35"/>
      <c r="SH28" s="35"/>
      <c r="SI28" s="35"/>
      <c r="SJ28" s="35"/>
      <c r="SK28" s="35"/>
      <c r="SL28" s="35"/>
      <c r="SM28" s="35"/>
      <c r="SN28" s="35"/>
      <c r="SO28" s="35"/>
      <c r="SP28" s="35"/>
      <c r="SQ28" s="35"/>
      <c r="SR28" s="35"/>
      <c r="SS28" s="35"/>
      <c r="ST28" s="35"/>
      <c r="SU28" s="35"/>
      <c r="SV28" s="35"/>
      <c r="SW28" s="35"/>
      <c r="SX28" s="35"/>
      <c r="SY28" s="35"/>
      <c r="SZ28" s="35"/>
      <c r="TA28" s="35"/>
      <c r="TB28" s="35"/>
      <c r="TC28" s="35"/>
      <c r="TD28" s="35"/>
      <c r="TE28" s="35"/>
      <c r="TF28" s="35"/>
      <c r="TG28" s="35"/>
      <c r="TH28" s="35"/>
      <c r="TI28" s="35"/>
      <c r="TJ28" s="35"/>
      <c r="TK28" s="35"/>
      <c r="TL28" s="35"/>
      <c r="TM28" s="35"/>
      <c r="TN28" s="35"/>
      <c r="TO28" s="35"/>
      <c r="TP28" s="35"/>
      <c r="TQ28" s="35"/>
      <c r="TR28" s="35"/>
      <c r="TS28" s="35"/>
      <c r="TT28" s="35"/>
      <c r="TU28" s="35"/>
      <c r="TV28" s="35"/>
      <c r="TW28" s="35"/>
      <c r="TX28" s="35"/>
      <c r="TY28" s="35"/>
      <c r="TZ28" s="35"/>
      <c r="UA28" s="35"/>
      <c r="UB28" s="35"/>
      <c r="UC28" s="35"/>
      <c r="UD28" s="35"/>
      <c r="UE28" s="35"/>
      <c r="UF28" s="35"/>
      <c r="UG28" s="35"/>
      <c r="UH28" s="35"/>
      <c r="UI28" s="35"/>
      <c r="UJ28" s="35"/>
      <c r="UK28" s="35"/>
      <c r="UL28" s="35"/>
      <c r="UM28" s="35"/>
      <c r="UN28" s="35"/>
      <c r="UO28" s="35"/>
      <c r="UP28" s="35"/>
      <c r="UQ28" s="35"/>
      <c r="UR28" s="35"/>
      <c r="US28" s="35"/>
      <c r="UT28" s="35"/>
      <c r="UU28" s="35"/>
      <c r="UV28" s="35"/>
      <c r="UW28" s="35"/>
      <c r="UX28" s="35"/>
      <c r="UY28" s="35"/>
      <c r="UZ28" s="35"/>
      <c r="VA28" s="35"/>
      <c r="VB28" s="35"/>
      <c r="VC28" s="35"/>
      <c r="VD28" s="35"/>
      <c r="VE28" s="35"/>
      <c r="VF28" s="35"/>
      <c r="VG28" s="35"/>
      <c r="VH28" s="35"/>
      <c r="VI28" s="35"/>
      <c r="VJ28" s="35"/>
      <c r="VK28" s="35"/>
      <c r="VL28" s="35"/>
      <c r="VM28" s="35"/>
      <c r="VN28" s="35"/>
      <c r="VO28" s="35"/>
      <c r="VP28" s="35"/>
      <c r="VQ28" s="35"/>
      <c r="VR28" s="35"/>
      <c r="VS28" s="35"/>
      <c r="VT28" s="35"/>
      <c r="VU28" s="35"/>
      <c r="VV28" s="35"/>
      <c r="VW28" s="35"/>
      <c r="VX28" s="35"/>
      <c r="VY28" s="35"/>
      <c r="VZ28" s="35"/>
      <c r="WA28" s="35"/>
      <c r="WB28" s="35"/>
      <c r="WC28" s="35"/>
      <c r="WD28" s="35"/>
      <c r="WE28" s="35"/>
      <c r="WF28" s="35"/>
      <c r="WG28" s="35"/>
      <c r="WH28" s="35"/>
      <c r="WI28" s="35"/>
      <c r="WJ28" s="35"/>
      <c r="WK28" s="35">
        <v>10</v>
      </c>
      <c r="WL28" s="35"/>
      <c r="WM28" s="35"/>
      <c r="WN28" s="35"/>
      <c r="WO28" s="35"/>
      <c r="WP28" s="35"/>
      <c r="WQ28" s="35"/>
      <c r="WR28" s="35"/>
      <c r="WS28" s="35"/>
      <c r="WT28" s="35"/>
      <c r="WU28" s="35"/>
      <c r="WV28" s="35"/>
      <c r="WW28" s="35"/>
      <c r="WX28" s="35"/>
      <c r="WY28" s="35"/>
      <c r="WZ28" s="35"/>
      <c r="XA28" s="35"/>
      <c r="XB28" s="35"/>
      <c r="XC28" s="35"/>
      <c r="XD28" s="35"/>
      <c r="XE28" s="35"/>
      <c r="XF28" s="35"/>
      <c r="XG28" s="35"/>
      <c r="XH28" s="35"/>
      <c r="XI28" s="35"/>
      <c r="XJ28" s="35"/>
      <c r="XK28" s="35"/>
      <c r="XL28" s="35"/>
      <c r="XM28" s="35"/>
      <c r="XN28" s="35"/>
      <c r="XO28" s="35"/>
      <c r="XP28" s="35"/>
      <c r="XQ28" s="35"/>
      <c r="XR28" s="35"/>
      <c r="XS28" s="35"/>
      <c r="XT28" s="35"/>
      <c r="XU28" s="35"/>
      <c r="XV28" s="35"/>
      <c r="XW28" s="35"/>
      <c r="XX28" s="35"/>
      <c r="XY28" s="35"/>
      <c r="XZ28" s="35"/>
      <c r="YA28" s="35"/>
      <c r="YB28" s="35"/>
      <c r="YC28" s="35"/>
      <c r="YD28" s="35"/>
      <c r="YE28" s="35"/>
      <c r="YF28" s="35"/>
      <c r="YG28" s="35"/>
      <c r="YH28" s="35"/>
      <c r="YI28" s="35"/>
      <c r="YJ28" s="35"/>
      <c r="YK28" s="35"/>
      <c r="YL28" s="35"/>
      <c r="YM28" s="35"/>
      <c r="YN28" s="35"/>
      <c r="YO28" s="35"/>
      <c r="YP28" s="35"/>
      <c r="YQ28" s="35"/>
      <c r="YR28" s="35"/>
      <c r="YS28" s="35"/>
      <c r="YT28" s="35"/>
      <c r="YU28" s="35"/>
      <c r="YV28" s="35"/>
      <c r="YW28" s="35"/>
      <c r="YX28" s="35"/>
      <c r="YY28" s="35"/>
      <c r="YZ28" s="35"/>
      <c r="ZA28" s="35"/>
      <c r="ZB28" s="35"/>
      <c r="ZC28" s="35"/>
      <c r="ZD28" s="35"/>
      <c r="ZE28" s="35"/>
      <c r="ZF28" s="35"/>
      <c r="ZG28" s="35"/>
      <c r="ZH28" s="35"/>
      <c r="ZI28" s="35"/>
      <c r="ZJ28" s="35"/>
      <c r="ZK28" s="35"/>
      <c r="ZL28" s="35"/>
      <c r="ZM28" s="35"/>
      <c r="ZN28" s="35"/>
      <c r="ZO28" s="35"/>
      <c r="ZP28" s="35"/>
      <c r="ZQ28" s="35"/>
      <c r="ZR28" s="35"/>
      <c r="ZS28" s="35"/>
      <c r="ZT28" s="35"/>
      <c r="ZU28" s="35"/>
      <c r="ZV28" s="35"/>
      <c r="ZW28" s="35"/>
      <c r="ZX28" s="35"/>
      <c r="ZY28" s="35"/>
      <c r="ZZ28" s="35"/>
      <c r="AAA28" s="35"/>
      <c r="AAB28" s="35"/>
      <c r="AAC28" s="35"/>
      <c r="AAD28" s="35"/>
      <c r="AAE28" s="35"/>
      <c r="AAF28" s="35"/>
      <c r="AAG28" s="35"/>
      <c r="AAH28" s="35"/>
      <c r="AAI28" s="35"/>
      <c r="AAJ28" s="35"/>
      <c r="AAK28" s="35"/>
      <c r="AAL28" s="35"/>
      <c r="AAM28" s="35"/>
      <c r="AAN28" s="35"/>
      <c r="AAO28" s="35"/>
      <c r="AAP28" s="35"/>
      <c r="AAQ28" s="35"/>
      <c r="AAR28" s="35"/>
      <c r="AAS28" s="35"/>
      <c r="AAT28" s="35"/>
      <c r="AAU28" s="35"/>
      <c r="AAV28" s="35"/>
      <c r="AAW28" s="35"/>
      <c r="AAX28" s="35"/>
      <c r="AAY28" s="35"/>
      <c r="AAZ28" s="35"/>
      <c r="ABA28" s="35"/>
      <c r="ABB28" s="35"/>
      <c r="ABC28" s="35"/>
      <c r="ABD28" s="35"/>
      <c r="ABE28" s="35"/>
      <c r="ABF28" s="35"/>
      <c r="ABG28" s="35"/>
      <c r="ABH28" s="35"/>
      <c r="ABI28" s="35"/>
      <c r="ABJ28" s="35"/>
      <c r="ABK28" s="35"/>
      <c r="ABL28" s="35"/>
      <c r="ABM28" s="35"/>
      <c r="ABN28" s="35"/>
      <c r="ABO28" s="35"/>
      <c r="ABP28" s="35"/>
      <c r="ABQ28" s="35"/>
      <c r="ABR28" s="35"/>
      <c r="ABS28" s="35"/>
      <c r="ABT28" s="35"/>
      <c r="ABU28" s="35"/>
      <c r="ABV28" s="35"/>
      <c r="ABW28" s="35"/>
      <c r="ABX28" s="35"/>
      <c r="ABY28" s="35"/>
      <c r="ABZ28" s="35"/>
      <c r="ACA28" s="35"/>
      <c r="ACB28" s="35"/>
      <c r="ACC28" s="35"/>
      <c r="ACD28" s="35"/>
      <c r="ACE28" s="35"/>
      <c r="ACF28" s="35"/>
      <c r="ACG28" s="35"/>
      <c r="ACH28" s="35"/>
      <c r="ACI28" s="35"/>
      <c r="ACJ28" s="35"/>
      <c r="ACK28" s="35"/>
      <c r="ACL28" s="35"/>
      <c r="ACM28" s="35"/>
      <c r="ACN28" s="35"/>
      <c r="ACO28" s="35"/>
      <c r="ACP28" s="35"/>
      <c r="ACQ28" s="35">
        <v>10</v>
      </c>
      <c r="ACR28" s="35"/>
      <c r="ACS28" s="35"/>
      <c r="ACT28" s="35"/>
      <c r="ACU28" s="35"/>
      <c r="ACV28" s="35"/>
      <c r="ACW28" s="35"/>
      <c r="ACX28" s="35"/>
      <c r="ACY28" s="35"/>
      <c r="ACZ28" s="35"/>
      <c r="ADA28" s="35"/>
      <c r="ADB28" s="35"/>
      <c r="ADC28" s="35"/>
      <c r="ADD28" s="35"/>
      <c r="ADE28" s="35"/>
      <c r="ADF28" s="35"/>
      <c r="ADG28" s="35"/>
      <c r="ADH28" s="35"/>
      <c r="ADI28" s="35"/>
      <c r="ADJ28" s="35"/>
      <c r="ADK28" s="35"/>
      <c r="ADL28" s="35"/>
      <c r="ADM28" s="35"/>
      <c r="ADN28" s="35"/>
      <c r="ADO28" s="35"/>
      <c r="ADP28" s="35"/>
      <c r="ADQ28" s="35"/>
      <c r="ADR28" s="35"/>
      <c r="ADS28" s="35"/>
      <c r="ADT28" s="35"/>
      <c r="ADU28" s="35"/>
      <c r="ADV28" s="35"/>
      <c r="ADW28" s="35"/>
      <c r="ADX28" s="35"/>
      <c r="ADY28" s="26">
        <f t="shared" si="1"/>
        <v>0</v>
      </c>
      <c r="ADZ28" s="5"/>
      <c r="AEA28" s="7"/>
      <c r="AEB28" s="7"/>
      <c r="AEC28" s="7"/>
      <c r="AED28" s="7"/>
      <c r="AEE28" s="7"/>
      <c r="AEF28" s="7"/>
      <c r="AEG28" s="7"/>
      <c r="AEH28" s="7"/>
      <c r="AEI28" s="7"/>
      <c r="AEJ28" s="7"/>
      <c r="AEK28" s="7"/>
      <c r="AEL28" s="7"/>
      <c r="AEM28" s="7"/>
      <c r="AEN28" s="7"/>
      <c r="AEO28" s="7"/>
      <c r="AEP28" s="7"/>
      <c r="AEQ28" s="7"/>
      <c r="AER28" s="7"/>
      <c r="AES28" s="7"/>
      <c r="AET28" s="7"/>
      <c r="AEU28" s="7"/>
      <c r="AEV28" s="7"/>
      <c r="AEW28" s="7"/>
    </row>
    <row r="29" spans="1:829" x14ac:dyDescent="0.2">
      <c r="A29" s="51" t="s">
        <v>221</v>
      </c>
      <c r="B29" s="65">
        <f t="shared" si="0"/>
        <v>0</v>
      </c>
      <c r="C29" s="57">
        <v>10</v>
      </c>
      <c r="D29" s="59">
        <v>44795</v>
      </c>
      <c r="E29" s="67">
        <v>32.090000000000003</v>
      </c>
      <c r="F29" s="67">
        <f t="shared" si="2"/>
        <v>0</v>
      </c>
      <c r="G29" s="65">
        <v>5</v>
      </c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15"/>
      <c r="BF29" s="15"/>
      <c r="BG29" s="136">
        <v>5</v>
      </c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5"/>
      <c r="EU29" s="35"/>
      <c r="EV29" s="35"/>
      <c r="EW29" s="35"/>
      <c r="EX29" s="35"/>
      <c r="EY29" s="35"/>
      <c r="EZ29" s="35"/>
      <c r="FA29" s="35"/>
      <c r="FB29" s="35"/>
      <c r="FC29" s="35"/>
      <c r="FD29" s="35"/>
      <c r="FE29" s="35"/>
      <c r="FF29" s="35"/>
      <c r="FG29" s="35"/>
      <c r="FH29" s="35"/>
      <c r="FI29" s="35"/>
      <c r="FJ29" s="35"/>
      <c r="FK29" s="35"/>
      <c r="FL29" s="35"/>
      <c r="FM29" s="35"/>
      <c r="FN29" s="35"/>
      <c r="FO29" s="35"/>
      <c r="FP29" s="35"/>
      <c r="FQ29" s="35"/>
      <c r="FR29" s="35"/>
      <c r="FS29" s="35"/>
      <c r="FT29" s="35"/>
      <c r="FU29" s="35"/>
      <c r="FV29" s="35"/>
      <c r="FW29" s="35"/>
      <c r="FX29" s="35"/>
      <c r="FY29" s="35"/>
      <c r="FZ29" s="35"/>
      <c r="GA29" s="35"/>
      <c r="GB29" s="35"/>
      <c r="GC29" s="35"/>
      <c r="GD29" s="35"/>
      <c r="GE29" s="35"/>
      <c r="GF29" s="35"/>
      <c r="GG29" s="35"/>
      <c r="GH29" s="35"/>
      <c r="GI29" s="35"/>
      <c r="GJ29" s="35"/>
      <c r="GK29" s="35"/>
      <c r="GL29" s="35"/>
      <c r="GM29" s="35"/>
      <c r="GN29" s="35"/>
      <c r="GO29" s="35"/>
      <c r="GP29" s="35"/>
      <c r="GQ29" s="35"/>
      <c r="GR29" s="35"/>
      <c r="GS29" s="35"/>
      <c r="GT29" s="35"/>
      <c r="GU29" s="35"/>
      <c r="GV29" s="35"/>
      <c r="GW29" s="35"/>
      <c r="GX29" s="35"/>
      <c r="GY29" s="35"/>
      <c r="GZ29" s="35"/>
      <c r="HA29" s="35"/>
      <c r="HB29" s="35"/>
      <c r="HC29" s="35"/>
      <c r="HD29" s="35"/>
      <c r="HE29" s="35"/>
      <c r="HF29" s="35"/>
      <c r="HG29" s="35"/>
      <c r="HH29" s="35"/>
      <c r="HI29" s="35"/>
      <c r="HJ29" s="35"/>
      <c r="HK29" s="35"/>
      <c r="HL29" s="35"/>
      <c r="HM29" s="35"/>
      <c r="HN29" s="35"/>
      <c r="HO29" s="35"/>
      <c r="HP29" s="35"/>
      <c r="HQ29" s="35"/>
      <c r="HR29" s="35"/>
      <c r="HS29" s="35"/>
      <c r="HT29" s="35"/>
      <c r="HU29" s="35"/>
      <c r="HV29" s="35"/>
      <c r="HW29" s="35"/>
      <c r="HX29" s="35"/>
      <c r="HY29" s="35"/>
      <c r="HZ29" s="35"/>
      <c r="IA29" s="35"/>
      <c r="IB29" s="35"/>
      <c r="IC29" s="35"/>
      <c r="ID29" s="35"/>
      <c r="IE29" s="35"/>
      <c r="IF29" s="35"/>
      <c r="IG29" s="35"/>
      <c r="IH29" s="35"/>
      <c r="II29" s="35"/>
      <c r="IJ29" s="35"/>
      <c r="IK29" s="35"/>
      <c r="IL29" s="35"/>
      <c r="IM29" s="35"/>
      <c r="IN29" s="35"/>
      <c r="IO29" s="35"/>
      <c r="IP29" s="35"/>
      <c r="IQ29" s="35"/>
      <c r="IR29" s="35"/>
      <c r="IS29" s="35"/>
      <c r="IT29" s="35"/>
      <c r="IU29" s="35"/>
      <c r="IV29" s="35"/>
      <c r="IW29" s="35"/>
      <c r="IX29" s="35"/>
      <c r="IY29" s="35"/>
      <c r="IZ29" s="35"/>
      <c r="JA29" s="35"/>
      <c r="JB29" s="35"/>
      <c r="JC29" s="35"/>
      <c r="JD29" s="35"/>
      <c r="JE29" s="35"/>
      <c r="JF29" s="35"/>
      <c r="JG29" s="35"/>
      <c r="JH29" s="35"/>
      <c r="JI29" s="35"/>
      <c r="JJ29" s="35"/>
      <c r="JK29" s="35"/>
      <c r="JL29" s="35">
        <v>20</v>
      </c>
      <c r="JM29" s="35"/>
      <c r="JN29" s="35"/>
      <c r="JO29" s="35"/>
      <c r="JP29" s="35"/>
      <c r="JQ29" s="35"/>
      <c r="JR29" s="35"/>
      <c r="JS29" s="35"/>
      <c r="JT29" s="35"/>
      <c r="JU29" s="35"/>
      <c r="JV29" s="35"/>
      <c r="JW29" s="35"/>
      <c r="JX29" s="35"/>
      <c r="JY29" s="35"/>
      <c r="JZ29" s="35"/>
      <c r="KA29" s="35"/>
      <c r="KB29" s="35"/>
      <c r="KC29" s="35"/>
      <c r="KD29" s="35"/>
      <c r="KE29" s="35"/>
      <c r="KF29" s="35"/>
      <c r="KG29" s="35"/>
      <c r="KH29" s="35"/>
      <c r="KI29" s="35"/>
      <c r="KJ29" s="35"/>
      <c r="KK29" s="35"/>
      <c r="KL29" s="35"/>
      <c r="KM29" s="35"/>
      <c r="KN29" s="35"/>
      <c r="KO29" s="35"/>
      <c r="KP29" s="35"/>
      <c r="KQ29" s="35"/>
      <c r="KR29" s="35"/>
      <c r="KS29" s="35"/>
      <c r="KT29" s="35">
        <v>10</v>
      </c>
      <c r="KU29" s="35"/>
      <c r="KV29" s="35"/>
      <c r="KW29" s="35"/>
      <c r="KX29" s="35"/>
      <c r="KY29" s="35">
        <v>10</v>
      </c>
      <c r="KZ29" s="35"/>
      <c r="LA29" s="35"/>
      <c r="LB29" s="35"/>
      <c r="LC29" s="35"/>
      <c r="LD29" s="35"/>
      <c r="LE29" s="35"/>
      <c r="LF29" s="35"/>
      <c r="LG29" s="35"/>
      <c r="LH29" s="35"/>
      <c r="LI29" s="35"/>
      <c r="LJ29" s="35"/>
      <c r="LK29" s="35"/>
      <c r="LL29" s="35"/>
      <c r="LM29" s="35"/>
      <c r="LN29" s="35"/>
      <c r="LO29" s="35">
        <v>30</v>
      </c>
      <c r="LP29" s="35"/>
      <c r="LQ29" s="35"/>
      <c r="LR29" s="35"/>
      <c r="LS29" s="35"/>
      <c r="LT29" s="35"/>
      <c r="LU29" s="35"/>
      <c r="LV29" s="35"/>
      <c r="LW29" s="35"/>
      <c r="LX29" s="35"/>
      <c r="LY29" s="35"/>
      <c r="LZ29" s="35"/>
      <c r="MA29" s="35"/>
      <c r="MB29" s="35"/>
      <c r="MC29" s="35"/>
      <c r="MD29" s="35"/>
      <c r="ME29" s="35"/>
      <c r="MF29" s="35"/>
      <c r="MG29" s="35"/>
      <c r="MH29" s="35"/>
      <c r="MI29" s="35"/>
      <c r="MJ29" s="35"/>
      <c r="MK29" s="35"/>
      <c r="ML29" s="35"/>
      <c r="MM29" s="35"/>
      <c r="MN29" s="35"/>
      <c r="MO29" s="35"/>
      <c r="MP29" s="35"/>
      <c r="MQ29" s="35"/>
      <c r="MR29" s="35"/>
      <c r="MS29" s="35"/>
      <c r="MT29" s="35"/>
      <c r="MU29" s="35"/>
      <c r="MV29" s="35"/>
      <c r="MW29" s="35"/>
      <c r="MX29" s="35"/>
      <c r="MY29" s="35"/>
      <c r="MZ29" s="35"/>
      <c r="NA29" s="35"/>
      <c r="NB29" s="35"/>
      <c r="NC29" s="35"/>
      <c r="ND29" s="35"/>
      <c r="NE29" s="35"/>
      <c r="NF29" s="35"/>
      <c r="NG29" s="35"/>
      <c r="NH29" s="35"/>
      <c r="NI29" s="35"/>
      <c r="NJ29" s="35"/>
      <c r="NK29" s="35"/>
      <c r="NL29" s="35"/>
      <c r="NM29" s="35"/>
      <c r="NN29" s="35"/>
      <c r="NO29" s="35"/>
      <c r="NP29" s="35"/>
      <c r="NQ29" s="35"/>
      <c r="NR29" s="35"/>
      <c r="NS29" s="35"/>
      <c r="NT29" s="35"/>
      <c r="NU29" s="35"/>
      <c r="NV29" s="35"/>
      <c r="NW29" s="35"/>
      <c r="NX29" s="35"/>
      <c r="NY29" s="35"/>
      <c r="NZ29" s="35"/>
      <c r="OA29" s="35"/>
      <c r="OB29" s="35"/>
      <c r="OC29" s="35"/>
      <c r="OD29" s="35"/>
      <c r="OE29" s="35"/>
      <c r="OF29" s="35"/>
      <c r="OG29" s="35"/>
      <c r="OH29" s="35"/>
      <c r="OI29" s="35"/>
      <c r="OJ29" s="35"/>
      <c r="OK29" s="35"/>
      <c r="OL29" s="35"/>
      <c r="OM29" s="35"/>
      <c r="ON29" s="35"/>
      <c r="OO29" s="35"/>
      <c r="OP29" s="35"/>
      <c r="OQ29" s="35"/>
      <c r="OR29" s="35"/>
      <c r="OS29" s="35"/>
      <c r="OT29" s="35"/>
      <c r="OU29" s="35"/>
      <c r="OV29" s="35"/>
      <c r="OW29" s="35"/>
      <c r="OX29" s="35"/>
      <c r="OY29" s="35"/>
      <c r="OZ29" s="35"/>
      <c r="PA29" s="35"/>
      <c r="PB29" s="35"/>
      <c r="PC29" s="35">
        <v>20</v>
      </c>
      <c r="PD29" s="35"/>
      <c r="PE29" s="35"/>
      <c r="PF29" s="35"/>
      <c r="PG29" s="35"/>
      <c r="PH29" s="35"/>
      <c r="PI29" s="35"/>
      <c r="PJ29" s="35"/>
      <c r="PK29" s="35"/>
      <c r="PL29" s="35"/>
      <c r="PM29" s="35"/>
      <c r="PN29" s="35"/>
      <c r="PO29" s="35"/>
      <c r="PP29" s="35"/>
      <c r="PQ29" s="35"/>
      <c r="PR29" s="35"/>
      <c r="PS29" s="35"/>
      <c r="PT29" s="35"/>
      <c r="PU29" s="35"/>
      <c r="PV29" s="35"/>
      <c r="PW29" s="35"/>
      <c r="PX29" s="35"/>
      <c r="PY29" s="35"/>
      <c r="PZ29" s="35"/>
      <c r="QA29" s="35"/>
      <c r="QB29" s="35"/>
      <c r="QC29" s="35"/>
      <c r="QD29" s="35"/>
      <c r="QE29" s="35"/>
      <c r="QF29" s="35"/>
      <c r="QG29" s="35"/>
      <c r="QH29" s="35"/>
      <c r="QI29" s="35"/>
      <c r="QJ29" s="35"/>
      <c r="QK29" s="35"/>
      <c r="QL29" s="35"/>
      <c r="QM29" s="35"/>
      <c r="QN29" s="35"/>
      <c r="QO29" s="35"/>
      <c r="QP29" s="35"/>
      <c r="QQ29" s="35"/>
      <c r="QR29" s="35"/>
      <c r="QS29" s="35"/>
      <c r="QT29" s="35"/>
      <c r="QU29" s="35"/>
      <c r="QV29" s="35"/>
      <c r="QW29" s="35"/>
      <c r="QX29" s="35"/>
      <c r="QY29" s="35"/>
      <c r="QZ29" s="35"/>
      <c r="RA29" s="35"/>
      <c r="RB29" s="35"/>
      <c r="RC29" s="35"/>
      <c r="RD29" s="35"/>
      <c r="RE29" s="35"/>
      <c r="RF29" s="35"/>
      <c r="RG29" s="35"/>
      <c r="RH29" s="35"/>
      <c r="RI29" s="35"/>
      <c r="RJ29" s="35"/>
      <c r="RK29" s="35"/>
      <c r="RL29" s="35"/>
      <c r="RM29" s="35"/>
      <c r="RN29" s="35"/>
      <c r="RO29" s="35"/>
      <c r="RP29" s="35"/>
      <c r="RQ29" s="35"/>
      <c r="RR29" s="35"/>
      <c r="RS29" s="35"/>
      <c r="RT29" s="35"/>
      <c r="RU29" s="35"/>
      <c r="RV29" s="35"/>
      <c r="RW29" s="35"/>
      <c r="RX29" s="35"/>
      <c r="RY29" s="35"/>
      <c r="RZ29" s="35"/>
      <c r="SA29" s="35"/>
      <c r="SB29" s="35"/>
      <c r="SC29" s="35"/>
      <c r="SD29" s="35"/>
      <c r="SE29" s="35"/>
      <c r="SF29" s="35"/>
      <c r="SG29" s="35"/>
      <c r="SH29" s="35"/>
      <c r="SI29" s="35"/>
      <c r="SJ29" s="35"/>
      <c r="SK29" s="35"/>
      <c r="SL29" s="35"/>
      <c r="SM29" s="35"/>
      <c r="SN29" s="35"/>
      <c r="SO29" s="35"/>
      <c r="SP29" s="35"/>
      <c r="SQ29" s="35"/>
      <c r="SR29" s="35"/>
      <c r="SS29" s="35"/>
      <c r="ST29" s="35"/>
      <c r="SU29" s="35"/>
      <c r="SV29" s="35"/>
      <c r="SW29" s="35"/>
      <c r="SX29" s="35"/>
      <c r="SY29" s="35"/>
      <c r="SZ29" s="35"/>
      <c r="TA29" s="35"/>
      <c r="TB29" s="35"/>
      <c r="TC29" s="35"/>
      <c r="TD29" s="35"/>
      <c r="TE29" s="35"/>
      <c r="TF29" s="35"/>
      <c r="TG29" s="35"/>
      <c r="TH29" s="35"/>
      <c r="TI29" s="35"/>
      <c r="TJ29" s="35"/>
      <c r="TK29" s="35"/>
      <c r="TL29" s="35"/>
      <c r="TM29" s="35"/>
      <c r="TN29" s="35"/>
      <c r="TO29" s="35"/>
      <c r="TP29" s="35"/>
      <c r="TQ29" s="35"/>
      <c r="TR29" s="35"/>
      <c r="TS29" s="35"/>
      <c r="TT29" s="35"/>
      <c r="TU29" s="35"/>
      <c r="TV29" s="35"/>
      <c r="TW29" s="35"/>
      <c r="TX29" s="35"/>
      <c r="TY29" s="35"/>
      <c r="TZ29" s="35"/>
      <c r="UA29" s="35"/>
      <c r="UB29" s="35"/>
      <c r="UC29" s="35"/>
      <c r="UD29" s="35"/>
      <c r="UE29" s="35"/>
      <c r="UF29" s="35"/>
      <c r="UG29" s="35"/>
      <c r="UH29" s="35"/>
      <c r="UI29" s="35"/>
      <c r="UJ29" s="35"/>
      <c r="UK29" s="35"/>
      <c r="UL29" s="35"/>
      <c r="UM29" s="35"/>
      <c r="UN29" s="35"/>
      <c r="UO29" s="35"/>
      <c r="UP29" s="35"/>
      <c r="UQ29" s="35"/>
      <c r="UR29" s="35"/>
      <c r="US29" s="35"/>
      <c r="UT29" s="35"/>
      <c r="UU29" s="35"/>
      <c r="UV29" s="35"/>
      <c r="UW29" s="35"/>
      <c r="UX29" s="35"/>
      <c r="UY29" s="35"/>
      <c r="UZ29" s="35"/>
      <c r="VA29" s="35"/>
      <c r="VB29" s="35"/>
      <c r="VC29" s="35"/>
      <c r="VD29" s="35"/>
      <c r="VE29" s="35"/>
      <c r="VF29" s="35"/>
      <c r="VG29" s="35"/>
      <c r="VH29" s="35"/>
      <c r="VI29" s="35"/>
      <c r="VJ29" s="35"/>
      <c r="VK29" s="35"/>
      <c r="VL29" s="35"/>
      <c r="VM29" s="35"/>
      <c r="VN29" s="35"/>
      <c r="VO29" s="35"/>
      <c r="VP29" s="35"/>
      <c r="VQ29" s="35"/>
      <c r="VR29" s="35"/>
      <c r="VS29" s="35"/>
      <c r="VT29" s="35"/>
      <c r="VU29" s="35"/>
      <c r="VV29" s="35"/>
      <c r="VW29" s="35"/>
      <c r="VX29" s="35"/>
      <c r="VY29" s="35"/>
      <c r="VZ29" s="35"/>
      <c r="WA29" s="35"/>
      <c r="WB29" s="35"/>
      <c r="WC29" s="35"/>
      <c r="WD29" s="35"/>
      <c r="WE29" s="35"/>
      <c r="WF29" s="35"/>
      <c r="WG29" s="35"/>
      <c r="WH29" s="35"/>
      <c r="WI29" s="35"/>
      <c r="WJ29" s="35"/>
      <c r="WK29" s="35"/>
      <c r="WL29" s="35"/>
      <c r="WM29" s="35"/>
      <c r="WN29" s="35"/>
      <c r="WO29" s="35"/>
      <c r="WP29" s="35"/>
      <c r="WQ29" s="35"/>
      <c r="WR29" s="35"/>
      <c r="WS29" s="35"/>
      <c r="WT29" s="35"/>
      <c r="WU29" s="35"/>
      <c r="WV29" s="35"/>
      <c r="WW29" s="35"/>
      <c r="WX29" s="35"/>
      <c r="WY29" s="35"/>
      <c r="WZ29" s="35"/>
      <c r="XA29" s="35"/>
      <c r="XB29" s="35"/>
      <c r="XC29" s="35"/>
      <c r="XD29" s="35"/>
      <c r="XE29" s="35"/>
      <c r="XF29" s="35"/>
      <c r="XG29" s="35"/>
      <c r="XH29" s="35"/>
      <c r="XI29" s="35"/>
      <c r="XJ29" s="35"/>
      <c r="XK29" s="35"/>
      <c r="XL29" s="35"/>
      <c r="XM29" s="35"/>
      <c r="XN29" s="35"/>
      <c r="XO29" s="35"/>
      <c r="XP29" s="35"/>
      <c r="XQ29" s="35"/>
      <c r="XR29" s="35"/>
      <c r="XS29" s="35"/>
      <c r="XT29" s="35"/>
      <c r="XU29" s="35"/>
      <c r="XV29" s="35"/>
      <c r="XW29" s="35"/>
      <c r="XX29" s="35"/>
      <c r="XY29" s="35">
        <v>30</v>
      </c>
      <c r="XZ29" s="35"/>
      <c r="YA29" s="35"/>
      <c r="YB29" s="35"/>
      <c r="YC29" s="35"/>
      <c r="YD29" s="35"/>
      <c r="YE29" s="35"/>
      <c r="YF29" s="35"/>
      <c r="YG29" s="35"/>
      <c r="YH29" s="35"/>
      <c r="YI29" s="35"/>
      <c r="YJ29" s="35"/>
      <c r="YK29" s="35"/>
      <c r="YL29" s="35"/>
      <c r="YM29" s="35"/>
      <c r="YN29" s="35"/>
      <c r="YO29" s="35"/>
      <c r="YP29" s="35"/>
      <c r="YQ29" s="35"/>
      <c r="YR29" s="35"/>
      <c r="YS29" s="35"/>
      <c r="YT29" s="35"/>
      <c r="YU29" s="35"/>
      <c r="YV29" s="35"/>
      <c r="YW29" s="35"/>
      <c r="YX29" s="35"/>
      <c r="YY29" s="35"/>
      <c r="YZ29" s="35"/>
      <c r="ZA29" s="35"/>
      <c r="ZB29" s="35"/>
      <c r="ZC29" s="35"/>
      <c r="ZD29" s="35"/>
      <c r="ZE29" s="35"/>
      <c r="ZF29" s="35"/>
      <c r="ZG29" s="35"/>
      <c r="ZH29" s="35"/>
      <c r="ZI29" s="35"/>
      <c r="ZJ29" s="35"/>
      <c r="ZK29" s="35"/>
      <c r="ZL29" s="35"/>
      <c r="ZM29" s="35"/>
      <c r="ZN29" s="35"/>
      <c r="ZO29" s="35"/>
      <c r="ZP29" s="35"/>
      <c r="ZQ29" s="35"/>
      <c r="ZR29" s="35"/>
      <c r="ZS29" s="35"/>
      <c r="ZT29" s="35"/>
      <c r="ZU29" s="35"/>
      <c r="ZV29" s="35"/>
      <c r="ZW29" s="35"/>
      <c r="ZX29" s="35"/>
      <c r="ZY29" s="35"/>
      <c r="ZZ29" s="35"/>
      <c r="AAA29" s="35"/>
      <c r="AAB29" s="35"/>
      <c r="AAC29" s="35"/>
      <c r="AAD29" s="35"/>
      <c r="AAE29" s="35"/>
      <c r="AAF29" s="35"/>
      <c r="AAG29" s="35"/>
      <c r="AAH29" s="35"/>
      <c r="AAI29" s="35"/>
      <c r="AAJ29" s="35"/>
      <c r="AAK29" s="35"/>
      <c r="AAL29" s="35"/>
      <c r="AAM29" s="35"/>
      <c r="AAN29" s="35"/>
      <c r="AAO29" s="35">
        <v>10</v>
      </c>
      <c r="AAP29" s="35"/>
      <c r="AAQ29" s="35"/>
      <c r="AAR29" s="35"/>
      <c r="AAS29" s="35"/>
      <c r="AAT29" s="35"/>
      <c r="AAU29" s="35"/>
      <c r="AAV29" s="35"/>
      <c r="AAW29" s="35"/>
      <c r="AAX29" s="35"/>
      <c r="AAY29" s="35"/>
      <c r="AAZ29" s="35">
        <v>10</v>
      </c>
      <c r="ABA29" s="35"/>
      <c r="ABB29" s="35"/>
      <c r="ABC29" s="35">
        <v>10</v>
      </c>
      <c r="ABD29" s="35"/>
      <c r="ABE29" s="35"/>
      <c r="ABF29" s="35"/>
      <c r="ABG29" s="35"/>
      <c r="ABH29" s="35"/>
      <c r="ABI29" s="35">
        <v>10</v>
      </c>
      <c r="ABJ29" s="35">
        <v>10</v>
      </c>
      <c r="ABK29" s="35"/>
      <c r="ABL29" s="35"/>
      <c r="ABM29" s="35"/>
      <c r="ABN29" s="35"/>
      <c r="ABO29" s="35">
        <v>10</v>
      </c>
      <c r="ABP29" s="35"/>
      <c r="ABQ29" s="35"/>
      <c r="ABR29" s="35"/>
      <c r="ABS29" s="35"/>
      <c r="ABT29" s="35"/>
      <c r="ABU29" s="35"/>
      <c r="ABV29" s="35"/>
      <c r="ABW29" s="35"/>
      <c r="ABX29" s="35"/>
      <c r="ABY29" s="35"/>
      <c r="ABZ29" s="35"/>
      <c r="ACA29" s="35"/>
      <c r="ACB29" s="35"/>
      <c r="ACC29" s="35"/>
      <c r="ACD29" s="35"/>
      <c r="ACE29" s="35"/>
      <c r="ACF29" s="35"/>
      <c r="ACG29" s="35"/>
      <c r="ACH29" s="35"/>
      <c r="ACI29" s="35"/>
      <c r="ACJ29" s="35"/>
      <c r="ACK29" s="35"/>
      <c r="ACL29" s="35"/>
      <c r="ACM29" s="35"/>
      <c r="ACN29" s="35"/>
      <c r="ACO29" s="35"/>
      <c r="ACP29" s="35"/>
      <c r="ACQ29" s="35"/>
      <c r="ACR29" s="35"/>
      <c r="ACS29" s="35"/>
      <c r="ACT29" s="35"/>
      <c r="ACU29" s="35"/>
      <c r="ACV29" s="35"/>
      <c r="ACW29" s="35"/>
      <c r="ACX29" s="35"/>
      <c r="ACY29" s="35"/>
      <c r="ACZ29" s="35"/>
      <c r="ADA29" s="35"/>
      <c r="ADB29" s="35"/>
      <c r="ADC29" s="35"/>
      <c r="ADD29" s="35"/>
      <c r="ADE29" s="35"/>
      <c r="ADF29" s="35"/>
      <c r="ADG29" s="35"/>
      <c r="ADH29" s="35"/>
      <c r="ADI29" s="35"/>
      <c r="ADJ29" s="35"/>
      <c r="ADK29" s="35"/>
      <c r="ADL29" s="35"/>
      <c r="ADM29" s="35"/>
      <c r="ADN29" s="35"/>
      <c r="ADO29" s="35"/>
      <c r="ADP29" s="35"/>
      <c r="ADQ29" s="35"/>
      <c r="ADR29" s="35"/>
      <c r="ADS29" s="35"/>
      <c r="ADT29" s="35"/>
      <c r="ADU29" s="35"/>
      <c r="ADV29" s="35"/>
      <c r="ADW29" s="35"/>
      <c r="ADX29" s="35"/>
      <c r="ADY29" s="26">
        <f t="shared" si="1"/>
        <v>0</v>
      </c>
      <c r="ADZ29" s="5"/>
      <c r="AEA29" s="7"/>
      <c r="AEB29" s="7"/>
      <c r="AEC29" s="7"/>
      <c r="AED29" s="7"/>
      <c r="AEE29" s="7"/>
      <c r="AEF29" s="7"/>
      <c r="AEG29" s="7"/>
      <c r="AEH29" s="7"/>
      <c r="AEI29" s="7"/>
      <c r="AEJ29" s="7"/>
      <c r="AEK29" s="7"/>
      <c r="AEL29" s="7"/>
      <c r="AEM29" s="7"/>
      <c r="AEN29" s="7"/>
      <c r="AEO29" s="7"/>
      <c r="AEP29" s="7"/>
      <c r="AEQ29" s="7"/>
      <c r="AER29" s="7"/>
      <c r="AES29" s="7"/>
      <c r="AET29" s="7"/>
      <c r="AEU29" s="7"/>
      <c r="AEV29" s="7"/>
      <c r="AEW29" s="7"/>
    </row>
    <row r="30" spans="1:829" x14ac:dyDescent="0.2">
      <c r="A30" s="51" t="s">
        <v>221</v>
      </c>
      <c r="B30" s="65">
        <f t="shared" si="0"/>
        <v>0</v>
      </c>
      <c r="C30" s="57">
        <v>1</v>
      </c>
      <c r="D30" s="59">
        <v>44809</v>
      </c>
      <c r="E30" s="67">
        <v>34.72</v>
      </c>
      <c r="F30" s="67">
        <f t="shared" si="2"/>
        <v>0</v>
      </c>
      <c r="G30" s="6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>
        <v>5</v>
      </c>
      <c r="AZ30" s="35"/>
      <c r="BA30" s="35"/>
      <c r="BB30" s="35"/>
      <c r="BC30" s="35"/>
      <c r="BD30" s="35"/>
      <c r="BE30" s="15"/>
      <c r="BF30" s="15"/>
      <c r="BG30" s="136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/>
      <c r="DW30" s="35"/>
      <c r="DX30" s="35"/>
      <c r="DY30" s="35"/>
      <c r="DZ30" s="35"/>
      <c r="EA30" s="35"/>
      <c r="EB30" s="35"/>
      <c r="EC30" s="35"/>
      <c r="ED30" s="35"/>
      <c r="EE30" s="35"/>
      <c r="EF30" s="35"/>
      <c r="EG30" s="35"/>
      <c r="EH30" s="35"/>
      <c r="EI30" s="35"/>
      <c r="EJ30" s="35"/>
      <c r="EK30" s="35"/>
      <c r="EL30" s="35"/>
      <c r="EM30" s="35"/>
      <c r="EN30" s="35"/>
      <c r="EO30" s="35"/>
      <c r="EP30" s="35"/>
      <c r="EQ30" s="35"/>
      <c r="ER30" s="35"/>
      <c r="ES30" s="35"/>
      <c r="ET30" s="35"/>
      <c r="EU30" s="35"/>
      <c r="EV30" s="35"/>
      <c r="EW30" s="35"/>
      <c r="EX30" s="35"/>
      <c r="EY30" s="35"/>
      <c r="EZ30" s="35"/>
      <c r="FA30" s="35"/>
      <c r="FB30" s="35"/>
      <c r="FC30" s="35"/>
      <c r="FD30" s="35"/>
      <c r="FE30" s="35"/>
      <c r="FF30" s="35"/>
      <c r="FG30" s="35"/>
      <c r="FH30" s="35"/>
      <c r="FI30" s="35"/>
      <c r="FJ30" s="35"/>
      <c r="FK30" s="35"/>
      <c r="FL30" s="35"/>
      <c r="FM30" s="35"/>
      <c r="FN30" s="35"/>
      <c r="FO30" s="35"/>
      <c r="FP30" s="35"/>
      <c r="FQ30" s="35"/>
      <c r="FR30" s="35"/>
      <c r="FS30" s="35"/>
      <c r="FT30" s="35"/>
      <c r="FU30" s="35"/>
      <c r="FV30" s="35"/>
      <c r="FW30" s="35"/>
      <c r="FX30" s="35"/>
      <c r="FY30" s="35"/>
      <c r="FZ30" s="35"/>
      <c r="GA30" s="35"/>
      <c r="GB30" s="35"/>
      <c r="GC30" s="35"/>
      <c r="GD30" s="35"/>
      <c r="GE30" s="35"/>
      <c r="GF30" s="35"/>
      <c r="GG30" s="35"/>
      <c r="GH30" s="35"/>
      <c r="GI30" s="35"/>
      <c r="GJ30" s="35"/>
      <c r="GK30" s="35"/>
      <c r="GL30" s="35"/>
      <c r="GM30" s="35"/>
      <c r="GN30" s="35"/>
      <c r="GO30" s="35"/>
      <c r="GP30" s="35"/>
      <c r="GQ30" s="35"/>
      <c r="GR30" s="35"/>
      <c r="GS30" s="35"/>
      <c r="GT30" s="35"/>
      <c r="GU30" s="35"/>
      <c r="GV30" s="35"/>
      <c r="GW30" s="35"/>
      <c r="GX30" s="35"/>
      <c r="GY30" s="35"/>
      <c r="GZ30" s="35"/>
      <c r="HA30" s="35"/>
      <c r="HB30" s="35"/>
      <c r="HC30" s="35"/>
      <c r="HD30" s="35"/>
      <c r="HE30" s="35"/>
      <c r="HF30" s="35"/>
      <c r="HG30" s="35"/>
      <c r="HH30" s="35"/>
      <c r="HI30" s="35"/>
      <c r="HJ30" s="35"/>
      <c r="HK30" s="35"/>
      <c r="HL30" s="35"/>
      <c r="HM30" s="35"/>
      <c r="HN30" s="35"/>
      <c r="HO30" s="35"/>
      <c r="HP30" s="35"/>
      <c r="HQ30" s="35"/>
      <c r="HR30" s="35"/>
      <c r="HS30" s="35"/>
      <c r="HT30" s="35"/>
      <c r="HU30" s="35"/>
      <c r="HV30" s="35"/>
      <c r="HW30" s="35"/>
      <c r="HX30" s="35"/>
      <c r="HY30" s="35"/>
      <c r="HZ30" s="35"/>
      <c r="IA30" s="35"/>
      <c r="IB30" s="35"/>
      <c r="IC30" s="35"/>
      <c r="ID30" s="35"/>
      <c r="IE30" s="35"/>
      <c r="IF30" s="35"/>
      <c r="IG30" s="35"/>
      <c r="IH30" s="35"/>
      <c r="II30" s="35"/>
      <c r="IJ30" s="35"/>
      <c r="IK30" s="35"/>
      <c r="IL30" s="35"/>
      <c r="IM30" s="35"/>
      <c r="IN30" s="35"/>
      <c r="IO30" s="35"/>
      <c r="IP30" s="35"/>
      <c r="IQ30" s="35"/>
      <c r="IR30" s="35"/>
      <c r="IS30" s="35"/>
      <c r="IT30" s="35"/>
      <c r="IU30" s="35"/>
      <c r="IV30" s="35"/>
      <c r="IW30" s="35"/>
      <c r="IX30" s="35"/>
      <c r="IY30" s="35"/>
      <c r="IZ30" s="35"/>
      <c r="JA30" s="35"/>
      <c r="JB30" s="35"/>
      <c r="JC30" s="35"/>
      <c r="JD30" s="35"/>
      <c r="JE30" s="35"/>
      <c r="JF30" s="35"/>
      <c r="JG30" s="35"/>
      <c r="JH30" s="35"/>
      <c r="JI30" s="35"/>
      <c r="JJ30" s="35"/>
      <c r="JK30" s="35"/>
      <c r="JL30" s="35"/>
      <c r="JM30" s="35"/>
      <c r="JN30" s="35"/>
      <c r="JO30" s="35"/>
      <c r="JP30" s="35"/>
      <c r="JQ30" s="35"/>
      <c r="JR30" s="35"/>
      <c r="JS30" s="35"/>
      <c r="JT30" s="35"/>
      <c r="JU30" s="35"/>
      <c r="JV30" s="35"/>
      <c r="JW30" s="35"/>
      <c r="JX30" s="35"/>
      <c r="JY30" s="35"/>
      <c r="JZ30" s="35"/>
      <c r="KA30" s="35"/>
      <c r="KB30" s="35"/>
      <c r="KC30" s="35"/>
      <c r="KD30" s="35"/>
      <c r="KE30" s="35"/>
      <c r="KF30" s="35"/>
      <c r="KG30" s="35"/>
      <c r="KH30" s="35"/>
      <c r="KI30" s="35"/>
      <c r="KJ30" s="35"/>
      <c r="KK30" s="35"/>
      <c r="KL30" s="35"/>
      <c r="KM30" s="35"/>
      <c r="KN30" s="35"/>
      <c r="KO30" s="35"/>
      <c r="KP30" s="35"/>
      <c r="KQ30" s="35"/>
      <c r="KR30" s="35"/>
      <c r="KS30" s="35"/>
      <c r="KT30" s="35"/>
      <c r="KU30" s="35"/>
      <c r="KV30" s="35"/>
      <c r="KW30" s="35"/>
      <c r="KX30" s="35"/>
      <c r="KY30" s="35"/>
      <c r="KZ30" s="35"/>
      <c r="LA30" s="35"/>
      <c r="LB30" s="35"/>
      <c r="LC30" s="35"/>
      <c r="LD30" s="35"/>
      <c r="LE30" s="35"/>
      <c r="LF30" s="35"/>
      <c r="LG30" s="35"/>
      <c r="LH30" s="35"/>
      <c r="LI30" s="35"/>
      <c r="LJ30" s="35"/>
      <c r="LK30" s="35"/>
      <c r="LL30" s="35"/>
      <c r="LM30" s="35"/>
      <c r="LN30" s="35"/>
      <c r="LO30" s="35"/>
      <c r="LP30" s="35"/>
      <c r="LQ30" s="35"/>
      <c r="LR30" s="35"/>
      <c r="LS30" s="35"/>
      <c r="LT30" s="35"/>
      <c r="LU30" s="35"/>
      <c r="LV30" s="35"/>
      <c r="LW30" s="35"/>
      <c r="LX30" s="35"/>
      <c r="LY30" s="35"/>
      <c r="LZ30" s="35"/>
      <c r="MA30" s="35"/>
      <c r="MB30" s="35"/>
      <c r="MC30" s="35"/>
      <c r="MD30" s="35"/>
      <c r="ME30" s="35"/>
      <c r="MF30" s="35"/>
      <c r="MG30" s="35"/>
      <c r="MH30" s="35"/>
      <c r="MI30" s="35"/>
      <c r="MJ30" s="35"/>
      <c r="MK30" s="35"/>
      <c r="ML30" s="35"/>
      <c r="MM30" s="35"/>
      <c r="MN30" s="35"/>
      <c r="MO30" s="35"/>
      <c r="MP30" s="35"/>
      <c r="MQ30" s="35"/>
      <c r="MR30" s="35"/>
      <c r="MS30" s="35"/>
      <c r="MT30" s="35"/>
      <c r="MU30" s="35"/>
      <c r="MV30" s="35"/>
      <c r="MW30" s="35"/>
      <c r="MX30" s="35"/>
      <c r="MY30" s="35"/>
      <c r="MZ30" s="35"/>
      <c r="NA30" s="35"/>
      <c r="NB30" s="35"/>
      <c r="NC30" s="35"/>
      <c r="ND30" s="35"/>
      <c r="NE30" s="35"/>
      <c r="NF30" s="35"/>
      <c r="NG30" s="35"/>
      <c r="NH30" s="35"/>
      <c r="NI30" s="35"/>
      <c r="NJ30" s="35"/>
      <c r="NK30" s="35"/>
      <c r="NL30" s="35"/>
      <c r="NM30" s="35"/>
      <c r="NN30" s="35"/>
      <c r="NO30" s="35"/>
      <c r="NP30" s="35"/>
      <c r="NQ30" s="35"/>
      <c r="NR30" s="35"/>
      <c r="NS30" s="35"/>
      <c r="NT30" s="35"/>
      <c r="NU30" s="35"/>
      <c r="NV30" s="35"/>
      <c r="NW30" s="35"/>
      <c r="NX30" s="35"/>
      <c r="NY30" s="35"/>
      <c r="NZ30" s="35"/>
      <c r="OA30" s="35"/>
      <c r="OB30" s="35"/>
      <c r="OC30" s="35"/>
      <c r="OD30" s="35"/>
      <c r="OE30" s="35"/>
      <c r="OF30" s="35"/>
      <c r="OG30" s="35"/>
      <c r="OH30" s="35"/>
      <c r="OI30" s="35"/>
      <c r="OJ30" s="35"/>
      <c r="OK30" s="35"/>
      <c r="OL30" s="35"/>
      <c r="OM30" s="35"/>
      <c r="ON30" s="35"/>
      <c r="OO30" s="35"/>
      <c r="OP30" s="35"/>
      <c r="OQ30" s="35"/>
      <c r="OR30" s="35"/>
      <c r="OS30" s="35"/>
      <c r="OT30" s="35"/>
      <c r="OU30" s="35"/>
      <c r="OV30" s="35"/>
      <c r="OW30" s="35"/>
      <c r="OX30" s="35"/>
      <c r="OY30" s="35"/>
      <c r="OZ30" s="35"/>
      <c r="PA30" s="35"/>
      <c r="PB30" s="35"/>
      <c r="PC30" s="35"/>
      <c r="PD30" s="35"/>
      <c r="PE30" s="35"/>
      <c r="PF30" s="35"/>
      <c r="PG30" s="35"/>
      <c r="PH30" s="35"/>
      <c r="PI30" s="35"/>
      <c r="PJ30" s="35"/>
      <c r="PK30" s="35"/>
      <c r="PL30" s="35"/>
      <c r="PM30" s="35"/>
      <c r="PN30" s="35"/>
      <c r="PO30" s="35"/>
      <c r="PP30" s="35"/>
      <c r="PQ30" s="35"/>
      <c r="PR30" s="35"/>
      <c r="PS30" s="35"/>
      <c r="PT30" s="35"/>
      <c r="PU30" s="35"/>
      <c r="PV30" s="35"/>
      <c r="PW30" s="35"/>
      <c r="PX30" s="35"/>
      <c r="PY30" s="35"/>
      <c r="PZ30" s="35"/>
      <c r="QA30" s="35"/>
      <c r="QB30" s="35"/>
      <c r="QC30" s="35"/>
      <c r="QD30" s="35"/>
      <c r="QE30" s="35"/>
      <c r="QF30" s="35"/>
      <c r="QG30" s="35"/>
      <c r="QH30" s="35"/>
      <c r="QI30" s="35"/>
      <c r="QJ30" s="35"/>
      <c r="QK30" s="35"/>
      <c r="QL30" s="35"/>
      <c r="QM30" s="35"/>
      <c r="QN30" s="35"/>
      <c r="QO30" s="35"/>
      <c r="QP30" s="35"/>
      <c r="QQ30" s="35"/>
      <c r="QR30" s="35"/>
      <c r="QS30" s="35"/>
      <c r="QT30" s="35"/>
      <c r="QU30" s="35"/>
      <c r="QV30" s="35"/>
      <c r="QW30" s="35"/>
      <c r="QX30" s="35"/>
      <c r="QY30" s="35"/>
      <c r="QZ30" s="35"/>
      <c r="RA30" s="35"/>
      <c r="RB30" s="35"/>
      <c r="RC30" s="35"/>
      <c r="RD30" s="35"/>
      <c r="RE30" s="35"/>
      <c r="RF30" s="35"/>
      <c r="RG30" s="35"/>
      <c r="RH30" s="35"/>
      <c r="RI30" s="35"/>
      <c r="RJ30" s="35"/>
      <c r="RK30" s="35"/>
      <c r="RL30" s="35"/>
      <c r="RM30" s="35"/>
      <c r="RN30" s="35"/>
      <c r="RO30" s="35"/>
      <c r="RP30" s="35"/>
      <c r="RQ30" s="35"/>
      <c r="RR30" s="35"/>
      <c r="RS30" s="35"/>
      <c r="RT30" s="35"/>
      <c r="RU30" s="35"/>
      <c r="RV30" s="35"/>
      <c r="RW30" s="35"/>
      <c r="RX30" s="35"/>
      <c r="RY30" s="35"/>
      <c r="RZ30" s="35"/>
      <c r="SA30" s="35"/>
      <c r="SB30" s="35"/>
      <c r="SC30" s="35"/>
      <c r="SD30" s="35"/>
      <c r="SE30" s="35"/>
      <c r="SF30" s="35"/>
      <c r="SG30" s="35"/>
      <c r="SH30" s="35"/>
      <c r="SI30" s="35"/>
      <c r="SJ30" s="35"/>
      <c r="SK30" s="35"/>
      <c r="SL30" s="35"/>
      <c r="SM30" s="35"/>
      <c r="SN30" s="35"/>
      <c r="SO30" s="35"/>
      <c r="SP30" s="35"/>
      <c r="SQ30" s="35"/>
      <c r="SR30" s="35"/>
      <c r="SS30" s="35"/>
      <c r="ST30" s="35"/>
      <c r="SU30" s="35"/>
      <c r="SV30" s="35"/>
      <c r="SW30" s="35"/>
      <c r="SX30" s="35"/>
      <c r="SY30" s="35"/>
      <c r="SZ30" s="35"/>
      <c r="TA30" s="35"/>
      <c r="TB30" s="35"/>
      <c r="TC30" s="35"/>
      <c r="TD30" s="35"/>
      <c r="TE30" s="35"/>
      <c r="TF30" s="35"/>
      <c r="TG30" s="35"/>
      <c r="TH30" s="35"/>
      <c r="TI30" s="35"/>
      <c r="TJ30" s="35"/>
      <c r="TK30" s="35"/>
      <c r="TL30" s="35"/>
      <c r="TM30" s="35"/>
      <c r="TN30" s="35"/>
      <c r="TO30" s="35"/>
      <c r="TP30" s="35"/>
      <c r="TQ30" s="35"/>
      <c r="TR30" s="35"/>
      <c r="TS30" s="35"/>
      <c r="TT30" s="35"/>
      <c r="TU30" s="35"/>
      <c r="TV30" s="35"/>
      <c r="TW30" s="35"/>
      <c r="TX30" s="35"/>
      <c r="TY30" s="35"/>
      <c r="TZ30" s="35"/>
      <c r="UA30" s="35"/>
      <c r="UB30" s="35"/>
      <c r="UC30" s="35"/>
      <c r="UD30" s="35"/>
      <c r="UE30" s="35"/>
      <c r="UF30" s="35"/>
      <c r="UG30" s="35"/>
      <c r="UH30" s="35"/>
      <c r="UI30" s="35"/>
      <c r="UJ30" s="35"/>
      <c r="UK30" s="35"/>
      <c r="UL30" s="35"/>
      <c r="UM30" s="35"/>
      <c r="UN30" s="35"/>
      <c r="UO30" s="35"/>
      <c r="UP30" s="35"/>
      <c r="UQ30" s="35"/>
      <c r="UR30" s="35"/>
      <c r="US30" s="35"/>
      <c r="UT30" s="35"/>
      <c r="UU30" s="35"/>
      <c r="UV30" s="35"/>
      <c r="UW30" s="35"/>
      <c r="UX30" s="35"/>
      <c r="UY30" s="35"/>
      <c r="UZ30" s="35"/>
      <c r="VA30" s="35"/>
      <c r="VB30" s="35"/>
      <c r="VC30" s="35"/>
      <c r="VD30" s="35"/>
      <c r="VE30" s="35"/>
      <c r="VF30" s="35"/>
      <c r="VG30" s="35"/>
      <c r="VH30" s="35"/>
      <c r="VI30" s="35"/>
      <c r="VJ30" s="35"/>
      <c r="VK30" s="35"/>
      <c r="VL30" s="35"/>
      <c r="VM30" s="35"/>
      <c r="VN30" s="35"/>
      <c r="VO30" s="35"/>
      <c r="VP30" s="35"/>
      <c r="VQ30" s="35"/>
      <c r="VR30" s="35"/>
      <c r="VS30" s="35"/>
      <c r="VT30" s="35"/>
      <c r="VU30" s="35"/>
      <c r="VV30" s="35"/>
      <c r="VW30" s="35"/>
      <c r="VX30" s="35"/>
      <c r="VY30" s="35"/>
      <c r="VZ30" s="35"/>
      <c r="WA30" s="35"/>
      <c r="WB30" s="35"/>
      <c r="WC30" s="35"/>
      <c r="WD30" s="35"/>
      <c r="WE30" s="35"/>
      <c r="WF30" s="35"/>
      <c r="WG30" s="35"/>
      <c r="WH30" s="35"/>
      <c r="WI30" s="35"/>
      <c r="WJ30" s="35"/>
      <c r="WK30" s="35"/>
      <c r="WL30" s="35"/>
      <c r="WM30" s="35"/>
      <c r="WN30" s="35"/>
      <c r="WO30" s="35"/>
      <c r="WP30" s="35"/>
      <c r="WQ30" s="35"/>
      <c r="WR30" s="35"/>
      <c r="WS30" s="35"/>
      <c r="WT30" s="35"/>
      <c r="WU30" s="35"/>
      <c r="WV30" s="35"/>
      <c r="WW30" s="35"/>
      <c r="WX30" s="35"/>
      <c r="WY30" s="35"/>
      <c r="WZ30" s="35"/>
      <c r="XA30" s="35"/>
      <c r="XB30" s="35"/>
      <c r="XC30" s="35"/>
      <c r="XD30" s="35"/>
      <c r="XE30" s="35"/>
      <c r="XF30" s="35"/>
      <c r="XG30" s="35"/>
      <c r="XH30" s="35"/>
      <c r="XI30" s="35"/>
      <c r="XJ30" s="35"/>
      <c r="XK30" s="35"/>
      <c r="XL30" s="35"/>
      <c r="XM30" s="35"/>
      <c r="XN30" s="35"/>
      <c r="XO30" s="35"/>
      <c r="XP30" s="35"/>
      <c r="XQ30" s="35"/>
      <c r="XR30" s="35"/>
      <c r="XS30" s="35"/>
      <c r="XT30" s="35"/>
      <c r="XU30" s="35"/>
      <c r="XV30" s="35"/>
      <c r="XW30" s="35"/>
      <c r="XX30" s="35"/>
      <c r="XY30" s="35">
        <v>1</v>
      </c>
      <c r="XZ30" s="35"/>
      <c r="YA30" s="35">
        <v>1</v>
      </c>
      <c r="YB30" s="35"/>
      <c r="YC30" s="35"/>
      <c r="YD30" s="35"/>
      <c r="YE30" s="35"/>
      <c r="YF30" s="35"/>
      <c r="YG30" s="35"/>
      <c r="YH30" s="35"/>
      <c r="YI30" s="35"/>
      <c r="YJ30" s="35"/>
      <c r="YK30" s="35"/>
      <c r="YL30" s="35"/>
      <c r="YM30" s="35"/>
      <c r="YN30" s="35"/>
      <c r="YO30" s="35"/>
      <c r="YP30" s="35"/>
      <c r="YQ30" s="35"/>
      <c r="YR30" s="35"/>
      <c r="YS30" s="35"/>
      <c r="YT30" s="35"/>
      <c r="YU30" s="35"/>
      <c r="YV30" s="35"/>
      <c r="YW30" s="35"/>
      <c r="YX30" s="35"/>
      <c r="YY30" s="35"/>
      <c r="YZ30" s="35"/>
      <c r="ZA30" s="35"/>
      <c r="ZB30" s="35"/>
      <c r="ZC30" s="35"/>
      <c r="ZD30" s="35"/>
      <c r="ZE30" s="35"/>
      <c r="ZF30" s="35"/>
      <c r="ZG30" s="35"/>
      <c r="ZH30" s="35"/>
      <c r="ZI30" s="35"/>
      <c r="ZJ30" s="35"/>
      <c r="ZK30" s="35"/>
      <c r="ZL30" s="35"/>
      <c r="ZM30" s="35"/>
      <c r="ZN30" s="35"/>
      <c r="ZO30" s="35"/>
      <c r="ZP30" s="35"/>
      <c r="ZQ30" s="35"/>
      <c r="ZR30" s="35"/>
      <c r="ZS30" s="35"/>
      <c r="ZT30" s="35"/>
      <c r="ZU30" s="35"/>
      <c r="ZV30" s="35"/>
      <c r="ZW30" s="35"/>
      <c r="ZX30" s="35"/>
      <c r="ZY30" s="35"/>
      <c r="ZZ30" s="35"/>
      <c r="AAA30" s="35"/>
      <c r="AAB30" s="35"/>
      <c r="AAC30" s="35"/>
      <c r="AAD30" s="35"/>
      <c r="AAE30" s="35"/>
      <c r="AAF30" s="35"/>
      <c r="AAG30" s="35"/>
      <c r="AAH30" s="35"/>
      <c r="AAI30" s="35"/>
      <c r="AAJ30" s="35"/>
      <c r="AAK30" s="35"/>
      <c r="AAL30" s="35"/>
      <c r="AAM30" s="35"/>
      <c r="AAN30" s="35"/>
      <c r="AAO30" s="35"/>
      <c r="AAP30" s="35"/>
      <c r="AAQ30" s="35"/>
      <c r="AAR30" s="35"/>
      <c r="AAS30" s="35"/>
      <c r="AAT30" s="35"/>
      <c r="AAU30" s="35"/>
      <c r="AAV30" s="35"/>
      <c r="AAW30" s="35"/>
      <c r="AAX30" s="35"/>
      <c r="AAY30" s="35"/>
      <c r="AAZ30" s="35"/>
      <c r="ABA30" s="35"/>
      <c r="ABB30" s="35"/>
      <c r="ABC30" s="35"/>
      <c r="ABD30" s="35"/>
      <c r="ABE30" s="35"/>
      <c r="ABF30" s="35"/>
      <c r="ABG30" s="35"/>
      <c r="ABH30" s="35"/>
      <c r="ABI30" s="35"/>
      <c r="ABJ30" s="35"/>
      <c r="ABK30" s="35"/>
      <c r="ABL30" s="35"/>
      <c r="ABM30" s="35"/>
      <c r="ABN30" s="35"/>
      <c r="ABO30" s="35"/>
      <c r="ABP30" s="35"/>
      <c r="ABQ30" s="35"/>
      <c r="ABR30" s="35"/>
      <c r="ABS30" s="35"/>
      <c r="ABT30" s="35"/>
      <c r="ABU30" s="35">
        <v>5</v>
      </c>
      <c r="ABV30" s="35"/>
      <c r="ABW30" s="35"/>
      <c r="ABX30" s="35"/>
      <c r="ABY30" s="35"/>
      <c r="ABZ30" s="35"/>
      <c r="ACA30" s="35"/>
      <c r="ACB30" s="35"/>
      <c r="ACC30" s="35"/>
      <c r="ACD30" s="35"/>
      <c r="ACE30" s="35"/>
      <c r="ACF30" s="35"/>
      <c r="ACG30" s="35"/>
      <c r="ACH30" s="35"/>
      <c r="ACI30" s="35"/>
      <c r="ACJ30" s="35"/>
      <c r="ACK30" s="35"/>
      <c r="ACL30" s="35"/>
      <c r="ACM30" s="35"/>
      <c r="ACN30" s="35"/>
      <c r="ACO30" s="35"/>
      <c r="ACP30" s="35"/>
      <c r="ACQ30" s="35"/>
      <c r="ACR30" s="35"/>
      <c r="ACS30" s="35"/>
      <c r="ACT30" s="35"/>
      <c r="ACU30" s="35"/>
      <c r="ACV30" s="35"/>
      <c r="ACW30" s="35"/>
      <c r="ACX30" s="35"/>
      <c r="ACY30" s="35"/>
      <c r="ACZ30" s="35"/>
      <c r="ADA30" s="35"/>
      <c r="ADB30" s="35"/>
      <c r="ADC30" s="35"/>
      <c r="ADD30" s="35"/>
      <c r="ADE30" s="35"/>
      <c r="ADF30" s="35"/>
      <c r="ADG30" s="35"/>
      <c r="ADH30" s="35"/>
      <c r="ADI30" s="35"/>
      <c r="ADJ30" s="35"/>
      <c r="ADK30" s="35"/>
      <c r="ADL30" s="35"/>
      <c r="ADM30" s="35"/>
      <c r="ADN30" s="35"/>
      <c r="ADO30" s="35"/>
      <c r="ADP30" s="35"/>
      <c r="ADQ30" s="35"/>
      <c r="ADR30" s="35"/>
      <c r="ADS30" s="35"/>
      <c r="ADT30" s="35"/>
      <c r="ADU30" s="35"/>
      <c r="ADV30" s="35"/>
      <c r="ADW30" s="35"/>
      <c r="ADX30" s="35"/>
      <c r="ADY30" s="26">
        <f t="shared" si="1"/>
        <v>0</v>
      </c>
      <c r="ADZ30" s="5"/>
      <c r="AEA30" s="7"/>
      <c r="AEB30" s="7"/>
      <c r="AEC30" s="7"/>
      <c r="AED30" s="7"/>
      <c r="AEE30" s="7"/>
      <c r="AEF30" s="7"/>
      <c r="AEG30" s="7"/>
      <c r="AEH30" s="7"/>
      <c r="AEI30" s="7"/>
      <c r="AEJ30" s="7"/>
      <c r="AEK30" s="7"/>
      <c r="AEL30" s="7"/>
      <c r="AEM30" s="7"/>
      <c r="AEN30" s="7"/>
      <c r="AEO30" s="7"/>
      <c r="AEP30" s="7"/>
      <c r="AEQ30" s="7"/>
      <c r="AER30" s="7"/>
      <c r="AES30" s="7"/>
      <c r="AET30" s="7"/>
      <c r="AEU30" s="7"/>
      <c r="AEV30" s="7"/>
      <c r="AEW30" s="7"/>
    </row>
    <row r="31" spans="1:829" x14ac:dyDescent="0.2">
      <c r="A31" s="51" t="s">
        <v>255</v>
      </c>
      <c r="B31" s="65">
        <f t="shared" si="0"/>
        <v>5</v>
      </c>
      <c r="C31" s="57">
        <v>1</v>
      </c>
      <c r="D31" s="59">
        <v>44832</v>
      </c>
      <c r="E31" s="67">
        <v>60.77</v>
      </c>
      <c r="F31" s="67">
        <f t="shared" si="2"/>
        <v>303.85000000000002</v>
      </c>
      <c r="G31" s="6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>
        <v>5</v>
      </c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15"/>
      <c r="BF31" s="15"/>
      <c r="BG31" s="136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  <c r="HF31" s="35"/>
      <c r="HG31" s="35"/>
      <c r="HH31" s="35"/>
      <c r="HI31" s="35"/>
      <c r="HJ31" s="35"/>
      <c r="HK31" s="35"/>
      <c r="HL31" s="35"/>
      <c r="HM31" s="35"/>
      <c r="HN31" s="35"/>
      <c r="HO31" s="35"/>
      <c r="HP31" s="35"/>
      <c r="HQ31" s="35"/>
      <c r="HR31" s="35"/>
      <c r="HS31" s="35"/>
      <c r="HT31" s="35"/>
      <c r="HU31" s="35"/>
      <c r="HV31" s="35"/>
      <c r="HW31" s="35"/>
      <c r="HX31" s="35"/>
      <c r="HY31" s="35"/>
      <c r="HZ31" s="35"/>
      <c r="IA31" s="35"/>
      <c r="IB31" s="35"/>
      <c r="IC31" s="35"/>
      <c r="ID31" s="35"/>
      <c r="IE31" s="35"/>
      <c r="IF31" s="35"/>
      <c r="IG31" s="35"/>
      <c r="IH31" s="35"/>
      <c r="II31" s="35"/>
      <c r="IJ31" s="35"/>
      <c r="IK31" s="35"/>
      <c r="IL31" s="35"/>
      <c r="IM31" s="35"/>
      <c r="IN31" s="35"/>
      <c r="IO31" s="35"/>
      <c r="IP31" s="35"/>
      <c r="IQ31" s="35"/>
      <c r="IR31" s="35"/>
      <c r="IS31" s="35"/>
      <c r="IT31" s="35"/>
      <c r="IU31" s="35"/>
      <c r="IV31" s="35"/>
      <c r="IW31" s="35"/>
      <c r="IX31" s="35"/>
      <c r="IY31" s="35"/>
      <c r="IZ31" s="35"/>
      <c r="JA31" s="35"/>
      <c r="JB31" s="35"/>
      <c r="JC31" s="35"/>
      <c r="JD31" s="35"/>
      <c r="JE31" s="35"/>
      <c r="JF31" s="35"/>
      <c r="JG31" s="35"/>
      <c r="JH31" s="35"/>
      <c r="JI31" s="35"/>
      <c r="JJ31" s="35"/>
      <c r="JK31" s="35"/>
      <c r="JL31" s="35"/>
      <c r="JM31" s="35"/>
      <c r="JN31" s="35"/>
      <c r="JO31" s="35"/>
      <c r="JP31" s="35"/>
      <c r="JQ31" s="35"/>
      <c r="JR31" s="35"/>
      <c r="JS31" s="35"/>
      <c r="JT31" s="35"/>
      <c r="JU31" s="35"/>
      <c r="JV31" s="35"/>
      <c r="JW31" s="35"/>
      <c r="JX31" s="35"/>
      <c r="JY31" s="35"/>
      <c r="JZ31" s="35"/>
      <c r="KA31" s="35"/>
      <c r="KB31" s="35"/>
      <c r="KC31" s="35"/>
      <c r="KD31" s="35"/>
      <c r="KE31" s="35"/>
      <c r="KF31" s="35"/>
      <c r="KG31" s="35"/>
      <c r="KH31" s="35"/>
      <c r="KI31" s="35"/>
      <c r="KJ31" s="35"/>
      <c r="KK31" s="35"/>
      <c r="KL31" s="35"/>
      <c r="KM31" s="35"/>
      <c r="KN31" s="35"/>
      <c r="KO31" s="35"/>
      <c r="KP31" s="35"/>
      <c r="KQ31" s="35"/>
      <c r="KR31" s="35"/>
      <c r="KS31" s="35"/>
      <c r="KT31" s="35"/>
      <c r="KU31" s="35"/>
      <c r="KV31" s="35"/>
      <c r="KW31" s="35"/>
      <c r="KX31" s="35"/>
      <c r="KY31" s="35"/>
      <c r="KZ31" s="35"/>
      <c r="LA31" s="35"/>
      <c r="LB31" s="35"/>
      <c r="LC31" s="35"/>
      <c r="LD31" s="35"/>
      <c r="LE31" s="35"/>
      <c r="LF31" s="35"/>
      <c r="LG31" s="35"/>
      <c r="LH31" s="35"/>
      <c r="LI31" s="35"/>
      <c r="LJ31" s="35"/>
      <c r="LK31" s="35"/>
      <c r="LL31" s="35"/>
      <c r="LM31" s="35"/>
      <c r="LN31" s="35"/>
      <c r="LO31" s="35"/>
      <c r="LP31" s="35"/>
      <c r="LQ31" s="35"/>
      <c r="LR31" s="35"/>
      <c r="LS31" s="35"/>
      <c r="LT31" s="35"/>
      <c r="LU31" s="35"/>
      <c r="LV31" s="35"/>
      <c r="LW31" s="35"/>
      <c r="LX31" s="35"/>
      <c r="LY31" s="35"/>
      <c r="LZ31" s="35"/>
      <c r="MA31" s="35"/>
      <c r="MB31" s="35"/>
      <c r="MC31" s="35"/>
      <c r="MD31" s="35"/>
      <c r="ME31" s="35"/>
      <c r="MF31" s="35"/>
      <c r="MG31" s="35"/>
      <c r="MH31" s="35"/>
      <c r="MI31" s="35"/>
      <c r="MJ31" s="35"/>
      <c r="MK31" s="35"/>
      <c r="ML31" s="35"/>
      <c r="MM31" s="35"/>
      <c r="MN31" s="35"/>
      <c r="MO31" s="35"/>
      <c r="MP31" s="35"/>
      <c r="MQ31" s="35"/>
      <c r="MR31" s="35"/>
      <c r="MS31" s="35"/>
      <c r="MT31" s="35"/>
      <c r="MU31" s="35"/>
      <c r="MV31" s="35"/>
      <c r="MW31" s="35"/>
      <c r="MX31" s="35"/>
      <c r="MY31" s="35"/>
      <c r="MZ31" s="35"/>
      <c r="NA31" s="35"/>
      <c r="NB31" s="35"/>
      <c r="NC31" s="35"/>
      <c r="ND31" s="35"/>
      <c r="NE31" s="35"/>
      <c r="NF31" s="35"/>
      <c r="NG31" s="35"/>
      <c r="NH31" s="35"/>
      <c r="NI31" s="35"/>
      <c r="NJ31" s="35"/>
      <c r="NK31" s="35"/>
      <c r="NL31" s="35"/>
      <c r="NM31" s="35"/>
      <c r="NN31" s="35"/>
      <c r="NO31" s="35"/>
      <c r="NP31" s="35"/>
      <c r="NQ31" s="35"/>
      <c r="NR31" s="35"/>
      <c r="NS31" s="35"/>
      <c r="NT31" s="35"/>
      <c r="NU31" s="35"/>
      <c r="NV31" s="35"/>
      <c r="NW31" s="35"/>
      <c r="NX31" s="35"/>
      <c r="NY31" s="35"/>
      <c r="NZ31" s="35"/>
      <c r="OA31" s="35"/>
      <c r="OB31" s="35"/>
      <c r="OC31" s="35"/>
      <c r="OD31" s="35"/>
      <c r="OE31" s="35"/>
      <c r="OF31" s="35"/>
      <c r="OG31" s="35"/>
      <c r="OH31" s="35"/>
      <c r="OI31" s="35"/>
      <c r="OJ31" s="35"/>
      <c r="OK31" s="35"/>
      <c r="OL31" s="35"/>
      <c r="OM31" s="35"/>
      <c r="ON31" s="35"/>
      <c r="OO31" s="35"/>
      <c r="OP31" s="35"/>
      <c r="OQ31" s="35"/>
      <c r="OR31" s="35"/>
      <c r="OS31" s="35"/>
      <c r="OT31" s="35"/>
      <c r="OU31" s="35"/>
      <c r="OV31" s="35"/>
      <c r="OW31" s="35"/>
      <c r="OX31" s="35"/>
      <c r="OY31" s="35"/>
      <c r="OZ31" s="35"/>
      <c r="PA31" s="35"/>
      <c r="PB31" s="35"/>
      <c r="PC31" s="35"/>
      <c r="PD31" s="35"/>
      <c r="PE31" s="35"/>
      <c r="PF31" s="35"/>
      <c r="PG31" s="35"/>
      <c r="PH31" s="35"/>
      <c r="PI31" s="35"/>
      <c r="PJ31" s="35"/>
      <c r="PK31" s="35"/>
      <c r="PL31" s="35"/>
      <c r="PM31" s="35"/>
      <c r="PN31" s="35"/>
      <c r="PO31" s="35"/>
      <c r="PP31" s="35"/>
      <c r="PQ31" s="35"/>
      <c r="PR31" s="35"/>
      <c r="PS31" s="35"/>
      <c r="PT31" s="35"/>
      <c r="PU31" s="35"/>
      <c r="PV31" s="35"/>
      <c r="PW31" s="35"/>
      <c r="PX31" s="35"/>
      <c r="PY31" s="35"/>
      <c r="PZ31" s="35"/>
      <c r="QA31" s="35"/>
      <c r="QB31" s="35"/>
      <c r="QC31" s="35"/>
      <c r="QD31" s="35"/>
      <c r="QE31" s="35"/>
      <c r="QF31" s="35"/>
      <c r="QG31" s="35"/>
      <c r="QH31" s="35"/>
      <c r="QI31" s="35"/>
      <c r="QJ31" s="35"/>
      <c r="QK31" s="35"/>
      <c r="QL31" s="35"/>
      <c r="QM31" s="35"/>
      <c r="QN31" s="35"/>
      <c r="QO31" s="35"/>
      <c r="QP31" s="35"/>
      <c r="QQ31" s="35"/>
      <c r="QR31" s="35"/>
      <c r="QS31" s="35"/>
      <c r="QT31" s="35"/>
      <c r="QU31" s="35"/>
      <c r="QV31" s="35"/>
      <c r="QW31" s="35"/>
      <c r="QX31" s="35"/>
      <c r="QY31" s="35"/>
      <c r="QZ31" s="35"/>
      <c r="RA31" s="35"/>
      <c r="RB31" s="35"/>
      <c r="RC31" s="35"/>
      <c r="RD31" s="35"/>
      <c r="RE31" s="35"/>
      <c r="RF31" s="35"/>
      <c r="RG31" s="35"/>
      <c r="RH31" s="35"/>
      <c r="RI31" s="35"/>
      <c r="RJ31" s="35"/>
      <c r="RK31" s="35"/>
      <c r="RL31" s="35"/>
      <c r="RM31" s="35"/>
      <c r="RN31" s="35"/>
      <c r="RO31" s="35"/>
      <c r="RP31" s="35"/>
      <c r="RQ31" s="35"/>
      <c r="RR31" s="35"/>
      <c r="RS31" s="35"/>
      <c r="RT31" s="35"/>
      <c r="RU31" s="35"/>
      <c r="RV31" s="35"/>
      <c r="RW31" s="35"/>
      <c r="RX31" s="35"/>
      <c r="RY31" s="35"/>
      <c r="RZ31" s="35"/>
      <c r="SA31" s="35"/>
      <c r="SB31" s="35"/>
      <c r="SC31" s="35"/>
      <c r="SD31" s="35"/>
      <c r="SE31" s="35"/>
      <c r="SF31" s="35"/>
      <c r="SG31" s="35"/>
      <c r="SH31" s="35"/>
      <c r="SI31" s="35"/>
      <c r="SJ31" s="35"/>
      <c r="SK31" s="35"/>
      <c r="SL31" s="35"/>
      <c r="SM31" s="35"/>
      <c r="SN31" s="35"/>
      <c r="SO31" s="35"/>
      <c r="SP31" s="35"/>
      <c r="SQ31" s="35"/>
      <c r="SR31" s="35"/>
      <c r="SS31" s="35"/>
      <c r="ST31" s="35"/>
      <c r="SU31" s="35"/>
      <c r="SV31" s="35"/>
      <c r="SW31" s="35"/>
      <c r="SX31" s="35"/>
      <c r="SY31" s="35"/>
      <c r="SZ31" s="35"/>
      <c r="TA31" s="35"/>
      <c r="TB31" s="35"/>
      <c r="TC31" s="35"/>
      <c r="TD31" s="35"/>
      <c r="TE31" s="35"/>
      <c r="TF31" s="35"/>
      <c r="TG31" s="35"/>
      <c r="TH31" s="35"/>
      <c r="TI31" s="35"/>
      <c r="TJ31" s="35"/>
      <c r="TK31" s="35"/>
      <c r="TL31" s="35"/>
      <c r="TM31" s="35"/>
      <c r="TN31" s="35"/>
      <c r="TO31" s="35"/>
      <c r="TP31" s="35"/>
      <c r="TQ31" s="35"/>
      <c r="TR31" s="35"/>
      <c r="TS31" s="35"/>
      <c r="TT31" s="35"/>
      <c r="TU31" s="35"/>
      <c r="TV31" s="35"/>
      <c r="TW31" s="35"/>
      <c r="TX31" s="35"/>
      <c r="TY31" s="35"/>
      <c r="TZ31" s="35"/>
      <c r="UA31" s="35"/>
      <c r="UB31" s="35"/>
      <c r="UC31" s="35"/>
      <c r="UD31" s="35"/>
      <c r="UE31" s="35"/>
      <c r="UF31" s="35"/>
      <c r="UG31" s="35"/>
      <c r="UH31" s="35"/>
      <c r="UI31" s="35"/>
      <c r="UJ31" s="35"/>
      <c r="UK31" s="35"/>
      <c r="UL31" s="35"/>
      <c r="UM31" s="35"/>
      <c r="UN31" s="35"/>
      <c r="UO31" s="35"/>
      <c r="UP31" s="35"/>
      <c r="UQ31" s="35"/>
      <c r="UR31" s="35"/>
      <c r="US31" s="35"/>
      <c r="UT31" s="35"/>
      <c r="UU31" s="35"/>
      <c r="UV31" s="35"/>
      <c r="UW31" s="35"/>
      <c r="UX31" s="35"/>
      <c r="UY31" s="35"/>
      <c r="UZ31" s="35"/>
      <c r="VA31" s="35"/>
      <c r="VB31" s="35"/>
      <c r="VC31" s="35"/>
      <c r="VD31" s="35"/>
      <c r="VE31" s="35"/>
      <c r="VF31" s="35"/>
      <c r="VG31" s="35"/>
      <c r="VH31" s="35"/>
      <c r="VI31" s="35"/>
      <c r="VJ31" s="35"/>
      <c r="VK31" s="35"/>
      <c r="VL31" s="35"/>
      <c r="VM31" s="35"/>
      <c r="VN31" s="35"/>
      <c r="VO31" s="35"/>
      <c r="VP31" s="35"/>
      <c r="VQ31" s="35"/>
      <c r="VR31" s="35"/>
      <c r="VS31" s="35"/>
      <c r="VT31" s="35"/>
      <c r="VU31" s="35"/>
      <c r="VV31" s="35"/>
      <c r="VW31" s="35"/>
      <c r="VX31" s="35"/>
      <c r="VY31" s="35"/>
      <c r="VZ31" s="35"/>
      <c r="WA31" s="35"/>
      <c r="WB31" s="35"/>
      <c r="WC31" s="35"/>
      <c r="WD31" s="35"/>
      <c r="WE31" s="35"/>
      <c r="WF31" s="35"/>
      <c r="WG31" s="35"/>
      <c r="WH31" s="35"/>
      <c r="WI31" s="35"/>
      <c r="WJ31" s="35"/>
      <c r="WK31" s="35"/>
      <c r="WL31" s="35"/>
      <c r="WM31" s="35"/>
      <c r="WN31" s="35"/>
      <c r="WO31" s="35"/>
      <c r="WP31" s="35"/>
      <c r="WQ31" s="35"/>
      <c r="WR31" s="35"/>
      <c r="WS31" s="35"/>
      <c r="WT31" s="35"/>
      <c r="WU31" s="35"/>
      <c r="WV31" s="35"/>
      <c r="WW31" s="35"/>
      <c r="WX31" s="35"/>
      <c r="WY31" s="35"/>
      <c r="WZ31" s="35"/>
      <c r="XA31" s="35"/>
      <c r="XB31" s="35"/>
      <c r="XC31" s="35"/>
      <c r="XD31" s="35"/>
      <c r="XE31" s="35"/>
      <c r="XF31" s="35"/>
      <c r="XG31" s="35"/>
      <c r="XH31" s="35"/>
      <c r="XI31" s="35"/>
      <c r="XJ31" s="35"/>
      <c r="XK31" s="35"/>
      <c r="XL31" s="35"/>
      <c r="XM31" s="35"/>
      <c r="XN31" s="35"/>
      <c r="XO31" s="35"/>
      <c r="XP31" s="35"/>
      <c r="XQ31" s="35"/>
      <c r="XR31" s="35"/>
      <c r="XS31" s="35"/>
      <c r="XT31" s="35"/>
      <c r="XU31" s="35"/>
      <c r="XV31" s="35"/>
      <c r="XW31" s="35"/>
      <c r="XX31" s="35"/>
      <c r="XY31" s="35"/>
      <c r="XZ31" s="35"/>
      <c r="YA31" s="35"/>
      <c r="YB31" s="35"/>
      <c r="YC31" s="35"/>
      <c r="YD31" s="35"/>
      <c r="YE31" s="35"/>
      <c r="YF31" s="35"/>
      <c r="YG31" s="35"/>
      <c r="YH31" s="35"/>
      <c r="YI31" s="35"/>
      <c r="YJ31" s="35"/>
      <c r="YK31" s="35"/>
      <c r="YL31" s="35"/>
      <c r="YM31" s="35"/>
      <c r="YN31" s="35"/>
      <c r="YO31" s="35"/>
      <c r="YP31" s="35"/>
      <c r="YQ31" s="35"/>
      <c r="YR31" s="35"/>
      <c r="YS31" s="35"/>
      <c r="YT31" s="35"/>
      <c r="YU31" s="35"/>
      <c r="YV31" s="35"/>
      <c r="YW31" s="35"/>
      <c r="YX31" s="35"/>
      <c r="YY31" s="35"/>
      <c r="YZ31" s="35"/>
      <c r="ZA31" s="35"/>
      <c r="ZB31" s="35">
        <v>1</v>
      </c>
      <c r="ZC31" s="35"/>
      <c r="ZD31" s="35"/>
      <c r="ZE31" s="35"/>
      <c r="ZF31" s="35"/>
      <c r="ZG31" s="35"/>
      <c r="ZH31" s="35"/>
      <c r="ZI31" s="35">
        <v>1</v>
      </c>
      <c r="ZJ31" s="35"/>
      <c r="ZK31" s="35"/>
      <c r="ZL31" s="35"/>
      <c r="ZM31" s="35"/>
      <c r="ZN31" s="35"/>
      <c r="ZO31" s="35"/>
      <c r="ZP31" s="35"/>
      <c r="ZQ31" s="35"/>
      <c r="ZR31" s="35"/>
      <c r="ZS31" s="35"/>
      <c r="ZT31" s="35"/>
      <c r="ZU31" s="35"/>
      <c r="ZV31" s="35"/>
      <c r="ZW31" s="35"/>
      <c r="ZX31" s="35"/>
      <c r="ZY31" s="35"/>
      <c r="ZZ31" s="35"/>
      <c r="AAA31" s="35"/>
      <c r="AAB31" s="35"/>
      <c r="AAC31" s="35"/>
      <c r="AAD31" s="35"/>
      <c r="AAE31" s="35"/>
      <c r="AAF31" s="35"/>
      <c r="AAG31" s="35"/>
      <c r="AAH31" s="35"/>
      <c r="AAI31" s="35"/>
      <c r="AAJ31" s="35"/>
      <c r="AAK31" s="35"/>
      <c r="AAL31" s="35"/>
      <c r="AAM31" s="35"/>
      <c r="AAN31" s="35"/>
      <c r="AAO31" s="35"/>
      <c r="AAP31" s="35"/>
      <c r="AAQ31" s="35"/>
      <c r="AAR31" s="35"/>
      <c r="AAS31" s="35"/>
      <c r="AAT31" s="35"/>
      <c r="AAU31" s="35"/>
      <c r="AAV31" s="35"/>
      <c r="AAW31" s="35"/>
      <c r="AAX31" s="35"/>
      <c r="AAY31" s="35"/>
      <c r="AAZ31" s="35"/>
      <c r="ABA31" s="35"/>
      <c r="ABB31" s="35"/>
      <c r="ABC31" s="35"/>
      <c r="ABD31" s="35"/>
      <c r="ABE31" s="35"/>
      <c r="ABF31" s="35"/>
      <c r="ABG31" s="35"/>
      <c r="ABH31" s="35"/>
      <c r="ABI31" s="35"/>
      <c r="ABJ31" s="35"/>
      <c r="ABK31" s="35"/>
      <c r="ABL31" s="35"/>
      <c r="ABM31" s="35"/>
      <c r="ABN31" s="35"/>
      <c r="ABO31" s="35"/>
      <c r="ABP31" s="35"/>
      <c r="ABQ31" s="35"/>
      <c r="ABR31" s="35"/>
      <c r="ABS31" s="35"/>
      <c r="ABT31" s="35"/>
      <c r="ABU31" s="35"/>
      <c r="ABV31" s="35"/>
      <c r="ABW31" s="35"/>
      <c r="ABX31" s="35"/>
      <c r="ABY31" s="35"/>
      <c r="ABZ31" s="35"/>
      <c r="ACA31" s="35"/>
      <c r="ACB31" s="35"/>
      <c r="ACC31" s="35"/>
      <c r="ACD31" s="35"/>
      <c r="ACE31" s="35"/>
      <c r="ACF31" s="35"/>
      <c r="ACG31" s="35"/>
      <c r="ACH31" s="35"/>
      <c r="ACI31" s="35"/>
      <c r="ACJ31" s="35"/>
      <c r="ACK31" s="35"/>
      <c r="ACL31" s="35"/>
      <c r="ACM31" s="35"/>
      <c r="ACN31" s="35"/>
      <c r="ACO31" s="35"/>
      <c r="ACP31" s="35"/>
      <c r="ACQ31" s="35"/>
      <c r="ACR31" s="35"/>
      <c r="ACS31" s="35"/>
      <c r="ACT31" s="35"/>
      <c r="ACU31" s="35"/>
      <c r="ACV31" s="35"/>
      <c r="ACW31" s="35"/>
      <c r="ACX31" s="35"/>
      <c r="ACY31" s="35"/>
      <c r="ACZ31" s="35"/>
      <c r="ADA31" s="35"/>
      <c r="ADB31" s="35"/>
      <c r="ADC31" s="35"/>
      <c r="ADD31" s="35"/>
      <c r="ADE31" s="35"/>
      <c r="ADF31" s="35"/>
      <c r="ADG31" s="35"/>
      <c r="ADH31" s="35"/>
      <c r="ADI31" s="35"/>
      <c r="ADJ31" s="35">
        <v>5</v>
      </c>
      <c r="ADK31" s="35"/>
      <c r="ADL31" s="35"/>
      <c r="ADM31" s="35"/>
      <c r="ADN31" s="35"/>
      <c r="ADO31" s="35"/>
      <c r="ADP31" s="35"/>
      <c r="ADQ31" s="35"/>
      <c r="ADR31" s="35"/>
      <c r="ADS31" s="35"/>
      <c r="ADT31" s="35"/>
      <c r="ADU31" s="35"/>
      <c r="ADV31" s="35"/>
      <c r="ADW31" s="35"/>
      <c r="ADX31" s="35"/>
      <c r="ADY31" s="26">
        <f t="shared" si="1"/>
        <v>0</v>
      </c>
      <c r="ADZ31" s="5"/>
      <c r="AEA31" s="7"/>
      <c r="AEB31" s="7"/>
      <c r="AEC31" s="7"/>
      <c r="AED31" s="7"/>
      <c r="AEE31" s="7"/>
      <c r="AEF31" s="7"/>
      <c r="AEG31" s="7"/>
      <c r="AEH31" s="7"/>
      <c r="AEI31" s="7"/>
      <c r="AEJ31" s="7"/>
      <c r="AEK31" s="7"/>
      <c r="AEL31" s="7"/>
      <c r="AEM31" s="7"/>
      <c r="AEN31" s="7"/>
      <c r="AEO31" s="7"/>
      <c r="AEP31" s="7"/>
      <c r="AEQ31" s="7"/>
      <c r="AER31" s="7"/>
      <c r="AES31" s="7"/>
      <c r="AET31" s="7"/>
      <c r="AEU31" s="7"/>
      <c r="AEV31" s="7"/>
      <c r="AEW31" s="7"/>
    </row>
    <row r="32" spans="1:829" x14ac:dyDescent="0.2">
      <c r="A32" s="38" t="s">
        <v>77</v>
      </c>
      <c r="B32" s="65">
        <f t="shared" si="0"/>
        <v>0</v>
      </c>
      <c r="C32" s="57">
        <v>10</v>
      </c>
      <c r="D32" s="60">
        <v>44809</v>
      </c>
      <c r="E32" s="67">
        <v>50.92</v>
      </c>
      <c r="F32" s="67">
        <f t="shared" si="2"/>
        <v>0</v>
      </c>
      <c r="G32" s="65">
        <v>90</v>
      </c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15"/>
      <c r="BF32" s="15"/>
      <c r="BG32" s="136">
        <v>30</v>
      </c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5"/>
      <c r="EA32" s="35"/>
      <c r="EB32" s="35"/>
      <c r="EC32" s="35"/>
      <c r="ED32" s="35"/>
      <c r="EE32" s="35"/>
      <c r="EF32" s="35"/>
      <c r="EG32" s="35"/>
      <c r="EH32" s="35"/>
      <c r="EI32" s="35"/>
      <c r="EJ32" s="35"/>
      <c r="EK32" s="35"/>
      <c r="EL32" s="35"/>
      <c r="EM32" s="35"/>
      <c r="EN32" s="35"/>
      <c r="EO32" s="35"/>
      <c r="EP32" s="35"/>
      <c r="EQ32" s="35"/>
      <c r="ER32" s="35"/>
      <c r="ES32" s="35"/>
      <c r="ET32" s="35"/>
      <c r="EU32" s="35"/>
      <c r="EV32" s="35"/>
      <c r="EW32" s="35"/>
      <c r="EX32" s="35"/>
      <c r="EY32" s="35"/>
      <c r="EZ32" s="35"/>
      <c r="FA32" s="35"/>
      <c r="FB32" s="35"/>
      <c r="FC32" s="35"/>
      <c r="FD32" s="35"/>
      <c r="FE32" s="35"/>
      <c r="FF32" s="35"/>
      <c r="FG32" s="35"/>
      <c r="FH32" s="35"/>
      <c r="FI32" s="35">
        <v>30</v>
      </c>
      <c r="FJ32" s="35"/>
      <c r="FK32" s="35"/>
      <c r="FL32" s="35">
        <v>10</v>
      </c>
      <c r="FM32" s="35"/>
      <c r="FN32" s="35"/>
      <c r="FO32" s="35"/>
      <c r="FP32" s="35"/>
      <c r="FQ32" s="35"/>
      <c r="FR32" s="35"/>
      <c r="FS32" s="35"/>
      <c r="FT32" s="35"/>
      <c r="FU32" s="35"/>
      <c r="FV32" s="35"/>
      <c r="FW32" s="35">
        <v>10</v>
      </c>
      <c r="FX32" s="35"/>
      <c r="FY32" s="35"/>
      <c r="FZ32" s="35"/>
      <c r="GA32" s="35"/>
      <c r="GB32" s="35"/>
      <c r="GC32" s="35"/>
      <c r="GD32" s="35"/>
      <c r="GE32" s="35"/>
      <c r="GF32" s="35"/>
      <c r="GG32" s="35"/>
      <c r="GH32" s="35">
        <v>10</v>
      </c>
      <c r="GI32" s="35"/>
      <c r="GJ32" s="35"/>
      <c r="GK32" s="35"/>
      <c r="GL32" s="35"/>
      <c r="GM32" s="35"/>
      <c r="GN32" s="35"/>
      <c r="GO32" s="35"/>
      <c r="GP32" s="35"/>
      <c r="GQ32" s="35"/>
      <c r="GR32" s="35"/>
      <c r="GS32" s="35"/>
      <c r="GT32" s="35"/>
      <c r="GU32" s="35"/>
      <c r="GV32" s="35"/>
      <c r="GW32" s="35"/>
      <c r="GX32" s="35"/>
      <c r="GY32" s="35"/>
      <c r="GZ32" s="35"/>
      <c r="HA32" s="35"/>
      <c r="HB32" s="35"/>
      <c r="HC32" s="35"/>
      <c r="HD32" s="35"/>
      <c r="HE32" s="35"/>
      <c r="HF32" s="35"/>
      <c r="HG32" s="35"/>
      <c r="HH32" s="35"/>
      <c r="HI32" s="35"/>
      <c r="HJ32" s="35">
        <v>20</v>
      </c>
      <c r="HK32" s="35"/>
      <c r="HL32" s="35"/>
      <c r="HM32" s="35"/>
      <c r="HN32" s="35"/>
      <c r="HO32" s="35"/>
      <c r="HP32" s="35"/>
      <c r="HQ32" s="35"/>
      <c r="HR32" s="35"/>
      <c r="HS32" s="35"/>
      <c r="HT32" s="35"/>
      <c r="HU32" s="35"/>
      <c r="HV32" s="35"/>
      <c r="HW32" s="35"/>
      <c r="HX32" s="35"/>
      <c r="HY32" s="35"/>
      <c r="HZ32" s="35"/>
      <c r="IA32" s="35"/>
      <c r="IB32" s="35"/>
      <c r="IC32" s="35"/>
      <c r="ID32" s="35"/>
      <c r="IE32" s="35"/>
      <c r="IF32" s="35"/>
      <c r="IG32" s="35"/>
      <c r="IH32" s="35"/>
      <c r="II32" s="35"/>
      <c r="IJ32" s="35">
        <v>30</v>
      </c>
      <c r="IK32" s="35"/>
      <c r="IL32" s="35"/>
      <c r="IM32" s="35"/>
      <c r="IN32" s="35"/>
      <c r="IO32" s="35"/>
      <c r="IP32" s="35"/>
      <c r="IQ32" s="35"/>
      <c r="IR32" s="35"/>
      <c r="IS32" s="35"/>
      <c r="IT32" s="35"/>
      <c r="IU32" s="35"/>
      <c r="IV32" s="35"/>
      <c r="IW32" s="35"/>
      <c r="IX32" s="35"/>
      <c r="IY32" s="35"/>
      <c r="IZ32" s="35"/>
      <c r="JA32" s="35"/>
      <c r="JB32" s="35"/>
      <c r="JC32" s="35"/>
      <c r="JD32" s="35"/>
      <c r="JE32" s="35"/>
      <c r="JF32" s="35"/>
      <c r="JG32" s="35">
        <v>10</v>
      </c>
      <c r="JH32" s="35"/>
      <c r="JI32" s="35"/>
      <c r="JJ32" s="35"/>
      <c r="JK32" s="35"/>
      <c r="JL32" s="35"/>
      <c r="JM32" s="35"/>
      <c r="JN32" s="35"/>
      <c r="JO32" s="35"/>
      <c r="JP32" s="35"/>
      <c r="JQ32" s="35"/>
      <c r="JR32" s="35"/>
      <c r="JS32" s="35"/>
      <c r="JT32" s="35"/>
      <c r="JU32" s="35"/>
      <c r="JV32" s="35"/>
      <c r="JW32" s="35"/>
      <c r="JX32" s="35"/>
      <c r="JY32" s="35"/>
      <c r="JZ32" s="35"/>
      <c r="KA32" s="35"/>
      <c r="KB32" s="35"/>
      <c r="KC32" s="35"/>
      <c r="KD32" s="35"/>
      <c r="KE32" s="35"/>
      <c r="KF32" s="35"/>
      <c r="KG32" s="35"/>
      <c r="KH32" s="35"/>
      <c r="KI32" s="35"/>
      <c r="KJ32" s="35"/>
      <c r="KK32" s="35"/>
      <c r="KL32" s="35"/>
      <c r="KM32" s="35"/>
      <c r="KN32" s="35"/>
      <c r="KO32" s="35"/>
      <c r="KP32" s="35"/>
      <c r="KQ32" s="35"/>
      <c r="KR32" s="35"/>
      <c r="KS32" s="35"/>
      <c r="KT32" s="35"/>
      <c r="KU32" s="35"/>
      <c r="KV32" s="35"/>
      <c r="KW32" s="35"/>
      <c r="KX32" s="35"/>
      <c r="KY32" s="35"/>
      <c r="KZ32" s="35"/>
      <c r="LA32" s="35"/>
      <c r="LB32" s="35"/>
      <c r="LC32" s="35"/>
      <c r="LD32" s="35"/>
      <c r="LE32" s="35"/>
      <c r="LF32" s="35"/>
      <c r="LG32" s="35"/>
      <c r="LH32" s="35"/>
      <c r="LI32" s="35"/>
      <c r="LJ32" s="35"/>
      <c r="LK32" s="35"/>
      <c r="LL32" s="35"/>
      <c r="LM32" s="35"/>
      <c r="LN32" s="35"/>
      <c r="LO32" s="35"/>
      <c r="LP32" s="35"/>
      <c r="LQ32" s="35"/>
      <c r="LR32" s="35"/>
      <c r="LS32" s="35"/>
      <c r="LT32" s="35"/>
      <c r="LU32" s="35"/>
      <c r="LV32" s="35"/>
      <c r="LW32" s="35"/>
      <c r="LX32" s="35"/>
      <c r="LY32" s="35"/>
      <c r="LZ32" s="35"/>
      <c r="MA32" s="35"/>
      <c r="MB32" s="35"/>
      <c r="MC32" s="35"/>
      <c r="MD32" s="35"/>
      <c r="ME32" s="35"/>
      <c r="MF32" s="35"/>
      <c r="MG32" s="35"/>
      <c r="MH32" s="35"/>
      <c r="MI32" s="35"/>
      <c r="MJ32" s="35"/>
      <c r="MK32" s="35"/>
      <c r="ML32" s="35"/>
      <c r="MM32" s="35"/>
      <c r="MN32" s="35"/>
      <c r="MO32" s="35"/>
      <c r="MP32" s="35"/>
      <c r="MQ32" s="35"/>
      <c r="MR32" s="35"/>
      <c r="MS32" s="35"/>
      <c r="MT32" s="35"/>
      <c r="MU32" s="35"/>
      <c r="MV32" s="35"/>
      <c r="MW32" s="35"/>
      <c r="MX32" s="35"/>
      <c r="MY32" s="35"/>
      <c r="MZ32" s="35"/>
      <c r="NA32" s="35"/>
      <c r="NB32" s="35"/>
      <c r="NC32" s="35"/>
      <c r="ND32" s="35"/>
      <c r="NE32" s="35"/>
      <c r="NF32" s="35"/>
      <c r="NG32" s="35"/>
      <c r="NH32" s="35"/>
      <c r="NI32" s="35"/>
      <c r="NJ32" s="35"/>
      <c r="NK32" s="35"/>
      <c r="NL32" s="35"/>
      <c r="NM32" s="35"/>
      <c r="NN32" s="35"/>
      <c r="NO32" s="35"/>
      <c r="NP32" s="35"/>
      <c r="NQ32" s="35"/>
      <c r="NR32" s="35"/>
      <c r="NS32" s="35"/>
      <c r="NT32" s="35"/>
      <c r="NU32" s="35"/>
      <c r="NV32" s="35"/>
      <c r="NW32" s="35"/>
      <c r="NX32" s="35"/>
      <c r="NY32" s="35"/>
      <c r="NZ32" s="35"/>
      <c r="OA32" s="35"/>
      <c r="OB32" s="35"/>
      <c r="OC32" s="35"/>
      <c r="OD32" s="35"/>
      <c r="OE32" s="35"/>
      <c r="OF32" s="35"/>
      <c r="OG32" s="35"/>
      <c r="OH32" s="35"/>
      <c r="OI32" s="35"/>
      <c r="OJ32" s="35"/>
      <c r="OK32" s="35"/>
      <c r="OL32" s="35"/>
      <c r="OM32" s="35"/>
      <c r="ON32" s="35"/>
      <c r="OO32" s="35"/>
      <c r="OP32" s="35"/>
      <c r="OQ32" s="35"/>
      <c r="OR32" s="35"/>
      <c r="OS32" s="35"/>
      <c r="OT32" s="35"/>
      <c r="OU32" s="35"/>
      <c r="OV32" s="35"/>
      <c r="OW32" s="35"/>
      <c r="OX32" s="35"/>
      <c r="OY32" s="35"/>
      <c r="OZ32" s="35"/>
      <c r="PA32" s="35"/>
      <c r="PB32" s="35"/>
      <c r="PC32" s="35">
        <v>20</v>
      </c>
      <c r="PD32" s="35"/>
      <c r="PE32" s="35"/>
      <c r="PF32" s="35"/>
      <c r="PG32" s="35"/>
      <c r="PH32" s="35"/>
      <c r="PI32" s="35"/>
      <c r="PJ32" s="35"/>
      <c r="PK32" s="35"/>
      <c r="PL32" s="35"/>
      <c r="PM32" s="35"/>
      <c r="PN32" s="35"/>
      <c r="PO32" s="35"/>
      <c r="PP32" s="35"/>
      <c r="PQ32" s="35"/>
      <c r="PR32" s="35"/>
      <c r="PS32" s="35"/>
      <c r="PT32" s="35"/>
      <c r="PU32" s="35"/>
      <c r="PV32" s="35"/>
      <c r="PW32" s="35"/>
      <c r="PX32" s="35"/>
      <c r="PY32" s="35"/>
      <c r="PZ32" s="35"/>
      <c r="QA32" s="35"/>
      <c r="QB32" s="35"/>
      <c r="QC32" s="35"/>
      <c r="QD32" s="35"/>
      <c r="QE32" s="35"/>
      <c r="QF32" s="35"/>
      <c r="QG32" s="35"/>
      <c r="QH32" s="35"/>
      <c r="QI32" s="35"/>
      <c r="QJ32" s="35"/>
      <c r="QK32" s="35"/>
      <c r="QL32" s="35"/>
      <c r="QM32" s="35"/>
      <c r="QN32" s="35"/>
      <c r="QO32" s="35"/>
      <c r="QP32" s="35"/>
      <c r="QQ32" s="35"/>
      <c r="QR32" s="35"/>
      <c r="QS32" s="35"/>
      <c r="QT32" s="35"/>
      <c r="QU32" s="35"/>
      <c r="QV32" s="35"/>
      <c r="QW32" s="35"/>
      <c r="QX32" s="35"/>
      <c r="QY32" s="35"/>
      <c r="QZ32" s="35"/>
      <c r="RA32" s="35"/>
      <c r="RB32" s="35"/>
      <c r="RC32" s="35"/>
      <c r="RD32" s="35"/>
      <c r="RE32" s="35"/>
      <c r="RF32" s="35"/>
      <c r="RG32" s="35"/>
      <c r="RH32" s="35"/>
      <c r="RI32" s="35"/>
      <c r="RJ32" s="35"/>
      <c r="RK32" s="35"/>
      <c r="RL32" s="35"/>
      <c r="RM32" s="35"/>
      <c r="RN32" s="35"/>
      <c r="RO32" s="35"/>
      <c r="RP32" s="35"/>
      <c r="RQ32" s="35"/>
      <c r="RR32" s="35"/>
      <c r="RS32" s="35"/>
      <c r="RT32" s="35"/>
      <c r="RU32" s="35"/>
      <c r="RV32" s="35"/>
      <c r="RW32" s="35"/>
      <c r="RX32" s="35"/>
      <c r="RY32" s="35"/>
      <c r="RZ32" s="35"/>
      <c r="SA32" s="35"/>
      <c r="SB32" s="35"/>
      <c r="SC32" s="35"/>
      <c r="SD32" s="35"/>
      <c r="SE32" s="35"/>
      <c r="SF32" s="35"/>
      <c r="SG32" s="35"/>
      <c r="SH32" s="35"/>
      <c r="SI32" s="35"/>
      <c r="SJ32" s="35"/>
      <c r="SK32" s="35"/>
      <c r="SL32" s="35"/>
      <c r="SM32" s="35"/>
      <c r="SN32" s="35"/>
      <c r="SO32" s="35"/>
      <c r="SP32" s="35"/>
      <c r="SQ32" s="35"/>
      <c r="SR32" s="35"/>
      <c r="SS32" s="35"/>
      <c r="ST32" s="35"/>
      <c r="SU32" s="35"/>
      <c r="SV32" s="35"/>
      <c r="SW32" s="35"/>
      <c r="SX32" s="35"/>
      <c r="SY32" s="35"/>
      <c r="SZ32" s="35"/>
      <c r="TA32" s="35"/>
      <c r="TB32" s="35"/>
      <c r="TC32" s="35"/>
      <c r="TD32" s="35"/>
      <c r="TE32" s="35"/>
      <c r="TF32" s="35"/>
      <c r="TG32" s="35"/>
      <c r="TH32" s="35"/>
      <c r="TI32" s="35"/>
      <c r="TJ32" s="35"/>
      <c r="TK32" s="35"/>
      <c r="TL32" s="35"/>
      <c r="TM32" s="35">
        <v>10</v>
      </c>
      <c r="TN32" s="35"/>
      <c r="TO32" s="35"/>
      <c r="TP32" s="35"/>
      <c r="TQ32" s="35"/>
      <c r="TR32" s="35"/>
      <c r="TS32" s="35"/>
      <c r="TT32" s="35"/>
      <c r="TU32" s="35"/>
      <c r="TV32" s="35"/>
      <c r="TW32" s="35"/>
      <c r="TX32" s="35"/>
      <c r="TY32" s="35"/>
      <c r="TZ32" s="35"/>
      <c r="UA32" s="35"/>
      <c r="UB32" s="35"/>
      <c r="UC32" s="35"/>
      <c r="UD32" s="35"/>
      <c r="UE32" s="35"/>
      <c r="UF32" s="35"/>
      <c r="UG32" s="35"/>
      <c r="UH32" s="35"/>
      <c r="UI32" s="35"/>
      <c r="UJ32" s="35"/>
      <c r="UK32" s="35"/>
      <c r="UL32" s="35"/>
      <c r="UM32" s="35"/>
      <c r="UN32" s="35"/>
      <c r="UO32" s="35"/>
      <c r="UP32" s="35"/>
      <c r="UQ32" s="35"/>
      <c r="UR32" s="35"/>
      <c r="US32" s="35"/>
      <c r="UT32" s="35"/>
      <c r="UU32" s="35"/>
      <c r="UV32" s="35"/>
      <c r="UW32" s="35"/>
      <c r="UX32" s="35"/>
      <c r="UY32" s="35"/>
      <c r="UZ32" s="35"/>
      <c r="VA32" s="35"/>
      <c r="VB32" s="35"/>
      <c r="VC32" s="35"/>
      <c r="VD32" s="35"/>
      <c r="VE32" s="35"/>
      <c r="VF32" s="35"/>
      <c r="VG32" s="35"/>
      <c r="VH32" s="35"/>
      <c r="VI32" s="35"/>
      <c r="VJ32" s="35"/>
      <c r="VK32" s="35"/>
      <c r="VL32" s="35"/>
      <c r="VM32" s="35">
        <v>20</v>
      </c>
      <c r="VN32" s="35"/>
      <c r="VO32" s="35"/>
      <c r="VP32" s="35"/>
      <c r="VQ32" s="35"/>
      <c r="VR32" s="35"/>
      <c r="VS32" s="35"/>
      <c r="VT32" s="35"/>
      <c r="VU32" s="35"/>
      <c r="VV32" s="35"/>
      <c r="VW32" s="35"/>
      <c r="VX32" s="35"/>
      <c r="VY32" s="35"/>
      <c r="VZ32" s="35"/>
      <c r="WA32" s="35"/>
      <c r="WB32" s="35"/>
      <c r="WC32" s="35"/>
      <c r="WD32" s="35"/>
      <c r="WE32" s="35"/>
      <c r="WF32" s="35"/>
      <c r="WG32" s="35"/>
      <c r="WH32" s="35"/>
      <c r="WI32" s="35"/>
      <c r="WJ32" s="35"/>
      <c r="WK32" s="35"/>
      <c r="WL32" s="35"/>
      <c r="WM32" s="35"/>
      <c r="WN32" s="35"/>
      <c r="WO32" s="35"/>
      <c r="WP32" s="35"/>
      <c r="WQ32" s="35"/>
      <c r="WR32" s="35"/>
      <c r="WS32" s="35"/>
      <c r="WT32" s="35"/>
      <c r="WU32" s="35"/>
      <c r="WV32" s="35"/>
      <c r="WW32" s="35"/>
      <c r="WX32" s="35"/>
      <c r="WY32" s="35"/>
      <c r="WZ32" s="35"/>
      <c r="XA32" s="35"/>
      <c r="XB32" s="35"/>
      <c r="XC32" s="35"/>
      <c r="XD32" s="35"/>
      <c r="XE32" s="35"/>
      <c r="XF32" s="35"/>
      <c r="XG32" s="35"/>
      <c r="XH32" s="35"/>
      <c r="XI32" s="35"/>
      <c r="XJ32" s="35"/>
      <c r="XK32" s="35"/>
      <c r="XL32" s="35"/>
      <c r="XM32" s="35"/>
      <c r="XN32" s="35"/>
      <c r="XO32" s="35"/>
      <c r="XP32" s="35"/>
      <c r="XQ32" s="35"/>
      <c r="XR32" s="35"/>
      <c r="XS32" s="35"/>
      <c r="XT32" s="35"/>
      <c r="XU32" s="35"/>
      <c r="XV32" s="35"/>
      <c r="XW32" s="35"/>
      <c r="XX32" s="35"/>
      <c r="XY32" s="35"/>
      <c r="XZ32" s="35"/>
      <c r="YA32" s="35"/>
      <c r="YB32" s="35"/>
      <c r="YC32" s="35"/>
      <c r="YD32" s="35"/>
      <c r="YE32" s="35"/>
      <c r="YF32" s="35"/>
      <c r="YG32" s="35"/>
      <c r="YH32" s="35"/>
      <c r="YI32" s="35"/>
      <c r="YJ32" s="35"/>
      <c r="YK32" s="35"/>
      <c r="YL32" s="35"/>
      <c r="YM32" s="35"/>
      <c r="YN32" s="35"/>
      <c r="YO32" s="35"/>
      <c r="YP32" s="35"/>
      <c r="YQ32" s="35"/>
      <c r="YR32" s="35"/>
      <c r="YS32" s="35"/>
      <c r="YT32" s="35"/>
      <c r="YU32" s="35"/>
      <c r="YV32" s="35"/>
      <c r="YW32" s="35"/>
      <c r="YX32" s="35"/>
      <c r="YY32" s="35"/>
      <c r="YZ32" s="35"/>
      <c r="ZA32" s="35"/>
      <c r="ZB32" s="35"/>
      <c r="ZC32" s="35"/>
      <c r="ZD32" s="35"/>
      <c r="ZE32" s="35"/>
      <c r="ZF32" s="35"/>
      <c r="ZG32" s="35"/>
      <c r="ZH32" s="35"/>
      <c r="ZI32" s="35"/>
      <c r="ZJ32" s="35"/>
      <c r="ZK32" s="35"/>
      <c r="ZL32" s="35"/>
      <c r="ZM32" s="35"/>
      <c r="ZN32" s="35"/>
      <c r="ZO32" s="35"/>
      <c r="ZP32" s="35"/>
      <c r="ZQ32" s="35"/>
      <c r="ZR32" s="35"/>
      <c r="ZS32" s="35"/>
      <c r="ZT32" s="35"/>
      <c r="ZU32" s="35"/>
      <c r="ZV32" s="35"/>
      <c r="ZW32" s="35"/>
      <c r="ZX32" s="35"/>
      <c r="ZY32" s="35"/>
      <c r="ZZ32" s="35"/>
      <c r="AAA32" s="35"/>
      <c r="AAB32" s="35"/>
      <c r="AAC32" s="35"/>
      <c r="AAD32" s="35"/>
      <c r="AAE32" s="35"/>
      <c r="AAF32" s="35"/>
      <c r="AAG32" s="35"/>
      <c r="AAH32" s="35"/>
      <c r="AAI32" s="35"/>
      <c r="AAJ32" s="35"/>
      <c r="AAK32" s="35"/>
      <c r="AAL32" s="35"/>
      <c r="AAM32" s="35"/>
      <c r="AAN32" s="35"/>
      <c r="AAO32" s="35"/>
      <c r="AAP32" s="35"/>
      <c r="AAQ32" s="35"/>
      <c r="AAR32" s="35"/>
      <c r="AAS32" s="35"/>
      <c r="AAT32" s="35"/>
      <c r="AAU32" s="35"/>
      <c r="AAV32" s="35"/>
      <c r="AAW32" s="35"/>
      <c r="AAX32" s="35"/>
      <c r="AAY32" s="35"/>
      <c r="AAZ32" s="35"/>
      <c r="ABA32" s="35"/>
      <c r="ABB32" s="35"/>
      <c r="ABC32" s="35"/>
      <c r="ABD32" s="35"/>
      <c r="ABE32" s="35"/>
      <c r="ABF32" s="35"/>
      <c r="ABG32" s="35"/>
      <c r="ABH32" s="35"/>
      <c r="ABI32" s="35"/>
      <c r="ABJ32" s="35"/>
      <c r="ABK32" s="35"/>
      <c r="ABL32" s="35"/>
      <c r="ABM32" s="35"/>
      <c r="ABN32" s="35"/>
      <c r="ABO32" s="35"/>
      <c r="ABP32" s="35"/>
      <c r="ABQ32" s="35"/>
      <c r="ABR32" s="35"/>
      <c r="ABS32" s="35"/>
      <c r="ABT32" s="35"/>
      <c r="ABU32" s="35">
        <v>30</v>
      </c>
      <c r="ABV32" s="35"/>
      <c r="ABW32" s="35"/>
      <c r="ABX32" s="35"/>
      <c r="ABY32" s="35"/>
      <c r="ABZ32" s="35"/>
      <c r="ACA32" s="35"/>
      <c r="ACB32" s="35"/>
      <c r="ACC32" s="35"/>
      <c r="ACD32" s="35"/>
      <c r="ACE32" s="35"/>
      <c r="ACF32" s="35"/>
      <c r="ACG32" s="35"/>
      <c r="ACH32" s="35"/>
      <c r="ACI32" s="35"/>
      <c r="ACJ32" s="35"/>
      <c r="ACK32" s="35"/>
      <c r="ACL32" s="35"/>
      <c r="ACM32" s="35"/>
      <c r="ACN32" s="35"/>
      <c r="ACO32" s="35"/>
      <c r="ACP32" s="35"/>
      <c r="ACQ32" s="35"/>
      <c r="ACR32" s="35"/>
      <c r="ACS32" s="35"/>
      <c r="ACT32" s="35"/>
      <c r="ACU32" s="35"/>
      <c r="ACV32" s="35"/>
      <c r="ACW32" s="35"/>
      <c r="ACX32" s="35"/>
      <c r="ACY32" s="35"/>
      <c r="ACZ32" s="35"/>
      <c r="ADA32" s="35"/>
      <c r="ADB32" s="35"/>
      <c r="ADC32" s="35"/>
      <c r="ADD32" s="35"/>
      <c r="ADE32" s="35"/>
      <c r="ADF32" s="35"/>
      <c r="ADG32" s="35"/>
      <c r="ADH32" s="35"/>
      <c r="ADI32" s="35"/>
      <c r="ADJ32" s="35"/>
      <c r="ADK32" s="35"/>
      <c r="ADL32" s="35"/>
      <c r="ADM32" s="35"/>
      <c r="ADN32" s="35"/>
      <c r="ADO32" s="35"/>
      <c r="ADP32" s="35"/>
      <c r="ADQ32" s="35"/>
      <c r="ADR32" s="35"/>
      <c r="ADS32" s="35"/>
      <c r="ADT32" s="35"/>
      <c r="ADU32" s="35"/>
      <c r="ADV32" s="35"/>
      <c r="ADW32" s="35"/>
      <c r="ADX32" s="35"/>
      <c r="ADY32" s="26">
        <f t="shared" si="1"/>
        <v>0</v>
      </c>
      <c r="ADZ32" s="5"/>
      <c r="AEA32" s="7"/>
      <c r="AEB32" s="7"/>
      <c r="AEC32" s="7"/>
      <c r="AED32" s="7"/>
      <c r="AEE32" s="7"/>
      <c r="AEF32" s="7"/>
      <c r="AEG32" s="7"/>
      <c r="AEH32" s="7"/>
      <c r="AEI32" s="7"/>
      <c r="AEJ32" s="7"/>
      <c r="AEK32" s="7"/>
      <c r="AEL32" s="7"/>
      <c r="AEM32" s="7"/>
      <c r="AEN32" s="7"/>
      <c r="AEO32" s="7"/>
      <c r="AEP32" s="7"/>
      <c r="AEQ32" s="7"/>
      <c r="AER32" s="7"/>
      <c r="AES32" s="7"/>
      <c r="AET32" s="7"/>
      <c r="AEU32" s="7"/>
      <c r="AEV32" s="7"/>
      <c r="AEW32" s="7"/>
    </row>
    <row r="33" spans="1:829" x14ac:dyDescent="0.2">
      <c r="A33" s="38" t="s">
        <v>77</v>
      </c>
      <c r="B33" s="65">
        <f t="shared" si="0"/>
        <v>40</v>
      </c>
      <c r="C33" s="57">
        <v>10</v>
      </c>
      <c r="D33" s="59">
        <v>44816</v>
      </c>
      <c r="E33" s="67">
        <v>50.84</v>
      </c>
      <c r="F33" s="67">
        <f t="shared" si="2"/>
        <v>2033.6000000000001</v>
      </c>
      <c r="G33" s="65">
        <v>10</v>
      </c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15"/>
      <c r="BF33" s="15"/>
      <c r="BG33" s="136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  <c r="EE33" s="35"/>
      <c r="EF33" s="35"/>
      <c r="EG33" s="35"/>
      <c r="EH33" s="35"/>
      <c r="EI33" s="35"/>
      <c r="EJ33" s="35"/>
      <c r="EK33" s="35"/>
      <c r="EL33" s="35"/>
      <c r="EM33" s="35"/>
      <c r="EN33" s="35"/>
      <c r="EO33" s="35"/>
      <c r="EP33" s="35"/>
      <c r="EQ33" s="35"/>
      <c r="ER33" s="35"/>
      <c r="ES33" s="35"/>
      <c r="ET33" s="35"/>
      <c r="EU33" s="35"/>
      <c r="EV33" s="35"/>
      <c r="EW33" s="35"/>
      <c r="EX33" s="35"/>
      <c r="EY33" s="35"/>
      <c r="EZ33" s="35"/>
      <c r="FA33" s="35"/>
      <c r="FB33" s="35"/>
      <c r="FC33" s="35"/>
      <c r="FD33" s="35"/>
      <c r="FE33" s="35"/>
      <c r="FF33" s="35"/>
      <c r="FG33" s="35"/>
      <c r="FH33" s="35"/>
      <c r="FI33" s="35"/>
      <c r="FJ33" s="35"/>
      <c r="FK33" s="35"/>
      <c r="FL33" s="35"/>
      <c r="FM33" s="35"/>
      <c r="FN33" s="35"/>
      <c r="FO33" s="35"/>
      <c r="FP33" s="35"/>
      <c r="FQ33" s="35"/>
      <c r="FR33" s="35"/>
      <c r="FS33" s="35"/>
      <c r="FT33" s="35"/>
      <c r="FU33" s="35"/>
      <c r="FV33" s="35"/>
      <c r="FW33" s="35"/>
      <c r="FX33" s="35"/>
      <c r="FY33" s="35"/>
      <c r="FZ33" s="35"/>
      <c r="GA33" s="35"/>
      <c r="GB33" s="35"/>
      <c r="GC33" s="35"/>
      <c r="GD33" s="35"/>
      <c r="GE33" s="35"/>
      <c r="GF33" s="35"/>
      <c r="GG33" s="35"/>
      <c r="GH33" s="35">
        <v>10</v>
      </c>
      <c r="GI33" s="35"/>
      <c r="GJ33" s="35"/>
      <c r="GK33" s="35"/>
      <c r="GL33" s="35"/>
      <c r="GM33" s="35"/>
      <c r="GN33" s="35"/>
      <c r="GO33" s="35"/>
      <c r="GP33" s="35"/>
      <c r="GQ33" s="35"/>
      <c r="GR33" s="35"/>
      <c r="GS33" s="35"/>
      <c r="GT33" s="35"/>
      <c r="GU33" s="35"/>
      <c r="GV33" s="35"/>
      <c r="GW33" s="35"/>
      <c r="GX33" s="35"/>
      <c r="GY33" s="35"/>
      <c r="GZ33" s="35"/>
      <c r="HA33" s="35"/>
      <c r="HB33" s="35"/>
      <c r="HC33" s="35"/>
      <c r="HD33" s="35"/>
      <c r="HE33" s="35"/>
      <c r="HF33" s="35"/>
      <c r="HG33" s="35"/>
      <c r="HH33" s="35"/>
      <c r="HI33" s="35">
        <v>20</v>
      </c>
      <c r="HJ33" s="35"/>
      <c r="HK33" s="35"/>
      <c r="HL33" s="35"/>
      <c r="HM33" s="35"/>
      <c r="HN33" s="35"/>
      <c r="HO33" s="35"/>
      <c r="HP33" s="35"/>
      <c r="HQ33" s="35"/>
      <c r="HR33" s="35"/>
      <c r="HS33" s="35"/>
      <c r="HT33" s="35"/>
      <c r="HU33" s="35"/>
      <c r="HV33" s="35"/>
      <c r="HW33" s="35"/>
      <c r="HX33" s="35"/>
      <c r="HY33" s="35"/>
      <c r="HZ33" s="35"/>
      <c r="IA33" s="35"/>
      <c r="IB33" s="35"/>
      <c r="IC33" s="35"/>
      <c r="ID33" s="35"/>
      <c r="IE33" s="35"/>
      <c r="IF33" s="35"/>
      <c r="IG33" s="35"/>
      <c r="IH33" s="35"/>
      <c r="II33" s="35"/>
      <c r="IJ33" s="35"/>
      <c r="IK33" s="35"/>
      <c r="IL33" s="35"/>
      <c r="IM33" s="35"/>
      <c r="IN33" s="35"/>
      <c r="IO33" s="35"/>
      <c r="IP33" s="35"/>
      <c r="IQ33" s="35"/>
      <c r="IR33" s="35"/>
      <c r="IS33" s="35"/>
      <c r="IT33" s="35"/>
      <c r="IU33" s="35"/>
      <c r="IV33" s="35"/>
      <c r="IW33" s="35"/>
      <c r="IX33" s="35"/>
      <c r="IY33" s="35"/>
      <c r="IZ33" s="35"/>
      <c r="JA33" s="35"/>
      <c r="JB33" s="35"/>
      <c r="JC33" s="35"/>
      <c r="JD33" s="35"/>
      <c r="JE33" s="35"/>
      <c r="JF33" s="35"/>
      <c r="JG33" s="35"/>
      <c r="JH33" s="35"/>
      <c r="JI33" s="35"/>
      <c r="JJ33" s="35"/>
      <c r="JK33" s="35"/>
      <c r="JL33" s="35"/>
      <c r="JM33" s="35"/>
      <c r="JN33" s="35"/>
      <c r="JO33" s="35"/>
      <c r="JP33" s="35"/>
      <c r="JQ33" s="35"/>
      <c r="JR33" s="35"/>
      <c r="JS33" s="35"/>
      <c r="JT33" s="35"/>
      <c r="JU33" s="35"/>
      <c r="JV33" s="35"/>
      <c r="JW33" s="35"/>
      <c r="JX33" s="35"/>
      <c r="JY33" s="35"/>
      <c r="JZ33" s="35"/>
      <c r="KA33" s="35"/>
      <c r="KB33" s="35"/>
      <c r="KC33" s="35"/>
      <c r="KD33" s="35"/>
      <c r="KE33" s="35"/>
      <c r="KF33" s="35"/>
      <c r="KG33" s="35"/>
      <c r="KH33" s="35"/>
      <c r="KI33" s="35"/>
      <c r="KJ33" s="35"/>
      <c r="KK33" s="35"/>
      <c r="KL33" s="35"/>
      <c r="KM33" s="35"/>
      <c r="KN33" s="35"/>
      <c r="KO33" s="35"/>
      <c r="KP33" s="35"/>
      <c r="KQ33" s="35"/>
      <c r="KR33" s="35"/>
      <c r="KS33" s="35"/>
      <c r="KT33" s="35"/>
      <c r="KU33" s="35"/>
      <c r="KV33" s="35"/>
      <c r="KW33" s="35"/>
      <c r="KX33" s="35"/>
      <c r="KY33" s="35"/>
      <c r="KZ33" s="35"/>
      <c r="LA33" s="35"/>
      <c r="LB33" s="35"/>
      <c r="LC33" s="35"/>
      <c r="LD33" s="35"/>
      <c r="LE33" s="35"/>
      <c r="LF33" s="35"/>
      <c r="LG33" s="35"/>
      <c r="LH33" s="35"/>
      <c r="LI33" s="35"/>
      <c r="LJ33" s="35"/>
      <c r="LK33" s="35"/>
      <c r="LL33" s="35"/>
      <c r="LM33" s="35"/>
      <c r="LN33" s="35"/>
      <c r="LO33" s="35"/>
      <c r="LP33" s="35"/>
      <c r="LQ33" s="35">
        <v>10</v>
      </c>
      <c r="LR33" s="35"/>
      <c r="LS33" s="35"/>
      <c r="LT33" s="35"/>
      <c r="LU33" s="35"/>
      <c r="LV33" s="35"/>
      <c r="LW33" s="35"/>
      <c r="LX33" s="35"/>
      <c r="LY33" s="35"/>
      <c r="LZ33" s="35"/>
      <c r="MA33" s="35"/>
      <c r="MB33" s="35"/>
      <c r="MC33" s="35"/>
      <c r="MD33" s="35"/>
      <c r="ME33" s="35"/>
      <c r="MF33" s="35"/>
      <c r="MG33" s="35"/>
      <c r="MH33" s="35"/>
      <c r="MI33" s="35"/>
      <c r="MJ33" s="35"/>
      <c r="MK33" s="35"/>
      <c r="ML33" s="35"/>
      <c r="MM33" s="35"/>
      <c r="MN33" s="35"/>
      <c r="MO33" s="35"/>
      <c r="MP33" s="35"/>
      <c r="MQ33" s="35"/>
      <c r="MR33" s="35"/>
      <c r="MS33" s="35"/>
      <c r="MT33" s="35"/>
      <c r="MU33" s="35"/>
      <c r="MV33" s="35"/>
      <c r="MW33" s="35"/>
      <c r="MX33" s="35"/>
      <c r="MY33" s="35"/>
      <c r="MZ33" s="35"/>
      <c r="NA33" s="35"/>
      <c r="NB33" s="35"/>
      <c r="NC33" s="35"/>
      <c r="ND33" s="35"/>
      <c r="NE33" s="35"/>
      <c r="NF33" s="35"/>
      <c r="NG33" s="35"/>
      <c r="NH33" s="35"/>
      <c r="NI33" s="35"/>
      <c r="NJ33" s="35"/>
      <c r="NK33" s="35"/>
      <c r="NL33" s="35"/>
      <c r="NM33" s="35"/>
      <c r="NN33" s="35"/>
      <c r="NO33" s="35"/>
      <c r="NP33" s="35"/>
      <c r="NQ33" s="35"/>
      <c r="NR33" s="35"/>
      <c r="NS33" s="35"/>
      <c r="NT33" s="35"/>
      <c r="NU33" s="35"/>
      <c r="NV33" s="35"/>
      <c r="NW33" s="35"/>
      <c r="NX33" s="35"/>
      <c r="NY33" s="35"/>
      <c r="NZ33" s="35"/>
      <c r="OA33" s="35"/>
      <c r="OB33" s="35"/>
      <c r="OC33" s="35"/>
      <c r="OD33" s="35"/>
      <c r="OE33" s="35"/>
      <c r="OF33" s="35"/>
      <c r="OG33" s="35"/>
      <c r="OH33" s="35"/>
      <c r="OI33" s="35"/>
      <c r="OJ33" s="35"/>
      <c r="OK33" s="35"/>
      <c r="OL33" s="35"/>
      <c r="OM33" s="35"/>
      <c r="ON33" s="35"/>
      <c r="OO33" s="35"/>
      <c r="OP33" s="35"/>
      <c r="OQ33" s="35"/>
      <c r="OR33" s="35"/>
      <c r="OS33" s="35"/>
      <c r="OT33" s="35"/>
      <c r="OU33" s="35"/>
      <c r="OV33" s="35">
        <v>10</v>
      </c>
      <c r="OW33" s="35"/>
      <c r="OX33" s="35"/>
      <c r="OY33" s="35"/>
      <c r="OZ33" s="35"/>
      <c r="PA33" s="35"/>
      <c r="PB33" s="35"/>
      <c r="PC33" s="35"/>
      <c r="PD33" s="35"/>
      <c r="PE33" s="35"/>
      <c r="PF33" s="35"/>
      <c r="PG33" s="35"/>
      <c r="PH33" s="35"/>
      <c r="PI33" s="35"/>
      <c r="PJ33" s="35"/>
      <c r="PK33" s="35"/>
      <c r="PL33" s="35"/>
      <c r="PM33" s="35"/>
      <c r="PN33" s="35"/>
      <c r="PO33" s="35"/>
      <c r="PP33" s="35"/>
      <c r="PQ33" s="35"/>
      <c r="PR33" s="35"/>
      <c r="PS33" s="35"/>
      <c r="PT33" s="35"/>
      <c r="PU33" s="35"/>
      <c r="PV33" s="35"/>
      <c r="PW33" s="35"/>
      <c r="PX33" s="35"/>
      <c r="PY33" s="35"/>
      <c r="PZ33" s="35"/>
      <c r="QA33" s="35"/>
      <c r="QB33" s="35"/>
      <c r="QC33" s="35"/>
      <c r="QD33" s="35"/>
      <c r="QE33" s="35"/>
      <c r="QF33" s="35"/>
      <c r="QG33" s="35"/>
      <c r="QH33" s="35"/>
      <c r="QI33" s="35"/>
      <c r="QJ33" s="35"/>
      <c r="QK33" s="35"/>
      <c r="QL33" s="35"/>
      <c r="QM33" s="35"/>
      <c r="QN33" s="35"/>
      <c r="QO33" s="35"/>
      <c r="QP33" s="35"/>
      <c r="QQ33" s="35"/>
      <c r="QR33" s="35"/>
      <c r="QS33" s="35"/>
      <c r="QT33" s="35"/>
      <c r="QU33" s="35"/>
      <c r="QV33" s="35"/>
      <c r="QW33" s="35"/>
      <c r="QX33" s="35"/>
      <c r="QY33" s="35"/>
      <c r="QZ33" s="35"/>
      <c r="RA33" s="35"/>
      <c r="RB33" s="35"/>
      <c r="RC33" s="35"/>
      <c r="RD33" s="35"/>
      <c r="RE33" s="35"/>
      <c r="RF33" s="35"/>
      <c r="RG33" s="35"/>
      <c r="RH33" s="35"/>
      <c r="RI33" s="35"/>
      <c r="RJ33" s="35"/>
      <c r="RK33" s="35"/>
      <c r="RL33" s="35"/>
      <c r="RM33" s="35"/>
      <c r="RN33" s="35"/>
      <c r="RO33" s="35"/>
      <c r="RP33" s="35"/>
      <c r="RQ33" s="35"/>
      <c r="RR33" s="35"/>
      <c r="RS33" s="35"/>
      <c r="RT33" s="35"/>
      <c r="RU33" s="35"/>
      <c r="RV33" s="35"/>
      <c r="RW33" s="35"/>
      <c r="RX33" s="35"/>
      <c r="RY33" s="35"/>
      <c r="RZ33" s="35"/>
      <c r="SA33" s="35"/>
      <c r="SB33" s="35"/>
      <c r="SC33" s="35"/>
      <c r="SD33" s="35"/>
      <c r="SE33" s="35"/>
      <c r="SF33" s="35"/>
      <c r="SG33" s="35"/>
      <c r="SH33" s="35"/>
      <c r="SI33" s="35"/>
      <c r="SJ33" s="35"/>
      <c r="SK33" s="35"/>
      <c r="SL33" s="35"/>
      <c r="SM33" s="35"/>
      <c r="SN33" s="35"/>
      <c r="SO33" s="35"/>
      <c r="SP33" s="35"/>
      <c r="SQ33" s="35"/>
      <c r="SR33" s="35"/>
      <c r="SS33" s="35"/>
      <c r="ST33" s="35"/>
      <c r="SU33" s="35"/>
      <c r="SV33" s="35"/>
      <c r="SW33" s="35"/>
      <c r="SX33" s="35"/>
      <c r="SY33" s="35"/>
      <c r="SZ33" s="35"/>
      <c r="TA33" s="35"/>
      <c r="TB33" s="35"/>
      <c r="TC33" s="35"/>
      <c r="TD33" s="35"/>
      <c r="TE33" s="35"/>
      <c r="TF33" s="35"/>
      <c r="TG33" s="35"/>
      <c r="TH33" s="35"/>
      <c r="TI33" s="35"/>
      <c r="TJ33" s="35"/>
      <c r="TK33" s="35"/>
      <c r="TL33" s="35"/>
      <c r="TM33" s="35"/>
      <c r="TN33" s="35"/>
      <c r="TO33" s="35"/>
      <c r="TP33" s="35"/>
      <c r="TQ33" s="35"/>
      <c r="TR33" s="35"/>
      <c r="TS33" s="35"/>
      <c r="TT33" s="35"/>
      <c r="TU33" s="35"/>
      <c r="TV33" s="35"/>
      <c r="TW33" s="35"/>
      <c r="TX33" s="35"/>
      <c r="TY33" s="35"/>
      <c r="TZ33" s="35"/>
      <c r="UA33" s="35"/>
      <c r="UB33" s="35"/>
      <c r="UC33" s="35"/>
      <c r="UD33" s="35"/>
      <c r="UE33" s="35"/>
      <c r="UF33" s="35"/>
      <c r="UG33" s="35">
        <v>20</v>
      </c>
      <c r="UH33" s="35"/>
      <c r="UI33" s="35"/>
      <c r="UJ33" s="35"/>
      <c r="UK33" s="35"/>
      <c r="UL33" s="35"/>
      <c r="UM33" s="35"/>
      <c r="UN33" s="35"/>
      <c r="UO33" s="35"/>
      <c r="UP33" s="35"/>
      <c r="UQ33" s="35"/>
      <c r="UR33" s="35"/>
      <c r="US33" s="35"/>
      <c r="UT33" s="35"/>
      <c r="UU33" s="35"/>
      <c r="UV33" s="35"/>
      <c r="UW33" s="35"/>
      <c r="UX33" s="35"/>
      <c r="UY33" s="35"/>
      <c r="UZ33" s="35"/>
      <c r="VA33" s="35"/>
      <c r="VB33" s="35"/>
      <c r="VC33" s="35"/>
      <c r="VD33" s="35"/>
      <c r="VE33" s="35"/>
      <c r="VF33" s="35"/>
      <c r="VG33" s="35"/>
      <c r="VH33" s="35"/>
      <c r="VI33" s="35"/>
      <c r="VJ33" s="35"/>
      <c r="VK33" s="35"/>
      <c r="VL33" s="35"/>
      <c r="VM33" s="35"/>
      <c r="VN33" s="35"/>
      <c r="VO33" s="35"/>
      <c r="VP33" s="35"/>
      <c r="VQ33" s="35"/>
      <c r="VR33" s="35"/>
      <c r="VS33" s="35"/>
      <c r="VT33" s="35"/>
      <c r="VU33" s="35"/>
      <c r="VV33" s="35"/>
      <c r="VW33" s="35"/>
      <c r="VX33" s="35"/>
      <c r="VY33" s="35"/>
      <c r="VZ33" s="35"/>
      <c r="WA33" s="35"/>
      <c r="WB33" s="35"/>
      <c r="WC33" s="35"/>
      <c r="WD33" s="35">
        <v>20</v>
      </c>
      <c r="WE33" s="35"/>
      <c r="WF33" s="35"/>
      <c r="WG33" s="35"/>
      <c r="WH33" s="35"/>
      <c r="WI33" s="35"/>
      <c r="WJ33" s="35"/>
      <c r="WK33" s="35"/>
      <c r="WL33" s="35"/>
      <c r="WM33" s="35"/>
      <c r="WN33" s="35"/>
      <c r="WO33" s="35"/>
      <c r="WP33" s="35"/>
      <c r="WQ33" s="35"/>
      <c r="WR33" s="35"/>
      <c r="WS33" s="35"/>
      <c r="WT33" s="35"/>
      <c r="WU33" s="35"/>
      <c r="WV33" s="35"/>
      <c r="WW33" s="35"/>
      <c r="WX33" s="35"/>
      <c r="WY33" s="35"/>
      <c r="WZ33" s="35"/>
      <c r="XA33" s="35"/>
      <c r="XB33" s="35"/>
      <c r="XC33" s="35"/>
      <c r="XD33" s="35"/>
      <c r="XE33" s="35"/>
      <c r="XF33" s="35"/>
      <c r="XG33" s="35"/>
      <c r="XH33" s="35"/>
      <c r="XI33" s="35"/>
      <c r="XJ33" s="35"/>
      <c r="XK33" s="35"/>
      <c r="XL33" s="35"/>
      <c r="XM33" s="35"/>
      <c r="XN33" s="35"/>
      <c r="XO33" s="35"/>
      <c r="XP33" s="35"/>
      <c r="XQ33" s="35"/>
      <c r="XR33" s="35"/>
      <c r="XS33" s="35"/>
      <c r="XT33" s="35"/>
      <c r="XU33" s="35"/>
      <c r="XV33" s="35"/>
      <c r="XW33" s="35"/>
      <c r="XX33" s="35"/>
      <c r="XY33" s="35"/>
      <c r="XZ33" s="35"/>
      <c r="YA33" s="35"/>
      <c r="YB33" s="35"/>
      <c r="YC33" s="35"/>
      <c r="YD33" s="35"/>
      <c r="YE33" s="35"/>
      <c r="YF33" s="35"/>
      <c r="YG33" s="35"/>
      <c r="YH33" s="35"/>
      <c r="YI33" s="35"/>
      <c r="YJ33" s="35"/>
      <c r="YK33" s="35"/>
      <c r="YL33" s="35"/>
      <c r="YM33" s="35"/>
      <c r="YN33" s="35"/>
      <c r="YO33" s="35"/>
      <c r="YP33" s="35"/>
      <c r="YQ33" s="35"/>
      <c r="YR33" s="35"/>
      <c r="YS33" s="35"/>
      <c r="YT33" s="35"/>
      <c r="YU33" s="35"/>
      <c r="YV33" s="35"/>
      <c r="YW33" s="35"/>
      <c r="YX33" s="35"/>
      <c r="YY33" s="35"/>
      <c r="YZ33" s="35"/>
      <c r="ZA33" s="35"/>
      <c r="ZB33" s="35"/>
      <c r="ZC33" s="35"/>
      <c r="ZD33" s="35"/>
      <c r="ZE33" s="35"/>
      <c r="ZF33" s="35"/>
      <c r="ZG33" s="35"/>
      <c r="ZH33" s="35"/>
      <c r="ZI33" s="35"/>
      <c r="ZJ33" s="35"/>
      <c r="ZK33" s="35"/>
      <c r="ZL33" s="35"/>
      <c r="ZM33" s="35"/>
      <c r="ZN33" s="35"/>
      <c r="ZO33" s="35"/>
      <c r="ZP33" s="35"/>
      <c r="ZQ33" s="35"/>
      <c r="ZR33" s="35"/>
      <c r="ZS33" s="35"/>
      <c r="ZT33" s="35"/>
      <c r="ZU33" s="35"/>
      <c r="ZV33" s="35"/>
      <c r="ZW33" s="35"/>
      <c r="ZX33" s="35"/>
      <c r="ZY33" s="35"/>
      <c r="ZZ33" s="35"/>
      <c r="AAA33" s="35"/>
      <c r="AAB33" s="35"/>
      <c r="AAC33" s="35"/>
      <c r="AAD33" s="35"/>
      <c r="AAE33" s="35"/>
      <c r="AAF33" s="35"/>
      <c r="AAG33" s="35"/>
      <c r="AAH33" s="35"/>
      <c r="AAI33" s="35"/>
      <c r="AAJ33" s="35"/>
      <c r="AAK33" s="35"/>
      <c r="AAL33" s="35"/>
      <c r="AAM33" s="35"/>
      <c r="AAN33" s="35"/>
      <c r="AAO33" s="35"/>
      <c r="AAP33" s="35"/>
      <c r="AAQ33" s="35"/>
      <c r="AAR33" s="35"/>
      <c r="AAS33" s="35"/>
      <c r="AAT33" s="35"/>
      <c r="AAU33" s="35"/>
      <c r="AAV33" s="35"/>
      <c r="AAW33" s="35"/>
      <c r="AAX33" s="35"/>
      <c r="AAY33" s="35"/>
      <c r="AAZ33" s="35"/>
      <c r="ABA33" s="35"/>
      <c r="ABB33" s="35"/>
      <c r="ABC33" s="35"/>
      <c r="ABD33" s="35"/>
      <c r="ABE33" s="35"/>
      <c r="ABF33" s="35"/>
      <c r="ABG33" s="35"/>
      <c r="ABH33" s="35"/>
      <c r="ABI33" s="35"/>
      <c r="ABJ33" s="35"/>
      <c r="ABK33" s="35"/>
      <c r="ABL33" s="35"/>
      <c r="ABM33" s="35"/>
      <c r="ABN33" s="35"/>
      <c r="ABO33" s="35"/>
      <c r="ABP33" s="35"/>
      <c r="ABQ33" s="35"/>
      <c r="ABR33" s="35"/>
      <c r="ABS33" s="35"/>
      <c r="ABT33" s="35"/>
      <c r="ABU33" s="35"/>
      <c r="ABV33" s="35"/>
      <c r="ABW33" s="35"/>
      <c r="ABX33" s="35"/>
      <c r="ABY33" s="35"/>
      <c r="ABZ33" s="35"/>
      <c r="ACA33" s="35"/>
      <c r="ACB33" s="35"/>
      <c r="ACC33" s="35"/>
      <c r="ACD33" s="35"/>
      <c r="ACE33" s="35"/>
      <c r="ACF33" s="35"/>
      <c r="ACG33" s="35"/>
      <c r="ACH33" s="35"/>
      <c r="ACI33" s="35"/>
      <c r="ACJ33" s="35"/>
      <c r="ACK33" s="35"/>
      <c r="ACL33" s="35"/>
      <c r="ACM33" s="35"/>
      <c r="ACN33" s="35"/>
      <c r="ACO33" s="35"/>
      <c r="ACP33" s="35"/>
      <c r="ACQ33" s="35">
        <v>40</v>
      </c>
      <c r="ACR33" s="35"/>
      <c r="ACS33" s="35"/>
      <c r="ACT33" s="35"/>
      <c r="ACU33" s="35"/>
      <c r="ACV33" s="35"/>
      <c r="ACW33" s="35"/>
      <c r="ACX33" s="35"/>
      <c r="ACY33" s="35"/>
      <c r="ACZ33" s="35"/>
      <c r="ADA33" s="35"/>
      <c r="ADB33" s="35"/>
      <c r="ADC33" s="35"/>
      <c r="ADD33" s="35"/>
      <c r="ADE33" s="35"/>
      <c r="ADF33" s="35"/>
      <c r="ADG33" s="35"/>
      <c r="ADH33" s="35"/>
      <c r="ADI33" s="35"/>
      <c r="ADJ33" s="35"/>
      <c r="ADK33" s="35"/>
      <c r="ADL33" s="35"/>
      <c r="ADM33" s="35"/>
      <c r="ADN33" s="35"/>
      <c r="ADO33" s="35"/>
      <c r="ADP33" s="35"/>
      <c r="ADQ33" s="35"/>
      <c r="ADR33" s="35"/>
      <c r="ADS33" s="35"/>
      <c r="ADT33" s="35"/>
      <c r="ADU33" s="35"/>
      <c r="ADV33" s="35"/>
      <c r="ADW33" s="35"/>
      <c r="ADX33" s="35">
        <v>20</v>
      </c>
      <c r="ADY33" s="26">
        <f t="shared" si="1"/>
        <v>0</v>
      </c>
      <c r="ADZ33" s="5"/>
      <c r="AEA33" s="7"/>
      <c r="AEB33" s="7"/>
      <c r="AEC33" s="7"/>
      <c r="AED33" s="7"/>
      <c r="AEE33" s="7"/>
      <c r="AEF33" s="7"/>
      <c r="AEG33" s="7"/>
      <c r="AEH33" s="7"/>
      <c r="AEI33" s="7"/>
      <c r="AEJ33" s="7"/>
      <c r="AEK33" s="7"/>
      <c r="AEL33" s="7"/>
      <c r="AEM33" s="7"/>
      <c r="AEN33" s="7"/>
      <c r="AEO33" s="7"/>
      <c r="AEP33" s="7"/>
      <c r="AEQ33" s="7"/>
      <c r="AER33" s="7"/>
      <c r="AES33" s="7"/>
      <c r="AET33" s="7"/>
      <c r="AEU33" s="7"/>
      <c r="AEV33" s="7"/>
      <c r="AEW33" s="7"/>
    </row>
    <row r="34" spans="1:829" x14ac:dyDescent="0.2">
      <c r="A34" s="38" t="s">
        <v>77</v>
      </c>
      <c r="B34" s="65">
        <f t="shared" si="0"/>
        <v>10</v>
      </c>
      <c r="C34" s="57">
        <v>10</v>
      </c>
      <c r="D34" s="59">
        <v>44753</v>
      </c>
      <c r="E34" s="67">
        <v>52.9</v>
      </c>
      <c r="F34" s="67">
        <f t="shared" si="2"/>
        <v>529</v>
      </c>
      <c r="G34" s="6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15"/>
      <c r="BF34" s="15"/>
      <c r="BG34" s="136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35"/>
      <c r="DZ34" s="35"/>
      <c r="EA34" s="35"/>
      <c r="EB34" s="35"/>
      <c r="EC34" s="35"/>
      <c r="ED34" s="35"/>
      <c r="EE34" s="35"/>
      <c r="EF34" s="35"/>
      <c r="EG34" s="35"/>
      <c r="EH34" s="35"/>
      <c r="EI34" s="35"/>
      <c r="EJ34" s="35"/>
      <c r="EK34" s="35"/>
      <c r="EL34" s="35"/>
      <c r="EM34" s="35"/>
      <c r="EN34" s="35"/>
      <c r="EO34" s="35"/>
      <c r="EP34" s="35"/>
      <c r="EQ34" s="35"/>
      <c r="ER34" s="35"/>
      <c r="ES34" s="35"/>
      <c r="ET34" s="35"/>
      <c r="EU34" s="35"/>
      <c r="EV34" s="35"/>
      <c r="EW34" s="35"/>
      <c r="EX34" s="35"/>
      <c r="EY34" s="35"/>
      <c r="EZ34" s="35"/>
      <c r="FA34" s="35"/>
      <c r="FB34" s="35"/>
      <c r="FC34" s="35"/>
      <c r="FD34" s="35"/>
      <c r="FE34" s="35"/>
      <c r="FF34" s="35"/>
      <c r="FG34" s="35"/>
      <c r="FH34" s="35"/>
      <c r="FI34" s="35"/>
      <c r="FJ34" s="35"/>
      <c r="FK34" s="35"/>
      <c r="FL34" s="35"/>
      <c r="FM34" s="35"/>
      <c r="FN34" s="35"/>
      <c r="FO34" s="35"/>
      <c r="FP34" s="35"/>
      <c r="FQ34" s="35"/>
      <c r="FR34" s="35"/>
      <c r="FS34" s="35"/>
      <c r="FT34" s="35"/>
      <c r="FU34" s="35"/>
      <c r="FV34" s="35"/>
      <c r="FW34" s="35">
        <v>10</v>
      </c>
      <c r="FX34" s="35"/>
      <c r="FY34" s="35"/>
      <c r="FZ34" s="35"/>
      <c r="GA34" s="35"/>
      <c r="GB34" s="35"/>
      <c r="GC34" s="35"/>
      <c r="GD34" s="35"/>
      <c r="GE34" s="35"/>
      <c r="GF34" s="35"/>
      <c r="GG34" s="35"/>
      <c r="GH34" s="35"/>
      <c r="GI34" s="35"/>
      <c r="GJ34" s="35"/>
      <c r="GK34" s="35"/>
      <c r="GL34" s="35"/>
      <c r="GM34" s="35"/>
      <c r="GN34" s="35"/>
      <c r="GO34" s="35"/>
      <c r="GP34" s="35"/>
      <c r="GQ34" s="35"/>
      <c r="GR34" s="35"/>
      <c r="GS34" s="35"/>
      <c r="GT34" s="35"/>
      <c r="GU34" s="35"/>
      <c r="GV34" s="35"/>
      <c r="GW34" s="35"/>
      <c r="GX34" s="35"/>
      <c r="GY34" s="35"/>
      <c r="GZ34" s="35"/>
      <c r="HA34" s="35"/>
      <c r="HB34" s="35"/>
      <c r="HC34" s="35"/>
      <c r="HD34" s="35"/>
      <c r="HE34" s="35"/>
      <c r="HF34" s="35"/>
      <c r="HG34" s="35"/>
      <c r="HH34" s="35"/>
      <c r="HI34" s="35">
        <v>10</v>
      </c>
      <c r="HJ34" s="35"/>
      <c r="HK34" s="35"/>
      <c r="HL34" s="35"/>
      <c r="HM34" s="35"/>
      <c r="HN34" s="35"/>
      <c r="HO34" s="35"/>
      <c r="HP34" s="35"/>
      <c r="HQ34" s="35"/>
      <c r="HR34" s="35"/>
      <c r="HS34" s="35"/>
      <c r="HT34" s="35"/>
      <c r="HU34" s="35"/>
      <c r="HV34" s="35"/>
      <c r="HW34" s="35"/>
      <c r="HX34" s="35"/>
      <c r="HY34" s="35"/>
      <c r="HZ34" s="35"/>
      <c r="IA34" s="35"/>
      <c r="IB34" s="35"/>
      <c r="IC34" s="35"/>
      <c r="ID34" s="35"/>
      <c r="IE34" s="35"/>
      <c r="IF34" s="35"/>
      <c r="IG34" s="35"/>
      <c r="IH34" s="35"/>
      <c r="II34" s="35"/>
      <c r="IJ34" s="35"/>
      <c r="IK34" s="35"/>
      <c r="IL34" s="35"/>
      <c r="IM34" s="35"/>
      <c r="IN34" s="35"/>
      <c r="IO34" s="35"/>
      <c r="IP34" s="35"/>
      <c r="IQ34" s="35"/>
      <c r="IR34" s="35">
        <v>10</v>
      </c>
      <c r="IS34" s="35"/>
      <c r="IT34" s="35"/>
      <c r="IU34" s="35"/>
      <c r="IV34" s="35"/>
      <c r="IW34" s="35"/>
      <c r="IX34" s="35"/>
      <c r="IY34" s="35"/>
      <c r="IZ34" s="35"/>
      <c r="JA34" s="35"/>
      <c r="JB34" s="35"/>
      <c r="JC34" s="35"/>
      <c r="JD34" s="35"/>
      <c r="JE34" s="35"/>
      <c r="JF34" s="35"/>
      <c r="JG34" s="35"/>
      <c r="JH34" s="35"/>
      <c r="JI34" s="35"/>
      <c r="JJ34" s="35"/>
      <c r="JK34" s="35"/>
      <c r="JL34" s="35"/>
      <c r="JM34" s="35"/>
      <c r="JN34" s="35"/>
      <c r="JO34" s="35"/>
      <c r="JP34" s="35"/>
      <c r="JQ34" s="35"/>
      <c r="JR34" s="35"/>
      <c r="JS34" s="35"/>
      <c r="JT34" s="35"/>
      <c r="JU34" s="35"/>
      <c r="JV34" s="35"/>
      <c r="JW34" s="35"/>
      <c r="JX34" s="35"/>
      <c r="JY34" s="35"/>
      <c r="JZ34" s="35"/>
      <c r="KA34" s="35"/>
      <c r="KB34" s="35"/>
      <c r="KC34" s="35"/>
      <c r="KD34" s="35">
        <v>20</v>
      </c>
      <c r="KE34" s="35"/>
      <c r="KF34" s="35"/>
      <c r="KG34" s="35"/>
      <c r="KH34" s="35"/>
      <c r="KI34" s="35"/>
      <c r="KJ34" s="35"/>
      <c r="KK34" s="35"/>
      <c r="KL34" s="35"/>
      <c r="KM34" s="35"/>
      <c r="KN34" s="35"/>
      <c r="KO34" s="35"/>
      <c r="KP34" s="35"/>
      <c r="KQ34" s="35"/>
      <c r="KR34" s="35"/>
      <c r="KS34" s="35"/>
      <c r="KT34" s="35"/>
      <c r="KU34" s="35"/>
      <c r="KV34" s="35"/>
      <c r="KW34" s="35"/>
      <c r="KX34" s="35"/>
      <c r="KY34" s="35"/>
      <c r="KZ34" s="35"/>
      <c r="LA34" s="35"/>
      <c r="LB34" s="35"/>
      <c r="LC34" s="35"/>
      <c r="LD34" s="35"/>
      <c r="LE34" s="35"/>
      <c r="LF34" s="35"/>
      <c r="LG34" s="35"/>
      <c r="LH34" s="35"/>
      <c r="LI34" s="35"/>
      <c r="LJ34" s="35"/>
      <c r="LK34" s="35"/>
      <c r="LL34" s="35"/>
      <c r="LM34" s="35"/>
      <c r="LN34" s="35"/>
      <c r="LO34" s="35"/>
      <c r="LP34" s="35"/>
      <c r="LQ34" s="35"/>
      <c r="LR34" s="35"/>
      <c r="LS34" s="35"/>
      <c r="LT34" s="35"/>
      <c r="LU34" s="35"/>
      <c r="LV34" s="35"/>
      <c r="LW34" s="35"/>
      <c r="LX34" s="35"/>
      <c r="LY34" s="35"/>
      <c r="LZ34" s="35"/>
      <c r="MA34" s="35"/>
      <c r="MB34" s="35"/>
      <c r="MC34" s="35"/>
      <c r="MD34" s="35"/>
      <c r="ME34" s="35"/>
      <c r="MF34" s="35"/>
      <c r="MG34" s="35"/>
      <c r="MH34" s="35"/>
      <c r="MI34" s="35"/>
      <c r="MJ34" s="35"/>
      <c r="MK34" s="35"/>
      <c r="ML34" s="35"/>
      <c r="MM34" s="35"/>
      <c r="MN34" s="35"/>
      <c r="MO34" s="35"/>
      <c r="MP34" s="35"/>
      <c r="MQ34" s="35"/>
      <c r="MR34" s="35"/>
      <c r="MS34" s="35"/>
      <c r="MT34" s="35"/>
      <c r="MU34" s="35"/>
      <c r="MV34" s="35"/>
      <c r="MW34" s="35"/>
      <c r="MX34" s="35"/>
      <c r="MY34" s="35"/>
      <c r="MZ34" s="35"/>
      <c r="NA34" s="35"/>
      <c r="NB34" s="35"/>
      <c r="NC34" s="35"/>
      <c r="ND34" s="35"/>
      <c r="NE34" s="35"/>
      <c r="NF34" s="35"/>
      <c r="NG34" s="35"/>
      <c r="NH34" s="35"/>
      <c r="NI34" s="35"/>
      <c r="NJ34" s="35"/>
      <c r="NK34" s="35"/>
      <c r="NL34" s="35"/>
      <c r="NM34" s="35"/>
      <c r="NN34" s="35"/>
      <c r="NO34" s="35"/>
      <c r="NP34" s="35"/>
      <c r="NQ34" s="35"/>
      <c r="NR34" s="35"/>
      <c r="NS34" s="35"/>
      <c r="NT34" s="35"/>
      <c r="NU34" s="35"/>
      <c r="NV34" s="35"/>
      <c r="NW34" s="35"/>
      <c r="NX34" s="35"/>
      <c r="NY34" s="35"/>
      <c r="NZ34" s="35"/>
      <c r="OA34" s="35"/>
      <c r="OB34" s="35"/>
      <c r="OC34" s="35"/>
      <c r="OD34" s="35"/>
      <c r="OE34" s="35"/>
      <c r="OF34" s="35"/>
      <c r="OG34" s="35"/>
      <c r="OH34" s="35"/>
      <c r="OI34" s="35"/>
      <c r="OJ34" s="35"/>
      <c r="OK34" s="35"/>
      <c r="OL34" s="35"/>
      <c r="OM34" s="35"/>
      <c r="ON34" s="35"/>
      <c r="OO34" s="35"/>
      <c r="OP34" s="35"/>
      <c r="OQ34" s="35"/>
      <c r="OR34" s="35"/>
      <c r="OS34" s="35"/>
      <c r="OT34" s="35"/>
      <c r="OU34" s="35"/>
      <c r="OV34" s="35"/>
      <c r="OW34" s="35"/>
      <c r="OX34" s="35"/>
      <c r="OY34" s="35"/>
      <c r="OZ34" s="35"/>
      <c r="PA34" s="35"/>
      <c r="PB34" s="35"/>
      <c r="PC34" s="35"/>
      <c r="PD34" s="35">
        <v>50</v>
      </c>
      <c r="PE34" s="35"/>
      <c r="PF34" s="35"/>
      <c r="PG34" s="35"/>
      <c r="PH34" s="35"/>
      <c r="PI34" s="35"/>
      <c r="PJ34" s="35"/>
      <c r="PK34" s="35"/>
      <c r="PL34" s="35"/>
      <c r="PM34" s="35"/>
      <c r="PN34" s="35"/>
      <c r="PO34" s="35"/>
      <c r="PP34" s="35"/>
      <c r="PQ34" s="35"/>
      <c r="PR34" s="35"/>
      <c r="PS34" s="35"/>
      <c r="PT34" s="35"/>
      <c r="PU34" s="35"/>
      <c r="PV34" s="35"/>
      <c r="PW34" s="35"/>
      <c r="PX34" s="35"/>
      <c r="PY34" s="35"/>
      <c r="PZ34" s="35"/>
      <c r="QA34" s="35"/>
      <c r="QB34" s="35"/>
      <c r="QC34" s="35"/>
      <c r="QD34" s="35"/>
      <c r="QE34" s="35"/>
      <c r="QF34" s="35"/>
      <c r="QG34" s="35"/>
      <c r="QH34" s="35"/>
      <c r="QI34" s="35"/>
      <c r="QJ34" s="35"/>
      <c r="QK34" s="35"/>
      <c r="QL34" s="35"/>
      <c r="QM34" s="35"/>
      <c r="QN34" s="35"/>
      <c r="QO34" s="35"/>
      <c r="QP34" s="35"/>
      <c r="QQ34" s="35"/>
      <c r="QR34" s="35"/>
      <c r="QS34" s="35"/>
      <c r="QT34" s="35"/>
      <c r="QU34" s="35"/>
      <c r="QV34" s="35"/>
      <c r="QW34" s="35"/>
      <c r="QX34" s="35"/>
      <c r="QY34" s="35"/>
      <c r="QZ34" s="35"/>
      <c r="RA34" s="35"/>
      <c r="RB34" s="35"/>
      <c r="RC34" s="35"/>
      <c r="RD34" s="35"/>
      <c r="RE34" s="35"/>
      <c r="RF34" s="35"/>
      <c r="RG34" s="35"/>
      <c r="RH34" s="35"/>
      <c r="RI34" s="35"/>
      <c r="RJ34" s="35"/>
      <c r="RK34" s="35"/>
      <c r="RL34" s="35"/>
      <c r="RM34" s="35"/>
      <c r="RN34" s="35"/>
      <c r="RO34" s="35"/>
      <c r="RP34" s="35"/>
      <c r="RQ34" s="35"/>
      <c r="RR34" s="35"/>
      <c r="RS34" s="35"/>
      <c r="RT34" s="35"/>
      <c r="RU34" s="35"/>
      <c r="RV34" s="35"/>
      <c r="RW34" s="35"/>
      <c r="RX34" s="35"/>
      <c r="RY34" s="35"/>
      <c r="RZ34" s="35"/>
      <c r="SA34" s="35"/>
      <c r="SB34" s="35"/>
      <c r="SC34" s="35"/>
      <c r="SD34" s="35"/>
      <c r="SE34" s="35"/>
      <c r="SF34" s="35"/>
      <c r="SG34" s="35"/>
      <c r="SH34" s="35"/>
      <c r="SI34" s="35"/>
      <c r="SJ34" s="35"/>
      <c r="SK34" s="35"/>
      <c r="SL34" s="35"/>
      <c r="SM34" s="35"/>
      <c r="SN34" s="35"/>
      <c r="SO34" s="35"/>
      <c r="SP34" s="35"/>
      <c r="SQ34" s="35"/>
      <c r="SR34" s="35"/>
      <c r="SS34" s="35"/>
      <c r="ST34" s="35"/>
      <c r="SU34" s="35"/>
      <c r="SV34" s="35"/>
      <c r="SW34" s="35"/>
      <c r="SX34" s="35"/>
      <c r="SY34" s="35"/>
      <c r="SZ34" s="35"/>
      <c r="TA34" s="35"/>
      <c r="TB34" s="35"/>
      <c r="TC34" s="35"/>
      <c r="TD34" s="35"/>
      <c r="TE34" s="35"/>
      <c r="TF34" s="35"/>
      <c r="TG34" s="35"/>
      <c r="TH34" s="35"/>
      <c r="TI34" s="35"/>
      <c r="TJ34" s="35"/>
      <c r="TK34" s="35"/>
      <c r="TL34" s="35"/>
      <c r="TM34" s="35"/>
      <c r="TN34" s="35"/>
      <c r="TO34" s="35"/>
      <c r="TP34" s="35"/>
      <c r="TQ34" s="35"/>
      <c r="TR34" s="35"/>
      <c r="TS34" s="35"/>
      <c r="TT34" s="35"/>
      <c r="TU34" s="35"/>
      <c r="TV34" s="35"/>
      <c r="TW34" s="35"/>
      <c r="TX34" s="35"/>
      <c r="TY34" s="35"/>
      <c r="TZ34" s="35"/>
      <c r="UA34" s="35"/>
      <c r="UB34" s="35"/>
      <c r="UC34" s="35"/>
      <c r="UD34" s="35"/>
      <c r="UE34" s="35"/>
      <c r="UF34" s="35"/>
      <c r="UG34" s="35"/>
      <c r="UH34" s="35"/>
      <c r="UI34" s="35"/>
      <c r="UJ34" s="35"/>
      <c r="UK34" s="35"/>
      <c r="UL34" s="35"/>
      <c r="UM34" s="35"/>
      <c r="UN34" s="35"/>
      <c r="UO34" s="35"/>
      <c r="UP34" s="35"/>
      <c r="UQ34" s="35"/>
      <c r="UR34" s="35"/>
      <c r="US34" s="35"/>
      <c r="UT34" s="35"/>
      <c r="UU34" s="35"/>
      <c r="UV34" s="35"/>
      <c r="UW34" s="35"/>
      <c r="UX34" s="35"/>
      <c r="UY34" s="35"/>
      <c r="UZ34" s="35"/>
      <c r="VA34" s="35"/>
      <c r="VB34" s="35"/>
      <c r="VC34" s="35"/>
      <c r="VD34" s="35"/>
      <c r="VE34" s="35"/>
      <c r="VF34" s="35"/>
      <c r="VG34" s="35"/>
      <c r="VH34" s="35"/>
      <c r="VI34" s="35"/>
      <c r="VJ34" s="35"/>
      <c r="VK34" s="35"/>
      <c r="VL34" s="35"/>
      <c r="VM34" s="35"/>
      <c r="VN34" s="35"/>
      <c r="VO34" s="35"/>
      <c r="VP34" s="35"/>
      <c r="VQ34" s="35"/>
      <c r="VR34" s="35"/>
      <c r="VS34" s="35"/>
      <c r="VT34" s="35"/>
      <c r="VU34" s="35"/>
      <c r="VV34" s="35"/>
      <c r="VW34" s="35"/>
      <c r="VX34" s="35"/>
      <c r="VY34" s="35"/>
      <c r="VZ34" s="35"/>
      <c r="WA34" s="35"/>
      <c r="WB34" s="35"/>
      <c r="WC34" s="35"/>
      <c r="WD34" s="35"/>
      <c r="WE34" s="35"/>
      <c r="WF34" s="35"/>
      <c r="WG34" s="35"/>
      <c r="WH34" s="35"/>
      <c r="WI34" s="35"/>
      <c r="WJ34" s="35"/>
      <c r="WK34" s="35"/>
      <c r="WL34" s="35"/>
      <c r="WM34" s="35">
        <v>10</v>
      </c>
      <c r="WN34" s="35"/>
      <c r="WO34" s="35"/>
      <c r="WP34" s="35"/>
      <c r="WQ34" s="35"/>
      <c r="WR34" s="35"/>
      <c r="WS34" s="35"/>
      <c r="WT34" s="35"/>
      <c r="WU34" s="35"/>
      <c r="WV34" s="35"/>
      <c r="WW34" s="35"/>
      <c r="WX34" s="35"/>
      <c r="WY34" s="35"/>
      <c r="WZ34" s="35"/>
      <c r="XA34" s="35"/>
      <c r="XB34" s="35"/>
      <c r="XC34" s="35"/>
      <c r="XD34" s="35"/>
      <c r="XE34" s="35"/>
      <c r="XF34" s="35"/>
      <c r="XG34" s="35"/>
      <c r="XH34" s="35"/>
      <c r="XI34" s="35"/>
      <c r="XJ34" s="35"/>
      <c r="XK34" s="35"/>
      <c r="XL34" s="35"/>
      <c r="XM34" s="35"/>
      <c r="XN34" s="35"/>
      <c r="XO34" s="35"/>
      <c r="XP34" s="35"/>
      <c r="XQ34" s="35"/>
      <c r="XR34" s="35"/>
      <c r="XS34" s="35"/>
      <c r="XT34" s="35"/>
      <c r="XU34" s="35"/>
      <c r="XV34" s="35"/>
      <c r="XW34" s="35"/>
      <c r="XX34" s="35"/>
      <c r="XY34" s="35"/>
      <c r="XZ34" s="35"/>
      <c r="YA34" s="35"/>
      <c r="YB34" s="35"/>
      <c r="YC34" s="35"/>
      <c r="YD34" s="35"/>
      <c r="YE34" s="35"/>
      <c r="YF34" s="35"/>
      <c r="YG34" s="35"/>
      <c r="YH34" s="35"/>
      <c r="YI34" s="35"/>
      <c r="YJ34" s="35"/>
      <c r="YK34" s="35"/>
      <c r="YL34" s="35"/>
      <c r="YM34" s="35"/>
      <c r="YN34" s="35"/>
      <c r="YO34" s="35"/>
      <c r="YP34" s="35"/>
      <c r="YQ34" s="35"/>
      <c r="YR34" s="35"/>
      <c r="YS34" s="35"/>
      <c r="YT34" s="35"/>
      <c r="YU34" s="35"/>
      <c r="YV34" s="35"/>
      <c r="YW34" s="35"/>
      <c r="YX34" s="35"/>
      <c r="YY34" s="35"/>
      <c r="YZ34" s="35"/>
      <c r="ZA34" s="35"/>
      <c r="ZB34" s="35">
        <v>40</v>
      </c>
      <c r="ZC34" s="35"/>
      <c r="ZD34" s="35"/>
      <c r="ZE34" s="35"/>
      <c r="ZF34" s="35"/>
      <c r="ZG34" s="35"/>
      <c r="ZH34" s="35"/>
      <c r="ZI34" s="35"/>
      <c r="ZJ34" s="35"/>
      <c r="ZK34" s="35"/>
      <c r="ZL34" s="35"/>
      <c r="ZM34" s="35"/>
      <c r="ZN34" s="35"/>
      <c r="ZO34" s="35"/>
      <c r="ZP34" s="35"/>
      <c r="ZQ34" s="35"/>
      <c r="ZR34" s="35"/>
      <c r="ZS34" s="35"/>
      <c r="ZT34" s="35"/>
      <c r="ZU34" s="35"/>
      <c r="ZV34" s="35"/>
      <c r="ZW34" s="35"/>
      <c r="ZX34" s="35"/>
      <c r="ZY34" s="35"/>
      <c r="ZZ34" s="35"/>
      <c r="AAA34" s="35"/>
      <c r="AAB34" s="35"/>
      <c r="AAC34" s="35"/>
      <c r="AAD34" s="35"/>
      <c r="AAE34" s="35"/>
      <c r="AAF34" s="35"/>
      <c r="AAG34" s="35"/>
      <c r="AAH34" s="35"/>
      <c r="AAI34" s="35"/>
      <c r="AAJ34" s="35"/>
      <c r="AAK34" s="35"/>
      <c r="AAL34" s="35"/>
      <c r="AAM34" s="35"/>
      <c r="AAN34" s="35"/>
      <c r="AAO34" s="35"/>
      <c r="AAP34" s="35"/>
      <c r="AAQ34" s="35"/>
      <c r="AAR34" s="35"/>
      <c r="AAS34" s="35"/>
      <c r="AAT34" s="35"/>
      <c r="AAU34" s="35"/>
      <c r="AAV34" s="35"/>
      <c r="AAW34" s="35">
        <v>10</v>
      </c>
      <c r="AAX34" s="35"/>
      <c r="AAY34" s="35"/>
      <c r="AAZ34" s="35"/>
      <c r="ABA34" s="35"/>
      <c r="ABB34" s="35"/>
      <c r="ABC34" s="35"/>
      <c r="ABD34" s="35"/>
      <c r="ABE34" s="35"/>
      <c r="ABF34" s="35">
        <v>10</v>
      </c>
      <c r="ABG34" s="35"/>
      <c r="ABH34" s="35"/>
      <c r="ABI34" s="35"/>
      <c r="ABJ34" s="35"/>
      <c r="ABK34" s="35"/>
      <c r="ABL34" s="35"/>
      <c r="ABM34" s="35"/>
      <c r="ABN34" s="35"/>
      <c r="ABO34" s="35"/>
      <c r="ABP34" s="35">
        <v>10</v>
      </c>
      <c r="ABQ34" s="35"/>
      <c r="ABR34" s="35"/>
      <c r="ABS34" s="35"/>
      <c r="ABT34" s="35"/>
      <c r="ABU34" s="35"/>
      <c r="ABV34" s="35"/>
      <c r="ABW34" s="35"/>
      <c r="ABX34" s="35"/>
      <c r="ABY34" s="35"/>
      <c r="ABZ34" s="35"/>
      <c r="ACA34" s="35"/>
      <c r="ACB34" s="35"/>
      <c r="ACC34" s="35"/>
      <c r="ACD34" s="35"/>
      <c r="ACE34" s="35"/>
      <c r="ACF34" s="35"/>
      <c r="ACG34" s="35"/>
      <c r="ACH34" s="35"/>
      <c r="ACI34" s="35"/>
      <c r="ACJ34" s="35"/>
      <c r="ACK34" s="35"/>
      <c r="ACL34" s="35"/>
      <c r="ACM34" s="35"/>
      <c r="ACN34" s="35"/>
      <c r="ACO34" s="35"/>
      <c r="ACP34" s="35"/>
      <c r="ACQ34" s="35"/>
      <c r="ACR34" s="35"/>
      <c r="ACS34" s="35"/>
      <c r="ACT34" s="35"/>
      <c r="ACU34" s="35"/>
      <c r="ACV34" s="35"/>
      <c r="ACW34" s="35"/>
      <c r="ACX34" s="35"/>
      <c r="ACY34" s="35"/>
      <c r="ACZ34" s="35"/>
      <c r="ADA34" s="35"/>
      <c r="ADB34" s="35"/>
      <c r="ADC34" s="35"/>
      <c r="ADD34" s="35"/>
      <c r="ADE34" s="35"/>
      <c r="ADF34" s="35"/>
      <c r="ADG34" s="35"/>
      <c r="ADH34" s="35"/>
      <c r="ADI34" s="35"/>
      <c r="ADJ34" s="35"/>
      <c r="ADK34" s="35"/>
      <c r="ADL34" s="35"/>
      <c r="ADM34" s="35"/>
      <c r="ADN34" s="35"/>
      <c r="ADO34" s="35"/>
      <c r="ADP34" s="35"/>
      <c r="ADQ34" s="35"/>
      <c r="ADR34" s="35"/>
      <c r="ADS34" s="35"/>
      <c r="ADT34" s="35"/>
      <c r="ADU34" s="35"/>
      <c r="ADV34" s="35"/>
      <c r="ADW34" s="35"/>
      <c r="ADX34" s="35"/>
      <c r="ADY34" s="26">
        <f t="shared" si="1"/>
        <v>0</v>
      </c>
      <c r="ADZ34" s="5"/>
      <c r="AEA34" s="7"/>
      <c r="AEB34" s="7"/>
      <c r="AEC34" s="7"/>
      <c r="AED34" s="7"/>
      <c r="AEE34" s="7"/>
      <c r="AEF34" s="7"/>
      <c r="AEG34" s="7"/>
      <c r="AEH34" s="7"/>
      <c r="AEI34" s="7"/>
      <c r="AEJ34" s="7"/>
      <c r="AEK34" s="7"/>
      <c r="AEL34" s="7"/>
      <c r="AEM34" s="7"/>
      <c r="AEN34" s="7"/>
      <c r="AEO34" s="7"/>
      <c r="AEP34" s="7"/>
      <c r="AEQ34" s="7"/>
      <c r="AER34" s="7"/>
      <c r="AES34" s="7"/>
      <c r="AET34" s="7"/>
      <c r="AEU34" s="7"/>
      <c r="AEV34" s="7"/>
      <c r="AEW34" s="7"/>
    </row>
    <row r="35" spans="1:829" x14ac:dyDescent="0.2">
      <c r="A35" s="38" t="s">
        <v>77</v>
      </c>
      <c r="B35" s="65">
        <f t="shared" si="0"/>
        <v>0</v>
      </c>
      <c r="C35" s="57">
        <v>10</v>
      </c>
      <c r="D35" s="59">
        <v>44760</v>
      </c>
      <c r="E35" s="67">
        <v>51.22</v>
      </c>
      <c r="F35" s="67">
        <f t="shared" si="2"/>
        <v>0</v>
      </c>
      <c r="G35" s="6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15"/>
      <c r="BF35" s="15"/>
      <c r="BG35" s="136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  <c r="DV35" s="35"/>
      <c r="DW35" s="35"/>
      <c r="DX35" s="35"/>
      <c r="DY35" s="35"/>
      <c r="DZ35" s="35"/>
      <c r="EA35" s="35"/>
      <c r="EB35" s="35"/>
      <c r="EC35" s="35"/>
      <c r="ED35" s="35"/>
      <c r="EE35" s="35"/>
      <c r="EF35" s="35"/>
      <c r="EG35" s="35"/>
      <c r="EH35" s="35"/>
      <c r="EI35" s="35"/>
      <c r="EJ35" s="35"/>
      <c r="EK35" s="35"/>
      <c r="EL35" s="35"/>
      <c r="EM35" s="35"/>
      <c r="EN35" s="35"/>
      <c r="EO35" s="35"/>
      <c r="EP35" s="35"/>
      <c r="EQ35" s="35"/>
      <c r="ER35" s="35"/>
      <c r="ES35" s="35"/>
      <c r="ET35" s="35"/>
      <c r="EU35" s="35"/>
      <c r="EV35" s="35"/>
      <c r="EW35" s="35"/>
      <c r="EX35" s="35"/>
      <c r="EY35" s="35"/>
      <c r="EZ35" s="35"/>
      <c r="FA35" s="35"/>
      <c r="FB35" s="35"/>
      <c r="FC35" s="35"/>
      <c r="FD35" s="35"/>
      <c r="FE35" s="35"/>
      <c r="FF35" s="35"/>
      <c r="FG35" s="35"/>
      <c r="FH35" s="35"/>
      <c r="FI35" s="35"/>
      <c r="FJ35" s="35"/>
      <c r="FK35" s="35"/>
      <c r="FL35" s="35"/>
      <c r="FM35" s="35"/>
      <c r="FN35" s="35"/>
      <c r="FO35" s="35"/>
      <c r="FP35" s="35"/>
      <c r="FQ35" s="35"/>
      <c r="FR35" s="35"/>
      <c r="FS35" s="35"/>
      <c r="FT35" s="35"/>
      <c r="FU35" s="35"/>
      <c r="FV35" s="35"/>
      <c r="FW35" s="35"/>
      <c r="FX35" s="35"/>
      <c r="FY35" s="35"/>
      <c r="FZ35" s="35"/>
      <c r="GA35" s="35"/>
      <c r="GB35" s="35"/>
      <c r="GC35" s="35"/>
      <c r="GD35" s="35"/>
      <c r="GE35" s="35"/>
      <c r="GF35" s="35"/>
      <c r="GG35" s="35"/>
      <c r="GH35" s="35"/>
      <c r="GI35" s="35"/>
      <c r="GJ35" s="35"/>
      <c r="GK35" s="35"/>
      <c r="GL35" s="35"/>
      <c r="GM35" s="35"/>
      <c r="GN35" s="35"/>
      <c r="GO35" s="35"/>
      <c r="GP35" s="35"/>
      <c r="GQ35" s="35"/>
      <c r="GR35" s="35"/>
      <c r="GS35" s="35"/>
      <c r="GT35" s="35"/>
      <c r="GU35" s="35"/>
      <c r="GV35" s="35"/>
      <c r="GW35" s="35"/>
      <c r="GX35" s="35"/>
      <c r="GY35" s="35"/>
      <c r="GZ35" s="35"/>
      <c r="HA35" s="35"/>
      <c r="HB35" s="35"/>
      <c r="HC35" s="35"/>
      <c r="HD35" s="35"/>
      <c r="HE35" s="35"/>
      <c r="HF35" s="35"/>
      <c r="HG35" s="35"/>
      <c r="HH35" s="35"/>
      <c r="HI35" s="35"/>
      <c r="HJ35" s="35"/>
      <c r="HK35" s="35"/>
      <c r="HL35" s="35"/>
      <c r="HM35" s="35"/>
      <c r="HN35" s="35"/>
      <c r="HO35" s="35"/>
      <c r="HP35" s="35"/>
      <c r="HQ35" s="35"/>
      <c r="HR35" s="35"/>
      <c r="HS35" s="35"/>
      <c r="HT35" s="35"/>
      <c r="HU35" s="35"/>
      <c r="HV35" s="35"/>
      <c r="HW35" s="35"/>
      <c r="HX35" s="35"/>
      <c r="HY35" s="35"/>
      <c r="HZ35" s="35"/>
      <c r="IA35" s="35"/>
      <c r="IB35" s="35"/>
      <c r="IC35" s="35"/>
      <c r="ID35" s="35"/>
      <c r="IE35" s="35"/>
      <c r="IF35" s="35"/>
      <c r="IG35" s="35"/>
      <c r="IH35" s="35"/>
      <c r="II35" s="35"/>
      <c r="IJ35" s="35"/>
      <c r="IK35" s="35"/>
      <c r="IL35" s="35"/>
      <c r="IM35" s="35"/>
      <c r="IN35" s="35"/>
      <c r="IO35" s="35"/>
      <c r="IP35" s="35"/>
      <c r="IQ35" s="35"/>
      <c r="IR35" s="35"/>
      <c r="IS35" s="35"/>
      <c r="IT35" s="35"/>
      <c r="IU35" s="35"/>
      <c r="IV35" s="35"/>
      <c r="IW35" s="35"/>
      <c r="IX35" s="35"/>
      <c r="IY35" s="35"/>
      <c r="IZ35" s="35"/>
      <c r="JA35" s="35"/>
      <c r="JB35" s="35"/>
      <c r="JC35" s="35"/>
      <c r="JD35" s="35"/>
      <c r="JE35" s="35"/>
      <c r="JF35" s="35"/>
      <c r="JG35" s="35"/>
      <c r="JH35" s="35"/>
      <c r="JI35" s="35"/>
      <c r="JJ35" s="35"/>
      <c r="JK35" s="35"/>
      <c r="JL35" s="35"/>
      <c r="JM35" s="35"/>
      <c r="JN35" s="35"/>
      <c r="JO35" s="35"/>
      <c r="JP35" s="35"/>
      <c r="JQ35" s="35"/>
      <c r="JR35" s="35"/>
      <c r="JS35" s="35"/>
      <c r="JT35" s="35"/>
      <c r="JU35" s="35"/>
      <c r="JV35" s="35"/>
      <c r="JW35" s="35"/>
      <c r="JX35" s="35"/>
      <c r="JY35" s="35"/>
      <c r="JZ35" s="35"/>
      <c r="KA35" s="35"/>
      <c r="KB35" s="35"/>
      <c r="KC35" s="35"/>
      <c r="KD35" s="35"/>
      <c r="KE35" s="35"/>
      <c r="KF35" s="35"/>
      <c r="KG35" s="35"/>
      <c r="KH35" s="35"/>
      <c r="KI35" s="35"/>
      <c r="KJ35" s="35"/>
      <c r="KK35" s="35"/>
      <c r="KL35" s="35"/>
      <c r="KM35" s="35"/>
      <c r="KN35" s="35"/>
      <c r="KO35" s="35"/>
      <c r="KP35" s="35"/>
      <c r="KQ35" s="35"/>
      <c r="KR35" s="35"/>
      <c r="KS35" s="35"/>
      <c r="KT35" s="35"/>
      <c r="KU35" s="35"/>
      <c r="KV35" s="35"/>
      <c r="KW35" s="35"/>
      <c r="KX35" s="35"/>
      <c r="KY35" s="35"/>
      <c r="KZ35" s="35"/>
      <c r="LA35" s="35"/>
      <c r="LB35" s="35"/>
      <c r="LC35" s="35"/>
      <c r="LD35" s="35"/>
      <c r="LE35" s="35"/>
      <c r="LF35" s="35"/>
      <c r="LG35" s="35"/>
      <c r="LH35" s="35"/>
      <c r="LI35" s="35"/>
      <c r="LJ35" s="35"/>
      <c r="LK35" s="35"/>
      <c r="LL35" s="35"/>
      <c r="LM35" s="35"/>
      <c r="LN35" s="35"/>
      <c r="LO35" s="35"/>
      <c r="LP35" s="35"/>
      <c r="LQ35" s="35"/>
      <c r="LR35" s="35"/>
      <c r="LS35" s="35"/>
      <c r="LT35" s="35"/>
      <c r="LU35" s="35"/>
      <c r="LV35" s="35"/>
      <c r="LW35" s="35"/>
      <c r="LX35" s="35"/>
      <c r="LY35" s="35"/>
      <c r="LZ35" s="35"/>
      <c r="MA35" s="35"/>
      <c r="MB35" s="35"/>
      <c r="MC35" s="35"/>
      <c r="MD35" s="35"/>
      <c r="ME35" s="35"/>
      <c r="MF35" s="35"/>
      <c r="MG35" s="35"/>
      <c r="MH35" s="35"/>
      <c r="MI35" s="35"/>
      <c r="MJ35" s="35"/>
      <c r="MK35" s="35"/>
      <c r="ML35" s="35"/>
      <c r="MM35" s="35"/>
      <c r="MN35" s="35"/>
      <c r="MO35" s="35"/>
      <c r="MP35" s="35"/>
      <c r="MQ35" s="35"/>
      <c r="MR35" s="35"/>
      <c r="MS35" s="35"/>
      <c r="MT35" s="35"/>
      <c r="MU35" s="35"/>
      <c r="MV35" s="35"/>
      <c r="MW35" s="35"/>
      <c r="MX35" s="35"/>
      <c r="MY35" s="35"/>
      <c r="MZ35" s="35"/>
      <c r="NA35" s="35"/>
      <c r="NB35" s="35"/>
      <c r="NC35" s="35"/>
      <c r="ND35" s="35"/>
      <c r="NE35" s="35"/>
      <c r="NF35" s="35"/>
      <c r="NG35" s="35"/>
      <c r="NH35" s="35"/>
      <c r="NI35" s="35"/>
      <c r="NJ35" s="35"/>
      <c r="NK35" s="35"/>
      <c r="NL35" s="35"/>
      <c r="NM35" s="35"/>
      <c r="NN35" s="35"/>
      <c r="NO35" s="35"/>
      <c r="NP35" s="35"/>
      <c r="NQ35" s="35"/>
      <c r="NR35" s="35"/>
      <c r="NS35" s="35"/>
      <c r="NT35" s="35"/>
      <c r="NU35" s="35"/>
      <c r="NV35" s="35"/>
      <c r="NW35" s="35"/>
      <c r="NX35" s="35"/>
      <c r="NY35" s="35"/>
      <c r="NZ35" s="35"/>
      <c r="OA35" s="35"/>
      <c r="OB35" s="35"/>
      <c r="OC35" s="35"/>
      <c r="OD35" s="35"/>
      <c r="OE35" s="35"/>
      <c r="OF35" s="35"/>
      <c r="OG35" s="35"/>
      <c r="OH35" s="35"/>
      <c r="OI35" s="35"/>
      <c r="OJ35" s="35"/>
      <c r="OK35" s="35"/>
      <c r="OL35" s="35"/>
      <c r="OM35" s="35"/>
      <c r="ON35" s="35"/>
      <c r="OO35" s="35"/>
      <c r="OP35" s="35"/>
      <c r="OQ35" s="35"/>
      <c r="OR35" s="35"/>
      <c r="OS35" s="35"/>
      <c r="OT35" s="35"/>
      <c r="OU35" s="35"/>
      <c r="OV35" s="35"/>
      <c r="OW35" s="35"/>
      <c r="OX35" s="35"/>
      <c r="OY35" s="35"/>
      <c r="OZ35" s="35"/>
      <c r="PA35" s="35"/>
      <c r="PB35" s="35"/>
      <c r="PC35" s="35"/>
      <c r="PD35" s="35"/>
      <c r="PE35" s="35"/>
      <c r="PF35" s="35"/>
      <c r="PG35" s="35"/>
      <c r="PH35" s="35"/>
      <c r="PI35" s="35"/>
      <c r="PJ35" s="35"/>
      <c r="PK35" s="35"/>
      <c r="PL35" s="35"/>
      <c r="PM35" s="35"/>
      <c r="PN35" s="35"/>
      <c r="PO35" s="35"/>
      <c r="PP35" s="35"/>
      <c r="PQ35" s="35"/>
      <c r="PR35" s="35"/>
      <c r="PS35" s="35"/>
      <c r="PT35" s="35"/>
      <c r="PU35" s="35"/>
      <c r="PV35" s="35"/>
      <c r="PW35" s="35"/>
      <c r="PX35" s="35"/>
      <c r="PY35" s="35"/>
      <c r="PZ35" s="35"/>
      <c r="QA35" s="35"/>
      <c r="QB35" s="35"/>
      <c r="QC35" s="35"/>
      <c r="QD35" s="35"/>
      <c r="QE35" s="35"/>
      <c r="QF35" s="35"/>
      <c r="QG35" s="35"/>
      <c r="QH35" s="35"/>
      <c r="QI35" s="35"/>
      <c r="QJ35" s="35"/>
      <c r="QK35" s="35"/>
      <c r="QL35" s="35"/>
      <c r="QM35" s="35"/>
      <c r="QN35" s="35"/>
      <c r="QO35" s="35"/>
      <c r="QP35" s="35"/>
      <c r="QQ35" s="35"/>
      <c r="QR35" s="35"/>
      <c r="QS35" s="35"/>
      <c r="QT35" s="35"/>
      <c r="QU35" s="35"/>
      <c r="QV35" s="35"/>
      <c r="QW35" s="35"/>
      <c r="QX35" s="35"/>
      <c r="QY35" s="35"/>
      <c r="QZ35" s="35"/>
      <c r="RA35" s="35"/>
      <c r="RB35" s="35"/>
      <c r="RC35" s="35"/>
      <c r="RD35" s="35"/>
      <c r="RE35" s="35"/>
      <c r="RF35" s="35"/>
      <c r="RG35" s="35"/>
      <c r="RH35" s="35"/>
      <c r="RI35" s="35"/>
      <c r="RJ35" s="35"/>
      <c r="RK35" s="35"/>
      <c r="RL35" s="35"/>
      <c r="RM35" s="35"/>
      <c r="RN35" s="35"/>
      <c r="RO35" s="35"/>
      <c r="RP35" s="35"/>
      <c r="RQ35" s="35"/>
      <c r="RR35" s="35"/>
      <c r="RS35" s="35"/>
      <c r="RT35" s="35"/>
      <c r="RU35" s="35"/>
      <c r="RV35" s="35"/>
      <c r="RW35" s="35"/>
      <c r="RX35" s="35"/>
      <c r="RY35" s="35"/>
      <c r="RZ35" s="35"/>
      <c r="SA35" s="35"/>
      <c r="SB35" s="35"/>
      <c r="SC35" s="35"/>
      <c r="SD35" s="35"/>
      <c r="SE35" s="35"/>
      <c r="SF35" s="35"/>
      <c r="SG35" s="35"/>
      <c r="SH35" s="35"/>
      <c r="SI35" s="35"/>
      <c r="SJ35" s="35"/>
      <c r="SK35" s="35"/>
      <c r="SL35" s="35"/>
      <c r="SM35" s="35"/>
      <c r="SN35" s="35"/>
      <c r="SO35" s="35"/>
      <c r="SP35" s="35"/>
      <c r="SQ35" s="35"/>
      <c r="SR35" s="35"/>
      <c r="SS35" s="35"/>
      <c r="ST35" s="35"/>
      <c r="SU35" s="35"/>
      <c r="SV35" s="35"/>
      <c r="SW35" s="35"/>
      <c r="SX35" s="35"/>
      <c r="SY35" s="35"/>
      <c r="SZ35" s="35"/>
      <c r="TA35" s="35"/>
      <c r="TB35" s="35"/>
      <c r="TC35" s="35"/>
      <c r="TD35" s="35"/>
      <c r="TE35" s="35"/>
      <c r="TF35" s="35"/>
      <c r="TG35" s="35"/>
      <c r="TH35" s="35"/>
      <c r="TI35" s="35"/>
      <c r="TJ35" s="35"/>
      <c r="TK35" s="35"/>
      <c r="TL35" s="35"/>
      <c r="TM35" s="35"/>
      <c r="TN35" s="35"/>
      <c r="TO35" s="35"/>
      <c r="TP35" s="35"/>
      <c r="TQ35" s="35"/>
      <c r="TR35" s="35"/>
      <c r="TS35" s="35"/>
      <c r="TT35" s="35"/>
      <c r="TU35" s="35"/>
      <c r="TV35" s="35"/>
      <c r="TW35" s="35"/>
      <c r="TX35" s="35"/>
      <c r="TY35" s="35"/>
      <c r="TZ35" s="35"/>
      <c r="UA35" s="35"/>
      <c r="UB35" s="35"/>
      <c r="UC35" s="35"/>
      <c r="UD35" s="35"/>
      <c r="UE35" s="35"/>
      <c r="UF35" s="35"/>
      <c r="UG35" s="35"/>
      <c r="UH35" s="35"/>
      <c r="UI35" s="35"/>
      <c r="UJ35" s="35"/>
      <c r="UK35" s="35"/>
      <c r="UL35" s="35"/>
      <c r="UM35" s="35"/>
      <c r="UN35" s="35"/>
      <c r="UO35" s="35"/>
      <c r="UP35" s="35"/>
      <c r="UQ35" s="35"/>
      <c r="UR35" s="35"/>
      <c r="US35" s="35"/>
      <c r="UT35" s="35"/>
      <c r="UU35" s="35"/>
      <c r="UV35" s="35"/>
      <c r="UW35" s="35"/>
      <c r="UX35" s="35"/>
      <c r="UY35" s="35"/>
      <c r="UZ35" s="35"/>
      <c r="VA35" s="35"/>
      <c r="VB35" s="35"/>
      <c r="VC35" s="35"/>
      <c r="VD35" s="35"/>
      <c r="VE35" s="35"/>
      <c r="VF35" s="35"/>
      <c r="VG35" s="35"/>
      <c r="VH35" s="35"/>
      <c r="VI35" s="35"/>
      <c r="VJ35" s="35"/>
      <c r="VK35" s="35"/>
      <c r="VL35" s="35"/>
      <c r="VM35" s="35"/>
      <c r="VN35" s="35"/>
      <c r="VO35" s="35"/>
      <c r="VP35" s="35"/>
      <c r="VQ35" s="35"/>
      <c r="VR35" s="35"/>
      <c r="VS35" s="35"/>
      <c r="VT35" s="35"/>
      <c r="VU35" s="35"/>
      <c r="VV35" s="35"/>
      <c r="VW35" s="35"/>
      <c r="VX35" s="35"/>
      <c r="VY35" s="35"/>
      <c r="VZ35" s="35"/>
      <c r="WA35" s="35"/>
      <c r="WB35" s="35"/>
      <c r="WC35" s="35"/>
      <c r="WD35" s="35"/>
      <c r="WE35" s="35"/>
      <c r="WF35" s="35"/>
      <c r="WG35" s="35"/>
      <c r="WH35" s="35"/>
      <c r="WI35" s="35"/>
      <c r="WJ35" s="35"/>
      <c r="WK35" s="35"/>
      <c r="WL35" s="35"/>
      <c r="WM35" s="35"/>
      <c r="WN35" s="35"/>
      <c r="WO35" s="35"/>
      <c r="WP35" s="35"/>
      <c r="WQ35" s="35"/>
      <c r="WR35" s="35"/>
      <c r="WS35" s="35"/>
      <c r="WT35" s="35"/>
      <c r="WU35" s="35"/>
      <c r="WV35" s="35"/>
      <c r="WW35" s="35"/>
      <c r="WX35" s="35"/>
      <c r="WY35" s="35"/>
      <c r="WZ35" s="35"/>
      <c r="XA35" s="35"/>
      <c r="XB35" s="35"/>
      <c r="XC35" s="35"/>
      <c r="XD35" s="35"/>
      <c r="XE35" s="35"/>
      <c r="XF35" s="35"/>
      <c r="XG35" s="35"/>
      <c r="XH35" s="35"/>
      <c r="XI35" s="35"/>
      <c r="XJ35" s="35"/>
      <c r="XK35" s="35"/>
      <c r="XL35" s="35"/>
      <c r="XM35" s="35"/>
      <c r="XN35" s="35"/>
      <c r="XO35" s="35"/>
      <c r="XP35" s="35"/>
      <c r="XQ35" s="35"/>
      <c r="XR35" s="35"/>
      <c r="XS35" s="35"/>
      <c r="XT35" s="35"/>
      <c r="XU35" s="35"/>
      <c r="XV35" s="35"/>
      <c r="XW35" s="35"/>
      <c r="XX35" s="35"/>
      <c r="XY35" s="35"/>
      <c r="XZ35" s="35"/>
      <c r="YA35" s="35"/>
      <c r="YB35" s="35"/>
      <c r="YC35" s="35"/>
      <c r="YD35" s="35"/>
      <c r="YE35" s="35"/>
      <c r="YF35" s="35"/>
      <c r="YG35" s="35"/>
      <c r="YH35" s="35"/>
      <c r="YI35" s="35"/>
      <c r="YJ35" s="35"/>
      <c r="YK35" s="35"/>
      <c r="YL35" s="35"/>
      <c r="YM35" s="35"/>
      <c r="YN35" s="35"/>
      <c r="YO35" s="35"/>
      <c r="YP35" s="35"/>
      <c r="YQ35" s="35"/>
      <c r="YR35" s="35"/>
      <c r="YS35" s="35"/>
      <c r="YT35" s="35"/>
      <c r="YU35" s="35"/>
      <c r="YV35" s="35"/>
      <c r="YW35" s="35"/>
      <c r="YX35" s="35"/>
      <c r="YY35" s="35"/>
      <c r="YZ35" s="35"/>
      <c r="ZA35" s="35"/>
      <c r="ZB35" s="35"/>
      <c r="ZC35" s="35"/>
      <c r="ZD35" s="35"/>
      <c r="ZE35" s="35"/>
      <c r="ZF35" s="35"/>
      <c r="ZG35" s="35"/>
      <c r="ZH35" s="35"/>
      <c r="ZI35" s="35"/>
      <c r="ZJ35" s="35"/>
      <c r="ZK35" s="35"/>
      <c r="ZL35" s="35"/>
      <c r="ZM35" s="35"/>
      <c r="ZN35" s="35"/>
      <c r="ZO35" s="35"/>
      <c r="ZP35" s="35"/>
      <c r="ZQ35" s="35"/>
      <c r="ZR35" s="35"/>
      <c r="ZS35" s="35">
        <v>10</v>
      </c>
      <c r="ZT35" s="35"/>
      <c r="ZU35" s="35"/>
      <c r="ZV35" s="35"/>
      <c r="ZW35" s="35"/>
      <c r="ZX35" s="35"/>
      <c r="ZY35" s="35"/>
      <c r="ZZ35" s="35"/>
      <c r="AAA35" s="35"/>
      <c r="AAB35" s="35"/>
      <c r="AAC35" s="35"/>
      <c r="AAD35" s="35"/>
      <c r="AAE35" s="35"/>
      <c r="AAF35" s="35"/>
      <c r="AAG35" s="35"/>
      <c r="AAH35" s="35"/>
      <c r="AAI35" s="35"/>
      <c r="AAJ35" s="35"/>
      <c r="AAK35" s="35"/>
      <c r="AAL35" s="35"/>
      <c r="AAM35" s="35"/>
      <c r="AAN35" s="35"/>
      <c r="AAO35" s="35"/>
      <c r="AAP35" s="35"/>
      <c r="AAQ35" s="35"/>
      <c r="AAR35" s="35"/>
      <c r="AAS35" s="35"/>
      <c r="AAT35" s="35"/>
      <c r="AAU35" s="35"/>
      <c r="AAV35" s="35"/>
      <c r="AAW35" s="35"/>
      <c r="AAX35" s="35"/>
      <c r="AAY35" s="35"/>
      <c r="AAZ35" s="35"/>
      <c r="ABA35" s="35"/>
      <c r="ABB35" s="35"/>
      <c r="ABC35" s="35"/>
      <c r="ABD35" s="35"/>
      <c r="ABE35" s="35"/>
      <c r="ABF35" s="35">
        <v>10</v>
      </c>
      <c r="ABG35" s="35"/>
      <c r="ABH35" s="35"/>
      <c r="ABI35" s="35"/>
      <c r="ABJ35" s="35"/>
      <c r="ABK35" s="35"/>
      <c r="ABL35" s="35"/>
      <c r="ABM35" s="35"/>
      <c r="ABN35" s="35"/>
      <c r="ABO35" s="35"/>
      <c r="ABP35" s="35"/>
      <c r="ABQ35" s="35"/>
      <c r="ABR35" s="35"/>
      <c r="ABS35" s="35"/>
      <c r="ABT35" s="35"/>
      <c r="ABU35" s="35"/>
      <c r="ABV35" s="35"/>
      <c r="ABW35" s="35"/>
      <c r="ABX35" s="35"/>
      <c r="ABY35" s="35"/>
      <c r="ABZ35" s="35"/>
      <c r="ACA35" s="35"/>
      <c r="ACB35" s="35"/>
      <c r="ACC35" s="35"/>
      <c r="ACD35" s="35"/>
      <c r="ACE35" s="35"/>
      <c r="ACF35" s="35"/>
      <c r="ACG35" s="35"/>
      <c r="ACH35" s="35"/>
      <c r="ACI35" s="35"/>
      <c r="ACJ35" s="35"/>
      <c r="ACK35" s="35"/>
      <c r="ACL35" s="35"/>
      <c r="ACM35" s="35"/>
      <c r="ACN35" s="35"/>
      <c r="ACO35" s="35"/>
      <c r="ACP35" s="35"/>
      <c r="ACQ35" s="35"/>
      <c r="ACR35" s="35"/>
      <c r="ACS35" s="35"/>
      <c r="ACT35" s="35"/>
      <c r="ACU35" s="35"/>
      <c r="ACV35" s="35"/>
      <c r="ACW35" s="35"/>
      <c r="ACX35" s="35"/>
      <c r="ACY35" s="35"/>
      <c r="ACZ35" s="35"/>
      <c r="ADA35" s="35"/>
      <c r="ADB35" s="35"/>
      <c r="ADC35" s="35"/>
      <c r="ADD35" s="35"/>
      <c r="ADE35" s="35"/>
      <c r="ADF35" s="35"/>
      <c r="ADG35" s="35"/>
      <c r="ADH35" s="35"/>
      <c r="ADI35" s="35"/>
      <c r="ADJ35" s="35"/>
      <c r="ADK35" s="35"/>
      <c r="ADL35" s="35"/>
      <c r="ADM35" s="35"/>
      <c r="ADN35" s="35"/>
      <c r="ADO35" s="35"/>
      <c r="ADP35" s="35"/>
      <c r="ADQ35" s="35"/>
      <c r="ADR35" s="35"/>
      <c r="ADS35" s="35"/>
      <c r="ADT35" s="35"/>
      <c r="ADU35" s="35"/>
      <c r="ADV35" s="35"/>
      <c r="ADW35" s="35"/>
      <c r="ADX35" s="35"/>
      <c r="ADY35" s="26">
        <f t="shared" si="1"/>
        <v>0</v>
      </c>
      <c r="ADZ35" s="5"/>
      <c r="AEA35" s="7"/>
      <c r="AEB35" s="7"/>
      <c r="AEC35" s="7"/>
      <c r="AED35" s="7"/>
      <c r="AEE35" s="7"/>
      <c r="AEF35" s="7"/>
      <c r="AEG35" s="7"/>
      <c r="AEH35" s="7"/>
      <c r="AEI35" s="7"/>
      <c r="AEJ35" s="7"/>
      <c r="AEK35" s="7"/>
      <c r="AEL35" s="7"/>
      <c r="AEM35" s="7"/>
      <c r="AEN35" s="7"/>
      <c r="AEO35" s="7"/>
      <c r="AEP35" s="7"/>
      <c r="AEQ35" s="7"/>
      <c r="AER35" s="7"/>
      <c r="AES35" s="7"/>
      <c r="AET35" s="7"/>
      <c r="AEU35" s="7"/>
      <c r="AEV35" s="7"/>
      <c r="AEW35" s="7"/>
    </row>
    <row r="36" spans="1:829" x14ac:dyDescent="0.2">
      <c r="A36" s="38" t="s">
        <v>77</v>
      </c>
      <c r="B36" s="65">
        <f t="shared" si="0"/>
        <v>0</v>
      </c>
      <c r="C36" s="57">
        <v>1</v>
      </c>
      <c r="D36" s="59">
        <v>44767</v>
      </c>
      <c r="E36" s="67">
        <v>55.62</v>
      </c>
      <c r="F36" s="67">
        <f t="shared" si="2"/>
        <v>0</v>
      </c>
      <c r="G36" s="6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15"/>
      <c r="BF36" s="15"/>
      <c r="BG36" s="136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35"/>
      <c r="DZ36" s="35"/>
      <c r="EA36" s="35"/>
      <c r="EB36" s="35"/>
      <c r="EC36" s="35"/>
      <c r="ED36" s="35"/>
      <c r="EE36" s="35"/>
      <c r="EF36" s="35"/>
      <c r="EG36" s="35"/>
      <c r="EH36" s="35"/>
      <c r="EI36" s="35"/>
      <c r="EJ36" s="35"/>
      <c r="EK36" s="35"/>
      <c r="EL36" s="35"/>
      <c r="EM36" s="35"/>
      <c r="EN36" s="35"/>
      <c r="EO36" s="35"/>
      <c r="EP36" s="35"/>
      <c r="EQ36" s="35"/>
      <c r="ER36" s="35"/>
      <c r="ES36" s="35"/>
      <c r="ET36" s="35"/>
      <c r="EU36" s="35"/>
      <c r="EV36" s="35"/>
      <c r="EW36" s="35"/>
      <c r="EX36" s="35"/>
      <c r="EY36" s="35"/>
      <c r="EZ36" s="35"/>
      <c r="FA36" s="35"/>
      <c r="FB36" s="35"/>
      <c r="FC36" s="35"/>
      <c r="FD36" s="35"/>
      <c r="FE36" s="35"/>
      <c r="FF36" s="35"/>
      <c r="FG36" s="35"/>
      <c r="FH36" s="35"/>
      <c r="FI36" s="35"/>
      <c r="FJ36" s="35"/>
      <c r="FK36" s="35"/>
      <c r="FL36" s="35"/>
      <c r="FM36" s="35"/>
      <c r="FN36" s="35"/>
      <c r="FO36" s="35"/>
      <c r="FP36" s="35"/>
      <c r="FQ36" s="35"/>
      <c r="FR36" s="35"/>
      <c r="FS36" s="35"/>
      <c r="FT36" s="35"/>
      <c r="FU36" s="35"/>
      <c r="FV36" s="35"/>
      <c r="FW36" s="35"/>
      <c r="FX36" s="35"/>
      <c r="FY36" s="35"/>
      <c r="FZ36" s="35"/>
      <c r="GA36" s="35"/>
      <c r="GB36" s="35"/>
      <c r="GC36" s="35"/>
      <c r="GD36" s="35"/>
      <c r="GE36" s="35"/>
      <c r="GF36" s="35"/>
      <c r="GG36" s="35"/>
      <c r="GH36" s="35"/>
      <c r="GI36" s="35"/>
      <c r="GJ36" s="35"/>
      <c r="GK36" s="35"/>
      <c r="GL36" s="35"/>
      <c r="GM36" s="35"/>
      <c r="GN36" s="35"/>
      <c r="GO36" s="35"/>
      <c r="GP36" s="35"/>
      <c r="GQ36" s="35"/>
      <c r="GR36" s="35"/>
      <c r="GS36" s="35"/>
      <c r="GT36" s="35"/>
      <c r="GU36" s="35"/>
      <c r="GV36" s="35"/>
      <c r="GW36" s="35"/>
      <c r="GX36" s="35"/>
      <c r="GY36" s="35"/>
      <c r="GZ36" s="35"/>
      <c r="HA36" s="35"/>
      <c r="HB36" s="35"/>
      <c r="HC36" s="35"/>
      <c r="HD36" s="35"/>
      <c r="HE36" s="35"/>
      <c r="HF36" s="35"/>
      <c r="HG36" s="35"/>
      <c r="HH36" s="35"/>
      <c r="HI36" s="35"/>
      <c r="HJ36" s="35"/>
      <c r="HK36" s="35"/>
      <c r="HL36" s="35"/>
      <c r="HM36" s="35"/>
      <c r="HN36" s="35"/>
      <c r="HO36" s="35"/>
      <c r="HP36" s="35"/>
      <c r="HQ36" s="35"/>
      <c r="HR36" s="35"/>
      <c r="HS36" s="35"/>
      <c r="HT36" s="35"/>
      <c r="HU36" s="35"/>
      <c r="HV36" s="35"/>
      <c r="HW36" s="35"/>
      <c r="HX36" s="35"/>
      <c r="HY36" s="35"/>
      <c r="HZ36" s="35"/>
      <c r="IA36" s="35"/>
      <c r="IB36" s="35"/>
      <c r="IC36" s="35"/>
      <c r="ID36" s="35"/>
      <c r="IE36" s="35"/>
      <c r="IF36" s="35"/>
      <c r="IG36" s="35"/>
      <c r="IH36" s="35"/>
      <c r="II36" s="35"/>
      <c r="IJ36" s="35"/>
      <c r="IK36" s="35"/>
      <c r="IL36" s="35"/>
      <c r="IM36" s="35"/>
      <c r="IN36" s="35"/>
      <c r="IO36" s="35"/>
      <c r="IP36" s="35"/>
      <c r="IQ36" s="35"/>
      <c r="IR36" s="35"/>
      <c r="IS36" s="35"/>
      <c r="IT36" s="35"/>
      <c r="IU36" s="35"/>
      <c r="IV36" s="35"/>
      <c r="IW36" s="35"/>
      <c r="IX36" s="35"/>
      <c r="IY36" s="35"/>
      <c r="IZ36" s="35"/>
      <c r="JA36" s="35"/>
      <c r="JB36" s="35"/>
      <c r="JC36" s="35"/>
      <c r="JD36" s="35"/>
      <c r="JE36" s="35"/>
      <c r="JF36" s="35"/>
      <c r="JG36" s="35"/>
      <c r="JH36" s="35"/>
      <c r="JI36" s="35"/>
      <c r="JJ36" s="35"/>
      <c r="JK36" s="35"/>
      <c r="JL36" s="35"/>
      <c r="JM36" s="35"/>
      <c r="JN36" s="35"/>
      <c r="JO36" s="35"/>
      <c r="JP36" s="35"/>
      <c r="JQ36" s="35"/>
      <c r="JR36" s="35"/>
      <c r="JS36" s="35"/>
      <c r="JT36" s="35"/>
      <c r="JU36" s="35"/>
      <c r="JV36" s="35"/>
      <c r="JW36" s="35"/>
      <c r="JX36" s="35"/>
      <c r="JY36" s="35"/>
      <c r="JZ36" s="35"/>
      <c r="KA36" s="35"/>
      <c r="KB36" s="35"/>
      <c r="KC36" s="35"/>
      <c r="KD36" s="35"/>
      <c r="KE36" s="35"/>
      <c r="KF36" s="35"/>
      <c r="KG36" s="35"/>
      <c r="KH36" s="35"/>
      <c r="KI36" s="35"/>
      <c r="KJ36" s="35"/>
      <c r="KK36" s="35"/>
      <c r="KL36" s="35"/>
      <c r="KM36" s="35"/>
      <c r="KN36" s="35"/>
      <c r="KO36" s="35"/>
      <c r="KP36" s="35"/>
      <c r="KQ36" s="35"/>
      <c r="KR36" s="35"/>
      <c r="KS36" s="35"/>
      <c r="KT36" s="35"/>
      <c r="KU36" s="35"/>
      <c r="KV36" s="35"/>
      <c r="KW36" s="35"/>
      <c r="KX36" s="35"/>
      <c r="KY36" s="35"/>
      <c r="KZ36" s="35"/>
      <c r="LA36" s="35"/>
      <c r="LB36" s="35"/>
      <c r="LC36" s="35"/>
      <c r="LD36" s="35"/>
      <c r="LE36" s="35"/>
      <c r="LF36" s="35"/>
      <c r="LG36" s="35"/>
      <c r="LH36" s="35"/>
      <c r="LI36" s="35"/>
      <c r="LJ36" s="35"/>
      <c r="LK36" s="35"/>
      <c r="LL36" s="35"/>
      <c r="LM36" s="35"/>
      <c r="LN36" s="35"/>
      <c r="LO36" s="35"/>
      <c r="LP36" s="35"/>
      <c r="LQ36" s="35"/>
      <c r="LR36" s="35"/>
      <c r="LS36" s="35"/>
      <c r="LT36" s="35"/>
      <c r="LU36" s="35"/>
      <c r="LV36" s="35"/>
      <c r="LW36" s="35"/>
      <c r="LX36" s="35"/>
      <c r="LY36" s="35"/>
      <c r="LZ36" s="35"/>
      <c r="MA36" s="35"/>
      <c r="MB36" s="35"/>
      <c r="MC36" s="35"/>
      <c r="MD36" s="35"/>
      <c r="ME36" s="35"/>
      <c r="MF36" s="35"/>
      <c r="MG36" s="35"/>
      <c r="MH36" s="35"/>
      <c r="MI36" s="35"/>
      <c r="MJ36" s="35"/>
      <c r="MK36" s="35"/>
      <c r="ML36" s="35"/>
      <c r="MM36" s="35"/>
      <c r="MN36" s="35"/>
      <c r="MO36" s="35"/>
      <c r="MP36" s="35"/>
      <c r="MQ36" s="35"/>
      <c r="MR36" s="35"/>
      <c r="MS36" s="35"/>
      <c r="MT36" s="35"/>
      <c r="MU36" s="35"/>
      <c r="MV36" s="35"/>
      <c r="MW36" s="35"/>
      <c r="MX36" s="35"/>
      <c r="MY36" s="35"/>
      <c r="MZ36" s="35"/>
      <c r="NA36" s="35"/>
      <c r="NB36" s="35"/>
      <c r="NC36" s="35"/>
      <c r="ND36" s="35"/>
      <c r="NE36" s="35"/>
      <c r="NF36" s="35"/>
      <c r="NG36" s="35"/>
      <c r="NH36" s="35"/>
      <c r="NI36" s="35"/>
      <c r="NJ36" s="35"/>
      <c r="NK36" s="35"/>
      <c r="NL36" s="35"/>
      <c r="NM36" s="35"/>
      <c r="NN36" s="35"/>
      <c r="NO36" s="35"/>
      <c r="NP36" s="35"/>
      <c r="NQ36" s="35"/>
      <c r="NR36" s="35"/>
      <c r="NS36" s="35"/>
      <c r="NT36" s="35"/>
      <c r="NU36" s="35">
        <v>1</v>
      </c>
      <c r="NV36" s="35"/>
      <c r="NW36" s="35"/>
      <c r="NX36" s="35"/>
      <c r="NY36" s="35"/>
      <c r="NZ36" s="35"/>
      <c r="OA36" s="35"/>
      <c r="OB36" s="35"/>
      <c r="OC36" s="35"/>
      <c r="OD36" s="35"/>
      <c r="OE36" s="35"/>
      <c r="OF36" s="35"/>
      <c r="OG36" s="35"/>
      <c r="OH36" s="35"/>
      <c r="OI36" s="35"/>
      <c r="OJ36" s="35"/>
      <c r="OK36" s="35"/>
      <c r="OL36" s="35"/>
      <c r="OM36" s="35"/>
      <c r="ON36" s="35"/>
      <c r="OO36" s="35"/>
      <c r="OP36" s="35"/>
      <c r="OQ36" s="35"/>
      <c r="OR36" s="35"/>
      <c r="OS36" s="35"/>
      <c r="OT36" s="35"/>
      <c r="OU36" s="35"/>
      <c r="OV36" s="35"/>
      <c r="OW36" s="35"/>
      <c r="OX36" s="35"/>
      <c r="OY36" s="35"/>
      <c r="OZ36" s="35"/>
      <c r="PA36" s="35"/>
      <c r="PB36" s="35"/>
      <c r="PC36" s="35"/>
      <c r="PD36" s="35"/>
      <c r="PE36" s="35"/>
      <c r="PF36" s="35"/>
      <c r="PG36" s="35"/>
      <c r="PH36" s="35"/>
      <c r="PI36" s="35"/>
      <c r="PJ36" s="35"/>
      <c r="PK36" s="35"/>
      <c r="PL36" s="35"/>
      <c r="PM36" s="35"/>
      <c r="PN36" s="35"/>
      <c r="PO36" s="35"/>
      <c r="PP36" s="35"/>
      <c r="PQ36" s="35"/>
      <c r="PR36" s="35"/>
      <c r="PS36" s="35"/>
      <c r="PT36" s="35"/>
      <c r="PU36" s="35"/>
      <c r="PV36" s="35"/>
      <c r="PW36" s="35"/>
      <c r="PX36" s="35"/>
      <c r="PY36" s="35"/>
      <c r="PZ36" s="35"/>
      <c r="QA36" s="35"/>
      <c r="QB36" s="35"/>
      <c r="QC36" s="35"/>
      <c r="QD36" s="35"/>
      <c r="QE36" s="35"/>
      <c r="QF36" s="35"/>
      <c r="QG36" s="35"/>
      <c r="QH36" s="35"/>
      <c r="QI36" s="35"/>
      <c r="QJ36" s="35"/>
      <c r="QK36" s="35"/>
      <c r="QL36" s="35"/>
      <c r="QM36" s="35"/>
      <c r="QN36" s="35"/>
      <c r="QO36" s="35"/>
      <c r="QP36" s="35"/>
      <c r="QQ36" s="35"/>
      <c r="QR36" s="35"/>
      <c r="QS36" s="35"/>
      <c r="QT36" s="35"/>
      <c r="QU36" s="35"/>
      <c r="QV36" s="35"/>
      <c r="QW36" s="35"/>
      <c r="QX36" s="35"/>
      <c r="QY36" s="35"/>
      <c r="QZ36" s="35"/>
      <c r="RA36" s="35"/>
      <c r="RB36" s="35"/>
      <c r="RC36" s="35"/>
      <c r="RD36" s="35"/>
      <c r="RE36" s="35"/>
      <c r="RF36" s="35"/>
      <c r="RG36" s="35"/>
      <c r="RH36" s="35"/>
      <c r="RI36" s="35"/>
      <c r="RJ36" s="35"/>
      <c r="RK36" s="35"/>
      <c r="RL36" s="35"/>
      <c r="RM36" s="35"/>
      <c r="RN36" s="35"/>
      <c r="RO36" s="35"/>
      <c r="RP36" s="35"/>
      <c r="RQ36" s="35"/>
      <c r="RR36" s="35"/>
      <c r="RS36" s="35"/>
      <c r="RT36" s="35"/>
      <c r="RU36" s="35"/>
      <c r="RV36" s="35"/>
      <c r="RW36" s="35"/>
      <c r="RX36" s="35"/>
      <c r="RY36" s="35"/>
      <c r="RZ36" s="35"/>
      <c r="SA36" s="35"/>
      <c r="SB36" s="35"/>
      <c r="SC36" s="35"/>
      <c r="SD36" s="35"/>
      <c r="SE36" s="35"/>
      <c r="SF36" s="35"/>
      <c r="SG36" s="35"/>
      <c r="SH36" s="35"/>
      <c r="SI36" s="35"/>
      <c r="SJ36" s="35"/>
      <c r="SK36" s="35"/>
      <c r="SL36" s="35"/>
      <c r="SM36" s="35"/>
      <c r="SN36" s="35"/>
      <c r="SO36" s="35"/>
      <c r="SP36" s="35"/>
      <c r="SQ36" s="35"/>
      <c r="SR36" s="35"/>
      <c r="SS36" s="35"/>
      <c r="ST36" s="35"/>
      <c r="SU36" s="35"/>
      <c r="SV36" s="35"/>
      <c r="SW36" s="35"/>
      <c r="SX36" s="35"/>
      <c r="SY36" s="35"/>
      <c r="SZ36" s="35"/>
      <c r="TA36" s="35"/>
      <c r="TB36" s="35"/>
      <c r="TC36" s="35"/>
      <c r="TD36" s="35"/>
      <c r="TE36" s="35"/>
      <c r="TF36" s="35"/>
      <c r="TG36" s="35"/>
      <c r="TH36" s="35"/>
      <c r="TI36" s="35"/>
      <c r="TJ36" s="35"/>
      <c r="TK36" s="35"/>
      <c r="TL36" s="35"/>
      <c r="TM36" s="35"/>
      <c r="TN36" s="35"/>
      <c r="TO36" s="35"/>
      <c r="TP36" s="35"/>
      <c r="TQ36" s="35"/>
      <c r="TR36" s="35"/>
      <c r="TS36" s="35"/>
      <c r="TT36" s="35"/>
      <c r="TU36" s="35"/>
      <c r="TV36" s="35"/>
      <c r="TW36" s="35"/>
      <c r="TX36" s="35"/>
      <c r="TY36" s="35"/>
      <c r="TZ36" s="35"/>
      <c r="UA36" s="35"/>
      <c r="UB36" s="35"/>
      <c r="UC36" s="35"/>
      <c r="UD36" s="35"/>
      <c r="UE36" s="35"/>
      <c r="UF36" s="35"/>
      <c r="UG36" s="35"/>
      <c r="UH36" s="35"/>
      <c r="UI36" s="35"/>
      <c r="UJ36" s="35"/>
      <c r="UK36" s="35"/>
      <c r="UL36" s="35"/>
      <c r="UM36" s="35"/>
      <c r="UN36" s="35"/>
      <c r="UO36" s="35"/>
      <c r="UP36" s="35"/>
      <c r="UQ36" s="35"/>
      <c r="UR36" s="35"/>
      <c r="US36" s="35"/>
      <c r="UT36" s="35"/>
      <c r="UU36" s="35"/>
      <c r="UV36" s="35"/>
      <c r="UW36" s="35"/>
      <c r="UX36" s="35"/>
      <c r="UY36" s="35"/>
      <c r="UZ36" s="35"/>
      <c r="VA36" s="35"/>
      <c r="VB36" s="35"/>
      <c r="VC36" s="35"/>
      <c r="VD36" s="35"/>
      <c r="VE36" s="35"/>
      <c r="VF36" s="35"/>
      <c r="VG36" s="35"/>
      <c r="VH36" s="35"/>
      <c r="VI36" s="35"/>
      <c r="VJ36" s="35"/>
      <c r="VK36" s="35"/>
      <c r="VL36" s="35"/>
      <c r="VM36" s="35"/>
      <c r="VN36" s="35"/>
      <c r="VO36" s="35"/>
      <c r="VP36" s="35"/>
      <c r="VQ36" s="35"/>
      <c r="VR36" s="35"/>
      <c r="VS36" s="35"/>
      <c r="VT36" s="35"/>
      <c r="VU36" s="35"/>
      <c r="VV36" s="35"/>
      <c r="VW36" s="35"/>
      <c r="VX36" s="35"/>
      <c r="VY36" s="35"/>
      <c r="VZ36" s="35"/>
      <c r="WA36" s="35"/>
      <c r="WB36" s="35"/>
      <c r="WC36" s="35"/>
      <c r="WD36" s="35"/>
      <c r="WE36" s="35"/>
      <c r="WF36" s="35"/>
      <c r="WG36" s="35"/>
      <c r="WH36" s="35"/>
      <c r="WI36" s="35"/>
      <c r="WJ36" s="35"/>
      <c r="WK36" s="35"/>
      <c r="WL36" s="35"/>
      <c r="WM36" s="35"/>
      <c r="WN36" s="35"/>
      <c r="WO36" s="35"/>
      <c r="WP36" s="35"/>
      <c r="WQ36" s="35"/>
      <c r="WR36" s="35"/>
      <c r="WS36" s="35"/>
      <c r="WT36" s="35"/>
      <c r="WU36" s="35"/>
      <c r="WV36" s="35"/>
      <c r="WW36" s="35"/>
      <c r="WX36" s="35"/>
      <c r="WY36" s="35"/>
      <c r="WZ36" s="35"/>
      <c r="XA36" s="35"/>
      <c r="XB36" s="35"/>
      <c r="XC36" s="35"/>
      <c r="XD36" s="35"/>
      <c r="XE36" s="35"/>
      <c r="XF36" s="35"/>
      <c r="XG36" s="35"/>
      <c r="XH36" s="35"/>
      <c r="XI36" s="35"/>
      <c r="XJ36" s="35"/>
      <c r="XK36" s="35"/>
      <c r="XL36" s="35"/>
      <c r="XM36" s="35"/>
      <c r="XN36" s="35"/>
      <c r="XO36" s="35"/>
      <c r="XP36" s="35"/>
      <c r="XQ36" s="35"/>
      <c r="XR36" s="35"/>
      <c r="XS36" s="35"/>
      <c r="XT36" s="35"/>
      <c r="XU36" s="35"/>
      <c r="XV36" s="35"/>
      <c r="XW36" s="35"/>
      <c r="XX36" s="35"/>
      <c r="XY36" s="35"/>
      <c r="XZ36" s="35"/>
      <c r="YA36" s="35"/>
      <c r="YB36" s="35"/>
      <c r="YC36" s="35"/>
      <c r="YD36" s="35"/>
      <c r="YE36" s="35"/>
      <c r="YF36" s="35"/>
      <c r="YG36" s="35"/>
      <c r="YH36" s="35"/>
      <c r="YI36" s="35"/>
      <c r="YJ36" s="35"/>
      <c r="YK36" s="35"/>
      <c r="YL36" s="35"/>
      <c r="YM36" s="35"/>
      <c r="YN36" s="35"/>
      <c r="YO36" s="35"/>
      <c r="YP36" s="35"/>
      <c r="YQ36" s="35"/>
      <c r="YR36" s="35"/>
      <c r="YS36" s="35"/>
      <c r="YT36" s="35"/>
      <c r="YU36" s="35"/>
      <c r="YV36" s="35"/>
      <c r="YW36" s="35"/>
      <c r="YX36" s="35"/>
      <c r="YY36" s="35"/>
      <c r="YZ36" s="35"/>
      <c r="ZA36" s="35"/>
      <c r="ZB36" s="35"/>
      <c r="ZC36" s="35"/>
      <c r="ZD36" s="35"/>
      <c r="ZE36" s="35"/>
      <c r="ZF36" s="35"/>
      <c r="ZG36" s="35"/>
      <c r="ZH36" s="35"/>
      <c r="ZI36" s="35"/>
      <c r="ZJ36" s="35"/>
      <c r="ZK36" s="35"/>
      <c r="ZL36" s="35"/>
      <c r="ZM36" s="35"/>
      <c r="ZN36" s="35"/>
      <c r="ZO36" s="35"/>
      <c r="ZP36" s="35"/>
      <c r="ZQ36" s="35"/>
      <c r="ZR36" s="35"/>
      <c r="ZS36" s="35"/>
      <c r="ZT36" s="35"/>
      <c r="ZU36" s="35"/>
      <c r="ZV36" s="35"/>
      <c r="ZW36" s="35"/>
      <c r="ZX36" s="35"/>
      <c r="ZY36" s="35"/>
      <c r="ZZ36" s="35"/>
      <c r="AAA36" s="35"/>
      <c r="AAB36" s="35"/>
      <c r="AAC36" s="35">
        <v>2</v>
      </c>
      <c r="AAD36" s="35"/>
      <c r="AAE36" s="35"/>
      <c r="AAF36" s="35"/>
      <c r="AAG36" s="35"/>
      <c r="AAH36" s="35"/>
      <c r="AAI36" s="35"/>
      <c r="AAJ36" s="35"/>
      <c r="AAK36" s="35"/>
      <c r="AAL36" s="35">
        <v>1</v>
      </c>
      <c r="AAM36" s="35"/>
      <c r="AAN36" s="35"/>
      <c r="AAO36" s="35"/>
      <c r="AAP36" s="35"/>
      <c r="AAQ36" s="35"/>
      <c r="AAR36" s="35"/>
      <c r="AAS36" s="35"/>
      <c r="AAT36" s="35"/>
      <c r="AAU36" s="35"/>
      <c r="AAV36" s="35"/>
      <c r="AAW36" s="35"/>
      <c r="AAX36" s="35"/>
      <c r="AAY36" s="35"/>
      <c r="AAZ36" s="35"/>
      <c r="ABA36" s="35"/>
      <c r="ABB36" s="35"/>
      <c r="ABC36" s="35"/>
      <c r="ABD36" s="35"/>
      <c r="ABE36" s="35"/>
      <c r="ABF36" s="35"/>
      <c r="ABG36" s="35"/>
      <c r="ABH36" s="35"/>
      <c r="ABI36" s="35"/>
      <c r="ABJ36" s="35"/>
      <c r="ABK36" s="35"/>
      <c r="ABL36" s="35"/>
      <c r="ABM36" s="35"/>
      <c r="ABN36" s="35"/>
      <c r="ABO36" s="35"/>
      <c r="ABP36" s="35"/>
      <c r="ABQ36" s="35"/>
      <c r="ABR36" s="35"/>
      <c r="ABS36" s="35"/>
      <c r="ABT36" s="35"/>
      <c r="ABU36" s="35"/>
      <c r="ABV36" s="35"/>
      <c r="ABW36" s="35"/>
      <c r="ABX36" s="35"/>
      <c r="ABY36" s="35"/>
      <c r="ABZ36" s="35"/>
      <c r="ACA36" s="35"/>
      <c r="ACB36" s="35"/>
      <c r="ACC36" s="35"/>
      <c r="ACD36" s="35"/>
      <c r="ACE36" s="35"/>
      <c r="ACF36" s="35"/>
      <c r="ACG36" s="35"/>
      <c r="ACH36" s="35"/>
      <c r="ACI36" s="35"/>
      <c r="ACJ36" s="35"/>
      <c r="ACK36" s="35"/>
      <c r="ACL36" s="35"/>
      <c r="ACM36" s="35"/>
      <c r="ACN36" s="35"/>
      <c r="ACO36" s="35"/>
      <c r="ACP36" s="35"/>
      <c r="ACQ36" s="35"/>
      <c r="ACR36" s="35"/>
      <c r="ACS36" s="35"/>
      <c r="ACT36" s="35"/>
      <c r="ACU36" s="35"/>
      <c r="ACV36" s="35"/>
      <c r="ACW36" s="35"/>
      <c r="ACX36" s="35"/>
      <c r="ACY36" s="35"/>
      <c r="ACZ36" s="35"/>
      <c r="ADA36" s="35"/>
      <c r="ADB36" s="35"/>
      <c r="ADC36" s="35"/>
      <c r="ADD36" s="35"/>
      <c r="ADE36" s="35"/>
      <c r="ADF36" s="35"/>
      <c r="ADG36" s="35"/>
      <c r="ADH36" s="35"/>
      <c r="ADI36" s="35"/>
      <c r="ADJ36" s="35"/>
      <c r="ADK36" s="35"/>
      <c r="ADL36" s="35"/>
      <c r="ADM36" s="35"/>
      <c r="ADN36" s="35"/>
      <c r="ADO36" s="35"/>
      <c r="ADP36" s="35"/>
      <c r="ADQ36" s="35"/>
      <c r="ADR36" s="35"/>
      <c r="ADS36" s="35"/>
      <c r="ADT36" s="35"/>
      <c r="ADU36" s="35"/>
      <c r="ADV36" s="35"/>
      <c r="ADW36" s="35"/>
      <c r="ADX36" s="35"/>
      <c r="ADY36" s="26">
        <f t="shared" si="1"/>
        <v>0</v>
      </c>
      <c r="ADZ36" s="5"/>
      <c r="AEA36" s="7"/>
      <c r="AEB36" s="7"/>
      <c r="AEC36" s="7"/>
      <c r="AED36" s="7"/>
      <c r="AEE36" s="7"/>
      <c r="AEF36" s="7"/>
      <c r="AEG36" s="7"/>
      <c r="AEH36" s="7"/>
      <c r="AEI36" s="7"/>
      <c r="AEJ36" s="7"/>
      <c r="AEK36" s="7"/>
      <c r="AEL36" s="7"/>
      <c r="AEM36" s="7"/>
      <c r="AEN36" s="7"/>
      <c r="AEO36" s="7"/>
      <c r="AEP36" s="7"/>
      <c r="AEQ36" s="7"/>
      <c r="AER36" s="7"/>
      <c r="AES36" s="7"/>
      <c r="AET36" s="7"/>
      <c r="AEU36" s="7"/>
      <c r="AEV36" s="7"/>
      <c r="AEW36" s="7"/>
    </row>
    <row r="37" spans="1:829" x14ac:dyDescent="0.2">
      <c r="A37" s="38" t="s">
        <v>327</v>
      </c>
      <c r="B37" s="65">
        <f t="shared" si="0"/>
        <v>0</v>
      </c>
      <c r="C37" s="57">
        <v>9</v>
      </c>
      <c r="D37" s="59">
        <v>44816</v>
      </c>
      <c r="E37" s="67">
        <v>46.22</v>
      </c>
      <c r="F37" s="67">
        <f t="shared" si="2"/>
        <v>0</v>
      </c>
      <c r="G37" s="6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15"/>
      <c r="BF37" s="15"/>
      <c r="BG37" s="136"/>
      <c r="BH37" s="35"/>
      <c r="BI37" s="35"/>
      <c r="BJ37" s="35"/>
      <c r="BK37" s="35"/>
      <c r="BL37" s="35"/>
      <c r="BM37" s="35"/>
      <c r="BN37" s="35">
        <v>4.5</v>
      </c>
      <c r="BO37" s="35"/>
      <c r="BP37" s="35"/>
      <c r="BQ37" s="35"/>
      <c r="BR37" s="35">
        <v>9</v>
      </c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  <c r="EE37" s="35"/>
      <c r="EF37" s="35"/>
      <c r="EG37" s="35"/>
      <c r="EH37" s="35"/>
      <c r="EI37" s="35"/>
      <c r="EJ37" s="35"/>
      <c r="EK37" s="35"/>
      <c r="EL37" s="35"/>
      <c r="EM37" s="35"/>
      <c r="EN37" s="35"/>
      <c r="EO37" s="35"/>
      <c r="EP37" s="35"/>
      <c r="EQ37" s="35"/>
      <c r="ER37" s="35"/>
      <c r="ES37" s="35"/>
      <c r="ET37" s="35"/>
      <c r="EU37" s="35"/>
      <c r="EV37" s="35"/>
      <c r="EW37" s="35"/>
      <c r="EX37" s="35"/>
      <c r="EY37" s="35"/>
      <c r="EZ37" s="35"/>
      <c r="FA37" s="35"/>
      <c r="FB37" s="35"/>
      <c r="FC37" s="35"/>
      <c r="FD37" s="35"/>
      <c r="FE37" s="35"/>
      <c r="FF37" s="35"/>
      <c r="FG37" s="35"/>
      <c r="FH37" s="35"/>
      <c r="FI37" s="35"/>
      <c r="FJ37" s="35"/>
      <c r="FK37" s="35"/>
      <c r="FL37" s="35"/>
      <c r="FM37" s="35"/>
      <c r="FN37" s="35"/>
      <c r="FO37" s="35"/>
      <c r="FP37" s="35"/>
      <c r="FQ37" s="35"/>
      <c r="FR37" s="35"/>
      <c r="FS37" s="35"/>
      <c r="FT37" s="35"/>
      <c r="FU37" s="35"/>
      <c r="FV37" s="35"/>
      <c r="FW37" s="35"/>
      <c r="FX37" s="35"/>
      <c r="FY37" s="35"/>
      <c r="FZ37" s="35"/>
      <c r="GA37" s="35"/>
      <c r="GB37" s="35"/>
      <c r="GC37" s="35"/>
      <c r="GD37" s="35"/>
      <c r="GE37" s="35"/>
      <c r="GF37" s="35"/>
      <c r="GG37" s="35"/>
      <c r="GH37" s="35"/>
      <c r="GI37" s="35"/>
      <c r="GJ37" s="35"/>
      <c r="GK37" s="35"/>
      <c r="GL37" s="35"/>
      <c r="GM37" s="35"/>
      <c r="GN37" s="35"/>
      <c r="GO37" s="35"/>
      <c r="GP37" s="35"/>
      <c r="GQ37" s="35"/>
      <c r="GR37" s="35"/>
      <c r="GS37" s="35"/>
      <c r="GT37" s="35"/>
      <c r="GU37" s="35"/>
      <c r="GV37" s="35"/>
      <c r="GW37" s="35"/>
      <c r="GX37" s="35"/>
      <c r="GY37" s="35"/>
      <c r="GZ37" s="35"/>
      <c r="HA37" s="35"/>
      <c r="HB37" s="35"/>
      <c r="HC37" s="35"/>
      <c r="HD37" s="35"/>
      <c r="HE37" s="35"/>
      <c r="HF37" s="35"/>
      <c r="HG37" s="35"/>
      <c r="HH37" s="35"/>
      <c r="HI37" s="35"/>
      <c r="HJ37" s="35"/>
      <c r="HK37" s="35"/>
      <c r="HL37" s="35"/>
      <c r="HM37" s="35"/>
      <c r="HN37" s="35"/>
      <c r="HO37" s="35"/>
      <c r="HP37" s="35"/>
      <c r="HQ37" s="35"/>
      <c r="HR37" s="35"/>
      <c r="HS37" s="35"/>
      <c r="HT37" s="35"/>
      <c r="HU37" s="35"/>
      <c r="HV37" s="35"/>
      <c r="HW37" s="35"/>
      <c r="HX37" s="35"/>
      <c r="HY37" s="35"/>
      <c r="HZ37" s="35"/>
      <c r="IA37" s="35"/>
      <c r="IB37" s="35"/>
      <c r="IC37" s="35"/>
      <c r="ID37" s="35"/>
      <c r="IE37" s="35"/>
      <c r="IF37" s="35"/>
      <c r="IG37" s="35"/>
      <c r="IH37" s="35"/>
      <c r="II37" s="35"/>
      <c r="IJ37" s="35"/>
      <c r="IK37" s="35"/>
      <c r="IL37" s="35"/>
      <c r="IM37" s="35"/>
      <c r="IN37" s="35"/>
      <c r="IO37" s="35"/>
      <c r="IP37" s="35"/>
      <c r="IQ37" s="35"/>
      <c r="IR37" s="35"/>
      <c r="IS37" s="35"/>
      <c r="IT37" s="35"/>
      <c r="IU37" s="35"/>
      <c r="IV37" s="35"/>
      <c r="IW37" s="35"/>
      <c r="IX37" s="35"/>
      <c r="IY37" s="35"/>
      <c r="IZ37" s="35"/>
      <c r="JA37" s="35"/>
      <c r="JB37" s="35"/>
      <c r="JC37" s="35"/>
      <c r="JD37" s="35"/>
      <c r="JE37" s="35"/>
      <c r="JF37" s="35"/>
      <c r="JG37" s="35"/>
      <c r="JH37" s="35"/>
      <c r="JI37" s="35"/>
      <c r="JJ37" s="35"/>
      <c r="JK37" s="35"/>
      <c r="JL37" s="35"/>
      <c r="JM37" s="35"/>
      <c r="JN37" s="35"/>
      <c r="JO37" s="35"/>
      <c r="JP37" s="35"/>
      <c r="JQ37" s="35"/>
      <c r="JR37" s="35"/>
      <c r="JS37" s="35"/>
      <c r="JT37" s="35"/>
      <c r="JU37" s="35"/>
      <c r="JV37" s="35"/>
      <c r="JW37" s="35"/>
      <c r="JX37" s="35"/>
      <c r="JY37" s="35">
        <v>0.9</v>
      </c>
      <c r="JZ37" s="35"/>
      <c r="KA37" s="35"/>
      <c r="KB37" s="35"/>
      <c r="KC37" s="35"/>
      <c r="KD37" s="35"/>
      <c r="KE37" s="35"/>
      <c r="KF37" s="35"/>
      <c r="KG37" s="35"/>
      <c r="KH37" s="35"/>
      <c r="KI37" s="35"/>
      <c r="KJ37" s="35"/>
      <c r="KK37" s="35"/>
      <c r="KL37" s="35"/>
      <c r="KM37" s="35"/>
      <c r="KN37" s="35"/>
      <c r="KO37" s="35"/>
      <c r="KP37" s="35"/>
      <c r="KQ37" s="35"/>
      <c r="KR37" s="35"/>
      <c r="KS37" s="35"/>
      <c r="KT37" s="35"/>
      <c r="KU37" s="35"/>
      <c r="KV37" s="35"/>
      <c r="KW37" s="35"/>
      <c r="KX37" s="35"/>
      <c r="KY37" s="35"/>
      <c r="KZ37" s="35"/>
      <c r="LA37" s="35"/>
      <c r="LB37" s="35"/>
      <c r="LC37" s="35"/>
      <c r="LD37" s="35"/>
      <c r="LE37" s="35"/>
      <c r="LF37" s="35"/>
      <c r="LG37" s="35"/>
      <c r="LH37" s="35"/>
      <c r="LI37" s="35"/>
      <c r="LJ37" s="35"/>
      <c r="LK37" s="35"/>
      <c r="LL37" s="35"/>
      <c r="LM37" s="35"/>
      <c r="LN37" s="35"/>
      <c r="LO37" s="35"/>
      <c r="LP37" s="35"/>
      <c r="LQ37" s="35"/>
      <c r="LR37" s="35"/>
      <c r="LS37" s="35"/>
      <c r="LT37" s="35"/>
      <c r="LU37" s="35">
        <v>6.3</v>
      </c>
      <c r="LV37" s="35"/>
      <c r="LW37" s="35"/>
      <c r="LX37" s="35"/>
      <c r="LY37" s="35"/>
      <c r="LZ37" s="35"/>
      <c r="MA37" s="35"/>
      <c r="MB37" s="35"/>
      <c r="MC37" s="35"/>
      <c r="MD37" s="35"/>
      <c r="ME37" s="35"/>
      <c r="MF37" s="35"/>
      <c r="MG37" s="35"/>
      <c r="MH37" s="35"/>
      <c r="MI37" s="35"/>
      <c r="MJ37" s="35"/>
      <c r="MK37" s="35"/>
      <c r="ML37" s="35"/>
      <c r="MM37" s="35"/>
      <c r="MN37" s="35"/>
      <c r="MO37" s="35"/>
      <c r="MP37" s="35"/>
      <c r="MQ37" s="35"/>
      <c r="MR37" s="35"/>
      <c r="MS37" s="35"/>
      <c r="MT37" s="35"/>
      <c r="MU37" s="35"/>
      <c r="MV37" s="35"/>
      <c r="MW37" s="35"/>
      <c r="MX37" s="35"/>
      <c r="MY37" s="35"/>
      <c r="MZ37" s="35"/>
      <c r="NA37" s="35"/>
      <c r="NB37" s="35"/>
      <c r="NC37" s="35"/>
      <c r="ND37" s="35"/>
      <c r="NE37" s="35"/>
      <c r="NF37" s="35"/>
      <c r="NG37" s="35"/>
      <c r="NH37" s="35"/>
      <c r="NI37" s="35"/>
      <c r="NJ37" s="35"/>
      <c r="NK37" s="35"/>
      <c r="NL37" s="35"/>
      <c r="NM37" s="35"/>
      <c r="NN37" s="35"/>
      <c r="NO37" s="35"/>
      <c r="NP37" s="35"/>
      <c r="NQ37" s="35"/>
      <c r="NR37" s="35"/>
      <c r="NS37" s="35"/>
      <c r="NT37" s="35"/>
      <c r="NU37" s="35"/>
      <c r="NV37" s="35"/>
      <c r="NW37" s="35"/>
      <c r="NX37" s="35"/>
      <c r="NY37" s="35"/>
      <c r="NZ37" s="35"/>
      <c r="OA37" s="35"/>
      <c r="OB37" s="35"/>
      <c r="OC37" s="35"/>
      <c r="OD37" s="35"/>
      <c r="OE37" s="35"/>
      <c r="OF37" s="35"/>
      <c r="OG37" s="35"/>
      <c r="OH37" s="35"/>
      <c r="OI37" s="35"/>
      <c r="OJ37" s="35"/>
      <c r="OK37" s="35"/>
      <c r="OL37" s="35"/>
      <c r="OM37" s="35"/>
      <c r="ON37" s="35"/>
      <c r="OO37" s="35"/>
      <c r="OP37" s="35"/>
      <c r="OQ37" s="35"/>
      <c r="OR37" s="35"/>
      <c r="OS37" s="35"/>
      <c r="OT37" s="35"/>
      <c r="OU37" s="35"/>
      <c r="OV37" s="35"/>
      <c r="OW37" s="35"/>
      <c r="OX37" s="35"/>
      <c r="OY37" s="35"/>
      <c r="OZ37" s="35"/>
      <c r="PA37" s="35"/>
      <c r="PB37" s="35"/>
      <c r="PC37" s="35"/>
      <c r="PD37" s="35"/>
      <c r="PE37" s="35">
        <v>4.5</v>
      </c>
      <c r="PF37" s="35"/>
      <c r="PG37" s="35"/>
      <c r="PH37" s="35"/>
      <c r="PI37" s="35"/>
      <c r="PJ37" s="35"/>
      <c r="PK37" s="35"/>
      <c r="PL37" s="35"/>
      <c r="PM37" s="35"/>
      <c r="PN37" s="35"/>
      <c r="PO37" s="35"/>
      <c r="PP37" s="35"/>
      <c r="PQ37" s="35"/>
      <c r="PR37" s="35"/>
      <c r="PS37" s="35"/>
      <c r="PT37" s="35"/>
      <c r="PU37" s="35"/>
      <c r="PV37" s="35"/>
      <c r="PW37" s="35"/>
      <c r="PX37" s="35"/>
      <c r="PY37" s="35"/>
      <c r="PZ37" s="35"/>
      <c r="QA37" s="35"/>
      <c r="QB37" s="35"/>
      <c r="QC37" s="35"/>
      <c r="QD37" s="35"/>
      <c r="QE37" s="35"/>
      <c r="QF37" s="35">
        <v>4.5</v>
      </c>
      <c r="QG37" s="35"/>
      <c r="QH37" s="35"/>
      <c r="QI37" s="35"/>
      <c r="QJ37" s="35"/>
      <c r="QK37" s="35"/>
      <c r="QL37" s="35"/>
      <c r="QM37" s="35"/>
      <c r="QN37" s="35"/>
      <c r="QO37" s="35"/>
      <c r="QP37" s="35"/>
      <c r="QQ37" s="35"/>
      <c r="QR37" s="35"/>
      <c r="QS37" s="35"/>
      <c r="QT37" s="35"/>
      <c r="QU37" s="35"/>
      <c r="QV37" s="35"/>
      <c r="QW37" s="35"/>
      <c r="QX37" s="35"/>
      <c r="QY37" s="35"/>
      <c r="QZ37" s="35"/>
      <c r="RA37" s="35"/>
      <c r="RB37" s="35"/>
      <c r="RC37" s="35"/>
      <c r="RD37" s="35"/>
      <c r="RE37" s="35"/>
      <c r="RF37" s="35"/>
      <c r="RG37" s="35"/>
      <c r="RH37" s="35"/>
      <c r="RI37" s="35"/>
      <c r="RJ37" s="35"/>
      <c r="RK37" s="35"/>
      <c r="RL37" s="35"/>
      <c r="RM37" s="35"/>
      <c r="RN37" s="35"/>
      <c r="RO37" s="35"/>
      <c r="RP37" s="35"/>
      <c r="RQ37" s="35"/>
      <c r="RR37" s="35"/>
      <c r="RS37" s="35"/>
      <c r="RT37" s="35"/>
      <c r="RU37" s="35"/>
      <c r="RV37" s="35"/>
      <c r="RW37" s="35"/>
      <c r="RX37" s="35"/>
      <c r="RY37" s="35">
        <v>4.5</v>
      </c>
      <c r="RZ37" s="35"/>
      <c r="SA37" s="35"/>
      <c r="SB37" s="35"/>
      <c r="SC37" s="35"/>
      <c r="SD37" s="35"/>
      <c r="SE37" s="35"/>
      <c r="SF37" s="35"/>
      <c r="SG37" s="35">
        <v>0.9</v>
      </c>
      <c r="SH37" s="35"/>
      <c r="SI37" s="35"/>
      <c r="SJ37" s="35"/>
      <c r="SK37" s="35"/>
      <c r="SL37" s="35"/>
      <c r="SM37" s="35"/>
      <c r="SN37" s="35"/>
      <c r="SO37" s="35"/>
      <c r="SP37" s="35"/>
      <c r="SQ37" s="35"/>
      <c r="SR37" s="35"/>
      <c r="SS37" s="35"/>
      <c r="ST37" s="35"/>
      <c r="SU37" s="35"/>
      <c r="SV37" s="35"/>
      <c r="SW37" s="35"/>
      <c r="SX37" s="35"/>
      <c r="SY37" s="35"/>
      <c r="SZ37" s="35"/>
      <c r="TA37" s="35"/>
      <c r="TB37" s="35"/>
      <c r="TC37" s="35"/>
      <c r="TD37" s="35"/>
      <c r="TE37" s="35"/>
      <c r="TF37" s="35"/>
      <c r="TG37" s="35"/>
      <c r="TH37" s="35"/>
      <c r="TI37" s="35"/>
      <c r="TJ37" s="35"/>
      <c r="TK37" s="35"/>
      <c r="TL37" s="35"/>
      <c r="TM37" s="35"/>
      <c r="TN37" s="35"/>
      <c r="TO37" s="35"/>
      <c r="TP37" s="35"/>
      <c r="TQ37" s="35"/>
      <c r="TR37" s="35"/>
      <c r="TS37" s="35"/>
      <c r="TT37" s="35"/>
      <c r="TU37" s="35"/>
      <c r="TV37" s="35"/>
      <c r="TW37" s="35"/>
      <c r="TX37" s="35"/>
      <c r="TY37" s="35"/>
      <c r="TZ37" s="35"/>
      <c r="UA37" s="35"/>
      <c r="UB37" s="35"/>
      <c r="UC37" s="35"/>
      <c r="UD37" s="35"/>
      <c r="UE37" s="35"/>
      <c r="UF37" s="35"/>
      <c r="UG37" s="35"/>
      <c r="UH37" s="35"/>
      <c r="UI37" s="35"/>
      <c r="UJ37" s="35"/>
      <c r="UK37" s="35"/>
      <c r="UL37" s="35"/>
      <c r="UM37" s="35"/>
      <c r="UN37" s="35"/>
      <c r="UO37" s="35"/>
      <c r="UP37" s="35"/>
      <c r="UQ37" s="35"/>
      <c r="UR37" s="35"/>
      <c r="US37" s="35"/>
      <c r="UT37" s="35"/>
      <c r="UU37" s="35"/>
      <c r="UV37" s="35"/>
      <c r="UW37" s="35"/>
      <c r="UX37" s="35"/>
      <c r="UY37" s="35"/>
      <c r="UZ37" s="35"/>
      <c r="VA37" s="35"/>
      <c r="VB37" s="35"/>
      <c r="VC37" s="35"/>
      <c r="VD37" s="35"/>
      <c r="VE37" s="35"/>
      <c r="VF37" s="35">
        <v>9</v>
      </c>
      <c r="VG37" s="35"/>
      <c r="VH37" s="35"/>
      <c r="VI37" s="35"/>
      <c r="VJ37" s="35"/>
      <c r="VK37" s="35"/>
      <c r="VL37" s="35"/>
      <c r="VM37" s="35"/>
      <c r="VN37" s="35"/>
      <c r="VO37" s="35"/>
      <c r="VP37" s="35"/>
      <c r="VQ37" s="35"/>
      <c r="VR37" s="35"/>
      <c r="VS37" s="35"/>
      <c r="VT37" s="35"/>
      <c r="VU37" s="35"/>
      <c r="VV37" s="35"/>
      <c r="VW37" s="35"/>
      <c r="VX37" s="35"/>
      <c r="VY37" s="35"/>
      <c r="VZ37" s="35"/>
      <c r="WA37" s="35"/>
      <c r="WB37" s="35"/>
      <c r="WC37" s="35"/>
      <c r="WD37" s="35"/>
      <c r="WE37" s="35"/>
      <c r="WF37" s="35"/>
      <c r="WG37" s="35"/>
      <c r="WH37" s="35"/>
      <c r="WI37" s="35"/>
      <c r="WJ37" s="35"/>
      <c r="WK37" s="35"/>
      <c r="WL37" s="35"/>
      <c r="WM37" s="35"/>
      <c r="WN37" s="35"/>
      <c r="WO37" s="35"/>
      <c r="WP37" s="35"/>
      <c r="WQ37" s="35"/>
      <c r="WR37" s="35"/>
      <c r="WS37" s="35"/>
      <c r="WT37" s="35"/>
      <c r="WU37" s="35"/>
      <c r="WV37" s="35"/>
      <c r="WW37" s="35"/>
      <c r="WX37" s="35"/>
      <c r="WY37" s="35"/>
      <c r="WZ37" s="35"/>
      <c r="XA37" s="35"/>
      <c r="XB37" s="35">
        <v>4.5</v>
      </c>
      <c r="XC37" s="35"/>
      <c r="XD37" s="35"/>
      <c r="XE37" s="35">
        <v>4.5</v>
      </c>
      <c r="XF37" s="35"/>
      <c r="XG37" s="35"/>
      <c r="XH37" s="35"/>
      <c r="XI37" s="35"/>
      <c r="XJ37" s="35"/>
      <c r="XK37" s="35"/>
      <c r="XL37" s="35"/>
      <c r="XM37" s="35"/>
      <c r="XN37" s="35"/>
      <c r="XO37" s="35"/>
      <c r="XP37" s="35"/>
      <c r="XQ37" s="35"/>
      <c r="XR37" s="35"/>
      <c r="XS37" s="35"/>
      <c r="XT37" s="35"/>
      <c r="XU37" s="35"/>
      <c r="XV37" s="35"/>
      <c r="XW37" s="35"/>
      <c r="XX37" s="35"/>
      <c r="XY37" s="35"/>
      <c r="XZ37" s="35"/>
      <c r="YA37" s="35"/>
      <c r="YB37" s="35"/>
      <c r="YC37" s="35"/>
      <c r="YD37" s="35"/>
      <c r="YE37" s="35"/>
      <c r="YF37" s="35"/>
      <c r="YG37" s="35"/>
      <c r="YH37" s="35">
        <v>8.1</v>
      </c>
      <c r="YI37" s="35"/>
      <c r="YJ37" s="35"/>
      <c r="YK37" s="35"/>
      <c r="YL37" s="35"/>
      <c r="YM37" s="35">
        <v>1.8</v>
      </c>
      <c r="YN37" s="35"/>
      <c r="YO37" s="35"/>
      <c r="YP37" s="35"/>
      <c r="YQ37" s="35"/>
      <c r="YR37" s="35"/>
      <c r="YS37" s="35"/>
      <c r="YT37" s="35"/>
      <c r="YU37" s="35"/>
      <c r="YV37" s="35"/>
      <c r="YW37" s="35"/>
      <c r="YX37" s="35"/>
      <c r="YY37" s="35"/>
      <c r="YZ37" s="35"/>
      <c r="ZA37" s="35"/>
      <c r="ZB37" s="35">
        <v>0.9</v>
      </c>
      <c r="ZC37" s="35"/>
      <c r="ZD37" s="35"/>
      <c r="ZE37" s="35"/>
      <c r="ZF37" s="35"/>
      <c r="ZG37" s="35"/>
      <c r="ZH37" s="35"/>
      <c r="ZI37" s="35">
        <v>0.9</v>
      </c>
      <c r="ZJ37" s="35"/>
      <c r="ZK37" s="35"/>
      <c r="ZL37" s="35"/>
      <c r="ZM37" s="35"/>
      <c r="ZN37" s="35"/>
      <c r="ZO37" s="35"/>
      <c r="ZP37" s="35"/>
      <c r="ZQ37" s="35"/>
      <c r="ZR37" s="35"/>
      <c r="ZS37" s="35"/>
      <c r="ZT37" s="35"/>
      <c r="ZU37" s="35"/>
      <c r="ZV37" s="35"/>
      <c r="ZW37" s="35"/>
      <c r="ZX37" s="35"/>
      <c r="ZY37" s="35"/>
      <c r="ZZ37" s="35"/>
      <c r="AAA37" s="35"/>
      <c r="AAB37" s="35"/>
      <c r="AAC37" s="35"/>
      <c r="AAD37" s="35"/>
      <c r="AAE37" s="35"/>
      <c r="AAF37" s="35"/>
      <c r="AAG37" s="35"/>
      <c r="AAH37" s="35"/>
      <c r="AAI37" s="35"/>
      <c r="AAJ37" s="35"/>
      <c r="AAK37" s="35"/>
      <c r="AAL37" s="35"/>
      <c r="AAM37" s="35"/>
      <c r="AAN37" s="35"/>
      <c r="AAO37" s="35"/>
      <c r="AAP37" s="35"/>
      <c r="AAQ37" s="35"/>
      <c r="AAR37" s="35"/>
      <c r="AAS37" s="35"/>
      <c r="AAT37" s="35"/>
      <c r="AAU37" s="35"/>
      <c r="AAV37" s="35"/>
      <c r="AAW37" s="35"/>
      <c r="AAX37" s="35"/>
      <c r="AAY37" s="35"/>
      <c r="AAZ37" s="35"/>
      <c r="ABA37" s="35"/>
      <c r="ABB37" s="35"/>
      <c r="ABC37" s="35"/>
      <c r="ABD37" s="35"/>
      <c r="ABE37" s="35"/>
      <c r="ABF37" s="35"/>
      <c r="ABG37" s="35"/>
      <c r="ABH37" s="35"/>
      <c r="ABI37" s="35"/>
      <c r="ABJ37" s="35"/>
      <c r="ABK37" s="35"/>
      <c r="ABL37" s="35"/>
      <c r="ABM37" s="35"/>
      <c r="ABN37" s="35"/>
      <c r="ABO37" s="35"/>
      <c r="ABP37" s="35"/>
      <c r="ABQ37" s="35"/>
      <c r="ABR37" s="35"/>
      <c r="ABS37" s="35"/>
      <c r="ABT37" s="35"/>
      <c r="ABU37" s="35"/>
      <c r="ABV37" s="35"/>
      <c r="ABW37" s="35"/>
      <c r="ABX37" s="35"/>
      <c r="ABY37" s="35"/>
      <c r="ABZ37" s="35"/>
      <c r="ACA37" s="35"/>
      <c r="ACB37" s="35"/>
      <c r="ACC37" s="35"/>
      <c r="ACD37" s="35"/>
      <c r="ACE37" s="35"/>
      <c r="ACF37" s="35"/>
      <c r="ACG37" s="35"/>
      <c r="ACH37" s="35"/>
      <c r="ACI37" s="35"/>
      <c r="ACJ37" s="35"/>
      <c r="ACK37" s="35"/>
      <c r="ACL37" s="35"/>
      <c r="ACM37" s="35"/>
      <c r="ACN37" s="35"/>
      <c r="ACO37" s="35"/>
      <c r="ACP37" s="35"/>
      <c r="ACQ37" s="35">
        <v>9</v>
      </c>
      <c r="ACR37" s="35"/>
      <c r="ACS37" s="35">
        <v>9</v>
      </c>
      <c r="ACT37" s="35"/>
      <c r="ACU37" s="35"/>
      <c r="ACV37" s="35"/>
      <c r="ACW37" s="35"/>
      <c r="ACX37" s="35"/>
      <c r="ACY37" s="35"/>
      <c r="ACZ37" s="35"/>
      <c r="ADA37" s="35"/>
      <c r="ADB37" s="35"/>
      <c r="ADC37" s="35"/>
      <c r="ADD37" s="35"/>
      <c r="ADE37" s="35"/>
      <c r="ADF37" s="35"/>
      <c r="ADG37" s="35"/>
      <c r="ADH37" s="35"/>
      <c r="ADI37" s="35"/>
      <c r="ADJ37" s="35"/>
      <c r="ADK37" s="35"/>
      <c r="ADL37" s="35"/>
      <c r="ADM37" s="35"/>
      <c r="ADN37" s="35"/>
      <c r="ADO37" s="35"/>
      <c r="ADP37" s="35"/>
      <c r="ADQ37" s="35"/>
      <c r="ADR37" s="35"/>
      <c r="ADS37" s="35"/>
      <c r="ADT37" s="35"/>
      <c r="ADU37" s="35"/>
      <c r="ADV37" s="35"/>
      <c r="ADW37" s="35"/>
      <c r="ADX37" s="35"/>
      <c r="ADY37" s="26">
        <f t="shared" si="1"/>
        <v>0</v>
      </c>
      <c r="ADZ37" s="5"/>
      <c r="AEA37" s="7"/>
      <c r="AEB37" s="7"/>
      <c r="AEC37" s="7"/>
      <c r="AED37" s="7"/>
      <c r="AEE37" s="7"/>
      <c r="AEF37" s="7"/>
      <c r="AEG37" s="7"/>
      <c r="AEH37" s="7"/>
      <c r="AEI37" s="7"/>
      <c r="AEJ37" s="7"/>
      <c r="AEK37" s="7"/>
      <c r="AEL37" s="7"/>
      <c r="AEM37" s="7"/>
      <c r="AEN37" s="7"/>
      <c r="AEO37" s="7"/>
      <c r="AEP37" s="7"/>
      <c r="AEQ37" s="7"/>
      <c r="AER37" s="7"/>
      <c r="AES37" s="7"/>
      <c r="AET37" s="7"/>
      <c r="AEU37" s="7"/>
      <c r="AEV37" s="7"/>
      <c r="AEW37" s="7"/>
    </row>
    <row r="38" spans="1:829" x14ac:dyDescent="0.2">
      <c r="A38" s="38" t="s">
        <v>578</v>
      </c>
      <c r="B38" s="65">
        <f t="shared" si="0"/>
        <v>0</v>
      </c>
      <c r="C38" s="57">
        <v>0.9</v>
      </c>
      <c r="D38" s="59">
        <v>44753</v>
      </c>
      <c r="E38" s="67">
        <v>45.68</v>
      </c>
      <c r="F38" s="67">
        <f t="shared" si="2"/>
        <v>0</v>
      </c>
      <c r="G38" s="6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15"/>
      <c r="BF38" s="15"/>
      <c r="BG38" s="136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  <c r="EE38" s="35"/>
      <c r="EF38" s="35"/>
      <c r="EG38" s="35"/>
      <c r="EH38" s="35"/>
      <c r="EI38" s="35"/>
      <c r="EJ38" s="35"/>
      <c r="EK38" s="35"/>
      <c r="EL38" s="35"/>
      <c r="EM38" s="35"/>
      <c r="EN38" s="35"/>
      <c r="EO38" s="35"/>
      <c r="EP38" s="35"/>
      <c r="EQ38" s="35"/>
      <c r="ER38" s="35"/>
      <c r="ES38" s="35"/>
      <c r="ET38" s="35"/>
      <c r="EU38" s="35"/>
      <c r="EV38" s="35"/>
      <c r="EW38" s="35"/>
      <c r="EX38" s="35"/>
      <c r="EY38" s="35"/>
      <c r="EZ38" s="35"/>
      <c r="FA38" s="35"/>
      <c r="FB38" s="35"/>
      <c r="FC38" s="35"/>
      <c r="FD38" s="35"/>
      <c r="FE38" s="35"/>
      <c r="FF38" s="35"/>
      <c r="FG38" s="35"/>
      <c r="FH38" s="35"/>
      <c r="FI38" s="35"/>
      <c r="FJ38" s="35"/>
      <c r="FK38" s="35"/>
      <c r="FL38" s="35"/>
      <c r="FM38" s="35"/>
      <c r="FN38" s="35"/>
      <c r="FO38" s="35"/>
      <c r="FP38" s="35"/>
      <c r="FQ38" s="35"/>
      <c r="FR38" s="35"/>
      <c r="FS38" s="35"/>
      <c r="FT38" s="35"/>
      <c r="FU38" s="35"/>
      <c r="FV38" s="35"/>
      <c r="FW38" s="35"/>
      <c r="FX38" s="35"/>
      <c r="FY38" s="35"/>
      <c r="FZ38" s="35"/>
      <c r="GA38" s="35"/>
      <c r="GB38" s="35"/>
      <c r="GC38" s="35"/>
      <c r="GD38" s="35"/>
      <c r="GE38" s="35"/>
      <c r="GF38" s="35"/>
      <c r="GG38" s="35"/>
      <c r="GH38" s="35"/>
      <c r="GI38" s="35"/>
      <c r="GJ38" s="35"/>
      <c r="GK38" s="35"/>
      <c r="GL38" s="35"/>
      <c r="GM38" s="35"/>
      <c r="GN38" s="35"/>
      <c r="GO38" s="35"/>
      <c r="GP38" s="35"/>
      <c r="GQ38" s="35"/>
      <c r="GR38" s="35"/>
      <c r="GS38" s="35"/>
      <c r="GT38" s="35"/>
      <c r="GU38" s="35"/>
      <c r="GV38" s="35"/>
      <c r="GW38" s="35"/>
      <c r="GX38" s="35"/>
      <c r="GY38" s="35"/>
      <c r="GZ38" s="35"/>
      <c r="HA38" s="35"/>
      <c r="HB38" s="35"/>
      <c r="HC38" s="35"/>
      <c r="HD38" s="35"/>
      <c r="HE38" s="35"/>
      <c r="HF38" s="35"/>
      <c r="HG38" s="35"/>
      <c r="HH38" s="35"/>
      <c r="HI38" s="35"/>
      <c r="HJ38" s="35"/>
      <c r="HK38" s="35"/>
      <c r="HL38" s="35"/>
      <c r="HM38" s="35"/>
      <c r="HN38" s="35"/>
      <c r="HO38" s="35"/>
      <c r="HP38" s="35"/>
      <c r="HQ38" s="35"/>
      <c r="HR38" s="35"/>
      <c r="HS38" s="35"/>
      <c r="HT38" s="35"/>
      <c r="HU38" s="35"/>
      <c r="HV38" s="35"/>
      <c r="HW38" s="35"/>
      <c r="HX38" s="35"/>
      <c r="HY38" s="35"/>
      <c r="HZ38" s="35"/>
      <c r="IA38" s="35"/>
      <c r="IB38" s="35"/>
      <c r="IC38" s="35"/>
      <c r="ID38" s="35"/>
      <c r="IE38" s="35"/>
      <c r="IF38" s="35"/>
      <c r="IG38" s="35"/>
      <c r="IH38" s="35"/>
      <c r="II38" s="35"/>
      <c r="IJ38" s="35"/>
      <c r="IK38" s="35"/>
      <c r="IL38" s="35"/>
      <c r="IM38" s="35"/>
      <c r="IN38" s="35"/>
      <c r="IO38" s="35"/>
      <c r="IP38" s="35"/>
      <c r="IQ38" s="35"/>
      <c r="IR38" s="35"/>
      <c r="IS38" s="35"/>
      <c r="IT38" s="35"/>
      <c r="IU38" s="35"/>
      <c r="IV38" s="35"/>
      <c r="IW38" s="35"/>
      <c r="IX38" s="35"/>
      <c r="IY38" s="35"/>
      <c r="IZ38" s="35"/>
      <c r="JA38" s="35"/>
      <c r="JB38" s="35"/>
      <c r="JC38" s="35"/>
      <c r="JD38" s="35"/>
      <c r="JE38" s="35"/>
      <c r="JF38" s="35"/>
      <c r="JG38" s="35"/>
      <c r="JH38" s="35"/>
      <c r="JI38" s="35"/>
      <c r="JJ38" s="35"/>
      <c r="JK38" s="35"/>
      <c r="JL38" s="35"/>
      <c r="JM38" s="35"/>
      <c r="JN38" s="35"/>
      <c r="JO38" s="35"/>
      <c r="JP38" s="35"/>
      <c r="JQ38" s="35"/>
      <c r="JR38" s="35"/>
      <c r="JS38" s="35"/>
      <c r="JT38" s="35"/>
      <c r="JU38" s="35"/>
      <c r="JV38" s="35"/>
      <c r="JW38" s="35"/>
      <c r="JX38" s="35"/>
      <c r="JY38" s="35"/>
      <c r="JZ38" s="35"/>
      <c r="KA38" s="35"/>
      <c r="KB38" s="35"/>
      <c r="KC38" s="35"/>
      <c r="KD38" s="35"/>
      <c r="KE38" s="35"/>
      <c r="KF38" s="35"/>
      <c r="KG38" s="35"/>
      <c r="KH38" s="35"/>
      <c r="KI38" s="35"/>
      <c r="KJ38" s="35"/>
      <c r="KK38" s="35"/>
      <c r="KL38" s="35"/>
      <c r="KM38" s="35"/>
      <c r="KN38" s="35"/>
      <c r="KO38" s="35"/>
      <c r="KP38" s="35"/>
      <c r="KQ38" s="35"/>
      <c r="KR38" s="35"/>
      <c r="KS38" s="35"/>
      <c r="KT38" s="35"/>
      <c r="KU38" s="35"/>
      <c r="KV38" s="35"/>
      <c r="KW38" s="35"/>
      <c r="KX38" s="35"/>
      <c r="KY38" s="35"/>
      <c r="KZ38" s="35"/>
      <c r="LA38" s="35"/>
      <c r="LB38" s="35"/>
      <c r="LC38" s="35"/>
      <c r="LD38" s="35"/>
      <c r="LE38" s="35"/>
      <c r="LF38" s="35"/>
      <c r="LG38" s="35"/>
      <c r="LH38" s="35"/>
      <c r="LI38" s="35"/>
      <c r="LJ38" s="35"/>
      <c r="LK38" s="35"/>
      <c r="LL38" s="35"/>
      <c r="LM38" s="35"/>
      <c r="LN38" s="35"/>
      <c r="LO38" s="35"/>
      <c r="LP38" s="35"/>
      <c r="LQ38" s="35"/>
      <c r="LR38" s="35"/>
      <c r="LS38" s="35"/>
      <c r="LT38" s="35"/>
      <c r="LU38" s="35"/>
      <c r="LV38" s="35"/>
      <c r="LW38" s="35"/>
      <c r="LX38" s="35"/>
      <c r="LY38" s="35"/>
      <c r="LZ38" s="35"/>
      <c r="MA38" s="35"/>
      <c r="MB38" s="35"/>
      <c r="MC38" s="35"/>
      <c r="MD38" s="35"/>
      <c r="ME38" s="35"/>
      <c r="MF38" s="35"/>
      <c r="MG38" s="35"/>
      <c r="MH38" s="35"/>
      <c r="MI38" s="35"/>
      <c r="MJ38" s="35"/>
      <c r="MK38" s="35"/>
      <c r="ML38" s="35"/>
      <c r="MM38" s="35"/>
      <c r="MN38" s="35"/>
      <c r="MO38" s="35"/>
      <c r="MP38" s="35"/>
      <c r="MQ38" s="35"/>
      <c r="MR38" s="35"/>
      <c r="MS38" s="35"/>
      <c r="MT38" s="35"/>
      <c r="MU38" s="35"/>
      <c r="MV38" s="35"/>
      <c r="MW38" s="35"/>
      <c r="MX38" s="35"/>
      <c r="MY38" s="35"/>
      <c r="MZ38" s="35"/>
      <c r="NA38" s="35"/>
      <c r="NB38" s="35"/>
      <c r="NC38" s="35"/>
      <c r="ND38" s="35"/>
      <c r="NE38" s="35"/>
      <c r="NF38" s="35"/>
      <c r="NG38" s="35"/>
      <c r="NH38" s="35"/>
      <c r="NI38" s="35"/>
      <c r="NJ38" s="35"/>
      <c r="NK38" s="35"/>
      <c r="NL38" s="35"/>
      <c r="NM38" s="35"/>
      <c r="NN38" s="35"/>
      <c r="NO38" s="35"/>
      <c r="NP38" s="35"/>
      <c r="NQ38" s="35"/>
      <c r="NR38" s="35"/>
      <c r="NS38" s="35"/>
      <c r="NT38" s="35"/>
      <c r="NU38" s="35"/>
      <c r="NV38" s="35"/>
      <c r="NW38" s="35"/>
      <c r="NX38" s="35"/>
      <c r="NY38" s="35"/>
      <c r="NZ38" s="35"/>
      <c r="OA38" s="35"/>
      <c r="OB38" s="35"/>
      <c r="OC38" s="35"/>
      <c r="OD38" s="35"/>
      <c r="OE38" s="35"/>
      <c r="OF38" s="35"/>
      <c r="OG38" s="35"/>
      <c r="OH38" s="35"/>
      <c r="OI38" s="35"/>
      <c r="OJ38" s="35"/>
      <c r="OK38" s="35"/>
      <c r="OL38" s="35"/>
      <c r="OM38" s="35"/>
      <c r="ON38" s="35"/>
      <c r="OO38" s="35"/>
      <c r="OP38" s="35"/>
      <c r="OQ38" s="35"/>
      <c r="OR38" s="35"/>
      <c r="OS38" s="35"/>
      <c r="OT38" s="35"/>
      <c r="OU38" s="35"/>
      <c r="OV38" s="35"/>
      <c r="OW38" s="35"/>
      <c r="OX38" s="35"/>
      <c r="OY38" s="35"/>
      <c r="OZ38" s="35"/>
      <c r="PA38" s="35"/>
      <c r="PB38" s="35"/>
      <c r="PC38" s="35"/>
      <c r="PD38" s="35"/>
      <c r="PE38" s="35"/>
      <c r="PF38" s="35"/>
      <c r="PG38" s="35"/>
      <c r="PH38" s="35"/>
      <c r="PI38" s="35"/>
      <c r="PJ38" s="35"/>
      <c r="PK38" s="35"/>
      <c r="PL38" s="35"/>
      <c r="PM38" s="35"/>
      <c r="PN38" s="35"/>
      <c r="PO38" s="35"/>
      <c r="PP38" s="35"/>
      <c r="PQ38" s="35"/>
      <c r="PR38" s="35"/>
      <c r="PS38" s="35"/>
      <c r="PT38" s="35"/>
      <c r="PU38" s="35"/>
      <c r="PV38" s="35"/>
      <c r="PW38" s="35"/>
      <c r="PX38" s="35"/>
      <c r="PY38" s="35"/>
      <c r="PZ38" s="35"/>
      <c r="QA38" s="35"/>
      <c r="QB38" s="35"/>
      <c r="QC38" s="35"/>
      <c r="QD38" s="35"/>
      <c r="QE38" s="35"/>
      <c r="QF38" s="35"/>
      <c r="QG38" s="35"/>
      <c r="QH38" s="35"/>
      <c r="QI38" s="35"/>
      <c r="QJ38" s="35"/>
      <c r="QK38" s="35"/>
      <c r="QL38" s="35"/>
      <c r="QM38" s="35"/>
      <c r="QN38" s="35"/>
      <c r="QO38" s="35"/>
      <c r="QP38" s="35"/>
      <c r="QQ38" s="35"/>
      <c r="QR38" s="35"/>
      <c r="QS38" s="35"/>
      <c r="QT38" s="35"/>
      <c r="QU38" s="35"/>
      <c r="QV38" s="35"/>
      <c r="QW38" s="35"/>
      <c r="QX38" s="35"/>
      <c r="QY38" s="35"/>
      <c r="QZ38" s="35"/>
      <c r="RA38" s="35"/>
      <c r="RB38" s="35"/>
      <c r="RC38" s="35"/>
      <c r="RD38" s="35"/>
      <c r="RE38" s="35"/>
      <c r="RF38" s="35"/>
      <c r="RG38" s="35"/>
      <c r="RH38" s="35"/>
      <c r="RI38" s="35"/>
      <c r="RJ38" s="35"/>
      <c r="RK38" s="35"/>
      <c r="RL38" s="35"/>
      <c r="RM38" s="35"/>
      <c r="RN38" s="35"/>
      <c r="RO38" s="35"/>
      <c r="RP38" s="35"/>
      <c r="RQ38" s="35"/>
      <c r="RR38" s="35"/>
      <c r="RS38" s="35"/>
      <c r="RT38" s="35"/>
      <c r="RU38" s="35"/>
      <c r="RV38" s="35"/>
      <c r="RW38" s="35"/>
      <c r="RX38" s="35"/>
      <c r="RY38" s="35"/>
      <c r="RZ38" s="35"/>
      <c r="SA38" s="35"/>
      <c r="SB38" s="35"/>
      <c r="SC38" s="35"/>
      <c r="SD38" s="35"/>
      <c r="SE38" s="35"/>
      <c r="SF38" s="35"/>
      <c r="SG38" s="35"/>
      <c r="SH38" s="35"/>
      <c r="SI38" s="35"/>
      <c r="SJ38" s="35"/>
      <c r="SK38" s="35"/>
      <c r="SL38" s="35"/>
      <c r="SM38" s="35"/>
      <c r="SN38" s="35"/>
      <c r="SO38" s="35"/>
      <c r="SP38" s="35"/>
      <c r="SQ38" s="35"/>
      <c r="SR38" s="35"/>
      <c r="SS38" s="35"/>
      <c r="ST38" s="35"/>
      <c r="SU38" s="35"/>
      <c r="SV38" s="35"/>
      <c r="SW38" s="35"/>
      <c r="SX38" s="35"/>
      <c r="SY38" s="35"/>
      <c r="SZ38" s="35"/>
      <c r="TA38" s="35"/>
      <c r="TB38" s="35"/>
      <c r="TC38" s="35"/>
      <c r="TD38" s="35"/>
      <c r="TE38" s="35"/>
      <c r="TF38" s="35"/>
      <c r="TG38" s="35"/>
      <c r="TH38" s="35"/>
      <c r="TI38" s="35"/>
      <c r="TJ38" s="35"/>
      <c r="TK38" s="35"/>
      <c r="TL38" s="35"/>
      <c r="TM38" s="35"/>
      <c r="TN38" s="35"/>
      <c r="TO38" s="35"/>
      <c r="TP38" s="35"/>
      <c r="TQ38" s="35"/>
      <c r="TR38" s="35"/>
      <c r="TS38" s="35"/>
      <c r="TT38" s="35"/>
      <c r="TU38" s="35"/>
      <c r="TV38" s="35"/>
      <c r="TW38" s="35"/>
      <c r="TX38" s="35"/>
      <c r="TY38" s="35"/>
      <c r="TZ38" s="35"/>
      <c r="UA38" s="35"/>
      <c r="UB38" s="35"/>
      <c r="UC38" s="35"/>
      <c r="UD38" s="35"/>
      <c r="UE38" s="35"/>
      <c r="UF38" s="35"/>
      <c r="UG38" s="35"/>
      <c r="UH38" s="35"/>
      <c r="UI38" s="35"/>
      <c r="UJ38" s="35"/>
      <c r="UK38" s="35"/>
      <c r="UL38" s="35"/>
      <c r="UM38" s="35"/>
      <c r="UN38" s="35"/>
      <c r="UO38" s="35"/>
      <c r="UP38" s="35"/>
      <c r="UQ38" s="35"/>
      <c r="UR38" s="35"/>
      <c r="US38" s="35"/>
      <c r="UT38" s="35"/>
      <c r="UU38" s="35"/>
      <c r="UV38" s="35"/>
      <c r="UW38" s="35"/>
      <c r="UX38" s="35"/>
      <c r="UY38" s="35"/>
      <c r="UZ38" s="35"/>
      <c r="VA38" s="35"/>
      <c r="VB38" s="35"/>
      <c r="VC38" s="35"/>
      <c r="VD38" s="35"/>
      <c r="VE38" s="35"/>
      <c r="VF38" s="35"/>
      <c r="VG38" s="35"/>
      <c r="VH38" s="35"/>
      <c r="VI38" s="35"/>
      <c r="VJ38" s="35"/>
      <c r="VK38" s="35"/>
      <c r="VL38" s="35"/>
      <c r="VM38" s="35"/>
      <c r="VN38" s="35"/>
      <c r="VO38" s="35"/>
      <c r="VP38" s="35"/>
      <c r="VQ38" s="35"/>
      <c r="VR38" s="35"/>
      <c r="VS38" s="35"/>
      <c r="VT38" s="35"/>
      <c r="VU38" s="35"/>
      <c r="VV38" s="35"/>
      <c r="VW38" s="35"/>
      <c r="VX38" s="35"/>
      <c r="VY38" s="35"/>
      <c r="VZ38" s="35"/>
      <c r="WA38" s="35"/>
      <c r="WB38" s="35"/>
      <c r="WC38" s="35"/>
      <c r="WD38" s="35"/>
      <c r="WE38" s="35"/>
      <c r="WF38" s="35"/>
      <c r="WG38" s="35"/>
      <c r="WH38" s="35"/>
      <c r="WI38" s="35"/>
      <c r="WJ38" s="35"/>
      <c r="WK38" s="35"/>
      <c r="WL38" s="35"/>
      <c r="WM38" s="35"/>
      <c r="WN38" s="35"/>
      <c r="WO38" s="35"/>
      <c r="WP38" s="35"/>
      <c r="WQ38" s="35"/>
      <c r="WR38" s="35"/>
      <c r="WS38" s="35"/>
      <c r="WT38" s="35"/>
      <c r="WU38" s="35"/>
      <c r="WV38" s="35"/>
      <c r="WW38" s="35"/>
      <c r="WX38" s="35"/>
      <c r="WY38" s="35"/>
      <c r="WZ38" s="35"/>
      <c r="XA38" s="35"/>
      <c r="XB38" s="35"/>
      <c r="XC38" s="35"/>
      <c r="XD38" s="35"/>
      <c r="XE38" s="35"/>
      <c r="XF38" s="35"/>
      <c r="XG38" s="35"/>
      <c r="XH38" s="35"/>
      <c r="XI38" s="35"/>
      <c r="XJ38" s="35"/>
      <c r="XK38" s="35"/>
      <c r="XL38" s="35"/>
      <c r="XM38" s="35"/>
      <c r="XN38" s="35"/>
      <c r="XO38" s="35"/>
      <c r="XP38" s="35"/>
      <c r="XQ38" s="35"/>
      <c r="XR38" s="35"/>
      <c r="XS38" s="35"/>
      <c r="XT38" s="35"/>
      <c r="XU38" s="35"/>
      <c r="XV38" s="35"/>
      <c r="XW38" s="35"/>
      <c r="XX38" s="35"/>
      <c r="XY38" s="35"/>
      <c r="XZ38" s="35"/>
      <c r="YA38" s="35"/>
      <c r="YB38" s="35"/>
      <c r="YC38" s="35"/>
      <c r="YD38" s="35"/>
      <c r="YE38" s="35"/>
      <c r="YF38" s="35"/>
      <c r="YG38" s="35"/>
      <c r="YH38" s="35"/>
      <c r="YI38" s="35"/>
      <c r="YJ38" s="35"/>
      <c r="YK38" s="35"/>
      <c r="YL38" s="35"/>
      <c r="YM38" s="35"/>
      <c r="YN38" s="35"/>
      <c r="YO38" s="35"/>
      <c r="YP38" s="35"/>
      <c r="YQ38" s="35"/>
      <c r="YR38" s="35"/>
      <c r="YS38" s="35"/>
      <c r="YT38" s="35"/>
      <c r="YU38" s="35"/>
      <c r="YV38" s="35"/>
      <c r="YW38" s="35"/>
      <c r="YX38" s="35"/>
      <c r="YY38" s="35"/>
      <c r="YZ38" s="35"/>
      <c r="ZA38" s="35"/>
      <c r="ZB38" s="35">
        <v>0.9</v>
      </c>
      <c r="ZC38" s="35"/>
      <c r="ZD38" s="35"/>
      <c r="ZE38" s="35"/>
      <c r="ZF38" s="35"/>
      <c r="ZG38" s="35"/>
      <c r="ZH38" s="35"/>
      <c r="ZI38" s="35">
        <v>0.9</v>
      </c>
      <c r="ZJ38" s="35"/>
      <c r="ZK38" s="35"/>
      <c r="ZL38" s="35"/>
      <c r="ZM38" s="35"/>
      <c r="ZN38" s="35"/>
      <c r="ZO38" s="35"/>
      <c r="ZP38" s="35"/>
      <c r="ZQ38" s="35"/>
      <c r="ZR38" s="35"/>
      <c r="ZS38" s="35"/>
      <c r="ZT38" s="35"/>
      <c r="ZU38" s="35"/>
      <c r="ZV38" s="35"/>
      <c r="ZW38" s="35"/>
      <c r="ZX38" s="35"/>
      <c r="ZY38" s="35"/>
      <c r="ZZ38" s="35"/>
      <c r="AAA38" s="35"/>
      <c r="AAB38" s="35"/>
      <c r="AAC38" s="35"/>
      <c r="AAD38" s="35"/>
      <c r="AAE38" s="35"/>
      <c r="AAF38" s="35"/>
      <c r="AAG38" s="35"/>
      <c r="AAH38" s="35"/>
      <c r="AAI38" s="35"/>
      <c r="AAJ38" s="35"/>
      <c r="AAK38" s="35"/>
      <c r="AAL38" s="35"/>
      <c r="AAM38" s="35"/>
      <c r="AAN38" s="35"/>
      <c r="AAO38" s="35"/>
      <c r="AAP38" s="35"/>
      <c r="AAQ38" s="35"/>
      <c r="AAR38" s="35"/>
      <c r="AAS38" s="35"/>
      <c r="AAT38" s="35"/>
      <c r="AAU38" s="35"/>
      <c r="AAV38" s="35"/>
      <c r="AAW38" s="35"/>
      <c r="AAX38" s="35"/>
      <c r="AAY38" s="35"/>
      <c r="AAZ38" s="35"/>
      <c r="ABA38" s="35"/>
      <c r="ABB38" s="35"/>
      <c r="ABC38" s="35"/>
      <c r="ABD38" s="35"/>
      <c r="ABE38" s="35"/>
      <c r="ABF38" s="35"/>
      <c r="ABG38" s="35"/>
      <c r="ABH38" s="35"/>
      <c r="ABI38" s="35"/>
      <c r="ABJ38" s="35"/>
      <c r="ABK38" s="35"/>
      <c r="ABL38" s="35"/>
      <c r="ABM38" s="35"/>
      <c r="ABN38" s="35"/>
      <c r="ABO38" s="35"/>
      <c r="ABP38" s="35"/>
      <c r="ABQ38" s="35"/>
      <c r="ABR38" s="35"/>
      <c r="ABS38" s="35"/>
      <c r="ABT38" s="35"/>
      <c r="ABU38" s="35"/>
      <c r="ABV38" s="35"/>
      <c r="ABW38" s="35"/>
      <c r="ABX38" s="35"/>
      <c r="ABY38" s="35"/>
      <c r="ABZ38" s="35"/>
      <c r="ACA38" s="35"/>
      <c r="ACB38" s="35"/>
      <c r="ACC38" s="35"/>
      <c r="ACD38" s="35"/>
      <c r="ACE38" s="35"/>
      <c r="ACF38" s="35"/>
      <c r="ACG38" s="35"/>
      <c r="ACH38" s="35"/>
      <c r="ACI38" s="35"/>
      <c r="ACJ38" s="35"/>
      <c r="ACK38" s="35"/>
      <c r="ACL38" s="35"/>
      <c r="ACM38" s="35"/>
      <c r="ACN38" s="35"/>
      <c r="ACO38" s="35"/>
      <c r="ACP38" s="35"/>
      <c r="ACQ38" s="35"/>
      <c r="ACR38" s="35"/>
      <c r="ACS38" s="35"/>
      <c r="ACT38" s="35"/>
      <c r="ACU38" s="35"/>
      <c r="ACV38" s="35"/>
      <c r="ACW38" s="35"/>
      <c r="ACX38" s="35"/>
      <c r="ACY38" s="35"/>
      <c r="ACZ38" s="35"/>
      <c r="ADA38" s="35"/>
      <c r="ADB38" s="35"/>
      <c r="ADC38" s="35"/>
      <c r="ADD38" s="35"/>
      <c r="ADE38" s="35"/>
      <c r="ADF38" s="35"/>
      <c r="ADG38" s="35"/>
      <c r="ADH38" s="35"/>
      <c r="ADI38" s="35"/>
      <c r="ADJ38" s="35"/>
      <c r="ADK38" s="35"/>
      <c r="ADL38" s="35"/>
      <c r="ADM38" s="35"/>
      <c r="ADN38" s="35"/>
      <c r="ADO38" s="35"/>
      <c r="ADP38" s="35"/>
      <c r="ADQ38" s="35"/>
      <c r="ADR38" s="35"/>
      <c r="ADS38" s="35"/>
      <c r="ADT38" s="35"/>
      <c r="ADU38" s="35"/>
      <c r="ADV38" s="35"/>
      <c r="ADW38" s="35"/>
      <c r="ADX38" s="35"/>
      <c r="ADY38" s="26">
        <f t="shared" si="1"/>
        <v>0</v>
      </c>
      <c r="ADZ38" s="5"/>
      <c r="AEA38" s="7"/>
      <c r="AEB38" s="7"/>
      <c r="AEC38" s="7"/>
      <c r="AED38" s="7"/>
      <c r="AEE38" s="7"/>
      <c r="AEF38" s="7"/>
      <c r="AEG38" s="7"/>
      <c r="AEH38" s="7"/>
      <c r="AEI38" s="7"/>
      <c r="AEJ38" s="7"/>
      <c r="AEK38" s="7"/>
      <c r="AEL38" s="7"/>
      <c r="AEM38" s="7"/>
      <c r="AEN38" s="7"/>
      <c r="AEO38" s="7"/>
      <c r="AEP38" s="7"/>
      <c r="AEQ38" s="7"/>
      <c r="AER38" s="7"/>
      <c r="AES38" s="7"/>
      <c r="AET38" s="7"/>
      <c r="AEU38" s="7"/>
      <c r="AEV38" s="7"/>
      <c r="AEW38" s="7"/>
    </row>
    <row r="39" spans="1:829" s="33" customFormat="1" x14ac:dyDescent="0.2">
      <c r="A39" s="38" t="s">
        <v>104</v>
      </c>
      <c r="B39" s="65">
        <f t="shared" si="0"/>
        <v>0</v>
      </c>
      <c r="C39" s="57">
        <v>0.9</v>
      </c>
      <c r="D39" s="60">
        <v>44760</v>
      </c>
      <c r="E39" s="67">
        <v>39.57</v>
      </c>
      <c r="F39" s="67">
        <f t="shared" si="2"/>
        <v>0</v>
      </c>
      <c r="G39" s="6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15"/>
      <c r="BF39" s="15"/>
      <c r="BG39" s="136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  <c r="EE39" s="35"/>
      <c r="EF39" s="35"/>
      <c r="EG39" s="35"/>
      <c r="EH39" s="35"/>
      <c r="EI39" s="35"/>
      <c r="EJ39" s="35"/>
      <c r="EK39" s="35"/>
      <c r="EL39" s="35"/>
      <c r="EM39" s="35"/>
      <c r="EN39" s="35"/>
      <c r="EO39" s="35"/>
      <c r="EP39" s="35"/>
      <c r="EQ39" s="35"/>
      <c r="ER39" s="35"/>
      <c r="ES39" s="35"/>
      <c r="ET39" s="35"/>
      <c r="EU39" s="35"/>
      <c r="EV39" s="35"/>
      <c r="EW39" s="35"/>
      <c r="EX39" s="35"/>
      <c r="EY39" s="35"/>
      <c r="EZ39" s="35"/>
      <c r="FA39" s="35"/>
      <c r="FB39" s="35"/>
      <c r="FC39" s="35"/>
      <c r="FD39" s="35"/>
      <c r="FE39" s="35"/>
      <c r="FF39" s="35"/>
      <c r="FG39" s="35"/>
      <c r="FH39" s="35"/>
      <c r="FI39" s="35"/>
      <c r="FJ39" s="35"/>
      <c r="FK39" s="35"/>
      <c r="FL39" s="35"/>
      <c r="FM39" s="35"/>
      <c r="FN39" s="35"/>
      <c r="FO39" s="35"/>
      <c r="FP39" s="35"/>
      <c r="FQ39" s="35"/>
      <c r="FR39" s="35"/>
      <c r="FS39" s="35"/>
      <c r="FT39" s="35"/>
      <c r="FU39" s="35"/>
      <c r="FV39" s="35"/>
      <c r="FW39" s="35"/>
      <c r="FX39" s="35"/>
      <c r="FY39" s="35"/>
      <c r="FZ39" s="35"/>
      <c r="GA39" s="35"/>
      <c r="GB39" s="35"/>
      <c r="GC39" s="35"/>
      <c r="GD39" s="35"/>
      <c r="GE39" s="35"/>
      <c r="GF39" s="35"/>
      <c r="GG39" s="35"/>
      <c r="GH39" s="35"/>
      <c r="GI39" s="35"/>
      <c r="GJ39" s="35"/>
      <c r="GK39" s="35"/>
      <c r="GL39" s="35"/>
      <c r="GM39" s="35"/>
      <c r="GN39" s="35"/>
      <c r="GO39" s="35"/>
      <c r="GP39" s="35"/>
      <c r="GQ39" s="35"/>
      <c r="GR39" s="35"/>
      <c r="GS39" s="35"/>
      <c r="GT39" s="35"/>
      <c r="GU39" s="35"/>
      <c r="GV39" s="35"/>
      <c r="GW39" s="35"/>
      <c r="GX39" s="35"/>
      <c r="GY39" s="35"/>
      <c r="GZ39" s="35"/>
      <c r="HA39" s="35"/>
      <c r="HB39" s="35"/>
      <c r="HC39" s="35"/>
      <c r="HD39" s="35"/>
      <c r="HE39" s="35"/>
      <c r="HF39" s="35"/>
      <c r="HG39" s="35"/>
      <c r="HH39" s="35"/>
      <c r="HI39" s="35"/>
      <c r="HJ39" s="35"/>
      <c r="HK39" s="35"/>
      <c r="HL39" s="35"/>
      <c r="HM39" s="35"/>
      <c r="HN39" s="35"/>
      <c r="HO39" s="35"/>
      <c r="HP39" s="35"/>
      <c r="HQ39" s="35"/>
      <c r="HR39" s="35"/>
      <c r="HS39" s="35"/>
      <c r="HT39" s="35"/>
      <c r="HU39" s="35"/>
      <c r="HV39" s="35"/>
      <c r="HW39" s="35"/>
      <c r="HX39" s="35"/>
      <c r="HY39" s="35"/>
      <c r="HZ39" s="35"/>
      <c r="IA39" s="35"/>
      <c r="IB39" s="35"/>
      <c r="IC39" s="35"/>
      <c r="ID39" s="35"/>
      <c r="IE39" s="35"/>
      <c r="IF39" s="35"/>
      <c r="IG39" s="35"/>
      <c r="IH39" s="35"/>
      <c r="II39" s="35"/>
      <c r="IJ39" s="35"/>
      <c r="IK39" s="35"/>
      <c r="IL39" s="35"/>
      <c r="IM39" s="35"/>
      <c r="IN39" s="35"/>
      <c r="IO39" s="35"/>
      <c r="IP39" s="35"/>
      <c r="IQ39" s="35"/>
      <c r="IR39" s="35"/>
      <c r="IS39" s="35"/>
      <c r="IT39" s="35"/>
      <c r="IU39" s="35"/>
      <c r="IV39" s="35"/>
      <c r="IW39" s="35"/>
      <c r="IX39" s="35"/>
      <c r="IY39" s="35"/>
      <c r="IZ39" s="35"/>
      <c r="JA39" s="35"/>
      <c r="JB39" s="35"/>
      <c r="JC39" s="35"/>
      <c r="JD39" s="35"/>
      <c r="JE39" s="35"/>
      <c r="JF39" s="35"/>
      <c r="JG39" s="35"/>
      <c r="JH39" s="35"/>
      <c r="JI39" s="35"/>
      <c r="JJ39" s="35"/>
      <c r="JK39" s="35"/>
      <c r="JL39" s="35"/>
      <c r="JM39" s="35"/>
      <c r="JN39" s="35"/>
      <c r="JO39" s="35"/>
      <c r="JP39" s="35"/>
      <c r="JQ39" s="35"/>
      <c r="JR39" s="35"/>
      <c r="JS39" s="35"/>
      <c r="JT39" s="35"/>
      <c r="JU39" s="35"/>
      <c r="JV39" s="35"/>
      <c r="JW39" s="35"/>
      <c r="JX39" s="35"/>
      <c r="JY39" s="35"/>
      <c r="JZ39" s="35"/>
      <c r="KA39" s="35"/>
      <c r="KB39" s="35"/>
      <c r="KC39" s="35"/>
      <c r="KD39" s="35"/>
      <c r="KE39" s="35"/>
      <c r="KF39" s="35"/>
      <c r="KG39" s="35"/>
      <c r="KH39" s="35"/>
      <c r="KI39" s="35"/>
      <c r="KJ39" s="35"/>
      <c r="KK39" s="35"/>
      <c r="KL39" s="35"/>
      <c r="KM39" s="35"/>
      <c r="KN39" s="35"/>
      <c r="KO39" s="35"/>
      <c r="KP39" s="35"/>
      <c r="KQ39" s="35"/>
      <c r="KR39" s="35"/>
      <c r="KS39" s="35"/>
      <c r="KT39" s="35"/>
      <c r="KU39" s="35"/>
      <c r="KV39" s="35"/>
      <c r="KW39" s="35"/>
      <c r="KX39" s="35"/>
      <c r="KY39" s="35"/>
      <c r="KZ39" s="35"/>
      <c r="LA39" s="35"/>
      <c r="LB39" s="35"/>
      <c r="LC39" s="35"/>
      <c r="LD39" s="35"/>
      <c r="LE39" s="35"/>
      <c r="LF39" s="35"/>
      <c r="LG39" s="35"/>
      <c r="LH39" s="35"/>
      <c r="LI39" s="35"/>
      <c r="LJ39" s="35"/>
      <c r="LK39" s="35"/>
      <c r="LL39" s="35"/>
      <c r="LM39" s="35"/>
      <c r="LN39" s="35"/>
      <c r="LO39" s="35"/>
      <c r="LP39" s="35"/>
      <c r="LQ39" s="35"/>
      <c r="LR39" s="35"/>
      <c r="LS39" s="35"/>
      <c r="LT39" s="35"/>
      <c r="LU39" s="35"/>
      <c r="LV39" s="35"/>
      <c r="LW39" s="35"/>
      <c r="LX39" s="35"/>
      <c r="LY39" s="35"/>
      <c r="LZ39" s="35"/>
      <c r="MA39" s="35"/>
      <c r="MB39" s="35"/>
      <c r="MC39" s="35"/>
      <c r="MD39" s="35"/>
      <c r="ME39" s="35"/>
      <c r="MF39" s="35"/>
      <c r="MG39" s="35"/>
      <c r="MH39" s="35"/>
      <c r="MI39" s="35"/>
      <c r="MJ39" s="35"/>
      <c r="MK39" s="35"/>
      <c r="ML39" s="35"/>
      <c r="MM39" s="35"/>
      <c r="MN39" s="35"/>
      <c r="MO39" s="35"/>
      <c r="MP39" s="35"/>
      <c r="MQ39" s="35"/>
      <c r="MR39" s="35"/>
      <c r="MS39" s="35"/>
      <c r="MT39" s="35"/>
      <c r="MU39" s="35"/>
      <c r="MV39" s="35">
        <v>9</v>
      </c>
      <c r="MW39" s="35"/>
      <c r="MX39" s="35"/>
      <c r="MY39" s="35"/>
      <c r="MZ39" s="35">
        <v>36</v>
      </c>
      <c r="NA39" s="35"/>
      <c r="NB39" s="35"/>
      <c r="NC39" s="35"/>
      <c r="ND39" s="35"/>
      <c r="NE39" s="35"/>
      <c r="NF39" s="35"/>
      <c r="NG39" s="35"/>
      <c r="NH39" s="35">
        <v>36</v>
      </c>
      <c r="NI39" s="35">
        <v>36</v>
      </c>
      <c r="NJ39" s="35"/>
      <c r="NK39" s="35"/>
      <c r="NL39" s="35"/>
      <c r="NM39" s="35"/>
      <c r="NN39" s="35"/>
      <c r="NO39" s="35"/>
      <c r="NP39" s="35"/>
      <c r="NQ39" s="35"/>
      <c r="NR39" s="35"/>
      <c r="NS39" s="35"/>
      <c r="NT39" s="35"/>
      <c r="NU39" s="35">
        <v>0.9</v>
      </c>
      <c r="NV39" s="35"/>
      <c r="NW39" s="35"/>
      <c r="NX39" s="35"/>
      <c r="NY39" s="35"/>
      <c r="NZ39" s="35"/>
      <c r="OA39" s="35"/>
      <c r="OB39" s="35"/>
      <c r="OC39" s="35"/>
      <c r="OD39" s="35"/>
      <c r="OE39" s="35"/>
      <c r="OF39" s="35"/>
      <c r="OG39" s="35"/>
      <c r="OH39" s="35"/>
      <c r="OI39" s="35"/>
      <c r="OJ39" s="35"/>
      <c r="OK39" s="35"/>
      <c r="OL39" s="35"/>
      <c r="OM39" s="35"/>
      <c r="ON39" s="35"/>
      <c r="OO39" s="35"/>
      <c r="OP39" s="35"/>
      <c r="OQ39" s="35"/>
      <c r="OR39" s="35"/>
      <c r="OS39" s="35"/>
      <c r="OT39" s="35"/>
      <c r="OU39" s="35"/>
      <c r="OV39" s="35">
        <v>36</v>
      </c>
      <c r="OW39" s="35"/>
      <c r="OX39" s="35"/>
      <c r="OY39" s="35"/>
      <c r="OZ39" s="35"/>
      <c r="PA39" s="35"/>
      <c r="PB39" s="35"/>
      <c r="PC39" s="35">
        <v>45</v>
      </c>
      <c r="PD39" s="35"/>
      <c r="PE39" s="35"/>
      <c r="PF39" s="35"/>
      <c r="PG39" s="35"/>
      <c r="PH39" s="35"/>
      <c r="PI39" s="35"/>
      <c r="PJ39" s="35"/>
      <c r="PK39" s="35"/>
      <c r="PL39" s="35"/>
      <c r="PM39" s="35"/>
      <c r="PN39" s="35"/>
      <c r="PO39" s="35"/>
      <c r="PP39" s="35"/>
      <c r="PQ39" s="35"/>
      <c r="PR39" s="35"/>
      <c r="PS39" s="35"/>
      <c r="PT39" s="35"/>
      <c r="PU39" s="35"/>
      <c r="PV39" s="35"/>
      <c r="PW39" s="35"/>
      <c r="PX39" s="35"/>
      <c r="PY39" s="35"/>
      <c r="PZ39" s="35"/>
      <c r="QA39" s="35"/>
      <c r="QB39" s="35"/>
      <c r="QC39" s="35"/>
      <c r="QD39" s="35"/>
      <c r="QE39" s="35"/>
      <c r="QF39" s="35"/>
      <c r="QG39" s="35"/>
      <c r="QH39" s="35"/>
      <c r="QI39" s="35"/>
      <c r="QJ39" s="35"/>
      <c r="QK39" s="35"/>
      <c r="QL39" s="35"/>
      <c r="QM39" s="35"/>
      <c r="QN39" s="35"/>
      <c r="QO39" s="35"/>
      <c r="QP39" s="35"/>
      <c r="QQ39" s="35"/>
      <c r="QR39" s="35"/>
      <c r="QS39" s="35"/>
      <c r="QT39" s="35"/>
      <c r="QU39" s="35"/>
      <c r="QV39" s="35"/>
      <c r="QW39" s="35"/>
      <c r="QX39" s="35"/>
      <c r="QY39" s="35"/>
      <c r="QZ39" s="35"/>
      <c r="RA39" s="35"/>
      <c r="RB39" s="35"/>
      <c r="RC39" s="35"/>
      <c r="RD39" s="35"/>
      <c r="RE39" s="35"/>
      <c r="RF39" s="35"/>
      <c r="RG39" s="35"/>
      <c r="RH39" s="35"/>
      <c r="RI39" s="35"/>
      <c r="RJ39" s="35"/>
      <c r="RK39" s="35"/>
      <c r="RL39" s="35"/>
      <c r="RM39" s="35"/>
      <c r="RN39" s="35"/>
      <c r="RO39" s="35"/>
      <c r="RP39" s="35"/>
      <c r="RQ39" s="35"/>
      <c r="RR39" s="35"/>
      <c r="RS39" s="35"/>
      <c r="RT39" s="35"/>
      <c r="RU39" s="35"/>
      <c r="RV39" s="35"/>
      <c r="RW39" s="35"/>
      <c r="RX39" s="35"/>
      <c r="RY39" s="35"/>
      <c r="RZ39" s="35"/>
      <c r="SA39" s="35"/>
      <c r="SB39" s="35"/>
      <c r="SC39" s="35"/>
      <c r="SD39" s="35"/>
      <c r="SE39" s="35"/>
      <c r="SF39" s="35"/>
      <c r="SG39" s="35"/>
      <c r="SH39" s="35">
        <v>9</v>
      </c>
      <c r="SI39" s="35"/>
      <c r="SJ39" s="35"/>
      <c r="SK39" s="35"/>
      <c r="SL39" s="35"/>
      <c r="SM39" s="35"/>
      <c r="SN39" s="35"/>
      <c r="SO39" s="35"/>
      <c r="SP39" s="35"/>
      <c r="SQ39" s="35"/>
      <c r="SR39" s="35"/>
      <c r="SS39" s="35"/>
      <c r="ST39" s="35"/>
      <c r="SU39" s="35"/>
      <c r="SV39" s="35"/>
      <c r="SW39" s="35"/>
      <c r="SX39" s="35"/>
      <c r="SY39" s="35"/>
      <c r="SZ39" s="35"/>
      <c r="TA39" s="35"/>
      <c r="TB39" s="35"/>
      <c r="TC39" s="35"/>
      <c r="TD39" s="35"/>
      <c r="TE39" s="35"/>
      <c r="TF39" s="35"/>
      <c r="TG39" s="35"/>
      <c r="TH39" s="35"/>
      <c r="TI39" s="35"/>
      <c r="TJ39" s="35"/>
      <c r="TK39" s="35"/>
      <c r="TL39" s="35"/>
      <c r="TM39" s="35"/>
      <c r="TN39" s="35"/>
      <c r="TO39" s="35"/>
      <c r="TP39" s="35"/>
      <c r="TQ39" s="35"/>
      <c r="TR39" s="35"/>
      <c r="TS39" s="35"/>
      <c r="TT39" s="35"/>
      <c r="TU39" s="35"/>
      <c r="TV39" s="35"/>
      <c r="TW39" s="35"/>
      <c r="TX39" s="35"/>
      <c r="TY39" s="35"/>
      <c r="TZ39" s="35"/>
      <c r="UA39" s="35"/>
      <c r="UB39" s="35"/>
      <c r="UC39" s="35"/>
      <c r="UD39" s="35"/>
      <c r="UE39" s="35"/>
      <c r="UF39" s="35"/>
      <c r="UG39" s="35"/>
      <c r="UH39" s="35"/>
      <c r="UI39" s="35"/>
      <c r="UJ39" s="35"/>
      <c r="UK39" s="35"/>
      <c r="UL39" s="35"/>
      <c r="UM39" s="35"/>
      <c r="UN39" s="35"/>
      <c r="UO39" s="35"/>
      <c r="UP39" s="35"/>
      <c r="UQ39" s="35"/>
      <c r="UR39" s="35"/>
      <c r="US39" s="35"/>
      <c r="UT39" s="35"/>
      <c r="UU39" s="35"/>
      <c r="UV39" s="35"/>
      <c r="UW39" s="35"/>
      <c r="UX39" s="35"/>
      <c r="UY39" s="35"/>
      <c r="UZ39" s="35"/>
      <c r="VA39" s="35"/>
      <c r="VB39" s="35"/>
      <c r="VC39" s="35"/>
      <c r="VD39" s="35"/>
      <c r="VE39" s="35"/>
      <c r="VF39" s="35"/>
      <c r="VG39" s="35">
        <v>45</v>
      </c>
      <c r="VH39" s="35"/>
      <c r="VI39" s="35"/>
      <c r="VJ39" s="35"/>
      <c r="VK39" s="35"/>
      <c r="VL39" s="35"/>
      <c r="VM39" s="35"/>
      <c r="VN39" s="35"/>
      <c r="VO39" s="35"/>
      <c r="VP39" s="35"/>
      <c r="VQ39" s="35"/>
      <c r="VR39" s="35"/>
      <c r="VS39" s="35"/>
      <c r="VT39" s="35"/>
      <c r="VU39" s="35"/>
      <c r="VV39" s="35"/>
      <c r="VW39" s="35"/>
      <c r="VX39" s="35"/>
      <c r="VY39" s="35"/>
      <c r="VZ39" s="35"/>
      <c r="WA39" s="35"/>
      <c r="WB39" s="35"/>
      <c r="WC39" s="35"/>
      <c r="WD39" s="35"/>
      <c r="WE39" s="35"/>
      <c r="WF39" s="35"/>
      <c r="WG39" s="35"/>
      <c r="WH39" s="35"/>
      <c r="WI39" s="35"/>
      <c r="WJ39" s="35"/>
      <c r="WK39" s="35"/>
      <c r="WL39" s="35"/>
      <c r="WM39" s="35"/>
      <c r="WN39" s="35"/>
      <c r="WO39" s="35"/>
      <c r="WP39" s="35"/>
      <c r="WQ39" s="35"/>
      <c r="WR39" s="35"/>
      <c r="WS39" s="35"/>
      <c r="WT39" s="35"/>
      <c r="WU39" s="35"/>
      <c r="WV39" s="35"/>
      <c r="WW39" s="35"/>
      <c r="WX39" s="35"/>
      <c r="WY39" s="35"/>
      <c r="WZ39" s="35"/>
      <c r="XA39" s="35"/>
      <c r="XB39" s="35">
        <v>9</v>
      </c>
      <c r="XC39" s="35"/>
      <c r="XD39" s="35"/>
      <c r="XE39" s="35"/>
      <c r="XF39" s="35"/>
      <c r="XG39" s="35"/>
      <c r="XH39" s="35"/>
      <c r="XI39" s="35"/>
      <c r="XJ39" s="35"/>
      <c r="XK39" s="35"/>
      <c r="XL39" s="35"/>
      <c r="XM39" s="35"/>
      <c r="XN39" s="35"/>
      <c r="XO39" s="35"/>
      <c r="XP39" s="35"/>
      <c r="XQ39" s="35"/>
      <c r="XR39" s="35"/>
      <c r="XS39" s="35"/>
      <c r="XT39" s="35"/>
      <c r="XU39" s="35"/>
      <c r="XV39" s="35"/>
      <c r="XW39" s="35"/>
      <c r="XX39" s="35"/>
      <c r="XY39" s="35"/>
      <c r="XZ39" s="35"/>
      <c r="YA39" s="35"/>
      <c r="YB39" s="35"/>
      <c r="YC39" s="35"/>
      <c r="YD39" s="35"/>
      <c r="YE39" s="35"/>
      <c r="YF39" s="35"/>
      <c r="YG39" s="35"/>
      <c r="YH39" s="35"/>
      <c r="YI39" s="35"/>
      <c r="YJ39" s="35"/>
      <c r="YK39" s="35"/>
      <c r="YL39" s="35"/>
      <c r="YM39" s="35"/>
      <c r="YN39" s="35">
        <v>9</v>
      </c>
      <c r="YO39" s="35"/>
      <c r="YP39" s="35"/>
      <c r="YQ39" s="35"/>
      <c r="YR39" s="35"/>
      <c r="YS39" s="35"/>
      <c r="YT39" s="35"/>
      <c r="YU39" s="35"/>
      <c r="YV39" s="35"/>
      <c r="YW39" s="35"/>
      <c r="YX39" s="35"/>
      <c r="YY39" s="35"/>
      <c r="YZ39" s="35"/>
      <c r="ZA39" s="35"/>
      <c r="ZB39" s="35"/>
      <c r="ZC39" s="35"/>
      <c r="ZD39" s="35"/>
      <c r="ZE39" s="35"/>
      <c r="ZF39" s="35"/>
      <c r="ZG39" s="35"/>
      <c r="ZH39" s="35"/>
      <c r="ZI39" s="35"/>
      <c r="ZJ39" s="35"/>
      <c r="ZK39" s="35"/>
      <c r="ZL39" s="35"/>
      <c r="ZM39" s="35"/>
      <c r="ZN39" s="35"/>
      <c r="ZO39" s="35"/>
      <c r="ZP39" s="35"/>
      <c r="ZQ39" s="35"/>
      <c r="ZR39" s="35"/>
      <c r="ZS39" s="35">
        <v>0.9</v>
      </c>
      <c r="ZT39" s="35"/>
      <c r="ZU39" s="35"/>
      <c r="ZV39" s="35"/>
      <c r="ZW39" s="35"/>
      <c r="ZX39" s="35"/>
      <c r="ZY39" s="35"/>
      <c r="ZZ39" s="35"/>
      <c r="AAA39" s="35"/>
      <c r="AAB39" s="35"/>
      <c r="AAC39" s="35"/>
      <c r="AAD39" s="35"/>
      <c r="AAE39" s="35"/>
      <c r="AAF39" s="35"/>
      <c r="AAG39" s="35"/>
      <c r="AAH39" s="35"/>
      <c r="AAI39" s="35"/>
      <c r="AAJ39" s="35"/>
      <c r="AAK39" s="35"/>
      <c r="AAL39" s="35"/>
      <c r="AAM39" s="35"/>
      <c r="AAN39" s="35"/>
      <c r="AAO39" s="35"/>
      <c r="AAP39" s="35"/>
      <c r="AAQ39" s="35"/>
      <c r="AAR39" s="35"/>
      <c r="AAS39" s="35"/>
      <c r="AAT39" s="35"/>
      <c r="AAU39" s="35"/>
      <c r="AAV39" s="35"/>
      <c r="AAW39" s="35"/>
      <c r="AAX39" s="35"/>
      <c r="AAY39" s="35"/>
      <c r="AAZ39" s="35"/>
      <c r="ABA39" s="35"/>
      <c r="ABB39" s="35"/>
      <c r="ABC39" s="35"/>
      <c r="ABD39" s="35"/>
      <c r="ABE39" s="35"/>
      <c r="ABF39" s="35"/>
      <c r="ABG39" s="35"/>
      <c r="ABH39" s="35"/>
      <c r="ABI39" s="35"/>
      <c r="ABJ39" s="35"/>
      <c r="ABK39" s="35"/>
      <c r="ABL39" s="35"/>
      <c r="ABM39" s="35"/>
      <c r="ABN39" s="35"/>
      <c r="ABO39" s="35"/>
      <c r="ABP39" s="35"/>
      <c r="ABQ39" s="35"/>
      <c r="ABR39" s="35"/>
      <c r="ABS39" s="35"/>
      <c r="ABT39" s="35"/>
      <c r="ABU39" s="35"/>
      <c r="ABV39" s="35"/>
      <c r="ABW39" s="35"/>
      <c r="ABX39" s="35"/>
      <c r="ABY39" s="35"/>
      <c r="ABZ39" s="35"/>
      <c r="ACA39" s="35"/>
      <c r="ACB39" s="35"/>
      <c r="ACC39" s="35"/>
      <c r="ACD39" s="35"/>
      <c r="ACE39" s="35"/>
      <c r="ACF39" s="35"/>
      <c r="ACG39" s="35"/>
      <c r="ACH39" s="35"/>
      <c r="ACI39" s="35"/>
      <c r="ACJ39" s="35"/>
      <c r="ACK39" s="35"/>
      <c r="ACL39" s="35"/>
      <c r="ACM39" s="35"/>
      <c r="ACN39" s="35"/>
      <c r="ACO39" s="35"/>
      <c r="ACP39" s="35"/>
      <c r="ACQ39" s="35"/>
      <c r="ACR39" s="35"/>
      <c r="ACS39" s="35"/>
      <c r="ACT39" s="35"/>
      <c r="ACU39" s="35"/>
      <c r="ACV39" s="35"/>
      <c r="ACW39" s="35"/>
      <c r="ACX39" s="35"/>
      <c r="ACY39" s="35"/>
      <c r="ACZ39" s="35"/>
      <c r="ADA39" s="35"/>
      <c r="ADB39" s="35"/>
      <c r="ADC39" s="35"/>
      <c r="ADD39" s="35"/>
      <c r="ADE39" s="35"/>
      <c r="ADF39" s="35"/>
      <c r="ADG39" s="35"/>
      <c r="ADH39" s="35"/>
      <c r="ADI39" s="35"/>
      <c r="ADJ39" s="35"/>
      <c r="ADK39" s="35"/>
      <c r="ADL39" s="35"/>
      <c r="ADM39" s="35"/>
      <c r="ADN39" s="35"/>
      <c r="ADO39" s="35"/>
      <c r="ADP39" s="35"/>
      <c r="ADQ39" s="35"/>
      <c r="ADR39" s="35"/>
      <c r="ADS39" s="35"/>
      <c r="ADT39" s="35"/>
      <c r="ADU39" s="35"/>
      <c r="ADV39" s="35"/>
      <c r="ADW39" s="35"/>
      <c r="ADX39" s="35"/>
      <c r="ADY39" s="26">
        <f t="shared" si="1"/>
        <v>0</v>
      </c>
      <c r="ADZ39" s="5"/>
    </row>
    <row r="40" spans="1:829" s="33" customFormat="1" x14ac:dyDescent="0.2">
      <c r="A40" s="38" t="s">
        <v>104</v>
      </c>
      <c r="B40" s="65">
        <f t="shared" si="0"/>
        <v>36</v>
      </c>
      <c r="C40" s="57">
        <v>9</v>
      </c>
      <c r="D40" s="60">
        <v>44781</v>
      </c>
      <c r="E40" s="67">
        <v>35.119999999999997</v>
      </c>
      <c r="F40" s="67">
        <f t="shared" si="2"/>
        <v>1264.32</v>
      </c>
      <c r="G40" s="65">
        <v>18</v>
      </c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15"/>
      <c r="BF40" s="15"/>
      <c r="BG40" s="136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  <c r="EE40" s="35"/>
      <c r="EF40" s="35"/>
      <c r="EG40" s="35"/>
      <c r="EH40" s="35"/>
      <c r="EI40" s="35"/>
      <c r="EJ40" s="35"/>
      <c r="EK40" s="35"/>
      <c r="EL40" s="35"/>
      <c r="EM40" s="35"/>
      <c r="EN40" s="35"/>
      <c r="EO40" s="35"/>
      <c r="EP40" s="35"/>
      <c r="EQ40" s="35"/>
      <c r="ER40" s="35"/>
      <c r="ES40" s="35"/>
      <c r="ET40" s="35"/>
      <c r="EU40" s="35"/>
      <c r="EV40" s="35"/>
      <c r="EW40" s="35"/>
      <c r="EX40" s="35"/>
      <c r="EY40" s="35"/>
      <c r="EZ40" s="35"/>
      <c r="FA40" s="35"/>
      <c r="FB40" s="35"/>
      <c r="FC40" s="35"/>
      <c r="FD40" s="35"/>
      <c r="FE40" s="35"/>
      <c r="FF40" s="35"/>
      <c r="FG40" s="35"/>
      <c r="FH40" s="35"/>
      <c r="FI40" s="35"/>
      <c r="FJ40" s="35"/>
      <c r="FK40" s="35"/>
      <c r="FL40" s="35"/>
      <c r="FM40" s="35"/>
      <c r="FN40" s="35"/>
      <c r="FO40" s="35"/>
      <c r="FP40" s="35"/>
      <c r="FQ40" s="35"/>
      <c r="FR40" s="35"/>
      <c r="FS40" s="35"/>
      <c r="FT40" s="35"/>
      <c r="FU40" s="35"/>
      <c r="FV40" s="35"/>
      <c r="FW40" s="35"/>
      <c r="FX40" s="35"/>
      <c r="FY40" s="35"/>
      <c r="FZ40" s="35"/>
      <c r="GA40" s="35"/>
      <c r="GB40" s="35"/>
      <c r="GC40" s="35"/>
      <c r="GD40" s="35"/>
      <c r="GE40" s="35"/>
      <c r="GF40" s="35"/>
      <c r="GG40" s="35"/>
      <c r="GH40" s="35"/>
      <c r="GI40" s="35"/>
      <c r="GJ40" s="35"/>
      <c r="GK40" s="35"/>
      <c r="GL40" s="35"/>
      <c r="GM40" s="35"/>
      <c r="GN40" s="35"/>
      <c r="GO40" s="35"/>
      <c r="GP40" s="35"/>
      <c r="GQ40" s="35"/>
      <c r="GR40" s="35"/>
      <c r="GS40" s="35"/>
      <c r="GT40" s="35"/>
      <c r="GU40" s="35"/>
      <c r="GV40" s="35"/>
      <c r="GW40" s="35"/>
      <c r="GX40" s="35"/>
      <c r="GY40" s="35"/>
      <c r="GZ40" s="35"/>
      <c r="HA40" s="35"/>
      <c r="HB40" s="35"/>
      <c r="HC40" s="35"/>
      <c r="HD40" s="35"/>
      <c r="HE40" s="35"/>
      <c r="HF40" s="35"/>
      <c r="HG40" s="35"/>
      <c r="HH40" s="35"/>
      <c r="HI40" s="35"/>
      <c r="HJ40" s="35"/>
      <c r="HK40" s="35"/>
      <c r="HL40" s="35"/>
      <c r="HM40" s="35"/>
      <c r="HN40" s="35"/>
      <c r="HO40" s="35"/>
      <c r="HP40" s="35"/>
      <c r="HQ40" s="35"/>
      <c r="HR40" s="35"/>
      <c r="HS40" s="35"/>
      <c r="HT40" s="35"/>
      <c r="HU40" s="35"/>
      <c r="HV40" s="35"/>
      <c r="HW40" s="35"/>
      <c r="HX40" s="35"/>
      <c r="HY40" s="35"/>
      <c r="HZ40" s="35"/>
      <c r="IA40" s="35"/>
      <c r="IB40" s="35"/>
      <c r="IC40" s="35"/>
      <c r="ID40" s="35"/>
      <c r="IE40" s="35"/>
      <c r="IF40" s="35"/>
      <c r="IG40" s="35"/>
      <c r="IH40" s="35"/>
      <c r="II40" s="35"/>
      <c r="IJ40" s="35"/>
      <c r="IK40" s="35"/>
      <c r="IL40" s="35"/>
      <c r="IM40" s="35"/>
      <c r="IN40" s="35"/>
      <c r="IO40" s="35"/>
      <c r="IP40" s="35"/>
      <c r="IQ40" s="35"/>
      <c r="IR40" s="35"/>
      <c r="IS40" s="35"/>
      <c r="IT40" s="35"/>
      <c r="IU40" s="35"/>
      <c r="IV40" s="35"/>
      <c r="IW40" s="35"/>
      <c r="IX40" s="35"/>
      <c r="IY40" s="35"/>
      <c r="IZ40" s="35"/>
      <c r="JA40" s="35"/>
      <c r="JB40" s="35"/>
      <c r="JC40" s="35"/>
      <c r="JD40" s="35"/>
      <c r="JE40" s="35"/>
      <c r="JF40" s="35"/>
      <c r="JG40" s="35"/>
      <c r="JH40" s="35"/>
      <c r="JI40" s="35"/>
      <c r="JJ40" s="35"/>
      <c r="JK40" s="35"/>
      <c r="JL40" s="35"/>
      <c r="JM40" s="35"/>
      <c r="JN40" s="35"/>
      <c r="JO40" s="35"/>
      <c r="JP40" s="35"/>
      <c r="JQ40" s="35"/>
      <c r="JR40" s="35"/>
      <c r="JS40" s="35"/>
      <c r="JT40" s="35"/>
      <c r="JU40" s="35"/>
      <c r="JV40" s="35"/>
      <c r="JW40" s="35"/>
      <c r="JX40" s="35"/>
      <c r="JY40" s="35"/>
      <c r="JZ40" s="35"/>
      <c r="KA40" s="35"/>
      <c r="KB40" s="35"/>
      <c r="KC40" s="35"/>
      <c r="KD40" s="35"/>
      <c r="KE40" s="35"/>
      <c r="KF40" s="35"/>
      <c r="KG40" s="35"/>
      <c r="KH40" s="35"/>
      <c r="KI40" s="35"/>
      <c r="KJ40" s="35"/>
      <c r="KK40" s="35"/>
      <c r="KL40" s="35"/>
      <c r="KM40" s="35"/>
      <c r="KN40" s="35"/>
      <c r="KO40" s="35"/>
      <c r="KP40" s="35"/>
      <c r="KQ40" s="35"/>
      <c r="KR40" s="35"/>
      <c r="KS40" s="35"/>
      <c r="KT40" s="35"/>
      <c r="KU40" s="35"/>
      <c r="KV40" s="35"/>
      <c r="KW40" s="35"/>
      <c r="KX40" s="35"/>
      <c r="KY40" s="35"/>
      <c r="KZ40" s="35"/>
      <c r="LA40" s="35"/>
      <c r="LB40" s="35"/>
      <c r="LC40" s="35"/>
      <c r="LD40" s="35"/>
      <c r="LE40" s="35"/>
      <c r="LF40" s="35"/>
      <c r="LG40" s="35"/>
      <c r="LH40" s="35"/>
      <c r="LI40" s="35"/>
      <c r="LJ40" s="35"/>
      <c r="LK40" s="35"/>
      <c r="LL40" s="35"/>
      <c r="LM40" s="35"/>
      <c r="LN40" s="35"/>
      <c r="LO40" s="35"/>
      <c r="LP40" s="35"/>
      <c r="LQ40" s="35"/>
      <c r="LR40" s="35"/>
      <c r="LS40" s="35"/>
      <c r="LT40" s="35"/>
      <c r="LU40" s="35"/>
      <c r="LV40" s="35"/>
      <c r="LW40" s="35"/>
      <c r="LX40" s="35"/>
      <c r="LY40" s="35"/>
      <c r="LZ40" s="35"/>
      <c r="MA40" s="35"/>
      <c r="MB40" s="35"/>
      <c r="MC40" s="35"/>
      <c r="MD40" s="35"/>
      <c r="ME40" s="35"/>
      <c r="MF40" s="35"/>
      <c r="MG40" s="35"/>
      <c r="MH40" s="35"/>
      <c r="MI40" s="35">
        <v>27</v>
      </c>
      <c r="MJ40" s="35"/>
      <c r="MK40" s="35"/>
      <c r="ML40" s="35"/>
      <c r="MM40" s="35"/>
      <c r="MN40" s="35"/>
      <c r="MO40" s="35">
        <v>18</v>
      </c>
      <c r="MP40" s="35"/>
      <c r="MQ40" s="35"/>
      <c r="MR40" s="35"/>
      <c r="MS40" s="35">
        <v>45</v>
      </c>
      <c r="MT40" s="35">
        <v>9</v>
      </c>
      <c r="MU40" s="35"/>
      <c r="MV40" s="35">
        <v>18</v>
      </c>
      <c r="MW40" s="35"/>
      <c r="MX40" s="35"/>
      <c r="MY40" s="35"/>
      <c r="MZ40" s="35"/>
      <c r="NA40" s="35"/>
      <c r="NB40" s="35"/>
      <c r="NC40" s="35"/>
      <c r="ND40" s="35"/>
      <c r="NE40" s="35"/>
      <c r="NF40" s="35"/>
      <c r="NG40" s="35">
        <v>18</v>
      </c>
      <c r="NH40" s="35"/>
      <c r="NI40" s="35"/>
      <c r="NJ40" s="35"/>
      <c r="NK40" s="35"/>
      <c r="NL40" s="35"/>
      <c r="NM40" s="35"/>
      <c r="NN40" s="35"/>
      <c r="NO40" s="35"/>
      <c r="NP40" s="35"/>
      <c r="NQ40" s="35"/>
      <c r="NR40" s="35"/>
      <c r="NS40" s="35"/>
      <c r="NT40" s="35"/>
      <c r="NU40" s="35"/>
      <c r="NV40" s="35"/>
      <c r="NW40" s="35"/>
      <c r="NX40" s="35"/>
      <c r="NY40" s="35"/>
      <c r="NZ40" s="35">
        <v>18</v>
      </c>
      <c r="OA40" s="35"/>
      <c r="OB40" s="35"/>
      <c r="OC40" s="35"/>
      <c r="OD40" s="35"/>
      <c r="OE40" s="35"/>
      <c r="OF40" s="35"/>
      <c r="OG40" s="35"/>
      <c r="OH40" s="35"/>
      <c r="OI40" s="35"/>
      <c r="OJ40" s="35"/>
      <c r="OK40" s="35"/>
      <c r="OL40" s="35"/>
      <c r="OM40" s="35"/>
      <c r="ON40" s="35"/>
      <c r="OO40" s="35"/>
      <c r="OP40" s="35"/>
      <c r="OQ40" s="35"/>
      <c r="OR40" s="35"/>
      <c r="OS40" s="35"/>
      <c r="OT40" s="35"/>
      <c r="OU40" s="35"/>
      <c r="OV40" s="35"/>
      <c r="OW40" s="35"/>
      <c r="OX40" s="35"/>
      <c r="OY40" s="35"/>
      <c r="OZ40" s="35"/>
      <c r="PA40" s="35"/>
      <c r="PB40" s="35"/>
      <c r="PC40" s="35"/>
      <c r="PD40" s="35"/>
      <c r="PE40" s="35"/>
      <c r="PF40" s="35"/>
      <c r="PG40" s="35"/>
      <c r="PH40" s="35"/>
      <c r="PI40" s="35"/>
      <c r="PJ40" s="35"/>
      <c r="PK40" s="35"/>
      <c r="PL40" s="35"/>
      <c r="PM40" s="35"/>
      <c r="PN40" s="35"/>
      <c r="PO40" s="35"/>
      <c r="PP40" s="35"/>
      <c r="PQ40" s="35"/>
      <c r="PR40" s="35"/>
      <c r="PS40" s="35"/>
      <c r="PT40" s="35"/>
      <c r="PU40" s="35"/>
      <c r="PV40" s="35"/>
      <c r="PW40" s="35"/>
      <c r="PX40" s="35"/>
      <c r="PY40" s="35"/>
      <c r="PZ40" s="35"/>
      <c r="QA40" s="35"/>
      <c r="QB40" s="35"/>
      <c r="QC40" s="35"/>
      <c r="QD40" s="35"/>
      <c r="QE40" s="35"/>
      <c r="QF40" s="35"/>
      <c r="QG40" s="35"/>
      <c r="QH40" s="35"/>
      <c r="QI40" s="35"/>
      <c r="QJ40" s="35"/>
      <c r="QK40" s="35"/>
      <c r="QL40" s="35"/>
      <c r="QM40" s="35"/>
      <c r="QN40" s="35"/>
      <c r="QO40" s="35"/>
      <c r="QP40" s="35"/>
      <c r="QQ40" s="35"/>
      <c r="QR40" s="35"/>
      <c r="QS40" s="35"/>
      <c r="QT40" s="35"/>
      <c r="QU40" s="35"/>
      <c r="QV40" s="35"/>
      <c r="QW40" s="35"/>
      <c r="QX40" s="35"/>
      <c r="QY40" s="35"/>
      <c r="QZ40" s="35"/>
      <c r="RA40" s="35"/>
      <c r="RB40" s="35"/>
      <c r="RC40" s="35"/>
      <c r="RD40" s="35"/>
      <c r="RE40" s="35"/>
      <c r="RF40" s="35"/>
      <c r="RG40" s="35"/>
      <c r="RH40" s="35"/>
      <c r="RI40" s="35"/>
      <c r="RJ40" s="35"/>
      <c r="RK40" s="35"/>
      <c r="RL40" s="35"/>
      <c r="RM40" s="35"/>
      <c r="RN40" s="35"/>
      <c r="RO40" s="35"/>
      <c r="RP40" s="35"/>
      <c r="RQ40" s="35"/>
      <c r="RR40" s="35"/>
      <c r="RS40" s="35"/>
      <c r="RT40" s="35"/>
      <c r="RU40" s="35"/>
      <c r="RV40" s="35"/>
      <c r="RW40" s="35"/>
      <c r="RX40" s="35"/>
      <c r="RY40" s="35"/>
      <c r="RZ40" s="35"/>
      <c r="SA40" s="35"/>
      <c r="SB40" s="35"/>
      <c r="SC40" s="35"/>
      <c r="SD40" s="35"/>
      <c r="SE40" s="35"/>
      <c r="SF40" s="35"/>
      <c r="SG40" s="35"/>
      <c r="SH40" s="35"/>
      <c r="SI40" s="35"/>
      <c r="SJ40" s="35"/>
      <c r="SK40" s="35"/>
      <c r="SL40" s="35"/>
      <c r="SM40" s="35"/>
      <c r="SN40" s="35"/>
      <c r="SO40" s="35"/>
      <c r="SP40" s="35"/>
      <c r="SQ40" s="35"/>
      <c r="SR40" s="35"/>
      <c r="SS40" s="35"/>
      <c r="ST40" s="35"/>
      <c r="SU40" s="35"/>
      <c r="SV40" s="35"/>
      <c r="SW40" s="35"/>
      <c r="SX40" s="35"/>
      <c r="SY40" s="35"/>
      <c r="SZ40" s="35"/>
      <c r="TA40" s="35"/>
      <c r="TB40" s="35"/>
      <c r="TC40" s="35"/>
      <c r="TD40" s="35"/>
      <c r="TE40" s="35"/>
      <c r="TF40" s="35"/>
      <c r="TG40" s="35"/>
      <c r="TH40" s="35"/>
      <c r="TI40" s="35"/>
      <c r="TJ40" s="35"/>
      <c r="TK40" s="35"/>
      <c r="TL40" s="35"/>
      <c r="TM40" s="35"/>
      <c r="TN40" s="35"/>
      <c r="TO40" s="35"/>
      <c r="TP40" s="35"/>
      <c r="TQ40" s="35"/>
      <c r="TR40" s="35"/>
      <c r="TS40" s="35"/>
      <c r="TT40" s="35"/>
      <c r="TU40" s="35"/>
      <c r="TV40" s="35"/>
      <c r="TW40" s="35"/>
      <c r="TX40" s="35"/>
      <c r="TY40" s="35"/>
      <c r="TZ40" s="35"/>
      <c r="UA40" s="35"/>
      <c r="UB40" s="35"/>
      <c r="UC40" s="35"/>
      <c r="UD40" s="35"/>
      <c r="UE40" s="35"/>
      <c r="UF40" s="35"/>
      <c r="UG40" s="35"/>
      <c r="UH40" s="35"/>
      <c r="UI40" s="35"/>
      <c r="UJ40" s="35"/>
      <c r="UK40" s="35"/>
      <c r="UL40" s="35"/>
      <c r="UM40" s="35"/>
      <c r="UN40" s="35"/>
      <c r="UO40" s="35"/>
      <c r="UP40" s="35"/>
      <c r="UQ40" s="35"/>
      <c r="UR40" s="35"/>
      <c r="US40" s="35"/>
      <c r="UT40" s="35"/>
      <c r="UU40" s="35"/>
      <c r="UV40" s="35"/>
      <c r="UW40" s="35"/>
      <c r="UX40" s="35"/>
      <c r="UY40" s="35"/>
      <c r="UZ40" s="35"/>
      <c r="VA40" s="35"/>
      <c r="VB40" s="35"/>
      <c r="VC40" s="35"/>
      <c r="VD40" s="35"/>
      <c r="VE40" s="35"/>
      <c r="VF40" s="35"/>
      <c r="VG40" s="35"/>
      <c r="VH40" s="35"/>
      <c r="VI40" s="35"/>
      <c r="VJ40" s="35"/>
      <c r="VK40" s="35"/>
      <c r="VL40" s="35"/>
      <c r="VM40" s="35"/>
      <c r="VN40" s="35"/>
      <c r="VO40" s="35"/>
      <c r="VP40" s="35"/>
      <c r="VQ40" s="35"/>
      <c r="VR40" s="35"/>
      <c r="VS40" s="35"/>
      <c r="VT40" s="35"/>
      <c r="VU40" s="35"/>
      <c r="VV40" s="35"/>
      <c r="VW40" s="35"/>
      <c r="VX40" s="35"/>
      <c r="VY40" s="35"/>
      <c r="VZ40" s="35"/>
      <c r="WA40" s="35"/>
      <c r="WB40" s="35"/>
      <c r="WC40" s="35"/>
      <c r="WD40" s="35">
        <v>63</v>
      </c>
      <c r="WE40" s="35"/>
      <c r="WF40" s="35"/>
      <c r="WG40" s="35"/>
      <c r="WH40" s="35"/>
      <c r="WI40" s="35"/>
      <c r="WJ40" s="35"/>
      <c r="WK40" s="35"/>
      <c r="WL40" s="35"/>
      <c r="WM40" s="35"/>
      <c r="WN40" s="35"/>
      <c r="WO40" s="35"/>
      <c r="WP40" s="35"/>
      <c r="WQ40" s="35"/>
      <c r="WR40" s="35"/>
      <c r="WS40" s="35"/>
      <c r="WT40" s="35"/>
      <c r="WU40" s="35"/>
      <c r="WV40" s="35"/>
      <c r="WW40" s="35"/>
      <c r="WX40" s="35"/>
      <c r="WY40" s="35"/>
      <c r="WZ40" s="35"/>
      <c r="XA40" s="35"/>
      <c r="XB40" s="35"/>
      <c r="XC40" s="35"/>
      <c r="XD40" s="35"/>
      <c r="XE40" s="35"/>
      <c r="XF40" s="35"/>
      <c r="XG40" s="35"/>
      <c r="XH40" s="35"/>
      <c r="XI40" s="35"/>
      <c r="XJ40" s="35"/>
      <c r="XK40" s="35"/>
      <c r="XL40" s="35"/>
      <c r="XM40" s="35"/>
      <c r="XN40" s="35"/>
      <c r="XO40" s="35"/>
      <c r="XP40" s="35"/>
      <c r="XQ40" s="35"/>
      <c r="XR40" s="35"/>
      <c r="XS40" s="35"/>
      <c r="XT40" s="35"/>
      <c r="XU40" s="35"/>
      <c r="XV40" s="35"/>
      <c r="XW40" s="35"/>
      <c r="XX40" s="35"/>
      <c r="XY40" s="35"/>
      <c r="XZ40" s="35"/>
      <c r="YA40" s="35"/>
      <c r="YB40" s="35"/>
      <c r="YC40" s="35"/>
      <c r="YD40" s="35"/>
      <c r="YE40" s="35"/>
      <c r="YF40" s="35"/>
      <c r="YG40" s="35"/>
      <c r="YH40" s="35"/>
      <c r="YI40" s="35"/>
      <c r="YJ40" s="35"/>
      <c r="YK40" s="35"/>
      <c r="YL40" s="35"/>
      <c r="YM40" s="35"/>
      <c r="YN40" s="35">
        <v>9</v>
      </c>
      <c r="YO40" s="35"/>
      <c r="YP40" s="35"/>
      <c r="YQ40" s="35"/>
      <c r="YR40" s="35"/>
      <c r="YS40" s="35"/>
      <c r="YT40" s="35"/>
      <c r="YU40" s="35"/>
      <c r="YV40" s="35"/>
      <c r="YW40" s="35"/>
      <c r="YX40" s="35"/>
      <c r="YY40" s="35"/>
      <c r="YZ40" s="35"/>
      <c r="ZA40" s="35"/>
      <c r="ZB40" s="35"/>
      <c r="ZC40" s="35"/>
      <c r="ZD40" s="35"/>
      <c r="ZE40" s="35"/>
      <c r="ZF40" s="35"/>
      <c r="ZG40" s="35"/>
      <c r="ZH40" s="35"/>
      <c r="ZI40" s="35"/>
      <c r="ZJ40" s="35"/>
      <c r="ZK40" s="35"/>
      <c r="ZL40" s="35"/>
      <c r="ZM40" s="35"/>
      <c r="ZN40" s="35"/>
      <c r="ZO40" s="35"/>
      <c r="ZP40" s="35"/>
      <c r="ZQ40" s="35"/>
      <c r="ZR40" s="35"/>
      <c r="ZS40" s="35">
        <v>45</v>
      </c>
      <c r="ZT40" s="35"/>
      <c r="ZU40" s="35"/>
      <c r="ZV40" s="35"/>
      <c r="ZW40" s="35"/>
      <c r="ZX40" s="35"/>
      <c r="ZY40" s="35"/>
      <c r="ZZ40" s="35"/>
      <c r="AAA40" s="35"/>
      <c r="AAB40" s="35"/>
      <c r="AAC40" s="35"/>
      <c r="AAD40" s="35"/>
      <c r="AAE40" s="35"/>
      <c r="AAF40" s="35"/>
      <c r="AAG40" s="35"/>
      <c r="AAH40" s="35"/>
      <c r="AAI40" s="35"/>
      <c r="AAJ40" s="35"/>
      <c r="AAK40" s="35"/>
      <c r="AAL40" s="35"/>
      <c r="AAM40" s="35"/>
      <c r="AAN40" s="35"/>
      <c r="AAO40" s="35"/>
      <c r="AAP40" s="35"/>
      <c r="AAQ40" s="35"/>
      <c r="AAR40" s="35"/>
      <c r="AAS40" s="35"/>
      <c r="AAT40" s="35"/>
      <c r="AAU40" s="35"/>
      <c r="AAV40" s="35"/>
      <c r="AAW40" s="35"/>
      <c r="AAX40" s="35"/>
      <c r="AAY40" s="35"/>
      <c r="AAZ40" s="35">
        <v>72</v>
      </c>
      <c r="ABA40" s="35"/>
      <c r="ABB40" s="35"/>
      <c r="ABC40" s="35"/>
      <c r="ABD40" s="35"/>
      <c r="ABE40" s="35"/>
      <c r="ABF40" s="35"/>
      <c r="ABG40" s="35"/>
      <c r="ABH40" s="35"/>
      <c r="ABI40" s="35"/>
      <c r="ABJ40" s="35"/>
      <c r="ABK40" s="35"/>
      <c r="ABL40" s="35"/>
      <c r="ABM40" s="35"/>
      <c r="ABN40" s="35"/>
      <c r="ABO40" s="35"/>
      <c r="ABP40" s="35"/>
      <c r="ABQ40" s="35"/>
      <c r="ABR40" s="35"/>
      <c r="ABS40" s="35"/>
      <c r="ABT40" s="35"/>
      <c r="ABU40" s="35"/>
      <c r="ABV40" s="35"/>
      <c r="ABW40" s="35"/>
      <c r="ABX40" s="35"/>
      <c r="ABY40" s="35"/>
      <c r="ABZ40" s="35"/>
      <c r="ACA40" s="35"/>
      <c r="ACB40" s="35"/>
      <c r="ACC40" s="35"/>
      <c r="ACD40" s="35"/>
      <c r="ACE40" s="35"/>
      <c r="ACF40" s="35"/>
      <c r="ACG40" s="35"/>
      <c r="ACH40" s="35"/>
      <c r="ACI40" s="35"/>
      <c r="ACJ40" s="35"/>
      <c r="ACK40" s="35"/>
      <c r="ACL40" s="35"/>
      <c r="ACM40" s="35"/>
      <c r="ACN40" s="35"/>
      <c r="ACO40" s="35"/>
      <c r="ACP40" s="35"/>
      <c r="ACQ40" s="35"/>
      <c r="ACR40" s="35"/>
      <c r="ACS40" s="35"/>
      <c r="ACT40" s="35"/>
      <c r="ACU40" s="35"/>
      <c r="ACV40" s="35"/>
      <c r="ACW40" s="35"/>
      <c r="ACX40" s="35"/>
      <c r="ACY40" s="35"/>
      <c r="ACZ40" s="35"/>
      <c r="ADA40" s="35"/>
      <c r="ADB40" s="35"/>
      <c r="ADC40" s="35"/>
      <c r="ADD40" s="35"/>
      <c r="ADE40" s="35"/>
      <c r="ADF40" s="35"/>
      <c r="ADG40" s="35"/>
      <c r="ADH40" s="35"/>
      <c r="ADI40" s="35"/>
      <c r="ADJ40" s="35"/>
      <c r="ADK40" s="35"/>
      <c r="ADL40" s="35"/>
      <c r="ADM40" s="35"/>
      <c r="ADN40" s="35"/>
      <c r="ADO40" s="35"/>
      <c r="ADP40" s="35"/>
      <c r="ADQ40" s="35"/>
      <c r="ADR40" s="35"/>
      <c r="ADS40" s="35"/>
      <c r="ADT40" s="35"/>
      <c r="ADU40" s="35"/>
      <c r="ADV40" s="35"/>
      <c r="ADW40" s="35"/>
      <c r="ADX40" s="35">
        <v>36</v>
      </c>
      <c r="ADY40" s="26">
        <f t="shared" si="1"/>
        <v>0</v>
      </c>
      <c r="ADZ40" s="5"/>
    </row>
    <row r="41" spans="1:829" s="33" customFormat="1" x14ac:dyDescent="0.2">
      <c r="A41" s="38" t="s">
        <v>475</v>
      </c>
      <c r="B41" s="65">
        <f t="shared" si="0"/>
        <v>0</v>
      </c>
      <c r="C41" s="57">
        <v>0.9</v>
      </c>
      <c r="D41" s="60">
        <v>44606</v>
      </c>
      <c r="E41" s="67">
        <v>27.99</v>
      </c>
      <c r="F41" s="67">
        <f t="shared" si="2"/>
        <v>0</v>
      </c>
      <c r="G41" s="6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15"/>
      <c r="BF41" s="15"/>
      <c r="BG41" s="136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s="35"/>
      <c r="DP41" s="35"/>
      <c r="DQ41" s="35"/>
      <c r="DR41" s="35"/>
      <c r="DS41" s="35"/>
      <c r="DT41" s="35"/>
      <c r="DU41" s="35"/>
      <c r="DV41" s="35"/>
      <c r="DW41" s="35"/>
      <c r="DX41" s="35"/>
      <c r="DY41" s="35"/>
      <c r="DZ41" s="35"/>
      <c r="EA41" s="35"/>
      <c r="EB41" s="35"/>
      <c r="EC41" s="35"/>
      <c r="ED41" s="35"/>
      <c r="EE41" s="35"/>
      <c r="EF41" s="35"/>
      <c r="EG41" s="35"/>
      <c r="EH41" s="35"/>
      <c r="EI41" s="35"/>
      <c r="EJ41" s="35"/>
      <c r="EK41" s="35"/>
      <c r="EL41" s="35"/>
      <c r="EM41" s="35"/>
      <c r="EN41" s="35"/>
      <c r="EO41" s="35"/>
      <c r="EP41" s="35"/>
      <c r="EQ41" s="35"/>
      <c r="ER41" s="35"/>
      <c r="ES41" s="35"/>
      <c r="ET41" s="35"/>
      <c r="EU41" s="35"/>
      <c r="EV41" s="35"/>
      <c r="EW41" s="35"/>
      <c r="EX41" s="35"/>
      <c r="EY41" s="35"/>
      <c r="EZ41" s="35"/>
      <c r="FA41" s="35"/>
      <c r="FB41" s="35"/>
      <c r="FC41" s="35"/>
      <c r="FD41" s="35"/>
      <c r="FE41" s="35"/>
      <c r="FF41" s="35"/>
      <c r="FG41" s="35"/>
      <c r="FH41" s="35"/>
      <c r="FI41" s="35"/>
      <c r="FJ41" s="35"/>
      <c r="FK41" s="35"/>
      <c r="FL41" s="35"/>
      <c r="FM41" s="35"/>
      <c r="FN41" s="35"/>
      <c r="FO41" s="35"/>
      <c r="FP41" s="35"/>
      <c r="FQ41" s="35"/>
      <c r="FR41" s="35"/>
      <c r="FS41" s="35"/>
      <c r="FT41" s="35"/>
      <c r="FU41" s="35"/>
      <c r="FV41" s="35"/>
      <c r="FW41" s="35"/>
      <c r="FX41" s="35"/>
      <c r="FY41" s="35"/>
      <c r="FZ41" s="35"/>
      <c r="GA41" s="35"/>
      <c r="GB41" s="35"/>
      <c r="GC41" s="35"/>
      <c r="GD41" s="35"/>
      <c r="GE41" s="35"/>
      <c r="GF41" s="35"/>
      <c r="GG41" s="35"/>
      <c r="GH41" s="35"/>
      <c r="GI41" s="35"/>
      <c r="GJ41" s="35"/>
      <c r="GK41" s="35"/>
      <c r="GL41" s="35"/>
      <c r="GM41" s="35"/>
      <c r="GN41" s="35"/>
      <c r="GO41" s="35"/>
      <c r="GP41" s="35"/>
      <c r="GQ41" s="35"/>
      <c r="GR41" s="35"/>
      <c r="GS41" s="35"/>
      <c r="GT41" s="35"/>
      <c r="GU41" s="35"/>
      <c r="GV41" s="35"/>
      <c r="GW41" s="35"/>
      <c r="GX41" s="35"/>
      <c r="GY41" s="35"/>
      <c r="GZ41" s="35"/>
      <c r="HA41" s="35"/>
      <c r="HB41" s="35"/>
      <c r="HC41" s="35"/>
      <c r="HD41" s="35"/>
      <c r="HE41" s="35"/>
      <c r="HF41" s="35"/>
      <c r="HG41" s="35"/>
      <c r="HH41" s="35"/>
      <c r="HI41" s="35"/>
      <c r="HJ41" s="35"/>
      <c r="HK41" s="35"/>
      <c r="HL41" s="35"/>
      <c r="HM41" s="35"/>
      <c r="HN41" s="35"/>
      <c r="HO41" s="35"/>
      <c r="HP41" s="35"/>
      <c r="HQ41" s="35"/>
      <c r="HR41" s="35"/>
      <c r="HS41" s="35"/>
      <c r="HT41" s="35"/>
      <c r="HU41" s="35"/>
      <c r="HV41" s="35"/>
      <c r="HW41" s="35"/>
      <c r="HX41" s="35"/>
      <c r="HY41" s="35"/>
      <c r="HZ41" s="35"/>
      <c r="IA41" s="35"/>
      <c r="IB41" s="35"/>
      <c r="IC41" s="35"/>
      <c r="ID41" s="35"/>
      <c r="IE41" s="35"/>
      <c r="IF41" s="35"/>
      <c r="IG41" s="35"/>
      <c r="IH41" s="35"/>
      <c r="II41" s="35"/>
      <c r="IJ41" s="35"/>
      <c r="IK41" s="35"/>
      <c r="IL41" s="35"/>
      <c r="IM41" s="35"/>
      <c r="IN41" s="35"/>
      <c r="IO41" s="35"/>
      <c r="IP41" s="35"/>
      <c r="IQ41" s="35"/>
      <c r="IR41" s="35"/>
      <c r="IS41" s="35"/>
      <c r="IT41" s="35"/>
      <c r="IU41" s="35"/>
      <c r="IV41" s="35"/>
      <c r="IW41" s="35"/>
      <c r="IX41" s="35"/>
      <c r="IY41" s="35"/>
      <c r="IZ41" s="35"/>
      <c r="JA41" s="35"/>
      <c r="JB41" s="35"/>
      <c r="JC41" s="35"/>
      <c r="JD41" s="35"/>
      <c r="JE41" s="35"/>
      <c r="JF41" s="35">
        <v>2.7</v>
      </c>
      <c r="JG41" s="35"/>
      <c r="JH41" s="35"/>
      <c r="JI41" s="35"/>
      <c r="JJ41" s="35"/>
      <c r="JK41" s="35"/>
      <c r="JL41" s="35">
        <v>2.7</v>
      </c>
      <c r="JM41" s="35"/>
      <c r="JN41" s="35"/>
      <c r="JO41" s="35"/>
      <c r="JP41" s="35"/>
      <c r="JQ41" s="35"/>
      <c r="JR41" s="35"/>
      <c r="JS41" s="35"/>
      <c r="JT41" s="35"/>
      <c r="JU41" s="35"/>
      <c r="JV41" s="35"/>
      <c r="JW41" s="35"/>
      <c r="JX41" s="35"/>
      <c r="JY41" s="35"/>
      <c r="JZ41" s="35"/>
      <c r="KA41" s="35"/>
      <c r="KB41" s="35"/>
      <c r="KC41" s="35"/>
      <c r="KD41" s="35"/>
      <c r="KE41" s="35"/>
      <c r="KF41" s="35"/>
      <c r="KG41" s="35"/>
      <c r="KH41" s="35"/>
      <c r="KI41" s="35"/>
      <c r="KJ41" s="35"/>
      <c r="KK41" s="35"/>
      <c r="KL41" s="35"/>
      <c r="KM41" s="35"/>
      <c r="KN41" s="35"/>
      <c r="KO41" s="35"/>
      <c r="KP41" s="35"/>
      <c r="KQ41" s="35"/>
      <c r="KR41" s="35"/>
      <c r="KS41" s="35"/>
      <c r="KT41" s="35"/>
      <c r="KU41" s="35"/>
      <c r="KV41" s="35"/>
      <c r="KW41" s="35"/>
      <c r="KX41" s="35"/>
      <c r="KY41" s="35"/>
      <c r="KZ41" s="35"/>
      <c r="LA41" s="35"/>
      <c r="LB41" s="35"/>
      <c r="LC41" s="35"/>
      <c r="LD41" s="35"/>
      <c r="LE41" s="35"/>
      <c r="LF41" s="35"/>
      <c r="LG41" s="35"/>
      <c r="LH41" s="35"/>
      <c r="LI41" s="35"/>
      <c r="LJ41" s="35"/>
      <c r="LK41" s="35"/>
      <c r="LL41" s="35"/>
      <c r="LM41" s="35"/>
      <c r="LN41" s="35"/>
      <c r="LO41" s="35"/>
      <c r="LP41" s="35"/>
      <c r="LQ41" s="35"/>
      <c r="LR41" s="35"/>
      <c r="LS41" s="35"/>
      <c r="LT41" s="35"/>
      <c r="LU41" s="35"/>
      <c r="LV41" s="35"/>
      <c r="LW41" s="35"/>
      <c r="LX41" s="35"/>
      <c r="LY41" s="35"/>
      <c r="LZ41" s="35"/>
      <c r="MA41" s="35"/>
      <c r="MB41" s="35"/>
      <c r="MC41" s="35"/>
      <c r="MD41" s="35"/>
      <c r="ME41" s="35"/>
      <c r="MF41" s="35"/>
      <c r="MG41" s="35"/>
      <c r="MH41" s="35"/>
      <c r="MI41" s="35"/>
      <c r="MJ41" s="35"/>
      <c r="MK41" s="35"/>
      <c r="ML41" s="35"/>
      <c r="MM41" s="35"/>
      <c r="MN41" s="35"/>
      <c r="MO41" s="35"/>
      <c r="MP41" s="35"/>
      <c r="MQ41" s="35"/>
      <c r="MR41" s="35"/>
      <c r="MS41" s="35"/>
      <c r="MT41" s="35"/>
      <c r="MU41" s="35"/>
      <c r="MV41" s="35"/>
      <c r="MW41" s="35"/>
      <c r="MX41" s="35"/>
      <c r="MY41" s="35"/>
      <c r="MZ41" s="35"/>
      <c r="NA41" s="35"/>
      <c r="NB41" s="35"/>
      <c r="NC41" s="35"/>
      <c r="ND41" s="35"/>
      <c r="NE41" s="35"/>
      <c r="NF41" s="35"/>
      <c r="NG41" s="35"/>
      <c r="NH41" s="35"/>
      <c r="NI41" s="35"/>
      <c r="NJ41" s="35"/>
      <c r="NK41" s="35"/>
      <c r="NL41" s="35"/>
      <c r="NM41" s="35"/>
      <c r="NN41" s="35"/>
      <c r="NO41" s="35"/>
      <c r="NP41" s="35"/>
      <c r="NQ41" s="35"/>
      <c r="NR41" s="35"/>
      <c r="NS41" s="35"/>
      <c r="NT41" s="35"/>
      <c r="NU41" s="35"/>
      <c r="NV41" s="35"/>
      <c r="NW41" s="35"/>
      <c r="NX41" s="35"/>
      <c r="NY41" s="35"/>
      <c r="NZ41" s="35"/>
      <c r="OA41" s="35"/>
      <c r="OB41" s="35"/>
      <c r="OC41" s="35"/>
      <c r="OD41" s="35"/>
      <c r="OE41" s="35"/>
      <c r="OF41" s="35"/>
      <c r="OG41" s="35"/>
      <c r="OH41" s="35"/>
      <c r="OI41" s="35"/>
      <c r="OJ41" s="35"/>
      <c r="OK41" s="35"/>
      <c r="OL41" s="35"/>
      <c r="OM41" s="35"/>
      <c r="ON41" s="35"/>
      <c r="OO41" s="35"/>
      <c r="OP41" s="35"/>
      <c r="OQ41" s="35"/>
      <c r="OR41" s="35"/>
      <c r="OS41" s="35"/>
      <c r="OT41" s="35"/>
      <c r="OU41" s="35"/>
      <c r="OV41" s="35"/>
      <c r="OW41" s="35"/>
      <c r="OX41" s="35"/>
      <c r="OY41" s="35"/>
      <c r="OZ41" s="35"/>
      <c r="PA41" s="35"/>
      <c r="PB41" s="35"/>
      <c r="PC41" s="35"/>
      <c r="PD41" s="35">
        <v>2.7</v>
      </c>
      <c r="PE41" s="35">
        <v>2.7</v>
      </c>
      <c r="PF41" s="35"/>
      <c r="PG41" s="35"/>
      <c r="PH41" s="35"/>
      <c r="PI41" s="35"/>
      <c r="PJ41" s="35"/>
      <c r="PK41" s="35"/>
      <c r="PL41" s="35"/>
      <c r="PM41" s="35"/>
      <c r="PN41" s="35"/>
      <c r="PO41" s="35"/>
      <c r="PP41" s="35"/>
      <c r="PQ41" s="35"/>
      <c r="PR41" s="35"/>
      <c r="PS41" s="35"/>
      <c r="PT41" s="35"/>
      <c r="PU41" s="35"/>
      <c r="PV41" s="35"/>
      <c r="PW41" s="35"/>
      <c r="PX41" s="35"/>
      <c r="PY41" s="35"/>
      <c r="PZ41" s="35"/>
      <c r="QA41" s="35"/>
      <c r="QB41" s="35"/>
      <c r="QC41" s="35"/>
      <c r="QD41" s="35"/>
      <c r="QE41" s="35"/>
      <c r="QF41" s="35"/>
      <c r="QG41" s="35"/>
      <c r="QH41" s="35"/>
      <c r="QI41" s="35"/>
      <c r="QJ41" s="35"/>
      <c r="QK41" s="35"/>
      <c r="QL41" s="35"/>
      <c r="QM41" s="35"/>
      <c r="QN41" s="35"/>
      <c r="QO41" s="35"/>
      <c r="QP41" s="35"/>
      <c r="QQ41" s="35"/>
      <c r="QR41" s="35"/>
      <c r="QS41" s="35"/>
      <c r="QT41" s="35"/>
      <c r="QU41" s="35"/>
      <c r="QV41" s="35"/>
      <c r="QW41" s="35"/>
      <c r="QX41" s="35"/>
      <c r="QY41" s="35"/>
      <c r="QZ41" s="35"/>
      <c r="RA41" s="35"/>
      <c r="RB41" s="35"/>
      <c r="RC41" s="35"/>
      <c r="RD41" s="35"/>
      <c r="RE41" s="35"/>
      <c r="RF41" s="35"/>
      <c r="RG41" s="35"/>
      <c r="RH41" s="35"/>
      <c r="RI41" s="35"/>
      <c r="RJ41" s="35"/>
      <c r="RK41" s="35"/>
      <c r="RL41" s="35"/>
      <c r="RM41" s="35"/>
      <c r="RN41" s="35"/>
      <c r="RO41" s="35"/>
      <c r="RP41" s="35"/>
      <c r="RQ41" s="35"/>
      <c r="RR41" s="35"/>
      <c r="RS41" s="35"/>
      <c r="RT41" s="35"/>
      <c r="RU41" s="35"/>
      <c r="RV41" s="35"/>
      <c r="RW41" s="35"/>
      <c r="RX41" s="35"/>
      <c r="RY41" s="35"/>
      <c r="RZ41" s="35"/>
      <c r="SA41" s="35"/>
      <c r="SB41" s="35"/>
      <c r="SC41" s="35"/>
      <c r="SD41" s="35"/>
      <c r="SE41" s="35"/>
      <c r="SF41" s="35"/>
      <c r="SG41" s="35"/>
      <c r="SH41" s="35"/>
      <c r="SI41" s="35"/>
      <c r="SJ41" s="35"/>
      <c r="SK41" s="35"/>
      <c r="SL41" s="35"/>
      <c r="SM41" s="35"/>
      <c r="SN41" s="35"/>
      <c r="SO41" s="35"/>
      <c r="SP41" s="35"/>
      <c r="SQ41" s="35"/>
      <c r="SR41" s="35"/>
      <c r="SS41" s="35"/>
      <c r="ST41" s="35"/>
      <c r="SU41" s="35"/>
      <c r="SV41" s="35"/>
      <c r="SW41" s="35"/>
      <c r="SX41" s="35"/>
      <c r="SY41" s="35"/>
      <c r="SZ41" s="35"/>
      <c r="TA41" s="35"/>
      <c r="TB41" s="35"/>
      <c r="TC41" s="35"/>
      <c r="TD41" s="35"/>
      <c r="TE41" s="35"/>
      <c r="TF41" s="35"/>
      <c r="TG41" s="35"/>
      <c r="TH41" s="35"/>
      <c r="TI41" s="35"/>
      <c r="TJ41" s="35"/>
      <c r="TK41" s="35"/>
      <c r="TL41" s="35"/>
      <c r="TM41" s="35"/>
      <c r="TN41" s="35"/>
      <c r="TO41" s="35"/>
      <c r="TP41" s="35"/>
      <c r="TQ41" s="35"/>
      <c r="TR41" s="35"/>
      <c r="TS41" s="35"/>
      <c r="TT41" s="35"/>
      <c r="TU41" s="35"/>
      <c r="TV41" s="35"/>
      <c r="TW41" s="35"/>
      <c r="TX41" s="35"/>
      <c r="TY41" s="35"/>
      <c r="TZ41" s="35"/>
      <c r="UA41" s="35"/>
      <c r="UB41" s="35"/>
      <c r="UC41" s="35"/>
      <c r="UD41" s="35"/>
      <c r="UE41" s="35"/>
      <c r="UF41" s="35"/>
      <c r="UG41" s="35"/>
      <c r="UH41" s="35"/>
      <c r="UI41" s="35"/>
      <c r="UJ41" s="35"/>
      <c r="UK41" s="35"/>
      <c r="UL41" s="35"/>
      <c r="UM41" s="35"/>
      <c r="UN41" s="35"/>
      <c r="UO41" s="35"/>
      <c r="UP41" s="35"/>
      <c r="UQ41" s="35"/>
      <c r="UR41" s="35"/>
      <c r="US41" s="35"/>
      <c r="UT41" s="35"/>
      <c r="UU41" s="35"/>
      <c r="UV41" s="35"/>
      <c r="UW41" s="35"/>
      <c r="UX41" s="35"/>
      <c r="UY41" s="35"/>
      <c r="UZ41" s="35"/>
      <c r="VA41" s="35"/>
      <c r="VB41" s="35"/>
      <c r="VC41" s="35"/>
      <c r="VD41" s="35"/>
      <c r="VE41" s="35"/>
      <c r="VF41" s="35"/>
      <c r="VG41" s="35"/>
      <c r="VH41" s="35"/>
      <c r="VI41" s="35"/>
      <c r="VJ41" s="35"/>
      <c r="VK41" s="35"/>
      <c r="VL41" s="35"/>
      <c r="VM41" s="35"/>
      <c r="VN41" s="35"/>
      <c r="VO41" s="35"/>
      <c r="VP41" s="35"/>
      <c r="VQ41" s="35"/>
      <c r="VR41" s="35"/>
      <c r="VS41" s="35"/>
      <c r="VT41" s="35"/>
      <c r="VU41" s="35"/>
      <c r="VV41" s="35"/>
      <c r="VW41" s="35"/>
      <c r="VX41" s="35"/>
      <c r="VY41" s="35"/>
      <c r="VZ41" s="35"/>
      <c r="WA41" s="35"/>
      <c r="WB41" s="35"/>
      <c r="WC41" s="35"/>
      <c r="WD41" s="35"/>
      <c r="WE41" s="35"/>
      <c r="WF41" s="35"/>
      <c r="WG41" s="35"/>
      <c r="WH41" s="35"/>
      <c r="WI41" s="35"/>
      <c r="WJ41" s="35"/>
      <c r="WK41" s="35"/>
      <c r="WL41" s="35"/>
      <c r="WM41" s="35"/>
      <c r="WN41" s="35"/>
      <c r="WO41" s="35"/>
      <c r="WP41" s="35"/>
      <c r="WQ41" s="35"/>
      <c r="WR41" s="35"/>
      <c r="WS41" s="35"/>
      <c r="WT41" s="35"/>
      <c r="WU41" s="35"/>
      <c r="WV41" s="35"/>
      <c r="WW41" s="35"/>
      <c r="WX41" s="35"/>
      <c r="WY41" s="35"/>
      <c r="WZ41" s="35"/>
      <c r="XA41" s="35"/>
      <c r="XB41" s="35"/>
      <c r="XC41" s="35"/>
      <c r="XD41" s="35"/>
      <c r="XE41" s="35"/>
      <c r="XF41" s="35"/>
      <c r="XG41" s="35"/>
      <c r="XH41" s="35"/>
      <c r="XI41" s="35"/>
      <c r="XJ41" s="35"/>
      <c r="XK41" s="35"/>
      <c r="XL41" s="35"/>
      <c r="XM41" s="35"/>
      <c r="XN41" s="35"/>
      <c r="XO41" s="35"/>
      <c r="XP41" s="35"/>
      <c r="XQ41" s="35"/>
      <c r="XR41" s="35"/>
      <c r="XS41" s="35"/>
      <c r="XT41" s="35"/>
      <c r="XU41" s="35"/>
      <c r="XV41" s="35"/>
      <c r="XW41" s="35"/>
      <c r="XX41" s="35"/>
      <c r="XY41" s="35"/>
      <c r="XZ41" s="35"/>
      <c r="YA41" s="35"/>
      <c r="YB41" s="35"/>
      <c r="YC41" s="35"/>
      <c r="YD41" s="35"/>
      <c r="YE41" s="35"/>
      <c r="YF41" s="35"/>
      <c r="YG41" s="35"/>
      <c r="YH41" s="35"/>
      <c r="YI41" s="35"/>
      <c r="YJ41" s="35"/>
      <c r="YK41" s="35"/>
      <c r="YL41" s="35"/>
      <c r="YM41" s="35"/>
      <c r="YN41" s="35"/>
      <c r="YO41" s="35"/>
      <c r="YP41" s="35"/>
      <c r="YQ41" s="35"/>
      <c r="YR41" s="35"/>
      <c r="YS41" s="35"/>
      <c r="YT41" s="35"/>
      <c r="YU41" s="35"/>
      <c r="YV41" s="35"/>
      <c r="YW41" s="35"/>
      <c r="YX41" s="35"/>
      <c r="YY41" s="35"/>
      <c r="YZ41" s="35"/>
      <c r="ZA41" s="35"/>
      <c r="ZB41" s="35"/>
      <c r="ZC41" s="35"/>
      <c r="ZD41" s="35"/>
      <c r="ZE41" s="35"/>
      <c r="ZF41" s="35"/>
      <c r="ZG41" s="35"/>
      <c r="ZH41" s="35"/>
      <c r="ZI41" s="35"/>
      <c r="ZJ41" s="35"/>
      <c r="ZK41" s="35"/>
      <c r="ZL41" s="35"/>
      <c r="ZM41" s="35"/>
      <c r="ZN41" s="35"/>
      <c r="ZO41" s="35"/>
      <c r="ZP41" s="35"/>
      <c r="ZQ41" s="35"/>
      <c r="ZR41" s="35"/>
      <c r="ZS41" s="35"/>
      <c r="ZT41" s="35"/>
      <c r="ZU41" s="35"/>
      <c r="ZV41" s="35"/>
      <c r="ZW41" s="35"/>
      <c r="ZX41" s="35"/>
      <c r="ZY41" s="35"/>
      <c r="ZZ41" s="35"/>
      <c r="AAA41" s="35"/>
      <c r="AAB41" s="35"/>
      <c r="AAC41" s="35"/>
      <c r="AAD41" s="35"/>
      <c r="AAE41" s="35"/>
      <c r="AAF41" s="35"/>
      <c r="AAG41" s="35"/>
      <c r="AAH41" s="35"/>
      <c r="AAI41" s="35"/>
      <c r="AAJ41" s="35"/>
      <c r="AAK41" s="35"/>
      <c r="AAL41" s="35"/>
      <c r="AAM41" s="35"/>
      <c r="AAN41" s="35"/>
      <c r="AAO41" s="35"/>
      <c r="AAP41" s="35"/>
      <c r="AAQ41" s="35"/>
      <c r="AAR41" s="35"/>
      <c r="AAS41" s="35"/>
      <c r="AAT41" s="35"/>
      <c r="AAU41" s="35"/>
      <c r="AAV41" s="35"/>
      <c r="AAW41" s="35"/>
      <c r="AAX41" s="35"/>
      <c r="AAY41" s="35"/>
      <c r="AAZ41" s="35"/>
      <c r="ABA41" s="35"/>
      <c r="ABB41" s="35"/>
      <c r="ABC41" s="35"/>
      <c r="ABD41" s="35"/>
      <c r="ABE41" s="35"/>
      <c r="ABF41" s="35"/>
      <c r="ABG41" s="35"/>
      <c r="ABH41" s="35"/>
      <c r="ABI41" s="35"/>
      <c r="ABJ41" s="35"/>
      <c r="ABK41" s="35"/>
      <c r="ABL41" s="35"/>
      <c r="ABM41" s="35"/>
      <c r="ABN41" s="35"/>
      <c r="ABO41" s="35"/>
      <c r="ABP41" s="35"/>
      <c r="ABQ41" s="35"/>
      <c r="ABR41" s="35"/>
      <c r="ABS41" s="35"/>
      <c r="ABT41" s="35"/>
      <c r="ABU41" s="35"/>
      <c r="ABV41" s="35"/>
      <c r="ABW41" s="35"/>
      <c r="ABX41" s="35"/>
      <c r="ABY41" s="35"/>
      <c r="ABZ41" s="35"/>
      <c r="ACA41" s="35"/>
      <c r="ACB41" s="35"/>
      <c r="ACC41" s="35"/>
      <c r="ACD41" s="35"/>
      <c r="ACE41" s="35"/>
      <c r="ACF41" s="35"/>
      <c r="ACG41" s="35"/>
      <c r="ACH41" s="35"/>
      <c r="ACI41" s="35"/>
      <c r="ACJ41" s="35"/>
      <c r="ACK41" s="35"/>
      <c r="ACL41" s="35"/>
      <c r="ACM41" s="35"/>
      <c r="ACN41" s="35"/>
      <c r="ACO41" s="35"/>
      <c r="ACP41" s="35"/>
      <c r="ACQ41" s="35"/>
      <c r="ACR41" s="35"/>
      <c r="ACS41" s="35"/>
      <c r="ACT41" s="35"/>
      <c r="ACU41" s="35"/>
      <c r="ACV41" s="35"/>
      <c r="ACW41" s="35"/>
      <c r="ACX41" s="35"/>
      <c r="ACY41" s="35"/>
      <c r="ACZ41" s="35"/>
      <c r="ADA41" s="35"/>
      <c r="ADB41" s="35"/>
      <c r="ADC41" s="35"/>
      <c r="ADD41" s="35"/>
      <c r="ADE41" s="35"/>
      <c r="ADF41" s="35"/>
      <c r="ADG41" s="35"/>
      <c r="ADH41" s="35"/>
      <c r="ADI41" s="35"/>
      <c r="ADJ41" s="35"/>
      <c r="ADK41" s="35"/>
      <c r="ADL41" s="35"/>
      <c r="ADM41" s="35"/>
      <c r="ADN41" s="35"/>
      <c r="ADO41" s="35"/>
      <c r="ADP41" s="35"/>
      <c r="ADQ41" s="35"/>
      <c r="ADR41" s="35"/>
      <c r="ADS41" s="35"/>
      <c r="ADT41" s="35"/>
      <c r="ADU41" s="35"/>
      <c r="ADV41" s="35"/>
      <c r="ADW41" s="35"/>
      <c r="ADX41" s="35"/>
      <c r="ADY41" s="26">
        <f t="shared" si="1"/>
        <v>0</v>
      </c>
      <c r="ADZ41" s="5"/>
    </row>
    <row r="42" spans="1:829" s="33" customFormat="1" x14ac:dyDescent="0.2">
      <c r="A42" s="38" t="s">
        <v>475</v>
      </c>
      <c r="B42" s="65">
        <f t="shared" si="0"/>
        <v>0</v>
      </c>
      <c r="C42" s="57">
        <v>9</v>
      </c>
      <c r="D42" s="60">
        <v>44593</v>
      </c>
      <c r="E42" s="67">
        <v>23.8</v>
      </c>
      <c r="F42" s="67">
        <f t="shared" si="2"/>
        <v>0</v>
      </c>
      <c r="G42" s="6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15"/>
      <c r="BF42" s="15"/>
      <c r="BG42" s="136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5"/>
      <c r="EK42" s="35"/>
      <c r="EL42" s="35"/>
      <c r="EM42" s="35"/>
      <c r="EN42" s="35"/>
      <c r="EO42" s="35"/>
      <c r="EP42" s="35"/>
      <c r="EQ42" s="35"/>
      <c r="ER42" s="35"/>
      <c r="ES42" s="35"/>
      <c r="ET42" s="35"/>
      <c r="EU42" s="35"/>
      <c r="EV42" s="35"/>
      <c r="EW42" s="35"/>
      <c r="EX42" s="35"/>
      <c r="EY42" s="35"/>
      <c r="EZ42" s="35"/>
      <c r="FA42" s="35"/>
      <c r="FB42" s="35"/>
      <c r="FC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5"/>
      <c r="FO42" s="35"/>
      <c r="FP42" s="35"/>
      <c r="FQ42" s="35"/>
      <c r="FR42" s="35"/>
      <c r="FS42" s="35"/>
      <c r="FT42" s="35"/>
      <c r="FU42" s="35"/>
      <c r="FV42" s="35"/>
      <c r="FW42" s="35"/>
      <c r="FX42" s="35"/>
      <c r="FY42" s="35"/>
      <c r="FZ42" s="35"/>
      <c r="GA42" s="35"/>
      <c r="GB42" s="35"/>
      <c r="GC42" s="35"/>
      <c r="GD42" s="35"/>
      <c r="GE42" s="35"/>
      <c r="GF42" s="35"/>
      <c r="GG42" s="35"/>
      <c r="GH42" s="35"/>
      <c r="GI42" s="35"/>
      <c r="GJ42" s="35"/>
      <c r="GK42" s="35"/>
      <c r="GL42" s="35"/>
      <c r="GM42" s="35"/>
      <c r="GN42" s="35"/>
      <c r="GO42" s="35"/>
      <c r="GP42" s="35"/>
      <c r="GQ42" s="35"/>
      <c r="GR42" s="35"/>
      <c r="GS42" s="35"/>
      <c r="GT42" s="35"/>
      <c r="GU42" s="35"/>
      <c r="GV42" s="35"/>
      <c r="GW42" s="35"/>
      <c r="GX42" s="35"/>
      <c r="GY42" s="35"/>
      <c r="GZ42" s="35"/>
      <c r="HA42" s="35"/>
      <c r="HB42" s="35"/>
      <c r="HC42" s="35"/>
      <c r="HD42" s="35"/>
      <c r="HE42" s="35"/>
      <c r="HF42" s="35"/>
      <c r="HG42" s="35"/>
      <c r="HH42" s="35"/>
      <c r="HI42" s="35"/>
      <c r="HJ42" s="35"/>
      <c r="HK42" s="35"/>
      <c r="HL42" s="35"/>
      <c r="HM42" s="35"/>
      <c r="HN42" s="35"/>
      <c r="HO42" s="35"/>
      <c r="HP42" s="35"/>
      <c r="HQ42" s="35"/>
      <c r="HR42" s="35"/>
      <c r="HS42" s="35"/>
      <c r="HT42" s="35"/>
      <c r="HU42" s="35"/>
      <c r="HV42" s="35"/>
      <c r="HW42" s="35"/>
      <c r="HX42" s="35"/>
      <c r="HY42" s="35"/>
      <c r="HZ42" s="35"/>
      <c r="IA42" s="35"/>
      <c r="IB42" s="35"/>
      <c r="IC42" s="35"/>
      <c r="ID42" s="35"/>
      <c r="IE42" s="35"/>
      <c r="IF42" s="35"/>
      <c r="IG42" s="35"/>
      <c r="IH42" s="35"/>
      <c r="II42" s="35"/>
      <c r="IJ42" s="35"/>
      <c r="IK42" s="35"/>
      <c r="IL42" s="35"/>
      <c r="IM42" s="35"/>
      <c r="IN42" s="35"/>
      <c r="IO42" s="35"/>
      <c r="IP42" s="35"/>
      <c r="IQ42" s="35"/>
      <c r="IR42" s="35"/>
      <c r="IS42" s="35"/>
      <c r="IT42" s="35"/>
      <c r="IU42" s="35"/>
      <c r="IV42" s="35"/>
      <c r="IW42" s="35"/>
      <c r="IX42" s="35"/>
      <c r="IY42" s="35"/>
      <c r="IZ42" s="35"/>
      <c r="JA42" s="35"/>
      <c r="JB42" s="35"/>
      <c r="JC42" s="35"/>
      <c r="JD42" s="35"/>
      <c r="JE42" s="35"/>
      <c r="JF42" s="35"/>
      <c r="JG42" s="35"/>
      <c r="JH42" s="35"/>
      <c r="JI42" s="35"/>
      <c r="JJ42" s="35"/>
      <c r="JK42" s="35"/>
      <c r="JL42" s="35">
        <v>9</v>
      </c>
      <c r="JM42" s="35"/>
      <c r="JN42" s="35"/>
      <c r="JO42" s="35"/>
      <c r="JP42" s="35"/>
      <c r="JQ42" s="35"/>
      <c r="JR42" s="35"/>
      <c r="JS42" s="35"/>
      <c r="JT42" s="35"/>
      <c r="JU42" s="35"/>
      <c r="JV42" s="35"/>
      <c r="JW42" s="35"/>
      <c r="JX42" s="35"/>
      <c r="JY42" s="35"/>
      <c r="JZ42" s="35"/>
      <c r="KA42" s="35"/>
      <c r="KB42" s="35"/>
      <c r="KC42" s="35"/>
      <c r="KD42" s="35"/>
      <c r="KE42" s="35"/>
      <c r="KF42" s="35"/>
      <c r="KG42" s="35"/>
      <c r="KH42" s="35"/>
      <c r="KI42" s="35"/>
      <c r="KJ42" s="35"/>
      <c r="KK42" s="35"/>
      <c r="KL42" s="35"/>
      <c r="KM42" s="35"/>
      <c r="KN42" s="35"/>
      <c r="KO42" s="35"/>
      <c r="KP42" s="35"/>
      <c r="KQ42" s="35"/>
      <c r="KR42" s="35"/>
      <c r="KS42" s="35"/>
      <c r="KT42" s="35"/>
      <c r="KU42" s="35"/>
      <c r="KV42" s="35"/>
      <c r="KW42" s="35"/>
      <c r="KX42" s="35"/>
      <c r="KY42" s="35"/>
      <c r="KZ42" s="35"/>
      <c r="LA42" s="35"/>
      <c r="LB42" s="35"/>
      <c r="LC42" s="35"/>
      <c r="LD42" s="35"/>
      <c r="LE42" s="35"/>
      <c r="LF42" s="35"/>
      <c r="LG42" s="35"/>
      <c r="LH42" s="35"/>
      <c r="LI42" s="35"/>
      <c r="LJ42" s="35"/>
      <c r="LK42" s="35"/>
      <c r="LL42" s="35"/>
      <c r="LM42" s="35"/>
      <c r="LN42" s="35"/>
      <c r="LO42" s="35"/>
      <c r="LP42" s="35"/>
      <c r="LQ42" s="35"/>
      <c r="LR42" s="35"/>
      <c r="LS42" s="35"/>
      <c r="LT42" s="35"/>
      <c r="LU42" s="35"/>
      <c r="LV42" s="35"/>
      <c r="LW42" s="35"/>
      <c r="LX42" s="35"/>
      <c r="LY42" s="35"/>
      <c r="LZ42" s="35"/>
      <c r="MA42" s="35"/>
      <c r="MB42" s="35"/>
      <c r="MC42" s="35"/>
      <c r="MD42" s="35"/>
      <c r="ME42" s="35"/>
      <c r="MF42" s="35"/>
      <c r="MG42" s="35"/>
      <c r="MH42" s="35"/>
      <c r="MI42" s="35"/>
      <c r="MJ42" s="35"/>
      <c r="MK42" s="35"/>
      <c r="ML42" s="35"/>
      <c r="MM42" s="35"/>
      <c r="MN42" s="35"/>
      <c r="MO42" s="35"/>
      <c r="MP42" s="35"/>
      <c r="MQ42" s="35"/>
      <c r="MR42" s="35"/>
      <c r="MS42" s="35"/>
      <c r="MT42" s="35"/>
      <c r="MU42" s="35"/>
      <c r="MV42" s="35"/>
      <c r="MW42" s="35"/>
      <c r="MX42" s="35"/>
      <c r="MY42" s="35"/>
      <c r="MZ42" s="35"/>
      <c r="NA42" s="35"/>
      <c r="NB42" s="35"/>
      <c r="NC42" s="35"/>
      <c r="ND42" s="35"/>
      <c r="NE42" s="35"/>
      <c r="NF42" s="35"/>
      <c r="NG42" s="35"/>
      <c r="NH42" s="35"/>
      <c r="NI42" s="35"/>
      <c r="NJ42" s="35"/>
      <c r="NK42" s="35"/>
      <c r="NL42" s="35"/>
      <c r="NM42" s="35"/>
      <c r="NN42" s="35"/>
      <c r="NO42" s="35"/>
      <c r="NP42" s="35"/>
      <c r="NQ42" s="35"/>
      <c r="NR42" s="35"/>
      <c r="NS42" s="35"/>
      <c r="NT42" s="35"/>
      <c r="NU42" s="35"/>
      <c r="NV42" s="35"/>
      <c r="NW42" s="35"/>
      <c r="NX42" s="35"/>
      <c r="NY42" s="35"/>
      <c r="NZ42" s="35"/>
      <c r="OA42" s="35"/>
      <c r="OB42" s="35"/>
      <c r="OC42" s="35"/>
      <c r="OD42" s="35"/>
      <c r="OE42" s="35"/>
      <c r="OF42" s="35"/>
      <c r="OG42" s="35"/>
      <c r="OH42" s="35"/>
      <c r="OI42" s="35"/>
      <c r="OJ42" s="35"/>
      <c r="OK42" s="35"/>
      <c r="OL42" s="35"/>
      <c r="OM42" s="35"/>
      <c r="ON42" s="35"/>
      <c r="OO42" s="35"/>
      <c r="OP42" s="35"/>
      <c r="OQ42" s="35"/>
      <c r="OR42" s="35"/>
      <c r="OS42" s="35"/>
      <c r="OT42" s="35"/>
      <c r="OU42" s="35"/>
      <c r="OV42" s="35"/>
      <c r="OW42" s="35"/>
      <c r="OX42" s="35"/>
      <c r="OY42" s="35"/>
      <c r="OZ42" s="35"/>
      <c r="PA42" s="35"/>
      <c r="PB42" s="35"/>
      <c r="PC42" s="35"/>
      <c r="PD42" s="35">
        <v>9</v>
      </c>
      <c r="PE42" s="35"/>
      <c r="PF42" s="35"/>
      <c r="PG42" s="35"/>
      <c r="PH42" s="35"/>
      <c r="PI42" s="35"/>
      <c r="PJ42" s="35"/>
      <c r="PK42" s="35"/>
      <c r="PL42" s="35"/>
      <c r="PM42" s="35"/>
      <c r="PN42" s="35"/>
      <c r="PO42" s="35"/>
      <c r="PP42" s="35"/>
      <c r="PQ42" s="35"/>
      <c r="PR42" s="35"/>
      <c r="PS42" s="35"/>
      <c r="PT42" s="35"/>
      <c r="PU42" s="35"/>
      <c r="PV42" s="35"/>
      <c r="PW42" s="35"/>
      <c r="PX42" s="35"/>
      <c r="PY42" s="35"/>
      <c r="PZ42" s="35"/>
      <c r="QA42" s="35"/>
      <c r="QB42" s="35"/>
      <c r="QC42" s="35"/>
      <c r="QD42" s="35"/>
      <c r="QE42" s="35"/>
      <c r="QF42" s="35"/>
      <c r="QG42" s="35"/>
      <c r="QH42" s="35"/>
      <c r="QI42" s="35"/>
      <c r="QJ42" s="35"/>
      <c r="QK42" s="35"/>
      <c r="QL42" s="35"/>
      <c r="QM42" s="35"/>
      <c r="QN42" s="35"/>
      <c r="QO42" s="35"/>
      <c r="QP42" s="35"/>
      <c r="QQ42" s="35"/>
      <c r="QR42" s="35"/>
      <c r="QS42" s="35"/>
      <c r="QT42" s="35"/>
      <c r="QU42" s="35"/>
      <c r="QV42" s="35"/>
      <c r="QW42" s="35"/>
      <c r="QX42" s="35"/>
      <c r="QY42" s="35"/>
      <c r="QZ42" s="35"/>
      <c r="RA42" s="35"/>
      <c r="RB42" s="35"/>
      <c r="RC42" s="35"/>
      <c r="RD42" s="35"/>
      <c r="RE42" s="35"/>
      <c r="RF42" s="35"/>
      <c r="RG42" s="35"/>
      <c r="RH42" s="35"/>
      <c r="RI42" s="35"/>
      <c r="RJ42" s="35"/>
      <c r="RK42" s="35"/>
      <c r="RL42" s="35"/>
      <c r="RM42" s="35"/>
      <c r="RN42" s="35"/>
      <c r="RO42" s="35"/>
      <c r="RP42" s="35"/>
      <c r="RQ42" s="35"/>
      <c r="RR42" s="35"/>
      <c r="RS42" s="35"/>
      <c r="RT42" s="35"/>
      <c r="RU42" s="35"/>
      <c r="RV42" s="35"/>
      <c r="RW42" s="35"/>
      <c r="RX42" s="35"/>
      <c r="RY42" s="35"/>
      <c r="RZ42" s="35"/>
      <c r="SA42" s="35"/>
      <c r="SB42" s="35"/>
      <c r="SC42" s="35"/>
      <c r="SD42" s="35"/>
      <c r="SE42" s="35"/>
      <c r="SF42" s="35"/>
      <c r="SG42" s="35"/>
      <c r="SH42" s="35"/>
      <c r="SI42" s="35"/>
      <c r="SJ42" s="35"/>
      <c r="SK42" s="35"/>
      <c r="SL42" s="35"/>
      <c r="SM42" s="35"/>
      <c r="SN42" s="35"/>
      <c r="SO42" s="35"/>
      <c r="SP42" s="35"/>
      <c r="SQ42" s="35"/>
      <c r="SR42" s="35"/>
      <c r="SS42" s="35"/>
      <c r="ST42" s="35"/>
      <c r="SU42" s="35"/>
      <c r="SV42" s="35"/>
      <c r="SW42" s="35"/>
      <c r="SX42" s="35"/>
      <c r="SY42" s="35"/>
      <c r="SZ42" s="35"/>
      <c r="TA42" s="35"/>
      <c r="TB42" s="35"/>
      <c r="TC42" s="35"/>
      <c r="TD42" s="35"/>
      <c r="TE42" s="35"/>
      <c r="TF42" s="35"/>
      <c r="TG42" s="35"/>
      <c r="TH42" s="35"/>
      <c r="TI42" s="35"/>
      <c r="TJ42" s="35"/>
      <c r="TK42" s="35"/>
      <c r="TL42" s="35"/>
      <c r="TM42" s="35"/>
      <c r="TN42" s="35"/>
      <c r="TO42" s="35"/>
      <c r="TP42" s="35"/>
      <c r="TQ42" s="35"/>
      <c r="TR42" s="35"/>
      <c r="TS42" s="35"/>
      <c r="TT42" s="35"/>
      <c r="TU42" s="35"/>
      <c r="TV42" s="35"/>
      <c r="TW42" s="35"/>
      <c r="TX42" s="35"/>
      <c r="TY42" s="35"/>
      <c r="TZ42" s="35"/>
      <c r="UA42" s="35"/>
      <c r="UB42" s="35"/>
      <c r="UC42" s="35"/>
      <c r="UD42" s="35"/>
      <c r="UE42" s="35"/>
      <c r="UF42" s="35"/>
      <c r="UG42" s="35"/>
      <c r="UH42" s="35"/>
      <c r="UI42" s="35"/>
      <c r="UJ42" s="35"/>
      <c r="UK42" s="35"/>
      <c r="UL42" s="35"/>
      <c r="UM42" s="35"/>
      <c r="UN42" s="35"/>
      <c r="UO42" s="35"/>
      <c r="UP42" s="35"/>
      <c r="UQ42" s="35"/>
      <c r="UR42" s="35"/>
      <c r="US42" s="35"/>
      <c r="UT42" s="35"/>
      <c r="UU42" s="35"/>
      <c r="UV42" s="35"/>
      <c r="UW42" s="35"/>
      <c r="UX42" s="35"/>
      <c r="UY42" s="35"/>
      <c r="UZ42" s="35"/>
      <c r="VA42" s="35"/>
      <c r="VB42" s="35"/>
      <c r="VC42" s="35"/>
      <c r="VD42" s="35"/>
      <c r="VE42" s="35"/>
      <c r="VF42" s="35"/>
      <c r="VG42" s="35"/>
      <c r="VH42" s="35"/>
      <c r="VI42" s="35"/>
      <c r="VJ42" s="35"/>
      <c r="VK42" s="35"/>
      <c r="VL42" s="35"/>
      <c r="VM42" s="35"/>
      <c r="VN42" s="35"/>
      <c r="VO42" s="35"/>
      <c r="VP42" s="35"/>
      <c r="VQ42" s="35"/>
      <c r="VR42" s="35"/>
      <c r="VS42" s="35"/>
      <c r="VT42" s="35"/>
      <c r="VU42" s="35"/>
      <c r="VV42" s="35"/>
      <c r="VW42" s="35"/>
      <c r="VX42" s="35"/>
      <c r="VY42" s="35"/>
      <c r="VZ42" s="35"/>
      <c r="WA42" s="35"/>
      <c r="WB42" s="35"/>
      <c r="WC42" s="35"/>
      <c r="WD42" s="35"/>
      <c r="WE42" s="35"/>
      <c r="WF42" s="35"/>
      <c r="WG42" s="35"/>
      <c r="WH42" s="35"/>
      <c r="WI42" s="35"/>
      <c r="WJ42" s="35"/>
      <c r="WK42" s="35"/>
      <c r="WL42" s="35"/>
      <c r="WM42" s="35"/>
      <c r="WN42" s="35"/>
      <c r="WO42" s="35"/>
      <c r="WP42" s="35"/>
      <c r="WQ42" s="35"/>
      <c r="WR42" s="35"/>
      <c r="WS42" s="35"/>
      <c r="WT42" s="35"/>
      <c r="WU42" s="35"/>
      <c r="WV42" s="35"/>
      <c r="WW42" s="35"/>
      <c r="WX42" s="35"/>
      <c r="WY42" s="35"/>
      <c r="WZ42" s="35"/>
      <c r="XA42" s="35"/>
      <c r="XB42" s="35"/>
      <c r="XC42" s="35"/>
      <c r="XD42" s="35"/>
      <c r="XE42" s="35"/>
      <c r="XF42" s="35"/>
      <c r="XG42" s="35"/>
      <c r="XH42" s="35"/>
      <c r="XI42" s="35"/>
      <c r="XJ42" s="35"/>
      <c r="XK42" s="35"/>
      <c r="XL42" s="35"/>
      <c r="XM42" s="35"/>
      <c r="XN42" s="35"/>
      <c r="XO42" s="35"/>
      <c r="XP42" s="35"/>
      <c r="XQ42" s="35"/>
      <c r="XR42" s="35"/>
      <c r="XS42" s="35"/>
      <c r="XT42" s="35"/>
      <c r="XU42" s="35"/>
      <c r="XV42" s="35"/>
      <c r="XW42" s="35"/>
      <c r="XX42" s="35"/>
      <c r="XY42" s="35"/>
      <c r="XZ42" s="35"/>
      <c r="YA42" s="35"/>
      <c r="YB42" s="35"/>
      <c r="YC42" s="35"/>
      <c r="YD42" s="35"/>
      <c r="YE42" s="35"/>
      <c r="YF42" s="35"/>
      <c r="YG42" s="35"/>
      <c r="YH42" s="35"/>
      <c r="YI42" s="35"/>
      <c r="YJ42" s="35"/>
      <c r="YK42" s="35"/>
      <c r="YL42" s="35"/>
      <c r="YM42" s="35"/>
      <c r="YN42" s="35"/>
      <c r="YO42" s="35"/>
      <c r="YP42" s="35"/>
      <c r="YQ42" s="35"/>
      <c r="YR42" s="35"/>
      <c r="YS42" s="35"/>
      <c r="YT42" s="35"/>
      <c r="YU42" s="35"/>
      <c r="YV42" s="35"/>
      <c r="YW42" s="35"/>
      <c r="YX42" s="35"/>
      <c r="YY42" s="35"/>
      <c r="YZ42" s="35"/>
      <c r="ZA42" s="35"/>
      <c r="ZB42" s="35"/>
      <c r="ZC42" s="35"/>
      <c r="ZD42" s="35"/>
      <c r="ZE42" s="35"/>
      <c r="ZF42" s="35"/>
      <c r="ZG42" s="35"/>
      <c r="ZH42" s="35"/>
      <c r="ZI42" s="35"/>
      <c r="ZJ42" s="35"/>
      <c r="ZK42" s="35"/>
      <c r="ZL42" s="35"/>
      <c r="ZM42" s="35"/>
      <c r="ZN42" s="35"/>
      <c r="ZO42" s="35"/>
      <c r="ZP42" s="35"/>
      <c r="ZQ42" s="35"/>
      <c r="ZR42" s="35"/>
      <c r="ZS42" s="35"/>
      <c r="ZT42" s="35"/>
      <c r="ZU42" s="35"/>
      <c r="ZV42" s="35"/>
      <c r="ZW42" s="35"/>
      <c r="ZX42" s="35"/>
      <c r="ZY42" s="35"/>
      <c r="ZZ42" s="35"/>
      <c r="AAA42" s="35"/>
      <c r="AAB42" s="35"/>
      <c r="AAC42" s="35"/>
      <c r="AAD42" s="35"/>
      <c r="AAE42" s="35"/>
      <c r="AAF42" s="35"/>
      <c r="AAG42" s="35"/>
      <c r="AAH42" s="35"/>
      <c r="AAI42" s="35"/>
      <c r="AAJ42" s="35"/>
      <c r="AAK42" s="35"/>
      <c r="AAL42" s="35"/>
      <c r="AAM42" s="35"/>
      <c r="AAN42" s="35"/>
      <c r="AAO42" s="35"/>
      <c r="AAP42" s="35"/>
      <c r="AAQ42" s="35"/>
      <c r="AAR42" s="35"/>
      <c r="AAS42" s="35"/>
      <c r="AAT42" s="35"/>
      <c r="AAU42" s="35"/>
      <c r="AAV42" s="35"/>
      <c r="AAW42" s="35"/>
      <c r="AAX42" s="35"/>
      <c r="AAY42" s="35"/>
      <c r="AAZ42" s="35"/>
      <c r="ABA42" s="35"/>
      <c r="ABB42" s="35"/>
      <c r="ABC42" s="35"/>
      <c r="ABD42" s="35"/>
      <c r="ABE42" s="35"/>
      <c r="ABF42" s="35"/>
      <c r="ABG42" s="35"/>
      <c r="ABH42" s="35"/>
      <c r="ABI42" s="35"/>
      <c r="ABJ42" s="35"/>
      <c r="ABK42" s="35"/>
      <c r="ABL42" s="35"/>
      <c r="ABM42" s="35"/>
      <c r="ABN42" s="35"/>
      <c r="ABO42" s="35"/>
      <c r="ABP42" s="35"/>
      <c r="ABQ42" s="35"/>
      <c r="ABR42" s="35"/>
      <c r="ABS42" s="35"/>
      <c r="ABT42" s="35"/>
      <c r="ABU42" s="35"/>
      <c r="ABV42" s="35"/>
      <c r="ABW42" s="35"/>
      <c r="ABX42" s="35"/>
      <c r="ABY42" s="35"/>
      <c r="ABZ42" s="35"/>
      <c r="ACA42" s="35"/>
      <c r="ACB42" s="35"/>
      <c r="ACC42" s="35"/>
      <c r="ACD42" s="35"/>
      <c r="ACE42" s="35"/>
      <c r="ACF42" s="35"/>
      <c r="ACG42" s="35"/>
      <c r="ACH42" s="35"/>
      <c r="ACI42" s="35"/>
      <c r="ACJ42" s="35"/>
      <c r="ACK42" s="35"/>
      <c r="ACL42" s="35"/>
      <c r="ACM42" s="35"/>
      <c r="ACN42" s="35"/>
      <c r="ACO42" s="35"/>
      <c r="ACP42" s="35"/>
      <c r="ACQ42" s="35"/>
      <c r="ACR42" s="35"/>
      <c r="ACS42" s="35"/>
      <c r="ACT42" s="35"/>
      <c r="ACU42" s="35"/>
      <c r="ACV42" s="35"/>
      <c r="ACW42" s="35"/>
      <c r="ACX42" s="35"/>
      <c r="ACY42" s="35"/>
      <c r="ACZ42" s="35"/>
      <c r="ADA42" s="35"/>
      <c r="ADB42" s="35"/>
      <c r="ADC42" s="35"/>
      <c r="ADD42" s="35"/>
      <c r="ADE42" s="35"/>
      <c r="ADF42" s="35"/>
      <c r="ADG42" s="35"/>
      <c r="ADH42" s="35"/>
      <c r="ADI42" s="35"/>
      <c r="ADJ42" s="35"/>
      <c r="ADK42" s="35"/>
      <c r="ADL42" s="35"/>
      <c r="ADM42" s="35"/>
      <c r="ADN42" s="35"/>
      <c r="ADO42" s="35"/>
      <c r="ADP42" s="35"/>
      <c r="ADQ42" s="35"/>
      <c r="ADR42" s="35"/>
      <c r="ADS42" s="35"/>
      <c r="ADT42" s="35"/>
      <c r="ADU42" s="35"/>
      <c r="ADV42" s="35"/>
      <c r="ADW42" s="35"/>
      <c r="ADX42" s="35"/>
      <c r="ADY42" s="26">
        <f t="shared" si="1"/>
        <v>0</v>
      </c>
      <c r="ADZ42" s="5"/>
    </row>
    <row r="43" spans="1:829" s="33" customFormat="1" x14ac:dyDescent="0.2">
      <c r="A43" s="38" t="s">
        <v>68</v>
      </c>
      <c r="B43" s="65">
        <f t="shared" si="0"/>
        <v>0</v>
      </c>
      <c r="C43" s="57">
        <v>0.9</v>
      </c>
      <c r="D43" s="59">
        <v>44824</v>
      </c>
      <c r="E43" s="67">
        <v>34.409999999999997</v>
      </c>
      <c r="F43" s="67">
        <f t="shared" si="2"/>
        <v>0</v>
      </c>
      <c r="G43" s="6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15"/>
      <c r="BF43" s="15"/>
      <c r="BG43" s="136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35"/>
      <c r="DZ43" s="35"/>
      <c r="EA43" s="35"/>
      <c r="EB43" s="35"/>
      <c r="EC43" s="35"/>
      <c r="ED43" s="35"/>
      <c r="EE43" s="35"/>
      <c r="EF43" s="35"/>
      <c r="EG43" s="35"/>
      <c r="EH43" s="35"/>
      <c r="EI43" s="35"/>
      <c r="EJ43" s="35"/>
      <c r="EK43" s="35"/>
      <c r="EL43" s="35"/>
      <c r="EM43" s="35"/>
      <c r="EN43" s="35"/>
      <c r="EO43" s="35"/>
      <c r="EP43" s="35"/>
      <c r="EQ43" s="35"/>
      <c r="ER43" s="35"/>
      <c r="ES43" s="35"/>
      <c r="ET43" s="35"/>
      <c r="EU43" s="35"/>
      <c r="EV43" s="35"/>
      <c r="EW43" s="35"/>
      <c r="EX43" s="35"/>
      <c r="EY43" s="35"/>
      <c r="EZ43" s="35"/>
      <c r="FA43" s="35"/>
      <c r="FB43" s="35"/>
      <c r="FC43" s="35"/>
      <c r="FD43" s="35"/>
      <c r="FE43" s="35"/>
      <c r="FF43" s="35"/>
      <c r="FG43" s="35"/>
      <c r="FH43" s="35"/>
      <c r="FI43" s="35"/>
      <c r="FJ43" s="35"/>
      <c r="FK43" s="35"/>
      <c r="FL43" s="35"/>
      <c r="FM43" s="35"/>
      <c r="FN43" s="35"/>
      <c r="FO43" s="35"/>
      <c r="FP43" s="35"/>
      <c r="FQ43" s="35"/>
      <c r="FR43" s="35"/>
      <c r="FS43" s="35"/>
      <c r="FT43" s="35"/>
      <c r="FU43" s="35"/>
      <c r="FV43" s="35"/>
      <c r="FW43" s="35"/>
      <c r="FX43" s="35"/>
      <c r="FY43" s="35"/>
      <c r="FZ43" s="35"/>
      <c r="GA43" s="35"/>
      <c r="GB43" s="35"/>
      <c r="GC43" s="35"/>
      <c r="GD43" s="35"/>
      <c r="GE43" s="35"/>
      <c r="GF43" s="35"/>
      <c r="GG43" s="35"/>
      <c r="GH43" s="35"/>
      <c r="GI43" s="35"/>
      <c r="GJ43" s="35"/>
      <c r="GK43" s="35"/>
      <c r="GL43" s="35"/>
      <c r="GM43" s="35"/>
      <c r="GN43" s="35"/>
      <c r="GO43" s="35"/>
      <c r="GP43" s="35"/>
      <c r="GQ43" s="35"/>
      <c r="GR43" s="35"/>
      <c r="GS43" s="35"/>
      <c r="GT43" s="35"/>
      <c r="GU43" s="35"/>
      <c r="GV43" s="35"/>
      <c r="GW43" s="35"/>
      <c r="GX43" s="35"/>
      <c r="GY43" s="35"/>
      <c r="GZ43" s="35"/>
      <c r="HA43" s="35"/>
      <c r="HB43" s="35"/>
      <c r="HC43" s="35"/>
      <c r="HD43" s="35"/>
      <c r="HE43" s="35"/>
      <c r="HF43" s="35"/>
      <c r="HG43" s="35"/>
      <c r="HH43" s="35"/>
      <c r="HI43" s="35"/>
      <c r="HJ43" s="35"/>
      <c r="HK43" s="35"/>
      <c r="HL43" s="35"/>
      <c r="HM43" s="35"/>
      <c r="HN43" s="35"/>
      <c r="HO43" s="35"/>
      <c r="HP43" s="35"/>
      <c r="HQ43" s="35"/>
      <c r="HR43" s="35"/>
      <c r="HS43" s="35"/>
      <c r="HT43" s="35"/>
      <c r="HU43" s="35"/>
      <c r="HV43" s="35"/>
      <c r="HW43" s="35"/>
      <c r="HX43" s="35"/>
      <c r="HY43" s="35"/>
      <c r="HZ43" s="35"/>
      <c r="IA43" s="35"/>
      <c r="IB43" s="35"/>
      <c r="IC43" s="35"/>
      <c r="ID43" s="35"/>
      <c r="IE43" s="35"/>
      <c r="IF43" s="35"/>
      <c r="IG43" s="35"/>
      <c r="IH43" s="35"/>
      <c r="II43" s="35"/>
      <c r="IJ43" s="35"/>
      <c r="IK43" s="35"/>
      <c r="IL43" s="35"/>
      <c r="IM43" s="35"/>
      <c r="IN43" s="35"/>
      <c r="IO43" s="35"/>
      <c r="IP43" s="35"/>
      <c r="IQ43" s="35"/>
      <c r="IR43" s="35"/>
      <c r="IS43" s="35"/>
      <c r="IT43" s="35"/>
      <c r="IU43" s="35"/>
      <c r="IV43" s="35"/>
      <c r="IW43" s="35"/>
      <c r="IX43" s="35"/>
      <c r="IY43" s="35"/>
      <c r="IZ43" s="35"/>
      <c r="JA43" s="35"/>
      <c r="JB43" s="35"/>
      <c r="JC43" s="35"/>
      <c r="JD43" s="35"/>
      <c r="JE43" s="35"/>
      <c r="JF43" s="35"/>
      <c r="JG43" s="35"/>
      <c r="JH43" s="35"/>
      <c r="JI43" s="35"/>
      <c r="JJ43" s="35"/>
      <c r="JK43" s="35"/>
      <c r="JL43" s="35"/>
      <c r="JM43" s="35"/>
      <c r="JN43" s="35"/>
      <c r="JO43" s="35"/>
      <c r="JP43" s="35"/>
      <c r="JQ43" s="35"/>
      <c r="JR43" s="35"/>
      <c r="JS43" s="35"/>
      <c r="JT43" s="35"/>
      <c r="JU43" s="35"/>
      <c r="JV43" s="35"/>
      <c r="JW43" s="35"/>
      <c r="JX43" s="35"/>
      <c r="JY43" s="35"/>
      <c r="JZ43" s="35"/>
      <c r="KA43" s="35"/>
      <c r="KB43" s="35"/>
      <c r="KC43" s="35"/>
      <c r="KD43" s="35"/>
      <c r="KE43" s="35"/>
      <c r="KF43" s="35"/>
      <c r="KG43" s="35"/>
      <c r="KH43" s="35"/>
      <c r="KI43" s="35"/>
      <c r="KJ43" s="35"/>
      <c r="KK43" s="35"/>
      <c r="KL43" s="35"/>
      <c r="KM43" s="35"/>
      <c r="KN43" s="35"/>
      <c r="KO43" s="35"/>
      <c r="KP43" s="35"/>
      <c r="KQ43" s="35"/>
      <c r="KR43" s="35"/>
      <c r="KS43" s="35"/>
      <c r="KT43" s="35"/>
      <c r="KU43" s="35"/>
      <c r="KV43" s="35"/>
      <c r="KW43" s="35"/>
      <c r="KX43" s="35"/>
      <c r="KY43" s="35"/>
      <c r="KZ43" s="35"/>
      <c r="LA43" s="35"/>
      <c r="LB43" s="35"/>
      <c r="LC43" s="35"/>
      <c r="LD43" s="35"/>
      <c r="LE43" s="35"/>
      <c r="LF43" s="35"/>
      <c r="LG43" s="35"/>
      <c r="LH43" s="35"/>
      <c r="LI43" s="35"/>
      <c r="LJ43" s="35"/>
      <c r="LK43" s="35"/>
      <c r="LL43" s="35"/>
      <c r="LM43" s="35"/>
      <c r="LN43" s="35"/>
      <c r="LO43" s="35"/>
      <c r="LP43" s="35"/>
      <c r="LQ43" s="35"/>
      <c r="LR43" s="35"/>
      <c r="LS43" s="35"/>
      <c r="LT43" s="35"/>
      <c r="LU43" s="35"/>
      <c r="LV43" s="35"/>
      <c r="LW43" s="35"/>
      <c r="LX43" s="35"/>
      <c r="LY43" s="35"/>
      <c r="LZ43" s="35"/>
      <c r="MA43" s="35"/>
      <c r="MB43" s="35"/>
      <c r="MC43" s="35"/>
      <c r="MD43" s="35"/>
      <c r="ME43" s="35"/>
      <c r="MF43" s="35"/>
      <c r="MG43" s="35"/>
      <c r="MH43" s="35"/>
      <c r="MI43" s="35"/>
      <c r="MJ43" s="35"/>
      <c r="MK43" s="35"/>
      <c r="ML43" s="35"/>
      <c r="MM43" s="35"/>
      <c r="MN43" s="35"/>
      <c r="MO43" s="35"/>
      <c r="MP43" s="35"/>
      <c r="MQ43" s="35"/>
      <c r="MR43" s="35"/>
      <c r="MS43" s="35"/>
      <c r="MT43" s="35"/>
      <c r="MU43" s="35"/>
      <c r="MV43" s="35"/>
      <c r="MW43" s="35"/>
      <c r="MX43" s="35"/>
      <c r="MY43" s="35"/>
      <c r="MZ43" s="35"/>
      <c r="NA43" s="35"/>
      <c r="NB43" s="35"/>
      <c r="NC43" s="35"/>
      <c r="ND43" s="35"/>
      <c r="NE43" s="35"/>
      <c r="NF43" s="35"/>
      <c r="NG43" s="35"/>
      <c r="NH43" s="35"/>
      <c r="NI43" s="35"/>
      <c r="NJ43" s="35"/>
      <c r="NK43" s="35"/>
      <c r="NL43" s="35"/>
      <c r="NM43" s="35"/>
      <c r="NN43" s="35"/>
      <c r="NO43" s="35"/>
      <c r="NP43" s="35"/>
      <c r="NQ43" s="35"/>
      <c r="NR43" s="35"/>
      <c r="NS43" s="35"/>
      <c r="NT43" s="35"/>
      <c r="NU43" s="35"/>
      <c r="NV43" s="35"/>
      <c r="NW43" s="35"/>
      <c r="NX43" s="35"/>
      <c r="NY43" s="35"/>
      <c r="NZ43" s="35"/>
      <c r="OA43" s="35"/>
      <c r="OB43" s="35"/>
      <c r="OC43" s="35"/>
      <c r="OD43" s="35">
        <v>14.4</v>
      </c>
      <c r="OE43" s="35"/>
      <c r="OF43" s="35"/>
      <c r="OG43" s="35"/>
      <c r="OH43" s="35"/>
      <c r="OI43" s="35"/>
      <c r="OJ43" s="35"/>
      <c r="OK43" s="35"/>
      <c r="OL43" s="35"/>
      <c r="OM43" s="35"/>
      <c r="ON43" s="35"/>
      <c r="OO43" s="35"/>
      <c r="OP43" s="35"/>
      <c r="OQ43" s="35"/>
      <c r="OR43" s="35"/>
      <c r="OS43" s="35"/>
      <c r="OT43" s="35"/>
      <c r="OU43" s="35"/>
      <c r="OV43" s="35"/>
      <c r="OW43" s="35"/>
      <c r="OX43" s="35"/>
      <c r="OY43" s="35"/>
      <c r="OZ43" s="35"/>
      <c r="PA43" s="35"/>
      <c r="PB43" s="35"/>
      <c r="PC43" s="35"/>
      <c r="PD43" s="35"/>
      <c r="PE43" s="35"/>
      <c r="PF43" s="35"/>
      <c r="PG43" s="35"/>
      <c r="PH43" s="35"/>
      <c r="PI43" s="35"/>
      <c r="PJ43" s="35"/>
      <c r="PK43" s="35"/>
      <c r="PL43" s="35"/>
      <c r="PM43" s="35"/>
      <c r="PN43" s="35"/>
      <c r="PO43" s="35"/>
      <c r="PP43" s="35"/>
      <c r="PQ43" s="35"/>
      <c r="PR43" s="35"/>
      <c r="PS43" s="35"/>
      <c r="PT43" s="35"/>
      <c r="PU43" s="35"/>
      <c r="PV43" s="35"/>
      <c r="PW43" s="35"/>
      <c r="PX43" s="35"/>
      <c r="PY43" s="35"/>
      <c r="PZ43" s="35"/>
      <c r="QA43" s="35"/>
      <c r="QB43" s="35"/>
      <c r="QC43" s="35"/>
      <c r="QD43" s="35"/>
      <c r="QE43" s="35"/>
      <c r="QF43" s="35"/>
      <c r="QG43" s="35"/>
      <c r="QH43" s="35"/>
      <c r="QI43" s="35"/>
      <c r="QJ43" s="35"/>
      <c r="QK43" s="35"/>
      <c r="QL43" s="35"/>
      <c r="QM43" s="35"/>
      <c r="QN43" s="35"/>
      <c r="QO43" s="35"/>
      <c r="QP43" s="35"/>
      <c r="QQ43" s="35"/>
      <c r="QR43" s="35"/>
      <c r="QS43" s="35"/>
      <c r="QT43" s="35"/>
      <c r="QU43" s="35"/>
      <c r="QV43" s="35"/>
      <c r="QW43" s="35"/>
      <c r="QX43" s="35"/>
      <c r="QY43" s="35"/>
      <c r="QZ43" s="35"/>
      <c r="RA43" s="35"/>
      <c r="RB43" s="35"/>
      <c r="RC43" s="35"/>
      <c r="RD43" s="35"/>
      <c r="RE43" s="35"/>
      <c r="RF43" s="35"/>
      <c r="RG43" s="35"/>
      <c r="RH43" s="35"/>
      <c r="RI43" s="35"/>
      <c r="RJ43" s="35"/>
      <c r="RK43" s="35"/>
      <c r="RL43" s="35"/>
      <c r="RM43" s="35"/>
      <c r="RN43" s="35"/>
      <c r="RO43" s="35"/>
      <c r="RP43" s="35"/>
      <c r="RQ43" s="35"/>
      <c r="RR43" s="35"/>
      <c r="RS43" s="35"/>
      <c r="RT43" s="35"/>
      <c r="RU43" s="35"/>
      <c r="RV43" s="35"/>
      <c r="RW43" s="35"/>
      <c r="RX43" s="35"/>
      <c r="RY43" s="35"/>
      <c r="RZ43" s="35"/>
      <c r="SA43" s="35"/>
      <c r="SB43" s="35"/>
      <c r="SC43" s="35"/>
      <c r="SD43" s="35"/>
      <c r="SE43" s="35"/>
      <c r="SF43" s="35"/>
      <c r="SG43" s="35"/>
      <c r="SH43" s="35"/>
      <c r="SI43" s="35"/>
      <c r="SJ43" s="35"/>
      <c r="SK43" s="35"/>
      <c r="SL43" s="35"/>
      <c r="SM43" s="35"/>
      <c r="SN43" s="35"/>
      <c r="SO43" s="35"/>
      <c r="SP43" s="35"/>
      <c r="SQ43" s="35"/>
      <c r="SR43" s="35"/>
      <c r="SS43" s="35"/>
      <c r="ST43" s="35"/>
      <c r="SU43" s="35"/>
      <c r="SV43" s="35"/>
      <c r="SW43" s="35"/>
      <c r="SX43" s="35"/>
      <c r="SY43" s="35"/>
      <c r="SZ43" s="35"/>
      <c r="TA43" s="35"/>
      <c r="TB43" s="35"/>
      <c r="TC43" s="35"/>
      <c r="TD43" s="35"/>
      <c r="TE43" s="35"/>
      <c r="TF43" s="35"/>
      <c r="TG43" s="35"/>
      <c r="TH43" s="35"/>
      <c r="TI43" s="35"/>
      <c r="TJ43" s="35"/>
      <c r="TK43" s="35"/>
      <c r="TL43" s="35"/>
      <c r="TM43" s="35"/>
      <c r="TN43" s="35"/>
      <c r="TO43" s="35"/>
      <c r="TP43" s="35"/>
      <c r="TQ43" s="35"/>
      <c r="TR43" s="35"/>
      <c r="TS43" s="35"/>
      <c r="TT43" s="35"/>
      <c r="TU43" s="35"/>
      <c r="TV43" s="35"/>
      <c r="TW43" s="35"/>
      <c r="TX43" s="35"/>
      <c r="TY43" s="35"/>
      <c r="TZ43" s="35"/>
      <c r="UA43" s="35"/>
      <c r="UB43" s="35"/>
      <c r="UC43" s="35">
        <v>9</v>
      </c>
      <c r="UD43" s="35"/>
      <c r="UE43" s="35"/>
      <c r="UF43" s="35">
        <v>9</v>
      </c>
      <c r="UG43" s="35"/>
      <c r="UH43" s="35"/>
      <c r="UI43" s="35"/>
      <c r="UJ43" s="35"/>
      <c r="UK43" s="35"/>
      <c r="UL43" s="35"/>
      <c r="UM43" s="35"/>
      <c r="UN43" s="35"/>
      <c r="UO43" s="35"/>
      <c r="UP43" s="35"/>
      <c r="UQ43" s="35"/>
      <c r="UR43" s="35"/>
      <c r="US43" s="35"/>
      <c r="UT43" s="35"/>
      <c r="UU43" s="35"/>
      <c r="UV43" s="35"/>
      <c r="UW43" s="35"/>
      <c r="UX43" s="35"/>
      <c r="UY43" s="35"/>
      <c r="UZ43" s="35"/>
      <c r="VA43" s="35"/>
      <c r="VB43" s="35"/>
      <c r="VC43" s="35"/>
      <c r="VD43" s="35"/>
      <c r="VE43" s="35"/>
      <c r="VF43" s="35"/>
      <c r="VG43" s="35"/>
      <c r="VH43" s="35"/>
      <c r="VI43" s="35"/>
      <c r="VJ43" s="35"/>
      <c r="VK43" s="35"/>
      <c r="VL43" s="35"/>
      <c r="VM43" s="35"/>
      <c r="VN43" s="35"/>
      <c r="VO43" s="35"/>
      <c r="VP43" s="35"/>
      <c r="VQ43" s="35"/>
      <c r="VR43" s="35"/>
      <c r="VS43" s="35"/>
      <c r="VT43" s="35"/>
      <c r="VU43" s="35"/>
      <c r="VV43" s="35"/>
      <c r="VW43" s="35"/>
      <c r="VX43" s="35"/>
      <c r="VY43" s="35"/>
      <c r="VZ43" s="35"/>
      <c r="WA43" s="35"/>
      <c r="WB43" s="35"/>
      <c r="WC43" s="35"/>
      <c r="WD43" s="35"/>
      <c r="WE43" s="35"/>
      <c r="WF43" s="35"/>
      <c r="WG43" s="35"/>
      <c r="WH43" s="35"/>
      <c r="WI43" s="35"/>
      <c r="WJ43" s="35"/>
      <c r="WK43" s="35"/>
      <c r="WL43" s="35"/>
      <c r="WM43" s="35"/>
      <c r="WN43" s="35"/>
      <c r="WO43" s="35"/>
      <c r="WP43" s="35"/>
      <c r="WQ43" s="35"/>
      <c r="WR43" s="35"/>
      <c r="WS43" s="35"/>
      <c r="WT43" s="35"/>
      <c r="WU43" s="35"/>
      <c r="WV43" s="35"/>
      <c r="WW43" s="35"/>
      <c r="WX43" s="35"/>
      <c r="WY43" s="35"/>
      <c r="WZ43" s="35"/>
      <c r="XA43" s="35"/>
      <c r="XB43" s="35"/>
      <c r="XC43" s="35"/>
      <c r="XD43" s="35"/>
      <c r="XE43" s="35"/>
      <c r="XF43" s="35"/>
      <c r="XG43" s="35"/>
      <c r="XH43" s="35"/>
      <c r="XI43" s="35"/>
      <c r="XJ43" s="35"/>
      <c r="XK43" s="35"/>
      <c r="XL43" s="35"/>
      <c r="XM43" s="35"/>
      <c r="XN43" s="35"/>
      <c r="XO43" s="35"/>
      <c r="XP43" s="35"/>
      <c r="XQ43" s="35"/>
      <c r="XR43" s="35"/>
      <c r="XS43" s="35"/>
      <c r="XT43" s="35"/>
      <c r="XU43" s="35"/>
      <c r="XV43" s="35"/>
      <c r="XW43" s="35"/>
      <c r="XX43" s="35"/>
      <c r="XY43" s="35"/>
      <c r="XZ43" s="35"/>
      <c r="YA43" s="35"/>
      <c r="YB43" s="35"/>
      <c r="YC43" s="35"/>
      <c r="YD43" s="35"/>
      <c r="YE43" s="35"/>
      <c r="YF43" s="35"/>
      <c r="YG43" s="35"/>
      <c r="YH43" s="35"/>
      <c r="YI43" s="35"/>
      <c r="YJ43" s="35"/>
      <c r="YK43" s="35"/>
      <c r="YL43" s="35"/>
      <c r="YM43" s="35"/>
      <c r="YN43" s="35"/>
      <c r="YO43" s="35"/>
      <c r="YP43" s="35"/>
      <c r="YQ43" s="35"/>
      <c r="YR43" s="35"/>
      <c r="YS43" s="35"/>
      <c r="YT43" s="35"/>
      <c r="YU43" s="35"/>
      <c r="YV43" s="35"/>
      <c r="YW43" s="35"/>
      <c r="YX43" s="35"/>
      <c r="YY43" s="35"/>
      <c r="YZ43" s="35"/>
      <c r="ZA43" s="35"/>
      <c r="ZB43" s="35"/>
      <c r="ZC43" s="35"/>
      <c r="ZD43" s="35"/>
      <c r="ZE43" s="35"/>
      <c r="ZF43" s="35"/>
      <c r="ZG43" s="35"/>
      <c r="ZH43" s="35"/>
      <c r="ZI43" s="35"/>
      <c r="ZJ43" s="35"/>
      <c r="ZK43" s="35"/>
      <c r="ZL43" s="35"/>
      <c r="ZM43" s="35"/>
      <c r="ZN43" s="35"/>
      <c r="ZO43" s="35"/>
      <c r="ZP43" s="35"/>
      <c r="ZQ43" s="35"/>
      <c r="ZR43" s="35"/>
      <c r="ZS43" s="35"/>
      <c r="ZT43" s="35"/>
      <c r="ZU43" s="35"/>
      <c r="ZV43" s="35"/>
      <c r="ZW43" s="35"/>
      <c r="ZX43" s="35"/>
      <c r="ZY43" s="35"/>
      <c r="ZZ43" s="35"/>
      <c r="AAA43" s="35"/>
      <c r="AAB43" s="35"/>
      <c r="AAC43" s="35"/>
      <c r="AAD43" s="35"/>
      <c r="AAE43" s="35"/>
      <c r="AAF43" s="35"/>
      <c r="AAG43" s="35"/>
      <c r="AAH43" s="35"/>
      <c r="AAI43" s="35"/>
      <c r="AAJ43" s="35"/>
      <c r="AAK43" s="35"/>
      <c r="AAL43" s="35"/>
      <c r="AAM43" s="35"/>
      <c r="AAN43" s="35"/>
      <c r="AAO43" s="35"/>
      <c r="AAP43" s="35"/>
      <c r="AAQ43" s="35"/>
      <c r="AAR43" s="35"/>
      <c r="AAS43" s="35"/>
      <c r="AAT43" s="35"/>
      <c r="AAU43" s="35"/>
      <c r="AAV43" s="35"/>
      <c r="AAW43" s="35"/>
      <c r="AAX43" s="35"/>
      <c r="AAY43" s="35"/>
      <c r="AAZ43" s="35"/>
      <c r="ABA43" s="35"/>
      <c r="ABB43" s="35"/>
      <c r="ABC43" s="35"/>
      <c r="ABD43" s="35"/>
      <c r="ABE43" s="35"/>
      <c r="ABF43" s="35"/>
      <c r="ABG43" s="35"/>
      <c r="ABH43" s="35"/>
      <c r="ABI43" s="35"/>
      <c r="ABJ43" s="35"/>
      <c r="ABK43" s="35"/>
      <c r="ABL43" s="35"/>
      <c r="ABM43" s="35"/>
      <c r="ABN43" s="35"/>
      <c r="ABO43" s="35"/>
      <c r="ABP43" s="35"/>
      <c r="ABQ43" s="35"/>
      <c r="ABR43" s="35"/>
      <c r="ABS43" s="35"/>
      <c r="ABT43" s="35"/>
      <c r="ABU43" s="35"/>
      <c r="ABV43" s="35"/>
      <c r="ABW43" s="35"/>
      <c r="ABX43" s="35"/>
      <c r="ABY43" s="35"/>
      <c r="ABZ43" s="35"/>
      <c r="ACA43" s="35"/>
      <c r="ACB43" s="35"/>
      <c r="ACC43" s="35"/>
      <c r="ACD43" s="35"/>
      <c r="ACE43" s="35"/>
      <c r="ACF43" s="35"/>
      <c r="ACG43" s="35"/>
      <c r="ACH43" s="35"/>
      <c r="ACI43" s="35"/>
      <c r="ACJ43" s="35"/>
      <c r="ACK43" s="35"/>
      <c r="ACL43" s="35"/>
      <c r="ACM43" s="35"/>
      <c r="ACN43" s="35"/>
      <c r="ACO43" s="35"/>
      <c r="ACP43" s="35"/>
      <c r="ACQ43" s="35"/>
      <c r="ACR43" s="35"/>
      <c r="ACS43" s="35"/>
      <c r="ACT43" s="35"/>
      <c r="ACU43" s="35"/>
      <c r="ACV43" s="35"/>
      <c r="ACW43" s="35"/>
      <c r="ACX43" s="35"/>
      <c r="ACY43" s="35"/>
      <c r="ACZ43" s="35"/>
      <c r="ADA43" s="35"/>
      <c r="ADB43" s="35">
        <v>14.4</v>
      </c>
      <c r="ADC43" s="35"/>
      <c r="ADD43" s="35"/>
      <c r="ADE43" s="35"/>
      <c r="ADF43" s="35"/>
      <c r="ADG43" s="35"/>
      <c r="ADH43" s="35"/>
      <c r="ADI43" s="35"/>
      <c r="ADJ43" s="35"/>
      <c r="ADK43" s="35"/>
      <c r="ADL43" s="35"/>
      <c r="ADM43" s="35"/>
      <c r="ADN43" s="35"/>
      <c r="ADO43" s="35"/>
      <c r="ADP43" s="35"/>
      <c r="ADQ43" s="35"/>
      <c r="ADR43" s="35"/>
      <c r="ADS43" s="35"/>
      <c r="ADT43" s="35"/>
      <c r="ADU43" s="35"/>
      <c r="ADV43" s="35"/>
      <c r="ADW43" s="35"/>
      <c r="ADX43" s="35"/>
      <c r="ADY43" s="26">
        <f t="shared" si="1"/>
        <v>0</v>
      </c>
      <c r="ADZ43" s="5"/>
    </row>
    <row r="44" spans="1:829" s="33" customFormat="1" x14ac:dyDescent="0.2">
      <c r="A44" s="38" t="s">
        <v>68</v>
      </c>
      <c r="B44" s="65">
        <f t="shared" si="0"/>
        <v>0</v>
      </c>
      <c r="C44" s="57">
        <v>9</v>
      </c>
      <c r="D44" s="59">
        <v>44824</v>
      </c>
      <c r="E44" s="67">
        <v>34.409999999999997</v>
      </c>
      <c r="F44" s="67">
        <f t="shared" si="2"/>
        <v>0</v>
      </c>
      <c r="G44" s="6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15"/>
      <c r="BF44" s="15"/>
      <c r="BG44" s="136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35"/>
      <c r="DZ44" s="35"/>
      <c r="EA44" s="35"/>
      <c r="EB44" s="35"/>
      <c r="EC44" s="35"/>
      <c r="ED44" s="35"/>
      <c r="EE44" s="35"/>
      <c r="EF44" s="35"/>
      <c r="EG44" s="35"/>
      <c r="EH44" s="35"/>
      <c r="EI44" s="35"/>
      <c r="EJ44" s="35"/>
      <c r="EK44" s="35"/>
      <c r="EL44" s="35"/>
      <c r="EM44" s="35"/>
      <c r="EN44" s="35"/>
      <c r="EO44" s="35"/>
      <c r="EP44" s="35"/>
      <c r="EQ44" s="35"/>
      <c r="ER44" s="35"/>
      <c r="ES44" s="35"/>
      <c r="ET44" s="35"/>
      <c r="EU44" s="35"/>
      <c r="EV44" s="35"/>
      <c r="EW44" s="35"/>
      <c r="EX44" s="35"/>
      <c r="EY44" s="35"/>
      <c r="EZ44" s="35"/>
      <c r="FA44" s="35"/>
      <c r="FB44" s="35"/>
      <c r="FC44" s="35"/>
      <c r="FD44" s="35"/>
      <c r="FE44" s="35"/>
      <c r="FF44" s="35"/>
      <c r="FG44" s="35"/>
      <c r="FH44" s="35"/>
      <c r="FI44" s="35"/>
      <c r="FJ44" s="35"/>
      <c r="FK44" s="35"/>
      <c r="FL44" s="35"/>
      <c r="FM44" s="35"/>
      <c r="FN44" s="35"/>
      <c r="FO44" s="35"/>
      <c r="FP44" s="35"/>
      <c r="FQ44" s="35"/>
      <c r="FR44" s="35"/>
      <c r="FS44" s="35"/>
      <c r="FT44" s="35"/>
      <c r="FU44" s="35"/>
      <c r="FV44" s="35"/>
      <c r="FW44" s="35"/>
      <c r="FX44" s="35"/>
      <c r="FY44" s="35"/>
      <c r="FZ44" s="35"/>
      <c r="GA44" s="35"/>
      <c r="GB44" s="35"/>
      <c r="GC44" s="35"/>
      <c r="GD44" s="35"/>
      <c r="GE44" s="35"/>
      <c r="GF44" s="35"/>
      <c r="GG44" s="35"/>
      <c r="GH44" s="35"/>
      <c r="GI44" s="35"/>
      <c r="GJ44" s="35"/>
      <c r="GK44" s="35"/>
      <c r="GL44" s="35"/>
      <c r="GM44" s="35"/>
      <c r="GN44" s="35"/>
      <c r="GO44" s="35"/>
      <c r="GP44" s="35"/>
      <c r="GQ44" s="35"/>
      <c r="GR44" s="35"/>
      <c r="GS44" s="35"/>
      <c r="GT44" s="35"/>
      <c r="GU44" s="35"/>
      <c r="GV44" s="35"/>
      <c r="GW44" s="35"/>
      <c r="GX44" s="35"/>
      <c r="GY44" s="35"/>
      <c r="GZ44" s="35"/>
      <c r="HA44" s="35"/>
      <c r="HB44" s="35"/>
      <c r="HC44" s="35"/>
      <c r="HD44" s="35"/>
      <c r="HE44" s="35"/>
      <c r="HF44" s="35"/>
      <c r="HG44" s="35"/>
      <c r="HH44" s="35"/>
      <c r="HI44" s="35"/>
      <c r="HJ44" s="35"/>
      <c r="HK44" s="35"/>
      <c r="HL44" s="35"/>
      <c r="HM44" s="35"/>
      <c r="HN44" s="35"/>
      <c r="HO44" s="35"/>
      <c r="HP44" s="35"/>
      <c r="HQ44" s="35"/>
      <c r="HR44" s="35"/>
      <c r="HS44" s="35"/>
      <c r="HT44" s="35"/>
      <c r="HU44" s="35"/>
      <c r="HV44" s="35"/>
      <c r="HW44" s="35"/>
      <c r="HX44" s="35"/>
      <c r="HY44" s="35"/>
      <c r="HZ44" s="35"/>
      <c r="IA44" s="35"/>
      <c r="IB44" s="35"/>
      <c r="IC44" s="35"/>
      <c r="ID44" s="35"/>
      <c r="IE44" s="35"/>
      <c r="IF44" s="35"/>
      <c r="IG44" s="35"/>
      <c r="IH44" s="35"/>
      <c r="II44" s="35"/>
      <c r="IJ44" s="35"/>
      <c r="IK44" s="35"/>
      <c r="IL44" s="35"/>
      <c r="IM44" s="35"/>
      <c r="IN44" s="35"/>
      <c r="IO44" s="35"/>
      <c r="IP44" s="35"/>
      <c r="IQ44" s="35"/>
      <c r="IR44" s="35"/>
      <c r="IS44" s="35"/>
      <c r="IT44" s="35"/>
      <c r="IU44" s="35"/>
      <c r="IV44" s="35"/>
      <c r="IW44" s="35"/>
      <c r="IX44" s="35"/>
      <c r="IY44" s="35"/>
      <c r="IZ44" s="35"/>
      <c r="JA44" s="35"/>
      <c r="JB44" s="35"/>
      <c r="JC44" s="35"/>
      <c r="JD44" s="35"/>
      <c r="JE44" s="35"/>
      <c r="JF44" s="35"/>
      <c r="JG44" s="35"/>
      <c r="JH44" s="35"/>
      <c r="JI44" s="35"/>
      <c r="JJ44" s="35"/>
      <c r="JK44" s="35"/>
      <c r="JL44" s="35"/>
      <c r="JM44" s="35"/>
      <c r="JN44" s="35"/>
      <c r="JO44" s="35"/>
      <c r="JP44" s="35"/>
      <c r="JQ44" s="35"/>
      <c r="JR44" s="35"/>
      <c r="JS44" s="35"/>
      <c r="JT44" s="35"/>
      <c r="JU44" s="35"/>
      <c r="JV44" s="35"/>
      <c r="JW44" s="35"/>
      <c r="JX44" s="35"/>
      <c r="JY44" s="35"/>
      <c r="JZ44" s="35"/>
      <c r="KA44" s="35"/>
      <c r="KB44" s="35"/>
      <c r="KC44" s="35"/>
      <c r="KD44" s="35"/>
      <c r="KE44" s="35"/>
      <c r="KF44" s="35"/>
      <c r="KG44" s="35"/>
      <c r="KH44" s="35"/>
      <c r="KI44" s="35"/>
      <c r="KJ44" s="35"/>
      <c r="KK44" s="35"/>
      <c r="KL44" s="35"/>
      <c r="KM44" s="35"/>
      <c r="KN44" s="35"/>
      <c r="KO44" s="35"/>
      <c r="KP44" s="35"/>
      <c r="KQ44" s="35"/>
      <c r="KR44" s="35"/>
      <c r="KS44" s="35"/>
      <c r="KT44" s="35"/>
      <c r="KU44" s="35"/>
      <c r="KV44" s="35"/>
      <c r="KW44" s="35"/>
      <c r="KX44" s="35"/>
      <c r="KY44" s="35"/>
      <c r="KZ44" s="35"/>
      <c r="LA44" s="35"/>
      <c r="LB44" s="35"/>
      <c r="LC44" s="35"/>
      <c r="LD44" s="35"/>
      <c r="LE44" s="35"/>
      <c r="LF44" s="35"/>
      <c r="LG44" s="35"/>
      <c r="LH44" s="35"/>
      <c r="LI44" s="35"/>
      <c r="LJ44" s="35"/>
      <c r="LK44" s="35"/>
      <c r="LL44" s="35"/>
      <c r="LM44" s="35"/>
      <c r="LN44" s="35"/>
      <c r="LO44" s="35"/>
      <c r="LP44" s="35"/>
      <c r="LQ44" s="35"/>
      <c r="LR44" s="35"/>
      <c r="LS44" s="35"/>
      <c r="LT44" s="35"/>
      <c r="LU44" s="35"/>
      <c r="LV44" s="35"/>
      <c r="LW44" s="35"/>
      <c r="LX44" s="35"/>
      <c r="LY44" s="35"/>
      <c r="LZ44" s="35"/>
      <c r="MA44" s="35"/>
      <c r="MB44" s="35"/>
      <c r="MC44" s="35"/>
      <c r="MD44" s="35"/>
      <c r="ME44" s="35"/>
      <c r="MF44" s="35"/>
      <c r="MG44" s="35"/>
      <c r="MH44" s="35"/>
      <c r="MI44" s="35"/>
      <c r="MJ44" s="35"/>
      <c r="MK44" s="35"/>
      <c r="ML44" s="35"/>
      <c r="MM44" s="35"/>
      <c r="MN44" s="35"/>
      <c r="MO44" s="35"/>
      <c r="MP44" s="35"/>
      <c r="MQ44" s="35"/>
      <c r="MR44" s="35"/>
      <c r="MS44" s="35"/>
      <c r="MT44" s="35"/>
      <c r="MU44" s="35"/>
      <c r="MV44" s="35"/>
      <c r="MW44" s="35"/>
      <c r="MX44" s="35"/>
      <c r="MY44" s="35"/>
      <c r="MZ44" s="35"/>
      <c r="NA44" s="35"/>
      <c r="NB44" s="35"/>
      <c r="NC44" s="35"/>
      <c r="ND44" s="35"/>
      <c r="NE44" s="35"/>
      <c r="NF44" s="35"/>
      <c r="NG44" s="35"/>
      <c r="NH44" s="35"/>
      <c r="NI44" s="35"/>
      <c r="NJ44" s="35"/>
      <c r="NK44" s="35"/>
      <c r="NL44" s="35"/>
      <c r="NM44" s="35"/>
      <c r="NN44" s="35"/>
      <c r="NO44" s="35"/>
      <c r="NP44" s="35"/>
      <c r="NQ44" s="35"/>
      <c r="NR44" s="35"/>
      <c r="NS44" s="35"/>
      <c r="NT44" s="35"/>
      <c r="NU44" s="35"/>
      <c r="NV44" s="35"/>
      <c r="NW44" s="35"/>
      <c r="NX44" s="35"/>
      <c r="NY44" s="35"/>
      <c r="NZ44" s="35"/>
      <c r="OA44" s="35"/>
      <c r="OB44" s="35"/>
      <c r="OC44" s="35"/>
      <c r="OD44" s="35">
        <v>18</v>
      </c>
      <c r="OE44" s="35"/>
      <c r="OF44" s="35"/>
      <c r="OG44" s="35"/>
      <c r="OH44" s="35"/>
      <c r="OI44" s="35"/>
      <c r="OJ44" s="35"/>
      <c r="OK44" s="35"/>
      <c r="OL44" s="35"/>
      <c r="OM44" s="35"/>
      <c r="ON44" s="35"/>
      <c r="OO44" s="35"/>
      <c r="OP44" s="35"/>
      <c r="OQ44" s="35"/>
      <c r="OR44" s="35"/>
      <c r="OS44" s="35"/>
      <c r="OT44" s="35"/>
      <c r="OU44" s="35"/>
      <c r="OV44" s="35"/>
      <c r="OW44" s="35"/>
      <c r="OX44" s="35"/>
      <c r="OY44" s="35"/>
      <c r="OZ44" s="35"/>
      <c r="PA44" s="35"/>
      <c r="PB44" s="35"/>
      <c r="PC44" s="35"/>
      <c r="PD44" s="35"/>
      <c r="PE44" s="35"/>
      <c r="PF44" s="35"/>
      <c r="PG44" s="35"/>
      <c r="PH44" s="35"/>
      <c r="PI44" s="35"/>
      <c r="PJ44" s="35"/>
      <c r="PK44" s="35"/>
      <c r="PL44" s="35"/>
      <c r="PM44" s="35"/>
      <c r="PN44" s="35"/>
      <c r="PO44" s="35"/>
      <c r="PP44" s="35"/>
      <c r="PQ44" s="35"/>
      <c r="PR44" s="35"/>
      <c r="PS44" s="35"/>
      <c r="PT44" s="35"/>
      <c r="PU44" s="35"/>
      <c r="PV44" s="35"/>
      <c r="PW44" s="35"/>
      <c r="PX44" s="35"/>
      <c r="PY44" s="35"/>
      <c r="PZ44" s="35"/>
      <c r="QA44" s="35"/>
      <c r="QB44" s="35"/>
      <c r="QC44" s="35"/>
      <c r="QD44" s="35"/>
      <c r="QE44" s="35"/>
      <c r="QF44" s="35"/>
      <c r="QG44" s="35"/>
      <c r="QH44" s="35"/>
      <c r="QI44" s="35"/>
      <c r="QJ44" s="35"/>
      <c r="QK44" s="35"/>
      <c r="QL44" s="35"/>
      <c r="QM44" s="35"/>
      <c r="QN44" s="35"/>
      <c r="QO44" s="35"/>
      <c r="QP44" s="35"/>
      <c r="QQ44" s="35"/>
      <c r="QR44" s="35"/>
      <c r="QS44" s="35"/>
      <c r="QT44" s="35"/>
      <c r="QU44" s="35"/>
      <c r="QV44" s="35"/>
      <c r="QW44" s="35"/>
      <c r="QX44" s="35"/>
      <c r="QY44" s="35"/>
      <c r="QZ44" s="35"/>
      <c r="RA44" s="35"/>
      <c r="RB44" s="35"/>
      <c r="RC44" s="35"/>
      <c r="RD44" s="35"/>
      <c r="RE44" s="35"/>
      <c r="RF44" s="35"/>
      <c r="RG44" s="35"/>
      <c r="RH44" s="35"/>
      <c r="RI44" s="35"/>
      <c r="RJ44" s="35"/>
      <c r="RK44" s="35"/>
      <c r="RL44" s="35"/>
      <c r="RM44" s="35"/>
      <c r="RN44" s="35"/>
      <c r="RO44" s="35"/>
      <c r="RP44" s="35"/>
      <c r="RQ44" s="35"/>
      <c r="RR44" s="35"/>
      <c r="RS44" s="35"/>
      <c r="RT44" s="35"/>
      <c r="RU44" s="35"/>
      <c r="RV44" s="35"/>
      <c r="RW44" s="35"/>
      <c r="RX44" s="35"/>
      <c r="RY44" s="35"/>
      <c r="RZ44" s="35"/>
      <c r="SA44" s="35"/>
      <c r="SB44" s="35"/>
      <c r="SC44" s="35"/>
      <c r="SD44" s="35"/>
      <c r="SE44" s="35"/>
      <c r="SF44" s="35"/>
      <c r="SG44" s="35"/>
      <c r="SH44" s="35"/>
      <c r="SI44" s="35"/>
      <c r="SJ44" s="35"/>
      <c r="SK44" s="35"/>
      <c r="SL44" s="35"/>
      <c r="SM44" s="35"/>
      <c r="SN44" s="35"/>
      <c r="SO44" s="35"/>
      <c r="SP44" s="35"/>
      <c r="SQ44" s="35"/>
      <c r="SR44" s="35"/>
      <c r="SS44" s="35"/>
      <c r="ST44" s="35"/>
      <c r="SU44" s="35"/>
      <c r="SV44" s="35"/>
      <c r="SW44" s="35"/>
      <c r="SX44" s="35"/>
      <c r="SY44" s="35"/>
      <c r="SZ44" s="35"/>
      <c r="TA44" s="35"/>
      <c r="TB44" s="35"/>
      <c r="TC44" s="35"/>
      <c r="TD44" s="35"/>
      <c r="TE44" s="35"/>
      <c r="TF44" s="35"/>
      <c r="TG44" s="35"/>
      <c r="TH44" s="35"/>
      <c r="TI44" s="35"/>
      <c r="TJ44" s="35"/>
      <c r="TK44" s="35"/>
      <c r="TL44" s="35"/>
      <c r="TM44" s="35"/>
      <c r="TN44" s="35"/>
      <c r="TO44" s="35"/>
      <c r="TP44" s="35"/>
      <c r="TQ44" s="35"/>
      <c r="TR44" s="35"/>
      <c r="TS44" s="35"/>
      <c r="TT44" s="35"/>
      <c r="TU44" s="35"/>
      <c r="TV44" s="35"/>
      <c r="TW44" s="35"/>
      <c r="TX44" s="35"/>
      <c r="TY44" s="35"/>
      <c r="TZ44" s="35"/>
      <c r="UA44" s="35"/>
      <c r="UB44" s="35"/>
      <c r="UC44" s="35"/>
      <c r="UD44" s="35"/>
      <c r="UE44" s="35"/>
      <c r="UF44" s="35"/>
      <c r="UG44" s="35"/>
      <c r="UH44" s="35"/>
      <c r="UI44" s="35"/>
      <c r="UJ44" s="35"/>
      <c r="UK44" s="35"/>
      <c r="UL44" s="35"/>
      <c r="UM44" s="35"/>
      <c r="UN44" s="35"/>
      <c r="UO44" s="35"/>
      <c r="UP44" s="35"/>
      <c r="UQ44" s="35"/>
      <c r="UR44" s="35"/>
      <c r="US44" s="35"/>
      <c r="UT44" s="35"/>
      <c r="UU44" s="35"/>
      <c r="UV44" s="35"/>
      <c r="UW44" s="35"/>
      <c r="UX44" s="35"/>
      <c r="UY44" s="35"/>
      <c r="UZ44" s="35"/>
      <c r="VA44" s="35"/>
      <c r="VB44" s="35"/>
      <c r="VC44" s="35"/>
      <c r="VD44" s="35"/>
      <c r="VE44" s="35"/>
      <c r="VF44" s="35"/>
      <c r="VG44" s="35"/>
      <c r="VH44" s="35"/>
      <c r="VI44" s="35"/>
      <c r="VJ44" s="35"/>
      <c r="VK44" s="35"/>
      <c r="VL44" s="35"/>
      <c r="VM44" s="35"/>
      <c r="VN44" s="35"/>
      <c r="VO44" s="35"/>
      <c r="VP44" s="35"/>
      <c r="VQ44" s="35"/>
      <c r="VR44" s="35"/>
      <c r="VS44" s="35"/>
      <c r="VT44" s="35"/>
      <c r="VU44" s="35"/>
      <c r="VV44" s="35"/>
      <c r="VW44" s="35"/>
      <c r="VX44" s="35"/>
      <c r="VY44" s="35"/>
      <c r="VZ44" s="35"/>
      <c r="WA44" s="35"/>
      <c r="WB44" s="35"/>
      <c r="WC44" s="35"/>
      <c r="WD44" s="35"/>
      <c r="WE44" s="35"/>
      <c r="WF44" s="35"/>
      <c r="WG44" s="35"/>
      <c r="WH44" s="35"/>
      <c r="WI44" s="35"/>
      <c r="WJ44" s="35"/>
      <c r="WK44" s="35"/>
      <c r="WL44" s="35"/>
      <c r="WM44" s="35"/>
      <c r="WN44" s="35"/>
      <c r="WO44" s="35"/>
      <c r="WP44" s="35"/>
      <c r="WQ44" s="35"/>
      <c r="WR44" s="35"/>
      <c r="WS44" s="35"/>
      <c r="WT44" s="35"/>
      <c r="WU44" s="35"/>
      <c r="WV44" s="35"/>
      <c r="WW44" s="35"/>
      <c r="WX44" s="35"/>
      <c r="WY44" s="35"/>
      <c r="WZ44" s="35"/>
      <c r="XA44" s="35"/>
      <c r="XB44" s="35"/>
      <c r="XC44" s="35"/>
      <c r="XD44" s="35"/>
      <c r="XE44" s="35"/>
      <c r="XF44" s="35"/>
      <c r="XG44" s="35"/>
      <c r="XH44" s="35"/>
      <c r="XI44" s="35"/>
      <c r="XJ44" s="35"/>
      <c r="XK44" s="35"/>
      <c r="XL44" s="35"/>
      <c r="XM44" s="35"/>
      <c r="XN44" s="35"/>
      <c r="XO44" s="35"/>
      <c r="XP44" s="35"/>
      <c r="XQ44" s="35"/>
      <c r="XR44" s="35"/>
      <c r="XS44" s="35"/>
      <c r="XT44" s="35"/>
      <c r="XU44" s="35"/>
      <c r="XV44" s="35"/>
      <c r="XW44" s="35"/>
      <c r="XX44" s="35"/>
      <c r="XY44" s="35"/>
      <c r="XZ44" s="35"/>
      <c r="YA44" s="35"/>
      <c r="YB44" s="35"/>
      <c r="YC44" s="35"/>
      <c r="YD44" s="35"/>
      <c r="YE44" s="35"/>
      <c r="YF44" s="35"/>
      <c r="YG44" s="35"/>
      <c r="YH44" s="35"/>
      <c r="YI44" s="35"/>
      <c r="YJ44" s="35"/>
      <c r="YK44" s="35"/>
      <c r="YL44" s="35"/>
      <c r="YM44" s="35"/>
      <c r="YN44" s="35"/>
      <c r="YO44" s="35"/>
      <c r="YP44" s="35"/>
      <c r="YQ44" s="35"/>
      <c r="YR44" s="35"/>
      <c r="YS44" s="35"/>
      <c r="YT44" s="35"/>
      <c r="YU44" s="35"/>
      <c r="YV44" s="35"/>
      <c r="YW44" s="35"/>
      <c r="YX44" s="35"/>
      <c r="YY44" s="35"/>
      <c r="YZ44" s="35"/>
      <c r="ZA44" s="35"/>
      <c r="ZB44" s="35"/>
      <c r="ZC44" s="35"/>
      <c r="ZD44" s="35"/>
      <c r="ZE44" s="35"/>
      <c r="ZF44" s="35"/>
      <c r="ZG44" s="35"/>
      <c r="ZH44" s="35"/>
      <c r="ZI44" s="35"/>
      <c r="ZJ44" s="35"/>
      <c r="ZK44" s="35"/>
      <c r="ZL44" s="35"/>
      <c r="ZM44" s="35"/>
      <c r="ZN44" s="35"/>
      <c r="ZO44" s="35"/>
      <c r="ZP44" s="35"/>
      <c r="ZQ44" s="35"/>
      <c r="ZR44" s="35"/>
      <c r="ZS44" s="35"/>
      <c r="ZT44" s="35"/>
      <c r="ZU44" s="35"/>
      <c r="ZV44" s="35"/>
      <c r="ZW44" s="35"/>
      <c r="ZX44" s="35"/>
      <c r="ZY44" s="35"/>
      <c r="ZZ44" s="35"/>
      <c r="AAA44" s="35"/>
      <c r="AAB44" s="35"/>
      <c r="AAC44" s="35"/>
      <c r="AAD44" s="35"/>
      <c r="AAE44" s="35"/>
      <c r="AAF44" s="35"/>
      <c r="AAG44" s="35"/>
      <c r="AAH44" s="35"/>
      <c r="AAI44" s="35"/>
      <c r="AAJ44" s="35"/>
      <c r="AAK44" s="35"/>
      <c r="AAL44" s="35"/>
      <c r="AAM44" s="35"/>
      <c r="AAN44" s="35"/>
      <c r="AAO44" s="35"/>
      <c r="AAP44" s="35"/>
      <c r="AAQ44" s="35"/>
      <c r="AAR44" s="35"/>
      <c r="AAS44" s="35"/>
      <c r="AAT44" s="35"/>
      <c r="AAU44" s="35"/>
      <c r="AAV44" s="35"/>
      <c r="AAW44" s="35"/>
      <c r="AAX44" s="35"/>
      <c r="AAY44" s="35"/>
      <c r="AAZ44" s="35"/>
      <c r="ABA44" s="35"/>
      <c r="ABB44" s="35"/>
      <c r="ABC44" s="35"/>
      <c r="ABD44" s="35"/>
      <c r="ABE44" s="35"/>
      <c r="ABF44" s="35"/>
      <c r="ABG44" s="35"/>
      <c r="ABH44" s="35"/>
      <c r="ABI44" s="35"/>
      <c r="ABJ44" s="35"/>
      <c r="ABK44" s="35"/>
      <c r="ABL44" s="35"/>
      <c r="ABM44" s="35"/>
      <c r="ABN44" s="35"/>
      <c r="ABO44" s="35"/>
      <c r="ABP44" s="35"/>
      <c r="ABQ44" s="35"/>
      <c r="ABR44" s="35"/>
      <c r="ABS44" s="35"/>
      <c r="ABT44" s="35"/>
      <c r="ABU44" s="35"/>
      <c r="ABV44" s="35"/>
      <c r="ABW44" s="35"/>
      <c r="ABX44" s="35"/>
      <c r="ABY44" s="35"/>
      <c r="ABZ44" s="35"/>
      <c r="ACA44" s="35"/>
      <c r="ACB44" s="35"/>
      <c r="ACC44" s="35"/>
      <c r="ACD44" s="35"/>
      <c r="ACE44" s="35"/>
      <c r="ACF44" s="35"/>
      <c r="ACG44" s="35"/>
      <c r="ACH44" s="35"/>
      <c r="ACI44" s="35"/>
      <c r="ACJ44" s="35"/>
      <c r="ACK44" s="35"/>
      <c r="ACL44" s="35"/>
      <c r="ACM44" s="35"/>
      <c r="ACN44" s="35"/>
      <c r="ACO44" s="35"/>
      <c r="ACP44" s="35"/>
      <c r="ACQ44" s="35"/>
      <c r="ACR44" s="35"/>
      <c r="ACS44" s="35"/>
      <c r="ACT44" s="35"/>
      <c r="ACU44" s="35"/>
      <c r="ACV44" s="35"/>
      <c r="ACW44" s="35"/>
      <c r="ACX44" s="35"/>
      <c r="ACY44" s="35"/>
      <c r="ACZ44" s="35"/>
      <c r="ADA44" s="35"/>
      <c r="ADB44" s="35">
        <v>18</v>
      </c>
      <c r="ADC44" s="35"/>
      <c r="ADD44" s="35"/>
      <c r="ADE44" s="35"/>
      <c r="ADF44" s="35"/>
      <c r="ADG44" s="35"/>
      <c r="ADH44" s="35"/>
      <c r="ADI44" s="35"/>
      <c r="ADJ44" s="35"/>
      <c r="ADK44" s="35"/>
      <c r="ADL44" s="35"/>
      <c r="ADM44" s="35"/>
      <c r="ADN44" s="35"/>
      <c r="ADO44" s="35"/>
      <c r="ADP44" s="35"/>
      <c r="ADQ44" s="35"/>
      <c r="ADR44" s="35"/>
      <c r="ADS44" s="35"/>
      <c r="ADT44" s="35"/>
      <c r="ADU44" s="35"/>
      <c r="ADV44" s="35"/>
      <c r="ADW44" s="35"/>
      <c r="ADX44" s="35"/>
      <c r="ADY44" s="26">
        <f t="shared" si="1"/>
        <v>0</v>
      </c>
      <c r="ADZ44" s="5"/>
    </row>
    <row r="45" spans="1:829" s="33" customFormat="1" x14ac:dyDescent="0.2">
      <c r="A45" s="38" t="s">
        <v>68</v>
      </c>
      <c r="B45" s="65">
        <f t="shared" si="0"/>
        <v>9</v>
      </c>
      <c r="C45" s="57">
        <v>9</v>
      </c>
      <c r="D45" s="59">
        <v>44788</v>
      </c>
      <c r="E45" s="67">
        <v>35.11</v>
      </c>
      <c r="F45" s="67">
        <f t="shared" si="2"/>
        <v>315.99</v>
      </c>
      <c r="G45" s="65">
        <v>9</v>
      </c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15"/>
      <c r="BF45" s="15"/>
      <c r="BG45" s="136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35"/>
      <c r="DZ45" s="35"/>
      <c r="EA45" s="35"/>
      <c r="EB45" s="35"/>
      <c r="EC45" s="35"/>
      <c r="ED45" s="35"/>
      <c r="EE45" s="35"/>
      <c r="EF45" s="35"/>
      <c r="EG45" s="35"/>
      <c r="EH45" s="35"/>
      <c r="EI45" s="35"/>
      <c r="EJ45" s="35"/>
      <c r="EK45" s="35"/>
      <c r="EL45" s="35"/>
      <c r="EM45" s="35"/>
      <c r="EN45" s="35"/>
      <c r="EO45" s="35"/>
      <c r="EP45" s="35"/>
      <c r="EQ45" s="35"/>
      <c r="ER45" s="35"/>
      <c r="ES45" s="35"/>
      <c r="ET45" s="35"/>
      <c r="EU45" s="35"/>
      <c r="EV45" s="35"/>
      <c r="EW45" s="35"/>
      <c r="EX45" s="35"/>
      <c r="EY45" s="35"/>
      <c r="EZ45" s="35"/>
      <c r="FA45" s="35"/>
      <c r="FB45" s="35"/>
      <c r="FC45" s="35"/>
      <c r="FD45" s="35"/>
      <c r="FE45" s="35"/>
      <c r="FF45" s="35"/>
      <c r="FG45" s="35"/>
      <c r="FH45" s="35"/>
      <c r="FI45" s="35"/>
      <c r="FJ45" s="35">
        <v>9</v>
      </c>
      <c r="FK45" s="35"/>
      <c r="FL45" s="35"/>
      <c r="FM45" s="35"/>
      <c r="FN45" s="35"/>
      <c r="FO45" s="35"/>
      <c r="FP45" s="35"/>
      <c r="FQ45" s="35"/>
      <c r="FR45" s="35"/>
      <c r="FS45" s="35"/>
      <c r="FT45" s="35">
        <v>9</v>
      </c>
      <c r="FU45" s="35"/>
      <c r="FV45" s="35"/>
      <c r="FW45" s="35"/>
      <c r="FX45" s="35"/>
      <c r="FY45" s="35"/>
      <c r="FZ45" s="35"/>
      <c r="GA45" s="35"/>
      <c r="GB45" s="35"/>
      <c r="GC45" s="35"/>
      <c r="GD45" s="35"/>
      <c r="GE45" s="35"/>
      <c r="GF45" s="35"/>
      <c r="GG45" s="35"/>
      <c r="GH45" s="35"/>
      <c r="GI45" s="35"/>
      <c r="GJ45" s="35"/>
      <c r="GK45" s="35"/>
      <c r="GL45" s="35"/>
      <c r="GM45" s="35"/>
      <c r="GN45" s="35"/>
      <c r="GO45" s="35"/>
      <c r="GP45" s="35"/>
      <c r="GQ45" s="35"/>
      <c r="GR45" s="35"/>
      <c r="GS45" s="35"/>
      <c r="GT45" s="35"/>
      <c r="GU45" s="35"/>
      <c r="GV45" s="35"/>
      <c r="GW45" s="35"/>
      <c r="GX45" s="35"/>
      <c r="GY45" s="35"/>
      <c r="GZ45" s="35"/>
      <c r="HA45" s="35"/>
      <c r="HB45" s="35"/>
      <c r="HC45" s="35"/>
      <c r="HD45" s="35"/>
      <c r="HE45" s="35"/>
      <c r="HF45" s="35"/>
      <c r="HG45" s="35"/>
      <c r="HH45" s="35"/>
      <c r="HI45" s="35">
        <v>9</v>
      </c>
      <c r="HJ45" s="35"/>
      <c r="HK45" s="35"/>
      <c r="HL45" s="35"/>
      <c r="HM45" s="35"/>
      <c r="HN45" s="35"/>
      <c r="HO45" s="35"/>
      <c r="HP45" s="35"/>
      <c r="HQ45" s="35"/>
      <c r="HR45" s="35"/>
      <c r="HS45" s="35"/>
      <c r="HT45" s="35"/>
      <c r="HU45" s="35"/>
      <c r="HV45" s="35"/>
      <c r="HW45" s="35"/>
      <c r="HX45" s="35"/>
      <c r="HY45" s="35"/>
      <c r="HZ45" s="35"/>
      <c r="IA45" s="35"/>
      <c r="IB45" s="35"/>
      <c r="IC45" s="35"/>
      <c r="ID45" s="35"/>
      <c r="IE45" s="35"/>
      <c r="IF45" s="35"/>
      <c r="IG45" s="35"/>
      <c r="IH45" s="35"/>
      <c r="II45" s="35"/>
      <c r="IJ45" s="35"/>
      <c r="IK45" s="35"/>
      <c r="IL45" s="35"/>
      <c r="IM45" s="35"/>
      <c r="IN45" s="35"/>
      <c r="IO45" s="35"/>
      <c r="IP45" s="35"/>
      <c r="IQ45" s="35"/>
      <c r="IR45" s="35"/>
      <c r="IS45" s="35"/>
      <c r="IT45" s="35"/>
      <c r="IU45" s="35"/>
      <c r="IV45" s="35"/>
      <c r="IW45" s="35"/>
      <c r="IX45" s="35"/>
      <c r="IY45" s="35"/>
      <c r="IZ45" s="35"/>
      <c r="JA45" s="35"/>
      <c r="JB45" s="35"/>
      <c r="JC45" s="35"/>
      <c r="JD45" s="35"/>
      <c r="JE45" s="35"/>
      <c r="JF45" s="35"/>
      <c r="JG45" s="35"/>
      <c r="JH45" s="35"/>
      <c r="JI45" s="35"/>
      <c r="JJ45" s="35"/>
      <c r="JK45" s="35"/>
      <c r="JL45" s="35"/>
      <c r="JM45" s="35"/>
      <c r="JN45" s="35"/>
      <c r="JO45" s="35"/>
      <c r="JP45" s="35"/>
      <c r="JQ45" s="35"/>
      <c r="JR45" s="35"/>
      <c r="JS45" s="35"/>
      <c r="JT45" s="35"/>
      <c r="JU45" s="35"/>
      <c r="JV45" s="35"/>
      <c r="JW45" s="35"/>
      <c r="JX45" s="35"/>
      <c r="JY45" s="35"/>
      <c r="JZ45" s="35"/>
      <c r="KA45" s="35"/>
      <c r="KB45" s="35"/>
      <c r="KC45" s="35"/>
      <c r="KD45" s="35"/>
      <c r="KE45" s="35"/>
      <c r="KF45" s="35"/>
      <c r="KG45" s="35"/>
      <c r="KH45" s="35"/>
      <c r="KI45" s="35"/>
      <c r="KJ45" s="35"/>
      <c r="KK45" s="35"/>
      <c r="KL45" s="35"/>
      <c r="KM45" s="35"/>
      <c r="KN45" s="35"/>
      <c r="KO45" s="35"/>
      <c r="KP45" s="35"/>
      <c r="KQ45" s="35"/>
      <c r="KR45" s="35"/>
      <c r="KS45" s="35"/>
      <c r="KT45" s="35"/>
      <c r="KU45" s="35"/>
      <c r="KV45" s="35"/>
      <c r="KW45" s="35"/>
      <c r="KX45" s="35"/>
      <c r="KY45" s="35"/>
      <c r="KZ45" s="35"/>
      <c r="LA45" s="35"/>
      <c r="LB45" s="35"/>
      <c r="LC45" s="35"/>
      <c r="LD45" s="35"/>
      <c r="LE45" s="35"/>
      <c r="LF45" s="35"/>
      <c r="LG45" s="35"/>
      <c r="LH45" s="35"/>
      <c r="LI45" s="35"/>
      <c r="LJ45" s="35"/>
      <c r="LK45" s="35"/>
      <c r="LL45" s="35"/>
      <c r="LM45" s="35"/>
      <c r="LN45" s="35"/>
      <c r="LO45" s="35"/>
      <c r="LP45" s="35"/>
      <c r="LQ45" s="35"/>
      <c r="LR45" s="35"/>
      <c r="LS45" s="35"/>
      <c r="LT45" s="35"/>
      <c r="LU45" s="35"/>
      <c r="LV45" s="35"/>
      <c r="LW45" s="35"/>
      <c r="LX45" s="35"/>
      <c r="LY45" s="35"/>
      <c r="LZ45" s="35"/>
      <c r="MA45" s="35"/>
      <c r="MB45" s="35"/>
      <c r="MC45" s="35"/>
      <c r="MD45" s="35"/>
      <c r="ME45" s="35"/>
      <c r="MF45" s="35"/>
      <c r="MG45" s="35"/>
      <c r="MH45" s="35"/>
      <c r="MI45" s="35"/>
      <c r="MJ45" s="35"/>
      <c r="MK45" s="35"/>
      <c r="ML45" s="35"/>
      <c r="MM45" s="35"/>
      <c r="MN45" s="35"/>
      <c r="MO45" s="35"/>
      <c r="MP45" s="35"/>
      <c r="MQ45" s="35"/>
      <c r="MR45" s="35"/>
      <c r="MS45" s="35"/>
      <c r="MT45" s="35"/>
      <c r="MU45" s="35"/>
      <c r="MV45" s="35"/>
      <c r="MW45" s="35"/>
      <c r="MX45" s="35"/>
      <c r="MY45" s="35"/>
      <c r="MZ45" s="35"/>
      <c r="NA45" s="35"/>
      <c r="NB45" s="35"/>
      <c r="NC45" s="35"/>
      <c r="ND45" s="35"/>
      <c r="NE45" s="35"/>
      <c r="NF45" s="35"/>
      <c r="NG45" s="35"/>
      <c r="NH45" s="35"/>
      <c r="NI45" s="35"/>
      <c r="NJ45" s="35"/>
      <c r="NK45" s="35"/>
      <c r="NL45" s="35"/>
      <c r="NM45" s="35"/>
      <c r="NN45" s="35"/>
      <c r="NO45" s="35"/>
      <c r="NP45" s="35"/>
      <c r="NQ45" s="35"/>
      <c r="NR45" s="35"/>
      <c r="NS45" s="35"/>
      <c r="NT45" s="35"/>
      <c r="NU45" s="35"/>
      <c r="NV45" s="35"/>
      <c r="NW45" s="35"/>
      <c r="NX45" s="35"/>
      <c r="NY45" s="35"/>
      <c r="NZ45" s="35"/>
      <c r="OA45" s="35"/>
      <c r="OB45" s="35"/>
      <c r="OC45" s="35"/>
      <c r="OD45" s="35"/>
      <c r="OE45" s="35"/>
      <c r="OF45" s="35">
        <v>18</v>
      </c>
      <c r="OG45" s="35"/>
      <c r="OH45" s="35"/>
      <c r="OI45" s="35"/>
      <c r="OJ45" s="35"/>
      <c r="OK45" s="35"/>
      <c r="OL45" s="35"/>
      <c r="OM45" s="35"/>
      <c r="ON45" s="35"/>
      <c r="OO45" s="35"/>
      <c r="OP45" s="35"/>
      <c r="OQ45" s="35"/>
      <c r="OR45" s="35"/>
      <c r="OS45" s="35"/>
      <c r="OT45" s="35"/>
      <c r="OU45" s="35"/>
      <c r="OV45" s="35"/>
      <c r="OW45" s="35"/>
      <c r="OX45" s="35"/>
      <c r="OY45" s="35"/>
      <c r="OZ45" s="35"/>
      <c r="PA45" s="35"/>
      <c r="PB45" s="35"/>
      <c r="PC45" s="35"/>
      <c r="PD45" s="35"/>
      <c r="PE45" s="35"/>
      <c r="PF45" s="35"/>
      <c r="PG45" s="35"/>
      <c r="PH45" s="35"/>
      <c r="PI45" s="35"/>
      <c r="PJ45" s="35"/>
      <c r="PK45" s="35"/>
      <c r="PL45" s="35"/>
      <c r="PM45" s="35"/>
      <c r="PN45" s="35"/>
      <c r="PO45" s="35"/>
      <c r="PP45" s="35"/>
      <c r="PQ45" s="35"/>
      <c r="PR45" s="35"/>
      <c r="PS45" s="35"/>
      <c r="PT45" s="35"/>
      <c r="PU45" s="35"/>
      <c r="PV45" s="35"/>
      <c r="PW45" s="35"/>
      <c r="PX45" s="35"/>
      <c r="PY45" s="35"/>
      <c r="PZ45" s="35"/>
      <c r="QA45" s="35"/>
      <c r="QB45" s="35"/>
      <c r="QC45" s="35"/>
      <c r="QD45" s="35"/>
      <c r="QE45" s="35"/>
      <c r="QF45" s="35"/>
      <c r="QG45" s="35"/>
      <c r="QH45" s="35"/>
      <c r="QI45" s="35"/>
      <c r="QJ45" s="35"/>
      <c r="QK45" s="35"/>
      <c r="QL45" s="35"/>
      <c r="QM45" s="35"/>
      <c r="QN45" s="35"/>
      <c r="QO45" s="35"/>
      <c r="QP45" s="35"/>
      <c r="QQ45" s="35"/>
      <c r="QR45" s="35"/>
      <c r="QS45" s="35"/>
      <c r="QT45" s="35"/>
      <c r="QU45" s="35"/>
      <c r="QV45" s="35"/>
      <c r="QW45" s="35"/>
      <c r="QX45" s="35"/>
      <c r="QY45" s="35"/>
      <c r="QZ45" s="35"/>
      <c r="RA45" s="35"/>
      <c r="RB45" s="35"/>
      <c r="RC45" s="35"/>
      <c r="RD45" s="35"/>
      <c r="RE45" s="35"/>
      <c r="RF45" s="35"/>
      <c r="RG45" s="35"/>
      <c r="RH45" s="35"/>
      <c r="RI45" s="35"/>
      <c r="RJ45" s="35"/>
      <c r="RK45" s="35"/>
      <c r="RL45" s="35"/>
      <c r="RM45" s="35"/>
      <c r="RN45" s="35"/>
      <c r="RO45" s="35"/>
      <c r="RP45" s="35"/>
      <c r="RQ45" s="35"/>
      <c r="RR45" s="35"/>
      <c r="RS45" s="35"/>
      <c r="RT45" s="35"/>
      <c r="RU45" s="35"/>
      <c r="RV45" s="35"/>
      <c r="RW45" s="35"/>
      <c r="RX45" s="35"/>
      <c r="RY45" s="35"/>
      <c r="RZ45" s="35"/>
      <c r="SA45" s="35"/>
      <c r="SB45" s="35"/>
      <c r="SC45" s="35"/>
      <c r="SD45" s="35"/>
      <c r="SE45" s="35"/>
      <c r="SF45" s="35"/>
      <c r="SG45" s="35"/>
      <c r="SH45" s="35"/>
      <c r="SI45" s="35"/>
      <c r="SJ45" s="35"/>
      <c r="SK45" s="35"/>
      <c r="SL45" s="35"/>
      <c r="SM45" s="35"/>
      <c r="SN45" s="35"/>
      <c r="SO45" s="35"/>
      <c r="SP45" s="35"/>
      <c r="SQ45" s="35"/>
      <c r="SR45" s="35"/>
      <c r="SS45" s="35"/>
      <c r="ST45" s="35"/>
      <c r="SU45" s="35"/>
      <c r="SV45" s="35"/>
      <c r="SW45" s="35"/>
      <c r="SX45" s="35"/>
      <c r="SY45" s="35"/>
      <c r="SZ45" s="35"/>
      <c r="TA45" s="35"/>
      <c r="TB45" s="35"/>
      <c r="TC45" s="35"/>
      <c r="TD45" s="35"/>
      <c r="TE45" s="35"/>
      <c r="TF45" s="35"/>
      <c r="TG45" s="35"/>
      <c r="TH45" s="35"/>
      <c r="TI45" s="35"/>
      <c r="TJ45" s="35"/>
      <c r="TK45" s="35"/>
      <c r="TL45" s="35"/>
      <c r="TM45" s="35"/>
      <c r="TN45" s="35"/>
      <c r="TO45" s="35"/>
      <c r="TP45" s="35"/>
      <c r="TQ45" s="35"/>
      <c r="TR45" s="35"/>
      <c r="TS45" s="35"/>
      <c r="TT45" s="35"/>
      <c r="TU45" s="35"/>
      <c r="TV45" s="35"/>
      <c r="TW45" s="35"/>
      <c r="TX45" s="35"/>
      <c r="TY45" s="35"/>
      <c r="TZ45" s="35"/>
      <c r="UA45" s="35"/>
      <c r="UB45" s="35"/>
      <c r="UC45" s="35"/>
      <c r="UD45" s="35"/>
      <c r="UE45" s="35"/>
      <c r="UF45" s="35"/>
      <c r="UG45" s="35"/>
      <c r="UH45" s="35"/>
      <c r="UI45" s="35"/>
      <c r="UJ45" s="35"/>
      <c r="UK45" s="35"/>
      <c r="UL45" s="35"/>
      <c r="UM45" s="35"/>
      <c r="UN45" s="35"/>
      <c r="UO45" s="35"/>
      <c r="UP45" s="35"/>
      <c r="UQ45" s="35"/>
      <c r="UR45" s="35"/>
      <c r="US45" s="35"/>
      <c r="UT45" s="35"/>
      <c r="UU45" s="35"/>
      <c r="UV45" s="35"/>
      <c r="UW45" s="35"/>
      <c r="UX45" s="35"/>
      <c r="UY45" s="35"/>
      <c r="UZ45" s="35"/>
      <c r="VA45" s="35"/>
      <c r="VB45" s="35"/>
      <c r="VC45" s="35"/>
      <c r="VD45" s="35"/>
      <c r="VE45" s="35"/>
      <c r="VF45" s="35"/>
      <c r="VG45" s="35"/>
      <c r="VH45" s="35"/>
      <c r="VI45" s="35"/>
      <c r="VJ45" s="35"/>
      <c r="VK45" s="35"/>
      <c r="VL45" s="35"/>
      <c r="VM45" s="35">
        <v>9</v>
      </c>
      <c r="VN45" s="35"/>
      <c r="VO45" s="35"/>
      <c r="VP45" s="35"/>
      <c r="VQ45" s="35"/>
      <c r="VR45" s="35"/>
      <c r="VS45" s="35"/>
      <c r="VT45" s="35"/>
      <c r="VU45" s="35"/>
      <c r="VV45" s="35"/>
      <c r="VW45" s="35"/>
      <c r="VX45" s="35"/>
      <c r="VY45" s="35"/>
      <c r="VZ45" s="35"/>
      <c r="WA45" s="35"/>
      <c r="WB45" s="35"/>
      <c r="WC45" s="35"/>
      <c r="WD45" s="35"/>
      <c r="WE45" s="35"/>
      <c r="WF45" s="35"/>
      <c r="WG45" s="35"/>
      <c r="WH45" s="35"/>
      <c r="WI45" s="35"/>
      <c r="WJ45" s="35"/>
      <c r="WK45" s="35"/>
      <c r="WL45" s="35"/>
      <c r="WM45" s="35"/>
      <c r="WN45" s="35"/>
      <c r="WO45" s="35"/>
      <c r="WP45" s="35"/>
      <c r="WQ45" s="35"/>
      <c r="WR45" s="35"/>
      <c r="WS45" s="35"/>
      <c r="WT45" s="35"/>
      <c r="WU45" s="35"/>
      <c r="WV45" s="35"/>
      <c r="WW45" s="35"/>
      <c r="WX45" s="35"/>
      <c r="WY45" s="35"/>
      <c r="WZ45" s="35"/>
      <c r="XA45" s="35"/>
      <c r="XB45" s="35">
        <v>18</v>
      </c>
      <c r="XC45" s="35"/>
      <c r="XD45" s="35"/>
      <c r="XE45" s="35"/>
      <c r="XF45" s="35"/>
      <c r="XG45" s="35">
        <v>18</v>
      </c>
      <c r="XH45" s="35"/>
      <c r="XI45" s="35"/>
      <c r="XJ45" s="35"/>
      <c r="XK45" s="35"/>
      <c r="XL45" s="35"/>
      <c r="XM45" s="35"/>
      <c r="XN45" s="35"/>
      <c r="XO45" s="35"/>
      <c r="XP45" s="35"/>
      <c r="XQ45" s="35"/>
      <c r="XR45" s="35"/>
      <c r="XS45" s="35"/>
      <c r="XT45" s="35"/>
      <c r="XU45" s="35"/>
      <c r="XV45" s="35"/>
      <c r="XW45" s="35"/>
      <c r="XX45" s="35"/>
      <c r="XY45" s="35"/>
      <c r="XZ45" s="35"/>
      <c r="YA45" s="35"/>
      <c r="YB45" s="35"/>
      <c r="YC45" s="35"/>
      <c r="YD45" s="35"/>
      <c r="YE45" s="35"/>
      <c r="YF45" s="35"/>
      <c r="YG45" s="35"/>
      <c r="YH45" s="35"/>
      <c r="YI45" s="35"/>
      <c r="YJ45" s="35"/>
      <c r="YK45" s="35"/>
      <c r="YL45" s="35"/>
      <c r="YM45" s="35"/>
      <c r="YN45" s="35"/>
      <c r="YO45" s="35"/>
      <c r="YP45" s="35"/>
      <c r="YQ45" s="35"/>
      <c r="YR45" s="35"/>
      <c r="YS45" s="35"/>
      <c r="YT45" s="35"/>
      <c r="YU45" s="35"/>
      <c r="YV45" s="35"/>
      <c r="YW45" s="35"/>
      <c r="YX45" s="35"/>
      <c r="YY45" s="35"/>
      <c r="YZ45" s="35"/>
      <c r="ZA45" s="35"/>
      <c r="ZB45" s="35">
        <v>9</v>
      </c>
      <c r="ZC45" s="35"/>
      <c r="ZD45" s="35"/>
      <c r="ZE45" s="35">
        <v>9</v>
      </c>
      <c r="ZF45" s="35"/>
      <c r="ZG45" s="35"/>
      <c r="ZH45" s="35"/>
      <c r="ZI45" s="35"/>
      <c r="ZJ45" s="35"/>
      <c r="ZK45" s="35"/>
      <c r="ZL45" s="35"/>
      <c r="ZM45" s="35"/>
      <c r="ZN45" s="35"/>
      <c r="ZO45" s="35"/>
      <c r="ZP45" s="35"/>
      <c r="ZQ45" s="35"/>
      <c r="ZR45" s="35"/>
      <c r="ZS45" s="35"/>
      <c r="ZT45" s="35"/>
      <c r="ZU45" s="35"/>
      <c r="ZV45" s="35"/>
      <c r="ZW45" s="35"/>
      <c r="ZX45" s="35"/>
      <c r="ZY45" s="35"/>
      <c r="ZZ45" s="35"/>
      <c r="AAA45" s="35"/>
      <c r="AAB45" s="35"/>
      <c r="AAC45" s="35"/>
      <c r="AAD45" s="35"/>
      <c r="AAE45" s="35"/>
      <c r="AAF45" s="35"/>
      <c r="AAG45" s="35"/>
      <c r="AAH45" s="35"/>
      <c r="AAI45" s="35"/>
      <c r="AAJ45" s="35"/>
      <c r="AAK45" s="35"/>
      <c r="AAL45" s="35"/>
      <c r="AAM45" s="35"/>
      <c r="AAN45" s="35"/>
      <c r="AAO45" s="35"/>
      <c r="AAP45" s="35"/>
      <c r="AAQ45" s="35"/>
      <c r="AAR45" s="35"/>
      <c r="AAS45" s="35"/>
      <c r="AAT45" s="35"/>
      <c r="AAU45" s="35"/>
      <c r="AAV45" s="35"/>
      <c r="AAW45" s="35"/>
      <c r="AAX45" s="35"/>
      <c r="AAY45" s="35"/>
      <c r="AAZ45" s="35"/>
      <c r="ABA45" s="35"/>
      <c r="ABB45" s="35"/>
      <c r="ABC45" s="35"/>
      <c r="ABD45" s="35"/>
      <c r="ABE45" s="35"/>
      <c r="ABF45" s="35"/>
      <c r="ABG45" s="35"/>
      <c r="ABH45" s="35"/>
      <c r="ABI45" s="35">
        <v>27</v>
      </c>
      <c r="ABJ45" s="35"/>
      <c r="ABK45" s="35"/>
      <c r="ABL45" s="35"/>
      <c r="ABM45" s="35"/>
      <c r="ABN45" s="35"/>
      <c r="ABO45" s="35"/>
      <c r="ABP45" s="35"/>
      <c r="ABQ45" s="35"/>
      <c r="ABR45" s="35"/>
      <c r="ABS45" s="35"/>
      <c r="ABT45" s="35"/>
      <c r="ABU45" s="35"/>
      <c r="ABV45" s="35"/>
      <c r="ABW45" s="35"/>
      <c r="ABX45" s="35"/>
      <c r="ABY45" s="35"/>
      <c r="ABZ45" s="35"/>
      <c r="ACA45" s="35"/>
      <c r="ACB45" s="35"/>
      <c r="ACC45" s="35"/>
      <c r="ACD45" s="35"/>
      <c r="ACE45" s="35"/>
      <c r="ACF45" s="35"/>
      <c r="ACG45" s="35"/>
      <c r="ACH45" s="35"/>
      <c r="ACI45" s="35"/>
      <c r="ACJ45" s="35"/>
      <c r="ACK45" s="35"/>
      <c r="ACL45" s="35"/>
      <c r="ACM45" s="35"/>
      <c r="ACN45" s="35"/>
      <c r="ACO45" s="35"/>
      <c r="ACP45" s="35"/>
      <c r="ACQ45" s="35"/>
      <c r="ACR45" s="35"/>
      <c r="ACS45" s="35"/>
      <c r="ACT45" s="35"/>
      <c r="ACU45" s="35"/>
      <c r="ACV45" s="35"/>
      <c r="ACW45" s="35"/>
      <c r="ACX45" s="35"/>
      <c r="ACY45" s="35"/>
      <c r="ACZ45" s="35"/>
      <c r="ADA45" s="35"/>
      <c r="ADB45" s="35"/>
      <c r="ADC45" s="35"/>
      <c r="ADD45" s="35"/>
      <c r="ADE45" s="35"/>
      <c r="ADF45" s="35"/>
      <c r="ADG45" s="35"/>
      <c r="ADH45" s="35"/>
      <c r="ADI45" s="35"/>
      <c r="ADJ45" s="35"/>
      <c r="ADK45" s="35"/>
      <c r="ADL45" s="35"/>
      <c r="ADM45" s="35"/>
      <c r="ADN45" s="35"/>
      <c r="ADO45" s="35"/>
      <c r="ADP45" s="35"/>
      <c r="ADQ45" s="35"/>
      <c r="ADR45" s="35"/>
      <c r="ADS45" s="35"/>
      <c r="ADT45" s="35"/>
      <c r="ADU45" s="35"/>
      <c r="ADV45" s="35"/>
      <c r="ADW45" s="35"/>
      <c r="ADX45" s="35"/>
      <c r="ADY45" s="26">
        <f t="shared" si="1"/>
        <v>0</v>
      </c>
      <c r="ADZ45" s="5"/>
    </row>
    <row r="46" spans="1:829" s="33" customFormat="1" x14ac:dyDescent="0.2">
      <c r="A46" s="38" t="s">
        <v>499</v>
      </c>
      <c r="B46" s="65">
        <f t="shared" si="0"/>
        <v>0</v>
      </c>
      <c r="C46" s="57">
        <v>1</v>
      </c>
      <c r="D46" s="59">
        <v>44753</v>
      </c>
      <c r="E46" s="67">
        <v>21.64</v>
      </c>
      <c r="F46" s="67">
        <f t="shared" si="2"/>
        <v>0</v>
      </c>
      <c r="G46" s="6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15"/>
      <c r="BF46" s="15"/>
      <c r="BG46" s="136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s="35"/>
      <c r="DP46" s="35"/>
      <c r="DQ46" s="35"/>
      <c r="DR46" s="35"/>
      <c r="DS46" s="35"/>
      <c r="DT46" s="35"/>
      <c r="DU46" s="35"/>
      <c r="DV46" s="35"/>
      <c r="DW46" s="35"/>
      <c r="DX46" s="35"/>
      <c r="DY46" s="35"/>
      <c r="DZ46" s="35"/>
      <c r="EA46" s="35"/>
      <c r="EB46" s="35"/>
      <c r="EC46" s="35"/>
      <c r="ED46" s="35"/>
      <c r="EE46" s="35"/>
      <c r="EF46" s="35"/>
      <c r="EG46" s="35"/>
      <c r="EH46" s="35"/>
      <c r="EI46" s="35"/>
      <c r="EJ46" s="35"/>
      <c r="EK46" s="35"/>
      <c r="EL46" s="35"/>
      <c r="EM46" s="35"/>
      <c r="EN46" s="35"/>
      <c r="EO46" s="35"/>
      <c r="EP46" s="35"/>
      <c r="EQ46" s="35"/>
      <c r="ER46" s="35"/>
      <c r="ES46" s="35"/>
      <c r="ET46" s="35"/>
      <c r="EU46" s="35"/>
      <c r="EV46" s="35"/>
      <c r="EW46" s="35"/>
      <c r="EX46" s="35"/>
      <c r="EY46" s="35"/>
      <c r="EZ46" s="35"/>
      <c r="FA46" s="35"/>
      <c r="FB46" s="35"/>
      <c r="FC46" s="35"/>
      <c r="FD46" s="35"/>
      <c r="FE46" s="35"/>
      <c r="FF46" s="35"/>
      <c r="FG46" s="35"/>
      <c r="FH46" s="35"/>
      <c r="FI46" s="35"/>
      <c r="FJ46" s="35"/>
      <c r="FK46" s="35"/>
      <c r="FL46" s="35"/>
      <c r="FM46" s="35"/>
      <c r="FN46" s="35"/>
      <c r="FO46" s="35"/>
      <c r="FP46" s="35"/>
      <c r="FQ46" s="35"/>
      <c r="FR46" s="35"/>
      <c r="FS46" s="35"/>
      <c r="FT46" s="35"/>
      <c r="FU46" s="35"/>
      <c r="FV46" s="35"/>
      <c r="FW46" s="35"/>
      <c r="FX46" s="35"/>
      <c r="FY46" s="35"/>
      <c r="FZ46" s="35"/>
      <c r="GA46" s="35"/>
      <c r="GB46" s="35"/>
      <c r="GC46" s="35"/>
      <c r="GD46" s="35"/>
      <c r="GE46" s="35"/>
      <c r="GF46" s="35"/>
      <c r="GG46" s="35"/>
      <c r="GH46" s="35"/>
      <c r="GI46" s="35"/>
      <c r="GJ46" s="35"/>
      <c r="GK46" s="35"/>
      <c r="GL46" s="35"/>
      <c r="GM46" s="35"/>
      <c r="GN46" s="35"/>
      <c r="GO46" s="35"/>
      <c r="GP46" s="35"/>
      <c r="GQ46" s="35"/>
      <c r="GR46" s="35"/>
      <c r="GS46" s="35"/>
      <c r="GT46" s="35"/>
      <c r="GU46" s="35"/>
      <c r="GV46" s="35"/>
      <c r="GW46" s="35"/>
      <c r="GX46" s="35"/>
      <c r="GY46" s="35"/>
      <c r="GZ46" s="35"/>
      <c r="HA46" s="35"/>
      <c r="HB46" s="35"/>
      <c r="HC46" s="35"/>
      <c r="HD46" s="35"/>
      <c r="HE46" s="35"/>
      <c r="HF46" s="35"/>
      <c r="HG46" s="35"/>
      <c r="HH46" s="35"/>
      <c r="HI46" s="35"/>
      <c r="HJ46" s="35"/>
      <c r="HK46" s="35"/>
      <c r="HL46" s="35"/>
      <c r="HM46" s="35"/>
      <c r="HN46" s="35"/>
      <c r="HO46" s="35"/>
      <c r="HP46" s="35"/>
      <c r="HQ46" s="35"/>
      <c r="HR46" s="35"/>
      <c r="HS46" s="35"/>
      <c r="HT46" s="35"/>
      <c r="HU46" s="35"/>
      <c r="HV46" s="35"/>
      <c r="HW46" s="35"/>
      <c r="HX46" s="35"/>
      <c r="HY46" s="35"/>
      <c r="HZ46" s="35"/>
      <c r="IA46" s="35"/>
      <c r="IB46" s="35"/>
      <c r="IC46" s="35"/>
      <c r="ID46" s="35"/>
      <c r="IE46" s="35"/>
      <c r="IF46" s="35"/>
      <c r="IG46" s="35"/>
      <c r="IH46" s="35"/>
      <c r="II46" s="35"/>
      <c r="IJ46" s="35"/>
      <c r="IK46" s="35"/>
      <c r="IL46" s="35"/>
      <c r="IM46" s="35"/>
      <c r="IN46" s="35"/>
      <c r="IO46" s="35"/>
      <c r="IP46" s="35"/>
      <c r="IQ46" s="35"/>
      <c r="IR46" s="35"/>
      <c r="IS46" s="35"/>
      <c r="IT46" s="35"/>
      <c r="IU46" s="35"/>
      <c r="IV46" s="35"/>
      <c r="IW46" s="35"/>
      <c r="IX46" s="35"/>
      <c r="IY46" s="35"/>
      <c r="IZ46" s="35"/>
      <c r="JA46" s="35"/>
      <c r="JB46" s="35"/>
      <c r="JC46" s="35"/>
      <c r="JD46" s="35"/>
      <c r="JE46" s="35"/>
      <c r="JF46" s="35"/>
      <c r="JG46" s="35"/>
      <c r="JH46" s="35"/>
      <c r="JI46" s="35"/>
      <c r="JJ46" s="35"/>
      <c r="JK46" s="35"/>
      <c r="JL46" s="35"/>
      <c r="JM46" s="35"/>
      <c r="JN46" s="35"/>
      <c r="JO46" s="35"/>
      <c r="JP46" s="35">
        <v>1</v>
      </c>
      <c r="JQ46" s="35"/>
      <c r="JR46" s="35"/>
      <c r="JS46" s="35"/>
      <c r="JT46" s="35"/>
      <c r="JU46" s="35"/>
      <c r="JV46" s="35"/>
      <c r="JW46" s="35"/>
      <c r="JX46" s="35"/>
      <c r="JY46" s="35"/>
      <c r="JZ46" s="35"/>
      <c r="KA46" s="35"/>
      <c r="KB46" s="35"/>
      <c r="KC46" s="35"/>
      <c r="KD46" s="35"/>
      <c r="KE46" s="35"/>
      <c r="KF46" s="35"/>
      <c r="KG46" s="35"/>
      <c r="KH46" s="35"/>
      <c r="KI46" s="35"/>
      <c r="KJ46" s="35"/>
      <c r="KK46" s="35"/>
      <c r="KL46" s="35"/>
      <c r="KM46" s="35"/>
      <c r="KN46" s="35"/>
      <c r="KO46" s="35"/>
      <c r="KP46" s="35"/>
      <c r="KQ46" s="35"/>
      <c r="KR46" s="35"/>
      <c r="KS46" s="35"/>
      <c r="KT46" s="35"/>
      <c r="KU46" s="35"/>
      <c r="KV46" s="35"/>
      <c r="KW46" s="35"/>
      <c r="KX46" s="35"/>
      <c r="KY46" s="35"/>
      <c r="KZ46" s="35"/>
      <c r="LA46" s="35"/>
      <c r="LB46" s="35"/>
      <c r="LC46" s="35"/>
      <c r="LD46" s="35"/>
      <c r="LE46" s="35"/>
      <c r="LF46" s="35"/>
      <c r="LG46" s="35"/>
      <c r="LH46" s="35"/>
      <c r="LI46" s="35"/>
      <c r="LJ46" s="35"/>
      <c r="LK46" s="35"/>
      <c r="LL46" s="35"/>
      <c r="LM46" s="35">
        <v>2</v>
      </c>
      <c r="LN46" s="35">
        <v>2</v>
      </c>
      <c r="LO46" s="35"/>
      <c r="LP46" s="35"/>
      <c r="LQ46" s="35"/>
      <c r="LR46" s="35"/>
      <c r="LS46" s="35"/>
      <c r="LT46" s="35"/>
      <c r="LU46" s="35"/>
      <c r="LV46" s="35"/>
      <c r="LW46" s="35"/>
      <c r="LX46" s="35"/>
      <c r="LY46" s="35"/>
      <c r="LZ46" s="35"/>
      <c r="MA46" s="35"/>
      <c r="MB46" s="35"/>
      <c r="MC46" s="35"/>
      <c r="MD46" s="35"/>
      <c r="ME46" s="35"/>
      <c r="MF46" s="35"/>
      <c r="MG46" s="35"/>
      <c r="MH46" s="35"/>
      <c r="MI46" s="35"/>
      <c r="MJ46" s="35"/>
      <c r="MK46" s="35"/>
      <c r="ML46" s="35"/>
      <c r="MM46" s="35"/>
      <c r="MN46" s="35"/>
      <c r="MO46" s="35"/>
      <c r="MP46" s="35"/>
      <c r="MQ46" s="35"/>
      <c r="MR46" s="35"/>
      <c r="MS46" s="35"/>
      <c r="MT46" s="35"/>
      <c r="MU46" s="35"/>
      <c r="MV46" s="35"/>
      <c r="MW46" s="35"/>
      <c r="MX46" s="35"/>
      <c r="MY46" s="35"/>
      <c r="MZ46" s="35"/>
      <c r="NA46" s="35"/>
      <c r="NB46" s="35"/>
      <c r="NC46" s="35"/>
      <c r="ND46" s="35"/>
      <c r="NE46" s="35"/>
      <c r="NF46" s="35"/>
      <c r="NG46" s="35"/>
      <c r="NH46" s="35"/>
      <c r="NI46" s="35"/>
      <c r="NJ46" s="35"/>
      <c r="NK46" s="35"/>
      <c r="NL46" s="35"/>
      <c r="NM46" s="35"/>
      <c r="NN46" s="35"/>
      <c r="NO46" s="35"/>
      <c r="NP46" s="35"/>
      <c r="NQ46" s="35"/>
      <c r="NR46" s="35"/>
      <c r="NS46" s="35"/>
      <c r="NT46" s="35"/>
      <c r="NU46" s="35"/>
      <c r="NV46" s="35"/>
      <c r="NW46" s="35"/>
      <c r="NX46" s="35"/>
      <c r="NY46" s="35"/>
      <c r="NZ46" s="35"/>
      <c r="OA46" s="35"/>
      <c r="OB46" s="35"/>
      <c r="OC46" s="35"/>
      <c r="OD46" s="35"/>
      <c r="OE46" s="35"/>
      <c r="OF46" s="35"/>
      <c r="OG46" s="35"/>
      <c r="OH46" s="35"/>
      <c r="OI46" s="35"/>
      <c r="OJ46" s="35"/>
      <c r="OK46" s="35"/>
      <c r="OL46" s="35"/>
      <c r="OM46" s="35"/>
      <c r="ON46" s="35"/>
      <c r="OO46" s="35"/>
      <c r="OP46" s="35"/>
      <c r="OQ46" s="35"/>
      <c r="OR46" s="35"/>
      <c r="OS46" s="35"/>
      <c r="OT46" s="35"/>
      <c r="OU46" s="35"/>
      <c r="OV46" s="35"/>
      <c r="OW46" s="35"/>
      <c r="OX46" s="35"/>
      <c r="OY46" s="35"/>
      <c r="OZ46" s="35"/>
      <c r="PA46" s="35"/>
      <c r="PB46" s="35"/>
      <c r="PC46" s="35"/>
      <c r="PD46" s="35"/>
      <c r="PE46" s="35"/>
      <c r="PF46" s="35"/>
      <c r="PG46" s="35"/>
      <c r="PH46" s="35"/>
      <c r="PI46" s="35"/>
      <c r="PJ46" s="35"/>
      <c r="PK46" s="35"/>
      <c r="PL46" s="35"/>
      <c r="PM46" s="35"/>
      <c r="PN46" s="35"/>
      <c r="PO46" s="35"/>
      <c r="PP46" s="35"/>
      <c r="PQ46" s="35"/>
      <c r="PR46" s="35"/>
      <c r="PS46" s="35"/>
      <c r="PT46" s="35"/>
      <c r="PU46" s="35"/>
      <c r="PV46" s="35"/>
      <c r="PW46" s="35"/>
      <c r="PX46" s="35"/>
      <c r="PY46" s="35"/>
      <c r="PZ46" s="35"/>
      <c r="QA46" s="35"/>
      <c r="QB46" s="35"/>
      <c r="QC46" s="35"/>
      <c r="QD46" s="35"/>
      <c r="QE46" s="35"/>
      <c r="QF46" s="35"/>
      <c r="QG46" s="35"/>
      <c r="QH46" s="35"/>
      <c r="QI46" s="35"/>
      <c r="QJ46" s="35"/>
      <c r="QK46" s="35"/>
      <c r="QL46" s="35"/>
      <c r="QM46" s="35"/>
      <c r="QN46" s="35"/>
      <c r="QO46" s="35"/>
      <c r="QP46" s="35"/>
      <c r="QQ46" s="35"/>
      <c r="QR46" s="35"/>
      <c r="QS46" s="35"/>
      <c r="QT46" s="35"/>
      <c r="QU46" s="35"/>
      <c r="QV46" s="35"/>
      <c r="QW46" s="35"/>
      <c r="QX46" s="35"/>
      <c r="QY46" s="35"/>
      <c r="QZ46" s="35"/>
      <c r="RA46" s="35"/>
      <c r="RB46" s="35"/>
      <c r="RC46" s="35"/>
      <c r="RD46" s="35"/>
      <c r="RE46" s="35"/>
      <c r="RF46" s="35"/>
      <c r="RG46" s="35"/>
      <c r="RH46" s="35"/>
      <c r="RI46" s="35"/>
      <c r="RJ46" s="35"/>
      <c r="RK46" s="35"/>
      <c r="RL46" s="35"/>
      <c r="RM46" s="35"/>
      <c r="RN46" s="35"/>
      <c r="RO46" s="35"/>
      <c r="RP46" s="35"/>
      <c r="RQ46" s="35"/>
      <c r="RR46" s="35"/>
      <c r="RS46" s="35"/>
      <c r="RT46" s="35"/>
      <c r="RU46" s="35"/>
      <c r="RV46" s="35"/>
      <c r="RW46" s="35"/>
      <c r="RX46" s="35"/>
      <c r="RY46" s="35"/>
      <c r="RZ46" s="35"/>
      <c r="SA46" s="35"/>
      <c r="SB46" s="35"/>
      <c r="SC46" s="35"/>
      <c r="SD46" s="35"/>
      <c r="SE46" s="35"/>
      <c r="SF46" s="35"/>
      <c r="SG46" s="35">
        <v>1</v>
      </c>
      <c r="SH46" s="35"/>
      <c r="SI46" s="35"/>
      <c r="SJ46" s="35"/>
      <c r="SK46" s="35"/>
      <c r="SL46" s="35"/>
      <c r="SM46" s="35"/>
      <c r="SN46" s="35"/>
      <c r="SO46" s="35"/>
      <c r="SP46" s="35"/>
      <c r="SQ46" s="35"/>
      <c r="SR46" s="35"/>
      <c r="SS46" s="35"/>
      <c r="ST46" s="35"/>
      <c r="SU46" s="35"/>
      <c r="SV46" s="35"/>
      <c r="SW46" s="35"/>
      <c r="SX46" s="35"/>
      <c r="SY46" s="35"/>
      <c r="SZ46" s="35"/>
      <c r="TA46" s="35"/>
      <c r="TB46" s="35"/>
      <c r="TC46" s="35"/>
      <c r="TD46" s="35"/>
      <c r="TE46" s="35"/>
      <c r="TF46" s="35"/>
      <c r="TG46" s="35"/>
      <c r="TH46" s="35"/>
      <c r="TI46" s="35"/>
      <c r="TJ46" s="35"/>
      <c r="TK46" s="35"/>
      <c r="TL46" s="35"/>
      <c r="TM46" s="35"/>
      <c r="TN46" s="35"/>
      <c r="TO46" s="35"/>
      <c r="TP46" s="35"/>
      <c r="TQ46" s="35"/>
      <c r="TR46" s="35"/>
      <c r="TS46" s="35"/>
      <c r="TT46" s="35"/>
      <c r="TU46" s="35"/>
      <c r="TV46" s="35"/>
      <c r="TW46" s="35"/>
      <c r="TX46" s="35"/>
      <c r="TY46" s="35"/>
      <c r="TZ46" s="35"/>
      <c r="UA46" s="35"/>
      <c r="UB46" s="35"/>
      <c r="UC46" s="35"/>
      <c r="UD46" s="35"/>
      <c r="UE46" s="35"/>
      <c r="UF46" s="35"/>
      <c r="UG46" s="35"/>
      <c r="UH46" s="35"/>
      <c r="UI46" s="35"/>
      <c r="UJ46" s="35"/>
      <c r="UK46" s="35"/>
      <c r="UL46" s="35"/>
      <c r="UM46" s="35"/>
      <c r="UN46" s="35"/>
      <c r="UO46" s="35"/>
      <c r="UP46" s="35"/>
      <c r="UQ46" s="35"/>
      <c r="UR46" s="35"/>
      <c r="US46" s="35"/>
      <c r="UT46" s="35"/>
      <c r="UU46" s="35"/>
      <c r="UV46" s="35"/>
      <c r="UW46" s="35"/>
      <c r="UX46" s="35"/>
      <c r="UY46" s="35"/>
      <c r="UZ46" s="35"/>
      <c r="VA46" s="35"/>
      <c r="VB46" s="35"/>
      <c r="VC46" s="35"/>
      <c r="VD46" s="35"/>
      <c r="VE46" s="35"/>
      <c r="VF46" s="35"/>
      <c r="VG46" s="35"/>
      <c r="VH46" s="35"/>
      <c r="VI46" s="35"/>
      <c r="VJ46" s="35"/>
      <c r="VK46" s="35"/>
      <c r="VL46" s="35"/>
      <c r="VM46" s="35"/>
      <c r="VN46" s="35"/>
      <c r="VO46" s="35"/>
      <c r="VP46" s="35"/>
      <c r="VQ46" s="35"/>
      <c r="VR46" s="35"/>
      <c r="VS46" s="35"/>
      <c r="VT46" s="35"/>
      <c r="VU46" s="35"/>
      <c r="VV46" s="35"/>
      <c r="VW46" s="35"/>
      <c r="VX46" s="35"/>
      <c r="VY46" s="35"/>
      <c r="VZ46" s="35"/>
      <c r="WA46" s="35"/>
      <c r="WB46" s="35"/>
      <c r="WC46" s="35"/>
      <c r="WD46" s="35"/>
      <c r="WE46" s="35"/>
      <c r="WF46" s="35"/>
      <c r="WG46" s="35"/>
      <c r="WH46" s="35"/>
      <c r="WI46" s="35"/>
      <c r="WJ46" s="35"/>
      <c r="WK46" s="35">
        <v>2</v>
      </c>
      <c r="WL46" s="35"/>
      <c r="WM46" s="35"/>
      <c r="WN46" s="35"/>
      <c r="WO46" s="35"/>
      <c r="WP46" s="35"/>
      <c r="WQ46" s="35"/>
      <c r="WR46" s="35"/>
      <c r="WS46" s="35"/>
      <c r="WT46" s="35"/>
      <c r="WU46" s="35"/>
      <c r="WV46" s="35"/>
      <c r="WW46" s="35"/>
      <c r="WX46" s="35"/>
      <c r="WY46" s="35"/>
      <c r="WZ46" s="35"/>
      <c r="XA46" s="35"/>
      <c r="XB46" s="35"/>
      <c r="XC46" s="35"/>
      <c r="XD46" s="35"/>
      <c r="XE46" s="35"/>
      <c r="XF46" s="35"/>
      <c r="XG46" s="35"/>
      <c r="XH46" s="35"/>
      <c r="XI46" s="35"/>
      <c r="XJ46" s="35"/>
      <c r="XK46" s="35"/>
      <c r="XL46" s="35"/>
      <c r="XM46" s="35"/>
      <c r="XN46" s="35"/>
      <c r="XO46" s="35"/>
      <c r="XP46" s="35"/>
      <c r="XQ46" s="35"/>
      <c r="XR46" s="35"/>
      <c r="XS46" s="35"/>
      <c r="XT46" s="35"/>
      <c r="XU46" s="35"/>
      <c r="XV46" s="35"/>
      <c r="XW46" s="35"/>
      <c r="XX46" s="35"/>
      <c r="XY46" s="35"/>
      <c r="XZ46" s="35"/>
      <c r="YA46" s="35"/>
      <c r="YB46" s="35"/>
      <c r="YC46" s="35"/>
      <c r="YD46" s="35"/>
      <c r="YE46" s="35"/>
      <c r="YF46" s="35"/>
      <c r="YG46" s="35"/>
      <c r="YH46" s="35"/>
      <c r="YI46" s="35"/>
      <c r="YJ46" s="35"/>
      <c r="YK46" s="35"/>
      <c r="YL46" s="35"/>
      <c r="YM46" s="35"/>
      <c r="YN46" s="35"/>
      <c r="YO46" s="35"/>
      <c r="YP46" s="35"/>
      <c r="YQ46" s="35"/>
      <c r="YR46" s="35"/>
      <c r="YS46" s="35"/>
      <c r="YT46" s="35"/>
      <c r="YU46" s="35"/>
      <c r="YV46" s="35"/>
      <c r="YW46" s="35"/>
      <c r="YX46" s="35"/>
      <c r="YY46" s="35"/>
      <c r="YZ46" s="35"/>
      <c r="ZA46" s="35"/>
      <c r="ZB46" s="35">
        <v>2</v>
      </c>
      <c r="ZC46" s="35"/>
      <c r="ZD46" s="35"/>
      <c r="ZE46" s="35"/>
      <c r="ZF46" s="35"/>
      <c r="ZG46" s="35"/>
      <c r="ZH46" s="35"/>
      <c r="ZI46" s="35"/>
      <c r="ZJ46" s="35"/>
      <c r="ZK46" s="35"/>
      <c r="ZL46" s="35"/>
      <c r="ZM46" s="35"/>
      <c r="ZN46" s="35"/>
      <c r="ZO46" s="35"/>
      <c r="ZP46" s="35"/>
      <c r="ZQ46" s="35"/>
      <c r="ZR46" s="35"/>
      <c r="ZS46" s="35"/>
      <c r="ZT46" s="35"/>
      <c r="ZU46" s="35"/>
      <c r="ZV46" s="35"/>
      <c r="ZW46" s="35"/>
      <c r="ZX46" s="35"/>
      <c r="ZY46" s="35"/>
      <c r="ZZ46" s="35"/>
      <c r="AAA46" s="35"/>
      <c r="AAB46" s="35"/>
      <c r="AAC46" s="35"/>
      <c r="AAD46" s="35"/>
      <c r="AAE46" s="35"/>
      <c r="AAF46" s="35"/>
      <c r="AAG46" s="35"/>
      <c r="AAH46" s="35"/>
      <c r="AAI46" s="35"/>
      <c r="AAJ46" s="35"/>
      <c r="AAK46" s="35"/>
      <c r="AAL46" s="35"/>
      <c r="AAM46" s="35"/>
      <c r="AAN46" s="35"/>
      <c r="AAO46" s="35"/>
      <c r="AAP46" s="35"/>
      <c r="AAQ46" s="35"/>
      <c r="AAR46" s="35"/>
      <c r="AAS46" s="35"/>
      <c r="AAT46" s="35"/>
      <c r="AAU46" s="35"/>
      <c r="AAV46" s="35"/>
      <c r="AAW46" s="35"/>
      <c r="AAX46" s="35"/>
      <c r="AAY46" s="35"/>
      <c r="AAZ46" s="35"/>
      <c r="ABA46" s="35"/>
      <c r="ABB46" s="35"/>
      <c r="ABC46" s="35"/>
      <c r="ABD46" s="35"/>
      <c r="ABE46" s="35"/>
      <c r="ABF46" s="35"/>
      <c r="ABG46" s="35"/>
      <c r="ABH46" s="35"/>
      <c r="ABI46" s="35"/>
      <c r="ABJ46" s="35"/>
      <c r="ABK46" s="35"/>
      <c r="ABL46" s="35"/>
      <c r="ABM46" s="35"/>
      <c r="ABN46" s="35"/>
      <c r="ABO46" s="35"/>
      <c r="ABP46" s="35"/>
      <c r="ABQ46" s="35"/>
      <c r="ABR46" s="35"/>
      <c r="ABS46" s="35"/>
      <c r="ABT46" s="35"/>
      <c r="ABU46" s="35"/>
      <c r="ABV46" s="35"/>
      <c r="ABW46" s="35"/>
      <c r="ABX46" s="35"/>
      <c r="ABY46" s="35"/>
      <c r="ABZ46" s="35"/>
      <c r="ACA46" s="35"/>
      <c r="ACB46" s="35"/>
      <c r="ACC46" s="35"/>
      <c r="ACD46" s="35"/>
      <c r="ACE46" s="35"/>
      <c r="ACF46" s="35"/>
      <c r="ACG46" s="35"/>
      <c r="ACH46" s="35"/>
      <c r="ACI46" s="35"/>
      <c r="ACJ46" s="35"/>
      <c r="ACK46" s="35"/>
      <c r="ACL46" s="35"/>
      <c r="ACM46" s="35"/>
      <c r="ACN46" s="35"/>
      <c r="ACO46" s="35"/>
      <c r="ACP46" s="35"/>
      <c r="ACQ46" s="35"/>
      <c r="ACR46" s="35"/>
      <c r="ACS46" s="35"/>
      <c r="ACT46" s="35"/>
      <c r="ACU46" s="35"/>
      <c r="ACV46" s="35"/>
      <c r="ACW46" s="35"/>
      <c r="ACX46" s="35"/>
      <c r="ACY46" s="35"/>
      <c r="ACZ46" s="35"/>
      <c r="ADA46" s="35"/>
      <c r="ADB46" s="35"/>
      <c r="ADC46" s="35"/>
      <c r="ADD46" s="35"/>
      <c r="ADE46" s="35"/>
      <c r="ADF46" s="35"/>
      <c r="ADG46" s="35"/>
      <c r="ADH46" s="35"/>
      <c r="ADI46" s="35"/>
      <c r="ADJ46" s="35"/>
      <c r="ADK46" s="35"/>
      <c r="ADL46" s="35"/>
      <c r="ADM46" s="35"/>
      <c r="ADN46" s="35"/>
      <c r="ADO46" s="35"/>
      <c r="ADP46" s="35"/>
      <c r="ADQ46" s="35"/>
      <c r="ADR46" s="35"/>
      <c r="ADS46" s="35"/>
      <c r="ADT46" s="35"/>
      <c r="ADU46" s="35"/>
      <c r="ADV46" s="35"/>
      <c r="ADW46" s="35"/>
      <c r="ADX46" s="35"/>
      <c r="ADY46" s="26">
        <f t="shared" si="1"/>
        <v>0</v>
      </c>
      <c r="ADZ46" s="5"/>
    </row>
    <row r="47" spans="1:829" s="33" customFormat="1" x14ac:dyDescent="0.2">
      <c r="A47" s="38" t="s">
        <v>157</v>
      </c>
      <c r="B47" s="65">
        <f t="shared" si="0"/>
        <v>0</v>
      </c>
      <c r="C47" s="57">
        <v>1</v>
      </c>
      <c r="D47" s="59">
        <v>44781</v>
      </c>
      <c r="E47" s="67">
        <v>37.44</v>
      </c>
      <c r="F47" s="67">
        <f t="shared" si="2"/>
        <v>0</v>
      </c>
      <c r="G47" s="6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15"/>
      <c r="BF47" s="15"/>
      <c r="BG47" s="136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s="35"/>
      <c r="DP47" s="35"/>
      <c r="DQ47" s="35"/>
      <c r="DR47" s="35"/>
      <c r="DS47" s="35"/>
      <c r="DT47" s="35"/>
      <c r="DU47" s="35"/>
      <c r="DV47" s="35"/>
      <c r="DW47" s="35"/>
      <c r="DX47" s="35"/>
      <c r="DY47" s="35"/>
      <c r="DZ47" s="35"/>
      <c r="EA47" s="35"/>
      <c r="EB47" s="35"/>
      <c r="EC47" s="35"/>
      <c r="ED47" s="35"/>
      <c r="EE47" s="35"/>
      <c r="EF47" s="35"/>
      <c r="EG47" s="35"/>
      <c r="EH47" s="35"/>
      <c r="EI47" s="35"/>
      <c r="EJ47" s="35"/>
      <c r="EK47" s="35"/>
      <c r="EL47" s="35"/>
      <c r="EM47" s="35"/>
      <c r="EN47" s="35"/>
      <c r="EO47" s="35"/>
      <c r="EP47" s="35"/>
      <c r="EQ47" s="35"/>
      <c r="ER47" s="35"/>
      <c r="ES47" s="35"/>
      <c r="ET47" s="35"/>
      <c r="EU47" s="35"/>
      <c r="EV47" s="35"/>
      <c r="EW47" s="35"/>
      <c r="EX47" s="35"/>
      <c r="EY47" s="35"/>
      <c r="EZ47" s="35"/>
      <c r="FA47" s="35"/>
      <c r="FB47" s="35"/>
      <c r="FC47" s="35"/>
      <c r="FD47" s="35"/>
      <c r="FE47" s="35"/>
      <c r="FF47" s="35"/>
      <c r="FG47" s="35"/>
      <c r="FH47" s="35"/>
      <c r="FI47" s="35"/>
      <c r="FJ47" s="35"/>
      <c r="FK47" s="35"/>
      <c r="FL47" s="35"/>
      <c r="FM47" s="35"/>
      <c r="FN47" s="35"/>
      <c r="FO47" s="35"/>
      <c r="FP47" s="35"/>
      <c r="FQ47" s="35"/>
      <c r="FR47" s="35"/>
      <c r="FS47" s="35"/>
      <c r="FT47" s="35"/>
      <c r="FU47" s="35"/>
      <c r="FV47" s="35"/>
      <c r="FW47" s="35"/>
      <c r="FX47" s="35"/>
      <c r="FY47" s="35"/>
      <c r="FZ47" s="35"/>
      <c r="GA47" s="35"/>
      <c r="GB47" s="35"/>
      <c r="GC47" s="35"/>
      <c r="GD47" s="35"/>
      <c r="GE47" s="35"/>
      <c r="GF47" s="35"/>
      <c r="GG47" s="35"/>
      <c r="GH47" s="35"/>
      <c r="GI47" s="35"/>
      <c r="GJ47" s="35"/>
      <c r="GK47" s="35"/>
      <c r="GL47" s="35"/>
      <c r="GM47" s="35"/>
      <c r="GN47" s="35"/>
      <c r="GO47" s="35"/>
      <c r="GP47" s="35"/>
      <c r="GQ47" s="35"/>
      <c r="GR47" s="35"/>
      <c r="GS47" s="35"/>
      <c r="GT47" s="35"/>
      <c r="GU47" s="35"/>
      <c r="GV47" s="35"/>
      <c r="GW47" s="35"/>
      <c r="GX47" s="35"/>
      <c r="GY47" s="35"/>
      <c r="GZ47" s="35"/>
      <c r="HA47" s="35"/>
      <c r="HB47" s="35"/>
      <c r="HC47" s="35"/>
      <c r="HD47" s="35"/>
      <c r="HE47" s="35"/>
      <c r="HF47" s="35"/>
      <c r="HG47" s="35"/>
      <c r="HH47" s="35"/>
      <c r="HI47" s="35"/>
      <c r="HJ47" s="35"/>
      <c r="HK47" s="35"/>
      <c r="HL47" s="35"/>
      <c r="HM47" s="35"/>
      <c r="HN47" s="35"/>
      <c r="HO47" s="35"/>
      <c r="HP47" s="35"/>
      <c r="HQ47" s="35"/>
      <c r="HR47" s="35"/>
      <c r="HS47" s="35"/>
      <c r="HT47" s="35"/>
      <c r="HU47" s="35"/>
      <c r="HV47" s="35"/>
      <c r="HW47" s="35"/>
      <c r="HX47" s="35"/>
      <c r="HY47" s="35"/>
      <c r="HZ47" s="35"/>
      <c r="IA47" s="35"/>
      <c r="IB47" s="35"/>
      <c r="IC47" s="35"/>
      <c r="ID47" s="35"/>
      <c r="IE47" s="35"/>
      <c r="IF47" s="35"/>
      <c r="IG47" s="35"/>
      <c r="IH47" s="35"/>
      <c r="II47" s="35"/>
      <c r="IJ47" s="35"/>
      <c r="IK47" s="35"/>
      <c r="IL47" s="35"/>
      <c r="IM47" s="35"/>
      <c r="IN47" s="35"/>
      <c r="IO47" s="35"/>
      <c r="IP47" s="35"/>
      <c r="IQ47" s="35"/>
      <c r="IR47" s="35">
        <v>1</v>
      </c>
      <c r="IS47" s="35"/>
      <c r="IT47" s="35"/>
      <c r="IU47" s="35"/>
      <c r="IV47" s="35"/>
      <c r="IW47" s="35"/>
      <c r="IX47" s="35"/>
      <c r="IY47" s="35"/>
      <c r="IZ47" s="35"/>
      <c r="JA47" s="35"/>
      <c r="JB47" s="35"/>
      <c r="JC47" s="35"/>
      <c r="JD47" s="35"/>
      <c r="JE47" s="35"/>
      <c r="JF47" s="35"/>
      <c r="JG47" s="35"/>
      <c r="JH47" s="35"/>
      <c r="JI47" s="35"/>
      <c r="JJ47" s="35"/>
      <c r="JK47" s="35"/>
      <c r="JL47" s="35"/>
      <c r="JM47" s="35"/>
      <c r="JN47" s="35"/>
      <c r="JO47" s="35"/>
      <c r="JP47" s="35"/>
      <c r="JQ47" s="35"/>
      <c r="JR47" s="35"/>
      <c r="JS47" s="35"/>
      <c r="JT47" s="35"/>
      <c r="JU47" s="35"/>
      <c r="JV47" s="35"/>
      <c r="JW47" s="35"/>
      <c r="JX47" s="35"/>
      <c r="JY47" s="35"/>
      <c r="JZ47" s="35"/>
      <c r="KA47" s="35"/>
      <c r="KB47" s="35"/>
      <c r="KC47" s="35"/>
      <c r="KD47" s="35"/>
      <c r="KE47" s="35"/>
      <c r="KF47" s="35"/>
      <c r="KG47" s="35"/>
      <c r="KH47" s="35"/>
      <c r="KI47" s="35"/>
      <c r="KJ47" s="35"/>
      <c r="KK47" s="35"/>
      <c r="KL47" s="35"/>
      <c r="KM47" s="35"/>
      <c r="KN47" s="35"/>
      <c r="KO47" s="35"/>
      <c r="KP47" s="35"/>
      <c r="KQ47" s="35"/>
      <c r="KR47" s="35"/>
      <c r="KS47" s="35"/>
      <c r="KT47" s="35"/>
      <c r="KU47" s="35"/>
      <c r="KV47" s="35"/>
      <c r="KW47" s="35"/>
      <c r="KX47" s="35"/>
      <c r="KY47" s="35"/>
      <c r="KZ47" s="35"/>
      <c r="LA47" s="35"/>
      <c r="LB47" s="35"/>
      <c r="LC47" s="35"/>
      <c r="LD47" s="35"/>
      <c r="LE47" s="35"/>
      <c r="LF47" s="35"/>
      <c r="LG47" s="35"/>
      <c r="LH47" s="35"/>
      <c r="LI47" s="35"/>
      <c r="LJ47" s="35"/>
      <c r="LK47" s="35"/>
      <c r="LL47" s="35"/>
      <c r="LM47" s="35"/>
      <c r="LN47" s="35"/>
      <c r="LO47" s="35"/>
      <c r="LP47" s="35"/>
      <c r="LQ47" s="35"/>
      <c r="LR47" s="35"/>
      <c r="LS47" s="35"/>
      <c r="LT47" s="35"/>
      <c r="LU47" s="35"/>
      <c r="LV47" s="35"/>
      <c r="LW47" s="35"/>
      <c r="LX47" s="35"/>
      <c r="LY47" s="35"/>
      <c r="LZ47" s="35"/>
      <c r="MA47" s="35"/>
      <c r="MB47" s="35"/>
      <c r="MC47" s="35"/>
      <c r="MD47" s="35"/>
      <c r="ME47" s="35"/>
      <c r="MF47" s="35"/>
      <c r="MG47" s="35"/>
      <c r="MH47" s="35"/>
      <c r="MI47" s="35"/>
      <c r="MJ47" s="35"/>
      <c r="MK47" s="35"/>
      <c r="ML47" s="35"/>
      <c r="MM47" s="35"/>
      <c r="MN47" s="35"/>
      <c r="MO47" s="35"/>
      <c r="MP47" s="35"/>
      <c r="MQ47" s="35"/>
      <c r="MR47" s="35"/>
      <c r="MS47" s="35"/>
      <c r="MT47" s="35"/>
      <c r="MU47" s="35"/>
      <c r="MV47" s="35"/>
      <c r="MW47" s="35"/>
      <c r="MX47" s="35"/>
      <c r="MY47" s="35"/>
      <c r="MZ47" s="35"/>
      <c r="NA47" s="35"/>
      <c r="NB47" s="35"/>
      <c r="NC47" s="35"/>
      <c r="ND47" s="35"/>
      <c r="NE47" s="35"/>
      <c r="NF47" s="35"/>
      <c r="NG47" s="35"/>
      <c r="NH47" s="35"/>
      <c r="NI47" s="35"/>
      <c r="NJ47" s="35"/>
      <c r="NK47" s="35"/>
      <c r="NL47" s="35"/>
      <c r="NM47" s="35"/>
      <c r="NN47" s="35"/>
      <c r="NO47" s="35"/>
      <c r="NP47" s="35"/>
      <c r="NQ47" s="35"/>
      <c r="NR47" s="35"/>
      <c r="NS47" s="35"/>
      <c r="NT47" s="35"/>
      <c r="NU47" s="35"/>
      <c r="NV47" s="35"/>
      <c r="NW47" s="35"/>
      <c r="NX47" s="35"/>
      <c r="NY47" s="35"/>
      <c r="NZ47" s="35"/>
      <c r="OA47" s="35"/>
      <c r="OB47" s="35"/>
      <c r="OC47" s="35"/>
      <c r="OD47" s="35"/>
      <c r="OE47" s="35"/>
      <c r="OF47" s="35"/>
      <c r="OG47" s="35">
        <v>1</v>
      </c>
      <c r="OH47" s="35"/>
      <c r="OI47" s="35"/>
      <c r="OJ47" s="35"/>
      <c r="OK47" s="35"/>
      <c r="OL47" s="35"/>
      <c r="OM47" s="35"/>
      <c r="ON47" s="35"/>
      <c r="OO47" s="35"/>
      <c r="OP47" s="35"/>
      <c r="OQ47" s="35"/>
      <c r="OR47" s="35"/>
      <c r="OS47" s="35"/>
      <c r="OT47" s="35"/>
      <c r="OU47" s="35"/>
      <c r="OV47" s="35"/>
      <c r="OW47" s="35"/>
      <c r="OX47" s="35"/>
      <c r="OY47" s="35"/>
      <c r="OZ47" s="35"/>
      <c r="PA47" s="35"/>
      <c r="PB47" s="35"/>
      <c r="PC47" s="35"/>
      <c r="PD47" s="35"/>
      <c r="PE47" s="35"/>
      <c r="PF47" s="35"/>
      <c r="PG47" s="35"/>
      <c r="PH47" s="35"/>
      <c r="PI47" s="35"/>
      <c r="PJ47" s="35"/>
      <c r="PK47" s="35"/>
      <c r="PL47" s="35"/>
      <c r="PM47" s="35"/>
      <c r="PN47" s="35"/>
      <c r="PO47" s="35"/>
      <c r="PP47" s="35"/>
      <c r="PQ47" s="35"/>
      <c r="PR47" s="35"/>
      <c r="PS47" s="35"/>
      <c r="PT47" s="35"/>
      <c r="PU47" s="35"/>
      <c r="PV47" s="35"/>
      <c r="PW47" s="35"/>
      <c r="PX47" s="35"/>
      <c r="PY47" s="35"/>
      <c r="PZ47" s="35"/>
      <c r="QA47" s="35"/>
      <c r="QB47" s="35"/>
      <c r="QC47" s="35"/>
      <c r="QD47" s="35"/>
      <c r="QE47" s="35"/>
      <c r="QF47" s="35"/>
      <c r="QG47" s="35"/>
      <c r="QH47" s="35"/>
      <c r="QI47" s="35"/>
      <c r="QJ47" s="35"/>
      <c r="QK47" s="35"/>
      <c r="QL47" s="35"/>
      <c r="QM47" s="35"/>
      <c r="QN47" s="35"/>
      <c r="QO47" s="35"/>
      <c r="QP47" s="35"/>
      <c r="QQ47" s="35"/>
      <c r="QR47" s="35"/>
      <c r="QS47" s="35"/>
      <c r="QT47" s="35"/>
      <c r="QU47" s="35"/>
      <c r="QV47" s="35"/>
      <c r="QW47" s="35"/>
      <c r="QX47" s="35"/>
      <c r="QY47" s="35"/>
      <c r="QZ47" s="35"/>
      <c r="RA47" s="35"/>
      <c r="RB47" s="35"/>
      <c r="RC47" s="35"/>
      <c r="RD47" s="35"/>
      <c r="RE47" s="35"/>
      <c r="RF47" s="35"/>
      <c r="RG47" s="35"/>
      <c r="RH47" s="35"/>
      <c r="RI47" s="35"/>
      <c r="RJ47" s="35"/>
      <c r="RK47" s="35"/>
      <c r="RL47" s="35"/>
      <c r="RM47" s="35"/>
      <c r="RN47" s="35"/>
      <c r="RO47" s="35"/>
      <c r="RP47" s="35"/>
      <c r="RQ47" s="35"/>
      <c r="RR47" s="35"/>
      <c r="RS47" s="35"/>
      <c r="RT47" s="35"/>
      <c r="RU47" s="35"/>
      <c r="RV47" s="35"/>
      <c r="RW47" s="35"/>
      <c r="RX47" s="35"/>
      <c r="RY47" s="35"/>
      <c r="RZ47" s="35"/>
      <c r="SA47" s="35"/>
      <c r="SB47" s="35"/>
      <c r="SC47" s="35"/>
      <c r="SD47" s="35"/>
      <c r="SE47" s="35"/>
      <c r="SF47" s="35"/>
      <c r="SG47" s="35"/>
      <c r="SH47" s="35"/>
      <c r="SI47" s="35"/>
      <c r="SJ47" s="35"/>
      <c r="SK47" s="35"/>
      <c r="SL47" s="35"/>
      <c r="SM47" s="35"/>
      <c r="SN47" s="35"/>
      <c r="SO47" s="35"/>
      <c r="SP47" s="35"/>
      <c r="SQ47" s="35"/>
      <c r="SR47" s="35"/>
      <c r="SS47" s="35"/>
      <c r="ST47" s="35"/>
      <c r="SU47" s="35"/>
      <c r="SV47" s="35"/>
      <c r="SW47" s="35"/>
      <c r="SX47" s="35"/>
      <c r="SY47" s="35"/>
      <c r="SZ47" s="35"/>
      <c r="TA47" s="35"/>
      <c r="TB47" s="35"/>
      <c r="TC47" s="35"/>
      <c r="TD47" s="35"/>
      <c r="TE47" s="35"/>
      <c r="TF47" s="35"/>
      <c r="TG47" s="35"/>
      <c r="TH47" s="35"/>
      <c r="TI47" s="35"/>
      <c r="TJ47" s="35"/>
      <c r="TK47" s="35"/>
      <c r="TL47" s="35"/>
      <c r="TM47" s="35"/>
      <c r="TN47" s="35"/>
      <c r="TO47" s="35"/>
      <c r="TP47" s="35"/>
      <c r="TQ47" s="35"/>
      <c r="TR47" s="35"/>
      <c r="TS47" s="35"/>
      <c r="TT47" s="35"/>
      <c r="TU47" s="35"/>
      <c r="TV47" s="35"/>
      <c r="TW47" s="35"/>
      <c r="TX47" s="35"/>
      <c r="TY47" s="35"/>
      <c r="TZ47" s="35"/>
      <c r="UA47" s="35"/>
      <c r="UB47" s="35"/>
      <c r="UC47" s="35"/>
      <c r="UD47" s="35"/>
      <c r="UE47" s="35"/>
      <c r="UF47" s="35"/>
      <c r="UG47" s="35"/>
      <c r="UH47" s="35"/>
      <c r="UI47" s="35"/>
      <c r="UJ47" s="35"/>
      <c r="UK47" s="35"/>
      <c r="UL47" s="35"/>
      <c r="UM47" s="35"/>
      <c r="UN47" s="35"/>
      <c r="UO47" s="35"/>
      <c r="UP47" s="35"/>
      <c r="UQ47" s="35"/>
      <c r="UR47" s="35"/>
      <c r="US47" s="35"/>
      <c r="UT47" s="35"/>
      <c r="UU47" s="35"/>
      <c r="UV47" s="35"/>
      <c r="UW47" s="35"/>
      <c r="UX47" s="35"/>
      <c r="UY47" s="35"/>
      <c r="UZ47" s="35"/>
      <c r="VA47" s="35"/>
      <c r="VB47" s="35"/>
      <c r="VC47" s="35"/>
      <c r="VD47" s="35"/>
      <c r="VE47" s="35"/>
      <c r="VF47" s="35"/>
      <c r="VG47" s="35"/>
      <c r="VH47" s="35"/>
      <c r="VI47" s="35"/>
      <c r="VJ47" s="35"/>
      <c r="VK47" s="35"/>
      <c r="VL47" s="35"/>
      <c r="VM47" s="35">
        <v>1</v>
      </c>
      <c r="VN47" s="35"/>
      <c r="VO47" s="35"/>
      <c r="VP47" s="35"/>
      <c r="VQ47" s="35"/>
      <c r="VR47" s="35"/>
      <c r="VS47" s="35"/>
      <c r="VT47" s="35"/>
      <c r="VU47" s="35"/>
      <c r="VV47" s="35"/>
      <c r="VW47" s="35"/>
      <c r="VX47" s="35"/>
      <c r="VY47" s="35"/>
      <c r="VZ47" s="35"/>
      <c r="WA47" s="35"/>
      <c r="WB47" s="35"/>
      <c r="WC47" s="35"/>
      <c r="WD47" s="35"/>
      <c r="WE47" s="35"/>
      <c r="WF47" s="35"/>
      <c r="WG47" s="35"/>
      <c r="WH47" s="35"/>
      <c r="WI47" s="35"/>
      <c r="WJ47" s="35"/>
      <c r="WK47" s="35"/>
      <c r="WL47" s="35"/>
      <c r="WM47" s="35"/>
      <c r="WN47" s="35"/>
      <c r="WO47" s="35"/>
      <c r="WP47" s="35"/>
      <c r="WQ47" s="35"/>
      <c r="WR47" s="35"/>
      <c r="WS47" s="35"/>
      <c r="WT47" s="35"/>
      <c r="WU47" s="35"/>
      <c r="WV47" s="35"/>
      <c r="WW47" s="35"/>
      <c r="WX47" s="35"/>
      <c r="WY47" s="35"/>
      <c r="WZ47" s="35"/>
      <c r="XA47" s="35"/>
      <c r="XB47" s="35"/>
      <c r="XC47" s="35"/>
      <c r="XD47" s="35"/>
      <c r="XE47" s="35"/>
      <c r="XF47" s="35"/>
      <c r="XG47" s="35"/>
      <c r="XH47" s="35"/>
      <c r="XI47" s="35"/>
      <c r="XJ47" s="35"/>
      <c r="XK47" s="35"/>
      <c r="XL47" s="35"/>
      <c r="XM47" s="35"/>
      <c r="XN47" s="35"/>
      <c r="XO47" s="35"/>
      <c r="XP47" s="35"/>
      <c r="XQ47" s="35"/>
      <c r="XR47" s="35"/>
      <c r="XS47" s="35"/>
      <c r="XT47" s="35"/>
      <c r="XU47" s="35"/>
      <c r="XV47" s="35"/>
      <c r="XW47" s="35"/>
      <c r="XX47" s="35"/>
      <c r="XY47" s="35">
        <v>5</v>
      </c>
      <c r="XZ47" s="35">
        <v>5</v>
      </c>
      <c r="YA47" s="35"/>
      <c r="YB47" s="35"/>
      <c r="YC47" s="35"/>
      <c r="YD47" s="35"/>
      <c r="YE47" s="35"/>
      <c r="YF47" s="35"/>
      <c r="YG47" s="35"/>
      <c r="YH47" s="35"/>
      <c r="YI47" s="35"/>
      <c r="YJ47" s="35"/>
      <c r="YK47" s="35"/>
      <c r="YL47" s="35"/>
      <c r="YM47" s="35"/>
      <c r="YN47" s="35"/>
      <c r="YO47" s="35"/>
      <c r="YP47" s="35"/>
      <c r="YQ47" s="35"/>
      <c r="YR47" s="35"/>
      <c r="YS47" s="35"/>
      <c r="YT47" s="35"/>
      <c r="YU47" s="35"/>
      <c r="YV47" s="35"/>
      <c r="YW47" s="35"/>
      <c r="YX47" s="35"/>
      <c r="YY47" s="35"/>
      <c r="YZ47" s="35"/>
      <c r="ZA47" s="35"/>
      <c r="ZB47" s="35"/>
      <c r="ZC47" s="35"/>
      <c r="ZD47" s="35"/>
      <c r="ZE47" s="35"/>
      <c r="ZF47" s="35"/>
      <c r="ZG47" s="35"/>
      <c r="ZH47" s="35"/>
      <c r="ZI47" s="35"/>
      <c r="ZJ47" s="35"/>
      <c r="ZK47" s="35"/>
      <c r="ZL47" s="35"/>
      <c r="ZM47" s="35"/>
      <c r="ZN47" s="35"/>
      <c r="ZO47" s="35"/>
      <c r="ZP47" s="35"/>
      <c r="ZQ47" s="35"/>
      <c r="ZR47" s="35"/>
      <c r="ZS47" s="35"/>
      <c r="ZT47" s="35"/>
      <c r="ZU47" s="35"/>
      <c r="ZV47" s="35"/>
      <c r="ZW47" s="35"/>
      <c r="ZX47" s="35"/>
      <c r="ZY47" s="35"/>
      <c r="ZZ47" s="35"/>
      <c r="AAA47" s="35"/>
      <c r="AAB47" s="35"/>
      <c r="AAC47" s="35"/>
      <c r="AAD47" s="35"/>
      <c r="AAE47" s="35"/>
      <c r="AAF47" s="35"/>
      <c r="AAG47" s="35"/>
      <c r="AAH47" s="35"/>
      <c r="AAI47" s="35"/>
      <c r="AAJ47" s="35"/>
      <c r="AAK47" s="35"/>
      <c r="AAL47" s="35"/>
      <c r="AAM47" s="35"/>
      <c r="AAN47" s="35"/>
      <c r="AAO47" s="35"/>
      <c r="AAP47" s="35"/>
      <c r="AAQ47" s="35"/>
      <c r="AAR47" s="35"/>
      <c r="AAS47" s="35"/>
      <c r="AAT47" s="35"/>
      <c r="AAU47" s="35"/>
      <c r="AAV47" s="35"/>
      <c r="AAW47" s="35"/>
      <c r="AAX47" s="35"/>
      <c r="AAY47" s="35"/>
      <c r="AAZ47" s="35">
        <v>1</v>
      </c>
      <c r="ABA47" s="35"/>
      <c r="ABB47" s="35"/>
      <c r="ABC47" s="35"/>
      <c r="ABD47" s="35"/>
      <c r="ABE47" s="35"/>
      <c r="ABF47" s="35"/>
      <c r="ABG47" s="35"/>
      <c r="ABH47" s="35"/>
      <c r="ABI47" s="35"/>
      <c r="ABJ47" s="35"/>
      <c r="ABK47" s="35"/>
      <c r="ABL47" s="35"/>
      <c r="ABM47" s="35"/>
      <c r="ABN47" s="35"/>
      <c r="ABO47" s="35"/>
      <c r="ABP47" s="35"/>
      <c r="ABQ47" s="35"/>
      <c r="ABR47" s="35"/>
      <c r="ABS47" s="35"/>
      <c r="ABT47" s="35"/>
      <c r="ABU47" s="35"/>
      <c r="ABV47" s="35"/>
      <c r="ABW47" s="35"/>
      <c r="ABX47" s="35"/>
      <c r="ABY47" s="35"/>
      <c r="ABZ47" s="35"/>
      <c r="ACA47" s="35"/>
      <c r="ACB47" s="35"/>
      <c r="ACC47" s="35"/>
      <c r="ACD47" s="35"/>
      <c r="ACE47" s="35"/>
      <c r="ACF47" s="35"/>
      <c r="ACG47" s="35"/>
      <c r="ACH47" s="35"/>
      <c r="ACI47" s="35"/>
      <c r="ACJ47" s="35"/>
      <c r="ACK47" s="35"/>
      <c r="ACL47" s="35"/>
      <c r="ACM47" s="35"/>
      <c r="ACN47" s="35"/>
      <c r="ACO47" s="35"/>
      <c r="ACP47" s="35"/>
      <c r="ACQ47" s="35"/>
      <c r="ACR47" s="35"/>
      <c r="ACS47" s="35"/>
      <c r="ACT47" s="35"/>
      <c r="ACU47" s="35"/>
      <c r="ACV47" s="35"/>
      <c r="ACW47" s="35"/>
      <c r="ACX47" s="35"/>
      <c r="ACY47" s="35"/>
      <c r="ACZ47" s="35"/>
      <c r="ADA47" s="35"/>
      <c r="ADB47" s="35"/>
      <c r="ADC47" s="35"/>
      <c r="ADD47" s="35"/>
      <c r="ADE47" s="35"/>
      <c r="ADF47" s="35"/>
      <c r="ADG47" s="35"/>
      <c r="ADH47" s="35"/>
      <c r="ADI47" s="35"/>
      <c r="ADJ47" s="35"/>
      <c r="ADK47" s="35"/>
      <c r="ADL47" s="35"/>
      <c r="ADM47" s="35"/>
      <c r="ADN47" s="35"/>
      <c r="ADO47" s="35"/>
      <c r="ADP47" s="35"/>
      <c r="ADQ47" s="35"/>
      <c r="ADR47" s="35"/>
      <c r="ADS47" s="35"/>
      <c r="ADT47" s="35"/>
      <c r="ADU47" s="35"/>
      <c r="ADV47" s="35"/>
      <c r="ADW47" s="35"/>
      <c r="ADX47" s="35"/>
      <c r="ADY47" s="26">
        <f t="shared" si="1"/>
        <v>0</v>
      </c>
      <c r="ADZ47" s="5"/>
    </row>
    <row r="48" spans="1:829" s="33" customFormat="1" x14ac:dyDescent="0.2">
      <c r="A48" s="38" t="s">
        <v>592</v>
      </c>
      <c r="B48" s="65">
        <f t="shared" si="0"/>
        <v>0</v>
      </c>
      <c r="C48" s="57">
        <v>1</v>
      </c>
      <c r="D48" s="59">
        <v>44781</v>
      </c>
      <c r="E48" s="67">
        <v>53.84</v>
      </c>
      <c r="F48" s="67">
        <f t="shared" si="2"/>
        <v>0</v>
      </c>
      <c r="G48" s="6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15"/>
      <c r="BF48" s="15"/>
      <c r="BG48" s="136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s="35"/>
      <c r="DP48" s="35"/>
      <c r="DQ48" s="35"/>
      <c r="DR48" s="35"/>
      <c r="DS48" s="35"/>
      <c r="DT48" s="35"/>
      <c r="DU48" s="35"/>
      <c r="DV48" s="35"/>
      <c r="DW48" s="35"/>
      <c r="DX48" s="35"/>
      <c r="DY48" s="35"/>
      <c r="DZ48" s="35"/>
      <c r="EA48" s="35"/>
      <c r="EB48" s="35"/>
      <c r="EC48" s="35"/>
      <c r="ED48" s="35"/>
      <c r="EE48" s="35"/>
      <c r="EF48" s="35"/>
      <c r="EG48" s="35"/>
      <c r="EH48" s="35"/>
      <c r="EI48" s="35"/>
      <c r="EJ48" s="35"/>
      <c r="EK48" s="35"/>
      <c r="EL48" s="35"/>
      <c r="EM48" s="35"/>
      <c r="EN48" s="35"/>
      <c r="EO48" s="35"/>
      <c r="EP48" s="35"/>
      <c r="EQ48" s="35"/>
      <c r="ER48" s="35"/>
      <c r="ES48" s="35"/>
      <c r="ET48" s="35"/>
      <c r="EU48" s="35"/>
      <c r="EV48" s="35"/>
      <c r="EW48" s="35"/>
      <c r="EX48" s="35"/>
      <c r="EY48" s="35"/>
      <c r="EZ48" s="35"/>
      <c r="FA48" s="35"/>
      <c r="FB48" s="35"/>
      <c r="FC48" s="35"/>
      <c r="FD48" s="35"/>
      <c r="FE48" s="35"/>
      <c r="FF48" s="35"/>
      <c r="FG48" s="35"/>
      <c r="FH48" s="35"/>
      <c r="FI48" s="35"/>
      <c r="FJ48" s="35"/>
      <c r="FK48" s="35"/>
      <c r="FL48" s="35"/>
      <c r="FM48" s="35"/>
      <c r="FN48" s="35"/>
      <c r="FO48" s="35"/>
      <c r="FP48" s="35"/>
      <c r="FQ48" s="35"/>
      <c r="FR48" s="35"/>
      <c r="FS48" s="35"/>
      <c r="FT48" s="35"/>
      <c r="FU48" s="35"/>
      <c r="FV48" s="35"/>
      <c r="FW48" s="35"/>
      <c r="FX48" s="35"/>
      <c r="FY48" s="35"/>
      <c r="FZ48" s="35"/>
      <c r="GA48" s="35"/>
      <c r="GB48" s="35"/>
      <c r="GC48" s="35"/>
      <c r="GD48" s="35"/>
      <c r="GE48" s="35"/>
      <c r="GF48" s="35"/>
      <c r="GG48" s="35"/>
      <c r="GH48" s="35"/>
      <c r="GI48" s="35"/>
      <c r="GJ48" s="35"/>
      <c r="GK48" s="35"/>
      <c r="GL48" s="35"/>
      <c r="GM48" s="35"/>
      <c r="GN48" s="35"/>
      <c r="GO48" s="35"/>
      <c r="GP48" s="35"/>
      <c r="GQ48" s="35"/>
      <c r="GR48" s="35"/>
      <c r="GS48" s="35"/>
      <c r="GT48" s="35"/>
      <c r="GU48" s="35"/>
      <c r="GV48" s="35"/>
      <c r="GW48" s="35"/>
      <c r="GX48" s="35"/>
      <c r="GY48" s="35"/>
      <c r="GZ48" s="35"/>
      <c r="HA48" s="35"/>
      <c r="HB48" s="35"/>
      <c r="HC48" s="35"/>
      <c r="HD48" s="35"/>
      <c r="HE48" s="35"/>
      <c r="HF48" s="35"/>
      <c r="HG48" s="35"/>
      <c r="HH48" s="35"/>
      <c r="HI48" s="35"/>
      <c r="HJ48" s="35"/>
      <c r="HK48" s="35"/>
      <c r="HL48" s="35"/>
      <c r="HM48" s="35"/>
      <c r="HN48" s="35"/>
      <c r="HO48" s="35"/>
      <c r="HP48" s="35"/>
      <c r="HQ48" s="35"/>
      <c r="HR48" s="35"/>
      <c r="HS48" s="35"/>
      <c r="HT48" s="35"/>
      <c r="HU48" s="35"/>
      <c r="HV48" s="35"/>
      <c r="HW48" s="35"/>
      <c r="HX48" s="35"/>
      <c r="HY48" s="35"/>
      <c r="HZ48" s="35"/>
      <c r="IA48" s="35"/>
      <c r="IB48" s="35"/>
      <c r="IC48" s="35"/>
      <c r="ID48" s="35"/>
      <c r="IE48" s="35"/>
      <c r="IF48" s="35"/>
      <c r="IG48" s="35"/>
      <c r="IH48" s="35"/>
      <c r="II48" s="35"/>
      <c r="IJ48" s="35"/>
      <c r="IK48" s="35"/>
      <c r="IL48" s="35"/>
      <c r="IM48" s="35"/>
      <c r="IN48" s="35"/>
      <c r="IO48" s="35"/>
      <c r="IP48" s="35"/>
      <c r="IQ48" s="35"/>
      <c r="IR48" s="35"/>
      <c r="IS48" s="35"/>
      <c r="IT48" s="35"/>
      <c r="IU48" s="35"/>
      <c r="IV48" s="35"/>
      <c r="IW48" s="35"/>
      <c r="IX48" s="35"/>
      <c r="IY48" s="35"/>
      <c r="IZ48" s="35"/>
      <c r="JA48" s="35"/>
      <c r="JB48" s="35"/>
      <c r="JC48" s="35"/>
      <c r="JD48" s="35"/>
      <c r="JE48" s="35"/>
      <c r="JF48" s="35"/>
      <c r="JG48" s="35"/>
      <c r="JH48" s="35"/>
      <c r="JI48" s="35"/>
      <c r="JJ48" s="35"/>
      <c r="JK48" s="35"/>
      <c r="JL48" s="35"/>
      <c r="JM48" s="35"/>
      <c r="JN48" s="35"/>
      <c r="JO48" s="35"/>
      <c r="JP48" s="35"/>
      <c r="JQ48" s="35"/>
      <c r="JR48" s="35"/>
      <c r="JS48" s="35"/>
      <c r="JT48" s="35"/>
      <c r="JU48" s="35"/>
      <c r="JV48" s="35"/>
      <c r="JW48" s="35"/>
      <c r="JX48" s="35"/>
      <c r="JY48" s="35"/>
      <c r="JZ48" s="35"/>
      <c r="KA48" s="35"/>
      <c r="KB48" s="35"/>
      <c r="KC48" s="35"/>
      <c r="KD48" s="35"/>
      <c r="KE48" s="35"/>
      <c r="KF48" s="35"/>
      <c r="KG48" s="35"/>
      <c r="KH48" s="35"/>
      <c r="KI48" s="35"/>
      <c r="KJ48" s="35"/>
      <c r="KK48" s="35"/>
      <c r="KL48" s="35"/>
      <c r="KM48" s="35"/>
      <c r="KN48" s="35"/>
      <c r="KO48" s="35"/>
      <c r="KP48" s="35"/>
      <c r="KQ48" s="35"/>
      <c r="KR48" s="35"/>
      <c r="KS48" s="35"/>
      <c r="KT48" s="35"/>
      <c r="KU48" s="35"/>
      <c r="KV48" s="35"/>
      <c r="KW48" s="35"/>
      <c r="KX48" s="35"/>
      <c r="KY48" s="35"/>
      <c r="KZ48" s="35"/>
      <c r="LA48" s="35"/>
      <c r="LB48" s="35"/>
      <c r="LC48" s="35"/>
      <c r="LD48" s="35"/>
      <c r="LE48" s="35"/>
      <c r="LF48" s="35"/>
      <c r="LG48" s="35"/>
      <c r="LH48" s="35"/>
      <c r="LI48" s="35"/>
      <c r="LJ48" s="35"/>
      <c r="LK48" s="35"/>
      <c r="LL48" s="35"/>
      <c r="LM48" s="35"/>
      <c r="LN48" s="35"/>
      <c r="LO48" s="35"/>
      <c r="LP48" s="35"/>
      <c r="LQ48" s="35"/>
      <c r="LR48" s="35"/>
      <c r="LS48" s="35"/>
      <c r="LT48" s="35"/>
      <c r="LU48" s="35"/>
      <c r="LV48" s="35"/>
      <c r="LW48" s="35"/>
      <c r="LX48" s="35"/>
      <c r="LY48" s="35"/>
      <c r="LZ48" s="35"/>
      <c r="MA48" s="35"/>
      <c r="MB48" s="35"/>
      <c r="MC48" s="35"/>
      <c r="MD48" s="35"/>
      <c r="ME48" s="35"/>
      <c r="MF48" s="35"/>
      <c r="MG48" s="35"/>
      <c r="MH48" s="35"/>
      <c r="MI48" s="35"/>
      <c r="MJ48" s="35"/>
      <c r="MK48" s="35"/>
      <c r="ML48" s="35"/>
      <c r="MM48" s="35"/>
      <c r="MN48" s="35"/>
      <c r="MO48" s="35"/>
      <c r="MP48" s="35"/>
      <c r="MQ48" s="35"/>
      <c r="MR48" s="35"/>
      <c r="MS48" s="35"/>
      <c r="MT48" s="35"/>
      <c r="MU48" s="35"/>
      <c r="MV48" s="35"/>
      <c r="MW48" s="35"/>
      <c r="MX48" s="35"/>
      <c r="MY48" s="35"/>
      <c r="MZ48" s="35"/>
      <c r="NA48" s="35"/>
      <c r="NB48" s="35"/>
      <c r="NC48" s="35"/>
      <c r="ND48" s="35"/>
      <c r="NE48" s="35"/>
      <c r="NF48" s="35"/>
      <c r="NG48" s="35"/>
      <c r="NH48" s="35"/>
      <c r="NI48" s="35"/>
      <c r="NJ48" s="35"/>
      <c r="NK48" s="35"/>
      <c r="NL48" s="35"/>
      <c r="NM48" s="35"/>
      <c r="NN48" s="35"/>
      <c r="NO48" s="35"/>
      <c r="NP48" s="35"/>
      <c r="NQ48" s="35"/>
      <c r="NR48" s="35"/>
      <c r="NS48" s="35"/>
      <c r="NT48" s="35"/>
      <c r="NU48" s="35"/>
      <c r="NV48" s="35"/>
      <c r="NW48" s="35"/>
      <c r="NX48" s="35"/>
      <c r="NY48" s="35"/>
      <c r="NZ48" s="35"/>
      <c r="OA48" s="35"/>
      <c r="OB48" s="35"/>
      <c r="OC48" s="35"/>
      <c r="OD48" s="35"/>
      <c r="OE48" s="35"/>
      <c r="OF48" s="35"/>
      <c r="OG48" s="35">
        <v>1</v>
      </c>
      <c r="OH48" s="35"/>
      <c r="OI48" s="35"/>
      <c r="OJ48" s="35"/>
      <c r="OK48" s="35"/>
      <c r="OL48" s="35"/>
      <c r="OM48" s="35"/>
      <c r="ON48" s="35"/>
      <c r="OO48" s="35"/>
      <c r="OP48" s="35"/>
      <c r="OQ48" s="35"/>
      <c r="OR48" s="35"/>
      <c r="OS48" s="35"/>
      <c r="OT48" s="35"/>
      <c r="OU48" s="35"/>
      <c r="OV48" s="35"/>
      <c r="OW48" s="35"/>
      <c r="OX48" s="35"/>
      <c r="OY48" s="35"/>
      <c r="OZ48" s="35"/>
      <c r="PA48" s="35"/>
      <c r="PB48" s="35"/>
      <c r="PC48" s="35"/>
      <c r="PD48" s="35"/>
      <c r="PE48" s="35"/>
      <c r="PF48" s="35"/>
      <c r="PG48" s="35"/>
      <c r="PH48" s="35"/>
      <c r="PI48" s="35"/>
      <c r="PJ48" s="35"/>
      <c r="PK48" s="35"/>
      <c r="PL48" s="35"/>
      <c r="PM48" s="35"/>
      <c r="PN48" s="35"/>
      <c r="PO48" s="35"/>
      <c r="PP48" s="35"/>
      <c r="PQ48" s="35"/>
      <c r="PR48" s="35"/>
      <c r="PS48" s="35"/>
      <c r="PT48" s="35"/>
      <c r="PU48" s="35"/>
      <c r="PV48" s="35"/>
      <c r="PW48" s="35"/>
      <c r="PX48" s="35"/>
      <c r="PY48" s="35"/>
      <c r="PZ48" s="35"/>
      <c r="QA48" s="35"/>
      <c r="QB48" s="35"/>
      <c r="QC48" s="35"/>
      <c r="QD48" s="35"/>
      <c r="QE48" s="35"/>
      <c r="QF48" s="35"/>
      <c r="QG48" s="35"/>
      <c r="QH48" s="35"/>
      <c r="QI48" s="35"/>
      <c r="QJ48" s="35"/>
      <c r="QK48" s="35"/>
      <c r="QL48" s="35"/>
      <c r="QM48" s="35"/>
      <c r="QN48" s="35"/>
      <c r="QO48" s="35"/>
      <c r="QP48" s="35"/>
      <c r="QQ48" s="35"/>
      <c r="QR48" s="35"/>
      <c r="QS48" s="35"/>
      <c r="QT48" s="35"/>
      <c r="QU48" s="35"/>
      <c r="QV48" s="35"/>
      <c r="QW48" s="35"/>
      <c r="QX48" s="35"/>
      <c r="QY48" s="35"/>
      <c r="QZ48" s="35"/>
      <c r="RA48" s="35"/>
      <c r="RB48" s="35"/>
      <c r="RC48" s="35"/>
      <c r="RD48" s="35"/>
      <c r="RE48" s="35"/>
      <c r="RF48" s="35"/>
      <c r="RG48" s="35"/>
      <c r="RH48" s="35"/>
      <c r="RI48" s="35"/>
      <c r="RJ48" s="35"/>
      <c r="RK48" s="35"/>
      <c r="RL48" s="35"/>
      <c r="RM48" s="35"/>
      <c r="RN48" s="35"/>
      <c r="RO48" s="35"/>
      <c r="RP48" s="35"/>
      <c r="RQ48" s="35"/>
      <c r="RR48" s="35"/>
      <c r="RS48" s="35"/>
      <c r="RT48" s="35"/>
      <c r="RU48" s="35"/>
      <c r="RV48" s="35"/>
      <c r="RW48" s="35"/>
      <c r="RX48" s="35"/>
      <c r="RY48" s="35"/>
      <c r="RZ48" s="35"/>
      <c r="SA48" s="35"/>
      <c r="SB48" s="35"/>
      <c r="SC48" s="35"/>
      <c r="SD48" s="35"/>
      <c r="SE48" s="35"/>
      <c r="SF48" s="35"/>
      <c r="SG48" s="35"/>
      <c r="SH48" s="35"/>
      <c r="SI48" s="35"/>
      <c r="SJ48" s="35"/>
      <c r="SK48" s="35"/>
      <c r="SL48" s="35"/>
      <c r="SM48" s="35"/>
      <c r="SN48" s="35"/>
      <c r="SO48" s="35"/>
      <c r="SP48" s="35"/>
      <c r="SQ48" s="35"/>
      <c r="SR48" s="35"/>
      <c r="SS48" s="35"/>
      <c r="ST48" s="35"/>
      <c r="SU48" s="35"/>
      <c r="SV48" s="35"/>
      <c r="SW48" s="35"/>
      <c r="SX48" s="35"/>
      <c r="SY48" s="35"/>
      <c r="SZ48" s="35"/>
      <c r="TA48" s="35"/>
      <c r="TB48" s="35"/>
      <c r="TC48" s="35"/>
      <c r="TD48" s="35"/>
      <c r="TE48" s="35"/>
      <c r="TF48" s="35"/>
      <c r="TG48" s="35"/>
      <c r="TH48" s="35"/>
      <c r="TI48" s="35"/>
      <c r="TJ48" s="35"/>
      <c r="TK48" s="35"/>
      <c r="TL48" s="35"/>
      <c r="TM48" s="35"/>
      <c r="TN48" s="35"/>
      <c r="TO48" s="35"/>
      <c r="TP48" s="35"/>
      <c r="TQ48" s="35"/>
      <c r="TR48" s="35"/>
      <c r="TS48" s="35"/>
      <c r="TT48" s="35"/>
      <c r="TU48" s="35"/>
      <c r="TV48" s="35"/>
      <c r="TW48" s="35"/>
      <c r="TX48" s="35"/>
      <c r="TY48" s="35"/>
      <c r="TZ48" s="35"/>
      <c r="UA48" s="35"/>
      <c r="UB48" s="35"/>
      <c r="UC48" s="35"/>
      <c r="UD48" s="35"/>
      <c r="UE48" s="35"/>
      <c r="UF48" s="35"/>
      <c r="UG48" s="35"/>
      <c r="UH48" s="35"/>
      <c r="UI48" s="35"/>
      <c r="UJ48" s="35"/>
      <c r="UK48" s="35"/>
      <c r="UL48" s="35"/>
      <c r="UM48" s="35"/>
      <c r="UN48" s="35"/>
      <c r="UO48" s="35"/>
      <c r="UP48" s="35"/>
      <c r="UQ48" s="35"/>
      <c r="UR48" s="35"/>
      <c r="US48" s="35"/>
      <c r="UT48" s="35"/>
      <c r="UU48" s="35"/>
      <c r="UV48" s="35"/>
      <c r="UW48" s="35"/>
      <c r="UX48" s="35"/>
      <c r="UY48" s="35"/>
      <c r="UZ48" s="35"/>
      <c r="VA48" s="35"/>
      <c r="VB48" s="35"/>
      <c r="VC48" s="35"/>
      <c r="VD48" s="35"/>
      <c r="VE48" s="35"/>
      <c r="VF48" s="35"/>
      <c r="VG48" s="35"/>
      <c r="VH48" s="35"/>
      <c r="VI48" s="35"/>
      <c r="VJ48" s="35"/>
      <c r="VK48" s="35"/>
      <c r="VL48" s="35"/>
      <c r="VM48" s="35"/>
      <c r="VN48" s="35"/>
      <c r="VO48" s="35"/>
      <c r="VP48" s="35"/>
      <c r="VQ48" s="35"/>
      <c r="VR48" s="35"/>
      <c r="VS48" s="35"/>
      <c r="VT48" s="35"/>
      <c r="VU48" s="35"/>
      <c r="VV48" s="35"/>
      <c r="VW48" s="35"/>
      <c r="VX48" s="35"/>
      <c r="VY48" s="35"/>
      <c r="VZ48" s="35"/>
      <c r="WA48" s="35"/>
      <c r="WB48" s="35"/>
      <c r="WC48" s="35"/>
      <c r="WD48" s="35"/>
      <c r="WE48" s="35"/>
      <c r="WF48" s="35"/>
      <c r="WG48" s="35"/>
      <c r="WH48" s="35"/>
      <c r="WI48" s="35"/>
      <c r="WJ48" s="35"/>
      <c r="WK48" s="35"/>
      <c r="WL48" s="35"/>
      <c r="WM48" s="35"/>
      <c r="WN48" s="35"/>
      <c r="WO48" s="35"/>
      <c r="WP48" s="35"/>
      <c r="WQ48" s="35"/>
      <c r="WR48" s="35"/>
      <c r="WS48" s="35"/>
      <c r="WT48" s="35"/>
      <c r="WU48" s="35"/>
      <c r="WV48" s="35"/>
      <c r="WW48" s="35"/>
      <c r="WX48" s="35"/>
      <c r="WY48" s="35"/>
      <c r="WZ48" s="35"/>
      <c r="XA48" s="35"/>
      <c r="XB48" s="35"/>
      <c r="XC48" s="35"/>
      <c r="XD48" s="35"/>
      <c r="XE48" s="35"/>
      <c r="XF48" s="35"/>
      <c r="XG48" s="35"/>
      <c r="XH48" s="35"/>
      <c r="XI48" s="35"/>
      <c r="XJ48" s="35"/>
      <c r="XK48" s="35"/>
      <c r="XL48" s="35"/>
      <c r="XM48" s="35"/>
      <c r="XN48" s="35"/>
      <c r="XO48" s="35"/>
      <c r="XP48" s="35"/>
      <c r="XQ48" s="35"/>
      <c r="XR48" s="35"/>
      <c r="XS48" s="35"/>
      <c r="XT48" s="35"/>
      <c r="XU48" s="35"/>
      <c r="XV48" s="35"/>
      <c r="XW48" s="35"/>
      <c r="XX48" s="35"/>
      <c r="XY48" s="35"/>
      <c r="XZ48" s="35"/>
      <c r="YA48" s="35"/>
      <c r="YB48" s="35"/>
      <c r="YC48" s="35"/>
      <c r="YD48" s="35"/>
      <c r="YE48" s="35"/>
      <c r="YF48" s="35"/>
      <c r="YG48" s="35"/>
      <c r="YH48" s="35"/>
      <c r="YI48" s="35"/>
      <c r="YJ48" s="35"/>
      <c r="YK48" s="35"/>
      <c r="YL48" s="35"/>
      <c r="YM48" s="35"/>
      <c r="YN48" s="35"/>
      <c r="YO48" s="35"/>
      <c r="YP48" s="35"/>
      <c r="YQ48" s="35"/>
      <c r="YR48" s="35"/>
      <c r="YS48" s="35"/>
      <c r="YT48" s="35"/>
      <c r="YU48" s="35"/>
      <c r="YV48" s="35"/>
      <c r="YW48" s="35"/>
      <c r="YX48" s="35"/>
      <c r="YY48" s="35"/>
      <c r="YZ48" s="35"/>
      <c r="ZA48" s="35"/>
      <c r="ZB48" s="35"/>
      <c r="ZC48" s="35"/>
      <c r="ZD48" s="35"/>
      <c r="ZE48" s="35"/>
      <c r="ZF48" s="35"/>
      <c r="ZG48" s="35"/>
      <c r="ZH48" s="35"/>
      <c r="ZI48" s="35"/>
      <c r="ZJ48" s="35"/>
      <c r="ZK48" s="35"/>
      <c r="ZL48" s="35"/>
      <c r="ZM48" s="35"/>
      <c r="ZN48" s="35"/>
      <c r="ZO48" s="35"/>
      <c r="ZP48" s="35"/>
      <c r="ZQ48" s="35"/>
      <c r="ZR48" s="35"/>
      <c r="ZS48" s="35"/>
      <c r="ZT48" s="35"/>
      <c r="ZU48" s="35"/>
      <c r="ZV48" s="35"/>
      <c r="ZW48" s="35"/>
      <c r="ZX48" s="35"/>
      <c r="ZY48" s="35"/>
      <c r="ZZ48" s="35"/>
      <c r="AAA48" s="35"/>
      <c r="AAB48" s="35"/>
      <c r="AAC48" s="35"/>
      <c r="AAD48" s="35"/>
      <c r="AAE48" s="35"/>
      <c r="AAF48" s="35"/>
      <c r="AAG48" s="35"/>
      <c r="AAH48" s="35"/>
      <c r="AAI48" s="35"/>
      <c r="AAJ48" s="35"/>
      <c r="AAK48" s="35"/>
      <c r="AAL48" s="35"/>
      <c r="AAM48" s="35"/>
      <c r="AAN48" s="35"/>
      <c r="AAO48" s="35"/>
      <c r="AAP48" s="35"/>
      <c r="AAQ48" s="35"/>
      <c r="AAR48" s="35"/>
      <c r="AAS48" s="35"/>
      <c r="AAT48" s="35"/>
      <c r="AAU48" s="35"/>
      <c r="AAV48" s="35"/>
      <c r="AAW48" s="35"/>
      <c r="AAX48" s="35"/>
      <c r="AAY48" s="35"/>
      <c r="AAZ48" s="35">
        <v>1</v>
      </c>
      <c r="ABA48" s="35"/>
      <c r="ABB48" s="35"/>
      <c r="ABC48" s="35"/>
      <c r="ABD48" s="35"/>
      <c r="ABE48" s="35"/>
      <c r="ABF48" s="35"/>
      <c r="ABG48" s="35"/>
      <c r="ABH48" s="35"/>
      <c r="ABI48" s="35"/>
      <c r="ABJ48" s="35"/>
      <c r="ABK48" s="35"/>
      <c r="ABL48" s="35"/>
      <c r="ABM48" s="35"/>
      <c r="ABN48" s="35"/>
      <c r="ABO48" s="35"/>
      <c r="ABP48" s="35"/>
      <c r="ABQ48" s="35"/>
      <c r="ABR48" s="35"/>
      <c r="ABS48" s="35"/>
      <c r="ABT48" s="35"/>
      <c r="ABU48" s="35"/>
      <c r="ABV48" s="35"/>
      <c r="ABW48" s="35"/>
      <c r="ABX48" s="35"/>
      <c r="ABY48" s="35"/>
      <c r="ABZ48" s="35"/>
      <c r="ACA48" s="35"/>
      <c r="ACB48" s="35"/>
      <c r="ACC48" s="35"/>
      <c r="ACD48" s="35"/>
      <c r="ACE48" s="35"/>
      <c r="ACF48" s="35"/>
      <c r="ACG48" s="35"/>
      <c r="ACH48" s="35"/>
      <c r="ACI48" s="35"/>
      <c r="ACJ48" s="35"/>
      <c r="ACK48" s="35"/>
      <c r="ACL48" s="35"/>
      <c r="ACM48" s="35"/>
      <c r="ACN48" s="35"/>
      <c r="ACO48" s="35"/>
      <c r="ACP48" s="35"/>
      <c r="ACQ48" s="35"/>
      <c r="ACR48" s="35"/>
      <c r="ACS48" s="35"/>
      <c r="ACT48" s="35"/>
      <c r="ACU48" s="35"/>
      <c r="ACV48" s="35"/>
      <c r="ACW48" s="35"/>
      <c r="ACX48" s="35"/>
      <c r="ACY48" s="35"/>
      <c r="ACZ48" s="35"/>
      <c r="ADA48" s="35"/>
      <c r="ADB48" s="35"/>
      <c r="ADC48" s="35"/>
      <c r="ADD48" s="35"/>
      <c r="ADE48" s="35"/>
      <c r="ADF48" s="35"/>
      <c r="ADG48" s="35"/>
      <c r="ADH48" s="35"/>
      <c r="ADI48" s="35"/>
      <c r="ADJ48" s="35"/>
      <c r="ADK48" s="35"/>
      <c r="ADL48" s="35"/>
      <c r="ADM48" s="35"/>
      <c r="ADN48" s="35"/>
      <c r="ADO48" s="35"/>
      <c r="ADP48" s="35"/>
      <c r="ADQ48" s="35"/>
      <c r="ADR48" s="35"/>
      <c r="ADS48" s="35"/>
      <c r="ADT48" s="35"/>
      <c r="ADU48" s="35"/>
      <c r="ADV48" s="35"/>
      <c r="ADW48" s="35"/>
      <c r="ADX48" s="35"/>
      <c r="ADY48" s="26">
        <f t="shared" si="1"/>
        <v>0</v>
      </c>
      <c r="ADZ48" s="5"/>
    </row>
    <row r="49" spans="1:806" s="33" customFormat="1" x14ac:dyDescent="0.2">
      <c r="A49" s="38" t="s">
        <v>244</v>
      </c>
      <c r="B49" s="65">
        <f t="shared" si="0"/>
        <v>9</v>
      </c>
      <c r="C49" s="57">
        <v>9</v>
      </c>
      <c r="D49" s="59">
        <v>44669</v>
      </c>
      <c r="E49" s="67">
        <v>37.74</v>
      </c>
      <c r="F49" s="67">
        <f t="shared" si="2"/>
        <v>339.66</v>
      </c>
      <c r="G49" s="6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>
        <v>9</v>
      </c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15"/>
      <c r="BF49" s="15"/>
      <c r="BG49" s="136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s="35"/>
      <c r="DP49" s="35"/>
      <c r="DQ49" s="35"/>
      <c r="DR49" s="35"/>
      <c r="DS49" s="35"/>
      <c r="DT49" s="35"/>
      <c r="DU49" s="35"/>
      <c r="DV49" s="35"/>
      <c r="DW49" s="35"/>
      <c r="DX49" s="35"/>
      <c r="DY49" s="35"/>
      <c r="DZ49" s="35"/>
      <c r="EA49" s="35"/>
      <c r="EB49" s="35"/>
      <c r="EC49" s="35"/>
      <c r="ED49" s="35"/>
      <c r="EE49" s="35"/>
      <c r="EF49" s="35"/>
      <c r="EG49" s="35"/>
      <c r="EH49" s="35"/>
      <c r="EI49" s="35"/>
      <c r="EJ49" s="35"/>
      <c r="EK49" s="35"/>
      <c r="EL49" s="35"/>
      <c r="EM49" s="35"/>
      <c r="EN49" s="35"/>
      <c r="EO49" s="35"/>
      <c r="EP49" s="35"/>
      <c r="EQ49" s="35"/>
      <c r="ER49" s="35"/>
      <c r="ES49" s="35"/>
      <c r="ET49" s="35"/>
      <c r="EU49" s="35"/>
      <c r="EV49" s="35"/>
      <c r="EW49" s="35"/>
      <c r="EX49" s="35"/>
      <c r="EY49" s="35"/>
      <c r="EZ49" s="35"/>
      <c r="FA49" s="35"/>
      <c r="FB49" s="35"/>
      <c r="FC49" s="35"/>
      <c r="FD49" s="35"/>
      <c r="FE49" s="35"/>
      <c r="FF49" s="35"/>
      <c r="FG49" s="35"/>
      <c r="FH49" s="35"/>
      <c r="FI49" s="35"/>
      <c r="FJ49" s="35"/>
      <c r="FK49" s="35"/>
      <c r="FL49" s="35"/>
      <c r="FM49" s="35"/>
      <c r="FN49" s="35"/>
      <c r="FO49" s="35"/>
      <c r="FP49" s="35"/>
      <c r="FQ49" s="35"/>
      <c r="FR49" s="35"/>
      <c r="FS49" s="35"/>
      <c r="FT49" s="35"/>
      <c r="FU49" s="35"/>
      <c r="FV49" s="35"/>
      <c r="FW49" s="35"/>
      <c r="FX49" s="35"/>
      <c r="FY49" s="35"/>
      <c r="FZ49" s="35"/>
      <c r="GA49" s="35"/>
      <c r="GB49" s="35"/>
      <c r="GC49" s="35"/>
      <c r="GD49" s="35"/>
      <c r="GE49" s="35"/>
      <c r="GF49" s="35"/>
      <c r="GG49" s="35"/>
      <c r="GH49" s="35"/>
      <c r="GI49" s="35"/>
      <c r="GJ49" s="35"/>
      <c r="GK49" s="35"/>
      <c r="GL49" s="35"/>
      <c r="GM49" s="35"/>
      <c r="GN49" s="35"/>
      <c r="GO49" s="35"/>
      <c r="GP49" s="35"/>
      <c r="GQ49" s="35"/>
      <c r="GR49" s="35"/>
      <c r="GS49" s="35"/>
      <c r="GT49" s="35"/>
      <c r="GU49" s="35"/>
      <c r="GV49" s="35"/>
      <c r="GW49" s="35"/>
      <c r="GX49" s="35"/>
      <c r="GY49" s="35"/>
      <c r="GZ49" s="35"/>
      <c r="HA49" s="35"/>
      <c r="HB49" s="35"/>
      <c r="HC49" s="35"/>
      <c r="HD49" s="35"/>
      <c r="HE49" s="35"/>
      <c r="HF49" s="35"/>
      <c r="HG49" s="35"/>
      <c r="HH49" s="35"/>
      <c r="HI49" s="35"/>
      <c r="HJ49" s="35"/>
      <c r="HK49" s="35"/>
      <c r="HL49" s="35"/>
      <c r="HM49" s="35"/>
      <c r="HN49" s="35"/>
      <c r="HO49" s="35"/>
      <c r="HP49" s="35"/>
      <c r="HQ49" s="35"/>
      <c r="HR49" s="35"/>
      <c r="HS49" s="35"/>
      <c r="HT49" s="35"/>
      <c r="HU49" s="35"/>
      <c r="HV49" s="35"/>
      <c r="HW49" s="35"/>
      <c r="HX49" s="35"/>
      <c r="HY49" s="35"/>
      <c r="HZ49" s="35"/>
      <c r="IA49" s="35"/>
      <c r="IB49" s="35"/>
      <c r="IC49" s="35"/>
      <c r="ID49" s="35"/>
      <c r="IE49" s="35"/>
      <c r="IF49" s="35"/>
      <c r="IG49" s="35"/>
      <c r="IH49" s="35"/>
      <c r="II49" s="35"/>
      <c r="IJ49" s="35"/>
      <c r="IK49" s="35"/>
      <c r="IL49" s="35"/>
      <c r="IM49" s="35"/>
      <c r="IN49" s="35"/>
      <c r="IO49" s="35"/>
      <c r="IP49" s="35"/>
      <c r="IQ49" s="35"/>
      <c r="IR49" s="35"/>
      <c r="IS49" s="35"/>
      <c r="IT49" s="35"/>
      <c r="IU49" s="35"/>
      <c r="IV49" s="35"/>
      <c r="IW49" s="35"/>
      <c r="IX49" s="35"/>
      <c r="IY49" s="35"/>
      <c r="IZ49" s="35"/>
      <c r="JA49" s="35"/>
      <c r="JB49" s="35"/>
      <c r="JC49" s="35"/>
      <c r="JD49" s="35"/>
      <c r="JE49" s="35"/>
      <c r="JF49" s="35"/>
      <c r="JG49" s="35"/>
      <c r="JH49" s="35"/>
      <c r="JI49" s="35"/>
      <c r="JJ49" s="35"/>
      <c r="JK49" s="35"/>
      <c r="JL49" s="35"/>
      <c r="JM49" s="35"/>
      <c r="JN49" s="35"/>
      <c r="JO49" s="35"/>
      <c r="JP49" s="35"/>
      <c r="JQ49" s="35"/>
      <c r="JR49" s="35"/>
      <c r="JS49" s="35"/>
      <c r="JT49" s="35"/>
      <c r="JU49" s="35"/>
      <c r="JV49" s="35"/>
      <c r="JW49" s="35"/>
      <c r="JX49" s="35"/>
      <c r="JY49" s="35"/>
      <c r="JZ49" s="35"/>
      <c r="KA49" s="35"/>
      <c r="KB49" s="35"/>
      <c r="KC49" s="35"/>
      <c r="KD49" s="35"/>
      <c r="KE49" s="35"/>
      <c r="KF49" s="35"/>
      <c r="KG49" s="35"/>
      <c r="KH49" s="35"/>
      <c r="KI49" s="35"/>
      <c r="KJ49" s="35"/>
      <c r="KK49" s="35"/>
      <c r="KL49" s="35"/>
      <c r="KM49" s="35"/>
      <c r="KN49" s="35"/>
      <c r="KO49" s="35"/>
      <c r="KP49" s="35"/>
      <c r="KQ49" s="35"/>
      <c r="KR49" s="35"/>
      <c r="KS49" s="35"/>
      <c r="KT49" s="35"/>
      <c r="KU49" s="35"/>
      <c r="KV49" s="35"/>
      <c r="KW49" s="35"/>
      <c r="KX49" s="35"/>
      <c r="KY49" s="35"/>
      <c r="KZ49" s="35"/>
      <c r="LA49" s="35"/>
      <c r="LB49" s="35"/>
      <c r="LC49" s="35"/>
      <c r="LD49" s="35"/>
      <c r="LE49" s="35"/>
      <c r="LF49" s="35"/>
      <c r="LG49" s="35"/>
      <c r="LH49" s="35"/>
      <c r="LI49" s="35"/>
      <c r="LJ49" s="35"/>
      <c r="LK49" s="35"/>
      <c r="LL49" s="35"/>
      <c r="LM49" s="35"/>
      <c r="LN49" s="35"/>
      <c r="LO49" s="35"/>
      <c r="LP49" s="35"/>
      <c r="LQ49" s="35"/>
      <c r="LR49" s="35"/>
      <c r="LS49" s="35"/>
      <c r="LT49" s="35"/>
      <c r="LU49" s="35"/>
      <c r="LV49" s="35"/>
      <c r="LW49" s="35"/>
      <c r="LX49" s="35"/>
      <c r="LY49" s="35"/>
      <c r="LZ49" s="35"/>
      <c r="MA49" s="35"/>
      <c r="MB49" s="35"/>
      <c r="MC49" s="35"/>
      <c r="MD49" s="35"/>
      <c r="ME49" s="35"/>
      <c r="MF49" s="35"/>
      <c r="MG49" s="35"/>
      <c r="MH49" s="35"/>
      <c r="MI49" s="35"/>
      <c r="MJ49" s="35"/>
      <c r="MK49" s="35"/>
      <c r="ML49" s="35"/>
      <c r="MM49" s="35"/>
      <c r="MN49" s="35"/>
      <c r="MO49" s="35"/>
      <c r="MP49" s="35"/>
      <c r="MQ49" s="35"/>
      <c r="MR49" s="35"/>
      <c r="MS49" s="35"/>
      <c r="MT49" s="35"/>
      <c r="MU49" s="35"/>
      <c r="MV49" s="35"/>
      <c r="MW49" s="35"/>
      <c r="MX49" s="35"/>
      <c r="MY49" s="35"/>
      <c r="MZ49" s="35"/>
      <c r="NA49" s="35"/>
      <c r="NB49" s="35"/>
      <c r="NC49" s="35"/>
      <c r="ND49" s="35"/>
      <c r="NE49" s="35"/>
      <c r="NF49" s="35"/>
      <c r="NG49" s="35"/>
      <c r="NH49" s="35"/>
      <c r="NI49" s="35"/>
      <c r="NJ49" s="35"/>
      <c r="NK49" s="35"/>
      <c r="NL49" s="35"/>
      <c r="NM49" s="35"/>
      <c r="NN49" s="35"/>
      <c r="NO49" s="35"/>
      <c r="NP49" s="35"/>
      <c r="NQ49" s="35"/>
      <c r="NR49" s="35"/>
      <c r="NS49" s="35"/>
      <c r="NT49" s="35"/>
      <c r="NU49" s="35"/>
      <c r="NV49" s="35"/>
      <c r="NW49" s="35"/>
      <c r="NX49" s="35"/>
      <c r="NY49" s="35"/>
      <c r="NZ49" s="35"/>
      <c r="OA49" s="35"/>
      <c r="OB49" s="35"/>
      <c r="OC49" s="35"/>
      <c r="OD49" s="35"/>
      <c r="OE49" s="35"/>
      <c r="OF49" s="35"/>
      <c r="OG49" s="35"/>
      <c r="OH49" s="35"/>
      <c r="OI49" s="35"/>
      <c r="OJ49" s="35"/>
      <c r="OK49" s="35"/>
      <c r="OL49" s="35"/>
      <c r="OM49" s="35"/>
      <c r="ON49" s="35"/>
      <c r="OO49" s="35"/>
      <c r="OP49" s="35"/>
      <c r="OQ49" s="35"/>
      <c r="OR49" s="35"/>
      <c r="OS49" s="35"/>
      <c r="OT49" s="35"/>
      <c r="OU49" s="35"/>
      <c r="OV49" s="35"/>
      <c r="OW49" s="35"/>
      <c r="OX49" s="35"/>
      <c r="OY49" s="35"/>
      <c r="OZ49" s="35"/>
      <c r="PA49" s="35"/>
      <c r="PB49" s="35"/>
      <c r="PC49" s="35">
        <v>9</v>
      </c>
      <c r="PD49" s="35"/>
      <c r="PE49" s="35"/>
      <c r="PF49" s="35"/>
      <c r="PG49" s="35"/>
      <c r="PH49" s="35"/>
      <c r="PI49" s="35"/>
      <c r="PJ49" s="35"/>
      <c r="PK49" s="35"/>
      <c r="PL49" s="35">
        <v>9</v>
      </c>
      <c r="PM49" s="35"/>
      <c r="PN49" s="35"/>
      <c r="PO49" s="35"/>
      <c r="PP49" s="35"/>
      <c r="PQ49" s="35"/>
      <c r="PR49" s="35"/>
      <c r="PS49" s="35"/>
      <c r="PT49" s="35"/>
      <c r="PU49" s="35"/>
      <c r="PV49" s="35"/>
      <c r="PW49" s="35"/>
      <c r="PX49" s="35"/>
      <c r="PY49" s="35"/>
      <c r="PZ49" s="35"/>
      <c r="QA49" s="35"/>
      <c r="QB49" s="35"/>
      <c r="QC49" s="35"/>
      <c r="QD49" s="35"/>
      <c r="QE49" s="35"/>
      <c r="QF49" s="35"/>
      <c r="QG49" s="35"/>
      <c r="QH49" s="35"/>
      <c r="QI49" s="35"/>
      <c r="QJ49" s="35"/>
      <c r="QK49" s="35"/>
      <c r="QL49" s="35"/>
      <c r="QM49" s="35"/>
      <c r="QN49" s="35"/>
      <c r="QO49" s="35"/>
      <c r="QP49" s="35"/>
      <c r="QQ49" s="35"/>
      <c r="QR49" s="35"/>
      <c r="QS49" s="35"/>
      <c r="QT49" s="35"/>
      <c r="QU49" s="35"/>
      <c r="QV49" s="35"/>
      <c r="QW49" s="35"/>
      <c r="QX49" s="35"/>
      <c r="QY49" s="35"/>
      <c r="QZ49" s="35"/>
      <c r="RA49" s="35"/>
      <c r="RB49" s="35"/>
      <c r="RC49" s="35"/>
      <c r="RD49" s="35"/>
      <c r="RE49" s="35"/>
      <c r="RF49" s="35"/>
      <c r="RG49" s="35"/>
      <c r="RH49" s="35"/>
      <c r="RI49" s="35"/>
      <c r="RJ49" s="35"/>
      <c r="RK49" s="35"/>
      <c r="RL49" s="35"/>
      <c r="RM49" s="35"/>
      <c r="RN49" s="35"/>
      <c r="RO49" s="35"/>
      <c r="RP49" s="35"/>
      <c r="RQ49" s="35"/>
      <c r="RR49" s="35"/>
      <c r="RS49" s="35"/>
      <c r="RT49" s="35"/>
      <c r="RU49" s="35"/>
      <c r="RV49" s="35"/>
      <c r="RW49" s="35"/>
      <c r="RX49" s="35"/>
      <c r="RY49" s="35"/>
      <c r="RZ49" s="35"/>
      <c r="SA49" s="35"/>
      <c r="SB49" s="35"/>
      <c r="SC49" s="35"/>
      <c r="SD49" s="35"/>
      <c r="SE49" s="35"/>
      <c r="SF49" s="35"/>
      <c r="SG49" s="35"/>
      <c r="SH49" s="35"/>
      <c r="SI49" s="35"/>
      <c r="SJ49" s="35"/>
      <c r="SK49" s="35"/>
      <c r="SL49" s="35"/>
      <c r="SM49" s="35"/>
      <c r="SN49" s="35"/>
      <c r="SO49" s="35"/>
      <c r="SP49" s="35"/>
      <c r="SQ49" s="35"/>
      <c r="SR49" s="35"/>
      <c r="SS49" s="35"/>
      <c r="ST49" s="35"/>
      <c r="SU49" s="35"/>
      <c r="SV49" s="35"/>
      <c r="SW49" s="35"/>
      <c r="SX49" s="35"/>
      <c r="SY49" s="35"/>
      <c r="SZ49" s="35"/>
      <c r="TA49" s="35"/>
      <c r="TB49" s="35"/>
      <c r="TC49" s="35"/>
      <c r="TD49" s="35"/>
      <c r="TE49" s="35"/>
      <c r="TF49" s="35"/>
      <c r="TG49" s="35"/>
      <c r="TH49" s="35"/>
      <c r="TI49" s="35"/>
      <c r="TJ49" s="35"/>
      <c r="TK49" s="35"/>
      <c r="TL49" s="35"/>
      <c r="TM49" s="35"/>
      <c r="TN49" s="35"/>
      <c r="TO49" s="35"/>
      <c r="TP49" s="35"/>
      <c r="TQ49" s="35"/>
      <c r="TR49" s="35"/>
      <c r="TS49" s="35"/>
      <c r="TT49" s="35"/>
      <c r="TU49" s="35"/>
      <c r="TV49" s="35"/>
      <c r="TW49" s="35"/>
      <c r="TX49" s="35"/>
      <c r="TY49" s="35"/>
      <c r="TZ49" s="35"/>
      <c r="UA49" s="35"/>
      <c r="UB49" s="35"/>
      <c r="UC49" s="35">
        <v>9</v>
      </c>
      <c r="UD49" s="35"/>
      <c r="UE49" s="35"/>
      <c r="UF49" s="35"/>
      <c r="UG49" s="35"/>
      <c r="UH49" s="35"/>
      <c r="UI49" s="35"/>
      <c r="UJ49" s="35"/>
      <c r="UK49" s="35"/>
      <c r="UL49" s="35"/>
      <c r="UM49" s="35"/>
      <c r="UN49" s="35"/>
      <c r="UO49" s="35"/>
      <c r="UP49" s="35"/>
      <c r="UQ49" s="35"/>
      <c r="UR49" s="35"/>
      <c r="US49" s="35"/>
      <c r="UT49" s="35"/>
      <c r="UU49" s="35"/>
      <c r="UV49" s="35"/>
      <c r="UW49" s="35"/>
      <c r="UX49" s="35"/>
      <c r="UY49" s="35"/>
      <c r="UZ49" s="35"/>
      <c r="VA49" s="35"/>
      <c r="VB49" s="35"/>
      <c r="VC49" s="35"/>
      <c r="VD49" s="35"/>
      <c r="VE49" s="35"/>
      <c r="VF49" s="35"/>
      <c r="VG49" s="35"/>
      <c r="VH49" s="35"/>
      <c r="VI49" s="35"/>
      <c r="VJ49" s="35"/>
      <c r="VK49" s="35"/>
      <c r="VL49" s="35"/>
      <c r="VM49" s="35"/>
      <c r="VN49" s="35"/>
      <c r="VO49" s="35"/>
      <c r="VP49" s="35"/>
      <c r="VQ49" s="35"/>
      <c r="VR49" s="35"/>
      <c r="VS49" s="35"/>
      <c r="VT49" s="35"/>
      <c r="VU49" s="35"/>
      <c r="VV49" s="35"/>
      <c r="VW49" s="35"/>
      <c r="VX49" s="35"/>
      <c r="VY49" s="35"/>
      <c r="VZ49" s="35"/>
      <c r="WA49" s="35"/>
      <c r="WB49" s="35"/>
      <c r="WC49" s="35"/>
      <c r="WD49" s="35"/>
      <c r="WE49" s="35"/>
      <c r="WF49" s="35"/>
      <c r="WG49" s="35"/>
      <c r="WH49" s="35"/>
      <c r="WI49" s="35"/>
      <c r="WJ49" s="35"/>
      <c r="WK49" s="35"/>
      <c r="WL49" s="35"/>
      <c r="WM49" s="35"/>
      <c r="WN49" s="35"/>
      <c r="WO49" s="35"/>
      <c r="WP49" s="35"/>
      <c r="WQ49" s="35"/>
      <c r="WR49" s="35"/>
      <c r="WS49" s="35"/>
      <c r="WT49" s="35"/>
      <c r="WU49" s="35"/>
      <c r="WV49" s="35"/>
      <c r="WW49" s="35"/>
      <c r="WX49" s="35"/>
      <c r="WY49" s="35"/>
      <c r="WZ49" s="35"/>
      <c r="XA49" s="35"/>
      <c r="XB49" s="35"/>
      <c r="XC49" s="35"/>
      <c r="XD49" s="35"/>
      <c r="XE49" s="35"/>
      <c r="XF49" s="35"/>
      <c r="XG49" s="35"/>
      <c r="XH49" s="35"/>
      <c r="XI49" s="35"/>
      <c r="XJ49" s="35"/>
      <c r="XK49" s="35"/>
      <c r="XL49" s="35"/>
      <c r="XM49" s="35"/>
      <c r="XN49" s="35"/>
      <c r="XO49" s="35"/>
      <c r="XP49" s="35"/>
      <c r="XQ49" s="35"/>
      <c r="XR49" s="35"/>
      <c r="XS49" s="35"/>
      <c r="XT49" s="35"/>
      <c r="XU49" s="35"/>
      <c r="XV49" s="35"/>
      <c r="XW49" s="35"/>
      <c r="XX49" s="35"/>
      <c r="XY49" s="35"/>
      <c r="XZ49" s="35"/>
      <c r="YA49" s="35"/>
      <c r="YB49" s="35"/>
      <c r="YC49" s="35"/>
      <c r="YD49" s="35"/>
      <c r="YE49" s="35"/>
      <c r="YF49" s="35"/>
      <c r="YG49" s="35"/>
      <c r="YH49" s="35"/>
      <c r="YI49" s="35"/>
      <c r="YJ49" s="35"/>
      <c r="YK49" s="35"/>
      <c r="YL49" s="35"/>
      <c r="YM49" s="35"/>
      <c r="YN49" s="35"/>
      <c r="YO49" s="35"/>
      <c r="YP49" s="35"/>
      <c r="YQ49" s="35"/>
      <c r="YR49" s="35"/>
      <c r="YS49" s="35"/>
      <c r="YT49" s="35"/>
      <c r="YU49" s="35"/>
      <c r="YV49" s="35"/>
      <c r="YW49" s="35"/>
      <c r="YX49" s="35"/>
      <c r="YY49" s="35"/>
      <c r="YZ49" s="35"/>
      <c r="ZA49" s="35"/>
      <c r="ZB49" s="35"/>
      <c r="ZC49" s="35"/>
      <c r="ZD49" s="35"/>
      <c r="ZE49" s="35"/>
      <c r="ZF49" s="35"/>
      <c r="ZG49" s="35"/>
      <c r="ZH49" s="35"/>
      <c r="ZI49" s="35"/>
      <c r="ZJ49" s="35"/>
      <c r="ZK49" s="35"/>
      <c r="ZL49" s="35"/>
      <c r="ZM49" s="35"/>
      <c r="ZN49" s="35"/>
      <c r="ZO49" s="35"/>
      <c r="ZP49" s="35"/>
      <c r="ZQ49" s="35"/>
      <c r="ZR49" s="35"/>
      <c r="ZS49" s="35"/>
      <c r="ZT49" s="35"/>
      <c r="ZU49" s="35"/>
      <c r="ZV49" s="35"/>
      <c r="ZW49" s="35"/>
      <c r="ZX49" s="35"/>
      <c r="ZY49" s="35"/>
      <c r="ZZ49" s="35"/>
      <c r="AAA49" s="35"/>
      <c r="AAB49" s="35"/>
      <c r="AAC49" s="35"/>
      <c r="AAD49" s="35"/>
      <c r="AAE49" s="35"/>
      <c r="AAF49" s="35"/>
      <c r="AAG49" s="35"/>
      <c r="AAH49" s="35"/>
      <c r="AAI49" s="35"/>
      <c r="AAJ49" s="35"/>
      <c r="AAK49" s="35"/>
      <c r="AAL49" s="35"/>
      <c r="AAM49" s="35"/>
      <c r="AAN49" s="35"/>
      <c r="AAO49" s="35"/>
      <c r="AAP49" s="35"/>
      <c r="AAQ49" s="35"/>
      <c r="AAR49" s="35"/>
      <c r="AAS49" s="35"/>
      <c r="AAT49" s="35"/>
      <c r="AAU49" s="35"/>
      <c r="AAV49" s="35"/>
      <c r="AAW49" s="35"/>
      <c r="AAX49" s="35"/>
      <c r="AAY49" s="35"/>
      <c r="AAZ49" s="35"/>
      <c r="ABA49" s="35"/>
      <c r="ABB49" s="35"/>
      <c r="ABC49" s="35"/>
      <c r="ABD49" s="35"/>
      <c r="ABE49" s="35"/>
      <c r="ABF49" s="35"/>
      <c r="ABG49" s="35"/>
      <c r="ABH49" s="35"/>
      <c r="ABI49" s="35"/>
      <c r="ABJ49" s="35"/>
      <c r="ABK49" s="35"/>
      <c r="ABL49" s="35"/>
      <c r="ABM49" s="35"/>
      <c r="ABN49" s="35"/>
      <c r="ABO49" s="35"/>
      <c r="ABP49" s="35"/>
      <c r="ABQ49" s="35"/>
      <c r="ABR49" s="35"/>
      <c r="ABS49" s="35"/>
      <c r="ABT49" s="35"/>
      <c r="ABU49" s="35"/>
      <c r="ABV49" s="35"/>
      <c r="ABW49" s="35"/>
      <c r="ABX49" s="35"/>
      <c r="ABY49" s="35"/>
      <c r="ABZ49" s="35"/>
      <c r="ACA49" s="35"/>
      <c r="ACB49" s="35"/>
      <c r="ACC49" s="35"/>
      <c r="ACD49" s="35"/>
      <c r="ACE49" s="35"/>
      <c r="ACF49" s="35"/>
      <c r="ACG49" s="35"/>
      <c r="ACH49" s="35"/>
      <c r="ACI49" s="35"/>
      <c r="ACJ49" s="35"/>
      <c r="ACK49" s="35"/>
      <c r="ACL49" s="35"/>
      <c r="ACM49" s="35"/>
      <c r="ACN49" s="35"/>
      <c r="ACO49" s="35"/>
      <c r="ACP49" s="35"/>
      <c r="ACQ49" s="35"/>
      <c r="ACR49" s="35"/>
      <c r="ACS49" s="35"/>
      <c r="ACT49" s="35"/>
      <c r="ACU49" s="35"/>
      <c r="ACV49" s="35"/>
      <c r="ACW49" s="35"/>
      <c r="ACX49" s="35"/>
      <c r="ACY49" s="35"/>
      <c r="ACZ49" s="35"/>
      <c r="ADA49" s="35"/>
      <c r="ADB49" s="35"/>
      <c r="ADC49" s="35"/>
      <c r="ADD49" s="35"/>
      <c r="ADE49" s="35"/>
      <c r="ADF49" s="35"/>
      <c r="ADG49" s="35"/>
      <c r="ADH49" s="35"/>
      <c r="ADI49" s="35"/>
      <c r="ADJ49" s="35"/>
      <c r="ADK49" s="35"/>
      <c r="ADL49" s="35"/>
      <c r="ADM49" s="35"/>
      <c r="ADN49" s="35"/>
      <c r="ADO49" s="35"/>
      <c r="ADP49" s="35"/>
      <c r="ADQ49" s="35"/>
      <c r="ADR49" s="35"/>
      <c r="ADS49" s="35"/>
      <c r="ADT49" s="35"/>
      <c r="ADU49" s="35"/>
      <c r="ADV49" s="35"/>
      <c r="ADW49" s="35"/>
      <c r="ADX49" s="35"/>
      <c r="ADY49" s="26">
        <f t="shared" si="1"/>
        <v>0</v>
      </c>
      <c r="ADZ49" s="5"/>
    </row>
    <row r="50" spans="1:806" s="33" customFormat="1" x14ac:dyDescent="0.2">
      <c r="A50" s="38" t="s">
        <v>457</v>
      </c>
      <c r="B50" s="65">
        <f t="shared" si="0"/>
        <v>0</v>
      </c>
      <c r="C50" s="57">
        <v>1</v>
      </c>
      <c r="D50" s="59">
        <v>44452</v>
      </c>
      <c r="E50" s="67">
        <v>27.19</v>
      </c>
      <c r="F50" s="67">
        <f t="shared" si="2"/>
        <v>0</v>
      </c>
      <c r="G50" s="6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15"/>
      <c r="BF50" s="15"/>
      <c r="BG50" s="136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s="35"/>
      <c r="DP50" s="35"/>
      <c r="DQ50" s="35"/>
      <c r="DR50" s="35"/>
      <c r="DS50" s="35"/>
      <c r="DT50" s="35"/>
      <c r="DU50" s="35"/>
      <c r="DV50" s="35"/>
      <c r="DW50" s="35"/>
      <c r="DX50" s="35"/>
      <c r="DY50" s="35"/>
      <c r="DZ50" s="35"/>
      <c r="EA50" s="35"/>
      <c r="EB50" s="35"/>
      <c r="EC50" s="35"/>
      <c r="ED50" s="35"/>
      <c r="EE50" s="35"/>
      <c r="EF50" s="35"/>
      <c r="EG50" s="35"/>
      <c r="EH50" s="35"/>
      <c r="EI50" s="35"/>
      <c r="EJ50" s="35"/>
      <c r="EK50" s="35"/>
      <c r="EL50" s="35"/>
      <c r="EM50" s="35"/>
      <c r="EN50" s="35"/>
      <c r="EO50" s="35"/>
      <c r="EP50" s="35"/>
      <c r="EQ50" s="35"/>
      <c r="ER50" s="35"/>
      <c r="ES50" s="35"/>
      <c r="ET50" s="35"/>
      <c r="EU50" s="35"/>
      <c r="EV50" s="35"/>
      <c r="EW50" s="35"/>
      <c r="EX50" s="35"/>
      <c r="EY50" s="35"/>
      <c r="EZ50" s="35"/>
      <c r="FA50" s="35"/>
      <c r="FB50" s="35"/>
      <c r="FC50" s="35"/>
      <c r="FD50" s="35"/>
      <c r="FE50" s="35"/>
      <c r="FF50" s="35"/>
      <c r="FG50" s="35"/>
      <c r="FH50" s="35"/>
      <c r="FI50" s="35"/>
      <c r="FJ50" s="35"/>
      <c r="FK50" s="35"/>
      <c r="FL50" s="35"/>
      <c r="FM50" s="35"/>
      <c r="FN50" s="35"/>
      <c r="FO50" s="35"/>
      <c r="FP50" s="35"/>
      <c r="FQ50" s="35"/>
      <c r="FR50" s="35"/>
      <c r="FS50" s="35"/>
      <c r="FT50" s="35"/>
      <c r="FU50" s="35"/>
      <c r="FV50" s="35"/>
      <c r="FW50" s="35"/>
      <c r="FX50" s="35"/>
      <c r="FY50" s="35"/>
      <c r="FZ50" s="35"/>
      <c r="GA50" s="35"/>
      <c r="GB50" s="35"/>
      <c r="GC50" s="35"/>
      <c r="GD50" s="35"/>
      <c r="GE50" s="35"/>
      <c r="GF50" s="35"/>
      <c r="GG50" s="35"/>
      <c r="GH50" s="35"/>
      <c r="GI50" s="35"/>
      <c r="GJ50" s="35"/>
      <c r="GK50" s="35"/>
      <c r="GL50" s="35"/>
      <c r="GM50" s="35"/>
      <c r="GN50" s="35"/>
      <c r="GO50" s="35"/>
      <c r="GP50" s="35"/>
      <c r="GQ50" s="35"/>
      <c r="GR50" s="35"/>
      <c r="GS50" s="35"/>
      <c r="GT50" s="35"/>
      <c r="GU50" s="35"/>
      <c r="GV50" s="35"/>
      <c r="GW50" s="35"/>
      <c r="GX50" s="35"/>
      <c r="GY50" s="35"/>
      <c r="GZ50" s="35"/>
      <c r="HA50" s="35"/>
      <c r="HB50" s="35"/>
      <c r="HC50" s="35"/>
      <c r="HD50" s="35"/>
      <c r="HE50" s="35"/>
      <c r="HF50" s="35"/>
      <c r="HG50" s="35"/>
      <c r="HH50" s="35"/>
      <c r="HI50" s="35"/>
      <c r="HJ50" s="35"/>
      <c r="HK50" s="35"/>
      <c r="HL50" s="35"/>
      <c r="HM50" s="35"/>
      <c r="HN50" s="35"/>
      <c r="HO50" s="35"/>
      <c r="HP50" s="35"/>
      <c r="HQ50" s="35"/>
      <c r="HR50" s="35"/>
      <c r="HS50" s="35"/>
      <c r="HT50" s="35"/>
      <c r="HU50" s="35"/>
      <c r="HV50" s="35"/>
      <c r="HW50" s="35"/>
      <c r="HX50" s="35"/>
      <c r="HY50" s="35"/>
      <c r="HZ50" s="35"/>
      <c r="IA50" s="35"/>
      <c r="IB50" s="35"/>
      <c r="IC50" s="35"/>
      <c r="ID50" s="35"/>
      <c r="IE50" s="35"/>
      <c r="IF50" s="35"/>
      <c r="IG50" s="35"/>
      <c r="IH50" s="35"/>
      <c r="II50" s="35"/>
      <c r="IJ50" s="35"/>
      <c r="IK50" s="35"/>
      <c r="IL50" s="35"/>
      <c r="IM50" s="35"/>
      <c r="IN50" s="35"/>
      <c r="IO50" s="35"/>
      <c r="IP50" s="35"/>
      <c r="IQ50" s="35"/>
      <c r="IR50" s="35"/>
      <c r="IS50" s="35"/>
      <c r="IT50" s="35"/>
      <c r="IU50" s="35"/>
      <c r="IV50" s="35"/>
      <c r="IW50" s="35"/>
      <c r="IX50" s="35"/>
      <c r="IY50" s="35"/>
      <c r="IZ50" s="35"/>
      <c r="JA50" s="35"/>
      <c r="JB50" s="35"/>
      <c r="JC50" s="35"/>
      <c r="JD50" s="35"/>
      <c r="JE50" s="35"/>
      <c r="JF50" s="35"/>
      <c r="JG50" s="35"/>
      <c r="JH50" s="35"/>
      <c r="JI50" s="35"/>
      <c r="JJ50" s="35"/>
      <c r="JK50" s="35"/>
      <c r="JL50" s="35"/>
      <c r="JM50" s="35"/>
      <c r="JN50" s="35"/>
      <c r="JO50" s="35"/>
      <c r="JP50" s="35"/>
      <c r="JQ50" s="35"/>
      <c r="JR50" s="35"/>
      <c r="JS50" s="35"/>
      <c r="JT50" s="35"/>
      <c r="JU50" s="35"/>
      <c r="JV50" s="35"/>
      <c r="JW50" s="35"/>
      <c r="JX50" s="35"/>
      <c r="JY50" s="35"/>
      <c r="JZ50" s="35"/>
      <c r="KA50" s="35"/>
      <c r="KB50" s="35"/>
      <c r="KC50" s="35"/>
      <c r="KD50" s="35"/>
      <c r="KE50" s="35"/>
      <c r="KF50" s="35"/>
      <c r="KG50" s="35"/>
      <c r="KH50" s="35"/>
      <c r="KI50" s="35"/>
      <c r="KJ50" s="35"/>
      <c r="KK50" s="35"/>
      <c r="KL50" s="35"/>
      <c r="KM50" s="35"/>
      <c r="KN50" s="35"/>
      <c r="KO50" s="35"/>
      <c r="KP50" s="35"/>
      <c r="KQ50" s="35"/>
      <c r="KR50" s="35"/>
      <c r="KS50" s="35"/>
      <c r="KT50" s="35"/>
      <c r="KU50" s="35"/>
      <c r="KV50" s="35"/>
      <c r="KW50" s="35"/>
      <c r="KX50" s="35"/>
      <c r="KY50" s="35"/>
      <c r="KZ50" s="35"/>
      <c r="LA50" s="35"/>
      <c r="LB50" s="35"/>
      <c r="LC50" s="35"/>
      <c r="LD50" s="35"/>
      <c r="LE50" s="35"/>
      <c r="LF50" s="35"/>
      <c r="LG50" s="35"/>
      <c r="LH50" s="35"/>
      <c r="LI50" s="35"/>
      <c r="LJ50" s="35"/>
      <c r="LK50" s="35"/>
      <c r="LL50" s="35"/>
      <c r="LM50" s="35"/>
      <c r="LN50" s="35"/>
      <c r="LO50" s="35"/>
      <c r="LP50" s="35"/>
      <c r="LQ50" s="35"/>
      <c r="LR50" s="35"/>
      <c r="LS50" s="35"/>
      <c r="LT50" s="35"/>
      <c r="LU50" s="35"/>
      <c r="LV50" s="35"/>
      <c r="LW50" s="35"/>
      <c r="LX50" s="35"/>
      <c r="LY50" s="35"/>
      <c r="LZ50" s="35"/>
      <c r="MA50" s="35"/>
      <c r="MB50" s="35"/>
      <c r="MC50" s="35"/>
      <c r="MD50" s="35"/>
      <c r="ME50" s="35"/>
      <c r="MF50" s="35"/>
      <c r="MG50" s="35"/>
      <c r="MH50" s="35"/>
      <c r="MI50" s="35"/>
      <c r="MJ50" s="35"/>
      <c r="MK50" s="35"/>
      <c r="ML50" s="35"/>
      <c r="MM50" s="35"/>
      <c r="MN50" s="35"/>
      <c r="MO50" s="35"/>
      <c r="MP50" s="35"/>
      <c r="MQ50" s="35"/>
      <c r="MR50" s="35"/>
      <c r="MS50" s="35"/>
      <c r="MT50" s="35"/>
      <c r="MU50" s="35"/>
      <c r="MV50" s="35"/>
      <c r="MW50" s="35"/>
      <c r="MX50" s="35"/>
      <c r="MY50" s="35"/>
      <c r="MZ50" s="35"/>
      <c r="NA50" s="35"/>
      <c r="NB50" s="35"/>
      <c r="NC50" s="35"/>
      <c r="ND50" s="35"/>
      <c r="NE50" s="35"/>
      <c r="NF50" s="35"/>
      <c r="NG50" s="35"/>
      <c r="NH50" s="35"/>
      <c r="NI50" s="35"/>
      <c r="NJ50" s="35"/>
      <c r="NK50" s="35"/>
      <c r="NL50" s="35"/>
      <c r="NM50" s="35"/>
      <c r="NN50" s="35"/>
      <c r="NO50" s="35"/>
      <c r="NP50" s="35"/>
      <c r="NQ50" s="35"/>
      <c r="NR50" s="35"/>
      <c r="NS50" s="35"/>
      <c r="NT50" s="35"/>
      <c r="NU50" s="35"/>
      <c r="NV50" s="35"/>
      <c r="NW50" s="35"/>
      <c r="NX50" s="35"/>
      <c r="NY50" s="35"/>
      <c r="NZ50" s="35"/>
      <c r="OA50" s="35"/>
      <c r="OB50" s="35"/>
      <c r="OC50" s="35"/>
      <c r="OD50" s="35"/>
      <c r="OE50" s="35"/>
      <c r="OF50" s="35"/>
      <c r="OG50" s="35"/>
      <c r="OH50" s="35"/>
      <c r="OI50" s="35"/>
      <c r="OJ50" s="35"/>
      <c r="OK50" s="35"/>
      <c r="OL50" s="35"/>
      <c r="OM50" s="35"/>
      <c r="ON50" s="35"/>
      <c r="OO50" s="35"/>
      <c r="OP50" s="35"/>
      <c r="OQ50" s="35"/>
      <c r="OR50" s="35"/>
      <c r="OS50" s="35"/>
      <c r="OT50" s="35"/>
      <c r="OU50" s="35"/>
      <c r="OV50" s="35"/>
      <c r="OW50" s="35"/>
      <c r="OX50" s="35"/>
      <c r="OY50" s="35"/>
      <c r="OZ50" s="35"/>
      <c r="PA50" s="35"/>
      <c r="PB50" s="35"/>
      <c r="PC50" s="35"/>
      <c r="PD50" s="35"/>
      <c r="PE50" s="35"/>
      <c r="PF50" s="35"/>
      <c r="PG50" s="35"/>
      <c r="PH50" s="35"/>
      <c r="PI50" s="35"/>
      <c r="PJ50" s="35"/>
      <c r="PK50" s="35"/>
      <c r="PL50" s="35"/>
      <c r="PM50" s="35"/>
      <c r="PN50" s="35"/>
      <c r="PO50" s="35"/>
      <c r="PP50" s="35"/>
      <c r="PQ50" s="35"/>
      <c r="PR50" s="35"/>
      <c r="PS50" s="35"/>
      <c r="PT50" s="35"/>
      <c r="PU50" s="35"/>
      <c r="PV50" s="35"/>
      <c r="PW50" s="35"/>
      <c r="PX50" s="35"/>
      <c r="PY50" s="35"/>
      <c r="PZ50" s="35"/>
      <c r="QA50" s="35"/>
      <c r="QB50" s="35"/>
      <c r="QC50" s="35"/>
      <c r="QD50" s="35"/>
      <c r="QE50" s="35"/>
      <c r="QF50" s="35"/>
      <c r="QG50" s="35"/>
      <c r="QH50" s="35"/>
      <c r="QI50" s="35"/>
      <c r="QJ50" s="35"/>
      <c r="QK50" s="35"/>
      <c r="QL50" s="35"/>
      <c r="QM50" s="35"/>
      <c r="QN50" s="35"/>
      <c r="QO50" s="35"/>
      <c r="QP50" s="35"/>
      <c r="QQ50" s="35"/>
      <c r="QR50" s="35"/>
      <c r="QS50" s="35"/>
      <c r="QT50" s="35"/>
      <c r="QU50" s="35"/>
      <c r="QV50" s="35"/>
      <c r="QW50" s="35"/>
      <c r="QX50" s="35"/>
      <c r="QY50" s="35"/>
      <c r="QZ50" s="35"/>
      <c r="RA50" s="35"/>
      <c r="RB50" s="35"/>
      <c r="RC50" s="35"/>
      <c r="RD50" s="35"/>
      <c r="RE50" s="35"/>
      <c r="RF50" s="35"/>
      <c r="RG50" s="35"/>
      <c r="RH50" s="35"/>
      <c r="RI50" s="35"/>
      <c r="RJ50" s="35"/>
      <c r="RK50" s="35"/>
      <c r="RL50" s="35"/>
      <c r="RM50" s="35"/>
      <c r="RN50" s="35"/>
      <c r="RO50" s="35"/>
      <c r="RP50" s="35"/>
      <c r="RQ50" s="35"/>
      <c r="RR50" s="35"/>
      <c r="RS50" s="35"/>
      <c r="RT50" s="35"/>
      <c r="RU50" s="35"/>
      <c r="RV50" s="35"/>
      <c r="RW50" s="35"/>
      <c r="RX50" s="35"/>
      <c r="RY50" s="35"/>
      <c r="RZ50" s="35"/>
      <c r="SA50" s="35"/>
      <c r="SB50" s="35"/>
      <c r="SC50" s="35"/>
      <c r="SD50" s="35"/>
      <c r="SE50" s="35"/>
      <c r="SF50" s="35"/>
      <c r="SG50" s="35"/>
      <c r="SH50" s="35"/>
      <c r="SI50" s="35"/>
      <c r="SJ50" s="35"/>
      <c r="SK50" s="35"/>
      <c r="SL50" s="35"/>
      <c r="SM50" s="35"/>
      <c r="SN50" s="35"/>
      <c r="SO50" s="35"/>
      <c r="SP50" s="35"/>
      <c r="SQ50" s="35"/>
      <c r="SR50" s="35"/>
      <c r="SS50" s="35"/>
      <c r="ST50" s="35"/>
      <c r="SU50" s="35"/>
      <c r="SV50" s="35"/>
      <c r="SW50" s="35"/>
      <c r="SX50" s="35"/>
      <c r="SY50" s="35"/>
      <c r="SZ50" s="35"/>
      <c r="TA50" s="35"/>
      <c r="TB50" s="35"/>
      <c r="TC50" s="35"/>
      <c r="TD50" s="35"/>
      <c r="TE50" s="35"/>
      <c r="TF50" s="35"/>
      <c r="TG50" s="35"/>
      <c r="TH50" s="35"/>
      <c r="TI50" s="35"/>
      <c r="TJ50" s="35"/>
      <c r="TK50" s="35"/>
      <c r="TL50" s="35"/>
      <c r="TM50" s="35"/>
      <c r="TN50" s="35"/>
      <c r="TO50" s="35"/>
      <c r="TP50" s="35"/>
      <c r="TQ50" s="35"/>
      <c r="TR50" s="35"/>
      <c r="TS50" s="35"/>
      <c r="TT50" s="35"/>
      <c r="TU50" s="35"/>
      <c r="TV50" s="35"/>
      <c r="TW50" s="35"/>
      <c r="TX50" s="35"/>
      <c r="TY50" s="35"/>
      <c r="TZ50" s="35"/>
      <c r="UA50" s="35"/>
      <c r="UB50" s="35"/>
      <c r="UC50" s="35"/>
      <c r="UD50" s="35"/>
      <c r="UE50" s="35"/>
      <c r="UF50" s="35"/>
      <c r="UG50" s="35"/>
      <c r="UH50" s="35"/>
      <c r="UI50" s="35"/>
      <c r="UJ50" s="35"/>
      <c r="UK50" s="35"/>
      <c r="UL50" s="35"/>
      <c r="UM50" s="35"/>
      <c r="UN50" s="35"/>
      <c r="UO50" s="35"/>
      <c r="UP50" s="35"/>
      <c r="UQ50" s="35"/>
      <c r="UR50" s="35"/>
      <c r="US50" s="35"/>
      <c r="UT50" s="35"/>
      <c r="UU50" s="35"/>
      <c r="UV50" s="35"/>
      <c r="UW50" s="35"/>
      <c r="UX50" s="35"/>
      <c r="UY50" s="35"/>
      <c r="UZ50" s="35"/>
      <c r="VA50" s="35"/>
      <c r="VB50" s="35"/>
      <c r="VC50" s="35"/>
      <c r="VD50" s="35"/>
      <c r="VE50" s="35"/>
      <c r="VF50" s="35"/>
      <c r="VG50" s="35"/>
      <c r="VH50" s="35"/>
      <c r="VI50" s="35"/>
      <c r="VJ50" s="35"/>
      <c r="VK50" s="35"/>
      <c r="VL50" s="35"/>
      <c r="VM50" s="35"/>
      <c r="VN50" s="35"/>
      <c r="VO50" s="35"/>
      <c r="VP50" s="35"/>
      <c r="VQ50" s="35"/>
      <c r="VR50" s="35"/>
      <c r="VS50" s="35"/>
      <c r="VT50" s="35"/>
      <c r="VU50" s="35"/>
      <c r="VV50" s="35"/>
      <c r="VW50" s="35"/>
      <c r="VX50" s="35"/>
      <c r="VY50" s="35"/>
      <c r="VZ50" s="35"/>
      <c r="WA50" s="35"/>
      <c r="WB50" s="35"/>
      <c r="WC50" s="35"/>
      <c r="WD50" s="35"/>
      <c r="WE50" s="35"/>
      <c r="WF50" s="35"/>
      <c r="WG50" s="35"/>
      <c r="WH50" s="35"/>
      <c r="WI50" s="35"/>
      <c r="WJ50" s="35"/>
      <c r="WK50" s="35"/>
      <c r="WL50" s="35"/>
      <c r="WM50" s="35"/>
      <c r="WN50" s="35"/>
      <c r="WO50" s="35"/>
      <c r="WP50" s="35"/>
      <c r="WQ50" s="35"/>
      <c r="WR50" s="35"/>
      <c r="WS50" s="35"/>
      <c r="WT50" s="35"/>
      <c r="WU50" s="35"/>
      <c r="WV50" s="35"/>
      <c r="WW50" s="35"/>
      <c r="WX50" s="35"/>
      <c r="WY50" s="35"/>
      <c r="WZ50" s="35"/>
      <c r="XA50" s="35"/>
      <c r="XB50" s="35"/>
      <c r="XC50" s="35"/>
      <c r="XD50" s="35"/>
      <c r="XE50" s="35"/>
      <c r="XF50" s="35"/>
      <c r="XG50" s="35"/>
      <c r="XH50" s="35"/>
      <c r="XI50" s="35"/>
      <c r="XJ50" s="35"/>
      <c r="XK50" s="35"/>
      <c r="XL50" s="35"/>
      <c r="XM50" s="35"/>
      <c r="XN50" s="35"/>
      <c r="XO50" s="35"/>
      <c r="XP50" s="35"/>
      <c r="XQ50" s="35"/>
      <c r="XR50" s="35"/>
      <c r="XS50" s="35"/>
      <c r="XT50" s="35"/>
      <c r="XU50" s="35"/>
      <c r="XV50" s="35"/>
      <c r="XW50" s="35"/>
      <c r="XX50" s="35"/>
      <c r="XY50" s="35"/>
      <c r="XZ50" s="35"/>
      <c r="YA50" s="35"/>
      <c r="YB50" s="35"/>
      <c r="YC50" s="35"/>
      <c r="YD50" s="35"/>
      <c r="YE50" s="35"/>
      <c r="YF50" s="35"/>
      <c r="YG50" s="35"/>
      <c r="YH50" s="35"/>
      <c r="YI50" s="35"/>
      <c r="YJ50" s="35"/>
      <c r="YK50" s="35"/>
      <c r="YL50" s="35"/>
      <c r="YM50" s="35"/>
      <c r="YN50" s="35"/>
      <c r="YO50" s="35"/>
      <c r="YP50" s="35"/>
      <c r="YQ50" s="35"/>
      <c r="YR50" s="35"/>
      <c r="YS50" s="35"/>
      <c r="YT50" s="35"/>
      <c r="YU50" s="35"/>
      <c r="YV50" s="35"/>
      <c r="YW50" s="35"/>
      <c r="YX50" s="35"/>
      <c r="YY50" s="35"/>
      <c r="YZ50" s="35"/>
      <c r="ZA50" s="35"/>
      <c r="ZB50" s="35"/>
      <c r="ZC50" s="35"/>
      <c r="ZD50" s="35"/>
      <c r="ZE50" s="35"/>
      <c r="ZF50" s="35"/>
      <c r="ZG50" s="35"/>
      <c r="ZH50" s="35"/>
      <c r="ZI50" s="35"/>
      <c r="ZJ50" s="35"/>
      <c r="ZK50" s="35"/>
      <c r="ZL50" s="35"/>
      <c r="ZM50" s="35"/>
      <c r="ZN50" s="35"/>
      <c r="ZO50" s="35"/>
      <c r="ZP50" s="35"/>
      <c r="ZQ50" s="35"/>
      <c r="ZR50" s="35"/>
      <c r="ZS50" s="35"/>
      <c r="ZT50" s="35"/>
      <c r="ZU50" s="35"/>
      <c r="ZV50" s="35"/>
      <c r="ZW50" s="35"/>
      <c r="ZX50" s="35"/>
      <c r="ZY50" s="35"/>
      <c r="ZZ50" s="35"/>
      <c r="AAA50" s="35"/>
      <c r="AAB50" s="35"/>
      <c r="AAC50" s="35"/>
      <c r="AAD50" s="35"/>
      <c r="AAE50" s="35"/>
      <c r="AAF50" s="35"/>
      <c r="AAG50" s="35"/>
      <c r="AAH50" s="35"/>
      <c r="AAI50" s="35"/>
      <c r="AAJ50" s="35"/>
      <c r="AAK50" s="35"/>
      <c r="AAL50" s="35"/>
      <c r="AAM50" s="35"/>
      <c r="AAN50" s="35"/>
      <c r="AAO50" s="35"/>
      <c r="AAP50" s="35"/>
      <c r="AAQ50" s="35"/>
      <c r="AAR50" s="35"/>
      <c r="AAS50" s="35"/>
      <c r="AAT50" s="35"/>
      <c r="AAU50" s="35"/>
      <c r="AAV50" s="35"/>
      <c r="AAW50" s="35"/>
      <c r="AAX50" s="35"/>
      <c r="AAY50" s="35"/>
      <c r="AAZ50" s="35"/>
      <c r="ABA50" s="35"/>
      <c r="ABB50" s="35"/>
      <c r="ABC50" s="35"/>
      <c r="ABD50" s="35"/>
      <c r="ABE50" s="35"/>
      <c r="ABF50" s="35"/>
      <c r="ABG50" s="35"/>
      <c r="ABH50" s="35"/>
      <c r="ABI50" s="35"/>
      <c r="ABJ50" s="35"/>
      <c r="ABK50" s="35"/>
      <c r="ABL50" s="35"/>
      <c r="ABM50" s="35"/>
      <c r="ABN50" s="35"/>
      <c r="ABO50" s="35"/>
      <c r="ABP50" s="35"/>
      <c r="ABQ50" s="35"/>
      <c r="ABR50" s="35"/>
      <c r="ABS50" s="35"/>
      <c r="ABT50" s="35"/>
      <c r="ABU50" s="35"/>
      <c r="ABV50" s="35"/>
      <c r="ABW50" s="35"/>
      <c r="ABX50" s="35"/>
      <c r="ABY50" s="35"/>
      <c r="ABZ50" s="35"/>
      <c r="ACA50" s="35"/>
      <c r="ACB50" s="35"/>
      <c r="ACC50" s="35"/>
      <c r="ACD50" s="35"/>
      <c r="ACE50" s="35"/>
      <c r="ACF50" s="35"/>
      <c r="ACG50" s="35"/>
      <c r="ACH50" s="35"/>
      <c r="ACI50" s="35"/>
      <c r="ACJ50" s="35"/>
      <c r="ACK50" s="35"/>
      <c r="ACL50" s="35"/>
      <c r="ACM50" s="35"/>
      <c r="ACN50" s="35"/>
      <c r="ACO50" s="35"/>
      <c r="ACP50" s="35"/>
      <c r="ACQ50" s="35"/>
      <c r="ACR50" s="35"/>
      <c r="ACS50" s="35"/>
      <c r="ACT50" s="35"/>
      <c r="ACU50" s="35"/>
      <c r="ACV50" s="35"/>
      <c r="ACW50" s="35"/>
      <c r="ACX50" s="35"/>
      <c r="ACY50" s="35"/>
      <c r="ACZ50" s="35"/>
      <c r="ADA50" s="35"/>
      <c r="ADB50" s="35"/>
      <c r="ADC50" s="35"/>
      <c r="ADD50" s="35"/>
      <c r="ADE50" s="35"/>
      <c r="ADF50" s="35"/>
      <c r="ADG50" s="35"/>
      <c r="ADH50" s="35"/>
      <c r="ADI50" s="35"/>
      <c r="ADJ50" s="35"/>
      <c r="ADK50" s="35"/>
      <c r="ADL50" s="35"/>
      <c r="ADM50" s="35"/>
      <c r="ADN50" s="35"/>
      <c r="ADO50" s="35"/>
      <c r="ADP50" s="35"/>
      <c r="ADQ50" s="35"/>
      <c r="ADR50" s="35"/>
      <c r="ADS50" s="35"/>
      <c r="ADT50" s="35"/>
      <c r="ADU50" s="35"/>
      <c r="ADV50" s="35"/>
      <c r="ADW50" s="35"/>
      <c r="ADX50" s="35"/>
      <c r="ADY50" s="26">
        <f t="shared" si="1"/>
        <v>0</v>
      </c>
      <c r="ADZ50" s="5"/>
    </row>
    <row r="51" spans="1:806" s="33" customFormat="1" x14ac:dyDescent="0.2">
      <c r="A51" s="38" t="s">
        <v>311</v>
      </c>
      <c r="B51" s="65">
        <f t="shared" si="0"/>
        <v>0</v>
      </c>
      <c r="C51" s="57">
        <v>1</v>
      </c>
      <c r="D51" s="59">
        <v>44781</v>
      </c>
      <c r="E51" s="67">
        <v>44.48</v>
      </c>
      <c r="F51" s="67">
        <f t="shared" si="2"/>
        <v>0</v>
      </c>
      <c r="G51" s="65">
        <v>50</v>
      </c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15"/>
      <c r="BF51" s="15"/>
      <c r="BG51" s="136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  <c r="DN51" s="35"/>
      <c r="DO51" s="35"/>
      <c r="DP51" s="35"/>
      <c r="DQ51" s="35"/>
      <c r="DR51" s="35"/>
      <c r="DS51" s="35"/>
      <c r="DT51" s="35"/>
      <c r="DU51" s="35"/>
      <c r="DV51" s="35"/>
      <c r="DW51" s="35"/>
      <c r="DX51" s="35"/>
      <c r="DY51" s="35"/>
      <c r="DZ51" s="35"/>
      <c r="EA51" s="35"/>
      <c r="EB51" s="35"/>
      <c r="EC51" s="35"/>
      <c r="ED51" s="35"/>
      <c r="EE51" s="35"/>
      <c r="EF51" s="35"/>
      <c r="EG51" s="35"/>
      <c r="EH51" s="35"/>
      <c r="EI51" s="35"/>
      <c r="EJ51" s="35"/>
      <c r="EK51" s="35"/>
      <c r="EL51" s="35">
        <v>30</v>
      </c>
      <c r="EM51" s="35">
        <v>10</v>
      </c>
      <c r="EN51" s="35"/>
      <c r="EO51" s="35"/>
      <c r="EP51" s="35">
        <v>10</v>
      </c>
      <c r="EQ51" s="35"/>
      <c r="ER51" s="35"/>
      <c r="ES51" s="35"/>
      <c r="ET51" s="35"/>
      <c r="EU51" s="35"/>
      <c r="EV51" s="35">
        <v>30</v>
      </c>
      <c r="EW51" s="35"/>
      <c r="EX51" s="35">
        <v>20</v>
      </c>
      <c r="EY51" s="35"/>
      <c r="EZ51" s="35"/>
      <c r="FA51" s="35"/>
      <c r="FB51" s="35"/>
      <c r="FC51" s="35"/>
      <c r="FD51" s="35"/>
      <c r="FE51" s="35"/>
      <c r="FF51" s="35"/>
      <c r="FG51" s="35"/>
      <c r="FH51" s="35"/>
      <c r="FI51" s="35"/>
      <c r="FJ51" s="35"/>
      <c r="FK51" s="35"/>
      <c r="FL51" s="35"/>
      <c r="FM51" s="35"/>
      <c r="FN51" s="35"/>
      <c r="FO51" s="35"/>
      <c r="FP51" s="35"/>
      <c r="FQ51" s="35"/>
      <c r="FR51" s="35"/>
      <c r="FS51" s="35"/>
      <c r="FT51" s="35"/>
      <c r="FU51" s="35"/>
      <c r="FV51" s="35"/>
      <c r="FW51" s="35"/>
      <c r="FX51" s="35"/>
      <c r="FY51" s="35"/>
      <c r="FZ51" s="35"/>
      <c r="GA51" s="35"/>
      <c r="GB51" s="35"/>
      <c r="GC51" s="35"/>
      <c r="GD51" s="35"/>
      <c r="GE51" s="35"/>
      <c r="GF51" s="35"/>
      <c r="GG51" s="35"/>
      <c r="GH51" s="35"/>
      <c r="GI51" s="35"/>
      <c r="GJ51" s="35"/>
      <c r="GK51" s="35"/>
      <c r="GL51" s="35"/>
      <c r="GM51" s="35"/>
      <c r="GN51" s="35"/>
      <c r="GO51" s="35"/>
      <c r="GP51" s="35"/>
      <c r="GQ51" s="35"/>
      <c r="GR51" s="35"/>
      <c r="GS51" s="35"/>
      <c r="GT51" s="35"/>
      <c r="GU51" s="35"/>
      <c r="GV51" s="35"/>
      <c r="GW51" s="35"/>
      <c r="GX51" s="35"/>
      <c r="GY51" s="35"/>
      <c r="GZ51" s="35"/>
      <c r="HA51" s="35"/>
      <c r="HB51" s="35"/>
      <c r="HC51" s="35"/>
      <c r="HD51" s="35"/>
      <c r="HE51" s="35"/>
      <c r="HF51" s="35"/>
      <c r="HG51" s="35"/>
      <c r="HH51" s="35"/>
      <c r="HI51" s="35"/>
      <c r="HJ51" s="35"/>
      <c r="HK51" s="35"/>
      <c r="HL51" s="35"/>
      <c r="HM51" s="35"/>
      <c r="HN51" s="35"/>
      <c r="HO51" s="35"/>
      <c r="HP51" s="35"/>
      <c r="HQ51" s="35"/>
      <c r="HR51" s="35"/>
      <c r="HS51" s="35"/>
      <c r="HT51" s="35"/>
      <c r="HU51" s="35"/>
      <c r="HV51" s="35"/>
      <c r="HW51" s="35"/>
      <c r="HX51" s="35"/>
      <c r="HY51" s="35"/>
      <c r="HZ51" s="35"/>
      <c r="IA51" s="35"/>
      <c r="IB51" s="35"/>
      <c r="IC51" s="35"/>
      <c r="ID51" s="35"/>
      <c r="IE51" s="35"/>
      <c r="IF51" s="35"/>
      <c r="IG51" s="35"/>
      <c r="IH51" s="35"/>
      <c r="II51" s="35"/>
      <c r="IJ51" s="35"/>
      <c r="IK51" s="35"/>
      <c r="IL51" s="35"/>
      <c r="IM51" s="35"/>
      <c r="IN51" s="35"/>
      <c r="IO51" s="35"/>
      <c r="IP51" s="35"/>
      <c r="IQ51" s="35"/>
      <c r="IR51" s="35"/>
      <c r="IS51" s="35"/>
      <c r="IT51" s="35"/>
      <c r="IU51" s="35"/>
      <c r="IV51" s="35"/>
      <c r="IW51" s="35"/>
      <c r="IX51" s="35"/>
      <c r="IY51" s="35"/>
      <c r="IZ51" s="35"/>
      <c r="JA51" s="35"/>
      <c r="JB51" s="35"/>
      <c r="JC51" s="35"/>
      <c r="JD51" s="35"/>
      <c r="JE51" s="35"/>
      <c r="JF51" s="35"/>
      <c r="JG51" s="35"/>
      <c r="JH51" s="35"/>
      <c r="JI51" s="35"/>
      <c r="JJ51" s="35"/>
      <c r="JK51" s="35"/>
      <c r="JL51" s="35"/>
      <c r="JM51" s="35"/>
      <c r="JN51" s="35"/>
      <c r="JO51" s="35"/>
      <c r="JP51" s="35"/>
      <c r="JQ51" s="35"/>
      <c r="JR51" s="35"/>
      <c r="JS51" s="35"/>
      <c r="JT51" s="35"/>
      <c r="JU51" s="35"/>
      <c r="JV51" s="35"/>
      <c r="JW51" s="35"/>
      <c r="JX51" s="35"/>
      <c r="JY51" s="35"/>
      <c r="JZ51" s="35"/>
      <c r="KA51" s="35"/>
      <c r="KB51" s="35"/>
      <c r="KC51" s="35"/>
      <c r="KD51" s="35"/>
      <c r="KE51" s="35"/>
      <c r="KF51" s="35"/>
      <c r="KG51" s="35"/>
      <c r="KH51" s="35"/>
      <c r="KI51" s="35"/>
      <c r="KJ51" s="35"/>
      <c r="KK51" s="35"/>
      <c r="KL51" s="35"/>
      <c r="KM51" s="35"/>
      <c r="KN51" s="35"/>
      <c r="KO51" s="35"/>
      <c r="KP51" s="35"/>
      <c r="KQ51" s="35"/>
      <c r="KR51" s="35"/>
      <c r="KS51" s="35"/>
      <c r="KT51" s="35"/>
      <c r="KU51" s="35"/>
      <c r="KV51" s="35"/>
      <c r="KW51" s="35"/>
      <c r="KX51" s="35"/>
      <c r="KY51" s="35"/>
      <c r="KZ51" s="35"/>
      <c r="LA51" s="35"/>
      <c r="LB51" s="35"/>
      <c r="LC51" s="35"/>
      <c r="LD51" s="35"/>
      <c r="LE51" s="35"/>
      <c r="LF51" s="35"/>
      <c r="LG51" s="35"/>
      <c r="LH51" s="35"/>
      <c r="LI51" s="35"/>
      <c r="LJ51" s="35"/>
      <c r="LK51" s="35"/>
      <c r="LL51" s="35"/>
      <c r="LM51" s="35"/>
      <c r="LN51" s="35"/>
      <c r="LO51" s="35"/>
      <c r="LP51" s="35"/>
      <c r="LQ51" s="35"/>
      <c r="LR51" s="35"/>
      <c r="LS51" s="35"/>
      <c r="LT51" s="35"/>
      <c r="LU51" s="35"/>
      <c r="LV51" s="35"/>
      <c r="LW51" s="35"/>
      <c r="LX51" s="35"/>
      <c r="LY51" s="35"/>
      <c r="LZ51" s="35"/>
      <c r="MA51" s="35"/>
      <c r="MB51" s="35"/>
      <c r="MC51" s="35"/>
      <c r="MD51" s="35"/>
      <c r="ME51" s="35"/>
      <c r="MF51" s="35"/>
      <c r="MG51" s="35"/>
      <c r="MH51" s="35"/>
      <c r="MI51" s="35"/>
      <c r="MJ51" s="35"/>
      <c r="MK51" s="35"/>
      <c r="ML51" s="35"/>
      <c r="MM51" s="35"/>
      <c r="MN51" s="35"/>
      <c r="MO51" s="35"/>
      <c r="MP51" s="35"/>
      <c r="MQ51" s="35"/>
      <c r="MR51" s="35"/>
      <c r="MS51" s="35"/>
      <c r="MT51" s="35"/>
      <c r="MU51" s="35"/>
      <c r="MV51" s="35"/>
      <c r="MW51" s="35"/>
      <c r="MX51" s="35"/>
      <c r="MY51" s="35"/>
      <c r="MZ51" s="35"/>
      <c r="NA51" s="35"/>
      <c r="NB51" s="35"/>
      <c r="NC51" s="35"/>
      <c r="ND51" s="35"/>
      <c r="NE51" s="35"/>
      <c r="NF51" s="35"/>
      <c r="NG51" s="35"/>
      <c r="NH51" s="35"/>
      <c r="NI51" s="35"/>
      <c r="NJ51" s="35"/>
      <c r="NK51" s="35"/>
      <c r="NL51" s="35"/>
      <c r="NM51" s="35"/>
      <c r="NN51" s="35"/>
      <c r="NO51" s="35"/>
      <c r="NP51" s="35"/>
      <c r="NQ51" s="35"/>
      <c r="NR51" s="35"/>
      <c r="NS51" s="35"/>
      <c r="NT51" s="35"/>
      <c r="NU51" s="35"/>
      <c r="NV51" s="35"/>
      <c r="NW51" s="35"/>
      <c r="NX51" s="35"/>
      <c r="NY51" s="35"/>
      <c r="NZ51" s="35"/>
      <c r="OA51" s="35"/>
      <c r="OB51" s="35"/>
      <c r="OC51" s="35"/>
      <c r="OD51" s="35"/>
      <c r="OE51" s="35"/>
      <c r="OF51" s="35"/>
      <c r="OG51" s="35"/>
      <c r="OH51" s="35"/>
      <c r="OI51" s="35"/>
      <c r="OJ51" s="35"/>
      <c r="OK51" s="35"/>
      <c r="OL51" s="35"/>
      <c r="OM51" s="35"/>
      <c r="ON51" s="35"/>
      <c r="OO51" s="35"/>
      <c r="OP51" s="35"/>
      <c r="OQ51" s="35"/>
      <c r="OR51" s="35"/>
      <c r="OS51" s="35"/>
      <c r="OT51" s="35"/>
      <c r="OU51" s="35"/>
      <c r="OV51" s="35"/>
      <c r="OW51" s="35"/>
      <c r="OX51" s="35"/>
      <c r="OY51" s="35"/>
      <c r="OZ51" s="35"/>
      <c r="PA51" s="35"/>
      <c r="PB51" s="35"/>
      <c r="PC51" s="35"/>
      <c r="PD51" s="35"/>
      <c r="PE51" s="35"/>
      <c r="PF51" s="35"/>
      <c r="PG51" s="35"/>
      <c r="PH51" s="35"/>
      <c r="PI51" s="35"/>
      <c r="PJ51" s="35"/>
      <c r="PK51" s="35"/>
      <c r="PL51" s="35"/>
      <c r="PM51" s="35"/>
      <c r="PN51" s="35"/>
      <c r="PO51" s="35"/>
      <c r="PP51" s="35"/>
      <c r="PQ51" s="35"/>
      <c r="PR51" s="35"/>
      <c r="PS51" s="35"/>
      <c r="PT51" s="35"/>
      <c r="PU51" s="35"/>
      <c r="PV51" s="35"/>
      <c r="PW51" s="35"/>
      <c r="PX51" s="35"/>
      <c r="PY51" s="35"/>
      <c r="PZ51" s="35"/>
      <c r="QA51" s="35"/>
      <c r="QB51" s="35"/>
      <c r="QC51" s="35"/>
      <c r="QD51" s="35"/>
      <c r="QE51" s="35"/>
      <c r="QF51" s="35"/>
      <c r="QG51" s="35"/>
      <c r="QH51" s="35"/>
      <c r="QI51" s="35"/>
      <c r="QJ51" s="35"/>
      <c r="QK51" s="35"/>
      <c r="QL51" s="35"/>
      <c r="QM51" s="35"/>
      <c r="QN51" s="35"/>
      <c r="QO51" s="35"/>
      <c r="QP51" s="35"/>
      <c r="QQ51" s="35"/>
      <c r="QR51" s="35"/>
      <c r="QS51" s="35"/>
      <c r="QT51" s="35"/>
      <c r="QU51" s="35"/>
      <c r="QV51" s="35"/>
      <c r="QW51" s="35"/>
      <c r="QX51" s="35"/>
      <c r="QY51" s="35"/>
      <c r="QZ51" s="35"/>
      <c r="RA51" s="35"/>
      <c r="RB51" s="35"/>
      <c r="RC51" s="35"/>
      <c r="RD51" s="35"/>
      <c r="RE51" s="35"/>
      <c r="RF51" s="35"/>
      <c r="RG51" s="35"/>
      <c r="RH51" s="35"/>
      <c r="RI51" s="35"/>
      <c r="RJ51" s="35"/>
      <c r="RK51" s="35"/>
      <c r="RL51" s="35"/>
      <c r="RM51" s="35"/>
      <c r="RN51" s="35"/>
      <c r="RO51" s="35"/>
      <c r="RP51" s="35"/>
      <c r="RQ51" s="35"/>
      <c r="RR51" s="35"/>
      <c r="RS51" s="35"/>
      <c r="RT51" s="35"/>
      <c r="RU51" s="35"/>
      <c r="RV51" s="35"/>
      <c r="RW51" s="35"/>
      <c r="RX51" s="35"/>
      <c r="RY51" s="35"/>
      <c r="RZ51" s="35"/>
      <c r="SA51" s="35"/>
      <c r="SB51" s="35"/>
      <c r="SC51" s="35"/>
      <c r="SD51" s="35"/>
      <c r="SE51" s="35"/>
      <c r="SF51" s="35"/>
      <c r="SG51" s="35">
        <v>50</v>
      </c>
      <c r="SH51" s="35"/>
      <c r="SI51" s="35"/>
      <c r="SJ51" s="35"/>
      <c r="SK51" s="35"/>
      <c r="SL51" s="35"/>
      <c r="SM51" s="35"/>
      <c r="SN51" s="35"/>
      <c r="SO51" s="35"/>
      <c r="SP51" s="35"/>
      <c r="SQ51" s="35"/>
      <c r="SR51" s="35"/>
      <c r="SS51" s="35"/>
      <c r="ST51" s="35"/>
      <c r="SU51" s="35"/>
      <c r="SV51" s="35"/>
      <c r="SW51" s="35"/>
      <c r="SX51" s="35"/>
      <c r="SY51" s="35"/>
      <c r="SZ51" s="35"/>
      <c r="TA51" s="35"/>
      <c r="TB51" s="35"/>
      <c r="TC51" s="35"/>
      <c r="TD51" s="35"/>
      <c r="TE51" s="35"/>
      <c r="TF51" s="35"/>
      <c r="TG51" s="35"/>
      <c r="TH51" s="35"/>
      <c r="TI51" s="35"/>
      <c r="TJ51" s="35"/>
      <c r="TK51" s="35"/>
      <c r="TL51" s="35"/>
      <c r="TM51" s="35"/>
      <c r="TN51" s="35"/>
      <c r="TO51" s="35"/>
      <c r="TP51" s="35"/>
      <c r="TQ51" s="35"/>
      <c r="TR51" s="35"/>
      <c r="TS51" s="35"/>
      <c r="TT51" s="35"/>
      <c r="TU51" s="35"/>
      <c r="TV51" s="35"/>
      <c r="TW51" s="35"/>
      <c r="TX51" s="35"/>
      <c r="TY51" s="35"/>
      <c r="TZ51" s="35"/>
      <c r="UA51" s="35"/>
      <c r="UB51" s="35"/>
      <c r="UC51" s="35"/>
      <c r="UD51" s="35"/>
      <c r="UE51" s="35"/>
      <c r="UF51" s="35"/>
      <c r="UG51" s="35"/>
      <c r="UH51" s="35"/>
      <c r="UI51" s="35"/>
      <c r="UJ51" s="35"/>
      <c r="UK51" s="35"/>
      <c r="UL51" s="35"/>
      <c r="UM51" s="35"/>
      <c r="UN51" s="35"/>
      <c r="UO51" s="35"/>
      <c r="UP51" s="35"/>
      <c r="UQ51" s="35"/>
      <c r="UR51" s="35"/>
      <c r="US51" s="35"/>
      <c r="UT51" s="35"/>
      <c r="UU51" s="35"/>
      <c r="UV51" s="35"/>
      <c r="UW51" s="35"/>
      <c r="UX51" s="35"/>
      <c r="UY51" s="35"/>
      <c r="UZ51" s="35"/>
      <c r="VA51" s="35"/>
      <c r="VB51" s="35"/>
      <c r="VC51" s="35"/>
      <c r="VD51" s="35"/>
      <c r="VE51" s="35"/>
      <c r="VF51" s="35"/>
      <c r="VG51" s="35"/>
      <c r="VH51" s="35"/>
      <c r="VI51" s="35"/>
      <c r="VJ51" s="35"/>
      <c r="VK51" s="35"/>
      <c r="VL51" s="35"/>
      <c r="VM51" s="35"/>
      <c r="VN51" s="35"/>
      <c r="VO51" s="35"/>
      <c r="VP51" s="35"/>
      <c r="VQ51" s="35"/>
      <c r="VR51" s="35"/>
      <c r="VS51" s="35"/>
      <c r="VT51" s="35"/>
      <c r="VU51" s="35"/>
      <c r="VV51" s="35"/>
      <c r="VW51" s="35"/>
      <c r="VX51" s="35"/>
      <c r="VY51" s="35"/>
      <c r="VZ51" s="35"/>
      <c r="WA51" s="35"/>
      <c r="WB51" s="35"/>
      <c r="WC51" s="35"/>
      <c r="WD51" s="35"/>
      <c r="WE51" s="35"/>
      <c r="WF51" s="35"/>
      <c r="WG51" s="35"/>
      <c r="WH51" s="35"/>
      <c r="WI51" s="35"/>
      <c r="WJ51" s="35"/>
      <c r="WK51" s="35"/>
      <c r="WL51" s="35"/>
      <c r="WM51" s="35"/>
      <c r="WN51" s="35"/>
      <c r="WO51" s="35"/>
      <c r="WP51" s="35"/>
      <c r="WQ51" s="35"/>
      <c r="WR51" s="35"/>
      <c r="WS51" s="35"/>
      <c r="WT51" s="35"/>
      <c r="WU51" s="35"/>
      <c r="WV51" s="35"/>
      <c r="WW51" s="35"/>
      <c r="WX51" s="35"/>
      <c r="WY51" s="35"/>
      <c r="WZ51" s="35"/>
      <c r="XA51" s="35"/>
      <c r="XB51" s="35"/>
      <c r="XC51" s="35"/>
      <c r="XD51" s="35"/>
      <c r="XE51" s="35"/>
      <c r="XF51" s="35"/>
      <c r="XG51" s="35"/>
      <c r="XH51" s="35"/>
      <c r="XI51" s="35"/>
      <c r="XJ51" s="35"/>
      <c r="XK51" s="35"/>
      <c r="XL51" s="35"/>
      <c r="XM51" s="35"/>
      <c r="XN51" s="35"/>
      <c r="XO51" s="35"/>
      <c r="XP51" s="35"/>
      <c r="XQ51" s="35"/>
      <c r="XR51" s="35"/>
      <c r="XS51" s="35"/>
      <c r="XT51" s="35"/>
      <c r="XU51" s="35"/>
      <c r="XV51" s="35"/>
      <c r="XW51" s="35"/>
      <c r="XX51" s="35"/>
      <c r="XY51" s="35"/>
      <c r="XZ51" s="35"/>
      <c r="YA51" s="35"/>
      <c r="YB51" s="35"/>
      <c r="YC51" s="35"/>
      <c r="YD51" s="35"/>
      <c r="YE51" s="35"/>
      <c r="YF51" s="35"/>
      <c r="YG51" s="35"/>
      <c r="YH51" s="35"/>
      <c r="YI51" s="35"/>
      <c r="YJ51" s="35"/>
      <c r="YK51" s="35"/>
      <c r="YL51" s="35"/>
      <c r="YM51" s="35"/>
      <c r="YN51" s="35"/>
      <c r="YO51" s="35"/>
      <c r="YP51" s="35"/>
      <c r="YQ51" s="35"/>
      <c r="YR51" s="35"/>
      <c r="YS51" s="35"/>
      <c r="YT51" s="35"/>
      <c r="YU51" s="35"/>
      <c r="YV51" s="35"/>
      <c r="YW51" s="35"/>
      <c r="YX51" s="35"/>
      <c r="YY51" s="35"/>
      <c r="YZ51" s="35"/>
      <c r="ZA51" s="35"/>
      <c r="ZB51" s="35">
        <v>3</v>
      </c>
      <c r="ZC51" s="35"/>
      <c r="ZD51" s="35"/>
      <c r="ZE51" s="35"/>
      <c r="ZF51" s="35"/>
      <c r="ZG51" s="35"/>
      <c r="ZH51" s="35">
        <v>3</v>
      </c>
      <c r="ZI51" s="35"/>
      <c r="ZJ51" s="35"/>
      <c r="ZK51" s="35"/>
      <c r="ZL51" s="35"/>
      <c r="ZM51" s="35"/>
      <c r="ZN51" s="35"/>
      <c r="ZO51" s="35"/>
      <c r="ZP51" s="35"/>
      <c r="ZQ51" s="35"/>
      <c r="ZR51" s="35"/>
      <c r="ZS51" s="35"/>
      <c r="ZT51" s="35"/>
      <c r="ZU51" s="35"/>
      <c r="ZV51" s="35"/>
      <c r="ZW51" s="35"/>
      <c r="ZX51" s="35"/>
      <c r="ZY51" s="35"/>
      <c r="ZZ51" s="35"/>
      <c r="AAA51" s="35"/>
      <c r="AAB51" s="35"/>
      <c r="AAC51" s="35"/>
      <c r="AAD51" s="35"/>
      <c r="AAE51" s="35"/>
      <c r="AAF51" s="35"/>
      <c r="AAG51" s="35"/>
      <c r="AAH51" s="35"/>
      <c r="AAI51" s="35"/>
      <c r="AAJ51" s="35"/>
      <c r="AAK51" s="35"/>
      <c r="AAL51" s="35"/>
      <c r="AAM51" s="35"/>
      <c r="AAN51" s="35"/>
      <c r="AAO51" s="35"/>
      <c r="AAP51" s="35"/>
      <c r="AAQ51" s="35"/>
      <c r="AAR51" s="35"/>
      <c r="AAS51" s="35"/>
      <c r="AAT51" s="35"/>
      <c r="AAU51" s="35"/>
      <c r="AAV51" s="35"/>
      <c r="AAW51" s="35"/>
      <c r="AAX51" s="35"/>
      <c r="AAY51" s="35"/>
      <c r="AAZ51" s="35">
        <v>6</v>
      </c>
      <c r="ABA51" s="35"/>
      <c r="ABB51" s="35"/>
      <c r="ABC51" s="35"/>
      <c r="ABD51" s="35"/>
      <c r="ABE51" s="35"/>
      <c r="ABF51" s="35"/>
      <c r="ABG51" s="35">
        <v>6</v>
      </c>
      <c r="ABH51" s="35"/>
      <c r="ABI51" s="35"/>
      <c r="ABJ51" s="35"/>
      <c r="ABK51" s="35"/>
      <c r="ABL51" s="35"/>
      <c r="ABM51" s="35"/>
      <c r="ABN51" s="35"/>
      <c r="ABO51" s="35"/>
      <c r="ABP51" s="35"/>
      <c r="ABQ51" s="35"/>
      <c r="ABR51" s="35"/>
      <c r="ABS51" s="35"/>
      <c r="ABT51" s="35"/>
      <c r="ABU51" s="35"/>
      <c r="ABV51" s="35"/>
      <c r="ABW51" s="35"/>
      <c r="ABX51" s="35"/>
      <c r="ABY51" s="35"/>
      <c r="ABZ51" s="35"/>
      <c r="ACA51" s="35"/>
      <c r="ACB51" s="35"/>
      <c r="ACC51" s="35"/>
      <c r="ACD51" s="35"/>
      <c r="ACE51" s="35"/>
      <c r="ACF51" s="35"/>
      <c r="ACG51" s="35"/>
      <c r="ACH51" s="35"/>
      <c r="ACI51" s="35"/>
      <c r="ACJ51" s="35"/>
      <c r="ACK51" s="35"/>
      <c r="ACL51" s="35"/>
      <c r="ACM51" s="35"/>
      <c r="ACN51" s="35"/>
      <c r="ACO51" s="35"/>
      <c r="ACP51" s="35"/>
      <c r="ACQ51" s="35"/>
      <c r="ACR51" s="35"/>
      <c r="ACS51" s="35"/>
      <c r="ACT51" s="35"/>
      <c r="ACU51" s="35"/>
      <c r="ACV51" s="35"/>
      <c r="ACW51" s="35"/>
      <c r="ACX51" s="35"/>
      <c r="ACY51" s="35"/>
      <c r="ACZ51" s="35"/>
      <c r="ADA51" s="35"/>
      <c r="ADB51" s="35"/>
      <c r="ADC51" s="35"/>
      <c r="ADD51" s="35"/>
      <c r="ADE51" s="35"/>
      <c r="ADF51" s="35"/>
      <c r="ADG51" s="35"/>
      <c r="ADH51" s="35"/>
      <c r="ADI51" s="35"/>
      <c r="ADJ51" s="35"/>
      <c r="ADK51" s="35"/>
      <c r="ADL51" s="35"/>
      <c r="ADM51" s="35"/>
      <c r="ADN51" s="35"/>
      <c r="ADO51" s="35"/>
      <c r="ADP51" s="35"/>
      <c r="ADQ51" s="35"/>
      <c r="ADR51" s="35"/>
      <c r="ADS51" s="35"/>
      <c r="ADT51" s="35"/>
      <c r="ADU51" s="35"/>
      <c r="ADV51" s="35"/>
      <c r="ADW51" s="35"/>
      <c r="ADX51" s="35"/>
      <c r="ADY51" s="26">
        <f t="shared" si="1"/>
        <v>0</v>
      </c>
      <c r="ADZ51" s="5"/>
    </row>
    <row r="52" spans="1:806" s="33" customFormat="1" x14ac:dyDescent="0.2">
      <c r="A52" s="38" t="s">
        <v>311</v>
      </c>
      <c r="B52" s="65">
        <f t="shared" si="0"/>
        <v>10</v>
      </c>
      <c r="C52" s="57">
        <v>10</v>
      </c>
      <c r="D52" s="59">
        <v>44781</v>
      </c>
      <c r="E52" s="67">
        <v>42.14</v>
      </c>
      <c r="F52" s="67">
        <f t="shared" si="2"/>
        <v>421.4</v>
      </c>
      <c r="G52" s="6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15"/>
      <c r="BF52" s="15"/>
      <c r="BG52" s="136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s="35"/>
      <c r="DP52" s="35"/>
      <c r="DQ52" s="35"/>
      <c r="DR52" s="35"/>
      <c r="DS52" s="35"/>
      <c r="DT52" s="35"/>
      <c r="DU52" s="35"/>
      <c r="DV52" s="35"/>
      <c r="DW52" s="35"/>
      <c r="DX52" s="35"/>
      <c r="DY52" s="35"/>
      <c r="DZ52" s="35"/>
      <c r="EA52" s="35"/>
      <c r="EB52" s="35"/>
      <c r="EC52" s="35"/>
      <c r="ED52" s="35"/>
      <c r="EE52" s="35"/>
      <c r="EF52" s="35"/>
      <c r="EG52" s="35"/>
      <c r="EH52" s="35"/>
      <c r="EI52" s="35"/>
      <c r="EJ52" s="35"/>
      <c r="EK52" s="35"/>
      <c r="EL52" s="35"/>
      <c r="EM52" s="35"/>
      <c r="EN52" s="35"/>
      <c r="EO52" s="35"/>
      <c r="EP52" s="35"/>
      <c r="EQ52" s="35"/>
      <c r="ER52" s="35"/>
      <c r="ES52" s="35"/>
      <c r="ET52" s="35"/>
      <c r="EU52" s="35"/>
      <c r="EV52" s="35"/>
      <c r="EW52" s="35"/>
      <c r="EX52" s="35"/>
      <c r="EY52" s="35"/>
      <c r="EZ52" s="35"/>
      <c r="FA52" s="35"/>
      <c r="FB52" s="35"/>
      <c r="FC52" s="35"/>
      <c r="FD52" s="35"/>
      <c r="FE52" s="35"/>
      <c r="FF52" s="35"/>
      <c r="FG52" s="35"/>
      <c r="FH52" s="35"/>
      <c r="FI52" s="35"/>
      <c r="FJ52" s="35"/>
      <c r="FK52" s="35"/>
      <c r="FL52" s="35"/>
      <c r="FM52" s="35"/>
      <c r="FN52" s="35"/>
      <c r="FO52" s="35"/>
      <c r="FP52" s="35"/>
      <c r="FQ52" s="35"/>
      <c r="FR52" s="35"/>
      <c r="FS52" s="35"/>
      <c r="FT52" s="35"/>
      <c r="FU52" s="35"/>
      <c r="FV52" s="35"/>
      <c r="FW52" s="35"/>
      <c r="FX52" s="35"/>
      <c r="FY52" s="35"/>
      <c r="FZ52" s="35"/>
      <c r="GA52" s="35"/>
      <c r="GB52" s="35"/>
      <c r="GC52" s="35"/>
      <c r="GD52" s="35"/>
      <c r="GE52" s="35"/>
      <c r="GF52" s="35"/>
      <c r="GG52" s="35"/>
      <c r="GH52" s="35"/>
      <c r="GI52" s="35"/>
      <c r="GJ52" s="35"/>
      <c r="GK52" s="35"/>
      <c r="GL52" s="35"/>
      <c r="GM52" s="35"/>
      <c r="GN52" s="35"/>
      <c r="GO52" s="35"/>
      <c r="GP52" s="35"/>
      <c r="GQ52" s="35"/>
      <c r="GR52" s="35"/>
      <c r="GS52" s="35"/>
      <c r="GT52" s="35"/>
      <c r="GU52" s="35"/>
      <c r="GV52" s="35"/>
      <c r="GW52" s="35"/>
      <c r="GX52" s="35"/>
      <c r="GY52" s="35"/>
      <c r="GZ52" s="35"/>
      <c r="HA52" s="35"/>
      <c r="HB52" s="35"/>
      <c r="HC52" s="35"/>
      <c r="HD52" s="35"/>
      <c r="HE52" s="35"/>
      <c r="HF52" s="35"/>
      <c r="HG52" s="35"/>
      <c r="HH52" s="35"/>
      <c r="HI52" s="35"/>
      <c r="HJ52" s="35"/>
      <c r="HK52" s="35"/>
      <c r="HL52" s="35"/>
      <c r="HM52" s="35"/>
      <c r="HN52" s="35"/>
      <c r="HO52" s="35"/>
      <c r="HP52" s="35"/>
      <c r="HQ52" s="35"/>
      <c r="HR52" s="35"/>
      <c r="HS52" s="35"/>
      <c r="HT52" s="35"/>
      <c r="HU52" s="35"/>
      <c r="HV52" s="35"/>
      <c r="HW52" s="35"/>
      <c r="HX52" s="35"/>
      <c r="HY52" s="35"/>
      <c r="HZ52" s="35"/>
      <c r="IA52" s="35"/>
      <c r="IB52" s="35"/>
      <c r="IC52" s="35"/>
      <c r="ID52" s="35"/>
      <c r="IE52" s="35"/>
      <c r="IF52" s="35"/>
      <c r="IG52" s="35"/>
      <c r="IH52" s="35"/>
      <c r="II52" s="35"/>
      <c r="IJ52" s="35"/>
      <c r="IK52" s="35"/>
      <c r="IL52" s="35"/>
      <c r="IM52" s="35"/>
      <c r="IN52" s="35"/>
      <c r="IO52" s="35"/>
      <c r="IP52" s="35"/>
      <c r="IQ52" s="35"/>
      <c r="IR52" s="35"/>
      <c r="IS52" s="35"/>
      <c r="IT52" s="35"/>
      <c r="IU52" s="35"/>
      <c r="IV52" s="35"/>
      <c r="IW52" s="35"/>
      <c r="IX52" s="35"/>
      <c r="IY52" s="35"/>
      <c r="IZ52" s="35"/>
      <c r="JA52" s="35"/>
      <c r="JB52" s="35"/>
      <c r="JC52" s="35"/>
      <c r="JD52" s="35"/>
      <c r="JE52" s="35"/>
      <c r="JF52" s="35"/>
      <c r="JG52" s="35"/>
      <c r="JH52" s="35"/>
      <c r="JI52" s="35"/>
      <c r="JJ52" s="35"/>
      <c r="JK52" s="35"/>
      <c r="JL52" s="35"/>
      <c r="JM52" s="35"/>
      <c r="JN52" s="35"/>
      <c r="JO52" s="35"/>
      <c r="JP52" s="35"/>
      <c r="JQ52" s="35"/>
      <c r="JR52" s="35"/>
      <c r="JS52" s="35"/>
      <c r="JT52" s="35"/>
      <c r="JU52" s="35"/>
      <c r="JV52" s="35"/>
      <c r="JW52" s="35"/>
      <c r="JX52" s="35"/>
      <c r="JY52" s="35"/>
      <c r="JZ52" s="35"/>
      <c r="KA52" s="35"/>
      <c r="KB52" s="35"/>
      <c r="KC52" s="35"/>
      <c r="KD52" s="35"/>
      <c r="KE52" s="35"/>
      <c r="KF52" s="35"/>
      <c r="KG52" s="35"/>
      <c r="KH52" s="35"/>
      <c r="KI52" s="35"/>
      <c r="KJ52" s="35"/>
      <c r="KK52" s="35"/>
      <c r="KL52" s="35"/>
      <c r="KM52" s="35"/>
      <c r="KN52" s="35"/>
      <c r="KO52" s="35"/>
      <c r="KP52" s="35"/>
      <c r="KQ52" s="35"/>
      <c r="KR52" s="35"/>
      <c r="KS52" s="35"/>
      <c r="KT52" s="35"/>
      <c r="KU52" s="35"/>
      <c r="KV52" s="35"/>
      <c r="KW52" s="35"/>
      <c r="KX52" s="35"/>
      <c r="KY52" s="35"/>
      <c r="KZ52" s="35"/>
      <c r="LA52" s="35"/>
      <c r="LB52" s="35"/>
      <c r="LC52" s="35"/>
      <c r="LD52" s="35"/>
      <c r="LE52" s="35"/>
      <c r="LF52" s="35"/>
      <c r="LG52" s="35"/>
      <c r="LH52" s="35"/>
      <c r="LI52" s="35"/>
      <c r="LJ52" s="35"/>
      <c r="LK52" s="35"/>
      <c r="LL52" s="35"/>
      <c r="LM52" s="35"/>
      <c r="LN52" s="35"/>
      <c r="LO52" s="35"/>
      <c r="LP52" s="35"/>
      <c r="LQ52" s="35"/>
      <c r="LR52" s="35"/>
      <c r="LS52" s="35"/>
      <c r="LT52" s="35"/>
      <c r="LU52" s="35"/>
      <c r="LV52" s="35"/>
      <c r="LW52" s="35"/>
      <c r="LX52" s="35"/>
      <c r="LY52" s="35"/>
      <c r="LZ52" s="35"/>
      <c r="MA52" s="35"/>
      <c r="MB52" s="35"/>
      <c r="MC52" s="35"/>
      <c r="MD52" s="35"/>
      <c r="ME52" s="35"/>
      <c r="MF52" s="35"/>
      <c r="MG52" s="35"/>
      <c r="MH52" s="35"/>
      <c r="MI52" s="35"/>
      <c r="MJ52" s="35"/>
      <c r="MK52" s="35"/>
      <c r="ML52" s="35"/>
      <c r="MM52" s="35"/>
      <c r="MN52" s="35"/>
      <c r="MO52" s="35"/>
      <c r="MP52" s="35"/>
      <c r="MQ52" s="35"/>
      <c r="MR52" s="35"/>
      <c r="MS52" s="35"/>
      <c r="MT52" s="35"/>
      <c r="MU52" s="35"/>
      <c r="MV52" s="35"/>
      <c r="MW52" s="35"/>
      <c r="MX52" s="35"/>
      <c r="MY52" s="35"/>
      <c r="MZ52" s="35"/>
      <c r="NA52" s="35"/>
      <c r="NB52" s="35"/>
      <c r="NC52" s="35"/>
      <c r="ND52" s="35"/>
      <c r="NE52" s="35"/>
      <c r="NF52" s="35"/>
      <c r="NG52" s="35"/>
      <c r="NH52" s="35"/>
      <c r="NI52" s="35"/>
      <c r="NJ52" s="35"/>
      <c r="NK52" s="35"/>
      <c r="NL52" s="35"/>
      <c r="NM52" s="35"/>
      <c r="NN52" s="35"/>
      <c r="NO52" s="35"/>
      <c r="NP52" s="35"/>
      <c r="NQ52" s="35"/>
      <c r="NR52" s="35"/>
      <c r="NS52" s="35"/>
      <c r="NT52" s="35"/>
      <c r="NU52" s="35"/>
      <c r="NV52" s="35"/>
      <c r="NW52" s="35"/>
      <c r="NX52" s="35"/>
      <c r="NY52" s="35"/>
      <c r="NZ52" s="35"/>
      <c r="OA52" s="35"/>
      <c r="OB52" s="35"/>
      <c r="OC52" s="35"/>
      <c r="OD52" s="35"/>
      <c r="OE52" s="35"/>
      <c r="OF52" s="35"/>
      <c r="OG52" s="35"/>
      <c r="OH52" s="35"/>
      <c r="OI52" s="35"/>
      <c r="OJ52" s="35"/>
      <c r="OK52" s="35"/>
      <c r="OL52" s="35"/>
      <c r="OM52" s="35">
        <v>10</v>
      </c>
      <c r="ON52" s="35"/>
      <c r="OO52" s="35"/>
      <c r="OP52" s="35"/>
      <c r="OQ52" s="35"/>
      <c r="OR52" s="35"/>
      <c r="OS52" s="35"/>
      <c r="OT52" s="35"/>
      <c r="OU52" s="35"/>
      <c r="OV52" s="35"/>
      <c r="OW52" s="35"/>
      <c r="OX52" s="35"/>
      <c r="OY52" s="35"/>
      <c r="OZ52" s="35"/>
      <c r="PA52" s="35"/>
      <c r="PB52" s="35"/>
      <c r="PC52" s="35"/>
      <c r="PD52" s="35"/>
      <c r="PE52" s="35"/>
      <c r="PF52" s="35"/>
      <c r="PG52" s="35"/>
      <c r="PH52" s="35"/>
      <c r="PI52" s="35"/>
      <c r="PJ52" s="35"/>
      <c r="PK52" s="35"/>
      <c r="PL52" s="35"/>
      <c r="PM52" s="35"/>
      <c r="PN52" s="35"/>
      <c r="PO52" s="35"/>
      <c r="PP52" s="35"/>
      <c r="PQ52" s="35"/>
      <c r="PR52" s="35"/>
      <c r="PS52" s="35"/>
      <c r="PT52" s="35"/>
      <c r="PU52" s="35"/>
      <c r="PV52" s="35"/>
      <c r="PW52" s="35"/>
      <c r="PX52" s="35"/>
      <c r="PY52" s="35"/>
      <c r="PZ52" s="35"/>
      <c r="QA52" s="35"/>
      <c r="QB52" s="35"/>
      <c r="QC52" s="35"/>
      <c r="QD52" s="35"/>
      <c r="QE52" s="35"/>
      <c r="QF52" s="35"/>
      <c r="QG52" s="35"/>
      <c r="QH52" s="35"/>
      <c r="QI52" s="35"/>
      <c r="QJ52" s="35"/>
      <c r="QK52" s="35"/>
      <c r="QL52" s="35"/>
      <c r="QM52" s="35"/>
      <c r="QN52" s="35"/>
      <c r="QO52" s="35"/>
      <c r="QP52" s="35"/>
      <c r="QQ52" s="35"/>
      <c r="QR52" s="35"/>
      <c r="QS52" s="35"/>
      <c r="QT52" s="35"/>
      <c r="QU52" s="35"/>
      <c r="QV52" s="35"/>
      <c r="QW52" s="35"/>
      <c r="QX52" s="35"/>
      <c r="QY52" s="35"/>
      <c r="QZ52" s="35"/>
      <c r="RA52" s="35"/>
      <c r="RB52" s="35"/>
      <c r="RC52" s="35"/>
      <c r="RD52" s="35"/>
      <c r="RE52" s="35"/>
      <c r="RF52" s="35"/>
      <c r="RG52" s="35"/>
      <c r="RH52" s="35"/>
      <c r="RI52" s="35"/>
      <c r="RJ52" s="35"/>
      <c r="RK52" s="35"/>
      <c r="RL52" s="35"/>
      <c r="RM52" s="35"/>
      <c r="RN52" s="35"/>
      <c r="RO52" s="35"/>
      <c r="RP52" s="35"/>
      <c r="RQ52" s="35"/>
      <c r="RR52" s="35"/>
      <c r="RS52" s="35"/>
      <c r="RT52" s="35"/>
      <c r="RU52" s="35"/>
      <c r="RV52" s="35"/>
      <c r="RW52" s="35"/>
      <c r="RX52" s="35"/>
      <c r="RY52" s="35"/>
      <c r="RZ52" s="35"/>
      <c r="SA52" s="35"/>
      <c r="SB52" s="35"/>
      <c r="SC52" s="35"/>
      <c r="SD52" s="35"/>
      <c r="SE52" s="35"/>
      <c r="SF52" s="35"/>
      <c r="SG52" s="35"/>
      <c r="SH52" s="35"/>
      <c r="SI52" s="35"/>
      <c r="SJ52" s="35"/>
      <c r="SK52" s="35"/>
      <c r="SL52" s="35"/>
      <c r="SM52" s="35"/>
      <c r="SN52" s="35"/>
      <c r="SO52" s="35"/>
      <c r="SP52" s="35"/>
      <c r="SQ52" s="35"/>
      <c r="SR52" s="35"/>
      <c r="SS52" s="35"/>
      <c r="ST52" s="35"/>
      <c r="SU52" s="35"/>
      <c r="SV52" s="35"/>
      <c r="SW52" s="35"/>
      <c r="SX52" s="35"/>
      <c r="SY52" s="35"/>
      <c r="SZ52" s="35"/>
      <c r="TA52" s="35"/>
      <c r="TB52" s="35"/>
      <c r="TC52" s="35"/>
      <c r="TD52" s="35"/>
      <c r="TE52" s="35"/>
      <c r="TF52" s="35"/>
      <c r="TG52" s="35"/>
      <c r="TH52" s="35"/>
      <c r="TI52" s="35"/>
      <c r="TJ52" s="35"/>
      <c r="TK52" s="35"/>
      <c r="TL52" s="35"/>
      <c r="TM52" s="35"/>
      <c r="TN52" s="35"/>
      <c r="TO52" s="35"/>
      <c r="TP52" s="35"/>
      <c r="TQ52" s="35"/>
      <c r="TR52" s="35"/>
      <c r="TS52" s="35"/>
      <c r="TT52" s="35"/>
      <c r="TU52" s="35"/>
      <c r="TV52" s="35"/>
      <c r="TW52" s="35"/>
      <c r="TX52" s="35"/>
      <c r="TY52" s="35"/>
      <c r="TZ52" s="35"/>
      <c r="UA52" s="35"/>
      <c r="UB52" s="35"/>
      <c r="UC52" s="35"/>
      <c r="UD52" s="35"/>
      <c r="UE52" s="35"/>
      <c r="UF52" s="35"/>
      <c r="UG52" s="35"/>
      <c r="UH52" s="35"/>
      <c r="UI52" s="35"/>
      <c r="UJ52" s="35"/>
      <c r="UK52" s="35"/>
      <c r="UL52" s="35"/>
      <c r="UM52" s="35"/>
      <c r="UN52" s="35"/>
      <c r="UO52" s="35"/>
      <c r="UP52" s="35"/>
      <c r="UQ52" s="35"/>
      <c r="UR52" s="35"/>
      <c r="US52" s="35"/>
      <c r="UT52" s="35"/>
      <c r="UU52" s="35"/>
      <c r="UV52" s="35"/>
      <c r="UW52" s="35"/>
      <c r="UX52" s="35"/>
      <c r="UY52" s="35"/>
      <c r="UZ52" s="35"/>
      <c r="VA52" s="35"/>
      <c r="VB52" s="35"/>
      <c r="VC52" s="35"/>
      <c r="VD52" s="35"/>
      <c r="VE52" s="35"/>
      <c r="VF52" s="35"/>
      <c r="VG52" s="35"/>
      <c r="VH52" s="35"/>
      <c r="VI52" s="35"/>
      <c r="VJ52" s="35"/>
      <c r="VK52" s="35"/>
      <c r="VL52" s="35"/>
      <c r="VM52" s="35"/>
      <c r="VN52" s="35"/>
      <c r="VO52" s="35"/>
      <c r="VP52" s="35"/>
      <c r="VQ52" s="35"/>
      <c r="VR52" s="35"/>
      <c r="VS52" s="35"/>
      <c r="VT52" s="35"/>
      <c r="VU52" s="35"/>
      <c r="VV52" s="35"/>
      <c r="VW52" s="35"/>
      <c r="VX52" s="35"/>
      <c r="VY52" s="35"/>
      <c r="VZ52" s="35"/>
      <c r="WA52" s="35"/>
      <c r="WB52" s="35"/>
      <c r="WC52" s="35"/>
      <c r="WD52" s="35"/>
      <c r="WE52" s="35"/>
      <c r="WF52" s="35"/>
      <c r="WG52" s="35"/>
      <c r="WH52" s="35"/>
      <c r="WI52" s="35"/>
      <c r="WJ52" s="35"/>
      <c r="WK52" s="35"/>
      <c r="WL52" s="35"/>
      <c r="WM52" s="35"/>
      <c r="WN52" s="35"/>
      <c r="WO52" s="35"/>
      <c r="WP52" s="35"/>
      <c r="WQ52" s="35"/>
      <c r="WR52" s="35"/>
      <c r="WS52" s="35"/>
      <c r="WT52" s="35"/>
      <c r="WU52" s="35"/>
      <c r="WV52" s="35"/>
      <c r="WW52" s="35"/>
      <c r="WX52" s="35"/>
      <c r="WY52" s="35"/>
      <c r="WZ52" s="35"/>
      <c r="XA52" s="35"/>
      <c r="XB52" s="35"/>
      <c r="XC52" s="35"/>
      <c r="XD52" s="35"/>
      <c r="XE52" s="35"/>
      <c r="XF52" s="35"/>
      <c r="XG52" s="35"/>
      <c r="XH52" s="35"/>
      <c r="XI52" s="35"/>
      <c r="XJ52" s="35"/>
      <c r="XK52" s="35"/>
      <c r="XL52" s="35"/>
      <c r="XM52" s="35"/>
      <c r="XN52" s="35"/>
      <c r="XO52" s="35"/>
      <c r="XP52" s="35"/>
      <c r="XQ52" s="35"/>
      <c r="XR52" s="35"/>
      <c r="XS52" s="35"/>
      <c r="XT52" s="35"/>
      <c r="XU52" s="35"/>
      <c r="XV52" s="35"/>
      <c r="XW52" s="35"/>
      <c r="XX52" s="35"/>
      <c r="XY52" s="35"/>
      <c r="XZ52" s="35"/>
      <c r="YA52" s="35"/>
      <c r="YB52" s="35"/>
      <c r="YC52" s="35"/>
      <c r="YD52" s="35"/>
      <c r="YE52" s="35"/>
      <c r="YF52" s="35"/>
      <c r="YG52" s="35"/>
      <c r="YH52" s="35"/>
      <c r="YI52" s="35"/>
      <c r="YJ52" s="35"/>
      <c r="YK52" s="35"/>
      <c r="YL52" s="35"/>
      <c r="YM52" s="35"/>
      <c r="YN52" s="35"/>
      <c r="YO52" s="35"/>
      <c r="YP52" s="35"/>
      <c r="YQ52" s="35"/>
      <c r="YR52" s="35"/>
      <c r="YS52" s="35"/>
      <c r="YT52" s="35"/>
      <c r="YU52" s="35"/>
      <c r="YV52" s="35"/>
      <c r="YW52" s="35"/>
      <c r="YX52" s="35"/>
      <c r="YY52" s="35"/>
      <c r="YZ52" s="35"/>
      <c r="ZA52" s="35"/>
      <c r="ZB52" s="35"/>
      <c r="ZC52" s="35"/>
      <c r="ZD52" s="35"/>
      <c r="ZE52" s="35"/>
      <c r="ZF52" s="35"/>
      <c r="ZG52" s="35"/>
      <c r="ZH52" s="35"/>
      <c r="ZI52" s="35"/>
      <c r="ZJ52" s="35"/>
      <c r="ZK52" s="35"/>
      <c r="ZL52" s="35"/>
      <c r="ZM52" s="35"/>
      <c r="ZN52" s="35"/>
      <c r="ZO52" s="35"/>
      <c r="ZP52" s="35"/>
      <c r="ZQ52" s="35"/>
      <c r="ZR52" s="35"/>
      <c r="ZS52" s="35"/>
      <c r="ZT52" s="35"/>
      <c r="ZU52" s="35"/>
      <c r="ZV52" s="35"/>
      <c r="ZW52" s="35"/>
      <c r="ZX52" s="35"/>
      <c r="ZY52" s="35"/>
      <c r="ZZ52" s="35"/>
      <c r="AAA52" s="35"/>
      <c r="AAB52" s="35"/>
      <c r="AAC52" s="35"/>
      <c r="AAD52" s="35"/>
      <c r="AAE52" s="35"/>
      <c r="AAF52" s="35"/>
      <c r="AAG52" s="35"/>
      <c r="AAH52" s="35"/>
      <c r="AAI52" s="35"/>
      <c r="AAJ52" s="35"/>
      <c r="AAK52" s="35"/>
      <c r="AAL52" s="35"/>
      <c r="AAM52" s="35"/>
      <c r="AAN52" s="35"/>
      <c r="AAO52" s="35"/>
      <c r="AAP52" s="35"/>
      <c r="AAQ52" s="35"/>
      <c r="AAR52" s="35"/>
      <c r="AAS52" s="35"/>
      <c r="AAT52" s="35"/>
      <c r="AAU52" s="35"/>
      <c r="AAV52" s="35"/>
      <c r="AAW52" s="35"/>
      <c r="AAX52" s="35"/>
      <c r="AAY52" s="35"/>
      <c r="AAZ52" s="35">
        <v>10</v>
      </c>
      <c r="ABA52" s="35"/>
      <c r="ABB52" s="35"/>
      <c r="ABC52" s="35"/>
      <c r="ABD52" s="35"/>
      <c r="ABE52" s="35"/>
      <c r="ABF52" s="35"/>
      <c r="ABG52" s="35"/>
      <c r="ABH52" s="35"/>
      <c r="ABI52" s="35"/>
      <c r="ABJ52" s="35"/>
      <c r="ABK52" s="35"/>
      <c r="ABL52" s="35"/>
      <c r="ABM52" s="35"/>
      <c r="ABN52" s="35"/>
      <c r="ABO52" s="35"/>
      <c r="ABP52" s="35"/>
      <c r="ABQ52" s="35"/>
      <c r="ABR52" s="35"/>
      <c r="ABS52" s="35"/>
      <c r="ABT52" s="35"/>
      <c r="ABU52" s="35"/>
      <c r="ABV52" s="35"/>
      <c r="ABW52" s="35"/>
      <c r="ABX52" s="35"/>
      <c r="ABY52" s="35"/>
      <c r="ABZ52" s="35"/>
      <c r="ACA52" s="35"/>
      <c r="ACB52" s="35"/>
      <c r="ACC52" s="35"/>
      <c r="ACD52" s="35"/>
      <c r="ACE52" s="35"/>
      <c r="ACF52" s="35"/>
      <c r="ACG52" s="35"/>
      <c r="ACH52" s="35"/>
      <c r="ACI52" s="35"/>
      <c r="ACJ52" s="35"/>
      <c r="ACK52" s="35"/>
      <c r="ACL52" s="35"/>
      <c r="ACM52" s="35"/>
      <c r="ACN52" s="35"/>
      <c r="ACO52" s="35"/>
      <c r="ACP52" s="35"/>
      <c r="ACQ52" s="35"/>
      <c r="ACR52" s="35"/>
      <c r="ACS52" s="35"/>
      <c r="ACT52" s="35"/>
      <c r="ACU52" s="35"/>
      <c r="ACV52" s="35"/>
      <c r="ACW52" s="35"/>
      <c r="ACX52" s="35"/>
      <c r="ACY52" s="35"/>
      <c r="ACZ52" s="35"/>
      <c r="ADA52" s="35"/>
      <c r="ADB52" s="35"/>
      <c r="ADC52" s="35"/>
      <c r="ADD52" s="35"/>
      <c r="ADE52" s="35"/>
      <c r="ADF52" s="35"/>
      <c r="ADG52" s="35"/>
      <c r="ADH52" s="35"/>
      <c r="ADI52" s="35"/>
      <c r="ADJ52" s="35"/>
      <c r="ADK52" s="35"/>
      <c r="ADL52" s="35"/>
      <c r="ADM52" s="35"/>
      <c r="ADN52" s="35"/>
      <c r="ADO52" s="35"/>
      <c r="ADP52" s="35"/>
      <c r="ADQ52" s="35"/>
      <c r="ADR52" s="35"/>
      <c r="ADS52" s="35"/>
      <c r="ADT52" s="35"/>
      <c r="ADU52" s="35"/>
      <c r="ADV52" s="35"/>
      <c r="ADW52" s="35"/>
      <c r="ADX52" s="35"/>
      <c r="ADY52" s="26">
        <f t="shared" si="1"/>
        <v>0</v>
      </c>
      <c r="ADZ52" s="5"/>
    </row>
    <row r="53" spans="1:806" s="33" customFormat="1" x14ac:dyDescent="0.2">
      <c r="A53" s="38" t="s">
        <v>101</v>
      </c>
      <c r="B53" s="65">
        <f t="shared" si="0"/>
        <v>0</v>
      </c>
      <c r="C53" s="57">
        <v>10</v>
      </c>
      <c r="D53" s="59">
        <v>44802</v>
      </c>
      <c r="E53" s="67">
        <v>41.67</v>
      </c>
      <c r="F53" s="67">
        <f t="shared" si="2"/>
        <v>0</v>
      </c>
      <c r="G53" s="6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15"/>
      <c r="BF53" s="15"/>
      <c r="BG53" s="136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s="35"/>
      <c r="DP53" s="35"/>
      <c r="DQ53" s="35"/>
      <c r="DR53" s="35"/>
      <c r="DS53" s="35"/>
      <c r="DT53" s="35"/>
      <c r="DU53" s="35"/>
      <c r="DV53" s="35"/>
      <c r="DW53" s="35"/>
      <c r="DX53" s="35"/>
      <c r="DY53" s="35"/>
      <c r="DZ53" s="35"/>
      <c r="EA53" s="35"/>
      <c r="EB53" s="35"/>
      <c r="EC53" s="35"/>
      <c r="ED53" s="35"/>
      <c r="EE53" s="35"/>
      <c r="EF53" s="35"/>
      <c r="EG53" s="35"/>
      <c r="EH53" s="35"/>
      <c r="EI53" s="35"/>
      <c r="EJ53" s="35"/>
      <c r="EK53" s="35"/>
      <c r="EL53" s="35"/>
      <c r="EM53" s="35"/>
      <c r="EN53" s="35"/>
      <c r="EO53" s="35"/>
      <c r="EP53" s="35"/>
      <c r="EQ53" s="35"/>
      <c r="ER53" s="35"/>
      <c r="ES53" s="35"/>
      <c r="ET53" s="35"/>
      <c r="EU53" s="35"/>
      <c r="EV53" s="35"/>
      <c r="EW53" s="35"/>
      <c r="EX53" s="35"/>
      <c r="EY53" s="35"/>
      <c r="EZ53" s="35"/>
      <c r="FA53" s="35"/>
      <c r="FB53" s="35"/>
      <c r="FC53" s="35"/>
      <c r="FD53" s="35"/>
      <c r="FE53" s="35"/>
      <c r="FF53" s="35"/>
      <c r="FG53" s="35"/>
      <c r="FH53" s="35"/>
      <c r="FI53" s="35"/>
      <c r="FJ53" s="35"/>
      <c r="FK53" s="35"/>
      <c r="FL53" s="35"/>
      <c r="FM53" s="35"/>
      <c r="FN53" s="35"/>
      <c r="FO53" s="35"/>
      <c r="FP53" s="35"/>
      <c r="FQ53" s="35"/>
      <c r="FR53" s="35"/>
      <c r="FS53" s="35"/>
      <c r="FT53" s="35"/>
      <c r="FU53" s="35"/>
      <c r="FV53" s="35"/>
      <c r="FW53" s="35"/>
      <c r="FX53" s="35"/>
      <c r="FY53" s="35"/>
      <c r="FZ53" s="35"/>
      <c r="GA53" s="35"/>
      <c r="GB53" s="35"/>
      <c r="GC53" s="35"/>
      <c r="GD53" s="35"/>
      <c r="GE53" s="35"/>
      <c r="GF53" s="35"/>
      <c r="GG53" s="35"/>
      <c r="GH53" s="35"/>
      <c r="GI53" s="35"/>
      <c r="GJ53" s="35"/>
      <c r="GK53" s="35"/>
      <c r="GL53" s="35"/>
      <c r="GM53" s="35"/>
      <c r="GN53" s="35"/>
      <c r="GO53" s="35"/>
      <c r="GP53" s="35"/>
      <c r="GQ53" s="35"/>
      <c r="GR53" s="35"/>
      <c r="GS53" s="35"/>
      <c r="GT53" s="35"/>
      <c r="GU53" s="35"/>
      <c r="GV53" s="35"/>
      <c r="GW53" s="35"/>
      <c r="GX53" s="35"/>
      <c r="GY53" s="35"/>
      <c r="GZ53" s="35"/>
      <c r="HA53" s="35"/>
      <c r="HB53" s="35"/>
      <c r="HC53" s="35"/>
      <c r="HD53" s="35"/>
      <c r="HE53" s="35"/>
      <c r="HF53" s="35"/>
      <c r="HG53" s="35"/>
      <c r="HH53" s="35"/>
      <c r="HI53" s="35"/>
      <c r="HJ53" s="35"/>
      <c r="HK53" s="35"/>
      <c r="HL53" s="35"/>
      <c r="HM53" s="35"/>
      <c r="HN53" s="35"/>
      <c r="HO53" s="35"/>
      <c r="HP53" s="35"/>
      <c r="HQ53" s="35"/>
      <c r="HR53" s="35"/>
      <c r="HS53" s="35"/>
      <c r="HT53" s="35"/>
      <c r="HU53" s="35"/>
      <c r="HV53" s="35"/>
      <c r="HW53" s="35"/>
      <c r="HX53" s="35"/>
      <c r="HY53" s="35"/>
      <c r="HZ53" s="35"/>
      <c r="IA53" s="35"/>
      <c r="IB53" s="35"/>
      <c r="IC53" s="35"/>
      <c r="ID53" s="35"/>
      <c r="IE53" s="35"/>
      <c r="IF53" s="35"/>
      <c r="IG53" s="35"/>
      <c r="IH53" s="35"/>
      <c r="II53" s="35"/>
      <c r="IJ53" s="35"/>
      <c r="IK53" s="35"/>
      <c r="IL53" s="35"/>
      <c r="IM53" s="35"/>
      <c r="IN53" s="35"/>
      <c r="IO53" s="35"/>
      <c r="IP53" s="35"/>
      <c r="IQ53" s="35"/>
      <c r="IR53" s="35"/>
      <c r="IS53" s="35"/>
      <c r="IT53" s="35"/>
      <c r="IU53" s="35"/>
      <c r="IV53" s="35"/>
      <c r="IW53" s="35"/>
      <c r="IX53" s="35"/>
      <c r="IY53" s="35"/>
      <c r="IZ53" s="35"/>
      <c r="JA53" s="35"/>
      <c r="JB53" s="35"/>
      <c r="JC53" s="35"/>
      <c r="JD53" s="35"/>
      <c r="JE53" s="35"/>
      <c r="JF53" s="35"/>
      <c r="JG53" s="35"/>
      <c r="JH53" s="35"/>
      <c r="JI53" s="35"/>
      <c r="JJ53" s="35"/>
      <c r="JK53" s="35"/>
      <c r="JL53" s="35"/>
      <c r="JM53" s="35"/>
      <c r="JN53" s="35"/>
      <c r="JO53" s="35"/>
      <c r="JP53" s="35"/>
      <c r="JQ53" s="35"/>
      <c r="JR53" s="35"/>
      <c r="JS53" s="35"/>
      <c r="JT53" s="35"/>
      <c r="JU53" s="35"/>
      <c r="JV53" s="35"/>
      <c r="JW53" s="35"/>
      <c r="JX53" s="35"/>
      <c r="JY53" s="35"/>
      <c r="JZ53" s="35"/>
      <c r="KA53" s="35"/>
      <c r="KB53" s="35"/>
      <c r="KC53" s="35"/>
      <c r="KD53" s="35"/>
      <c r="KE53" s="35"/>
      <c r="KF53" s="35"/>
      <c r="KG53" s="35"/>
      <c r="KH53" s="35"/>
      <c r="KI53" s="35"/>
      <c r="KJ53" s="35"/>
      <c r="KK53" s="35"/>
      <c r="KL53" s="35"/>
      <c r="KM53" s="35"/>
      <c r="KN53" s="35"/>
      <c r="KO53" s="35"/>
      <c r="KP53" s="35"/>
      <c r="KQ53" s="35"/>
      <c r="KR53" s="35"/>
      <c r="KS53" s="35"/>
      <c r="KT53" s="35"/>
      <c r="KU53" s="35"/>
      <c r="KV53" s="35"/>
      <c r="KW53" s="35"/>
      <c r="KX53" s="35"/>
      <c r="KY53" s="35"/>
      <c r="KZ53" s="35"/>
      <c r="LA53" s="35"/>
      <c r="LB53" s="35"/>
      <c r="LC53" s="35"/>
      <c r="LD53" s="35"/>
      <c r="LE53" s="35"/>
      <c r="LF53" s="35"/>
      <c r="LG53" s="35"/>
      <c r="LH53" s="35"/>
      <c r="LI53" s="35"/>
      <c r="LJ53" s="35"/>
      <c r="LK53" s="35"/>
      <c r="LL53" s="35"/>
      <c r="LM53" s="35"/>
      <c r="LN53" s="35"/>
      <c r="LO53" s="35"/>
      <c r="LP53" s="35"/>
      <c r="LQ53" s="35"/>
      <c r="LR53" s="35"/>
      <c r="LS53" s="35"/>
      <c r="LT53" s="35"/>
      <c r="LU53" s="35"/>
      <c r="LV53" s="35"/>
      <c r="LW53" s="35"/>
      <c r="LX53" s="35"/>
      <c r="LY53" s="35"/>
      <c r="LZ53" s="35"/>
      <c r="MA53" s="35"/>
      <c r="MB53" s="35"/>
      <c r="MC53" s="35"/>
      <c r="MD53" s="35"/>
      <c r="ME53" s="35"/>
      <c r="MF53" s="35"/>
      <c r="MG53" s="35"/>
      <c r="MH53" s="35"/>
      <c r="MI53" s="35"/>
      <c r="MJ53" s="35"/>
      <c r="MK53" s="35"/>
      <c r="ML53" s="35"/>
      <c r="MM53" s="35"/>
      <c r="MN53" s="35"/>
      <c r="MO53" s="35"/>
      <c r="MP53" s="35"/>
      <c r="MQ53" s="35"/>
      <c r="MR53" s="35"/>
      <c r="MS53" s="35"/>
      <c r="MT53" s="35"/>
      <c r="MU53" s="35"/>
      <c r="MV53" s="35"/>
      <c r="MW53" s="35"/>
      <c r="MX53" s="35"/>
      <c r="MY53" s="35"/>
      <c r="MZ53" s="35"/>
      <c r="NA53" s="35"/>
      <c r="NB53" s="35"/>
      <c r="NC53" s="35"/>
      <c r="ND53" s="35"/>
      <c r="NE53" s="35"/>
      <c r="NF53" s="35"/>
      <c r="NG53" s="35"/>
      <c r="NH53" s="35"/>
      <c r="NI53" s="35"/>
      <c r="NJ53" s="35"/>
      <c r="NK53" s="35"/>
      <c r="NL53" s="35"/>
      <c r="NM53" s="35"/>
      <c r="NN53" s="35"/>
      <c r="NO53" s="35"/>
      <c r="NP53" s="35"/>
      <c r="NQ53" s="35"/>
      <c r="NR53" s="35"/>
      <c r="NS53" s="35"/>
      <c r="NT53" s="35"/>
      <c r="NU53" s="35"/>
      <c r="NV53" s="35"/>
      <c r="NW53" s="35"/>
      <c r="NX53" s="35"/>
      <c r="NY53" s="35"/>
      <c r="NZ53" s="35"/>
      <c r="OA53" s="35"/>
      <c r="OB53" s="35"/>
      <c r="OC53" s="35"/>
      <c r="OD53" s="35"/>
      <c r="OE53" s="35"/>
      <c r="OF53" s="35"/>
      <c r="OG53" s="35"/>
      <c r="OH53" s="35"/>
      <c r="OI53" s="35"/>
      <c r="OJ53" s="35"/>
      <c r="OK53" s="35"/>
      <c r="OL53" s="35"/>
      <c r="OM53" s="35"/>
      <c r="ON53" s="35"/>
      <c r="OO53" s="35"/>
      <c r="OP53" s="35"/>
      <c r="OQ53" s="35"/>
      <c r="OR53" s="35"/>
      <c r="OS53" s="35"/>
      <c r="OT53" s="35"/>
      <c r="OU53" s="35"/>
      <c r="OV53" s="35"/>
      <c r="OW53" s="35"/>
      <c r="OX53" s="35"/>
      <c r="OY53" s="35"/>
      <c r="OZ53" s="35"/>
      <c r="PA53" s="35"/>
      <c r="PB53" s="35"/>
      <c r="PC53" s="35"/>
      <c r="PD53" s="35"/>
      <c r="PE53" s="35"/>
      <c r="PF53" s="35"/>
      <c r="PG53" s="35"/>
      <c r="PH53" s="35"/>
      <c r="PI53" s="35"/>
      <c r="PJ53" s="35"/>
      <c r="PK53" s="35"/>
      <c r="PL53" s="35"/>
      <c r="PM53" s="35"/>
      <c r="PN53" s="35"/>
      <c r="PO53" s="35"/>
      <c r="PP53" s="35"/>
      <c r="PQ53" s="35"/>
      <c r="PR53" s="35"/>
      <c r="PS53" s="35"/>
      <c r="PT53" s="35"/>
      <c r="PU53" s="35"/>
      <c r="PV53" s="35"/>
      <c r="PW53" s="35"/>
      <c r="PX53" s="35"/>
      <c r="PY53" s="35"/>
      <c r="PZ53" s="35"/>
      <c r="QA53" s="35"/>
      <c r="QB53" s="35"/>
      <c r="QC53" s="35"/>
      <c r="QD53" s="35"/>
      <c r="QE53" s="35"/>
      <c r="QF53" s="35"/>
      <c r="QG53" s="35"/>
      <c r="QH53" s="35"/>
      <c r="QI53" s="35"/>
      <c r="QJ53" s="35"/>
      <c r="QK53" s="35"/>
      <c r="QL53" s="35"/>
      <c r="QM53" s="35"/>
      <c r="QN53" s="35"/>
      <c r="QO53" s="35"/>
      <c r="QP53" s="35"/>
      <c r="QQ53" s="35"/>
      <c r="QR53" s="35"/>
      <c r="QS53" s="35"/>
      <c r="QT53" s="35"/>
      <c r="QU53" s="35"/>
      <c r="QV53" s="35"/>
      <c r="QW53" s="35"/>
      <c r="QX53" s="35"/>
      <c r="QY53" s="35"/>
      <c r="QZ53" s="35"/>
      <c r="RA53" s="35"/>
      <c r="RB53" s="35"/>
      <c r="RC53" s="35"/>
      <c r="RD53" s="35"/>
      <c r="RE53" s="35"/>
      <c r="RF53" s="35"/>
      <c r="RG53" s="35"/>
      <c r="RH53" s="35"/>
      <c r="RI53" s="35"/>
      <c r="RJ53" s="35"/>
      <c r="RK53" s="35"/>
      <c r="RL53" s="35"/>
      <c r="RM53" s="35"/>
      <c r="RN53" s="35"/>
      <c r="RO53" s="35"/>
      <c r="RP53" s="35"/>
      <c r="RQ53" s="35"/>
      <c r="RR53" s="35"/>
      <c r="RS53" s="35"/>
      <c r="RT53" s="35"/>
      <c r="RU53" s="35"/>
      <c r="RV53" s="35"/>
      <c r="RW53" s="35"/>
      <c r="RX53" s="35"/>
      <c r="RY53" s="35"/>
      <c r="RZ53" s="35"/>
      <c r="SA53" s="35"/>
      <c r="SB53" s="35"/>
      <c r="SC53" s="35"/>
      <c r="SD53" s="35"/>
      <c r="SE53" s="35"/>
      <c r="SF53" s="35"/>
      <c r="SG53" s="35"/>
      <c r="SH53" s="35"/>
      <c r="SI53" s="35"/>
      <c r="SJ53" s="35"/>
      <c r="SK53" s="35"/>
      <c r="SL53" s="35"/>
      <c r="SM53" s="35"/>
      <c r="SN53" s="35"/>
      <c r="SO53" s="35"/>
      <c r="SP53" s="35"/>
      <c r="SQ53" s="35"/>
      <c r="SR53" s="35"/>
      <c r="SS53" s="35"/>
      <c r="ST53" s="35"/>
      <c r="SU53" s="35"/>
      <c r="SV53" s="35"/>
      <c r="SW53" s="35"/>
      <c r="SX53" s="35"/>
      <c r="SY53" s="35"/>
      <c r="SZ53" s="35"/>
      <c r="TA53" s="35"/>
      <c r="TB53" s="35"/>
      <c r="TC53" s="35"/>
      <c r="TD53" s="35"/>
      <c r="TE53" s="35"/>
      <c r="TF53" s="35"/>
      <c r="TG53" s="35"/>
      <c r="TH53" s="35"/>
      <c r="TI53" s="35"/>
      <c r="TJ53" s="35"/>
      <c r="TK53" s="35"/>
      <c r="TL53" s="35"/>
      <c r="TM53" s="35"/>
      <c r="TN53" s="35"/>
      <c r="TO53" s="35"/>
      <c r="TP53" s="35"/>
      <c r="TQ53" s="35"/>
      <c r="TR53" s="35"/>
      <c r="TS53" s="35"/>
      <c r="TT53" s="35"/>
      <c r="TU53" s="35"/>
      <c r="TV53" s="35"/>
      <c r="TW53" s="35"/>
      <c r="TX53" s="35"/>
      <c r="TY53" s="35"/>
      <c r="TZ53" s="35"/>
      <c r="UA53" s="35"/>
      <c r="UB53" s="35"/>
      <c r="UC53" s="35"/>
      <c r="UD53" s="35"/>
      <c r="UE53" s="35"/>
      <c r="UF53" s="35"/>
      <c r="UG53" s="35"/>
      <c r="UH53" s="35"/>
      <c r="UI53" s="35"/>
      <c r="UJ53" s="35"/>
      <c r="UK53" s="35"/>
      <c r="UL53" s="35"/>
      <c r="UM53" s="35"/>
      <c r="UN53" s="35"/>
      <c r="UO53" s="35"/>
      <c r="UP53" s="35"/>
      <c r="UQ53" s="35"/>
      <c r="UR53" s="35"/>
      <c r="US53" s="35"/>
      <c r="UT53" s="35"/>
      <c r="UU53" s="35"/>
      <c r="UV53" s="35"/>
      <c r="UW53" s="35"/>
      <c r="UX53" s="35"/>
      <c r="UY53" s="35"/>
      <c r="UZ53" s="35"/>
      <c r="VA53" s="35"/>
      <c r="VB53" s="35"/>
      <c r="VC53" s="35"/>
      <c r="VD53" s="35"/>
      <c r="VE53" s="35"/>
      <c r="VF53" s="35"/>
      <c r="VG53" s="35"/>
      <c r="VH53" s="35"/>
      <c r="VI53" s="35"/>
      <c r="VJ53" s="35"/>
      <c r="VK53" s="35"/>
      <c r="VL53" s="35"/>
      <c r="VM53" s="35"/>
      <c r="VN53" s="35"/>
      <c r="VO53" s="35"/>
      <c r="VP53" s="35"/>
      <c r="VQ53" s="35"/>
      <c r="VR53" s="35"/>
      <c r="VS53" s="35"/>
      <c r="VT53" s="35"/>
      <c r="VU53" s="35"/>
      <c r="VV53" s="35"/>
      <c r="VW53" s="35"/>
      <c r="VX53" s="35"/>
      <c r="VY53" s="35"/>
      <c r="VZ53" s="35"/>
      <c r="WA53" s="35"/>
      <c r="WB53" s="35"/>
      <c r="WC53" s="35"/>
      <c r="WD53" s="35"/>
      <c r="WE53" s="35"/>
      <c r="WF53" s="35"/>
      <c r="WG53" s="35"/>
      <c r="WH53" s="35"/>
      <c r="WI53" s="35"/>
      <c r="WJ53" s="35"/>
      <c r="WK53" s="35"/>
      <c r="WL53" s="35"/>
      <c r="WM53" s="35"/>
      <c r="WN53" s="35"/>
      <c r="WO53" s="35"/>
      <c r="WP53" s="35"/>
      <c r="WQ53" s="35"/>
      <c r="WR53" s="35"/>
      <c r="WS53" s="35"/>
      <c r="WT53" s="35"/>
      <c r="WU53" s="35"/>
      <c r="WV53" s="35"/>
      <c r="WW53" s="35"/>
      <c r="WX53" s="35"/>
      <c r="WY53" s="35"/>
      <c r="WZ53" s="35"/>
      <c r="XA53" s="35"/>
      <c r="XB53" s="35"/>
      <c r="XC53" s="35"/>
      <c r="XD53" s="35"/>
      <c r="XE53" s="35"/>
      <c r="XF53" s="35"/>
      <c r="XG53" s="35"/>
      <c r="XH53" s="35"/>
      <c r="XI53" s="35"/>
      <c r="XJ53" s="35"/>
      <c r="XK53" s="35"/>
      <c r="XL53" s="35"/>
      <c r="XM53" s="35"/>
      <c r="XN53" s="35"/>
      <c r="XO53" s="35"/>
      <c r="XP53" s="35"/>
      <c r="XQ53" s="35"/>
      <c r="XR53" s="35"/>
      <c r="XS53" s="35"/>
      <c r="XT53" s="35"/>
      <c r="XU53" s="35"/>
      <c r="XV53" s="35"/>
      <c r="XW53" s="35"/>
      <c r="XX53" s="35"/>
      <c r="XY53" s="35"/>
      <c r="XZ53" s="35"/>
      <c r="YA53" s="35"/>
      <c r="YB53" s="35"/>
      <c r="YC53" s="35"/>
      <c r="YD53" s="35"/>
      <c r="YE53" s="35"/>
      <c r="YF53" s="35"/>
      <c r="YG53" s="35"/>
      <c r="YH53" s="35"/>
      <c r="YI53" s="35"/>
      <c r="YJ53" s="35"/>
      <c r="YK53" s="35"/>
      <c r="YL53" s="35"/>
      <c r="YM53" s="35"/>
      <c r="YN53" s="35"/>
      <c r="YO53" s="35"/>
      <c r="YP53" s="35"/>
      <c r="YQ53" s="35"/>
      <c r="YR53" s="35"/>
      <c r="YS53" s="35"/>
      <c r="YT53" s="35"/>
      <c r="YU53" s="35"/>
      <c r="YV53" s="35"/>
      <c r="YW53" s="35"/>
      <c r="YX53" s="35"/>
      <c r="YY53" s="35"/>
      <c r="YZ53" s="35"/>
      <c r="ZA53" s="35"/>
      <c r="ZB53" s="35"/>
      <c r="ZC53" s="35"/>
      <c r="ZD53" s="35"/>
      <c r="ZE53" s="35"/>
      <c r="ZF53" s="35"/>
      <c r="ZG53" s="35"/>
      <c r="ZH53" s="35"/>
      <c r="ZI53" s="35"/>
      <c r="ZJ53" s="35"/>
      <c r="ZK53" s="35"/>
      <c r="ZL53" s="35"/>
      <c r="ZM53" s="35"/>
      <c r="ZN53" s="35"/>
      <c r="ZO53" s="35"/>
      <c r="ZP53" s="35"/>
      <c r="ZQ53" s="35"/>
      <c r="ZR53" s="35"/>
      <c r="ZS53" s="35"/>
      <c r="ZT53" s="35"/>
      <c r="ZU53" s="35"/>
      <c r="ZV53" s="35"/>
      <c r="ZW53" s="35"/>
      <c r="ZX53" s="35"/>
      <c r="ZY53" s="35"/>
      <c r="ZZ53" s="35"/>
      <c r="AAA53" s="35"/>
      <c r="AAB53" s="35"/>
      <c r="AAC53" s="35"/>
      <c r="AAD53" s="35"/>
      <c r="AAE53" s="35"/>
      <c r="AAF53" s="35"/>
      <c r="AAG53" s="35"/>
      <c r="AAH53" s="35"/>
      <c r="AAI53" s="35"/>
      <c r="AAJ53" s="35"/>
      <c r="AAK53" s="35"/>
      <c r="AAL53" s="35"/>
      <c r="AAM53" s="35"/>
      <c r="AAN53" s="35"/>
      <c r="AAO53" s="35"/>
      <c r="AAP53" s="35"/>
      <c r="AAQ53" s="35"/>
      <c r="AAR53" s="35"/>
      <c r="AAS53" s="35"/>
      <c r="AAT53" s="35"/>
      <c r="AAU53" s="35"/>
      <c r="AAV53" s="35"/>
      <c r="AAW53" s="35"/>
      <c r="AAX53" s="35"/>
      <c r="AAY53" s="35"/>
      <c r="AAZ53" s="35"/>
      <c r="ABA53" s="35"/>
      <c r="ABB53" s="35"/>
      <c r="ABC53" s="35"/>
      <c r="ABD53" s="35"/>
      <c r="ABE53" s="35"/>
      <c r="ABF53" s="35"/>
      <c r="ABG53" s="35"/>
      <c r="ABH53" s="35"/>
      <c r="ABI53" s="35"/>
      <c r="ABJ53" s="35"/>
      <c r="ABK53" s="35"/>
      <c r="ABL53" s="35"/>
      <c r="ABM53" s="35"/>
      <c r="ABN53" s="35"/>
      <c r="ABO53" s="35"/>
      <c r="ABP53" s="35"/>
      <c r="ABQ53" s="35">
        <v>10</v>
      </c>
      <c r="ABR53" s="35">
        <v>10</v>
      </c>
      <c r="ABS53" s="35"/>
      <c r="ABT53" s="35"/>
      <c r="ABU53" s="35"/>
      <c r="ABV53" s="35"/>
      <c r="ABW53" s="35"/>
      <c r="ABX53" s="35"/>
      <c r="ABY53" s="35"/>
      <c r="ABZ53" s="35"/>
      <c r="ACA53" s="35"/>
      <c r="ACB53" s="35"/>
      <c r="ACC53" s="35"/>
      <c r="ACD53" s="35"/>
      <c r="ACE53" s="35"/>
      <c r="ACF53" s="35"/>
      <c r="ACG53" s="35"/>
      <c r="ACH53" s="35"/>
      <c r="ACI53" s="35"/>
      <c r="ACJ53" s="35"/>
      <c r="ACK53" s="35"/>
      <c r="ACL53" s="35"/>
      <c r="ACM53" s="35"/>
      <c r="ACN53" s="35"/>
      <c r="ACO53" s="35"/>
      <c r="ACP53" s="35"/>
      <c r="ACQ53" s="35"/>
      <c r="ACR53" s="35"/>
      <c r="ACS53" s="35"/>
      <c r="ACT53" s="35"/>
      <c r="ACU53" s="35"/>
      <c r="ACV53" s="35"/>
      <c r="ACW53" s="35"/>
      <c r="ACX53" s="35"/>
      <c r="ACY53" s="35"/>
      <c r="ACZ53" s="35"/>
      <c r="ADA53" s="35"/>
      <c r="ADB53" s="35"/>
      <c r="ADC53" s="35"/>
      <c r="ADD53" s="35"/>
      <c r="ADE53" s="35"/>
      <c r="ADF53" s="35"/>
      <c r="ADG53" s="35"/>
      <c r="ADH53" s="35"/>
      <c r="ADI53" s="35"/>
      <c r="ADJ53" s="35"/>
      <c r="ADK53" s="35"/>
      <c r="ADL53" s="35"/>
      <c r="ADM53" s="35"/>
      <c r="ADN53" s="35"/>
      <c r="ADO53" s="35"/>
      <c r="ADP53" s="35"/>
      <c r="ADQ53" s="35"/>
      <c r="ADR53" s="35"/>
      <c r="ADS53" s="35"/>
      <c r="ADT53" s="35"/>
      <c r="ADU53" s="35"/>
      <c r="ADV53" s="35"/>
      <c r="ADW53" s="35"/>
      <c r="ADX53" s="35"/>
      <c r="ADY53" s="26">
        <f t="shared" si="1"/>
        <v>0</v>
      </c>
      <c r="ADZ53" s="5"/>
    </row>
    <row r="54" spans="1:806" s="33" customFormat="1" x14ac:dyDescent="0.2">
      <c r="A54" s="38" t="s">
        <v>353</v>
      </c>
      <c r="B54" s="65">
        <f t="shared" si="0"/>
        <v>0</v>
      </c>
      <c r="C54" s="57">
        <v>10</v>
      </c>
      <c r="D54" s="59">
        <v>44824</v>
      </c>
      <c r="E54" s="67">
        <v>41.29</v>
      </c>
      <c r="F54" s="67">
        <f t="shared" si="2"/>
        <v>0</v>
      </c>
      <c r="G54" s="6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>
        <v>3</v>
      </c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15"/>
      <c r="BF54" s="15"/>
      <c r="BG54" s="136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  <c r="DN54" s="35"/>
      <c r="DO54" s="35"/>
      <c r="DP54" s="35"/>
      <c r="DQ54" s="35"/>
      <c r="DR54" s="35"/>
      <c r="DS54" s="35"/>
      <c r="DT54" s="35"/>
      <c r="DU54" s="35"/>
      <c r="DV54" s="35"/>
      <c r="DW54" s="35"/>
      <c r="DX54" s="35"/>
      <c r="DY54" s="35"/>
      <c r="DZ54" s="35"/>
      <c r="EA54" s="35"/>
      <c r="EB54" s="35"/>
      <c r="EC54" s="35"/>
      <c r="ED54" s="35"/>
      <c r="EE54" s="35"/>
      <c r="EF54" s="35"/>
      <c r="EG54" s="35"/>
      <c r="EH54" s="35"/>
      <c r="EI54" s="35"/>
      <c r="EJ54" s="35"/>
      <c r="EK54" s="35"/>
      <c r="EL54" s="35"/>
      <c r="EM54" s="35"/>
      <c r="EN54" s="35"/>
      <c r="EO54" s="35"/>
      <c r="EP54" s="35"/>
      <c r="EQ54" s="35"/>
      <c r="ER54" s="35"/>
      <c r="ES54" s="35"/>
      <c r="ET54" s="35"/>
      <c r="EU54" s="35"/>
      <c r="EV54" s="35"/>
      <c r="EW54" s="35"/>
      <c r="EX54" s="35"/>
      <c r="EY54" s="35"/>
      <c r="EZ54" s="35"/>
      <c r="FA54" s="35"/>
      <c r="FB54" s="35"/>
      <c r="FC54" s="35"/>
      <c r="FD54" s="35"/>
      <c r="FE54" s="35"/>
      <c r="FF54" s="35"/>
      <c r="FG54" s="35"/>
      <c r="FH54" s="35"/>
      <c r="FI54" s="35"/>
      <c r="FJ54" s="35"/>
      <c r="FK54" s="35"/>
      <c r="FL54" s="35"/>
      <c r="FM54" s="35"/>
      <c r="FN54" s="35"/>
      <c r="FO54" s="35"/>
      <c r="FP54" s="35"/>
      <c r="FQ54" s="35"/>
      <c r="FR54" s="35"/>
      <c r="FS54" s="35"/>
      <c r="FT54" s="35"/>
      <c r="FU54" s="35"/>
      <c r="FV54" s="35"/>
      <c r="FW54" s="35"/>
      <c r="FX54" s="35"/>
      <c r="FY54" s="35"/>
      <c r="FZ54" s="35"/>
      <c r="GA54" s="35"/>
      <c r="GB54" s="35"/>
      <c r="GC54" s="35"/>
      <c r="GD54" s="35"/>
      <c r="GE54" s="35"/>
      <c r="GF54" s="35"/>
      <c r="GG54" s="35"/>
      <c r="GH54" s="35"/>
      <c r="GI54" s="35"/>
      <c r="GJ54" s="35"/>
      <c r="GK54" s="35"/>
      <c r="GL54" s="35"/>
      <c r="GM54" s="35"/>
      <c r="GN54" s="35"/>
      <c r="GO54" s="35"/>
      <c r="GP54" s="35"/>
      <c r="GQ54" s="35"/>
      <c r="GR54" s="35"/>
      <c r="GS54" s="35"/>
      <c r="GT54" s="35"/>
      <c r="GU54" s="35"/>
      <c r="GV54" s="35"/>
      <c r="GW54" s="35"/>
      <c r="GX54" s="35"/>
      <c r="GY54" s="35"/>
      <c r="GZ54" s="35"/>
      <c r="HA54" s="35"/>
      <c r="HB54" s="35"/>
      <c r="HC54" s="35"/>
      <c r="HD54" s="35"/>
      <c r="HE54" s="35"/>
      <c r="HF54" s="35"/>
      <c r="HG54" s="35"/>
      <c r="HH54" s="35"/>
      <c r="HI54" s="35"/>
      <c r="HJ54" s="35"/>
      <c r="HK54" s="35"/>
      <c r="HL54" s="35"/>
      <c r="HM54" s="35"/>
      <c r="HN54" s="35"/>
      <c r="HO54" s="35"/>
      <c r="HP54" s="35"/>
      <c r="HQ54" s="35"/>
      <c r="HR54" s="35"/>
      <c r="HS54" s="35"/>
      <c r="HT54" s="35"/>
      <c r="HU54" s="35"/>
      <c r="HV54" s="35"/>
      <c r="HW54" s="35"/>
      <c r="HX54" s="35"/>
      <c r="HY54" s="35"/>
      <c r="HZ54" s="35"/>
      <c r="IA54" s="35"/>
      <c r="IB54" s="35"/>
      <c r="IC54" s="35"/>
      <c r="ID54" s="35"/>
      <c r="IE54" s="35"/>
      <c r="IF54" s="35"/>
      <c r="IG54" s="35"/>
      <c r="IH54" s="35"/>
      <c r="II54" s="35"/>
      <c r="IJ54" s="35"/>
      <c r="IK54" s="35"/>
      <c r="IL54" s="35"/>
      <c r="IM54" s="35"/>
      <c r="IN54" s="35"/>
      <c r="IO54" s="35"/>
      <c r="IP54" s="35"/>
      <c r="IQ54" s="35"/>
      <c r="IR54" s="35"/>
      <c r="IS54" s="35"/>
      <c r="IT54" s="35"/>
      <c r="IU54" s="35"/>
      <c r="IV54" s="35"/>
      <c r="IW54" s="35"/>
      <c r="IX54" s="35"/>
      <c r="IY54" s="35"/>
      <c r="IZ54" s="35"/>
      <c r="JA54" s="35"/>
      <c r="JB54" s="35"/>
      <c r="JC54" s="35"/>
      <c r="JD54" s="35"/>
      <c r="JE54" s="35"/>
      <c r="JF54" s="35"/>
      <c r="JG54" s="35"/>
      <c r="JH54" s="35"/>
      <c r="JI54" s="35"/>
      <c r="JJ54" s="35"/>
      <c r="JK54" s="35"/>
      <c r="JL54" s="35"/>
      <c r="JM54" s="35"/>
      <c r="JN54" s="35"/>
      <c r="JO54" s="35"/>
      <c r="JP54" s="35"/>
      <c r="JQ54" s="35"/>
      <c r="JR54" s="35"/>
      <c r="JS54" s="35"/>
      <c r="JT54" s="35"/>
      <c r="JU54" s="35"/>
      <c r="JV54" s="35"/>
      <c r="JW54" s="35"/>
      <c r="JX54" s="35"/>
      <c r="JY54" s="35"/>
      <c r="JZ54" s="35"/>
      <c r="KA54" s="35"/>
      <c r="KB54" s="35"/>
      <c r="KC54" s="35"/>
      <c r="KD54" s="35"/>
      <c r="KE54" s="35"/>
      <c r="KF54" s="35"/>
      <c r="KG54" s="35"/>
      <c r="KH54" s="35"/>
      <c r="KI54" s="35">
        <v>50</v>
      </c>
      <c r="KJ54" s="35"/>
      <c r="KK54" s="35"/>
      <c r="KL54" s="35"/>
      <c r="KM54" s="35"/>
      <c r="KN54" s="35"/>
      <c r="KO54" s="35"/>
      <c r="KP54" s="35"/>
      <c r="KQ54" s="35"/>
      <c r="KR54" s="35"/>
      <c r="KS54" s="35"/>
      <c r="KT54" s="35"/>
      <c r="KU54" s="35"/>
      <c r="KV54" s="35"/>
      <c r="KW54" s="35"/>
      <c r="KX54" s="35"/>
      <c r="KY54" s="35"/>
      <c r="KZ54" s="35"/>
      <c r="LA54" s="35"/>
      <c r="LB54" s="35"/>
      <c r="LC54" s="35"/>
      <c r="LD54" s="35"/>
      <c r="LE54" s="35"/>
      <c r="LF54" s="35"/>
      <c r="LG54" s="35"/>
      <c r="LH54" s="35"/>
      <c r="LI54" s="35"/>
      <c r="LJ54" s="35"/>
      <c r="LK54" s="35"/>
      <c r="LL54" s="35"/>
      <c r="LM54" s="35"/>
      <c r="LN54" s="35"/>
      <c r="LO54" s="35"/>
      <c r="LP54" s="35"/>
      <c r="LQ54" s="35"/>
      <c r="LR54" s="35"/>
      <c r="LS54" s="35"/>
      <c r="LT54" s="35"/>
      <c r="LU54" s="35"/>
      <c r="LV54" s="35"/>
      <c r="LW54" s="35"/>
      <c r="LX54" s="35"/>
      <c r="LY54" s="35"/>
      <c r="LZ54" s="35"/>
      <c r="MA54" s="35"/>
      <c r="MB54" s="35"/>
      <c r="MC54" s="35"/>
      <c r="MD54" s="35"/>
      <c r="ME54" s="35"/>
      <c r="MF54" s="35"/>
      <c r="MG54" s="35"/>
      <c r="MH54" s="35"/>
      <c r="MI54" s="35"/>
      <c r="MJ54" s="35"/>
      <c r="MK54" s="35"/>
      <c r="ML54" s="35"/>
      <c r="MM54" s="35"/>
      <c r="MN54" s="35"/>
      <c r="MO54" s="35"/>
      <c r="MP54" s="35"/>
      <c r="MQ54" s="35"/>
      <c r="MR54" s="35"/>
      <c r="MS54" s="35"/>
      <c r="MT54" s="35"/>
      <c r="MU54" s="35"/>
      <c r="MV54" s="35"/>
      <c r="MW54" s="35"/>
      <c r="MX54" s="35"/>
      <c r="MY54" s="35"/>
      <c r="MZ54" s="35"/>
      <c r="NA54" s="35"/>
      <c r="NB54" s="35"/>
      <c r="NC54" s="35"/>
      <c r="ND54" s="35"/>
      <c r="NE54" s="35"/>
      <c r="NF54" s="35"/>
      <c r="NG54" s="35"/>
      <c r="NH54" s="35"/>
      <c r="NI54" s="35"/>
      <c r="NJ54" s="35"/>
      <c r="NK54" s="35"/>
      <c r="NL54" s="35"/>
      <c r="NM54" s="35"/>
      <c r="NN54" s="35"/>
      <c r="NO54" s="35"/>
      <c r="NP54" s="35"/>
      <c r="NQ54" s="35"/>
      <c r="NR54" s="35"/>
      <c r="NS54" s="35"/>
      <c r="NT54" s="35"/>
      <c r="NU54" s="35"/>
      <c r="NV54" s="35"/>
      <c r="NW54" s="35"/>
      <c r="NX54" s="35"/>
      <c r="NY54" s="35"/>
      <c r="NZ54" s="35"/>
      <c r="OA54" s="35"/>
      <c r="OB54" s="35"/>
      <c r="OC54" s="35"/>
      <c r="OD54" s="35"/>
      <c r="OE54" s="35"/>
      <c r="OF54" s="35"/>
      <c r="OG54" s="35"/>
      <c r="OH54" s="35"/>
      <c r="OI54" s="35"/>
      <c r="OJ54" s="35"/>
      <c r="OK54" s="35"/>
      <c r="OL54" s="35"/>
      <c r="OM54" s="35"/>
      <c r="ON54" s="35"/>
      <c r="OO54" s="35"/>
      <c r="OP54" s="35"/>
      <c r="OQ54" s="35"/>
      <c r="OR54" s="35"/>
      <c r="OS54" s="35"/>
      <c r="OT54" s="35"/>
      <c r="OU54" s="35"/>
      <c r="OV54" s="35"/>
      <c r="OW54" s="35"/>
      <c r="OX54" s="35"/>
      <c r="OY54" s="35"/>
      <c r="OZ54" s="35"/>
      <c r="PA54" s="35"/>
      <c r="PB54" s="35"/>
      <c r="PC54" s="35"/>
      <c r="PD54" s="35"/>
      <c r="PE54" s="35"/>
      <c r="PF54" s="35"/>
      <c r="PG54" s="35"/>
      <c r="PH54" s="35"/>
      <c r="PI54" s="35"/>
      <c r="PJ54" s="35"/>
      <c r="PK54" s="35"/>
      <c r="PL54" s="35"/>
      <c r="PM54" s="35"/>
      <c r="PN54" s="35"/>
      <c r="PO54" s="35"/>
      <c r="PP54" s="35"/>
      <c r="PQ54" s="35"/>
      <c r="PR54" s="35"/>
      <c r="PS54" s="35"/>
      <c r="PT54" s="35"/>
      <c r="PU54" s="35"/>
      <c r="PV54" s="35"/>
      <c r="PW54" s="35"/>
      <c r="PX54" s="35"/>
      <c r="PY54" s="35"/>
      <c r="PZ54" s="35"/>
      <c r="QA54" s="35"/>
      <c r="QB54" s="35"/>
      <c r="QC54" s="35"/>
      <c r="QD54" s="35"/>
      <c r="QE54" s="35"/>
      <c r="QF54" s="35"/>
      <c r="QG54" s="35"/>
      <c r="QH54" s="35"/>
      <c r="QI54" s="35"/>
      <c r="QJ54" s="35"/>
      <c r="QK54" s="35"/>
      <c r="QL54" s="35"/>
      <c r="QM54" s="35"/>
      <c r="QN54" s="35"/>
      <c r="QO54" s="35"/>
      <c r="QP54" s="35"/>
      <c r="QQ54" s="35"/>
      <c r="QR54" s="35"/>
      <c r="QS54" s="35"/>
      <c r="QT54" s="35"/>
      <c r="QU54" s="35"/>
      <c r="QV54" s="35"/>
      <c r="QW54" s="35"/>
      <c r="QX54" s="35"/>
      <c r="QY54" s="35"/>
      <c r="QZ54" s="35"/>
      <c r="RA54" s="35"/>
      <c r="RB54" s="35"/>
      <c r="RC54" s="35"/>
      <c r="RD54" s="35"/>
      <c r="RE54" s="35"/>
      <c r="RF54" s="35"/>
      <c r="RG54" s="35"/>
      <c r="RH54" s="35"/>
      <c r="RI54" s="35"/>
      <c r="RJ54" s="35"/>
      <c r="RK54" s="35"/>
      <c r="RL54" s="35"/>
      <c r="RM54" s="35"/>
      <c r="RN54" s="35"/>
      <c r="RO54" s="35"/>
      <c r="RP54" s="35"/>
      <c r="RQ54" s="35"/>
      <c r="RR54" s="35"/>
      <c r="RS54" s="35"/>
      <c r="RT54" s="35"/>
      <c r="RU54" s="35"/>
      <c r="RV54" s="35"/>
      <c r="RW54" s="35"/>
      <c r="RX54" s="35"/>
      <c r="RY54" s="35"/>
      <c r="RZ54" s="35"/>
      <c r="SA54" s="35"/>
      <c r="SB54" s="35"/>
      <c r="SC54" s="35"/>
      <c r="SD54" s="35"/>
      <c r="SE54" s="35"/>
      <c r="SF54" s="35"/>
      <c r="SG54" s="35"/>
      <c r="SH54" s="35"/>
      <c r="SI54" s="35"/>
      <c r="SJ54" s="35"/>
      <c r="SK54" s="35"/>
      <c r="SL54" s="35"/>
      <c r="SM54" s="35"/>
      <c r="SN54" s="35"/>
      <c r="SO54" s="35"/>
      <c r="SP54" s="35"/>
      <c r="SQ54" s="35"/>
      <c r="SR54" s="35"/>
      <c r="SS54" s="35"/>
      <c r="ST54" s="35"/>
      <c r="SU54" s="35"/>
      <c r="SV54" s="35"/>
      <c r="SW54" s="35"/>
      <c r="SX54" s="35"/>
      <c r="SY54" s="35"/>
      <c r="SZ54" s="35"/>
      <c r="TA54" s="35"/>
      <c r="TB54" s="35"/>
      <c r="TC54" s="35"/>
      <c r="TD54" s="35"/>
      <c r="TE54" s="35"/>
      <c r="TF54" s="35"/>
      <c r="TG54" s="35"/>
      <c r="TH54" s="35"/>
      <c r="TI54" s="35"/>
      <c r="TJ54" s="35"/>
      <c r="TK54" s="35"/>
      <c r="TL54" s="35"/>
      <c r="TM54" s="35"/>
      <c r="TN54" s="35"/>
      <c r="TO54" s="35"/>
      <c r="TP54" s="35"/>
      <c r="TQ54" s="35"/>
      <c r="TR54" s="35"/>
      <c r="TS54" s="35"/>
      <c r="TT54" s="35"/>
      <c r="TU54" s="35"/>
      <c r="TV54" s="35"/>
      <c r="TW54" s="35"/>
      <c r="TX54" s="35"/>
      <c r="TY54" s="35"/>
      <c r="TZ54" s="35"/>
      <c r="UA54" s="35"/>
      <c r="UB54" s="35"/>
      <c r="UC54" s="35"/>
      <c r="UD54" s="35"/>
      <c r="UE54" s="35"/>
      <c r="UF54" s="35"/>
      <c r="UG54" s="35"/>
      <c r="UH54" s="35"/>
      <c r="UI54" s="35"/>
      <c r="UJ54" s="35"/>
      <c r="UK54" s="35"/>
      <c r="UL54" s="35"/>
      <c r="UM54" s="35"/>
      <c r="UN54" s="35"/>
      <c r="UO54" s="35"/>
      <c r="UP54" s="35"/>
      <c r="UQ54" s="35"/>
      <c r="UR54" s="35"/>
      <c r="US54" s="35"/>
      <c r="UT54" s="35"/>
      <c r="UU54" s="35"/>
      <c r="UV54" s="35"/>
      <c r="UW54" s="35"/>
      <c r="UX54" s="35"/>
      <c r="UY54" s="35"/>
      <c r="UZ54" s="35"/>
      <c r="VA54" s="35"/>
      <c r="VB54" s="35"/>
      <c r="VC54" s="35"/>
      <c r="VD54" s="35"/>
      <c r="VE54" s="35"/>
      <c r="VF54" s="35"/>
      <c r="VG54" s="35"/>
      <c r="VH54" s="35"/>
      <c r="VI54" s="35"/>
      <c r="VJ54" s="35"/>
      <c r="VK54" s="35"/>
      <c r="VL54" s="35"/>
      <c r="VM54" s="35"/>
      <c r="VN54" s="35"/>
      <c r="VO54" s="35"/>
      <c r="VP54" s="35"/>
      <c r="VQ54" s="35"/>
      <c r="VR54" s="35"/>
      <c r="VS54" s="35"/>
      <c r="VT54" s="35"/>
      <c r="VU54" s="35"/>
      <c r="VV54" s="35"/>
      <c r="VW54" s="35"/>
      <c r="VX54" s="35"/>
      <c r="VY54" s="35"/>
      <c r="VZ54" s="35"/>
      <c r="WA54" s="35"/>
      <c r="WB54" s="35"/>
      <c r="WC54" s="35"/>
      <c r="WD54" s="35"/>
      <c r="WE54" s="35"/>
      <c r="WF54" s="35"/>
      <c r="WG54" s="35"/>
      <c r="WH54" s="35"/>
      <c r="WI54" s="35"/>
      <c r="WJ54" s="35"/>
      <c r="WK54" s="35"/>
      <c r="WL54" s="35"/>
      <c r="WM54" s="35"/>
      <c r="WN54" s="35"/>
      <c r="WO54" s="35"/>
      <c r="WP54" s="35"/>
      <c r="WQ54" s="35"/>
      <c r="WR54" s="35"/>
      <c r="WS54" s="35"/>
      <c r="WT54" s="35"/>
      <c r="WU54" s="35"/>
      <c r="WV54" s="35"/>
      <c r="WW54" s="35"/>
      <c r="WX54" s="35"/>
      <c r="WY54" s="35"/>
      <c r="WZ54" s="35"/>
      <c r="XA54" s="35"/>
      <c r="XB54" s="35"/>
      <c r="XC54" s="35"/>
      <c r="XD54" s="35"/>
      <c r="XE54" s="35"/>
      <c r="XF54" s="35"/>
      <c r="XG54" s="35"/>
      <c r="XH54" s="35"/>
      <c r="XI54" s="35"/>
      <c r="XJ54" s="35"/>
      <c r="XK54" s="35"/>
      <c r="XL54" s="35"/>
      <c r="XM54" s="35"/>
      <c r="XN54" s="35"/>
      <c r="XO54" s="35"/>
      <c r="XP54" s="35"/>
      <c r="XQ54" s="35"/>
      <c r="XR54" s="35"/>
      <c r="XS54" s="35"/>
      <c r="XT54" s="35"/>
      <c r="XU54" s="35"/>
      <c r="XV54" s="35"/>
      <c r="XW54" s="35"/>
      <c r="XX54" s="35"/>
      <c r="XY54" s="35">
        <v>3</v>
      </c>
      <c r="XZ54" s="35"/>
      <c r="YA54" s="35"/>
      <c r="YB54" s="35"/>
      <c r="YC54" s="35"/>
      <c r="YD54" s="35"/>
      <c r="YE54" s="35"/>
      <c r="YF54" s="35"/>
      <c r="YG54" s="35"/>
      <c r="YH54" s="35"/>
      <c r="YI54" s="35"/>
      <c r="YJ54" s="35"/>
      <c r="YK54" s="35"/>
      <c r="YL54" s="35"/>
      <c r="YM54" s="35"/>
      <c r="YN54" s="35"/>
      <c r="YO54" s="35"/>
      <c r="YP54" s="35"/>
      <c r="YQ54" s="35"/>
      <c r="YR54" s="35"/>
      <c r="YS54" s="35"/>
      <c r="YT54" s="35"/>
      <c r="YU54" s="35"/>
      <c r="YV54" s="35"/>
      <c r="YW54" s="35"/>
      <c r="YX54" s="35"/>
      <c r="YY54" s="35"/>
      <c r="YZ54" s="35"/>
      <c r="ZA54" s="35"/>
      <c r="ZB54" s="35">
        <v>1</v>
      </c>
      <c r="ZC54" s="35"/>
      <c r="ZD54" s="35"/>
      <c r="ZE54" s="35"/>
      <c r="ZF54" s="35"/>
      <c r="ZG54" s="35"/>
      <c r="ZH54" s="35"/>
      <c r="ZI54" s="35">
        <v>1</v>
      </c>
      <c r="ZJ54" s="35"/>
      <c r="ZK54" s="35"/>
      <c r="ZL54" s="35"/>
      <c r="ZM54" s="35"/>
      <c r="ZN54" s="35"/>
      <c r="ZO54" s="35"/>
      <c r="ZP54" s="35"/>
      <c r="ZQ54" s="35"/>
      <c r="ZR54" s="35"/>
      <c r="ZS54" s="35"/>
      <c r="ZT54" s="35"/>
      <c r="ZU54" s="35"/>
      <c r="ZV54" s="35"/>
      <c r="ZW54" s="35"/>
      <c r="ZX54" s="35"/>
      <c r="ZY54" s="35"/>
      <c r="ZZ54" s="35"/>
      <c r="AAA54" s="35"/>
      <c r="AAB54" s="35"/>
      <c r="AAC54" s="35">
        <v>30</v>
      </c>
      <c r="AAD54" s="35">
        <v>30</v>
      </c>
      <c r="AAE54" s="35"/>
      <c r="AAF54" s="35"/>
      <c r="AAG54" s="35"/>
      <c r="AAH54" s="35"/>
      <c r="AAI54" s="35"/>
      <c r="AAJ54" s="35"/>
      <c r="AAK54" s="35"/>
      <c r="AAL54" s="35"/>
      <c r="AAM54" s="35"/>
      <c r="AAN54" s="35"/>
      <c r="AAO54" s="35"/>
      <c r="AAP54" s="35"/>
      <c r="AAQ54" s="35"/>
      <c r="AAR54" s="35"/>
      <c r="AAS54" s="35"/>
      <c r="AAT54" s="35"/>
      <c r="AAU54" s="35"/>
      <c r="AAV54" s="35"/>
      <c r="AAW54" s="35"/>
      <c r="AAX54" s="35"/>
      <c r="AAY54" s="35"/>
      <c r="AAZ54" s="35">
        <v>50</v>
      </c>
      <c r="ABA54" s="35"/>
      <c r="ABB54" s="35"/>
      <c r="ABC54" s="35"/>
      <c r="ABD54" s="35"/>
      <c r="ABE54" s="35"/>
      <c r="ABF54" s="35"/>
      <c r="ABG54" s="35"/>
      <c r="ABH54" s="35"/>
      <c r="ABI54" s="35"/>
      <c r="ABJ54" s="35"/>
      <c r="ABK54" s="35"/>
      <c r="ABL54" s="35"/>
      <c r="ABM54" s="35"/>
      <c r="ABN54" s="35"/>
      <c r="ABO54" s="35"/>
      <c r="ABP54" s="35"/>
      <c r="ABQ54" s="35"/>
      <c r="ABR54" s="35"/>
      <c r="ABS54" s="35"/>
      <c r="ABT54" s="35"/>
      <c r="ABU54" s="35"/>
      <c r="ABV54" s="35"/>
      <c r="ABW54" s="35"/>
      <c r="ABX54" s="35"/>
      <c r="ABY54" s="35"/>
      <c r="ABZ54" s="35"/>
      <c r="ACA54" s="35"/>
      <c r="ACB54" s="35"/>
      <c r="ACC54" s="35"/>
      <c r="ACD54" s="35"/>
      <c r="ACE54" s="35"/>
      <c r="ACF54" s="35"/>
      <c r="ACG54" s="35"/>
      <c r="ACH54" s="35"/>
      <c r="ACI54" s="35"/>
      <c r="ACJ54" s="35"/>
      <c r="ACK54" s="35"/>
      <c r="ACL54" s="35"/>
      <c r="ACM54" s="35"/>
      <c r="ACN54" s="35"/>
      <c r="ACO54" s="35"/>
      <c r="ACP54" s="35"/>
      <c r="ACQ54" s="35"/>
      <c r="ACR54" s="35"/>
      <c r="ACS54" s="35"/>
      <c r="ACT54" s="35"/>
      <c r="ACU54" s="35"/>
      <c r="ACV54" s="35"/>
      <c r="ACW54" s="35"/>
      <c r="ACX54" s="35"/>
      <c r="ACY54" s="35"/>
      <c r="ACZ54" s="35"/>
      <c r="ADA54" s="35"/>
      <c r="ADB54" s="35">
        <v>20</v>
      </c>
      <c r="ADC54" s="35">
        <v>20</v>
      </c>
      <c r="ADD54" s="35"/>
      <c r="ADE54" s="35"/>
      <c r="ADF54" s="35"/>
      <c r="ADG54" s="35"/>
      <c r="ADH54" s="35"/>
      <c r="ADI54" s="35"/>
      <c r="ADJ54" s="35"/>
      <c r="ADK54" s="35"/>
      <c r="ADL54" s="35"/>
      <c r="ADM54" s="35"/>
      <c r="ADN54" s="35"/>
      <c r="ADO54" s="35"/>
      <c r="ADP54" s="35"/>
      <c r="ADQ54" s="35"/>
      <c r="ADR54" s="35"/>
      <c r="ADS54" s="35"/>
      <c r="ADT54" s="35"/>
      <c r="ADU54" s="35"/>
      <c r="ADV54" s="35"/>
      <c r="ADW54" s="35"/>
      <c r="ADX54" s="35"/>
      <c r="ADY54" s="26">
        <f t="shared" si="1"/>
        <v>0</v>
      </c>
      <c r="ADZ54" s="5"/>
    </row>
    <row r="55" spans="1:806" s="33" customFormat="1" x14ac:dyDescent="0.2">
      <c r="A55" s="38" t="s">
        <v>76</v>
      </c>
      <c r="B55" s="65">
        <f t="shared" si="0"/>
        <v>10</v>
      </c>
      <c r="C55" s="57">
        <v>10</v>
      </c>
      <c r="D55" s="60">
        <v>44802</v>
      </c>
      <c r="E55" s="67">
        <v>55.56</v>
      </c>
      <c r="F55" s="67">
        <f t="shared" si="2"/>
        <v>555.6</v>
      </c>
      <c r="G55" s="65">
        <v>30</v>
      </c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15"/>
      <c r="BF55" s="15"/>
      <c r="BG55" s="136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s="35"/>
      <c r="DP55" s="35"/>
      <c r="DQ55" s="35"/>
      <c r="DR55" s="35"/>
      <c r="DS55" s="35"/>
      <c r="DT55" s="35"/>
      <c r="DU55" s="35"/>
      <c r="DV55" s="35"/>
      <c r="DW55" s="35"/>
      <c r="DX55" s="35"/>
      <c r="DY55" s="35"/>
      <c r="DZ55" s="35"/>
      <c r="EA55" s="35"/>
      <c r="EB55" s="35"/>
      <c r="EC55" s="35"/>
      <c r="ED55" s="35"/>
      <c r="EE55" s="35"/>
      <c r="EF55" s="35"/>
      <c r="EG55" s="35"/>
      <c r="EH55" s="35"/>
      <c r="EI55" s="35"/>
      <c r="EJ55" s="35"/>
      <c r="EK55" s="35"/>
      <c r="EL55" s="35"/>
      <c r="EM55" s="35"/>
      <c r="EN55" s="35"/>
      <c r="EO55" s="35"/>
      <c r="EP55" s="35"/>
      <c r="EQ55" s="35"/>
      <c r="ER55" s="35"/>
      <c r="ES55" s="35"/>
      <c r="ET55" s="35"/>
      <c r="EU55" s="35"/>
      <c r="EV55" s="35"/>
      <c r="EW55" s="35"/>
      <c r="EX55" s="35"/>
      <c r="EY55" s="35"/>
      <c r="EZ55" s="35"/>
      <c r="FA55" s="35"/>
      <c r="FB55" s="35"/>
      <c r="FC55" s="35"/>
      <c r="FD55" s="35"/>
      <c r="FE55" s="35"/>
      <c r="FF55" s="35"/>
      <c r="FG55" s="35"/>
      <c r="FH55" s="35"/>
      <c r="FI55" s="35"/>
      <c r="FJ55" s="35"/>
      <c r="FK55" s="35"/>
      <c r="FL55" s="35"/>
      <c r="FM55" s="35"/>
      <c r="FN55" s="35"/>
      <c r="FO55" s="35"/>
      <c r="FP55" s="35"/>
      <c r="FQ55" s="35"/>
      <c r="FR55" s="35"/>
      <c r="FS55" s="35"/>
      <c r="FT55" s="35"/>
      <c r="FU55" s="35"/>
      <c r="FV55" s="35"/>
      <c r="FW55" s="35"/>
      <c r="FX55" s="35"/>
      <c r="FY55" s="35"/>
      <c r="FZ55" s="35"/>
      <c r="GA55" s="35"/>
      <c r="GB55" s="35"/>
      <c r="GC55" s="35"/>
      <c r="GD55" s="35"/>
      <c r="GE55" s="35"/>
      <c r="GF55" s="35"/>
      <c r="GG55" s="35"/>
      <c r="GH55" s="35"/>
      <c r="GI55" s="35"/>
      <c r="GJ55" s="35"/>
      <c r="GK55" s="35"/>
      <c r="GL55" s="35"/>
      <c r="GM55" s="35"/>
      <c r="GN55" s="35"/>
      <c r="GO55" s="35"/>
      <c r="GP55" s="35"/>
      <c r="GQ55" s="35"/>
      <c r="GR55" s="35"/>
      <c r="GS55" s="35"/>
      <c r="GT55" s="35"/>
      <c r="GU55" s="35"/>
      <c r="GV55" s="35"/>
      <c r="GW55" s="35"/>
      <c r="GX55" s="35"/>
      <c r="GY55" s="35"/>
      <c r="GZ55" s="35"/>
      <c r="HA55" s="35"/>
      <c r="HB55" s="35"/>
      <c r="HC55" s="35"/>
      <c r="HD55" s="35"/>
      <c r="HE55" s="35"/>
      <c r="HF55" s="35"/>
      <c r="HG55" s="35"/>
      <c r="HH55" s="35"/>
      <c r="HI55" s="35"/>
      <c r="HJ55" s="35"/>
      <c r="HK55" s="35"/>
      <c r="HL55" s="35"/>
      <c r="HM55" s="35"/>
      <c r="HN55" s="35"/>
      <c r="HO55" s="35"/>
      <c r="HP55" s="35"/>
      <c r="HQ55" s="35"/>
      <c r="HR55" s="35"/>
      <c r="HS55" s="35"/>
      <c r="HT55" s="35"/>
      <c r="HU55" s="35"/>
      <c r="HV55" s="35"/>
      <c r="HW55" s="35"/>
      <c r="HX55" s="35"/>
      <c r="HY55" s="35"/>
      <c r="HZ55" s="35"/>
      <c r="IA55" s="35"/>
      <c r="IB55" s="35"/>
      <c r="IC55" s="35"/>
      <c r="ID55" s="35"/>
      <c r="IE55" s="35"/>
      <c r="IF55" s="35"/>
      <c r="IG55" s="35"/>
      <c r="IH55" s="35"/>
      <c r="II55" s="35"/>
      <c r="IJ55" s="35"/>
      <c r="IK55" s="35"/>
      <c r="IL55" s="35"/>
      <c r="IM55" s="35"/>
      <c r="IN55" s="35"/>
      <c r="IO55" s="35"/>
      <c r="IP55" s="35"/>
      <c r="IQ55" s="35"/>
      <c r="IR55" s="35"/>
      <c r="IS55" s="35"/>
      <c r="IT55" s="35"/>
      <c r="IU55" s="35"/>
      <c r="IV55" s="35"/>
      <c r="IW55" s="35"/>
      <c r="IX55" s="35"/>
      <c r="IY55" s="35"/>
      <c r="IZ55" s="35"/>
      <c r="JA55" s="35"/>
      <c r="JB55" s="35"/>
      <c r="JC55" s="35"/>
      <c r="JD55" s="35"/>
      <c r="JE55" s="35"/>
      <c r="JF55" s="35"/>
      <c r="JG55" s="35"/>
      <c r="JH55" s="35"/>
      <c r="JI55" s="35"/>
      <c r="JJ55" s="35"/>
      <c r="JK55" s="35"/>
      <c r="JL55" s="35"/>
      <c r="JM55" s="35"/>
      <c r="JN55" s="35"/>
      <c r="JO55" s="35"/>
      <c r="JP55" s="35"/>
      <c r="JQ55" s="35"/>
      <c r="JR55" s="35"/>
      <c r="JS55" s="35"/>
      <c r="JT55" s="35"/>
      <c r="JU55" s="35"/>
      <c r="JV55" s="35"/>
      <c r="JW55" s="35"/>
      <c r="JX55" s="35"/>
      <c r="JY55" s="35"/>
      <c r="JZ55" s="35"/>
      <c r="KA55" s="35"/>
      <c r="KB55" s="35"/>
      <c r="KC55" s="35"/>
      <c r="KD55" s="35"/>
      <c r="KE55" s="35"/>
      <c r="KF55" s="35"/>
      <c r="KG55" s="35"/>
      <c r="KH55" s="35"/>
      <c r="KI55" s="35"/>
      <c r="KJ55" s="35"/>
      <c r="KK55" s="35"/>
      <c r="KL55" s="35"/>
      <c r="KM55" s="35"/>
      <c r="KN55" s="35"/>
      <c r="KO55" s="35"/>
      <c r="KP55" s="35"/>
      <c r="KQ55" s="35"/>
      <c r="KR55" s="35"/>
      <c r="KS55" s="35"/>
      <c r="KT55" s="35"/>
      <c r="KU55" s="35"/>
      <c r="KV55" s="35"/>
      <c r="KW55" s="35"/>
      <c r="KX55" s="35"/>
      <c r="KY55" s="35"/>
      <c r="KZ55" s="35"/>
      <c r="LA55" s="35"/>
      <c r="LB55" s="35"/>
      <c r="LC55" s="35"/>
      <c r="LD55" s="35"/>
      <c r="LE55" s="35"/>
      <c r="LF55" s="35"/>
      <c r="LG55" s="35"/>
      <c r="LH55" s="35"/>
      <c r="LI55" s="35"/>
      <c r="LJ55" s="35"/>
      <c r="LK55" s="35"/>
      <c r="LL55" s="35"/>
      <c r="LM55" s="35"/>
      <c r="LN55" s="35"/>
      <c r="LO55" s="35"/>
      <c r="LP55" s="35"/>
      <c r="LQ55" s="35"/>
      <c r="LR55" s="35"/>
      <c r="LS55" s="35"/>
      <c r="LT55" s="35"/>
      <c r="LU55" s="35"/>
      <c r="LV55" s="35"/>
      <c r="LW55" s="35"/>
      <c r="LX55" s="35"/>
      <c r="LY55" s="35"/>
      <c r="LZ55" s="35"/>
      <c r="MA55" s="35"/>
      <c r="MB55" s="35"/>
      <c r="MC55" s="35"/>
      <c r="MD55" s="35"/>
      <c r="ME55" s="35"/>
      <c r="MF55" s="35"/>
      <c r="MG55" s="35"/>
      <c r="MH55" s="35"/>
      <c r="MI55" s="35"/>
      <c r="MJ55" s="35"/>
      <c r="MK55" s="35"/>
      <c r="ML55" s="35"/>
      <c r="MM55" s="35"/>
      <c r="MN55" s="35"/>
      <c r="MO55" s="35">
        <v>40</v>
      </c>
      <c r="MP55" s="35"/>
      <c r="MQ55" s="35">
        <v>30</v>
      </c>
      <c r="MR55" s="35"/>
      <c r="MS55" s="35">
        <v>50</v>
      </c>
      <c r="MT55" s="35"/>
      <c r="MU55" s="35">
        <v>30</v>
      </c>
      <c r="MV55" s="35">
        <v>40</v>
      </c>
      <c r="MW55" s="35"/>
      <c r="MX55" s="35"/>
      <c r="MY55" s="35"/>
      <c r="MZ55" s="35"/>
      <c r="NA55" s="35"/>
      <c r="NB55" s="35"/>
      <c r="NC55" s="35"/>
      <c r="ND55" s="35"/>
      <c r="NE55" s="35"/>
      <c r="NF55" s="35"/>
      <c r="NG55" s="35"/>
      <c r="NH55" s="35"/>
      <c r="NI55" s="35"/>
      <c r="NJ55" s="35"/>
      <c r="NK55" s="35"/>
      <c r="NL55" s="35"/>
      <c r="NM55" s="35"/>
      <c r="NN55" s="35"/>
      <c r="NO55" s="35"/>
      <c r="NP55" s="35">
        <v>10</v>
      </c>
      <c r="NQ55" s="35"/>
      <c r="NR55" s="35"/>
      <c r="NS55" s="35"/>
      <c r="NT55" s="35"/>
      <c r="NU55" s="35"/>
      <c r="NV55" s="35"/>
      <c r="NW55" s="35"/>
      <c r="NX55" s="35"/>
      <c r="NY55" s="35"/>
      <c r="NZ55" s="35"/>
      <c r="OA55" s="35"/>
      <c r="OB55" s="35"/>
      <c r="OC55" s="35"/>
      <c r="OD55" s="35"/>
      <c r="OE55" s="35"/>
      <c r="OF55" s="35"/>
      <c r="OG55" s="35"/>
      <c r="OH55" s="35"/>
      <c r="OI55" s="35"/>
      <c r="OJ55" s="35"/>
      <c r="OK55" s="35"/>
      <c r="OL55" s="35"/>
      <c r="OM55" s="35"/>
      <c r="ON55" s="35"/>
      <c r="OO55" s="35"/>
      <c r="OP55" s="35"/>
      <c r="OQ55" s="35"/>
      <c r="OR55" s="35"/>
      <c r="OS55" s="35"/>
      <c r="OT55" s="35"/>
      <c r="OU55" s="35"/>
      <c r="OV55" s="35"/>
      <c r="OW55" s="35"/>
      <c r="OX55" s="35"/>
      <c r="OY55" s="35"/>
      <c r="OZ55" s="35"/>
      <c r="PA55" s="35"/>
      <c r="PB55" s="35"/>
      <c r="PC55" s="35"/>
      <c r="PD55" s="35"/>
      <c r="PE55" s="35"/>
      <c r="PF55" s="35"/>
      <c r="PG55" s="35"/>
      <c r="PH55" s="35"/>
      <c r="PI55" s="35"/>
      <c r="PJ55" s="35"/>
      <c r="PK55" s="35"/>
      <c r="PL55" s="35"/>
      <c r="PM55" s="35"/>
      <c r="PN55" s="35"/>
      <c r="PO55" s="35"/>
      <c r="PP55" s="35"/>
      <c r="PQ55" s="35"/>
      <c r="PR55" s="35"/>
      <c r="PS55" s="35"/>
      <c r="PT55" s="35"/>
      <c r="PU55" s="35"/>
      <c r="PV55" s="35"/>
      <c r="PW55" s="35"/>
      <c r="PX55" s="35"/>
      <c r="PY55" s="35"/>
      <c r="PZ55" s="35"/>
      <c r="QA55" s="35"/>
      <c r="QB55" s="35"/>
      <c r="QC55" s="35"/>
      <c r="QD55" s="35"/>
      <c r="QE55" s="35"/>
      <c r="QF55" s="35"/>
      <c r="QG55" s="35"/>
      <c r="QH55" s="35"/>
      <c r="QI55" s="35"/>
      <c r="QJ55" s="35"/>
      <c r="QK55" s="35"/>
      <c r="QL55" s="35"/>
      <c r="QM55" s="35"/>
      <c r="QN55" s="35"/>
      <c r="QO55" s="35"/>
      <c r="QP55" s="35"/>
      <c r="QQ55" s="35"/>
      <c r="QR55" s="35"/>
      <c r="QS55" s="35"/>
      <c r="QT55" s="35"/>
      <c r="QU55" s="35"/>
      <c r="QV55" s="35"/>
      <c r="QW55" s="35"/>
      <c r="QX55" s="35"/>
      <c r="QY55" s="35"/>
      <c r="QZ55" s="35"/>
      <c r="RA55" s="35"/>
      <c r="RB55" s="35"/>
      <c r="RC55" s="35"/>
      <c r="RD55" s="35"/>
      <c r="RE55" s="35"/>
      <c r="RF55" s="35"/>
      <c r="RG55" s="35"/>
      <c r="RH55" s="35"/>
      <c r="RI55" s="35"/>
      <c r="RJ55" s="35"/>
      <c r="RK55" s="35"/>
      <c r="RL55" s="35"/>
      <c r="RM55" s="35"/>
      <c r="RN55" s="35"/>
      <c r="RO55" s="35"/>
      <c r="RP55" s="35"/>
      <c r="RQ55" s="35"/>
      <c r="RR55" s="35"/>
      <c r="RS55" s="35"/>
      <c r="RT55" s="35"/>
      <c r="RU55" s="35"/>
      <c r="RV55" s="35"/>
      <c r="RW55" s="35"/>
      <c r="RX55" s="35"/>
      <c r="RY55" s="35"/>
      <c r="RZ55" s="35"/>
      <c r="SA55" s="35"/>
      <c r="SB55" s="35"/>
      <c r="SC55" s="35"/>
      <c r="SD55" s="35"/>
      <c r="SE55" s="35"/>
      <c r="SF55" s="35"/>
      <c r="SG55" s="35"/>
      <c r="SH55" s="35"/>
      <c r="SI55" s="35"/>
      <c r="SJ55" s="35"/>
      <c r="SK55" s="35"/>
      <c r="SL55" s="35"/>
      <c r="SM55" s="35"/>
      <c r="SN55" s="35">
        <v>40</v>
      </c>
      <c r="SO55" s="35"/>
      <c r="SP55" s="35"/>
      <c r="SQ55" s="35"/>
      <c r="SR55" s="35"/>
      <c r="SS55" s="35"/>
      <c r="ST55" s="35"/>
      <c r="SU55" s="35"/>
      <c r="SV55" s="35"/>
      <c r="SW55" s="35"/>
      <c r="SX55" s="35"/>
      <c r="SY55" s="35"/>
      <c r="SZ55" s="35"/>
      <c r="TA55" s="35"/>
      <c r="TB55" s="35"/>
      <c r="TC55" s="35"/>
      <c r="TD55" s="35"/>
      <c r="TE55" s="35"/>
      <c r="TF55" s="35"/>
      <c r="TG55" s="35"/>
      <c r="TH55" s="35"/>
      <c r="TI55" s="35"/>
      <c r="TJ55" s="35"/>
      <c r="TK55" s="35"/>
      <c r="TL55" s="35"/>
      <c r="TM55" s="35"/>
      <c r="TN55" s="35"/>
      <c r="TO55" s="35"/>
      <c r="TP55" s="35"/>
      <c r="TQ55" s="35"/>
      <c r="TR55" s="35"/>
      <c r="TS55" s="35"/>
      <c r="TT55" s="35"/>
      <c r="TU55" s="35"/>
      <c r="TV55" s="35"/>
      <c r="TW55" s="35"/>
      <c r="TX55" s="35"/>
      <c r="TY55" s="35"/>
      <c r="TZ55" s="35"/>
      <c r="UA55" s="35"/>
      <c r="UB55" s="35"/>
      <c r="UC55" s="35"/>
      <c r="UD55" s="35"/>
      <c r="UE55" s="35"/>
      <c r="UF55" s="35"/>
      <c r="UG55" s="35"/>
      <c r="UH55" s="35"/>
      <c r="UI55" s="35"/>
      <c r="UJ55" s="35"/>
      <c r="UK55" s="35"/>
      <c r="UL55" s="35"/>
      <c r="UM55" s="35"/>
      <c r="UN55" s="35"/>
      <c r="UO55" s="35"/>
      <c r="UP55" s="35"/>
      <c r="UQ55" s="35"/>
      <c r="UR55" s="35"/>
      <c r="US55" s="35"/>
      <c r="UT55" s="35"/>
      <c r="UU55" s="35"/>
      <c r="UV55" s="35"/>
      <c r="UW55" s="35"/>
      <c r="UX55" s="35"/>
      <c r="UY55" s="35"/>
      <c r="UZ55" s="35"/>
      <c r="VA55" s="35"/>
      <c r="VB55" s="35"/>
      <c r="VC55" s="35"/>
      <c r="VD55" s="35"/>
      <c r="VE55" s="35"/>
      <c r="VF55" s="35"/>
      <c r="VG55" s="35"/>
      <c r="VH55" s="35"/>
      <c r="VI55" s="35"/>
      <c r="VJ55" s="35"/>
      <c r="VK55" s="35"/>
      <c r="VL55" s="35"/>
      <c r="VM55" s="35"/>
      <c r="VN55" s="35"/>
      <c r="VO55" s="35"/>
      <c r="VP55" s="35"/>
      <c r="VQ55" s="35"/>
      <c r="VR55" s="35"/>
      <c r="VS55" s="35"/>
      <c r="VT55" s="35"/>
      <c r="VU55" s="35"/>
      <c r="VV55" s="35"/>
      <c r="VW55" s="35"/>
      <c r="VX55" s="35"/>
      <c r="VY55" s="35"/>
      <c r="VZ55" s="35"/>
      <c r="WA55" s="35"/>
      <c r="WB55" s="35"/>
      <c r="WC55" s="35"/>
      <c r="WD55" s="35"/>
      <c r="WE55" s="35"/>
      <c r="WF55" s="35"/>
      <c r="WG55" s="35"/>
      <c r="WH55" s="35"/>
      <c r="WI55" s="35"/>
      <c r="WJ55" s="35"/>
      <c r="WK55" s="35"/>
      <c r="WL55" s="35"/>
      <c r="WM55" s="35"/>
      <c r="WN55" s="35"/>
      <c r="WO55" s="35"/>
      <c r="WP55" s="35"/>
      <c r="WQ55" s="35"/>
      <c r="WR55" s="35"/>
      <c r="WS55" s="35"/>
      <c r="WT55" s="35"/>
      <c r="WU55" s="35"/>
      <c r="WV55" s="35"/>
      <c r="WW55" s="35"/>
      <c r="WX55" s="35"/>
      <c r="WY55" s="35"/>
      <c r="WZ55" s="35"/>
      <c r="XA55" s="35"/>
      <c r="XB55" s="35"/>
      <c r="XC55" s="35"/>
      <c r="XD55" s="35"/>
      <c r="XE55" s="35"/>
      <c r="XF55" s="35"/>
      <c r="XG55" s="35"/>
      <c r="XH55" s="35"/>
      <c r="XI55" s="35"/>
      <c r="XJ55" s="35"/>
      <c r="XK55" s="35"/>
      <c r="XL55" s="35"/>
      <c r="XM55" s="35"/>
      <c r="XN55" s="35"/>
      <c r="XO55" s="35"/>
      <c r="XP55" s="35"/>
      <c r="XQ55" s="35"/>
      <c r="XR55" s="35"/>
      <c r="XS55" s="35"/>
      <c r="XT55" s="35"/>
      <c r="XU55" s="35"/>
      <c r="XV55" s="35"/>
      <c r="XW55" s="35"/>
      <c r="XX55" s="35"/>
      <c r="XY55" s="35">
        <v>30</v>
      </c>
      <c r="XZ55" s="35"/>
      <c r="YA55" s="35"/>
      <c r="YB55" s="35"/>
      <c r="YC55" s="35"/>
      <c r="YD55" s="35"/>
      <c r="YE55" s="35"/>
      <c r="YF55" s="35"/>
      <c r="YG55" s="35"/>
      <c r="YH55" s="35"/>
      <c r="YI55" s="35"/>
      <c r="YJ55" s="35"/>
      <c r="YK55" s="35"/>
      <c r="YL55" s="35"/>
      <c r="YM55" s="35"/>
      <c r="YN55" s="35"/>
      <c r="YO55" s="35"/>
      <c r="YP55" s="35"/>
      <c r="YQ55" s="35"/>
      <c r="YR55" s="35"/>
      <c r="YS55" s="35"/>
      <c r="YT55" s="35"/>
      <c r="YU55" s="35"/>
      <c r="YV55" s="35"/>
      <c r="YW55" s="35"/>
      <c r="YX55" s="35"/>
      <c r="YY55" s="35"/>
      <c r="YZ55" s="35"/>
      <c r="ZA55" s="35"/>
      <c r="ZB55" s="35"/>
      <c r="ZC55" s="35"/>
      <c r="ZD55" s="35"/>
      <c r="ZE55" s="35"/>
      <c r="ZF55" s="35"/>
      <c r="ZG55" s="35"/>
      <c r="ZH55" s="35"/>
      <c r="ZI55" s="35"/>
      <c r="ZJ55" s="35"/>
      <c r="ZK55" s="35"/>
      <c r="ZL55" s="35"/>
      <c r="ZM55" s="35"/>
      <c r="ZN55" s="35"/>
      <c r="ZO55" s="35"/>
      <c r="ZP55" s="35"/>
      <c r="ZQ55" s="35"/>
      <c r="ZR55" s="35"/>
      <c r="ZS55" s="35">
        <v>50</v>
      </c>
      <c r="ZT55" s="35"/>
      <c r="ZU55" s="35"/>
      <c r="ZV55" s="35"/>
      <c r="ZW55" s="35"/>
      <c r="ZX55" s="35"/>
      <c r="ZY55" s="35"/>
      <c r="ZZ55" s="35"/>
      <c r="AAA55" s="35"/>
      <c r="AAB55" s="35"/>
      <c r="AAC55" s="35"/>
      <c r="AAD55" s="35"/>
      <c r="AAE55" s="35"/>
      <c r="AAF55" s="35"/>
      <c r="AAG55" s="35"/>
      <c r="AAH55" s="35"/>
      <c r="AAI55" s="35"/>
      <c r="AAJ55" s="35"/>
      <c r="AAK55" s="35"/>
      <c r="AAL55" s="35"/>
      <c r="AAM55" s="35"/>
      <c r="AAN55" s="35"/>
      <c r="AAO55" s="35">
        <v>40</v>
      </c>
      <c r="AAP55" s="35"/>
      <c r="AAQ55" s="35"/>
      <c r="AAR55" s="35"/>
      <c r="AAS55" s="35"/>
      <c r="AAT55" s="35"/>
      <c r="AAU55" s="35"/>
      <c r="AAV55" s="35"/>
      <c r="AAW55" s="35"/>
      <c r="AAX55" s="35"/>
      <c r="AAY55" s="35"/>
      <c r="AAZ55" s="35"/>
      <c r="ABA55" s="35"/>
      <c r="ABB55" s="35"/>
      <c r="ABC55" s="35"/>
      <c r="ABD55" s="35"/>
      <c r="ABE55" s="35"/>
      <c r="ABF55" s="35"/>
      <c r="ABG55" s="35"/>
      <c r="ABH55" s="35"/>
      <c r="ABI55" s="35"/>
      <c r="ABJ55" s="35"/>
      <c r="ABK55" s="35"/>
      <c r="ABL55" s="35"/>
      <c r="ABM55" s="35"/>
      <c r="ABN55" s="35"/>
      <c r="ABO55" s="35"/>
      <c r="ABP55" s="35"/>
      <c r="ABQ55" s="35">
        <v>10</v>
      </c>
      <c r="ABR55" s="35"/>
      <c r="ABS55" s="35"/>
      <c r="ABT55" s="35"/>
      <c r="ABU55" s="35"/>
      <c r="ABV55" s="35"/>
      <c r="ABW55" s="35"/>
      <c r="ABX55" s="35"/>
      <c r="ABY55" s="35"/>
      <c r="ABZ55" s="35"/>
      <c r="ACA55" s="35"/>
      <c r="ACB55" s="35"/>
      <c r="ACC55" s="35"/>
      <c r="ACD55" s="35"/>
      <c r="ACE55" s="35"/>
      <c r="ACF55" s="35"/>
      <c r="ACG55" s="35"/>
      <c r="ACH55" s="35"/>
      <c r="ACI55" s="35"/>
      <c r="ACJ55" s="35"/>
      <c r="ACK55" s="35"/>
      <c r="ACL55" s="35"/>
      <c r="ACM55" s="35"/>
      <c r="ACN55" s="35"/>
      <c r="ACO55" s="35"/>
      <c r="ACP55" s="35"/>
      <c r="ACQ55" s="35"/>
      <c r="ACR55" s="35"/>
      <c r="ACS55" s="35"/>
      <c r="ACT55" s="35"/>
      <c r="ACU55" s="35"/>
      <c r="ACV55" s="35"/>
      <c r="ACW55" s="35"/>
      <c r="ACX55" s="35"/>
      <c r="ACY55" s="35"/>
      <c r="ACZ55" s="35"/>
      <c r="ADA55" s="35"/>
      <c r="ADB55" s="35"/>
      <c r="ADC55" s="35"/>
      <c r="ADD55" s="35"/>
      <c r="ADE55" s="35"/>
      <c r="ADF55" s="35"/>
      <c r="ADG55" s="35"/>
      <c r="ADH55" s="35"/>
      <c r="ADI55" s="35"/>
      <c r="ADJ55" s="35"/>
      <c r="ADK55" s="35"/>
      <c r="ADL55" s="35"/>
      <c r="ADM55" s="35"/>
      <c r="ADN55" s="35"/>
      <c r="ADO55" s="35"/>
      <c r="ADP55" s="35"/>
      <c r="ADQ55" s="35"/>
      <c r="ADR55" s="35"/>
      <c r="ADS55" s="35"/>
      <c r="ADT55" s="35"/>
      <c r="ADU55" s="35"/>
      <c r="ADV55" s="35"/>
      <c r="ADW55" s="35"/>
      <c r="ADX55" s="35"/>
      <c r="ADY55" s="26">
        <f t="shared" si="1"/>
        <v>0</v>
      </c>
      <c r="ADZ55" s="5"/>
    </row>
    <row r="56" spans="1:806" s="33" customFormat="1" x14ac:dyDescent="0.2">
      <c r="A56" s="38" t="s">
        <v>504</v>
      </c>
      <c r="B56" s="65">
        <f t="shared" si="0"/>
        <v>0</v>
      </c>
      <c r="C56" s="57">
        <v>10</v>
      </c>
      <c r="D56" s="60">
        <v>44704</v>
      </c>
      <c r="E56" s="67">
        <v>42.3</v>
      </c>
      <c r="F56" s="67">
        <f t="shared" si="2"/>
        <v>0</v>
      </c>
      <c r="G56" s="65"/>
      <c r="H56" s="35">
        <v>50</v>
      </c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>
        <v>50</v>
      </c>
      <c r="Z56" s="35">
        <v>20</v>
      </c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15"/>
      <c r="BF56" s="15"/>
      <c r="BG56" s="136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  <c r="DN56" s="35"/>
      <c r="DO56" s="35"/>
      <c r="DP56" s="35"/>
      <c r="DQ56" s="35"/>
      <c r="DR56" s="35"/>
      <c r="DS56" s="35"/>
      <c r="DT56" s="35"/>
      <c r="DU56" s="35"/>
      <c r="DV56" s="35"/>
      <c r="DW56" s="35"/>
      <c r="DX56" s="35"/>
      <c r="DY56" s="35"/>
      <c r="DZ56" s="35"/>
      <c r="EA56" s="35"/>
      <c r="EB56" s="35"/>
      <c r="EC56" s="35"/>
      <c r="ED56" s="35"/>
      <c r="EE56" s="35"/>
      <c r="EF56" s="35"/>
      <c r="EG56" s="35"/>
      <c r="EH56" s="35"/>
      <c r="EI56" s="35"/>
      <c r="EJ56" s="35"/>
      <c r="EK56" s="35"/>
      <c r="EL56" s="35"/>
      <c r="EM56" s="35"/>
      <c r="EN56" s="35"/>
      <c r="EO56" s="35"/>
      <c r="EP56" s="35"/>
      <c r="EQ56" s="35"/>
      <c r="ER56" s="35"/>
      <c r="ES56" s="35"/>
      <c r="ET56" s="35"/>
      <c r="EU56" s="35"/>
      <c r="EV56" s="35"/>
      <c r="EW56" s="35"/>
      <c r="EX56" s="35"/>
      <c r="EY56" s="35"/>
      <c r="EZ56" s="35"/>
      <c r="FA56" s="35"/>
      <c r="FB56" s="35"/>
      <c r="FC56" s="35"/>
      <c r="FD56" s="35"/>
      <c r="FE56" s="35"/>
      <c r="FF56" s="35"/>
      <c r="FG56" s="35"/>
      <c r="FH56" s="35"/>
      <c r="FI56" s="35"/>
      <c r="FJ56" s="35"/>
      <c r="FK56" s="35"/>
      <c r="FL56" s="35"/>
      <c r="FM56" s="35"/>
      <c r="FN56" s="35"/>
      <c r="FO56" s="35"/>
      <c r="FP56" s="35"/>
      <c r="FQ56" s="35"/>
      <c r="FR56" s="35"/>
      <c r="FS56" s="35"/>
      <c r="FT56" s="35"/>
      <c r="FU56" s="35"/>
      <c r="FV56" s="35"/>
      <c r="FW56" s="35"/>
      <c r="FX56" s="35"/>
      <c r="FY56" s="35"/>
      <c r="FZ56" s="35"/>
      <c r="GA56" s="35"/>
      <c r="GB56" s="35"/>
      <c r="GC56" s="35"/>
      <c r="GD56" s="35"/>
      <c r="GE56" s="35"/>
      <c r="GF56" s="35"/>
      <c r="GG56" s="35"/>
      <c r="GH56" s="35"/>
      <c r="GI56" s="35"/>
      <c r="GJ56" s="35"/>
      <c r="GK56" s="35"/>
      <c r="GL56" s="35"/>
      <c r="GM56" s="35"/>
      <c r="GN56" s="35"/>
      <c r="GO56" s="35"/>
      <c r="GP56" s="35"/>
      <c r="GQ56" s="35"/>
      <c r="GR56" s="35"/>
      <c r="GS56" s="35"/>
      <c r="GT56" s="35"/>
      <c r="GU56" s="35"/>
      <c r="GV56" s="35"/>
      <c r="GW56" s="35"/>
      <c r="GX56" s="35"/>
      <c r="GY56" s="35"/>
      <c r="GZ56" s="35"/>
      <c r="HA56" s="35"/>
      <c r="HB56" s="35"/>
      <c r="HC56" s="35"/>
      <c r="HD56" s="35"/>
      <c r="HE56" s="35"/>
      <c r="HF56" s="35"/>
      <c r="HG56" s="35"/>
      <c r="HH56" s="35"/>
      <c r="HI56" s="35"/>
      <c r="HJ56" s="35"/>
      <c r="HK56" s="35"/>
      <c r="HL56" s="35"/>
      <c r="HM56" s="35"/>
      <c r="HN56" s="35"/>
      <c r="HO56" s="35"/>
      <c r="HP56" s="35"/>
      <c r="HQ56" s="35"/>
      <c r="HR56" s="35"/>
      <c r="HS56" s="35"/>
      <c r="HT56" s="35"/>
      <c r="HU56" s="35"/>
      <c r="HV56" s="35"/>
      <c r="HW56" s="35"/>
      <c r="HX56" s="35"/>
      <c r="HY56" s="35"/>
      <c r="HZ56" s="35"/>
      <c r="IA56" s="35"/>
      <c r="IB56" s="35"/>
      <c r="IC56" s="35"/>
      <c r="ID56" s="35"/>
      <c r="IE56" s="35"/>
      <c r="IF56" s="35"/>
      <c r="IG56" s="35"/>
      <c r="IH56" s="35"/>
      <c r="II56" s="35"/>
      <c r="IJ56" s="35"/>
      <c r="IK56" s="35"/>
      <c r="IL56" s="35"/>
      <c r="IM56" s="35"/>
      <c r="IN56" s="35"/>
      <c r="IO56" s="35"/>
      <c r="IP56" s="35"/>
      <c r="IQ56" s="35"/>
      <c r="IR56" s="35"/>
      <c r="IS56" s="35"/>
      <c r="IT56" s="35"/>
      <c r="IU56" s="35"/>
      <c r="IV56" s="35"/>
      <c r="IW56" s="35"/>
      <c r="IX56" s="35"/>
      <c r="IY56" s="35"/>
      <c r="IZ56" s="35"/>
      <c r="JA56" s="35"/>
      <c r="JB56" s="35"/>
      <c r="JC56" s="35"/>
      <c r="JD56" s="35"/>
      <c r="JE56" s="35"/>
      <c r="JF56" s="35"/>
      <c r="JG56" s="35"/>
      <c r="JH56" s="35"/>
      <c r="JI56" s="35"/>
      <c r="JJ56" s="35"/>
      <c r="JK56" s="35"/>
      <c r="JL56" s="35"/>
      <c r="JM56" s="35"/>
      <c r="JN56" s="35"/>
      <c r="JO56" s="35"/>
      <c r="JP56" s="35"/>
      <c r="JQ56" s="35"/>
      <c r="JR56" s="35"/>
      <c r="JS56" s="35"/>
      <c r="JT56" s="35"/>
      <c r="JU56" s="35"/>
      <c r="JV56" s="35"/>
      <c r="JW56" s="35"/>
      <c r="JX56" s="35"/>
      <c r="JY56" s="35"/>
      <c r="JZ56" s="35"/>
      <c r="KA56" s="35"/>
      <c r="KB56" s="35"/>
      <c r="KC56" s="35"/>
      <c r="KD56" s="35"/>
      <c r="KE56" s="35"/>
      <c r="KF56" s="35"/>
      <c r="KG56" s="35"/>
      <c r="KH56" s="35"/>
      <c r="KI56" s="35"/>
      <c r="KJ56" s="35"/>
      <c r="KK56" s="35"/>
      <c r="KL56" s="35"/>
      <c r="KM56" s="35"/>
      <c r="KN56" s="35"/>
      <c r="KO56" s="35"/>
      <c r="KP56" s="35"/>
      <c r="KQ56" s="35"/>
      <c r="KR56" s="35"/>
      <c r="KS56" s="35"/>
      <c r="KT56" s="35"/>
      <c r="KU56" s="35"/>
      <c r="KV56" s="35"/>
      <c r="KW56" s="35"/>
      <c r="KX56" s="35"/>
      <c r="KY56" s="35"/>
      <c r="KZ56" s="35"/>
      <c r="LA56" s="35"/>
      <c r="LB56" s="35"/>
      <c r="LC56" s="35"/>
      <c r="LD56" s="35"/>
      <c r="LE56" s="35"/>
      <c r="LF56" s="35"/>
      <c r="LG56" s="35"/>
      <c r="LH56" s="35"/>
      <c r="LI56" s="35"/>
      <c r="LJ56" s="35"/>
      <c r="LK56" s="35"/>
      <c r="LL56" s="35"/>
      <c r="LM56" s="35"/>
      <c r="LN56" s="35"/>
      <c r="LO56" s="35"/>
      <c r="LP56" s="35"/>
      <c r="LQ56" s="35"/>
      <c r="LR56" s="35"/>
      <c r="LS56" s="35"/>
      <c r="LT56" s="35"/>
      <c r="LU56" s="35"/>
      <c r="LV56" s="35"/>
      <c r="LW56" s="35"/>
      <c r="LX56" s="35"/>
      <c r="LY56" s="35"/>
      <c r="LZ56" s="35"/>
      <c r="MA56" s="35"/>
      <c r="MB56" s="35"/>
      <c r="MC56" s="35"/>
      <c r="MD56" s="35"/>
      <c r="ME56" s="35"/>
      <c r="MF56" s="35"/>
      <c r="MG56" s="35"/>
      <c r="MH56" s="35"/>
      <c r="MI56" s="35"/>
      <c r="MJ56" s="35"/>
      <c r="MK56" s="35"/>
      <c r="ML56" s="35"/>
      <c r="MM56" s="35"/>
      <c r="MN56" s="35"/>
      <c r="MO56" s="35"/>
      <c r="MP56" s="35"/>
      <c r="MQ56" s="35"/>
      <c r="MR56" s="35"/>
      <c r="MS56" s="35"/>
      <c r="MT56" s="35"/>
      <c r="MU56" s="35"/>
      <c r="MV56" s="35"/>
      <c r="MW56" s="35"/>
      <c r="MX56" s="35"/>
      <c r="MY56" s="35"/>
      <c r="MZ56" s="35"/>
      <c r="NA56" s="35"/>
      <c r="NB56" s="35"/>
      <c r="NC56" s="35"/>
      <c r="ND56" s="35"/>
      <c r="NE56" s="35"/>
      <c r="NF56" s="35"/>
      <c r="NG56" s="35"/>
      <c r="NH56" s="35"/>
      <c r="NI56" s="35"/>
      <c r="NJ56" s="35"/>
      <c r="NK56" s="35"/>
      <c r="NL56" s="35"/>
      <c r="NM56" s="35"/>
      <c r="NN56" s="35"/>
      <c r="NO56" s="35"/>
      <c r="NP56" s="35"/>
      <c r="NQ56" s="35"/>
      <c r="NR56" s="35"/>
      <c r="NS56" s="35"/>
      <c r="NT56" s="35"/>
      <c r="NU56" s="35"/>
      <c r="NV56" s="35"/>
      <c r="NW56" s="35"/>
      <c r="NX56" s="35"/>
      <c r="NY56" s="35"/>
      <c r="NZ56" s="35"/>
      <c r="OA56" s="35"/>
      <c r="OB56" s="35"/>
      <c r="OC56" s="35"/>
      <c r="OD56" s="35"/>
      <c r="OE56" s="35"/>
      <c r="OF56" s="35"/>
      <c r="OG56" s="35"/>
      <c r="OH56" s="35"/>
      <c r="OI56" s="35"/>
      <c r="OJ56" s="35"/>
      <c r="OK56" s="35"/>
      <c r="OL56" s="35"/>
      <c r="OM56" s="35"/>
      <c r="ON56" s="35"/>
      <c r="OO56" s="35"/>
      <c r="OP56" s="35"/>
      <c r="OQ56" s="35"/>
      <c r="OR56" s="35"/>
      <c r="OS56" s="35"/>
      <c r="OT56" s="35"/>
      <c r="OU56" s="35"/>
      <c r="OV56" s="35"/>
      <c r="OW56" s="35"/>
      <c r="OX56" s="35"/>
      <c r="OY56" s="35"/>
      <c r="OZ56" s="35"/>
      <c r="PA56" s="35"/>
      <c r="PB56" s="35"/>
      <c r="PC56" s="35"/>
      <c r="PD56" s="35"/>
      <c r="PE56" s="35"/>
      <c r="PF56" s="35"/>
      <c r="PG56" s="35"/>
      <c r="PH56" s="35"/>
      <c r="PI56" s="35"/>
      <c r="PJ56" s="35"/>
      <c r="PK56" s="35"/>
      <c r="PL56" s="35"/>
      <c r="PM56" s="35"/>
      <c r="PN56" s="35"/>
      <c r="PO56" s="35"/>
      <c r="PP56" s="35"/>
      <c r="PQ56" s="35"/>
      <c r="PR56" s="35"/>
      <c r="PS56" s="35"/>
      <c r="PT56" s="35"/>
      <c r="PU56" s="35"/>
      <c r="PV56" s="35"/>
      <c r="PW56" s="35"/>
      <c r="PX56" s="35"/>
      <c r="PY56" s="35"/>
      <c r="PZ56" s="35"/>
      <c r="QA56" s="35"/>
      <c r="QB56" s="35"/>
      <c r="QC56" s="35"/>
      <c r="QD56" s="35"/>
      <c r="QE56" s="35"/>
      <c r="QF56" s="35"/>
      <c r="QG56" s="35"/>
      <c r="QH56" s="35"/>
      <c r="QI56" s="35"/>
      <c r="QJ56" s="35"/>
      <c r="QK56" s="35"/>
      <c r="QL56" s="35"/>
      <c r="QM56" s="35"/>
      <c r="QN56" s="35"/>
      <c r="QO56" s="35"/>
      <c r="QP56" s="35"/>
      <c r="QQ56" s="35"/>
      <c r="QR56" s="35"/>
      <c r="QS56" s="35"/>
      <c r="QT56" s="35"/>
      <c r="QU56" s="35"/>
      <c r="QV56" s="35"/>
      <c r="QW56" s="35"/>
      <c r="QX56" s="35"/>
      <c r="QY56" s="35"/>
      <c r="QZ56" s="35"/>
      <c r="RA56" s="35"/>
      <c r="RB56" s="35"/>
      <c r="RC56" s="35"/>
      <c r="RD56" s="35"/>
      <c r="RE56" s="35"/>
      <c r="RF56" s="35"/>
      <c r="RG56" s="35"/>
      <c r="RH56" s="35"/>
      <c r="RI56" s="35"/>
      <c r="RJ56" s="35"/>
      <c r="RK56" s="35"/>
      <c r="RL56" s="35"/>
      <c r="RM56" s="35"/>
      <c r="RN56" s="35"/>
      <c r="RO56" s="35"/>
      <c r="RP56" s="35"/>
      <c r="RQ56" s="35"/>
      <c r="RR56" s="35"/>
      <c r="RS56" s="35"/>
      <c r="RT56" s="35"/>
      <c r="RU56" s="35"/>
      <c r="RV56" s="35"/>
      <c r="RW56" s="35"/>
      <c r="RX56" s="35"/>
      <c r="RY56" s="35"/>
      <c r="RZ56" s="35"/>
      <c r="SA56" s="35"/>
      <c r="SB56" s="35"/>
      <c r="SC56" s="35"/>
      <c r="SD56" s="35"/>
      <c r="SE56" s="35"/>
      <c r="SF56" s="35"/>
      <c r="SG56" s="35"/>
      <c r="SH56" s="35"/>
      <c r="SI56" s="35"/>
      <c r="SJ56" s="35"/>
      <c r="SK56" s="35"/>
      <c r="SL56" s="35"/>
      <c r="SM56" s="35"/>
      <c r="SN56" s="35">
        <v>50</v>
      </c>
      <c r="SO56" s="35"/>
      <c r="SP56" s="35"/>
      <c r="SQ56" s="35"/>
      <c r="SR56" s="35"/>
      <c r="SS56" s="35"/>
      <c r="ST56" s="35"/>
      <c r="SU56" s="35"/>
      <c r="SV56" s="35"/>
      <c r="SW56" s="35"/>
      <c r="SX56" s="35"/>
      <c r="SY56" s="35"/>
      <c r="SZ56" s="35"/>
      <c r="TA56" s="35"/>
      <c r="TB56" s="35"/>
      <c r="TC56" s="35"/>
      <c r="TD56" s="35"/>
      <c r="TE56" s="35"/>
      <c r="TF56" s="35"/>
      <c r="TG56" s="35"/>
      <c r="TH56" s="35"/>
      <c r="TI56" s="35"/>
      <c r="TJ56" s="35"/>
      <c r="TK56" s="35"/>
      <c r="TL56" s="35"/>
      <c r="TM56" s="35"/>
      <c r="TN56" s="35"/>
      <c r="TO56" s="35"/>
      <c r="TP56" s="35"/>
      <c r="TQ56" s="35"/>
      <c r="TR56" s="35"/>
      <c r="TS56" s="35"/>
      <c r="TT56" s="35"/>
      <c r="TU56" s="35"/>
      <c r="TV56" s="35"/>
      <c r="TW56" s="35"/>
      <c r="TX56" s="35"/>
      <c r="TY56" s="35"/>
      <c r="TZ56" s="35"/>
      <c r="UA56" s="35"/>
      <c r="UB56" s="35"/>
      <c r="UC56" s="35">
        <v>20</v>
      </c>
      <c r="UD56" s="35"/>
      <c r="UE56" s="35"/>
      <c r="UF56" s="35"/>
      <c r="UG56" s="35"/>
      <c r="UH56" s="35"/>
      <c r="UI56" s="35"/>
      <c r="UJ56" s="35"/>
      <c r="UK56" s="35"/>
      <c r="UL56" s="35"/>
      <c r="UM56" s="35"/>
      <c r="UN56" s="35"/>
      <c r="UO56" s="35"/>
      <c r="UP56" s="35">
        <v>20</v>
      </c>
      <c r="UQ56" s="35"/>
      <c r="UR56" s="35"/>
      <c r="US56" s="35"/>
      <c r="UT56" s="35"/>
      <c r="UU56" s="35"/>
      <c r="UV56" s="35"/>
      <c r="UW56" s="35"/>
      <c r="UX56" s="35"/>
      <c r="UY56" s="35"/>
      <c r="UZ56" s="35"/>
      <c r="VA56" s="35"/>
      <c r="VB56" s="35"/>
      <c r="VC56" s="35"/>
      <c r="VD56" s="35"/>
      <c r="VE56" s="35"/>
      <c r="VF56" s="35"/>
      <c r="VG56" s="35"/>
      <c r="VH56" s="35"/>
      <c r="VI56" s="35"/>
      <c r="VJ56" s="35"/>
      <c r="VK56" s="35"/>
      <c r="VL56" s="35"/>
      <c r="VM56" s="35"/>
      <c r="VN56" s="35"/>
      <c r="VO56" s="35"/>
      <c r="VP56" s="35"/>
      <c r="VQ56" s="35"/>
      <c r="VR56" s="35"/>
      <c r="VS56" s="35"/>
      <c r="VT56" s="35"/>
      <c r="VU56" s="35"/>
      <c r="VV56" s="35"/>
      <c r="VW56" s="35"/>
      <c r="VX56" s="35"/>
      <c r="VY56" s="35"/>
      <c r="VZ56" s="35"/>
      <c r="WA56" s="35"/>
      <c r="WB56" s="35"/>
      <c r="WC56" s="35"/>
      <c r="WD56" s="35">
        <v>70</v>
      </c>
      <c r="WE56" s="35"/>
      <c r="WF56" s="35"/>
      <c r="WG56" s="35"/>
      <c r="WH56" s="35"/>
      <c r="WI56" s="35"/>
      <c r="WJ56" s="35"/>
      <c r="WK56" s="35"/>
      <c r="WL56" s="35"/>
      <c r="WM56" s="35"/>
      <c r="WN56" s="35"/>
      <c r="WO56" s="35"/>
      <c r="WP56" s="35"/>
      <c r="WQ56" s="35"/>
      <c r="WR56" s="35"/>
      <c r="WS56" s="35"/>
      <c r="WT56" s="35"/>
      <c r="WU56" s="35"/>
      <c r="WV56" s="35"/>
      <c r="WW56" s="35"/>
      <c r="WX56" s="35"/>
      <c r="WY56" s="35"/>
      <c r="WZ56" s="35"/>
      <c r="XA56" s="35"/>
      <c r="XB56" s="35"/>
      <c r="XC56" s="35"/>
      <c r="XD56" s="35"/>
      <c r="XE56" s="35"/>
      <c r="XF56" s="35"/>
      <c r="XG56" s="35"/>
      <c r="XH56" s="35"/>
      <c r="XI56" s="35"/>
      <c r="XJ56" s="35"/>
      <c r="XK56" s="35"/>
      <c r="XL56" s="35"/>
      <c r="XM56" s="35"/>
      <c r="XN56" s="35"/>
      <c r="XO56" s="35"/>
      <c r="XP56" s="35"/>
      <c r="XQ56" s="35"/>
      <c r="XR56" s="35"/>
      <c r="XS56" s="35"/>
      <c r="XT56" s="35"/>
      <c r="XU56" s="35"/>
      <c r="XV56" s="35"/>
      <c r="XW56" s="35"/>
      <c r="XX56" s="35"/>
      <c r="XY56" s="35"/>
      <c r="XZ56" s="35"/>
      <c r="YA56" s="35"/>
      <c r="YB56" s="35"/>
      <c r="YC56" s="35"/>
      <c r="YD56" s="35"/>
      <c r="YE56" s="35"/>
      <c r="YF56" s="35"/>
      <c r="YG56" s="35"/>
      <c r="YH56" s="35"/>
      <c r="YI56" s="35"/>
      <c r="YJ56" s="35"/>
      <c r="YK56" s="35"/>
      <c r="YL56" s="35"/>
      <c r="YM56" s="35"/>
      <c r="YN56" s="35"/>
      <c r="YO56" s="35"/>
      <c r="YP56" s="35"/>
      <c r="YQ56" s="35"/>
      <c r="YR56" s="35"/>
      <c r="YS56" s="35"/>
      <c r="YT56" s="35"/>
      <c r="YU56" s="35"/>
      <c r="YV56" s="35"/>
      <c r="YW56" s="35"/>
      <c r="YX56" s="35"/>
      <c r="YY56" s="35"/>
      <c r="YZ56" s="35"/>
      <c r="ZA56" s="35"/>
      <c r="ZB56" s="35"/>
      <c r="ZC56" s="35"/>
      <c r="ZD56" s="35"/>
      <c r="ZE56" s="35"/>
      <c r="ZF56" s="35"/>
      <c r="ZG56" s="35"/>
      <c r="ZH56" s="35"/>
      <c r="ZI56" s="35"/>
      <c r="ZJ56" s="35"/>
      <c r="ZK56" s="35"/>
      <c r="ZL56" s="35"/>
      <c r="ZM56" s="35"/>
      <c r="ZN56" s="35"/>
      <c r="ZO56" s="35"/>
      <c r="ZP56" s="35"/>
      <c r="ZQ56" s="35"/>
      <c r="ZR56" s="35"/>
      <c r="ZS56" s="35"/>
      <c r="ZT56" s="35"/>
      <c r="ZU56" s="35"/>
      <c r="ZV56" s="35"/>
      <c r="ZW56" s="35"/>
      <c r="ZX56" s="35"/>
      <c r="ZY56" s="35"/>
      <c r="ZZ56" s="35"/>
      <c r="AAA56" s="35"/>
      <c r="AAB56" s="35"/>
      <c r="AAC56" s="35"/>
      <c r="AAD56" s="35"/>
      <c r="AAE56" s="35"/>
      <c r="AAF56" s="35"/>
      <c r="AAG56" s="35"/>
      <c r="AAH56" s="35"/>
      <c r="AAI56" s="35"/>
      <c r="AAJ56" s="35"/>
      <c r="AAK56" s="35"/>
      <c r="AAL56" s="35"/>
      <c r="AAM56" s="35"/>
      <c r="AAN56" s="35"/>
      <c r="AAO56" s="35"/>
      <c r="AAP56" s="35"/>
      <c r="AAQ56" s="35"/>
      <c r="AAR56" s="35"/>
      <c r="AAS56" s="35"/>
      <c r="AAT56" s="35"/>
      <c r="AAU56" s="35"/>
      <c r="AAV56" s="35"/>
      <c r="AAW56" s="35"/>
      <c r="AAX56" s="35"/>
      <c r="AAY56" s="35"/>
      <c r="AAZ56" s="35"/>
      <c r="ABA56" s="35"/>
      <c r="ABB56" s="35"/>
      <c r="ABC56" s="35"/>
      <c r="ABD56" s="35"/>
      <c r="ABE56" s="35"/>
      <c r="ABF56" s="35"/>
      <c r="ABG56" s="35"/>
      <c r="ABH56" s="35"/>
      <c r="ABI56" s="35"/>
      <c r="ABJ56" s="35"/>
      <c r="ABK56" s="35"/>
      <c r="ABL56" s="35"/>
      <c r="ABM56" s="35"/>
      <c r="ABN56" s="35"/>
      <c r="ABO56" s="35"/>
      <c r="ABP56" s="35"/>
      <c r="ABQ56" s="35"/>
      <c r="ABR56" s="35"/>
      <c r="ABS56" s="35"/>
      <c r="ABT56" s="35"/>
      <c r="ABU56" s="35"/>
      <c r="ABV56" s="35"/>
      <c r="ABW56" s="35"/>
      <c r="ABX56" s="35"/>
      <c r="ABY56" s="35"/>
      <c r="ABZ56" s="35"/>
      <c r="ACA56" s="35"/>
      <c r="ACB56" s="35"/>
      <c r="ACC56" s="35"/>
      <c r="ACD56" s="35"/>
      <c r="ACE56" s="35"/>
      <c r="ACF56" s="35"/>
      <c r="ACG56" s="35"/>
      <c r="ACH56" s="35"/>
      <c r="ACI56" s="35"/>
      <c r="ACJ56" s="35"/>
      <c r="ACK56" s="35"/>
      <c r="ACL56" s="35"/>
      <c r="ACM56" s="35"/>
      <c r="ACN56" s="35"/>
      <c r="ACO56" s="35"/>
      <c r="ACP56" s="35"/>
      <c r="ACQ56" s="35"/>
      <c r="ACR56" s="35"/>
      <c r="ACS56" s="35"/>
      <c r="ACT56" s="35"/>
      <c r="ACU56" s="35"/>
      <c r="ACV56" s="35"/>
      <c r="ACW56" s="35"/>
      <c r="ACX56" s="35"/>
      <c r="ACY56" s="35"/>
      <c r="ACZ56" s="35"/>
      <c r="ADA56" s="35"/>
      <c r="ADB56" s="35"/>
      <c r="ADC56" s="35"/>
      <c r="ADD56" s="35"/>
      <c r="ADE56" s="35"/>
      <c r="ADF56" s="35"/>
      <c r="ADG56" s="35"/>
      <c r="ADH56" s="35"/>
      <c r="ADI56" s="35"/>
      <c r="ADJ56" s="35"/>
      <c r="ADK56" s="35"/>
      <c r="ADL56" s="35"/>
      <c r="ADM56" s="35"/>
      <c r="ADN56" s="35"/>
      <c r="ADO56" s="35"/>
      <c r="ADP56" s="35"/>
      <c r="ADQ56" s="35"/>
      <c r="ADR56" s="35"/>
      <c r="ADS56" s="35"/>
      <c r="ADT56" s="35"/>
      <c r="ADU56" s="35"/>
      <c r="ADV56" s="35"/>
      <c r="ADW56" s="35"/>
      <c r="ADX56" s="35"/>
      <c r="ADY56" s="26">
        <f t="shared" si="1"/>
        <v>0</v>
      </c>
      <c r="ADZ56" s="5"/>
    </row>
    <row r="57" spans="1:806" s="33" customFormat="1" x14ac:dyDescent="0.2">
      <c r="A57" s="38" t="s">
        <v>504</v>
      </c>
      <c r="B57" s="65">
        <f t="shared" si="0"/>
        <v>0</v>
      </c>
      <c r="C57" s="57">
        <v>10</v>
      </c>
      <c r="D57" s="60">
        <v>44711</v>
      </c>
      <c r="E57" s="67">
        <v>44.72</v>
      </c>
      <c r="F57" s="67">
        <f t="shared" si="2"/>
        <v>0</v>
      </c>
      <c r="G57" s="6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>
        <v>30</v>
      </c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>
        <v>50</v>
      </c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15"/>
      <c r="BF57" s="15"/>
      <c r="BG57" s="136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35"/>
      <c r="DJ57" s="35"/>
      <c r="DK57" s="35"/>
      <c r="DL57" s="35"/>
      <c r="DM57" s="35"/>
      <c r="DN57" s="35"/>
      <c r="DO57" s="35"/>
      <c r="DP57" s="35"/>
      <c r="DQ57" s="35"/>
      <c r="DR57" s="35"/>
      <c r="DS57" s="35"/>
      <c r="DT57" s="35"/>
      <c r="DU57" s="35"/>
      <c r="DV57" s="35"/>
      <c r="DW57" s="35"/>
      <c r="DX57" s="35"/>
      <c r="DY57" s="35"/>
      <c r="DZ57" s="35"/>
      <c r="EA57" s="35"/>
      <c r="EB57" s="35"/>
      <c r="EC57" s="35"/>
      <c r="ED57" s="35"/>
      <c r="EE57" s="35"/>
      <c r="EF57" s="35"/>
      <c r="EG57" s="35"/>
      <c r="EH57" s="35"/>
      <c r="EI57" s="35"/>
      <c r="EJ57" s="35"/>
      <c r="EK57" s="35"/>
      <c r="EL57" s="35"/>
      <c r="EM57" s="35"/>
      <c r="EN57" s="35"/>
      <c r="EO57" s="35"/>
      <c r="EP57" s="35"/>
      <c r="EQ57" s="35"/>
      <c r="ER57" s="35"/>
      <c r="ES57" s="35"/>
      <c r="ET57" s="35"/>
      <c r="EU57" s="35"/>
      <c r="EV57" s="35"/>
      <c r="EW57" s="35"/>
      <c r="EX57" s="35"/>
      <c r="EY57" s="35"/>
      <c r="EZ57" s="35"/>
      <c r="FA57" s="35"/>
      <c r="FB57" s="35"/>
      <c r="FC57" s="35"/>
      <c r="FD57" s="35"/>
      <c r="FE57" s="35"/>
      <c r="FF57" s="35"/>
      <c r="FG57" s="35"/>
      <c r="FH57" s="35"/>
      <c r="FI57" s="35"/>
      <c r="FJ57" s="35"/>
      <c r="FK57" s="35"/>
      <c r="FL57" s="35"/>
      <c r="FM57" s="35"/>
      <c r="FN57" s="35"/>
      <c r="FO57" s="35"/>
      <c r="FP57" s="35"/>
      <c r="FQ57" s="35"/>
      <c r="FR57" s="35"/>
      <c r="FS57" s="35"/>
      <c r="FT57" s="35"/>
      <c r="FU57" s="35"/>
      <c r="FV57" s="35"/>
      <c r="FW57" s="35"/>
      <c r="FX57" s="35"/>
      <c r="FY57" s="35"/>
      <c r="FZ57" s="35"/>
      <c r="GA57" s="35"/>
      <c r="GB57" s="35"/>
      <c r="GC57" s="35"/>
      <c r="GD57" s="35"/>
      <c r="GE57" s="35"/>
      <c r="GF57" s="35"/>
      <c r="GG57" s="35"/>
      <c r="GH57" s="35"/>
      <c r="GI57" s="35"/>
      <c r="GJ57" s="35"/>
      <c r="GK57" s="35"/>
      <c r="GL57" s="35"/>
      <c r="GM57" s="35"/>
      <c r="GN57" s="35"/>
      <c r="GO57" s="35"/>
      <c r="GP57" s="35"/>
      <c r="GQ57" s="35"/>
      <c r="GR57" s="35"/>
      <c r="GS57" s="35"/>
      <c r="GT57" s="35"/>
      <c r="GU57" s="35"/>
      <c r="GV57" s="35"/>
      <c r="GW57" s="35"/>
      <c r="GX57" s="35"/>
      <c r="GY57" s="35"/>
      <c r="GZ57" s="35"/>
      <c r="HA57" s="35"/>
      <c r="HB57" s="35"/>
      <c r="HC57" s="35"/>
      <c r="HD57" s="35"/>
      <c r="HE57" s="35"/>
      <c r="HF57" s="35"/>
      <c r="HG57" s="35"/>
      <c r="HH57" s="35"/>
      <c r="HI57" s="35"/>
      <c r="HJ57" s="35"/>
      <c r="HK57" s="35"/>
      <c r="HL57" s="35"/>
      <c r="HM57" s="35"/>
      <c r="HN57" s="35"/>
      <c r="HO57" s="35"/>
      <c r="HP57" s="35"/>
      <c r="HQ57" s="35"/>
      <c r="HR57" s="35"/>
      <c r="HS57" s="35"/>
      <c r="HT57" s="35"/>
      <c r="HU57" s="35"/>
      <c r="HV57" s="35"/>
      <c r="HW57" s="35"/>
      <c r="HX57" s="35"/>
      <c r="HY57" s="35"/>
      <c r="HZ57" s="35"/>
      <c r="IA57" s="35"/>
      <c r="IB57" s="35"/>
      <c r="IC57" s="35"/>
      <c r="ID57" s="35"/>
      <c r="IE57" s="35"/>
      <c r="IF57" s="35"/>
      <c r="IG57" s="35"/>
      <c r="IH57" s="35"/>
      <c r="II57" s="35"/>
      <c r="IJ57" s="35"/>
      <c r="IK57" s="35"/>
      <c r="IL57" s="35"/>
      <c r="IM57" s="35"/>
      <c r="IN57" s="35"/>
      <c r="IO57" s="35"/>
      <c r="IP57" s="35"/>
      <c r="IQ57" s="35"/>
      <c r="IR57" s="35"/>
      <c r="IS57" s="35"/>
      <c r="IT57" s="35"/>
      <c r="IU57" s="35"/>
      <c r="IV57" s="35"/>
      <c r="IW57" s="35"/>
      <c r="IX57" s="35"/>
      <c r="IY57" s="35"/>
      <c r="IZ57" s="35"/>
      <c r="JA57" s="35"/>
      <c r="JB57" s="35"/>
      <c r="JC57" s="35"/>
      <c r="JD57" s="35"/>
      <c r="JE57" s="35"/>
      <c r="JF57" s="35"/>
      <c r="JG57" s="35"/>
      <c r="JH57" s="35"/>
      <c r="JI57" s="35"/>
      <c r="JJ57" s="35"/>
      <c r="JK57" s="35"/>
      <c r="JL57" s="35"/>
      <c r="JM57" s="35"/>
      <c r="JN57" s="35"/>
      <c r="JO57" s="35"/>
      <c r="JP57" s="35"/>
      <c r="JQ57" s="35"/>
      <c r="JR57" s="35"/>
      <c r="JS57" s="35"/>
      <c r="JT57" s="35"/>
      <c r="JU57" s="35"/>
      <c r="JV57" s="35"/>
      <c r="JW57" s="35"/>
      <c r="JX57" s="35"/>
      <c r="JY57" s="35"/>
      <c r="JZ57" s="35"/>
      <c r="KA57" s="35"/>
      <c r="KB57" s="35"/>
      <c r="KC57" s="35"/>
      <c r="KD57" s="35"/>
      <c r="KE57" s="35"/>
      <c r="KF57" s="35"/>
      <c r="KG57" s="35"/>
      <c r="KH57" s="35"/>
      <c r="KI57" s="35"/>
      <c r="KJ57" s="35"/>
      <c r="KK57" s="35"/>
      <c r="KL57" s="35"/>
      <c r="KM57" s="35"/>
      <c r="KN57" s="35"/>
      <c r="KO57" s="35"/>
      <c r="KP57" s="35"/>
      <c r="KQ57" s="35"/>
      <c r="KR57" s="35"/>
      <c r="KS57" s="35"/>
      <c r="KT57" s="35"/>
      <c r="KU57" s="35"/>
      <c r="KV57" s="35"/>
      <c r="KW57" s="35"/>
      <c r="KX57" s="35"/>
      <c r="KY57" s="35"/>
      <c r="KZ57" s="35"/>
      <c r="LA57" s="35"/>
      <c r="LB57" s="35"/>
      <c r="LC57" s="35"/>
      <c r="LD57" s="35"/>
      <c r="LE57" s="35"/>
      <c r="LF57" s="35"/>
      <c r="LG57" s="35"/>
      <c r="LH57" s="35"/>
      <c r="LI57" s="35"/>
      <c r="LJ57" s="35"/>
      <c r="LK57" s="35"/>
      <c r="LL57" s="35"/>
      <c r="LM57" s="35"/>
      <c r="LN57" s="35"/>
      <c r="LO57" s="35"/>
      <c r="LP57" s="35"/>
      <c r="LQ57" s="35"/>
      <c r="LR57" s="35"/>
      <c r="LS57" s="35"/>
      <c r="LT57" s="35"/>
      <c r="LU57" s="35"/>
      <c r="LV57" s="35"/>
      <c r="LW57" s="35"/>
      <c r="LX57" s="35"/>
      <c r="LY57" s="35"/>
      <c r="LZ57" s="35"/>
      <c r="MA57" s="35"/>
      <c r="MB57" s="35"/>
      <c r="MC57" s="35"/>
      <c r="MD57" s="35"/>
      <c r="ME57" s="35"/>
      <c r="MF57" s="35"/>
      <c r="MG57" s="35"/>
      <c r="MH57" s="35"/>
      <c r="MI57" s="35"/>
      <c r="MJ57" s="35"/>
      <c r="MK57" s="35"/>
      <c r="ML57" s="35"/>
      <c r="MM57" s="35"/>
      <c r="MN57" s="35"/>
      <c r="MO57" s="35"/>
      <c r="MP57" s="35"/>
      <c r="MQ57" s="35"/>
      <c r="MR57" s="35"/>
      <c r="MS57" s="35"/>
      <c r="MT57" s="35"/>
      <c r="MU57" s="35"/>
      <c r="MV57" s="35"/>
      <c r="MW57" s="35"/>
      <c r="MX57" s="35"/>
      <c r="MY57" s="35"/>
      <c r="MZ57" s="35"/>
      <c r="NA57" s="35"/>
      <c r="NB57" s="35"/>
      <c r="NC57" s="35"/>
      <c r="ND57" s="35"/>
      <c r="NE57" s="35"/>
      <c r="NF57" s="35"/>
      <c r="NG57" s="35"/>
      <c r="NH57" s="35"/>
      <c r="NI57" s="35"/>
      <c r="NJ57" s="35"/>
      <c r="NK57" s="35"/>
      <c r="NL57" s="35"/>
      <c r="NM57" s="35"/>
      <c r="NN57" s="35"/>
      <c r="NO57" s="35"/>
      <c r="NP57" s="35"/>
      <c r="NQ57" s="35"/>
      <c r="NR57" s="35"/>
      <c r="NS57" s="35"/>
      <c r="NT57" s="35"/>
      <c r="NU57" s="35"/>
      <c r="NV57" s="35"/>
      <c r="NW57" s="35"/>
      <c r="NX57" s="35"/>
      <c r="NY57" s="35"/>
      <c r="NZ57" s="35"/>
      <c r="OA57" s="35"/>
      <c r="OB57" s="35"/>
      <c r="OC57" s="35"/>
      <c r="OD57" s="35"/>
      <c r="OE57" s="35"/>
      <c r="OF57" s="35"/>
      <c r="OG57" s="35"/>
      <c r="OH57" s="35"/>
      <c r="OI57" s="35"/>
      <c r="OJ57" s="35"/>
      <c r="OK57" s="35"/>
      <c r="OL57" s="35"/>
      <c r="OM57" s="35"/>
      <c r="ON57" s="35"/>
      <c r="OO57" s="35"/>
      <c r="OP57" s="35"/>
      <c r="OQ57" s="35"/>
      <c r="OR57" s="35"/>
      <c r="OS57" s="35"/>
      <c r="OT57" s="35"/>
      <c r="OU57" s="35"/>
      <c r="OV57" s="35"/>
      <c r="OW57" s="35"/>
      <c r="OX57" s="35"/>
      <c r="OY57" s="35"/>
      <c r="OZ57" s="35"/>
      <c r="PA57" s="35"/>
      <c r="PB57" s="35"/>
      <c r="PC57" s="35"/>
      <c r="PD57" s="35"/>
      <c r="PE57" s="35"/>
      <c r="PF57" s="35"/>
      <c r="PG57" s="35"/>
      <c r="PH57" s="35"/>
      <c r="PI57" s="35"/>
      <c r="PJ57" s="35"/>
      <c r="PK57" s="35"/>
      <c r="PL57" s="35"/>
      <c r="PM57" s="35"/>
      <c r="PN57" s="35"/>
      <c r="PO57" s="35"/>
      <c r="PP57" s="35"/>
      <c r="PQ57" s="35"/>
      <c r="PR57" s="35"/>
      <c r="PS57" s="35"/>
      <c r="PT57" s="35"/>
      <c r="PU57" s="35"/>
      <c r="PV57" s="35"/>
      <c r="PW57" s="35"/>
      <c r="PX57" s="35"/>
      <c r="PY57" s="35"/>
      <c r="PZ57" s="35"/>
      <c r="QA57" s="35"/>
      <c r="QB57" s="35"/>
      <c r="QC57" s="35"/>
      <c r="QD57" s="35"/>
      <c r="QE57" s="35"/>
      <c r="QF57" s="35"/>
      <c r="QG57" s="35"/>
      <c r="QH57" s="35"/>
      <c r="QI57" s="35"/>
      <c r="QJ57" s="35"/>
      <c r="QK57" s="35"/>
      <c r="QL57" s="35"/>
      <c r="QM57" s="35"/>
      <c r="QN57" s="35"/>
      <c r="QO57" s="35"/>
      <c r="QP57" s="35"/>
      <c r="QQ57" s="35"/>
      <c r="QR57" s="35"/>
      <c r="QS57" s="35"/>
      <c r="QT57" s="35"/>
      <c r="QU57" s="35"/>
      <c r="QV57" s="35"/>
      <c r="QW57" s="35"/>
      <c r="QX57" s="35"/>
      <c r="QY57" s="35"/>
      <c r="QZ57" s="35"/>
      <c r="RA57" s="35"/>
      <c r="RB57" s="35"/>
      <c r="RC57" s="35"/>
      <c r="RD57" s="35"/>
      <c r="RE57" s="35"/>
      <c r="RF57" s="35"/>
      <c r="RG57" s="35"/>
      <c r="RH57" s="35"/>
      <c r="RI57" s="35"/>
      <c r="RJ57" s="35"/>
      <c r="RK57" s="35"/>
      <c r="RL57" s="35"/>
      <c r="RM57" s="35"/>
      <c r="RN57" s="35"/>
      <c r="RO57" s="35"/>
      <c r="RP57" s="35"/>
      <c r="RQ57" s="35"/>
      <c r="RR57" s="35"/>
      <c r="RS57" s="35"/>
      <c r="RT57" s="35"/>
      <c r="RU57" s="35"/>
      <c r="RV57" s="35"/>
      <c r="RW57" s="35"/>
      <c r="RX57" s="35"/>
      <c r="RY57" s="35"/>
      <c r="RZ57" s="35"/>
      <c r="SA57" s="35"/>
      <c r="SB57" s="35"/>
      <c r="SC57" s="35"/>
      <c r="SD57" s="35"/>
      <c r="SE57" s="35"/>
      <c r="SF57" s="35"/>
      <c r="SG57" s="35"/>
      <c r="SH57" s="35"/>
      <c r="SI57" s="35"/>
      <c r="SJ57" s="35"/>
      <c r="SK57" s="35"/>
      <c r="SL57" s="35"/>
      <c r="SM57" s="35"/>
      <c r="SN57" s="35"/>
      <c r="SO57" s="35"/>
      <c r="SP57" s="35"/>
      <c r="SQ57" s="35"/>
      <c r="SR57" s="35"/>
      <c r="SS57" s="35"/>
      <c r="ST57" s="35"/>
      <c r="SU57" s="35"/>
      <c r="SV57" s="35"/>
      <c r="SW57" s="35"/>
      <c r="SX57" s="35"/>
      <c r="SY57" s="35"/>
      <c r="SZ57" s="35"/>
      <c r="TA57" s="35"/>
      <c r="TB57" s="35"/>
      <c r="TC57" s="35"/>
      <c r="TD57" s="35"/>
      <c r="TE57" s="35"/>
      <c r="TF57" s="35"/>
      <c r="TG57" s="35"/>
      <c r="TH57" s="35"/>
      <c r="TI57" s="35"/>
      <c r="TJ57" s="35"/>
      <c r="TK57" s="35"/>
      <c r="TL57" s="35"/>
      <c r="TM57" s="35"/>
      <c r="TN57" s="35"/>
      <c r="TO57" s="35"/>
      <c r="TP57" s="35"/>
      <c r="TQ57" s="35"/>
      <c r="TR57" s="35"/>
      <c r="TS57" s="35"/>
      <c r="TT57" s="35"/>
      <c r="TU57" s="35"/>
      <c r="TV57" s="35"/>
      <c r="TW57" s="35"/>
      <c r="TX57" s="35"/>
      <c r="TY57" s="35"/>
      <c r="TZ57" s="35"/>
      <c r="UA57" s="35"/>
      <c r="UB57" s="35"/>
      <c r="UC57" s="35"/>
      <c r="UD57" s="35"/>
      <c r="UE57" s="35"/>
      <c r="UF57" s="35"/>
      <c r="UG57" s="35"/>
      <c r="UH57" s="35"/>
      <c r="UI57" s="35"/>
      <c r="UJ57" s="35"/>
      <c r="UK57" s="35"/>
      <c r="UL57" s="35"/>
      <c r="UM57" s="35"/>
      <c r="UN57" s="35"/>
      <c r="UO57" s="35"/>
      <c r="UP57" s="35"/>
      <c r="UQ57" s="35"/>
      <c r="UR57" s="35"/>
      <c r="US57" s="35"/>
      <c r="UT57" s="35"/>
      <c r="UU57" s="35"/>
      <c r="UV57" s="35"/>
      <c r="UW57" s="35"/>
      <c r="UX57" s="35"/>
      <c r="UY57" s="35"/>
      <c r="UZ57" s="35"/>
      <c r="VA57" s="35"/>
      <c r="VB57" s="35"/>
      <c r="VC57" s="35"/>
      <c r="VD57" s="35"/>
      <c r="VE57" s="35"/>
      <c r="VF57" s="35"/>
      <c r="VG57" s="35"/>
      <c r="VH57" s="35"/>
      <c r="VI57" s="35"/>
      <c r="VJ57" s="35"/>
      <c r="VK57" s="35"/>
      <c r="VL57" s="35"/>
      <c r="VM57" s="35"/>
      <c r="VN57" s="35"/>
      <c r="VO57" s="35"/>
      <c r="VP57" s="35"/>
      <c r="VQ57" s="35"/>
      <c r="VR57" s="35"/>
      <c r="VS57" s="35"/>
      <c r="VT57" s="35"/>
      <c r="VU57" s="35"/>
      <c r="VV57" s="35"/>
      <c r="VW57" s="35"/>
      <c r="VX57" s="35"/>
      <c r="VY57" s="35"/>
      <c r="VZ57" s="35"/>
      <c r="WA57" s="35"/>
      <c r="WB57" s="35"/>
      <c r="WC57" s="35"/>
      <c r="WD57" s="35"/>
      <c r="WE57" s="35"/>
      <c r="WF57" s="35"/>
      <c r="WG57" s="35"/>
      <c r="WH57" s="35"/>
      <c r="WI57" s="35"/>
      <c r="WJ57" s="35"/>
      <c r="WK57" s="35">
        <v>80</v>
      </c>
      <c r="WL57" s="35"/>
      <c r="WM57" s="35"/>
      <c r="WN57" s="35"/>
      <c r="WO57" s="35"/>
      <c r="WP57" s="35"/>
      <c r="WQ57" s="35"/>
      <c r="WR57" s="35"/>
      <c r="WS57" s="35"/>
      <c r="WT57" s="35"/>
      <c r="WU57" s="35"/>
      <c r="WV57" s="35"/>
      <c r="WW57" s="35"/>
      <c r="WX57" s="35"/>
      <c r="WY57" s="35"/>
      <c r="WZ57" s="35"/>
      <c r="XA57" s="35"/>
      <c r="XB57" s="35"/>
      <c r="XC57" s="35"/>
      <c r="XD57" s="35"/>
      <c r="XE57" s="35"/>
      <c r="XF57" s="35"/>
      <c r="XG57" s="35"/>
      <c r="XH57" s="35"/>
      <c r="XI57" s="35"/>
      <c r="XJ57" s="35"/>
      <c r="XK57" s="35"/>
      <c r="XL57" s="35"/>
      <c r="XM57" s="35"/>
      <c r="XN57" s="35"/>
      <c r="XO57" s="35"/>
      <c r="XP57" s="35"/>
      <c r="XQ57" s="35"/>
      <c r="XR57" s="35"/>
      <c r="XS57" s="35"/>
      <c r="XT57" s="35"/>
      <c r="XU57" s="35"/>
      <c r="XV57" s="35"/>
      <c r="XW57" s="35"/>
      <c r="XX57" s="35"/>
      <c r="XY57" s="35"/>
      <c r="XZ57" s="35"/>
      <c r="YA57" s="35"/>
      <c r="YB57" s="35"/>
      <c r="YC57" s="35"/>
      <c r="YD57" s="35"/>
      <c r="YE57" s="35"/>
      <c r="YF57" s="35"/>
      <c r="YG57" s="35"/>
      <c r="YH57" s="35"/>
      <c r="YI57" s="35"/>
      <c r="YJ57" s="35"/>
      <c r="YK57" s="35"/>
      <c r="YL57" s="35"/>
      <c r="YM57" s="35"/>
      <c r="YN57" s="35"/>
      <c r="YO57" s="35"/>
      <c r="YP57" s="35"/>
      <c r="YQ57" s="35"/>
      <c r="YR57" s="35"/>
      <c r="YS57" s="35"/>
      <c r="YT57" s="35"/>
      <c r="YU57" s="35"/>
      <c r="YV57" s="35"/>
      <c r="YW57" s="35"/>
      <c r="YX57" s="35"/>
      <c r="YY57" s="35"/>
      <c r="YZ57" s="35"/>
      <c r="ZA57" s="35"/>
      <c r="ZB57" s="35"/>
      <c r="ZC57" s="35"/>
      <c r="ZD57" s="35"/>
      <c r="ZE57" s="35"/>
      <c r="ZF57" s="35"/>
      <c r="ZG57" s="35"/>
      <c r="ZH57" s="35"/>
      <c r="ZI57" s="35"/>
      <c r="ZJ57" s="35"/>
      <c r="ZK57" s="35"/>
      <c r="ZL57" s="35"/>
      <c r="ZM57" s="35"/>
      <c r="ZN57" s="35"/>
      <c r="ZO57" s="35"/>
      <c r="ZP57" s="35"/>
      <c r="ZQ57" s="35"/>
      <c r="ZR57" s="35"/>
      <c r="ZS57" s="35"/>
      <c r="ZT57" s="35"/>
      <c r="ZU57" s="35"/>
      <c r="ZV57" s="35"/>
      <c r="ZW57" s="35"/>
      <c r="ZX57" s="35"/>
      <c r="ZY57" s="35"/>
      <c r="ZZ57" s="35"/>
      <c r="AAA57" s="35"/>
      <c r="AAB57" s="35"/>
      <c r="AAC57" s="35"/>
      <c r="AAD57" s="35"/>
      <c r="AAE57" s="35"/>
      <c r="AAF57" s="35"/>
      <c r="AAG57" s="35"/>
      <c r="AAH57" s="35"/>
      <c r="AAI57" s="35"/>
      <c r="AAJ57" s="35"/>
      <c r="AAK57" s="35"/>
      <c r="AAL57" s="35"/>
      <c r="AAM57" s="35"/>
      <c r="AAN57" s="35"/>
      <c r="AAO57" s="35"/>
      <c r="AAP57" s="35"/>
      <c r="AAQ57" s="35"/>
      <c r="AAR57" s="35"/>
      <c r="AAS57" s="35"/>
      <c r="AAT57" s="35"/>
      <c r="AAU57" s="35"/>
      <c r="AAV57" s="35"/>
      <c r="AAW57" s="35"/>
      <c r="AAX57" s="35"/>
      <c r="AAY57" s="35"/>
      <c r="AAZ57" s="35"/>
      <c r="ABA57" s="35"/>
      <c r="ABB57" s="35"/>
      <c r="ABC57" s="35"/>
      <c r="ABD57" s="35"/>
      <c r="ABE57" s="35"/>
      <c r="ABF57" s="35"/>
      <c r="ABG57" s="35"/>
      <c r="ABH57" s="35"/>
      <c r="ABI57" s="35"/>
      <c r="ABJ57" s="35"/>
      <c r="ABK57" s="35"/>
      <c r="ABL57" s="35"/>
      <c r="ABM57" s="35"/>
      <c r="ABN57" s="35"/>
      <c r="ABO57" s="35"/>
      <c r="ABP57" s="35"/>
      <c r="ABQ57" s="35"/>
      <c r="ABR57" s="35"/>
      <c r="ABS57" s="35"/>
      <c r="ABT57" s="35"/>
      <c r="ABU57" s="35"/>
      <c r="ABV57" s="35"/>
      <c r="ABW57" s="35"/>
      <c r="ABX57" s="35"/>
      <c r="ABY57" s="35"/>
      <c r="ABZ57" s="35"/>
      <c r="ACA57" s="35"/>
      <c r="ACB57" s="35"/>
      <c r="ACC57" s="35"/>
      <c r="ACD57" s="35"/>
      <c r="ACE57" s="35"/>
      <c r="ACF57" s="35"/>
      <c r="ACG57" s="35"/>
      <c r="ACH57" s="35"/>
      <c r="ACI57" s="35"/>
      <c r="ACJ57" s="35"/>
      <c r="ACK57" s="35"/>
      <c r="ACL57" s="35"/>
      <c r="ACM57" s="35"/>
      <c r="ACN57" s="35"/>
      <c r="ACO57" s="35"/>
      <c r="ACP57" s="35"/>
      <c r="ACQ57" s="35"/>
      <c r="ACR57" s="35"/>
      <c r="ACS57" s="35"/>
      <c r="ACT57" s="35"/>
      <c r="ACU57" s="35"/>
      <c r="ACV57" s="35"/>
      <c r="ACW57" s="35"/>
      <c r="ACX57" s="35"/>
      <c r="ACY57" s="35"/>
      <c r="ACZ57" s="35"/>
      <c r="ADA57" s="35"/>
      <c r="ADB57" s="35"/>
      <c r="ADC57" s="35"/>
      <c r="ADD57" s="35"/>
      <c r="ADE57" s="35"/>
      <c r="ADF57" s="35"/>
      <c r="ADG57" s="35"/>
      <c r="ADH57" s="35"/>
      <c r="ADI57" s="35"/>
      <c r="ADJ57" s="35"/>
      <c r="ADK57" s="35"/>
      <c r="ADL57" s="35"/>
      <c r="ADM57" s="35"/>
      <c r="ADN57" s="35"/>
      <c r="ADO57" s="35"/>
      <c r="ADP57" s="35"/>
      <c r="ADQ57" s="35"/>
      <c r="ADR57" s="35"/>
      <c r="ADS57" s="35"/>
      <c r="ADT57" s="35"/>
      <c r="ADU57" s="35"/>
      <c r="ADV57" s="35"/>
      <c r="ADW57" s="35"/>
      <c r="ADX57" s="35"/>
      <c r="ADY57" s="26">
        <f t="shared" si="1"/>
        <v>0</v>
      </c>
      <c r="ADZ57" s="5"/>
    </row>
    <row r="58" spans="1:806" s="33" customFormat="1" x14ac:dyDescent="0.2">
      <c r="A58" s="51" t="s">
        <v>10</v>
      </c>
      <c r="B58" s="65">
        <f t="shared" si="0"/>
        <v>0</v>
      </c>
      <c r="C58" s="57">
        <v>1</v>
      </c>
      <c r="D58" s="58">
        <v>44816</v>
      </c>
      <c r="E58" s="67">
        <v>30.05</v>
      </c>
      <c r="F58" s="67">
        <f t="shared" si="2"/>
        <v>0</v>
      </c>
      <c r="G58" s="6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15"/>
      <c r="BF58" s="15"/>
      <c r="BG58" s="136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>
        <v>20</v>
      </c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>
        <v>10</v>
      </c>
      <c r="DM58" s="35"/>
      <c r="DN58" s="35"/>
      <c r="DO58" s="35"/>
      <c r="DP58" s="35"/>
      <c r="DQ58" s="35"/>
      <c r="DR58" s="35"/>
      <c r="DS58" s="35"/>
      <c r="DT58" s="35"/>
      <c r="DU58" s="35"/>
      <c r="DV58" s="35"/>
      <c r="DW58" s="35"/>
      <c r="DX58" s="35"/>
      <c r="DY58" s="35"/>
      <c r="DZ58" s="35"/>
      <c r="EA58" s="35"/>
      <c r="EB58" s="35"/>
      <c r="EC58" s="35"/>
      <c r="ED58" s="35"/>
      <c r="EE58" s="35"/>
      <c r="EF58" s="35"/>
      <c r="EG58" s="35"/>
      <c r="EH58" s="35"/>
      <c r="EI58" s="35"/>
      <c r="EJ58" s="35"/>
      <c r="EK58" s="35"/>
      <c r="EL58" s="35"/>
      <c r="EM58" s="35"/>
      <c r="EN58" s="35"/>
      <c r="EO58" s="35"/>
      <c r="EP58" s="35"/>
      <c r="EQ58" s="35"/>
      <c r="ER58" s="35"/>
      <c r="ES58" s="35"/>
      <c r="ET58" s="35"/>
      <c r="EU58" s="35"/>
      <c r="EV58" s="35"/>
      <c r="EW58" s="35"/>
      <c r="EX58" s="35"/>
      <c r="EY58" s="35"/>
      <c r="EZ58" s="35"/>
      <c r="FA58" s="35"/>
      <c r="FB58" s="35"/>
      <c r="FC58" s="35"/>
      <c r="FD58" s="35"/>
      <c r="FE58" s="35"/>
      <c r="FF58" s="35"/>
      <c r="FG58" s="35"/>
      <c r="FH58" s="35"/>
      <c r="FI58" s="35"/>
      <c r="FJ58" s="35"/>
      <c r="FK58" s="35"/>
      <c r="FL58" s="35"/>
      <c r="FM58" s="35"/>
      <c r="FN58" s="35"/>
      <c r="FO58" s="35"/>
      <c r="FP58" s="35"/>
      <c r="FQ58" s="35"/>
      <c r="FR58" s="35"/>
      <c r="FS58" s="35"/>
      <c r="FT58" s="35"/>
      <c r="FU58" s="35"/>
      <c r="FV58" s="35"/>
      <c r="FW58" s="35"/>
      <c r="FX58" s="35"/>
      <c r="FY58" s="35"/>
      <c r="FZ58" s="35"/>
      <c r="GA58" s="35"/>
      <c r="GB58" s="35"/>
      <c r="GC58" s="35"/>
      <c r="GD58" s="35"/>
      <c r="GE58" s="35"/>
      <c r="GF58" s="35"/>
      <c r="GG58" s="35"/>
      <c r="GH58" s="35"/>
      <c r="GI58" s="35"/>
      <c r="GJ58" s="35"/>
      <c r="GK58" s="35"/>
      <c r="GL58" s="35"/>
      <c r="GM58" s="35"/>
      <c r="GN58" s="35"/>
      <c r="GO58" s="35"/>
      <c r="GP58" s="35"/>
      <c r="GQ58" s="35"/>
      <c r="GR58" s="35"/>
      <c r="GS58" s="35"/>
      <c r="GT58" s="35"/>
      <c r="GU58" s="35"/>
      <c r="GV58" s="35"/>
      <c r="GW58" s="35"/>
      <c r="GX58" s="35"/>
      <c r="GY58" s="35"/>
      <c r="GZ58" s="35"/>
      <c r="HA58" s="35"/>
      <c r="HB58" s="35"/>
      <c r="HC58" s="35"/>
      <c r="HD58" s="35"/>
      <c r="HE58" s="35"/>
      <c r="HF58" s="35"/>
      <c r="HG58" s="35"/>
      <c r="HH58" s="35"/>
      <c r="HI58" s="35"/>
      <c r="HJ58" s="35"/>
      <c r="HK58" s="35"/>
      <c r="HL58" s="35"/>
      <c r="HM58" s="35"/>
      <c r="HN58" s="35"/>
      <c r="HO58" s="35"/>
      <c r="HP58" s="35"/>
      <c r="HQ58" s="35"/>
      <c r="HR58" s="35"/>
      <c r="HS58" s="35"/>
      <c r="HT58" s="35"/>
      <c r="HU58" s="35"/>
      <c r="HV58" s="35"/>
      <c r="HW58" s="35"/>
      <c r="HX58" s="35"/>
      <c r="HY58" s="35"/>
      <c r="HZ58" s="35"/>
      <c r="IA58" s="35"/>
      <c r="IB58" s="35"/>
      <c r="IC58" s="35"/>
      <c r="ID58" s="35"/>
      <c r="IE58" s="35"/>
      <c r="IF58" s="35"/>
      <c r="IG58" s="35"/>
      <c r="IH58" s="35"/>
      <c r="II58" s="35"/>
      <c r="IJ58" s="35"/>
      <c r="IK58" s="35"/>
      <c r="IL58" s="35"/>
      <c r="IM58" s="35"/>
      <c r="IN58" s="35"/>
      <c r="IO58" s="35"/>
      <c r="IP58" s="35"/>
      <c r="IQ58" s="35"/>
      <c r="IR58" s="35"/>
      <c r="IS58" s="35"/>
      <c r="IT58" s="35"/>
      <c r="IU58" s="35"/>
      <c r="IV58" s="35"/>
      <c r="IW58" s="35"/>
      <c r="IX58" s="35"/>
      <c r="IY58" s="35"/>
      <c r="IZ58" s="35"/>
      <c r="JA58" s="35"/>
      <c r="JB58" s="35"/>
      <c r="JC58" s="35"/>
      <c r="JD58" s="35"/>
      <c r="JE58" s="35"/>
      <c r="JF58" s="35"/>
      <c r="JG58" s="35"/>
      <c r="JH58" s="35"/>
      <c r="JI58" s="35"/>
      <c r="JJ58" s="35"/>
      <c r="JK58" s="35"/>
      <c r="JL58" s="35"/>
      <c r="JM58" s="35"/>
      <c r="JN58" s="35"/>
      <c r="JO58" s="35"/>
      <c r="JP58" s="35"/>
      <c r="JQ58" s="35"/>
      <c r="JR58" s="35"/>
      <c r="JS58" s="35"/>
      <c r="JT58" s="35"/>
      <c r="JU58" s="35"/>
      <c r="JV58" s="35"/>
      <c r="JW58" s="35"/>
      <c r="JX58" s="35"/>
      <c r="JY58" s="35"/>
      <c r="JZ58" s="35">
        <v>2</v>
      </c>
      <c r="KA58" s="35"/>
      <c r="KB58" s="35"/>
      <c r="KC58" s="35"/>
      <c r="KD58" s="35"/>
      <c r="KE58" s="35"/>
      <c r="KF58" s="35"/>
      <c r="KG58" s="35"/>
      <c r="KH58" s="35"/>
      <c r="KI58" s="35"/>
      <c r="KJ58" s="35"/>
      <c r="KK58" s="35"/>
      <c r="KL58" s="35"/>
      <c r="KM58" s="35"/>
      <c r="KN58" s="35"/>
      <c r="KO58" s="35">
        <v>2</v>
      </c>
      <c r="KP58" s="35"/>
      <c r="KQ58" s="35">
        <v>2</v>
      </c>
      <c r="KR58" s="35"/>
      <c r="KS58" s="35"/>
      <c r="KT58" s="35"/>
      <c r="KU58" s="35"/>
      <c r="KV58" s="35"/>
      <c r="KW58" s="35"/>
      <c r="KX58" s="35"/>
      <c r="KY58" s="35"/>
      <c r="KZ58" s="35"/>
      <c r="LA58" s="35"/>
      <c r="LB58" s="35"/>
      <c r="LC58" s="35"/>
      <c r="LD58" s="35"/>
      <c r="LE58" s="35"/>
      <c r="LF58" s="35"/>
      <c r="LG58" s="35"/>
      <c r="LH58" s="35"/>
      <c r="LI58" s="35"/>
      <c r="LJ58" s="35"/>
      <c r="LK58" s="35"/>
      <c r="LL58" s="35"/>
      <c r="LM58" s="35"/>
      <c r="LN58" s="35"/>
      <c r="LO58" s="35"/>
      <c r="LP58" s="35"/>
      <c r="LQ58" s="35"/>
      <c r="LR58" s="35"/>
      <c r="LS58" s="35"/>
      <c r="LT58" s="35"/>
      <c r="LU58" s="35"/>
      <c r="LV58" s="35"/>
      <c r="LW58" s="35"/>
      <c r="LX58" s="35"/>
      <c r="LY58" s="35"/>
      <c r="LZ58" s="35"/>
      <c r="MA58" s="35"/>
      <c r="MB58" s="35"/>
      <c r="MC58" s="35"/>
      <c r="MD58" s="35"/>
      <c r="ME58" s="35"/>
      <c r="MF58" s="35"/>
      <c r="MG58" s="35"/>
      <c r="MH58" s="35"/>
      <c r="MI58" s="35"/>
      <c r="MJ58" s="35"/>
      <c r="MK58" s="35"/>
      <c r="ML58" s="35"/>
      <c r="MM58" s="35"/>
      <c r="MN58" s="35"/>
      <c r="MO58" s="35"/>
      <c r="MP58" s="35"/>
      <c r="MQ58" s="35"/>
      <c r="MR58" s="35"/>
      <c r="MS58" s="35"/>
      <c r="MT58" s="35"/>
      <c r="MU58" s="35"/>
      <c r="MV58" s="35"/>
      <c r="MW58" s="35"/>
      <c r="MX58" s="35"/>
      <c r="MY58" s="35"/>
      <c r="MZ58" s="35"/>
      <c r="NA58" s="35"/>
      <c r="NB58" s="35"/>
      <c r="NC58" s="35"/>
      <c r="ND58" s="35"/>
      <c r="NE58" s="35"/>
      <c r="NF58" s="35"/>
      <c r="NG58" s="35"/>
      <c r="NH58" s="35"/>
      <c r="NI58" s="35"/>
      <c r="NJ58" s="35"/>
      <c r="NK58" s="35"/>
      <c r="NL58" s="35"/>
      <c r="NM58" s="35"/>
      <c r="NN58" s="35"/>
      <c r="NO58" s="35"/>
      <c r="NP58" s="35"/>
      <c r="NQ58" s="35"/>
      <c r="NR58" s="35"/>
      <c r="NS58" s="35"/>
      <c r="NT58" s="35"/>
      <c r="NU58" s="35"/>
      <c r="NV58" s="35"/>
      <c r="NW58" s="35"/>
      <c r="NX58" s="35"/>
      <c r="NY58" s="35"/>
      <c r="NZ58" s="35"/>
      <c r="OA58" s="35"/>
      <c r="OB58" s="35"/>
      <c r="OC58" s="35"/>
      <c r="OD58" s="35"/>
      <c r="OE58" s="35"/>
      <c r="OF58" s="35"/>
      <c r="OG58" s="35"/>
      <c r="OH58" s="35"/>
      <c r="OI58" s="35"/>
      <c r="OJ58" s="35"/>
      <c r="OK58" s="35"/>
      <c r="OL58" s="35"/>
      <c r="OM58" s="35"/>
      <c r="ON58" s="35"/>
      <c r="OO58" s="35"/>
      <c r="OP58" s="35"/>
      <c r="OQ58" s="35"/>
      <c r="OR58" s="35"/>
      <c r="OS58" s="35"/>
      <c r="OT58" s="35"/>
      <c r="OU58" s="35"/>
      <c r="OV58" s="35"/>
      <c r="OW58" s="35"/>
      <c r="OX58" s="35"/>
      <c r="OY58" s="35"/>
      <c r="OZ58" s="35"/>
      <c r="PA58" s="35"/>
      <c r="PB58" s="35"/>
      <c r="PC58" s="35"/>
      <c r="PD58" s="35"/>
      <c r="PE58" s="35"/>
      <c r="PF58" s="35"/>
      <c r="PG58" s="35"/>
      <c r="PH58" s="35"/>
      <c r="PI58" s="35"/>
      <c r="PJ58" s="35"/>
      <c r="PK58" s="35"/>
      <c r="PL58" s="35"/>
      <c r="PM58" s="35"/>
      <c r="PN58" s="35"/>
      <c r="PO58" s="35"/>
      <c r="PP58" s="35"/>
      <c r="PQ58" s="35"/>
      <c r="PR58" s="35"/>
      <c r="PS58" s="35"/>
      <c r="PT58" s="35"/>
      <c r="PU58" s="35"/>
      <c r="PV58" s="35"/>
      <c r="PW58" s="35"/>
      <c r="PX58" s="35"/>
      <c r="PY58" s="35"/>
      <c r="PZ58" s="35"/>
      <c r="QA58" s="35"/>
      <c r="QB58" s="35"/>
      <c r="QC58" s="35"/>
      <c r="QD58" s="35"/>
      <c r="QE58" s="35"/>
      <c r="QF58" s="35">
        <v>10</v>
      </c>
      <c r="QG58" s="35"/>
      <c r="QH58" s="35"/>
      <c r="QI58" s="35"/>
      <c r="QJ58" s="35"/>
      <c r="QK58" s="35"/>
      <c r="QL58" s="35"/>
      <c r="QM58" s="35"/>
      <c r="QN58" s="35"/>
      <c r="QO58" s="35"/>
      <c r="QP58" s="35"/>
      <c r="QQ58" s="35"/>
      <c r="QR58" s="35"/>
      <c r="QS58" s="35"/>
      <c r="QT58" s="35"/>
      <c r="QU58" s="35"/>
      <c r="QV58" s="35"/>
      <c r="QW58" s="35"/>
      <c r="QX58" s="35"/>
      <c r="QY58" s="35"/>
      <c r="QZ58" s="35"/>
      <c r="RA58" s="35"/>
      <c r="RB58" s="35"/>
      <c r="RC58" s="35"/>
      <c r="RD58" s="35"/>
      <c r="RE58" s="35"/>
      <c r="RF58" s="35"/>
      <c r="RG58" s="35"/>
      <c r="RH58" s="35"/>
      <c r="RI58" s="35"/>
      <c r="RJ58" s="35"/>
      <c r="RK58" s="35"/>
      <c r="RL58" s="35"/>
      <c r="RM58" s="35"/>
      <c r="RN58" s="35"/>
      <c r="RO58" s="35"/>
      <c r="RP58" s="35"/>
      <c r="RQ58" s="35"/>
      <c r="RR58" s="35"/>
      <c r="RS58" s="35"/>
      <c r="RT58" s="35"/>
      <c r="RU58" s="35"/>
      <c r="RV58" s="35"/>
      <c r="RW58" s="35"/>
      <c r="RX58" s="35"/>
      <c r="RY58" s="35"/>
      <c r="RZ58" s="35">
        <v>10</v>
      </c>
      <c r="SA58" s="35"/>
      <c r="SB58" s="35"/>
      <c r="SC58" s="35"/>
      <c r="SD58" s="35"/>
      <c r="SE58" s="35"/>
      <c r="SF58" s="35"/>
      <c r="SG58" s="35"/>
      <c r="SH58" s="35"/>
      <c r="SI58" s="35"/>
      <c r="SJ58" s="35"/>
      <c r="SK58" s="35"/>
      <c r="SL58" s="35"/>
      <c r="SM58" s="35"/>
      <c r="SN58" s="35">
        <v>20</v>
      </c>
      <c r="SO58" s="35"/>
      <c r="SP58" s="35"/>
      <c r="SQ58" s="35"/>
      <c r="SR58" s="35">
        <v>20</v>
      </c>
      <c r="SS58" s="35"/>
      <c r="ST58" s="35"/>
      <c r="SU58" s="35"/>
      <c r="SV58" s="35"/>
      <c r="SW58" s="35"/>
      <c r="SX58" s="35"/>
      <c r="SY58" s="35"/>
      <c r="SZ58" s="35"/>
      <c r="TA58" s="35"/>
      <c r="TB58" s="35"/>
      <c r="TC58" s="35"/>
      <c r="TD58" s="35"/>
      <c r="TE58" s="35"/>
      <c r="TF58" s="35"/>
      <c r="TG58" s="35"/>
      <c r="TH58" s="35"/>
      <c r="TI58" s="35"/>
      <c r="TJ58" s="35"/>
      <c r="TK58" s="35"/>
      <c r="TL58" s="35"/>
      <c r="TM58" s="35"/>
      <c r="TN58" s="35"/>
      <c r="TO58" s="35"/>
      <c r="TP58" s="35"/>
      <c r="TQ58" s="35"/>
      <c r="TR58" s="35"/>
      <c r="TS58" s="35"/>
      <c r="TT58" s="35"/>
      <c r="TU58" s="35"/>
      <c r="TV58" s="35"/>
      <c r="TW58" s="35"/>
      <c r="TX58" s="35"/>
      <c r="TY58" s="35"/>
      <c r="TZ58" s="35"/>
      <c r="UA58" s="35"/>
      <c r="UB58" s="35"/>
      <c r="UC58" s="35">
        <v>20</v>
      </c>
      <c r="UD58" s="35"/>
      <c r="UE58" s="35"/>
      <c r="UF58" s="35"/>
      <c r="UG58" s="35"/>
      <c r="UH58" s="35"/>
      <c r="UI58" s="35"/>
      <c r="UJ58" s="35"/>
      <c r="UK58" s="35"/>
      <c r="UL58" s="35"/>
      <c r="UM58" s="35"/>
      <c r="UN58" s="35"/>
      <c r="UO58" s="35"/>
      <c r="UP58" s="35"/>
      <c r="UQ58" s="35"/>
      <c r="UR58" s="35"/>
      <c r="US58" s="35"/>
      <c r="UT58" s="35"/>
      <c r="UU58" s="35"/>
      <c r="UV58" s="35"/>
      <c r="UW58" s="35"/>
      <c r="UX58" s="35"/>
      <c r="UY58" s="35"/>
      <c r="UZ58" s="35"/>
      <c r="VA58" s="35"/>
      <c r="VB58" s="35"/>
      <c r="VC58" s="35"/>
      <c r="VD58" s="35"/>
      <c r="VE58" s="35"/>
      <c r="VF58" s="35">
        <v>2</v>
      </c>
      <c r="VG58" s="35"/>
      <c r="VH58" s="35"/>
      <c r="VI58" s="35"/>
      <c r="VJ58" s="35"/>
      <c r="VK58" s="35"/>
      <c r="VL58" s="35"/>
      <c r="VM58" s="35"/>
      <c r="VN58" s="35"/>
      <c r="VO58" s="35"/>
      <c r="VP58" s="35"/>
      <c r="VQ58" s="35"/>
      <c r="VR58" s="35"/>
      <c r="VS58" s="35"/>
      <c r="VT58" s="35"/>
      <c r="VU58" s="35"/>
      <c r="VV58" s="35"/>
      <c r="VW58" s="35"/>
      <c r="VX58" s="35"/>
      <c r="VY58" s="35"/>
      <c r="VZ58" s="35"/>
      <c r="WA58" s="35"/>
      <c r="WB58" s="35"/>
      <c r="WC58" s="35"/>
      <c r="WD58" s="35">
        <v>10</v>
      </c>
      <c r="WE58" s="35"/>
      <c r="WF58" s="35"/>
      <c r="WG58" s="35"/>
      <c r="WH58" s="35"/>
      <c r="WI58" s="35"/>
      <c r="WJ58" s="35"/>
      <c r="WK58" s="35"/>
      <c r="WL58" s="35"/>
      <c r="WM58" s="35"/>
      <c r="WN58" s="35"/>
      <c r="WO58" s="35"/>
      <c r="WP58" s="35"/>
      <c r="WQ58" s="35"/>
      <c r="WR58" s="35"/>
      <c r="WS58" s="35"/>
      <c r="WT58" s="35"/>
      <c r="WU58" s="35"/>
      <c r="WV58" s="35"/>
      <c r="WW58" s="35"/>
      <c r="WX58" s="35"/>
      <c r="WY58" s="35"/>
      <c r="WZ58" s="35"/>
      <c r="XA58" s="35"/>
      <c r="XB58" s="35"/>
      <c r="XC58" s="35"/>
      <c r="XD58" s="35"/>
      <c r="XE58" s="35"/>
      <c r="XF58" s="35"/>
      <c r="XG58" s="35"/>
      <c r="XH58" s="35"/>
      <c r="XI58" s="35"/>
      <c r="XJ58" s="35"/>
      <c r="XK58" s="35"/>
      <c r="XL58" s="35"/>
      <c r="XM58" s="35"/>
      <c r="XN58" s="35"/>
      <c r="XO58" s="35"/>
      <c r="XP58" s="35"/>
      <c r="XQ58" s="35"/>
      <c r="XR58" s="35"/>
      <c r="XS58" s="35"/>
      <c r="XT58" s="35"/>
      <c r="XU58" s="35"/>
      <c r="XV58" s="35"/>
      <c r="XW58" s="35"/>
      <c r="XX58" s="35"/>
      <c r="XY58" s="35"/>
      <c r="XZ58" s="35"/>
      <c r="YA58" s="35"/>
      <c r="YB58" s="35"/>
      <c r="YC58" s="35"/>
      <c r="YD58" s="35"/>
      <c r="YE58" s="35"/>
      <c r="YF58" s="35"/>
      <c r="YG58" s="35"/>
      <c r="YH58" s="35"/>
      <c r="YI58" s="35"/>
      <c r="YJ58" s="35"/>
      <c r="YK58" s="35"/>
      <c r="YL58" s="35"/>
      <c r="YM58" s="35"/>
      <c r="YN58" s="35"/>
      <c r="YO58" s="35"/>
      <c r="YP58" s="35"/>
      <c r="YQ58" s="35"/>
      <c r="YR58" s="35"/>
      <c r="YS58" s="35"/>
      <c r="YT58" s="35"/>
      <c r="YU58" s="35"/>
      <c r="YV58" s="35"/>
      <c r="YW58" s="35"/>
      <c r="YX58" s="35"/>
      <c r="YY58" s="35"/>
      <c r="YZ58" s="35"/>
      <c r="ZA58" s="35"/>
      <c r="ZB58" s="35"/>
      <c r="ZC58" s="35"/>
      <c r="ZD58" s="35"/>
      <c r="ZE58" s="35"/>
      <c r="ZF58" s="35"/>
      <c r="ZG58" s="35"/>
      <c r="ZH58" s="35"/>
      <c r="ZI58" s="35"/>
      <c r="ZJ58" s="35"/>
      <c r="ZK58" s="35"/>
      <c r="ZL58" s="35"/>
      <c r="ZM58" s="35"/>
      <c r="ZN58" s="35"/>
      <c r="ZO58" s="35"/>
      <c r="ZP58" s="35"/>
      <c r="ZQ58" s="35"/>
      <c r="ZR58" s="35"/>
      <c r="ZS58" s="35"/>
      <c r="ZT58" s="35"/>
      <c r="ZU58" s="35"/>
      <c r="ZV58" s="35"/>
      <c r="ZW58" s="35"/>
      <c r="ZX58" s="35"/>
      <c r="ZY58" s="35"/>
      <c r="ZZ58" s="35"/>
      <c r="AAA58" s="35"/>
      <c r="AAB58" s="35"/>
      <c r="AAC58" s="35"/>
      <c r="AAD58" s="35"/>
      <c r="AAE58" s="35"/>
      <c r="AAF58" s="35"/>
      <c r="AAG58" s="35"/>
      <c r="AAH58" s="35"/>
      <c r="AAI58" s="35"/>
      <c r="AAJ58" s="35"/>
      <c r="AAK58" s="35"/>
      <c r="AAL58" s="35"/>
      <c r="AAM58" s="35"/>
      <c r="AAN58" s="35"/>
      <c r="AAO58" s="35"/>
      <c r="AAP58" s="35"/>
      <c r="AAQ58" s="35"/>
      <c r="AAR58" s="35"/>
      <c r="AAS58" s="35"/>
      <c r="AAT58" s="35"/>
      <c r="AAU58" s="35"/>
      <c r="AAV58" s="35"/>
      <c r="AAW58" s="35"/>
      <c r="AAX58" s="35"/>
      <c r="AAY58" s="35"/>
      <c r="AAZ58" s="35"/>
      <c r="ABA58" s="35"/>
      <c r="ABB58" s="35"/>
      <c r="ABC58" s="35"/>
      <c r="ABD58" s="35"/>
      <c r="ABE58" s="35"/>
      <c r="ABF58" s="35"/>
      <c r="ABG58" s="35"/>
      <c r="ABH58" s="35"/>
      <c r="ABI58" s="35">
        <v>2</v>
      </c>
      <c r="ABJ58" s="35"/>
      <c r="ABK58" s="35"/>
      <c r="ABL58" s="35"/>
      <c r="ABM58" s="35"/>
      <c r="ABN58" s="35"/>
      <c r="ABO58" s="35"/>
      <c r="ABP58" s="35"/>
      <c r="ABQ58" s="35"/>
      <c r="ABR58" s="35"/>
      <c r="ABS58" s="35"/>
      <c r="ABT58" s="35"/>
      <c r="ABU58" s="35"/>
      <c r="ABV58" s="35"/>
      <c r="ABW58" s="35"/>
      <c r="ABX58" s="35"/>
      <c r="ABY58" s="35"/>
      <c r="ABZ58" s="35"/>
      <c r="ACA58" s="35"/>
      <c r="ACB58" s="35"/>
      <c r="ACC58" s="35"/>
      <c r="ACD58" s="35"/>
      <c r="ACE58" s="35"/>
      <c r="ACF58" s="35"/>
      <c r="ACG58" s="35"/>
      <c r="ACH58" s="35"/>
      <c r="ACI58" s="35"/>
      <c r="ACJ58" s="35"/>
      <c r="ACK58" s="35"/>
      <c r="ACL58" s="35"/>
      <c r="ACM58" s="35"/>
      <c r="ACN58" s="35"/>
      <c r="ACO58" s="35"/>
      <c r="ACP58" s="35"/>
      <c r="ACQ58" s="35">
        <v>5</v>
      </c>
      <c r="ACR58" s="35"/>
      <c r="ACS58" s="35"/>
      <c r="ACT58" s="35"/>
      <c r="ACU58" s="35"/>
      <c r="ACV58" s="35"/>
      <c r="ACW58" s="35"/>
      <c r="ACX58" s="35"/>
      <c r="ACY58" s="35">
        <v>3</v>
      </c>
      <c r="ACZ58" s="35"/>
      <c r="ADA58" s="35"/>
      <c r="ADB58" s="35"/>
      <c r="ADC58" s="35"/>
      <c r="ADD58" s="35"/>
      <c r="ADE58" s="35"/>
      <c r="ADF58" s="35"/>
      <c r="ADG58" s="35"/>
      <c r="ADH58" s="35"/>
      <c r="ADI58" s="35"/>
      <c r="ADJ58" s="35"/>
      <c r="ADK58" s="35"/>
      <c r="ADL58" s="35"/>
      <c r="ADM58" s="35"/>
      <c r="ADN58" s="35"/>
      <c r="ADO58" s="35"/>
      <c r="ADP58" s="35"/>
      <c r="ADQ58" s="35"/>
      <c r="ADR58" s="35"/>
      <c r="ADS58" s="35"/>
      <c r="ADT58" s="35"/>
      <c r="ADU58" s="35"/>
      <c r="ADV58" s="35"/>
      <c r="ADW58" s="35"/>
      <c r="ADX58" s="35"/>
      <c r="ADY58" s="26">
        <f t="shared" si="1"/>
        <v>0</v>
      </c>
      <c r="ADZ58" s="5"/>
    </row>
    <row r="59" spans="1:806" s="33" customFormat="1" x14ac:dyDescent="0.2">
      <c r="A59" s="51" t="s">
        <v>10</v>
      </c>
      <c r="B59" s="65">
        <f t="shared" si="0"/>
        <v>0</v>
      </c>
      <c r="C59" s="57">
        <v>10</v>
      </c>
      <c r="D59" s="58">
        <v>44788</v>
      </c>
      <c r="E59" s="67">
        <v>25.75</v>
      </c>
      <c r="F59" s="67">
        <f t="shared" si="2"/>
        <v>0</v>
      </c>
      <c r="G59" s="6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15"/>
      <c r="BF59" s="15"/>
      <c r="BG59" s="136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35"/>
      <c r="DJ59" s="35"/>
      <c r="DK59" s="35"/>
      <c r="DL59" s="35">
        <v>10</v>
      </c>
      <c r="DM59" s="35"/>
      <c r="DN59" s="35"/>
      <c r="DO59" s="35"/>
      <c r="DP59" s="35"/>
      <c r="DQ59" s="35"/>
      <c r="DR59" s="35"/>
      <c r="DS59" s="35"/>
      <c r="DT59" s="35"/>
      <c r="DU59" s="35"/>
      <c r="DV59" s="35"/>
      <c r="DW59" s="35"/>
      <c r="DX59" s="35">
        <v>10</v>
      </c>
      <c r="DY59" s="35"/>
      <c r="DZ59" s="35"/>
      <c r="EA59" s="35"/>
      <c r="EB59" s="35"/>
      <c r="EC59" s="35"/>
      <c r="ED59" s="35"/>
      <c r="EE59" s="35"/>
      <c r="EF59" s="35"/>
      <c r="EG59" s="35"/>
      <c r="EH59" s="35"/>
      <c r="EI59" s="35"/>
      <c r="EJ59" s="35"/>
      <c r="EK59" s="35"/>
      <c r="EL59" s="35"/>
      <c r="EM59" s="35"/>
      <c r="EN59" s="35"/>
      <c r="EO59" s="35"/>
      <c r="EP59" s="35"/>
      <c r="EQ59" s="35"/>
      <c r="ER59" s="35"/>
      <c r="ES59" s="35"/>
      <c r="ET59" s="35"/>
      <c r="EU59" s="35"/>
      <c r="EV59" s="35"/>
      <c r="EW59" s="35"/>
      <c r="EX59" s="35"/>
      <c r="EY59" s="35"/>
      <c r="EZ59" s="35"/>
      <c r="FA59" s="35"/>
      <c r="FB59" s="35"/>
      <c r="FC59" s="35"/>
      <c r="FD59" s="35"/>
      <c r="FE59" s="35"/>
      <c r="FF59" s="35"/>
      <c r="FG59" s="35"/>
      <c r="FH59" s="35"/>
      <c r="FI59" s="35"/>
      <c r="FJ59" s="35"/>
      <c r="FK59" s="35"/>
      <c r="FL59" s="35"/>
      <c r="FM59" s="35"/>
      <c r="FN59" s="35"/>
      <c r="FO59" s="35"/>
      <c r="FP59" s="35"/>
      <c r="FQ59" s="35"/>
      <c r="FR59" s="35"/>
      <c r="FS59" s="35"/>
      <c r="FT59" s="35"/>
      <c r="FU59" s="35"/>
      <c r="FV59" s="35"/>
      <c r="FW59" s="35"/>
      <c r="FX59" s="35"/>
      <c r="FY59" s="35"/>
      <c r="FZ59" s="35"/>
      <c r="GA59" s="35"/>
      <c r="GB59" s="35"/>
      <c r="GC59" s="35"/>
      <c r="GD59" s="35"/>
      <c r="GE59" s="35"/>
      <c r="GF59" s="35"/>
      <c r="GG59" s="35"/>
      <c r="GH59" s="35"/>
      <c r="GI59" s="35"/>
      <c r="GJ59" s="35"/>
      <c r="GK59" s="35"/>
      <c r="GL59" s="35"/>
      <c r="GM59" s="35"/>
      <c r="GN59" s="35"/>
      <c r="GO59" s="35"/>
      <c r="GP59" s="35"/>
      <c r="GQ59" s="35"/>
      <c r="GR59" s="35"/>
      <c r="GS59" s="35"/>
      <c r="GT59" s="35"/>
      <c r="GU59" s="35"/>
      <c r="GV59" s="35"/>
      <c r="GW59" s="35"/>
      <c r="GX59" s="35"/>
      <c r="GY59" s="35"/>
      <c r="GZ59" s="35"/>
      <c r="HA59" s="35"/>
      <c r="HB59" s="35"/>
      <c r="HC59" s="35"/>
      <c r="HD59" s="35"/>
      <c r="HE59" s="35"/>
      <c r="HF59" s="35"/>
      <c r="HG59" s="35"/>
      <c r="HH59" s="35"/>
      <c r="HI59" s="35"/>
      <c r="HJ59" s="35"/>
      <c r="HK59" s="35"/>
      <c r="HL59" s="35"/>
      <c r="HM59" s="35"/>
      <c r="HN59" s="35"/>
      <c r="HO59" s="35"/>
      <c r="HP59" s="35"/>
      <c r="HQ59" s="35"/>
      <c r="HR59" s="35"/>
      <c r="HS59" s="35"/>
      <c r="HT59" s="35"/>
      <c r="HU59" s="35"/>
      <c r="HV59" s="35"/>
      <c r="HW59" s="35"/>
      <c r="HX59" s="35"/>
      <c r="HY59" s="35"/>
      <c r="HZ59" s="35"/>
      <c r="IA59" s="35"/>
      <c r="IB59" s="35"/>
      <c r="IC59" s="35"/>
      <c r="ID59" s="35"/>
      <c r="IE59" s="35"/>
      <c r="IF59" s="35"/>
      <c r="IG59" s="35"/>
      <c r="IH59" s="35"/>
      <c r="II59" s="35"/>
      <c r="IJ59" s="35"/>
      <c r="IK59" s="35"/>
      <c r="IL59" s="35"/>
      <c r="IM59" s="35"/>
      <c r="IN59" s="35"/>
      <c r="IO59" s="35"/>
      <c r="IP59" s="35"/>
      <c r="IQ59" s="35"/>
      <c r="IR59" s="35"/>
      <c r="IS59" s="35"/>
      <c r="IT59" s="35"/>
      <c r="IU59" s="35"/>
      <c r="IV59" s="35"/>
      <c r="IW59" s="35"/>
      <c r="IX59" s="35"/>
      <c r="IY59" s="35"/>
      <c r="IZ59" s="35"/>
      <c r="JA59" s="35"/>
      <c r="JB59" s="35"/>
      <c r="JC59" s="35"/>
      <c r="JD59" s="35"/>
      <c r="JE59" s="35"/>
      <c r="JF59" s="35"/>
      <c r="JG59" s="35"/>
      <c r="JH59" s="35"/>
      <c r="JI59" s="35">
        <v>2</v>
      </c>
      <c r="JJ59" s="35"/>
      <c r="JK59" s="35"/>
      <c r="JL59" s="35"/>
      <c r="JM59" s="35"/>
      <c r="JN59" s="35"/>
      <c r="JO59" s="35"/>
      <c r="JP59" s="35"/>
      <c r="JQ59" s="35"/>
      <c r="JR59" s="35"/>
      <c r="JS59" s="35"/>
      <c r="JT59" s="35"/>
      <c r="JU59" s="35"/>
      <c r="JV59" s="35"/>
      <c r="JW59" s="35"/>
      <c r="JX59" s="35"/>
      <c r="JY59" s="35"/>
      <c r="JZ59" s="35"/>
      <c r="KA59" s="35"/>
      <c r="KB59" s="35"/>
      <c r="KC59" s="35"/>
      <c r="KD59" s="35"/>
      <c r="KE59" s="35"/>
      <c r="KF59" s="35"/>
      <c r="KG59" s="35"/>
      <c r="KH59" s="35"/>
      <c r="KI59" s="35"/>
      <c r="KJ59" s="35"/>
      <c r="KK59" s="35"/>
      <c r="KL59" s="35"/>
      <c r="KM59" s="35"/>
      <c r="KN59" s="35"/>
      <c r="KO59" s="35"/>
      <c r="KP59" s="35"/>
      <c r="KQ59" s="35"/>
      <c r="KR59" s="35"/>
      <c r="KS59" s="35"/>
      <c r="KT59" s="35"/>
      <c r="KU59" s="35"/>
      <c r="KV59" s="35"/>
      <c r="KW59" s="35"/>
      <c r="KX59" s="35"/>
      <c r="KY59" s="35"/>
      <c r="KZ59" s="35"/>
      <c r="LA59" s="35"/>
      <c r="LB59" s="35"/>
      <c r="LC59" s="35"/>
      <c r="LD59" s="35"/>
      <c r="LE59" s="35"/>
      <c r="LF59" s="35"/>
      <c r="LG59" s="35"/>
      <c r="LH59" s="35"/>
      <c r="LI59" s="35"/>
      <c r="LJ59" s="35"/>
      <c r="LK59" s="35"/>
      <c r="LL59" s="35"/>
      <c r="LM59" s="35"/>
      <c r="LN59" s="35"/>
      <c r="LO59" s="35"/>
      <c r="LP59" s="35"/>
      <c r="LQ59" s="35"/>
      <c r="LR59" s="35"/>
      <c r="LS59" s="35"/>
      <c r="LT59" s="35"/>
      <c r="LU59" s="35"/>
      <c r="LV59" s="35"/>
      <c r="LW59" s="35"/>
      <c r="LX59" s="35"/>
      <c r="LY59" s="35"/>
      <c r="LZ59" s="35"/>
      <c r="MA59" s="35"/>
      <c r="MB59" s="35"/>
      <c r="MC59" s="35"/>
      <c r="MD59" s="35"/>
      <c r="ME59" s="35"/>
      <c r="MF59" s="35"/>
      <c r="MG59" s="35"/>
      <c r="MH59" s="35"/>
      <c r="MI59" s="35"/>
      <c r="MJ59" s="35"/>
      <c r="MK59" s="35"/>
      <c r="ML59" s="35"/>
      <c r="MM59" s="35"/>
      <c r="MN59" s="35"/>
      <c r="MO59" s="35"/>
      <c r="MP59" s="35"/>
      <c r="MQ59" s="35"/>
      <c r="MR59" s="35"/>
      <c r="MS59" s="35"/>
      <c r="MT59" s="35"/>
      <c r="MU59" s="35"/>
      <c r="MV59" s="35"/>
      <c r="MW59" s="35"/>
      <c r="MX59" s="35"/>
      <c r="MY59" s="35"/>
      <c r="MZ59" s="35"/>
      <c r="NA59" s="35"/>
      <c r="NB59" s="35"/>
      <c r="NC59" s="35"/>
      <c r="ND59" s="35"/>
      <c r="NE59" s="35"/>
      <c r="NF59" s="35"/>
      <c r="NG59" s="35"/>
      <c r="NH59" s="35"/>
      <c r="NI59" s="35"/>
      <c r="NJ59" s="35"/>
      <c r="NK59" s="35"/>
      <c r="NL59" s="35"/>
      <c r="NM59" s="35"/>
      <c r="NN59" s="35"/>
      <c r="NO59" s="35"/>
      <c r="NP59" s="35"/>
      <c r="NQ59" s="35"/>
      <c r="NR59" s="35"/>
      <c r="NS59" s="35"/>
      <c r="NT59" s="35"/>
      <c r="NU59" s="35"/>
      <c r="NV59" s="35"/>
      <c r="NW59" s="35"/>
      <c r="NX59" s="35"/>
      <c r="NY59" s="35"/>
      <c r="NZ59" s="35"/>
      <c r="OA59" s="35"/>
      <c r="OB59" s="35"/>
      <c r="OC59" s="35"/>
      <c r="OD59" s="35"/>
      <c r="OE59" s="35"/>
      <c r="OF59" s="35"/>
      <c r="OG59" s="35"/>
      <c r="OH59" s="35"/>
      <c r="OI59" s="35"/>
      <c r="OJ59" s="35"/>
      <c r="OK59" s="35"/>
      <c r="OL59" s="35"/>
      <c r="OM59" s="35"/>
      <c r="ON59" s="35"/>
      <c r="OO59" s="35"/>
      <c r="OP59" s="35"/>
      <c r="OQ59" s="35"/>
      <c r="OR59" s="35"/>
      <c r="OS59" s="35"/>
      <c r="OT59" s="35"/>
      <c r="OU59" s="35"/>
      <c r="OV59" s="35"/>
      <c r="OW59" s="35"/>
      <c r="OX59" s="35"/>
      <c r="OY59" s="35"/>
      <c r="OZ59" s="35"/>
      <c r="PA59" s="35"/>
      <c r="PB59" s="35"/>
      <c r="PC59" s="35">
        <v>10</v>
      </c>
      <c r="PD59" s="35"/>
      <c r="PE59" s="35"/>
      <c r="PF59" s="35"/>
      <c r="PG59" s="35"/>
      <c r="PH59" s="35"/>
      <c r="PI59" s="35"/>
      <c r="PJ59" s="35"/>
      <c r="PK59" s="35"/>
      <c r="PL59" s="35"/>
      <c r="PM59" s="35"/>
      <c r="PN59" s="35"/>
      <c r="PO59" s="35"/>
      <c r="PP59" s="35"/>
      <c r="PQ59" s="35"/>
      <c r="PR59" s="35"/>
      <c r="PS59" s="35"/>
      <c r="PT59" s="35"/>
      <c r="PU59" s="35"/>
      <c r="PV59" s="35"/>
      <c r="PW59" s="35"/>
      <c r="PX59" s="35">
        <v>10</v>
      </c>
      <c r="PY59" s="35"/>
      <c r="PZ59" s="35"/>
      <c r="QA59" s="35"/>
      <c r="QB59" s="35"/>
      <c r="QC59" s="35"/>
      <c r="QD59" s="35"/>
      <c r="QE59" s="35"/>
      <c r="QF59" s="35">
        <v>2</v>
      </c>
      <c r="QG59" s="35"/>
      <c r="QH59" s="35"/>
      <c r="QI59" s="35"/>
      <c r="QJ59" s="35"/>
      <c r="QK59" s="35"/>
      <c r="QL59" s="35"/>
      <c r="QM59" s="35"/>
      <c r="QN59" s="35"/>
      <c r="QO59" s="35"/>
      <c r="QP59" s="35"/>
      <c r="QQ59" s="35"/>
      <c r="QR59" s="35"/>
      <c r="QS59" s="35"/>
      <c r="QT59" s="35"/>
      <c r="QU59" s="35"/>
      <c r="QV59" s="35"/>
      <c r="QW59" s="35"/>
      <c r="QX59" s="35"/>
      <c r="QY59" s="35"/>
      <c r="QZ59" s="35"/>
      <c r="RA59" s="35"/>
      <c r="RB59" s="35"/>
      <c r="RC59" s="35"/>
      <c r="RD59" s="35"/>
      <c r="RE59" s="35"/>
      <c r="RF59" s="35"/>
      <c r="RG59" s="35"/>
      <c r="RH59" s="35"/>
      <c r="RI59" s="35"/>
      <c r="RJ59" s="35"/>
      <c r="RK59" s="35"/>
      <c r="RL59" s="35"/>
      <c r="RM59" s="35"/>
      <c r="RN59" s="35"/>
      <c r="RO59" s="35"/>
      <c r="RP59" s="35"/>
      <c r="RQ59" s="35"/>
      <c r="RR59" s="35"/>
      <c r="RS59" s="35"/>
      <c r="RT59" s="35"/>
      <c r="RU59" s="35"/>
      <c r="RV59" s="35"/>
      <c r="RW59" s="35"/>
      <c r="RX59" s="35"/>
      <c r="RY59" s="35"/>
      <c r="RZ59" s="35"/>
      <c r="SA59" s="35"/>
      <c r="SB59" s="35"/>
      <c r="SC59" s="35"/>
      <c r="SD59" s="35"/>
      <c r="SE59" s="35"/>
      <c r="SF59" s="35"/>
      <c r="SG59" s="35"/>
      <c r="SH59" s="35"/>
      <c r="SI59" s="35"/>
      <c r="SJ59" s="35"/>
      <c r="SK59" s="35"/>
      <c r="SL59" s="35"/>
      <c r="SM59" s="35"/>
      <c r="SN59" s="35"/>
      <c r="SO59" s="35"/>
      <c r="SP59" s="35"/>
      <c r="SQ59" s="35"/>
      <c r="SR59" s="35"/>
      <c r="SS59" s="35"/>
      <c r="ST59" s="35"/>
      <c r="SU59" s="35"/>
      <c r="SV59" s="35"/>
      <c r="SW59" s="35"/>
      <c r="SX59" s="35"/>
      <c r="SY59" s="35"/>
      <c r="SZ59" s="35"/>
      <c r="TA59" s="35"/>
      <c r="TB59" s="35"/>
      <c r="TC59" s="35"/>
      <c r="TD59" s="35"/>
      <c r="TE59" s="35"/>
      <c r="TF59" s="35"/>
      <c r="TG59" s="35"/>
      <c r="TH59" s="35"/>
      <c r="TI59" s="35"/>
      <c r="TJ59" s="35"/>
      <c r="TK59" s="35"/>
      <c r="TL59" s="35"/>
      <c r="TM59" s="35"/>
      <c r="TN59" s="35"/>
      <c r="TO59" s="35"/>
      <c r="TP59" s="35"/>
      <c r="TQ59" s="35"/>
      <c r="TR59" s="35"/>
      <c r="TS59" s="35"/>
      <c r="TT59" s="35"/>
      <c r="TU59" s="35"/>
      <c r="TV59" s="35"/>
      <c r="TW59" s="35"/>
      <c r="TX59" s="35"/>
      <c r="TY59" s="35"/>
      <c r="TZ59" s="35"/>
      <c r="UA59" s="35"/>
      <c r="UB59" s="35"/>
      <c r="UC59" s="35"/>
      <c r="UD59" s="35"/>
      <c r="UE59" s="35"/>
      <c r="UF59" s="35"/>
      <c r="UG59" s="35"/>
      <c r="UH59" s="35"/>
      <c r="UI59" s="35"/>
      <c r="UJ59" s="35"/>
      <c r="UK59" s="35"/>
      <c r="UL59" s="35"/>
      <c r="UM59" s="35"/>
      <c r="UN59" s="35"/>
      <c r="UO59" s="35"/>
      <c r="UP59" s="35"/>
      <c r="UQ59" s="35"/>
      <c r="UR59" s="35"/>
      <c r="US59" s="35"/>
      <c r="UT59" s="35"/>
      <c r="UU59" s="35"/>
      <c r="UV59" s="35"/>
      <c r="UW59" s="35"/>
      <c r="UX59" s="35"/>
      <c r="UY59" s="35"/>
      <c r="UZ59" s="35"/>
      <c r="VA59" s="35"/>
      <c r="VB59" s="35"/>
      <c r="VC59" s="35"/>
      <c r="VD59" s="35"/>
      <c r="VE59" s="35"/>
      <c r="VF59" s="35"/>
      <c r="VG59" s="35">
        <v>20</v>
      </c>
      <c r="VH59" s="35"/>
      <c r="VI59" s="35"/>
      <c r="VJ59" s="35"/>
      <c r="VK59" s="35"/>
      <c r="VL59" s="35"/>
      <c r="VM59" s="35"/>
      <c r="VN59" s="35"/>
      <c r="VO59" s="35"/>
      <c r="VP59" s="35"/>
      <c r="VQ59" s="35"/>
      <c r="VR59" s="35"/>
      <c r="VS59" s="35"/>
      <c r="VT59" s="35"/>
      <c r="VU59" s="35"/>
      <c r="VV59" s="35"/>
      <c r="VW59" s="35"/>
      <c r="VX59" s="35"/>
      <c r="VY59" s="35"/>
      <c r="VZ59" s="35"/>
      <c r="WA59" s="35">
        <v>10</v>
      </c>
      <c r="WB59" s="35"/>
      <c r="WC59" s="35"/>
      <c r="WD59" s="35"/>
      <c r="WE59" s="35"/>
      <c r="WF59" s="35"/>
      <c r="WG59" s="35"/>
      <c r="WH59" s="35"/>
      <c r="WI59" s="35"/>
      <c r="WJ59" s="35"/>
      <c r="WK59" s="35"/>
      <c r="WL59" s="35"/>
      <c r="WM59" s="35"/>
      <c r="WN59" s="35"/>
      <c r="WO59" s="35"/>
      <c r="WP59" s="35"/>
      <c r="WQ59" s="35"/>
      <c r="WR59" s="35"/>
      <c r="WS59" s="35"/>
      <c r="WT59" s="35"/>
      <c r="WU59" s="35"/>
      <c r="WV59" s="35"/>
      <c r="WW59" s="35"/>
      <c r="WX59" s="35"/>
      <c r="WY59" s="35"/>
      <c r="WZ59" s="35"/>
      <c r="XA59" s="35"/>
      <c r="XB59" s="35"/>
      <c r="XC59" s="35"/>
      <c r="XD59" s="35"/>
      <c r="XE59" s="35"/>
      <c r="XF59" s="35"/>
      <c r="XG59" s="35"/>
      <c r="XH59" s="35"/>
      <c r="XI59" s="35"/>
      <c r="XJ59" s="35"/>
      <c r="XK59" s="35"/>
      <c r="XL59" s="35"/>
      <c r="XM59" s="35"/>
      <c r="XN59" s="35"/>
      <c r="XO59" s="35"/>
      <c r="XP59" s="35"/>
      <c r="XQ59" s="35"/>
      <c r="XR59" s="35"/>
      <c r="XS59" s="35"/>
      <c r="XT59" s="35"/>
      <c r="XU59" s="35"/>
      <c r="XV59" s="35"/>
      <c r="XW59" s="35"/>
      <c r="XX59" s="35"/>
      <c r="XY59" s="35"/>
      <c r="XZ59" s="35"/>
      <c r="YA59" s="35"/>
      <c r="YB59" s="35"/>
      <c r="YC59" s="35"/>
      <c r="YD59" s="35"/>
      <c r="YE59" s="35"/>
      <c r="YF59" s="35"/>
      <c r="YG59" s="35"/>
      <c r="YH59" s="35"/>
      <c r="YI59" s="35"/>
      <c r="YJ59" s="35"/>
      <c r="YK59" s="35"/>
      <c r="YL59" s="35"/>
      <c r="YM59" s="35"/>
      <c r="YN59" s="35"/>
      <c r="YO59" s="35"/>
      <c r="YP59" s="35"/>
      <c r="YQ59" s="35"/>
      <c r="YR59" s="35"/>
      <c r="YS59" s="35"/>
      <c r="YT59" s="35"/>
      <c r="YU59" s="35"/>
      <c r="YV59" s="35"/>
      <c r="YW59" s="35"/>
      <c r="YX59" s="35"/>
      <c r="YY59" s="35"/>
      <c r="YZ59" s="35"/>
      <c r="ZA59" s="35"/>
      <c r="ZB59" s="35"/>
      <c r="ZC59" s="35"/>
      <c r="ZD59" s="35"/>
      <c r="ZE59" s="35"/>
      <c r="ZF59" s="35"/>
      <c r="ZG59" s="35"/>
      <c r="ZH59" s="35"/>
      <c r="ZI59" s="35"/>
      <c r="ZJ59" s="35"/>
      <c r="ZK59" s="35"/>
      <c r="ZL59" s="35"/>
      <c r="ZM59" s="35"/>
      <c r="ZN59" s="35"/>
      <c r="ZO59" s="35"/>
      <c r="ZP59" s="35"/>
      <c r="ZQ59" s="35"/>
      <c r="ZR59" s="35"/>
      <c r="ZS59" s="35"/>
      <c r="ZT59" s="35"/>
      <c r="ZU59" s="35"/>
      <c r="ZV59" s="35"/>
      <c r="ZW59" s="35"/>
      <c r="ZX59" s="35"/>
      <c r="ZY59" s="35"/>
      <c r="ZZ59" s="35"/>
      <c r="AAA59" s="35"/>
      <c r="AAB59" s="35"/>
      <c r="AAC59" s="35"/>
      <c r="AAD59" s="35"/>
      <c r="AAE59" s="35"/>
      <c r="AAF59" s="35"/>
      <c r="AAG59" s="35"/>
      <c r="AAH59" s="35"/>
      <c r="AAI59" s="35"/>
      <c r="AAJ59" s="35"/>
      <c r="AAK59" s="35"/>
      <c r="AAL59" s="35"/>
      <c r="AAM59" s="35"/>
      <c r="AAN59" s="35"/>
      <c r="AAO59" s="35"/>
      <c r="AAP59" s="35"/>
      <c r="AAQ59" s="35"/>
      <c r="AAR59" s="35"/>
      <c r="AAS59" s="35"/>
      <c r="AAT59" s="35"/>
      <c r="AAU59" s="35"/>
      <c r="AAV59" s="35"/>
      <c r="AAW59" s="35"/>
      <c r="AAX59" s="35"/>
      <c r="AAY59" s="35"/>
      <c r="AAZ59" s="35"/>
      <c r="ABA59" s="35"/>
      <c r="ABB59" s="35"/>
      <c r="ABC59" s="35"/>
      <c r="ABD59" s="35"/>
      <c r="ABE59" s="35"/>
      <c r="ABF59" s="35"/>
      <c r="ABG59" s="35"/>
      <c r="ABH59" s="35"/>
      <c r="ABI59" s="35">
        <v>20</v>
      </c>
      <c r="ABJ59" s="35"/>
      <c r="ABK59" s="35"/>
      <c r="ABL59" s="35"/>
      <c r="ABM59" s="35"/>
      <c r="ABN59" s="35"/>
      <c r="ABO59" s="35"/>
      <c r="ABP59" s="35"/>
      <c r="ABQ59" s="35"/>
      <c r="ABR59" s="35"/>
      <c r="ABS59" s="35"/>
      <c r="ABT59" s="35"/>
      <c r="ABU59" s="35"/>
      <c r="ABV59" s="35"/>
      <c r="ABW59" s="35"/>
      <c r="ABX59" s="35"/>
      <c r="ABY59" s="35"/>
      <c r="ABZ59" s="35"/>
      <c r="ACA59" s="35"/>
      <c r="ACB59" s="35"/>
      <c r="ACC59" s="35"/>
      <c r="ACD59" s="35"/>
      <c r="ACE59" s="35"/>
      <c r="ACF59" s="35"/>
      <c r="ACG59" s="35"/>
      <c r="ACH59" s="35"/>
      <c r="ACI59" s="35"/>
      <c r="ACJ59" s="35"/>
      <c r="ACK59" s="35"/>
      <c r="ACL59" s="35"/>
      <c r="ACM59" s="35"/>
      <c r="ACN59" s="35"/>
      <c r="ACO59" s="35"/>
      <c r="ACP59" s="35"/>
      <c r="ACQ59" s="35"/>
      <c r="ACR59" s="35"/>
      <c r="ACS59" s="35"/>
      <c r="ACT59" s="35"/>
      <c r="ACU59" s="35"/>
      <c r="ACV59" s="35"/>
      <c r="ACW59" s="35"/>
      <c r="ACX59" s="35"/>
      <c r="ACY59" s="35"/>
      <c r="ACZ59" s="35"/>
      <c r="ADA59" s="35"/>
      <c r="ADB59" s="35"/>
      <c r="ADC59" s="35"/>
      <c r="ADD59" s="35"/>
      <c r="ADE59" s="35"/>
      <c r="ADF59" s="35"/>
      <c r="ADG59" s="35"/>
      <c r="ADH59" s="35"/>
      <c r="ADI59" s="35"/>
      <c r="ADJ59" s="35"/>
      <c r="ADK59" s="35"/>
      <c r="ADL59" s="35"/>
      <c r="ADM59" s="35"/>
      <c r="ADN59" s="35"/>
      <c r="ADO59" s="35"/>
      <c r="ADP59" s="35"/>
      <c r="ADQ59" s="35"/>
      <c r="ADR59" s="35"/>
      <c r="ADS59" s="35">
        <v>10</v>
      </c>
      <c r="ADT59" s="35"/>
      <c r="ADU59" s="35"/>
      <c r="ADV59" s="35"/>
      <c r="ADW59" s="35"/>
      <c r="ADX59" s="35"/>
      <c r="ADY59" s="26">
        <f t="shared" si="1"/>
        <v>0</v>
      </c>
      <c r="ADZ59" s="5"/>
    </row>
    <row r="60" spans="1:806" s="33" customFormat="1" x14ac:dyDescent="0.2">
      <c r="A60" s="51" t="s">
        <v>10</v>
      </c>
      <c r="B60" s="65">
        <f t="shared" si="0"/>
        <v>0</v>
      </c>
      <c r="C60" s="57">
        <v>1</v>
      </c>
      <c r="D60" s="58">
        <v>44832</v>
      </c>
      <c r="E60" s="67">
        <v>29.25</v>
      </c>
      <c r="F60" s="67">
        <f t="shared" si="2"/>
        <v>0</v>
      </c>
      <c r="G60" s="6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15"/>
      <c r="BF60" s="15"/>
      <c r="BG60" s="136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s="35"/>
      <c r="DP60" s="35"/>
      <c r="DQ60" s="35"/>
      <c r="DR60" s="35"/>
      <c r="DS60" s="35"/>
      <c r="DT60" s="35"/>
      <c r="DU60" s="35"/>
      <c r="DV60" s="35"/>
      <c r="DW60" s="35"/>
      <c r="DX60" s="35"/>
      <c r="DY60" s="35"/>
      <c r="DZ60" s="35"/>
      <c r="EA60" s="35"/>
      <c r="EB60" s="35"/>
      <c r="EC60" s="35"/>
      <c r="ED60" s="35"/>
      <c r="EE60" s="35"/>
      <c r="EF60" s="35"/>
      <c r="EG60" s="35"/>
      <c r="EH60" s="35"/>
      <c r="EI60" s="35"/>
      <c r="EJ60" s="35"/>
      <c r="EK60" s="35"/>
      <c r="EL60" s="35"/>
      <c r="EM60" s="35"/>
      <c r="EN60" s="35"/>
      <c r="EO60" s="35"/>
      <c r="EP60" s="35"/>
      <c r="EQ60" s="35"/>
      <c r="ER60" s="35"/>
      <c r="ES60" s="35"/>
      <c r="ET60" s="35"/>
      <c r="EU60" s="35"/>
      <c r="EV60" s="35"/>
      <c r="EW60" s="35"/>
      <c r="EX60" s="35"/>
      <c r="EY60" s="35"/>
      <c r="EZ60" s="35"/>
      <c r="FA60" s="35"/>
      <c r="FB60" s="35"/>
      <c r="FC60" s="35"/>
      <c r="FD60" s="35"/>
      <c r="FE60" s="35"/>
      <c r="FF60" s="35"/>
      <c r="FG60" s="35"/>
      <c r="FH60" s="35"/>
      <c r="FI60" s="35"/>
      <c r="FJ60" s="35"/>
      <c r="FK60" s="35"/>
      <c r="FL60" s="35"/>
      <c r="FM60" s="35"/>
      <c r="FN60" s="35"/>
      <c r="FO60" s="35"/>
      <c r="FP60" s="35"/>
      <c r="FQ60" s="35"/>
      <c r="FR60" s="35"/>
      <c r="FS60" s="35"/>
      <c r="FT60" s="35"/>
      <c r="FU60" s="35"/>
      <c r="FV60" s="35"/>
      <c r="FW60" s="35"/>
      <c r="FX60" s="35"/>
      <c r="FY60" s="35"/>
      <c r="FZ60" s="35"/>
      <c r="GA60" s="35"/>
      <c r="GB60" s="35"/>
      <c r="GC60" s="35"/>
      <c r="GD60" s="35"/>
      <c r="GE60" s="35"/>
      <c r="GF60" s="35"/>
      <c r="GG60" s="35"/>
      <c r="GH60" s="35"/>
      <c r="GI60" s="35"/>
      <c r="GJ60" s="35"/>
      <c r="GK60" s="35"/>
      <c r="GL60" s="35"/>
      <c r="GM60" s="35"/>
      <c r="GN60" s="35"/>
      <c r="GO60" s="35"/>
      <c r="GP60" s="35"/>
      <c r="GQ60" s="35"/>
      <c r="GR60" s="35"/>
      <c r="GS60" s="35"/>
      <c r="GT60" s="35"/>
      <c r="GU60" s="35"/>
      <c r="GV60" s="35"/>
      <c r="GW60" s="35"/>
      <c r="GX60" s="35"/>
      <c r="GY60" s="35"/>
      <c r="GZ60" s="35"/>
      <c r="HA60" s="35"/>
      <c r="HB60" s="35"/>
      <c r="HC60" s="35"/>
      <c r="HD60" s="35"/>
      <c r="HE60" s="35"/>
      <c r="HF60" s="35"/>
      <c r="HG60" s="35"/>
      <c r="HH60" s="35"/>
      <c r="HI60" s="35"/>
      <c r="HJ60" s="35"/>
      <c r="HK60" s="35"/>
      <c r="HL60" s="35"/>
      <c r="HM60" s="35"/>
      <c r="HN60" s="35"/>
      <c r="HO60" s="35"/>
      <c r="HP60" s="35"/>
      <c r="HQ60" s="35"/>
      <c r="HR60" s="35"/>
      <c r="HS60" s="35"/>
      <c r="HT60" s="35"/>
      <c r="HU60" s="35"/>
      <c r="HV60" s="35"/>
      <c r="HW60" s="35"/>
      <c r="HX60" s="35"/>
      <c r="HY60" s="35"/>
      <c r="HZ60" s="35"/>
      <c r="IA60" s="35"/>
      <c r="IB60" s="35"/>
      <c r="IC60" s="35"/>
      <c r="ID60" s="35"/>
      <c r="IE60" s="35"/>
      <c r="IF60" s="35"/>
      <c r="IG60" s="35"/>
      <c r="IH60" s="35"/>
      <c r="II60" s="35"/>
      <c r="IJ60" s="35"/>
      <c r="IK60" s="35"/>
      <c r="IL60" s="35"/>
      <c r="IM60" s="35"/>
      <c r="IN60" s="35"/>
      <c r="IO60" s="35"/>
      <c r="IP60" s="35"/>
      <c r="IQ60" s="35"/>
      <c r="IR60" s="35"/>
      <c r="IS60" s="35"/>
      <c r="IT60" s="35"/>
      <c r="IU60" s="35"/>
      <c r="IV60" s="35"/>
      <c r="IW60" s="35"/>
      <c r="IX60" s="35"/>
      <c r="IY60" s="35"/>
      <c r="IZ60" s="35"/>
      <c r="JA60" s="35"/>
      <c r="JB60" s="35"/>
      <c r="JC60" s="35"/>
      <c r="JD60" s="35"/>
      <c r="JE60" s="35"/>
      <c r="JF60" s="35"/>
      <c r="JG60" s="35"/>
      <c r="JH60" s="35"/>
      <c r="JI60" s="35"/>
      <c r="JJ60" s="35"/>
      <c r="JK60" s="35"/>
      <c r="JL60" s="35"/>
      <c r="JM60" s="35"/>
      <c r="JN60" s="35"/>
      <c r="JO60" s="35"/>
      <c r="JP60" s="35"/>
      <c r="JQ60" s="35"/>
      <c r="JR60" s="35"/>
      <c r="JS60" s="35"/>
      <c r="JT60" s="35"/>
      <c r="JU60" s="35"/>
      <c r="JV60" s="35"/>
      <c r="JW60" s="35"/>
      <c r="JX60" s="35"/>
      <c r="JY60" s="35"/>
      <c r="JZ60" s="35"/>
      <c r="KA60" s="35"/>
      <c r="KB60" s="35"/>
      <c r="KC60" s="35"/>
      <c r="KD60" s="35"/>
      <c r="KE60" s="35">
        <v>2</v>
      </c>
      <c r="KF60" s="35"/>
      <c r="KG60" s="35"/>
      <c r="KH60" s="35"/>
      <c r="KI60" s="35"/>
      <c r="KJ60" s="35"/>
      <c r="KK60" s="35"/>
      <c r="KL60" s="35"/>
      <c r="KM60" s="35"/>
      <c r="KN60" s="35"/>
      <c r="KO60" s="35"/>
      <c r="KP60" s="35"/>
      <c r="KQ60" s="35"/>
      <c r="KR60" s="35"/>
      <c r="KS60" s="35">
        <v>2</v>
      </c>
      <c r="KT60" s="35"/>
      <c r="KU60" s="35"/>
      <c r="KV60" s="35"/>
      <c r="KW60" s="35"/>
      <c r="KX60" s="35"/>
      <c r="KY60" s="35"/>
      <c r="KZ60" s="35"/>
      <c r="LA60" s="35"/>
      <c r="LB60" s="35"/>
      <c r="LC60" s="35"/>
      <c r="LD60" s="35"/>
      <c r="LE60" s="35"/>
      <c r="LF60" s="35"/>
      <c r="LG60" s="35"/>
      <c r="LH60" s="35"/>
      <c r="LI60" s="35"/>
      <c r="LJ60" s="35"/>
      <c r="LK60" s="35"/>
      <c r="LL60" s="35"/>
      <c r="LM60" s="35"/>
      <c r="LN60" s="35"/>
      <c r="LO60" s="35"/>
      <c r="LP60" s="35"/>
      <c r="LQ60" s="35"/>
      <c r="LR60" s="35"/>
      <c r="LS60" s="35"/>
      <c r="LT60" s="35"/>
      <c r="LU60" s="35"/>
      <c r="LV60" s="35"/>
      <c r="LW60" s="35"/>
      <c r="LX60" s="35"/>
      <c r="LY60" s="35"/>
      <c r="LZ60" s="35"/>
      <c r="MA60" s="35"/>
      <c r="MB60" s="35"/>
      <c r="MC60" s="35"/>
      <c r="MD60" s="35"/>
      <c r="ME60" s="35"/>
      <c r="MF60" s="35"/>
      <c r="MG60" s="35"/>
      <c r="MH60" s="35"/>
      <c r="MI60" s="35"/>
      <c r="MJ60" s="35"/>
      <c r="MK60" s="35"/>
      <c r="ML60" s="35"/>
      <c r="MM60" s="35"/>
      <c r="MN60" s="35"/>
      <c r="MO60" s="35"/>
      <c r="MP60" s="35"/>
      <c r="MQ60" s="35"/>
      <c r="MR60" s="35"/>
      <c r="MS60" s="35"/>
      <c r="MT60" s="35"/>
      <c r="MU60" s="35"/>
      <c r="MV60" s="35"/>
      <c r="MW60" s="35"/>
      <c r="MX60" s="35"/>
      <c r="MY60" s="35"/>
      <c r="MZ60" s="35"/>
      <c r="NA60" s="35"/>
      <c r="NB60" s="35"/>
      <c r="NC60" s="35"/>
      <c r="ND60" s="35"/>
      <c r="NE60" s="35"/>
      <c r="NF60" s="35"/>
      <c r="NG60" s="35"/>
      <c r="NH60" s="35"/>
      <c r="NI60" s="35"/>
      <c r="NJ60" s="35"/>
      <c r="NK60" s="35"/>
      <c r="NL60" s="35"/>
      <c r="NM60" s="35"/>
      <c r="NN60" s="35">
        <v>3</v>
      </c>
      <c r="NO60" s="35"/>
      <c r="NP60" s="35"/>
      <c r="NQ60" s="35"/>
      <c r="NR60" s="35"/>
      <c r="NS60" s="35"/>
      <c r="NT60" s="35"/>
      <c r="NU60" s="35"/>
      <c r="NV60" s="35"/>
      <c r="NW60" s="35"/>
      <c r="NX60" s="35"/>
      <c r="NY60" s="35"/>
      <c r="NZ60" s="35"/>
      <c r="OA60" s="35"/>
      <c r="OB60" s="35"/>
      <c r="OC60" s="35"/>
      <c r="OD60" s="35"/>
      <c r="OE60" s="35"/>
      <c r="OF60" s="35"/>
      <c r="OG60" s="35"/>
      <c r="OH60" s="35"/>
      <c r="OI60" s="35"/>
      <c r="OJ60" s="35"/>
      <c r="OK60" s="35"/>
      <c r="OL60" s="35"/>
      <c r="OM60" s="35"/>
      <c r="ON60" s="35"/>
      <c r="OO60" s="35"/>
      <c r="OP60" s="35"/>
      <c r="OQ60" s="35"/>
      <c r="OR60" s="35"/>
      <c r="OS60" s="35"/>
      <c r="OT60" s="35"/>
      <c r="OU60" s="35"/>
      <c r="OV60" s="35"/>
      <c r="OW60" s="35"/>
      <c r="OX60" s="35"/>
      <c r="OY60" s="35"/>
      <c r="OZ60" s="35"/>
      <c r="PA60" s="35"/>
      <c r="PB60" s="35"/>
      <c r="PC60" s="35"/>
      <c r="PD60" s="35"/>
      <c r="PE60" s="35"/>
      <c r="PF60" s="35"/>
      <c r="PG60" s="35"/>
      <c r="PH60" s="35"/>
      <c r="PI60" s="35"/>
      <c r="PJ60" s="35"/>
      <c r="PK60" s="35"/>
      <c r="PL60" s="35"/>
      <c r="PM60" s="35"/>
      <c r="PN60" s="35"/>
      <c r="PO60" s="35"/>
      <c r="PP60" s="35"/>
      <c r="PQ60" s="35"/>
      <c r="PR60" s="35"/>
      <c r="PS60" s="35"/>
      <c r="PT60" s="35"/>
      <c r="PU60" s="35"/>
      <c r="PV60" s="35"/>
      <c r="PW60" s="35"/>
      <c r="PX60" s="35"/>
      <c r="PY60" s="35"/>
      <c r="PZ60" s="35"/>
      <c r="QA60" s="35"/>
      <c r="QB60" s="35"/>
      <c r="QC60" s="35"/>
      <c r="QD60" s="35"/>
      <c r="QE60" s="35"/>
      <c r="QF60" s="35"/>
      <c r="QG60" s="35"/>
      <c r="QH60" s="35"/>
      <c r="QI60" s="35"/>
      <c r="QJ60" s="35"/>
      <c r="QK60" s="35"/>
      <c r="QL60" s="35"/>
      <c r="QM60" s="35"/>
      <c r="QN60" s="35"/>
      <c r="QO60" s="35"/>
      <c r="QP60" s="35"/>
      <c r="QQ60" s="35"/>
      <c r="QR60" s="35"/>
      <c r="QS60" s="35"/>
      <c r="QT60" s="35"/>
      <c r="QU60" s="35"/>
      <c r="QV60" s="35"/>
      <c r="QW60" s="35"/>
      <c r="QX60" s="35"/>
      <c r="QY60" s="35"/>
      <c r="QZ60" s="35"/>
      <c r="RA60" s="35"/>
      <c r="RB60" s="35"/>
      <c r="RC60" s="35"/>
      <c r="RD60" s="35"/>
      <c r="RE60" s="35"/>
      <c r="RF60" s="35"/>
      <c r="RG60" s="35"/>
      <c r="RH60" s="35"/>
      <c r="RI60" s="35"/>
      <c r="RJ60" s="35"/>
      <c r="RK60" s="35"/>
      <c r="RL60" s="35"/>
      <c r="RM60" s="35"/>
      <c r="RN60" s="35"/>
      <c r="RO60" s="35"/>
      <c r="RP60" s="35"/>
      <c r="RQ60" s="35"/>
      <c r="RR60" s="35"/>
      <c r="RS60" s="35"/>
      <c r="RT60" s="35"/>
      <c r="RU60" s="35"/>
      <c r="RV60" s="35"/>
      <c r="RW60" s="35"/>
      <c r="RX60" s="35"/>
      <c r="RY60" s="35"/>
      <c r="RZ60" s="35"/>
      <c r="SA60" s="35"/>
      <c r="SB60" s="35"/>
      <c r="SC60" s="35"/>
      <c r="SD60" s="35"/>
      <c r="SE60" s="35"/>
      <c r="SF60" s="35"/>
      <c r="SG60" s="35"/>
      <c r="SH60" s="35"/>
      <c r="SI60" s="35"/>
      <c r="SJ60" s="35"/>
      <c r="SK60" s="35"/>
      <c r="SL60" s="35"/>
      <c r="SM60" s="35"/>
      <c r="SN60" s="35"/>
      <c r="SO60" s="35"/>
      <c r="SP60" s="35"/>
      <c r="SQ60" s="35"/>
      <c r="SR60" s="35"/>
      <c r="SS60" s="35"/>
      <c r="ST60" s="35"/>
      <c r="SU60" s="35"/>
      <c r="SV60" s="35"/>
      <c r="SW60" s="35"/>
      <c r="SX60" s="35"/>
      <c r="SY60" s="35"/>
      <c r="SZ60" s="35"/>
      <c r="TA60" s="35"/>
      <c r="TB60" s="35"/>
      <c r="TC60" s="35"/>
      <c r="TD60" s="35"/>
      <c r="TE60" s="35"/>
      <c r="TF60" s="35"/>
      <c r="TG60" s="35"/>
      <c r="TH60" s="35"/>
      <c r="TI60" s="35"/>
      <c r="TJ60" s="35"/>
      <c r="TK60" s="35"/>
      <c r="TL60" s="35"/>
      <c r="TM60" s="35"/>
      <c r="TN60" s="35"/>
      <c r="TO60" s="35"/>
      <c r="TP60" s="35"/>
      <c r="TQ60" s="35"/>
      <c r="TR60" s="35"/>
      <c r="TS60" s="35"/>
      <c r="TT60" s="35"/>
      <c r="TU60" s="35"/>
      <c r="TV60" s="35"/>
      <c r="TW60" s="35"/>
      <c r="TX60" s="35"/>
      <c r="TY60" s="35"/>
      <c r="TZ60" s="35"/>
      <c r="UA60" s="35"/>
      <c r="UB60" s="35"/>
      <c r="UC60" s="35"/>
      <c r="UD60" s="35"/>
      <c r="UE60" s="35"/>
      <c r="UF60" s="35"/>
      <c r="UG60" s="35"/>
      <c r="UH60" s="35"/>
      <c r="UI60" s="35"/>
      <c r="UJ60" s="35"/>
      <c r="UK60" s="35"/>
      <c r="UL60" s="35"/>
      <c r="UM60" s="35"/>
      <c r="UN60" s="35"/>
      <c r="UO60" s="35"/>
      <c r="UP60" s="35"/>
      <c r="UQ60" s="35"/>
      <c r="UR60" s="35"/>
      <c r="US60" s="35"/>
      <c r="UT60" s="35"/>
      <c r="UU60" s="35"/>
      <c r="UV60" s="35"/>
      <c r="UW60" s="35"/>
      <c r="UX60" s="35"/>
      <c r="UY60" s="35"/>
      <c r="UZ60" s="35"/>
      <c r="VA60" s="35"/>
      <c r="VB60" s="35"/>
      <c r="VC60" s="35"/>
      <c r="VD60" s="35"/>
      <c r="VE60" s="35"/>
      <c r="VF60" s="35"/>
      <c r="VG60" s="35"/>
      <c r="VH60" s="35"/>
      <c r="VI60" s="35"/>
      <c r="VJ60" s="35"/>
      <c r="VK60" s="35"/>
      <c r="VL60" s="35"/>
      <c r="VM60" s="35"/>
      <c r="VN60" s="35"/>
      <c r="VO60" s="35"/>
      <c r="VP60" s="35"/>
      <c r="VQ60" s="35"/>
      <c r="VR60" s="35"/>
      <c r="VS60" s="35"/>
      <c r="VT60" s="35"/>
      <c r="VU60" s="35"/>
      <c r="VV60" s="35"/>
      <c r="VW60" s="35"/>
      <c r="VX60" s="35"/>
      <c r="VY60" s="35"/>
      <c r="VZ60" s="35"/>
      <c r="WA60" s="35"/>
      <c r="WB60" s="35"/>
      <c r="WC60" s="35"/>
      <c r="WD60" s="35"/>
      <c r="WE60" s="35"/>
      <c r="WF60" s="35"/>
      <c r="WG60" s="35"/>
      <c r="WH60" s="35"/>
      <c r="WI60" s="35"/>
      <c r="WJ60" s="35"/>
      <c r="WK60" s="35">
        <v>2</v>
      </c>
      <c r="WL60" s="35"/>
      <c r="WM60" s="35"/>
      <c r="WN60" s="35"/>
      <c r="WO60" s="35"/>
      <c r="WP60" s="35"/>
      <c r="WQ60" s="35"/>
      <c r="WR60" s="35"/>
      <c r="WS60" s="35"/>
      <c r="WT60" s="35"/>
      <c r="WU60" s="35"/>
      <c r="WV60" s="35"/>
      <c r="WW60" s="35"/>
      <c r="WX60" s="35"/>
      <c r="WY60" s="35"/>
      <c r="WZ60" s="35"/>
      <c r="XA60" s="35"/>
      <c r="XB60" s="35"/>
      <c r="XC60" s="35"/>
      <c r="XD60" s="35"/>
      <c r="XE60" s="35"/>
      <c r="XF60" s="35"/>
      <c r="XG60" s="35"/>
      <c r="XH60" s="35"/>
      <c r="XI60" s="35"/>
      <c r="XJ60" s="35"/>
      <c r="XK60" s="35"/>
      <c r="XL60" s="35"/>
      <c r="XM60" s="35"/>
      <c r="XN60" s="35"/>
      <c r="XO60" s="35"/>
      <c r="XP60" s="35"/>
      <c r="XQ60" s="35"/>
      <c r="XR60" s="35"/>
      <c r="XS60" s="35"/>
      <c r="XT60" s="35"/>
      <c r="XU60" s="35"/>
      <c r="XV60" s="35"/>
      <c r="XW60" s="35"/>
      <c r="XX60" s="35"/>
      <c r="XY60" s="35"/>
      <c r="XZ60" s="35"/>
      <c r="YA60" s="35"/>
      <c r="YB60" s="35"/>
      <c r="YC60" s="35"/>
      <c r="YD60" s="35"/>
      <c r="YE60" s="35"/>
      <c r="YF60" s="35"/>
      <c r="YG60" s="35"/>
      <c r="YH60" s="35"/>
      <c r="YI60" s="35"/>
      <c r="YJ60" s="35"/>
      <c r="YK60" s="35"/>
      <c r="YL60" s="35"/>
      <c r="YM60" s="35"/>
      <c r="YN60" s="35"/>
      <c r="YO60" s="35"/>
      <c r="YP60" s="35"/>
      <c r="YQ60" s="35"/>
      <c r="YR60" s="35"/>
      <c r="YS60" s="35"/>
      <c r="YT60" s="35"/>
      <c r="YU60" s="35"/>
      <c r="YV60" s="35"/>
      <c r="YW60" s="35"/>
      <c r="YX60" s="35"/>
      <c r="YY60" s="35"/>
      <c r="YZ60" s="35"/>
      <c r="ZA60" s="35"/>
      <c r="ZB60" s="35">
        <v>2</v>
      </c>
      <c r="ZC60" s="35"/>
      <c r="ZD60" s="35"/>
      <c r="ZE60" s="35"/>
      <c r="ZF60" s="35"/>
      <c r="ZG60" s="35"/>
      <c r="ZH60" s="35"/>
      <c r="ZI60" s="35"/>
      <c r="ZJ60" s="35">
        <v>2</v>
      </c>
      <c r="ZK60" s="35"/>
      <c r="ZL60" s="35"/>
      <c r="ZM60" s="35"/>
      <c r="ZN60" s="35"/>
      <c r="ZO60" s="35"/>
      <c r="ZP60" s="35"/>
      <c r="ZQ60" s="35"/>
      <c r="ZR60" s="35"/>
      <c r="ZS60" s="35"/>
      <c r="ZT60" s="35"/>
      <c r="ZU60" s="35"/>
      <c r="ZV60" s="35"/>
      <c r="ZW60" s="35"/>
      <c r="ZX60" s="35"/>
      <c r="ZY60" s="35"/>
      <c r="ZZ60" s="35"/>
      <c r="AAA60" s="35"/>
      <c r="AAB60" s="35"/>
      <c r="AAC60" s="35">
        <v>3</v>
      </c>
      <c r="AAD60" s="35"/>
      <c r="AAE60" s="35"/>
      <c r="AAF60" s="35"/>
      <c r="AAG60" s="35"/>
      <c r="AAH60" s="35"/>
      <c r="AAI60" s="35"/>
      <c r="AAJ60" s="35"/>
      <c r="AAK60" s="35"/>
      <c r="AAL60" s="35"/>
      <c r="AAM60" s="35"/>
      <c r="AAN60" s="35"/>
      <c r="AAO60" s="35"/>
      <c r="AAP60" s="35"/>
      <c r="AAQ60" s="35"/>
      <c r="AAR60" s="35"/>
      <c r="AAS60" s="35"/>
      <c r="AAT60" s="35"/>
      <c r="AAU60" s="35"/>
      <c r="AAV60" s="35"/>
      <c r="AAW60" s="35"/>
      <c r="AAX60" s="35"/>
      <c r="AAY60" s="35"/>
      <c r="AAZ60" s="35"/>
      <c r="ABA60" s="35"/>
      <c r="ABB60" s="35"/>
      <c r="ABC60" s="35"/>
      <c r="ABD60" s="35"/>
      <c r="ABE60" s="35"/>
      <c r="ABF60" s="35"/>
      <c r="ABG60" s="35"/>
      <c r="ABH60" s="35"/>
      <c r="ABI60" s="35"/>
      <c r="ABJ60" s="35"/>
      <c r="ABK60" s="35"/>
      <c r="ABL60" s="35"/>
      <c r="ABM60" s="35"/>
      <c r="ABN60" s="35"/>
      <c r="ABO60" s="35"/>
      <c r="ABP60" s="35"/>
      <c r="ABQ60" s="35"/>
      <c r="ABR60" s="35"/>
      <c r="ABS60" s="35"/>
      <c r="ABT60" s="35"/>
      <c r="ABU60" s="35"/>
      <c r="ABV60" s="35"/>
      <c r="ABW60" s="35"/>
      <c r="ABX60" s="35"/>
      <c r="ABY60" s="35"/>
      <c r="ABZ60" s="35"/>
      <c r="ACA60" s="35"/>
      <c r="ACB60" s="35"/>
      <c r="ACC60" s="35"/>
      <c r="ACD60" s="35"/>
      <c r="ACE60" s="35"/>
      <c r="ACF60" s="35"/>
      <c r="ACG60" s="35"/>
      <c r="ACH60" s="35"/>
      <c r="ACI60" s="35"/>
      <c r="ACJ60" s="35"/>
      <c r="ACK60" s="35"/>
      <c r="ACL60" s="35"/>
      <c r="ACM60" s="35"/>
      <c r="ACN60" s="35"/>
      <c r="ACO60" s="35"/>
      <c r="ACP60" s="35"/>
      <c r="ACQ60" s="35"/>
      <c r="ACR60" s="35"/>
      <c r="ACS60" s="35"/>
      <c r="ACT60" s="35"/>
      <c r="ACU60" s="35"/>
      <c r="ACV60" s="35"/>
      <c r="ACW60" s="35"/>
      <c r="ACX60" s="35"/>
      <c r="ACY60" s="35"/>
      <c r="ACZ60" s="35"/>
      <c r="ADA60" s="35"/>
      <c r="ADB60" s="35"/>
      <c r="ADC60" s="35"/>
      <c r="ADD60" s="35"/>
      <c r="ADE60" s="35"/>
      <c r="ADF60" s="35"/>
      <c r="ADG60" s="35"/>
      <c r="ADH60" s="35"/>
      <c r="ADI60" s="35"/>
      <c r="ADJ60" s="35">
        <v>2</v>
      </c>
      <c r="ADK60" s="35"/>
      <c r="ADL60" s="35"/>
      <c r="ADM60" s="35"/>
      <c r="ADN60" s="35"/>
      <c r="ADO60" s="35"/>
      <c r="ADP60" s="35"/>
      <c r="ADQ60" s="35"/>
      <c r="ADR60" s="35"/>
      <c r="ADS60" s="35"/>
      <c r="ADT60" s="35"/>
      <c r="ADU60" s="35"/>
      <c r="ADV60" s="35"/>
      <c r="ADW60" s="35"/>
      <c r="ADX60" s="35"/>
      <c r="ADY60" s="26">
        <f t="shared" si="1"/>
        <v>0</v>
      </c>
      <c r="ADZ60" s="5"/>
    </row>
    <row r="61" spans="1:806" s="33" customFormat="1" x14ac:dyDescent="0.2">
      <c r="A61" s="51" t="s">
        <v>10</v>
      </c>
      <c r="B61" s="65">
        <f t="shared" si="0"/>
        <v>20</v>
      </c>
      <c r="C61" s="57">
        <v>10</v>
      </c>
      <c r="D61" s="58">
        <v>44824</v>
      </c>
      <c r="E61" s="67">
        <v>25.23</v>
      </c>
      <c r="F61" s="67">
        <f t="shared" si="2"/>
        <v>504.6</v>
      </c>
      <c r="G61" s="6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15"/>
      <c r="BF61" s="15"/>
      <c r="BG61" s="136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s="35"/>
      <c r="DP61" s="35"/>
      <c r="DQ61" s="35"/>
      <c r="DR61" s="35"/>
      <c r="DS61" s="35"/>
      <c r="DT61" s="35"/>
      <c r="DU61" s="35"/>
      <c r="DV61" s="35">
        <v>20</v>
      </c>
      <c r="DW61" s="35"/>
      <c r="DX61" s="35"/>
      <c r="DY61" s="35"/>
      <c r="DZ61" s="35"/>
      <c r="EA61" s="35"/>
      <c r="EB61" s="35"/>
      <c r="EC61" s="35"/>
      <c r="ED61" s="35"/>
      <c r="EE61" s="35"/>
      <c r="EF61" s="35"/>
      <c r="EG61" s="35"/>
      <c r="EH61" s="35"/>
      <c r="EI61" s="35"/>
      <c r="EJ61" s="35"/>
      <c r="EK61" s="35"/>
      <c r="EL61" s="35"/>
      <c r="EM61" s="35"/>
      <c r="EN61" s="35"/>
      <c r="EO61" s="35"/>
      <c r="EP61" s="35"/>
      <c r="EQ61" s="35"/>
      <c r="ER61" s="35"/>
      <c r="ES61" s="35"/>
      <c r="ET61" s="35"/>
      <c r="EU61" s="35"/>
      <c r="EV61" s="35"/>
      <c r="EW61" s="35"/>
      <c r="EX61" s="35"/>
      <c r="EY61" s="35"/>
      <c r="EZ61" s="35"/>
      <c r="FA61" s="35"/>
      <c r="FB61" s="35"/>
      <c r="FC61" s="35"/>
      <c r="FD61" s="35"/>
      <c r="FE61" s="35"/>
      <c r="FF61" s="35"/>
      <c r="FG61" s="35"/>
      <c r="FH61" s="35"/>
      <c r="FI61" s="35"/>
      <c r="FJ61" s="35"/>
      <c r="FK61" s="35"/>
      <c r="FL61" s="35"/>
      <c r="FM61" s="35"/>
      <c r="FN61" s="35"/>
      <c r="FO61" s="35"/>
      <c r="FP61" s="35"/>
      <c r="FQ61" s="35"/>
      <c r="FR61" s="35"/>
      <c r="FS61" s="35"/>
      <c r="FT61" s="35"/>
      <c r="FU61" s="35"/>
      <c r="FV61" s="35"/>
      <c r="FW61" s="35"/>
      <c r="FX61" s="35"/>
      <c r="FY61" s="35"/>
      <c r="FZ61" s="35"/>
      <c r="GA61" s="35"/>
      <c r="GB61" s="35"/>
      <c r="GC61" s="35"/>
      <c r="GD61" s="35"/>
      <c r="GE61" s="35"/>
      <c r="GF61" s="35"/>
      <c r="GG61" s="35"/>
      <c r="GH61" s="35"/>
      <c r="GI61" s="35"/>
      <c r="GJ61" s="35"/>
      <c r="GK61" s="35"/>
      <c r="GL61" s="35"/>
      <c r="GM61" s="35"/>
      <c r="GN61" s="35"/>
      <c r="GO61" s="35"/>
      <c r="GP61" s="35"/>
      <c r="GQ61" s="35"/>
      <c r="GR61" s="35"/>
      <c r="GS61" s="35"/>
      <c r="GT61" s="35"/>
      <c r="GU61" s="35"/>
      <c r="GV61" s="35"/>
      <c r="GW61" s="35"/>
      <c r="GX61" s="35"/>
      <c r="GY61" s="35"/>
      <c r="GZ61" s="35"/>
      <c r="HA61" s="35"/>
      <c r="HB61" s="35"/>
      <c r="HC61" s="35"/>
      <c r="HD61" s="35"/>
      <c r="HE61" s="35"/>
      <c r="HF61" s="35"/>
      <c r="HG61" s="35"/>
      <c r="HH61" s="35"/>
      <c r="HI61" s="35"/>
      <c r="HJ61" s="35"/>
      <c r="HK61" s="35"/>
      <c r="HL61" s="35"/>
      <c r="HM61" s="35"/>
      <c r="HN61" s="35"/>
      <c r="HO61" s="35"/>
      <c r="HP61" s="35"/>
      <c r="HQ61" s="35"/>
      <c r="HR61" s="35"/>
      <c r="HS61" s="35"/>
      <c r="HT61" s="35"/>
      <c r="HU61" s="35"/>
      <c r="HV61" s="35"/>
      <c r="HW61" s="35"/>
      <c r="HX61" s="35"/>
      <c r="HY61" s="35"/>
      <c r="HZ61" s="35"/>
      <c r="IA61" s="35"/>
      <c r="IB61" s="35"/>
      <c r="IC61" s="35"/>
      <c r="ID61" s="35"/>
      <c r="IE61" s="35"/>
      <c r="IF61" s="35"/>
      <c r="IG61" s="35"/>
      <c r="IH61" s="35"/>
      <c r="II61" s="35"/>
      <c r="IJ61" s="35"/>
      <c r="IK61" s="35"/>
      <c r="IL61" s="35"/>
      <c r="IM61" s="35"/>
      <c r="IN61" s="35"/>
      <c r="IO61" s="35"/>
      <c r="IP61" s="35"/>
      <c r="IQ61" s="35"/>
      <c r="IR61" s="35"/>
      <c r="IS61" s="35"/>
      <c r="IT61" s="35"/>
      <c r="IU61" s="35"/>
      <c r="IV61" s="35"/>
      <c r="IW61" s="35"/>
      <c r="IX61" s="35"/>
      <c r="IY61" s="35"/>
      <c r="IZ61" s="35"/>
      <c r="JA61" s="35"/>
      <c r="JB61" s="35"/>
      <c r="JC61" s="35"/>
      <c r="JD61" s="35"/>
      <c r="JE61" s="35"/>
      <c r="JF61" s="35"/>
      <c r="JG61" s="35"/>
      <c r="JH61" s="35"/>
      <c r="JI61" s="35"/>
      <c r="JJ61" s="35"/>
      <c r="JK61" s="35"/>
      <c r="JL61" s="35"/>
      <c r="JM61" s="35"/>
      <c r="JN61" s="35"/>
      <c r="JO61" s="35"/>
      <c r="JP61" s="35"/>
      <c r="JQ61" s="35"/>
      <c r="JR61" s="35"/>
      <c r="JS61" s="35"/>
      <c r="JT61" s="35"/>
      <c r="JU61" s="35"/>
      <c r="JV61" s="35"/>
      <c r="JW61" s="35"/>
      <c r="JX61" s="35"/>
      <c r="JY61" s="35"/>
      <c r="JZ61" s="35"/>
      <c r="KA61" s="35"/>
      <c r="KB61" s="35"/>
      <c r="KC61" s="35"/>
      <c r="KD61" s="35"/>
      <c r="KE61" s="35"/>
      <c r="KF61" s="35"/>
      <c r="KG61" s="35"/>
      <c r="KH61" s="35"/>
      <c r="KI61" s="35"/>
      <c r="KJ61" s="35"/>
      <c r="KK61" s="35"/>
      <c r="KL61" s="35"/>
      <c r="KM61" s="35"/>
      <c r="KN61" s="35"/>
      <c r="KO61" s="35"/>
      <c r="KP61" s="35"/>
      <c r="KQ61" s="35"/>
      <c r="KR61" s="35"/>
      <c r="KS61" s="35"/>
      <c r="KT61" s="35"/>
      <c r="KU61" s="35"/>
      <c r="KV61" s="35"/>
      <c r="KW61" s="35"/>
      <c r="KX61" s="35"/>
      <c r="KY61" s="35"/>
      <c r="KZ61" s="35"/>
      <c r="LA61" s="35"/>
      <c r="LB61" s="35"/>
      <c r="LC61" s="35"/>
      <c r="LD61" s="35"/>
      <c r="LE61" s="35"/>
      <c r="LF61" s="35"/>
      <c r="LG61" s="35"/>
      <c r="LH61" s="35"/>
      <c r="LI61" s="35"/>
      <c r="LJ61" s="35"/>
      <c r="LK61" s="35"/>
      <c r="LL61" s="35"/>
      <c r="LM61" s="35"/>
      <c r="LN61" s="35"/>
      <c r="LO61" s="35"/>
      <c r="LP61" s="35"/>
      <c r="LQ61" s="35"/>
      <c r="LR61" s="35"/>
      <c r="LS61" s="35"/>
      <c r="LT61" s="35"/>
      <c r="LU61" s="35"/>
      <c r="LV61" s="35"/>
      <c r="LW61" s="35"/>
      <c r="LX61" s="35"/>
      <c r="LY61" s="35"/>
      <c r="LZ61" s="35"/>
      <c r="MA61" s="35"/>
      <c r="MB61" s="35"/>
      <c r="MC61" s="35"/>
      <c r="MD61" s="35"/>
      <c r="ME61" s="35"/>
      <c r="MF61" s="35"/>
      <c r="MG61" s="35"/>
      <c r="MH61" s="35"/>
      <c r="MI61" s="35"/>
      <c r="MJ61" s="35"/>
      <c r="MK61" s="35"/>
      <c r="ML61" s="35"/>
      <c r="MM61" s="35"/>
      <c r="MN61" s="35"/>
      <c r="MO61" s="35"/>
      <c r="MP61" s="35"/>
      <c r="MQ61" s="35"/>
      <c r="MR61" s="35"/>
      <c r="MS61" s="35"/>
      <c r="MT61" s="35"/>
      <c r="MU61" s="35"/>
      <c r="MV61" s="35"/>
      <c r="MW61" s="35"/>
      <c r="MX61" s="35"/>
      <c r="MY61" s="35"/>
      <c r="MZ61" s="35"/>
      <c r="NA61" s="35"/>
      <c r="NB61" s="35"/>
      <c r="NC61" s="35"/>
      <c r="ND61" s="35"/>
      <c r="NE61" s="35"/>
      <c r="NF61" s="35"/>
      <c r="NG61" s="35"/>
      <c r="NH61" s="35"/>
      <c r="NI61" s="35"/>
      <c r="NJ61" s="35"/>
      <c r="NK61" s="35"/>
      <c r="NL61" s="35"/>
      <c r="NM61" s="35"/>
      <c r="NN61" s="35"/>
      <c r="NO61" s="35"/>
      <c r="NP61" s="35"/>
      <c r="NQ61" s="35"/>
      <c r="NR61" s="35"/>
      <c r="NS61" s="35"/>
      <c r="NT61" s="35"/>
      <c r="NU61" s="35"/>
      <c r="NV61" s="35"/>
      <c r="NW61" s="35"/>
      <c r="NX61" s="35"/>
      <c r="NY61" s="35"/>
      <c r="NZ61" s="35"/>
      <c r="OA61" s="35"/>
      <c r="OB61" s="35"/>
      <c r="OC61" s="35"/>
      <c r="OD61" s="35"/>
      <c r="OE61" s="35"/>
      <c r="OF61" s="35"/>
      <c r="OG61" s="35"/>
      <c r="OH61" s="35"/>
      <c r="OI61" s="35"/>
      <c r="OJ61" s="35"/>
      <c r="OK61" s="35"/>
      <c r="OL61" s="35"/>
      <c r="OM61" s="35"/>
      <c r="ON61" s="35"/>
      <c r="OO61" s="35"/>
      <c r="OP61" s="35"/>
      <c r="OQ61" s="35"/>
      <c r="OR61" s="35"/>
      <c r="OS61" s="35"/>
      <c r="OT61" s="35"/>
      <c r="OU61" s="35"/>
      <c r="OV61" s="35"/>
      <c r="OW61" s="35"/>
      <c r="OX61" s="35"/>
      <c r="OY61" s="35"/>
      <c r="OZ61" s="35"/>
      <c r="PA61" s="35"/>
      <c r="PB61" s="35"/>
      <c r="PC61" s="35"/>
      <c r="PD61" s="35"/>
      <c r="PE61" s="35"/>
      <c r="PF61" s="35"/>
      <c r="PG61" s="35"/>
      <c r="PH61" s="35"/>
      <c r="PI61" s="35"/>
      <c r="PJ61" s="35"/>
      <c r="PK61" s="35"/>
      <c r="PL61" s="35"/>
      <c r="PM61" s="35"/>
      <c r="PN61" s="35"/>
      <c r="PO61" s="35"/>
      <c r="PP61" s="35"/>
      <c r="PQ61" s="35"/>
      <c r="PR61" s="35"/>
      <c r="PS61" s="35"/>
      <c r="PT61" s="35"/>
      <c r="PU61" s="35"/>
      <c r="PV61" s="35"/>
      <c r="PW61" s="35"/>
      <c r="PX61" s="35"/>
      <c r="PY61" s="35"/>
      <c r="PZ61" s="35"/>
      <c r="QA61" s="35"/>
      <c r="QB61" s="35"/>
      <c r="QC61" s="35"/>
      <c r="QD61" s="35"/>
      <c r="QE61" s="35"/>
      <c r="QF61" s="35"/>
      <c r="QG61" s="35"/>
      <c r="QH61" s="35"/>
      <c r="QI61" s="35"/>
      <c r="QJ61" s="35"/>
      <c r="QK61" s="35"/>
      <c r="QL61" s="35"/>
      <c r="QM61" s="35"/>
      <c r="QN61" s="35"/>
      <c r="QO61" s="35"/>
      <c r="QP61" s="35"/>
      <c r="QQ61" s="35"/>
      <c r="QR61" s="35"/>
      <c r="QS61" s="35"/>
      <c r="QT61" s="35"/>
      <c r="QU61" s="35"/>
      <c r="QV61" s="35"/>
      <c r="QW61" s="35"/>
      <c r="QX61" s="35"/>
      <c r="QY61" s="35"/>
      <c r="QZ61" s="35"/>
      <c r="RA61" s="35"/>
      <c r="RB61" s="35"/>
      <c r="RC61" s="35"/>
      <c r="RD61" s="35"/>
      <c r="RE61" s="35"/>
      <c r="RF61" s="35"/>
      <c r="RG61" s="35"/>
      <c r="RH61" s="35"/>
      <c r="RI61" s="35"/>
      <c r="RJ61" s="35"/>
      <c r="RK61" s="35"/>
      <c r="RL61" s="35"/>
      <c r="RM61" s="35"/>
      <c r="RN61" s="35"/>
      <c r="RO61" s="35"/>
      <c r="RP61" s="35"/>
      <c r="RQ61" s="35"/>
      <c r="RR61" s="35"/>
      <c r="RS61" s="35"/>
      <c r="RT61" s="35"/>
      <c r="RU61" s="35"/>
      <c r="RV61" s="35"/>
      <c r="RW61" s="35"/>
      <c r="RX61" s="35"/>
      <c r="RY61" s="35"/>
      <c r="RZ61" s="35"/>
      <c r="SA61" s="35"/>
      <c r="SB61" s="35"/>
      <c r="SC61" s="35"/>
      <c r="SD61" s="35"/>
      <c r="SE61" s="35"/>
      <c r="SF61" s="35"/>
      <c r="SG61" s="35"/>
      <c r="SH61" s="35"/>
      <c r="SI61" s="35"/>
      <c r="SJ61" s="35"/>
      <c r="SK61" s="35"/>
      <c r="SL61" s="35"/>
      <c r="SM61" s="35"/>
      <c r="SN61" s="35"/>
      <c r="SO61" s="35"/>
      <c r="SP61" s="35"/>
      <c r="SQ61" s="35"/>
      <c r="SR61" s="35"/>
      <c r="SS61" s="35"/>
      <c r="ST61" s="35"/>
      <c r="SU61" s="35"/>
      <c r="SV61" s="35"/>
      <c r="SW61" s="35"/>
      <c r="SX61" s="35"/>
      <c r="SY61" s="35"/>
      <c r="SZ61" s="35"/>
      <c r="TA61" s="35"/>
      <c r="TB61" s="35"/>
      <c r="TC61" s="35"/>
      <c r="TD61" s="35"/>
      <c r="TE61" s="35"/>
      <c r="TF61" s="35"/>
      <c r="TG61" s="35"/>
      <c r="TH61" s="35"/>
      <c r="TI61" s="35"/>
      <c r="TJ61" s="35"/>
      <c r="TK61" s="35"/>
      <c r="TL61" s="35"/>
      <c r="TM61" s="35"/>
      <c r="TN61" s="35"/>
      <c r="TO61" s="35"/>
      <c r="TP61" s="35"/>
      <c r="TQ61" s="35"/>
      <c r="TR61" s="35"/>
      <c r="TS61" s="35"/>
      <c r="TT61" s="35"/>
      <c r="TU61" s="35"/>
      <c r="TV61" s="35"/>
      <c r="TW61" s="35"/>
      <c r="TX61" s="35"/>
      <c r="TY61" s="35"/>
      <c r="TZ61" s="35"/>
      <c r="UA61" s="35"/>
      <c r="UB61" s="35"/>
      <c r="UC61" s="35"/>
      <c r="UD61" s="35"/>
      <c r="UE61" s="35"/>
      <c r="UF61" s="35"/>
      <c r="UG61" s="35"/>
      <c r="UH61" s="35"/>
      <c r="UI61" s="35"/>
      <c r="UJ61" s="35"/>
      <c r="UK61" s="35"/>
      <c r="UL61" s="35"/>
      <c r="UM61" s="35"/>
      <c r="UN61" s="35"/>
      <c r="UO61" s="35"/>
      <c r="UP61" s="35"/>
      <c r="UQ61" s="35"/>
      <c r="UR61" s="35"/>
      <c r="US61" s="35"/>
      <c r="UT61" s="35"/>
      <c r="UU61" s="35"/>
      <c r="UV61" s="35"/>
      <c r="UW61" s="35"/>
      <c r="UX61" s="35"/>
      <c r="UY61" s="35"/>
      <c r="UZ61" s="35"/>
      <c r="VA61" s="35"/>
      <c r="VB61" s="35"/>
      <c r="VC61" s="35"/>
      <c r="VD61" s="35"/>
      <c r="VE61" s="35"/>
      <c r="VF61" s="35"/>
      <c r="VG61" s="35"/>
      <c r="VH61" s="35"/>
      <c r="VI61" s="35"/>
      <c r="VJ61" s="35"/>
      <c r="VK61" s="35"/>
      <c r="VL61" s="35"/>
      <c r="VM61" s="35"/>
      <c r="VN61" s="35"/>
      <c r="VO61" s="35"/>
      <c r="VP61" s="35"/>
      <c r="VQ61" s="35"/>
      <c r="VR61" s="35"/>
      <c r="VS61" s="35"/>
      <c r="VT61" s="35"/>
      <c r="VU61" s="35"/>
      <c r="VV61" s="35"/>
      <c r="VW61" s="35"/>
      <c r="VX61" s="35"/>
      <c r="VY61" s="35"/>
      <c r="VZ61" s="35"/>
      <c r="WA61" s="35"/>
      <c r="WB61" s="35"/>
      <c r="WC61" s="35"/>
      <c r="WD61" s="35"/>
      <c r="WE61" s="35"/>
      <c r="WF61" s="35"/>
      <c r="WG61" s="35"/>
      <c r="WH61" s="35"/>
      <c r="WI61" s="35"/>
      <c r="WJ61" s="35"/>
      <c r="WK61" s="35">
        <v>20</v>
      </c>
      <c r="WL61" s="35"/>
      <c r="WM61" s="35"/>
      <c r="WN61" s="35"/>
      <c r="WO61" s="35"/>
      <c r="WP61" s="35"/>
      <c r="WQ61" s="35"/>
      <c r="WR61" s="35"/>
      <c r="WS61" s="35"/>
      <c r="WT61" s="35"/>
      <c r="WU61" s="35"/>
      <c r="WV61" s="35"/>
      <c r="WW61" s="35">
        <v>20</v>
      </c>
      <c r="WX61" s="35"/>
      <c r="WY61" s="35"/>
      <c r="WZ61" s="35"/>
      <c r="XA61" s="35"/>
      <c r="XB61" s="35"/>
      <c r="XC61" s="35"/>
      <c r="XD61" s="35"/>
      <c r="XE61" s="35"/>
      <c r="XF61" s="35"/>
      <c r="XG61" s="35"/>
      <c r="XH61" s="35"/>
      <c r="XI61" s="35"/>
      <c r="XJ61" s="35"/>
      <c r="XK61" s="35"/>
      <c r="XL61" s="35"/>
      <c r="XM61" s="35"/>
      <c r="XN61" s="35"/>
      <c r="XO61" s="35"/>
      <c r="XP61" s="35"/>
      <c r="XQ61" s="35"/>
      <c r="XR61" s="35"/>
      <c r="XS61" s="35"/>
      <c r="XT61" s="35"/>
      <c r="XU61" s="35"/>
      <c r="XV61" s="35"/>
      <c r="XW61" s="35"/>
      <c r="XX61" s="35"/>
      <c r="XY61" s="35"/>
      <c r="XZ61" s="35"/>
      <c r="YA61" s="35"/>
      <c r="YB61" s="35"/>
      <c r="YC61" s="35"/>
      <c r="YD61" s="35"/>
      <c r="YE61" s="35"/>
      <c r="YF61" s="35"/>
      <c r="YG61" s="35"/>
      <c r="YH61" s="35">
        <v>20</v>
      </c>
      <c r="YI61" s="35"/>
      <c r="YJ61" s="35"/>
      <c r="YK61" s="35"/>
      <c r="YL61" s="35"/>
      <c r="YM61" s="35"/>
      <c r="YN61" s="35"/>
      <c r="YO61" s="35"/>
      <c r="YP61" s="35"/>
      <c r="YQ61" s="35"/>
      <c r="YR61" s="35"/>
      <c r="YS61" s="35"/>
      <c r="YT61" s="35"/>
      <c r="YU61" s="35"/>
      <c r="YV61" s="35"/>
      <c r="YW61" s="35"/>
      <c r="YX61" s="35"/>
      <c r="YY61" s="35"/>
      <c r="YZ61" s="35"/>
      <c r="ZA61" s="35"/>
      <c r="ZB61" s="35"/>
      <c r="ZC61" s="35"/>
      <c r="ZD61" s="35"/>
      <c r="ZE61" s="35"/>
      <c r="ZF61" s="35"/>
      <c r="ZG61" s="35"/>
      <c r="ZH61" s="35"/>
      <c r="ZI61" s="35"/>
      <c r="ZJ61" s="35"/>
      <c r="ZK61" s="35"/>
      <c r="ZL61" s="35"/>
      <c r="ZM61" s="35"/>
      <c r="ZN61" s="35"/>
      <c r="ZO61" s="35"/>
      <c r="ZP61" s="35"/>
      <c r="ZQ61" s="35"/>
      <c r="ZR61" s="35"/>
      <c r="ZS61" s="35"/>
      <c r="ZT61" s="35"/>
      <c r="ZU61" s="35"/>
      <c r="ZV61" s="35"/>
      <c r="ZW61" s="35"/>
      <c r="ZX61" s="35"/>
      <c r="ZY61" s="35"/>
      <c r="ZZ61" s="35"/>
      <c r="AAA61" s="35"/>
      <c r="AAB61" s="35"/>
      <c r="AAC61" s="35"/>
      <c r="AAD61" s="35"/>
      <c r="AAE61" s="35"/>
      <c r="AAF61" s="35"/>
      <c r="AAG61" s="35"/>
      <c r="AAH61" s="35"/>
      <c r="AAI61" s="35"/>
      <c r="AAJ61" s="35"/>
      <c r="AAK61" s="35"/>
      <c r="AAL61" s="35"/>
      <c r="AAM61" s="35"/>
      <c r="AAN61" s="35"/>
      <c r="AAO61" s="35"/>
      <c r="AAP61" s="35"/>
      <c r="AAQ61" s="35"/>
      <c r="AAR61" s="35"/>
      <c r="AAS61" s="35"/>
      <c r="AAT61" s="35"/>
      <c r="AAU61" s="35"/>
      <c r="AAV61" s="35"/>
      <c r="AAW61" s="35"/>
      <c r="AAX61" s="35"/>
      <c r="AAY61" s="35"/>
      <c r="AAZ61" s="35"/>
      <c r="ABA61" s="35"/>
      <c r="ABB61" s="35"/>
      <c r="ABC61" s="35"/>
      <c r="ABD61" s="35"/>
      <c r="ABE61" s="35"/>
      <c r="ABF61" s="35"/>
      <c r="ABG61" s="35"/>
      <c r="ABH61" s="35"/>
      <c r="ABI61" s="35"/>
      <c r="ABJ61" s="35"/>
      <c r="ABK61" s="35"/>
      <c r="ABL61" s="35"/>
      <c r="ABM61" s="35"/>
      <c r="ABN61" s="35"/>
      <c r="ABO61" s="35"/>
      <c r="ABP61" s="35"/>
      <c r="ABQ61" s="35"/>
      <c r="ABR61" s="35"/>
      <c r="ABS61" s="35"/>
      <c r="ABT61" s="35"/>
      <c r="ABU61" s="35"/>
      <c r="ABV61" s="35"/>
      <c r="ABW61" s="35"/>
      <c r="ABX61" s="35"/>
      <c r="ABY61" s="35"/>
      <c r="ABZ61" s="35"/>
      <c r="ACA61" s="35"/>
      <c r="ACB61" s="35"/>
      <c r="ACC61" s="35"/>
      <c r="ACD61" s="35"/>
      <c r="ACE61" s="35"/>
      <c r="ACF61" s="35"/>
      <c r="ACG61" s="35"/>
      <c r="ACH61" s="35"/>
      <c r="ACI61" s="35"/>
      <c r="ACJ61" s="35"/>
      <c r="ACK61" s="35"/>
      <c r="ACL61" s="35"/>
      <c r="ACM61" s="35"/>
      <c r="ACN61" s="35"/>
      <c r="ACO61" s="35"/>
      <c r="ACP61" s="35"/>
      <c r="ACQ61" s="35"/>
      <c r="ACR61" s="35"/>
      <c r="ACS61" s="35"/>
      <c r="ACT61" s="35"/>
      <c r="ACU61" s="35"/>
      <c r="ACV61" s="35"/>
      <c r="ACW61" s="35"/>
      <c r="ACX61" s="35"/>
      <c r="ACY61" s="35"/>
      <c r="ACZ61" s="35"/>
      <c r="ADA61" s="35"/>
      <c r="ADB61" s="35">
        <v>20</v>
      </c>
      <c r="ADC61" s="35"/>
      <c r="ADD61" s="35"/>
      <c r="ADE61" s="35"/>
      <c r="ADF61" s="35"/>
      <c r="ADG61" s="35"/>
      <c r="ADH61" s="35"/>
      <c r="ADI61" s="35"/>
      <c r="ADJ61" s="35"/>
      <c r="ADK61" s="35"/>
      <c r="ADL61" s="35"/>
      <c r="ADM61" s="35"/>
      <c r="ADN61" s="35"/>
      <c r="ADO61" s="35"/>
      <c r="ADP61" s="35"/>
      <c r="ADQ61" s="35"/>
      <c r="ADR61" s="35"/>
      <c r="ADS61" s="35"/>
      <c r="ADT61" s="35"/>
      <c r="ADU61" s="35"/>
      <c r="ADV61" s="35"/>
      <c r="ADW61" s="35"/>
      <c r="ADX61" s="35">
        <v>20</v>
      </c>
      <c r="ADY61" s="26">
        <f t="shared" si="1"/>
        <v>0</v>
      </c>
      <c r="ADZ61" s="5"/>
    </row>
    <row r="62" spans="1:806" s="33" customFormat="1" x14ac:dyDescent="0.2">
      <c r="A62" s="51" t="s">
        <v>420</v>
      </c>
      <c r="B62" s="65">
        <f t="shared" si="0"/>
        <v>0</v>
      </c>
      <c r="C62" s="57">
        <v>10</v>
      </c>
      <c r="D62" s="58">
        <v>44680</v>
      </c>
      <c r="E62" s="67">
        <v>30.37</v>
      </c>
      <c r="F62" s="67">
        <f t="shared" si="2"/>
        <v>0</v>
      </c>
      <c r="G62" s="6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15"/>
      <c r="BF62" s="15"/>
      <c r="BG62" s="136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s="35"/>
      <c r="DP62" s="35"/>
      <c r="DQ62" s="35"/>
      <c r="DR62" s="35"/>
      <c r="DS62" s="35"/>
      <c r="DT62" s="35"/>
      <c r="DU62" s="35"/>
      <c r="DV62" s="35"/>
      <c r="DW62" s="35"/>
      <c r="DX62" s="35"/>
      <c r="DY62" s="35"/>
      <c r="DZ62" s="35"/>
      <c r="EA62" s="35"/>
      <c r="EB62" s="35"/>
      <c r="EC62" s="35"/>
      <c r="ED62" s="35"/>
      <c r="EE62" s="35"/>
      <c r="EF62" s="35"/>
      <c r="EG62" s="35"/>
      <c r="EH62" s="35"/>
      <c r="EI62" s="35"/>
      <c r="EJ62" s="35"/>
      <c r="EK62" s="35"/>
      <c r="EL62" s="35"/>
      <c r="EM62" s="35"/>
      <c r="EN62" s="35"/>
      <c r="EO62" s="35"/>
      <c r="EP62" s="35"/>
      <c r="EQ62" s="35"/>
      <c r="ER62" s="35"/>
      <c r="ES62" s="35"/>
      <c r="ET62" s="35"/>
      <c r="EU62" s="35"/>
      <c r="EV62" s="35"/>
      <c r="EW62" s="35"/>
      <c r="EX62" s="35"/>
      <c r="EY62" s="35"/>
      <c r="EZ62" s="35"/>
      <c r="FA62" s="35"/>
      <c r="FB62" s="35"/>
      <c r="FC62" s="35"/>
      <c r="FD62" s="35"/>
      <c r="FE62" s="35"/>
      <c r="FF62" s="35"/>
      <c r="FG62" s="35"/>
      <c r="FH62" s="35"/>
      <c r="FI62" s="35"/>
      <c r="FJ62" s="35"/>
      <c r="FK62" s="35"/>
      <c r="FL62" s="35"/>
      <c r="FM62" s="35"/>
      <c r="FN62" s="35"/>
      <c r="FO62" s="35"/>
      <c r="FP62" s="35"/>
      <c r="FQ62" s="35"/>
      <c r="FR62" s="35"/>
      <c r="FS62" s="35"/>
      <c r="FT62" s="35"/>
      <c r="FU62" s="35"/>
      <c r="FV62" s="35"/>
      <c r="FW62" s="35"/>
      <c r="FX62" s="35"/>
      <c r="FY62" s="35"/>
      <c r="FZ62" s="35"/>
      <c r="GA62" s="35"/>
      <c r="GB62" s="35"/>
      <c r="GC62" s="35"/>
      <c r="GD62" s="35"/>
      <c r="GE62" s="35"/>
      <c r="GF62" s="35"/>
      <c r="GG62" s="35"/>
      <c r="GH62" s="35"/>
      <c r="GI62" s="35"/>
      <c r="GJ62" s="35"/>
      <c r="GK62" s="35"/>
      <c r="GL62" s="35"/>
      <c r="GM62" s="35"/>
      <c r="GN62" s="35"/>
      <c r="GO62" s="35"/>
      <c r="GP62" s="35"/>
      <c r="GQ62" s="35"/>
      <c r="GR62" s="35"/>
      <c r="GS62" s="35"/>
      <c r="GT62" s="35"/>
      <c r="GU62" s="35"/>
      <c r="GV62" s="35"/>
      <c r="GW62" s="35"/>
      <c r="GX62" s="35"/>
      <c r="GY62" s="35"/>
      <c r="GZ62" s="35"/>
      <c r="HA62" s="35"/>
      <c r="HB62" s="35"/>
      <c r="HC62" s="35"/>
      <c r="HD62" s="35"/>
      <c r="HE62" s="35"/>
      <c r="HF62" s="35"/>
      <c r="HG62" s="35"/>
      <c r="HH62" s="35"/>
      <c r="HI62" s="35"/>
      <c r="HJ62" s="35"/>
      <c r="HK62" s="35"/>
      <c r="HL62" s="35"/>
      <c r="HM62" s="35"/>
      <c r="HN62" s="35"/>
      <c r="HO62" s="35"/>
      <c r="HP62" s="35"/>
      <c r="HQ62" s="35"/>
      <c r="HR62" s="35"/>
      <c r="HS62" s="35"/>
      <c r="HT62" s="35"/>
      <c r="HU62" s="35"/>
      <c r="HV62" s="35"/>
      <c r="HW62" s="35"/>
      <c r="HX62" s="35"/>
      <c r="HY62" s="35"/>
      <c r="HZ62" s="35"/>
      <c r="IA62" s="35"/>
      <c r="IB62" s="35"/>
      <c r="IC62" s="35"/>
      <c r="ID62" s="35"/>
      <c r="IE62" s="35"/>
      <c r="IF62" s="35"/>
      <c r="IG62" s="35"/>
      <c r="IH62" s="35"/>
      <c r="II62" s="35"/>
      <c r="IJ62" s="35"/>
      <c r="IK62" s="35"/>
      <c r="IL62" s="35"/>
      <c r="IM62" s="35"/>
      <c r="IN62" s="35"/>
      <c r="IO62" s="35"/>
      <c r="IP62" s="35"/>
      <c r="IQ62" s="35">
        <v>10</v>
      </c>
      <c r="IR62" s="35"/>
      <c r="IS62" s="35"/>
      <c r="IT62" s="35"/>
      <c r="IU62" s="35"/>
      <c r="IV62" s="35"/>
      <c r="IW62" s="35"/>
      <c r="IX62" s="35"/>
      <c r="IY62" s="35"/>
      <c r="IZ62" s="35"/>
      <c r="JA62" s="35"/>
      <c r="JB62" s="35"/>
      <c r="JC62" s="35"/>
      <c r="JD62" s="35"/>
      <c r="JE62" s="35"/>
      <c r="JF62" s="35"/>
      <c r="JG62" s="35"/>
      <c r="JH62" s="35"/>
      <c r="JI62" s="35"/>
      <c r="JJ62" s="35"/>
      <c r="JK62" s="35"/>
      <c r="JL62" s="35"/>
      <c r="JM62" s="35"/>
      <c r="JN62" s="35"/>
      <c r="JO62" s="35"/>
      <c r="JP62" s="35"/>
      <c r="JQ62" s="35"/>
      <c r="JR62" s="35"/>
      <c r="JS62" s="35"/>
      <c r="JT62" s="35"/>
      <c r="JU62" s="35"/>
      <c r="JV62" s="35"/>
      <c r="JW62" s="35"/>
      <c r="JX62" s="35"/>
      <c r="JY62" s="35"/>
      <c r="JZ62" s="35"/>
      <c r="KA62" s="35"/>
      <c r="KB62" s="35"/>
      <c r="KC62" s="35"/>
      <c r="KD62" s="35"/>
      <c r="KE62" s="35"/>
      <c r="KF62" s="35"/>
      <c r="KG62" s="35"/>
      <c r="KH62" s="35"/>
      <c r="KI62" s="35"/>
      <c r="KJ62" s="35"/>
      <c r="KK62" s="35"/>
      <c r="KL62" s="35"/>
      <c r="KM62" s="35"/>
      <c r="KN62" s="35"/>
      <c r="KO62" s="35"/>
      <c r="KP62" s="35"/>
      <c r="KQ62" s="35"/>
      <c r="KR62" s="35"/>
      <c r="KS62" s="35"/>
      <c r="KT62" s="35"/>
      <c r="KU62" s="35"/>
      <c r="KV62" s="35"/>
      <c r="KW62" s="35"/>
      <c r="KX62" s="35"/>
      <c r="KY62" s="35"/>
      <c r="KZ62" s="35"/>
      <c r="LA62" s="35"/>
      <c r="LB62" s="35"/>
      <c r="LC62" s="35"/>
      <c r="LD62" s="35"/>
      <c r="LE62" s="35"/>
      <c r="LF62" s="35"/>
      <c r="LG62" s="35"/>
      <c r="LH62" s="35"/>
      <c r="LI62" s="35"/>
      <c r="LJ62" s="35"/>
      <c r="LK62" s="35"/>
      <c r="LL62" s="35"/>
      <c r="LM62" s="35"/>
      <c r="LN62" s="35"/>
      <c r="LO62" s="35"/>
      <c r="LP62" s="35"/>
      <c r="LQ62" s="35"/>
      <c r="LR62" s="35"/>
      <c r="LS62" s="35"/>
      <c r="LT62" s="35"/>
      <c r="LU62" s="35"/>
      <c r="LV62" s="35"/>
      <c r="LW62" s="35"/>
      <c r="LX62" s="35"/>
      <c r="LY62" s="35"/>
      <c r="LZ62" s="35"/>
      <c r="MA62" s="35"/>
      <c r="MB62" s="35"/>
      <c r="MC62" s="35"/>
      <c r="MD62" s="35"/>
      <c r="ME62" s="35"/>
      <c r="MF62" s="35"/>
      <c r="MG62" s="35"/>
      <c r="MH62" s="35"/>
      <c r="MI62" s="35"/>
      <c r="MJ62" s="35"/>
      <c r="MK62" s="35"/>
      <c r="ML62" s="35"/>
      <c r="MM62" s="35"/>
      <c r="MN62" s="35"/>
      <c r="MO62" s="35"/>
      <c r="MP62" s="35"/>
      <c r="MQ62" s="35"/>
      <c r="MR62" s="35"/>
      <c r="MS62" s="35"/>
      <c r="MT62" s="35"/>
      <c r="MU62" s="35"/>
      <c r="MV62" s="35"/>
      <c r="MW62" s="35"/>
      <c r="MX62" s="35"/>
      <c r="MY62" s="35"/>
      <c r="MZ62" s="35"/>
      <c r="NA62" s="35"/>
      <c r="NB62" s="35"/>
      <c r="NC62" s="35"/>
      <c r="ND62" s="35"/>
      <c r="NE62" s="35"/>
      <c r="NF62" s="35"/>
      <c r="NG62" s="35"/>
      <c r="NH62" s="35"/>
      <c r="NI62" s="35"/>
      <c r="NJ62" s="35"/>
      <c r="NK62" s="35"/>
      <c r="NL62" s="35"/>
      <c r="NM62" s="35"/>
      <c r="NN62" s="35"/>
      <c r="NO62" s="35"/>
      <c r="NP62" s="35"/>
      <c r="NQ62" s="35"/>
      <c r="NR62" s="35"/>
      <c r="NS62" s="35"/>
      <c r="NT62" s="35"/>
      <c r="NU62" s="35"/>
      <c r="NV62" s="35"/>
      <c r="NW62" s="35"/>
      <c r="NX62" s="35"/>
      <c r="NY62" s="35"/>
      <c r="NZ62" s="35"/>
      <c r="OA62" s="35"/>
      <c r="OB62" s="35"/>
      <c r="OC62" s="35"/>
      <c r="OD62" s="35"/>
      <c r="OE62" s="35"/>
      <c r="OF62" s="35"/>
      <c r="OG62" s="35"/>
      <c r="OH62" s="35"/>
      <c r="OI62" s="35"/>
      <c r="OJ62" s="35"/>
      <c r="OK62" s="35"/>
      <c r="OL62" s="35"/>
      <c r="OM62" s="35"/>
      <c r="ON62" s="35"/>
      <c r="OO62" s="35"/>
      <c r="OP62" s="35"/>
      <c r="OQ62" s="35"/>
      <c r="OR62" s="35"/>
      <c r="OS62" s="35"/>
      <c r="OT62" s="35"/>
      <c r="OU62" s="35"/>
      <c r="OV62" s="35"/>
      <c r="OW62" s="35"/>
      <c r="OX62" s="35"/>
      <c r="OY62" s="35"/>
      <c r="OZ62" s="35"/>
      <c r="PA62" s="35"/>
      <c r="PB62" s="35"/>
      <c r="PC62" s="35"/>
      <c r="PD62" s="35"/>
      <c r="PE62" s="35"/>
      <c r="PF62" s="35"/>
      <c r="PG62" s="35"/>
      <c r="PH62" s="35"/>
      <c r="PI62" s="35"/>
      <c r="PJ62" s="35"/>
      <c r="PK62" s="35"/>
      <c r="PL62" s="35"/>
      <c r="PM62" s="35"/>
      <c r="PN62" s="35"/>
      <c r="PO62" s="35"/>
      <c r="PP62" s="35"/>
      <c r="PQ62" s="35"/>
      <c r="PR62" s="35"/>
      <c r="PS62" s="35"/>
      <c r="PT62" s="35"/>
      <c r="PU62" s="35"/>
      <c r="PV62" s="35"/>
      <c r="PW62" s="35"/>
      <c r="PX62" s="35"/>
      <c r="PY62" s="35"/>
      <c r="PZ62" s="35"/>
      <c r="QA62" s="35"/>
      <c r="QB62" s="35"/>
      <c r="QC62" s="35"/>
      <c r="QD62" s="35"/>
      <c r="QE62" s="35"/>
      <c r="QF62" s="35"/>
      <c r="QG62" s="35"/>
      <c r="QH62" s="35"/>
      <c r="QI62" s="35"/>
      <c r="QJ62" s="35"/>
      <c r="QK62" s="35"/>
      <c r="QL62" s="35"/>
      <c r="QM62" s="35"/>
      <c r="QN62" s="35"/>
      <c r="QO62" s="35"/>
      <c r="QP62" s="35"/>
      <c r="QQ62" s="35"/>
      <c r="QR62" s="35"/>
      <c r="QS62" s="35"/>
      <c r="QT62" s="35"/>
      <c r="QU62" s="35"/>
      <c r="QV62" s="35"/>
      <c r="QW62" s="35"/>
      <c r="QX62" s="35"/>
      <c r="QY62" s="35"/>
      <c r="QZ62" s="35"/>
      <c r="RA62" s="35"/>
      <c r="RB62" s="35"/>
      <c r="RC62" s="35"/>
      <c r="RD62" s="35"/>
      <c r="RE62" s="35"/>
      <c r="RF62" s="35"/>
      <c r="RG62" s="35"/>
      <c r="RH62" s="35"/>
      <c r="RI62" s="35"/>
      <c r="RJ62" s="35"/>
      <c r="RK62" s="35"/>
      <c r="RL62" s="35"/>
      <c r="RM62" s="35"/>
      <c r="RN62" s="35"/>
      <c r="RO62" s="35"/>
      <c r="RP62" s="35"/>
      <c r="RQ62" s="35"/>
      <c r="RR62" s="35"/>
      <c r="RS62" s="35"/>
      <c r="RT62" s="35"/>
      <c r="RU62" s="35"/>
      <c r="RV62" s="35"/>
      <c r="RW62" s="35"/>
      <c r="RX62" s="35"/>
      <c r="RY62" s="35"/>
      <c r="RZ62" s="35"/>
      <c r="SA62" s="35"/>
      <c r="SB62" s="35"/>
      <c r="SC62" s="35"/>
      <c r="SD62" s="35"/>
      <c r="SE62" s="35"/>
      <c r="SF62" s="35"/>
      <c r="SG62" s="35"/>
      <c r="SH62" s="35"/>
      <c r="SI62" s="35"/>
      <c r="SJ62" s="35"/>
      <c r="SK62" s="35"/>
      <c r="SL62" s="35"/>
      <c r="SM62" s="35"/>
      <c r="SN62" s="35"/>
      <c r="SO62" s="35"/>
      <c r="SP62" s="35"/>
      <c r="SQ62" s="35"/>
      <c r="SR62" s="35"/>
      <c r="SS62" s="35"/>
      <c r="ST62" s="35"/>
      <c r="SU62" s="35"/>
      <c r="SV62" s="35"/>
      <c r="SW62" s="35"/>
      <c r="SX62" s="35"/>
      <c r="SY62" s="35"/>
      <c r="SZ62" s="35"/>
      <c r="TA62" s="35"/>
      <c r="TB62" s="35"/>
      <c r="TC62" s="35"/>
      <c r="TD62" s="35"/>
      <c r="TE62" s="35"/>
      <c r="TF62" s="35"/>
      <c r="TG62" s="35"/>
      <c r="TH62" s="35"/>
      <c r="TI62" s="35"/>
      <c r="TJ62" s="35"/>
      <c r="TK62" s="35"/>
      <c r="TL62" s="35"/>
      <c r="TM62" s="35"/>
      <c r="TN62" s="35"/>
      <c r="TO62" s="35"/>
      <c r="TP62" s="35"/>
      <c r="TQ62" s="35"/>
      <c r="TR62" s="35"/>
      <c r="TS62" s="35"/>
      <c r="TT62" s="35"/>
      <c r="TU62" s="35"/>
      <c r="TV62" s="35"/>
      <c r="TW62" s="35"/>
      <c r="TX62" s="35"/>
      <c r="TY62" s="35"/>
      <c r="TZ62" s="35"/>
      <c r="UA62" s="35"/>
      <c r="UB62" s="35"/>
      <c r="UC62" s="35">
        <v>2</v>
      </c>
      <c r="UD62" s="35"/>
      <c r="UE62" s="35"/>
      <c r="UF62" s="35"/>
      <c r="UG62" s="35"/>
      <c r="UH62" s="35"/>
      <c r="UI62" s="35"/>
      <c r="UJ62" s="35"/>
      <c r="UK62" s="35"/>
      <c r="UL62" s="35">
        <v>2</v>
      </c>
      <c r="UM62" s="35"/>
      <c r="UN62" s="35"/>
      <c r="UO62" s="35"/>
      <c r="UP62" s="35"/>
      <c r="UQ62" s="35"/>
      <c r="UR62" s="35"/>
      <c r="US62" s="35"/>
      <c r="UT62" s="35"/>
      <c r="UU62" s="35"/>
      <c r="UV62" s="35"/>
      <c r="UW62" s="35"/>
      <c r="UX62" s="35"/>
      <c r="UY62" s="35"/>
      <c r="UZ62" s="35"/>
      <c r="VA62" s="35"/>
      <c r="VB62" s="35"/>
      <c r="VC62" s="35"/>
      <c r="VD62" s="35"/>
      <c r="VE62" s="35"/>
      <c r="VF62" s="35">
        <v>10</v>
      </c>
      <c r="VG62" s="35"/>
      <c r="VH62" s="35"/>
      <c r="VI62" s="35"/>
      <c r="VJ62" s="35"/>
      <c r="VK62" s="35"/>
      <c r="VL62" s="35"/>
      <c r="VM62" s="35"/>
      <c r="VN62" s="35"/>
      <c r="VO62" s="35"/>
      <c r="VP62" s="35"/>
      <c r="VQ62" s="35"/>
      <c r="VR62" s="35"/>
      <c r="VS62" s="35"/>
      <c r="VT62" s="35"/>
      <c r="VU62" s="35"/>
      <c r="VV62" s="35"/>
      <c r="VW62" s="35"/>
      <c r="VX62" s="35"/>
      <c r="VY62" s="35"/>
      <c r="VZ62" s="35"/>
      <c r="WA62" s="35"/>
      <c r="WB62" s="35"/>
      <c r="WC62" s="35"/>
      <c r="WD62" s="35"/>
      <c r="WE62" s="35"/>
      <c r="WF62" s="35"/>
      <c r="WG62" s="35"/>
      <c r="WH62" s="35"/>
      <c r="WI62" s="35"/>
      <c r="WJ62" s="35"/>
      <c r="WK62" s="35"/>
      <c r="WL62" s="35"/>
      <c r="WM62" s="35"/>
      <c r="WN62" s="35"/>
      <c r="WO62" s="35"/>
      <c r="WP62" s="35"/>
      <c r="WQ62" s="35"/>
      <c r="WR62" s="35"/>
      <c r="WS62" s="35"/>
      <c r="WT62" s="35"/>
      <c r="WU62" s="35"/>
      <c r="WV62" s="35"/>
      <c r="WW62" s="35"/>
      <c r="WX62" s="35"/>
      <c r="WY62" s="35"/>
      <c r="WZ62" s="35"/>
      <c r="XA62" s="35"/>
      <c r="XB62" s="35"/>
      <c r="XC62" s="35"/>
      <c r="XD62" s="35"/>
      <c r="XE62" s="35"/>
      <c r="XF62" s="35"/>
      <c r="XG62" s="35"/>
      <c r="XH62" s="35"/>
      <c r="XI62" s="35"/>
      <c r="XJ62" s="35"/>
      <c r="XK62" s="35"/>
      <c r="XL62" s="35"/>
      <c r="XM62" s="35"/>
      <c r="XN62" s="35"/>
      <c r="XO62" s="35"/>
      <c r="XP62" s="35"/>
      <c r="XQ62" s="35"/>
      <c r="XR62" s="35"/>
      <c r="XS62" s="35"/>
      <c r="XT62" s="35"/>
      <c r="XU62" s="35"/>
      <c r="XV62" s="35"/>
      <c r="XW62" s="35"/>
      <c r="XX62" s="35"/>
      <c r="XY62" s="35"/>
      <c r="XZ62" s="35"/>
      <c r="YA62" s="35"/>
      <c r="YB62" s="35"/>
      <c r="YC62" s="35"/>
      <c r="YD62" s="35"/>
      <c r="YE62" s="35"/>
      <c r="YF62" s="35"/>
      <c r="YG62" s="35"/>
      <c r="YH62" s="35"/>
      <c r="YI62" s="35"/>
      <c r="YJ62" s="35"/>
      <c r="YK62" s="35"/>
      <c r="YL62" s="35"/>
      <c r="YM62" s="35"/>
      <c r="YN62" s="35"/>
      <c r="YO62" s="35"/>
      <c r="YP62" s="35"/>
      <c r="YQ62" s="35"/>
      <c r="YR62" s="35"/>
      <c r="YS62" s="35"/>
      <c r="YT62" s="35"/>
      <c r="YU62" s="35"/>
      <c r="YV62" s="35"/>
      <c r="YW62" s="35"/>
      <c r="YX62" s="35"/>
      <c r="YY62" s="35"/>
      <c r="YZ62" s="35"/>
      <c r="ZA62" s="35"/>
      <c r="ZB62" s="35"/>
      <c r="ZC62" s="35"/>
      <c r="ZD62" s="35"/>
      <c r="ZE62" s="35"/>
      <c r="ZF62" s="35"/>
      <c r="ZG62" s="35"/>
      <c r="ZH62" s="35"/>
      <c r="ZI62" s="35"/>
      <c r="ZJ62" s="35"/>
      <c r="ZK62" s="35"/>
      <c r="ZL62" s="35"/>
      <c r="ZM62" s="35"/>
      <c r="ZN62" s="35"/>
      <c r="ZO62" s="35"/>
      <c r="ZP62" s="35"/>
      <c r="ZQ62" s="35"/>
      <c r="ZR62" s="35"/>
      <c r="ZS62" s="35"/>
      <c r="ZT62" s="35"/>
      <c r="ZU62" s="35"/>
      <c r="ZV62" s="35"/>
      <c r="ZW62" s="35"/>
      <c r="ZX62" s="35"/>
      <c r="ZY62" s="35"/>
      <c r="ZZ62" s="35"/>
      <c r="AAA62" s="35"/>
      <c r="AAB62" s="35"/>
      <c r="AAC62" s="35"/>
      <c r="AAD62" s="35"/>
      <c r="AAE62" s="35"/>
      <c r="AAF62" s="35"/>
      <c r="AAG62" s="35"/>
      <c r="AAH62" s="35"/>
      <c r="AAI62" s="35"/>
      <c r="AAJ62" s="35"/>
      <c r="AAK62" s="35"/>
      <c r="AAL62" s="35"/>
      <c r="AAM62" s="35"/>
      <c r="AAN62" s="35"/>
      <c r="AAO62" s="35"/>
      <c r="AAP62" s="35"/>
      <c r="AAQ62" s="35"/>
      <c r="AAR62" s="35"/>
      <c r="AAS62" s="35"/>
      <c r="AAT62" s="35"/>
      <c r="AAU62" s="35"/>
      <c r="AAV62" s="35"/>
      <c r="AAW62" s="35"/>
      <c r="AAX62" s="35"/>
      <c r="AAY62" s="35"/>
      <c r="AAZ62" s="35"/>
      <c r="ABA62" s="35"/>
      <c r="ABB62" s="35"/>
      <c r="ABC62" s="35"/>
      <c r="ABD62" s="35"/>
      <c r="ABE62" s="35"/>
      <c r="ABF62" s="35"/>
      <c r="ABG62" s="35"/>
      <c r="ABH62" s="35"/>
      <c r="ABI62" s="35"/>
      <c r="ABJ62" s="35"/>
      <c r="ABK62" s="35"/>
      <c r="ABL62" s="35"/>
      <c r="ABM62" s="35"/>
      <c r="ABN62" s="35"/>
      <c r="ABO62" s="35"/>
      <c r="ABP62" s="35"/>
      <c r="ABQ62" s="35"/>
      <c r="ABR62" s="35"/>
      <c r="ABS62" s="35"/>
      <c r="ABT62" s="35"/>
      <c r="ABU62" s="35"/>
      <c r="ABV62" s="35"/>
      <c r="ABW62" s="35"/>
      <c r="ABX62" s="35"/>
      <c r="ABY62" s="35"/>
      <c r="ABZ62" s="35"/>
      <c r="ACA62" s="35"/>
      <c r="ACB62" s="35"/>
      <c r="ACC62" s="35"/>
      <c r="ACD62" s="35"/>
      <c r="ACE62" s="35"/>
      <c r="ACF62" s="35"/>
      <c r="ACG62" s="35"/>
      <c r="ACH62" s="35"/>
      <c r="ACI62" s="35"/>
      <c r="ACJ62" s="35"/>
      <c r="ACK62" s="35"/>
      <c r="ACL62" s="35"/>
      <c r="ACM62" s="35"/>
      <c r="ACN62" s="35"/>
      <c r="ACO62" s="35"/>
      <c r="ACP62" s="35"/>
      <c r="ACQ62" s="35"/>
      <c r="ACR62" s="35"/>
      <c r="ACS62" s="35"/>
      <c r="ACT62" s="35"/>
      <c r="ACU62" s="35"/>
      <c r="ACV62" s="35"/>
      <c r="ACW62" s="35"/>
      <c r="ACX62" s="35"/>
      <c r="ACY62" s="35"/>
      <c r="ACZ62" s="35"/>
      <c r="ADA62" s="35"/>
      <c r="ADB62" s="35"/>
      <c r="ADC62" s="35"/>
      <c r="ADD62" s="35"/>
      <c r="ADE62" s="35"/>
      <c r="ADF62" s="35"/>
      <c r="ADG62" s="35"/>
      <c r="ADH62" s="35"/>
      <c r="ADI62" s="35"/>
      <c r="ADJ62" s="35"/>
      <c r="ADK62" s="35"/>
      <c r="ADL62" s="35"/>
      <c r="ADM62" s="35"/>
      <c r="ADN62" s="35"/>
      <c r="ADO62" s="35"/>
      <c r="ADP62" s="35"/>
      <c r="ADQ62" s="35"/>
      <c r="ADR62" s="35"/>
      <c r="ADS62" s="35"/>
      <c r="ADT62" s="35"/>
      <c r="ADU62" s="35"/>
      <c r="ADV62" s="35"/>
      <c r="ADW62" s="35"/>
      <c r="ADX62" s="35"/>
      <c r="ADY62" s="26">
        <f t="shared" si="1"/>
        <v>0</v>
      </c>
      <c r="ADZ62" s="5"/>
    </row>
    <row r="63" spans="1:806" s="33" customFormat="1" x14ac:dyDescent="0.2">
      <c r="A63" s="51" t="s">
        <v>454</v>
      </c>
      <c r="B63" s="65">
        <f t="shared" si="0"/>
        <v>0</v>
      </c>
      <c r="C63" s="57">
        <v>1</v>
      </c>
      <c r="D63" s="58">
        <v>44466</v>
      </c>
      <c r="E63" s="67">
        <v>22.68</v>
      </c>
      <c r="F63" s="67">
        <f t="shared" si="2"/>
        <v>0</v>
      </c>
      <c r="G63" s="6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15"/>
      <c r="BF63" s="15"/>
      <c r="BG63" s="136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  <c r="EU63" s="35"/>
      <c r="EV63" s="35"/>
      <c r="EW63" s="35"/>
      <c r="EX63" s="35"/>
      <c r="EY63" s="35"/>
      <c r="EZ63" s="35"/>
      <c r="FA63" s="35"/>
      <c r="FB63" s="35"/>
      <c r="FC63" s="35"/>
      <c r="FD63" s="35"/>
      <c r="FE63" s="35"/>
      <c r="FF63" s="35"/>
      <c r="FG63" s="35"/>
      <c r="FH63" s="35"/>
      <c r="FI63" s="35"/>
      <c r="FJ63" s="35"/>
      <c r="FK63" s="35"/>
      <c r="FL63" s="35"/>
      <c r="FM63" s="35"/>
      <c r="FN63" s="35"/>
      <c r="FO63" s="35"/>
      <c r="FP63" s="35"/>
      <c r="FQ63" s="35"/>
      <c r="FR63" s="35"/>
      <c r="FS63" s="35"/>
      <c r="FT63" s="35"/>
      <c r="FU63" s="35"/>
      <c r="FV63" s="35"/>
      <c r="FW63" s="35"/>
      <c r="FX63" s="35"/>
      <c r="FY63" s="35"/>
      <c r="FZ63" s="35"/>
      <c r="GA63" s="35"/>
      <c r="GB63" s="35"/>
      <c r="GC63" s="35"/>
      <c r="GD63" s="35"/>
      <c r="GE63" s="35"/>
      <c r="GF63" s="35"/>
      <c r="GG63" s="35"/>
      <c r="GH63" s="35"/>
      <c r="GI63" s="35"/>
      <c r="GJ63" s="35"/>
      <c r="GK63" s="35"/>
      <c r="GL63" s="35"/>
      <c r="GM63" s="35"/>
      <c r="GN63" s="35"/>
      <c r="GO63" s="35"/>
      <c r="GP63" s="35"/>
      <c r="GQ63" s="35"/>
      <c r="GR63" s="35"/>
      <c r="GS63" s="35"/>
      <c r="GT63" s="35"/>
      <c r="GU63" s="35"/>
      <c r="GV63" s="35"/>
      <c r="GW63" s="35"/>
      <c r="GX63" s="35"/>
      <c r="GY63" s="35"/>
      <c r="GZ63" s="35"/>
      <c r="HA63" s="35"/>
      <c r="HB63" s="35"/>
      <c r="HC63" s="35"/>
      <c r="HD63" s="35"/>
      <c r="HE63" s="35"/>
      <c r="HF63" s="35"/>
      <c r="HG63" s="35"/>
      <c r="HH63" s="35"/>
      <c r="HI63" s="35"/>
      <c r="HJ63" s="35"/>
      <c r="HK63" s="35"/>
      <c r="HL63" s="35"/>
      <c r="HM63" s="35"/>
      <c r="HN63" s="35"/>
      <c r="HO63" s="35"/>
      <c r="HP63" s="35"/>
      <c r="HQ63" s="35"/>
      <c r="HR63" s="35"/>
      <c r="HS63" s="35"/>
      <c r="HT63" s="35"/>
      <c r="HU63" s="35"/>
      <c r="HV63" s="35"/>
      <c r="HW63" s="35"/>
      <c r="HX63" s="35"/>
      <c r="HY63" s="35"/>
      <c r="HZ63" s="35"/>
      <c r="IA63" s="35"/>
      <c r="IB63" s="35"/>
      <c r="IC63" s="35"/>
      <c r="ID63" s="35"/>
      <c r="IE63" s="35"/>
      <c r="IF63" s="35"/>
      <c r="IG63" s="35"/>
      <c r="IH63" s="35"/>
      <c r="II63" s="35"/>
      <c r="IJ63" s="35"/>
      <c r="IK63" s="35"/>
      <c r="IL63" s="35"/>
      <c r="IM63" s="35"/>
      <c r="IN63" s="35"/>
      <c r="IO63" s="35"/>
      <c r="IP63" s="35"/>
      <c r="IQ63" s="35"/>
      <c r="IR63" s="35"/>
      <c r="IS63" s="35"/>
      <c r="IT63" s="35"/>
      <c r="IU63" s="35"/>
      <c r="IV63" s="35"/>
      <c r="IW63" s="35"/>
      <c r="IX63" s="35"/>
      <c r="IY63" s="35"/>
      <c r="IZ63" s="35"/>
      <c r="JA63" s="35"/>
      <c r="JB63" s="35"/>
      <c r="JC63" s="35"/>
      <c r="JD63" s="35"/>
      <c r="JE63" s="35"/>
      <c r="JF63" s="35"/>
      <c r="JG63" s="35"/>
      <c r="JH63" s="35"/>
      <c r="JI63" s="35"/>
      <c r="JJ63" s="35"/>
      <c r="JK63" s="35"/>
      <c r="JL63" s="35"/>
      <c r="JM63" s="35"/>
      <c r="JN63" s="35"/>
      <c r="JO63" s="35"/>
      <c r="JP63" s="35"/>
      <c r="JQ63" s="35"/>
      <c r="JR63" s="35"/>
      <c r="JS63" s="35"/>
      <c r="JT63" s="35"/>
      <c r="JU63" s="35"/>
      <c r="JV63" s="35"/>
      <c r="JW63" s="35"/>
      <c r="JX63" s="35"/>
      <c r="JY63" s="35"/>
      <c r="JZ63" s="35"/>
      <c r="KA63" s="35"/>
      <c r="KB63" s="35"/>
      <c r="KC63" s="35"/>
      <c r="KD63" s="35"/>
      <c r="KE63" s="35"/>
      <c r="KF63" s="35"/>
      <c r="KG63" s="35"/>
      <c r="KH63" s="35"/>
      <c r="KI63" s="35"/>
      <c r="KJ63" s="35"/>
      <c r="KK63" s="35"/>
      <c r="KL63" s="35"/>
      <c r="KM63" s="35"/>
      <c r="KN63" s="35"/>
      <c r="KO63" s="35"/>
      <c r="KP63" s="35"/>
      <c r="KQ63" s="35"/>
      <c r="KR63" s="35"/>
      <c r="KS63" s="35"/>
      <c r="KT63" s="35"/>
      <c r="KU63" s="35"/>
      <c r="KV63" s="35"/>
      <c r="KW63" s="35"/>
      <c r="KX63" s="35"/>
      <c r="KY63" s="35"/>
      <c r="KZ63" s="35"/>
      <c r="LA63" s="35"/>
      <c r="LB63" s="35"/>
      <c r="LC63" s="35"/>
      <c r="LD63" s="35"/>
      <c r="LE63" s="35"/>
      <c r="LF63" s="35"/>
      <c r="LG63" s="35"/>
      <c r="LH63" s="35"/>
      <c r="LI63" s="35"/>
      <c r="LJ63" s="35"/>
      <c r="LK63" s="35"/>
      <c r="LL63" s="35"/>
      <c r="LM63" s="35"/>
      <c r="LN63" s="35"/>
      <c r="LO63" s="35"/>
      <c r="LP63" s="35"/>
      <c r="LQ63" s="35"/>
      <c r="LR63" s="35"/>
      <c r="LS63" s="35"/>
      <c r="LT63" s="35"/>
      <c r="LU63" s="35"/>
      <c r="LV63" s="35"/>
      <c r="LW63" s="35"/>
      <c r="LX63" s="35"/>
      <c r="LY63" s="35"/>
      <c r="LZ63" s="35"/>
      <c r="MA63" s="35"/>
      <c r="MB63" s="35"/>
      <c r="MC63" s="35"/>
      <c r="MD63" s="35"/>
      <c r="ME63" s="35"/>
      <c r="MF63" s="35"/>
      <c r="MG63" s="35"/>
      <c r="MH63" s="35"/>
      <c r="MI63" s="35"/>
      <c r="MJ63" s="35"/>
      <c r="MK63" s="35"/>
      <c r="ML63" s="35"/>
      <c r="MM63" s="35"/>
      <c r="MN63" s="35"/>
      <c r="MO63" s="35"/>
      <c r="MP63" s="35"/>
      <c r="MQ63" s="35"/>
      <c r="MR63" s="35"/>
      <c r="MS63" s="35"/>
      <c r="MT63" s="35"/>
      <c r="MU63" s="35"/>
      <c r="MV63" s="35"/>
      <c r="MW63" s="35"/>
      <c r="MX63" s="35"/>
      <c r="MY63" s="35"/>
      <c r="MZ63" s="35"/>
      <c r="NA63" s="35"/>
      <c r="NB63" s="35"/>
      <c r="NC63" s="35"/>
      <c r="ND63" s="35"/>
      <c r="NE63" s="35"/>
      <c r="NF63" s="35"/>
      <c r="NG63" s="35"/>
      <c r="NH63" s="35"/>
      <c r="NI63" s="35"/>
      <c r="NJ63" s="35"/>
      <c r="NK63" s="35"/>
      <c r="NL63" s="35"/>
      <c r="NM63" s="35"/>
      <c r="NN63" s="35"/>
      <c r="NO63" s="35"/>
      <c r="NP63" s="35"/>
      <c r="NQ63" s="35"/>
      <c r="NR63" s="35"/>
      <c r="NS63" s="35"/>
      <c r="NT63" s="35"/>
      <c r="NU63" s="35"/>
      <c r="NV63" s="35"/>
      <c r="NW63" s="35"/>
      <c r="NX63" s="35"/>
      <c r="NY63" s="35"/>
      <c r="NZ63" s="35"/>
      <c r="OA63" s="35"/>
      <c r="OB63" s="35"/>
      <c r="OC63" s="35"/>
      <c r="OD63" s="35"/>
      <c r="OE63" s="35"/>
      <c r="OF63" s="35"/>
      <c r="OG63" s="35"/>
      <c r="OH63" s="35"/>
      <c r="OI63" s="35"/>
      <c r="OJ63" s="35"/>
      <c r="OK63" s="35"/>
      <c r="OL63" s="35"/>
      <c r="OM63" s="35"/>
      <c r="ON63" s="35"/>
      <c r="OO63" s="35"/>
      <c r="OP63" s="35"/>
      <c r="OQ63" s="35"/>
      <c r="OR63" s="35"/>
      <c r="OS63" s="35"/>
      <c r="OT63" s="35"/>
      <c r="OU63" s="35"/>
      <c r="OV63" s="35"/>
      <c r="OW63" s="35"/>
      <c r="OX63" s="35"/>
      <c r="OY63" s="35"/>
      <c r="OZ63" s="35"/>
      <c r="PA63" s="35"/>
      <c r="PB63" s="35"/>
      <c r="PC63" s="35"/>
      <c r="PD63" s="35"/>
      <c r="PE63" s="35"/>
      <c r="PF63" s="35"/>
      <c r="PG63" s="35"/>
      <c r="PH63" s="35"/>
      <c r="PI63" s="35"/>
      <c r="PJ63" s="35"/>
      <c r="PK63" s="35"/>
      <c r="PL63" s="35"/>
      <c r="PM63" s="35"/>
      <c r="PN63" s="35"/>
      <c r="PO63" s="35"/>
      <c r="PP63" s="35"/>
      <c r="PQ63" s="35"/>
      <c r="PR63" s="35"/>
      <c r="PS63" s="35"/>
      <c r="PT63" s="35"/>
      <c r="PU63" s="35"/>
      <c r="PV63" s="35"/>
      <c r="PW63" s="35"/>
      <c r="PX63" s="35"/>
      <c r="PY63" s="35"/>
      <c r="PZ63" s="35"/>
      <c r="QA63" s="35"/>
      <c r="QB63" s="35"/>
      <c r="QC63" s="35"/>
      <c r="QD63" s="35"/>
      <c r="QE63" s="35"/>
      <c r="QF63" s="35"/>
      <c r="QG63" s="35"/>
      <c r="QH63" s="35"/>
      <c r="QI63" s="35"/>
      <c r="QJ63" s="35"/>
      <c r="QK63" s="35"/>
      <c r="QL63" s="35"/>
      <c r="QM63" s="35"/>
      <c r="QN63" s="35"/>
      <c r="QO63" s="35"/>
      <c r="QP63" s="35"/>
      <c r="QQ63" s="35"/>
      <c r="QR63" s="35"/>
      <c r="QS63" s="35"/>
      <c r="QT63" s="35"/>
      <c r="QU63" s="35"/>
      <c r="QV63" s="35"/>
      <c r="QW63" s="35"/>
      <c r="QX63" s="35"/>
      <c r="QY63" s="35"/>
      <c r="QZ63" s="35"/>
      <c r="RA63" s="35"/>
      <c r="RB63" s="35"/>
      <c r="RC63" s="35"/>
      <c r="RD63" s="35"/>
      <c r="RE63" s="35"/>
      <c r="RF63" s="35"/>
      <c r="RG63" s="35"/>
      <c r="RH63" s="35"/>
      <c r="RI63" s="35"/>
      <c r="RJ63" s="35"/>
      <c r="RK63" s="35"/>
      <c r="RL63" s="35"/>
      <c r="RM63" s="35"/>
      <c r="RN63" s="35"/>
      <c r="RO63" s="35"/>
      <c r="RP63" s="35"/>
      <c r="RQ63" s="35"/>
      <c r="RR63" s="35"/>
      <c r="RS63" s="35"/>
      <c r="RT63" s="35"/>
      <c r="RU63" s="35"/>
      <c r="RV63" s="35"/>
      <c r="RW63" s="35"/>
      <c r="RX63" s="35"/>
      <c r="RY63" s="35"/>
      <c r="RZ63" s="35"/>
      <c r="SA63" s="35"/>
      <c r="SB63" s="35"/>
      <c r="SC63" s="35"/>
      <c r="SD63" s="35"/>
      <c r="SE63" s="35"/>
      <c r="SF63" s="35"/>
      <c r="SG63" s="35"/>
      <c r="SH63" s="35"/>
      <c r="SI63" s="35"/>
      <c r="SJ63" s="35"/>
      <c r="SK63" s="35"/>
      <c r="SL63" s="35"/>
      <c r="SM63" s="35"/>
      <c r="SN63" s="35"/>
      <c r="SO63" s="35"/>
      <c r="SP63" s="35"/>
      <c r="SQ63" s="35"/>
      <c r="SR63" s="35"/>
      <c r="SS63" s="35"/>
      <c r="ST63" s="35"/>
      <c r="SU63" s="35"/>
      <c r="SV63" s="35"/>
      <c r="SW63" s="35"/>
      <c r="SX63" s="35"/>
      <c r="SY63" s="35"/>
      <c r="SZ63" s="35"/>
      <c r="TA63" s="35"/>
      <c r="TB63" s="35"/>
      <c r="TC63" s="35"/>
      <c r="TD63" s="35"/>
      <c r="TE63" s="35"/>
      <c r="TF63" s="35"/>
      <c r="TG63" s="35"/>
      <c r="TH63" s="35"/>
      <c r="TI63" s="35"/>
      <c r="TJ63" s="35"/>
      <c r="TK63" s="35"/>
      <c r="TL63" s="35"/>
      <c r="TM63" s="35"/>
      <c r="TN63" s="35"/>
      <c r="TO63" s="35"/>
      <c r="TP63" s="35"/>
      <c r="TQ63" s="35"/>
      <c r="TR63" s="35"/>
      <c r="TS63" s="35"/>
      <c r="TT63" s="35"/>
      <c r="TU63" s="35"/>
      <c r="TV63" s="35"/>
      <c r="TW63" s="35"/>
      <c r="TX63" s="35"/>
      <c r="TY63" s="35"/>
      <c r="TZ63" s="35"/>
      <c r="UA63" s="35"/>
      <c r="UB63" s="35"/>
      <c r="UC63" s="35"/>
      <c r="UD63" s="35"/>
      <c r="UE63" s="35"/>
      <c r="UF63" s="35"/>
      <c r="UG63" s="35"/>
      <c r="UH63" s="35"/>
      <c r="UI63" s="35"/>
      <c r="UJ63" s="35"/>
      <c r="UK63" s="35"/>
      <c r="UL63" s="35"/>
      <c r="UM63" s="35"/>
      <c r="UN63" s="35"/>
      <c r="UO63" s="35"/>
      <c r="UP63" s="35"/>
      <c r="UQ63" s="35"/>
      <c r="UR63" s="35"/>
      <c r="US63" s="35"/>
      <c r="UT63" s="35"/>
      <c r="UU63" s="35"/>
      <c r="UV63" s="35"/>
      <c r="UW63" s="35"/>
      <c r="UX63" s="35"/>
      <c r="UY63" s="35"/>
      <c r="UZ63" s="35"/>
      <c r="VA63" s="35"/>
      <c r="VB63" s="35"/>
      <c r="VC63" s="35"/>
      <c r="VD63" s="35"/>
      <c r="VE63" s="35"/>
      <c r="VF63" s="35"/>
      <c r="VG63" s="35"/>
      <c r="VH63" s="35"/>
      <c r="VI63" s="35"/>
      <c r="VJ63" s="35"/>
      <c r="VK63" s="35"/>
      <c r="VL63" s="35"/>
      <c r="VM63" s="35"/>
      <c r="VN63" s="35"/>
      <c r="VO63" s="35"/>
      <c r="VP63" s="35"/>
      <c r="VQ63" s="35"/>
      <c r="VR63" s="35"/>
      <c r="VS63" s="35"/>
      <c r="VT63" s="35"/>
      <c r="VU63" s="35"/>
      <c r="VV63" s="35"/>
      <c r="VW63" s="35"/>
      <c r="VX63" s="35"/>
      <c r="VY63" s="35"/>
      <c r="VZ63" s="35"/>
      <c r="WA63" s="35"/>
      <c r="WB63" s="35"/>
      <c r="WC63" s="35"/>
      <c r="WD63" s="35"/>
      <c r="WE63" s="35"/>
      <c r="WF63" s="35"/>
      <c r="WG63" s="35"/>
      <c r="WH63" s="35"/>
      <c r="WI63" s="35"/>
      <c r="WJ63" s="35"/>
      <c r="WK63" s="35"/>
      <c r="WL63" s="35"/>
      <c r="WM63" s="35"/>
      <c r="WN63" s="35"/>
      <c r="WO63" s="35"/>
      <c r="WP63" s="35"/>
      <c r="WQ63" s="35"/>
      <c r="WR63" s="35"/>
      <c r="WS63" s="35"/>
      <c r="WT63" s="35"/>
      <c r="WU63" s="35"/>
      <c r="WV63" s="35"/>
      <c r="WW63" s="35"/>
      <c r="WX63" s="35"/>
      <c r="WY63" s="35"/>
      <c r="WZ63" s="35"/>
      <c r="XA63" s="35"/>
      <c r="XB63" s="35"/>
      <c r="XC63" s="35"/>
      <c r="XD63" s="35"/>
      <c r="XE63" s="35"/>
      <c r="XF63" s="35"/>
      <c r="XG63" s="35"/>
      <c r="XH63" s="35"/>
      <c r="XI63" s="35"/>
      <c r="XJ63" s="35"/>
      <c r="XK63" s="35"/>
      <c r="XL63" s="35"/>
      <c r="XM63" s="35"/>
      <c r="XN63" s="35"/>
      <c r="XO63" s="35"/>
      <c r="XP63" s="35"/>
      <c r="XQ63" s="35"/>
      <c r="XR63" s="35"/>
      <c r="XS63" s="35"/>
      <c r="XT63" s="35"/>
      <c r="XU63" s="35"/>
      <c r="XV63" s="35"/>
      <c r="XW63" s="35"/>
      <c r="XX63" s="35"/>
      <c r="XY63" s="35"/>
      <c r="XZ63" s="35"/>
      <c r="YA63" s="35"/>
      <c r="YB63" s="35"/>
      <c r="YC63" s="35"/>
      <c r="YD63" s="35"/>
      <c r="YE63" s="35"/>
      <c r="YF63" s="35"/>
      <c r="YG63" s="35"/>
      <c r="YH63" s="35"/>
      <c r="YI63" s="35"/>
      <c r="YJ63" s="35"/>
      <c r="YK63" s="35"/>
      <c r="YL63" s="35"/>
      <c r="YM63" s="35"/>
      <c r="YN63" s="35"/>
      <c r="YO63" s="35"/>
      <c r="YP63" s="35"/>
      <c r="YQ63" s="35"/>
      <c r="YR63" s="35"/>
      <c r="YS63" s="35"/>
      <c r="YT63" s="35"/>
      <c r="YU63" s="35"/>
      <c r="YV63" s="35"/>
      <c r="YW63" s="35"/>
      <c r="YX63" s="35"/>
      <c r="YY63" s="35"/>
      <c r="YZ63" s="35"/>
      <c r="ZA63" s="35"/>
      <c r="ZB63" s="35"/>
      <c r="ZC63" s="35"/>
      <c r="ZD63" s="35"/>
      <c r="ZE63" s="35"/>
      <c r="ZF63" s="35"/>
      <c r="ZG63" s="35"/>
      <c r="ZH63" s="35"/>
      <c r="ZI63" s="35"/>
      <c r="ZJ63" s="35"/>
      <c r="ZK63" s="35"/>
      <c r="ZL63" s="35"/>
      <c r="ZM63" s="35"/>
      <c r="ZN63" s="35"/>
      <c r="ZO63" s="35"/>
      <c r="ZP63" s="35"/>
      <c r="ZQ63" s="35"/>
      <c r="ZR63" s="35"/>
      <c r="ZS63" s="35"/>
      <c r="ZT63" s="35"/>
      <c r="ZU63" s="35"/>
      <c r="ZV63" s="35"/>
      <c r="ZW63" s="35"/>
      <c r="ZX63" s="35"/>
      <c r="ZY63" s="35"/>
      <c r="ZZ63" s="35"/>
      <c r="AAA63" s="35"/>
      <c r="AAB63" s="35"/>
      <c r="AAC63" s="35"/>
      <c r="AAD63" s="35"/>
      <c r="AAE63" s="35"/>
      <c r="AAF63" s="35"/>
      <c r="AAG63" s="35"/>
      <c r="AAH63" s="35"/>
      <c r="AAI63" s="35"/>
      <c r="AAJ63" s="35"/>
      <c r="AAK63" s="35"/>
      <c r="AAL63" s="35"/>
      <c r="AAM63" s="35"/>
      <c r="AAN63" s="35"/>
      <c r="AAO63" s="35"/>
      <c r="AAP63" s="35"/>
      <c r="AAQ63" s="35"/>
      <c r="AAR63" s="35"/>
      <c r="AAS63" s="35"/>
      <c r="AAT63" s="35"/>
      <c r="AAU63" s="35"/>
      <c r="AAV63" s="35"/>
      <c r="AAW63" s="35"/>
      <c r="AAX63" s="35"/>
      <c r="AAY63" s="35"/>
      <c r="AAZ63" s="35"/>
      <c r="ABA63" s="35"/>
      <c r="ABB63" s="35"/>
      <c r="ABC63" s="35"/>
      <c r="ABD63" s="35"/>
      <c r="ABE63" s="35"/>
      <c r="ABF63" s="35"/>
      <c r="ABG63" s="35"/>
      <c r="ABH63" s="35"/>
      <c r="ABI63" s="35"/>
      <c r="ABJ63" s="35"/>
      <c r="ABK63" s="35"/>
      <c r="ABL63" s="35"/>
      <c r="ABM63" s="35"/>
      <c r="ABN63" s="35"/>
      <c r="ABO63" s="35"/>
      <c r="ABP63" s="35"/>
      <c r="ABQ63" s="35"/>
      <c r="ABR63" s="35"/>
      <c r="ABS63" s="35"/>
      <c r="ABT63" s="35"/>
      <c r="ABU63" s="35"/>
      <c r="ABV63" s="35"/>
      <c r="ABW63" s="35"/>
      <c r="ABX63" s="35"/>
      <c r="ABY63" s="35"/>
      <c r="ABZ63" s="35"/>
      <c r="ACA63" s="35"/>
      <c r="ACB63" s="35"/>
      <c r="ACC63" s="35"/>
      <c r="ACD63" s="35"/>
      <c r="ACE63" s="35"/>
      <c r="ACF63" s="35"/>
      <c r="ACG63" s="35"/>
      <c r="ACH63" s="35"/>
      <c r="ACI63" s="35"/>
      <c r="ACJ63" s="35"/>
      <c r="ACK63" s="35"/>
      <c r="ACL63" s="35"/>
      <c r="ACM63" s="35"/>
      <c r="ACN63" s="35"/>
      <c r="ACO63" s="35"/>
      <c r="ACP63" s="35"/>
      <c r="ACQ63" s="35"/>
      <c r="ACR63" s="35"/>
      <c r="ACS63" s="35"/>
      <c r="ACT63" s="35"/>
      <c r="ACU63" s="35"/>
      <c r="ACV63" s="35"/>
      <c r="ACW63" s="35"/>
      <c r="ACX63" s="35"/>
      <c r="ACY63" s="35"/>
      <c r="ACZ63" s="35"/>
      <c r="ADA63" s="35"/>
      <c r="ADB63" s="35"/>
      <c r="ADC63" s="35"/>
      <c r="ADD63" s="35"/>
      <c r="ADE63" s="35"/>
      <c r="ADF63" s="35"/>
      <c r="ADG63" s="35"/>
      <c r="ADH63" s="35"/>
      <c r="ADI63" s="35"/>
      <c r="ADJ63" s="35"/>
      <c r="ADK63" s="35"/>
      <c r="ADL63" s="35"/>
      <c r="ADM63" s="35"/>
      <c r="ADN63" s="35"/>
      <c r="ADO63" s="35"/>
      <c r="ADP63" s="35"/>
      <c r="ADQ63" s="35"/>
      <c r="ADR63" s="35"/>
      <c r="ADS63" s="35"/>
      <c r="ADT63" s="35"/>
      <c r="ADU63" s="35"/>
      <c r="ADV63" s="35"/>
      <c r="ADW63" s="35"/>
      <c r="ADX63" s="35"/>
      <c r="ADY63" s="26">
        <f t="shared" si="1"/>
        <v>0</v>
      </c>
      <c r="ADZ63" s="5"/>
    </row>
    <row r="64" spans="1:806" s="33" customFormat="1" x14ac:dyDescent="0.2">
      <c r="A64" s="51" t="s">
        <v>413</v>
      </c>
      <c r="B64" s="65">
        <f t="shared" si="0"/>
        <v>0</v>
      </c>
      <c r="C64" s="57">
        <v>10</v>
      </c>
      <c r="D64" s="58">
        <v>44221</v>
      </c>
      <c r="E64" s="67">
        <v>19.28</v>
      </c>
      <c r="F64" s="67">
        <f t="shared" si="2"/>
        <v>0</v>
      </c>
      <c r="G64" s="6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15"/>
      <c r="BF64" s="15"/>
      <c r="BG64" s="136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s="35"/>
      <c r="DP64" s="35"/>
      <c r="DQ64" s="35"/>
      <c r="DR64" s="35"/>
      <c r="DS64" s="35"/>
      <c r="DT64" s="35"/>
      <c r="DU64" s="35"/>
      <c r="DV64" s="35"/>
      <c r="DW64" s="35"/>
      <c r="DX64" s="35"/>
      <c r="DY64" s="35"/>
      <c r="DZ64" s="35"/>
      <c r="EA64" s="35"/>
      <c r="EB64" s="35"/>
      <c r="EC64" s="35"/>
      <c r="ED64" s="35"/>
      <c r="EE64" s="35"/>
      <c r="EF64" s="35"/>
      <c r="EG64" s="35"/>
      <c r="EH64" s="35"/>
      <c r="EI64" s="35"/>
      <c r="EJ64" s="35"/>
      <c r="EK64" s="35"/>
      <c r="EL64" s="35"/>
      <c r="EM64" s="35"/>
      <c r="EN64" s="35"/>
      <c r="EO64" s="35"/>
      <c r="EP64" s="35"/>
      <c r="EQ64" s="35"/>
      <c r="ER64" s="35"/>
      <c r="ES64" s="35"/>
      <c r="ET64" s="35"/>
      <c r="EU64" s="35"/>
      <c r="EV64" s="35"/>
      <c r="EW64" s="35"/>
      <c r="EX64" s="35"/>
      <c r="EY64" s="35"/>
      <c r="EZ64" s="35"/>
      <c r="FA64" s="35"/>
      <c r="FB64" s="35"/>
      <c r="FC64" s="35"/>
      <c r="FD64" s="35"/>
      <c r="FE64" s="35"/>
      <c r="FF64" s="35"/>
      <c r="FG64" s="35"/>
      <c r="FH64" s="35"/>
      <c r="FI64" s="35"/>
      <c r="FJ64" s="35"/>
      <c r="FK64" s="35"/>
      <c r="FL64" s="35"/>
      <c r="FM64" s="35"/>
      <c r="FN64" s="35"/>
      <c r="FO64" s="35"/>
      <c r="FP64" s="35"/>
      <c r="FQ64" s="35"/>
      <c r="FR64" s="35"/>
      <c r="FS64" s="35"/>
      <c r="FT64" s="35"/>
      <c r="FU64" s="35"/>
      <c r="FV64" s="35"/>
      <c r="FW64" s="35"/>
      <c r="FX64" s="35"/>
      <c r="FY64" s="35"/>
      <c r="FZ64" s="35"/>
      <c r="GA64" s="35"/>
      <c r="GB64" s="35"/>
      <c r="GC64" s="35"/>
      <c r="GD64" s="35"/>
      <c r="GE64" s="35"/>
      <c r="GF64" s="35"/>
      <c r="GG64" s="35"/>
      <c r="GH64" s="35"/>
      <c r="GI64" s="35"/>
      <c r="GJ64" s="35"/>
      <c r="GK64" s="35"/>
      <c r="GL64" s="35"/>
      <c r="GM64" s="35"/>
      <c r="GN64" s="35"/>
      <c r="GO64" s="35"/>
      <c r="GP64" s="35"/>
      <c r="GQ64" s="35"/>
      <c r="GR64" s="35"/>
      <c r="GS64" s="35"/>
      <c r="GT64" s="35"/>
      <c r="GU64" s="35"/>
      <c r="GV64" s="35"/>
      <c r="GW64" s="35"/>
      <c r="GX64" s="35"/>
      <c r="GY64" s="35"/>
      <c r="GZ64" s="35"/>
      <c r="HA64" s="35"/>
      <c r="HB64" s="35"/>
      <c r="HC64" s="35"/>
      <c r="HD64" s="35"/>
      <c r="HE64" s="35"/>
      <c r="HF64" s="35"/>
      <c r="HG64" s="35"/>
      <c r="HH64" s="35"/>
      <c r="HI64" s="35"/>
      <c r="HJ64" s="35"/>
      <c r="HK64" s="35"/>
      <c r="HL64" s="35"/>
      <c r="HM64" s="35"/>
      <c r="HN64" s="35"/>
      <c r="HO64" s="35"/>
      <c r="HP64" s="35"/>
      <c r="HQ64" s="35"/>
      <c r="HR64" s="35"/>
      <c r="HS64" s="35"/>
      <c r="HT64" s="35"/>
      <c r="HU64" s="35"/>
      <c r="HV64" s="35"/>
      <c r="HW64" s="35"/>
      <c r="HX64" s="35"/>
      <c r="HY64" s="35"/>
      <c r="HZ64" s="35"/>
      <c r="IA64" s="35"/>
      <c r="IB64" s="35"/>
      <c r="IC64" s="35"/>
      <c r="ID64" s="35"/>
      <c r="IE64" s="35"/>
      <c r="IF64" s="35"/>
      <c r="IG64" s="35"/>
      <c r="IH64" s="35"/>
      <c r="II64" s="35"/>
      <c r="IJ64" s="35"/>
      <c r="IK64" s="35"/>
      <c r="IL64" s="35"/>
      <c r="IM64" s="35"/>
      <c r="IN64" s="35"/>
      <c r="IO64" s="35"/>
      <c r="IP64" s="35"/>
      <c r="IQ64" s="35"/>
      <c r="IR64" s="35"/>
      <c r="IS64" s="35"/>
      <c r="IT64" s="35"/>
      <c r="IU64" s="35"/>
      <c r="IV64" s="35"/>
      <c r="IW64" s="35"/>
      <c r="IX64" s="35"/>
      <c r="IY64" s="35"/>
      <c r="IZ64" s="35"/>
      <c r="JA64" s="35"/>
      <c r="JB64" s="35"/>
      <c r="JC64" s="35"/>
      <c r="JD64" s="35"/>
      <c r="JE64" s="35"/>
      <c r="JF64" s="35"/>
      <c r="JG64" s="35"/>
      <c r="JH64" s="35"/>
      <c r="JI64" s="35"/>
      <c r="JJ64" s="35"/>
      <c r="JK64" s="35"/>
      <c r="JL64" s="35"/>
      <c r="JM64" s="35"/>
      <c r="JN64" s="35"/>
      <c r="JO64" s="35"/>
      <c r="JP64" s="35"/>
      <c r="JQ64" s="35"/>
      <c r="JR64" s="35"/>
      <c r="JS64" s="35"/>
      <c r="JT64" s="35"/>
      <c r="JU64" s="35"/>
      <c r="JV64" s="35"/>
      <c r="JW64" s="35"/>
      <c r="JX64" s="35"/>
      <c r="JY64" s="35"/>
      <c r="JZ64" s="35"/>
      <c r="KA64" s="35"/>
      <c r="KB64" s="35"/>
      <c r="KC64" s="35"/>
      <c r="KD64" s="35"/>
      <c r="KE64" s="35"/>
      <c r="KF64" s="35"/>
      <c r="KG64" s="35"/>
      <c r="KH64" s="35"/>
      <c r="KI64" s="35"/>
      <c r="KJ64" s="35"/>
      <c r="KK64" s="35"/>
      <c r="KL64" s="35"/>
      <c r="KM64" s="35"/>
      <c r="KN64" s="35"/>
      <c r="KO64" s="35"/>
      <c r="KP64" s="35"/>
      <c r="KQ64" s="35"/>
      <c r="KR64" s="35"/>
      <c r="KS64" s="35"/>
      <c r="KT64" s="35"/>
      <c r="KU64" s="35"/>
      <c r="KV64" s="35"/>
      <c r="KW64" s="35"/>
      <c r="KX64" s="35"/>
      <c r="KY64" s="35"/>
      <c r="KZ64" s="35"/>
      <c r="LA64" s="35"/>
      <c r="LB64" s="35"/>
      <c r="LC64" s="35"/>
      <c r="LD64" s="35"/>
      <c r="LE64" s="35"/>
      <c r="LF64" s="35"/>
      <c r="LG64" s="35"/>
      <c r="LH64" s="35"/>
      <c r="LI64" s="35"/>
      <c r="LJ64" s="35"/>
      <c r="LK64" s="35"/>
      <c r="LL64" s="35"/>
      <c r="LM64" s="35"/>
      <c r="LN64" s="35"/>
      <c r="LO64" s="35"/>
      <c r="LP64" s="35"/>
      <c r="LQ64" s="35"/>
      <c r="LR64" s="35"/>
      <c r="LS64" s="35"/>
      <c r="LT64" s="35"/>
      <c r="LU64" s="35"/>
      <c r="LV64" s="35"/>
      <c r="LW64" s="35"/>
      <c r="LX64" s="35"/>
      <c r="LY64" s="35"/>
      <c r="LZ64" s="35"/>
      <c r="MA64" s="35"/>
      <c r="MB64" s="35"/>
      <c r="MC64" s="35"/>
      <c r="MD64" s="35"/>
      <c r="ME64" s="35"/>
      <c r="MF64" s="35"/>
      <c r="MG64" s="35"/>
      <c r="MH64" s="35"/>
      <c r="MI64" s="35"/>
      <c r="MJ64" s="35"/>
      <c r="MK64" s="35"/>
      <c r="ML64" s="35"/>
      <c r="MM64" s="35"/>
      <c r="MN64" s="35"/>
      <c r="MO64" s="35"/>
      <c r="MP64" s="35"/>
      <c r="MQ64" s="35"/>
      <c r="MR64" s="35"/>
      <c r="MS64" s="35"/>
      <c r="MT64" s="35"/>
      <c r="MU64" s="35"/>
      <c r="MV64" s="35"/>
      <c r="MW64" s="35"/>
      <c r="MX64" s="35"/>
      <c r="MY64" s="35"/>
      <c r="MZ64" s="35"/>
      <c r="NA64" s="35"/>
      <c r="NB64" s="35"/>
      <c r="NC64" s="35"/>
      <c r="ND64" s="35"/>
      <c r="NE64" s="35"/>
      <c r="NF64" s="35"/>
      <c r="NG64" s="35"/>
      <c r="NH64" s="35"/>
      <c r="NI64" s="35"/>
      <c r="NJ64" s="35"/>
      <c r="NK64" s="35"/>
      <c r="NL64" s="35"/>
      <c r="NM64" s="35"/>
      <c r="NN64" s="35"/>
      <c r="NO64" s="35"/>
      <c r="NP64" s="35"/>
      <c r="NQ64" s="35"/>
      <c r="NR64" s="35"/>
      <c r="NS64" s="35"/>
      <c r="NT64" s="35"/>
      <c r="NU64" s="35"/>
      <c r="NV64" s="35"/>
      <c r="NW64" s="35"/>
      <c r="NX64" s="35"/>
      <c r="NY64" s="35"/>
      <c r="NZ64" s="35"/>
      <c r="OA64" s="35"/>
      <c r="OB64" s="35"/>
      <c r="OC64" s="35"/>
      <c r="OD64" s="35"/>
      <c r="OE64" s="35"/>
      <c r="OF64" s="35"/>
      <c r="OG64" s="35"/>
      <c r="OH64" s="35"/>
      <c r="OI64" s="35"/>
      <c r="OJ64" s="35"/>
      <c r="OK64" s="35"/>
      <c r="OL64" s="35"/>
      <c r="OM64" s="35"/>
      <c r="ON64" s="35"/>
      <c r="OO64" s="35"/>
      <c r="OP64" s="35"/>
      <c r="OQ64" s="35"/>
      <c r="OR64" s="35"/>
      <c r="OS64" s="35"/>
      <c r="OT64" s="35"/>
      <c r="OU64" s="35"/>
      <c r="OV64" s="35"/>
      <c r="OW64" s="35"/>
      <c r="OX64" s="35"/>
      <c r="OY64" s="35"/>
      <c r="OZ64" s="35"/>
      <c r="PA64" s="35"/>
      <c r="PB64" s="35"/>
      <c r="PC64" s="35"/>
      <c r="PD64" s="35"/>
      <c r="PE64" s="35"/>
      <c r="PF64" s="35"/>
      <c r="PG64" s="35"/>
      <c r="PH64" s="35"/>
      <c r="PI64" s="35"/>
      <c r="PJ64" s="35"/>
      <c r="PK64" s="35"/>
      <c r="PL64" s="35"/>
      <c r="PM64" s="35"/>
      <c r="PN64" s="35"/>
      <c r="PO64" s="35"/>
      <c r="PP64" s="35"/>
      <c r="PQ64" s="35"/>
      <c r="PR64" s="35"/>
      <c r="PS64" s="35"/>
      <c r="PT64" s="35"/>
      <c r="PU64" s="35"/>
      <c r="PV64" s="35"/>
      <c r="PW64" s="35"/>
      <c r="PX64" s="35"/>
      <c r="PY64" s="35"/>
      <c r="PZ64" s="35"/>
      <c r="QA64" s="35"/>
      <c r="QB64" s="35"/>
      <c r="QC64" s="35"/>
      <c r="QD64" s="35"/>
      <c r="QE64" s="35"/>
      <c r="QF64" s="35"/>
      <c r="QG64" s="35"/>
      <c r="QH64" s="35"/>
      <c r="QI64" s="35"/>
      <c r="QJ64" s="35"/>
      <c r="QK64" s="35"/>
      <c r="QL64" s="35"/>
      <c r="QM64" s="35"/>
      <c r="QN64" s="35"/>
      <c r="QO64" s="35"/>
      <c r="QP64" s="35"/>
      <c r="QQ64" s="35"/>
      <c r="QR64" s="35"/>
      <c r="QS64" s="35"/>
      <c r="QT64" s="35"/>
      <c r="QU64" s="35"/>
      <c r="QV64" s="35"/>
      <c r="QW64" s="35"/>
      <c r="QX64" s="35"/>
      <c r="QY64" s="35"/>
      <c r="QZ64" s="35"/>
      <c r="RA64" s="35"/>
      <c r="RB64" s="35"/>
      <c r="RC64" s="35"/>
      <c r="RD64" s="35"/>
      <c r="RE64" s="35"/>
      <c r="RF64" s="35"/>
      <c r="RG64" s="35"/>
      <c r="RH64" s="35"/>
      <c r="RI64" s="35"/>
      <c r="RJ64" s="35"/>
      <c r="RK64" s="35"/>
      <c r="RL64" s="35"/>
      <c r="RM64" s="35"/>
      <c r="RN64" s="35"/>
      <c r="RO64" s="35"/>
      <c r="RP64" s="35"/>
      <c r="RQ64" s="35"/>
      <c r="RR64" s="35"/>
      <c r="RS64" s="35"/>
      <c r="RT64" s="35"/>
      <c r="RU64" s="35"/>
      <c r="RV64" s="35"/>
      <c r="RW64" s="35"/>
      <c r="RX64" s="35"/>
      <c r="RY64" s="35"/>
      <c r="RZ64" s="35"/>
      <c r="SA64" s="35"/>
      <c r="SB64" s="35"/>
      <c r="SC64" s="35"/>
      <c r="SD64" s="35"/>
      <c r="SE64" s="35"/>
      <c r="SF64" s="35"/>
      <c r="SG64" s="35"/>
      <c r="SH64" s="35"/>
      <c r="SI64" s="35"/>
      <c r="SJ64" s="35"/>
      <c r="SK64" s="35"/>
      <c r="SL64" s="35"/>
      <c r="SM64" s="35"/>
      <c r="SN64" s="35"/>
      <c r="SO64" s="35"/>
      <c r="SP64" s="35"/>
      <c r="SQ64" s="35"/>
      <c r="SR64" s="35"/>
      <c r="SS64" s="35"/>
      <c r="ST64" s="35"/>
      <c r="SU64" s="35"/>
      <c r="SV64" s="35"/>
      <c r="SW64" s="35"/>
      <c r="SX64" s="35"/>
      <c r="SY64" s="35"/>
      <c r="SZ64" s="35"/>
      <c r="TA64" s="35"/>
      <c r="TB64" s="35"/>
      <c r="TC64" s="35"/>
      <c r="TD64" s="35"/>
      <c r="TE64" s="35"/>
      <c r="TF64" s="35"/>
      <c r="TG64" s="35"/>
      <c r="TH64" s="35"/>
      <c r="TI64" s="35"/>
      <c r="TJ64" s="35"/>
      <c r="TK64" s="35"/>
      <c r="TL64" s="35"/>
      <c r="TM64" s="35"/>
      <c r="TN64" s="35"/>
      <c r="TO64" s="35"/>
      <c r="TP64" s="35"/>
      <c r="TQ64" s="35"/>
      <c r="TR64" s="35"/>
      <c r="TS64" s="35"/>
      <c r="TT64" s="35"/>
      <c r="TU64" s="35"/>
      <c r="TV64" s="35"/>
      <c r="TW64" s="35"/>
      <c r="TX64" s="35"/>
      <c r="TY64" s="35"/>
      <c r="TZ64" s="35"/>
      <c r="UA64" s="35"/>
      <c r="UB64" s="35"/>
      <c r="UC64" s="35"/>
      <c r="UD64" s="35"/>
      <c r="UE64" s="35"/>
      <c r="UF64" s="35"/>
      <c r="UG64" s="35"/>
      <c r="UH64" s="35"/>
      <c r="UI64" s="35"/>
      <c r="UJ64" s="35"/>
      <c r="UK64" s="35"/>
      <c r="UL64" s="35"/>
      <c r="UM64" s="35"/>
      <c r="UN64" s="35"/>
      <c r="UO64" s="35"/>
      <c r="UP64" s="35"/>
      <c r="UQ64" s="35"/>
      <c r="UR64" s="35"/>
      <c r="US64" s="35"/>
      <c r="UT64" s="35"/>
      <c r="UU64" s="35"/>
      <c r="UV64" s="35"/>
      <c r="UW64" s="35"/>
      <c r="UX64" s="35"/>
      <c r="UY64" s="35"/>
      <c r="UZ64" s="35"/>
      <c r="VA64" s="35"/>
      <c r="VB64" s="35"/>
      <c r="VC64" s="35"/>
      <c r="VD64" s="35"/>
      <c r="VE64" s="35"/>
      <c r="VF64" s="35"/>
      <c r="VG64" s="35"/>
      <c r="VH64" s="35"/>
      <c r="VI64" s="35"/>
      <c r="VJ64" s="35"/>
      <c r="VK64" s="35"/>
      <c r="VL64" s="35"/>
      <c r="VM64" s="35"/>
      <c r="VN64" s="35"/>
      <c r="VO64" s="35"/>
      <c r="VP64" s="35"/>
      <c r="VQ64" s="35"/>
      <c r="VR64" s="35"/>
      <c r="VS64" s="35"/>
      <c r="VT64" s="35"/>
      <c r="VU64" s="35"/>
      <c r="VV64" s="35"/>
      <c r="VW64" s="35"/>
      <c r="VX64" s="35"/>
      <c r="VY64" s="35"/>
      <c r="VZ64" s="35"/>
      <c r="WA64" s="35"/>
      <c r="WB64" s="35"/>
      <c r="WC64" s="35"/>
      <c r="WD64" s="35"/>
      <c r="WE64" s="35"/>
      <c r="WF64" s="35"/>
      <c r="WG64" s="35"/>
      <c r="WH64" s="35"/>
      <c r="WI64" s="35"/>
      <c r="WJ64" s="35"/>
      <c r="WK64" s="35"/>
      <c r="WL64" s="35"/>
      <c r="WM64" s="35"/>
      <c r="WN64" s="35"/>
      <c r="WO64" s="35"/>
      <c r="WP64" s="35"/>
      <c r="WQ64" s="35"/>
      <c r="WR64" s="35"/>
      <c r="WS64" s="35"/>
      <c r="WT64" s="35"/>
      <c r="WU64" s="35"/>
      <c r="WV64" s="35"/>
      <c r="WW64" s="35"/>
      <c r="WX64" s="35"/>
      <c r="WY64" s="35"/>
      <c r="WZ64" s="35"/>
      <c r="XA64" s="35"/>
      <c r="XB64" s="35"/>
      <c r="XC64" s="35"/>
      <c r="XD64" s="35"/>
      <c r="XE64" s="35"/>
      <c r="XF64" s="35"/>
      <c r="XG64" s="35"/>
      <c r="XH64" s="35"/>
      <c r="XI64" s="35"/>
      <c r="XJ64" s="35"/>
      <c r="XK64" s="35"/>
      <c r="XL64" s="35"/>
      <c r="XM64" s="35"/>
      <c r="XN64" s="35"/>
      <c r="XO64" s="35"/>
      <c r="XP64" s="35"/>
      <c r="XQ64" s="35"/>
      <c r="XR64" s="35"/>
      <c r="XS64" s="35"/>
      <c r="XT64" s="35"/>
      <c r="XU64" s="35"/>
      <c r="XV64" s="35"/>
      <c r="XW64" s="35"/>
      <c r="XX64" s="35"/>
      <c r="XY64" s="35"/>
      <c r="XZ64" s="35"/>
      <c r="YA64" s="35"/>
      <c r="YB64" s="35"/>
      <c r="YC64" s="35"/>
      <c r="YD64" s="35"/>
      <c r="YE64" s="35"/>
      <c r="YF64" s="35"/>
      <c r="YG64" s="35"/>
      <c r="YH64" s="35"/>
      <c r="YI64" s="35"/>
      <c r="YJ64" s="35"/>
      <c r="YK64" s="35"/>
      <c r="YL64" s="35"/>
      <c r="YM64" s="35"/>
      <c r="YN64" s="35"/>
      <c r="YO64" s="35"/>
      <c r="YP64" s="35"/>
      <c r="YQ64" s="35"/>
      <c r="YR64" s="35"/>
      <c r="YS64" s="35"/>
      <c r="YT64" s="35"/>
      <c r="YU64" s="35"/>
      <c r="YV64" s="35"/>
      <c r="YW64" s="35"/>
      <c r="YX64" s="35"/>
      <c r="YY64" s="35"/>
      <c r="YZ64" s="35"/>
      <c r="ZA64" s="35"/>
      <c r="ZB64" s="35"/>
      <c r="ZC64" s="35"/>
      <c r="ZD64" s="35"/>
      <c r="ZE64" s="35"/>
      <c r="ZF64" s="35"/>
      <c r="ZG64" s="35"/>
      <c r="ZH64" s="35"/>
      <c r="ZI64" s="35"/>
      <c r="ZJ64" s="35"/>
      <c r="ZK64" s="35"/>
      <c r="ZL64" s="35"/>
      <c r="ZM64" s="35"/>
      <c r="ZN64" s="35"/>
      <c r="ZO64" s="35"/>
      <c r="ZP64" s="35"/>
      <c r="ZQ64" s="35"/>
      <c r="ZR64" s="35"/>
      <c r="ZS64" s="35"/>
      <c r="ZT64" s="35"/>
      <c r="ZU64" s="35"/>
      <c r="ZV64" s="35"/>
      <c r="ZW64" s="35"/>
      <c r="ZX64" s="35"/>
      <c r="ZY64" s="35"/>
      <c r="ZZ64" s="35"/>
      <c r="AAA64" s="35"/>
      <c r="AAB64" s="35"/>
      <c r="AAC64" s="35"/>
      <c r="AAD64" s="35"/>
      <c r="AAE64" s="35"/>
      <c r="AAF64" s="35"/>
      <c r="AAG64" s="35"/>
      <c r="AAH64" s="35"/>
      <c r="AAI64" s="35"/>
      <c r="AAJ64" s="35"/>
      <c r="AAK64" s="35"/>
      <c r="AAL64" s="35"/>
      <c r="AAM64" s="35"/>
      <c r="AAN64" s="35"/>
      <c r="AAO64" s="35"/>
      <c r="AAP64" s="35"/>
      <c r="AAQ64" s="35"/>
      <c r="AAR64" s="35"/>
      <c r="AAS64" s="35"/>
      <c r="AAT64" s="35"/>
      <c r="AAU64" s="35"/>
      <c r="AAV64" s="35"/>
      <c r="AAW64" s="35"/>
      <c r="AAX64" s="35"/>
      <c r="AAY64" s="35"/>
      <c r="AAZ64" s="35"/>
      <c r="ABA64" s="35"/>
      <c r="ABB64" s="35"/>
      <c r="ABC64" s="35"/>
      <c r="ABD64" s="35"/>
      <c r="ABE64" s="35"/>
      <c r="ABF64" s="35"/>
      <c r="ABG64" s="35"/>
      <c r="ABH64" s="35"/>
      <c r="ABI64" s="35"/>
      <c r="ABJ64" s="35"/>
      <c r="ABK64" s="35"/>
      <c r="ABL64" s="35"/>
      <c r="ABM64" s="35"/>
      <c r="ABN64" s="35"/>
      <c r="ABO64" s="35"/>
      <c r="ABP64" s="35"/>
      <c r="ABQ64" s="35"/>
      <c r="ABR64" s="35"/>
      <c r="ABS64" s="35"/>
      <c r="ABT64" s="35"/>
      <c r="ABU64" s="35"/>
      <c r="ABV64" s="35"/>
      <c r="ABW64" s="35"/>
      <c r="ABX64" s="35"/>
      <c r="ABY64" s="35"/>
      <c r="ABZ64" s="35"/>
      <c r="ACA64" s="35"/>
      <c r="ACB64" s="35"/>
      <c r="ACC64" s="35"/>
      <c r="ACD64" s="35"/>
      <c r="ACE64" s="35"/>
      <c r="ACF64" s="35"/>
      <c r="ACG64" s="35"/>
      <c r="ACH64" s="35"/>
      <c r="ACI64" s="35"/>
      <c r="ACJ64" s="35"/>
      <c r="ACK64" s="35"/>
      <c r="ACL64" s="35"/>
      <c r="ACM64" s="35"/>
      <c r="ACN64" s="35"/>
      <c r="ACO64" s="35"/>
      <c r="ACP64" s="35"/>
      <c r="ACQ64" s="35"/>
      <c r="ACR64" s="35"/>
      <c r="ACS64" s="35"/>
      <c r="ACT64" s="35"/>
      <c r="ACU64" s="35"/>
      <c r="ACV64" s="35"/>
      <c r="ACW64" s="35"/>
      <c r="ACX64" s="35"/>
      <c r="ACY64" s="35"/>
      <c r="ACZ64" s="35"/>
      <c r="ADA64" s="35"/>
      <c r="ADB64" s="35"/>
      <c r="ADC64" s="35"/>
      <c r="ADD64" s="35"/>
      <c r="ADE64" s="35"/>
      <c r="ADF64" s="35"/>
      <c r="ADG64" s="35"/>
      <c r="ADH64" s="35"/>
      <c r="ADI64" s="35"/>
      <c r="ADJ64" s="35"/>
      <c r="ADK64" s="35"/>
      <c r="ADL64" s="35"/>
      <c r="ADM64" s="35"/>
      <c r="ADN64" s="35"/>
      <c r="ADO64" s="35"/>
      <c r="ADP64" s="35"/>
      <c r="ADQ64" s="35"/>
      <c r="ADR64" s="35"/>
      <c r="ADS64" s="35"/>
      <c r="ADT64" s="35"/>
      <c r="ADU64" s="35"/>
      <c r="ADV64" s="35"/>
      <c r="ADW64" s="35"/>
      <c r="ADX64" s="35"/>
      <c r="ADY64" s="26">
        <f t="shared" si="1"/>
        <v>0</v>
      </c>
      <c r="ADZ64" s="5"/>
    </row>
    <row r="65" spans="1:806" s="33" customFormat="1" x14ac:dyDescent="0.2">
      <c r="A65" s="51" t="s">
        <v>260</v>
      </c>
      <c r="B65" s="65">
        <f t="shared" si="0"/>
        <v>0</v>
      </c>
      <c r="C65" s="57">
        <v>1</v>
      </c>
      <c r="D65" s="58">
        <v>44466</v>
      </c>
      <c r="E65" s="67">
        <v>17.489999999999998</v>
      </c>
      <c r="F65" s="67">
        <f t="shared" si="2"/>
        <v>0</v>
      </c>
      <c r="G65" s="6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15"/>
      <c r="BF65" s="15"/>
      <c r="BG65" s="136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  <c r="DI65" s="35"/>
      <c r="DJ65" s="35"/>
      <c r="DK65" s="35"/>
      <c r="DL65" s="35"/>
      <c r="DM65" s="35"/>
      <c r="DN65" s="35"/>
      <c r="DO65" s="35"/>
      <c r="DP65" s="35"/>
      <c r="DQ65" s="35"/>
      <c r="DR65" s="35"/>
      <c r="DS65" s="35"/>
      <c r="DT65" s="35"/>
      <c r="DU65" s="35"/>
      <c r="DV65" s="35"/>
      <c r="DW65" s="35"/>
      <c r="DX65" s="35"/>
      <c r="DY65" s="35"/>
      <c r="DZ65" s="35"/>
      <c r="EA65" s="35"/>
      <c r="EB65" s="35"/>
      <c r="EC65" s="35"/>
      <c r="ED65" s="35"/>
      <c r="EE65" s="35"/>
      <c r="EF65" s="35"/>
      <c r="EG65" s="35"/>
      <c r="EH65" s="35"/>
      <c r="EI65" s="35"/>
      <c r="EJ65" s="35"/>
      <c r="EK65" s="35"/>
      <c r="EL65" s="35"/>
      <c r="EM65" s="35"/>
      <c r="EN65" s="35"/>
      <c r="EO65" s="35"/>
      <c r="EP65" s="35"/>
      <c r="EQ65" s="35"/>
      <c r="ER65" s="35"/>
      <c r="ES65" s="35"/>
      <c r="ET65" s="35"/>
      <c r="EU65" s="35"/>
      <c r="EV65" s="35"/>
      <c r="EW65" s="35"/>
      <c r="EX65" s="35"/>
      <c r="EY65" s="35"/>
      <c r="EZ65" s="35"/>
      <c r="FA65" s="35"/>
      <c r="FB65" s="35"/>
      <c r="FC65" s="35"/>
      <c r="FD65" s="35"/>
      <c r="FE65" s="35"/>
      <c r="FF65" s="35"/>
      <c r="FG65" s="35"/>
      <c r="FH65" s="35"/>
      <c r="FI65" s="35"/>
      <c r="FJ65" s="35"/>
      <c r="FK65" s="35"/>
      <c r="FL65" s="35"/>
      <c r="FM65" s="35"/>
      <c r="FN65" s="35"/>
      <c r="FO65" s="35"/>
      <c r="FP65" s="35"/>
      <c r="FQ65" s="35"/>
      <c r="FR65" s="35"/>
      <c r="FS65" s="35"/>
      <c r="FT65" s="35"/>
      <c r="FU65" s="35"/>
      <c r="FV65" s="35"/>
      <c r="FW65" s="35"/>
      <c r="FX65" s="35"/>
      <c r="FY65" s="35"/>
      <c r="FZ65" s="35"/>
      <c r="GA65" s="35"/>
      <c r="GB65" s="35"/>
      <c r="GC65" s="35"/>
      <c r="GD65" s="35"/>
      <c r="GE65" s="35"/>
      <c r="GF65" s="35"/>
      <c r="GG65" s="35"/>
      <c r="GH65" s="35"/>
      <c r="GI65" s="35"/>
      <c r="GJ65" s="35"/>
      <c r="GK65" s="35"/>
      <c r="GL65" s="35"/>
      <c r="GM65" s="35"/>
      <c r="GN65" s="35"/>
      <c r="GO65" s="35"/>
      <c r="GP65" s="35"/>
      <c r="GQ65" s="35"/>
      <c r="GR65" s="35"/>
      <c r="GS65" s="35"/>
      <c r="GT65" s="35"/>
      <c r="GU65" s="35"/>
      <c r="GV65" s="35"/>
      <c r="GW65" s="35"/>
      <c r="GX65" s="35"/>
      <c r="GY65" s="35"/>
      <c r="GZ65" s="35"/>
      <c r="HA65" s="35"/>
      <c r="HB65" s="35"/>
      <c r="HC65" s="35"/>
      <c r="HD65" s="35"/>
      <c r="HE65" s="35"/>
      <c r="HF65" s="35"/>
      <c r="HG65" s="35"/>
      <c r="HH65" s="35"/>
      <c r="HI65" s="35"/>
      <c r="HJ65" s="35"/>
      <c r="HK65" s="35"/>
      <c r="HL65" s="35"/>
      <c r="HM65" s="35"/>
      <c r="HN65" s="35"/>
      <c r="HO65" s="35"/>
      <c r="HP65" s="35"/>
      <c r="HQ65" s="35"/>
      <c r="HR65" s="35"/>
      <c r="HS65" s="35"/>
      <c r="HT65" s="35"/>
      <c r="HU65" s="35"/>
      <c r="HV65" s="35"/>
      <c r="HW65" s="35"/>
      <c r="HX65" s="35"/>
      <c r="HY65" s="35"/>
      <c r="HZ65" s="35"/>
      <c r="IA65" s="35"/>
      <c r="IB65" s="35"/>
      <c r="IC65" s="35"/>
      <c r="ID65" s="35"/>
      <c r="IE65" s="35"/>
      <c r="IF65" s="35"/>
      <c r="IG65" s="35"/>
      <c r="IH65" s="35"/>
      <c r="II65" s="35"/>
      <c r="IJ65" s="35"/>
      <c r="IK65" s="35"/>
      <c r="IL65" s="35"/>
      <c r="IM65" s="35"/>
      <c r="IN65" s="35"/>
      <c r="IO65" s="35"/>
      <c r="IP65" s="35"/>
      <c r="IQ65" s="35"/>
      <c r="IR65" s="35"/>
      <c r="IS65" s="35"/>
      <c r="IT65" s="35"/>
      <c r="IU65" s="35"/>
      <c r="IV65" s="35"/>
      <c r="IW65" s="35"/>
      <c r="IX65" s="35"/>
      <c r="IY65" s="35"/>
      <c r="IZ65" s="35"/>
      <c r="JA65" s="35"/>
      <c r="JB65" s="35"/>
      <c r="JC65" s="35"/>
      <c r="JD65" s="35"/>
      <c r="JE65" s="35"/>
      <c r="JF65" s="35"/>
      <c r="JG65" s="35"/>
      <c r="JH65" s="35"/>
      <c r="JI65" s="35"/>
      <c r="JJ65" s="35"/>
      <c r="JK65" s="35"/>
      <c r="JL65" s="35"/>
      <c r="JM65" s="35"/>
      <c r="JN65" s="35"/>
      <c r="JO65" s="35"/>
      <c r="JP65" s="35"/>
      <c r="JQ65" s="35"/>
      <c r="JR65" s="35"/>
      <c r="JS65" s="35"/>
      <c r="JT65" s="35"/>
      <c r="JU65" s="35"/>
      <c r="JV65" s="35"/>
      <c r="JW65" s="35"/>
      <c r="JX65" s="35"/>
      <c r="JY65" s="35"/>
      <c r="JZ65" s="35"/>
      <c r="KA65" s="35"/>
      <c r="KB65" s="35"/>
      <c r="KC65" s="35"/>
      <c r="KD65" s="35"/>
      <c r="KE65" s="35"/>
      <c r="KF65" s="35"/>
      <c r="KG65" s="35"/>
      <c r="KH65" s="35"/>
      <c r="KI65" s="35"/>
      <c r="KJ65" s="35"/>
      <c r="KK65" s="35"/>
      <c r="KL65" s="35"/>
      <c r="KM65" s="35"/>
      <c r="KN65" s="35"/>
      <c r="KO65" s="35"/>
      <c r="KP65" s="35"/>
      <c r="KQ65" s="35"/>
      <c r="KR65" s="35"/>
      <c r="KS65" s="35"/>
      <c r="KT65" s="35"/>
      <c r="KU65" s="35"/>
      <c r="KV65" s="35"/>
      <c r="KW65" s="35"/>
      <c r="KX65" s="35"/>
      <c r="KY65" s="35"/>
      <c r="KZ65" s="35"/>
      <c r="LA65" s="35"/>
      <c r="LB65" s="35"/>
      <c r="LC65" s="35"/>
      <c r="LD65" s="35"/>
      <c r="LE65" s="35"/>
      <c r="LF65" s="35"/>
      <c r="LG65" s="35"/>
      <c r="LH65" s="35"/>
      <c r="LI65" s="35"/>
      <c r="LJ65" s="35"/>
      <c r="LK65" s="35"/>
      <c r="LL65" s="35"/>
      <c r="LM65" s="35"/>
      <c r="LN65" s="35"/>
      <c r="LO65" s="35"/>
      <c r="LP65" s="35"/>
      <c r="LQ65" s="35"/>
      <c r="LR65" s="35"/>
      <c r="LS65" s="35"/>
      <c r="LT65" s="35"/>
      <c r="LU65" s="35"/>
      <c r="LV65" s="35"/>
      <c r="LW65" s="35"/>
      <c r="LX65" s="35"/>
      <c r="LY65" s="35"/>
      <c r="LZ65" s="35"/>
      <c r="MA65" s="35"/>
      <c r="MB65" s="35"/>
      <c r="MC65" s="35"/>
      <c r="MD65" s="35"/>
      <c r="ME65" s="35"/>
      <c r="MF65" s="35"/>
      <c r="MG65" s="35"/>
      <c r="MH65" s="35"/>
      <c r="MI65" s="35"/>
      <c r="MJ65" s="35"/>
      <c r="MK65" s="35"/>
      <c r="ML65" s="35"/>
      <c r="MM65" s="35"/>
      <c r="MN65" s="35"/>
      <c r="MO65" s="35"/>
      <c r="MP65" s="35"/>
      <c r="MQ65" s="35"/>
      <c r="MR65" s="35"/>
      <c r="MS65" s="35"/>
      <c r="MT65" s="35"/>
      <c r="MU65" s="35"/>
      <c r="MV65" s="35"/>
      <c r="MW65" s="35"/>
      <c r="MX65" s="35"/>
      <c r="MY65" s="35"/>
      <c r="MZ65" s="35"/>
      <c r="NA65" s="35"/>
      <c r="NB65" s="35"/>
      <c r="NC65" s="35"/>
      <c r="ND65" s="35"/>
      <c r="NE65" s="35"/>
      <c r="NF65" s="35"/>
      <c r="NG65" s="35"/>
      <c r="NH65" s="35"/>
      <c r="NI65" s="35"/>
      <c r="NJ65" s="35"/>
      <c r="NK65" s="35"/>
      <c r="NL65" s="35"/>
      <c r="NM65" s="35"/>
      <c r="NN65" s="35"/>
      <c r="NO65" s="35"/>
      <c r="NP65" s="35"/>
      <c r="NQ65" s="35"/>
      <c r="NR65" s="35"/>
      <c r="NS65" s="35"/>
      <c r="NT65" s="35"/>
      <c r="NU65" s="35"/>
      <c r="NV65" s="35"/>
      <c r="NW65" s="35"/>
      <c r="NX65" s="35"/>
      <c r="NY65" s="35"/>
      <c r="NZ65" s="35"/>
      <c r="OA65" s="35"/>
      <c r="OB65" s="35"/>
      <c r="OC65" s="35"/>
      <c r="OD65" s="35"/>
      <c r="OE65" s="35"/>
      <c r="OF65" s="35"/>
      <c r="OG65" s="35"/>
      <c r="OH65" s="35"/>
      <c r="OI65" s="35"/>
      <c r="OJ65" s="35"/>
      <c r="OK65" s="35"/>
      <c r="OL65" s="35"/>
      <c r="OM65" s="35"/>
      <c r="ON65" s="35"/>
      <c r="OO65" s="35"/>
      <c r="OP65" s="35"/>
      <c r="OQ65" s="35"/>
      <c r="OR65" s="35"/>
      <c r="OS65" s="35"/>
      <c r="OT65" s="35"/>
      <c r="OU65" s="35"/>
      <c r="OV65" s="35"/>
      <c r="OW65" s="35"/>
      <c r="OX65" s="35"/>
      <c r="OY65" s="35"/>
      <c r="OZ65" s="35"/>
      <c r="PA65" s="35"/>
      <c r="PB65" s="35"/>
      <c r="PC65" s="35"/>
      <c r="PD65" s="35"/>
      <c r="PE65" s="35"/>
      <c r="PF65" s="35"/>
      <c r="PG65" s="35"/>
      <c r="PH65" s="35"/>
      <c r="PI65" s="35"/>
      <c r="PJ65" s="35"/>
      <c r="PK65" s="35"/>
      <c r="PL65" s="35"/>
      <c r="PM65" s="35"/>
      <c r="PN65" s="35"/>
      <c r="PO65" s="35"/>
      <c r="PP65" s="35"/>
      <c r="PQ65" s="35"/>
      <c r="PR65" s="35"/>
      <c r="PS65" s="35"/>
      <c r="PT65" s="35"/>
      <c r="PU65" s="35"/>
      <c r="PV65" s="35"/>
      <c r="PW65" s="35"/>
      <c r="PX65" s="35"/>
      <c r="PY65" s="35"/>
      <c r="PZ65" s="35"/>
      <c r="QA65" s="35"/>
      <c r="QB65" s="35"/>
      <c r="QC65" s="35"/>
      <c r="QD65" s="35"/>
      <c r="QE65" s="35"/>
      <c r="QF65" s="35"/>
      <c r="QG65" s="35"/>
      <c r="QH65" s="35"/>
      <c r="QI65" s="35"/>
      <c r="QJ65" s="35"/>
      <c r="QK65" s="35"/>
      <c r="QL65" s="35"/>
      <c r="QM65" s="35"/>
      <c r="QN65" s="35"/>
      <c r="QO65" s="35"/>
      <c r="QP65" s="35"/>
      <c r="QQ65" s="35"/>
      <c r="QR65" s="35"/>
      <c r="QS65" s="35"/>
      <c r="QT65" s="35"/>
      <c r="QU65" s="35"/>
      <c r="QV65" s="35"/>
      <c r="QW65" s="35"/>
      <c r="QX65" s="35"/>
      <c r="QY65" s="35"/>
      <c r="QZ65" s="35"/>
      <c r="RA65" s="35"/>
      <c r="RB65" s="35"/>
      <c r="RC65" s="35"/>
      <c r="RD65" s="35"/>
      <c r="RE65" s="35"/>
      <c r="RF65" s="35"/>
      <c r="RG65" s="35"/>
      <c r="RH65" s="35"/>
      <c r="RI65" s="35"/>
      <c r="RJ65" s="35"/>
      <c r="RK65" s="35"/>
      <c r="RL65" s="35"/>
      <c r="RM65" s="35"/>
      <c r="RN65" s="35"/>
      <c r="RO65" s="35"/>
      <c r="RP65" s="35"/>
      <c r="RQ65" s="35"/>
      <c r="RR65" s="35"/>
      <c r="RS65" s="35"/>
      <c r="RT65" s="35"/>
      <c r="RU65" s="35"/>
      <c r="RV65" s="35"/>
      <c r="RW65" s="35"/>
      <c r="RX65" s="35"/>
      <c r="RY65" s="35"/>
      <c r="RZ65" s="35"/>
      <c r="SA65" s="35"/>
      <c r="SB65" s="35"/>
      <c r="SC65" s="35"/>
      <c r="SD65" s="35"/>
      <c r="SE65" s="35"/>
      <c r="SF65" s="35"/>
      <c r="SG65" s="35"/>
      <c r="SH65" s="35"/>
      <c r="SI65" s="35"/>
      <c r="SJ65" s="35"/>
      <c r="SK65" s="35"/>
      <c r="SL65" s="35"/>
      <c r="SM65" s="35"/>
      <c r="SN65" s="35"/>
      <c r="SO65" s="35"/>
      <c r="SP65" s="35"/>
      <c r="SQ65" s="35"/>
      <c r="SR65" s="35"/>
      <c r="SS65" s="35"/>
      <c r="ST65" s="35"/>
      <c r="SU65" s="35"/>
      <c r="SV65" s="35"/>
      <c r="SW65" s="35"/>
      <c r="SX65" s="35"/>
      <c r="SY65" s="35"/>
      <c r="SZ65" s="35"/>
      <c r="TA65" s="35"/>
      <c r="TB65" s="35"/>
      <c r="TC65" s="35"/>
      <c r="TD65" s="35"/>
      <c r="TE65" s="35"/>
      <c r="TF65" s="35"/>
      <c r="TG65" s="35"/>
      <c r="TH65" s="35"/>
      <c r="TI65" s="35"/>
      <c r="TJ65" s="35"/>
      <c r="TK65" s="35"/>
      <c r="TL65" s="35"/>
      <c r="TM65" s="35"/>
      <c r="TN65" s="35"/>
      <c r="TO65" s="35"/>
      <c r="TP65" s="35"/>
      <c r="TQ65" s="35"/>
      <c r="TR65" s="35"/>
      <c r="TS65" s="35"/>
      <c r="TT65" s="35"/>
      <c r="TU65" s="35"/>
      <c r="TV65" s="35"/>
      <c r="TW65" s="35"/>
      <c r="TX65" s="35"/>
      <c r="TY65" s="35"/>
      <c r="TZ65" s="35"/>
      <c r="UA65" s="35"/>
      <c r="UB65" s="35"/>
      <c r="UC65" s="35"/>
      <c r="UD65" s="35"/>
      <c r="UE65" s="35"/>
      <c r="UF65" s="35"/>
      <c r="UG65" s="35"/>
      <c r="UH65" s="35"/>
      <c r="UI65" s="35"/>
      <c r="UJ65" s="35"/>
      <c r="UK65" s="35"/>
      <c r="UL65" s="35"/>
      <c r="UM65" s="35"/>
      <c r="UN65" s="35"/>
      <c r="UO65" s="35"/>
      <c r="UP65" s="35"/>
      <c r="UQ65" s="35"/>
      <c r="UR65" s="35"/>
      <c r="US65" s="35"/>
      <c r="UT65" s="35"/>
      <c r="UU65" s="35"/>
      <c r="UV65" s="35"/>
      <c r="UW65" s="35"/>
      <c r="UX65" s="35"/>
      <c r="UY65" s="35"/>
      <c r="UZ65" s="35"/>
      <c r="VA65" s="35"/>
      <c r="VB65" s="35"/>
      <c r="VC65" s="35"/>
      <c r="VD65" s="35"/>
      <c r="VE65" s="35"/>
      <c r="VF65" s="35"/>
      <c r="VG65" s="35"/>
      <c r="VH65" s="35"/>
      <c r="VI65" s="35"/>
      <c r="VJ65" s="35"/>
      <c r="VK65" s="35"/>
      <c r="VL65" s="35"/>
      <c r="VM65" s="35"/>
      <c r="VN65" s="35"/>
      <c r="VO65" s="35"/>
      <c r="VP65" s="35"/>
      <c r="VQ65" s="35"/>
      <c r="VR65" s="35"/>
      <c r="VS65" s="35"/>
      <c r="VT65" s="35"/>
      <c r="VU65" s="35"/>
      <c r="VV65" s="35"/>
      <c r="VW65" s="35"/>
      <c r="VX65" s="35"/>
      <c r="VY65" s="35"/>
      <c r="VZ65" s="35"/>
      <c r="WA65" s="35"/>
      <c r="WB65" s="35"/>
      <c r="WC65" s="35"/>
      <c r="WD65" s="35"/>
      <c r="WE65" s="35"/>
      <c r="WF65" s="35"/>
      <c r="WG65" s="35"/>
      <c r="WH65" s="35"/>
      <c r="WI65" s="35"/>
      <c r="WJ65" s="35"/>
      <c r="WK65" s="35"/>
      <c r="WL65" s="35"/>
      <c r="WM65" s="35"/>
      <c r="WN65" s="35"/>
      <c r="WO65" s="35"/>
      <c r="WP65" s="35"/>
      <c r="WQ65" s="35"/>
      <c r="WR65" s="35"/>
      <c r="WS65" s="35"/>
      <c r="WT65" s="35"/>
      <c r="WU65" s="35"/>
      <c r="WV65" s="35"/>
      <c r="WW65" s="35"/>
      <c r="WX65" s="35"/>
      <c r="WY65" s="35"/>
      <c r="WZ65" s="35"/>
      <c r="XA65" s="35"/>
      <c r="XB65" s="35"/>
      <c r="XC65" s="35"/>
      <c r="XD65" s="35"/>
      <c r="XE65" s="35"/>
      <c r="XF65" s="35"/>
      <c r="XG65" s="35"/>
      <c r="XH65" s="35"/>
      <c r="XI65" s="35"/>
      <c r="XJ65" s="35"/>
      <c r="XK65" s="35"/>
      <c r="XL65" s="35"/>
      <c r="XM65" s="35"/>
      <c r="XN65" s="35"/>
      <c r="XO65" s="35"/>
      <c r="XP65" s="35"/>
      <c r="XQ65" s="35"/>
      <c r="XR65" s="35"/>
      <c r="XS65" s="35"/>
      <c r="XT65" s="35"/>
      <c r="XU65" s="35"/>
      <c r="XV65" s="35"/>
      <c r="XW65" s="35"/>
      <c r="XX65" s="35"/>
      <c r="XY65" s="35"/>
      <c r="XZ65" s="35"/>
      <c r="YA65" s="35"/>
      <c r="YB65" s="35"/>
      <c r="YC65" s="35"/>
      <c r="YD65" s="35"/>
      <c r="YE65" s="35"/>
      <c r="YF65" s="35"/>
      <c r="YG65" s="35"/>
      <c r="YH65" s="35"/>
      <c r="YI65" s="35"/>
      <c r="YJ65" s="35"/>
      <c r="YK65" s="35"/>
      <c r="YL65" s="35"/>
      <c r="YM65" s="35"/>
      <c r="YN65" s="35"/>
      <c r="YO65" s="35"/>
      <c r="YP65" s="35"/>
      <c r="YQ65" s="35"/>
      <c r="YR65" s="35"/>
      <c r="YS65" s="35"/>
      <c r="YT65" s="35"/>
      <c r="YU65" s="35"/>
      <c r="YV65" s="35"/>
      <c r="YW65" s="35"/>
      <c r="YX65" s="35"/>
      <c r="YY65" s="35"/>
      <c r="YZ65" s="35"/>
      <c r="ZA65" s="35"/>
      <c r="ZB65" s="35"/>
      <c r="ZC65" s="35"/>
      <c r="ZD65" s="35"/>
      <c r="ZE65" s="35"/>
      <c r="ZF65" s="35"/>
      <c r="ZG65" s="35"/>
      <c r="ZH65" s="35"/>
      <c r="ZI65" s="35"/>
      <c r="ZJ65" s="35"/>
      <c r="ZK65" s="35"/>
      <c r="ZL65" s="35"/>
      <c r="ZM65" s="35"/>
      <c r="ZN65" s="35"/>
      <c r="ZO65" s="35"/>
      <c r="ZP65" s="35"/>
      <c r="ZQ65" s="35"/>
      <c r="ZR65" s="35"/>
      <c r="ZS65" s="35"/>
      <c r="ZT65" s="35"/>
      <c r="ZU65" s="35"/>
      <c r="ZV65" s="35"/>
      <c r="ZW65" s="35"/>
      <c r="ZX65" s="35"/>
      <c r="ZY65" s="35"/>
      <c r="ZZ65" s="35"/>
      <c r="AAA65" s="35"/>
      <c r="AAB65" s="35"/>
      <c r="AAC65" s="35"/>
      <c r="AAD65" s="35"/>
      <c r="AAE65" s="35"/>
      <c r="AAF65" s="35"/>
      <c r="AAG65" s="35"/>
      <c r="AAH65" s="35"/>
      <c r="AAI65" s="35"/>
      <c r="AAJ65" s="35"/>
      <c r="AAK65" s="35"/>
      <c r="AAL65" s="35"/>
      <c r="AAM65" s="35"/>
      <c r="AAN65" s="35"/>
      <c r="AAO65" s="35"/>
      <c r="AAP65" s="35"/>
      <c r="AAQ65" s="35"/>
      <c r="AAR65" s="35"/>
      <c r="AAS65" s="35"/>
      <c r="AAT65" s="35"/>
      <c r="AAU65" s="35"/>
      <c r="AAV65" s="35"/>
      <c r="AAW65" s="35"/>
      <c r="AAX65" s="35"/>
      <c r="AAY65" s="35"/>
      <c r="AAZ65" s="35"/>
      <c r="ABA65" s="35"/>
      <c r="ABB65" s="35"/>
      <c r="ABC65" s="35"/>
      <c r="ABD65" s="35"/>
      <c r="ABE65" s="35"/>
      <c r="ABF65" s="35"/>
      <c r="ABG65" s="35"/>
      <c r="ABH65" s="35"/>
      <c r="ABI65" s="35"/>
      <c r="ABJ65" s="35"/>
      <c r="ABK65" s="35"/>
      <c r="ABL65" s="35"/>
      <c r="ABM65" s="35"/>
      <c r="ABN65" s="35"/>
      <c r="ABO65" s="35"/>
      <c r="ABP65" s="35"/>
      <c r="ABQ65" s="35"/>
      <c r="ABR65" s="35"/>
      <c r="ABS65" s="35"/>
      <c r="ABT65" s="35"/>
      <c r="ABU65" s="35"/>
      <c r="ABV65" s="35"/>
      <c r="ABW65" s="35"/>
      <c r="ABX65" s="35"/>
      <c r="ABY65" s="35"/>
      <c r="ABZ65" s="35"/>
      <c r="ACA65" s="35"/>
      <c r="ACB65" s="35"/>
      <c r="ACC65" s="35"/>
      <c r="ACD65" s="35"/>
      <c r="ACE65" s="35"/>
      <c r="ACF65" s="35"/>
      <c r="ACG65" s="35"/>
      <c r="ACH65" s="35"/>
      <c r="ACI65" s="35"/>
      <c r="ACJ65" s="35"/>
      <c r="ACK65" s="35"/>
      <c r="ACL65" s="35"/>
      <c r="ACM65" s="35"/>
      <c r="ACN65" s="35"/>
      <c r="ACO65" s="35"/>
      <c r="ACP65" s="35"/>
      <c r="ACQ65" s="35"/>
      <c r="ACR65" s="35"/>
      <c r="ACS65" s="35"/>
      <c r="ACT65" s="35"/>
      <c r="ACU65" s="35"/>
      <c r="ACV65" s="35"/>
      <c r="ACW65" s="35"/>
      <c r="ACX65" s="35"/>
      <c r="ACY65" s="35"/>
      <c r="ACZ65" s="35"/>
      <c r="ADA65" s="35"/>
      <c r="ADB65" s="35"/>
      <c r="ADC65" s="35"/>
      <c r="ADD65" s="35"/>
      <c r="ADE65" s="35"/>
      <c r="ADF65" s="35"/>
      <c r="ADG65" s="35"/>
      <c r="ADH65" s="35"/>
      <c r="ADI65" s="35"/>
      <c r="ADJ65" s="35"/>
      <c r="ADK65" s="35"/>
      <c r="ADL65" s="35"/>
      <c r="ADM65" s="35"/>
      <c r="ADN65" s="35"/>
      <c r="ADO65" s="35"/>
      <c r="ADP65" s="35"/>
      <c r="ADQ65" s="35"/>
      <c r="ADR65" s="35"/>
      <c r="ADS65" s="35"/>
      <c r="ADT65" s="35"/>
      <c r="ADU65" s="35"/>
      <c r="ADV65" s="35"/>
      <c r="ADW65" s="35"/>
      <c r="ADX65" s="35"/>
      <c r="ADY65" s="26">
        <f t="shared" si="1"/>
        <v>0</v>
      </c>
      <c r="ADZ65" s="5"/>
    </row>
    <row r="66" spans="1:806" s="33" customFormat="1" x14ac:dyDescent="0.2">
      <c r="A66" s="23" t="s">
        <v>51</v>
      </c>
      <c r="B66" s="65">
        <f t="shared" si="0"/>
        <v>0</v>
      </c>
      <c r="C66" s="57">
        <v>1</v>
      </c>
      <c r="D66" s="59">
        <v>44802</v>
      </c>
      <c r="E66" s="67">
        <v>57.87</v>
      </c>
      <c r="F66" s="67">
        <f t="shared" si="2"/>
        <v>0</v>
      </c>
      <c r="G66" s="65">
        <v>2</v>
      </c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15"/>
      <c r="BF66" s="15"/>
      <c r="BG66" s="136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s="35"/>
      <c r="DP66" s="35"/>
      <c r="DQ66" s="35"/>
      <c r="DR66" s="35"/>
      <c r="DS66" s="35"/>
      <c r="DT66" s="35"/>
      <c r="DU66" s="35"/>
      <c r="DV66" s="35"/>
      <c r="DW66" s="35"/>
      <c r="DX66" s="35"/>
      <c r="DY66" s="35"/>
      <c r="DZ66" s="35"/>
      <c r="EA66" s="35"/>
      <c r="EB66" s="35"/>
      <c r="EC66" s="35"/>
      <c r="ED66" s="35"/>
      <c r="EE66" s="35"/>
      <c r="EF66" s="35"/>
      <c r="EG66" s="35"/>
      <c r="EH66" s="35"/>
      <c r="EI66" s="35"/>
      <c r="EJ66" s="35"/>
      <c r="EK66" s="35"/>
      <c r="EL66" s="35"/>
      <c r="EM66" s="35"/>
      <c r="EN66" s="35"/>
      <c r="EO66" s="35"/>
      <c r="EP66" s="35"/>
      <c r="EQ66" s="35"/>
      <c r="ER66" s="35"/>
      <c r="ES66" s="35"/>
      <c r="ET66" s="35"/>
      <c r="EU66" s="35"/>
      <c r="EV66" s="35"/>
      <c r="EW66" s="35"/>
      <c r="EX66" s="35"/>
      <c r="EY66" s="35"/>
      <c r="EZ66" s="35"/>
      <c r="FA66" s="35"/>
      <c r="FB66" s="35"/>
      <c r="FC66" s="35"/>
      <c r="FD66" s="35"/>
      <c r="FE66" s="35"/>
      <c r="FF66" s="35"/>
      <c r="FG66" s="35"/>
      <c r="FH66" s="35"/>
      <c r="FI66" s="35"/>
      <c r="FJ66" s="35"/>
      <c r="FK66" s="35"/>
      <c r="FL66" s="35"/>
      <c r="FM66" s="35"/>
      <c r="FN66" s="35"/>
      <c r="FO66" s="35"/>
      <c r="FP66" s="35"/>
      <c r="FQ66" s="35"/>
      <c r="FR66" s="35"/>
      <c r="FS66" s="35"/>
      <c r="FT66" s="35"/>
      <c r="FU66" s="35"/>
      <c r="FV66" s="35"/>
      <c r="FW66" s="35"/>
      <c r="FX66" s="35"/>
      <c r="FY66" s="35"/>
      <c r="FZ66" s="35"/>
      <c r="GA66" s="35"/>
      <c r="GB66" s="35"/>
      <c r="GC66" s="35"/>
      <c r="GD66" s="35"/>
      <c r="GE66" s="35"/>
      <c r="GF66" s="35"/>
      <c r="GG66" s="35"/>
      <c r="GH66" s="35"/>
      <c r="GI66" s="35"/>
      <c r="GJ66" s="35"/>
      <c r="GK66" s="35"/>
      <c r="GL66" s="35"/>
      <c r="GM66" s="35"/>
      <c r="GN66" s="35"/>
      <c r="GO66" s="35"/>
      <c r="GP66" s="35"/>
      <c r="GQ66" s="35"/>
      <c r="GR66" s="35"/>
      <c r="GS66" s="35"/>
      <c r="GT66" s="35"/>
      <c r="GU66" s="35"/>
      <c r="GV66" s="35"/>
      <c r="GW66" s="35"/>
      <c r="GX66" s="35"/>
      <c r="GY66" s="35"/>
      <c r="GZ66" s="35"/>
      <c r="HA66" s="35"/>
      <c r="HB66" s="35"/>
      <c r="HC66" s="35"/>
      <c r="HD66" s="35"/>
      <c r="HE66" s="35"/>
      <c r="HF66" s="35"/>
      <c r="HG66" s="35"/>
      <c r="HH66" s="35"/>
      <c r="HI66" s="35"/>
      <c r="HJ66" s="35"/>
      <c r="HK66" s="35"/>
      <c r="HL66" s="35"/>
      <c r="HM66" s="35"/>
      <c r="HN66" s="35"/>
      <c r="HO66" s="35"/>
      <c r="HP66" s="35"/>
      <c r="HQ66" s="35"/>
      <c r="HR66" s="35"/>
      <c r="HS66" s="35"/>
      <c r="HT66" s="35"/>
      <c r="HU66" s="35"/>
      <c r="HV66" s="35"/>
      <c r="HW66" s="35"/>
      <c r="HX66" s="35"/>
      <c r="HY66" s="35"/>
      <c r="HZ66" s="35"/>
      <c r="IA66" s="35"/>
      <c r="IB66" s="35"/>
      <c r="IC66" s="35"/>
      <c r="ID66" s="35"/>
      <c r="IE66" s="35"/>
      <c r="IF66" s="35"/>
      <c r="IG66" s="35"/>
      <c r="IH66" s="35"/>
      <c r="II66" s="35"/>
      <c r="IJ66" s="35"/>
      <c r="IK66" s="35"/>
      <c r="IL66" s="35"/>
      <c r="IM66" s="35"/>
      <c r="IN66" s="35"/>
      <c r="IO66" s="35"/>
      <c r="IP66" s="35"/>
      <c r="IQ66" s="35"/>
      <c r="IR66" s="35"/>
      <c r="IS66" s="35"/>
      <c r="IT66" s="35"/>
      <c r="IU66" s="35"/>
      <c r="IV66" s="35"/>
      <c r="IW66" s="35"/>
      <c r="IX66" s="35"/>
      <c r="IY66" s="35"/>
      <c r="IZ66" s="35"/>
      <c r="JA66" s="35"/>
      <c r="JB66" s="35"/>
      <c r="JC66" s="35"/>
      <c r="JD66" s="35"/>
      <c r="JE66" s="35"/>
      <c r="JF66" s="35"/>
      <c r="JG66" s="35"/>
      <c r="JH66" s="35"/>
      <c r="JI66" s="35"/>
      <c r="JJ66" s="35"/>
      <c r="JK66" s="35"/>
      <c r="JL66" s="35"/>
      <c r="JM66" s="35"/>
      <c r="JN66" s="35"/>
      <c r="JO66" s="35"/>
      <c r="JP66" s="35"/>
      <c r="JQ66" s="35"/>
      <c r="JR66" s="35"/>
      <c r="JS66" s="35"/>
      <c r="JT66" s="35"/>
      <c r="JU66" s="35"/>
      <c r="JV66" s="35"/>
      <c r="JW66" s="35"/>
      <c r="JX66" s="35"/>
      <c r="JY66" s="35"/>
      <c r="JZ66" s="35"/>
      <c r="KA66" s="35"/>
      <c r="KB66" s="35"/>
      <c r="KC66" s="35"/>
      <c r="KD66" s="35"/>
      <c r="KE66" s="35"/>
      <c r="KF66" s="35"/>
      <c r="KG66" s="35"/>
      <c r="KH66" s="35"/>
      <c r="KI66" s="35"/>
      <c r="KJ66" s="35"/>
      <c r="KK66" s="35"/>
      <c r="KL66" s="35"/>
      <c r="KM66" s="35"/>
      <c r="KN66" s="35"/>
      <c r="KO66" s="35"/>
      <c r="KP66" s="35"/>
      <c r="KQ66" s="35"/>
      <c r="KR66" s="35"/>
      <c r="KS66" s="35"/>
      <c r="KT66" s="35"/>
      <c r="KU66" s="35"/>
      <c r="KV66" s="35"/>
      <c r="KW66" s="35"/>
      <c r="KX66" s="35"/>
      <c r="KY66" s="35"/>
      <c r="KZ66" s="35"/>
      <c r="LA66" s="35"/>
      <c r="LB66" s="35"/>
      <c r="LC66" s="35"/>
      <c r="LD66" s="35"/>
      <c r="LE66" s="35"/>
      <c r="LF66" s="35"/>
      <c r="LG66" s="35"/>
      <c r="LH66" s="35"/>
      <c r="LI66" s="35"/>
      <c r="LJ66" s="35"/>
      <c r="LK66" s="35"/>
      <c r="LL66" s="35"/>
      <c r="LM66" s="35"/>
      <c r="LN66" s="35"/>
      <c r="LO66" s="35"/>
      <c r="LP66" s="35"/>
      <c r="LQ66" s="35"/>
      <c r="LR66" s="35"/>
      <c r="LS66" s="35"/>
      <c r="LT66" s="35"/>
      <c r="LU66" s="35"/>
      <c r="LV66" s="35"/>
      <c r="LW66" s="35"/>
      <c r="LX66" s="35"/>
      <c r="LY66" s="35"/>
      <c r="LZ66" s="35"/>
      <c r="MA66" s="35"/>
      <c r="MB66" s="35"/>
      <c r="MC66" s="35"/>
      <c r="MD66" s="35"/>
      <c r="ME66" s="35"/>
      <c r="MF66" s="35"/>
      <c r="MG66" s="35"/>
      <c r="MH66" s="35"/>
      <c r="MI66" s="35"/>
      <c r="MJ66" s="35"/>
      <c r="MK66" s="35"/>
      <c r="ML66" s="35"/>
      <c r="MM66" s="35"/>
      <c r="MN66" s="35"/>
      <c r="MO66" s="35"/>
      <c r="MP66" s="35"/>
      <c r="MQ66" s="35"/>
      <c r="MR66" s="35"/>
      <c r="MS66" s="35"/>
      <c r="MT66" s="35"/>
      <c r="MU66" s="35"/>
      <c r="MV66" s="35"/>
      <c r="MW66" s="35"/>
      <c r="MX66" s="35"/>
      <c r="MY66" s="35">
        <v>2</v>
      </c>
      <c r="MZ66" s="35"/>
      <c r="NA66" s="35"/>
      <c r="NB66" s="35"/>
      <c r="NC66" s="35"/>
      <c r="ND66" s="35"/>
      <c r="NE66" s="35"/>
      <c r="NF66" s="35"/>
      <c r="NG66" s="35"/>
      <c r="NH66" s="35"/>
      <c r="NI66" s="35"/>
      <c r="NJ66" s="35"/>
      <c r="NK66" s="35"/>
      <c r="NL66" s="35"/>
      <c r="NM66" s="35"/>
      <c r="NN66" s="35"/>
      <c r="NO66" s="35"/>
      <c r="NP66" s="35"/>
      <c r="NQ66" s="35"/>
      <c r="NR66" s="35"/>
      <c r="NS66" s="35"/>
      <c r="NT66" s="35"/>
      <c r="NU66" s="35"/>
      <c r="NV66" s="35">
        <v>3</v>
      </c>
      <c r="NW66" s="35">
        <v>3</v>
      </c>
      <c r="NX66" s="35"/>
      <c r="NY66" s="35"/>
      <c r="NZ66" s="35"/>
      <c r="OA66" s="35"/>
      <c r="OB66" s="35"/>
      <c r="OC66" s="35"/>
      <c r="OD66" s="35"/>
      <c r="OE66" s="35"/>
      <c r="OF66" s="35"/>
      <c r="OG66" s="35"/>
      <c r="OH66" s="35"/>
      <c r="OI66" s="35"/>
      <c r="OJ66" s="35"/>
      <c r="OK66" s="35"/>
      <c r="OL66" s="35"/>
      <c r="OM66" s="35"/>
      <c r="ON66" s="35"/>
      <c r="OO66" s="35"/>
      <c r="OP66" s="35"/>
      <c r="OQ66" s="35"/>
      <c r="OR66" s="35"/>
      <c r="OS66" s="35"/>
      <c r="OT66" s="35"/>
      <c r="OU66" s="35"/>
      <c r="OV66" s="35"/>
      <c r="OW66" s="35"/>
      <c r="OX66" s="35"/>
      <c r="OY66" s="35"/>
      <c r="OZ66" s="35"/>
      <c r="PA66" s="35"/>
      <c r="PB66" s="35"/>
      <c r="PC66" s="35"/>
      <c r="PD66" s="35"/>
      <c r="PE66" s="35"/>
      <c r="PF66" s="35"/>
      <c r="PG66" s="35"/>
      <c r="PH66" s="35"/>
      <c r="PI66" s="35"/>
      <c r="PJ66" s="35"/>
      <c r="PK66" s="35"/>
      <c r="PL66" s="35"/>
      <c r="PM66" s="35"/>
      <c r="PN66" s="35"/>
      <c r="PO66" s="35"/>
      <c r="PP66" s="35"/>
      <c r="PQ66" s="35"/>
      <c r="PR66" s="35"/>
      <c r="PS66" s="35"/>
      <c r="PT66" s="35"/>
      <c r="PU66" s="35"/>
      <c r="PV66" s="35"/>
      <c r="PW66" s="35"/>
      <c r="PX66" s="35"/>
      <c r="PY66" s="35"/>
      <c r="PZ66" s="35"/>
      <c r="QA66" s="35"/>
      <c r="QB66" s="35"/>
      <c r="QC66" s="35"/>
      <c r="QD66" s="35"/>
      <c r="QE66" s="35"/>
      <c r="QF66" s="35"/>
      <c r="QG66" s="35"/>
      <c r="QH66" s="35"/>
      <c r="QI66" s="35"/>
      <c r="QJ66" s="35"/>
      <c r="QK66" s="35"/>
      <c r="QL66" s="35"/>
      <c r="QM66" s="35"/>
      <c r="QN66" s="35"/>
      <c r="QO66" s="35"/>
      <c r="QP66" s="35"/>
      <c r="QQ66" s="35"/>
      <c r="QR66" s="35"/>
      <c r="QS66" s="35"/>
      <c r="QT66" s="35"/>
      <c r="QU66" s="35"/>
      <c r="QV66" s="35"/>
      <c r="QW66" s="35"/>
      <c r="QX66" s="35"/>
      <c r="QY66" s="35"/>
      <c r="QZ66" s="35"/>
      <c r="RA66" s="35"/>
      <c r="RB66" s="35"/>
      <c r="RC66" s="35"/>
      <c r="RD66" s="35"/>
      <c r="RE66" s="35"/>
      <c r="RF66" s="35"/>
      <c r="RG66" s="35"/>
      <c r="RH66" s="35"/>
      <c r="RI66" s="35"/>
      <c r="RJ66" s="35"/>
      <c r="RK66" s="35"/>
      <c r="RL66" s="35"/>
      <c r="RM66" s="35"/>
      <c r="RN66" s="35"/>
      <c r="RO66" s="35"/>
      <c r="RP66" s="35"/>
      <c r="RQ66" s="35"/>
      <c r="RR66" s="35"/>
      <c r="RS66" s="35"/>
      <c r="RT66" s="35"/>
      <c r="RU66" s="35"/>
      <c r="RV66" s="35"/>
      <c r="RW66" s="35"/>
      <c r="RX66" s="35"/>
      <c r="RY66" s="35"/>
      <c r="RZ66" s="35"/>
      <c r="SA66" s="35"/>
      <c r="SB66" s="35"/>
      <c r="SC66" s="35"/>
      <c r="SD66" s="35"/>
      <c r="SE66" s="35"/>
      <c r="SF66" s="35"/>
      <c r="SG66" s="35"/>
      <c r="SH66" s="35"/>
      <c r="SI66" s="35"/>
      <c r="SJ66" s="35"/>
      <c r="SK66" s="35"/>
      <c r="SL66" s="35"/>
      <c r="SM66" s="35"/>
      <c r="SN66" s="35"/>
      <c r="SO66" s="35"/>
      <c r="SP66" s="35"/>
      <c r="SQ66" s="35"/>
      <c r="SR66" s="35"/>
      <c r="SS66" s="35"/>
      <c r="ST66" s="35"/>
      <c r="SU66" s="35"/>
      <c r="SV66" s="35"/>
      <c r="SW66" s="35"/>
      <c r="SX66" s="35"/>
      <c r="SY66" s="35"/>
      <c r="SZ66" s="35"/>
      <c r="TA66" s="35"/>
      <c r="TB66" s="35"/>
      <c r="TC66" s="35"/>
      <c r="TD66" s="35"/>
      <c r="TE66" s="35"/>
      <c r="TF66" s="35"/>
      <c r="TG66" s="35"/>
      <c r="TH66" s="35"/>
      <c r="TI66" s="35"/>
      <c r="TJ66" s="35"/>
      <c r="TK66" s="35"/>
      <c r="TL66" s="35"/>
      <c r="TM66" s="35"/>
      <c r="TN66" s="35"/>
      <c r="TO66" s="35"/>
      <c r="TP66" s="35"/>
      <c r="TQ66" s="35"/>
      <c r="TR66" s="35"/>
      <c r="TS66" s="35"/>
      <c r="TT66" s="35"/>
      <c r="TU66" s="35"/>
      <c r="TV66" s="35"/>
      <c r="TW66" s="35"/>
      <c r="TX66" s="35"/>
      <c r="TY66" s="35"/>
      <c r="TZ66" s="35"/>
      <c r="UA66" s="35"/>
      <c r="UB66" s="35"/>
      <c r="UC66" s="35"/>
      <c r="UD66" s="35"/>
      <c r="UE66" s="35"/>
      <c r="UF66" s="35"/>
      <c r="UG66" s="35"/>
      <c r="UH66" s="35"/>
      <c r="UI66" s="35"/>
      <c r="UJ66" s="35"/>
      <c r="UK66" s="35"/>
      <c r="UL66" s="35"/>
      <c r="UM66" s="35"/>
      <c r="UN66" s="35"/>
      <c r="UO66" s="35"/>
      <c r="UP66" s="35"/>
      <c r="UQ66" s="35"/>
      <c r="UR66" s="35"/>
      <c r="US66" s="35"/>
      <c r="UT66" s="35"/>
      <c r="UU66" s="35"/>
      <c r="UV66" s="35"/>
      <c r="UW66" s="35"/>
      <c r="UX66" s="35"/>
      <c r="UY66" s="35"/>
      <c r="UZ66" s="35"/>
      <c r="VA66" s="35"/>
      <c r="VB66" s="35"/>
      <c r="VC66" s="35"/>
      <c r="VD66" s="35"/>
      <c r="VE66" s="35"/>
      <c r="VF66" s="35"/>
      <c r="VG66" s="35"/>
      <c r="VH66" s="35"/>
      <c r="VI66" s="35"/>
      <c r="VJ66" s="35"/>
      <c r="VK66" s="35"/>
      <c r="VL66" s="35"/>
      <c r="VM66" s="35"/>
      <c r="VN66" s="35"/>
      <c r="VO66" s="35"/>
      <c r="VP66" s="35"/>
      <c r="VQ66" s="35"/>
      <c r="VR66" s="35"/>
      <c r="VS66" s="35"/>
      <c r="VT66" s="35"/>
      <c r="VU66" s="35"/>
      <c r="VV66" s="35"/>
      <c r="VW66" s="35"/>
      <c r="VX66" s="35"/>
      <c r="VY66" s="35"/>
      <c r="VZ66" s="35"/>
      <c r="WA66" s="35"/>
      <c r="WB66" s="35"/>
      <c r="WC66" s="35"/>
      <c r="WD66" s="35"/>
      <c r="WE66" s="35"/>
      <c r="WF66" s="35"/>
      <c r="WG66" s="35"/>
      <c r="WH66" s="35"/>
      <c r="WI66" s="35"/>
      <c r="WJ66" s="35"/>
      <c r="WK66" s="35"/>
      <c r="WL66" s="35"/>
      <c r="WM66" s="35"/>
      <c r="WN66" s="35"/>
      <c r="WO66" s="35"/>
      <c r="WP66" s="35"/>
      <c r="WQ66" s="35"/>
      <c r="WR66" s="35"/>
      <c r="WS66" s="35"/>
      <c r="WT66" s="35"/>
      <c r="WU66" s="35"/>
      <c r="WV66" s="35"/>
      <c r="WW66" s="35"/>
      <c r="WX66" s="35"/>
      <c r="WY66" s="35"/>
      <c r="WZ66" s="35"/>
      <c r="XA66" s="35"/>
      <c r="XB66" s="35">
        <v>3</v>
      </c>
      <c r="XC66" s="35"/>
      <c r="XD66" s="35"/>
      <c r="XE66" s="35"/>
      <c r="XF66" s="35"/>
      <c r="XG66" s="35"/>
      <c r="XH66" s="35"/>
      <c r="XI66" s="35"/>
      <c r="XJ66" s="35">
        <v>3</v>
      </c>
      <c r="XK66" s="35"/>
      <c r="XL66" s="35"/>
      <c r="XM66" s="35"/>
      <c r="XN66" s="35"/>
      <c r="XO66" s="35"/>
      <c r="XP66" s="35"/>
      <c r="XQ66" s="35"/>
      <c r="XR66" s="35"/>
      <c r="XS66" s="35"/>
      <c r="XT66" s="35"/>
      <c r="XU66" s="35"/>
      <c r="XV66" s="35"/>
      <c r="XW66" s="35"/>
      <c r="XX66" s="35"/>
      <c r="XY66" s="35"/>
      <c r="XZ66" s="35"/>
      <c r="YA66" s="35"/>
      <c r="YB66" s="35"/>
      <c r="YC66" s="35"/>
      <c r="YD66" s="35"/>
      <c r="YE66" s="35"/>
      <c r="YF66" s="35"/>
      <c r="YG66" s="35"/>
      <c r="YH66" s="35"/>
      <c r="YI66" s="35"/>
      <c r="YJ66" s="35"/>
      <c r="YK66" s="35"/>
      <c r="YL66" s="35"/>
      <c r="YM66" s="35"/>
      <c r="YN66" s="35"/>
      <c r="YO66" s="35"/>
      <c r="YP66" s="35"/>
      <c r="YQ66" s="35"/>
      <c r="YR66" s="35"/>
      <c r="YS66" s="35"/>
      <c r="YT66" s="35"/>
      <c r="YU66" s="35"/>
      <c r="YV66" s="35"/>
      <c r="YW66" s="35"/>
      <c r="YX66" s="35"/>
      <c r="YY66" s="35"/>
      <c r="YZ66" s="35"/>
      <c r="ZA66" s="35"/>
      <c r="ZB66" s="35"/>
      <c r="ZC66" s="35"/>
      <c r="ZD66" s="35"/>
      <c r="ZE66" s="35"/>
      <c r="ZF66" s="35"/>
      <c r="ZG66" s="35"/>
      <c r="ZH66" s="35"/>
      <c r="ZI66" s="35"/>
      <c r="ZJ66" s="35"/>
      <c r="ZK66" s="35"/>
      <c r="ZL66" s="35"/>
      <c r="ZM66" s="35"/>
      <c r="ZN66" s="35"/>
      <c r="ZO66" s="35"/>
      <c r="ZP66" s="35"/>
      <c r="ZQ66" s="35"/>
      <c r="ZR66" s="35"/>
      <c r="ZS66" s="35"/>
      <c r="ZT66" s="35"/>
      <c r="ZU66" s="35"/>
      <c r="ZV66" s="35"/>
      <c r="ZW66" s="35"/>
      <c r="ZX66" s="35"/>
      <c r="ZY66" s="35"/>
      <c r="ZZ66" s="35"/>
      <c r="AAA66" s="35"/>
      <c r="AAB66" s="35"/>
      <c r="AAC66" s="35"/>
      <c r="AAD66" s="35"/>
      <c r="AAE66" s="35"/>
      <c r="AAF66" s="35"/>
      <c r="AAG66" s="35"/>
      <c r="AAH66" s="35"/>
      <c r="AAI66" s="35"/>
      <c r="AAJ66" s="35"/>
      <c r="AAK66" s="35"/>
      <c r="AAL66" s="35"/>
      <c r="AAM66" s="35"/>
      <c r="AAN66" s="35"/>
      <c r="AAO66" s="35"/>
      <c r="AAP66" s="35"/>
      <c r="AAQ66" s="35"/>
      <c r="AAR66" s="35"/>
      <c r="AAS66" s="35"/>
      <c r="AAT66" s="35"/>
      <c r="AAU66" s="35"/>
      <c r="AAV66" s="35"/>
      <c r="AAW66" s="35"/>
      <c r="AAX66" s="35"/>
      <c r="AAY66" s="35"/>
      <c r="AAZ66" s="35"/>
      <c r="ABA66" s="35"/>
      <c r="ABB66" s="35"/>
      <c r="ABC66" s="35"/>
      <c r="ABD66" s="35"/>
      <c r="ABE66" s="35"/>
      <c r="ABF66" s="35"/>
      <c r="ABG66" s="35"/>
      <c r="ABH66" s="35"/>
      <c r="ABI66" s="35">
        <v>3</v>
      </c>
      <c r="ABJ66" s="35"/>
      <c r="ABK66" s="35"/>
      <c r="ABL66" s="35"/>
      <c r="ABM66" s="35"/>
      <c r="ABN66" s="35"/>
      <c r="ABO66" s="35"/>
      <c r="ABP66" s="35"/>
      <c r="ABQ66" s="35">
        <v>3</v>
      </c>
      <c r="ABR66" s="35"/>
      <c r="ABS66" s="35"/>
      <c r="ABT66" s="35"/>
      <c r="ABU66" s="35"/>
      <c r="ABV66" s="35"/>
      <c r="ABW66" s="35"/>
      <c r="ABX66" s="35"/>
      <c r="ABY66" s="35"/>
      <c r="ABZ66" s="35"/>
      <c r="ACA66" s="35"/>
      <c r="ACB66" s="35"/>
      <c r="ACC66" s="35"/>
      <c r="ACD66" s="35"/>
      <c r="ACE66" s="35"/>
      <c r="ACF66" s="35"/>
      <c r="ACG66" s="35"/>
      <c r="ACH66" s="35"/>
      <c r="ACI66" s="35"/>
      <c r="ACJ66" s="35"/>
      <c r="ACK66" s="35"/>
      <c r="ACL66" s="35"/>
      <c r="ACM66" s="35"/>
      <c r="ACN66" s="35"/>
      <c r="ACO66" s="35"/>
      <c r="ACP66" s="35"/>
      <c r="ACQ66" s="35"/>
      <c r="ACR66" s="35"/>
      <c r="ACS66" s="35"/>
      <c r="ACT66" s="35"/>
      <c r="ACU66" s="35"/>
      <c r="ACV66" s="35"/>
      <c r="ACW66" s="35"/>
      <c r="ACX66" s="35"/>
      <c r="ACY66" s="35"/>
      <c r="ACZ66" s="35"/>
      <c r="ADA66" s="35"/>
      <c r="ADB66" s="35"/>
      <c r="ADC66" s="35"/>
      <c r="ADD66" s="35"/>
      <c r="ADE66" s="35"/>
      <c r="ADF66" s="35"/>
      <c r="ADG66" s="35"/>
      <c r="ADH66" s="35"/>
      <c r="ADI66" s="35"/>
      <c r="ADJ66" s="35"/>
      <c r="ADK66" s="35"/>
      <c r="ADL66" s="35"/>
      <c r="ADM66" s="35"/>
      <c r="ADN66" s="35"/>
      <c r="ADO66" s="35"/>
      <c r="ADP66" s="35"/>
      <c r="ADQ66" s="35"/>
      <c r="ADR66" s="35"/>
      <c r="ADS66" s="35"/>
      <c r="ADT66" s="35"/>
      <c r="ADU66" s="35"/>
      <c r="ADV66" s="35"/>
      <c r="ADW66" s="35"/>
      <c r="ADX66" s="35"/>
      <c r="ADY66" s="26">
        <f t="shared" si="1"/>
        <v>0</v>
      </c>
      <c r="ADZ66" s="5"/>
    </row>
    <row r="67" spans="1:806" s="33" customFormat="1" x14ac:dyDescent="0.2">
      <c r="A67" s="51" t="s">
        <v>51</v>
      </c>
      <c r="B67" s="65">
        <f t="shared" si="0"/>
        <v>0</v>
      </c>
      <c r="C67" s="57">
        <v>10</v>
      </c>
      <c r="D67" s="59">
        <v>44775</v>
      </c>
      <c r="E67" s="67">
        <v>54.99</v>
      </c>
      <c r="F67" s="67">
        <f t="shared" si="2"/>
        <v>0</v>
      </c>
      <c r="G67" s="6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15"/>
      <c r="BF67" s="15"/>
      <c r="BG67" s="136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s="35"/>
      <c r="DP67" s="35"/>
      <c r="DQ67" s="35"/>
      <c r="DR67" s="35"/>
      <c r="DS67" s="35"/>
      <c r="DT67" s="35"/>
      <c r="DU67" s="35"/>
      <c r="DV67" s="35"/>
      <c r="DW67" s="35"/>
      <c r="DX67" s="35"/>
      <c r="DY67" s="35"/>
      <c r="DZ67" s="35"/>
      <c r="EA67" s="35"/>
      <c r="EB67" s="35"/>
      <c r="EC67" s="35"/>
      <c r="ED67" s="35"/>
      <c r="EE67" s="35"/>
      <c r="EF67" s="35"/>
      <c r="EG67" s="35"/>
      <c r="EH67" s="35"/>
      <c r="EI67" s="35"/>
      <c r="EJ67" s="35"/>
      <c r="EK67" s="35"/>
      <c r="EL67" s="35"/>
      <c r="EM67" s="35"/>
      <c r="EN67" s="35"/>
      <c r="EO67" s="35"/>
      <c r="EP67" s="35"/>
      <c r="EQ67" s="35"/>
      <c r="ER67" s="35"/>
      <c r="ES67" s="35"/>
      <c r="ET67" s="35"/>
      <c r="EU67" s="35"/>
      <c r="EV67" s="35"/>
      <c r="EW67" s="35"/>
      <c r="EX67" s="35"/>
      <c r="EY67" s="35"/>
      <c r="EZ67" s="35"/>
      <c r="FA67" s="35"/>
      <c r="FB67" s="35"/>
      <c r="FC67" s="35"/>
      <c r="FD67" s="35"/>
      <c r="FE67" s="35"/>
      <c r="FF67" s="35"/>
      <c r="FG67" s="35"/>
      <c r="FH67" s="35"/>
      <c r="FI67" s="35"/>
      <c r="FJ67" s="35"/>
      <c r="FK67" s="35"/>
      <c r="FL67" s="35"/>
      <c r="FM67" s="35"/>
      <c r="FN67" s="35"/>
      <c r="FO67" s="35"/>
      <c r="FP67" s="35"/>
      <c r="FQ67" s="35"/>
      <c r="FR67" s="35"/>
      <c r="FS67" s="35"/>
      <c r="FT67" s="35"/>
      <c r="FU67" s="35"/>
      <c r="FV67" s="35"/>
      <c r="FW67" s="35"/>
      <c r="FX67" s="35"/>
      <c r="FY67" s="35"/>
      <c r="FZ67" s="35"/>
      <c r="GA67" s="35"/>
      <c r="GB67" s="35"/>
      <c r="GC67" s="35"/>
      <c r="GD67" s="35"/>
      <c r="GE67" s="35"/>
      <c r="GF67" s="35"/>
      <c r="GG67" s="35"/>
      <c r="GH67" s="35"/>
      <c r="GI67" s="35"/>
      <c r="GJ67" s="35"/>
      <c r="GK67" s="35"/>
      <c r="GL67" s="35"/>
      <c r="GM67" s="35"/>
      <c r="GN67" s="35"/>
      <c r="GO67" s="35"/>
      <c r="GP67" s="35"/>
      <c r="GQ67" s="35"/>
      <c r="GR67" s="35"/>
      <c r="GS67" s="35"/>
      <c r="GT67" s="35"/>
      <c r="GU67" s="35"/>
      <c r="GV67" s="35"/>
      <c r="GW67" s="35"/>
      <c r="GX67" s="35"/>
      <c r="GY67" s="35"/>
      <c r="GZ67" s="35"/>
      <c r="HA67" s="35"/>
      <c r="HB67" s="35"/>
      <c r="HC67" s="35"/>
      <c r="HD67" s="35"/>
      <c r="HE67" s="35"/>
      <c r="HF67" s="35"/>
      <c r="HG67" s="35"/>
      <c r="HH67" s="35"/>
      <c r="HI67" s="35"/>
      <c r="HJ67" s="35"/>
      <c r="HK67" s="35"/>
      <c r="HL67" s="35"/>
      <c r="HM67" s="35"/>
      <c r="HN67" s="35"/>
      <c r="HO67" s="35"/>
      <c r="HP67" s="35"/>
      <c r="HQ67" s="35"/>
      <c r="HR67" s="35"/>
      <c r="HS67" s="35"/>
      <c r="HT67" s="35"/>
      <c r="HU67" s="35"/>
      <c r="HV67" s="35"/>
      <c r="HW67" s="35"/>
      <c r="HX67" s="35"/>
      <c r="HY67" s="35"/>
      <c r="HZ67" s="35"/>
      <c r="IA67" s="35"/>
      <c r="IB67" s="35"/>
      <c r="IC67" s="35"/>
      <c r="ID67" s="35"/>
      <c r="IE67" s="35"/>
      <c r="IF67" s="35"/>
      <c r="IG67" s="35"/>
      <c r="IH67" s="35"/>
      <c r="II67" s="35"/>
      <c r="IJ67" s="35"/>
      <c r="IK67" s="35"/>
      <c r="IL67" s="35"/>
      <c r="IM67" s="35"/>
      <c r="IN67" s="35"/>
      <c r="IO67" s="35"/>
      <c r="IP67" s="35"/>
      <c r="IQ67" s="35"/>
      <c r="IR67" s="35"/>
      <c r="IS67" s="35"/>
      <c r="IT67" s="35"/>
      <c r="IU67" s="35"/>
      <c r="IV67" s="35"/>
      <c r="IW67" s="35"/>
      <c r="IX67" s="35"/>
      <c r="IY67" s="35"/>
      <c r="IZ67" s="35"/>
      <c r="JA67" s="35"/>
      <c r="JB67" s="35"/>
      <c r="JC67" s="35"/>
      <c r="JD67" s="35"/>
      <c r="JE67" s="35"/>
      <c r="JF67" s="35"/>
      <c r="JG67" s="35"/>
      <c r="JH67" s="35"/>
      <c r="JI67" s="35"/>
      <c r="JJ67" s="35"/>
      <c r="JK67" s="35"/>
      <c r="JL67" s="35"/>
      <c r="JM67" s="35"/>
      <c r="JN67" s="35"/>
      <c r="JO67" s="35"/>
      <c r="JP67" s="35"/>
      <c r="JQ67" s="35"/>
      <c r="JR67" s="35"/>
      <c r="JS67" s="35"/>
      <c r="JT67" s="35"/>
      <c r="JU67" s="35"/>
      <c r="JV67" s="35"/>
      <c r="JW67" s="35"/>
      <c r="JX67" s="35"/>
      <c r="JY67" s="35"/>
      <c r="JZ67" s="35"/>
      <c r="KA67" s="35"/>
      <c r="KB67" s="35"/>
      <c r="KC67" s="35"/>
      <c r="KD67" s="35"/>
      <c r="KE67" s="35"/>
      <c r="KF67" s="35"/>
      <c r="KG67" s="35"/>
      <c r="KH67" s="35"/>
      <c r="KI67" s="35"/>
      <c r="KJ67" s="35"/>
      <c r="KK67" s="35"/>
      <c r="KL67" s="35"/>
      <c r="KM67" s="35"/>
      <c r="KN67" s="35"/>
      <c r="KO67" s="35"/>
      <c r="KP67" s="35"/>
      <c r="KQ67" s="35"/>
      <c r="KR67" s="35"/>
      <c r="KS67" s="35"/>
      <c r="KT67" s="35"/>
      <c r="KU67" s="35"/>
      <c r="KV67" s="35"/>
      <c r="KW67" s="35"/>
      <c r="KX67" s="35"/>
      <c r="KY67" s="35"/>
      <c r="KZ67" s="35"/>
      <c r="LA67" s="35"/>
      <c r="LB67" s="35"/>
      <c r="LC67" s="35"/>
      <c r="LD67" s="35"/>
      <c r="LE67" s="35"/>
      <c r="LF67" s="35"/>
      <c r="LG67" s="35"/>
      <c r="LH67" s="35"/>
      <c r="LI67" s="35"/>
      <c r="LJ67" s="35"/>
      <c r="LK67" s="35"/>
      <c r="LL67" s="35"/>
      <c r="LM67" s="35"/>
      <c r="LN67" s="35"/>
      <c r="LO67" s="35"/>
      <c r="LP67" s="35"/>
      <c r="LQ67" s="35"/>
      <c r="LR67" s="35"/>
      <c r="LS67" s="35"/>
      <c r="LT67" s="35"/>
      <c r="LU67" s="35"/>
      <c r="LV67" s="35"/>
      <c r="LW67" s="35"/>
      <c r="LX67" s="35"/>
      <c r="LY67" s="35"/>
      <c r="LZ67" s="35"/>
      <c r="MA67" s="35"/>
      <c r="MB67" s="35"/>
      <c r="MC67" s="35"/>
      <c r="MD67" s="35">
        <v>10</v>
      </c>
      <c r="ME67" s="35"/>
      <c r="MF67" s="35"/>
      <c r="MG67" s="35"/>
      <c r="MH67" s="35"/>
      <c r="MI67" s="35"/>
      <c r="MJ67" s="35"/>
      <c r="MK67" s="35"/>
      <c r="ML67" s="35"/>
      <c r="MM67" s="35"/>
      <c r="MN67" s="35"/>
      <c r="MO67" s="35"/>
      <c r="MP67" s="35">
        <v>10</v>
      </c>
      <c r="MQ67" s="35"/>
      <c r="MR67" s="35"/>
      <c r="MS67" s="35"/>
      <c r="MT67" s="35"/>
      <c r="MU67" s="35"/>
      <c r="MV67" s="35"/>
      <c r="MW67" s="35"/>
      <c r="MX67" s="35"/>
      <c r="MY67" s="35"/>
      <c r="MZ67" s="35"/>
      <c r="NA67" s="35"/>
      <c r="NB67" s="35"/>
      <c r="NC67" s="35"/>
      <c r="ND67" s="35"/>
      <c r="NE67" s="35"/>
      <c r="NF67" s="35"/>
      <c r="NG67" s="35"/>
      <c r="NH67" s="35"/>
      <c r="NI67" s="35"/>
      <c r="NJ67" s="35"/>
      <c r="NK67" s="35"/>
      <c r="NL67" s="35"/>
      <c r="NM67" s="35"/>
      <c r="NN67" s="35"/>
      <c r="NO67" s="35"/>
      <c r="NP67" s="35"/>
      <c r="NQ67" s="35"/>
      <c r="NR67" s="35"/>
      <c r="NS67" s="35"/>
      <c r="NT67" s="35"/>
      <c r="NU67" s="35"/>
      <c r="NV67" s="35"/>
      <c r="NW67" s="35"/>
      <c r="NX67" s="35"/>
      <c r="NY67" s="35"/>
      <c r="NZ67" s="35"/>
      <c r="OA67" s="35"/>
      <c r="OB67" s="35"/>
      <c r="OC67" s="35"/>
      <c r="OD67" s="35"/>
      <c r="OE67" s="35"/>
      <c r="OF67" s="35"/>
      <c r="OG67" s="35"/>
      <c r="OH67" s="35"/>
      <c r="OI67" s="35"/>
      <c r="OJ67" s="35"/>
      <c r="OK67" s="35"/>
      <c r="OL67" s="35"/>
      <c r="OM67" s="35"/>
      <c r="ON67" s="35"/>
      <c r="OO67" s="35"/>
      <c r="OP67" s="35"/>
      <c r="OQ67" s="35"/>
      <c r="OR67" s="35"/>
      <c r="OS67" s="35"/>
      <c r="OT67" s="35"/>
      <c r="OU67" s="35"/>
      <c r="OV67" s="35"/>
      <c r="OW67" s="35"/>
      <c r="OX67" s="35"/>
      <c r="OY67" s="35"/>
      <c r="OZ67" s="35"/>
      <c r="PA67" s="35"/>
      <c r="PB67" s="35"/>
      <c r="PC67" s="35"/>
      <c r="PD67" s="35"/>
      <c r="PE67" s="35"/>
      <c r="PF67" s="35"/>
      <c r="PG67" s="35"/>
      <c r="PH67" s="35"/>
      <c r="PI67" s="35"/>
      <c r="PJ67" s="35"/>
      <c r="PK67" s="35"/>
      <c r="PL67" s="35"/>
      <c r="PM67" s="35"/>
      <c r="PN67" s="35"/>
      <c r="PO67" s="35"/>
      <c r="PP67" s="35"/>
      <c r="PQ67" s="35"/>
      <c r="PR67" s="35"/>
      <c r="PS67" s="35"/>
      <c r="PT67" s="35"/>
      <c r="PU67" s="35"/>
      <c r="PV67" s="35"/>
      <c r="PW67" s="35"/>
      <c r="PX67" s="35"/>
      <c r="PY67" s="35"/>
      <c r="PZ67" s="35"/>
      <c r="QA67" s="35"/>
      <c r="QB67" s="35"/>
      <c r="QC67" s="35"/>
      <c r="QD67" s="35"/>
      <c r="QE67" s="35"/>
      <c r="QF67" s="35"/>
      <c r="QG67" s="35"/>
      <c r="QH67" s="35"/>
      <c r="QI67" s="35"/>
      <c r="QJ67" s="35"/>
      <c r="QK67" s="35"/>
      <c r="QL67" s="35"/>
      <c r="QM67" s="35"/>
      <c r="QN67" s="35"/>
      <c r="QO67" s="35"/>
      <c r="QP67" s="35"/>
      <c r="QQ67" s="35"/>
      <c r="QR67" s="35"/>
      <c r="QS67" s="35"/>
      <c r="QT67" s="35"/>
      <c r="QU67" s="35"/>
      <c r="QV67" s="35"/>
      <c r="QW67" s="35"/>
      <c r="QX67" s="35"/>
      <c r="QY67" s="35"/>
      <c r="QZ67" s="35"/>
      <c r="RA67" s="35"/>
      <c r="RB67" s="35"/>
      <c r="RC67" s="35"/>
      <c r="RD67" s="35"/>
      <c r="RE67" s="35"/>
      <c r="RF67" s="35"/>
      <c r="RG67" s="35"/>
      <c r="RH67" s="35"/>
      <c r="RI67" s="35"/>
      <c r="RJ67" s="35"/>
      <c r="RK67" s="35"/>
      <c r="RL67" s="35"/>
      <c r="RM67" s="35"/>
      <c r="RN67" s="35"/>
      <c r="RO67" s="35"/>
      <c r="RP67" s="35"/>
      <c r="RQ67" s="35"/>
      <c r="RR67" s="35"/>
      <c r="RS67" s="35"/>
      <c r="RT67" s="35"/>
      <c r="RU67" s="35"/>
      <c r="RV67" s="35"/>
      <c r="RW67" s="35"/>
      <c r="RX67" s="35"/>
      <c r="RY67" s="35"/>
      <c r="RZ67" s="35"/>
      <c r="SA67" s="35"/>
      <c r="SB67" s="35"/>
      <c r="SC67" s="35"/>
      <c r="SD67" s="35"/>
      <c r="SE67" s="35"/>
      <c r="SF67" s="35"/>
      <c r="SG67" s="35">
        <v>10</v>
      </c>
      <c r="SH67" s="35"/>
      <c r="SI67" s="35"/>
      <c r="SJ67" s="35"/>
      <c r="SK67" s="35"/>
      <c r="SL67" s="35"/>
      <c r="SM67" s="35"/>
      <c r="SN67" s="35"/>
      <c r="SO67" s="35"/>
      <c r="SP67" s="35"/>
      <c r="SQ67" s="35"/>
      <c r="SR67" s="35"/>
      <c r="SS67" s="35"/>
      <c r="ST67" s="35"/>
      <c r="SU67" s="35"/>
      <c r="SV67" s="35"/>
      <c r="SW67" s="35"/>
      <c r="SX67" s="35"/>
      <c r="SY67" s="35"/>
      <c r="SZ67" s="35"/>
      <c r="TA67" s="35"/>
      <c r="TB67" s="35"/>
      <c r="TC67" s="35"/>
      <c r="TD67" s="35"/>
      <c r="TE67" s="35"/>
      <c r="TF67" s="35"/>
      <c r="TG67" s="35"/>
      <c r="TH67" s="35"/>
      <c r="TI67" s="35"/>
      <c r="TJ67" s="35"/>
      <c r="TK67" s="35"/>
      <c r="TL67" s="35"/>
      <c r="TM67" s="35"/>
      <c r="TN67" s="35"/>
      <c r="TO67" s="35"/>
      <c r="TP67" s="35"/>
      <c r="TQ67" s="35"/>
      <c r="TR67" s="35"/>
      <c r="TS67" s="35"/>
      <c r="TT67" s="35"/>
      <c r="TU67" s="35"/>
      <c r="TV67" s="35"/>
      <c r="TW67" s="35"/>
      <c r="TX67" s="35"/>
      <c r="TY67" s="35"/>
      <c r="TZ67" s="35"/>
      <c r="UA67" s="35"/>
      <c r="UB67" s="35"/>
      <c r="UC67" s="35"/>
      <c r="UD67" s="35"/>
      <c r="UE67" s="35"/>
      <c r="UF67" s="35"/>
      <c r="UG67" s="35"/>
      <c r="UH67" s="35"/>
      <c r="UI67" s="35"/>
      <c r="UJ67" s="35"/>
      <c r="UK67" s="35"/>
      <c r="UL67" s="35"/>
      <c r="UM67" s="35"/>
      <c r="UN67" s="35"/>
      <c r="UO67" s="35"/>
      <c r="UP67" s="35"/>
      <c r="UQ67" s="35"/>
      <c r="UR67" s="35"/>
      <c r="US67" s="35"/>
      <c r="UT67" s="35"/>
      <c r="UU67" s="35"/>
      <c r="UV67" s="35"/>
      <c r="UW67" s="35"/>
      <c r="UX67" s="35"/>
      <c r="UY67" s="35"/>
      <c r="UZ67" s="35"/>
      <c r="VA67" s="35"/>
      <c r="VB67" s="35"/>
      <c r="VC67" s="35"/>
      <c r="VD67" s="35"/>
      <c r="VE67" s="35"/>
      <c r="VF67" s="35"/>
      <c r="VG67" s="35"/>
      <c r="VH67" s="35"/>
      <c r="VI67" s="35"/>
      <c r="VJ67" s="35"/>
      <c r="VK67" s="35"/>
      <c r="VL67" s="35"/>
      <c r="VM67" s="35"/>
      <c r="VN67" s="35"/>
      <c r="VO67" s="35"/>
      <c r="VP67" s="35"/>
      <c r="VQ67" s="35"/>
      <c r="VR67" s="35"/>
      <c r="VS67" s="35"/>
      <c r="VT67" s="35"/>
      <c r="VU67" s="35"/>
      <c r="VV67" s="35"/>
      <c r="VW67" s="35"/>
      <c r="VX67" s="35"/>
      <c r="VY67" s="35"/>
      <c r="VZ67" s="35"/>
      <c r="WA67" s="35"/>
      <c r="WB67" s="35"/>
      <c r="WC67" s="35"/>
      <c r="WD67" s="35"/>
      <c r="WE67" s="35"/>
      <c r="WF67" s="35"/>
      <c r="WG67" s="35"/>
      <c r="WH67" s="35"/>
      <c r="WI67" s="35"/>
      <c r="WJ67" s="35"/>
      <c r="WK67" s="35"/>
      <c r="WL67" s="35"/>
      <c r="WM67" s="35"/>
      <c r="WN67" s="35"/>
      <c r="WO67" s="35"/>
      <c r="WP67" s="35"/>
      <c r="WQ67" s="35"/>
      <c r="WR67" s="35"/>
      <c r="WS67" s="35"/>
      <c r="WT67" s="35"/>
      <c r="WU67" s="35"/>
      <c r="WV67" s="35"/>
      <c r="WW67" s="35"/>
      <c r="WX67" s="35"/>
      <c r="WY67" s="35"/>
      <c r="WZ67" s="35"/>
      <c r="XA67" s="35"/>
      <c r="XB67" s="35"/>
      <c r="XC67" s="35"/>
      <c r="XD67" s="35"/>
      <c r="XE67" s="35"/>
      <c r="XF67" s="35"/>
      <c r="XG67" s="35"/>
      <c r="XH67" s="35"/>
      <c r="XI67" s="35"/>
      <c r="XJ67" s="35"/>
      <c r="XK67" s="35"/>
      <c r="XL67" s="35"/>
      <c r="XM67" s="35"/>
      <c r="XN67" s="35"/>
      <c r="XO67" s="35"/>
      <c r="XP67" s="35"/>
      <c r="XQ67" s="35"/>
      <c r="XR67" s="35"/>
      <c r="XS67" s="35"/>
      <c r="XT67" s="35"/>
      <c r="XU67" s="35"/>
      <c r="XV67" s="35"/>
      <c r="XW67" s="35"/>
      <c r="XX67" s="35"/>
      <c r="XY67" s="35"/>
      <c r="XZ67" s="35"/>
      <c r="YA67" s="35"/>
      <c r="YB67" s="35"/>
      <c r="YC67" s="35"/>
      <c r="YD67" s="35"/>
      <c r="YE67" s="35"/>
      <c r="YF67" s="35"/>
      <c r="YG67" s="35"/>
      <c r="YH67" s="35"/>
      <c r="YI67" s="35"/>
      <c r="YJ67" s="35"/>
      <c r="YK67" s="35"/>
      <c r="YL67" s="35"/>
      <c r="YM67" s="35"/>
      <c r="YN67" s="35"/>
      <c r="YO67" s="35"/>
      <c r="YP67" s="35"/>
      <c r="YQ67" s="35"/>
      <c r="YR67" s="35"/>
      <c r="YS67" s="35"/>
      <c r="YT67" s="35"/>
      <c r="YU67" s="35"/>
      <c r="YV67" s="35"/>
      <c r="YW67" s="35"/>
      <c r="YX67" s="35"/>
      <c r="YY67" s="35"/>
      <c r="YZ67" s="35"/>
      <c r="ZA67" s="35"/>
      <c r="ZB67" s="35"/>
      <c r="ZC67" s="35"/>
      <c r="ZD67" s="35"/>
      <c r="ZE67" s="35"/>
      <c r="ZF67" s="35"/>
      <c r="ZG67" s="35"/>
      <c r="ZH67" s="35"/>
      <c r="ZI67" s="35"/>
      <c r="ZJ67" s="35"/>
      <c r="ZK67" s="35"/>
      <c r="ZL67" s="35"/>
      <c r="ZM67" s="35"/>
      <c r="ZN67" s="35"/>
      <c r="ZO67" s="35"/>
      <c r="ZP67" s="35"/>
      <c r="ZQ67" s="35"/>
      <c r="ZR67" s="35"/>
      <c r="ZS67" s="35"/>
      <c r="ZT67" s="35"/>
      <c r="ZU67" s="35"/>
      <c r="ZV67" s="35"/>
      <c r="ZW67" s="35"/>
      <c r="ZX67" s="35"/>
      <c r="ZY67" s="35"/>
      <c r="ZZ67" s="35"/>
      <c r="AAA67" s="35"/>
      <c r="AAB67" s="35"/>
      <c r="AAC67" s="35"/>
      <c r="AAD67" s="35"/>
      <c r="AAE67" s="35"/>
      <c r="AAF67" s="35"/>
      <c r="AAG67" s="35"/>
      <c r="AAH67" s="35"/>
      <c r="AAI67" s="35"/>
      <c r="AAJ67" s="35"/>
      <c r="AAK67" s="35"/>
      <c r="AAL67" s="35"/>
      <c r="AAM67" s="35"/>
      <c r="AAN67" s="35"/>
      <c r="AAO67" s="35">
        <v>10</v>
      </c>
      <c r="AAP67" s="35"/>
      <c r="AAQ67" s="35"/>
      <c r="AAR67" s="35"/>
      <c r="AAS67" s="35"/>
      <c r="AAT67" s="35"/>
      <c r="AAU67" s="35"/>
      <c r="AAV67" s="35"/>
      <c r="AAW67" s="35"/>
      <c r="AAX67" s="35"/>
      <c r="AAY67" s="35"/>
      <c r="AAZ67" s="35"/>
      <c r="ABA67" s="35"/>
      <c r="ABB67" s="35"/>
      <c r="ABC67" s="35"/>
      <c r="ABD67" s="35"/>
      <c r="ABE67" s="35"/>
      <c r="ABF67" s="35"/>
      <c r="ABG67" s="35"/>
      <c r="ABH67" s="35"/>
      <c r="ABI67" s="35"/>
      <c r="ABJ67" s="35"/>
      <c r="ABK67" s="35"/>
      <c r="ABL67" s="35"/>
      <c r="ABM67" s="35"/>
      <c r="ABN67" s="35"/>
      <c r="ABO67" s="35"/>
      <c r="ABP67" s="35"/>
      <c r="ABQ67" s="35"/>
      <c r="ABR67" s="35"/>
      <c r="ABS67" s="35"/>
      <c r="ABT67" s="35"/>
      <c r="ABU67" s="35"/>
      <c r="ABV67" s="35"/>
      <c r="ABW67" s="35"/>
      <c r="ABX67" s="35"/>
      <c r="ABY67" s="35"/>
      <c r="ABZ67" s="35"/>
      <c r="ACA67" s="35"/>
      <c r="ACB67" s="35"/>
      <c r="ACC67" s="35"/>
      <c r="ACD67" s="35"/>
      <c r="ACE67" s="35"/>
      <c r="ACF67" s="35"/>
      <c r="ACG67" s="35"/>
      <c r="ACH67" s="35"/>
      <c r="ACI67" s="35"/>
      <c r="ACJ67" s="35"/>
      <c r="ACK67" s="35"/>
      <c r="ACL67" s="35"/>
      <c r="ACM67" s="35"/>
      <c r="ACN67" s="35"/>
      <c r="ACO67" s="35"/>
      <c r="ACP67" s="35"/>
      <c r="ACQ67" s="35"/>
      <c r="ACR67" s="35"/>
      <c r="ACS67" s="35"/>
      <c r="ACT67" s="35"/>
      <c r="ACU67" s="35"/>
      <c r="ACV67" s="35"/>
      <c r="ACW67" s="35"/>
      <c r="ACX67" s="35"/>
      <c r="ACY67" s="35"/>
      <c r="ACZ67" s="35"/>
      <c r="ADA67" s="35"/>
      <c r="ADB67" s="35"/>
      <c r="ADC67" s="35"/>
      <c r="ADD67" s="35"/>
      <c r="ADE67" s="35"/>
      <c r="ADF67" s="35"/>
      <c r="ADG67" s="35"/>
      <c r="ADH67" s="35"/>
      <c r="ADI67" s="35"/>
      <c r="ADJ67" s="35"/>
      <c r="ADK67" s="35"/>
      <c r="ADL67" s="35"/>
      <c r="ADM67" s="35"/>
      <c r="ADN67" s="35"/>
      <c r="ADO67" s="35"/>
      <c r="ADP67" s="35"/>
      <c r="ADQ67" s="35"/>
      <c r="ADR67" s="35"/>
      <c r="ADS67" s="35"/>
      <c r="ADT67" s="35"/>
      <c r="ADU67" s="35"/>
      <c r="ADV67" s="35"/>
      <c r="ADW67" s="35"/>
      <c r="ADX67" s="35"/>
      <c r="ADY67" s="26">
        <f t="shared" si="1"/>
        <v>0</v>
      </c>
      <c r="ADZ67" s="5"/>
    </row>
    <row r="68" spans="1:806" s="33" customFormat="1" x14ac:dyDescent="0.2">
      <c r="A68" s="51" t="s">
        <v>428</v>
      </c>
      <c r="B68" s="65">
        <f t="shared" si="0"/>
        <v>0</v>
      </c>
      <c r="C68" s="57">
        <v>1</v>
      </c>
      <c r="D68" s="59">
        <v>44753</v>
      </c>
      <c r="E68" s="67">
        <v>43.28</v>
      </c>
      <c r="F68" s="67">
        <f t="shared" si="2"/>
        <v>0</v>
      </c>
      <c r="G68" s="6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15"/>
      <c r="BF68" s="15"/>
      <c r="BG68" s="136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  <c r="DN68" s="35"/>
      <c r="DO68" s="35"/>
      <c r="DP68" s="35"/>
      <c r="DQ68" s="35"/>
      <c r="DR68" s="35"/>
      <c r="DS68" s="35"/>
      <c r="DT68" s="35"/>
      <c r="DU68" s="35"/>
      <c r="DV68" s="35"/>
      <c r="DW68" s="35"/>
      <c r="DX68" s="35"/>
      <c r="DY68" s="35"/>
      <c r="DZ68" s="35"/>
      <c r="EA68" s="35"/>
      <c r="EB68" s="35"/>
      <c r="EC68" s="35"/>
      <c r="ED68" s="35"/>
      <c r="EE68" s="35"/>
      <c r="EF68" s="35"/>
      <c r="EG68" s="35"/>
      <c r="EH68" s="35"/>
      <c r="EI68" s="35"/>
      <c r="EJ68" s="35"/>
      <c r="EK68" s="35"/>
      <c r="EL68" s="35"/>
      <c r="EM68" s="35"/>
      <c r="EN68" s="35"/>
      <c r="EO68" s="35"/>
      <c r="EP68" s="35"/>
      <c r="EQ68" s="35"/>
      <c r="ER68" s="35"/>
      <c r="ES68" s="35"/>
      <c r="ET68" s="35"/>
      <c r="EU68" s="35"/>
      <c r="EV68" s="35"/>
      <c r="EW68" s="35"/>
      <c r="EX68" s="35"/>
      <c r="EY68" s="35"/>
      <c r="EZ68" s="35"/>
      <c r="FA68" s="35"/>
      <c r="FB68" s="35"/>
      <c r="FC68" s="35"/>
      <c r="FD68" s="35"/>
      <c r="FE68" s="35"/>
      <c r="FF68" s="35"/>
      <c r="FG68" s="35"/>
      <c r="FH68" s="35"/>
      <c r="FI68" s="35"/>
      <c r="FJ68" s="35"/>
      <c r="FK68" s="35"/>
      <c r="FL68" s="35"/>
      <c r="FM68" s="35"/>
      <c r="FN68" s="35"/>
      <c r="FO68" s="35"/>
      <c r="FP68" s="35"/>
      <c r="FQ68" s="35"/>
      <c r="FR68" s="35"/>
      <c r="FS68" s="35"/>
      <c r="FT68" s="35"/>
      <c r="FU68" s="35"/>
      <c r="FV68" s="35"/>
      <c r="FW68" s="35"/>
      <c r="FX68" s="35"/>
      <c r="FY68" s="35"/>
      <c r="FZ68" s="35"/>
      <c r="GA68" s="35"/>
      <c r="GB68" s="35"/>
      <c r="GC68" s="35"/>
      <c r="GD68" s="35"/>
      <c r="GE68" s="35"/>
      <c r="GF68" s="35"/>
      <c r="GG68" s="35"/>
      <c r="GH68" s="35"/>
      <c r="GI68" s="35"/>
      <c r="GJ68" s="35"/>
      <c r="GK68" s="35"/>
      <c r="GL68" s="35"/>
      <c r="GM68" s="35"/>
      <c r="GN68" s="35"/>
      <c r="GO68" s="35"/>
      <c r="GP68" s="35"/>
      <c r="GQ68" s="35"/>
      <c r="GR68" s="35"/>
      <c r="GS68" s="35"/>
      <c r="GT68" s="35"/>
      <c r="GU68" s="35"/>
      <c r="GV68" s="35"/>
      <c r="GW68" s="35"/>
      <c r="GX68" s="35"/>
      <c r="GY68" s="35"/>
      <c r="GZ68" s="35"/>
      <c r="HA68" s="35"/>
      <c r="HB68" s="35"/>
      <c r="HC68" s="35"/>
      <c r="HD68" s="35"/>
      <c r="HE68" s="35"/>
      <c r="HF68" s="35"/>
      <c r="HG68" s="35"/>
      <c r="HH68" s="35"/>
      <c r="HI68" s="35"/>
      <c r="HJ68" s="35"/>
      <c r="HK68" s="35"/>
      <c r="HL68" s="35"/>
      <c r="HM68" s="35"/>
      <c r="HN68" s="35"/>
      <c r="HO68" s="35"/>
      <c r="HP68" s="35"/>
      <c r="HQ68" s="35"/>
      <c r="HR68" s="35"/>
      <c r="HS68" s="35"/>
      <c r="HT68" s="35"/>
      <c r="HU68" s="35"/>
      <c r="HV68" s="35"/>
      <c r="HW68" s="35"/>
      <c r="HX68" s="35"/>
      <c r="HY68" s="35"/>
      <c r="HZ68" s="35"/>
      <c r="IA68" s="35"/>
      <c r="IB68" s="35"/>
      <c r="IC68" s="35"/>
      <c r="ID68" s="35"/>
      <c r="IE68" s="35"/>
      <c r="IF68" s="35"/>
      <c r="IG68" s="35"/>
      <c r="IH68" s="35"/>
      <c r="II68" s="35"/>
      <c r="IJ68" s="35"/>
      <c r="IK68" s="35"/>
      <c r="IL68" s="35"/>
      <c r="IM68" s="35"/>
      <c r="IN68" s="35"/>
      <c r="IO68" s="35"/>
      <c r="IP68" s="35"/>
      <c r="IQ68" s="35"/>
      <c r="IR68" s="35"/>
      <c r="IS68" s="35"/>
      <c r="IT68" s="35"/>
      <c r="IU68" s="35"/>
      <c r="IV68" s="35"/>
      <c r="IW68" s="35"/>
      <c r="IX68" s="35"/>
      <c r="IY68" s="35"/>
      <c r="IZ68" s="35"/>
      <c r="JA68" s="35"/>
      <c r="JB68" s="35"/>
      <c r="JC68" s="35"/>
      <c r="JD68" s="35"/>
      <c r="JE68" s="35"/>
      <c r="JF68" s="35"/>
      <c r="JG68" s="35"/>
      <c r="JH68" s="35"/>
      <c r="JI68" s="35"/>
      <c r="JJ68" s="35"/>
      <c r="JK68" s="35"/>
      <c r="JL68" s="35"/>
      <c r="JM68" s="35"/>
      <c r="JN68" s="35"/>
      <c r="JO68" s="35"/>
      <c r="JP68" s="35"/>
      <c r="JQ68" s="35"/>
      <c r="JR68" s="35"/>
      <c r="JS68" s="35"/>
      <c r="JT68" s="35"/>
      <c r="JU68" s="35"/>
      <c r="JV68" s="35"/>
      <c r="JW68" s="35"/>
      <c r="JX68" s="35"/>
      <c r="JY68" s="35"/>
      <c r="JZ68" s="35"/>
      <c r="KA68" s="35"/>
      <c r="KB68" s="35"/>
      <c r="KC68" s="35"/>
      <c r="KD68" s="35"/>
      <c r="KE68" s="35"/>
      <c r="KF68" s="35"/>
      <c r="KG68" s="35"/>
      <c r="KH68" s="35"/>
      <c r="KI68" s="35"/>
      <c r="KJ68" s="35"/>
      <c r="KK68" s="35"/>
      <c r="KL68" s="35"/>
      <c r="KM68" s="35"/>
      <c r="KN68" s="35"/>
      <c r="KO68" s="35"/>
      <c r="KP68" s="35"/>
      <c r="KQ68" s="35"/>
      <c r="KR68" s="35"/>
      <c r="KS68" s="35"/>
      <c r="KT68" s="35"/>
      <c r="KU68" s="35"/>
      <c r="KV68" s="35"/>
      <c r="KW68" s="35"/>
      <c r="KX68" s="35"/>
      <c r="KY68" s="35"/>
      <c r="KZ68" s="35"/>
      <c r="LA68" s="35"/>
      <c r="LB68" s="35"/>
      <c r="LC68" s="35"/>
      <c r="LD68" s="35"/>
      <c r="LE68" s="35"/>
      <c r="LF68" s="35"/>
      <c r="LG68" s="35"/>
      <c r="LH68" s="35"/>
      <c r="LI68" s="35"/>
      <c r="LJ68" s="35"/>
      <c r="LK68" s="35"/>
      <c r="LL68" s="35"/>
      <c r="LM68" s="35"/>
      <c r="LN68" s="35"/>
      <c r="LO68" s="35"/>
      <c r="LP68" s="35"/>
      <c r="LQ68" s="35"/>
      <c r="LR68" s="35"/>
      <c r="LS68" s="35"/>
      <c r="LT68" s="35"/>
      <c r="LU68" s="35"/>
      <c r="LV68" s="35"/>
      <c r="LW68" s="35"/>
      <c r="LX68" s="35"/>
      <c r="LY68" s="35"/>
      <c r="LZ68" s="35"/>
      <c r="MA68" s="35"/>
      <c r="MB68" s="35"/>
      <c r="MC68" s="35"/>
      <c r="MD68" s="35"/>
      <c r="ME68" s="35"/>
      <c r="MF68" s="35"/>
      <c r="MG68" s="35"/>
      <c r="MH68" s="35"/>
      <c r="MI68" s="35"/>
      <c r="MJ68" s="35"/>
      <c r="MK68" s="35"/>
      <c r="ML68" s="35"/>
      <c r="MM68" s="35"/>
      <c r="MN68" s="35"/>
      <c r="MO68" s="35"/>
      <c r="MP68" s="35"/>
      <c r="MQ68" s="35"/>
      <c r="MR68" s="35"/>
      <c r="MS68" s="35"/>
      <c r="MT68" s="35"/>
      <c r="MU68" s="35"/>
      <c r="MV68" s="35"/>
      <c r="MW68" s="35"/>
      <c r="MX68" s="35"/>
      <c r="MY68" s="35"/>
      <c r="MZ68" s="35"/>
      <c r="NA68" s="35"/>
      <c r="NB68" s="35"/>
      <c r="NC68" s="35"/>
      <c r="ND68" s="35"/>
      <c r="NE68" s="35"/>
      <c r="NF68" s="35"/>
      <c r="NG68" s="35"/>
      <c r="NH68" s="35"/>
      <c r="NI68" s="35"/>
      <c r="NJ68" s="35"/>
      <c r="NK68" s="35"/>
      <c r="NL68" s="35"/>
      <c r="NM68" s="35"/>
      <c r="NN68" s="35"/>
      <c r="NO68" s="35"/>
      <c r="NP68" s="35"/>
      <c r="NQ68" s="35"/>
      <c r="NR68" s="35"/>
      <c r="NS68" s="35"/>
      <c r="NT68" s="35"/>
      <c r="NU68" s="35"/>
      <c r="NV68" s="35"/>
      <c r="NW68" s="35"/>
      <c r="NX68" s="35"/>
      <c r="NY68" s="35"/>
      <c r="NZ68" s="35"/>
      <c r="OA68" s="35"/>
      <c r="OB68" s="35"/>
      <c r="OC68" s="35"/>
      <c r="OD68" s="35"/>
      <c r="OE68" s="35"/>
      <c r="OF68" s="35"/>
      <c r="OG68" s="35"/>
      <c r="OH68" s="35"/>
      <c r="OI68" s="35"/>
      <c r="OJ68" s="35"/>
      <c r="OK68" s="35"/>
      <c r="OL68" s="35"/>
      <c r="OM68" s="35"/>
      <c r="ON68" s="35"/>
      <c r="OO68" s="35"/>
      <c r="OP68" s="35"/>
      <c r="OQ68" s="35"/>
      <c r="OR68" s="35"/>
      <c r="OS68" s="35"/>
      <c r="OT68" s="35"/>
      <c r="OU68" s="35"/>
      <c r="OV68" s="35"/>
      <c r="OW68" s="35"/>
      <c r="OX68" s="35"/>
      <c r="OY68" s="35"/>
      <c r="OZ68" s="35"/>
      <c r="PA68" s="35"/>
      <c r="PB68" s="35"/>
      <c r="PC68" s="35"/>
      <c r="PD68" s="35"/>
      <c r="PE68" s="35"/>
      <c r="PF68" s="35"/>
      <c r="PG68" s="35"/>
      <c r="PH68" s="35"/>
      <c r="PI68" s="35"/>
      <c r="PJ68" s="35"/>
      <c r="PK68" s="35"/>
      <c r="PL68" s="35"/>
      <c r="PM68" s="35"/>
      <c r="PN68" s="35"/>
      <c r="PO68" s="35"/>
      <c r="PP68" s="35"/>
      <c r="PQ68" s="35"/>
      <c r="PR68" s="35"/>
      <c r="PS68" s="35"/>
      <c r="PT68" s="35"/>
      <c r="PU68" s="35"/>
      <c r="PV68" s="35"/>
      <c r="PW68" s="35"/>
      <c r="PX68" s="35"/>
      <c r="PY68" s="35"/>
      <c r="PZ68" s="35"/>
      <c r="QA68" s="35"/>
      <c r="QB68" s="35"/>
      <c r="QC68" s="35"/>
      <c r="QD68" s="35"/>
      <c r="QE68" s="35"/>
      <c r="QF68" s="35"/>
      <c r="QG68" s="35"/>
      <c r="QH68" s="35"/>
      <c r="QI68" s="35"/>
      <c r="QJ68" s="35"/>
      <c r="QK68" s="35"/>
      <c r="QL68" s="35"/>
      <c r="QM68" s="35"/>
      <c r="QN68" s="35"/>
      <c r="QO68" s="35"/>
      <c r="QP68" s="35"/>
      <c r="QQ68" s="35"/>
      <c r="QR68" s="35"/>
      <c r="QS68" s="35"/>
      <c r="QT68" s="35"/>
      <c r="QU68" s="35"/>
      <c r="QV68" s="35"/>
      <c r="QW68" s="35"/>
      <c r="QX68" s="35"/>
      <c r="QY68" s="35"/>
      <c r="QZ68" s="35"/>
      <c r="RA68" s="35"/>
      <c r="RB68" s="35"/>
      <c r="RC68" s="35"/>
      <c r="RD68" s="35"/>
      <c r="RE68" s="35"/>
      <c r="RF68" s="35"/>
      <c r="RG68" s="35"/>
      <c r="RH68" s="35"/>
      <c r="RI68" s="35"/>
      <c r="RJ68" s="35"/>
      <c r="RK68" s="35"/>
      <c r="RL68" s="35"/>
      <c r="RM68" s="35"/>
      <c r="RN68" s="35"/>
      <c r="RO68" s="35"/>
      <c r="RP68" s="35"/>
      <c r="RQ68" s="35"/>
      <c r="RR68" s="35"/>
      <c r="RS68" s="35"/>
      <c r="RT68" s="35"/>
      <c r="RU68" s="35"/>
      <c r="RV68" s="35"/>
      <c r="RW68" s="35"/>
      <c r="RX68" s="35"/>
      <c r="RY68" s="35"/>
      <c r="RZ68" s="35"/>
      <c r="SA68" s="35"/>
      <c r="SB68" s="35"/>
      <c r="SC68" s="35"/>
      <c r="SD68" s="35"/>
      <c r="SE68" s="35"/>
      <c r="SF68" s="35"/>
      <c r="SG68" s="35"/>
      <c r="SH68" s="35"/>
      <c r="SI68" s="35"/>
      <c r="SJ68" s="35"/>
      <c r="SK68" s="35"/>
      <c r="SL68" s="35"/>
      <c r="SM68" s="35"/>
      <c r="SN68" s="35"/>
      <c r="SO68" s="35"/>
      <c r="SP68" s="35"/>
      <c r="SQ68" s="35"/>
      <c r="SR68" s="35"/>
      <c r="SS68" s="35"/>
      <c r="ST68" s="35"/>
      <c r="SU68" s="35"/>
      <c r="SV68" s="35"/>
      <c r="SW68" s="35"/>
      <c r="SX68" s="35"/>
      <c r="SY68" s="35"/>
      <c r="SZ68" s="35"/>
      <c r="TA68" s="35"/>
      <c r="TB68" s="35"/>
      <c r="TC68" s="35"/>
      <c r="TD68" s="35"/>
      <c r="TE68" s="35"/>
      <c r="TF68" s="35"/>
      <c r="TG68" s="35"/>
      <c r="TH68" s="35"/>
      <c r="TI68" s="35"/>
      <c r="TJ68" s="35"/>
      <c r="TK68" s="35"/>
      <c r="TL68" s="35"/>
      <c r="TM68" s="35"/>
      <c r="TN68" s="35"/>
      <c r="TO68" s="35"/>
      <c r="TP68" s="35"/>
      <c r="TQ68" s="35"/>
      <c r="TR68" s="35"/>
      <c r="TS68" s="35"/>
      <c r="TT68" s="35"/>
      <c r="TU68" s="35"/>
      <c r="TV68" s="35"/>
      <c r="TW68" s="35"/>
      <c r="TX68" s="35"/>
      <c r="TY68" s="35"/>
      <c r="TZ68" s="35"/>
      <c r="UA68" s="35"/>
      <c r="UB68" s="35"/>
      <c r="UC68" s="35"/>
      <c r="UD68" s="35"/>
      <c r="UE68" s="35"/>
      <c r="UF68" s="35"/>
      <c r="UG68" s="35"/>
      <c r="UH68" s="35"/>
      <c r="UI68" s="35"/>
      <c r="UJ68" s="35"/>
      <c r="UK68" s="35"/>
      <c r="UL68" s="35"/>
      <c r="UM68" s="35"/>
      <c r="UN68" s="35"/>
      <c r="UO68" s="35"/>
      <c r="UP68" s="35"/>
      <c r="UQ68" s="35"/>
      <c r="UR68" s="35"/>
      <c r="US68" s="35"/>
      <c r="UT68" s="35"/>
      <c r="UU68" s="35"/>
      <c r="UV68" s="35"/>
      <c r="UW68" s="35"/>
      <c r="UX68" s="35"/>
      <c r="UY68" s="35"/>
      <c r="UZ68" s="35"/>
      <c r="VA68" s="35"/>
      <c r="VB68" s="35"/>
      <c r="VC68" s="35"/>
      <c r="VD68" s="35"/>
      <c r="VE68" s="35"/>
      <c r="VF68" s="35"/>
      <c r="VG68" s="35"/>
      <c r="VH68" s="35"/>
      <c r="VI68" s="35"/>
      <c r="VJ68" s="35"/>
      <c r="VK68" s="35"/>
      <c r="VL68" s="35"/>
      <c r="VM68" s="35"/>
      <c r="VN68" s="35"/>
      <c r="VO68" s="35"/>
      <c r="VP68" s="35"/>
      <c r="VQ68" s="35"/>
      <c r="VR68" s="35"/>
      <c r="VS68" s="35"/>
      <c r="VT68" s="35"/>
      <c r="VU68" s="35"/>
      <c r="VV68" s="35"/>
      <c r="VW68" s="35"/>
      <c r="VX68" s="35"/>
      <c r="VY68" s="35"/>
      <c r="VZ68" s="35"/>
      <c r="WA68" s="35"/>
      <c r="WB68" s="35"/>
      <c r="WC68" s="35"/>
      <c r="WD68" s="35"/>
      <c r="WE68" s="35"/>
      <c r="WF68" s="35"/>
      <c r="WG68" s="35"/>
      <c r="WH68" s="35"/>
      <c r="WI68" s="35"/>
      <c r="WJ68" s="35"/>
      <c r="WK68" s="35"/>
      <c r="WL68" s="35"/>
      <c r="WM68" s="35"/>
      <c r="WN68" s="35"/>
      <c r="WO68" s="35"/>
      <c r="WP68" s="35"/>
      <c r="WQ68" s="35"/>
      <c r="WR68" s="35"/>
      <c r="WS68" s="35"/>
      <c r="WT68" s="35"/>
      <c r="WU68" s="35"/>
      <c r="WV68" s="35"/>
      <c r="WW68" s="35"/>
      <c r="WX68" s="35"/>
      <c r="WY68" s="35"/>
      <c r="WZ68" s="35"/>
      <c r="XA68" s="35"/>
      <c r="XB68" s="35"/>
      <c r="XC68" s="35"/>
      <c r="XD68" s="35"/>
      <c r="XE68" s="35"/>
      <c r="XF68" s="35"/>
      <c r="XG68" s="35"/>
      <c r="XH68" s="35"/>
      <c r="XI68" s="35"/>
      <c r="XJ68" s="35"/>
      <c r="XK68" s="35"/>
      <c r="XL68" s="35"/>
      <c r="XM68" s="35"/>
      <c r="XN68" s="35"/>
      <c r="XO68" s="35"/>
      <c r="XP68" s="35"/>
      <c r="XQ68" s="35"/>
      <c r="XR68" s="35"/>
      <c r="XS68" s="35"/>
      <c r="XT68" s="35"/>
      <c r="XU68" s="35"/>
      <c r="XV68" s="35"/>
      <c r="XW68" s="35"/>
      <c r="XX68" s="35"/>
      <c r="XY68" s="35"/>
      <c r="XZ68" s="35"/>
      <c r="YA68" s="35"/>
      <c r="YB68" s="35"/>
      <c r="YC68" s="35"/>
      <c r="YD68" s="35"/>
      <c r="YE68" s="35"/>
      <c r="YF68" s="35"/>
      <c r="YG68" s="35"/>
      <c r="YH68" s="35"/>
      <c r="YI68" s="35"/>
      <c r="YJ68" s="35"/>
      <c r="YK68" s="35"/>
      <c r="YL68" s="35"/>
      <c r="YM68" s="35"/>
      <c r="YN68" s="35"/>
      <c r="YO68" s="35"/>
      <c r="YP68" s="35"/>
      <c r="YQ68" s="35"/>
      <c r="YR68" s="35"/>
      <c r="YS68" s="35"/>
      <c r="YT68" s="35"/>
      <c r="YU68" s="35"/>
      <c r="YV68" s="35"/>
      <c r="YW68" s="35"/>
      <c r="YX68" s="35"/>
      <c r="YY68" s="35"/>
      <c r="YZ68" s="35"/>
      <c r="ZA68" s="35"/>
      <c r="ZB68" s="35">
        <v>1</v>
      </c>
      <c r="ZC68" s="35"/>
      <c r="ZD68" s="35"/>
      <c r="ZE68" s="35"/>
      <c r="ZF68" s="35"/>
      <c r="ZG68" s="35"/>
      <c r="ZH68" s="35"/>
      <c r="ZI68" s="35">
        <v>1</v>
      </c>
      <c r="ZJ68" s="35"/>
      <c r="ZK68" s="35"/>
      <c r="ZL68" s="35"/>
      <c r="ZM68" s="35"/>
      <c r="ZN68" s="35"/>
      <c r="ZO68" s="35"/>
      <c r="ZP68" s="35"/>
      <c r="ZQ68" s="35"/>
      <c r="ZR68" s="35"/>
      <c r="ZS68" s="35"/>
      <c r="ZT68" s="35"/>
      <c r="ZU68" s="35"/>
      <c r="ZV68" s="35"/>
      <c r="ZW68" s="35"/>
      <c r="ZX68" s="35"/>
      <c r="ZY68" s="35"/>
      <c r="ZZ68" s="35"/>
      <c r="AAA68" s="35"/>
      <c r="AAB68" s="35"/>
      <c r="AAC68" s="35"/>
      <c r="AAD68" s="35"/>
      <c r="AAE68" s="35"/>
      <c r="AAF68" s="35"/>
      <c r="AAG68" s="35"/>
      <c r="AAH68" s="35"/>
      <c r="AAI68" s="35"/>
      <c r="AAJ68" s="35"/>
      <c r="AAK68" s="35"/>
      <c r="AAL68" s="35"/>
      <c r="AAM68" s="35"/>
      <c r="AAN68" s="35"/>
      <c r="AAO68" s="35"/>
      <c r="AAP68" s="35"/>
      <c r="AAQ68" s="35"/>
      <c r="AAR68" s="35"/>
      <c r="AAS68" s="35"/>
      <c r="AAT68" s="35"/>
      <c r="AAU68" s="35"/>
      <c r="AAV68" s="35"/>
      <c r="AAW68" s="35"/>
      <c r="AAX68" s="35"/>
      <c r="AAY68" s="35"/>
      <c r="AAZ68" s="35"/>
      <c r="ABA68" s="35"/>
      <c r="ABB68" s="35"/>
      <c r="ABC68" s="35"/>
      <c r="ABD68" s="35"/>
      <c r="ABE68" s="35"/>
      <c r="ABF68" s="35"/>
      <c r="ABG68" s="35"/>
      <c r="ABH68" s="35"/>
      <c r="ABI68" s="35"/>
      <c r="ABJ68" s="35"/>
      <c r="ABK68" s="35"/>
      <c r="ABL68" s="35"/>
      <c r="ABM68" s="35"/>
      <c r="ABN68" s="35"/>
      <c r="ABO68" s="35"/>
      <c r="ABP68" s="35"/>
      <c r="ABQ68" s="35"/>
      <c r="ABR68" s="35"/>
      <c r="ABS68" s="35"/>
      <c r="ABT68" s="35"/>
      <c r="ABU68" s="35"/>
      <c r="ABV68" s="35"/>
      <c r="ABW68" s="35"/>
      <c r="ABX68" s="35"/>
      <c r="ABY68" s="35"/>
      <c r="ABZ68" s="35"/>
      <c r="ACA68" s="35"/>
      <c r="ACB68" s="35"/>
      <c r="ACC68" s="35"/>
      <c r="ACD68" s="35"/>
      <c r="ACE68" s="35"/>
      <c r="ACF68" s="35"/>
      <c r="ACG68" s="35"/>
      <c r="ACH68" s="35"/>
      <c r="ACI68" s="35"/>
      <c r="ACJ68" s="35"/>
      <c r="ACK68" s="35"/>
      <c r="ACL68" s="35"/>
      <c r="ACM68" s="35"/>
      <c r="ACN68" s="35"/>
      <c r="ACO68" s="35"/>
      <c r="ACP68" s="35"/>
      <c r="ACQ68" s="35"/>
      <c r="ACR68" s="35"/>
      <c r="ACS68" s="35"/>
      <c r="ACT68" s="35"/>
      <c r="ACU68" s="35"/>
      <c r="ACV68" s="35"/>
      <c r="ACW68" s="35"/>
      <c r="ACX68" s="35"/>
      <c r="ACY68" s="35"/>
      <c r="ACZ68" s="35"/>
      <c r="ADA68" s="35"/>
      <c r="ADB68" s="35"/>
      <c r="ADC68" s="35"/>
      <c r="ADD68" s="35"/>
      <c r="ADE68" s="35"/>
      <c r="ADF68" s="35"/>
      <c r="ADG68" s="35"/>
      <c r="ADH68" s="35"/>
      <c r="ADI68" s="35"/>
      <c r="ADJ68" s="35"/>
      <c r="ADK68" s="35"/>
      <c r="ADL68" s="35"/>
      <c r="ADM68" s="35"/>
      <c r="ADN68" s="35"/>
      <c r="ADO68" s="35"/>
      <c r="ADP68" s="35"/>
      <c r="ADQ68" s="35"/>
      <c r="ADR68" s="35"/>
      <c r="ADS68" s="35"/>
      <c r="ADT68" s="35"/>
      <c r="ADU68" s="35"/>
      <c r="ADV68" s="35"/>
      <c r="ADW68" s="35"/>
      <c r="ADX68" s="35"/>
      <c r="ADY68" s="26">
        <f t="shared" si="1"/>
        <v>0</v>
      </c>
      <c r="ADZ68" s="5"/>
    </row>
    <row r="69" spans="1:806" s="33" customFormat="1" x14ac:dyDescent="0.2">
      <c r="A69" s="51" t="s">
        <v>140</v>
      </c>
      <c r="B69" s="65">
        <f t="shared" ref="B69:B135" si="3">SUMIF(G$3:ADX$3,"прих",G69:ADX69)-SUMIF(G$3:ADX$3,"отгр",G69:ADX69)</f>
        <v>240</v>
      </c>
      <c r="C69" s="57">
        <v>10</v>
      </c>
      <c r="D69" s="59">
        <v>44795</v>
      </c>
      <c r="E69" s="67">
        <v>34.380000000000003</v>
      </c>
      <c r="F69" s="67">
        <f t="shared" si="2"/>
        <v>8251.2000000000007</v>
      </c>
      <c r="G69" s="65"/>
      <c r="H69" s="35"/>
      <c r="I69" s="35"/>
      <c r="J69" s="35"/>
      <c r="K69" s="35"/>
      <c r="L69" s="35"/>
      <c r="M69" s="35"/>
      <c r="N69" s="35">
        <v>40</v>
      </c>
      <c r="O69" s="35">
        <v>10</v>
      </c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15"/>
      <c r="BF69" s="15"/>
      <c r="BG69" s="136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s="35"/>
      <c r="DP69" s="35"/>
      <c r="DQ69" s="35"/>
      <c r="DR69" s="35"/>
      <c r="DS69" s="35"/>
      <c r="DT69" s="35"/>
      <c r="DU69" s="35"/>
      <c r="DV69" s="35"/>
      <c r="DW69" s="35"/>
      <c r="DX69" s="35"/>
      <c r="DY69" s="35"/>
      <c r="DZ69" s="35"/>
      <c r="EA69" s="35"/>
      <c r="EB69" s="35"/>
      <c r="EC69" s="35"/>
      <c r="ED69" s="35"/>
      <c r="EE69" s="35"/>
      <c r="EF69" s="35"/>
      <c r="EG69" s="35"/>
      <c r="EH69" s="35"/>
      <c r="EI69" s="35"/>
      <c r="EJ69" s="35"/>
      <c r="EK69" s="35"/>
      <c r="EL69" s="35"/>
      <c r="EM69" s="35"/>
      <c r="EN69" s="35"/>
      <c r="EO69" s="35"/>
      <c r="EP69" s="35"/>
      <c r="EQ69" s="35"/>
      <c r="ER69" s="35"/>
      <c r="ES69" s="35"/>
      <c r="ET69" s="35"/>
      <c r="EU69" s="35"/>
      <c r="EV69" s="35"/>
      <c r="EW69" s="35"/>
      <c r="EX69" s="35"/>
      <c r="EY69" s="35"/>
      <c r="EZ69" s="35"/>
      <c r="FA69" s="35"/>
      <c r="FB69" s="35"/>
      <c r="FC69" s="35"/>
      <c r="FD69" s="35"/>
      <c r="FE69" s="35"/>
      <c r="FF69" s="35"/>
      <c r="FG69" s="35"/>
      <c r="FH69" s="35"/>
      <c r="FI69" s="35"/>
      <c r="FJ69" s="35"/>
      <c r="FK69" s="35"/>
      <c r="FL69" s="35"/>
      <c r="FM69" s="35"/>
      <c r="FN69" s="35"/>
      <c r="FO69" s="35"/>
      <c r="FP69" s="35"/>
      <c r="FQ69" s="35"/>
      <c r="FR69" s="35"/>
      <c r="FS69" s="35"/>
      <c r="FT69" s="35"/>
      <c r="FU69" s="35"/>
      <c r="FV69" s="35"/>
      <c r="FW69" s="35"/>
      <c r="FX69" s="35"/>
      <c r="FY69" s="35"/>
      <c r="FZ69" s="35"/>
      <c r="GA69" s="35"/>
      <c r="GB69" s="35"/>
      <c r="GC69" s="35"/>
      <c r="GD69" s="35"/>
      <c r="GE69" s="35"/>
      <c r="GF69" s="35"/>
      <c r="GG69" s="35"/>
      <c r="GH69" s="35"/>
      <c r="GI69" s="35"/>
      <c r="GJ69" s="35"/>
      <c r="GK69" s="35"/>
      <c r="GL69" s="35"/>
      <c r="GM69" s="35"/>
      <c r="GN69" s="35"/>
      <c r="GO69" s="35"/>
      <c r="GP69" s="35"/>
      <c r="GQ69" s="35"/>
      <c r="GR69" s="35"/>
      <c r="GS69" s="35"/>
      <c r="GT69" s="35"/>
      <c r="GU69" s="35"/>
      <c r="GV69" s="35"/>
      <c r="GW69" s="35"/>
      <c r="GX69" s="35"/>
      <c r="GY69" s="35"/>
      <c r="GZ69" s="35"/>
      <c r="HA69" s="35"/>
      <c r="HB69" s="35"/>
      <c r="HC69" s="35"/>
      <c r="HD69" s="35"/>
      <c r="HE69" s="35"/>
      <c r="HF69" s="35"/>
      <c r="HG69" s="35"/>
      <c r="HH69" s="35"/>
      <c r="HI69" s="35"/>
      <c r="HJ69" s="35"/>
      <c r="HK69" s="35"/>
      <c r="HL69" s="35"/>
      <c r="HM69" s="35"/>
      <c r="HN69" s="35"/>
      <c r="HO69" s="35"/>
      <c r="HP69" s="35"/>
      <c r="HQ69" s="35"/>
      <c r="HR69" s="35"/>
      <c r="HS69" s="35"/>
      <c r="HT69" s="35"/>
      <c r="HU69" s="35"/>
      <c r="HV69" s="35"/>
      <c r="HW69" s="35"/>
      <c r="HX69" s="35"/>
      <c r="HY69" s="35"/>
      <c r="HZ69" s="35"/>
      <c r="IA69" s="35"/>
      <c r="IB69" s="35"/>
      <c r="IC69" s="35"/>
      <c r="ID69" s="35"/>
      <c r="IE69" s="35">
        <v>100</v>
      </c>
      <c r="IF69" s="35"/>
      <c r="IG69" s="35"/>
      <c r="IH69" s="35"/>
      <c r="II69" s="35"/>
      <c r="IJ69" s="35"/>
      <c r="IK69" s="35"/>
      <c r="IL69" s="35"/>
      <c r="IM69" s="35"/>
      <c r="IN69" s="35">
        <v>160</v>
      </c>
      <c r="IO69" s="35"/>
      <c r="IP69" s="35"/>
      <c r="IQ69" s="35"/>
      <c r="IR69" s="35"/>
      <c r="IS69" s="35"/>
      <c r="IT69" s="35"/>
      <c r="IU69" s="35"/>
      <c r="IV69" s="35"/>
      <c r="IW69" s="35"/>
      <c r="IX69" s="35"/>
      <c r="IY69" s="35"/>
      <c r="IZ69" s="35"/>
      <c r="JA69" s="35"/>
      <c r="JB69" s="35"/>
      <c r="JC69" s="35"/>
      <c r="JD69" s="35"/>
      <c r="JE69" s="35"/>
      <c r="JF69" s="35"/>
      <c r="JG69" s="35"/>
      <c r="JH69" s="35"/>
      <c r="JI69" s="35"/>
      <c r="JJ69" s="35"/>
      <c r="JK69" s="35"/>
      <c r="JL69" s="35"/>
      <c r="JM69" s="35"/>
      <c r="JN69" s="35"/>
      <c r="JO69" s="35"/>
      <c r="JP69" s="35"/>
      <c r="JQ69" s="35"/>
      <c r="JR69" s="35"/>
      <c r="JS69" s="35"/>
      <c r="JT69" s="35"/>
      <c r="JU69" s="35"/>
      <c r="JV69" s="35"/>
      <c r="JW69" s="35"/>
      <c r="JX69" s="35"/>
      <c r="JY69" s="35"/>
      <c r="JZ69" s="35"/>
      <c r="KA69" s="35"/>
      <c r="KB69" s="35"/>
      <c r="KC69" s="35"/>
      <c r="KD69" s="35"/>
      <c r="KE69" s="35"/>
      <c r="KF69" s="35"/>
      <c r="KG69" s="35"/>
      <c r="KH69" s="35"/>
      <c r="KI69" s="35"/>
      <c r="KJ69" s="35"/>
      <c r="KK69" s="35"/>
      <c r="KL69" s="35"/>
      <c r="KM69" s="35"/>
      <c r="KN69" s="35"/>
      <c r="KO69" s="35"/>
      <c r="KP69" s="35"/>
      <c r="KQ69" s="35"/>
      <c r="KR69" s="35"/>
      <c r="KS69" s="35"/>
      <c r="KT69" s="35"/>
      <c r="KU69" s="35"/>
      <c r="KV69" s="35"/>
      <c r="KW69" s="35"/>
      <c r="KX69" s="35"/>
      <c r="KY69" s="35"/>
      <c r="KZ69" s="35"/>
      <c r="LA69" s="35"/>
      <c r="LB69" s="35"/>
      <c r="LC69" s="35"/>
      <c r="LD69" s="35"/>
      <c r="LE69" s="35"/>
      <c r="LF69" s="35"/>
      <c r="LG69" s="35"/>
      <c r="LH69" s="35"/>
      <c r="LI69" s="35"/>
      <c r="LJ69" s="35"/>
      <c r="LK69" s="35"/>
      <c r="LL69" s="35"/>
      <c r="LM69" s="35"/>
      <c r="LN69" s="35"/>
      <c r="LO69" s="35"/>
      <c r="LP69" s="35"/>
      <c r="LQ69" s="35"/>
      <c r="LR69" s="35"/>
      <c r="LS69" s="35"/>
      <c r="LT69" s="35"/>
      <c r="LU69" s="35"/>
      <c r="LV69" s="35"/>
      <c r="LW69" s="35"/>
      <c r="LX69" s="35"/>
      <c r="LY69" s="35"/>
      <c r="LZ69" s="35"/>
      <c r="MA69" s="35"/>
      <c r="MB69" s="35"/>
      <c r="MC69" s="35"/>
      <c r="MD69" s="35"/>
      <c r="ME69" s="35"/>
      <c r="MF69" s="35"/>
      <c r="MG69" s="35"/>
      <c r="MH69" s="35"/>
      <c r="MI69" s="35"/>
      <c r="MJ69" s="35"/>
      <c r="MK69" s="35"/>
      <c r="ML69" s="35"/>
      <c r="MM69" s="35"/>
      <c r="MN69" s="35"/>
      <c r="MO69" s="35"/>
      <c r="MP69" s="35"/>
      <c r="MQ69" s="35"/>
      <c r="MR69" s="35"/>
      <c r="MS69" s="35"/>
      <c r="MT69" s="35"/>
      <c r="MU69" s="35"/>
      <c r="MV69" s="35"/>
      <c r="MW69" s="35"/>
      <c r="MX69" s="35"/>
      <c r="MY69" s="35"/>
      <c r="MZ69" s="35"/>
      <c r="NA69" s="35"/>
      <c r="NB69" s="35"/>
      <c r="NC69" s="35"/>
      <c r="ND69" s="35"/>
      <c r="NE69" s="35"/>
      <c r="NF69" s="35"/>
      <c r="NG69" s="35"/>
      <c r="NH69" s="35"/>
      <c r="NI69" s="35"/>
      <c r="NJ69" s="35"/>
      <c r="NK69" s="35"/>
      <c r="NL69" s="35"/>
      <c r="NM69" s="35"/>
      <c r="NN69" s="35"/>
      <c r="NO69" s="35"/>
      <c r="NP69" s="35"/>
      <c r="NQ69" s="35"/>
      <c r="NR69" s="35"/>
      <c r="NS69" s="35"/>
      <c r="NT69" s="35"/>
      <c r="NU69" s="35"/>
      <c r="NV69" s="35"/>
      <c r="NW69" s="35"/>
      <c r="NX69" s="35"/>
      <c r="NY69" s="35"/>
      <c r="NZ69" s="35"/>
      <c r="OA69" s="35"/>
      <c r="OB69" s="35"/>
      <c r="OC69" s="35"/>
      <c r="OD69" s="35"/>
      <c r="OE69" s="35"/>
      <c r="OF69" s="35"/>
      <c r="OG69" s="35"/>
      <c r="OH69" s="35"/>
      <c r="OI69" s="35"/>
      <c r="OJ69" s="35"/>
      <c r="OK69" s="35"/>
      <c r="OL69" s="35"/>
      <c r="OM69" s="35"/>
      <c r="ON69" s="35"/>
      <c r="OO69" s="35"/>
      <c r="OP69" s="35"/>
      <c r="OQ69" s="35"/>
      <c r="OR69" s="35"/>
      <c r="OS69" s="35"/>
      <c r="OT69" s="35"/>
      <c r="OU69" s="35"/>
      <c r="OV69" s="35"/>
      <c r="OW69" s="35"/>
      <c r="OX69" s="35"/>
      <c r="OY69" s="35"/>
      <c r="OZ69" s="35"/>
      <c r="PA69" s="35"/>
      <c r="PB69" s="35"/>
      <c r="PC69" s="35"/>
      <c r="PD69" s="35"/>
      <c r="PE69" s="35"/>
      <c r="PF69" s="35"/>
      <c r="PG69" s="35"/>
      <c r="PH69" s="35"/>
      <c r="PI69" s="35"/>
      <c r="PJ69" s="35"/>
      <c r="PK69" s="35"/>
      <c r="PL69" s="35"/>
      <c r="PM69" s="35"/>
      <c r="PN69" s="35"/>
      <c r="PO69" s="35"/>
      <c r="PP69" s="35"/>
      <c r="PQ69" s="35"/>
      <c r="PR69" s="35"/>
      <c r="PS69" s="35"/>
      <c r="PT69" s="35"/>
      <c r="PU69" s="35"/>
      <c r="PV69" s="35"/>
      <c r="PW69" s="35"/>
      <c r="PX69" s="35"/>
      <c r="PY69" s="35"/>
      <c r="PZ69" s="35"/>
      <c r="QA69" s="35"/>
      <c r="QB69" s="35"/>
      <c r="QC69" s="35"/>
      <c r="QD69" s="35"/>
      <c r="QE69" s="35"/>
      <c r="QF69" s="35"/>
      <c r="QG69" s="35"/>
      <c r="QH69" s="35"/>
      <c r="QI69" s="35"/>
      <c r="QJ69" s="35"/>
      <c r="QK69" s="35"/>
      <c r="QL69" s="35"/>
      <c r="QM69" s="35"/>
      <c r="QN69" s="35"/>
      <c r="QO69" s="35"/>
      <c r="QP69" s="35"/>
      <c r="QQ69" s="35"/>
      <c r="QR69" s="35"/>
      <c r="QS69" s="35"/>
      <c r="QT69" s="35"/>
      <c r="QU69" s="35"/>
      <c r="QV69" s="35"/>
      <c r="QW69" s="35"/>
      <c r="QX69" s="35"/>
      <c r="QY69" s="35"/>
      <c r="QZ69" s="35"/>
      <c r="RA69" s="35"/>
      <c r="RB69" s="35"/>
      <c r="RC69" s="35"/>
      <c r="RD69" s="35"/>
      <c r="RE69" s="35"/>
      <c r="RF69" s="35"/>
      <c r="RG69" s="35"/>
      <c r="RH69" s="35"/>
      <c r="RI69" s="35"/>
      <c r="RJ69" s="35"/>
      <c r="RK69" s="35"/>
      <c r="RL69" s="35"/>
      <c r="RM69" s="35"/>
      <c r="RN69" s="35"/>
      <c r="RO69" s="35"/>
      <c r="RP69" s="35"/>
      <c r="RQ69" s="35"/>
      <c r="RR69" s="35"/>
      <c r="RS69" s="35"/>
      <c r="RT69" s="35"/>
      <c r="RU69" s="35"/>
      <c r="RV69" s="35"/>
      <c r="RW69" s="35"/>
      <c r="RX69" s="35"/>
      <c r="RY69" s="35"/>
      <c r="RZ69" s="35"/>
      <c r="SA69" s="35"/>
      <c r="SB69" s="35"/>
      <c r="SC69" s="35"/>
      <c r="SD69" s="35"/>
      <c r="SE69" s="35"/>
      <c r="SF69" s="35"/>
      <c r="SG69" s="35"/>
      <c r="SH69" s="35"/>
      <c r="SI69" s="35"/>
      <c r="SJ69" s="35"/>
      <c r="SK69" s="35"/>
      <c r="SL69" s="35"/>
      <c r="SM69" s="35"/>
      <c r="SN69" s="35">
        <v>2</v>
      </c>
      <c r="SO69" s="35"/>
      <c r="SP69" s="35"/>
      <c r="SQ69" s="35"/>
      <c r="SR69" s="35"/>
      <c r="SS69" s="35"/>
      <c r="ST69" s="35"/>
      <c r="SU69" s="35"/>
      <c r="SV69" s="35"/>
      <c r="SW69" s="35"/>
      <c r="SX69" s="35">
        <v>2</v>
      </c>
      <c r="SY69" s="35"/>
      <c r="SZ69" s="35"/>
      <c r="TA69" s="35"/>
      <c r="TB69" s="35"/>
      <c r="TC69" s="35"/>
      <c r="TD69" s="35"/>
      <c r="TE69" s="35"/>
      <c r="TF69" s="35"/>
      <c r="TG69" s="35"/>
      <c r="TH69" s="35"/>
      <c r="TI69" s="35"/>
      <c r="TJ69" s="35"/>
      <c r="TK69" s="35"/>
      <c r="TL69" s="35"/>
      <c r="TM69" s="35"/>
      <c r="TN69" s="35"/>
      <c r="TO69" s="35"/>
      <c r="TP69" s="35"/>
      <c r="TQ69" s="35"/>
      <c r="TR69" s="35"/>
      <c r="TS69" s="35"/>
      <c r="TT69" s="35"/>
      <c r="TU69" s="35"/>
      <c r="TV69" s="35"/>
      <c r="TW69" s="35"/>
      <c r="TX69" s="35"/>
      <c r="TY69" s="35"/>
      <c r="TZ69" s="35"/>
      <c r="UA69" s="35"/>
      <c r="UB69" s="35"/>
      <c r="UC69" s="35"/>
      <c r="UD69" s="35"/>
      <c r="UE69" s="35"/>
      <c r="UF69" s="35"/>
      <c r="UG69" s="35"/>
      <c r="UH69" s="35"/>
      <c r="UI69" s="35"/>
      <c r="UJ69" s="35"/>
      <c r="UK69" s="35"/>
      <c r="UL69" s="35"/>
      <c r="UM69" s="35"/>
      <c r="UN69" s="35"/>
      <c r="UO69" s="35"/>
      <c r="UP69" s="35"/>
      <c r="UQ69" s="35"/>
      <c r="UR69" s="35"/>
      <c r="US69" s="35"/>
      <c r="UT69" s="35"/>
      <c r="UU69" s="35"/>
      <c r="UV69" s="35"/>
      <c r="UW69" s="35"/>
      <c r="UX69" s="35"/>
      <c r="UY69" s="35"/>
      <c r="UZ69" s="35"/>
      <c r="VA69" s="35"/>
      <c r="VB69" s="35"/>
      <c r="VC69" s="35"/>
      <c r="VD69" s="35"/>
      <c r="VE69" s="35"/>
      <c r="VF69" s="35"/>
      <c r="VG69" s="35"/>
      <c r="VH69" s="35"/>
      <c r="VI69" s="35"/>
      <c r="VJ69" s="35"/>
      <c r="VK69" s="35"/>
      <c r="VL69" s="35"/>
      <c r="VM69" s="35"/>
      <c r="VN69" s="35"/>
      <c r="VO69" s="35"/>
      <c r="VP69" s="35"/>
      <c r="VQ69" s="35"/>
      <c r="VR69" s="35"/>
      <c r="VS69" s="35"/>
      <c r="VT69" s="35"/>
      <c r="VU69" s="35"/>
      <c r="VV69" s="35"/>
      <c r="VW69" s="35"/>
      <c r="VX69" s="35"/>
      <c r="VY69" s="35"/>
      <c r="VZ69" s="35"/>
      <c r="WA69" s="35"/>
      <c r="WB69" s="35"/>
      <c r="WC69" s="35"/>
      <c r="WD69" s="35"/>
      <c r="WE69" s="35"/>
      <c r="WF69" s="35"/>
      <c r="WG69" s="35"/>
      <c r="WH69" s="35"/>
      <c r="WI69" s="35"/>
      <c r="WJ69" s="35"/>
      <c r="WK69" s="35"/>
      <c r="WL69" s="35"/>
      <c r="WM69" s="35"/>
      <c r="WN69" s="35"/>
      <c r="WO69" s="35"/>
      <c r="WP69" s="35"/>
      <c r="WQ69" s="35"/>
      <c r="WR69" s="35"/>
      <c r="WS69" s="35"/>
      <c r="WT69" s="35"/>
      <c r="WU69" s="35"/>
      <c r="WV69" s="35"/>
      <c r="WW69" s="35"/>
      <c r="WX69" s="35"/>
      <c r="WY69" s="35"/>
      <c r="WZ69" s="35"/>
      <c r="XA69" s="35"/>
      <c r="XB69" s="35"/>
      <c r="XC69" s="35"/>
      <c r="XD69" s="35"/>
      <c r="XE69" s="35"/>
      <c r="XF69" s="35"/>
      <c r="XG69" s="35"/>
      <c r="XH69" s="35"/>
      <c r="XI69" s="35"/>
      <c r="XJ69" s="35"/>
      <c r="XK69" s="35"/>
      <c r="XL69" s="35"/>
      <c r="XM69" s="35"/>
      <c r="XN69" s="35"/>
      <c r="XO69" s="35"/>
      <c r="XP69" s="35"/>
      <c r="XQ69" s="35"/>
      <c r="XR69" s="35"/>
      <c r="XS69" s="35"/>
      <c r="XT69" s="35"/>
      <c r="XU69" s="35"/>
      <c r="XV69" s="35"/>
      <c r="XW69" s="35"/>
      <c r="XX69" s="35"/>
      <c r="XY69" s="35">
        <v>70</v>
      </c>
      <c r="XZ69" s="35"/>
      <c r="YA69" s="35"/>
      <c r="YB69" s="35"/>
      <c r="YC69" s="35"/>
      <c r="YD69" s="35"/>
      <c r="YE69" s="35"/>
      <c r="YF69" s="35"/>
      <c r="YG69" s="35"/>
      <c r="YH69" s="35"/>
      <c r="YI69" s="35"/>
      <c r="YJ69" s="35"/>
      <c r="YK69" s="35"/>
      <c r="YL69" s="35"/>
      <c r="YM69" s="35"/>
      <c r="YN69" s="35"/>
      <c r="YO69" s="35"/>
      <c r="YP69" s="35"/>
      <c r="YQ69" s="35"/>
      <c r="YR69" s="35"/>
      <c r="YS69" s="35"/>
      <c r="YT69" s="35"/>
      <c r="YU69" s="35"/>
      <c r="YV69" s="35"/>
      <c r="YW69" s="35"/>
      <c r="YX69" s="35"/>
      <c r="YY69" s="35"/>
      <c r="YZ69" s="35"/>
      <c r="ZA69" s="35"/>
      <c r="ZB69" s="35"/>
      <c r="ZC69" s="35"/>
      <c r="ZD69" s="35"/>
      <c r="ZE69" s="35"/>
      <c r="ZF69" s="35"/>
      <c r="ZG69" s="35"/>
      <c r="ZH69" s="35"/>
      <c r="ZI69" s="35"/>
      <c r="ZJ69" s="35"/>
      <c r="ZK69" s="35"/>
      <c r="ZL69" s="35">
        <v>20</v>
      </c>
      <c r="ZM69" s="35"/>
      <c r="ZN69" s="35"/>
      <c r="ZO69" s="35"/>
      <c r="ZP69" s="35"/>
      <c r="ZQ69" s="35"/>
      <c r="ZR69" s="35"/>
      <c r="ZS69" s="35"/>
      <c r="ZT69" s="35"/>
      <c r="ZU69" s="35"/>
      <c r="ZV69" s="35"/>
      <c r="ZW69" s="35"/>
      <c r="ZX69" s="35"/>
      <c r="ZY69" s="35"/>
      <c r="ZZ69" s="35"/>
      <c r="AAA69" s="35"/>
      <c r="AAB69" s="35"/>
      <c r="AAC69" s="35"/>
      <c r="AAD69" s="35"/>
      <c r="AAE69" s="35"/>
      <c r="AAF69" s="35"/>
      <c r="AAG69" s="35"/>
      <c r="AAH69" s="35"/>
      <c r="AAI69" s="35"/>
      <c r="AAJ69" s="35"/>
      <c r="AAK69" s="35"/>
      <c r="AAL69" s="35"/>
      <c r="AAM69" s="35"/>
      <c r="AAN69" s="35"/>
      <c r="AAO69" s="35"/>
      <c r="AAP69" s="35"/>
      <c r="AAQ69" s="35"/>
      <c r="AAR69" s="35"/>
      <c r="AAS69" s="35"/>
      <c r="AAT69" s="35"/>
      <c r="AAU69" s="35"/>
      <c r="AAV69" s="35"/>
      <c r="AAW69" s="35"/>
      <c r="AAX69" s="35"/>
      <c r="AAY69" s="35"/>
      <c r="AAZ69" s="35"/>
      <c r="ABA69" s="35"/>
      <c r="ABB69" s="35"/>
      <c r="ABC69" s="35"/>
      <c r="ABD69" s="35"/>
      <c r="ABE69" s="35"/>
      <c r="ABF69" s="35"/>
      <c r="ABG69" s="35"/>
      <c r="ABH69" s="35"/>
      <c r="ABI69" s="35"/>
      <c r="ABJ69" s="35"/>
      <c r="ABK69" s="35"/>
      <c r="ABL69" s="35"/>
      <c r="ABM69" s="35"/>
      <c r="ABN69" s="35"/>
      <c r="ABO69" s="35">
        <v>500</v>
      </c>
      <c r="ABP69" s="35"/>
      <c r="ABQ69" s="35"/>
      <c r="ABR69" s="35"/>
      <c r="ABS69" s="35"/>
      <c r="ABT69" s="35"/>
      <c r="ABU69" s="35"/>
      <c r="ABV69" s="35"/>
      <c r="ABW69" s="35"/>
      <c r="ABX69" s="35"/>
      <c r="ABY69" s="35"/>
      <c r="ABZ69" s="35"/>
      <c r="ACA69" s="35"/>
      <c r="ACB69" s="35"/>
      <c r="ACC69" s="35"/>
      <c r="ACD69" s="35"/>
      <c r="ACE69" s="35"/>
      <c r="ACF69" s="35"/>
      <c r="ACG69" s="35"/>
      <c r="ACH69" s="35"/>
      <c r="ACI69" s="35"/>
      <c r="ACJ69" s="35"/>
      <c r="ACK69" s="35"/>
      <c r="ACL69" s="35"/>
      <c r="ACM69" s="35"/>
      <c r="ACN69" s="35"/>
      <c r="ACO69" s="35"/>
      <c r="ACP69" s="35"/>
      <c r="ACQ69" s="35"/>
      <c r="ACR69" s="35"/>
      <c r="ACS69" s="35"/>
      <c r="ACT69" s="35"/>
      <c r="ACU69" s="35"/>
      <c r="ACV69" s="35"/>
      <c r="ACW69" s="35"/>
      <c r="ACX69" s="35"/>
      <c r="ACY69" s="35"/>
      <c r="ACZ69" s="35"/>
      <c r="ADA69" s="35"/>
      <c r="ADB69" s="35"/>
      <c r="ADC69" s="35"/>
      <c r="ADD69" s="35"/>
      <c r="ADE69" s="35"/>
      <c r="ADF69" s="35"/>
      <c r="ADG69" s="35"/>
      <c r="ADH69" s="35"/>
      <c r="ADI69" s="35"/>
      <c r="ADJ69" s="35"/>
      <c r="ADK69" s="35"/>
      <c r="ADL69" s="35"/>
      <c r="ADM69" s="35"/>
      <c r="ADN69" s="35"/>
      <c r="ADO69" s="35"/>
      <c r="ADP69" s="35"/>
      <c r="ADQ69" s="35"/>
      <c r="ADR69" s="35"/>
      <c r="ADS69" s="35"/>
      <c r="ADT69" s="35"/>
      <c r="ADU69" s="35"/>
      <c r="ADV69" s="35"/>
      <c r="ADW69" s="35"/>
      <c r="ADX69" s="35">
        <v>240</v>
      </c>
      <c r="ADY69" s="26">
        <f t="shared" ref="ADY69:ADY135" si="4">$B69-SUMIF($G$3:$AIM$3,"",$G69:$AIM69)</f>
        <v>0</v>
      </c>
      <c r="ADZ69" s="5"/>
    </row>
    <row r="70" spans="1:806" s="33" customFormat="1" x14ac:dyDescent="0.2">
      <c r="A70" s="51" t="s">
        <v>140</v>
      </c>
      <c r="B70" s="65">
        <f t="shared" si="3"/>
        <v>0</v>
      </c>
      <c r="C70" s="57">
        <v>10</v>
      </c>
      <c r="D70" s="59">
        <v>44753</v>
      </c>
      <c r="E70" s="67">
        <v>36.07</v>
      </c>
      <c r="F70" s="67">
        <f t="shared" si="2"/>
        <v>0</v>
      </c>
      <c r="G70" s="65"/>
      <c r="H70" s="35"/>
      <c r="I70" s="35"/>
      <c r="J70" s="35"/>
      <c r="K70" s="35"/>
      <c r="L70" s="35">
        <v>20</v>
      </c>
      <c r="M70" s="35"/>
      <c r="N70" s="35">
        <v>10</v>
      </c>
      <c r="O70" s="35">
        <v>40</v>
      </c>
      <c r="P70" s="35">
        <v>100</v>
      </c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>
        <v>50</v>
      </c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15"/>
      <c r="BF70" s="15"/>
      <c r="BG70" s="136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  <c r="EU70" s="35"/>
      <c r="EV70" s="35"/>
      <c r="EW70" s="35"/>
      <c r="EX70" s="35"/>
      <c r="EY70" s="35"/>
      <c r="EZ70" s="35"/>
      <c r="FA70" s="35"/>
      <c r="FB70" s="35"/>
      <c r="FC70" s="35"/>
      <c r="FD70" s="35"/>
      <c r="FE70" s="35"/>
      <c r="FF70" s="35"/>
      <c r="FG70" s="35"/>
      <c r="FH70" s="35"/>
      <c r="FI70" s="35"/>
      <c r="FJ70" s="35"/>
      <c r="FK70" s="35"/>
      <c r="FL70" s="35"/>
      <c r="FM70" s="35"/>
      <c r="FN70" s="35"/>
      <c r="FO70" s="35"/>
      <c r="FP70" s="35"/>
      <c r="FQ70" s="35"/>
      <c r="FR70" s="35"/>
      <c r="FS70" s="35"/>
      <c r="FT70" s="35"/>
      <c r="FU70" s="35"/>
      <c r="FV70" s="35"/>
      <c r="FW70" s="35"/>
      <c r="FX70" s="35"/>
      <c r="FY70" s="35"/>
      <c r="FZ70" s="35"/>
      <c r="GA70" s="35"/>
      <c r="GB70" s="35"/>
      <c r="GC70" s="35"/>
      <c r="GD70" s="35"/>
      <c r="GE70" s="35"/>
      <c r="GF70" s="35"/>
      <c r="GG70" s="35"/>
      <c r="GH70" s="35"/>
      <c r="GI70" s="35"/>
      <c r="GJ70" s="35"/>
      <c r="GK70" s="35"/>
      <c r="GL70" s="35"/>
      <c r="GM70" s="35"/>
      <c r="GN70" s="35"/>
      <c r="GO70" s="35"/>
      <c r="GP70" s="35"/>
      <c r="GQ70" s="35"/>
      <c r="GR70" s="35"/>
      <c r="GS70" s="35"/>
      <c r="GT70" s="35"/>
      <c r="GU70" s="35"/>
      <c r="GV70" s="35"/>
      <c r="GW70" s="35"/>
      <c r="GX70" s="35"/>
      <c r="GY70" s="35"/>
      <c r="GZ70" s="35"/>
      <c r="HA70" s="35"/>
      <c r="HB70" s="35"/>
      <c r="HC70" s="35"/>
      <c r="HD70" s="35"/>
      <c r="HE70" s="35"/>
      <c r="HF70" s="35"/>
      <c r="HG70" s="35"/>
      <c r="HH70" s="35"/>
      <c r="HI70" s="35"/>
      <c r="HJ70" s="35"/>
      <c r="HK70" s="35"/>
      <c r="HL70" s="35"/>
      <c r="HM70" s="35"/>
      <c r="HN70" s="35"/>
      <c r="HO70" s="35"/>
      <c r="HP70" s="35">
        <v>250</v>
      </c>
      <c r="HQ70" s="35"/>
      <c r="HR70" s="35"/>
      <c r="HS70" s="35">
        <v>100</v>
      </c>
      <c r="HT70" s="35"/>
      <c r="HU70" s="35"/>
      <c r="HV70" s="35"/>
      <c r="HW70" s="35"/>
      <c r="HX70" s="35"/>
      <c r="HY70" s="35"/>
      <c r="HZ70" s="35"/>
      <c r="IA70" s="35"/>
      <c r="IB70" s="35"/>
      <c r="IC70" s="35"/>
      <c r="ID70" s="35"/>
      <c r="IE70" s="35"/>
      <c r="IF70" s="35"/>
      <c r="IG70" s="35"/>
      <c r="IH70" s="35"/>
      <c r="II70" s="35"/>
      <c r="IJ70" s="35"/>
      <c r="IK70" s="35"/>
      <c r="IL70" s="35"/>
      <c r="IM70" s="35"/>
      <c r="IN70" s="35">
        <v>40</v>
      </c>
      <c r="IO70" s="35"/>
      <c r="IP70" s="35"/>
      <c r="IQ70" s="35"/>
      <c r="IR70" s="35"/>
      <c r="IS70" s="35"/>
      <c r="IT70" s="35"/>
      <c r="IU70" s="35"/>
      <c r="IV70" s="35"/>
      <c r="IW70" s="35"/>
      <c r="IX70" s="35"/>
      <c r="IY70" s="35"/>
      <c r="IZ70" s="35"/>
      <c r="JA70" s="35"/>
      <c r="JB70" s="35"/>
      <c r="JC70" s="35"/>
      <c r="JD70" s="35"/>
      <c r="JE70" s="35"/>
      <c r="JF70" s="35"/>
      <c r="JG70" s="35"/>
      <c r="JH70" s="35"/>
      <c r="JI70" s="35"/>
      <c r="JJ70" s="35"/>
      <c r="JK70" s="35"/>
      <c r="JL70" s="35"/>
      <c r="JM70" s="35"/>
      <c r="JN70" s="35"/>
      <c r="JO70" s="35"/>
      <c r="JP70" s="35"/>
      <c r="JQ70" s="35"/>
      <c r="JR70" s="35"/>
      <c r="JS70" s="35"/>
      <c r="JT70" s="35"/>
      <c r="JU70" s="35"/>
      <c r="JV70" s="35"/>
      <c r="JW70" s="35"/>
      <c r="JX70" s="35"/>
      <c r="JY70" s="35"/>
      <c r="JZ70" s="35"/>
      <c r="KA70" s="35"/>
      <c r="KB70" s="35"/>
      <c r="KC70" s="35"/>
      <c r="KD70" s="35"/>
      <c r="KE70" s="35"/>
      <c r="KF70" s="35"/>
      <c r="KG70" s="35"/>
      <c r="KH70" s="35"/>
      <c r="KI70" s="35"/>
      <c r="KJ70" s="35"/>
      <c r="KK70" s="35"/>
      <c r="KL70" s="35"/>
      <c r="KM70" s="35"/>
      <c r="KN70" s="35"/>
      <c r="KO70" s="35"/>
      <c r="KP70" s="35"/>
      <c r="KQ70" s="35"/>
      <c r="KR70" s="35"/>
      <c r="KS70" s="35"/>
      <c r="KT70" s="35"/>
      <c r="KU70" s="35"/>
      <c r="KV70" s="35"/>
      <c r="KW70" s="35"/>
      <c r="KX70" s="35"/>
      <c r="KY70" s="35"/>
      <c r="KZ70" s="35"/>
      <c r="LA70" s="35"/>
      <c r="LB70" s="35"/>
      <c r="LC70" s="35"/>
      <c r="LD70" s="35"/>
      <c r="LE70" s="35"/>
      <c r="LF70" s="35"/>
      <c r="LG70" s="35"/>
      <c r="LH70" s="35"/>
      <c r="LI70" s="35"/>
      <c r="LJ70" s="35"/>
      <c r="LK70" s="35"/>
      <c r="LL70" s="35"/>
      <c r="LM70" s="35"/>
      <c r="LN70" s="35"/>
      <c r="LO70" s="35"/>
      <c r="LP70" s="35"/>
      <c r="LQ70" s="35"/>
      <c r="LR70" s="35"/>
      <c r="LS70" s="35"/>
      <c r="LT70" s="35"/>
      <c r="LU70" s="35"/>
      <c r="LV70" s="35"/>
      <c r="LW70" s="35"/>
      <c r="LX70" s="35"/>
      <c r="LY70" s="35"/>
      <c r="LZ70" s="35"/>
      <c r="MA70" s="35"/>
      <c r="MB70" s="35"/>
      <c r="MC70" s="35"/>
      <c r="MD70" s="35"/>
      <c r="ME70" s="35"/>
      <c r="MF70" s="35"/>
      <c r="MG70" s="35"/>
      <c r="MH70" s="35"/>
      <c r="MI70" s="35"/>
      <c r="MJ70" s="35"/>
      <c r="MK70" s="35"/>
      <c r="ML70" s="35"/>
      <c r="MM70" s="35"/>
      <c r="MN70" s="35"/>
      <c r="MO70" s="35"/>
      <c r="MP70" s="35"/>
      <c r="MQ70" s="35"/>
      <c r="MR70" s="35"/>
      <c r="MS70" s="35"/>
      <c r="MT70" s="35"/>
      <c r="MU70" s="35"/>
      <c r="MV70" s="35"/>
      <c r="MW70" s="35"/>
      <c r="MX70" s="35"/>
      <c r="MY70" s="35"/>
      <c r="MZ70" s="35"/>
      <c r="NA70" s="35"/>
      <c r="NB70" s="35"/>
      <c r="NC70" s="35"/>
      <c r="ND70" s="35"/>
      <c r="NE70" s="35"/>
      <c r="NF70" s="35"/>
      <c r="NG70" s="35"/>
      <c r="NH70" s="35"/>
      <c r="NI70" s="35"/>
      <c r="NJ70" s="35"/>
      <c r="NK70" s="35"/>
      <c r="NL70" s="35"/>
      <c r="NM70" s="35"/>
      <c r="NN70" s="35"/>
      <c r="NO70" s="35"/>
      <c r="NP70" s="35"/>
      <c r="NQ70" s="35"/>
      <c r="NR70" s="35"/>
      <c r="NS70" s="35"/>
      <c r="NT70" s="35"/>
      <c r="NU70" s="35"/>
      <c r="NV70" s="35"/>
      <c r="NW70" s="35"/>
      <c r="NX70" s="35"/>
      <c r="NY70" s="35"/>
      <c r="NZ70" s="35"/>
      <c r="OA70" s="35"/>
      <c r="OB70" s="35"/>
      <c r="OC70" s="35"/>
      <c r="OD70" s="35"/>
      <c r="OE70" s="35"/>
      <c r="OF70" s="35"/>
      <c r="OG70" s="35"/>
      <c r="OH70" s="35"/>
      <c r="OI70" s="35"/>
      <c r="OJ70" s="35"/>
      <c r="OK70" s="35"/>
      <c r="OL70" s="35"/>
      <c r="OM70" s="35"/>
      <c r="ON70" s="35"/>
      <c r="OO70" s="35"/>
      <c r="OP70" s="35"/>
      <c r="OQ70" s="35"/>
      <c r="OR70" s="35"/>
      <c r="OS70" s="35"/>
      <c r="OT70" s="35"/>
      <c r="OU70" s="35"/>
      <c r="OV70" s="35"/>
      <c r="OW70" s="35"/>
      <c r="OX70" s="35"/>
      <c r="OY70" s="35"/>
      <c r="OZ70" s="35"/>
      <c r="PA70" s="35"/>
      <c r="PB70" s="35"/>
      <c r="PC70" s="35"/>
      <c r="PD70" s="35">
        <v>500</v>
      </c>
      <c r="PE70" s="35"/>
      <c r="PF70" s="35"/>
      <c r="PG70" s="35"/>
      <c r="PH70" s="35"/>
      <c r="PI70" s="35"/>
      <c r="PJ70" s="35"/>
      <c r="PK70" s="35"/>
      <c r="PL70" s="35"/>
      <c r="PM70" s="35"/>
      <c r="PN70" s="35"/>
      <c r="PO70" s="35"/>
      <c r="PP70" s="35"/>
      <c r="PQ70" s="35"/>
      <c r="PR70" s="35"/>
      <c r="PS70" s="35"/>
      <c r="PT70" s="35"/>
      <c r="PU70" s="35"/>
      <c r="PV70" s="35"/>
      <c r="PW70" s="35"/>
      <c r="PX70" s="35"/>
      <c r="PY70" s="35"/>
      <c r="PZ70" s="35"/>
      <c r="QA70" s="35"/>
      <c r="QB70" s="35"/>
      <c r="QC70" s="35"/>
      <c r="QD70" s="35"/>
      <c r="QE70" s="35"/>
      <c r="QF70" s="35"/>
      <c r="QG70" s="35"/>
      <c r="QH70" s="35"/>
      <c r="QI70" s="35"/>
      <c r="QJ70" s="35"/>
      <c r="QK70" s="35"/>
      <c r="QL70" s="35"/>
      <c r="QM70" s="35"/>
      <c r="QN70" s="35"/>
      <c r="QO70" s="35"/>
      <c r="QP70" s="35"/>
      <c r="QQ70" s="35"/>
      <c r="QR70" s="35"/>
      <c r="QS70" s="35"/>
      <c r="QT70" s="35"/>
      <c r="QU70" s="35"/>
      <c r="QV70" s="35"/>
      <c r="QW70" s="35"/>
      <c r="QX70" s="35"/>
      <c r="QY70" s="35"/>
      <c r="QZ70" s="35"/>
      <c r="RA70" s="35"/>
      <c r="RB70" s="35"/>
      <c r="RC70" s="35"/>
      <c r="RD70" s="35"/>
      <c r="RE70" s="35"/>
      <c r="RF70" s="35"/>
      <c r="RG70" s="35"/>
      <c r="RH70" s="35"/>
      <c r="RI70" s="35"/>
      <c r="RJ70" s="35"/>
      <c r="RK70" s="35">
        <v>20</v>
      </c>
      <c r="RL70" s="35"/>
      <c r="RM70" s="35"/>
      <c r="RN70" s="35"/>
      <c r="RO70" s="35"/>
      <c r="RP70" s="35"/>
      <c r="RQ70" s="35"/>
      <c r="RR70" s="35"/>
      <c r="RS70" s="35"/>
      <c r="RT70" s="35"/>
      <c r="RU70" s="35"/>
      <c r="RV70" s="35"/>
      <c r="RW70" s="35"/>
      <c r="RX70" s="35"/>
      <c r="RY70" s="35"/>
      <c r="RZ70" s="35"/>
      <c r="SA70" s="35"/>
      <c r="SB70" s="35"/>
      <c r="SC70" s="35"/>
      <c r="SD70" s="35"/>
      <c r="SE70" s="35"/>
      <c r="SF70" s="35"/>
      <c r="SG70" s="35"/>
      <c r="SH70" s="35"/>
      <c r="SI70" s="35"/>
      <c r="SJ70" s="35"/>
      <c r="SK70" s="35"/>
      <c r="SL70" s="35"/>
      <c r="SM70" s="35"/>
      <c r="SN70" s="35"/>
      <c r="SO70" s="35"/>
      <c r="SP70" s="35"/>
      <c r="SQ70" s="35"/>
      <c r="SR70" s="35"/>
      <c r="SS70" s="35"/>
      <c r="ST70" s="35"/>
      <c r="SU70" s="35"/>
      <c r="SV70" s="35"/>
      <c r="SW70" s="35"/>
      <c r="SX70" s="35"/>
      <c r="SY70" s="35"/>
      <c r="SZ70" s="35"/>
      <c r="TA70" s="35"/>
      <c r="TB70" s="35"/>
      <c r="TC70" s="35"/>
      <c r="TD70" s="35"/>
      <c r="TE70" s="35"/>
      <c r="TF70" s="35"/>
      <c r="TG70" s="35">
        <v>20</v>
      </c>
      <c r="TH70" s="35"/>
      <c r="TI70" s="35"/>
      <c r="TJ70" s="35"/>
      <c r="TK70" s="35"/>
      <c r="TL70" s="35"/>
      <c r="TM70" s="35"/>
      <c r="TN70" s="35"/>
      <c r="TO70" s="35"/>
      <c r="TP70" s="35"/>
      <c r="TQ70" s="35"/>
      <c r="TR70" s="35"/>
      <c r="TS70" s="35"/>
      <c r="TT70" s="35"/>
      <c r="TU70" s="35"/>
      <c r="TV70" s="35"/>
      <c r="TW70" s="35"/>
      <c r="TX70" s="35"/>
      <c r="TY70" s="35"/>
      <c r="TZ70" s="35"/>
      <c r="UA70" s="35"/>
      <c r="UB70" s="35"/>
      <c r="UC70" s="35"/>
      <c r="UD70" s="35"/>
      <c r="UE70" s="35"/>
      <c r="UF70" s="35"/>
      <c r="UG70" s="35"/>
      <c r="UH70" s="35"/>
      <c r="UI70" s="35"/>
      <c r="UJ70" s="35"/>
      <c r="UK70" s="35"/>
      <c r="UL70" s="35"/>
      <c r="UM70" s="35"/>
      <c r="UN70" s="35"/>
      <c r="UO70" s="35"/>
      <c r="UP70" s="35"/>
      <c r="UQ70" s="35"/>
      <c r="UR70" s="35"/>
      <c r="US70" s="35"/>
      <c r="UT70" s="35"/>
      <c r="UU70" s="35"/>
      <c r="UV70" s="35"/>
      <c r="UW70" s="35"/>
      <c r="UX70" s="35"/>
      <c r="UY70" s="35"/>
      <c r="UZ70" s="35"/>
      <c r="VA70" s="35"/>
      <c r="VB70" s="35"/>
      <c r="VC70" s="35"/>
      <c r="VD70" s="35"/>
      <c r="VE70" s="35"/>
      <c r="VF70" s="35"/>
      <c r="VG70" s="35"/>
      <c r="VH70" s="35"/>
      <c r="VI70" s="35"/>
      <c r="VJ70" s="35"/>
      <c r="VK70" s="35"/>
      <c r="VL70" s="35"/>
      <c r="VM70" s="35"/>
      <c r="VN70" s="35"/>
      <c r="VO70" s="35"/>
      <c r="VP70" s="35"/>
      <c r="VQ70" s="35"/>
      <c r="VR70" s="35"/>
      <c r="VS70" s="35"/>
      <c r="VT70" s="35"/>
      <c r="VU70" s="35"/>
      <c r="VV70" s="35"/>
      <c r="VW70" s="35"/>
      <c r="VX70" s="35"/>
      <c r="VY70" s="35"/>
      <c r="VZ70" s="35"/>
      <c r="WA70" s="35"/>
      <c r="WB70" s="35"/>
      <c r="WC70" s="35"/>
      <c r="WD70" s="35"/>
      <c r="WE70" s="35"/>
      <c r="WF70" s="35"/>
      <c r="WG70" s="35"/>
      <c r="WH70" s="35"/>
      <c r="WI70" s="35"/>
      <c r="WJ70" s="35"/>
      <c r="WK70" s="35"/>
      <c r="WL70" s="35"/>
      <c r="WM70" s="35"/>
      <c r="WN70" s="35"/>
      <c r="WO70" s="35"/>
      <c r="WP70" s="35"/>
      <c r="WQ70" s="35"/>
      <c r="WR70" s="35"/>
      <c r="WS70" s="35"/>
      <c r="WT70" s="35"/>
      <c r="WU70" s="35">
        <v>10</v>
      </c>
      <c r="WV70" s="35"/>
      <c r="WW70" s="35"/>
      <c r="WX70" s="35"/>
      <c r="WY70" s="35"/>
      <c r="WZ70" s="35">
        <v>20</v>
      </c>
      <c r="XA70" s="35"/>
      <c r="XB70" s="35"/>
      <c r="XC70" s="35"/>
      <c r="XD70" s="35"/>
      <c r="XE70" s="35"/>
      <c r="XF70" s="35"/>
      <c r="XG70" s="35"/>
      <c r="XH70" s="35"/>
      <c r="XI70" s="35"/>
      <c r="XJ70" s="35"/>
      <c r="XK70" s="35"/>
      <c r="XL70" s="35"/>
      <c r="XM70" s="35"/>
      <c r="XN70" s="35"/>
      <c r="XO70" s="35"/>
      <c r="XP70" s="35"/>
      <c r="XQ70" s="35"/>
      <c r="XR70" s="35"/>
      <c r="XS70" s="35"/>
      <c r="XT70" s="35"/>
      <c r="XU70" s="35"/>
      <c r="XV70" s="35"/>
      <c r="XW70" s="35"/>
      <c r="XX70" s="35"/>
      <c r="XY70" s="35"/>
      <c r="XZ70" s="35"/>
      <c r="YA70" s="35"/>
      <c r="YB70" s="35"/>
      <c r="YC70" s="35"/>
      <c r="YD70" s="35"/>
      <c r="YE70" s="35"/>
      <c r="YF70" s="35"/>
      <c r="YG70" s="35"/>
      <c r="YH70" s="35"/>
      <c r="YI70" s="35"/>
      <c r="YJ70" s="35"/>
      <c r="YK70" s="35"/>
      <c r="YL70" s="35"/>
      <c r="YM70" s="35"/>
      <c r="YN70" s="35"/>
      <c r="YO70" s="35"/>
      <c r="YP70" s="35"/>
      <c r="YQ70" s="35"/>
      <c r="YR70" s="35"/>
      <c r="YS70" s="35"/>
      <c r="YT70" s="35"/>
      <c r="YU70" s="35"/>
      <c r="YV70" s="35"/>
      <c r="YW70" s="35"/>
      <c r="YX70" s="35"/>
      <c r="YY70" s="35"/>
      <c r="YZ70" s="35"/>
      <c r="ZA70" s="35"/>
      <c r="ZB70" s="35">
        <v>220</v>
      </c>
      <c r="ZC70" s="35"/>
      <c r="ZD70" s="35"/>
      <c r="ZE70" s="35"/>
      <c r="ZF70" s="35"/>
      <c r="ZG70" s="35"/>
      <c r="ZH70" s="35"/>
      <c r="ZI70" s="35"/>
      <c r="ZJ70" s="35"/>
      <c r="ZK70" s="35"/>
      <c r="ZL70" s="35"/>
      <c r="ZM70" s="35"/>
      <c r="ZN70" s="35"/>
      <c r="ZO70" s="35"/>
      <c r="ZP70" s="35"/>
      <c r="ZQ70" s="35"/>
      <c r="ZR70" s="35"/>
      <c r="ZS70" s="35"/>
      <c r="ZT70" s="35"/>
      <c r="ZU70" s="35"/>
      <c r="ZV70" s="35"/>
      <c r="ZW70" s="35"/>
      <c r="ZX70" s="35"/>
      <c r="ZY70" s="35"/>
      <c r="ZZ70" s="35"/>
      <c r="AAA70" s="35"/>
      <c r="AAB70" s="35">
        <v>20</v>
      </c>
      <c r="AAC70" s="35"/>
      <c r="AAD70" s="35"/>
      <c r="AAE70" s="35"/>
      <c r="AAF70" s="35"/>
      <c r="AAG70" s="35"/>
      <c r="AAH70" s="35"/>
      <c r="AAI70" s="35"/>
      <c r="AAJ70" s="35"/>
      <c r="AAK70" s="35"/>
      <c r="AAL70" s="35"/>
      <c r="AAM70" s="35"/>
      <c r="AAN70" s="35"/>
      <c r="AAO70" s="35"/>
      <c r="AAP70" s="35"/>
      <c r="AAQ70" s="35"/>
      <c r="AAR70" s="35"/>
      <c r="AAS70" s="35"/>
      <c r="AAT70" s="35"/>
      <c r="AAU70" s="35"/>
      <c r="AAV70" s="35"/>
      <c r="AAW70" s="35"/>
      <c r="AAX70" s="35"/>
      <c r="AAY70" s="35"/>
      <c r="AAZ70" s="35"/>
      <c r="ABA70" s="35"/>
      <c r="ABB70" s="35"/>
      <c r="ABC70" s="35"/>
      <c r="ABD70" s="35"/>
      <c r="ABE70" s="35"/>
      <c r="ABF70" s="35"/>
      <c r="ABG70" s="35"/>
      <c r="ABH70" s="35"/>
      <c r="ABI70" s="35"/>
      <c r="ABJ70" s="35"/>
      <c r="ABK70" s="35"/>
      <c r="ABL70" s="35"/>
      <c r="ABM70" s="35"/>
      <c r="ABN70" s="35"/>
      <c r="ABO70" s="35"/>
      <c r="ABP70" s="35"/>
      <c r="ABQ70" s="35"/>
      <c r="ABR70" s="35"/>
      <c r="ABS70" s="35"/>
      <c r="ABT70" s="35"/>
      <c r="ABU70" s="35"/>
      <c r="ABV70" s="35"/>
      <c r="ABW70" s="35"/>
      <c r="ABX70" s="35"/>
      <c r="ABY70" s="35"/>
      <c r="ABZ70" s="35"/>
      <c r="ACA70" s="35"/>
      <c r="ACB70" s="35"/>
      <c r="ACC70" s="35"/>
      <c r="ACD70" s="35"/>
      <c r="ACE70" s="35"/>
      <c r="ACF70" s="35"/>
      <c r="ACG70" s="35"/>
      <c r="ACH70" s="35"/>
      <c r="ACI70" s="35"/>
      <c r="ACJ70" s="35"/>
      <c r="ACK70" s="35"/>
      <c r="ACL70" s="35"/>
      <c r="ACM70" s="35"/>
      <c r="ACN70" s="35"/>
      <c r="ACO70" s="35"/>
      <c r="ACP70" s="35"/>
      <c r="ACQ70" s="35"/>
      <c r="ACR70" s="35"/>
      <c r="ACS70" s="35"/>
      <c r="ACT70" s="35"/>
      <c r="ACU70" s="35"/>
      <c r="ACV70" s="35"/>
      <c r="ACW70" s="35"/>
      <c r="ACX70" s="35"/>
      <c r="ACY70" s="35"/>
      <c r="ACZ70" s="35"/>
      <c r="ADA70" s="35">
        <v>20</v>
      </c>
      <c r="ADB70" s="35"/>
      <c r="ADC70" s="35"/>
      <c r="ADD70" s="35"/>
      <c r="ADE70" s="35"/>
      <c r="ADF70" s="35"/>
      <c r="ADG70" s="35"/>
      <c r="ADH70" s="35"/>
      <c r="ADI70" s="35"/>
      <c r="ADJ70" s="35"/>
      <c r="ADK70" s="35"/>
      <c r="ADL70" s="35"/>
      <c r="ADM70" s="35"/>
      <c r="ADN70" s="35"/>
      <c r="ADO70" s="35"/>
      <c r="ADP70" s="35"/>
      <c r="ADQ70" s="35"/>
      <c r="ADR70" s="35"/>
      <c r="ADS70" s="35"/>
      <c r="ADT70" s="35"/>
      <c r="ADU70" s="35"/>
      <c r="ADV70" s="35"/>
      <c r="ADW70" s="35"/>
      <c r="ADX70" s="35"/>
      <c r="ADY70" s="26">
        <f t="shared" si="4"/>
        <v>0</v>
      </c>
      <c r="ADZ70" s="5"/>
    </row>
    <row r="71" spans="1:806" s="33" customFormat="1" x14ac:dyDescent="0.2">
      <c r="A71" s="51" t="s">
        <v>140</v>
      </c>
      <c r="B71" s="65">
        <f t="shared" si="3"/>
        <v>2</v>
      </c>
      <c r="C71" s="57">
        <v>1</v>
      </c>
      <c r="D71" s="59">
        <v>44832</v>
      </c>
      <c r="E71" s="67">
        <v>38.270000000000003</v>
      </c>
      <c r="F71" s="67">
        <f t="shared" si="2"/>
        <v>76.540000000000006</v>
      </c>
      <c r="G71" s="6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15"/>
      <c r="BF71" s="15"/>
      <c r="BG71" s="136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  <c r="DN71" s="35"/>
      <c r="DO71" s="35"/>
      <c r="DP71" s="35"/>
      <c r="DQ71" s="35"/>
      <c r="DR71" s="35"/>
      <c r="DS71" s="35"/>
      <c r="DT71" s="35"/>
      <c r="DU71" s="35"/>
      <c r="DV71" s="35"/>
      <c r="DW71" s="35"/>
      <c r="DX71" s="35"/>
      <c r="DY71" s="35"/>
      <c r="DZ71" s="35"/>
      <c r="EA71" s="35"/>
      <c r="EB71" s="35"/>
      <c r="EC71" s="35"/>
      <c r="ED71" s="35"/>
      <c r="EE71" s="35"/>
      <c r="EF71" s="35"/>
      <c r="EG71" s="35"/>
      <c r="EH71" s="35"/>
      <c r="EI71" s="35"/>
      <c r="EJ71" s="35"/>
      <c r="EK71" s="35"/>
      <c r="EL71" s="35"/>
      <c r="EM71" s="35"/>
      <c r="EN71" s="35"/>
      <c r="EO71" s="35"/>
      <c r="EP71" s="35"/>
      <c r="EQ71" s="35"/>
      <c r="ER71" s="35"/>
      <c r="ES71" s="35"/>
      <c r="ET71" s="35"/>
      <c r="EU71" s="35"/>
      <c r="EV71" s="35"/>
      <c r="EW71" s="35"/>
      <c r="EX71" s="35"/>
      <c r="EY71" s="35"/>
      <c r="EZ71" s="35"/>
      <c r="FA71" s="35"/>
      <c r="FB71" s="35"/>
      <c r="FC71" s="35"/>
      <c r="FD71" s="35"/>
      <c r="FE71" s="35"/>
      <c r="FF71" s="35"/>
      <c r="FG71" s="35"/>
      <c r="FH71" s="35"/>
      <c r="FI71" s="35"/>
      <c r="FJ71" s="35"/>
      <c r="FK71" s="35"/>
      <c r="FL71" s="35"/>
      <c r="FM71" s="35"/>
      <c r="FN71" s="35"/>
      <c r="FO71" s="35"/>
      <c r="FP71" s="35"/>
      <c r="FQ71" s="35"/>
      <c r="FR71" s="35"/>
      <c r="FS71" s="35"/>
      <c r="FT71" s="35"/>
      <c r="FU71" s="35"/>
      <c r="FV71" s="35"/>
      <c r="FW71" s="35"/>
      <c r="FX71" s="35"/>
      <c r="FY71" s="35"/>
      <c r="FZ71" s="35"/>
      <c r="GA71" s="35"/>
      <c r="GB71" s="35"/>
      <c r="GC71" s="35"/>
      <c r="GD71" s="35"/>
      <c r="GE71" s="35"/>
      <c r="GF71" s="35"/>
      <c r="GG71" s="35"/>
      <c r="GH71" s="35"/>
      <c r="GI71" s="35"/>
      <c r="GJ71" s="35"/>
      <c r="GK71" s="35"/>
      <c r="GL71" s="35"/>
      <c r="GM71" s="35"/>
      <c r="GN71" s="35"/>
      <c r="GO71" s="35"/>
      <c r="GP71" s="35"/>
      <c r="GQ71" s="35"/>
      <c r="GR71" s="35"/>
      <c r="GS71" s="35"/>
      <c r="GT71" s="35"/>
      <c r="GU71" s="35"/>
      <c r="GV71" s="35"/>
      <c r="GW71" s="35"/>
      <c r="GX71" s="35"/>
      <c r="GY71" s="35"/>
      <c r="GZ71" s="35"/>
      <c r="HA71" s="35"/>
      <c r="HB71" s="35"/>
      <c r="HC71" s="35"/>
      <c r="HD71" s="35"/>
      <c r="HE71" s="35"/>
      <c r="HF71" s="35"/>
      <c r="HG71" s="35"/>
      <c r="HH71" s="35"/>
      <c r="HI71" s="35"/>
      <c r="HJ71" s="35"/>
      <c r="HK71" s="35"/>
      <c r="HL71" s="35"/>
      <c r="HM71" s="35"/>
      <c r="HN71" s="35"/>
      <c r="HO71" s="35"/>
      <c r="HP71" s="35"/>
      <c r="HQ71" s="35"/>
      <c r="HR71" s="35"/>
      <c r="HS71" s="35"/>
      <c r="HT71" s="35"/>
      <c r="HU71" s="35"/>
      <c r="HV71" s="35"/>
      <c r="HW71" s="35"/>
      <c r="HX71" s="35"/>
      <c r="HY71" s="35"/>
      <c r="HZ71" s="35"/>
      <c r="IA71" s="35"/>
      <c r="IB71" s="35"/>
      <c r="IC71" s="35"/>
      <c r="ID71" s="35"/>
      <c r="IE71" s="35"/>
      <c r="IF71" s="35"/>
      <c r="IG71" s="35"/>
      <c r="IH71" s="35"/>
      <c r="II71" s="35"/>
      <c r="IJ71" s="35"/>
      <c r="IK71" s="35"/>
      <c r="IL71" s="35"/>
      <c r="IM71" s="35"/>
      <c r="IN71" s="35"/>
      <c r="IO71" s="35"/>
      <c r="IP71" s="35"/>
      <c r="IQ71" s="35"/>
      <c r="IR71" s="35"/>
      <c r="IS71" s="35"/>
      <c r="IT71" s="35"/>
      <c r="IU71" s="35"/>
      <c r="IV71" s="35"/>
      <c r="IW71" s="35"/>
      <c r="IX71" s="35"/>
      <c r="IY71" s="35"/>
      <c r="IZ71" s="35"/>
      <c r="JA71" s="35"/>
      <c r="JB71" s="35"/>
      <c r="JC71" s="35"/>
      <c r="JD71" s="35"/>
      <c r="JE71" s="35"/>
      <c r="JF71" s="35"/>
      <c r="JG71" s="35"/>
      <c r="JH71" s="35"/>
      <c r="JI71" s="35"/>
      <c r="JJ71" s="35"/>
      <c r="JK71" s="35"/>
      <c r="JL71" s="35"/>
      <c r="JM71" s="35"/>
      <c r="JN71" s="35"/>
      <c r="JO71" s="35"/>
      <c r="JP71" s="35"/>
      <c r="JQ71" s="35"/>
      <c r="JR71" s="35"/>
      <c r="JS71" s="35"/>
      <c r="JT71" s="35"/>
      <c r="JU71" s="35"/>
      <c r="JV71" s="35"/>
      <c r="JW71" s="35"/>
      <c r="JX71" s="35"/>
      <c r="JY71" s="35"/>
      <c r="JZ71" s="35"/>
      <c r="KA71" s="35"/>
      <c r="KB71" s="35"/>
      <c r="KC71" s="35"/>
      <c r="KD71" s="35"/>
      <c r="KE71" s="35"/>
      <c r="KF71" s="35"/>
      <c r="KG71" s="35"/>
      <c r="KH71" s="35"/>
      <c r="KI71" s="35"/>
      <c r="KJ71" s="35"/>
      <c r="KK71" s="35"/>
      <c r="KL71" s="35"/>
      <c r="KM71" s="35"/>
      <c r="KN71" s="35"/>
      <c r="KO71" s="35"/>
      <c r="KP71" s="35"/>
      <c r="KQ71" s="35"/>
      <c r="KR71" s="35"/>
      <c r="KS71" s="35"/>
      <c r="KT71" s="35"/>
      <c r="KU71" s="35"/>
      <c r="KV71" s="35"/>
      <c r="KW71" s="35"/>
      <c r="KX71" s="35"/>
      <c r="KY71" s="35"/>
      <c r="KZ71" s="35"/>
      <c r="LA71" s="35"/>
      <c r="LB71" s="35"/>
      <c r="LC71" s="35"/>
      <c r="LD71" s="35"/>
      <c r="LE71" s="35"/>
      <c r="LF71" s="35"/>
      <c r="LG71" s="35"/>
      <c r="LH71" s="35"/>
      <c r="LI71" s="35"/>
      <c r="LJ71" s="35"/>
      <c r="LK71" s="35"/>
      <c r="LL71" s="35"/>
      <c r="LM71" s="35"/>
      <c r="LN71" s="35"/>
      <c r="LO71" s="35"/>
      <c r="LP71" s="35"/>
      <c r="LQ71" s="35"/>
      <c r="LR71" s="35"/>
      <c r="LS71" s="35"/>
      <c r="LT71" s="35"/>
      <c r="LU71" s="35"/>
      <c r="LV71" s="35"/>
      <c r="LW71" s="35"/>
      <c r="LX71" s="35"/>
      <c r="LY71" s="35"/>
      <c r="LZ71" s="35"/>
      <c r="MA71" s="35"/>
      <c r="MB71" s="35"/>
      <c r="MC71" s="35"/>
      <c r="MD71" s="35"/>
      <c r="ME71" s="35"/>
      <c r="MF71" s="35"/>
      <c r="MG71" s="35"/>
      <c r="MH71" s="35"/>
      <c r="MI71" s="35"/>
      <c r="MJ71" s="35"/>
      <c r="MK71" s="35"/>
      <c r="ML71" s="35"/>
      <c r="MM71" s="35"/>
      <c r="MN71" s="35"/>
      <c r="MO71" s="35"/>
      <c r="MP71" s="35"/>
      <c r="MQ71" s="35"/>
      <c r="MR71" s="35"/>
      <c r="MS71" s="35"/>
      <c r="MT71" s="35"/>
      <c r="MU71" s="35"/>
      <c r="MV71" s="35"/>
      <c r="MW71" s="35"/>
      <c r="MX71" s="35"/>
      <c r="MY71" s="35"/>
      <c r="MZ71" s="35"/>
      <c r="NA71" s="35"/>
      <c r="NB71" s="35"/>
      <c r="NC71" s="35"/>
      <c r="ND71" s="35"/>
      <c r="NE71" s="35"/>
      <c r="NF71" s="35"/>
      <c r="NG71" s="35"/>
      <c r="NH71" s="35"/>
      <c r="NI71" s="35"/>
      <c r="NJ71" s="35"/>
      <c r="NK71" s="35"/>
      <c r="NL71" s="35"/>
      <c r="NM71" s="35"/>
      <c r="NN71" s="35"/>
      <c r="NO71" s="35"/>
      <c r="NP71" s="35"/>
      <c r="NQ71" s="35"/>
      <c r="NR71" s="35"/>
      <c r="NS71" s="35"/>
      <c r="NT71" s="35"/>
      <c r="NU71" s="35"/>
      <c r="NV71" s="35"/>
      <c r="NW71" s="35"/>
      <c r="NX71" s="35"/>
      <c r="NY71" s="35"/>
      <c r="NZ71" s="35"/>
      <c r="OA71" s="35"/>
      <c r="OB71" s="35"/>
      <c r="OC71" s="35"/>
      <c r="OD71" s="35"/>
      <c r="OE71" s="35"/>
      <c r="OF71" s="35"/>
      <c r="OG71" s="35"/>
      <c r="OH71" s="35"/>
      <c r="OI71" s="35"/>
      <c r="OJ71" s="35"/>
      <c r="OK71" s="35"/>
      <c r="OL71" s="35"/>
      <c r="OM71" s="35"/>
      <c r="ON71" s="35"/>
      <c r="OO71" s="35"/>
      <c r="OP71" s="35"/>
      <c r="OQ71" s="35"/>
      <c r="OR71" s="35"/>
      <c r="OS71" s="35"/>
      <c r="OT71" s="35"/>
      <c r="OU71" s="35"/>
      <c r="OV71" s="35"/>
      <c r="OW71" s="35"/>
      <c r="OX71" s="35"/>
      <c r="OY71" s="35"/>
      <c r="OZ71" s="35"/>
      <c r="PA71" s="35"/>
      <c r="PB71" s="35"/>
      <c r="PC71" s="35"/>
      <c r="PD71" s="35"/>
      <c r="PE71" s="35"/>
      <c r="PF71" s="35"/>
      <c r="PG71" s="35"/>
      <c r="PH71" s="35"/>
      <c r="PI71" s="35"/>
      <c r="PJ71" s="35"/>
      <c r="PK71" s="35"/>
      <c r="PL71" s="35"/>
      <c r="PM71" s="35"/>
      <c r="PN71" s="35"/>
      <c r="PO71" s="35"/>
      <c r="PP71" s="35"/>
      <c r="PQ71" s="35"/>
      <c r="PR71" s="35"/>
      <c r="PS71" s="35"/>
      <c r="PT71" s="35"/>
      <c r="PU71" s="35"/>
      <c r="PV71" s="35"/>
      <c r="PW71" s="35"/>
      <c r="PX71" s="35"/>
      <c r="PY71" s="35"/>
      <c r="PZ71" s="35"/>
      <c r="QA71" s="35"/>
      <c r="QB71" s="35"/>
      <c r="QC71" s="35"/>
      <c r="QD71" s="35"/>
      <c r="QE71" s="35"/>
      <c r="QF71" s="35"/>
      <c r="QG71" s="35"/>
      <c r="QH71" s="35"/>
      <c r="QI71" s="35"/>
      <c r="QJ71" s="35"/>
      <c r="QK71" s="35"/>
      <c r="QL71" s="35"/>
      <c r="QM71" s="35"/>
      <c r="QN71" s="35"/>
      <c r="QO71" s="35"/>
      <c r="QP71" s="35"/>
      <c r="QQ71" s="35"/>
      <c r="QR71" s="35"/>
      <c r="QS71" s="35"/>
      <c r="QT71" s="35"/>
      <c r="QU71" s="35"/>
      <c r="QV71" s="35"/>
      <c r="QW71" s="35"/>
      <c r="QX71" s="35"/>
      <c r="QY71" s="35"/>
      <c r="QZ71" s="35"/>
      <c r="RA71" s="35"/>
      <c r="RB71" s="35"/>
      <c r="RC71" s="35"/>
      <c r="RD71" s="35"/>
      <c r="RE71" s="35"/>
      <c r="RF71" s="35"/>
      <c r="RG71" s="35"/>
      <c r="RH71" s="35"/>
      <c r="RI71" s="35"/>
      <c r="RJ71" s="35"/>
      <c r="RK71" s="35"/>
      <c r="RL71" s="35"/>
      <c r="RM71" s="35"/>
      <c r="RN71" s="35"/>
      <c r="RO71" s="35"/>
      <c r="RP71" s="35"/>
      <c r="RQ71" s="35"/>
      <c r="RR71" s="35"/>
      <c r="RS71" s="35"/>
      <c r="RT71" s="35"/>
      <c r="RU71" s="35"/>
      <c r="RV71" s="35"/>
      <c r="RW71" s="35"/>
      <c r="RX71" s="35"/>
      <c r="RY71" s="35"/>
      <c r="RZ71" s="35"/>
      <c r="SA71" s="35"/>
      <c r="SB71" s="35"/>
      <c r="SC71" s="35"/>
      <c r="SD71" s="35"/>
      <c r="SE71" s="35"/>
      <c r="SF71" s="35"/>
      <c r="SG71" s="35"/>
      <c r="SH71" s="35"/>
      <c r="SI71" s="35"/>
      <c r="SJ71" s="35"/>
      <c r="SK71" s="35"/>
      <c r="SL71" s="35"/>
      <c r="SM71" s="35"/>
      <c r="SN71" s="35"/>
      <c r="SO71" s="35"/>
      <c r="SP71" s="35"/>
      <c r="SQ71" s="35"/>
      <c r="SR71" s="35"/>
      <c r="SS71" s="35"/>
      <c r="ST71" s="35"/>
      <c r="SU71" s="35"/>
      <c r="SV71" s="35"/>
      <c r="SW71" s="35"/>
      <c r="SX71" s="35"/>
      <c r="SY71" s="35"/>
      <c r="SZ71" s="35"/>
      <c r="TA71" s="35"/>
      <c r="TB71" s="35"/>
      <c r="TC71" s="35"/>
      <c r="TD71" s="35"/>
      <c r="TE71" s="35"/>
      <c r="TF71" s="35"/>
      <c r="TG71" s="35"/>
      <c r="TH71" s="35"/>
      <c r="TI71" s="35"/>
      <c r="TJ71" s="35"/>
      <c r="TK71" s="35"/>
      <c r="TL71" s="35"/>
      <c r="TM71" s="35"/>
      <c r="TN71" s="35"/>
      <c r="TO71" s="35"/>
      <c r="TP71" s="35"/>
      <c r="TQ71" s="35"/>
      <c r="TR71" s="35"/>
      <c r="TS71" s="35"/>
      <c r="TT71" s="35"/>
      <c r="TU71" s="35"/>
      <c r="TV71" s="35"/>
      <c r="TW71" s="35"/>
      <c r="TX71" s="35"/>
      <c r="TY71" s="35"/>
      <c r="TZ71" s="35"/>
      <c r="UA71" s="35"/>
      <c r="UB71" s="35"/>
      <c r="UC71" s="35"/>
      <c r="UD71" s="35"/>
      <c r="UE71" s="35"/>
      <c r="UF71" s="35"/>
      <c r="UG71" s="35"/>
      <c r="UH71" s="35"/>
      <c r="UI71" s="35"/>
      <c r="UJ71" s="35"/>
      <c r="UK71" s="35"/>
      <c r="UL71" s="35"/>
      <c r="UM71" s="35"/>
      <c r="UN71" s="35"/>
      <c r="UO71" s="35"/>
      <c r="UP71" s="35"/>
      <c r="UQ71" s="35"/>
      <c r="UR71" s="35"/>
      <c r="US71" s="35"/>
      <c r="UT71" s="35"/>
      <c r="UU71" s="35"/>
      <c r="UV71" s="35"/>
      <c r="UW71" s="35"/>
      <c r="UX71" s="35"/>
      <c r="UY71" s="35"/>
      <c r="UZ71" s="35"/>
      <c r="VA71" s="35"/>
      <c r="VB71" s="35"/>
      <c r="VC71" s="35"/>
      <c r="VD71" s="35"/>
      <c r="VE71" s="35"/>
      <c r="VF71" s="35"/>
      <c r="VG71" s="35"/>
      <c r="VH71" s="35"/>
      <c r="VI71" s="35"/>
      <c r="VJ71" s="35"/>
      <c r="VK71" s="35"/>
      <c r="VL71" s="35"/>
      <c r="VM71" s="35"/>
      <c r="VN71" s="35"/>
      <c r="VO71" s="35"/>
      <c r="VP71" s="35"/>
      <c r="VQ71" s="35"/>
      <c r="VR71" s="35"/>
      <c r="VS71" s="35"/>
      <c r="VT71" s="35"/>
      <c r="VU71" s="35"/>
      <c r="VV71" s="35"/>
      <c r="VW71" s="35"/>
      <c r="VX71" s="35"/>
      <c r="VY71" s="35"/>
      <c r="VZ71" s="35"/>
      <c r="WA71" s="35"/>
      <c r="WB71" s="35"/>
      <c r="WC71" s="35"/>
      <c r="WD71" s="35"/>
      <c r="WE71" s="35"/>
      <c r="WF71" s="35"/>
      <c r="WG71" s="35"/>
      <c r="WH71" s="35"/>
      <c r="WI71" s="35"/>
      <c r="WJ71" s="35"/>
      <c r="WK71" s="35"/>
      <c r="WL71" s="35"/>
      <c r="WM71" s="35"/>
      <c r="WN71" s="35"/>
      <c r="WO71" s="35"/>
      <c r="WP71" s="35"/>
      <c r="WQ71" s="35"/>
      <c r="WR71" s="35"/>
      <c r="WS71" s="35"/>
      <c r="WT71" s="35"/>
      <c r="WU71" s="35"/>
      <c r="WV71" s="35"/>
      <c r="WW71" s="35"/>
      <c r="WX71" s="35"/>
      <c r="WY71" s="35"/>
      <c r="WZ71" s="35"/>
      <c r="XA71" s="35"/>
      <c r="XB71" s="35"/>
      <c r="XC71" s="35"/>
      <c r="XD71" s="35"/>
      <c r="XE71" s="35"/>
      <c r="XF71" s="35"/>
      <c r="XG71" s="35"/>
      <c r="XH71" s="35"/>
      <c r="XI71" s="35"/>
      <c r="XJ71" s="35"/>
      <c r="XK71" s="35"/>
      <c r="XL71" s="35"/>
      <c r="XM71" s="35"/>
      <c r="XN71" s="35"/>
      <c r="XO71" s="35"/>
      <c r="XP71" s="35"/>
      <c r="XQ71" s="35"/>
      <c r="XR71" s="35"/>
      <c r="XS71" s="35"/>
      <c r="XT71" s="35"/>
      <c r="XU71" s="35"/>
      <c r="XV71" s="35"/>
      <c r="XW71" s="35"/>
      <c r="XX71" s="35"/>
      <c r="XY71" s="35"/>
      <c r="XZ71" s="35"/>
      <c r="YA71" s="35"/>
      <c r="YB71" s="35"/>
      <c r="YC71" s="35"/>
      <c r="YD71" s="35"/>
      <c r="YE71" s="35"/>
      <c r="YF71" s="35"/>
      <c r="YG71" s="35"/>
      <c r="YH71" s="35"/>
      <c r="YI71" s="35"/>
      <c r="YJ71" s="35"/>
      <c r="YK71" s="35"/>
      <c r="YL71" s="35"/>
      <c r="YM71" s="35"/>
      <c r="YN71" s="35"/>
      <c r="YO71" s="35"/>
      <c r="YP71" s="35"/>
      <c r="YQ71" s="35"/>
      <c r="YR71" s="35"/>
      <c r="YS71" s="35"/>
      <c r="YT71" s="35"/>
      <c r="YU71" s="35"/>
      <c r="YV71" s="35"/>
      <c r="YW71" s="35"/>
      <c r="YX71" s="35"/>
      <c r="YY71" s="35"/>
      <c r="YZ71" s="35"/>
      <c r="ZA71" s="35"/>
      <c r="ZB71" s="35"/>
      <c r="ZC71" s="35"/>
      <c r="ZD71" s="35"/>
      <c r="ZE71" s="35"/>
      <c r="ZF71" s="35"/>
      <c r="ZG71" s="35"/>
      <c r="ZH71" s="35"/>
      <c r="ZI71" s="35"/>
      <c r="ZJ71" s="35"/>
      <c r="ZK71" s="35"/>
      <c r="ZL71" s="35"/>
      <c r="ZM71" s="35"/>
      <c r="ZN71" s="35"/>
      <c r="ZO71" s="35"/>
      <c r="ZP71" s="35"/>
      <c r="ZQ71" s="35"/>
      <c r="ZR71" s="35"/>
      <c r="ZS71" s="35"/>
      <c r="ZT71" s="35"/>
      <c r="ZU71" s="35"/>
      <c r="ZV71" s="35"/>
      <c r="ZW71" s="35"/>
      <c r="ZX71" s="35"/>
      <c r="ZY71" s="35"/>
      <c r="ZZ71" s="35"/>
      <c r="AAA71" s="35"/>
      <c r="AAB71" s="35"/>
      <c r="AAC71" s="35"/>
      <c r="AAD71" s="35"/>
      <c r="AAE71" s="35"/>
      <c r="AAF71" s="35"/>
      <c r="AAG71" s="35"/>
      <c r="AAH71" s="35"/>
      <c r="AAI71" s="35"/>
      <c r="AAJ71" s="35"/>
      <c r="AAK71" s="35"/>
      <c r="AAL71" s="35"/>
      <c r="AAM71" s="35"/>
      <c r="AAN71" s="35"/>
      <c r="AAO71" s="35"/>
      <c r="AAP71" s="35"/>
      <c r="AAQ71" s="35"/>
      <c r="AAR71" s="35"/>
      <c r="AAS71" s="35"/>
      <c r="AAT71" s="35"/>
      <c r="AAU71" s="35"/>
      <c r="AAV71" s="35"/>
      <c r="AAW71" s="35"/>
      <c r="AAX71" s="35"/>
      <c r="AAY71" s="35"/>
      <c r="AAZ71" s="35"/>
      <c r="ABA71" s="35"/>
      <c r="ABB71" s="35"/>
      <c r="ABC71" s="35"/>
      <c r="ABD71" s="35"/>
      <c r="ABE71" s="35"/>
      <c r="ABF71" s="35"/>
      <c r="ABG71" s="35"/>
      <c r="ABH71" s="35"/>
      <c r="ABI71" s="35"/>
      <c r="ABJ71" s="35"/>
      <c r="ABK71" s="35"/>
      <c r="ABL71" s="35"/>
      <c r="ABM71" s="35"/>
      <c r="ABN71" s="35"/>
      <c r="ABO71" s="35"/>
      <c r="ABP71" s="35"/>
      <c r="ABQ71" s="35"/>
      <c r="ABR71" s="35"/>
      <c r="ABS71" s="35"/>
      <c r="ABT71" s="35"/>
      <c r="ABU71" s="35">
        <v>1</v>
      </c>
      <c r="ABV71" s="35"/>
      <c r="ABW71" s="35"/>
      <c r="ABX71" s="35"/>
      <c r="ABY71" s="35"/>
      <c r="ABZ71" s="35"/>
      <c r="ACA71" s="35"/>
      <c r="ACB71" s="35"/>
      <c r="ACC71" s="35"/>
      <c r="ACD71" s="35">
        <v>1</v>
      </c>
      <c r="ACE71" s="35"/>
      <c r="ACF71" s="35"/>
      <c r="ACG71" s="35"/>
      <c r="ACH71" s="35"/>
      <c r="ACI71" s="35"/>
      <c r="ACJ71" s="35"/>
      <c r="ACK71" s="35"/>
      <c r="ACL71" s="35"/>
      <c r="ACM71" s="35"/>
      <c r="ACN71" s="35"/>
      <c r="ACO71" s="35"/>
      <c r="ACP71" s="35"/>
      <c r="ACQ71" s="35"/>
      <c r="ACR71" s="35"/>
      <c r="ACS71" s="35"/>
      <c r="ACT71" s="35"/>
      <c r="ACU71" s="35"/>
      <c r="ACV71" s="35"/>
      <c r="ACW71" s="35"/>
      <c r="ACX71" s="35"/>
      <c r="ACY71" s="35"/>
      <c r="ACZ71" s="35"/>
      <c r="ADA71" s="35"/>
      <c r="ADB71" s="35"/>
      <c r="ADC71" s="35"/>
      <c r="ADD71" s="35"/>
      <c r="ADE71" s="35"/>
      <c r="ADF71" s="35"/>
      <c r="ADG71" s="35"/>
      <c r="ADH71" s="35"/>
      <c r="ADI71" s="35"/>
      <c r="ADJ71" s="35">
        <v>2</v>
      </c>
      <c r="ADK71" s="35"/>
      <c r="ADL71" s="35"/>
      <c r="ADM71" s="35">
        <v>2</v>
      </c>
      <c r="ADN71" s="35"/>
      <c r="ADO71" s="35"/>
      <c r="ADP71" s="35"/>
      <c r="ADQ71" s="35"/>
      <c r="ADR71" s="35"/>
      <c r="ADS71" s="35"/>
      <c r="ADT71" s="35"/>
      <c r="ADU71" s="35"/>
      <c r="ADV71" s="35"/>
      <c r="ADW71" s="35"/>
      <c r="ADX71" s="35"/>
      <c r="ADY71" s="26">
        <f t="shared" si="4"/>
        <v>0</v>
      </c>
      <c r="ADZ71" s="5"/>
    </row>
    <row r="72" spans="1:806" s="33" customFormat="1" x14ac:dyDescent="0.2">
      <c r="A72" s="51" t="s">
        <v>166</v>
      </c>
      <c r="B72" s="65">
        <f t="shared" si="3"/>
        <v>0</v>
      </c>
      <c r="C72" s="57">
        <v>10</v>
      </c>
      <c r="D72" s="59">
        <v>44795</v>
      </c>
      <c r="E72" s="67">
        <v>34.380000000000003</v>
      </c>
      <c r="F72" s="67">
        <f t="shared" si="2"/>
        <v>0</v>
      </c>
      <c r="G72" s="6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15"/>
      <c r="BF72" s="15"/>
      <c r="BG72" s="136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  <c r="DN72" s="35"/>
      <c r="DO72" s="35"/>
      <c r="DP72" s="35"/>
      <c r="DQ72" s="35"/>
      <c r="DR72" s="35"/>
      <c r="DS72" s="35"/>
      <c r="DT72" s="35"/>
      <c r="DU72" s="35"/>
      <c r="DV72" s="35"/>
      <c r="DW72" s="35"/>
      <c r="DX72" s="35"/>
      <c r="DY72" s="35"/>
      <c r="DZ72" s="35"/>
      <c r="EA72" s="35"/>
      <c r="EB72" s="35"/>
      <c r="EC72" s="35"/>
      <c r="ED72" s="35"/>
      <c r="EE72" s="35"/>
      <c r="EF72" s="35"/>
      <c r="EG72" s="35"/>
      <c r="EH72" s="35"/>
      <c r="EI72" s="35"/>
      <c r="EJ72" s="35"/>
      <c r="EK72" s="35"/>
      <c r="EL72" s="35"/>
      <c r="EM72" s="35"/>
      <c r="EN72" s="35"/>
      <c r="EO72" s="35"/>
      <c r="EP72" s="35"/>
      <c r="EQ72" s="35"/>
      <c r="ER72" s="35"/>
      <c r="ES72" s="35"/>
      <c r="ET72" s="35"/>
      <c r="EU72" s="35"/>
      <c r="EV72" s="35"/>
      <c r="EW72" s="35"/>
      <c r="EX72" s="35"/>
      <c r="EY72" s="35"/>
      <c r="EZ72" s="35"/>
      <c r="FA72" s="35"/>
      <c r="FB72" s="35"/>
      <c r="FC72" s="35"/>
      <c r="FD72" s="35"/>
      <c r="FE72" s="35"/>
      <c r="FF72" s="35"/>
      <c r="FG72" s="35"/>
      <c r="FH72" s="35"/>
      <c r="FI72" s="35"/>
      <c r="FJ72" s="35"/>
      <c r="FK72" s="35"/>
      <c r="FL72" s="35"/>
      <c r="FM72" s="35"/>
      <c r="FN72" s="35"/>
      <c r="FO72" s="35"/>
      <c r="FP72" s="35"/>
      <c r="FQ72" s="35"/>
      <c r="FR72" s="35"/>
      <c r="FS72" s="35"/>
      <c r="FT72" s="35"/>
      <c r="FU72" s="35"/>
      <c r="FV72" s="35"/>
      <c r="FW72" s="35"/>
      <c r="FX72" s="35"/>
      <c r="FY72" s="35"/>
      <c r="FZ72" s="35"/>
      <c r="GA72" s="35"/>
      <c r="GB72" s="35"/>
      <c r="GC72" s="35"/>
      <c r="GD72" s="35"/>
      <c r="GE72" s="35"/>
      <c r="GF72" s="35"/>
      <c r="GG72" s="35"/>
      <c r="GH72" s="35"/>
      <c r="GI72" s="35"/>
      <c r="GJ72" s="35"/>
      <c r="GK72" s="35"/>
      <c r="GL72" s="35"/>
      <c r="GM72" s="35"/>
      <c r="GN72" s="35"/>
      <c r="GO72" s="35"/>
      <c r="GP72" s="35"/>
      <c r="GQ72" s="35"/>
      <c r="GR72" s="35"/>
      <c r="GS72" s="35"/>
      <c r="GT72" s="35"/>
      <c r="GU72" s="35"/>
      <c r="GV72" s="35"/>
      <c r="GW72" s="35"/>
      <c r="GX72" s="35"/>
      <c r="GY72" s="35"/>
      <c r="GZ72" s="35"/>
      <c r="HA72" s="35"/>
      <c r="HB72" s="35"/>
      <c r="HC72" s="35"/>
      <c r="HD72" s="35"/>
      <c r="HE72" s="35"/>
      <c r="HF72" s="35"/>
      <c r="HG72" s="35"/>
      <c r="HH72" s="35"/>
      <c r="HI72" s="35"/>
      <c r="HJ72" s="35"/>
      <c r="HK72" s="35"/>
      <c r="HL72" s="35"/>
      <c r="HM72" s="35"/>
      <c r="HN72" s="35"/>
      <c r="HO72" s="35"/>
      <c r="HP72" s="35"/>
      <c r="HQ72" s="35"/>
      <c r="HR72" s="35"/>
      <c r="HS72" s="35"/>
      <c r="HT72" s="35"/>
      <c r="HU72" s="35"/>
      <c r="HV72" s="35"/>
      <c r="HW72" s="35"/>
      <c r="HX72" s="35"/>
      <c r="HY72" s="35"/>
      <c r="HZ72" s="35"/>
      <c r="IA72" s="35"/>
      <c r="IB72" s="35"/>
      <c r="IC72" s="35"/>
      <c r="ID72" s="35"/>
      <c r="IE72" s="35"/>
      <c r="IF72" s="35"/>
      <c r="IG72" s="35"/>
      <c r="IH72" s="35"/>
      <c r="II72" s="35"/>
      <c r="IJ72" s="35"/>
      <c r="IK72" s="35"/>
      <c r="IL72" s="35"/>
      <c r="IM72" s="35"/>
      <c r="IN72" s="35"/>
      <c r="IO72" s="35"/>
      <c r="IP72" s="35"/>
      <c r="IQ72" s="35"/>
      <c r="IR72" s="35"/>
      <c r="IS72" s="35"/>
      <c r="IT72" s="35"/>
      <c r="IU72" s="35"/>
      <c r="IV72" s="35"/>
      <c r="IW72" s="35"/>
      <c r="IX72" s="35"/>
      <c r="IY72" s="35"/>
      <c r="IZ72" s="35"/>
      <c r="JA72" s="35"/>
      <c r="JB72" s="35"/>
      <c r="JC72" s="35"/>
      <c r="JD72" s="35"/>
      <c r="JE72" s="35"/>
      <c r="JF72" s="35"/>
      <c r="JG72" s="35"/>
      <c r="JH72" s="35"/>
      <c r="JI72" s="35"/>
      <c r="JJ72" s="35"/>
      <c r="JK72" s="35"/>
      <c r="JL72" s="35"/>
      <c r="JM72" s="35"/>
      <c r="JN72" s="35"/>
      <c r="JO72" s="35"/>
      <c r="JP72" s="35"/>
      <c r="JQ72" s="35"/>
      <c r="JR72" s="35"/>
      <c r="JS72" s="35"/>
      <c r="JT72" s="35"/>
      <c r="JU72" s="35"/>
      <c r="JV72" s="35"/>
      <c r="JW72" s="35"/>
      <c r="JX72" s="35"/>
      <c r="JY72" s="35"/>
      <c r="JZ72" s="35"/>
      <c r="KA72" s="35"/>
      <c r="KB72" s="35"/>
      <c r="KC72" s="35"/>
      <c r="KD72" s="35"/>
      <c r="KE72" s="35"/>
      <c r="KF72" s="35"/>
      <c r="KG72" s="35"/>
      <c r="KH72" s="35"/>
      <c r="KI72" s="35"/>
      <c r="KJ72" s="35"/>
      <c r="KK72" s="35"/>
      <c r="KL72" s="35"/>
      <c r="KM72" s="35"/>
      <c r="KN72" s="35"/>
      <c r="KO72" s="35"/>
      <c r="KP72" s="35"/>
      <c r="KQ72" s="35"/>
      <c r="KR72" s="35"/>
      <c r="KS72" s="35"/>
      <c r="KT72" s="35"/>
      <c r="KU72" s="35"/>
      <c r="KV72" s="35"/>
      <c r="KW72" s="35"/>
      <c r="KX72" s="35"/>
      <c r="KY72" s="35"/>
      <c r="KZ72" s="35"/>
      <c r="LA72" s="35"/>
      <c r="LB72" s="35"/>
      <c r="LC72" s="35"/>
      <c r="LD72" s="35"/>
      <c r="LE72" s="35"/>
      <c r="LF72" s="35"/>
      <c r="LG72" s="35"/>
      <c r="LH72" s="35"/>
      <c r="LI72" s="35"/>
      <c r="LJ72" s="35"/>
      <c r="LK72" s="35"/>
      <c r="LL72" s="35"/>
      <c r="LM72" s="35"/>
      <c r="LN72" s="35"/>
      <c r="LO72" s="35"/>
      <c r="LP72" s="35"/>
      <c r="LQ72" s="35"/>
      <c r="LR72" s="35"/>
      <c r="LS72" s="35"/>
      <c r="LT72" s="35"/>
      <c r="LU72" s="35"/>
      <c r="LV72" s="35"/>
      <c r="LW72" s="35"/>
      <c r="LX72" s="35"/>
      <c r="LY72" s="35"/>
      <c r="LZ72" s="35"/>
      <c r="MA72" s="35"/>
      <c r="MB72" s="35"/>
      <c r="MC72" s="35">
        <v>10</v>
      </c>
      <c r="MD72" s="35"/>
      <c r="ME72" s="35"/>
      <c r="MF72" s="35"/>
      <c r="MG72" s="35"/>
      <c r="MH72" s="35"/>
      <c r="MI72" s="35"/>
      <c r="MJ72" s="35"/>
      <c r="MK72" s="35"/>
      <c r="ML72" s="35"/>
      <c r="MM72" s="35"/>
      <c r="MN72" s="35"/>
      <c r="MO72" s="35"/>
      <c r="MP72" s="35"/>
      <c r="MQ72" s="35"/>
      <c r="MR72" s="35"/>
      <c r="MS72" s="35"/>
      <c r="MT72" s="35"/>
      <c r="MU72" s="35"/>
      <c r="MV72" s="35"/>
      <c r="MW72" s="35"/>
      <c r="MX72" s="35"/>
      <c r="MY72" s="35"/>
      <c r="MZ72" s="35"/>
      <c r="NA72" s="35"/>
      <c r="NB72" s="35"/>
      <c r="NC72" s="35"/>
      <c r="ND72" s="35"/>
      <c r="NE72" s="35"/>
      <c r="NF72" s="35"/>
      <c r="NG72" s="35"/>
      <c r="NH72" s="35"/>
      <c r="NI72" s="35"/>
      <c r="NJ72" s="35"/>
      <c r="NK72" s="35"/>
      <c r="NL72" s="35"/>
      <c r="NM72" s="35"/>
      <c r="NN72" s="35"/>
      <c r="NO72" s="35"/>
      <c r="NP72" s="35"/>
      <c r="NQ72" s="35">
        <v>10</v>
      </c>
      <c r="NR72" s="35"/>
      <c r="NS72" s="35"/>
      <c r="NT72" s="35"/>
      <c r="NU72" s="35"/>
      <c r="NV72" s="35"/>
      <c r="NW72" s="35"/>
      <c r="NX72" s="35"/>
      <c r="NY72" s="35"/>
      <c r="NZ72" s="35"/>
      <c r="OA72" s="35"/>
      <c r="OB72" s="35"/>
      <c r="OC72" s="35"/>
      <c r="OD72" s="35"/>
      <c r="OE72" s="35"/>
      <c r="OF72" s="35"/>
      <c r="OG72" s="35"/>
      <c r="OH72" s="35"/>
      <c r="OI72" s="35"/>
      <c r="OJ72" s="35"/>
      <c r="OK72" s="35"/>
      <c r="OL72" s="35"/>
      <c r="OM72" s="35"/>
      <c r="ON72" s="35"/>
      <c r="OO72" s="35"/>
      <c r="OP72" s="35"/>
      <c r="OQ72" s="35"/>
      <c r="OR72" s="35"/>
      <c r="OS72" s="35"/>
      <c r="OT72" s="35"/>
      <c r="OU72" s="35"/>
      <c r="OV72" s="35"/>
      <c r="OW72" s="35"/>
      <c r="OX72" s="35"/>
      <c r="OY72" s="35"/>
      <c r="OZ72" s="35"/>
      <c r="PA72" s="35"/>
      <c r="PB72" s="35"/>
      <c r="PC72" s="35"/>
      <c r="PD72" s="35"/>
      <c r="PE72" s="35">
        <v>10</v>
      </c>
      <c r="PF72" s="35"/>
      <c r="PG72" s="35"/>
      <c r="PH72" s="35"/>
      <c r="PI72" s="35"/>
      <c r="PJ72" s="35"/>
      <c r="PK72" s="35"/>
      <c r="PL72" s="35"/>
      <c r="PM72" s="35"/>
      <c r="PN72" s="35"/>
      <c r="PO72" s="35"/>
      <c r="PP72" s="35"/>
      <c r="PQ72" s="35"/>
      <c r="PR72" s="35"/>
      <c r="PS72" s="35"/>
      <c r="PT72" s="35"/>
      <c r="PU72" s="35"/>
      <c r="PV72" s="35"/>
      <c r="PW72" s="35"/>
      <c r="PX72" s="35"/>
      <c r="PY72" s="35"/>
      <c r="PZ72" s="35"/>
      <c r="QA72" s="35"/>
      <c r="QB72" s="35"/>
      <c r="QC72" s="35"/>
      <c r="QD72" s="35"/>
      <c r="QE72" s="35"/>
      <c r="QF72" s="35"/>
      <c r="QG72" s="35"/>
      <c r="QH72" s="35"/>
      <c r="QI72" s="35"/>
      <c r="QJ72" s="35"/>
      <c r="QK72" s="35"/>
      <c r="QL72" s="35"/>
      <c r="QM72" s="35"/>
      <c r="QN72" s="35"/>
      <c r="QO72" s="35"/>
      <c r="QP72" s="35"/>
      <c r="QQ72" s="35"/>
      <c r="QR72" s="35"/>
      <c r="QS72" s="35"/>
      <c r="QT72" s="35"/>
      <c r="QU72" s="35"/>
      <c r="QV72" s="35"/>
      <c r="QW72" s="35"/>
      <c r="QX72" s="35"/>
      <c r="QY72" s="35"/>
      <c r="QZ72" s="35"/>
      <c r="RA72" s="35"/>
      <c r="RB72" s="35"/>
      <c r="RC72" s="35"/>
      <c r="RD72" s="35"/>
      <c r="RE72" s="35"/>
      <c r="RF72" s="35"/>
      <c r="RG72" s="35"/>
      <c r="RH72" s="35"/>
      <c r="RI72" s="35"/>
      <c r="RJ72" s="35"/>
      <c r="RK72" s="35"/>
      <c r="RL72" s="35"/>
      <c r="RM72" s="35"/>
      <c r="RN72" s="35"/>
      <c r="RO72" s="35"/>
      <c r="RP72" s="35"/>
      <c r="RQ72" s="35"/>
      <c r="RR72" s="35"/>
      <c r="RS72" s="35"/>
      <c r="RT72" s="35"/>
      <c r="RU72" s="35"/>
      <c r="RV72" s="35"/>
      <c r="RW72" s="35"/>
      <c r="RX72" s="35"/>
      <c r="RY72" s="35"/>
      <c r="RZ72" s="35"/>
      <c r="SA72" s="35"/>
      <c r="SB72" s="35"/>
      <c r="SC72" s="35"/>
      <c r="SD72" s="35"/>
      <c r="SE72" s="35"/>
      <c r="SF72" s="35"/>
      <c r="SG72" s="35"/>
      <c r="SH72" s="35"/>
      <c r="SI72" s="35"/>
      <c r="SJ72" s="35"/>
      <c r="SK72" s="35"/>
      <c r="SL72" s="35"/>
      <c r="SM72" s="35"/>
      <c r="SN72" s="35"/>
      <c r="SO72" s="35"/>
      <c r="SP72" s="35"/>
      <c r="SQ72" s="35"/>
      <c r="SR72" s="35"/>
      <c r="SS72" s="35"/>
      <c r="ST72" s="35"/>
      <c r="SU72" s="35"/>
      <c r="SV72" s="35"/>
      <c r="SW72" s="35"/>
      <c r="SX72" s="35"/>
      <c r="SY72" s="35"/>
      <c r="SZ72" s="35"/>
      <c r="TA72" s="35"/>
      <c r="TB72" s="35"/>
      <c r="TC72" s="35"/>
      <c r="TD72" s="35"/>
      <c r="TE72" s="35"/>
      <c r="TF72" s="35"/>
      <c r="TG72" s="35"/>
      <c r="TH72" s="35"/>
      <c r="TI72" s="35"/>
      <c r="TJ72" s="35"/>
      <c r="TK72" s="35"/>
      <c r="TL72" s="35"/>
      <c r="TM72" s="35"/>
      <c r="TN72" s="35"/>
      <c r="TO72" s="35"/>
      <c r="TP72" s="35"/>
      <c r="TQ72" s="35"/>
      <c r="TR72" s="35"/>
      <c r="TS72" s="35"/>
      <c r="TT72" s="35"/>
      <c r="TU72" s="35"/>
      <c r="TV72" s="35"/>
      <c r="TW72" s="35"/>
      <c r="TX72" s="35"/>
      <c r="TY72" s="35"/>
      <c r="TZ72" s="35"/>
      <c r="UA72" s="35"/>
      <c r="UB72" s="35"/>
      <c r="UC72" s="35"/>
      <c r="UD72" s="35"/>
      <c r="UE72" s="35"/>
      <c r="UF72" s="35"/>
      <c r="UG72" s="35"/>
      <c r="UH72" s="35"/>
      <c r="UI72" s="35"/>
      <c r="UJ72" s="35"/>
      <c r="UK72" s="35"/>
      <c r="UL72" s="35"/>
      <c r="UM72" s="35"/>
      <c r="UN72" s="35"/>
      <c r="UO72" s="35"/>
      <c r="UP72" s="35"/>
      <c r="UQ72" s="35"/>
      <c r="UR72" s="35"/>
      <c r="US72" s="35"/>
      <c r="UT72" s="35"/>
      <c r="UU72" s="35"/>
      <c r="UV72" s="35"/>
      <c r="UW72" s="35"/>
      <c r="UX72" s="35"/>
      <c r="UY72" s="35"/>
      <c r="UZ72" s="35"/>
      <c r="VA72" s="35"/>
      <c r="VB72" s="35"/>
      <c r="VC72" s="35"/>
      <c r="VD72" s="35"/>
      <c r="VE72" s="35"/>
      <c r="VF72" s="35"/>
      <c r="VG72" s="35"/>
      <c r="VH72" s="35"/>
      <c r="VI72" s="35"/>
      <c r="VJ72" s="35"/>
      <c r="VK72" s="35"/>
      <c r="VL72" s="35"/>
      <c r="VM72" s="35"/>
      <c r="VN72" s="35"/>
      <c r="VO72" s="35"/>
      <c r="VP72" s="35"/>
      <c r="VQ72" s="35"/>
      <c r="VR72" s="35"/>
      <c r="VS72" s="35"/>
      <c r="VT72" s="35"/>
      <c r="VU72" s="35"/>
      <c r="VV72" s="35"/>
      <c r="VW72" s="35"/>
      <c r="VX72" s="35"/>
      <c r="VY72" s="35"/>
      <c r="VZ72" s="35"/>
      <c r="WA72" s="35"/>
      <c r="WB72" s="35"/>
      <c r="WC72" s="35"/>
      <c r="WD72" s="35"/>
      <c r="WE72" s="35"/>
      <c r="WF72" s="35"/>
      <c r="WG72" s="35"/>
      <c r="WH72" s="35"/>
      <c r="WI72" s="35"/>
      <c r="WJ72" s="35"/>
      <c r="WK72" s="35"/>
      <c r="WL72" s="35"/>
      <c r="WM72" s="35"/>
      <c r="WN72" s="35"/>
      <c r="WO72" s="35"/>
      <c r="WP72" s="35"/>
      <c r="WQ72" s="35"/>
      <c r="WR72" s="35"/>
      <c r="WS72" s="35"/>
      <c r="WT72" s="35"/>
      <c r="WU72" s="35"/>
      <c r="WV72" s="35"/>
      <c r="WW72" s="35"/>
      <c r="WX72" s="35"/>
      <c r="WY72" s="35"/>
      <c r="WZ72" s="35"/>
      <c r="XA72" s="35"/>
      <c r="XB72" s="35">
        <v>10</v>
      </c>
      <c r="XC72" s="35"/>
      <c r="XD72" s="35"/>
      <c r="XE72" s="35"/>
      <c r="XF72" s="35"/>
      <c r="XG72" s="35"/>
      <c r="XH72" s="35"/>
      <c r="XI72" s="35"/>
      <c r="XJ72" s="35"/>
      <c r="XK72" s="35"/>
      <c r="XL72" s="35"/>
      <c r="XM72" s="35"/>
      <c r="XN72" s="35"/>
      <c r="XO72" s="35"/>
      <c r="XP72" s="35"/>
      <c r="XQ72" s="35">
        <v>10</v>
      </c>
      <c r="XR72" s="35"/>
      <c r="XS72" s="35"/>
      <c r="XT72" s="35"/>
      <c r="XU72" s="35"/>
      <c r="XV72" s="35"/>
      <c r="XW72" s="35"/>
      <c r="XX72" s="35"/>
      <c r="XY72" s="35"/>
      <c r="XZ72" s="35"/>
      <c r="YA72" s="35"/>
      <c r="YB72" s="35"/>
      <c r="YC72" s="35"/>
      <c r="YD72" s="35"/>
      <c r="YE72" s="35"/>
      <c r="YF72" s="35"/>
      <c r="YG72" s="35"/>
      <c r="YH72" s="35"/>
      <c r="YI72" s="35"/>
      <c r="YJ72" s="35"/>
      <c r="YK72" s="35"/>
      <c r="YL72" s="35"/>
      <c r="YM72" s="35"/>
      <c r="YN72" s="35"/>
      <c r="YO72" s="35"/>
      <c r="YP72" s="35"/>
      <c r="YQ72" s="35"/>
      <c r="YR72" s="35"/>
      <c r="YS72" s="35"/>
      <c r="YT72" s="35"/>
      <c r="YU72" s="35"/>
      <c r="YV72" s="35"/>
      <c r="YW72" s="35"/>
      <c r="YX72" s="35"/>
      <c r="YY72" s="35"/>
      <c r="YZ72" s="35"/>
      <c r="ZA72" s="35"/>
      <c r="ZB72" s="35"/>
      <c r="ZC72" s="35"/>
      <c r="ZD72" s="35"/>
      <c r="ZE72" s="35"/>
      <c r="ZF72" s="35"/>
      <c r="ZG72" s="35"/>
      <c r="ZH72" s="35"/>
      <c r="ZI72" s="35"/>
      <c r="ZJ72" s="35"/>
      <c r="ZK72" s="35"/>
      <c r="ZL72" s="35"/>
      <c r="ZM72" s="35"/>
      <c r="ZN72" s="35"/>
      <c r="ZO72" s="35"/>
      <c r="ZP72" s="35"/>
      <c r="ZQ72" s="35"/>
      <c r="ZR72" s="35"/>
      <c r="ZS72" s="35"/>
      <c r="ZT72" s="35"/>
      <c r="ZU72" s="35"/>
      <c r="ZV72" s="35"/>
      <c r="ZW72" s="35"/>
      <c r="ZX72" s="35"/>
      <c r="ZY72" s="35"/>
      <c r="ZZ72" s="35"/>
      <c r="AAA72" s="35"/>
      <c r="AAB72" s="35"/>
      <c r="AAC72" s="35"/>
      <c r="AAD72" s="35"/>
      <c r="AAE72" s="35"/>
      <c r="AAF72" s="35"/>
      <c r="AAG72" s="35"/>
      <c r="AAH72" s="35"/>
      <c r="AAI72" s="35"/>
      <c r="AAJ72" s="35"/>
      <c r="AAK72" s="35"/>
      <c r="AAL72" s="35"/>
      <c r="AAM72" s="35"/>
      <c r="AAN72" s="35"/>
      <c r="AAO72" s="35"/>
      <c r="AAP72" s="35"/>
      <c r="AAQ72" s="35"/>
      <c r="AAR72" s="35"/>
      <c r="AAS72" s="35"/>
      <c r="AAT72" s="35"/>
      <c r="AAU72" s="35"/>
      <c r="AAV72" s="35"/>
      <c r="AAW72" s="35"/>
      <c r="AAX72" s="35"/>
      <c r="AAY72" s="35"/>
      <c r="AAZ72" s="35"/>
      <c r="ABA72" s="35"/>
      <c r="ABB72" s="35"/>
      <c r="ABC72" s="35"/>
      <c r="ABD72" s="35"/>
      <c r="ABE72" s="35"/>
      <c r="ABF72" s="35"/>
      <c r="ABG72" s="35"/>
      <c r="ABH72" s="35"/>
      <c r="ABI72" s="35"/>
      <c r="ABJ72" s="35"/>
      <c r="ABK72" s="35"/>
      <c r="ABL72" s="35"/>
      <c r="ABM72" s="35"/>
      <c r="ABN72" s="35"/>
      <c r="ABO72" s="35">
        <v>10</v>
      </c>
      <c r="ABP72" s="35"/>
      <c r="ABQ72" s="35"/>
      <c r="ABR72" s="35"/>
      <c r="ABS72" s="35"/>
      <c r="ABT72" s="35"/>
      <c r="ABU72" s="35"/>
      <c r="ABV72" s="35"/>
      <c r="ABW72" s="35"/>
      <c r="ABX72" s="35"/>
      <c r="ABY72" s="35"/>
      <c r="ABZ72" s="35"/>
      <c r="ACA72" s="35"/>
      <c r="ACB72" s="35"/>
      <c r="ACC72" s="35"/>
      <c r="ACD72" s="35"/>
      <c r="ACE72" s="35"/>
      <c r="ACF72" s="35"/>
      <c r="ACG72" s="35"/>
      <c r="ACH72" s="35"/>
      <c r="ACI72" s="35"/>
      <c r="ACJ72" s="35"/>
      <c r="ACK72" s="35"/>
      <c r="ACL72" s="35"/>
      <c r="ACM72" s="35"/>
      <c r="ACN72" s="35"/>
      <c r="ACO72" s="35"/>
      <c r="ACP72" s="35"/>
      <c r="ACQ72" s="35"/>
      <c r="ACR72" s="35"/>
      <c r="ACS72" s="35"/>
      <c r="ACT72" s="35"/>
      <c r="ACU72" s="35"/>
      <c r="ACV72" s="35"/>
      <c r="ACW72" s="35"/>
      <c r="ACX72" s="35"/>
      <c r="ACY72" s="35"/>
      <c r="ACZ72" s="35"/>
      <c r="ADA72" s="35"/>
      <c r="ADB72" s="35"/>
      <c r="ADC72" s="35"/>
      <c r="ADD72" s="35"/>
      <c r="ADE72" s="35"/>
      <c r="ADF72" s="35"/>
      <c r="ADG72" s="35"/>
      <c r="ADH72" s="35"/>
      <c r="ADI72" s="35"/>
      <c r="ADJ72" s="35"/>
      <c r="ADK72" s="35"/>
      <c r="ADL72" s="35"/>
      <c r="ADM72" s="35"/>
      <c r="ADN72" s="35"/>
      <c r="ADO72" s="35"/>
      <c r="ADP72" s="35"/>
      <c r="ADQ72" s="35"/>
      <c r="ADR72" s="35"/>
      <c r="ADS72" s="35"/>
      <c r="ADT72" s="35"/>
      <c r="ADU72" s="35"/>
      <c r="ADV72" s="35"/>
      <c r="ADW72" s="35"/>
      <c r="ADX72" s="35"/>
      <c r="ADY72" s="26">
        <f t="shared" si="4"/>
        <v>0</v>
      </c>
      <c r="ADZ72" s="5"/>
    </row>
    <row r="73" spans="1:806" s="33" customFormat="1" x14ac:dyDescent="0.2">
      <c r="A73" s="51" t="s">
        <v>119</v>
      </c>
      <c r="B73" s="65">
        <f t="shared" si="3"/>
        <v>50</v>
      </c>
      <c r="C73" s="57">
        <v>10</v>
      </c>
      <c r="D73" s="60">
        <v>44824</v>
      </c>
      <c r="E73" s="67">
        <v>45.88</v>
      </c>
      <c r="F73" s="67">
        <f t="shared" si="2"/>
        <v>2294</v>
      </c>
      <c r="G73" s="6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v>50</v>
      </c>
      <c r="AK73" s="35"/>
      <c r="AL73" s="35">
        <v>40</v>
      </c>
      <c r="AM73" s="35"/>
      <c r="AN73" s="35">
        <v>50</v>
      </c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15"/>
      <c r="BF73" s="15"/>
      <c r="BG73" s="136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s="35"/>
      <c r="DP73" s="35"/>
      <c r="DQ73" s="35"/>
      <c r="DR73" s="35"/>
      <c r="DS73" s="35"/>
      <c r="DT73" s="35"/>
      <c r="DU73" s="35"/>
      <c r="DV73" s="35"/>
      <c r="DW73" s="35"/>
      <c r="DX73" s="35"/>
      <c r="DY73" s="35"/>
      <c r="DZ73" s="35"/>
      <c r="EA73" s="35"/>
      <c r="EB73" s="35"/>
      <c r="EC73" s="35"/>
      <c r="ED73" s="35"/>
      <c r="EE73" s="35"/>
      <c r="EF73" s="35"/>
      <c r="EG73" s="35"/>
      <c r="EH73" s="35"/>
      <c r="EI73" s="35"/>
      <c r="EJ73" s="35"/>
      <c r="EK73" s="35"/>
      <c r="EL73" s="35"/>
      <c r="EM73" s="35"/>
      <c r="EN73" s="35"/>
      <c r="EO73" s="35"/>
      <c r="EP73" s="35"/>
      <c r="EQ73" s="35"/>
      <c r="ER73" s="35"/>
      <c r="ES73" s="35"/>
      <c r="ET73" s="35"/>
      <c r="EU73" s="35"/>
      <c r="EV73" s="35"/>
      <c r="EW73" s="35"/>
      <c r="EX73" s="35"/>
      <c r="EY73" s="35"/>
      <c r="EZ73" s="35"/>
      <c r="FA73" s="35"/>
      <c r="FB73" s="35"/>
      <c r="FC73" s="35"/>
      <c r="FD73" s="35"/>
      <c r="FE73" s="35"/>
      <c r="FF73" s="35"/>
      <c r="FG73" s="35"/>
      <c r="FH73" s="35"/>
      <c r="FI73" s="35"/>
      <c r="FJ73" s="35"/>
      <c r="FK73" s="35"/>
      <c r="FL73" s="35"/>
      <c r="FM73" s="35"/>
      <c r="FN73" s="35"/>
      <c r="FO73" s="35">
        <v>1</v>
      </c>
      <c r="FP73" s="35"/>
      <c r="FQ73" s="35"/>
      <c r="FR73" s="35"/>
      <c r="FS73" s="35"/>
      <c r="FT73" s="35"/>
      <c r="FU73" s="35"/>
      <c r="FV73" s="35"/>
      <c r="FW73" s="35"/>
      <c r="FX73" s="35"/>
      <c r="FY73" s="35"/>
      <c r="FZ73" s="35"/>
      <c r="GA73" s="35"/>
      <c r="GB73" s="35"/>
      <c r="GC73" s="35"/>
      <c r="GD73" s="35"/>
      <c r="GE73" s="35"/>
      <c r="GF73" s="35"/>
      <c r="GG73" s="35"/>
      <c r="GH73" s="35"/>
      <c r="GI73" s="35"/>
      <c r="GJ73" s="35"/>
      <c r="GK73" s="35"/>
      <c r="GL73" s="35"/>
      <c r="GM73" s="35">
        <v>1</v>
      </c>
      <c r="GN73" s="35"/>
      <c r="GO73" s="35"/>
      <c r="GP73" s="35"/>
      <c r="GQ73" s="35"/>
      <c r="GR73" s="35"/>
      <c r="GS73" s="35"/>
      <c r="GT73" s="35"/>
      <c r="GU73" s="35"/>
      <c r="GV73" s="35"/>
      <c r="GW73" s="35"/>
      <c r="GX73" s="35"/>
      <c r="GY73" s="35"/>
      <c r="GZ73" s="35"/>
      <c r="HA73" s="35"/>
      <c r="HB73" s="35"/>
      <c r="HC73" s="35"/>
      <c r="HD73" s="35"/>
      <c r="HE73" s="35"/>
      <c r="HF73" s="35"/>
      <c r="HG73" s="35"/>
      <c r="HH73" s="35"/>
      <c r="HI73" s="35"/>
      <c r="HJ73" s="35"/>
      <c r="HK73" s="35"/>
      <c r="HL73" s="35"/>
      <c r="HM73" s="35"/>
      <c r="HN73" s="35"/>
      <c r="HO73" s="35"/>
      <c r="HP73" s="35"/>
      <c r="HQ73" s="35"/>
      <c r="HR73" s="35"/>
      <c r="HS73" s="35"/>
      <c r="HT73" s="35"/>
      <c r="HU73" s="35"/>
      <c r="HV73" s="35"/>
      <c r="HW73" s="35"/>
      <c r="HX73" s="35"/>
      <c r="HY73" s="35"/>
      <c r="HZ73" s="35"/>
      <c r="IA73" s="35"/>
      <c r="IB73" s="35"/>
      <c r="IC73" s="35"/>
      <c r="ID73" s="35"/>
      <c r="IE73" s="35"/>
      <c r="IF73" s="35"/>
      <c r="IG73" s="35"/>
      <c r="IH73" s="35"/>
      <c r="II73" s="35"/>
      <c r="IJ73" s="35"/>
      <c r="IK73" s="35"/>
      <c r="IL73" s="35"/>
      <c r="IM73" s="35"/>
      <c r="IN73" s="35"/>
      <c r="IO73" s="35"/>
      <c r="IP73" s="35"/>
      <c r="IQ73" s="35"/>
      <c r="IR73" s="35"/>
      <c r="IS73" s="35"/>
      <c r="IT73" s="35"/>
      <c r="IU73" s="35"/>
      <c r="IV73" s="35"/>
      <c r="IW73" s="35"/>
      <c r="IX73" s="35"/>
      <c r="IY73" s="35"/>
      <c r="IZ73" s="35"/>
      <c r="JA73" s="35"/>
      <c r="JB73" s="35"/>
      <c r="JC73" s="35"/>
      <c r="JD73" s="35"/>
      <c r="JE73" s="35"/>
      <c r="JF73" s="35"/>
      <c r="JG73" s="35"/>
      <c r="JH73" s="35"/>
      <c r="JI73" s="35"/>
      <c r="JJ73" s="35"/>
      <c r="JK73" s="35"/>
      <c r="JL73" s="35"/>
      <c r="JM73" s="35"/>
      <c r="JN73" s="35"/>
      <c r="JO73" s="35"/>
      <c r="JP73" s="35"/>
      <c r="JQ73" s="35"/>
      <c r="JR73" s="35"/>
      <c r="JS73" s="35"/>
      <c r="JT73" s="35"/>
      <c r="JU73" s="35"/>
      <c r="JV73" s="35"/>
      <c r="JW73" s="35"/>
      <c r="JX73" s="35"/>
      <c r="JY73" s="35"/>
      <c r="JZ73" s="35"/>
      <c r="KA73" s="35"/>
      <c r="KB73" s="35"/>
      <c r="KC73" s="35"/>
      <c r="KD73" s="35"/>
      <c r="KE73" s="35"/>
      <c r="KF73" s="35"/>
      <c r="KG73" s="35"/>
      <c r="KH73" s="35"/>
      <c r="KI73" s="35"/>
      <c r="KJ73" s="35"/>
      <c r="KK73" s="35"/>
      <c r="KL73" s="35"/>
      <c r="KM73" s="35"/>
      <c r="KN73" s="35"/>
      <c r="KO73" s="35"/>
      <c r="KP73" s="35"/>
      <c r="KQ73" s="35"/>
      <c r="KR73" s="35"/>
      <c r="KS73" s="35"/>
      <c r="KT73" s="35"/>
      <c r="KU73" s="35"/>
      <c r="KV73" s="35"/>
      <c r="KW73" s="35"/>
      <c r="KX73" s="35"/>
      <c r="KY73" s="35"/>
      <c r="KZ73" s="35"/>
      <c r="LA73" s="35"/>
      <c r="LB73" s="35"/>
      <c r="LC73" s="35"/>
      <c r="LD73" s="35"/>
      <c r="LE73" s="35"/>
      <c r="LF73" s="35"/>
      <c r="LG73" s="35"/>
      <c r="LH73" s="35"/>
      <c r="LI73" s="35"/>
      <c r="LJ73" s="35"/>
      <c r="LK73" s="35"/>
      <c r="LL73" s="35"/>
      <c r="LM73" s="35"/>
      <c r="LN73" s="35"/>
      <c r="LO73" s="35"/>
      <c r="LP73" s="35"/>
      <c r="LQ73" s="35"/>
      <c r="LR73" s="35"/>
      <c r="LS73" s="35"/>
      <c r="LT73" s="35"/>
      <c r="LU73" s="35"/>
      <c r="LV73" s="35"/>
      <c r="LW73" s="35"/>
      <c r="LX73" s="35"/>
      <c r="LY73" s="35"/>
      <c r="LZ73" s="35"/>
      <c r="MA73" s="35"/>
      <c r="MB73" s="35"/>
      <c r="MC73" s="35"/>
      <c r="MD73" s="35"/>
      <c r="ME73" s="35"/>
      <c r="MF73" s="35"/>
      <c r="MG73" s="35"/>
      <c r="MH73" s="35"/>
      <c r="MI73" s="35"/>
      <c r="MJ73" s="35"/>
      <c r="MK73" s="35"/>
      <c r="ML73" s="35"/>
      <c r="MM73" s="35"/>
      <c r="MN73" s="35"/>
      <c r="MO73" s="35"/>
      <c r="MP73" s="35"/>
      <c r="MQ73" s="35"/>
      <c r="MR73" s="35"/>
      <c r="MS73" s="35"/>
      <c r="MT73" s="35"/>
      <c r="MU73" s="35"/>
      <c r="MV73" s="35"/>
      <c r="MW73" s="35"/>
      <c r="MX73" s="35"/>
      <c r="MY73" s="35"/>
      <c r="MZ73" s="35"/>
      <c r="NA73" s="35"/>
      <c r="NB73" s="35"/>
      <c r="NC73" s="35"/>
      <c r="ND73" s="35"/>
      <c r="NE73" s="35"/>
      <c r="NF73" s="35"/>
      <c r="NG73" s="35"/>
      <c r="NH73" s="35"/>
      <c r="NI73" s="35"/>
      <c r="NJ73" s="35"/>
      <c r="NK73" s="35"/>
      <c r="NL73" s="35"/>
      <c r="NM73" s="35"/>
      <c r="NN73" s="35"/>
      <c r="NO73" s="35"/>
      <c r="NP73" s="35"/>
      <c r="NQ73" s="35"/>
      <c r="NR73" s="35"/>
      <c r="NS73" s="35"/>
      <c r="NT73" s="35"/>
      <c r="NU73" s="35"/>
      <c r="NV73" s="35"/>
      <c r="NW73" s="35"/>
      <c r="NX73" s="35"/>
      <c r="NY73" s="35"/>
      <c r="NZ73" s="35"/>
      <c r="OA73" s="35"/>
      <c r="OB73" s="35"/>
      <c r="OC73" s="35"/>
      <c r="OD73" s="35"/>
      <c r="OE73" s="35"/>
      <c r="OF73" s="35"/>
      <c r="OG73" s="35"/>
      <c r="OH73" s="35"/>
      <c r="OI73" s="35"/>
      <c r="OJ73" s="35"/>
      <c r="OK73" s="35"/>
      <c r="OL73" s="35"/>
      <c r="OM73" s="35"/>
      <c r="ON73" s="35"/>
      <c r="OO73" s="35"/>
      <c r="OP73" s="35"/>
      <c r="OQ73" s="35"/>
      <c r="OR73" s="35"/>
      <c r="OS73" s="35"/>
      <c r="OT73" s="35"/>
      <c r="OU73" s="35"/>
      <c r="OV73" s="35"/>
      <c r="OW73" s="35"/>
      <c r="OX73" s="35"/>
      <c r="OY73" s="35"/>
      <c r="OZ73" s="35"/>
      <c r="PA73" s="35"/>
      <c r="PB73" s="35"/>
      <c r="PC73" s="35">
        <v>1</v>
      </c>
      <c r="PD73" s="35">
        <v>1</v>
      </c>
      <c r="PE73" s="35"/>
      <c r="PF73" s="35"/>
      <c r="PG73" s="35"/>
      <c r="PH73" s="35">
        <v>1</v>
      </c>
      <c r="PI73" s="35"/>
      <c r="PJ73" s="35"/>
      <c r="PK73" s="35"/>
      <c r="PL73" s="35"/>
      <c r="PM73" s="35"/>
      <c r="PN73" s="35"/>
      <c r="PO73" s="35"/>
      <c r="PP73" s="35"/>
      <c r="PQ73" s="35"/>
      <c r="PR73" s="35"/>
      <c r="PS73" s="35"/>
      <c r="PT73" s="35"/>
      <c r="PU73" s="35"/>
      <c r="PV73" s="35"/>
      <c r="PW73" s="35"/>
      <c r="PX73" s="35"/>
      <c r="PY73" s="35"/>
      <c r="PZ73" s="35"/>
      <c r="QA73" s="35"/>
      <c r="QB73" s="35"/>
      <c r="QC73" s="35"/>
      <c r="QD73" s="35"/>
      <c r="QE73" s="35"/>
      <c r="QF73" s="35"/>
      <c r="QG73" s="35"/>
      <c r="QH73" s="35"/>
      <c r="QI73" s="35"/>
      <c r="QJ73" s="35"/>
      <c r="QK73" s="35"/>
      <c r="QL73" s="35"/>
      <c r="QM73" s="35"/>
      <c r="QN73" s="35"/>
      <c r="QO73" s="35"/>
      <c r="QP73" s="35"/>
      <c r="QQ73" s="35"/>
      <c r="QR73" s="35"/>
      <c r="QS73" s="35"/>
      <c r="QT73" s="35"/>
      <c r="QU73" s="35"/>
      <c r="QV73" s="35"/>
      <c r="QW73" s="35"/>
      <c r="QX73" s="35"/>
      <c r="QY73" s="35"/>
      <c r="QZ73" s="35"/>
      <c r="RA73" s="35"/>
      <c r="RB73" s="35"/>
      <c r="RC73" s="35"/>
      <c r="RD73" s="35"/>
      <c r="RE73" s="35"/>
      <c r="RF73" s="35"/>
      <c r="RG73" s="35"/>
      <c r="RH73" s="35"/>
      <c r="RI73" s="35"/>
      <c r="RJ73" s="35"/>
      <c r="RK73" s="35"/>
      <c r="RL73" s="35"/>
      <c r="RM73" s="35"/>
      <c r="RN73" s="35"/>
      <c r="RO73" s="35"/>
      <c r="RP73" s="35"/>
      <c r="RQ73" s="35"/>
      <c r="RR73" s="35"/>
      <c r="RS73" s="35"/>
      <c r="RT73" s="35"/>
      <c r="RU73" s="35"/>
      <c r="RV73" s="35"/>
      <c r="RW73" s="35"/>
      <c r="RX73" s="35"/>
      <c r="RY73" s="35"/>
      <c r="RZ73" s="35"/>
      <c r="SA73" s="35"/>
      <c r="SB73" s="35"/>
      <c r="SC73" s="35"/>
      <c r="SD73" s="35"/>
      <c r="SE73" s="35"/>
      <c r="SF73" s="35"/>
      <c r="SG73" s="35"/>
      <c r="SH73" s="35"/>
      <c r="SI73" s="35"/>
      <c r="SJ73" s="35"/>
      <c r="SK73" s="35"/>
      <c r="SL73" s="35"/>
      <c r="SM73" s="35"/>
      <c r="SN73" s="35"/>
      <c r="SO73" s="35"/>
      <c r="SP73" s="35"/>
      <c r="SQ73" s="35"/>
      <c r="SR73" s="35"/>
      <c r="SS73" s="35"/>
      <c r="ST73" s="35"/>
      <c r="SU73" s="35"/>
      <c r="SV73" s="35"/>
      <c r="SW73" s="35"/>
      <c r="SX73" s="35"/>
      <c r="SY73" s="35"/>
      <c r="SZ73" s="35"/>
      <c r="TA73" s="35"/>
      <c r="TB73" s="35"/>
      <c r="TC73" s="35"/>
      <c r="TD73" s="35"/>
      <c r="TE73" s="35"/>
      <c r="TF73" s="35"/>
      <c r="TG73" s="35"/>
      <c r="TH73" s="35"/>
      <c r="TI73" s="35"/>
      <c r="TJ73" s="35"/>
      <c r="TK73" s="35"/>
      <c r="TL73" s="35"/>
      <c r="TM73" s="35"/>
      <c r="TN73" s="35"/>
      <c r="TO73" s="35"/>
      <c r="TP73" s="35"/>
      <c r="TQ73" s="35"/>
      <c r="TR73" s="35"/>
      <c r="TS73" s="35"/>
      <c r="TT73" s="35"/>
      <c r="TU73" s="35"/>
      <c r="TV73" s="35"/>
      <c r="TW73" s="35"/>
      <c r="TX73" s="35"/>
      <c r="TY73" s="35"/>
      <c r="TZ73" s="35"/>
      <c r="UA73" s="35"/>
      <c r="UB73" s="35"/>
      <c r="UC73" s="35">
        <v>1</v>
      </c>
      <c r="UD73" s="35"/>
      <c r="UE73" s="35"/>
      <c r="UF73" s="35"/>
      <c r="UG73" s="35">
        <v>1</v>
      </c>
      <c r="UH73" s="35"/>
      <c r="UI73" s="35"/>
      <c r="UJ73" s="35"/>
      <c r="UK73" s="35"/>
      <c r="UL73" s="35"/>
      <c r="UM73" s="35"/>
      <c r="UN73" s="35"/>
      <c r="UO73" s="35"/>
      <c r="UP73" s="35"/>
      <c r="UQ73" s="35"/>
      <c r="UR73" s="35"/>
      <c r="US73" s="35"/>
      <c r="UT73" s="35"/>
      <c r="UU73" s="35"/>
      <c r="UV73" s="35"/>
      <c r="UW73" s="35"/>
      <c r="UX73" s="35"/>
      <c r="UY73" s="35"/>
      <c r="UZ73" s="35"/>
      <c r="VA73" s="35"/>
      <c r="VB73" s="35"/>
      <c r="VC73" s="35"/>
      <c r="VD73" s="35"/>
      <c r="VE73" s="35"/>
      <c r="VF73" s="35"/>
      <c r="VG73" s="35"/>
      <c r="VH73" s="35"/>
      <c r="VI73" s="35"/>
      <c r="VJ73" s="35"/>
      <c r="VK73" s="35"/>
      <c r="VL73" s="35"/>
      <c r="VM73" s="35"/>
      <c r="VN73" s="35"/>
      <c r="VO73" s="35"/>
      <c r="VP73" s="35"/>
      <c r="VQ73" s="35"/>
      <c r="VR73" s="35"/>
      <c r="VS73" s="35"/>
      <c r="VT73" s="35"/>
      <c r="VU73" s="35"/>
      <c r="VV73" s="35"/>
      <c r="VW73" s="35"/>
      <c r="VX73" s="35"/>
      <c r="VY73" s="35"/>
      <c r="VZ73" s="35"/>
      <c r="WA73" s="35"/>
      <c r="WB73" s="35"/>
      <c r="WC73" s="35"/>
      <c r="WD73" s="35"/>
      <c r="WE73" s="35"/>
      <c r="WF73" s="35"/>
      <c r="WG73" s="35"/>
      <c r="WH73" s="35"/>
      <c r="WI73" s="35"/>
      <c r="WJ73" s="35"/>
      <c r="WK73" s="35"/>
      <c r="WL73" s="35"/>
      <c r="WM73" s="35"/>
      <c r="WN73" s="35"/>
      <c r="WO73" s="35"/>
      <c r="WP73" s="35"/>
      <c r="WQ73" s="35"/>
      <c r="WR73" s="35"/>
      <c r="WS73" s="35"/>
      <c r="WT73" s="35"/>
      <c r="WU73" s="35"/>
      <c r="WV73" s="35"/>
      <c r="WW73" s="35"/>
      <c r="WX73" s="35"/>
      <c r="WY73" s="35"/>
      <c r="WZ73" s="35"/>
      <c r="XA73" s="35"/>
      <c r="XB73" s="35">
        <v>1</v>
      </c>
      <c r="XC73" s="35"/>
      <c r="XD73" s="35"/>
      <c r="XE73" s="35"/>
      <c r="XF73" s="35"/>
      <c r="XG73" s="35"/>
      <c r="XH73" s="35"/>
      <c r="XI73" s="35"/>
      <c r="XJ73" s="35"/>
      <c r="XK73" s="35"/>
      <c r="XL73" s="35"/>
      <c r="XM73" s="35"/>
      <c r="XN73" s="35"/>
      <c r="XO73" s="35"/>
      <c r="XP73" s="35"/>
      <c r="XQ73" s="35"/>
      <c r="XR73" s="35"/>
      <c r="XS73" s="35"/>
      <c r="XT73" s="35"/>
      <c r="XU73" s="35"/>
      <c r="XV73" s="35"/>
      <c r="XW73" s="35"/>
      <c r="XX73" s="35"/>
      <c r="XY73" s="35"/>
      <c r="XZ73" s="35"/>
      <c r="YA73" s="35"/>
      <c r="YB73" s="35"/>
      <c r="YC73" s="35"/>
      <c r="YD73" s="35"/>
      <c r="YE73" s="35"/>
      <c r="YF73" s="35"/>
      <c r="YG73" s="35"/>
      <c r="YH73" s="35"/>
      <c r="YI73" s="35"/>
      <c r="YJ73" s="35"/>
      <c r="YK73" s="35"/>
      <c r="YL73" s="35"/>
      <c r="YM73" s="35"/>
      <c r="YN73" s="35"/>
      <c r="YO73" s="35"/>
      <c r="YP73" s="35"/>
      <c r="YQ73" s="35"/>
      <c r="YR73" s="35"/>
      <c r="YS73" s="35"/>
      <c r="YT73" s="35"/>
      <c r="YU73" s="35"/>
      <c r="YV73" s="35"/>
      <c r="YW73" s="35"/>
      <c r="YX73" s="35"/>
      <c r="YY73" s="35"/>
      <c r="YZ73" s="35"/>
      <c r="ZA73" s="35"/>
      <c r="ZB73" s="35"/>
      <c r="ZC73" s="35"/>
      <c r="ZD73" s="35"/>
      <c r="ZE73" s="35"/>
      <c r="ZF73" s="35"/>
      <c r="ZG73" s="35"/>
      <c r="ZH73" s="35"/>
      <c r="ZI73" s="35"/>
      <c r="ZJ73" s="35"/>
      <c r="ZK73" s="35"/>
      <c r="ZL73" s="35"/>
      <c r="ZM73" s="35"/>
      <c r="ZN73" s="35"/>
      <c r="ZO73" s="35"/>
      <c r="ZP73" s="35"/>
      <c r="ZQ73" s="35"/>
      <c r="ZR73" s="35"/>
      <c r="ZS73" s="35"/>
      <c r="ZT73" s="35"/>
      <c r="ZU73" s="35"/>
      <c r="ZV73" s="35"/>
      <c r="ZW73" s="35"/>
      <c r="ZX73" s="35"/>
      <c r="ZY73" s="35"/>
      <c r="ZZ73" s="35"/>
      <c r="AAA73" s="35"/>
      <c r="AAB73" s="35"/>
      <c r="AAC73" s="35"/>
      <c r="AAD73" s="35"/>
      <c r="AAE73" s="35"/>
      <c r="AAF73" s="35"/>
      <c r="AAG73" s="35"/>
      <c r="AAH73" s="35"/>
      <c r="AAI73" s="35"/>
      <c r="AAJ73" s="35"/>
      <c r="AAK73" s="35"/>
      <c r="AAL73" s="35"/>
      <c r="AAM73" s="35"/>
      <c r="AAN73" s="35"/>
      <c r="AAO73" s="35"/>
      <c r="AAP73" s="35"/>
      <c r="AAQ73" s="35"/>
      <c r="AAR73" s="35"/>
      <c r="AAS73" s="35"/>
      <c r="AAT73" s="35"/>
      <c r="AAU73" s="35"/>
      <c r="AAV73" s="35"/>
      <c r="AAW73" s="35"/>
      <c r="AAX73" s="35"/>
      <c r="AAY73" s="35"/>
      <c r="AAZ73" s="35"/>
      <c r="ABA73" s="35"/>
      <c r="ABB73" s="35"/>
      <c r="ABC73" s="35"/>
      <c r="ABD73" s="35"/>
      <c r="ABE73" s="35"/>
      <c r="ABF73" s="35"/>
      <c r="ABG73" s="35"/>
      <c r="ABH73" s="35"/>
      <c r="ABI73" s="35"/>
      <c r="ABJ73" s="35"/>
      <c r="ABK73" s="35"/>
      <c r="ABL73" s="35"/>
      <c r="ABM73" s="35"/>
      <c r="ABN73" s="35"/>
      <c r="ABO73" s="35"/>
      <c r="ABP73" s="35"/>
      <c r="ABQ73" s="35">
        <v>50</v>
      </c>
      <c r="ABR73" s="35"/>
      <c r="ABS73" s="35"/>
      <c r="ABT73" s="35"/>
      <c r="ABU73" s="35"/>
      <c r="ABV73" s="35"/>
      <c r="ABW73" s="35"/>
      <c r="ABX73" s="35"/>
      <c r="ABY73" s="35"/>
      <c r="ABZ73" s="35"/>
      <c r="ACA73" s="35"/>
      <c r="ACB73" s="35"/>
      <c r="ACC73" s="35"/>
      <c r="ACD73" s="35"/>
      <c r="ACE73" s="35"/>
      <c r="ACF73" s="35"/>
      <c r="ACG73" s="35"/>
      <c r="ACH73" s="35"/>
      <c r="ACI73" s="35"/>
      <c r="ACJ73" s="35"/>
      <c r="ACK73" s="35"/>
      <c r="ACL73" s="35"/>
      <c r="ACM73" s="35"/>
      <c r="ACN73" s="35"/>
      <c r="ACO73" s="35"/>
      <c r="ACP73" s="35"/>
      <c r="ACQ73" s="35">
        <v>60</v>
      </c>
      <c r="ACR73" s="35">
        <v>60</v>
      </c>
      <c r="ACS73" s="35"/>
      <c r="ACT73" s="35"/>
      <c r="ACU73" s="35"/>
      <c r="ACV73" s="35"/>
      <c r="ACW73" s="35"/>
      <c r="ACX73" s="35"/>
      <c r="ACY73" s="35"/>
      <c r="ACZ73" s="35"/>
      <c r="ADA73" s="35"/>
      <c r="ADB73" s="35">
        <v>90</v>
      </c>
      <c r="ADC73" s="35"/>
      <c r="ADD73" s="35"/>
      <c r="ADE73" s="35"/>
      <c r="ADF73" s="35"/>
      <c r="ADG73" s="35"/>
      <c r="ADH73" s="35"/>
      <c r="ADI73" s="35"/>
      <c r="ADJ73" s="35"/>
      <c r="ADK73" s="35"/>
      <c r="ADL73" s="35"/>
      <c r="ADM73" s="35"/>
      <c r="ADN73" s="35"/>
      <c r="ADO73" s="35"/>
      <c r="ADP73" s="35"/>
      <c r="ADQ73" s="35"/>
      <c r="ADR73" s="35"/>
      <c r="ADS73" s="35"/>
      <c r="ADT73" s="35"/>
      <c r="ADU73" s="35"/>
      <c r="ADV73" s="35"/>
      <c r="ADW73" s="35"/>
      <c r="ADX73" s="35"/>
      <c r="ADY73" s="26">
        <f t="shared" si="4"/>
        <v>0</v>
      </c>
      <c r="ADZ73" s="5"/>
    </row>
    <row r="74" spans="1:806" s="33" customFormat="1" x14ac:dyDescent="0.2">
      <c r="A74" s="51" t="s">
        <v>119</v>
      </c>
      <c r="B74" s="65">
        <f t="shared" si="3"/>
        <v>0</v>
      </c>
      <c r="C74" s="57">
        <v>1</v>
      </c>
      <c r="D74" s="60">
        <v>44739</v>
      </c>
      <c r="E74" s="67">
        <v>43.26</v>
      </c>
      <c r="F74" s="67">
        <f t="shared" si="2"/>
        <v>0</v>
      </c>
      <c r="G74" s="65"/>
      <c r="H74" s="35"/>
      <c r="I74" s="35"/>
      <c r="J74" s="35"/>
      <c r="K74" s="35">
        <v>60</v>
      </c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15"/>
      <c r="BF74" s="15"/>
      <c r="BG74" s="136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s="35"/>
      <c r="DP74" s="35"/>
      <c r="DQ74" s="35"/>
      <c r="DR74" s="35"/>
      <c r="DS74" s="35"/>
      <c r="DT74" s="35"/>
      <c r="DU74" s="35"/>
      <c r="DV74" s="35"/>
      <c r="DW74" s="35"/>
      <c r="DX74" s="35"/>
      <c r="DY74" s="35"/>
      <c r="DZ74" s="35"/>
      <c r="EA74" s="35"/>
      <c r="EB74" s="35"/>
      <c r="EC74" s="35"/>
      <c r="ED74" s="35"/>
      <c r="EE74" s="35"/>
      <c r="EF74" s="35"/>
      <c r="EG74" s="35"/>
      <c r="EH74" s="35"/>
      <c r="EI74" s="35"/>
      <c r="EJ74" s="35"/>
      <c r="EK74" s="35"/>
      <c r="EL74" s="35"/>
      <c r="EM74" s="35"/>
      <c r="EN74" s="35"/>
      <c r="EO74" s="35"/>
      <c r="EP74" s="35"/>
      <c r="EQ74" s="35"/>
      <c r="ER74" s="35"/>
      <c r="ES74" s="35"/>
      <c r="ET74" s="35"/>
      <c r="EU74" s="35">
        <v>1</v>
      </c>
      <c r="EV74" s="35"/>
      <c r="EW74" s="35">
        <v>3</v>
      </c>
      <c r="EX74" s="35"/>
      <c r="EY74" s="35"/>
      <c r="EZ74" s="35"/>
      <c r="FA74" s="35"/>
      <c r="FB74" s="35"/>
      <c r="FC74" s="35"/>
      <c r="FD74" s="35"/>
      <c r="FE74" s="35"/>
      <c r="FF74" s="35"/>
      <c r="FG74" s="35"/>
      <c r="FH74" s="35"/>
      <c r="FI74" s="35"/>
      <c r="FJ74" s="35"/>
      <c r="FK74" s="35"/>
      <c r="FL74" s="35"/>
      <c r="FM74" s="35"/>
      <c r="FN74" s="35"/>
      <c r="FO74" s="35"/>
      <c r="FP74" s="35"/>
      <c r="FQ74" s="35"/>
      <c r="FR74" s="35"/>
      <c r="FS74" s="35"/>
      <c r="FT74" s="35"/>
      <c r="FU74" s="35"/>
      <c r="FV74" s="35"/>
      <c r="FW74" s="35">
        <v>2</v>
      </c>
      <c r="FX74" s="35"/>
      <c r="FY74" s="35"/>
      <c r="FZ74" s="35"/>
      <c r="GA74" s="35"/>
      <c r="GB74" s="35"/>
      <c r="GC74" s="35"/>
      <c r="GD74" s="35"/>
      <c r="GE74" s="35"/>
      <c r="GF74" s="35"/>
      <c r="GG74" s="35"/>
      <c r="GH74" s="35"/>
      <c r="GI74" s="35"/>
      <c r="GJ74" s="35"/>
      <c r="GK74" s="35"/>
      <c r="GL74" s="35"/>
      <c r="GM74" s="35"/>
      <c r="GN74" s="35"/>
      <c r="GO74" s="35"/>
      <c r="GP74" s="35"/>
      <c r="GQ74" s="35"/>
      <c r="GR74" s="35"/>
      <c r="GS74" s="35"/>
      <c r="GT74" s="35"/>
      <c r="GU74" s="35"/>
      <c r="GV74" s="35"/>
      <c r="GW74" s="35"/>
      <c r="GX74" s="35"/>
      <c r="GY74" s="35"/>
      <c r="GZ74" s="35"/>
      <c r="HA74" s="35"/>
      <c r="HB74" s="35"/>
      <c r="HC74" s="35"/>
      <c r="HD74" s="35"/>
      <c r="HE74" s="35"/>
      <c r="HF74" s="35"/>
      <c r="HG74" s="35"/>
      <c r="HH74" s="35"/>
      <c r="HI74" s="35"/>
      <c r="HJ74" s="35"/>
      <c r="HK74" s="35"/>
      <c r="HL74" s="35"/>
      <c r="HM74" s="35"/>
      <c r="HN74" s="35"/>
      <c r="HO74" s="35"/>
      <c r="HP74" s="35"/>
      <c r="HQ74" s="35"/>
      <c r="HR74" s="35"/>
      <c r="HS74" s="35"/>
      <c r="HT74" s="35"/>
      <c r="HU74" s="35"/>
      <c r="HV74" s="35"/>
      <c r="HW74" s="35"/>
      <c r="HX74" s="35"/>
      <c r="HY74" s="35"/>
      <c r="HZ74" s="35"/>
      <c r="IA74" s="35"/>
      <c r="IB74" s="35"/>
      <c r="IC74" s="35"/>
      <c r="ID74" s="35"/>
      <c r="IE74" s="35"/>
      <c r="IF74" s="35"/>
      <c r="IG74" s="35"/>
      <c r="IH74" s="35"/>
      <c r="II74" s="35"/>
      <c r="IJ74" s="35"/>
      <c r="IK74" s="35"/>
      <c r="IL74" s="35"/>
      <c r="IM74" s="35"/>
      <c r="IN74" s="35"/>
      <c r="IO74" s="35"/>
      <c r="IP74" s="35"/>
      <c r="IQ74" s="35"/>
      <c r="IR74" s="35"/>
      <c r="IS74" s="35"/>
      <c r="IT74" s="35"/>
      <c r="IU74" s="35"/>
      <c r="IV74" s="35"/>
      <c r="IW74" s="35"/>
      <c r="IX74" s="35"/>
      <c r="IY74" s="35"/>
      <c r="IZ74" s="35"/>
      <c r="JA74" s="35"/>
      <c r="JB74" s="35"/>
      <c r="JC74" s="35"/>
      <c r="JD74" s="35"/>
      <c r="JE74" s="35"/>
      <c r="JF74" s="35"/>
      <c r="JG74" s="35"/>
      <c r="JH74" s="35"/>
      <c r="JI74" s="35"/>
      <c r="JJ74" s="35"/>
      <c r="JK74" s="35"/>
      <c r="JL74" s="35"/>
      <c r="JM74" s="35"/>
      <c r="JN74" s="35"/>
      <c r="JO74" s="35"/>
      <c r="JP74" s="35"/>
      <c r="JQ74" s="35"/>
      <c r="JR74" s="35"/>
      <c r="JS74" s="35"/>
      <c r="JT74" s="35"/>
      <c r="JU74" s="35"/>
      <c r="JV74" s="35"/>
      <c r="JW74" s="35"/>
      <c r="JX74" s="35"/>
      <c r="JY74" s="35"/>
      <c r="JZ74" s="35"/>
      <c r="KA74" s="35"/>
      <c r="KB74" s="35"/>
      <c r="KC74" s="35"/>
      <c r="KD74" s="35"/>
      <c r="KE74" s="35"/>
      <c r="KF74" s="35"/>
      <c r="KG74" s="35"/>
      <c r="KH74" s="35"/>
      <c r="KI74" s="35"/>
      <c r="KJ74" s="35"/>
      <c r="KK74" s="35"/>
      <c r="KL74" s="35"/>
      <c r="KM74" s="35"/>
      <c r="KN74" s="35"/>
      <c r="KO74" s="35"/>
      <c r="KP74" s="35"/>
      <c r="KQ74" s="35"/>
      <c r="KR74" s="35"/>
      <c r="KS74" s="35"/>
      <c r="KT74" s="35"/>
      <c r="KU74" s="35"/>
      <c r="KV74" s="35"/>
      <c r="KW74" s="35"/>
      <c r="KX74" s="35"/>
      <c r="KY74" s="35"/>
      <c r="KZ74" s="35"/>
      <c r="LA74" s="35"/>
      <c r="LB74" s="35"/>
      <c r="LC74" s="35"/>
      <c r="LD74" s="35"/>
      <c r="LE74" s="35"/>
      <c r="LF74" s="35"/>
      <c r="LG74" s="35"/>
      <c r="LH74" s="35"/>
      <c r="LI74" s="35"/>
      <c r="LJ74" s="35"/>
      <c r="LK74" s="35"/>
      <c r="LL74" s="35"/>
      <c r="LM74" s="35"/>
      <c r="LN74" s="35"/>
      <c r="LO74" s="35"/>
      <c r="LP74" s="35"/>
      <c r="LQ74" s="35"/>
      <c r="LR74" s="35"/>
      <c r="LS74" s="35"/>
      <c r="LT74" s="35"/>
      <c r="LU74" s="35"/>
      <c r="LV74" s="35"/>
      <c r="LW74" s="35"/>
      <c r="LX74" s="35"/>
      <c r="LY74" s="35"/>
      <c r="LZ74" s="35"/>
      <c r="MA74" s="35"/>
      <c r="MB74" s="35"/>
      <c r="MC74" s="35"/>
      <c r="MD74" s="35"/>
      <c r="ME74" s="35"/>
      <c r="MF74" s="35"/>
      <c r="MG74" s="35"/>
      <c r="MH74" s="35"/>
      <c r="MI74" s="35"/>
      <c r="MJ74" s="35"/>
      <c r="MK74" s="35"/>
      <c r="ML74" s="35"/>
      <c r="MM74" s="35"/>
      <c r="MN74" s="35"/>
      <c r="MO74" s="35"/>
      <c r="MP74" s="35"/>
      <c r="MQ74" s="35"/>
      <c r="MR74" s="35"/>
      <c r="MS74" s="35"/>
      <c r="MT74" s="35"/>
      <c r="MU74" s="35"/>
      <c r="MV74" s="35"/>
      <c r="MW74" s="35"/>
      <c r="MX74" s="35"/>
      <c r="MY74" s="35"/>
      <c r="MZ74" s="35"/>
      <c r="NA74" s="35"/>
      <c r="NB74" s="35"/>
      <c r="NC74" s="35"/>
      <c r="ND74" s="35"/>
      <c r="NE74" s="35"/>
      <c r="NF74" s="35"/>
      <c r="NG74" s="35"/>
      <c r="NH74" s="35"/>
      <c r="NI74" s="35"/>
      <c r="NJ74" s="35"/>
      <c r="NK74" s="35"/>
      <c r="NL74" s="35"/>
      <c r="NM74" s="35"/>
      <c r="NN74" s="35"/>
      <c r="NO74" s="35"/>
      <c r="NP74" s="35"/>
      <c r="NQ74" s="35"/>
      <c r="NR74" s="35"/>
      <c r="NS74" s="35"/>
      <c r="NT74" s="35"/>
      <c r="NU74" s="35"/>
      <c r="NV74" s="35"/>
      <c r="NW74" s="35"/>
      <c r="NX74" s="35"/>
      <c r="NY74" s="35"/>
      <c r="NZ74" s="35"/>
      <c r="OA74" s="35"/>
      <c r="OB74" s="35"/>
      <c r="OC74" s="35"/>
      <c r="OD74" s="35"/>
      <c r="OE74" s="35"/>
      <c r="OF74" s="35"/>
      <c r="OG74" s="35"/>
      <c r="OH74" s="35"/>
      <c r="OI74" s="35"/>
      <c r="OJ74" s="35"/>
      <c r="OK74" s="35"/>
      <c r="OL74" s="35"/>
      <c r="OM74" s="35"/>
      <c r="ON74" s="35"/>
      <c r="OO74" s="35"/>
      <c r="OP74" s="35"/>
      <c r="OQ74" s="35"/>
      <c r="OR74" s="35"/>
      <c r="OS74" s="35"/>
      <c r="OT74" s="35"/>
      <c r="OU74" s="35"/>
      <c r="OV74" s="35"/>
      <c r="OW74" s="35"/>
      <c r="OX74" s="35"/>
      <c r="OY74" s="35"/>
      <c r="OZ74" s="35"/>
      <c r="PA74" s="35"/>
      <c r="PB74" s="35"/>
      <c r="PC74" s="35"/>
      <c r="PD74" s="35"/>
      <c r="PE74" s="35"/>
      <c r="PF74" s="35"/>
      <c r="PG74" s="35"/>
      <c r="PH74" s="35"/>
      <c r="PI74" s="35"/>
      <c r="PJ74" s="35"/>
      <c r="PK74" s="35"/>
      <c r="PL74" s="35"/>
      <c r="PM74" s="35"/>
      <c r="PN74" s="35"/>
      <c r="PO74" s="35"/>
      <c r="PP74" s="35"/>
      <c r="PQ74" s="35"/>
      <c r="PR74" s="35"/>
      <c r="PS74" s="35"/>
      <c r="PT74" s="35"/>
      <c r="PU74" s="35"/>
      <c r="PV74" s="35"/>
      <c r="PW74" s="35"/>
      <c r="PX74" s="35"/>
      <c r="PY74" s="35"/>
      <c r="PZ74" s="35"/>
      <c r="QA74" s="35"/>
      <c r="QB74" s="35"/>
      <c r="QC74" s="35"/>
      <c r="QD74" s="35"/>
      <c r="QE74" s="35"/>
      <c r="QF74" s="35"/>
      <c r="QG74" s="35"/>
      <c r="QH74" s="35"/>
      <c r="QI74" s="35"/>
      <c r="QJ74" s="35"/>
      <c r="QK74" s="35"/>
      <c r="QL74" s="35"/>
      <c r="QM74" s="35"/>
      <c r="QN74" s="35"/>
      <c r="QO74" s="35"/>
      <c r="QP74" s="35"/>
      <c r="QQ74" s="35"/>
      <c r="QR74" s="35"/>
      <c r="QS74" s="35"/>
      <c r="QT74" s="35"/>
      <c r="QU74" s="35"/>
      <c r="QV74" s="35"/>
      <c r="QW74" s="35"/>
      <c r="QX74" s="35"/>
      <c r="QY74" s="35"/>
      <c r="QZ74" s="35"/>
      <c r="RA74" s="35"/>
      <c r="RB74" s="35"/>
      <c r="RC74" s="35"/>
      <c r="RD74" s="35"/>
      <c r="RE74" s="35"/>
      <c r="RF74" s="35"/>
      <c r="RG74" s="35"/>
      <c r="RH74" s="35"/>
      <c r="RI74" s="35"/>
      <c r="RJ74" s="35"/>
      <c r="RK74" s="35"/>
      <c r="RL74" s="35"/>
      <c r="RM74" s="35"/>
      <c r="RN74" s="35"/>
      <c r="RO74" s="35"/>
      <c r="RP74" s="35"/>
      <c r="RQ74" s="35"/>
      <c r="RR74" s="35"/>
      <c r="RS74" s="35"/>
      <c r="RT74" s="35"/>
      <c r="RU74" s="35"/>
      <c r="RV74" s="35"/>
      <c r="RW74" s="35"/>
      <c r="RX74" s="35"/>
      <c r="RY74" s="35"/>
      <c r="RZ74" s="35"/>
      <c r="SA74" s="35"/>
      <c r="SB74" s="35"/>
      <c r="SC74" s="35"/>
      <c r="SD74" s="35"/>
      <c r="SE74" s="35"/>
      <c r="SF74" s="35"/>
      <c r="SG74" s="35"/>
      <c r="SH74" s="35"/>
      <c r="SI74" s="35"/>
      <c r="SJ74" s="35"/>
      <c r="SK74" s="35"/>
      <c r="SL74" s="35"/>
      <c r="SM74" s="35"/>
      <c r="SN74" s="35"/>
      <c r="SO74" s="35"/>
      <c r="SP74" s="35"/>
      <c r="SQ74" s="35"/>
      <c r="SR74" s="35"/>
      <c r="SS74" s="35"/>
      <c r="ST74" s="35"/>
      <c r="SU74" s="35"/>
      <c r="SV74" s="35"/>
      <c r="SW74" s="35"/>
      <c r="SX74" s="35"/>
      <c r="SY74" s="35"/>
      <c r="SZ74" s="35"/>
      <c r="TA74" s="35"/>
      <c r="TB74" s="35"/>
      <c r="TC74" s="35"/>
      <c r="TD74" s="35"/>
      <c r="TE74" s="35"/>
      <c r="TF74" s="35"/>
      <c r="TG74" s="35"/>
      <c r="TH74" s="35"/>
      <c r="TI74" s="35"/>
      <c r="TJ74" s="35"/>
      <c r="TK74" s="35"/>
      <c r="TL74" s="35"/>
      <c r="TM74" s="35"/>
      <c r="TN74" s="35"/>
      <c r="TO74" s="35"/>
      <c r="TP74" s="35"/>
      <c r="TQ74" s="35"/>
      <c r="TR74" s="35"/>
      <c r="TS74" s="35"/>
      <c r="TT74" s="35"/>
      <c r="TU74" s="35"/>
      <c r="TV74" s="35"/>
      <c r="TW74" s="35"/>
      <c r="TX74" s="35"/>
      <c r="TY74" s="35"/>
      <c r="TZ74" s="35"/>
      <c r="UA74" s="35"/>
      <c r="UB74" s="35"/>
      <c r="UC74" s="35">
        <v>10</v>
      </c>
      <c r="UD74" s="35"/>
      <c r="UE74" s="35"/>
      <c r="UF74" s="35"/>
      <c r="UG74" s="35"/>
      <c r="UH74" s="35"/>
      <c r="UI74" s="35"/>
      <c r="UJ74" s="35"/>
      <c r="UK74" s="35"/>
      <c r="UL74" s="35"/>
      <c r="UM74" s="35"/>
      <c r="UN74" s="35"/>
      <c r="UO74" s="35"/>
      <c r="UP74" s="35">
        <v>10</v>
      </c>
      <c r="UQ74" s="35">
        <v>60</v>
      </c>
      <c r="UR74" s="35"/>
      <c r="US74" s="35"/>
      <c r="UT74" s="35"/>
      <c r="UU74" s="35"/>
      <c r="UV74" s="35"/>
      <c r="UW74" s="35"/>
      <c r="UX74" s="35"/>
      <c r="UY74" s="35"/>
      <c r="UZ74" s="35"/>
      <c r="VA74" s="35"/>
      <c r="VB74" s="35"/>
      <c r="VC74" s="35"/>
      <c r="VD74" s="35"/>
      <c r="VE74" s="35"/>
      <c r="VF74" s="35"/>
      <c r="VG74" s="35"/>
      <c r="VH74" s="35"/>
      <c r="VI74" s="35"/>
      <c r="VJ74" s="35"/>
      <c r="VK74" s="35"/>
      <c r="VL74" s="35"/>
      <c r="VM74" s="35">
        <v>3</v>
      </c>
      <c r="VN74" s="35"/>
      <c r="VO74" s="35"/>
      <c r="VP74" s="35"/>
      <c r="VQ74" s="35"/>
      <c r="VR74" s="35"/>
      <c r="VS74" s="35"/>
      <c r="VT74" s="35"/>
      <c r="VU74" s="35"/>
      <c r="VV74" s="35"/>
      <c r="VW74" s="35"/>
      <c r="VX74" s="35"/>
      <c r="VY74" s="35"/>
      <c r="VZ74" s="35"/>
      <c r="WA74" s="35"/>
      <c r="WB74" s="35"/>
      <c r="WC74" s="35"/>
      <c r="WD74" s="35"/>
      <c r="WE74" s="35"/>
      <c r="WF74" s="35"/>
      <c r="WG74" s="35"/>
      <c r="WH74" s="35"/>
      <c r="WI74" s="35"/>
      <c r="WJ74" s="35"/>
      <c r="WK74" s="35"/>
      <c r="WL74" s="35"/>
      <c r="WM74" s="35"/>
      <c r="WN74" s="35"/>
      <c r="WO74" s="35"/>
      <c r="WP74" s="35"/>
      <c r="WQ74" s="35"/>
      <c r="WR74" s="35"/>
      <c r="WS74" s="35"/>
      <c r="WT74" s="35"/>
      <c r="WU74" s="35"/>
      <c r="WV74" s="35"/>
      <c r="WW74" s="35"/>
      <c r="WX74" s="35"/>
      <c r="WY74" s="35"/>
      <c r="WZ74" s="35"/>
      <c r="XA74" s="35"/>
      <c r="XB74" s="35"/>
      <c r="XC74" s="35"/>
      <c r="XD74" s="35"/>
      <c r="XE74" s="35"/>
      <c r="XF74" s="35"/>
      <c r="XG74" s="35"/>
      <c r="XH74" s="35"/>
      <c r="XI74" s="35"/>
      <c r="XJ74" s="35"/>
      <c r="XK74" s="35"/>
      <c r="XL74" s="35"/>
      <c r="XM74" s="35"/>
      <c r="XN74" s="35"/>
      <c r="XO74" s="35"/>
      <c r="XP74" s="35"/>
      <c r="XQ74" s="35"/>
      <c r="XR74" s="35"/>
      <c r="XS74" s="35"/>
      <c r="XT74" s="35"/>
      <c r="XU74" s="35"/>
      <c r="XV74" s="35"/>
      <c r="XW74" s="35"/>
      <c r="XX74" s="35"/>
      <c r="XY74" s="35"/>
      <c r="XZ74" s="35"/>
      <c r="YA74" s="35"/>
      <c r="YB74" s="35"/>
      <c r="YC74" s="35"/>
      <c r="YD74" s="35"/>
      <c r="YE74" s="35"/>
      <c r="YF74" s="35"/>
      <c r="YG74" s="35"/>
      <c r="YH74" s="35">
        <v>3</v>
      </c>
      <c r="YI74" s="35"/>
      <c r="YJ74" s="35"/>
      <c r="YK74" s="35"/>
      <c r="YL74" s="35"/>
      <c r="YM74" s="35"/>
      <c r="YN74" s="35"/>
      <c r="YO74" s="35"/>
      <c r="YP74" s="35"/>
      <c r="YQ74" s="35"/>
      <c r="YR74" s="35"/>
      <c r="YS74" s="35"/>
      <c r="YT74" s="35"/>
      <c r="YU74" s="35"/>
      <c r="YV74" s="35"/>
      <c r="YW74" s="35"/>
      <c r="YX74" s="35"/>
      <c r="YY74" s="35"/>
      <c r="YZ74" s="35"/>
      <c r="ZA74" s="35"/>
      <c r="ZB74" s="35"/>
      <c r="ZC74" s="35"/>
      <c r="ZD74" s="35"/>
      <c r="ZE74" s="35"/>
      <c r="ZF74" s="35"/>
      <c r="ZG74" s="35"/>
      <c r="ZH74" s="35"/>
      <c r="ZI74" s="35"/>
      <c r="ZJ74" s="35"/>
      <c r="ZK74" s="35"/>
      <c r="ZL74" s="35"/>
      <c r="ZM74" s="35"/>
      <c r="ZN74" s="35"/>
      <c r="ZO74" s="35"/>
      <c r="ZP74" s="35"/>
      <c r="ZQ74" s="35"/>
      <c r="ZR74" s="35"/>
      <c r="ZS74" s="35"/>
      <c r="ZT74" s="35"/>
      <c r="ZU74" s="35"/>
      <c r="ZV74" s="35"/>
      <c r="ZW74" s="35"/>
      <c r="ZX74" s="35"/>
      <c r="ZY74" s="35"/>
      <c r="ZZ74" s="35"/>
      <c r="AAA74" s="35"/>
      <c r="AAB74" s="35"/>
      <c r="AAC74" s="35"/>
      <c r="AAD74" s="35"/>
      <c r="AAE74" s="35"/>
      <c r="AAF74" s="35"/>
      <c r="AAG74" s="35"/>
      <c r="AAH74" s="35"/>
      <c r="AAI74" s="35"/>
      <c r="AAJ74" s="35"/>
      <c r="AAK74" s="35"/>
      <c r="AAL74" s="35"/>
      <c r="AAM74" s="35"/>
      <c r="AAN74" s="35"/>
      <c r="AAO74" s="35"/>
      <c r="AAP74" s="35"/>
      <c r="AAQ74" s="35"/>
      <c r="AAR74" s="35"/>
      <c r="AAS74" s="35"/>
      <c r="AAT74" s="35"/>
      <c r="AAU74" s="35"/>
      <c r="AAV74" s="35"/>
      <c r="AAW74" s="35"/>
      <c r="AAX74" s="35"/>
      <c r="AAY74" s="35"/>
      <c r="AAZ74" s="35"/>
      <c r="ABA74" s="35"/>
      <c r="ABB74" s="35"/>
      <c r="ABC74" s="35"/>
      <c r="ABD74" s="35"/>
      <c r="ABE74" s="35"/>
      <c r="ABF74" s="35"/>
      <c r="ABG74" s="35"/>
      <c r="ABH74" s="35"/>
      <c r="ABI74" s="35"/>
      <c r="ABJ74" s="35"/>
      <c r="ABK74" s="35"/>
      <c r="ABL74" s="35"/>
      <c r="ABM74" s="35"/>
      <c r="ABN74" s="35"/>
      <c r="ABO74" s="35"/>
      <c r="ABP74" s="35"/>
      <c r="ABQ74" s="35"/>
      <c r="ABR74" s="35"/>
      <c r="ABS74" s="35"/>
      <c r="ABT74" s="35"/>
      <c r="ABU74" s="35"/>
      <c r="ABV74" s="35"/>
      <c r="ABW74" s="35"/>
      <c r="ABX74" s="35"/>
      <c r="ABY74" s="35"/>
      <c r="ABZ74" s="35"/>
      <c r="ACA74" s="35"/>
      <c r="ACB74" s="35"/>
      <c r="ACC74" s="35"/>
      <c r="ACD74" s="35"/>
      <c r="ACE74" s="35"/>
      <c r="ACF74" s="35"/>
      <c r="ACG74" s="35"/>
      <c r="ACH74" s="35"/>
      <c r="ACI74" s="35"/>
      <c r="ACJ74" s="35"/>
      <c r="ACK74" s="35"/>
      <c r="ACL74" s="35"/>
      <c r="ACM74" s="35"/>
      <c r="ACN74" s="35"/>
      <c r="ACO74" s="35"/>
      <c r="ACP74" s="35"/>
      <c r="ACQ74" s="35"/>
      <c r="ACR74" s="35"/>
      <c r="ACS74" s="35"/>
      <c r="ACT74" s="35"/>
      <c r="ACU74" s="35"/>
      <c r="ACV74" s="35"/>
      <c r="ACW74" s="35"/>
      <c r="ACX74" s="35"/>
      <c r="ACY74" s="35"/>
      <c r="ACZ74" s="35"/>
      <c r="ADA74" s="35"/>
      <c r="ADB74" s="35"/>
      <c r="ADC74" s="35"/>
      <c r="ADD74" s="35"/>
      <c r="ADE74" s="35"/>
      <c r="ADF74" s="35"/>
      <c r="ADG74" s="35"/>
      <c r="ADH74" s="35"/>
      <c r="ADI74" s="35"/>
      <c r="ADJ74" s="35"/>
      <c r="ADK74" s="35"/>
      <c r="ADL74" s="35"/>
      <c r="ADM74" s="35"/>
      <c r="ADN74" s="35"/>
      <c r="ADO74" s="35"/>
      <c r="ADP74" s="35"/>
      <c r="ADQ74" s="35"/>
      <c r="ADR74" s="35"/>
      <c r="ADS74" s="35"/>
      <c r="ADT74" s="35"/>
      <c r="ADU74" s="35"/>
      <c r="ADV74" s="35"/>
      <c r="ADW74" s="35"/>
      <c r="ADX74" s="35"/>
      <c r="ADY74" s="26">
        <f t="shared" si="4"/>
        <v>0</v>
      </c>
      <c r="ADZ74" s="5"/>
    </row>
    <row r="75" spans="1:806" s="33" customFormat="1" x14ac:dyDescent="0.2">
      <c r="A75" s="51" t="s">
        <v>119</v>
      </c>
      <c r="B75" s="65">
        <f t="shared" si="3"/>
        <v>3</v>
      </c>
      <c r="C75" s="57">
        <v>1</v>
      </c>
      <c r="D75" s="60">
        <v>44767</v>
      </c>
      <c r="E75" s="67">
        <v>48.66</v>
      </c>
      <c r="F75" s="67">
        <f t="shared" si="2"/>
        <v>145.97999999999999</v>
      </c>
      <c r="G75" s="6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15"/>
      <c r="BF75" s="15"/>
      <c r="BG75" s="136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  <c r="EU75" s="35"/>
      <c r="EV75" s="35"/>
      <c r="EW75" s="35"/>
      <c r="EX75" s="35"/>
      <c r="EY75" s="35"/>
      <c r="EZ75" s="35"/>
      <c r="FA75" s="35"/>
      <c r="FB75" s="35"/>
      <c r="FC75" s="35"/>
      <c r="FD75" s="35"/>
      <c r="FE75" s="35"/>
      <c r="FF75" s="35"/>
      <c r="FG75" s="35"/>
      <c r="FH75" s="35"/>
      <c r="FI75" s="35"/>
      <c r="FJ75" s="35"/>
      <c r="FK75" s="35"/>
      <c r="FL75" s="35"/>
      <c r="FM75" s="35"/>
      <c r="FN75" s="35"/>
      <c r="FO75" s="35"/>
      <c r="FP75" s="35"/>
      <c r="FQ75" s="35"/>
      <c r="FR75" s="35"/>
      <c r="FS75" s="35"/>
      <c r="FT75" s="35"/>
      <c r="FU75" s="35"/>
      <c r="FV75" s="35"/>
      <c r="FW75" s="35"/>
      <c r="FX75" s="35"/>
      <c r="FY75" s="35"/>
      <c r="FZ75" s="35"/>
      <c r="GA75" s="35"/>
      <c r="GB75" s="35"/>
      <c r="GC75" s="35"/>
      <c r="GD75" s="35"/>
      <c r="GE75" s="35"/>
      <c r="GF75" s="35"/>
      <c r="GG75" s="35"/>
      <c r="GH75" s="35"/>
      <c r="GI75" s="35"/>
      <c r="GJ75" s="35"/>
      <c r="GK75" s="35"/>
      <c r="GL75" s="35"/>
      <c r="GM75" s="35"/>
      <c r="GN75" s="35"/>
      <c r="GO75" s="35"/>
      <c r="GP75" s="35"/>
      <c r="GQ75" s="35"/>
      <c r="GR75" s="35"/>
      <c r="GS75" s="35"/>
      <c r="GT75" s="35"/>
      <c r="GU75" s="35"/>
      <c r="GV75" s="35"/>
      <c r="GW75" s="35"/>
      <c r="GX75" s="35"/>
      <c r="GY75" s="35"/>
      <c r="GZ75" s="35"/>
      <c r="HA75" s="35"/>
      <c r="HB75" s="35"/>
      <c r="HC75" s="35"/>
      <c r="HD75" s="35"/>
      <c r="HE75" s="35"/>
      <c r="HF75" s="35"/>
      <c r="HG75" s="35"/>
      <c r="HH75" s="35"/>
      <c r="HI75" s="35"/>
      <c r="HJ75" s="35"/>
      <c r="HK75" s="35"/>
      <c r="HL75" s="35"/>
      <c r="HM75" s="35"/>
      <c r="HN75" s="35"/>
      <c r="HO75" s="35"/>
      <c r="HP75" s="35"/>
      <c r="HQ75" s="35"/>
      <c r="HR75" s="35"/>
      <c r="HS75" s="35"/>
      <c r="HT75" s="35"/>
      <c r="HU75" s="35"/>
      <c r="HV75" s="35"/>
      <c r="HW75" s="35"/>
      <c r="HX75" s="35"/>
      <c r="HY75" s="35"/>
      <c r="HZ75" s="35"/>
      <c r="IA75" s="35"/>
      <c r="IB75" s="35"/>
      <c r="IC75" s="35"/>
      <c r="ID75" s="35"/>
      <c r="IE75" s="35"/>
      <c r="IF75" s="35"/>
      <c r="IG75" s="35"/>
      <c r="IH75" s="35"/>
      <c r="II75" s="35"/>
      <c r="IJ75" s="35"/>
      <c r="IK75" s="35"/>
      <c r="IL75" s="35"/>
      <c r="IM75" s="35"/>
      <c r="IN75" s="35"/>
      <c r="IO75" s="35"/>
      <c r="IP75" s="35"/>
      <c r="IQ75" s="35"/>
      <c r="IR75" s="35"/>
      <c r="IS75" s="35"/>
      <c r="IT75" s="35"/>
      <c r="IU75" s="35"/>
      <c r="IV75" s="35"/>
      <c r="IW75" s="35"/>
      <c r="IX75" s="35"/>
      <c r="IY75" s="35"/>
      <c r="IZ75" s="35"/>
      <c r="JA75" s="35"/>
      <c r="JB75" s="35"/>
      <c r="JC75" s="35"/>
      <c r="JD75" s="35"/>
      <c r="JE75" s="35"/>
      <c r="JF75" s="35"/>
      <c r="JG75" s="35"/>
      <c r="JH75" s="35"/>
      <c r="JI75" s="35"/>
      <c r="JJ75" s="35"/>
      <c r="JK75" s="35"/>
      <c r="JL75" s="35"/>
      <c r="JM75" s="35"/>
      <c r="JN75" s="35"/>
      <c r="JO75" s="35"/>
      <c r="JP75" s="35"/>
      <c r="JQ75" s="35"/>
      <c r="JR75" s="35"/>
      <c r="JS75" s="35"/>
      <c r="JT75" s="35"/>
      <c r="JU75" s="35"/>
      <c r="JV75" s="35"/>
      <c r="JW75" s="35"/>
      <c r="JX75" s="35"/>
      <c r="JY75" s="35"/>
      <c r="JZ75" s="35"/>
      <c r="KA75" s="35"/>
      <c r="KB75" s="35"/>
      <c r="KC75" s="35"/>
      <c r="KD75" s="35"/>
      <c r="KE75" s="35"/>
      <c r="KF75" s="35"/>
      <c r="KG75" s="35"/>
      <c r="KH75" s="35"/>
      <c r="KI75" s="35"/>
      <c r="KJ75" s="35"/>
      <c r="KK75" s="35"/>
      <c r="KL75" s="35"/>
      <c r="KM75" s="35"/>
      <c r="KN75" s="35"/>
      <c r="KO75" s="35"/>
      <c r="KP75" s="35"/>
      <c r="KQ75" s="35"/>
      <c r="KR75" s="35"/>
      <c r="KS75" s="35"/>
      <c r="KT75" s="35"/>
      <c r="KU75" s="35"/>
      <c r="KV75" s="35"/>
      <c r="KW75" s="35"/>
      <c r="KX75" s="35"/>
      <c r="KY75" s="35"/>
      <c r="KZ75" s="35"/>
      <c r="LA75" s="35"/>
      <c r="LB75" s="35"/>
      <c r="LC75" s="35"/>
      <c r="LD75" s="35"/>
      <c r="LE75" s="35"/>
      <c r="LF75" s="35"/>
      <c r="LG75" s="35"/>
      <c r="LH75" s="35"/>
      <c r="LI75" s="35"/>
      <c r="LJ75" s="35"/>
      <c r="LK75" s="35"/>
      <c r="LL75" s="35"/>
      <c r="LM75" s="35"/>
      <c r="LN75" s="35"/>
      <c r="LO75" s="35"/>
      <c r="LP75" s="35"/>
      <c r="LQ75" s="35"/>
      <c r="LR75" s="35"/>
      <c r="LS75" s="35"/>
      <c r="LT75" s="35"/>
      <c r="LU75" s="35"/>
      <c r="LV75" s="35"/>
      <c r="LW75" s="35"/>
      <c r="LX75" s="35"/>
      <c r="LY75" s="35"/>
      <c r="LZ75" s="35"/>
      <c r="MA75" s="35"/>
      <c r="MB75" s="35"/>
      <c r="MC75" s="35"/>
      <c r="MD75" s="35"/>
      <c r="ME75" s="35"/>
      <c r="MF75" s="35"/>
      <c r="MG75" s="35"/>
      <c r="MH75" s="35"/>
      <c r="MI75" s="35"/>
      <c r="MJ75" s="35"/>
      <c r="MK75" s="35"/>
      <c r="ML75" s="35"/>
      <c r="MM75" s="35"/>
      <c r="MN75" s="35"/>
      <c r="MO75" s="35"/>
      <c r="MP75" s="35"/>
      <c r="MQ75" s="35"/>
      <c r="MR75" s="35"/>
      <c r="MS75" s="35"/>
      <c r="MT75" s="35"/>
      <c r="MU75" s="35"/>
      <c r="MV75" s="35"/>
      <c r="MW75" s="35"/>
      <c r="MX75" s="35"/>
      <c r="MY75" s="35"/>
      <c r="MZ75" s="35"/>
      <c r="NA75" s="35"/>
      <c r="NB75" s="35"/>
      <c r="NC75" s="35"/>
      <c r="ND75" s="35"/>
      <c r="NE75" s="35"/>
      <c r="NF75" s="35"/>
      <c r="NG75" s="35"/>
      <c r="NH75" s="35"/>
      <c r="NI75" s="35"/>
      <c r="NJ75" s="35"/>
      <c r="NK75" s="35"/>
      <c r="NL75" s="35"/>
      <c r="NM75" s="35"/>
      <c r="NN75" s="35"/>
      <c r="NO75" s="35"/>
      <c r="NP75" s="35"/>
      <c r="NQ75" s="35"/>
      <c r="NR75" s="35"/>
      <c r="NS75" s="35"/>
      <c r="NT75" s="35"/>
      <c r="NU75" s="35"/>
      <c r="NV75" s="35"/>
      <c r="NW75" s="35"/>
      <c r="NX75" s="35"/>
      <c r="NY75" s="35"/>
      <c r="NZ75" s="35"/>
      <c r="OA75" s="35"/>
      <c r="OB75" s="35"/>
      <c r="OC75" s="35"/>
      <c r="OD75" s="35"/>
      <c r="OE75" s="35"/>
      <c r="OF75" s="35"/>
      <c r="OG75" s="35"/>
      <c r="OH75" s="35"/>
      <c r="OI75" s="35"/>
      <c r="OJ75" s="35"/>
      <c r="OK75" s="35"/>
      <c r="OL75" s="35"/>
      <c r="OM75" s="35"/>
      <c r="ON75" s="35"/>
      <c r="OO75" s="35"/>
      <c r="OP75" s="35"/>
      <c r="OQ75" s="35"/>
      <c r="OR75" s="35"/>
      <c r="OS75" s="35"/>
      <c r="OT75" s="35"/>
      <c r="OU75" s="35"/>
      <c r="OV75" s="35"/>
      <c r="OW75" s="35"/>
      <c r="OX75" s="35"/>
      <c r="OY75" s="35"/>
      <c r="OZ75" s="35"/>
      <c r="PA75" s="35"/>
      <c r="PB75" s="35"/>
      <c r="PC75" s="35"/>
      <c r="PD75" s="35"/>
      <c r="PE75" s="35"/>
      <c r="PF75" s="35"/>
      <c r="PG75" s="35"/>
      <c r="PH75" s="35"/>
      <c r="PI75" s="35"/>
      <c r="PJ75" s="35"/>
      <c r="PK75" s="35"/>
      <c r="PL75" s="35"/>
      <c r="PM75" s="35"/>
      <c r="PN75" s="35"/>
      <c r="PO75" s="35"/>
      <c r="PP75" s="35"/>
      <c r="PQ75" s="35"/>
      <c r="PR75" s="35"/>
      <c r="PS75" s="35"/>
      <c r="PT75" s="35"/>
      <c r="PU75" s="35"/>
      <c r="PV75" s="35"/>
      <c r="PW75" s="35"/>
      <c r="PX75" s="35"/>
      <c r="PY75" s="35"/>
      <c r="PZ75" s="35"/>
      <c r="QA75" s="35"/>
      <c r="QB75" s="35"/>
      <c r="QC75" s="35"/>
      <c r="QD75" s="35"/>
      <c r="QE75" s="35"/>
      <c r="QF75" s="35"/>
      <c r="QG75" s="35"/>
      <c r="QH75" s="35"/>
      <c r="QI75" s="35"/>
      <c r="QJ75" s="35"/>
      <c r="QK75" s="35"/>
      <c r="QL75" s="35"/>
      <c r="QM75" s="35"/>
      <c r="QN75" s="35"/>
      <c r="QO75" s="35"/>
      <c r="QP75" s="35"/>
      <c r="QQ75" s="35"/>
      <c r="QR75" s="35"/>
      <c r="QS75" s="35"/>
      <c r="QT75" s="35"/>
      <c r="QU75" s="35"/>
      <c r="QV75" s="35"/>
      <c r="QW75" s="35"/>
      <c r="QX75" s="35"/>
      <c r="QY75" s="35"/>
      <c r="QZ75" s="35"/>
      <c r="RA75" s="35"/>
      <c r="RB75" s="35"/>
      <c r="RC75" s="35"/>
      <c r="RD75" s="35"/>
      <c r="RE75" s="35"/>
      <c r="RF75" s="35"/>
      <c r="RG75" s="35"/>
      <c r="RH75" s="35"/>
      <c r="RI75" s="35"/>
      <c r="RJ75" s="35"/>
      <c r="RK75" s="35"/>
      <c r="RL75" s="35"/>
      <c r="RM75" s="35"/>
      <c r="RN75" s="35"/>
      <c r="RO75" s="35"/>
      <c r="RP75" s="35"/>
      <c r="RQ75" s="35"/>
      <c r="RR75" s="35"/>
      <c r="RS75" s="35"/>
      <c r="RT75" s="35"/>
      <c r="RU75" s="35"/>
      <c r="RV75" s="35"/>
      <c r="RW75" s="35"/>
      <c r="RX75" s="35"/>
      <c r="RY75" s="35"/>
      <c r="RZ75" s="35"/>
      <c r="SA75" s="35"/>
      <c r="SB75" s="35"/>
      <c r="SC75" s="35"/>
      <c r="SD75" s="35"/>
      <c r="SE75" s="35"/>
      <c r="SF75" s="35"/>
      <c r="SG75" s="35"/>
      <c r="SH75" s="35"/>
      <c r="SI75" s="35"/>
      <c r="SJ75" s="35"/>
      <c r="SK75" s="35"/>
      <c r="SL75" s="35"/>
      <c r="SM75" s="35"/>
      <c r="SN75" s="35"/>
      <c r="SO75" s="35"/>
      <c r="SP75" s="35"/>
      <c r="SQ75" s="35"/>
      <c r="SR75" s="35"/>
      <c r="SS75" s="35"/>
      <c r="ST75" s="35"/>
      <c r="SU75" s="35"/>
      <c r="SV75" s="35"/>
      <c r="SW75" s="35"/>
      <c r="SX75" s="35"/>
      <c r="SY75" s="35"/>
      <c r="SZ75" s="35"/>
      <c r="TA75" s="35"/>
      <c r="TB75" s="35"/>
      <c r="TC75" s="35"/>
      <c r="TD75" s="35"/>
      <c r="TE75" s="35"/>
      <c r="TF75" s="35"/>
      <c r="TG75" s="35"/>
      <c r="TH75" s="35"/>
      <c r="TI75" s="35"/>
      <c r="TJ75" s="35"/>
      <c r="TK75" s="35"/>
      <c r="TL75" s="35"/>
      <c r="TM75" s="35"/>
      <c r="TN75" s="35"/>
      <c r="TO75" s="35"/>
      <c r="TP75" s="35"/>
      <c r="TQ75" s="35"/>
      <c r="TR75" s="35"/>
      <c r="TS75" s="35"/>
      <c r="TT75" s="35"/>
      <c r="TU75" s="35"/>
      <c r="TV75" s="35"/>
      <c r="TW75" s="35"/>
      <c r="TX75" s="35"/>
      <c r="TY75" s="35"/>
      <c r="TZ75" s="35"/>
      <c r="UA75" s="35"/>
      <c r="UB75" s="35"/>
      <c r="UC75" s="35"/>
      <c r="UD75" s="35"/>
      <c r="UE75" s="35"/>
      <c r="UF75" s="35"/>
      <c r="UG75" s="35"/>
      <c r="UH75" s="35"/>
      <c r="UI75" s="35"/>
      <c r="UJ75" s="35"/>
      <c r="UK75" s="35"/>
      <c r="UL75" s="35"/>
      <c r="UM75" s="35"/>
      <c r="UN75" s="35"/>
      <c r="UO75" s="35"/>
      <c r="UP75" s="35"/>
      <c r="UQ75" s="35"/>
      <c r="UR75" s="35"/>
      <c r="US75" s="35"/>
      <c r="UT75" s="35"/>
      <c r="UU75" s="35"/>
      <c r="UV75" s="35"/>
      <c r="UW75" s="35"/>
      <c r="UX75" s="35"/>
      <c r="UY75" s="35"/>
      <c r="UZ75" s="35"/>
      <c r="VA75" s="35"/>
      <c r="VB75" s="35"/>
      <c r="VC75" s="35"/>
      <c r="VD75" s="35"/>
      <c r="VE75" s="35"/>
      <c r="VF75" s="35"/>
      <c r="VG75" s="35"/>
      <c r="VH75" s="35"/>
      <c r="VI75" s="35"/>
      <c r="VJ75" s="35"/>
      <c r="VK75" s="35"/>
      <c r="VL75" s="35"/>
      <c r="VM75" s="35"/>
      <c r="VN75" s="35"/>
      <c r="VO75" s="35"/>
      <c r="VP75" s="35"/>
      <c r="VQ75" s="35"/>
      <c r="VR75" s="35"/>
      <c r="VS75" s="35"/>
      <c r="VT75" s="35">
        <v>5</v>
      </c>
      <c r="VU75" s="35"/>
      <c r="VV75" s="35"/>
      <c r="VW75" s="35"/>
      <c r="VX75" s="35"/>
      <c r="VY75" s="35"/>
      <c r="VZ75" s="35"/>
      <c r="WA75" s="35"/>
      <c r="WB75" s="35"/>
      <c r="WC75" s="35"/>
      <c r="WD75" s="35">
        <v>5</v>
      </c>
      <c r="WE75" s="35"/>
      <c r="WF75" s="35"/>
      <c r="WG75" s="35"/>
      <c r="WH75" s="35"/>
      <c r="WI75" s="35"/>
      <c r="WJ75" s="35"/>
      <c r="WK75" s="35"/>
      <c r="WL75" s="35"/>
      <c r="WM75" s="35"/>
      <c r="WN75" s="35"/>
      <c r="WO75" s="35"/>
      <c r="WP75" s="35"/>
      <c r="WQ75" s="35"/>
      <c r="WR75" s="35"/>
      <c r="WS75" s="35"/>
      <c r="WT75" s="35"/>
      <c r="WU75" s="35"/>
      <c r="WV75" s="35"/>
      <c r="WW75" s="35"/>
      <c r="WX75" s="35"/>
      <c r="WY75" s="35"/>
      <c r="WZ75" s="35"/>
      <c r="XA75" s="35"/>
      <c r="XB75" s="35"/>
      <c r="XC75" s="35"/>
      <c r="XD75" s="35"/>
      <c r="XE75" s="35"/>
      <c r="XF75" s="35"/>
      <c r="XG75" s="35"/>
      <c r="XH75" s="35"/>
      <c r="XI75" s="35"/>
      <c r="XJ75" s="35"/>
      <c r="XK75" s="35"/>
      <c r="XL75" s="35"/>
      <c r="XM75" s="35"/>
      <c r="XN75" s="35"/>
      <c r="XO75" s="35"/>
      <c r="XP75" s="35"/>
      <c r="XQ75" s="35"/>
      <c r="XR75" s="35"/>
      <c r="XS75" s="35"/>
      <c r="XT75" s="35"/>
      <c r="XU75" s="35"/>
      <c r="XV75" s="35"/>
      <c r="XW75" s="35"/>
      <c r="XX75" s="35"/>
      <c r="XY75" s="35"/>
      <c r="XZ75" s="35"/>
      <c r="YA75" s="35"/>
      <c r="YB75" s="35"/>
      <c r="YC75" s="35"/>
      <c r="YD75" s="35"/>
      <c r="YE75" s="35"/>
      <c r="YF75" s="35"/>
      <c r="YG75" s="35"/>
      <c r="YH75" s="35"/>
      <c r="YI75" s="35"/>
      <c r="YJ75" s="35"/>
      <c r="YK75" s="35"/>
      <c r="YL75" s="35"/>
      <c r="YM75" s="35"/>
      <c r="YN75" s="35"/>
      <c r="YO75" s="35"/>
      <c r="YP75" s="35"/>
      <c r="YQ75" s="35"/>
      <c r="YR75" s="35"/>
      <c r="YS75" s="35"/>
      <c r="YT75" s="35"/>
      <c r="YU75" s="35"/>
      <c r="YV75" s="35"/>
      <c r="YW75" s="35"/>
      <c r="YX75" s="35"/>
      <c r="YY75" s="35"/>
      <c r="YZ75" s="35"/>
      <c r="ZA75" s="35"/>
      <c r="ZB75" s="35"/>
      <c r="ZC75" s="35"/>
      <c r="ZD75" s="35"/>
      <c r="ZE75" s="35"/>
      <c r="ZF75" s="35"/>
      <c r="ZG75" s="35"/>
      <c r="ZH75" s="35"/>
      <c r="ZI75" s="35"/>
      <c r="ZJ75" s="35"/>
      <c r="ZK75" s="35"/>
      <c r="ZL75" s="35"/>
      <c r="ZM75" s="35"/>
      <c r="ZN75" s="35"/>
      <c r="ZO75" s="35"/>
      <c r="ZP75" s="35"/>
      <c r="ZQ75" s="35"/>
      <c r="ZR75" s="35"/>
      <c r="ZS75" s="35"/>
      <c r="ZT75" s="35"/>
      <c r="ZU75" s="35"/>
      <c r="ZV75" s="35"/>
      <c r="ZW75" s="35"/>
      <c r="ZX75" s="35"/>
      <c r="ZY75" s="35"/>
      <c r="ZZ75" s="35"/>
      <c r="AAA75" s="35"/>
      <c r="AAB75" s="35"/>
      <c r="AAC75" s="35">
        <v>3</v>
      </c>
      <c r="AAD75" s="35"/>
      <c r="AAE75" s="35"/>
      <c r="AAF75" s="35"/>
      <c r="AAG75" s="35"/>
      <c r="AAH75" s="35"/>
      <c r="AAI75" s="35"/>
      <c r="AAJ75" s="35"/>
      <c r="AAK75" s="35"/>
      <c r="AAL75" s="35"/>
      <c r="AAM75" s="35"/>
      <c r="AAN75" s="35"/>
      <c r="AAO75" s="35"/>
      <c r="AAP75" s="35"/>
      <c r="AAQ75" s="35"/>
      <c r="AAR75" s="35"/>
      <c r="AAS75" s="35"/>
      <c r="AAT75" s="35"/>
      <c r="AAU75" s="35"/>
      <c r="AAV75" s="35"/>
      <c r="AAW75" s="35"/>
      <c r="AAX75" s="35"/>
      <c r="AAY75" s="35"/>
      <c r="AAZ75" s="35"/>
      <c r="ABA75" s="35"/>
      <c r="ABB75" s="35"/>
      <c r="ABC75" s="35"/>
      <c r="ABD75" s="35"/>
      <c r="ABE75" s="35"/>
      <c r="ABF75" s="35"/>
      <c r="ABG75" s="35"/>
      <c r="ABH75" s="35"/>
      <c r="ABI75" s="35"/>
      <c r="ABJ75" s="35"/>
      <c r="ABK75" s="35"/>
      <c r="ABL75" s="35"/>
      <c r="ABM75" s="35"/>
      <c r="ABN75" s="35"/>
      <c r="ABO75" s="35"/>
      <c r="ABP75" s="35"/>
      <c r="ABQ75" s="35"/>
      <c r="ABR75" s="35"/>
      <c r="ABS75" s="35"/>
      <c r="ABT75" s="35"/>
      <c r="ABU75" s="35"/>
      <c r="ABV75" s="35"/>
      <c r="ABW75" s="35"/>
      <c r="ABX75" s="35"/>
      <c r="ABY75" s="35"/>
      <c r="ABZ75" s="35"/>
      <c r="ACA75" s="35"/>
      <c r="ACB75" s="35"/>
      <c r="ACC75" s="35"/>
      <c r="ACD75" s="35"/>
      <c r="ACE75" s="35"/>
      <c r="ACF75" s="35"/>
      <c r="ACG75" s="35"/>
      <c r="ACH75" s="35"/>
      <c r="ACI75" s="35"/>
      <c r="ACJ75" s="35"/>
      <c r="ACK75" s="35"/>
      <c r="ACL75" s="35"/>
      <c r="ACM75" s="35"/>
      <c r="ACN75" s="35"/>
      <c r="ACO75" s="35"/>
      <c r="ACP75" s="35"/>
      <c r="ACQ75" s="35"/>
      <c r="ACR75" s="35"/>
      <c r="ACS75" s="35"/>
      <c r="ACT75" s="35"/>
      <c r="ACU75" s="35"/>
      <c r="ACV75" s="35"/>
      <c r="ACW75" s="35"/>
      <c r="ACX75" s="35"/>
      <c r="ACY75" s="35"/>
      <c r="ACZ75" s="35"/>
      <c r="ADA75" s="35"/>
      <c r="ADB75" s="35"/>
      <c r="ADC75" s="35"/>
      <c r="ADD75" s="35"/>
      <c r="ADE75" s="35"/>
      <c r="ADF75" s="35"/>
      <c r="ADG75" s="35"/>
      <c r="ADH75" s="35"/>
      <c r="ADI75" s="35"/>
      <c r="ADJ75" s="35"/>
      <c r="ADK75" s="35"/>
      <c r="ADL75" s="35"/>
      <c r="ADM75" s="35"/>
      <c r="ADN75" s="35"/>
      <c r="ADO75" s="35"/>
      <c r="ADP75" s="35"/>
      <c r="ADQ75" s="35"/>
      <c r="ADR75" s="35"/>
      <c r="ADS75" s="35"/>
      <c r="ADT75" s="35"/>
      <c r="ADU75" s="35"/>
      <c r="ADV75" s="35"/>
      <c r="ADW75" s="35"/>
      <c r="ADX75" s="35">
        <v>3</v>
      </c>
      <c r="ADY75" s="26">
        <f t="shared" si="4"/>
        <v>0</v>
      </c>
      <c r="ADZ75" s="5"/>
    </row>
    <row r="76" spans="1:806" s="33" customFormat="1" x14ac:dyDescent="0.2">
      <c r="A76" s="51" t="s">
        <v>254</v>
      </c>
      <c r="B76" s="65">
        <f t="shared" si="3"/>
        <v>0</v>
      </c>
      <c r="C76" s="57">
        <v>1</v>
      </c>
      <c r="D76" s="59">
        <v>44685</v>
      </c>
      <c r="E76" s="67">
        <v>44.97</v>
      </c>
      <c r="F76" s="67">
        <f t="shared" si="2"/>
        <v>0</v>
      </c>
      <c r="G76" s="6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15"/>
      <c r="BF76" s="15"/>
      <c r="BG76" s="136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s="35"/>
      <c r="DP76" s="35"/>
      <c r="DQ76" s="35"/>
      <c r="DR76" s="35"/>
      <c r="DS76" s="35"/>
      <c r="DT76" s="35"/>
      <c r="DU76" s="35"/>
      <c r="DV76" s="35"/>
      <c r="DW76" s="35"/>
      <c r="DX76" s="35"/>
      <c r="DY76" s="35"/>
      <c r="DZ76" s="35"/>
      <c r="EA76" s="35"/>
      <c r="EB76" s="35"/>
      <c r="EC76" s="35"/>
      <c r="ED76" s="35"/>
      <c r="EE76" s="35"/>
      <c r="EF76" s="35"/>
      <c r="EG76" s="35"/>
      <c r="EH76" s="35"/>
      <c r="EI76" s="35"/>
      <c r="EJ76" s="35"/>
      <c r="EK76" s="35"/>
      <c r="EL76" s="35"/>
      <c r="EM76" s="35"/>
      <c r="EN76" s="35"/>
      <c r="EO76" s="35"/>
      <c r="EP76" s="35"/>
      <c r="EQ76" s="35"/>
      <c r="ER76" s="35"/>
      <c r="ES76" s="35"/>
      <c r="ET76" s="35"/>
      <c r="EU76" s="35"/>
      <c r="EV76" s="35"/>
      <c r="EW76" s="35"/>
      <c r="EX76" s="35"/>
      <c r="EY76" s="35"/>
      <c r="EZ76" s="35"/>
      <c r="FA76" s="35"/>
      <c r="FB76" s="35"/>
      <c r="FC76" s="35"/>
      <c r="FD76" s="35"/>
      <c r="FE76" s="35"/>
      <c r="FF76" s="35"/>
      <c r="FG76" s="35"/>
      <c r="FH76" s="35"/>
      <c r="FI76" s="35"/>
      <c r="FJ76" s="35"/>
      <c r="FK76" s="35"/>
      <c r="FL76" s="35"/>
      <c r="FM76" s="35"/>
      <c r="FN76" s="35"/>
      <c r="FO76" s="35"/>
      <c r="FP76" s="35"/>
      <c r="FQ76" s="35"/>
      <c r="FR76" s="35"/>
      <c r="FS76" s="35"/>
      <c r="FT76" s="35"/>
      <c r="FU76" s="35"/>
      <c r="FV76" s="35"/>
      <c r="FW76" s="35"/>
      <c r="FX76" s="35"/>
      <c r="FY76" s="35"/>
      <c r="FZ76" s="35"/>
      <c r="GA76" s="35"/>
      <c r="GB76" s="35"/>
      <c r="GC76" s="35"/>
      <c r="GD76" s="35"/>
      <c r="GE76" s="35"/>
      <c r="GF76" s="35"/>
      <c r="GG76" s="35"/>
      <c r="GH76" s="35">
        <v>2</v>
      </c>
      <c r="GI76" s="35"/>
      <c r="GJ76" s="35"/>
      <c r="GK76" s="35"/>
      <c r="GL76" s="35"/>
      <c r="GM76" s="35"/>
      <c r="GN76" s="35"/>
      <c r="GO76" s="35"/>
      <c r="GP76" s="35"/>
      <c r="GQ76" s="35"/>
      <c r="GR76" s="35"/>
      <c r="GS76" s="35"/>
      <c r="GT76" s="35"/>
      <c r="GU76" s="35"/>
      <c r="GV76" s="35"/>
      <c r="GW76" s="35"/>
      <c r="GX76" s="35"/>
      <c r="GY76" s="35"/>
      <c r="GZ76" s="35"/>
      <c r="HA76" s="35"/>
      <c r="HB76" s="35"/>
      <c r="HC76" s="35"/>
      <c r="HD76" s="35"/>
      <c r="HE76" s="35"/>
      <c r="HF76" s="35"/>
      <c r="HG76" s="35"/>
      <c r="HH76" s="35"/>
      <c r="HI76" s="35"/>
      <c r="HJ76" s="35"/>
      <c r="HK76" s="35"/>
      <c r="HL76" s="35"/>
      <c r="HM76" s="35"/>
      <c r="HN76" s="35"/>
      <c r="HO76" s="35"/>
      <c r="HP76" s="35"/>
      <c r="HQ76" s="35"/>
      <c r="HR76" s="35"/>
      <c r="HS76" s="35"/>
      <c r="HT76" s="35"/>
      <c r="HU76" s="35"/>
      <c r="HV76" s="35"/>
      <c r="HW76" s="35"/>
      <c r="HX76" s="35"/>
      <c r="HY76" s="35"/>
      <c r="HZ76" s="35"/>
      <c r="IA76" s="35"/>
      <c r="IB76" s="35"/>
      <c r="IC76" s="35"/>
      <c r="ID76" s="35"/>
      <c r="IE76" s="35"/>
      <c r="IF76" s="35"/>
      <c r="IG76" s="35"/>
      <c r="IH76" s="35"/>
      <c r="II76" s="35"/>
      <c r="IJ76" s="35"/>
      <c r="IK76" s="35"/>
      <c r="IL76" s="35"/>
      <c r="IM76" s="35"/>
      <c r="IN76" s="35"/>
      <c r="IO76" s="35"/>
      <c r="IP76" s="35"/>
      <c r="IQ76" s="35"/>
      <c r="IR76" s="35"/>
      <c r="IS76" s="35"/>
      <c r="IT76" s="35"/>
      <c r="IU76" s="35"/>
      <c r="IV76" s="35"/>
      <c r="IW76" s="35"/>
      <c r="IX76" s="35"/>
      <c r="IY76" s="35"/>
      <c r="IZ76" s="35"/>
      <c r="JA76" s="35"/>
      <c r="JB76" s="35"/>
      <c r="JC76" s="35"/>
      <c r="JD76" s="35"/>
      <c r="JE76" s="35"/>
      <c r="JF76" s="35"/>
      <c r="JG76" s="35"/>
      <c r="JH76" s="35"/>
      <c r="JI76" s="35"/>
      <c r="JJ76" s="35"/>
      <c r="JK76" s="35"/>
      <c r="JL76" s="35"/>
      <c r="JM76" s="35"/>
      <c r="JN76" s="35"/>
      <c r="JO76" s="35"/>
      <c r="JP76" s="35"/>
      <c r="JQ76" s="35"/>
      <c r="JR76" s="35"/>
      <c r="JS76" s="35"/>
      <c r="JT76" s="35"/>
      <c r="JU76" s="35"/>
      <c r="JV76" s="35"/>
      <c r="JW76" s="35"/>
      <c r="JX76" s="35"/>
      <c r="JY76" s="35"/>
      <c r="JZ76" s="35"/>
      <c r="KA76" s="35"/>
      <c r="KB76" s="35"/>
      <c r="KC76" s="35"/>
      <c r="KD76" s="35"/>
      <c r="KE76" s="35"/>
      <c r="KF76" s="35"/>
      <c r="KG76" s="35"/>
      <c r="KH76" s="35"/>
      <c r="KI76" s="35"/>
      <c r="KJ76" s="35"/>
      <c r="KK76" s="35"/>
      <c r="KL76" s="35"/>
      <c r="KM76" s="35"/>
      <c r="KN76" s="35"/>
      <c r="KO76" s="35"/>
      <c r="KP76" s="35"/>
      <c r="KQ76" s="35"/>
      <c r="KR76" s="35"/>
      <c r="KS76" s="35"/>
      <c r="KT76" s="35"/>
      <c r="KU76" s="35"/>
      <c r="KV76" s="35"/>
      <c r="KW76" s="35"/>
      <c r="KX76" s="35"/>
      <c r="KY76" s="35"/>
      <c r="KZ76" s="35"/>
      <c r="LA76" s="35"/>
      <c r="LB76" s="35"/>
      <c r="LC76" s="35"/>
      <c r="LD76" s="35"/>
      <c r="LE76" s="35"/>
      <c r="LF76" s="35"/>
      <c r="LG76" s="35"/>
      <c r="LH76" s="35"/>
      <c r="LI76" s="35"/>
      <c r="LJ76" s="35"/>
      <c r="LK76" s="35"/>
      <c r="LL76" s="35"/>
      <c r="LM76" s="35"/>
      <c r="LN76" s="35"/>
      <c r="LO76" s="35"/>
      <c r="LP76" s="35"/>
      <c r="LQ76" s="35"/>
      <c r="LR76" s="35"/>
      <c r="LS76" s="35"/>
      <c r="LT76" s="35"/>
      <c r="LU76" s="35"/>
      <c r="LV76" s="35"/>
      <c r="LW76" s="35"/>
      <c r="LX76" s="35"/>
      <c r="LY76" s="35"/>
      <c r="LZ76" s="35"/>
      <c r="MA76" s="35"/>
      <c r="MB76" s="35"/>
      <c r="MC76" s="35"/>
      <c r="MD76" s="35"/>
      <c r="ME76" s="35"/>
      <c r="MF76" s="35"/>
      <c r="MG76" s="35"/>
      <c r="MH76" s="35"/>
      <c r="MI76" s="35"/>
      <c r="MJ76" s="35"/>
      <c r="MK76" s="35"/>
      <c r="ML76" s="35"/>
      <c r="MM76" s="35"/>
      <c r="MN76" s="35"/>
      <c r="MO76" s="35"/>
      <c r="MP76" s="35"/>
      <c r="MQ76" s="35"/>
      <c r="MR76" s="35"/>
      <c r="MS76" s="35"/>
      <c r="MT76" s="35"/>
      <c r="MU76" s="35"/>
      <c r="MV76" s="35"/>
      <c r="MW76" s="35"/>
      <c r="MX76" s="35"/>
      <c r="MY76" s="35"/>
      <c r="MZ76" s="35"/>
      <c r="NA76" s="35"/>
      <c r="NB76" s="35"/>
      <c r="NC76" s="35"/>
      <c r="ND76" s="35"/>
      <c r="NE76" s="35"/>
      <c r="NF76" s="35"/>
      <c r="NG76" s="35"/>
      <c r="NH76" s="35"/>
      <c r="NI76" s="35"/>
      <c r="NJ76" s="35"/>
      <c r="NK76" s="35"/>
      <c r="NL76" s="35"/>
      <c r="NM76" s="35"/>
      <c r="NN76" s="35"/>
      <c r="NO76" s="35"/>
      <c r="NP76" s="35"/>
      <c r="NQ76" s="35"/>
      <c r="NR76" s="35"/>
      <c r="NS76" s="35"/>
      <c r="NT76" s="35"/>
      <c r="NU76" s="35"/>
      <c r="NV76" s="35"/>
      <c r="NW76" s="35"/>
      <c r="NX76" s="35"/>
      <c r="NY76" s="35"/>
      <c r="NZ76" s="35"/>
      <c r="OA76" s="35"/>
      <c r="OB76" s="35"/>
      <c r="OC76" s="35"/>
      <c r="OD76" s="35"/>
      <c r="OE76" s="35"/>
      <c r="OF76" s="35"/>
      <c r="OG76" s="35"/>
      <c r="OH76" s="35"/>
      <c r="OI76" s="35"/>
      <c r="OJ76" s="35"/>
      <c r="OK76" s="35"/>
      <c r="OL76" s="35"/>
      <c r="OM76" s="35"/>
      <c r="ON76" s="35"/>
      <c r="OO76" s="35"/>
      <c r="OP76" s="35"/>
      <c r="OQ76" s="35"/>
      <c r="OR76" s="35"/>
      <c r="OS76" s="35"/>
      <c r="OT76" s="35"/>
      <c r="OU76" s="35"/>
      <c r="OV76" s="35"/>
      <c r="OW76" s="35"/>
      <c r="OX76" s="35"/>
      <c r="OY76" s="35"/>
      <c r="OZ76" s="35"/>
      <c r="PA76" s="35"/>
      <c r="PB76" s="35"/>
      <c r="PC76" s="35"/>
      <c r="PD76" s="35"/>
      <c r="PE76" s="35"/>
      <c r="PF76" s="35"/>
      <c r="PG76" s="35"/>
      <c r="PH76" s="35"/>
      <c r="PI76" s="35"/>
      <c r="PJ76" s="35"/>
      <c r="PK76" s="35"/>
      <c r="PL76" s="35"/>
      <c r="PM76" s="35"/>
      <c r="PN76" s="35"/>
      <c r="PO76" s="35"/>
      <c r="PP76" s="35"/>
      <c r="PQ76" s="35"/>
      <c r="PR76" s="35"/>
      <c r="PS76" s="35"/>
      <c r="PT76" s="35"/>
      <c r="PU76" s="35"/>
      <c r="PV76" s="35"/>
      <c r="PW76" s="35"/>
      <c r="PX76" s="35"/>
      <c r="PY76" s="35"/>
      <c r="PZ76" s="35"/>
      <c r="QA76" s="35"/>
      <c r="QB76" s="35"/>
      <c r="QC76" s="35"/>
      <c r="QD76" s="35"/>
      <c r="QE76" s="35"/>
      <c r="QF76" s="35"/>
      <c r="QG76" s="35"/>
      <c r="QH76" s="35"/>
      <c r="QI76" s="35"/>
      <c r="QJ76" s="35"/>
      <c r="QK76" s="35"/>
      <c r="QL76" s="35"/>
      <c r="QM76" s="35"/>
      <c r="QN76" s="35"/>
      <c r="QO76" s="35"/>
      <c r="QP76" s="35"/>
      <c r="QQ76" s="35"/>
      <c r="QR76" s="35"/>
      <c r="QS76" s="35"/>
      <c r="QT76" s="35"/>
      <c r="QU76" s="35"/>
      <c r="QV76" s="35"/>
      <c r="QW76" s="35"/>
      <c r="QX76" s="35"/>
      <c r="QY76" s="35"/>
      <c r="QZ76" s="35"/>
      <c r="RA76" s="35"/>
      <c r="RB76" s="35"/>
      <c r="RC76" s="35"/>
      <c r="RD76" s="35"/>
      <c r="RE76" s="35"/>
      <c r="RF76" s="35"/>
      <c r="RG76" s="35"/>
      <c r="RH76" s="35"/>
      <c r="RI76" s="35"/>
      <c r="RJ76" s="35"/>
      <c r="RK76" s="35"/>
      <c r="RL76" s="35"/>
      <c r="RM76" s="35"/>
      <c r="RN76" s="35"/>
      <c r="RO76" s="35"/>
      <c r="RP76" s="35"/>
      <c r="RQ76" s="35"/>
      <c r="RR76" s="35"/>
      <c r="RS76" s="35"/>
      <c r="RT76" s="35"/>
      <c r="RU76" s="35"/>
      <c r="RV76" s="35"/>
      <c r="RW76" s="35"/>
      <c r="RX76" s="35"/>
      <c r="RY76" s="35"/>
      <c r="RZ76" s="35"/>
      <c r="SA76" s="35"/>
      <c r="SB76" s="35"/>
      <c r="SC76" s="35"/>
      <c r="SD76" s="35"/>
      <c r="SE76" s="35"/>
      <c r="SF76" s="35"/>
      <c r="SG76" s="35"/>
      <c r="SH76" s="35"/>
      <c r="SI76" s="35"/>
      <c r="SJ76" s="35"/>
      <c r="SK76" s="35"/>
      <c r="SL76" s="35"/>
      <c r="SM76" s="35"/>
      <c r="SN76" s="35"/>
      <c r="SO76" s="35"/>
      <c r="SP76" s="35"/>
      <c r="SQ76" s="35"/>
      <c r="SR76" s="35"/>
      <c r="SS76" s="35"/>
      <c r="ST76" s="35"/>
      <c r="SU76" s="35"/>
      <c r="SV76" s="35"/>
      <c r="SW76" s="35"/>
      <c r="SX76" s="35"/>
      <c r="SY76" s="35"/>
      <c r="SZ76" s="35"/>
      <c r="TA76" s="35"/>
      <c r="TB76" s="35"/>
      <c r="TC76" s="35"/>
      <c r="TD76" s="35"/>
      <c r="TE76" s="35"/>
      <c r="TF76" s="35"/>
      <c r="TG76" s="35"/>
      <c r="TH76" s="35"/>
      <c r="TI76" s="35"/>
      <c r="TJ76" s="35"/>
      <c r="TK76" s="35"/>
      <c r="TL76" s="35"/>
      <c r="TM76" s="35"/>
      <c r="TN76" s="35"/>
      <c r="TO76" s="35"/>
      <c r="TP76" s="35"/>
      <c r="TQ76" s="35"/>
      <c r="TR76" s="35"/>
      <c r="TS76" s="35"/>
      <c r="TT76" s="35"/>
      <c r="TU76" s="35"/>
      <c r="TV76" s="35"/>
      <c r="TW76" s="35"/>
      <c r="TX76" s="35"/>
      <c r="TY76" s="35"/>
      <c r="TZ76" s="35"/>
      <c r="UA76" s="35"/>
      <c r="UB76" s="35"/>
      <c r="UC76" s="35"/>
      <c r="UD76" s="35"/>
      <c r="UE76" s="35"/>
      <c r="UF76" s="35"/>
      <c r="UG76" s="35"/>
      <c r="UH76" s="35"/>
      <c r="UI76" s="35"/>
      <c r="UJ76" s="35"/>
      <c r="UK76" s="35"/>
      <c r="UL76" s="35"/>
      <c r="UM76" s="35"/>
      <c r="UN76" s="35"/>
      <c r="UO76" s="35"/>
      <c r="UP76" s="35"/>
      <c r="UQ76" s="35"/>
      <c r="UR76" s="35"/>
      <c r="US76" s="35"/>
      <c r="UT76" s="35"/>
      <c r="UU76" s="35"/>
      <c r="UV76" s="35"/>
      <c r="UW76" s="35"/>
      <c r="UX76" s="35"/>
      <c r="UY76" s="35"/>
      <c r="UZ76" s="35"/>
      <c r="VA76" s="35"/>
      <c r="VB76" s="35"/>
      <c r="VC76" s="35"/>
      <c r="VD76" s="35"/>
      <c r="VE76" s="35"/>
      <c r="VF76" s="35"/>
      <c r="VG76" s="35">
        <v>2</v>
      </c>
      <c r="VH76" s="35"/>
      <c r="VI76" s="35"/>
      <c r="VJ76" s="35"/>
      <c r="VK76" s="35"/>
      <c r="VL76" s="35"/>
      <c r="VM76" s="35"/>
      <c r="VN76" s="35"/>
      <c r="VO76" s="35"/>
      <c r="VP76" s="35"/>
      <c r="VQ76" s="35"/>
      <c r="VR76" s="35"/>
      <c r="VS76" s="35"/>
      <c r="VT76" s="35"/>
      <c r="VU76" s="35"/>
      <c r="VV76" s="35"/>
      <c r="VW76" s="35"/>
      <c r="VX76" s="35"/>
      <c r="VY76" s="35"/>
      <c r="VZ76" s="35"/>
      <c r="WA76" s="35"/>
      <c r="WB76" s="35"/>
      <c r="WC76" s="35"/>
      <c r="WD76" s="35"/>
      <c r="WE76" s="35"/>
      <c r="WF76" s="35"/>
      <c r="WG76" s="35"/>
      <c r="WH76" s="35"/>
      <c r="WI76" s="35"/>
      <c r="WJ76" s="35"/>
      <c r="WK76" s="35"/>
      <c r="WL76" s="35"/>
      <c r="WM76" s="35"/>
      <c r="WN76" s="35"/>
      <c r="WO76" s="35"/>
      <c r="WP76" s="35"/>
      <c r="WQ76" s="35"/>
      <c r="WR76" s="35"/>
      <c r="WS76" s="35"/>
      <c r="WT76" s="35"/>
      <c r="WU76" s="35"/>
      <c r="WV76" s="35"/>
      <c r="WW76" s="35"/>
      <c r="WX76" s="35"/>
      <c r="WY76" s="35"/>
      <c r="WZ76" s="35"/>
      <c r="XA76" s="35"/>
      <c r="XB76" s="35"/>
      <c r="XC76" s="35"/>
      <c r="XD76" s="35"/>
      <c r="XE76" s="35"/>
      <c r="XF76" s="35"/>
      <c r="XG76" s="35"/>
      <c r="XH76" s="35"/>
      <c r="XI76" s="35"/>
      <c r="XJ76" s="35"/>
      <c r="XK76" s="35"/>
      <c r="XL76" s="35"/>
      <c r="XM76" s="35"/>
      <c r="XN76" s="35"/>
      <c r="XO76" s="35"/>
      <c r="XP76" s="35"/>
      <c r="XQ76" s="35"/>
      <c r="XR76" s="35"/>
      <c r="XS76" s="35"/>
      <c r="XT76" s="35"/>
      <c r="XU76" s="35"/>
      <c r="XV76" s="35"/>
      <c r="XW76" s="35"/>
      <c r="XX76" s="35"/>
      <c r="XY76" s="35"/>
      <c r="XZ76" s="35"/>
      <c r="YA76" s="35"/>
      <c r="YB76" s="35"/>
      <c r="YC76" s="35"/>
      <c r="YD76" s="35"/>
      <c r="YE76" s="35"/>
      <c r="YF76" s="35"/>
      <c r="YG76" s="35"/>
      <c r="YH76" s="35"/>
      <c r="YI76" s="35"/>
      <c r="YJ76" s="35"/>
      <c r="YK76" s="35"/>
      <c r="YL76" s="35"/>
      <c r="YM76" s="35"/>
      <c r="YN76" s="35"/>
      <c r="YO76" s="35"/>
      <c r="YP76" s="35"/>
      <c r="YQ76" s="35"/>
      <c r="YR76" s="35"/>
      <c r="YS76" s="35"/>
      <c r="YT76" s="35"/>
      <c r="YU76" s="35"/>
      <c r="YV76" s="35"/>
      <c r="YW76" s="35"/>
      <c r="YX76" s="35"/>
      <c r="YY76" s="35"/>
      <c r="YZ76" s="35"/>
      <c r="ZA76" s="35"/>
      <c r="ZB76" s="35"/>
      <c r="ZC76" s="35"/>
      <c r="ZD76" s="35"/>
      <c r="ZE76" s="35"/>
      <c r="ZF76" s="35"/>
      <c r="ZG76" s="35"/>
      <c r="ZH76" s="35"/>
      <c r="ZI76" s="35"/>
      <c r="ZJ76" s="35"/>
      <c r="ZK76" s="35"/>
      <c r="ZL76" s="35"/>
      <c r="ZM76" s="35"/>
      <c r="ZN76" s="35"/>
      <c r="ZO76" s="35"/>
      <c r="ZP76" s="35"/>
      <c r="ZQ76" s="35"/>
      <c r="ZR76" s="35"/>
      <c r="ZS76" s="35"/>
      <c r="ZT76" s="35"/>
      <c r="ZU76" s="35"/>
      <c r="ZV76" s="35"/>
      <c r="ZW76" s="35"/>
      <c r="ZX76" s="35"/>
      <c r="ZY76" s="35"/>
      <c r="ZZ76" s="35"/>
      <c r="AAA76" s="35"/>
      <c r="AAB76" s="35"/>
      <c r="AAC76" s="35"/>
      <c r="AAD76" s="35"/>
      <c r="AAE76" s="35"/>
      <c r="AAF76" s="35"/>
      <c r="AAG76" s="35"/>
      <c r="AAH76" s="35"/>
      <c r="AAI76" s="35"/>
      <c r="AAJ76" s="35"/>
      <c r="AAK76" s="35"/>
      <c r="AAL76" s="35"/>
      <c r="AAM76" s="35"/>
      <c r="AAN76" s="35"/>
      <c r="AAO76" s="35"/>
      <c r="AAP76" s="35"/>
      <c r="AAQ76" s="35"/>
      <c r="AAR76" s="35"/>
      <c r="AAS76" s="35"/>
      <c r="AAT76" s="35"/>
      <c r="AAU76" s="35"/>
      <c r="AAV76" s="35"/>
      <c r="AAW76" s="35"/>
      <c r="AAX76" s="35"/>
      <c r="AAY76" s="35"/>
      <c r="AAZ76" s="35"/>
      <c r="ABA76" s="35"/>
      <c r="ABB76" s="35"/>
      <c r="ABC76" s="35"/>
      <c r="ABD76" s="35"/>
      <c r="ABE76" s="35"/>
      <c r="ABF76" s="35"/>
      <c r="ABG76" s="35"/>
      <c r="ABH76" s="35"/>
      <c r="ABI76" s="35"/>
      <c r="ABJ76" s="35"/>
      <c r="ABK76" s="35"/>
      <c r="ABL76" s="35"/>
      <c r="ABM76" s="35"/>
      <c r="ABN76" s="35"/>
      <c r="ABO76" s="35"/>
      <c r="ABP76" s="35"/>
      <c r="ABQ76" s="35"/>
      <c r="ABR76" s="35"/>
      <c r="ABS76" s="35"/>
      <c r="ABT76" s="35"/>
      <c r="ABU76" s="35"/>
      <c r="ABV76" s="35"/>
      <c r="ABW76" s="35"/>
      <c r="ABX76" s="35"/>
      <c r="ABY76" s="35"/>
      <c r="ABZ76" s="35"/>
      <c r="ACA76" s="35"/>
      <c r="ACB76" s="35"/>
      <c r="ACC76" s="35"/>
      <c r="ACD76" s="35"/>
      <c r="ACE76" s="35"/>
      <c r="ACF76" s="35"/>
      <c r="ACG76" s="35"/>
      <c r="ACH76" s="35"/>
      <c r="ACI76" s="35"/>
      <c r="ACJ76" s="35"/>
      <c r="ACK76" s="35"/>
      <c r="ACL76" s="35"/>
      <c r="ACM76" s="35"/>
      <c r="ACN76" s="35"/>
      <c r="ACO76" s="35"/>
      <c r="ACP76" s="35"/>
      <c r="ACQ76" s="35"/>
      <c r="ACR76" s="35"/>
      <c r="ACS76" s="35"/>
      <c r="ACT76" s="35"/>
      <c r="ACU76" s="35"/>
      <c r="ACV76" s="35"/>
      <c r="ACW76" s="35"/>
      <c r="ACX76" s="35"/>
      <c r="ACY76" s="35"/>
      <c r="ACZ76" s="35"/>
      <c r="ADA76" s="35"/>
      <c r="ADB76" s="35"/>
      <c r="ADC76" s="35"/>
      <c r="ADD76" s="35"/>
      <c r="ADE76" s="35"/>
      <c r="ADF76" s="35"/>
      <c r="ADG76" s="35"/>
      <c r="ADH76" s="35"/>
      <c r="ADI76" s="35"/>
      <c r="ADJ76" s="35"/>
      <c r="ADK76" s="35"/>
      <c r="ADL76" s="35"/>
      <c r="ADM76" s="35"/>
      <c r="ADN76" s="35"/>
      <c r="ADO76" s="35"/>
      <c r="ADP76" s="35"/>
      <c r="ADQ76" s="35"/>
      <c r="ADR76" s="35"/>
      <c r="ADS76" s="35"/>
      <c r="ADT76" s="35"/>
      <c r="ADU76" s="35"/>
      <c r="ADV76" s="35"/>
      <c r="ADW76" s="35"/>
      <c r="ADX76" s="35"/>
      <c r="ADY76" s="26">
        <f t="shared" si="4"/>
        <v>0</v>
      </c>
      <c r="ADZ76" s="5"/>
    </row>
    <row r="77" spans="1:806" s="33" customFormat="1" x14ac:dyDescent="0.2">
      <c r="A77" s="51" t="s">
        <v>452</v>
      </c>
      <c r="B77" s="65">
        <f t="shared" si="3"/>
        <v>0</v>
      </c>
      <c r="C77" s="57">
        <v>5</v>
      </c>
      <c r="D77" s="59">
        <v>44725</v>
      </c>
      <c r="E77" s="67">
        <v>35.31</v>
      </c>
      <c r="F77" s="67">
        <f t="shared" si="2"/>
        <v>0</v>
      </c>
      <c r="G77" s="6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>
        <v>5</v>
      </c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15"/>
      <c r="BF77" s="15"/>
      <c r="BG77" s="136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s="35"/>
      <c r="DP77" s="35"/>
      <c r="DQ77" s="35"/>
      <c r="DR77" s="35"/>
      <c r="DS77" s="35"/>
      <c r="DT77" s="35"/>
      <c r="DU77" s="35"/>
      <c r="DV77" s="35"/>
      <c r="DW77" s="35"/>
      <c r="DX77" s="35"/>
      <c r="DY77" s="35"/>
      <c r="DZ77" s="35"/>
      <c r="EA77" s="35"/>
      <c r="EB77" s="35"/>
      <c r="EC77" s="35"/>
      <c r="ED77" s="35"/>
      <c r="EE77" s="35"/>
      <c r="EF77" s="35"/>
      <c r="EG77" s="35"/>
      <c r="EH77" s="35"/>
      <c r="EI77" s="35"/>
      <c r="EJ77" s="35"/>
      <c r="EK77" s="35"/>
      <c r="EL77" s="35"/>
      <c r="EM77" s="35"/>
      <c r="EN77" s="35"/>
      <c r="EO77" s="35"/>
      <c r="EP77" s="35"/>
      <c r="EQ77" s="35"/>
      <c r="ER77" s="35"/>
      <c r="ES77" s="35"/>
      <c r="ET77" s="35"/>
      <c r="EU77" s="35"/>
      <c r="EV77" s="35"/>
      <c r="EW77" s="35"/>
      <c r="EX77" s="35"/>
      <c r="EY77" s="35"/>
      <c r="EZ77" s="35"/>
      <c r="FA77" s="35"/>
      <c r="FB77" s="35"/>
      <c r="FC77" s="35"/>
      <c r="FD77" s="35"/>
      <c r="FE77" s="35"/>
      <c r="FF77" s="35"/>
      <c r="FG77" s="35"/>
      <c r="FH77" s="35"/>
      <c r="FI77" s="35"/>
      <c r="FJ77" s="35"/>
      <c r="FK77" s="35"/>
      <c r="FL77" s="35"/>
      <c r="FM77" s="35"/>
      <c r="FN77" s="35"/>
      <c r="FO77" s="35"/>
      <c r="FP77" s="35"/>
      <c r="FQ77" s="35"/>
      <c r="FR77" s="35"/>
      <c r="FS77" s="35"/>
      <c r="FT77" s="35"/>
      <c r="FU77" s="35"/>
      <c r="FV77" s="35"/>
      <c r="FW77" s="35"/>
      <c r="FX77" s="35"/>
      <c r="FY77" s="35"/>
      <c r="FZ77" s="35"/>
      <c r="GA77" s="35"/>
      <c r="GB77" s="35"/>
      <c r="GC77" s="35"/>
      <c r="GD77" s="35"/>
      <c r="GE77" s="35"/>
      <c r="GF77" s="35"/>
      <c r="GG77" s="35"/>
      <c r="GH77" s="35"/>
      <c r="GI77" s="35"/>
      <c r="GJ77" s="35"/>
      <c r="GK77" s="35"/>
      <c r="GL77" s="35"/>
      <c r="GM77" s="35"/>
      <c r="GN77" s="35"/>
      <c r="GO77" s="35"/>
      <c r="GP77" s="35"/>
      <c r="GQ77" s="35"/>
      <c r="GR77" s="35"/>
      <c r="GS77" s="35"/>
      <c r="GT77" s="35"/>
      <c r="GU77" s="35"/>
      <c r="GV77" s="35"/>
      <c r="GW77" s="35"/>
      <c r="GX77" s="35"/>
      <c r="GY77" s="35"/>
      <c r="GZ77" s="35"/>
      <c r="HA77" s="35"/>
      <c r="HB77" s="35"/>
      <c r="HC77" s="35"/>
      <c r="HD77" s="35"/>
      <c r="HE77" s="35"/>
      <c r="HF77" s="35"/>
      <c r="HG77" s="35"/>
      <c r="HH77" s="35"/>
      <c r="HI77" s="35"/>
      <c r="HJ77" s="35"/>
      <c r="HK77" s="35"/>
      <c r="HL77" s="35"/>
      <c r="HM77" s="35"/>
      <c r="HN77" s="35"/>
      <c r="HO77" s="35"/>
      <c r="HP77" s="35"/>
      <c r="HQ77" s="35"/>
      <c r="HR77" s="35"/>
      <c r="HS77" s="35"/>
      <c r="HT77" s="35"/>
      <c r="HU77" s="35"/>
      <c r="HV77" s="35"/>
      <c r="HW77" s="35"/>
      <c r="HX77" s="35"/>
      <c r="HY77" s="35"/>
      <c r="HZ77" s="35"/>
      <c r="IA77" s="35"/>
      <c r="IB77" s="35"/>
      <c r="IC77" s="35"/>
      <c r="ID77" s="35"/>
      <c r="IE77" s="35"/>
      <c r="IF77" s="35"/>
      <c r="IG77" s="35"/>
      <c r="IH77" s="35"/>
      <c r="II77" s="35"/>
      <c r="IJ77" s="35"/>
      <c r="IK77" s="35"/>
      <c r="IL77" s="35"/>
      <c r="IM77" s="35"/>
      <c r="IN77" s="35"/>
      <c r="IO77" s="35"/>
      <c r="IP77" s="35"/>
      <c r="IQ77" s="35"/>
      <c r="IR77" s="35"/>
      <c r="IS77" s="35"/>
      <c r="IT77" s="35"/>
      <c r="IU77" s="35"/>
      <c r="IV77" s="35"/>
      <c r="IW77" s="35"/>
      <c r="IX77" s="35"/>
      <c r="IY77" s="35"/>
      <c r="IZ77" s="35"/>
      <c r="JA77" s="35"/>
      <c r="JB77" s="35"/>
      <c r="JC77" s="35"/>
      <c r="JD77" s="35"/>
      <c r="JE77" s="35"/>
      <c r="JF77" s="35"/>
      <c r="JG77" s="35"/>
      <c r="JH77" s="35"/>
      <c r="JI77" s="35"/>
      <c r="JJ77" s="35"/>
      <c r="JK77" s="35"/>
      <c r="JL77" s="35"/>
      <c r="JM77" s="35"/>
      <c r="JN77" s="35"/>
      <c r="JO77" s="35"/>
      <c r="JP77" s="35"/>
      <c r="JQ77" s="35"/>
      <c r="JR77" s="35"/>
      <c r="JS77" s="35"/>
      <c r="JT77" s="35"/>
      <c r="JU77" s="35"/>
      <c r="JV77" s="35"/>
      <c r="JW77" s="35"/>
      <c r="JX77" s="35"/>
      <c r="JY77" s="35"/>
      <c r="JZ77" s="35"/>
      <c r="KA77" s="35"/>
      <c r="KB77" s="35"/>
      <c r="KC77" s="35"/>
      <c r="KD77" s="35"/>
      <c r="KE77" s="35"/>
      <c r="KF77" s="35"/>
      <c r="KG77" s="35"/>
      <c r="KH77" s="35"/>
      <c r="KI77" s="35"/>
      <c r="KJ77" s="35"/>
      <c r="KK77" s="35"/>
      <c r="KL77" s="35"/>
      <c r="KM77" s="35"/>
      <c r="KN77" s="35"/>
      <c r="KO77" s="35"/>
      <c r="KP77" s="35"/>
      <c r="KQ77" s="35"/>
      <c r="KR77" s="35"/>
      <c r="KS77" s="35"/>
      <c r="KT77" s="35"/>
      <c r="KU77" s="35"/>
      <c r="KV77" s="35"/>
      <c r="KW77" s="35"/>
      <c r="KX77" s="35"/>
      <c r="KY77" s="35"/>
      <c r="KZ77" s="35"/>
      <c r="LA77" s="35"/>
      <c r="LB77" s="35"/>
      <c r="LC77" s="35"/>
      <c r="LD77" s="35"/>
      <c r="LE77" s="35"/>
      <c r="LF77" s="35"/>
      <c r="LG77" s="35"/>
      <c r="LH77" s="35"/>
      <c r="LI77" s="35"/>
      <c r="LJ77" s="35"/>
      <c r="LK77" s="35"/>
      <c r="LL77" s="35"/>
      <c r="LM77" s="35"/>
      <c r="LN77" s="35"/>
      <c r="LO77" s="35"/>
      <c r="LP77" s="35"/>
      <c r="LQ77" s="35"/>
      <c r="LR77" s="35"/>
      <c r="LS77" s="35"/>
      <c r="LT77" s="35"/>
      <c r="LU77" s="35"/>
      <c r="LV77" s="35"/>
      <c r="LW77" s="35"/>
      <c r="LX77" s="35"/>
      <c r="LY77" s="35"/>
      <c r="LZ77" s="35"/>
      <c r="MA77" s="35"/>
      <c r="MB77" s="35"/>
      <c r="MC77" s="35"/>
      <c r="MD77" s="35"/>
      <c r="ME77" s="35"/>
      <c r="MF77" s="35"/>
      <c r="MG77" s="35"/>
      <c r="MH77" s="35"/>
      <c r="MI77" s="35"/>
      <c r="MJ77" s="35"/>
      <c r="MK77" s="35"/>
      <c r="ML77" s="35"/>
      <c r="MM77" s="35"/>
      <c r="MN77" s="35"/>
      <c r="MO77" s="35"/>
      <c r="MP77" s="35"/>
      <c r="MQ77" s="35"/>
      <c r="MR77" s="35"/>
      <c r="MS77" s="35"/>
      <c r="MT77" s="35"/>
      <c r="MU77" s="35"/>
      <c r="MV77" s="35"/>
      <c r="MW77" s="35"/>
      <c r="MX77" s="35"/>
      <c r="MY77" s="35"/>
      <c r="MZ77" s="35"/>
      <c r="NA77" s="35"/>
      <c r="NB77" s="35"/>
      <c r="NC77" s="35"/>
      <c r="ND77" s="35"/>
      <c r="NE77" s="35"/>
      <c r="NF77" s="35"/>
      <c r="NG77" s="35"/>
      <c r="NH77" s="35"/>
      <c r="NI77" s="35"/>
      <c r="NJ77" s="35"/>
      <c r="NK77" s="35"/>
      <c r="NL77" s="35"/>
      <c r="NM77" s="35"/>
      <c r="NN77" s="35"/>
      <c r="NO77" s="35"/>
      <c r="NP77" s="35"/>
      <c r="NQ77" s="35"/>
      <c r="NR77" s="35"/>
      <c r="NS77" s="35"/>
      <c r="NT77" s="35"/>
      <c r="NU77" s="35"/>
      <c r="NV77" s="35"/>
      <c r="NW77" s="35"/>
      <c r="NX77" s="35"/>
      <c r="NY77" s="35"/>
      <c r="NZ77" s="35"/>
      <c r="OA77" s="35"/>
      <c r="OB77" s="35"/>
      <c r="OC77" s="35"/>
      <c r="OD77" s="35"/>
      <c r="OE77" s="35"/>
      <c r="OF77" s="35"/>
      <c r="OG77" s="35"/>
      <c r="OH77" s="35"/>
      <c r="OI77" s="35"/>
      <c r="OJ77" s="35"/>
      <c r="OK77" s="35"/>
      <c r="OL77" s="35"/>
      <c r="OM77" s="35"/>
      <c r="ON77" s="35"/>
      <c r="OO77" s="35"/>
      <c r="OP77" s="35"/>
      <c r="OQ77" s="35"/>
      <c r="OR77" s="35"/>
      <c r="OS77" s="35"/>
      <c r="OT77" s="35"/>
      <c r="OU77" s="35"/>
      <c r="OV77" s="35"/>
      <c r="OW77" s="35"/>
      <c r="OX77" s="35"/>
      <c r="OY77" s="35"/>
      <c r="OZ77" s="35"/>
      <c r="PA77" s="35"/>
      <c r="PB77" s="35"/>
      <c r="PC77" s="35"/>
      <c r="PD77" s="35"/>
      <c r="PE77" s="35"/>
      <c r="PF77" s="35"/>
      <c r="PG77" s="35"/>
      <c r="PH77" s="35"/>
      <c r="PI77" s="35"/>
      <c r="PJ77" s="35"/>
      <c r="PK77" s="35"/>
      <c r="PL77" s="35"/>
      <c r="PM77" s="35"/>
      <c r="PN77" s="35"/>
      <c r="PO77" s="35"/>
      <c r="PP77" s="35"/>
      <c r="PQ77" s="35"/>
      <c r="PR77" s="35"/>
      <c r="PS77" s="35"/>
      <c r="PT77" s="35"/>
      <c r="PU77" s="35"/>
      <c r="PV77" s="35"/>
      <c r="PW77" s="35"/>
      <c r="PX77" s="35"/>
      <c r="PY77" s="35"/>
      <c r="PZ77" s="35"/>
      <c r="QA77" s="35"/>
      <c r="QB77" s="35"/>
      <c r="QC77" s="35"/>
      <c r="QD77" s="35"/>
      <c r="QE77" s="35"/>
      <c r="QF77" s="35"/>
      <c r="QG77" s="35"/>
      <c r="QH77" s="35"/>
      <c r="QI77" s="35"/>
      <c r="QJ77" s="35"/>
      <c r="QK77" s="35"/>
      <c r="QL77" s="35"/>
      <c r="QM77" s="35"/>
      <c r="QN77" s="35"/>
      <c r="QO77" s="35"/>
      <c r="QP77" s="35"/>
      <c r="QQ77" s="35"/>
      <c r="QR77" s="35"/>
      <c r="QS77" s="35"/>
      <c r="QT77" s="35"/>
      <c r="QU77" s="35"/>
      <c r="QV77" s="35"/>
      <c r="QW77" s="35"/>
      <c r="QX77" s="35"/>
      <c r="QY77" s="35"/>
      <c r="QZ77" s="35"/>
      <c r="RA77" s="35"/>
      <c r="RB77" s="35"/>
      <c r="RC77" s="35"/>
      <c r="RD77" s="35"/>
      <c r="RE77" s="35"/>
      <c r="RF77" s="35"/>
      <c r="RG77" s="35"/>
      <c r="RH77" s="35"/>
      <c r="RI77" s="35"/>
      <c r="RJ77" s="35"/>
      <c r="RK77" s="35"/>
      <c r="RL77" s="35"/>
      <c r="RM77" s="35"/>
      <c r="RN77" s="35"/>
      <c r="RO77" s="35"/>
      <c r="RP77" s="35"/>
      <c r="RQ77" s="35"/>
      <c r="RR77" s="35"/>
      <c r="RS77" s="35"/>
      <c r="RT77" s="35"/>
      <c r="RU77" s="35"/>
      <c r="RV77" s="35"/>
      <c r="RW77" s="35"/>
      <c r="RX77" s="35"/>
      <c r="RY77" s="35"/>
      <c r="RZ77" s="35"/>
      <c r="SA77" s="35"/>
      <c r="SB77" s="35"/>
      <c r="SC77" s="35"/>
      <c r="SD77" s="35"/>
      <c r="SE77" s="35"/>
      <c r="SF77" s="35"/>
      <c r="SG77" s="35"/>
      <c r="SH77" s="35"/>
      <c r="SI77" s="35"/>
      <c r="SJ77" s="35"/>
      <c r="SK77" s="35"/>
      <c r="SL77" s="35"/>
      <c r="SM77" s="35"/>
      <c r="SN77" s="35"/>
      <c r="SO77" s="35"/>
      <c r="SP77" s="35"/>
      <c r="SQ77" s="35"/>
      <c r="SR77" s="35"/>
      <c r="SS77" s="35"/>
      <c r="ST77" s="35"/>
      <c r="SU77" s="35"/>
      <c r="SV77" s="35"/>
      <c r="SW77" s="35"/>
      <c r="SX77" s="35"/>
      <c r="SY77" s="35"/>
      <c r="SZ77" s="35"/>
      <c r="TA77" s="35"/>
      <c r="TB77" s="35"/>
      <c r="TC77" s="35"/>
      <c r="TD77" s="35"/>
      <c r="TE77" s="35"/>
      <c r="TF77" s="35"/>
      <c r="TG77" s="35"/>
      <c r="TH77" s="35"/>
      <c r="TI77" s="35"/>
      <c r="TJ77" s="35"/>
      <c r="TK77" s="35"/>
      <c r="TL77" s="35"/>
      <c r="TM77" s="35"/>
      <c r="TN77" s="35"/>
      <c r="TO77" s="35"/>
      <c r="TP77" s="35"/>
      <c r="TQ77" s="35"/>
      <c r="TR77" s="35"/>
      <c r="TS77" s="35"/>
      <c r="TT77" s="35"/>
      <c r="TU77" s="35"/>
      <c r="TV77" s="35"/>
      <c r="TW77" s="35"/>
      <c r="TX77" s="35"/>
      <c r="TY77" s="35"/>
      <c r="TZ77" s="35"/>
      <c r="UA77" s="35"/>
      <c r="UB77" s="35"/>
      <c r="UC77" s="35"/>
      <c r="UD77" s="35"/>
      <c r="UE77" s="35"/>
      <c r="UF77" s="35"/>
      <c r="UG77" s="35"/>
      <c r="UH77" s="35"/>
      <c r="UI77" s="35"/>
      <c r="UJ77" s="35"/>
      <c r="UK77" s="35"/>
      <c r="UL77" s="35"/>
      <c r="UM77" s="35"/>
      <c r="UN77" s="35"/>
      <c r="UO77" s="35"/>
      <c r="UP77" s="35"/>
      <c r="UQ77" s="35"/>
      <c r="UR77" s="35"/>
      <c r="US77" s="35"/>
      <c r="UT77" s="35"/>
      <c r="UU77" s="35"/>
      <c r="UV77" s="35"/>
      <c r="UW77" s="35"/>
      <c r="UX77" s="35"/>
      <c r="UY77" s="35"/>
      <c r="UZ77" s="35"/>
      <c r="VA77" s="35"/>
      <c r="VB77" s="35"/>
      <c r="VC77" s="35"/>
      <c r="VD77" s="35"/>
      <c r="VE77" s="35"/>
      <c r="VF77" s="35"/>
      <c r="VG77" s="35">
        <v>5</v>
      </c>
      <c r="VH77" s="35"/>
      <c r="VI77" s="35"/>
      <c r="VJ77" s="35"/>
      <c r="VK77" s="35"/>
      <c r="VL77" s="35"/>
      <c r="VM77" s="35"/>
      <c r="VN77" s="35"/>
      <c r="VO77" s="35"/>
      <c r="VP77" s="35"/>
      <c r="VQ77" s="35"/>
      <c r="VR77" s="35"/>
      <c r="VS77" s="35"/>
      <c r="VT77" s="35"/>
      <c r="VU77" s="35"/>
      <c r="VV77" s="35"/>
      <c r="VW77" s="35"/>
      <c r="VX77" s="35"/>
      <c r="VY77" s="35"/>
      <c r="VZ77" s="35"/>
      <c r="WA77" s="35"/>
      <c r="WB77" s="35"/>
      <c r="WC77" s="35"/>
      <c r="WD77" s="35"/>
      <c r="WE77" s="35"/>
      <c r="WF77" s="35"/>
      <c r="WG77" s="35"/>
      <c r="WH77" s="35"/>
      <c r="WI77" s="35"/>
      <c r="WJ77" s="35"/>
      <c r="WK77" s="35"/>
      <c r="WL77" s="35"/>
      <c r="WM77" s="35"/>
      <c r="WN77" s="35"/>
      <c r="WO77" s="35"/>
      <c r="WP77" s="35"/>
      <c r="WQ77" s="35"/>
      <c r="WR77" s="35"/>
      <c r="WS77" s="35"/>
      <c r="WT77" s="35"/>
      <c r="WU77" s="35"/>
      <c r="WV77" s="35"/>
      <c r="WW77" s="35"/>
      <c r="WX77" s="35"/>
      <c r="WY77" s="35"/>
      <c r="WZ77" s="35"/>
      <c r="XA77" s="35"/>
      <c r="XB77" s="35">
        <v>5</v>
      </c>
      <c r="XC77" s="35">
        <v>5</v>
      </c>
      <c r="XD77" s="35"/>
      <c r="XE77" s="35"/>
      <c r="XF77" s="35"/>
      <c r="XG77" s="35"/>
      <c r="XH77" s="35"/>
      <c r="XI77" s="35"/>
      <c r="XJ77" s="35"/>
      <c r="XK77" s="35"/>
      <c r="XL77" s="35"/>
      <c r="XM77" s="35"/>
      <c r="XN77" s="35"/>
      <c r="XO77" s="35"/>
      <c r="XP77" s="35"/>
      <c r="XQ77" s="35"/>
      <c r="XR77" s="35"/>
      <c r="XS77" s="35"/>
      <c r="XT77" s="35"/>
      <c r="XU77" s="35"/>
      <c r="XV77" s="35"/>
      <c r="XW77" s="35"/>
      <c r="XX77" s="35"/>
      <c r="XY77" s="35"/>
      <c r="XZ77" s="35"/>
      <c r="YA77" s="35"/>
      <c r="YB77" s="35"/>
      <c r="YC77" s="35"/>
      <c r="YD77" s="35"/>
      <c r="YE77" s="35"/>
      <c r="YF77" s="35"/>
      <c r="YG77" s="35"/>
      <c r="YH77" s="35"/>
      <c r="YI77" s="35"/>
      <c r="YJ77" s="35"/>
      <c r="YK77" s="35"/>
      <c r="YL77" s="35"/>
      <c r="YM77" s="35"/>
      <c r="YN77" s="35"/>
      <c r="YO77" s="35"/>
      <c r="YP77" s="35"/>
      <c r="YQ77" s="35"/>
      <c r="YR77" s="35"/>
      <c r="YS77" s="35"/>
      <c r="YT77" s="35"/>
      <c r="YU77" s="35"/>
      <c r="YV77" s="35"/>
      <c r="YW77" s="35"/>
      <c r="YX77" s="35"/>
      <c r="YY77" s="35"/>
      <c r="YZ77" s="35"/>
      <c r="ZA77" s="35"/>
      <c r="ZB77" s="35"/>
      <c r="ZC77" s="35"/>
      <c r="ZD77" s="35"/>
      <c r="ZE77" s="35"/>
      <c r="ZF77" s="35"/>
      <c r="ZG77" s="35"/>
      <c r="ZH77" s="35"/>
      <c r="ZI77" s="35"/>
      <c r="ZJ77" s="35"/>
      <c r="ZK77" s="35"/>
      <c r="ZL77" s="35"/>
      <c r="ZM77" s="35"/>
      <c r="ZN77" s="35"/>
      <c r="ZO77" s="35"/>
      <c r="ZP77" s="35"/>
      <c r="ZQ77" s="35"/>
      <c r="ZR77" s="35"/>
      <c r="ZS77" s="35"/>
      <c r="ZT77" s="35"/>
      <c r="ZU77" s="35"/>
      <c r="ZV77" s="35"/>
      <c r="ZW77" s="35"/>
      <c r="ZX77" s="35"/>
      <c r="ZY77" s="35"/>
      <c r="ZZ77" s="35"/>
      <c r="AAA77" s="35"/>
      <c r="AAB77" s="35"/>
      <c r="AAC77" s="35"/>
      <c r="AAD77" s="35"/>
      <c r="AAE77" s="35"/>
      <c r="AAF77" s="35"/>
      <c r="AAG77" s="35"/>
      <c r="AAH77" s="35"/>
      <c r="AAI77" s="35"/>
      <c r="AAJ77" s="35"/>
      <c r="AAK77" s="35"/>
      <c r="AAL77" s="35"/>
      <c r="AAM77" s="35"/>
      <c r="AAN77" s="35"/>
      <c r="AAO77" s="35"/>
      <c r="AAP77" s="35"/>
      <c r="AAQ77" s="35"/>
      <c r="AAR77" s="35"/>
      <c r="AAS77" s="35"/>
      <c r="AAT77" s="35"/>
      <c r="AAU77" s="35"/>
      <c r="AAV77" s="35"/>
      <c r="AAW77" s="35"/>
      <c r="AAX77" s="35"/>
      <c r="AAY77" s="35"/>
      <c r="AAZ77" s="35"/>
      <c r="ABA77" s="35"/>
      <c r="ABB77" s="35"/>
      <c r="ABC77" s="35"/>
      <c r="ABD77" s="35"/>
      <c r="ABE77" s="35"/>
      <c r="ABF77" s="35"/>
      <c r="ABG77" s="35"/>
      <c r="ABH77" s="35"/>
      <c r="ABI77" s="35"/>
      <c r="ABJ77" s="35"/>
      <c r="ABK77" s="35"/>
      <c r="ABL77" s="35"/>
      <c r="ABM77" s="35"/>
      <c r="ABN77" s="35"/>
      <c r="ABO77" s="35"/>
      <c r="ABP77" s="35"/>
      <c r="ABQ77" s="35"/>
      <c r="ABR77" s="35"/>
      <c r="ABS77" s="35"/>
      <c r="ABT77" s="35"/>
      <c r="ABU77" s="35"/>
      <c r="ABV77" s="35"/>
      <c r="ABW77" s="35"/>
      <c r="ABX77" s="35"/>
      <c r="ABY77" s="35"/>
      <c r="ABZ77" s="35"/>
      <c r="ACA77" s="35"/>
      <c r="ACB77" s="35"/>
      <c r="ACC77" s="35"/>
      <c r="ACD77" s="35"/>
      <c r="ACE77" s="35"/>
      <c r="ACF77" s="35"/>
      <c r="ACG77" s="35"/>
      <c r="ACH77" s="35"/>
      <c r="ACI77" s="35"/>
      <c r="ACJ77" s="35"/>
      <c r="ACK77" s="35"/>
      <c r="ACL77" s="35"/>
      <c r="ACM77" s="35"/>
      <c r="ACN77" s="35"/>
      <c r="ACO77" s="35"/>
      <c r="ACP77" s="35"/>
      <c r="ACQ77" s="35"/>
      <c r="ACR77" s="35"/>
      <c r="ACS77" s="35"/>
      <c r="ACT77" s="35"/>
      <c r="ACU77" s="35"/>
      <c r="ACV77" s="35"/>
      <c r="ACW77" s="35"/>
      <c r="ACX77" s="35"/>
      <c r="ACY77" s="35"/>
      <c r="ACZ77" s="35"/>
      <c r="ADA77" s="35"/>
      <c r="ADB77" s="35"/>
      <c r="ADC77" s="35"/>
      <c r="ADD77" s="35"/>
      <c r="ADE77" s="35"/>
      <c r="ADF77" s="35"/>
      <c r="ADG77" s="35"/>
      <c r="ADH77" s="35"/>
      <c r="ADI77" s="35"/>
      <c r="ADJ77" s="35"/>
      <c r="ADK77" s="35"/>
      <c r="ADL77" s="35"/>
      <c r="ADM77" s="35"/>
      <c r="ADN77" s="35"/>
      <c r="ADO77" s="35"/>
      <c r="ADP77" s="35"/>
      <c r="ADQ77" s="35"/>
      <c r="ADR77" s="35"/>
      <c r="ADS77" s="35"/>
      <c r="ADT77" s="35"/>
      <c r="ADU77" s="35"/>
      <c r="ADV77" s="35"/>
      <c r="ADW77" s="35"/>
      <c r="ADX77" s="35"/>
      <c r="ADY77" s="26">
        <f t="shared" si="4"/>
        <v>0</v>
      </c>
      <c r="ADZ77" s="5"/>
    </row>
    <row r="78" spans="1:806" s="33" customFormat="1" x14ac:dyDescent="0.2">
      <c r="A78" s="38" t="s">
        <v>212</v>
      </c>
      <c r="B78" s="65">
        <f t="shared" si="3"/>
        <v>0</v>
      </c>
      <c r="C78" s="57">
        <v>10</v>
      </c>
      <c r="D78" s="60">
        <v>44732</v>
      </c>
      <c r="E78" s="67">
        <v>41.31</v>
      </c>
      <c r="F78" s="67">
        <f t="shared" si="2"/>
        <v>0</v>
      </c>
      <c r="G78" s="65">
        <v>50</v>
      </c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15"/>
      <c r="BF78" s="15"/>
      <c r="BG78" s="136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s="35"/>
      <c r="DP78" s="35"/>
      <c r="DQ78" s="35"/>
      <c r="DR78" s="35"/>
      <c r="DS78" s="35"/>
      <c r="DT78" s="35"/>
      <c r="DU78" s="35"/>
      <c r="DV78" s="35"/>
      <c r="DW78" s="35"/>
      <c r="DX78" s="35"/>
      <c r="DY78" s="35"/>
      <c r="DZ78" s="35"/>
      <c r="EA78" s="35"/>
      <c r="EB78" s="35"/>
      <c r="EC78" s="35"/>
      <c r="ED78" s="35"/>
      <c r="EE78" s="35"/>
      <c r="EF78" s="35"/>
      <c r="EG78" s="35"/>
      <c r="EH78" s="35"/>
      <c r="EI78" s="35"/>
      <c r="EJ78" s="35"/>
      <c r="EK78" s="35"/>
      <c r="EL78" s="35"/>
      <c r="EM78" s="35"/>
      <c r="EN78" s="35"/>
      <c r="EO78" s="35"/>
      <c r="EP78" s="35"/>
      <c r="EQ78" s="35"/>
      <c r="ER78" s="35"/>
      <c r="ES78" s="35"/>
      <c r="ET78" s="35"/>
      <c r="EU78" s="35"/>
      <c r="EV78" s="35"/>
      <c r="EW78" s="35"/>
      <c r="EX78" s="35"/>
      <c r="EY78" s="35"/>
      <c r="EZ78" s="35"/>
      <c r="FA78" s="35"/>
      <c r="FB78" s="35"/>
      <c r="FC78" s="35"/>
      <c r="FD78" s="35"/>
      <c r="FE78" s="35"/>
      <c r="FF78" s="35"/>
      <c r="FG78" s="35"/>
      <c r="FH78" s="35"/>
      <c r="FI78" s="35"/>
      <c r="FJ78" s="35"/>
      <c r="FK78" s="35"/>
      <c r="FL78" s="35"/>
      <c r="FM78" s="35"/>
      <c r="FN78" s="35"/>
      <c r="FO78" s="35"/>
      <c r="FP78" s="35"/>
      <c r="FQ78" s="35"/>
      <c r="FR78" s="35"/>
      <c r="FS78" s="35"/>
      <c r="FT78" s="35"/>
      <c r="FU78" s="35"/>
      <c r="FV78" s="35"/>
      <c r="FW78" s="35"/>
      <c r="FX78" s="35"/>
      <c r="FY78" s="35"/>
      <c r="FZ78" s="35"/>
      <c r="GA78" s="35"/>
      <c r="GB78" s="35"/>
      <c r="GC78" s="35"/>
      <c r="GD78" s="35"/>
      <c r="GE78" s="35"/>
      <c r="GF78" s="35"/>
      <c r="GG78" s="35"/>
      <c r="GH78" s="35"/>
      <c r="GI78" s="35"/>
      <c r="GJ78" s="35"/>
      <c r="GK78" s="35"/>
      <c r="GL78" s="35"/>
      <c r="GM78" s="35"/>
      <c r="GN78" s="35"/>
      <c r="GO78" s="35"/>
      <c r="GP78" s="35"/>
      <c r="GQ78" s="35"/>
      <c r="GR78" s="35"/>
      <c r="GS78" s="35"/>
      <c r="GT78" s="35"/>
      <c r="GU78" s="35"/>
      <c r="GV78" s="35"/>
      <c r="GW78" s="35"/>
      <c r="GX78" s="35"/>
      <c r="GY78" s="35"/>
      <c r="GZ78" s="35"/>
      <c r="HA78" s="35"/>
      <c r="HB78" s="35"/>
      <c r="HC78" s="35"/>
      <c r="HD78" s="35"/>
      <c r="HE78" s="35"/>
      <c r="HF78" s="35"/>
      <c r="HG78" s="35"/>
      <c r="HH78" s="35"/>
      <c r="HI78" s="35"/>
      <c r="HJ78" s="35"/>
      <c r="HK78" s="35"/>
      <c r="HL78" s="35"/>
      <c r="HM78" s="35"/>
      <c r="HN78" s="35"/>
      <c r="HO78" s="35"/>
      <c r="HP78" s="35"/>
      <c r="HQ78" s="35"/>
      <c r="HR78" s="35"/>
      <c r="HS78" s="35"/>
      <c r="HT78" s="35"/>
      <c r="HU78" s="35"/>
      <c r="HV78" s="35"/>
      <c r="HW78" s="35"/>
      <c r="HX78" s="35"/>
      <c r="HY78" s="35"/>
      <c r="HZ78" s="35"/>
      <c r="IA78" s="35"/>
      <c r="IB78" s="35"/>
      <c r="IC78" s="35"/>
      <c r="ID78" s="35"/>
      <c r="IE78" s="35"/>
      <c r="IF78" s="35"/>
      <c r="IG78" s="35"/>
      <c r="IH78" s="35"/>
      <c r="II78" s="35"/>
      <c r="IJ78" s="35"/>
      <c r="IK78" s="35"/>
      <c r="IL78" s="35"/>
      <c r="IM78" s="35"/>
      <c r="IN78" s="35"/>
      <c r="IO78" s="35"/>
      <c r="IP78" s="35"/>
      <c r="IQ78" s="35"/>
      <c r="IR78" s="35"/>
      <c r="IS78" s="35"/>
      <c r="IT78" s="35"/>
      <c r="IU78" s="35"/>
      <c r="IV78" s="35"/>
      <c r="IW78" s="35"/>
      <c r="IX78" s="35"/>
      <c r="IY78" s="35"/>
      <c r="IZ78" s="35"/>
      <c r="JA78" s="35"/>
      <c r="JB78" s="35"/>
      <c r="JC78" s="35"/>
      <c r="JD78" s="35"/>
      <c r="JE78" s="35"/>
      <c r="JF78" s="35"/>
      <c r="JG78" s="35"/>
      <c r="JH78" s="35"/>
      <c r="JI78" s="35"/>
      <c r="JJ78" s="35"/>
      <c r="JK78" s="35"/>
      <c r="JL78" s="35"/>
      <c r="JM78" s="35"/>
      <c r="JN78" s="35"/>
      <c r="JO78" s="35"/>
      <c r="JP78" s="35"/>
      <c r="JQ78" s="35"/>
      <c r="JR78" s="35"/>
      <c r="JS78" s="35"/>
      <c r="JT78" s="35"/>
      <c r="JU78" s="35"/>
      <c r="JV78" s="35"/>
      <c r="JW78" s="35"/>
      <c r="JX78" s="35"/>
      <c r="JY78" s="35"/>
      <c r="JZ78" s="35"/>
      <c r="KA78" s="35"/>
      <c r="KB78" s="35"/>
      <c r="KC78" s="35"/>
      <c r="KD78" s="35"/>
      <c r="KE78" s="35"/>
      <c r="KF78" s="35"/>
      <c r="KG78" s="35"/>
      <c r="KH78" s="35"/>
      <c r="KI78" s="35"/>
      <c r="KJ78" s="35"/>
      <c r="KK78" s="35"/>
      <c r="KL78" s="35"/>
      <c r="KM78" s="35"/>
      <c r="KN78" s="35"/>
      <c r="KO78" s="35"/>
      <c r="KP78" s="35"/>
      <c r="KQ78" s="35"/>
      <c r="KR78" s="35"/>
      <c r="KS78" s="35"/>
      <c r="KT78" s="35"/>
      <c r="KU78" s="35"/>
      <c r="KV78" s="35"/>
      <c r="KW78" s="35"/>
      <c r="KX78" s="35"/>
      <c r="KY78" s="35"/>
      <c r="KZ78" s="35"/>
      <c r="LA78" s="35"/>
      <c r="LB78" s="35"/>
      <c r="LC78" s="35"/>
      <c r="LD78" s="35"/>
      <c r="LE78" s="35"/>
      <c r="LF78" s="35"/>
      <c r="LG78" s="35"/>
      <c r="LH78" s="35"/>
      <c r="LI78" s="35"/>
      <c r="LJ78" s="35"/>
      <c r="LK78" s="35"/>
      <c r="LL78" s="35"/>
      <c r="LM78" s="35"/>
      <c r="LN78" s="35"/>
      <c r="LO78" s="35"/>
      <c r="LP78" s="35"/>
      <c r="LQ78" s="35"/>
      <c r="LR78" s="35"/>
      <c r="LS78" s="35"/>
      <c r="LT78" s="35"/>
      <c r="LU78" s="35"/>
      <c r="LV78" s="35"/>
      <c r="LW78" s="35"/>
      <c r="LX78" s="35"/>
      <c r="LY78" s="35"/>
      <c r="LZ78" s="35"/>
      <c r="MA78" s="35"/>
      <c r="MB78" s="35"/>
      <c r="MC78" s="35">
        <v>50</v>
      </c>
      <c r="MD78" s="35">
        <v>50</v>
      </c>
      <c r="ME78" s="35">
        <v>50</v>
      </c>
      <c r="MF78" s="35">
        <v>40</v>
      </c>
      <c r="MG78" s="35">
        <v>50</v>
      </c>
      <c r="MH78" s="35"/>
      <c r="MI78" s="35"/>
      <c r="MJ78" s="35"/>
      <c r="MK78" s="35"/>
      <c r="ML78" s="35"/>
      <c r="MM78" s="35"/>
      <c r="MN78" s="35">
        <v>50</v>
      </c>
      <c r="MO78" s="35"/>
      <c r="MP78" s="35">
        <v>50</v>
      </c>
      <c r="MQ78" s="35"/>
      <c r="MR78" s="35"/>
      <c r="MS78" s="35"/>
      <c r="MT78" s="35"/>
      <c r="MU78" s="35"/>
      <c r="MV78" s="35"/>
      <c r="MW78" s="35"/>
      <c r="MX78" s="35"/>
      <c r="MY78" s="35"/>
      <c r="MZ78" s="35"/>
      <c r="NA78" s="35"/>
      <c r="NB78" s="35"/>
      <c r="NC78" s="35"/>
      <c r="ND78" s="35"/>
      <c r="NE78" s="35"/>
      <c r="NF78" s="35"/>
      <c r="NG78" s="35"/>
      <c r="NH78" s="35"/>
      <c r="NI78" s="35"/>
      <c r="NJ78" s="35"/>
      <c r="NK78" s="35"/>
      <c r="NL78" s="35"/>
      <c r="NM78" s="35"/>
      <c r="NN78" s="35"/>
      <c r="NO78" s="35"/>
      <c r="NP78" s="35"/>
      <c r="NQ78" s="35">
        <v>50</v>
      </c>
      <c r="NR78" s="35"/>
      <c r="NS78" s="35"/>
      <c r="NT78" s="35"/>
      <c r="NU78" s="35"/>
      <c r="NV78" s="35"/>
      <c r="NW78" s="35"/>
      <c r="NX78" s="35"/>
      <c r="NY78" s="35"/>
      <c r="NZ78" s="35"/>
      <c r="OA78" s="35"/>
      <c r="OB78" s="35"/>
      <c r="OC78" s="35"/>
      <c r="OD78" s="35"/>
      <c r="OE78" s="35"/>
      <c r="OF78" s="35"/>
      <c r="OG78" s="35"/>
      <c r="OH78" s="35"/>
      <c r="OI78" s="35"/>
      <c r="OJ78" s="35"/>
      <c r="OK78" s="35"/>
      <c r="OL78" s="35"/>
      <c r="OM78" s="35"/>
      <c r="ON78" s="35"/>
      <c r="OO78" s="35"/>
      <c r="OP78" s="35"/>
      <c r="OQ78" s="35"/>
      <c r="OR78" s="35"/>
      <c r="OS78" s="35"/>
      <c r="OT78" s="35"/>
      <c r="OU78" s="35"/>
      <c r="OV78" s="35"/>
      <c r="OW78" s="35"/>
      <c r="OX78" s="35"/>
      <c r="OY78" s="35"/>
      <c r="OZ78" s="35"/>
      <c r="PA78" s="35"/>
      <c r="PB78" s="35"/>
      <c r="PC78" s="35"/>
      <c r="PD78" s="35">
        <v>100</v>
      </c>
      <c r="PE78" s="35"/>
      <c r="PF78" s="35"/>
      <c r="PG78" s="35"/>
      <c r="PH78" s="35"/>
      <c r="PI78" s="35"/>
      <c r="PJ78" s="35"/>
      <c r="PK78" s="35"/>
      <c r="PL78" s="35"/>
      <c r="PM78" s="35"/>
      <c r="PN78" s="35"/>
      <c r="PO78" s="35"/>
      <c r="PP78" s="35"/>
      <c r="PQ78" s="35"/>
      <c r="PR78" s="35"/>
      <c r="PS78" s="35"/>
      <c r="PT78" s="35"/>
      <c r="PU78" s="35"/>
      <c r="PV78" s="35"/>
      <c r="PW78" s="35"/>
      <c r="PX78" s="35"/>
      <c r="PY78" s="35"/>
      <c r="PZ78" s="35"/>
      <c r="QA78" s="35"/>
      <c r="QB78" s="35"/>
      <c r="QC78" s="35"/>
      <c r="QD78" s="35"/>
      <c r="QE78" s="35"/>
      <c r="QF78" s="35"/>
      <c r="QG78" s="35"/>
      <c r="QH78" s="35"/>
      <c r="QI78" s="35"/>
      <c r="QJ78" s="35"/>
      <c r="QK78" s="35"/>
      <c r="QL78" s="35"/>
      <c r="QM78" s="35"/>
      <c r="QN78" s="35"/>
      <c r="QO78" s="35"/>
      <c r="QP78" s="35"/>
      <c r="QQ78" s="35"/>
      <c r="QR78" s="35"/>
      <c r="QS78" s="35"/>
      <c r="QT78" s="35"/>
      <c r="QU78" s="35"/>
      <c r="QV78" s="35"/>
      <c r="QW78" s="35"/>
      <c r="QX78" s="35"/>
      <c r="QY78" s="35"/>
      <c r="QZ78" s="35"/>
      <c r="RA78" s="35"/>
      <c r="RB78" s="35"/>
      <c r="RC78" s="35"/>
      <c r="RD78" s="35"/>
      <c r="RE78" s="35"/>
      <c r="RF78" s="35"/>
      <c r="RG78" s="35"/>
      <c r="RH78" s="35"/>
      <c r="RI78" s="35"/>
      <c r="RJ78" s="35"/>
      <c r="RK78" s="35"/>
      <c r="RL78" s="35"/>
      <c r="RM78" s="35"/>
      <c r="RN78" s="35"/>
      <c r="RO78" s="35"/>
      <c r="RP78" s="35"/>
      <c r="RQ78" s="35"/>
      <c r="RR78" s="35"/>
      <c r="RS78" s="35"/>
      <c r="RT78" s="35"/>
      <c r="RU78" s="35"/>
      <c r="RV78" s="35"/>
      <c r="RW78" s="35"/>
      <c r="RX78" s="35"/>
      <c r="RY78" s="35"/>
      <c r="RZ78" s="35"/>
      <c r="SA78" s="35"/>
      <c r="SB78" s="35"/>
      <c r="SC78" s="35"/>
      <c r="SD78" s="35"/>
      <c r="SE78" s="35"/>
      <c r="SF78" s="35"/>
      <c r="SG78" s="35"/>
      <c r="SH78" s="35"/>
      <c r="SI78" s="35"/>
      <c r="SJ78" s="35"/>
      <c r="SK78" s="35"/>
      <c r="SL78" s="35"/>
      <c r="SM78" s="35"/>
      <c r="SN78" s="35"/>
      <c r="SO78" s="35"/>
      <c r="SP78" s="35"/>
      <c r="SQ78" s="35"/>
      <c r="SR78" s="35"/>
      <c r="SS78" s="35"/>
      <c r="ST78" s="35"/>
      <c r="SU78" s="35"/>
      <c r="SV78" s="35"/>
      <c r="SW78" s="35"/>
      <c r="SX78" s="35"/>
      <c r="SY78" s="35"/>
      <c r="SZ78" s="35"/>
      <c r="TA78" s="35"/>
      <c r="TB78" s="35"/>
      <c r="TC78" s="35"/>
      <c r="TD78" s="35"/>
      <c r="TE78" s="35"/>
      <c r="TF78" s="35"/>
      <c r="TG78" s="35"/>
      <c r="TH78" s="35"/>
      <c r="TI78" s="35"/>
      <c r="TJ78" s="35"/>
      <c r="TK78" s="35"/>
      <c r="TL78" s="35"/>
      <c r="TM78" s="35"/>
      <c r="TN78" s="35"/>
      <c r="TO78" s="35"/>
      <c r="TP78" s="35"/>
      <c r="TQ78" s="35"/>
      <c r="TR78" s="35"/>
      <c r="TS78" s="35"/>
      <c r="TT78" s="35"/>
      <c r="TU78" s="35"/>
      <c r="TV78" s="35"/>
      <c r="TW78" s="35"/>
      <c r="TX78" s="35"/>
      <c r="TY78" s="35"/>
      <c r="TZ78" s="35"/>
      <c r="UA78" s="35"/>
      <c r="UB78" s="35"/>
      <c r="UC78" s="35">
        <v>50</v>
      </c>
      <c r="UD78" s="35"/>
      <c r="UE78" s="35"/>
      <c r="UF78" s="35"/>
      <c r="UG78" s="35"/>
      <c r="UH78" s="35"/>
      <c r="UI78" s="35"/>
      <c r="UJ78" s="35"/>
      <c r="UK78" s="35"/>
      <c r="UL78" s="35"/>
      <c r="UM78" s="35"/>
      <c r="UN78" s="35"/>
      <c r="UO78" s="35"/>
      <c r="UP78" s="35"/>
      <c r="UQ78" s="35"/>
      <c r="UR78" s="35"/>
      <c r="US78" s="35"/>
      <c r="UT78" s="35"/>
      <c r="UU78" s="35"/>
      <c r="UV78" s="35"/>
      <c r="UW78" s="35"/>
      <c r="UX78" s="35"/>
      <c r="UY78" s="35"/>
      <c r="UZ78" s="35"/>
      <c r="VA78" s="35"/>
      <c r="VB78" s="35"/>
      <c r="VC78" s="35"/>
      <c r="VD78" s="35"/>
      <c r="VE78" s="35"/>
      <c r="VF78" s="35"/>
      <c r="VG78" s="35">
        <v>40</v>
      </c>
      <c r="VH78" s="35"/>
      <c r="VI78" s="35"/>
      <c r="VJ78" s="35"/>
      <c r="VK78" s="35"/>
      <c r="VL78" s="35"/>
      <c r="VM78" s="35"/>
      <c r="VN78" s="35"/>
      <c r="VO78" s="35"/>
      <c r="VP78" s="35"/>
      <c r="VQ78" s="35"/>
      <c r="VR78" s="35"/>
      <c r="VS78" s="35"/>
      <c r="VT78" s="35"/>
      <c r="VU78" s="35"/>
      <c r="VV78" s="35"/>
      <c r="VW78" s="35"/>
      <c r="VX78" s="35"/>
      <c r="VY78" s="35"/>
      <c r="VZ78" s="35"/>
      <c r="WA78" s="35"/>
      <c r="WB78" s="35"/>
      <c r="WC78" s="35"/>
      <c r="WD78" s="35"/>
      <c r="WE78" s="35"/>
      <c r="WF78" s="35"/>
      <c r="WG78" s="35"/>
      <c r="WH78" s="35"/>
      <c r="WI78" s="35"/>
      <c r="WJ78" s="35"/>
      <c r="WK78" s="35"/>
      <c r="WL78" s="35"/>
      <c r="WM78" s="35"/>
      <c r="WN78" s="35"/>
      <c r="WO78" s="35"/>
      <c r="WP78" s="35"/>
      <c r="WQ78" s="35"/>
      <c r="WR78" s="35"/>
      <c r="WS78" s="35"/>
      <c r="WT78" s="35"/>
      <c r="WU78" s="35"/>
      <c r="WV78" s="35"/>
      <c r="WW78" s="35"/>
      <c r="WX78" s="35"/>
      <c r="WY78" s="35"/>
      <c r="WZ78" s="35"/>
      <c r="XA78" s="35"/>
      <c r="XB78" s="35">
        <v>100</v>
      </c>
      <c r="XC78" s="35"/>
      <c r="XD78" s="35"/>
      <c r="XE78" s="35"/>
      <c r="XF78" s="35"/>
      <c r="XG78" s="35"/>
      <c r="XH78" s="35"/>
      <c r="XI78" s="35"/>
      <c r="XJ78" s="35"/>
      <c r="XK78" s="35"/>
      <c r="XL78" s="35"/>
      <c r="XM78" s="35"/>
      <c r="XN78" s="35"/>
      <c r="XO78" s="35"/>
      <c r="XP78" s="35"/>
      <c r="XQ78" s="35">
        <v>100</v>
      </c>
      <c r="XR78" s="35"/>
      <c r="XS78" s="35"/>
      <c r="XT78" s="35"/>
      <c r="XU78" s="35"/>
      <c r="XV78" s="35"/>
      <c r="XW78" s="35"/>
      <c r="XX78" s="35"/>
      <c r="XY78" s="35">
        <v>150</v>
      </c>
      <c r="XZ78" s="35"/>
      <c r="YA78" s="35"/>
      <c r="YB78" s="35"/>
      <c r="YC78" s="35"/>
      <c r="YD78" s="35"/>
      <c r="YE78" s="35"/>
      <c r="YF78" s="35"/>
      <c r="YG78" s="35"/>
      <c r="YH78" s="35"/>
      <c r="YI78" s="35"/>
      <c r="YJ78" s="35"/>
      <c r="YK78" s="35"/>
      <c r="YL78" s="35"/>
      <c r="YM78" s="35"/>
      <c r="YN78" s="35"/>
      <c r="YO78" s="35"/>
      <c r="YP78" s="35"/>
      <c r="YQ78" s="35"/>
      <c r="YR78" s="35"/>
      <c r="YS78" s="35"/>
      <c r="YT78" s="35"/>
      <c r="YU78" s="35"/>
      <c r="YV78" s="35"/>
      <c r="YW78" s="35"/>
      <c r="YX78" s="35"/>
      <c r="YY78" s="35"/>
      <c r="YZ78" s="35"/>
      <c r="ZA78" s="35"/>
      <c r="ZB78" s="35"/>
      <c r="ZC78" s="35"/>
      <c r="ZD78" s="35"/>
      <c r="ZE78" s="35"/>
      <c r="ZF78" s="35"/>
      <c r="ZG78" s="35"/>
      <c r="ZH78" s="35"/>
      <c r="ZI78" s="35"/>
      <c r="ZJ78" s="35"/>
      <c r="ZK78" s="35"/>
      <c r="ZL78" s="35"/>
      <c r="ZM78" s="35"/>
      <c r="ZN78" s="35"/>
      <c r="ZO78" s="35"/>
      <c r="ZP78" s="35"/>
      <c r="ZQ78" s="35"/>
      <c r="ZR78" s="35"/>
      <c r="ZS78" s="35"/>
      <c r="ZT78" s="35"/>
      <c r="ZU78" s="35"/>
      <c r="ZV78" s="35"/>
      <c r="ZW78" s="35"/>
      <c r="ZX78" s="35"/>
      <c r="ZY78" s="35"/>
      <c r="ZZ78" s="35"/>
      <c r="AAA78" s="35"/>
      <c r="AAB78" s="35"/>
      <c r="AAC78" s="35"/>
      <c r="AAD78" s="35"/>
      <c r="AAE78" s="35"/>
      <c r="AAF78" s="35"/>
      <c r="AAG78" s="35"/>
      <c r="AAH78" s="35"/>
      <c r="AAI78" s="35"/>
      <c r="AAJ78" s="35"/>
      <c r="AAK78" s="35"/>
      <c r="AAL78" s="35"/>
      <c r="AAM78" s="35"/>
      <c r="AAN78" s="35"/>
      <c r="AAO78" s="35"/>
      <c r="AAP78" s="35"/>
      <c r="AAQ78" s="35"/>
      <c r="AAR78" s="35"/>
      <c r="AAS78" s="35"/>
      <c r="AAT78" s="35"/>
      <c r="AAU78" s="35"/>
      <c r="AAV78" s="35"/>
      <c r="AAW78" s="35"/>
      <c r="AAX78" s="35"/>
      <c r="AAY78" s="35"/>
      <c r="AAZ78" s="35"/>
      <c r="ABA78" s="35"/>
      <c r="ABB78" s="35"/>
      <c r="ABC78" s="35"/>
      <c r="ABD78" s="35"/>
      <c r="ABE78" s="35"/>
      <c r="ABF78" s="35"/>
      <c r="ABG78" s="35"/>
      <c r="ABH78" s="35"/>
      <c r="ABI78" s="35"/>
      <c r="ABJ78" s="35"/>
      <c r="ABK78" s="35"/>
      <c r="ABL78" s="35"/>
      <c r="ABM78" s="35"/>
      <c r="ABN78" s="35"/>
      <c r="ABO78" s="35"/>
      <c r="ABP78" s="35"/>
      <c r="ABQ78" s="35"/>
      <c r="ABR78" s="35"/>
      <c r="ABS78" s="35"/>
      <c r="ABT78" s="35"/>
      <c r="ABU78" s="35"/>
      <c r="ABV78" s="35"/>
      <c r="ABW78" s="35"/>
      <c r="ABX78" s="35"/>
      <c r="ABY78" s="35"/>
      <c r="ABZ78" s="35"/>
      <c r="ACA78" s="35"/>
      <c r="ACB78" s="35"/>
      <c r="ACC78" s="35"/>
      <c r="ACD78" s="35"/>
      <c r="ACE78" s="35"/>
      <c r="ACF78" s="35"/>
      <c r="ACG78" s="35"/>
      <c r="ACH78" s="35"/>
      <c r="ACI78" s="35"/>
      <c r="ACJ78" s="35"/>
      <c r="ACK78" s="35"/>
      <c r="ACL78" s="35"/>
      <c r="ACM78" s="35"/>
      <c r="ACN78" s="35"/>
      <c r="ACO78" s="35"/>
      <c r="ACP78" s="35"/>
      <c r="ACQ78" s="35"/>
      <c r="ACR78" s="35"/>
      <c r="ACS78" s="35"/>
      <c r="ACT78" s="35"/>
      <c r="ACU78" s="35"/>
      <c r="ACV78" s="35"/>
      <c r="ACW78" s="35"/>
      <c r="ACX78" s="35"/>
      <c r="ACY78" s="35"/>
      <c r="ACZ78" s="35"/>
      <c r="ADA78" s="35"/>
      <c r="ADB78" s="35"/>
      <c r="ADC78" s="35"/>
      <c r="ADD78" s="35"/>
      <c r="ADE78" s="35"/>
      <c r="ADF78" s="35"/>
      <c r="ADG78" s="35"/>
      <c r="ADH78" s="35"/>
      <c r="ADI78" s="35"/>
      <c r="ADJ78" s="35"/>
      <c r="ADK78" s="35"/>
      <c r="ADL78" s="35"/>
      <c r="ADM78" s="35"/>
      <c r="ADN78" s="35"/>
      <c r="ADO78" s="35"/>
      <c r="ADP78" s="35"/>
      <c r="ADQ78" s="35"/>
      <c r="ADR78" s="35"/>
      <c r="ADS78" s="35"/>
      <c r="ADT78" s="35"/>
      <c r="ADU78" s="35"/>
      <c r="ADV78" s="35"/>
      <c r="ADW78" s="35"/>
      <c r="ADX78" s="35"/>
      <c r="ADY78" s="26">
        <f t="shared" si="4"/>
        <v>0</v>
      </c>
      <c r="ADZ78" s="5"/>
    </row>
    <row r="79" spans="1:806" s="33" customFormat="1" x14ac:dyDescent="0.2">
      <c r="A79" s="38" t="s">
        <v>212</v>
      </c>
      <c r="B79" s="65">
        <f t="shared" si="3"/>
        <v>0</v>
      </c>
      <c r="C79" s="57">
        <v>10</v>
      </c>
      <c r="D79" s="60">
        <v>44680</v>
      </c>
      <c r="E79" s="67">
        <v>37.799999999999997</v>
      </c>
      <c r="F79" s="67">
        <f t="shared" si="2"/>
        <v>0</v>
      </c>
      <c r="G79" s="6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15"/>
      <c r="BF79" s="15"/>
      <c r="BG79" s="136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s="35"/>
      <c r="DP79" s="35"/>
      <c r="DQ79" s="35"/>
      <c r="DR79" s="35"/>
      <c r="DS79" s="35"/>
      <c r="DT79" s="35"/>
      <c r="DU79" s="35"/>
      <c r="DV79" s="35"/>
      <c r="DW79" s="35"/>
      <c r="DX79" s="35"/>
      <c r="DY79" s="35"/>
      <c r="DZ79" s="35"/>
      <c r="EA79" s="35"/>
      <c r="EB79" s="35"/>
      <c r="EC79" s="35"/>
      <c r="ED79" s="35"/>
      <c r="EE79" s="35"/>
      <c r="EF79" s="35"/>
      <c r="EG79" s="35"/>
      <c r="EH79" s="35"/>
      <c r="EI79" s="35"/>
      <c r="EJ79" s="35"/>
      <c r="EK79" s="35"/>
      <c r="EL79" s="35"/>
      <c r="EM79" s="35"/>
      <c r="EN79" s="35"/>
      <c r="EO79" s="35"/>
      <c r="EP79" s="35"/>
      <c r="EQ79" s="35"/>
      <c r="ER79" s="35"/>
      <c r="ES79" s="35"/>
      <c r="ET79" s="35"/>
      <c r="EU79" s="35"/>
      <c r="EV79" s="35"/>
      <c r="EW79" s="35"/>
      <c r="EX79" s="35"/>
      <c r="EY79" s="35"/>
      <c r="EZ79" s="35"/>
      <c r="FA79" s="35"/>
      <c r="FB79" s="35"/>
      <c r="FC79" s="35"/>
      <c r="FD79" s="35"/>
      <c r="FE79" s="35"/>
      <c r="FF79" s="35"/>
      <c r="FG79" s="35"/>
      <c r="FH79" s="35"/>
      <c r="FI79" s="35"/>
      <c r="FJ79" s="35"/>
      <c r="FK79" s="35"/>
      <c r="FL79" s="35"/>
      <c r="FM79" s="35"/>
      <c r="FN79" s="35"/>
      <c r="FO79" s="35"/>
      <c r="FP79" s="35"/>
      <c r="FQ79" s="35"/>
      <c r="FR79" s="35"/>
      <c r="FS79" s="35"/>
      <c r="FT79" s="35"/>
      <c r="FU79" s="35"/>
      <c r="FV79" s="35"/>
      <c r="FW79" s="35"/>
      <c r="FX79" s="35"/>
      <c r="FY79" s="35"/>
      <c r="FZ79" s="35"/>
      <c r="GA79" s="35"/>
      <c r="GB79" s="35"/>
      <c r="GC79" s="35"/>
      <c r="GD79" s="35"/>
      <c r="GE79" s="35"/>
      <c r="GF79" s="35"/>
      <c r="GG79" s="35"/>
      <c r="GH79" s="35"/>
      <c r="GI79" s="35"/>
      <c r="GJ79" s="35"/>
      <c r="GK79" s="35"/>
      <c r="GL79" s="35"/>
      <c r="GM79" s="35"/>
      <c r="GN79" s="35"/>
      <c r="GO79" s="35"/>
      <c r="GP79" s="35"/>
      <c r="GQ79" s="35"/>
      <c r="GR79" s="35"/>
      <c r="GS79" s="35"/>
      <c r="GT79" s="35"/>
      <c r="GU79" s="35"/>
      <c r="GV79" s="35"/>
      <c r="GW79" s="35"/>
      <c r="GX79" s="35"/>
      <c r="GY79" s="35"/>
      <c r="GZ79" s="35"/>
      <c r="HA79" s="35"/>
      <c r="HB79" s="35"/>
      <c r="HC79" s="35"/>
      <c r="HD79" s="35"/>
      <c r="HE79" s="35"/>
      <c r="HF79" s="35"/>
      <c r="HG79" s="35"/>
      <c r="HH79" s="35"/>
      <c r="HI79" s="35"/>
      <c r="HJ79" s="35"/>
      <c r="HK79" s="35"/>
      <c r="HL79" s="35"/>
      <c r="HM79" s="35"/>
      <c r="HN79" s="35"/>
      <c r="HO79" s="35"/>
      <c r="HP79" s="35"/>
      <c r="HQ79" s="35"/>
      <c r="HR79" s="35"/>
      <c r="HS79" s="35"/>
      <c r="HT79" s="35"/>
      <c r="HU79" s="35"/>
      <c r="HV79" s="35"/>
      <c r="HW79" s="35"/>
      <c r="HX79" s="35"/>
      <c r="HY79" s="35"/>
      <c r="HZ79" s="35"/>
      <c r="IA79" s="35"/>
      <c r="IB79" s="35"/>
      <c r="IC79" s="35"/>
      <c r="ID79" s="35"/>
      <c r="IE79" s="35"/>
      <c r="IF79" s="35"/>
      <c r="IG79" s="35"/>
      <c r="IH79" s="35"/>
      <c r="II79" s="35"/>
      <c r="IJ79" s="35"/>
      <c r="IK79" s="35"/>
      <c r="IL79" s="35"/>
      <c r="IM79" s="35"/>
      <c r="IN79" s="35"/>
      <c r="IO79" s="35"/>
      <c r="IP79" s="35"/>
      <c r="IQ79" s="35"/>
      <c r="IR79" s="35"/>
      <c r="IS79" s="35"/>
      <c r="IT79" s="35"/>
      <c r="IU79" s="35"/>
      <c r="IV79" s="35"/>
      <c r="IW79" s="35"/>
      <c r="IX79" s="35"/>
      <c r="IY79" s="35"/>
      <c r="IZ79" s="35"/>
      <c r="JA79" s="35"/>
      <c r="JB79" s="35"/>
      <c r="JC79" s="35"/>
      <c r="JD79" s="35"/>
      <c r="JE79" s="35"/>
      <c r="JF79" s="35"/>
      <c r="JG79" s="35"/>
      <c r="JH79" s="35"/>
      <c r="JI79" s="35"/>
      <c r="JJ79" s="35"/>
      <c r="JK79" s="35"/>
      <c r="JL79" s="35"/>
      <c r="JM79" s="35"/>
      <c r="JN79" s="35"/>
      <c r="JO79" s="35"/>
      <c r="JP79" s="35"/>
      <c r="JQ79" s="35"/>
      <c r="JR79" s="35"/>
      <c r="JS79" s="35"/>
      <c r="JT79" s="35"/>
      <c r="JU79" s="35"/>
      <c r="JV79" s="35"/>
      <c r="JW79" s="35"/>
      <c r="JX79" s="35"/>
      <c r="JY79" s="35"/>
      <c r="JZ79" s="35"/>
      <c r="KA79" s="35"/>
      <c r="KB79" s="35"/>
      <c r="KC79" s="35"/>
      <c r="KD79" s="35"/>
      <c r="KE79" s="35"/>
      <c r="KF79" s="35"/>
      <c r="KG79" s="35"/>
      <c r="KH79" s="35"/>
      <c r="KI79" s="35"/>
      <c r="KJ79" s="35"/>
      <c r="KK79" s="35"/>
      <c r="KL79" s="35"/>
      <c r="KM79" s="35"/>
      <c r="KN79" s="35"/>
      <c r="KO79" s="35"/>
      <c r="KP79" s="35"/>
      <c r="KQ79" s="35"/>
      <c r="KR79" s="35"/>
      <c r="KS79" s="35"/>
      <c r="KT79" s="35"/>
      <c r="KU79" s="35"/>
      <c r="KV79" s="35"/>
      <c r="KW79" s="35"/>
      <c r="KX79" s="35"/>
      <c r="KY79" s="35"/>
      <c r="KZ79" s="35"/>
      <c r="LA79" s="35"/>
      <c r="LB79" s="35"/>
      <c r="LC79" s="35"/>
      <c r="LD79" s="35"/>
      <c r="LE79" s="35"/>
      <c r="LF79" s="35"/>
      <c r="LG79" s="35"/>
      <c r="LH79" s="35"/>
      <c r="LI79" s="35"/>
      <c r="LJ79" s="35"/>
      <c r="LK79" s="35"/>
      <c r="LL79" s="35"/>
      <c r="LM79" s="35"/>
      <c r="LN79" s="35"/>
      <c r="LO79" s="35"/>
      <c r="LP79" s="35"/>
      <c r="LQ79" s="35"/>
      <c r="LR79" s="35"/>
      <c r="LS79" s="35"/>
      <c r="LT79" s="35"/>
      <c r="LU79" s="35"/>
      <c r="LV79" s="35"/>
      <c r="LW79" s="35"/>
      <c r="LX79" s="35"/>
      <c r="LY79" s="35"/>
      <c r="LZ79" s="35"/>
      <c r="MA79" s="35"/>
      <c r="MB79" s="35"/>
      <c r="MC79" s="35">
        <v>50</v>
      </c>
      <c r="MD79" s="35"/>
      <c r="ME79" s="35">
        <v>50</v>
      </c>
      <c r="MF79" s="35">
        <v>30</v>
      </c>
      <c r="MG79" s="35"/>
      <c r="MH79" s="35"/>
      <c r="MI79" s="35"/>
      <c r="MJ79" s="35"/>
      <c r="MK79" s="35"/>
      <c r="ML79" s="35"/>
      <c r="MM79" s="35"/>
      <c r="MN79" s="35"/>
      <c r="MO79" s="35"/>
      <c r="MP79" s="35"/>
      <c r="MQ79" s="35"/>
      <c r="MR79" s="35"/>
      <c r="MS79" s="35"/>
      <c r="MT79" s="35"/>
      <c r="MU79" s="35"/>
      <c r="MV79" s="35"/>
      <c r="MW79" s="35"/>
      <c r="MX79" s="35"/>
      <c r="MY79" s="35"/>
      <c r="MZ79" s="35"/>
      <c r="NA79" s="35"/>
      <c r="NB79" s="35"/>
      <c r="NC79" s="35"/>
      <c r="ND79" s="35"/>
      <c r="NE79" s="35"/>
      <c r="NF79" s="35"/>
      <c r="NG79" s="35"/>
      <c r="NH79" s="35"/>
      <c r="NI79" s="35"/>
      <c r="NJ79" s="35"/>
      <c r="NK79" s="35"/>
      <c r="NL79" s="35"/>
      <c r="NM79" s="35"/>
      <c r="NN79" s="35"/>
      <c r="NO79" s="35"/>
      <c r="NP79" s="35"/>
      <c r="NQ79" s="35"/>
      <c r="NR79" s="35"/>
      <c r="NS79" s="35"/>
      <c r="NT79" s="35"/>
      <c r="NU79" s="35"/>
      <c r="NV79" s="35"/>
      <c r="NW79" s="35"/>
      <c r="NX79" s="35"/>
      <c r="NY79" s="35"/>
      <c r="NZ79" s="35"/>
      <c r="OA79" s="35"/>
      <c r="OB79" s="35"/>
      <c r="OC79" s="35"/>
      <c r="OD79" s="35"/>
      <c r="OE79" s="35"/>
      <c r="OF79" s="35"/>
      <c r="OG79" s="35"/>
      <c r="OH79" s="35"/>
      <c r="OI79" s="35"/>
      <c r="OJ79" s="35"/>
      <c r="OK79" s="35"/>
      <c r="OL79" s="35"/>
      <c r="OM79" s="35"/>
      <c r="ON79" s="35"/>
      <c r="OO79" s="35"/>
      <c r="OP79" s="35"/>
      <c r="OQ79" s="35"/>
      <c r="OR79" s="35"/>
      <c r="OS79" s="35"/>
      <c r="OT79" s="35"/>
      <c r="OU79" s="35"/>
      <c r="OV79" s="35">
        <v>100</v>
      </c>
      <c r="OW79" s="35"/>
      <c r="OX79" s="35"/>
      <c r="OY79" s="35"/>
      <c r="OZ79" s="35"/>
      <c r="PA79" s="35"/>
      <c r="PB79" s="35"/>
      <c r="PC79" s="35"/>
      <c r="PD79" s="35"/>
      <c r="PE79" s="35"/>
      <c r="PF79" s="35"/>
      <c r="PG79" s="35"/>
      <c r="PH79" s="35"/>
      <c r="PI79" s="35"/>
      <c r="PJ79" s="35"/>
      <c r="PK79" s="35"/>
      <c r="PL79" s="35"/>
      <c r="PM79" s="35"/>
      <c r="PN79" s="35"/>
      <c r="PO79" s="35"/>
      <c r="PP79" s="35"/>
      <c r="PQ79" s="35"/>
      <c r="PR79" s="35"/>
      <c r="PS79" s="35"/>
      <c r="PT79" s="35"/>
      <c r="PU79" s="35"/>
      <c r="PV79" s="35"/>
      <c r="PW79" s="35"/>
      <c r="PX79" s="35"/>
      <c r="PY79" s="35"/>
      <c r="PZ79" s="35"/>
      <c r="QA79" s="35"/>
      <c r="QB79" s="35"/>
      <c r="QC79" s="35"/>
      <c r="QD79" s="35"/>
      <c r="QE79" s="35"/>
      <c r="QF79" s="35"/>
      <c r="QG79" s="35"/>
      <c r="QH79" s="35"/>
      <c r="QI79" s="35"/>
      <c r="QJ79" s="35"/>
      <c r="QK79" s="35"/>
      <c r="QL79" s="35"/>
      <c r="QM79" s="35"/>
      <c r="QN79" s="35"/>
      <c r="QO79" s="35"/>
      <c r="QP79" s="35"/>
      <c r="QQ79" s="35"/>
      <c r="QR79" s="35"/>
      <c r="QS79" s="35"/>
      <c r="QT79" s="35"/>
      <c r="QU79" s="35"/>
      <c r="QV79" s="35"/>
      <c r="QW79" s="35"/>
      <c r="QX79" s="35"/>
      <c r="QY79" s="35"/>
      <c r="QZ79" s="35"/>
      <c r="RA79" s="35"/>
      <c r="RB79" s="35"/>
      <c r="RC79" s="35"/>
      <c r="RD79" s="35"/>
      <c r="RE79" s="35"/>
      <c r="RF79" s="35"/>
      <c r="RG79" s="35"/>
      <c r="RH79" s="35"/>
      <c r="RI79" s="35"/>
      <c r="RJ79" s="35"/>
      <c r="RK79" s="35"/>
      <c r="RL79" s="35"/>
      <c r="RM79" s="35"/>
      <c r="RN79" s="35"/>
      <c r="RO79" s="35"/>
      <c r="RP79" s="35"/>
      <c r="RQ79" s="35"/>
      <c r="RR79" s="35"/>
      <c r="RS79" s="35"/>
      <c r="RT79" s="35"/>
      <c r="RU79" s="35"/>
      <c r="RV79" s="35"/>
      <c r="RW79" s="35"/>
      <c r="RX79" s="35"/>
      <c r="RY79" s="35"/>
      <c r="RZ79" s="35"/>
      <c r="SA79" s="35"/>
      <c r="SB79" s="35"/>
      <c r="SC79" s="35"/>
      <c r="SD79" s="35"/>
      <c r="SE79" s="35"/>
      <c r="SF79" s="35"/>
      <c r="SG79" s="35"/>
      <c r="SH79" s="35"/>
      <c r="SI79" s="35"/>
      <c r="SJ79" s="35"/>
      <c r="SK79" s="35"/>
      <c r="SL79" s="35"/>
      <c r="SM79" s="35"/>
      <c r="SN79" s="35"/>
      <c r="SO79" s="35"/>
      <c r="SP79" s="35"/>
      <c r="SQ79" s="35"/>
      <c r="SR79" s="35"/>
      <c r="SS79" s="35"/>
      <c r="ST79" s="35"/>
      <c r="SU79" s="35"/>
      <c r="SV79" s="35"/>
      <c r="SW79" s="35"/>
      <c r="SX79" s="35"/>
      <c r="SY79" s="35"/>
      <c r="SZ79" s="35"/>
      <c r="TA79" s="35"/>
      <c r="TB79" s="35"/>
      <c r="TC79" s="35"/>
      <c r="TD79" s="35"/>
      <c r="TE79" s="35"/>
      <c r="TF79" s="35"/>
      <c r="TG79" s="35"/>
      <c r="TH79" s="35"/>
      <c r="TI79" s="35"/>
      <c r="TJ79" s="35"/>
      <c r="TK79" s="35"/>
      <c r="TL79" s="35"/>
      <c r="TM79" s="35"/>
      <c r="TN79" s="35"/>
      <c r="TO79" s="35"/>
      <c r="TP79" s="35"/>
      <c r="TQ79" s="35"/>
      <c r="TR79" s="35"/>
      <c r="TS79" s="35"/>
      <c r="TT79" s="35"/>
      <c r="TU79" s="35"/>
      <c r="TV79" s="35"/>
      <c r="TW79" s="35"/>
      <c r="TX79" s="35"/>
      <c r="TY79" s="35"/>
      <c r="TZ79" s="35"/>
      <c r="UA79" s="35"/>
      <c r="UB79" s="35"/>
      <c r="UC79" s="35"/>
      <c r="UD79" s="35"/>
      <c r="UE79" s="35"/>
      <c r="UF79" s="35"/>
      <c r="UG79" s="35"/>
      <c r="UH79" s="35"/>
      <c r="UI79" s="35"/>
      <c r="UJ79" s="35"/>
      <c r="UK79" s="35"/>
      <c r="UL79" s="35"/>
      <c r="UM79" s="35"/>
      <c r="UN79" s="35"/>
      <c r="UO79" s="35"/>
      <c r="UP79" s="35"/>
      <c r="UQ79" s="35"/>
      <c r="UR79" s="35"/>
      <c r="US79" s="35"/>
      <c r="UT79" s="35"/>
      <c r="UU79" s="35"/>
      <c r="UV79" s="35"/>
      <c r="UW79" s="35"/>
      <c r="UX79" s="35"/>
      <c r="UY79" s="35"/>
      <c r="UZ79" s="35"/>
      <c r="VA79" s="35"/>
      <c r="VB79" s="35"/>
      <c r="VC79" s="35"/>
      <c r="VD79" s="35"/>
      <c r="VE79" s="35"/>
      <c r="VF79" s="35">
        <v>30</v>
      </c>
      <c r="VG79" s="35"/>
      <c r="VH79" s="35"/>
      <c r="VI79" s="35"/>
      <c r="VJ79" s="35"/>
      <c r="VK79" s="35"/>
      <c r="VL79" s="35"/>
      <c r="VM79" s="35"/>
      <c r="VN79" s="35"/>
      <c r="VO79" s="35"/>
      <c r="VP79" s="35"/>
      <c r="VQ79" s="35"/>
      <c r="VR79" s="35"/>
      <c r="VS79" s="35"/>
      <c r="VT79" s="35"/>
      <c r="VU79" s="35"/>
      <c r="VV79" s="35"/>
      <c r="VW79" s="35"/>
      <c r="VX79" s="35"/>
      <c r="VY79" s="35"/>
      <c r="VZ79" s="35"/>
      <c r="WA79" s="35"/>
      <c r="WB79" s="35"/>
      <c r="WC79" s="35"/>
      <c r="WD79" s="35"/>
      <c r="WE79" s="35"/>
      <c r="WF79" s="35"/>
      <c r="WG79" s="35"/>
      <c r="WH79" s="35"/>
      <c r="WI79" s="35"/>
      <c r="WJ79" s="35"/>
      <c r="WK79" s="35"/>
      <c r="WL79" s="35"/>
      <c r="WM79" s="35"/>
      <c r="WN79" s="35"/>
      <c r="WO79" s="35"/>
      <c r="WP79" s="35"/>
      <c r="WQ79" s="35"/>
      <c r="WR79" s="35"/>
      <c r="WS79" s="35"/>
      <c r="WT79" s="35"/>
      <c r="WU79" s="35"/>
      <c r="WV79" s="35"/>
      <c r="WW79" s="35"/>
      <c r="WX79" s="35"/>
      <c r="WY79" s="35"/>
      <c r="WZ79" s="35"/>
      <c r="XA79" s="35"/>
      <c r="XB79" s="35"/>
      <c r="XC79" s="35"/>
      <c r="XD79" s="35"/>
      <c r="XE79" s="35"/>
      <c r="XF79" s="35"/>
      <c r="XG79" s="35"/>
      <c r="XH79" s="35"/>
      <c r="XI79" s="35"/>
      <c r="XJ79" s="35"/>
      <c r="XK79" s="35"/>
      <c r="XL79" s="35"/>
      <c r="XM79" s="35"/>
      <c r="XN79" s="35"/>
      <c r="XO79" s="35"/>
      <c r="XP79" s="35"/>
      <c r="XQ79" s="35"/>
      <c r="XR79" s="35"/>
      <c r="XS79" s="35"/>
      <c r="XT79" s="35"/>
      <c r="XU79" s="35"/>
      <c r="XV79" s="35"/>
      <c r="XW79" s="35"/>
      <c r="XX79" s="35"/>
      <c r="XY79" s="35"/>
      <c r="XZ79" s="35"/>
      <c r="YA79" s="35"/>
      <c r="YB79" s="35"/>
      <c r="YC79" s="35"/>
      <c r="YD79" s="35"/>
      <c r="YE79" s="35"/>
      <c r="YF79" s="35"/>
      <c r="YG79" s="35"/>
      <c r="YH79" s="35"/>
      <c r="YI79" s="35"/>
      <c r="YJ79" s="35"/>
      <c r="YK79" s="35"/>
      <c r="YL79" s="35"/>
      <c r="YM79" s="35"/>
      <c r="YN79" s="35"/>
      <c r="YO79" s="35"/>
      <c r="YP79" s="35"/>
      <c r="YQ79" s="35"/>
      <c r="YR79" s="35"/>
      <c r="YS79" s="35"/>
      <c r="YT79" s="35"/>
      <c r="YU79" s="35"/>
      <c r="YV79" s="35"/>
      <c r="YW79" s="35"/>
      <c r="YX79" s="35"/>
      <c r="YY79" s="35"/>
      <c r="YZ79" s="35"/>
      <c r="ZA79" s="35"/>
      <c r="ZB79" s="35"/>
      <c r="ZC79" s="35"/>
      <c r="ZD79" s="35"/>
      <c r="ZE79" s="35"/>
      <c r="ZF79" s="35"/>
      <c r="ZG79" s="35"/>
      <c r="ZH79" s="35"/>
      <c r="ZI79" s="35"/>
      <c r="ZJ79" s="35"/>
      <c r="ZK79" s="35"/>
      <c r="ZL79" s="35"/>
      <c r="ZM79" s="35"/>
      <c r="ZN79" s="35"/>
      <c r="ZO79" s="35"/>
      <c r="ZP79" s="35"/>
      <c r="ZQ79" s="35"/>
      <c r="ZR79" s="35"/>
      <c r="ZS79" s="35"/>
      <c r="ZT79" s="35"/>
      <c r="ZU79" s="35"/>
      <c r="ZV79" s="35"/>
      <c r="ZW79" s="35"/>
      <c r="ZX79" s="35"/>
      <c r="ZY79" s="35"/>
      <c r="ZZ79" s="35"/>
      <c r="AAA79" s="35"/>
      <c r="AAB79" s="35"/>
      <c r="AAC79" s="35"/>
      <c r="AAD79" s="35"/>
      <c r="AAE79" s="35"/>
      <c r="AAF79" s="35"/>
      <c r="AAG79" s="35"/>
      <c r="AAH79" s="35"/>
      <c r="AAI79" s="35"/>
      <c r="AAJ79" s="35"/>
      <c r="AAK79" s="35"/>
      <c r="AAL79" s="35"/>
      <c r="AAM79" s="35"/>
      <c r="AAN79" s="35"/>
      <c r="AAO79" s="35"/>
      <c r="AAP79" s="35"/>
      <c r="AAQ79" s="35"/>
      <c r="AAR79" s="35"/>
      <c r="AAS79" s="35"/>
      <c r="AAT79" s="35"/>
      <c r="AAU79" s="35"/>
      <c r="AAV79" s="35"/>
      <c r="AAW79" s="35"/>
      <c r="AAX79" s="35"/>
      <c r="AAY79" s="35"/>
      <c r="AAZ79" s="35"/>
      <c r="ABA79" s="35"/>
      <c r="ABB79" s="35"/>
      <c r="ABC79" s="35"/>
      <c r="ABD79" s="35"/>
      <c r="ABE79" s="35"/>
      <c r="ABF79" s="35"/>
      <c r="ABG79" s="35"/>
      <c r="ABH79" s="35"/>
      <c r="ABI79" s="35"/>
      <c r="ABJ79" s="35"/>
      <c r="ABK79" s="35"/>
      <c r="ABL79" s="35"/>
      <c r="ABM79" s="35"/>
      <c r="ABN79" s="35"/>
      <c r="ABO79" s="35"/>
      <c r="ABP79" s="35"/>
      <c r="ABQ79" s="35"/>
      <c r="ABR79" s="35"/>
      <c r="ABS79" s="35"/>
      <c r="ABT79" s="35"/>
      <c r="ABU79" s="35"/>
      <c r="ABV79" s="35"/>
      <c r="ABW79" s="35"/>
      <c r="ABX79" s="35"/>
      <c r="ABY79" s="35"/>
      <c r="ABZ79" s="35"/>
      <c r="ACA79" s="35"/>
      <c r="ACB79" s="35"/>
      <c r="ACC79" s="35"/>
      <c r="ACD79" s="35"/>
      <c r="ACE79" s="35"/>
      <c r="ACF79" s="35"/>
      <c r="ACG79" s="35"/>
      <c r="ACH79" s="35"/>
      <c r="ACI79" s="35"/>
      <c r="ACJ79" s="35"/>
      <c r="ACK79" s="35"/>
      <c r="ACL79" s="35"/>
      <c r="ACM79" s="35"/>
      <c r="ACN79" s="35"/>
      <c r="ACO79" s="35"/>
      <c r="ACP79" s="35"/>
      <c r="ACQ79" s="35"/>
      <c r="ACR79" s="35"/>
      <c r="ACS79" s="35"/>
      <c r="ACT79" s="35"/>
      <c r="ACU79" s="35"/>
      <c r="ACV79" s="35"/>
      <c r="ACW79" s="35"/>
      <c r="ACX79" s="35"/>
      <c r="ACY79" s="35"/>
      <c r="ACZ79" s="35"/>
      <c r="ADA79" s="35"/>
      <c r="ADB79" s="35"/>
      <c r="ADC79" s="35"/>
      <c r="ADD79" s="35"/>
      <c r="ADE79" s="35"/>
      <c r="ADF79" s="35"/>
      <c r="ADG79" s="35"/>
      <c r="ADH79" s="35"/>
      <c r="ADI79" s="35"/>
      <c r="ADJ79" s="35"/>
      <c r="ADK79" s="35"/>
      <c r="ADL79" s="35"/>
      <c r="ADM79" s="35"/>
      <c r="ADN79" s="35"/>
      <c r="ADO79" s="35"/>
      <c r="ADP79" s="35"/>
      <c r="ADQ79" s="35"/>
      <c r="ADR79" s="35"/>
      <c r="ADS79" s="35"/>
      <c r="ADT79" s="35"/>
      <c r="ADU79" s="35"/>
      <c r="ADV79" s="35"/>
      <c r="ADW79" s="35"/>
      <c r="ADX79" s="35"/>
      <c r="ADY79" s="26">
        <f t="shared" si="4"/>
        <v>0</v>
      </c>
      <c r="ADZ79" s="5"/>
    </row>
    <row r="80" spans="1:806" s="33" customFormat="1" x14ac:dyDescent="0.2">
      <c r="A80" s="51" t="s">
        <v>235</v>
      </c>
      <c r="B80" s="65">
        <f t="shared" si="3"/>
        <v>10</v>
      </c>
      <c r="C80" s="57">
        <v>10</v>
      </c>
      <c r="D80" s="59">
        <v>44494</v>
      </c>
      <c r="E80" s="67">
        <v>17.93</v>
      </c>
      <c r="F80" s="67">
        <f t="shared" si="2"/>
        <v>179.3</v>
      </c>
      <c r="G80" s="65">
        <v>10</v>
      </c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15"/>
      <c r="BF80" s="15"/>
      <c r="BG80" s="136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s="35"/>
      <c r="DP80" s="35"/>
      <c r="DQ80" s="35"/>
      <c r="DR80" s="35"/>
      <c r="DS80" s="35"/>
      <c r="DT80" s="35"/>
      <c r="DU80" s="35"/>
      <c r="DV80" s="35"/>
      <c r="DW80" s="35"/>
      <c r="DX80" s="35"/>
      <c r="DY80" s="35"/>
      <c r="DZ80" s="35"/>
      <c r="EA80" s="35"/>
      <c r="EB80" s="35"/>
      <c r="EC80" s="35"/>
      <c r="ED80" s="35"/>
      <c r="EE80" s="35"/>
      <c r="EF80" s="35"/>
      <c r="EG80" s="35"/>
      <c r="EH80" s="35"/>
      <c r="EI80" s="35"/>
      <c r="EJ80" s="35"/>
      <c r="EK80" s="35"/>
      <c r="EL80" s="35"/>
      <c r="EM80" s="35"/>
      <c r="EN80" s="35"/>
      <c r="EO80" s="35"/>
      <c r="EP80" s="35"/>
      <c r="EQ80" s="35"/>
      <c r="ER80" s="35"/>
      <c r="ES80" s="35"/>
      <c r="ET80" s="35"/>
      <c r="EU80" s="35"/>
      <c r="EV80" s="35"/>
      <c r="EW80" s="35"/>
      <c r="EX80" s="35"/>
      <c r="EY80" s="35"/>
      <c r="EZ80" s="35"/>
      <c r="FA80" s="35"/>
      <c r="FB80" s="35"/>
      <c r="FC80" s="35"/>
      <c r="FD80" s="35"/>
      <c r="FE80" s="35"/>
      <c r="FF80" s="35"/>
      <c r="FG80" s="35"/>
      <c r="FH80" s="35"/>
      <c r="FI80" s="35"/>
      <c r="FJ80" s="35"/>
      <c r="FK80" s="35"/>
      <c r="FL80" s="35"/>
      <c r="FM80" s="35"/>
      <c r="FN80" s="35"/>
      <c r="FO80" s="35"/>
      <c r="FP80" s="35"/>
      <c r="FQ80" s="35"/>
      <c r="FR80" s="35"/>
      <c r="FS80" s="35"/>
      <c r="FT80" s="35"/>
      <c r="FU80" s="35"/>
      <c r="FV80" s="35"/>
      <c r="FW80" s="35"/>
      <c r="FX80" s="35"/>
      <c r="FY80" s="35"/>
      <c r="FZ80" s="35"/>
      <c r="GA80" s="35"/>
      <c r="GB80" s="35"/>
      <c r="GC80" s="35"/>
      <c r="GD80" s="35"/>
      <c r="GE80" s="35"/>
      <c r="GF80" s="35"/>
      <c r="GG80" s="35"/>
      <c r="GH80" s="35"/>
      <c r="GI80" s="35"/>
      <c r="GJ80" s="35"/>
      <c r="GK80" s="35"/>
      <c r="GL80" s="35"/>
      <c r="GM80" s="35"/>
      <c r="GN80" s="35"/>
      <c r="GO80" s="35"/>
      <c r="GP80" s="35"/>
      <c r="GQ80" s="35"/>
      <c r="GR80" s="35"/>
      <c r="GS80" s="35"/>
      <c r="GT80" s="35"/>
      <c r="GU80" s="35"/>
      <c r="GV80" s="35"/>
      <c r="GW80" s="35"/>
      <c r="GX80" s="35"/>
      <c r="GY80" s="35"/>
      <c r="GZ80" s="35"/>
      <c r="HA80" s="35"/>
      <c r="HB80" s="35"/>
      <c r="HC80" s="35"/>
      <c r="HD80" s="35"/>
      <c r="HE80" s="35"/>
      <c r="HF80" s="35"/>
      <c r="HG80" s="35"/>
      <c r="HH80" s="35"/>
      <c r="HI80" s="35"/>
      <c r="HJ80" s="35"/>
      <c r="HK80" s="35"/>
      <c r="HL80" s="35"/>
      <c r="HM80" s="35"/>
      <c r="HN80" s="35"/>
      <c r="HO80" s="35"/>
      <c r="HP80" s="35"/>
      <c r="HQ80" s="35"/>
      <c r="HR80" s="35"/>
      <c r="HS80" s="35"/>
      <c r="HT80" s="35"/>
      <c r="HU80" s="35"/>
      <c r="HV80" s="35"/>
      <c r="HW80" s="35"/>
      <c r="HX80" s="35"/>
      <c r="HY80" s="35"/>
      <c r="HZ80" s="35"/>
      <c r="IA80" s="35"/>
      <c r="IB80" s="35"/>
      <c r="IC80" s="35"/>
      <c r="ID80" s="35"/>
      <c r="IE80" s="35"/>
      <c r="IF80" s="35"/>
      <c r="IG80" s="35"/>
      <c r="IH80" s="35"/>
      <c r="II80" s="35"/>
      <c r="IJ80" s="35"/>
      <c r="IK80" s="35"/>
      <c r="IL80" s="35"/>
      <c r="IM80" s="35"/>
      <c r="IN80" s="35"/>
      <c r="IO80" s="35"/>
      <c r="IP80" s="35"/>
      <c r="IQ80" s="35"/>
      <c r="IR80" s="35"/>
      <c r="IS80" s="35"/>
      <c r="IT80" s="35"/>
      <c r="IU80" s="35"/>
      <c r="IV80" s="35"/>
      <c r="IW80" s="35"/>
      <c r="IX80" s="35"/>
      <c r="IY80" s="35"/>
      <c r="IZ80" s="35"/>
      <c r="JA80" s="35"/>
      <c r="JB80" s="35"/>
      <c r="JC80" s="35"/>
      <c r="JD80" s="35"/>
      <c r="JE80" s="35"/>
      <c r="JF80" s="35"/>
      <c r="JG80" s="35"/>
      <c r="JH80" s="35"/>
      <c r="JI80" s="35"/>
      <c r="JJ80" s="35"/>
      <c r="JK80" s="35"/>
      <c r="JL80" s="35"/>
      <c r="JM80" s="35"/>
      <c r="JN80" s="35"/>
      <c r="JO80" s="35"/>
      <c r="JP80" s="35"/>
      <c r="JQ80" s="35"/>
      <c r="JR80" s="35"/>
      <c r="JS80" s="35"/>
      <c r="JT80" s="35"/>
      <c r="JU80" s="35"/>
      <c r="JV80" s="35"/>
      <c r="JW80" s="35"/>
      <c r="JX80" s="35"/>
      <c r="JY80" s="35"/>
      <c r="JZ80" s="35"/>
      <c r="KA80" s="35"/>
      <c r="KB80" s="35"/>
      <c r="KC80" s="35"/>
      <c r="KD80" s="35"/>
      <c r="KE80" s="35"/>
      <c r="KF80" s="35"/>
      <c r="KG80" s="35"/>
      <c r="KH80" s="35"/>
      <c r="KI80" s="35"/>
      <c r="KJ80" s="35"/>
      <c r="KK80" s="35"/>
      <c r="KL80" s="35"/>
      <c r="KM80" s="35"/>
      <c r="KN80" s="35"/>
      <c r="KO80" s="35"/>
      <c r="KP80" s="35"/>
      <c r="KQ80" s="35"/>
      <c r="KR80" s="35"/>
      <c r="KS80" s="35"/>
      <c r="KT80" s="35"/>
      <c r="KU80" s="35"/>
      <c r="KV80" s="35"/>
      <c r="KW80" s="35"/>
      <c r="KX80" s="35"/>
      <c r="KY80" s="35"/>
      <c r="KZ80" s="35"/>
      <c r="LA80" s="35"/>
      <c r="LB80" s="35"/>
      <c r="LC80" s="35"/>
      <c r="LD80" s="35"/>
      <c r="LE80" s="35"/>
      <c r="LF80" s="35"/>
      <c r="LG80" s="35"/>
      <c r="LH80" s="35"/>
      <c r="LI80" s="35"/>
      <c r="LJ80" s="35"/>
      <c r="LK80" s="35"/>
      <c r="LL80" s="35"/>
      <c r="LM80" s="35"/>
      <c r="LN80" s="35"/>
      <c r="LO80" s="35"/>
      <c r="LP80" s="35"/>
      <c r="LQ80" s="35"/>
      <c r="LR80" s="35"/>
      <c r="LS80" s="35"/>
      <c r="LT80" s="35"/>
      <c r="LU80" s="35"/>
      <c r="LV80" s="35"/>
      <c r="LW80" s="35"/>
      <c r="LX80" s="35"/>
      <c r="LY80" s="35"/>
      <c r="LZ80" s="35"/>
      <c r="MA80" s="35"/>
      <c r="MB80" s="35"/>
      <c r="MC80" s="35"/>
      <c r="MD80" s="35"/>
      <c r="ME80" s="35"/>
      <c r="MF80" s="35"/>
      <c r="MG80" s="35"/>
      <c r="MH80" s="35"/>
      <c r="MI80" s="35"/>
      <c r="MJ80" s="35"/>
      <c r="MK80" s="35"/>
      <c r="ML80" s="35"/>
      <c r="MM80" s="35"/>
      <c r="MN80" s="35"/>
      <c r="MO80" s="35"/>
      <c r="MP80" s="35"/>
      <c r="MQ80" s="35"/>
      <c r="MR80" s="35"/>
      <c r="MS80" s="35"/>
      <c r="MT80" s="35"/>
      <c r="MU80" s="35"/>
      <c r="MV80" s="35"/>
      <c r="MW80" s="35"/>
      <c r="MX80" s="35"/>
      <c r="MY80" s="35"/>
      <c r="MZ80" s="35"/>
      <c r="NA80" s="35"/>
      <c r="NB80" s="35"/>
      <c r="NC80" s="35"/>
      <c r="ND80" s="35"/>
      <c r="NE80" s="35"/>
      <c r="NF80" s="35"/>
      <c r="NG80" s="35"/>
      <c r="NH80" s="35"/>
      <c r="NI80" s="35"/>
      <c r="NJ80" s="35"/>
      <c r="NK80" s="35"/>
      <c r="NL80" s="35"/>
      <c r="NM80" s="35"/>
      <c r="NN80" s="35"/>
      <c r="NO80" s="35"/>
      <c r="NP80" s="35"/>
      <c r="NQ80" s="35"/>
      <c r="NR80" s="35"/>
      <c r="NS80" s="35"/>
      <c r="NT80" s="35"/>
      <c r="NU80" s="35"/>
      <c r="NV80" s="35"/>
      <c r="NW80" s="35"/>
      <c r="NX80" s="35"/>
      <c r="NY80" s="35"/>
      <c r="NZ80" s="35"/>
      <c r="OA80" s="35"/>
      <c r="OB80" s="35"/>
      <c r="OC80" s="35"/>
      <c r="OD80" s="35"/>
      <c r="OE80" s="35"/>
      <c r="OF80" s="35"/>
      <c r="OG80" s="35"/>
      <c r="OH80" s="35"/>
      <c r="OI80" s="35"/>
      <c r="OJ80" s="35"/>
      <c r="OK80" s="35"/>
      <c r="OL80" s="35"/>
      <c r="OM80" s="35"/>
      <c r="ON80" s="35"/>
      <c r="OO80" s="35"/>
      <c r="OP80" s="35"/>
      <c r="OQ80" s="35"/>
      <c r="OR80" s="35"/>
      <c r="OS80" s="35"/>
      <c r="OT80" s="35"/>
      <c r="OU80" s="35"/>
      <c r="OV80" s="35"/>
      <c r="OW80" s="35"/>
      <c r="OX80" s="35"/>
      <c r="OY80" s="35"/>
      <c r="OZ80" s="35"/>
      <c r="PA80" s="35"/>
      <c r="PB80" s="35"/>
      <c r="PC80" s="35"/>
      <c r="PD80" s="35"/>
      <c r="PE80" s="35"/>
      <c r="PF80" s="35"/>
      <c r="PG80" s="35"/>
      <c r="PH80" s="35"/>
      <c r="PI80" s="35"/>
      <c r="PJ80" s="35"/>
      <c r="PK80" s="35"/>
      <c r="PL80" s="35"/>
      <c r="PM80" s="35"/>
      <c r="PN80" s="35"/>
      <c r="PO80" s="35"/>
      <c r="PP80" s="35"/>
      <c r="PQ80" s="35"/>
      <c r="PR80" s="35"/>
      <c r="PS80" s="35"/>
      <c r="PT80" s="35"/>
      <c r="PU80" s="35"/>
      <c r="PV80" s="35"/>
      <c r="PW80" s="35"/>
      <c r="PX80" s="35"/>
      <c r="PY80" s="35"/>
      <c r="PZ80" s="35"/>
      <c r="QA80" s="35"/>
      <c r="QB80" s="35"/>
      <c r="QC80" s="35"/>
      <c r="QD80" s="35"/>
      <c r="QE80" s="35"/>
      <c r="QF80" s="35"/>
      <c r="QG80" s="35"/>
      <c r="QH80" s="35"/>
      <c r="QI80" s="35"/>
      <c r="QJ80" s="35"/>
      <c r="QK80" s="35"/>
      <c r="QL80" s="35"/>
      <c r="QM80" s="35"/>
      <c r="QN80" s="35"/>
      <c r="QO80" s="35"/>
      <c r="QP80" s="35"/>
      <c r="QQ80" s="35"/>
      <c r="QR80" s="35"/>
      <c r="QS80" s="35"/>
      <c r="QT80" s="35"/>
      <c r="QU80" s="35"/>
      <c r="QV80" s="35"/>
      <c r="QW80" s="35"/>
      <c r="QX80" s="35"/>
      <c r="QY80" s="35"/>
      <c r="QZ80" s="35"/>
      <c r="RA80" s="35"/>
      <c r="RB80" s="35"/>
      <c r="RC80" s="35"/>
      <c r="RD80" s="35"/>
      <c r="RE80" s="35"/>
      <c r="RF80" s="35"/>
      <c r="RG80" s="35"/>
      <c r="RH80" s="35"/>
      <c r="RI80" s="35"/>
      <c r="RJ80" s="35"/>
      <c r="RK80" s="35"/>
      <c r="RL80" s="35"/>
      <c r="RM80" s="35"/>
      <c r="RN80" s="35"/>
      <c r="RO80" s="35"/>
      <c r="RP80" s="35"/>
      <c r="RQ80" s="35"/>
      <c r="RR80" s="35"/>
      <c r="RS80" s="35"/>
      <c r="RT80" s="35"/>
      <c r="RU80" s="35"/>
      <c r="RV80" s="35"/>
      <c r="RW80" s="35"/>
      <c r="RX80" s="35"/>
      <c r="RY80" s="35"/>
      <c r="RZ80" s="35"/>
      <c r="SA80" s="35"/>
      <c r="SB80" s="35"/>
      <c r="SC80" s="35"/>
      <c r="SD80" s="35"/>
      <c r="SE80" s="35"/>
      <c r="SF80" s="35"/>
      <c r="SG80" s="35"/>
      <c r="SH80" s="35"/>
      <c r="SI80" s="35"/>
      <c r="SJ80" s="35"/>
      <c r="SK80" s="35"/>
      <c r="SL80" s="35"/>
      <c r="SM80" s="35"/>
      <c r="SN80" s="35"/>
      <c r="SO80" s="35"/>
      <c r="SP80" s="35"/>
      <c r="SQ80" s="35"/>
      <c r="SR80" s="35"/>
      <c r="SS80" s="35"/>
      <c r="ST80" s="35"/>
      <c r="SU80" s="35"/>
      <c r="SV80" s="35"/>
      <c r="SW80" s="35"/>
      <c r="SX80" s="35"/>
      <c r="SY80" s="35"/>
      <c r="SZ80" s="35"/>
      <c r="TA80" s="35"/>
      <c r="TB80" s="35"/>
      <c r="TC80" s="35"/>
      <c r="TD80" s="35"/>
      <c r="TE80" s="35"/>
      <c r="TF80" s="35"/>
      <c r="TG80" s="35"/>
      <c r="TH80" s="35"/>
      <c r="TI80" s="35"/>
      <c r="TJ80" s="35"/>
      <c r="TK80" s="35"/>
      <c r="TL80" s="35"/>
      <c r="TM80" s="35"/>
      <c r="TN80" s="35"/>
      <c r="TO80" s="35"/>
      <c r="TP80" s="35"/>
      <c r="TQ80" s="35"/>
      <c r="TR80" s="35"/>
      <c r="TS80" s="35"/>
      <c r="TT80" s="35"/>
      <c r="TU80" s="35"/>
      <c r="TV80" s="35"/>
      <c r="TW80" s="35"/>
      <c r="TX80" s="35"/>
      <c r="TY80" s="35"/>
      <c r="TZ80" s="35"/>
      <c r="UA80" s="35"/>
      <c r="UB80" s="35"/>
      <c r="UC80" s="35"/>
      <c r="UD80" s="35"/>
      <c r="UE80" s="35"/>
      <c r="UF80" s="35"/>
      <c r="UG80" s="35"/>
      <c r="UH80" s="35"/>
      <c r="UI80" s="35"/>
      <c r="UJ80" s="35"/>
      <c r="UK80" s="35"/>
      <c r="UL80" s="35"/>
      <c r="UM80" s="35"/>
      <c r="UN80" s="35"/>
      <c r="UO80" s="35"/>
      <c r="UP80" s="35"/>
      <c r="UQ80" s="35"/>
      <c r="UR80" s="35"/>
      <c r="US80" s="35"/>
      <c r="UT80" s="35"/>
      <c r="UU80" s="35"/>
      <c r="UV80" s="35"/>
      <c r="UW80" s="35"/>
      <c r="UX80" s="35"/>
      <c r="UY80" s="35"/>
      <c r="UZ80" s="35"/>
      <c r="VA80" s="35"/>
      <c r="VB80" s="35"/>
      <c r="VC80" s="35"/>
      <c r="VD80" s="35"/>
      <c r="VE80" s="35"/>
      <c r="VF80" s="35"/>
      <c r="VG80" s="35"/>
      <c r="VH80" s="35"/>
      <c r="VI80" s="35"/>
      <c r="VJ80" s="35"/>
      <c r="VK80" s="35"/>
      <c r="VL80" s="35"/>
      <c r="VM80" s="35"/>
      <c r="VN80" s="35"/>
      <c r="VO80" s="35"/>
      <c r="VP80" s="35"/>
      <c r="VQ80" s="35"/>
      <c r="VR80" s="35"/>
      <c r="VS80" s="35"/>
      <c r="VT80" s="35"/>
      <c r="VU80" s="35"/>
      <c r="VV80" s="35"/>
      <c r="VW80" s="35"/>
      <c r="VX80" s="35"/>
      <c r="VY80" s="35"/>
      <c r="VZ80" s="35"/>
      <c r="WA80" s="35"/>
      <c r="WB80" s="35"/>
      <c r="WC80" s="35"/>
      <c r="WD80" s="35"/>
      <c r="WE80" s="35"/>
      <c r="WF80" s="35"/>
      <c r="WG80" s="35"/>
      <c r="WH80" s="35"/>
      <c r="WI80" s="35"/>
      <c r="WJ80" s="35"/>
      <c r="WK80" s="35"/>
      <c r="WL80" s="35"/>
      <c r="WM80" s="35"/>
      <c r="WN80" s="35"/>
      <c r="WO80" s="35"/>
      <c r="WP80" s="35"/>
      <c r="WQ80" s="35"/>
      <c r="WR80" s="35"/>
      <c r="WS80" s="35"/>
      <c r="WT80" s="35"/>
      <c r="WU80" s="35"/>
      <c r="WV80" s="35"/>
      <c r="WW80" s="35"/>
      <c r="WX80" s="35"/>
      <c r="WY80" s="35"/>
      <c r="WZ80" s="35"/>
      <c r="XA80" s="35"/>
      <c r="XB80" s="35"/>
      <c r="XC80" s="35"/>
      <c r="XD80" s="35"/>
      <c r="XE80" s="35"/>
      <c r="XF80" s="35"/>
      <c r="XG80" s="35"/>
      <c r="XH80" s="35"/>
      <c r="XI80" s="35"/>
      <c r="XJ80" s="35"/>
      <c r="XK80" s="35"/>
      <c r="XL80" s="35"/>
      <c r="XM80" s="35"/>
      <c r="XN80" s="35"/>
      <c r="XO80" s="35"/>
      <c r="XP80" s="35"/>
      <c r="XQ80" s="35"/>
      <c r="XR80" s="35"/>
      <c r="XS80" s="35"/>
      <c r="XT80" s="35"/>
      <c r="XU80" s="35"/>
      <c r="XV80" s="35"/>
      <c r="XW80" s="35"/>
      <c r="XX80" s="35"/>
      <c r="XY80" s="35"/>
      <c r="XZ80" s="35"/>
      <c r="YA80" s="35"/>
      <c r="YB80" s="35"/>
      <c r="YC80" s="35"/>
      <c r="YD80" s="35"/>
      <c r="YE80" s="35"/>
      <c r="YF80" s="35"/>
      <c r="YG80" s="35"/>
      <c r="YH80" s="35"/>
      <c r="YI80" s="35"/>
      <c r="YJ80" s="35"/>
      <c r="YK80" s="35"/>
      <c r="YL80" s="35"/>
      <c r="YM80" s="35"/>
      <c r="YN80" s="35"/>
      <c r="YO80" s="35"/>
      <c r="YP80" s="35"/>
      <c r="YQ80" s="35"/>
      <c r="YR80" s="35"/>
      <c r="YS80" s="35"/>
      <c r="YT80" s="35"/>
      <c r="YU80" s="35"/>
      <c r="YV80" s="35"/>
      <c r="YW80" s="35"/>
      <c r="YX80" s="35"/>
      <c r="YY80" s="35"/>
      <c r="YZ80" s="35"/>
      <c r="ZA80" s="35"/>
      <c r="ZB80" s="35"/>
      <c r="ZC80" s="35"/>
      <c r="ZD80" s="35"/>
      <c r="ZE80" s="35"/>
      <c r="ZF80" s="35"/>
      <c r="ZG80" s="35"/>
      <c r="ZH80" s="35"/>
      <c r="ZI80" s="35"/>
      <c r="ZJ80" s="35"/>
      <c r="ZK80" s="35"/>
      <c r="ZL80" s="35"/>
      <c r="ZM80" s="35"/>
      <c r="ZN80" s="35"/>
      <c r="ZO80" s="35"/>
      <c r="ZP80" s="35"/>
      <c r="ZQ80" s="35"/>
      <c r="ZR80" s="35"/>
      <c r="ZS80" s="35"/>
      <c r="ZT80" s="35"/>
      <c r="ZU80" s="35"/>
      <c r="ZV80" s="35"/>
      <c r="ZW80" s="35"/>
      <c r="ZX80" s="35"/>
      <c r="ZY80" s="35"/>
      <c r="ZZ80" s="35"/>
      <c r="AAA80" s="35"/>
      <c r="AAB80" s="35"/>
      <c r="AAC80" s="35"/>
      <c r="AAD80" s="35"/>
      <c r="AAE80" s="35"/>
      <c r="AAF80" s="35"/>
      <c r="AAG80" s="35"/>
      <c r="AAH80" s="35"/>
      <c r="AAI80" s="35"/>
      <c r="AAJ80" s="35"/>
      <c r="AAK80" s="35"/>
      <c r="AAL80" s="35"/>
      <c r="AAM80" s="35"/>
      <c r="AAN80" s="35"/>
      <c r="AAO80" s="35"/>
      <c r="AAP80" s="35"/>
      <c r="AAQ80" s="35"/>
      <c r="AAR80" s="35"/>
      <c r="AAS80" s="35"/>
      <c r="AAT80" s="35"/>
      <c r="AAU80" s="35"/>
      <c r="AAV80" s="35"/>
      <c r="AAW80" s="35"/>
      <c r="AAX80" s="35"/>
      <c r="AAY80" s="35"/>
      <c r="AAZ80" s="35"/>
      <c r="ABA80" s="35"/>
      <c r="ABB80" s="35"/>
      <c r="ABC80" s="35"/>
      <c r="ABD80" s="35"/>
      <c r="ABE80" s="35"/>
      <c r="ABF80" s="35"/>
      <c r="ABG80" s="35"/>
      <c r="ABH80" s="35"/>
      <c r="ABI80" s="35"/>
      <c r="ABJ80" s="35"/>
      <c r="ABK80" s="35"/>
      <c r="ABL80" s="35"/>
      <c r="ABM80" s="35"/>
      <c r="ABN80" s="35"/>
      <c r="ABO80" s="35"/>
      <c r="ABP80" s="35"/>
      <c r="ABQ80" s="35"/>
      <c r="ABR80" s="35"/>
      <c r="ABS80" s="35"/>
      <c r="ABT80" s="35"/>
      <c r="ABU80" s="35"/>
      <c r="ABV80" s="35"/>
      <c r="ABW80" s="35"/>
      <c r="ABX80" s="35"/>
      <c r="ABY80" s="35"/>
      <c r="ABZ80" s="35"/>
      <c r="ACA80" s="35"/>
      <c r="ACB80" s="35"/>
      <c r="ACC80" s="35"/>
      <c r="ACD80" s="35"/>
      <c r="ACE80" s="35"/>
      <c r="ACF80" s="35"/>
      <c r="ACG80" s="35"/>
      <c r="ACH80" s="35"/>
      <c r="ACI80" s="35"/>
      <c r="ACJ80" s="35"/>
      <c r="ACK80" s="35"/>
      <c r="ACL80" s="35"/>
      <c r="ACM80" s="35"/>
      <c r="ACN80" s="35"/>
      <c r="ACO80" s="35"/>
      <c r="ACP80" s="35"/>
      <c r="ACQ80" s="35"/>
      <c r="ACR80" s="35"/>
      <c r="ACS80" s="35"/>
      <c r="ACT80" s="35"/>
      <c r="ACU80" s="35"/>
      <c r="ACV80" s="35"/>
      <c r="ACW80" s="35"/>
      <c r="ACX80" s="35"/>
      <c r="ACY80" s="35"/>
      <c r="ACZ80" s="35"/>
      <c r="ADA80" s="35"/>
      <c r="ADB80" s="35"/>
      <c r="ADC80" s="35"/>
      <c r="ADD80" s="35"/>
      <c r="ADE80" s="35"/>
      <c r="ADF80" s="35"/>
      <c r="ADG80" s="35"/>
      <c r="ADH80" s="35"/>
      <c r="ADI80" s="35"/>
      <c r="ADJ80" s="35"/>
      <c r="ADK80" s="35"/>
      <c r="ADL80" s="35"/>
      <c r="ADM80" s="35"/>
      <c r="ADN80" s="35"/>
      <c r="ADO80" s="35"/>
      <c r="ADP80" s="35"/>
      <c r="ADQ80" s="35"/>
      <c r="ADR80" s="35"/>
      <c r="ADS80" s="35"/>
      <c r="ADT80" s="35"/>
      <c r="ADU80" s="35"/>
      <c r="ADV80" s="35"/>
      <c r="ADW80" s="35"/>
      <c r="ADX80" s="35">
        <v>10</v>
      </c>
      <c r="ADY80" s="26">
        <f t="shared" si="4"/>
        <v>0</v>
      </c>
      <c r="ADZ80" s="5"/>
    </row>
    <row r="81" spans="1:806" s="33" customFormat="1" x14ac:dyDescent="0.2">
      <c r="A81" s="51" t="s">
        <v>270</v>
      </c>
      <c r="B81" s="65">
        <f t="shared" si="3"/>
        <v>5</v>
      </c>
      <c r="C81" s="57">
        <v>1</v>
      </c>
      <c r="D81" s="59">
        <v>44832</v>
      </c>
      <c r="E81" s="67">
        <v>36.01</v>
      </c>
      <c r="F81" s="67">
        <f t="shared" si="2"/>
        <v>180.04999999999998</v>
      </c>
      <c r="G81" s="6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15"/>
      <c r="BF81" s="15"/>
      <c r="BG81" s="136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s="35"/>
      <c r="DP81" s="35"/>
      <c r="DQ81" s="35"/>
      <c r="DR81" s="35"/>
      <c r="DS81" s="35"/>
      <c r="DT81" s="35"/>
      <c r="DU81" s="35"/>
      <c r="DV81" s="35"/>
      <c r="DW81" s="35"/>
      <c r="DX81" s="35"/>
      <c r="DY81" s="35"/>
      <c r="DZ81" s="35"/>
      <c r="EA81" s="35"/>
      <c r="EB81" s="35"/>
      <c r="EC81" s="35"/>
      <c r="ED81" s="35"/>
      <c r="EE81" s="35"/>
      <c r="EF81" s="35"/>
      <c r="EG81" s="35"/>
      <c r="EH81" s="35"/>
      <c r="EI81" s="35"/>
      <c r="EJ81" s="35"/>
      <c r="EK81" s="35"/>
      <c r="EL81" s="35"/>
      <c r="EM81" s="35"/>
      <c r="EN81" s="35"/>
      <c r="EO81" s="35"/>
      <c r="EP81" s="35"/>
      <c r="EQ81" s="35"/>
      <c r="ER81" s="35"/>
      <c r="ES81" s="35"/>
      <c r="ET81" s="35"/>
      <c r="EU81" s="35"/>
      <c r="EV81" s="35"/>
      <c r="EW81" s="35"/>
      <c r="EX81" s="35"/>
      <c r="EY81" s="35"/>
      <c r="EZ81" s="35"/>
      <c r="FA81" s="35"/>
      <c r="FB81" s="35"/>
      <c r="FC81" s="35"/>
      <c r="FD81" s="35"/>
      <c r="FE81" s="35"/>
      <c r="FF81" s="35"/>
      <c r="FG81" s="35"/>
      <c r="FH81" s="35"/>
      <c r="FI81" s="35"/>
      <c r="FJ81" s="35"/>
      <c r="FK81" s="35"/>
      <c r="FL81" s="35"/>
      <c r="FM81" s="35"/>
      <c r="FN81" s="35"/>
      <c r="FO81" s="35"/>
      <c r="FP81" s="35"/>
      <c r="FQ81" s="35"/>
      <c r="FR81" s="35"/>
      <c r="FS81" s="35"/>
      <c r="FT81" s="35"/>
      <c r="FU81" s="35"/>
      <c r="FV81" s="35"/>
      <c r="FW81" s="35"/>
      <c r="FX81" s="35"/>
      <c r="FY81" s="35"/>
      <c r="FZ81" s="35"/>
      <c r="GA81" s="35"/>
      <c r="GB81" s="35"/>
      <c r="GC81" s="35"/>
      <c r="GD81" s="35"/>
      <c r="GE81" s="35"/>
      <c r="GF81" s="35"/>
      <c r="GG81" s="35"/>
      <c r="GH81" s="35"/>
      <c r="GI81" s="35"/>
      <c r="GJ81" s="35"/>
      <c r="GK81" s="35"/>
      <c r="GL81" s="35"/>
      <c r="GM81" s="35"/>
      <c r="GN81" s="35"/>
      <c r="GO81" s="35"/>
      <c r="GP81" s="35"/>
      <c r="GQ81" s="35"/>
      <c r="GR81" s="35"/>
      <c r="GS81" s="35"/>
      <c r="GT81" s="35"/>
      <c r="GU81" s="35"/>
      <c r="GV81" s="35"/>
      <c r="GW81" s="35"/>
      <c r="GX81" s="35"/>
      <c r="GY81" s="35"/>
      <c r="GZ81" s="35"/>
      <c r="HA81" s="35"/>
      <c r="HB81" s="35"/>
      <c r="HC81" s="35"/>
      <c r="HD81" s="35"/>
      <c r="HE81" s="35"/>
      <c r="HF81" s="35"/>
      <c r="HG81" s="35"/>
      <c r="HH81" s="35"/>
      <c r="HI81" s="35"/>
      <c r="HJ81" s="35"/>
      <c r="HK81" s="35"/>
      <c r="HL81" s="35"/>
      <c r="HM81" s="35"/>
      <c r="HN81" s="35"/>
      <c r="HO81" s="35"/>
      <c r="HP81" s="35"/>
      <c r="HQ81" s="35"/>
      <c r="HR81" s="35"/>
      <c r="HS81" s="35"/>
      <c r="HT81" s="35"/>
      <c r="HU81" s="35"/>
      <c r="HV81" s="35"/>
      <c r="HW81" s="35"/>
      <c r="HX81" s="35"/>
      <c r="HY81" s="35"/>
      <c r="HZ81" s="35"/>
      <c r="IA81" s="35"/>
      <c r="IB81" s="35"/>
      <c r="IC81" s="35"/>
      <c r="ID81" s="35"/>
      <c r="IE81" s="35"/>
      <c r="IF81" s="35"/>
      <c r="IG81" s="35"/>
      <c r="IH81" s="35"/>
      <c r="II81" s="35"/>
      <c r="IJ81" s="35"/>
      <c r="IK81" s="35"/>
      <c r="IL81" s="35"/>
      <c r="IM81" s="35"/>
      <c r="IN81" s="35"/>
      <c r="IO81" s="35"/>
      <c r="IP81" s="35"/>
      <c r="IQ81" s="35"/>
      <c r="IR81" s="35"/>
      <c r="IS81" s="35"/>
      <c r="IT81" s="35"/>
      <c r="IU81" s="35"/>
      <c r="IV81" s="35"/>
      <c r="IW81" s="35"/>
      <c r="IX81" s="35"/>
      <c r="IY81" s="35"/>
      <c r="IZ81" s="35"/>
      <c r="JA81" s="35"/>
      <c r="JB81" s="35"/>
      <c r="JC81" s="35"/>
      <c r="JD81" s="35"/>
      <c r="JE81" s="35"/>
      <c r="JF81" s="35"/>
      <c r="JG81" s="35"/>
      <c r="JH81" s="35"/>
      <c r="JI81" s="35"/>
      <c r="JJ81" s="35"/>
      <c r="JK81" s="35"/>
      <c r="JL81" s="35"/>
      <c r="JM81" s="35"/>
      <c r="JN81" s="35"/>
      <c r="JO81" s="35"/>
      <c r="JP81" s="35"/>
      <c r="JQ81" s="35"/>
      <c r="JR81" s="35"/>
      <c r="JS81" s="35"/>
      <c r="JT81" s="35"/>
      <c r="JU81" s="35"/>
      <c r="JV81" s="35"/>
      <c r="JW81" s="35"/>
      <c r="JX81" s="35"/>
      <c r="JY81" s="35"/>
      <c r="JZ81" s="35"/>
      <c r="KA81" s="35">
        <v>3</v>
      </c>
      <c r="KB81" s="35"/>
      <c r="KC81" s="35"/>
      <c r="KD81" s="35"/>
      <c r="KE81" s="35"/>
      <c r="KF81" s="35"/>
      <c r="KG81" s="35"/>
      <c r="KH81" s="35"/>
      <c r="KI81" s="35"/>
      <c r="KJ81" s="35"/>
      <c r="KK81" s="35"/>
      <c r="KL81" s="35"/>
      <c r="KM81" s="35"/>
      <c r="KN81" s="35">
        <v>2</v>
      </c>
      <c r="KO81" s="35"/>
      <c r="KP81" s="35"/>
      <c r="KQ81" s="35"/>
      <c r="KR81" s="35"/>
      <c r="KS81" s="35"/>
      <c r="KT81" s="35"/>
      <c r="KU81" s="35"/>
      <c r="KV81" s="35"/>
      <c r="KW81" s="35"/>
      <c r="KX81" s="35"/>
      <c r="KY81" s="35"/>
      <c r="KZ81" s="35"/>
      <c r="LA81" s="35"/>
      <c r="LB81" s="35"/>
      <c r="LC81" s="35"/>
      <c r="LD81" s="35"/>
      <c r="LE81" s="35"/>
      <c r="LF81" s="35"/>
      <c r="LG81" s="35"/>
      <c r="LH81" s="35"/>
      <c r="LI81" s="35"/>
      <c r="LJ81" s="35"/>
      <c r="LK81" s="35"/>
      <c r="LL81" s="35"/>
      <c r="LM81" s="35"/>
      <c r="LN81" s="35"/>
      <c r="LO81" s="35"/>
      <c r="LP81" s="35"/>
      <c r="LQ81" s="35"/>
      <c r="LR81" s="35"/>
      <c r="LS81" s="35"/>
      <c r="LT81" s="35"/>
      <c r="LU81" s="35"/>
      <c r="LV81" s="35"/>
      <c r="LW81" s="35"/>
      <c r="LX81" s="35"/>
      <c r="LY81" s="35"/>
      <c r="LZ81" s="35"/>
      <c r="MA81" s="35"/>
      <c r="MB81" s="35"/>
      <c r="MC81" s="35"/>
      <c r="MD81" s="35"/>
      <c r="ME81" s="35"/>
      <c r="MF81" s="35"/>
      <c r="MG81" s="35"/>
      <c r="MH81" s="35"/>
      <c r="MI81" s="35"/>
      <c r="MJ81" s="35"/>
      <c r="MK81" s="35"/>
      <c r="ML81" s="35"/>
      <c r="MM81" s="35"/>
      <c r="MN81" s="35"/>
      <c r="MO81" s="35"/>
      <c r="MP81" s="35"/>
      <c r="MQ81" s="35"/>
      <c r="MR81" s="35"/>
      <c r="MS81" s="35"/>
      <c r="MT81" s="35"/>
      <c r="MU81" s="35"/>
      <c r="MV81" s="35"/>
      <c r="MW81" s="35"/>
      <c r="MX81" s="35"/>
      <c r="MY81" s="35"/>
      <c r="MZ81" s="35"/>
      <c r="NA81" s="35"/>
      <c r="NB81" s="35"/>
      <c r="NC81" s="35"/>
      <c r="ND81" s="35"/>
      <c r="NE81" s="35"/>
      <c r="NF81" s="35"/>
      <c r="NG81" s="35"/>
      <c r="NH81" s="35"/>
      <c r="NI81" s="35"/>
      <c r="NJ81" s="35"/>
      <c r="NK81" s="35"/>
      <c r="NL81" s="35"/>
      <c r="NM81" s="35"/>
      <c r="NN81" s="35"/>
      <c r="NO81" s="35"/>
      <c r="NP81" s="35"/>
      <c r="NQ81" s="35"/>
      <c r="NR81" s="35"/>
      <c r="NS81" s="35"/>
      <c r="NT81" s="35"/>
      <c r="NU81" s="35">
        <v>1</v>
      </c>
      <c r="NV81" s="35"/>
      <c r="NW81" s="35"/>
      <c r="NX81" s="35"/>
      <c r="NY81" s="35"/>
      <c r="NZ81" s="35"/>
      <c r="OA81" s="35"/>
      <c r="OB81" s="35"/>
      <c r="OC81" s="35"/>
      <c r="OD81" s="35"/>
      <c r="OE81" s="35"/>
      <c r="OF81" s="35"/>
      <c r="OG81" s="35"/>
      <c r="OH81" s="35"/>
      <c r="OI81" s="35"/>
      <c r="OJ81" s="35"/>
      <c r="OK81" s="35"/>
      <c r="OL81" s="35"/>
      <c r="OM81" s="35"/>
      <c r="ON81" s="35"/>
      <c r="OO81" s="35"/>
      <c r="OP81" s="35"/>
      <c r="OQ81" s="35"/>
      <c r="OR81" s="35"/>
      <c r="OS81" s="35"/>
      <c r="OT81" s="35"/>
      <c r="OU81" s="35"/>
      <c r="OV81" s="35"/>
      <c r="OW81" s="35"/>
      <c r="OX81" s="35"/>
      <c r="OY81" s="35"/>
      <c r="OZ81" s="35"/>
      <c r="PA81" s="35"/>
      <c r="PB81" s="35"/>
      <c r="PC81" s="35">
        <v>1</v>
      </c>
      <c r="PD81" s="35"/>
      <c r="PE81" s="35"/>
      <c r="PF81" s="35"/>
      <c r="PG81" s="35"/>
      <c r="PH81" s="35"/>
      <c r="PI81" s="35"/>
      <c r="PJ81" s="35"/>
      <c r="PK81" s="35"/>
      <c r="PL81" s="35"/>
      <c r="PM81" s="35"/>
      <c r="PN81" s="35"/>
      <c r="PO81" s="35"/>
      <c r="PP81" s="35"/>
      <c r="PQ81" s="35"/>
      <c r="PR81" s="35"/>
      <c r="PS81" s="35"/>
      <c r="PT81" s="35"/>
      <c r="PU81" s="35"/>
      <c r="PV81" s="35">
        <v>1</v>
      </c>
      <c r="PW81" s="35"/>
      <c r="PX81" s="35"/>
      <c r="PY81" s="35"/>
      <c r="PZ81" s="35"/>
      <c r="QA81" s="35"/>
      <c r="QB81" s="35"/>
      <c r="QC81" s="35"/>
      <c r="QD81" s="35"/>
      <c r="QE81" s="35"/>
      <c r="QF81" s="35"/>
      <c r="QG81" s="35"/>
      <c r="QH81" s="35"/>
      <c r="QI81" s="35"/>
      <c r="QJ81" s="35"/>
      <c r="QK81" s="35"/>
      <c r="QL81" s="35"/>
      <c r="QM81" s="35"/>
      <c r="QN81" s="35"/>
      <c r="QO81" s="35"/>
      <c r="QP81" s="35"/>
      <c r="QQ81" s="35"/>
      <c r="QR81" s="35"/>
      <c r="QS81" s="35"/>
      <c r="QT81" s="35"/>
      <c r="QU81" s="35"/>
      <c r="QV81" s="35"/>
      <c r="QW81" s="35"/>
      <c r="QX81" s="35"/>
      <c r="QY81" s="35"/>
      <c r="QZ81" s="35"/>
      <c r="RA81" s="35"/>
      <c r="RB81" s="35"/>
      <c r="RC81" s="35"/>
      <c r="RD81" s="35"/>
      <c r="RE81" s="35"/>
      <c r="RF81" s="35"/>
      <c r="RG81" s="35"/>
      <c r="RH81" s="35"/>
      <c r="RI81" s="35"/>
      <c r="RJ81" s="35"/>
      <c r="RK81" s="35"/>
      <c r="RL81" s="35"/>
      <c r="RM81" s="35"/>
      <c r="RN81" s="35"/>
      <c r="RO81" s="35"/>
      <c r="RP81" s="35"/>
      <c r="RQ81" s="35"/>
      <c r="RR81" s="35"/>
      <c r="RS81" s="35"/>
      <c r="RT81" s="35"/>
      <c r="RU81" s="35"/>
      <c r="RV81" s="35"/>
      <c r="RW81" s="35"/>
      <c r="RX81" s="35"/>
      <c r="RY81" s="35"/>
      <c r="RZ81" s="35"/>
      <c r="SA81" s="35"/>
      <c r="SB81" s="35"/>
      <c r="SC81" s="35"/>
      <c r="SD81" s="35"/>
      <c r="SE81" s="35"/>
      <c r="SF81" s="35"/>
      <c r="SG81" s="35"/>
      <c r="SH81" s="35"/>
      <c r="SI81" s="35"/>
      <c r="SJ81" s="35"/>
      <c r="SK81" s="35"/>
      <c r="SL81" s="35"/>
      <c r="SM81" s="35"/>
      <c r="SN81" s="35"/>
      <c r="SO81" s="35"/>
      <c r="SP81" s="35"/>
      <c r="SQ81" s="35"/>
      <c r="SR81" s="35"/>
      <c r="SS81" s="35"/>
      <c r="ST81" s="35"/>
      <c r="SU81" s="35"/>
      <c r="SV81" s="35"/>
      <c r="SW81" s="35"/>
      <c r="SX81" s="35"/>
      <c r="SY81" s="35"/>
      <c r="SZ81" s="35"/>
      <c r="TA81" s="35"/>
      <c r="TB81" s="35"/>
      <c r="TC81" s="35"/>
      <c r="TD81" s="35"/>
      <c r="TE81" s="35"/>
      <c r="TF81" s="35"/>
      <c r="TG81" s="35"/>
      <c r="TH81" s="35"/>
      <c r="TI81" s="35"/>
      <c r="TJ81" s="35"/>
      <c r="TK81" s="35"/>
      <c r="TL81" s="35"/>
      <c r="TM81" s="35"/>
      <c r="TN81" s="35"/>
      <c r="TO81" s="35"/>
      <c r="TP81" s="35"/>
      <c r="TQ81" s="35"/>
      <c r="TR81" s="35"/>
      <c r="TS81" s="35"/>
      <c r="TT81" s="35"/>
      <c r="TU81" s="35"/>
      <c r="TV81" s="35"/>
      <c r="TW81" s="35"/>
      <c r="TX81" s="35"/>
      <c r="TY81" s="35"/>
      <c r="TZ81" s="35"/>
      <c r="UA81" s="35"/>
      <c r="UB81" s="35"/>
      <c r="UC81" s="35">
        <v>1</v>
      </c>
      <c r="UD81" s="35"/>
      <c r="UE81" s="35"/>
      <c r="UF81" s="35"/>
      <c r="UG81" s="35"/>
      <c r="UH81" s="35">
        <v>1</v>
      </c>
      <c r="UI81" s="35"/>
      <c r="UJ81" s="35"/>
      <c r="UK81" s="35"/>
      <c r="UL81" s="35"/>
      <c r="UM81" s="35"/>
      <c r="UN81" s="35"/>
      <c r="UO81" s="35"/>
      <c r="UP81" s="35"/>
      <c r="UQ81" s="35"/>
      <c r="UR81" s="35"/>
      <c r="US81" s="35"/>
      <c r="UT81" s="35"/>
      <c r="UU81" s="35"/>
      <c r="UV81" s="35"/>
      <c r="UW81" s="35"/>
      <c r="UX81" s="35"/>
      <c r="UY81" s="35"/>
      <c r="UZ81" s="35"/>
      <c r="VA81" s="35"/>
      <c r="VB81" s="35"/>
      <c r="VC81" s="35"/>
      <c r="VD81" s="35"/>
      <c r="VE81" s="35"/>
      <c r="VF81" s="35">
        <v>3</v>
      </c>
      <c r="VG81" s="35"/>
      <c r="VH81" s="35"/>
      <c r="VI81" s="35"/>
      <c r="VJ81" s="35"/>
      <c r="VK81" s="35"/>
      <c r="VL81" s="35"/>
      <c r="VM81" s="35"/>
      <c r="VN81" s="35"/>
      <c r="VO81" s="35"/>
      <c r="VP81" s="35"/>
      <c r="VQ81" s="35"/>
      <c r="VR81" s="35"/>
      <c r="VS81" s="35"/>
      <c r="VT81" s="35"/>
      <c r="VU81" s="35"/>
      <c r="VV81" s="35"/>
      <c r="VW81" s="35"/>
      <c r="VX81" s="35"/>
      <c r="VY81" s="35"/>
      <c r="VZ81" s="35"/>
      <c r="WA81" s="35"/>
      <c r="WB81" s="35"/>
      <c r="WC81" s="35"/>
      <c r="WD81" s="35"/>
      <c r="WE81" s="35"/>
      <c r="WF81" s="35"/>
      <c r="WG81" s="35"/>
      <c r="WH81" s="35"/>
      <c r="WI81" s="35"/>
      <c r="WJ81" s="35"/>
      <c r="WK81" s="35"/>
      <c r="WL81" s="35"/>
      <c r="WM81" s="35"/>
      <c r="WN81" s="35"/>
      <c r="WO81" s="35"/>
      <c r="WP81" s="35"/>
      <c r="WQ81" s="35"/>
      <c r="WR81" s="35"/>
      <c r="WS81" s="35"/>
      <c r="WT81" s="35"/>
      <c r="WU81" s="35"/>
      <c r="WV81" s="35"/>
      <c r="WW81" s="35"/>
      <c r="WX81" s="35"/>
      <c r="WY81" s="35"/>
      <c r="WZ81" s="35"/>
      <c r="XA81" s="35"/>
      <c r="XB81" s="35"/>
      <c r="XC81" s="35"/>
      <c r="XD81" s="35"/>
      <c r="XE81" s="35"/>
      <c r="XF81" s="35"/>
      <c r="XG81" s="35"/>
      <c r="XH81" s="35"/>
      <c r="XI81" s="35"/>
      <c r="XJ81" s="35"/>
      <c r="XK81" s="35"/>
      <c r="XL81" s="35"/>
      <c r="XM81" s="35"/>
      <c r="XN81" s="35"/>
      <c r="XO81" s="35"/>
      <c r="XP81" s="35"/>
      <c r="XQ81" s="35"/>
      <c r="XR81" s="35"/>
      <c r="XS81" s="35"/>
      <c r="XT81" s="35"/>
      <c r="XU81" s="35"/>
      <c r="XV81" s="35"/>
      <c r="XW81" s="35"/>
      <c r="XX81" s="35"/>
      <c r="XY81" s="35"/>
      <c r="XZ81" s="35"/>
      <c r="YA81" s="35"/>
      <c r="YB81" s="35"/>
      <c r="YC81" s="35"/>
      <c r="YD81" s="35"/>
      <c r="YE81" s="35"/>
      <c r="YF81" s="35"/>
      <c r="YG81" s="35"/>
      <c r="YH81" s="35"/>
      <c r="YI81" s="35"/>
      <c r="YJ81" s="35"/>
      <c r="YK81" s="35"/>
      <c r="YL81" s="35"/>
      <c r="YM81" s="35"/>
      <c r="YN81" s="35"/>
      <c r="YO81" s="35"/>
      <c r="YP81" s="35"/>
      <c r="YQ81" s="35"/>
      <c r="YR81" s="35"/>
      <c r="YS81" s="35"/>
      <c r="YT81" s="35"/>
      <c r="YU81" s="35"/>
      <c r="YV81" s="35"/>
      <c r="YW81" s="35"/>
      <c r="YX81" s="35"/>
      <c r="YY81" s="35"/>
      <c r="YZ81" s="35"/>
      <c r="ZA81" s="35"/>
      <c r="ZB81" s="35"/>
      <c r="ZC81" s="35"/>
      <c r="ZD81" s="35"/>
      <c r="ZE81" s="35"/>
      <c r="ZF81" s="35"/>
      <c r="ZG81" s="35"/>
      <c r="ZH81" s="35"/>
      <c r="ZI81" s="35"/>
      <c r="ZJ81" s="35"/>
      <c r="ZK81" s="35"/>
      <c r="ZL81" s="35"/>
      <c r="ZM81" s="35"/>
      <c r="ZN81" s="35"/>
      <c r="ZO81" s="35"/>
      <c r="ZP81" s="35"/>
      <c r="ZQ81" s="35"/>
      <c r="ZR81" s="35"/>
      <c r="ZS81" s="35"/>
      <c r="ZT81" s="35"/>
      <c r="ZU81" s="35"/>
      <c r="ZV81" s="35"/>
      <c r="ZW81" s="35"/>
      <c r="ZX81" s="35"/>
      <c r="ZY81" s="35"/>
      <c r="ZZ81" s="35"/>
      <c r="AAA81" s="35"/>
      <c r="AAB81" s="35"/>
      <c r="AAC81" s="35">
        <v>2</v>
      </c>
      <c r="AAD81" s="35">
        <v>1</v>
      </c>
      <c r="AAE81" s="35"/>
      <c r="AAF81" s="35"/>
      <c r="AAG81" s="35"/>
      <c r="AAH81" s="35"/>
      <c r="AAI81" s="35"/>
      <c r="AAJ81" s="35"/>
      <c r="AAK81" s="35"/>
      <c r="AAL81" s="35"/>
      <c r="AAM81" s="35"/>
      <c r="AAN81" s="35"/>
      <c r="AAO81" s="35"/>
      <c r="AAP81" s="35"/>
      <c r="AAQ81" s="35"/>
      <c r="AAR81" s="35"/>
      <c r="AAS81" s="35"/>
      <c r="AAT81" s="35"/>
      <c r="AAU81" s="35"/>
      <c r="AAV81" s="35"/>
      <c r="AAW81" s="35"/>
      <c r="AAX81" s="35"/>
      <c r="AAY81" s="35"/>
      <c r="AAZ81" s="35"/>
      <c r="ABA81" s="35"/>
      <c r="ABB81" s="35"/>
      <c r="ABC81" s="35"/>
      <c r="ABD81" s="35"/>
      <c r="ABE81" s="35"/>
      <c r="ABF81" s="35"/>
      <c r="ABG81" s="35"/>
      <c r="ABH81" s="35"/>
      <c r="ABI81" s="35">
        <v>2</v>
      </c>
      <c r="ABJ81" s="35"/>
      <c r="ABK81" s="35"/>
      <c r="ABL81" s="35"/>
      <c r="ABM81" s="35"/>
      <c r="ABN81" s="35"/>
      <c r="ABO81" s="35"/>
      <c r="ABP81" s="35"/>
      <c r="ABQ81" s="35"/>
      <c r="ABR81" s="35"/>
      <c r="ABS81" s="35"/>
      <c r="ABT81" s="35"/>
      <c r="ABU81" s="35"/>
      <c r="ABV81" s="35"/>
      <c r="ABW81" s="35"/>
      <c r="ABX81" s="35"/>
      <c r="ABY81" s="35"/>
      <c r="ABZ81" s="35"/>
      <c r="ACA81" s="35"/>
      <c r="ACB81" s="35"/>
      <c r="ACC81" s="35"/>
      <c r="ACD81" s="35"/>
      <c r="ACE81" s="35"/>
      <c r="ACF81" s="35"/>
      <c r="ACG81" s="35"/>
      <c r="ACH81" s="35"/>
      <c r="ACI81" s="35"/>
      <c r="ACJ81" s="35"/>
      <c r="ACK81" s="35"/>
      <c r="ACL81" s="35"/>
      <c r="ACM81" s="35"/>
      <c r="ACN81" s="35"/>
      <c r="ACO81" s="35"/>
      <c r="ACP81" s="35"/>
      <c r="ACQ81" s="35"/>
      <c r="ACR81" s="35"/>
      <c r="ACS81" s="35"/>
      <c r="ACT81" s="35"/>
      <c r="ACU81" s="35"/>
      <c r="ACV81" s="35"/>
      <c r="ACW81" s="35"/>
      <c r="ACX81" s="35"/>
      <c r="ACY81" s="35"/>
      <c r="ACZ81" s="35"/>
      <c r="ADA81" s="35"/>
      <c r="ADB81" s="35"/>
      <c r="ADC81" s="35"/>
      <c r="ADD81" s="35"/>
      <c r="ADE81" s="35"/>
      <c r="ADF81" s="35"/>
      <c r="ADG81" s="35"/>
      <c r="ADH81" s="35"/>
      <c r="ADI81" s="35"/>
      <c r="ADJ81" s="35">
        <v>5</v>
      </c>
      <c r="ADK81" s="35"/>
      <c r="ADL81" s="35"/>
      <c r="ADM81" s="35"/>
      <c r="ADN81" s="35"/>
      <c r="ADO81" s="35"/>
      <c r="ADP81" s="35"/>
      <c r="ADQ81" s="35"/>
      <c r="ADR81" s="35"/>
      <c r="ADS81" s="35"/>
      <c r="ADT81" s="35"/>
      <c r="ADU81" s="35"/>
      <c r="ADV81" s="35"/>
      <c r="ADW81" s="35"/>
      <c r="ADX81" s="35">
        <v>5</v>
      </c>
      <c r="ADY81" s="26">
        <f t="shared" si="4"/>
        <v>0</v>
      </c>
      <c r="ADZ81" s="5"/>
    </row>
    <row r="82" spans="1:806" s="33" customFormat="1" x14ac:dyDescent="0.2">
      <c r="A82" s="51" t="s">
        <v>270</v>
      </c>
      <c r="B82" s="65">
        <f t="shared" si="3"/>
        <v>10</v>
      </c>
      <c r="C82" s="57">
        <v>10</v>
      </c>
      <c r="D82" s="59">
        <v>44809</v>
      </c>
      <c r="E82" s="67">
        <v>32.4</v>
      </c>
      <c r="F82" s="67">
        <f t="shared" si="2"/>
        <v>324</v>
      </c>
      <c r="G82" s="6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15"/>
      <c r="BF82" s="15"/>
      <c r="BG82" s="136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s="35"/>
      <c r="DP82" s="35"/>
      <c r="DQ82" s="35"/>
      <c r="DR82" s="35"/>
      <c r="DS82" s="35"/>
      <c r="DT82" s="35"/>
      <c r="DU82" s="35"/>
      <c r="DV82" s="35"/>
      <c r="DW82" s="35"/>
      <c r="DX82" s="35"/>
      <c r="DY82" s="35"/>
      <c r="DZ82" s="35"/>
      <c r="EA82" s="35"/>
      <c r="EB82" s="35"/>
      <c r="EC82" s="35"/>
      <c r="ED82" s="35"/>
      <c r="EE82" s="35"/>
      <c r="EF82" s="35"/>
      <c r="EG82" s="35"/>
      <c r="EH82" s="35"/>
      <c r="EI82" s="35"/>
      <c r="EJ82" s="35"/>
      <c r="EK82" s="35"/>
      <c r="EL82" s="35"/>
      <c r="EM82" s="35"/>
      <c r="EN82" s="35"/>
      <c r="EO82" s="35"/>
      <c r="EP82" s="35"/>
      <c r="EQ82" s="35"/>
      <c r="ER82" s="35"/>
      <c r="ES82" s="35"/>
      <c r="ET82" s="35"/>
      <c r="EU82" s="35"/>
      <c r="EV82" s="35"/>
      <c r="EW82" s="35"/>
      <c r="EX82" s="35"/>
      <c r="EY82" s="35"/>
      <c r="EZ82" s="35"/>
      <c r="FA82" s="35"/>
      <c r="FB82" s="35"/>
      <c r="FC82" s="35"/>
      <c r="FD82" s="35"/>
      <c r="FE82" s="35"/>
      <c r="FF82" s="35"/>
      <c r="FG82" s="35"/>
      <c r="FH82" s="35"/>
      <c r="FI82" s="35"/>
      <c r="FJ82" s="35"/>
      <c r="FK82" s="35"/>
      <c r="FL82" s="35"/>
      <c r="FM82" s="35"/>
      <c r="FN82" s="35"/>
      <c r="FO82" s="35"/>
      <c r="FP82" s="35"/>
      <c r="FQ82" s="35"/>
      <c r="FR82" s="35"/>
      <c r="FS82" s="35"/>
      <c r="FT82" s="35"/>
      <c r="FU82" s="35"/>
      <c r="FV82" s="35"/>
      <c r="FW82" s="35"/>
      <c r="FX82" s="35"/>
      <c r="FY82" s="35"/>
      <c r="FZ82" s="35"/>
      <c r="GA82" s="35"/>
      <c r="GB82" s="35"/>
      <c r="GC82" s="35"/>
      <c r="GD82" s="35"/>
      <c r="GE82" s="35"/>
      <c r="GF82" s="35"/>
      <c r="GG82" s="35"/>
      <c r="GH82" s="35">
        <v>10</v>
      </c>
      <c r="GI82" s="35"/>
      <c r="GJ82" s="35"/>
      <c r="GK82" s="35"/>
      <c r="GL82" s="35"/>
      <c r="GM82" s="35"/>
      <c r="GN82" s="35"/>
      <c r="GO82" s="35"/>
      <c r="GP82" s="35"/>
      <c r="GQ82" s="35"/>
      <c r="GR82" s="35"/>
      <c r="GS82" s="35"/>
      <c r="GT82" s="35"/>
      <c r="GU82" s="35"/>
      <c r="GV82" s="35"/>
      <c r="GW82" s="35"/>
      <c r="GX82" s="35"/>
      <c r="GY82" s="35"/>
      <c r="GZ82" s="35"/>
      <c r="HA82" s="35"/>
      <c r="HB82" s="35"/>
      <c r="HC82" s="35"/>
      <c r="HD82" s="35"/>
      <c r="HE82" s="35"/>
      <c r="HF82" s="35"/>
      <c r="HG82" s="35"/>
      <c r="HH82" s="35"/>
      <c r="HI82" s="35">
        <v>10</v>
      </c>
      <c r="HJ82" s="35"/>
      <c r="HK82" s="35"/>
      <c r="HL82" s="35"/>
      <c r="HM82" s="35"/>
      <c r="HN82" s="35"/>
      <c r="HO82" s="35"/>
      <c r="HP82" s="35"/>
      <c r="HQ82" s="35"/>
      <c r="HR82" s="35"/>
      <c r="HS82" s="35"/>
      <c r="HT82" s="35"/>
      <c r="HU82" s="35"/>
      <c r="HV82" s="35"/>
      <c r="HW82" s="35"/>
      <c r="HX82" s="35"/>
      <c r="HY82" s="35"/>
      <c r="HZ82" s="35"/>
      <c r="IA82" s="35"/>
      <c r="IB82" s="35"/>
      <c r="IC82" s="35"/>
      <c r="ID82" s="35"/>
      <c r="IE82" s="35"/>
      <c r="IF82" s="35"/>
      <c r="IG82" s="35"/>
      <c r="IH82" s="35"/>
      <c r="II82" s="35"/>
      <c r="IJ82" s="35"/>
      <c r="IK82" s="35"/>
      <c r="IL82" s="35"/>
      <c r="IM82" s="35"/>
      <c r="IN82" s="35"/>
      <c r="IO82" s="35"/>
      <c r="IP82" s="35"/>
      <c r="IQ82" s="35"/>
      <c r="IR82" s="35"/>
      <c r="IS82" s="35"/>
      <c r="IT82" s="35"/>
      <c r="IU82" s="35"/>
      <c r="IV82" s="35"/>
      <c r="IW82" s="35"/>
      <c r="IX82" s="35"/>
      <c r="IY82" s="35"/>
      <c r="IZ82" s="35"/>
      <c r="JA82" s="35"/>
      <c r="JB82" s="35"/>
      <c r="JC82" s="35"/>
      <c r="JD82" s="35"/>
      <c r="JE82" s="35"/>
      <c r="JF82" s="35"/>
      <c r="JG82" s="35"/>
      <c r="JH82" s="35"/>
      <c r="JI82" s="35"/>
      <c r="JJ82" s="35"/>
      <c r="JK82" s="35"/>
      <c r="JL82" s="35"/>
      <c r="JM82" s="35"/>
      <c r="JN82" s="35"/>
      <c r="JO82" s="35"/>
      <c r="JP82" s="35"/>
      <c r="JQ82" s="35"/>
      <c r="JR82" s="35"/>
      <c r="JS82" s="35"/>
      <c r="JT82" s="35"/>
      <c r="JU82" s="35"/>
      <c r="JV82" s="35"/>
      <c r="JW82" s="35"/>
      <c r="JX82" s="35"/>
      <c r="JY82" s="35"/>
      <c r="JZ82" s="35"/>
      <c r="KA82" s="35"/>
      <c r="KB82" s="35"/>
      <c r="KC82" s="35"/>
      <c r="KD82" s="35"/>
      <c r="KE82" s="35"/>
      <c r="KF82" s="35"/>
      <c r="KG82" s="35"/>
      <c r="KH82" s="35"/>
      <c r="KI82" s="35"/>
      <c r="KJ82" s="35"/>
      <c r="KK82" s="35"/>
      <c r="KL82" s="35"/>
      <c r="KM82" s="35"/>
      <c r="KN82" s="35"/>
      <c r="KO82" s="35"/>
      <c r="KP82" s="35"/>
      <c r="KQ82" s="35"/>
      <c r="KR82" s="35"/>
      <c r="KS82" s="35"/>
      <c r="KT82" s="35"/>
      <c r="KU82" s="35"/>
      <c r="KV82" s="35"/>
      <c r="KW82" s="35"/>
      <c r="KX82" s="35"/>
      <c r="KY82" s="35"/>
      <c r="KZ82" s="35"/>
      <c r="LA82" s="35"/>
      <c r="LB82" s="35"/>
      <c r="LC82" s="35"/>
      <c r="LD82" s="35"/>
      <c r="LE82" s="35"/>
      <c r="LF82" s="35"/>
      <c r="LG82" s="35"/>
      <c r="LH82" s="35"/>
      <c r="LI82" s="35"/>
      <c r="LJ82" s="35"/>
      <c r="LK82" s="35"/>
      <c r="LL82" s="35"/>
      <c r="LM82" s="35"/>
      <c r="LN82" s="35"/>
      <c r="LO82" s="35"/>
      <c r="LP82" s="35"/>
      <c r="LQ82" s="35"/>
      <c r="LR82" s="35"/>
      <c r="LS82" s="35"/>
      <c r="LT82" s="35"/>
      <c r="LU82" s="35"/>
      <c r="LV82" s="35"/>
      <c r="LW82" s="35"/>
      <c r="LX82" s="35"/>
      <c r="LY82" s="35"/>
      <c r="LZ82" s="35"/>
      <c r="MA82" s="35"/>
      <c r="MB82" s="35"/>
      <c r="MC82" s="35"/>
      <c r="MD82" s="35"/>
      <c r="ME82" s="35"/>
      <c r="MF82" s="35"/>
      <c r="MG82" s="35"/>
      <c r="MH82" s="35"/>
      <c r="MI82" s="35"/>
      <c r="MJ82" s="35"/>
      <c r="MK82" s="35"/>
      <c r="ML82" s="35"/>
      <c r="MM82" s="35"/>
      <c r="MN82" s="35"/>
      <c r="MO82" s="35"/>
      <c r="MP82" s="35"/>
      <c r="MQ82" s="35"/>
      <c r="MR82" s="35"/>
      <c r="MS82" s="35"/>
      <c r="MT82" s="35"/>
      <c r="MU82" s="35"/>
      <c r="MV82" s="35"/>
      <c r="MW82" s="35"/>
      <c r="MX82" s="35"/>
      <c r="MY82" s="35"/>
      <c r="MZ82" s="35"/>
      <c r="NA82" s="35"/>
      <c r="NB82" s="35"/>
      <c r="NC82" s="35"/>
      <c r="ND82" s="35"/>
      <c r="NE82" s="35"/>
      <c r="NF82" s="35"/>
      <c r="NG82" s="35"/>
      <c r="NH82" s="35"/>
      <c r="NI82" s="35"/>
      <c r="NJ82" s="35"/>
      <c r="NK82" s="35"/>
      <c r="NL82" s="35"/>
      <c r="NM82" s="35"/>
      <c r="NN82" s="35"/>
      <c r="NO82" s="35"/>
      <c r="NP82" s="35"/>
      <c r="NQ82" s="35"/>
      <c r="NR82" s="35"/>
      <c r="NS82" s="35"/>
      <c r="NT82" s="35"/>
      <c r="NU82" s="35"/>
      <c r="NV82" s="35"/>
      <c r="NW82" s="35"/>
      <c r="NX82" s="35"/>
      <c r="NY82" s="35"/>
      <c r="NZ82" s="35"/>
      <c r="OA82" s="35"/>
      <c r="OB82" s="35"/>
      <c r="OC82" s="35"/>
      <c r="OD82" s="35"/>
      <c r="OE82" s="35"/>
      <c r="OF82" s="35"/>
      <c r="OG82" s="35"/>
      <c r="OH82" s="35"/>
      <c r="OI82" s="35"/>
      <c r="OJ82" s="35"/>
      <c r="OK82" s="35"/>
      <c r="OL82" s="35"/>
      <c r="OM82" s="35"/>
      <c r="ON82" s="35"/>
      <c r="OO82" s="35"/>
      <c r="OP82" s="35"/>
      <c r="OQ82" s="35"/>
      <c r="OR82" s="35"/>
      <c r="OS82" s="35"/>
      <c r="OT82" s="35"/>
      <c r="OU82" s="35"/>
      <c r="OV82" s="35"/>
      <c r="OW82" s="35"/>
      <c r="OX82" s="35"/>
      <c r="OY82" s="35"/>
      <c r="OZ82" s="35"/>
      <c r="PA82" s="35"/>
      <c r="PB82" s="35"/>
      <c r="PC82" s="35"/>
      <c r="PD82" s="35"/>
      <c r="PE82" s="35"/>
      <c r="PF82" s="35"/>
      <c r="PG82" s="35"/>
      <c r="PH82" s="35"/>
      <c r="PI82" s="35"/>
      <c r="PJ82" s="35"/>
      <c r="PK82" s="35"/>
      <c r="PL82" s="35"/>
      <c r="PM82" s="35"/>
      <c r="PN82" s="35"/>
      <c r="PO82" s="35"/>
      <c r="PP82" s="35"/>
      <c r="PQ82" s="35"/>
      <c r="PR82" s="35"/>
      <c r="PS82" s="35"/>
      <c r="PT82" s="35"/>
      <c r="PU82" s="35"/>
      <c r="PV82" s="35"/>
      <c r="PW82" s="35"/>
      <c r="PX82" s="35"/>
      <c r="PY82" s="35"/>
      <c r="PZ82" s="35"/>
      <c r="QA82" s="35"/>
      <c r="QB82" s="35"/>
      <c r="QC82" s="35"/>
      <c r="QD82" s="35"/>
      <c r="QE82" s="35"/>
      <c r="QF82" s="35"/>
      <c r="QG82" s="35"/>
      <c r="QH82" s="35"/>
      <c r="QI82" s="35"/>
      <c r="QJ82" s="35"/>
      <c r="QK82" s="35"/>
      <c r="QL82" s="35"/>
      <c r="QM82" s="35"/>
      <c r="QN82" s="35"/>
      <c r="QO82" s="35"/>
      <c r="QP82" s="35"/>
      <c r="QQ82" s="35"/>
      <c r="QR82" s="35"/>
      <c r="QS82" s="35"/>
      <c r="QT82" s="35"/>
      <c r="QU82" s="35"/>
      <c r="QV82" s="35"/>
      <c r="QW82" s="35"/>
      <c r="QX82" s="35"/>
      <c r="QY82" s="35"/>
      <c r="QZ82" s="35"/>
      <c r="RA82" s="35"/>
      <c r="RB82" s="35"/>
      <c r="RC82" s="35"/>
      <c r="RD82" s="35"/>
      <c r="RE82" s="35"/>
      <c r="RF82" s="35"/>
      <c r="RG82" s="35"/>
      <c r="RH82" s="35"/>
      <c r="RI82" s="35"/>
      <c r="RJ82" s="35"/>
      <c r="RK82" s="35"/>
      <c r="RL82" s="35"/>
      <c r="RM82" s="35"/>
      <c r="RN82" s="35"/>
      <c r="RO82" s="35"/>
      <c r="RP82" s="35"/>
      <c r="RQ82" s="35"/>
      <c r="RR82" s="35"/>
      <c r="RS82" s="35"/>
      <c r="RT82" s="35"/>
      <c r="RU82" s="35"/>
      <c r="RV82" s="35"/>
      <c r="RW82" s="35"/>
      <c r="RX82" s="35"/>
      <c r="RY82" s="35"/>
      <c r="RZ82" s="35"/>
      <c r="SA82" s="35"/>
      <c r="SB82" s="35"/>
      <c r="SC82" s="35"/>
      <c r="SD82" s="35"/>
      <c r="SE82" s="35"/>
      <c r="SF82" s="35"/>
      <c r="SG82" s="35"/>
      <c r="SH82" s="35"/>
      <c r="SI82" s="35"/>
      <c r="SJ82" s="35"/>
      <c r="SK82" s="35"/>
      <c r="SL82" s="35"/>
      <c r="SM82" s="35"/>
      <c r="SN82" s="35"/>
      <c r="SO82" s="35"/>
      <c r="SP82" s="35"/>
      <c r="SQ82" s="35"/>
      <c r="SR82" s="35"/>
      <c r="SS82" s="35"/>
      <c r="ST82" s="35"/>
      <c r="SU82" s="35"/>
      <c r="SV82" s="35"/>
      <c r="SW82" s="35"/>
      <c r="SX82" s="35"/>
      <c r="SY82" s="35"/>
      <c r="SZ82" s="35"/>
      <c r="TA82" s="35"/>
      <c r="TB82" s="35"/>
      <c r="TC82" s="35"/>
      <c r="TD82" s="35"/>
      <c r="TE82" s="35"/>
      <c r="TF82" s="35"/>
      <c r="TG82" s="35"/>
      <c r="TH82" s="35"/>
      <c r="TI82" s="35"/>
      <c r="TJ82" s="35"/>
      <c r="TK82" s="35"/>
      <c r="TL82" s="35"/>
      <c r="TM82" s="35"/>
      <c r="TN82" s="35"/>
      <c r="TO82" s="35"/>
      <c r="TP82" s="35"/>
      <c r="TQ82" s="35"/>
      <c r="TR82" s="35"/>
      <c r="TS82" s="35"/>
      <c r="TT82" s="35"/>
      <c r="TU82" s="35"/>
      <c r="TV82" s="35"/>
      <c r="TW82" s="35"/>
      <c r="TX82" s="35"/>
      <c r="TY82" s="35"/>
      <c r="TZ82" s="35"/>
      <c r="UA82" s="35"/>
      <c r="UB82" s="35"/>
      <c r="UC82" s="35"/>
      <c r="UD82" s="35"/>
      <c r="UE82" s="35"/>
      <c r="UF82" s="35"/>
      <c r="UG82" s="35"/>
      <c r="UH82" s="35"/>
      <c r="UI82" s="35"/>
      <c r="UJ82" s="35"/>
      <c r="UK82" s="35"/>
      <c r="UL82" s="35"/>
      <c r="UM82" s="35"/>
      <c r="UN82" s="35"/>
      <c r="UO82" s="35"/>
      <c r="UP82" s="35"/>
      <c r="UQ82" s="35"/>
      <c r="UR82" s="35"/>
      <c r="US82" s="35"/>
      <c r="UT82" s="35"/>
      <c r="UU82" s="35"/>
      <c r="UV82" s="35"/>
      <c r="UW82" s="35"/>
      <c r="UX82" s="35"/>
      <c r="UY82" s="35"/>
      <c r="UZ82" s="35"/>
      <c r="VA82" s="35"/>
      <c r="VB82" s="35"/>
      <c r="VC82" s="35"/>
      <c r="VD82" s="35"/>
      <c r="VE82" s="35"/>
      <c r="VF82" s="35"/>
      <c r="VG82" s="35"/>
      <c r="VH82" s="35"/>
      <c r="VI82" s="35"/>
      <c r="VJ82" s="35"/>
      <c r="VK82" s="35"/>
      <c r="VL82" s="35"/>
      <c r="VM82" s="35"/>
      <c r="VN82" s="35"/>
      <c r="VO82" s="35"/>
      <c r="VP82" s="35"/>
      <c r="VQ82" s="35"/>
      <c r="VR82" s="35"/>
      <c r="VS82" s="35"/>
      <c r="VT82" s="35"/>
      <c r="VU82" s="35"/>
      <c r="VV82" s="35"/>
      <c r="VW82" s="35"/>
      <c r="VX82" s="35"/>
      <c r="VY82" s="35"/>
      <c r="VZ82" s="35"/>
      <c r="WA82" s="35"/>
      <c r="WB82" s="35"/>
      <c r="WC82" s="35"/>
      <c r="WD82" s="35"/>
      <c r="WE82" s="35"/>
      <c r="WF82" s="35"/>
      <c r="WG82" s="35"/>
      <c r="WH82" s="35"/>
      <c r="WI82" s="35"/>
      <c r="WJ82" s="35"/>
      <c r="WK82" s="35"/>
      <c r="WL82" s="35"/>
      <c r="WM82" s="35"/>
      <c r="WN82" s="35"/>
      <c r="WO82" s="35"/>
      <c r="WP82" s="35"/>
      <c r="WQ82" s="35"/>
      <c r="WR82" s="35"/>
      <c r="WS82" s="35"/>
      <c r="WT82" s="35"/>
      <c r="WU82" s="35"/>
      <c r="WV82" s="35"/>
      <c r="WW82" s="35"/>
      <c r="WX82" s="35"/>
      <c r="WY82" s="35"/>
      <c r="WZ82" s="35"/>
      <c r="XA82" s="35"/>
      <c r="XB82" s="35"/>
      <c r="XC82" s="35"/>
      <c r="XD82" s="35"/>
      <c r="XE82" s="35"/>
      <c r="XF82" s="35"/>
      <c r="XG82" s="35"/>
      <c r="XH82" s="35"/>
      <c r="XI82" s="35"/>
      <c r="XJ82" s="35"/>
      <c r="XK82" s="35"/>
      <c r="XL82" s="35"/>
      <c r="XM82" s="35"/>
      <c r="XN82" s="35"/>
      <c r="XO82" s="35"/>
      <c r="XP82" s="35"/>
      <c r="XQ82" s="35"/>
      <c r="XR82" s="35"/>
      <c r="XS82" s="35"/>
      <c r="XT82" s="35"/>
      <c r="XU82" s="35"/>
      <c r="XV82" s="35"/>
      <c r="XW82" s="35"/>
      <c r="XX82" s="35"/>
      <c r="XY82" s="35"/>
      <c r="XZ82" s="35"/>
      <c r="YA82" s="35"/>
      <c r="YB82" s="35"/>
      <c r="YC82" s="35"/>
      <c r="YD82" s="35"/>
      <c r="YE82" s="35"/>
      <c r="YF82" s="35"/>
      <c r="YG82" s="35"/>
      <c r="YH82" s="35"/>
      <c r="YI82" s="35"/>
      <c r="YJ82" s="35"/>
      <c r="YK82" s="35"/>
      <c r="YL82" s="35"/>
      <c r="YM82" s="35"/>
      <c r="YN82" s="35"/>
      <c r="YO82" s="35"/>
      <c r="YP82" s="35"/>
      <c r="YQ82" s="35"/>
      <c r="YR82" s="35"/>
      <c r="YS82" s="35"/>
      <c r="YT82" s="35"/>
      <c r="YU82" s="35"/>
      <c r="YV82" s="35"/>
      <c r="YW82" s="35"/>
      <c r="YX82" s="35"/>
      <c r="YY82" s="35"/>
      <c r="YZ82" s="35"/>
      <c r="ZA82" s="35"/>
      <c r="ZB82" s="35"/>
      <c r="ZC82" s="35"/>
      <c r="ZD82" s="35"/>
      <c r="ZE82" s="35"/>
      <c r="ZF82" s="35"/>
      <c r="ZG82" s="35"/>
      <c r="ZH82" s="35"/>
      <c r="ZI82" s="35"/>
      <c r="ZJ82" s="35"/>
      <c r="ZK82" s="35"/>
      <c r="ZL82" s="35"/>
      <c r="ZM82" s="35"/>
      <c r="ZN82" s="35"/>
      <c r="ZO82" s="35"/>
      <c r="ZP82" s="35"/>
      <c r="ZQ82" s="35"/>
      <c r="ZR82" s="35"/>
      <c r="ZS82" s="35"/>
      <c r="ZT82" s="35"/>
      <c r="ZU82" s="35"/>
      <c r="ZV82" s="35"/>
      <c r="ZW82" s="35"/>
      <c r="ZX82" s="35"/>
      <c r="ZY82" s="35"/>
      <c r="ZZ82" s="35"/>
      <c r="AAA82" s="35"/>
      <c r="AAB82" s="35"/>
      <c r="AAC82" s="35">
        <v>10</v>
      </c>
      <c r="AAD82" s="35"/>
      <c r="AAE82" s="35"/>
      <c r="AAF82" s="35"/>
      <c r="AAG82" s="35"/>
      <c r="AAH82" s="35"/>
      <c r="AAI82" s="35"/>
      <c r="AAJ82" s="35"/>
      <c r="AAK82" s="35"/>
      <c r="AAL82" s="35"/>
      <c r="AAM82" s="35"/>
      <c r="AAN82" s="35"/>
      <c r="AAO82" s="35"/>
      <c r="AAP82" s="35"/>
      <c r="AAQ82" s="35"/>
      <c r="AAR82" s="35"/>
      <c r="AAS82" s="35"/>
      <c r="AAT82" s="35"/>
      <c r="AAU82" s="35"/>
      <c r="AAV82" s="35"/>
      <c r="AAW82" s="35"/>
      <c r="AAX82" s="35"/>
      <c r="AAY82" s="35"/>
      <c r="AAZ82" s="35"/>
      <c r="ABA82" s="35"/>
      <c r="ABB82" s="35"/>
      <c r="ABC82" s="35"/>
      <c r="ABD82" s="35"/>
      <c r="ABE82" s="35"/>
      <c r="ABF82" s="35"/>
      <c r="ABG82" s="35"/>
      <c r="ABH82" s="35"/>
      <c r="ABI82" s="35"/>
      <c r="ABJ82" s="35"/>
      <c r="ABK82" s="35"/>
      <c r="ABL82" s="35"/>
      <c r="ABM82" s="35"/>
      <c r="ABN82" s="35"/>
      <c r="ABO82" s="35"/>
      <c r="ABP82" s="35"/>
      <c r="ABQ82" s="35"/>
      <c r="ABR82" s="35"/>
      <c r="ABS82" s="35"/>
      <c r="ABT82" s="35"/>
      <c r="ABU82" s="35">
        <v>10</v>
      </c>
      <c r="ABV82" s="35"/>
      <c r="ABW82" s="35"/>
      <c r="ABX82" s="35"/>
      <c r="ABY82" s="35"/>
      <c r="ABZ82" s="35"/>
      <c r="ACA82" s="35"/>
      <c r="ACB82" s="35"/>
      <c r="ACC82" s="35"/>
      <c r="ACD82" s="35"/>
      <c r="ACE82" s="35"/>
      <c r="ACF82" s="35"/>
      <c r="ACG82" s="35"/>
      <c r="ACH82" s="35"/>
      <c r="ACI82" s="35"/>
      <c r="ACJ82" s="35"/>
      <c r="ACK82" s="35"/>
      <c r="ACL82" s="35"/>
      <c r="ACM82" s="35"/>
      <c r="ACN82" s="35"/>
      <c r="ACO82" s="35"/>
      <c r="ACP82" s="35"/>
      <c r="ACQ82" s="35"/>
      <c r="ACR82" s="35"/>
      <c r="ACS82" s="35"/>
      <c r="ACT82" s="35"/>
      <c r="ACU82" s="35"/>
      <c r="ACV82" s="35"/>
      <c r="ACW82" s="35"/>
      <c r="ACX82" s="35"/>
      <c r="ACY82" s="35"/>
      <c r="ACZ82" s="35"/>
      <c r="ADA82" s="35"/>
      <c r="ADB82" s="35"/>
      <c r="ADC82" s="35"/>
      <c r="ADD82" s="35"/>
      <c r="ADE82" s="35"/>
      <c r="ADF82" s="35"/>
      <c r="ADG82" s="35"/>
      <c r="ADH82" s="35"/>
      <c r="ADI82" s="35"/>
      <c r="ADJ82" s="35"/>
      <c r="ADK82" s="35"/>
      <c r="ADL82" s="35"/>
      <c r="ADM82" s="35"/>
      <c r="ADN82" s="35"/>
      <c r="ADO82" s="35"/>
      <c r="ADP82" s="35"/>
      <c r="ADQ82" s="35"/>
      <c r="ADR82" s="35"/>
      <c r="ADS82" s="35"/>
      <c r="ADT82" s="35"/>
      <c r="ADU82" s="35"/>
      <c r="ADV82" s="35"/>
      <c r="ADW82" s="35"/>
      <c r="ADX82" s="35"/>
      <c r="ADY82" s="26">
        <f t="shared" si="4"/>
        <v>0</v>
      </c>
      <c r="ADZ82" s="5"/>
    </row>
    <row r="83" spans="1:806" s="33" customFormat="1" x14ac:dyDescent="0.2">
      <c r="A83" s="51" t="s">
        <v>561</v>
      </c>
      <c r="B83" s="65">
        <f t="shared" si="3"/>
        <v>24</v>
      </c>
      <c r="C83" s="57">
        <v>12</v>
      </c>
      <c r="D83" s="59">
        <v>44725</v>
      </c>
      <c r="E83" s="67">
        <v>17.52</v>
      </c>
      <c r="F83" s="67">
        <f t="shared" si="2"/>
        <v>420.48</v>
      </c>
      <c r="G83" s="6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15"/>
      <c r="BF83" s="15"/>
      <c r="BG83" s="136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s="35"/>
      <c r="DP83" s="35"/>
      <c r="DQ83" s="35"/>
      <c r="DR83" s="35"/>
      <c r="DS83" s="35"/>
      <c r="DT83" s="35"/>
      <c r="DU83" s="35"/>
      <c r="DV83" s="35"/>
      <c r="DW83" s="35"/>
      <c r="DX83" s="35"/>
      <c r="DY83" s="35"/>
      <c r="DZ83" s="35"/>
      <c r="EA83" s="35"/>
      <c r="EB83" s="35"/>
      <c r="EC83" s="35"/>
      <c r="ED83" s="35"/>
      <c r="EE83" s="35"/>
      <c r="EF83" s="35"/>
      <c r="EG83" s="35"/>
      <c r="EH83" s="35"/>
      <c r="EI83" s="35"/>
      <c r="EJ83" s="35"/>
      <c r="EK83" s="35"/>
      <c r="EL83" s="35"/>
      <c r="EM83" s="35"/>
      <c r="EN83" s="35"/>
      <c r="EO83" s="35"/>
      <c r="EP83" s="35"/>
      <c r="EQ83" s="35"/>
      <c r="ER83" s="35"/>
      <c r="ES83" s="35"/>
      <c r="ET83" s="35"/>
      <c r="EU83" s="35"/>
      <c r="EV83" s="35"/>
      <c r="EW83" s="35"/>
      <c r="EX83" s="35"/>
      <c r="EY83" s="35"/>
      <c r="EZ83" s="35"/>
      <c r="FA83" s="35"/>
      <c r="FB83" s="35"/>
      <c r="FC83" s="35"/>
      <c r="FD83" s="35"/>
      <c r="FE83" s="35"/>
      <c r="FF83" s="35"/>
      <c r="FG83" s="35"/>
      <c r="FH83" s="35"/>
      <c r="FI83" s="35"/>
      <c r="FJ83" s="35"/>
      <c r="FK83" s="35"/>
      <c r="FL83" s="35"/>
      <c r="FM83" s="35"/>
      <c r="FN83" s="35"/>
      <c r="FO83" s="35"/>
      <c r="FP83" s="35"/>
      <c r="FQ83" s="35"/>
      <c r="FR83" s="35"/>
      <c r="FS83" s="35"/>
      <c r="FT83" s="35"/>
      <c r="FU83" s="35"/>
      <c r="FV83" s="35"/>
      <c r="FW83" s="35"/>
      <c r="FX83" s="35"/>
      <c r="FY83" s="35"/>
      <c r="FZ83" s="35"/>
      <c r="GA83" s="35"/>
      <c r="GB83" s="35"/>
      <c r="GC83" s="35"/>
      <c r="GD83" s="35"/>
      <c r="GE83" s="35"/>
      <c r="GF83" s="35"/>
      <c r="GG83" s="35"/>
      <c r="GH83" s="35"/>
      <c r="GI83" s="35"/>
      <c r="GJ83" s="35"/>
      <c r="GK83" s="35"/>
      <c r="GL83" s="35"/>
      <c r="GM83" s="35"/>
      <c r="GN83" s="35"/>
      <c r="GO83" s="35"/>
      <c r="GP83" s="35"/>
      <c r="GQ83" s="35"/>
      <c r="GR83" s="35"/>
      <c r="GS83" s="35"/>
      <c r="GT83" s="35"/>
      <c r="GU83" s="35"/>
      <c r="GV83" s="35"/>
      <c r="GW83" s="35">
        <v>24</v>
      </c>
      <c r="GX83" s="35"/>
      <c r="GY83" s="35"/>
      <c r="GZ83" s="35"/>
      <c r="HA83" s="35"/>
      <c r="HB83" s="35"/>
      <c r="HC83" s="35"/>
      <c r="HD83" s="35"/>
      <c r="HE83" s="35"/>
      <c r="HF83" s="35"/>
      <c r="HG83" s="35"/>
      <c r="HH83" s="35"/>
      <c r="HI83" s="35">
        <v>24</v>
      </c>
      <c r="HJ83" s="35"/>
      <c r="HK83" s="35"/>
      <c r="HL83" s="35"/>
      <c r="HM83" s="35"/>
      <c r="HN83" s="35"/>
      <c r="HO83" s="35"/>
      <c r="HP83" s="35"/>
      <c r="HQ83" s="35"/>
      <c r="HR83" s="35"/>
      <c r="HS83" s="35"/>
      <c r="HT83" s="35"/>
      <c r="HU83" s="35"/>
      <c r="HV83" s="35"/>
      <c r="HW83" s="35"/>
      <c r="HX83" s="35"/>
      <c r="HY83" s="35"/>
      <c r="HZ83" s="35"/>
      <c r="IA83" s="35"/>
      <c r="IB83" s="35"/>
      <c r="IC83" s="35"/>
      <c r="ID83" s="35"/>
      <c r="IE83" s="35"/>
      <c r="IF83" s="35"/>
      <c r="IG83" s="35"/>
      <c r="IH83" s="35"/>
      <c r="II83" s="35"/>
      <c r="IJ83" s="35"/>
      <c r="IK83" s="35"/>
      <c r="IL83" s="35"/>
      <c r="IM83" s="35"/>
      <c r="IN83" s="35"/>
      <c r="IO83" s="35"/>
      <c r="IP83" s="35"/>
      <c r="IQ83" s="35"/>
      <c r="IR83" s="35"/>
      <c r="IS83" s="35"/>
      <c r="IT83" s="35"/>
      <c r="IU83" s="35"/>
      <c r="IV83" s="35"/>
      <c r="IW83" s="35"/>
      <c r="IX83" s="35"/>
      <c r="IY83" s="35"/>
      <c r="IZ83" s="35"/>
      <c r="JA83" s="35"/>
      <c r="JB83" s="35"/>
      <c r="JC83" s="35"/>
      <c r="JD83" s="35"/>
      <c r="JE83" s="35"/>
      <c r="JF83" s="35"/>
      <c r="JG83" s="35"/>
      <c r="JH83" s="35"/>
      <c r="JI83" s="35"/>
      <c r="JJ83" s="35"/>
      <c r="JK83" s="35"/>
      <c r="JL83" s="35"/>
      <c r="JM83" s="35"/>
      <c r="JN83" s="35"/>
      <c r="JO83" s="35"/>
      <c r="JP83" s="35"/>
      <c r="JQ83" s="35"/>
      <c r="JR83" s="35"/>
      <c r="JS83" s="35"/>
      <c r="JT83" s="35"/>
      <c r="JU83" s="35"/>
      <c r="JV83" s="35"/>
      <c r="JW83" s="35"/>
      <c r="JX83" s="35"/>
      <c r="JY83" s="35"/>
      <c r="JZ83" s="35"/>
      <c r="KA83" s="35"/>
      <c r="KB83" s="35"/>
      <c r="KC83" s="35"/>
      <c r="KD83" s="35"/>
      <c r="KE83" s="35"/>
      <c r="KF83" s="35"/>
      <c r="KG83" s="35"/>
      <c r="KH83" s="35"/>
      <c r="KI83" s="35"/>
      <c r="KJ83" s="35"/>
      <c r="KK83" s="35"/>
      <c r="KL83" s="35"/>
      <c r="KM83" s="35"/>
      <c r="KN83" s="35"/>
      <c r="KO83" s="35"/>
      <c r="KP83" s="35"/>
      <c r="KQ83" s="35"/>
      <c r="KR83" s="35"/>
      <c r="KS83" s="35"/>
      <c r="KT83" s="35"/>
      <c r="KU83" s="35"/>
      <c r="KV83" s="35"/>
      <c r="KW83" s="35"/>
      <c r="KX83" s="35"/>
      <c r="KY83" s="35"/>
      <c r="KZ83" s="35"/>
      <c r="LA83" s="35"/>
      <c r="LB83" s="35"/>
      <c r="LC83" s="35"/>
      <c r="LD83" s="35"/>
      <c r="LE83" s="35"/>
      <c r="LF83" s="35"/>
      <c r="LG83" s="35"/>
      <c r="LH83" s="35"/>
      <c r="LI83" s="35"/>
      <c r="LJ83" s="35"/>
      <c r="LK83" s="35"/>
      <c r="LL83" s="35"/>
      <c r="LM83" s="35"/>
      <c r="LN83" s="35"/>
      <c r="LO83" s="35"/>
      <c r="LP83" s="35"/>
      <c r="LQ83" s="35"/>
      <c r="LR83" s="35"/>
      <c r="LS83" s="35"/>
      <c r="LT83" s="35"/>
      <c r="LU83" s="35"/>
      <c r="LV83" s="35"/>
      <c r="LW83" s="35"/>
      <c r="LX83" s="35"/>
      <c r="LY83" s="35"/>
      <c r="LZ83" s="35"/>
      <c r="MA83" s="35"/>
      <c r="MB83" s="35"/>
      <c r="MC83" s="35"/>
      <c r="MD83" s="35"/>
      <c r="ME83" s="35"/>
      <c r="MF83" s="35"/>
      <c r="MG83" s="35"/>
      <c r="MH83" s="35"/>
      <c r="MI83" s="35"/>
      <c r="MJ83" s="35"/>
      <c r="MK83" s="35"/>
      <c r="ML83" s="35"/>
      <c r="MM83" s="35"/>
      <c r="MN83" s="35"/>
      <c r="MO83" s="35"/>
      <c r="MP83" s="35"/>
      <c r="MQ83" s="35"/>
      <c r="MR83" s="35"/>
      <c r="MS83" s="35"/>
      <c r="MT83" s="35"/>
      <c r="MU83" s="35"/>
      <c r="MV83" s="35"/>
      <c r="MW83" s="35"/>
      <c r="MX83" s="35"/>
      <c r="MY83" s="35"/>
      <c r="MZ83" s="35"/>
      <c r="NA83" s="35"/>
      <c r="NB83" s="35"/>
      <c r="NC83" s="35"/>
      <c r="ND83" s="35"/>
      <c r="NE83" s="35"/>
      <c r="NF83" s="35"/>
      <c r="NG83" s="35"/>
      <c r="NH83" s="35"/>
      <c r="NI83" s="35"/>
      <c r="NJ83" s="35"/>
      <c r="NK83" s="35"/>
      <c r="NL83" s="35"/>
      <c r="NM83" s="35"/>
      <c r="NN83" s="35"/>
      <c r="NO83" s="35"/>
      <c r="NP83" s="35"/>
      <c r="NQ83" s="35"/>
      <c r="NR83" s="35"/>
      <c r="NS83" s="35"/>
      <c r="NT83" s="35"/>
      <c r="NU83" s="35"/>
      <c r="NV83" s="35"/>
      <c r="NW83" s="35"/>
      <c r="NX83" s="35"/>
      <c r="NY83" s="35"/>
      <c r="NZ83" s="35"/>
      <c r="OA83" s="35"/>
      <c r="OB83" s="35"/>
      <c r="OC83" s="35"/>
      <c r="OD83" s="35"/>
      <c r="OE83" s="35"/>
      <c r="OF83" s="35"/>
      <c r="OG83" s="35"/>
      <c r="OH83" s="35"/>
      <c r="OI83" s="35"/>
      <c r="OJ83" s="35"/>
      <c r="OK83" s="35"/>
      <c r="OL83" s="35"/>
      <c r="OM83" s="35"/>
      <c r="ON83" s="35"/>
      <c r="OO83" s="35"/>
      <c r="OP83" s="35"/>
      <c r="OQ83" s="35"/>
      <c r="OR83" s="35"/>
      <c r="OS83" s="35"/>
      <c r="OT83" s="35"/>
      <c r="OU83" s="35"/>
      <c r="OV83" s="35"/>
      <c r="OW83" s="35"/>
      <c r="OX83" s="35"/>
      <c r="OY83" s="35"/>
      <c r="OZ83" s="35"/>
      <c r="PA83" s="35"/>
      <c r="PB83" s="35"/>
      <c r="PC83" s="35"/>
      <c r="PD83" s="35"/>
      <c r="PE83" s="35"/>
      <c r="PF83" s="35"/>
      <c r="PG83" s="35"/>
      <c r="PH83" s="35"/>
      <c r="PI83" s="35"/>
      <c r="PJ83" s="35"/>
      <c r="PK83" s="35"/>
      <c r="PL83" s="35"/>
      <c r="PM83" s="35"/>
      <c r="PN83" s="35"/>
      <c r="PO83" s="35"/>
      <c r="PP83" s="35"/>
      <c r="PQ83" s="35"/>
      <c r="PR83" s="35"/>
      <c r="PS83" s="35"/>
      <c r="PT83" s="35"/>
      <c r="PU83" s="35"/>
      <c r="PV83" s="35"/>
      <c r="PW83" s="35"/>
      <c r="PX83" s="35"/>
      <c r="PY83" s="35"/>
      <c r="PZ83" s="35"/>
      <c r="QA83" s="35"/>
      <c r="QB83" s="35"/>
      <c r="QC83" s="35"/>
      <c r="QD83" s="35"/>
      <c r="QE83" s="35"/>
      <c r="QF83" s="35"/>
      <c r="QG83" s="35"/>
      <c r="QH83" s="35"/>
      <c r="QI83" s="35"/>
      <c r="QJ83" s="35"/>
      <c r="QK83" s="35"/>
      <c r="QL83" s="35"/>
      <c r="QM83" s="35"/>
      <c r="QN83" s="35"/>
      <c r="QO83" s="35"/>
      <c r="QP83" s="35"/>
      <c r="QQ83" s="35"/>
      <c r="QR83" s="35"/>
      <c r="QS83" s="35"/>
      <c r="QT83" s="35"/>
      <c r="QU83" s="35"/>
      <c r="QV83" s="35"/>
      <c r="QW83" s="35"/>
      <c r="QX83" s="35"/>
      <c r="QY83" s="35"/>
      <c r="QZ83" s="35"/>
      <c r="RA83" s="35"/>
      <c r="RB83" s="35"/>
      <c r="RC83" s="35"/>
      <c r="RD83" s="35"/>
      <c r="RE83" s="35"/>
      <c r="RF83" s="35"/>
      <c r="RG83" s="35"/>
      <c r="RH83" s="35"/>
      <c r="RI83" s="35"/>
      <c r="RJ83" s="35"/>
      <c r="RK83" s="35"/>
      <c r="RL83" s="35"/>
      <c r="RM83" s="35"/>
      <c r="RN83" s="35"/>
      <c r="RO83" s="35"/>
      <c r="RP83" s="35"/>
      <c r="RQ83" s="35"/>
      <c r="RR83" s="35"/>
      <c r="RS83" s="35"/>
      <c r="RT83" s="35"/>
      <c r="RU83" s="35"/>
      <c r="RV83" s="35"/>
      <c r="RW83" s="35"/>
      <c r="RX83" s="35"/>
      <c r="RY83" s="35"/>
      <c r="RZ83" s="35"/>
      <c r="SA83" s="35"/>
      <c r="SB83" s="35"/>
      <c r="SC83" s="35"/>
      <c r="SD83" s="35"/>
      <c r="SE83" s="35"/>
      <c r="SF83" s="35"/>
      <c r="SG83" s="35"/>
      <c r="SH83" s="35"/>
      <c r="SI83" s="35"/>
      <c r="SJ83" s="35"/>
      <c r="SK83" s="35"/>
      <c r="SL83" s="35"/>
      <c r="SM83" s="35"/>
      <c r="SN83" s="35"/>
      <c r="SO83" s="35"/>
      <c r="SP83" s="35"/>
      <c r="SQ83" s="35"/>
      <c r="SR83" s="35"/>
      <c r="SS83" s="35"/>
      <c r="ST83" s="35"/>
      <c r="SU83" s="35"/>
      <c r="SV83" s="35"/>
      <c r="SW83" s="35"/>
      <c r="SX83" s="35"/>
      <c r="SY83" s="35"/>
      <c r="SZ83" s="35"/>
      <c r="TA83" s="35"/>
      <c r="TB83" s="35"/>
      <c r="TC83" s="35"/>
      <c r="TD83" s="35"/>
      <c r="TE83" s="35"/>
      <c r="TF83" s="35"/>
      <c r="TG83" s="35"/>
      <c r="TH83" s="35"/>
      <c r="TI83" s="35"/>
      <c r="TJ83" s="35"/>
      <c r="TK83" s="35"/>
      <c r="TL83" s="35"/>
      <c r="TM83" s="35"/>
      <c r="TN83" s="35"/>
      <c r="TO83" s="35"/>
      <c r="TP83" s="35"/>
      <c r="TQ83" s="35"/>
      <c r="TR83" s="35"/>
      <c r="TS83" s="35"/>
      <c r="TT83" s="35"/>
      <c r="TU83" s="35"/>
      <c r="TV83" s="35"/>
      <c r="TW83" s="35"/>
      <c r="TX83" s="35"/>
      <c r="TY83" s="35"/>
      <c r="TZ83" s="35"/>
      <c r="UA83" s="35"/>
      <c r="UB83" s="35"/>
      <c r="UC83" s="35"/>
      <c r="UD83" s="35"/>
      <c r="UE83" s="35"/>
      <c r="UF83" s="35"/>
      <c r="UG83" s="35"/>
      <c r="UH83" s="35"/>
      <c r="UI83" s="35"/>
      <c r="UJ83" s="35"/>
      <c r="UK83" s="35"/>
      <c r="UL83" s="35"/>
      <c r="UM83" s="35"/>
      <c r="UN83" s="35"/>
      <c r="UO83" s="35"/>
      <c r="UP83" s="35"/>
      <c r="UQ83" s="35"/>
      <c r="UR83" s="35"/>
      <c r="US83" s="35"/>
      <c r="UT83" s="35"/>
      <c r="UU83" s="35"/>
      <c r="UV83" s="35"/>
      <c r="UW83" s="35"/>
      <c r="UX83" s="35"/>
      <c r="UY83" s="35"/>
      <c r="UZ83" s="35"/>
      <c r="VA83" s="35"/>
      <c r="VB83" s="35"/>
      <c r="VC83" s="35"/>
      <c r="VD83" s="35"/>
      <c r="VE83" s="35"/>
      <c r="VF83" s="35"/>
      <c r="VG83" s="35"/>
      <c r="VH83" s="35"/>
      <c r="VI83" s="35"/>
      <c r="VJ83" s="35"/>
      <c r="VK83" s="35"/>
      <c r="VL83" s="35"/>
      <c r="VM83" s="35"/>
      <c r="VN83" s="35"/>
      <c r="VO83" s="35"/>
      <c r="VP83" s="35"/>
      <c r="VQ83" s="35"/>
      <c r="VR83" s="35"/>
      <c r="VS83" s="35"/>
      <c r="VT83" s="35"/>
      <c r="VU83" s="35"/>
      <c r="VV83" s="35"/>
      <c r="VW83" s="35"/>
      <c r="VX83" s="35"/>
      <c r="VY83" s="35"/>
      <c r="VZ83" s="35"/>
      <c r="WA83" s="35"/>
      <c r="WB83" s="35"/>
      <c r="WC83" s="35"/>
      <c r="WD83" s="35"/>
      <c r="WE83" s="35"/>
      <c r="WF83" s="35"/>
      <c r="WG83" s="35"/>
      <c r="WH83" s="35"/>
      <c r="WI83" s="35"/>
      <c r="WJ83" s="35"/>
      <c r="WK83" s="35"/>
      <c r="WL83" s="35"/>
      <c r="WM83" s="35"/>
      <c r="WN83" s="35"/>
      <c r="WO83" s="35"/>
      <c r="WP83" s="35"/>
      <c r="WQ83" s="35"/>
      <c r="WR83" s="35"/>
      <c r="WS83" s="35"/>
      <c r="WT83" s="35"/>
      <c r="WU83" s="35"/>
      <c r="WV83" s="35"/>
      <c r="WW83" s="35"/>
      <c r="WX83" s="35"/>
      <c r="WY83" s="35"/>
      <c r="WZ83" s="35"/>
      <c r="XA83" s="35"/>
      <c r="XB83" s="35">
        <v>48</v>
      </c>
      <c r="XC83" s="35"/>
      <c r="XD83" s="35"/>
      <c r="XE83" s="35"/>
      <c r="XF83" s="35"/>
      <c r="XG83" s="35"/>
      <c r="XH83" s="35"/>
      <c r="XI83" s="35"/>
      <c r="XJ83" s="35"/>
      <c r="XK83" s="35"/>
      <c r="XL83" s="35"/>
      <c r="XM83" s="35"/>
      <c r="XN83" s="35"/>
      <c r="XO83" s="35"/>
      <c r="XP83" s="35"/>
      <c r="XQ83" s="35"/>
      <c r="XR83" s="35"/>
      <c r="XS83" s="35"/>
      <c r="XT83" s="35"/>
      <c r="XU83" s="35"/>
      <c r="XV83" s="35"/>
      <c r="XW83" s="35"/>
      <c r="XX83" s="35"/>
      <c r="XY83" s="35"/>
      <c r="XZ83" s="35"/>
      <c r="YA83" s="35"/>
      <c r="YB83" s="35"/>
      <c r="YC83" s="35"/>
      <c r="YD83" s="35"/>
      <c r="YE83" s="35"/>
      <c r="YF83" s="35"/>
      <c r="YG83" s="35"/>
      <c r="YH83" s="35"/>
      <c r="YI83" s="35"/>
      <c r="YJ83" s="35"/>
      <c r="YK83" s="35"/>
      <c r="YL83" s="35"/>
      <c r="YM83" s="35"/>
      <c r="YN83" s="35"/>
      <c r="YO83" s="35"/>
      <c r="YP83" s="35"/>
      <c r="YQ83" s="35"/>
      <c r="YR83" s="35"/>
      <c r="YS83" s="35"/>
      <c r="YT83" s="35"/>
      <c r="YU83" s="35"/>
      <c r="YV83" s="35"/>
      <c r="YW83" s="35"/>
      <c r="YX83" s="35"/>
      <c r="YY83" s="35"/>
      <c r="YZ83" s="35"/>
      <c r="ZA83" s="35"/>
      <c r="ZB83" s="35"/>
      <c r="ZC83" s="35"/>
      <c r="ZD83" s="35"/>
      <c r="ZE83" s="35"/>
      <c r="ZF83" s="35"/>
      <c r="ZG83" s="35"/>
      <c r="ZH83" s="35"/>
      <c r="ZI83" s="35"/>
      <c r="ZJ83" s="35"/>
      <c r="ZK83" s="35"/>
      <c r="ZL83" s="35"/>
      <c r="ZM83" s="35"/>
      <c r="ZN83" s="35"/>
      <c r="ZO83" s="35"/>
      <c r="ZP83" s="35"/>
      <c r="ZQ83" s="35"/>
      <c r="ZR83" s="35"/>
      <c r="ZS83" s="35"/>
      <c r="ZT83" s="35"/>
      <c r="ZU83" s="35"/>
      <c r="ZV83" s="35"/>
      <c r="ZW83" s="35"/>
      <c r="ZX83" s="35"/>
      <c r="ZY83" s="35"/>
      <c r="ZZ83" s="35"/>
      <c r="AAA83" s="35"/>
      <c r="AAB83" s="35"/>
      <c r="AAC83" s="35"/>
      <c r="AAD83" s="35"/>
      <c r="AAE83" s="35"/>
      <c r="AAF83" s="35"/>
      <c r="AAG83" s="35"/>
      <c r="AAH83" s="35"/>
      <c r="AAI83" s="35"/>
      <c r="AAJ83" s="35"/>
      <c r="AAK83" s="35"/>
      <c r="AAL83" s="35"/>
      <c r="AAM83" s="35"/>
      <c r="AAN83" s="35"/>
      <c r="AAO83" s="35"/>
      <c r="AAP83" s="35"/>
      <c r="AAQ83" s="35"/>
      <c r="AAR83" s="35"/>
      <c r="AAS83" s="35"/>
      <c r="AAT83" s="35"/>
      <c r="AAU83" s="35"/>
      <c r="AAV83" s="35"/>
      <c r="AAW83" s="35"/>
      <c r="AAX83" s="35"/>
      <c r="AAY83" s="35"/>
      <c r="AAZ83" s="35"/>
      <c r="ABA83" s="35"/>
      <c r="ABB83" s="35"/>
      <c r="ABC83" s="35"/>
      <c r="ABD83" s="35"/>
      <c r="ABE83" s="35"/>
      <c r="ABF83" s="35"/>
      <c r="ABG83" s="35"/>
      <c r="ABH83" s="35"/>
      <c r="ABI83" s="35"/>
      <c r="ABJ83" s="35"/>
      <c r="ABK83" s="35"/>
      <c r="ABL83" s="35"/>
      <c r="ABM83" s="35"/>
      <c r="ABN83" s="35"/>
      <c r="ABO83" s="35"/>
      <c r="ABP83" s="35"/>
      <c r="ABQ83" s="35"/>
      <c r="ABR83" s="35"/>
      <c r="ABS83" s="35"/>
      <c r="ABT83" s="35"/>
      <c r="ABU83" s="35"/>
      <c r="ABV83" s="35"/>
      <c r="ABW83" s="35"/>
      <c r="ABX83" s="35"/>
      <c r="ABY83" s="35"/>
      <c r="ABZ83" s="35"/>
      <c r="ACA83" s="35"/>
      <c r="ACB83" s="35"/>
      <c r="ACC83" s="35"/>
      <c r="ACD83" s="35"/>
      <c r="ACE83" s="35"/>
      <c r="ACF83" s="35"/>
      <c r="ACG83" s="35"/>
      <c r="ACH83" s="35"/>
      <c r="ACI83" s="35"/>
      <c r="ACJ83" s="35"/>
      <c r="ACK83" s="35"/>
      <c r="ACL83" s="35"/>
      <c r="ACM83" s="35"/>
      <c r="ACN83" s="35"/>
      <c r="ACO83" s="35"/>
      <c r="ACP83" s="35"/>
      <c r="ACQ83" s="35"/>
      <c r="ACR83" s="35"/>
      <c r="ACS83" s="35"/>
      <c r="ACT83" s="35"/>
      <c r="ACU83" s="35"/>
      <c r="ACV83" s="35"/>
      <c r="ACW83" s="35"/>
      <c r="ACX83" s="35"/>
      <c r="ACY83" s="35"/>
      <c r="ACZ83" s="35"/>
      <c r="ADA83" s="35"/>
      <c r="ADB83" s="35"/>
      <c r="ADC83" s="35"/>
      <c r="ADD83" s="35"/>
      <c r="ADE83" s="35"/>
      <c r="ADF83" s="35"/>
      <c r="ADG83" s="35"/>
      <c r="ADH83" s="35"/>
      <c r="ADI83" s="35"/>
      <c r="ADJ83" s="35"/>
      <c r="ADK83" s="35"/>
      <c r="ADL83" s="35"/>
      <c r="ADM83" s="35"/>
      <c r="ADN83" s="35"/>
      <c r="ADO83" s="35"/>
      <c r="ADP83" s="35"/>
      <c r="ADQ83" s="35"/>
      <c r="ADR83" s="35"/>
      <c r="ADS83" s="35"/>
      <c r="ADT83" s="35"/>
      <c r="ADU83" s="35"/>
      <c r="ADV83" s="35"/>
      <c r="ADW83" s="35"/>
      <c r="ADX83" s="35"/>
      <c r="ADY83" s="26">
        <f t="shared" si="4"/>
        <v>0</v>
      </c>
      <c r="ADZ83" s="5"/>
    </row>
    <row r="84" spans="1:806" s="33" customFormat="1" x14ac:dyDescent="0.2">
      <c r="A84" s="51" t="s">
        <v>446</v>
      </c>
      <c r="B84" s="65">
        <f t="shared" si="3"/>
        <v>0</v>
      </c>
      <c r="C84" s="57">
        <v>12</v>
      </c>
      <c r="D84" s="59">
        <v>44725</v>
      </c>
      <c r="E84" s="67">
        <v>17.52</v>
      </c>
      <c r="F84" s="67">
        <f t="shared" si="2"/>
        <v>0</v>
      </c>
      <c r="G84" s="6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15"/>
      <c r="BF84" s="15"/>
      <c r="BG84" s="136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s="35"/>
      <c r="DP84" s="35"/>
      <c r="DQ84" s="35"/>
      <c r="DR84" s="35"/>
      <c r="DS84" s="35"/>
      <c r="DT84" s="35"/>
      <c r="DU84" s="35"/>
      <c r="DV84" s="35"/>
      <c r="DW84" s="35"/>
      <c r="DX84" s="35"/>
      <c r="DY84" s="35"/>
      <c r="DZ84" s="35"/>
      <c r="EA84" s="35"/>
      <c r="EB84" s="35"/>
      <c r="EC84" s="35"/>
      <c r="ED84" s="35"/>
      <c r="EE84" s="35"/>
      <c r="EF84" s="35"/>
      <c r="EG84" s="35"/>
      <c r="EH84" s="35"/>
      <c r="EI84" s="35"/>
      <c r="EJ84" s="35"/>
      <c r="EK84" s="35"/>
      <c r="EL84" s="35"/>
      <c r="EM84" s="35"/>
      <c r="EN84" s="35"/>
      <c r="EO84" s="35"/>
      <c r="EP84" s="35"/>
      <c r="EQ84" s="35"/>
      <c r="ER84" s="35"/>
      <c r="ES84" s="35"/>
      <c r="ET84" s="35"/>
      <c r="EU84" s="35"/>
      <c r="EV84" s="35"/>
      <c r="EW84" s="35"/>
      <c r="EX84" s="35"/>
      <c r="EY84" s="35"/>
      <c r="EZ84" s="35"/>
      <c r="FA84" s="35"/>
      <c r="FB84" s="35"/>
      <c r="FC84" s="35"/>
      <c r="FD84" s="35"/>
      <c r="FE84" s="35"/>
      <c r="FF84" s="35"/>
      <c r="FG84" s="35"/>
      <c r="FH84" s="35"/>
      <c r="FI84" s="35"/>
      <c r="FJ84" s="35"/>
      <c r="FK84" s="35"/>
      <c r="FL84" s="35"/>
      <c r="FM84" s="35"/>
      <c r="FN84" s="35"/>
      <c r="FO84" s="35"/>
      <c r="FP84" s="35"/>
      <c r="FQ84" s="35"/>
      <c r="FR84" s="35"/>
      <c r="FS84" s="35"/>
      <c r="FT84" s="35"/>
      <c r="FU84" s="35"/>
      <c r="FV84" s="35"/>
      <c r="FW84" s="35"/>
      <c r="FX84" s="35"/>
      <c r="FY84" s="35"/>
      <c r="FZ84" s="35"/>
      <c r="GA84" s="35"/>
      <c r="GB84" s="35"/>
      <c r="GC84" s="35"/>
      <c r="GD84" s="35"/>
      <c r="GE84" s="35"/>
      <c r="GF84" s="35"/>
      <c r="GG84" s="35"/>
      <c r="GH84" s="35"/>
      <c r="GI84" s="35"/>
      <c r="GJ84" s="35"/>
      <c r="GK84" s="35"/>
      <c r="GL84" s="35"/>
      <c r="GM84" s="35"/>
      <c r="GN84" s="35"/>
      <c r="GO84" s="35"/>
      <c r="GP84" s="35"/>
      <c r="GQ84" s="35"/>
      <c r="GR84" s="35"/>
      <c r="GS84" s="35"/>
      <c r="GT84" s="35"/>
      <c r="GU84" s="35"/>
      <c r="GV84" s="35"/>
      <c r="GW84" s="35"/>
      <c r="GX84" s="35"/>
      <c r="GY84" s="35"/>
      <c r="GZ84" s="35">
        <v>12</v>
      </c>
      <c r="HA84" s="35"/>
      <c r="HB84" s="35"/>
      <c r="HC84" s="35"/>
      <c r="HD84" s="35"/>
      <c r="HE84" s="35"/>
      <c r="HF84" s="35"/>
      <c r="HG84" s="35"/>
      <c r="HH84" s="35"/>
      <c r="HI84" s="35"/>
      <c r="HJ84" s="35"/>
      <c r="HK84" s="35"/>
      <c r="HL84" s="35"/>
      <c r="HM84" s="35"/>
      <c r="HN84" s="35"/>
      <c r="HO84" s="35"/>
      <c r="HP84" s="35"/>
      <c r="HQ84" s="35"/>
      <c r="HR84" s="35"/>
      <c r="HS84" s="35"/>
      <c r="HT84" s="35"/>
      <c r="HU84" s="35"/>
      <c r="HV84" s="35"/>
      <c r="HW84" s="35"/>
      <c r="HX84" s="35"/>
      <c r="HY84" s="35"/>
      <c r="HZ84" s="35"/>
      <c r="IA84" s="35"/>
      <c r="IB84" s="35"/>
      <c r="IC84" s="35"/>
      <c r="ID84" s="35"/>
      <c r="IE84" s="35"/>
      <c r="IF84" s="35"/>
      <c r="IG84" s="35"/>
      <c r="IH84" s="35"/>
      <c r="II84" s="35"/>
      <c r="IJ84" s="35"/>
      <c r="IK84" s="35"/>
      <c r="IL84" s="35"/>
      <c r="IM84" s="35"/>
      <c r="IN84" s="35"/>
      <c r="IO84" s="35"/>
      <c r="IP84" s="35"/>
      <c r="IQ84" s="35"/>
      <c r="IR84" s="35"/>
      <c r="IS84" s="35"/>
      <c r="IT84" s="35"/>
      <c r="IU84" s="35"/>
      <c r="IV84" s="35"/>
      <c r="IW84" s="35"/>
      <c r="IX84" s="35"/>
      <c r="IY84" s="35"/>
      <c r="IZ84" s="35"/>
      <c r="JA84" s="35"/>
      <c r="JB84" s="35"/>
      <c r="JC84" s="35"/>
      <c r="JD84" s="35"/>
      <c r="JE84" s="35"/>
      <c r="JF84" s="35"/>
      <c r="JG84" s="35"/>
      <c r="JH84" s="35"/>
      <c r="JI84" s="35"/>
      <c r="JJ84" s="35"/>
      <c r="JK84" s="35"/>
      <c r="JL84" s="35"/>
      <c r="JM84" s="35"/>
      <c r="JN84" s="35"/>
      <c r="JO84" s="35"/>
      <c r="JP84" s="35"/>
      <c r="JQ84" s="35"/>
      <c r="JR84" s="35"/>
      <c r="JS84" s="35"/>
      <c r="JT84" s="35"/>
      <c r="JU84" s="35"/>
      <c r="JV84" s="35"/>
      <c r="JW84" s="35"/>
      <c r="JX84" s="35"/>
      <c r="JY84" s="35"/>
      <c r="JZ84" s="35"/>
      <c r="KA84" s="35"/>
      <c r="KB84" s="35"/>
      <c r="KC84" s="35"/>
      <c r="KD84" s="35"/>
      <c r="KE84" s="35"/>
      <c r="KF84" s="35"/>
      <c r="KG84" s="35"/>
      <c r="KH84" s="35"/>
      <c r="KI84" s="35"/>
      <c r="KJ84" s="35"/>
      <c r="KK84" s="35"/>
      <c r="KL84" s="35"/>
      <c r="KM84" s="35"/>
      <c r="KN84" s="35"/>
      <c r="KO84" s="35"/>
      <c r="KP84" s="35"/>
      <c r="KQ84" s="35"/>
      <c r="KR84" s="35"/>
      <c r="KS84" s="35"/>
      <c r="KT84" s="35"/>
      <c r="KU84" s="35"/>
      <c r="KV84" s="35"/>
      <c r="KW84" s="35"/>
      <c r="KX84" s="35"/>
      <c r="KY84" s="35"/>
      <c r="KZ84" s="35"/>
      <c r="LA84" s="35"/>
      <c r="LB84" s="35"/>
      <c r="LC84" s="35"/>
      <c r="LD84" s="35"/>
      <c r="LE84" s="35"/>
      <c r="LF84" s="35"/>
      <c r="LG84" s="35"/>
      <c r="LH84" s="35"/>
      <c r="LI84" s="35"/>
      <c r="LJ84" s="35"/>
      <c r="LK84" s="35"/>
      <c r="LL84" s="35"/>
      <c r="LM84" s="35"/>
      <c r="LN84" s="35"/>
      <c r="LO84" s="35"/>
      <c r="LP84" s="35"/>
      <c r="LQ84" s="35"/>
      <c r="LR84" s="35"/>
      <c r="LS84" s="35"/>
      <c r="LT84" s="35"/>
      <c r="LU84" s="35"/>
      <c r="LV84" s="35"/>
      <c r="LW84" s="35"/>
      <c r="LX84" s="35"/>
      <c r="LY84" s="35"/>
      <c r="LZ84" s="35"/>
      <c r="MA84" s="35"/>
      <c r="MB84" s="35"/>
      <c r="MC84" s="35"/>
      <c r="MD84" s="35"/>
      <c r="ME84" s="35"/>
      <c r="MF84" s="35"/>
      <c r="MG84" s="35"/>
      <c r="MH84" s="35"/>
      <c r="MI84" s="35"/>
      <c r="MJ84" s="35"/>
      <c r="MK84" s="35"/>
      <c r="ML84" s="35"/>
      <c r="MM84" s="35"/>
      <c r="MN84" s="35"/>
      <c r="MO84" s="35"/>
      <c r="MP84" s="35"/>
      <c r="MQ84" s="35"/>
      <c r="MR84" s="35"/>
      <c r="MS84" s="35"/>
      <c r="MT84" s="35"/>
      <c r="MU84" s="35"/>
      <c r="MV84" s="35"/>
      <c r="MW84" s="35"/>
      <c r="MX84" s="35"/>
      <c r="MY84" s="35"/>
      <c r="MZ84" s="35"/>
      <c r="NA84" s="35"/>
      <c r="NB84" s="35"/>
      <c r="NC84" s="35"/>
      <c r="ND84" s="35"/>
      <c r="NE84" s="35"/>
      <c r="NF84" s="35"/>
      <c r="NG84" s="35"/>
      <c r="NH84" s="35"/>
      <c r="NI84" s="35"/>
      <c r="NJ84" s="35"/>
      <c r="NK84" s="35"/>
      <c r="NL84" s="35"/>
      <c r="NM84" s="35"/>
      <c r="NN84" s="35"/>
      <c r="NO84" s="35"/>
      <c r="NP84" s="35"/>
      <c r="NQ84" s="35"/>
      <c r="NR84" s="35"/>
      <c r="NS84" s="35"/>
      <c r="NT84" s="35"/>
      <c r="NU84" s="35"/>
      <c r="NV84" s="35"/>
      <c r="NW84" s="35"/>
      <c r="NX84" s="35"/>
      <c r="NY84" s="35"/>
      <c r="NZ84" s="35"/>
      <c r="OA84" s="35"/>
      <c r="OB84" s="35"/>
      <c r="OC84" s="35"/>
      <c r="OD84" s="35"/>
      <c r="OE84" s="35"/>
      <c r="OF84" s="35"/>
      <c r="OG84" s="35"/>
      <c r="OH84" s="35"/>
      <c r="OI84" s="35"/>
      <c r="OJ84" s="35"/>
      <c r="OK84" s="35"/>
      <c r="OL84" s="35"/>
      <c r="OM84" s="35"/>
      <c r="ON84" s="35"/>
      <c r="OO84" s="35"/>
      <c r="OP84" s="35"/>
      <c r="OQ84" s="35"/>
      <c r="OR84" s="35"/>
      <c r="OS84" s="35"/>
      <c r="OT84" s="35"/>
      <c r="OU84" s="35"/>
      <c r="OV84" s="35"/>
      <c r="OW84" s="35"/>
      <c r="OX84" s="35"/>
      <c r="OY84" s="35"/>
      <c r="OZ84" s="35"/>
      <c r="PA84" s="35"/>
      <c r="PB84" s="35"/>
      <c r="PC84" s="35"/>
      <c r="PD84" s="35"/>
      <c r="PE84" s="35"/>
      <c r="PF84" s="35"/>
      <c r="PG84" s="35"/>
      <c r="PH84" s="35"/>
      <c r="PI84" s="35"/>
      <c r="PJ84" s="35"/>
      <c r="PK84" s="35"/>
      <c r="PL84" s="35"/>
      <c r="PM84" s="35"/>
      <c r="PN84" s="35"/>
      <c r="PO84" s="35"/>
      <c r="PP84" s="35"/>
      <c r="PQ84" s="35"/>
      <c r="PR84" s="35"/>
      <c r="PS84" s="35"/>
      <c r="PT84" s="35"/>
      <c r="PU84" s="35"/>
      <c r="PV84" s="35"/>
      <c r="PW84" s="35"/>
      <c r="PX84" s="35"/>
      <c r="PY84" s="35"/>
      <c r="PZ84" s="35"/>
      <c r="QA84" s="35"/>
      <c r="QB84" s="35"/>
      <c r="QC84" s="35"/>
      <c r="QD84" s="35"/>
      <c r="QE84" s="35"/>
      <c r="QF84" s="35"/>
      <c r="QG84" s="35"/>
      <c r="QH84" s="35"/>
      <c r="QI84" s="35"/>
      <c r="QJ84" s="35"/>
      <c r="QK84" s="35"/>
      <c r="QL84" s="35"/>
      <c r="QM84" s="35"/>
      <c r="QN84" s="35"/>
      <c r="QO84" s="35"/>
      <c r="QP84" s="35"/>
      <c r="QQ84" s="35"/>
      <c r="QR84" s="35"/>
      <c r="QS84" s="35"/>
      <c r="QT84" s="35"/>
      <c r="QU84" s="35"/>
      <c r="QV84" s="35"/>
      <c r="QW84" s="35"/>
      <c r="QX84" s="35"/>
      <c r="QY84" s="35"/>
      <c r="QZ84" s="35"/>
      <c r="RA84" s="35"/>
      <c r="RB84" s="35"/>
      <c r="RC84" s="35"/>
      <c r="RD84" s="35"/>
      <c r="RE84" s="35"/>
      <c r="RF84" s="35"/>
      <c r="RG84" s="35"/>
      <c r="RH84" s="35"/>
      <c r="RI84" s="35"/>
      <c r="RJ84" s="35"/>
      <c r="RK84" s="35"/>
      <c r="RL84" s="35"/>
      <c r="RM84" s="35"/>
      <c r="RN84" s="35"/>
      <c r="RO84" s="35"/>
      <c r="RP84" s="35"/>
      <c r="RQ84" s="35"/>
      <c r="RR84" s="35"/>
      <c r="RS84" s="35"/>
      <c r="RT84" s="35"/>
      <c r="RU84" s="35"/>
      <c r="RV84" s="35"/>
      <c r="RW84" s="35"/>
      <c r="RX84" s="35"/>
      <c r="RY84" s="35"/>
      <c r="RZ84" s="35"/>
      <c r="SA84" s="35"/>
      <c r="SB84" s="35"/>
      <c r="SC84" s="35"/>
      <c r="SD84" s="35"/>
      <c r="SE84" s="35"/>
      <c r="SF84" s="35"/>
      <c r="SG84" s="35"/>
      <c r="SH84" s="35"/>
      <c r="SI84" s="35"/>
      <c r="SJ84" s="35"/>
      <c r="SK84" s="35"/>
      <c r="SL84" s="35"/>
      <c r="SM84" s="35"/>
      <c r="SN84" s="35"/>
      <c r="SO84" s="35"/>
      <c r="SP84" s="35"/>
      <c r="SQ84" s="35"/>
      <c r="SR84" s="35"/>
      <c r="SS84" s="35"/>
      <c r="ST84" s="35"/>
      <c r="SU84" s="35"/>
      <c r="SV84" s="35"/>
      <c r="SW84" s="35"/>
      <c r="SX84" s="35"/>
      <c r="SY84" s="35"/>
      <c r="SZ84" s="35"/>
      <c r="TA84" s="35"/>
      <c r="TB84" s="35"/>
      <c r="TC84" s="35"/>
      <c r="TD84" s="35"/>
      <c r="TE84" s="35"/>
      <c r="TF84" s="35"/>
      <c r="TG84" s="35"/>
      <c r="TH84" s="35"/>
      <c r="TI84" s="35"/>
      <c r="TJ84" s="35"/>
      <c r="TK84" s="35"/>
      <c r="TL84" s="35"/>
      <c r="TM84" s="35"/>
      <c r="TN84" s="35"/>
      <c r="TO84" s="35"/>
      <c r="TP84" s="35"/>
      <c r="TQ84" s="35"/>
      <c r="TR84" s="35"/>
      <c r="TS84" s="35"/>
      <c r="TT84" s="35"/>
      <c r="TU84" s="35"/>
      <c r="TV84" s="35"/>
      <c r="TW84" s="35"/>
      <c r="TX84" s="35"/>
      <c r="TY84" s="35"/>
      <c r="TZ84" s="35"/>
      <c r="UA84" s="35"/>
      <c r="UB84" s="35"/>
      <c r="UC84" s="35"/>
      <c r="UD84" s="35"/>
      <c r="UE84" s="35"/>
      <c r="UF84" s="35"/>
      <c r="UG84" s="35"/>
      <c r="UH84" s="35"/>
      <c r="UI84" s="35"/>
      <c r="UJ84" s="35"/>
      <c r="UK84" s="35"/>
      <c r="UL84" s="35"/>
      <c r="UM84" s="35"/>
      <c r="UN84" s="35"/>
      <c r="UO84" s="35"/>
      <c r="UP84" s="35"/>
      <c r="UQ84" s="35"/>
      <c r="UR84" s="35"/>
      <c r="US84" s="35"/>
      <c r="UT84" s="35"/>
      <c r="UU84" s="35"/>
      <c r="UV84" s="35"/>
      <c r="UW84" s="35"/>
      <c r="UX84" s="35"/>
      <c r="UY84" s="35"/>
      <c r="UZ84" s="35"/>
      <c r="VA84" s="35"/>
      <c r="VB84" s="35"/>
      <c r="VC84" s="35"/>
      <c r="VD84" s="35"/>
      <c r="VE84" s="35"/>
      <c r="VF84" s="35"/>
      <c r="VG84" s="35"/>
      <c r="VH84" s="35"/>
      <c r="VI84" s="35"/>
      <c r="VJ84" s="35"/>
      <c r="VK84" s="35"/>
      <c r="VL84" s="35"/>
      <c r="VM84" s="35"/>
      <c r="VN84" s="35"/>
      <c r="VO84" s="35"/>
      <c r="VP84" s="35"/>
      <c r="VQ84" s="35"/>
      <c r="VR84" s="35"/>
      <c r="VS84" s="35"/>
      <c r="VT84" s="35"/>
      <c r="VU84" s="35"/>
      <c r="VV84" s="35"/>
      <c r="VW84" s="35"/>
      <c r="VX84" s="35"/>
      <c r="VY84" s="35"/>
      <c r="VZ84" s="35"/>
      <c r="WA84" s="35"/>
      <c r="WB84" s="35"/>
      <c r="WC84" s="35"/>
      <c r="WD84" s="35"/>
      <c r="WE84" s="35"/>
      <c r="WF84" s="35"/>
      <c r="WG84" s="35"/>
      <c r="WH84" s="35"/>
      <c r="WI84" s="35"/>
      <c r="WJ84" s="35"/>
      <c r="WK84" s="35"/>
      <c r="WL84" s="35"/>
      <c r="WM84" s="35"/>
      <c r="WN84" s="35"/>
      <c r="WO84" s="35"/>
      <c r="WP84" s="35"/>
      <c r="WQ84" s="35"/>
      <c r="WR84" s="35"/>
      <c r="WS84" s="35"/>
      <c r="WT84" s="35"/>
      <c r="WU84" s="35"/>
      <c r="WV84" s="35"/>
      <c r="WW84" s="35"/>
      <c r="WX84" s="35"/>
      <c r="WY84" s="35"/>
      <c r="WZ84" s="35"/>
      <c r="XA84" s="35"/>
      <c r="XB84" s="35">
        <v>12</v>
      </c>
      <c r="XC84" s="35"/>
      <c r="XD84" s="35"/>
      <c r="XE84" s="35"/>
      <c r="XF84" s="35"/>
      <c r="XG84" s="35"/>
      <c r="XH84" s="35"/>
      <c r="XI84" s="35"/>
      <c r="XJ84" s="35"/>
      <c r="XK84" s="35"/>
      <c r="XL84" s="35"/>
      <c r="XM84" s="35"/>
      <c r="XN84" s="35"/>
      <c r="XO84" s="35"/>
      <c r="XP84" s="35"/>
      <c r="XQ84" s="35"/>
      <c r="XR84" s="35"/>
      <c r="XS84" s="35"/>
      <c r="XT84" s="35"/>
      <c r="XU84" s="35"/>
      <c r="XV84" s="35"/>
      <c r="XW84" s="35"/>
      <c r="XX84" s="35"/>
      <c r="XY84" s="35"/>
      <c r="XZ84" s="35"/>
      <c r="YA84" s="35"/>
      <c r="YB84" s="35"/>
      <c r="YC84" s="35"/>
      <c r="YD84" s="35"/>
      <c r="YE84" s="35"/>
      <c r="YF84" s="35"/>
      <c r="YG84" s="35"/>
      <c r="YH84" s="35"/>
      <c r="YI84" s="35"/>
      <c r="YJ84" s="35"/>
      <c r="YK84" s="35"/>
      <c r="YL84" s="35"/>
      <c r="YM84" s="35"/>
      <c r="YN84" s="35"/>
      <c r="YO84" s="35"/>
      <c r="YP84" s="35"/>
      <c r="YQ84" s="35"/>
      <c r="YR84" s="35"/>
      <c r="YS84" s="35"/>
      <c r="YT84" s="35"/>
      <c r="YU84" s="35"/>
      <c r="YV84" s="35"/>
      <c r="YW84" s="35"/>
      <c r="YX84" s="35"/>
      <c r="YY84" s="35"/>
      <c r="YZ84" s="35"/>
      <c r="ZA84" s="35"/>
      <c r="ZB84" s="35"/>
      <c r="ZC84" s="35"/>
      <c r="ZD84" s="35"/>
      <c r="ZE84" s="35"/>
      <c r="ZF84" s="35"/>
      <c r="ZG84" s="35"/>
      <c r="ZH84" s="35"/>
      <c r="ZI84" s="35"/>
      <c r="ZJ84" s="35"/>
      <c r="ZK84" s="35"/>
      <c r="ZL84" s="35"/>
      <c r="ZM84" s="35"/>
      <c r="ZN84" s="35"/>
      <c r="ZO84" s="35"/>
      <c r="ZP84" s="35"/>
      <c r="ZQ84" s="35"/>
      <c r="ZR84" s="35"/>
      <c r="ZS84" s="35"/>
      <c r="ZT84" s="35"/>
      <c r="ZU84" s="35"/>
      <c r="ZV84" s="35"/>
      <c r="ZW84" s="35"/>
      <c r="ZX84" s="35"/>
      <c r="ZY84" s="35"/>
      <c r="ZZ84" s="35"/>
      <c r="AAA84" s="35"/>
      <c r="AAB84" s="35"/>
      <c r="AAC84" s="35"/>
      <c r="AAD84" s="35"/>
      <c r="AAE84" s="35"/>
      <c r="AAF84" s="35"/>
      <c r="AAG84" s="35"/>
      <c r="AAH84" s="35"/>
      <c r="AAI84" s="35"/>
      <c r="AAJ84" s="35"/>
      <c r="AAK84" s="35"/>
      <c r="AAL84" s="35"/>
      <c r="AAM84" s="35"/>
      <c r="AAN84" s="35"/>
      <c r="AAO84" s="35"/>
      <c r="AAP84" s="35"/>
      <c r="AAQ84" s="35"/>
      <c r="AAR84" s="35"/>
      <c r="AAS84" s="35"/>
      <c r="AAT84" s="35"/>
      <c r="AAU84" s="35"/>
      <c r="AAV84" s="35"/>
      <c r="AAW84" s="35"/>
      <c r="AAX84" s="35"/>
      <c r="AAY84" s="35"/>
      <c r="AAZ84" s="35"/>
      <c r="ABA84" s="35"/>
      <c r="ABB84" s="35"/>
      <c r="ABC84" s="35"/>
      <c r="ABD84" s="35"/>
      <c r="ABE84" s="35"/>
      <c r="ABF84" s="35"/>
      <c r="ABG84" s="35"/>
      <c r="ABH84" s="35"/>
      <c r="ABI84" s="35"/>
      <c r="ABJ84" s="35"/>
      <c r="ABK84" s="35"/>
      <c r="ABL84" s="35"/>
      <c r="ABM84" s="35"/>
      <c r="ABN84" s="35"/>
      <c r="ABO84" s="35"/>
      <c r="ABP84" s="35"/>
      <c r="ABQ84" s="35"/>
      <c r="ABR84" s="35"/>
      <c r="ABS84" s="35"/>
      <c r="ABT84" s="35"/>
      <c r="ABU84" s="35"/>
      <c r="ABV84" s="35"/>
      <c r="ABW84" s="35"/>
      <c r="ABX84" s="35"/>
      <c r="ABY84" s="35"/>
      <c r="ABZ84" s="35"/>
      <c r="ACA84" s="35"/>
      <c r="ACB84" s="35"/>
      <c r="ACC84" s="35"/>
      <c r="ACD84" s="35"/>
      <c r="ACE84" s="35"/>
      <c r="ACF84" s="35"/>
      <c r="ACG84" s="35"/>
      <c r="ACH84" s="35"/>
      <c r="ACI84" s="35"/>
      <c r="ACJ84" s="35"/>
      <c r="ACK84" s="35"/>
      <c r="ACL84" s="35"/>
      <c r="ACM84" s="35"/>
      <c r="ACN84" s="35"/>
      <c r="ACO84" s="35"/>
      <c r="ACP84" s="35"/>
      <c r="ACQ84" s="35"/>
      <c r="ACR84" s="35"/>
      <c r="ACS84" s="35"/>
      <c r="ACT84" s="35"/>
      <c r="ACU84" s="35"/>
      <c r="ACV84" s="35"/>
      <c r="ACW84" s="35"/>
      <c r="ACX84" s="35"/>
      <c r="ACY84" s="35"/>
      <c r="ACZ84" s="35"/>
      <c r="ADA84" s="35"/>
      <c r="ADB84" s="35"/>
      <c r="ADC84" s="35"/>
      <c r="ADD84" s="35"/>
      <c r="ADE84" s="35"/>
      <c r="ADF84" s="35"/>
      <c r="ADG84" s="35"/>
      <c r="ADH84" s="35"/>
      <c r="ADI84" s="35"/>
      <c r="ADJ84" s="35"/>
      <c r="ADK84" s="35"/>
      <c r="ADL84" s="35"/>
      <c r="ADM84" s="35"/>
      <c r="ADN84" s="35"/>
      <c r="ADO84" s="35"/>
      <c r="ADP84" s="35"/>
      <c r="ADQ84" s="35"/>
      <c r="ADR84" s="35"/>
      <c r="ADS84" s="35"/>
      <c r="ADT84" s="35"/>
      <c r="ADU84" s="35"/>
      <c r="ADV84" s="35"/>
      <c r="ADW84" s="35"/>
      <c r="ADX84" s="35"/>
      <c r="ADY84" s="26">
        <f t="shared" si="4"/>
        <v>0</v>
      </c>
      <c r="ADZ84" s="5"/>
    </row>
    <row r="85" spans="1:806" s="33" customFormat="1" x14ac:dyDescent="0.2">
      <c r="A85" s="51" t="s">
        <v>521</v>
      </c>
      <c r="B85" s="65">
        <f t="shared" si="3"/>
        <v>0</v>
      </c>
      <c r="C85" s="57">
        <v>1</v>
      </c>
      <c r="D85" s="59">
        <v>44711</v>
      </c>
      <c r="E85" s="67">
        <v>47.01</v>
      </c>
      <c r="F85" s="67">
        <f t="shared" si="2"/>
        <v>0</v>
      </c>
      <c r="G85" s="6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>
        <v>4</v>
      </c>
      <c r="Z85" s="35">
        <v>1</v>
      </c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15"/>
      <c r="BF85" s="15"/>
      <c r="BG85" s="136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s="35"/>
      <c r="DP85" s="35"/>
      <c r="DQ85" s="35"/>
      <c r="DR85" s="35"/>
      <c r="DS85" s="35"/>
      <c r="DT85" s="35"/>
      <c r="DU85" s="35"/>
      <c r="DV85" s="35"/>
      <c r="DW85" s="35"/>
      <c r="DX85" s="35"/>
      <c r="DY85" s="35"/>
      <c r="DZ85" s="35"/>
      <c r="EA85" s="35"/>
      <c r="EB85" s="35"/>
      <c r="EC85" s="35"/>
      <c r="ED85" s="35"/>
      <c r="EE85" s="35"/>
      <c r="EF85" s="35"/>
      <c r="EG85" s="35"/>
      <c r="EH85" s="35"/>
      <c r="EI85" s="35"/>
      <c r="EJ85" s="35"/>
      <c r="EK85" s="35"/>
      <c r="EL85" s="35"/>
      <c r="EM85" s="35"/>
      <c r="EN85" s="35"/>
      <c r="EO85" s="35"/>
      <c r="EP85" s="35"/>
      <c r="EQ85" s="35"/>
      <c r="ER85" s="35"/>
      <c r="ES85" s="35"/>
      <c r="ET85" s="35"/>
      <c r="EU85" s="35"/>
      <c r="EV85" s="35"/>
      <c r="EW85" s="35"/>
      <c r="EX85" s="35"/>
      <c r="EY85" s="35"/>
      <c r="EZ85" s="35"/>
      <c r="FA85" s="35"/>
      <c r="FB85" s="35"/>
      <c r="FC85" s="35"/>
      <c r="FD85" s="35"/>
      <c r="FE85" s="35"/>
      <c r="FF85" s="35"/>
      <c r="FG85" s="35"/>
      <c r="FH85" s="35"/>
      <c r="FI85" s="35"/>
      <c r="FJ85" s="35"/>
      <c r="FK85" s="35"/>
      <c r="FL85" s="35"/>
      <c r="FM85" s="35"/>
      <c r="FN85" s="35"/>
      <c r="FO85" s="35"/>
      <c r="FP85" s="35"/>
      <c r="FQ85" s="35"/>
      <c r="FR85" s="35"/>
      <c r="FS85" s="35"/>
      <c r="FT85" s="35"/>
      <c r="FU85" s="35"/>
      <c r="FV85" s="35"/>
      <c r="FW85" s="35"/>
      <c r="FX85" s="35"/>
      <c r="FY85" s="35"/>
      <c r="FZ85" s="35"/>
      <c r="GA85" s="35"/>
      <c r="GB85" s="35"/>
      <c r="GC85" s="35"/>
      <c r="GD85" s="35"/>
      <c r="GE85" s="35"/>
      <c r="GF85" s="35"/>
      <c r="GG85" s="35"/>
      <c r="GH85" s="35"/>
      <c r="GI85" s="35"/>
      <c r="GJ85" s="35"/>
      <c r="GK85" s="35"/>
      <c r="GL85" s="35"/>
      <c r="GM85" s="35"/>
      <c r="GN85" s="35"/>
      <c r="GO85" s="35"/>
      <c r="GP85" s="35"/>
      <c r="GQ85" s="35"/>
      <c r="GR85" s="35"/>
      <c r="GS85" s="35"/>
      <c r="GT85" s="35"/>
      <c r="GU85" s="35"/>
      <c r="GV85" s="35"/>
      <c r="GW85" s="35"/>
      <c r="GX85" s="35"/>
      <c r="GY85" s="35"/>
      <c r="GZ85" s="35"/>
      <c r="HA85" s="35"/>
      <c r="HB85" s="35"/>
      <c r="HC85" s="35"/>
      <c r="HD85" s="35"/>
      <c r="HE85" s="35"/>
      <c r="HF85" s="35"/>
      <c r="HG85" s="35"/>
      <c r="HH85" s="35"/>
      <c r="HI85" s="35"/>
      <c r="HJ85" s="35"/>
      <c r="HK85" s="35"/>
      <c r="HL85" s="35"/>
      <c r="HM85" s="35"/>
      <c r="HN85" s="35"/>
      <c r="HO85" s="35"/>
      <c r="HP85" s="35"/>
      <c r="HQ85" s="35"/>
      <c r="HR85" s="35"/>
      <c r="HS85" s="35"/>
      <c r="HT85" s="35"/>
      <c r="HU85" s="35"/>
      <c r="HV85" s="35"/>
      <c r="HW85" s="35"/>
      <c r="HX85" s="35"/>
      <c r="HY85" s="35"/>
      <c r="HZ85" s="35"/>
      <c r="IA85" s="35"/>
      <c r="IB85" s="35"/>
      <c r="IC85" s="35"/>
      <c r="ID85" s="35"/>
      <c r="IE85" s="35"/>
      <c r="IF85" s="35"/>
      <c r="IG85" s="35"/>
      <c r="IH85" s="35"/>
      <c r="II85" s="35"/>
      <c r="IJ85" s="35"/>
      <c r="IK85" s="35"/>
      <c r="IL85" s="35"/>
      <c r="IM85" s="35"/>
      <c r="IN85" s="35"/>
      <c r="IO85" s="35"/>
      <c r="IP85" s="35"/>
      <c r="IQ85" s="35"/>
      <c r="IR85" s="35"/>
      <c r="IS85" s="35"/>
      <c r="IT85" s="35"/>
      <c r="IU85" s="35"/>
      <c r="IV85" s="35"/>
      <c r="IW85" s="35"/>
      <c r="IX85" s="35"/>
      <c r="IY85" s="35"/>
      <c r="IZ85" s="35"/>
      <c r="JA85" s="35"/>
      <c r="JB85" s="35"/>
      <c r="JC85" s="35"/>
      <c r="JD85" s="35"/>
      <c r="JE85" s="35"/>
      <c r="JF85" s="35"/>
      <c r="JG85" s="35"/>
      <c r="JH85" s="35"/>
      <c r="JI85" s="35"/>
      <c r="JJ85" s="35"/>
      <c r="JK85" s="35"/>
      <c r="JL85" s="35"/>
      <c r="JM85" s="35"/>
      <c r="JN85" s="35"/>
      <c r="JO85" s="35"/>
      <c r="JP85" s="35"/>
      <c r="JQ85" s="35"/>
      <c r="JR85" s="35"/>
      <c r="JS85" s="35"/>
      <c r="JT85" s="35"/>
      <c r="JU85" s="35"/>
      <c r="JV85" s="35"/>
      <c r="JW85" s="35"/>
      <c r="JX85" s="35"/>
      <c r="JY85" s="35"/>
      <c r="JZ85" s="35"/>
      <c r="KA85" s="35"/>
      <c r="KB85" s="35"/>
      <c r="KC85" s="35"/>
      <c r="KD85" s="35"/>
      <c r="KE85" s="35"/>
      <c r="KF85" s="35"/>
      <c r="KG85" s="35"/>
      <c r="KH85" s="35"/>
      <c r="KI85" s="35"/>
      <c r="KJ85" s="35"/>
      <c r="KK85" s="35"/>
      <c r="KL85" s="35"/>
      <c r="KM85" s="35"/>
      <c r="KN85" s="35"/>
      <c r="KO85" s="35"/>
      <c r="KP85" s="35"/>
      <c r="KQ85" s="35"/>
      <c r="KR85" s="35"/>
      <c r="KS85" s="35"/>
      <c r="KT85" s="35"/>
      <c r="KU85" s="35"/>
      <c r="KV85" s="35"/>
      <c r="KW85" s="35"/>
      <c r="KX85" s="35"/>
      <c r="KY85" s="35"/>
      <c r="KZ85" s="35"/>
      <c r="LA85" s="35"/>
      <c r="LB85" s="35"/>
      <c r="LC85" s="35"/>
      <c r="LD85" s="35"/>
      <c r="LE85" s="35"/>
      <c r="LF85" s="35"/>
      <c r="LG85" s="35"/>
      <c r="LH85" s="35"/>
      <c r="LI85" s="35"/>
      <c r="LJ85" s="35"/>
      <c r="LK85" s="35"/>
      <c r="LL85" s="35"/>
      <c r="LM85" s="35"/>
      <c r="LN85" s="35"/>
      <c r="LO85" s="35"/>
      <c r="LP85" s="35"/>
      <c r="LQ85" s="35"/>
      <c r="LR85" s="35"/>
      <c r="LS85" s="35"/>
      <c r="LT85" s="35"/>
      <c r="LU85" s="35"/>
      <c r="LV85" s="35"/>
      <c r="LW85" s="35"/>
      <c r="LX85" s="35"/>
      <c r="LY85" s="35"/>
      <c r="LZ85" s="35"/>
      <c r="MA85" s="35"/>
      <c r="MB85" s="35"/>
      <c r="MC85" s="35"/>
      <c r="MD85" s="35"/>
      <c r="ME85" s="35"/>
      <c r="MF85" s="35"/>
      <c r="MG85" s="35"/>
      <c r="MH85" s="35"/>
      <c r="MI85" s="35"/>
      <c r="MJ85" s="35"/>
      <c r="MK85" s="35"/>
      <c r="ML85" s="35"/>
      <c r="MM85" s="35"/>
      <c r="MN85" s="35"/>
      <c r="MO85" s="35"/>
      <c r="MP85" s="35"/>
      <c r="MQ85" s="35"/>
      <c r="MR85" s="35"/>
      <c r="MS85" s="35"/>
      <c r="MT85" s="35"/>
      <c r="MU85" s="35"/>
      <c r="MV85" s="35"/>
      <c r="MW85" s="35"/>
      <c r="MX85" s="35"/>
      <c r="MY85" s="35"/>
      <c r="MZ85" s="35"/>
      <c r="NA85" s="35"/>
      <c r="NB85" s="35"/>
      <c r="NC85" s="35"/>
      <c r="ND85" s="35"/>
      <c r="NE85" s="35"/>
      <c r="NF85" s="35"/>
      <c r="NG85" s="35"/>
      <c r="NH85" s="35"/>
      <c r="NI85" s="35"/>
      <c r="NJ85" s="35"/>
      <c r="NK85" s="35"/>
      <c r="NL85" s="35"/>
      <c r="NM85" s="35"/>
      <c r="NN85" s="35"/>
      <c r="NO85" s="35"/>
      <c r="NP85" s="35"/>
      <c r="NQ85" s="35"/>
      <c r="NR85" s="35"/>
      <c r="NS85" s="35"/>
      <c r="NT85" s="35"/>
      <c r="NU85" s="35"/>
      <c r="NV85" s="35"/>
      <c r="NW85" s="35"/>
      <c r="NX85" s="35"/>
      <c r="NY85" s="35"/>
      <c r="NZ85" s="35"/>
      <c r="OA85" s="35"/>
      <c r="OB85" s="35"/>
      <c r="OC85" s="35"/>
      <c r="OD85" s="35"/>
      <c r="OE85" s="35"/>
      <c r="OF85" s="35"/>
      <c r="OG85" s="35"/>
      <c r="OH85" s="35"/>
      <c r="OI85" s="35"/>
      <c r="OJ85" s="35"/>
      <c r="OK85" s="35"/>
      <c r="OL85" s="35"/>
      <c r="OM85" s="35"/>
      <c r="ON85" s="35"/>
      <c r="OO85" s="35"/>
      <c r="OP85" s="35"/>
      <c r="OQ85" s="35"/>
      <c r="OR85" s="35"/>
      <c r="OS85" s="35"/>
      <c r="OT85" s="35"/>
      <c r="OU85" s="35"/>
      <c r="OV85" s="35"/>
      <c r="OW85" s="35"/>
      <c r="OX85" s="35"/>
      <c r="OY85" s="35"/>
      <c r="OZ85" s="35"/>
      <c r="PA85" s="35"/>
      <c r="PB85" s="35"/>
      <c r="PC85" s="35"/>
      <c r="PD85" s="35"/>
      <c r="PE85" s="35"/>
      <c r="PF85" s="35"/>
      <c r="PG85" s="35"/>
      <c r="PH85" s="35"/>
      <c r="PI85" s="35"/>
      <c r="PJ85" s="35"/>
      <c r="PK85" s="35"/>
      <c r="PL85" s="35"/>
      <c r="PM85" s="35"/>
      <c r="PN85" s="35"/>
      <c r="PO85" s="35"/>
      <c r="PP85" s="35"/>
      <c r="PQ85" s="35"/>
      <c r="PR85" s="35"/>
      <c r="PS85" s="35"/>
      <c r="PT85" s="35"/>
      <c r="PU85" s="35"/>
      <c r="PV85" s="35"/>
      <c r="PW85" s="35"/>
      <c r="PX85" s="35"/>
      <c r="PY85" s="35"/>
      <c r="PZ85" s="35"/>
      <c r="QA85" s="35"/>
      <c r="QB85" s="35"/>
      <c r="QC85" s="35"/>
      <c r="QD85" s="35"/>
      <c r="QE85" s="35"/>
      <c r="QF85" s="35"/>
      <c r="QG85" s="35"/>
      <c r="QH85" s="35"/>
      <c r="QI85" s="35"/>
      <c r="QJ85" s="35"/>
      <c r="QK85" s="35"/>
      <c r="QL85" s="35"/>
      <c r="QM85" s="35"/>
      <c r="QN85" s="35"/>
      <c r="QO85" s="35"/>
      <c r="QP85" s="35"/>
      <c r="QQ85" s="35"/>
      <c r="QR85" s="35"/>
      <c r="QS85" s="35"/>
      <c r="QT85" s="35"/>
      <c r="QU85" s="35"/>
      <c r="QV85" s="35"/>
      <c r="QW85" s="35"/>
      <c r="QX85" s="35"/>
      <c r="QY85" s="35"/>
      <c r="QZ85" s="35"/>
      <c r="RA85" s="35"/>
      <c r="RB85" s="35"/>
      <c r="RC85" s="35"/>
      <c r="RD85" s="35"/>
      <c r="RE85" s="35"/>
      <c r="RF85" s="35"/>
      <c r="RG85" s="35"/>
      <c r="RH85" s="35"/>
      <c r="RI85" s="35"/>
      <c r="RJ85" s="35"/>
      <c r="RK85" s="35"/>
      <c r="RL85" s="35"/>
      <c r="RM85" s="35"/>
      <c r="RN85" s="35"/>
      <c r="RO85" s="35"/>
      <c r="RP85" s="35"/>
      <c r="RQ85" s="35"/>
      <c r="RR85" s="35"/>
      <c r="RS85" s="35"/>
      <c r="RT85" s="35"/>
      <c r="RU85" s="35"/>
      <c r="RV85" s="35"/>
      <c r="RW85" s="35"/>
      <c r="RX85" s="35"/>
      <c r="RY85" s="35"/>
      <c r="RZ85" s="35"/>
      <c r="SA85" s="35"/>
      <c r="SB85" s="35"/>
      <c r="SC85" s="35"/>
      <c r="SD85" s="35"/>
      <c r="SE85" s="35"/>
      <c r="SF85" s="35"/>
      <c r="SG85" s="35"/>
      <c r="SH85" s="35"/>
      <c r="SI85" s="35"/>
      <c r="SJ85" s="35"/>
      <c r="SK85" s="35"/>
      <c r="SL85" s="35"/>
      <c r="SM85" s="35"/>
      <c r="SN85" s="35"/>
      <c r="SO85" s="35"/>
      <c r="SP85" s="35"/>
      <c r="SQ85" s="35"/>
      <c r="SR85" s="35"/>
      <c r="SS85" s="35"/>
      <c r="ST85" s="35"/>
      <c r="SU85" s="35"/>
      <c r="SV85" s="35"/>
      <c r="SW85" s="35"/>
      <c r="SX85" s="35"/>
      <c r="SY85" s="35"/>
      <c r="SZ85" s="35"/>
      <c r="TA85" s="35"/>
      <c r="TB85" s="35"/>
      <c r="TC85" s="35"/>
      <c r="TD85" s="35"/>
      <c r="TE85" s="35"/>
      <c r="TF85" s="35"/>
      <c r="TG85" s="35"/>
      <c r="TH85" s="35"/>
      <c r="TI85" s="35"/>
      <c r="TJ85" s="35"/>
      <c r="TK85" s="35"/>
      <c r="TL85" s="35"/>
      <c r="TM85" s="35"/>
      <c r="TN85" s="35"/>
      <c r="TO85" s="35"/>
      <c r="TP85" s="35"/>
      <c r="TQ85" s="35"/>
      <c r="TR85" s="35"/>
      <c r="TS85" s="35"/>
      <c r="TT85" s="35"/>
      <c r="TU85" s="35"/>
      <c r="TV85" s="35"/>
      <c r="TW85" s="35"/>
      <c r="TX85" s="35"/>
      <c r="TY85" s="35"/>
      <c r="TZ85" s="35"/>
      <c r="UA85" s="35"/>
      <c r="UB85" s="35"/>
      <c r="UC85" s="35">
        <v>5</v>
      </c>
      <c r="UD85" s="35"/>
      <c r="UE85" s="35"/>
      <c r="UF85" s="35"/>
      <c r="UG85" s="35"/>
      <c r="UH85" s="35"/>
      <c r="UI85" s="35"/>
      <c r="UJ85" s="35"/>
      <c r="UK85" s="35"/>
      <c r="UL85" s="35"/>
      <c r="UM85" s="35"/>
      <c r="UN85" s="35"/>
      <c r="UO85" s="35"/>
      <c r="UP85" s="35">
        <v>5</v>
      </c>
      <c r="UQ85" s="35"/>
      <c r="UR85" s="35"/>
      <c r="US85" s="35"/>
      <c r="UT85" s="35"/>
      <c r="UU85" s="35"/>
      <c r="UV85" s="35"/>
      <c r="UW85" s="35"/>
      <c r="UX85" s="35"/>
      <c r="UY85" s="35"/>
      <c r="UZ85" s="35"/>
      <c r="VA85" s="35"/>
      <c r="VB85" s="35"/>
      <c r="VC85" s="35"/>
      <c r="VD85" s="35"/>
      <c r="VE85" s="35"/>
      <c r="VF85" s="35"/>
      <c r="VG85" s="35"/>
      <c r="VH85" s="35"/>
      <c r="VI85" s="35"/>
      <c r="VJ85" s="35"/>
      <c r="VK85" s="35"/>
      <c r="VL85" s="35"/>
      <c r="VM85" s="35">
        <v>4</v>
      </c>
      <c r="VN85" s="35"/>
      <c r="VO85" s="35"/>
      <c r="VP85" s="35"/>
      <c r="VQ85" s="35"/>
      <c r="VR85" s="35"/>
      <c r="VS85" s="35"/>
      <c r="VT85" s="35"/>
      <c r="VU85" s="35"/>
      <c r="VV85" s="35"/>
      <c r="VW85" s="35"/>
      <c r="VX85" s="35"/>
      <c r="VY85" s="35"/>
      <c r="VZ85" s="35"/>
      <c r="WA85" s="35"/>
      <c r="WB85" s="35"/>
      <c r="WC85" s="35"/>
      <c r="WD85" s="35"/>
      <c r="WE85" s="35"/>
      <c r="WF85" s="35"/>
      <c r="WG85" s="35"/>
      <c r="WH85" s="35"/>
      <c r="WI85" s="35"/>
      <c r="WJ85" s="35"/>
      <c r="WK85" s="35">
        <v>1</v>
      </c>
      <c r="WL85" s="35"/>
      <c r="WM85" s="35"/>
      <c r="WN85" s="35"/>
      <c r="WO85" s="35"/>
      <c r="WP85" s="35"/>
      <c r="WQ85" s="35"/>
      <c r="WR85" s="35"/>
      <c r="WS85" s="35"/>
      <c r="WT85" s="35"/>
      <c r="WU85" s="35"/>
      <c r="WV85" s="35"/>
      <c r="WW85" s="35"/>
      <c r="WX85" s="35"/>
      <c r="WY85" s="35"/>
      <c r="WZ85" s="35"/>
      <c r="XA85" s="35"/>
      <c r="XB85" s="35"/>
      <c r="XC85" s="35"/>
      <c r="XD85" s="35"/>
      <c r="XE85" s="35"/>
      <c r="XF85" s="35"/>
      <c r="XG85" s="35"/>
      <c r="XH85" s="35"/>
      <c r="XI85" s="35"/>
      <c r="XJ85" s="35"/>
      <c r="XK85" s="35"/>
      <c r="XL85" s="35"/>
      <c r="XM85" s="35"/>
      <c r="XN85" s="35"/>
      <c r="XO85" s="35"/>
      <c r="XP85" s="35"/>
      <c r="XQ85" s="35"/>
      <c r="XR85" s="35"/>
      <c r="XS85" s="35"/>
      <c r="XT85" s="35"/>
      <c r="XU85" s="35"/>
      <c r="XV85" s="35"/>
      <c r="XW85" s="35"/>
      <c r="XX85" s="35"/>
      <c r="XY85" s="35"/>
      <c r="XZ85" s="35"/>
      <c r="YA85" s="35"/>
      <c r="YB85" s="35"/>
      <c r="YC85" s="35"/>
      <c r="YD85" s="35"/>
      <c r="YE85" s="35"/>
      <c r="YF85" s="35"/>
      <c r="YG85" s="35"/>
      <c r="YH85" s="35"/>
      <c r="YI85" s="35"/>
      <c r="YJ85" s="35"/>
      <c r="YK85" s="35"/>
      <c r="YL85" s="35"/>
      <c r="YM85" s="35"/>
      <c r="YN85" s="35"/>
      <c r="YO85" s="35"/>
      <c r="YP85" s="35"/>
      <c r="YQ85" s="35"/>
      <c r="YR85" s="35"/>
      <c r="YS85" s="35"/>
      <c r="YT85" s="35"/>
      <c r="YU85" s="35"/>
      <c r="YV85" s="35"/>
      <c r="YW85" s="35"/>
      <c r="YX85" s="35"/>
      <c r="YY85" s="35"/>
      <c r="YZ85" s="35"/>
      <c r="ZA85" s="35"/>
      <c r="ZB85" s="35"/>
      <c r="ZC85" s="35"/>
      <c r="ZD85" s="35"/>
      <c r="ZE85" s="35"/>
      <c r="ZF85" s="35"/>
      <c r="ZG85" s="35"/>
      <c r="ZH85" s="35"/>
      <c r="ZI85" s="35"/>
      <c r="ZJ85" s="35"/>
      <c r="ZK85" s="35"/>
      <c r="ZL85" s="35"/>
      <c r="ZM85" s="35"/>
      <c r="ZN85" s="35"/>
      <c r="ZO85" s="35"/>
      <c r="ZP85" s="35"/>
      <c r="ZQ85" s="35"/>
      <c r="ZR85" s="35"/>
      <c r="ZS85" s="35"/>
      <c r="ZT85" s="35"/>
      <c r="ZU85" s="35"/>
      <c r="ZV85" s="35"/>
      <c r="ZW85" s="35"/>
      <c r="ZX85" s="35"/>
      <c r="ZY85" s="35"/>
      <c r="ZZ85" s="35"/>
      <c r="AAA85" s="35"/>
      <c r="AAB85" s="35"/>
      <c r="AAC85" s="35"/>
      <c r="AAD85" s="35"/>
      <c r="AAE85" s="35"/>
      <c r="AAF85" s="35"/>
      <c r="AAG85" s="35"/>
      <c r="AAH85" s="35"/>
      <c r="AAI85" s="35"/>
      <c r="AAJ85" s="35"/>
      <c r="AAK85" s="35"/>
      <c r="AAL85" s="35"/>
      <c r="AAM85" s="35"/>
      <c r="AAN85" s="35"/>
      <c r="AAO85" s="35"/>
      <c r="AAP85" s="35"/>
      <c r="AAQ85" s="35"/>
      <c r="AAR85" s="35"/>
      <c r="AAS85" s="35"/>
      <c r="AAT85" s="35"/>
      <c r="AAU85" s="35"/>
      <c r="AAV85" s="35"/>
      <c r="AAW85" s="35"/>
      <c r="AAX85" s="35"/>
      <c r="AAY85" s="35"/>
      <c r="AAZ85" s="35"/>
      <c r="ABA85" s="35"/>
      <c r="ABB85" s="35"/>
      <c r="ABC85" s="35"/>
      <c r="ABD85" s="35"/>
      <c r="ABE85" s="35"/>
      <c r="ABF85" s="35"/>
      <c r="ABG85" s="35"/>
      <c r="ABH85" s="35"/>
      <c r="ABI85" s="35"/>
      <c r="ABJ85" s="35"/>
      <c r="ABK85" s="35"/>
      <c r="ABL85" s="35"/>
      <c r="ABM85" s="35"/>
      <c r="ABN85" s="35"/>
      <c r="ABO85" s="35"/>
      <c r="ABP85" s="35"/>
      <c r="ABQ85" s="35"/>
      <c r="ABR85" s="35"/>
      <c r="ABS85" s="35"/>
      <c r="ABT85" s="35"/>
      <c r="ABU85" s="35"/>
      <c r="ABV85" s="35"/>
      <c r="ABW85" s="35"/>
      <c r="ABX85" s="35"/>
      <c r="ABY85" s="35"/>
      <c r="ABZ85" s="35"/>
      <c r="ACA85" s="35"/>
      <c r="ACB85" s="35"/>
      <c r="ACC85" s="35"/>
      <c r="ACD85" s="35"/>
      <c r="ACE85" s="35"/>
      <c r="ACF85" s="35"/>
      <c r="ACG85" s="35"/>
      <c r="ACH85" s="35"/>
      <c r="ACI85" s="35"/>
      <c r="ACJ85" s="35"/>
      <c r="ACK85" s="35"/>
      <c r="ACL85" s="35"/>
      <c r="ACM85" s="35"/>
      <c r="ACN85" s="35"/>
      <c r="ACO85" s="35"/>
      <c r="ACP85" s="35"/>
      <c r="ACQ85" s="35"/>
      <c r="ACR85" s="35"/>
      <c r="ACS85" s="35"/>
      <c r="ACT85" s="35"/>
      <c r="ACU85" s="35"/>
      <c r="ACV85" s="35"/>
      <c r="ACW85" s="35"/>
      <c r="ACX85" s="35"/>
      <c r="ACY85" s="35"/>
      <c r="ACZ85" s="35"/>
      <c r="ADA85" s="35"/>
      <c r="ADB85" s="35"/>
      <c r="ADC85" s="35"/>
      <c r="ADD85" s="35"/>
      <c r="ADE85" s="35"/>
      <c r="ADF85" s="35"/>
      <c r="ADG85" s="35"/>
      <c r="ADH85" s="35"/>
      <c r="ADI85" s="35"/>
      <c r="ADJ85" s="35"/>
      <c r="ADK85" s="35"/>
      <c r="ADL85" s="35"/>
      <c r="ADM85" s="35"/>
      <c r="ADN85" s="35"/>
      <c r="ADO85" s="35"/>
      <c r="ADP85" s="35"/>
      <c r="ADQ85" s="35"/>
      <c r="ADR85" s="35"/>
      <c r="ADS85" s="35"/>
      <c r="ADT85" s="35"/>
      <c r="ADU85" s="35"/>
      <c r="ADV85" s="35"/>
      <c r="ADW85" s="35"/>
      <c r="ADX85" s="35"/>
      <c r="ADY85" s="26">
        <f t="shared" si="4"/>
        <v>0</v>
      </c>
      <c r="ADZ85" s="5"/>
    </row>
    <row r="86" spans="1:806" s="33" customFormat="1" ht="13.5" customHeight="1" x14ac:dyDescent="0.2">
      <c r="A86" s="51" t="s">
        <v>64</v>
      </c>
      <c r="B86" s="65">
        <f t="shared" si="3"/>
        <v>0</v>
      </c>
      <c r="C86" s="57">
        <v>10</v>
      </c>
      <c r="D86" s="60">
        <v>44767</v>
      </c>
      <c r="E86" s="67">
        <v>32.44</v>
      </c>
      <c r="F86" s="67">
        <f t="shared" si="2"/>
        <v>0</v>
      </c>
      <c r="G86" s="6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>
        <v>1</v>
      </c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15"/>
      <c r="BF86" s="15"/>
      <c r="BG86" s="136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s="35"/>
      <c r="DP86" s="35"/>
      <c r="DQ86" s="35"/>
      <c r="DR86" s="35"/>
      <c r="DS86" s="35"/>
      <c r="DT86" s="35"/>
      <c r="DU86" s="35"/>
      <c r="DV86" s="35"/>
      <c r="DW86" s="35"/>
      <c r="DX86" s="35"/>
      <c r="DY86" s="35"/>
      <c r="DZ86" s="35"/>
      <c r="EA86" s="35"/>
      <c r="EB86" s="35"/>
      <c r="EC86" s="35"/>
      <c r="ED86" s="35"/>
      <c r="EE86" s="35"/>
      <c r="EF86" s="35"/>
      <c r="EG86" s="35"/>
      <c r="EH86" s="35"/>
      <c r="EI86" s="35"/>
      <c r="EJ86" s="35"/>
      <c r="EK86" s="35"/>
      <c r="EL86" s="35"/>
      <c r="EM86" s="35"/>
      <c r="EN86" s="35"/>
      <c r="EO86" s="35"/>
      <c r="EP86" s="35"/>
      <c r="EQ86" s="35"/>
      <c r="ER86" s="35"/>
      <c r="ES86" s="35"/>
      <c r="ET86" s="35"/>
      <c r="EU86" s="35"/>
      <c r="EV86" s="35"/>
      <c r="EW86" s="35"/>
      <c r="EX86" s="35"/>
      <c r="EY86" s="35"/>
      <c r="EZ86" s="35"/>
      <c r="FA86" s="35">
        <v>20</v>
      </c>
      <c r="FB86" s="35"/>
      <c r="FC86" s="35"/>
      <c r="FD86" s="35"/>
      <c r="FE86" s="35"/>
      <c r="FF86" s="35"/>
      <c r="FG86" s="35"/>
      <c r="FH86" s="35"/>
      <c r="FI86" s="35"/>
      <c r="FJ86" s="35"/>
      <c r="FK86" s="35"/>
      <c r="FL86" s="35"/>
      <c r="FM86" s="35"/>
      <c r="FN86" s="35"/>
      <c r="FO86" s="35"/>
      <c r="FP86" s="35"/>
      <c r="FQ86" s="35"/>
      <c r="FR86" s="35"/>
      <c r="FS86" s="35"/>
      <c r="FT86" s="35"/>
      <c r="FU86" s="35"/>
      <c r="FV86" s="35"/>
      <c r="FW86" s="35"/>
      <c r="FX86" s="35"/>
      <c r="FY86" s="35"/>
      <c r="FZ86" s="35"/>
      <c r="GA86" s="35"/>
      <c r="GB86" s="35"/>
      <c r="GC86" s="35"/>
      <c r="GD86" s="35"/>
      <c r="GE86" s="35"/>
      <c r="GF86" s="35"/>
      <c r="GG86" s="35"/>
      <c r="GH86" s="35"/>
      <c r="GI86" s="35"/>
      <c r="GJ86" s="35"/>
      <c r="GK86" s="35"/>
      <c r="GL86" s="35"/>
      <c r="GM86" s="35"/>
      <c r="GN86" s="35"/>
      <c r="GO86" s="35"/>
      <c r="GP86" s="35"/>
      <c r="GQ86" s="35"/>
      <c r="GR86" s="35"/>
      <c r="GS86" s="35"/>
      <c r="GT86" s="35"/>
      <c r="GU86" s="35"/>
      <c r="GV86" s="35"/>
      <c r="GW86" s="35"/>
      <c r="GX86" s="35"/>
      <c r="GY86" s="35"/>
      <c r="GZ86" s="35"/>
      <c r="HA86" s="35"/>
      <c r="HB86" s="35"/>
      <c r="HC86" s="35"/>
      <c r="HD86" s="35"/>
      <c r="HE86" s="35"/>
      <c r="HF86" s="35"/>
      <c r="HG86" s="35"/>
      <c r="HH86" s="35"/>
      <c r="HI86" s="35"/>
      <c r="HJ86" s="35"/>
      <c r="HK86" s="35"/>
      <c r="HL86" s="35"/>
      <c r="HM86" s="35"/>
      <c r="HN86" s="35"/>
      <c r="HO86" s="35"/>
      <c r="HP86" s="35"/>
      <c r="HQ86" s="35"/>
      <c r="HR86" s="35"/>
      <c r="HS86" s="35"/>
      <c r="HT86" s="35"/>
      <c r="HU86" s="35"/>
      <c r="HV86" s="35"/>
      <c r="HW86" s="35"/>
      <c r="HX86" s="35"/>
      <c r="HY86" s="35"/>
      <c r="HZ86" s="35"/>
      <c r="IA86" s="35"/>
      <c r="IB86" s="35"/>
      <c r="IC86" s="35"/>
      <c r="ID86" s="35"/>
      <c r="IE86" s="35"/>
      <c r="IF86" s="35"/>
      <c r="IG86" s="35"/>
      <c r="IH86" s="35"/>
      <c r="II86" s="35"/>
      <c r="IJ86" s="35"/>
      <c r="IK86" s="35"/>
      <c r="IL86" s="35"/>
      <c r="IM86" s="35"/>
      <c r="IN86" s="35"/>
      <c r="IO86" s="35"/>
      <c r="IP86" s="35"/>
      <c r="IQ86" s="35"/>
      <c r="IR86" s="35"/>
      <c r="IS86" s="35"/>
      <c r="IT86" s="35"/>
      <c r="IU86" s="35"/>
      <c r="IV86" s="35"/>
      <c r="IW86" s="35"/>
      <c r="IX86" s="35"/>
      <c r="IY86" s="35"/>
      <c r="IZ86" s="35"/>
      <c r="JA86" s="35"/>
      <c r="JB86" s="35"/>
      <c r="JC86" s="35"/>
      <c r="JD86" s="35"/>
      <c r="JE86" s="35"/>
      <c r="JF86" s="35"/>
      <c r="JG86" s="35"/>
      <c r="JH86" s="35"/>
      <c r="JI86" s="35"/>
      <c r="JJ86" s="35"/>
      <c r="JK86" s="35"/>
      <c r="JL86" s="35"/>
      <c r="JM86" s="35"/>
      <c r="JN86" s="35"/>
      <c r="JO86" s="35"/>
      <c r="JP86" s="35"/>
      <c r="JQ86" s="35"/>
      <c r="JR86" s="35"/>
      <c r="JS86" s="35"/>
      <c r="JT86" s="35"/>
      <c r="JU86" s="35"/>
      <c r="JV86" s="35"/>
      <c r="JW86" s="35"/>
      <c r="JX86" s="35"/>
      <c r="JY86" s="35"/>
      <c r="JZ86" s="35">
        <v>2</v>
      </c>
      <c r="KA86" s="35"/>
      <c r="KB86" s="35"/>
      <c r="KC86" s="35"/>
      <c r="KD86" s="35"/>
      <c r="KE86" s="35"/>
      <c r="KF86" s="35"/>
      <c r="KG86" s="35"/>
      <c r="KH86" s="35"/>
      <c r="KI86" s="35"/>
      <c r="KJ86" s="35"/>
      <c r="KK86" s="35"/>
      <c r="KL86" s="35"/>
      <c r="KM86" s="35"/>
      <c r="KN86" s="35"/>
      <c r="KO86" s="35"/>
      <c r="KP86" s="35"/>
      <c r="KQ86" s="35"/>
      <c r="KR86" s="35"/>
      <c r="KS86" s="35"/>
      <c r="KT86" s="35"/>
      <c r="KU86" s="35"/>
      <c r="KV86" s="35"/>
      <c r="KW86" s="35"/>
      <c r="KX86" s="35"/>
      <c r="KY86" s="35"/>
      <c r="KZ86" s="35"/>
      <c r="LA86" s="35"/>
      <c r="LB86" s="35"/>
      <c r="LC86" s="35"/>
      <c r="LD86" s="35"/>
      <c r="LE86" s="35"/>
      <c r="LF86" s="35"/>
      <c r="LG86" s="35"/>
      <c r="LH86" s="35"/>
      <c r="LI86" s="35"/>
      <c r="LJ86" s="35"/>
      <c r="LK86" s="35"/>
      <c r="LL86" s="35"/>
      <c r="LM86" s="35"/>
      <c r="LN86" s="35"/>
      <c r="LO86" s="35"/>
      <c r="LP86" s="35"/>
      <c r="LQ86" s="35"/>
      <c r="LR86" s="35"/>
      <c r="LS86" s="35"/>
      <c r="LT86" s="35"/>
      <c r="LU86" s="35"/>
      <c r="LV86" s="35"/>
      <c r="LW86" s="35"/>
      <c r="LX86" s="35"/>
      <c r="LY86" s="35"/>
      <c r="LZ86" s="35"/>
      <c r="MA86" s="35"/>
      <c r="MB86" s="35"/>
      <c r="MC86" s="35"/>
      <c r="MD86" s="35"/>
      <c r="ME86" s="35"/>
      <c r="MF86" s="35"/>
      <c r="MG86" s="35"/>
      <c r="MH86" s="35"/>
      <c r="MI86" s="35"/>
      <c r="MJ86" s="35"/>
      <c r="MK86" s="35"/>
      <c r="ML86" s="35"/>
      <c r="MM86" s="35"/>
      <c r="MN86" s="35"/>
      <c r="MO86" s="35"/>
      <c r="MP86" s="35"/>
      <c r="MQ86" s="35"/>
      <c r="MR86" s="35"/>
      <c r="MS86" s="35"/>
      <c r="MT86" s="35"/>
      <c r="MU86" s="35"/>
      <c r="MV86" s="35"/>
      <c r="MW86" s="35"/>
      <c r="MX86" s="35"/>
      <c r="MY86" s="35"/>
      <c r="MZ86" s="35"/>
      <c r="NA86" s="35"/>
      <c r="NB86" s="35"/>
      <c r="NC86" s="35"/>
      <c r="ND86" s="35"/>
      <c r="NE86" s="35"/>
      <c r="NF86" s="35"/>
      <c r="NG86" s="35"/>
      <c r="NH86" s="35"/>
      <c r="NI86" s="35"/>
      <c r="NJ86" s="35"/>
      <c r="NK86" s="35"/>
      <c r="NL86" s="35"/>
      <c r="NM86" s="35"/>
      <c r="NN86" s="35"/>
      <c r="NO86" s="35"/>
      <c r="NP86" s="35"/>
      <c r="NQ86" s="35"/>
      <c r="NR86" s="35"/>
      <c r="NS86" s="35"/>
      <c r="NT86" s="35">
        <v>20</v>
      </c>
      <c r="NU86" s="35"/>
      <c r="NV86" s="35"/>
      <c r="NW86" s="35"/>
      <c r="NX86" s="35"/>
      <c r="NY86" s="35"/>
      <c r="NZ86" s="35"/>
      <c r="OA86" s="35"/>
      <c r="OB86" s="35"/>
      <c r="OC86" s="35"/>
      <c r="OD86" s="35"/>
      <c r="OE86" s="35"/>
      <c r="OF86" s="35"/>
      <c r="OG86" s="35"/>
      <c r="OH86" s="35"/>
      <c r="OI86" s="35"/>
      <c r="OJ86" s="35"/>
      <c r="OK86" s="35"/>
      <c r="OL86" s="35"/>
      <c r="OM86" s="35"/>
      <c r="ON86" s="35"/>
      <c r="OO86" s="35"/>
      <c r="OP86" s="35"/>
      <c r="OQ86" s="35"/>
      <c r="OR86" s="35"/>
      <c r="OS86" s="35"/>
      <c r="OT86" s="35"/>
      <c r="OU86" s="35"/>
      <c r="OV86" s="35"/>
      <c r="OW86" s="35"/>
      <c r="OX86" s="35"/>
      <c r="OY86" s="35"/>
      <c r="OZ86" s="35"/>
      <c r="PA86" s="35"/>
      <c r="PB86" s="35"/>
      <c r="PC86" s="35">
        <v>1</v>
      </c>
      <c r="PD86" s="35"/>
      <c r="PE86" s="35"/>
      <c r="PF86" s="35"/>
      <c r="PG86" s="35"/>
      <c r="PH86" s="35"/>
      <c r="PI86" s="35"/>
      <c r="PJ86" s="35"/>
      <c r="PK86" s="35"/>
      <c r="PL86" s="35"/>
      <c r="PM86" s="35"/>
      <c r="PN86" s="35"/>
      <c r="PO86" s="35"/>
      <c r="PP86" s="35"/>
      <c r="PQ86" s="35"/>
      <c r="PR86" s="35"/>
      <c r="PS86" s="35"/>
      <c r="PT86" s="35"/>
      <c r="PU86" s="35"/>
      <c r="PV86" s="35"/>
      <c r="PW86" s="35"/>
      <c r="PX86" s="35"/>
      <c r="PY86" s="35">
        <v>1</v>
      </c>
      <c r="PZ86" s="35"/>
      <c r="QA86" s="35"/>
      <c r="QB86" s="35"/>
      <c r="QC86" s="35"/>
      <c r="QD86" s="35"/>
      <c r="QE86" s="35"/>
      <c r="QF86" s="35"/>
      <c r="QG86" s="35"/>
      <c r="QH86" s="35"/>
      <c r="QI86" s="35"/>
      <c r="QJ86" s="35"/>
      <c r="QK86" s="35"/>
      <c r="QL86" s="35"/>
      <c r="QM86" s="35"/>
      <c r="QN86" s="35"/>
      <c r="QO86" s="35"/>
      <c r="QP86" s="35"/>
      <c r="QQ86" s="35"/>
      <c r="QR86" s="35"/>
      <c r="QS86" s="35"/>
      <c r="QT86" s="35"/>
      <c r="QU86" s="35"/>
      <c r="QV86" s="35"/>
      <c r="QW86" s="35"/>
      <c r="QX86" s="35"/>
      <c r="QY86" s="35"/>
      <c r="QZ86" s="35"/>
      <c r="RA86" s="35"/>
      <c r="RB86" s="35"/>
      <c r="RC86" s="35"/>
      <c r="RD86" s="35"/>
      <c r="RE86" s="35"/>
      <c r="RF86" s="35"/>
      <c r="RG86" s="35"/>
      <c r="RH86" s="35"/>
      <c r="RI86" s="35"/>
      <c r="RJ86" s="35"/>
      <c r="RK86" s="35"/>
      <c r="RL86" s="35"/>
      <c r="RM86" s="35"/>
      <c r="RN86" s="35"/>
      <c r="RO86" s="35"/>
      <c r="RP86" s="35"/>
      <c r="RQ86" s="35"/>
      <c r="RR86" s="35"/>
      <c r="RS86" s="35"/>
      <c r="RT86" s="35"/>
      <c r="RU86" s="35"/>
      <c r="RV86" s="35"/>
      <c r="RW86" s="35"/>
      <c r="RX86" s="35"/>
      <c r="RY86" s="35"/>
      <c r="RZ86" s="35"/>
      <c r="SA86" s="35"/>
      <c r="SB86" s="35"/>
      <c r="SC86" s="35"/>
      <c r="SD86" s="35"/>
      <c r="SE86" s="35"/>
      <c r="SF86" s="35"/>
      <c r="SG86" s="35"/>
      <c r="SH86" s="35"/>
      <c r="SI86" s="35"/>
      <c r="SJ86" s="35"/>
      <c r="SK86" s="35"/>
      <c r="SL86" s="35"/>
      <c r="SM86" s="35"/>
      <c r="SN86" s="35"/>
      <c r="SO86" s="35"/>
      <c r="SP86" s="35"/>
      <c r="SQ86" s="35"/>
      <c r="SR86" s="35"/>
      <c r="SS86" s="35"/>
      <c r="ST86" s="35"/>
      <c r="SU86" s="35"/>
      <c r="SV86" s="35"/>
      <c r="SW86" s="35"/>
      <c r="SX86" s="35"/>
      <c r="SY86" s="35"/>
      <c r="SZ86" s="35"/>
      <c r="TA86" s="35"/>
      <c r="TB86" s="35"/>
      <c r="TC86" s="35"/>
      <c r="TD86" s="35"/>
      <c r="TE86" s="35"/>
      <c r="TF86" s="35"/>
      <c r="TG86" s="35"/>
      <c r="TH86" s="35"/>
      <c r="TI86" s="35"/>
      <c r="TJ86" s="35"/>
      <c r="TK86" s="35"/>
      <c r="TL86" s="35"/>
      <c r="TM86" s="35"/>
      <c r="TN86" s="35"/>
      <c r="TO86" s="35"/>
      <c r="TP86" s="35"/>
      <c r="TQ86" s="35"/>
      <c r="TR86" s="35"/>
      <c r="TS86" s="35"/>
      <c r="TT86" s="35"/>
      <c r="TU86" s="35"/>
      <c r="TV86" s="35"/>
      <c r="TW86" s="35"/>
      <c r="TX86" s="35"/>
      <c r="TY86" s="35"/>
      <c r="TZ86" s="35"/>
      <c r="UA86" s="35"/>
      <c r="UB86" s="35"/>
      <c r="UC86" s="35"/>
      <c r="UD86" s="35"/>
      <c r="UE86" s="35"/>
      <c r="UF86" s="35"/>
      <c r="UG86" s="35"/>
      <c r="UH86" s="35"/>
      <c r="UI86" s="35"/>
      <c r="UJ86" s="35"/>
      <c r="UK86" s="35"/>
      <c r="UL86" s="35"/>
      <c r="UM86" s="35"/>
      <c r="UN86" s="35"/>
      <c r="UO86" s="35"/>
      <c r="UP86" s="35"/>
      <c r="UQ86" s="35"/>
      <c r="UR86" s="35"/>
      <c r="US86" s="35"/>
      <c r="UT86" s="35"/>
      <c r="UU86" s="35"/>
      <c r="UV86" s="35"/>
      <c r="UW86" s="35"/>
      <c r="UX86" s="35"/>
      <c r="UY86" s="35"/>
      <c r="UZ86" s="35"/>
      <c r="VA86" s="35"/>
      <c r="VB86" s="35"/>
      <c r="VC86" s="35"/>
      <c r="VD86" s="35"/>
      <c r="VE86" s="35"/>
      <c r="VF86" s="35">
        <v>2</v>
      </c>
      <c r="VG86" s="35"/>
      <c r="VH86" s="35"/>
      <c r="VI86" s="35"/>
      <c r="VJ86" s="35"/>
      <c r="VK86" s="35"/>
      <c r="VL86" s="35"/>
      <c r="VM86" s="35"/>
      <c r="VN86" s="35"/>
      <c r="VO86" s="35"/>
      <c r="VP86" s="35"/>
      <c r="VQ86" s="35"/>
      <c r="VR86" s="35"/>
      <c r="VS86" s="35"/>
      <c r="VT86" s="35"/>
      <c r="VU86" s="35"/>
      <c r="VV86" s="35"/>
      <c r="VW86" s="35"/>
      <c r="VX86" s="35"/>
      <c r="VY86" s="35"/>
      <c r="VZ86" s="35"/>
      <c r="WA86" s="35"/>
      <c r="WB86" s="35"/>
      <c r="WC86" s="35"/>
      <c r="WD86" s="35">
        <v>1</v>
      </c>
      <c r="WE86" s="35"/>
      <c r="WF86" s="35"/>
      <c r="WG86" s="35"/>
      <c r="WH86" s="35"/>
      <c r="WI86" s="35"/>
      <c r="WJ86" s="35"/>
      <c r="WK86" s="35"/>
      <c r="WL86" s="35"/>
      <c r="WM86" s="35"/>
      <c r="WN86" s="35"/>
      <c r="WO86" s="35"/>
      <c r="WP86" s="35"/>
      <c r="WQ86" s="35"/>
      <c r="WR86" s="35"/>
      <c r="WS86" s="35"/>
      <c r="WT86" s="35"/>
      <c r="WU86" s="35"/>
      <c r="WV86" s="35"/>
      <c r="WW86" s="35"/>
      <c r="WX86" s="35"/>
      <c r="WY86" s="35"/>
      <c r="WZ86" s="35"/>
      <c r="XA86" s="35"/>
      <c r="XB86" s="35"/>
      <c r="XC86" s="35"/>
      <c r="XD86" s="35"/>
      <c r="XE86" s="35"/>
      <c r="XF86" s="35"/>
      <c r="XG86" s="35"/>
      <c r="XH86" s="35"/>
      <c r="XI86" s="35"/>
      <c r="XJ86" s="35"/>
      <c r="XK86" s="35"/>
      <c r="XL86" s="35"/>
      <c r="XM86" s="35"/>
      <c r="XN86" s="35"/>
      <c r="XO86" s="35"/>
      <c r="XP86" s="35"/>
      <c r="XQ86" s="35"/>
      <c r="XR86" s="35"/>
      <c r="XS86" s="35"/>
      <c r="XT86" s="35"/>
      <c r="XU86" s="35"/>
      <c r="XV86" s="35"/>
      <c r="XW86" s="35"/>
      <c r="XX86" s="35"/>
      <c r="XY86" s="35"/>
      <c r="XZ86" s="35"/>
      <c r="YA86" s="35"/>
      <c r="YB86" s="35"/>
      <c r="YC86" s="35"/>
      <c r="YD86" s="35"/>
      <c r="YE86" s="35"/>
      <c r="YF86" s="35"/>
      <c r="YG86" s="35"/>
      <c r="YH86" s="35"/>
      <c r="YI86" s="35"/>
      <c r="YJ86" s="35"/>
      <c r="YK86" s="35"/>
      <c r="YL86" s="35"/>
      <c r="YM86" s="35"/>
      <c r="YN86" s="35"/>
      <c r="YO86" s="35"/>
      <c r="YP86" s="35"/>
      <c r="YQ86" s="35"/>
      <c r="YR86" s="35"/>
      <c r="YS86" s="35"/>
      <c r="YT86" s="35"/>
      <c r="YU86" s="35"/>
      <c r="YV86" s="35"/>
      <c r="YW86" s="35"/>
      <c r="YX86" s="35"/>
      <c r="YY86" s="35"/>
      <c r="YZ86" s="35"/>
      <c r="ZA86" s="35"/>
      <c r="ZB86" s="35"/>
      <c r="ZC86" s="35"/>
      <c r="ZD86" s="35"/>
      <c r="ZE86" s="35"/>
      <c r="ZF86" s="35"/>
      <c r="ZG86" s="35"/>
      <c r="ZH86" s="35"/>
      <c r="ZI86" s="35"/>
      <c r="ZJ86" s="35"/>
      <c r="ZK86" s="35"/>
      <c r="ZL86" s="35"/>
      <c r="ZM86" s="35"/>
      <c r="ZN86" s="35"/>
      <c r="ZO86" s="35"/>
      <c r="ZP86" s="35"/>
      <c r="ZQ86" s="35"/>
      <c r="ZR86" s="35"/>
      <c r="ZS86" s="35"/>
      <c r="ZT86" s="35"/>
      <c r="ZU86" s="35"/>
      <c r="ZV86" s="35"/>
      <c r="ZW86" s="35"/>
      <c r="ZX86" s="35"/>
      <c r="ZY86" s="35"/>
      <c r="ZZ86" s="35"/>
      <c r="AAA86" s="35"/>
      <c r="AAB86" s="35"/>
      <c r="AAC86" s="35">
        <v>80</v>
      </c>
      <c r="AAD86" s="35"/>
      <c r="AAE86" s="35"/>
      <c r="AAF86" s="35"/>
      <c r="AAG86" s="35"/>
      <c r="AAH86" s="35"/>
      <c r="AAI86" s="35"/>
      <c r="AAJ86" s="35"/>
      <c r="AAK86" s="35"/>
      <c r="AAL86" s="35"/>
      <c r="AAM86" s="35"/>
      <c r="AAN86" s="35"/>
      <c r="AAO86" s="35"/>
      <c r="AAP86" s="35"/>
      <c r="AAQ86" s="35"/>
      <c r="AAR86" s="35"/>
      <c r="AAS86" s="35"/>
      <c r="AAT86" s="35"/>
      <c r="AAU86" s="35"/>
      <c r="AAV86" s="35"/>
      <c r="AAW86" s="35"/>
      <c r="AAX86" s="35"/>
      <c r="AAY86" s="35"/>
      <c r="AAZ86" s="35"/>
      <c r="ABA86" s="35"/>
      <c r="ABB86" s="35"/>
      <c r="ABC86" s="35"/>
      <c r="ABD86" s="35"/>
      <c r="ABE86" s="35"/>
      <c r="ABF86" s="35"/>
      <c r="ABG86" s="35">
        <v>40</v>
      </c>
      <c r="ABH86" s="35"/>
      <c r="ABI86" s="35"/>
      <c r="ABJ86" s="35"/>
      <c r="ABK86" s="35"/>
      <c r="ABL86" s="35"/>
      <c r="ABM86" s="35"/>
      <c r="ABN86" s="35"/>
      <c r="ABO86" s="35"/>
      <c r="ABP86" s="35"/>
      <c r="ABQ86" s="35"/>
      <c r="ABR86" s="35"/>
      <c r="ABS86" s="35"/>
      <c r="ABT86" s="35"/>
      <c r="ABU86" s="35"/>
      <c r="ABV86" s="35"/>
      <c r="ABW86" s="35"/>
      <c r="ABX86" s="35"/>
      <c r="ABY86" s="35"/>
      <c r="ABZ86" s="35"/>
      <c r="ACA86" s="35"/>
      <c r="ACB86" s="35"/>
      <c r="ACC86" s="35"/>
      <c r="ACD86" s="35"/>
      <c r="ACE86" s="35"/>
      <c r="ACF86" s="35"/>
      <c r="ACG86" s="35"/>
      <c r="ACH86" s="35"/>
      <c r="ACI86" s="35"/>
      <c r="ACJ86" s="35"/>
      <c r="ACK86" s="35"/>
      <c r="ACL86" s="35"/>
      <c r="ACM86" s="35"/>
      <c r="ACN86" s="35"/>
      <c r="ACO86" s="35"/>
      <c r="ACP86" s="35"/>
      <c r="ACQ86" s="35"/>
      <c r="ACR86" s="35"/>
      <c r="ACS86" s="35"/>
      <c r="ACT86" s="35"/>
      <c r="ACU86" s="35"/>
      <c r="ACV86" s="35"/>
      <c r="ACW86" s="35"/>
      <c r="ACX86" s="35"/>
      <c r="ACY86" s="35"/>
      <c r="ACZ86" s="35"/>
      <c r="ADA86" s="35"/>
      <c r="ADB86" s="35"/>
      <c r="ADC86" s="35"/>
      <c r="ADD86" s="35"/>
      <c r="ADE86" s="35"/>
      <c r="ADF86" s="35"/>
      <c r="ADG86" s="35"/>
      <c r="ADH86" s="35"/>
      <c r="ADI86" s="35"/>
      <c r="ADJ86" s="35"/>
      <c r="ADK86" s="35"/>
      <c r="ADL86" s="35"/>
      <c r="ADM86" s="35"/>
      <c r="ADN86" s="35"/>
      <c r="ADO86" s="35"/>
      <c r="ADP86" s="35"/>
      <c r="ADQ86" s="35"/>
      <c r="ADR86" s="35"/>
      <c r="ADS86" s="35"/>
      <c r="ADT86" s="35"/>
      <c r="ADU86" s="35"/>
      <c r="ADV86" s="35"/>
      <c r="ADW86" s="35"/>
      <c r="ADX86" s="35"/>
      <c r="ADY86" s="26">
        <f t="shared" si="4"/>
        <v>0</v>
      </c>
      <c r="ADZ86" s="5"/>
    </row>
    <row r="87" spans="1:806" s="33" customFormat="1" ht="13.5" customHeight="1" x14ac:dyDescent="0.2">
      <c r="A87" s="51" t="s">
        <v>64</v>
      </c>
      <c r="B87" s="65">
        <f t="shared" si="3"/>
        <v>200</v>
      </c>
      <c r="C87" s="57">
        <v>10</v>
      </c>
      <c r="D87" s="60">
        <v>44781</v>
      </c>
      <c r="E87" s="67">
        <v>32.86</v>
      </c>
      <c r="F87" s="67">
        <f t="shared" si="2"/>
        <v>6572</v>
      </c>
      <c r="G87" s="65">
        <v>10</v>
      </c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15"/>
      <c r="BF87" s="15"/>
      <c r="BG87" s="136">
        <v>10</v>
      </c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>
        <v>60</v>
      </c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>
        <v>30</v>
      </c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s="35"/>
      <c r="DP87" s="35"/>
      <c r="DQ87" s="35"/>
      <c r="DR87" s="35"/>
      <c r="DS87" s="35"/>
      <c r="DT87" s="35"/>
      <c r="DU87" s="35"/>
      <c r="DV87" s="35"/>
      <c r="DW87" s="35"/>
      <c r="DX87" s="35"/>
      <c r="DY87" s="35"/>
      <c r="DZ87" s="35"/>
      <c r="EA87" s="35"/>
      <c r="EB87" s="35"/>
      <c r="EC87" s="35"/>
      <c r="ED87" s="35"/>
      <c r="EE87" s="35"/>
      <c r="EF87" s="35"/>
      <c r="EG87" s="35"/>
      <c r="EH87" s="35"/>
      <c r="EI87" s="35"/>
      <c r="EJ87" s="35"/>
      <c r="EK87" s="35"/>
      <c r="EL87" s="35"/>
      <c r="EM87" s="35"/>
      <c r="EN87" s="35"/>
      <c r="EO87" s="35"/>
      <c r="EP87" s="35"/>
      <c r="EQ87" s="35"/>
      <c r="ER87" s="35"/>
      <c r="ES87" s="35"/>
      <c r="ET87" s="35"/>
      <c r="EU87" s="35"/>
      <c r="EV87" s="35"/>
      <c r="EW87" s="35"/>
      <c r="EX87" s="35"/>
      <c r="EY87" s="35"/>
      <c r="EZ87" s="35"/>
      <c r="FA87" s="35"/>
      <c r="FB87" s="35"/>
      <c r="FC87" s="35">
        <v>30</v>
      </c>
      <c r="FD87" s="35"/>
      <c r="FE87" s="35"/>
      <c r="FF87" s="35"/>
      <c r="FG87" s="35">
        <v>10</v>
      </c>
      <c r="FH87" s="35"/>
      <c r="FI87" s="35"/>
      <c r="FJ87" s="35"/>
      <c r="FK87" s="35"/>
      <c r="FL87" s="35"/>
      <c r="FM87" s="35"/>
      <c r="FN87" s="35"/>
      <c r="FO87" s="35"/>
      <c r="FP87" s="35"/>
      <c r="FQ87" s="35"/>
      <c r="FR87" s="35"/>
      <c r="FS87" s="35"/>
      <c r="FT87" s="35"/>
      <c r="FU87" s="35"/>
      <c r="FV87" s="35"/>
      <c r="FW87" s="35"/>
      <c r="FX87" s="35"/>
      <c r="FY87" s="35"/>
      <c r="FZ87" s="35"/>
      <c r="GA87" s="35"/>
      <c r="GB87" s="35"/>
      <c r="GC87" s="35"/>
      <c r="GD87" s="35"/>
      <c r="GE87" s="35"/>
      <c r="GF87" s="35"/>
      <c r="GG87" s="35"/>
      <c r="GH87" s="35"/>
      <c r="GI87" s="35"/>
      <c r="GJ87" s="35"/>
      <c r="GK87" s="35"/>
      <c r="GL87" s="35"/>
      <c r="GM87" s="35"/>
      <c r="GN87" s="35"/>
      <c r="GO87" s="35"/>
      <c r="GP87" s="35"/>
      <c r="GQ87" s="35"/>
      <c r="GR87" s="35"/>
      <c r="GS87" s="35"/>
      <c r="GT87" s="35"/>
      <c r="GU87" s="35"/>
      <c r="GV87" s="35"/>
      <c r="GW87" s="35"/>
      <c r="GX87" s="35"/>
      <c r="GY87" s="35"/>
      <c r="GZ87" s="35"/>
      <c r="HA87" s="35"/>
      <c r="HB87" s="35"/>
      <c r="HC87" s="35"/>
      <c r="HD87" s="35"/>
      <c r="HE87" s="35"/>
      <c r="HF87" s="35"/>
      <c r="HG87" s="35"/>
      <c r="HH87" s="35"/>
      <c r="HI87" s="35"/>
      <c r="HJ87" s="35"/>
      <c r="HK87" s="35"/>
      <c r="HL87" s="35"/>
      <c r="HM87" s="35"/>
      <c r="HN87" s="35"/>
      <c r="HO87" s="35"/>
      <c r="HP87" s="35"/>
      <c r="HQ87" s="35"/>
      <c r="HR87" s="35"/>
      <c r="HS87" s="35"/>
      <c r="HT87" s="35"/>
      <c r="HU87" s="35"/>
      <c r="HV87" s="35"/>
      <c r="HW87" s="35"/>
      <c r="HX87" s="35"/>
      <c r="HY87" s="35"/>
      <c r="HZ87" s="35"/>
      <c r="IA87" s="35"/>
      <c r="IB87" s="35"/>
      <c r="IC87" s="35"/>
      <c r="ID87" s="35"/>
      <c r="IE87" s="35"/>
      <c r="IF87" s="35"/>
      <c r="IG87" s="35"/>
      <c r="IH87" s="35"/>
      <c r="II87" s="35"/>
      <c r="IJ87" s="35"/>
      <c r="IK87" s="35"/>
      <c r="IL87" s="35"/>
      <c r="IM87" s="35"/>
      <c r="IN87" s="35"/>
      <c r="IO87" s="35"/>
      <c r="IP87" s="35"/>
      <c r="IQ87" s="35"/>
      <c r="IR87" s="35"/>
      <c r="IS87" s="35"/>
      <c r="IT87" s="35"/>
      <c r="IU87" s="35">
        <v>20</v>
      </c>
      <c r="IV87" s="35"/>
      <c r="IW87" s="35"/>
      <c r="IX87" s="35"/>
      <c r="IY87" s="35"/>
      <c r="IZ87" s="35"/>
      <c r="JA87" s="35">
        <v>20</v>
      </c>
      <c r="JB87" s="35"/>
      <c r="JC87" s="35"/>
      <c r="JD87" s="35"/>
      <c r="JE87" s="35"/>
      <c r="JF87" s="35"/>
      <c r="JG87" s="35"/>
      <c r="JH87" s="35"/>
      <c r="JI87" s="35"/>
      <c r="JJ87" s="35"/>
      <c r="JK87" s="35"/>
      <c r="JL87" s="35"/>
      <c r="JM87" s="35"/>
      <c r="JN87" s="35"/>
      <c r="JO87" s="35"/>
      <c r="JP87" s="35"/>
      <c r="JQ87" s="35"/>
      <c r="JR87" s="35"/>
      <c r="JS87" s="35"/>
      <c r="JT87" s="35"/>
      <c r="JU87" s="35"/>
      <c r="JV87" s="35"/>
      <c r="JW87" s="35"/>
      <c r="JX87" s="35"/>
      <c r="JY87" s="35"/>
      <c r="JZ87" s="35"/>
      <c r="KA87" s="35"/>
      <c r="KB87" s="35"/>
      <c r="KC87" s="35"/>
      <c r="KD87" s="35"/>
      <c r="KE87" s="35"/>
      <c r="KF87" s="35"/>
      <c r="KG87" s="35"/>
      <c r="KH87" s="35"/>
      <c r="KI87" s="35"/>
      <c r="KJ87" s="35"/>
      <c r="KK87" s="35"/>
      <c r="KL87" s="35"/>
      <c r="KM87" s="35"/>
      <c r="KN87" s="35"/>
      <c r="KO87" s="35"/>
      <c r="KP87" s="35"/>
      <c r="KQ87" s="35"/>
      <c r="KR87" s="35"/>
      <c r="KS87" s="35"/>
      <c r="KT87" s="35"/>
      <c r="KU87" s="35"/>
      <c r="KV87" s="35"/>
      <c r="KW87" s="35"/>
      <c r="KX87" s="35"/>
      <c r="KY87" s="35"/>
      <c r="KZ87" s="35"/>
      <c r="LA87" s="35"/>
      <c r="LB87" s="35"/>
      <c r="LC87" s="35"/>
      <c r="LD87" s="35"/>
      <c r="LE87" s="35"/>
      <c r="LF87" s="35"/>
      <c r="LG87" s="35"/>
      <c r="LH87" s="35"/>
      <c r="LI87" s="35"/>
      <c r="LJ87" s="35"/>
      <c r="LK87" s="35"/>
      <c r="LL87" s="35"/>
      <c r="LM87" s="35"/>
      <c r="LN87" s="35"/>
      <c r="LO87" s="35"/>
      <c r="LP87" s="35"/>
      <c r="LQ87" s="35"/>
      <c r="LR87" s="35"/>
      <c r="LS87" s="35"/>
      <c r="LT87" s="35"/>
      <c r="LU87" s="35"/>
      <c r="LV87" s="35"/>
      <c r="LW87" s="35"/>
      <c r="LX87" s="35"/>
      <c r="LY87" s="35"/>
      <c r="LZ87" s="35"/>
      <c r="MA87" s="35"/>
      <c r="MB87" s="35"/>
      <c r="MC87" s="35"/>
      <c r="MD87" s="35"/>
      <c r="ME87" s="35"/>
      <c r="MF87" s="35"/>
      <c r="MG87" s="35"/>
      <c r="MH87" s="35"/>
      <c r="MI87" s="35"/>
      <c r="MJ87" s="35"/>
      <c r="MK87" s="35"/>
      <c r="ML87" s="35"/>
      <c r="MM87" s="35"/>
      <c r="MN87" s="35"/>
      <c r="MO87" s="35"/>
      <c r="MP87" s="35"/>
      <c r="MQ87" s="35"/>
      <c r="MR87" s="35"/>
      <c r="MS87" s="35"/>
      <c r="MT87" s="35"/>
      <c r="MU87" s="35"/>
      <c r="MV87" s="35"/>
      <c r="MW87" s="35"/>
      <c r="MX87" s="35"/>
      <c r="MY87" s="35"/>
      <c r="MZ87" s="35"/>
      <c r="NA87" s="35"/>
      <c r="NB87" s="35"/>
      <c r="NC87" s="35"/>
      <c r="ND87" s="35"/>
      <c r="NE87" s="35"/>
      <c r="NF87" s="35"/>
      <c r="NG87" s="35"/>
      <c r="NH87" s="35"/>
      <c r="NI87" s="35"/>
      <c r="NJ87" s="35"/>
      <c r="NK87" s="35"/>
      <c r="NL87" s="35"/>
      <c r="NM87" s="35"/>
      <c r="NN87" s="35"/>
      <c r="NO87" s="35"/>
      <c r="NP87" s="35"/>
      <c r="NQ87" s="35"/>
      <c r="NR87" s="35"/>
      <c r="NS87" s="35"/>
      <c r="NT87" s="35"/>
      <c r="NU87" s="35"/>
      <c r="NV87" s="35"/>
      <c r="NW87" s="35"/>
      <c r="NX87" s="35"/>
      <c r="NY87" s="35"/>
      <c r="NZ87" s="35"/>
      <c r="OA87" s="35"/>
      <c r="OB87" s="35"/>
      <c r="OC87" s="35"/>
      <c r="OD87" s="35"/>
      <c r="OE87" s="35"/>
      <c r="OF87" s="35"/>
      <c r="OG87" s="35"/>
      <c r="OH87" s="35"/>
      <c r="OI87" s="35"/>
      <c r="OJ87" s="35"/>
      <c r="OK87" s="35"/>
      <c r="OL87" s="35"/>
      <c r="OM87" s="35"/>
      <c r="ON87" s="35"/>
      <c r="OO87" s="35"/>
      <c r="OP87" s="35"/>
      <c r="OQ87" s="35"/>
      <c r="OR87" s="35"/>
      <c r="OS87" s="35"/>
      <c r="OT87" s="35"/>
      <c r="OU87" s="35"/>
      <c r="OV87" s="35"/>
      <c r="OW87" s="35"/>
      <c r="OX87" s="35"/>
      <c r="OY87" s="35"/>
      <c r="OZ87" s="35"/>
      <c r="PA87" s="35"/>
      <c r="PB87" s="35"/>
      <c r="PC87" s="35"/>
      <c r="PD87" s="35"/>
      <c r="PE87" s="35"/>
      <c r="PF87" s="35"/>
      <c r="PG87" s="35"/>
      <c r="PH87" s="35"/>
      <c r="PI87" s="35"/>
      <c r="PJ87" s="35"/>
      <c r="PK87" s="35"/>
      <c r="PL87" s="35"/>
      <c r="PM87" s="35"/>
      <c r="PN87" s="35"/>
      <c r="PO87" s="35"/>
      <c r="PP87" s="35"/>
      <c r="PQ87" s="35"/>
      <c r="PR87" s="35"/>
      <c r="PS87" s="35"/>
      <c r="PT87" s="35"/>
      <c r="PU87" s="35"/>
      <c r="PV87" s="35"/>
      <c r="PW87" s="35"/>
      <c r="PX87" s="35"/>
      <c r="PY87" s="35"/>
      <c r="PZ87" s="35"/>
      <c r="QA87" s="35"/>
      <c r="QB87" s="35"/>
      <c r="QC87" s="35"/>
      <c r="QD87" s="35"/>
      <c r="QE87" s="35"/>
      <c r="QF87" s="35"/>
      <c r="QG87" s="35"/>
      <c r="QH87" s="35"/>
      <c r="QI87" s="35"/>
      <c r="QJ87" s="35"/>
      <c r="QK87" s="35"/>
      <c r="QL87" s="35"/>
      <c r="QM87" s="35"/>
      <c r="QN87" s="35"/>
      <c r="QO87" s="35"/>
      <c r="QP87" s="35"/>
      <c r="QQ87" s="35"/>
      <c r="QR87" s="35"/>
      <c r="QS87" s="35"/>
      <c r="QT87" s="35"/>
      <c r="QU87" s="35"/>
      <c r="QV87" s="35"/>
      <c r="QW87" s="35"/>
      <c r="QX87" s="35"/>
      <c r="QY87" s="35"/>
      <c r="QZ87" s="35"/>
      <c r="RA87" s="35"/>
      <c r="RB87" s="35"/>
      <c r="RC87" s="35"/>
      <c r="RD87" s="35"/>
      <c r="RE87" s="35"/>
      <c r="RF87" s="35"/>
      <c r="RG87" s="35"/>
      <c r="RH87" s="35"/>
      <c r="RI87" s="35"/>
      <c r="RJ87" s="35"/>
      <c r="RK87" s="35"/>
      <c r="RL87" s="35"/>
      <c r="RM87" s="35"/>
      <c r="RN87" s="35"/>
      <c r="RO87" s="35"/>
      <c r="RP87" s="35"/>
      <c r="RQ87" s="35"/>
      <c r="RR87" s="35"/>
      <c r="RS87" s="35"/>
      <c r="RT87" s="35"/>
      <c r="RU87" s="35"/>
      <c r="RV87" s="35"/>
      <c r="RW87" s="35"/>
      <c r="RX87" s="35"/>
      <c r="RY87" s="35"/>
      <c r="RZ87" s="35"/>
      <c r="SA87" s="35"/>
      <c r="SB87" s="35"/>
      <c r="SC87" s="35"/>
      <c r="SD87" s="35"/>
      <c r="SE87" s="35"/>
      <c r="SF87" s="35"/>
      <c r="SG87" s="35">
        <v>60</v>
      </c>
      <c r="SH87" s="35"/>
      <c r="SI87" s="35"/>
      <c r="SJ87" s="35"/>
      <c r="SK87" s="35"/>
      <c r="SL87" s="35"/>
      <c r="SM87" s="35"/>
      <c r="SN87" s="35">
        <v>90</v>
      </c>
      <c r="SO87" s="35"/>
      <c r="SP87" s="35"/>
      <c r="SQ87" s="35"/>
      <c r="SR87" s="35"/>
      <c r="SS87" s="35"/>
      <c r="ST87" s="35"/>
      <c r="SU87" s="35"/>
      <c r="SV87" s="35">
        <v>90</v>
      </c>
      <c r="SW87" s="35"/>
      <c r="SX87" s="35"/>
      <c r="SY87" s="35"/>
      <c r="SZ87" s="35"/>
      <c r="TA87" s="35"/>
      <c r="TB87" s="35"/>
      <c r="TC87" s="35"/>
      <c r="TD87" s="35"/>
      <c r="TE87" s="35"/>
      <c r="TF87" s="35"/>
      <c r="TG87" s="35"/>
      <c r="TH87" s="35"/>
      <c r="TI87" s="35"/>
      <c r="TJ87" s="35"/>
      <c r="TK87" s="35"/>
      <c r="TL87" s="35"/>
      <c r="TM87" s="35"/>
      <c r="TN87" s="35"/>
      <c r="TO87" s="35"/>
      <c r="TP87" s="35"/>
      <c r="TQ87" s="35"/>
      <c r="TR87" s="35"/>
      <c r="TS87" s="35"/>
      <c r="TT87" s="35"/>
      <c r="TU87" s="35"/>
      <c r="TV87" s="35"/>
      <c r="TW87" s="35"/>
      <c r="TX87" s="35"/>
      <c r="TY87" s="35"/>
      <c r="TZ87" s="35"/>
      <c r="UA87" s="35"/>
      <c r="UB87" s="35"/>
      <c r="UC87" s="35"/>
      <c r="UD87" s="35"/>
      <c r="UE87" s="35"/>
      <c r="UF87" s="35"/>
      <c r="UG87" s="35"/>
      <c r="UH87" s="35"/>
      <c r="UI87" s="35"/>
      <c r="UJ87" s="35"/>
      <c r="UK87" s="35"/>
      <c r="UL87" s="35"/>
      <c r="UM87" s="35"/>
      <c r="UN87" s="35"/>
      <c r="UO87" s="35"/>
      <c r="UP87" s="35"/>
      <c r="UQ87" s="35"/>
      <c r="UR87" s="35"/>
      <c r="US87" s="35"/>
      <c r="UT87" s="35"/>
      <c r="UU87" s="35"/>
      <c r="UV87" s="35"/>
      <c r="UW87" s="35"/>
      <c r="UX87" s="35"/>
      <c r="UY87" s="35"/>
      <c r="UZ87" s="35"/>
      <c r="VA87" s="35"/>
      <c r="VB87" s="35"/>
      <c r="VC87" s="35"/>
      <c r="VD87" s="35"/>
      <c r="VE87" s="35"/>
      <c r="VF87" s="35"/>
      <c r="VG87" s="35"/>
      <c r="VH87" s="35"/>
      <c r="VI87" s="35"/>
      <c r="VJ87" s="35"/>
      <c r="VK87" s="35"/>
      <c r="VL87" s="35"/>
      <c r="VM87" s="35">
        <v>70</v>
      </c>
      <c r="VN87" s="35"/>
      <c r="VO87" s="35"/>
      <c r="VP87" s="35"/>
      <c r="VQ87" s="35"/>
      <c r="VR87" s="35"/>
      <c r="VS87" s="35"/>
      <c r="VT87" s="35"/>
      <c r="VU87" s="35"/>
      <c r="VV87" s="35"/>
      <c r="VW87" s="35">
        <v>70</v>
      </c>
      <c r="VX87" s="35"/>
      <c r="VY87" s="35"/>
      <c r="VZ87" s="35"/>
      <c r="WA87" s="35"/>
      <c r="WB87" s="35"/>
      <c r="WC87" s="35"/>
      <c r="WD87" s="35">
        <v>30</v>
      </c>
      <c r="WE87" s="35"/>
      <c r="WF87" s="35"/>
      <c r="WG87" s="35"/>
      <c r="WH87" s="35"/>
      <c r="WI87" s="35"/>
      <c r="WJ87" s="35"/>
      <c r="WK87" s="35"/>
      <c r="WL87" s="35"/>
      <c r="WM87" s="35"/>
      <c r="WN87" s="35"/>
      <c r="WO87" s="35"/>
      <c r="WP87" s="35"/>
      <c r="WQ87" s="35"/>
      <c r="WR87" s="35"/>
      <c r="WS87" s="35"/>
      <c r="WT87" s="35"/>
      <c r="WU87" s="35"/>
      <c r="WV87" s="35"/>
      <c r="WW87" s="35"/>
      <c r="WX87" s="35"/>
      <c r="WY87" s="35"/>
      <c r="WZ87" s="35"/>
      <c r="XA87" s="35"/>
      <c r="XB87" s="35"/>
      <c r="XC87" s="35"/>
      <c r="XD87" s="35"/>
      <c r="XE87" s="35"/>
      <c r="XF87" s="35"/>
      <c r="XG87" s="35"/>
      <c r="XH87" s="35"/>
      <c r="XI87" s="35"/>
      <c r="XJ87" s="35"/>
      <c r="XK87" s="35"/>
      <c r="XL87" s="35"/>
      <c r="XM87" s="35"/>
      <c r="XN87" s="35"/>
      <c r="XO87" s="35"/>
      <c r="XP87" s="35"/>
      <c r="XQ87" s="35"/>
      <c r="XR87" s="35"/>
      <c r="XS87" s="35"/>
      <c r="XT87" s="35"/>
      <c r="XU87" s="35"/>
      <c r="XV87" s="35"/>
      <c r="XW87" s="35"/>
      <c r="XX87" s="35"/>
      <c r="XY87" s="35"/>
      <c r="XZ87" s="35"/>
      <c r="YA87" s="35"/>
      <c r="YB87" s="35"/>
      <c r="YC87" s="35"/>
      <c r="YD87" s="35"/>
      <c r="YE87" s="35"/>
      <c r="YF87" s="35"/>
      <c r="YG87" s="35"/>
      <c r="YH87" s="35"/>
      <c r="YI87" s="35"/>
      <c r="YJ87" s="35"/>
      <c r="YK87" s="35"/>
      <c r="YL87" s="35"/>
      <c r="YM87" s="35"/>
      <c r="YN87" s="35"/>
      <c r="YO87" s="35"/>
      <c r="YP87" s="35"/>
      <c r="YQ87" s="35"/>
      <c r="YR87" s="35"/>
      <c r="YS87" s="35"/>
      <c r="YT87" s="35"/>
      <c r="YU87" s="35"/>
      <c r="YV87" s="35"/>
      <c r="YW87" s="35"/>
      <c r="YX87" s="35"/>
      <c r="YY87" s="35"/>
      <c r="YZ87" s="35"/>
      <c r="ZA87" s="35"/>
      <c r="ZB87" s="35">
        <v>10</v>
      </c>
      <c r="ZC87" s="35"/>
      <c r="ZD87" s="35"/>
      <c r="ZE87" s="35"/>
      <c r="ZF87" s="35"/>
      <c r="ZG87" s="35"/>
      <c r="ZH87" s="35">
        <v>10</v>
      </c>
      <c r="ZI87" s="35"/>
      <c r="ZJ87" s="35"/>
      <c r="ZK87" s="35"/>
      <c r="ZL87" s="35"/>
      <c r="ZM87" s="35"/>
      <c r="ZN87" s="35"/>
      <c r="ZO87" s="35"/>
      <c r="ZP87" s="35"/>
      <c r="ZQ87" s="35"/>
      <c r="ZR87" s="35"/>
      <c r="ZS87" s="35">
        <v>40</v>
      </c>
      <c r="ZT87" s="35"/>
      <c r="ZU87" s="35"/>
      <c r="ZV87" s="35"/>
      <c r="ZW87" s="35"/>
      <c r="ZX87" s="35"/>
      <c r="ZY87" s="35"/>
      <c r="ZZ87" s="35"/>
      <c r="AAA87" s="35"/>
      <c r="AAB87" s="35"/>
      <c r="AAC87" s="35"/>
      <c r="AAD87" s="35"/>
      <c r="AAE87" s="35"/>
      <c r="AAF87" s="35"/>
      <c r="AAG87" s="35"/>
      <c r="AAH87" s="35"/>
      <c r="AAI87" s="35"/>
      <c r="AAJ87" s="35"/>
      <c r="AAK87" s="35"/>
      <c r="AAL87" s="35"/>
      <c r="AAM87" s="35"/>
      <c r="AAN87" s="35"/>
      <c r="AAO87" s="35"/>
      <c r="AAP87" s="35"/>
      <c r="AAQ87" s="35"/>
      <c r="AAR87" s="35"/>
      <c r="AAS87" s="35"/>
      <c r="AAT87" s="35"/>
      <c r="AAU87" s="35"/>
      <c r="AAV87" s="35"/>
      <c r="AAW87" s="35"/>
      <c r="AAX87" s="35"/>
      <c r="AAY87" s="35"/>
      <c r="AAZ87" s="35">
        <v>230</v>
      </c>
      <c r="ABA87" s="35"/>
      <c r="ABB87" s="35"/>
      <c r="ABC87" s="35"/>
      <c r="ABD87" s="35"/>
      <c r="ABE87" s="35"/>
      <c r="ABF87" s="35"/>
      <c r="ABG87" s="35"/>
      <c r="ABH87" s="35"/>
      <c r="ABI87" s="35"/>
      <c r="ABJ87" s="35"/>
      <c r="ABK87" s="35"/>
      <c r="ABL87" s="35"/>
      <c r="ABM87" s="35"/>
      <c r="ABN87" s="35"/>
      <c r="ABO87" s="35"/>
      <c r="ABP87" s="35"/>
      <c r="ABQ87" s="35"/>
      <c r="ABR87" s="35"/>
      <c r="ABS87" s="35"/>
      <c r="ABT87" s="35"/>
      <c r="ABU87" s="35"/>
      <c r="ABV87" s="35"/>
      <c r="ABW87" s="35"/>
      <c r="ABX87" s="35"/>
      <c r="ABY87" s="35"/>
      <c r="ABZ87" s="35"/>
      <c r="ACA87" s="35"/>
      <c r="ACB87" s="35"/>
      <c r="ACC87" s="35"/>
      <c r="ACD87" s="35"/>
      <c r="ACE87" s="35"/>
      <c r="ACF87" s="35"/>
      <c r="ACG87" s="35"/>
      <c r="ACH87" s="35"/>
      <c r="ACI87" s="35"/>
      <c r="ACJ87" s="35"/>
      <c r="ACK87" s="35"/>
      <c r="ACL87" s="35"/>
      <c r="ACM87" s="35"/>
      <c r="ACN87" s="35"/>
      <c r="ACO87" s="35"/>
      <c r="ACP87" s="35"/>
      <c r="ACQ87" s="35"/>
      <c r="ACR87" s="35"/>
      <c r="ACS87" s="35"/>
      <c r="ACT87" s="35"/>
      <c r="ACU87" s="35"/>
      <c r="ACV87" s="35"/>
      <c r="ACW87" s="35"/>
      <c r="ACX87" s="35"/>
      <c r="ACY87" s="35"/>
      <c r="ACZ87" s="35"/>
      <c r="ADA87" s="35"/>
      <c r="ADB87" s="35"/>
      <c r="ADC87" s="35"/>
      <c r="ADD87" s="35"/>
      <c r="ADE87" s="35"/>
      <c r="ADF87" s="35"/>
      <c r="ADG87" s="35"/>
      <c r="ADH87" s="35"/>
      <c r="ADI87" s="35"/>
      <c r="ADJ87" s="35"/>
      <c r="ADK87" s="35"/>
      <c r="ADL87" s="35"/>
      <c r="ADM87" s="35"/>
      <c r="ADN87" s="35"/>
      <c r="ADO87" s="35"/>
      <c r="ADP87" s="35"/>
      <c r="ADQ87" s="35"/>
      <c r="ADR87" s="35"/>
      <c r="ADS87" s="35"/>
      <c r="ADT87" s="35"/>
      <c r="ADU87" s="35"/>
      <c r="ADV87" s="35"/>
      <c r="ADW87" s="35"/>
      <c r="ADX87" s="35">
        <v>190</v>
      </c>
      <c r="ADY87" s="26">
        <f t="shared" si="4"/>
        <v>0</v>
      </c>
      <c r="ADZ87" s="5"/>
    </row>
    <row r="88" spans="1:806" s="33" customFormat="1" ht="13.5" customHeight="1" x14ac:dyDescent="0.2">
      <c r="A88" s="51" t="s">
        <v>64</v>
      </c>
      <c r="B88" s="65">
        <f t="shared" si="3"/>
        <v>50</v>
      </c>
      <c r="C88" s="57">
        <v>10</v>
      </c>
      <c r="D88" s="60">
        <v>44775</v>
      </c>
      <c r="E88" s="67">
        <v>33.47</v>
      </c>
      <c r="F88" s="67">
        <f t="shared" si="2"/>
        <v>1673.5</v>
      </c>
      <c r="G88" s="6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15"/>
      <c r="BF88" s="15"/>
      <c r="BG88" s="136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s="35"/>
      <c r="DP88" s="35"/>
      <c r="DQ88" s="35"/>
      <c r="DR88" s="35"/>
      <c r="DS88" s="35"/>
      <c r="DT88" s="35"/>
      <c r="DU88" s="35"/>
      <c r="DV88" s="35"/>
      <c r="DW88" s="35"/>
      <c r="DX88" s="35"/>
      <c r="DY88" s="35"/>
      <c r="DZ88" s="35"/>
      <c r="EA88" s="35"/>
      <c r="EB88" s="35"/>
      <c r="EC88" s="35"/>
      <c r="ED88" s="35"/>
      <c r="EE88" s="35"/>
      <c r="EF88" s="35"/>
      <c r="EG88" s="35"/>
      <c r="EH88" s="35"/>
      <c r="EI88" s="35"/>
      <c r="EJ88" s="35"/>
      <c r="EK88" s="35"/>
      <c r="EL88" s="35"/>
      <c r="EM88" s="35"/>
      <c r="EN88" s="35"/>
      <c r="EO88" s="35"/>
      <c r="EP88" s="35"/>
      <c r="EQ88" s="35"/>
      <c r="ER88" s="35"/>
      <c r="ES88" s="35"/>
      <c r="ET88" s="35"/>
      <c r="EU88" s="35"/>
      <c r="EV88" s="35"/>
      <c r="EW88" s="35"/>
      <c r="EX88" s="35"/>
      <c r="EY88" s="35"/>
      <c r="EZ88" s="35"/>
      <c r="FA88" s="35"/>
      <c r="FB88" s="35"/>
      <c r="FC88" s="35"/>
      <c r="FD88" s="35"/>
      <c r="FE88" s="35"/>
      <c r="FF88" s="35"/>
      <c r="FG88" s="35"/>
      <c r="FH88" s="35"/>
      <c r="FI88" s="35"/>
      <c r="FJ88" s="35"/>
      <c r="FK88" s="35"/>
      <c r="FL88" s="35"/>
      <c r="FM88" s="35"/>
      <c r="FN88" s="35"/>
      <c r="FO88" s="35"/>
      <c r="FP88" s="35"/>
      <c r="FQ88" s="35"/>
      <c r="FR88" s="35"/>
      <c r="FS88" s="35"/>
      <c r="FT88" s="35"/>
      <c r="FU88" s="35"/>
      <c r="FV88" s="35"/>
      <c r="FW88" s="35"/>
      <c r="FX88" s="35"/>
      <c r="FY88" s="35"/>
      <c r="FZ88" s="35"/>
      <c r="GA88" s="35"/>
      <c r="GB88" s="35"/>
      <c r="GC88" s="35"/>
      <c r="GD88" s="35"/>
      <c r="GE88" s="35"/>
      <c r="GF88" s="35"/>
      <c r="GG88" s="35"/>
      <c r="GH88" s="35"/>
      <c r="GI88" s="35"/>
      <c r="GJ88" s="35"/>
      <c r="GK88" s="35"/>
      <c r="GL88" s="35"/>
      <c r="GM88" s="35"/>
      <c r="GN88" s="35"/>
      <c r="GO88" s="35"/>
      <c r="GP88" s="35"/>
      <c r="GQ88" s="35"/>
      <c r="GR88" s="35"/>
      <c r="GS88" s="35"/>
      <c r="GT88" s="35"/>
      <c r="GU88" s="35"/>
      <c r="GV88" s="35"/>
      <c r="GW88" s="35"/>
      <c r="GX88" s="35"/>
      <c r="GY88" s="35"/>
      <c r="GZ88" s="35"/>
      <c r="HA88" s="35"/>
      <c r="HB88" s="35"/>
      <c r="HC88" s="35"/>
      <c r="HD88" s="35"/>
      <c r="HE88" s="35"/>
      <c r="HF88" s="35"/>
      <c r="HG88" s="35"/>
      <c r="HH88" s="35"/>
      <c r="HI88" s="35"/>
      <c r="HJ88" s="35"/>
      <c r="HK88" s="35"/>
      <c r="HL88" s="35"/>
      <c r="HM88" s="35"/>
      <c r="HN88" s="35"/>
      <c r="HO88" s="35"/>
      <c r="HP88" s="35"/>
      <c r="HQ88" s="35"/>
      <c r="HR88" s="35"/>
      <c r="HS88" s="35"/>
      <c r="HT88" s="35"/>
      <c r="HU88" s="35"/>
      <c r="HV88" s="35"/>
      <c r="HW88" s="35"/>
      <c r="HX88" s="35"/>
      <c r="HY88" s="35"/>
      <c r="HZ88" s="35"/>
      <c r="IA88" s="35"/>
      <c r="IB88" s="35"/>
      <c r="IC88" s="35"/>
      <c r="ID88" s="35"/>
      <c r="IE88" s="35"/>
      <c r="IF88" s="35"/>
      <c r="IG88" s="35"/>
      <c r="IH88" s="35"/>
      <c r="II88" s="35"/>
      <c r="IJ88" s="35"/>
      <c r="IK88" s="35"/>
      <c r="IL88" s="35"/>
      <c r="IM88" s="35"/>
      <c r="IN88" s="35"/>
      <c r="IO88" s="35"/>
      <c r="IP88" s="35"/>
      <c r="IQ88" s="35"/>
      <c r="IR88" s="35"/>
      <c r="IS88" s="35"/>
      <c r="IT88" s="35"/>
      <c r="IU88" s="35">
        <v>10</v>
      </c>
      <c r="IV88" s="35"/>
      <c r="IW88" s="35"/>
      <c r="IX88" s="35"/>
      <c r="IY88" s="35"/>
      <c r="IZ88" s="35"/>
      <c r="JA88" s="35"/>
      <c r="JB88" s="35"/>
      <c r="JC88" s="35"/>
      <c r="JD88" s="35"/>
      <c r="JE88" s="35"/>
      <c r="JF88" s="35"/>
      <c r="JG88" s="35"/>
      <c r="JH88" s="35"/>
      <c r="JI88" s="35"/>
      <c r="JJ88" s="35"/>
      <c r="JK88" s="35"/>
      <c r="JL88" s="35"/>
      <c r="JM88" s="35"/>
      <c r="JN88" s="35"/>
      <c r="JO88" s="35"/>
      <c r="JP88" s="35"/>
      <c r="JQ88" s="35"/>
      <c r="JR88" s="35"/>
      <c r="JS88" s="35"/>
      <c r="JT88" s="35"/>
      <c r="JU88" s="35"/>
      <c r="JV88" s="35"/>
      <c r="JW88" s="35"/>
      <c r="JX88" s="35"/>
      <c r="JY88" s="35"/>
      <c r="JZ88" s="35"/>
      <c r="KA88" s="35"/>
      <c r="KB88" s="35"/>
      <c r="KC88" s="35"/>
      <c r="KD88" s="35"/>
      <c r="KE88" s="35"/>
      <c r="KF88" s="35"/>
      <c r="KG88" s="35"/>
      <c r="KH88" s="35"/>
      <c r="KI88" s="35"/>
      <c r="KJ88" s="35"/>
      <c r="KK88" s="35"/>
      <c r="KL88" s="35"/>
      <c r="KM88" s="35"/>
      <c r="KN88" s="35"/>
      <c r="KO88" s="35"/>
      <c r="KP88" s="35"/>
      <c r="KQ88" s="35"/>
      <c r="KR88" s="35"/>
      <c r="KS88" s="35"/>
      <c r="KT88" s="35"/>
      <c r="KU88" s="35"/>
      <c r="KV88" s="35"/>
      <c r="KW88" s="35"/>
      <c r="KX88" s="35"/>
      <c r="KY88" s="35"/>
      <c r="KZ88" s="35"/>
      <c r="LA88" s="35"/>
      <c r="LB88" s="35"/>
      <c r="LC88" s="35"/>
      <c r="LD88" s="35"/>
      <c r="LE88" s="35"/>
      <c r="LF88" s="35"/>
      <c r="LG88" s="35"/>
      <c r="LH88" s="35"/>
      <c r="LI88" s="35"/>
      <c r="LJ88" s="35"/>
      <c r="LK88" s="35"/>
      <c r="LL88" s="35"/>
      <c r="LM88" s="35"/>
      <c r="LN88" s="35"/>
      <c r="LO88" s="35"/>
      <c r="LP88" s="35"/>
      <c r="LQ88" s="35"/>
      <c r="LR88" s="35"/>
      <c r="LS88" s="35"/>
      <c r="LT88" s="35"/>
      <c r="LU88" s="35"/>
      <c r="LV88" s="35"/>
      <c r="LW88" s="35"/>
      <c r="LX88" s="35"/>
      <c r="LY88" s="35"/>
      <c r="LZ88" s="35"/>
      <c r="MA88" s="35"/>
      <c r="MB88" s="35"/>
      <c r="MC88" s="35"/>
      <c r="MD88" s="35"/>
      <c r="ME88" s="35"/>
      <c r="MF88" s="35"/>
      <c r="MG88" s="35"/>
      <c r="MH88" s="35"/>
      <c r="MI88" s="35"/>
      <c r="MJ88" s="35"/>
      <c r="MK88" s="35"/>
      <c r="ML88" s="35"/>
      <c r="MM88" s="35"/>
      <c r="MN88" s="35"/>
      <c r="MO88" s="35"/>
      <c r="MP88" s="35"/>
      <c r="MQ88" s="35"/>
      <c r="MR88" s="35"/>
      <c r="MS88" s="35"/>
      <c r="MT88" s="35"/>
      <c r="MU88" s="35"/>
      <c r="MV88" s="35"/>
      <c r="MW88" s="35"/>
      <c r="MX88" s="35"/>
      <c r="MY88" s="35"/>
      <c r="MZ88" s="35"/>
      <c r="NA88" s="35"/>
      <c r="NB88" s="35"/>
      <c r="NC88" s="35"/>
      <c r="ND88" s="35"/>
      <c r="NE88" s="35"/>
      <c r="NF88" s="35"/>
      <c r="NG88" s="35"/>
      <c r="NH88" s="35"/>
      <c r="NI88" s="35"/>
      <c r="NJ88" s="35"/>
      <c r="NK88" s="35"/>
      <c r="NL88" s="35"/>
      <c r="NM88" s="35"/>
      <c r="NN88" s="35"/>
      <c r="NO88" s="35"/>
      <c r="NP88" s="35"/>
      <c r="NQ88" s="35"/>
      <c r="NR88" s="35"/>
      <c r="NS88" s="35"/>
      <c r="NT88" s="35"/>
      <c r="NU88" s="35"/>
      <c r="NV88" s="35"/>
      <c r="NW88" s="35"/>
      <c r="NX88" s="35"/>
      <c r="NY88" s="35"/>
      <c r="NZ88" s="35"/>
      <c r="OA88" s="35"/>
      <c r="OB88" s="35"/>
      <c r="OC88" s="35"/>
      <c r="OD88" s="35"/>
      <c r="OE88" s="35"/>
      <c r="OF88" s="35"/>
      <c r="OG88" s="35"/>
      <c r="OH88" s="35"/>
      <c r="OI88" s="35"/>
      <c r="OJ88" s="35"/>
      <c r="OK88" s="35"/>
      <c r="OL88" s="35"/>
      <c r="OM88" s="35"/>
      <c r="ON88" s="35"/>
      <c r="OO88" s="35"/>
      <c r="OP88" s="35"/>
      <c r="OQ88" s="35"/>
      <c r="OR88" s="35"/>
      <c r="OS88" s="35"/>
      <c r="OT88" s="35"/>
      <c r="OU88" s="35"/>
      <c r="OV88" s="35"/>
      <c r="OW88" s="35"/>
      <c r="OX88" s="35"/>
      <c r="OY88" s="35"/>
      <c r="OZ88" s="35"/>
      <c r="PA88" s="35"/>
      <c r="PB88" s="35"/>
      <c r="PC88" s="35"/>
      <c r="PD88" s="35"/>
      <c r="PE88" s="35"/>
      <c r="PF88" s="35"/>
      <c r="PG88" s="35"/>
      <c r="PH88" s="35"/>
      <c r="PI88" s="35"/>
      <c r="PJ88" s="35"/>
      <c r="PK88" s="35"/>
      <c r="PL88" s="35"/>
      <c r="PM88" s="35"/>
      <c r="PN88" s="35"/>
      <c r="PO88" s="35"/>
      <c r="PP88" s="35"/>
      <c r="PQ88" s="35"/>
      <c r="PR88" s="35"/>
      <c r="PS88" s="35"/>
      <c r="PT88" s="35"/>
      <c r="PU88" s="35"/>
      <c r="PV88" s="35"/>
      <c r="PW88" s="35"/>
      <c r="PX88" s="35"/>
      <c r="PY88" s="35"/>
      <c r="PZ88" s="35"/>
      <c r="QA88" s="35"/>
      <c r="QB88" s="35"/>
      <c r="QC88" s="35"/>
      <c r="QD88" s="35"/>
      <c r="QE88" s="35"/>
      <c r="QF88" s="35"/>
      <c r="QG88" s="35"/>
      <c r="QH88" s="35"/>
      <c r="QI88" s="35"/>
      <c r="QJ88" s="35"/>
      <c r="QK88" s="35"/>
      <c r="QL88" s="35"/>
      <c r="QM88" s="35"/>
      <c r="QN88" s="35"/>
      <c r="QO88" s="35"/>
      <c r="QP88" s="35"/>
      <c r="QQ88" s="35"/>
      <c r="QR88" s="35"/>
      <c r="QS88" s="35"/>
      <c r="QT88" s="35"/>
      <c r="QU88" s="35"/>
      <c r="QV88" s="35"/>
      <c r="QW88" s="35"/>
      <c r="QX88" s="35"/>
      <c r="QY88" s="35"/>
      <c r="QZ88" s="35"/>
      <c r="RA88" s="35"/>
      <c r="RB88" s="35"/>
      <c r="RC88" s="35"/>
      <c r="RD88" s="35"/>
      <c r="RE88" s="35"/>
      <c r="RF88" s="35"/>
      <c r="RG88" s="35"/>
      <c r="RH88" s="35"/>
      <c r="RI88" s="35"/>
      <c r="RJ88" s="35"/>
      <c r="RK88" s="35"/>
      <c r="RL88" s="35"/>
      <c r="RM88" s="35"/>
      <c r="RN88" s="35"/>
      <c r="RO88" s="35"/>
      <c r="RP88" s="35"/>
      <c r="RQ88" s="35"/>
      <c r="RR88" s="35"/>
      <c r="RS88" s="35"/>
      <c r="RT88" s="35"/>
      <c r="RU88" s="35"/>
      <c r="RV88" s="35"/>
      <c r="RW88" s="35"/>
      <c r="RX88" s="35"/>
      <c r="RY88" s="35"/>
      <c r="RZ88" s="35"/>
      <c r="SA88" s="35"/>
      <c r="SB88" s="35"/>
      <c r="SC88" s="35"/>
      <c r="SD88" s="35"/>
      <c r="SE88" s="35"/>
      <c r="SF88" s="35"/>
      <c r="SG88" s="35"/>
      <c r="SH88" s="35"/>
      <c r="SI88" s="35"/>
      <c r="SJ88" s="35"/>
      <c r="SK88" s="35"/>
      <c r="SL88" s="35"/>
      <c r="SM88" s="35"/>
      <c r="SN88" s="35"/>
      <c r="SO88" s="35"/>
      <c r="SP88" s="35"/>
      <c r="SQ88" s="35"/>
      <c r="SR88" s="35"/>
      <c r="SS88" s="35"/>
      <c r="ST88" s="35"/>
      <c r="SU88" s="35"/>
      <c r="SV88" s="35"/>
      <c r="SW88" s="35"/>
      <c r="SX88" s="35"/>
      <c r="SY88" s="35"/>
      <c r="SZ88" s="35"/>
      <c r="TA88" s="35"/>
      <c r="TB88" s="35"/>
      <c r="TC88" s="35"/>
      <c r="TD88" s="35"/>
      <c r="TE88" s="35"/>
      <c r="TF88" s="35"/>
      <c r="TG88" s="35"/>
      <c r="TH88" s="35"/>
      <c r="TI88" s="35"/>
      <c r="TJ88" s="35"/>
      <c r="TK88" s="35"/>
      <c r="TL88" s="35"/>
      <c r="TM88" s="35"/>
      <c r="TN88" s="35"/>
      <c r="TO88" s="35"/>
      <c r="TP88" s="35"/>
      <c r="TQ88" s="35"/>
      <c r="TR88" s="35"/>
      <c r="TS88" s="35"/>
      <c r="TT88" s="35"/>
      <c r="TU88" s="35"/>
      <c r="TV88" s="35"/>
      <c r="TW88" s="35"/>
      <c r="TX88" s="35"/>
      <c r="TY88" s="35"/>
      <c r="TZ88" s="35"/>
      <c r="UA88" s="35"/>
      <c r="UB88" s="35"/>
      <c r="UC88" s="35"/>
      <c r="UD88" s="35"/>
      <c r="UE88" s="35"/>
      <c r="UF88" s="35"/>
      <c r="UG88" s="35"/>
      <c r="UH88" s="35"/>
      <c r="UI88" s="35"/>
      <c r="UJ88" s="35"/>
      <c r="UK88" s="35"/>
      <c r="UL88" s="35"/>
      <c r="UM88" s="35"/>
      <c r="UN88" s="35"/>
      <c r="UO88" s="35"/>
      <c r="UP88" s="35"/>
      <c r="UQ88" s="35"/>
      <c r="UR88" s="35"/>
      <c r="US88" s="35"/>
      <c r="UT88" s="35"/>
      <c r="UU88" s="35"/>
      <c r="UV88" s="35"/>
      <c r="UW88" s="35"/>
      <c r="UX88" s="35"/>
      <c r="UY88" s="35"/>
      <c r="UZ88" s="35"/>
      <c r="VA88" s="35"/>
      <c r="VB88" s="35"/>
      <c r="VC88" s="35"/>
      <c r="VD88" s="35"/>
      <c r="VE88" s="35"/>
      <c r="VF88" s="35"/>
      <c r="VG88" s="35"/>
      <c r="VH88" s="35"/>
      <c r="VI88" s="35"/>
      <c r="VJ88" s="35"/>
      <c r="VK88" s="35"/>
      <c r="VL88" s="35"/>
      <c r="VM88" s="35"/>
      <c r="VN88" s="35"/>
      <c r="VO88" s="35"/>
      <c r="VP88" s="35"/>
      <c r="VQ88" s="35"/>
      <c r="VR88" s="35"/>
      <c r="VS88" s="35"/>
      <c r="VT88" s="35"/>
      <c r="VU88" s="35"/>
      <c r="VV88" s="35"/>
      <c r="VW88" s="35"/>
      <c r="VX88" s="35"/>
      <c r="VY88" s="35"/>
      <c r="VZ88" s="35"/>
      <c r="WA88" s="35"/>
      <c r="WB88" s="35"/>
      <c r="WC88" s="35"/>
      <c r="WD88" s="35"/>
      <c r="WE88" s="35"/>
      <c r="WF88" s="35"/>
      <c r="WG88" s="35"/>
      <c r="WH88" s="35"/>
      <c r="WI88" s="35"/>
      <c r="WJ88" s="35"/>
      <c r="WK88" s="35"/>
      <c r="WL88" s="35"/>
      <c r="WM88" s="35"/>
      <c r="WN88" s="35"/>
      <c r="WO88" s="35"/>
      <c r="WP88" s="35"/>
      <c r="WQ88" s="35"/>
      <c r="WR88" s="35"/>
      <c r="WS88" s="35"/>
      <c r="WT88" s="35"/>
      <c r="WU88" s="35"/>
      <c r="WV88" s="35"/>
      <c r="WW88" s="35"/>
      <c r="WX88" s="35"/>
      <c r="WY88" s="35"/>
      <c r="WZ88" s="35"/>
      <c r="XA88" s="35"/>
      <c r="XB88" s="35"/>
      <c r="XC88" s="35"/>
      <c r="XD88" s="35"/>
      <c r="XE88" s="35"/>
      <c r="XF88" s="35"/>
      <c r="XG88" s="35"/>
      <c r="XH88" s="35"/>
      <c r="XI88" s="35"/>
      <c r="XJ88" s="35"/>
      <c r="XK88" s="35"/>
      <c r="XL88" s="35"/>
      <c r="XM88" s="35"/>
      <c r="XN88" s="35"/>
      <c r="XO88" s="35"/>
      <c r="XP88" s="35"/>
      <c r="XQ88" s="35"/>
      <c r="XR88" s="35"/>
      <c r="XS88" s="35"/>
      <c r="XT88" s="35"/>
      <c r="XU88" s="35"/>
      <c r="XV88" s="35"/>
      <c r="XW88" s="35"/>
      <c r="XX88" s="35"/>
      <c r="XY88" s="35"/>
      <c r="XZ88" s="35"/>
      <c r="YA88" s="35"/>
      <c r="YB88" s="35"/>
      <c r="YC88" s="35"/>
      <c r="YD88" s="35"/>
      <c r="YE88" s="35"/>
      <c r="YF88" s="35"/>
      <c r="YG88" s="35"/>
      <c r="YH88" s="35"/>
      <c r="YI88" s="35"/>
      <c r="YJ88" s="35"/>
      <c r="YK88" s="35"/>
      <c r="YL88" s="35"/>
      <c r="YM88" s="35"/>
      <c r="YN88" s="35"/>
      <c r="YO88" s="35"/>
      <c r="YP88" s="35"/>
      <c r="YQ88" s="35"/>
      <c r="YR88" s="35"/>
      <c r="YS88" s="35"/>
      <c r="YT88" s="35"/>
      <c r="YU88" s="35"/>
      <c r="YV88" s="35"/>
      <c r="YW88" s="35"/>
      <c r="YX88" s="35"/>
      <c r="YY88" s="35"/>
      <c r="YZ88" s="35"/>
      <c r="ZA88" s="35"/>
      <c r="ZB88" s="35"/>
      <c r="ZC88" s="35"/>
      <c r="ZD88" s="35"/>
      <c r="ZE88" s="35"/>
      <c r="ZF88" s="35"/>
      <c r="ZG88" s="35"/>
      <c r="ZH88" s="35"/>
      <c r="ZI88" s="35"/>
      <c r="ZJ88" s="35"/>
      <c r="ZK88" s="35"/>
      <c r="ZL88" s="35"/>
      <c r="ZM88" s="35"/>
      <c r="ZN88" s="35"/>
      <c r="ZO88" s="35"/>
      <c r="ZP88" s="35"/>
      <c r="ZQ88" s="35"/>
      <c r="ZR88" s="35"/>
      <c r="ZS88" s="35"/>
      <c r="ZT88" s="35"/>
      <c r="ZU88" s="35"/>
      <c r="ZV88" s="35"/>
      <c r="ZW88" s="35"/>
      <c r="ZX88" s="35"/>
      <c r="ZY88" s="35"/>
      <c r="ZZ88" s="35"/>
      <c r="AAA88" s="35"/>
      <c r="AAB88" s="35"/>
      <c r="AAC88" s="35"/>
      <c r="AAD88" s="35"/>
      <c r="AAE88" s="35"/>
      <c r="AAF88" s="35"/>
      <c r="AAG88" s="35"/>
      <c r="AAH88" s="35"/>
      <c r="AAI88" s="35"/>
      <c r="AAJ88" s="35"/>
      <c r="AAK88" s="35"/>
      <c r="AAL88" s="35"/>
      <c r="AAM88" s="35"/>
      <c r="AAN88" s="35"/>
      <c r="AAO88" s="35">
        <v>70</v>
      </c>
      <c r="AAP88" s="35"/>
      <c r="AAQ88" s="35"/>
      <c r="AAR88" s="35"/>
      <c r="AAS88" s="35"/>
      <c r="AAT88" s="35"/>
      <c r="AAU88" s="35"/>
      <c r="AAV88" s="35"/>
      <c r="AAW88" s="35"/>
      <c r="AAX88" s="35"/>
      <c r="AAY88" s="35"/>
      <c r="AAZ88" s="35"/>
      <c r="ABA88" s="35"/>
      <c r="ABB88" s="35"/>
      <c r="ABC88" s="35"/>
      <c r="ABD88" s="35"/>
      <c r="ABE88" s="35"/>
      <c r="ABF88" s="35"/>
      <c r="ABG88" s="35">
        <v>10</v>
      </c>
      <c r="ABH88" s="35"/>
      <c r="ABI88" s="35"/>
      <c r="ABJ88" s="35"/>
      <c r="ABK88" s="35"/>
      <c r="ABL88" s="35"/>
      <c r="ABM88" s="35"/>
      <c r="ABN88" s="35"/>
      <c r="ABO88" s="35"/>
      <c r="ABP88" s="35"/>
      <c r="ABQ88" s="35"/>
      <c r="ABR88" s="35"/>
      <c r="ABS88" s="35"/>
      <c r="ABT88" s="35"/>
      <c r="ABU88" s="35"/>
      <c r="ABV88" s="35"/>
      <c r="ABW88" s="35"/>
      <c r="ABX88" s="35"/>
      <c r="ABY88" s="35"/>
      <c r="ABZ88" s="35"/>
      <c r="ACA88" s="35"/>
      <c r="ACB88" s="35"/>
      <c r="ACC88" s="35"/>
      <c r="ACD88" s="35"/>
      <c r="ACE88" s="35"/>
      <c r="ACF88" s="35"/>
      <c r="ACG88" s="35"/>
      <c r="ACH88" s="35"/>
      <c r="ACI88" s="35"/>
      <c r="ACJ88" s="35"/>
      <c r="ACK88" s="35"/>
      <c r="ACL88" s="35"/>
      <c r="ACM88" s="35"/>
      <c r="ACN88" s="35"/>
      <c r="ACO88" s="35"/>
      <c r="ACP88" s="35"/>
      <c r="ACQ88" s="35"/>
      <c r="ACR88" s="35"/>
      <c r="ACS88" s="35"/>
      <c r="ACT88" s="35"/>
      <c r="ACU88" s="35"/>
      <c r="ACV88" s="35"/>
      <c r="ACW88" s="35"/>
      <c r="ACX88" s="35"/>
      <c r="ACY88" s="35"/>
      <c r="ACZ88" s="35"/>
      <c r="ADA88" s="35"/>
      <c r="ADB88" s="35"/>
      <c r="ADC88" s="35"/>
      <c r="ADD88" s="35"/>
      <c r="ADE88" s="35"/>
      <c r="ADF88" s="35"/>
      <c r="ADG88" s="35"/>
      <c r="ADH88" s="35"/>
      <c r="ADI88" s="35"/>
      <c r="ADJ88" s="35"/>
      <c r="ADK88" s="35"/>
      <c r="ADL88" s="35"/>
      <c r="ADM88" s="35"/>
      <c r="ADN88" s="35"/>
      <c r="ADO88" s="35"/>
      <c r="ADP88" s="35"/>
      <c r="ADQ88" s="35"/>
      <c r="ADR88" s="35"/>
      <c r="ADS88" s="35"/>
      <c r="ADT88" s="35"/>
      <c r="ADU88" s="35"/>
      <c r="ADV88" s="35"/>
      <c r="ADW88" s="35"/>
      <c r="ADX88" s="35">
        <v>50</v>
      </c>
      <c r="ADY88" s="26">
        <f t="shared" si="4"/>
        <v>0</v>
      </c>
      <c r="ADZ88" s="5"/>
    </row>
    <row r="89" spans="1:806" s="33" customFormat="1" ht="13.5" customHeight="1" x14ac:dyDescent="0.2">
      <c r="A89" s="51" t="s">
        <v>498</v>
      </c>
      <c r="B89" s="65">
        <f t="shared" si="3"/>
        <v>0</v>
      </c>
      <c r="C89" s="57">
        <v>1</v>
      </c>
      <c r="D89" s="60">
        <v>44753</v>
      </c>
      <c r="E89" s="67">
        <v>21.65</v>
      </c>
      <c r="F89" s="67">
        <f t="shared" si="2"/>
        <v>0</v>
      </c>
      <c r="G89" s="6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15"/>
      <c r="BF89" s="15"/>
      <c r="BG89" s="136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s="35"/>
      <c r="DP89" s="35"/>
      <c r="DQ89" s="35"/>
      <c r="DR89" s="35"/>
      <c r="DS89" s="35"/>
      <c r="DT89" s="35"/>
      <c r="DU89" s="35"/>
      <c r="DV89" s="35"/>
      <c r="DW89" s="35"/>
      <c r="DX89" s="35"/>
      <c r="DY89" s="35"/>
      <c r="DZ89" s="35"/>
      <c r="EA89" s="35"/>
      <c r="EB89" s="35"/>
      <c r="EC89" s="35"/>
      <c r="ED89" s="35"/>
      <c r="EE89" s="35"/>
      <c r="EF89" s="35"/>
      <c r="EG89" s="35"/>
      <c r="EH89" s="35"/>
      <c r="EI89" s="35"/>
      <c r="EJ89" s="35"/>
      <c r="EK89" s="35"/>
      <c r="EL89" s="35"/>
      <c r="EM89" s="35"/>
      <c r="EN89" s="35"/>
      <c r="EO89" s="35"/>
      <c r="EP89" s="35"/>
      <c r="EQ89" s="35"/>
      <c r="ER89" s="35"/>
      <c r="ES89" s="35"/>
      <c r="ET89" s="35"/>
      <c r="EU89" s="35"/>
      <c r="EV89" s="35"/>
      <c r="EW89" s="35"/>
      <c r="EX89" s="35"/>
      <c r="EY89" s="35"/>
      <c r="EZ89" s="35"/>
      <c r="FA89" s="35"/>
      <c r="FB89" s="35"/>
      <c r="FC89" s="35"/>
      <c r="FD89" s="35"/>
      <c r="FE89" s="35"/>
      <c r="FF89" s="35"/>
      <c r="FG89" s="35"/>
      <c r="FH89" s="35"/>
      <c r="FI89" s="35"/>
      <c r="FJ89" s="35"/>
      <c r="FK89" s="35"/>
      <c r="FL89" s="35"/>
      <c r="FM89" s="35"/>
      <c r="FN89" s="35"/>
      <c r="FO89" s="35"/>
      <c r="FP89" s="35"/>
      <c r="FQ89" s="35"/>
      <c r="FR89" s="35"/>
      <c r="FS89" s="35"/>
      <c r="FT89" s="35"/>
      <c r="FU89" s="35"/>
      <c r="FV89" s="35"/>
      <c r="FW89" s="35"/>
      <c r="FX89" s="35"/>
      <c r="FY89" s="35"/>
      <c r="FZ89" s="35"/>
      <c r="GA89" s="35"/>
      <c r="GB89" s="35"/>
      <c r="GC89" s="35"/>
      <c r="GD89" s="35"/>
      <c r="GE89" s="35"/>
      <c r="GF89" s="35"/>
      <c r="GG89" s="35"/>
      <c r="GH89" s="35"/>
      <c r="GI89" s="35"/>
      <c r="GJ89" s="35"/>
      <c r="GK89" s="35"/>
      <c r="GL89" s="35"/>
      <c r="GM89" s="35"/>
      <c r="GN89" s="35"/>
      <c r="GO89" s="35"/>
      <c r="GP89" s="35"/>
      <c r="GQ89" s="35"/>
      <c r="GR89" s="35"/>
      <c r="GS89" s="35"/>
      <c r="GT89" s="35"/>
      <c r="GU89" s="35"/>
      <c r="GV89" s="35"/>
      <c r="GW89" s="35"/>
      <c r="GX89" s="35"/>
      <c r="GY89" s="35"/>
      <c r="GZ89" s="35"/>
      <c r="HA89" s="35"/>
      <c r="HB89" s="35"/>
      <c r="HC89" s="35"/>
      <c r="HD89" s="35"/>
      <c r="HE89" s="35"/>
      <c r="HF89" s="35"/>
      <c r="HG89" s="35"/>
      <c r="HH89" s="35"/>
      <c r="HI89" s="35"/>
      <c r="HJ89" s="35"/>
      <c r="HK89" s="35"/>
      <c r="HL89" s="35"/>
      <c r="HM89" s="35"/>
      <c r="HN89" s="35"/>
      <c r="HO89" s="35"/>
      <c r="HP89" s="35"/>
      <c r="HQ89" s="35"/>
      <c r="HR89" s="35"/>
      <c r="HS89" s="35"/>
      <c r="HT89" s="35"/>
      <c r="HU89" s="35"/>
      <c r="HV89" s="35"/>
      <c r="HW89" s="35"/>
      <c r="HX89" s="35"/>
      <c r="HY89" s="35"/>
      <c r="HZ89" s="35"/>
      <c r="IA89" s="35"/>
      <c r="IB89" s="35"/>
      <c r="IC89" s="35"/>
      <c r="ID89" s="35"/>
      <c r="IE89" s="35"/>
      <c r="IF89" s="35"/>
      <c r="IG89" s="35"/>
      <c r="IH89" s="35"/>
      <c r="II89" s="35"/>
      <c r="IJ89" s="35"/>
      <c r="IK89" s="35"/>
      <c r="IL89" s="35"/>
      <c r="IM89" s="35"/>
      <c r="IN89" s="35"/>
      <c r="IO89" s="35"/>
      <c r="IP89" s="35"/>
      <c r="IQ89" s="35"/>
      <c r="IR89" s="35"/>
      <c r="IS89" s="35"/>
      <c r="IT89" s="35"/>
      <c r="IU89" s="35"/>
      <c r="IV89" s="35"/>
      <c r="IW89" s="35"/>
      <c r="IX89" s="35"/>
      <c r="IY89" s="35"/>
      <c r="IZ89" s="35"/>
      <c r="JA89" s="35"/>
      <c r="JB89" s="35"/>
      <c r="JC89" s="35"/>
      <c r="JD89" s="35"/>
      <c r="JE89" s="35"/>
      <c r="JF89" s="35"/>
      <c r="JG89" s="35"/>
      <c r="JH89" s="35"/>
      <c r="JI89" s="35"/>
      <c r="JJ89" s="35"/>
      <c r="JK89" s="35"/>
      <c r="JL89" s="35"/>
      <c r="JM89" s="35"/>
      <c r="JN89" s="35"/>
      <c r="JO89" s="35"/>
      <c r="JP89" s="35">
        <v>1</v>
      </c>
      <c r="JQ89" s="35"/>
      <c r="JR89" s="35"/>
      <c r="JS89" s="35"/>
      <c r="JT89" s="35"/>
      <c r="JU89" s="35"/>
      <c r="JV89" s="35"/>
      <c r="JW89" s="35"/>
      <c r="JX89" s="35"/>
      <c r="JY89" s="35"/>
      <c r="JZ89" s="35"/>
      <c r="KA89" s="35"/>
      <c r="KB89" s="35"/>
      <c r="KC89" s="35"/>
      <c r="KD89" s="35"/>
      <c r="KE89" s="35"/>
      <c r="KF89" s="35"/>
      <c r="KG89" s="35"/>
      <c r="KH89" s="35"/>
      <c r="KI89" s="35"/>
      <c r="KJ89" s="35"/>
      <c r="KK89" s="35"/>
      <c r="KL89" s="35"/>
      <c r="KM89" s="35"/>
      <c r="KN89" s="35"/>
      <c r="KO89" s="35"/>
      <c r="KP89" s="35"/>
      <c r="KQ89" s="35"/>
      <c r="KR89" s="35"/>
      <c r="KS89" s="35"/>
      <c r="KT89" s="35"/>
      <c r="KU89" s="35"/>
      <c r="KV89" s="35"/>
      <c r="KW89" s="35"/>
      <c r="KX89" s="35"/>
      <c r="KY89" s="35"/>
      <c r="KZ89" s="35"/>
      <c r="LA89" s="35"/>
      <c r="LB89" s="35"/>
      <c r="LC89" s="35"/>
      <c r="LD89" s="35"/>
      <c r="LE89" s="35"/>
      <c r="LF89" s="35"/>
      <c r="LG89" s="35"/>
      <c r="LH89" s="35"/>
      <c r="LI89" s="35"/>
      <c r="LJ89" s="35"/>
      <c r="LK89" s="35"/>
      <c r="LL89" s="35"/>
      <c r="LM89" s="35">
        <v>3</v>
      </c>
      <c r="LN89" s="35">
        <v>3</v>
      </c>
      <c r="LO89" s="35"/>
      <c r="LP89" s="35"/>
      <c r="LQ89" s="35"/>
      <c r="LR89" s="35"/>
      <c r="LS89" s="35"/>
      <c r="LT89" s="35"/>
      <c r="LU89" s="35"/>
      <c r="LV89" s="35"/>
      <c r="LW89" s="35"/>
      <c r="LX89" s="35"/>
      <c r="LY89" s="35"/>
      <c r="LZ89" s="35"/>
      <c r="MA89" s="35"/>
      <c r="MB89" s="35"/>
      <c r="MC89" s="35"/>
      <c r="MD89" s="35"/>
      <c r="ME89" s="35"/>
      <c r="MF89" s="35"/>
      <c r="MG89" s="35"/>
      <c r="MH89" s="35"/>
      <c r="MI89" s="35"/>
      <c r="MJ89" s="35"/>
      <c r="MK89" s="35"/>
      <c r="ML89" s="35"/>
      <c r="MM89" s="35"/>
      <c r="MN89" s="35"/>
      <c r="MO89" s="35"/>
      <c r="MP89" s="35"/>
      <c r="MQ89" s="35"/>
      <c r="MR89" s="35"/>
      <c r="MS89" s="35"/>
      <c r="MT89" s="35"/>
      <c r="MU89" s="35"/>
      <c r="MV89" s="35"/>
      <c r="MW89" s="35"/>
      <c r="MX89" s="35"/>
      <c r="MY89" s="35"/>
      <c r="MZ89" s="35"/>
      <c r="NA89" s="35"/>
      <c r="NB89" s="35"/>
      <c r="NC89" s="35"/>
      <c r="ND89" s="35"/>
      <c r="NE89" s="35"/>
      <c r="NF89" s="35"/>
      <c r="NG89" s="35"/>
      <c r="NH89" s="35"/>
      <c r="NI89" s="35"/>
      <c r="NJ89" s="35"/>
      <c r="NK89" s="35"/>
      <c r="NL89" s="35"/>
      <c r="NM89" s="35"/>
      <c r="NN89" s="35"/>
      <c r="NO89" s="35"/>
      <c r="NP89" s="35"/>
      <c r="NQ89" s="35"/>
      <c r="NR89" s="35"/>
      <c r="NS89" s="35"/>
      <c r="NT89" s="35"/>
      <c r="NU89" s="35"/>
      <c r="NV89" s="35"/>
      <c r="NW89" s="35"/>
      <c r="NX89" s="35"/>
      <c r="NY89" s="35"/>
      <c r="NZ89" s="35"/>
      <c r="OA89" s="35"/>
      <c r="OB89" s="35"/>
      <c r="OC89" s="35"/>
      <c r="OD89" s="35"/>
      <c r="OE89" s="35"/>
      <c r="OF89" s="35"/>
      <c r="OG89" s="35"/>
      <c r="OH89" s="35"/>
      <c r="OI89" s="35"/>
      <c r="OJ89" s="35"/>
      <c r="OK89" s="35"/>
      <c r="OL89" s="35"/>
      <c r="OM89" s="35"/>
      <c r="ON89" s="35"/>
      <c r="OO89" s="35"/>
      <c r="OP89" s="35"/>
      <c r="OQ89" s="35"/>
      <c r="OR89" s="35"/>
      <c r="OS89" s="35"/>
      <c r="OT89" s="35"/>
      <c r="OU89" s="35"/>
      <c r="OV89" s="35"/>
      <c r="OW89" s="35"/>
      <c r="OX89" s="35"/>
      <c r="OY89" s="35"/>
      <c r="OZ89" s="35"/>
      <c r="PA89" s="35"/>
      <c r="PB89" s="35"/>
      <c r="PC89" s="35"/>
      <c r="PD89" s="35"/>
      <c r="PE89" s="35"/>
      <c r="PF89" s="35"/>
      <c r="PG89" s="35"/>
      <c r="PH89" s="35"/>
      <c r="PI89" s="35"/>
      <c r="PJ89" s="35"/>
      <c r="PK89" s="35"/>
      <c r="PL89" s="35"/>
      <c r="PM89" s="35"/>
      <c r="PN89" s="35"/>
      <c r="PO89" s="35"/>
      <c r="PP89" s="35"/>
      <c r="PQ89" s="35"/>
      <c r="PR89" s="35"/>
      <c r="PS89" s="35"/>
      <c r="PT89" s="35"/>
      <c r="PU89" s="35"/>
      <c r="PV89" s="35"/>
      <c r="PW89" s="35"/>
      <c r="PX89" s="35"/>
      <c r="PY89" s="35"/>
      <c r="PZ89" s="35"/>
      <c r="QA89" s="35"/>
      <c r="QB89" s="35"/>
      <c r="QC89" s="35"/>
      <c r="QD89" s="35"/>
      <c r="QE89" s="35"/>
      <c r="QF89" s="35">
        <v>1</v>
      </c>
      <c r="QG89" s="35"/>
      <c r="QH89" s="35"/>
      <c r="QI89" s="35"/>
      <c r="QJ89" s="35"/>
      <c r="QK89" s="35"/>
      <c r="QL89" s="35"/>
      <c r="QM89" s="35"/>
      <c r="QN89" s="35"/>
      <c r="QO89" s="35"/>
      <c r="QP89" s="35"/>
      <c r="QQ89" s="35"/>
      <c r="QR89" s="35"/>
      <c r="QS89" s="35"/>
      <c r="QT89" s="35"/>
      <c r="QU89" s="35"/>
      <c r="QV89" s="35"/>
      <c r="QW89" s="35"/>
      <c r="QX89" s="35"/>
      <c r="QY89" s="35"/>
      <c r="QZ89" s="35"/>
      <c r="RA89" s="35"/>
      <c r="RB89" s="35"/>
      <c r="RC89" s="35"/>
      <c r="RD89" s="35"/>
      <c r="RE89" s="35"/>
      <c r="RF89" s="35"/>
      <c r="RG89" s="35"/>
      <c r="RH89" s="35"/>
      <c r="RI89" s="35"/>
      <c r="RJ89" s="35"/>
      <c r="RK89" s="35"/>
      <c r="RL89" s="35"/>
      <c r="RM89" s="35"/>
      <c r="RN89" s="35"/>
      <c r="RO89" s="35"/>
      <c r="RP89" s="35"/>
      <c r="RQ89" s="35"/>
      <c r="RR89" s="35"/>
      <c r="RS89" s="35"/>
      <c r="RT89" s="35"/>
      <c r="RU89" s="35"/>
      <c r="RV89" s="35"/>
      <c r="RW89" s="35"/>
      <c r="RX89" s="35"/>
      <c r="RY89" s="35"/>
      <c r="RZ89" s="35"/>
      <c r="SA89" s="35"/>
      <c r="SB89" s="35"/>
      <c r="SC89" s="35"/>
      <c r="SD89" s="35"/>
      <c r="SE89" s="35"/>
      <c r="SF89" s="35"/>
      <c r="SG89" s="35"/>
      <c r="SH89" s="35"/>
      <c r="SI89" s="35"/>
      <c r="SJ89" s="35"/>
      <c r="SK89" s="35"/>
      <c r="SL89" s="35"/>
      <c r="SM89" s="35"/>
      <c r="SN89" s="35"/>
      <c r="SO89" s="35"/>
      <c r="SP89" s="35"/>
      <c r="SQ89" s="35"/>
      <c r="SR89" s="35"/>
      <c r="SS89" s="35"/>
      <c r="ST89" s="35"/>
      <c r="SU89" s="35"/>
      <c r="SV89" s="35"/>
      <c r="SW89" s="35"/>
      <c r="SX89" s="35"/>
      <c r="SY89" s="35"/>
      <c r="SZ89" s="35"/>
      <c r="TA89" s="35"/>
      <c r="TB89" s="35"/>
      <c r="TC89" s="35"/>
      <c r="TD89" s="35"/>
      <c r="TE89" s="35"/>
      <c r="TF89" s="35"/>
      <c r="TG89" s="35"/>
      <c r="TH89" s="35"/>
      <c r="TI89" s="35"/>
      <c r="TJ89" s="35"/>
      <c r="TK89" s="35"/>
      <c r="TL89" s="35"/>
      <c r="TM89" s="35"/>
      <c r="TN89" s="35"/>
      <c r="TO89" s="35"/>
      <c r="TP89" s="35"/>
      <c r="TQ89" s="35"/>
      <c r="TR89" s="35"/>
      <c r="TS89" s="35"/>
      <c r="TT89" s="35"/>
      <c r="TU89" s="35"/>
      <c r="TV89" s="35"/>
      <c r="TW89" s="35"/>
      <c r="TX89" s="35"/>
      <c r="TY89" s="35"/>
      <c r="TZ89" s="35"/>
      <c r="UA89" s="35"/>
      <c r="UB89" s="35"/>
      <c r="UC89" s="35"/>
      <c r="UD89" s="35"/>
      <c r="UE89" s="35"/>
      <c r="UF89" s="35"/>
      <c r="UG89" s="35"/>
      <c r="UH89" s="35"/>
      <c r="UI89" s="35"/>
      <c r="UJ89" s="35"/>
      <c r="UK89" s="35"/>
      <c r="UL89" s="35"/>
      <c r="UM89" s="35"/>
      <c r="UN89" s="35"/>
      <c r="UO89" s="35"/>
      <c r="UP89" s="35"/>
      <c r="UQ89" s="35"/>
      <c r="UR89" s="35"/>
      <c r="US89" s="35"/>
      <c r="UT89" s="35"/>
      <c r="UU89" s="35"/>
      <c r="UV89" s="35"/>
      <c r="UW89" s="35"/>
      <c r="UX89" s="35"/>
      <c r="UY89" s="35"/>
      <c r="UZ89" s="35"/>
      <c r="VA89" s="35"/>
      <c r="VB89" s="35"/>
      <c r="VC89" s="35"/>
      <c r="VD89" s="35"/>
      <c r="VE89" s="35"/>
      <c r="VF89" s="35"/>
      <c r="VG89" s="35"/>
      <c r="VH89" s="35"/>
      <c r="VI89" s="35"/>
      <c r="VJ89" s="35"/>
      <c r="VK89" s="35"/>
      <c r="VL89" s="35"/>
      <c r="VM89" s="35"/>
      <c r="VN89" s="35"/>
      <c r="VO89" s="35"/>
      <c r="VP89" s="35"/>
      <c r="VQ89" s="35"/>
      <c r="VR89" s="35"/>
      <c r="VS89" s="35"/>
      <c r="VT89" s="35"/>
      <c r="VU89" s="35"/>
      <c r="VV89" s="35"/>
      <c r="VW89" s="35"/>
      <c r="VX89" s="35"/>
      <c r="VY89" s="35"/>
      <c r="VZ89" s="35"/>
      <c r="WA89" s="35"/>
      <c r="WB89" s="35"/>
      <c r="WC89" s="35"/>
      <c r="WD89" s="35"/>
      <c r="WE89" s="35"/>
      <c r="WF89" s="35"/>
      <c r="WG89" s="35"/>
      <c r="WH89" s="35"/>
      <c r="WI89" s="35"/>
      <c r="WJ89" s="35"/>
      <c r="WK89" s="35">
        <v>3</v>
      </c>
      <c r="WL89" s="35"/>
      <c r="WM89" s="35"/>
      <c r="WN89" s="35"/>
      <c r="WO89" s="35"/>
      <c r="WP89" s="35"/>
      <c r="WQ89" s="35"/>
      <c r="WR89" s="35"/>
      <c r="WS89" s="35"/>
      <c r="WT89" s="35"/>
      <c r="WU89" s="35"/>
      <c r="WV89" s="35"/>
      <c r="WW89" s="35"/>
      <c r="WX89" s="35"/>
      <c r="WY89" s="35"/>
      <c r="WZ89" s="35"/>
      <c r="XA89" s="35"/>
      <c r="XB89" s="35"/>
      <c r="XC89" s="35"/>
      <c r="XD89" s="35"/>
      <c r="XE89" s="35"/>
      <c r="XF89" s="35"/>
      <c r="XG89" s="35"/>
      <c r="XH89" s="35"/>
      <c r="XI89" s="35"/>
      <c r="XJ89" s="35"/>
      <c r="XK89" s="35"/>
      <c r="XL89" s="35"/>
      <c r="XM89" s="35"/>
      <c r="XN89" s="35"/>
      <c r="XO89" s="35"/>
      <c r="XP89" s="35"/>
      <c r="XQ89" s="35"/>
      <c r="XR89" s="35"/>
      <c r="XS89" s="35"/>
      <c r="XT89" s="35"/>
      <c r="XU89" s="35"/>
      <c r="XV89" s="35"/>
      <c r="XW89" s="35"/>
      <c r="XX89" s="35"/>
      <c r="XY89" s="35"/>
      <c r="XZ89" s="35"/>
      <c r="YA89" s="35"/>
      <c r="YB89" s="35"/>
      <c r="YC89" s="35"/>
      <c r="YD89" s="35"/>
      <c r="YE89" s="35"/>
      <c r="YF89" s="35"/>
      <c r="YG89" s="35"/>
      <c r="YH89" s="35"/>
      <c r="YI89" s="35"/>
      <c r="YJ89" s="35"/>
      <c r="YK89" s="35"/>
      <c r="YL89" s="35"/>
      <c r="YM89" s="35"/>
      <c r="YN89" s="35"/>
      <c r="YO89" s="35"/>
      <c r="YP89" s="35"/>
      <c r="YQ89" s="35"/>
      <c r="YR89" s="35"/>
      <c r="YS89" s="35"/>
      <c r="YT89" s="35"/>
      <c r="YU89" s="35"/>
      <c r="YV89" s="35"/>
      <c r="YW89" s="35"/>
      <c r="YX89" s="35"/>
      <c r="YY89" s="35"/>
      <c r="YZ89" s="35"/>
      <c r="ZA89" s="35"/>
      <c r="ZB89" s="35">
        <v>3</v>
      </c>
      <c r="ZC89" s="35"/>
      <c r="ZD89" s="35"/>
      <c r="ZE89" s="35"/>
      <c r="ZF89" s="35"/>
      <c r="ZG89" s="35"/>
      <c r="ZH89" s="35"/>
      <c r="ZI89" s="35"/>
      <c r="ZJ89" s="35"/>
      <c r="ZK89" s="35"/>
      <c r="ZL89" s="35"/>
      <c r="ZM89" s="35"/>
      <c r="ZN89" s="35"/>
      <c r="ZO89" s="35"/>
      <c r="ZP89" s="35"/>
      <c r="ZQ89" s="35"/>
      <c r="ZR89" s="35"/>
      <c r="ZS89" s="35"/>
      <c r="ZT89" s="35"/>
      <c r="ZU89" s="35"/>
      <c r="ZV89" s="35"/>
      <c r="ZW89" s="35"/>
      <c r="ZX89" s="35"/>
      <c r="ZY89" s="35"/>
      <c r="ZZ89" s="35"/>
      <c r="AAA89" s="35"/>
      <c r="AAB89" s="35"/>
      <c r="AAC89" s="35"/>
      <c r="AAD89" s="35"/>
      <c r="AAE89" s="35"/>
      <c r="AAF89" s="35"/>
      <c r="AAG89" s="35"/>
      <c r="AAH89" s="35"/>
      <c r="AAI89" s="35"/>
      <c r="AAJ89" s="35"/>
      <c r="AAK89" s="35"/>
      <c r="AAL89" s="35"/>
      <c r="AAM89" s="35"/>
      <c r="AAN89" s="35"/>
      <c r="AAO89" s="35"/>
      <c r="AAP89" s="35"/>
      <c r="AAQ89" s="35"/>
      <c r="AAR89" s="35"/>
      <c r="AAS89" s="35"/>
      <c r="AAT89" s="35"/>
      <c r="AAU89" s="35"/>
      <c r="AAV89" s="35"/>
      <c r="AAW89" s="35"/>
      <c r="AAX89" s="35"/>
      <c r="AAY89" s="35"/>
      <c r="AAZ89" s="35"/>
      <c r="ABA89" s="35"/>
      <c r="ABB89" s="35"/>
      <c r="ABC89" s="35"/>
      <c r="ABD89" s="35"/>
      <c r="ABE89" s="35"/>
      <c r="ABF89" s="35"/>
      <c r="ABG89" s="35"/>
      <c r="ABH89" s="35"/>
      <c r="ABI89" s="35"/>
      <c r="ABJ89" s="35"/>
      <c r="ABK89" s="35"/>
      <c r="ABL89" s="35"/>
      <c r="ABM89" s="35"/>
      <c r="ABN89" s="35"/>
      <c r="ABO89" s="35"/>
      <c r="ABP89" s="35"/>
      <c r="ABQ89" s="35"/>
      <c r="ABR89" s="35"/>
      <c r="ABS89" s="35"/>
      <c r="ABT89" s="35"/>
      <c r="ABU89" s="35"/>
      <c r="ABV89" s="35"/>
      <c r="ABW89" s="35"/>
      <c r="ABX89" s="35"/>
      <c r="ABY89" s="35"/>
      <c r="ABZ89" s="35"/>
      <c r="ACA89" s="35"/>
      <c r="ACB89" s="35"/>
      <c r="ACC89" s="35"/>
      <c r="ACD89" s="35"/>
      <c r="ACE89" s="35"/>
      <c r="ACF89" s="35"/>
      <c r="ACG89" s="35"/>
      <c r="ACH89" s="35"/>
      <c r="ACI89" s="35"/>
      <c r="ACJ89" s="35"/>
      <c r="ACK89" s="35"/>
      <c r="ACL89" s="35"/>
      <c r="ACM89" s="35"/>
      <c r="ACN89" s="35"/>
      <c r="ACO89" s="35"/>
      <c r="ACP89" s="35"/>
      <c r="ACQ89" s="35"/>
      <c r="ACR89" s="35"/>
      <c r="ACS89" s="35"/>
      <c r="ACT89" s="35"/>
      <c r="ACU89" s="35"/>
      <c r="ACV89" s="35"/>
      <c r="ACW89" s="35"/>
      <c r="ACX89" s="35"/>
      <c r="ACY89" s="35"/>
      <c r="ACZ89" s="35"/>
      <c r="ADA89" s="35"/>
      <c r="ADB89" s="35"/>
      <c r="ADC89" s="35"/>
      <c r="ADD89" s="35"/>
      <c r="ADE89" s="35"/>
      <c r="ADF89" s="35"/>
      <c r="ADG89" s="35"/>
      <c r="ADH89" s="35"/>
      <c r="ADI89" s="35"/>
      <c r="ADJ89" s="35"/>
      <c r="ADK89" s="35"/>
      <c r="ADL89" s="35"/>
      <c r="ADM89" s="35"/>
      <c r="ADN89" s="35"/>
      <c r="ADO89" s="35"/>
      <c r="ADP89" s="35"/>
      <c r="ADQ89" s="35"/>
      <c r="ADR89" s="35"/>
      <c r="ADS89" s="35"/>
      <c r="ADT89" s="35"/>
      <c r="ADU89" s="35"/>
      <c r="ADV89" s="35"/>
      <c r="ADW89" s="35"/>
      <c r="ADX89" s="35"/>
      <c r="ADY89" s="26">
        <f t="shared" si="4"/>
        <v>0</v>
      </c>
      <c r="ADZ89" s="5"/>
    </row>
    <row r="90" spans="1:806" s="33" customFormat="1" ht="13.5" customHeight="1" x14ac:dyDescent="0.2">
      <c r="A90" s="51" t="s">
        <v>378</v>
      </c>
      <c r="B90" s="65">
        <f t="shared" si="3"/>
        <v>0</v>
      </c>
      <c r="C90" s="57">
        <v>10</v>
      </c>
      <c r="D90" s="60">
        <v>44816</v>
      </c>
      <c r="E90" s="67">
        <v>43.91</v>
      </c>
      <c r="F90" s="67">
        <f t="shared" si="2"/>
        <v>0</v>
      </c>
      <c r="G90" s="65"/>
      <c r="H90" s="35">
        <v>30</v>
      </c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15"/>
      <c r="BF90" s="15"/>
      <c r="BG90" s="136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s="35"/>
      <c r="DP90" s="35"/>
      <c r="DQ90" s="35"/>
      <c r="DR90" s="35"/>
      <c r="DS90" s="35"/>
      <c r="DT90" s="35"/>
      <c r="DU90" s="35"/>
      <c r="DV90" s="35"/>
      <c r="DW90" s="35"/>
      <c r="DX90" s="35"/>
      <c r="DY90" s="35"/>
      <c r="DZ90" s="35"/>
      <c r="EA90" s="35"/>
      <c r="EB90" s="35"/>
      <c r="EC90" s="35"/>
      <c r="ED90" s="35"/>
      <c r="EE90" s="35"/>
      <c r="EF90" s="35"/>
      <c r="EG90" s="35"/>
      <c r="EH90" s="35"/>
      <c r="EI90" s="35"/>
      <c r="EJ90" s="35"/>
      <c r="EK90" s="35"/>
      <c r="EL90" s="35"/>
      <c r="EM90" s="35"/>
      <c r="EN90" s="35"/>
      <c r="EO90" s="35"/>
      <c r="EP90" s="35"/>
      <c r="EQ90" s="35"/>
      <c r="ER90" s="35"/>
      <c r="ES90" s="35"/>
      <c r="ET90" s="35"/>
      <c r="EU90" s="35"/>
      <c r="EV90" s="35"/>
      <c r="EW90" s="35"/>
      <c r="EX90" s="35"/>
      <c r="EY90" s="35"/>
      <c r="EZ90" s="35"/>
      <c r="FA90" s="35"/>
      <c r="FB90" s="35"/>
      <c r="FC90" s="35"/>
      <c r="FD90" s="35"/>
      <c r="FE90" s="35"/>
      <c r="FF90" s="35"/>
      <c r="FG90" s="35"/>
      <c r="FH90" s="35"/>
      <c r="FI90" s="35"/>
      <c r="FJ90" s="35"/>
      <c r="FK90" s="35"/>
      <c r="FL90" s="35"/>
      <c r="FM90" s="35"/>
      <c r="FN90" s="35"/>
      <c r="FO90" s="35"/>
      <c r="FP90" s="35"/>
      <c r="FQ90" s="35"/>
      <c r="FR90" s="35"/>
      <c r="FS90" s="35"/>
      <c r="FT90" s="35"/>
      <c r="FU90" s="35"/>
      <c r="FV90" s="35"/>
      <c r="FW90" s="35"/>
      <c r="FX90" s="35"/>
      <c r="FY90" s="35"/>
      <c r="FZ90" s="35"/>
      <c r="GA90" s="35"/>
      <c r="GB90" s="35"/>
      <c r="GC90" s="35"/>
      <c r="GD90" s="35"/>
      <c r="GE90" s="35"/>
      <c r="GF90" s="35"/>
      <c r="GG90" s="35"/>
      <c r="GH90" s="35"/>
      <c r="GI90" s="35"/>
      <c r="GJ90" s="35"/>
      <c r="GK90" s="35"/>
      <c r="GL90" s="35"/>
      <c r="GM90" s="35"/>
      <c r="GN90" s="35"/>
      <c r="GO90" s="35"/>
      <c r="GP90" s="35"/>
      <c r="GQ90" s="35"/>
      <c r="GR90" s="35"/>
      <c r="GS90" s="35"/>
      <c r="GT90" s="35"/>
      <c r="GU90" s="35"/>
      <c r="GV90" s="35"/>
      <c r="GW90" s="35"/>
      <c r="GX90" s="35"/>
      <c r="GY90" s="35"/>
      <c r="GZ90" s="35"/>
      <c r="HA90" s="35"/>
      <c r="HB90" s="35"/>
      <c r="HC90" s="35"/>
      <c r="HD90" s="35"/>
      <c r="HE90" s="35"/>
      <c r="HF90" s="35"/>
      <c r="HG90" s="35"/>
      <c r="HH90" s="35"/>
      <c r="HI90" s="35"/>
      <c r="HJ90" s="35"/>
      <c r="HK90" s="35"/>
      <c r="HL90" s="35"/>
      <c r="HM90" s="35"/>
      <c r="HN90" s="35"/>
      <c r="HO90" s="35"/>
      <c r="HP90" s="35"/>
      <c r="HQ90" s="35"/>
      <c r="HR90" s="35"/>
      <c r="HS90" s="35"/>
      <c r="HT90" s="35"/>
      <c r="HU90" s="35"/>
      <c r="HV90" s="35"/>
      <c r="HW90" s="35"/>
      <c r="HX90" s="35"/>
      <c r="HY90" s="35"/>
      <c r="HZ90" s="35"/>
      <c r="IA90" s="35"/>
      <c r="IB90" s="35"/>
      <c r="IC90" s="35"/>
      <c r="ID90" s="35"/>
      <c r="IE90" s="35"/>
      <c r="IF90" s="35"/>
      <c r="IG90" s="35"/>
      <c r="IH90" s="35"/>
      <c r="II90" s="35"/>
      <c r="IJ90" s="35"/>
      <c r="IK90" s="35"/>
      <c r="IL90" s="35"/>
      <c r="IM90" s="35"/>
      <c r="IN90" s="35"/>
      <c r="IO90" s="35"/>
      <c r="IP90" s="35"/>
      <c r="IQ90" s="35"/>
      <c r="IR90" s="35"/>
      <c r="IS90" s="35"/>
      <c r="IT90" s="35"/>
      <c r="IU90" s="35"/>
      <c r="IV90" s="35"/>
      <c r="IW90" s="35"/>
      <c r="IX90" s="35"/>
      <c r="IY90" s="35"/>
      <c r="IZ90" s="35"/>
      <c r="JA90" s="35"/>
      <c r="JB90" s="35"/>
      <c r="JC90" s="35"/>
      <c r="JD90" s="35"/>
      <c r="JE90" s="35"/>
      <c r="JF90" s="35"/>
      <c r="JG90" s="35"/>
      <c r="JH90" s="35"/>
      <c r="JI90" s="35"/>
      <c r="JJ90" s="35"/>
      <c r="JK90" s="35"/>
      <c r="JL90" s="35"/>
      <c r="JM90" s="35"/>
      <c r="JN90" s="35"/>
      <c r="JO90" s="35"/>
      <c r="JP90" s="35"/>
      <c r="JQ90" s="35"/>
      <c r="JR90" s="35"/>
      <c r="JS90" s="35"/>
      <c r="JT90" s="35"/>
      <c r="JU90" s="35"/>
      <c r="JV90" s="35"/>
      <c r="JW90" s="35"/>
      <c r="JX90" s="35"/>
      <c r="JY90" s="35"/>
      <c r="JZ90" s="35"/>
      <c r="KA90" s="35"/>
      <c r="KB90" s="35"/>
      <c r="KC90" s="35"/>
      <c r="KD90" s="35"/>
      <c r="KE90" s="35"/>
      <c r="KF90" s="35"/>
      <c r="KG90" s="35"/>
      <c r="KH90" s="35"/>
      <c r="KI90" s="35"/>
      <c r="KJ90" s="35"/>
      <c r="KK90" s="35"/>
      <c r="KL90" s="35"/>
      <c r="KM90" s="35"/>
      <c r="KN90" s="35"/>
      <c r="KO90" s="35"/>
      <c r="KP90" s="35"/>
      <c r="KQ90" s="35"/>
      <c r="KR90" s="35"/>
      <c r="KS90" s="35"/>
      <c r="KT90" s="35"/>
      <c r="KU90" s="35"/>
      <c r="KV90" s="35"/>
      <c r="KW90" s="35"/>
      <c r="KX90" s="35"/>
      <c r="KY90" s="35"/>
      <c r="KZ90" s="35"/>
      <c r="LA90" s="35"/>
      <c r="LB90" s="35"/>
      <c r="LC90" s="35"/>
      <c r="LD90" s="35"/>
      <c r="LE90" s="35"/>
      <c r="LF90" s="35"/>
      <c r="LG90" s="35"/>
      <c r="LH90" s="35"/>
      <c r="LI90" s="35"/>
      <c r="LJ90" s="35"/>
      <c r="LK90" s="35"/>
      <c r="LL90" s="35"/>
      <c r="LM90" s="35"/>
      <c r="LN90" s="35"/>
      <c r="LO90" s="35"/>
      <c r="LP90" s="35"/>
      <c r="LQ90" s="35"/>
      <c r="LR90" s="35"/>
      <c r="LS90" s="35"/>
      <c r="LT90" s="35"/>
      <c r="LU90" s="35"/>
      <c r="LV90" s="35"/>
      <c r="LW90" s="35"/>
      <c r="LX90" s="35"/>
      <c r="LY90" s="35"/>
      <c r="LZ90" s="35"/>
      <c r="MA90" s="35"/>
      <c r="MB90" s="35"/>
      <c r="MC90" s="35"/>
      <c r="MD90" s="35"/>
      <c r="ME90" s="35"/>
      <c r="MF90" s="35"/>
      <c r="MG90" s="35"/>
      <c r="MH90" s="35"/>
      <c r="MI90" s="35"/>
      <c r="MJ90" s="35"/>
      <c r="MK90" s="35"/>
      <c r="ML90" s="35"/>
      <c r="MM90" s="35"/>
      <c r="MN90" s="35"/>
      <c r="MO90" s="35"/>
      <c r="MP90" s="35"/>
      <c r="MQ90" s="35"/>
      <c r="MR90" s="35"/>
      <c r="MS90" s="35"/>
      <c r="MT90" s="35"/>
      <c r="MU90" s="35"/>
      <c r="MV90" s="35"/>
      <c r="MW90" s="35"/>
      <c r="MX90" s="35"/>
      <c r="MY90" s="35"/>
      <c r="MZ90" s="35"/>
      <c r="NA90" s="35"/>
      <c r="NB90" s="35"/>
      <c r="NC90" s="35"/>
      <c r="ND90" s="35"/>
      <c r="NE90" s="35"/>
      <c r="NF90" s="35"/>
      <c r="NG90" s="35"/>
      <c r="NH90" s="35"/>
      <c r="NI90" s="35"/>
      <c r="NJ90" s="35"/>
      <c r="NK90" s="35"/>
      <c r="NL90" s="35"/>
      <c r="NM90" s="35"/>
      <c r="NN90" s="35"/>
      <c r="NO90" s="35"/>
      <c r="NP90" s="35"/>
      <c r="NQ90" s="35"/>
      <c r="NR90" s="35"/>
      <c r="NS90" s="35"/>
      <c r="NT90" s="35"/>
      <c r="NU90" s="35"/>
      <c r="NV90" s="35"/>
      <c r="NW90" s="35"/>
      <c r="NX90" s="35"/>
      <c r="NY90" s="35"/>
      <c r="NZ90" s="35"/>
      <c r="OA90" s="35"/>
      <c r="OB90" s="35"/>
      <c r="OC90" s="35"/>
      <c r="OD90" s="35"/>
      <c r="OE90" s="35"/>
      <c r="OF90" s="35"/>
      <c r="OG90" s="35"/>
      <c r="OH90" s="35">
        <v>20</v>
      </c>
      <c r="OI90" s="35"/>
      <c r="OJ90" s="35"/>
      <c r="OK90" s="35"/>
      <c r="OL90" s="35"/>
      <c r="OM90" s="35"/>
      <c r="ON90" s="35"/>
      <c r="OO90" s="35"/>
      <c r="OP90" s="35"/>
      <c r="OQ90" s="35"/>
      <c r="OR90" s="35"/>
      <c r="OS90" s="35"/>
      <c r="OT90" s="35"/>
      <c r="OU90" s="35"/>
      <c r="OV90" s="35"/>
      <c r="OW90" s="35"/>
      <c r="OX90" s="35"/>
      <c r="OY90" s="35"/>
      <c r="OZ90" s="35"/>
      <c r="PA90" s="35"/>
      <c r="PB90" s="35"/>
      <c r="PC90" s="35"/>
      <c r="PD90" s="35"/>
      <c r="PE90" s="35"/>
      <c r="PF90" s="35"/>
      <c r="PG90" s="35"/>
      <c r="PH90" s="35"/>
      <c r="PI90" s="35"/>
      <c r="PJ90" s="35"/>
      <c r="PK90" s="35"/>
      <c r="PL90" s="35"/>
      <c r="PM90" s="35"/>
      <c r="PN90" s="35"/>
      <c r="PO90" s="35"/>
      <c r="PP90" s="35"/>
      <c r="PQ90" s="35"/>
      <c r="PR90" s="35"/>
      <c r="PS90" s="35"/>
      <c r="PT90" s="35"/>
      <c r="PU90" s="35"/>
      <c r="PV90" s="35"/>
      <c r="PW90" s="35"/>
      <c r="PX90" s="35"/>
      <c r="PY90" s="35"/>
      <c r="PZ90" s="35"/>
      <c r="QA90" s="35"/>
      <c r="QB90" s="35"/>
      <c r="QC90" s="35"/>
      <c r="QD90" s="35"/>
      <c r="QE90" s="35"/>
      <c r="QF90" s="35">
        <v>10</v>
      </c>
      <c r="QG90" s="35"/>
      <c r="QH90" s="35"/>
      <c r="QI90" s="35"/>
      <c r="QJ90" s="35"/>
      <c r="QK90" s="35"/>
      <c r="QL90" s="35"/>
      <c r="QM90" s="35"/>
      <c r="QN90" s="35"/>
      <c r="QO90" s="35"/>
      <c r="QP90" s="35"/>
      <c r="QQ90" s="35"/>
      <c r="QR90" s="35"/>
      <c r="QS90" s="35"/>
      <c r="QT90" s="35"/>
      <c r="QU90" s="35"/>
      <c r="QV90" s="35"/>
      <c r="QW90" s="35"/>
      <c r="QX90" s="35"/>
      <c r="QY90" s="35"/>
      <c r="QZ90" s="35"/>
      <c r="RA90" s="35"/>
      <c r="RB90" s="35"/>
      <c r="RC90" s="35"/>
      <c r="RD90" s="35"/>
      <c r="RE90" s="35"/>
      <c r="RF90" s="35"/>
      <c r="RG90" s="35"/>
      <c r="RH90" s="35"/>
      <c r="RI90" s="35"/>
      <c r="RJ90" s="35"/>
      <c r="RK90" s="35"/>
      <c r="RL90" s="35"/>
      <c r="RM90" s="35"/>
      <c r="RN90" s="35"/>
      <c r="RO90" s="35"/>
      <c r="RP90" s="35"/>
      <c r="RQ90" s="35"/>
      <c r="RR90" s="35">
        <v>10</v>
      </c>
      <c r="RS90" s="35"/>
      <c r="RT90" s="35"/>
      <c r="RU90" s="35"/>
      <c r="RV90" s="35"/>
      <c r="RW90" s="35"/>
      <c r="RX90" s="35"/>
      <c r="RY90" s="35"/>
      <c r="RZ90" s="35"/>
      <c r="SA90" s="35"/>
      <c r="SB90" s="35"/>
      <c r="SC90" s="35"/>
      <c r="SD90" s="35"/>
      <c r="SE90" s="35"/>
      <c r="SF90" s="35"/>
      <c r="SG90" s="35"/>
      <c r="SH90" s="35"/>
      <c r="SI90" s="35"/>
      <c r="SJ90" s="35"/>
      <c r="SK90" s="35"/>
      <c r="SL90" s="35"/>
      <c r="SM90" s="35"/>
      <c r="SN90" s="35">
        <v>30</v>
      </c>
      <c r="SO90" s="35"/>
      <c r="SP90" s="35"/>
      <c r="SQ90" s="35"/>
      <c r="SR90" s="35"/>
      <c r="SS90" s="35"/>
      <c r="ST90" s="35"/>
      <c r="SU90" s="35"/>
      <c r="SV90" s="35"/>
      <c r="SW90" s="35"/>
      <c r="SX90" s="35"/>
      <c r="SY90" s="35"/>
      <c r="SZ90" s="35"/>
      <c r="TA90" s="35"/>
      <c r="TB90" s="35"/>
      <c r="TC90" s="35"/>
      <c r="TD90" s="35"/>
      <c r="TE90" s="35"/>
      <c r="TF90" s="35"/>
      <c r="TG90" s="35"/>
      <c r="TH90" s="35"/>
      <c r="TI90" s="35"/>
      <c r="TJ90" s="35"/>
      <c r="TK90" s="35"/>
      <c r="TL90" s="35"/>
      <c r="TM90" s="35"/>
      <c r="TN90" s="35"/>
      <c r="TO90" s="35"/>
      <c r="TP90" s="35"/>
      <c r="TQ90" s="35"/>
      <c r="TR90" s="35"/>
      <c r="TS90" s="35"/>
      <c r="TT90" s="35"/>
      <c r="TU90" s="35"/>
      <c r="TV90" s="35"/>
      <c r="TW90" s="35"/>
      <c r="TX90" s="35"/>
      <c r="TY90" s="35"/>
      <c r="TZ90" s="35"/>
      <c r="UA90" s="35"/>
      <c r="UB90" s="35"/>
      <c r="UC90" s="35"/>
      <c r="UD90" s="35"/>
      <c r="UE90" s="35"/>
      <c r="UF90" s="35"/>
      <c r="UG90" s="35"/>
      <c r="UH90" s="35"/>
      <c r="UI90" s="35"/>
      <c r="UJ90" s="35"/>
      <c r="UK90" s="35"/>
      <c r="UL90" s="35"/>
      <c r="UM90" s="35"/>
      <c r="UN90" s="35"/>
      <c r="UO90" s="35"/>
      <c r="UP90" s="35"/>
      <c r="UQ90" s="35"/>
      <c r="UR90" s="35"/>
      <c r="US90" s="35"/>
      <c r="UT90" s="35"/>
      <c r="UU90" s="35"/>
      <c r="UV90" s="35"/>
      <c r="UW90" s="35"/>
      <c r="UX90" s="35"/>
      <c r="UY90" s="35"/>
      <c r="UZ90" s="35"/>
      <c r="VA90" s="35"/>
      <c r="VB90" s="35"/>
      <c r="VC90" s="35"/>
      <c r="VD90" s="35"/>
      <c r="VE90" s="35"/>
      <c r="VF90" s="35"/>
      <c r="VG90" s="35"/>
      <c r="VH90" s="35"/>
      <c r="VI90" s="35"/>
      <c r="VJ90" s="35"/>
      <c r="VK90" s="35"/>
      <c r="VL90" s="35"/>
      <c r="VM90" s="35"/>
      <c r="VN90" s="35"/>
      <c r="VO90" s="35"/>
      <c r="VP90" s="35"/>
      <c r="VQ90" s="35"/>
      <c r="VR90" s="35"/>
      <c r="VS90" s="35"/>
      <c r="VT90" s="35"/>
      <c r="VU90" s="35"/>
      <c r="VV90" s="35"/>
      <c r="VW90" s="35"/>
      <c r="VX90" s="35"/>
      <c r="VY90" s="35"/>
      <c r="VZ90" s="35"/>
      <c r="WA90" s="35"/>
      <c r="WB90" s="35"/>
      <c r="WC90" s="35"/>
      <c r="WD90" s="35"/>
      <c r="WE90" s="35"/>
      <c r="WF90" s="35"/>
      <c r="WG90" s="35"/>
      <c r="WH90" s="35"/>
      <c r="WI90" s="35"/>
      <c r="WJ90" s="35"/>
      <c r="WK90" s="35"/>
      <c r="WL90" s="35"/>
      <c r="WM90" s="35"/>
      <c r="WN90" s="35"/>
      <c r="WO90" s="35"/>
      <c r="WP90" s="35"/>
      <c r="WQ90" s="35"/>
      <c r="WR90" s="35"/>
      <c r="WS90" s="35"/>
      <c r="WT90" s="35"/>
      <c r="WU90" s="35"/>
      <c r="WV90" s="35"/>
      <c r="WW90" s="35"/>
      <c r="WX90" s="35"/>
      <c r="WY90" s="35"/>
      <c r="WZ90" s="35"/>
      <c r="XA90" s="35"/>
      <c r="XB90" s="35"/>
      <c r="XC90" s="35"/>
      <c r="XD90" s="35"/>
      <c r="XE90" s="35"/>
      <c r="XF90" s="35"/>
      <c r="XG90" s="35"/>
      <c r="XH90" s="35"/>
      <c r="XI90" s="35"/>
      <c r="XJ90" s="35"/>
      <c r="XK90" s="35"/>
      <c r="XL90" s="35"/>
      <c r="XM90" s="35"/>
      <c r="XN90" s="35"/>
      <c r="XO90" s="35"/>
      <c r="XP90" s="35"/>
      <c r="XQ90" s="35"/>
      <c r="XR90" s="35"/>
      <c r="XS90" s="35"/>
      <c r="XT90" s="35"/>
      <c r="XU90" s="35"/>
      <c r="XV90" s="35"/>
      <c r="XW90" s="35"/>
      <c r="XX90" s="35"/>
      <c r="XY90" s="35"/>
      <c r="XZ90" s="35"/>
      <c r="YA90" s="35"/>
      <c r="YB90" s="35"/>
      <c r="YC90" s="35"/>
      <c r="YD90" s="35"/>
      <c r="YE90" s="35"/>
      <c r="YF90" s="35"/>
      <c r="YG90" s="35"/>
      <c r="YH90" s="35"/>
      <c r="YI90" s="35"/>
      <c r="YJ90" s="35"/>
      <c r="YK90" s="35"/>
      <c r="YL90" s="35"/>
      <c r="YM90" s="35"/>
      <c r="YN90" s="35"/>
      <c r="YO90" s="35"/>
      <c r="YP90" s="35"/>
      <c r="YQ90" s="35"/>
      <c r="YR90" s="35"/>
      <c r="YS90" s="35"/>
      <c r="YT90" s="35"/>
      <c r="YU90" s="35"/>
      <c r="YV90" s="35"/>
      <c r="YW90" s="35"/>
      <c r="YX90" s="35"/>
      <c r="YY90" s="35"/>
      <c r="YZ90" s="35"/>
      <c r="ZA90" s="35"/>
      <c r="ZB90" s="35"/>
      <c r="ZC90" s="35"/>
      <c r="ZD90" s="35"/>
      <c r="ZE90" s="35"/>
      <c r="ZF90" s="35"/>
      <c r="ZG90" s="35"/>
      <c r="ZH90" s="35"/>
      <c r="ZI90" s="35"/>
      <c r="ZJ90" s="35"/>
      <c r="ZK90" s="35"/>
      <c r="ZL90" s="35"/>
      <c r="ZM90" s="35"/>
      <c r="ZN90" s="35"/>
      <c r="ZO90" s="35"/>
      <c r="ZP90" s="35"/>
      <c r="ZQ90" s="35"/>
      <c r="ZR90" s="35"/>
      <c r="ZS90" s="35"/>
      <c r="ZT90" s="35"/>
      <c r="ZU90" s="35"/>
      <c r="ZV90" s="35"/>
      <c r="ZW90" s="35"/>
      <c r="ZX90" s="35"/>
      <c r="ZY90" s="35"/>
      <c r="ZZ90" s="35"/>
      <c r="AAA90" s="35"/>
      <c r="AAB90" s="35"/>
      <c r="AAC90" s="35"/>
      <c r="AAD90" s="35"/>
      <c r="AAE90" s="35"/>
      <c r="AAF90" s="35"/>
      <c r="AAG90" s="35"/>
      <c r="AAH90" s="35"/>
      <c r="AAI90" s="35"/>
      <c r="AAJ90" s="35"/>
      <c r="AAK90" s="35"/>
      <c r="AAL90" s="35"/>
      <c r="AAM90" s="35"/>
      <c r="AAN90" s="35"/>
      <c r="AAO90" s="35">
        <v>20</v>
      </c>
      <c r="AAP90" s="35"/>
      <c r="AAQ90" s="35"/>
      <c r="AAR90" s="35"/>
      <c r="AAS90" s="35"/>
      <c r="AAT90" s="35"/>
      <c r="AAU90" s="35"/>
      <c r="AAV90" s="35"/>
      <c r="AAW90" s="35"/>
      <c r="AAX90" s="35"/>
      <c r="AAY90" s="35"/>
      <c r="AAZ90" s="35"/>
      <c r="ABA90" s="35"/>
      <c r="ABB90" s="35"/>
      <c r="ABC90" s="35"/>
      <c r="ABD90" s="35"/>
      <c r="ABE90" s="35"/>
      <c r="ABF90" s="35"/>
      <c r="ABG90" s="35"/>
      <c r="ABH90" s="35"/>
      <c r="ABI90" s="35"/>
      <c r="ABJ90" s="35"/>
      <c r="ABK90" s="35"/>
      <c r="ABL90" s="35"/>
      <c r="ABM90" s="35"/>
      <c r="ABN90" s="35"/>
      <c r="ABO90" s="35"/>
      <c r="ABP90" s="35"/>
      <c r="ABQ90" s="35"/>
      <c r="ABR90" s="35"/>
      <c r="ABS90" s="35"/>
      <c r="ABT90" s="35"/>
      <c r="ABU90" s="35"/>
      <c r="ABV90" s="35"/>
      <c r="ABW90" s="35"/>
      <c r="ABX90" s="35"/>
      <c r="ABY90" s="35"/>
      <c r="ABZ90" s="35"/>
      <c r="ACA90" s="35"/>
      <c r="ACB90" s="35"/>
      <c r="ACC90" s="35"/>
      <c r="ACD90" s="35"/>
      <c r="ACE90" s="35"/>
      <c r="ACF90" s="35"/>
      <c r="ACG90" s="35"/>
      <c r="ACH90" s="35"/>
      <c r="ACI90" s="35"/>
      <c r="ACJ90" s="35"/>
      <c r="ACK90" s="35"/>
      <c r="ACL90" s="35"/>
      <c r="ACM90" s="35"/>
      <c r="ACN90" s="35"/>
      <c r="ACO90" s="35"/>
      <c r="ACP90" s="35"/>
      <c r="ACQ90" s="35">
        <v>20</v>
      </c>
      <c r="ACR90" s="35"/>
      <c r="ACS90" s="35"/>
      <c r="ACT90" s="35"/>
      <c r="ACU90" s="35"/>
      <c r="ACV90" s="35"/>
      <c r="ACW90" s="35"/>
      <c r="ACX90" s="35">
        <v>20</v>
      </c>
      <c r="ACY90" s="35"/>
      <c r="ACZ90" s="35"/>
      <c r="ADA90" s="35"/>
      <c r="ADB90" s="35"/>
      <c r="ADC90" s="35"/>
      <c r="ADD90" s="35"/>
      <c r="ADE90" s="35"/>
      <c r="ADF90" s="35"/>
      <c r="ADG90" s="35"/>
      <c r="ADH90" s="35"/>
      <c r="ADI90" s="35"/>
      <c r="ADJ90" s="35"/>
      <c r="ADK90" s="35"/>
      <c r="ADL90" s="35"/>
      <c r="ADM90" s="35"/>
      <c r="ADN90" s="35"/>
      <c r="ADO90" s="35"/>
      <c r="ADP90" s="35"/>
      <c r="ADQ90" s="35"/>
      <c r="ADR90" s="35"/>
      <c r="ADS90" s="35"/>
      <c r="ADT90" s="35"/>
      <c r="ADU90" s="35"/>
      <c r="ADV90" s="35"/>
      <c r="ADW90" s="35"/>
      <c r="ADX90" s="35"/>
      <c r="ADY90" s="26">
        <f t="shared" si="4"/>
        <v>0</v>
      </c>
      <c r="ADZ90" s="5"/>
    </row>
    <row r="91" spans="1:806" s="33" customFormat="1" ht="13.5" customHeight="1" x14ac:dyDescent="0.2">
      <c r="A91" s="51" t="s">
        <v>345</v>
      </c>
      <c r="B91" s="65">
        <f t="shared" si="3"/>
        <v>0</v>
      </c>
      <c r="C91" s="57">
        <v>10</v>
      </c>
      <c r="D91" s="60">
        <v>44767</v>
      </c>
      <c r="E91" s="67">
        <v>48.66</v>
      </c>
      <c r="F91" s="67">
        <f t="shared" si="2"/>
        <v>0</v>
      </c>
      <c r="G91" s="65">
        <v>30</v>
      </c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15"/>
      <c r="BF91" s="15"/>
      <c r="BG91" s="136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s="35"/>
      <c r="DP91" s="35"/>
      <c r="DQ91" s="35"/>
      <c r="DR91" s="35"/>
      <c r="DS91" s="35"/>
      <c r="DT91" s="35"/>
      <c r="DU91" s="35"/>
      <c r="DV91" s="35"/>
      <c r="DW91" s="35"/>
      <c r="DX91" s="35"/>
      <c r="DY91" s="35"/>
      <c r="DZ91" s="35"/>
      <c r="EA91" s="35"/>
      <c r="EB91" s="35"/>
      <c r="EC91" s="35"/>
      <c r="ED91" s="35"/>
      <c r="EE91" s="35"/>
      <c r="EF91" s="35"/>
      <c r="EG91" s="35"/>
      <c r="EH91" s="35"/>
      <c r="EI91" s="35"/>
      <c r="EJ91" s="35"/>
      <c r="EK91" s="35"/>
      <c r="EL91" s="35">
        <v>30</v>
      </c>
      <c r="EM91" s="35"/>
      <c r="EN91" s="35">
        <v>30</v>
      </c>
      <c r="EO91" s="35">
        <v>20</v>
      </c>
      <c r="EP91" s="35">
        <v>150</v>
      </c>
      <c r="EQ91" s="35"/>
      <c r="ER91" s="35"/>
      <c r="ES91" s="35">
        <v>90</v>
      </c>
      <c r="ET91" s="35">
        <v>20</v>
      </c>
      <c r="EU91" s="35"/>
      <c r="EV91" s="35">
        <v>60</v>
      </c>
      <c r="EW91" s="35"/>
      <c r="EX91" s="35"/>
      <c r="EY91" s="35"/>
      <c r="EZ91" s="35">
        <v>30</v>
      </c>
      <c r="FA91" s="35"/>
      <c r="FB91" s="35">
        <v>40</v>
      </c>
      <c r="FC91" s="35">
        <v>30</v>
      </c>
      <c r="FD91" s="35">
        <v>10</v>
      </c>
      <c r="FE91" s="35"/>
      <c r="FF91" s="35"/>
      <c r="FG91" s="35"/>
      <c r="FH91" s="35"/>
      <c r="FI91" s="35"/>
      <c r="FJ91" s="35"/>
      <c r="FK91" s="35"/>
      <c r="FL91" s="35"/>
      <c r="FM91" s="35"/>
      <c r="FN91" s="35"/>
      <c r="FO91" s="35"/>
      <c r="FP91" s="35"/>
      <c r="FQ91" s="35"/>
      <c r="FR91" s="35"/>
      <c r="FS91" s="35"/>
      <c r="FT91" s="35"/>
      <c r="FU91" s="35"/>
      <c r="FV91" s="35"/>
      <c r="FW91" s="35"/>
      <c r="FX91" s="35"/>
      <c r="FY91" s="35"/>
      <c r="FZ91" s="35"/>
      <c r="GA91" s="35"/>
      <c r="GB91" s="35"/>
      <c r="GC91" s="35"/>
      <c r="GD91" s="35"/>
      <c r="GE91" s="35"/>
      <c r="GF91" s="35"/>
      <c r="GG91" s="35"/>
      <c r="GH91" s="35"/>
      <c r="GI91" s="35"/>
      <c r="GJ91" s="35"/>
      <c r="GK91" s="35"/>
      <c r="GL91" s="35"/>
      <c r="GM91" s="35"/>
      <c r="GN91" s="35"/>
      <c r="GO91" s="35"/>
      <c r="GP91" s="35"/>
      <c r="GQ91" s="35"/>
      <c r="GR91" s="35"/>
      <c r="GS91" s="35"/>
      <c r="GT91" s="35"/>
      <c r="GU91" s="35"/>
      <c r="GV91" s="35"/>
      <c r="GW91" s="35"/>
      <c r="GX91" s="35"/>
      <c r="GY91" s="35"/>
      <c r="GZ91" s="35"/>
      <c r="HA91" s="35"/>
      <c r="HB91" s="35"/>
      <c r="HC91" s="35"/>
      <c r="HD91" s="35"/>
      <c r="HE91" s="35"/>
      <c r="HF91" s="35"/>
      <c r="HG91" s="35"/>
      <c r="HH91" s="35"/>
      <c r="HI91" s="35"/>
      <c r="HJ91" s="35"/>
      <c r="HK91" s="35"/>
      <c r="HL91" s="35"/>
      <c r="HM91" s="35"/>
      <c r="HN91" s="35"/>
      <c r="HO91" s="35"/>
      <c r="HP91" s="35"/>
      <c r="HQ91" s="35"/>
      <c r="HR91" s="35"/>
      <c r="HS91" s="35"/>
      <c r="HT91" s="35"/>
      <c r="HU91" s="35"/>
      <c r="HV91" s="35"/>
      <c r="HW91" s="35"/>
      <c r="HX91" s="35"/>
      <c r="HY91" s="35"/>
      <c r="HZ91" s="35"/>
      <c r="IA91" s="35"/>
      <c r="IB91" s="35"/>
      <c r="IC91" s="35"/>
      <c r="ID91" s="35"/>
      <c r="IE91" s="35"/>
      <c r="IF91" s="35"/>
      <c r="IG91" s="35"/>
      <c r="IH91" s="35"/>
      <c r="II91" s="35"/>
      <c r="IJ91" s="35"/>
      <c r="IK91" s="35"/>
      <c r="IL91" s="35"/>
      <c r="IM91" s="35"/>
      <c r="IN91" s="35"/>
      <c r="IO91" s="35"/>
      <c r="IP91" s="35"/>
      <c r="IQ91" s="35"/>
      <c r="IR91" s="35"/>
      <c r="IS91" s="35"/>
      <c r="IT91" s="35"/>
      <c r="IU91" s="35"/>
      <c r="IV91" s="35"/>
      <c r="IW91" s="35"/>
      <c r="IX91" s="35"/>
      <c r="IY91" s="35"/>
      <c r="IZ91" s="35"/>
      <c r="JA91" s="35"/>
      <c r="JB91" s="35"/>
      <c r="JC91" s="35"/>
      <c r="JD91" s="35"/>
      <c r="JE91" s="35"/>
      <c r="JF91" s="35"/>
      <c r="JG91" s="35"/>
      <c r="JH91" s="35"/>
      <c r="JI91" s="35"/>
      <c r="JJ91" s="35"/>
      <c r="JK91" s="35"/>
      <c r="JL91" s="35"/>
      <c r="JM91" s="35"/>
      <c r="JN91" s="35"/>
      <c r="JO91" s="35"/>
      <c r="JP91" s="35"/>
      <c r="JQ91" s="35"/>
      <c r="JR91" s="35"/>
      <c r="JS91" s="35"/>
      <c r="JT91" s="35"/>
      <c r="JU91" s="35"/>
      <c r="JV91" s="35"/>
      <c r="JW91" s="35"/>
      <c r="JX91" s="35"/>
      <c r="JY91" s="35"/>
      <c r="JZ91" s="35"/>
      <c r="KA91" s="35"/>
      <c r="KB91" s="35"/>
      <c r="KC91" s="35"/>
      <c r="KD91" s="35"/>
      <c r="KE91" s="35"/>
      <c r="KF91" s="35"/>
      <c r="KG91" s="35"/>
      <c r="KH91" s="35"/>
      <c r="KI91" s="35"/>
      <c r="KJ91" s="35"/>
      <c r="KK91" s="35"/>
      <c r="KL91" s="35"/>
      <c r="KM91" s="35"/>
      <c r="KN91" s="35"/>
      <c r="KO91" s="35"/>
      <c r="KP91" s="35"/>
      <c r="KQ91" s="35"/>
      <c r="KR91" s="35"/>
      <c r="KS91" s="35"/>
      <c r="KT91" s="35"/>
      <c r="KU91" s="35"/>
      <c r="KV91" s="35"/>
      <c r="KW91" s="35"/>
      <c r="KX91" s="35"/>
      <c r="KY91" s="35"/>
      <c r="KZ91" s="35"/>
      <c r="LA91" s="35"/>
      <c r="LB91" s="35"/>
      <c r="LC91" s="35"/>
      <c r="LD91" s="35"/>
      <c r="LE91" s="35"/>
      <c r="LF91" s="35"/>
      <c r="LG91" s="35"/>
      <c r="LH91" s="35"/>
      <c r="LI91" s="35"/>
      <c r="LJ91" s="35"/>
      <c r="LK91" s="35"/>
      <c r="LL91" s="35"/>
      <c r="LM91" s="35"/>
      <c r="LN91" s="35"/>
      <c r="LO91" s="35"/>
      <c r="LP91" s="35"/>
      <c r="LQ91" s="35"/>
      <c r="LR91" s="35"/>
      <c r="LS91" s="35"/>
      <c r="LT91" s="35"/>
      <c r="LU91" s="35"/>
      <c r="LV91" s="35"/>
      <c r="LW91" s="35"/>
      <c r="LX91" s="35"/>
      <c r="LY91" s="35"/>
      <c r="LZ91" s="35"/>
      <c r="MA91" s="35"/>
      <c r="MB91" s="35"/>
      <c r="MC91" s="35"/>
      <c r="MD91" s="35"/>
      <c r="ME91" s="35"/>
      <c r="MF91" s="35"/>
      <c r="MG91" s="35"/>
      <c r="MH91" s="35"/>
      <c r="MI91" s="35"/>
      <c r="MJ91" s="35"/>
      <c r="MK91" s="35"/>
      <c r="ML91" s="35"/>
      <c r="MM91" s="35"/>
      <c r="MN91" s="35"/>
      <c r="MO91" s="35"/>
      <c r="MP91" s="35"/>
      <c r="MQ91" s="35"/>
      <c r="MR91" s="35"/>
      <c r="MS91" s="35"/>
      <c r="MT91" s="35"/>
      <c r="MU91" s="35"/>
      <c r="MV91" s="35"/>
      <c r="MW91" s="35"/>
      <c r="MX91" s="35"/>
      <c r="MY91" s="35"/>
      <c r="MZ91" s="35"/>
      <c r="NA91" s="35"/>
      <c r="NB91" s="35"/>
      <c r="NC91" s="35"/>
      <c r="ND91" s="35"/>
      <c r="NE91" s="35"/>
      <c r="NF91" s="35"/>
      <c r="NG91" s="35"/>
      <c r="NH91" s="35"/>
      <c r="NI91" s="35"/>
      <c r="NJ91" s="35"/>
      <c r="NK91" s="35"/>
      <c r="NL91" s="35"/>
      <c r="NM91" s="35"/>
      <c r="NN91" s="35"/>
      <c r="NO91" s="35"/>
      <c r="NP91" s="35"/>
      <c r="NQ91" s="35"/>
      <c r="NR91" s="35"/>
      <c r="NS91" s="35"/>
      <c r="NT91" s="35"/>
      <c r="NU91" s="35"/>
      <c r="NV91" s="35"/>
      <c r="NW91" s="35"/>
      <c r="NX91" s="35"/>
      <c r="NY91" s="35"/>
      <c r="NZ91" s="35"/>
      <c r="OA91" s="35"/>
      <c r="OB91" s="35"/>
      <c r="OC91" s="35"/>
      <c r="OD91" s="35"/>
      <c r="OE91" s="35"/>
      <c r="OF91" s="35"/>
      <c r="OG91" s="35"/>
      <c r="OH91" s="35"/>
      <c r="OI91" s="35"/>
      <c r="OJ91" s="35"/>
      <c r="OK91" s="35"/>
      <c r="OL91" s="35"/>
      <c r="OM91" s="35"/>
      <c r="ON91" s="35"/>
      <c r="OO91" s="35"/>
      <c r="OP91" s="35"/>
      <c r="OQ91" s="35"/>
      <c r="OR91" s="35"/>
      <c r="OS91" s="35"/>
      <c r="OT91" s="35"/>
      <c r="OU91" s="35"/>
      <c r="OV91" s="35"/>
      <c r="OW91" s="35"/>
      <c r="OX91" s="35"/>
      <c r="OY91" s="35"/>
      <c r="OZ91" s="35"/>
      <c r="PA91" s="35"/>
      <c r="PB91" s="35"/>
      <c r="PC91" s="35">
        <v>210</v>
      </c>
      <c r="PD91" s="35"/>
      <c r="PE91" s="35"/>
      <c r="PF91" s="35"/>
      <c r="PG91" s="35"/>
      <c r="PH91" s="35"/>
      <c r="PI91" s="35"/>
      <c r="PJ91" s="35"/>
      <c r="PK91" s="35"/>
      <c r="PL91" s="35"/>
      <c r="PM91" s="35"/>
      <c r="PN91" s="35"/>
      <c r="PO91" s="35"/>
      <c r="PP91" s="35"/>
      <c r="PQ91" s="35"/>
      <c r="PR91" s="35"/>
      <c r="PS91" s="35"/>
      <c r="PT91" s="35"/>
      <c r="PU91" s="35"/>
      <c r="PV91" s="35"/>
      <c r="PW91" s="35"/>
      <c r="PX91" s="35"/>
      <c r="PY91" s="35"/>
      <c r="PZ91" s="35"/>
      <c r="QA91" s="35"/>
      <c r="QB91" s="35"/>
      <c r="QC91" s="35"/>
      <c r="QD91" s="35"/>
      <c r="QE91" s="35"/>
      <c r="QF91" s="35">
        <v>160</v>
      </c>
      <c r="QG91" s="35"/>
      <c r="QH91" s="35"/>
      <c r="QI91" s="35"/>
      <c r="QJ91" s="35"/>
      <c r="QK91" s="35"/>
      <c r="QL91" s="35"/>
      <c r="QM91" s="35"/>
      <c r="QN91" s="35"/>
      <c r="QO91" s="35"/>
      <c r="QP91" s="35"/>
      <c r="QQ91" s="35"/>
      <c r="QR91" s="35"/>
      <c r="QS91" s="35"/>
      <c r="QT91" s="35"/>
      <c r="QU91" s="35"/>
      <c r="QV91" s="35"/>
      <c r="QW91" s="35"/>
      <c r="QX91" s="35"/>
      <c r="QY91" s="35"/>
      <c r="QZ91" s="35"/>
      <c r="RA91" s="35"/>
      <c r="RB91" s="35"/>
      <c r="RC91" s="35"/>
      <c r="RD91" s="35"/>
      <c r="RE91" s="35"/>
      <c r="RF91" s="35"/>
      <c r="RG91" s="35"/>
      <c r="RH91" s="35"/>
      <c r="RI91" s="35"/>
      <c r="RJ91" s="35"/>
      <c r="RK91" s="35"/>
      <c r="RL91" s="35"/>
      <c r="RM91" s="35"/>
      <c r="RN91" s="35"/>
      <c r="RO91" s="35"/>
      <c r="RP91" s="35"/>
      <c r="RQ91" s="35"/>
      <c r="RR91" s="35"/>
      <c r="RS91" s="35"/>
      <c r="RT91" s="35"/>
      <c r="RU91" s="35"/>
      <c r="RV91" s="35"/>
      <c r="RW91" s="35"/>
      <c r="RX91" s="35"/>
      <c r="RY91" s="35"/>
      <c r="RZ91" s="35"/>
      <c r="SA91" s="35"/>
      <c r="SB91" s="35"/>
      <c r="SC91" s="35"/>
      <c r="SD91" s="35"/>
      <c r="SE91" s="35"/>
      <c r="SF91" s="35"/>
      <c r="SG91" s="35"/>
      <c r="SH91" s="35"/>
      <c r="SI91" s="35"/>
      <c r="SJ91" s="35"/>
      <c r="SK91" s="35"/>
      <c r="SL91" s="35"/>
      <c r="SM91" s="35"/>
      <c r="SN91" s="35"/>
      <c r="SO91" s="35"/>
      <c r="SP91" s="35"/>
      <c r="SQ91" s="35"/>
      <c r="SR91" s="35"/>
      <c r="SS91" s="35"/>
      <c r="ST91" s="35"/>
      <c r="SU91" s="35"/>
      <c r="SV91" s="35"/>
      <c r="SW91" s="35"/>
      <c r="SX91" s="35"/>
      <c r="SY91" s="35"/>
      <c r="SZ91" s="35"/>
      <c r="TA91" s="35"/>
      <c r="TB91" s="35"/>
      <c r="TC91" s="35"/>
      <c r="TD91" s="35"/>
      <c r="TE91" s="35"/>
      <c r="TF91" s="35"/>
      <c r="TG91" s="35"/>
      <c r="TH91" s="35"/>
      <c r="TI91" s="35"/>
      <c r="TJ91" s="35"/>
      <c r="TK91" s="35"/>
      <c r="TL91" s="35"/>
      <c r="TM91" s="35"/>
      <c r="TN91" s="35"/>
      <c r="TO91" s="35"/>
      <c r="TP91" s="35"/>
      <c r="TQ91" s="35"/>
      <c r="TR91" s="35"/>
      <c r="TS91" s="35"/>
      <c r="TT91" s="35"/>
      <c r="TU91" s="35"/>
      <c r="TV91" s="35"/>
      <c r="TW91" s="35"/>
      <c r="TX91" s="35"/>
      <c r="TY91" s="35"/>
      <c r="TZ91" s="35"/>
      <c r="UA91" s="35"/>
      <c r="UB91" s="35"/>
      <c r="UC91" s="35"/>
      <c r="UD91" s="35"/>
      <c r="UE91" s="35"/>
      <c r="UF91" s="35"/>
      <c r="UG91" s="35"/>
      <c r="UH91" s="35"/>
      <c r="UI91" s="35"/>
      <c r="UJ91" s="35"/>
      <c r="UK91" s="35"/>
      <c r="UL91" s="35"/>
      <c r="UM91" s="35"/>
      <c r="UN91" s="35"/>
      <c r="UO91" s="35"/>
      <c r="UP91" s="35"/>
      <c r="UQ91" s="35"/>
      <c r="UR91" s="35"/>
      <c r="US91" s="35"/>
      <c r="UT91" s="35"/>
      <c r="UU91" s="35"/>
      <c r="UV91" s="35"/>
      <c r="UW91" s="35"/>
      <c r="UX91" s="35"/>
      <c r="UY91" s="35"/>
      <c r="UZ91" s="35"/>
      <c r="VA91" s="35"/>
      <c r="VB91" s="35"/>
      <c r="VC91" s="35"/>
      <c r="VD91" s="35"/>
      <c r="VE91" s="35"/>
      <c r="VF91" s="35"/>
      <c r="VG91" s="35"/>
      <c r="VH91" s="35"/>
      <c r="VI91" s="35"/>
      <c r="VJ91" s="35"/>
      <c r="VK91" s="35"/>
      <c r="VL91" s="35"/>
      <c r="VM91" s="35"/>
      <c r="VN91" s="35"/>
      <c r="VO91" s="35"/>
      <c r="VP91" s="35"/>
      <c r="VQ91" s="35"/>
      <c r="VR91" s="35"/>
      <c r="VS91" s="35"/>
      <c r="VT91" s="35"/>
      <c r="VU91" s="35"/>
      <c r="VV91" s="35"/>
      <c r="VW91" s="35"/>
      <c r="VX91" s="35"/>
      <c r="VY91" s="35"/>
      <c r="VZ91" s="35"/>
      <c r="WA91" s="35"/>
      <c r="WB91" s="35"/>
      <c r="WC91" s="35"/>
      <c r="WD91" s="35"/>
      <c r="WE91" s="35"/>
      <c r="WF91" s="35"/>
      <c r="WG91" s="35"/>
      <c r="WH91" s="35"/>
      <c r="WI91" s="35"/>
      <c r="WJ91" s="35"/>
      <c r="WK91" s="35"/>
      <c r="WL91" s="35"/>
      <c r="WM91" s="35"/>
      <c r="WN91" s="35"/>
      <c r="WO91" s="35"/>
      <c r="WP91" s="35"/>
      <c r="WQ91" s="35"/>
      <c r="WR91" s="35"/>
      <c r="WS91" s="35"/>
      <c r="WT91" s="35"/>
      <c r="WU91" s="35"/>
      <c r="WV91" s="35"/>
      <c r="WW91" s="35"/>
      <c r="WX91" s="35"/>
      <c r="WY91" s="35"/>
      <c r="WZ91" s="35"/>
      <c r="XA91" s="35"/>
      <c r="XB91" s="35"/>
      <c r="XC91" s="35"/>
      <c r="XD91" s="35"/>
      <c r="XE91" s="35"/>
      <c r="XF91" s="35"/>
      <c r="XG91" s="35"/>
      <c r="XH91" s="35"/>
      <c r="XI91" s="35"/>
      <c r="XJ91" s="35"/>
      <c r="XK91" s="35"/>
      <c r="XL91" s="35"/>
      <c r="XM91" s="35"/>
      <c r="XN91" s="35"/>
      <c r="XO91" s="35"/>
      <c r="XP91" s="35"/>
      <c r="XQ91" s="35"/>
      <c r="XR91" s="35"/>
      <c r="XS91" s="35"/>
      <c r="XT91" s="35"/>
      <c r="XU91" s="35"/>
      <c r="XV91" s="35"/>
      <c r="XW91" s="35"/>
      <c r="XX91" s="35"/>
      <c r="XY91" s="35"/>
      <c r="XZ91" s="35"/>
      <c r="YA91" s="35"/>
      <c r="YB91" s="35"/>
      <c r="YC91" s="35"/>
      <c r="YD91" s="35"/>
      <c r="YE91" s="35"/>
      <c r="YF91" s="35"/>
      <c r="YG91" s="35"/>
      <c r="YH91" s="35"/>
      <c r="YI91" s="35"/>
      <c r="YJ91" s="35"/>
      <c r="YK91" s="35"/>
      <c r="YL91" s="35"/>
      <c r="YM91" s="35"/>
      <c r="YN91" s="35"/>
      <c r="YO91" s="35"/>
      <c r="YP91" s="35"/>
      <c r="YQ91" s="35"/>
      <c r="YR91" s="35"/>
      <c r="YS91" s="35"/>
      <c r="YT91" s="35"/>
      <c r="YU91" s="35"/>
      <c r="YV91" s="35"/>
      <c r="YW91" s="35"/>
      <c r="YX91" s="35"/>
      <c r="YY91" s="35"/>
      <c r="YZ91" s="35"/>
      <c r="ZA91" s="35"/>
      <c r="ZB91" s="35"/>
      <c r="ZC91" s="35"/>
      <c r="ZD91" s="35"/>
      <c r="ZE91" s="35"/>
      <c r="ZF91" s="35"/>
      <c r="ZG91" s="35"/>
      <c r="ZH91" s="35"/>
      <c r="ZI91" s="35"/>
      <c r="ZJ91" s="35"/>
      <c r="ZK91" s="35"/>
      <c r="ZL91" s="35"/>
      <c r="ZM91" s="35"/>
      <c r="ZN91" s="35"/>
      <c r="ZO91" s="35"/>
      <c r="ZP91" s="35"/>
      <c r="ZQ91" s="35"/>
      <c r="ZR91" s="35"/>
      <c r="ZS91" s="35"/>
      <c r="ZT91" s="35"/>
      <c r="ZU91" s="35"/>
      <c r="ZV91" s="35"/>
      <c r="ZW91" s="35"/>
      <c r="ZX91" s="35"/>
      <c r="ZY91" s="35"/>
      <c r="ZZ91" s="35"/>
      <c r="AAA91" s="35"/>
      <c r="AAB91" s="35"/>
      <c r="AAC91" s="35">
        <v>110</v>
      </c>
      <c r="AAD91" s="35"/>
      <c r="AAE91" s="35"/>
      <c r="AAF91" s="35"/>
      <c r="AAG91" s="35"/>
      <c r="AAH91" s="35"/>
      <c r="AAI91" s="35"/>
      <c r="AAJ91" s="35"/>
      <c r="AAK91" s="35"/>
      <c r="AAL91" s="35"/>
      <c r="AAM91" s="35"/>
      <c r="AAN91" s="35"/>
      <c r="AAO91" s="35"/>
      <c r="AAP91" s="35"/>
      <c r="AAQ91" s="35"/>
      <c r="AAR91" s="35"/>
      <c r="AAS91" s="35"/>
      <c r="AAT91" s="35"/>
      <c r="AAU91" s="35"/>
      <c r="AAV91" s="35"/>
      <c r="AAW91" s="35"/>
      <c r="AAX91" s="35"/>
      <c r="AAY91" s="35"/>
      <c r="AAZ91" s="35"/>
      <c r="ABA91" s="35"/>
      <c r="ABB91" s="35"/>
      <c r="ABC91" s="35"/>
      <c r="ABD91" s="35"/>
      <c r="ABE91" s="35"/>
      <c r="ABF91" s="35"/>
      <c r="ABG91" s="35"/>
      <c r="ABH91" s="35"/>
      <c r="ABI91" s="35"/>
      <c r="ABJ91" s="35"/>
      <c r="ABK91" s="35"/>
      <c r="ABL91" s="35"/>
      <c r="ABM91" s="35"/>
      <c r="ABN91" s="35"/>
      <c r="ABO91" s="35"/>
      <c r="ABP91" s="35"/>
      <c r="ABQ91" s="35"/>
      <c r="ABR91" s="35"/>
      <c r="ABS91" s="35"/>
      <c r="ABT91" s="35"/>
      <c r="ABU91" s="35"/>
      <c r="ABV91" s="35"/>
      <c r="ABW91" s="35"/>
      <c r="ABX91" s="35"/>
      <c r="ABY91" s="35"/>
      <c r="ABZ91" s="35"/>
      <c r="ACA91" s="35"/>
      <c r="ACB91" s="35"/>
      <c r="ACC91" s="35"/>
      <c r="ACD91" s="35"/>
      <c r="ACE91" s="35"/>
      <c r="ACF91" s="35"/>
      <c r="ACG91" s="35"/>
      <c r="ACH91" s="35"/>
      <c r="ACI91" s="35"/>
      <c r="ACJ91" s="35"/>
      <c r="ACK91" s="35"/>
      <c r="ACL91" s="35"/>
      <c r="ACM91" s="35"/>
      <c r="ACN91" s="35"/>
      <c r="ACO91" s="35"/>
      <c r="ACP91" s="35"/>
      <c r="ACQ91" s="35"/>
      <c r="ACR91" s="35"/>
      <c r="ACS91" s="35"/>
      <c r="ACT91" s="35"/>
      <c r="ACU91" s="35"/>
      <c r="ACV91" s="35"/>
      <c r="ACW91" s="35"/>
      <c r="ACX91" s="35"/>
      <c r="ACY91" s="35"/>
      <c r="ACZ91" s="35"/>
      <c r="ADA91" s="35"/>
      <c r="ADB91" s="35"/>
      <c r="ADC91" s="35"/>
      <c r="ADD91" s="35"/>
      <c r="ADE91" s="35"/>
      <c r="ADF91" s="35"/>
      <c r="ADG91" s="35"/>
      <c r="ADH91" s="35"/>
      <c r="ADI91" s="35"/>
      <c r="ADJ91" s="35"/>
      <c r="ADK91" s="35"/>
      <c r="ADL91" s="35"/>
      <c r="ADM91" s="35"/>
      <c r="ADN91" s="35"/>
      <c r="ADO91" s="35"/>
      <c r="ADP91" s="35"/>
      <c r="ADQ91" s="35"/>
      <c r="ADR91" s="35"/>
      <c r="ADS91" s="35"/>
      <c r="ADT91" s="35"/>
      <c r="ADU91" s="35"/>
      <c r="ADV91" s="35"/>
      <c r="ADW91" s="35"/>
      <c r="ADX91" s="35"/>
      <c r="ADY91" s="26">
        <f t="shared" si="4"/>
        <v>0</v>
      </c>
      <c r="ADZ91" s="5"/>
    </row>
    <row r="92" spans="1:806" s="33" customFormat="1" ht="13.5" customHeight="1" x14ac:dyDescent="0.2">
      <c r="A92" s="51" t="s">
        <v>345</v>
      </c>
      <c r="B92" s="65">
        <f t="shared" si="3"/>
        <v>0</v>
      </c>
      <c r="C92" s="57">
        <v>1</v>
      </c>
      <c r="D92" s="60">
        <v>44809</v>
      </c>
      <c r="E92" s="67">
        <v>50.92</v>
      </c>
      <c r="F92" s="67">
        <f t="shared" si="2"/>
        <v>0</v>
      </c>
      <c r="G92" s="65">
        <v>90</v>
      </c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>
        <v>1</v>
      </c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>
        <v>1</v>
      </c>
      <c r="AP92" s="35"/>
      <c r="AQ92" s="35"/>
      <c r="AR92" s="35"/>
      <c r="AS92" s="35"/>
      <c r="AT92" s="35"/>
      <c r="AU92" s="35"/>
      <c r="AV92" s="35"/>
      <c r="AW92" s="35">
        <v>2</v>
      </c>
      <c r="AX92" s="35"/>
      <c r="AY92" s="35"/>
      <c r="AZ92" s="35"/>
      <c r="BA92" s="35"/>
      <c r="BB92" s="35"/>
      <c r="BC92" s="35"/>
      <c r="BD92" s="35"/>
      <c r="BE92" s="15"/>
      <c r="BF92" s="15"/>
      <c r="BG92" s="136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s="35"/>
      <c r="DP92" s="35"/>
      <c r="DQ92" s="35"/>
      <c r="DR92" s="35"/>
      <c r="DS92" s="35"/>
      <c r="DT92" s="35"/>
      <c r="DU92" s="35"/>
      <c r="DV92" s="35"/>
      <c r="DW92" s="35"/>
      <c r="DX92" s="35"/>
      <c r="DY92" s="35"/>
      <c r="DZ92" s="35"/>
      <c r="EA92" s="35"/>
      <c r="EB92" s="35"/>
      <c r="EC92" s="35"/>
      <c r="ED92" s="35"/>
      <c r="EE92" s="35"/>
      <c r="EF92" s="35"/>
      <c r="EG92" s="35"/>
      <c r="EH92" s="35"/>
      <c r="EI92" s="35"/>
      <c r="EJ92" s="35"/>
      <c r="EK92" s="35"/>
      <c r="EL92" s="35">
        <v>90</v>
      </c>
      <c r="EM92" s="35"/>
      <c r="EN92" s="35"/>
      <c r="EO92" s="35"/>
      <c r="EP92" s="35"/>
      <c r="EQ92" s="35"/>
      <c r="ER92" s="35"/>
      <c r="ES92" s="35"/>
      <c r="ET92" s="35"/>
      <c r="EU92" s="35"/>
      <c r="EV92" s="35"/>
      <c r="EW92" s="35"/>
      <c r="EX92" s="35"/>
      <c r="EY92" s="35"/>
      <c r="EZ92" s="35"/>
      <c r="FA92" s="35"/>
      <c r="FB92" s="35"/>
      <c r="FC92" s="35"/>
      <c r="FD92" s="35"/>
      <c r="FE92" s="35"/>
      <c r="FF92" s="35"/>
      <c r="FG92" s="35"/>
      <c r="FH92" s="35"/>
      <c r="FI92" s="35"/>
      <c r="FJ92" s="35"/>
      <c r="FK92" s="35"/>
      <c r="FL92" s="35"/>
      <c r="FM92" s="35"/>
      <c r="FN92" s="35"/>
      <c r="FO92" s="35"/>
      <c r="FP92" s="35"/>
      <c r="FQ92" s="35"/>
      <c r="FR92" s="35"/>
      <c r="FS92" s="35"/>
      <c r="FT92" s="35"/>
      <c r="FU92" s="35"/>
      <c r="FV92" s="35"/>
      <c r="FW92" s="35"/>
      <c r="FX92" s="35"/>
      <c r="FY92" s="35"/>
      <c r="FZ92" s="35"/>
      <c r="GA92" s="35"/>
      <c r="GB92" s="35"/>
      <c r="GC92" s="35"/>
      <c r="GD92" s="35"/>
      <c r="GE92" s="35"/>
      <c r="GF92" s="35"/>
      <c r="GG92" s="35"/>
      <c r="GH92" s="35"/>
      <c r="GI92" s="35"/>
      <c r="GJ92" s="35"/>
      <c r="GK92" s="35"/>
      <c r="GL92" s="35"/>
      <c r="GM92" s="35"/>
      <c r="GN92" s="35"/>
      <c r="GO92" s="35"/>
      <c r="GP92" s="35"/>
      <c r="GQ92" s="35"/>
      <c r="GR92" s="35"/>
      <c r="GS92" s="35"/>
      <c r="GT92" s="35"/>
      <c r="GU92" s="35"/>
      <c r="GV92" s="35"/>
      <c r="GW92" s="35"/>
      <c r="GX92" s="35"/>
      <c r="GY92" s="35"/>
      <c r="GZ92" s="35"/>
      <c r="HA92" s="35"/>
      <c r="HB92" s="35"/>
      <c r="HC92" s="35"/>
      <c r="HD92" s="35"/>
      <c r="HE92" s="35"/>
      <c r="HF92" s="35"/>
      <c r="HG92" s="35"/>
      <c r="HH92" s="35"/>
      <c r="HI92" s="35"/>
      <c r="HJ92" s="35"/>
      <c r="HK92" s="35"/>
      <c r="HL92" s="35"/>
      <c r="HM92" s="35"/>
      <c r="HN92" s="35"/>
      <c r="HO92" s="35"/>
      <c r="HP92" s="35"/>
      <c r="HQ92" s="35"/>
      <c r="HR92" s="35"/>
      <c r="HS92" s="35"/>
      <c r="HT92" s="35"/>
      <c r="HU92" s="35"/>
      <c r="HV92" s="35"/>
      <c r="HW92" s="35"/>
      <c r="HX92" s="35"/>
      <c r="HY92" s="35"/>
      <c r="HZ92" s="35"/>
      <c r="IA92" s="35"/>
      <c r="IB92" s="35"/>
      <c r="IC92" s="35"/>
      <c r="ID92" s="35"/>
      <c r="IE92" s="35"/>
      <c r="IF92" s="35"/>
      <c r="IG92" s="35"/>
      <c r="IH92" s="35"/>
      <c r="II92" s="35"/>
      <c r="IJ92" s="35"/>
      <c r="IK92" s="35"/>
      <c r="IL92" s="35"/>
      <c r="IM92" s="35"/>
      <c r="IN92" s="35"/>
      <c r="IO92" s="35"/>
      <c r="IP92" s="35"/>
      <c r="IQ92" s="35"/>
      <c r="IR92" s="35"/>
      <c r="IS92" s="35"/>
      <c r="IT92" s="35"/>
      <c r="IU92" s="35"/>
      <c r="IV92" s="35"/>
      <c r="IW92" s="35"/>
      <c r="IX92" s="35"/>
      <c r="IY92" s="35"/>
      <c r="IZ92" s="35"/>
      <c r="JA92" s="35"/>
      <c r="JB92" s="35"/>
      <c r="JC92" s="35"/>
      <c r="JD92" s="35"/>
      <c r="JE92" s="35"/>
      <c r="JF92" s="35"/>
      <c r="JG92" s="35"/>
      <c r="JH92" s="35"/>
      <c r="JI92" s="35"/>
      <c r="JJ92" s="35"/>
      <c r="JK92" s="35"/>
      <c r="JL92" s="35"/>
      <c r="JM92" s="35"/>
      <c r="JN92" s="35"/>
      <c r="JO92" s="35"/>
      <c r="JP92" s="35"/>
      <c r="JQ92" s="35"/>
      <c r="JR92" s="35"/>
      <c r="JS92" s="35"/>
      <c r="JT92" s="35"/>
      <c r="JU92" s="35"/>
      <c r="JV92" s="35"/>
      <c r="JW92" s="35"/>
      <c r="JX92" s="35"/>
      <c r="JY92" s="35"/>
      <c r="JZ92" s="35"/>
      <c r="KA92" s="35"/>
      <c r="KB92" s="35"/>
      <c r="KC92" s="35"/>
      <c r="KD92" s="35"/>
      <c r="KE92" s="35"/>
      <c r="KF92" s="35"/>
      <c r="KG92" s="35"/>
      <c r="KH92" s="35"/>
      <c r="KI92" s="35"/>
      <c r="KJ92" s="35"/>
      <c r="KK92" s="35"/>
      <c r="KL92" s="35"/>
      <c r="KM92" s="35"/>
      <c r="KN92" s="35"/>
      <c r="KO92" s="35"/>
      <c r="KP92" s="35"/>
      <c r="KQ92" s="35"/>
      <c r="KR92" s="35"/>
      <c r="KS92" s="35"/>
      <c r="KT92" s="35"/>
      <c r="KU92" s="35"/>
      <c r="KV92" s="35"/>
      <c r="KW92" s="35"/>
      <c r="KX92" s="35"/>
      <c r="KY92" s="35"/>
      <c r="KZ92" s="35"/>
      <c r="LA92" s="35"/>
      <c r="LB92" s="35"/>
      <c r="LC92" s="35"/>
      <c r="LD92" s="35"/>
      <c r="LE92" s="35"/>
      <c r="LF92" s="35"/>
      <c r="LG92" s="35"/>
      <c r="LH92" s="35"/>
      <c r="LI92" s="35"/>
      <c r="LJ92" s="35"/>
      <c r="LK92" s="35"/>
      <c r="LL92" s="35"/>
      <c r="LM92" s="35"/>
      <c r="LN92" s="35"/>
      <c r="LO92" s="35"/>
      <c r="LP92" s="35"/>
      <c r="LQ92" s="35"/>
      <c r="LR92" s="35"/>
      <c r="LS92" s="35"/>
      <c r="LT92" s="35"/>
      <c r="LU92" s="35"/>
      <c r="LV92" s="35"/>
      <c r="LW92" s="35"/>
      <c r="LX92" s="35"/>
      <c r="LY92" s="35"/>
      <c r="LZ92" s="35"/>
      <c r="MA92" s="35"/>
      <c r="MB92" s="35"/>
      <c r="MC92" s="35"/>
      <c r="MD92" s="35"/>
      <c r="ME92" s="35"/>
      <c r="MF92" s="35"/>
      <c r="MG92" s="35"/>
      <c r="MH92" s="35"/>
      <c r="MI92" s="35"/>
      <c r="MJ92" s="35"/>
      <c r="MK92" s="35"/>
      <c r="ML92" s="35"/>
      <c r="MM92" s="35"/>
      <c r="MN92" s="35"/>
      <c r="MO92" s="35"/>
      <c r="MP92" s="35"/>
      <c r="MQ92" s="35"/>
      <c r="MR92" s="35"/>
      <c r="MS92" s="35"/>
      <c r="MT92" s="35"/>
      <c r="MU92" s="35"/>
      <c r="MV92" s="35"/>
      <c r="MW92" s="35"/>
      <c r="MX92" s="35"/>
      <c r="MY92" s="35"/>
      <c r="MZ92" s="35"/>
      <c r="NA92" s="35"/>
      <c r="NB92" s="35"/>
      <c r="NC92" s="35"/>
      <c r="ND92" s="35"/>
      <c r="NE92" s="35"/>
      <c r="NF92" s="35"/>
      <c r="NG92" s="35"/>
      <c r="NH92" s="35"/>
      <c r="NI92" s="35"/>
      <c r="NJ92" s="35"/>
      <c r="NK92" s="35"/>
      <c r="NL92" s="35"/>
      <c r="NM92" s="35"/>
      <c r="NN92" s="35"/>
      <c r="NO92" s="35"/>
      <c r="NP92" s="35"/>
      <c r="NQ92" s="35"/>
      <c r="NR92" s="35"/>
      <c r="NS92" s="35"/>
      <c r="NT92" s="35"/>
      <c r="NU92" s="35"/>
      <c r="NV92" s="35"/>
      <c r="NW92" s="35"/>
      <c r="NX92" s="35"/>
      <c r="NY92" s="35"/>
      <c r="NZ92" s="35"/>
      <c r="OA92" s="35"/>
      <c r="OB92" s="35"/>
      <c r="OC92" s="35"/>
      <c r="OD92" s="35"/>
      <c r="OE92" s="35"/>
      <c r="OF92" s="35"/>
      <c r="OG92" s="35"/>
      <c r="OH92" s="35"/>
      <c r="OI92" s="35"/>
      <c r="OJ92" s="35"/>
      <c r="OK92" s="35"/>
      <c r="OL92" s="35"/>
      <c r="OM92" s="35"/>
      <c r="ON92" s="35"/>
      <c r="OO92" s="35"/>
      <c r="OP92" s="35"/>
      <c r="OQ92" s="35"/>
      <c r="OR92" s="35"/>
      <c r="OS92" s="35"/>
      <c r="OT92" s="35"/>
      <c r="OU92" s="35"/>
      <c r="OV92" s="35"/>
      <c r="OW92" s="35"/>
      <c r="OX92" s="35"/>
      <c r="OY92" s="35"/>
      <c r="OZ92" s="35"/>
      <c r="PA92" s="35"/>
      <c r="PB92" s="35"/>
      <c r="PC92" s="35"/>
      <c r="PD92" s="35"/>
      <c r="PE92" s="35"/>
      <c r="PF92" s="35"/>
      <c r="PG92" s="35"/>
      <c r="PH92" s="35"/>
      <c r="PI92" s="35"/>
      <c r="PJ92" s="35"/>
      <c r="PK92" s="35"/>
      <c r="PL92" s="35"/>
      <c r="PM92" s="35"/>
      <c r="PN92" s="35"/>
      <c r="PO92" s="35"/>
      <c r="PP92" s="35"/>
      <c r="PQ92" s="35"/>
      <c r="PR92" s="35"/>
      <c r="PS92" s="35"/>
      <c r="PT92" s="35"/>
      <c r="PU92" s="35"/>
      <c r="PV92" s="35"/>
      <c r="PW92" s="35"/>
      <c r="PX92" s="35"/>
      <c r="PY92" s="35"/>
      <c r="PZ92" s="35"/>
      <c r="QA92" s="35"/>
      <c r="QB92" s="35"/>
      <c r="QC92" s="35"/>
      <c r="QD92" s="35"/>
      <c r="QE92" s="35"/>
      <c r="QF92" s="35">
        <v>2</v>
      </c>
      <c r="QG92" s="35"/>
      <c r="QH92" s="35"/>
      <c r="QI92" s="35"/>
      <c r="QJ92" s="35"/>
      <c r="QK92" s="35"/>
      <c r="QL92" s="35"/>
      <c r="QM92" s="35"/>
      <c r="QN92" s="35"/>
      <c r="QO92" s="35"/>
      <c r="QP92" s="35"/>
      <c r="QQ92" s="35"/>
      <c r="QR92" s="35"/>
      <c r="QS92" s="35"/>
      <c r="QT92" s="35"/>
      <c r="QU92" s="35"/>
      <c r="QV92" s="35"/>
      <c r="QW92" s="35"/>
      <c r="QX92" s="35"/>
      <c r="QY92" s="35"/>
      <c r="QZ92" s="35"/>
      <c r="RA92" s="35"/>
      <c r="RB92" s="35"/>
      <c r="RC92" s="35"/>
      <c r="RD92" s="35"/>
      <c r="RE92" s="35"/>
      <c r="RF92" s="35"/>
      <c r="RG92" s="35"/>
      <c r="RH92" s="35"/>
      <c r="RI92" s="35"/>
      <c r="RJ92" s="35"/>
      <c r="RK92" s="35"/>
      <c r="RL92" s="35"/>
      <c r="RM92" s="35"/>
      <c r="RN92" s="35"/>
      <c r="RO92" s="35"/>
      <c r="RP92" s="35"/>
      <c r="RQ92" s="35"/>
      <c r="RR92" s="35"/>
      <c r="RS92" s="35"/>
      <c r="RT92" s="35"/>
      <c r="RU92" s="35"/>
      <c r="RV92" s="35"/>
      <c r="RW92" s="35"/>
      <c r="RX92" s="35"/>
      <c r="RY92" s="35"/>
      <c r="RZ92" s="35"/>
      <c r="SA92" s="35"/>
      <c r="SB92" s="35">
        <v>2</v>
      </c>
      <c r="SC92" s="35"/>
      <c r="SD92" s="35"/>
      <c r="SE92" s="35"/>
      <c r="SF92" s="35"/>
      <c r="SG92" s="35"/>
      <c r="SH92" s="35"/>
      <c r="SI92" s="35"/>
      <c r="SJ92" s="35"/>
      <c r="SK92" s="35"/>
      <c r="SL92" s="35"/>
      <c r="SM92" s="35"/>
      <c r="SN92" s="35">
        <v>2</v>
      </c>
      <c r="SO92" s="35"/>
      <c r="SP92" s="35"/>
      <c r="SQ92" s="35"/>
      <c r="SR92" s="35"/>
      <c r="SS92" s="35"/>
      <c r="ST92" s="35"/>
      <c r="SU92" s="35"/>
      <c r="SV92" s="35"/>
      <c r="SW92" s="35"/>
      <c r="SX92" s="35"/>
      <c r="SY92" s="35"/>
      <c r="SZ92" s="35"/>
      <c r="TA92" s="35"/>
      <c r="TB92" s="35">
        <v>2</v>
      </c>
      <c r="TC92" s="35"/>
      <c r="TD92" s="35"/>
      <c r="TE92" s="35"/>
      <c r="TF92" s="35"/>
      <c r="TG92" s="35"/>
      <c r="TH92" s="35"/>
      <c r="TI92" s="35"/>
      <c r="TJ92" s="35"/>
      <c r="TK92" s="35"/>
      <c r="TL92" s="35"/>
      <c r="TM92" s="35"/>
      <c r="TN92" s="35"/>
      <c r="TO92" s="35"/>
      <c r="TP92" s="35"/>
      <c r="TQ92" s="35"/>
      <c r="TR92" s="35"/>
      <c r="TS92" s="35"/>
      <c r="TT92" s="35"/>
      <c r="TU92" s="35"/>
      <c r="TV92" s="35"/>
      <c r="TW92" s="35"/>
      <c r="TX92" s="35"/>
      <c r="TY92" s="35"/>
      <c r="TZ92" s="35"/>
      <c r="UA92" s="35"/>
      <c r="UB92" s="35"/>
      <c r="UC92" s="35"/>
      <c r="UD92" s="35"/>
      <c r="UE92" s="35"/>
      <c r="UF92" s="35"/>
      <c r="UG92" s="35"/>
      <c r="UH92" s="35"/>
      <c r="UI92" s="35"/>
      <c r="UJ92" s="35"/>
      <c r="UK92" s="35"/>
      <c r="UL92" s="35"/>
      <c r="UM92" s="35"/>
      <c r="UN92" s="35"/>
      <c r="UO92" s="35"/>
      <c r="UP92" s="35"/>
      <c r="UQ92" s="35"/>
      <c r="UR92" s="35"/>
      <c r="US92" s="35"/>
      <c r="UT92" s="35"/>
      <c r="UU92" s="35"/>
      <c r="UV92" s="35"/>
      <c r="UW92" s="35"/>
      <c r="UX92" s="35"/>
      <c r="UY92" s="35"/>
      <c r="UZ92" s="35"/>
      <c r="VA92" s="35"/>
      <c r="VB92" s="35"/>
      <c r="VC92" s="35"/>
      <c r="VD92" s="35"/>
      <c r="VE92" s="35"/>
      <c r="VF92" s="35"/>
      <c r="VG92" s="35"/>
      <c r="VH92" s="35"/>
      <c r="VI92" s="35"/>
      <c r="VJ92" s="35"/>
      <c r="VK92" s="35"/>
      <c r="VL92" s="35"/>
      <c r="VM92" s="35"/>
      <c r="VN92" s="35"/>
      <c r="VO92" s="35"/>
      <c r="VP92" s="35"/>
      <c r="VQ92" s="35"/>
      <c r="VR92" s="35"/>
      <c r="VS92" s="35"/>
      <c r="VT92" s="35"/>
      <c r="VU92" s="35"/>
      <c r="VV92" s="35"/>
      <c r="VW92" s="35"/>
      <c r="VX92" s="35"/>
      <c r="VY92" s="35"/>
      <c r="VZ92" s="35"/>
      <c r="WA92" s="35"/>
      <c r="WB92" s="35"/>
      <c r="WC92" s="35"/>
      <c r="WD92" s="35">
        <v>1</v>
      </c>
      <c r="WE92" s="35"/>
      <c r="WF92" s="35"/>
      <c r="WG92" s="35"/>
      <c r="WH92" s="35"/>
      <c r="WI92" s="35"/>
      <c r="WJ92" s="35"/>
      <c r="WK92" s="35"/>
      <c r="WL92" s="35"/>
      <c r="WM92" s="35"/>
      <c r="WN92" s="35"/>
      <c r="WO92" s="35"/>
      <c r="WP92" s="35"/>
      <c r="WQ92" s="35"/>
      <c r="WR92" s="35"/>
      <c r="WS92" s="35"/>
      <c r="WT92" s="35"/>
      <c r="WU92" s="35"/>
      <c r="WV92" s="35"/>
      <c r="WW92" s="35"/>
      <c r="WX92" s="35"/>
      <c r="WY92" s="35"/>
      <c r="WZ92" s="35"/>
      <c r="XA92" s="35"/>
      <c r="XB92" s="35">
        <v>1</v>
      </c>
      <c r="XC92" s="35"/>
      <c r="XD92" s="35"/>
      <c r="XE92" s="35"/>
      <c r="XF92" s="35">
        <v>1</v>
      </c>
      <c r="XG92" s="35"/>
      <c r="XH92" s="35"/>
      <c r="XI92" s="35"/>
      <c r="XJ92" s="35"/>
      <c r="XK92" s="35"/>
      <c r="XL92" s="35"/>
      <c r="XM92" s="35"/>
      <c r="XN92" s="35"/>
      <c r="XO92" s="35"/>
      <c r="XP92" s="35"/>
      <c r="XQ92" s="35"/>
      <c r="XR92" s="35"/>
      <c r="XS92" s="35"/>
      <c r="XT92" s="35"/>
      <c r="XU92" s="35"/>
      <c r="XV92" s="35"/>
      <c r="XW92" s="35"/>
      <c r="XX92" s="35"/>
      <c r="XY92" s="35"/>
      <c r="XZ92" s="35"/>
      <c r="YA92" s="35"/>
      <c r="YB92" s="35"/>
      <c r="YC92" s="35"/>
      <c r="YD92" s="35"/>
      <c r="YE92" s="35"/>
      <c r="YF92" s="35"/>
      <c r="YG92" s="35"/>
      <c r="YH92" s="35"/>
      <c r="YI92" s="35"/>
      <c r="YJ92" s="35"/>
      <c r="YK92" s="35"/>
      <c r="YL92" s="35"/>
      <c r="YM92" s="35"/>
      <c r="YN92" s="35"/>
      <c r="YO92" s="35"/>
      <c r="YP92" s="35"/>
      <c r="YQ92" s="35"/>
      <c r="YR92" s="35"/>
      <c r="YS92" s="35"/>
      <c r="YT92" s="35"/>
      <c r="YU92" s="35"/>
      <c r="YV92" s="35"/>
      <c r="YW92" s="35"/>
      <c r="YX92" s="35"/>
      <c r="YY92" s="35"/>
      <c r="YZ92" s="35"/>
      <c r="ZA92" s="35"/>
      <c r="ZB92" s="35">
        <v>2</v>
      </c>
      <c r="ZC92" s="35"/>
      <c r="ZD92" s="35">
        <v>2</v>
      </c>
      <c r="ZE92" s="35"/>
      <c r="ZF92" s="35"/>
      <c r="ZG92" s="35"/>
      <c r="ZH92" s="35"/>
      <c r="ZI92" s="35"/>
      <c r="ZJ92" s="35"/>
      <c r="ZK92" s="35"/>
      <c r="ZL92" s="35"/>
      <c r="ZM92" s="35"/>
      <c r="ZN92" s="35"/>
      <c r="ZO92" s="35"/>
      <c r="ZP92" s="35"/>
      <c r="ZQ92" s="35"/>
      <c r="ZR92" s="35"/>
      <c r="ZS92" s="35"/>
      <c r="ZT92" s="35"/>
      <c r="ZU92" s="35"/>
      <c r="ZV92" s="35"/>
      <c r="ZW92" s="35"/>
      <c r="ZX92" s="35"/>
      <c r="ZY92" s="35"/>
      <c r="ZZ92" s="35"/>
      <c r="AAA92" s="35"/>
      <c r="AAB92" s="35"/>
      <c r="AAC92" s="35"/>
      <c r="AAD92" s="35"/>
      <c r="AAE92" s="35"/>
      <c r="AAF92" s="35"/>
      <c r="AAG92" s="35"/>
      <c r="AAH92" s="35"/>
      <c r="AAI92" s="35"/>
      <c r="AAJ92" s="35"/>
      <c r="AAK92" s="35"/>
      <c r="AAL92" s="35"/>
      <c r="AAM92" s="35"/>
      <c r="AAN92" s="35"/>
      <c r="AAO92" s="35"/>
      <c r="AAP92" s="35"/>
      <c r="AAQ92" s="35"/>
      <c r="AAR92" s="35"/>
      <c r="AAS92" s="35"/>
      <c r="AAT92" s="35"/>
      <c r="AAU92" s="35"/>
      <c r="AAV92" s="35"/>
      <c r="AAW92" s="35"/>
      <c r="AAX92" s="35"/>
      <c r="AAY92" s="35"/>
      <c r="AAZ92" s="35">
        <v>2</v>
      </c>
      <c r="ABA92" s="35"/>
      <c r="ABB92" s="35"/>
      <c r="ABC92" s="35"/>
      <c r="ABD92" s="35"/>
      <c r="ABE92" s="35"/>
      <c r="ABF92" s="35"/>
      <c r="ABG92" s="35"/>
      <c r="ABH92" s="35"/>
      <c r="ABI92" s="35"/>
      <c r="ABJ92" s="35"/>
      <c r="ABK92" s="35"/>
      <c r="ABL92" s="35"/>
      <c r="ABM92" s="35"/>
      <c r="ABN92" s="35"/>
      <c r="ABO92" s="35"/>
      <c r="ABP92" s="35"/>
      <c r="ABQ92" s="35"/>
      <c r="ABR92" s="35"/>
      <c r="ABS92" s="35"/>
      <c r="ABT92" s="35"/>
      <c r="ABU92" s="35">
        <v>1</v>
      </c>
      <c r="ABV92" s="35"/>
      <c r="ABW92" s="35"/>
      <c r="ABX92" s="35"/>
      <c r="ABY92" s="35"/>
      <c r="ABZ92" s="35"/>
      <c r="ACA92" s="35"/>
      <c r="ACB92" s="35"/>
      <c r="ACC92" s="35"/>
      <c r="ACD92" s="35"/>
      <c r="ACE92" s="35"/>
      <c r="ACF92" s="35"/>
      <c r="ACG92" s="35"/>
      <c r="ACH92" s="35"/>
      <c r="ACI92" s="35"/>
      <c r="ACJ92" s="35"/>
      <c r="ACK92" s="35"/>
      <c r="ACL92" s="35"/>
      <c r="ACM92" s="35"/>
      <c r="ACN92" s="35"/>
      <c r="ACO92" s="35"/>
      <c r="ACP92" s="35"/>
      <c r="ACQ92" s="35"/>
      <c r="ACR92" s="35"/>
      <c r="ACS92" s="35"/>
      <c r="ACT92" s="35"/>
      <c r="ACU92" s="35"/>
      <c r="ACV92" s="35"/>
      <c r="ACW92" s="35"/>
      <c r="ACX92" s="35"/>
      <c r="ACY92" s="35"/>
      <c r="ACZ92" s="35"/>
      <c r="ADA92" s="35"/>
      <c r="ADB92" s="35"/>
      <c r="ADC92" s="35"/>
      <c r="ADD92" s="35"/>
      <c r="ADE92" s="35"/>
      <c r="ADF92" s="35"/>
      <c r="ADG92" s="35"/>
      <c r="ADH92" s="35"/>
      <c r="ADI92" s="35"/>
      <c r="ADJ92" s="35"/>
      <c r="ADK92" s="35"/>
      <c r="ADL92" s="35"/>
      <c r="ADM92" s="35"/>
      <c r="ADN92" s="35"/>
      <c r="ADO92" s="35"/>
      <c r="ADP92" s="35"/>
      <c r="ADQ92" s="35"/>
      <c r="ADR92" s="35"/>
      <c r="ADS92" s="35"/>
      <c r="ADT92" s="35"/>
      <c r="ADU92" s="35"/>
      <c r="ADV92" s="35"/>
      <c r="ADW92" s="35"/>
      <c r="ADX92" s="35"/>
      <c r="ADY92" s="26">
        <f t="shared" si="4"/>
        <v>0</v>
      </c>
      <c r="ADZ92" s="5"/>
    </row>
    <row r="93" spans="1:806" s="33" customFormat="1" ht="13.5" customHeight="1" x14ac:dyDescent="0.2">
      <c r="A93" s="51" t="s">
        <v>345</v>
      </c>
      <c r="B93" s="65">
        <f t="shared" si="3"/>
        <v>10</v>
      </c>
      <c r="C93" s="57">
        <v>10</v>
      </c>
      <c r="D93" s="60">
        <v>44809</v>
      </c>
      <c r="E93" s="67">
        <v>48.6</v>
      </c>
      <c r="F93" s="67">
        <f t="shared" si="2"/>
        <v>486</v>
      </c>
      <c r="G93" s="6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15"/>
      <c r="BF93" s="15"/>
      <c r="BG93" s="136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  <c r="DA93" s="35"/>
      <c r="DB93" s="35"/>
      <c r="DC93" s="35"/>
      <c r="DD93" s="35"/>
      <c r="DE93" s="35"/>
      <c r="DF93" s="35"/>
      <c r="DG93" s="35"/>
      <c r="DH93" s="35"/>
      <c r="DI93" s="35"/>
      <c r="DJ93" s="35"/>
      <c r="DK93" s="35"/>
      <c r="DL93" s="35"/>
      <c r="DM93" s="35"/>
      <c r="DN93" s="35"/>
      <c r="DO93" s="35"/>
      <c r="DP93" s="35"/>
      <c r="DQ93" s="35"/>
      <c r="DR93" s="35"/>
      <c r="DS93" s="35"/>
      <c r="DT93" s="35"/>
      <c r="DU93" s="35"/>
      <c r="DV93" s="35"/>
      <c r="DW93" s="35"/>
      <c r="DX93" s="35"/>
      <c r="DY93" s="35"/>
      <c r="DZ93" s="35"/>
      <c r="EA93" s="35"/>
      <c r="EB93" s="35"/>
      <c r="EC93" s="35"/>
      <c r="ED93" s="35"/>
      <c r="EE93" s="35"/>
      <c r="EF93" s="35"/>
      <c r="EG93" s="35"/>
      <c r="EH93" s="35"/>
      <c r="EI93" s="35"/>
      <c r="EJ93" s="35"/>
      <c r="EK93" s="35"/>
      <c r="EL93" s="35"/>
      <c r="EM93" s="35"/>
      <c r="EN93" s="35"/>
      <c r="EO93" s="35"/>
      <c r="EP93" s="35"/>
      <c r="EQ93" s="35"/>
      <c r="ER93" s="35"/>
      <c r="ES93" s="35"/>
      <c r="ET93" s="35"/>
      <c r="EU93" s="35"/>
      <c r="EV93" s="35">
        <v>90</v>
      </c>
      <c r="EW93" s="35"/>
      <c r="EX93" s="35"/>
      <c r="EY93" s="35">
        <v>60</v>
      </c>
      <c r="EZ93" s="35">
        <v>30</v>
      </c>
      <c r="FA93" s="35"/>
      <c r="FB93" s="35"/>
      <c r="FC93" s="35"/>
      <c r="FD93" s="35"/>
      <c r="FE93" s="35">
        <v>10</v>
      </c>
      <c r="FF93" s="35"/>
      <c r="FG93" s="35">
        <v>10</v>
      </c>
      <c r="FH93" s="35"/>
      <c r="FI93" s="35"/>
      <c r="FJ93" s="35"/>
      <c r="FK93" s="35"/>
      <c r="FL93" s="35"/>
      <c r="FM93" s="35"/>
      <c r="FN93" s="35"/>
      <c r="FO93" s="35"/>
      <c r="FP93" s="35"/>
      <c r="FQ93" s="35"/>
      <c r="FR93" s="35"/>
      <c r="FS93" s="35"/>
      <c r="FT93" s="35"/>
      <c r="FU93" s="35"/>
      <c r="FV93" s="35"/>
      <c r="FW93" s="35"/>
      <c r="FX93" s="35"/>
      <c r="FY93" s="35"/>
      <c r="FZ93" s="35"/>
      <c r="GA93" s="35"/>
      <c r="GB93" s="35"/>
      <c r="GC93" s="35"/>
      <c r="GD93" s="35"/>
      <c r="GE93" s="35"/>
      <c r="GF93" s="35"/>
      <c r="GG93" s="35"/>
      <c r="GH93" s="35"/>
      <c r="GI93" s="35"/>
      <c r="GJ93" s="35"/>
      <c r="GK93" s="35"/>
      <c r="GL93" s="35"/>
      <c r="GM93" s="35"/>
      <c r="GN93" s="35"/>
      <c r="GO93" s="35"/>
      <c r="GP93" s="35"/>
      <c r="GQ93" s="35"/>
      <c r="GR93" s="35"/>
      <c r="GS93" s="35"/>
      <c r="GT93" s="35"/>
      <c r="GU93" s="35"/>
      <c r="GV93" s="35"/>
      <c r="GW93" s="35"/>
      <c r="GX93" s="35"/>
      <c r="GY93" s="35"/>
      <c r="GZ93" s="35"/>
      <c r="HA93" s="35"/>
      <c r="HB93" s="35"/>
      <c r="HC93" s="35"/>
      <c r="HD93" s="35"/>
      <c r="HE93" s="35"/>
      <c r="HF93" s="35"/>
      <c r="HG93" s="35"/>
      <c r="HH93" s="35"/>
      <c r="HI93" s="35"/>
      <c r="HJ93" s="35"/>
      <c r="HK93" s="35"/>
      <c r="HL93" s="35"/>
      <c r="HM93" s="35"/>
      <c r="HN93" s="35"/>
      <c r="HO93" s="35"/>
      <c r="HP93" s="35"/>
      <c r="HQ93" s="35"/>
      <c r="HR93" s="35"/>
      <c r="HS93" s="35"/>
      <c r="HT93" s="35"/>
      <c r="HU93" s="35"/>
      <c r="HV93" s="35"/>
      <c r="HW93" s="35"/>
      <c r="HX93" s="35"/>
      <c r="HY93" s="35"/>
      <c r="HZ93" s="35"/>
      <c r="IA93" s="35"/>
      <c r="IB93" s="35"/>
      <c r="IC93" s="35"/>
      <c r="ID93" s="35"/>
      <c r="IE93" s="35"/>
      <c r="IF93" s="35"/>
      <c r="IG93" s="35"/>
      <c r="IH93" s="35"/>
      <c r="II93" s="35"/>
      <c r="IJ93" s="35"/>
      <c r="IK93" s="35"/>
      <c r="IL93" s="35"/>
      <c r="IM93" s="35"/>
      <c r="IN93" s="35"/>
      <c r="IO93" s="35"/>
      <c r="IP93" s="35"/>
      <c r="IQ93" s="35"/>
      <c r="IR93" s="35"/>
      <c r="IS93" s="35"/>
      <c r="IT93" s="35"/>
      <c r="IU93" s="35"/>
      <c r="IV93" s="35"/>
      <c r="IW93" s="35"/>
      <c r="IX93" s="35"/>
      <c r="IY93" s="35"/>
      <c r="IZ93" s="35"/>
      <c r="JA93" s="35"/>
      <c r="JB93" s="35"/>
      <c r="JC93" s="35"/>
      <c r="JD93" s="35"/>
      <c r="JE93" s="35"/>
      <c r="JF93" s="35"/>
      <c r="JG93" s="35"/>
      <c r="JH93" s="35"/>
      <c r="JI93" s="35"/>
      <c r="JJ93" s="35"/>
      <c r="JK93" s="35"/>
      <c r="JL93" s="35"/>
      <c r="JM93" s="35"/>
      <c r="JN93" s="35"/>
      <c r="JO93" s="35"/>
      <c r="JP93" s="35"/>
      <c r="JQ93" s="35"/>
      <c r="JR93" s="35"/>
      <c r="JS93" s="35"/>
      <c r="JT93" s="35"/>
      <c r="JU93" s="35"/>
      <c r="JV93" s="35"/>
      <c r="JW93" s="35"/>
      <c r="JX93" s="35"/>
      <c r="JY93" s="35"/>
      <c r="JZ93" s="35"/>
      <c r="KA93" s="35"/>
      <c r="KB93" s="35"/>
      <c r="KC93" s="35"/>
      <c r="KD93" s="35"/>
      <c r="KE93" s="35"/>
      <c r="KF93" s="35"/>
      <c r="KG93" s="35"/>
      <c r="KH93" s="35"/>
      <c r="KI93" s="35"/>
      <c r="KJ93" s="35"/>
      <c r="KK93" s="35"/>
      <c r="KL93" s="35"/>
      <c r="KM93" s="35"/>
      <c r="KN93" s="35"/>
      <c r="KO93" s="35"/>
      <c r="KP93" s="35"/>
      <c r="KQ93" s="35"/>
      <c r="KR93" s="35"/>
      <c r="KS93" s="35"/>
      <c r="KT93" s="35"/>
      <c r="KU93" s="35"/>
      <c r="KV93" s="35"/>
      <c r="KW93" s="35"/>
      <c r="KX93" s="35"/>
      <c r="KY93" s="35"/>
      <c r="KZ93" s="35"/>
      <c r="LA93" s="35"/>
      <c r="LB93" s="35"/>
      <c r="LC93" s="35"/>
      <c r="LD93" s="35"/>
      <c r="LE93" s="35"/>
      <c r="LF93" s="35"/>
      <c r="LG93" s="35"/>
      <c r="LH93" s="35"/>
      <c r="LI93" s="35"/>
      <c r="LJ93" s="35"/>
      <c r="LK93" s="35"/>
      <c r="LL93" s="35"/>
      <c r="LM93" s="35"/>
      <c r="LN93" s="35"/>
      <c r="LO93" s="35"/>
      <c r="LP93" s="35"/>
      <c r="LQ93" s="35"/>
      <c r="LR93" s="35"/>
      <c r="LS93" s="35"/>
      <c r="LT93" s="35"/>
      <c r="LU93" s="35"/>
      <c r="LV93" s="35"/>
      <c r="LW93" s="35"/>
      <c r="LX93" s="35"/>
      <c r="LY93" s="35"/>
      <c r="LZ93" s="35"/>
      <c r="MA93" s="35"/>
      <c r="MB93" s="35"/>
      <c r="MC93" s="35"/>
      <c r="MD93" s="35"/>
      <c r="ME93" s="35"/>
      <c r="MF93" s="35"/>
      <c r="MG93" s="35"/>
      <c r="MH93" s="35"/>
      <c r="MI93" s="35"/>
      <c r="MJ93" s="35"/>
      <c r="MK93" s="35"/>
      <c r="ML93" s="35"/>
      <c r="MM93" s="35"/>
      <c r="MN93" s="35"/>
      <c r="MO93" s="35"/>
      <c r="MP93" s="35"/>
      <c r="MQ93" s="35"/>
      <c r="MR93" s="35"/>
      <c r="MS93" s="35"/>
      <c r="MT93" s="35"/>
      <c r="MU93" s="35"/>
      <c r="MV93" s="35"/>
      <c r="MW93" s="35"/>
      <c r="MX93" s="35"/>
      <c r="MY93" s="35"/>
      <c r="MZ93" s="35"/>
      <c r="NA93" s="35"/>
      <c r="NB93" s="35"/>
      <c r="NC93" s="35"/>
      <c r="ND93" s="35"/>
      <c r="NE93" s="35"/>
      <c r="NF93" s="35"/>
      <c r="NG93" s="35"/>
      <c r="NH93" s="35"/>
      <c r="NI93" s="35"/>
      <c r="NJ93" s="35"/>
      <c r="NK93" s="35"/>
      <c r="NL93" s="35"/>
      <c r="NM93" s="35"/>
      <c r="NN93" s="35"/>
      <c r="NO93" s="35"/>
      <c r="NP93" s="35"/>
      <c r="NQ93" s="35"/>
      <c r="NR93" s="35"/>
      <c r="NS93" s="35"/>
      <c r="NT93" s="35"/>
      <c r="NU93" s="35"/>
      <c r="NV93" s="35"/>
      <c r="NW93" s="35"/>
      <c r="NX93" s="35"/>
      <c r="NY93" s="35"/>
      <c r="NZ93" s="35"/>
      <c r="OA93" s="35"/>
      <c r="OB93" s="35"/>
      <c r="OC93" s="35"/>
      <c r="OD93" s="35"/>
      <c r="OE93" s="35"/>
      <c r="OF93" s="35"/>
      <c r="OG93" s="35"/>
      <c r="OH93" s="35"/>
      <c r="OI93" s="35"/>
      <c r="OJ93" s="35"/>
      <c r="OK93" s="35"/>
      <c r="OL93" s="35"/>
      <c r="OM93" s="35"/>
      <c r="ON93" s="35"/>
      <c r="OO93" s="35"/>
      <c r="OP93" s="35"/>
      <c r="OQ93" s="35"/>
      <c r="OR93" s="35"/>
      <c r="OS93" s="35"/>
      <c r="OT93" s="35"/>
      <c r="OU93" s="35"/>
      <c r="OV93" s="35"/>
      <c r="OW93" s="35"/>
      <c r="OX93" s="35"/>
      <c r="OY93" s="35"/>
      <c r="OZ93" s="35"/>
      <c r="PA93" s="35"/>
      <c r="PB93" s="35"/>
      <c r="PC93" s="35"/>
      <c r="PD93" s="35"/>
      <c r="PE93" s="35"/>
      <c r="PF93" s="35"/>
      <c r="PG93" s="35"/>
      <c r="PH93" s="35"/>
      <c r="PI93" s="35"/>
      <c r="PJ93" s="35"/>
      <c r="PK93" s="35"/>
      <c r="PL93" s="35"/>
      <c r="PM93" s="35"/>
      <c r="PN93" s="35"/>
      <c r="PO93" s="35"/>
      <c r="PP93" s="35"/>
      <c r="PQ93" s="35"/>
      <c r="PR93" s="35"/>
      <c r="PS93" s="35"/>
      <c r="PT93" s="35"/>
      <c r="PU93" s="35"/>
      <c r="PV93" s="35"/>
      <c r="PW93" s="35"/>
      <c r="PX93" s="35"/>
      <c r="PY93" s="35"/>
      <c r="PZ93" s="35"/>
      <c r="QA93" s="35"/>
      <c r="QB93" s="35"/>
      <c r="QC93" s="35"/>
      <c r="QD93" s="35"/>
      <c r="QE93" s="35"/>
      <c r="QF93" s="35"/>
      <c r="QG93" s="35"/>
      <c r="QH93" s="35"/>
      <c r="QI93" s="35"/>
      <c r="QJ93" s="35"/>
      <c r="QK93" s="35"/>
      <c r="QL93" s="35"/>
      <c r="QM93" s="35"/>
      <c r="QN93" s="35"/>
      <c r="QO93" s="35"/>
      <c r="QP93" s="35"/>
      <c r="QQ93" s="35"/>
      <c r="QR93" s="35"/>
      <c r="QS93" s="35"/>
      <c r="QT93" s="35"/>
      <c r="QU93" s="35"/>
      <c r="QV93" s="35"/>
      <c r="QW93" s="35"/>
      <c r="QX93" s="35"/>
      <c r="QY93" s="35"/>
      <c r="QZ93" s="35"/>
      <c r="RA93" s="35"/>
      <c r="RB93" s="35"/>
      <c r="RC93" s="35"/>
      <c r="RD93" s="35"/>
      <c r="RE93" s="35"/>
      <c r="RF93" s="35"/>
      <c r="RG93" s="35"/>
      <c r="RH93" s="35"/>
      <c r="RI93" s="35"/>
      <c r="RJ93" s="35"/>
      <c r="RK93" s="35"/>
      <c r="RL93" s="35"/>
      <c r="RM93" s="35"/>
      <c r="RN93" s="35"/>
      <c r="RO93" s="35"/>
      <c r="RP93" s="35"/>
      <c r="RQ93" s="35"/>
      <c r="RR93" s="35"/>
      <c r="RS93" s="35"/>
      <c r="RT93" s="35"/>
      <c r="RU93" s="35"/>
      <c r="RV93" s="35"/>
      <c r="RW93" s="35"/>
      <c r="RX93" s="35"/>
      <c r="RY93" s="35"/>
      <c r="RZ93" s="35"/>
      <c r="SA93" s="35"/>
      <c r="SB93" s="35"/>
      <c r="SC93" s="35"/>
      <c r="SD93" s="35"/>
      <c r="SE93" s="35"/>
      <c r="SF93" s="35"/>
      <c r="SG93" s="35"/>
      <c r="SH93" s="35"/>
      <c r="SI93" s="35"/>
      <c r="SJ93" s="35"/>
      <c r="SK93" s="35"/>
      <c r="SL93" s="35"/>
      <c r="SM93" s="35"/>
      <c r="SN93" s="35"/>
      <c r="SO93" s="35"/>
      <c r="SP93" s="35"/>
      <c r="SQ93" s="35"/>
      <c r="SR93" s="35"/>
      <c r="SS93" s="35"/>
      <c r="ST93" s="35"/>
      <c r="SU93" s="35"/>
      <c r="SV93" s="35"/>
      <c r="SW93" s="35"/>
      <c r="SX93" s="35"/>
      <c r="SY93" s="35"/>
      <c r="SZ93" s="35"/>
      <c r="TA93" s="35"/>
      <c r="TB93" s="35"/>
      <c r="TC93" s="35"/>
      <c r="TD93" s="35"/>
      <c r="TE93" s="35"/>
      <c r="TF93" s="35"/>
      <c r="TG93" s="35"/>
      <c r="TH93" s="35"/>
      <c r="TI93" s="35"/>
      <c r="TJ93" s="35"/>
      <c r="TK93" s="35"/>
      <c r="TL93" s="35"/>
      <c r="TM93" s="35"/>
      <c r="TN93" s="35"/>
      <c r="TO93" s="35"/>
      <c r="TP93" s="35"/>
      <c r="TQ93" s="35"/>
      <c r="TR93" s="35"/>
      <c r="TS93" s="35"/>
      <c r="TT93" s="35"/>
      <c r="TU93" s="35"/>
      <c r="TV93" s="35"/>
      <c r="TW93" s="35"/>
      <c r="TX93" s="35"/>
      <c r="TY93" s="35"/>
      <c r="TZ93" s="35"/>
      <c r="UA93" s="35"/>
      <c r="UB93" s="35"/>
      <c r="UC93" s="35"/>
      <c r="UD93" s="35"/>
      <c r="UE93" s="35"/>
      <c r="UF93" s="35"/>
      <c r="UG93" s="35"/>
      <c r="UH93" s="35"/>
      <c r="UI93" s="35"/>
      <c r="UJ93" s="35"/>
      <c r="UK93" s="35"/>
      <c r="UL93" s="35"/>
      <c r="UM93" s="35"/>
      <c r="UN93" s="35"/>
      <c r="UO93" s="35"/>
      <c r="UP93" s="35"/>
      <c r="UQ93" s="35"/>
      <c r="UR93" s="35"/>
      <c r="US93" s="35"/>
      <c r="UT93" s="35"/>
      <c r="UU93" s="35"/>
      <c r="UV93" s="35"/>
      <c r="UW93" s="35"/>
      <c r="UX93" s="35"/>
      <c r="UY93" s="35"/>
      <c r="UZ93" s="35"/>
      <c r="VA93" s="35"/>
      <c r="VB93" s="35"/>
      <c r="VC93" s="35"/>
      <c r="VD93" s="35"/>
      <c r="VE93" s="35"/>
      <c r="VF93" s="35"/>
      <c r="VG93" s="35"/>
      <c r="VH93" s="35"/>
      <c r="VI93" s="35"/>
      <c r="VJ93" s="35"/>
      <c r="VK93" s="35"/>
      <c r="VL93" s="35"/>
      <c r="VM93" s="35"/>
      <c r="VN93" s="35"/>
      <c r="VO93" s="35"/>
      <c r="VP93" s="35"/>
      <c r="VQ93" s="35"/>
      <c r="VR93" s="35"/>
      <c r="VS93" s="35"/>
      <c r="VT93" s="35"/>
      <c r="VU93" s="35"/>
      <c r="VV93" s="35"/>
      <c r="VW93" s="35"/>
      <c r="VX93" s="35"/>
      <c r="VY93" s="35"/>
      <c r="VZ93" s="35"/>
      <c r="WA93" s="35"/>
      <c r="WB93" s="35"/>
      <c r="WC93" s="35"/>
      <c r="WD93" s="35">
        <v>180</v>
      </c>
      <c r="WE93" s="35"/>
      <c r="WF93" s="35"/>
      <c r="WG93" s="35"/>
      <c r="WH93" s="35"/>
      <c r="WI93" s="35"/>
      <c r="WJ93" s="35"/>
      <c r="WK93" s="35"/>
      <c r="WL93" s="35"/>
      <c r="WM93" s="35"/>
      <c r="WN93" s="35"/>
      <c r="WO93" s="35"/>
      <c r="WP93" s="35"/>
      <c r="WQ93" s="35"/>
      <c r="WR93" s="35"/>
      <c r="WS93" s="35"/>
      <c r="WT93" s="35"/>
      <c r="WU93" s="35"/>
      <c r="WV93" s="35"/>
      <c r="WW93" s="35"/>
      <c r="WX93" s="35"/>
      <c r="WY93" s="35"/>
      <c r="WZ93" s="35"/>
      <c r="XA93" s="35"/>
      <c r="XB93" s="35"/>
      <c r="XC93" s="35"/>
      <c r="XD93" s="35"/>
      <c r="XE93" s="35"/>
      <c r="XF93" s="35"/>
      <c r="XG93" s="35"/>
      <c r="XH93" s="35"/>
      <c r="XI93" s="35"/>
      <c r="XJ93" s="35"/>
      <c r="XK93" s="35"/>
      <c r="XL93" s="35"/>
      <c r="XM93" s="35"/>
      <c r="XN93" s="35"/>
      <c r="XO93" s="35"/>
      <c r="XP93" s="35"/>
      <c r="XQ93" s="35"/>
      <c r="XR93" s="35"/>
      <c r="XS93" s="35"/>
      <c r="XT93" s="35"/>
      <c r="XU93" s="35"/>
      <c r="XV93" s="35"/>
      <c r="XW93" s="35"/>
      <c r="XX93" s="35"/>
      <c r="XY93" s="35"/>
      <c r="XZ93" s="35"/>
      <c r="YA93" s="35"/>
      <c r="YB93" s="35"/>
      <c r="YC93" s="35"/>
      <c r="YD93" s="35"/>
      <c r="YE93" s="35"/>
      <c r="YF93" s="35"/>
      <c r="YG93" s="35"/>
      <c r="YH93" s="35"/>
      <c r="YI93" s="35"/>
      <c r="YJ93" s="35"/>
      <c r="YK93" s="35"/>
      <c r="YL93" s="35"/>
      <c r="YM93" s="35"/>
      <c r="YN93" s="35"/>
      <c r="YO93" s="35"/>
      <c r="YP93" s="35"/>
      <c r="YQ93" s="35"/>
      <c r="YR93" s="35"/>
      <c r="YS93" s="35"/>
      <c r="YT93" s="35"/>
      <c r="YU93" s="35"/>
      <c r="YV93" s="35"/>
      <c r="YW93" s="35"/>
      <c r="YX93" s="35"/>
      <c r="YY93" s="35"/>
      <c r="YZ93" s="35"/>
      <c r="ZA93" s="35"/>
      <c r="ZB93" s="35"/>
      <c r="ZC93" s="35"/>
      <c r="ZD93" s="35"/>
      <c r="ZE93" s="35"/>
      <c r="ZF93" s="35"/>
      <c r="ZG93" s="35"/>
      <c r="ZH93" s="35"/>
      <c r="ZI93" s="35"/>
      <c r="ZJ93" s="35"/>
      <c r="ZK93" s="35"/>
      <c r="ZL93" s="35"/>
      <c r="ZM93" s="35"/>
      <c r="ZN93" s="35"/>
      <c r="ZO93" s="35"/>
      <c r="ZP93" s="35"/>
      <c r="ZQ93" s="35"/>
      <c r="ZR93" s="35"/>
      <c r="ZS93" s="35"/>
      <c r="ZT93" s="35"/>
      <c r="ZU93" s="35"/>
      <c r="ZV93" s="35"/>
      <c r="ZW93" s="35"/>
      <c r="ZX93" s="35"/>
      <c r="ZY93" s="35"/>
      <c r="ZZ93" s="35"/>
      <c r="AAA93" s="35"/>
      <c r="AAB93" s="35"/>
      <c r="AAC93" s="35"/>
      <c r="AAD93" s="35"/>
      <c r="AAE93" s="35"/>
      <c r="AAF93" s="35"/>
      <c r="AAG93" s="35"/>
      <c r="AAH93" s="35"/>
      <c r="AAI93" s="35"/>
      <c r="AAJ93" s="35"/>
      <c r="AAK93" s="35"/>
      <c r="AAL93" s="35"/>
      <c r="AAM93" s="35"/>
      <c r="AAN93" s="35"/>
      <c r="AAO93" s="35"/>
      <c r="AAP93" s="35"/>
      <c r="AAQ93" s="35"/>
      <c r="AAR93" s="35"/>
      <c r="AAS93" s="35"/>
      <c r="AAT93" s="35"/>
      <c r="AAU93" s="35"/>
      <c r="AAV93" s="35"/>
      <c r="AAW93" s="35"/>
      <c r="AAX93" s="35"/>
      <c r="AAY93" s="35"/>
      <c r="AAZ93" s="35"/>
      <c r="ABA93" s="35"/>
      <c r="ABB93" s="35"/>
      <c r="ABC93" s="35"/>
      <c r="ABD93" s="35"/>
      <c r="ABE93" s="35"/>
      <c r="ABF93" s="35"/>
      <c r="ABG93" s="35"/>
      <c r="ABH93" s="35"/>
      <c r="ABI93" s="35"/>
      <c r="ABJ93" s="35"/>
      <c r="ABK93" s="35"/>
      <c r="ABL93" s="35"/>
      <c r="ABM93" s="35"/>
      <c r="ABN93" s="35"/>
      <c r="ABO93" s="35"/>
      <c r="ABP93" s="35"/>
      <c r="ABQ93" s="35"/>
      <c r="ABR93" s="35"/>
      <c r="ABS93" s="35"/>
      <c r="ABT93" s="35"/>
      <c r="ABU93" s="35">
        <v>20</v>
      </c>
      <c r="ABV93" s="35"/>
      <c r="ABW93" s="35"/>
      <c r="ABX93" s="35"/>
      <c r="ABY93" s="35"/>
      <c r="ABZ93" s="35"/>
      <c r="ACA93" s="35"/>
      <c r="ACB93" s="35"/>
      <c r="ACC93" s="35"/>
      <c r="ACD93" s="35"/>
      <c r="ACE93" s="35"/>
      <c r="ACF93" s="35"/>
      <c r="ACG93" s="35"/>
      <c r="ACH93" s="35"/>
      <c r="ACI93" s="35"/>
      <c r="ACJ93" s="35"/>
      <c r="ACK93" s="35"/>
      <c r="ACL93" s="35"/>
      <c r="ACM93" s="35"/>
      <c r="ACN93" s="35"/>
      <c r="ACO93" s="35"/>
      <c r="ACP93" s="35"/>
      <c r="ACQ93" s="35"/>
      <c r="ACR93" s="35"/>
      <c r="ACS93" s="35"/>
      <c r="ACT93" s="35"/>
      <c r="ACU93" s="35"/>
      <c r="ACV93" s="35"/>
      <c r="ACW93" s="35"/>
      <c r="ACX93" s="35"/>
      <c r="ACY93" s="35"/>
      <c r="ACZ93" s="35"/>
      <c r="ADA93" s="35"/>
      <c r="ADB93" s="35"/>
      <c r="ADC93" s="35"/>
      <c r="ADD93" s="35"/>
      <c r="ADE93" s="35"/>
      <c r="ADF93" s="35"/>
      <c r="ADG93" s="35"/>
      <c r="ADH93" s="35"/>
      <c r="ADI93" s="35"/>
      <c r="ADJ93" s="35"/>
      <c r="ADK93" s="35"/>
      <c r="ADL93" s="35"/>
      <c r="ADM93" s="35"/>
      <c r="ADN93" s="35"/>
      <c r="ADO93" s="35"/>
      <c r="ADP93" s="35"/>
      <c r="ADQ93" s="35"/>
      <c r="ADR93" s="35"/>
      <c r="ADS93" s="35"/>
      <c r="ADT93" s="35"/>
      <c r="ADU93" s="35"/>
      <c r="ADV93" s="35"/>
      <c r="ADW93" s="35"/>
      <c r="ADX93" s="35"/>
      <c r="ADY93" s="26">
        <f t="shared" si="4"/>
        <v>0</v>
      </c>
      <c r="ADZ93" s="5"/>
    </row>
    <row r="94" spans="1:806" s="33" customFormat="1" ht="13.5" customHeight="1" x14ac:dyDescent="0.2">
      <c r="A94" s="51" t="s">
        <v>526</v>
      </c>
      <c r="B94" s="65">
        <f t="shared" si="3"/>
        <v>0</v>
      </c>
      <c r="C94" s="57">
        <v>1</v>
      </c>
      <c r="D94" s="60">
        <v>44753</v>
      </c>
      <c r="E94" s="67">
        <v>55.3</v>
      </c>
      <c r="F94" s="67">
        <f t="shared" si="2"/>
        <v>0</v>
      </c>
      <c r="G94" s="65"/>
      <c r="H94" s="35"/>
      <c r="I94" s="35"/>
      <c r="J94" s="35"/>
      <c r="K94" s="35">
        <v>10</v>
      </c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15"/>
      <c r="BF94" s="15"/>
      <c r="BG94" s="136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s="35"/>
      <c r="DP94" s="35"/>
      <c r="DQ94" s="35"/>
      <c r="DR94" s="35"/>
      <c r="DS94" s="35"/>
      <c r="DT94" s="35"/>
      <c r="DU94" s="35"/>
      <c r="DV94" s="35"/>
      <c r="DW94" s="35"/>
      <c r="DX94" s="35"/>
      <c r="DY94" s="35"/>
      <c r="DZ94" s="35"/>
      <c r="EA94" s="35"/>
      <c r="EB94" s="35"/>
      <c r="EC94" s="35"/>
      <c r="ED94" s="35"/>
      <c r="EE94" s="35"/>
      <c r="EF94" s="35"/>
      <c r="EG94" s="35"/>
      <c r="EH94" s="35"/>
      <c r="EI94" s="35"/>
      <c r="EJ94" s="35"/>
      <c r="EK94" s="35"/>
      <c r="EL94" s="35"/>
      <c r="EM94" s="35"/>
      <c r="EN94" s="35"/>
      <c r="EO94" s="35"/>
      <c r="EP94" s="35"/>
      <c r="EQ94" s="35"/>
      <c r="ER94" s="35"/>
      <c r="ES94" s="35"/>
      <c r="ET94" s="35"/>
      <c r="EU94" s="35"/>
      <c r="EV94" s="35"/>
      <c r="EW94" s="35"/>
      <c r="EX94" s="35"/>
      <c r="EY94" s="35"/>
      <c r="EZ94" s="35"/>
      <c r="FA94" s="35"/>
      <c r="FB94" s="35"/>
      <c r="FC94" s="35"/>
      <c r="FD94" s="35"/>
      <c r="FE94" s="35"/>
      <c r="FF94" s="35"/>
      <c r="FG94" s="35"/>
      <c r="FH94" s="35"/>
      <c r="FI94" s="35"/>
      <c r="FJ94" s="35"/>
      <c r="FK94" s="35"/>
      <c r="FL94" s="35"/>
      <c r="FM94" s="35"/>
      <c r="FN94" s="35"/>
      <c r="FO94" s="35"/>
      <c r="FP94" s="35"/>
      <c r="FQ94" s="35"/>
      <c r="FR94" s="35"/>
      <c r="FS94" s="35"/>
      <c r="FT94" s="35"/>
      <c r="FU94" s="35"/>
      <c r="FV94" s="35"/>
      <c r="FW94" s="35"/>
      <c r="FX94" s="35"/>
      <c r="FY94" s="35"/>
      <c r="FZ94" s="35"/>
      <c r="GA94" s="35"/>
      <c r="GB94" s="35"/>
      <c r="GC94" s="35"/>
      <c r="GD94" s="35"/>
      <c r="GE94" s="35"/>
      <c r="GF94" s="35"/>
      <c r="GG94" s="35"/>
      <c r="GH94" s="35"/>
      <c r="GI94" s="35"/>
      <c r="GJ94" s="35"/>
      <c r="GK94" s="35"/>
      <c r="GL94" s="35"/>
      <c r="GM94" s="35"/>
      <c r="GN94" s="35"/>
      <c r="GO94" s="35"/>
      <c r="GP94" s="35"/>
      <c r="GQ94" s="35"/>
      <c r="GR94" s="35"/>
      <c r="GS94" s="35"/>
      <c r="GT94" s="35"/>
      <c r="GU94" s="35"/>
      <c r="GV94" s="35"/>
      <c r="GW94" s="35"/>
      <c r="GX94" s="35"/>
      <c r="GY94" s="35"/>
      <c r="GZ94" s="35"/>
      <c r="HA94" s="35"/>
      <c r="HB94" s="35"/>
      <c r="HC94" s="35"/>
      <c r="HD94" s="35"/>
      <c r="HE94" s="35"/>
      <c r="HF94" s="35"/>
      <c r="HG94" s="35"/>
      <c r="HH94" s="35"/>
      <c r="HI94" s="35"/>
      <c r="HJ94" s="35"/>
      <c r="HK94" s="35"/>
      <c r="HL94" s="35"/>
      <c r="HM94" s="35"/>
      <c r="HN94" s="35"/>
      <c r="HO94" s="35"/>
      <c r="HP94" s="35"/>
      <c r="HQ94" s="35"/>
      <c r="HR94" s="35"/>
      <c r="HS94" s="35"/>
      <c r="HT94" s="35"/>
      <c r="HU94" s="35"/>
      <c r="HV94" s="35"/>
      <c r="HW94" s="35"/>
      <c r="HX94" s="35"/>
      <c r="HY94" s="35"/>
      <c r="HZ94" s="35"/>
      <c r="IA94" s="35"/>
      <c r="IB94" s="35"/>
      <c r="IC94" s="35"/>
      <c r="ID94" s="35"/>
      <c r="IE94" s="35"/>
      <c r="IF94" s="35"/>
      <c r="IG94" s="35"/>
      <c r="IH94" s="35"/>
      <c r="II94" s="35"/>
      <c r="IJ94" s="35"/>
      <c r="IK94" s="35"/>
      <c r="IL94" s="35"/>
      <c r="IM94" s="35"/>
      <c r="IN94" s="35"/>
      <c r="IO94" s="35"/>
      <c r="IP94" s="35"/>
      <c r="IQ94" s="35"/>
      <c r="IR94" s="35"/>
      <c r="IS94" s="35"/>
      <c r="IT94" s="35"/>
      <c r="IU94" s="35"/>
      <c r="IV94" s="35"/>
      <c r="IW94" s="35"/>
      <c r="IX94" s="35"/>
      <c r="IY94" s="35"/>
      <c r="IZ94" s="35"/>
      <c r="JA94" s="35"/>
      <c r="JB94" s="35"/>
      <c r="JC94" s="35"/>
      <c r="JD94" s="35"/>
      <c r="JE94" s="35"/>
      <c r="JF94" s="35"/>
      <c r="JG94" s="35"/>
      <c r="JH94" s="35"/>
      <c r="JI94" s="35"/>
      <c r="JJ94" s="35"/>
      <c r="JK94" s="35"/>
      <c r="JL94" s="35"/>
      <c r="JM94" s="35"/>
      <c r="JN94" s="35"/>
      <c r="JO94" s="35"/>
      <c r="JP94" s="35"/>
      <c r="JQ94" s="35"/>
      <c r="JR94" s="35"/>
      <c r="JS94" s="35"/>
      <c r="JT94" s="35"/>
      <c r="JU94" s="35"/>
      <c r="JV94" s="35"/>
      <c r="JW94" s="35"/>
      <c r="JX94" s="35"/>
      <c r="JY94" s="35"/>
      <c r="JZ94" s="35"/>
      <c r="KA94" s="35"/>
      <c r="KB94" s="35"/>
      <c r="KC94" s="35"/>
      <c r="KD94" s="35"/>
      <c r="KE94" s="35"/>
      <c r="KF94" s="35"/>
      <c r="KG94" s="35"/>
      <c r="KH94" s="35"/>
      <c r="KI94" s="35"/>
      <c r="KJ94" s="35"/>
      <c r="KK94" s="35"/>
      <c r="KL94" s="35"/>
      <c r="KM94" s="35"/>
      <c r="KN94" s="35"/>
      <c r="KO94" s="35"/>
      <c r="KP94" s="35"/>
      <c r="KQ94" s="35"/>
      <c r="KR94" s="35"/>
      <c r="KS94" s="35"/>
      <c r="KT94" s="35"/>
      <c r="KU94" s="35"/>
      <c r="KV94" s="35"/>
      <c r="KW94" s="35"/>
      <c r="KX94" s="35"/>
      <c r="KY94" s="35"/>
      <c r="KZ94" s="35"/>
      <c r="LA94" s="35"/>
      <c r="LB94" s="35"/>
      <c r="LC94" s="35"/>
      <c r="LD94" s="35"/>
      <c r="LE94" s="35"/>
      <c r="LF94" s="35"/>
      <c r="LG94" s="35"/>
      <c r="LH94" s="35"/>
      <c r="LI94" s="35"/>
      <c r="LJ94" s="35"/>
      <c r="LK94" s="35"/>
      <c r="LL94" s="35"/>
      <c r="LM94" s="35"/>
      <c r="LN94" s="35"/>
      <c r="LO94" s="35"/>
      <c r="LP94" s="35"/>
      <c r="LQ94" s="35"/>
      <c r="LR94" s="35"/>
      <c r="LS94" s="35"/>
      <c r="LT94" s="35"/>
      <c r="LU94" s="35"/>
      <c r="LV94" s="35"/>
      <c r="LW94" s="35"/>
      <c r="LX94" s="35"/>
      <c r="LY94" s="35"/>
      <c r="LZ94" s="35"/>
      <c r="MA94" s="35"/>
      <c r="MB94" s="35"/>
      <c r="MC94" s="35"/>
      <c r="MD94" s="35"/>
      <c r="ME94" s="35"/>
      <c r="MF94" s="35"/>
      <c r="MG94" s="35"/>
      <c r="MH94" s="35"/>
      <c r="MI94" s="35"/>
      <c r="MJ94" s="35"/>
      <c r="MK94" s="35"/>
      <c r="ML94" s="35"/>
      <c r="MM94" s="35"/>
      <c r="MN94" s="35"/>
      <c r="MO94" s="35"/>
      <c r="MP94" s="35"/>
      <c r="MQ94" s="35"/>
      <c r="MR94" s="35"/>
      <c r="MS94" s="35"/>
      <c r="MT94" s="35"/>
      <c r="MU94" s="35"/>
      <c r="MV94" s="35"/>
      <c r="MW94" s="35"/>
      <c r="MX94" s="35"/>
      <c r="MY94" s="35"/>
      <c r="MZ94" s="35"/>
      <c r="NA94" s="35"/>
      <c r="NB94" s="35"/>
      <c r="NC94" s="35"/>
      <c r="ND94" s="35"/>
      <c r="NE94" s="35"/>
      <c r="NF94" s="35"/>
      <c r="NG94" s="35"/>
      <c r="NH94" s="35"/>
      <c r="NI94" s="35"/>
      <c r="NJ94" s="35"/>
      <c r="NK94" s="35"/>
      <c r="NL94" s="35"/>
      <c r="NM94" s="35"/>
      <c r="NN94" s="35"/>
      <c r="NO94" s="35"/>
      <c r="NP94" s="35"/>
      <c r="NQ94" s="35"/>
      <c r="NR94" s="35"/>
      <c r="NS94" s="35"/>
      <c r="NT94" s="35"/>
      <c r="NU94" s="35"/>
      <c r="NV94" s="35"/>
      <c r="NW94" s="35"/>
      <c r="NX94" s="35"/>
      <c r="NY94" s="35"/>
      <c r="NZ94" s="35"/>
      <c r="OA94" s="35"/>
      <c r="OB94" s="35"/>
      <c r="OC94" s="35"/>
      <c r="OD94" s="35"/>
      <c r="OE94" s="35"/>
      <c r="OF94" s="35"/>
      <c r="OG94" s="35"/>
      <c r="OH94" s="35"/>
      <c r="OI94" s="35"/>
      <c r="OJ94" s="35"/>
      <c r="OK94" s="35"/>
      <c r="OL94" s="35"/>
      <c r="OM94" s="35"/>
      <c r="ON94" s="35"/>
      <c r="OO94" s="35"/>
      <c r="OP94" s="35"/>
      <c r="OQ94" s="35"/>
      <c r="OR94" s="35"/>
      <c r="OS94" s="35"/>
      <c r="OT94" s="35"/>
      <c r="OU94" s="35"/>
      <c r="OV94" s="35"/>
      <c r="OW94" s="35"/>
      <c r="OX94" s="35"/>
      <c r="OY94" s="35"/>
      <c r="OZ94" s="35"/>
      <c r="PA94" s="35"/>
      <c r="PB94" s="35"/>
      <c r="PC94" s="35"/>
      <c r="PD94" s="35"/>
      <c r="PE94" s="35"/>
      <c r="PF94" s="35"/>
      <c r="PG94" s="35"/>
      <c r="PH94" s="35"/>
      <c r="PI94" s="35"/>
      <c r="PJ94" s="35"/>
      <c r="PK94" s="35"/>
      <c r="PL94" s="35"/>
      <c r="PM94" s="35"/>
      <c r="PN94" s="35"/>
      <c r="PO94" s="35"/>
      <c r="PP94" s="35"/>
      <c r="PQ94" s="35"/>
      <c r="PR94" s="35"/>
      <c r="PS94" s="35"/>
      <c r="PT94" s="35"/>
      <c r="PU94" s="35"/>
      <c r="PV94" s="35"/>
      <c r="PW94" s="35"/>
      <c r="PX94" s="35"/>
      <c r="PY94" s="35"/>
      <c r="PZ94" s="35"/>
      <c r="QA94" s="35"/>
      <c r="QB94" s="35"/>
      <c r="QC94" s="35"/>
      <c r="QD94" s="35"/>
      <c r="QE94" s="35"/>
      <c r="QF94" s="35"/>
      <c r="QG94" s="35"/>
      <c r="QH94" s="35"/>
      <c r="QI94" s="35"/>
      <c r="QJ94" s="35"/>
      <c r="QK94" s="35"/>
      <c r="QL94" s="35"/>
      <c r="QM94" s="35"/>
      <c r="QN94" s="35"/>
      <c r="QO94" s="35"/>
      <c r="QP94" s="35"/>
      <c r="QQ94" s="35"/>
      <c r="QR94" s="35"/>
      <c r="QS94" s="35"/>
      <c r="QT94" s="35"/>
      <c r="QU94" s="35"/>
      <c r="QV94" s="35"/>
      <c r="QW94" s="35"/>
      <c r="QX94" s="35"/>
      <c r="QY94" s="35"/>
      <c r="QZ94" s="35"/>
      <c r="RA94" s="35"/>
      <c r="RB94" s="35"/>
      <c r="RC94" s="35"/>
      <c r="RD94" s="35"/>
      <c r="RE94" s="35"/>
      <c r="RF94" s="35"/>
      <c r="RG94" s="35"/>
      <c r="RH94" s="35"/>
      <c r="RI94" s="35"/>
      <c r="RJ94" s="35"/>
      <c r="RK94" s="35"/>
      <c r="RL94" s="35"/>
      <c r="RM94" s="35"/>
      <c r="RN94" s="35"/>
      <c r="RO94" s="35"/>
      <c r="RP94" s="35"/>
      <c r="RQ94" s="35"/>
      <c r="RR94" s="35"/>
      <c r="RS94" s="35"/>
      <c r="RT94" s="35"/>
      <c r="RU94" s="35"/>
      <c r="RV94" s="35"/>
      <c r="RW94" s="35"/>
      <c r="RX94" s="35"/>
      <c r="RY94" s="35"/>
      <c r="RZ94" s="35"/>
      <c r="SA94" s="35"/>
      <c r="SB94" s="35"/>
      <c r="SC94" s="35"/>
      <c r="SD94" s="35"/>
      <c r="SE94" s="35"/>
      <c r="SF94" s="35"/>
      <c r="SG94" s="35"/>
      <c r="SH94" s="35"/>
      <c r="SI94" s="35"/>
      <c r="SJ94" s="35"/>
      <c r="SK94" s="35"/>
      <c r="SL94" s="35"/>
      <c r="SM94" s="35"/>
      <c r="SN94" s="35"/>
      <c r="SO94" s="35"/>
      <c r="SP94" s="35"/>
      <c r="SQ94" s="35"/>
      <c r="SR94" s="35"/>
      <c r="SS94" s="35"/>
      <c r="ST94" s="35"/>
      <c r="SU94" s="35"/>
      <c r="SV94" s="35"/>
      <c r="SW94" s="35"/>
      <c r="SX94" s="35"/>
      <c r="SY94" s="35"/>
      <c r="SZ94" s="35"/>
      <c r="TA94" s="35"/>
      <c r="TB94" s="35"/>
      <c r="TC94" s="35"/>
      <c r="TD94" s="35"/>
      <c r="TE94" s="35"/>
      <c r="TF94" s="35"/>
      <c r="TG94" s="35"/>
      <c r="TH94" s="35"/>
      <c r="TI94" s="35"/>
      <c r="TJ94" s="35"/>
      <c r="TK94" s="35"/>
      <c r="TL94" s="35"/>
      <c r="TM94" s="35"/>
      <c r="TN94" s="35"/>
      <c r="TO94" s="35"/>
      <c r="TP94" s="35"/>
      <c r="TQ94" s="35"/>
      <c r="TR94" s="35"/>
      <c r="TS94" s="35"/>
      <c r="TT94" s="35"/>
      <c r="TU94" s="35"/>
      <c r="TV94" s="35"/>
      <c r="TW94" s="35"/>
      <c r="TX94" s="35"/>
      <c r="TY94" s="35"/>
      <c r="TZ94" s="35"/>
      <c r="UA94" s="35"/>
      <c r="UB94" s="35"/>
      <c r="UC94" s="35"/>
      <c r="UD94" s="35"/>
      <c r="UE94" s="35"/>
      <c r="UF94" s="35"/>
      <c r="UG94" s="35"/>
      <c r="UH94" s="35"/>
      <c r="UI94" s="35"/>
      <c r="UJ94" s="35"/>
      <c r="UK94" s="35"/>
      <c r="UL94" s="35"/>
      <c r="UM94" s="35"/>
      <c r="UN94" s="35"/>
      <c r="UO94" s="35"/>
      <c r="UP94" s="35"/>
      <c r="UQ94" s="35">
        <v>10</v>
      </c>
      <c r="UR94" s="35"/>
      <c r="US94" s="35"/>
      <c r="UT94" s="35"/>
      <c r="UU94" s="35"/>
      <c r="UV94" s="35"/>
      <c r="UW94" s="35"/>
      <c r="UX94" s="35"/>
      <c r="UY94" s="35"/>
      <c r="UZ94" s="35"/>
      <c r="VA94" s="35"/>
      <c r="VB94" s="35"/>
      <c r="VC94" s="35"/>
      <c r="VD94" s="35"/>
      <c r="VE94" s="35"/>
      <c r="VF94" s="35"/>
      <c r="VG94" s="35"/>
      <c r="VH94" s="35"/>
      <c r="VI94" s="35"/>
      <c r="VJ94" s="35"/>
      <c r="VK94" s="35"/>
      <c r="VL94" s="35"/>
      <c r="VM94" s="35"/>
      <c r="VN94" s="35"/>
      <c r="VO94" s="35"/>
      <c r="VP94" s="35"/>
      <c r="VQ94" s="35"/>
      <c r="VR94" s="35"/>
      <c r="VS94" s="35"/>
      <c r="VT94" s="35"/>
      <c r="VU94" s="35"/>
      <c r="VV94" s="35"/>
      <c r="VW94" s="35"/>
      <c r="VX94" s="35"/>
      <c r="VY94" s="35"/>
      <c r="VZ94" s="35"/>
      <c r="WA94" s="35"/>
      <c r="WB94" s="35"/>
      <c r="WC94" s="35"/>
      <c r="WD94" s="35"/>
      <c r="WE94" s="35"/>
      <c r="WF94" s="35"/>
      <c r="WG94" s="35"/>
      <c r="WH94" s="35"/>
      <c r="WI94" s="35"/>
      <c r="WJ94" s="35"/>
      <c r="WK94" s="35"/>
      <c r="WL94" s="35"/>
      <c r="WM94" s="35"/>
      <c r="WN94" s="35"/>
      <c r="WO94" s="35"/>
      <c r="WP94" s="35"/>
      <c r="WQ94" s="35"/>
      <c r="WR94" s="35"/>
      <c r="WS94" s="35"/>
      <c r="WT94" s="35"/>
      <c r="WU94" s="35"/>
      <c r="WV94" s="35"/>
      <c r="WW94" s="35"/>
      <c r="WX94" s="35"/>
      <c r="WY94" s="35"/>
      <c r="WZ94" s="35"/>
      <c r="XA94" s="35"/>
      <c r="XB94" s="35"/>
      <c r="XC94" s="35"/>
      <c r="XD94" s="35"/>
      <c r="XE94" s="35"/>
      <c r="XF94" s="35"/>
      <c r="XG94" s="35"/>
      <c r="XH94" s="35"/>
      <c r="XI94" s="35"/>
      <c r="XJ94" s="35"/>
      <c r="XK94" s="35"/>
      <c r="XL94" s="35"/>
      <c r="XM94" s="35"/>
      <c r="XN94" s="35"/>
      <c r="XO94" s="35"/>
      <c r="XP94" s="35"/>
      <c r="XQ94" s="35"/>
      <c r="XR94" s="35"/>
      <c r="XS94" s="35"/>
      <c r="XT94" s="35"/>
      <c r="XU94" s="35"/>
      <c r="XV94" s="35"/>
      <c r="XW94" s="35"/>
      <c r="XX94" s="35"/>
      <c r="XY94" s="35"/>
      <c r="XZ94" s="35"/>
      <c r="YA94" s="35"/>
      <c r="YB94" s="35"/>
      <c r="YC94" s="35"/>
      <c r="YD94" s="35"/>
      <c r="YE94" s="35"/>
      <c r="YF94" s="35"/>
      <c r="YG94" s="35"/>
      <c r="YH94" s="35"/>
      <c r="YI94" s="35"/>
      <c r="YJ94" s="35"/>
      <c r="YK94" s="35"/>
      <c r="YL94" s="35"/>
      <c r="YM94" s="35"/>
      <c r="YN94" s="35"/>
      <c r="YO94" s="35"/>
      <c r="YP94" s="35"/>
      <c r="YQ94" s="35"/>
      <c r="YR94" s="35"/>
      <c r="YS94" s="35"/>
      <c r="YT94" s="35"/>
      <c r="YU94" s="35"/>
      <c r="YV94" s="35"/>
      <c r="YW94" s="35"/>
      <c r="YX94" s="35"/>
      <c r="YY94" s="35"/>
      <c r="YZ94" s="35"/>
      <c r="ZA94" s="35"/>
      <c r="ZB94" s="35">
        <v>1</v>
      </c>
      <c r="ZC94" s="35"/>
      <c r="ZD94" s="35"/>
      <c r="ZE94" s="35"/>
      <c r="ZF94" s="35"/>
      <c r="ZG94" s="35"/>
      <c r="ZH94" s="35"/>
      <c r="ZI94" s="35">
        <v>1</v>
      </c>
      <c r="ZJ94" s="35"/>
      <c r="ZK94" s="35"/>
      <c r="ZL94" s="35"/>
      <c r="ZM94" s="35"/>
      <c r="ZN94" s="35"/>
      <c r="ZO94" s="35"/>
      <c r="ZP94" s="35"/>
      <c r="ZQ94" s="35"/>
      <c r="ZR94" s="35"/>
      <c r="ZS94" s="35"/>
      <c r="ZT94" s="35"/>
      <c r="ZU94" s="35"/>
      <c r="ZV94" s="35"/>
      <c r="ZW94" s="35"/>
      <c r="ZX94" s="35"/>
      <c r="ZY94" s="35"/>
      <c r="ZZ94" s="35"/>
      <c r="AAA94" s="35"/>
      <c r="AAB94" s="35"/>
      <c r="AAC94" s="35"/>
      <c r="AAD94" s="35"/>
      <c r="AAE94" s="35"/>
      <c r="AAF94" s="35"/>
      <c r="AAG94" s="35"/>
      <c r="AAH94" s="35"/>
      <c r="AAI94" s="35"/>
      <c r="AAJ94" s="35"/>
      <c r="AAK94" s="35"/>
      <c r="AAL94" s="35"/>
      <c r="AAM94" s="35"/>
      <c r="AAN94" s="35"/>
      <c r="AAO94" s="35"/>
      <c r="AAP94" s="35"/>
      <c r="AAQ94" s="35"/>
      <c r="AAR94" s="35"/>
      <c r="AAS94" s="35"/>
      <c r="AAT94" s="35"/>
      <c r="AAU94" s="35"/>
      <c r="AAV94" s="35"/>
      <c r="AAW94" s="35"/>
      <c r="AAX94" s="35"/>
      <c r="AAY94" s="35"/>
      <c r="AAZ94" s="35"/>
      <c r="ABA94" s="35"/>
      <c r="ABB94" s="35"/>
      <c r="ABC94" s="35"/>
      <c r="ABD94" s="35"/>
      <c r="ABE94" s="35"/>
      <c r="ABF94" s="35"/>
      <c r="ABG94" s="35"/>
      <c r="ABH94" s="35"/>
      <c r="ABI94" s="35"/>
      <c r="ABJ94" s="35"/>
      <c r="ABK94" s="35"/>
      <c r="ABL94" s="35"/>
      <c r="ABM94" s="35"/>
      <c r="ABN94" s="35"/>
      <c r="ABO94" s="35"/>
      <c r="ABP94" s="35"/>
      <c r="ABQ94" s="35"/>
      <c r="ABR94" s="35"/>
      <c r="ABS94" s="35"/>
      <c r="ABT94" s="35"/>
      <c r="ABU94" s="35"/>
      <c r="ABV94" s="35"/>
      <c r="ABW94" s="35"/>
      <c r="ABX94" s="35"/>
      <c r="ABY94" s="35"/>
      <c r="ABZ94" s="35"/>
      <c r="ACA94" s="35"/>
      <c r="ACB94" s="35"/>
      <c r="ACC94" s="35"/>
      <c r="ACD94" s="35"/>
      <c r="ACE94" s="35"/>
      <c r="ACF94" s="35"/>
      <c r="ACG94" s="35"/>
      <c r="ACH94" s="35"/>
      <c r="ACI94" s="35"/>
      <c r="ACJ94" s="35"/>
      <c r="ACK94" s="35"/>
      <c r="ACL94" s="35"/>
      <c r="ACM94" s="35"/>
      <c r="ACN94" s="35"/>
      <c r="ACO94" s="35"/>
      <c r="ACP94" s="35"/>
      <c r="ACQ94" s="35"/>
      <c r="ACR94" s="35"/>
      <c r="ACS94" s="35"/>
      <c r="ACT94" s="35"/>
      <c r="ACU94" s="35"/>
      <c r="ACV94" s="35"/>
      <c r="ACW94" s="35"/>
      <c r="ACX94" s="35"/>
      <c r="ACY94" s="35"/>
      <c r="ACZ94" s="35"/>
      <c r="ADA94" s="35"/>
      <c r="ADB94" s="35"/>
      <c r="ADC94" s="35"/>
      <c r="ADD94" s="35"/>
      <c r="ADE94" s="35"/>
      <c r="ADF94" s="35"/>
      <c r="ADG94" s="35"/>
      <c r="ADH94" s="35"/>
      <c r="ADI94" s="35"/>
      <c r="ADJ94" s="35"/>
      <c r="ADK94" s="35"/>
      <c r="ADL94" s="35"/>
      <c r="ADM94" s="35"/>
      <c r="ADN94" s="35"/>
      <c r="ADO94" s="35"/>
      <c r="ADP94" s="35"/>
      <c r="ADQ94" s="35"/>
      <c r="ADR94" s="35"/>
      <c r="ADS94" s="35"/>
      <c r="ADT94" s="35"/>
      <c r="ADU94" s="35"/>
      <c r="ADV94" s="35"/>
      <c r="ADW94" s="35"/>
      <c r="ADX94" s="35"/>
      <c r="ADY94" s="26">
        <f t="shared" si="4"/>
        <v>0</v>
      </c>
      <c r="ADZ94" s="5"/>
    </row>
    <row r="95" spans="1:806" s="33" customFormat="1" ht="13.5" customHeight="1" x14ac:dyDescent="0.2">
      <c r="A95" s="51" t="s">
        <v>344</v>
      </c>
      <c r="B95" s="65">
        <f t="shared" si="3"/>
        <v>40</v>
      </c>
      <c r="C95" s="57">
        <v>10</v>
      </c>
      <c r="D95" s="60">
        <v>44732</v>
      </c>
      <c r="E95" s="67">
        <v>14.6</v>
      </c>
      <c r="F95" s="67">
        <f t="shared" si="2"/>
        <v>584</v>
      </c>
      <c r="G95" s="6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15"/>
      <c r="BF95" s="15"/>
      <c r="BG95" s="136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  <c r="EU95" s="35"/>
      <c r="EV95" s="35"/>
      <c r="EW95" s="35"/>
      <c r="EX95" s="35"/>
      <c r="EY95" s="35"/>
      <c r="EZ95" s="35"/>
      <c r="FA95" s="35"/>
      <c r="FB95" s="35"/>
      <c r="FC95" s="35"/>
      <c r="FD95" s="35"/>
      <c r="FE95" s="35"/>
      <c r="FF95" s="35"/>
      <c r="FG95" s="35"/>
      <c r="FH95" s="35"/>
      <c r="FI95" s="35"/>
      <c r="FJ95" s="35"/>
      <c r="FK95" s="35"/>
      <c r="FL95" s="35"/>
      <c r="FM95" s="35"/>
      <c r="FN95" s="35"/>
      <c r="FO95" s="35"/>
      <c r="FP95" s="35"/>
      <c r="FQ95" s="35"/>
      <c r="FR95" s="35"/>
      <c r="FS95" s="35"/>
      <c r="FT95" s="35"/>
      <c r="FU95" s="35"/>
      <c r="FV95" s="35"/>
      <c r="FW95" s="35"/>
      <c r="FX95" s="35"/>
      <c r="FY95" s="35"/>
      <c r="FZ95" s="35"/>
      <c r="GA95" s="35"/>
      <c r="GB95" s="35"/>
      <c r="GC95" s="35"/>
      <c r="GD95" s="35"/>
      <c r="GE95" s="35"/>
      <c r="GF95" s="35"/>
      <c r="GG95" s="35"/>
      <c r="GH95" s="35"/>
      <c r="GI95" s="35"/>
      <c r="GJ95" s="35"/>
      <c r="GK95" s="35"/>
      <c r="GL95" s="35"/>
      <c r="GM95" s="35"/>
      <c r="GN95" s="35"/>
      <c r="GO95" s="35"/>
      <c r="GP95" s="35"/>
      <c r="GQ95" s="35"/>
      <c r="GR95" s="35"/>
      <c r="GS95" s="35"/>
      <c r="GT95" s="35"/>
      <c r="GU95" s="35"/>
      <c r="GV95" s="35"/>
      <c r="GW95" s="35">
        <v>30</v>
      </c>
      <c r="GX95" s="35"/>
      <c r="GY95" s="35"/>
      <c r="GZ95" s="35"/>
      <c r="HA95" s="35"/>
      <c r="HB95" s="35"/>
      <c r="HC95" s="35"/>
      <c r="HD95" s="35"/>
      <c r="HE95" s="35"/>
      <c r="HF95" s="35"/>
      <c r="HG95" s="35"/>
      <c r="HH95" s="35"/>
      <c r="HI95" s="35">
        <v>40</v>
      </c>
      <c r="HJ95" s="35"/>
      <c r="HK95" s="35"/>
      <c r="HL95" s="35"/>
      <c r="HM95" s="35"/>
      <c r="HN95" s="35"/>
      <c r="HO95" s="35"/>
      <c r="HP95" s="35"/>
      <c r="HQ95" s="35"/>
      <c r="HR95" s="35"/>
      <c r="HS95" s="35"/>
      <c r="HT95" s="35"/>
      <c r="HU95" s="35"/>
      <c r="HV95" s="35"/>
      <c r="HW95" s="35"/>
      <c r="HX95" s="35"/>
      <c r="HY95" s="35"/>
      <c r="HZ95" s="35"/>
      <c r="IA95" s="35"/>
      <c r="IB95" s="35"/>
      <c r="IC95" s="35"/>
      <c r="ID95" s="35"/>
      <c r="IE95" s="35"/>
      <c r="IF95" s="35"/>
      <c r="IG95" s="35"/>
      <c r="IH95" s="35"/>
      <c r="II95" s="35"/>
      <c r="IJ95" s="35"/>
      <c r="IK95" s="35"/>
      <c r="IL95" s="35"/>
      <c r="IM95" s="35"/>
      <c r="IN95" s="35"/>
      <c r="IO95" s="35"/>
      <c r="IP95" s="35"/>
      <c r="IQ95" s="35"/>
      <c r="IR95" s="35"/>
      <c r="IS95" s="35"/>
      <c r="IT95" s="35"/>
      <c r="IU95" s="35"/>
      <c r="IV95" s="35"/>
      <c r="IW95" s="35"/>
      <c r="IX95" s="35"/>
      <c r="IY95" s="35"/>
      <c r="IZ95" s="35"/>
      <c r="JA95" s="35"/>
      <c r="JB95" s="35"/>
      <c r="JC95" s="35"/>
      <c r="JD95" s="35"/>
      <c r="JE95" s="35"/>
      <c r="JF95" s="35"/>
      <c r="JG95" s="35"/>
      <c r="JH95" s="35"/>
      <c r="JI95" s="35"/>
      <c r="JJ95" s="35"/>
      <c r="JK95" s="35"/>
      <c r="JL95" s="35"/>
      <c r="JM95" s="35"/>
      <c r="JN95" s="35"/>
      <c r="JO95" s="35"/>
      <c r="JP95" s="35"/>
      <c r="JQ95" s="35"/>
      <c r="JR95" s="35"/>
      <c r="JS95" s="35"/>
      <c r="JT95" s="35"/>
      <c r="JU95" s="35"/>
      <c r="JV95" s="35"/>
      <c r="JW95" s="35"/>
      <c r="JX95" s="35"/>
      <c r="JY95" s="35"/>
      <c r="JZ95" s="35"/>
      <c r="KA95" s="35"/>
      <c r="KB95" s="35"/>
      <c r="KC95" s="35"/>
      <c r="KD95" s="35"/>
      <c r="KE95" s="35"/>
      <c r="KF95" s="35"/>
      <c r="KG95" s="35"/>
      <c r="KH95" s="35"/>
      <c r="KI95" s="35"/>
      <c r="KJ95" s="35"/>
      <c r="KK95" s="35"/>
      <c r="KL95" s="35"/>
      <c r="KM95" s="35"/>
      <c r="KN95" s="35"/>
      <c r="KO95" s="35"/>
      <c r="KP95" s="35"/>
      <c r="KQ95" s="35"/>
      <c r="KR95" s="35"/>
      <c r="KS95" s="35"/>
      <c r="KT95" s="35"/>
      <c r="KU95" s="35"/>
      <c r="KV95" s="35"/>
      <c r="KW95" s="35"/>
      <c r="KX95" s="35"/>
      <c r="KY95" s="35"/>
      <c r="KZ95" s="35"/>
      <c r="LA95" s="35"/>
      <c r="LB95" s="35"/>
      <c r="LC95" s="35"/>
      <c r="LD95" s="35"/>
      <c r="LE95" s="35"/>
      <c r="LF95" s="35"/>
      <c r="LG95" s="35"/>
      <c r="LH95" s="35"/>
      <c r="LI95" s="35"/>
      <c r="LJ95" s="35"/>
      <c r="LK95" s="35"/>
      <c r="LL95" s="35"/>
      <c r="LM95" s="35"/>
      <c r="LN95" s="35"/>
      <c r="LO95" s="35"/>
      <c r="LP95" s="35"/>
      <c r="LQ95" s="35"/>
      <c r="LR95" s="35"/>
      <c r="LS95" s="35"/>
      <c r="LT95" s="35"/>
      <c r="LU95" s="35"/>
      <c r="LV95" s="35"/>
      <c r="LW95" s="35"/>
      <c r="LX95" s="35"/>
      <c r="LY95" s="35"/>
      <c r="LZ95" s="35"/>
      <c r="MA95" s="35"/>
      <c r="MB95" s="35"/>
      <c r="MC95" s="35"/>
      <c r="MD95" s="35"/>
      <c r="ME95" s="35"/>
      <c r="MF95" s="35"/>
      <c r="MG95" s="35"/>
      <c r="MH95" s="35"/>
      <c r="MI95" s="35"/>
      <c r="MJ95" s="35"/>
      <c r="MK95" s="35"/>
      <c r="ML95" s="35"/>
      <c r="MM95" s="35"/>
      <c r="MN95" s="35"/>
      <c r="MO95" s="35"/>
      <c r="MP95" s="35"/>
      <c r="MQ95" s="35"/>
      <c r="MR95" s="35"/>
      <c r="MS95" s="35"/>
      <c r="MT95" s="35"/>
      <c r="MU95" s="35"/>
      <c r="MV95" s="35"/>
      <c r="MW95" s="35"/>
      <c r="MX95" s="35"/>
      <c r="MY95" s="35"/>
      <c r="MZ95" s="35"/>
      <c r="NA95" s="35"/>
      <c r="NB95" s="35"/>
      <c r="NC95" s="35"/>
      <c r="ND95" s="35"/>
      <c r="NE95" s="35"/>
      <c r="NF95" s="35"/>
      <c r="NG95" s="35"/>
      <c r="NH95" s="35"/>
      <c r="NI95" s="35"/>
      <c r="NJ95" s="35"/>
      <c r="NK95" s="35"/>
      <c r="NL95" s="35"/>
      <c r="NM95" s="35"/>
      <c r="NN95" s="35"/>
      <c r="NO95" s="35"/>
      <c r="NP95" s="35"/>
      <c r="NQ95" s="35"/>
      <c r="NR95" s="35"/>
      <c r="NS95" s="35"/>
      <c r="NT95" s="35"/>
      <c r="NU95" s="35"/>
      <c r="NV95" s="35"/>
      <c r="NW95" s="35"/>
      <c r="NX95" s="35"/>
      <c r="NY95" s="35"/>
      <c r="NZ95" s="35"/>
      <c r="OA95" s="35"/>
      <c r="OB95" s="35"/>
      <c r="OC95" s="35"/>
      <c r="OD95" s="35"/>
      <c r="OE95" s="35"/>
      <c r="OF95" s="35"/>
      <c r="OG95" s="35"/>
      <c r="OH95" s="35"/>
      <c r="OI95" s="35"/>
      <c r="OJ95" s="35"/>
      <c r="OK95" s="35"/>
      <c r="OL95" s="35"/>
      <c r="OM95" s="35"/>
      <c r="ON95" s="35"/>
      <c r="OO95" s="35"/>
      <c r="OP95" s="35"/>
      <c r="OQ95" s="35"/>
      <c r="OR95" s="35"/>
      <c r="OS95" s="35"/>
      <c r="OT95" s="35"/>
      <c r="OU95" s="35"/>
      <c r="OV95" s="35"/>
      <c r="OW95" s="35"/>
      <c r="OX95" s="35"/>
      <c r="OY95" s="35"/>
      <c r="OZ95" s="35"/>
      <c r="PA95" s="35"/>
      <c r="PB95" s="35"/>
      <c r="PC95" s="35"/>
      <c r="PD95" s="35"/>
      <c r="PE95" s="35"/>
      <c r="PF95" s="35"/>
      <c r="PG95" s="35"/>
      <c r="PH95" s="35"/>
      <c r="PI95" s="35"/>
      <c r="PJ95" s="35"/>
      <c r="PK95" s="35"/>
      <c r="PL95" s="35"/>
      <c r="PM95" s="35"/>
      <c r="PN95" s="35"/>
      <c r="PO95" s="35"/>
      <c r="PP95" s="35"/>
      <c r="PQ95" s="35"/>
      <c r="PR95" s="35"/>
      <c r="PS95" s="35"/>
      <c r="PT95" s="35"/>
      <c r="PU95" s="35"/>
      <c r="PV95" s="35"/>
      <c r="PW95" s="35"/>
      <c r="PX95" s="35"/>
      <c r="PY95" s="35"/>
      <c r="PZ95" s="35"/>
      <c r="QA95" s="35"/>
      <c r="QB95" s="35"/>
      <c r="QC95" s="35"/>
      <c r="QD95" s="35"/>
      <c r="QE95" s="35"/>
      <c r="QF95" s="35"/>
      <c r="QG95" s="35"/>
      <c r="QH95" s="35"/>
      <c r="QI95" s="35"/>
      <c r="QJ95" s="35"/>
      <c r="QK95" s="35"/>
      <c r="QL95" s="35"/>
      <c r="QM95" s="35"/>
      <c r="QN95" s="35"/>
      <c r="QO95" s="35"/>
      <c r="QP95" s="35"/>
      <c r="QQ95" s="35"/>
      <c r="QR95" s="35"/>
      <c r="QS95" s="35"/>
      <c r="QT95" s="35"/>
      <c r="QU95" s="35"/>
      <c r="QV95" s="35"/>
      <c r="QW95" s="35"/>
      <c r="QX95" s="35"/>
      <c r="QY95" s="35"/>
      <c r="QZ95" s="35"/>
      <c r="RA95" s="35"/>
      <c r="RB95" s="35"/>
      <c r="RC95" s="35"/>
      <c r="RD95" s="35"/>
      <c r="RE95" s="35"/>
      <c r="RF95" s="35"/>
      <c r="RG95" s="35"/>
      <c r="RH95" s="35"/>
      <c r="RI95" s="35"/>
      <c r="RJ95" s="35"/>
      <c r="RK95" s="35"/>
      <c r="RL95" s="35"/>
      <c r="RM95" s="35"/>
      <c r="RN95" s="35"/>
      <c r="RO95" s="35"/>
      <c r="RP95" s="35"/>
      <c r="RQ95" s="35"/>
      <c r="RR95" s="35"/>
      <c r="RS95" s="35"/>
      <c r="RT95" s="35"/>
      <c r="RU95" s="35"/>
      <c r="RV95" s="35"/>
      <c r="RW95" s="35"/>
      <c r="RX95" s="35"/>
      <c r="RY95" s="35"/>
      <c r="RZ95" s="35"/>
      <c r="SA95" s="35"/>
      <c r="SB95" s="35"/>
      <c r="SC95" s="35"/>
      <c r="SD95" s="35"/>
      <c r="SE95" s="35"/>
      <c r="SF95" s="35"/>
      <c r="SG95" s="35"/>
      <c r="SH95" s="35"/>
      <c r="SI95" s="35"/>
      <c r="SJ95" s="35"/>
      <c r="SK95" s="35"/>
      <c r="SL95" s="35"/>
      <c r="SM95" s="35"/>
      <c r="SN95" s="35"/>
      <c r="SO95" s="35"/>
      <c r="SP95" s="35"/>
      <c r="SQ95" s="35"/>
      <c r="SR95" s="35"/>
      <c r="SS95" s="35"/>
      <c r="ST95" s="35"/>
      <c r="SU95" s="35"/>
      <c r="SV95" s="35"/>
      <c r="SW95" s="35"/>
      <c r="SX95" s="35"/>
      <c r="SY95" s="35"/>
      <c r="SZ95" s="35"/>
      <c r="TA95" s="35"/>
      <c r="TB95" s="35"/>
      <c r="TC95" s="35"/>
      <c r="TD95" s="35"/>
      <c r="TE95" s="35"/>
      <c r="TF95" s="35"/>
      <c r="TG95" s="35"/>
      <c r="TH95" s="35"/>
      <c r="TI95" s="35"/>
      <c r="TJ95" s="35"/>
      <c r="TK95" s="35"/>
      <c r="TL95" s="35"/>
      <c r="TM95" s="35"/>
      <c r="TN95" s="35"/>
      <c r="TO95" s="35"/>
      <c r="TP95" s="35"/>
      <c r="TQ95" s="35"/>
      <c r="TR95" s="35"/>
      <c r="TS95" s="35"/>
      <c r="TT95" s="35"/>
      <c r="TU95" s="35"/>
      <c r="TV95" s="35"/>
      <c r="TW95" s="35"/>
      <c r="TX95" s="35"/>
      <c r="TY95" s="35"/>
      <c r="TZ95" s="35"/>
      <c r="UA95" s="35"/>
      <c r="UB95" s="35"/>
      <c r="UC95" s="35"/>
      <c r="UD95" s="35"/>
      <c r="UE95" s="35"/>
      <c r="UF95" s="35"/>
      <c r="UG95" s="35"/>
      <c r="UH95" s="35"/>
      <c r="UI95" s="35"/>
      <c r="UJ95" s="35"/>
      <c r="UK95" s="35"/>
      <c r="UL95" s="35"/>
      <c r="UM95" s="35"/>
      <c r="UN95" s="35"/>
      <c r="UO95" s="35"/>
      <c r="UP95" s="35"/>
      <c r="UQ95" s="35"/>
      <c r="UR95" s="35"/>
      <c r="US95" s="35"/>
      <c r="UT95" s="35"/>
      <c r="UU95" s="35"/>
      <c r="UV95" s="35"/>
      <c r="UW95" s="35"/>
      <c r="UX95" s="35"/>
      <c r="UY95" s="35"/>
      <c r="UZ95" s="35"/>
      <c r="VA95" s="35"/>
      <c r="VB95" s="35"/>
      <c r="VC95" s="35"/>
      <c r="VD95" s="35"/>
      <c r="VE95" s="35"/>
      <c r="VF95" s="35"/>
      <c r="VG95" s="35"/>
      <c r="VH95" s="35"/>
      <c r="VI95" s="35"/>
      <c r="VJ95" s="35"/>
      <c r="VK95" s="35"/>
      <c r="VL95" s="35"/>
      <c r="VM95" s="35"/>
      <c r="VN95" s="35"/>
      <c r="VO95" s="35"/>
      <c r="VP95" s="35"/>
      <c r="VQ95" s="35"/>
      <c r="VR95" s="35"/>
      <c r="VS95" s="35"/>
      <c r="VT95" s="35"/>
      <c r="VU95" s="35"/>
      <c r="VV95" s="35"/>
      <c r="VW95" s="35"/>
      <c r="VX95" s="35"/>
      <c r="VY95" s="35"/>
      <c r="VZ95" s="35"/>
      <c r="WA95" s="35"/>
      <c r="WB95" s="35"/>
      <c r="WC95" s="35"/>
      <c r="WD95" s="35"/>
      <c r="WE95" s="35"/>
      <c r="WF95" s="35"/>
      <c r="WG95" s="35"/>
      <c r="WH95" s="35"/>
      <c r="WI95" s="35"/>
      <c r="WJ95" s="35"/>
      <c r="WK95" s="35"/>
      <c r="WL95" s="35"/>
      <c r="WM95" s="35"/>
      <c r="WN95" s="35"/>
      <c r="WO95" s="35"/>
      <c r="WP95" s="35"/>
      <c r="WQ95" s="35"/>
      <c r="WR95" s="35"/>
      <c r="WS95" s="35"/>
      <c r="WT95" s="35"/>
      <c r="WU95" s="35"/>
      <c r="WV95" s="35"/>
      <c r="WW95" s="35"/>
      <c r="WX95" s="35"/>
      <c r="WY95" s="35"/>
      <c r="WZ95" s="35"/>
      <c r="XA95" s="35"/>
      <c r="XB95" s="35"/>
      <c r="XC95" s="35"/>
      <c r="XD95" s="35"/>
      <c r="XE95" s="35"/>
      <c r="XF95" s="35"/>
      <c r="XG95" s="35"/>
      <c r="XH95" s="35"/>
      <c r="XI95" s="35"/>
      <c r="XJ95" s="35"/>
      <c r="XK95" s="35"/>
      <c r="XL95" s="35"/>
      <c r="XM95" s="35"/>
      <c r="XN95" s="35"/>
      <c r="XO95" s="35"/>
      <c r="XP95" s="35"/>
      <c r="XQ95" s="35"/>
      <c r="XR95" s="35"/>
      <c r="XS95" s="35"/>
      <c r="XT95" s="35"/>
      <c r="XU95" s="35"/>
      <c r="XV95" s="35"/>
      <c r="XW95" s="35"/>
      <c r="XX95" s="35"/>
      <c r="XY95" s="35">
        <v>70</v>
      </c>
      <c r="XZ95" s="35"/>
      <c r="YA95" s="35"/>
      <c r="YB95" s="35"/>
      <c r="YC95" s="35"/>
      <c r="YD95" s="35"/>
      <c r="YE95" s="35"/>
      <c r="YF95" s="35"/>
      <c r="YG95" s="35"/>
      <c r="YH95" s="35"/>
      <c r="YI95" s="35"/>
      <c r="YJ95" s="35"/>
      <c r="YK95" s="35"/>
      <c r="YL95" s="35"/>
      <c r="YM95" s="35"/>
      <c r="YN95" s="35"/>
      <c r="YO95" s="35"/>
      <c r="YP95" s="35"/>
      <c r="YQ95" s="35"/>
      <c r="YR95" s="35"/>
      <c r="YS95" s="35"/>
      <c r="YT95" s="35"/>
      <c r="YU95" s="35"/>
      <c r="YV95" s="35"/>
      <c r="YW95" s="35"/>
      <c r="YX95" s="35"/>
      <c r="YY95" s="35"/>
      <c r="YZ95" s="35"/>
      <c r="ZA95" s="35"/>
      <c r="ZB95" s="35"/>
      <c r="ZC95" s="35"/>
      <c r="ZD95" s="35"/>
      <c r="ZE95" s="35"/>
      <c r="ZF95" s="35"/>
      <c r="ZG95" s="35"/>
      <c r="ZH95" s="35"/>
      <c r="ZI95" s="35"/>
      <c r="ZJ95" s="35"/>
      <c r="ZK95" s="35"/>
      <c r="ZL95" s="35"/>
      <c r="ZM95" s="35"/>
      <c r="ZN95" s="35"/>
      <c r="ZO95" s="35"/>
      <c r="ZP95" s="35"/>
      <c r="ZQ95" s="35"/>
      <c r="ZR95" s="35"/>
      <c r="ZS95" s="35"/>
      <c r="ZT95" s="35"/>
      <c r="ZU95" s="35"/>
      <c r="ZV95" s="35"/>
      <c r="ZW95" s="35"/>
      <c r="ZX95" s="35"/>
      <c r="ZY95" s="35"/>
      <c r="ZZ95" s="35"/>
      <c r="AAA95" s="35"/>
      <c r="AAB95" s="35"/>
      <c r="AAC95" s="35"/>
      <c r="AAD95" s="35"/>
      <c r="AAE95" s="35"/>
      <c r="AAF95" s="35"/>
      <c r="AAG95" s="35"/>
      <c r="AAH95" s="35"/>
      <c r="AAI95" s="35"/>
      <c r="AAJ95" s="35"/>
      <c r="AAK95" s="35"/>
      <c r="AAL95" s="35"/>
      <c r="AAM95" s="35"/>
      <c r="AAN95" s="35"/>
      <c r="AAO95" s="35"/>
      <c r="AAP95" s="35"/>
      <c r="AAQ95" s="35"/>
      <c r="AAR95" s="35"/>
      <c r="AAS95" s="35"/>
      <c r="AAT95" s="35"/>
      <c r="AAU95" s="35"/>
      <c r="AAV95" s="35"/>
      <c r="AAW95" s="35"/>
      <c r="AAX95" s="35"/>
      <c r="AAY95" s="35"/>
      <c r="AAZ95" s="35"/>
      <c r="ABA95" s="35"/>
      <c r="ABB95" s="35"/>
      <c r="ABC95" s="35"/>
      <c r="ABD95" s="35"/>
      <c r="ABE95" s="35"/>
      <c r="ABF95" s="35"/>
      <c r="ABG95" s="35"/>
      <c r="ABH95" s="35"/>
      <c r="ABI95" s="35"/>
      <c r="ABJ95" s="35"/>
      <c r="ABK95" s="35"/>
      <c r="ABL95" s="35"/>
      <c r="ABM95" s="35"/>
      <c r="ABN95" s="35"/>
      <c r="ABO95" s="35"/>
      <c r="ABP95" s="35"/>
      <c r="ABQ95" s="35"/>
      <c r="ABR95" s="35"/>
      <c r="ABS95" s="35"/>
      <c r="ABT95" s="35"/>
      <c r="ABU95" s="35"/>
      <c r="ABV95" s="35"/>
      <c r="ABW95" s="35"/>
      <c r="ABX95" s="35"/>
      <c r="ABY95" s="35"/>
      <c r="ABZ95" s="35"/>
      <c r="ACA95" s="35"/>
      <c r="ACB95" s="35"/>
      <c r="ACC95" s="35"/>
      <c r="ACD95" s="35"/>
      <c r="ACE95" s="35"/>
      <c r="ACF95" s="35"/>
      <c r="ACG95" s="35"/>
      <c r="ACH95" s="35"/>
      <c r="ACI95" s="35"/>
      <c r="ACJ95" s="35"/>
      <c r="ACK95" s="35"/>
      <c r="ACL95" s="35"/>
      <c r="ACM95" s="35"/>
      <c r="ACN95" s="35"/>
      <c r="ACO95" s="35"/>
      <c r="ACP95" s="35"/>
      <c r="ACQ95" s="35"/>
      <c r="ACR95" s="35"/>
      <c r="ACS95" s="35"/>
      <c r="ACT95" s="35"/>
      <c r="ACU95" s="35"/>
      <c r="ACV95" s="35"/>
      <c r="ACW95" s="35"/>
      <c r="ACX95" s="35"/>
      <c r="ACY95" s="35"/>
      <c r="ACZ95" s="35"/>
      <c r="ADA95" s="35"/>
      <c r="ADB95" s="35"/>
      <c r="ADC95" s="35"/>
      <c r="ADD95" s="35"/>
      <c r="ADE95" s="35"/>
      <c r="ADF95" s="35"/>
      <c r="ADG95" s="35"/>
      <c r="ADH95" s="35"/>
      <c r="ADI95" s="35"/>
      <c r="ADJ95" s="35"/>
      <c r="ADK95" s="35"/>
      <c r="ADL95" s="35"/>
      <c r="ADM95" s="35"/>
      <c r="ADN95" s="35"/>
      <c r="ADO95" s="35"/>
      <c r="ADP95" s="35"/>
      <c r="ADQ95" s="35"/>
      <c r="ADR95" s="35"/>
      <c r="ADS95" s="35"/>
      <c r="ADT95" s="35"/>
      <c r="ADU95" s="35"/>
      <c r="ADV95" s="35"/>
      <c r="ADW95" s="35"/>
      <c r="ADX95" s="35"/>
      <c r="ADY95" s="26">
        <f t="shared" si="4"/>
        <v>0</v>
      </c>
      <c r="ADZ95" s="5"/>
    </row>
    <row r="96" spans="1:806" s="33" customFormat="1" ht="13.5" customHeight="1" x14ac:dyDescent="0.2">
      <c r="A96" s="51" t="s">
        <v>198</v>
      </c>
      <c r="B96" s="65">
        <f t="shared" si="3"/>
        <v>0</v>
      </c>
      <c r="C96" s="57">
        <v>10</v>
      </c>
      <c r="D96" s="60">
        <v>44760</v>
      </c>
      <c r="E96" s="67">
        <v>41.91</v>
      </c>
      <c r="F96" s="67">
        <f t="shared" si="2"/>
        <v>0</v>
      </c>
      <c r="G96" s="6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15"/>
      <c r="BF96" s="15"/>
      <c r="BG96" s="136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  <c r="DF96" s="35"/>
      <c r="DG96" s="35"/>
      <c r="DH96" s="35"/>
      <c r="DI96" s="35"/>
      <c r="DJ96" s="35"/>
      <c r="DK96" s="35"/>
      <c r="DL96" s="35"/>
      <c r="DM96" s="35"/>
      <c r="DN96" s="35"/>
      <c r="DO96" s="35"/>
      <c r="DP96" s="35"/>
      <c r="DQ96" s="35"/>
      <c r="DR96" s="35"/>
      <c r="DS96" s="35"/>
      <c r="DT96" s="35"/>
      <c r="DU96" s="35"/>
      <c r="DV96" s="35"/>
      <c r="DW96" s="35"/>
      <c r="DX96" s="35"/>
      <c r="DY96" s="35"/>
      <c r="DZ96" s="35"/>
      <c r="EA96" s="35"/>
      <c r="EB96" s="35"/>
      <c r="EC96" s="35"/>
      <c r="ED96" s="35"/>
      <c r="EE96" s="35"/>
      <c r="EF96" s="35"/>
      <c r="EG96" s="35"/>
      <c r="EH96" s="35"/>
      <c r="EI96" s="35"/>
      <c r="EJ96" s="35"/>
      <c r="EK96" s="35"/>
      <c r="EL96" s="35"/>
      <c r="EM96" s="35"/>
      <c r="EN96" s="35"/>
      <c r="EO96" s="35"/>
      <c r="EP96" s="35"/>
      <c r="EQ96" s="35"/>
      <c r="ER96" s="35"/>
      <c r="ES96" s="35"/>
      <c r="ET96" s="35"/>
      <c r="EU96" s="35"/>
      <c r="EV96" s="35"/>
      <c r="EW96" s="35"/>
      <c r="EX96" s="35"/>
      <c r="EY96" s="35"/>
      <c r="EZ96" s="35"/>
      <c r="FA96" s="35">
        <v>20</v>
      </c>
      <c r="FB96" s="35">
        <v>40</v>
      </c>
      <c r="FC96" s="35"/>
      <c r="FD96" s="35">
        <v>10</v>
      </c>
      <c r="FE96" s="35">
        <v>10</v>
      </c>
      <c r="FF96" s="35"/>
      <c r="FG96" s="35"/>
      <c r="FH96" s="35"/>
      <c r="FI96" s="35"/>
      <c r="FJ96" s="35"/>
      <c r="FK96" s="35"/>
      <c r="FL96" s="35"/>
      <c r="FM96" s="35"/>
      <c r="FN96" s="35"/>
      <c r="FO96" s="35"/>
      <c r="FP96" s="35"/>
      <c r="FQ96" s="35"/>
      <c r="FR96" s="35"/>
      <c r="FS96" s="35"/>
      <c r="FT96" s="35"/>
      <c r="FU96" s="35"/>
      <c r="FV96" s="35"/>
      <c r="FW96" s="35"/>
      <c r="FX96" s="35"/>
      <c r="FY96" s="35"/>
      <c r="FZ96" s="35"/>
      <c r="GA96" s="35"/>
      <c r="GB96" s="35"/>
      <c r="GC96" s="35"/>
      <c r="GD96" s="35"/>
      <c r="GE96" s="35"/>
      <c r="GF96" s="35"/>
      <c r="GG96" s="35"/>
      <c r="GH96" s="35"/>
      <c r="GI96" s="35"/>
      <c r="GJ96" s="35"/>
      <c r="GK96" s="35"/>
      <c r="GL96" s="35"/>
      <c r="GM96" s="35"/>
      <c r="GN96" s="35"/>
      <c r="GO96" s="35"/>
      <c r="GP96" s="35"/>
      <c r="GQ96" s="35"/>
      <c r="GR96" s="35"/>
      <c r="GS96" s="35"/>
      <c r="GT96" s="35"/>
      <c r="GU96" s="35"/>
      <c r="GV96" s="35"/>
      <c r="GW96" s="35"/>
      <c r="GX96" s="35"/>
      <c r="GY96" s="35"/>
      <c r="GZ96" s="35"/>
      <c r="HA96" s="35"/>
      <c r="HB96" s="35"/>
      <c r="HC96" s="35"/>
      <c r="HD96" s="35"/>
      <c r="HE96" s="35"/>
      <c r="HF96" s="35"/>
      <c r="HG96" s="35"/>
      <c r="HH96" s="35"/>
      <c r="HI96" s="35"/>
      <c r="HJ96" s="35"/>
      <c r="HK96" s="35"/>
      <c r="HL96" s="35"/>
      <c r="HM96" s="35"/>
      <c r="HN96" s="35"/>
      <c r="HO96" s="35"/>
      <c r="HP96" s="35"/>
      <c r="HQ96" s="35"/>
      <c r="HR96" s="35"/>
      <c r="HS96" s="35"/>
      <c r="HT96" s="35"/>
      <c r="HU96" s="35"/>
      <c r="HV96" s="35"/>
      <c r="HW96" s="35"/>
      <c r="HX96" s="35"/>
      <c r="HY96" s="35"/>
      <c r="HZ96" s="35"/>
      <c r="IA96" s="35"/>
      <c r="IB96" s="35"/>
      <c r="IC96" s="35"/>
      <c r="ID96" s="35"/>
      <c r="IE96" s="35"/>
      <c r="IF96" s="35"/>
      <c r="IG96" s="35"/>
      <c r="IH96" s="35"/>
      <c r="II96" s="35"/>
      <c r="IJ96" s="35"/>
      <c r="IK96" s="35"/>
      <c r="IL96" s="35"/>
      <c r="IM96" s="35"/>
      <c r="IN96" s="35"/>
      <c r="IO96" s="35"/>
      <c r="IP96" s="35"/>
      <c r="IQ96" s="35"/>
      <c r="IR96" s="35"/>
      <c r="IS96" s="35"/>
      <c r="IT96" s="35"/>
      <c r="IU96" s="35"/>
      <c r="IV96" s="35"/>
      <c r="IW96" s="35"/>
      <c r="IX96" s="35"/>
      <c r="IY96" s="35"/>
      <c r="IZ96" s="35"/>
      <c r="JA96" s="35"/>
      <c r="JB96" s="35"/>
      <c r="JC96" s="35"/>
      <c r="JD96" s="35"/>
      <c r="JE96" s="35"/>
      <c r="JF96" s="35"/>
      <c r="JG96" s="35"/>
      <c r="JH96" s="35"/>
      <c r="JI96" s="35"/>
      <c r="JJ96" s="35"/>
      <c r="JK96" s="35"/>
      <c r="JL96" s="35"/>
      <c r="JM96" s="35"/>
      <c r="JN96" s="35"/>
      <c r="JO96" s="35"/>
      <c r="JP96" s="35"/>
      <c r="JQ96" s="35"/>
      <c r="JR96" s="35"/>
      <c r="JS96" s="35"/>
      <c r="JT96" s="35"/>
      <c r="JU96" s="35"/>
      <c r="JV96" s="35"/>
      <c r="JW96" s="35"/>
      <c r="JX96" s="35"/>
      <c r="JY96" s="35"/>
      <c r="JZ96" s="35"/>
      <c r="KA96" s="35"/>
      <c r="KB96" s="35"/>
      <c r="KC96" s="35"/>
      <c r="KD96" s="35"/>
      <c r="KE96" s="35"/>
      <c r="KF96" s="35"/>
      <c r="KG96" s="35"/>
      <c r="KH96" s="35"/>
      <c r="KI96" s="35"/>
      <c r="KJ96" s="35"/>
      <c r="KK96" s="35"/>
      <c r="KL96" s="35"/>
      <c r="KM96" s="35"/>
      <c r="KN96" s="35"/>
      <c r="KO96" s="35"/>
      <c r="KP96" s="35"/>
      <c r="KQ96" s="35"/>
      <c r="KR96" s="35"/>
      <c r="KS96" s="35"/>
      <c r="KT96" s="35"/>
      <c r="KU96" s="35"/>
      <c r="KV96" s="35"/>
      <c r="KW96" s="35"/>
      <c r="KX96" s="35"/>
      <c r="KY96" s="35"/>
      <c r="KZ96" s="35"/>
      <c r="LA96" s="35"/>
      <c r="LB96" s="35"/>
      <c r="LC96" s="35"/>
      <c r="LD96" s="35"/>
      <c r="LE96" s="35"/>
      <c r="LF96" s="35"/>
      <c r="LG96" s="35"/>
      <c r="LH96" s="35"/>
      <c r="LI96" s="35"/>
      <c r="LJ96" s="35"/>
      <c r="LK96" s="35"/>
      <c r="LL96" s="35"/>
      <c r="LM96" s="35"/>
      <c r="LN96" s="35"/>
      <c r="LO96" s="35"/>
      <c r="LP96" s="35"/>
      <c r="LQ96" s="35"/>
      <c r="LR96" s="35"/>
      <c r="LS96" s="35"/>
      <c r="LT96" s="35"/>
      <c r="LU96" s="35"/>
      <c r="LV96" s="35"/>
      <c r="LW96" s="35"/>
      <c r="LX96" s="35"/>
      <c r="LY96" s="35"/>
      <c r="LZ96" s="35"/>
      <c r="MA96" s="35"/>
      <c r="MB96" s="35"/>
      <c r="MC96" s="35"/>
      <c r="MD96" s="35"/>
      <c r="ME96" s="35"/>
      <c r="MF96" s="35"/>
      <c r="MG96" s="35"/>
      <c r="MH96" s="35"/>
      <c r="MI96" s="35"/>
      <c r="MJ96" s="35"/>
      <c r="MK96" s="35"/>
      <c r="ML96" s="35"/>
      <c r="MM96" s="35"/>
      <c r="MN96" s="35"/>
      <c r="MO96" s="35"/>
      <c r="MP96" s="35"/>
      <c r="MQ96" s="35"/>
      <c r="MR96" s="35"/>
      <c r="MS96" s="35"/>
      <c r="MT96" s="35"/>
      <c r="MU96" s="35"/>
      <c r="MV96" s="35"/>
      <c r="MW96" s="35"/>
      <c r="MX96" s="35"/>
      <c r="MY96" s="35"/>
      <c r="MZ96" s="35"/>
      <c r="NA96" s="35"/>
      <c r="NB96" s="35"/>
      <c r="NC96" s="35"/>
      <c r="ND96" s="35"/>
      <c r="NE96" s="35"/>
      <c r="NF96" s="35"/>
      <c r="NG96" s="35"/>
      <c r="NH96" s="35"/>
      <c r="NI96" s="35"/>
      <c r="NJ96" s="35"/>
      <c r="NK96" s="35"/>
      <c r="NL96" s="35"/>
      <c r="NM96" s="35"/>
      <c r="NN96" s="35"/>
      <c r="NO96" s="35"/>
      <c r="NP96" s="35"/>
      <c r="NQ96" s="35"/>
      <c r="NR96" s="35"/>
      <c r="NS96" s="35"/>
      <c r="NT96" s="35"/>
      <c r="NU96" s="35"/>
      <c r="NV96" s="35"/>
      <c r="NW96" s="35"/>
      <c r="NX96" s="35"/>
      <c r="NY96" s="35"/>
      <c r="NZ96" s="35"/>
      <c r="OA96" s="35"/>
      <c r="OB96" s="35"/>
      <c r="OC96" s="35"/>
      <c r="OD96" s="35"/>
      <c r="OE96" s="35"/>
      <c r="OF96" s="35"/>
      <c r="OG96" s="35"/>
      <c r="OH96" s="35"/>
      <c r="OI96" s="35"/>
      <c r="OJ96" s="35"/>
      <c r="OK96" s="35"/>
      <c r="OL96" s="35"/>
      <c r="OM96" s="35"/>
      <c r="ON96" s="35"/>
      <c r="OO96" s="35"/>
      <c r="OP96" s="35"/>
      <c r="OQ96" s="35"/>
      <c r="OR96" s="35"/>
      <c r="OS96" s="35"/>
      <c r="OT96" s="35"/>
      <c r="OU96" s="35"/>
      <c r="OV96" s="35"/>
      <c r="OW96" s="35"/>
      <c r="OX96" s="35"/>
      <c r="OY96" s="35"/>
      <c r="OZ96" s="35"/>
      <c r="PA96" s="35"/>
      <c r="PB96" s="35"/>
      <c r="PC96" s="35"/>
      <c r="PD96" s="35"/>
      <c r="PE96" s="35"/>
      <c r="PF96" s="35"/>
      <c r="PG96" s="35"/>
      <c r="PH96" s="35"/>
      <c r="PI96" s="35"/>
      <c r="PJ96" s="35"/>
      <c r="PK96" s="35"/>
      <c r="PL96" s="35"/>
      <c r="PM96" s="35"/>
      <c r="PN96" s="35"/>
      <c r="PO96" s="35"/>
      <c r="PP96" s="35"/>
      <c r="PQ96" s="35"/>
      <c r="PR96" s="35"/>
      <c r="PS96" s="35"/>
      <c r="PT96" s="35"/>
      <c r="PU96" s="35"/>
      <c r="PV96" s="35"/>
      <c r="PW96" s="35"/>
      <c r="PX96" s="35"/>
      <c r="PY96" s="35"/>
      <c r="PZ96" s="35"/>
      <c r="QA96" s="35"/>
      <c r="QB96" s="35"/>
      <c r="QC96" s="35"/>
      <c r="QD96" s="35"/>
      <c r="QE96" s="35"/>
      <c r="QF96" s="35"/>
      <c r="QG96" s="35"/>
      <c r="QH96" s="35"/>
      <c r="QI96" s="35"/>
      <c r="QJ96" s="35"/>
      <c r="QK96" s="35"/>
      <c r="QL96" s="35"/>
      <c r="QM96" s="35"/>
      <c r="QN96" s="35"/>
      <c r="QO96" s="35"/>
      <c r="QP96" s="35"/>
      <c r="QQ96" s="35"/>
      <c r="QR96" s="35"/>
      <c r="QS96" s="35"/>
      <c r="QT96" s="35"/>
      <c r="QU96" s="35"/>
      <c r="QV96" s="35"/>
      <c r="QW96" s="35"/>
      <c r="QX96" s="35"/>
      <c r="QY96" s="35"/>
      <c r="QZ96" s="35"/>
      <c r="RA96" s="35"/>
      <c r="RB96" s="35"/>
      <c r="RC96" s="35"/>
      <c r="RD96" s="35"/>
      <c r="RE96" s="35"/>
      <c r="RF96" s="35"/>
      <c r="RG96" s="35"/>
      <c r="RH96" s="35"/>
      <c r="RI96" s="35"/>
      <c r="RJ96" s="35"/>
      <c r="RK96" s="35"/>
      <c r="RL96" s="35"/>
      <c r="RM96" s="35"/>
      <c r="RN96" s="35"/>
      <c r="RO96" s="35"/>
      <c r="RP96" s="35"/>
      <c r="RQ96" s="35"/>
      <c r="RR96" s="35"/>
      <c r="RS96" s="35"/>
      <c r="RT96" s="35"/>
      <c r="RU96" s="35"/>
      <c r="RV96" s="35"/>
      <c r="RW96" s="35"/>
      <c r="RX96" s="35"/>
      <c r="RY96" s="35"/>
      <c r="RZ96" s="35"/>
      <c r="SA96" s="35"/>
      <c r="SB96" s="35"/>
      <c r="SC96" s="35"/>
      <c r="SD96" s="35"/>
      <c r="SE96" s="35"/>
      <c r="SF96" s="35"/>
      <c r="SG96" s="35"/>
      <c r="SH96" s="35"/>
      <c r="SI96" s="35"/>
      <c r="SJ96" s="35"/>
      <c r="SK96" s="35"/>
      <c r="SL96" s="35"/>
      <c r="SM96" s="35"/>
      <c r="SN96" s="35"/>
      <c r="SO96" s="35"/>
      <c r="SP96" s="35"/>
      <c r="SQ96" s="35"/>
      <c r="SR96" s="35"/>
      <c r="SS96" s="35"/>
      <c r="ST96" s="35"/>
      <c r="SU96" s="35"/>
      <c r="SV96" s="35"/>
      <c r="SW96" s="35"/>
      <c r="SX96" s="35"/>
      <c r="SY96" s="35"/>
      <c r="SZ96" s="35"/>
      <c r="TA96" s="35"/>
      <c r="TB96" s="35"/>
      <c r="TC96" s="35"/>
      <c r="TD96" s="35"/>
      <c r="TE96" s="35"/>
      <c r="TF96" s="35"/>
      <c r="TG96" s="35"/>
      <c r="TH96" s="35"/>
      <c r="TI96" s="35"/>
      <c r="TJ96" s="35"/>
      <c r="TK96" s="35"/>
      <c r="TL96" s="35"/>
      <c r="TM96" s="35"/>
      <c r="TN96" s="35"/>
      <c r="TO96" s="35"/>
      <c r="TP96" s="35"/>
      <c r="TQ96" s="35"/>
      <c r="TR96" s="35"/>
      <c r="TS96" s="35"/>
      <c r="TT96" s="35"/>
      <c r="TU96" s="35"/>
      <c r="TV96" s="35"/>
      <c r="TW96" s="35"/>
      <c r="TX96" s="35"/>
      <c r="TY96" s="35"/>
      <c r="TZ96" s="35"/>
      <c r="UA96" s="35"/>
      <c r="UB96" s="35"/>
      <c r="UC96" s="35"/>
      <c r="UD96" s="35"/>
      <c r="UE96" s="35"/>
      <c r="UF96" s="35"/>
      <c r="UG96" s="35"/>
      <c r="UH96" s="35"/>
      <c r="UI96" s="35"/>
      <c r="UJ96" s="35"/>
      <c r="UK96" s="35"/>
      <c r="UL96" s="35"/>
      <c r="UM96" s="35"/>
      <c r="UN96" s="35"/>
      <c r="UO96" s="35"/>
      <c r="UP96" s="35"/>
      <c r="UQ96" s="35"/>
      <c r="UR96" s="35"/>
      <c r="US96" s="35"/>
      <c r="UT96" s="35"/>
      <c r="UU96" s="35"/>
      <c r="UV96" s="35"/>
      <c r="UW96" s="35"/>
      <c r="UX96" s="35"/>
      <c r="UY96" s="35"/>
      <c r="UZ96" s="35"/>
      <c r="VA96" s="35"/>
      <c r="VB96" s="35"/>
      <c r="VC96" s="35"/>
      <c r="VD96" s="35"/>
      <c r="VE96" s="35"/>
      <c r="VF96" s="35"/>
      <c r="VG96" s="35"/>
      <c r="VH96" s="35"/>
      <c r="VI96" s="35"/>
      <c r="VJ96" s="35"/>
      <c r="VK96" s="35"/>
      <c r="VL96" s="35"/>
      <c r="VM96" s="35"/>
      <c r="VN96" s="35"/>
      <c r="VO96" s="35"/>
      <c r="VP96" s="35"/>
      <c r="VQ96" s="35"/>
      <c r="VR96" s="35"/>
      <c r="VS96" s="35"/>
      <c r="VT96" s="35"/>
      <c r="VU96" s="35"/>
      <c r="VV96" s="35"/>
      <c r="VW96" s="35"/>
      <c r="VX96" s="35"/>
      <c r="VY96" s="35"/>
      <c r="VZ96" s="35"/>
      <c r="WA96" s="35"/>
      <c r="WB96" s="35"/>
      <c r="WC96" s="35"/>
      <c r="WD96" s="35"/>
      <c r="WE96" s="35"/>
      <c r="WF96" s="35"/>
      <c r="WG96" s="35"/>
      <c r="WH96" s="35"/>
      <c r="WI96" s="35"/>
      <c r="WJ96" s="35"/>
      <c r="WK96" s="35"/>
      <c r="WL96" s="35"/>
      <c r="WM96" s="35"/>
      <c r="WN96" s="35"/>
      <c r="WO96" s="35"/>
      <c r="WP96" s="35"/>
      <c r="WQ96" s="35"/>
      <c r="WR96" s="35"/>
      <c r="WS96" s="35"/>
      <c r="WT96" s="35"/>
      <c r="WU96" s="35"/>
      <c r="WV96" s="35"/>
      <c r="WW96" s="35"/>
      <c r="WX96" s="35"/>
      <c r="WY96" s="35"/>
      <c r="WZ96" s="35"/>
      <c r="XA96" s="35"/>
      <c r="XB96" s="35"/>
      <c r="XC96" s="35"/>
      <c r="XD96" s="35"/>
      <c r="XE96" s="35"/>
      <c r="XF96" s="35"/>
      <c r="XG96" s="35"/>
      <c r="XH96" s="35"/>
      <c r="XI96" s="35"/>
      <c r="XJ96" s="35"/>
      <c r="XK96" s="35"/>
      <c r="XL96" s="35"/>
      <c r="XM96" s="35"/>
      <c r="XN96" s="35"/>
      <c r="XO96" s="35"/>
      <c r="XP96" s="35"/>
      <c r="XQ96" s="35"/>
      <c r="XR96" s="35"/>
      <c r="XS96" s="35"/>
      <c r="XT96" s="35"/>
      <c r="XU96" s="35"/>
      <c r="XV96" s="35"/>
      <c r="XW96" s="35"/>
      <c r="XX96" s="35"/>
      <c r="XY96" s="35"/>
      <c r="XZ96" s="35"/>
      <c r="YA96" s="35"/>
      <c r="YB96" s="35"/>
      <c r="YC96" s="35"/>
      <c r="YD96" s="35"/>
      <c r="YE96" s="35"/>
      <c r="YF96" s="35"/>
      <c r="YG96" s="35"/>
      <c r="YH96" s="35"/>
      <c r="YI96" s="35"/>
      <c r="YJ96" s="35"/>
      <c r="YK96" s="35"/>
      <c r="YL96" s="35"/>
      <c r="YM96" s="35"/>
      <c r="YN96" s="35"/>
      <c r="YO96" s="35"/>
      <c r="YP96" s="35"/>
      <c r="YQ96" s="35"/>
      <c r="YR96" s="35"/>
      <c r="YS96" s="35"/>
      <c r="YT96" s="35"/>
      <c r="YU96" s="35"/>
      <c r="YV96" s="35"/>
      <c r="YW96" s="35"/>
      <c r="YX96" s="35"/>
      <c r="YY96" s="35"/>
      <c r="YZ96" s="35"/>
      <c r="ZA96" s="35"/>
      <c r="ZB96" s="35"/>
      <c r="ZC96" s="35"/>
      <c r="ZD96" s="35"/>
      <c r="ZE96" s="35"/>
      <c r="ZF96" s="35"/>
      <c r="ZG96" s="35"/>
      <c r="ZH96" s="35"/>
      <c r="ZI96" s="35"/>
      <c r="ZJ96" s="35"/>
      <c r="ZK96" s="35"/>
      <c r="ZL96" s="35"/>
      <c r="ZM96" s="35"/>
      <c r="ZN96" s="35"/>
      <c r="ZO96" s="35"/>
      <c r="ZP96" s="35"/>
      <c r="ZQ96" s="35"/>
      <c r="ZR96" s="35"/>
      <c r="ZS96" s="35">
        <v>80</v>
      </c>
      <c r="ZT96" s="35"/>
      <c r="ZU96" s="35"/>
      <c r="ZV96" s="35"/>
      <c r="ZW96" s="35"/>
      <c r="ZX96" s="35"/>
      <c r="ZY96" s="35"/>
      <c r="ZZ96" s="35"/>
      <c r="AAA96" s="35"/>
      <c r="AAB96" s="35"/>
      <c r="AAC96" s="35"/>
      <c r="AAD96" s="35"/>
      <c r="AAE96" s="35"/>
      <c r="AAF96" s="35"/>
      <c r="AAG96" s="35"/>
      <c r="AAH96" s="35"/>
      <c r="AAI96" s="35"/>
      <c r="AAJ96" s="35"/>
      <c r="AAK96" s="35"/>
      <c r="AAL96" s="35"/>
      <c r="AAM96" s="35"/>
      <c r="AAN96" s="35"/>
      <c r="AAO96" s="35"/>
      <c r="AAP96" s="35"/>
      <c r="AAQ96" s="35"/>
      <c r="AAR96" s="35"/>
      <c r="AAS96" s="35"/>
      <c r="AAT96" s="35"/>
      <c r="AAU96" s="35"/>
      <c r="AAV96" s="35"/>
      <c r="AAW96" s="35"/>
      <c r="AAX96" s="35"/>
      <c r="AAY96" s="35"/>
      <c r="AAZ96" s="35"/>
      <c r="ABA96" s="35"/>
      <c r="ABB96" s="35"/>
      <c r="ABC96" s="35"/>
      <c r="ABD96" s="35"/>
      <c r="ABE96" s="35"/>
      <c r="ABF96" s="35"/>
      <c r="ABG96" s="35"/>
      <c r="ABH96" s="35"/>
      <c r="ABI96" s="35"/>
      <c r="ABJ96" s="35"/>
      <c r="ABK96" s="35"/>
      <c r="ABL96" s="35"/>
      <c r="ABM96" s="35"/>
      <c r="ABN96" s="35"/>
      <c r="ABO96" s="35"/>
      <c r="ABP96" s="35"/>
      <c r="ABQ96" s="35"/>
      <c r="ABR96" s="35"/>
      <c r="ABS96" s="35"/>
      <c r="ABT96" s="35"/>
      <c r="ABU96" s="35"/>
      <c r="ABV96" s="35"/>
      <c r="ABW96" s="35"/>
      <c r="ABX96" s="35"/>
      <c r="ABY96" s="35"/>
      <c r="ABZ96" s="35"/>
      <c r="ACA96" s="35"/>
      <c r="ACB96" s="35"/>
      <c r="ACC96" s="35"/>
      <c r="ACD96" s="35"/>
      <c r="ACE96" s="35"/>
      <c r="ACF96" s="35"/>
      <c r="ACG96" s="35"/>
      <c r="ACH96" s="35"/>
      <c r="ACI96" s="35"/>
      <c r="ACJ96" s="35"/>
      <c r="ACK96" s="35"/>
      <c r="ACL96" s="35"/>
      <c r="ACM96" s="35"/>
      <c r="ACN96" s="35"/>
      <c r="ACO96" s="35"/>
      <c r="ACP96" s="35"/>
      <c r="ACQ96" s="35"/>
      <c r="ACR96" s="35"/>
      <c r="ACS96" s="35"/>
      <c r="ACT96" s="35"/>
      <c r="ACU96" s="35"/>
      <c r="ACV96" s="35"/>
      <c r="ACW96" s="35"/>
      <c r="ACX96" s="35"/>
      <c r="ACY96" s="35"/>
      <c r="ACZ96" s="35"/>
      <c r="ADA96" s="35"/>
      <c r="ADB96" s="35"/>
      <c r="ADC96" s="35"/>
      <c r="ADD96" s="35"/>
      <c r="ADE96" s="35"/>
      <c r="ADF96" s="35"/>
      <c r="ADG96" s="35"/>
      <c r="ADH96" s="35"/>
      <c r="ADI96" s="35"/>
      <c r="ADJ96" s="35"/>
      <c r="ADK96" s="35"/>
      <c r="ADL96" s="35"/>
      <c r="ADM96" s="35"/>
      <c r="ADN96" s="35"/>
      <c r="ADO96" s="35"/>
      <c r="ADP96" s="35"/>
      <c r="ADQ96" s="35"/>
      <c r="ADR96" s="35"/>
      <c r="ADS96" s="35"/>
      <c r="ADT96" s="35"/>
      <c r="ADU96" s="35"/>
      <c r="ADV96" s="35"/>
      <c r="ADW96" s="35"/>
      <c r="ADX96" s="35"/>
      <c r="ADY96" s="26">
        <f t="shared" si="4"/>
        <v>0</v>
      </c>
      <c r="ADZ96" s="5"/>
    </row>
    <row r="97" spans="1:806" s="33" customFormat="1" x14ac:dyDescent="0.2">
      <c r="A97" s="51" t="s">
        <v>241</v>
      </c>
      <c r="B97" s="65">
        <f t="shared" si="3"/>
        <v>0</v>
      </c>
      <c r="C97" s="97">
        <v>1.1000000000000001</v>
      </c>
      <c r="D97" s="59">
        <v>44781</v>
      </c>
      <c r="E97" s="67">
        <v>53.83</v>
      </c>
      <c r="F97" s="67">
        <f t="shared" si="2"/>
        <v>0</v>
      </c>
      <c r="G97" s="65"/>
      <c r="H97" s="35">
        <v>11</v>
      </c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15"/>
      <c r="BF97" s="15"/>
      <c r="BG97" s="136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  <c r="DF97" s="35"/>
      <c r="DG97" s="35"/>
      <c r="DH97" s="35"/>
      <c r="DI97" s="35"/>
      <c r="DJ97" s="35"/>
      <c r="DK97" s="35"/>
      <c r="DL97" s="35"/>
      <c r="DM97" s="35"/>
      <c r="DN97" s="35"/>
      <c r="DO97" s="35"/>
      <c r="DP97" s="35"/>
      <c r="DQ97" s="35"/>
      <c r="DR97" s="35"/>
      <c r="DS97" s="35"/>
      <c r="DT97" s="35"/>
      <c r="DU97" s="35"/>
      <c r="DV97" s="35"/>
      <c r="DW97" s="35"/>
      <c r="DX97" s="35"/>
      <c r="DY97" s="35"/>
      <c r="DZ97" s="35"/>
      <c r="EA97" s="35"/>
      <c r="EB97" s="35"/>
      <c r="EC97" s="35"/>
      <c r="ED97" s="35"/>
      <c r="EE97" s="35"/>
      <c r="EF97" s="35"/>
      <c r="EG97" s="35"/>
      <c r="EH97" s="35"/>
      <c r="EI97" s="35"/>
      <c r="EJ97" s="35"/>
      <c r="EK97" s="35"/>
      <c r="EL97" s="35"/>
      <c r="EM97" s="35"/>
      <c r="EN97" s="35"/>
      <c r="EO97" s="35"/>
      <c r="EP97" s="35"/>
      <c r="EQ97" s="35"/>
      <c r="ER97" s="35"/>
      <c r="ES97" s="35"/>
      <c r="ET97" s="35"/>
      <c r="EU97" s="35"/>
      <c r="EV97" s="35"/>
      <c r="EW97" s="35"/>
      <c r="EX97" s="35"/>
      <c r="EY97" s="35"/>
      <c r="EZ97" s="35"/>
      <c r="FA97" s="35"/>
      <c r="FB97" s="35"/>
      <c r="FC97" s="35"/>
      <c r="FD97" s="35"/>
      <c r="FE97" s="35"/>
      <c r="FF97" s="35"/>
      <c r="FG97" s="35"/>
      <c r="FH97" s="35"/>
      <c r="FI97" s="35"/>
      <c r="FJ97" s="35"/>
      <c r="FK97" s="35"/>
      <c r="FL97" s="35"/>
      <c r="FM97" s="35"/>
      <c r="FN97" s="35"/>
      <c r="FO97" s="35"/>
      <c r="FP97" s="35"/>
      <c r="FQ97" s="35"/>
      <c r="FR97" s="35"/>
      <c r="FS97" s="35"/>
      <c r="FT97" s="35"/>
      <c r="FU97" s="35"/>
      <c r="FV97" s="35"/>
      <c r="FW97" s="35"/>
      <c r="FX97" s="35"/>
      <c r="FY97" s="35"/>
      <c r="FZ97" s="35"/>
      <c r="GA97" s="35"/>
      <c r="GB97" s="35"/>
      <c r="GC97" s="35"/>
      <c r="GD97" s="35"/>
      <c r="GE97" s="35"/>
      <c r="GF97" s="35"/>
      <c r="GG97" s="35"/>
      <c r="GH97" s="35"/>
      <c r="GI97" s="35"/>
      <c r="GJ97" s="35"/>
      <c r="GK97" s="35"/>
      <c r="GL97" s="35"/>
      <c r="GM97" s="35"/>
      <c r="GN97" s="35"/>
      <c r="GO97" s="35"/>
      <c r="GP97" s="35"/>
      <c r="GQ97" s="35"/>
      <c r="GR97" s="35"/>
      <c r="GS97" s="35"/>
      <c r="GT97" s="35"/>
      <c r="GU97" s="35"/>
      <c r="GV97" s="35"/>
      <c r="GW97" s="35"/>
      <c r="GX97" s="35"/>
      <c r="GY97" s="35"/>
      <c r="GZ97" s="35"/>
      <c r="HA97" s="35"/>
      <c r="HB97" s="35"/>
      <c r="HC97" s="35"/>
      <c r="HD97" s="35"/>
      <c r="HE97" s="35"/>
      <c r="HF97" s="35"/>
      <c r="HG97" s="35"/>
      <c r="HH97" s="35"/>
      <c r="HI97" s="35"/>
      <c r="HJ97" s="35"/>
      <c r="HK97" s="35"/>
      <c r="HL97" s="35"/>
      <c r="HM97" s="35"/>
      <c r="HN97" s="35"/>
      <c r="HO97" s="35"/>
      <c r="HP97" s="35"/>
      <c r="HQ97" s="35"/>
      <c r="HR97" s="35"/>
      <c r="HS97" s="35"/>
      <c r="HT97" s="35"/>
      <c r="HU97" s="35"/>
      <c r="HV97" s="35"/>
      <c r="HW97" s="35"/>
      <c r="HX97" s="35"/>
      <c r="HY97" s="35"/>
      <c r="HZ97" s="35"/>
      <c r="IA97" s="35"/>
      <c r="IB97" s="35"/>
      <c r="IC97" s="35"/>
      <c r="ID97" s="35"/>
      <c r="IE97" s="35"/>
      <c r="IF97" s="35"/>
      <c r="IG97" s="35"/>
      <c r="IH97" s="35"/>
      <c r="II97" s="35"/>
      <c r="IJ97" s="35"/>
      <c r="IK97" s="35"/>
      <c r="IL97" s="35"/>
      <c r="IM97" s="35"/>
      <c r="IN97" s="35"/>
      <c r="IO97" s="35"/>
      <c r="IP97" s="35"/>
      <c r="IQ97" s="35"/>
      <c r="IR97" s="35"/>
      <c r="IS97" s="35"/>
      <c r="IT97" s="35"/>
      <c r="IU97" s="35"/>
      <c r="IV97" s="35"/>
      <c r="IW97" s="35"/>
      <c r="IX97" s="35"/>
      <c r="IY97" s="35"/>
      <c r="IZ97" s="35"/>
      <c r="JA97" s="35"/>
      <c r="JB97" s="35"/>
      <c r="JC97" s="35"/>
      <c r="JD97" s="35"/>
      <c r="JE97" s="35"/>
      <c r="JF97" s="35"/>
      <c r="JG97" s="35"/>
      <c r="JH97" s="35"/>
      <c r="JI97" s="35"/>
      <c r="JJ97" s="35"/>
      <c r="JK97" s="35"/>
      <c r="JL97" s="35"/>
      <c r="JM97" s="35"/>
      <c r="JN97" s="35"/>
      <c r="JO97" s="35"/>
      <c r="JP97" s="35"/>
      <c r="JQ97" s="35"/>
      <c r="JR97" s="35"/>
      <c r="JS97" s="35"/>
      <c r="JT97" s="35"/>
      <c r="JU97" s="35"/>
      <c r="JV97" s="35"/>
      <c r="JW97" s="35"/>
      <c r="JX97" s="35"/>
      <c r="JY97" s="35"/>
      <c r="JZ97" s="35"/>
      <c r="KA97" s="35"/>
      <c r="KB97" s="35"/>
      <c r="KC97" s="35"/>
      <c r="KD97" s="35"/>
      <c r="KE97" s="35"/>
      <c r="KF97" s="35"/>
      <c r="KG97" s="35"/>
      <c r="KH97" s="35"/>
      <c r="KI97" s="35"/>
      <c r="KJ97" s="35"/>
      <c r="KK97" s="35"/>
      <c r="KL97" s="35"/>
      <c r="KM97" s="35"/>
      <c r="KN97" s="35"/>
      <c r="KO97" s="35"/>
      <c r="KP97" s="35"/>
      <c r="KQ97" s="35"/>
      <c r="KR97" s="35"/>
      <c r="KS97" s="35"/>
      <c r="KT97" s="35"/>
      <c r="KU97" s="35"/>
      <c r="KV97" s="35"/>
      <c r="KW97" s="35"/>
      <c r="KX97" s="35"/>
      <c r="KY97" s="35"/>
      <c r="KZ97" s="35"/>
      <c r="LA97" s="35"/>
      <c r="LB97" s="35"/>
      <c r="LC97" s="35"/>
      <c r="LD97" s="35"/>
      <c r="LE97" s="35"/>
      <c r="LF97" s="35"/>
      <c r="LG97" s="35"/>
      <c r="LH97" s="35"/>
      <c r="LI97" s="35"/>
      <c r="LJ97" s="35"/>
      <c r="LK97" s="35"/>
      <c r="LL97" s="35"/>
      <c r="LM97" s="35"/>
      <c r="LN97" s="35"/>
      <c r="LO97" s="35"/>
      <c r="LP97" s="35"/>
      <c r="LQ97" s="35"/>
      <c r="LR97" s="35"/>
      <c r="LS97" s="35"/>
      <c r="LT97" s="35"/>
      <c r="LU97" s="35"/>
      <c r="LV97" s="35"/>
      <c r="LW97" s="35"/>
      <c r="LX97" s="35"/>
      <c r="LY97" s="35"/>
      <c r="LZ97" s="35"/>
      <c r="MA97" s="35"/>
      <c r="MB97" s="35"/>
      <c r="MC97" s="35"/>
      <c r="MD97" s="35"/>
      <c r="ME97" s="35"/>
      <c r="MF97" s="35"/>
      <c r="MG97" s="35"/>
      <c r="MH97" s="35"/>
      <c r="MI97" s="35"/>
      <c r="MJ97" s="35"/>
      <c r="MK97" s="35"/>
      <c r="ML97" s="35"/>
      <c r="MM97" s="35"/>
      <c r="MN97" s="35"/>
      <c r="MO97" s="35"/>
      <c r="MP97" s="35"/>
      <c r="MQ97" s="35"/>
      <c r="MR97" s="35"/>
      <c r="MS97" s="35"/>
      <c r="MT97" s="35"/>
      <c r="MU97" s="35"/>
      <c r="MV97" s="35"/>
      <c r="MW97" s="35"/>
      <c r="MX97" s="35"/>
      <c r="MY97" s="35"/>
      <c r="MZ97" s="35"/>
      <c r="NA97" s="35"/>
      <c r="NB97" s="35"/>
      <c r="NC97" s="35"/>
      <c r="ND97" s="35"/>
      <c r="NE97" s="35"/>
      <c r="NF97" s="35"/>
      <c r="NG97" s="35"/>
      <c r="NH97" s="35"/>
      <c r="NI97" s="35"/>
      <c r="NJ97" s="35"/>
      <c r="NK97" s="35"/>
      <c r="NL97" s="35"/>
      <c r="NM97" s="35"/>
      <c r="NN97" s="35"/>
      <c r="NO97" s="35"/>
      <c r="NP97" s="35"/>
      <c r="NQ97" s="35"/>
      <c r="NR97" s="35"/>
      <c r="NS97" s="35"/>
      <c r="NT97" s="35"/>
      <c r="NU97" s="35"/>
      <c r="NV97" s="35"/>
      <c r="NW97" s="35"/>
      <c r="NX97" s="35"/>
      <c r="NY97" s="35"/>
      <c r="NZ97" s="35"/>
      <c r="OA97" s="35"/>
      <c r="OB97" s="35"/>
      <c r="OC97" s="35"/>
      <c r="OD97" s="35"/>
      <c r="OE97" s="35"/>
      <c r="OF97" s="35"/>
      <c r="OG97" s="35">
        <v>1.1000000000000001</v>
      </c>
      <c r="OH97" s="35"/>
      <c r="OI97" s="35"/>
      <c r="OJ97" s="35"/>
      <c r="OK97" s="35"/>
      <c r="OL97" s="35"/>
      <c r="OM97" s="35"/>
      <c r="ON97" s="35"/>
      <c r="OO97" s="35"/>
      <c r="OP97" s="35"/>
      <c r="OQ97" s="35"/>
      <c r="OR97" s="35"/>
      <c r="OS97" s="35"/>
      <c r="OT97" s="35"/>
      <c r="OU97" s="35"/>
      <c r="OV97" s="35"/>
      <c r="OW97" s="35"/>
      <c r="OX97" s="35"/>
      <c r="OY97" s="35"/>
      <c r="OZ97" s="35"/>
      <c r="PA97" s="35"/>
      <c r="PB97" s="35"/>
      <c r="PC97" s="35"/>
      <c r="PD97" s="35"/>
      <c r="PE97" s="35"/>
      <c r="PF97" s="35"/>
      <c r="PG97" s="35"/>
      <c r="PH97" s="35"/>
      <c r="PI97" s="35"/>
      <c r="PJ97" s="35"/>
      <c r="PK97" s="35"/>
      <c r="PL97" s="35"/>
      <c r="PM97" s="35"/>
      <c r="PN97" s="35"/>
      <c r="PO97" s="35"/>
      <c r="PP97" s="35"/>
      <c r="PQ97" s="35"/>
      <c r="PR97" s="35"/>
      <c r="PS97" s="35"/>
      <c r="PT97" s="35"/>
      <c r="PU97" s="35"/>
      <c r="PV97" s="35"/>
      <c r="PW97" s="35"/>
      <c r="PX97" s="35"/>
      <c r="PY97" s="35"/>
      <c r="PZ97" s="35"/>
      <c r="QA97" s="35"/>
      <c r="QB97" s="35"/>
      <c r="QC97" s="35"/>
      <c r="QD97" s="35"/>
      <c r="QE97" s="35"/>
      <c r="QF97" s="35"/>
      <c r="QG97" s="35"/>
      <c r="QH97" s="35"/>
      <c r="QI97" s="35"/>
      <c r="QJ97" s="35"/>
      <c r="QK97" s="35"/>
      <c r="QL97" s="35"/>
      <c r="QM97" s="35"/>
      <c r="QN97" s="35"/>
      <c r="QO97" s="35"/>
      <c r="QP97" s="35"/>
      <c r="QQ97" s="35"/>
      <c r="QR97" s="35"/>
      <c r="QS97" s="35"/>
      <c r="QT97" s="35"/>
      <c r="QU97" s="35"/>
      <c r="QV97" s="35"/>
      <c r="QW97" s="35"/>
      <c r="QX97" s="35"/>
      <c r="QY97" s="35"/>
      <c r="QZ97" s="35"/>
      <c r="RA97" s="35"/>
      <c r="RB97" s="35"/>
      <c r="RC97" s="35"/>
      <c r="RD97" s="35"/>
      <c r="RE97" s="35"/>
      <c r="RF97" s="35"/>
      <c r="RG97" s="35"/>
      <c r="RH97" s="35"/>
      <c r="RI97" s="35"/>
      <c r="RJ97" s="35"/>
      <c r="RK97" s="35"/>
      <c r="RL97" s="35"/>
      <c r="RM97" s="35"/>
      <c r="RN97" s="35"/>
      <c r="RO97" s="35"/>
      <c r="RP97" s="35"/>
      <c r="RQ97" s="35"/>
      <c r="RR97" s="35"/>
      <c r="RS97" s="35"/>
      <c r="RT97" s="35"/>
      <c r="RU97" s="35"/>
      <c r="RV97" s="35"/>
      <c r="RW97" s="35"/>
      <c r="RX97" s="35"/>
      <c r="RY97" s="35"/>
      <c r="RZ97" s="35"/>
      <c r="SA97" s="35"/>
      <c r="SB97" s="35"/>
      <c r="SC97" s="35"/>
      <c r="SD97" s="35"/>
      <c r="SE97" s="35"/>
      <c r="SF97" s="35"/>
      <c r="SG97" s="35"/>
      <c r="SH97" s="35"/>
      <c r="SI97" s="35"/>
      <c r="SJ97" s="35"/>
      <c r="SK97" s="35"/>
      <c r="SL97" s="35"/>
      <c r="SM97" s="35"/>
      <c r="SN97" s="35">
        <v>11</v>
      </c>
      <c r="SO97" s="35"/>
      <c r="SP97" s="35"/>
      <c r="SQ97" s="35"/>
      <c r="SR97" s="35"/>
      <c r="SS97" s="35"/>
      <c r="ST97" s="35"/>
      <c r="SU97" s="35"/>
      <c r="SV97" s="35"/>
      <c r="SW97" s="35"/>
      <c r="SX97" s="35"/>
      <c r="SY97" s="35"/>
      <c r="SZ97" s="35"/>
      <c r="TA97" s="35"/>
      <c r="TB97" s="35"/>
      <c r="TC97" s="35"/>
      <c r="TD97" s="35"/>
      <c r="TE97" s="35"/>
      <c r="TF97" s="35"/>
      <c r="TG97" s="35"/>
      <c r="TH97" s="35"/>
      <c r="TI97" s="35"/>
      <c r="TJ97" s="35"/>
      <c r="TK97" s="35"/>
      <c r="TL97" s="35"/>
      <c r="TM97" s="35"/>
      <c r="TN97" s="35"/>
      <c r="TO97" s="35"/>
      <c r="TP97" s="35"/>
      <c r="TQ97" s="35"/>
      <c r="TR97" s="35"/>
      <c r="TS97" s="35"/>
      <c r="TT97" s="35"/>
      <c r="TU97" s="35"/>
      <c r="TV97" s="35"/>
      <c r="TW97" s="35"/>
      <c r="TX97" s="35"/>
      <c r="TY97" s="35"/>
      <c r="TZ97" s="35"/>
      <c r="UA97" s="35"/>
      <c r="UB97" s="35"/>
      <c r="UC97" s="35"/>
      <c r="UD97" s="35"/>
      <c r="UE97" s="35"/>
      <c r="UF97" s="35"/>
      <c r="UG97" s="35"/>
      <c r="UH97" s="35"/>
      <c r="UI97" s="35"/>
      <c r="UJ97" s="35"/>
      <c r="UK97" s="35"/>
      <c r="UL97" s="35"/>
      <c r="UM97" s="35"/>
      <c r="UN97" s="35"/>
      <c r="UO97" s="35"/>
      <c r="UP97" s="35"/>
      <c r="UQ97" s="35"/>
      <c r="UR97" s="35"/>
      <c r="US97" s="35"/>
      <c r="UT97" s="35"/>
      <c r="UU97" s="35"/>
      <c r="UV97" s="35"/>
      <c r="UW97" s="35"/>
      <c r="UX97" s="35"/>
      <c r="UY97" s="35"/>
      <c r="UZ97" s="35"/>
      <c r="VA97" s="35"/>
      <c r="VB97" s="35"/>
      <c r="VC97" s="35"/>
      <c r="VD97" s="35"/>
      <c r="VE97" s="35"/>
      <c r="VF97" s="35"/>
      <c r="VG97" s="35"/>
      <c r="VH97" s="35"/>
      <c r="VI97" s="35"/>
      <c r="VJ97" s="35"/>
      <c r="VK97" s="35"/>
      <c r="VL97" s="35"/>
      <c r="VM97" s="35"/>
      <c r="VN97" s="35"/>
      <c r="VO97" s="35"/>
      <c r="VP97" s="35"/>
      <c r="VQ97" s="35"/>
      <c r="VR97" s="35"/>
      <c r="VS97" s="35"/>
      <c r="VT97" s="35"/>
      <c r="VU97" s="35"/>
      <c r="VV97" s="35"/>
      <c r="VW97" s="35"/>
      <c r="VX97" s="35"/>
      <c r="VY97" s="35"/>
      <c r="VZ97" s="35"/>
      <c r="WA97" s="35"/>
      <c r="WB97" s="35"/>
      <c r="WC97" s="35"/>
      <c r="WD97" s="35"/>
      <c r="WE97" s="35"/>
      <c r="WF97" s="35"/>
      <c r="WG97" s="35"/>
      <c r="WH97" s="35"/>
      <c r="WI97" s="35"/>
      <c r="WJ97" s="35"/>
      <c r="WK97" s="35"/>
      <c r="WL97" s="35"/>
      <c r="WM97" s="35"/>
      <c r="WN97" s="35"/>
      <c r="WO97" s="35"/>
      <c r="WP97" s="35"/>
      <c r="WQ97" s="35"/>
      <c r="WR97" s="35"/>
      <c r="WS97" s="35"/>
      <c r="WT97" s="35"/>
      <c r="WU97" s="35"/>
      <c r="WV97" s="35"/>
      <c r="WW97" s="35"/>
      <c r="WX97" s="35"/>
      <c r="WY97" s="35"/>
      <c r="WZ97" s="35"/>
      <c r="XA97" s="35"/>
      <c r="XB97" s="35"/>
      <c r="XC97" s="35"/>
      <c r="XD97" s="35"/>
      <c r="XE97" s="35"/>
      <c r="XF97" s="35"/>
      <c r="XG97" s="35"/>
      <c r="XH97" s="35"/>
      <c r="XI97" s="35"/>
      <c r="XJ97" s="35"/>
      <c r="XK97" s="35"/>
      <c r="XL97" s="35"/>
      <c r="XM97" s="35"/>
      <c r="XN97" s="35"/>
      <c r="XO97" s="35"/>
      <c r="XP97" s="35"/>
      <c r="XQ97" s="35"/>
      <c r="XR97" s="35"/>
      <c r="XS97" s="35"/>
      <c r="XT97" s="35"/>
      <c r="XU97" s="35"/>
      <c r="XV97" s="35"/>
      <c r="XW97" s="35"/>
      <c r="XX97" s="35"/>
      <c r="XY97" s="35"/>
      <c r="XZ97" s="35"/>
      <c r="YA97" s="35"/>
      <c r="YB97" s="35"/>
      <c r="YC97" s="35"/>
      <c r="YD97" s="35"/>
      <c r="YE97" s="35"/>
      <c r="YF97" s="35"/>
      <c r="YG97" s="35"/>
      <c r="YH97" s="35"/>
      <c r="YI97" s="35"/>
      <c r="YJ97" s="35"/>
      <c r="YK97" s="35"/>
      <c r="YL97" s="35"/>
      <c r="YM97" s="35"/>
      <c r="YN97" s="35"/>
      <c r="YO97" s="35"/>
      <c r="YP97" s="35"/>
      <c r="YQ97" s="35"/>
      <c r="YR97" s="35"/>
      <c r="YS97" s="35"/>
      <c r="YT97" s="35"/>
      <c r="YU97" s="35"/>
      <c r="YV97" s="35"/>
      <c r="YW97" s="35"/>
      <c r="YX97" s="35"/>
      <c r="YY97" s="35"/>
      <c r="YZ97" s="35"/>
      <c r="ZA97" s="35"/>
      <c r="ZB97" s="35"/>
      <c r="ZC97" s="35"/>
      <c r="ZD97" s="35"/>
      <c r="ZE97" s="35"/>
      <c r="ZF97" s="35"/>
      <c r="ZG97" s="35"/>
      <c r="ZH97" s="35"/>
      <c r="ZI97" s="35"/>
      <c r="ZJ97" s="35"/>
      <c r="ZK97" s="35"/>
      <c r="ZL97" s="35"/>
      <c r="ZM97" s="35"/>
      <c r="ZN97" s="35"/>
      <c r="ZO97" s="35"/>
      <c r="ZP97" s="35"/>
      <c r="ZQ97" s="35"/>
      <c r="ZR97" s="35"/>
      <c r="ZS97" s="35"/>
      <c r="ZT97" s="35"/>
      <c r="ZU97" s="35"/>
      <c r="ZV97" s="35"/>
      <c r="ZW97" s="35"/>
      <c r="ZX97" s="35"/>
      <c r="ZY97" s="35"/>
      <c r="ZZ97" s="35"/>
      <c r="AAA97" s="35"/>
      <c r="AAB97" s="35"/>
      <c r="AAC97" s="35"/>
      <c r="AAD97" s="35"/>
      <c r="AAE97" s="35"/>
      <c r="AAF97" s="35"/>
      <c r="AAG97" s="35"/>
      <c r="AAH97" s="35"/>
      <c r="AAI97" s="35"/>
      <c r="AAJ97" s="35"/>
      <c r="AAK97" s="35"/>
      <c r="AAL97" s="35"/>
      <c r="AAM97" s="35"/>
      <c r="AAN97" s="35"/>
      <c r="AAO97" s="35"/>
      <c r="AAP97" s="35"/>
      <c r="AAQ97" s="35"/>
      <c r="AAR97" s="35"/>
      <c r="AAS97" s="35"/>
      <c r="AAT97" s="35"/>
      <c r="AAU97" s="35"/>
      <c r="AAV97" s="35"/>
      <c r="AAW97" s="35"/>
      <c r="AAX97" s="35"/>
      <c r="AAY97" s="35"/>
      <c r="AAZ97" s="35">
        <v>1.1000000000000001</v>
      </c>
      <c r="ABA97" s="35"/>
      <c r="ABB97" s="35"/>
      <c r="ABC97" s="35"/>
      <c r="ABD97" s="35"/>
      <c r="ABE97" s="35"/>
      <c r="ABF97" s="35"/>
      <c r="ABG97" s="35"/>
      <c r="ABH97" s="35"/>
      <c r="ABI97" s="35"/>
      <c r="ABJ97" s="35"/>
      <c r="ABK97" s="35"/>
      <c r="ABL97" s="35"/>
      <c r="ABM97" s="35"/>
      <c r="ABN97" s="35"/>
      <c r="ABO97" s="35"/>
      <c r="ABP97" s="35"/>
      <c r="ABQ97" s="35"/>
      <c r="ABR97" s="35"/>
      <c r="ABS97" s="35"/>
      <c r="ABT97" s="35"/>
      <c r="ABU97" s="35"/>
      <c r="ABV97" s="35"/>
      <c r="ABW97" s="35"/>
      <c r="ABX97" s="35"/>
      <c r="ABY97" s="35"/>
      <c r="ABZ97" s="35"/>
      <c r="ACA97" s="35"/>
      <c r="ACB97" s="35"/>
      <c r="ACC97" s="35"/>
      <c r="ACD97" s="35"/>
      <c r="ACE97" s="35"/>
      <c r="ACF97" s="35"/>
      <c r="ACG97" s="35"/>
      <c r="ACH97" s="35"/>
      <c r="ACI97" s="35"/>
      <c r="ACJ97" s="35"/>
      <c r="ACK97" s="35"/>
      <c r="ACL97" s="35"/>
      <c r="ACM97" s="35"/>
      <c r="ACN97" s="35"/>
      <c r="ACO97" s="35"/>
      <c r="ACP97" s="35"/>
      <c r="ACQ97" s="35"/>
      <c r="ACR97" s="35"/>
      <c r="ACS97" s="35"/>
      <c r="ACT97" s="35"/>
      <c r="ACU97" s="35"/>
      <c r="ACV97" s="35"/>
      <c r="ACW97" s="35"/>
      <c r="ACX97" s="35"/>
      <c r="ACY97" s="35"/>
      <c r="ACZ97" s="35"/>
      <c r="ADA97" s="35"/>
      <c r="ADB97" s="35"/>
      <c r="ADC97" s="35"/>
      <c r="ADD97" s="35"/>
      <c r="ADE97" s="35"/>
      <c r="ADF97" s="35"/>
      <c r="ADG97" s="35"/>
      <c r="ADH97" s="35"/>
      <c r="ADI97" s="35"/>
      <c r="ADJ97" s="35"/>
      <c r="ADK97" s="35"/>
      <c r="ADL97" s="35"/>
      <c r="ADM97" s="35"/>
      <c r="ADN97" s="35"/>
      <c r="ADO97" s="35"/>
      <c r="ADP97" s="35"/>
      <c r="ADQ97" s="35"/>
      <c r="ADR97" s="35"/>
      <c r="ADS97" s="35"/>
      <c r="ADT97" s="35"/>
      <c r="ADU97" s="35"/>
      <c r="ADV97" s="35"/>
      <c r="ADW97" s="35"/>
      <c r="ADX97" s="35"/>
      <c r="ADY97" s="26">
        <f t="shared" si="4"/>
        <v>0</v>
      </c>
      <c r="ADZ97" s="5"/>
    </row>
    <row r="98" spans="1:806" s="33" customFormat="1" x14ac:dyDescent="0.2">
      <c r="A98" s="51" t="s">
        <v>210</v>
      </c>
      <c r="B98" s="65">
        <f t="shared" si="3"/>
        <v>0</v>
      </c>
      <c r="C98" s="97">
        <v>1</v>
      </c>
      <c r="D98" s="59">
        <v>44753</v>
      </c>
      <c r="E98" s="67">
        <v>45.7</v>
      </c>
      <c r="F98" s="67">
        <f t="shared" si="2"/>
        <v>0</v>
      </c>
      <c r="G98" s="6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15"/>
      <c r="BF98" s="15"/>
      <c r="BG98" s="136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  <c r="DF98" s="35"/>
      <c r="DG98" s="35"/>
      <c r="DH98" s="35"/>
      <c r="DI98" s="35"/>
      <c r="DJ98" s="35"/>
      <c r="DK98" s="35"/>
      <c r="DL98" s="35"/>
      <c r="DM98" s="35"/>
      <c r="DN98" s="35"/>
      <c r="DO98" s="35"/>
      <c r="DP98" s="35"/>
      <c r="DQ98" s="35"/>
      <c r="DR98" s="35"/>
      <c r="DS98" s="35"/>
      <c r="DT98" s="35"/>
      <c r="DU98" s="35"/>
      <c r="DV98" s="35"/>
      <c r="DW98" s="35"/>
      <c r="DX98" s="35"/>
      <c r="DY98" s="35"/>
      <c r="DZ98" s="35"/>
      <c r="EA98" s="35"/>
      <c r="EB98" s="35"/>
      <c r="EC98" s="35"/>
      <c r="ED98" s="35"/>
      <c r="EE98" s="35"/>
      <c r="EF98" s="35"/>
      <c r="EG98" s="35"/>
      <c r="EH98" s="35"/>
      <c r="EI98" s="35"/>
      <c r="EJ98" s="35"/>
      <c r="EK98" s="35"/>
      <c r="EL98" s="35"/>
      <c r="EM98" s="35"/>
      <c r="EN98" s="35"/>
      <c r="EO98" s="35"/>
      <c r="EP98" s="35"/>
      <c r="EQ98" s="35"/>
      <c r="ER98" s="35"/>
      <c r="ES98" s="35"/>
      <c r="ET98" s="35"/>
      <c r="EU98" s="35"/>
      <c r="EV98" s="35"/>
      <c r="EW98" s="35"/>
      <c r="EX98" s="35"/>
      <c r="EY98" s="35"/>
      <c r="EZ98" s="35"/>
      <c r="FA98" s="35"/>
      <c r="FB98" s="35"/>
      <c r="FC98" s="35"/>
      <c r="FD98" s="35"/>
      <c r="FE98" s="35"/>
      <c r="FF98" s="35"/>
      <c r="FG98" s="35"/>
      <c r="FH98" s="35"/>
      <c r="FI98" s="35"/>
      <c r="FJ98" s="35"/>
      <c r="FK98" s="35"/>
      <c r="FL98" s="35"/>
      <c r="FM98" s="35"/>
      <c r="FN98" s="35"/>
      <c r="FO98" s="35"/>
      <c r="FP98" s="35"/>
      <c r="FQ98" s="35"/>
      <c r="FR98" s="35"/>
      <c r="FS98" s="35"/>
      <c r="FT98" s="35"/>
      <c r="FU98" s="35"/>
      <c r="FV98" s="35"/>
      <c r="FW98" s="35"/>
      <c r="FX98" s="35"/>
      <c r="FY98" s="35"/>
      <c r="FZ98" s="35"/>
      <c r="GA98" s="35"/>
      <c r="GB98" s="35"/>
      <c r="GC98" s="35"/>
      <c r="GD98" s="35"/>
      <c r="GE98" s="35"/>
      <c r="GF98" s="35"/>
      <c r="GG98" s="35"/>
      <c r="GH98" s="35"/>
      <c r="GI98" s="35"/>
      <c r="GJ98" s="35"/>
      <c r="GK98" s="35"/>
      <c r="GL98" s="35"/>
      <c r="GM98" s="35"/>
      <c r="GN98" s="35"/>
      <c r="GO98" s="35"/>
      <c r="GP98" s="35"/>
      <c r="GQ98" s="35"/>
      <c r="GR98" s="35"/>
      <c r="GS98" s="35"/>
      <c r="GT98" s="35"/>
      <c r="GU98" s="35"/>
      <c r="GV98" s="35"/>
      <c r="GW98" s="35"/>
      <c r="GX98" s="35"/>
      <c r="GY98" s="35"/>
      <c r="GZ98" s="35"/>
      <c r="HA98" s="35"/>
      <c r="HB98" s="35"/>
      <c r="HC98" s="35"/>
      <c r="HD98" s="35"/>
      <c r="HE98" s="35"/>
      <c r="HF98" s="35"/>
      <c r="HG98" s="35"/>
      <c r="HH98" s="35"/>
      <c r="HI98" s="35"/>
      <c r="HJ98" s="35"/>
      <c r="HK98" s="35"/>
      <c r="HL98" s="35"/>
      <c r="HM98" s="35"/>
      <c r="HN98" s="35"/>
      <c r="HO98" s="35"/>
      <c r="HP98" s="35"/>
      <c r="HQ98" s="35"/>
      <c r="HR98" s="35"/>
      <c r="HS98" s="35"/>
      <c r="HT98" s="35"/>
      <c r="HU98" s="35"/>
      <c r="HV98" s="35"/>
      <c r="HW98" s="35"/>
      <c r="HX98" s="35"/>
      <c r="HY98" s="35"/>
      <c r="HZ98" s="35"/>
      <c r="IA98" s="35"/>
      <c r="IB98" s="35"/>
      <c r="IC98" s="35"/>
      <c r="ID98" s="35"/>
      <c r="IE98" s="35"/>
      <c r="IF98" s="35"/>
      <c r="IG98" s="35"/>
      <c r="IH98" s="35"/>
      <c r="II98" s="35"/>
      <c r="IJ98" s="35"/>
      <c r="IK98" s="35"/>
      <c r="IL98" s="35"/>
      <c r="IM98" s="35"/>
      <c r="IN98" s="35"/>
      <c r="IO98" s="35"/>
      <c r="IP98" s="35"/>
      <c r="IQ98" s="35"/>
      <c r="IR98" s="35"/>
      <c r="IS98" s="35"/>
      <c r="IT98" s="35"/>
      <c r="IU98" s="35"/>
      <c r="IV98" s="35"/>
      <c r="IW98" s="35"/>
      <c r="IX98" s="35"/>
      <c r="IY98" s="35"/>
      <c r="IZ98" s="35"/>
      <c r="JA98" s="35"/>
      <c r="JB98" s="35"/>
      <c r="JC98" s="35"/>
      <c r="JD98" s="35"/>
      <c r="JE98" s="35"/>
      <c r="JF98" s="35"/>
      <c r="JG98" s="35"/>
      <c r="JH98" s="35"/>
      <c r="JI98" s="35"/>
      <c r="JJ98" s="35"/>
      <c r="JK98" s="35"/>
      <c r="JL98" s="35"/>
      <c r="JM98" s="35"/>
      <c r="JN98" s="35"/>
      <c r="JO98" s="35"/>
      <c r="JP98" s="35"/>
      <c r="JQ98" s="35"/>
      <c r="JR98" s="35"/>
      <c r="JS98" s="35"/>
      <c r="JT98" s="35"/>
      <c r="JU98" s="35"/>
      <c r="JV98" s="35"/>
      <c r="JW98" s="35"/>
      <c r="JX98" s="35"/>
      <c r="JY98" s="35"/>
      <c r="JZ98" s="35"/>
      <c r="KA98" s="35"/>
      <c r="KB98" s="35"/>
      <c r="KC98" s="35"/>
      <c r="KD98" s="35"/>
      <c r="KE98" s="35"/>
      <c r="KF98" s="35"/>
      <c r="KG98" s="35"/>
      <c r="KH98" s="35"/>
      <c r="KI98" s="35"/>
      <c r="KJ98" s="35"/>
      <c r="KK98" s="35"/>
      <c r="KL98" s="35"/>
      <c r="KM98" s="35"/>
      <c r="KN98" s="35"/>
      <c r="KO98" s="35"/>
      <c r="KP98" s="35"/>
      <c r="KQ98" s="35"/>
      <c r="KR98" s="35"/>
      <c r="KS98" s="35"/>
      <c r="KT98" s="35"/>
      <c r="KU98" s="35"/>
      <c r="KV98" s="35"/>
      <c r="KW98" s="35"/>
      <c r="KX98" s="35"/>
      <c r="KY98" s="35"/>
      <c r="KZ98" s="35"/>
      <c r="LA98" s="35"/>
      <c r="LB98" s="35"/>
      <c r="LC98" s="35"/>
      <c r="LD98" s="35"/>
      <c r="LE98" s="35"/>
      <c r="LF98" s="35"/>
      <c r="LG98" s="35"/>
      <c r="LH98" s="35"/>
      <c r="LI98" s="35"/>
      <c r="LJ98" s="35"/>
      <c r="LK98" s="35"/>
      <c r="LL98" s="35"/>
      <c r="LM98" s="35"/>
      <c r="LN98" s="35"/>
      <c r="LO98" s="35"/>
      <c r="LP98" s="35"/>
      <c r="LQ98" s="35"/>
      <c r="LR98" s="35"/>
      <c r="LS98" s="35"/>
      <c r="LT98" s="35"/>
      <c r="LU98" s="35"/>
      <c r="LV98" s="35"/>
      <c r="LW98" s="35"/>
      <c r="LX98" s="35"/>
      <c r="LY98" s="35"/>
      <c r="LZ98" s="35"/>
      <c r="MA98" s="35"/>
      <c r="MB98" s="35"/>
      <c r="MC98" s="35"/>
      <c r="MD98" s="35"/>
      <c r="ME98" s="35"/>
      <c r="MF98" s="35"/>
      <c r="MG98" s="35"/>
      <c r="MH98" s="35"/>
      <c r="MI98" s="35"/>
      <c r="MJ98" s="35"/>
      <c r="MK98" s="35"/>
      <c r="ML98" s="35"/>
      <c r="MM98" s="35"/>
      <c r="MN98" s="35"/>
      <c r="MO98" s="35"/>
      <c r="MP98" s="35"/>
      <c r="MQ98" s="35"/>
      <c r="MR98" s="35"/>
      <c r="MS98" s="35"/>
      <c r="MT98" s="35"/>
      <c r="MU98" s="35"/>
      <c r="MV98" s="35"/>
      <c r="MW98" s="35"/>
      <c r="MX98" s="35"/>
      <c r="MY98" s="35"/>
      <c r="MZ98" s="35"/>
      <c r="NA98" s="35"/>
      <c r="NB98" s="35"/>
      <c r="NC98" s="35"/>
      <c r="ND98" s="35"/>
      <c r="NE98" s="35"/>
      <c r="NF98" s="35"/>
      <c r="NG98" s="35"/>
      <c r="NH98" s="35"/>
      <c r="NI98" s="35"/>
      <c r="NJ98" s="35"/>
      <c r="NK98" s="35"/>
      <c r="NL98" s="35"/>
      <c r="NM98" s="35"/>
      <c r="NN98" s="35"/>
      <c r="NO98" s="35"/>
      <c r="NP98" s="35"/>
      <c r="NQ98" s="35"/>
      <c r="NR98" s="35"/>
      <c r="NS98" s="35"/>
      <c r="NT98" s="35"/>
      <c r="NU98" s="35"/>
      <c r="NV98" s="35"/>
      <c r="NW98" s="35"/>
      <c r="NX98" s="35"/>
      <c r="NY98" s="35"/>
      <c r="NZ98" s="35"/>
      <c r="OA98" s="35"/>
      <c r="OB98" s="35"/>
      <c r="OC98" s="35"/>
      <c r="OD98" s="35"/>
      <c r="OE98" s="35"/>
      <c r="OF98" s="35"/>
      <c r="OG98" s="35"/>
      <c r="OH98" s="35"/>
      <c r="OI98" s="35"/>
      <c r="OJ98" s="35"/>
      <c r="OK98" s="35"/>
      <c r="OL98" s="35"/>
      <c r="OM98" s="35"/>
      <c r="ON98" s="35"/>
      <c r="OO98" s="35"/>
      <c r="OP98" s="35"/>
      <c r="OQ98" s="35"/>
      <c r="OR98" s="35"/>
      <c r="OS98" s="35"/>
      <c r="OT98" s="35"/>
      <c r="OU98" s="35"/>
      <c r="OV98" s="35"/>
      <c r="OW98" s="35"/>
      <c r="OX98" s="35"/>
      <c r="OY98" s="35"/>
      <c r="OZ98" s="35"/>
      <c r="PA98" s="35"/>
      <c r="PB98" s="35"/>
      <c r="PC98" s="35"/>
      <c r="PD98" s="35"/>
      <c r="PE98" s="35"/>
      <c r="PF98" s="35"/>
      <c r="PG98" s="35"/>
      <c r="PH98" s="35"/>
      <c r="PI98" s="35"/>
      <c r="PJ98" s="35"/>
      <c r="PK98" s="35"/>
      <c r="PL98" s="35"/>
      <c r="PM98" s="35"/>
      <c r="PN98" s="35"/>
      <c r="PO98" s="35"/>
      <c r="PP98" s="35"/>
      <c r="PQ98" s="35"/>
      <c r="PR98" s="35"/>
      <c r="PS98" s="35"/>
      <c r="PT98" s="35"/>
      <c r="PU98" s="35"/>
      <c r="PV98" s="35"/>
      <c r="PW98" s="35"/>
      <c r="PX98" s="35"/>
      <c r="PY98" s="35"/>
      <c r="PZ98" s="35"/>
      <c r="QA98" s="35"/>
      <c r="QB98" s="35"/>
      <c r="QC98" s="35"/>
      <c r="QD98" s="35"/>
      <c r="QE98" s="35"/>
      <c r="QF98" s="35"/>
      <c r="QG98" s="35"/>
      <c r="QH98" s="35"/>
      <c r="QI98" s="35"/>
      <c r="QJ98" s="35"/>
      <c r="QK98" s="35"/>
      <c r="QL98" s="35"/>
      <c r="QM98" s="35"/>
      <c r="QN98" s="35"/>
      <c r="QO98" s="35"/>
      <c r="QP98" s="35"/>
      <c r="QQ98" s="35"/>
      <c r="QR98" s="35"/>
      <c r="QS98" s="35"/>
      <c r="QT98" s="35"/>
      <c r="QU98" s="35"/>
      <c r="QV98" s="35"/>
      <c r="QW98" s="35"/>
      <c r="QX98" s="35"/>
      <c r="QY98" s="35"/>
      <c r="QZ98" s="35"/>
      <c r="RA98" s="35"/>
      <c r="RB98" s="35"/>
      <c r="RC98" s="35"/>
      <c r="RD98" s="35"/>
      <c r="RE98" s="35"/>
      <c r="RF98" s="35"/>
      <c r="RG98" s="35"/>
      <c r="RH98" s="35"/>
      <c r="RI98" s="35"/>
      <c r="RJ98" s="35"/>
      <c r="RK98" s="35"/>
      <c r="RL98" s="35"/>
      <c r="RM98" s="35"/>
      <c r="RN98" s="35"/>
      <c r="RO98" s="35"/>
      <c r="RP98" s="35"/>
      <c r="RQ98" s="35"/>
      <c r="RR98" s="35"/>
      <c r="RS98" s="35"/>
      <c r="RT98" s="35"/>
      <c r="RU98" s="35"/>
      <c r="RV98" s="35"/>
      <c r="RW98" s="35"/>
      <c r="RX98" s="35"/>
      <c r="RY98" s="35"/>
      <c r="RZ98" s="35"/>
      <c r="SA98" s="35"/>
      <c r="SB98" s="35"/>
      <c r="SC98" s="35"/>
      <c r="SD98" s="35"/>
      <c r="SE98" s="35"/>
      <c r="SF98" s="35"/>
      <c r="SG98" s="35"/>
      <c r="SH98" s="35"/>
      <c r="SI98" s="35"/>
      <c r="SJ98" s="35"/>
      <c r="SK98" s="35"/>
      <c r="SL98" s="35"/>
      <c r="SM98" s="35"/>
      <c r="SN98" s="35"/>
      <c r="SO98" s="35"/>
      <c r="SP98" s="35"/>
      <c r="SQ98" s="35"/>
      <c r="SR98" s="35"/>
      <c r="SS98" s="35"/>
      <c r="ST98" s="35"/>
      <c r="SU98" s="35"/>
      <c r="SV98" s="35"/>
      <c r="SW98" s="35"/>
      <c r="SX98" s="35"/>
      <c r="SY98" s="35"/>
      <c r="SZ98" s="35"/>
      <c r="TA98" s="35"/>
      <c r="TB98" s="35"/>
      <c r="TC98" s="35"/>
      <c r="TD98" s="35"/>
      <c r="TE98" s="35"/>
      <c r="TF98" s="35"/>
      <c r="TG98" s="35"/>
      <c r="TH98" s="35"/>
      <c r="TI98" s="35"/>
      <c r="TJ98" s="35"/>
      <c r="TK98" s="35"/>
      <c r="TL98" s="35"/>
      <c r="TM98" s="35"/>
      <c r="TN98" s="35"/>
      <c r="TO98" s="35"/>
      <c r="TP98" s="35"/>
      <c r="TQ98" s="35"/>
      <c r="TR98" s="35"/>
      <c r="TS98" s="35"/>
      <c r="TT98" s="35"/>
      <c r="TU98" s="35"/>
      <c r="TV98" s="35"/>
      <c r="TW98" s="35"/>
      <c r="TX98" s="35"/>
      <c r="TY98" s="35"/>
      <c r="TZ98" s="35"/>
      <c r="UA98" s="35"/>
      <c r="UB98" s="35"/>
      <c r="UC98" s="35"/>
      <c r="UD98" s="35"/>
      <c r="UE98" s="35"/>
      <c r="UF98" s="35"/>
      <c r="UG98" s="35"/>
      <c r="UH98" s="35"/>
      <c r="UI98" s="35"/>
      <c r="UJ98" s="35"/>
      <c r="UK98" s="35"/>
      <c r="UL98" s="35"/>
      <c r="UM98" s="35"/>
      <c r="UN98" s="35"/>
      <c r="UO98" s="35"/>
      <c r="UP98" s="35"/>
      <c r="UQ98" s="35"/>
      <c r="UR98" s="35"/>
      <c r="US98" s="35"/>
      <c r="UT98" s="35"/>
      <c r="UU98" s="35"/>
      <c r="UV98" s="35"/>
      <c r="UW98" s="35"/>
      <c r="UX98" s="35"/>
      <c r="UY98" s="35"/>
      <c r="UZ98" s="35"/>
      <c r="VA98" s="35"/>
      <c r="VB98" s="35"/>
      <c r="VC98" s="35"/>
      <c r="VD98" s="35"/>
      <c r="VE98" s="35"/>
      <c r="VF98" s="35"/>
      <c r="VG98" s="35"/>
      <c r="VH98" s="35"/>
      <c r="VI98" s="35"/>
      <c r="VJ98" s="35"/>
      <c r="VK98" s="35"/>
      <c r="VL98" s="35"/>
      <c r="VM98" s="35"/>
      <c r="VN98" s="35"/>
      <c r="VO98" s="35"/>
      <c r="VP98" s="35"/>
      <c r="VQ98" s="35"/>
      <c r="VR98" s="35"/>
      <c r="VS98" s="35"/>
      <c r="VT98" s="35"/>
      <c r="VU98" s="35"/>
      <c r="VV98" s="35"/>
      <c r="VW98" s="35"/>
      <c r="VX98" s="35"/>
      <c r="VY98" s="35"/>
      <c r="VZ98" s="35"/>
      <c r="WA98" s="35"/>
      <c r="WB98" s="35"/>
      <c r="WC98" s="35"/>
      <c r="WD98" s="35"/>
      <c r="WE98" s="35"/>
      <c r="WF98" s="35"/>
      <c r="WG98" s="35"/>
      <c r="WH98" s="35"/>
      <c r="WI98" s="35"/>
      <c r="WJ98" s="35"/>
      <c r="WK98" s="35"/>
      <c r="WL98" s="35"/>
      <c r="WM98" s="35"/>
      <c r="WN98" s="35"/>
      <c r="WO98" s="35"/>
      <c r="WP98" s="35"/>
      <c r="WQ98" s="35"/>
      <c r="WR98" s="35"/>
      <c r="WS98" s="35"/>
      <c r="WT98" s="35"/>
      <c r="WU98" s="35"/>
      <c r="WV98" s="35"/>
      <c r="WW98" s="35"/>
      <c r="WX98" s="35"/>
      <c r="WY98" s="35"/>
      <c r="WZ98" s="35"/>
      <c r="XA98" s="35"/>
      <c r="XB98" s="35"/>
      <c r="XC98" s="35"/>
      <c r="XD98" s="35"/>
      <c r="XE98" s="35"/>
      <c r="XF98" s="35"/>
      <c r="XG98" s="35"/>
      <c r="XH98" s="35"/>
      <c r="XI98" s="35"/>
      <c r="XJ98" s="35"/>
      <c r="XK98" s="35"/>
      <c r="XL98" s="35"/>
      <c r="XM98" s="35"/>
      <c r="XN98" s="35"/>
      <c r="XO98" s="35"/>
      <c r="XP98" s="35"/>
      <c r="XQ98" s="35"/>
      <c r="XR98" s="35"/>
      <c r="XS98" s="35"/>
      <c r="XT98" s="35"/>
      <c r="XU98" s="35"/>
      <c r="XV98" s="35"/>
      <c r="XW98" s="35"/>
      <c r="XX98" s="35"/>
      <c r="XY98" s="35"/>
      <c r="XZ98" s="35"/>
      <c r="YA98" s="35"/>
      <c r="YB98" s="35"/>
      <c r="YC98" s="35"/>
      <c r="YD98" s="35"/>
      <c r="YE98" s="35"/>
      <c r="YF98" s="35"/>
      <c r="YG98" s="35"/>
      <c r="YH98" s="35"/>
      <c r="YI98" s="35"/>
      <c r="YJ98" s="35"/>
      <c r="YK98" s="35"/>
      <c r="YL98" s="35"/>
      <c r="YM98" s="35"/>
      <c r="YN98" s="35"/>
      <c r="YO98" s="35"/>
      <c r="YP98" s="35"/>
      <c r="YQ98" s="35"/>
      <c r="YR98" s="35"/>
      <c r="YS98" s="35"/>
      <c r="YT98" s="35"/>
      <c r="YU98" s="35"/>
      <c r="YV98" s="35"/>
      <c r="YW98" s="35"/>
      <c r="YX98" s="35"/>
      <c r="YY98" s="35"/>
      <c r="YZ98" s="35"/>
      <c r="ZA98" s="35"/>
      <c r="ZB98" s="35">
        <v>1</v>
      </c>
      <c r="ZC98" s="35"/>
      <c r="ZD98" s="35"/>
      <c r="ZE98" s="35"/>
      <c r="ZF98" s="35"/>
      <c r="ZG98" s="35"/>
      <c r="ZH98" s="35"/>
      <c r="ZI98" s="35">
        <v>1</v>
      </c>
      <c r="ZJ98" s="35"/>
      <c r="ZK98" s="35"/>
      <c r="ZL98" s="35"/>
      <c r="ZM98" s="35"/>
      <c r="ZN98" s="35"/>
      <c r="ZO98" s="35"/>
      <c r="ZP98" s="35"/>
      <c r="ZQ98" s="35"/>
      <c r="ZR98" s="35"/>
      <c r="ZS98" s="35"/>
      <c r="ZT98" s="35"/>
      <c r="ZU98" s="35"/>
      <c r="ZV98" s="35"/>
      <c r="ZW98" s="35"/>
      <c r="ZX98" s="35"/>
      <c r="ZY98" s="35"/>
      <c r="ZZ98" s="35"/>
      <c r="AAA98" s="35"/>
      <c r="AAB98" s="35"/>
      <c r="AAC98" s="35"/>
      <c r="AAD98" s="35"/>
      <c r="AAE98" s="35"/>
      <c r="AAF98" s="35"/>
      <c r="AAG98" s="35"/>
      <c r="AAH98" s="35"/>
      <c r="AAI98" s="35"/>
      <c r="AAJ98" s="35"/>
      <c r="AAK98" s="35"/>
      <c r="AAL98" s="35"/>
      <c r="AAM98" s="35"/>
      <c r="AAN98" s="35"/>
      <c r="AAO98" s="35"/>
      <c r="AAP98" s="35"/>
      <c r="AAQ98" s="35"/>
      <c r="AAR98" s="35"/>
      <c r="AAS98" s="35"/>
      <c r="AAT98" s="35"/>
      <c r="AAU98" s="35"/>
      <c r="AAV98" s="35"/>
      <c r="AAW98" s="35"/>
      <c r="AAX98" s="35"/>
      <c r="AAY98" s="35"/>
      <c r="AAZ98" s="35"/>
      <c r="ABA98" s="35"/>
      <c r="ABB98" s="35"/>
      <c r="ABC98" s="35"/>
      <c r="ABD98" s="35"/>
      <c r="ABE98" s="35"/>
      <c r="ABF98" s="35"/>
      <c r="ABG98" s="35"/>
      <c r="ABH98" s="35"/>
      <c r="ABI98" s="35"/>
      <c r="ABJ98" s="35"/>
      <c r="ABK98" s="35"/>
      <c r="ABL98" s="35"/>
      <c r="ABM98" s="35"/>
      <c r="ABN98" s="35"/>
      <c r="ABO98" s="35"/>
      <c r="ABP98" s="35"/>
      <c r="ABQ98" s="35"/>
      <c r="ABR98" s="35"/>
      <c r="ABS98" s="35"/>
      <c r="ABT98" s="35"/>
      <c r="ABU98" s="35"/>
      <c r="ABV98" s="35"/>
      <c r="ABW98" s="35"/>
      <c r="ABX98" s="35"/>
      <c r="ABY98" s="35"/>
      <c r="ABZ98" s="35"/>
      <c r="ACA98" s="35"/>
      <c r="ACB98" s="35"/>
      <c r="ACC98" s="35"/>
      <c r="ACD98" s="35"/>
      <c r="ACE98" s="35"/>
      <c r="ACF98" s="35"/>
      <c r="ACG98" s="35"/>
      <c r="ACH98" s="35"/>
      <c r="ACI98" s="35"/>
      <c r="ACJ98" s="35"/>
      <c r="ACK98" s="35"/>
      <c r="ACL98" s="35"/>
      <c r="ACM98" s="35"/>
      <c r="ACN98" s="35"/>
      <c r="ACO98" s="35"/>
      <c r="ACP98" s="35"/>
      <c r="ACQ98" s="35"/>
      <c r="ACR98" s="35"/>
      <c r="ACS98" s="35"/>
      <c r="ACT98" s="35"/>
      <c r="ACU98" s="35"/>
      <c r="ACV98" s="35"/>
      <c r="ACW98" s="35"/>
      <c r="ACX98" s="35"/>
      <c r="ACY98" s="35"/>
      <c r="ACZ98" s="35"/>
      <c r="ADA98" s="35"/>
      <c r="ADB98" s="35"/>
      <c r="ADC98" s="35"/>
      <c r="ADD98" s="35"/>
      <c r="ADE98" s="35"/>
      <c r="ADF98" s="35"/>
      <c r="ADG98" s="35"/>
      <c r="ADH98" s="35"/>
      <c r="ADI98" s="35"/>
      <c r="ADJ98" s="35"/>
      <c r="ADK98" s="35"/>
      <c r="ADL98" s="35"/>
      <c r="ADM98" s="35"/>
      <c r="ADN98" s="35"/>
      <c r="ADO98" s="35"/>
      <c r="ADP98" s="35"/>
      <c r="ADQ98" s="35"/>
      <c r="ADR98" s="35"/>
      <c r="ADS98" s="35"/>
      <c r="ADT98" s="35"/>
      <c r="ADU98" s="35"/>
      <c r="ADV98" s="35"/>
      <c r="ADW98" s="35"/>
      <c r="ADX98" s="35"/>
      <c r="ADY98" s="26">
        <f t="shared" si="4"/>
        <v>0</v>
      </c>
      <c r="ADZ98" s="5"/>
    </row>
    <row r="99" spans="1:806" s="33" customFormat="1" x14ac:dyDescent="0.2">
      <c r="A99" s="51" t="s">
        <v>388</v>
      </c>
      <c r="B99" s="65">
        <f t="shared" si="3"/>
        <v>0</v>
      </c>
      <c r="C99" s="97">
        <v>10</v>
      </c>
      <c r="D99" s="59">
        <v>44480</v>
      </c>
      <c r="E99" s="67">
        <v>23.27</v>
      </c>
      <c r="F99" s="67">
        <f t="shared" si="2"/>
        <v>0</v>
      </c>
      <c r="G99" s="6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15"/>
      <c r="BF99" s="15"/>
      <c r="BG99" s="136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  <c r="DF99" s="35"/>
      <c r="DG99" s="35"/>
      <c r="DH99" s="35"/>
      <c r="DI99" s="35"/>
      <c r="DJ99" s="35"/>
      <c r="DK99" s="35"/>
      <c r="DL99" s="35"/>
      <c r="DM99" s="35"/>
      <c r="DN99" s="35"/>
      <c r="DO99" s="35"/>
      <c r="DP99" s="35"/>
      <c r="DQ99" s="35"/>
      <c r="DR99" s="35"/>
      <c r="DS99" s="35"/>
      <c r="DT99" s="35"/>
      <c r="DU99" s="35"/>
      <c r="DV99" s="35"/>
      <c r="DW99" s="35"/>
      <c r="DX99" s="35"/>
      <c r="DY99" s="35"/>
      <c r="DZ99" s="35"/>
      <c r="EA99" s="35"/>
      <c r="EB99" s="35"/>
      <c r="EC99" s="35"/>
      <c r="ED99" s="35"/>
      <c r="EE99" s="35"/>
      <c r="EF99" s="35"/>
      <c r="EG99" s="35"/>
      <c r="EH99" s="35"/>
      <c r="EI99" s="35"/>
      <c r="EJ99" s="35"/>
      <c r="EK99" s="35"/>
      <c r="EL99" s="35"/>
      <c r="EM99" s="35"/>
      <c r="EN99" s="35"/>
      <c r="EO99" s="35"/>
      <c r="EP99" s="35"/>
      <c r="EQ99" s="35"/>
      <c r="ER99" s="35"/>
      <c r="ES99" s="35"/>
      <c r="ET99" s="35"/>
      <c r="EU99" s="35"/>
      <c r="EV99" s="35"/>
      <c r="EW99" s="35"/>
      <c r="EX99" s="35"/>
      <c r="EY99" s="35"/>
      <c r="EZ99" s="35"/>
      <c r="FA99" s="35"/>
      <c r="FB99" s="35"/>
      <c r="FC99" s="35"/>
      <c r="FD99" s="35"/>
      <c r="FE99" s="35"/>
      <c r="FF99" s="35"/>
      <c r="FG99" s="35"/>
      <c r="FH99" s="35"/>
      <c r="FI99" s="35"/>
      <c r="FJ99" s="35"/>
      <c r="FK99" s="35"/>
      <c r="FL99" s="35"/>
      <c r="FM99" s="35"/>
      <c r="FN99" s="35"/>
      <c r="FO99" s="35"/>
      <c r="FP99" s="35"/>
      <c r="FQ99" s="35"/>
      <c r="FR99" s="35"/>
      <c r="FS99" s="35"/>
      <c r="FT99" s="35"/>
      <c r="FU99" s="35"/>
      <c r="FV99" s="35"/>
      <c r="FW99" s="35"/>
      <c r="FX99" s="35"/>
      <c r="FY99" s="35"/>
      <c r="FZ99" s="35"/>
      <c r="GA99" s="35"/>
      <c r="GB99" s="35"/>
      <c r="GC99" s="35"/>
      <c r="GD99" s="35"/>
      <c r="GE99" s="35"/>
      <c r="GF99" s="35"/>
      <c r="GG99" s="35"/>
      <c r="GH99" s="35"/>
      <c r="GI99" s="35"/>
      <c r="GJ99" s="35"/>
      <c r="GK99" s="35"/>
      <c r="GL99" s="35"/>
      <c r="GM99" s="35"/>
      <c r="GN99" s="35"/>
      <c r="GO99" s="35"/>
      <c r="GP99" s="35"/>
      <c r="GQ99" s="35"/>
      <c r="GR99" s="35"/>
      <c r="GS99" s="35"/>
      <c r="GT99" s="35"/>
      <c r="GU99" s="35"/>
      <c r="GV99" s="35"/>
      <c r="GW99" s="35"/>
      <c r="GX99" s="35"/>
      <c r="GY99" s="35"/>
      <c r="GZ99" s="35"/>
      <c r="HA99" s="35"/>
      <c r="HB99" s="35"/>
      <c r="HC99" s="35"/>
      <c r="HD99" s="35"/>
      <c r="HE99" s="35"/>
      <c r="HF99" s="35"/>
      <c r="HG99" s="35"/>
      <c r="HH99" s="35"/>
      <c r="HI99" s="35"/>
      <c r="HJ99" s="35"/>
      <c r="HK99" s="35"/>
      <c r="HL99" s="35"/>
      <c r="HM99" s="35"/>
      <c r="HN99" s="35"/>
      <c r="HO99" s="35"/>
      <c r="HP99" s="35"/>
      <c r="HQ99" s="35"/>
      <c r="HR99" s="35"/>
      <c r="HS99" s="35"/>
      <c r="HT99" s="35"/>
      <c r="HU99" s="35"/>
      <c r="HV99" s="35"/>
      <c r="HW99" s="35"/>
      <c r="HX99" s="35"/>
      <c r="HY99" s="35"/>
      <c r="HZ99" s="35"/>
      <c r="IA99" s="35"/>
      <c r="IB99" s="35"/>
      <c r="IC99" s="35"/>
      <c r="ID99" s="35"/>
      <c r="IE99" s="35"/>
      <c r="IF99" s="35"/>
      <c r="IG99" s="35"/>
      <c r="IH99" s="35"/>
      <c r="II99" s="35"/>
      <c r="IJ99" s="35"/>
      <c r="IK99" s="35"/>
      <c r="IL99" s="35"/>
      <c r="IM99" s="35"/>
      <c r="IN99" s="35"/>
      <c r="IO99" s="35"/>
      <c r="IP99" s="35"/>
      <c r="IQ99" s="35"/>
      <c r="IR99" s="35"/>
      <c r="IS99" s="35"/>
      <c r="IT99" s="35"/>
      <c r="IU99" s="35"/>
      <c r="IV99" s="35"/>
      <c r="IW99" s="35"/>
      <c r="IX99" s="35"/>
      <c r="IY99" s="35"/>
      <c r="IZ99" s="35"/>
      <c r="JA99" s="35"/>
      <c r="JB99" s="35"/>
      <c r="JC99" s="35"/>
      <c r="JD99" s="35"/>
      <c r="JE99" s="35"/>
      <c r="JF99" s="35"/>
      <c r="JG99" s="35"/>
      <c r="JH99" s="35"/>
      <c r="JI99" s="35"/>
      <c r="JJ99" s="35"/>
      <c r="JK99" s="35"/>
      <c r="JL99" s="35"/>
      <c r="JM99" s="35"/>
      <c r="JN99" s="35"/>
      <c r="JO99" s="35"/>
      <c r="JP99" s="35"/>
      <c r="JQ99" s="35"/>
      <c r="JR99" s="35"/>
      <c r="JS99" s="35"/>
      <c r="JT99" s="35"/>
      <c r="JU99" s="35"/>
      <c r="JV99" s="35"/>
      <c r="JW99" s="35"/>
      <c r="JX99" s="35"/>
      <c r="JY99" s="35"/>
      <c r="JZ99" s="35"/>
      <c r="KA99" s="35"/>
      <c r="KB99" s="35"/>
      <c r="KC99" s="35"/>
      <c r="KD99" s="35"/>
      <c r="KE99" s="35"/>
      <c r="KF99" s="35"/>
      <c r="KG99" s="35"/>
      <c r="KH99" s="35"/>
      <c r="KI99" s="35"/>
      <c r="KJ99" s="35"/>
      <c r="KK99" s="35"/>
      <c r="KL99" s="35"/>
      <c r="KM99" s="35"/>
      <c r="KN99" s="35"/>
      <c r="KO99" s="35"/>
      <c r="KP99" s="35"/>
      <c r="KQ99" s="35"/>
      <c r="KR99" s="35"/>
      <c r="KS99" s="35"/>
      <c r="KT99" s="35"/>
      <c r="KU99" s="35"/>
      <c r="KV99" s="35"/>
      <c r="KW99" s="35"/>
      <c r="KX99" s="35"/>
      <c r="KY99" s="35"/>
      <c r="KZ99" s="35"/>
      <c r="LA99" s="35"/>
      <c r="LB99" s="35"/>
      <c r="LC99" s="35"/>
      <c r="LD99" s="35"/>
      <c r="LE99" s="35"/>
      <c r="LF99" s="35"/>
      <c r="LG99" s="35"/>
      <c r="LH99" s="35"/>
      <c r="LI99" s="35"/>
      <c r="LJ99" s="35"/>
      <c r="LK99" s="35"/>
      <c r="LL99" s="35"/>
      <c r="LM99" s="35"/>
      <c r="LN99" s="35"/>
      <c r="LO99" s="35"/>
      <c r="LP99" s="35"/>
      <c r="LQ99" s="35"/>
      <c r="LR99" s="35"/>
      <c r="LS99" s="35"/>
      <c r="LT99" s="35"/>
      <c r="LU99" s="35"/>
      <c r="LV99" s="35"/>
      <c r="LW99" s="35"/>
      <c r="LX99" s="35"/>
      <c r="LY99" s="35"/>
      <c r="LZ99" s="35"/>
      <c r="MA99" s="35"/>
      <c r="MB99" s="35"/>
      <c r="MC99" s="35"/>
      <c r="MD99" s="35"/>
      <c r="ME99" s="35"/>
      <c r="MF99" s="35"/>
      <c r="MG99" s="35"/>
      <c r="MH99" s="35"/>
      <c r="MI99" s="35"/>
      <c r="MJ99" s="35"/>
      <c r="MK99" s="35"/>
      <c r="ML99" s="35"/>
      <c r="MM99" s="35"/>
      <c r="MN99" s="35"/>
      <c r="MO99" s="35"/>
      <c r="MP99" s="35"/>
      <c r="MQ99" s="35"/>
      <c r="MR99" s="35"/>
      <c r="MS99" s="35"/>
      <c r="MT99" s="35"/>
      <c r="MU99" s="35"/>
      <c r="MV99" s="35"/>
      <c r="MW99" s="35"/>
      <c r="MX99" s="35"/>
      <c r="MY99" s="35"/>
      <c r="MZ99" s="35"/>
      <c r="NA99" s="35"/>
      <c r="NB99" s="35"/>
      <c r="NC99" s="35"/>
      <c r="ND99" s="35"/>
      <c r="NE99" s="35"/>
      <c r="NF99" s="35"/>
      <c r="NG99" s="35"/>
      <c r="NH99" s="35"/>
      <c r="NI99" s="35"/>
      <c r="NJ99" s="35"/>
      <c r="NK99" s="35"/>
      <c r="NL99" s="35"/>
      <c r="NM99" s="35"/>
      <c r="NN99" s="35"/>
      <c r="NO99" s="35"/>
      <c r="NP99" s="35"/>
      <c r="NQ99" s="35"/>
      <c r="NR99" s="35"/>
      <c r="NS99" s="35"/>
      <c r="NT99" s="35"/>
      <c r="NU99" s="35"/>
      <c r="NV99" s="35"/>
      <c r="NW99" s="35"/>
      <c r="NX99" s="35"/>
      <c r="NY99" s="35"/>
      <c r="NZ99" s="35"/>
      <c r="OA99" s="35"/>
      <c r="OB99" s="35"/>
      <c r="OC99" s="35"/>
      <c r="OD99" s="35"/>
      <c r="OE99" s="35"/>
      <c r="OF99" s="35"/>
      <c r="OG99" s="35"/>
      <c r="OH99" s="35"/>
      <c r="OI99" s="35"/>
      <c r="OJ99" s="35"/>
      <c r="OK99" s="35"/>
      <c r="OL99" s="35"/>
      <c r="OM99" s="35"/>
      <c r="ON99" s="35"/>
      <c r="OO99" s="35"/>
      <c r="OP99" s="35"/>
      <c r="OQ99" s="35"/>
      <c r="OR99" s="35"/>
      <c r="OS99" s="35"/>
      <c r="OT99" s="35"/>
      <c r="OU99" s="35"/>
      <c r="OV99" s="35"/>
      <c r="OW99" s="35"/>
      <c r="OX99" s="35"/>
      <c r="OY99" s="35"/>
      <c r="OZ99" s="35"/>
      <c r="PA99" s="35"/>
      <c r="PB99" s="35"/>
      <c r="PC99" s="35"/>
      <c r="PD99" s="35"/>
      <c r="PE99" s="35"/>
      <c r="PF99" s="35"/>
      <c r="PG99" s="35"/>
      <c r="PH99" s="35"/>
      <c r="PI99" s="35"/>
      <c r="PJ99" s="35"/>
      <c r="PK99" s="35"/>
      <c r="PL99" s="35"/>
      <c r="PM99" s="35"/>
      <c r="PN99" s="35"/>
      <c r="PO99" s="35"/>
      <c r="PP99" s="35"/>
      <c r="PQ99" s="35"/>
      <c r="PR99" s="35"/>
      <c r="PS99" s="35"/>
      <c r="PT99" s="35"/>
      <c r="PU99" s="35"/>
      <c r="PV99" s="35"/>
      <c r="PW99" s="35"/>
      <c r="PX99" s="35"/>
      <c r="PY99" s="35"/>
      <c r="PZ99" s="35"/>
      <c r="QA99" s="35"/>
      <c r="QB99" s="35"/>
      <c r="QC99" s="35"/>
      <c r="QD99" s="35"/>
      <c r="QE99" s="35"/>
      <c r="QF99" s="35"/>
      <c r="QG99" s="35"/>
      <c r="QH99" s="35"/>
      <c r="QI99" s="35"/>
      <c r="QJ99" s="35"/>
      <c r="QK99" s="35"/>
      <c r="QL99" s="35"/>
      <c r="QM99" s="35"/>
      <c r="QN99" s="35"/>
      <c r="QO99" s="35"/>
      <c r="QP99" s="35"/>
      <c r="QQ99" s="35"/>
      <c r="QR99" s="35"/>
      <c r="QS99" s="35"/>
      <c r="QT99" s="35"/>
      <c r="QU99" s="35"/>
      <c r="QV99" s="35"/>
      <c r="QW99" s="35"/>
      <c r="QX99" s="35"/>
      <c r="QY99" s="35"/>
      <c r="QZ99" s="35"/>
      <c r="RA99" s="35"/>
      <c r="RB99" s="35"/>
      <c r="RC99" s="35"/>
      <c r="RD99" s="35"/>
      <c r="RE99" s="35"/>
      <c r="RF99" s="35"/>
      <c r="RG99" s="35"/>
      <c r="RH99" s="35"/>
      <c r="RI99" s="35"/>
      <c r="RJ99" s="35"/>
      <c r="RK99" s="35"/>
      <c r="RL99" s="35"/>
      <c r="RM99" s="35"/>
      <c r="RN99" s="35"/>
      <c r="RO99" s="35"/>
      <c r="RP99" s="35"/>
      <c r="RQ99" s="35"/>
      <c r="RR99" s="35"/>
      <c r="RS99" s="35"/>
      <c r="RT99" s="35"/>
      <c r="RU99" s="35"/>
      <c r="RV99" s="35"/>
      <c r="RW99" s="35"/>
      <c r="RX99" s="35"/>
      <c r="RY99" s="35"/>
      <c r="RZ99" s="35"/>
      <c r="SA99" s="35"/>
      <c r="SB99" s="35"/>
      <c r="SC99" s="35"/>
      <c r="SD99" s="35"/>
      <c r="SE99" s="35"/>
      <c r="SF99" s="35"/>
      <c r="SG99" s="35"/>
      <c r="SH99" s="35"/>
      <c r="SI99" s="35"/>
      <c r="SJ99" s="35"/>
      <c r="SK99" s="35"/>
      <c r="SL99" s="35"/>
      <c r="SM99" s="35"/>
      <c r="SN99" s="35"/>
      <c r="SO99" s="35"/>
      <c r="SP99" s="35"/>
      <c r="SQ99" s="35"/>
      <c r="SR99" s="35"/>
      <c r="SS99" s="35"/>
      <c r="ST99" s="35"/>
      <c r="SU99" s="35"/>
      <c r="SV99" s="35"/>
      <c r="SW99" s="35"/>
      <c r="SX99" s="35"/>
      <c r="SY99" s="35"/>
      <c r="SZ99" s="35"/>
      <c r="TA99" s="35"/>
      <c r="TB99" s="35"/>
      <c r="TC99" s="35"/>
      <c r="TD99" s="35"/>
      <c r="TE99" s="35"/>
      <c r="TF99" s="35"/>
      <c r="TG99" s="35"/>
      <c r="TH99" s="35"/>
      <c r="TI99" s="35"/>
      <c r="TJ99" s="35"/>
      <c r="TK99" s="35"/>
      <c r="TL99" s="35"/>
      <c r="TM99" s="35"/>
      <c r="TN99" s="35"/>
      <c r="TO99" s="35"/>
      <c r="TP99" s="35"/>
      <c r="TQ99" s="35"/>
      <c r="TR99" s="35"/>
      <c r="TS99" s="35"/>
      <c r="TT99" s="35"/>
      <c r="TU99" s="35"/>
      <c r="TV99" s="35"/>
      <c r="TW99" s="35"/>
      <c r="TX99" s="35"/>
      <c r="TY99" s="35"/>
      <c r="TZ99" s="35"/>
      <c r="UA99" s="35"/>
      <c r="UB99" s="35"/>
      <c r="UC99" s="35"/>
      <c r="UD99" s="35"/>
      <c r="UE99" s="35"/>
      <c r="UF99" s="35"/>
      <c r="UG99" s="35"/>
      <c r="UH99" s="35"/>
      <c r="UI99" s="35"/>
      <c r="UJ99" s="35"/>
      <c r="UK99" s="35"/>
      <c r="UL99" s="35"/>
      <c r="UM99" s="35"/>
      <c r="UN99" s="35"/>
      <c r="UO99" s="35"/>
      <c r="UP99" s="35"/>
      <c r="UQ99" s="35"/>
      <c r="UR99" s="35"/>
      <c r="US99" s="35"/>
      <c r="UT99" s="35"/>
      <c r="UU99" s="35"/>
      <c r="UV99" s="35"/>
      <c r="UW99" s="35"/>
      <c r="UX99" s="35"/>
      <c r="UY99" s="35"/>
      <c r="UZ99" s="35"/>
      <c r="VA99" s="35"/>
      <c r="VB99" s="35"/>
      <c r="VC99" s="35"/>
      <c r="VD99" s="35"/>
      <c r="VE99" s="35"/>
      <c r="VF99" s="35"/>
      <c r="VG99" s="35"/>
      <c r="VH99" s="35"/>
      <c r="VI99" s="35"/>
      <c r="VJ99" s="35"/>
      <c r="VK99" s="35"/>
      <c r="VL99" s="35"/>
      <c r="VM99" s="35"/>
      <c r="VN99" s="35"/>
      <c r="VO99" s="35"/>
      <c r="VP99" s="35"/>
      <c r="VQ99" s="35"/>
      <c r="VR99" s="35"/>
      <c r="VS99" s="35"/>
      <c r="VT99" s="35"/>
      <c r="VU99" s="35"/>
      <c r="VV99" s="35"/>
      <c r="VW99" s="35"/>
      <c r="VX99" s="35"/>
      <c r="VY99" s="35"/>
      <c r="VZ99" s="35"/>
      <c r="WA99" s="35"/>
      <c r="WB99" s="35"/>
      <c r="WC99" s="35"/>
      <c r="WD99" s="35"/>
      <c r="WE99" s="35"/>
      <c r="WF99" s="35"/>
      <c r="WG99" s="35"/>
      <c r="WH99" s="35"/>
      <c r="WI99" s="35"/>
      <c r="WJ99" s="35"/>
      <c r="WK99" s="35"/>
      <c r="WL99" s="35"/>
      <c r="WM99" s="35"/>
      <c r="WN99" s="35"/>
      <c r="WO99" s="35"/>
      <c r="WP99" s="35"/>
      <c r="WQ99" s="35"/>
      <c r="WR99" s="35"/>
      <c r="WS99" s="35"/>
      <c r="WT99" s="35"/>
      <c r="WU99" s="35"/>
      <c r="WV99" s="35"/>
      <c r="WW99" s="35"/>
      <c r="WX99" s="35"/>
      <c r="WY99" s="35"/>
      <c r="WZ99" s="35"/>
      <c r="XA99" s="35"/>
      <c r="XB99" s="35"/>
      <c r="XC99" s="35"/>
      <c r="XD99" s="35"/>
      <c r="XE99" s="35"/>
      <c r="XF99" s="35"/>
      <c r="XG99" s="35"/>
      <c r="XH99" s="35"/>
      <c r="XI99" s="35"/>
      <c r="XJ99" s="35"/>
      <c r="XK99" s="35"/>
      <c r="XL99" s="35"/>
      <c r="XM99" s="35"/>
      <c r="XN99" s="35"/>
      <c r="XO99" s="35"/>
      <c r="XP99" s="35"/>
      <c r="XQ99" s="35"/>
      <c r="XR99" s="35"/>
      <c r="XS99" s="35"/>
      <c r="XT99" s="35"/>
      <c r="XU99" s="35"/>
      <c r="XV99" s="35"/>
      <c r="XW99" s="35"/>
      <c r="XX99" s="35"/>
      <c r="XY99" s="35"/>
      <c r="XZ99" s="35"/>
      <c r="YA99" s="35"/>
      <c r="YB99" s="35"/>
      <c r="YC99" s="35"/>
      <c r="YD99" s="35"/>
      <c r="YE99" s="35"/>
      <c r="YF99" s="35"/>
      <c r="YG99" s="35"/>
      <c r="YH99" s="35"/>
      <c r="YI99" s="35"/>
      <c r="YJ99" s="35"/>
      <c r="YK99" s="35"/>
      <c r="YL99" s="35"/>
      <c r="YM99" s="35"/>
      <c r="YN99" s="35"/>
      <c r="YO99" s="35"/>
      <c r="YP99" s="35"/>
      <c r="YQ99" s="35"/>
      <c r="YR99" s="35"/>
      <c r="YS99" s="35"/>
      <c r="YT99" s="35"/>
      <c r="YU99" s="35"/>
      <c r="YV99" s="35"/>
      <c r="YW99" s="35"/>
      <c r="YX99" s="35"/>
      <c r="YY99" s="35"/>
      <c r="YZ99" s="35"/>
      <c r="ZA99" s="35"/>
      <c r="ZB99" s="35"/>
      <c r="ZC99" s="35"/>
      <c r="ZD99" s="35"/>
      <c r="ZE99" s="35"/>
      <c r="ZF99" s="35"/>
      <c r="ZG99" s="35"/>
      <c r="ZH99" s="35"/>
      <c r="ZI99" s="35"/>
      <c r="ZJ99" s="35"/>
      <c r="ZK99" s="35"/>
      <c r="ZL99" s="35"/>
      <c r="ZM99" s="35"/>
      <c r="ZN99" s="35"/>
      <c r="ZO99" s="35"/>
      <c r="ZP99" s="35"/>
      <c r="ZQ99" s="35"/>
      <c r="ZR99" s="35"/>
      <c r="ZS99" s="35"/>
      <c r="ZT99" s="35"/>
      <c r="ZU99" s="35"/>
      <c r="ZV99" s="35"/>
      <c r="ZW99" s="35"/>
      <c r="ZX99" s="35"/>
      <c r="ZY99" s="35"/>
      <c r="ZZ99" s="35"/>
      <c r="AAA99" s="35"/>
      <c r="AAB99" s="35"/>
      <c r="AAC99" s="35"/>
      <c r="AAD99" s="35"/>
      <c r="AAE99" s="35"/>
      <c r="AAF99" s="35"/>
      <c r="AAG99" s="35"/>
      <c r="AAH99" s="35"/>
      <c r="AAI99" s="35"/>
      <c r="AAJ99" s="35"/>
      <c r="AAK99" s="35"/>
      <c r="AAL99" s="35"/>
      <c r="AAM99" s="35"/>
      <c r="AAN99" s="35"/>
      <c r="AAO99" s="35"/>
      <c r="AAP99" s="35"/>
      <c r="AAQ99" s="35"/>
      <c r="AAR99" s="35"/>
      <c r="AAS99" s="35"/>
      <c r="AAT99" s="35"/>
      <c r="AAU99" s="35"/>
      <c r="AAV99" s="35"/>
      <c r="AAW99" s="35"/>
      <c r="AAX99" s="35"/>
      <c r="AAY99" s="35"/>
      <c r="AAZ99" s="35"/>
      <c r="ABA99" s="35"/>
      <c r="ABB99" s="35"/>
      <c r="ABC99" s="35"/>
      <c r="ABD99" s="35"/>
      <c r="ABE99" s="35"/>
      <c r="ABF99" s="35"/>
      <c r="ABG99" s="35"/>
      <c r="ABH99" s="35"/>
      <c r="ABI99" s="35"/>
      <c r="ABJ99" s="35"/>
      <c r="ABK99" s="35"/>
      <c r="ABL99" s="35"/>
      <c r="ABM99" s="35"/>
      <c r="ABN99" s="35"/>
      <c r="ABO99" s="35"/>
      <c r="ABP99" s="35"/>
      <c r="ABQ99" s="35"/>
      <c r="ABR99" s="35"/>
      <c r="ABS99" s="35"/>
      <c r="ABT99" s="35"/>
      <c r="ABU99" s="35"/>
      <c r="ABV99" s="35"/>
      <c r="ABW99" s="35"/>
      <c r="ABX99" s="35"/>
      <c r="ABY99" s="35"/>
      <c r="ABZ99" s="35"/>
      <c r="ACA99" s="35"/>
      <c r="ACB99" s="35"/>
      <c r="ACC99" s="35"/>
      <c r="ACD99" s="35"/>
      <c r="ACE99" s="35"/>
      <c r="ACF99" s="35"/>
      <c r="ACG99" s="35"/>
      <c r="ACH99" s="35"/>
      <c r="ACI99" s="35"/>
      <c r="ACJ99" s="35"/>
      <c r="ACK99" s="35"/>
      <c r="ACL99" s="35"/>
      <c r="ACM99" s="35"/>
      <c r="ACN99" s="35"/>
      <c r="ACO99" s="35"/>
      <c r="ACP99" s="35"/>
      <c r="ACQ99" s="35"/>
      <c r="ACR99" s="35"/>
      <c r="ACS99" s="35"/>
      <c r="ACT99" s="35"/>
      <c r="ACU99" s="35"/>
      <c r="ACV99" s="35"/>
      <c r="ACW99" s="35"/>
      <c r="ACX99" s="35"/>
      <c r="ACY99" s="35"/>
      <c r="ACZ99" s="35"/>
      <c r="ADA99" s="35"/>
      <c r="ADB99" s="35"/>
      <c r="ADC99" s="35"/>
      <c r="ADD99" s="35"/>
      <c r="ADE99" s="35"/>
      <c r="ADF99" s="35"/>
      <c r="ADG99" s="35"/>
      <c r="ADH99" s="35"/>
      <c r="ADI99" s="35"/>
      <c r="ADJ99" s="35"/>
      <c r="ADK99" s="35"/>
      <c r="ADL99" s="35"/>
      <c r="ADM99" s="35"/>
      <c r="ADN99" s="35"/>
      <c r="ADO99" s="35"/>
      <c r="ADP99" s="35"/>
      <c r="ADQ99" s="35"/>
      <c r="ADR99" s="35"/>
      <c r="ADS99" s="35"/>
      <c r="ADT99" s="35"/>
      <c r="ADU99" s="35"/>
      <c r="ADV99" s="35"/>
      <c r="ADW99" s="35"/>
      <c r="ADX99" s="35"/>
      <c r="ADY99" s="26">
        <f t="shared" si="4"/>
        <v>0</v>
      </c>
      <c r="ADZ99" s="5"/>
    </row>
    <row r="100" spans="1:806" s="33" customFormat="1" x14ac:dyDescent="0.2">
      <c r="A100" s="51" t="s">
        <v>570</v>
      </c>
      <c r="B100" s="65">
        <f t="shared" si="3"/>
        <v>0</v>
      </c>
      <c r="C100" s="97">
        <v>1.1000000000000001</v>
      </c>
      <c r="D100" s="59">
        <v>44775</v>
      </c>
      <c r="E100" s="67">
        <v>150.62</v>
      </c>
      <c r="F100" s="67">
        <f t="shared" si="2"/>
        <v>0</v>
      </c>
      <c r="G100" s="6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>
        <v>1.1000000000000001</v>
      </c>
      <c r="AE100" s="35"/>
      <c r="AF100" s="35"/>
      <c r="AG100" s="35">
        <v>1.1000000000000001</v>
      </c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15"/>
      <c r="BF100" s="15"/>
      <c r="BG100" s="136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  <c r="DF100" s="35"/>
      <c r="DG100" s="35"/>
      <c r="DH100" s="35"/>
      <c r="DI100" s="35"/>
      <c r="DJ100" s="35"/>
      <c r="DK100" s="35"/>
      <c r="DL100" s="35"/>
      <c r="DM100" s="35"/>
      <c r="DN100" s="35"/>
      <c r="DO100" s="35"/>
      <c r="DP100" s="35"/>
      <c r="DQ100" s="35"/>
      <c r="DR100" s="35"/>
      <c r="DS100" s="35"/>
      <c r="DT100" s="35"/>
      <c r="DU100" s="35"/>
      <c r="DV100" s="35"/>
      <c r="DW100" s="35"/>
      <c r="DX100" s="35"/>
      <c r="DY100" s="35"/>
      <c r="DZ100" s="35"/>
      <c r="EA100" s="35"/>
      <c r="EB100" s="35"/>
      <c r="EC100" s="35"/>
      <c r="ED100" s="35"/>
      <c r="EE100" s="35"/>
      <c r="EF100" s="35"/>
      <c r="EG100" s="35"/>
      <c r="EH100" s="35"/>
      <c r="EI100" s="35"/>
      <c r="EJ100" s="35"/>
      <c r="EK100" s="35"/>
      <c r="EL100" s="35"/>
      <c r="EM100" s="35"/>
      <c r="EN100" s="35"/>
      <c r="EO100" s="35"/>
      <c r="EP100" s="35"/>
      <c r="EQ100" s="35"/>
      <c r="ER100" s="35"/>
      <c r="ES100" s="35"/>
      <c r="ET100" s="35"/>
      <c r="EU100" s="35"/>
      <c r="EV100" s="35"/>
      <c r="EW100" s="35"/>
      <c r="EX100" s="35"/>
      <c r="EY100" s="35"/>
      <c r="EZ100" s="35"/>
      <c r="FA100" s="35"/>
      <c r="FB100" s="35"/>
      <c r="FC100" s="35"/>
      <c r="FD100" s="35"/>
      <c r="FE100" s="35"/>
      <c r="FF100" s="35"/>
      <c r="FG100" s="35"/>
      <c r="FH100" s="35"/>
      <c r="FI100" s="35"/>
      <c r="FJ100" s="35"/>
      <c r="FK100" s="35"/>
      <c r="FL100" s="35"/>
      <c r="FM100" s="35"/>
      <c r="FN100" s="35"/>
      <c r="FO100" s="35"/>
      <c r="FP100" s="35"/>
      <c r="FQ100" s="35"/>
      <c r="FR100" s="35"/>
      <c r="FS100" s="35"/>
      <c r="FT100" s="35"/>
      <c r="FU100" s="35"/>
      <c r="FV100" s="35"/>
      <c r="FW100" s="35"/>
      <c r="FX100" s="35"/>
      <c r="FY100" s="35"/>
      <c r="FZ100" s="35"/>
      <c r="GA100" s="35"/>
      <c r="GB100" s="35"/>
      <c r="GC100" s="35"/>
      <c r="GD100" s="35"/>
      <c r="GE100" s="35"/>
      <c r="GF100" s="35"/>
      <c r="GG100" s="35"/>
      <c r="GH100" s="35"/>
      <c r="GI100" s="35"/>
      <c r="GJ100" s="35"/>
      <c r="GK100" s="35"/>
      <c r="GL100" s="35"/>
      <c r="GM100" s="35"/>
      <c r="GN100" s="35"/>
      <c r="GO100" s="35"/>
      <c r="GP100" s="35"/>
      <c r="GQ100" s="35"/>
      <c r="GR100" s="35"/>
      <c r="GS100" s="35"/>
      <c r="GT100" s="35"/>
      <c r="GU100" s="35"/>
      <c r="GV100" s="35"/>
      <c r="GW100" s="35"/>
      <c r="GX100" s="35"/>
      <c r="GY100" s="35"/>
      <c r="GZ100" s="35"/>
      <c r="HA100" s="35"/>
      <c r="HB100" s="35"/>
      <c r="HC100" s="35"/>
      <c r="HD100" s="35"/>
      <c r="HE100" s="35"/>
      <c r="HF100" s="35"/>
      <c r="HG100" s="35"/>
      <c r="HH100" s="35"/>
      <c r="HI100" s="35"/>
      <c r="HJ100" s="35"/>
      <c r="HK100" s="35"/>
      <c r="HL100" s="35"/>
      <c r="HM100" s="35"/>
      <c r="HN100" s="35"/>
      <c r="HO100" s="35"/>
      <c r="HP100" s="35"/>
      <c r="HQ100" s="35"/>
      <c r="HR100" s="35"/>
      <c r="HS100" s="35"/>
      <c r="HT100" s="35"/>
      <c r="HU100" s="35"/>
      <c r="HV100" s="35"/>
      <c r="HW100" s="35"/>
      <c r="HX100" s="35"/>
      <c r="HY100" s="35"/>
      <c r="HZ100" s="35"/>
      <c r="IA100" s="35"/>
      <c r="IB100" s="35"/>
      <c r="IC100" s="35"/>
      <c r="ID100" s="35"/>
      <c r="IE100" s="35"/>
      <c r="IF100" s="35"/>
      <c r="IG100" s="35"/>
      <c r="IH100" s="35"/>
      <c r="II100" s="35"/>
      <c r="IJ100" s="35"/>
      <c r="IK100" s="35"/>
      <c r="IL100" s="35"/>
      <c r="IM100" s="35"/>
      <c r="IN100" s="35"/>
      <c r="IO100" s="35"/>
      <c r="IP100" s="35"/>
      <c r="IQ100" s="35"/>
      <c r="IR100" s="35"/>
      <c r="IS100" s="35"/>
      <c r="IT100" s="35"/>
      <c r="IU100" s="35"/>
      <c r="IV100" s="35"/>
      <c r="IW100" s="35"/>
      <c r="IX100" s="35"/>
      <c r="IY100" s="35"/>
      <c r="IZ100" s="35"/>
      <c r="JA100" s="35"/>
      <c r="JB100" s="35"/>
      <c r="JC100" s="35"/>
      <c r="JD100" s="35"/>
      <c r="JE100" s="35"/>
      <c r="JF100" s="35"/>
      <c r="JG100" s="35"/>
      <c r="JH100" s="35"/>
      <c r="JI100" s="35"/>
      <c r="JJ100" s="35"/>
      <c r="JK100" s="35"/>
      <c r="JL100" s="35"/>
      <c r="JM100" s="35"/>
      <c r="JN100" s="35"/>
      <c r="JO100" s="35"/>
      <c r="JP100" s="35"/>
      <c r="JQ100" s="35"/>
      <c r="JR100" s="35"/>
      <c r="JS100" s="35"/>
      <c r="JT100" s="35"/>
      <c r="JU100" s="35"/>
      <c r="JV100" s="35"/>
      <c r="JW100" s="35"/>
      <c r="JX100" s="35"/>
      <c r="JY100" s="35"/>
      <c r="JZ100" s="35"/>
      <c r="KA100" s="35"/>
      <c r="KB100" s="35"/>
      <c r="KC100" s="35"/>
      <c r="KD100" s="35"/>
      <c r="KE100" s="35"/>
      <c r="KF100" s="35"/>
      <c r="KG100" s="35"/>
      <c r="KH100" s="35"/>
      <c r="KI100" s="35"/>
      <c r="KJ100" s="35"/>
      <c r="KK100" s="35"/>
      <c r="KL100" s="35"/>
      <c r="KM100" s="35"/>
      <c r="KN100" s="35"/>
      <c r="KO100" s="35"/>
      <c r="KP100" s="35"/>
      <c r="KQ100" s="35"/>
      <c r="KR100" s="35"/>
      <c r="KS100" s="35"/>
      <c r="KT100" s="35"/>
      <c r="KU100" s="35"/>
      <c r="KV100" s="35"/>
      <c r="KW100" s="35"/>
      <c r="KX100" s="35"/>
      <c r="KY100" s="35"/>
      <c r="KZ100" s="35"/>
      <c r="LA100" s="35"/>
      <c r="LB100" s="35"/>
      <c r="LC100" s="35"/>
      <c r="LD100" s="35"/>
      <c r="LE100" s="35"/>
      <c r="LF100" s="35"/>
      <c r="LG100" s="35"/>
      <c r="LH100" s="35"/>
      <c r="LI100" s="35"/>
      <c r="LJ100" s="35"/>
      <c r="LK100" s="35"/>
      <c r="LL100" s="35"/>
      <c r="LM100" s="35"/>
      <c r="LN100" s="35"/>
      <c r="LO100" s="35"/>
      <c r="LP100" s="35"/>
      <c r="LQ100" s="35"/>
      <c r="LR100" s="35"/>
      <c r="LS100" s="35"/>
      <c r="LT100" s="35"/>
      <c r="LU100" s="35"/>
      <c r="LV100" s="35"/>
      <c r="LW100" s="35"/>
      <c r="LX100" s="35"/>
      <c r="LY100" s="35"/>
      <c r="LZ100" s="35"/>
      <c r="MA100" s="35"/>
      <c r="MB100" s="35"/>
      <c r="MC100" s="35"/>
      <c r="MD100" s="35"/>
      <c r="ME100" s="35"/>
      <c r="MF100" s="35"/>
      <c r="MG100" s="35"/>
      <c r="MH100" s="35"/>
      <c r="MI100" s="35"/>
      <c r="MJ100" s="35"/>
      <c r="MK100" s="35"/>
      <c r="ML100" s="35"/>
      <c r="MM100" s="35"/>
      <c r="MN100" s="35"/>
      <c r="MO100" s="35"/>
      <c r="MP100" s="35"/>
      <c r="MQ100" s="35"/>
      <c r="MR100" s="35"/>
      <c r="MS100" s="35"/>
      <c r="MT100" s="35"/>
      <c r="MU100" s="35"/>
      <c r="MV100" s="35"/>
      <c r="MW100" s="35"/>
      <c r="MX100" s="35"/>
      <c r="MY100" s="35"/>
      <c r="MZ100" s="35"/>
      <c r="NA100" s="35"/>
      <c r="NB100" s="35"/>
      <c r="NC100" s="35"/>
      <c r="ND100" s="35"/>
      <c r="NE100" s="35"/>
      <c r="NF100" s="35"/>
      <c r="NG100" s="35"/>
      <c r="NH100" s="35"/>
      <c r="NI100" s="35"/>
      <c r="NJ100" s="35"/>
      <c r="NK100" s="35"/>
      <c r="NL100" s="35"/>
      <c r="NM100" s="35"/>
      <c r="NN100" s="35"/>
      <c r="NO100" s="35"/>
      <c r="NP100" s="35"/>
      <c r="NQ100" s="35"/>
      <c r="NR100" s="35"/>
      <c r="NS100" s="35"/>
      <c r="NT100" s="35"/>
      <c r="NU100" s="35"/>
      <c r="NV100" s="35"/>
      <c r="NW100" s="35"/>
      <c r="NX100" s="35"/>
      <c r="NY100" s="35"/>
      <c r="NZ100" s="35"/>
      <c r="OA100" s="35"/>
      <c r="OB100" s="35"/>
      <c r="OC100" s="35"/>
      <c r="OD100" s="35"/>
      <c r="OE100" s="35"/>
      <c r="OF100" s="35"/>
      <c r="OG100" s="35"/>
      <c r="OH100" s="35"/>
      <c r="OI100" s="35"/>
      <c r="OJ100" s="35"/>
      <c r="OK100" s="35"/>
      <c r="OL100" s="35"/>
      <c r="OM100" s="35"/>
      <c r="ON100" s="35"/>
      <c r="OO100" s="35"/>
      <c r="OP100" s="35"/>
      <c r="OQ100" s="35"/>
      <c r="OR100" s="35"/>
      <c r="OS100" s="35"/>
      <c r="OT100" s="35"/>
      <c r="OU100" s="35"/>
      <c r="OV100" s="35"/>
      <c r="OW100" s="35"/>
      <c r="OX100" s="35"/>
      <c r="OY100" s="35"/>
      <c r="OZ100" s="35"/>
      <c r="PA100" s="35"/>
      <c r="PB100" s="35"/>
      <c r="PC100" s="35"/>
      <c r="PD100" s="35"/>
      <c r="PE100" s="35"/>
      <c r="PF100" s="35"/>
      <c r="PG100" s="35"/>
      <c r="PH100" s="35"/>
      <c r="PI100" s="35"/>
      <c r="PJ100" s="35"/>
      <c r="PK100" s="35"/>
      <c r="PL100" s="35"/>
      <c r="PM100" s="35"/>
      <c r="PN100" s="35"/>
      <c r="PO100" s="35"/>
      <c r="PP100" s="35"/>
      <c r="PQ100" s="35"/>
      <c r="PR100" s="35"/>
      <c r="PS100" s="35"/>
      <c r="PT100" s="35"/>
      <c r="PU100" s="35"/>
      <c r="PV100" s="35"/>
      <c r="PW100" s="35"/>
      <c r="PX100" s="35"/>
      <c r="PY100" s="35"/>
      <c r="PZ100" s="35"/>
      <c r="QA100" s="35"/>
      <c r="QB100" s="35"/>
      <c r="QC100" s="35"/>
      <c r="QD100" s="35"/>
      <c r="QE100" s="35"/>
      <c r="QF100" s="35"/>
      <c r="QG100" s="35"/>
      <c r="QH100" s="35"/>
      <c r="QI100" s="35"/>
      <c r="QJ100" s="35"/>
      <c r="QK100" s="35"/>
      <c r="QL100" s="35"/>
      <c r="QM100" s="35"/>
      <c r="QN100" s="35"/>
      <c r="QO100" s="35"/>
      <c r="QP100" s="35"/>
      <c r="QQ100" s="35"/>
      <c r="QR100" s="35"/>
      <c r="QS100" s="35"/>
      <c r="QT100" s="35"/>
      <c r="QU100" s="35"/>
      <c r="QV100" s="35"/>
      <c r="QW100" s="35"/>
      <c r="QX100" s="35"/>
      <c r="QY100" s="35"/>
      <c r="QZ100" s="35"/>
      <c r="RA100" s="35"/>
      <c r="RB100" s="35"/>
      <c r="RC100" s="35"/>
      <c r="RD100" s="35"/>
      <c r="RE100" s="35"/>
      <c r="RF100" s="35"/>
      <c r="RG100" s="35"/>
      <c r="RH100" s="35"/>
      <c r="RI100" s="35"/>
      <c r="RJ100" s="35"/>
      <c r="RK100" s="35"/>
      <c r="RL100" s="35"/>
      <c r="RM100" s="35"/>
      <c r="RN100" s="35"/>
      <c r="RO100" s="35"/>
      <c r="RP100" s="35"/>
      <c r="RQ100" s="35"/>
      <c r="RR100" s="35"/>
      <c r="RS100" s="35"/>
      <c r="RT100" s="35"/>
      <c r="RU100" s="35"/>
      <c r="RV100" s="35"/>
      <c r="RW100" s="35"/>
      <c r="RX100" s="35"/>
      <c r="RY100" s="35"/>
      <c r="RZ100" s="35"/>
      <c r="SA100" s="35"/>
      <c r="SB100" s="35"/>
      <c r="SC100" s="35"/>
      <c r="SD100" s="35"/>
      <c r="SE100" s="35"/>
      <c r="SF100" s="35"/>
      <c r="SG100" s="35"/>
      <c r="SH100" s="35"/>
      <c r="SI100" s="35"/>
      <c r="SJ100" s="35"/>
      <c r="SK100" s="35"/>
      <c r="SL100" s="35"/>
      <c r="SM100" s="35"/>
      <c r="SN100" s="35"/>
      <c r="SO100" s="35"/>
      <c r="SP100" s="35"/>
      <c r="SQ100" s="35"/>
      <c r="SR100" s="35"/>
      <c r="SS100" s="35"/>
      <c r="ST100" s="35"/>
      <c r="SU100" s="35"/>
      <c r="SV100" s="35"/>
      <c r="SW100" s="35"/>
      <c r="SX100" s="35"/>
      <c r="SY100" s="35"/>
      <c r="SZ100" s="35"/>
      <c r="TA100" s="35"/>
      <c r="TB100" s="35"/>
      <c r="TC100" s="35"/>
      <c r="TD100" s="35"/>
      <c r="TE100" s="35"/>
      <c r="TF100" s="35"/>
      <c r="TG100" s="35"/>
      <c r="TH100" s="35"/>
      <c r="TI100" s="35"/>
      <c r="TJ100" s="35"/>
      <c r="TK100" s="35"/>
      <c r="TL100" s="35"/>
      <c r="TM100" s="35"/>
      <c r="TN100" s="35"/>
      <c r="TO100" s="35"/>
      <c r="TP100" s="35"/>
      <c r="TQ100" s="35"/>
      <c r="TR100" s="35"/>
      <c r="TS100" s="35"/>
      <c r="TT100" s="35"/>
      <c r="TU100" s="35"/>
      <c r="TV100" s="35"/>
      <c r="TW100" s="35"/>
      <c r="TX100" s="35"/>
      <c r="TY100" s="35"/>
      <c r="TZ100" s="35"/>
      <c r="UA100" s="35"/>
      <c r="UB100" s="35"/>
      <c r="UC100" s="35"/>
      <c r="UD100" s="35"/>
      <c r="UE100" s="35"/>
      <c r="UF100" s="35"/>
      <c r="UG100" s="35"/>
      <c r="UH100" s="35"/>
      <c r="UI100" s="35"/>
      <c r="UJ100" s="35"/>
      <c r="UK100" s="35"/>
      <c r="UL100" s="35"/>
      <c r="UM100" s="35"/>
      <c r="UN100" s="35"/>
      <c r="UO100" s="35"/>
      <c r="UP100" s="35"/>
      <c r="UQ100" s="35"/>
      <c r="UR100" s="35"/>
      <c r="US100" s="35"/>
      <c r="UT100" s="35"/>
      <c r="UU100" s="35"/>
      <c r="UV100" s="35"/>
      <c r="UW100" s="35"/>
      <c r="UX100" s="35"/>
      <c r="UY100" s="35"/>
      <c r="UZ100" s="35"/>
      <c r="VA100" s="35"/>
      <c r="VB100" s="35"/>
      <c r="VC100" s="35"/>
      <c r="VD100" s="35"/>
      <c r="VE100" s="35"/>
      <c r="VF100" s="35"/>
      <c r="VG100" s="35"/>
      <c r="VH100" s="35"/>
      <c r="VI100" s="35"/>
      <c r="VJ100" s="35"/>
      <c r="VK100" s="35"/>
      <c r="VL100" s="35"/>
      <c r="VM100" s="35"/>
      <c r="VN100" s="35"/>
      <c r="VO100" s="35"/>
      <c r="VP100" s="35"/>
      <c r="VQ100" s="35"/>
      <c r="VR100" s="35"/>
      <c r="VS100" s="35"/>
      <c r="VT100" s="35"/>
      <c r="VU100" s="35"/>
      <c r="VV100" s="35"/>
      <c r="VW100" s="35"/>
      <c r="VX100" s="35"/>
      <c r="VY100" s="35"/>
      <c r="VZ100" s="35"/>
      <c r="WA100" s="35"/>
      <c r="WB100" s="35"/>
      <c r="WC100" s="35"/>
      <c r="WD100" s="35"/>
      <c r="WE100" s="35"/>
      <c r="WF100" s="35"/>
      <c r="WG100" s="35"/>
      <c r="WH100" s="35"/>
      <c r="WI100" s="35"/>
      <c r="WJ100" s="35"/>
      <c r="WK100" s="35"/>
      <c r="WL100" s="35"/>
      <c r="WM100" s="35"/>
      <c r="WN100" s="35"/>
      <c r="WO100" s="35"/>
      <c r="WP100" s="35"/>
      <c r="WQ100" s="35"/>
      <c r="WR100" s="35"/>
      <c r="WS100" s="35"/>
      <c r="WT100" s="35"/>
      <c r="WU100" s="35"/>
      <c r="WV100" s="35"/>
      <c r="WW100" s="35"/>
      <c r="WX100" s="35"/>
      <c r="WY100" s="35"/>
      <c r="WZ100" s="35"/>
      <c r="XA100" s="35"/>
      <c r="XB100" s="35"/>
      <c r="XC100" s="35"/>
      <c r="XD100" s="35"/>
      <c r="XE100" s="35"/>
      <c r="XF100" s="35"/>
      <c r="XG100" s="35"/>
      <c r="XH100" s="35"/>
      <c r="XI100" s="35"/>
      <c r="XJ100" s="35"/>
      <c r="XK100" s="35"/>
      <c r="XL100" s="35"/>
      <c r="XM100" s="35"/>
      <c r="XN100" s="35"/>
      <c r="XO100" s="35"/>
      <c r="XP100" s="35"/>
      <c r="XQ100" s="35"/>
      <c r="XR100" s="35"/>
      <c r="XS100" s="35"/>
      <c r="XT100" s="35"/>
      <c r="XU100" s="35"/>
      <c r="XV100" s="35"/>
      <c r="XW100" s="35"/>
      <c r="XX100" s="35"/>
      <c r="XY100" s="35"/>
      <c r="XZ100" s="35"/>
      <c r="YA100" s="35"/>
      <c r="YB100" s="35"/>
      <c r="YC100" s="35"/>
      <c r="YD100" s="35"/>
      <c r="YE100" s="35"/>
      <c r="YF100" s="35"/>
      <c r="YG100" s="35"/>
      <c r="YH100" s="35">
        <v>1.1000000000000001</v>
      </c>
      <c r="YI100" s="35"/>
      <c r="YJ100" s="35"/>
      <c r="YK100" s="35"/>
      <c r="YL100" s="35"/>
      <c r="YM100" s="35"/>
      <c r="YN100" s="35"/>
      <c r="YO100" s="35"/>
      <c r="YP100" s="35"/>
      <c r="YQ100" s="35"/>
      <c r="YR100" s="35"/>
      <c r="YS100" s="35"/>
      <c r="YT100" s="35"/>
      <c r="YU100" s="35"/>
      <c r="YV100" s="35"/>
      <c r="YW100" s="35"/>
      <c r="YX100" s="35"/>
      <c r="YY100" s="35"/>
      <c r="YZ100" s="35"/>
      <c r="ZA100" s="35"/>
      <c r="ZB100" s="35"/>
      <c r="ZC100" s="35"/>
      <c r="ZD100" s="35"/>
      <c r="ZE100" s="35"/>
      <c r="ZF100" s="35"/>
      <c r="ZG100" s="35"/>
      <c r="ZH100" s="35"/>
      <c r="ZI100" s="35"/>
      <c r="ZJ100" s="35"/>
      <c r="ZK100" s="35"/>
      <c r="ZL100" s="35"/>
      <c r="ZM100" s="35"/>
      <c r="ZN100" s="35"/>
      <c r="ZO100" s="35"/>
      <c r="ZP100" s="35"/>
      <c r="ZQ100" s="35"/>
      <c r="ZR100" s="35"/>
      <c r="ZS100" s="35"/>
      <c r="ZT100" s="35"/>
      <c r="ZU100" s="35"/>
      <c r="ZV100" s="35"/>
      <c r="ZW100" s="35"/>
      <c r="ZX100" s="35"/>
      <c r="ZY100" s="35"/>
      <c r="ZZ100" s="35"/>
      <c r="AAA100" s="35"/>
      <c r="AAB100" s="35"/>
      <c r="AAC100" s="35"/>
      <c r="AAD100" s="35"/>
      <c r="AAE100" s="35"/>
      <c r="AAF100" s="35"/>
      <c r="AAG100" s="35"/>
      <c r="AAH100" s="35"/>
      <c r="AAI100" s="35"/>
      <c r="AAJ100" s="35"/>
      <c r="AAK100" s="35"/>
      <c r="AAL100" s="35"/>
      <c r="AAM100" s="35"/>
      <c r="AAN100" s="35"/>
      <c r="AAO100" s="35">
        <v>1.1000000000000001</v>
      </c>
      <c r="AAP100" s="35"/>
      <c r="AAQ100" s="35"/>
      <c r="AAR100" s="35"/>
      <c r="AAS100" s="35"/>
      <c r="AAT100" s="35"/>
      <c r="AAU100" s="35"/>
      <c r="AAV100" s="35"/>
      <c r="AAW100" s="35"/>
      <c r="AAX100" s="35"/>
      <c r="AAY100" s="35"/>
      <c r="AAZ100" s="35"/>
      <c r="ABA100" s="35"/>
      <c r="ABB100" s="35"/>
      <c r="ABC100" s="35"/>
      <c r="ABD100" s="35"/>
      <c r="ABE100" s="35"/>
      <c r="ABF100" s="35"/>
      <c r="ABG100" s="35"/>
      <c r="ABH100" s="35"/>
      <c r="ABI100" s="35"/>
      <c r="ABJ100" s="35"/>
      <c r="ABK100" s="35"/>
      <c r="ABL100" s="35"/>
      <c r="ABM100" s="35"/>
      <c r="ABN100" s="35"/>
      <c r="ABO100" s="35"/>
      <c r="ABP100" s="35"/>
      <c r="ABQ100" s="35"/>
      <c r="ABR100" s="35"/>
      <c r="ABS100" s="35"/>
      <c r="ABT100" s="35"/>
      <c r="ABU100" s="35"/>
      <c r="ABV100" s="35"/>
      <c r="ABW100" s="35"/>
      <c r="ABX100" s="35"/>
      <c r="ABY100" s="35"/>
      <c r="ABZ100" s="35"/>
      <c r="ACA100" s="35"/>
      <c r="ACB100" s="35"/>
      <c r="ACC100" s="35"/>
      <c r="ACD100" s="35"/>
      <c r="ACE100" s="35"/>
      <c r="ACF100" s="35"/>
      <c r="ACG100" s="35"/>
      <c r="ACH100" s="35"/>
      <c r="ACI100" s="35"/>
      <c r="ACJ100" s="35"/>
      <c r="ACK100" s="35"/>
      <c r="ACL100" s="35"/>
      <c r="ACM100" s="35"/>
      <c r="ACN100" s="35"/>
      <c r="ACO100" s="35"/>
      <c r="ACP100" s="35"/>
      <c r="ACQ100" s="35"/>
      <c r="ACR100" s="35"/>
      <c r="ACS100" s="35"/>
      <c r="ACT100" s="35"/>
      <c r="ACU100" s="35"/>
      <c r="ACV100" s="35"/>
      <c r="ACW100" s="35"/>
      <c r="ACX100" s="35"/>
      <c r="ACY100" s="35"/>
      <c r="ACZ100" s="35"/>
      <c r="ADA100" s="35"/>
      <c r="ADB100" s="35"/>
      <c r="ADC100" s="35"/>
      <c r="ADD100" s="35"/>
      <c r="ADE100" s="35"/>
      <c r="ADF100" s="35"/>
      <c r="ADG100" s="35"/>
      <c r="ADH100" s="35"/>
      <c r="ADI100" s="35"/>
      <c r="ADJ100" s="35"/>
      <c r="ADK100" s="35"/>
      <c r="ADL100" s="35"/>
      <c r="ADM100" s="35"/>
      <c r="ADN100" s="35"/>
      <c r="ADO100" s="35"/>
      <c r="ADP100" s="35"/>
      <c r="ADQ100" s="35"/>
      <c r="ADR100" s="35"/>
      <c r="ADS100" s="35"/>
      <c r="ADT100" s="35"/>
      <c r="ADU100" s="35"/>
      <c r="ADV100" s="35"/>
      <c r="ADW100" s="35"/>
      <c r="ADX100" s="35"/>
      <c r="ADY100" s="26">
        <f t="shared" si="4"/>
        <v>0</v>
      </c>
      <c r="ADZ100" s="5"/>
    </row>
    <row r="101" spans="1:806" s="33" customFormat="1" x14ac:dyDescent="0.2">
      <c r="A101" s="51" t="s">
        <v>116</v>
      </c>
      <c r="B101" s="65">
        <f t="shared" si="3"/>
        <v>0</v>
      </c>
      <c r="C101" s="57">
        <v>1</v>
      </c>
      <c r="D101" s="60">
        <v>44431</v>
      </c>
      <c r="E101" s="67">
        <v>19.73</v>
      </c>
      <c r="F101" s="67">
        <f t="shared" si="2"/>
        <v>0</v>
      </c>
      <c r="G101" s="65">
        <v>4</v>
      </c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15"/>
      <c r="BF101" s="15"/>
      <c r="BG101" s="136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  <c r="DA101" s="35"/>
      <c r="DB101" s="35"/>
      <c r="DC101" s="35"/>
      <c r="DD101" s="35"/>
      <c r="DE101" s="35"/>
      <c r="DF101" s="35"/>
      <c r="DG101" s="35"/>
      <c r="DH101" s="35"/>
      <c r="DI101" s="35"/>
      <c r="DJ101" s="35"/>
      <c r="DK101" s="35"/>
      <c r="DL101" s="35"/>
      <c r="DM101" s="35"/>
      <c r="DN101" s="35"/>
      <c r="DO101" s="35"/>
      <c r="DP101" s="35"/>
      <c r="DQ101" s="35"/>
      <c r="DR101" s="35"/>
      <c r="DS101" s="35"/>
      <c r="DT101" s="35"/>
      <c r="DU101" s="35"/>
      <c r="DV101" s="35"/>
      <c r="DW101" s="35"/>
      <c r="DX101" s="35"/>
      <c r="DY101" s="35"/>
      <c r="DZ101" s="35"/>
      <c r="EA101" s="35"/>
      <c r="EB101" s="35"/>
      <c r="EC101" s="35"/>
      <c r="ED101" s="35"/>
      <c r="EE101" s="35"/>
      <c r="EF101" s="35"/>
      <c r="EG101" s="35"/>
      <c r="EH101" s="35"/>
      <c r="EI101" s="35"/>
      <c r="EJ101" s="35"/>
      <c r="EK101" s="35"/>
      <c r="EL101" s="35"/>
      <c r="EM101" s="35"/>
      <c r="EN101" s="35"/>
      <c r="EO101" s="35"/>
      <c r="EP101" s="35"/>
      <c r="EQ101" s="35"/>
      <c r="ER101" s="35"/>
      <c r="ES101" s="35"/>
      <c r="ET101" s="35"/>
      <c r="EU101" s="35"/>
      <c r="EV101" s="35"/>
      <c r="EW101" s="35"/>
      <c r="EX101" s="35"/>
      <c r="EY101" s="35"/>
      <c r="EZ101" s="35"/>
      <c r="FA101" s="35"/>
      <c r="FB101" s="35"/>
      <c r="FC101" s="35"/>
      <c r="FD101" s="35"/>
      <c r="FE101" s="35"/>
      <c r="FF101" s="35"/>
      <c r="FG101" s="35"/>
      <c r="FH101" s="35"/>
      <c r="FI101" s="35"/>
      <c r="FJ101" s="35"/>
      <c r="FK101" s="35"/>
      <c r="FL101" s="35"/>
      <c r="FM101" s="35"/>
      <c r="FN101" s="35"/>
      <c r="FO101" s="35"/>
      <c r="FP101" s="35"/>
      <c r="FQ101" s="35"/>
      <c r="FR101" s="35"/>
      <c r="FS101" s="35"/>
      <c r="FT101" s="35"/>
      <c r="FU101" s="35"/>
      <c r="FV101" s="35"/>
      <c r="FW101" s="35"/>
      <c r="FX101" s="35"/>
      <c r="FY101" s="35"/>
      <c r="FZ101" s="35"/>
      <c r="GA101" s="35"/>
      <c r="GB101" s="35"/>
      <c r="GC101" s="35"/>
      <c r="GD101" s="35"/>
      <c r="GE101" s="35"/>
      <c r="GF101" s="35"/>
      <c r="GG101" s="35"/>
      <c r="GH101" s="35"/>
      <c r="GI101" s="35"/>
      <c r="GJ101" s="35"/>
      <c r="GK101" s="35"/>
      <c r="GL101" s="35"/>
      <c r="GM101" s="35"/>
      <c r="GN101" s="35"/>
      <c r="GO101" s="35"/>
      <c r="GP101" s="35"/>
      <c r="GQ101" s="35"/>
      <c r="GR101" s="35"/>
      <c r="GS101" s="35"/>
      <c r="GT101" s="35"/>
      <c r="GU101" s="35"/>
      <c r="GV101" s="35"/>
      <c r="GW101" s="35"/>
      <c r="GX101" s="35"/>
      <c r="GY101" s="35"/>
      <c r="GZ101" s="35"/>
      <c r="HA101" s="35"/>
      <c r="HB101" s="35"/>
      <c r="HC101" s="35"/>
      <c r="HD101" s="35"/>
      <c r="HE101" s="35"/>
      <c r="HF101" s="35"/>
      <c r="HG101" s="35"/>
      <c r="HH101" s="35"/>
      <c r="HI101" s="35"/>
      <c r="HJ101" s="35"/>
      <c r="HK101" s="35"/>
      <c r="HL101" s="35"/>
      <c r="HM101" s="35"/>
      <c r="HN101" s="35"/>
      <c r="HO101" s="35"/>
      <c r="HP101" s="35"/>
      <c r="HQ101" s="35"/>
      <c r="HR101" s="35"/>
      <c r="HS101" s="35"/>
      <c r="HT101" s="35"/>
      <c r="HU101" s="35"/>
      <c r="HV101" s="35"/>
      <c r="HW101" s="35"/>
      <c r="HX101" s="35"/>
      <c r="HY101" s="35"/>
      <c r="HZ101" s="35"/>
      <c r="IA101" s="35"/>
      <c r="IB101" s="35"/>
      <c r="IC101" s="35"/>
      <c r="ID101" s="35"/>
      <c r="IE101" s="35"/>
      <c r="IF101" s="35"/>
      <c r="IG101" s="35"/>
      <c r="IH101" s="35"/>
      <c r="II101" s="35"/>
      <c r="IJ101" s="35"/>
      <c r="IK101" s="35"/>
      <c r="IL101" s="35"/>
      <c r="IM101" s="35"/>
      <c r="IN101" s="35"/>
      <c r="IO101" s="35"/>
      <c r="IP101" s="35"/>
      <c r="IQ101" s="35"/>
      <c r="IR101" s="35"/>
      <c r="IS101" s="35"/>
      <c r="IT101" s="35"/>
      <c r="IU101" s="35"/>
      <c r="IV101" s="35"/>
      <c r="IW101" s="35"/>
      <c r="IX101" s="35"/>
      <c r="IY101" s="35"/>
      <c r="IZ101" s="35"/>
      <c r="JA101" s="35"/>
      <c r="JB101" s="35"/>
      <c r="JC101" s="35"/>
      <c r="JD101" s="35"/>
      <c r="JE101" s="35"/>
      <c r="JF101" s="35"/>
      <c r="JG101" s="35"/>
      <c r="JH101" s="35"/>
      <c r="JI101" s="35"/>
      <c r="JJ101" s="35"/>
      <c r="JK101" s="35"/>
      <c r="JL101" s="35"/>
      <c r="JM101" s="35"/>
      <c r="JN101" s="35"/>
      <c r="JO101" s="35"/>
      <c r="JP101" s="35"/>
      <c r="JQ101" s="35"/>
      <c r="JR101" s="35"/>
      <c r="JS101" s="35"/>
      <c r="JT101" s="35"/>
      <c r="JU101" s="35"/>
      <c r="JV101" s="35"/>
      <c r="JW101" s="35"/>
      <c r="JX101" s="35"/>
      <c r="JY101" s="35"/>
      <c r="JZ101" s="35"/>
      <c r="KA101" s="35"/>
      <c r="KB101" s="35"/>
      <c r="KC101" s="35"/>
      <c r="KD101" s="35"/>
      <c r="KE101" s="35"/>
      <c r="KF101" s="35"/>
      <c r="KG101" s="35"/>
      <c r="KH101" s="35"/>
      <c r="KI101" s="35"/>
      <c r="KJ101" s="35"/>
      <c r="KK101" s="35"/>
      <c r="KL101" s="35"/>
      <c r="KM101" s="35"/>
      <c r="KN101" s="35"/>
      <c r="KO101" s="35"/>
      <c r="KP101" s="35"/>
      <c r="KQ101" s="35"/>
      <c r="KR101" s="35"/>
      <c r="KS101" s="35"/>
      <c r="KT101" s="35"/>
      <c r="KU101" s="35"/>
      <c r="KV101" s="35"/>
      <c r="KW101" s="35"/>
      <c r="KX101" s="35"/>
      <c r="KY101" s="35"/>
      <c r="KZ101" s="35"/>
      <c r="LA101" s="35"/>
      <c r="LB101" s="35"/>
      <c r="LC101" s="35"/>
      <c r="LD101" s="35"/>
      <c r="LE101" s="35"/>
      <c r="LF101" s="35"/>
      <c r="LG101" s="35"/>
      <c r="LH101" s="35"/>
      <c r="LI101" s="35"/>
      <c r="LJ101" s="35"/>
      <c r="LK101" s="35"/>
      <c r="LL101" s="35"/>
      <c r="LM101" s="35"/>
      <c r="LN101" s="35"/>
      <c r="LO101" s="35"/>
      <c r="LP101" s="35"/>
      <c r="LQ101" s="35"/>
      <c r="LR101" s="35"/>
      <c r="LS101" s="35"/>
      <c r="LT101" s="35"/>
      <c r="LU101" s="35"/>
      <c r="LV101" s="35"/>
      <c r="LW101" s="35"/>
      <c r="LX101" s="35"/>
      <c r="LY101" s="35"/>
      <c r="LZ101" s="35"/>
      <c r="MA101" s="35"/>
      <c r="MB101" s="35"/>
      <c r="MC101" s="35"/>
      <c r="MD101" s="35"/>
      <c r="ME101" s="35"/>
      <c r="MF101" s="35"/>
      <c r="MG101" s="35"/>
      <c r="MH101" s="35"/>
      <c r="MI101" s="35"/>
      <c r="MJ101" s="35"/>
      <c r="MK101" s="35"/>
      <c r="ML101" s="35"/>
      <c r="MM101" s="35"/>
      <c r="MN101" s="35"/>
      <c r="MO101" s="35"/>
      <c r="MP101" s="35"/>
      <c r="MQ101" s="35"/>
      <c r="MR101" s="35"/>
      <c r="MS101" s="35"/>
      <c r="MT101" s="35"/>
      <c r="MU101" s="35"/>
      <c r="MV101" s="35"/>
      <c r="MW101" s="35"/>
      <c r="MX101" s="35"/>
      <c r="MY101" s="35"/>
      <c r="MZ101" s="35"/>
      <c r="NA101" s="35"/>
      <c r="NB101" s="35"/>
      <c r="NC101" s="35"/>
      <c r="ND101" s="35"/>
      <c r="NE101" s="35"/>
      <c r="NF101" s="35"/>
      <c r="NG101" s="35"/>
      <c r="NH101" s="35"/>
      <c r="NI101" s="35"/>
      <c r="NJ101" s="35"/>
      <c r="NK101" s="35"/>
      <c r="NL101" s="35"/>
      <c r="NM101" s="35"/>
      <c r="NN101" s="35"/>
      <c r="NO101" s="35"/>
      <c r="NP101" s="35"/>
      <c r="NQ101" s="35"/>
      <c r="NR101" s="35"/>
      <c r="NS101" s="35"/>
      <c r="NT101" s="35"/>
      <c r="NU101" s="35"/>
      <c r="NV101" s="35"/>
      <c r="NW101" s="35"/>
      <c r="NX101" s="35"/>
      <c r="NY101" s="35"/>
      <c r="NZ101" s="35"/>
      <c r="OA101" s="35"/>
      <c r="OB101" s="35"/>
      <c r="OC101" s="35"/>
      <c r="OD101" s="35"/>
      <c r="OE101" s="35"/>
      <c r="OF101" s="35"/>
      <c r="OG101" s="35"/>
      <c r="OH101" s="35"/>
      <c r="OI101" s="35"/>
      <c r="OJ101" s="35"/>
      <c r="OK101" s="35"/>
      <c r="OL101" s="35"/>
      <c r="OM101" s="35"/>
      <c r="ON101" s="35"/>
      <c r="OO101" s="35"/>
      <c r="OP101" s="35"/>
      <c r="OQ101" s="35"/>
      <c r="OR101" s="35"/>
      <c r="OS101" s="35"/>
      <c r="OT101" s="35"/>
      <c r="OU101" s="35"/>
      <c r="OV101" s="35"/>
      <c r="OW101" s="35"/>
      <c r="OX101" s="35"/>
      <c r="OY101" s="35"/>
      <c r="OZ101" s="35"/>
      <c r="PA101" s="35"/>
      <c r="PB101" s="35"/>
      <c r="PC101" s="35"/>
      <c r="PD101" s="35"/>
      <c r="PE101" s="35"/>
      <c r="PF101" s="35"/>
      <c r="PG101" s="35"/>
      <c r="PH101" s="35"/>
      <c r="PI101" s="35"/>
      <c r="PJ101" s="35"/>
      <c r="PK101" s="35"/>
      <c r="PL101" s="35"/>
      <c r="PM101" s="35"/>
      <c r="PN101" s="35"/>
      <c r="PO101" s="35"/>
      <c r="PP101" s="35"/>
      <c r="PQ101" s="35"/>
      <c r="PR101" s="35"/>
      <c r="PS101" s="35"/>
      <c r="PT101" s="35"/>
      <c r="PU101" s="35"/>
      <c r="PV101" s="35"/>
      <c r="PW101" s="35"/>
      <c r="PX101" s="35"/>
      <c r="PY101" s="35"/>
      <c r="PZ101" s="35"/>
      <c r="QA101" s="35"/>
      <c r="QB101" s="35"/>
      <c r="QC101" s="35"/>
      <c r="QD101" s="35"/>
      <c r="QE101" s="35"/>
      <c r="QF101" s="35"/>
      <c r="QG101" s="35"/>
      <c r="QH101" s="35"/>
      <c r="QI101" s="35"/>
      <c r="QJ101" s="35"/>
      <c r="QK101" s="35"/>
      <c r="QL101" s="35"/>
      <c r="QM101" s="35"/>
      <c r="QN101" s="35"/>
      <c r="QO101" s="35"/>
      <c r="QP101" s="35"/>
      <c r="QQ101" s="35"/>
      <c r="QR101" s="35"/>
      <c r="QS101" s="35"/>
      <c r="QT101" s="35"/>
      <c r="QU101" s="35"/>
      <c r="QV101" s="35"/>
      <c r="QW101" s="35"/>
      <c r="QX101" s="35"/>
      <c r="QY101" s="35"/>
      <c r="QZ101" s="35"/>
      <c r="RA101" s="35"/>
      <c r="RB101" s="35"/>
      <c r="RC101" s="35"/>
      <c r="RD101" s="35"/>
      <c r="RE101" s="35"/>
      <c r="RF101" s="35"/>
      <c r="RG101" s="35"/>
      <c r="RH101" s="35"/>
      <c r="RI101" s="35"/>
      <c r="RJ101" s="35"/>
      <c r="RK101" s="35"/>
      <c r="RL101" s="35"/>
      <c r="RM101" s="35"/>
      <c r="RN101" s="35"/>
      <c r="RO101" s="35"/>
      <c r="RP101" s="35"/>
      <c r="RQ101" s="35"/>
      <c r="RR101" s="35"/>
      <c r="RS101" s="35"/>
      <c r="RT101" s="35"/>
      <c r="RU101" s="35"/>
      <c r="RV101" s="35"/>
      <c r="RW101" s="35"/>
      <c r="RX101" s="35"/>
      <c r="RY101" s="35"/>
      <c r="RZ101" s="35"/>
      <c r="SA101" s="35"/>
      <c r="SB101" s="35"/>
      <c r="SC101" s="35"/>
      <c r="SD101" s="35"/>
      <c r="SE101" s="35"/>
      <c r="SF101" s="35"/>
      <c r="SG101" s="35"/>
      <c r="SH101" s="35"/>
      <c r="SI101" s="35">
        <v>4</v>
      </c>
      <c r="SJ101" s="35"/>
      <c r="SK101" s="35"/>
      <c r="SL101" s="35"/>
      <c r="SM101" s="35"/>
      <c r="SN101" s="35"/>
      <c r="SO101" s="35"/>
      <c r="SP101" s="35"/>
      <c r="SQ101" s="35"/>
      <c r="SR101" s="35"/>
      <c r="SS101" s="35"/>
      <c r="ST101" s="35"/>
      <c r="SU101" s="35"/>
      <c r="SV101" s="35"/>
      <c r="SW101" s="35"/>
      <c r="SX101" s="35"/>
      <c r="SY101" s="35"/>
      <c r="SZ101" s="35"/>
      <c r="TA101" s="35"/>
      <c r="TB101" s="35"/>
      <c r="TC101" s="35"/>
      <c r="TD101" s="35"/>
      <c r="TE101" s="35"/>
      <c r="TF101" s="35"/>
      <c r="TG101" s="35"/>
      <c r="TH101" s="35"/>
      <c r="TI101" s="35"/>
      <c r="TJ101" s="35"/>
      <c r="TK101" s="35"/>
      <c r="TL101" s="35"/>
      <c r="TM101" s="35"/>
      <c r="TN101" s="35"/>
      <c r="TO101" s="35"/>
      <c r="TP101" s="35"/>
      <c r="TQ101" s="35"/>
      <c r="TR101" s="35"/>
      <c r="TS101" s="35"/>
      <c r="TT101" s="35"/>
      <c r="TU101" s="35"/>
      <c r="TV101" s="35"/>
      <c r="TW101" s="35"/>
      <c r="TX101" s="35"/>
      <c r="TY101" s="35"/>
      <c r="TZ101" s="35"/>
      <c r="UA101" s="35"/>
      <c r="UB101" s="35"/>
      <c r="UC101" s="35"/>
      <c r="UD101" s="35"/>
      <c r="UE101" s="35"/>
      <c r="UF101" s="35"/>
      <c r="UG101" s="35"/>
      <c r="UH101" s="35"/>
      <c r="UI101" s="35"/>
      <c r="UJ101" s="35"/>
      <c r="UK101" s="35"/>
      <c r="UL101" s="35"/>
      <c r="UM101" s="35"/>
      <c r="UN101" s="35"/>
      <c r="UO101" s="35"/>
      <c r="UP101" s="35"/>
      <c r="UQ101" s="35"/>
      <c r="UR101" s="35"/>
      <c r="US101" s="35"/>
      <c r="UT101" s="35"/>
      <c r="UU101" s="35"/>
      <c r="UV101" s="35"/>
      <c r="UW101" s="35"/>
      <c r="UX101" s="35"/>
      <c r="UY101" s="35"/>
      <c r="UZ101" s="35"/>
      <c r="VA101" s="35"/>
      <c r="VB101" s="35"/>
      <c r="VC101" s="35"/>
      <c r="VD101" s="35"/>
      <c r="VE101" s="35"/>
      <c r="VF101" s="35"/>
      <c r="VG101" s="35"/>
      <c r="VH101" s="35"/>
      <c r="VI101" s="35"/>
      <c r="VJ101" s="35"/>
      <c r="VK101" s="35"/>
      <c r="VL101" s="35"/>
      <c r="VM101" s="35"/>
      <c r="VN101" s="35"/>
      <c r="VO101" s="35"/>
      <c r="VP101" s="35"/>
      <c r="VQ101" s="35"/>
      <c r="VR101" s="35"/>
      <c r="VS101" s="35"/>
      <c r="VT101" s="35"/>
      <c r="VU101" s="35"/>
      <c r="VV101" s="35"/>
      <c r="VW101" s="35"/>
      <c r="VX101" s="35"/>
      <c r="VY101" s="35"/>
      <c r="VZ101" s="35"/>
      <c r="WA101" s="35"/>
      <c r="WB101" s="35"/>
      <c r="WC101" s="35"/>
      <c r="WD101" s="35"/>
      <c r="WE101" s="35"/>
      <c r="WF101" s="35"/>
      <c r="WG101" s="35"/>
      <c r="WH101" s="35"/>
      <c r="WI101" s="35"/>
      <c r="WJ101" s="35"/>
      <c r="WK101" s="35"/>
      <c r="WL101" s="35"/>
      <c r="WM101" s="35"/>
      <c r="WN101" s="35"/>
      <c r="WO101" s="35"/>
      <c r="WP101" s="35"/>
      <c r="WQ101" s="35"/>
      <c r="WR101" s="35"/>
      <c r="WS101" s="35"/>
      <c r="WT101" s="35"/>
      <c r="WU101" s="35"/>
      <c r="WV101" s="35"/>
      <c r="WW101" s="35"/>
      <c r="WX101" s="35"/>
      <c r="WY101" s="35"/>
      <c r="WZ101" s="35"/>
      <c r="XA101" s="35"/>
      <c r="XB101" s="35"/>
      <c r="XC101" s="35"/>
      <c r="XD101" s="35"/>
      <c r="XE101" s="35"/>
      <c r="XF101" s="35"/>
      <c r="XG101" s="35"/>
      <c r="XH101" s="35"/>
      <c r="XI101" s="35"/>
      <c r="XJ101" s="35"/>
      <c r="XK101" s="35"/>
      <c r="XL101" s="35"/>
      <c r="XM101" s="35"/>
      <c r="XN101" s="35"/>
      <c r="XO101" s="35"/>
      <c r="XP101" s="35"/>
      <c r="XQ101" s="35"/>
      <c r="XR101" s="35"/>
      <c r="XS101" s="35"/>
      <c r="XT101" s="35"/>
      <c r="XU101" s="35"/>
      <c r="XV101" s="35"/>
      <c r="XW101" s="35"/>
      <c r="XX101" s="35"/>
      <c r="XY101" s="35"/>
      <c r="XZ101" s="35"/>
      <c r="YA101" s="35"/>
      <c r="YB101" s="35"/>
      <c r="YC101" s="35"/>
      <c r="YD101" s="35"/>
      <c r="YE101" s="35"/>
      <c r="YF101" s="35"/>
      <c r="YG101" s="35"/>
      <c r="YH101" s="35"/>
      <c r="YI101" s="35"/>
      <c r="YJ101" s="35"/>
      <c r="YK101" s="35"/>
      <c r="YL101" s="35"/>
      <c r="YM101" s="35"/>
      <c r="YN101" s="35"/>
      <c r="YO101" s="35"/>
      <c r="YP101" s="35"/>
      <c r="YQ101" s="35"/>
      <c r="YR101" s="35"/>
      <c r="YS101" s="35"/>
      <c r="YT101" s="35"/>
      <c r="YU101" s="35"/>
      <c r="YV101" s="35"/>
      <c r="YW101" s="35"/>
      <c r="YX101" s="35"/>
      <c r="YY101" s="35"/>
      <c r="YZ101" s="35"/>
      <c r="ZA101" s="35"/>
      <c r="ZB101" s="35"/>
      <c r="ZC101" s="35"/>
      <c r="ZD101" s="35"/>
      <c r="ZE101" s="35"/>
      <c r="ZF101" s="35"/>
      <c r="ZG101" s="35"/>
      <c r="ZH101" s="35"/>
      <c r="ZI101" s="35"/>
      <c r="ZJ101" s="35"/>
      <c r="ZK101" s="35"/>
      <c r="ZL101" s="35"/>
      <c r="ZM101" s="35"/>
      <c r="ZN101" s="35"/>
      <c r="ZO101" s="35"/>
      <c r="ZP101" s="35"/>
      <c r="ZQ101" s="35"/>
      <c r="ZR101" s="35"/>
      <c r="ZS101" s="35"/>
      <c r="ZT101" s="35"/>
      <c r="ZU101" s="35"/>
      <c r="ZV101" s="35"/>
      <c r="ZW101" s="35"/>
      <c r="ZX101" s="35"/>
      <c r="ZY101" s="35"/>
      <c r="ZZ101" s="35"/>
      <c r="AAA101" s="35"/>
      <c r="AAB101" s="35"/>
      <c r="AAC101" s="35"/>
      <c r="AAD101" s="35"/>
      <c r="AAE101" s="35"/>
      <c r="AAF101" s="35"/>
      <c r="AAG101" s="35"/>
      <c r="AAH101" s="35"/>
      <c r="AAI101" s="35"/>
      <c r="AAJ101" s="35"/>
      <c r="AAK101" s="35"/>
      <c r="AAL101" s="35"/>
      <c r="AAM101" s="35"/>
      <c r="AAN101" s="35"/>
      <c r="AAO101" s="35"/>
      <c r="AAP101" s="35"/>
      <c r="AAQ101" s="35"/>
      <c r="AAR101" s="35"/>
      <c r="AAS101" s="35"/>
      <c r="AAT101" s="35"/>
      <c r="AAU101" s="35"/>
      <c r="AAV101" s="35"/>
      <c r="AAW101" s="35"/>
      <c r="AAX101" s="35"/>
      <c r="AAY101" s="35"/>
      <c r="AAZ101" s="35"/>
      <c r="ABA101" s="35"/>
      <c r="ABB101" s="35"/>
      <c r="ABC101" s="35"/>
      <c r="ABD101" s="35"/>
      <c r="ABE101" s="35"/>
      <c r="ABF101" s="35"/>
      <c r="ABG101" s="35"/>
      <c r="ABH101" s="35"/>
      <c r="ABI101" s="35"/>
      <c r="ABJ101" s="35"/>
      <c r="ABK101" s="35"/>
      <c r="ABL101" s="35"/>
      <c r="ABM101" s="35"/>
      <c r="ABN101" s="35"/>
      <c r="ABO101" s="35"/>
      <c r="ABP101" s="35"/>
      <c r="ABQ101" s="35"/>
      <c r="ABR101" s="35"/>
      <c r="ABS101" s="35"/>
      <c r="ABT101" s="35"/>
      <c r="ABU101" s="35"/>
      <c r="ABV101" s="35"/>
      <c r="ABW101" s="35"/>
      <c r="ABX101" s="35"/>
      <c r="ABY101" s="35"/>
      <c r="ABZ101" s="35"/>
      <c r="ACA101" s="35"/>
      <c r="ACB101" s="35"/>
      <c r="ACC101" s="35"/>
      <c r="ACD101" s="35"/>
      <c r="ACE101" s="35"/>
      <c r="ACF101" s="35"/>
      <c r="ACG101" s="35"/>
      <c r="ACH101" s="35"/>
      <c r="ACI101" s="35"/>
      <c r="ACJ101" s="35"/>
      <c r="ACK101" s="35"/>
      <c r="ACL101" s="35"/>
      <c r="ACM101" s="35"/>
      <c r="ACN101" s="35"/>
      <c r="ACO101" s="35"/>
      <c r="ACP101" s="35"/>
      <c r="ACQ101" s="35"/>
      <c r="ACR101" s="35"/>
      <c r="ACS101" s="35"/>
      <c r="ACT101" s="35"/>
      <c r="ACU101" s="35"/>
      <c r="ACV101" s="35"/>
      <c r="ACW101" s="35"/>
      <c r="ACX101" s="35"/>
      <c r="ACY101" s="35"/>
      <c r="ACZ101" s="35"/>
      <c r="ADA101" s="35"/>
      <c r="ADB101" s="35"/>
      <c r="ADC101" s="35"/>
      <c r="ADD101" s="35"/>
      <c r="ADE101" s="35"/>
      <c r="ADF101" s="35"/>
      <c r="ADG101" s="35"/>
      <c r="ADH101" s="35"/>
      <c r="ADI101" s="35"/>
      <c r="ADJ101" s="35"/>
      <c r="ADK101" s="35"/>
      <c r="ADL101" s="35"/>
      <c r="ADM101" s="35"/>
      <c r="ADN101" s="35"/>
      <c r="ADO101" s="35"/>
      <c r="ADP101" s="35"/>
      <c r="ADQ101" s="35"/>
      <c r="ADR101" s="35"/>
      <c r="ADS101" s="35"/>
      <c r="ADT101" s="35"/>
      <c r="ADU101" s="35"/>
      <c r="ADV101" s="35"/>
      <c r="ADW101" s="35"/>
      <c r="ADX101" s="35"/>
      <c r="ADY101" s="26">
        <f t="shared" si="4"/>
        <v>0</v>
      </c>
      <c r="ADZ101" s="5"/>
    </row>
    <row r="102" spans="1:806" s="33" customFormat="1" x14ac:dyDescent="0.2">
      <c r="A102" s="51" t="s">
        <v>116</v>
      </c>
      <c r="B102" s="65">
        <f t="shared" si="3"/>
        <v>0</v>
      </c>
      <c r="C102" s="57">
        <v>10</v>
      </c>
      <c r="D102" s="60">
        <v>44809</v>
      </c>
      <c r="E102" s="67">
        <v>34.72</v>
      </c>
      <c r="F102" s="67">
        <f t="shared" si="2"/>
        <v>0</v>
      </c>
      <c r="G102" s="65">
        <v>70</v>
      </c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15"/>
      <c r="BF102" s="15"/>
      <c r="BG102" s="136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5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5"/>
      <c r="CQ102" s="35"/>
      <c r="CR102" s="35"/>
      <c r="CS102" s="35"/>
      <c r="CT102" s="35"/>
      <c r="CU102" s="35"/>
      <c r="CV102" s="35"/>
      <c r="CW102" s="35"/>
      <c r="CX102" s="35"/>
      <c r="CY102" s="35"/>
      <c r="CZ102" s="35"/>
      <c r="DA102" s="35"/>
      <c r="DB102" s="35"/>
      <c r="DC102" s="35"/>
      <c r="DD102" s="35"/>
      <c r="DE102" s="35"/>
      <c r="DF102" s="35"/>
      <c r="DG102" s="35"/>
      <c r="DH102" s="35"/>
      <c r="DI102" s="35"/>
      <c r="DJ102" s="35"/>
      <c r="DK102" s="35"/>
      <c r="DL102" s="35"/>
      <c r="DM102" s="35"/>
      <c r="DN102" s="35"/>
      <c r="DO102" s="35"/>
      <c r="DP102" s="35"/>
      <c r="DQ102" s="35"/>
      <c r="DR102" s="35"/>
      <c r="DS102" s="35"/>
      <c r="DT102" s="35"/>
      <c r="DU102" s="35"/>
      <c r="DV102" s="35"/>
      <c r="DW102" s="35"/>
      <c r="DX102" s="35"/>
      <c r="DY102" s="35"/>
      <c r="DZ102" s="35"/>
      <c r="EA102" s="35"/>
      <c r="EB102" s="35"/>
      <c r="EC102" s="35"/>
      <c r="ED102" s="35"/>
      <c r="EE102" s="35"/>
      <c r="EF102" s="35"/>
      <c r="EG102" s="35"/>
      <c r="EH102" s="35"/>
      <c r="EI102" s="35"/>
      <c r="EJ102" s="35"/>
      <c r="EK102" s="35"/>
      <c r="EL102" s="35"/>
      <c r="EM102" s="35"/>
      <c r="EN102" s="35"/>
      <c r="EO102" s="35"/>
      <c r="EP102" s="35"/>
      <c r="EQ102" s="35"/>
      <c r="ER102" s="35"/>
      <c r="ES102" s="35"/>
      <c r="ET102" s="35"/>
      <c r="EU102" s="35"/>
      <c r="EV102" s="35"/>
      <c r="EW102" s="35"/>
      <c r="EX102" s="35"/>
      <c r="EY102" s="35"/>
      <c r="EZ102" s="35"/>
      <c r="FA102" s="35"/>
      <c r="FB102" s="35"/>
      <c r="FC102" s="35"/>
      <c r="FD102" s="35"/>
      <c r="FE102" s="35"/>
      <c r="FF102" s="35"/>
      <c r="FG102" s="35"/>
      <c r="FH102" s="35"/>
      <c r="FI102" s="35"/>
      <c r="FJ102" s="35"/>
      <c r="FK102" s="35"/>
      <c r="FL102" s="35"/>
      <c r="FM102" s="35"/>
      <c r="FN102" s="35"/>
      <c r="FO102" s="35"/>
      <c r="FP102" s="35"/>
      <c r="FQ102" s="35"/>
      <c r="FR102" s="35"/>
      <c r="FS102" s="35"/>
      <c r="FT102" s="35"/>
      <c r="FU102" s="35"/>
      <c r="FV102" s="35"/>
      <c r="FW102" s="35"/>
      <c r="FX102" s="35"/>
      <c r="FY102" s="35"/>
      <c r="FZ102" s="35"/>
      <c r="GA102" s="35"/>
      <c r="GB102" s="35"/>
      <c r="GC102" s="35"/>
      <c r="GD102" s="35"/>
      <c r="GE102" s="35"/>
      <c r="GF102" s="35"/>
      <c r="GG102" s="35"/>
      <c r="GH102" s="35"/>
      <c r="GI102" s="35"/>
      <c r="GJ102" s="35"/>
      <c r="GK102" s="35"/>
      <c r="GL102" s="35"/>
      <c r="GM102" s="35"/>
      <c r="GN102" s="35"/>
      <c r="GO102" s="35"/>
      <c r="GP102" s="35"/>
      <c r="GQ102" s="35"/>
      <c r="GR102" s="35"/>
      <c r="GS102" s="35"/>
      <c r="GT102" s="35"/>
      <c r="GU102" s="35"/>
      <c r="GV102" s="35"/>
      <c r="GW102" s="35"/>
      <c r="GX102" s="35"/>
      <c r="GY102" s="35"/>
      <c r="GZ102" s="35"/>
      <c r="HA102" s="35"/>
      <c r="HB102" s="35"/>
      <c r="HC102" s="35"/>
      <c r="HD102" s="35"/>
      <c r="HE102" s="35"/>
      <c r="HF102" s="35"/>
      <c r="HG102" s="35"/>
      <c r="HH102" s="35"/>
      <c r="HI102" s="35"/>
      <c r="HJ102" s="35"/>
      <c r="HK102" s="35"/>
      <c r="HL102" s="35"/>
      <c r="HM102" s="35"/>
      <c r="HN102" s="35"/>
      <c r="HO102" s="35"/>
      <c r="HP102" s="35"/>
      <c r="HQ102" s="35"/>
      <c r="HR102" s="35"/>
      <c r="HS102" s="35"/>
      <c r="HT102" s="35"/>
      <c r="HU102" s="35"/>
      <c r="HV102" s="35"/>
      <c r="HW102" s="35"/>
      <c r="HX102" s="35"/>
      <c r="HY102" s="35"/>
      <c r="HZ102" s="35"/>
      <c r="IA102" s="35"/>
      <c r="IB102" s="35"/>
      <c r="IC102" s="35"/>
      <c r="ID102" s="35"/>
      <c r="IE102" s="35"/>
      <c r="IF102" s="35"/>
      <c r="IG102" s="35"/>
      <c r="IH102" s="35"/>
      <c r="II102" s="35"/>
      <c r="IJ102" s="35"/>
      <c r="IK102" s="35"/>
      <c r="IL102" s="35"/>
      <c r="IM102" s="35"/>
      <c r="IN102" s="35"/>
      <c r="IO102" s="35"/>
      <c r="IP102" s="35"/>
      <c r="IQ102" s="35"/>
      <c r="IR102" s="35"/>
      <c r="IS102" s="35"/>
      <c r="IT102" s="35"/>
      <c r="IU102" s="35"/>
      <c r="IV102" s="35"/>
      <c r="IW102" s="35"/>
      <c r="IX102" s="35"/>
      <c r="IY102" s="35"/>
      <c r="IZ102" s="35"/>
      <c r="JA102" s="35"/>
      <c r="JB102" s="35"/>
      <c r="JC102" s="35"/>
      <c r="JD102" s="35"/>
      <c r="JE102" s="35"/>
      <c r="JF102" s="35"/>
      <c r="JG102" s="35"/>
      <c r="JH102" s="35"/>
      <c r="JI102" s="35"/>
      <c r="JJ102" s="35"/>
      <c r="JK102" s="35"/>
      <c r="JL102" s="35"/>
      <c r="JM102" s="35"/>
      <c r="JN102" s="35"/>
      <c r="JO102" s="35"/>
      <c r="JP102" s="35"/>
      <c r="JQ102" s="35"/>
      <c r="JR102" s="35"/>
      <c r="JS102" s="35"/>
      <c r="JT102" s="35"/>
      <c r="JU102" s="35"/>
      <c r="JV102" s="35"/>
      <c r="JW102" s="35"/>
      <c r="JX102" s="35"/>
      <c r="JY102" s="35"/>
      <c r="JZ102" s="35"/>
      <c r="KA102" s="35"/>
      <c r="KB102" s="35"/>
      <c r="KC102" s="35"/>
      <c r="KD102" s="35"/>
      <c r="KE102" s="35"/>
      <c r="KF102" s="35"/>
      <c r="KG102" s="35"/>
      <c r="KH102" s="35"/>
      <c r="KI102" s="35"/>
      <c r="KJ102" s="35"/>
      <c r="KK102" s="35"/>
      <c r="KL102" s="35"/>
      <c r="KM102" s="35"/>
      <c r="KN102" s="35"/>
      <c r="KO102" s="35"/>
      <c r="KP102" s="35"/>
      <c r="KQ102" s="35"/>
      <c r="KR102" s="35"/>
      <c r="KS102" s="35"/>
      <c r="KT102" s="35"/>
      <c r="KU102" s="35"/>
      <c r="KV102" s="35"/>
      <c r="KW102" s="35"/>
      <c r="KX102" s="35"/>
      <c r="KY102" s="35"/>
      <c r="KZ102" s="35"/>
      <c r="LA102" s="35"/>
      <c r="LB102" s="35"/>
      <c r="LC102" s="35"/>
      <c r="LD102" s="35"/>
      <c r="LE102" s="35"/>
      <c r="LF102" s="35"/>
      <c r="LG102" s="35"/>
      <c r="LH102" s="35"/>
      <c r="LI102" s="35"/>
      <c r="LJ102" s="35"/>
      <c r="LK102" s="35"/>
      <c r="LL102" s="35"/>
      <c r="LM102" s="35"/>
      <c r="LN102" s="35"/>
      <c r="LO102" s="35"/>
      <c r="LP102" s="35"/>
      <c r="LQ102" s="35"/>
      <c r="LR102" s="35"/>
      <c r="LS102" s="35"/>
      <c r="LT102" s="35"/>
      <c r="LU102" s="35"/>
      <c r="LV102" s="35"/>
      <c r="LW102" s="35"/>
      <c r="LX102" s="35"/>
      <c r="LY102" s="35"/>
      <c r="LZ102" s="35"/>
      <c r="MA102" s="35"/>
      <c r="MB102" s="35"/>
      <c r="MC102" s="35"/>
      <c r="MD102" s="35"/>
      <c r="ME102" s="35"/>
      <c r="MF102" s="35"/>
      <c r="MG102" s="35"/>
      <c r="MH102" s="35"/>
      <c r="MI102" s="35"/>
      <c r="MJ102" s="35"/>
      <c r="MK102" s="35"/>
      <c r="ML102" s="35"/>
      <c r="MM102" s="35"/>
      <c r="MN102" s="35"/>
      <c r="MO102" s="35"/>
      <c r="MP102" s="35"/>
      <c r="MQ102" s="35"/>
      <c r="MR102" s="35"/>
      <c r="MS102" s="35"/>
      <c r="MT102" s="35"/>
      <c r="MU102" s="35"/>
      <c r="MV102" s="35"/>
      <c r="MW102" s="35"/>
      <c r="MX102" s="35"/>
      <c r="MY102" s="35"/>
      <c r="MZ102" s="35"/>
      <c r="NA102" s="35"/>
      <c r="NB102" s="35"/>
      <c r="NC102" s="35"/>
      <c r="ND102" s="35"/>
      <c r="NE102" s="35"/>
      <c r="NF102" s="35"/>
      <c r="NG102" s="35"/>
      <c r="NH102" s="35"/>
      <c r="NI102" s="35"/>
      <c r="NJ102" s="35"/>
      <c r="NK102" s="35"/>
      <c r="NL102" s="35"/>
      <c r="NM102" s="35"/>
      <c r="NN102" s="35"/>
      <c r="NO102" s="35"/>
      <c r="NP102" s="35"/>
      <c r="NQ102" s="35"/>
      <c r="NR102" s="35"/>
      <c r="NS102" s="35"/>
      <c r="NT102" s="35"/>
      <c r="NU102" s="35"/>
      <c r="NV102" s="35"/>
      <c r="NW102" s="35"/>
      <c r="NX102" s="35"/>
      <c r="NY102" s="35"/>
      <c r="NZ102" s="35"/>
      <c r="OA102" s="35"/>
      <c r="OB102" s="35"/>
      <c r="OC102" s="35"/>
      <c r="OD102" s="35"/>
      <c r="OE102" s="35"/>
      <c r="OF102" s="35"/>
      <c r="OG102" s="35"/>
      <c r="OH102" s="35"/>
      <c r="OI102" s="35"/>
      <c r="OJ102" s="35"/>
      <c r="OK102" s="35"/>
      <c r="OL102" s="35"/>
      <c r="OM102" s="35"/>
      <c r="ON102" s="35"/>
      <c r="OO102" s="35"/>
      <c r="OP102" s="35"/>
      <c r="OQ102" s="35"/>
      <c r="OR102" s="35"/>
      <c r="OS102" s="35"/>
      <c r="OT102" s="35"/>
      <c r="OU102" s="35"/>
      <c r="OV102" s="35">
        <v>300</v>
      </c>
      <c r="OW102" s="35"/>
      <c r="OX102" s="35"/>
      <c r="OY102" s="35"/>
      <c r="OZ102" s="35"/>
      <c r="PA102" s="35"/>
      <c r="PB102" s="35"/>
      <c r="PC102" s="35"/>
      <c r="PD102" s="35"/>
      <c r="PE102" s="35"/>
      <c r="PF102" s="35"/>
      <c r="PG102" s="35"/>
      <c r="PH102" s="35"/>
      <c r="PI102" s="35"/>
      <c r="PJ102" s="35"/>
      <c r="PK102" s="35"/>
      <c r="PL102" s="35"/>
      <c r="PM102" s="35"/>
      <c r="PN102" s="35"/>
      <c r="PO102" s="35"/>
      <c r="PP102" s="35"/>
      <c r="PQ102" s="35"/>
      <c r="PR102" s="35"/>
      <c r="PS102" s="35"/>
      <c r="PT102" s="35"/>
      <c r="PU102" s="35"/>
      <c r="PV102" s="35"/>
      <c r="PW102" s="35"/>
      <c r="PX102" s="35"/>
      <c r="PY102" s="35"/>
      <c r="PZ102" s="35"/>
      <c r="QA102" s="35"/>
      <c r="QB102" s="35"/>
      <c r="QC102" s="35"/>
      <c r="QD102" s="35"/>
      <c r="QE102" s="35"/>
      <c r="QF102" s="35"/>
      <c r="QG102" s="35"/>
      <c r="QH102" s="35"/>
      <c r="QI102" s="35"/>
      <c r="QJ102" s="35"/>
      <c r="QK102" s="35"/>
      <c r="QL102" s="35">
        <v>50</v>
      </c>
      <c r="QM102" s="35">
        <v>80</v>
      </c>
      <c r="QN102" s="35"/>
      <c r="QO102" s="35">
        <v>50</v>
      </c>
      <c r="QP102" s="35"/>
      <c r="QQ102" s="35"/>
      <c r="QR102" s="35"/>
      <c r="QS102" s="35"/>
      <c r="QT102" s="35"/>
      <c r="QU102" s="35"/>
      <c r="QV102" s="35"/>
      <c r="QW102" s="35"/>
      <c r="QX102" s="35"/>
      <c r="QY102" s="35"/>
      <c r="QZ102" s="35"/>
      <c r="RA102" s="35"/>
      <c r="RB102" s="35"/>
      <c r="RC102" s="35"/>
      <c r="RD102" s="35"/>
      <c r="RE102" s="35"/>
      <c r="RF102" s="35"/>
      <c r="RG102" s="35"/>
      <c r="RH102" s="35"/>
      <c r="RI102" s="35"/>
      <c r="RJ102" s="35"/>
      <c r="RK102" s="35"/>
      <c r="RL102" s="35"/>
      <c r="RM102" s="35"/>
      <c r="RN102" s="35">
        <v>180</v>
      </c>
      <c r="RO102" s="35"/>
      <c r="RP102" s="35"/>
      <c r="RQ102" s="35"/>
      <c r="RR102" s="35"/>
      <c r="RS102" s="35"/>
      <c r="RT102" s="35"/>
      <c r="RU102" s="35"/>
      <c r="RV102" s="35"/>
      <c r="RW102" s="35"/>
      <c r="RX102" s="35"/>
      <c r="RY102" s="35"/>
      <c r="RZ102" s="35"/>
      <c r="SA102" s="35"/>
      <c r="SB102" s="35"/>
      <c r="SC102" s="35"/>
      <c r="SD102" s="35"/>
      <c r="SE102" s="35"/>
      <c r="SF102" s="35"/>
      <c r="SG102" s="35"/>
      <c r="SH102" s="35"/>
      <c r="SI102" s="35">
        <v>10</v>
      </c>
      <c r="SJ102" s="35"/>
      <c r="SK102" s="35"/>
      <c r="SL102" s="35"/>
      <c r="SM102" s="35"/>
      <c r="SN102" s="35">
        <v>440</v>
      </c>
      <c r="SO102" s="35"/>
      <c r="SP102" s="35"/>
      <c r="SQ102" s="35"/>
      <c r="SR102" s="35"/>
      <c r="SS102" s="35"/>
      <c r="ST102" s="35"/>
      <c r="SU102" s="35"/>
      <c r="SV102" s="35"/>
      <c r="SW102" s="35">
        <v>20</v>
      </c>
      <c r="SX102" s="35"/>
      <c r="SY102" s="35"/>
      <c r="SZ102" s="35"/>
      <c r="TA102" s="35"/>
      <c r="TB102" s="35"/>
      <c r="TC102" s="35"/>
      <c r="TD102" s="35"/>
      <c r="TE102" s="35"/>
      <c r="TF102" s="35"/>
      <c r="TG102" s="35"/>
      <c r="TH102" s="35"/>
      <c r="TI102" s="35"/>
      <c r="TJ102" s="35"/>
      <c r="TK102" s="35">
        <v>240</v>
      </c>
      <c r="TL102" s="35"/>
      <c r="TM102" s="35"/>
      <c r="TN102" s="35"/>
      <c r="TO102" s="35"/>
      <c r="TP102" s="35"/>
      <c r="TQ102" s="35"/>
      <c r="TR102" s="35"/>
      <c r="TS102" s="35"/>
      <c r="TT102" s="35"/>
      <c r="TU102" s="35"/>
      <c r="TV102" s="35"/>
      <c r="TW102" s="35"/>
      <c r="TX102" s="35"/>
      <c r="TY102" s="35"/>
      <c r="TZ102" s="35"/>
      <c r="UA102" s="35"/>
      <c r="UB102" s="35"/>
      <c r="UC102" s="35"/>
      <c r="UD102" s="35"/>
      <c r="UE102" s="35"/>
      <c r="UF102" s="35"/>
      <c r="UG102" s="35"/>
      <c r="UH102" s="35"/>
      <c r="UI102" s="35"/>
      <c r="UJ102" s="35"/>
      <c r="UK102" s="35"/>
      <c r="UL102" s="35"/>
      <c r="UM102" s="35"/>
      <c r="UN102" s="35"/>
      <c r="UO102" s="35"/>
      <c r="UP102" s="35"/>
      <c r="UQ102" s="35"/>
      <c r="UR102" s="35"/>
      <c r="US102" s="35"/>
      <c r="UT102" s="35"/>
      <c r="UU102" s="35"/>
      <c r="UV102" s="35"/>
      <c r="UW102" s="35"/>
      <c r="UX102" s="35"/>
      <c r="UY102" s="35"/>
      <c r="UZ102" s="35"/>
      <c r="VA102" s="35"/>
      <c r="VB102" s="35"/>
      <c r="VC102" s="35"/>
      <c r="VD102" s="35"/>
      <c r="VE102" s="35"/>
      <c r="VF102" s="35"/>
      <c r="VG102" s="35"/>
      <c r="VH102" s="35"/>
      <c r="VI102" s="35"/>
      <c r="VJ102" s="35"/>
      <c r="VK102" s="35"/>
      <c r="VL102" s="35"/>
      <c r="VM102" s="35"/>
      <c r="VN102" s="35"/>
      <c r="VO102" s="35"/>
      <c r="VP102" s="35"/>
      <c r="VQ102" s="35"/>
      <c r="VR102" s="35"/>
      <c r="VS102" s="35"/>
      <c r="VT102" s="35"/>
      <c r="VU102" s="35"/>
      <c r="VV102" s="35"/>
      <c r="VW102" s="35"/>
      <c r="VX102" s="35"/>
      <c r="VY102" s="35"/>
      <c r="VZ102" s="35"/>
      <c r="WA102" s="35"/>
      <c r="WB102" s="35"/>
      <c r="WC102" s="35">
        <v>80</v>
      </c>
      <c r="WD102" s="35"/>
      <c r="WE102" s="35"/>
      <c r="WF102" s="35"/>
      <c r="WG102" s="35"/>
      <c r="WH102" s="35"/>
      <c r="WI102" s="35"/>
      <c r="WJ102" s="35"/>
      <c r="WK102" s="35"/>
      <c r="WL102" s="35"/>
      <c r="WM102" s="35"/>
      <c r="WN102" s="35"/>
      <c r="WO102" s="35"/>
      <c r="WP102" s="35">
        <v>20</v>
      </c>
      <c r="WQ102" s="35"/>
      <c r="WR102" s="35"/>
      <c r="WS102" s="35"/>
      <c r="WT102" s="35"/>
      <c r="WU102" s="35"/>
      <c r="WV102" s="35"/>
      <c r="WW102" s="35"/>
      <c r="WX102" s="35"/>
      <c r="WY102" s="35"/>
      <c r="WZ102" s="35"/>
      <c r="XA102" s="35"/>
      <c r="XB102" s="35"/>
      <c r="XC102" s="35"/>
      <c r="XD102" s="35"/>
      <c r="XE102" s="35"/>
      <c r="XF102" s="35"/>
      <c r="XG102" s="35"/>
      <c r="XH102" s="35"/>
      <c r="XI102" s="35"/>
      <c r="XJ102" s="35"/>
      <c r="XK102" s="35"/>
      <c r="XL102" s="35">
        <v>60</v>
      </c>
      <c r="XM102" s="35"/>
      <c r="XN102" s="35">
        <v>10</v>
      </c>
      <c r="XO102" s="35"/>
      <c r="XP102" s="35"/>
      <c r="XQ102" s="35"/>
      <c r="XR102" s="35"/>
      <c r="XS102" s="35"/>
      <c r="XT102" s="35"/>
      <c r="XU102" s="35"/>
      <c r="XV102" s="35"/>
      <c r="XW102" s="35"/>
      <c r="XX102" s="35">
        <v>10</v>
      </c>
      <c r="XY102" s="35">
        <v>90</v>
      </c>
      <c r="XZ102" s="35"/>
      <c r="YA102" s="35"/>
      <c r="YB102" s="35"/>
      <c r="YC102" s="35"/>
      <c r="YD102" s="35"/>
      <c r="YE102" s="35"/>
      <c r="YF102" s="35"/>
      <c r="YG102" s="35"/>
      <c r="YH102" s="35"/>
      <c r="YI102" s="35"/>
      <c r="YJ102" s="35"/>
      <c r="YK102" s="35"/>
      <c r="YL102" s="35"/>
      <c r="YM102" s="35"/>
      <c r="YN102" s="35"/>
      <c r="YO102" s="35"/>
      <c r="YP102" s="35"/>
      <c r="YQ102" s="35"/>
      <c r="YR102" s="35"/>
      <c r="YS102" s="35"/>
      <c r="YT102" s="35"/>
      <c r="YU102" s="35"/>
      <c r="YV102" s="35"/>
      <c r="YW102" s="35"/>
      <c r="YX102" s="35"/>
      <c r="YY102" s="35"/>
      <c r="YZ102" s="35">
        <v>20</v>
      </c>
      <c r="ZA102" s="35"/>
      <c r="ZB102" s="35"/>
      <c r="ZC102" s="35"/>
      <c r="ZD102" s="35"/>
      <c r="ZE102" s="35"/>
      <c r="ZF102" s="35"/>
      <c r="ZG102" s="35">
        <v>10</v>
      </c>
      <c r="ZH102" s="35"/>
      <c r="ZI102" s="35"/>
      <c r="ZJ102" s="35"/>
      <c r="ZK102" s="35"/>
      <c r="ZL102" s="35"/>
      <c r="ZM102" s="35"/>
      <c r="ZN102" s="35"/>
      <c r="ZO102" s="35"/>
      <c r="ZP102" s="35"/>
      <c r="ZQ102" s="35"/>
      <c r="ZR102" s="35"/>
      <c r="ZS102" s="35"/>
      <c r="ZT102" s="35"/>
      <c r="ZU102" s="35"/>
      <c r="ZV102" s="35"/>
      <c r="ZW102" s="35"/>
      <c r="ZX102" s="35"/>
      <c r="ZY102" s="35"/>
      <c r="ZZ102" s="35"/>
      <c r="AAA102" s="35"/>
      <c r="AAB102" s="35"/>
      <c r="AAC102" s="35"/>
      <c r="AAD102" s="35"/>
      <c r="AAE102" s="35"/>
      <c r="AAF102" s="35"/>
      <c r="AAG102" s="35"/>
      <c r="AAH102" s="35"/>
      <c r="AAI102" s="35"/>
      <c r="AAJ102" s="35"/>
      <c r="AAK102" s="35"/>
      <c r="AAL102" s="35"/>
      <c r="AAM102" s="35"/>
      <c r="AAN102" s="35"/>
      <c r="AAO102" s="35"/>
      <c r="AAP102" s="35"/>
      <c r="AAQ102" s="35"/>
      <c r="AAR102" s="35"/>
      <c r="AAS102" s="35"/>
      <c r="AAT102" s="35"/>
      <c r="AAU102" s="35"/>
      <c r="AAV102" s="35"/>
      <c r="AAW102" s="35"/>
      <c r="AAX102" s="35"/>
      <c r="AAY102" s="35"/>
      <c r="AAZ102" s="35"/>
      <c r="ABA102" s="35">
        <v>60</v>
      </c>
      <c r="ABB102" s="35"/>
      <c r="ABC102" s="35"/>
      <c r="ABD102" s="35"/>
      <c r="ABE102" s="35"/>
      <c r="ABF102" s="35"/>
      <c r="ABG102" s="35"/>
      <c r="ABH102" s="35"/>
      <c r="ABI102" s="35"/>
      <c r="ABJ102" s="35"/>
      <c r="ABK102" s="35"/>
      <c r="ABL102" s="35"/>
      <c r="ABM102" s="35"/>
      <c r="ABN102" s="35"/>
      <c r="ABO102" s="35"/>
      <c r="ABP102" s="35"/>
      <c r="ABQ102" s="35"/>
      <c r="ABR102" s="35"/>
      <c r="ABS102" s="35"/>
      <c r="ABT102" s="35"/>
      <c r="ABU102" s="35">
        <v>90</v>
      </c>
      <c r="ABV102" s="35"/>
      <c r="ABW102" s="35"/>
      <c r="ABX102" s="35"/>
      <c r="ABY102" s="35"/>
      <c r="ABZ102" s="35"/>
      <c r="ACA102" s="35"/>
      <c r="ACB102" s="35"/>
      <c r="ACC102" s="35"/>
      <c r="ACD102" s="35"/>
      <c r="ACE102" s="35"/>
      <c r="ACF102" s="35"/>
      <c r="ACG102" s="35"/>
      <c r="ACH102" s="35"/>
      <c r="ACI102" s="35"/>
      <c r="ACJ102" s="35">
        <v>60</v>
      </c>
      <c r="ACK102" s="35"/>
      <c r="ACL102" s="35"/>
      <c r="ACM102" s="35"/>
      <c r="ACN102" s="35"/>
      <c r="ACO102" s="35"/>
      <c r="ACP102" s="35">
        <v>20</v>
      </c>
      <c r="ACQ102" s="35"/>
      <c r="ACR102" s="35"/>
      <c r="ACS102" s="35"/>
      <c r="ACT102" s="35"/>
      <c r="ACU102" s="35"/>
      <c r="ACV102" s="35"/>
      <c r="ACW102" s="35"/>
      <c r="ACX102" s="35"/>
      <c r="ACY102" s="35"/>
      <c r="ACZ102" s="35"/>
      <c r="ADA102" s="35"/>
      <c r="ADB102" s="35"/>
      <c r="ADC102" s="35"/>
      <c r="ADD102" s="35"/>
      <c r="ADE102" s="35"/>
      <c r="ADF102" s="35"/>
      <c r="ADG102" s="35">
        <v>10</v>
      </c>
      <c r="ADH102" s="35"/>
      <c r="ADI102" s="35"/>
      <c r="ADJ102" s="35"/>
      <c r="ADK102" s="35"/>
      <c r="ADL102" s="35"/>
      <c r="ADM102" s="35"/>
      <c r="ADN102" s="35"/>
      <c r="ADO102" s="35"/>
      <c r="ADP102" s="35"/>
      <c r="ADQ102" s="35"/>
      <c r="ADR102" s="35"/>
      <c r="ADS102" s="35"/>
      <c r="ADT102" s="35"/>
      <c r="ADU102" s="35"/>
      <c r="ADV102" s="35"/>
      <c r="ADW102" s="35"/>
      <c r="ADX102" s="35"/>
      <c r="ADY102" s="26">
        <f t="shared" si="4"/>
        <v>0</v>
      </c>
      <c r="ADZ102" s="5"/>
    </row>
    <row r="103" spans="1:806" s="33" customFormat="1" x14ac:dyDescent="0.2">
      <c r="A103" s="51" t="s">
        <v>116</v>
      </c>
      <c r="B103" s="65">
        <f t="shared" si="3"/>
        <v>50</v>
      </c>
      <c r="C103" s="57">
        <v>10</v>
      </c>
      <c r="D103" s="60">
        <v>44824</v>
      </c>
      <c r="E103" s="67">
        <v>34.409999999999997</v>
      </c>
      <c r="F103" s="67">
        <f t="shared" si="2"/>
        <v>1720.4999999999998</v>
      </c>
      <c r="G103" s="65">
        <v>250</v>
      </c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15"/>
      <c r="BF103" s="15"/>
      <c r="BG103" s="136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5"/>
      <c r="CQ103" s="35"/>
      <c r="CR103" s="35"/>
      <c r="CS103" s="35"/>
      <c r="CT103" s="35"/>
      <c r="CU103" s="35"/>
      <c r="CV103" s="35"/>
      <c r="CW103" s="35"/>
      <c r="CX103" s="35"/>
      <c r="CY103" s="35"/>
      <c r="CZ103" s="35"/>
      <c r="DA103" s="35"/>
      <c r="DB103" s="35"/>
      <c r="DC103" s="35"/>
      <c r="DD103" s="35"/>
      <c r="DE103" s="35"/>
      <c r="DF103" s="35"/>
      <c r="DG103" s="35"/>
      <c r="DH103" s="35"/>
      <c r="DI103" s="35"/>
      <c r="DJ103" s="35"/>
      <c r="DK103" s="35"/>
      <c r="DL103" s="35"/>
      <c r="DM103" s="35"/>
      <c r="DN103" s="35"/>
      <c r="DO103" s="35"/>
      <c r="DP103" s="35"/>
      <c r="DQ103" s="35"/>
      <c r="DR103" s="35"/>
      <c r="DS103" s="35"/>
      <c r="DT103" s="35"/>
      <c r="DU103" s="35"/>
      <c r="DV103" s="35"/>
      <c r="DW103" s="35"/>
      <c r="DX103" s="35"/>
      <c r="DY103" s="35"/>
      <c r="DZ103" s="35"/>
      <c r="EA103" s="35"/>
      <c r="EB103" s="35"/>
      <c r="EC103" s="35"/>
      <c r="ED103" s="35"/>
      <c r="EE103" s="35"/>
      <c r="EF103" s="35"/>
      <c r="EG103" s="35"/>
      <c r="EH103" s="35"/>
      <c r="EI103" s="35"/>
      <c r="EJ103" s="35"/>
      <c r="EK103" s="35"/>
      <c r="EL103" s="35"/>
      <c r="EM103" s="35"/>
      <c r="EN103" s="35"/>
      <c r="EO103" s="35"/>
      <c r="EP103" s="35"/>
      <c r="EQ103" s="35"/>
      <c r="ER103" s="35"/>
      <c r="ES103" s="35"/>
      <c r="ET103" s="35"/>
      <c r="EU103" s="35"/>
      <c r="EV103" s="35"/>
      <c r="EW103" s="35"/>
      <c r="EX103" s="35"/>
      <c r="EY103" s="35"/>
      <c r="EZ103" s="35"/>
      <c r="FA103" s="35"/>
      <c r="FB103" s="35"/>
      <c r="FC103" s="35"/>
      <c r="FD103" s="35"/>
      <c r="FE103" s="35"/>
      <c r="FF103" s="35"/>
      <c r="FG103" s="35"/>
      <c r="FH103" s="35"/>
      <c r="FI103" s="35"/>
      <c r="FJ103" s="35"/>
      <c r="FK103" s="35"/>
      <c r="FL103" s="35"/>
      <c r="FM103" s="35"/>
      <c r="FN103" s="35"/>
      <c r="FO103" s="35"/>
      <c r="FP103" s="35"/>
      <c r="FQ103" s="35"/>
      <c r="FR103" s="35"/>
      <c r="FS103" s="35"/>
      <c r="FT103" s="35"/>
      <c r="FU103" s="35"/>
      <c r="FV103" s="35"/>
      <c r="FW103" s="35"/>
      <c r="FX103" s="35"/>
      <c r="FY103" s="35"/>
      <c r="FZ103" s="35"/>
      <c r="GA103" s="35"/>
      <c r="GB103" s="35"/>
      <c r="GC103" s="35"/>
      <c r="GD103" s="35"/>
      <c r="GE103" s="35"/>
      <c r="GF103" s="35"/>
      <c r="GG103" s="35"/>
      <c r="GH103" s="35"/>
      <c r="GI103" s="35"/>
      <c r="GJ103" s="35"/>
      <c r="GK103" s="35"/>
      <c r="GL103" s="35"/>
      <c r="GM103" s="35"/>
      <c r="GN103" s="35"/>
      <c r="GO103" s="35"/>
      <c r="GP103" s="35"/>
      <c r="GQ103" s="35"/>
      <c r="GR103" s="35"/>
      <c r="GS103" s="35"/>
      <c r="GT103" s="35"/>
      <c r="GU103" s="35"/>
      <c r="GV103" s="35"/>
      <c r="GW103" s="35"/>
      <c r="GX103" s="35"/>
      <c r="GY103" s="35"/>
      <c r="GZ103" s="35"/>
      <c r="HA103" s="35"/>
      <c r="HB103" s="35"/>
      <c r="HC103" s="35"/>
      <c r="HD103" s="35"/>
      <c r="HE103" s="35"/>
      <c r="HF103" s="35"/>
      <c r="HG103" s="35"/>
      <c r="HH103" s="35"/>
      <c r="HI103" s="35"/>
      <c r="HJ103" s="35"/>
      <c r="HK103" s="35"/>
      <c r="HL103" s="35"/>
      <c r="HM103" s="35"/>
      <c r="HN103" s="35"/>
      <c r="HO103" s="35"/>
      <c r="HP103" s="35"/>
      <c r="HQ103" s="35"/>
      <c r="HR103" s="35"/>
      <c r="HS103" s="35"/>
      <c r="HT103" s="35"/>
      <c r="HU103" s="35"/>
      <c r="HV103" s="35"/>
      <c r="HW103" s="35"/>
      <c r="HX103" s="35"/>
      <c r="HY103" s="35"/>
      <c r="HZ103" s="35"/>
      <c r="IA103" s="35"/>
      <c r="IB103" s="35"/>
      <c r="IC103" s="35"/>
      <c r="ID103" s="35"/>
      <c r="IE103" s="35"/>
      <c r="IF103" s="35"/>
      <c r="IG103" s="35"/>
      <c r="IH103" s="35"/>
      <c r="II103" s="35"/>
      <c r="IJ103" s="35"/>
      <c r="IK103" s="35"/>
      <c r="IL103" s="35"/>
      <c r="IM103" s="35"/>
      <c r="IN103" s="35"/>
      <c r="IO103" s="35"/>
      <c r="IP103" s="35"/>
      <c r="IQ103" s="35"/>
      <c r="IR103" s="35"/>
      <c r="IS103" s="35"/>
      <c r="IT103" s="35"/>
      <c r="IU103" s="35"/>
      <c r="IV103" s="35"/>
      <c r="IW103" s="35"/>
      <c r="IX103" s="35"/>
      <c r="IY103" s="35"/>
      <c r="IZ103" s="35"/>
      <c r="JA103" s="35"/>
      <c r="JB103" s="35"/>
      <c r="JC103" s="35"/>
      <c r="JD103" s="35"/>
      <c r="JE103" s="35"/>
      <c r="JF103" s="35"/>
      <c r="JG103" s="35"/>
      <c r="JH103" s="35"/>
      <c r="JI103" s="35"/>
      <c r="JJ103" s="35"/>
      <c r="JK103" s="35"/>
      <c r="JL103" s="35"/>
      <c r="JM103" s="35"/>
      <c r="JN103" s="35"/>
      <c r="JO103" s="35"/>
      <c r="JP103" s="35"/>
      <c r="JQ103" s="35"/>
      <c r="JR103" s="35"/>
      <c r="JS103" s="35"/>
      <c r="JT103" s="35"/>
      <c r="JU103" s="35"/>
      <c r="JV103" s="35"/>
      <c r="JW103" s="35"/>
      <c r="JX103" s="35"/>
      <c r="JY103" s="35"/>
      <c r="JZ103" s="35"/>
      <c r="KA103" s="35"/>
      <c r="KB103" s="35"/>
      <c r="KC103" s="35"/>
      <c r="KD103" s="35"/>
      <c r="KE103" s="35"/>
      <c r="KF103" s="35"/>
      <c r="KG103" s="35"/>
      <c r="KH103" s="35"/>
      <c r="KI103" s="35"/>
      <c r="KJ103" s="35"/>
      <c r="KK103" s="35"/>
      <c r="KL103" s="35">
        <v>10</v>
      </c>
      <c r="KM103" s="35"/>
      <c r="KN103" s="35"/>
      <c r="KO103" s="35"/>
      <c r="KP103" s="35"/>
      <c r="KQ103" s="35"/>
      <c r="KR103" s="35"/>
      <c r="KS103" s="35"/>
      <c r="KT103" s="35"/>
      <c r="KU103" s="35"/>
      <c r="KV103" s="35"/>
      <c r="KW103" s="35"/>
      <c r="KX103" s="35"/>
      <c r="KY103" s="35"/>
      <c r="KZ103" s="35"/>
      <c r="LA103" s="35"/>
      <c r="LB103" s="35"/>
      <c r="LC103" s="35"/>
      <c r="LD103" s="35"/>
      <c r="LE103" s="35"/>
      <c r="LF103" s="35"/>
      <c r="LG103" s="35"/>
      <c r="LH103" s="35"/>
      <c r="LI103" s="35"/>
      <c r="LJ103" s="35"/>
      <c r="LK103" s="35"/>
      <c r="LL103" s="35"/>
      <c r="LM103" s="35"/>
      <c r="LN103" s="35"/>
      <c r="LO103" s="35"/>
      <c r="LP103" s="35"/>
      <c r="LQ103" s="35"/>
      <c r="LR103" s="35"/>
      <c r="LS103" s="35"/>
      <c r="LT103" s="35"/>
      <c r="LU103" s="35"/>
      <c r="LV103" s="35"/>
      <c r="LW103" s="35"/>
      <c r="LX103" s="35"/>
      <c r="LY103" s="35"/>
      <c r="LZ103" s="35"/>
      <c r="MA103" s="35"/>
      <c r="MB103" s="35"/>
      <c r="MC103" s="35"/>
      <c r="MD103" s="35"/>
      <c r="ME103" s="35"/>
      <c r="MF103" s="35"/>
      <c r="MG103" s="35"/>
      <c r="MH103" s="35"/>
      <c r="MI103" s="35"/>
      <c r="MJ103" s="35"/>
      <c r="MK103" s="35"/>
      <c r="ML103" s="35"/>
      <c r="MM103" s="35"/>
      <c r="MN103" s="35"/>
      <c r="MO103" s="35"/>
      <c r="MP103" s="35"/>
      <c r="MQ103" s="35"/>
      <c r="MR103" s="35"/>
      <c r="MS103" s="35"/>
      <c r="MT103" s="35"/>
      <c r="MU103" s="35"/>
      <c r="MV103" s="35"/>
      <c r="MW103" s="35"/>
      <c r="MX103" s="35"/>
      <c r="MY103" s="35"/>
      <c r="MZ103" s="35"/>
      <c r="NA103" s="35"/>
      <c r="NB103" s="35"/>
      <c r="NC103" s="35"/>
      <c r="ND103" s="35"/>
      <c r="NE103" s="35"/>
      <c r="NF103" s="35"/>
      <c r="NG103" s="35"/>
      <c r="NH103" s="35"/>
      <c r="NI103" s="35"/>
      <c r="NJ103" s="35"/>
      <c r="NK103" s="35"/>
      <c r="NL103" s="35"/>
      <c r="NM103" s="35"/>
      <c r="NN103" s="35"/>
      <c r="NO103" s="35"/>
      <c r="NP103" s="35"/>
      <c r="NQ103" s="35"/>
      <c r="NR103" s="35"/>
      <c r="NS103" s="35"/>
      <c r="NT103" s="35"/>
      <c r="NU103" s="35"/>
      <c r="NV103" s="35"/>
      <c r="NW103" s="35"/>
      <c r="NX103" s="35"/>
      <c r="NY103" s="35"/>
      <c r="NZ103" s="35"/>
      <c r="OA103" s="35"/>
      <c r="OB103" s="35"/>
      <c r="OC103" s="35"/>
      <c r="OD103" s="35"/>
      <c r="OE103" s="35"/>
      <c r="OF103" s="35"/>
      <c r="OG103" s="35"/>
      <c r="OH103" s="35"/>
      <c r="OI103" s="35"/>
      <c r="OJ103" s="35"/>
      <c r="OK103" s="35"/>
      <c r="OL103" s="35"/>
      <c r="OM103" s="35"/>
      <c r="ON103" s="35"/>
      <c r="OO103" s="35"/>
      <c r="OP103" s="35"/>
      <c r="OQ103" s="35"/>
      <c r="OR103" s="35"/>
      <c r="OS103" s="35"/>
      <c r="OT103" s="35"/>
      <c r="OU103" s="35"/>
      <c r="OV103" s="35"/>
      <c r="OW103" s="35"/>
      <c r="OX103" s="35">
        <v>50</v>
      </c>
      <c r="OY103" s="35">
        <v>160</v>
      </c>
      <c r="OZ103" s="35"/>
      <c r="PA103" s="35"/>
      <c r="PB103" s="35"/>
      <c r="PC103" s="35"/>
      <c r="PD103" s="35">
        <v>200</v>
      </c>
      <c r="PE103" s="35"/>
      <c r="PF103" s="35"/>
      <c r="PG103" s="35"/>
      <c r="PH103" s="35"/>
      <c r="PI103" s="35"/>
      <c r="PJ103" s="35"/>
      <c r="PK103" s="35"/>
      <c r="PL103" s="35"/>
      <c r="PM103" s="35"/>
      <c r="PN103" s="35"/>
      <c r="PO103" s="35"/>
      <c r="PP103" s="35"/>
      <c r="PQ103" s="35"/>
      <c r="PR103" s="35"/>
      <c r="PS103" s="35"/>
      <c r="PT103" s="35"/>
      <c r="PU103" s="35"/>
      <c r="PV103" s="35"/>
      <c r="PW103" s="35">
        <v>40</v>
      </c>
      <c r="PX103" s="35"/>
      <c r="PY103" s="35"/>
      <c r="PZ103" s="35"/>
      <c r="QA103" s="35"/>
      <c r="QB103" s="35"/>
      <c r="QC103" s="35"/>
      <c r="QD103" s="35"/>
      <c r="QE103" s="35"/>
      <c r="QF103" s="35"/>
      <c r="QG103" s="35">
        <v>80</v>
      </c>
      <c r="QH103" s="35"/>
      <c r="QI103" s="35"/>
      <c r="QJ103" s="35"/>
      <c r="QK103" s="35"/>
      <c r="QL103" s="35"/>
      <c r="QM103" s="35"/>
      <c r="QN103" s="35"/>
      <c r="QO103" s="35"/>
      <c r="QP103" s="35"/>
      <c r="QQ103" s="35"/>
      <c r="QR103" s="35"/>
      <c r="QS103" s="35"/>
      <c r="QT103" s="35"/>
      <c r="QU103" s="35"/>
      <c r="QV103" s="35"/>
      <c r="QW103" s="35"/>
      <c r="QX103" s="35"/>
      <c r="QY103" s="35"/>
      <c r="QZ103" s="35"/>
      <c r="RA103" s="35"/>
      <c r="RB103" s="35"/>
      <c r="RC103" s="35"/>
      <c r="RD103" s="35"/>
      <c r="RE103" s="35"/>
      <c r="RF103" s="35"/>
      <c r="RG103" s="35"/>
      <c r="RH103" s="35"/>
      <c r="RI103" s="35"/>
      <c r="RJ103" s="35"/>
      <c r="RK103" s="35"/>
      <c r="RL103" s="35"/>
      <c r="RM103" s="35"/>
      <c r="RN103" s="35">
        <v>60</v>
      </c>
      <c r="RO103" s="35">
        <v>20</v>
      </c>
      <c r="RP103" s="35"/>
      <c r="RQ103" s="35"/>
      <c r="RR103" s="35"/>
      <c r="RS103" s="35"/>
      <c r="RT103" s="35"/>
      <c r="RU103" s="35"/>
      <c r="RV103" s="35"/>
      <c r="RW103" s="35"/>
      <c r="RX103" s="35"/>
      <c r="RY103" s="35"/>
      <c r="RZ103" s="35"/>
      <c r="SA103" s="35"/>
      <c r="SB103" s="35"/>
      <c r="SC103" s="35"/>
      <c r="SD103" s="35"/>
      <c r="SE103" s="35"/>
      <c r="SF103" s="35"/>
      <c r="SG103" s="35"/>
      <c r="SH103" s="35"/>
      <c r="SI103" s="35">
        <v>40</v>
      </c>
      <c r="SJ103" s="35"/>
      <c r="SK103" s="35"/>
      <c r="SL103" s="35"/>
      <c r="SM103" s="35"/>
      <c r="SN103" s="35"/>
      <c r="SO103" s="35"/>
      <c r="SP103" s="35"/>
      <c r="SQ103" s="35"/>
      <c r="SR103" s="35"/>
      <c r="SS103" s="35"/>
      <c r="ST103" s="35"/>
      <c r="SU103" s="35"/>
      <c r="SV103" s="35"/>
      <c r="SW103" s="35"/>
      <c r="SX103" s="35"/>
      <c r="SY103" s="35"/>
      <c r="SZ103" s="35"/>
      <c r="TA103" s="35"/>
      <c r="TB103" s="35"/>
      <c r="TC103" s="35"/>
      <c r="TD103" s="35"/>
      <c r="TE103" s="35"/>
      <c r="TF103" s="35"/>
      <c r="TG103" s="35"/>
      <c r="TH103" s="35"/>
      <c r="TI103" s="35"/>
      <c r="TJ103" s="35"/>
      <c r="TK103" s="35"/>
      <c r="TL103" s="35"/>
      <c r="TM103" s="35"/>
      <c r="TN103" s="35"/>
      <c r="TO103" s="35"/>
      <c r="TP103" s="35"/>
      <c r="TQ103" s="35"/>
      <c r="TR103" s="35"/>
      <c r="TS103" s="35"/>
      <c r="TT103" s="35"/>
      <c r="TU103" s="35"/>
      <c r="TV103" s="35"/>
      <c r="TW103" s="35"/>
      <c r="TX103" s="35"/>
      <c r="TY103" s="35"/>
      <c r="TZ103" s="35"/>
      <c r="UA103" s="35"/>
      <c r="UB103" s="35"/>
      <c r="UC103" s="35"/>
      <c r="UD103" s="35"/>
      <c r="UE103" s="35"/>
      <c r="UF103" s="35"/>
      <c r="UG103" s="35"/>
      <c r="UH103" s="35"/>
      <c r="UI103" s="35"/>
      <c r="UJ103" s="35"/>
      <c r="UK103" s="35"/>
      <c r="UL103" s="35"/>
      <c r="UM103" s="35"/>
      <c r="UN103" s="35"/>
      <c r="UO103" s="35"/>
      <c r="UP103" s="35"/>
      <c r="UQ103" s="35"/>
      <c r="UR103" s="35"/>
      <c r="US103" s="35"/>
      <c r="UT103" s="35"/>
      <c r="UU103" s="35"/>
      <c r="UV103" s="35"/>
      <c r="UW103" s="35"/>
      <c r="UX103" s="35"/>
      <c r="UY103" s="35"/>
      <c r="UZ103" s="35"/>
      <c r="VA103" s="35"/>
      <c r="VB103" s="35"/>
      <c r="VC103" s="35"/>
      <c r="VD103" s="35"/>
      <c r="VE103" s="35"/>
      <c r="VF103" s="35">
        <v>110</v>
      </c>
      <c r="VG103" s="35"/>
      <c r="VH103" s="35"/>
      <c r="VI103" s="35"/>
      <c r="VJ103" s="35"/>
      <c r="VK103" s="35"/>
      <c r="VL103" s="35"/>
      <c r="VM103" s="35"/>
      <c r="VN103" s="35"/>
      <c r="VO103" s="35"/>
      <c r="VP103" s="35"/>
      <c r="VQ103" s="35"/>
      <c r="VR103" s="35"/>
      <c r="VS103" s="35"/>
      <c r="VT103" s="35"/>
      <c r="VU103" s="35"/>
      <c r="VV103" s="35"/>
      <c r="VW103" s="35"/>
      <c r="VX103" s="35"/>
      <c r="VY103" s="35"/>
      <c r="VZ103" s="35"/>
      <c r="WA103" s="35"/>
      <c r="WB103" s="35"/>
      <c r="WC103" s="35"/>
      <c r="WD103" s="35"/>
      <c r="WE103" s="35"/>
      <c r="WF103" s="35"/>
      <c r="WG103" s="35"/>
      <c r="WH103" s="35"/>
      <c r="WI103" s="35"/>
      <c r="WJ103" s="35"/>
      <c r="WK103" s="35"/>
      <c r="WL103" s="35"/>
      <c r="WM103" s="35"/>
      <c r="WN103" s="35"/>
      <c r="WO103" s="35"/>
      <c r="WP103" s="35"/>
      <c r="WQ103" s="35"/>
      <c r="WR103" s="35"/>
      <c r="WS103" s="35"/>
      <c r="WT103" s="35"/>
      <c r="WU103" s="35"/>
      <c r="WV103" s="35"/>
      <c r="WW103" s="35"/>
      <c r="WX103" s="35"/>
      <c r="WY103" s="35"/>
      <c r="WZ103" s="35"/>
      <c r="XA103" s="35"/>
      <c r="XB103" s="35"/>
      <c r="XC103" s="35"/>
      <c r="XD103" s="35"/>
      <c r="XE103" s="35"/>
      <c r="XF103" s="35"/>
      <c r="XG103" s="35"/>
      <c r="XH103" s="35"/>
      <c r="XI103" s="35"/>
      <c r="XJ103" s="35"/>
      <c r="XK103" s="35"/>
      <c r="XL103" s="35"/>
      <c r="XM103" s="35"/>
      <c r="XN103" s="35"/>
      <c r="XO103" s="35"/>
      <c r="XP103" s="35"/>
      <c r="XQ103" s="35"/>
      <c r="XR103" s="35"/>
      <c r="XS103" s="35"/>
      <c r="XT103" s="35"/>
      <c r="XU103" s="35"/>
      <c r="XV103" s="35"/>
      <c r="XW103" s="35"/>
      <c r="XX103" s="35"/>
      <c r="XY103" s="35"/>
      <c r="XZ103" s="35"/>
      <c r="YA103" s="35"/>
      <c r="YB103" s="35"/>
      <c r="YC103" s="35"/>
      <c r="YD103" s="35"/>
      <c r="YE103" s="35"/>
      <c r="YF103" s="35"/>
      <c r="YG103" s="35"/>
      <c r="YH103" s="35"/>
      <c r="YI103" s="35"/>
      <c r="YJ103" s="35"/>
      <c r="YK103" s="35"/>
      <c r="YL103" s="35"/>
      <c r="YM103" s="35"/>
      <c r="YN103" s="35"/>
      <c r="YO103" s="35"/>
      <c r="YP103" s="35"/>
      <c r="YQ103" s="35"/>
      <c r="YR103" s="35"/>
      <c r="YS103" s="35"/>
      <c r="YT103" s="35"/>
      <c r="YU103" s="35"/>
      <c r="YV103" s="35"/>
      <c r="YW103" s="35"/>
      <c r="YX103" s="35"/>
      <c r="YY103" s="35">
        <v>50</v>
      </c>
      <c r="YZ103" s="35">
        <v>60</v>
      </c>
      <c r="ZA103" s="35"/>
      <c r="ZB103" s="35"/>
      <c r="ZC103" s="35"/>
      <c r="ZD103" s="35"/>
      <c r="ZE103" s="35"/>
      <c r="ZF103" s="35"/>
      <c r="ZG103" s="35"/>
      <c r="ZH103" s="35"/>
      <c r="ZI103" s="35"/>
      <c r="ZJ103" s="35"/>
      <c r="ZK103" s="35"/>
      <c r="ZL103" s="35"/>
      <c r="ZM103" s="35"/>
      <c r="ZN103" s="35"/>
      <c r="ZO103" s="35"/>
      <c r="ZP103" s="35"/>
      <c r="ZQ103" s="35"/>
      <c r="ZR103" s="35"/>
      <c r="ZS103" s="35">
        <v>360</v>
      </c>
      <c r="ZT103" s="35"/>
      <c r="ZU103" s="35"/>
      <c r="ZV103" s="35"/>
      <c r="ZW103" s="35"/>
      <c r="ZX103" s="35"/>
      <c r="ZY103" s="35"/>
      <c r="ZZ103" s="35"/>
      <c r="AAA103" s="35"/>
      <c r="AAB103" s="35"/>
      <c r="AAC103" s="35"/>
      <c r="AAD103" s="35"/>
      <c r="AAE103" s="35"/>
      <c r="AAF103" s="35"/>
      <c r="AAG103" s="35"/>
      <c r="AAH103" s="35"/>
      <c r="AAI103" s="35"/>
      <c r="AAJ103" s="35"/>
      <c r="AAK103" s="35"/>
      <c r="AAL103" s="35"/>
      <c r="AAM103" s="35"/>
      <c r="AAN103" s="35"/>
      <c r="AAO103" s="35"/>
      <c r="AAP103" s="35"/>
      <c r="AAQ103" s="35"/>
      <c r="AAR103" s="35"/>
      <c r="AAS103" s="35"/>
      <c r="AAT103" s="35"/>
      <c r="AAU103" s="35"/>
      <c r="AAV103" s="35"/>
      <c r="AAW103" s="35"/>
      <c r="AAX103" s="35"/>
      <c r="AAY103" s="35"/>
      <c r="AAZ103" s="35"/>
      <c r="ABA103" s="35">
        <v>170</v>
      </c>
      <c r="ABB103" s="35">
        <v>60</v>
      </c>
      <c r="ABC103" s="35"/>
      <c r="ABD103" s="35"/>
      <c r="ABE103" s="35"/>
      <c r="ABF103" s="35"/>
      <c r="ABG103" s="35"/>
      <c r="ABH103" s="35">
        <v>80</v>
      </c>
      <c r="ABI103" s="35"/>
      <c r="ABJ103" s="35"/>
      <c r="ABK103" s="35"/>
      <c r="ABL103" s="35"/>
      <c r="ABM103" s="35"/>
      <c r="ABN103" s="35"/>
      <c r="ABO103" s="35"/>
      <c r="ABP103" s="35"/>
      <c r="ABQ103" s="35"/>
      <c r="ABR103" s="35"/>
      <c r="ABS103" s="35"/>
      <c r="ABT103" s="35"/>
      <c r="ABU103" s="35"/>
      <c r="ABV103" s="35"/>
      <c r="ABW103" s="35"/>
      <c r="ABX103" s="35"/>
      <c r="ABY103" s="35"/>
      <c r="ABZ103" s="35"/>
      <c r="ACA103" s="35"/>
      <c r="ACB103" s="35">
        <v>40</v>
      </c>
      <c r="ACC103" s="35"/>
      <c r="ACD103" s="35"/>
      <c r="ACE103" s="35"/>
      <c r="ACF103" s="35"/>
      <c r="ACG103" s="35"/>
      <c r="ACH103" s="35"/>
      <c r="ACI103" s="35"/>
      <c r="ACJ103" s="35"/>
      <c r="ACK103" s="35"/>
      <c r="ACL103" s="35"/>
      <c r="ACM103" s="35"/>
      <c r="ACN103" s="35"/>
      <c r="ACO103" s="35"/>
      <c r="ACP103" s="35"/>
      <c r="ACQ103" s="35"/>
      <c r="ACR103" s="35"/>
      <c r="ACS103" s="35"/>
      <c r="ACT103" s="35"/>
      <c r="ACU103" s="35"/>
      <c r="ACV103" s="35"/>
      <c r="ACW103" s="35"/>
      <c r="ACX103" s="35"/>
      <c r="ACY103" s="35"/>
      <c r="ACZ103" s="35"/>
      <c r="ADA103" s="35"/>
      <c r="ADB103" s="35">
        <v>390</v>
      </c>
      <c r="ADC103" s="35"/>
      <c r="ADD103" s="35"/>
      <c r="ADE103" s="35"/>
      <c r="ADF103" s="35"/>
      <c r="ADG103" s="35">
        <v>50</v>
      </c>
      <c r="ADH103" s="35"/>
      <c r="ADI103" s="35"/>
      <c r="ADJ103" s="35"/>
      <c r="ADK103" s="35"/>
      <c r="ADL103" s="35"/>
      <c r="ADM103" s="35"/>
      <c r="ADN103" s="35"/>
      <c r="ADO103" s="35"/>
      <c r="ADP103" s="35"/>
      <c r="ADQ103" s="35"/>
      <c r="ADR103" s="35"/>
      <c r="ADS103" s="35"/>
      <c r="ADT103" s="35"/>
      <c r="ADU103" s="35"/>
      <c r="ADV103" s="35">
        <v>290</v>
      </c>
      <c r="ADW103" s="35"/>
      <c r="ADX103" s="35">
        <v>50</v>
      </c>
      <c r="ADY103" s="26">
        <f t="shared" si="4"/>
        <v>0</v>
      </c>
      <c r="ADZ103" s="5"/>
    </row>
    <row r="104" spans="1:806" s="33" customFormat="1" ht="12" customHeight="1" x14ac:dyDescent="0.2">
      <c r="A104" s="51" t="s">
        <v>116</v>
      </c>
      <c r="B104" s="65">
        <f t="shared" si="3"/>
        <v>0</v>
      </c>
      <c r="C104" s="57">
        <v>10</v>
      </c>
      <c r="D104" s="60">
        <v>44781</v>
      </c>
      <c r="E104" s="67">
        <v>35.119999999999997</v>
      </c>
      <c r="F104" s="67">
        <f t="shared" ref="F104:F210" si="5">E104*B104</f>
        <v>0</v>
      </c>
      <c r="G104" s="65">
        <v>2</v>
      </c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15"/>
      <c r="BF104" s="15"/>
      <c r="BG104" s="136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35"/>
      <c r="CF104" s="35"/>
      <c r="CG104" s="35"/>
      <c r="CH104" s="35"/>
      <c r="CI104" s="35"/>
      <c r="CJ104" s="35"/>
      <c r="CK104" s="35"/>
      <c r="CL104" s="35"/>
      <c r="CM104" s="35"/>
      <c r="CN104" s="35"/>
      <c r="CO104" s="35"/>
      <c r="CP104" s="35"/>
      <c r="CQ104" s="35"/>
      <c r="CR104" s="35"/>
      <c r="CS104" s="35"/>
      <c r="CT104" s="35"/>
      <c r="CU104" s="35"/>
      <c r="CV104" s="35"/>
      <c r="CW104" s="35"/>
      <c r="CX104" s="35"/>
      <c r="CY104" s="35"/>
      <c r="CZ104" s="35"/>
      <c r="DA104" s="35"/>
      <c r="DB104" s="35"/>
      <c r="DC104" s="35"/>
      <c r="DD104" s="35"/>
      <c r="DE104" s="35"/>
      <c r="DF104" s="35"/>
      <c r="DG104" s="35"/>
      <c r="DH104" s="35"/>
      <c r="DI104" s="35"/>
      <c r="DJ104" s="35"/>
      <c r="DK104" s="35"/>
      <c r="DL104" s="35"/>
      <c r="DM104" s="35"/>
      <c r="DN104" s="35"/>
      <c r="DO104" s="35"/>
      <c r="DP104" s="35"/>
      <c r="DQ104" s="35"/>
      <c r="DR104" s="35"/>
      <c r="DS104" s="35"/>
      <c r="DT104" s="35"/>
      <c r="DU104" s="35"/>
      <c r="DV104" s="35"/>
      <c r="DW104" s="35"/>
      <c r="DX104" s="35"/>
      <c r="DY104" s="35"/>
      <c r="DZ104" s="35"/>
      <c r="EA104" s="35"/>
      <c r="EB104" s="35"/>
      <c r="EC104" s="35"/>
      <c r="ED104" s="35"/>
      <c r="EE104" s="35"/>
      <c r="EF104" s="35"/>
      <c r="EG104" s="35"/>
      <c r="EH104" s="35"/>
      <c r="EI104" s="35"/>
      <c r="EJ104" s="35"/>
      <c r="EK104" s="35"/>
      <c r="EL104" s="35"/>
      <c r="EM104" s="35"/>
      <c r="EN104" s="35"/>
      <c r="EO104" s="35"/>
      <c r="EP104" s="35"/>
      <c r="EQ104" s="35"/>
      <c r="ER104" s="35"/>
      <c r="ES104" s="35"/>
      <c r="ET104" s="35"/>
      <c r="EU104" s="35"/>
      <c r="EV104" s="35"/>
      <c r="EW104" s="35"/>
      <c r="EX104" s="35"/>
      <c r="EY104" s="35"/>
      <c r="EZ104" s="35"/>
      <c r="FA104" s="35"/>
      <c r="FB104" s="35"/>
      <c r="FC104" s="35"/>
      <c r="FD104" s="35"/>
      <c r="FE104" s="35"/>
      <c r="FF104" s="35"/>
      <c r="FG104" s="35"/>
      <c r="FH104" s="35"/>
      <c r="FI104" s="35"/>
      <c r="FJ104" s="35"/>
      <c r="FK104" s="35"/>
      <c r="FL104" s="35"/>
      <c r="FM104" s="35"/>
      <c r="FN104" s="35"/>
      <c r="FO104" s="35"/>
      <c r="FP104" s="35"/>
      <c r="FQ104" s="35"/>
      <c r="FR104" s="35"/>
      <c r="FS104" s="35"/>
      <c r="FT104" s="35"/>
      <c r="FU104" s="35"/>
      <c r="FV104" s="35"/>
      <c r="FW104" s="35"/>
      <c r="FX104" s="35"/>
      <c r="FY104" s="35"/>
      <c r="FZ104" s="35"/>
      <c r="GA104" s="35"/>
      <c r="GB104" s="35"/>
      <c r="GC104" s="35"/>
      <c r="GD104" s="35"/>
      <c r="GE104" s="35"/>
      <c r="GF104" s="35"/>
      <c r="GG104" s="35"/>
      <c r="GH104" s="35"/>
      <c r="GI104" s="35"/>
      <c r="GJ104" s="35"/>
      <c r="GK104" s="35"/>
      <c r="GL104" s="35"/>
      <c r="GM104" s="35"/>
      <c r="GN104" s="35"/>
      <c r="GO104" s="35"/>
      <c r="GP104" s="35"/>
      <c r="GQ104" s="35"/>
      <c r="GR104" s="35"/>
      <c r="GS104" s="35"/>
      <c r="GT104" s="35"/>
      <c r="GU104" s="35"/>
      <c r="GV104" s="35"/>
      <c r="GW104" s="35"/>
      <c r="GX104" s="35"/>
      <c r="GY104" s="35"/>
      <c r="GZ104" s="35"/>
      <c r="HA104" s="35"/>
      <c r="HB104" s="35"/>
      <c r="HC104" s="35"/>
      <c r="HD104" s="35"/>
      <c r="HE104" s="35"/>
      <c r="HF104" s="35"/>
      <c r="HG104" s="35"/>
      <c r="HH104" s="35"/>
      <c r="HI104" s="35"/>
      <c r="HJ104" s="35"/>
      <c r="HK104" s="35"/>
      <c r="HL104" s="35"/>
      <c r="HM104" s="35"/>
      <c r="HN104" s="35"/>
      <c r="HO104" s="35"/>
      <c r="HP104" s="35"/>
      <c r="HQ104" s="35"/>
      <c r="HR104" s="35"/>
      <c r="HS104" s="35"/>
      <c r="HT104" s="35"/>
      <c r="HU104" s="35"/>
      <c r="HV104" s="35"/>
      <c r="HW104" s="35"/>
      <c r="HX104" s="35"/>
      <c r="HY104" s="35"/>
      <c r="HZ104" s="35"/>
      <c r="IA104" s="35"/>
      <c r="IB104" s="35"/>
      <c r="IC104" s="35"/>
      <c r="ID104" s="35"/>
      <c r="IE104" s="35"/>
      <c r="IF104" s="35"/>
      <c r="IG104" s="35"/>
      <c r="IH104" s="35"/>
      <c r="II104" s="35"/>
      <c r="IJ104" s="35"/>
      <c r="IK104" s="35"/>
      <c r="IL104" s="35"/>
      <c r="IM104" s="35"/>
      <c r="IN104" s="35"/>
      <c r="IO104" s="35"/>
      <c r="IP104" s="35"/>
      <c r="IQ104" s="35"/>
      <c r="IR104" s="35"/>
      <c r="IS104" s="35"/>
      <c r="IT104" s="35"/>
      <c r="IU104" s="35"/>
      <c r="IV104" s="35"/>
      <c r="IW104" s="35"/>
      <c r="IX104" s="35"/>
      <c r="IY104" s="35"/>
      <c r="IZ104" s="35"/>
      <c r="JA104" s="35"/>
      <c r="JB104" s="35"/>
      <c r="JC104" s="35"/>
      <c r="JD104" s="35"/>
      <c r="JE104" s="35"/>
      <c r="JF104" s="35"/>
      <c r="JG104" s="35"/>
      <c r="JH104" s="35"/>
      <c r="JI104" s="35"/>
      <c r="JJ104" s="35"/>
      <c r="JK104" s="35"/>
      <c r="JL104" s="35"/>
      <c r="JM104" s="35"/>
      <c r="JN104" s="35"/>
      <c r="JO104" s="35"/>
      <c r="JP104" s="35"/>
      <c r="JQ104" s="35"/>
      <c r="JR104" s="35"/>
      <c r="JS104" s="35"/>
      <c r="JT104" s="35"/>
      <c r="JU104" s="35"/>
      <c r="JV104" s="35"/>
      <c r="JW104" s="35"/>
      <c r="JX104" s="35"/>
      <c r="JY104" s="35"/>
      <c r="JZ104" s="35"/>
      <c r="KA104" s="35"/>
      <c r="KB104" s="35"/>
      <c r="KC104" s="35"/>
      <c r="KD104" s="35"/>
      <c r="KE104" s="35"/>
      <c r="KF104" s="35"/>
      <c r="KG104" s="35"/>
      <c r="KH104" s="35"/>
      <c r="KI104" s="35"/>
      <c r="KJ104" s="35"/>
      <c r="KK104" s="35"/>
      <c r="KL104" s="35"/>
      <c r="KM104" s="35"/>
      <c r="KN104" s="35"/>
      <c r="KO104" s="35"/>
      <c r="KP104" s="35"/>
      <c r="KQ104" s="35"/>
      <c r="KR104" s="35"/>
      <c r="KS104" s="35"/>
      <c r="KT104" s="35"/>
      <c r="KU104" s="35"/>
      <c r="KV104" s="35"/>
      <c r="KW104" s="35"/>
      <c r="KX104" s="35"/>
      <c r="KY104" s="35"/>
      <c r="KZ104" s="35"/>
      <c r="LA104" s="35"/>
      <c r="LB104" s="35"/>
      <c r="LC104" s="35"/>
      <c r="LD104" s="35"/>
      <c r="LE104" s="35"/>
      <c r="LF104" s="35"/>
      <c r="LG104" s="35"/>
      <c r="LH104" s="35"/>
      <c r="LI104" s="35"/>
      <c r="LJ104" s="35"/>
      <c r="LK104" s="35"/>
      <c r="LL104" s="35"/>
      <c r="LM104" s="35"/>
      <c r="LN104" s="35"/>
      <c r="LO104" s="35"/>
      <c r="LP104" s="35"/>
      <c r="LQ104" s="35"/>
      <c r="LR104" s="35"/>
      <c r="LS104" s="35"/>
      <c r="LT104" s="35"/>
      <c r="LU104" s="35"/>
      <c r="LV104" s="35"/>
      <c r="LW104" s="35"/>
      <c r="LX104" s="35"/>
      <c r="LY104" s="35"/>
      <c r="LZ104" s="35"/>
      <c r="MA104" s="35"/>
      <c r="MB104" s="35"/>
      <c r="MC104" s="35"/>
      <c r="MD104" s="35"/>
      <c r="ME104" s="35"/>
      <c r="MF104" s="35"/>
      <c r="MG104" s="35"/>
      <c r="MH104" s="35"/>
      <c r="MI104" s="35"/>
      <c r="MJ104" s="35"/>
      <c r="MK104" s="35"/>
      <c r="ML104" s="35"/>
      <c r="MM104" s="35"/>
      <c r="MN104" s="35"/>
      <c r="MO104" s="35"/>
      <c r="MP104" s="35"/>
      <c r="MQ104" s="35"/>
      <c r="MR104" s="35"/>
      <c r="MS104" s="35"/>
      <c r="MT104" s="35"/>
      <c r="MU104" s="35"/>
      <c r="MV104" s="35"/>
      <c r="MW104" s="35"/>
      <c r="MX104" s="35"/>
      <c r="MY104" s="35"/>
      <c r="MZ104" s="35"/>
      <c r="NA104" s="35"/>
      <c r="NB104" s="35"/>
      <c r="NC104" s="35"/>
      <c r="ND104" s="35"/>
      <c r="NE104" s="35"/>
      <c r="NF104" s="35"/>
      <c r="NG104" s="35"/>
      <c r="NH104" s="35"/>
      <c r="NI104" s="35"/>
      <c r="NJ104" s="35"/>
      <c r="NK104" s="35"/>
      <c r="NL104" s="35"/>
      <c r="NM104" s="35"/>
      <c r="NN104" s="35"/>
      <c r="NO104" s="35"/>
      <c r="NP104" s="35"/>
      <c r="NQ104" s="35"/>
      <c r="NR104" s="35"/>
      <c r="NS104" s="35"/>
      <c r="NT104" s="35"/>
      <c r="NU104" s="35"/>
      <c r="NV104" s="35"/>
      <c r="NW104" s="35"/>
      <c r="NX104" s="35"/>
      <c r="NY104" s="35"/>
      <c r="NZ104" s="35"/>
      <c r="OA104" s="35"/>
      <c r="OB104" s="35"/>
      <c r="OC104" s="35"/>
      <c r="OD104" s="35"/>
      <c r="OE104" s="35"/>
      <c r="OF104" s="35"/>
      <c r="OG104" s="35"/>
      <c r="OH104" s="35"/>
      <c r="OI104" s="35"/>
      <c r="OJ104" s="35"/>
      <c r="OK104" s="35"/>
      <c r="OL104" s="35"/>
      <c r="OM104" s="35"/>
      <c r="ON104" s="35"/>
      <c r="OO104" s="35"/>
      <c r="OP104" s="35"/>
      <c r="OQ104" s="35"/>
      <c r="OR104" s="35"/>
      <c r="OS104" s="35"/>
      <c r="OT104" s="35"/>
      <c r="OU104" s="35"/>
      <c r="OV104" s="35"/>
      <c r="OW104" s="35"/>
      <c r="OX104" s="35"/>
      <c r="OY104" s="35"/>
      <c r="OZ104" s="35"/>
      <c r="PA104" s="35"/>
      <c r="PB104" s="35"/>
      <c r="PC104" s="35"/>
      <c r="PD104" s="35"/>
      <c r="PE104" s="35"/>
      <c r="PF104" s="35"/>
      <c r="PG104" s="35"/>
      <c r="PH104" s="35"/>
      <c r="PI104" s="35"/>
      <c r="PJ104" s="35"/>
      <c r="PK104" s="35"/>
      <c r="PL104" s="35"/>
      <c r="PM104" s="35"/>
      <c r="PN104" s="35"/>
      <c r="PO104" s="35"/>
      <c r="PP104" s="35"/>
      <c r="PQ104" s="35"/>
      <c r="PR104" s="35"/>
      <c r="PS104" s="35"/>
      <c r="PT104" s="35"/>
      <c r="PU104" s="35"/>
      <c r="PV104" s="35"/>
      <c r="PW104" s="35"/>
      <c r="PX104" s="35"/>
      <c r="PY104" s="35"/>
      <c r="PZ104" s="35"/>
      <c r="QA104" s="35"/>
      <c r="QB104" s="35"/>
      <c r="QC104" s="35"/>
      <c r="QD104" s="35"/>
      <c r="QE104" s="35"/>
      <c r="QF104" s="35">
        <v>20</v>
      </c>
      <c r="QG104" s="35"/>
      <c r="QH104" s="35"/>
      <c r="QI104" s="35"/>
      <c r="QJ104" s="35"/>
      <c r="QK104" s="35"/>
      <c r="QL104" s="35"/>
      <c r="QM104" s="35"/>
      <c r="QN104" s="35"/>
      <c r="QO104" s="35"/>
      <c r="QP104" s="35"/>
      <c r="QQ104" s="35"/>
      <c r="QR104" s="35"/>
      <c r="QS104" s="35"/>
      <c r="QT104" s="35"/>
      <c r="QU104" s="35"/>
      <c r="QV104" s="35"/>
      <c r="QW104" s="35"/>
      <c r="QX104" s="35"/>
      <c r="QY104" s="35"/>
      <c r="QZ104" s="35"/>
      <c r="RA104" s="35"/>
      <c r="RB104" s="35"/>
      <c r="RC104" s="35"/>
      <c r="RD104" s="35"/>
      <c r="RE104" s="35"/>
      <c r="RF104" s="35"/>
      <c r="RG104" s="35"/>
      <c r="RH104" s="35"/>
      <c r="RI104" s="35"/>
      <c r="RJ104" s="35"/>
      <c r="RK104" s="35"/>
      <c r="RL104" s="35"/>
      <c r="RM104" s="35"/>
      <c r="RN104" s="35"/>
      <c r="RO104" s="35">
        <v>2</v>
      </c>
      <c r="RP104" s="35"/>
      <c r="RQ104" s="35"/>
      <c r="RR104" s="35"/>
      <c r="RS104" s="35"/>
      <c r="RT104" s="35"/>
      <c r="RU104" s="35"/>
      <c r="RV104" s="35"/>
      <c r="RW104" s="35"/>
      <c r="RX104" s="35"/>
      <c r="RY104" s="35"/>
      <c r="RZ104" s="35"/>
      <c r="SA104" s="35"/>
      <c r="SB104" s="35"/>
      <c r="SC104" s="35"/>
      <c r="SD104" s="35"/>
      <c r="SE104" s="35"/>
      <c r="SF104" s="35"/>
      <c r="SG104" s="35"/>
      <c r="SH104" s="35"/>
      <c r="SI104" s="35">
        <v>20</v>
      </c>
      <c r="SJ104" s="35"/>
      <c r="SK104" s="35"/>
      <c r="SL104" s="35"/>
      <c r="SM104" s="35"/>
      <c r="SN104" s="35"/>
      <c r="SO104" s="35"/>
      <c r="SP104" s="35"/>
      <c r="SQ104" s="35"/>
      <c r="SR104" s="35"/>
      <c r="SS104" s="35"/>
      <c r="ST104" s="35"/>
      <c r="SU104" s="35"/>
      <c r="SV104" s="35"/>
      <c r="SW104" s="35"/>
      <c r="SX104" s="35"/>
      <c r="SY104" s="35"/>
      <c r="SZ104" s="35"/>
      <c r="TA104" s="35"/>
      <c r="TB104" s="35"/>
      <c r="TC104" s="35"/>
      <c r="TD104" s="35"/>
      <c r="TE104" s="35"/>
      <c r="TF104" s="35"/>
      <c r="TG104" s="35"/>
      <c r="TH104" s="35"/>
      <c r="TI104" s="35"/>
      <c r="TJ104" s="35"/>
      <c r="TK104" s="35"/>
      <c r="TL104" s="35"/>
      <c r="TM104" s="35"/>
      <c r="TN104" s="35"/>
      <c r="TO104" s="35"/>
      <c r="TP104" s="35"/>
      <c r="TQ104" s="35"/>
      <c r="TR104" s="35"/>
      <c r="TS104" s="35"/>
      <c r="TT104" s="35"/>
      <c r="TU104" s="35"/>
      <c r="TV104" s="35"/>
      <c r="TW104" s="35"/>
      <c r="TX104" s="35"/>
      <c r="TY104" s="35"/>
      <c r="TZ104" s="35"/>
      <c r="UA104" s="35"/>
      <c r="UB104" s="35"/>
      <c r="UC104" s="35">
        <v>200</v>
      </c>
      <c r="UD104" s="35"/>
      <c r="UE104" s="35"/>
      <c r="UF104" s="35"/>
      <c r="UG104" s="35"/>
      <c r="UH104" s="35"/>
      <c r="UI104" s="35"/>
      <c r="UJ104" s="35"/>
      <c r="UK104" s="35"/>
      <c r="UL104" s="35"/>
      <c r="UM104" s="35"/>
      <c r="UN104" s="35"/>
      <c r="UO104" s="35"/>
      <c r="UP104" s="35"/>
      <c r="UQ104" s="35"/>
      <c r="UR104" s="35"/>
      <c r="US104" s="35"/>
      <c r="UT104" s="35"/>
      <c r="UU104" s="35"/>
      <c r="UV104" s="35"/>
      <c r="UW104" s="35"/>
      <c r="UX104" s="35"/>
      <c r="UY104" s="35"/>
      <c r="UZ104" s="35"/>
      <c r="VA104" s="35"/>
      <c r="VB104" s="35"/>
      <c r="VC104" s="35"/>
      <c r="VD104" s="35"/>
      <c r="VE104" s="35"/>
      <c r="VF104" s="35"/>
      <c r="VG104" s="35"/>
      <c r="VH104" s="35"/>
      <c r="VI104" s="35"/>
      <c r="VJ104" s="35">
        <v>20</v>
      </c>
      <c r="VK104" s="35"/>
      <c r="VL104" s="35"/>
      <c r="VM104" s="35"/>
      <c r="VN104" s="35"/>
      <c r="VO104" s="35"/>
      <c r="VP104" s="35"/>
      <c r="VQ104" s="35"/>
      <c r="VR104" s="35"/>
      <c r="VS104" s="35"/>
      <c r="VT104" s="35"/>
      <c r="VU104" s="35"/>
      <c r="VV104" s="35"/>
      <c r="VW104" s="35"/>
      <c r="VX104" s="35"/>
      <c r="VY104" s="35"/>
      <c r="VZ104" s="35"/>
      <c r="WA104" s="35"/>
      <c r="WB104" s="35"/>
      <c r="WC104" s="35"/>
      <c r="WD104" s="35"/>
      <c r="WE104" s="35"/>
      <c r="WF104" s="35"/>
      <c r="WG104" s="35"/>
      <c r="WH104" s="35"/>
      <c r="WI104" s="35"/>
      <c r="WJ104" s="35"/>
      <c r="WK104" s="35"/>
      <c r="WL104" s="35"/>
      <c r="WM104" s="35"/>
      <c r="WN104" s="35"/>
      <c r="WO104" s="35"/>
      <c r="WP104" s="35"/>
      <c r="WQ104" s="35"/>
      <c r="WR104" s="35"/>
      <c r="WS104" s="35"/>
      <c r="WT104" s="35"/>
      <c r="WU104" s="35"/>
      <c r="WV104" s="35"/>
      <c r="WW104" s="35"/>
      <c r="WX104" s="35"/>
      <c r="WY104" s="35"/>
      <c r="WZ104" s="35"/>
      <c r="XA104" s="35"/>
      <c r="XB104" s="35"/>
      <c r="XC104" s="35"/>
      <c r="XD104" s="35"/>
      <c r="XE104" s="35"/>
      <c r="XF104" s="35"/>
      <c r="XG104" s="35"/>
      <c r="XH104" s="35"/>
      <c r="XI104" s="35"/>
      <c r="XJ104" s="35"/>
      <c r="XK104" s="35"/>
      <c r="XL104" s="35"/>
      <c r="XM104" s="35"/>
      <c r="XN104" s="35"/>
      <c r="XO104" s="35"/>
      <c r="XP104" s="35"/>
      <c r="XQ104" s="35"/>
      <c r="XR104" s="35"/>
      <c r="XS104" s="35"/>
      <c r="XT104" s="35"/>
      <c r="XU104" s="35"/>
      <c r="XV104" s="35"/>
      <c r="XW104" s="35"/>
      <c r="XX104" s="35">
        <v>70</v>
      </c>
      <c r="XY104" s="35"/>
      <c r="XZ104" s="35"/>
      <c r="YA104" s="35"/>
      <c r="YB104" s="35"/>
      <c r="YC104" s="35"/>
      <c r="YD104" s="35"/>
      <c r="YE104" s="35"/>
      <c r="YF104" s="35"/>
      <c r="YG104" s="35"/>
      <c r="YH104" s="35"/>
      <c r="YI104" s="35"/>
      <c r="YJ104" s="35"/>
      <c r="YK104" s="35"/>
      <c r="YL104" s="35"/>
      <c r="YM104" s="35"/>
      <c r="YN104" s="35"/>
      <c r="YO104" s="35"/>
      <c r="YP104" s="35"/>
      <c r="YQ104" s="35"/>
      <c r="YR104" s="35"/>
      <c r="YS104" s="35">
        <v>60</v>
      </c>
      <c r="YT104" s="35"/>
      <c r="YU104" s="35"/>
      <c r="YV104" s="35">
        <v>20</v>
      </c>
      <c r="YW104" s="35"/>
      <c r="YX104" s="35"/>
      <c r="YY104" s="35">
        <v>30</v>
      </c>
      <c r="YZ104" s="35"/>
      <c r="ZA104" s="35"/>
      <c r="ZB104" s="35"/>
      <c r="ZC104" s="35"/>
      <c r="ZD104" s="35"/>
      <c r="ZE104" s="35"/>
      <c r="ZF104" s="35"/>
      <c r="ZG104" s="35"/>
      <c r="ZH104" s="35"/>
      <c r="ZI104" s="35"/>
      <c r="ZJ104" s="35"/>
      <c r="ZK104" s="35"/>
      <c r="ZL104" s="35"/>
      <c r="ZM104" s="35"/>
      <c r="ZN104" s="35"/>
      <c r="ZO104" s="35"/>
      <c r="ZP104" s="35"/>
      <c r="ZQ104" s="35"/>
      <c r="ZR104" s="35"/>
      <c r="ZS104" s="35"/>
      <c r="ZT104" s="35"/>
      <c r="ZU104" s="35"/>
      <c r="ZV104" s="35"/>
      <c r="ZW104" s="35"/>
      <c r="ZX104" s="35"/>
      <c r="ZY104" s="35"/>
      <c r="ZZ104" s="35"/>
      <c r="AAA104" s="35"/>
      <c r="AAB104" s="35"/>
      <c r="AAC104" s="35"/>
      <c r="AAD104" s="35"/>
      <c r="AAE104" s="35"/>
      <c r="AAF104" s="35"/>
      <c r="AAG104" s="35"/>
      <c r="AAH104" s="35"/>
      <c r="AAI104" s="35"/>
      <c r="AAJ104" s="35"/>
      <c r="AAK104" s="35"/>
      <c r="AAL104" s="35"/>
      <c r="AAM104" s="35"/>
      <c r="AAN104" s="35"/>
      <c r="AAO104" s="35"/>
      <c r="AAP104" s="35"/>
      <c r="AAQ104" s="35"/>
      <c r="AAR104" s="35"/>
      <c r="AAS104" s="35"/>
      <c r="AAT104" s="35"/>
      <c r="AAU104" s="35"/>
      <c r="AAV104" s="35"/>
      <c r="AAW104" s="35"/>
      <c r="AAX104" s="35"/>
      <c r="AAY104" s="35"/>
      <c r="AAZ104" s="35">
        <v>90</v>
      </c>
      <c r="ABA104" s="35"/>
      <c r="ABB104" s="35"/>
      <c r="ABC104" s="35"/>
      <c r="ABD104" s="35"/>
      <c r="ABE104" s="35"/>
      <c r="ABF104" s="35"/>
      <c r="ABG104" s="35"/>
      <c r="ABH104" s="35"/>
      <c r="ABI104" s="35"/>
      <c r="ABJ104" s="35"/>
      <c r="ABK104" s="35"/>
      <c r="ABL104" s="35"/>
      <c r="ABM104" s="35"/>
      <c r="ABN104" s="35"/>
      <c r="ABO104" s="35"/>
      <c r="ABP104" s="35"/>
      <c r="ABQ104" s="35"/>
      <c r="ABR104" s="35"/>
      <c r="ABS104" s="35"/>
      <c r="ABT104" s="35"/>
      <c r="ABU104" s="35"/>
      <c r="ABV104" s="35"/>
      <c r="ABW104" s="35"/>
      <c r="ABX104" s="35"/>
      <c r="ABY104" s="35"/>
      <c r="ABZ104" s="35"/>
      <c r="ACA104" s="35"/>
      <c r="ACB104" s="35">
        <v>90</v>
      </c>
      <c r="ACC104" s="35"/>
      <c r="ACD104" s="35"/>
      <c r="ACE104" s="35"/>
      <c r="ACF104" s="35"/>
      <c r="ACG104" s="35"/>
      <c r="ACH104" s="35"/>
      <c r="ACI104" s="35"/>
      <c r="ACJ104" s="35"/>
      <c r="ACK104" s="35"/>
      <c r="ACL104" s="35"/>
      <c r="ACM104" s="35"/>
      <c r="ACN104" s="35"/>
      <c r="ACO104" s="35"/>
      <c r="ACP104" s="35"/>
      <c r="ACQ104" s="35"/>
      <c r="ACR104" s="35"/>
      <c r="ACS104" s="35"/>
      <c r="ACT104" s="35"/>
      <c r="ACU104" s="35"/>
      <c r="ACV104" s="35"/>
      <c r="ACW104" s="35"/>
      <c r="ACX104" s="35"/>
      <c r="ACY104" s="35"/>
      <c r="ACZ104" s="35"/>
      <c r="ADA104" s="35"/>
      <c r="ADB104" s="35"/>
      <c r="ADC104" s="35"/>
      <c r="ADD104" s="35"/>
      <c r="ADE104" s="35"/>
      <c r="ADF104" s="35"/>
      <c r="ADG104" s="35"/>
      <c r="ADH104" s="35"/>
      <c r="ADI104" s="35"/>
      <c r="ADJ104" s="35"/>
      <c r="ADK104" s="35"/>
      <c r="ADL104" s="35"/>
      <c r="ADM104" s="35"/>
      <c r="ADN104" s="35"/>
      <c r="ADO104" s="35"/>
      <c r="ADP104" s="35"/>
      <c r="ADQ104" s="35"/>
      <c r="ADR104" s="35"/>
      <c r="ADS104" s="35"/>
      <c r="ADT104" s="35"/>
      <c r="ADU104" s="35"/>
      <c r="ADV104" s="35"/>
      <c r="ADW104" s="35"/>
      <c r="ADX104" s="35"/>
      <c r="ADY104" s="26">
        <f t="shared" si="4"/>
        <v>0</v>
      </c>
      <c r="ADZ104" s="5"/>
    </row>
    <row r="105" spans="1:806" s="33" customFormat="1" ht="12" customHeight="1" x14ac:dyDescent="0.2">
      <c r="A105" s="51" t="s">
        <v>116</v>
      </c>
      <c r="B105" s="65">
        <f t="shared" si="3"/>
        <v>0</v>
      </c>
      <c r="C105" s="57">
        <v>10</v>
      </c>
      <c r="D105" s="60">
        <v>44795</v>
      </c>
      <c r="E105" s="67">
        <v>34.380000000000003</v>
      </c>
      <c r="F105" s="67">
        <f t="shared" si="5"/>
        <v>0</v>
      </c>
      <c r="G105" s="6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15"/>
      <c r="BF105" s="15"/>
      <c r="BG105" s="136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5"/>
      <c r="CQ105" s="35"/>
      <c r="CR105" s="35"/>
      <c r="CS105" s="35"/>
      <c r="CT105" s="35"/>
      <c r="CU105" s="35"/>
      <c r="CV105" s="35"/>
      <c r="CW105" s="35"/>
      <c r="CX105" s="35"/>
      <c r="CY105" s="35"/>
      <c r="CZ105" s="35"/>
      <c r="DA105" s="35"/>
      <c r="DB105" s="35"/>
      <c r="DC105" s="35"/>
      <c r="DD105" s="35"/>
      <c r="DE105" s="35"/>
      <c r="DF105" s="35"/>
      <c r="DG105" s="35"/>
      <c r="DH105" s="35"/>
      <c r="DI105" s="35"/>
      <c r="DJ105" s="35"/>
      <c r="DK105" s="35"/>
      <c r="DL105" s="35"/>
      <c r="DM105" s="35"/>
      <c r="DN105" s="35"/>
      <c r="DO105" s="35"/>
      <c r="DP105" s="35"/>
      <c r="DQ105" s="35"/>
      <c r="DR105" s="35"/>
      <c r="DS105" s="35"/>
      <c r="DT105" s="35"/>
      <c r="DU105" s="35"/>
      <c r="DV105" s="35"/>
      <c r="DW105" s="35"/>
      <c r="DX105" s="35"/>
      <c r="DY105" s="35"/>
      <c r="DZ105" s="35"/>
      <c r="EA105" s="35"/>
      <c r="EB105" s="35"/>
      <c r="EC105" s="35"/>
      <c r="ED105" s="35"/>
      <c r="EE105" s="35"/>
      <c r="EF105" s="35"/>
      <c r="EG105" s="35"/>
      <c r="EH105" s="35"/>
      <c r="EI105" s="35"/>
      <c r="EJ105" s="35"/>
      <c r="EK105" s="35"/>
      <c r="EL105" s="35"/>
      <c r="EM105" s="35"/>
      <c r="EN105" s="35"/>
      <c r="EO105" s="35"/>
      <c r="EP105" s="35"/>
      <c r="EQ105" s="35"/>
      <c r="ER105" s="35"/>
      <c r="ES105" s="35"/>
      <c r="ET105" s="35"/>
      <c r="EU105" s="35"/>
      <c r="EV105" s="35"/>
      <c r="EW105" s="35"/>
      <c r="EX105" s="35"/>
      <c r="EY105" s="35"/>
      <c r="EZ105" s="35"/>
      <c r="FA105" s="35"/>
      <c r="FB105" s="35"/>
      <c r="FC105" s="35"/>
      <c r="FD105" s="35"/>
      <c r="FE105" s="35"/>
      <c r="FF105" s="35"/>
      <c r="FG105" s="35"/>
      <c r="FH105" s="35"/>
      <c r="FI105" s="35"/>
      <c r="FJ105" s="35"/>
      <c r="FK105" s="35"/>
      <c r="FL105" s="35"/>
      <c r="FM105" s="35"/>
      <c r="FN105" s="35"/>
      <c r="FO105" s="35"/>
      <c r="FP105" s="35"/>
      <c r="FQ105" s="35"/>
      <c r="FR105" s="35"/>
      <c r="FS105" s="35"/>
      <c r="FT105" s="35"/>
      <c r="FU105" s="35"/>
      <c r="FV105" s="35"/>
      <c r="FW105" s="35"/>
      <c r="FX105" s="35"/>
      <c r="FY105" s="35"/>
      <c r="FZ105" s="35"/>
      <c r="GA105" s="35"/>
      <c r="GB105" s="35"/>
      <c r="GC105" s="35"/>
      <c r="GD105" s="35"/>
      <c r="GE105" s="35"/>
      <c r="GF105" s="35"/>
      <c r="GG105" s="35"/>
      <c r="GH105" s="35"/>
      <c r="GI105" s="35"/>
      <c r="GJ105" s="35"/>
      <c r="GK105" s="35"/>
      <c r="GL105" s="35"/>
      <c r="GM105" s="35"/>
      <c r="GN105" s="35"/>
      <c r="GO105" s="35"/>
      <c r="GP105" s="35"/>
      <c r="GQ105" s="35"/>
      <c r="GR105" s="35"/>
      <c r="GS105" s="35"/>
      <c r="GT105" s="35"/>
      <c r="GU105" s="35"/>
      <c r="GV105" s="35"/>
      <c r="GW105" s="35"/>
      <c r="GX105" s="35"/>
      <c r="GY105" s="35"/>
      <c r="GZ105" s="35"/>
      <c r="HA105" s="35"/>
      <c r="HB105" s="35"/>
      <c r="HC105" s="35"/>
      <c r="HD105" s="35"/>
      <c r="HE105" s="35"/>
      <c r="HF105" s="35"/>
      <c r="HG105" s="35"/>
      <c r="HH105" s="35"/>
      <c r="HI105" s="35"/>
      <c r="HJ105" s="35"/>
      <c r="HK105" s="35"/>
      <c r="HL105" s="35"/>
      <c r="HM105" s="35"/>
      <c r="HN105" s="35"/>
      <c r="HO105" s="35"/>
      <c r="HP105" s="35"/>
      <c r="HQ105" s="35"/>
      <c r="HR105" s="35"/>
      <c r="HS105" s="35"/>
      <c r="HT105" s="35"/>
      <c r="HU105" s="35"/>
      <c r="HV105" s="35"/>
      <c r="HW105" s="35"/>
      <c r="HX105" s="35"/>
      <c r="HY105" s="35"/>
      <c r="HZ105" s="35"/>
      <c r="IA105" s="35"/>
      <c r="IB105" s="35"/>
      <c r="IC105" s="35"/>
      <c r="ID105" s="35"/>
      <c r="IE105" s="35"/>
      <c r="IF105" s="35"/>
      <c r="IG105" s="35"/>
      <c r="IH105" s="35"/>
      <c r="II105" s="35"/>
      <c r="IJ105" s="35"/>
      <c r="IK105" s="35"/>
      <c r="IL105" s="35"/>
      <c r="IM105" s="35"/>
      <c r="IN105" s="35"/>
      <c r="IO105" s="35"/>
      <c r="IP105" s="35"/>
      <c r="IQ105" s="35"/>
      <c r="IR105" s="35"/>
      <c r="IS105" s="35"/>
      <c r="IT105" s="35"/>
      <c r="IU105" s="35"/>
      <c r="IV105" s="35"/>
      <c r="IW105" s="35"/>
      <c r="IX105" s="35"/>
      <c r="IY105" s="35"/>
      <c r="IZ105" s="35"/>
      <c r="JA105" s="35"/>
      <c r="JB105" s="35"/>
      <c r="JC105" s="35"/>
      <c r="JD105" s="35"/>
      <c r="JE105" s="35"/>
      <c r="JF105" s="35"/>
      <c r="JG105" s="35"/>
      <c r="JH105" s="35"/>
      <c r="JI105" s="35"/>
      <c r="JJ105" s="35"/>
      <c r="JK105" s="35"/>
      <c r="JL105" s="35"/>
      <c r="JM105" s="35"/>
      <c r="JN105" s="35"/>
      <c r="JO105" s="35"/>
      <c r="JP105" s="35"/>
      <c r="JQ105" s="35"/>
      <c r="JR105" s="35"/>
      <c r="JS105" s="35"/>
      <c r="JT105" s="35"/>
      <c r="JU105" s="35"/>
      <c r="JV105" s="35"/>
      <c r="JW105" s="35"/>
      <c r="JX105" s="35"/>
      <c r="JY105" s="35"/>
      <c r="JZ105" s="35"/>
      <c r="KA105" s="35"/>
      <c r="KB105" s="35"/>
      <c r="KC105" s="35"/>
      <c r="KD105" s="35"/>
      <c r="KE105" s="35"/>
      <c r="KF105" s="35"/>
      <c r="KG105" s="35"/>
      <c r="KH105" s="35"/>
      <c r="KI105" s="35"/>
      <c r="KJ105" s="35"/>
      <c r="KK105" s="35"/>
      <c r="KL105" s="35"/>
      <c r="KM105" s="35"/>
      <c r="KN105" s="35"/>
      <c r="KO105" s="35"/>
      <c r="KP105" s="35"/>
      <c r="KQ105" s="35"/>
      <c r="KR105" s="35"/>
      <c r="KS105" s="35"/>
      <c r="KT105" s="35"/>
      <c r="KU105" s="35"/>
      <c r="KV105" s="35">
        <v>10</v>
      </c>
      <c r="KW105" s="35"/>
      <c r="KX105" s="35"/>
      <c r="KY105" s="35"/>
      <c r="KZ105" s="35"/>
      <c r="LA105" s="35"/>
      <c r="LB105" s="35"/>
      <c r="LC105" s="35"/>
      <c r="LD105" s="35"/>
      <c r="LE105" s="35"/>
      <c r="LF105" s="35"/>
      <c r="LG105" s="35"/>
      <c r="LH105" s="35"/>
      <c r="LI105" s="35"/>
      <c r="LJ105" s="35"/>
      <c r="LK105" s="35"/>
      <c r="LL105" s="35"/>
      <c r="LM105" s="35"/>
      <c r="LN105" s="35"/>
      <c r="LO105" s="35"/>
      <c r="LP105" s="35"/>
      <c r="LQ105" s="35"/>
      <c r="LR105" s="35"/>
      <c r="LS105" s="35"/>
      <c r="LT105" s="35"/>
      <c r="LU105" s="35"/>
      <c r="LV105" s="35"/>
      <c r="LW105" s="35"/>
      <c r="LX105" s="35"/>
      <c r="LY105" s="35"/>
      <c r="LZ105" s="35"/>
      <c r="MA105" s="35"/>
      <c r="MB105" s="35"/>
      <c r="MC105" s="35"/>
      <c r="MD105" s="35"/>
      <c r="ME105" s="35"/>
      <c r="MF105" s="35"/>
      <c r="MG105" s="35"/>
      <c r="MH105" s="35"/>
      <c r="MI105" s="35"/>
      <c r="MJ105" s="35"/>
      <c r="MK105" s="35"/>
      <c r="ML105" s="35"/>
      <c r="MM105" s="35"/>
      <c r="MN105" s="35"/>
      <c r="MO105" s="35"/>
      <c r="MP105" s="35"/>
      <c r="MQ105" s="35"/>
      <c r="MR105" s="35"/>
      <c r="MS105" s="35"/>
      <c r="MT105" s="35"/>
      <c r="MU105" s="35"/>
      <c r="MV105" s="35"/>
      <c r="MW105" s="35"/>
      <c r="MX105" s="35"/>
      <c r="MY105" s="35"/>
      <c r="MZ105" s="35"/>
      <c r="NA105" s="35"/>
      <c r="NB105" s="35"/>
      <c r="NC105" s="35"/>
      <c r="ND105" s="35"/>
      <c r="NE105" s="35"/>
      <c r="NF105" s="35"/>
      <c r="NG105" s="35"/>
      <c r="NH105" s="35"/>
      <c r="NI105" s="35"/>
      <c r="NJ105" s="35"/>
      <c r="NK105" s="35"/>
      <c r="NL105" s="35"/>
      <c r="NM105" s="35"/>
      <c r="NN105" s="35"/>
      <c r="NO105" s="35"/>
      <c r="NP105" s="35"/>
      <c r="NQ105" s="35"/>
      <c r="NR105" s="35"/>
      <c r="NS105" s="35"/>
      <c r="NT105" s="35"/>
      <c r="NU105" s="35"/>
      <c r="NV105" s="35"/>
      <c r="NW105" s="35"/>
      <c r="NX105" s="35"/>
      <c r="NY105" s="35"/>
      <c r="NZ105" s="35"/>
      <c r="OA105" s="35"/>
      <c r="OB105" s="35"/>
      <c r="OC105" s="35"/>
      <c r="OD105" s="35"/>
      <c r="OE105" s="35"/>
      <c r="OF105" s="35"/>
      <c r="OG105" s="35"/>
      <c r="OH105" s="35"/>
      <c r="OI105" s="35"/>
      <c r="OJ105" s="35"/>
      <c r="OK105" s="35"/>
      <c r="OL105" s="35"/>
      <c r="OM105" s="35"/>
      <c r="ON105" s="35"/>
      <c r="OO105" s="35"/>
      <c r="OP105" s="35"/>
      <c r="OQ105" s="35"/>
      <c r="OR105" s="35"/>
      <c r="OS105" s="35"/>
      <c r="OT105" s="35"/>
      <c r="OU105" s="35"/>
      <c r="OV105" s="35"/>
      <c r="OW105" s="35"/>
      <c r="OX105" s="35"/>
      <c r="OY105" s="35"/>
      <c r="OZ105" s="35"/>
      <c r="PA105" s="35"/>
      <c r="PB105" s="35"/>
      <c r="PC105" s="35"/>
      <c r="PD105" s="35"/>
      <c r="PE105" s="35"/>
      <c r="PF105" s="35"/>
      <c r="PG105" s="35"/>
      <c r="PH105" s="35"/>
      <c r="PI105" s="35"/>
      <c r="PJ105" s="35"/>
      <c r="PK105" s="35"/>
      <c r="PL105" s="35"/>
      <c r="PM105" s="35"/>
      <c r="PN105" s="35"/>
      <c r="PO105" s="35"/>
      <c r="PP105" s="35"/>
      <c r="PQ105" s="35"/>
      <c r="PR105" s="35"/>
      <c r="PS105" s="35"/>
      <c r="PT105" s="35"/>
      <c r="PU105" s="35"/>
      <c r="PV105" s="35"/>
      <c r="PW105" s="35"/>
      <c r="PX105" s="35"/>
      <c r="PY105" s="35"/>
      <c r="PZ105" s="35"/>
      <c r="QA105" s="35"/>
      <c r="QB105" s="35"/>
      <c r="QC105" s="35"/>
      <c r="QD105" s="35"/>
      <c r="QE105" s="35"/>
      <c r="QF105" s="35"/>
      <c r="QG105" s="35"/>
      <c r="QH105" s="35"/>
      <c r="QI105" s="35"/>
      <c r="QJ105" s="35"/>
      <c r="QK105" s="35"/>
      <c r="QL105" s="35"/>
      <c r="QM105" s="35"/>
      <c r="QN105" s="35"/>
      <c r="QO105" s="35"/>
      <c r="QP105" s="35"/>
      <c r="QQ105" s="35"/>
      <c r="QR105" s="35"/>
      <c r="QS105" s="35"/>
      <c r="QT105" s="35"/>
      <c r="QU105" s="35"/>
      <c r="QV105" s="35"/>
      <c r="QW105" s="35"/>
      <c r="QX105" s="35"/>
      <c r="QY105" s="35"/>
      <c r="QZ105" s="35"/>
      <c r="RA105" s="35"/>
      <c r="RB105" s="35"/>
      <c r="RC105" s="35"/>
      <c r="RD105" s="35"/>
      <c r="RE105" s="35"/>
      <c r="RF105" s="35"/>
      <c r="RG105" s="35"/>
      <c r="RH105" s="35"/>
      <c r="RI105" s="35"/>
      <c r="RJ105" s="35"/>
      <c r="RK105" s="35"/>
      <c r="RL105" s="35"/>
      <c r="RM105" s="35"/>
      <c r="RN105" s="35"/>
      <c r="RO105" s="35"/>
      <c r="RP105" s="35"/>
      <c r="RQ105" s="35"/>
      <c r="RR105" s="35"/>
      <c r="RS105" s="35"/>
      <c r="RT105" s="35"/>
      <c r="RU105" s="35"/>
      <c r="RV105" s="35"/>
      <c r="RW105" s="35"/>
      <c r="RX105" s="35"/>
      <c r="RY105" s="35"/>
      <c r="RZ105" s="35"/>
      <c r="SA105" s="35"/>
      <c r="SB105" s="35"/>
      <c r="SC105" s="35"/>
      <c r="SD105" s="35"/>
      <c r="SE105" s="35"/>
      <c r="SF105" s="35"/>
      <c r="SG105" s="35">
        <v>280</v>
      </c>
      <c r="SH105" s="35"/>
      <c r="SI105" s="35"/>
      <c r="SJ105" s="35"/>
      <c r="SK105" s="35">
        <v>210</v>
      </c>
      <c r="SL105" s="35"/>
      <c r="SM105" s="35"/>
      <c r="SN105" s="35"/>
      <c r="SO105" s="35"/>
      <c r="SP105" s="35"/>
      <c r="SQ105" s="35"/>
      <c r="SR105" s="35"/>
      <c r="SS105" s="35"/>
      <c r="ST105" s="35"/>
      <c r="SU105" s="35">
        <v>70</v>
      </c>
      <c r="SV105" s="35"/>
      <c r="SW105" s="35"/>
      <c r="SX105" s="35"/>
      <c r="SY105" s="35"/>
      <c r="SZ105" s="35"/>
      <c r="TA105" s="35"/>
      <c r="TB105" s="35"/>
      <c r="TC105" s="35"/>
      <c r="TD105" s="35"/>
      <c r="TE105" s="35"/>
      <c r="TF105" s="35"/>
      <c r="TG105" s="35"/>
      <c r="TH105" s="35"/>
      <c r="TI105" s="35"/>
      <c r="TJ105" s="35"/>
      <c r="TK105" s="35"/>
      <c r="TL105" s="35"/>
      <c r="TM105" s="35"/>
      <c r="TN105" s="35"/>
      <c r="TO105" s="35"/>
      <c r="TP105" s="35"/>
      <c r="TQ105" s="35"/>
      <c r="TR105" s="35"/>
      <c r="TS105" s="35"/>
      <c r="TT105" s="35"/>
      <c r="TU105" s="35"/>
      <c r="TV105" s="35"/>
      <c r="TW105" s="35"/>
      <c r="TX105" s="35"/>
      <c r="TY105" s="35"/>
      <c r="TZ105" s="35"/>
      <c r="UA105" s="35"/>
      <c r="UB105" s="35"/>
      <c r="UC105" s="35"/>
      <c r="UD105" s="35"/>
      <c r="UE105" s="35"/>
      <c r="UF105" s="35"/>
      <c r="UG105" s="35"/>
      <c r="UH105" s="35"/>
      <c r="UI105" s="35"/>
      <c r="UJ105" s="35"/>
      <c r="UK105" s="35"/>
      <c r="UL105" s="35"/>
      <c r="UM105" s="35"/>
      <c r="UN105" s="35"/>
      <c r="UO105" s="35"/>
      <c r="UP105" s="35"/>
      <c r="UQ105" s="35"/>
      <c r="UR105" s="35"/>
      <c r="US105" s="35"/>
      <c r="UT105" s="35"/>
      <c r="UU105" s="35"/>
      <c r="UV105" s="35"/>
      <c r="UW105" s="35"/>
      <c r="UX105" s="35"/>
      <c r="UY105" s="35"/>
      <c r="UZ105" s="35"/>
      <c r="VA105" s="35"/>
      <c r="VB105" s="35"/>
      <c r="VC105" s="35"/>
      <c r="VD105" s="35"/>
      <c r="VE105" s="35"/>
      <c r="VF105" s="35"/>
      <c r="VG105" s="35"/>
      <c r="VH105" s="35"/>
      <c r="VI105" s="35"/>
      <c r="VJ105" s="35"/>
      <c r="VK105" s="35"/>
      <c r="VL105" s="35"/>
      <c r="VM105" s="35"/>
      <c r="VN105" s="35"/>
      <c r="VO105" s="35"/>
      <c r="VP105" s="35"/>
      <c r="VQ105" s="35"/>
      <c r="VR105" s="35"/>
      <c r="VS105" s="35"/>
      <c r="VT105" s="35"/>
      <c r="VU105" s="35"/>
      <c r="VV105" s="35"/>
      <c r="VW105" s="35"/>
      <c r="VX105" s="35"/>
      <c r="VY105" s="35"/>
      <c r="VZ105" s="35"/>
      <c r="WA105" s="35"/>
      <c r="WB105" s="35"/>
      <c r="WC105" s="35"/>
      <c r="WD105" s="35"/>
      <c r="WE105" s="35"/>
      <c r="WF105" s="35"/>
      <c r="WG105" s="35"/>
      <c r="WH105" s="35"/>
      <c r="WI105" s="35"/>
      <c r="WJ105" s="35"/>
      <c r="WK105" s="35"/>
      <c r="WL105" s="35"/>
      <c r="WM105" s="35"/>
      <c r="WN105" s="35"/>
      <c r="WO105" s="35"/>
      <c r="WP105" s="35"/>
      <c r="WQ105" s="35"/>
      <c r="WR105" s="35"/>
      <c r="WS105" s="35"/>
      <c r="WT105" s="35"/>
      <c r="WU105" s="35"/>
      <c r="WV105" s="35"/>
      <c r="WW105" s="35"/>
      <c r="WX105" s="35"/>
      <c r="WY105" s="35"/>
      <c r="WZ105" s="35"/>
      <c r="XA105" s="35"/>
      <c r="XB105" s="35"/>
      <c r="XC105" s="35"/>
      <c r="XD105" s="35"/>
      <c r="XE105" s="35"/>
      <c r="XF105" s="35"/>
      <c r="XG105" s="35"/>
      <c r="XH105" s="35"/>
      <c r="XI105" s="35"/>
      <c r="XJ105" s="35"/>
      <c r="XK105" s="35"/>
      <c r="XL105" s="35"/>
      <c r="XM105" s="35"/>
      <c r="XN105" s="35"/>
      <c r="XO105" s="35"/>
      <c r="XP105" s="35"/>
      <c r="XQ105" s="35"/>
      <c r="XR105" s="35"/>
      <c r="XS105" s="35"/>
      <c r="XT105" s="35"/>
      <c r="XU105" s="35"/>
      <c r="XV105" s="35"/>
      <c r="XW105" s="35"/>
      <c r="XX105" s="35"/>
      <c r="XY105" s="35"/>
      <c r="XZ105" s="35"/>
      <c r="YA105" s="35"/>
      <c r="YB105" s="35"/>
      <c r="YC105" s="35"/>
      <c r="YD105" s="35"/>
      <c r="YE105" s="35"/>
      <c r="YF105" s="35"/>
      <c r="YG105" s="35"/>
      <c r="YH105" s="35"/>
      <c r="YI105" s="35"/>
      <c r="YJ105" s="35"/>
      <c r="YK105" s="35"/>
      <c r="YL105" s="35"/>
      <c r="YM105" s="35"/>
      <c r="YN105" s="35"/>
      <c r="YO105" s="35"/>
      <c r="YP105" s="35"/>
      <c r="YQ105" s="35"/>
      <c r="YR105" s="35"/>
      <c r="YS105" s="35"/>
      <c r="YT105" s="35"/>
      <c r="YU105" s="35"/>
      <c r="YV105" s="35"/>
      <c r="YW105" s="35"/>
      <c r="YX105" s="35"/>
      <c r="YY105" s="35"/>
      <c r="YZ105" s="35"/>
      <c r="ZA105" s="35"/>
      <c r="ZB105" s="35"/>
      <c r="ZC105" s="35"/>
      <c r="ZD105" s="35"/>
      <c r="ZE105" s="35"/>
      <c r="ZF105" s="35"/>
      <c r="ZG105" s="35"/>
      <c r="ZH105" s="35"/>
      <c r="ZI105" s="35"/>
      <c r="ZJ105" s="35"/>
      <c r="ZK105" s="35"/>
      <c r="ZL105" s="35"/>
      <c r="ZM105" s="35"/>
      <c r="ZN105" s="35"/>
      <c r="ZO105" s="35"/>
      <c r="ZP105" s="35"/>
      <c r="ZQ105" s="35"/>
      <c r="ZR105" s="35"/>
      <c r="ZS105" s="35"/>
      <c r="ZT105" s="35"/>
      <c r="ZU105" s="35"/>
      <c r="ZV105" s="35"/>
      <c r="ZW105" s="35"/>
      <c r="ZX105" s="35"/>
      <c r="ZY105" s="35"/>
      <c r="ZZ105" s="35"/>
      <c r="AAA105" s="35"/>
      <c r="AAB105" s="35"/>
      <c r="AAC105" s="35"/>
      <c r="AAD105" s="35"/>
      <c r="AAE105" s="35"/>
      <c r="AAF105" s="35"/>
      <c r="AAG105" s="35"/>
      <c r="AAH105" s="35"/>
      <c r="AAI105" s="35"/>
      <c r="AAJ105" s="35"/>
      <c r="AAK105" s="35"/>
      <c r="AAL105" s="35"/>
      <c r="AAM105" s="35"/>
      <c r="AAN105" s="35"/>
      <c r="AAO105" s="35"/>
      <c r="AAP105" s="35"/>
      <c r="AAQ105" s="35"/>
      <c r="AAR105" s="35"/>
      <c r="AAS105" s="35"/>
      <c r="AAT105" s="35"/>
      <c r="AAU105" s="35"/>
      <c r="AAV105" s="35"/>
      <c r="AAW105" s="35"/>
      <c r="AAX105" s="35"/>
      <c r="AAY105" s="35"/>
      <c r="AAZ105" s="35"/>
      <c r="ABA105" s="35"/>
      <c r="ABB105" s="35"/>
      <c r="ABC105" s="35"/>
      <c r="ABD105" s="35"/>
      <c r="ABE105" s="35"/>
      <c r="ABF105" s="35"/>
      <c r="ABG105" s="35"/>
      <c r="ABH105" s="35"/>
      <c r="ABI105" s="35"/>
      <c r="ABJ105" s="35"/>
      <c r="ABK105" s="35"/>
      <c r="ABL105" s="35"/>
      <c r="ABM105" s="35"/>
      <c r="ABN105" s="35"/>
      <c r="ABO105" s="35">
        <v>200</v>
      </c>
      <c r="ABP105" s="35"/>
      <c r="ABQ105" s="35"/>
      <c r="ABR105" s="35"/>
      <c r="ABS105" s="35"/>
      <c r="ABT105" s="35"/>
      <c r="ABU105" s="35"/>
      <c r="ABV105" s="35"/>
      <c r="ABW105" s="35"/>
      <c r="ABX105" s="35"/>
      <c r="ABY105" s="35"/>
      <c r="ABZ105" s="35"/>
      <c r="ACA105" s="35"/>
      <c r="ACB105" s="35">
        <v>170</v>
      </c>
      <c r="ACC105" s="35"/>
      <c r="ACD105" s="35"/>
      <c r="ACE105" s="35"/>
      <c r="ACF105" s="35"/>
      <c r="ACG105" s="35"/>
      <c r="ACH105" s="35"/>
      <c r="ACI105" s="35"/>
      <c r="ACJ105" s="35">
        <v>20</v>
      </c>
      <c r="ACK105" s="35"/>
      <c r="ACL105" s="35"/>
      <c r="ACM105" s="35"/>
      <c r="ACN105" s="35"/>
      <c r="ACO105" s="35"/>
      <c r="ACP105" s="35"/>
      <c r="ACQ105" s="35"/>
      <c r="ACR105" s="35"/>
      <c r="ACS105" s="35"/>
      <c r="ACT105" s="35"/>
      <c r="ACU105" s="35"/>
      <c r="ACV105" s="35"/>
      <c r="ACW105" s="35"/>
      <c r="ACX105" s="35"/>
      <c r="ACY105" s="35"/>
      <c r="ACZ105" s="35"/>
      <c r="ADA105" s="35"/>
      <c r="ADB105" s="35"/>
      <c r="ADC105" s="35"/>
      <c r="ADD105" s="35"/>
      <c r="ADE105" s="35"/>
      <c r="ADF105" s="35"/>
      <c r="ADG105" s="35"/>
      <c r="ADH105" s="35"/>
      <c r="ADI105" s="35"/>
      <c r="ADJ105" s="35"/>
      <c r="ADK105" s="35"/>
      <c r="ADL105" s="35"/>
      <c r="ADM105" s="35"/>
      <c r="ADN105" s="35"/>
      <c r="ADO105" s="35"/>
      <c r="ADP105" s="35"/>
      <c r="ADQ105" s="35"/>
      <c r="ADR105" s="35"/>
      <c r="ADS105" s="35"/>
      <c r="ADT105" s="35"/>
      <c r="ADU105" s="35"/>
      <c r="ADV105" s="35"/>
      <c r="ADW105" s="35"/>
      <c r="ADX105" s="35"/>
      <c r="ADY105" s="26">
        <f t="shared" si="4"/>
        <v>0</v>
      </c>
      <c r="ADZ105" s="5"/>
    </row>
    <row r="106" spans="1:806" s="33" customFormat="1" ht="12" customHeight="1" x14ac:dyDescent="0.2">
      <c r="A106" s="51" t="s">
        <v>239</v>
      </c>
      <c r="B106" s="65">
        <f t="shared" si="3"/>
        <v>0</v>
      </c>
      <c r="C106" s="57">
        <v>10</v>
      </c>
      <c r="D106" s="60">
        <v>44697</v>
      </c>
      <c r="E106" s="67">
        <v>44.94</v>
      </c>
      <c r="F106" s="67">
        <f t="shared" si="5"/>
        <v>0</v>
      </c>
      <c r="G106" s="6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15"/>
      <c r="BF106" s="15"/>
      <c r="BG106" s="136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5"/>
      <c r="CQ106" s="35"/>
      <c r="CR106" s="35"/>
      <c r="CS106" s="35"/>
      <c r="CT106" s="35"/>
      <c r="CU106" s="35"/>
      <c r="CV106" s="35"/>
      <c r="CW106" s="35"/>
      <c r="CX106" s="35"/>
      <c r="CY106" s="35"/>
      <c r="CZ106" s="35"/>
      <c r="DA106" s="35"/>
      <c r="DB106" s="35"/>
      <c r="DC106" s="35"/>
      <c r="DD106" s="35"/>
      <c r="DE106" s="35"/>
      <c r="DF106" s="35"/>
      <c r="DG106" s="35"/>
      <c r="DH106" s="35"/>
      <c r="DI106" s="35"/>
      <c r="DJ106" s="35"/>
      <c r="DK106" s="35"/>
      <c r="DL106" s="35"/>
      <c r="DM106" s="35"/>
      <c r="DN106" s="35"/>
      <c r="DO106" s="35"/>
      <c r="DP106" s="35"/>
      <c r="DQ106" s="35"/>
      <c r="DR106" s="35"/>
      <c r="DS106" s="35"/>
      <c r="DT106" s="35"/>
      <c r="DU106" s="35"/>
      <c r="DV106" s="35"/>
      <c r="DW106" s="35"/>
      <c r="DX106" s="35"/>
      <c r="DY106" s="35"/>
      <c r="DZ106" s="35"/>
      <c r="EA106" s="35"/>
      <c r="EB106" s="35"/>
      <c r="EC106" s="35"/>
      <c r="ED106" s="35"/>
      <c r="EE106" s="35"/>
      <c r="EF106" s="35"/>
      <c r="EG106" s="35"/>
      <c r="EH106" s="35"/>
      <c r="EI106" s="35"/>
      <c r="EJ106" s="35"/>
      <c r="EK106" s="35"/>
      <c r="EL106" s="35"/>
      <c r="EM106" s="35"/>
      <c r="EN106" s="35"/>
      <c r="EO106" s="35"/>
      <c r="EP106" s="35"/>
      <c r="EQ106" s="35"/>
      <c r="ER106" s="35"/>
      <c r="ES106" s="35"/>
      <c r="ET106" s="35"/>
      <c r="EU106" s="35"/>
      <c r="EV106" s="35"/>
      <c r="EW106" s="35"/>
      <c r="EX106" s="35"/>
      <c r="EY106" s="35"/>
      <c r="EZ106" s="35"/>
      <c r="FA106" s="35"/>
      <c r="FB106" s="35"/>
      <c r="FC106" s="35"/>
      <c r="FD106" s="35"/>
      <c r="FE106" s="35"/>
      <c r="FF106" s="35"/>
      <c r="FG106" s="35"/>
      <c r="FH106" s="35"/>
      <c r="FI106" s="35"/>
      <c r="FJ106" s="35"/>
      <c r="FK106" s="35"/>
      <c r="FL106" s="35"/>
      <c r="FM106" s="35"/>
      <c r="FN106" s="35"/>
      <c r="FO106" s="35"/>
      <c r="FP106" s="35"/>
      <c r="FQ106" s="35"/>
      <c r="FR106" s="35"/>
      <c r="FS106" s="35"/>
      <c r="FT106" s="35"/>
      <c r="FU106" s="35"/>
      <c r="FV106" s="35"/>
      <c r="FW106" s="35"/>
      <c r="FX106" s="35"/>
      <c r="FY106" s="35"/>
      <c r="FZ106" s="35"/>
      <c r="GA106" s="35"/>
      <c r="GB106" s="35"/>
      <c r="GC106" s="35"/>
      <c r="GD106" s="35"/>
      <c r="GE106" s="35"/>
      <c r="GF106" s="35"/>
      <c r="GG106" s="35"/>
      <c r="GH106" s="35"/>
      <c r="GI106" s="35"/>
      <c r="GJ106" s="35"/>
      <c r="GK106" s="35"/>
      <c r="GL106" s="35"/>
      <c r="GM106" s="35"/>
      <c r="GN106" s="35"/>
      <c r="GO106" s="35"/>
      <c r="GP106" s="35"/>
      <c r="GQ106" s="35"/>
      <c r="GR106" s="35"/>
      <c r="GS106" s="35"/>
      <c r="GT106" s="35"/>
      <c r="GU106" s="35"/>
      <c r="GV106" s="35"/>
      <c r="GW106" s="35"/>
      <c r="GX106" s="35"/>
      <c r="GY106" s="35"/>
      <c r="GZ106" s="35"/>
      <c r="HA106" s="35"/>
      <c r="HB106" s="35"/>
      <c r="HC106" s="35"/>
      <c r="HD106" s="35"/>
      <c r="HE106" s="35"/>
      <c r="HF106" s="35"/>
      <c r="HG106" s="35"/>
      <c r="HH106" s="35"/>
      <c r="HI106" s="35"/>
      <c r="HJ106" s="35"/>
      <c r="HK106" s="35"/>
      <c r="HL106" s="35"/>
      <c r="HM106" s="35"/>
      <c r="HN106" s="35"/>
      <c r="HO106" s="35"/>
      <c r="HP106" s="35"/>
      <c r="HQ106" s="35"/>
      <c r="HR106" s="35"/>
      <c r="HS106" s="35"/>
      <c r="HT106" s="35"/>
      <c r="HU106" s="35"/>
      <c r="HV106" s="35"/>
      <c r="HW106" s="35"/>
      <c r="HX106" s="35"/>
      <c r="HY106" s="35"/>
      <c r="HZ106" s="35"/>
      <c r="IA106" s="35"/>
      <c r="IB106" s="35"/>
      <c r="IC106" s="35"/>
      <c r="ID106" s="35"/>
      <c r="IE106" s="35"/>
      <c r="IF106" s="35"/>
      <c r="IG106" s="35"/>
      <c r="IH106" s="35"/>
      <c r="II106" s="35"/>
      <c r="IJ106" s="35"/>
      <c r="IK106" s="35"/>
      <c r="IL106" s="35"/>
      <c r="IM106" s="35"/>
      <c r="IN106" s="35"/>
      <c r="IO106" s="35"/>
      <c r="IP106" s="35"/>
      <c r="IQ106" s="35"/>
      <c r="IR106" s="35"/>
      <c r="IS106" s="35"/>
      <c r="IT106" s="35"/>
      <c r="IU106" s="35"/>
      <c r="IV106" s="35"/>
      <c r="IW106" s="35"/>
      <c r="IX106" s="35"/>
      <c r="IY106" s="35"/>
      <c r="IZ106" s="35"/>
      <c r="JA106" s="35"/>
      <c r="JB106" s="35"/>
      <c r="JC106" s="35"/>
      <c r="JD106" s="35"/>
      <c r="JE106" s="35"/>
      <c r="JF106" s="35"/>
      <c r="JG106" s="35"/>
      <c r="JH106" s="35"/>
      <c r="JI106" s="35"/>
      <c r="JJ106" s="35"/>
      <c r="JK106" s="35"/>
      <c r="JL106" s="35"/>
      <c r="JM106" s="35"/>
      <c r="JN106" s="35"/>
      <c r="JO106" s="35"/>
      <c r="JP106" s="35"/>
      <c r="JQ106" s="35"/>
      <c r="JR106" s="35"/>
      <c r="JS106" s="35"/>
      <c r="JT106" s="35"/>
      <c r="JU106" s="35"/>
      <c r="JV106" s="35"/>
      <c r="JW106" s="35"/>
      <c r="JX106" s="35"/>
      <c r="JY106" s="35"/>
      <c r="JZ106" s="35"/>
      <c r="KA106" s="35"/>
      <c r="KB106" s="35"/>
      <c r="KC106" s="35"/>
      <c r="KD106" s="35"/>
      <c r="KE106" s="35"/>
      <c r="KF106" s="35"/>
      <c r="KG106" s="35"/>
      <c r="KH106" s="35"/>
      <c r="KI106" s="35"/>
      <c r="KJ106" s="35"/>
      <c r="KK106" s="35"/>
      <c r="KL106" s="35"/>
      <c r="KM106" s="35"/>
      <c r="KN106" s="35"/>
      <c r="KO106" s="35"/>
      <c r="KP106" s="35"/>
      <c r="KQ106" s="35"/>
      <c r="KR106" s="35"/>
      <c r="KS106" s="35"/>
      <c r="KT106" s="35"/>
      <c r="KU106" s="35"/>
      <c r="KV106" s="35"/>
      <c r="KW106" s="35"/>
      <c r="KX106" s="35"/>
      <c r="KY106" s="35"/>
      <c r="KZ106" s="35"/>
      <c r="LA106" s="35"/>
      <c r="LB106" s="35"/>
      <c r="LC106" s="35"/>
      <c r="LD106" s="35"/>
      <c r="LE106" s="35"/>
      <c r="LF106" s="35"/>
      <c r="LG106" s="35"/>
      <c r="LH106" s="35"/>
      <c r="LI106" s="35"/>
      <c r="LJ106" s="35"/>
      <c r="LK106" s="35"/>
      <c r="LL106" s="35"/>
      <c r="LM106" s="35"/>
      <c r="LN106" s="35"/>
      <c r="LO106" s="35"/>
      <c r="LP106" s="35"/>
      <c r="LQ106" s="35"/>
      <c r="LR106" s="35"/>
      <c r="LS106" s="35">
        <v>10</v>
      </c>
      <c r="LT106" s="35"/>
      <c r="LU106" s="35"/>
      <c r="LV106" s="35"/>
      <c r="LW106" s="35"/>
      <c r="LX106" s="35"/>
      <c r="LY106" s="35"/>
      <c r="LZ106" s="35"/>
      <c r="MA106" s="35"/>
      <c r="MB106" s="35"/>
      <c r="MC106" s="35"/>
      <c r="MD106" s="35"/>
      <c r="ME106" s="35"/>
      <c r="MF106" s="35"/>
      <c r="MG106" s="35"/>
      <c r="MH106" s="35"/>
      <c r="MI106" s="35"/>
      <c r="MJ106" s="35"/>
      <c r="MK106" s="35"/>
      <c r="ML106" s="35"/>
      <c r="MM106" s="35"/>
      <c r="MN106" s="35"/>
      <c r="MO106" s="35"/>
      <c r="MP106" s="35"/>
      <c r="MQ106" s="35"/>
      <c r="MR106" s="35"/>
      <c r="MS106" s="35"/>
      <c r="MT106" s="35"/>
      <c r="MU106" s="35"/>
      <c r="MV106" s="35"/>
      <c r="MW106" s="35"/>
      <c r="MX106" s="35"/>
      <c r="MY106" s="35"/>
      <c r="MZ106" s="35"/>
      <c r="NA106" s="35"/>
      <c r="NB106" s="35"/>
      <c r="NC106" s="35"/>
      <c r="ND106" s="35"/>
      <c r="NE106" s="35"/>
      <c r="NF106" s="35"/>
      <c r="NG106" s="35"/>
      <c r="NH106" s="35"/>
      <c r="NI106" s="35"/>
      <c r="NJ106" s="35"/>
      <c r="NK106" s="35"/>
      <c r="NL106" s="35"/>
      <c r="NM106" s="35"/>
      <c r="NN106" s="35"/>
      <c r="NO106" s="35"/>
      <c r="NP106" s="35"/>
      <c r="NQ106" s="35"/>
      <c r="NR106" s="35"/>
      <c r="NS106" s="35"/>
      <c r="NT106" s="35"/>
      <c r="NU106" s="35"/>
      <c r="NV106" s="35"/>
      <c r="NW106" s="35"/>
      <c r="NX106" s="35"/>
      <c r="NY106" s="35"/>
      <c r="NZ106" s="35"/>
      <c r="OA106" s="35"/>
      <c r="OB106" s="35"/>
      <c r="OC106" s="35"/>
      <c r="OD106" s="35"/>
      <c r="OE106" s="35"/>
      <c r="OF106" s="35"/>
      <c r="OG106" s="35"/>
      <c r="OH106" s="35"/>
      <c r="OI106" s="35"/>
      <c r="OJ106" s="35"/>
      <c r="OK106" s="35"/>
      <c r="OL106" s="35"/>
      <c r="OM106" s="35"/>
      <c r="ON106" s="35"/>
      <c r="OO106" s="35"/>
      <c r="OP106" s="35"/>
      <c r="OQ106" s="35"/>
      <c r="OR106" s="35"/>
      <c r="OS106" s="35"/>
      <c r="OT106" s="35"/>
      <c r="OU106" s="35"/>
      <c r="OV106" s="35"/>
      <c r="OW106" s="35"/>
      <c r="OX106" s="35"/>
      <c r="OY106" s="35"/>
      <c r="OZ106" s="35"/>
      <c r="PA106" s="35"/>
      <c r="PB106" s="35"/>
      <c r="PC106" s="35"/>
      <c r="PD106" s="35"/>
      <c r="PE106" s="35"/>
      <c r="PF106" s="35"/>
      <c r="PG106" s="35"/>
      <c r="PH106" s="35"/>
      <c r="PI106" s="35"/>
      <c r="PJ106" s="35"/>
      <c r="PK106" s="35"/>
      <c r="PL106" s="35"/>
      <c r="PM106" s="35"/>
      <c r="PN106" s="35"/>
      <c r="PO106" s="35"/>
      <c r="PP106" s="35"/>
      <c r="PQ106" s="35"/>
      <c r="PR106" s="35"/>
      <c r="PS106" s="35"/>
      <c r="PT106" s="35"/>
      <c r="PU106" s="35"/>
      <c r="PV106" s="35"/>
      <c r="PW106" s="35"/>
      <c r="PX106" s="35"/>
      <c r="PY106" s="35"/>
      <c r="PZ106" s="35"/>
      <c r="QA106" s="35"/>
      <c r="QB106" s="35"/>
      <c r="QC106" s="35"/>
      <c r="QD106" s="35"/>
      <c r="QE106" s="35"/>
      <c r="QF106" s="35"/>
      <c r="QG106" s="35"/>
      <c r="QH106" s="35"/>
      <c r="QI106" s="35"/>
      <c r="QJ106" s="35"/>
      <c r="QK106" s="35"/>
      <c r="QL106" s="35"/>
      <c r="QM106" s="35"/>
      <c r="QN106" s="35"/>
      <c r="QO106" s="35"/>
      <c r="QP106" s="35"/>
      <c r="QQ106" s="35"/>
      <c r="QR106" s="35"/>
      <c r="QS106" s="35"/>
      <c r="QT106" s="35"/>
      <c r="QU106" s="35"/>
      <c r="QV106" s="35"/>
      <c r="QW106" s="35"/>
      <c r="QX106" s="35"/>
      <c r="QY106" s="35"/>
      <c r="QZ106" s="35"/>
      <c r="RA106" s="35"/>
      <c r="RB106" s="35"/>
      <c r="RC106" s="35"/>
      <c r="RD106" s="35"/>
      <c r="RE106" s="35"/>
      <c r="RF106" s="35"/>
      <c r="RG106" s="35"/>
      <c r="RH106" s="35"/>
      <c r="RI106" s="35"/>
      <c r="RJ106" s="35"/>
      <c r="RK106" s="35"/>
      <c r="RL106" s="35"/>
      <c r="RM106" s="35"/>
      <c r="RN106" s="35"/>
      <c r="RO106" s="35"/>
      <c r="RP106" s="35"/>
      <c r="RQ106" s="35"/>
      <c r="RR106" s="35"/>
      <c r="RS106" s="35"/>
      <c r="RT106" s="35"/>
      <c r="RU106" s="35"/>
      <c r="RV106" s="35"/>
      <c r="RW106" s="35"/>
      <c r="RX106" s="35"/>
      <c r="RY106" s="35"/>
      <c r="RZ106" s="35"/>
      <c r="SA106" s="35"/>
      <c r="SB106" s="35"/>
      <c r="SC106" s="35"/>
      <c r="SD106" s="35"/>
      <c r="SE106" s="35"/>
      <c r="SF106" s="35"/>
      <c r="SG106" s="35"/>
      <c r="SH106" s="35"/>
      <c r="SI106" s="35"/>
      <c r="SJ106" s="35"/>
      <c r="SK106" s="35"/>
      <c r="SL106" s="35"/>
      <c r="SM106" s="35"/>
      <c r="SN106" s="35"/>
      <c r="SO106" s="35"/>
      <c r="SP106" s="35"/>
      <c r="SQ106" s="35"/>
      <c r="SR106" s="35"/>
      <c r="SS106" s="35"/>
      <c r="ST106" s="35"/>
      <c r="SU106" s="35"/>
      <c r="SV106" s="35"/>
      <c r="SW106" s="35"/>
      <c r="SX106" s="35"/>
      <c r="SY106" s="35"/>
      <c r="SZ106" s="35"/>
      <c r="TA106" s="35"/>
      <c r="TB106" s="35"/>
      <c r="TC106" s="35"/>
      <c r="TD106" s="35"/>
      <c r="TE106" s="35"/>
      <c r="TF106" s="35"/>
      <c r="TG106" s="35"/>
      <c r="TH106" s="35"/>
      <c r="TI106" s="35"/>
      <c r="TJ106" s="35"/>
      <c r="TK106" s="35"/>
      <c r="TL106" s="35"/>
      <c r="TM106" s="35"/>
      <c r="TN106" s="35"/>
      <c r="TO106" s="35"/>
      <c r="TP106" s="35"/>
      <c r="TQ106" s="35"/>
      <c r="TR106" s="35"/>
      <c r="TS106" s="35"/>
      <c r="TT106" s="35"/>
      <c r="TU106" s="35"/>
      <c r="TV106" s="35"/>
      <c r="TW106" s="35"/>
      <c r="TX106" s="35"/>
      <c r="TY106" s="35"/>
      <c r="TZ106" s="35"/>
      <c r="UA106" s="35"/>
      <c r="UB106" s="35"/>
      <c r="UC106" s="35"/>
      <c r="UD106" s="35"/>
      <c r="UE106" s="35"/>
      <c r="UF106" s="35"/>
      <c r="UG106" s="35"/>
      <c r="UH106" s="35"/>
      <c r="UI106" s="35"/>
      <c r="UJ106" s="35"/>
      <c r="UK106" s="35"/>
      <c r="UL106" s="35"/>
      <c r="UM106" s="35"/>
      <c r="UN106" s="35"/>
      <c r="UO106" s="35"/>
      <c r="UP106" s="35"/>
      <c r="UQ106" s="35"/>
      <c r="UR106" s="35"/>
      <c r="US106" s="35"/>
      <c r="UT106" s="35"/>
      <c r="UU106" s="35"/>
      <c r="UV106" s="35"/>
      <c r="UW106" s="35"/>
      <c r="UX106" s="35"/>
      <c r="UY106" s="35"/>
      <c r="UZ106" s="35"/>
      <c r="VA106" s="35"/>
      <c r="VB106" s="35"/>
      <c r="VC106" s="35"/>
      <c r="VD106" s="35"/>
      <c r="VE106" s="35"/>
      <c r="VF106" s="35"/>
      <c r="VG106" s="35"/>
      <c r="VH106" s="35"/>
      <c r="VI106" s="35"/>
      <c r="VJ106" s="35"/>
      <c r="VK106" s="35"/>
      <c r="VL106" s="35"/>
      <c r="VM106" s="35">
        <v>10</v>
      </c>
      <c r="VN106" s="35"/>
      <c r="VO106" s="35"/>
      <c r="VP106" s="35"/>
      <c r="VQ106" s="35"/>
      <c r="VR106" s="35"/>
      <c r="VS106" s="35"/>
      <c r="VT106" s="35"/>
      <c r="VU106" s="35"/>
      <c r="VV106" s="35"/>
      <c r="VW106" s="35"/>
      <c r="VX106" s="35"/>
      <c r="VY106" s="35"/>
      <c r="VZ106" s="35"/>
      <c r="WA106" s="35"/>
      <c r="WB106" s="35"/>
      <c r="WC106" s="35"/>
      <c r="WD106" s="35"/>
      <c r="WE106" s="35"/>
      <c r="WF106" s="35"/>
      <c r="WG106" s="35"/>
      <c r="WH106" s="35"/>
      <c r="WI106" s="35"/>
      <c r="WJ106" s="35"/>
      <c r="WK106" s="35"/>
      <c r="WL106" s="35"/>
      <c r="WM106" s="35"/>
      <c r="WN106" s="35"/>
      <c r="WO106" s="35"/>
      <c r="WP106" s="35"/>
      <c r="WQ106" s="35"/>
      <c r="WR106" s="35"/>
      <c r="WS106" s="35"/>
      <c r="WT106" s="35"/>
      <c r="WU106" s="35"/>
      <c r="WV106" s="35"/>
      <c r="WW106" s="35"/>
      <c r="WX106" s="35"/>
      <c r="WY106" s="35"/>
      <c r="WZ106" s="35"/>
      <c r="XA106" s="35"/>
      <c r="XB106" s="35"/>
      <c r="XC106" s="35"/>
      <c r="XD106" s="35"/>
      <c r="XE106" s="35"/>
      <c r="XF106" s="35"/>
      <c r="XG106" s="35"/>
      <c r="XH106" s="35"/>
      <c r="XI106" s="35"/>
      <c r="XJ106" s="35"/>
      <c r="XK106" s="35"/>
      <c r="XL106" s="35"/>
      <c r="XM106" s="35"/>
      <c r="XN106" s="35"/>
      <c r="XO106" s="35"/>
      <c r="XP106" s="35"/>
      <c r="XQ106" s="35"/>
      <c r="XR106" s="35"/>
      <c r="XS106" s="35"/>
      <c r="XT106" s="35"/>
      <c r="XU106" s="35"/>
      <c r="XV106" s="35"/>
      <c r="XW106" s="35"/>
      <c r="XX106" s="35"/>
      <c r="XY106" s="35"/>
      <c r="XZ106" s="35"/>
      <c r="YA106" s="35"/>
      <c r="YB106" s="35"/>
      <c r="YC106" s="35"/>
      <c r="YD106" s="35"/>
      <c r="YE106" s="35"/>
      <c r="YF106" s="35"/>
      <c r="YG106" s="35"/>
      <c r="YH106" s="35"/>
      <c r="YI106" s="35"/>
      <c r="YJ106" s="35"/>
      <c r="YK106" s="35"/>
      <c r="YL106" s="35"/>
      <c r="YM106" s="35"/>
      <c r="YN106" s="35"/>
      <c r="YO106" s="35"/>
      <c r="YP106" s="35"/>
      <c r="YQ106" s="35"/>
      <c r="YR106" s="35"/>
      <c r="YS106" s="35"/>
      <c r="YT106" s="35"/>
      <c r="YU106" s="35"/>
      <c r="YV106" s="35"/>
      <c r="YW106" s="35"/>
      <c r="YX106" s="35"/>
      <c r="YY106" s="35"/>
      <c r="YZ106" s="35"/>
      <c r="ZA106" s="35"/>
      <c r="ZB106" s="35"/>
      <c r="ZC106" s="35"/>
      <c r="ZD106" s="35"/>
      <c r="ZE106" s="35"/>
      <c r="ZF106" s="35"/>
      <c r="ZG106" s="35"/>
      <c r="ZH106" s="35"/>
      <c r="ZI106" s="35"/>
      <c r="ZJ106" s="35"/>
      <c r="ZK106" s="35"/>
      <c r="ZL106" s="35"/>
      <c r="ZM106" s="35"/>
      <c r="ZN106" s="35"/>
      <c r="ZO106" s="35"/>
      <c r="ZP106" s="35"/>
      <c r="ZQ106" s="35"/>
      <c r="ZR106" s="35"/>
      <c r="ZS106" s="35"/>
      <c r="ZT106" s="35"/>
      <c r="ZU106" s="35"/>
      <c r="ZV106" s="35"/>
      <c r="ZW106" s="35"/>
      <c r="ZX106" s="35"/>
      <c r="ZY106" s="35"/>
      <c r="ZZ106" s="35"/>
      <c r="AAA106" s="35"/>
      <c r="AAB106" s="35"/>
      <c r="AAC106" s="35"/>
      <c r="AAD106" s="35"/>
      <c r="AAE106" s="35"/>
      <c r="AAF106" s="35"/>
      <c r="AAG106" s="35"/>
      <c r="AAH106" s="35"/>
      <c r="AAI106" s="35"/>
      <c r="AAJ106" s="35"/>
      <c r="AAK106" s="35"/>
      <c r="AAL106" s="35"/>
      <c r="AAM106" s="35"/>
      <c r="AAN106" s="35"/>
      <c r="AAO106" s="35"/>
      <c r="AAP106" s="35"/>
      <c r="AAQ106" s="35"/>
      <c r="AAR106" s="35"/>
      <c r="AAS106" s="35"/>
      <c r="AAT106" s="35"/>
      <c r="AAU106" s="35"/>
      <c r="AAV106" s="35"/>
      <c r="AAW106" s="35"/>
      <c r="AAX106" s="35"/>
      <c r="AAY106" s="35"/>
      <c r="AAZ106" s="35"/>
      <c r="ABA106" s="35"/>
      <c r="ABB106" s="35"/>
      <c r="ABC106" s="35"/>
      <c r="ABD106" s="35"/>
      <c r="ABE106" s="35"/>
      <c r="ABF106" s="35"/>
      <c r="ABG106" s="35"/>
      <c r="ABH106" s="35"/>
      <c r="ABI106" s="35"/>
      <c r="ABJ106" s="35"/>
      <c r="ABK106" s="35"/>
      <c r="ABL106" s="35"/>
      <c r="ABM106" s="35"/>
      <c r="ABN106" s="35"/>
      <c r="ABO106" s="35"/>
      <c r="ABP106" s="35"/>
      <c r="ABQ106" s="35"/>
      <c r="ABR106" s="35"/>
      <c r="ABS106" s="35"/>
      <c r="ABT106" s="35"/>
      <c r="ABU106" s="35"/>
      <c r="ABV106" s="35"/>
      <c r="ABW106" s="35"/>
      <c r="ABX106" s="35"/>
      <c r="ABY106" s="35"/>
      <c r="ABZ106" s="35"/>
      <c r="ACA106" s="35"/>
      <c r="ACB106" s="35"/>
      <c r="ACC106" s="35"/>
      <c r="ACD106" s="35"/>
      <c r="ACE106" s="35"/>
      <c r="ACF106" s="35"/>
      <c r="ACG106" s="35"/>
      <c r="ACH106" s="35"/>
      <c r="ACI106" s="35"/>
      <c r="ACJ106" s="35"/>
      <c r="ACK106" s="35"/>
      <c r="ACL106" s="35"/>
      <c r="ACM106" s="35"/>
      <c r="ACN106" s="35"/>
      <c r="ACO106" s="35"/>
      <c r="ACP106" s="35"/>
      <c r="ACQ106" s="35"/>
      <c r="ACR106" s="35"/>
      <c r="ACS106" s="35"/>
      <c r="ACT106" s="35"/>
      <c r="ACU106" s="35"/>
      <c r="ACV106" s="35"/>
      <c r="ACW106" s="35"/>
      <c r="ACX106" s="35"/>
      <c r="ACY106" s="35"/>
      <c r="ACZ106" s="35"/>
      <c r="ADA106" s="35"/>
      <c r="ADB106" s="35"/>
      <c r="ADC106" s="35"/>
      <c r="ADD106" s="35"/>
      <c r="ADE106" s="35"/>
      <c r="ADF106" s="35"/>
      <c r="ADG106" s="35"/>
      <c r="ADH106" s="35"/>
      <c r="ADI106" s="35"/>
      <c r="ADJ106" s="35"/>
      <c r="ADK106" s="35"/>
      <c r="ADL106" s="35"/>
      <c r="ADM106" s="35"/>
      <c r="ADN106" s="35"/>
      <c r="ADO106" s="35"/>
      <c r="ADP106" s="35"/>
      <c r="ADQ106" s="35"/>
      <c r="ADR106" s="35"/>
      <c r="ADS106" s="35"/>
      <c r="ADT106" s="35"/>
      <c r="ADU106" s="35"/>
      <c r="ADV106" s="35"/>
      <c r="ADW106" s="35"/>
      <c r="ADX106" s="35"/>
      <c r="ADY106" s="26">
        <f t="shared" si="4"/>
        <v>0</v>
      </c>
      <c r="ADZ106" s="5"/>
    </row>
    <row r="107" spans="1:806" s="33" customFormat="1" ht="12" customHeight="1" x14ac:dyDescent="0.2">
      <c r="A107" s="51" t="s">
        <v>469</v>
      </c>
      <c r="B107" s="65">
        <f t="shared" si="3"/>
        <v>0</v>
      </c>
      <c r="C107" s="57">
        <v>0.8</v>
      </c>
      <c r="D107" s="60">
        <v>44816</v>
      </c>
      <c r="E107" s="67">
        <v>76.25</v>
      </c>
      <c r="F107" s="67">
        <f t="shared" si="5"/>
        <v>0</v>
      </c>
      <c r="G107" s="6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15"/>
      <c r="BF107" s="15"/>
      <c r="BG107" s="136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5"/>
      <c r="CQ107" s="35"/>
      <c r="CR107" s="35"/>
      <c r="CS107" s="35"/>
      <c r="CT107" s="35"/>
      <c r="CU107" s="35"/>
      <c r="CV107" s="35"/>
      <c r="CW107" s="35"/>
      <c r="CX107" s="35"/>
      <c r="CY107" s="35"/>
      <c r="CZ107" s="35"/>
      <c r="DA107" s="35"/>
      <c r="DB107" s="35"/>
      <c r="DC107" s="35"/>
      <c r="DD107" s="35"/>
      <c r="DE107" s="35"/>
      <c r="DF107" s="35"/>
      <c r="DG107" s="35"/>
      <c r="DH107" s="35"/>
      <c r="DI107" s="35"/>
      <c r="DJ107" s="35"/>
      <c r="DK107" s="35"/>
      <c r="DL107" s="35"/>
      <c r="DM107" s="35"/>
      <c r="DN107" s="35"/>
      <c r="DO107" s="35"/>
      <c r="DP107" s="35"/>
      <c r="DQ107" s="35"/>
      <c r="DR107" s="35"/>
      <c r="DS107" s="35"/>
      <c r="DT107" s="35"/>
      <c r="DU107" s="35"/>
      <c r="DV107" s="35"/>
      <c r="DW107" s="35"/>
      <c r="DX107" s="35"/>
      <c r="DY107" s="35"/>
      <c r="DZ107" s="35"/>
      <c r="EA107" s="35"/>
      <c r="EB107" s="35"/>
      <c r="EC107" s="35"/>
      <c r="ED107" s="35"/>
      <c r="EE107" s="35"/>
      <c r="EF107" s="35"/>
      <c r="EG107" s="35"/>
      <c r="EH107" s="35"/>
      <c r="EI107" s="35"/>
      <c r="EJ107" s="35"/>
      <c r="EK107" s="35"/>
      <c r="EL107" s="35"/>
      <c r="EM107" s="35"/>
      <c r="EN107" s="35"/>
      <c r="EO107" s="35"/>
      <c r="EP107" s="35"/>
      <c r="EQ107" s="35"/>
      <c r="ER107" s="35"/>
      <c r="ES107" s="35"/>
      <c r="ET107" s="35"/>
      <c r="EU107" s="35"/>
      <c r="EV107" s="35"/>
      <c r="EW107" s="35"/>
      <c r="EX107" s="35"/>
      <c r="EY107" s="35"/>
      <c r="EZ107" s="35"/>
      <c r="FA107" s="35"/>
      <c r="FB107" s="35"/>
      <c r="FC107" s="35"/>
      <c r="FD107" s="35"/>
      <c r="FE107" s="35"/>
      <c r="FF107" s="35"/>
      <c r="FG107" s="35"/>
      <c r="FH107" s="35"/>
      <c r="FI107" s="35"/>
      <c r="FJ107" s="35"/>
      <c r="FK107" s="35"/>
      <c r="FL107" s="35"/>
      <c r="FM107" s="35"/>
      <c r="FN107" s="35"/>
      <c r="FO107" s="35"/>
      <c r="FP107" s="35"/>
      <c r="FQ107" s="35"/>
      <c r="FR107" s="35"/>
      <c r="FS107" s="35"/>
      <c r="FT107" s="35"/>
      <c r="FU107" s="35"/>
      <c r="FV107" s="35"/>
      <c r="FW107" s="35"/>
      <c r="FX107" s="35"/>
      <c r="FY107" s="35"/>
      <c r="FZ107" s="35"/>
      <c r="GA107" s="35"/>
      <c r="GB107" s="35"/>
      <c r="GC107" s="35"/>
      <c r="GD107" s="35"/>
      <c r="GE107" s="35"/>
      <c r="GF107" s="35"/>
      <c r="GG107" s="35"/>
      <c r="GH107" s="35"/>
      <c r="GI107" s="35"/>
      <c r="GJ107" s="35"/>
      <c r="GK107" s="35"/>
      <c r="GL107" s="35"/>
      <c r="GM107" s="35"/>
      <c r="GN107" s="35"/>
      <c r="GO107" s="35"/>
      <c r="GP107" s="35"/>
      <c r="GQ107" s="35"/>
      <c r="GR107" s="35"/>
      <c r="GS107" s="35"/>
      <c r="GT107" s="35"/>
      <c r="GU107" s="35"/>
      <c r="GV107" s="35"/>
      <c r="GW107" s="35"/>
      <c r="GX107" s="35"/>
      <c r="GY107" s="35"/>
      <c r="GZ107" s="35"/>
      <c r="HA107" s="35"/>
      <c r="HB107" s="35"/>
      <c r="HC107" s="35"/>
      <c r="HD107" s="35"/>
      <c r="HE107" s="35"/>
      <c r="HF107" s="35"/>
      <c r="HG107" s="35"/>
      <c r="HH107" s="35"/>
      <c r="HI107" s="35"/>
      <c r="HJ107" s="35"/>
      <c r="HK107" s="35"/>
      <c r="HL107" s="35">
        <v>1.6</v>
      </c>
      <c r="HM107" s="35"/>
      <c r="HN107" s="35">
        <v>0.8</v>
      </c>
      <c r="HO107" s="35"/>
      <c r="HP107" s="35"/>
      <c r="HQ107" s="35"/>
      <c r="HR107" s="35"/>
      <c r="HS107" s="35"/>
      <c r="HT107" s="35"/>
      <c r="HU107" s="35"/>
      <c r="HV107" s="35"/>
      <c r="HW107" s="35"/>
      <c r="HX107" s="35"/>
      <c r="HY107" s="35">
        <v>0.8</v>
      </c>
      <c r="HZ107" s="35"/>
      <c r="IA107" s="35"/>
      <c r="IB107" s="35"/>
      <c r="IC107" s="35"/>
      <c r="ID107" s="35"/>
      <c r="IE107" s="35"/>
      <c r="IF107" s="35"/>
      <c r="IG107" s="35"/>
      <c r="IH107" s="35"/>
      <c r="II107" s="35"/>
      <c r="IJ107" s="35"/>
      <c r="IK107" s="35"/>
      <c r="IL107" s="35"/>
      <c r="IM107" s="35"/>
      <c r="IN107" s="35"/>
      <c r="IO107" s="35">
        <v>0.8</v>
      </c>
      <c r="IP107" s="35"/>
      <c r="IQ107" s="35"/>
      <c r="IR107" s="35"/>
      <c r="IS107" s="35"/>
      <c r="IT107" s="35"/>
      <c r="IU107" s="35"/>
      <c r="IV107" s="35"/>
      <c r="IW107" s="35"/>
      <c r="IX107" s="35"/>
      <c r="IY107" s="35"/>
      <c r="IZ107" s="35"/>
      <c r="JA107" s="35"/>
      <c r="JB107" s="35"/>
      <c r="JC107" s="35"/>
      <c r="JD107" s="35"/>
      <c r="JE107" s="35"/>
      <c r="JF107" s="35"/>
      <c r="JG107" s="35"/>
      <c r="JH107" s="35"/>
      <c r="JI107" s="35"/>
      <c r="JJ107" s="35"/>
      <c r="JK107" s="35"/>
      <c r="JL107" s="35"/>
      <c r="JM107" s="35"/>
      <c r="JN107" s="35"/>
      <c r="JO107" s="35"/>
      <c r="JP107" s="35"/>
      <c r="JQ107" s="35"/>
      <c r="JR107" s="35"/>
      <c r="JS107" s="35"/>
      <c r="JT107" s="35"/>
      <c r="JU107" s="35"/>
      <c r="JV107" s="35"/>
      <c r="JW107" s="35"/>
      <c r="JX107" s="35"/>
      <c r="JY107" s="35"/>
      <c r="JZ107" s="35"/>
      <c r="KA107" s="35"/>
      <c r="KB107" s="35"/>
      <c r="KC107" s="35"/>
      <c r="KD107" s="35"/>
      <c r="KE107" s="35"/>
      <c r="KF107" s="35"/>
      <c r="KG107" s="35"/>
      <c r="KH107" s="35"/>
      <c r="KI107" s="35"/>
      <c r="KJ107" s="35"/>
      <c r="KK107" s="35"/>
      <c r="KL107" s="35"/>
      <c r="KM107" s="35"/>
      <c r="KN107" s="35"/>
      <c r="KO107" s="35"/>
      <c r="KP107" s="35"/>
      <c r="KQ107" s="35"/>
      <c r="KR107" s="35"/>
      <c r="KS107" s="35"/>
      <c r="KT107" s="35"/>
      <c r="KU107" s="35"/>
      <c r="KV107" s="35"/>
      <c r="KW107" s="35"/>
      <c r="KX107" s="35"/>
      <c r="KY107" s="35"/>
      <c r="KZ107" s="35"/>
      <c r="LA107" s="35"/>
      <c r="LB107" s="35"/>
      <c r="LC107" s="35"/>
      <c r="LD107" s="35"/>
      <c r="LE107" s="35"/>
      <c r="LF107" s="35"/>
      <c r="LG107" s="35"/>
      <c r="LH107" s="35"/>
      <c r="LI107" s="35"/>
      <c r="LJ107" s="35"/>
      <c r="LK107" s="35"/>
      <c r="LL107" s="35"/>
      <c r="LM107" s="35"/>
      <c r="LN107" s="35"/>
      <c r="LO107" s="35"/>
      <c r="LP107" s="35"/>
      <c r="LQ107" s="35"/>
      <c r="LR107" s="35"/>
      <c r="LS107" s="35"/>
      <c r="LT107" s="35"/>
      <c r="LU107" s="35"/>
      <c r="LV107" s="35"/>
      <c r="LW107" s="35"/>
      <c r="LX107" s="35"/>
      <c r="LY107" s="35"/>
      <c r="LZ107" s="35"/>
      <c r="MA107" s="35"/>
      <c r="MB107" s="35"/>
      <c r="MC107" s="35"/>
      <c r="MD107" s="35"/>
      <c r="ME107" s="35"/>
      <c r="MF107" s="35"/>
      <c r="MG107" s="35"/>
      <c r="MH107" s="35"/>
      <c r="MI107" s="35"/>
      <c r="MJ107" s="35"/>
      <c r="MK107" s="35"/>
      <c r="ML107" s="35"/>
      <c r="MM107" s="35"/>
      <c r="MN107" s="35"/>
      <c r="MO107" s="35"/>
      <c r="MP107" s="35"/>
      <c r="MQ107" s="35"/>
      <c r="MR107" s="35"/>
      <c r="MS107" s="35"/>
      <c r="MT107" s="35"/>
      <c r="MU107" s="35"/>
      <c r="MV107" s="35"/>
      <c r="MW107" s="35"/>
      <c r="MX107" s="35"/>
      <c r="MY107" s="35"/>
      <c r="MZ107" s="35"/>
      <c r="NA107" s="35"/>
      <c r="NB107" s="35"/>
      <c r="NC107" s="35"/>
      <c r="ND107" s="35"/>
      <c r="NE107" s="35"/>
      <c r="NF107" s="35"/>
      <c r="NG107" s="35"/>
      <c r="NH107" s="35"/>
      <c r="NI107" s="35"/>
      <c r="NJ107" s="35"/>
      <c r="NK107" s="35"/>
      <c r="NL107" s="35"/>
      <c r="NM107" s="35"/>
      <c r="NN107" s="35"/>
      <c r="NO107" s="35"/>
      <c r="NP107" s="35"/>
      <c r="NQ107" s="35"/>
      <c r="NR107" s="35"/>
      <c r="NS107" s="35"/>
      <c r="NT107" s="35"/>
      <c r="NU107" s="35"/>
      <c r="NV107" s="35"/>
      <c r="NW107" s="35"/>
      <c r="NX107" s="35"/>
      <c r="NY107" s="35"/>
      <c r="NZ107" s="35"/>
      <c r="OA107" s="35"/>
      <c r="OB107" s="35"/>
      <c r="OC107" s="35"/>
      <c r="OD107" s="35"/>
      <c r="OE107" s="35"/>
      <c r="OF107" s="35"/>
      <c r="OG107" s="35"/>
      <c r="OH107" s="35"/>
      <c r="OI107" s="35"/>
      <c r="OJ107" s="35"/>
      <c r="OK107" s="35"/>
      <c r="OL107" s="35"/>
      <c r="OM107" s="35"/>
      <c r="ON107" s="35"/>
      <c r="OO107" s="35"/>
      <c r="OP107" s="35"/>
      <c r="OQ107" s="35"/>
      <c r="OR107" s="35"/>
      <c r="OS107" s="35"/>
      <c r="OT107" s="35"/>
      <c r="OU107" s="35"/>
      <c r="OV107" s="35"/>
      <c r="OW107" s="35"/>
      <c r="OX107" s="35"/>
      <c r="OY107" s="35"/>
      <c r="OZ107" s="35"/>
      <c r="PA107" s="35"/>
      <c r="PB107" s="35"/>
      <c r="PC107" s="35">
        <v>1.6</v>
      </c>
      <c r="PD107" s="35"/>
      <c r="PE107" s="35">
        <v>0.8</v>
      </c>
      <c r="PF107" s="35"/>
      <c r="PG107" s="35"/>
      <c r="PH107" s="35"/>
      <c r="PI107" s="35"/>
      <c r="PJ107" s="35"/>
      <c r="PK107" s="35"/>
      <c r="PL107" s="35"/>
      <c r="PM107" s="35"/>
      <c r="PN107" s="35"/>
      <c r="PO107" s="35"/>
      <c r="PP107" s="35"/>
      <c r="PQ107" s="35"/>
      <c r="PR107" s="35"/>
      <c r="PS107" s="35"/>
      <c r="PT107" s="35"/>
      <c r="PU107" s="35"/>
      <c r="PV107" s="35"/>
      <c r="PW107" s="35"/>
      <c r="PX107" s="35"/>
      <c r="PY107" s="35"/>
      <c r="PZ107" s="35"/>
      <c r="QA107" s="35"/>
      <c r="QB107" s="35"/>
      <c r="QC107" s="35"/>
      <c r="QD107" s="35"/>
      <c r="QE107" s="35"/>
      <c r="QF107" s="35"/>
      <c r="QG107" s="35"/>
      <c r="QH107" s="35"/>
      <c r="QI107" s="35"/>
      <c r="QJ107" s="35"/>
      <c r="QK107" s="35"/>
      <c r="QL107" s="35"/>
      <c r="QM107" s="35"/>
      <c r="QN107" s="35"/>
      <c r="QO107" s="35"/>
      <c r="QP107" s="35"/>
      <c r="QQ107" s="35"/>
      <c r="QR107" s="35"/>
      <c r="QS107" s="35"/>
      <c r="QT107" s="35"/>
      <c r="QU107" s="35"/>
      <c r="QV107" s="35"/>
      <c r="QW107" s="35"/>
      <c r="QX107" s="35"/>
      <c r="QY107" s="35"/>
      <c r="QZ107" s="35"/>
      <c r="RA107" s="35"/>
      <c r="RB107" s="35"/>
      <c r="RC107" s="35"/>
      <c r="RD107" s="35"/>
      <c r="RE107" s="35"/>
      <c r="RF107" s="35"/>
      <c r="RG107" s="35"/>
      <c r="RH107" s="35"/>
      <c r="RI107" s="35"/>
      <c r="RJ107" s="35"/>
      <c r="RK107" s="35"/>
      <c r="RL107" s="35"/>
      <c r="RM107" s="35"/>
      <c r="RN107" s="35"/>
      <c r="RO107" s="35"/>
      <c r="RP107" s="35"/>
      <c r="RQ107" s="35"/>
      <c r="RR107" s="35"/>
      <c r="RS107" s="35"/>
      <c r="RT107" s="35"/>
      <c r="RU107" s="35"/>
      <c r="RV107" s="35"/>
      <c r="RW107" s="35"/>
      <c r="RX107" s="35"/>
      <c r="RY107" s="35"/>
      <c r="RZ107" s="35"/>
      <c r="SA107" s="35"/>
      <c r="SB107" s="35"/>
      <c r="SC107" s="35"/>
      <c r="SD107" s="35"/>
      <c r="SE107" s="35"/>
      <c r="SF107" s="35"/>
      <c r="SG107" s="35"/>
      <c r="SH107" s="35"/>
      <c r="SI107" s="35"/>
      <c r="SJ107" s="35"/>
      <c r="SK107" s="35"/>
      <c r="SL107" s="35"/>
      <c r="SM107" s="35"/>
      <c r="SN107" s="35"/>
      <c r="SO107" s="35"/>
      <c r="SP107" s="35"/>
      <c r="SQ107" s="35"/>
      <c r="SR107" s="35"/>
      <c r="SS107" s="35"/>
      <c r="ST107" s="35"/>
      <c r="SU107" s="35"/>
      <c r="SV107" s="35"/>
      <c r="SW107" s="35"/>
      <c r="SX107" s="35"/>
      <c r="SY107" s="35"/>
      <c r="SZ107" s="35"/>
      <c r="TA107" s="35"/>
      <c r="TB107" s="35"/>
      <c r="TC107" s="35"/>
      <c r="TD107" s="35"/>
      <c r="TE107" s="35"/>
      <c r="TF107" s="35"/>
      <c r="TG107" s="35"/>
      <c r="TH107" s="35"/>
      <c r="TI107" s="35"/>
      <c r="TJ107" s="35"/>
      <c r="TK107" s="35"/>
      <c r="TL107" s="35"/>
      <c r="TM107" s="35"/>
      <c r="TN107" s="35"/>
      <c r="TO107" s="35"/>
      <c r="TP107" s="35"/>
      <c r="TQ107" s="35"/>
      <c r="TR107" s="35"/>
      <c r="TS107" s="35"/>
      <c r="TT107" s="35"/>
      <c r="TU107" s="35"/>
      <c r="TV107" s="35"/>
      <c r="TW107" s="35"/>
      <c r="TX107" s="35"/>
      <c r="TY107" s="35"/>
      <c r="TZ107" s="35"/>
      <c r="UA107" s="35"/>
      <c r="UB107" s="35"/>
      <c r="UC107" s="35"/>
      <c r="UD107" s="35"/>
      <c r="UE107" s="35"/>
      <c r="UF107" s="35"/>
      <c r="UG107" s="35"/>
      <c r="UH107" s="35"/>
      <c r="UI107" s="35"/>
      <c r="UJ107" s="35"/>
      <c r="UK107" s="35"/>
      <c r="UL107" s="35"/>
      <c r="UM107" s="35"/>
      <c r="UN107" s="35"/>
      <c r="UO107" s="35"/>
      <c r="UP107" s="35"/>
      <c r="UQ107" s="35"/>
      <c r="UR107" s="35"/>
      <c r="US107" s="35"/>
      <c r="UT107" s="35"/>
      <c r="UU107" s="35"/>
      <c r="UV107" s="35"/>
      <c r="UW107" s="35"/>
      <c r="UX107" s="35"/>
      <c r="UY107" s="35"/>
      <c r="UZ107" s="35"/>
      <c r="VA107" s="35"/>
      <c r="VB107" s="35"/>
      <c r="VC107" s="35"/>
      <c r="VD107" s="35"/>
      <c r="VE107" s="35"/>
      <c r="VF107" s="35"/>
      <c r="VG107" s="35"/>
      <c r="VH107" s="35"/>
      <c r="VI107" s="35"/>
      <c r="VJ107" s="35"/>
      <c r="VK107" s="35"/>
      <c r="VL107" s="35"/>
      <c r="VM107" s="35"/>
      <c r="VN107" s="35"/>
      <c r="VO107" s="35"/>
      <c r="VP107" s="35"/>
      <c r="VQ107" s="35"/>
      <c r="VR107" s="35"/>
      <c r="VS107" s="35"/>
      <c r="VT107" s="35"/>
      <c r="VU107" s="35"/>
      <c r="VV107" s="35"/>
      <c r="VW107" s="35"/>
      <c r="VX107" s="35"/>
      <c r="VY107" s="35"/>
      <c r="VZ107" s="35"/>
      <c r="WA107" s="35"/>
      <c r="WB107" s="35"/>
      <c r="WC107" s="35"/>
      <c r="WD107" s="35"/>
      <c r="WE107" s="35"/>
      <c r="WF107" s="35"/>
      <c r="WG107" s="35"/>
      <c r="WH107" s="35"/>
      <c r="WI107" s="35"/>
      <c r="WJ107" s="35"/>
      <c r="WK107" s="35"/>
      <c r="WL107" s="35"/>
      <c r="WM107" s="35"/>
      <c r="WN107" s="35"/>
      <c r="WO107" s="35"/>
      <c r="WP107" s="35"/>
      <c r="WQ107" s="35"/>
      <c r="WR107" s="35"/>
      <c r="WS107" s="35"/>
      <c r="WT107" s="35"/>
      <c r="WU107" s="35"/>
      <c r="WV107" s="35"/>
      <c r="WW107" s="35"/>
      <c r="WX107" s="35"/>
      <c r="WY107" s="35"/>
      <c r="WZ107" s="35"/>
      <c r="XA107" s="35"/>
      <c r="XB107" s="35"/>
      <c r="XC107" s="35"/>
      <c r="XD107" s="35"/>
      <c r="XE107" s="35"/>
      <c r="XF107" s="35"/>
      <c r="XG107" s="35"/>
      <c r="XH107" s="35"/>
      <c r="XI107" s="35"/>
      <c r="XJ107" s="35"/>
      <c r="XK107" s="35"/>
      <c r="XL107" s="35"/>
      <c r="XM107" s="35"/>
      <c r="XN107" s="35"/>
      <c r="XO107" s="35"/>
      <c r="XP107" s="35"/>
      <c r="XQ107" s="35"/>
      <c r="XR107" s="35"/>
      <c r="XS107" s="35"/>
      <c r="XT107" s="35"/>
      <c r="XU107" s="35"/>
      <c r="XV107" s="35"/>
      <c r="XW107" s="35"/>
      <c r="XX107" s="35"/>
      <c r="XY107" s="35">
        <v>0.8</v>
      </c>
      <c r="XZ107" s="35"/>
      <c r="YA107" s="35"/>
      <c r="YB107" s="35"/>
      <c r="YC107" s="35"/>
      <c r="YD107" s="35"/>
      <c r="YE107" s="35"/>
      <c r="YF107" s="35"/>
      <c r="YG107" s="35"/>
      <c r="YH107" s="35"/>
      <c r="YI107" s="35"/>
      <c r="YJ107" s="35"/>
      <c r="YK107" s="35"/>
      <c r="YL107" s="35"/>
      <c r="YM107" s="35"/>
      <c r="YN107" s="35"/>
      <c r="YO107" s="35"/>
      <c r="YP107" s="35"/>
      <c r="YQ107" s="35"/>
      <c r="YR107" s="35"/>
      <c r="YS107" s="35"/>
      <c r="YT107" s="35"/>
      <c r="YU107" s="35"/>
      <c r="YV107" s="35"/>
      <c r="YW107" s="35"/>
      <c r="YX107" s="35"/>
      <c r="YY107" s="35"/>
      <c r="YZ107" s="35"/>
      <c r="ZA107" s="35"/>
      <c r="ZB107" s="35"/>
      <c r="ZC107" s="35"/>
      <c r="ZD107" s="35"/>
      <c r="ZE107" s="35"/>
      <c r="ZF107" s="35"/>
      <c r="ZG107" s="35"/>
      <c r="ZH107" s="35"/>
      <c r="ZI107" s="35"/>
      <c r="ZJ107" s="35"/>
      <c r="ZK107" s="35"/>
      <c r="ZL107" s="35"/>
      <c r="ZM107" s="35"/>
      <c r="ZN107" s="35"/>
      <c r="ZO107" s="35"/>
      <c r="ZP107" s="35"/>
      <c r="ZQ107" s="35"/>
      <c r="ZR107" s="35"/>
      <c r="ZS107" s="35"/>
      <c r="ZT107" s="35"/>
      <c r="ZU107" s="35"/>
      <c r="ZV107" s="35"/>
      <c r="ZW107" s="35"/>
      <c r="ZX107" s="35"/>
      <c r="ZY107" s="35"/>
      <c r="ZZ107" s="35"/>
      <c r="AAA107" s="35"/>
      <c r="AAB107" s="35"/>
      <c r="AAC107" s="35"/>
      <c r="AAD107" s="35"/>
      <c r="AAE107" s="35"/>
      <c r="AAF107" s="35"/>
      <c r="AAG107" s="35"/>
      <c r="AAH107" s="35"/>
      <c r="AAI107" s="35"/>
      <c r="AAJ107" s="35"/>
      <c r="AAK107" s="35"/>
      <c r="AAL107" s="35"/>
      <c r="AAM107" s="35"/>
      <c r="AAN107" s="35"/>
      <c r="AAO107" s="35"/>
      <c r="AAP107" s="35"/>
      <c r="AAQ107" s="35"/>
      <c r="AAR107" s="35"/>
      <c r="AAS107" s="35"/>
      <c r="AAT107" s="35"/>
      <c r="AAU107" s="35"/>
      <c r="AAV107" s="35"/>
      <c r="AAW107" s="35"/>
      <c r="AAX107" s="35"/>
      <c r="AAY107" s="35"/>
      <c r="AAZ107" s="35"/>
      <c r="ABA107" s="35"/>
      <c r="ABB107" s="35"/>
      <c r="ABC107" s="35"/>
      <c r="ABD107" s="35"/>
      <c r="ABE107" s="35"/>
      <c r="ABF107" s="35"/>
      <c r="ABG107" s="35"/>
      <c r="ABH107" s="35"/>
      <c r="ABI107" s="35"/>
      <c r="ABJ107" s="35"/>
      <c r="ABK107" s="35"/>
      <c r="ABL107" s="35"/>
      <c r="ABM107" s="35"/>
      <c r="ABN107" s="35"/>
      <c r="ABO107" s="35"/>
      <c r="ABP107" s="35"/>
      <c r="ABQ107" s="35"/>
      <c r="ABR107" s="35"/>
      <c r="ABS107" s="35"/>
      <c r="ABT107" s="35"/>
      <c r="ABU107" s="35"/>
      <c r="ABV107" s="35"/>
      <c r="ABW107" s="35"/>
      <c r="ABX107" s="35"/>
      <c r="ABY107" s="35"/>
      <c r="ABZ107" s="35"/>
      <c r="ACA107" s="35"/>
      <c r="ACB107" s="35"/>
      <c r="ACC107" s="35"/>
      <c r="ACD107" s="35"/>
      <c r="ACE107" s="35"/>
      <c r="ACF107" s="35"/>
      <c r="ACG107" s="35"/>
      <c r="ACH107" s="35"/>
      <c r="ACI107" s="35"/>
      <c r="ACJ107" s="35"/>
      <c r="ACK107" s="35"/>
      <c r="ACL107" s="35"/>
      <c r="ACM107" s="35"/>
      <c r="ACN107" s="35"/>
      <c r="ACO107" s="35"/>
      <c r="ACP107" s="35"/>
      <c r="ACQ107" s="35">
        <v>0.8</v>
      </c>
      <c r="ACR107" s="35"/>
      <c r="ACS107" s="35"/>
      <c r="ACT107" s="35"/>
      <c r="ACU107" s="35"/>
      <c r="ACV107" s="35"/>
      <c r="ACW107" s="35"/>
      <c r="ACX107" s="35"/>
      <c r="ACY107" s="35"/>
      <c r="ACZ107" s="35"/>
      <c r="ADA107" s="35"/>
      <c r="ADB107" s="35"/>
      <c r="ADC107" s="35"/>
      <c r="ADD107" s="35"/>
      <c r="ADE107" s="35"/>
      <c r="ADF107" s="35"/>
      <c r="ADG107" s="35"/>
      <c r="ADH107" s="35"/>
      <c r="ADI107" s="35"/>
      <c r="ADJ107" s="35"/>
      <c r="ADK107" s="35"/>
      <c r="ADL107" s="35"/>
      <c r="ADM107" s="35"/>
      <c r="ADN107" s="35"/>
      <c r="ADO107" s="35"/>
      <c r="ADP107" s="35"/>
      <c r="ADQ107" s="35"/>
      <c r="ADR107" s="35"/>
      <c r="ADS107" s="35"/>
      <c r="ADT107" s="35"/>
      <c r="ADU107" s="35"/>
      <c r="ADV107" s="35"/>
      <c r="ADW107" s="35"/>
      <c r="ADX107" s="35"/>
      <c r="ADY107" s="26">
        <f t="shared" si="4"/>
        <v>0</v>
      </c>
      <c r="ADZ107" s="5"/>
    </row>
    <row r="108" spans="1:806" s="33" customFormat="1" ht="12" customHeight="1" x14ac:dyDescent="0.2">
      <c r="A108" s="51" t="s">
        <v>584</v>
      </c>
      <c r="B108" s="65">
        <f t="shared" si="3"/>
        <v>0</v>
      </c>
      <c r="C108" s="57">
        <v>9</v>
      </c>
      <c r="D108" s="60">
        <v>44775</v>
      </c>
      <c r="E108" s="67">
        <v>62.16</v>
      </c>
      <c r="F108" s="67">
        <f t="shared" si="5"/>
        <v>0</v>
      </c>
      <c r="G108" s="6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15"/>
      <c r="BF108" s="15"/>
      <c r="BG108" s="136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5"/>
      <c r="BZ108" s="35"/>
      <c r="CA108" s="35"/>
      <c r="CB108" s="35"/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5"/>
      <c r="CQ108" s="35"/>
      <c r="CR108" s="35"/>
      <c r="CS108" s="35"/>
      <c r="CT108" s="35"/>
      <c r="CU108" s="35"/>
      <c r="CV108" s="35"/>
      <c r="CW108" s="35"/>
      <c r="CX108" s="35"/>
      <c r="CY108" s="35"/>
      <c r="CZ108" s="35"/>
      <c r="DA108" s="35"/>
      <c r="DB108" s="35"/>
      <c r="DC108" s="35"/>
      <c r="DD108" s="35"/>
      <c r="DE108" s="35"/>
      <c r="DF108" s="35"/>
      <c r="DG108" s="35"/>
      <c r="DH108" s="35"/>
      <c r="DI108" s="35"/>
      <c r="DJ108" s="35"/>
      <c r="DK108" s="35"/>
      <c r="DL108" s="35"/>
      <c r="DM108" s="35"/>
      <c r="DN108" s="35"/>
      <c r="DO108" s="35"/>
      <c r="DP108" s="35"/>
      <c r="DQ108" s="35"/>
      <c r="DR108" s="35"/>
      <c r="DS108" s="35"/>
      <c r="DT108" s="35"/>
      <c r="DU108" s="35"/>
      <c r="DV108" s="35"/>
      <c r="DW108" s="35"/>
      <c r="DX108" s="35"/>
      <c r="DY108" s="35"/>
      <c r="DZ108" s="35"/>
      <c r="EA108" s="35"/>
      <c r="EB108" s="35"/>
      <c r="EC108" s="35"/>
      <c r="ED108" s="35"/>
      <c r="EE108" s="35"/>
      <c r="EF108" s="35"/>
      <c r="EG108" s="35"/>
      <c r="EH108" s="35"/>
      <c r="EI108" s="35">
        <v>45</v>
      </c>
      <c r="EJ108" s="35"/>
      <c r="EK108" s="35"/>
      <c r="EL108" s="35"/>
      <c r="EM108" s="35"/>
      <c r="EN108" s="35"/>
      <c r="EO108" s="35"/>
      <c r="EP108" s="35"/>
      <c r="EQ108" s="35"/>
      <c r="ER108" s="35"/>
      <c r="ES108" s="35"/>
      <c r="ET108" s="35"/>
      <c r="EU108" s="35"/>
      <c r="EV108" s="35"/>
      <c r="EW108" s="35"/>
      <c r="EX108" s="35"/>
      <c r="EY108" s="35"/>
      <c r="EZ108" s="35"/>
      <c r="FA108" s="35"/>
      <c r="FB108" s="35"/>
      <c r="FC108" s="35"/>
      <c r="FD108" s="35"/>
      <c r="FE108" s="35"/>
      <c r="FF108" s="35"/>
      <c r="FG108" s="35"/>
      <c r="FH108" s="35"/>
      <c r="FI108" s="35"/>
      <c r="FJ108" s="35"/>
      <c r="FK108" s="35"/>
      <c r="FL108" s="35"/>
      <c r="FM108" s="35"/>
      <c r="FN108" s="35"/>
      <c r="FO108" s="35"/>
      <c r="FP108" s="35"/>
      <c r="FQ108" s="35"/>
      <c r="FR108" s="35"/>
      <c r="FS108" s="35"/>
      <c r="FT108" s="35"/>
      <c r="FU108" s="35"/>
      <c r="FV108" s="35"/>
      <c r="FW108" s="35"/>
      <c r="FX108" s="35"/>
      <c r="FY108" s="35"/>
      <c r="FZ108" s="35"/>
      <c r="GA108" s="35"/>
      <c r="GB108" s="35"/>
      <c r="GC108" s="35"/>
      <c r="GD108" s="35"/>
      <c r="GE108" s="35"/>
      <c r="GF108" s="35"/>
      <c r="GG108" s="35"/>
      <c r="GH108" s="35"/>
      <c r="GI108" s="35"/>
      <c r="GJ108" s="35"/>
      <c r="GK108" s="35"/>
      <c r="GL108" s="35"/>
      <c r="GM108" s="35"/>
      <c r="GN108" s="35"/>
      <c r="GO108" s="35"/>
      <c r="GP108" s="35"/>
      <c r="GQ108" s="35"/>
      <c r="GR108" s="35"/>
      <c r="GS108" s="35"/>
      <c r="GT108" s="35"/>
      <c r="GU108" s="35"/>
      <c r="GV108" s="35"/>
      <c r="GW108" s="35"/>
      <c r="GX108" s="35"/>
      <c r="GY108" s="35"/>
      <c r="GZ108" s="35"/>
      <c r="HA108" s="35"/>
      <c r="HB108" s="35"/>
      <c r="HC108" s="35"/>
      <c r="HD108" s="35"/>
      <c r="HE108" s="35"/>
      <c r="HF108" s="35"/>
      <c r="HG108" s="35"/>
      <c r="HH108" s="35"/>
      <c r="HI108" s="35"/>
      <c r="HJ108" s="35"/>
      <c r="HK108" s="35"/>
      <c r="HL108" s="35"/>
      <c r="HM108" s="35"/>
      <c r="HN108" s="35"/>
      <c r="HO108" s="35"/>
      <c r="HP108" s="35"/>
      <c r="HQ108" s="35"/>
      <c r="HR108" s="35"/>
      <c r="HS108" s="35"/>
      <c r="HT108" s="35"/>
      <c r="HU108" s="35"/>
      <c r="HV108" s="35"/>
      <c r="HW108" s="35"/>
      <c r="HX108" s="35"/>
      <c r="HY108" s="35"/>
      <c r="HZ108" s="35"/>
      <c r="IA108" s="35"/>
      <c r="IB108" s="35"/>
      <c r="IC108" s="35"/>
      <c r="ID108" s="35"/>
      <c r="IE108" s="35"/>
      <c r="IF108" s="35"/>
      <c r="IG108" s="35"/>
      <c r="IH108" s="35"/>
      <c r="II108" s="35"/>
      <c r="IJ108" s="35"/>
      <c r="IK108" s="35"/>
      <c r="IL108" s="35"/>
      <c r="IM108" s="35"/>
      <c r="IN108" s="35"/>
      <c r="IO108" s="35"/>
      <c r="IP108" s="35"/>
      <c r="IQ108" s="35"/>
      <c r="IR108" s="35"/>
      <c r="IS108" s="35"/>
      <c r="IT108" s="35"/>
      <c r="IU108" s="35"/>
      <c r="IV108" s="35"/>
      <c r="IW108" s="35"/>
      <c r="IX108" s="35"/>
      <c r="IY108" s="35"/>
      <c r="IZ108" s="35"/>
      <c r="JA108" s="35"/>
      <c r="JB108" s="35"/>
      <c r="JC108" s="35"/>
      <c r="JD108" s="35"/>
      <c r="JE108" s="35"/>
      <c r="JF108" s="35"/>
      <c r="JG108" s="35"/>
      <c r="JH108" s="35"/>
      <c r="JI108" s="35"/>
      <c r="JJ108" s="35"/>
      <c r="JK108" s="35"/>
      <c r="JL108" s="35"/>
      <c r="JM108" s="35"/>
      <c r="JN108" s="35"/>
      <c r="JO108" s="35"/>
      <c r="JP108" s="35"/>
      <c r="JQ108" s="35"/>
      <c r="JR108" s="35"/>
      <c r="JS108" s="35"/>
      <c r="JT108" s="35"/>
      <c r="JU108" s="35"/>
      <c r="JV108" s="35"/>
      <c r="JW108" s="35"/>
      <c r="JX108" s="35"/>
      <c r="JY108" s="35"/>
      <c r="JZ108" s="35"/>
      <c r="KA108" s="35"/>
      <c r="KB108" s="35"/>
      <c r="KC108" s="35"/>
      <c r="KD108" s="35"/>
      <c r="KE108" s="35"/>
      <c r="KF108" s="35"/>
      <c r="KG108" s="35"/>
      <c r="KH108" s="35"/>
      <c r="KI108" s="35"/>
      <c r="KJ108" s="35"/>
      <c r="KK108" s="35"/>
      <c r="KL108" s="35"/>
      <c r="KM108" s="35"/>
      <c r="KN108" s="35"/>
      <c r="KO108" s="35"/>
      <c r="KP108" s="35"/>
      <c r="KQ108" s="35"/>
      <c r="KR108" s="35"/>
      <c r="KS108" s="35"/>
      <c r="KT108" s="35"/>
      <c r="KU108" s="35"/>
      <c r="KV108" s="35"/>
      <c r="KW108" s="35"/>
      <c r="KX108" s="35"/>
      <c r="KY108" s="35"/>
      <c r="KZ108" s="35"/>
      <c r="LA108" s="35"/>
      <c r="LB108" s="35"/>
      <c r="LC108" s="35"/>
      <c r="LD108" s="35"/>
      <c r="LE108" s="35"/>
      <c r="LF108" s="35"/>
      <c r="LG108" s="35"/>
      <c r="LH108" s="35"/>
      <c r="LI108" s="35"/>
      <c r="LJ108" s="35"/>
      <c r="LK108" s="35"/>
      <c r="LL108" s="35"/>
      <c r="LM108" s="35"/>
      <c r="LN108" s="35"/>
      <c r="LO108" s="35"/>
      <c r="LP108" s="35"/>
      <c r="LQ108" s="35"/>
      <c r="LR108" s="35"/>
      <c r="LS108" s="35"/>
      <c r="LT108" s="35"/>
      <c r="LU108" s="35"/>
      <c r="LV108" s="35"/>
      <c r="LW108" s="35"/>
      <c r="LX108" s="35"/>
      <c r="LY108" s="35"/>
      <c r="LZ108" s="35"/>
      <c r="MA108" s="35"/>
      <c r="MB108" s="35"/>
      <c r="MC108" s="35"/>
      <c r="MD108" s="35"/>
      <c r="ME108" s="35"/>
      <c r="MF108" s="35"/>
      <c r="MG108" s="35"/>
      <c r="MH108" s="35"/>
      <c r="MI108" s="35"/>
      <c r="MJ108" s="35"/>
      <c r="MK108" s="35"/>
      <c r="ML108" s="35"/>
      <c r="MM108" s="35"/>
      <c r="MN108" s="35"/>
      <c r="MO108" s="35"/>
      <c r="MP108" s="35"/>
      <c r="MQ108" s="35"/>
      <c r="MR108" s="35"/>
      <c r="MS108" s="35"/>
      <c r="MT108" s="35"/>
      <c r="MU108" s="35"/>
      <c r="MV108" s="35"/>
      <c r="MW108" s="35"/>
      <c r="MX108" s="35"/>
      <c r="MY108" s="35"/>
      <c r="MZ108" s="35"/>
      <c r="NA108" s="35"/>
      <c r="NB108" s="35"/>
      <c r="NC108" s="35"/>
      <c r="ND108" s="35"/>
      <c r="NE108" s="35"/>
      <c r="NF108" s="35"/>
      <c r="NG108" s="35"/>
      <c r="NH108" s="35"/>
      <c r="NI108" s="35"/>
      <c r="NJ108" s="35"/>
      <c r="NK108" s="35"/>
      <c r="NL108" s="35"/>
      <c r="NM108" s="35"/>
      <c r="NN108" s="35"/>
      <c r="NO108" s="35"/>
      <c r="NP108" s="35"/>
      <c r="NQ108" s="35"/>
      <c r="NR108" s="35"/>
      <c r="NS108" s="35"/>
      <c r="NT108" s="35"/>
      <c r="NU108" s="35"/>
      <c r="NV108" s="35"/>
      <c r="NW108" s="35"/>
      <c r="NX108" s="35"/>
      <c r="NY108" s="35"/>
      <c r="NZ108" s="35"/>
      <c r="OA108" s="35"/>
      <c r="OB108" s="35"/>
      <c r="OC108" s="35"/>
      <c r="OD108" s="35"/>
      <c r="OE108" s="35"/>
      <c r="OF108" s="35"/>
      <c r="OG108" s="35"/>
      <c r="OH108" s="35"/>
      <c r="OI108" s="35"/>
      <c r="OJ108" s="35"/>
      <c r="OK108" s="35"/>
      <c r="OL108" s="35"/>
      <c r="OM108" s="35"/>
      <c r="ON108" s="35"/>
      <c r="OO108" s="35"/>
      <c r="OP108" s="35"/>
      <c r="OQ108" s="35"/>
      <c r="OR108" s="35"/>
      <c r="OS108" s="35"/>
      <c r="OT108" s="35"/>
      <c r="OU108" s="35"/>
      <c r="OV108" s="35"/>
      <c r="OW108" s="35"/>
      <c r="OX108" s="35"/>
      <c r="OY108" s="35"/>
      <c r="OZ108" s="35"/>
      <c r="PA108" s="35"/>
      <c r="PB108" s="35"/>
      <c r="PC108" s="35"/>
      <c r="PD108" s="35"/>
      <c r="PE108" s="35"/>
      <c r="PF108" s="35"/>
      <c r="PG108" s="35"/>
      <c r="PH108" s="35"/>
      <c r="PI108" s="35"/>
      <c r="PJ108" s="35"/>
      <c r="PK108" s="35"/>
      <c r="PL108" s="35"/>
      <c r="PM108" s="35"/>
      <c r="PN108" s="35"/>
      <c r="PO108" s="35"/>
      <c r="PP108" s="35"/>
      <c r="PQ108" s="35"/>
      <c r="PR108" s="35"/>
      <c r="PS108" s="35"/>
      <c r="PT108" s="35"/>
      <c r="PU108" s="35"/>
      <c r="PV108" s="35"/>
      <c r="PW108" s="35"/>
      <c r="PX108" s="35"/>
      <c r="PY108" s="35"/>
      <c r="PZ108" s="35"/>
      <c r="QA108" s="35"/>
      <c r="QB108" s="35"/>
      <c r="QC108" s="35"/>
      <c r="QD108" s="35"/>
      <c r="QE108" s="35"/>
      <c r="QF108" s="35"/>
      <c r="QG108" s="35"/>
      <c r="QH108" s="35"/>
      <c r="QI108" s="35"/>
      <c r="QJ108" s="35"/>
      <c r="QK108" s="35"/>
      <c r="QL108" s="35"/>
      <c r="QM108" s="35"/>
      <c r="QN108" s="35"/>
      <c r="QO108" s="35"/>
      <c r="QP108" s="35"/>
      <c r="QQ108" s="35"/>
      <c r="QR108" s="35"/>
      <c r="QS108" s="35"/>
      <c r="QT108" s="35"/>
      <c r="QU108" s="35"/>
      <c r="QV108" s="35"/>
      <c r="QW108" s="35"/>
      <c r="QX108" s="35"/>
      <c r="QY108" s="35"/>
      <c r="QZ108" s="35"/>
      <c r="RA108" s="35"/>
      <c r="RB108" s="35"/>
      <c r="RC108" s="35"/>
      <c r="RD108" s="35"/>
      <c r="RE108" s="35"/>
      <c r="RF108" s="35"/>
      <c r="RG108" s="35"/>
      <c r="RH108" s="35"/>
      <c r="RI108" s="35"/>
      <c r="RJ108" s="35"/>
      <c r="RK108" s="35"/>
      <c r="RL108" s="35"/>
      <c r="RM108" s="35"/>
      <c r="RN108" s="35"/>
      <c r="RO108" s="35"/>
      <c r="RP108" s="35"/>
      <c r="RQ108" s="35"/>
      <c r="RR108" s="35"/>
      <c r="RS108" s="35"/>
      <c r="RT108" s="35"/>
      <c r="RU108" s="35"/>
      <c r="RV108" s="35"/>
      <c r="RW108" s="35"/>
      <c r="RX108" s="35"/>
      <c r="RY108" s="35"/>
      <c r="RZ108" s="35"/>
      <c r="SA108" s="35"/>
      <c r="SB108" s="35"/>
      <c r="SC108" s="35"/>
      <c r="SD108" s="35"/>
      <c r="SE108" s="35"/>
      <c r="SF108" s="35"/>
      <c r="SG108" s="35"/>
      <c r="SH108" s="35"/>
      <c r="SI108" s="35"/>
      <c r="SJ108" s="35"/>
      <c r="SK108" s="35"/>
      <c r="SL108" s="35"/>
      <c r="SM108" s="35"/>
      <c r="SN108" s="35"/>
      <c r="SO108" s="35"/>
      <c r="SP108" s="35"/>
      <c r="SQ108" s="35"/>
      <c r="SR108" s="35"/>
      <c r="SS108" s="35"/>
      <c r="ST108" s="35"/>
      <c r="SU108" s="35"/>
      <c r="SV108" s="35"/>
      <c r="SW108" s="35"/>
      <c r="SX108" s="35"/>
      <c r="SY108" s="35"/>
      <c r="SZ108" s="35"/>
      <c r="TA108" s="35"/>
      <c r="TB108" s="35"/>
      <c r="TC108" s="35"/>
      <c r="TD108" s="35"/>
      <c r="TE108" s="35"/>
      <c r="TF108" s="35"/>
      <c r="TG108" s="35"/>
      <c r="TH108" s="35"/>
      <c r="TI108" s="35"/>
      <c r="TJ108" s="35"/>
      <c r="TK108" s="35"/>
      <c r="TL108" s="35"/>
      <c r="TM108" s="35"/>
      <c r="TN108" s="35"/>
      <c r="TO108" s="35"/>
      <c r="TP108" s="35"/>
      <c r="TQ108" s="35"/>
      <c r="TR108" s="35"/>
      <c r="TS108" s="35"/>
      <c r="TT108" s="35"/>
      <c r="TU108" s="35"/>
      <c r="TV108" s="35"/>
      <c r="TW108" s="35"/>
      <c r="TX108" s="35"/>
      <c r="TY108" s="35"/>
      <c r="TZ108" s="35"/>
      <c r="UA108" s="35"/>
      <c r="UB108" s="35"/>
      <c r="UC108" s="35"/>
      <c r="UD108" s="35"/>
      <c r="UE108" s="35"/>
      <c r="UF108" s="35"/>
      <c r="UG108" s="35"/>
      <c r="UH108" s="35"/>
      <c r="UI108" s="35"/>
      <c r="UJ108" s="35"/>
      <c r="UK108" s="35"/>
      <c r="UL108" s="35"/>
      <c r="UM108" s="35"/>
      <c r="UN108" s="35"/>
      <c r="UO108" s="35"/>
      <c r="UP108" s="35"/>
      <c r="UQ108" s="35"/>
      <c r="UR108" s="35"/>
      <c r="US108" s="35"/>
      <c r="UT108" s="35"/>
      <c r="UU108" s="35"/>
      <c r="UV108" s="35"/>
      <c r="UW108" s="35"/>
      <c r="UX108" s="35"/>
      <c r="UY108" s="35"/>
      <c r="UZ108" s="35"/>
      <c r="VA108" s="35"/>
      <c r="VB108" s="35"/>
      <c r="VC108" s="35"/>
      <c r="VD108" s="35"/>
      <c r="VE108" s="35"/>
      <c r="VF108" s="35"/>
      <c r="VG108" s="35"/>
      <c r="VH108" s="35"/>
      <c r="VI108" s="35"/>
      <c r="VJ108" s="35"/>
      <c r="VK108" s="35"/>
      <c r="VL108" s="35"/>
      <c r="VM108" s="35"/>
      <c r="VN108" s="35"/>
      <c r="VO108" s="35"/>
      <c r="VP108" s="35"/>
      <c r="VQ108" s="35"/>
      <c r="VR108" s="35"/>
      <c r="VS108" s="35"/>
      <c r="VT108" s="35"/>
      <c r="VU108" s="35"/>
      <c r="VV108" s="35"/>
      <c r="VW108" s="35"/>
      <c r="VX108" s="35"/>
      <c r="VY108" s="35"/>
      <c r="VZ108" s="35"/>
      <c r="WA108" s="35"/>
      <c r="WB108" s="35"/>
      <c r="WC108" s="35"/>
      <c r="WD108" s="35"/>
      <c r="WE108" s="35"/>
      <c r="WF108" s="35"/>
      <c r="WG108" s="35"/>
      <c r="WH108" s="35"/>
      <c r="WI108" s="35"/>
      <c r="WJ108" s="35"/>
      <c r="WK108" s="35"/>
      <c r="WL108" s="35"/>
      <c r="WM108" s="35"/>
      <c r="WN108" s="35"/>
      <c r="WO108" s="35"/>
      <c r="WP108" s="35"/>
      <c r="WQ108" s="35"/>
      <c r="WR108" s="35"/>
      <c r="WS108" s="35"/>
      <c r="WT108" s="35"/>
      <c r="WU108" s="35"/>
      <c r="WV108" s="35"/>
      <c r="WW108" s="35"/>
      <c r="WX108" s="35"/>
      <c r="WY108" s="35"/>
      <c r="WZ108" s="35"/>
      <c r="XA108" s="35"/>
      <c r="XB108" s="35"/>
      <c r="XC108" s="35"/>
      <c r="XD108" s="35"/>
      <c r="XE108" s="35"/>
      <c r="XF108" s="35"/>
      <c r="XG108" s="35"/>
      <c r="XH108" s="35"/>
      <c r="XI108" s="35"/>
      <c r="XJ108" s="35"/>
      <c r="XK108" s="35"/>
      <c r="XL108" s="35"/>
      <c r="XM108" s="35"/>
      <c r="XN108" s="35"/>
      <c r="XO108" s="35"/>
      <c r="XP108" s="35"/>
      <c r="XQ108" s="35"/>
      <c r="XR108" s="35"/>
      <c r="XS108" s="35"/>
      <c r="XT108" s="35"/>
      <c r="XU108" s="35"/>
      <c r="XV108" s="35"/>
      <c r="XW108" s="35"/>
      <c r="XX108" s="35"/>
      <c r="XY108" s="35"/>
      <c r="XZ108" s="35"/>
      <c r="YA108" s="35"/>
      <c r="YB108" s="35"/>
      <c r="YC108" s="35"/>
      <c r="YD108" s="35"/>
      <c r="YE108" s="35"/>
      <c r="YF108" s="35"/>
      <c r="YG108" s="35"/>
      <c r="YH108" s="35"/>
      <c r="YI108" s="35"/>
      <c r="YJ108" s="35"/>
      <c r="YK108" s="35"/>
      <c r="YL108" s="35"/>
      <c r="YM108" s="35"/>
      <c r="YN108" s="35"/>
      <c r="YO108" s="35"/>
      <c r="YP108" s="35"/>
      <c r="YQ108" s="35"/>
      <c r="YR108" s="35"/>
      <c r="YS108" s="35"/>
      <c r="YT108" s="35"/>
      <c r="YU108" s="35"/>
      <c r="YV108" s="35"/>
      <c r="YW108" s="35"/>
      <c r="YX108" s="35"/>
      <c r="YY108" s="35"/>
      <c r="YZ108" s="35"/>
      <c r="ZA108" s="35"/>
      <c r="ZB108" s="35"/>
      <c r="ZC108" s="35"/>
      <c r="ZD108" s="35"/>
      <c r="ZE108" s="35"/>
      <c r="ZF108" s="35"/>
      <c r="ZG108" s="35"/>
      <c r="ZH108" s="35"/>
      <c r="ZI108" s="35"/>
      <c r="ZJ108" s="35"/>
      <c r="ZK108" s="35"/>
      <c r="ZL108" s="35"/>
      <c r="ZM108" s="35"/>
      <c r="ZN108" s="35"/>
      <c r="ZO108" s="35"/>
      <c r="ZP108" s="35"/>
      <c r="ZQ108" s="35"/>
      <c r="ZR108" s="35"/>
      <c r="ZS108" s="35"/>
      <c r="ZT108" s="35"/>
      <c r="ZU108" s="35"/>
      <c r="ZV108" s="35"/>
      <c r="ZW108" s="35"/>
      <c r="ZX108" s="35"/>
      <c r="ZY108" s="35"/>
      <c r="ZZ108" s="35"/>
      <c r="AAA108" s="35"/>
      <c r="AAB108" s="35"/>
      <c r="AAC108" s="35"/>
      <c r="AAD108" s="35"/>
      <c r="AAE108" s="35"/>
      <c r="AAF108" s="35"/>
      <c r="AAG108" s="35"/>
      <c r="AAH108" s="35"/>
      <c r="AAI108" s="35"/>
      <c r="AAJ108" s="35"/>
      <c r="AAK108" s="35"/>
      <c r="AAL108" s="35"/>
      <c r="AAM108" s="35"/>
      <c r="AAN108" s="35"/>
      <c r="AAO108" s="35">
        <v>45</v>
      </c>
      <c r="AAP108" s="35"/>
      <c r="AAQ108" s="35"/>
      <c r="AAR108" s="35"/>
      <c r="AAS108" s="35"/>
      <c r="AAT108" s="35"/>
      <c r="AAU108" s="35"/>
      <c r="AAV108" s="35"/>
      <c r="AAW108" s="35"/>
      <c r="AAX108" s="35"/>
      <c r="AAY108" s="35"/>
      <c r="AAZ108" s="35"/>
      <c r="ABA108" s="35"/>
      <c r="ABB108" s="35"/>
      <c r="ABC108" s="35"/>
      <c r="ABD108" s="35"/>
      <c r="ABE108" s="35"/>
      <c r="ABF108" s="35"/>
      <c r="ABG108" s="35"/>
      <c r="ABH108" s="35"/>
      <c r="ABI108" s="35"/>
      <c r="ABJ108" s="35"/>
      <c r="ABK108" s="35"/>
      <c r="ABL108" s="35"/>
      <c r="ABM108" s="35"/>
      <c r="ABN108" s="35"/>
      <c r="ABO108" s="35"/>
      <c r="ABP108" s="35"/>
      <c r="ABQ108" s="35"/>
      <c r="ABR108" s="35"/>
      <c r="ABS108" s="35"/>
      <c r="ABT108" s="35"/>
      <c r="ABU108" s="35"/>
      <c r="ABV108" s="35"/>
      <c r="ABW108" s="35"/>
      <c r="ABX108" s="35"/>
      <c r="ABY108" s="35"/>
      <c r="ABZ108" s="35"/>
      <c r="ACA108" s="35"/>
      <c r="ACB108" s="35"/>
      <c r="ACC108" s="35"/>
      <c r="ACD108" s="35"/>
      <c r="ACE108" s="35"/>
      <c r="ACF108" s="35"/>
      <c r="ACG108" s="35"/>
      <c r="ACH108" s="35"/>
      <c r="ACI108" s="35"/>
      <c r="ACJ108" s="35"/>
      <c r="ACK108" s="35"/>
      <c r="ACL108" s="35"/>
      <c r="ACM108" s="35"/>
      <c r="ACN108" s="35"/>
      <c r="ACO108" s="35"/>
      <c r="ACP108" s="35"/>
      <c r="ACQ108" s="35"/>
      <c r="ACR108" s="35"/>
      <c r="ACS108" s="35"/>
      <c r="ACT108" s="35"/>
      <c r="ACU108" s="35"/>
      <c r="ACV108" s="35"/>
      <c r="ACW108" s="35"/>
      <c r="ACX108" s="35"/>
      <c r="ACY108" s="35"/>
      <c r="ACZ108" s="35"/>
      <c r="ADA108" s="35"/>
      <c r="ADB108" s="35"/>
      <c r="ADC108" s="35"/>
      <c r="ADD108" s="35"/>
      <c r="ADE108" s="35"/>
      <c r="ADF108" s="35"/>
      <c r="ADG108" s="35"/>
      <c r="ADH108" s="35"/>
      <c r="ADI108" s="35"/>
      <c r="ADJ108" s="35"/>
      <c r="ADK108" s="35"/>
      <c r="ADL108" s="35"/>
      <c r="ADM108" s="35"/>
      <c r="ADN108" s="35"/>
      <c r="ADO108" s="35"/>
      <c r="ADP108" s="35"/>
      <c r="ADQ108" s="35"/>
      <c r="ADR108" s="35"/>
      <c r="ADS108" s="35"/>
      <c r="ADT108" s="35"/>
      <c r="ADU108" s="35"/>
      <c r="ADV108" s="35"/>
      <c r="ADW108" s="35"/>
      <c r="ADX108" s="35"/>
      <c r="ADY108" s="26">
        <f t="shared" si="4"/>
        <v>0</v>
      </c>
      <c r="ADZ108" s="5"/>
    </row>
    <row r="109" spans="1:806" s="33" customFormat="1" ht="12" customHeight="1" x14ac:dyDescent="0.2">
      <c r="A109" s="51" t="s">
        <v>534</v>
      </c>
      <c r="B109" s="65">
        <f t="shared" si="3"/>
        <v>1.8000000000000003</v>
      </c>
      <c r="C109" s="57">
        <v>0.9</v>
      </c>
      <c r="D109" s="60">
        <v>44832</v>
      </c>
      <c r="E109" s="67">
        <v>108.02</v>
      </c>
      <c r="F109" s="67">
        <f t="shared" si="5"/>
        <v>194.43600000000004</v>
      </c>
      <c r="G109" s="6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15"/>
      <c r="BF109" s="15"/>
      <c r="BG109" s="136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5"/>
      <c r="CQ109" s="35"/>
      <c r="CR109" s="35"/>
      <c r="CS109" s="35"/>
      <c r="CT109" s="35"/>
      <c r="CU109" s="35"/>
      <c r="CV109" s="35"/>
      <c r="CW109" s="35"/>
      <c r="CX109" s="35"/>
      <c r="CY109" s="35"/>
      <c r="CZ109" s="35"/>
      <c r="DA109" s="35"/>
      <c r="DB109" s="35"/>
      <c r="DC109" s="35"/>
      <c r="DD109" s="35"/>
      <c r="DE109" s="35"/>
      <c r="DF109" s="35"/>
      <c r="DG109" s="35"/>
      <c r="DH109" s="35"/>
      <c r="DI109" s="35"/>
      <c r="DJ109" s="35"/>
      <c r="DK109" s="35"/>
      <c r="DL109" s="35"/>
      <c r="DM109" s="35"/>
      <c r="DN109" s="35"/>
      <c r="DO109" s="35"/>
      <c r="DP109" s="35"/>
      <c r="DQ109" s="35"/>
      <c r="DR109" s="35"/>
      <c r="DS109" s="35"/>
      <c r="DT109" s="35"/>
      <c r="DU109" s="35"/>
      <c r="DV109" s="35"/>
      <c r="DW109" s="35"/>
      <c r="DX109" s="35"/>
      <c r="DY109" s="35"/>
      <c r="DZ109" s="35"/>
      <c r="EA109" s="35"/>
      <c r="EB109" s="35"/>
      <c r="EC109" s="35"/>
      <c r="ED109" s="35"/>
      <c r="EE109" s="35"/>
      <c r="EF109" s="35"/>
      <c r="EG109" s="35"/>
      <c r="EH109" s="35"/>
      <c r="EI109" s="35"/>
      <c r="EJ109" s="35"/>
      <c r="EK109" s="35"/>
      <c r="EL109" s="35"/>
      <c r="EM109" s="35"/>
      <c r="EN109" s="35"/>
      <c r="EO109" s="35"/>
      <c r="EP109" s="35"/>
      <c r="EQ109" s="35"/>
      <c r="ER109" s="35"/>
      <c r="ES109" s="35"/>
      <c r="ET109" s="35"/>
      <c r="EU109" s="35"/>
      <c r="EV109" s="35"/>
      <c r="EW109" s="35"/>
      <c r="EX109" s="35"/>
      <c r="EY109" s="35"/>
      <c r="EZ109" s="35"/>
      <c r="FA109" s="35"/>
      <c r="FB109" s="35"/>
      <c r="FC109" s="35"/>
      <c r="FD109" s="35"/>
      <c r="FE109" s="35"/>
      <c r="FF109" s="35"/>
      <c r="FG109" s="35"/>
      <c r="FH109" s="35"/>
      <c r="FI109" s="35"/>
      <c r="FJ109" s="35"/>
      <c r="FK109" s="35"/>
      <c r="FL109" s="35"/>
      <c r="FM109" s="35"/>
      <c r="FN109" s="35"/>
      <c r="FO109" s="35"/>
      <c r="FP109" s="35"/>
      <c r="FQ109" s="35"/>
      <c r="FR109" s="35"/>
      <c r="FS109" s="35"/>
      <c r="FT109" s="35"/>
      <c r="FU109" s="35"/>
      <c r="FV109" s="35"/>
      <c r="FW109" s="35"/>
      <c r="FX109" s="35"/>
      <c r="FY109" s="35"/>
      <c r="FZ109" s="35"/>
      <c r="GA109" s="35"/>
      <c r="GB109" s="35"/>
      <c r="GC109" s="35"/>
      <c r="GD109" s="35"/>
      <c r="GE109" s="35"/>
      <c r="GF109" s="35"/>
      <c r="GG109" s="35"/>
      <c r="GH109" s="35"/>
      <c r="GI109" s="35"/>
      <c r="GJ109" s="35"/>
      <c r="GK109" s="35"/>
      <c r="GL109" s="35"/>
      <c r="GM109" s="35"/>
      <c r="GN109" s="35"/>
      <c r="GO109" s="35"/>
      <c r="GP109" s="35"/>
      <c r="GQ109" s="35"/>
      <c r="GR109" s="35"/>
      <c r="GS109" s="35"/>
      <c r="GT109" s="35"/>
      <c r="GU109" s="35"/>
      <c r="GV109" s="35"/>
      <c r="GW109" s="35"/>
      <c r="GX109" s="35"/>
      <c r="GY109" s="35"/>
      <c r="GZ109" s="35"/>
      <c r="HA109" s="35"/>
      <c r="HB109" s="35"/>
      <c r="HC109" s="35"/>
      <c r="HD109" s="35"/>
      <c r="HE109" s="35"/>
      <c r="HF109" s="35"/>
      <c r="HG109" s="35"/>
      <c r="HH109" s="35"/>
      <c r="HI109" s="35"/>
      <c r="HJ109" s="35"/>
      <c r="HK109" s="35"/>
      <c r="HL109" s="35"/>
      <c r="HM109" s="35"/>
      <c r="HN109" s="35"/>
      <c r="HO109" s="35"/>
      <c r="HP109" s="35"/>
      <c r="HQ109" s="35"/>
      <c r="HR109" s="35"/>
      <c r="HS109" s="35"/>
      <c r="HT109" s="35"/>
      <c r="HU109" s="35"/>
      <c r="HV109" s="35"/>
      <c r="HW109" s="35"/>
      <c r="HX109" s="35"/>
      <c r="HY109" s="35"/>
      <c r="HZ109" s="35"/>
      <c r="IA109" s="35"/>
      <c r="IB109" s="35"/>
      <c r="IC109" s="35"/>
      <c r="ID109" s="35"/>
      <c r="IE109" s="35"/>
      <c r="IF109" s="35"/>
      <c r="IG109" s="35"/>
      <c r="IH109" s="35"/>
      <c r="II109" s="35"/>
      <c r="IJ109" s="35"/>
      <c r="IK109" s="35"/>
      <c r="IL109" s="35"/>
      <c r="IM109" s="35"/>
      <c r="IN109" s="35"/>
      <c r="IO109" s="35"/>
      <c r="IP109" s="35"/>
      <c r="IQ109" s="35"/>
      <c r="IR109" s="35"/>
      <c r="IS109" s="35"/>
      <c r="IT109" s="35"/>
      <c r="IU109" s="35"/>
      <c r="IV109" s="35"/>
      <c r="IW109" s="35"/>
      <c r="IX109" s="35"/>
      <c r="IY109" s="35"/>
      <c r="IZ109" s="35"/>
      <c r="JA109" s="35"/>
      <c r="JB109" s="35"/>
      <c r="JC109" s="35"/>
      <c r="JD109" s="35"/>
      <c r="JE109" s="35"/>
      <c r="JF109" s="35"/>
      <c r="JG109" s="35"/>
      <c r="JH109" s="35"/>
      <c r="JI109" s="35"/>
      <c r="JJ109" s="35"/>
      <c r="JK109" s="35"/>
      <c r="JL109" s="35"/>
      <c r="JM109" s="35"/>
      <c r="JN109" s="35"/>
      <c r="JO109" s="35"/>
      <c r="JP109" s="35"/>
      <c r="JQ109" s="35"/>
      <c r="JR109" s="35"/>
      <c r="JS109" s="35"/>
      <c r="JT109" s="35"/>
      <c r="JU109" s="35"/>
      <c r="JV109" s="35"/>
      <c r="JW109" s="35"/>
      <c r="JX109" s="35"/>
      <c r="JY109" s="35"/>
      <c r="JZ109" s="35"/>
      <c r="KA109" s="35"/>
      <c r="KB109" s="35"/>
      <c r="KC109" s="35"/>
      <c r="KD109" s="35"/>
      <c r="KE109" s="35"/>
      <c r="KF109" s="35"/>
      <c r="KG109" s="35"/>
      <c r="KH109" s="35"/>
      <c r="KI109" s="35"/>
      <c r="KJ109" s="35"/>
      <c r="KK109" s="35"/>
      <c r="KL109" s="35"/>
      <c r="KM109" s="35"/>
      <c r="KN109" s="35"/>
      <c r="KO109" s="35"/>
      <c r="KP109" s="35"/>
      <c r="KQ109" s="35"/>
      <c r="KR109" s="35"/>
      <c r="KS109" s="35"/>
      <c r="KT109" s="35"/>
      <c r="KU109" s="35"/>
      <c r="KV109" s="35"/>
      <c r="KW109" s="35"/>
      <c r="KX109" s="35"/>
      <c r="KY109" s="35"/>
      <c r="KZ109" s="35"/>
      <c r="LA109" s="35"/>
      <c r="LB109" s="35"/>
      <c r="LC109" s="35"/>
      <c r="LD109" s="35"/>
      <c r="LE109" s="35"/>
      <c r="LF109" s="35"/>
      <c r="LG109" s="35"/>
      <c r="LH109" s="35"/>
      <c r="LI109" s="35"/>
      <c r="LJ109" s="35"/>
      <c r="LK109" s="35"/>
      <c r="LL109" s="35"/>
      <c r="LM109" s="35"/>
      <c r="LN109" s="35"/>
      <c r="LO109" s="35"/>
      <c r="LP109" s="35"/>
      <c r="LQ109" s="35"/>
      <c r="LR109" s="35"/>
      <c r="LS109" s="35"/>
      <c r="LT109" s="35"/>
      <c r="LU109" s="35"/>
      <c r="LV109" s="35"/>
      <c r="LW109" s="35"/>
      <c r="LX109" s="35"/>
      <c r="LY109" s="35"/>
      <c r="LZ109" s="35"/>
      <c r="MA109" s="35"/>
      <c r="MB109" s="35"/>
      <c r="MC109" s="35"/>
      <c r="MD109" s="35"/>
      <c r="ME109" s="35"/>
      <c r="MF109" s="35"/>
      <c r="MG109" s="35"/>
      <c r="MH109" s="35"/>
      <c r="MI109" s="35"/>
      <c r="MJ109" s="35"/>
      <c r="MK109" s="35"/>
      <c r="ML109" s="35"/>
      <c r="MM109" s="35"/>
      <c r="MN109" s="35"/>
      <c r="MO109" s="35"/>
      <c r="MP109" s="35"/>
      <c r="MQ109" s="35"/>
      <c r="MR109" s="35"/>
      <c r="MS109" s="35"/>
      <c r="MT109" s="35"/>
      <c r="MU109" s="35"/>
      <c r="MV109" s="35"/>
      <c r="MW109" s="35"/>
      <c r="MX109" s="35"/>
      <c r="MY109" s="35"/>
      <c r="MZ109" s="35"/>
      <c r="NA109" s="35">
        <v>2.7</v>
      </c>
      <c r="NB109" s="35"/>
      <c r="NC109" s="35"/>
      <c r="ND109" s="35"/>
      <c r="NE109" s="35"/>
      <c r="NF109" s="35"/>
      <c r="NG109" s="35"/>
      <c r="NH109" s="35"/>
      <c r="NI109" s="35"/>
      <c r="NJ109" s="35"/>
      <c r="NK109" s="35"/>
      <c r="NL109" s="35"/>
      <c r="NM109" s="35"/>
      <c r="NN109" s="35"/>
      <c r="NO109" s="35"/>
      <c r="NP109" s="35"/>
      <c r="NQ109" s="35"/>
      <c r="NR109" s="35"/>
      <c r="NS109" s="35"/>
      <c r="NT109" s="35"/>
      <c r="NU109" s="35"/>
      <c r="NV109" s="35"/>
      <c r="NW109" s="35"/>
      <c r="NX109" s="35"/>
      <c r="NY109" s="35"/>
      <c r="NZ109" s="35"/>
      <c r="OA109" s="35"/>
      <c r="OB109" s="35"/>
      <c r="OC109" s="35"/>
      <c r="OD109" s="35"/>
      <c r="OE109" s="35"/>
      <c r="OF109" s="35">
        <v>0.9</v>
      </c>
      <c r="OG109" s="35"/>
      <c r="OH109" s="35"/>
      <c r="OI109" s="35"/>
      <c r="OJ109" s="35"/>
      <c r="OK109" s="35"/>
      <c r="OL109" s="35">
        <v>1.8</v>
      </c>
      <c r="OM109" s="35"/>
      <c r="ON109" s="35"/>
      <c r="OO109" s="35"/>
      <c r="OP109" s="35"/>
      <c r="OQ109" s="35"/>
      <c r="OR109" s="35"/>
      <c r="OS109" s="35"/>
      <c r="OT109" s="35"/>
      <c r="OU109" s="35"/>
      <c r="OV109" s="35"/>
      <c r="OW109" s="35"/>
      <c r="OX109" s="35"/>
      <c r="OY109" s="35"/>
      <c r="OZ109" s="35"/>
      <c r="PA109" s="35"/>
      <c r="PB109" s="35"/>
      <c r="PC109" s="35"/>
      <c r="PD109" s="35"/>
      <c r="PE109" s="35"/>
      <c r="PF109" s="35"/>
      <c r="PG109" s="35"/>
      <c r="PH109" s="35"/>
      <c r="PI109" s="35"/>
      <c r="PJ109" s="35"/>
      <c r="PK109" s="35"/>
      <c r="PL109" s="35"/>
      <c r="PM109" s="35"/>
      <c r="PN109" s="35"/>
      <c r="PO109" s="35"/>
      <c r="PP109" s="35"/>
      <c r="PQ109" s="35"/>
      <c r="PR109" s="35"/>
      <c r="PS109" s="35"/>
      <c r="PT109" s="35"/>
      <c r="PU109" s="35"/>
      <c r="PV109" s="35"/>
      <c r="PW109" s="35"/>
      <c r="PX109" s="35"/>
      <c r="PY109" s="35"/>
      <c r="PZ109" s="35"/>
      <c r="QA109" s="35"/>
      <c r="QB109" s="35"/>
      <c r="QC109" s="35"/>
      <c r="QD109" s="35"/>
      <c r="QE109" s="35"/>
      <c r="QF109" s="35"/>
      <c r="QG109" s="35"/>
      <c r="QH109" s="35"/>
      <c r="QI109" s="35"/>
      <c r="QJ109" s="35"/>
      <c r="QK109" s="35"/>
      <c r="QL109" s="35"/>
      <c r="QM109" s="35"/>
      <c r="QN109" s="35"/>
      <c r="QO109" s="35"/>
      <c r="QP109" s="35"/>
      <c r="QQ109" s="35"/>
      <c r="QR109" s="35"/>
      <c r="QS109" s="35"/>
      <c r="QT109" s="35"/>
      <c r="QU109" s="35"/>
      <c r="QV109" s="35"/>
      <c r="QW109" s="35"/>
      <c r="QX109" s="35"/>
      <c r="QY109" s="35"/>
      <c r="QZ109" s="35"/>
      <c r="RA109" s="35"/>
      <c r="RB109" s="35"/>
      <c r="RC109" s="35"/>
      <c r="RD109" s="35"/>
      <c r="RE109" s="35"/>
      <c r="RF109" s="35"/>
      <c r="RG109" s="35"/>
      <c r="RH109" s="35"/>
      <c r="RI109" s="35"/>
      <c r="RJ109" s="35"/>
      <c r="RK109" s="35"/>
      <c r="RL109" s="35"/>
      <c r="RM109" s="35"/>
      <c r="RN109" s="35"/>
      <c r="RO109" s="35"/>
      <c r="RP109" s="35"/>
      <c r="RQ109" s="35"/>
      <c r="RR109" s="35"/>
      <c r="RS109" s="35"/>
      <c r="RT109" s="35"/>
      <c r="RU109" s="35"/>
      <c r="RV109" s="35"/>
      <c r="RW109" s="35"/>
      <c r="RX109" s="35"/>
      <c r="RY109" s="35"/>
      <c r="RZ109" s="35"/>
      <c r="SA109" s="35"/>
      <c r="SB109" s="35"/>
      <c r="SC109" s="35"/>
      <c r="SD109" s="35"/>
      <c r="SE109" s="35"/>
      <c r="SF109" s="35"/>
      <c r="SG109" s="35"/>
      <c r="SH109" s="35"/>
      <c r="SI109" s="35"/>
      <c r="SJ109" s="35"/>
      <c r="SK109" s="35"/>
      <c r="SL109" s="35"/>
      <c r="SM109" s="35"/>
      <c r="SN109" s="35"/>
      <c r="SO109" s="35"/>
      <c r="SP109" s="35"/>
      <c r="SQ109" s="35"/>
      <c r="SR109" s="35"/>
      <c r="SS109" s="35"/>
      <c r="ST109" s="35"/>
      <c r="SU109" s="35"/>
      <c r="SV109" s="35"/>
      <c r="SW109" s="35"/>
      <c r="SX109" s="35"/>
      <c r="SY109" s="35"/>
      <c r="SZ109" s="35"/>
      <c r="TA109" s="35"/>
      <c r="TB109" s="35"/>
      <c r="TC109" s="35"/>
      <c r="TD109" s="35"/>
      <c r="TE109" s="35"/>
      <c r="TF109" s="35"/>
      <c r="TG109" s="35"/>
      <c r="TH109" s="35"/>
      <c r="TI109" s="35"/>
      <c r="TJ109" s="35"/>
      <c r="TK109" s="35"/>
      <c r="TL109" s="35"/>
      <c r="TM109" s="35"/>
      <c r="TN109" s="35"/>
      <c r="TO109" s="35"/>
      <c r="TP109" s="35"/>
      <c r="TQ109" s="35"/>
      <c r="TR109" s="35"/>
      <c r="TS109" s="35"/>
      <c r="TT109" s="35"/>
      <c r="TU109" s="35"/>
      <c r="TV109" s="35"/>
      <c r="TW109" s="35"/>
      <c r="TX109" s="35"/>
      <c r="TY109" s="35"/>
      <c r="TZ109" s="35"/>
      <c r="UA109" s="35"/>
      <c r="UB109" s="35"/>
      <c r="UC109" s="35"/>
      <c r="UD109" s="35"/>
      <c r="UE109" s="35"/>
      <c r="UF109" s="35"/>
      <c r="UG109" s="35"/>
      <c r="UH109" s="35"/>
      <c r="UI109" s="35"/>
      <c r="UJ109" s="35"/>
      <c r="UK109" s="35"/>
      <c r="UL109" s="35"/>
      <c r="UM109" s="35"/>
      <c r="UN109" s="35"/>
      <c r="UO109" s="35"/>
      <c r="UP109" s="35"/>
      <c r="UQ109" s="35"/>
      <c r="UR109" s="35"/>
      <c r="US109" s="35"/>
      <c r="UT109" s="35"/>
      <c r="UU109" s="35"/>
      <c r="UV109" s="35"/>
      <c r="UW109" s="35"/>
      <c r="UX109" s="35"/>
      <c r="UY109" s="35"/>
      <c r="UZ109" s="35"/>
      <c r="VA109" s="35"/>
      <c r="VB109" s="35"/>
      <c r="VC109" s="35"/>
      <c r="VD109" s="35"/>
      <c r="VE109" s="35"/>
      <c r="VF109" s="35">
        <v>2.7</v>
      </c>
      <c r="VG109" s="35"/>
      <c r="VH109" s="35"/>
      <c r="VI109" s="35"/>
      <c r="VJ109" s="35"/>
      <c r="VK109" s="35"/>
      <c r="VL109" s="35"/>
      <c r="VM109" s="35"/>
      <c r="VN109" s="35"/>
      <c r="VO109" s="35"/>
      <c r="VP109" s="35"/>
      <c r="VQ109" s="35"/>
      <c r="VR109" s="35"/>
      <c r="VS109" s="35"/>
      <c r="VT109" s="35"/>
      <c r="VU109" s="35"/>
      <c r="VV109" s="35"/>
      <c r="VW109" s="35"/>
      <c r="VX109" s="35"/>
      <c r="VY109" s="35"/>
      <c r="VZ109" s="35"/>
      <c r="WA109" s="35"/>
      <c r="WB109" s="35"/>
      <c r="WC109" s="35"/>
      <c r="WD109" s="35"/>
      <c r="WE109" s="35"/>
      <c r="WF109" s="35"/>
      <c r="WG109" s="35"/>
      <c r="WH109" s="35"/>
      <c r="WI109" s="35"/>
      <c r="WJ109" s="35"/>
      <c r="WK109" s="35"/>
      <c r="WL109" s="35"/>
      <c r="WM109" s="35"/>
      <c r="WN109" s="35"/>
      <c r="WO109" s="35"/>
      <c r="WP109" s="35"/>
      <c r="WQ109" s="35"/>
      <c r="WR109" s="35"/>
      <c r="WS109" s="35"/>
      <c r="WT109" s="35"/>
      <c r="WU109" s="35"/>
      <c r="WV109" s="35"/>
      <c r="WW109" s="35"/>
      <c r="WX109" s="35"/>
      <c r="WY109" s="35"/>
      <c r="WZ109" s="35"/>
      <c r="XA109" s="35"/>
      <c r="XB109" s="35"/>
      <c r="XC109" s="35"/>
      <c r="XD109" s="35"/>
      <c r="XE109" s="35"/>
      <c r="XF109" s="35"/>
      <c r="XG109" s="35"/>
      <c r="XH109" s="35"/>
      <c r="XI109" s="35"/>
      <c r="XJ109" s="35"/>
      <c r="XK109" s="35"/>
      <c r="XL109" s="35"/>
      <c r="XM109" s="35"/>
      <c r="XN109" s="35"/>
      <c r="XO109" s="35"/>
      <c r="XP109" s="35"/>
      <c r="XQ109" s="35"/>
      <c r="XR109" s="35"/>
      <c r="XS109" s="35"/>
      <c r="XT109" s="35"/>
      <c r="XU109" s="35"/>
      <c r="XV109" s="35"/>
      <c r="XW109" s="35"/>
      <c r="XX109" s="35"/>
      <c r="XY109" s="35"/>
      <c r="XZ109" s="35"/>
      <c r="YA109" s="35"/>
      <c r="YB109" s="35"/>
      <c r="YC109" s="35"/>
      <c r="YD109" s="35"/>
      <c r="YE109" s="35"/>
      <c r="YF109" s="35"/>
      <c r="YG109" s="35"/>
      <c r="YH109" s="35"/>
      <c r="YI109" s="35"/>
      <c r="YJ109" s="35"/>
      <c r="YK109" s="35"/>
      <c r="YL109" s="35"/>
      <c r="YM109" s="35"/>
      <c r="YN109" s="35"/>
      <c r="YO109" s="35"/>
      <c r="YP109" s="35"/>
      <c r="YQ109" s="35"/>
      <c r="YR109" s="35"/>
      <c r="YS109" s="35"/>
      <c r="YT109" s="35"/>
      <c r="YU109" s="35"/>
      <c r="YV109" s="35"/>
      <c r="YW109" s="35"/>
      <c r="YX109" s="35"/>
      <c r="YY109" s="35"/>
      <c r="YZ109" s="35"/>
      <c r="ZA109" s="35"/>
      <c r="ZB109" s="35"/>
      <c r="ZC109" s="35"/>
      <c r="ZD109" s="35"/>
      <c r="ZE109" s="35"/>
      <c r="ZF109" s="35"/>
      <c r="ZG109" s="35"/>
      <c r="ZH109" s="35"/>
      <c r="ZI109" s="35"/>
      <c r="ZJ109" s="35"/>
      <c r="ZK109" s="35"/>
      <c r="ZL109" s="35"/>
      <c r="ZM109" s="35"/>
      <c r="ZN109" s="35"/>
      <c r="ZO109" s="35"/>
      <c r="ZP109" s="35"/>
      <c r="ZQ109" s="35"/>
      <c r="ZR109" s="35"/>
      <c r="ZS109" s="35"/>
      <c r="ZT109" s="35"/>
      <c r="ZU109" s="35"/>
      <c r="ZV109" s="35"/>
      <c r="ZW109" s="35"/>
      <c r="ZX109" s="35"/>
      <c r="ZY109" s="35"/>
      <c r="ZZ109" s="35"/>
      <c r="AAA109" s="35"/>
      <c r="AAB109" s="35"/>
      <c r="AAC109" s="35"/>
      <c r="AAD109" s="35"/>
      <c r="AAE109" s="35"/>
      <c r="AAF109" s="35"/>
      <c r="AAG109" s="35"/>
      <c r="AAH109" s="35"/>
      <c r="AAI109" s="35"/>
      <c r="AAJ109" s="35"/>
      <c r="AAK109" s="35"/>
      <c r="AAL109" s="35"/>
      <c r="AAM109" s="35"/>
      <c r="AAN109" s="35"/>
      <c r="AAO109" s="35"/>
      <c r="AAP109" s="35"/>
      <c r="AAQ109" s="35"/>
      <c r="AAR109" s="35"/>
      <c r="AAS109" s="35"/>
      <c r="AAT109" s="35"/>
      <c r="AAU109" s="35"/>
      <c r="AAV109" s="35"/>
      <c r="AAW109" s="35"/>
      <c r="AAX109" s="35"/>
      <c r="AAY109" s="35"/>
      <c r="AAZ109" s="35">
        <v>0.9</v>
      </c>
      <c r="ABA109" s="35"/>
      <c r="ABB109" s="35"/>
      <c r="ABC109" s="35"/>
      <c r="ABD109" s="35"/>
      <c r="ABE109" s="35"/>
      <c r="ABF109" s="35"/>
      <c r="ABG109" s="35"/>
      <c r="ABH109" s="35"/>
      <c r="ABI109" s="35"/>
      <c r="ABJ109" s="35"/>
      <c r="ABK109" s="35"/>
      <c r="ABL109" s="35"/>
      <c r="ABM109" s="35"/>
      <c r="ABN109" s="35"/>
      <c r="ABO109" s="35"/>
      <c r="ABP109" s="35"/>
      <c r="ABQ109" s="35"/>
      <c r="ABR109" s="35"/>
      <c r="ABS109" s="35"/>
      <c r="ABT109" s="35"/>
      <c r="ABU109" s="35"/>
      <c r="ABV109" s="35"/>
      <c r="ABW109" s="35"/>
      <c r="ABX109" s="35"/>
      <c r="ABY109" s="35"/>
      <c r="ABZ109" s="35"/>
      <c r="ACA109" s="35"/>
      <c r="ACB109" s="35"/>
      <c r="ACC109" s="35"/>
      <c r="ACD109" s="35"/>
      <c r="ACE109" s="35"/>
      <c r="ACF109" s="35"/>
      <c r="ACG109" s="35"/>
      <c r="ACH109" s="35"/>
      <c r="ACI109" s="35"/>
      <c r="ACJ109" s="35"/>
      <c r="ACK109" s="35"/>
      <c r="ACL109" s="35"/>
      <c r="ACM109" s="35"/>
      <c r="ACN109" s="35"/>
      <c r="ACO109" s="35"/>
      <c r="ACP109" s="35"/>
      <c r="ACQ109" s="35"/>
      <c r="ACR109" s="35"/>
      <c r="ACS109" s="35"/>
      <c r="ACT109" s="35"/>
      <c r="ACU109" s="35"/>
      <c r="ACV109" s="35"/>
      <c r="ACW109" s="35"/>
      <c r="ACX109" s="35"/>
      <c r="ACY109" s="35"/>
      <c r="ACZ109" s="35"/>
      <c r="ADA109" s="35"/>
      <c r="ADB109" s="35"/>
      <c r="ADC109" s="35"/>
      <c r="ADD109" s="35"/>
      <c r="ADE109" s="35"/>
      <c r="ADF109" s="35"/>
      <c r="ADG109" s="35"/>
      <c r="ADH109" s="35"/>
      <c r="ADI109" s="35"/>
      <c r="ADJ109" s="35">
        <v>1.8</v>
      </c>
      <c r="ADK109" s="35"/>
      <c r="ADL109" s="35"/>
      <c r="ADM109" s="35"/>
      <c r="ADN109" s="35"/>
      <c r="ADO109" s="35"/>
      <c r="ADP109" s="35"/>
      <c r="ADQ109" s="35"/>
      <c r="ADR109" s="35"/>
      <c r="ADS109" s="35"/>
      <c r="ADT109" s="35"/>
      <c r="ADU109" s="35"/>
      <c r="ADV109" s="35"/>
      <c r="ADW109" s="35"/>
      <c r="ADX109" s="35"/>
      <c r="ADY109" s="26">
        <f t="shared" si="4"/>
        <v>0</v>
      </c>
      <c r="ADZ109" s="5"/>
    </row>
    <row r="110" spans="1:806" s="33" customFormat="1" x14ac:dyDescent="0.2">
      <c r="A110" s="51" t="s">
        <v>11</v>
      </c>
      <c r="B110" s="65">
        <f t="shared" si="3"/>
        <v>0.89999999999999858</v>
      </c>
      <c r="C110" s="57">
        <v>0.9</v>
      </c>
      <c r="D110" s="59">
        <v>44711</v>
      </c>
      <c r="E110" s="68">
        <v>31.26</v>
      </c>
      <c r="F110" s="67">
        <f t="shared" si="5"/>
        <v>28.133999999999958</v>
      </c>
      <c r="G110" s="65">
        <v>4.5</v>
      </c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15"/>
      <c r="BF110" s="15"/>
      <c r="BG110" s="136">
        <v>4.5</v>
      </c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5"/>
      <c r="CQ110" s="35"/>
      <c r="CR110" s="35">
        <v>9</v>
      </c>
      <c r="CS110" s="35"/>
      <c r="CT110" s="35"/>
      <c r="CU110" s="35"/>
      <c r="CV110" s="35"/>
      <c r="CW110" s="35"/>
      <c r="CX110" s="35"/>
      <c r="CY110" s="35"/>
      <c r="CZ110" s="35"/>
      <c r="DA110" s="35"/>
      <c r="DB110" s="35"/>
      <c r="DC110" s="35"/>
      <c r="DD110" s="35"/>
      <c r="DE110" s="35"/>
      <c r="DF110" s="35"/>
      <c r="DG110" s="35"/>
      <c r="DH110" s="35"/>
      <c r="DI110" s="35"/>
      <c r="DJ110" s="35"/>
      <c r="DK110" s="35"/>
      <c r="DL110" s="35"/>
      <c r="DM110" s="35"/>
      <c r="DN110" s="35"/>
      <c r="DO110" s="35"/>
      <c r="DP110" s="35"/>
      <c r="DQ110" s="35"/>
      <c r="DR110" s="35"/>
      <c r="DS110" s="35"/>
      <c r="DT110" s="35"/>
      <c r="DU110" s="35"/>
      <c r="DV110" s="35"/>
      <c r="DW110" s="35"/>
      <c r="DX110" s="35"/>
      <c r="DY110" s="35"/>
      <c r="DZ110" s="35"/>
      <c r="EA110" s="35"/>
      <c r="EB110" s="35"/>
      <c r="EC110" s="35"/>
      <c r="ED110" s="35"/>
      <c r="EE110" s="35"/>
      <c r="EF110" s="35"/>
      <c r="EG110" s="35"/>
      <c r="EH110" s="35"/>
      <c r="EI110" s="35"/>
      <c r="EJ110" s="35"/>
      <c r="EK110" s="35"/>
      <c r="EL110" s="35"/>
      <c r="EM110" s="35"/>
      <c r="EN110" s="35"/>
      <c r="EO110" s="35"/>
      <c r="EP110" s="35"/>
      <c r="EQ110" s="35"/>
      <c r="ER110" s="35"/>
      <c r="ES110" s="35"/>
      <c r="ET110" s="35"/>
      <c r="EU110" s="35"/>
      <c r="EV110" s="35"/>
      <c r="EW110" s="35"/>
      <c r="EX110" s="35"/>
      <c r="EY110" s="35"/>
      <c r="EZ110" s="35"/>
      <c r="FA110" s="35"/>
      <c r="FB110" s="35"/>
      <c r="FC110" s="35"/>
      <c r="FD110" s="35"/>
      <c r="FE110" s="35"/>
      <c r="FF110" s="35"/>
      <c r="FG110" s="35"/>
      <c r="FH110" s="35"/>
      <c r="FI110" s="35"/>
      <c r="FJ110" s="35"/>
      <c r="FK110" s="35"/>
      <c r="FL110" s="35"/>
      <c r="FM110" s="35"/>
      <c r="FN110" s="35"/>
      <c r="FO110" s="35"/>
      <c r="FP110" s="35"/>
      <c r="FQ110" s="35"/>
      <c r="FR110" s="35">
        <v>27</v>
      </c>
      <c r="FS110" s="35"/>
      <c r="FT110" s="35"/>
      <c r="FU110" s="35"/>
      <c r="FV110" s="35"/>
      <c r="FW110" s="35"/>
      <c r="FX110" s="35"/>
      <c r="FY110" s="35"/>
      <c r="FZ110" s="35"/>
      <c r="GA110" s="35"/>
      <c r="GB110" s="35"/>
      <c r="GC110" s="35"/>
      <c r="GD110" s="35"/>
      <c r="GE110" s="35"/>
      <c r="GF110" s="35"/>
      <c r="GG110" s="35"/>
      <c r="GH110" s="35"/>
      <c r="GI110" s="35"/>
      <c r="GJ110" s="35"/>
      <c r="GK110" s="35"/>
      <c r="GL110" s="35"/>
      <c r="GM110" s="35"/>
      <c r="GN110" s="35"/>
      <c r="GO110" s="35"/>
      <c r="GP110" s="35"/>
      <c r="GQ110" s="35"/>
      <c r="GR110" s="35"/>
      <c r="GS110" s="35"/>
      <c r="GT110" s="35"/>
      <c r="GU110" s="35"/>
      <c r="GV110" s="35"/>
      <c r="GW110" s="35"/>
      <c r="GX110" s="35"/>
      <c r="GY110" s="35"/>
      <c r="GZ110" s="35"/>
      <c r="HA110" s="35"/>
      <c r="HB110" s="35"/>
      <c r="HC110" s="35"/>
      <c r="HD110" s="35"/>
      <c r="HE110" s="35"/>
      <c r="HF110" s="35"/>
      <c r="HG110" s="35"/>
      <c r="HH110" s="35"/>
      <c r="HI110" s="35"/>
      <c r="HJ110" s="35"/>
      <c r="HK110" s="35"/>
      <c r="HL110" s="35"/>
      <c r="HM110" s="35"/>
      <c r="HN110" s="35"/>
      <c r="HO110" s="35"/>
      <c r="HP110" s="35"/>
      <c r="HQ110" s="35"/>
      <c r="HR110" s="35"/>
      <c r="HS110" s="35"/>
      <c r="HT110" s="35"/>
      <c r="HU110" s="35"/>
      <c r="HV110" s="35"/>
      <c r="HW110" s="35"/>
      <c r="HX110" s="35"/>
      <c r="HY110" s="35"/>
      <c r="HZ110" s="35"/>
      <c r="IA110" s="35"/>
      <c r="IB110" s="35"/>
      <c r="IC110" s="35"/>
      <c r="ID110" s="35"/>
      <c r="IE110" s="35"/>
      <c r="IF110" s="35"/>
      <c r="IG110" s="35"/>
      <c r="IH110" s="35"/>
      <c r="II110" s="35"/>
      <c r="IJ110" s="35"/>
      <c r="IK110" s="35"/>
      <c r="IL110" s="35"/>
      <c r="IM110" s="35"/>
      <c r="IN110" s="35"/>
      <c r="IO110" s="35"/>
      <c r="IP110" s="35"/>
      <c r="IQ110" s="35"/>
      <c r="IR110" s="35"/>
      <c r="IS110" s="35"/>
      <c r="IT110" s="35"/>
      <c r="IU110" s="35"/>
      <c r="IV110" s="35"/>
      <c r="IW110" s="35"/>
      <c r="IX110" s="35"/>
      <c r="IY110" s="35"/>
      <c r="IZ110" s="35"/>
      <c r="JA110" s="35"/>
      <c r="JB110" s="35"/>
      <c r="JC110" s="35"/>
      <c r="JD110" s="35"/>
      <c r="JE110" s="35"/>
      <c r="JF110" s="35"/>
      <c r="JG110" s="35"/>
      <c r="JH110" s="35"/>
      <c r="JI110" s="35"/>
      <c r="JJ110" s="35"/>
      <c r="JK110" s="35"/>
      <c r="JL110" s="35"/>
      <c r="JM110" s="35"/>
      <c r="JN110" s="35"/>
      <c r="JO110" s="35"/>
      <c r="JP110" s="35"/>
      <c r="JQ110" s="35"/>
      <c r="JR110" s="35"/>
      <c r="JS110" s="35"/>
      <c r="JT110" s="35"/>
      <c r="JU110" s="35"/>
      <c r="JV110" s="35"/>
      <c r="JW110" s="35"/>
      <c r="JX110" s="35"/>
      <c r="JY110" s="35"/>
      <c r="JZ110" s="35"/>
      <c r="KA110" s="35"/>
      <c r="KB110" s="35"/>
      <c r="KC110" s="35"/>
      <c r="KD110" s="35"/>
      <c r="KE110" s="35"/>
      <c r="KF110" s="35"/>
      <c r="KG110" s="35"/>
      <c r="KH110" s="35"/>
      <c r="KI110" s="35"/>
      <c r="KJ110" s="35"/>
      <c r="KK110" s="35"/>
      <c r="KL110" s="35"/>
      <c r="KM110" s="35"/>
      <c r="KN110" s="35"/>
      <c r="KO110" s="35"/>
      <c r="KP110" s="35"/>
      <c r="KQ110" s="35"/>
      <c r="KR110" s="35"/>
      <c r="KS110" s="35"/>
      <c r="KT110" s="35"/>
      <c r="KU110" s="35"/>
      <c r="KV110" s="35"/>
      <c r="KW110" s="35"/>
      <c r="KX110" s="35"/>
      <c r="KY110" s="35"/>
      <c r="KZ110" s="35"/>
      <c r="LA110" s="35"/>
      <c r="LB110" s="35"/>
      <c r="LC110" s="35"/>
      <c r="LD110" s="35"/>
      <c r="LE110" s="35"/>
      <c r="LF110" s="35"/>
      <c r="LG110" s="35"/>
      <c r="LH110" s="35"/>
      <c r="LI110" s="35"/>
      <c r="LJ110" s="35"/>
      <c r="LK110" s="35"/>
      <c r="LL110" s="35"/>
      <c r="LM110" s="35"/>
      <c r="LN110" s="35"/>
      <c r="LO110" s="35"/>
      <c r="LP110" s="35"/>
      <c r="LQ110" s="35"/>
      <c r="LR110" s="35"/>
      <c r="LS110" s="35"/>
      <c r="LT110" s="35"/>
      <c r="LU110" s="35"/>
      <c r="LV110" s="35"/>
      <c r="LW110" s="35"/>
      <c r="LX110" s="35"/>
      <c r="LY110" s="35"/>
      <c r="LZ110" s="35"/>
      <c r="MA110" s="35"/>
      <c r="MB110" s="35"/>
      <c r="MC110" s="35"/>
      <c r="MD110" s="35"/>
      <c r="ME110" s="35"/>
      <c r="MF110" s="35"/>
      <c r="MG110" s="35"/>
      <c r="MH110" s="35"/>
      <c r="MI110" s="35"/>
      <c r="MJ110" s="35"/>
      <c r="MK110" s="35"/>
      <c r="ML110" s="35"/>
      <c r="MM110" s="35"/>
      <c r="MN110" s="35"/>
      <c r="MO110" s="35"/>
      <c r="MP110" s="35"/>
      <c r="MQ110" s="35"/>
      <c r="MR110" s="35"/>
      <c r="MS110" s="35"/>
      <c r="MT110" s="35"/>
      <c r="MU110" s="35"/>
      <c r="MV110" s="35"/>
      <c r="MW110" s="35"/>
      <c r="MX110" s="35"/>
      <c r="MY110" s="35"/>
      <c r="MZ110" s="35"/>
      <c r="NA110" s="35"/>
      <c r="NB110" s="35"/>
      <c r="NC110" s="35"/>
      <c r="ND110" s="35"/>
      <c r="NE110" s="35"/>
      <c r="NF110" s="35"/>
      <c r="NG110" s="35"/>
      <c r="NH110" s="35"/>
      <c r="NI110" s="35"/>
      <c r="NJ110" s="35"/>
      <c r="NK110" s="35"/>
      <c r="NL110" s="35"/>
      <c r="NM110" s="35"/>
      <c r="NN110" s="35"/>
      <c r="NO110" s="35"/>
      <c r="NP110" s="35"/>
      <c r="NQ110" s="35"/>
      <c r="NR110" s="35"/>
      <c r="NS110" s="35"/>
      <c r="NT110" s="35"/>
      <c r="NU110" s="35"/>
      <c r="NV110" s="35"/>
      <c r="NW110" s="35"/>
      <c r="NX110" s="35"/>
      <c r="NY110" s="35"/>
      <c r="NZ110" s="35"/>
      <c r="OA110" s="35"/>
      <c r="OB110" s="35"/>
      <c r="OC110" s="35"/>
      <c r="OD110" s="35"/>
      <c r="OE110" s="35"/>
      <c r="OF110" s="35"/>
      <c r="OG110" s="35"/>
      <c r="OH110" s="35"/>
      <c r="OI110" s="35"/>
      <c r="OJ110" s="35"/>
      <c r="OK110" s="35"/>
      <c r="OL110" s="35"/>
      <c r="OM110" s="35"/>
      <c r="ON110" s="35"/>
      <c r="OO110" s="35"/>
      <c r="OP110" s="35"/>
      <c r="OQ110" s="35"/>
      <c r="OR110" s="35"/>
      <c r="OS110" s="35"/>
      <c r="OT110" s="35"/>
      <c r="OU110" s="35"/>
      <c r="OV110" s="35"/>
      <c r="OW110" s="35"/>
      <c r="OX110" s="35"/>
      <c r="OY110" s="35"/>
      <c r="OZ110" s="35"/>
      <c r="PA110" s="35"/>
      <c r="PB110" s="35"/>
      <c r="PC110" s="35"/>
      <c r="PD110" s="35">
        <v>9</v>
      </c>
      <c r="PE110" s="35"/>
      <c r="PF110" s="35"/>
      <c r="PG110" s="35"/>
      <c r="PH110" s="35"/>
      <c r="PI110" s="35"/>
      <c r="PJ110" s="35"/>
      <c r="PK110" s="35"/>
      <c r="PL110" s="35"/>
      <c r="PM110" s="35"/>
      <c r="PN110" s="35"/>
      <c r="PO110" s="35"/>
      <c r="PP110" s="35"/>
      <c r="PQ110" s="35"/>
      <c r="PR110" s="35"/>
      <c r="PS110" s="35"/>
      <c r="PT110" s="35"/>
      <c r="PU110" s="35"/>
      <c r="PV110" s="35"/>
      <c r="PW110" s="35"/>
      <c r="PX110" s="35"/>
      <c r="PY110" s="35"/>
      <c r="PZ110" s="35"/>
      <c r="QA110" s="35"/>
      <c r="QB110" s="35"/>
      <c r="QC110" s="35"/>
      <c r="QD110" s="35"/>
      <c r="QE110" s="35">
        <v>9</v>
      </c>
      <c r="QF110" s="35"/>
      <c r="QG110" s="35"/>
      <c r="QH110" s="35"/>
      <c r="QI110" s="35"/>
      <c r="QJ110" s="35"/>
      <c r="QK110" s="35"/>
      <c r="QL110" s="35"/>
      <c r="QM110" s="35"/>
      <c r="QN110" s="35"/>
      <c r="QO110" s="35"/>
      <c r="QP110" s="35"/>
      <c r="QQ110" s="35"/>
      <c r="QR110" s="35"/>
      <c r="QS110" s="35"/>
      <c r="QT110" s="35"/>
      <c r="QU110" s="35"/>
      <c r="QV110" s="35"/>
      <c r="QW110" s="35"/>
      <c r="QX110" s="35"/>
      <c r="QY110" s="35"/>
      <c r="QZ110" s="35"/>
      <c r="RA110" s="35"/>
      <c r="RB110" s="35"/>
      <c r="RC110" s="35"/>
      <c r="RD110" s="35"/>
      <c r="RE110" s="35"/>
      <c r="RF110" s="35"/>
      <c r="RG110" s="35"/>
      <c r="RH110" s="35"/>
      <c r="RI110" s="35"/>
      <c r="RJ110" s="35"/>
      <c r="RK110" s="35"/>
      <c r="RL110" s="35"/>
      <c r="RM110" s="35"/>
      <c r="RN110" s="35"/>
      <c r="RO110" s="35"/>
      <c r="RP110" s="35"/>
      <c r="RQ110" s="35"/>
      <c r="RR110" s="35"/>
      <c r="RS110" s="35"/>
      <c r="RT110" s="35"/>
      <c r="RU110" s="35"/>
      <c r="RV110" s="35"/>
      <c r="RW110" s="35"/>
      <c r="RX110" s="35"/>
      <c r="RY110" s="35"/>
      <c r="RZ110" s="35"/>
      <c r="SA110" s="35"/>
      <c r="SB110" s="35"/>
      <c r="SC110" s="35"/>
      <c r="SD110" s="35"/>
      <c r="SE110" s="35"/>
      <c r="SF110" s="35"/>
      <c r="SG110" s="35"/>
      <c r="SH110" s="35"/>
      <c r="SI110" s="35"/>
      <c r="SJ110" s="35"/>
      <c r="SK110" s="35"/>
      <c r="SL110" s="35"/>
      <c r="SM110" s="35"/>
      <c r="SN110" s="35"/>
      <c r="SO110" s="35"/>
      <c r="SP110" s="35"/>
      <c r="SQ110" s="35"/>
      <c r="SR110" s="35"/>
      <c r="SS110" s="35"/>
      <c r="ST110" s="35"/>
      <c r="SU110" s="35"/>
      <c r="SV110" s="35"/>
      <c r="SW110" s="35"/>
      <c r="SX110" s="35"/>
      <c r="SY110" s="35"/>
      <c r="SZ110" s="35"/>
      <c r="TA110" s="35"/>
      <c r="TB110" s="35"/>
      <c r="TC110" s="35"/>
      <c r="TD110" s="35"/>
      <c r="TE110" s="35"/>
      <c r="TF110" s="35"/>
      <c r="TG110" s="35"/>
      <c r="TH110" s="35"/>
      <c r="TI110" s="35"/>
      <c r="TJ110" s="35"/>
      <c r="TK110" s="35"/>
      <c r="TL110" s="35"/>
      <c r="TM110" s="35"/>
      <c r="TN110" s="35"/>
      <c r="TO110" s="35"/>
      <c r="TP110" s="35"/>
      <c r="TQ110" s="35"/>
      <c r="TR110" s="35"/>
      <c r="TS110" s="35"/>
      <c r="TT110" s="35"/>
      <c r="TU110" s="35"/>
      <c r="TV110" s="35"/>
      <c r="TW110" s="35"/>
      <c r="TX110" s="35"/>
      <c r="TY110" s="35"/>
      <c r="TZ110" s="35"/>
      <c r="UA110" s="35"/>
      <c r="UB110" s="35"/>
      <c r="UC110" s="35"/>
      <c r="UD110" s="35"/>
      <c r="UE110" s="35"/>
      <c r="UF110" s="35"/>
      <c r="UG110" s="35"/>
      <c r="UH110" s="35"/>
      <c r="UI110" s="35"/>
      <c r="UJ110" s="35"/>
      <c r="UK110" s="35"/>
      <c r="UL110" s="35"/>
      <c r="UM110" s="35"/>
      <c r="UN110" s="35"/>
      <c r="UO110" s="35"/>
      <c r="UP110" s="35"/>
      <c r="UQ110" s="35"/>
      <c r="UR110" s="35"/>
      <c r="US110" s="35"/>
      <c r="UT110" s="35"/>
      <c r="UU110" s="35"/>
      <c r="UV110" s="35"/>
      <c r="UW110" s="35"/>
      <c r="UX110" s="35"/>
      <c r="UY110" s="35"/>
      <c r="UZ110" s="35"/>
      <c r="VA110" s="35"/>
      <c r="VB110" s="35"/>
      <c r="VC110" s="35"/>
      <c r="VD110" s="35"/>
      <c r="VE110" s="35"/>
      <c r="VF110" s="35">
        <v>27</v>
      </c>
      <c r="VG110" s="35"/>
      <c r="VH110" s="35"/>
      <c r="VI110" s="35"/>
      <c r="VJ110" s="35"/>
      <c r="VK110" s="35"/>
      <c r="VL110" s="35"/>
      <c r="VM110" s="35">
        <v>9</v>
      </c>
      <c r="VN110" s="35"/>
      <c r="VO110" s="35"/>
      <c r="VP110" s="35"/>
      <c r="VQ110" s="35"/>
      <c r="VR110" s="35"/>
      <c r="VS110" s="35"/>
      <c r="VT110" s="35"/>
      <c r="VU110" s="35"/>
      <c r="VV110" s="35"/>
      <c r="VW110" s="35"/>
      <c r="VX110" s="35"/>
      <c r="VY110" s="35"/>
      <c r="VZ110" s="35"/>
      <c r="WA110" s="35"/>
      <c r="WB110" s="35"/>
      <c r="WC110" s="35"/>
      <c r="WD110" s="35"/>
      <c r="WE110" s="35"/>
      <c r="WF110" s="35"/>
      <c r="WG110" s="35"/>
      <c r="WH110" s="35"/>
      <c r="WI110" s="35"/>
      <c r="WJ110" s="35"/>
      <c r="WK110" s="35">
        <v>0.9</v>
      </c>
      <c r="WL110" s="35"/>
      <c r="WM110" s="35"/>
      <c r="WN110" s="35"/>
      <c r="WO110" s="35"/>
      <c r="WP110" s="35"/>
      <c r="WQ110" s="35"/>
      <c r="WR110" s="35"/>
      <c r="WS110" s="35"/>
      <c r="WT110" s="35"/>
      <c r="WU110" s="35"/>
      <c r="WV110" s="35"/>
      <c r="WW110" s="35"/>
      <c r="WX110" s="35"/>
      <c r="WY110" s="35"/>
      <c r="WZ110" s="35"/>
      <c r="XA110" s="35"/>
      <c r="XB110" s="35"/>
      <c r="XC110" s="35"/>
      <c r="XD110" s="35"/>
      <c r="XE110" s="35"/>
      <c r="XF110" s="35"/>
      <c r="XG110" s="35"/>
      <c r="XH110" s="35"/>
      <c r="XI110" s="35"/>
      <c r="XJ110" s="35"/>
      <c r="XK110" s="35"/>
      <c r="XL110" s="35"/>
      <c r="XM110" s="35"/>
      <c r="XN110" s="35"/>
      <c r="XO110" s="35"/>
      <c r="XP110" s="35"/>
      <c r="XQ110" s="35"/>
      <c r="XR110" s="35"/>
      <c r="XS110" s="35"/>
      <c r="XT110" s="35"/>
      <c r="XU110" s="35"/>
      <c r="XV110" s="35"/>
      <c r="XW110" s="35"/>
      <c r="XX110" s="35"/>
      <c r="XY110" s="35"/>
      <c r="XZ110" s="35"/>
      <c r="YA110" s="35"/>
      <c r="YB110" s="35"/>
      <c r="YC110" s="35"/>
      <c r="YD110" s="35"/>
      <c r="YE110" s="35"/>
      <c r="YF110" s="35"/>
      <c r="YG110" s="35"/>
      <c r="YH110" s="35"/>
      <c r="YI110" s="35"/>
      <c r="YJ110" s="35"/>
      <c r="YK110" s="35"/>
      <c r="YL110" s="35"/>
      <c r="YM110" s="35"/>
      <c r="YN110" s="35"/>
      <c r="YO110" s="35"/>
      <c r="YP110" s="35"/>
      <c r="YQ110" s="35"/>
      <c r="YR110" s="35"/>
      <c r="YS110" s="35"/>
      <c r="YT110" s="35"/>
      <c r="YU110" s="35"/>
      <c r="YV110" s="35"/>
      <c r="YW110" s="35"/>
      <c r="YX110" s="35"/>
      <c r="YY110" s="35"/>
      <c r="YZ110" s="35"/>
      <c r="ZA110" s="35"/>
      <c r="ZB110" s="35"/>
      <c r="ZC110" s="35"/>
      <c r="ZD110" s="35"/>
      <c r="ZE110" s="35"/>
      <c r="ZF110" s="35"/>
      <c r="ZG110" s="35"/>
      <c r="ZH110" s="35"/>
      <c r="ZI110" s="35"/>
      <c r="ZJ110" s="35"/>
      <c r="ZK110" s="35"/>
      <c r="ZL110" s="35"/>
      <c r="ZM110" s="35"/>
      <c r="ZN110" s="35"/>
      <c r="ZO110" s="35"/>
      <c r="ZP110" s="35"/>
      <c r="ZQ110" s="35"/>
      <c r="ZR110" s="35"/>
      <c r="ZS110" s="35"/>
      <c r="ZT110" s="35"/>
      <c r="ZU110" s="35"/>
      <c r="ZV110" s="35"/>
      <c r="ZW110" s="35"/>
      <c r="ZX110" s="35"/>
      <c r="ZY110" s="35"/>
      <c r="ZZ110" s="35"/>
      <c r="AAA110" s="35"/>
      <c r="AAB110" s="35"/>
      <c r="AAC110" s="35"/>
      <c r="AAD110" s="35"/>
      <c r="AAE110" s="35"/>
      <c r="AAF110" s="35"/>
      <c r="AAG110" s="35"/>
      <c r="AAH110" s="35"/>
      <c r="AAI110" s="35"/>
      <c r="AAJ110" s="35"/>
      <c r="AAK110" s="35"/>
      <c r="AAL110" s="35"/>
      <c r="AAM110" s="35"/>
      <c r="AAN110" s="35"/>
      <c r="AAO110" s="35"/>
      <c r="AAP110" s="35"/>
      <c r="AAQ110" s="35"/>
      <c r="AAR110" s="35"/>
      <c r="AAS110" s="35"/>
      <c r="AAT110" s="35"/>
      <c r="AAU110" s="35"/>
      <c r="AAV110" s="35"/>
      <c r="AAW110" s="35"/>
      <c r="AAX110" s="35"/>
      <c r="AAY110" s="35"/>
      <c r="AAZ110" s="35"/>
      <c r="ABA110" s="35"/>
      <c r="ABB110" s="35"/>
      <c r="ABC110" s="35"/>
      <c r="ABD110" s="35"/>
      <c r="ABE110" s="35"/>
      <c r="ABF110" s="35"/>
      <c r="ABG110" s="35"/>
      <c r="ABH110" s="35"/>
      <c r="ABI110" s="35"/>
      <c r="ABJ110" s="35"/>
      <c r="ABK110" s="35"/>
      <c r="ABL110" s="35"/>
      <c r="ABM110" s="35"/>
      <c r="ABN110" s="35"/>
      <c r="ABO110" s="35"/>
      <c r="ABP110" s="35"/>
      <c r="ABQ110" s="35"/>
      <c r="ABR110" s="35"/>
      <c r="ABS110" s="35"/>
      <c r="ABT110" s="35"/>
      <c r="ABU110" s="35"/>
      <c r="ABV110" s="35"/>
      <c r="ABW110" s="35"/>
      <c r="ABX110" s="35"/>
      <c r="ABY110" s="35"/>
      <c r="ABZ110" s="35"/>
      <c r="ACA110" s="35"/>
      <c r="ACB110" s="35"/>
      <c r="ACC110" s="35"/>
      <c r="ACD110" s="35"/>
      <c r="ACE110" s="35"/>
      <c r="ACF110" s="35"/>
      <c r="ACG110" s="35"/>
      <c r="ACH110" s="35"/>
      <c r="ACI110" s="35"/>
      <c r="ACJ110" s="35"/>
      <c r="ACK110" s="35"/>
      <c r="ACL110" s="35"/>
      <c r="ACM110" s="35"/>
      <c r="ACN110" s="35"/>
      <c r="ACO110" s="35"/>
      <c r="ACP110" s="35"/>
      <c r="ACQ110" s="35"/>
      <c r="ACR110" s="35"/>
      <c r="ACS110" s="35"/>
      <c r="ACT110" s="35"/>
      <c r="ACU110" s="35"/>
      <c r="ACV110" s="35"/>
      <c r="ACW110" s="35"/>
      <c r="ACX110" s="35"/>
      <c r="ACY110" s="35"/>
      <c r="ACZ110" s="35"/>
      <c r="ADA110" s="35"/>
      <c r="ADB110" s="35"/>
      <c r="ADC110" s="35"/>
      <c r="ADD110" s="35"/>
      <c r="ADE110" s="35"/>
      <c r="ADF110" s="35"/>
      <c r="ADG110" s="35"/>
      <c r="ADH110" s="35"/>
      <c r="ADI110" s="35"/>
      <c r="ADJ110" s="35"/>
      <c r="ADK110" s="35"/>
      <c r="ADL110" s="35"/>
      <c r="ADM110" s="35"/>
      <c r="ADN110" s="35"/>
      <c r="ADO110" s="35"/>
      <c r="ADP110" s="35"/>
      <c r="ADQ110" s="35"/>
      <c r="ADR110" s="35"/>
      <c r="ADS110" s="35"/>
      <c r="ADT110" s="35"/>
      <c r="ADU110" s="35"/>
      <c r="ADV110" s="35"/>
      <c r="ADW110" s="35"/>
      <c r="ADX110" s="35">
        <v>0.9</v>
      </c>
      <c r="ADY110" s="26">
        <f t="shared" si="4"/>
        <v>-1.4432899320127035E-15</v>
      </c>
      <c r="ADZ110" s="5"/>
    </row>
    <row r="111" spans="1:806" s="33" customFormat="1" x14ac:dyDescent="0.2">
      <c r="A111" s="51" t="s">
        <v>11</v>
      </c>
      <c r="B111" s="65">
        <f t="shared" si="3"/>
        <v>9</v>
      </c>
      <c r="C111" s="57">
        <v>9</v>
      </c>
      <c r="D111" s="59">
        <v>44824</v>
      </c>
      <c r="E111" s="68">
        <v>32.11</v>
      </c>
      <c r="F111" s="67">
        <f t="shared" si="5"/>
        <v>288.99</v>
      </c>
      <c r="G111" s="65">
        <v>9</v>
      </c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15"/>
      <c r="BF111" s="15"/>
      <c r="BG111" s="136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>
        <v>9</v>
      </c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5"/>
      <c r="CQ111" s="35"/>
      <c r="CR111" s="35">
        <v>27</v>
      </c>
      <c r="CS111" s="35"/>
      <c r="CT111" s="35"/>
      <c r="CU111" s="35"/>
      <c r="CV111" s="35"/>
      <c r="CW111" s="35"/>
      <c r="CX111" s="35">
        <v>81</v>
      </c>
      <c r="CY111" s="35"/>
      <c r="CZ111" s="35"/>
      <c r="DA111" s="35"/>
      <c r="DB111" s="35"/>
      <c r="DC111" s="35"/>
      <c r="DD111" s="35"/>
      <c r="DE111" s="35"/>
      <c r="DF111" s="35"/>
      <c r="DG111" s="35"/>
      <c r="DH111" s="35"/>
      <c r="DI111" s="35"/>
      <c r="DJ111" s="35"/>
      <c r="DK111" s="35"/>
      <c r="DL111" s="35"/>
      <c r="DM111" s="35"/>
      <c r="DN111" s="35"/>
      <c r="DO111" s="35"/>
      <c r="DP111" s="35"/>
      <c r="DQ111" s="35"/>
      <c r="DR111" s="35"/>
      <c r="DS111" s="35"/>
      <c r="DT111" s="35"/>
      <c r="DU111" s="35"/>
      <c r="DV111" s="35"/>
      <c r="DW111" s="35"/>
      <c r="DX111" s="35"/>
      <c r="DY111" s="35"/>
      <c r="DZ111" s="35"/>
      <c r="EA111" s="35"/>
      <c r="EB111" s="35"/>
      <c r="EC111" s="35"/>
      <c r="ED111" s="35"/>
      <c r="EE111" s="35"/>
      <c r="EF111" s="35"/>
      <c r="EG111" s="35"/>
      <c r="EH111" s="35"/>
      <c r="EI111" s="35"/>
      <c r="EJ111" s="35"/>
      <c r="EK111" s="35"/>
      <c r="EL111" s="35"/>
      <c r="EM111" s="35"/>
      <c r="EN111" s="35"/>
      <c r="EO111" s="35"/>
      <c r="EP111" s="35"/>
      <c r="EQ111" s="35"/>
      <c r="ER111" s="35"/>
      <c r="ES111" s="35"/>
      <c r="ET111" s="35"/>
      <c r="EU111" s="35"/>
      <c r="EV111" s="35"/>
      <c r="EW111" s="35"/>
      <c r="EX111" s="35"/>
      <c r="EY111" s="35"/>
      <c r="EZ111" s="35"/>
      <c r="FA111" s="35"/>
      <c r="FB111" s="35"/>
      <c r="FC111" s="35"/>
      <c r="FD111" s="35"/>
      <c r="FE111" s="35"/>
      <c r="FF111" s="35"/>
      <c r="FG111" s="35"/>
      <c r="FH111" s="35"/>
      <c r="FI111" s="35"/>
      <c r="FJ111" s="35"/>
      <c r="FK111" s="35"/>
      <c r="FL111" s="35"/>
      <c r="FM111" s="35"/>
      <c r="FN111" s="35"/>
      <c r="FO111" s="35"/>
      <c r="FP111" s="35"/>
      <c r="FQ111" s="35">
        <v>18</v>
      </c>
      <c r="FR111" s="35">
        <v>27</v>
      </c>
      <c r="FS111" s="35">
        <v>36</v>
      </c>
      <c r="FT111" s="35"/>
      <c r="FU111" s="35"/>
      <c r="FV111" s="35"/>
      <c r="FW111" s="35"/>
      <c r="FX111" s="35"/>
      <c r="FY111" s="35"/>
      <c r="FZ111" s="35"/>
      <c r="GA111" s="35"/>
      <c r="GB111" s="35"/>
      <c r="GC111" s="35"/>
      <c r="GD111" s="35"/>
      <c r="GE111" s="35"/>
      <c r="GF111" s="35"/>
      <c r="GG111" s="35"/>
      <c r="GH111" s="35"/>
      <c r="GI111" s="35"/>
      <c r="GJ111" s="35"/>
      <c r="GK111" s="35"/>
      <c r="GL111" s="35"/>
      <c r="GM111" s="35"/>
      <c r="GN111" s="35"/>
      <c r="GO111" s="35"/>
      <c r="GP111" s="35"/>
      <c r="GQ111" s="35"/>
      <c r="GR111" s="35"/>
      <c r="GS111" s="35"/>
      <c r="GT111" s="35"/>
      <c r="GU111" s="35"/>
      <c r="GV111" s="35"/>
      <c r="GW111" s="35"/>
      <c r="GX111" s="35"/>
      <c r="GY111" s="35"/>
      <c r="GZ111" s="35"/>
      <c r="HA111" s="35"/>
      <c r="HB111" s="35"/>
      <c r="HC111" s="35"/>
      <c r="HD111" s="35"/>
      <c r="HE111" s="35"/>
      <c r="HF111" s="35"/>
      <c r="HG111" s="35"/>
      <c r="HH111" s="35"/>
      <c r="HI111" s="35"/>
      <c r="HJ111" s="35"/>
      <c r="HK111" s="35"/>
      <c r="HL111" s="35"/>
      <c r="HM111" s="35"/>
      <c r="HN111" s="35"/>
      <c r="HO111" s="35"/>
      <c r="HP111" s="35"/>
      <c r="HQ111" s="35"/>
      <c r="HR111" s="35"/>
      <c r="HS111" s="35"/>
      <c r="HT111" s="35"/>
      <c r="HU111" s="35"/>
      <c r="HV111" s="35"/>
      <c r="HW111" s="35"/>
      <c r="HX111" s="35"/>
      <c r="HY111" s="35"/>
      <c r="HZ111" s="35"/>
      <c r="IA111" s="35"/>
      <c r="IB111" s="35"/>
      <c r="IC111" s="35"/>
      <c r="ID111" s="35"/>
      <c r="IE111" s="35"/>
      <c r="IF111" s="35"/>
      <c r="IG111" s="35"/>
      <c r="IH111" s="35"/>
      <c r="II111" s="35"/>
      <c r="IJ111" s="35"/>
      <c r="IK111" s="35"/>
      <c r="IL111" s="35"/>
      <c r="IM111" s="35"/>
      <c r="IN111" s="35"/>
      <c r="IO111" s="35"/>
      <c r="IP111" s="35"/>
      <c r="IQ111" s="35"/>
      <c r="IR111" s="35"/>
      <c r="IS111" s="35"/>
      <c r="IT111" s="35"/>
      <c r="IU111" s="35"/>
      <c r="IV111" s="35"/>
      <c r="IW111" s="35"/>
      <c r="IX111" s="35"/>
      <c r="IY111" s="35"/>
      <c r="IZ111" s="35"/>
      <c r="JA111" s="35"/>
      <c r="JB111" s="35"/>
      <c r="JC111" s="35"/>
      <c r="JD111" s="35"/>
      <c r="JE111" s="35"/>
      <c r="JF111" s="35"/>
      <c r="JG111" s="35"/>
      <c r="JH111" s="35"/>
      <c r="JI111" s="35"/>
      <c r="JJ111" s="35"/>
      <c r="JK111" s="35">
        <v>9</v>
      </c>
      <c r="JL111" s="35"/>
      <c r="JM111" s="35"/>
      <c r="JN111" s="35"/>
      <c r="JO111" s="35"/>
      <c r="JP111" s="35"/>
      <c r="JQ111" s="35"/>
      <c r="JR111" s="35"/>
      <c r="JS111" s="35"/>
      <c r="JT111" s="35"/>
      <c r="JU111" s="35"/>
      <c r="JV111" s="35"/>
      <c r="JW111" s="35"/>
      <c r="JX111" s="35"/>
      <c r="JY111" s="35"/>
      <c r="JZ111" s="35"/>
      <c r="KA111" s="35"/>
      <c r="KB111" s="35"/>
      <c r="KC111" s="35"/>
      <c r="KD111" s="35"/>
      <c r="KE111" s="35"/>
      <c r="KF111" s="35"/>
      <c r="KG111" s="35">
        <v>18</v>
      </c>
      <c r="KH111" s="35"/>
      <c r="KI111" s="35"/>
      <c r="KJ111" s="35">
        <v>45</v>
      </c>
      <c r="KK111" s="35"/>
      <c r="KL111" s="35"/>
      <c r="KM111" s="35">
        <v>63</v>
      </c>
      <c r="KN111" s="35"/>
      <c r="KO111" s="35"/>
      <c r="KP111" s="35"/>
      <c r="KQ111" s="35"/>
      <c r="KR111" s="35"/>
      <c r="KS111" s="35"/>
      <c r="KT111" s="35"/>
      <c r="KU111" s="35"/>
      <c r="KV111" s="35"/>
      <c r="KW111" s="35"/>
      <c r="KX111" s="35"/>
      <c r="KY111" s="35"/>
      <c r="KZ111" s="35"/>
      <c r="LA111" s="35"/>
      <c r="LB111" s="35"/>
      <c r="LC111" s="35"/>
      <c r="LD111" s="35"/>
      <c r="LE111" s="35"/>
      <c r="LF111" s="35"/>
      <c r="LG111" s="35"/>
      <c r="LH111" s="35"/>
      <c r="LI111" s="35"/>
      <c r="LJ111" s="35"/>
      <c r="LK111" s="35"/>
      <c r="LL111" s="35"/>
      <c r="LM111" s="35"/>
      <c r="LN111" s="35"/>
      <c r="LO111" s="35"/>
      <c r="LP111" s="35"/>
      <c r="LQ111" s="35"/>
      <c r="LR111" s="35"/>
      <c r="LS111" s="35"/>
      <c r="LT111" s="35"/>
      <c r="LU111" s="35"/>
      <c r="LV111" s="35"/>
      <c r="LW111" s="35"/>
      <c r="LX111" s="35"/>
      <c r="LY111" s="35"/>
      <c r="LZ111" s="35"/>
      <c r="MA111" s="35"/>
      <c r="MB111" s="35"/>
      <c r="MC111" s="35"/>
      <c r="MD111" s="35"/>
      <c r="ME111" s="35"/>
      <c r="MF111" s="35"/>
      <c r="MG111" s="35"/>
      <c r="MH111" s="35"/>
      <c r="MI111" s="35"/>
      <c r="MJ111" s="35"/>
      <c r="MK111" s="35"/>
      <c r="ML111" s="35"/>
      <c r="MM111" s="35"/>
      <c r="MN111" s="35"/>
      <c r="MO111" s="35"/>
      <c r="MP111" s="35"/>
      <c r="MQ111" s="35"/>
      <c r="MR111" s="35"/>
      <c r="MS111" s="35"/>
      <c r="MT111" s="35"/>
      <c r="MU111" s="35"/>
      <c r="MV111" s="35"/>
      <c r="MW111" s="35"/>
      <c r="MX111" s="35"/>
      <c r="MY111" s="35"/>
      <c r="MZ111" s="35"/>
      <c r="NA111" s="35"/>
      <c r="NB111" s="35"/>
      <c r="NC111" s="35"/>
      <c r="ND111" s="35"/>
      <c r="NE111" s="35"/>
      <c r="NF111" s="35"/>
      <c r="NG111" s="35"/>
      <c r="NH111" s="35"/>
      <c r="NI111" s="35"/>
      <c r="NJ111" s="35"/>
      <c r="NK111" s="35"/>
      <c r="NL111" s="35"/>
      <c r="NM111" s="35"/>
      <c r="NN111" s="35"/>
      <c r="NO111" s="35"/>
      <c r="NP111" s="35"/>
      <c r="NQ111" s="35"/>
      <c r="NR111" s="35"/>
      <c r="NS111" s="35"/>
      <c r="NT111" s="35"/>
      <c r="NU111" s="35"/>
      <c r="NV111" s="35"/>
      <c r="NW111" s="35"/>
      <c r="NX111" s="35"/>
      <c r="NY111" s="35"/>
      <c r="NZ111" s="35"/>
      <c r="OA111" s="35"/>
      <c r="OB111" s="35"/>
      <c r="OC111" s="35"/>
      <c r="OD111" s="35"/>
      <c r="OE111" s="35"/>
      <c r="OF111" s="35"/>
      <c r="OG111" s="35"/>
      <c r="OH111" s="35"/>
      <c r="OI111" s="35"/>
      <c r="OJ111" s="35"/>
      <c r="OK111" s="35"/>
      <c r="OL111" s="35"/>
      <c r="OM111" s="35"/>
      <c r="ON111" s="35"/>
      <c r="OO111" s="35"/>
      <c r="OP111" s="35"/>
      <c r="OQ111" s="35"/>
      <c r="OR111" s="35"/>
      <c r="OS111" s="35"/>
      <c r="OT111" s="35"/>
      <c r="OU111" s="35"/>
      <c r="OV111" s="35"/>
      <c r="OW111" s="35"/>
      <c r="OX111" s="35"/>
      <c r="OY111" s="35"/>
      <c r="OZ111" s="35"/>
      <c r="PA111" s="35"/>
      <c r="PB111" s="35"/>
      <c r="PC111" s="35"/>
      <c r="PD111" s="35"/>
      <c r="PE111" s="35"/>
      <c r="PF111" s="35"/>
      <c r="PG111" s="35"/>
      <c r="PH111" s="35"/>
      <c r="PI111" s="35"/>
      <c r="PJ111" s="35"/>
      <c r="PK111" s="35"/>
      <c r="PL111" s="35"/>
      <c r="PM111" s="35"/>
      <c r="PN111" s="35"/>
      <c r="PO111" s="35"/>
      <c r="PP111" s="35"/>
      <c r="PQ111" s="35"/>
      <c r="PR111" s="35"/>
      <c r="PS111" s="35"/>
      <c r="PT111" s="35"/>
      <c r="PU111" s="35"/>
      <c r="PV111" s="35"/>
      <c r="PW111" s="35"/>
      <c r="PX111" s="35"/>
      <c r="PY111" s="35"/>
      <c r="PZ111" s="35"/>
      <c r="QA111" s="35"/>
      <c r="QB111" s="35"/>
      <c r="QC111" s="35"/>
      <c r="QD111" s="35"/>
      <c r="QE111" s="35"/>
      <c r="QF111" s="35"/>
      <c r="QG111" s="35"/>
      <c r="QH111" s="35"/>
      <c r="QI111" s="35"/>
      <c r="QJ111" s="35"/>
      <c r="QK111" s="35"/>
      <c r="QL111" s="35"/>
      <c r="QM111" s="35"/>
      <c r="QN111" s="35"/>
      <c r="QO111" s="35"/>
      <c r="QP111" s="35"/>
      <c r="QQ111" s="35"/>
      <c r="QR111" s="35"/>
      <c r="QS111" s="35"/>
      <c r="QT111" s="35"/>
      <c r="QU111" s="35"/>
      <c r="QV111" s="35"/>
      <c r="QW111" s="35"/>
      <c r="QX111" s="35"/>
      <c r="QY111" s="35"/>
      <c r="QZ111" s="35"/>
      <c r="RA111" s="35"/>
      <c r="RB111" s="35">
        <v>9</v>
      </c>
      <c r="RC111" s="35"/>
      <c r="RD111" s="35"/>
      <c r="RE111" s="35"/>
      <c r="RF111" s="35"/>
      <c r="RG111" s="35"/>
      <c r="RH111" s="35"/>
      <c r="RI111" s="35"/>
      <c r="RJ111" s="35"/>
      <c r="RK111" s="35"/>
      <c r="RL111" s="35"/>
      <c r="RM111" s="35"/>
      <c r="RN111" s="35"/>
      <c r="RO111" s="35"/>
      <c r="RP111" s="35"/>
      <c r="RQ111" s="35"/>
      <c r="RR111" s="35"/>
      <c r="RS111" s="35"/>
      <c r="RT111" s="35"/>
      <c r="RU111" s="35"/>
      <c r="RV111" s="35"/>
      <c r="RW111" s="35"/>
      <c r="RX111" s="35"/>
      <c r="RY111" s="35"/>
      <c r="RZ111" s="35"/>
      <c r="SA111" s="35"/>
      <c r="SB111" s="35"/>
      <c r="SC111" s="35"/>
      <c r="SD111" s="35"/>
      <c r="SE111" s="35"/>
      <c r="SF111" s="35"/>
      <c r="SG111" s="35"/>
      <c r="SH111" s="35"/>
      <c r="SI111" s="35"/>
      <c r="SJ111" s="35"/>
      <c r="SK111" s="35"/>
      <c r="SL111" s="35"/>
      <c r="SM111" s="35"/>
      <c r="SN111" s="35"/>
      <c r="SO111" s="35"/>
      <c r="SP111" s="35"/>
      <c r="SQ111" s="35"/>
      <c r="SR111" s="35"/>
      <c r="SS111" s="35"/>
      <c r="ST111" s="35"/>
      <c r="SU111" s="35"/>
      <c r="SV111" s="35"/>
      <c r="SW111" s="35"/>
      <c r="SX111" s="35"/>
      <c r="SY111" s="35"/>
      <c r="SZ111" s="35"/>
      <c r="TA111" s="35"/>
      <c r="TB111" s="35"/>
      <c r="TC111" s="35"/>
      <c r="TD111" s="35"/>
      <c r="TE111" s="35"/>
      <c r="TF111" s="35"/>
      <c r="TG111" s="35"/>
      <c r="TH111" s="35"/>
      <c r="TI111" s="35"/>
      <c r="TJ111" s="35"/>
      <c r="TK111" s="35"/>
      <c r="TL111" s="35"/>
      <c r="TM111" s="35"/>
      <c r="TN111" s="35"/>
      <c r="TO111" s="35"/>
      <c r="TP111" s="35"/>
      <c r="TQ111" s="35"/>
      <c r="TR111" s="35"/>
      <c r="TS111" s="35"/>
      <c r="TT111" s="35"/>
      <c r="TU111" s="35"/>
      <c r="TV111" s="35"/>
      <c r="TW111" s="35"/>
      <c r="TX111" s="35"/>
      <c r="TY111" s="35"/>
      <c r="TZ111" s="35"/>
      <c r="UA111" s="35"/>
      <c r="UB111" s="35"/>
      <c r="UC111" s="35">
        <v>135</v>
      </c>
      <c r="UD111" s="35"/>
      <c r="UE111" s="35"/>
      <c r="UF111" s="35"/>
      <c r="UG111" s="35"/>
      <c r="UH111" s="35"/>
      <c r="UI111" s="35"/>
      <c r="UJ111" s="35"/>
      <c r="UK111" s="35"/>
      <c r="UL111" s="35"/>
      <c r="UM111" s="35"/>
      <c r="UN111" s="35"/>
      <c r="UO111" s="35"/>
      <c r="UP111" s="35"/>
      <c r="UQ111" s="35"/>
      <c r="UR111" s="35"/>
      <c r="US111" s="35"/>
      <c r="UT111" s="35"/>
      <c r="UU111" s="35"/>
      <c r="UV111" s="35"/>
      <c r="UW111" s="35"/>
      <c r="UX111" s="35"/>
      <c r="UY111" s="35"/>
      <c r="UZ111" s="35"/>
      <c r="VA111" s="35"/>
      <c r="VB111" s="35"/>
      <c r="VC111" s="35"/>
      <c r="VD111" s="35"/>
      <c r="VE111" s="35"/>
      <c r="VF111" s="35"/>
      <c r="VG111" s="35"/>
      <c r="VH111" s="35"/>
      <c r="VI111" s="35"/>
      <c r="VJ111" s="35"/>
      <c r="VK111" s="35"/>
      <c r="VL111" s="35"/>
      <c r="VM111" s="35"/>
      <c r="VN111" s="35"/>
      <c r="VO111" s="35"/>
      <c r="VP111" s="35"/>
      <c r="VQ111" s="35"/>
      <c r="VR111" s="35"/>
      <c r="VS111" s="35"/>
      <c r="VT111" s="35"/>
      <c r="VU111" s="35"/>
      <c r="VV111" s="35"/>
      <c r="VW111" s="35"/>
      <c r="VX111" s="35"/>
      <c r="VY111" s="35"/>
      <c r="VZ111" s="35"/>
      <c r="WA111" s="35"/>
      <c r="WB111" s="35"/>
      <c r="WC111" s="35"/>
      <c r="WD111" s="35"/>
      <c r="WE111" s="35"/>
      <c r="WF111" s="35"/>
      <c r="WG111" s="35"/>
      <c r="WH111" s="35"/>
      <c r="WI111" s="35"/>
      <c r="WJ111" s="35"/>
      <c r="WK111" s="35"/>
      <c r="WL111" s="35"/>
      <c r="WM111" s="35"/>
      <c r="WN111" s="35"/>
      <c r="WO111" s="35"/>
      <c r="WP111" s="35"/>
      <c r="WQ111" s="35"/>
      <c r="WR111" s="35"/>
      <c r="WS111" s="35"/>
      <c r="WT111" s="35"/>
      <c r="WU111" s="35"/>
      <c r="WV111" s="35"/>
      <c r="WW111" s="35"/>
      <c r="WX111" s="35"/>
      <c r="WY111" s="35"/>
      <c r="WZ111" s="35"/>
      <c r="XA111" s="35"/>
      <c r="XB111" s="35"/>
      <c r="XC111" s="35"/>
      <c r="XD111" s="35"/>
      <c r="XE111" s="35"/>
      <c r="XF111" s="35"/>
      <c r="XG111" s="35"/>
      <c r="XH111" s="35"/>
      <c r="XI111" s="35"/>
      <c r="XJ111" s="35"/>
      <c r="XK111" s="35"/>
      <c r="XL111" s="35"/>
      <c r="XM111" s="35"/>
      <c r="XN111" s="35"/>
      <c r="XO111" s="35"/>
      <c r="XP111" s="35"/>
      <c r="XQ111" s="35"/>
      <c r="XR111" s="35"/>
      <c r="XS111" s="35"/>
      <c r="XT111" s="35"/>
      <c r="XU111" s="35"/>
      <c r="XV111" s="35"/>
      <c r="XW111" s="35"/>
      <c r="XX111" s="35"/>
      <c r="XY111" s="35"/>
      <c r="XZ111" s="35"/>
      <c r="YA111" s="35"/>
      <c r="YB111" s="35"/>
      <c r="YC111" s="35"/>
      <c r="YD111" s="35"/>
      <c r="YE111" s="35"/>
      <c r="YF111" s="35"/>
      <c r="YG111" s="35"/>
      <c r="YH111" s="35">
        <v>81</v>
      </c>
      <c r="YI111" s="35"/>
      <c r="YJ111" s="35"/>
      <c r="YK111" s="35"/>
      <c r="YL111" s="35"/>
      <c r="YM111" s="35"/>
      <c r="YN111" s="35"/>
      <c r="YO111" s="35"/>
      <c r="YP111" s="35"/>
      <c r="YQ111" s="35"/>
      <c r="YR111" s="35"/>
      <c r="YS111" s="35"/>
      <c r="YT111" s="35"/>
      <c r="YU111" s="35"/>
      <c r="YV111" s="35"/>
      <c r="YW111" s="35"/>
      <c r="YX111" s="35"/>
      <c r="YY111" s="35"/>
      <c r="YZ111" s="35"/>
      <c r="ZA111" s="35"/>
      <c r="ZB111" s="35"/>
      <c r="ZC111" s="35"/>
      <c r="ZD111" s="35"/>
      <c r="ZE111" s="35"/>
      <c r="ZF111" s="35"/>
      <c r="ZG111" s="35"/>
      <c r="ZH111" s="35"/>
      <c r="ZI111" s="35"/>
      <c r="ZJ111" s="35"/>
      <c r="ZK111" s="35"/>
      <c r="ZL111" s="35"/>
      <c r="ZM111" s="35"/>
      <c r="ZN111" s="35"/>
      <c r="ZO111" s="35"/>
      <c r="ZP111" s="35"/>
      <c r="ZQ111" s="35"/>
      <c r="ZR111" s="35"/>
      <c r="ZS111" s="35">
        <v>45</v>
      </c>
      <c r="ZT111" s="35"/>
      <c r="ZU111" s="35"/>
      <c r="ZV111" s="35"/>
      <c r="ZW111" s="35"/>
      <c r="ZX111" s="35"/>
      <c r="ZY111" s="35"/>
      <c r="ZZ111" s="35"/>
      <c r="AAA111" s="35"/>
      <c r="AAB111" s="35"/>
      <c r="AAC111" s="35"/>
      <c r="AAD111" s="35"/>
      <c r="AAE111" s="35"/>
      <c r="AAF111" s="35"/>
      <c r="AAG111" s="35"/>
      <c r="AAH111" s="35"/>
      <c r="AAI111" s="35"/>
      <c r="AAJ111" s="35"/>
      <c r="AAK111" s="35"/>
      <c r="AAL111" s="35"/>
      <c r="AAM111" s="35"/>
      <c r="AAN111" s="35"/>
      <c r="AAO111" s="35"/>
      <c r="AAP111" s="35"/>
      <c r="AAQ111" s="35"/>
      <c r="AAR111" s="35"/>
      <c r="AAS111" s="35"/>
      <c r="AAT111" s="35"/>
      <c r="AAU111" s="35"/>
      <c r="AAV111" s="35"/>
      <c r="AAW111" s="35"/>
      <c r="AAX111" s="35"/>
      <c r="AAY111" s="35"/>
      <c r="AAZ111" s="35"/>
      <c r="ABA111" s="35"/>
      <c r="ABB111" s="35"/>
      <c r="ABC111" s="35"/>
      <c r="ABD111" s="35"/>
      <c r="ABE111" s="35"/>
      <c r="ABF111" s="35"/>
      <c r="ABG111" s="35"/>
      <c r="ABH111" s="35"/>
      <c r="ABI111" s="35">
        <v>63</v>
      </c>
      <c r="ABJ111" s="35"/>
      <c r="ABK111" s="35"/>
      <c r="ABL111" s="35"/>
      <c r="ABM111" s="35"/>
      <c r="ABN111" s="35"/>
      <c r="ABO111" s="35"/>
      <c r="ABP111" s="35"/>
      <c r="ABQ111" s="35"/>
      <c r="ABR111" s="35"/>
      <c r="ABS111" s="35"/>
      <c r="ABT111" s="35"/>
      <c r="ABU111" s="35"/>
      <c r="ABV111" s="35"/>
      <c r="ABW111" s="35"/>
      <c r="ABX111" s="35"/>
      <c r="ABY111" s="35"/>
      <c r="ABZ111" s="35"/>
      <c r="ACA111" s="35"/>
      <c r="ACB111" s="35"/>
      <c r="ACC111" s="35"/>
      <c r="ACD111" s="35"/>
      <c r="ACE111" s="35"/>
      <c r="ACF111" s="35"/>
      <c r="ACG111" s="35"/>
      <c r="ACH111" s="35"/>
      <c r="ACI111" s="35"/>
      <c r="ACJ111" s="35"/>
      <c r="ACK111" s="35"/>
      <c r="ACL111" s="35"/>
      <c r="ACM111" s="35"/>
      <c r="ACN111" s="35"/>
      <c r="ACO111" s="35"/>
      <c r="ACP111" s="35"/>
      <c r="ACQ111" s="35"/>
      <c r="ACR111" s="35"/>
      <c r="ACS111" s="35"/>
      <c r="ACT111" s="35"/>
      <c r="ACU111" s="35"/>
      <c r="ACV111" s="35"/>
      <c r="ACW111" s="35"/>
      <c r="ACX111" s="35"/>
      <c r="ACY111" s="35"/>
      <c r="ACZ111" s="35"/>
      <c r="ADA111" s="35"/>
      <c r="ADB111" s="35">
        <v>9</v>
      </c>
      <c r="ADC111" s="35"/>
      <c r="ADD111" s="35"/>
      <c r="ADE111" s="35"/>
      <c r="ADF111" s="35"/>
      <c r="ADG111" s="35"/>
      <c r="ADH111" s="35"/>
      <c r="ADI111" s="35"/>
      <c r="ADJ111" s="35"/>
      <c r="ADK111" s="35"/>
      <c r="ADL111" s="35"/>
      <c r="ADM111" s="35"/>
      <c r="ADN111" s="35"/>
      <c r="ADO111" s="35"/>
      <c r="ADP111" s="35"/>
      <c r="ADQ111" s="35"/>
      <c r="ADR111" s="35"/>
      <c r="ADS111" s="35"/>
      <c r="ADT111" s="35"/>
      <c r="ADU111" s="35"/>
      <c r="ADV111" s="35"/>
      <c r="ADW111" s="35"/>
      <c r="ADX111" s="35"/>
      <c r="ADY111" s="26">
        <f t="shared" si="4"/>
        <v>0</v>
      </c>
      <c r="ADZ111" s="5"/>
    </row>
    <row r="112" spans="1:806" s="33" customFormat="1" x14ac:dyDescent="0.2">
      <c r="A112" s="51" t="s">
        <v>11</v>
      </c>
      <c r="B112" s="65">
        <f t="shared" si="3"/>
        <v>0</v>
      </c>
      <c r="C112" s="57">
        <v>9</v>
      </c>
      <c r="D112" s="59">
        <v>44704</v>
      </c>
      <c r="E112" s="68">
        <v>25.49</v>
      </c>
      <c r="F112" s="67">
        <f t="shared" si="5"/>
        <v>0</v>
      </c>
      <c r="G112" s="6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15"/>
      <c r="BF112" s="15"/>
      <c r="BG112" s="136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5"/>
      <c r="CQ112" s="35"/>
      <c r="CR112" s="35"/>
      <c r="CS112" s="35"/>
      <c r="CT112" s="35"/>
      <c r="CU112" s="35"/>
      <c r="CV112" s="35"/>
      <c r="CW112" s="35"/>
      <c r="CX112" s="35"/>
      <c r="CY112" s="35"/>
      <c r="CZ112" s="35"/>
      <c r="DA112" s="35"/>
      <c r="DB112" s="35"/>
      <c r="DC112" s="35"/>
      <c r="DD112" s="35"/>
      <c r="DE112" s="35"/>
      <c r="DF112" s="35"/>
      <c r="DG112" s="35"/>
      <c r="DH112" s="35"/>
      <c r="DI112" s="35"/>
      <c r="DJ112" s="35"/>
      <c r="DK112" s="35"/>
      <c r="DL112" s="35"/>
      <c r="DM112" s="35"/>
      <c r="DN112" s="35"/>
      <c r="DO112" s="35"/>
      <c r="DP112" s="35"/>
      <c r="DQ112" s="35"/>
      <c r="DR112" s="35"/>
      <c r="DS112" s="35"/>
      <c r="DT112" s="35"/>
      <c r="DU112" s="35"/>
      <c r="DV112" s="35"/>
      <c r="DW112" s="35"/>
      <c r="DX112" s="35"/>
      <c r="DY112" s="35"/>
      <c r="DZ112" s="35"/>
      <c r="EA112" s="35"/>
      <c r="EB112" s="35"/>
      <c r="EC112" s="35"/>
      <c r="ED112" s="35"/>
      <c r="EE112" s="35"/>
      <c r="EF112" s="35"/>
      <c r="EG112" s="35"/>
      <c r="EH112" s="35"/>
      <c r="EI112" s="35"/>
      <c r="EJ112" s="35"/>
      <c r="EK112" s="35"/>
      <c r="EL112" s="35"/>
      <c r="EM112" s="35"/>
      <c r="EN112" s="35"/>
      <c r="EO112" s="35"/>
      <c r="EP112" s="35"/>
      <c r="EQ112" s="35"/>
      <c r="ER112" s="35"/>
      <c r="ES112" s="35"/>
      <c r="ET112" s="35"/>
      <c r="EU112" s="35"/>
      <c r="EV112" s="35"/>
      <c r="EW112" s="35"/>
      <c r="EX112" s="35"/>
      <c r="EY112" s="35"/>
      <c r="EZ112" s="35"/>
      <c r="FA112" s="35"/>
      <c r="FB112" s="35"/>
      <c r="FC112" s="35"/>
      <c r="FD112" s="35"/>
      <c r="FE112" s="35"/>
      <c r="FF112" s="35"/>
      <c r="FG112" s="35"/>
      <c r="FH112" s="35"/>
      <c r="FI112" s="35"/>
      <c r="FJ112" s="35"/>
      <c r="FK112" s="35"/>
      <c r="FL112" s="35"/>
      <c r="FM112" s="35"/>
      <c r="FN112" s="35"/>
      <c r="FO112" s="35"/>
      <c r="FP112" s="35"/>
      <c r="FQ112" s="35"/>
      <c r="FR112" s="35"/>
      <c r="FS112" s="35"/>
      <c r="FT112" s="35"/>
      <c r="FU112" s="35"/>
      <c r="FV112" s="35"/>
      <c r="FW112" s="35"/>
      <c r="FX112" s="35"/>
      <c r="FY112" s="35"/>
      <c r="FZ112" s="35"/>
      <c r="GA112" s="35"/>
      <c r="GB112" s="35"/>
      <c r="GC112" s="35"/>
      <c r="GD112" s="35"/>
      <c r="GE112" s="35"/>
      <c r="GF112" s="35"/>
      <c r="GG112" s="35"/>
      <c r="GH112" s="35"/>
      <c r="GI112" s="35"/>
      <c r="GJ112" s="35"/>
      <c r="GK112" s="35"/>
      <c r="GL112" s="35"/>
      <c r="GM112" s="35"/>
      <c r="GN112" s="35"/>
      <c r="GO112" s="35"/>
      <c r="GP112" s="35"/>
      <c r="GQ112" s="35"/>
      <c r="GR112" s="35"/>
      <c r="GS112" s="35"/>
      <c r="GT112" s="35"/>
      <c r="GU112" s="35"/>
      <c r="GV112" s="35"/>
      <c r="GW112" s="35"/>
      <c r="GX112" s="35"/>
      <c r="GY112" s="35"/>
      <c r="GZ112" s="35"/>
      <c r="HA112" s="35"/>
      <c r="HB112" s="35"/>
      <c r="HC112" s="35"/>
      <c r="HD112" s="35"/>
      <c r="HE112" s="35"/>
      <c r="HF112" s="35"/>
      <c r="HG112" s="35"/>
      <c r="HH112" s="35"/>
      <c r="HI112" s="35"/>
      <c r="HJ112" s="35"/>
      <c r="HK112" s="35"/>
      <c r="HL112" s="35"/>
      <c r="HM112" s="35"/>
      <c r="HN112" s="35"/>
      <c r="HO112" s="35"/>
      <c r="HP112" s="35"/>
      <c r="HQ112" s="35"/>
      <c r="HR112" s="35"/>
      <c r="HS112" s="35"/>
      <c r="HT112" s="35"/>
      <c r="HU112" s="35"/>
      <c r="HV112" s="35"/>
      <c r="HW112" s="35"/>
      <c r="HX112" s="35"/>
      <c r="HY112" s="35"/>
      <c r="HZ112" s="35"/>
      <c r="IA112" s="35"/>
      <c r="IB112" s="35"/>
      <c r="IC112" s="35"/>
      <c r="ID112" s="35"/>
      <c r="IE112" s="35"/>
      <c r="IF112" s="35"/>
      <c r="IG112" s="35"/>
      <c r="IH112" s="35"/>
      <c r="II112" s="35"/>
      <c r="IJ112" s="35"/>
      <c r="IK112" s="35"/>
      <c r="IL112" s="35"/>
      <c r="IM112" s="35"/>
      <c r="IN112" s="35"/>
      <c r="IO112" s="35"/>
      <c r="IP112" s="35"/>
      <c r="IQ112" s="35"/>
      <c r="IR112" s="35"/>
      <c r="IS112" s="35"/>
      <c r="IT112" s="35"/>
      <c r="IU112" s="35"/>
      <c r="IV112" s="35"/>
      <c r="IW112" s="35"/>
      <c r="IX112" s="35"/>
      <c r="IY112" s="35"/>
      <c r="IZ112" s="35"/>
      <c r="JA112" s="35"/>
      <c r="JB112" s="35"/>
      <c r="JC112" s="35"/>
      <c r="JD112" s="35"/>
      <c r="JE112" s="35"/>
      <c r="JF112" s="35"/>
      <c r="JG112" s="35"/>
      <c r="JH112" s="35"/>
      <c r="JI112" s="35"/>
      <c r="JJ112" s="35"/>
      <c r="JK112" s="35"/>
      <c r="JL112" s="35"/>
      <c r="JM112" s="35"/>
      <c r="JN112" s="35"/>
      <c r="JO112" s="35"/>
      <c r="JP112" s="35"/>
      <c r="JQ112" s="35"/>
      <c r="JR112" s="35"/>
      <c r="JS112" s="35"/>
      <c r="JT112" s="35"/>
      <c r="JU112" s="35"/>
      <c r="JV112" s="35"/>
      <c r="JW112" s="35"/>
      <c r="JX112" s="35"/>
      <c r="JY112" s="35"/>
      <c r="JZ112" s="35"/>
      <c r="KA112" s="35"/>
      <c r="KB112" s="35"/>
      <c r="KC112" s="35"/>
      <c r="KD112" s="35"/>
      <c r="KE112" s="35"/>
      <c r="KF112" s="35"/>
      <c r="KG112" s="35">
        <v>9</v>
      </c>
      <c r="KH112" s="35"/>
      <c r="KI112" s="35"/>
      <c r="KJ112" s="35"/>
      <c r="KK112" s="35"/>
      <c r="KL112" s="35"/>
      <c r="KM112" s="35"/>
      <c r="KN112" s="35"/>
      <c r="KO112" s="35"/>
      <c r="KP112" s="35"/>
      <c r="KQ112" s="35"/>
      <c r="KR112" s="35"/>
      <c r="KS112" s="35"/>
      <c r="KT112" s="35"/>
      <c r="KU112" s="35"/>
      <c r="KV112" s="35"/>
      <c r="KW112" s="35"/>
      <c r="KX112" s="35"/>
      <c r="KY112" s="35"/>
      <c r="KZ112" s="35"/>
      <c r="LA112" s="35"/>
      <c r="LB112" s="35"/>
      <c r="LC112" s="35"/>
      <c r="LD112" s="35"/>
      <c r="LE112" s="35"/>
      <c r="LF112" s="35"/>
      <c r="LG112" s="35"/>
      <c r="LH112" s="35"/>
      <c r="LI112" s="35"/>
      <c r="LJ112" s="35"/>
      <c r="LK112" s="35"/>
      <c r="LL112" s="35"/>
      <c r="LM112" s="35"/>
      <c r="LN112" s="35"/>
      <c r="LO112" s="35"/>
      <c r="LP112" s="35"/>
      <c r="LQ112" s="35"/>
      <c r="LR112" s="35"/>
      <c r="LS112" s="35"/>
      <c r="LT112" s="35"/>
      <c r="LU112" s="35"/>
      <c r="LV112" s="35"/>
      <c r="LW112" s="35"/>
      <c r="LX112" s="35"/>
      <c r="LY112" s="35"/>
      <c r="LZ112" s="35"/>
      <c r="MA112" s="35"/>
      <c r="MB112" s="35"/>
      <c r="MC112" s="35"/>
      <c r="MD112" s="35"/>
      <c r="ME112" s="35"/>
      <c r="MF112" s="35"/>
      <c r="MG112" s="35"/>
      <c r="MH112" s="35"/>
      <c r="MI112" s="35"/>
      <c r="MJ112" s="35"/>
      <c r="MK112" s="35"/>
      <c r="ML112" s="35"/>
      <c r="MM112" s="35"/>
      <c r="MN112" s="35"/>
      <c r="MO112" s="35"/>
      <c r="MP112" s="35"/>
      <c r="MQ112" s="35"/>
      <c r="MR112" s="35"/>
      <c r="MS112" s="35"/>
      <c r="MT112" s="35"/>
      <c r="MU112" s="35"/>
      <c r="MV112" s="35"/>
      <c r="MW112" s="35"/>
      <c r="MX112" s="35"/>
      <c r="MY112" s="35"/>
      <c r="MZ112" s="35"/>
      <c r="NA112" s="35"/>
      <c r="NB112" s="35"/>
      <c r="NC112" s="35"/>
      <c r="ND112" s="35"/>
      <c r="NE112" s="35"/>
      <c r="NF112" s="35"/>
      <c r="NG112" s="35"/>
      <c r="NH112" s="35"/>
      <c r="NI112" s="35"/>
      <c r="NJ112" s="35"/>
      <c r="NK112" s="35"/>
      <c r="NL112" s="35"/>
      <c r="NM112" s="35"/>
      <c r="NN112" s="35"/>
      <c r="NO112" s="35"/>
      <c r="NP112" s="35"/>
      <c r="NQ112" s="35"/>
      <c r="NR112" s="35"/>
      <c r="NS112" s="35"/>
      <c r="NT112" s="35"/>
      <c r="NU112" s="35"/>
      <c r="NV112" s="35"/>
      <c r="NW112" s="35"/>
      <c r="NX112" s="35"/>
      <c r="NY112" s="35"/>
      <c r="NZ112" s="35"/>
      <c r="OA112" s="35"/>
      <c r="OB112" s="35"/>
      <c r="OC112" s="35"/>
      <c r="OD112" s="35"/>
      <c r="OE112" s="35"/>
      <c r="OF112" s="35"/>
      <c r="OG112" s="35"/>
      <c r="OH112" s="35"/>
      <c r="OI112" s="35"/>
      <c r="OJ112" s="35"/>
      <c r="OK112" s="35"/>
      <c r="OL112" s="35"/>
      <c r="OM112" s="35"/>
      <c r="ON112" s="35"/>
      <c r="OO112" s="35"/>
      <c r="OP112" s="35"/>
      <c r="OQ112" s="35"/>
      <c r="OR112" s="35"/>
      <c r="OS112" s="35"/>
      <c r="OT112" s="35"/>
      <c r="OU112" s="35"/>
      <c r="OV112" s="35"/>
      <c r="OW112" s="35"/>
      <c r="OX112" s="35"/>
      <c r="OY112" s="35"/>
      <c r="OZ112" s="35"/>
      <c r="PA112" s="35"/>
      <c r="PB112" s="35"/>
      <c r="PC112" s="35"/>
      <c r="PD112" s="35"/>
      <c r="PE112" s="35"/>
      <c r="PF112" s="35"/>
      <c r="PG112" s="35"/>
      <c r="PH112" s="35"/>
      <c r="PI112" s="35"/>
      <c r="PJ112" s="35"/>
      <c r="PK112" s="35"/>
      <c r="PL112" s="35"/>
      <c r="PM112" s="35"/>
      <c r="PN112" s="35"/>
      <c r="PO112" s="35"/>
      <c r="PP112" s="35"/>
      <c r="PQ112" s="35"/>
      <c r="PR112" s="35"/>
      <c r="PS112" s="35"/>
      <c r="PT112" s="35"/>
      <c r="PU112" s="35"/>
      <c r="PV112" s="35"/>
      <c r="PW112" s="35"/>
      <c r="PX112" s="35"/>
      <c r="PY112" s="35"/>
      <c r="PZ112" s="35"/>
      <c r="QA112" s="35"/>
      <c r="QB112" s="35"/>
      <c r="QC112" s="35"/>
      <c r="QD112" s="35"/>
      <c r="QE112" s="35"/>
      <c r="QF112" s="35"/>
      <c r="QG112" s="35"/>
      <c r="QH112" s="35"/>
      <c r="QI112" s="35"/>
      <c r="QJ112" s="35"/>
      <c r="QK112" s="35"/>
      <c r="QL112" s="35"/>
      <c r="QM112" s="35"/>
      <c r="QN112" s="35"/>
      <c r="QO112" s="35"/>
      <c r="QP112" s="35"/>
      <c r="QQ112" s="35"/>
      <c r="QR112" s="35"/>
      <c r="QS112" s="35"/>
      <c r="QT112" s="35"/>
      <c r="QU112" s="35"/>
      <c r="QV112" s="35"/>
      <c r="QW112" s="35"/>
      <c r="QX112" s="35"/>
      <c r="QY112" s="35"/>
      <c r="QZ112" s="35"/>
      <c r="RA112" s="35"/>
      <c r="RB112" s="35"/>
      <c r="RC112" s="35"/>
      <c r="RD112" s="35"/>
      <c r="RE112" s="35"/>
      <c r="RF112" s="35"/>
      <c r="RG112" s="35"/>
      <c r="RH112" s="35"/>
      <c r="RI112" s="35"/>
      <c r="RJ112" s="35"/>
      <c r="RK112" s="35"/>
      <c r="RL112" s="35"/>
      <c r="RM112" s="35"/>
      <c r="RN112" s="35"/>
      <c r="RO112" s="35"/>
      <c r="RP112" s="35"/>
      <c r="RQ112" s="35"/>
      <c r="RR112" s="35"/>
      <c r="RS112" s="35"/>
      <c r="RT112" s="35"/>
      <c r="RU112" s="35"/>
      <c r="RV112" s="35"/>
      <c r="RW112" s="35"/>
      <c r="RX112" s="35"/>
      <c r="RY112" s="35"/>
      <c r="RZ112" s="35"/>
      <c r="SA112" s="35"/>
      <c r="SB112" s="35"/>
      <c r="SC112" s="35"/>
      <c r="SD112" s="35"/>
      <c r="SE112" s="35"/>
      <c r="SF112" s="35"/>
      <c r="SG112" s="35"/>
      <c r="SH112" s="35"/>
      <c r="SI112" s="35"/>
      <c r="SJ112" s="35"/>
      <c r="SK112" s="35"/>
      <c r="SL112" s="35"/>
      <c r="SM112" s="35"/>
      <c r="SN112" s="35"/>
      <c r="SO112" s="35"/>
      <c r="SP112" s="35"/>
      <c r="SQ112" s="35"/>
      <c r="SR112" s="35"/>
      <c r="SS112" s="35"/>
      <c r="ST112" s="35"/>
      <c r="SU112" s="35"/>
      <c r="SV112" s="35"/>
      <c r="SW112" s="35"/>
      <c r="SX112" s="35"/>
      <c r="SY112" s="35"/>
      <c r="SZ112" s="35"/>
      <c r="TA112" s="35"/>
      <c r="TB112" s="35"/>
      <c r="TC112" s="35"/>
      <c r="TD112" s="35"/>
      <c r="TE112" s="35"/>
      <c r="TF112" s="35"/>
      <c r="TG112" s="35"/>
      <c r="TH112" s="35"/>
      <c r="TI112" s="35"/>
      <c r="TJ112" s="35"/>
      <c r="TK112" s="35"/>
      <c r="TL112" s="35"/>
      <c r="TM112" s="35"/>
      <c r="TN112" s="35"/>
      <c r="TO112" s="35"/>
      <c r="TP112" s="35"/>
      <c r="TQ112" s="35"/>
      <c r="TR112" s="35"/>
      <c r="TS112" s="35"/>
      <c r="TT112" s="35"/>
      <c r="TU112" s="35"/>
      <c r="TV112" s="35"/>
      <c r="TW112" s="35"/>
      <c r="TX112" s="35"/>
      <c r="TY112" s="35"/>
      <c r="TZ112" s="35"/>
      <c r="UA112" s="35"/>
      <c r="UB112" s="35"/>
      <c r="UC112" s="35"/>
      <c r="UD112" s="35"/>
      <c r="UE112" s="35"/>
      <c r="UF112" s="35"/>
      <c r="UG112" s="35"/>
      <c r="UH112" s="35"/>
      <c r="UI112" s="35"/>
      <c r="UJ112" s="35"/>
      <c r="UK112" s="35"/>
      <c r="UL112" s="35"/>
      <c r="UM112" s="35"/>
      <c r="UN112" s="35"/>
      <c r="UO112" s="35"/>
      <c r="UP112" s="35"/>
      <c r="UQ112" s="35"/>
      <c r="UR112" s="35"/>
      <c r="US112" s="35"/>
      <c r="UT112" s="35"/>
      <c r="UU112" s="35"/>
      <c r="UV112" s="35"/>
      <c r="UW112" s="35"/>
      <c r="UX112" s="35"/>
      <c r="UY112" s="35"/>
      <c r="UZ112" s="35"/>
      <c r="VA112" s="35"/>
      <c r="VB112" s="35"/>
      <c r="VC112" s="35"/>
      <c r="VD112" s="35"/>
      <c r="VE112" s="35"/>
      <c r="VF112" s="35"/>
      <c r="VG112" s="35"/>
      <c r="VH112" s="35"/>
      <c r="VI112" s="35"/>
      <c r="VJ112" s="35"/>
      <c r="VK112" s="35"/>
      <c r="VL112" s="35"/>
      <c r="VM112" s="35"/>
      <c r="VN112" s="35"/>
      <c r="VO112" s="35"/>
      <c r="VP112" s="35"/>
      <c r="VQ112" s="35"/>
      <c r="VR112" s="35"/>
      <c r="VS112" s="35"/>
      <c r="VT112" s="35"/>
      <c r="VU112" s="35"/>
      <c r="VV112" s="35"/>
      <c r="VW112" s="35"/>
      <c r="VX112" s="35"/>
      <c r="VY112" s="35"/>
      <c r="VZ112" s="35"/>
      <c r="WA112" s="35"/>
      <c r="WB112" s="35"/>
      <c r="WC112" s="35"/>
      <c r="WD112" s="35">
        <v>9</v>
      </c>
      <c r="WE112" s="35"/>
      <c r="WF112" s="35"/>
      <c r="WG112" s="35"/>
      <c r="WH112" s="35"/>
      <c r="WI112" s="35"/>
      <c r="WJ112" s="35"/>
      <c r="WK112" s="35"/>
      <c r="WL112" s="35"/>
      <c r="WM112" s="35"/>
      <c r="WN112" s="35"/>
      <c r="WO112" s="35"/>
      <c r="WP112" s="35"/>
      <c r="WQ112" s="35"/>
      <c r="WR112" s="35"/>
      <c r="WS112" s="35"/>
      <c r="WT112" s="35"/>
      <c r="WU112" s="35"/>
      <c r="WV112" s="35"/>
      <c r="WW112" s="35"/>
      <c r="WX112" s="35"/>
      <c r="WY112" s="35"/>
      <c r="WZ112" s="35"/>
      <c r="XA112" s="35"/>
      <c r="XB112" s="35"/>
      <c r="XC112" s="35"/>
      <c r="XD112" s="35"/>
      <c r="XE112" s="35"/>
      <c r="XF112" s="35"/>
      <c r="XG112" s="35"/>
      <c r="XH112" s="35"/>
      <c r="XI112" s="35"/>
      <c r="XJ112" s="35"/>
      <c r="XK112" s="35"/>
      <c r="XL112" s="35"/>
      <c r="XM112" s="35"/>
      <c r="XN112" s="35"/>
      <c r="XO112" s="35"/>
      <c r="XP112" s="35"/>
      <c r="XQ112" s="35"/>
      <c r="XR112" s="35"/>
      <c r="XS112" s="35"/>
      <c r="XT112" s="35"/>
      <c r="XU112" s="35"/>
      <c r="XV112" s="35"/>
      <c r="XW112" s="35"/>
      <c r="XX112" s="35"/>
      <c r="XY112" s="35"/>
      <c r="XZ112" s="35"/>
      <c r="YA112" s="35"/>
      <c r="YB112" s="35"/>
      <c r="YC112" s="35"/>
      <c r="YD112" s="35"/>
      <c r="YE112" s="35"/>
      <c r="YF112" s="35"/>
      <c r="YG112" s="35"/>
      <c r="YH112" s="35"/>
      <c r="YI112" s="35"/>
      <c r="YJ112" s="35"/>
      <c r="YK112" s="35"/>
      <c r="YL112" s="35"/>
      <c r="YM112" s="35"/>
      <c r="YN112" s="35"/>
      <c r="YO112" s="35"/>
      <c r="YP112" s="35"/>
      <c r="YQ112" s="35"/>
      <c r="YR112" s="35"/>
      <c r="YS112" s="35"/>
      <c r="YT112" s="35"/>
      <c r="YU112" s="35"/>
      <c r="YV112" s="35"/>
      <c r="YW112" s="35"/>
      <c r="YX112" s="35"/>
      <c r="YY112" s="35"/>
      <c r="YZ112" s="35"/>
      <c r="ZA112" s="35"/>
      <c r="ZB112" s="35"/>
      <c r="ZC112" s="35"/>
      <c r="ZD112" s="35"/>
      <c r="ZE112" s="35"/>
      <c r="ZF112" s="35"/>
      <c r="ZG112" s="35"/>
      <c r="ZH112" s="35"/>
      <c r="ZI112" s="35"/>
      <c r="ZJ112" s="35"/>
      <c r="ZK112" s="35"/>
      <c r="ZL112" s="35"/>
      <c r="ZM112" s="35"/>
      <c r="ZN112" s="35"/>
      <c r="ZO112" s="35"/>
      <c r="ZP112" s="35"/>
      <c r="ZQ112" s="35"/>
      <c r="ZR112" s="35"/>
      <c r="ZS112" s="35"/>
      <c r="ZT112" s="35"/>
      <c r="ZU112" s="35"/>
      <c r="ZV112" s="35"/>
      <c r="ZW112" s="35"/>
      <c r="ZX112" s="35"/>
      <c r="ZY112" s="35"/>
      <c r="ZZ112" s="35"/>
      <c r="AAA112" s="35"/>
      <c r="AAB112" s="35"/>
      <c r="AAC112" s="35"/>
      <c r="AAD112" s="35"/>
      <c r="AAE112" s="35"/>
      <c r="AAF112" s="35"/>
      <c r="AAG112" s="35"/>
      <c r="AAH112" s="35"/>
      <c r="AAI112" s="35"/>
      <c r="AAJ112" s="35"/>
      <c r="AAK112" s="35"/>
      <c r="AAL112" s="35"/>
      <c r="AAM112" s="35"/>
      <c r="AAN112" s="35"/>
      <c r="AAO112" s="35"/>
      <c r="AAP112" s="35"/>
      <c r="AAQ112" s="35"/>
      <c r="AAR112" s="35"/>
      <c r="AAS112" s="35"/>
      <c r="AAT112" s="35"/>
      <c r="AAU112" s="35"/>
      <c r="AAV112" s="35"/>
      <c r="AAW112" s="35"/>
      <c r="AAX112" s="35"/>
      <c r="AAY112" s="35"/>
      <c r="AAZ112" s="35"/>
      <c r="ABA112" s="35"/>
      <c r="ABB112" s="35"/>
      <c r="ABC112" s="35"/>
      <c r="ABD112" s="35"/>
      <c r="ABE112" s="35"/>
      <c r="ABF112" s="35"/>
      <c r="ABG112" s="35"/>
      <c r="ABH112" s="35"/>
      <c r="ABI112" s="35"/>
      <c r="ABJ112" s="35"/>
      <c r="ABK112" s="35"/>
      <c r="ABL112" s="35"/>
      <c r="ABM112" s="35"/>
      <c r="ABN112" s="35"/>
      <c r="ABO112" s="35"/>
      <c r="ABP112" s="35"/>
      <c r="ABQ112" s="35"/>
      <c r="ABR112" s="35"/>
      <c r="ABS112" s="35"/>
      <c r="ABT112" s="35"/>
      <c r="ABU112" s="35"/>
      <c r="ABV112" s="35"/>
      <c r="ABW112" s="35"/>
      <c r="ABX112" s="35"/>
      <c r="ABY112" s="35"/>
      <c r="ABZ112" s="35"/>
      <c r="ACA112" s="35"/>
      <c r="ACB112" s="35"/>
      <c r="ACC112" s="35"/>
      <c r="ACD112" s="35"/>
      <c r="ACE112" s="35"/>
      <c r="ACF112" s="35"/>
      <c r="ACG112" s="35"/>
      <c r="ACH112" s="35"/>
      <c r="ACI112" s="35"/>
      <c r="ACJ112" s="35"/>
      <c r="ACK112" s="35"/>
      <c r="ACL112" s="35"/>
      <c r="ACM112" s="35"/>
      <c r="ACN112" s="35"/>
      <c r="ACO112" s="35"/>
      <c r="ACP112" s="35"/>
      <c r="ACQ112" s="35"/>
      <c r="ACR112" s="35"/>
      <c r="ACS112" s="35"/>
      <c r="ACT112" s="35"/>
      <c r="ACU112" s="35"/>
      <c r="ACV112" s="35"/>
      <c r="ACW112" s="35"/>
      <c r="ACX112" s="35"/>
      <c r="ACY112" s="35"/>
      <c r="ACZ112" s="35"/>
      <c r="ADA112" s="35"/>
      <c r="ADB112" s="35"/>
      <c r="ADC112" s="35"/>
      <c r="ADD112" s="35"/>
      <c r="ADE112" s="35"/>
      <c r="ADF112" s="35"/>
      <c r="ADG112" s="35"/>
      <c r="ADH112" s="35"/>
      <c r="ADI112" s="35"/>
      <c r="ADJ112" s="35"/>
      <c r="ADK112" s="35"/>
      <c r="ADL112" s="35"/>
      <c r="ADM112" s="35"/>
      <c r="ADN112" s="35"/>
      <c r="ADO112" s="35"/>
      <c r="ADP112" s="35"/>
      <c r="ADQ112" s="35"/>
      <c r="ADR112" s="35"/>
      <c r="ADS112" s="35"/>
      <c r="ADT112" s="35"/>
      <c r="ADU112" s="35"/>
      <c r="ADV112" s="35"/>
      <c r="ADW112" s="35"/>
      <c r="ADX112" s="35"/>
      <c r="ADY112" s="26">
        <f t="shared" si="4"/>
        <v>0</v>
      </c>
      <c r="ADZ112" s="5"/>
    </row>
    <row r="113" spans="1:806" s="33" customFormat="1" x14ac:dyDescent="0.2">
      <c r="A113" s="51" t="s">
        <v>248</v>
      </c>
      <c r="B113" s="65">
        <f t="shared" si="3"/>
        <v>0</v>
      </c>
      <c r="C113" s="57">
        <v>1</v>
      </c>
      <c r="D113" s="59">
        <v>44824</v>
      </c>
      <c r="E113" s="68">
        <v>39</v>
      </c>
      <c r="F113" s="67">
        <f t="shared" si="5"/>
        <v>0</v>
      </c>
      <c r="G113" s="6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>
        <v>2</v>
      </c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15"/>
      <c r="BF113" s="15"/>
      <c r="BG113" s="136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/>
      <c r="CD113" s="35"/>
      <c r="CE113" s="35"/>
      <c r="CF113" s="35"/>
      <c r="CG113" s="35"/>
      <c r="CH113" s="35"/>
      <c r="CI113" s="35"/>
      <c r="CJ113" s="35"/>
      <c r="CK113" s="35"/>
      <c r="CL113" s="35"/>
      <c r="CM113" s="35"/>
      <c r="CN113" s="35"/>
      <c r="CO113" s="35"/>
      <c r="CP113" s="35"/>
      <c r="CQ113" s="35"/>
      <c r="CR113" s="35"/>
      <c r="CS113" s="35"/>
      <c r="CT113" s="35"/>
      <c r="CU113" s="35"/>
      <c r="CV113" s="35"/>
      <c r="CW113" s="35"/>
      <c r="CX113" s="35"/>
      <c r="CY113" s="35"/>
      <c r="CZ113" s="35"/>
      <c r="DA113" s="35"/>
      <c r="DB113" s="35"/>
      <c r="DC113" s="35"/>
      <c r="DD113" s="35"/>
      <c r="DE113" s="35"/>
      <c r="DF113" s="35"/>
      <c r="DG113" s="35"/>
      <c r="DH113" s="35"/>
      <c r="DI113" s="35"/>
      <c r="DJ113" s="35"/>
      <c r="DK113" s="35"/>
      <c r="DL113" s="35"/>
      <c r="DM113" s="35"/>
      <c r="DN113" s="35"/>
      <c r="DO113" s="35"/>
      <c r="DP113" s="35"/>
      <c r="DQ113" s="35"/>
      <c r="DR113" s="35"/>
      <c r="DS113" s="35"/>
      <c r="DT113" s="35"/>
      <c r="DU113" s="35"/>
      <c r="DV113" s="35"/>
      <c r="DW113" s="35"/>
      <c r="DX113" s="35"/>
      <c r="DY113" s="35"/>
      <c r="DZ113" s="35"/>
      <c r="EA113" s="35"/>
      <c r="EB113" s="35"/>
      <c r="EC113" s="35"/>
      <c r="ED113" s="35"/>
      <c r="EE113" s="35"/>
      <c r="EF113" s="35"/>
      <c r="EG113" s="35"/>
      <c r="EH113" s="35"/>
      <c r="EI113" s="35"/>
      <c r="EJ113" s="35"/>
      <c r="EK113" s="35"/>
      <c r="EL113" s="35"/>
      <c r="EM113" s="35"/>
      <c r="EN113" s="35"/>
      <c r="EO113" s="35"/>
      <c r="EP113" s="35"/>
      <c r="EQ113" s="35"/>
      <c r="ER113" s="35"/>
      <c r="ES113" s="35"/>
      <c r="ET113" s="35"/>
      <c r="EU113" s="35"/>
      <c r="EV113" s="35"/>
      <c r="EW113" s="35"/>
      <c r="EX113" s="35"/>
      <c r="EY113" s="35"/>
      <c r="EZ113" s="35"/>
      <c r="FA113" s="35"/>
      <c r="FB113" s="35"/>
      <c r="FC113" s="35"/>
      <c r="FD113" s="35"/>
      <c r="FE113" s="35"/>
      <c r="FF113" s="35"/>
      <c r="FG113" s="35"/>
      <c r="FH113" s="35"/>
      <c r="FI113" s="35"/>
      <c r="FJ113" s="35"/>
      <c r="FK113" s="35"/>
      <c r="FL113" s="35"/>
      <c r="FM113" s="35"/>
      <c r="FN113" s="35"/>
      <c r="FO113" s="35"/>
      <c r="FP113" s="35"/>
      <c r="FQ113" s="35"/>
      <c r="FR113" s="35"/>
      <c r="FS113" s="35"/>
      <c r="FT113" s="35"/>
      <c r="FU113" s="35"/>
      <c r="FV113" s="35"/>
      <c r="FW113" s="35"/>
      <c r="FX113" s="35"/>
      <c r="FY113" s="35"/>
      <c r="FZ113" s="35"/>
      <c r="GA113" s="35"/>
      <c r="GB113" s="35"/>
      <c r="GC113" s="35"/>
      <c r="GD113" s="35"/>
      <c r="GE113" s="35"/>
      <c r="GF113" s="35"/>
      <c r="GG113" s="35"/>
      <c r="GH113" s="35"/>
      <c r="GI113" s="35"/>
      <c r="GJ113" s="35"/>
      <c r="GK113" s="35"/>
      <c r="GL113" s="35"/>
      <c r="GM113" s="35"/>
      <c r="GN113" s="35"/>
      <c r="GO113" s="35"/>
      <c r="GP113" s="35"/>
      <c r="GQ113" s="35"/>
      <c r="GR113" s="35"/>
      <c r="GS113" s="35"/>
      <c r="GT113" s="35"/>
      <c r="GU113" s="35"/>
      <c r="GV113" s="35"/>
      <c r="GW113" s="35"/>
      <c r="GX113" s="35"/>
      <c r="GY113" s="35"/>
      <c r="GZ113" s="35"/>
      <c r="HA113" s="35"/>
      <c r="HB113" s="35"/>
      <c r="HC113" s="35"/>
      <c r="HD113" s="35"/>
      <c r="HE113" s="35"/>
      <c r="HF113" s="35"/>
      <c r="HG113" s="35"/>
      <c r="HH113" s="35"/>
      <c r="HI113" s="35"/>
      <c r="HJ113" s="35"/>
      <c r="HK113" s="35"/>
      <c r="HL113" s="35"/>
      <c r="HM113" s="35"/>
      <c r="HN113" s="35"/>
      <c r="HO113" s="35"/>
      <c r="HP113" s="35"/>
      <c r="HQ113" s="35"/>
      <c r="HR113" s="35"/>
      <c r="HS113" s="35"/>
      <c r="HT113" s="35"/>
      <c r="HU113" s="35"/>
      <c r="HV113" s="35"/>
      <c r="HW113" s="35"/>
      <c r="HX113" s="35"/>
      <c r="HY113" s="35"/>
      <c r="HZ113" s="35"/>
      <c r="IA113" s="35"/>
      <c r="IB113" s="35"/>
      <c r="IC113" s="35"/>
      <c r="ID113" s="35"/>
      <c r="IE113" s="35"/>
      <c r="IF113" s="35"/>
      <c r="IG113" s="35"/>
      <c r="IH113" s="35"/>
      <c r="II113" s="35"/>
      <c r="IJ113" s="35"/>
      <c r="IK113" s="35"/>
      <c r="IL113" s="35"/>
      <c r="IM113" s="35"/>
      <c r="IN113" s="35"/>
      <c r="IO113" s="35"/>
      <c r="IP113" s="35"/>
      <c r="IQ113" s="35"/>
      <c r="IR113" s="35"/>
      <c r="IS113" s="35"/>
      <c r="IT113" s="35"/>
      <c r="IU113" s="35"/>
      <c r="IV113" s="35"/>
      <c r="IW113" s="35"/>
      <c r="IX113" s="35"/>
      <c r="IY113" s="35"/>
      <c r="IZ113" s="35"/>
      <c r="JA113" s="35"/>
      <c r="JB113" s="35"/>
      <c r="JC113" s="35"/>
      <c r="JD113" s="35"/>
      <c r="JE113" s="35"/>
      <c r="JF113" s="35"/>
      <c r="JG113" s="35"/>
      <c r="JH113" s="35"/>
      <c r="JI113" s="35"/>
      <c r="JJ113" s="35"/>
      <c r="JK113" s="35"/>
      <c r="JL113" s="35"/>
      <c r="JM113" s="35"/>
      <c r="JN113" s="35"/>
      <c r="JO113" s="35"/>
      <c r="JP113" s="35"/>
      <c r="JQ113" s="35"/>
      <c r="JR113" s="35"/>
      <c r="JS113" s="35"/>
      <c r="JT113" s="35"/>
      <c r="JU113" s="35"/>
      <c r="JV113" s="35"/>
      <c r="JW113" s="35"/>
      <c r="JX113" s="35"/>
      <c r="JY113" s="35"/>
      <c r="JZ113" s="35"/>
      <c r="KA113" s="35"/>
      <c r="KB113" s="35"/>
      <c r="KC113" s="35"/>
      <c r="KD113" s="35"/>
      <c r="KE113" s="35"/>
      <c r="KF113" s="35"/>
      <c r="KG113" s="35"/>
      <c r="KH113" s="35"/>
      <c r="KI113" s="35"/>
      <c r="KJ113" s="35"/>
      <c r="KK113" s="35"/>
      <c r="KL113" s="35"/>
      <c r="KM113" s="35"/>
      <c r="KN113" s="35"/>
      <c r="KO113" s="35"/>
      <c r="KP113" s="35"/>
      <c r="KQ113" s="35"/>
      <c r="KR113" s="35"/>
      <c r="KS113" s="35"/>
      <c r="KT113" s="35"/>
      <c r="KU113" s="35"/>
      <c r="KV113" s="35"/>
      <c r="KW113" s="35"/>
      <c r="KX113" s="35"/>
      <c r="KY113" s="35"/>
      <c r="KZ113" s="35"/>
      <c r="LA113" s="35"/>
      <c r="LB113" s="35"/>
      <c r="LC113" s="35"/>
      <c r="LD113" s="35"/>
      <c r="LE113" s="35"/>
      <c r="LF113" s="35"/>
      <c r="LG113" s="35"/>
      <c r="LH113" s="35"/>
      <c r="LI113" s="35"/>
      <c r="LJ113" s="35"/>
      <c r="LK113" s="35"/>
      <c r="LL113" s="35"/>
      <c r="LM113" s="35"/>
      <c r="LN113" s="35"/>
      <c r="LO113" s="35"/>
      <c r="LP113" s="35"/>
      <c r="LQ113" s="35"/>
      <c r="LR113" s="35"/>
      <c r="LS113" s="35"/>
      <c r="LT113" s="35"/>
      <c r="LU113" s="35"/>
      <c r="LV113" s="35"/>
      <c r="LW113" s="35"/>
      <c r="LX113" s="35"/>
      <c r="LY113" s="35"/>
      <c r="LZ113" s="35"/>
      <c r="MA113" s="35"/>
      <c r="MB113" s="35"/>
      <c r="MC113" s="35"/>
      <c r="MD113" s="35"/>
      <c r="ME113" s="35"/>
      <c r="MF113" s="35"/>
      <c r="MG113" s="35"/>
      <c r="MH113" s="35"/>
      <c r="MI113" s="35"/>
      <c r="MJ113" s="35"/>
      <c r="MK113" s="35"/>
      <c r="ML113" s="35"/>
      <c r="MM113" s="35"/>
      <c r="MN113" s="35"/>
      <c r="MO113" s="35"/>
      <c r="MP113" s="35"/>
      <c r="MQ113" s="35"/>
      <c r="MR113" s="35"/>
      <c r="MS113" s="35"/>
      <c r="MT113" s="35"/>
      <c r="MU113" s="35"/>
      <c r="MV113" s="35"/>
      <c r="MW113" s="35"/>
      <c r="MX113" s="35"/>
      <c r="MY113" s="35"/>
      <c r="MZ113" s="35"/>
      <c r="NA113" s="35"/>
      <c r="NB113" s="35"/>
      <c r="NC113" s="35"/>
      <c r="ND113" s="35"/>
      <c r="NE113" s="35"/>
      <c r="NF113" s="35"/>
      <c r="NG113" s="35"/>
      <c r="NH113" s="35"/>
      <c r="NI113" s="35"/>
      <c r="NJ113" s="35"/>
      <c r="NK113" s="35"/>
      <c r="NL113" s="35"/>
      <c r="NM113" s="35"/>
      <c r="NN113" s="35"/>
      <c r="NO113" s="35"/>
      <c r="NP113" s="35"/>
      <c r="NQ113" s="35"/>
      <c r="NR113" s="35"/>
      <c r="NS113" s="35"/>
      <c r="NT113" s="35"/>
      <c r="NU113" s="35"/>
      <c r="NV113" s="35"/>
      <c r="NW113" s="35"/>
      <c r="NX113" s="35"/>
      <c r="NY113" s="35"/>
      <c r="NZ113" s="35"/>
      <c r="OA113" s="35"/>
      <c r="OB113" s="35"/>
      <c r="OC113" s="35"/>
      <c r="OD113" s="35"/>
      <c r="OE113" s="35"/>
      <c r="OF113" s="35"/>
      <c r="OG113" s="35"/>
      <c r="OH113" s="35"/>
      <c r="OI113" s="35"/>
      <c r="OJ113" s="35"/>
      <c r="OK113" s="35"/>
      <c r="OL113" s="35"/>
      <c r="OM113" s="35"/>
      <c r="ON113" s="35"/>
      <c r="OO113" s="35"/>
      <c r="OP113" s="35"/>
      <c r="OQ113" s="35"/>
      <c r="OR113" s="35"/>
      <c r="OS113" s="35"/>
      <c r="OT113" s="35"/>
      <c r="OU113" s="35"/>
      <c r="OV113" s="35"/>
      <c r="OW113" s="35"/>
      <c r="OX113" s="35"/>
      <c r="OY113" s="35"/>
      <c r="OZ113" s="35"/>
      <c r="PA113" s="35"/>
      <c r="PB113" s="35"/>
      <c r="PC113" s="35"/>
      <c r="PD113" s="35"/>
      <c r="PE113" s="35"/>
      <c r="PF113" s="35"/>
      <c r="PG113" s="35"/>
      <c r="PH113" s="35"/>
      <c r="PI113" s="35"/>
      <c r="PJ113" s="35"/>
      <c r="PK113" s="35"/>
      <c r="PL113" s="35"/>
      <c r="PM113" s="35"/>
      <c r="PN113" s="35"/>
      <c r="PO113" s="35"/>
      <c r="PP113" s="35"/>
      <c r="PQ113" s="35"/>
      <c r="PR113" s="35"/>
      <c r="PS113" s="35"/>
      <c r="PT113" s="35"/>
      <c r="PU113" s="35"/>
      <c r="PV113" s="35"/>
      <c r="PW113" s="35"/>
      <c r="PX113" s="35"/>
      <c r="PY113" s="35"/>
      <c r="PZ113" s="35"/>
      <c r="QA113" s="35"/>
      <c r="QB113" s="35"/>
      <c r="QC113" s="35"/>
      <c r="QD113" s="35"/>
      <c r="QE113" s="35"/>
      <c r="QF113" s="35"/>
      <c r="QG113" s="35"/>
      <c r="QH113" s="35"/>
      <c r="QI113" s="35"/>
      <c r="QJ113" s="35"/>
      <c r="QK113" s="35"/>
      <c r="QL113" s="35"/>
      <c r="QM113" s="35"/>
      <c r="QN113" s="35"/>
      <c r="QO113" s="35"/>
      <c r="QP113" s="35"/>
      <c r="QQ113" s="35"/>
      <c r="QR113" s="35"/>
      <c r="QS113" s="35"/>
      <c r="QT113" s="35"/>
      <c r="QU113" s="35"/>
      <c r="QV113" s="35"/>
      <c r="QW113" s="35"/>
      <c r="QX113" s="35"/>
      <c r="QY113" s="35"/>
      <c r="QZ113" s="35"/>
      <c r="RA113" s="35"/>
      <c r="RB113" s="35"/>
      <c r="RC113" s="35"/>
      <c r="RD113" s="35"/>
      <c r="RE113" s="35"/>
      <c r="RF113" s="35"/>
      <c r="RG113" s="35"/>
      <c r="RH113" s="35"/>
      <c r="RI113" s="35"/>
      <c r="RJ113" s="35"/>
      <c r="RK113" s="35"/>
      <c r="RL113" s="35"/>
      <c r="RM113" s="35"/>
      <c r="RN113" s="35"/>
      <c r="RO113" s="35"/>
      <c r="RP113" s="35"/>
      <c r="RQ113" s="35"/>
      <c r="RR113" s="35"/>
      <c r="RS113" s="35"/>
      <c r="RT113" s="35"/>
      <c r="RU113" s="35"/>
      <c r="RV113" s="35"/>
      <c r="RW113" s="35"/>
      <c r="RX113" s="35"/>
      <c r="RY113" s="35"/>
      <c r="RZ113" s="35"/>
      <c r="SA113" s="35"/>
      <c r="SB113" s="35"/>
      <c r="SC113" s="35"/>
      <c r="SD113" s="35"/>
      <c r="SE113" s="35"/>
      <c r="SF113" s="35"/>
      <c r="SG113" s="35"/>
      <c r="SH113" s="35"/>
      <c r="SI113" s="35"/>
      <c r="SJ113" s="35"/>
      <c r="SK113" s="35"/>
      <c r="SL113" s="35"/>
      <c r="SM113" s="35"/>
      <c r="SN113" s="35"/>
      <c r="SO113" s="35"/>
      <c r="SP113" s="35"/>
      <c r="SQ113" s="35"/>
      <c r="SR113" s="35"/>
      <c r="SS113" s="35"/>
      <c r="ST113" s="35"/>
      <c r="SU113" s="35"/>
      <c r="SV113" s="35"/>
      <c r="SW113" s="35"/>
      <c r="SX113" s="35"/>
      <c r="SY113" s="35"/>
      <c r="SZ113" s="35"/>
      <c r="TA113" s="35"/>
      <c r="TB113" s="35"/>
      <c r="TC113" s="35"/>
      <c r="TD113" s="35"/>
      <c r="TE113" s="35"/>
      <c r="TF113" s="35"/>
      <c r="TG113" s="35"/>
      <c r="TH113" s="35"/>
      <c r="TI113" s="35"/>
      <c r="TJ113" s="35"/>
      <c r="TK113" s="35"/>
      <c r="TL113" s="35"/>
      <c r="TM113" s="35"/>
      <c r="TN113" s="35"/>
      <c r="TO113" s="35"/>
      <c r="TP113" s="35"/>
      <c r="TQ113" s="35"/>
      <c r="TR113" s="35"/>
      <c r="TS113" s="35"/>
      <c r="TT113" s="35"/>
      <c r="TU113" s="35"/>
      <c r="TV113" s="35"/>
      <c r="TW113" s="35"/>
      <c r="TX113" s="35"/>
      <c r="TY113" s="35"/>
      <c r="TZ113" s="35"/>
      <c r="UA113" s="35"/>
      <c r="UB113" s="35"/>
      <c r="UC113" s="35"/>
      <c r="UD113" s="35"/>
      <c r="UE113" s="35"/>
      <c r="UF113" s="35"/>
      <c r="UG113" s="35"/>
      <c r="UH113" s="35"/>
      <c r="UI113" s="35"/>
      <c r="UJ113" s="35"/>
      <c r="UK113" s="35"/>
      <c r="UL113" s="35"/>
      <c r="UM113" s="35"/>
      <c r="UN113" s="35"/>
      <c r="UO113" s="35"/>
      <c r="UP113" s="35"/>
      <c r="UQ113" s="35"/>
      <c r="UR113" s="35"/>
      <c r="US113" s="35"/>
      <c r="UT113" s="35"/>
      <c r="UU113" s="35"/>
      <c r="UV113" s="35"/>
      <c r="UW113" s="35"/>
      <c r="UX113" s="35"/>
      <c r="UY113" s="35"/>
      <c r="UZ113" s="35"/>
      <c r="VA113" s="35"/>
      <c r="VB113" s="35"/>
      <c r="VC113" s="35"/>
      <c r="VD113" s="35"/>
      <c r="VE113" s="35"/>
      <c r="VF113" s="35"/>
      <c r="VG113" s="35"/>
      <c r="VH113" s="35"/>
      <c r="VI113" s="35"/>
      <c r="VJ113" s="35"/>
      <c r="VK113" s="35"/>
      <c r="VL113" s="35"/>
      <c r="VM113" s="35"/>
      <c r="VN113" s="35"/>
      <c r="VO113" s="35"/>
      <c r="VP113" s="35"/>
      <c r="VQ113" s="35"/>
      <c r="VR113" s="35"/>
      <c r="VS113" s="35"/>
      <c r="VT113" s="35"/>
      <c r="VU113" s="35"/>
      <c r="VV113" s="35"/>
      <c r="VW113" s="35"/>
      <c r="VX113" s="35"/>
      <c r="VY113" s="35"/>
      <c r="VZ113" s="35"/>
      <c r="WA113" s="35"/>
      <c r="WB113" s="35"/>
      <c r="WC113" s="35"/>
      <c r="WD113" s="35"/>
      <c r="WE113" s="35"/>
      <c r="WF113" s="35"/>
      <c r="WG113" s="35"/>
      <c r="WH113" s="35"/>
      <c r="WI113" s="35"/>
      <c r="WJ113" s="35"/>
      <c r="WK113" s="35"/>
      <c r="WL113" s="35"/>
      <c r="WM113" s="35"/>
      <c r="WN113" s="35"/>
      <c r="WO113" s="35"/>
      <c r="WP113" s="35"/>
      <c r="WQ113" s="35"/>
      <c r="WR113" s="35"/>
      <c r="WS113" s="35"/>
      <c r="WT113" s="35"/>
      <c r="WU113" s="35"/>
      <c r="WV113" s="35"/>
      <c r="WW113" s="35"/>
      <c r="WX113" s="35"/>
      <c r="WY113" s="35"/>
      <c r="WZ113" s="35"/>
      <c r="XA113" s="35"/>
      <c r="XB113" s="35"/>
      <c r="XC113" s="35"/>
      <c r="XD113" s="35"/>
      <c r="XE113" s="35"/>
      <c r="XF113" s="35"/>
      <c r="XG113" s="35"/>
      <c r="XH113" s="35"/>
      <c r="XI113" s="35"/>
      <c r="XJ113" s="35"/>
      <c r="XK113" s="35"/>
      <c r="XL113" s="35"/>
      <c r="XM113" s="35"/>
      <c r="XN113" s="35"/>
      <c r="XO113" s="35"/>
      <c r="XP113" s="35"/>
      <c r="XQ113" s="35"/>
      <c r="XR113" s="35"/>
      <c r="XS113" s="35"/>
      <c r="XT113" s="35"/>
      <c r="XU113" s="35"/>
      <c r="XV113" s="35"/>
      <c r="XW113" s="35"/>
      <c r="XX113" s="35"/>
      <c r="XY113" s="35"/>
      <c r="XZ113" s="35"/>
      <c r="YA113" s="35"/>
      <c r="YB113" s="35"/>
      <c r="YC113" s="35"/>
      <c r="YD113" s="35"/>
      <c r="YE113" s="35"/>
      <c r="YF113" s="35"/>
      <c r="YG113" s="35"/>
      <c r="YH113" s="35"/>
      <c r="YI113" s="35"/>
      <c r="YJ113" s="35"/>
      <c r="YK113" s="35"/>
      <c r="YL113" s="35"/>
      <c r="YM113" s="35"/>
      <c r="YN113" s="35"/>
      <c r="YO113" s="35"/>
      <c r="YP113" s="35"/>
      <c r="YQ113" s="35"/>
      <c r="YR113" s="35"/>
      <c r="YS113" s="35"/>
      <c r="YT113" s="35"/>
      <c r="YU113" s="35"/>
      <c r="YV113" s="35"/>
      <c r="YW113" s="35"/>
      <c r="YX113" s="35"/>
      <c r="YY113" s="35"/>
      <c r="YZ113" s="35"/>
      <c r="ZA113" s="35"/>
      <c r="ZB113" s="35"/>
      <c r="ZC113" s="35"/>
      <c r="ZD113" s="35"/>
      <c r="ZE113" s="35"/>
      <c r="ZF113" s="35"/>
      <c r="ZG113" s="35"/>
      <c r="ZH113" s="35"/>
      <c r="ZI113" s="35"/>
      <c r="ZJ113" s="35"/>
      <c r="ZK113" s="35"/>
      <c r="ZL113" s="35"/>
      <c r="ZM113" s="35"/>
      <c r="ZN113" s="35"/>
      <c r="ZO113" s="35"/>
      <c r="ZP113" s="35"/>
      <c r="ZQ113" s="35"/>
      <c r="ZR113" s="35"/>
      <c r="ZS113" s="35"/>
      <c r="ZT113" s="35"/>
      <c r="ZU113" s="35"/>
      <c r="ZV113" s="35"/>
      <c r="ZW113" s="35"/>
      <c r="ZX113" s="35"/>
      <c r="ZY113" s="35"/>
      <c r="ZZ113" s="35"/>
      <c r="AAA113" s="35"/>
      <c r="AAB113" s="35"/>
      <c r="AAC113" s="35"/>
      <c r="AAD113" s="35"/>
      <c r="AAE113" s="35"/>
      <c r="AAF113" s="35"/>
      <c r="AAG113" s="35"/>
      <c r="AAH113" s="35"/>
      <c r="AAI113" s="35"/>
      <c r="AAJ113" s="35"/>
      <c r="AAK113" s="35"/>
      <c r="AAL113" s="35"/>
      <c r="AAM113" s="35"/>
      <c r="AAN113" s="35"/>
      <c r="AAO113" s="35"/>
      <c r="AAP113" s="35"/>
      <c r="AAQ113" s="35"/>
      <c r="AAR113" s="35"/>
      <c r="AAS113" s="35"/>
      <c r="AAT113" s="35"/>
      <c r="AAU113" s="35"/>
      <c r="AAV113" s="35"/>
      <c r="AAW113" s="35"/>
      <c r="AAX113" s="35"/>
      <c r="AAY113" s="35"/>
      <c r="AAZ113" s="35"/>
      <c r="ABA113" s="35"/>
      <c r="ABB113" s="35"/>
      <c r="ABC113" s="35"/>
      <c r="ABD113" s="35"/>
      <c r="ABE113" s="35"/>
      <c r="ABF113" s="35"/>
      <c r="ABG113" s="35"/>
      <c r="ABH113" s="35"/>
      <c r="ABI113" s="35"/>
      <c r="ABJ113" s="35"/>
      <c r="ABK113" s="35"/>
      <c r="ABL113" s="35"/>
      <c r="ABM113" s="35"/>
      <c r="ABN113" s="35"/>
      <c r="ABO113" s="35"/>
      <c r="ABP113" s="35"/>
      <c r="ABQ113" s="35"/>
      <c r="ABR113" s="35"/>
      <c r="ABS113" s="35"/>
      <c r="ABT113" s="35"/>
      <c r="ABU113" s="35"/>
      <c r="ABV113" s="35"/>
      <c r="ABW113" s="35"/>
      <c r="ABX113" s="35"/>
      <c r="ABY113" s="35"/>
      <c r="ABZ113" s="35"/>
      <c r="ACA113" s="35"/>
      <c r="ACB113" s="35"/>
      <c r="ACC113" s="35"/>
      <c r="ACD113" s="35"/>
      <c r="ACE113" s="35"/>
      <c r="ACF113" s="35"/>
      <c r="ACG113" s="35"/>
      <c r="ACH113" s="35"/>
      <c r="ACI113" s="35"/>
      <c r="ACJ113" s="35"/>
      <c r="ACK113" s="35"/>
      <c r="ACL113" s="35"/>
      <c r="ACM113" s="35"/>
      <c r="ACN113" s="35"/>
      <c r="ACO113" s="35"/>
      <c r="ACP113" s="35"/>
      <c r="ACQ113" s="35"/>
      <c r="ACR113" s="35"/>
      <c r="ACS113" s="35"/>
      <c r="ACT113" s="35"/>
      <c r="ACU113" s="35"/>
      <c r="ACV113" s="35"/>
      <c r="ACW113" s="35"/>
      <c r="ACX113" s="35"/>
      <c r="ACY113" s="35"/>
      <c r="ACZ113" s="35"/>
      <c r="ADA113" s="35"/>
      <c r="ADB113" s="35">
        <v>2</v>
      </c>
      <c r="ADC113" s="35"/>
      <c r="ADD113" s="35"/>
      <c r="ADE113" s="35"/>
      <c r="ADF113" s="35"/>
      <c r="ADG113" s="35"/>
      <c r="ADH113" s="35"/>
      <c r="ADI113" s="35"/>
      <c r="ADJ113" s="35"/>
      <c r="ADK113" s="35"/>
      <c r="ADL113" s="35"/>
      <c r="ADM113" s="35"/>
      <c r="ADN113" s="35"/>
      <c r="ADO113" s="35"/>
      <c r="ADP113" s="35"/>
      <c r="ADQ113" s="35"/>
      <c r="ADR113" s="35"/>
      <c r="ADS113" s="35"/>
      <c r="ADT113" s="35"/>
      <c r="ADU113" s="35"/>
      <c r="ADV113" s="35"/>
      <c r="ADW113" s="35"/>
      <c r="ADX113" s="35"/>
      <c r="ADY113" s="26">
        <f t="shared" si="4"/>
        <v>0</v>
      </c>
      <c r="ADZ113" s="5"/>
    </row>
    <row r="114" spans="1:806" s="33" customFormat="1" x14ac:dyDescent="0.2">
      <c r="A114" s="51" t="s">
        <v>248</v>
      </c>
      <c r="B114" s="65">
        <f t="shared" si="3"/>
        <v>0</v>
      </c>
      <c r="C114" s="57">
        <v>10</v>
      </c>
      <c r="D114" s="59">
        <v>44824</v>
      </c>
      <c r="E114" s="68">
        <v>34.409999999999997</v>
      </c>
      <c r="F114" s="67">
        <f t="shared" si="5"/>
        <v>0</v>
      </c>
      <c r="G114" s="6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>
        <v>10</v>
      </c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15"/>
      <c r="BF114" s="15"/>
      <c r="BG114" s="136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5"/>
      <c r="CL114" s="35"/>
      <c r="CM114" s="35"/>
      <c r="CN114" s="35"/>
      <c r="CO114" s="35"/>
      <c r="CP114" s="35"/>
      <c r="CQ114" s="35"/>
      <c r="CR114" s="35"/>
      <c r="CS114" s="35"/>
      <c r="CT114" s="35"/>
      <c r="CU114" s="35"/>
      <c r="CV114" s="35"/>
      <c r="CW114" s="35"/>
      <c r="CX114" s="35"/>
      <c r="CY114" s="35"/>
      <c r="CZ114" s="35"/>
      <c r="DA114" s="35"/>
      <c r="DB114" s="35"/>
      <c r="DC114" s="35"/>
      <c r="DD114" s="35"/>
      <c r="DE114" s="35"/>
      <c r="DF114" s="35"/>
      <c r="DG114" s="35"/>
      <c r="DH114" s="35"/>
      <c r="DI114" s="35"/>
      <c r="DJ114" s="35"/>
      <c r="DK114" s="35"/>
      <c r="DL114" s="35"/>
      <c r="DM114" s="35"/>
      <c r="DN114" s="35"/>
      <c r="DO114" s="35"/>
      <c r="DP114" s="35"/>
      <c r="DQ114" s="35"/>
      <c r="DR114" s="35"/>
      <c r="DS114" s="35"/>
      <c r="DT114" s="35"/>
      <c r="DU114" s="35"/>
      <c r="DV114" s="35"/>
      <c r="DW114" s="35"/>
      <c r="DX114" s="35"/>
      <c r="DY114" s="35"/>
      <c r="DZ114" s="35"/>
      <c r="EA114" s="35"/>
      <c r="EB114" s="35"/>
      <c r="EC114" s="35"/>
      <c r="ED114" s="35"/>
      <c r="EE114" s="35"/>
      <c r="EF114" s="35"/>
      <c r="EG114" s="35"/>
      <c r="EH114" s="35"/>
      <c r="EI114" s="35"/>
      <c r="EJ114" s="35"/>
      <c r="EK114" s="35"/>
      <c r="EL114" s="35"/>
      <c r="EM114" s="35"/>
      <c r="EN114" s="35"/>
      <c r="EO114" s="35"/>
      <c r="EP114" s="35"/>
      <c r="EQ114" s="35"/>
      <c r="ER114" s="35"/>
      <c r="ES114" s="35"/>
      <c r="ET114" s="35"/>
      <c r="EU114" s="35"/>
      <c r="EV114" s="35"/>
      <c r="EW114" s="35"/>
      <c r="EX114" s="35"/>
      <c r="EY114" s="35"/>
      <c r="EZ114" s="35"/>
      <c r="FA114" s="35"/>
      <c r="FB114" s="35"/>
      <c r="FC114" s="35"/>
      <c r="FD114" s="35"/>
      <c r="FE114" s="35"/>
      <c r="FF114" s="35"/>
      <c r="FG114" s="35"/>
      <c r="FH114" s="35"/>
      <c r="FI114" s="35"/>
      <c r="FJ114" s="35"/>
      <c r="FK114" s="35"/>
      <c r="FL114" s="35"/>
      <c r="FM114" s="35"/>
      <c r="FN114" s="35"/>
      <c r="FO114" s="35"/>
      <c r="FP114" s="35"/>
      <c r="FQ114" s="35"/>
      <c r="FR114" s="35"/>
      <c r="FS114" s="35"/>
      <c r="FT114" s="35"/>
      <c r="FU114" s="35"/>
      <c r="FV114" s="35"/>
      <c r="FW114" s="35"/>
      <c r="FX114" s="35"/>
      <c r="FY114" s="35"/>
      <c r="FZ114" s="35"/>
      <c r="GA114" s="35"/>
      <c r="GB114" s="35"/>
      <c r="GC114" s="35"/>
      <c r="GD114" s="35"/>
      <c r="GE114" s="35"/>
      <c r="GF114" s="35"/>
      <c r="GG114" s="35"/>
      <c r="GH114" s="35"/>
      <c r="GI114" s="35"/>
      <c r="GJ114" s="35"/>
      <c r="GK114" s="35"/>
      <c r="GL114" s="35"/>
      <c r="GM114" s="35"/>
      <c r="GN114" s="35"/>
      <c r="GO114" s="35"/>
      <c r="GP114" s="35"/>
      <c r="GQ114" s="35"/>
      <c r="GR114" s="35"/>
      <c r="GS114" s="35"/>
      <c r="GT114" s="35"/>
      <c r="GU114" s="35"/>
      <c r="GV114" s="35"/>
      <c r="GW114" s="35"/>
      <c r="GX114" s="35"/>
      <c r="GY114" s="35"/>
      <c r="GZ114" s="35"/>
      <c r="HA114" s="35"/>
      <c r="HB114" s="35"/>
      <c r="HC114" s="35"/>
      <c r="HD114" s="35"/>
      <c r="HE114" s="35"/>
      <c r="HF114" s="35"/>
      <c r="HG114" s="35"/>
      <c r="HH114" s="35"/>
      <c r="HI114" s="35"/>
      <c r="HJ114" s="35"/>
      <c r="HK114" s="35"/>
      <c r="HL114" s="35"/>
      <c r="HM114" s="35"/>
      <c r="HN114" s="35"/>
      <c r="HO114" s="35"/>
      <c r="HP114" s="35"/>
      <c r="HQ114" s="35"/>
      <c r="HR114" s="35"/>
      <c r="HS114" s="35"/>
      <c r="HT114" s="35"/>
      <c r="HU114" s="35"/>
      <c r="HV114" s="35"/>
      <c r="HW114" s="35"/>
      <c r="HX114" s="35"/>
      <c r="HY114" s="35"/>
      <c r="HZ114" s="35"/>
      <c r="IA114" s="35"/>
      <c r="IB114" s="35"/>
      <c r="IC114" s="35"/>
      <c r="ID114" s="35"/>
      <c r="IE114" s="35"/>
      <c r="IF114" s="35"/>
      <c r="IG114" s="35"/>
      <c r="IH114" s="35"/>
      <c r="II114" s="35"/>
      <c r="IJ114" s="35"/>
      <c r="IK114" s="35"/>
      <c r="IL114" s="35"/>
      <c r="IM114" s="35"/>
      <c r="IN114" s="35"/>
      <c r="IO114" s="35"/>
      <c r="IP114" s="35"/>
      <c r="IQ114" s="35"/>
      <c r="IR114" s="35"/>
      <c r="IS114" s="35"/>
      <c r="IT114" s="35"/>
      <c r="IU114" s="35"/>
      <c r="IV114" s="35"/>
      <c r="IW114" s="35"/>
      <c r="IX114" s="35"/>
      <c r="IY114" s="35"/>
      <c r="IZ114" s="35"/>
      <c r="JA114" s="35"/>
      <c r="JB114" s="35"/>
      <c r="JC114" s="35"/>
      <c r="JD114" s="35"/>
      <c r="JE114" s="35"/>
      <c r="JF114" s="35"/>
      <c r="JG114" s="35"/>
      <c r="JH114" s="35"/>
      <c r="JI114" s="35"/>
      <c r="JJ114" s="35"/>
      <c r="JK114" s="35"/>
      <c r="JL114" s="35"/>
      <c r="JM114" s="35"/>
      <c r="JN114" s="35"/>
      <c r="JO114" s="35"/>
      <c r="JP114" s="35"/>
      <c r="JQ114" s="35"/>
      <c r="JR114" s="35"/>
      <c r="JS114" s="35"/>
      <c r="JT114" s="35"/>
      <c r="JU114" s="35"/>
      <c r="JV114" s="35"/>
      <c r="JW114" s="35"/>
      <c r="JX114" s="35"/>
      <c r="JY114" s="35"/>
      <c r="JZ114" s="35"/>
      <c r="KA114" s="35"/>
      <c r="KB114" s="35"/>
      <c r="KC114" s="35"/>
      <c r="KD114" s="35"/>
      <c r="KE114" s="35"/>
      <c r="KF114" s="35"/>
      <c r="KG114" s="35"/>
      <c r="KH114" s="35"/>
      <c r="KI114" s="35"/>
      <c r="KJ114" s="35"/>
      <c r="KK114" s="35"/>
      <c r="KL114" s="35"/>
      <c r="KM114" s="35"/>
      <c r="KN114" s="35"/>
      <c r="KO114" s="35"/>
      <c r="KP114" s="35"/>
      <c r="KQ114" s="35"/>
      <c r="KR114" s="35"/>
      <c r="KS114" s="35"/>
      <c r="KT114" s="35"/>
      <c r="KU114" s="35"/>
      <c r="KV114" s="35"/>
      <c r="KW114" s="35"/>
      <c r="KX114" s="35"/>
      <c r="KY114" s="35"/>
      <c r="KZ114" s="35"/>
      <c r="LA114" s="35"/>
      <c r="LB114" s="35"/>
      <c r="LC114" s="35"/>
      <c r="LD114" s="35"/>
      <c r="LE114" s="35"/>
      <c r="LF114" s="35"/>
      <c r="LG114" s="35"/>
      <c r="LH114" s="35"/>
      <c r="LI114" s="35"/>
      <c r="LJ114" s="35"/>
      <c r="LK114" s="35"/>
      <c r="LL114" s="35"/>
      <c r="LM114" s="35"/>
      <c r="LN114" s="35"/>
      <c r="LO114" s="35"/>
      <c r="LP114" s="35"/>
      <c r="LQ114" s="35"/>
      <c r="LR114" s="35"/>
      <c r="LS114" s="35"/>
      <c r="LT114" s="35"/>
      <c r="LU114" s="35"/>
      <c r="LV114" s="35"/>
      <c r="LW114" s="35"/>
      <c r="LX114" s="35"/>
      <c r="LY114" s="35"/>
      <c r="LZ114" s="35"/>
      <c r="MA114" s="35"/>
      <c r="MB114" s="35"/>
      <c r="MC114" s="35"/>
      <c r="MD114" s="35"/>
      <c r="ME114" s="35"/>
      <c r="MF114" s="35"/>
      <c r="MG114" s="35"/>
      <c r="MH114" s="35"/>
      <c r="MI114" s="35"/>
      <c r="MJ114" s="35"/>
      <c r="MK114" s="35"/>
      <c r="ML114" s="35"/>
      <c r="MM114" s="35"/>
      <c r="MN114" s="35"/>
      <c r="MO114" s="35"/>
      <c r="MP114" s="35"/>
      <c r="MQ114" s="35"/>
      <c r="MR114" s="35"/>
      <c r="MS114" s="35"/>
      <c r="MT114" s="35"/>
      <c r="MU114" s="35"/>
      <c r="MV114" s="35"/>
      <c r="MW114" s="35"/>
      <c r="MX114" s="35"/>
      <c r="MY114" s="35"/>
      <c r="MZ114" s="35"/>
      <c r="NA114" s="35"/>
      <c r="NB114" s="35"/>
      <c r="NC114" s="35"/>
      <c r="ND114" s="35"/>
      <c r="NE114" s="35"/>
      <c r="NF114" s="35"/>
      <c r="NG114" s="35"/>
      <c r="NH114" s="35"/>
      <c r="NI114" s="35"/>
      <c r="NJ114" s="35"/>
      <c r="NK114" s="35"/>
      <c r="NL114" s="35"/>
      <c r="NM114" s="35"/>
      <c r="NN114" s="35"/>
      <c r="NO114" s="35"/>
      <c r="NP114" s="35"/>
      <c r="NQ114" s="35"/>
      <c r="NR114" s="35"/>
      <c r="NS114" s="35"/>
      <c r="NT114" s="35"/>
      <c r="NU114" s="35"/>
      <c r="NV114" s="35"/>
      <c r="NW114" s="35"/>
      <c r="NX114" s="35"/>
      <c r="NY114" s="35"/>
      <c r="NZ114" s="35"/>
      <c r="OA114" s="35"/>
      <c r="OB114" s="35"/>
      <c r="OC114" s="35"/>
      <c r="OD114" s="35"/>
      <c r="OE114" s="35"/>
      <c r="OF114" s="35"/>
      <c r="OG114" s="35"/>
      <c r="OH114" s="35"/>
      <c r="OI114" s="35"/>
      <c r="OJ114" s="35"/>
      <c r="OK114" s="35"/>
      <c r="OL114" s="35"/>
      <c r="OM114" s="35"/>
      <c r="ON114" s="35"/>
      <c r="OO114" s="35"/>
      <c r="OP114" s="35"/>
      <c r="OQ114" s="35"/>
      <c r="OR114" s="35"/>
      <c r="OS114" s="35"/>
      <c r="OT114" s="35"/>
      <c r="OU114" s="35"/>
      <c r="OV114" s="35"/>
      <c r="OW114" s="35"/>
      <c r="OX114" s="35"/>
      <c r="OY114" s="35"/>
      <c r="OZ114" s="35"/>
      <c r="PA114" s="35"/>
      <c r="PB114" s="35"/>
      <c r="PC114" s="35"/>
      <c r="PD114" s="35"/>
      <c r="PE114" s="35"/>
      <c r="PF114" s="35"/>
      <c r="PG114" s="35"/>
      <c r="PH114" s="35"/>
      <c r="PI114" s="35"/>
      <c r="PJ114" s="35"/>
      <c r="PK114" s="35"/>
      <c r="PL114" s="35"/>
      <c r="PM114" s="35"/>
      <c r="PN114" s="35"/>
      <c r="PO114" s="35"/>
      <c r="PP114" s="35"/>
      <c r="PQ114" s="35"/>
      <c r="PR114" s="35"/>
      <c r="PS114" s="35"/>
      <c r="PT114" s="35"/>
      <c r="PU114" s="35"/>
      <c r="PV114" s="35"/>
      <c r="PW114" s="35"/>
      <c r="PX114" s="35"/>
      <c r="PY114" s="35"/>
      <c r="PZ114" s="35"/>
      <c r="QA114" s="35"/>
      <c r="QB114" s="35"/>
      <c r="QC114" s="35"/>
      <c r="QD114" s="35"/>
      <c r="QE114" s="35"/>
      <c r="QF114" s="35"/>
      <c r="QG114" s="35"/>
      <c r="QH114" s="35"/>
      <c r="QI114" s="35"/>
      <c r="QJ114" s="35"/>
      <c r="QK114" s="35"/>
      <c r="QL114" s="35"/>
      <c r="QM114" s="35"/>
      <c r="QN114" s="35"/>
      <c r="QO114" s="35"/>
      <c r="QP114" s="35"/>
      <c r="QQ114" s="35"/>
      <c r="QR114" s="35"/>
      <c r="QS114" s="35"/>
      <c r="QT114" s="35"/>
      <c r="QU114" s="35"/>
      <c r="QV114" s="35"/>
      <c r="QW114" s="35"/>
      <c r="QX114" s="35"/>
      <c r="QY114" s="35"/>
      <c r="QZ114" s="35"/>
      <c r="RA114" s="35"/>
      <c r="RB114" s="35"/>
      <c r="RC114" s="35"/>
      <c r="RD114" s="35"/>
      <c r="RE114" s="35"/>
      <c r="RF114" s="35"/>
      <c r="RG114" s="35"/>
      <c r="RH114" s="35"/>
      <c r="RI114" s="35"/>
      <c r="RJ114" s="35"/>
      <c r="RK114" s="35"/>
      <c r="RL114" s="35"/>
      <c r="RM114" s="35"/>
      <c r="RN114" s="35"/>
      <c r="RO114" s="35"/>
      <c r="RP114" s="35"/>
      <c r="RQ114" s="35"/>
      <c r="RR114" s="35"/>
      <c r="RS114" s="35"/>
      <c r="RT114" s="35"/>
      <c r="RU114" s="35"/>
      <c r="RV114" s="35"/>
      <c r="RW114" s="35"/>
      <c r="RX114" s="35"/>
      <c r="RY114" s="35"/>
      <c r="RZ114" s="35"/>
      <c r="SA114" s="35"/>
      <c r="SB114" s="35"/>
      <c r="SC114" s="35"/>
      <c r="SD114" s="35"/>
      <c r="SE114" s="35"/>
      <c r="SF114" s="35"/>
      <c r="SG114" s="35"/>
      <c r="SH114" s="35"/>
      <c r="SI114" s="35"/>
      <c r="SJ114" s="35"/>
      <c r="SK114" s="35"/>
      <c r="SL114" s="35"/>
      <c r="SM114" s="35"/>
      <c r="SN114" s="35"/>
      <c r="SO114" s="35"/>
      <c r="SP114" s="35"/>
      <c r="SQ114" s="35"/>
      <c r="SR114" s="35"/>
      <c r="SS114" s="35"/>
      <c r="ST114" s="35"/>
      <c r="SU114" s="35"/>
      <c r="SV114" s="35"/>
      <c r="SW114" s="35"/>
      <c r="SX114" s="35"/>
      <c r="SY114" s="35"/>
      <c r="SZ114" s="35"/>
      <c r="TA114" s="35"/>
      <c r="TB114" s="35"/>
      <c r="TC114" s="35"/>
      <c r="TD114" s="35"/>
      <c r="TE114" s="35"/>
      <c r="TF114" s="35"/>
      <c r="TG114" s="35"/>
      <c r="TH114" s="35"/>
      <c r="TI114" s="35"/>
      <c r="TJ114" s="35"/>
      <c r="TK114" s="35"/>
      <c r="TL114" s="35"/>
      <c r="TM114" s="35"/>
      <c r="TN114" s="35"/>
      <c r="TO114" s="35"/>
      <c r="TP114" s="35"/>
      <c r="TQ114" s="35"/>
      <c r="TR114" s="35"/>
      <c r="TS114" s="35"/>
      <c r="TT114" s="35"/>
      <c r="TU114" s="35"/>
      <c r="TV114" s="35"/>
      <c r="TW114" s="35"/>
      <c r="TX114" s="35"/>
      <c r="TY114" s="35"/>
      <c r="TZ114" s="35"/>
      <c r="UA114" s="35"/>
      <c r="UB114" s="35"/>
      <c r="UC114" s="35"/>
      <c r="UD114" s="35"/>
      <c r="UE114" s="35"/>
      <c r="UF114" s="35"/>
      <c r="UG114" s="35"/>
      <c r="UH114" s="35"/>
      <c r="UI114" s="35"/>
      <c r="UJ114" s="35"/>
      <c r="UK114" s="35"/>
      <c r="UL114" s="35"/>
      <c r="UM114" s="35"/>
      <c r="UN114" s="35"/>
      <c r="UO114" s="35"/>
      <c r="UP114" s="35"/>
      <c r="UQ114" s="35"/>
      <c r="UR114" s="35"/>
      <c r="US114" s="35"/>
      <c r="UT114" s="35"/>
      <c r="UU114" s="35"/>
      <c r="UV114" s="35"/>
      <c r="UW114" s="35"/>
      <c r="UX114" s="35"/>
      <c r="UY114" s="35"/>
      <c r="UZ114" s="35"/>
      <c r="VA114" s="35"/>
      <c r="VB114" s="35"/>
      <c r="VC114" s="35"/>
      <c r="VD114" s="35"/>
      <c r="VE114" s="35"/>
      <c r="VF114" s="35"/>
      <c r="VG114" s="35"/>
      <c r="VH114" s="35"/>
      <c r="VI114" s="35"/>
      <c r="VJ114" s="35"/>
      <c r="VK114" s="35"/>
      <c r="VL114" s="35"/>
      <c r="VM114" s="35"/>
      <c r="VN114" s="35"/>
      <c r="VO114" s="35"/>
      <c r="VP114" s="35"/>
      <c r="VQ114" s="35"/>
      <c r="VR114" s="35"/>
      <c r="VS114" s="35"/>
      <c r="VT114" s="35"/>
      <c r="VU114" s="35"/>
      <c r="VV114" s="35"/>
      <c r="VW114" s="35"/>
      <c r="VX114" s="35"/>
      <c r="VY114" s="35"/>
      <c r="VZ114" s="35"/>
      <c r="WA114" s="35"/>
      <c r="WB114" s="35"/>
      <c r="WC114" s="35"/>
      <c r="WD114" s="35"/>
      <c r="WE114" s="35"/>
      <c r="WF114" s="35"/>
      <c r="WG114" s="35"/>
      <c r="WH114" s="35"/>
      <c r="WI114" s="35"/>
      <c r="WJ114" s="35"/>
      <c r="WK114" s="35"/>
      <c r="WL114" s="35"/>
      <c r="WM114" s="35"/>
      <c r="WN114" s="35"/>
      <c r="WO114" s="35"/>
      <c r="WP114" s="35"/>
      <c r="WQ114" s="35"/>
      <c r="WR114" s="35"/>
      <c r="WS114" s="35"/>
      <c r="WT114" s="35"/>
      <c r="WU114" s="35"/>
      <c r="WV114" s="35"/>
      <c r="WW114" s="35"/>
      <c r="WX114" s="35"/>
      <c r="WY114" s="35"/>
      <c r="WZ114" s="35"/>
      <c r="XA114" s="35"/>
      <c r="XB114" s="35"/>
      <c r="XC114" s="35"/>
      <c r="XD114" s="35"/>
      <c r="XE114" s="35"/>
      <c r="XF114" s="35"/>
      <c r="XG114" s="35"/>
      <c r="XH114" s="35"/>
      <c r="XI114" s="35"/>
      <c r="XJ114" s="35"/>
      <c r="XK114" s="35"/>
      <c r="XL114" s="35"/>
      <c r="XM114" s="35"/>
      <c r="XN114" s="35"/>
      <c r="XO114" s="35"/>
      <c r="XP114" s="35"/>
      <c r="XQ114" s="35"/>
      <c r="XR114" s="35"/>
      <c r="XS114" s="35"/>
      <c r="XT114" s="35"/>
      <c r="XU114" s="35"/>
      <c r="XV114" s="35"/>
      <c r="XW114" s="35"/>
      <c r="XX114" s="35"/>
      <c r="XY114" s="35"/>
      <c r="XZ114" s="35"/>
      <c r="YA114" s="35"/>
      <c r="YB114" s="35"/>
      <c r="YC114" s="35"/>
      <c r="YD114" s="35"/>
      <c r="YE114" s="35"/>
      <c r="YF114" s="35"/>
      <c r="YG114" s="35"/>
      <c r="YH114" s="35"/>
      <c r="YI114" s="35"/>
      <c r="YJ114" s="35"/>
      <c r="YK114" s="35"/>
      <c r="YL114" s="35"/>
      <c r="YM114" s="35"/>
      <c r="YN114" s="35"/>
      <c r="YO114" s="35"/>
      <c r="YP114" s="35"/>
      <c r="YQ114" s="35"/>
      <c r="YR114" s="35"/>
      <c r="YS114" s="35"/>
      <c r="YT114" s="35"/>
      <c r="YU114" s="35"/>
      <c r="YV114" s="35"/>
      <c r="YW114" s="35"/>
      <c r="YX114" s="35"/>
      <c r="YY114" s="35"/>
      <c r="YZ114" s="35"/>
      <c r="ZA114" s="35"/>
      <c r="ZB114" s="35"/>
      <c r="ZC114" s="35"/>
      <c r="ZD114" s="35"/>
      <c r="ZE114" s="35"/>
      <c r="ZF114" s="35"/>
      <c r="ZG114" s="35"/>
      <c r="ZH114" s="35"/>
      <c r="ZI114" s="35"/>
      <c r="ZJ114" s="35"/>
      <c r="ZK114" s="35"/>
      <c r="ZL114" s="35"/>
      <c r="ZM114" s="35"/>
      <c r="ZN114" s="35"/>
      <c r="ZO114" s="35"/>
      <c r="ZP114" s="35"/>
      <c r="ZQ114" s="35"/>
      <c r="ZR114" s="35"/>
      <c r="ZS114" s="35"/>
      <c r="ZT114" s="35"/>
      <c r="ZU114" s="35"/>
      <c r="ZV114" s="35"/>
      <c r="ZW114" s="35"/>
      <c r="ZX114" s="35"/>
      <c r="ZY114" s="35"/>
      <c r="ZZ114" s="35"/>
      <c r="AAA114" s="35"/>
      <c r="AAB114" s="35"/>
      <c r="AAC114" s="35"/>
      <c r="AAD114" s="35"/>
      <c r="AAE114" s="35"/>
      <c r="AAF114" s="35"/>
      <c r="AAG114" s="35"/>
      <c r="AAH114" s="35"/>
      <c r="AAI114" s="35"/>
      <c r="AAJ114" s="35"/>
      <c r="AAK114" s="35"/>
      <c r="AAL114" s="35"/>
      <c r="AAM114" s="35"/>
      <c r="AAN114" s="35"/>
      <c r="AAO114" s="35"/>
      <c r="AAP114" s="35"/>
      <c r="AAQ114" s="35"/>
      <c r="AAR114" s="35"/>
      <c r="AAS114" s="35"/>
      <c r="AAT114" s="35"/>
      <c r="AAU114" s="35"/>
      <c r="AAV114" s="35"/>
      <c r="AAW114" s="35"/>
      <c r="AAX114" s="35"/>
      <c r="AAY114" s="35"/>
      <c r="AAZ114" s="35"/>
      <c r="ABA114" s="35"/>
      <c r="ABB114" s="35"/>
      <c r="ABC114" s="35"/>
      <c r="ABD114" s="35"/>
      <c r="ABE114" s="35"/>
      <c r="ABF114" s="35"/>
      <c r="ABG114" s="35"/>
      <c r="ABH114" s="35"/>
      <c r="ABI114" s="35"/>
      <c r="ABJ114" s="35"/>
      <c r="ABK114" s="35"/>
      <c r="ABL114" s="35"/>
      <c r="ABM114" s="35"/>
      <c r="ABN114" s="35"/>
      <c r="ABO114" s="35"/>
      <c r="ABP114" s="35"/>
      <c r="ABQ114" s="35"/>
      <c r="ABR114" s="35"/>
      <c r="ABS114" s="35"/>
      <c r="ABT114" s="35"/>
      <c r="ABU114" s="35"/>
      <c r="ABV114" s="35"/>
      <c r="ABW114" s="35"/>
      <c r="ABX114" s="35"/>
      <c r="ABY114" s="35"/>
      <c r="ABZ114" s="35"/>
      <c r="ACA114" s="35"/>
      <c r="ACB114" s="35"/>
      <c r="ACC114" s="35"/>
      <c r="ACD114" s="35"/>
      <c r="ACE114" s="35"/>
      <c r="ACF114" s="35"/>
      <c r="ACG114" s="35"/>
      <c r="ACH114" s="35"/>
      <c r="ACI114" s="35"/>
      <c r="ACJ114" s="35"/>
      <c r="ACK114" s="35"/>
      <c r="ACL114" s="35"/>
      <c r="ACM114" s="35"/>
      <c r="ACN114" s="35"/>
      <c r="ACO114" s="35"/>
      <c r="ACP114" s="35"/>
      <c r="ACQ114" s="35"/>
      <c r="ACR114" s="35"/>
      <c r="ACS114" s="35"/>
      <c r="ACT114" s="35"/>
      <c r="ACU114" s="35"/>
      <c r="ACV114" s="35"/>
      <c r="ACW114" s="35"/>
      <c r="ACX114" s="35"/>
      <c r="ACY114" s="35"/>
      <c r="ACZ114" s="35"/>
      <c r="ADA114" s="35"/>
      <c r="ADB114" s="35">
        <v>10</v>
      </c>
      <c r="ADC114" s="35"/>
      <c r="ADD114" s="35"/>
      <c r="ADE114" s="35"/>
      <c r="ADF114" s="35"/>
      <c r="ADG114" s="35"/>
      <c r="ADH114" s="35"/>
      <c r="ADI114" s="35"/>
      <c r="ADJ114" s="35"/>
      <c r="ADK114" s="35"/>
      <c r="ADL114" s="35"/>
      <c r="ADM114" s="35"/>
      <c r="ADN114" s="35"/>
      <c r="ADO114" s="35"/>
      <c r="ADP114" s="35"/>
      <c r="ADQ114" s="35"/>
      <c r="ADR114" s="35"/>
      <c r="ADS114" s="35"/>
      <c r="ADT114" s="35"/>
      <c r="ADU114" s="35"/>
      <c r="ADV114" s="35"/>
      <c r="ADW114" s="35"/>
      <c r="ADX114" s="35"/>
      <c r="ADY114" s="26">
        <f t="shared" si="4"/>
        <v>0</v>
      </c>
      <c r="ADZ114" s="5"/>
    </row>
    <row r="115" spans="1:806" s="33" customFormat="1" x14ac:dyDescent="0.2">
      <c r="A115" s="51" t="s">
        <v>262</v>
      </c>
      <c r="B115" s="65">
        <f t="shared" si="3"/>
        <v>70</v>
      </c>
      <c r="C115" s="57">
        <v>10</v>
      </c>
      <c r="D115" s="59">
        <v>44824</v>
      </c>
      <c r="E115" s="68">
        <v>34.409999999999997</v>
      </c>
      <c r="F115" s="67">
        <f t="shared" si="5"/>
        <v>2408.6999999999998</v>
      </c>
      <c r="G115" s="6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15"/>
      <c r="BF115" s="15"/>
      <c r="BG115" s="136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5"/>
      <c r="BZ115" s="35"/>
      <c r="CA115" s="35"/>
      <c r="CB115" s="35"/>
      <c r="CC115" s="35"/>
      <c r="CD115" s="35"/>
      <c r="CE115" s="35"/>
      <c r="CF115" s="35"/>
      <c r="CG115" s="35"/>
      <c r="CH115" s="35"/>
      <c r="CI115" s="35"/>
      <c r="CJ115" s="35"/>
      <c r="CK115" s="35"/>
      <c r="CL115" s="35"/>
      <c r="CM115" s="35"/>
      <c r="CN115" s="35"/>
      <c r="CO115" s="35"/>
      <c r="CP115" s="35"/>
      <c r="CQ115" s="35"/>
      <c r="CR115" s="35"/>
      <c r="CS115" s="35"/>
      <c r="CT115" s="35"/>
      <c r="CU115" s="35"/>
      <c r="CV115" s="35"/>
      <c r="CW115" s="35"/>
      <c r="CX115" s="35"/>
      <c r="CY115" s="35"/>
      <c r="CZ115" s="35"/>
      <c r="DA115" s="35"/>
      <c r="DB115" s="35"/>
      <c r="DC115" s="35"/>
      <c r="DD115" s="35"/>
      <c r="DE115" s="35"/>
      <c r="DF115" s="35"/>
      <c r="DG115" s="35"/>
      <c r="DH115" s="35"/>
      <c r="DI115" s="35"/>
      <c r="DJ115" s="35"/>
      <c r="DK115" s="35"/>
      <c r="DL115" s="35"/>
      <c r="DM115" s="35"/>
      <c r="DN115" s="35"/>
      <c r="DO115" s="35"/>
      <c r="DP115" s="35"/>
      <c r="DQ115" s="35"/>
      <c r="DR115" s="35"/>
      <c r="DS115" s="35"/>
      <c r="DT115" s="35"/>
      <c r="DU115" s="35"/>
      <c r="DV115" s="35"/>
      <c r="DW115" s="35"/>
      <c r="DX115" s="35"/>
      <c r="DY115" s="35"/>
      <c r="DZ115" s="35"/>
      <c r="EA115" s="35"/>
      <c r="EB115" s="35"/>
      <c r="EC115" s="35"/>
      <c r="ED115" s="35"/>
      <c r="EE115" s="35"/>
      <c r="EF115" s="35"/>
      <c r="EG115" s="35"/>
      <c r="EH115" s="35"/>
      <c r="EI115" s="35"/>
      <c r="EJ115" s="35"/>
      <c r="EK115" s="35"/>
      <c r="EL115" s="35"/>
      <c r="EM115" s="35"/>
      <c r="EN115" s="35"/>
      <c r="EO115" s="35"/>
      <c r="EP115" s="35"/>
      <c r="EQ115" s="35"/>
      <c r="ER115" s="35"/>
      <c r="ES115" s="35"/>
      <c r="ET115" s="35"/>
      <c r="EU115" s="35"/>
      <c r="EV115" s="35"/>
      <c r="EW115" s="35"/>
      <c r="EX115" s="35"/>
      <c r="EY115" s="35"/>
      <c r="EZ115" s="35"/>
      <c r="FA115" s="35"/>
      <c r="FB115" s="35"/>
      <c r="FC115" s="35"/>
      <c r="FD115" s="35"/>
      <c r="FE115" s="35"/>
      <c r="FF115" s="35"/>
      <c r="FG115" s="35"/>
      <c r="FH115" s="35"/>
      <c r="FI115" s="35"/>
      <c r="FJ115" s="35"/>
      <c r="FK115" s="35"/>
      <c r="FL115" s="35"/>
      <c r="FM115" s="35"/>
      <c r="FN115" s="35"/>
      <c r="FO115" s="35"/>
      <c r="FP115" s="35"/>
      <c r="FQ115" s="35"/>
      <c r="FR115" s="35"/>
      <c r="FS115" s="35"/>
      <c r="FT115" s="35"/>
      <c r="FU115" s="35"/>
      <c r="FV115" s="35"/>
      <c r="FW115" s="35"/>
      <c r="FX115" s="35"/>
      <c r="FY115" s="35"/>
      <c r="FZ115" s="35"/>
      <c r="GA115" s="35"/>
      <c r="GB115" s="35"/>
      <c r="GC115" s="35"/>
      <c r="GD115" s="35"/>
      <c r="GE115" s="35"/>
      <c r="GF115" s="35"/>
      <c r="GG115" s="35"/>
      <c r="GH115" s="35"/>
      <c r="GI115" s="35"/>
      <c r="GJ115" s="35"/>
      <c r="GK115" s="35"/>
      <c r="GL115" s="35"/>
      <c r="GM115" s="35"/>
      <c r="GN115" s="35"/>
      <c r="GO115" s="35"/>
      <c r="GP115" s="35"/>
      <c r="GQ115" s="35"/>
      <c r="GR115" s="35"/>
      <c r="GS115" s="35"/>
      <c r="GT115" s="35"/>
      <c r="GU115" s="35"/>
      <c r="GV115" s="35"/>
      <c r="GW115" s="35"/>
      <c r="GX115" s="35"/>
      <c r="GY115" s="35"/>
      <c r="GZ115" s="35"/>
      <c r="HA115" s="35"/>
      <c r="HB115" s="35"/>
      <c r="HC115" s="35"/>
      <c r="HD115" s="35">
        <v>10</v>
      </c>
      <c r="HE115" s="35"/>
      <c r="HF115" s="35"/>
      <c r="HG115" s="35"/>
      <c r="HH115" s="35"/>
      <c r="HI115" s="35">
        <v>70</v>
      </c>
      <c r="HJ115" s="35"/>
      <c r="HK115" s="35"/>
      <c r="HL115" s="35"/>
      <c r="HM115" s="35"/>
      <c r="HN115" s="35"/>
      <c r="HO115" s="35"/>
      <c r="HP115" s="35"/>
      <c r="HQ115" s="35"/>
      <c r="HR115" s="35"/>
      <c r="HS115" s="35"/>
      <c r="HT115" s="35"/>
      <c r="HU115" s="35"/>
      <c r="HV115" s="35"/>
      <c r="HW115" s="35"/>
      <c r="HX115" s="35"/>
      <c r="HY115" s="35"/>
      <c r="HZ115" s="35"/>
      <c r="IA115" s="35"/>
      <c r="IB115" s="35"/>
      <c r="IC115" s="35"/>
      <c r="ID115" s="35"/>
      <c r="IE115" s="35"/>
      <c r="IF115" s="35"/>
      <c r="IG115" s="35"/>
      <c r="IH115" s="35"/>
      <c r="II115" s="35"/>
      <c r="IJ115" s="35"/>
      <c r="IK115" s="35"/>
      <c r="IL115" s="35"/>
      <c r="IM115" s="35"/>
      <c r="IN115" s="35"/>
      <c r="IO115" s="35"/>
      <c r="IP115" s="35"/>
      <c r="IQ115" s="35"/>
      <c r="IR115" s="35"/>
      <c r="IS115" s="35"/>
      <c r="IT115" s="35"/>
      <c r="IU115" s="35"/>
      <c r="IV115" s="35"/>
      <c r="IW115" s="35"/>
      <c r="IX115" s="35"/>
      <c r="IY115" s="35"/>
      <c r="IZ115" s="35"/>
      <c r="JA115" s="35"/>
      <c r="JB115" s="35"/>
      <c r="JC115" s="35"/>
      <c r="JD115" s="35"/>
      <c r="JE115" s="35"/>
      <c r="JF115" s="35"/>
      <c r="JG115" s="35"/>
      <c r="JH115" s="35"/>
      <c r="JI115" s="35"/>
      <c r="JJ115" s="35"/>
      <c r="JK115" s="35"/>
      <c r="JL115" s="35"/>
      <c r="JM115" s="35"/>
      <c r="JN115" s="35"/>
      <c r="JO115" s="35"/>
      <c r="JP115" s="35"/>
      <c r="JQ115" s="35"/>
      <c r="JR115" s="35"/>
      <c r="JS115" s="35"/>
      <c r="JT115" s="35"/>
      <c r="JU115" s="35"/>
      <c r="JV115" s="35"/>
      <c r="JW115" s="35"/>
      <c r="JX115" s="35"/>
      <c r="JY115" s="35"/>
      <c r="JZ115" s="35"/>
      <c r="KA115" s="35"/>
      <c r="KB115" s="35"/>
      <c r="KC115" s="35"/>
      <c r="KD115" s="35"/>
      <c r="KE115" s="35"/>
      <c r="KF115" s="35"/>
      <c r="KG115" s="35"/>
      <c r="KH115" s="35"/>
      <c r="KI115" s="35"/>
      <c r="KJ115" s="35"/>
      <c r="KK115" s="35"/>
      <c r="KL115" s="35"/>
      <c r="KM115" s="35"/>
      <c r="KN115" s="35"/>
      <c r="KO115" s="35"/>
      <c r="KP115" s="35"/>
      <c r="KQ115" s="35"/>
      <c r="KR115" s="35"/>
      <c r="KS115" s="35"/>
      <c r="KT115" s="35"/>
      <c r="KU115" s="35"/>
      <c r="KV115" s="35"/>
      <c r="KW115" s="35"/>
      <c r="KX115" s="35"/>
      <c r="KY115" s="35"/>
      <c r="KZ115" s="35"/>
      <c r="LA115" s="35"/>
      <c r="LB115" s="35"/>
      <c r="LC115" s="35"/>
      <c r="LD115" s="35"/>
      <c r="LE115" s="35"/>
      <c r="LF115" s="35"/>
      <c r="LG115" s="35"/>
      <c r="LH115" s="35"/>
      <c r="LI115" s="35"/>
      <c r="LJ115" s="35"/>
      <c r="LK115" s="35"/>
      <c r="LL115" s="35"/>
      <c r="LM115" s="35"/>
      <c r="LN115" s="35"/>
      <c r="LO115" s="35"/>
      <c r="LP115" s="35"/>
      <c r="LQ115" s="35"/>
      <c r="LR115" s="35"/>
      <c r="LS115" s="35"/>
      <c r="LT115" s="35"/>
      <c r="LU115" s="35"/>
      <c r="LV115" s="35"/>
      <c r="LW115" s="35"/>
      <c r="LX115" s="35"/>
      <c r="LY115" s="35"/>
      <c r="LZ115" s="35"/>
      <c r="MA115" s="35"/>
      <c r="MB115" s="35"/>
      <c r="MC115" s="35"/>
      <c r="MD115" s="35"/>
      <c r="ME115" s="35"/>
      <c r="MF115" s="35"/>
      <c r="MG115" s="35"/>
      <c r="MH115" s="35"/>
      <c r="MI115" s="35"/>
      <c r="MJ115" s="35"/>
      <c r="MK115" s="35"/>
      <c r="ML115" s="35"/>
      <c r="MM115" s="35"/>
      <c r="MN115" s="35"/>
      <c r="MO115" s="35"/>
      <c r="MP115" s="35"/>
      <c r="MQ115" s="35"/>
      <c r="MR115" s="35"/>
      <c r="MS115" s="35"/>
      <c r="MT115" s="35"/>
      <c r="MU115" s="35"/>
      <c r="MV115" s="35"/>
      <c r="MW115" s="35"/>
      <c r="MX115" s="35"/>
      <c r="MY115" s="35"/>
      <c r="MZ115" s="35"/>
      <c r="NA115" s="35"/>
      <c r="NB115" s="35"/>
      <c r="NC115" s="35"/>
      <c r="ND115" s="35"/>
      <c r="NE115" s="35"/>
      <c r="NF115" s="35"/>
      <c r="NG115" s="35"/>
      <c r="NH115" s="35"/>
      <c r="NI115" s="35"/>
      <c r="NJ115" s="35"/>
      <c r="NK115" s="35"/>
      <c r="NL115" s="35"/>
      <c r="NM115" s="35"/>
      <c r="NN115" s="35"/>
      <c r="NO115" s="35"/>
      <c r="NP115" s="35"/>
      <c r="NQ115" s="35"/>
      <c r="NR115" s="35"/>
      <c r="NS115" s="35"/>
      <c r="NT115" s="35"/>
      <c r="NU115" s="35"/>
      <c r="NV115" s="35"/>
      <c r="NW115" s="35"/>
      <c r="NX115" s="35"/>
      <c r="NY115" s="35"/>
      <c r="NZ115" s="35"/>
      <c r="OA115" s="35"/>
      <c r="OB115" s="35"/>
      <c r="OC115" s="35"/>
      <c r="OD115" s="35"/>
      <c r="OE115" s="35"/>
      <c r="OF115" s="35"/>
      <c r="OG115" s="35"/>
      <c r="OH115" s="35"/>
      <c r="OI115" s="35"/>
      <c r="OJ115" s="35"/>
      <c r="OK115" s="35"/>
      <c r="OL115" s="35"/>
      <c r="OM115" s="35"/>
      <c r="ON115" s="35"/>
      <c r="OO115" s="35"/>
      <c r="OP115" s="35"/>
      <c r="OQ115" s="35"/>
      <c r="OR115" s="35"/>
      <c r="OS115" s="35"/>
      <c r="OT115" s="35"/>
      <c r="OU115" s="35"/>
      <c r="OV115" s="35"/>
      <c r="OW115" s="35"/>
      <c r="OX115" s="35"/>
      <c r="OY115" s="35"/>
      <c r="OZ115" s="35"/>
      <c r="PA115" s="35"/>
      <c r="PB115" s="35"/>
      <c r="PC115" s="35"/>
      <c r="PD115" s="35"/>
      <c r="PE115" s="35"/>
      <c r="PF115" s="35"/>
      <c r="PG115" s="35"/>
      <c r="PH115" s="35"/>
      <c r="PI115" s="35"/>
      <c r="PJ115" s="35"/>
      <c r="PK115" s="35"/>
      <c r="PL115" s="35"/>
      <c r="PM115" s="35"/>
      <c r="PN115" s="35"/>
      <c r="PO115" s="35"/>
      <c r="PP115" s="35"/>
      <c r="PQ115" s="35"/>
      <c r="PR115" s="35"/>
      <c r="PS115" s="35"/>
      <c r="PT115" s="35"/>
      <c r="PU115" s="35"/>
      <c r="PV115" s="35"/>
      <c r="PW115" s="35"/>
      <c r="PX115" s="35"/>
      <c r="PY115" s="35"/>
      <c r="PZ115" s="35"/>
      <c r="QA115" s="35"/>
      <c r="QB115" s="35"/>
      <c r="QC115" s="35"/>
      <c r="QD115" s="35"/>
      <c r="QE115" s="35"/>
      <c r="QF115" s="35"/>
      <c r="QG115" s="35"/>
      <c r="QH115" s="35"/>
      <c r="QI115" s="35"/>
      <c r="QJ115" s="35"/>
      <c r="QK115" s="35"/>
      <c r="QL115" s="35"/>
      <c r="QM115" s="35"/>
      <c r="QN115" s="35"/>
      <c r="QO115" s="35"/>
      <c r="QP115" s="35"/>
      <c r="QQ115" s="35"/>
      <c r="QR115" s="35"/>
      <c r="QS115" s="35"/>
      <c r="QT115" s="35"/>
      <c r="QU115" s="35"/>
      <c r="QV115" s="35"/>
      <c r="QW115" s="35"/>
      <c r="QX115" s="35"/>
      <c r="QY115" s="35"/>
      <c r="QZ115" s="35"/>
      <c r="RA115" s="35"/>
      <c r="RB115" s="35"/>
      <c r="RC115" s="35"/>
      <c r="RD115" s="35"/>
      <c r="RE115" s="35"/>
      <c r="RF115" s="35"/>
      <c r="RG115" s="35"/>
      <c r="RH115" s="35"/>
      <c r="RI115" s="35"/>
      <c r="RJ115" s="35"/>
      <c r="RK115" s="35"/>
      <c r="RL115" s="35"/>
      <c r="RM115" s="35"/>
      <c r="RN115" s="35"/>
      <c r="RO115" s="35"/>
      <c r="RP115" s="35"/>
      <c r="RQ115" s="35"/>
      <c r="RR115" s="35"/>
      <c r="RS115" s="35"/>
      <c r="RT115" s="35"/>
      <c r="RU115" s="35"/>
      <c r="RV115" s="35"/>
      <c r="RW115" s="35"/>
      <c r="RX115" s="35"/>
      <c r="RY115" s="35"/>
      <c r="RZ115" s="35"/>
      <c r="SA115" s="35"/>
      <c r="SB115" s="35"/>
      <c r="SC115" s="35"/>
      <c r="SD115" s="35"/>
      <c r="SE115" s="35"/>
      <c r="SF115" s="35"/>
      <c r="SG115" s="35"/>
      <c r="SH115" s="35"/>
      <c r="SI115" s="35"/>
      <c r="SJ115" s="35"/>
      <c r="SK115" s="35"/>
      <c r="SL115" s="35"/>
      <c r="SM115" s="35"/>
      <c r="SN115" s="35"/>
      <c r="SO115" s="35"/>
      <c r="SP115" s="35"/>
      <c r="SQ115" s="35"/>
      <c r="SR115" s="35"/>
      <c r="SS115" s="35"/>
      <c r="ST115" s="35"/>
      <c r="SU115" s="35"/>
      <c r="SV115" s="35"/>
      <c r="SW115" s="35"/>
      <c r="SX115" s="35"/>
      <c r="SY115" s="35"/>
      <c r="SZ115" s="35"/>
      <c r="TA115" s="35"/>
      <c r="TB115" s="35"/>
      <c r="TC115" s="35"/>
      <c r="TD115" s="35"/>
      <c r="TE115" s="35"/>
      <c r="TF115" s="35"/>
      <c r="TG115" s="35"/>
      <c r="TH115" s="35"/>
      <c r="TI115" s="35"/>
      <c r="TJ115" s="35"/>
      <c r="TK115" s="35"/>
      <c r="TL115" s="35"/>
      <c r="TM115" s="35"/>
      <c r="TN115" s="35"/>
      <c r="TO115" s="35"/>
      <c r="TP115" s="35"/>
      <c r="TQ115" s="35"/>
      <c r="TR115" s="35"/>
      <c r="TS115" s="35"/>
      <c r="TT115" s="35"/>
      <c r="TU115" s="35"/>
      <c r="TV115" s="35"/>
      <c r="TW115" s="35"/>
      <c r="TX115" s="35"/>
      <c r="TY115" s="35"/>
      <c r="TZ115" s="35"/>
      <c r="UA115" s="35"/>
      <c r="UB115" s="35"/>
      <c r="UC115" s="35"/>
      <c r="UD115" s="35"/>
      <c r="UE115" s="35"/>
      <c r="UF115" s="35"/>
      <c r="UG115" s="35"/>
      <c r="UH115" s="35"/>
      <c r="UI115" s="35"/>
      <c r="UJ115" s="35"/>
      <c r="UK115" s="35"/>
      <c r="UL115" s="35"/>
      <c r="UM115" s="35"/>
      <c r="UN115" s="35"/>
      <c r="UO115" s="35"/>
      <c r="UP115" s="35"/>
      <c r="UQ115" s="35"/>
      <c r="UR115" s="35"/>
      <c r="US115" s="35"/>
      <c r="UT115" s="35"/>
      <c r="UU115" s="35"/>
      <c r="UV115" s="35"/>
      <c r="UW115" s="35"/>
      <c r="UX115" s="35"/>
      <c r="UY115" s="35"/>
      <c r="UZ115" s="35"/>
      <c r="VA115" s="35"/>
      <c r="VB115" s="35"/>
      <c r="VC115" s="35"/>
      <c r="VD115" s="35"/>
      <c r="VE115" s="35"/>
      <c r="VF115" s="35"/>
      <c r="VG115" s="35"/>
      <c r="VH115" s="35"/>
      <c r="VI115" s="35"/>
      <c r="VJ115" s="35"/>
      <c r="VK115" s="35"/>
      <c r="VL115" s="35"/>
      <c r="VM115" s="35"/>
      <c r="VN115" s="35"/>
      <c r="VO115" s="35"/>
      <c r="VP115" s="35"/>
      <c r="VQ115" s="35"/>
      <c r="VR115" s="35"/>
      <c r="VS115" s="35"/>
      <c r="VT115" s="35"/>
      <c r="VU115" s="35"/>
      <c r="VV115" s="35"/>
      <c r="VW115" s="35"/>
      <c r="VX115" s="35"/>
      <c r="VY115" s="35"/>
      <c r="VZ115" s="35"/>
      <c r="WA115" s="35"/>
      <c r="WB115" s="35"/>
      <c r="WC115" s="35"/>
      <c r="WD115" s="35"/>
      <c r="WE115" s="35"/>
      <c r="WF115" s="35"/>
      <c r="WG115" s="35"/>
      <c r="WH115" s="35"/>
      <c r="WI115" s="35"/>
      <c r="WJ115" s="35"/>
      <c r="WK115" s="35"/>
      <c r="WL115" s="35"/>
      <c r="WM115" s="35"/>
      <c r="WN115" s="35"/>
      <c r="WO115" s="35"/>
      <c r="WP115" s="35"/>
      <c r="WQ115" s="35"/>
      <c r="WR115" s="35"/>
      <c r="WS115" s="35"/>
      <c r="WT115" s="35"/>
      <c r="WU115" s="35"/>
      <c r="WV115" s="35"/>
      <c r="WW115" s="35"/>
      <c r="WX115" s="35"/>
      <c r="WY115" s="35"/>
      <c r="WZ115" s="35"/>
      <c r="XA115" s="35"/>
      <c r="XB115" s="35"/>
      <c r="XC115" s="35"/>
      <c r="XD115" s="35"/>
      <c r="XE115" s="35"/>
      <c r="XF115" s="35"/>
      <c r="XG115" s="35"/>
      <c r="XH115" s="35"/>
      <c r="XI115" s="35"/>
      <c r="XJ115" s="35"/>
      <c r="XK115" s="35"/>
      <c r="XL115" s="35"/>
      <c r="XM115" s="35"/>
      <c r="XN115" s="35"/>
      <c r="XO115" s="35"/>
      <c r="XP115" s="35"/>
      <c r="XQ115" s="35"/>
      <c r="XR115" s="35"/>
      <c r="XS115" s="35"/>
      <c r="XT115" s="35"/>
      <c r="XU115" s="35"/>
      <c r="XV115" s="35"/>
      <c r="XW115" s="35"/>
      <c r="XX115" s="35"/>
      <c r="XY115" s="35"/>
      <c r="XZ115" s="35"/>
      <c r="YA115" s="35"/>
      <c r="YB115" s="35"/>
      <c r="YC115" s="35"/>
      <c r="YD115" s="35"/>
      <c r="YE115" s="35"/>
      <c r="YF115" s="35"/>
      <c r="YG115" s="35"/>
      <c r="YH115" s="35"/>
      <c r="YI115" s="35"/>
      <c r="YJ115" s="35"/>
      <c r="YK115" s="35"/>
      <c r="YL115" s="35"/>
      <c r="YM115" s="35"/>
      <c r="YN115" s="35"/>
      <c r="YO115" s="35"/>
      <c r="YP115" s="35"/>
      <c r="YQ115" s="35"/>
      <c r="YR115" s="35"/>
      <c r="YS115" s="35"/>
      <c r="YT115" s="35"/>
      <c r="YU115" s="35"/>
      <c r="YV115" s="35"/>
      <c r="YW115" s="35"/>
      <c r="YX115" s="35"/>
      <c r="YY115" s="35"/>
      <c r="YZ115" s="35"/>
      <c r="ZA115" s="35"/>
      <c r="ZB115" s="35"/>
      <c r="ZC115" s="35"/>
      <c r="ZD115" s="35"/>
      <c r="ZE115" s="35"/>
      <c r="ZF115" s="35"/>
      <c r="ZG115" s="35"/>
      <c r="ZH115" s="35"/>
      <c r="ZI115" s="35"/>
      <c r="ZJ115" s="35"/>
      <c r="ZK115" s="35"/>
      <c r="ZL115" s="35"/>
      <c r="ZM115" s="35"/>
      <c r="ZN115" s="35"/>
      <c r="ZO115" s="35"/>
      <c r="ZP115" s="35"/>
      <c r="ZQ115" s="35"/>
      <c r="ZR115" s="35"/>
      <c r="ZS115" s="35"/>
      <c r="ZT115" s="35"/>
      <c r="ZU115" s="35"/>
      <c r="ZV115" s="35"/>
      <c r="ZW115" s="35"/>
      <c r="ZX115" s="35"/>
      <c r="ZY115" s="35"/>
      <c r="ZZ115" s="35"/>
      <c r="AAA115" s="35"/>
      <c r="AAB115" s="35"/>
      <c r="AAC115" s="35"/>
      <c r="AAD115" s="35"/>
      <c r="AAE115" s="35"/>
      <c r="AAF115" s="35"/>
      <c r="AAG115" s="35"/>
      <c r="AAH115" s="35"/>
      <c r="AAI115" s="35"/>
      <c r="AAJ115" s="35"/>
      <c r="AAK115" s="35"/>
      <c r="AAL115" s="35"/>
      <c r="AAM115" s="35"/>
      <c r="AAN115" s="35"/>
      <c r="AAO115" s="35"/>
      <c r="AAP115" s="35"/>
      <c r="AAQ115" s="35"/>
      <c r="AAR115" s="35"/>
      <c r="AAS115" s="35"/>
      <c r="AAT115" s="35"/>
      <c r="AAU115" s="35"/>
      <c r="AAV115" s="35"/>
      <c r="AAW115" s="35"/>
      <c r="AAX115" s="35"/>
      <c r="AAY115" s="35"/>
      <c r="AAZ115" s="35"/>
      <c r="ABA115" s="35"/>
      <c r="ABB115" s="35"/>
      <c r="ABC115" s="35"/>
      <c r="ABD115" s="35"/>
      <c r="ABE115" s="35"/>
      <c r="ABF115" s="35"/>
      <c r="ABG115" s="35"/>
      <c r="ABH115" s="35"/>
      <c r="ABI115" s="35"/>
      <c r="ABJ115" s="35"/>
      <c r="ABK115" s="35"/>
      <c r="ABL115" s="35"/>
      <c r="ABM115" s="35"/>
      <c r="ABN115" s="35"/>
      <c r="ABO115" s="35"/>
      <c r="ABP115" s="35"/>
      <c r="ABQ115" s="35"/>
      <c r="ABR115" s="35"/>
      <c r="ABS115" s="35"/>
      <c r="ABT115" s="35"/>
      <c r="ABU115" s="35"/>
      <c r="ABV115" s="35"/>
      <c r="ABW115" s="35"/>
      <c r="ABX115" s="35"/>
      <c r="ABY115" s="35"/>
      <c r="ABZ115" s="35"/>
      <c r="ACA115" s="35"/>
      <c r="ACB115" s="35"/>
      <c r="ACC115" s="35"/>
      <c r="ACD115" s="35"/>
      <c r="ACE115" s="35"/>
      <c r="ACF115" s="35"/>
      <c r="ACG115" s="35"/>
      <c r="ACH115" s="35"/>
      <c r="ACI115" s="35"/>
      <c r="ACJ115" s="35"/>
      <c r="ACK115" s="35"/>
      <c r="ACL115" s="35"/>
      <c r="ACM115" s="35"/>
      <c r="ACN115" s="35"/>
      <c r="ACO115" s="35"/>
      <c r="ACP115" s="35"/>
      <c r="ACQ115" s="35"/>
      <c r="ACR115" s="35"/>
      <c r="ACS115" s="35"/>
      <c r="ACT115" s="35"/>
      <c r="ACU115" s="35"/>
      <c r="ACV115" s="35"/>
      <c r="ACW115" s="35"/>
      <c r="ACX115" s="35"/>
      <c r="ACY115" s="35"/>
      <c r="ACZ115" s="35"/>
      <c r="ADA115" s="35"/>
      <c r="ADB115" s="35">
        <v>80</v>
      </c>
      <c r="ADC115" s="35"/>
      <c r="ADD115" s="35"/>
      <c r="ADE115" s="35"/>
      <c r="ADF115" s="35"/>
      <c r="ADG115" s="35"/>
      <c r="ADH115" s="35"/>
      <c r="ADI115" s="35"/>
      <c r="ADJ115" s="35"/>
      <c r="ADK115" s="35"/>
      <c r="ADL115" s="35"/>
      <c r="ADM115" s="35"/>
      <c r="ADN115" s="35"/>
      <c r="ADO115" s="35"/>
      <c r="ADP115" s="35"/>
      <c r="ADQ115" s="35"/>
      <c r="ADR115" s="35"/>
      <c r="ADS115" s="35"/>
      <c r="ADT115" s="35"/>
      <c r="ADU115" s="35"/>
      <c r="ADV115" s="35"/>
      <c r="ADW115" s="35"/>
      <c r="ADX115" s="35"/>
      <c r="ADY115" s="26">
        <f t="shared" si="4"/>
        <v>0</v>
      </c>
      <c r="ADZ115" s="5"/>
    </row>
    <row r="116" spans="1:806" s="33" customFormat="1" x14ac:dyDescent="0.2">
      <c r="A116" s="51" t="s">
        <v>262</v>
      </c>
      <c r="B116" s="65">
        <f t="shared" si="3"/>
        <v>60</v>
      </c>
      <c r="C116" s="57">
        <v>10</v>
      </c>
      <c r="D116" s="59">
        <v>44832</v>
      </c>
      <c r="E116" s="68">
        <v>33.76</v>
      </c>
      <c r="F116" s="67">
        <f t="shared" si="5"/>
        <v>2025.6</v>
      </c>
      <c r="G116" s="65">
        <v>10</v>
      </c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15"/>
      <c r="BF116" s="15"/>
      <c r="BG116" s="136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35"/>
      <c r="CF116" s="35"/>
      <c r="CG116" s="35"/>
      <c r="CH116" s="35"/>
      <c r="CI116" s="35"/>
      <c r="CJ116" s="35"/>
      <c r="CK116" s="35"/>
      <c r="CL116" s="35"/>
      <c r="CM116" s="35"/>
      <c r="CN116" s="35"/>
      <c r="CO116" s="35"/>
      <c r="CP116" s="35"/>
      <c r="CQ116" s="35"/>
      <c r="CR116" s="35"/>
      <c r="CS116" s="35"/>
      <c r="CT116" s="35"/>
      <c r="CU116" s="35"/>
      <c r="CV116" s="35"/>
      <c r="CW116" s="35"/>
      <c r="CX116" s="35"/>
      <c r="CY116" s="35"/>
      <c r="CZ116" s="35"/>
      <c r="DA116" s="35"/>
      <c r="DB116" s="35"/>
      <c r="DC116" s="35"/>
      <c r="DD116" s="35"/>
      <c r="DE116" s="35"/>
      <c r="DF116" s="35"/>
      <c r="DG116" s="35"/>
      <c r="DH116" s="35"/>
      <c r="DI116" s="35"/>
      <c r="DJ116" s="35"/>
      <c r="DK116" s="35"/>
      <c r="DL116" s="35"/>
      <c r="DM116" s="35"/>
      <c r="DN116" s="35"/>
      <c r="DO116" s="35"/>
      <c r="DP116" s="35"/>
      <c r="DQ116" s="35"/>
      <c r="DR116" s="35"/>
      <c r="DS116" s="35"/>
      <c r="DT116" s="35"/>
      <c r="DU116" s="35"/>
      <c r="DV116" s="35"/>
      <c r="DW116" s="35"/>
      <c r="DX116" s="35"/>
      <c r="DY116" s="35"/>
      <c r="DZ116" s="35"/>
      <c r="EA116" s="35"/>
      <c r="EB116" s="35"/>
      <c r="EC116" s="35"/>
      <c r="ED116" s="35"/>
      <c r="EE116" s="35"/>
      <c r="EF116" s="35"/>
      <c r="EG116" s="35"/>
      <c r="EH116" s="35"/>
      <c r="EI116" s="35"/>
      <c r="EJ116" s="35"/>
      <c r="EK116" s="35"/>
      <c r="EL116" s="35"/>
      <c r="EM116" s="35"/>
      <c r="EN116" s="35"/>
      <c r="EO116" s="35"/>
      <c r="EP116" s="35"/>
      <c r="EQ116" s="35"/>
      <c r="ER116" s="35"/>
      <c r="ES116" s="35"/>
      <c r="ET116" s="35"/>
      <c r="EU116" s="35"/>
      <c r="EV116" s="35"/>
      <c r="EW116" s="35"/>
      <c r="EX116" s="35"/>
      <c r="EY116" s="35"/>
      <c r="EZ116" s="35"/>
      <c r="FA116" s="35"/>
      <c r="FB116" s="35"/>
      <c r="FC116" s="35"/>
      <c r="FD116" s="35"/>
      <c r="FE116" s="35"/>
      <c r="FF116" s="35"/>
      <c r="FG116" s="35"/>
      <c r="FH116" s="35"/>
      <c r="FI116" s="35">
        <v>70</v>
      </c>
      <c r="FJ116" s="35">
        <v>50</v>
      </c>
      <c r="FK116" s="35"/>
      <c r="FL116" s="35">
        <v>50</v>
      </c>
      <c r="FM116" s="35">
        <v>70</v>
      </c>
      <c r="FN116" s="35"/>
      <c r="FO116" s="35"/>
      <c r="FP116" s="35"/>
      <c r="FQ116" s="35"/>
      <c r="FR116" s="35"/>
      <c r="FS116" s="35"/>
      <c r="FT116" s="35"/>
      <c r="FU116" s="35"/>
      <c r="FV116" s="35"/>
      <c r="FW116" s="35">
        <v>10</v>
      </c>
      <c r="FX116" s="35"/>
      <c r="FY116" s="35">
        <v>70</v>
      </c>
      <c r="FZ116" s="35"/>
      <c r="GA116" s="35"/>
      <c r="GB116" s="35">
        <v>40</v>
      </c>
      <c r="GC116" s="35"/>
      <c r="GD116" s="35"/>
      <c r="GE116" s="35">
        <v>30</v>
      </c>
      <c r="GF116" s="35"/>
      <c r="GG116" s="35">
        <v>20</v>
      </c>
      <c r="GH116" s="35">
        <v>70</v>
      </c>
      <c r="GI116" s="35">
        <v>50</v>
      </c>
      <c r="GJ116" s="35"/>
      <c r="GK116" s="35"/>
      <c r="GL116" s="35">
        <v>30</v>
      </c>
      <c r="GM116" s="35">
        <v>40</v>
      </c>
      <c r="GN116" s="35"/>
      <c r="GO116" s="35"/>
      <c r="GP116" s="35">
        <v>40</v>
      </c>
      <c r="GQ116" s="35"/>
      <c r="GR116" s="35"/>
      <c r="GS116" s="35"/>
      <c r="GT116" s="35">
        <v>20</v>
      </c>
      <c r="GU116" s="35"/>
      <c r="GV116" s="35">
        <v>70</v>
      </c>
      <c r="GW116" s="35"/>
      <c r="GX116" s="35"/>
      <c r="GY116" s="35"/>
      <c r="GZ116" s="35"/>
      <c r="HA116" s="35"/>
      <c r="HB116" s="35"/>
      <c r="HC116" s="35"/>
      <c r="HD116" s="35"/>
      <c r="HE116" s="35"/>
      <c r="HF116" s="35"/>
      <c r="HG116" s="35"/>
      <c r="HH116" s="35">
        <v>10</v>
      </c>
      <c r="HI116" s="35">
        <v>60</v>
      </c>
      <c r="HJ116" s="35"/>
      <c r="HK116" s="35"/>
      <c r="HL116" s="35"/>
      <c r="HM116" s="35"/>
      <c r="HN116" s="35"/>
      <c r="HO116" s="35"/>
      <c r="HP116" s="35"/>
      <c r="HQ116" s="35"/>
      <c r="HR116" s="35"/>
      <c r="HS116" s="35"/>
      <c r="HT116" s="35"/>
      <c r="HU116" s="35"/>
      <c r="HV116" s="35"/>
      <c r="HW116" s="35"/>
      <c r="HX116" s="35"/>
      <c r="HY116" s="35"/>
      <c r="HZ116" s="35"/>
      <c r="IA116" s="35"/>
      <c r="IB116" s="35"/>
      <c r="IC116" s="35"/>
      <c r="ID116" s="35"/>
      <c r="IE116" s="35"/>
      <c r="IF116" s="35"/>
      <c r="IG116" s="35"/>
      <c r="IH116" s="35"/>
      <c r="II116" s="35"/>
      <c r="IJ116" s="35"/>
      <c r="IK116" s="35"/>
      <c r="IL116" s="35"/>
      <c r="IM116" s="35"/>
      <c r="IN116" s="35"/>
      <c r="IO116" s="35"/>
      <c r="IP116" s="35"/>
      <c r="IQ116" s="35"/>
      <c r="IR116" s="35"/>
      <c r="IS116" s="35"/>
      <c r="IT116" s="35"/>
      <c r="IU116" s="35"/>
      <c r="IV116" s="35"/>
      <c r="IW116" s="35"/>
      <c r="IX116" s="35"/>
      <c r="IY116" s="35"/>
      <c r="IZ116" s="35"/>
      <c r="JA116" s="35"/>
      <c r="JB116" s="35"/>
      <c r="JC116" s="35"/>
      <c r="JD116" s="35"/>
      <c r="JE116" s="35"/>
      <c r="JF116" s="35"/>
      <c r="JG116" s="35"/>
      <c r="JH116" s="35"/>
      <c r="JI116" s="35"/>
      <c r="JJ116" s="35"/>
      <c r="JK116" s="35"/>
      <c r="JL116" s="35"/>
      <c r="JM116" s="35"/>
      <c r="JN116" s="35"/>
      <c r="JO116" s="35"/>
      <c r="JP116" s="35"/>
      <c r="JQ116" s="35"/>
      <c r="JR116" s="35"/>
      <c r="JS116" s="35"/>
      <c r="JT116" s="35"/>
      <c r="JU116" s="35"/>
      <c r="JV116" s="35"/>
      <c r="JW116" s="35"/>
      <c r="JX116" s="35"/>
      <c r="JY116" s="35"/>
      <c r="JZ116" s="35"/>
      <c r="KA116" s="35"/>
      <c r="KB116" s="35"/>
      <c r="KC116" s="35"/>
      <c r="KD116" s="35"/>
      <c r="KE116" s="35"/>
      <c r="KF116" s="35"/>
      <c r="KG116" s="35"/>
      <c r="KH116" s="35"/>
      <c r="KI116" s="35"/>
      <c r="KJ116" s="35"/>
      <c r="KK116" s="35"/>
      <c r="KL116" s="35"/>
      <c r="KM116" s="35"/>
      <c r="KN116" s="35"/>
      <c r="KO116" s="35"/>
      <c r="KP116" s="35"/>
      <c r="KQ116" s="35"/>
      <c r="KR116" s="35"/>
      <c r="KS116" s="35"/>
      <c r="KT116" s="35"/>
      <c r="KU116" s="35"/>
      <c r="KV116" s="35"/>
      <c r="KW116" s="35"/>
      <c r="KX116" s="35"/>
      <c r="KY116" s="35"/>
      <c r="KZ116" s="35"/>
      <c r="LA116" s="35"/>
      <c r="LB116" s="35"/>
      <c r="LC116" s="35"/>
      <c r="LD116" s="35"/>
      <c r="LE116" s="35"/>
      <c r="LF116" s="35"/>
      <c r="LG116" s="35"/>
      <c r="LH116" s="35"/>
      <c r="LI116" s="35"/>
      <c r="LJ116" s="35"/>
      <c r="LK116" s="35"/>
      <c r="LL116" s="35"/>
      <c r="LM116" s="35"/>
      <c r="LN116" s="35"/>
      <c r="LO116" s="35"/>
      <c r="LP116" s="35"/>
      <c r="LQ116" s="35"/>
      <c r="LR116" s="35"/>
      <c r="LS116" s="35"/>
      <c r="LT116" s="35"/>
      <c r="LU116" s="35"/>
      <c r="LV116" s="35"/>
      <c r="LW116" s="35"/>
      <c r="LX116" s="35"/>
      <c r="LY116" s="35"/>
      <c r="LZ116" s="35"/>
      <c r="MA116" s="35"/>
      <c r="MB116" s="35"/>
      <c r="MC116" s="35"/>
      <c r="MD116" s="35"/>
      <c r="ME116" s="35"/>
      <c r="MF116" s="35"/>
      <c r="MG116" s="35"/>
      <c r="MH116" s="35"/>
      <c r="MI116" s="35"/>
      <c r="MJ116" s="35"/>
      <c r="MK116" s="35"/>
      <c r="ML116" s="35"/>
      <c r="MM116" s="35"/>
      <c r="MN116" s="35"/>
      <c r="MO116" s="35"/>
      <c r="MP116" s="35"/>
      <c r="MQ116" s="35"/>
      <c r="MR116" s="35"/>
      <c r="MS116" s="35"/>
      <c r="MT116" s="35"/>
      <c r="MU116" s="35"/>
      <c r="MV116" s="35"/>
      <c r="MW116" s="35"/>
      <c r="MX116" s="35"/>
      <c r="MY116" s="35"/>
      <c r="MZ116" s="35"/>
      <c r="NA116" s="35"/>
      <c r="NB116" s="35"/>
      <c r="NC116" s="35"/>
      <c r="ND116" s="35"/>
      <c r="NE116" s="35"/>
      <c r="NF116" s="35"/>
      <c r="NG116" s="35"/>
      <c r="NH116" s="35"/>
      <c r="NI116" s="35"/>
      <c r="NJ116" s="35"/>
      <c r="NK116" s="35"/>
      <c r="NL116" s="35"/>
      <c r="NM116" s="35"/>
      <c r="NN116" s="35"/>
      <c r="NO116" s="35"/>
      <c r="NP116" s="35"/>
      <c r="NQ116" s="35"/>
      <c r="NR116" s="35"/>
      <c r="NS116" s="35"/>
      <c r="NT116" s="35"/>
      <c r="NU116" s="35"/>
      <c r="NV116" s="35"/>
      <c r="NW116" s="35"/>
      <c r="NX116" s="35"/>
      <c r="NY116" s="35"/>
      <c r="NZ116" s="35"/>
      <c r="OA116" s="35"/>
      <c r="OB116" s="35"/>
      <c r="OC116" s="35"/>
      <c r="OD116" s="35"/>
      <c r="OE116" s="35"/>
      <c r="OF116" s="35"/>
      <c r="OG116" s="35"/>
      <c r="OH116" s="35"/>
      <c r="OI116" s="35"/>
      <c r="OJ116" s="35"/>
      <c r="OK116" s="35"/>
      <c r="OL116" s="35"/>
      <c r="OM116" s="35"/>
      <c r="ON116" s="35"/>
      <c r="OO116" s="35"/>
      <c r="OP116" s="35"/>
      <c r="OQ116" s="35"/>
      <c r="OR116" s="35">
        <v>10</v>
      </c>
      <c r="OS116" s="35"/>
      <c r="OT116" s="35"/>
      <c r="OU116" s="35"/>
      <c r="OV116" s="35"/>
      <c r="OW116" s="35"/>
      <c r="OX116" s="35"/>
      <c r="OY116" s="35"/>
      <c r="OZ116" s="35"/>
      <c r="PA116" s="35"/>
      <c r="PB116" s="35"/>
      <c r="PC116" s="35">
        <v>240</v>
      </c>
      <c r="PD116" s="35"/>
      <c r="PE116" s="35"/>
      <c r="PF116" s="35"/>
      <c r="PG116" s="35"/>
      <c r="PH116" s="35"/>
      <c r="PI116" s="35"/>
      <c r="PJ116" s="35"/>
      <c r="PK116" s="35"/>
      <c r="PL116" s="35"/>
      <c r="PM116" s="35"/>
      <c r="PN116" s="35"/>
      <c r="PO116" s="35"/>
      <c r="PP116" s="35"/>
      <c r="PQ116" s="35"/>
      <c r="PR116" s="35"/>
      <c r="PS116" s="35"/>
      <c r="PT116" s="35"/>
      <c r="PU116" s="35"/>
      <c r="PV116" s="35"/>
      <c r="PW116" s="35"/>
      <c r="PX116" s="35"/>
      <c r="PY116" s="35"/>
      <c r="PZ116" s="35"/>
      <c r="QA116" s="35"/>
      <c r="QB116" s="35"/>
      <c r="QC116" s="35"/>
      <c r="QD116" s="35"/>
      <c r="QE116" s="35"/>
      <c r="QF116" s="35"/>
      <c r="QG116" s="35"/>
      <c r="QH116" s="35"/>
      <c r="QI116" s="35"/>
      <c r="QJ116" s="35"/>
      <c r="QK116" s="35"/>
      <c r="QL116" s="35"/>
      <c r="QM116" s="35"/>
      <c r="QN116" s="35"/>
      <c r="QO116" s="35"/>
      <c r="QP116" s="35"/>
      <c r="QQ116" s="35"/>
      <c r="QR116" s="35"/>
      <c r="QS116" s="35"/>
      <c r="QT116" s="35"/>
      <c r="QU116" s="35"/>
      <c r="QV116" s="35"/>
      <c r="QW116" s="35"/>
      <c r="QX116" s="35"/>
      <c r="QY116" s="35"/>
      <c r="QZ116" s="35"/>
      <c r="RA116" s="35"/>
      <c r="RB116" s="35"/>
      <c r="RC116" s="35"/>
      <c r="RD116" s="35"/>
      <c r="RE116" s="35"/>
      <c r="RF116" s="35"/>
      <c r="RG116" s="35"/>
      <c r="RH116" s="35"/>
      <c r="RI116" s="35"/>
      <c r="RJ116" s="35"/>
      <c r="RK116" s="35"/>
      <c r="RL116" s="35"/>
      <c r="RM116" s="35"/>
      <c r="RN116" s="35"/>
      <c r="RO116" s="35"/>
      <c r="RP116" s="35"/>
      <c r="RQ116" s="35"/>
      <c r="RR116" s="35"/>
      <c r="RS116" s="35"/>
      <c r="RT116" s="35"/>
      <c r="RU116" s="35"/>
      <c r="RV116" s="35"/>
      <c r="RW116" s="35"/>
      <c r="RX116" s="35"/>
      <c r="RY116" s="35"/>
      <c r="RZ116" s="35"/>
      <c r="SA116" s="35"/>
      <c r="SB116" s="35"/>
      <c r="SC116" s="35"/>
      <c r="SD116" s="35"/>
      <c r="SE116" s="35"/>
      <c r="SF116" s="35"/>
      <c r="SG116" s="35"/>
      <c r="SH116" s="35">
        <v>10</v>
      </c>
      <c r="SI116" s="35"/>
      <c r="SJ116" s="35"/>
      <c r="SK116" s="35"/>
      <c r="SL116" s="35"/>
      <c r="SM116" s="35"/>
      <c r="SN116" s="35">
        <v>10</v>
      </c>
      <c r="SO116" s="35"/>
      <c r="SP116" s="35"/>
      <c r="SQ116" s="35"/>
      <c r="SR116" s="35"/>
      <c r="SS116" s="35"/>
      <c r="ST116" s="35"/>
      <c r="SU116" s="35"/>
      <c r="SV116" s="35"/>
      <c r="SW116" s="35"/>
      <c r="SX116" s="35"/>
      <c r="SY116" s="35"/>
      <c r="SZ116" s="35"/>
      <c r="TA116" s="35"/>
      <c r="TB116" s="35"/>
      <c r="TC116" s="35"/>
      <c r="TD116" s="35"/>
      <c r="TE116" s="35"/>
      <c r="TF116" s="35"/>
      <c r="TG116" s="35"/>
      <c r="TH116" s="35"/>
      <c r="TI116" s="35"/>
      <c r="TJ116" s="35"/>
      <c r="TK116" s="35"/>
      <c r="TL116" s="35"/>
      <c r="TM116" s="35"/>
      <c r="TN116" s="35"/>
      <c r="TO116" s="35"/>
      <c r="TP116" s="35"/>
      <c r="TQ116" s="35"/>
      <c r="TR116" s="35"/>
      <c r="TS116" s="35"/>
      <c r="TT116" s="35"/>
      <c r="TU116" s="35"/>
      <c r="TV116" s="35"/>
      <c r="TW116" s="35"/>
      <c r="TX116" s="35"/>
      <c r="TY116" s="35"/>
      <c r="TZ116" s="35"/>
      <c r="UA116" s="35"/>
      <c r="UB116" s="35"/>
      <c r="UC116" s="35"/>
      <c r="UD116" s="35"/>
      <c r="UE116" s="35"/>
      <c r="UF116" s="35"/>
      <c r="UG116" s="35"/>
      <c r="UH116" s="35"/>
      <c r="UI116" s="35"/>
      <c r="UJ116" s="35"/>
      <c r="UK116" s="35"/>
      <c r="UL116" s="35"/>
      <c r="UM116" s="35"/>
      <c r="UN116" s="35"/>
      <c r="UO116" s="35"/>
      <c r="UP116" s="35"/>
      <c r="UQ116" s="35"/>
      <c r="UR116" s="35"/>
      <c r="US116" s="35"/>
      <c r="UT116" s="35"/>
      <c r="UU116" s="35"/>
      <c r="UV116" s="35"/>
      <c r="UW116" s="35"/>
      <c r="UX116" s="35"/>
      <c r="UY116" s="35"/>
      <c r="UZ116" s="35"/>
      <c r="VA116" s="35"/>
      <c r="VB116" s="35"/>
      <c r="VC116" s="35"/>
      <c r="VD116" s="35"/>
      <c r="VE116" s="35"/>
      <c r="VF116" s="35"/>
      <c r="VG116" s="35"/>
      <c r="VH116" s="35"/>
      <c r="VI116" s="35"/>
      <c r="VJ116" s="35"/>
      <c r="VK116" s="35"/>
      <c r="VL116" s="35"/>
      <c r="VM116" s="35"/>
      <c r="VN116" s="35"/>
      <c r="VO116" s="35"/>
      <c r="VP116" s="35"/>
      <c r="VQ116" s="35"/>
      <c r="VR116" s="35"/>
      <c r="VS116" s="35"/>
      <c r="VT116" s="35"/>
      <c r="VU116" s="35"/>
      <c r="VV116" s="35"/>
      <c r="VW116" s="35"/>
      <c r="VX116" s="35"/>
      <c r="VY116" s="35"/>
      <c r="VZ116" s="35"/>
      <c r="WA116" s="35"/>
      <c r="WB116" s="35"/>
      <c r="WC116" s="35"/>
      <c r="WD116" s="35"/>
      <c r="WE116" s="35"/>
      <c r="WF116" s="35"/>
      <c r="WG116" s="35"/>
      <c r="WH116" s="35"/>
      <c r="WI116" s="35"/>
      <c r="WJ116" s="35"/>
      <c r="WK116" s="35"/>
      <c r="WL116" s="35"/>
      <c r="WM116" s="35"/>
      <c r="WN116" s="35"/>
      <c r="WO116" s="35"/>
      <c r="WP116" s="35"/>
      <c r="WQ116" s="35"/>
      <c r="WR116" s="35"/>
      <c r="WS116" s="35"/>
      <c r="WT116" s="35"/>
      <c r="WU116" s="35"/>
      <c r="WV116" s="35"/>
      <c r="WW116" s="35"/>
      <c r="WX116" s="35"/>
      <c r="WY116" s="35"/>
      <c r="WZ116" s="35"/>
      <c r="XA116" s="35"/>
      <c r="XB116" s="35">
        <v>120</v>
      </c>
      <c r="XC116" s="35"/>
      <c r="XD116" s="35"/>
      <c r="XE116" s="35"/>
      <c r="XF116" s="35"/>
      <c r="XG116" s="35"/>
      <c r="XH116" s="35"/>
      <c r="XI116" s="35"/>
      <c r="XJ116" s="35"/>
      <c r="XK116" s="35"/>
      <c r="XL116" s="35"/>
      <c r="XM116" s="35"/>
      <c r="XN116" s="35"/>
      <c r="XO116" s="35"/>
      <c r="XP116" s="35"/>
      <c r="XQ116" s="35"/>
      <c r="XR116" s="35"/>
      <c r="XS116" s="35"/>
      <c r="XT116" s="35"/>
      <c r="XU116" s="35"/>
      <c r="XV116" s="35"/>
      <c r="XW116" s="35"/>
      <c r="XX116" s="35"/>
      <c r="XY116" s="35"/>
      <c r="XZ116" s="35"/>
      <c r="YA116" s="35"/>
      <c r="YB116" s="35"/>
      <c r="YC116" s="35"/>
      <c r="YD116" s="35"/>
      <c r="YE116" s="35"/>
      <c r="YF116" s="35"/>
      <c r="YG116" s="35"/>
      <c r="YH116" s="35"/>
      <c r="YI116" s="35"/>
      <c r="YJ116" s="35"/>
      <c r="YK116" s="35"/>
      <c r="YL116" s="35"/>
      <c r="YM116" s="35"/>
      <c r="YN116" s="35"/>
      <c r="YO116" s="35"/>
      <c r="YP116" s="35"/>
      <c r="YQ116" s="35"/>
      <c r="YR116" s="35"/>
      <c r="YS116" s="35"/>
      <c r="YT116" s="35"/>
      <c r="YU116" s="35"/>
      <c r="YV116" s="35"/>
      <c r="YW116" s="35"/>
      <c r="YX116" s="35"/>
      <c r="YY116" s="35"/>
      <c r="YZ116" s="35"/>
      <c r="ZA116" s="35"/>
      <c r="ZB116" s="35">
        <v>30</v>
      </c>
      <c r="ZC116" s="35"/>
      <c r="ZD116" s="35"/>
      <c r="ZE116" s="35"/>
      <c r="ZF116" s="35"/>
      <c r="ZG116" s="35"/>
      <c r="ZH116" s="35"/>
      <c r="ZI116" s="35"/>
      <c r="ZJ116" s="35"/>
      <c r="ZK116" s="35"/>
      <c r="ZL116" s="35"/>
      <c r="ZM116" s="35"/>
      <c r="ZN116" s="35"/>
      <c r="ZO116" s="35"/>
      <c r="ZP116" s="35"/>
      <c r="ZQ116" s="35"/>
      <c r="ZR116" s="35"/>
      <c r="ZS116" s="35">
        <v>20</v>
      </c>
      <c r="ZT116" s="35"/>
      <c r="ZU116" s="35"/>
      <c r="ZV116" s="35"/>
      <c r="ZW116" s="35"/>
      <c r="ZX116" s="35"/>
      <c r="ZY116" s="35"/>
      <c r="ZZ116" s="35"/>
      <c r="AAA116" s="35"/>
      <c r="AAB116" s="35"/>
      <c r="AAC116" s="35"/>
      <c r="AAD116" s="35"/>
      <c r="AAE116" s="35"/>
      <c r="AAF116" s="35"/>
      <c r="AAG116" s="35"/>
      <c r="AAH116" s="35"/>
      <c r="AAI116" s="35"/>
      <c r="AAJ116" s="35"/>
      <c r="AAK116" s="35"/>
      <c r="AAL116" s="35"/>
      <c r="AAM116" s="35"/>
      <c r="AAN116" s="35"/>
      <c r="AAO116" s="35">
        <v>190</v>
      </c>
      <c r="AAP116" s="35"/>
      <c r="AAQ116" s="35"/>
      <c r="AAR116" s="35"/>
      <c r="AAS116" s="35"/>
      <c r="AAT116" s="35"/>
      <c r="AAU116" s="35"/>
      <c r="AAV116" s="35"/>
      <c r="AAW116" s="35"/>
      <c r="AAX116" s="35"/>
      <c r="AAY116" s="35"/>
      <c r="AAZ116" s="35"/>
      <c r="ABA116" s="35"/>
      <c r="ABB116" s="35"/>
      <c r="ABC116" s="35"/>
      <c r="ABD116" s="35"/>
      <c r="ABE116" s="35"/>
      <c r="ABF116" s="35"/>
      <c r="ABG116" s="35"/>
      <c r="ABH116" s="35"/>
      <c r="ABI116" s="35"/>
      <c r="ABJ116" s="35"/>
      <c r="ABK116" s="35"/>
      <c r="ABL116" s="35"/>
      <c r="ABM116" s="35"/>
      <c r="ABN116" s="35"/>
      <c r="ABO116" s="35"/>
      <c r="ABP116" s="35"/>
      <c r="ABQ116" s="35">
        <v>130</v>
      </c>
      <c r="ABR116" s="35"/>
      <c r="ABS116" s="35"/>
      <c r="ABT116" s="35"/>
      <c r="ABU116" s="35"/>
      <c r="ABV116" s="35"/>
      <c r="ABW116" s="35"/>
      <c r="ABX116" s="35"/>
      <c r="ABY116" s="35"/>
      <c r="ABZ116" s="35"/>
      <c r="ACA116" s="35"/>
      <c r="ACB116" s="35"/>
      <c r="ACC116" s="35"/>
      <c r="ACD116" s="35"/>
      <c r="ACE116" s="35"/>
      <c r="ACF116" s="35"/>
      <c r="ACG116" s="35"/>
      <c r="ACH116" s="35"/>
      <c r="ACI116" s="35"/>
      <c r="ACJ116" s="35"/>
      <c r="ACK116" s="35"/>
      <c r="ACL116" s="35"/>
      <c r="ACM116" s="35"/>
      <c r="ACN116" s="35"/>
      <c r="ACO116" s="35"/>
      <c r="ACP116" s="35"/>
      <c r="ACQ116" s="35">
        <v>10</v>
      </c>
      <c r="ACR116" s="35"/>
      <c r="ACS116" s="35"/>
      <c r="ACT116" s="35"/>
      <c r="ACU116" s="35"/>
      <c r="ACV116" s="35"/>
      <c r="ACW116" s="35"/>
      <c r="ACX116" s="35"/>
      <c r="ACY116" s="35"/>
      <c r="ACZ116" s="35"/>
      <c r="ADA116" s="35"/>
      <c r="ADB116" s="35"/>
      <c r="ADC116" s="35"/>
      <c r="ADD116" s="35"/>
      <c r="ADE116" s="35"/>
      <c r="ADF116" s="35"/>
      <c r="ADG116" s="35"/>
      <c r="ADH116" s="35"/>
      <c r="ADI116" s="35"/>
      <c r="ADJ116" s="35">
        <v>60</v>
      </c>
      <c r="ADK116" s="35"/>
      <c r="ADL116" s="35"/>
      <c r="ADM116" s="35"/>
      <c r="ADN116" s="35"/>
      <c r="ADO116" s="35"/>
      <c r="ADP116" s="35"/>
      <c r="ADQ116" s="35"/>
      <c r="ADR116" s="35"/>
      <c r="ADS116" s="35"/>
      <c r="ADT116" s="35"/>
      <c r="ADU116" s="35"/>
      <c r="ADV116" s="35"/>
      <c r="ADW116" s="35"/>
      <c r="ADX116" s="35"/>
      <c r="ADY116" s="26">
        <f t="shared" si="4"/>
        <v>0</v>
      </c>
      <c r="ADZ116" s="5"/>
    </row>
    <row r="117" spans="1:806" s="33" customFormat="1" x14ac:dyDescent="0.2">
      <c r="A117" s="51" t="s">
        <v>262</v>
      </c>
      <c r="B117" s="65">
        <f t="shared" si="3"/>
        <v>30</v>
      </c>
      <c r="C117" s="57">
        <v>10</v>
      </c>
      <c r="D117" s="59">
        <v>44809</v>
      </c>
      <c r="E117" s="68">
        <v>34.72</v>
      </c>
      <c r="F117" s="67">
        <f t="shared" si="5"/>
        <v>1041.5999999999999</v>
      </c>
      <c r="G117" s="6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15"/>
      <c r="BF117" s="15"/>
      <c r="BG117" s="136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  <c r="CN117" s="35"/>
      <c r="CO117" s="35"/>
      <c r="CP117" s="35"/>
      <c r="CQ117" s="35"/>
      <c r="CR117" s="35"/>
      <c r="CS117" s="35"/>
      <c r="CT117" s="35"/>
      <c r="CU117" s="35"/>
      <c r="CV117" s="35"/>
      <c r="CW117" s="35"/>
      <c r="CX117" s="35"/>
      <c r="CY117" s="35"/>
      <c r="CZ117" s="35"/>
      <c r="DA117" s="35"/>
      <c r="DB117" s="35"/>
      <c r="DC117" s="35"/>
      <c r="DD117" s="35"/>
      <c r="DE117" s="35"/>
      <c r="DF117" s="35"/>
      <c r="DG117" s="35"/>
      <c r="DH117" s="35"/>
      <c r="DI117" s="35"/>
      <c r="DJ117" s="35"/>
      <c r="DK117" s="35"/>
      <c r="DL117" s="35"/>
      <c r="DM117" s="35"/>
      <c r="DN117" s="35"/>
      <c r="DO117" s="35"/>
      <c r="DP117" s="35"/>
      <c r="DQ117" s="35"/>
      <c r="DR117" s="35"/>
      <c r="DS117" s="35"/>
      <c r="DT117" s="35"/>
      <c r="DU117" s="35"/>
      <c r="DV117" s="35"/>
      <c r="DW117" s="35"/>
      <c r="DX117" s="35"/>
      <c r="DY117" s="35"/>
      <c r="DZ117" s="35"/>
      <c r="EA117" s="35"/>
      <c r="EB117" s="35"/>
      <c r="EC117" s="35"/>
      <c r="ED117" s="35"/>
      <c r="EE117" s="35"/>
      <c r="EF117" s="35"/>
      <c r="EG117" s="35"/>
      <c r="EH117" s="35"/>
      <c r="EI117" s="35"/>
      <c r="EJ117" s="35"/>
      <c r="EK117" s="35"/>
      <c r="EL117" s="35"/>
      <c r="EM117" s="35"/>
      <c r="EN117" s="35"/>
      <c r="EO117" s="35"/>
      <c r="EP117" s="35"/>
      <c r="EQ117" s="35"/>
      <c r="ER117" s="35"/>
      <c r="ES117" s="35"/>
      <c r="ET117" s="35"/>
      <c r="EU117" s="35"/>
      <c r="EV117" s="35"/>
      <c r="EW117" s="35"/>
      <c r="EX117" s="35"/>
      <c r="EY117" s="35"/>
      <c r="EZ117" s="35"/>
      <c r="FA117" s="35"/>
      <c r="FB117" s="35"/>
      <c r="FC117" s="35"/>
      <c r="FD117" s="35"/>
      <c r="FE117" s="35"/>
      <c r="FF117" s="35"/>
      <c r="FG117" s="35"/>
      <c r="FH117" s="35"/>
      <c r="FI117" s="35"/>
      <c r="FJ117" s="35"/>
      <c r="FK117" s="35"/>
      <c r="FL117" s="35"/>
      <c r="FM117" s="35"/>
      <c r="FN117" s="35">
        <v>10</v>
      </c>
      <c r="FO117" s="35">
        <v>100</v>
      </c>
      <c r="FP117" s="35">
        <v>40</v>
      </c>
      <c r="FQ117" s="35"/>
      <c r="FR117" s="35"/>
      <c r="FS117" s="35"/>
      <c r="FT117" s="35">
        <v>50</v>
      </c>
      <c r="FU117" s="35">
        <v>30</v>
      </c>
      <c r="FV117" s="35"/>
      <c r="FW117" s="35">
        <v>80</v>
      </c>
      <c r="FX117" s="35"/>
      <c r="FY117" s="35"/>
      <c r="FZ117" s="35"/>
      <c r="GA117" s="35"/>
      <c r="GB117" s="35">
        <v>60</v>
      </c>
      <c r="GC117" s="35"/>
      <c r="GD117" s="35">
        <v>100</v>
      </c>
      <c r="GE117" s="35"/>
      <c r="GF117" s="35"/>
      <c r="GG117" s="35">
        <v>40</v>
      </c>
      <c r="GH117" s="35"/>
      <c r="GI117" s="35"/>
      <c r="GJ117" s="35"/>
      <c r="GK117" s="35"/>
      <c r="GL117" s="35"/>
      <c r="GM117" s="35"/>
      <c r="GN117" s="35"/>
      <c r="GO117" s="35"/>
      <c r="GP117" s="35"/>
      <c r="GQ117" s="35"/>
      <c r="GR117" s="35"/>
      <c r="GS117" s="35"/>
      <c r="GT117" s="35"/>
      <c r="GU117" s="35"/>
      <c r="GV117" s="35">
        <v>10</v>
      </c>
      <c r="GW117" s="35"/>
      <c r="GX117" s="35"/>
      <c r="GY117" s="35">
        <v>10</v>
      </c>
      <c r="GZ117" s="35">
        <v>20</v>
      </c>
      <c r="HA117" s="35"/>
      <c r="HB117" s="35"/>
      <c r="HC117" s="35"/>
      <c r="HD117" s="35"/>
      <c r="HE117" s="35"/>
      <c r="HF117" s="35"/>
      <c r="HG117" s="35"/>
      <c r="HH117" s="35">
        <v>20</v>
      </c>
      <c r="HI117" s="35">
        <v>30</v>
      </c>
      <c r="HJ117" s="35"/>
      <c r="HK117" s="35"/>
      <c r="HL117" s="35"/>
      <c r="HM117" s="35"/>
      <c r="HN117" s="35"/>
      <c r="HO117" s="35"/>
      <c r="HP117" s="35"/>
      <c r="HQ117" s="35"/>
      <c r="HR117" s="35"/>
      <c r="HS117" s="35"/>
      <c r="HT117" s="35"/>
      <c r="HU117" s="35"/>
      <c r="HV117" s="35"/>
      <c r="HW117" s="35"/>
      <c r="HX117" s="35"/>
      <c r="HY117" s="35"/>
      <c r="HZ117" s="35"/>
      <c r="IA117" s="35"/>
      <c r="IB117" s="35"/>
      <c r="IC117" s="35"/>
      <c r="ID117" s="35"/>
      <c r="IE117" s="35"/>
      <c r="IF117" s="35"/>
      <c r="IG117" s="35"/>
      <c r="IH117" s="35"/>
      <c r="II117" s="35"/>
      <c r="IJ117" s="35"/>
      <c r="IK117" s="35"/>
      <c r="IL117" s="35"/>
      <c r="IM117" s="35"/>
      <c r="IN117" s="35"/>
      <c r="IO117" s="35"/>
      <c r="IP117" s="35"/>
      <c r="IQ117" s="35"/>
      <c r="IR117" s="35"/>
      <c r="IS117" s="35"/>
      <c r="IT117" s="35"/>
      <c r="IU117" s="35"/>
      <c r="IV117" s="35"/>
      <c r="IW117" s="35"/>
      <c r="IX117" s="35"/>
      <c r="IY117" s="35"/>
      <c r="IZ117" s="35"/>
      <c r="JA117" s="35"/>
      <c r="JB117" s="35"/>
      <c r="JC117" s="35"/>
      <c r="JD117" s="35"/>
      <c r="JE117" s="35"/>
      <c r="JF117" s="35"/>
      <c r="JG117" s="35"/>
      <c r="JH117" s="35"/>
      <c r="JI117" s="35"/>
      <c r="JJ117" s="35"/>
      <c r="JK117" s="35"/>
      <c r="JL117" s="35"/>
      <c r="JM117" s="35"/>
      <c r="JN117" s="35"/>
      <c r="JO117" s="35"/>
      <c r="JP117" s="35"/>
      <c r="JQ117" s="35"/>
      <c r="JR117" s="35"/>
      <c r="JS117" s="35"/>
      <c r="JT117" s="35"/>
      <c r="JU117" s="35"/>
      <c r="JV117" s="35"/>
      <c r="JW117" s="35"/>
      <c r="JX117" s="35"/>
      <c r="JY117" s="35"/>
      <c r="JZ117" s="35"/>
      <c r="KA117" s="35"/>
      <c r="KB117" s="35"/>
      <c r="KC117" s="35"/>
      <c r="KD117" s="35"/>
      <c r="KE117" s="35"/>
      <c r="KF117" s="35"/>
      <c r="KG117" s="35"/>
      <c r="KH117" s="35"/>
      <c r="KI117" s="35"/>
      <c r="KJ117" s="35"/>
      <c r="KK117" s="35"/>
      <c r="KL117" s="35"/>
      <c r="KM117" s="35"/>
      <c r="KN117" s="35"/>
      <c r="KO117" s="35"/>
      <c r="KP117" s="35"/>
      <c r="KQ117" s="35"/>
      <c r="KR117" s="35"/>
      <c r="KS117" s="35"/>
      <c r="KT117" s="35"/>
      <c r="KU117" s="35"/>
      <c r="KV117" s="35"/>
      <c r="KW117" s="35"/>
      <c r="KX117" s="35"/>
      <c r="KY117" s="35"/>
      <c r="KZ117" s="35"/>
      <c r="LA117" s="35"/>
      <c r="LB117" s="35"/>
      <c r="LC117" s="35"/>
      <c r="LD117" s="35"/>
      <c r="LE117" s="35"/>
      <c r="LF117" s="35"/>
      <c r="LG117" s="35"/>
      <c r="LH117" s="35"/>
      <c r="LI117" s="35"/>
      <c r="LJ117" s="35"/>
      <c r="LK117" s="35"/>
      <c r="LL117" s="35"/>
      <c r="LM117" s="35"/>
      <c r="LN117" s="35"/>
      <c r="LO117" s="35"/>
      <c r="LP117" s="35"/>
      <c r="LQ117" s="35"/>
      <c r="LR117" s="35"/>
      <c r="LS117" s="35"/>
      <c r="LT117" s="35"/>
      <c r="LU117" s="35"/>
      <c r="LV117" s="35"/>
      <c r="LW117" s="35"/>
      <c r="LX117" s="35"/>
      <c r="LY117" s="35"/>
      <c r="LZ117" s="35"/>
      <c r="MA117" s="35"/>
      <c r="MB117" s="35"/>
      <c r="MC117" s="35"/>
      <c r="MD117" s="35"/>
      <c r="ME117" s="35"/>
      <c r="MF117" s="35"/>
      <c r="MG117" s="35"/>
      <c r="MH117" s="35"/>
      <c r="MI117" s="35"/>
      <c r="MJ117" s="35"/>
      <c r="MK117" s="35"/>
      <c r="ML117" s="35"/>
      <c r="MM117" s="35"/>
      <c r="MN117" s="35"/>
      <c r="MO117" s="35"/>
      <c r="MP117" s="35"/>
      <c r="MQ117" s="35"/>
      <c r="MR117" s="35"/>
      <c r="MS117" s="35"/>
      <c r="MT117" s="35"/>
      <c r="MU117" s="35"/>
      <c r="MV117" s="35"/>
      <c r="MW117" s="35"/>
      <c r="MX117" s="35"/>
      <c r="MY117" s="35"/>
      <c r="MZ117" s="35"/>
      <c r="NA117" s="35"/>
      <c r="NB117" s="35"/>
      <c r="NC117" s="35"/>
      <c r="ND117" s="35"/>
      <c r="NE117" s="35"/>
      <c r="NF117" s="35"/>
      <c r="NG117" s="35"/>
      <c r="NH117" s="35"/>
      <c r="NI117" s="35"/>
      <c r="NJ117" s="35"/>
      <c r="NK117" s="35"/>
      <c r="NL117" s="35"/>
      <c r="NM117" s="35"/>
      <c r="NN117" s="35"/>
      <c r="NO117" s="35"/>
      <c r="NP117" s="35"/>
      <c r="NQ117" s="35"/>
      <c r="NR117" s="35"/>
      <c r="NS117" s="35"/>
      <c r="NT117" s="35"/>
      <c r="NU117" s="35"/>
      <c r="NV117" s="35"/>
      <c r="NW117" s="35"/>
      <c r="NX117" s="35"/>
      <c r="NY117" s="35"/>
      <c r="NZ117" s="35"/>
      <c r="OA117" s="35"/>
      <c r="OB117" s="35"/>
      <c r="OC117" s="35"/>
      <c r="OD117" s="35"/>
      <c r="OE117" s="35"/>
      <c r="OF117" s="35"/>
      <c r="OG117" s="35"/>
      <c r="OH117" s="35"/>
      <c r="OI117" s="35"/>
      <c r="OJ117" s="35"/>
      <c r="OK117" s="35"/>
      <c r="OL117" s="35"/>
      <c r="OM117" s="35"/>
      <c r="ON117" s="35"/>
      <c r="OO117" s="35"/>
      <c r="OP117" s="35"/>
      <c r="OQ117" s="35"/>
      <c r="OR117" s="35"/>
      <c r="OS117" s="35"/>
      <c r="OT117" s="35"/>
      <c r="OU117" s="35"/>
      <c r="OV117" s="35"/>
      <c r="OW117" s="35"/>
      <c r="OX117" s="35"/>
      <c r="OY117" s="35"/>
      <c r="OZ117" s="35"/>
      <c r="PA117" s="35"/>
      <c r="PB117" s="35"/>
      <c r="PC117" s="35"/>
      <c r="PD117" s="35">
        <v>10</v>
      </c>
      <c r="PE117" s="35"/>
      <c r="PF117" s="35"/>
      <c r="PG117" s="35"/>
      <c r="PH117" s="35"/>
      <c r="PI117" s="35"/>
      <c r="PJ117" s="35"/>
      <c r="PK117" s="35"/>
      <c r="PL117" s="35"/>
      <c r="PM117" s="35"/>
      <c r="PN117" s="35"/>
      <c r="PO117" s="35"/>
      <c r="PP117" s="35"/>
      <c r="PQ117" s="35"/>
      <c r="PR117" s="35"/>
      <c r="PS117" s="35"/>
      <c r="PT117" s="35"/>
      <c r="PU117" s="35"/>
      <c r="PV117" s="35"/>
      <c r="PW117" s="35"/>
      <c r="PX117" s="35"/>
      <c r="PY117" s="35"/>
      <c r="PZ117" s="35"/>
      <c r="QA117" s="35"/>
      <c r="QB117" s="35"/>
      <c r="QC117" s="35"/>
      <c r="QD117" s="35"/>
      <c r="QE117" s="35">
        <v>10</v>
      </c>
      <c r="QF117" s="35">
        <v>160</v>
      </c>
      <c r="QG117" s="35"/>
      <c r="QH117" s="35"/>
      <c r="QI117" s="35"/>
      <c r="QJ117" s="35"/>
      <c r="QK117" s="35"/>
      <c r="QL117" s="35"/>
      <c r="QM117" s="35"/>
      <c r="QN117" s="35"/>
      <c r="QO117" s="35"/>
      <c r="QP117" s="35"/>
      <c r="QQ117" s="35"/>
      <c r="QR117" s="35"/>
      <c r="QS117" s="35"/>
      <c r="QT117" s="35"/>
      <c r="QU117" s="35"/>
      <c r="QV117" s="35"/>
      <c r="QW117" s="35"/>
      <c r="QX117" s="35"/>
      <c r="QY117" s="35"/>
      <c r="QZ117" s="35"/>
      <c r="RA117" s="35"/>
      <c r="RB117" s="35"/>
      <c r="RC117" s="35"/>
      <c r="RD117" s="35"/>
      <c r="RE117" s="35"/>
      <c r="RF117" s="35"/>
      <c r="RG117" s="35"/>
      <c r="RH117" s="35"/>
      <c r="RI117" s="35"/>
      <c r="RJ117" s="35"/>
      <c r="RK117" s="35"/>
      <c r="RL117" s="35"/>
      <c r="RM117" s="35"/>
      <c r="RN117" s="35"/>
      <c r="RO117" s="35"/>
      <c r="RP117" s="35"/>
      <c r="RQ117" s="35"/>
      <c r="RR117" s="35"/>
      <c r="RS117" s="35"/>
      <c r="RT117" s="35"/>
      <c r="RU117" s="35"/>
      <c r="RV117" s="35"/>
      <c r="RW117" s="35"/>
      <c r="RX117" s="35"/>
      <c r="RY117" s="35"/>
      <c r="RZ117" s="35"/>
      <c r="SA117" s="35"/>
      <c r="SB117" s="35"/>
      <c r="SC117" s="35"/>
      <c r="SD117" s="35"/>
      <c r="SE117" s="35">
        <v>10</v>
      </c>
      <c r="SF117" s="35"/>
      <c r="SG117" s="35"/>
      <c r="SH117" s="35"/>
      <c r="SI117" s="35"/>
      <c r="SJ117" s="35"/>
      <c r="SK117" s="35"/>
      <c r="SL117" s="35"/>
      <c r="SM117" s="35"/>
      <c r="SN117" s="35"/>
      <c r="SO117" s="35"/>
      <c r="SP117" s="35"/>
      <c r="SQ117" s="35"/>
      <c r="SR117" s="35"/>
      <c r="SS117" s="35"/>
      <c r="ST117" s="35"/>
      <c r="SU117" s="35"/>
      <c r="SV117" s="35"/>
      <c r="SW117" s="35"/>
      <c r="SX117" s="35"/>
      <c r="SY117" s="35"/>
      <c r="SZ117" s="35"/>
      <c r="TA117" s="35"/>
      <c r="TB117" s="35"/>
      <c r="TC117" s="35"/>
      <c r="TD117" s="35"/>
      <c r="TE117" s="35"/>
      <c r="TF117" s="35"/>
      <c r="TG117" s="35"/>
      <c r="TH117" s="35"/>
      <c r="TI117" s="35"/>
      <c r="TJ117" s="35"/>
      <c r="TK117" s="35"/>
      <c r="TL117" s="35"/>
      <c r="TM117" s="35"/>
      <c r="TN117" s="35"/>
      <c r="TO117" s="35"/>
      <c r="TP117" s="35"/>
      <c r="TQ117" s="35"/>
      <c r="TR117" s="35"/>
      <c r="TS117" s="35"/>
      <c r="TT117" s="35"/>
      <c r="TU117" s="35"/>
      <c r="TV117" s="35"/>
      <c r="TW117" s="35"/>
      <c r="TX117" s="35"/>
      <c r="TY117" s="35"/>
      <c r="TZ117" s="35"/>
      <c r="UA117" s="35"/>
      <c r="UB117" s="35"/>
      <c r="UC117" s="35">
        <v>140</v>
      </c>
      <c r="UD117" s="35"/>
      <c r="UE117" s="35"/>
      <c r="UF117" s="35"/>
      <c r="UG117" s="35">
        <v>140</v>
      </c>
      <c r="UH117" s="35"/>
      <c r="UI117" s="35"/>
      <c r="UJ117" s="35"/>
      <c r="UK117" s="35"/>
      <c r="UL117" s="35"/>
      <c r="UM117" s="35"/>
      <c r="UN117" s="35"/>
      <c r="UO117" s="35"/>
      <c r="UP117" s="35"/>
      <c r="UQ117" s="35"/>
      <c r="UR117" s="35"/>
      <c r="US117" s="35"/>
      <c r="UT117" s="35"/>
      <c r="UU117" s="35"/>
      <c r="UV117" s="35"/>
      <c r="UW117" s="35"/>
      <c r="UX117" s="35"/>
      <c r="UY117" s="35"/>
      <c r="UZ117" s="35"/>
      <c r="VA117" s="35"/>
      <c r="VB117" s="35"/>
      <c r="VC117" s="35"/>
      <c r="VD117" s="35"/>
      <c r="VE117" s="35"/>
      <c r="VF117" s="35">
        <v>160</v>
      </c>
      <c r="VG117" s="35"/>
      <c r="VH117" s="35"/>
      <c r="VI117" s="35"/>
      <c r="VJ117" s="35"/>
      <c r="VK117" s="35"/>
      <c r="VL117" s="35"/>
      <c r="VM117" s="35"/>
      <c r="VN117" s="35"/>
      <c r="VO117" s="35"/>
      <c r="VP117" s="35"/>
      <c r="VQ117" s="35"/>
      <c r="VR117" s="35"/>
      <c r="VS117" s="35"/>
      <c r="VT117" s="35">
        <v>20</v>
      </c>
      <c r="VU117" s="35"/>
      <c r="VV117" s="35"/>
      <c r="VW117" s="35"/>
      <c r="VX117" s="35"/>
      <c r="VY117" s="35"/>
      <c r="VZ117" s="35"/>
      <c r="WA117" s="35"/>
      <c r="WB117" s="35"/>
      <c r="WC117" s="35"/>
      <c r="WD117" s="35"/>
      <c r="WE117" s="35"/>
      <c r="WF117" s="35"/>
      <c r="WG117" s="35"/>
      <c r="WH117" s="35"/>
      <c r="WI117" s="35"/>
      <c r="WJ117" s="35"/>
      <c r="WK117" s="35"/>
      <c r="WL117" s="35"/>
      <c r="WM117" s="35"/>
      <c r="WN117" s="35"/>
      <c r="WO117" s="35"/>
      <c r="WP117" s="35"/>
      <c r="WQ117" s="35"/>
      <c r="WR117" s="35"/>
      <c r="WS117" s="35"/>
      <c r="WT117" s="35"/>
      <c r="WU117" s="35"/>
      <c r="WV117" s="35"/>
      <c r="WW117" s="35"/>
      <c r="WX117" s="35"/>
      <c r="WY117" s="35"/>
      <c r="WZ117" s="35"/>
      <c r="XA117" s="35"/>
      <c r="XB117" s="35"/>
      <c r="XC117" s="35"/>
      <c r="XD117" s="35"/>
      <c r="XE117" s="35"/>
      <c r="XF117" s="35"/>
      <c r="XG117" s="35"/>
      <c r="XH117" s="35"/>
      <c r="XI117" s="35"/>
      <c r="XJ117" s="35"/>
      <c r="XK117" s="35"/>
      <c r="XL117" s="35"/>
      <c r="XM117" s="35"/>
      <c r="XN117" s="35"/>
      <c r="XO117" s="35"/>
      <c r="XP117" s="35"/>
      <c r="XQ117" s="35"/>
      <c r="XR117" s="35"/>
      <c r="XS117" s="35"/>
      <c r="XT117" s="35"/>
      <c r="XU117" s="35"/>
      <c r="XV117" s="35"/>
      <c r="XW117" s="35"/>
      <c r="XX117" s="35"/>
      <c r="XY117" s="35">
        <v>220</v>
      </c>
      <c r="XZ117" s="35"/>
      <c r="YA117" s="35"/>
      <c r="YB117" s="35"/>
      <c r="YC117" s="35"/>
      <c r="YD117" s="35"/>
      <c r="YE117" s="35"/>
      <c r="YF117" s="35"/>
      <c r="YG117" s="35"/>
      <c r="YH117" s="35"/>
      <c r="YI117" s="35"/>
      <c r="YJ117" s="35"/>
      <c r="YK117" s="35"/>
      <c r="YL117" s="35"/>
      <c r="YM117" s="35"/>
      <c r="YN117" s="35"/>
      <c r="YO117" s="35"/>
      <c r="YP117" s="35"/>
      <c r="YQ117" s="35"/>
      <c r="YR117" s="35"/>
      <c r="YS117" s="35"/>
      <c r="YT117" s="35"/>
      <c r="YU117" s="35"/>
      <c r="YV117" s="35"/>
      <c r="YW117" s="35"/>
      <c r="YX117" s="35"/>
      <c r="YY117" s="35"/>
      <c r="YZ117" s="35"/>
      <c r="ZA117" s="35"/>
      <c r="ZB117" s="35"/>
      <c r="ZC117" s="35"/>
      <c r="ZD117" s="35"/>
      <c r="ZE117" s="35"/>
      <c r="ZF117" s="35"/>
      <c r="ZG117" s="35"/>
      <c r="ZH117" s="35"/>
      <c r="ZI117" s="35"/>
      <c r="ZJ117" s="35"/>
      <c r="ZK117" s="35"/>
      <c r="ZL117" s="35"/>
      <c r="ZM117" s="35"/>
      <c r="ZN117" s="35"/>
      <c r="ZO117" s="35"/>
      <c r="ZP117" s="35"/>
      <c r="ZQ117" s="35"/>
      <c r="ZR117" s="35"/>
      <c r="ZS117" s="35"/>
      <c r="ZT117" s="35"/>
      <c r="ZU117" s="35"/>
      <c r="ZV117" s="35"/>
      <c r="ZW117" s="35"/>
      <c r="ZX117" s="35"/>
      <c r="ZY117" s="35"/>
      <c r="ZZ117" s="35"/>
      <c r="AAA117" s="35"/>
      <c r="AAB117" s="35"/>
      <c r="AAC117" s="35"/>
      <c r="AAD117" s="35"/>
      <c r="AAE117" s="35"/>
      <c r="AAF117" s="35"/>
      <c r="AAG117" s="35"/>
      <c r="AAH117" s="35"/>
      <c r="AAI117" s="35"/>
      <c r="AAJ117" s="35"/>
      <c r="AAK117" s="35"/>
      <c r="AAL117" s="35"/>
      <c r="AAM117" s="35"/>
      <c r="AAN117" s="35"/>
      <c r="AAO117" s="35"/>
      <c r="AAP117" s="35"/>
      <c r="AAQ117" s="35"/>
      <c r="AAR117" s="35"/>
      <c r="AAS117" s="35"/>
      <c r="AAT117" s="35"/>
      <c r="AAU117" s="35"/>
      <c r="AAV117" s="35"/>
      <c r="AAW117" s="35"/>
      <c r="AAX117" s="35"/>
      <c r="AAY117" s="35"/>
      <c r="AAZ117" s="35"/>
      <c r="ABA117" s="35"/>
      <c r="ABB117" s="35"/>
      <c r="ABC117" s="35"/>
      <c r="ABD117" s="35"/>
      <c r="ABE117" s="35"/>
      <c r="ABF117" s="35"/>
      <c r="ABG117" s="35"/>
      <c r="ABH117" s="35"/>
      <c r="ABI117" s="35"/>
      <c r="ABJ117" s="35"/>
      <c r="ABK117" s="35"/>
      <c r="ABL117" s="35"/>
      <c r="ABM117" s="35"/>
      <c r="ABN117" s="35"/>
      <c r="ABO117" s="35"/>
      <c r="ABP117" s="35"/>
      <c r="ABQ117" s="35"/>
      <c r="ABR117" s="35"/>
      <c r="ABS117" s="35"/>
      <c r="ABT117" s="35"/>
      <c r="ABU117" s="35">
        <v>90</v>
      </c>
      <c r="ABV117" s="35"/>
      <c r="ABW117" s="35"/>
      <c r="ABX117" s="35"/>
      <c r="ABY117" s="35"/>
      <c r="ABZ117" s="35"/>
      <c r="ACA117" s="35"/>
      <c r="ACB117" s="35"/>
      <c r="ACC117" s="35"/>
      <c r="ACD117" s="35"/>
      <c r="ACE117" s="35"/>
      <c r="ACF117" s="35"/>
      <c r="ACG117" s="35"/>
      <c r="ACH117" s="35"/>
      <c r="ACI117" s="35"/>
      <c r="ACJ117" s="35"/>
      <c r="ACK117" s="35"/>
      <c r="ACL117" s="35"/>
      <c r="ACM117" s="35"/>
      <c r="ACN117" s="35"/>
      <c r="ACO117" s="35"/>
      <c r="ACP117" s="35"/>
      <c r="ACQ117" s="35"/>
      <c r="ACR117" s="35"/>
      <c r="ACS117" s="35"/>
      <c r="ACT117" s="35"/>
      <c r="ACU117" s="35"/>
      <c r="ACV117" s="35"/>
      <c r="ACW117" s="35"/>
      <c r="ACX117" s="35"/>
      <c r="ACY117" s="35"/>
      <c r="ACZ117" s="35"/>
      <c r="ADA117" s="35"/>
      <c r="ADB117" s="35"/>
      <c r="ADC117" s="35"/>
      <c r="ADD117" s="35"/>
      <c r="ADE117" s="35"/>
      <c r="ADF117" s="35"/>
      <c r="ADG117" s="35"/>
      <c r="ADH117" s="35"/>
      <c r="ADI117" s="35"/>
      <c r="ADJ117" s="35"/>
      <c r="ADK117" s="35"/>
      <c r="ADL117" s="35"/>
      <c r="ADM117" s="35"/>
      <c r="ADN117" s="35"/>
      <c r="ADO117" s="35"/>
      <c r="ADP117" s="35"/>
      <c r="ADQ117" s="35"/>
      <c r="ADR117" s="35"/>
      <c r="ADS117" s="35"/>
      <c r="ADT117" s="35"/>
      <c r="ADU117" s="35"/>
      <c r="ADV117" s="35"/>
      <c r="ADW117" s="35"/>
      <c r="ADX117" s="35"/>
      <c r="ADY117" s="26">
        <f t="shared" si="4"/>
        <v>0</v>
      </c>
      <c r="ADZ117" s="5"/>
    </row>
    <row r="118" spans="1:806" s="33" customFormat="1" x14ac:dyDescent="0.2">
      <c r="A118" s="51" t="s">
        <v>585</v>
      </c>
      <c r="B118" s="65">
        <f t="shared" si="3"/>
        <v>0</v>
      </c>
      <c r="C118" s="57">
        <v>1</v>
      </c>
      <c r="D118" s="59">
        <v>44775</v>
      </c>
      <c r="E118" s="68">
        <v>45.44</v>
      </c>
      <c r="F118" s="67">
        <f t="shared" si="5"/>
        <v>0</v>
      </c>
      <c r="G118" s="6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15"/>
      <c r="BF118" s="15"/>
      <c r="BG118" s="136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  <c r="CN118" s="35"/>
      <c r="CO118" s="35"/>
      <c r="CP118" s="35"/>
      <c r="CQ118" s="35"/>
      <c r="CR118" s="35"/>
      <c r="CS118" s="35"/>
      <c r="CT118" s="35"/>
      <c r="CU118" s="35"/>
      <c r="CV118" s="35"/>
      <c r="CW118" s="35"/>
      <c r="CX118" s="35"/>
      <c r="CY118" s="35"/>
      <c r="CZ118" s="35"/>
      <c r="DA118" s="35"/>
      <c r="DB118" s="35"/>
      <c r="DC118" s="35"/>
      <c r="DD118" s="35"/>
      <c r="DE118" s="35"/>
      <c r="DF118" s="35"/>
      <c r="DG118" s="35"/>
      <c r="DH118" s="35"/>
      <c r="DI118" s="35"/>
      <c r="DJ118" s="35"/>
      <c r="DK118" s="35"/>
      <c r="DL118" s="35"/>
      <c r="DM118" s="35"/>
      <c r="DN118" s="35"/>
      <c r="DO118" s="35"/>
      <c r="DP118" s="35"/>
      <c r="DQ118" s="35"/>
      <c r="DR118" s="35"/>
      <c r="DS118" s="35"/>
      <c r="DT118" s="35"/>
      <c r="DU118" s="35"/>
      <c r="DV118" s="35"/>
      <c r="DW118" s="35"/>
      <c r="DX118" s="35"/>
      <c r="DY118" s="35"/>
      <c r="DZ118" s="35"/>
      <c r="EA118" s="35"/>
      <c r="EB118" s="35"/>
      <c r="EC118" s="35"/>
      <c r="ED118" s="35"/>
      <c r="EE118" s="35"/>
      <c r="EF118" s="35"/>
      <c r="EG118" s="35"/>
      <c r="EH118" s="35"/>
      <c r="EI118" s="35"/>
      <c r="EJ118" s="35"/>
      <c r="EK118" s="35"/>
      <c r="EL118" s="35"/>
      <c r="EM118" s="35"/>
      <c r="EN118" s="35"/>
      <c r="EO118" s="35"/>
      <c r="EP118" s="35"/>
      <c r="EQ118" s="35"/>
      <c r="ER118" s="35"/>
      <c r="ES118" s="35"/>
      <c r="ET118" s="35"/>
      <c r="EU118" s="35"/>
      <c r="EV118" s="35"/>
      <c r="EW118" s="35"/>
      <c r="EX118" s="35"/>
      <c r="EY118" s="35"/>
      <c r="EZ118" s="35"/>
      <c r="FA118" s="35"/>
      <c r="FB118" s="35"/>
      <c r="FC118" s="35"/>
      <c r="FD118" s="35"/>
      <c r="FE118" s="35"/>
      <c r="FF118" s="35"/>
      <c r="FG118" s="35"/>
      <c r="FH118" s="35"/>
      <c r="FI118" s="35"/>
      <c r="FJ118" s="35"/>
      <c r="FK118" s="35"/>
      <c r="FL118" s="35"/>
      <c r="FM118" s="35"/>
      <c r="FN118" s="35"/>
      <c r="FO118" s="35"/>
      <c r="FP118" s="35"/>
      <c r="FQ118" s="35"/>
      <c r="FR118" s="35"/>
      <c r="FS118" s="35"/>
      <c r="FT118" s="35"/>
      <c r="FU118" s="35"/>
      <c r="FV118" s="35"/>
      <c r="FW118" s="35"/>
      <c r="FX118" s="35"/>
      <c r="FY118" s="35"/>
      <c r="FZ118" s="35"/>
      <c r="GA118" s="35"/>
      <c r="GB118" s="35"/>
      <c r="GC118" s="35"/>
      <c r="GD118" s="35"/>
      <c r="GE118" s="35"/>
      <c r="GF118" s="35"/>
      <c r="GG118" s="35"/>
      <c r="GH118" s="35"/>
      <c r="GI118" s="35"/>
      <c r="GJ118" s="35"/>
      <c r="GK118" s="35"/>
      <c r="GL118" s="35"/>
      <c r="GM118" s="35"/>
      <c r="GN118" s="35"/>
      <c r="GO118" s="35"/>
      <c r="GP118" s="35"/>
      <c r="GQ118" s="35"/>
      <c r="GR118" s="35"/>
      <c r="GS118" s="35"/>
      <c r="GT118" s="35"/>
      <c r="GU118" s="35"/>
      <c r="GV118" s="35"/>
      <c r="GW118" s="35"/>
      <c r="GX118" s="35"/>
      <c r="GY118" s="35"/>
      <c r="GZ118" s="35"/>
      <c r="HA118" s="35"/>
      <c r="HB118" s="35"/>
      <c r="HC118" s="35"/>
      <c r="HD118" s="35"/>
      <c r="HE118" s="35"/>
      <c r="HF118" s="35"/>
      <c r="HG118" s="35"/>
      <c r="HH118" s="35"/>
      <c r="HI118" s="35"/>
      <c r="HJ118" s="35"/>
      <c r="HK118" s="35"/>
      <c r="HL118" s="35"/>
      <c r="HM118" s="35"/>
      <c r="HN118" s="35"/>
      <c r="HO118" s="35"/>
      <c r="HP118" s="35"/>
      <c r="HQ118" s="35"/>
      <c r="HR118" s="35"/>
      <c r="HS118" s="35"/>
      <c r="HT118" s="35"/>
      <c r="HU118" s="35"/>
      <c r="HV118" s="35"/>
      <c r="HW118" s="35"/>
      <c r="HX118" s="35"/>
      <c r="HY118" s="35"/>
      <c r="HZ118" s="35"/>
      <c r="IA118" s="35"/>
      <c r="IB118" s="35"/>
      <c r="IC118" s="35"/>
      <c r="ID118" s="35"/>
      <c r="IE118" s="35"/>
      <c r="IF118" s="35"/>
      <c r="IG118" s="35"/>
      <c r="IH118" s="35"/>
      <c r="II118" s="35"/>
      <c r="IJ118" s="35"/>
      <c r="IK118" s="35"/>
      <c r="IL118" s="35"/>
      <c r="IM118" s="35"/>
      <c r="IN118" s="35"/>
      <c r="IO118" s="35"/>
      <c r="IP118" s="35"/>
      <c r="IQ118" s="35"/>
      <c r="IR118" s="35"/>
      <c r="IS118" s="35"/>
      <c r="IT118" s="35"/>
      <c r="IU118" s="35"/>
      <c r="IV118" s="35"/>
      <c r="IW118" s="35"/>
      <c r="IX118" s="35"/>
      <c r="IY118" s="35"/>
      <c r="IZ118" s="35"/>
      <c r="JA118" s="35"/>
      <c r="JB118" s="35"/>
      <c r="JC118" s="35"/>
      <c r="JD118" s="35"/>
      <c r="JE118" s="35"/>
      <c r="JF118" s="35"/>
      <c r="JG118" s="35"/>
      <c r="JH118" s="35"/>
      <c r="JI118" s="35"/>
      <c r="JJ118" s="35"/>
      <c r="JK118" s="35"/>
      <c r="JL118" s="35"/>
      <c r="JM118" s="35"/>
      <c r="JN118" s="35"/>
      <c r="JO118" s="35"/>
      <c r="JP118" s="35"/>
      <c r="JQ118" s="35"/>
      <c r="JR118" s="35"/>
      <c r="JS118" s="35"/>
      <c r="JT118" s="35"/>
      <c r="JU118" s="35"/>
      <c r="JV118" s="35"/>
      <c r="JW118" s="35"/>
      <c r="JX118" s="35"/>
      <c r="JY118" s="35"/>
      <c r="JZ118" s="35"/>
      <c r="KA118" s="35"/>
      <c r="KB118" s="35"/>
      <c r="KC118" s="35"/>
      <c r="KD118" s="35"/>
      <c r="KE118" s="35"/>
      <c r="KF118" s="35"/>
      <c r="KG118" s="35"/>
      <c r="KH118" s="35"/>
      <c r="KI118" s="35"/>
      <c r="KJ118" s="35"/>
      <c r="KK118" s="35"/>
      <c r="KL118" s="35"/>
      <c r="KM118" s="35"/>
      <c r="KN118" s="35"/>
      <c r="KO118" s="35"/>
      <c r="KP118" s="35"/>
      <c r="KQ118" s="35"/>
      <c r="KR118" s="35"/>
      <c r="KS118" s="35"/>
      <c r="KT118" s="35"/>
      <c r="KU118" s="35"/>
      <c r="KV118" s="35"/>
      <c r="KW118" s="35"/>
      <c r="KX118" s="35"/>
      <c r="KY118" s="35"/>
      <c r="KZ118" s="35"/>
      <c r="LA118" s="35"/>
      <c r="LB118" s="35"/>
      <c r="LC118" s="35"/>
      <c r="LD118" s="35"/>
      <c r="LE118" s="35"/>
      <c r="LF118" s="35"/>
      <c r="LG118" s="35"/>
      <c r="LH118" s="35"/>
      <c r="LI118" s="35"/>
      <c r="LJ118" s="35"/>
      <c r="LK118" s="35"/>
      <c r="LL118" s="35"/>
      <c r="LM118" s="35"/>
      <c r="LN118" s="35"/>
      <c r="LO118" s="35"/>
      <c r="LP118" s="35"/>
      <c r="LQ118" s="35"/>
      <c r="LR118" s="35"/>
      <c r="LS118" s="35"/>
      <c r="LT118" s="35"/>
      <c r="LU118" s="35"/>
      <c r="LV118" s="35"/>
      <c r="LW118" s="35"/>
      <c r="LX118" s="35"/>
      <c r="LY118" s="35"/>
      <c r="LZ118" s="35"/>
      <c r="MA118" s="35"/>
      <c r="MB118" s="35"/>
      <c r="MC118" s="35"/>
      <c r="MD118" s="35"/>
      <c r="ME118" s="35"/>
      <c r="MF118" s="35"/>
      <c r="MG118" s="35"/>
      <c r="MH118" s="35"/>
      <c r="MI118" s="35"/>
      <c r="MJ118" s="35"/>
      <c r="MK118" s="35"/>
      <c r="ML118" s="35"/>
      <c r="MM118" s="35"/>
      <c r="MN118" s="35"/>
      <c r="MO118" s="35"/>
      <c r="MP118" s="35"/>
      <c r="MQ118" s="35"/>
      <c r="MR118" s="35"/>
      <c r="MS118" s="35"/>
      <c r="MT118" s="35"/>
      <c r="MU118" s="35"/>
      <c r="MV118" s="35"/>
      <c r="MW118" s="35"/>
      <c r="MX118" s="35"/>
      <c r="MY118" s="35"/>
      <c r="MZ118" s="35"/>
      <c r="NA118" s="35"/>
      <c r="NB118" s="35"/>
      <c r="NC118" s="35"/>
      <c r="ND118" s="35"/>
      <c r="NE118" s="35"/>
      <c r="NF118" s="35"/>
      <c r="NG118" s="35"/>
      <c r="NH118" s="35"/>
      <c r="NI118" s="35"/>
      <c r="NJ118" s="35"/>
      <c r="NK118" s="35"/>
      <c r="NL118" s="35"/>
      <c r="NM118" s="35"/>
      <c r="NN118" s="35"/>
      <c r="NO118" s="35"/>
      <c r="NP118" s="35"/>
      <c r="NQ118" s="35"/>
      <c r="NR118" s="35"/>
      <c r="NS118" s="35"/>
      <c r="NT118" s="35"/>
      <c r="NU118" s="35"/>
      <c r="NV118" s="35"/>
      <c r="NW118" s="35"/>
      <c r="NX118" s="35"/>
      <c r="NY118" s="35"/>
      <c r="NZ118" s="35"/>
      <c r="OA118" s="35"/>
      <c r="OB118" s="35"/>
      <c r="OC118" s="35"/>
      <c r="OD118" s="35"/>
      <c r="OE118" s="35"/>
      <c r="OF118" s="35"/>
      <c r="OG118" s="35">
        <v>1</v>
      </c>
      <c r="OH118" s="35"/>
      <c r="OI118" s="35"/>
      <c r="OJ118" s="35"/>
      <c r="OK118" s="35"/>
      <c r="OL118" s="35"/>
      <c r="OM118" s="35"/>
      <c r="ON118" s="35"/>
      <c r="OO118" s="35"/>
      <c r="OP118" s="35"/>
      <c r="OQ118" s="35"/>
      <c r="OR118" s="35"/>
      <c r="OS118" s="35"/>
      <c r="OT118" s="35"/>
      <c r="OU118" s="35"/>
      <c r="OV118" s="35"/>
      <c r="OW118" s="35"/>
      <c r="OX118" s="35"/>
      <c r="OY118" s="35"/>
      <c r="OZ118" s="35"/>
      <c r="PA118" s="35"/>
      <c r="PB118" s="35"/>
      <c r="PC118" s="35"/>
      <c r="PD118" s="35"/>
      <c r="PE118" s="35"/>
      <c r="PF118" s="35"/>
      <c r="PG118" s="35"/>
      <c r="PH118" s="35"/>
      <c r="PI118" s="35"/>
      <c r="PJ118" s="35"/>
      <c r="PK118" s="35"/>
      <c r="PL118" s="35"/>
      <c r="PM118" s="35"/>
      <c r="PN118" s="35"/>
      <c r="PO118" s="35"/>
      <c r="PP118" s="35"/>
      <c r="PQ118" s="35"/>
      <c r="PR118" s="35"/>
      <c r="PS118" s="35"/>
      <c r="PT118" s="35"/>
      <c r="PU118" s="35"/>
      <c r="PV118" s="35"/>
      <c r="PW118" s="35"/>
      <c r="PX118" s="35"/>
      <c r="PY118" s="35"/>
      <c r="PZ118" s="35"/>
      <c r="QA118" s="35"/>
      <c r="QB118" s="35"/>
      <c r="QC118" s="35"/>
      <c r="QD118" s="35"/>
      <c r="QE118" s="35"/>
      <c r="QF118" s="35"/>
      <c r="QG118" s="35"/>
      <c r="QH118" s="35"/>
      <c r="QI118" s="35"/>
      <c r="QJ118" s="35"/>
      <c r="QK118" s="35"/>
      <c r="QL118" s="35"/>
      <c r="QM118" s="35"/>
      <c r="QN118" s="35"/>
      <c r="QO118" s="35"/>
      <c r="QP118" s="35"/>
      <c r="QQ118" s="35"/>
      <c r="QR118" s="35"/>
      <c r="QS118" s="35"/>
      <c r="QT118" s="35"/>
      <c r="QU118" s="35"/>
      <c r="QV118" s="35"/>
      <c r="QW118" s="35"/>
      <c r="QX118" s="35"/>
      <c r="QY118" s="35"/>
      <c r="QZ118" s="35"/>
      <c r="RA118" s="35"/>
      <c r="RB118" s="35"/>
      <c r="RC118" s="35"/>
      <c r="RD118" s="35"/>
      <c r="RE118" s="35"/>
      <c r="RF118" s="35"/>
      <c r="RG118" s="35"/>
      <c r="RH118" s="35"/>
      <c r="RI118" s="35"/>
      <c r="RJ118" s="35"/>
      <c r="RK118" s="35"/>
      <c r="RL118" s="35"/>
      <c r="RM118" s="35"/>
      <c r="RN118" s="35"/>
      <c r="RO118" s="35"/>
      <c r="RP118" s="35"/>
      <c r="RQ118" s="35"/>
      <c r="RR118" s="35"/>
      <c r="RS118" s="35"/>
      <c r="RT118" s="35"/>
      <c r="RU118" s="35"/>
      <c r="RV118" s="35"/>
      <c r="RW118" s="35"/>
      <c r="RX118" s="35"/>
      <c r="RY118" s="35"/>
      <c r="RZ118" s="35"/>
      <c r="SA118" s="35"/>
      <c r="SB118" s="35"/>
      <c r="SC118" s="35"/>
      <c r="SD118" s="35"/>
      <c r="SE118" s="35"/>
      <c r="SF118" s="35"/>
      <c r="SG118" s="35"/>
      <c r="SH118" s="35"/>
      <c r="SI118" s="35"/>
      <c r="SJ118" s="35"/>
      <c r="SK118" s="35"/>
      <c r="SL118" s="35"/>
      <c r="SM118" s="35"/>
      <c r="SN118" s="35"/>
      <c r="SO118" s="35"/>
      <c r="SP118" s="35"/>
      <c r="SQ118" s="35"/>
      <c r="SR118" s="35"/>
      <c r="SS118" s="35"/>
      <c r="ST118" s="35"/>
      <c r="SU118" s="35"/>
      <c r="SV118" s="35"/>
      <c r="SW118" s="35"/>
      <c r="SX118" s="35"/>
      <c r="SY118" s="35"/>
      <c r="SZ118" s="35"/>
      <c r="TA118" s="35"/>
      <c r="TB118" s="35"/>
      <c r="TC118" s="35"/>
      <c r="TD118" s="35"/>
      <c r="TE118" s="35"/>
      <c r="TF118" s="35"/>
      <c r="TG118" s="35"/>
      <c r="TH118" s="35"/>
      <c r="TI118" s="35"/>
      <c r="TJ118" s="35"/>
      <c r="TK118" s="35"/>
      <c r="TL118" s="35"/>
      <c r="TM118" s="35"/>
      <c r="TN118" s="35"/>
      <c r="TO118" s="35"/>
      <c r="TP118" s="35"/>
      <c r="TQ118" s="35"/>
      <c r="TR118" s="35"/>
      <c r="TS118" s="35"/>
      <c r="TT118" s="35"/>
      <c r="TU118" s="35"/>
      <c r="TV118" s="35"/>
      <c r="TW118" s="35"/>
      <c r="TX118" s="35"/>
      <c r="TY118" s="35"/>
      <c r="TZ118" s="35"/>
      <c r="UA118" s="35"/>
      <c r="UB118" s="35"/>
      <c r="UC118" s="35"/>
      <c r="UD118" s="35"/>
      <c r="UE118" s="35"/>
      <c r="UF118" s="35"/>
      <c r="UG118" s="35"/>
      <c r="UH118" s="35"/>
      <c r="UI118" s="35"/>
      <c r="UJ118" s="35"/>
      <c r="UK118" s="35"/>
      <c r="UL118" s="35"/>
      <c r="UM118" s="35"/>
      <c r="UN118" s="35"/>
      <c r="UO118" s="35"/>
      <c r="UP118" s="35"/>
      <c r="UQ118" s="35"/>
      <c r="UR118" s="35"/>
      <c r="US118" s="35"/>
      <c r="UT118" s="35"/>
      <c r="UU118" s="35"/>
      <c r="UV118" s="35"/>
      <c r="UW118" s="35"/>
      <c r="UX118" s="35"/>
      <c r="UY118" s="35"/>
      <c r="UZ118" s="35"/>
      <c r="VA118" s="35"/>
      <c r="VB118" s="35"/>
      <c r="VC118" s="35"/>
      <c r="VD118" s="35"/>
      <c r="VE118" s="35"/>
      <c r="VF118" s="35"/>
      <c r="VG118" s="35"/>
      <c r="VH118" s="35"/>
      <c r="VI118" s="35"/>
      <c r="VJ118" s="35"/>
      <c r="VK118" s="35"/>
      <c r="VL118" s="35"/>
      <c r="VM118" s="35"/>
      <c r="VN118" s="35"/>
      <c r="VO118" s="35"/>
      <c r="VP118" s="35"/>
      <c r="VQ118" s="35"/>
      <c r="VR118" s="35"/>
      <c r="VS118" s="35"/>
      <c r="VT118" s="35"/>
      <c r="VU118" s="35"/>
      <c r="VV118" s="35"/>
      <c r="VW118" s="35"/>
      <c r="VX118" s="35"/>
      <c r="VY118" s="35"/>
      <c r="VZ118" s="35"/>
      <c r="WA118" s="35"/>
      <c r="WB118" s="35"/>
      <c r="WC118" s="35"/>
      <c r="WD118" s="35"/>
      <c r="WE118" s="35"/>
      <c r="WF118" s="35"/>
      <c r="WG118" s="35"/>
      <c r="WH118" s="35"/>
      <c r="WI118" s="35"/>
      <c r="WJ118" s="35"/>
      <c r="WK118" s="35"/>
      <c r="WL118" s="35"/>
      <c r="WM118" s="35"/>
      <c r="WN118" s="35"/>
      <c r="WO118" s="35"/>
      <c r="WP118" s="35"/>
      <c r="WQ118" s="35"/>
      <c r="WR118" s="35"/>
      <c r="WS118" s="35"/>
      <c r="WT118" s="35"/>
      <c r="WU118" s="35"/>
      <c r="WV118" s="35"/>
      <c r="WW118" s="35"/>
      <c r="WX118" s="35"/>
      <c r="WY118" s="35"/>
      <c r="WZ118" s="35"/>
      <c r="XA118" s="35"/>
      <c r="XB118" s="35"/>
      <c r="XC118" s="35"/>
      <c r="XD118" s="35"/>
      <c r="XE118" s="35"/>
      <c r="XF118" s="35"/>
      <c r="XG118" s="35"/>
      <c r="XH118" s="35"/>
      <c r="XI118" s="35"/>
      <c r="XJ118" s="35"/>
      <c r="XK118" s="35"/>
      <c r="XL118" s="35"/>
      <c r="XM118" s="35"/>
      <c r="XN118" s="35"/>
      <c r="XO118" s="35"/>
      <c r="XP118" s="35"/>
      <c r="XQ118" s="35"/>
      <c r="XR118" s="35"/>
      <c r="XS118" s="35"/>
      <c r="XT118" s="35"/>
      <c r="XU118" s="35"/>
      <c r="XV118" s="35"/>
      <c r="XW118" s="35"/>
      <c r="XX118" s="35"/>
      <c r="XY118" s="35"/>
      <c r="XZ118" s="35"/>
      <c r="YA118" s="35"/>
      <c r="YB118" s="35"/>
      <c r="YC118" s="35"/>
      <c r="YD118" s="35"/>
      <c r="YE118" s="35"/>
      <c r="YF118" s="35"/>
      <c r="YG118" s="35"/>
      <c r="YH118" s="35"/>
      <c r="YI118" s="35"/>
      <c r="YJ118" s="35"/>
      <c r="YK118" s="35"/>
      <c r="YL118" s="35"/>
      <c r="YM118" s="35"/>
      <c r="YN118" s="35"/>
      <c r="YO118" s="35"/>
      <c r="YP118" s="35"/>
      <c r="YQ118" s="35"/>
      <c r="YR118" s="35"/>
      <c r="YS118" s="35"/>
      <c r="YT118" s="35"/>
      <c r="YU118" s="35"/>
      <c r="YV118" s="35"/>
      <c r="YW118" s="35"/>
      <c r="YX118" s="35"/>
      <c r="YY118" s="35"/>
      <c r="YZ118" s="35"/>
      <c r="ZA118" s="35"/>
      <c r="ZB118" s="35"/>
      <c r="ZC118" s="35"/>
      <c r="ZD118" s="35"/>
      <c r="ZE118" s="35"/>
      <c r="ZF118" s="35"/>
      <c r="ZG118" s="35"/>
      <c r="ZH118" s="35"/>
      <c r="ZI118" s="35"/>
      <c r="ZJ118" s="35"/>
      <c r="ZK118" s="35"/>
      <c r="ZL118" s="35"/>
      <c r="ZM118" s="35"/>
      <c r="ZN118" s="35"/>
      <c r="ZO118" s="35"/>
      <c r="ZP118" s="35"/>
      <c r="ZQ118" s="35"/>
      <c r="ZR118" s="35"/>
      <c r="ZS118" s="35"/>
      <c r="ZT118" s="35"/>
      <c r="ZU118" s="35"/>
      <c r="ZV118" s="35"/>
      <c r="ZW118" s="35"/>
      <c r="ZX118" s="35"/>
      <c r="ZY118" s="35"/>
      <c r="ZZ118" s="35"/>
      <c r="AAA118" s="35"/>
      <c r="AAB118" s="35"/>
      <c r="AAC118" s="35"/>
      <c r="AAD118" s="35"/>
      <c r="AAE118" s="35"/>
      <c r="AAF118" s="35"/>
      <c r="AAG118" s="35"/>
      <c r="AAH118" s="35"/>
      <c r="AAI118" s="35"/>
      <c r="AAJ118" s="35"/>
      <c r="AAK118" s="35"/>
      <c r="AAL118" s="35"/>
      <c r="AAM118" s="35"/>
      <c r="AAN118" s="35"/>
      <c r="AAO118" s="35">
        <v>1</v>
      </c>
      <c r="AAP118" s="35"/>
      <c r="AAQ118" s="35"/>
      <c r="AAR118" s="35"/>
      <c r="AAS118" s="35"/>
      <c r="AAT118" s="35"/>
      <c r="AAU118" s="35"/>
      <c r="AAV118" s="35"/>
      <c r="AAW118" s="35"/>
      <c r="AAX118" s="35"/>
      <c r="AAY118" s="35"/>
      <c r="AAZ118" s="35"/>
      <c r="ABA118" s="35"/>
      <c r="ABB118" s="35"/>
      <c r="ABC118" s="35"/>
      <c r="ABD118" s="35"/>
      <c r="ABE118" s="35"/>
      <c r="ABF118" s="35"/>
      <c r="ABG118" s="35"/>
      <c r="ABH118" s="35"/>
      <c r="ABI118" s="35"/>
      <c r="ABJ118" s="35"/>
      <c r="ABK118" s="35"/>
      <c r="ABL118" s="35"/>
      <c r="ABM118" s="35"/>
      <c r="ABN118" s="35"/>
      <c r="ABO118" s="35"/>
      <c r="ABP118" s="35"/>
      <c r="ABQ118" s="35"/>
      <c r="ABR118" s="35"/>
      <c r="ABS118" s="35"/>
      <c r="ABT118" s="35"/>
      <c r="ABU118" s="35"/>
      <c r="ABV118" s="35"/>
      <c r="ABW118" s="35"/>
      <c r="ABX118" s="35"/>
      <c r="ABY118" s="35"/>
      <c r="ABZ118" s="35"/>
      <c r="ACA118" s="35"/>
      <c r="ACB118" s="35"/>
      <c r="ACC118" s="35"/>
      <c r="ACD118" s="35"/>
      <c r="ACE118" s="35"/>
      <c r="ACF118" s="35"/>
      <c r="ACG118" s="35"/>
      <c r="ACH118" s="35"/>
      <c r="ACI118" s="35"/>
      <c r="ACJ118" s="35"/>
      <c r="ACK118" s="35"/>
      <c r="ACL118" s="35"/>
      <c r="ACM118" s="35"/>
      <c r="ACN118" s="35"/>
      <c r="ACO118" s="35"/>
      <c r="ACP118" s="35"/>
      <c r="ACQ118" s="35"/>
      <c r="ACR118" s="35"/>
      <c r="ACS118" s="35"/>
      <c r="ACT118" s="35"/>
      <c r="ACU118" s="35"/>
      <c r="ACV118" s="35"/>
      <c r="ACW118" s="35"/>
      <c r="ACX118" s="35"/>
      <c r="ACY118" s="35"/>
      <c r="ACZ118" s="35"/>
      <c r="ADA118" s="35"/>
      <c r="ADB118" s="35"/>
      <c r="ADC118" s="35"/>
      <c r="ADD118" s="35"/>
      <c r="ADE118" s="35"/>
      <c r="ADF118" s="35"/>
      <c r="ADG118" s="35"/>
      <c r="ADH118" s="35"/>
      <c r="ADI118" s="35"/>
      <c r="ADJ118" s="35"/>
      <c r="ADK118" s="35"/>
      <c r="ADL118" s="35"/>
      <c r="ADM118" s="35"/>
      <c r="ADN118" s="35"/>
      <c r="ADO118" s="35"/>
      <c r="ADP118" s="35"/>
      <c r="ADQ118" s="35"/>
      <c r="ADR118" s="35"/>
      <c r="ADS118" s="35"/>
      <c r="ADT118" s="35"/>
      <c r="ADU118" s="35"/>
      <c r="ADV118" s="35"/>
      <c r="ADW118" s="35"/>
      <c r="ADX118" s="35"/>
      <c r="ADY118" s="26">
        <f t="shared" si="4"/>
        <v>0</v>
      </c>
      <c r="ADZ118" s="5"/>
    </row>
    <row r="119" spans="1:806" s="33" customFormat="1" x14ac:dyDescent="0.2">
      <c r="A119" s="38" t="s">
        <v>134</v>
      </c>
      <c r="B119" s="65">
        <f t="shared" si="3"/>
        <v>0</v>
      </c>
      <c r="C119" s="57">
        <v>1</v>
      </c>
      <c r="D119" s="60">
        <v>44824</v>
      </c>
      <c r="E119" s="68">
        <v>41.29</v>
      </c>
      <c r="F119" s="67">
        <f t="shared" si="5"/>
        <v>0</v>
      </c>
      <c r="G119" s="6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15"/>
      <c r="BF119" s="15"/>
      <c r="BG119" s="136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  <c r="CN119" s="35"/>
      <c r="CO119" s="35"/>
      <c r="CP119" s="35"/>
      <c r="CQ119" s="35"/>
      <c r="CR119" s="35"/>
      <c r="CS119" s="35"/>
      <c r="CT119" s="35"/>
      <c r="CU119" s="35"/>
      <c r="CV119" s="35"/>
      <c r="CW119" s="35"/>
      <c r="CX119" s="35"/>
      <c r="CY119" s="35"/>
      <c r="CZ119" s="35"/>
      <c r="DA119" s="35"/>
      <c r="DB119" s="35"/>
      <c r="DC119" s="35"/>
      <c r="DD119" s="35"/>
      <c r="DE119" s="35"/>
      <c r="DF119" s="35"/>
      <c r="DG119" s="35"/>
      <c r="DH119" s="35"/>
      <c r="DI119" s="35"/>
      <c r="DJ119" s="35"/>
      <c r="DK119" s="35"/>
      <c r="DL119" s="35"/>
      <c r="DM119" s="35"/>
      <c r="DN119" s="35"/>
      <c r="DO119" s="35"/>
      <c r="DP119" s="35"/>
      <c r="DQ119" s="35"/>
      <c r="DR119" s="35"/>
      <c r="DS119" s="35"/>
      <c r="DT119" s="35"/>
      <c r="DU119" s="35"/>
      <c r="DV119" s="35"/>
      <c r="DW119" s="35"/>
      <c r="DX119" s="35"/>
      <c r="DY119" s="35"/>
      <c r="DZ119" s="35"/>
      <c r="EA119" s="35"/>
      <c r="EB119" s="35"/>
      <c r="EC119" s="35"/>
      <c r="ED119" s="35"/>
      <c r="EE119" s="35"/>
      <c r="EF119" s="35"/>
      <c r="EG119" s="35"/>
      <c r="EH119" s="35"/>
      <c r="EI119" s="35"/>
      <c r="EJ119" s="35"/>
      <c r="EK119" s="35"/>
      <c r="EL119" s="35"/>
      <c r="EM119" s="35"/>
      <c r="EN119" s="35"/>
      <c r="EO119" s="35"/>
      <c r="EP119" s="35"/>
      <c r="EQ119" s="35"/>
      <c r="ER119" s="35"/>
      <c r="ES119" s="35"/>
      <c r="ET119" s="35"/>
      <c r="EU119" s="35"/>
      <c r="EV119" s="35"/>
      <c r="EW119" s="35"/>
      <c r="EX119" s="35"/>
      <c r="EY119" s="35"/>
      <c r="EZ119" s="35"/>
      <c r="FA119" s="35"/>
      <c r="FB119" s="35"/>
      <c r="FC119" s="35"/>
      <c r="FD119" s="35"/>
      <c r="FE119" s="35"/>
      <c r="FF119" s="35"/>
      <c r="FG119" s="35"/>
      <c r="FH119" s="35"/>
      <c r="FI119" s="35"/>
      <c r="FJ119" s="35"/>
      <c r="FK119" s="35"/>
      <c r="FL119" s="35"/>
      <c r="FM119" s="35"/>
      <c r="FN119" s="35"/>
      <c r="FO119" s="35"/>
      <c r="FP119" s="35"/>
      <c r="FQ119" s="35"/>
      <c r="FR119" s="35"/>
      <c r="FS119" s="35"/>
      <c r="FT119" s="35"/>
      <c r="FU119" s="35"/>
      <c r="FV119" s="35"/>
      <c r="FW119" s="35"/>
      <c r="FX119" s="35"/>
      <c r="FY119" s="35"/>
      <c r="FZ119" s="35"/>
      <c r="GA119" s="35"/>
      <c r="GB119" s="35"/>
      <c r="GC119" s="35"/>
      <c r="GD119" s="35"/>
      <c r="GE119" s="35"/>
      <c r="GF119" s="35"/>
      <c r="GG119" s="35"/>
      <c r="GH119" s="35"/>
      <c r="GI119" s="35"/>
      <c r="GJ119" s="35"/>
      <c r="GK119" s="35"/>
      <c r="GL119" s="35"/>
      <c r="GM119" s="35"/>
      <c r="GN119" s="35"/>
      <c r="GO119" s="35"/>
      <c r="GP119" s="35"/>
      <c r="GQ119" s="35"/>
      <c r="GR119" s="35"/>
      <c r="GS119" s="35"/>
      <c r="GT119" s="35"/>
      <c r="GU119" s="35"/>
      <c r="GV119" s="35"/>
      <c r="GW119" s="35"/>
      <c r="GX119" s="35"/>
      <c r="GY119" s="35"/>
      <c r="GZ119" s="35"/>
      <c r="HA119" s="35"/>
      <c r="HB119" s="35"/>
      <c r="HC119" s="35"/>
      <c r="HD119" s="35"/>
      <c r="HE119" s="35"/>
      <c r="HF119" s="35"/>
      <c r="HG119" s="35"/>
      <c r="HH119" s="35"/>
      <c r="HI119" s="35"/>
      <c r="HJ119" s="35"/>
      <c r="HK119" s="35"/>
      <c r="HL119" s="35"/>
      <c r="HM119" s="35"/>
      <c r="HN119" s="35"/>
      <c r="HO119" s="35"/>
      <c r="HP119" s="35"/>
      <c r="HQ119" s="35"/>
      <c r="HR119" s="35"/>
      <c r="HS119" s="35"/>
      <c r="HT119" s="35"/>
      <c r="HU119" s="35"/>
      <c r="HV119" s="35"/>
      <c r="HW119" s="35"/>
      <c r="HX119" s="35"/>
      <c r="HY119" s="35"/>
      <c r="HZ119" s="35"/>
      <c r="IA119" s="35"/>
      <c r="IB119" s="35"/>
      <c r="IC119" s="35"/>
      <c r="ID119" s="35"/>
      <c r="IE119" s="35"/>
      <c r="IF119" s="35"/>
      <c r="IG119" s="35"/>
      <c r="IH119" s="35"/>
      <c r="II119" s="35"/>
      <c r="IJ119" s="35"/>
      <c r="IK119" s="35"/>
      <c r="IL119" s="35"/>
      <c r="IM119" s="35"/>
      <c r="IN119" s="35"/>
      <c r="IO119" s="35"/>
      <c r="IP119" s="35"/>
      <c r="IQ119" s="35"/>
      <c r="IR119" s="35"/>
      <c r="IS119" s="35"/>
      <c r="IT119" s="35"/>
      <c r="IU119" s="35"/>
      <c r="IV119" s="35"/>
      <c r="IW119" s="35"/>
      <c r="IX119" s="35"/>
      <c r="IY119" s="35"/>
      <c r="IZ119" s="35"/>
      <c r="JA119" s="35"/>
      <c r="JB119" s="35"/>
      <c r="JC119" s="35"/>
      <c r="JD119" s="35"/>
      <c r="JE119" s="35"/>
      <c r="JF119" s="35"/>
      <c r="JG119" s="35"/>
      <c r="JH119" s="35"/>
      <c r="JI119" s="35"/>
      <c r="JJ119" s="35"/>
      <c r="JK119" s="35"/>
      <c r="JL119" s="35"/>
      <c r="JM119" s="35"/>
      <c r="JN119" s="35"/>
      <c r="JO119" s="35"/>
      <c r="JP119" s="35"/>
      <c r="JQ119" s="35"/>
      <c r="JR119" s="35"/>
      <c r="JS119" s="35"/>
      <c r="JT119" s="35"/>
      <c r="JU119" s="35"/>
      <c r="JV119" s="35"/>
      <c r="JW119" s="35"/>
      <c r="JX119" s="35"/>
      <c r="JY119" s="35"/>
      <c r="JZ119" s="35"/>
      <c r="KA119" s="35"/>
      <c r="KB119" s="35"/>
      <c r="KC119" s="35"/>
      <c r="KD119" s="35"/>
      <c r="KE119" s="35"/>
      <c r="KF119" s="35"/>
      <c r="KG119" s="35"/>
      <c r="KH119" s="35"/>
      <c r="KI119" s="35"/>
      <c r="KJ119" s="35"/>
      <c r="KK119" s="35"/>
      <c r="KL119" s="35"/>
      <c r="KM119" s="35"/>
      <c r="KN119" s="35"/>
      <c r="KO119" s="35"/>
      <c r="KP119" s="35"/>
      <c r="KQ119" s="35"/>
      <c r="KR119" s="35"/>
      <c r="KS119" s="35"/>
      <c r="KT119" s="35"/>
      <c r="KU119" s="35"/>
      <c r="KV119" s="35"/>
      <c r="KW119" s="35"/>
      <c r="KX119" s="35"/>
      <c r="KY119" s="35"/>
      <c r="KZ119" s="35"/>
      <c r="LA119" s="35"/>
      <c r="LB119" s="35"/>
      <c r="LC119" s="35"/>
      <c r="LD119" s="35"/>
      <c r="LE119" s="35"/>
      <c r="LF119" s="35"/>
      <c r="LG119" s="35"/>
      <c r="LH119" s="35"/>
      <c r="LI119" s="35"/>
      <c r="LJ119" s="35"/>
      <c r="LK119" s="35"/>
      <c r="LL119" s="35"/>
      <c r="LM119" s="35"/>
      <c r="LN119" s="35"/>
      <c r="LO119" s="35"/>
      <c r="LP119" s="35"/>
      <c r="LQ119" s="35"/>
      <c r="LR119" s="35"/>
      <c r="LS119" s="35"/>
      <c r="LT119" s="35"/>
      <c r="LU119" s="35"/>
      <c r="LV119" s="35"/>
      <c r="LW119" s="35"/>
      <c r="LX119" s="35"/>
      <c r="LY119" s="35"/>
      <c r="LZ119" s="35"/>
      <c r="MA119" s="35"/>
      <c r="MB119" s="35"/>
      <c r="MC119" s="35"/>
      <c r="MD119" s="35"/>
      <c r="ME119" s="35"/>
      <c r="MF119" s="35"/>
      <c r="MG119" s="35"/>
      <c r="MH119" s="35"/>
      <c r="MI119" s="35"/>
      <c r="MJ119" s="35"/>
      <c r="MK119" s="35"/>
      <c r="ML119" s="35"/>
      <c r="MM119" s="35"/>
      <c r="MN119" s="35"/>
      <c r="MO119" s="35"/>
      <c r="MP119" s="35"/>
      <c r="MQ119" s="35"/>
      <c r="MR119" s="35"/>
      <c r="MS119" s="35"/>
      <c r="MT119" s="35"/>
      <c r="MU119" s="35"/>
      <c r="MV119" s="35"/>
      <c r="MW119" s="35"/>
      <c r="MX119" s="35"/>
      <c r="MY119" s="35"/>
      <c r="MZ119" s="35"/>
      <c r="NA119" s="35"/>
      <c r="NB119" s="35"/>
      <c r="NC119" s="35"/>
      <c r="ND119" s="35"/>
      <c r="NE119" s="35"/>
      <c r="NF119" s="35"/>
      <c r="NG119" s="35"/>
      <c r="NH119" s="35"/>
      <c r="NI119" s="35"/>
      <c r="NJ119" s="35"/>
      <c r="NK119" s="35"/>
      <c r="NL119" s="35"/>
      <c r="NM119" s="35"/>
      <c r="NN119" s="35"/>
      <c r="NO119" s="35"/>
      <c r="NP119" s="35"/>
      <c r="NQ119" s="35"/>
      <c r="NR119" s="35"/>
      <c r="NS119" s="35"/>
      <c r="NT119" s="35"/>
      <c r="NU119" s="35"/>
      <c r="NV119" s="35"/>
      <c r="NW119" s="35"/>
      <c r="NX119" s="35"/>
      <c r="NY119" s="35"/>
      <c r="NZ119" s="35"/>
      <c r="OA119" s="35"/>
      <c r="OB119" s="35">
        <v>2</v>
      </c>
      <c r="OC119" s="35"/>
      <c r="OD119" s="35"/>
      <c r="OE119" s="35"/>
      <c r="OF119" s="35"/>
      <c r="OG119" s="35"/>
      <c r="OH119" s="35"/>
      <c r="OI119" s="35"/>
      <c r="OJ119" s="35"/>
      <c r="OK119" s="35"/>
      <c r="OL119" s="35"/>
      <c r="OM119" s="35"/>
      <c r="ON119" s="35"/>
      <c r="OO119" s="35"/>
      <c r="OP119" s="35"/>
      <c r="OQ119" s="35"/>
      <c r="OR119" s="35"/>
      <c r="OS119" s="35"/>
      <c r="OT119" s="35"/>
      <c r="OU119" s="35"/>
      <c r="OV119" s="35"/>
      <c r="OW119" s="35"/>
      <c r="OX119" s="35"/>
      <c r="OY119" s="35"/>
      <c r="OZ119" s="35"/>
      <c r="PA119" s="35"/>
      <c r="PB119" s="35"/>
      <c r="PC119" s="35">
        <v>1</v>
      </c>
      <c r="PD119" s="35"/>
      <c r="PE119" s="35"/>
      <c r="PF119" s="35"/>
      <c r="PG119" s="35">
        <v>1</v>
      </c>
      <c r="PH119" s="35"/>
      <c r="PI119" s="35"/>
      <c r="PJ119" s="35"/>
      <c r="PK119" s="35"/>
      <c r="PL119" s="35"/>
      <c r="PM119" s="35"/>
      <c r="PN119" s="35"/>
      <c r="PO119" s="35"/>
      <c r="PP119" s="35"/>
      <c r="PQ119" s="35"/>
      <c r="PR119" s="35"/>
      <c r="PS119" s="35"/>
      <c r="PT119" s="35"/>
      <c r="PU119" s="35"/>
      <c r="PV119" s="35"/>
      <c r="PW119" s="35"/>
      <c r="PX119" s="35"/>
      <c r="PY119" s="35"/>
      <c r="PZ119" s="35"/>
      <c r="QA119" s="35"/>
      <c r="QB119" s="35"/>
      <c r="QC119" s="35"/>
      <c r="QD119" s="35"/>
      <c r="QE119" s="35"/>
      <c r="QF119" s="35"/>
      <c r="QG119" s="35"/>
      <c r="QH119" s="35"/>
      <c r="QI119" s="35"/>
      <c r="QJ119" s="35"/>
      <c r="QK119" s="35"/>
      <c r="QL119" s="35"/>
      <c r="QM119" s="35"/>
      <c r="QN119" s="35"/>
      <c r="QO119" s="35"/>
      <c r="QP119" s="35"/>
      <c r="QQ119" s="35"/>
      <c r="QR119" s="35"/>
      <c r="QS119" s="35"/>
      <c r="QT119" s="35"/>
      <c r="QU119" s="35"/>
      <c r="QV119" s="35"/>
      <c r="QW119" s="35"/>
      <c r="QX119" s="35"/>
      <c r="QY119" s="35"/>
      <c r="QZ119" s="35"/>
      <c r="RA119" s="35"/>
      <c r="RB119" s="35"/>
      <c r="RC119" s="35"/>
      <c r="RD119" s="35"/>
      <c r="RE119" s="35"/>
      <c r="RF119" s="35"/>
      <c r="RG119" s="35"/>
      <c r="RH119" s="35"/>
      <c r="RI119" s="35"/>
      <c r="RJ119" s="35"/>
      <c r="RK119" s="35"/>
      <c r="RL119" s="35"/>
      <c r="RM119" s="35"/>
      <c r="RN119" s="35"/>
      <c r="RO119" s="35"/>
      <c r="RP119" s="35"/>
      <c r="RQ119" s="35"/>
      <c r="RR119" s="35"/>
      <c r="RS119" s="35"/>
      <c r="RT119" s="35"/>
      <c r="RU119" s="35"/>
      <c r="RV119" s="35"/>
      <c r="RW119" s="35"/>
      <c r="RX119" s="35"/>
      <c r="RY119" s="35"/>
      <c r="RZ119" s="35"/>
      <c r="SA119" s="35"/>
      <c r="SB119" s="35"/>
      <c r="SC119" s="35"/>
      <c r="SD119" s="35"/>
      <c r="SE119" s="35"/>
      <c r="SF119" s="35"/>
      <c r="SG119" s="35"/>
      <c r="SH119" s="35"/>
      <c r="SI119" s="35"/>
      <c r="SJ119" s="35"/>
      <c r="SK119" s="35"/>
      <c r="SL119" s="35"/>
      <c r="SM119" s="35"/>
      <c r="SN119" s="35"/>
      <c r="SO119" s="35"/>
      <c r="SP119" s="35"/>
      <c r="SQ119" s="35"/>
      <c r="SR119" s="35"/>
      <c r="SS119" s="35"/>
      <c r="ST119" s="35"/>
      <c r="SU119" s="35"/>
      <c r="SV119" s="35"/>
      <c r="SW119" s="35"/>
      <c r="SX119" s="35"/>
      <c r="SY119" s="35"/>
      <c r="SZ119" s="35"/>
      <c r="TA119" s="35"/>
      <c r="TB119" s="35"/>
      <c r="TC119" s="35"/>
      <c r="TD119" s="35"/>
      <c r="TE119" s="35"/>
      <c r="TF119" s="35"/>
      <c r="TG119" s="35"/>
      <c r="TH119" s="35"/>
      <c r="TI119" s="35"/>
      <c r="TJ119" s="35"/>
      <c r="TK119" s="35"/>
      <c r="TL119" s="35"/>
      <c r="TM119" s="35"/>
      <c r="TN119" s="35"/>
      <c r="TO119" s="35"/>
      <c r="TP119" s="35"/>
      <c r="TQ119" s="35"/>
      <c r="TR119" s="35"/>
      <c r="TS119" s="35"/>
      <c r="TT119" s="35"/>
      <c r="TU119" s="35"/>
      <c r="TV119" s="35"/>
      <c r="TW119" s="35"/>
      <c r="TX119" s="35"/>
      <c r="TY119" s="35"/>
      <c r="TZ119" s="35"/>
      <c r="UA119" s="35"/>
      <c r="UB119" s="35"/>
      <c r="UC119" s="35"/>
      <c r="UD119" s="35"/>
      <c r="UE119" s="35"/>
      <c r="UF119" s="35"/>
      <c r="UG119" s="35"/>
      <c r="UH119" s="35"/>
      <c r="UI119" s="35"/>
      <c r="UJ119" s="35"/>
      <c r="UK119" s="35"/>
      <c r="UL119" s="35"/>
      <c r="UM119" s="35"/>
      <c r="UN119" s="35"/>
      <c r="UO119" s="35"/>
      <c r="UP119" s="35"/>
      <c r="UQ119" s="35"/>
      <c r="UR119" s="35"/>
      <c r="US119" s="35"/>
      <c r="UT119" s="35"/>
      <c r="UU119" s="35"/>
      <c r="UV119" s="35"/>
      <c r="UW119" s="35"/>
      <c r="UX119" s="35"/>
      <c r="UY119" s="35"/>
      <c r="UZ119" s="35"/>
      <c r="VA119" s="35"/>
      <c r="VB119" s="35"/>
      <c r="VC119" s="35"/>
      <c r="VD119" s="35"/>
      <c r="VE119" s="35"/>
      <c r="VF119" s="35"/>
      <c r="VG119" s="35"/>
      <c r="VH119" s="35"/>
      <c r="VI119" s="35"/>
      <c r="VJ119" s="35"/>
      <c r="VK119" s="35"/>
      <c r="VL119" s="35"/>
      <c r="VM119" s="35"/>
      <c r="VN119" s="35"/>
      <c r="VO119" s="35"/>
      <c r="VP119" s="35"/>
      <c r="VQ119" s="35"/>
      <c r="VR119" s="35"/>
      <c r="VS119" s="35"/>
      <c r="VT119" s="35"/>
      <c r="VU119" s="35"/>
      <c r="VV119" s="35"/>
      <c r="VW119" s="35"/>
      <c r="VX119" s="35"/>
      <c r="VY119" s="35"/>
      <c r="VZ119" s="35"/>
      <c r="WA119" s="35"/>
      <c r="WB119" s="35"/>
      <c r="WC119" s="35"/>
      <c r="WD119" s="35"/>
      <c r="WE119" s="35"/>
      <c r="WF119" s="35"/>
      <c r="WG119" s="35"/>
      <c r="WH119" s="35"/>
      <c r="WI119" s="35"/>
      <c r="WJ119" s="35"/>
      <c r="WK119" s="35"/>
      <c r="WL119" s="35"/>
      <c r="WM119" s="35"/>
      <c r="WN119" s="35"/>
      <c r="WO119" s="35"/>
      <c r="WP119" s="35"/>
      <c r="WQ119" s="35"/>
      <c r="WR119" s="35"/>
      <c r="WS119" s="35"/>
      <c r="WT119" s="35"/>
      <c r="WU119" s="35"/>
      <c r="WV119" s="35"/>
      <c r="WW119" s="35"/>
      <c r="WX119" s="35"/>
      <c r="WY119" s="35"/>
      <c r="WZ119" s="35"/>
      <c r="XA119" s="35"/>
      <c r="XB119" s="35"/>
      <c r="XC119" s="35"/>
      <c r="XD119" s="35"/>
      <c r="XE119" s="35"/>
      <c r="XF119" s="35"/>
      <c r="XG119" s="35"/>
      <c r="XH119" s="35"/>
      <c r="XI119" s="35"/>
      <c r="XJ119" s="35"/>
      <c r="XK119" s="35"/>
      <c r="XL119" s="35"/>
      <c r="XM119" s="35"/>
      <c r="XN119" s="35"/>
      <c r="XO119" s="35"/>
      <c r="XP119" s="35"/>
      <c r="XQ119" s="35"/>
      <c r="XR119" s="35"/>
      <c r="XS119" s="35"/>
      <c r="XT119" s="35"/>
      <c r="XU119" s="35"/>
      <c r="XV119" s="35"/>
      <c r="XW119" s="35"/>
      <c r="XX119" s="35"/>
      <c r="XY119" s="35"/>
      <c r="XZ119" s="35"/>
      <c r="YA119" s="35"/>
      <c r="YB119" s="35"/>
      <c r="YC119" s="35"/>
      <c r="YD119" s="35"/>
      <c r="YE119" s="35"/>
      <c r="YF119" s="35"/>
      <c r="YG119" s="35"/>
      <c r="YH119" s="35"/>
      <c r="YI119" s="35"/>
      <c r="YJ119" s="35"/>
      <c r="YK119" s="35"/>
      <c r="YL119" s="35"/>
      <c r="YM119" s="35"/>
      <c r="YN119" s="35"/>
      <c r="YO119" s="35"/>
      <c r="YP119" s="35"/>
      <c r="YQ119" s="35"/>
      <c r="YR119" s="35"/>
      <c r="YS119" s="35"/>
      <c r="YT119" s="35"/>
      <c r="YU119" s="35"/>
      <c r="YV119" s="35"/>
      <c r="YW119" s="35"/>
      <c r="YX119" s="35"/>
      <c r="YY119" s="35"/>
      <c r="YZ119" s="35"/>
      <c r="ZA119" s="35"/>
      <c r="ZB119" s="35"/>
      <c r="ZC119" s="35"/>
      <c r="ZD119" s="35"/>
      <c r="ZE119" s="35"/>
      <c r="ZF119" s="35"/>
      <c r="ZG119" s="35"/>
      <c r="ZH119" s="35"/>
      <c r="ZI119" s="35"/>
      <c r="ZJ119" s="35"/>
      <c r="ZK119" s="35"/>
      <c r="ZL119" s="35"/>
      <c r="ZM119" s="35"/>
      <c r="ZN119" s="35"/>
      <c r="ZO119" s="35"/>
      <c r="ZP119" s="35"/>
      <c r="ZQ119" s="35"/>
      <c r="ZR119" s="35"/>
      <c r="ZS119" s="35"/>
      <c r="ZT119" s="35"/>
      <c r="ZU119" s="35"/>
      <c r="ZV119" s="35"/>
      <c r="ZW119" s="35"/>
      <c r="ZX119" s="35"/>
      <c r="ZY119" s="35"/>
      <c r="ZZ119" s="35"/>
      <c r="AAA119" s="35"/>
      <c r="AAB119" s="35"/>
      <c r="AAC119" s="35"/>
      <c r="AAD119" s="35"/>
      <c r="AAE119" s="35"/>
      <c r="AAF119" s="35"/>
      <c r="AAG119" s="35"/>
      <c r="AAH119" s="35"/>
      <c r="AAI119" s="35"/>
      <c r="AAJ119" s="35"/>
      <c r="AAK119" s="35"/>
      <c r="AAL119" s="35"/>
      <c r="AAM119" s="35"/>
      <c r="AAN119" s="35"/>
      <c r="AAO119" s="35"/>
      <c r="AAP119" s="35"/>
      <c r="AAQ119" s="35"/>
      <c r="AAR119" s="35"/>
      <c r="AAS119" s="35"/>
      <c r="AAT119" s="35"/>
      <c r="AAU119" s="35"/>
      <c r="AAV119" s="35"/>
      <c r="AAW119" s="35"/>
      <c r="AAX119" s="35"/>
      <c r="AAY119" s="35"/>
      <c r="AAZ119" s="35"/>
      <c r="ABA119" s="35"/>
      <c r="ABB119" s="35"/>
      <c r="ABC119" s="35"/>
      <c r="ABD119" s="35"/>
      <c r="ABE119" s="35"/>
      <c r="ABF119" s="35"/>
      <c r="ABG119" s="35"/>
      <c r="ABH119" s="35"/>
      <c r="ABI119" s="35"/>
      <c r="ABJ119" s="35"/>
      <c r="ABK119" s="35"/>
      <c r="ABL119" s="35"/>
      <c r="ABM119" s="35"/>
      <c r="ABN119" s="35"/>
      <c r="ABO119" s="35"/>
      <c r="ABP119" s="35"/>
      <c r="ABQ119" s="35">
        <v>2</v>
      </c>
      <c r="ABR119" s="35"/>
      <c r="ABS119" s="35"/>
      <c r="ABT119" s="35"/>
      <c r="ABU119" s="35"/>
      <c r="ABV119" s="35"/>
      <c r="ABW119" s="35"/>
      <c r="ABX119" s="35"/>
      <c r="ABY119" s="35"/>
      <c r="ABZ119" s="35"/>
      <c r="ACA119" s="35"/>
      <c r="ACB119" s="35"/>
      <c r="ACC119" s="35"/>
      <c r="ACD119" s="35"/>
      <c r="ACE119" s="35"/>
      <c r="ACF119" s="35"/>
      <c r="ACG119" s="35"/>
      <c r="ACH119" s="35"/>
      <c r="ACI119" s="35"/>
      <c r="ACJ119" s="35"/>
      <c r="ACK119" s="35"/>
      <c r="ACL119" s="35"/>
      <c r="ACM119" s="35"/>
      <c r="ACN119" s="35"/>
      <c r="ACO119" s="35"/>
      <c r="ACP119" s="35"/>
      <c r="ACQ119" s="35"/>
      <c r="ACR119" s="35"/>
      <c r="ACS119" s="35"/>
      <c r="ACT119" s="35"/>
      <c r="ACU119" s="35"/>
      <c r="ACV119" s="35"/>
      <c r="ACW119" s="35"/>
      <c r="ACX119" s="35"/>
      <c r="ACY119" s="35"/>
      <c r="ACZ119" s="35"/>
      <c r="ADA119" s="35"/>
      <c r="ADB119" s="35">
        <v>5</v>
      </c>
      <c r="ADC119" s="35"/>
      <c r="ADD119" s="35"/>
      <c r="ADE119" s="35"/>
      <c r="ADF119" s="35">
        <v>5</v>
      </c>
      <c r="ADG119" s="35"/>
      <c r="ADH119" s="35"/>
      <c r="ADI119" s="35"/>
      <c r="ADJ119" s="35"/>
      <c r="ADK119" s="35"/>
      <c r="ADL119" s="35"/>
      <c r="ADM119" s="35"/>
      <c r="ADN119" s="35"/>
      <c r="ADO119" s="35"/>
      <c r="ADP119" s="35"/>
      <c r="ADQ119" s="35"/>
      <c r="ADR119" s="35"/>
      <c r="ADS119" s="35"/>
      <c r="ADT119" s="35"/>
      <c r="ADU119" s="35"/>
      <c r="ADV119" s="35"/>
      <c r="ADW119" s="35"/>
      <c r="ADX119" s="35"/>
      <c r="ADY119" s="26">
        <f t="shared" si="4"/>
        <v>0</v>
      </c>
      <c r="ADZ119" s="5"/>
    </row>
    <row r="120" spans="1:806" s="33" customFormat="1" x14ac:dyDescent="0.2">
      <c r="A120" s="38" t="s">
        <v>579</v>
      </c>
      <c r="B120" s="65">
        <f t="shared" si="3"/>
        <v>0</v>
      </c>
      <c r="C120" s="57">
        <v>1.1000000000000001</v>
      </c>
      <c r="D120" s="60">
        <v>44753</v>
      </c>
      <c r="E120" s="68">
        <v>74.540000000000006</v>
      </c>
      <c r="F120" s="67">
        <f t="shared" si="5"/>
        <v>0</v>
      </c>
      <c r="G120" s="6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15"/>
      <c r="BF120" s="15"/>
      <c r="BG120" s="136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  <c r="DA120" s="35"/>
      <c r="DB120" s="35"/>
      <c r="DC120" s="35"/>
      <c r="DD120" s="35"/>
      <c r="DE120" s="35"/>
      <c r="DF120" s="35"/>
      <c r="DG120" s="35"/>
      <c r="DH120" s="35"/>
      <c r="DI120" s="35"/>
      <c r="DJ120" s="35"/>
      <c r="DK120" s="35"/>
      <c r="DL120" s="35"/>
      <c r="DM120" s="35"/>
      <c r="DN120" s="35"/>
      <c r="DO120" s="35"/>
      <c r="DP120" s="35"/>
      <c r="DQ120" s="35"/>
      <c r="DR120" s="35"/>
      <c r="DS120" s="35"/>
      <c r="DT120" s="35"/>
      <c r="DU120" s="35"/>
      <c r="DV120" s="35"/>
      <c r="DW120" s="35"/>
      <c r="DX120" s="35"/>
      <c r="DY120" s="35"/>
      <c r="DZ120" s="35"/>
      <c r="EA120" s="35"/>
      <c r="EB120" s="35"/>
      <c r="EC120" s="35"/>
      <c r="ED120" s="35"/>
      <c r="EE120" s="35"/>
      <c r="EF120" s="35"/>
      <c r="EG120" s="35"/>
      <c r="EH120" s="35"/>
      <c r="EI120" s="35"/>
      <c r="EJ120" s="35"/>
      <c r="EK120" s="35"/>
      <c r="EL120" s="35"/>
      <c r="EM120" s="35"/>
      <c r="EN120" s="35"/>
      <c r="EO120" s="35"/>
      <c r="EP120" s="35"/>
      <c r="EQ120" s="35"/>
      <c r="ER120" s="35"/>
      <c r="ES120" s="35"/>
      <c r="ET120" s="35"/>
      <c r="EU120" s="35"/>
      <c r="EV120" s="35"/>
      <c r="EW120" s="35"/>
      <c r="EX120" s="35"/>
      <c r="EY120" s="35"/>
      <c r="EZ120" s="35"/>
      <c r="FA120" s="35"/>
      <c r="FB120" s="35"/>
      <c r="FC120" s="35"/>
      <c r="FD120" s="35"/>
      <c r="FE120" s="35"/>
      <c r="FF120" s="35"/>
      <c r="FG120" s="35"/>
      <c r="FH120" s="35"/>
      <c r="FI120" s="35"/>
      <c r="FJ120" s="35"/>
      <c r="FK120" s="35"/>
      <c r="FL120" s="35"/>
      <c r="FM120" s="35"/>
      <c r="FN120" s="35"/>
      <c r="FO120" s="35"/>
      <c r="FP120" s="35"/>
      <c r="FQ120" s="35"/>
      <c r="FR120" s="35"/>
      <c r="FS120" s="35"/>
      <c r="FT120" s="35"/>
      <c r="FU120" s="35"/>
      <c r="FV120" s="35"/>
      <c r="FW120" s="35"/>
      <c r="FX120" s="35"/>
      <c r="FY120" s="35"/>
      <c r="FZ120" s="35"/>
      <c r="GA120" s="35"/>
      <c r="GB120" s="35"/>
      <c r="GC120" s="35"/>
      <c r="GD120" s="35"/>
      <c r="GE120" s="35"/>
      <c r="GF120" s="35"/>
      <c r="GG120" s="35"/>
      <c r="GH120" s="35"/>
      <c r="GI120" s="35"/>
      <c r="GJ120" s="35"/>
      <c r="GK120" s="35"/>
      <c r="GL120" s="35"/>
      <c r="GM120" s="35"/>
      <c r="GN120" s="35"/>
      <c r="GO120" s="35"/>
      <c r="GP120" s="35"/>
      <c r="GQ120" s="35"/>
      <c r="GR120" s="35"/>
      <c r="GS120" s="35"/>
      <c r="GT120" s="35"/>
      <c r="GU120" s="35"/>
      <c r="GV120" s="35"/>
      <c r="GW120" s="35"/>
      <c r="GX120" s="35"/>
      <c r="GY120" s="35"/>
      <c r="GZ120" s="35"/>
      <c r="HA120" s="35"/>
      <c r="HB120" s="35"/>
      <c r="HC120" s="35"/>
      <c r="HD120" s="35"/>
      <c r="HE120" s="35"/>
      <c r="HF120" s="35"/>
      <c r="HG120" s="35"/>
      <c r="HH120" s="35"/>
      <c r="HI120" s="35"/>
      <c r="HJ120" s="35"/>
      <c r="HK120" s="35"/>
      <c r="HL120" s="35"/>
      <c r="HM120" s="35"/>
      <c r="HN120" s="35"/>
      <c r="HO120" s="35"/>
      <c r="HP120" s="35"/>
      <c r="HQ120" s="35"/>
      <c r="HR120" s="35"/>
      <c r="HS120" s="35"/>
      <c r="HT120" s="35"/>
      <c r="HU120" s="35"/>
      <c r="HV120" s="35"/>
      <c r="HW120" s="35"/>
      <c r="HX120" s="35"/>
      <c r="HY120" s="35"/>
      <c r="HZ120" s="35"/>
      <c r="IA120" s="35"/>
      <c r="IB120" s="35"/>
      <c r="IC120" s="35"/>
      <c r="ID120" s="35"/>
      <c r="IE120" s="35"/>
      <c r="IF120" s="35"/>
      <c r="IG120" s="35"/>
      <c r="IH120" s="35"/>
      <c r="II120" s="35"/>
      <c r="IJ120" s="35"/>
      <c r="IK120" s="35"/>
      <c r="IL120" s="35"/>
      <c r="IM120" s="35"/>
      <c r="IN120" s="35"/>
      <c r="IO120" s="35"/>
      <c r="IP120" s="35"/>
      <c r="IQ120" s="35"/>
      <c r="IR120" s="35"/>
      <c r="IS120" s="35"/>
      <c r="IT120" s="35"/>
      <c r="IU120" s="35"/>
      <c r="IV120" s="35"/>
      <c r="IW120" s="35"/>
      <c r="IX120" s="35"/>
      <c r="IY120" s="35"/>
      <c r="IZ120" s="35"/>
      <c r="JA120" s="35"/>
      <c r="JB120" s="35"/>
      <c r="JC120" s="35"/>
      <c r="JD120" s="35"/>
      <c r="JE120" s="35"/>
      <c r="JF120" s="35"/>
      <c r="JG120" s="35"/>
      <c r="JH120" s="35"/>
      <c r="JI120" s="35"/>
      <c r="JJ120" s="35"/>
      <c r="JK120" s="35"/>
      <c r="JL120" s="35"/>
      <c r="JM120" s="35"/>
      <c r="JN120" s="35"/>
      <c r="JO120" s="35"/>
      <c r="JP120" s="35"/>
      <c r="JQ120" s="35"/>
      <c r="JR120" s="35"/>
      <c r="JS120" s="35"/>
      <c r="JT120" s="35"/>
      <c r="JU120" s="35"/>
      <c r="JV120" s="35"/>
      <c r="JW120" s="35"/>
      <c r="JX120" s="35"/>
      <c r="JY120" s="35"/>
      <c r="JZ120" s="35"/>
      <c r="KA120" s="35"/>
      <c r="KB120" s="35"/>
      <c r="KC120" s="35"/>
      <c r="KD120" s="35"/>
      <c r="KE120" s="35"/>
      <c r="KF120" s="35"/>
      <c r="KG120" s="35"/>
      <c r="KH120" s="35"/>
      <c r="KI120" s="35"/>
      <c r="KJ120" s="35"/>
      <c r="KK120" s="35"/>
      <c r="KL120" s="35"/>
      <c r="KM120" s="35"/>
      <c r="KN120" s="35"/>
      <c r="KO120" s="35"/>
      <c r="KP120" s="35"/>
      <c r="KQ120" s="35"/>
      <c r="KR120" s="35"/>
      <c r="KS120" s="35"/>
      <c r="KT120" s="35"/>
      <c r="KU120" s="35"/>
      <c r="KV120" s="35"/>
      <c r="KW120" s="35"/>
      <c r="KX120" s="35"/>
      <c r="KY120" s="35"/>
      <c r="KZ120" s="35"/>
      <c r="LA120" s="35"/>
      <c r="LB120" s="35"/>
      <c r="LC120" s="35"/>
      <c r="LD120" s="35"/>
      <c r="LE120" s="35"/>
      <c r="LF120" s="35"/>
      <c r="LG120" s="35"/>
      <c r="LH120" s="35"/>
      <c r="LI120" s="35"/>
      <c r="LJ120" s="35"/>
      <c r="LK120" s="35"/>
      <c r="LL120" s="35"/>
      <c r="LM120" s="35"/>
      <c r="LN120" s="35"/>
      <c r="LO120" s="35"/>
      <c r="LP120" s="35"/>
      <c r="LQ120" s="35"/>
      <c r="LR120" s="35"/>
      <c r="LS120" s="35"/>
      <c r="LT120" s="35"/>
      <c r="LU120" s="35"/>
      <c r="LV120" s="35"/>
      <c r="LW120" s="35"/>
      <c r="LX120" s="35"/>
      <c r="LY120" s="35"/>
      <c r="LZ120" s="35"/>
      <c r="MA120" s="35"/>
      <c r="MB120" s="35"/>
      <c r="MC120" s="35"/>
      <c r="MD120" s="35"/>
      <c r="ME120" s="35"/>
      <c r="MF120" s="35"/>
      <c r="MG120" s="35"/>
      <c r="MH120" s="35"/>
      <c r="MI120" s="35"/>
      <c r="MJ120" s="35"/>
      <c r="MK120" s="35"/>
      <c r="ML120" s="35"/>
      <c r="MM120" s="35"/>
      <c r="MN120" s="35"/>
      <c r="MO120" s="35"/>
      <c r="MP120" s="35"/>
      <c r="MQ120" s="35"/>
      <c r="MR120" s="35"/>
      <c r="MS120" s="35"/>
      <c r="MT120" s="35"/>
      <c r="MU120" s="35"/>
      <c r="MV120" s="35"/>
      <c r="MW120" s="35"/>
      <c r="MX120" s="35"/>
      <c r="MY120" s="35"/>
      <c r="MZ120" s="35"/>
      <c r="NA120" s="35"/>
      <c r="NB120" s="35"/>
      <c r="NC120" s="35"/>
      <c r="ND120" s="35"/>
      <c r="NE120" s="35"/>
      <c r="NF120" s="35"/>
      <c r="NG120" s="35"/>
      <c r="NH120" s="35"/>
      <c r="NI120" s="35"/>
      <c r="NJ120" s="35"/>
      <c r="NK120" s="35"/>
      <c r="NL120" s="35"/>
      <c r="NM120" s="35"/>
      <c r="NN120" s="35"/>
      <c r="NO120" s="35"/>
      <c r="NP120" s="35"/>
      <c r="NQ120" s="35"/>
      <c r="NR120" s="35"/>
      <c r="NS120" s="35"/>
      <c r="NT120" s="35"/>
      <c r="NU120" s="35"/>
      <c r="NV120" s="35"/>
      <c r="NW120" s="35"/>
      <c r="NX120" s="35"/>
      <c r="NY120" s="35"/>
      <c r="NZ120" s="35"/>
      <c r="OA120" s="35"/>
      <c r="OB120" s="35"/>
      <c r="OC120" s="35"/>
      <c r="OD120" s="35"/>
      <c r="OE120" s="35"/>
      <c r="OF120" s="35"/>
      <c r="OG120" s="35"/>
      <c r="OH120" s="35"/>
      <c r="OI120" s="35"/>
      <c r="OJ120" s="35"/>
      <c r="OK120" s="35"/>
      <c r="OL120" s="35"/>
      <c r="OM120" s="35"/>
      <c r="ON120" s="35"/>
      <c r="OO120" s="35"/>
      <c r="OP120" s="35"/>
      <c r="OQ120" s="35"/>
      <c r="OR120" s="35"/>
      <c r="OS120" s="35"/>
      <c r="OT120" s="35"/>
      <c r="OU120" s="35"/>
      <c r="OV120" s="35"/>
      <c r="OW120" s="35"/>
      <c r="OX120" s="35"/>
      <c r="OY120" s="35"/>
      <c r="OZ120" s="35"/>
      <c r="PA120" s="35"/>
      <c r="PB120" s="35"/>
      <c r="PC120" s="35"/>
      <c r="PD120" s="35"/>
      <c r="PE120" s="35"/>
      <c r="PF120" s="35"/>
      <c r="PG120" s="35"/>
      <c r="PH120" s="35"/>
      <c r="PI120" s="35"/>
      <c r="PJ120" s="35"/>
      <c r="PK120" s="35"/>
      <c r="PL120" s="35"/>
      <c r="PM120" s="35"/>
      <c r="PN120" s="35"/>
      <c r="PO120" s="35"/>
      <c r="PP120" s="35"/>
      <c r="PQ120" s="35"/>
      <c r="PR120" s="35"/>
      <c r="PS120" s="35"/>
      <c r="PT120" s="35"/>
      <c r="PU120" s="35"/>
      <c r="PV120" s="35"/>
      <c r="PW120" s="35"/>
      <c r="PX120" s="35"/>
      <c r="PY120" s="35"/>
      <c r="PZ120" s="35"/>
      <c r="QA120" s="35"/>
      <c r="QB120" s="35"/>
      <c r="QC120" s="35"/>
      <c r="QD120" s="35"/>
      <c r="QE120" s="35"/>
      <c r="QF120" s="35"/>
      <c r="QG120" s="35"/>
      <c r="QH120" s="35"/>
      <c r="QI120" s="35"/>
      <c r="QJ120" s="35"/>
      <c r="QK120" s="35"/>
      <c r="QL120" s="35"/>
      <c r="QM120" s="35"/>
      <c r="QN120" s="35"/>
      <c r="QO120" s="35"/>
      <c r="QP120" s="35"/>
      <c r="QQ120" s="35"/>
      <c r="QR120" s="35"/>
      <c r="QS120" s="35"/>
      <c r="QT120" s="35"/>
      <c r="QU120" s="35"/>
      <c r="QV120" s="35"/>
      <c r="QW120" s="35"/>
      <c r="QX120" s="35"/>
      <c r="QY120" s="35"/>
      <c r="QZ120" s="35"/>
      <c r="RA120" s="35"/>
      <c r="RB120" s="35"/>
      <c r="RC120" s="35"/>
      <c r="RD120" s="35"/>
      <c r="RE120" s="35"/>
      <c r="RF120" s="35"/>
      <c r="RG120" s="35"/>
      <c r="RH120" s="35"/>
      <c r="RI120" s="35"/>
      <c r="RJ120" s="35"/>
      <c r="RK120" s="35"/>
      <c r="RL120" s="35"/>
      <c r="RM120" s="35"/>
      <c r="RN120" s="35"/>
      <c r="RO120" s="35"/>
      <c r="RP120" s="35"/>
      <c r="RQ120" s="35"/>
      <c r="RR120" s="35"/>
      <c r="RS120" s="35"/>
      <c r="RT120" s="35"/>
      <c r="RU120" s="35"/>
      <c r="RV120" s="35"/>
      <c r="RW120" s="35"/>
      <c r="RX120" s="35"/>
      <c r="RY120" s="35"/>
      <c r="RZ120" s="35"/>
      <c r="SA120" s="35"/>
      <c r="SB120" s="35"/>
      <c r="SC120" s="35"/>
      <c r="SD120" s="35"/>
      <c r="SE120" s="35"/>
      <c r="SF120" s="35"/>
      <c r="SG120" s="35"/>
      <c r="SH120" s="35"/>
      <c r="SI120" s="35"/>
      <c r="SJ120" s="35"/>
      <c r="SK120" s="35"/>
      <c r="SL120" s="35"/>
      <c r="SM120" s="35"/>
      <c r="SN120" s="35"/>
      <c r="SO120" s="35"/>
      <c r="SP120" s="35"/>
      <c r="SQ120" s="35"/>
      <c r="SR120" s="35"/>
      <c r="SS120" s="35"/>
      <c r="ST120" s="35"/>
      <c r="SU120" s="35"/>
      <c r="SV120" s="35"/>
      <c r="SW120" s="35"/>
      <c r="SX120" s="35"/>
      <c r="SY120" s="35"/>
      <c r="SZ120" s="35"/>
      <c r="TA120" s="35"/>
      <c r="TB120" s="35"/>
      <c r="TC120" s="35"/>
      <c r="TD120" s="35"/>
      <c r="TE120" s="35"/>
      <c r="TF120" s="35"/>
      <c r="TG120" s="35"/>
      <c r="TH120" s="35"/>
      <c r="TI120" s="35"/>
      <c r="TJ120" s="35"/>
      <c r="TK120" s="35"/>
      <c r="TL120" s="35"/>
      <c r="TM120" s="35"/>
      <c r="TN120" s="35"/>
      <c r="TO120" s="35"/>
      <c r="TP120" s="35"/>
      <c r="TQ120" s="35"/>
      <c r="TR120" s="35"/>
      <c r="TS120" s="35"/>
      <c r="TT120" s="35"/>
      <c r="TU120" s="35"/>
      <c r="TV120" s="35"/>
      <c r="TW120" s="35"/>
      <c r="TX120" s="35"/>
      <c r="TY120" s="35"/>
      <c r="TZ120" s="35"/>
      <c r="UA120" s="35"/>
      <c r="UB120" s="35"/>
      <c r="UC120" s="35"/>
      <c r="UD120" s="35"/>
      <c r="UE120" s="35"/>
      <c r="UF120" s="35"/>
      <c r="UG120" s="35"/>
      <c r="UH120" s="35"/>
      <c r="UI120" s="35"/>
      <c r="UJ120" s="35"/>
      <c r="UK120" s="35"/>
      <c r="UL120" s="35"/>
      <c r="UM120" s="35"/>
      <c r="UN120" s="35"/>
      <c r="UO120" s="35"/>
      <c r="UP120" s="35"/>
      <c r="UQ120" s="35"/>
      <c r="UR120" s="35"/>
      <c r="US120" s="35"/>
      <c r="UT120" s="35"/>
      <c r="UU120" s="35"/>
      <c r="UV120" s="35"/>
      <c r="UW120" s="35"/>
      <c r="UX120" s="35"/>
      <c r="UY120" s="35"/>
      <c r="UZ120" s="35"/>
      <c r="VA120" s="35"/>
      <c r="VB120" s="35"/>
      <c r="VC120" s="35"/>
      <c r="VD120" s="35"/>
      <c r="VE120" s="35"/>
      <c r="VF120" s="35"/>
      <c r="VG120" s="35"/>
      <c r="VH120" s="35"/>
      <c r="VI120" s="35"/>
      <c r="VJ120" s="35"/>
      <c r="VK120" s="35"/>
      <c r="VL120" s="35"/>
      <c r="VM120" s="35"/>
      <c r="VN120" s="35"/>
      <c r="VO120" s="35"/>
      <c r="VP120" s="35"/>
      <c r="VQ120" s="35"/>
      <c r="VR120" s="35"/>
      <c r="VS120" s="35"/>
      <c r="VT120" s="35"/>
      <c r="VU120" s="35"/>
      <c r="VV120" s="35"/>
      <c r="VW120" s="35"/>
      <c r="VX120" s="35"/>
      <c r="VY120" s="35"/>
      <c r="VZ120" s="35"/>
      <c r="WA120" s="35"/>
      <c r="WB120" s="35"/>
      <c r="WC120" s="35"/>
      <c r="WD120" s="35"/>
      <c r="WE120" s="35"/>
      <c r="WF120" s="35"/>
      <c r="WG120" s="35"/>
      <c r="WH120" s="35"/>
      <c r="WI120" s="35"/>
      <c r="WJ120" s="35"/>
      <c r="WK120" s="35"/>
      <c r="WL120" s="35"/>
      <c r="WM120" s="35"/>
      <c r="WN120" s="35"/>
      <c r="WO120" s="35"/>
      <c r="WP120" s="35"/>
      <c r="WQ120" s="35"/>
      <c r="WR120" s="35"/>
      <c r="WS120" s="35"/>
      <c r="WT120" s="35"/>
      <c r="WU120" s="35"/>
      <c r="WV120" s="35"/>
      <c r="WW120" s="35"/>
      <c r="WX120" s="35"/>
      <c r="WY120" s="35"/>
      <c r="WZ120" s="35"/>
      <c r="XA120" s="35"/>
      <c r="XB120" s="35"/>
      <c r="XC120" s="35"/>
      <c r="XD120" s="35"/>
      <c r="XE120" s="35"/>
      <c r="XF120" s="35"/>
      <c r="XG120" s="35"/>
      <c r="XH120" s="35"/>
      <c r="XI120" s="35"/>
      <c r="XJ120" s="35"/>
      <c r="XK120" s="35"/>
      <c r="XL120" s="35"/>
      <c r="XM120" s="35"/>
      <c r="XN120" s="35"/>
      <c r="XO120" s="35"/>
      <c r="XP120" s="35"/>
      <c r="XQ120" s="35"/>
      <c r="XR120" s="35"/>
      <c r="XS120" s="35"/>
      <c r="XT120" s="35"/>
      <c r="XU120" s="35"/>
      <c r="XV120" s="35"/>
      <c r="XW120" s="35"/>
      <c r="XX120" s="35"/>
      <c r="XY120" s="35"/>
      <c r="XZ120" s="35"/>
      <c r="YA120" s="35"/>
      <c r="YB120" s="35"/>
      <c r="YC120" s="35"/>
      <c r="YD120" s="35"/>
      <c r="YE120" s="35"/>
      <c r="YF120" s="35"/>
      <c r="YG120" s="35"/>
      <c r="YH120" s="35"/>
      <c r="YI120" s="35"/>
      <c r="YJ120" s="35"/>
      <c r="YK120" s="35"/>
      <c r="YL120" s="35"/>
      <c r="YM120" s="35"/>
      <c r="YN120" s="35"/>
      <c r="YO120" s="35"/>
      <c r="YP120" s="35"/>
      <c r="YQ120" s="35"/>
      <c r="YR120" s="35"/>
      <c r="YS120" s="35"/>
      <c r="YT120" s="35"/>
      <c r="YU120" s="35"/>
      <c r="YV120" s="35"/>
      <c r="YW120" s="35"/>
      <c r="YX120" s="35"/>
      <c r="YY120" s="35"/>
      <c r="YZ120" s="35"/>
      <c r="ZA120" s="35"/>
      <c r="ZB120" s="35">
        <v>1.1000000000000001</v>
      </c>
      <c r="ZC120" s="35"/>
      <c r="ZD120" s="35"/>
      <c r="ZE120" s="35"/>
      <c r="ZF120" s="35"/>
      <c r="ZG120" s="35"/>
      <c r="ZH120" s="35"/>
      <c r="ZI120" s="35">
        <v>1.1000000000000001</v>
      </c>
      <c r="ZJ120" s="35"/>
      <c r="ZK120" s="35"/>
      <c r="ZL120" s="35"/>
      <c r="ZM120" s="35"/>
      <c r="ZN120" s="35"/>
      <c r="ZO120" s="35"/>
      <c r="ZP120" s="35"/>
      <c r="ZQ120" s="35"/>
      <c r="ZR120" s="35"/>
      <c r="ZS120" s="35"/>
      <c r="ZT120" s="35"/>
      <c r="ZU120" s="35"/>
      <c r="ZV120" s="35"/>
      <c r="ZW120" s="35"/>
      <c r="ZX120" s="35"/>
      <c r="ZY120" s="35"/>
      <c r="ZZ120" s="35"/>
      <c r="AAA120" s="35"/>
      <c r="AAB120" s="35"/>
      <c r="AAC120" s="35"/>
      <c r="AAD120" s="35"/>
      <c r="AAE120" s="35"/>
      <c r="AAF120" s="35"/>
      <c r="AAG120" s="35"/>
      <c r="AAH120" s="35"/>
      <c r="AAI120" s="35"/>
      <c r="AAJ120" s="35"/>
      <c r="AAK120" s="35"/>
      <c r="AAL120" s="35"/>
      <c r="AAM120" s="35"/>
      <c r="AAN120" s="35"/>
      <c r="AAO120" s="35"/>
      <c r="AAP120" s="35"/>
      <c r="AAQ120" s="35"/>
      <c r="AAR120" s="35"/>
      <c r="AAS120" s="35"/>
      <c r="AAT120" s="35"/>
      <c r="AAU120" s="35"/>
      <c r="AAV120" s="35"/>
      <c r="AAW120" s="35"/>
      <c r="AAX120" s="35"/>
      <c r="AAY120" s="35"/>
      <c r="AAZ120" s="35"/>
      <c r="ABA120" s="35"/>
      <c r="ABB120" s="35"/>
      <c r="ABC120" s="35"/>
      <c r="ABD120" s="35"/>
      <c r="ABE120" s="35"/>
      <c r="ABF120" s="35"/>
      <c r="ABG120" s="35"/>
      <c r="ABH120" s="35"/>
      <c r="ABI120" s="35"/>
      <c r="ABJ120" s="35"/>
      <c r="ABK120" s="35"/>
      <c r="ABL120" s="35"/>
      <c r="ABM120" s="35"/>
      <c r="ABN120" s="35"/>
      <c r="ABO120" s="35"/>
      <c r="ABP120" s="35"/>
      <c r="ABQ120" s="35"/>
      <c r="ABR120" s="35"/>
      <c r="ABS120" s="35"/>
      <c r="ABT120" s="35"/>
      <c r="ABU120" s="35"/>
      <c r="ABV120" s="35"/>
      <c r="ABW120" s="35"/>
      <c r="ABX120" s="35"/>
      <c r="ABY120" s="35"/>
      <c r="ABZ120" s="35"/>
      <c r="ACA120" s="35"/>
      <c r="ACB120" s="35"/>
      <c r="ACC120" s="35"/>
      <c r="ACD120" s="35"/>
      <c r="ACE120" s="35"/>
      <c r="ACF120" s="35"/>
      <c r="ACG120" s="35"/>
      <c r="ACH120" s="35"/>
      <c r="ACI120" s="35"/>
      <c r="ACJ120" s="35"/>
      <c r="ACK120" s="35"/>
      <c r="ACL120" s="35"/>
      <c r="ACM120" s="35"/>
      <c r="ACN120" s="35"/>
      <c r="ACO120" s="35"/>
      <c r="ACP120" s="35"/>
      <c r="ACQ120" s="35"/>
      <c r="ACR120" s="35"/>
      <c r="ACS120" s="35"/>
      <c r="ACT120" s="35"/>
      <c r="ACU120" s="35"/>
      <c r="ACV120" s="35"/>
      <c r="ACW120" s="35"/>
      <c r="ACX120" s="35"/>
      <c r="ACY120" s="35"/>
      <c r="ACZ120" s="35"/>
      <c r="ADA120" s="35"/>
      <c r="ADB120" s="35"/>
      <c r="ADC120" s="35"/>
      <c r="ADD120" s="35"/>
      <c r="ADE120" s="35"/>
      <c r="ADF120" s="35"/>
      <c r="ADG120" s="35"/>
      <c r="ADH120" s="35"/>
      <c r="ADI120" s="35"/>
      <c r="ADJ120" s="35"/>
      <c r="ADK120" s="35"/>
      <c r="ADL120" s="35"/>
      <c r="ADM120" s="35"/>
      <c r="ADN120" s="35"/>
      <c r="ADO120" s="35"/>
      <c r="ADP120" s="35"/>
      <c r="ADQ120" s="35"/>
      <c r="ADR120" s="35"/>
      <c r="ADS120" s="35"/>
      <c r="ADT120" s="35"/>
      <c r="ADU120" s="35"/>
      <c r="ADV120" s="35"/>
      <c r="ADW120" s="35"/>
      <c r="ADX120" s="35"/>
      <c r="ADY120" s="26">
        <f t="shared" si="4"/>
        <v>0</v>
      </c>
      <c r="ADZ120" s="5"/>
    </row>
    <row r="121" spans="1:806" s="33" customFormat="1" x14ac:dyDescent="0.2">
      <c r="A121" s="38" t="s">
        <v>78</v>
      </c>
      <c r="B121" s="65">
        <f t="shared" si="3"/>
        <v>0</v>
      </c>
      <c r="C121" s="57">
        <v>1</v>
      </c>
      <c r="D121" s="60">
        <v>44788</v>
      </c>
      <c r="E121" s="68">
        <v>42.14</v>
      </c>
      <c r="F121" s="67">
        <f t="shared" si="5"/>
        <v>0</v>
      </c>
      <c r="G121" s="6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15"/>
      <c r="BF121" s="15"/>
      <c r="BG121" s="136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  <c r="DE121" s="35"/>
      <c r="DF121" s="35"/>
      <c r="DG121" s="35"/>
      <c r="DH121" s="35"/>
      <c r="DI121" s="35"/>
      <c r="DJ121" s="35"/>
      <c r="DK121" s="35"/>
      <c r="DL121" s="35"/>
      <c r="DM121" s="35"/>
      <c r="DN121" s="35"/>
      <c r="DO121" s="35"/>
      <c r="DP121" s="35"/>
      <c r="DQ121" s="35"/>
      <c r="DR121" s="35"/>
      <c r="DS121" s="35"/>
      <c r="DT121" s="35"/>
      <c r="DU121" s="35"/>
      <c r="DV121" s="35"/>
      <c r="DW121" s="35"/>
      <c r="DX121" s="35"/>
      <c r="DY121" s="35"/>
      <c r="DZ121" s="35"/>
      <c r="EA121" s="35"/>
      <c r="EB121" s="35"/>
      <c r="EC121" s="35"/>
      <c r="ED121" s="35"/>
      <c r="EE121" s="35"/>
      <c r="EF121" s="35"/>
      <c r="EG121" s="35"/>
      <c r="EH121" s="35"/>
      <c r="EI121" s="35"/>
      <c r="EJ121" s="35"/>
      <c r="EK121" s="35"/>
      <c r="EL121" s="35"/>
      <c r="EM121" s="35"/>
      <c r="EN121" s="35"/>
      <c r="EO121" s="35"/>
      <c r="EP121" s="35"/>
      <c r="EQ121" s="35"/>
      <c r="ER121" s="35"/>
      <c r="ES121" s="35"/>
      <c r="ET121" s="35"/>
      <c r="EU121" s="35"/>
      <c r="EV121" s="35"/>
      <c r="EW121" s="35"/>
      <c r="EX121" s="35"/>
      <c r="EY121" s="35"/>
      <c r="EZ121" s="35"/>
      <c r="FA121" s="35"/>
      <c r="FB121" s="35"/>
      <c r="FC121" s="35"/>
      <c r="FD121" s="35"/>
      <c r="FE121" s="35"/>
      <c r="FF121" s="35"/>
      <c r="FG121" s="35"/>
      <c r="FH121" s="35"/>
      <c r="FI121" s="35"/>
      <c r="FJ121" s="35"/>
      <c r="FK121" s="35"/>
      <c r="FL121" s="35"/>
      <c r="FM121" s="35"/>
      <c r="FN121" s="35"/>
      <c r="FO121" s="35"/>
      <c r="FP121" s="35"/>
      <c r="FQ121" s="35"/>
      <c r="FR121" s="35"/>
      <c r="FS121" s="35"/>
      <c r="FT121" s="35"/>
      <c r="FU121" s="35"/>
      <c r="FV121" s="35"/>
      <c r="FW121" s="35"/>
      <c r="FX121" s="35"/>
      <c r="FY121" s="35"/>
      <c r="FZ121" s="35"/>
      <c r="GA121" s="35"/>
      <c r="GB121" s="35"/>
      <c r="GC121" s="35"/>
      <c r="GD121" s="35"/>
      <c r="GE121" s="35"/>
      <c r="GF121" s="35"/>
      <c r="GG121" s="35"/>
      <c r="GH121" s="35"/>
      <c r="GI121" s="35"/>
      <c r="GJ121" s="35"/>
      <c r="GK121" s="35"/>
      <c r="GL121" s="35"/>
      <c r="GM121" s="35"/>
      <c r="GN121" s="35"/>
      <c r="GO121" s="35"/>
      <c r="GP121" s="35"/>
      <c r="GQ121" s="35"/>
      <c r="GR121" s="35"/>
      <c r="GS121" s="35"/>
      <c r="GT121" s="35"/>
      <c r="GU121" s="35"/>
      <c r="GV121" s="35"/>
      <c r="GW121" s="35"/>
      <c r="GX121" s="35"/>
      <c r="GY121" s="35"/>
      <c r="GZ121" s="35"/>
      <c r="HA121" s="35"/>
      <c r="HB121" s="35"/>
      <c r="HC121" s="35"/>
      <c r="HD121" s="35"/>
      <c r="HE121" s="35"/>
      <c r="HF121" s="35"/>
      <c r="HG121" s="35"/>
      <c r="HH121" s="35"/>
      <c r="HI121" s="35"/>
      <c r="HJ121" s="35"/>
      <c r="HK121" s="35"/>
      <c r="HL121" s="35"/>
      <c r="HM121" s="35"/>
      <c r="HN121" s="35"/>
      <c r="HO121" s="35"/>
      <c r="HP121" s="35"/>
      <c r="HQ121" s="35"/>
      <c r="HR121" s="35"/>
      <c r="HS121" s="35"/>
      <c r="HT121" s="35"/>
      <c r="HU121" s="35"/>
      <c r="HV121" s="35"/>
      <c r="HW121" s="35"/>
      <c r="HX121" s="35"/>
      <c r="HY121" s="35"/>
      <c r="HZ121" s="35"/>
      <c r="IA121" s="35"/>
      <c r="IB121" s="35"/>
      <c r="IC121" s="35"/>
      <c r="ID121" s="35"/>
      <c r="IE121" s="35"/>
      <c r="IF121" s="35"/>
      <c r="IG121" s="35"/>
      <c r="IH121" s="35"/>
      <c r="II121" s="35"/>
      <c r="IJ121" s="35"/>
      <c r="IK121" s="35"/>
      <c r="IL121" s="35"/>
      <c r="IM121" s="35"/>
      <c r="IN121" s="35"/>
      <c r="IO121" s="35"/>
      <c r="IP121" s="35"/>
      <c r="IQ121" s="35"/>
      <c r="IR121" s="35"/>
      <c r="IS121" s="35"/>
      <c r="IT121" s="35"/>
      <c r="IU121" s="35"/>
      <c r="IV121" s="35"/>
      <c r="IW121" s="35"/>
      <c r="IX121" s="35"/>
      <c r="IY121" s="35"/>
      <c r="IZ121" s="35"/>
      <c r="JA121" s="35"/>
      <c r="JB121" s="35"/>
      <c r="JC121" s="35"/>
      <c r="JD121" s="35"/>
      <c r="JE121" s="35"/>
      <c r="JF121" s="35"/>
      <c r="JG121" s="35"/>
      <c r="JH121" s="35"/>
      <c r="JI121" s="35"/>
      <c r="JJ121" s="35"/>
      <c r="JK121" s="35"/>
      <c r="JL121" s="35"/>
      <c r="JM121" s="35"/>
      <c r="JN121" s="35"/>
      <c r="JO121" s="35"/>
      <c r="JP121" s="35"/>
      <c r="JQ121" s="35"/>
      <c r="JR121" s="35"/>
      <c r="JS121" s="35"/>
      <c r="JT121" s="35"/>
      <c r="JU121" s="35"/>
      <c r="JV121" s="35"/>
      <c r="JW121" s="35"/>
      <c r="JX121" s="35"/>
      <c r="JY121" s="35"/>
      <c r="JZ121" s="35"/>
      <c r="KA121" s="35"/>
      <c r="KB121" s="35"/>
      <c r="KC121" s="35"/>
      <c r="KD121" s="35"/>
      <c r="KE121" s="35"/>
      <c r="KF121" s="35"/>
      <c r="KG121" s="35"/>
      <c r="KH121" s="35"/>
      <c r="KI121" s="35"/>
      <c r="KJ121" s="35"/>
      <c r="KK121" s="35"/>
      <c r="KL121" s="35"/>
      <c r="KM121" s="35"/>
      <c r="KN121" s="35"/>
      <c r="KO121" s="35"/>
      <c r="KP121" s="35"/>
      <c r="KQ121" s="35"/>
      <c r="KR121" s="35"/>
      <c r="KS121" s="35"/>
      <c r="KT121" s="35"/>
      <c r="KU121" s="35"/>
      <c r="KV121" s="35"/>
      <c r="KW121" s="35"/>
      <c r="KX121" s="35"/>
      <c r="KY121" s="35"/>
      <c r="KZ121" s="35"/>
      <c r="LA121" s="35"/>
      <c r="LB121" s="35"/>
      <c r="LC121" s="35"/>
      <c r="LD121" s="35"/>
      <c r="LE121" s="35"/>
      <c r="LF121" s="35"/>
      <c r="LG121" s="35"/>
      <c r="LH121" s="35"/>
      <c r="LI121" s="35"/>
      <c r="LJ121" s="35"/>
      <c r="LK121" s="35"/>
      <c r="LL121" s="35"/>
      <c r="LM121" s="35"/>
      <c r="LN121" s="35"/>
      <c r="LO121" s="35"/>
      <c r="LP121" s="35"/>
      <c r="LQ121" s="35"/>
      <c r="LR121" s="35"/>
      <c r="LS121" s="35"/>
      <c r="LT121" s="35"/>
      <c r="LU121" s="35"/>
      <c r="LV121" s="35"/>
      <c r="LW121" s="35"/>
      <c r="LX121" s="35"/>
      <c r="LY121" s="35"/>
      <c r="LZ121" s="35"/>
      <c r="MA121" s="35"/>
      <c r="MB121" s="35"/>
      <c r="MC121" s="35"/>
      <c r="MD121" s="35"/>
      <c r="ME121" s="35"/>
      <c r="MF121" s="35"/>
      <c r="MG121" s="35"/>
      <c r="MH121" s="35"/>
      <c r="MI121" s="35"/>
      <c r="MJ121" s="35"/>
      <c r="MK121" s="35"/>
      <c r="ML121" s="35"/>
      <c r="MM121" s="35"/>
      <c r="MN121" s="35"/>
      <c r="MO121" s="35"/>
      <c r="MP121" s="35"/>
      <c r="MQ121" s="35"/>
      <c r="MR121" s="35"/>
      <c r="MS121" s="35"/>
      <c r="MT121" s="35"/>
      <c r="MU121" s="35"/>
      <c r="MV121" s="35"/>
      <c r="MW121" s="35"/>
      <c r="MX121" s="35"/>
      <c r="MY121" s="35"/>
      <c r="MZ121" s="35"/>
      <c r="NA121" s="35"/>
      <c r="NB121" s="35"/>
      <c r="NC121" s="35"/>
      <c r="ND121" s="35"/>
      <c r="NE121" s="35"/>
      <c r="NF121" s="35"/>
      <c r="NG121" s="35"/>
      <c r="NH121" s="35"/>
      <c r="NI121" s="35"/>
      <c r="NJ121" s="35"/>
      <c r="NK121" s="35"/>
      <c r="NL121" s="35"/>
      <c r="NM121" s="35"/>
      <c r="NN121" s="35"/>
      <c r="NO121" s="35"/>
      <c r="NP121" s="35"/>
      <c r="NQ121" s="35"/>
      <c r="NR121" s="35"/>
      <c r="NS121" s="35"/>
      <c r="NT121" s="35"/>
      <c r="NU121" s="35"/>
      <c r="NV121" s="35"/>
      <c r="NW121" s="35"/>
      <c r="NX121" s="35"/>
      <c r="NY121" s="35"/>
      <c r="NZ121" s="35"/>
      <c r="OA121" s="35"/>
      <c r="OB121" s="35"/>
      <c r="OC121" s="35"/>
      <c r="OD121" s="35"/>
      <c r="OE121" s="35"/>
      <c r="OF121" s="35"/>
      <c r="OG121" s="35"/>
      <c r="OH121" s="35"/>
      <c r="OI121" s="35"/>
      <c r="OJ121" s="35"/>
      <c r="OK121" s="35"/>
      <c r="OL121" s="35"/>
      <c r="OM121" s="35"/>
      <c r="ON121" s="35"/>
      <c r="OO121" s="35"/>
      <c r="OP121" s="35"/>
      <c r="OQ121" s="35"/>
      <c r="OR121" s="35"/>
      <c r="OS121" s="35"/>
      <c r="OT121" s="35"/>
      <c r="OU121" s="35"/>
      <c r="OV121" s="35"/>
      <c r="OW121" s="35"/>
      <c r="OX121" s="35"/>
      <c r="OY121" s="35"/>
      <c r="OZ121" s="35"/>
      <c r="PA121" s="35"/>
      <c r="PB121" s="35"/>
      <c r="PC121" s="35"/>
      <c r="PD121" s="35"/>
      <c r="PE121" s="35"/>
      <c r="PF121" s="35"/>
      <c r="PG121" s="35"/>
      <c r="PH121" s="35"/>
      <c r="PI121" s="35"/>
      <c r="PJ121" s="35"/>
      <c r="PK121" s="35"/>
      <c r="PL121" s="35"/>
      <c r="PM121" s="35"/>
      <c r="PN121" s="35"/>
      <c r="PO121" s="35"/>
      <c r="PP121" s="35"/>
      <c r="PQ121" s="35"/>
      <c r="PR121" s="35"/>
      <c r="PS121" s="35"/>
      <c r="PT121" s="35"/>
      <c r="PU121" s="35"/>
      <c r="PV121" s="35"/>
      <c r="PW121" s="35"/>
      <c r="PX121" s="35"/>
      <c r="PY121" s="35"/>
      <c r="PZ121" s="35"/>
      <c r="QA121" s="35"/>
      <c r="QB121" s="35"/>
      <c r="QC121" s="35"/>
      <c r="QD121" s="35"/>
      <c r="QE121" s="35"/>
      <c r="QF121" s="35"/>
      <c r="QG121" s="35"/>
      <c r="QH121" s="35"/>
      <c r="QI121" s="35"/>
      <c r="QJ121" s="35"/>
      <c r="QK121" s="35"/>
      <c r="QL121" s="35"/>
      <c r="QM121" s="35"/>
      <c r="QN121" s="35"/>
      <c r="QO121" s="35"/>
      <c r="QP121" s="35"/>
      <c r="QQ121" s="35"/>
      <c r="QR121" s="35"/>
      <c r="QS121" s="35"/>
      <c r="QT121" s="35"/>
      <c r="QU121" s="35"/>
      <c r="QV121" s="35"/>
      <c r="QW121" s="35"/>
      <c r="QX121" s="35"/>
      <c r="QY121" s="35"/>
      <c r="QZ121" s="35"/>
      <c r="RA121" s="35"/>
      <c r="RB121" s="35"/>
      <c r="RC121" s="35"/>
      <c r="RD121" s="35"/>
      <c r="RE121" s="35"/>
      <c r="RF121" s="35"/>
      <c r="RG121" s="35"/>
      <c r="RH121" s="35"/>
      <c r="RI121" s="35"/>
      <c r="RJ121" s="35"/>
      <c r="RK121" s="35"/>
      <c r="RL121" s="35"/>
      <c r="RM121" s="35"/>
      <c r="RN121" s="35"/>
      <c r="RO121" s="35"/>
      <c r="RP121" s="35"/>
      <c r="RQ121" s="35"/>
      <c r="RR121" s="35"/>
      <c r="RS121" s="35"/>
      <c r="RT121" s="35"/>
      <c r="RU121" s="35"/>
      <c r="RV121" s="35"/>
      <c r="RW121" s="35"/>
      <c r="RX121" s="35"/>
      <c r="RY121" s="35"/>
      <c r="RZ121" s="35"/>
      <c r="SA121" s="35"/>
      <c r="SB121" s="35"/>
      <c r="SC121" s="35"/>
      <c r="SD121" s="35"/>
      <c r="SE121" s="35"/>
      <c r="SF121" s="35"/>
      <c r="SG121" s="35"/>
      <c r="SH121" s="35"/>
      <c r="SI121" s="35"/>
      <c r="SJ121" s="35"/>
      <c r="SK121" s="35"/>
      <c r="SL121" s="35"/>
      <c r="SM121" s="35"/>
      <c r="SN121" s="35"/>
      <c r="SO121" s="35"/>
      <c r="SP121" s="35"/>
      <c r="SQ121" s="35"/>
      <c r="SR121" s="35"/>
      <c r="SS121" s="35"/>
      <c r="ST121" s="35"/>
      <c r="SU121" s="35"/>
      <c r="SV121" s="35"/>
      <c r="SW121" s="35"/>
      <c r="SX121" s="35"/>
      <c r="SY121" s="35"/>
      <c r="SZ121" s="35"/>
      <c r="TA121" s="35"/>
      <c r="TB121" s="35"/>
      <c r="TC121" s="35"/>
      <c r="TD121" s="35"/>
      <c r="TE121" s="35"/>
      <c r="TF121" s="35"/>
      <c r="TG121" s="35"/>
      <c r="TH121" s="35"/>
      <c r="TI121" s="35"/>
      <c r="TJ121" s="35"/>
      <c r="TK121" s="35"/>
      <c r="TL121" s="35"/>
      <c r="TM121" s="35"/>
      <c r="TN121" s="35"/>
      <c r="TO121" s="35"/>
      <c r="TP121" s="35"/>
      <c r="TQ121" s="35"/>
      <c r="TR121" s="35"/>
      <c r="TS121" s="35"/>
      <c r="TT121" s="35"/>
      <c r="TU121" s="35"/>
      <c r="TV121" s="35"/>
      <c r="TW121" s="35"/>
      <c r="TX121" s="35"/>
      <c r="TY121" s="35"/>
      <c r="TZ121" s="35"/>
      <c r="UA121" s="35"/>
      <c r="UB121" s="35"/>
      <c r="UC121" s="35"/>
      <c r="UD121" s="35"/>
      <c r="UE121" s="35"/>
      <c r="UF121" s="35"/>
      <c r="UG121" s="35"/>
      <c r="UH121" s="35"/>
      <c r="UI121" s="35"/>
      <c r="UJ121" s="35"/>
      <c r="UK121" s="35"/>
      <c r="UL121" s="35"/>
      <c r="UM121" s="35"/>
      <c r="UN121" s="35"/>
      <c r="UO121" s="35"/>
      <c r="UP121" s="35"/>
      <c r="UQ121" s="35"/>
      <c r="UR121" s="35"/>
      <c r="US121" s="35"/>
      <c r="UT121" s="35"/>
      <c r="UU121" s="35"/>
      <c r="UV121" s="35"/>
      <c r="UW121" s="35"/>
      <c r="UX121" s="35"/>
      <c r="UY121" s="35"/>
      <c r="UZ121" s="35"/>
      <c r="VA121" s="35"/>
      <c r="VB121" s="35"/>
      <c r="VC121" s="35"/>
      <c r="VD121" s="35"/>
      <c r="VE121" s="35"/>
      <c r="VF121" s="35"/>
      <c r="VG121" s="35"/>
      <c r="VH121" s="35"/>
      <c r="VI121" s="35"/>
      <c r="VJ121" s="35"/>
      <c r="VK121" s="35"/>
      <c r="VL121" s="35"/>
      <c r="VM121" s="35"/>
      <c r="VN121" s="35"/>
      <c r="VO121" s="35"/>
      <c r="VP121" s="35"/>
      <c r="VQ121" s="35"/>
      <c r="VR121" s="35"/>
      <c r="VS121" s="35"/>
      <c r="VT121" s="35"/>
      <c r="VU121" s="35"/>
      <c r="VV121" s="35"/>
      <c r="VW121" s="35"/>
      <c r="VX121" s="35"/>
      <c r="VY121" s="35"/>
      <c r="VZ121" s="35"/>
      <c r="WA121" s="35"/>
      <c r="WB121" s="35"/>
      <c r="WC121" s="35"/>
      <c r="WD121" s="35"/>
      <c r="WE121" s="35"/>
      <c r="WF121" s="35"/>
      <c r="WG121" s="35"/>
      <c r="WH121" s="35"/>
      <c r="WI121" s="35"/>
      <c r="WJ121" s="35"/>
      <c r="WK121" s="35"/>
      <c r="WL121" s="35"/>
      <c r="WM121" s="35"/>
      <c r="WN121" s="35"/>
      <c r="WO121" s="35"/>
      <c r="WP121" s="35"/>
      <c r="WQ121" s="35"/>
      <c r="WR121" s="35"/>
      <c r="WS121" s="35"/>
      <c r="WT121" s="35"/>
      <c r="WU121" s="35"/>
      <c r="WV121" s="35"/>
      <c r="WW121" s="35"/>
      <c r="WX121" s="35"/>
      <c r="WY121" s="35"/>
      <c r="WZ121" s="35"/>
      <c r="XA121" s="35"/>
      <c r="XB121" s="35"/>
      <c r="XC121" s="35"/>
      <c r="XD121" s="35"/>
      <c r="XE121" s="35"/>
      <c r="XF121" s="35"/>
      <c r="XG121" s="35"/>
      <c r="XH121" s="35"/>
      <c r="XI121" s="35"/>
      <c r="XJ121" s="35"/>
      <c r="XK121" s="35"/>
      <c r="XL121" s="35"/>
      <c r="XM121" s="35"/>
      <c r="XN121" s="35"/>
      <c r="XO121" s="35"/>
      <c r="XP121" s="35"/>
      <c r="XQ121" s="35"/>
      <c r="XR121" s="35"/>
      <c r="XS121" s="35"/>
      <c r="XT121" s="35"/>
      <c r="XU121" s="35"/>
      <c r="XV121" s="35"/>
      <c r="XW121" s="35"/>
      <c r="XX121" s="35"/>
      <c r="XY121" s="35"/>
      <c r="XZ121" s="35"/>
      <c r="YA121" s="35"/>
      <c r="YB121" s="35"/>
      <c r="YC121" s="35"/>
      <c r="YD121" s="35"/>
      <c r="YE121" s="35"/>
      <c r="YF121" s="35"/>
      <c r="YG121" s="35"/>
      <c r="YH121" s="35"/>
      <c r="YI121" s="35"/>
      <c r="YJ121" s="35"/>
      <c r="YK121" s="35"/>
      <c r="YL121" s="35"/>
      <c r="YM121" s="35"/>
      <c r="YN121" s="35"/>
      <c r="YO121" s="35"/>
      <c r="YP121" s="35"/>
      <c r="YQ121" s="35"/>
      <c r="YR121" s="35"/>
      <c r="YS121" s="35"/>
      <c r="YT121" s="35"/>
      <c r="YU121" s="35"/>
      <c r="YV121" s="35"/>
      <c r="YW121" s="35"/>
      <c r="YX121" s="35"/>
      <c r="YY121" s="35"/>
      <c r="YZ121" s="35"/>
      <c r="ZA121" s="35"/>
      <c r="ZB121" s="35"/>
      <c r="ZC121" s="35"/>
      <c r="ZD121" s="35"/>
      <c r="ZE121" s="35"/>
      <c r="ZF121" s="35"/>
      <c r="ZG121" s="35"/>
      <c r="ZH121" s="35"/>
      <c r="ZI121" s="35"/>
      <c r="ZJ121" s="35"/>
      <c r="ZK121" s="35"/>
      <c r="ZL121" s="35"/>
      <c r="ZM121" s="35"/>
      <c r="ZN121" s="35"/>
      <c r="ZO121" s="35"/>
      <c r="ZP121" s="35"/>
      <c r="ZQ121" s="35"/>
      <c r="ZR121" s="35"/>
      <c r="ZS121" s="35"/>
      <c r="ZT121" s="35"/>
      <c r="ZU121" s="35"/>
      <c r="ZV121" s="35"/>
      <c r="ZW121" s="35"/>
      <c r="ZX121" s="35"/>
      <c r="ZY121" s="35"/>
      <c r="ZZ121" s="35"/>
      <c r="AAA121" s="35"/>
      <c r="AAB121" s="35"/>
      <c r="AAC121" s="35"/>
      <c r="AAD121" s="35"/>
      <c r="AAE121" s="35"/>
      <c r="AAF121" s="35"/>
      <c r="AAG121" s="35"/>
      <c r="AAH121" s="35"/>
      <c r="AAI121" s="35"/>
      <c r="AAJ121" s="35"/>
      <c r="AAK121" s="35"/>
      <c r="AAL121" s="35"/>
      <c r="AAM121" s="35"/>
      <c r="AAN121" s="35"/>
      <c r="AAO121" s="35"/>
      <c r="AAP121" s="35"/>
      <c r="AAQ121" s="35"/>
      <c r="AAR121" s="35"/>
      <c r="AAS121" s="35"/>
      <c r="AAT121" s="35"/>
      <c r="AAU121" s="35"/>
      <c r="AAV121" s="35"/>
      <c r="AAW121" s="35"/>
      <c r="AAX121" s="35"/>
      <c r="AAY121" s="35"/>
      <c r="AAZ121" s="35"/>
      <c r="ABA121" s="35"/>
      <c r="ABB121" s="35"/>
      <c r="ABC121" s="35"/>
      <c r="ABD121" s="35"/>
      <c r="ABE121" s="35"/>
      <c r="ABF121" s="35"/>
      <c r="ABG121" s="35"/>
      <c r="ABH121" s="35"/>
      <c r="ABI121" s="35">
        <v>6</v>
      </c>
      <c r="ABJ121" s="35"/>
      <c r="ABK121" s="35">
        <v>5</v>
      </c>
      <c r="ABL121" s="35"/>
      <c r="ABM121" s="35"/>
      <c r="ABN121" s="35"/>
      <c r="ABO121" s="35"/>
      <c r="ABP121" s="35"/>
      <c r="ABQ121" s="35"/>
      <c r="ABR121" s="35"/>
      <c r="ABS121" s="35"/>
      <c r="ABT121" s="35"/>
      <c r="ABU121" s="35"/>
      <c r="ABV121" s="35"/>
      <c r="ABW121" s="35"/>
      <c r="ABX121" s="35"/>
      <c r="ABY121" s="35"/>
      <c r="ABZ121" s="35"/>
      <c r="ACA121" s="35"/>
      <c r="ACB121" s="35"/>
      <c r="ACC121" s="35"/>
      <c r="ACD121" s="35"/>
      <c r="ACE121" s="35"/>
      <c r="ACF121" s="35"/>
      <c r="ACG121" s="35"/>
      <c r="ACH121" s="35"/>
      <c r="ACI121" s="35"/>
      <c r="ACJ121" s="35"/>
      <c r="ACK121" s="35"/>
      <c r="ACL121" s="35"/>
      <c r="ACM121" s="35"/>
      <c r="ACN121" s="35"/>
      <c r="ACO121" s="35"/>
      <c r="ACP121" s="35"/>
      <c r="ACQ121" s="35"/>
      <c r="ACR121" s="35"/>
      <c r="ACS121" s="35"/>
      <c r="ACT121" s="35"/>
      <c r="ACU121" s="35"/>
      <c r="ACV121" s="35"/>
      <c r="ACW121" s="35"/>
      <c r="ACX121" s="35"/>
      <c r="ACY121" s="35"/>
      <c r="ACZ121" s="35">
        <v>1</v>
      </c>
      <c r="ADA121" s="35"/>
      <c r="ADB121" s="35"/>
      <c r="ADC121" s="35"/>
      <c r="ADD121" s="35"/>
      <c r="ADE121" s="35"/>
      <c r="ADF121" s="35"/>
      <c r="ADG121" s="35"/>
      <c r="ADH121" s="35"/>
      <c r="ADI121" s="35"/>
      <c r="ADJ121" s="35"/>
      <c r="ADK121" s="35"/>
      <c r="ADL121" s="35"/>
      <c r="ADM121" s="35"/>
      <c r="ADN121" s="35"/>
      <c r="ADO121" s="35"/>
      <c r="ADP121" s="35"/>
      <c r="ADQ121" s="35"/>
      <c r="ADR121" s="35"/>
      <c r="ADS121" s="35"/>
      <c r="ADT121" s="35"/>
      <c r="ADU121" s="35"/>
      <c r="ADV121" s="35"/>
      <c r="ADW121" s="35"/>
      <c r="ADX121" s="35"/>
      <c r="ADY121" s="26">
        <f t="shared" si="4"/>
        <v>0</v>
      </c>
      <c r="ADZ121" s="5"/>
    </row>
    <row r="122" spans="1:806" s="33" customFormat="1" x14ac:dyDescent="0.2">
      <c r="A122" s="38" t="s">
        <v>78</v>
      </c>
      <c r="B122" s="65">
        <f t="shared" si="3"/>
        <v>0</v>
      </c>
      <c r="C122" s="57">
        <v>1</v>
      </c>
      <c r="D122" s="60">
        <v>44816</v>
      </c>
      <c r="E122" s="68">
        <v>41.6</v>
      </c>
      <c r="F122" s="67">
        <f t="shared" si="5"/>
        <v>0</v>
      </c>
      <c r="G122" s="6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15"/>
      <c r="BF122" s="15"/>
      <c r="BG122" s="136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  <c r="DA122" s="35"/>
      <c r="DB122" s="35"/>
      <c r="DC122" s="35"/>
      <c r="DD122" s="35"/>
      <c r="DE122" s="35"/>
      <c r="DF122" s="35"/>
      <c r="DG122" s="35"/>
      <c r="DH122" s="35"/>
      <c r="DI122" s="35"/>
      <c r="DJ122" s="35"/>
      <c r="DK122" s="35"/>
      <c r="DL122" s="35"/>
      <c r="DM122" s="35"/>
      <c r="DN122" s="35"/>
      <c r="DO122" s="35"/>
      <c r="DP122" s="35"/>
      <c r="DQ122" s="35"/>
      <c r="DR122" s="35"/>
      <c r="DS122" s="35"/>
      <c r="DT122" s="35"/>
      <c r="DU122" s="35"/>
      <c r="DV122" s="35"/>
      <c r="DW122" s="35"/>
      <c r="DX122" s="35"/>
      <c r="DY122" s="35"/>
      <c r="DZ122" s="35"/>
      <c r="EA122" s="35"/>
      <c r="EB122" s="35"/>
      <c r="EC122" s="35"/>
      <c r="ED122" s="35"/>
      <c r="EE122" s="35"/>
      <c r="EF122" s="35"/>
      <c r="EG122" s="35"/>
      <c r="EH122" s="35"/>
      <c r="EI122" s="35"/>
      <c r="EJ122" s="35"/>
      <c r="EK122" s="35"/>
      <c r="EL122" s="35"/>
      <c r="EM122" s="35"/>
      <c r="EN122" s="35"/>
      <c r="EO122" s="35"/>
      <c r="EP122" s="35"/>
      <c r="EQ122" s="35"/>
      <c r="ER122" s="35"/>
      <c r="ES122" s="35"/>
      <c r="ET122" s="35"/>
      <c r="EU122" s="35"/>
      <c r="EV122" s="35"/>
      <c r="EW122" s="35"/>
      <c r="EX122" s="35"/>
      <c r="EY122" s="35"/>
      <c r="EZ122" s="35"/>
      <c r="FA122" s="35"/>
      <c r="FB122" s="35"/>
      <c r="FC122" s="35"/>
      <c r="FD122" s="35"/>
      <c r="FE122" s="35"/>
      <c r="FF122" s="35"/>
      <c r="FG122" s="35"/>
      <c r="FH122" s="35"/>
      <c r="FI122" s="35"/>
      <c r="FJ122" s="35"/>
      <c r="FK122" s="35"/>
      <c r="FL122" s="35"/>
      <c r="FM122" s="35"/>
      <c r="FN122" s="35"/>
      <c r="FO122" s="35"/>
      <c r="FP122" s="35"/>
      <c r="FQ122" s="35"/>
      <c r="FR122" s="35"/>
      <c r="FS122" s="35"/>
      <c r="FT122" s="35"/>
      <c r="FU122" s="35"/>
      <c r="FV122" s="35"/>
      <c r="FW122" s="35"/>
      <c r="FX122" s="35"/>
      <c r="FY122" s="35"/>
      <c r="FZ122" s="35"/>
      <c r="GA122" s="35"/>
      <c r="GB122" s="35"/>
      <c r="GC122" s="35"/>
      <c r="GD122" s="35"/>
      <c r="GE122" s="35"/>
      <c r="GF122" s="35"/>
      <c r="GG122" s="35"/>
      <c r="GH122" s="35"/>
      <c r="GI122" s="35"/>
      <c r="GJ122" s="35"/>
      <c r="GK122" s="35"/>
      <c r="GL122" s="35"/>
      <c r="GM122" s="35"/>
      <c r="GN122" s="35"/>
      <c r="GO122" s="35"/>
      <c r="GP122" s="35"/>
      <c r="GQ122" s="35"/>
      <c r="GR122" s="35"/>
      <c r="GS122" s="35"/>
      <c r="GT122" s="35"/>
      <c r="GU122" s="35"/>
      <c r="GV122" s="35"/>
      <c r="GW122" s="35"/>
      <c r="GX122" s="35"/>
      <c r="GY122" s="35"/>
      <c r="GZ122" s="35"/>
      <c r="HA122" s="35"/>
      <c r="HB122" s="35"/>
      <c r="HC122" s="35"/>
      <c r="HD122" s="35"/>
      <c r="HE122" s="35"/>
      <c r="HF122" s="35"/>
      <c r="HG122" s="35"/>
      <c r="HH122" s="35"/>
      <c r="HI122" s="35"/>
      <c r="HJ122" s="35"/>
      <c r="HK122" s="35"/>
      <c r="HL122" s="35"/>
      <c r="HM122" s="35"/>
      <c r="HN122" s="35"/>
      <c r="HO122" s="35"/>
      <c r="HP122" s="35"/>
      <c r="HQ122" s="35"/>
      <c r="HR122" s="35"/>
      <c r="HS122" s="35"/>
      <c r="HT122" s="35"/>
      <c r="HU122" s="35"/>
      <c r="HV122" s="35"/>
      <c r="HW122" s="35"/>
      <c r="HX122" s="35"/>
      <c r="HY122" s="35"/>
      <c r="HZ122" s="35"/>
      <c r="IA122" s="35"/>
      <c r="IB122" s="35"/>
      <c r="IC122" s="35"/>
      <c r="ID122" s="35"/>
      <c r="IE122" s="35"/>
      <c r="IF122" s="35"/>
      <c r="IG122" s="35"/>
      <c r="IH122" s="35"/>
      <c r="II122" s="35"/>
      <c r="IJ122" s="35"/>
      <c r="IK122" s="35"/>
      <c r="IL122" s="35"/>
      <c r="IM122" s="35"/>
      <c r="IN122" s="35"/>
      <c r="IO122" s="35"/>
      <c r="IP122" s="35"/>
      <c r="IQ122" s="35"/>
      <c r="IR122" s="35"/>
      <c r="IS122" s="35"/>
      <c r="IT122" s="35"/>
      <c r="IU122" s="35"/>
      <c r="IV122" s="35"/>
      <c r="IW122" s="35"/>
      <c r="IX122" s="35"/>
      <c r="IY122" s="35"/>
      <c r="IZ122" s="35"/>
      <c r="JA122" s="35"/>
      <c r="JB122" s="35"/>
      <c r="JC122" s="35"/>
      <c r="JD122" s="35"/>
      <c r="JE122" s="35"/>
      <c r="JF122" s="35"/>
      <c r="JG122" s="35"/>
      <c r="JH122" s="35"/>
      <c r="JI122" s="35"/>
      <c r="JJ122" s="35"/>
      <c r="JK122" s="35"/>
      <c r="JL122" s="35"/>
      <c r="JM122" s="35"/>
      <c r="JN122" s="35"/>
      <c r="JO122" s="35"/>
      <c r="JP122" s="35"/>
      <c r="JQ122" s="35"/>
      <c r="JR122" s="35"/>
      <c r="JS122" s="35"/>
      <c r="JT122" s="35"/>
      <c r="JU122" s="35"/>
      <c r="JV122" s="35"/>
      <c r="JW122" s="35"/>
      <c r="JX122" s="35"/>
      <c r="JY122" s="35"/>
      <c r="JZ122" s="35"/>
      <c r="KA122" s="35"/>
      <c r="KB122" s="35"/>
      <c r="KC122" s="35"/>
      <c r="KD122" s="35"/>
      <c r="KE122" s="35"/>
      <c r="KF122" s="35"/>
      <c r="KG122" s="35"/>
      <c r="KH122" s="35"/>
      <c r="KI122" s="35"/>
      <c r="KJ122" s="35"/>
      <c r="KK122" s="35"/>
      <c r="KL122" s="35"/>
      <c r="KM122" s="35"/>
      <c r="KN122" s="35"/>
      <c r="KO122" s="35"/>
      <c r="KP122" s="35"/>
      <c r="KQ122" s="35"/>
      <c r="KR122" s="35"/>
      <c r="KS122" s="35"/>
      <c r="KT122" s="35"/>
      <c r="KU122" s="35"/>
      <c r="KV122" s="35"/>
      <c r="KW122" s="35"/>
      <c r="KX122" s="35"/>
      <c r="KY122" s="35"/>
      <c r="KZ122" s="35"/>
      <c r="LA122" s="35"/>
      <c r="LB122" s="35"/>
      <c r="LC122" s="35"/>
      <c r="LD122" s="35"/>
      <c r="LE122" s="35"/>
      <c r="LF122" s="35"/>
      <c r="LG122" s="35"/>
      <c r="LH122" s="35"/>
      <c r="LI122" s="35"/>
      <c r="LJ122" s="35"/>
      <c r="LK122" s="35"/>
      <c r="LL122" s="35"/>
      <c r="LM122" s="35"/>
      <c r="LN122" s="35"/>
      <c r="LO122" s="35"/>
      <c r="LP122" s="35"/>
      <c r="LQ122" s="35"/>
      <c r="LR122" s="35"/>
      <c r="LS122" s="35"/>
      <c r="LT122" s="35"/>
      <c r="LU122" s="35"/>
      <c r="LV122" s="35"/>
      <c r="LW122" s="35"/>
      <c r="LX122" s="35"/>
      <c r="LY122" s="35"/>
      <c r="LZ122" s="35"/>
      <c r="MA122" s="35"/>
      <c r="MB122" s="35"/>
      <c r="MC122" s="35"/>
      <c r="MD122" s="35"/>
      <c r="ME122" s="35"/>
      <c r="MF122" s="35"/>
      <c r="MG122" s="35"/>
      <c r="MH122" s="35"/>
      <c r="MI122" s="35"/>
      <c r="MJ122" s="35"/>
      <c r="MK122" s="35"/>
      <c r="ML122" s="35"/>
      <c r="MM122" s="35"/>
      <c r="MN122" s="35"/>
      <c r="MO122" s="35"/>
      <c r="MP122" s="35"/>
      <c r="MQ122" s="35"/>
      <c r="MR122" s="35"/>
      <c r="MS122" s="35"/>
      <c r="MT122" s="35"/>
      <c r="MU122" s="35"/>
      <c r="MV122" s="35"/>
      <c r="MW122" s="35"/>
      <c r="MX122" s="35"/>
      <c r="MY122" s="35"/>
      <c r="MZ122" s="35"/>
      <c r="NA122" s="35"/>
      <c r="NB122" s="35"/>
      <c r="NC122" s="35"/>
      <c r="ND122" s="35"/>
      <c r="NE122" s="35"/>
      <c r="NF122" s="35"/>
      <c r="NG122" s="35"/>
      <c r="NH122" s="35"/>
      <c r="NI122" s="35"/>
      <c r="NJ122" s="35"/>
      <c r="NK122" s="35"/>
      <c r="NL122" s="35"/>
      <c r="NM122" s="35"/>
      <c r="NN122" s="35"/>
      <c r="NO122" s="35"/>
      <c r="NP122" s="35"/>
      <c r="NQ122" s="35"/>
      <c r="NR122" s="35"/>
      <c r="NS122" s="35"/>
      <c r="NT122" s="35"/>
      <c r="NU122" s="35"/>
      <c r="NV122" s="35"/>
      <c r="NW122" s="35"/>
      <c r="NX122" s="35"/>
      <c r="NY122" s="35"/>
      <c r="NZ122" s="35"/>
      <c r="OA122" s="35"/>
      <c r="OB122" s="35"/>
      <c r="OC122" s="35"/>
      <c r="OD122" s="35"/>
      <c r="OE122" s="35"/>
      <c r="OF122" s="35"/>
      <c r="OG122" s="35"/>
      <c r="OH122" s="35"/>
      <c r="OI122" s="35"/>
      <c r="OJ122" s="35"/>
      <c r="OK122" s="35"/>
      <c r="OL122" s="35"/>
      <c r="OM122" s="35"/>
      <c r="ON122" s="35"/>
      <c r="OO122" s="35"/>
      <c r="OP122" s="35"/>
      <c r="OQ122" s="35"/>
      <c r="OR122" s="35"/>
      <c r="OS122" s="35"/>
      <c r="OT122" s="35"/>
      <c r="OU122" s="35"/>
      <c r="OV122" s="35"/>
      <c r="OW122" s="35"/>
      <c r="OX122" s="35"/>
      <c r="OY122" s="35"/>
      <c r="OZ122" s="35"/>
      <c r="PA122" s="35"/>
      <c r="PB122" s="35"/>
      <c r="PC122" s="35"/>
      <c r="PD122" s="35"/>
      <c r="PE122" s="35"/>
      <c r="PF122" s="35"/>
      <c r="PG122" s="35"/>
      <c r="PH122" s="35"/>
      <c r="PI122" s="35"/>
      <c r="PJ122" s="35"/>
      <c r="PK122" s="35"/>
      <c r="PL122" s="35"/>
      <c r="PM122" s="35"/>
      <c r="PN122" s="35"/>
      <c r="PO122" s="35"/>
      <c r="PP122" s="35"/>
      <c r="PQ122" s="35"/>
      <c r="PR122" s="35"/>
      <c r="PS122" s="35"/>
      <c r="PT122" s="35"/>
      <c r="PU122" s="35"/>
      <c r="PV122" s="35"/>
      <c r="PW122" s="35"/>
      <c r="PX122" s="35"/>
      <c r="PY122" s="35"/>
      <c r="PZ122" s="35"/>
      <c r="QA122" s="35"/>
      <c r="QB122" s="35"/>
      <c r="QC122" s="35"/>
      <c r="QD122" s="35"/>
      <c r="QE122" s="35"/>
      <c r="QF122" s="35"/>
      <c r="QG122" s="35"/>
      <c r="QH122" s="35"/>
      <c r="QI122" s="35"/>
      <c r="QJ122" s="35"/>
      <c r="QK122" s="35"/>
      <c r="QL122" s="35"/>
      <c r="QM122" s="35"/>
      <c r="QN122" s="35"/>
      <c r="QO122" s="35"/>
      <c r="QP122" s="35"/>
      <c r="QQ122" s="35"/>
      <c r="QR122" s="35"/>
      <c r="QS122" s="35"/>
      <c r="QT122" s="35"/>
      <c r="QU122" s="35"/>
      <c r="QV122" s="35"/>
      <c r="QW122" s="35"/>
      <c r="QX122" s="35"/>
      <c r="QY122" s="35"/>
      <c r="QZ122" s="35"/>
      <c r="RA122" s="35"/>
      <c r="RB122" s="35"/>
      <c r="RC122" s="35"/>
      <c r="RD122" s="35"/>
      <c r="RE122" s="35"/>
      <c r="RF122" s="35"/>
      <c r="RG122" s="35"/>
      <c r="RH122" s="35"/>
      <c r="RI122" s="35"/>
      <c r="RJ122" s="35"/>
      <c r="RK122" s="35"/>
      <c r="RL122" s="35"/>
      <c r="RM122" s="35"/>
      <c r="RN122" s="35"/>
      <c r="RO122" s="35"/>
      <c r="RP122" s="35"/>
      <c r="RQ122" s="35"/>
      <c r="RR122" s="35"/>
      <c r="RS122" s="35"/>
      <c r="RT122" s="35"/>
      <c r="RU122" s="35"/>
      <c r="RV122" s="35"/>
      <c r="RW122" s="35"/>
      <c r="RX122" s="35"/>
      <c r="RY122" s="35"/>
      <c r="RZ122" s="35"/>
      <c r="SA122" s="35"/>
      <c r="SB122" s="35"/>
      <c r="SC122" s="35"/>
      <c r="SD122" s="35"/>
      <c r="SE122" s="35"/>
      <c r="SF122" s="35"/>
      <c r="SG122" s="35"/>
      <c r="SH122" s="35"/>
      <c r="SI122" s="35"/>
      <c r="SJ122" s="35"/>
      <c r="SK122" s="35"/>
      <c r="SL122" s="35"/>
      <c r="SM122" s="35"/>
      <c r="SN122" s="35"/>
      <c r="SO122" s="35"/>
      <c r="SP122" s="35"/>
      <c r="SQ122" s="35"/>
      <c r="SR122" s="35"/>
      <c r="SS122" s="35"/>
      <c r="ST122" s="35"/>
      <c r="SU122" s="35"/>
      <c r="SV122" s="35"/>
      <c r="SW122" s="35"/>
      <c r="SX122" s="35"/>
      <c r="SY122" s="35"/>
      <c r="SZ122" s="35"/>
      <c r="TA122" s="35"/>
      <c r="TB122" s="35"/>
      <c r="TC122" s="35"/>
      <c r="TD122" s="35"/>
      <c r="TE122" s="35"/>
      <c r="TF122" s="35"/>
      <c r="TG122" s="35"/>
      <c r="TH122" s="35"/>
      <c r="TI122" s="35"/>
      <c r="TJ122" s="35"/>
      <c r="TK122" s="35"/>
      <c r="TL122" s="35"/>
      <c r="TM122" s="35"/>
      <c r="TN122" s="35"/>
      <c r="TO122" s="35"/>
      <c r="TP122" s="35"/>
      <c r="TQ122" s="35"/>
      <c r="TR122" s="35"/>
      <c r="TS122" s="35"/>
      <c r="TT122" s="35"/>
      <c r="TU122" s="35"/>
      <c r="TV122" s="35"/>
      <c r="TW122" s="35"/>
      <c r="TX122" s="35"/>
      <c r="TY122" s="35"/>
      <c r="TZ122" s="35"/>
      <c r="UA122" s="35"/>
      <c r="UB122" s="35"/>
      <c r="UC122" s="35"/>
      <c r="UD122" s="35"/>
      <c r="UE122" s="35"/>
      <c r="UF122" s="35"/>
      <c r="UG122" s="35"/>
      <c r="UH122" s="35"/>
      <c r="UI122" s="35"/>
      <c r="UJ122" s="35"/>
      <c r="UK122" s="35"/>
      <c r="UL122" s="35"/>
      <c r="UM122" s="35"/>
      <c r="UN122" s="35"/>
      <c r="UO122" s="35"/>
      <c r="UP122" s="35"/>
      <c r="UQ122" s="35"/>
      <c r="UR122" s="35"/>
      <c r="US122" s="35"/>
      <c r="UT122" s="35"/>
      <c r="UU122" s="35"/>
      <c r="UV122" s="35"/>
      <c r="UW122" s="35"/>
      <c r="UX122" s="35"/>
      <c r="UY122" s="35"/>
      <c r="UZ122" s="35"/>
      <c r="VA122" s="35"/>
      <c r="VB122" s="35"/>
      <c r="VC122" s="35"/>
      <c r="VD122" s="35"/>
      <c r="VE122" s="35"/>
      <c r="VF122" s="35"/>
      <c r="VG122" s="35"/>
      <c r="VH122" s="35"/>
      <c r="VI122" s="35"/>
      <c r="VJ122" s="35"/>
      <c r="VK122" s="35"/>
      <c r="VL122" s="35"/>
      <c r="VM122" s="35"/>
      <c r="VN122" s="35"/>
      <c r="VO122" s="35"/>
      <c r="VP122" s="35"/>
      <c r="VQ122" s="35"/>
      <c r="VR122" s="35"/>
      <c r="VS122" s="35"/>
      <c r="VT122" s="35"/>
      <c r="VU122" s="35"/>
      <c r="VV122" s="35"/>
      <c r="VW122" s="35"/>
      <c r="VX122" s="35"/>
      <c r="VY122" s="35"/>
      <c r="VZ122" s="35"/>
      <c r="WA122" s="35"/>
      <c r="WB122" s="35"/>
      <c r="WC122" s="35"/>
      <c r="WD122" s="35"/>
      <c r="WE122" s="35"/>
      <c r="WF122" s="35"/>
      <c r="WG122" s="35"/>
      <c r="WH122" s="35"/>
      <c r="WI122" s="35"/>
      <c r="WJ122" s="35"/>
      <c r="WK122" s="35"/>
      <c r="WL122" s="35"/>
      <c r="WM122" s="35"/>
      <c r="WN122" s="35"/>
      <c r="WO122" s="35"/>
      <c r="WP122" s="35"/>
      <c r="WQ122" s="35"/>
      <c r="WR122" s="35"/>
      <c r="WS122" s="35"/>
      <c r="WT122" s="35"/>
      <c r="WU122" s="35"/>
      <c r="WV122" s="35"/>
      <c r="WW122" s="35"/>
      <c r="WX122" s="35"/>
      <c r="WY122" s="35"/>
      <c r="WZ122" s="35"/>
      <c r="XA122" s="35"/>
      <c r="XB122" s="35"/>
      <c r="XC122" s="35"/>
      <c r="XD122" s="35"/>
      <c r="XE122" s="35"/>
      <c r="XF122" s="35"/>
      <c r="XG122" s="35"/>
      <c r="XH122" s="35"/>
      <c r="XI122" s="35"/>
      <c r="XJ122" s="35"/>
      <c r="XK122" s="35"/>
      <c r="XL122" s="35"/>
      <c r="XM122" s="35"/>
      <c r="XN122" s="35"/>
      <c r="XO122" s="35"/>
      <c r="XP122" s="35"/>
      <c r="XQ122" s="35"/>
      <c r="XR122" s="35"/>
      <c r="XS122" s="35"/>
      <c r="XT122" s="35"/>
      <c r="XU122" s="35"/>
      <c r="XV122" s="35"/>
      <c r="XW122" s="35"/>
      <c r="XX122" s="35"/>
      <c r="XY122" s="35"/>
      <c r="XZ122" s="35"/>
      <c r="YA122" s="35"/>
      <c r="YB122" s="35"/>
      <c r="YC122" s="35"/>
      <c r="YD122" s="35"/>
      <c r="YE122" s="35"/>
      <c r="YF122" s="35"/>
      <c r="YG122" s="35"/>
      <c r="YH122" s="35"/>
      <c r="YI122" s="35"/>
      <c r="YJ122" s="35"/>
      <c r="YK122" s="35"/>
      <c r="YL122" s="35"/>
      <c r="YM122" s="35"/>
      <c r="YN122" s="35"/>
      <c r="YO122" s="35"/>
      <c r="YP122" s="35"/>
      <c r="YQ122" s="35"/>
      <c r="YR122" s="35"/>
      <c r="YS122" s="35"/>
      <c r="YT122" s="35"/>
      <c r="YU122" s="35"/>
      <c r="YV122" s="35"/>
      <c r="YW122" s="35"/>
      <c r="YX122" s="35"/>
      <c r="YY122" s="35"/>
      <c r="YZ122" s="35"/>
      <c r="ZA122" s="35"/>
      <c r="ZB122" s="35"/>
      <c r="ZC122" s="35"/>
      <c r="ZD122" s="35"/>
      <c r="ZE122" s="35"/>
      <c r="ZF122" s="35"/>
      <c r="ZG122" s="35"/>
      <c r="ZH122" s="35"/>
      <c r="ZI122" s="35"/>
      <c r="ZJ122" s="35"/>
      <c r="ZK122" s="35"/>
      <c r="ZL122" s="35"/>
      <c r="ZM122" s="35"/>
      <c r="ZN122" s="35"/>
      <c r="ZO122" s="35"/>
      <c r="ZP122" s="35"/>
      <c r="ZQ122" s="35"/>
      <c r="ZR122" s="35"/>
      <c r="ZS122" s="35"/>
      <c r="ZT122" s="35"/>
      <c r="ZU122" s="35"/>
      <c r="ZV122" s="35"/>
      <c r="ZW122" s="35"/>
      <c r="ZX122" s="35"/>
      <c r="ZY122" s="35"/>
      <c r="ZZ122" s="35"/>
      <c r="AAA122" s="35"/>
      <c r="AAB122" s="35"/>
      <c r="AAC122" s="35"/>
      <c r="AAD122" s="35"/>
      <c r="AAE122" s="35"/>
      <c r="AAF122" s="35"/>
      <c r="AAG122" s="35"/>
      <c r="AAH122" s="35"/>
      <c r="AAI122" s="35"/>
      <c r="AAJ122" s="35"/>
      <c r="AAK122" s="35"/>
      <c r="AAL122" s="35"/>
      <c r="AAM122" s="35"/>
      <c r="AAN122" s="35"/>
      <c r="AAO122" s="35"/>
      <c r="AAP122" s="35"/>
      <c r="AAQ122" s="35"/>
      <c r="AAR122" s="35">
        <v>1</v>
      </c>
      <c r="AAS122" s="35"/>
      <c r="AAT122" s="35"/>
      <c r="AAU122" s="35"/>
      <c r="AAV122" s="35"/>
      <c r="AAW122" s="35"/>
      <c r="AAX122" s="35"/>
      <c r="AAY122" s="35"/>
      <c r="AAZ122" s="35"/>
      <c r="ABA122" s="35"/>
      <c r="ABB122" s="35"/>
      <c r="ABC122" s="35"/>
      <c r="ABD122" s="35"/>
      <c r="ABE122" s="35"/>
      <c r="ABF122" s="35"/>
      <c r="ABG122" s="35"/>
      <c r="ABH122" s="35"/>
      <c r="ABI122" s="35"/>
      <c r="ABJ122" s="35"/>
      <c r="ABK122" s="35"/>
      <c r="ABL122" s="35"/>
      <c r="ABM122" s="35"/>
      <c r="ABN122" s="35"/>
      <c r="ABO122" s="35"/>
      <c r="ABP122" s="35"/>
      <c r="ABQ122" s="35"/>
      <c r="ABR122" s="35"/>
      <c r="ABS122" s="35"/>
      <c r="ABT122" s="35"/>
      <c r="ABU122" s="35"/>
      <c r="ABV122" s="35"/>
      <c r="ABW122" s="35"/>
      <c r="ABX122" s="35"/>
      <c r="ABY122" s="35"/>
      <c r="ABZ122" s="35"/>
      <c r="ACA122" s="35"/>
      <c r="ACB122" s="35"/>
      <c r="ACC122" s="35"/>
      <c r="ACD122" s="35"/>
      <c r="ACE122" s="35"/>
      <c r="ACF122" s="35"/>
      <c r="ACG122" s="35"/>
      <c r="ACH122" s="35"/>
      <c r="ACI122" s="35"/>
      <c r="ACJ122" s="35"/>
      <c r="ACK122" s="35"/>
      <c r="ACL122" s="35"/>
      <c r="ACM122" s="35"/>
      <c r="ACN122" s="35"/>
      <c r="ACO122" s="35"/>
      <c r="ACP122" s="35"/>
      <c r="ACQ122" s="35">
        <v>3</v>
      </c>
      <c r="ACR122" s="35"/>
      <c r="ACS122" s="35"/>
      <c r="ACT122" s="35"/>
      <c r="ACU122" s="35"/>
      <c r="ACV122" s="35"/>
      <c r="ACW122" s="35"/>
      <c r="ACX122" s="35"/>
      <c r="ACY122" s="35"/>
      <c r="ACZ122" s="35">
        <v>2</v>
      </c>
      <c r="ADA122" s="35"/>
      <c r="ADB122" s="35"/>
      <c r="ADC122" s="35"/>
      <c r="ADD122" s="35"/>
      <c r="ADE122" s="35"/>
      <c r="ADF122" s="35"/>
      <c r="ADG122" s="35"/>
      <c r="ADH122" s="35"/>
      <c r="ADI122" s="35"/>
      <c r="ADJ122" s="35"/>
      <c r="ADK122" s="35"/>
      <c r="ADL122" s="35"/>
      <c r="ADM122" s="35"/>
      <c r="ADN122" s="35"/>
      <c r="ADO122" s="35"/>
      <c r="ADP122" s="35"/>
      <c r="ADQ122" s="35"/>
      <c r="ADR122" s="35"/>
      <c r="ADS122" s="35"/>
      <c r="ADT122" s="35"/>
      <c r="ADU122" s="35"/>
      <c r="ADV122" s="35"/>
      <c r="ADW122" s="35"/>
      <c r="ADX122" s="35"/>
      <c r="ADY122" s="26">
        <f t="shared" si="4"/>
        <v>0</v>
      </c>
      <c r="ADZ122" s="5"/>
    </row>
    <row r="123" spans="1:806" s="33" customFormat="1" x14ac:dyDescent="0.2">
      <c r="A123" s="38" t="s">
        <v>105</v>
      </c>
      <c r="B123" s="65">
        <f t="shared" si="3"/>
        <v>0</v>
      </c>
      <c r="C123" s="57">
        <v>0.9</v>
      </c>
      <c r="D123" s="60">
        <v>44732</v>
      </c>
      <c r="E123" s="68">
        <v>33.85</v>
      </c>
      <c r="F123" s="67">
        <f t="shared" si="5"/>
        <v>0</v>
      </c>
      <c r="G123" s="6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15"/>
      <c r="BF123" s="15"/>
      <c r="BG123" s="136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  <c r="DE123" s="35"/>
      <c r="DF123" s="35"/>
      <c r="DG123" s="35"/>
      <c r="DH123" s="35"/>
      <c r="DI123" s="35"/>
      <c r="DJ123" s="35"/>
      <c r="DK123" s="35"/>
      <c r="DL123" s="35"/>
      <c r="DM123" s="35"/>
      <c r="DN123" s="35"/>
      <c r="DO123" s="35"/>
      <c r="DP123" s="35"/>
      <c r="DQ123" s="35"/>
      <c r="DR123" s="35"/>
      <c r="DS123" s="35"/>
      <c r="DT123" s="35"/>
      <c r="DU123" s="35"/>
      <c r="DV123" s="35"/>
      <c r="DW123" s="35"/>
      <c r="DX123" s="35"/>
      <c r="DY123" s="35"/>
      <c r="DZ123" s="35"/>
      <c r="EA123" s="35"/>
      <c r="EB123" s="35"/>
      <c r="EC123" s="35"/>
      <c r="ED123" s="35"/>
      <c r="EE123" s="35"/>
      <c r="EF123" s="35"/>
      <c r="EG123" s="35"/>
      <c r="EH123" s="35"/>
      <c r="EI123" s="35"/>
      <c r="EJ123" s="35"/>
      <c r="EK123" s="35"/>
      <c r="EL123" s="35"/>
      <c r="EM123" s="35"/>
      <c r="EN123" s="35"/>
      <c r="EO123" s="35"/>
      <c r="EP123" s="35"/>
      <c r="EQ123" s="35"/>
      <c r="ER123" s="35"/>
      <c r="ES123" s="35"/>
      <c r="ET123" s="35"/>
      <c r="EU123" s="35"/>
      <c r="EV123" s="35"/>
      <c r="EW123" s="35"/>
      <c r="EX123" s="35"/>
      <c r="EY123" s="35"/>
      <c r="EZ123" s="35"/>
      <c r="FA123" s="35"/>
      <c r="FB123" s="35"/>
      <c r="FC123" s="35"/>
      <c r="FD123" s="35"/>
      <c r="FE123" s="35"/>
      <c r="FF123" s="35"/>
      <c r="FG123" s="35"/>
      <c r="FH123" s="35"/>
      <c r="FI123" s="35"/>
      <c r="FJ123" s="35"/>
      <c r="FK123" s="35"/>
      <c r="FL123" s="35"/>
      <c r="FM123" s="35"/>
      <c r="FN123" s="35"/>
      <c r="FO123" s="35"/>
      <c r="FP123" s="35"/>
      <c r="FQ123" s="35"/>
      <c r="FR123" s="35"/>
      <c r="FS123" s="35"/>
      <c r="FT123" s="35"/>
      <c r="FU123" s="35"/>
      <c r="FV123" s="35"/>
      <c r="FW123" s="35"/>
      <c r="FX123" s="35"/>
      <c r="FY123" s="35"/>
      <c r="FZ123" s="35">
        <v>1.8</v>
      </c>
      <c r="GA123" s="35"/>
      <c r="GB123" s="35"/>
      <c r="GC123" s="35"/>
      <c r="GD123" s="35"/>
      <c r="GE123" s="35"/>
      <c r="GF123" s="35"/>
      <c r="GG123" s="35"/>
      <c r="GH123" s="35"/>
      <c r="GI123" s="35"/>
      <c r="GJ123" s="35"/>
      <c r="GK123" s="35"/>
      <c r="GL123" s="35"/>
      <c r="GM123" s="35"/>
      <c r="GN123" s="35"/>
      <c r="GO123" s="35"/>
      <c r="GP123" s="35"/>
      <c r="GQ123" s="35"/>
      <c r="GR123" s="35"/>
      <c r="GS123" s="35"/>
      <c r="GT123" s="35"/>
      <c r="GU123" s="35"/>
      <c r="GV123" s="35"/>
      <c r="GW123" s="35"/>
      <c r="GX123" s="35"/>
      <c r="GY123" s="35"/>
      <c r="GZ123" s="35"/>
      <c r="HA123" s="35"/>
      <c r="HB123" s="35"/>
      <c r="HC123" s="35"/>
      <c r="HD123" s="35"/>
      <c r="HE123" s="35"/>
      <c r="HF123" s="35"/>
      <c r="HG123" s="35"/>
      <c r="HH123" s="35"/>
      <c r="HI123" s="35"/>
      <c r="HJ123" s="35"/>
      <c r="HK123" s="35"/>
      <c r="HL123" s="35"/>
      <c r="HM123" s="35"/>
      <c r="HN123" s="35"/>
      <c r="HO123" s="35"/>
      <c r="HP123" s="35"/>
      <c r="HQ123" s="35"/>
      <c r="HR123" s="35"/>
      <c r="HS123" s="35"/>
      <c r="HT123" s="35"/>
      <c r="HU123" s="35"/>
      <c r="HV123" s="35"/>
      <c r="HW123" s="35"/>
      <c r="HX123" s="35"/>
      <c r="HY123" s="35"/>
      <c r="HZ123" s="35"/>
      <c r="IA123" s="35"/>
      <c r="IB123" s="35"/>
      <c r="IC123" s="35"/>
      <c r="ID123" s="35"/>
      <c r="IE123" s="35"/>
      <c r="IF123" s="35"/>
      <c r="IG123" s="35"/>
      <c r="IH123" s="35"/>
      <c r="II123" s="35"/>
      <c r="IJ123" s="35"/>
      <c r="IK123" s="35"/>
      <c r="IL123" s="35"/>
      <c r="IM123" s="35"/>
      <c r="IN123" s="35"/>
      <c r="IO123" s="35"/>
      <c r="IP123" s="35"/>
      <c r="IQ123" s="35"/>
      <c r="IR123" s="35"/>
      <c r="IS123" s="35"/>
      <c r="IT123" s="35"/>
      <c r="IU123" s="35"/>
      <c r="IV123" s="35"/>
      <c r="IW123" s="35"/>
      <c r="IX123" s="35"/>
      <c r="IY123" s="35"/>
      <c r="IZ123" s="35"/>
      <c r="JA123" s="35"/>
      <c r="JB123" s="35"/>
      <c r="JC123" s="35"/>
      <c r="JD123" s="35"/>
      <c r="JE123" s="35"/>
      <c r="JF123" s="35"/>
      <c r="JG123" s="35"/>
      <c r="JH123" s="35"/>
      <c r="JI123" s="35"/>
      <c r="JJ123" s="35"/>
      <c r="JK123" s="35"/>
      <c r="JL123" s="35"/>
      <c r="JM123" s="35"/>
      <c r="JN123" s="35"/>
      <c r="JO123" s="35"/>
      <c r="JP123" s="35"/>
      <c r="JQ123" s="35"/>
      <c r="JR123" s="35"/>
      <c r="JS123" s="35"/>
      <c r="JT123" s="35"/>
      <c r="JU123" s="35"/>
      <c r="JV123" s="35"/>
      <c r="JW123" s="35"/>
      <c r="JX123" s="35"/>
      <c r="JY123" s="35"/>
      <c r="JZ123" s="35"/>
      <c r="KA123" s="35"/>
      <c r="KB123" s="35"/>
      <c r="KC123" s="35"/>
      <c r="KD123" s="35"/>
      <c r="KE123" s="35"/>
      <c r="KF123" s="35"/>
      <c r="KG123" s="35"/>
      <c r="KH123" s="35"/>
      <c r="KI123" s="35"/>
      <c r="KJ123" s="35"/>
      <c r="KK123" s="35"/>
      <c r="KL123" s="35"/>
      <c r="KM123" s="35"/>
      <c r="KN123" s="35"/>
      <c r="KO123" s="35"/>
      <c r="KP123" s="35"/>
      <c r="KQ123" s="35"/>
      <c r="KR123" s="35"/>
      <c r="KS123" s="35"/>
      <c r="KT123" s="35"/>
      <c r="KU123" s="35"/>
      <c r="KV123" s="35"/>
      <c r="KW123" s="35"/>
      <c r="KX123" s="35"/>
      <c r="KY123" s="35"/>
      <c r="KZ123" s="35"/>
      <c r="LA123" s="35"/>
      <c r="LB123" s="35"/>
      <c r="LC123" s="35"/>
      <c r="LD123" s="35"/>
      <c r="LE123" s="35"/>
      <c r="LF123" s="35"/>
      <c r="LG123" s="35"/>
      <c r="LH123" s="35"/>
      <c r="LI123" s="35"/>
      <c r="LJ123" s="35"/>
      <c r="LK123" s="35"/>
      <c r="LL123" s="35"/>
      <c r="LM123" s="35"/>
      <c r="LN123" s="35"/>
      <c r="LO123" s="35"/>
      <c r="LP123" s="35"/>
      <c r="LQ123" s="35"/>
      <c r="LR123" s="35"/>
      <c r="LS123" s="35"/>
      <c r="LT123" s="35"/>
      <c r="LU123" s="35"/>
      <c r="LV123" s="35"/>
      <c r="LW123" s="35"/>
      <c r="LX123" s="35"/>
      <c r="LY123" s="35"/>
      <c r="LZ123" s="35"/>
      <c r="MA123" s="35"/>
      <c r="MB123" s="35"/>
      <c r="MC123" s="35"/>
      <c r="MD123" s="35"/>
      <c r="ME123" s="35"/>
      <c r="MF123" s="35"/>
      <c r="MG123" s="35"/>
      <c r="MH123" s="35"/>
      <c r="MI123" s="35"/>
      <c r="MJ123" s="35"/>
      <c r="MK123" s="35"/>
      <c r="ML123" s="35"/>
      <c r="MM123" s="35"/>
      <c r="MN123" s="35"/>
      <c r="MO123" s="35"/>
      <c r="MP123" s="35"/>
      <c r="MQ123" s="35"/>
      <c r="MR123" s="35"/>
      <c r="MS123" s="35"/>
      <c r="MT123" s="35"/>
      <c r="MU123" s="35"/>
      <c r="MV123" s="35"/>
      <c r="MW123" s="35"/>
      <c r="MX123" s="35"/>
      <c r="MY123" s="35"/>
      <c r="MZ123" s="35"/>
      <c r="NA123" s="35"/>
      <c r="NB123" s="35"/>
      <c r="NC123" s="35"/>
      <c r="ND123" s="35"/>
      <c r="NE123" s="35"/>
      <c r="NF123" s="35"/>
      <c r="NG123" s="35"/>
      <c r="NH123" s="35"/>
      <c r="NI123" s="35"/>
      <c r="NJ123" s="35"/>
      <c r="NK123" s="35"/>
      <c r="NL123" s="35"/>
      <c r="NM123" s="35"/>
      <c r="NN123" s="35"/>
      <c r="NO123" s="35"/>
      <c r="NP123" s="35"/>
      <c r="NQ123" s="35"/>
      <c r="NR123" s="35"/>
      <c r="NS123" s="35"/>
      <c r="NT123" s="35"/>
      <c r="NU123" s="35"/>
      <c r="NV123" s="35"/>
      <c r="NW123" s="35"/>
      <c r="NX123" s="35"/>
      <c r="NY123" s="35"/>
      <c r="NZ123" s="35"/>
      <c r="OA123" s="35"/>
      <c r="OB123" s="35"/>
      <c r="OC123" s="35"/>
      <c r="OD123" s="35"/>
      <c r="OE123" s="35"/>
      <c r="OF123" s="35"/>
      <c r="OG123" s="35"/>
      <c r="OH123" s="35"/>
      <c r="OI123" s="35"/>
      <c r="OJ123" s="35"/>
      <c r="OK123" s="35"/>
      <c r="OL123" s="35"/>
      <c r="OM123" s="35"/>
      <c r="ON123" s="35"/>
      <c r="OO123" s="35"/>
      <c r="OP123" s="35"/>
      <c r="OQ123" s="35"/>
      <c r="OR123" s="35"/>
      <c r="OS123" s="35"/>
      <c r="OT123" s="35"/>
      <c r="OU123" s="35"/>
      <c r="OV123" s="35"/>
      <c r="OW123" s="35"/>
      <c r="OX123" s="35"/>
      <c r="OY123" s="35"/>
      <c r="OZ123" s="35"/>
      <c r="PA123" s="35"/>
      <c r="PB123" s="35"/>
      <c r="PC123" s="35"/>
      <c r="PD123" s="35"/>
      <c r="PE123" s="35"/>
      <c r="PF123" s="35"/>
      <c r="PG123" s="35"/>
      <c r="PH123" s="35"/>
      <c r="PI123" s="35"/>
      <c r="PJ123" s="35"/>
      <c r="PK123" s="35"/>
      <c r="PL123" s="35"/>
      <c r="PM123" s="35"/>
      <c r="PN123" s="35"/>
      <c r="PO123" s="35"/>
      <c r="PP123" s="35"/>
      <c r="PQ123" s="35"/>
      <c r="PR123" s="35"/>
      <c r="PS123" s="35"/>
      <c r="PT123" s="35"/>
      <c r="PU123" s="35"/>
      <c r="PV123" s="35"/>
      <c r="PW123" s="35"/>
      <c r="PX123" s="35"/>
      <c r="PY123" s="35"/>
      <c r="PZ123" s="35"/>
      <c r="QA123" s="35"/>
      <c r="QB123" s="35"/>
      <c r="QC123" s="35"/>
      <c r="QD123" s="35"/>
      <c r="QE123" s="35"/>
      <c r="QF123" s="35"/>
      <c r="QG123" s="35"/>
      <c r="QH123" s="35"/>
      <c r="QI123" s="35"/>
      <c r="QJ123" s="35"/>
      <c r="QK123" s="35"/>
      <c r="QL123" s="35"/>
      <c r="QM123" s="35"/>
      <c r="QN123" s="35"/>
      <c r="QO123" s="35"/>
      <c r="QP123" s="35"/>
      <c r="QQ123" s="35"/>
      <c r="QR123" s="35"/>
      <c r="QS123" s="35"/>
      <c r="QT123" s="35"/>
      <c r="QU123" s="35"/>
      <c r="QV123" s="35"/>
      <c r="QW123" s="35"/>
      <c r="QX123" s="35"/>
      <c r="QY123" s="35"/>
      <c r="QZ123" s="35"/>
      <c r="RA123" s="35"/>
      <c r="RB123" s="35"/>
      <c r="RC123" s="35"/>
      <c r="RD123" s="35"/>
      <c r="RE123" s="35"/>
      <c r="RF123" s="35"/>
      <c r="RG123" s="35"/>
      <c r="RH123" s="35"/>
      <c r="RI123" s="35"/>
      <c r="RJ123" s="35"/>
      <c r="RK123" s="35"/>
      <c r="RL123" s="35"/>
      <c r="RM123" s="35"/>
      <c r="RN123" s="35"/>
      <c r="RO123" s="35"/>
      <c r="RP123" s="35"/>
      <c r="RQ123" s="35"/>
      <c r="RR123" s="35"/>
      <c r="RS123" s="35"/>
      <c r="RT123" s="35"/>
      <c r="RU123" s="35"/>
      <c r="RV123" s="35"/>
      <c r="RW123" s="35"/>
      <c r="RX123" s="35"/>
      <c r="RY123" s="35"/>
      <c r="RZ123" s="35"/>
      <c r="SA123" s="35"/>
      <c r="SB123" s="35"/>
      <c r="SC123" s="35"/>
      <c r="SD123" s="35"/>
      <c r="SE123" s="35"/>
      <c r="SF123" s="35"/>
      <c r="SG123" s="35"/>
      <c r="SH123" s="35"/>
      <c r="SI123" s="35"/>
      <c r="SJ123" s="35"/>
      <c r="SK123" s="35"/>
      <c r="SL123" s="35"/>
      <c r="SM123" s="35"/>
      <c r="SN123" s="35"/>
      <c r="SO123" s="35"/>
      <c r="SP123" s="35"/>
      <c r="SQ123" s="35"/>
      <c r="SR123" s="35"/>
      <c r="SS123" s="35"/>
      <c r="ST123" s="35"/>
      <c r="SU123" s="35"/>
      <c r="SV123" s="35"/>
      <c r="SW123" s="35"/>
      <c r="SX123" s="35"/>
      <c r="SY123" s="35"/>
      <c r="SZ123" s="35"/>
      <c r="TA123" s="35"/>
      <c r="TB123" s="35"/>
      <c r="TC123" s="35"/>
      <c r="TD123" s="35"/>
      <c r="TE123" s="35"/>
      <c r="TF123" s="35"/>
      <c r="TG123" s="35"/>
      <c r="TH123" s="35"/>
      <c r="TI123" s="35"/>
      <c r="TJ123" s="35"/>
      <c r="TK123" s="35"/>
      <c r="TL123" s="35"/>
      <c r="TM123" s="35"/>
      <c r="TN123" s="35"/>
      <c r="TO123" s="35"/>
      <c r="TP123" s="35"/>
      <c r="TQ123" s="35"/>
      <c r="TR123" s="35"/>
      <c r="TS123" s="35"/>
      <c r="TT123" s="35"/>
      <c r="TU123" s="35"/>
      <c r="TV123" s="35"/>
      <c r="TW123" s="35"/>
      <c r="TX123" s="35"/>
      <c r="TY123" s="35"/>
      <c r="TZ123" s="35"/>
      <c r="UA123" s="35"/>
      <c r="UB123" s="35"/>
      <c r="UC123" s="35"/>
      <c r="UD123" s="35"/>
      <c r="UE123" s="35"/>
      <c r="UF123" s="35"/>
      <c r="UG123" s="35"/>
      <c r="UH123" s="35"/>
      <c r="UI123" s="35"/>
      <c r="UJ123" s="35"/>
      <c r="UK123" s="35"/>
      <c r="UL123" s="35"/>
      <c r="UM123" s="35"/>
      <c r="UN123" s="35"/>
      <c r="UO123" s="35"/>
      <c r="UP123" s="35"/>
      <c r="UQ123" s="35"/>
      <c r="UR123" s="35"/>
      <c r="US123" s="35"/>
      <c r="UT123" s="35"/>
      <c r="UU123" s="35"/>
      <c r="UV123" s="35"/>
      <c r="UW123" s="35"/>
      <c r="UX123" s="35"/>
      <c r="UY123" s="35"/>
      <c r="UZ123" s="35"/>
      <c r="VA123" s="35"/>
      <c r="VB123" s="35"/>
      <c r="VC123" s="35"/>
      <c r="VD123" s="35"/>
      <c r="VE123" s="35"/>
      <c r="VF123" s="35"/>
      <c r="VG123" s="35"/>
      <c r="VH123" s="35"/>
      <c r="VI123" s="35"/>
      <c r="VJ123" s="35"/>
      <c r="VK123" s="35"/>
      <c r="VL123" s="35"/>
      <c r="VM123" s="35"/>
      <c r="VN123" s="35"/>
      <c r="VO123" s="35"/>
      <c r="VP123" s="35"/>
      <c r="VQ123" s="35"/>
      <c r="VR123" s="35"/>
      <c r="VS123" s="35"/>
      <c r="VT123" s="35"/>
      <c r="VU123" s="35"/>
      <c r="VV123" s="35"/>
      <c r="VW123" s="35"/>
      <c r="VX123" s="35"/>
      <c r="VY123" s="35"/>
      <c r="VZ123" s="35"/>
      <c r="WA123" s="35"/>
      <c r="WB123" s="35"/>
      <c r="WC123" s="35"/>
      <c r="WD123" s="35"/>
      <c r="WE123" s="35"/>
      <c r="WF123" s="35"/>
      <c r="WG123" s="35"/>
      <c r="WH123" s="35"/>
      <c r="WI123" s="35"/>
      <c r="WJ123" s="35"/>
      <c r="WK123" s="35"/>
      <c r="WL123" s="35"/>
      <c r="WM123" s="35"/>
      <c r="WN123" s="35"/>
      <c r="WO123" s="35"/>
      <c r="WP123" s="35"/>
      <c r="WQ123" s="35"/>
      <c r="WR123" s="35"/>
      <c r="WS123" s="35"/>
      <c r="WT123" s="35"/>
      <c r="WU123" s="35"/>
      <c r="WV123" s="35"/>
      <c r="WW123" s="35"/>
      <c r="WX123" s="35"/>
      <c r="WY123" s="35"/>
      <c r="WZ123" s="35"/>
      <c r="XA123" s="35"/>
      <c r="XB123" s="35">
        <v>2.7</v>
      </c>
      <c r="XC123" s="35"/>
      <c r="XD123" s="35"/>
      <c r="XE123" s="35"/>
      <c r="XF123" s="35"/>
      <c r="XG123" s="35"/>
      <c r="XH123" s="35">
        <v>2.7</v>
      </c>
      <c r="XI123" s="35"/>
      <c r="XJ123" s="35"/>
      <c r="XK123" s="35"/>
      <c r="XL123" s="35"/>
      <c r="XM123" s="35"/>
      <c r="XN123" s="35"/>
      <c r="XO123" s="35"/>
      <c r="XP123" s="35"/>
      <c r="XQ123" s="35"/>
      <c r="XR123" s="35"/>
      <c r="XS123" s="35"/>
      <c r="XT123" s="35"/>
      <c r="XU123" s="35"/>
      <c r="XV123" s="35"/>
      <c r="XW123" s="35"/>
      <c r="XX123" s="35"/>
      <c r="XY123" s="35">
        <v>1.8</v>
      </c>
      <c r="XZ123" s="35"/>
      <c r="YA123" s="35"/>
      <c r="YB123" s="35"/>
      <c r="YC123" s="35"/>
      <c r="YD123" s="35"/>
      <c r="YE123" s="35"/>
      <c r="YF123" s="35"/>
      <c r="YG123" s="35"/>
      <c r="YH123" s="35"/>
      <c r="YI123" s="35"/>
      <c r="YJ123" s="35"/>
      <c r="YK123" s="35"/>
      <c r="YL123" s="35"/>
      <c r="YM123" s="35"/>
      <c r="YN123" s="35"/>
      <c r="YO123" s="35"/>
      <c r="YP123" s="35"/>
      <c r="YQ123" s="35"/>
      <c r="YR123" s="35"/>
      <c r="YS123" s="35"/>
      <c r="YT123" s="35"/>
      <c r="YU123" s="35"/>
      <c r="YV123" s="35"/>
      <c r="YW123" s="35"/>
      <c r="YX123" s="35"/>
      <c r="YY123" s="35"/>
      <c r="YZ123" s="35"/>
      <c r="ZA123" s="35"/>
      <c r="ZB123" s="35"/>
      <c r="ZC123" s="35"/>
      <c r="ZD123" s="35"/>
      <c r="ZE123" s="35"/>
      <c r="ZF123" s="35"/>
      <c r="ZG123" s="35"/>
      <c r="ZH123" s="35"/>
      <c r="ZI123" s="35"/>
      <c r="ZJ123" s="35"/>
      <c r="ZK123" s="35"/>
      <c r="ZL123" s="35"/>
      <c r="ZM123" s="35"/>
      <c r="ZN123" s="35"/>
      <c r="ZO123" s="35"/>
      <c r="ZP123" s="35"/>
      <c r="ZQ123" s="35"/>
      <c r="ZR123" s="35"/>
      <c r="ZS123" s="35"/>
      <c r="ZT123" s="35"/>
      <c r="ZU123" s="35"/>
      <c r="ZV123" s="35"/>
      <c r="ZW123" s="35"/>
      <c r="ZX123" s="35"/>
      <c r="ZY123" s="35"/>
      <c r="ZZ123" s="35"/>
      <c r="AAA123" s="35"/>
      <c r="AAB123" s="35"/>
      <c r="AAC123" s="35"/>
      <c r="AAD123" s="35"/>
      <c r="AAE123" s="35"/>
      <c r="AAF123" s="35"/>
      <c r="AAG123" s="35"/>
      <c r="AAH123" s="35"/>
      <c r="AAI123" s="35"/>
      <c r="AAJ123" s="35"/>
      <c r="AAK123" s="35"/>
      <c r="AAL123" s="35"/>
      <c r="AAM123" s="35"/>
      <c r="AAN123" s="35"/>
      <c r="AAO123" s="35"/>
      <c r="AAP123" s="35"/>
      <c r="AAQ123" s="35"/>
      <c r="AAR123" s="35"/>
      <c r="AAS123" s="35"/>
      <c r="AAT123" s="35"/>
      <c r="AAU123" s="35"/>
      <c r="AAV123" s="35"/>
      <c r="AAW123" s="35"/>
      <c r="AAX123" s="35"/>
      <c r="AAY123" s="35"/>
      <c r="AAZ123" s="35"/>
      <c r="ABA123" s="35"/>
      <c r="ABB123" s="35"/>
      <c r="ABC123" s="35"/>
      <c r="ABD123" s="35"/>
      <c r="ABE123" s="35"/>
      <c r="ABF123" s="35"/>
      <c r="ABG123" s="35"/>
      <c r="ABH123" s="35"/>
      <c r="ABI123" s="35"/>
      <c r="ABJ123" s="35"/>
      <c r="ABK123" s="35"/>
      <c r="ABL123" s="35"/>
      <c r="ABM123" s="35"/>
      <c r="ABN123" s="35"/>
      <c r="ABO123" s="35"/>
      <c r="ABP123" s="35"/>
      <c r="ABQ123" s="35"/>
      <c r="ABR123" s="35"/>
      <c r="ABS123" s="35"/>
      <c r="ABT123" s="35"/>
      <c r="ABU123" s="35"/>
      <c r="ABV123" s="35"/>
      <c r="ABW123" s="35"/>
      <c r="ABX123" s="35"/>
      <c r="ABY123" s="35"/>
      <c r="ABZ123" s="35"/>
      <c r="ACA123" s="35"/>
      <c r="ACB123" s="35"/>
      <c r="ACC123" s="35"/>
      <c r="ACD123" s="35"/>
      <c r="ACE123" s="35"/>
      <c r="ACF123" s="35"/>
      <c r="ACG123" s="35"/>
      <c r="ACH123" s="35"/>
      <c r="ACI123" s="35"/>
      <c r="ACJ123" s="35"/>
      <c r="ACK123" s="35"/>
      <c r="ACL123" s="35"/>
      <c r="ACM123" s="35"/>
      <c r="ACN123" s="35"/>
      <c r="ACO123" s="35"/>
      <c r="ACP123" s="35"/>
      <c r="ACQ123" s="35"/>
      <c r="ACR123" s="35"/>
      <c r="ACS123" s="35"/>
      <c r="ACT123" s="35"/>
      <c r="ACU123" s="35"/>
      <c r="ACV123" s="35"/>
      <c r="ACW123" s="35"/>
      <c r="ACX123" s="35"/>
      <c r="ACY123" s="35"/>
      <c r="ACZ123" s="35"/>
      <c r="ADA123" s="35"/>
      <c r="ADB123" s="35"/>
      <c r="ADC123" s="35"/>
      <c r="ADD123" s="35"/>
      <c r="ADE123" s="35"/>
      <c r="ADF123" s="35"/>
      <c r="ADG123" s="35"/>
      <c r="ADH123" s="35"/>
      <c r="ADI123" s="35"/>
      <c r="ADJ123" s="35"/>
      <c r="ADK123" s="35"/>
      <c r="ADL123" s="35"/>
      <c r="ADM123" s="35"/>
      <c r="ADN123" s="35"/>
      <c r="ADO123" s="35"/>
      <c r="ADP123" s="35"/>
      <c r="ADQ123" s="35"/>
      <c r="ADR123" s="35"/>
      <c r="ADS123" s="35"/>
      <c r="ADT123" s="35"/>
      <c r="ADU123" s="35"/>
      <c r="ADV123" s="35"/>
      <c r="ADW123" s="35"/>
      <c r="ADX123" s="35"/>
      <c r="ADY123" s="26">
        <f t="shared" si="4"/>
        <v>0</v>
      </c>
      <c r="ADZ123" s="5"/>
    </row>
    <row r="124" spans="1:806" s="33" customFormat="1" x14ac:dyDescent="0.2">
      <c r="A124" s="38" t="s">
        <v>330</v>
      </c>
      <c r="B124" s="65">
        <f t="shared" si="3"/>
        <v>0</v>
      </c>
      <c r="C124" s="57">
        <v>1</v>
      </c>
      <c r="D124" s="60">
        <v>44760</v>
      </c>
      <c r="E124" s="68">
        <v>51.23</v>
      </c>
      <c r="F124" s="67">
        <f t="shared" si="5"/>
        <v>0</v>
      </c>
      <c r="G124" s="6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15"/>
      <c r="BF124" s="15"/>
      <c r="BG124" s="136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5"/>
      <c r="CU124" s="35"/>
      <c r="CV124" s="35"/>
      <c r="CW124" s="35"/>
      <c r="CX124" s="35"/>
      <c r="CY124" s="35"/>
      <c r="CZ124" s="35"/>
      <c r="DA124" s="35"/>
      <c r="DB124" s="35"/>
      <c r="DC124" s="35"/>
      <c r="DD124" s="35"/>
      <c r="DE124" s="35"/>
      <c r="DF124" s="35"/>
      <c r="DG124" s="35"/>
      <c r="DH124" s="35"/>
      <c r="DI124" s="35"/>
      <c r="DJ124" s="35"/>
      <c r="DK124" s="35"/>
      <c r="DL124" s="35"/>
      <c r="DM124" s="35"/>
      <c r="DN124" s="35"/>
      <c r="DO124" s="35"/>
      <c r="DP124" s="35"/>
      <c r="DQ124" s="35"/>
      <c r="DR124" s="35"/>
      <c r="DS124" s="35"/>
      <c r="DT124" s="35"/>
      <c r="DU124" s="35"/>
      <c r="DV124" s="35"/>
      <c r="DW124" s="35"/>
      <c r="DX124" s="35"/>
      <c r="DY124" s="35"/>
      <c r="DZ124" s="35"/>
      <c r="EA124" s="35"/>
      <c r="EB124" s="35"/>
      <c r="EC124" s="35"/>
      <c r="ED124" s="35"/>
      <c r="EE124" s="35"/>
      <c r="EF124" s="35"/>
      <c r="EG124" s="35"/>
      <c r="EH124" s="35"/>
      <c r="EI124" s="35"/>
      <c r="EJ124" s="35"/>
      <c r="EK124" s="35"/>
      <c r="EL124" s="35"/>
      <c r="EM124" s="35"/>
      <c r="EN124" s="35"/>
      <c r="EO124" s="35"/>
      <c r="EP124" s="35"/>
      <c r="EQ124" s="35"/>
      <c r="ER124" s="35"/>
      <c r="ES124" s="35"/>
      <c r="ET124" s="35"/>
      <c r="EU124" s="35"/>
      <c r="EV124" s="35"/>
      <c r="EW124" s="35"/>
      <c r="EX124" s="35"/>
      <c r="EY124" s="35"/>
      <c r="EZ124" s="35"/>
      <c r="FA124" s="35"/>
      <c r="FB124" s="35"/>
      <c r="FC124" s="35"/>
      <c r="FD124" s="35"/>
      <c r="FE124" s="35"/>
      <c r="FF124" s="35"/>
      <c r="FG124" s="35"/>
      <c r="FH124" s="35"/>
      <c r="FI124" s="35"/>
      <c r="FJ124" s="35"/>
      <c r="FK124" s="35"/>
      <c r="FL124" s="35"/>
      <c r="FM124" s="35"/>
      <c r="FN124" s="35"/>
      <c r="FO124" s="35"/>
      <c r="FP124" s="35"/>
      <c r="FQ124" s="35"/>
      <c r="FR124" s="35"/>
      <c r="FS124" s="35"/>
      <c r="FT124" s="35"/>
      <c r="FU124" s="35"/>
      <c r="FV124" s="35"/>
      <c r="FW124" s="35"/>
      <c r="FX124" s="35"/>
      <c r="FY124" s="35"/>
      <c r="FZ124" s="35"/>
      <c r="GA124" s="35"/>
      <c r="GB124" s="35"/>
      <c r="GC124" s="35"/>
      <c r="GD124" s="35"/>
      <c r="GE124" s="35"/>
      <c r="GF124" s="35"/>
      <c r="GG124" s="35"/>
      <c r="GH124" s="35"/>
      <c r="GI124" s="35"/>
      <c r="GJ124" s="35"/>
      <c r="GK124" s="35"/>
      <c r="GL124" s="35"/>
      <c r="GM124" s="35"/>
      <c r="GN124" s="35"/>
      <c r="GO124" s="35"/>
      <c r="GP124" s="35"/>
      <c r="GQ124" s="35"/>
      <c r="GR124" s="35"/>
      <c r="GS124" s="35"/>
      <c r="GT124" s="35"/>
      <c r="GU124" s="35"/>
      <c r="GV124" s="35"/>
      <c r="GW124" s="35"/>
      <c r="GX124" s="35"/>
      <c r="GY124" s="35"/>
      <c r="GZ124" s="35"/>
      <c r="HA124" s="35"/>
      <c r="HB124" s="35"/>
      <c r="HC124" s="35"/>
      <c r="HD124" s="35"/>
      <c r="HE124" s="35"/>
      <c r="HF124" s="35"/>
      <c r="HG124" s="35"/>
      <c r="HH124" s="35"/>
      <c r="HI124" s="35"/>
      <c r="HJ124" s="35"/>
      <c r="HK124" s="35"/>
      <c r="HL124" s="35"/>
      <c r="HM124" s="35"/>
      <c r="HN124" s="35"/>
      <c r="HO124" s="35"/>
      <c r="HP124" s="35"/>
      <c r="HQ124" s="35"/>
      <c r="HR124" s="35"/>
      <c r="HS124" s="35"/>
      <c r="HT124" s="35"/>
      <c r="HU124" s="35"/>
      <c r="HV124" s="35"/>
      <c r="HW124" s="35"/>
      <c r="HX124" s="35"/>
      <c r="HY124" s="35"/>
      <c r="HZ124" s="35"/>
      <c r="IA124" s="35"/>
      <c r="IB124" s="35"/>
      <c r="IC124" s="35"/>
      <c r="ID124" s="35"/>
      <c r="IE124" s="35"/>
      <c r="IF124" s="35"/>
      <c r="IG124" s="35"/>
      <c r="IH124" s="35"/>
      <c r="II124" s="35"/>
      <c r="IJ124" s="35"/>
      <c r="IK124" s="35"/>
      <c r="IL124" s="35"/>
      <c r="IM124" s="35"/>
      <c r="IN124" s="35"/>
      <c r="IO124" s="35"/>
      <c r="IP124" s="35"/>
      <c r="IQ124" s="35"/>
      <c r="IR124" s="35"/>
      <c r="IS124" s="35"/>
      <c r="IT124" s="35"/>
      <c r="IU124" s="35"/>
      <c r="IV124" s="35"/>
      <c r="IW124" s="35"/>
      <c r="IX124" s="35"/>
      <c r="IY124" s="35"/>
      <c r="IZ124" s="35"/>
      <c r="JA124" s="35"/>
      <c r="JB124" s="35"/>
      <c r="JC124" s="35"/>
      <c r="JD124" s="35"/>
      <c r="JE124" s="35"/>
      <c r="JF124" s="35"/>
      <c r="JG124" s="35"/>
      <c r="JH124" s="35"/>
      <c r="JI124" s="35"/>
      <c r="JJ124" s="35"/>
      <c r="JK124" s="35"/>
      <c r="JL124" s="35"/>
      <c r="JM124" s="35"/>
      <c r="JN124" s="35"/>
      <c r="JO124" s="35"/>
      <c r="JP124" s="35"/>
      <c r="JQ124" s="35"/>
      <c r="JR124" s="35"/>
      <c r="JS124" s="35"/>
      <c r="JT124" s="35"/>
      <c r="JU124" s="35"/>
      <c r="JV124" s="35"/>
      <c r="JW124" s="35"/>
      <c r="JX124" s="35"/>
      <c r="JY124" s="35"/>
      <c r="JZ124" s="35"/>
      <c r="KA124" s="35"/>
      <c r="KB124" s="35"/>
      <c r="KC124" s="35"/>
      <c r="KD124" s="35"/>
      <c r="KE124" s="35"/>
      <c r="KF124" s="35"/>
      <c r="KG124" s="35"/>
      <c r="KH124" s="35"/>
      <c r="KI124" s="35"/>
      <c r="KJ124" s="35"/>
      <c r="KK124" s="35"/>
      <c r="KL124" s="35"/>
      <c r="KM124" s="35"/>
      <c r="KN124" s="35"/>
      <c r="KO124" s="35"/>
      <c r="KP124" s="35"/>
      <c r="KQ124" s="35"/>
      <c r="KR124" s="35"/>
      <c r="KS124" s="35"/>
      <c r="KT124" s="35"/>
      <c r="KU124" s="35"/>
      <c r="KV124" s="35"/>
      <c r="KW124" s="35"/>
      <c r="KX124" s="35"/>
      <c r="KY124" s="35"/>
      <c r="KZ124" s="35"/>
      <c r="LA124" s="35"/>
      <c r="LB124" s="35"/>
      <c r="LC124" s="35"/>
      <c r="LD124" s="35"/>
      <c r="LE124" s="35"/>
      <c r="LF124" s="35"/>
      <c r="LG124" s="35"/>
      <c r="LH124" s="35"/>
      <c r="LI124" s="35"/>
      <c r="LJ124" s="35"/>
      <c r="LK124" s="35"/>
      <c r="LL124" s="35"/>
      <c r="LM124" s="35"/>
      <c r="LN124" s="35"/>
      <c r="LO124" s="35"/>
      <c r="LP124" s="35"/>
      <c r="LQ124" s="35"/>
      <c r="LR124" s="35"/>
      <c r="LS124" s="35"/>
      <c r="LT124" s="35"/>
      <c r="LU124" s="35"/>
      <c r="LV124" s="35"/>
      <c r="LW124" s="35"/>
      <c r="LX124" s="35"/>
      <c r="LY124" s="35"/>
      <c r="LZ124" s="35"/>
      <c r="MA124" s="35"/>
      <c r="MB124" s="35"/>
      <c r="MC124" s="35"/>
      <c r="MD124" s="35"/>
      <c r="ME124" s="35"/>
      <c r="MF124" s="35"/>
      <c r="MG124" s="35"/>
      <c r="MH124" s="35"/>
      <c r="MI124" s="35"/>
      <c r="MJ124" s="35"/>
      <c r="MK124" s="35"/>
      <c r="ML124" s="35"/>
      <c r="MM124" s="35"/>
      <c r="MN124" s="35"/>
      <c r="MO124" s="35"/>
      <c r="MP124" s="35"/>
      <c r="MQ124" s="35"/>
      <c r="MR124" s="35"/>
      <c r="MS124" s="35"/>
      <c r="MT124" s="35"/>
      <c r="MU124" s="35"/>
      <c r="MV124" s="35"/>
      <c r="MW124" s="35"/>
      <c r="MX124" s="35"/>
      <c r="MY124" s="35"/>
      <c r="MZ124" s="35"/>
      <c r="NA124" s="35"/>
      <c r="NB124" s="35"/>
      <c r="NC124" s="35"/>
      <c r="ND124" s="35"/>
      <c r="NE124" s="35"/>
      <c r="NF124" s="35"/>
      <c r="NG124" s="35"/>
      <c r="NH124" s="35"/>
      <c r="NI124" s="35"/>
      <c r="NJ124" s="35"/>
      <c r="NK124" s="35"/>
      <c r="NL124" s="35"/>
      <c r="NM124" s="35"/>
      <c r="NN124" s="35"/>
      <c r="NO124" s="35"/>
      <c r="NP124" s="35"/>
      <c r="NQ124" s="35"/>
      <c r="NR124" s="35"/>
      <c r="NS124" s="35"/>
      <c r="NT124" s="35"/>
      <c r="NU124" s="35">
        <v>1</v>
      </c>
      <c r="NV124" s="35"/>
      <c r="NW124" s="35"/>
      <c r="NX124" s="35"/>
      <c r="NY124" s="35"/>
      <c r="NZ124" s="35"/>
      <c r="OA124" s="35"/>
      <c r="OB124" s="35"/>
      <c r="OC124" s="35"/>
      <c r="OD124" s="35"/>
      <c r="OE124" s="35"/>
      <c r="OF124" s="35"/>
      <c r="OG124" s="35"/>
      <c r="OH124" s="35"/>
      <c r="OI124" s="35"/>
      <c r="OJ124" s="35"/>
      <c r="OK124" s="35"/>
      <c r="OL124" s="35"/>
      <c r="OM124" s="35"/>
      <c r="ON124" s="35"/>
      <c r="OO124" s="35"/>
      <c r="OP124" s="35"/>
      <c r="OQ124" s="35"/>
      <c r="OR124" s="35"/>
      <c r="OS124" s="35"/>
      <c r="OT124" s="35"/>
      <c r="OU124" s="35"/>
      <c r="OV124" s="35"/>
      <c r="OW124" s="35"/>
      <c r="OX124" s="35"/>
      <c r="OY124" s="35"/>
      <c r="OZ124" s="35"/>
      <c r="PA124" s="35"/>
      <c r="PB124" s="35"/>
      <c r="PC124" s="35"/>
      <c r="PD124" s="35"/>
      <c r="PE124" s="35"/>
      <c r="PF124" s="35"/>
      <c r="PG124" s="35"/>
      <c r="PH124" s="35"/>
      <c r="PI124" s="35"/>
      <c r="PJ124" s="35"/>
      <c r="PK124" s="35"/>
      <c r="PL124" s="35"/>
      <c r="PM124" s="35"/>
      <c r="PN124" s="35"/>
      <c r="PO124" s="35"/>
      <c r="PP124" s="35"/>
      <c r="PQ124" s="35"/>
      <c r="PR124" s="35"/>
      <c r="PS124" s="35"/>
      <c r="PT124" s="35"/>
      <c r="PU124" s="35"/>
      <c r="PV124" s="35"/>
      <c r="PW124" s="35"/>
      <c r="PX124" s="35"/>
      <c r="PY124" s="35"/>
      <c r="PZ124" s="35"/>
      <c r="QA124" s="35"/>
      <c r="QB124" s="35"/>
      <c r="QC124" s="35"/>
      <c r="QD124" s="35"/>
      <c r="QE124" s="35"/>
      <c r="QF124" s="35"/>
      <c r="QG124" s="35"/>
      <c r="QH124" s="35"/>
      <c r="QI124" s="35"/>
      <c r="QJ124" s="35"/>
      <c r="QK124" s="35"/>
      <c r="QL124" s="35"/>
      <c r="QM124" s="35"/>
      <c r="QN124" s="35"/>
      <c r="QO124" s="35"/>
      <c r="QP124" s="35"/>
      <c r="QQ124" s="35"/>
      <c r="QR124" s="35"/>
      <c r="QS124" s="35"/>
      <c r="QT124" s="35"/>
      <c r="QU124" s="35"/>
      <c r="QV124" s="35"/>
      <c r="QW124" s="35"/>
      <c r="QX124" s="35"/>
      <c r="QY124" s="35"/>
      <c r="QZ124" s="35"/>
      <c r="RA124" s="35"/>
      <c r="RB124" s="35"/>
      <c r="RC124" s="35"/>
      <c r="RD124" s="35"/>
      <c r="RE124" s="35"/>
      <c r="RF124" s="35"/>
      <c r="RG124" s="35"/>
      <c r="RH124" s="35"/>
      <c r="RI124" s="35"/>
      <c r="RJ124" s="35"/>
      <c r="RK124" s="35"/>
      <c r="RL124" s="35"/>
      <c r="RM124" s="35"/>
      <c r="RN124" s="35"/>
      <c r="RO124" s="35"/>
      <c r="RP124" s="35"/>
      <c r="RQ124" s="35"/>
      <c r="RR124" s="35"/>
      <c r="RS124" s="35"/>
      <c r="RT124" s="35"/>
      <c r="RU124" s="35"/>
      <c r="RV124" s="35"/>
      <c r="RW124" s="35"/>
      <c r="RX124" s="35"/>
      <c r="RY124" s="35"/>
      <c r="RZ124" s="35"/>
      <c r="SA124" s="35"/>
      <c r="SB124" s="35"/>
      <c r="SC124" s="35"/>
      <c r="SD124" s="35"/>
      <c r="SE124" s="35"/>
      <c r="SF124" s="35"/>
      <c r="SG124" s="35"/>
      <c r="SH124" s="35"/>
      <c r="SI124" s="35"/>
      <c r="SJ124" s="35"/>
      <c r="SK124" s="35"/>
      <c r="SL124" s="35"/>
      <c r="SM124" s="35"/>
      <c r="SN124" s="35"/>
      <c r="SO124" s="35"/>
      <c r="SP124" s="35"/>
      <c r="SQ124" s="35"/>
      <c r="SR124" s="35"/>
      <c r="SS124" s="35"/>
      <c r="ST124" s="35"/>
      <c r="SU124" s="35"/>
      <c r="SV124" s="35"/>
      <c r="SW124" s="35"/>
      <c r="SX124" s="35"/>
      <c r="SY124" s="35"/>
      <c r="SZ124" s="35"/>
      <c r="TA124" s="35"/>
      <c r="TB124" s="35"/>
      <c r="TC124" s="35"/>
      <c r="TD124" s="35"/>
      <c r="TE124" s="35"/>
      <c r="TF124" s="35"/>
      <c r="TG124" s="35"/>
      <c r="TH124" s="35"/>
      <c r="TI124" s="35"/>
      <c r="TJ124" s="35"/>
      <c r="TK124" s="35"/>
      <c r="TL124" s="35"/>
      <c r="TM124" s="35"/>
      <c r="TN124" s="35"/>
      <c r="TO124" s="35"/>
      <c r="TP124" s="35"/>
      <c r="TQ124" s="35"/>
      <c r="TR124" s="35"/>
      <c r="TS124" s="35"/>
      <c r="TT124" s="35"/>
      <c r="TU124" s="35"/>
      <c r="TV124" s="35"/>
      <c r="TW124" s="35"/>
      <c r="TX124" s="35"/>
      <c r="TY124" s="35"/>
      <c r="TZ124" s="35"/>
      <c r="UA124" s="35"/>
      <c r="UB124" s="35"/>
      <c r="UC124" s="35">
        <v>2</v>
      </c>
      <c r="UD124" s="35"/>
      <c r="UE124" s="35"/>
      <c r="UF124" s="35"/>
      <c r="UG124" s="35"/>
      <c r="UH124" s="35"/>
      <c r="UI124" s="35"/>
      <c r="UJ124" s="35"/>
      <c r="UK124" s="35"/>
      <c r="UL124" s="35"/>
      <c r="UM124" s="35"/>
      <c r="UN124" s="35"/>
      <c r="UO124" s="35"/>
      <c r="UP124" s="35">
        <v>2</v>
      </c>
      <c r="UQ124" s="35"/>
      <c r="UR124" s="35"/>
      <c r="US124" s="35"/>
      <c r="UT124" s="35"/>
      <c r="UU124" s="35"/>
      <c r="UV124" s="35"/>
      <c r="UW124" s="35"/>
      <c r="UX124" s="35"/>
      <c r="UY124" s="35"/>
      <c r="UZ124" s="35"/>
      <c r="VA124" s="35"/>
      <c r="VB124" s="35"/>
      <c r="VC124" s="35"/>
      <c r="VD124" s="35"/>
      <c r="VE124" s="35"/>
      <c r="VF124" s="35"/>
      <c r="VG124" s="35"/>
      <c r="VH124" s="35"/>
      <c r="VI124" s="35"/>
      <c r="VJ124" s="35"/>
      <c r="VK124" s="35"/>
      <c r="VL124" s="35"/>
      <c r="VM124" s="35"/>
      <c r="VN124" s="35"/>
      <c r="VO124" s="35"/>
      <c r="VP124" s="35"/>
      <c r="VQ124" s="35"/>
      <c r="VR124" s="35"/>
      <c r="VS124" s="35"/>
      <c r="VT124" s="35"/>
      <c r="VU124" s="35"/>
      <c r="VV124" s="35"/>
      <c r="VW124" s="35"/>
      <c r="VX124" s="35"/>
      <c r="VY124" s="35"/>
      <c r="VZ124" s="35"/>
      <c r="WA124" s="35"/>
      <c r="WB124" s="35"/>
      <c r="WC124" s="35"/>
      <c r="WD124" s="35"/>
      <c r="WE124" s="35"/>
      <c r="WF124" s="35"/>
      <c r="WG124" s="35"/>
      <c r="WH124" s="35"/>
      <c r="WI124" s="35"/>
      <c r="WJ124" s="35"/>
      <c r="WK124" s="35"/>
      <c r="WL124" s="35"/>
      <c r="WM124" s="35"/>
      <c r="WN124" s="35"/>
      <c r="WO124" s="35"/>
      <c r="WP124" s="35"/>
      <c r="WQ124" s="35"/>
      <c r="WR124" s="35"/>
      <c r="WS124" s="35"/>
      <c r="WT124" s="35"/>
      <c r="WU124" s="35"/>
      <c r="WV124" s="35"/>
      <c r="WW124" s="35"/>
      <c r="WX124" s="35"/>
      <c r="WY124" s="35"/>
      <c r="WZ124" s="35"/>
      <c r="XA124" s="35"/>
      <c r="XB124" s="35"/>
      <c r="XC124" s="35"/>
      <c r="XD124" s="35"/>
      <c r="XE124" s="35"/>
      <c r="XF124" s="35"/>
      <c r="XG124" s="35"/>
      <c r="XH124" s="35"/>
      <c r="XI124" s="35"/>
      <c r="XJ124" s="35"/>
      <c r="XK124" s="35"/>
      <c r="XL124" s="35"/>
      <c r="XM124" s="35"/>
      <c r="XN124" s="35"/>
      <c r="XO124" s="35"/>
      <c r="XP124" s="35"/>
      <c r="XQ124" s="35"/>
      <c r="XR124" s="35"/>
      <c r="XS124" s="35"/>
      <c r="XT124" s="35"/>
      <c r="XU124" s="35"/>
      <c r="XV124" s="35"/>
      <c r="XW124" s="35"/>
      <c r="XX124" s="35"/>
      <c r="XY124" s="35"/>
      <c r="XZ124" s="35"/>
      <c r="YA124" s="35"/>
      <c r="YB124" s="35"/>
      <c r="YC124" s="35"/>
      <c r="YD124" s="35"/>
      <c r="YE124" s="35"/>
      <c r="YF124" s="35"/>
      <c r="YG124" s="35"/>
      <c r="YH124" s="35"/>
      <c r="YI124" s="35"/>
      <c r="YJ124" s="35"/>
      <c r="YK124" s="35"/>
      <c r="YL124" s="35"/>
      <c r="YM124" s="35"/>
      <c r="YN124" s="35"/>
      <c r="YO124" s="35"/>
      <c r="YP124" s="35"/>
      <c r="YQ124" s="35"/>
      <c r="YR124" s="35"/>
      <c r="YS124" s="35"/>
      <c r="YT124" s="35"/>
      <c r="YU124" s="35"/>
      <c r="YV124" s="35"/>
      <c r="YW124" s="35"/>
      <c r="YX124" s="35"/>
      <c r="YY124" s="35"/>
      <c r="YZ124" s="35"/>
      <c r="ZA124" s="35"/>
      <c r="ZB124" s="35"/>
      <c r="ZC124" s="35"/>
      <c r="ZD124" s="35"/>
      <c r="ZE124" s="35"/>
      <c r="ZF124" s="35"/>
      <c r="ZG124" s="35"/>
      <c r="ZH124" s="35"/>
      <c r="ZI124" s="35"/>
      <c r="ZJ124" s="35"/>
      <c r="ZK124" s="35"/>
      <c r="ZL124" s="35"/>
      <c r="ZM124" s="35"/>
      <c r="ZN124" s="35"/>
      <c r="ZO124" s="35"/>
      <c r="ZP124" s="35"/>
      <c r="ZQ124" s="35"/>
      <c r="ZR124" s="35"/>
      <c r="ZS124" s="35">
        <v>1</v>
      </c>
      <c r="ZT124" s="35"/>
      <c r="ZU124" s="35"/>
      <c r="ZV124" s="35"/>
      <c r="ZW124" s="35"/>
      <c r="ZX124" s="35"/>
      <c r="ZY124" s="35"/>
      <c r="ZZ124" s="35"/>
      <c r="AAA124" s="35"/>
      <c r="AAB124" s="35"/>
      <c r="AAC124" s="35"/>
      <c r="AAD124" s="35"/>
      <c r="AAE124" s="35"/>
      <c r="AAF124" s="35"/>
      <c r="AAG124" s="35"/>
      <c r="AAH124" s="35"/>
      <c r="AAI124" s="35"/>
      <c r="AAJ124" s="35"/>
      <c r="AAK124" s="35"/>
      <c r="AAL124" s="35"/>
      <c r="AAM124" s="35"/>
      <c r="AAN124" s="35"/>
      <c r="AAO124" s="35"/>
      <c r="AAP124" s="35"/>
      <c r="AAQ124" s="35"/>
      <c r="AAR124" s="35"/>
      <c r="AAS124" s="35"/>
      <c r="AAT124" s="35"/>
      <c r="AAU124" s="35"/>
      <c r="AAV124" s="35"/>
      <c r="AAW124" s="35"/>
      <c r="AAX124" s="35"/>
      <c r="AAY124" s="35"/>
      <c r="AAZ124" s="35"/>
      <c r="ABA124" s="35"/>
      <c r="ABB124" s="35"/>
      <c r="ABC124" s="35"/>
      <c r="ABD124" s="35"/>
      <c r="ABE124" s="35"/>
      <c r="ABF124" s="35"/>
      <c r="ABG124" s="35"/>
      <c r="ABH124" s="35"/>
      <c r="ABI124" s="35"/>
      <c r="ABJ124" s="35"/>
      <c r="ABK124" s="35"/>
      <c r="ABL124" s="35"/>
      <c r="ABM124" s="35"/>
      <c r="ABN124" s="35"/>
      <c r="ABO124" s="35"/>
      <c r="ABP124" s="35"/>
      <c r="ABQ124" s="35"/>
      <c r="ABR124" s="35"/>
      <c r="ABS124" s="35"/>
      <c r="ABT124" s="35"/>
      <c r="ABU124" s="35"/>
      <c r="ABV124" s="35"/>
      <c r="ABW124" s="35"/>
      <c r="ABX124" s="35"/>
      <c r="ABY124" s="35"/>
      <c r="ABZ124" s="35"/>
      <c r="ACA124" s="35"/>
      <c r="ACB124" s="35"/>
      <c r="ACC124" s="35"/>
      <c r="ACD124" s="35"/>
      <c r="ACE124" s="35"/>
      <c r="ACF124" s="35"/>
      <c r="ACG124" s="35"/>
      <c r="ACH124" s="35"/>
      <c r="ACI124" s="35"/>
      <c r="ACJ124" s="35"/>
      <c r="ACK124" s="35"/>
      <c r="ACL124" s="35"/>
      <c r="ACM124" s="35"/>
      <c r="ACN124" s="35"/>
      <c r="ACO124" s="35"/>
      <c r="ACP124" s="35"/>
      <c r="ACQ124" s="35"/>
      <c r="ACR124" s="35"/>
      <c r="ACS124" s="35"/>
      <c r="ACT124" s="35"/>
      <c r="ACU124" s="35"/>
      <c r="ACV124" s="35"/>
      <c r="ACW124" s="35"/>
      <c r="ACX124" s="35"/>
      <c r="ACY124" s="35"/>
      <c r="ACZ124" s="35"/>
      <c r="ADA124" s="35"/>
      <c r="ADB124" s="35"/>
      <c r="ADC124" s="35"/>
      <c r="ADD124" s="35"/>
      <c r="ADE124" s="35"/>
      <c r="ADF124" s="35"/>
      <c r="ADG124" s="35"/>
      <c r="ADH124" s="35"/>
      <c r="ADI124" s="35"/>
      <c r="ADJ124" s="35"/>
      <c r="ADK124" s="35"/>
      <c r="ADL124" s="35"/>
      <c r="ADM124" s="35"/>
      <c r="ADN124" s="35"/>
      <c r="ADO124" s="35"/>
      <c r="ADP124" s="35"/>
      <c r="ADQ124" s="35"/>
      <c r="ADR124" s="35"/>
      <c r="ADS124" s="35"/>
      <c r="ADT124" s="35"/>
      <c r="ADU124" s="35"/>
      <c r="ADV124" s="35"/>
      <c r="ADW124" s="35"/>
      <c r="ADX124" s="35"/>
      <c r="ADY124" s="26">
        <f t="shared" si="4"/>
        <v>0</v>
      </c>
      <c r="ADZ124" s="5"/>
    </row>
    <row r="125" spans="1:806" s="33" customFormat="1" x14ac:dyDescent="0.2">
      <c r="A125" s="38" t="s">
        <v>261</v>
      </c>
      <c r="B125" s="65">
        <f t="shared" si="3"/>
        <v>0</v>
      </c>
      <c r="C125" s="57">
        <v>10</v>
      </c>
      <c r="D125" s="60">
        <v>44775</v>
      </c>
      <c r="E125" s="68">
        <v>40.65</v>
      </c>
      <c r="F125" s="67">
        <f t="shared" si="5"/>
        <v>0</v>
      </c>
      <c r="G125" s="6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15"/>
      <c r="BF125" s="15"/>
      <c r="BG125" s="136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  <c r="DA125" s="35"/>
      <c r="DB125" s="35"/>
      <c r="DC125" s="35"/>
      <c r="DD125" s="35"/>
      <c r="DE125" s="35"/>
      <c r="DF125" s="35"/>
      <c r="DG125" s="35"/>
      <c r="DH125" s="35"/>
      <c r="DI125" s="35"/>
      <c r="DJ125" s="35"/>
      <c r="DK125" s="35"/>
      <c r="DL125" s="35"/>
      <c r="DM125" s="35"/>
      <c r="DN125" s="35"/>
      <c r="DO125" s="35"/>
      <c r="DP125" s="35"/>
      <c r="DQ125" s="35"/>
      <c r="DR125" s="35"/>
      <c r="DS125" s="35"/>
      <c r="DT125" s="35"/>
      <c r="DU125" s="35"/>
      <c r="DV125" s="35"/>
      <c r="DW125" s="35"/>
      <c r="DX125" s="35"/>
      <c r="DY125" s="35"/>
      <c r="DZ125" s="35"/>
      <c r="EA125" s="35"/>
      <c r="EB125" s="35"/>
      <c r="EC125" s="35"/>
      <c r="ED125" s="35"/>
      <c r="EE125" s="35"/>
      <c r="EF125" s="35"/>
      <c r="EG125" s="35"/>
      <c r="EH125" s="35"/>
      <c r="EI125" s="35"/>
      <c r="EJ125" s="35"/>
      <c r="EK125" s="35"/>
      <c r="EL125" s="35"/>
      <c r="EM125" s="35"/>
      <c r="EN125" s="35"/>
      <c r="EO125" s="35"/>
      <c r="EP125" s="35"/>
      <c r="EQ125" s="35"/>
      <c r="ER125" s="35"/>
      <c r="ES125" s="35"/>
      <c r="ET125" s="35"/>
      <c r="EU125" s="35"/>
      <c r="EV125" s="35"/>
      <c r="EW125" s="35"/>
      <c r="EX125" s="35"/>
      <c r="EY125" s="35"/>
      <c r="EZ125" s="35"/>
      <c r="FA125" s="35"/>
      <c r="FB125" s="35"/>
      <c r="FC125" s="35"/>
      <c r="FD125" s="35"/>
      <c r="FE125" s="35"/>
      <c r="FF125" s="35"/>
      <c r="FG125" s="35"/>
      <c r="FH125" s="35"/>
      <c r="FI125" s="35"/>
      <c r="FJ125" s="35"/>
      <c r="FK125" s="35"/>
      <c r="FL125" s="35"/>
      <c r="FM125" s="35"/>
      <c r="FN125" s="35"/>
      <c r="FO125" s="35"/>
      <c r="FP125" s="35"/>
      <c r="FQ125" s="35"/>
      <c r="FR125" s="35"/>
      <c r="FS125" s="35"/>
      <c r="FT125" s="35"/>
      <c r="FU125" s="35"/>
      <c r="FV125" s="35"/>
      <c r="FW125" s="35"/>
      <c r="FX125" s="35"/>
      <c r="FY125" s="35"/>
      <c r="FZ125" s="35"/>
      <c r="GA125" s="35"/>
      <c r="GB125" s="35"/>
      <c r="GC125" s="35"/>
      <c r="GD125" s="35"/>
      <c r="GE125" s="35"/>
      <c r="GF125" s="35"/>
      <c r="GG125" s="35"/>
      <c r="GH125" s="35"/>
      <c r="GI125" s="35"/>
      <c r="GJ125" s="35"/>
      <c r="GK125" s="35"/>
      <c r="GL125" s="35"/>
      <c r="GM125" s="35"/>
      <c r="GN125" s="35"/>
      <c r="GO125" s="35"/>
      <c r="GP125" s="35"/>
      <c r="GQ125" s="35"/>
      <c r="GR125" s="35"/>
      <c r="GS125" s="35"/>
      <c r="GT125" s="35"/>
      <c r="GU125" s="35"/>
      <c r="GV125" s="35"/>
      <c r="GW125" s="35"/>
      <c r="GX125" s="35"/>
      <c r="GY125" s="35"/>
      <c r="GZ125" s="35"/>
      <c r="HA125" s="35"/>
      <c r="HB125" s="35"/>
      <c r="HC125" s="35"/>
      <c r="HD125" s="35"/>
      <c r="HE125" s="35"/>
      <c r="HF125" s="35"/>
      <c r="HG125" s="35"/>
      <c r="HH125" s="35"/>
      <c r="HI125" s="35"/>
      <c r="HJ125" s="35"/>
      <c r="HK125" s="35"/>
      <c r="HL125" s="35"/>
      <c r="HM125" s="35"/>
      <c r="HN125" s="35"/>
      <c r="HO125" s="35"/>
      <c r="HP125" s="35"/>
      <c r="HQ125" s="35"/>
      <c r="HR125" s="35"/>
      <c r="HS125" s="35"/>
      <c r="HT125" s="35"/>
      <c r="HU125" s="35"/>
      <c r="HV125" s="35"/>
      <c r="HW125" s="35"/>
      <c r="HX125" s="35"/>
      <c r="HY125" s="35"/>
      <c r="HZ125" s="35"/>
      <c r="IA125" s="35"/>
      <c r="IB125" s="35"/>
      <c r="IC125" s="35"/>
      <c r="ID125" s="35"/>
      <c r="IE125" s="35"/>
      <c r="IF125" s="35"/>
      <c r="IG125" s="35"/>
      <c r="IH125" s="35"/>
      <c r="II125" s="35"/>
      <c r="IJ125" s="35"/>
      <c r="IK125" s="35"/>
      <c r="IL125" s="35"/>
      <c r="IM125" s="35"/>
      <c r="IN125" s="35"/>
      <c r="IO125" s="35"/>
      <c r="IP125" s="35"/>
      <c r="IQ125" s="35"/>
      <c r="IR125" s="35"/>
      <c r="IS125" s="35"/>
      <c r="IT125" s="35"/>
      <c r="IU125" s="35"/>
      <c r="IV125" s="35"/>
      <c r="IW125" s="35"/>
      <c r="IX125" s="35"/>
      <c r="IY125" s="35"/>
      <c r="IZ125" s="35"/>
      <c r="JA125" s="35"/>
      <c r="JB125" s="35"/>
      <c r="JC125" s="35"/>
      <c r="JD125" s="35"/>
      <c r="JE125" s="35"/>
      <c r="JF125" s="35"/>
      <c r="JG125" s="35"/>
      <c r="JH125" s="35"/>
      <c r="JI125" s="35"/>
      <c r="JJ125" s="35"/>
      <c r="JK125" s="35"/>
      <c r="JL125" s="35"/>
      <c r="JM125" s="35"/>
      <c r="JN125" s="35"/>
      <c r="JO125" s="35"/>
      <c r="JP125" s="35"/>
      <c r="JQ125" s="35"/>
      <c r="JR125" s="35"/>
      <c r="JS125" s="35"/>
      <c r="JT125" s="35"/>
      <c r="JU125" s="35"/>
      <c r="JV125" s="35"/>
      <c r="JW125" s="35"/>
      <c r="JX125" s="35"/>
      <c r="JY125" s="35"/>
      <c r="JZ125" s="35"/>
      <c r="KA125" s="35"/>
      <c r="KB125" s="35"/>
      <c r="KC125" s="35"/>
      <c r="KD125" s="35"/>
      <c r="KE125" s="35"/>
      <c r="KF125" s="35"/>
      <c r="KG125" s="35"/>
      <c r="KH125" s="35"/>
      <c r="KI125" s="35"/>
      <c r="KJ125" s="35"/>
      <c r="KK125" s="35"/>
      <c r="KL125" s="35"/>
      <c r="KM125" s="35"/>
      <c r="KN125" s="35"/>
      <c r="KO125" s="35"/>
      <c r="KP125" s="35"/>
      <c r="KQ125" s="35"/>
      <c r="KR125" s="35"/>
      <c r="KS125" s="35"/>
      <c r="KT125" s="35"/>
      <c r="KU125" s="35"/>
      <c r="KV125" s="35"/>
      <c r="KW125" s="35"/>
      <c r="KX125" s="35"/>
      <c r="KY125" s="35"/>
      <c r="KZ125" s="35"/>
      <c r="LA125" s="35"/>
      <c r="LB125" s="35"/>
      <c r="LC125" s="35"/>
      <c r="LD125" s="35"/>
      <c r="LE125" s="35"/>
      <c r="LF125" s="35"/>
      <c r="LG125" s="35"/>
      <c r="LH125" s="35"/>
      <c r="LI125" s="35"/>
      <c r="LJ125" s="35"/>
      <c r="LK125" s="35"/>
      <c r="LL125" s="35"/>
      <c r="LM125" s="35"/>
      <c r="LN125" s="35"/>
      <c r="LO125" s="35"/>
      <c r="LP125" s="35"/>
      <c r="LQ125" s="35"/>
      <c r="LR125" s="35"/>
      <c r="LS125" s="35"/>
      <c r="LT125" s="35"/>
      <c r="LU125" s="35"/>
      <c r="LV125" s="35"/>
      <c r="LW125" s="35"/>
      <c r="LX125" s="35"/>
      <c r="LY125" s="35"/>
      <c r="LZ125" s="35"/>
      <c r="MA125" s="35"/>
      <c r="MB125" s="35"/>
      <c r="MC125" s="35"/>
      <c r="MD125" s="35"/>
      <c r="ME125" s="35"/>
      <c r="MF125" s="35"/>
      <c r="MG125" s="35"/>
      <c r="MH125" s="35">
        <v>10</v>
      </c>
      <c r="MI125" s="35"/>
      <c r="MJ125" s="35"/>
      <c r="MK125" s="35"/>
      <c r="ML125" s="35"/>
      <c r="MM125" s="35"/>
      <c r="MN125" s="35"/>
      <c r="MO125" s="35">
        <v>50</v>
      </c>
      <c r="MP125" s="35"/>
      <c r="MQ125" s="35"/>
      <c r="MR125" s="35">
        <v>100</v>
      </c>
      <c r="MS125" s="35"/>
      <c r="MT125" s="35">
        <v>50</v>
      </c>
      <c r="MU125" s="35"/>
      <c r="MV125" s="35"/>
      <c r="MW125" s="35"/>
      <c r="MX125" s="35"/>
      <c r="MY125" s="35"/>
      <c r="MZ125" s="35"/>
      <c r="NA125" s="35"/>
      <c r="NB125" s="35"/>
      <c r="NC125" s="35"/>
      <c r="ND125" s="35"/>
      <c r="NE125" s="35"/>
      <c r="NF125" s="35"/>
      <c r="NG125" s="35"/>
      <c r="NH125" s="35"/>
      <c r="NI125" s="35"/>
      <c r="NJ125" s="35"/>
      <c r="NK125" s="35"/>
      <c r="NL125" s="35"/>
      <c r="NM125" s="35"/>
      <c r="NN125" s="35"/>
      <c r="NO125" s="35"/>
      <c r="NP125" s="35"/>
      <c r="NQ125" s="35"/>
      <c r="NR125" s="35"/>
      <c r="NS125" s="35"/>
      <c r="NT125" s="35"/>
      <c r="NU125" s="35"/>
      <c r="NV125" s="35"/>
      <c r="NW125" s="35"/>
      <c r="NX125" s="35"/>
      <c r="NY125" s="35"/>
      <c r="NZ125" s="35"/>
      <c r="OA125" s="35"/>
      <c r="OB125" s="35"/>
      <c r="OC125" s="35"/>
      <c r="OD125" s="35"/>
      <c r="OE125" s="35"/>
      <c r="OF125" s="35"/>
      <c r="OG125" s="35"/>
      <c r="OH125" s="35"/>
      <c r="OI125" s="35"/>
      <c r="OJ125" s="35"/>
      <c r="OK125" s="35"/>
      <c r="OL125" s="35"/>
      <c r="OM125" s="35"/>
      <c r="ON125" s="35"/>
      <c r="OO125" s="35"/>
      <c r="OP125" s="35"/>
      <c r="OQ125" s="35"/>
      <c r="OR125" s="35"/>
      <c r="OS125" s="35"/>
      <c r="OT125" s="35"/>
      <c r="OU125" s="35"/>
      <c r="OV125" s="35"/>
      <c r="OW125" s="35"/>
      <c r="OX125" s="35"/>
      <c r="OY125" s="35"/>
      <c r="OZ125" s="35"/>
      <c r="PA125" s="35"/>
      <c r="PB125" s="35"/>
      <c r="PC125" s="35"/>
      <c r="PD125" s="35"/>
      <c r="PE125" s="35"/>
      <c r="PF125" s="35"/>
      <c r="PG125" s="35"/>
      <c r="PH125" s="35"/>
      <c r="PI125" s="35"/>
      <c r="PJ125" s="35"/>
      <c r="PK125" s="35"/>
      <c r="PL125" s="35"/>
      <c r="PM125" s="35"/>
      <c r="PN125" s="35"/>
      <c r="PO125" s="35"/>
      <c r="PP125" s="35"/>
      <c r="PQ125" s="35"/>
      <c r="PR125" s="35"/>
      <c r="PS125" s="35"/>
      <c r="PT125" s="35"/>
      <c r="PU125" s="35"/>
      <c r="PV125" s="35"/>
      <c r="PW125" s="35"/>
      <c r="PX125" s="35"/>
      <c r="PY125" s="35"/>
      <c r="PZ125" s="35"/>
      <c r="QA125" s="35"/>
      <c r="QB125" s="35"/>
      <c r="QC125" s="35"/>
      <c r="QD125" s="35"/>
      <c r="QE125" s="35"/>
      <c r="QF125" s="35"/>
      <c r="QG125" s="35"/>
      <c r="QH125" s="35"/>
      <c r="QI125" s="35"/>
      <c r="QJ125" s="35"/>
      <c r="QK125" s="35"/>
      <c r="QL125" s="35"/>
      <c r="QM125" s="35"/>
      <c r="QN125" s="35"/>
      <c r="QO125" s="35"/>
      <c r="QP125" s="35"/>
      <c r="QQ125" s="35"/>
      <c r="QR125" s="35"/>
      <c r="QS125" s="35"/>
      <c r="QT125" s="35"/>
      <c r="QU125" s="35"/>
      <c r="QV125" s="35"/>
      <c r="QW125" s="35"/>
      <c r="QX125" s="35"/>
      <c r="QY125" s="35"/>
      <c r="QZ125" s="35"/>
      <c r="RA125" s="35"/>
      <c r="RB125" s="35"/>
      <c r="RC125" s="35"/>
      <c r="RD125" s="35"/>
      <c r="RE125" s="35"/>
      <c r="RF125" s="35"/>
      <c r="RG125" s="35"/>
      <c r="RH125" s="35"/>
      <c r="RI125" s="35"/>
      <c r="RJ125" s="35"/>
      <c r="RK125" s="35"/>
      <c r="RL125" s="35"/>
      <c r="RM125" s="35"/>
      <c r="RN125" s="35"/>
      <c r="RO125" s="35"/>
      <c r="RP125" s="35"/>
      <c r="RQ125" s="35"/>
      <c r="RR125" s="35"/>
      <c r="RS125" s="35"/>
      <c r="RT125" s="35"/>
      <c r="RU125" s="35"/>
      <c r="RV125" s="35"/>
      <c r="RW125" s="35"/>
      <c r="RX125" s="35"/>
      <c r="RY125" s="35"/>
      <c r="RZ125" s="35"/>
      <c r="SA125" s="35"/>
      <c r="SB125" s="35"/>
      <c r="SC125" s="35"/>
      <c r="SD125" s="35"/>
      <c r="SE125" s="35"/>
      <c r="SF125" s="35"/>
      <c r="SG125" s="35"/>
      <c r="SH125" s="35"/>
      <c r="SI125" s="35"/>
      <c r="SJ125" s="35"/>
      <c r="SK125" s="35"/>
      <c r="SL125" s="35"/>
      <c r="SM125" s="35"/>
      <c r="SN125" s="35"/>
      <c r="SO125" s="35"/>
      <c r="SP125" s="35"/>
      <c r="SQ125" s="35"/>
      <c r="SR125" s="35"/>
      <c r="SS125" s="35"/>
      <c r="ST125" s="35"/>
      <c r="SU125" s="35"/>
      <c r="SV125" s="35"/>
      <c r="SW125" s="35"/>
      <c r="SX125" s="35"/>
      <c r="SY125" s="35"/>
      <c r="SZ125" s="35"/>
      <c r="TA125" s="35"/>
      <c r="TB125" s="35"/>
      <c r="TC125" s="35"/>
      <c r="TD125" s="35"/>
      <c r="TE125" s="35"/>
      <c r="TF125" s="35"/>
      <c r="TG125" s="35"/>
      <c r="TH125" s="35"/>
      <c r="TI125" s="35"/>
      <c r="TJ125" s="35"/>
      <c r="TK125" s="35"/>
      <c r="TL125" s="35"/>
      <c r="TM125" s="35"/>
      <c r="TN125" s="35"/>
      <c r="TO125" s="35"/>
      <c r="TP125" s="35"/>
      <c r="TQ125" s="35"/>
      <c r="TR125" s="35"/>
      <c r="TS125" s="35"/>
      <c r="TT125" s="35"/>
      <c r="TU125" s="35"/>
      <c r="TV125" s="35"/>
      <c r="TW125" s="35"/>
      <c r="TX125" s="35"/>
      <c r="TY125" s="35"/>
      <c r="TZ125" s="35"/>
      <c r="UA125" s="35"/>
      <c r="UB125" s="35"/>
      <c r="UC125" s="35"/>
      <c r="UD125" s="35"/>
      <c r="UE125" s="35"/>
      <c r="UF125" s="35"/>
      <c r="UG125" s="35"/>
      <c r="UH125" s="35"/>
      <c r="UI125" s="35"/>
      <c r="UJ125" s="35"/>
      <c r="UK125" s="35"/>
      <c r="UL125" s="35"/>
      <c r="UM125" s="35"/>
      <c r="UN125" s="35"/>
      <c r="UO125" s="35"/>
      <c r="UP125" s="35"/>
      <c r="UQ125" s="35"/>
      <c r="UR125" s="35"/>
      <c r="US125" s="35"/>
      <c r="UT125" s="35"/>
      <c r="UU125" s="35"/>
      <c r="UV125" s="35"/>
      <c r="UW125" s="35"/>
      <c r="UX125" s="35"/>
      <c r="UY125" s="35"/>
      <c r="UZ125" s="35"/>
      <c r="VA125" s="35"/>
      <c r="VB125" s="35"/>
      <c r="VC125" s="35"/>
      <c r="VD125" s="35"/>
      <c r="VE125" s="35"/>
      <c r="VF125" s="35">
        <v>10</v>
      </c>
      <c r="VG125" s="35"/>
      <c r="VH125" s="35"/>
      <c r="VI125" s="35"/>
      <c r="VJ125" s="35"/>
      <c r="VK125" s="35"/>
      <c r="VL125" s="35"/>
      <c r="VM125" s="35"/>
      <c r="VN125" s="35"/>
      <c r="VO125" s="35"/>
      <c r="VP125" s="35"/>
      <c r="VQ125" s="35"/>
      <c r="VR125" s="35"/>
      <c r="VS125" s="35"/>
      <c r="VT125" s="35"/>
      <c r="VU125" s="35"/>
      <c r="VV125" s="35"/>
      <c r="VW125" s="35"/>
      <c r="VX125" s="35"/>
      <c r="VY125" s="35"/>
      <c r="VZ125" s="35"/>
      <c r="WA125" s="35"/>
      <c r="WB125" s="35"/>
      <c r="WC125" s="35"/>
      <c r="WD125" s="35"/>
      <c r="WE125" s="35"/>
      <c r="WF125" s="35"/>
      <c r="WG125" s="35"/>
      <c r="WH125" s="35"/>
      <c r="WI125" s="35"/>
      <c r="WJ125" s="35"/>
      <c r="WK125" s="35"/>
      <c r="WL125" s="35"/>
      <c r="WM125" s="35"/>
      <c r="WN125" s="35"/>
      <c r="WO125" s="35"/>
      <c r="WP125" s="35"/>
      <c r="WQ125" s="35"/>
      <c r="WR125" s="35"/>
      <c r="WS125" s="35"/>
      <c r="WT125" s="35"/>
      <c r="WU125" s="35"/>
      <c r="WV125" s="35"/>
      <c r="WW125" s="35"/>
      <c r="WX125" s="35"/>
      <c r="WY125" s="35"/>
      <c r="WZ125" s="35"/>
      <c r="XA125" s="35"/>
      <c r="XB125" s="35">
        <v>50</v>
      </c>
      <c r="XC125" s="35"/>
      <c r="XD125" s="35"/>
      <c r="XE125" s="35"/>
      <c r="XF125" s="35"/>
      <c r="XG125" s="35"/>
      <c r="XH125" s="35"/>
      <c r="XI125" s="35"/>
      <c r="XJ125" s="35"/>
      <c r="XK125" s="35"/>
      <c r="XL125" s="35"/>
      <c r="XM125" s="35"/>
      <c r="XN125" s="35"/>
      <c r="XO125" s="35"/>
      <c r="XP125" s="35"/>
      <c r="XQ125" s="35"/>
      <c r="XR125" s="35"/>
      <c r="XS125" s="35"/>
      <c r="XT125" s="35"/>
      <c r="XU125" s="35"/>
      <c r="XV125" s="35"/>
      <c r="XW125" s="35"/>
      <c r="XX125" s="35"/>
      <c r="XY125" s="35"/>
      <c r="XZ125" s="35"/>
      <c r="YA125" s="35"/>
      <c r="YB125" s="35"/>
      <c r="YC125" s="35"/>
      <c r="YD125" s="35"/>
      <c r="YE125" s="35"/>
      <c r="YF125" s="35"/>
      <c r="YG125" s="35"/>
      <c r="YH125" s="35">
        <v>100</v>
      </c>
      <c r="YI125" s="35"/>
      <c r="YJ125" s="35"/>
      <c r="YK125" s="35"/>
      <c r="YL125" s="35"/>
      <c r="YM125" s="35"/>
      <c r="YN125" s="35"/>
      <c r="YO125" s="35"/>
      <c r="YP125" s="35"/>
      <c r="YQ125" s="35"/>
      <c r="YR125" s="35"/>
      <c r="YS125" s="35"/>
      <c r="YT125" s="35"/>
      <c r="YU125" s="35"/>
      <c r="YV125" s="35"/>
      <c r="YW125" s="35"/>
      <c r="YX125" s="35"/>
      <c r="YY125" s="35"/>
      <c r="YZ125" s="35"/>
      <c r="ZA125" s="35"/>
      <c r="ZB125" s="35"/>
      <c r="ZC125" s="35"/>
      <c r="ZD125" s="35"/>
      <c r="ZE125" s="35"/>
      <c r="ZF125" s="35"/>
      <c r="ZG125" s="35"/>
      <c r="ZH125" s="35"/>
      <c r="ZI125" s="35"/>
      <c r="ZJ125" s="35"/>
      <c r="ZK125" s="35"/>
      <c r="ZL125" s="35"/>
      <c r="ZM125" s="35"/>
      <c r="ZN125" s="35"/>
      <c r="ZO125" s="35"/>
      <c r="ZP125" s="35"/>
      <c r="ZQ125" s="35"/>
      <c r="ZR125" s="35"/>
      <c r="ZS125" s="35"/>
      <c r="ZT125" s="35"/>
      <c r="ZU125" s="35"/>
      <c r="ZV125" s="35"/>
      <c r="ZW125" s="35"/>
      <c r="ZX125" s="35"/>
      <c r="ZY125" s="35"/>
      <c r="ZZ125" s="35"/>
      <c r="AAA125" s="35"/>
      <c r="AAB125" s="35"/>
      <c r="AAC125" s="35"/>
      <c r="AAD125" s="35"/>
      <c r="AAE125" s="35"/>
      <c r="AAF125" s="35"/>
      <c r="AAG125" s="35"/>
      <c r="AAH125" s="35"/>
      <c r="AAI125" s="35"/>
      <c r="AAJ125" s="35"/>
      <c r="AAK125" s="35"/>
      <c r="AAL125" s="35"/>
      <c r="AAM125" s="35"/>
      <c r="AAN125" s="35"/>
      <c r="AAO125" s="35">
        <v>50</v>
      </c>
      <c r="AAP125" s="35"/>
      <c r="AAQ125" s="35"/>
      <c r="AAR125" s="35"/>
      <c r="AAS125" s="35"/>
      <c r="AAT125" s="35"/>
      <c r="AAU125" s="35"/>
      <c r="AAV125" s="35"/>
      <c r="AAW125" s="35"/>
      <c r="AAX125" s="35"/>
      <c r="AAY125" s="35"/>
      <c r="AAZ125" s="35"/>
      <c r="ABA125" s="35"/>
      <c r="ABB125" s="35"/>
      <c r="ABC125" s="35"/>
      <c r="ABD125" s="35"/>
      <c r="ABE125" s="35"/>
      <c r="ABF125" s="35"/>
      <c r="ABG125" s="35"/>
      <c r="ABH125" s="35"/>
      <c r="ABI125" s="35"/>
      <c r="ABJ125" s="35"/>
      <c r="ABK125" s="35"/>
      <c r="ABL125" s="35"/>
      <c r="ABM125" s="35"/>
      <c r="ABN125" s="35"/>
      <c r="ABO125" s="35"/>
      <c r="ABP125" s="35"/>
      <c r="ABQ125" s="35"/>
      <c r="ABR125" s="35"/>
      <c r="ABS125" s="35"/>
      <c r="ABT125" s="35"/>
      <c r="ABU125" s="35"/>
      <c r="ABV125" s="35"/>
      <c r="ABW125" s="35"/>
      <c r="ABX125" s="35"/>
      <c r="ABY125" s="35"/>
      <c r="ABZ125" s="35"/>
      <c r="ACA125" s="35"/>
      <c r="ACB125" s="35"/>
      <c r="ACC125" s="35"/>
      <c r="ACD125" s="35"/>
      <c r="ACE125" s="35"/>
      <c r="ACF125" s="35"/>
      <c r="ACG125" s="35"/>
      <c r="ACH125" s="35"/>
      <c r="ACI125" s="35"/>
      <c r="ACJ125" s="35"/>
      <c r="ACK125" s="35"/>
      <c r="ACL125" s="35"/>
      <c r="ACM125" s="35"/>
      <c r="ACN125" s="35"/>
      <c r="ACO125" s="35"/>
      <c r="ACP125" s="35"/>
      <c r="ACQ125" s="35"/>
      <c r="ACR125" s="35"/>
      <c r="ACS125" s="35"/>
      <c r="ACT125" s="35"/>
      <c r="ACU125" s="35"/>
      <c r="ACV125" s="35"/>
      <c r="ACW125" s="35"/>
      <c r="ACX125" s="35"/>
      <c r="ACY125" s="35"/>
      <c r="ACZ125" s="35"/>
      <c r="ADA125" s="35"/>
      <c r="ADB125" s="35"/>
      <c r="ADC125" s="35"/>
      <c r="ADD125" s="35"/>
      <c r="ADE125" s="35"/>
      <c r="ADF125" s="35"/>
      <c r="ADG125" s="35"/>
      <c r="ADH125" s="35"/>
      <c r="ADI125" s="35"/>
      <c r="ADJ125" s="35"/>
      <c r="ADK125" s="35"/>
      <c r="ADL125" s="35"/>
      <c r="ADM125" s="35"/>
      <c r="ADN125" s="35"/>
      <c r="ADO125" s="35"/>
      <c r="ADP125" s="35"/>
      <c r="ADQ125" s="35"/>
      <c r="ADR125" s="35"/>
      <c r="ADS125" s="35"/>
      <c r="ADT125" s="35"/>
      <c r="ADU125" s="35"/>
      <c r="ADV125" s="35"/>
      <c r="ADW125" s="35"/>
      <c r="ADX125" s="35"/>
      <c r="ADY125" s="26">
        <f t="shared" si="4"/>
        <v>0</v>
      </c>
      <c r="ADZ125" s="5"/>
    </row>
    <row r="126" spans="1:806" s="33" customFormat="1" x14ac:dyDescent="0.2">
      <c r="A126" s="38" t="s">
        <v>223</v>
      </c>
      <c r="B126" s="65">
        <f t="shared" si="3"/>
        <v>10</v>
      </c>
      <c r="C126" s="57">
        <v>10</v>
      </c>
      <c r="D126" s="59">
        <v>44760</v>
      </c>
      <c r="E126" s="68">
        <v>27.94</v>
      </c>
      <c r="F126" s="67">
        <f t="shared" si="5"/>
        <v>279.40000000000003</v>
      </c>
      <c r="G126" s="65">
        <v>250</v>
      </c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15"/>
      <c r="BF126" s="15"/>
      <c r="BG126" s="136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35"/>
      <c r="CF126" s="35"/>
      <c r="CG126" s="35"/>
      <c r="CH126" s="35"/>
      <c r="CI126" s="35"/>
      <c r="CJ126" s="35"/>
      <c r="CK126" s="35">
        <v>30</v>
      </c>
      <c r="CL126" s="35"/>
      <c r="CM126" s="35"/>
      <c r="CN126" s="35"/>
      <c r="CO126" s="35"/>
      <c r="CP126" s="35"/>
      <c r="CQ126" s="35"/>
      <c r="CR126" s="35"/>
      <c r="CS126" s="35"/>
      <c r="CT126" s="35"/>
      <c r="CU126" s="35"/>
      <c r="CV126" s="35"/>
      <c r="CW126" s="35"/>
      <c r="CX126" s="35"/>
      <c r="CY126" s="35"/>
      <c r="CZ126" s="35"/>
      <c r="DA126" s="35"/>
      <c r="DB126" s="35"/>
      <c r="DC126" s="35"/>
      <c r="DD126" s="35"/>
      <c r="DE126" s="35"/>
      <c r="DF126" s="35"/>
      <c r="DG126" s="35"/>
      <c r="DH126" s="35"/>
      <c r="DI126" s="35"/>
      <c r="DJ126" s="35"/>
      <c r="DK126" s="35"/>
      <c r="DL126" s="35"/>
      <c r="DM126" s="35"/>
      <c r="DN126" s="35"/>
      <c r="DO126" s="35"/>
      <c r="DP126" s="35"/>
      <c r="DQ126" s="35">
        <v>20</v>
      </c>
      <c r="DR126" s="35"/>
      <c r="DS126" s="35"/>
      <c r="DT126" s="35"/>
      <c r="DU126" s="35"/>
      <c r="DV126" s="35"/>
      <c r="DW126" s="35"/>
      <c r="DX126" s="35"/>
      <c r="DY126" s="35"/>
      <c r="DZ126" s="35"/>
      <c r="EA126" s="35"/>
      <c r="EB126" s="35"/>
      <c r="EC126" s="35"/>
      <c r="ED126" s="35"/>
      <c r="EE126" s="35"/>
      <c r="EF126" s="35"/>
      <c r="EG126" s="35"/>
      <c r="EH126" s="35"/>
      <c r="EI126" s="35"/>
      <c r="EJ126" s="35"/>
      <c r="EK126" s="35"/>
      <c r="EL126" s="35"/>
      <c r="EM126" s="35"/>
      <c r="EN126" s="35"/>
      <c r="EO126" s="35"/>
      <c r="EP126" s="35"/>
      <c r="EQ126" s="35"/>
      <c r="ER126" s="35"/>
      <c r="ES126" s="35"/>
      <c r="ET126" s="35"/>
      <c r="EU126" s="35"/>
      <c r="EV126" s="35"/>
      <c r="EW126" s="35"/>
      <c r="EX126" s="35"/>
      <c r="EY126" s="35"/>
      <c r="EZ126" s="35"/>
      <c r="FA126" s="35"/>
      <c r="FB126" s="35"/>
      <c r="FC126" s="35"/>
      <c r="FD126" s="35"/>
      <c r="FE126" s="35"/>
      <c r="FF126" s="35"/>
      <c r="FG126" s="35"/>
      <c r="FH126" s="35"/>
      <c r="FI126" s="35"/>
      <c r="FJ126" s="35">
        <v>150</v>
      </c>
      <c r="FK126" s="35"/>
      <c r="FL126" s="35"/>
      <c r="FM126" s="35">
        <v>50</v>
      </c>
      <c r="FN126" s="35"/>
      <c r="FO126" s="35">
        <v>50</v>
      </c>
      <c r="FP126" s="35"/>
      <c r="FQ126" s="35">
        <v>70</v>
      </c>
      <c r="FR126" s="35">
        <v>100</v>
      </c>
      <c r="FS126" s="35"/>
      <c r="FT126" s="35"/>
      <c r="FU126" s="35"/>
      <c r="FV126" s="35"/>
      <c r="FW126" s="35"/>
      <c r="FX126" s="35"/>
      <c r="FY126" s="35"/>
      <c r="FZ126" s="35"/>
      <c r="GA126" s="35"/>
      <c r="GB126" s="35"/>
      <c r="GC126" s="35"/>
      <c r="GD126" s="35"/>
      <c r="GE126" s="35"/>
      <c r="GF126" s="35"/>
      <c r="GG126" s="35"/>
      <c r="GH126" s="35"/>
      <c r="GI126" s="35"/>
      <c r="GJ126" s="35"/>
      <c r="GK126" s="35"/>
      <c r="GL126" s="35"/>
      <c r="GM126" s="35"/>
      <c r="GN126" s="35"/>
      <c r="GO126" s="35"/>
      <c r="GP126" s="35"/>
      <c r="GQ126" s="35"/>
      <c r="GR126" s="35"/>
      <c r="GS126" s="35"/>
      <c r="GT126" s="35"/>
      <c r="GU126" s="35"/>
      <c r="GV126" s="35"/>
      <c r="GW126" s="35"/>
      <c r="GX126" s="35"/>
      <c r="GY126" s="35"/>
      <c r="GZ126" s="35"/>
      <c r="HA126" s="35"/>
      <c r="HB126" s="35"/>
      <c r="HC126" s="35"/>
      <c r="HD126" s="35"/>
      <c r="HE126" s="35"/>
      <c r="HF126" s="35"/>
      <c r="HG126" s="35"/>
      <c r="HH126" s="35"/>
      <c r="HI126" s="35"/>
      <c r="HJ126" s="35"/>
      <c r="HK126" s="35"/>
      <c r="HL126" s="35"/>
      <c r="HM126" s="35"/>
      <c r="HN126" s="35"/>
      <c r="HO126" s="35"/>
      <c r="HP126" s="35"/>
      <c r="HQ126" s="35"/>
      <c r="HR126" s="35"/>
      <c r="HS126" s="35"/>
      <c r="HT126" s="35"/>
      <c r="HU126" s="35"/>
      <c r="HV126" s="35"/>
      <c r="HW126" s="35"/>
      <c r="HX126" s="35"/>
      <c r="HY126" s="35"/>
      <c r="HZ126" s="35"/>
      <c r="IA126" s="35"/>
      <c r="IB126" s="35"/>
      <c r="IC126" s="35"/>
      <c r="ID126" s="35"/>
      <c r="IE126" s="35"/>
      <c r="IF126" s="35"/>
      <c r="IG126" s="35"/>
      <c r="IH126" s="35"/>
      <c r="II126" s="35"/>
      <c r="IJ126" s="35"/>
      <c r="IK126" s="35"/>
      <c r="IL126" s="35"/>
      <c r="IM126" s="35"/>
      <c r="IN126" s="35"/>
      <c r="IO126" s="35"/>
      <c r="IP126" s="35"/>
      <c r="IQ126" s="35"/>
      <c r="IR126" s="35"/>
      <c r="IS126" s="35"/>
      <c r="IT126" s="35"/>
      <c r="IU126" s="35"/>
      <c r="IV126" s="35"/>
      <c r="IW126" s="35"/>
      <c r="IX126" s="35"/>
      <c r="IY126" s="35"/>
      <c r="IZ126" s="35"/>
      <c r="JA126" s="35"/>
      <c r="JB126" s="35"/>
      <c r="JC126" s="35"/>
      <c r="JD126" s="35"/>
      <c r="JE126" s="35"/>
      <c r="JF126" s="35"/>
      <c r="JG126" s="35"/>
      <c r="JH126" s="35"/>
      <c r="JI126" s="35"/>
      <c r="JJ126" s="35"/>
      <c r="JK126" s="35"/>
      <c r="JL126" s="35"/>
      <c r="JM126" s="35"/>
      <c r="JN126" s="35"/>
      <c r="JO126" s="35"/>
      <c r="JP126" s="35"/>
      <c r="JQ126" s="35"/>
      <c r="JR126" s="35"/>
      <c r="JS126" s="35"/>
      <c r="JT126" s="35"/>
      <c r="JU126" s="35"/>
      <c r="JV126" s="35"/>
      <c r="JW126" s="35"/>
      <c r="JX126" s="35"/>
      <c r="JY126" s="35"/>
      <c r="JZ126" s="35"/>
      <c r="KA126" s="35"/>
      <c r="KB126" s="35"/>
      <c r="KC126" s="35"/>
      <c r="KD126" s="35"/>
      <c r="KE126" s="35"/>
      <c r="KF126" s="35"/>
      <c r="KG126" s="35"/>
      <c r="KH126" s="35"/>
      <c r="KI126" s="35"/>
      <c r="KJ126" s="35"/>
      <c r="KK126" s="35"/>
      <c r="KL126" s="35"/>
      <c r="KM126" s="35"/>
      <c r="KN126" s="35"/>
      <c r="KO126" s="35"/>
      <c r="KP126" s="35"/>
      <c r="KQ126" s="35"/>
      <c r="KR126" s="35"/>
      <c r="KS126" s="35"/>
      <c r="KT126" s="35"/>
      <c r="KU126" s="35"/>
      <c r="KV126" s="35"/>
      <c r="KW126" s="35"/>
      <c r="KX126" s="35"/>
      <c r="KY126" s="35"/>
      <c r="KZ126" s="35"/>
      <c r="LA126" s="35"/>
      <c r="LB126" s="35"/>
      <c r="LC126" s="35"/>
      <c r="LD126" s="35"/>
      <c r="LE126" s="35"/>
      <c r="LF126" s="35"/>
      <c r="LG126" s="35"/>
      <c r="LH126" s="35"/>
      <c r="LI126" s="35"/>
      <c r="LJ126" s="35"/>
      <c r="LK126" s="35"/>
      <c r="LL126" s="35"/>
      <c r="LM126" s="35"/>
      <c r="LN126" s="35"/>
      <c r="LO126" s="35"/>
      <c r="LP126" s="35"/>
      <c r="LQ126" s="35"/>
      <c r="LR126" s="35"/>
      <c r="LS126" s="35"/>
      <c r="LT126" s="35"/>
      <c r="LU126" s="35"/>
      <c r="LV126" s="35"/>
      <c r="LW126" s="35"/>
      <c r="LX126" s="35"/>
      <c r="LY126" s="35"/>
      <c r="LZ126" s="35"/>
      <c r="MA126" s="35"/>
      <c r="MB126" s="35"/>
      <c r="MC126" s="35"/>
      <c r="MD126" s="35"/>
      <c r="ME126" s="35"/>
      <c r="MF126" s="35"/>
      <c r="MG126" s="35"/>
      <c r="MH126" s="35"/>
      <c r="MI126" s="35"/>
      <c r="MJ126" s="35"/>
      <c r="MK126" s="35"/>
      <c r="ML126" s="35"/>
      <c r="MM126" s="35"/>
      <c r="MN126" s="35"/>
      <c r="MO126" s="35"/>
      <c r="MP126" s="35"/>
      <c r="MQ126" s="35"/>
      <c r="MR126" s="35"/>
      <c r="MS126" s="35"/>
      <c r="MT126" s="35"/>
      <c r="MU126" s="35"/>
      <c r="MV126" s="35"/>
      <c r="MW126" s="35"/>
      <c r="MX126" s="35"/>
      <c r="MY126" s="35"/>
      <c r="MZ126" s="35"/>
      <c r="NA126" s="35"/>
      <c r="NB126" s="35"/>
      <c r="NC126" s="35"/>
      <c r="ND126" s="35"/>
      <c r="NE126" s="35"/>
      <c r="NF126" s="35"/>
      <c r="NG126" s="35"/>
      <c r="NH126" s="35"/>
      <c r="NI126" s="35"/>
      <c r="NJ126" s="35"/>
      <c r="NK126" s="35"/>
      <c r="NL126" s="35"/>
      <c r="NM126" s="35"/>
      <c r="NN126" s="35"/>
      <c r="NO126" s="35"/>
      <c r="NP126" s="35"/>
      <c r="NQ126" s="35"/>
      <c r="NR126" s="35"/>
      <c r="NS126" s="35"/>
      <c r="NT126" s="35"/>
      <c r="NU126" s="35"/>
      <c r="NV126" s="35"/>
      <c r="NW126" s="35"/>
      <c r="NX126" s="35"/>
      <c r="NY126" s="35"/>
      <c r="NZ126" s="35"/>
      <c r="OA126" s="35"/>
      <c r="OB126" s="35"/>
      <c r="OC126" s="35"/>
      <c r="OD126" s="35"/>
      <c r="OE126" s="35"/>
      <c r="OF126" s="35"/>
      <c r="OG126" s="35"/>
      <c r="OH126" s="35"/>
      <c r="OI126" s="35"/>
      <c r="OJ126" s="35"/>
      <c r="OK126" s="35"/>
      <c r="OL126" s="35"/>
      <c r="OM126" s="35"/>
      <c r="ON126" s="35"/>
      <c r="OO126" s="35"/>
      <c r="OP126" s="35"/>
      <c r="OQ126" s="35"/>
      <c r="OR126" s="35"/>
      <c r="OS126" s="35"/>
      <c r="OT126" s="35"/>
      <c r="OU126" s="35"/>
      <c r="OV126" s="35"/>
      <c r="OW126" s="35"/>
      <c r="OX126" s="35"/>
      <c r="OY126" s="35"/>
      <c r="OZ126" s="35"/>
      <c r="PA126" s="35"/>
      <c r="PB126" s="35"/>
      <c r="PC126" s="35"/>
      <c r="PD126" s="35"/>
      <c r="PE126" s="35"/>
      <c r="PF126" s="35"/>
      <c r="PG126" s="35"/>
      <c r="PH126" s="35"/>
      <c r="PI126" s="35"/>
      <c r="PJ126" s="35"/>
      <c r="PK126" s="35"/>
      <c r="PL126" s="35"/>
      <c r="PM126" s="35"/>
      <c r="PN126" s="35"/>
      <c r="PO126" s="35"/>
      <c r="PP126" s="35"/>
      <c r="PQ126" s="35"/>
      <c r="PR126" s="35"/>
      <c r="PS126" s="35"/>
      <c r="PT126" s="35"/>
      <c r="PU126" s="35"/>
      <c r="PV126" s="35"/>
      <c r="PW126" s="35"/>
      <c r="PX126" s="35"/>
      <c r="PY126" s="35"/>
      <c r="PZ126" s="35"/>
      <c r="QA126" s="35"/>
      <c r="QB126" s="35"/>
      <c r="QC126" s="35"/>
      <c r="QD126" s="35"/>
      <c r="QE126" s="35"/>
      <c r="QF126" s="35"/>
      <c r="QG126" s="35"/>
      <c r="QH126" s="35"/>
      <c r="QI126" s="35"/>
      <c r="QJ126" s="35"/>
      <c r="QK126" s="35"/>
      <c r="QL126" s="35"/>
      <c r="QM126" s="35"/>
      <c r="QN126" s="35"/>
      <c r="QO126" s="35"/>
      <c r="QP126" s="35"/>
      <c r="QQ126" s="35"/>
      <c r="QR126" s="35"/>
      <c r="QS126" s="35"/>
      <c r="QT126" s="35"/>
      <c r="QU126" s="35"/>
      <c r="QV126" s="35"/>
      <c r="QW126" s="35"/>
      <c r="QX126" s="35"/>
      <c r="QY126" s="35"/>
      <c r="QZ126" s="35"/>
      <c r="RA126" s="35"/>
      <c r="RB126" s="35">
        <v>10</v>
      </c>
      <c r="RC126" s="35"/>
      <c r="RD126" s="35"/>
      <c r="RE126" s="35"/>
      <c r="RF126" s="35"/>
      <c r="RG126" s="35"/>
      <c r="RH126" s="35"/>
      <c r="RI126" s="35"/>
      <c r="RJ126" s="35"/>
      <c r="RK126" s="35"/>
      <c r="RL126" s="35"/>
      <c r="RM126" s="35"/>
      <c r="RN126" s="35"/>
      <c r="RO126" s="35"/>
      <c r="RP126" s="35"/>
      <c r="RQ126" s="35"/>
      <c r="RR126" s="35"/>
      <c r="RS126" s="35"/>
      <c r="RT126" s="35"/>
      <c r="RU126" s="35"/>
      <c r="RV126" s="35"/>
      <c r="RW126" s="35"/>
      <c r="RX126" s="35"/>
      <c r="RY126" s="35"/>
      <c r="RZ126" s="35"/>
      <c r="SA126" s="35"/>
      <c r="SB126" s="35"/>
      <c r="SC126" s="35"/>
      <c r="SD126" s="35"/>
      <c r="SE126" s="35"/>
      <c r="SF126" s="35"/>
      <c r="SG126" s="35"/>
      <c r="SH126" s="35"/>
      <c r="SI126" s="35"/>
      <c r="SJ126" s="35"/>
      <c r="SK126" s="35"/>
      <c r="SL126" s="35"/>
      <c r="SM126" s="35"/>
      <c r="SN126" s="35"/>
      <c r="SO126" s="35"/>
      <c r="SP126" s="35"/>
      <c r="SQ126" s="35"/>
      <c r="SR126" s="35"/>
      <c r="SS126" s="35"/>
      <c r="ST126" s="35"/>
      <c r="SU126" s="35"/>
      <c r="SV126" s="35"/>
      <c r="SW126" s="35"/>
      <c r="SX126" s="35"/>
      <c r="SY126" s="35"/>
      <c r="SZ126" s="35"/>
      <c r="TA126" s="35"/>
      <c r="TB126" s="35"/>
      <c r="TC126" s="35"/>
      <c r="TD126" s="35"/>
      <c r="TE126" s="35"/>
      <c r="TF126" s="35"/>
      <c r="TG126" s="35"/>
      <c r="TH126" s="35"/>
      <c r="TI126" s="35"/>
      <c r="TJ126" s="35"/>
      <c r="TK126" s="35"/>
      <c r="TL126" s="35"/>
      <c r="TM126" s="35"/>
      <c r="TN126" s="35"/>
      <c r="TO126" s="35"/>
      <c r="TP126" s="35"/>
      <c r="TQ126" s="35"/>
      <c r="TR126" s="35"/>
      <c r="TS126" s="35"/>
      <c r="TT126" s="35"/>
      <c r="TU126" s="35"/>
      <c r="TV126" s="35"/>
      <c r="TW126" s="35"/>
      <c r="TX126" s="35"/>
      <c r="TY126" s="35"/>
      <c r="TZ126" s="35"/>
      <c r="UA126" s="35"/>
      <c r="UB126" s="35"/>
      <c r="UC126" s="35"/>
      <c r="UD126" s="35"/>
      <c r="UE126" s="35"/>
      <c r="UF126" s="35"/>
      <c r="UG126" s="35"/>
      <c r="UH126" s="35"/>
      <c r="UI126" s="35"/>
      <c r="UJ126" s="35"/>
      <c r="UK126" s="35"/>
      <c r="UL126" s="35"/>
      <c r="UM126" s="35"/>
      <c r="UN126" s="35"/>
      <c r="UO126" s="35"/>
      <c r="UP126" s="35"/>
      <c r="UQ126" s="35"/>
      <c r="UR126" s="35"/>
      <c r="US126" s="35"/>
      <c r="UT126" s="35"/>
      <c r="UU126" s="35"/>
      <c r="UV126" s="35"/>
      <c r="UW126" s="35"/>
      <c r="UX126" s="35"/>
      <c r="UY126" s="35"/>
      <c r="UZ126" s="35"/>
      <c r="VA126" s="35"/>
      <c r="VB126" s="35"/>
      <c r="VC126" s="35"/>
      <c r="VD126" s="35"/>
      <c r="VE126" s="35"/>
      <c r="VF126" s="35">
        <v>200</v>
      </c>
      <c r="VG126" s="35"/>
      <c r="VH126" s="35"/>
      <c r="VI126" s="35"/>
      <c r="VJ126" s="35"/>
      <c r="VK126" s="35"/>
      <c r="VL126" s="35"/>
      <c r="VM126" s="35"/>
      <c r="VN126" s="35"/>
      <c r="VO126" s="35"/>
      <c r="VP126" s="35"/>
      <c r="VQ126" s="35"/>
      <c r="VR126" s="35"/>
      <c r="VS126" s="35"/>
      <c r="VT126" s="35"/>
      <c r="VU126" s="35"/>
      <c r="VV126" s="35"/>
      <c r="VW126" s="35"/>
      <c r="VX126" s="35"/>
      <c r="VY126" s="35"/>
      <c r="VZ126" s="35"/>
      <c r="WA126" s="35"/>
      <c r="WB126" s="35"/>
      <c r="WC126" s="35"/>
      <c r="WD126" s="35"/>
      <c r="WE126" s="35"/>
      <c r="WF126" s="35"/>
      <c r="WG126" s="35"/>
      <c r="WH126" s="35"/>
      <c r="WI126" s="35"/>
      <c r="WJ126" s="35"/>
      <c r="WK126" s="35"/>
      <c r="WL126" s="35"/>
      <c r="WM126" s="35"/>
      <c r="WN126" s="35"/>
      <c r="WO126" s="35"/>
      <c r="WP126" s="35"/>
      <c r="WQ126" s="35"/>
      <c r="WR126" s="35"/>
      <c r="WS126" s="35"/>
      <c r="WT126" s="35"/>
      <c r="WU126" s="35"/>
      <c r="WV126" s="35"/>
      <c r="WW126" s="35"/>
      <c r="WX126" s="35"/>
      <c r="WY126" s="35"/>
      <c r="WZ126" s="35"/>
      <c r="XA126" s="35"/>
      <c r="XB126" s="35"/>
      <c r="XC126" s="35"/>
      <c r="XD126" s="35"/>
      <c r="XE126" s="35"/>
      <c r="XF126" s="35"/>
      <c r="XG126" s="35"/>
      <c r="XH126" s="35"/>
      <c r="XI126" s="35"/>
      <c r="XJ126" s="35"/>
      <c r="XK126" s="35"/>
      <c r="XL126" s="35"/>
      <c r="XM126" s="35"/>
      <c r="XN126" s="35"/>
      <c r="XO126" s="35"/>
      <c r="XP126" s="35"/>
      <c r="XQ126" s="35"/>
      <c r="XR126" s="35"/>
      <c r="XS126" s="35"/>
      <c r="XT126" s="35"/>
      <c r="XU126" s="35"/>
      <c r="XV126" s="35"/>
      <c r="XW126" s="35"/>
      <c r="XX126" s="35"/>
      <c r="XY126" s="35"/>
      <c r="XZ126" s="35"/>
      <c r="YA126" s="35"/>
      <c r="YB126" s="35"/>
      <c r="YC126" s="35"/>
      <c r="YD126" s="35"/>
      <c r="YE126" s="35"/>
      <c r="YF126" s="35"/>
      <c r="YG126" s="35"/>
      <c r="YH126" s="35"/>
      <c r="YI126" s="35"/>
      <c r="YJ126" s="35"/>
      <c r="YK126" s="35"/>
      <c r="YL126" s="35"/>
      <c r="YM126" s="35"/>
      <c r="YN126" s="35"/>
      <c r="YO126" s="35"/>
      <c r="YP126" s="35"/>
      <c r="YQ126" s="35"/>
      <c r="YR126" s="35"/>
      <c r="YS126" s="35"/>
      <c r="YT126" s="35"/>
      <c r="YU126" s="35"/>
      <c r="YV126" s="35"/>
      <c r="YW126" s="35"/>
      <c r="YX126" s="35"/>
      <c r="YY126" s="35"/>
      <c r="YZ126" s="35"/>
      <c r="ZA126" s="35"/>
      <c r="ZB126" s="35"/>
      <c r="ZC126" s="35"/>
      <c r="ZD126" s="35"/>
      <c r="ZE126" s="35"/>
      <c r="ZF126" s="35"/>
      <c r="ZG126" s="35"/>
      <c r="ZH126" s="35"/>
      <c r="ZI126" s="35"/>
      <c r="ZJ126" s="35"/>
      <c r="ZK126" s="35"/>
      <c r="ZL126" s="35"/>
      <c r="ZM126" s="35"/>
      <c r="ZN126" s="35"/>
      <c r="ZO126" s="35"/>
      <c r="ZP126" s="35"/>
      <c r="ZQ126" s="35"/>
      <c r="ZR126" s="35"/>
      <c r="ZS126" s="35">
        <v>30</v>
      </c>
      <c r="ZT126" s="35"/>
      <c r="ZU126" s="35"/>
      <c r="ZV126" s="35"/>
      <c r="ZW126" s="35"/>
      <c r="ZX126" s="35"/>
      <c r="ZY126" s="35"/>
      <c r="ZZ126" s="35"/>
      <c r="AAA126" s="35"/>
      <c r="AAB126" s="35"/>
      <c r="AAC126" s="35"/>
      <c r="AAD126" s="35"/>
      <c r="AAE126" s="35"/>
      <c r="AAF126" s="35"/>
      <c r="AAG126" s="35"/>
      <c r="AAH126" s="35"/>
      <c r="AAI126" s="35"/>
      <c r="AAJ126" s="35"/>
      <c r="AAK126" s="35"/>
      <c r="AAL126" s="35"/>
      <c r="AAM126" s="35"/>
      <c r="AAN126" s="35"/>
      <c r="AAO126" s="35"/>
      <c r="AAP126" s="35"/>
      <c r="AAQ126" s="35"/>
      <c r="AAR126" s="35"/>
      <c r="AAS126" s="35"/>
      <c r="AAT126" s="35"/>
      <c r="AAU126" s="35"/>
      <c r="AAV126" s="35"/>
      <c r="AAW126" s="35"/>
      <c r="AAX126" s="35"/>
      <c r="AAY126" s="35"/>
      <c r="AAZ126" s="35"/>
      <c r="ABA126" s="35"/>
      <c r="ABB126" s="35"/>
      <c r="ABC126" s="35"/>
      <c r="ABD126" s="35"/>
      <c r="ABE126" s="35"/>
      <c r="ABF126" s="35"/>
      <c r="ABG126" s="35"/>
      <c r="ABH126" s="35"/>
      <c r="ABI126" s="35"/>
      <c r="ABJ126" s="35"/>
      <c r="ABK126" s="35"/>
      <c r="ABL126" s="35"/>
      <c r="ABM126" s="35"/>
      <c r="ABN126" s="35"/>
      <c r="ABO126" s="35"/>
      <c r="ABP126" s="35"/>
      <c r="ABQ126" s="35"/>
      <c r="ABR126" s="35"/>
      <c r="ABS126" s="35"/>
      <c r="ABT126" s="35"/>
      <c r="ABU126" s="35"/>
      <c r="ABV126" s="35"/>
      <c r="ABW126" s="35"/>
      <c r="ABX126" s="35"/>
      <c r="ABY126" s="35"/>
      <c r="ABZ126" s="35"/>
      <c r="ACA126" s="35"/>
      <c r="ACB126" s="35"/>
      <c r="ACC126" s="35"/>
      <c r="ACD126" s="35"/>
      <c r="ACE126" s="35"/>
      <c r="ACF126" s="35"/>
      <c r="ACG126" s="35"/>
      <c r="ACH126" s="35"/>
      <c r="ACI126" s="35"/>
      <c r="ACJ126" s="35"/>
      <c r="ACK126" s="35"/>
      <c r="ACL126" s="35"/>
      <c r="ACM126" s="35"/>
      <c r="ACN126" s="35"/>
      <c r="ACO126" s="35"/>
      <c r="ACP126" s="35"/>
      <c r="ACQ126" s="35"/>
      <c r="ACR126" s="35"/>
      <c r="ACS126" s="35"/>
      <c r="ACT126" s="35"/>
      <c r="ACU126" s="35"/>
      <c r="ACV126" s="35"/>
      <c r="ACW126" s="35"/>
      <c r="ACX126" s="35"/>
      <c r="ACY126" s="35"/>
      <c r="ACZ126" s="35"/>
      <c r="ADA126" s="35"/>
      <c r="ADB126" s="35"/>
      <c r="ADC126" s="35"/>
      <c r="ADD126" s="35"/>
      <c r="ADE126" s="35"/>
      <c r="ADF126" s="35"/>
      <c r="ADG126" s="35"/>
      <c r="ADH126" s="35"/>
      <c r="ADI126" s="35"/>
      <c r="ADJ126" s="35"/>
      <c r="ADK126" s="35"/>
      <c r="ADL126" s="35"/>
      <c r="ADM126" s="35"/>
      <c r="ADN126" s="35"/>
      <c r="ADO126" s="35"/>
      <c r="ADP126" s="35"/>
      <c r="ADQ126" s="35"/>
      <c r="ADR126" s="35"/>
      <c r="ADS126" s="35"/>
      <c r="ADT126" s="35"/>
      <c r="ADU126" s="35"/>
      <c r="ADV126" s="35"/>
      <c r="ADW126" s="35"/>
      <c r="ADX126" s="35"/>
      <c r="ADY126" s="26">
        <f t="shared" si="4"/>
        <v>0</v>
      </c>
      <c r="ADZ126" s="5"/>
    </row>
    <row r="127" spans="1:806" s="33" customFormat="1" x14ac:dyDescent="0.2">
      <c r="A127" s="38" t="s">
        <v>223</v>
      </c>
      <c r="B127" s="65">
        <f t="shared" si="3"/>
        <v>0</v>
      </c>
      <c r="C127" s="57">
        <v>10</v>
      </c>
      <c r="D127" s="59">
        <v>44685</v>
      </c>
      <c r="E127" s="68">
        <v>22.49</v>
      </c>
      <c r="F127" s="67">
        <f t="shared" si="5"/>
        <v>0</v>
      </c>
      <c r="G127" s="6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15"/>
      <c r="BF127" s="15"/>
      <c r="BG127" s="136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35"/>
      <c r="BW127" s="35"/>
      <c r="BX127" s="35"/>
      <c r="BY127" s="35"/>
      <c r="BZ127" s="35"/>
      <c r="CA127" s="35"/>
      <c r="CB127" s="35"/>
      <c r="CC127" s="35"/>
      <c r="CD127" s="35"/>
      <c r="CE127" s="35"/>
      <c r="CF127" s="35"/>
      <c r="CG127" s="35"/>
      <c r="CH127" s="35"/>
      <c r="CI127" s="35"/>
      <c r="CJ127" s="35"/>
      <c r="CK127" s="35"/>
      <c r="CL127" s="35"/>
      <c r="CM127" s="35"/>
      <c r="CN127" s="35"/>
      <c r="CO127" s="35"/>
      <c r="CP127" s="35"/>
      <c r="CQ127" s="35"/>
      <c r="CR127" s="35"/>
      <c r="CS127" s="35"/>
      <c r="CT127" s="35"/>
      <c r="CU127" s="35"/>
      <c r="CV127" s="35"/>
      <c r="CW127" s="35"/>
      <c r="CX127" s="35"/>
      <c r="CY127" s="35"/>
      <c r="CZ127" s="35"/>
      <c r="DA127" s="35"/>
      <c r="DB127" s="35"/>
      <c r="DC127" s="35"/>
      <c r="DD127" s="35"/>
      <c r="DE127" s="35"/>
      <c r="DF127" s="35"/>
      <c r="DG127" s="35"/>
      <c r="DH127" s="35"/>
      <c r="DI127" s="35"/>
      <c r="DJ127" s="35"/>
      <c r="DK127" s="35"/>
      <c r="DL127" s="35"/>
      <c r="DM127" s="35"/>
      <c r="DN127" s="35"/>
      <c r="DO127" s="35"/>
      <c r="DP127" s="35"/>
      <c r="DQ127" s="35"/>
      <c r="DR127" s="35"/>
      <c r="DS127" s="35"/>
      <c r="DT127" s="35"/>
      <c r="DU127" s="35"/>
      <c r="DV127" s="35"/>
      <c r="DW127" s="35"/>
      <c r="DX127" s="35"/>
      <c r="DY127" s="35"/>
      <c r="DZ127" s="35"/>
      <c r="EA127" s="35"/>
      <c r="EB127" s="35"/>
      <c r="EC127" s="35"/>
      <c r="ED127" s="35"/>
      <c r="EE127" s="35"/>
      <c r="EF127" s="35"/>
      <c r="EG127" s="35"/>
      <c r="EH127" s="35"/>
      <c r="EI127" s="35"/>
      <c r="EJ127" s="35"/>
      <c r="EK127" s="35"/>
      <c r="EL127" s="35"/>
      <c r="EM127" s="35"/>
      <c r="EN127" s="35"/>
      <c r="EO127" s="35"/>
      <c r="EP127" s="35"/>
      <c r="EQ127" s="35"/>
      <c r="ER127" s="35"/>
      <c r="ES127" s="35"/>
      <c r="ET127" s="35"/>
      <c r="EU127" s="35"/>
      <c r="EV127" s="35"/>
      <c r="EW127" s="35"/>
      <c r="EX127" s="35"/>
      <c r="EY127" s="35"/>
      <c r="EZ127" s="35"/>
      <c r="FA127" s="35"/>
      <c r="FB127" s="35"/>
      <c r="FC127" s="35"/>
      <c r="FD127" s="35"/>
      <c r="FE127" s="35"/>
      <c r="FF127" s="35"/>
      <c r="FG127" s="35"/>
      <c r="FH127" s="35"/>
      <c r="FI127" s="35"/>
      <c r="FJ127" s="35"/>
      <c r="FK127" s="35"/>
      <c r="FL127" s="35"/>
      <c r="FM127" s="35"/>
      <c r="FN127" s="35"/>
      <c r="FO127" s="35">
        <v>50</v>
      </c>
      <c r="FP127" s="35">
        <v>50</v>
      </c>
      <c r="FQ127" s="35"/>
      <c r="FR127" s="35">
        <v>20</v>
      </c>
      <c r="FS127" s="35">
        <v>160</v>
      </c>
      <c r="FT127" s="35">
        <v>190</v>
      </c>
      <c r="FU127" s="35"/>
      <c r="FV127" s="35"/>
      <c r="FW127" s="35"/>
      <c r="FX127" s="35"/>
      <c r="FY127" s="35"/>
      <c r="FZ127" s="35"/>
      <c r="GA127" s="35"/>
      <c r="GB127" s="35"/>
      <c r="GC127" s="35"/>
      <c r="GD127" s="35"/>
      <c r="GE127" s="35"/>
      <c r="GF127" s="35"/>
      <c r="GG127" s="35"/>
      <c r="GH127" s="35"/>
      <c r="GI127" s="35"/>
      <c r="GJ127" s="35"/>
      <c r="GK127" s="35"/>
      <c r="GL127" s="35"/>
      <c r="GM127" s="35"/>
      <c r="GN127" s="35"/>
      <c r="GO127" s="35"/>
      <c r="GP127" s="35"/>
      <c r="GQ127" s="35"/>
      <c r="GR127" s="35"/>
      <c r="GS127" s="35"/>
      <c r="GT127" s="35"/>
      <c r="GU127" s="35"/>
      <c r="GV127" s="35"/>
      <c r="GW127" s="35"/>
      <c r="GX127" s="35"/>
      <c r="GY127" s="35"/>
      <c r="GZ127" s="35"/>
      <c r="HA127" s="35"/>
      <c r="HB127" s="35"/>
      <c r="HC127" s="35"/>
      <c r="HD127" s="35"/>
      <c r="HE127" s="35"/>
      <c r="HF127" s="35"/>
      <c r="HG127" s="35"/>
      <c r="HH127" s="35"/>
      <c r="HI127" s="35"/>
      <c r="HJ127" s="35"/>
      <c r="HK127" s="35"/>
      <c r="HL127" s="35"/>
      <c r="HM127" s="35"/>
      <c r="HN127" s="35"/>
      <c r="HO127" s="35"/>
      <c r="HP127" s="35"/>
      <c r="HQ127" s="35"/>
      <c r="HR127" s="35"/>
      <c r="HS127" s="35"/>
      <c r="HT127" s="35"/>
      <c r="HU127" s="35"/>
      <c r="HV127" s="35"/>
      <c r="HW127" s="35"/>
      <c r="HX127" s="35"/>
      <c r="HY127" s="35"/>
      <c r="HZ127" s="35"/>
      <c r="IA127" s="35"/>
      <c r="IB127" s="35"/>
      <c r="IC127" s="35"/>
      <c r="ID127" s="35"/>
      <c r="IE127" s="35"/>
      <c r="IF127" s="35"/>
      <c r="IG127" s="35"/>
      <c r="IH127" s="35"/>
      <c r="II127" s="35"/>
      <c r="IJ127" s="35"/>
      <c r="IK127" s="35"/>
      <c r="IL127" s="35"/>
      <c r="IM127" s="35"/>
      <c r="IN127" s="35"/>
      <c r="IO127" s="35"/>
      <c r="IP127" s="35"/>
      <c r="IQ127" s="35"/>
      <c r="IR127" s="35"/>
      <c r="IS127" s="35"/>
      <c r="IT127" s="35"/>
      <c r="IU127" s="35"/>
      <c r="IV127" s="35"/>
      <c r="IW127" s="35"/>
      <c r="IX127" s="35"/>
      <c r="IY127" s="35"/>
      <c r="IZ127" s="35"/>
      <c r="JA127" s="35"/>
      <c r="JB127" s="35"/>
      <c r="JC127" s="35"/>
      <c r="JD127" s="35"/>
      <c r="JE127" s="35"/>
      <c r="JF127" s="35"/>
      <c r="JG127" s="35"/>
      <c r="JH127" s="35"/>
      <c r="JI127" s="35"/>
      <c r="JJ127" s="35"/>
      <c r="JK127" s="35"/>
      <c r="JL127" s="35"/>
      <c r="JM127" s="35"/>
      <c r="JN127" s="35"/>
      <c r="JO127" s="35"/>
      <c r="JP127" s="35"/>
      <c r="JQ127" s="35"/>
      <c r="JR127" s="35"/>
      <c r="JS127" s="35"/>
      <c r="JT127" s="35"/>
      <c r="JU127" s="35"/>
      <c r="JV127" s="35"/>
      <c r="JW127" s="35"/>
      <c r="JX127" s="35"/>
      <c r="JY127" s="35"/>
      <c r="JZ127" s="35"/>
      <c r="KA127" s="35"/>
      <c r="KB127" s="35"/>
      <c r="KC127" s="35"/>
      <c r="KD127" s="35"/>
      <c r="KE127" s="35"/>
      <c r="KF127" s="35"/>
      <c r="KG127" s="35"/>
      <c r="KH127" s="35"/>
      <c r="KI127" s="35"/>
      <c r="KJ127" s="35"/>
      <c r="KK127" s="35"/>
      <c r="KL127" s="35"/>
      <c r="KM127" s="35"/>
      <c r="KN127" s="35"/>
      <c r="KO127" s="35"/>
      <c r="KP127" s="35"/>
      <c r="KQ127" s="35"/>
      <c r="KR127" s="35"/>
      <c r="KS127" s="35"/>
      <c r="KT127" s="35"/>
      <c r="KU127" s="35"/>
      <c r="KV127" s="35"/>
      <c r="KW127" s="35"/>
      <c r="KX127" s="35"/>
      <c r="KY127" s="35"/>
      <c r="KZ127" s="35"/>
      <c r="LA127" s="35"/>
      <c r="LB127" s="35"/>
      <c r="LC127" s="35"/>
      <c r="LD127" s="35"/>
      <c r="LE127" s="35"/>
      <c r="LF127" s="35"/>
      <c r="LG127" s="35"/>
      <c r="LH127" s="35"/>
      <c r="LI127" s="35"/>
      <c r="LJ127" s="35"/>
      <c r="LK127" s="35"/>
      <c r="LL127" s="35"/>
      <c r="LM127" s="35"/>
      <c r="LN127" s="35"/>
      <c r="LO127" s="35"/>
      <c r="LP127" s="35"/>
      <c r="LQ127" s="35"/>
      <c r="LR127" s="35"/>
      <c r="LS127" s="35"/>
      <c r="LT127" s="35"/>
      <c r="LU127" s="35"/>
      <c r="LV127" s="35"/>
      <c r="LW127" s="35"/>
      <c r="LX127" s="35"/>
      <c r="LY127" s="35"/>
      <c r="LZ127" s="35"/>
      <c r="MA127" s="35"/>
      <c r="MB127" s="35"/>
      <c r="MC127" s="35"/>
      <c r="MD127" s="35"/>
      <c r="ME127" s="35"/>
      <c r="MF127" s="35"/>
      <c r="MG127" s="35"/>
      <c r="MH127" s="35"/>
      <c r="MI127" s="35"/>
      <c r="MJ127" s="35"/>
      <c r="MK127" s="35"/>
      <c r="ML127" s="35"/>
      <c r="MM127" s="35"/>
      <c r="MN127" s="35"/>
      <c r="MO127" s="35"/>
      <c r="MP127" s="35"/>
      <c r="MQ127" s="35"/>
      <c r="MR127" s="35"/>
      <c r="MS127" s="35"/>
      <c r="MT127" s="35"/>
      <c r="MU127" s="35"/>
      <c r="MV127" s="35"/>
      <c r="MW127" s="35"/>
      <c r="MX127" s="35"/>
      <c r="MY127" s="35"/>
      <c r="MZ127" s="35"/>
      <c r="NA127" s="35"/>
      <c r="NB127" s="35"/>
      <c r="NC127" s="35"/>
      <c r="ND127" s="35"/>
      <c r="NE127" s="35"/>
      <c r="NF127" s="35"/>
      <c r="NG127" s="35"/>
      <c r="NH127" s="35"/>
      <c r="NI127" s="35"/>
      <c r="NJ127" s="35"/>
      <c r="NK127" s="35"/>
      <c r="NL127" s="35"/>
      <c r="NM127" s="35"/>
      <c r="NN127" s="35"/>
      <c r="NO127" s="35"/>
      <c r="NP127" s="35"/>
      <c r="NQ127" s="35"/>
      <c r="NR127" s="35"/>
      <c r="NS127" s="35"/>
      <c r="NT127" s="35"/>
      <c r="NU127" s="35"/>
      <c r="NV127" s="35"/>
      <c r="NW127" s="35"/>
      <c r="NX127" s="35"/>
      <c r="NY127" s="35"/>
      <c r="NZ127" s="35"/>
      <c r="OA127" s="35"/>
      <c r="OB127" s="35"/>
      <c r="OC127" s="35"/>
      <c r="OD127" s="35"/>
      <c r="OE127" s="35"/>
      <c r="OF127" s="35"/>
      <c r="OG127" s="35"/>
      <c r="OH127" s="35"/>
      <c r="OI127" s="35"/>
      <c r="OJ127" s="35"/>
      <c r="OK127" s="35"/>
      <c r="OL127" s="35"/>
      <c r="OM127" s="35"/>
      <c r="ON127" s="35"/>
      <c r="OO127" s="35"/>
      <c r="OP127" s="35"/>
      <c r="OQ127" s="35"/>
      <c r="OR127" s="35"/>
      <c r="OS127" s="35"/>
      <c r="OT127" s="35"/>
      <c r="OU127" s="35"/>
      <c r="OV127" s="35"/>
      <c r="OW127" s="35"/>
      <c r="OX127" s="35"/>
      <c r="OY127" s="35"/>
      <c r="OZ127" s="35"/>
      <c r="PA127" s="35"/>
      <c r="PB127" s="35"/>
      <c r="PC127" s="35">
        <v>100</v>
      </c>
      <c r="PD127" s="35"/>
      <c r="PE127" s="35"/>
      <c r="PF127" s="35"/>
      <c r="PG127" s="35"/>
      <c r="PH127" s="35"/>
      <c r="PI127" s="35"/>
      <c r="PJ127" s="35"/>
      <c r="PK127" s="35"/>
      <c r="PL127" s="35"/>
      <c r="PM127" s="35"/>
      <c r="PN127" s="35"/>
      <c r="PO127" s="35"/>
      <c r="PP127" s="35"/>
      <c r="PQ127" s="35"/>
      <c r="PR127" s="35"/>
      <c r="PS127" s="35"/>
      <c r="PT127" s="35"/>
      <c r="PU127" s="35"/>
      <c r="PV127" s="35"/>
      <c r="PW127" s="35"/>
      <c r="PX127" s="35"/>
      <c r="PY127" s="35"/>
      <c r="PZ127" s="35"/>
      <c r="QA127" s="35"/>
      <c r="QB127" s="35"/>
      <c r="QC127" s="35"/>
      <c r="QD127" s="35"/>
      <c r="QE127" s="35"/>
      <c r="QF127" s="35"/>
      <c r="QG127" s="35"/>
      <c r="QH127" s="35"/>
      <c r="QI127" s="35"/>
      <c r="QJ127" s="35"/>
      <c r="QK127" s="35"/>
      <c r="QL127" s="35"/>
      <c r="QM127" s="35"/>
      <c r="QN127" s="35"/>
      <c r="QO127" s="35"/>
      <c r="QP127" s="35"/>
      <c r="QQ127" s="35"/>
      <c r="QR127" s="35"/>
      <c r="QS127" s="35"/>
      <c r="QT127" s="35"/>
      <c r="QU127" s="35"/>
      <c r="QV127" s="35"/>
      <c r="QW127" s="35"/>
      <c r="QX127" s="35"/>
      <c r="QY127" s="35"/>
      <c r="QZ127" s="35"/>
      <c r="RA127" s="35"/>
      <c r="RB127" s="35"/>
      <c r="RC127" s="35"/>
      <c r="RD127" s="35"/>
      <c r="RE127" s="35"/>
      <c r="RF127" s="35"/>
      <c r="RG127" s="35"/>
      <c r="RH127" s="35"/>
      <c r="RI127" s="35"/>
      <c r="RJ127" s="35"/>
      <c r="RK127" s="35"/>
      <c r="RL127" s="35"/>
      <c r="RM127" s="35"/>
      <c r="RN127" s="35"/>
      <c r="RO127" s="35"/>
      <c r="RP127" s="35"/>
      <c r="RQ127" s="35"/>
      <c r="RR127" s="35"/>
      <c r="RS127" s="35"/>
      <c r="RT127" s="35"/>
      <c r="RU127" s="35"/>
      <c r="RV127" s="35"/>
      <c r="RW127" s="35"/>
      <c r="RX127" s="35"/>
      <c r="RY127" s="35"/>
      <c r="RZ127" s="35"/>
      <c r="SA127" s="35"/>
      <c r="SB127" s="35"/>
      <c r="SC127" s="35"/>
      <c r="SD127" s="35"/>
      <c r="SE127" s="35"/>
      <c r="SF127" s="35"/>
      <c r="SG127" s="35"/>
      <c r="SH127" s="35"/>
      <c r="SI127" s="35"/>
      <c r="SJ127" s="35"/>
      <c r="SK127" s="35"/>
      <c r="SL127" s="35"/>
      <c r="SM127" s="35"/>
      <c r="SN127" s="35"/>
      <c r="SO127" s="35"/>
      <c r="SP127" s="35"/>
      <c r="SQ127" s="35"/>
      <c r="SR127" s="35"/>
      <c r="SS127" s="35"/>
      <c r="ST127" s="35"/>
      <c r="SU127" s="35"/>
      <c r="SV127" s="35"/>
      <c r="SW127" s="35"/>
      <c r="SX127" s="35"/>
      <c r="SY127" s="35"/>
      <c r="SZ127" s="35"/>
      <c r="TA127" s="35"/>
      <c r="TB127" s="35"/>
      <c r="TC127" s="35"/>
      <c r="TD127" s="35"/>
      <c r="TE127" s="35"/>
      <c r="TF127" s="35"/>
      <c r="TG127" s="35"/>
      <c r="TH127" s="35"/>
      <c r="TI127" s="35"/>
      <c r="TJ127" s="35"/>
      <c r="TK127" s="35"/>
      <c r="TL127" s="35"/>
      <c r="TM127" s="35"/>
      <c r="TN127" s="35"/>
      <c r="TO127" s="35"/>
      <c r="TP127" s="35"/>
      <c r="TQ127" s="35"/>
      <c r="TR127" s="35"/>
      <c r="TS127" s="35"/>
      <c r="TT127" s="35"/>
      <c r="TU127" s="35"/>
      <c r="TV127" s="35"/>
      <c r="TW127" s="35"/>
      <c r="TX127" s="35"/>
      <c r="TY127" s="35"/>
      <c r="TZ127" s="35"/>
      <c r="UA127" s="35"/>
      <c r="UB127" s="35"/>
      <c r="UC127" s="35"/>
      <c r="UD127" s="35"/>
      <c r="UE127" s="35"/>
      <c r="UF127" s="35"/>
      <c r="UG127" s="35"/>
      <c r="UH127" s="35"/>
      <c r="UI127" s="35"/>
      <c r="UJ127" s="35"/>
      <c r="UK127" s="35"/>
      <c r="UL127" s="35"/>
      <c r="UM127" s="35"/>
      <c r="UN127" s="35"/>
      <c r="UO127" s="35"/>
      <c r="UP127" s="35"/>
      <c r="UQ127" s="35"/>
      <c r="UR127" s="35"/>
      <c r="US127" s="35"/>
      <c r="UT127" s="35"/>
      <c r="UU127" s="35"/>
      <c r="UV127" s="35"/>
      <c r="UW127" s="35"/>
      <c r="UX127" s="35"/>
      <c r="UY127" s="35"/>
      <c r="UZ127" s="35"/>
      <c r="VA127" s="35"/>
      <c r="VB127" s="35"/>
      <c r="VC127" s="35"/>
      <c r="VD127" s="35"/>
      <c r="VE127" s="35"/>
      <c r="VF127" s="35"/>
      <c r="VG127" s="35">
        <v>400</v>
      </c>
      <c r="VH127" s="35"/>
      <c r="VI127" s="35"/>
      <c r="VJ127" s="35"/>
      <c r="VK127" s="35"/>
      <c r="VL127" s="35"/>
      <c r="VM127" s="35"/>
      <c r="VN127" s="35"/>
      <c r="VO127" s="35"/>
      <c r="VP127" s="35"/>
      <c r="VQ127" s="35"/>
      <c r="VR127" s="35"/>
      <c r="VS127" s="35"/>
      <c r="VT127" s="35"/>
      <c r="VU127" s="35"/>
      <c r="VV127" s="35"/>
      <c r="VW127" s="35"/>
      <c r="VX127" s="35"/>
      <c r="VY127" s="35"/>
      <c r="VZ127" s="35">
        <v>30</v>
      </c>
      <c r="WA127" s="35"/>
      <c r="WB127" s="35"/>
      <c r="WC127" s="35"/>
      <c r="WD127" s="35"/>
      <c r="WE127" s="35"/>
      <c r="WF127" s="35"/>
      <c r="WG127" s="35"/>
      <c r="WH127" s="35"/>
      <c r="WI127" s="35"/>
      <c r="WJ127" s="35"/>
      <c r="WK127" s="35"/>
      <c r="WL127" s="35"/>
      <c r="WM127" s="35"/>
      <c r="WN127" s="35"/>
      <c r="WO127" s="35"/>
      <c r="WP127" s="35"/>
      <c r="WQ127" s="35"/>
      <c r="WR127" s="35"/>
      <c r="WS127" s="35"/>
      <c r="WT127" s="35"/>
      <c r="WU127" s="35"/>
      <c r="WV127" s="35"/>
      <c r="WW127" s="35"/>
      <c r="WX127" s="35"/>
      <c r="WY127" s="35"/>
      <c r="WZ127" s="35"/>
      <c r="XA127" s="35"/>
      <c r="XB127" s="35"/>
      <c r="XC127" s="35"/>
      <c r="XD127" s="35"/>
      <c r="XE127" s="35"/>
      <c r="XF127" s="35"/>
      <c r="XG127" s="35"/>
      <c r="XH127" s="35"/>
      <c r="XI127" s="35"/>
      <c r="XJ127" s="35"/>
      <c r="XK127" s="35"/>
      <c r="XL127" s="35"/>
      <c r="XM127" s="35"/>
      <c r="XN127" s="35"/>
      <c r="XO127" s="35"/>
      <c r="XP127" s="35"/>
      <c r="XQ127" s="35"/>
      <c r="XR127" s="35"/>
      <c r="XS127" s="35"/>
      <c r="XT127" s="35"/>
      <c r="XU127" s="35"/>
      <c r="XV127" s="35"/>
      <c r="XW127" s="35"/>
      <c r="XX127" s="35"/>
      <c r="XY127" s="35"/>
      <c r="XZ127" s="35"/>
      <c r="YA127" s="35"/>
      <c r="YB127" s="35"/>
      <c r="YC127" s="35"/>
      <c r="YD127" s="35"/>
      <c r="YE127" s="35"/>
      <c r="YF127" s="35"/>
      <c r="YG127" s="35"/>
      <c r="YH127" s="35"/>
      <c r="YI127" s="35"/>
      <c r="YJ127" s="35"/>
      <c r="YK127" s="35"/>
      <c r="YL127" s="35"/>
      <c r="YM127" s="35"/>
      <c r="YN127" s="35"/>
      <c r="YO127" s="35"/>
      <c r="YP127" s="35"/>
      <c r="YQ127" s="35"/>
      <c r="YR127" s="35"/>
      <c r="YS127" s="35"/>
      <c r="YT127" s="35"/>
      <c r="YU127" s="35"/>
      <c r="YV127" s="35"/>
      <c r="YW127" s="35"/>
      <c r="YX127" s="35"/>
      <c r="YY127" s="35"/>
      <c r="YZ127" s="35"/>
      <c r="ZA127" s="35"/>
      <c r="ZB127" s="35"/>
      <c r="ZC127" s="35"/>
      <c r="ZD127" s="35"/>
      <c r="ZE127" s="35"/>
      <c r="ZF127" s="35"/>
      <c r="ZG127" s="35"/>
      <c r="ZH127" s="35"/>
      <c r="ZI127" s="35"/>
      <c r="ZJ127" s="35"/>
      <c r="ZK127" s="35"/>
      <c r="ZL127" s="35"/>
      <c r="ZM127" s="35"/>
      <c r="ZN127" s="35"/>
      <c r="ZO127" s="35"/>
      <c r="ZP127" s="35"/>
      <c r="ZQ127" s="35"/>
      <c r="ZR127" s="35"/>
      <c r="ZS127" s="35"/>
      <c r="ZT127" s="35"/>
      <c r="ZU127" s="35"/>
      <c r="ZV127" s="35"/>
      <c r="ZW127" s="35"/>
      <c r="ZX127" s="35"/>
      <c r="ZY127" s="35"/>
      <c r="ZZ127" s="35"/>
      <c r="AAA127" s="35"/>
      <c r="AAB127" s="35"/>
      <c r="AAC127" s="35"/>
      <c r="AAD127" s="35"/>
      <c r="AAE127" s="35"/>
      <c r="AAF127" s="35"/>
      <c r="AAG127" s="35"/>
      <c r="AAH127" s="35"/>
      <c r="AAI127" s="35"/>
      <c r="AAJ127" s="35"/>
      <c r="AAK127" s="35"/>
      <c r="AAL127" s="35"/>
      <c r="AAM127" s="35"/>
      <c r="AAN127" s="35"/>
      <c r="AAO127" s="35"/>
      <c r="AAP127" s="35"/>
      <c r="AAQ127" s="35"/>
      <c r="AAR127" s="35"/>
      <c r="AAS127" s="35"/>
      <c r="AAT127" s="35"/>
      <c r="AAU127" s="35"/>
      <c r="AAV127" s="35"/>
      <c r="AAW127" s="35"/>
      <c r="AAX127" s="35"/>
      <c r="AAY127" s="35"/>
      <c r="AAZ127" s="35"/>
      <c r="ABA127" s="35"/>
      <c r="ABB127" s="35"/>
      <c r="ABC127" s="35"/>
      <c r="ABD127" s="35"/>
      <c r="ABE127" s="35"/>
      <c r="ABF127" s="35"/>
      <c r="ABG127" s="35"/>
      <c r="ABH127" s="35"/>
      <c r="ABI127" s="35"/>
      <c r="ABJ127" s="35"/>
      <c r="ABK127" s="35"/>
      <c r="ABL127" s="35"/>
      <c r="ABM127" s="35"/>
      <c r="ABN127" s="35"/>
      <c r="ABO127" s="35"/>
      <c r="ABP127" s="35"/>
      <c r="ABQ127" s="35"/>
      <c r="ABR127" s="35"/>
      <c r="ABS127" s="35"/>
      <c r="ABT127" s="35"/>
      <c r="ABU127" s="35"/>
      <c r="ABV127" s="35"/>
      <c r="ABW127" s="35"/>
      <c r="ABX127" s="35"/>
      <c r="ABY127" s="35"/>
      <c r="ABZ127" s="35"/>
      <c r="ACA127" s="35"/>
      <c r="ACB127" s="35"/>
      <c r="ACC127" s="35"/>
      <c r="ACD127" s="35"/>
      <c r="ACE127" s="35"/>
      <c r="ACF127" s="35"/>
      <c r="ACG127" s="35"/>
      <c r="ACH127" s="35"/>
      <c r="ACI127" s="35"/>
      <c r="ACJ127" s="35"/>
      <c r="ACK127" s="35"/>
      <c r="ACL127" s="35"/>
      <c r="ACM127" s="35"/>
      <c r="ACN127" s="35"/>
      <c r="ACO127" s="35"/>
      <c r="ACP127" s="35"/>
      <c r="ACQ127" s="35"/>
      <c r="ACR127" s="35"/>
      <c r="ACS127" s="35"/>
      <c r="ACT127" s="35"/>
      <c r="ACU127" s="35"/>
      <c r="ACV127" s="35"/>
      <c r="ACW127" s="35"/>
      <c r="ACX127" s="35"/>
      <c r="ACY127" s="35"/>
      <c r="ACZ127" s="35"/>
      <c r="ADA127" s="35"/>
      <c r="ADB127" s="35"/>
      <c r="ADC127" s="35"/>
      <c r="ADD127" s="35"/>
      <c r="ADE127" s="35"/>
      <c r="ADF127" s="35"/>
      <c r="ADG127" s="35"/>
      <c r="ADH127" s="35"/>
      <c r="ADI127" s="35"/>
      <c r="ADJ127" s="35"/>
      <c r="ADK127" s="35"/>
      <c r="ADL127" s="35"/>
      <c r="ADM127" s="35"/>
      <c r="ADN127" s="35"/>
      <c r="ADO127" s="35"/>
      <c r="ADP127" s="35"/>
      <c r="ADQ127" s="35"/>
      <c r="ADR127" s="35"/>
      <c r="ADS127" s="35"/>
      <c r="ADT127" s="35"/>
      <c r="ADU127" s="35"/>
      <c r="ADV127" s="35"/>
      <c r="ADW127" s="35"/>
      <c r="ADX127" s="35"/>
      <c r="ADY127" s="26">
        <f t="shared" si="4"/>
        <v>0</v>
      </c>
      <c r="ADZ127" s="5"/>
    </row>
    <row r="128" spans="1:806" s="33" customFormat="1" x14ac:dyDescent="0.2">
      <c r="A128" s="38" t="s">
        <v>223</v>
      </c>
      <c r="B128" s="65">
        <f t="shared" si="3"/>
        <v>0</v>
      </c>
      <c r="C128" s="57">
        <v>10</v>
      </c>
      <c r="D128" s="59">
        <v>44624</v>
      </c>
      <c r="E128" s="68">
        <v>20.03</v>
      </c>
      <c r="F128" s="67">
        <f t="shared" si="5"/>
        <v>0</v>
      </c>
      <c r="G128" s="6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15"/>
      <c r="BF128" s="15"/>
      <c r="BG128" s="136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5"/>
      <c r="BY128" s="35"/>
      <c r="BZ128" s="35">
        <v>20</v>
      </c>
      <c r="CA128" s="35"/>
      <c r="CB128" s="35"/>
      <c r="CC128" s="35"/>
      <c r="CD128" s="35"/>
      <c r="CE128" s="35"/>
      <c r="CF128" s="35"/>
      <c r="CG128" s="35"/>
      <c r="CH128" s="35"/>
      <c r="CI128" s="35"/>
      <c r="CJ128" s="35"/>
      <c r="CK128" s="35"/>
      <c r="CL128" s="35"/>
      <c r="CM128" s="35"/>
      <c r="CN128" s="35"/>
      <c r="CO128" s="35"/>
      <c r="CP128" s="35"/>
      <c r="CQ128" s="35"/>
      <c r="CR128" s="35"/>
      <c r="CS128" s="35"/>
      <c r="CT128" s="35"/>
      <c r="CU128" s="35"/>
      <c r="CV128" s="35"/>
      <c r="CW128" s="35"/>
      <c r="CX128" s="35"/>
      <c r="CY128" s="35"/>
      <c r="CZ128" s="35"/>
      <c r="DA128" s="35"/>
      <c r="DB128" s="35"/>
      <c r="DC128" s="35"/>
      <c r="DD128" s="35"/>
      <c r="DE128" s="35"/>
      <c r="DF128" s="35"/>
      <c r="DG128" s="35"/>
      <c r="DH128" s="35"/>
      <c r="DI128" s="35"/>
      <c r="DJ128" s="35"/>
      <c r="DK128" s="35"/>
      <c r="DL128" s="35"/>
      <c r="DM128" s="35"/>
      <c r="DN128" s="35"/>
      <c r="DO128" s="35"/>
      <c r="DP128" s="35"/>
      <c r="DQ128" s="35"/>
      <c r="DR128" s="35"/>
      <c r="DS128" s="35"/>
      <c r="DT128" s="35"/>
      <c r="DU128" s="35"/>
      <c r="DV128" s="35"/>
      <c r="DW128" s="35"/>
      <c r="DX128" s="35"/>
      <c r="DY128" s="35"/>
      <c r="DZ128" s="35"/>
      <c r="EA128" s="35"/>
      <c r="EB128" s="35"/>
      <c r="EC128" s="35"/>
      <c r="ED128" s="35"/>
      <c r="EE128" s="35"/>
      <c r="EF128" s="35"/>
      <c r="EG128" s="35"/>
      <c r="EH128" s="35"/>
      <c r="EI128" s="35"/>
      <c r="EJ128" s="35"/>
      <c r="EK128" s="35"/>
      <c r="EL128" s="35"/>
      <c r="EM128" s="35"/>
      <c r="EN128" s="35"/>
      <c r="EO128" s="35"/>
      <c r="EP128" s="35"/>
      <c r="EQ128" s="35"/>
      <c r="ER128" s="35"/>
      <c r="ES128" s="35"/>
      <c r="ET128" s="35"/>
      <c r="EU128" s="35"/>
      <c r="EV128" s="35"/>
      <c r="EW128" s="35"/>
      <c r="EX128" s="35"/>
      <c r="EY128" s="35"/>
      <c r="EZ128" s="35"/>
      <c r="FA128" s="35"/>
      <c r="FB128" s="35"/>
      <c r="FC128" s="35"/>
      <c r="FD128" s="35"/>
      <c r="FE128" s="35"/>
      <c r="FF128" s="35"/>
      <c r="FG128" s="35"/>
      <c r="FH128" s="35"/>
      <c r="FI128" s="35"/>
      <c r="FJ128" s="35"/>
      <c r="FK128" s="35"/>
      <c r="FL128" s="35"/>
      <c r="FM128" s="35"/>
      <c r="FN128" s="35"/>
      <c r="FO128" s="35"/>
      <c r="FP128" s="35"/>
      <c r="FQ128" s="35"/>
      <c r="FR128" s="35"/>
      <c r="FS128" s="35"/>
      <c r="FT128" s="35"/>
      <c r="FU128" s="35"/>
      <c r="FV128" s="35"/>
      <c r="FW128" s="35"/>
      <c r="FX128" s="35"/>
      <c r="FY128" s="35"/>
      <c r="FZ128" s="35"/>
      <c r="GA128" s="35"/>
      <c r="GB128" s="35"/>
      <c r="GC128" s="35"/>
      <c r="GD128" s="35"/>
      <c r="GE128" s="35"/>
      <c r="GF128" s="35"/>
      <c r="GG128" s="35"/>
      <c r="GH128" s="35"/>
      <c r="GI128" s="35"/>
      <c r="GJ128" s="35"/>
      <c r="GK128" s="35"/>
      <c r="GL128" s="35"/>
      <c r="GM128" s="35"/>
      <c r="GN128" s="35"/>
      <c r="GO128" s="35"/>
      <c r="GP128" s="35"/>
      <c r="GQ128" s="35"/>
      <c r="GR128" s="35"/>
      <c r="GS128" s="35"/>
      <c r="GT128" s="35"/>
      <c r="GU128" s="35"/>
      <c r="GV128" s="35"/>
      <c r="GW128" s="35"/>
      <c r="GX128" s="35"/>
      <c r="GY128" s="35"/>
      <c r="GZ128" s="35"/>
      <c r="HA128" s="35"/>
      <c r="HB128" s="35"/>
      <c r="HC128" s="35"/>
      <c r="HD128" s="35"/>
      <c r="HE128" s="35"/>
      <c r="HF128" s="35"/>
      <c r="HG128" s="35"/>
      <c r="HH128" s="35"/>
      <c r="HI128" s="35"/>
      <c r="HJ128" s="35"/>
      <c r="HK128" s="35"/>
      <c r="HL128" s="35"/>
      <c r="HM128" s="35"/>
      <c r="HN128" s="35"/>
      <c r="HO128" s="35"/>
      <c r="HP128" s="35"/>
      <c r="HQ128" s="35"/>
      <c r="HR128" s="35"/>
      <c r="HS128" s="35"/>
      <c r="HT128" s="35"/>
      <c r="HU128" s="35"/>
      <c r="HV128" s="35"/>
      <c r="HW128" s="35"/>
      <c r="HX128" s="35"/>
      <c r="HY128" s="35"/>
      <c r="HZ128" s="35"/>
      <c r="IA128" s="35"/>
      <c r="IB128" s="35"/>
      <c r="IC128" s="35"/>
      <c r="ID128" s="35"/>
      <c r="IE128" s="35"/>
      <c r="IF128" s="35"/>
      <c r="IG128" s="35"/>
      <c r="IH128" s="35"/>
      <c r="II128" s="35"/>
      <c r="IJ128" s="35"/>
      <c r="IK128" s="35"/>
      <c r="IL128" s="35"/>
      <c r="IM128" s="35"/>
      <c r="IN128" s="35"/>
      <c r="IO128" s="35"/>
      <c r="IP128" s="35"/>
      <c r="IQ128" s="35"/>
      <c r="IR128" s="35"/>
      <c r="IS128" s="35"/>
      <c r="IT128" s="35"/>
      <c r="IU128" s="35"/>
      <c r="IV128" s="35"/>
      <c r="IW128" s="35"/>
      <c r="IX128" s="35"/>
      <c r="IY128" s="35"/>
      <c r="IZ128" s="35"/>
      <c r="JA128" s="35"/>
      <c r="JB128" s="35"/>
      <c r="JC128" s="35"/>
      <c r="JD128" s="35"/>
      <c r="JE128" s="35"/>
      <c r="JF128" s="35"/>
      <c r="JG128" s="35"/>
      <c r="JH128" s="35"/>
      <c r="JI128" s="35"/>
      <c r="JJ128" s="35"/>
      <c r="JK128" s="35"/>
      <c r="JL128" s="35"/>
      <c r="JM128" s="35"/>
      <c r="JN128" s="35"/>
      <c r="JO128" s="35"/>
      <c r="JP128" s="35"/>
      <c r="JQ128" s="35"/>
      <c r="JR128" s="35"/>
      <c r="JS128" s="35"/>
      <c r="JT128" s="35"/>
      <c r="JU128" s="35"/>
      <c r="JV128" s="35"/>
      <c r="JW128" s="35"/>
      <c r="JX128" s="35"/>
      <c r="JY128" s="35"/>
      <c r="JZ128" s="35"/>
      <c r="KA128" s="35"/>
      <c r="KB128" s="35"/>
      <c r="KC128" s="35"/>
      <c r="KD128" s="35"/>
      <c r="KE128" s="35"/>
      <c r="KF128" s="35"/>
      <c r="KG128" s="35"/>
      <c r="KH128" s="35"/>
      <c r="KI128" s="35"/>
      <c r="KJ128" s="35"/>
      <c r="KK128" s="35"/>
      <c r="KL128" s="35"/>
      <c r="KM128" s="35"/>
      <c r="KN128" s="35"/>
      <c r="KO128" s="35"/>
      <c r="KP128" s="35"/>
      <c r="KQ128" s="35"/>
      <c r="KR128" s="35"/>
      <c r="KS128" s="35"/>
      <c r="KT128" s="35"/>
      <c r="KU128" s="35"/>
      <c r="KV128" s="35"/>
      <c r="KW128" s="35"/>
      <c r="KX128" s="35"/>
      <c r="KY128" s="35"/>
      <c r="KZ128" s="35"/>
      <c r="LA128" s="35"/>
      <c r="LB128" s="35"/>
      <c r="LC128" s="35"/>
      <c r="LD128" s="35"/>
      <c r="LE128" s="35"/>
      <c r="LF128" s="35"/>
      <c r="LG128" s="35"/>
      <c r="LH128" s="35"/>
      <c r="LI128" s="35"/>
      <c r="LJ128" s="35"/>
      <c r="LK128" s="35"/>
      <c r="LL128" s="35"/>
      <c r="LM128" s="35"/>
      <c r="LN128" s="35"/>
      <c r="LO128" s="35"/>
      <c r="LP128" s="35"/>
      <c r="LQ128" s="35"/>
      <c r="LR128" s="35"/>
      <c r="LS128" s="35"/>
      <c r="LT128" s="35"/>
      <c r="LU128" s="35"/>
      <c r="LV128" s="35"/>
      <c r="LW128" s="35"/>
      <c r="LX128" s="35"/>
      <c r="LY128" s="35"/>
      <c r="LZ128" s="35"/>
      <c r="MA128" s="35"/>
      <c r="MB128" s="35"/>
      <c r="MC128" s="35"/>
      <c r="MD128" s="35"/>
      <c r="ME128" s="35"/>
      <c r="MF128" s="35"/>
      <c r="MG128" s="35"/>
      <c r="MH128" s="35"/>
      <c r="MI128" s="35"/>
      <c r="MJ128" s="35"/>
      <c r="MK128" s="35"/>
      <c r="ML128" s="35"/>
      <c r="MM128" s="35"/>
      <c r="MN128" s="35"/>
      <c r="MO128" s="35"/>
      <c r="MP128" s="35"/>
      <c r="MQ128" s="35"/>
      <c r="MR128" s="35"/>
      <c r="MS128" s="35"/>
      <c r="MT128" s="35"/>
      <c r="MU128" s="35"/>
      <c r="MV128" s="35"/>
      <c r="MW128" s="35"/>
      <c r="MX128" s="35"/>
      <c r="MY128" s="35"/>
      <c r="MZ128" s="35"/>
      <c r="NA128" s="35"/>
      <c r="NB128" s="35"/>
      <c r="NC128" s="35"/>
      <c r="ND128" s="35"/>
      <c r="NE128" s="35"/>
      <c r="NF128" s="35"/>
      <c r="NG128" s="35"/>
      <c r="NH128" s="35"/>
      <c r="NI128" s="35"/>
      <c r="NJ128" s="35"/>
      <c r="NK128" s="35"/>
      <c r="NL128" s="35"/>
      <c r="NM128" s="35"/>
      <c r="NN128" s="35"/>
      <c r="NO128" s="35"/>
      <c r="NP128" s="35"/>
      <c r="NQ128" s="35"/>
      <c r="NR128" s="35"/>
      <c r="NS128" s="35"/>
      <c r="NT128" s="35"/>
      <c r="NU128" s="35"/>
      <c r="NV128" s="35"/>
      <c r="NW128" s="35"/>
      <c r="NX128" s="35"/>
      <c r="NY128" s="35"/>
      <c r="NZ128" s="35"/>
      <c r="OA128" s="35"/>
      <c r="OB128" s="35"/>
      <c r="OC128" s="35"/>
      <c r="OD128" s="35"/>
      <c r="OE128" s="35"/>
      <c r="OF128" s="35"/>
      <c r="OG128" s="35"/>
      <c r="OH128" s="35"/>
      <c r="OI128" s="35"/>
      <c r="OJ128" s="35"/>
      <c r="OK128" s="35"/>
      <c r="OL128" s="35"/>
      <c r="OM128" s="35"/>
      <c r="ON128" s="35"/>
      <c r="OO128" s="35"/>
      <c r="OP128" s="35"/>
      <c r="OQ128" s="35"/>
      <c r="OR128" s="35"/>
      <c r="OS128" s="35"/>
      <c r="OT128" s="35"/>
      <c r="OU128" s="35"/>
      <c r="OV128" s="35"/>
      <c r="OW128" s="35"/>
      <c r="OX128" s="35"/>
      <c r="OY128" s="35"/>
      <c r="OZ128" s="35"/>
      <c r="PA128" s="35"/>
      <c r="PB128" s="35"/>
      <c r="PC128" s="35"/>
      <c r="PD128" s="35"/>
      <c r="PE128" s="35">
        <v>20</v>
      </c>
      <c r="PF128" s="35"/>
      <c r="PG128" s="35"/>
      <c r="PH128" s="35"/>
      <c r="PI128" s="35"/>
      <c r="PJ128" s="35"/>
      <c r="PK128" s="35"/>
      <c r="PL128" s="35"/>
      <c r="PM128" s="35"/>
      <c r="PN128" s="35"/>
      <c r="PO128" s="35"/>
      <c r="PP128" s="35"/>
      <c r="PQ128" s="35"/>
      <c r="PR128" s="35"/>
      <c r="PS128" s="35"/>
      <c r="PT128" s="35"/>
      <c r="PU128" s="35"/>
      <c r="PV128" s="35"/>
      <c r="PW128" s="35"/>
      <c r="PX128" s="35"/>
      <c r="PY128" s="35"/>
      <c r="PZ128" s="35"/>
      <c r="QA128" s="35"/>
      <c r="QB128" s="35"/>
      <c r="QC128" s="35"/>
      <c r="QD128" s="35"/>
      <c r="QE128" s="35"/>
      <c r="QF128" s="35">
        <v>200</v>
      </c>
      <c r="QG128" s="35"/>
      <c r="QH128" s="35"/>
      <c r="QI128" s="35"/>
      <c r="QJ128" s="35"/>
      <c r="QK128" s="35"/>
      <c r="QL128" s="35"/>
      <c r="QM128" s="35"/>
      <c r="QN128" s="35"/>
      <c r="QO128" s="35"/>
      <c r="QP128" s="35"/>
      <c r="QQ128" s="35"/>
      <c r="QR128" s="35"/>
      <c r="QS128" s="35"/>
      <c r="QT128" s="35"/>
      <c r="QU128" s="35"/>
      <c r="QV128" s="35"/>
      <c r="QW128" s="35"/>
      <c r="QX128" s="35"/>
      <c r="QY128" s="35"/>
      <c r="QZ128" s="35"/>
      <c r="RA128" s="35"/>
      <c r="RB128" s="35"/>
      <c r="RC128" s="35"/>
      <c r="RD128" s="35"/>
      <c r="RE128" s="35"/>
      <c r="RF128" s="35"/>
      <c r="RG128" s="35"/>
      <c r="RH128" s="35"/>
      <c r="RI128" s="35"/>
      <c r="RJ128" s="35"/>
      <c r="RK128" s="35"/>
      <c r="RL128" s="35"/>
      <c r="RM128" s="35"/>
      <c r="RN128" s="35"/>
      <c r="RO128" s="35"/>
      <c r="RP128" s="35"/>
      <c r="RQ128" s="35"/>
      <c r="RR128" s="35"/>
      <c r="RS128" s="35"/>
      <c r="RT128" s="35"/>
      <c r="RU128" s="35"/>
      <c r="RV128" s="35"/>
      <c r="RW128" s="35"/>
      <c r="RX128" s="35"/>
      <c r="RY128" s="35"/>
      <c r="RZ128" s="35"/>
      <c r="SA128" s="35"/>
      <c r="SB128" s="35"/>
      <c r="SC128" s="35"/>
      <c r="SD128" s="35"/>
      <c r="SE128" s="35"/>
      <c r="SF128" s="35"/>
      <c r="SG128" s="35"/>
      <c r="SH128" s="35"/>
      <c r="SI128" s="35"/>
      <c r="SJ128" s="35"/>
      <c r="SK128" s="35"/>
      <c r="SL128" s="35"/>
      <c r="SM128" s="35"/>
      <c r="SN128" s="35"/>
      <c r="SO128" s="35"/>
      <c r="SP128" s="35"/>
      <c r="SQ128" s="35"/>
      <c r="SR128" s="35"/>
      <c r="SS128" s="35"/>
      <c r="ST128" s="35"/>
      <c r="SU128" s="35"/>
      <c r="SV128" s="35"/>
      <c r="SW128" s="35"/>
      <c r="SX128" s="35"/>
      <c r="SY128" s="35"/>
      <c r="SZ128" s="35"/>
      <c r="TA128" s="35"/>
      <c r="TB128" s="35"/>
      <c r="TC128" s="35"/>
      <c r="TD128" s="35"/>
      <c r="TE128" s="35"/>
      <c r="TF128" s="35"/>
      <c r="TG128" s="35"/>
      <c r="TH128" s="35"/>
      <c r="TI128" s="35"/>
      <c r="TJ128" s="35"/>
      <c r="TK128" s="35"/>
      <c r="TL128" s="35"/>
      <c r="TM128" s="35">
        <v>200</v>
      </c>
      <c r="TN128" s="35"/>
      <c r="TO128" s="35"/>
      <c r="TP128" s="35"/>
      <c r="TQ128" s="35"/>
      <c r="TR128" s="35"/>
      <c r="TS128" s="35"/>
      <c r="TT128" s="35"/>
      <c r="TU128" s="35"/>
      <c r="TV128" s="35"/>
      <c r="TW128" s="35"/>
      <c r="TX128" s="35"/>
      <c r="TY128" s="35"/>
      <c r="TZ128" s="35"/>
      <c r="UA128" s="35"/>
      <c r="UB128" s="35"/>
      <c r="UC128" s="35"/>
      <c r="UD128" s="35"/>
      <c r="UE128" s="35"/>
      <c r="UF128" s="35"/>
      <c r="UG128" s="35"/>
      <c r="UH128" s="35"/>
      <c r="UI128" s="35"/>
      <c r="UJ128" s="35"/>
      <c r="UK128" s="35"/>
      <c r="UL128" s="35"/>
      <c r="UM128" s="35"/>
      <c r="UN128" s="35"/>
      <c r="UO128" s="35"/>
      <c r="UP128" s="35"/>
      <c r="UQ128" s="35"/>
      <c r="UR128" s="35"/>
      <c r="US128" s="35"/>
      <c r="UT128" s="35"/>
      <c r="UU128" s="35"/>
      <c r="UV128" s="35"/>
      <c r="UW128" s="35"/>
      <c r="UX128" s="35"/>
      <c r="UY128" s="35"/>
      <c r="UZ128" s="35"/>
      <c r="VA128" s="35"/>
      <c r="VB128" s="35"/>
      <c r="VC128" s="35"/>
      <c r="VD128" s="35"/>
      <c r="VE128" s="35"/>
      <c r="VF128" s="35"/>
      <c r="VG128" s="35"/>
      <c r="VH128" s="35"/>
      <c r="VI128" s="35"/>
      <c r="VJ128" s="35"/>
      <c r="VK128" s="35"/>
      <c r="VL128" s="35"/>
      <c r="VM128" s="35"/>
      <c r="VN128" s="35"/>
      <c r="VO128" s="35"/>
      <c r="VP128" s="35"/>
      <c r="VQ128" s="35"/>
      <c r="VR128" s="35"/>
      <c r="VS128" s="35"/>
      <c r="VT128" s="35"/>
      <c r="VU128" s="35"/>
      <c r="VV128" s="35"/>
      <c r="VW128" s="35"/>
      <c r="VX128" s="35"/>
      <c r="VY128" s="35"/>
      <c r="VZ128" s="35"/>
      <c r="WA128" s="35"/>
      <c r="WB128" s="35"/>
      <c r="WC128" s="35"/>
      <c r="WD128" s="35"/>
      <c r="WE128" s="35"/>
      <c r="WF128" s="35"/>
      <c r="WG128" s="35"/>
      <c r="WH128" s="35"/>
      <c r="WI128" s="35"/>
      <c r="WJ128" s="35"/>
      <c r="WK128" s="35"/>
      <c r="WL128" s="35"/>
      <c r="WM128" s="35"/>
      <c r="WN128" s="35"/>
      <c r="WO128" s="35"/>
      <c r="WP128" s="35"/>
      <c r="WQ128" s="35"/>
      <c r="WR128" s="35"/>
      <c r="WS128" s="35"/>
      <c r="WT128" s="35"/>
      <c r="WU128" s="35"/>
      <c r="WV128" s="35"/>
      <c r="WW128" s="35"/>
      <c r="WX128" s="35"/>
      <c r="WY128" s="35"/>
      <c r="WZ128" s="35"/>
      <c r="XA128" s="35"/>
      <c r="XB128" s="35"/>
      <c r="XC128" s="35"/>
      <c r="XD128" s="35"/>
      <c r="XE128" s="35"/>
      <c r="XF128" s="35"/>
      <c r="XG128" s="35"/>
      <c r="XH128" s="35"/>
      <c r="XI128" s="35"/>
      <c r="XJ128" s="35"/>
      <c r="XK128" s="35"/>
      <c r="XL128" s="35"/>
      <c r="XM128" s="35"/>
      <c r="XN128" s="35"/>
      <c r="XO128" s="35"/>
      <c r="XP128" s="35"/>
      <c r="XQ128" s="35"/>
      <c r="XR128" s="35"/>
      <c r="XS128" s="35"/>
      <c r="XT128" s="35"/>
      <c r="XU128" s="35"/>
      <c r="XV128" s="35"/>
      <c r="XW128" s="35"/>
      <c r="XX128" s="35"/>
      <c r="XY128" s="35"/>
      <c r="XZ128" s="35"/>
      <c r="YA128" s="35"/>
      <c r="YB128" s="35"/>
      <c r="YC128" s="35"/>
      <c r="YD128" s="35"/>
      <c r="YE128" s="35"/>
      <c r="YF128" s="35"/>
      <c r="YG128" s="35"/>
      <c r="YH128" s="35"/>
      <c r="YI128" s="35"/>
      <c r="YJ128" s="35"/>
      <c r="YK128" s="35"/>
      <c r="YL128" s="35"/>
      <c r="YM128" s="35"/>
      <c r="YN128" s="35"/>
      <c r="YO128" s="35"/>
      <c r="YP128" s="35"/>
      <c r="YQ128" s="35"/>
      <c r="YR128" s="35"/>
      <c r="YS128" s="35"/>
      <c r="YT128" s="35"/>
      <c r="YU128" s="35"/>
      <c r="YV128" s="35"/>
      <c r="YW128" s="35"/>
      <c r="YX128" s="35"/>
      <c r="YY128" s="35"/>
      <c r="YZ128" s="35"/>
      <c r="ZA128" s="35"/>
      <c r="ZB128" s="35"/>
      <c r="ZC128" s="35"/>
      <c r="ZD128" s="35"/>
      <c r="ZE128" s="35"/>
      <c r="ZF128" s="35"/>
      <c r="ZG128" s="35"/>
      <c r="ZH128" s="35"/>
      <c r="ZI128" s="35"/>
      <c r="ZJ128" s="35"/>
      <c r="ZK128" s="35"/>
      <c r="ZL128" s="35"/>
      <c r="ZM128" s="35"/>
      <c r="ZN128" s="35"/>
      <c r="ZO128" s="35"/>
      <c r="ZP128" s="35"/>
      <c r="ZQ128" s="35"/>
      <c r="ZR128" s="35"/>
      <c r="ZS128" s="35"/>
      <c r="ZT128" s="35"/>
      <c r="ZU128" s="35"/>
      <c r="ZV128" s="35"/>
      <c r="ZW128" s="35"/>
      <c r="ZX128" s="35"/>
      <c r="ZY128" s="35"/>
      <c r="ZZ128" s="35"/>
      <c r="AAA128" s="35"/>
      <c r="AAB128" s="35"/>
      <c r="AAC128" s="35"/>
      <c r="AAD128" s="35"/>
      <c r="AAE128" s="35"/>
      <c r="AAF128" s="35"/>
      <c r="AAG128" s="35"/>
      <c r="AAH128" s="35"/>
      <c r="AAI128" s="35"/>
      <c r="AAJ128" s="35"/>
      <c r="AAK128" s="35"/>
      <c r="AAL128" s="35"/>
      <c r="AAM128" s="35"/>
      <c r="AAN128" s="35"/>
      <c r="AAO128" s="35"/>
      <c r="AAP128" s="35"/>
      <c r="AAQ128" s="35"/>
      <c r="AAR128" s="35"/>
      <c r="AAS128" s="35"/>
      <c r="AAT128" s="35"/>
      <c r="AAU128" s="35"/>
      <c r="AAV128" s="35"/>
      <c r="AAW128" s="35"/>
      <c r="AAX128" s="35"/>
      <c r="AAY128" s="35"/>
      <c r="AAZ128" s="35"/>
      <c r="ABA128" s="35"/>
      <c r="ABB128" s="35"/>
      <c r="ABC128" s="35"/>
      <c r="ABD128" s="35"/>
      <c r="ABE128" s="35"/>
      <c r="ABF128" s="35"/>
      <c r="ABG128" s="35"/>
      <c r="ABH128" s="35"/>
      <c r="ABI128" s="35"/>
      <c r="ABJ128" s="35"/>
      <c r="ABK128" s="35"/>
      <c r="ABL128" s="35"/>
      <c r="ABM128" s="35"/>
      <c r="ABN128" s="35"/>
      <c r="ABO128" s="35"/>
      <c r="ABP128" s="35"/>
      <c r="ABQ128" s="35"/>
      <c r="ABR128" s="35"/>
      <c r="ABS128" s="35"/>
      <c r="ABT128" s="35"/>
      <c r="ABU128" s="35"/>
      <c r="ABV128" s="35"/>
      <c r="ABW128" s="35"/>
      <c r="ABX128" s="35"/>
      <c r="ABY128" s="35"/>
      <c r="ABZ128" s="35"/>
      <c r="ACA128" s="35"/>
      <c r="ACB128" s="35"/>
      <c r="ACC128" s="35"/>
      <c r="ACD128" s="35"/>
      <c r="ACE128" s="35"/>
      <c r="ACF128" s="35"/>
      <c r="ACG128" s="35"/>
      <c r="ACH128" s="35"/>
      <c r="ACI128" s="35"/>
      <c r="ACJ128" s="35"/>
      <c r="ACK128" s="35"/>
      <c r="ACL128" s="35"/>
      <c r="ACM128" s="35"/>
      <c r="ACN128" s="35"/>
      <c r="ACO128" s="35"/>
      <c r="ACP128" s="35"/>
      <c r="ACQ128" s="35"/>
      <c r="ACR128" s="35"/>
      <c r="ACS128" s="35"/>
      <c r="ACT128" s="35"/>
      <c r="ACU128" s="35"/>
      <c r="ACV128" s="35"/>
      <c r="ACW128" s="35"/>
      <c r="ACX128" s="35"/>
      <c r="ACY128" s="35"/>
      <c r="ACZ128" s="35"/>
      <c r="ADA128" s="35"/>
      <c r="ADB128" s="35"/>
      <c r="ADC128" s="35"/>
      <c r="ADD128" s="35"/>
      <c r="ADE128" s="35"/>
      <c r="ADF128" s="35"/>
      <c r="ADG128" s="35"/>
      <c r="ADH128" s="35"/>
      <c r="ADI128" s="35"/>
      <c r="ADJ128" s="35"/>
      <c r="ADK128" s="35"/>
      <c r="ADL128" s="35"/>
      <c r="ADM128" s="35"/>
      <c r="ADN128" s="35"/>
      <c r="ADO128" s="35"/>
      <c r="ADP128" s="35"/>
      <c r="ADQ128" s="35"/>
      <c r="ADR128" s="35"/>
      <c r="ADS128" s="35"/>
      <c r="ADT128" s="35"/>
      <c r="ADU128" s="35"/>
      <c r="ADV128" s="35"/>
      <c r="ADW128" s="35"/>
      <c r="ADX128" s="35"/>
      <c r="ADY128" s="26">
        <f t="shared" si="4"/>
        <v>0</v>
      </c>
      <c r="ADZ128" s="5"/>
    </row>
    <row r="129" spans="1:806" s="33" customFormat="1" ht="13.5" customHeight="1" x14ac:dyDescent="0.2">
      <c r="A129" s="38" t="s">
        <v>80</v>
      </c>
      <c r="B129" s="65">
        <f t="shared" si="3"/>
        <v>0</v>
      </c>
      <c r="C129" s="57">
        <v>10</v>
      </c>
      <c r="D129" s="59">
        <v>44634</v>
      </c>
      <c r="E129" s="68">
        <v>22.31</v>
      </c>
      <c r="F129" s="67">
        <f t="shared" si="5"/>
        <v>0</v>
      </c>
      <c r="G129" s="65">
        <v>30</v>
      </c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15"/>
      <c r="BF129" s="15"/>
      <c r="BG129" s="136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35"/>
      <c r="CF129" s="35"/>
      <c r="CG129" s="35"/>
      <c r="CH129" s="35"/>
      <c r="CI129" s="35"/>
      <c r="CJ129" s="35"/>
      <c r="CK129" s="35"/>
      <c r="CL129" s="35"/>
      <c r="CM129" s="35"/>
      <c r="CN129" s="35"/>
      <c r="CO129" s="35"/>
      <c r="CP129" s="35"/>
      <c r="CQ129" s="35"/>
      <c r="CR129" s="35"/>
      <c r="CS129" s="35"/>
      <c r="CT129" s="35"/>
      <c r="CU129" s="35"/>
      <c r="CV129" s="35"/>
      <c r="CW129" s="35"/>
      <c r="CX129" s="35"/>
      <c r="CY129" s="35"/>
      <c r="CZ129" s="35"/>
      <c r="DA129" s="35"/>
      <c r="DB129" s="35"/>
      <c r="DC129" s="35"/>
      <c r="DD129" s="35"/>
      <c r="DE129" s="35"/>
      <c r="DF129" s="35"/>
      <c r="DG129" s="35"/>
      <c r="DH129" s="35"/>
      <c r="DI129" s="35"/>
      <c r="DJ129" s="35"/>
      <c r="DK129" s="35"/>
      <c r="DL129" s="35"/>
      <c r="DM129" s="35"/>
      <c r="DN129" s="35"/>
      <c r="DO129" s="35"/>
      <c r="DP129" s="35"/>
      <c r="DQ129" s="35"/>
      <c r="DR129" s="35"/>
      <c r="DS129" s="35"/>
      <c r="DT129" s="35"/>
      <c r="DU129" s="35"/>
      <c r="DV129" s="35"/>
      <c r="DW129" s="35"/>
      <c r="DX129" s="35"/>
      <c r="DY129" s="35"/>
      <c r="DZ129" s="35"/>
      <c r="EA129" s="35"/>
      <c r="EB129" s="35"/>
      <c r="EC129" s="35"/>
      <c r="ED129" s="35"/>
      <c r="EE129" s="35"/>
      <c r="EF129" s="35"/>
      <c r="EG129" s="35"/>
      <c r="EH129" s="35"/>
      <c r="EI129" s="35"/>
      <c r="EJ129" s="35"/>
      <c r="EK129" s="35"/>
      <c r="EL129" s="35"/>
      <c r="EM129" s="35"/>
      <c r="EN129" s="35"/>
      <c r="EO129" s="35"/>
      <c r="EP129" s="35">
        <v>30</v>
      </c>
      <c r="EQ129" s="35"/>
      <c r="ER129" s="35"/>
      <c r="ES129" s="35"/>
      <c r="ET129" s="35"/>
      <c r="EU129" s="35"/>
      <c r="EV129" s="35">
        <v>30</v>
      </c>
      <c r="EW129" s="35"/>
      <c r="EX129" s="35"/>
      <c r="EY129" s="35"/>
      <c r="EZ129" s="35"/>
      <c r="FA129" s="35"/>
      <c r="FB129" s="35"/>
      <c r="FC129" s="35"/>
      <c r="FD129" s="35"/>
      <c r="FE129" s="35"/>
      <c r="FF129" s="35"/>
      <c r="FG129" s="35"/>
      <c r="FH129" s="35"/>
      <c r="FI129" s="35"/>
      <c r="FJ129" s="35"/>
      <c r="FK129" s="35"/>
      <c r="FL129" s="35"/>
      <c r="FM129" s="35"/>
      <c r="FN129" s="35"/>
      <c r="FO129" s="35"/>
      <c r="FP129" s="35"/>
      <c r="FQ129" s="35"/>
      <c r="FR129" s="35"/>
      <c r="FS129" s="35"/>
      <c r="FT129" s="35"/>
      <c r="FU129" s="35"/>
      <c r="FV129" s="35"/>
      <c r="FW129" s="35"/>
      <c r="FX129" s="35"/>
      <c r="FY129" s="35"/>
      <c r="FZ129" s="35"/>
      <c r="GA129" s="35"/>
      <c r="GB129" s="35"/>
      <c r="GC129" s="35"/>
      <c r="GD129" s="35"/>
      <c r="GE129" s="35"/>
      <c r="GF129" s="35"/>
      <c r="GG129" s="35"/>
      <c r="GH129" s="35"/>
      <c r="GI129" s="35"/>
      <c r="GJ129" s="35"/>
      <c r="GK129" s="35"/>
      <c r="GL129" s="35"/>
      <c r="GM129" s="35"/>
      <c r="GN129" s="35"/>
      <c r="GO129" s="35"/>
      <c r="GP129" s="35"/>
      <c r="GQ129" s="35"/>
      <c r="GR129" s="35"/>
      <c r="GS129" s="35"/>
      <c r="GT129" s="35"/>
      <c r="GU129" s="35"/>
      <c r="GV129" s="35"/>
      <c r="GW129" s="35"/>
      <c r="GX129" s="35"/>
      <c r="GY129" s="35"/>
      <c r="GZ129" s="35"/>
      <c r="HA129" s="35"/>
      <c r="HB129" s="35"/>
      <c r="HC129" s="35"/>
      <c r="HD129" s="35"/>
      <c r="HE129" s="35"/>
      <c r="HF129" s="35"/>
      <c r="HG129" s="35"/>
      <c r="HH129" s="35"/>
      <c r="HI129" s="35"/>
      <c r="HJ129" s="35"/>
      <c r="HK129" s="35"/>
      <c r="HL129" s="35"/>
      <c r="HM129" s="35"/>
      <c r="HN129" s="35"/>
      <c r="HO129" s="35"/>
      <c r="HP129" s="35"/>
      <c r="HQ129" s="35"/>
      <c r="HR129" s="35"/>
      <c r="HS129" s="35"/>
      <c r="HT129" s="35"/>
      <c r="HU129" s="35"/>
      <c r="HV129" s="35"/>
      <c r="HW129" s="35"/>
      <c r="HX129" s="35"/>
      <c r="HY129" s="35"/>
      <c r="HZ129" s="35"/>
      <c r="IA129" s="35"/>
      <c r="IB129" s="35"/>
      <c r="IC129" s="35"/>
      <c r="ID129" s="35"/>
      <c r="IE129" s="35"/>
      <c r="IF129" s="35"/>
      <c r="IG129" s="35"/>
      <c r="IH129" s="35"/>
      <c r="II129" s="35"/>
      <c r="IJ129" s="35"/>
      <c r="IK129" s="35"/>
      <c r="IL129" s="35"/>
      <c r="IM129" s="35"/>
      <c r="IN129" s="35"/>
      <c r="IO129" s="35"/>
      <c r="IP129" s="35"/>
      <c r="IQ129" s="35"/>
      <c r="IR129" s="35"/>
      <c r="IS129" s="35"/>
      <c r="IT129" s="35"/>
      <c r="IU129" s="35"/>
      <c r="IV129" s="35"/>
      <c r="IW129" s="35"/>
      <c r="IX129" s="35"/>
      <c r="IY129" s="35"/>
      <c r="IZ129" s="35"/>
      <c r="JA129" s="35"/>
      <c r="JB129" s="35"/>
      <c r="JC129" s="35"/>
      <c r="JD129" s="35"/>
      <c r="JE129" s="35"/>
      <c r="JF129" s="35"/>
      <c r="JG129" s="35"/>
      <c r="JH129" s="35"/>
      <c r="JI129" s="35"/>
      <c r="JJ129" s="35"/>
      <c r="JK129" s="35"/>
      <c r="JL129" s="35"/>
      <c r="JM129" s="35"/>
      <c r="JN129" s="35"/>
      <c r="JO129" s="35"/>
      <c r="JP129" s="35"/>
      <c r="JQ129" s="35"/>
      <c r="JR129" s="35"/>
      <c r="JS129" s="35"/>
      <c r="JT129" s="35"/>
      <c r="JU129" s="35"/>
      <c r="JV129" s="35"/>
      <c r="JW129" s="35"/>
      <c r="JX129" s="35"/>
      <c r="JY129" s="35"/>
      <c r="JZ129" s="35"/>
      <c r="KA129" s="35"/>
      <c r="KB129" s="35"/>
      <c r="KC129" s="35"/>
      <c r="KD129" s="35"/>
      <c r="KE129" s="35"/>
      <c r="KF129" s="35"/>
      <c r="KG129" s="35"/>
      <c r="KH129" s="35"/>
      <c r="KI129" s="35"/>
      <c r="KJ129" s="35"/>
      <c r="KK129" s="35"/>
      <c r="KL129" s="35"/>
      <c r="KM129" s="35"/>
      <c r="KN129" s="35"/>
      <c r="KO129" s="35"/>
      <c r="KP129" s="35"/>
      <c r="KQ129" s="35"/>
      <c r="KR129" s="35"/>
      <c r="KS129" s="35"/>
      <c r="KT129" s="35"/>
      <c r="KU129" s="35"/>
      <c r="KV129" s="35"/>
      <c r="KW129" s="35"/>
      <c r="KX129" s="35"/>
      <c r="KY129" s="35"/>
      <c r="KZ129" s="35"/>
      <c r="LA129" s="35"/>
      <c r="LB129" s="35"/>
      <c r="LC129" s="35"/>
      <c r="LD129" s="35"/>
      <c r="LE129" s="35"/>
      <c r="LF129" s="35"/>
      <c r="LG129" s="35"/>
      <c r="LH129" s="35"/>
      <c r="LI129" s="35"/>
      <c r="LJ129" s="35"/>
      <c r="LK129" s="35"/>
      <c r="LL129" s="35"/>
      <c r="LM129" s="35"/>
      <c r="LN129" s="35"/>
      <c r="LO129" s="35"/>
      <c r="LP129" s="35"/>
      <c r="LQ129" s="35"/>
      <c r="LR129" s="35"/>
      <c r="LS129" s="35"/>
      <c r="LT129" s="35"/>
      <c r="LU129" s="35"/>
      <c r="LV129" s="35"/>
      <c r="LW129" s="35"/>
      <c r="LX129" s="35"/>
      <c r="LY129" s="35"/>
      <c r="LZ129" s="35"/>
      <c r="MA129" s="35"/>
      <c r="MB129" s="35"/>
      <c r="MC129" s="35"/>
      <c r="MD129" s="35"/>
      <c r="ME129" s="35"/>
      <c r="MF129" s="35"/>
      <c r="MG129" s="35"/>
      <c r="MH129" s="35"/>
      <c r="MI129" s="35"/>
      <c r="MJ129" s="35"/>
      <c r="MK129" s="35"/>
      <c r="ML129" s="35"/>
      <c r="MM129" s="35"/>
      <c r="MN129" s="35"/>
      <c r="MO129" s="35"/>
      <c r="MP129" s="35"/>
      <c r="MQ129" s="35"/>
      <c r="MR129" s="35"/>
      <c r="MS129" s="35"/>
      <c r="MT129" s="35"/>
      <c r="MU129" s="35"/>
      <c r="MV129" s="35"/>
      <c r="MW129" s="35"/>
      <c r="MX129" s="35"/>
      <c r="MY129" s="35"/>
      <c r="MZ129" s="35"/>
      <c r="NA129" s="35"/>
      <c r="NB129" s="35"/>
      <c r="NC129" s="35"/>
      <c r="ND129" s="35"/>
      <c r="NE129" s="35"/>
      <c r="NF129" s="35"/>
      <c r="NG129" s="35"/>
      <c r="NH129" s="35"/>
      <c r="NI129" s="35"/>
      <c r="NJ129" s="35"/>
      <c r="NK129" s="35"/>
      <c r="NL129" s="35"/>
      <c r="NM129" s="35"/>
      <c r="NN129" s="35"/>
      <c r="NO129" s="35"/>
      <c r="NP129" s="35"/>
      <c r="NQ129" s="35"/>
      <c r="NR129" s="35"/>
      <c r="NS129" s="35"/>
      <c r="NT129" s="35"/>
      <c r="NU129" s="35"/>
      <c r="NV129" s="35"/>
      <c r="NW129" s="35"/>
      <c r="NX129" s="35"/>
      <c r="NY129" s="35"/>
      <c r="NZ129" s="35"/>
      <c r="OA129" s="35"/>
      <c r="OB129" s="35"/>
      <c r="OC129" s="35"/>
      <c r="OD129" s="35"/>
      <c r="OE129" s="35"/>
      <c r="OF129" s="35"/>
      <c r="OG129" s="35"/>
      <c r="OH129" s="35"/>
      <c r="OI129" s="35"/>
      <c r="OJ129" s="35"/>
      <c r="OK129" s="35"/>
      <c r="OL129" s="35"/>
      <c r="OM129" s="35"/>
      <c r="ON129" s="35"/>
      <c r="OO129" s="35"/>
      <c r="OP129" s="35"/>
      <c r="OQ129" s="35"/>
      <c r="OR129" s="35"/>
      <c r="OS129" s="35"/>
      <c r="OT129" s="35"/>
      <c r="OU129" s="35"/>
      <c r="OV129" s="35"/>
      <c r="OW129" s="35"/>
      <c r="OX129" s="35"/>
      <c r="OY129" s="35"/>
      <c r="OZ129" s="35"/>
      <c r="PA129" s="35"/>
      <c r="PB129" s="35"/>
      <c r="PC129" s="35"/>
      <c r="PD129" s="35"/>
      <c r="PE129" s="35"/>
      <c r="PF129" s="35"/>
      <c r="PG129" s="35"/>
      <c r="PH129" s="35"/>
      <c r="PI129" s="35"/>
      <c r="PJ129" s="35"/>
      <c r="PK129" s="35"/>
      <c r="PL129" s="35"/>
      <c r="PM129" s="35"/>
      <c r="PN129" s="35"/>
      <c r="PO129" s="35"/>
      <c r="PP129" s="35"/>
      <c r="PQ129" s="35"/>
      <c r="PR129" s="35"/>
      <c r="PS129" s="35"/>
      <c r="PT129" s="35"/>
      <c r="PU129" s="35"/>
      <c r="PV129" s="35"/>
      <c r="PW129" s="35"/>
      <c r="PX129" s="35"/>
      <c r="PY129" s="35"/>
      <c r="PZ129" s="35"/>
      <c r="QA129" s="35"/>
      <c r="QB129" s="35"/>
      <c r="QC129" s="35"/>
      <c r="QD129" s="35"/>
      <c r="QE129" s="35"/>
      <c r="QF129" s="35"/>
      <c r="QG129" s="35"/>
      <c r="QH129" s="35"/>
      <c r="QI129" s="35"/>
      <c r="QJ129" s="35"/>
      <c r="QK129" s="35"/>
      <c r="QL129" s="35"/>
      <c r="QM129" s="35"/>
      <c r="QN129" s="35"/>
      <c r="QO129" s="35"/>
      <c r="QP129" s="35"/>
      <c r="QQ129" s="35"/>
      <c r="QR129" s="35"/>
      <c r="QS129" s="35"/>
      <c r="QT129" s="35"/>
      <c r="QU129" s="35"/>
      <c r="QV129" s="35"/>
      <c r="QW129" s="35"/>
      <c r="QX129" s="35"/>
      <c r="QY129" s="35"/>
      <c r="QZ129" s="35"/>
      <c r="RA129" s="35"/>
      <c r="RB129" s="35"/>
      <c r="RC129" s="35"/>
      <c r="RD129" s="35"/>
      <c r="RE129" s="35"/>
      <c r="RF129" s="35"/>
      <c r="RG129" s="35"/>
      <c r="RH129" s="35"/>
      <c r="RI129" s="35"/>
      <c r="RJ129" s="35"/>
      <c r="RK129" s="35"/>
      <c r="RL129" s="35"/>
      <c r="RM129" s="35"/>
      <c r="RN129" s="35"/>
      <c r="RO129" s="35"/>
      <c r="RP129" s="35"/>
      <c r="RQ129" s="35"/>
      <c r="RR129" s="35"/>
      <c r="RS129" s="35"/>
      <c r="RT129" s="35"/>
      <c r="RU129" s="35"/>
      <c r="RV129" s="35"/>
      <c r="RW129" s="35"/>
      <c r="RX129" s="35"/>
      <c r="RY129" s="35"/>
      <c r="RZ129" s="35"/>
      <c r="SA129" s="35"/>
      <c r="SB129" s="35"/>
      <c r="SC129" s="35"/>
      <c r="SD129" s="35"/>
      <c r="SE129" s="35"/>
      <c r="SF129" s="35"/>
      <c r="SG129" s="35">
        <v>30</v>
      </c>
      <c r="SH129" s="35"/>
      <c r="SI129" s="35"/>
      <c r="SJ129" s="35"/>
      <c r="SK129" s="35"/>
      <c r="SL129" s="35"/>
      <c r="SM129" s="35"/>
      <c r="SN129" s="35"/>
      <c r="SO129" s="35"/>
      <c r="SP129" s="35"/>
      <c r="SQ129" s="35"/>
      <c r="SR129" s="35"/>
      <c r="SS129" s="35"/>
      <c r="ST129" s="35"/>
      <c r="SU129" s="35"/>
      <c r="SV129" s="35"/>
      <c r="SW129" s="35"/>
      <c r="SX129" s="35"/>
      <c r="SY129" s="35"/>
      <c r="SZ129" s="35"/>
      <c r="TA129" s="35"/>
      <c r="TB129" s="35"/>
      <c r="TC129" s="35"/>
      <c r="TD129" s="35"/>
      <c r="TE129" s="35"/>
      <c r="TF129" s="35"/>
      <c r="TG129" s="35"/>
      <c r="TH129" s="35"/>
      <c r="TI129" s="35"/>
      <c r="TJ129" s="35"/>
      <c r="TK129" s="35"/>
      <c r="TL129" s="35"/>
      <c r="TM129" s="35"/>
      <c r="TN129" s="35"/>
      <c r="TO129" s="35"/>
      <c r="TP129" s="35"/>
      <c r="TQ129" s="35"/>
      <c r="TR129" s="35"/>
      <c r="TS129" s="35"/>
      <c r="TT129" s="35"/>
      <c r="TU129" s="35"/>
      <c r="TV129" s="35"/>
      <c r="TW129" s="35"/>
      <c r="TX129" s="35"/>
      <c r="TY129" s="35"/>
      <c r="TZ129" s="35"/>
      <c r="UA129" s="35"/>
      <c r="UB129" s="35"/>
      <c r="UC129" s="35"/>
      <c r="UD129" s="35"/>
      <c r="UE129" s="35"/>
      <c r="UF129" s="35"/>
      <c r="UG129" s="35"/>
      <c r="UH129" s="35"/>
      <c r="UI129" s="35"/>
      <c r="UJ129" s="35"/>
      <c r="UK129" s="35"/>
      <c r="UL129" s="35"/>
      <c r="UM129" s="35"/>
      <c r="UN129" s="35"/>
      <c r="UO129" s="35"/>
      <c r="UP129" s="35"/>
      <c r="UQ129" s="35"/>
      <c r="UR129" s="35"/>
      <c r="US129" s="35"/>
      <c r="UT129" s="35"/>
      <c r="UU129" s="35"/>
      <c r="UV129" s="35"/>
      <c r="UW129" s="35"/>
      <c r="UX129" s="35"/>
      <c r="UY129" s="35"/>
      <c r="UZ129" s="35"/>
      <c r="VA129" s="35"/>
      <c r="VB129" s="35"/>
      <c r="VC129" s="35"/>
      <c r="VD129" s="35"/>
      <c r="VE129" s="35"/>
      <c r="VF129" s="35"/>
      <c r="VG129" s="35"/>
      <c r="VH129" s="35"/>
      <c r="VI129" s="35"/>
      <c r="VJ129" s="35"/>
      <c r="VK129" s="35"/>
      <c r="VL129" s="35"/>
      <c r="VM129" s="35"/>
      <c r="VN129" s="35"/>
      <c r="VO129" s="35"/>
      <c r="VP129" s="35"/>
      <c r="VQ129" s="35"/>
      <c r="VR129" s="35"/>
      <c r="VS129" s="35"/>
      <c r="VT129" s="35"/>
      <c r="VU129" s="35"/>
      <c r="VV129" s="35"/>
      <c r="VW129" s="35"/>
      <c r="VX129" s="35"/>
      <c r="VY129" s="35"/>
      <c r="VZ129" s="35"/>
      <c r="WA129" s="35"/>
      <c r="WB129" s="35"/>
      <c r="WC129" s="35"/>
      <c r="WD129" s="35"/>
      <c r="WE129" s="35"/>
      <c r="WF129" s="35"/>
      <c r="WG129" s="35"/>
      <c r="WH129" s="35"/>
      <c r="WI129" s="35"/>
      <c r="WJ129" s="35"/>
      <c r="WK129" s="35"/>
      <c r="WL129" s="35"/>
      <c r="WM129" s="35"/>
      <c r="WN129" s="35"/>
      <c r="WO129" s="35"/>
      <c r="WP129" s="35"/>
      <c r="WQ129" s="35"/>
      <c r="WR129" s="35"/>
      <c r="WS129" s="35"/>
      <c r="WT129" s="35"/>
      <c r="WU129" s="35"/>
      <c r="WV129" s="35"/>
      <c r="WW129" s="35"/>
      <c r="WX129" s="35"/>
      <c r="WY129" s="35"/>
      <c r="WZ129" s="35"/>
      <c r="XA129" s="35"/>
      <c r="XB129" s="35"/>
      <c r="XC129" s="35"/>
      <c r="XD129" s="35"/>
      <c r="XE129" s="35"/>
      <c r="XF129" s="35"/>
      <c r="XG129" s="35"/>
      <c r="XH129" s="35"/>
      <c r="XI129" s="35"/>
      <c r="XJ129" s="35"/>
      <c r="XK129" s="35"/>
      <c r="XL129" s="35"/>
      <c r="XM129" s="35"/>
      <c r="XN129" s="35"/>
      <c r="XO129" s="35"/>
      <c r="XP129" s="35"/>
      <c r="XQ129" s="35"/>
      <c r="XR129" s="35"/>
      <c r="XS129" s="35"/>
      <c r="XT129" s="35"/>
      <c r="XU129" s="35"/>
      <c r="XV129" s="35"/>
      <c r="XW129" s="35"/>
      <c r="XX129" s="35"/>
      <c r="XY129" s="35"/>
      <c r="XZ129" s="35"/>
      <c r="YA129" s="35"/>
      <c r="YB129" s="35"/>
      <c r="YC129" s="35"/>
      <c r="YD129" s="35"/>
      <c r="YE129" s="35"/>
      <c r="YF129" s="35"/>
      <c r="YG129" s="35"/>
      <c r="YH129" s="35"/>
      <c r="YI129" s="35"/>
      <c r="YJ129" s="35"/>
      <c r="YK129" s="35"/>
      <c r="YL129" s="35"/>
      <c r="YM129" s="35"/>
      <c r="YN129" s="35"/>
      <c r="YO129" s="35"/>
      <c r="YP129" s="35"/>
      <c r="YQ129" s="35"/>
      <c r="YR129" s="35"/>
      <c r="YS129" s="35"/>
      <c r="YT129" s="35"/>
      <c r="YU129" s="35"/>
      <c r="YV129" s="35"/>
      <c r="YW129" s="35"/>
      <c r="YX129" s="35"/>
      <c r="YY129" s="35"/>
      <c r="YZ129" s="35"/>
      <c r="ZA129" s="35"/>
      <c r="ZB129" s="35"/>
      <c r="ZC129" s="35"/>
      <c r="ZD129" s="35"/>
      <c r="ZE129" s="35"/>
      <c r="ZF129" s="35"/>
      <c r="ZG129" s="35"/>
      <c r="ZH129" s="35"/>
      <c r="ZI129" s="35"/>
      <c r="ZJ129" s="35"/>
      <c r="ZK129" s="35"/>
      <c r="ZL129" s="35"/>
      <c r="ZM129" s="35"/>
      <c r="ZN129" s="35"/>
      <c r="ZO129" s="35"/>
      <c r="ZP129" s="35"/>
      <c r="ZQ129" s="35"/>
      <c r="ZR129" s="35"/>
      <c r="ZS129" s="35"/>
      <c r="ZT129" s="35"/>
      <c r="ZU129" s="35"/>
      <c r="ZV129" s="35"/>
      <c r="ZW129" s="35"/>
      <c r="ZX129" s="35"/>
      <c r="ZY129" s="35"/>
      <c r="ZZ129" s="35"/>
      <c r="AAA129" s="35"/>
      <c r="AAB129" s="35"/>
      <c r="AAC129" s="35"/>
      <c r="AAD129" s="35"/>
      <c r="AAE129" s="35"/>
      <c r="AAF129" s="35"/>
      <c r="AAG129" s="35"/>
      <c r="AAH129" s="35"/>
      <c r="AAI129" s="35"/>
      <c r="AAJ129" s="35"/>
      <c r="AAK129" s="35"/>
      <c r="AAL129" s="35"/>
      <c r="AAM129" s="35"/>
      <c r="AAN129" s="35"/>
      <c r="AAO129" s="35"/>
      <c r="AAP129" s="35"/>
      <c r="AAQ129" s="35"/>
      <c r="AAR129" s="35"/>
      <c r="AAS129" s="35"/>
      <c r="AAT129" s="35"/>
      <c r="AAU129" s="35"/>
      <c r="AAV129" s="35"/>
      <c r="AAW129" s="35"/>
      <c r="AAX129" s="35"/>
      <c r="AAY129" s="35"/>
      <c r="AAZ129" s="35"/>
      <c r="ABA129" s="35"/>
      <c r="ABB129" s="35"/>
      <c r="ABC129" s="35"/>
      <c r="ABD129" s="35"/>
      <c r="ABE129" s="35"/>
      <c r="ABF129" s="35"/>
      <c r="ABG129" s="35"/>
      <c r="ABH129" s="35"/>
      <c r="ABI129" s="35"/>
      <c r="ABJ129" s="35"/>
      <c r="ABK129" s="35"/>
      <c r="ABL129" s="35"/>
      <c r="ABM129" s="35"/>
      <c r="ABN129" s="35"/>
      <c r="ABO129" s="35"/>
      <c r="ABP129" s="35"/>
      <c r="ABQ129" s="35"/>
      <c r="ABR129" s="35"/>
      <c r="ABS129" s="35"/>
      <c r="ABT129" s="35"/>
      <c r="ABU129" s="35"/>
      <c r="ABV129" s="35"/>
      <c r="ABW129" s="35"/>
      <c r="ABX129" s="35"/>
      <c r="ABY129" s="35"/>
      <c r="ABZ129" s="35"/>
      <c r="ACA129" s="35"/>
      <c r="ACB129" s="35"/>
      <c r="ACC129" s="35"/>
      <c r="ACD129" s="35"/>
      <c r="ACE129" s="35"/>
      <c r="ACF129" s="35"/>
      <c r="ACG129" s="35"/>
      <c r="ACH129" s="35"/>
      <c r="ACI129" s="35"/>
      <c r="ACJ129" s="35"/>
      <c r="ACK129" s="35"/>
      <c r="ACL129" s="35"/>
      <c r="ACM129" s="35"/>
      <c r="ACN129" s="35"/>
      <c r="ACO129" s="35"/>
      <c r="ACP129" s="35"/>
      <c r="ACQ129" s="35"/>
      <c r="ACR129" s="35"/>
      <c r="ACS129" s="35"/>
      <c r="ACT129" s="35"/>
      <c r="ACU129" s="35"/>
      <c r="ACV129" s="35"/>
      <c r="ACW129" s="35"/>
      <c r="ACX129" s="35"/>
      <c r="ACY129" s="35"/>
      <c r="ACZ129" s="35"/>
      <c r="ADA129" s="35"/>
      <c r="ADB129" s="35"/>
      <c r="ADC129" s="35"/>
      <c r="ADD129" s="35"/>
      <c r="ADE129" s="35"/>
      <c r="ADF129" s="35"/>
      <c r="ADG129" s="35"/>
      <c r="ADH129" s="35"/>
      <c r="ADI129" s="35"/>
      <c r="ADJ129" s="35"/>
      <c r="ADK129" s="35"/>
      <c r="ADL129" s="35"/>
      <c r="ADM129" s="35"/>
      <c r="ADN129" s="35"/>
      <c r="ADO129" s="35"/>
      <c r="ADP129" s="35"/>
      <c r="ADQ129" s="35"/>
      <c r="ADR129" s="35"/>
      <c r="ADS129" s="35"/>
      <c r="ADT129" s="35"/>
      <c r="ADU129" s="35"/>
      <c r="ADV129" s="35"/>
      <c r="ADW129" s="35"/>
      <c r="ADX129" s="35"/>
      <c r="ADY129" s="26">
        <f t="shared" si="4"/>
        <v>0</v>
      </c>
      <c r="ADZ129" s="5"/>
    </row>
    <row r="130" spans="1:806" s="33" customFormat="1" ht="13.5" customHeight="1" x14ac:dyDescent="0.2">
      <c r="A130" s="38" t="s">
        <v>80</v>
      </c>
      <c r="B130" s="65">
        <f t="shared" si="3"/>
        <v>30</v>
      </c>
      <c r="C130" s="57">
        <v>10</v>
      </c>
      <c r="D130" s="59">
        <v>44651</v>
      </c>
      <c r="E130" s="68">
        <v>30.87</v>
      </c>
      <c r="F130" s="67">
        <f t="shared" si="5"/>
        <v>926.1</v>
      </c>
      <c r="G130" s="6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15"/>
      <c r="BF130" s="15"/>
      <c r="BG130" s="136"/>
      <c r="BH130" s="35"/>
      <c r="BI130" s="35"/>
      <c r="BJ130" s="35"/>
      <c r="BK130" s="35"/>
      <c r="BL130" s="35"/>
      <c r="BM130" s="35"/>
      <c r="BN130" s="35">
        <v>2</v>
      </c>
      <c r="BO130" s="35"/>
      <c r="BP130" s="35"/>
      <c r="BQ130" s="35"/>
      <c r="BR130" s="35"/>
      <c r="BS130" s="35"/>
      <c r="BT130" s="35"/>
      <c r="BU130" s="35"/>
      <c r="BV130" s="35"/>
      <c r="BW130" s="35"/>
      <c r="BX130" s="35"/>
      <c r="BY130" s="35"/>
      <c r="BZ130" s="35"/>
      <c r="CA130" s="35"/>
      <c r="CB130" s="35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  <c r="CN130" s="35"/>
      <c r="CO130" s="35"/>
      <c r="CP130" s="35"/>
      <c r="CQ130" s="35"/>
      <c r="CR130" s="35"/>
      <c r="CS130" s="35"/>
      <c r="CT130" s="35"/>
      <c r="CU130" s="35"/>
      <c r="CV130" s="35"/>
      <c r="CW130" s="35"/>
      <c r="CX130" s="35"/>
      <c r="CY130" s="35"/>
      <c r="CZ130" s="35"/>
      <c r="DA130" s="35"/>
      <c r="DB130" s="35"/>
      <c r="DC130" s="35"/>
      <c r="DD130" s="35"/>
      <c r="DE130" s="35"/>
      <c r="DF130" s="35"/>
      <c r="DG130" s="35"/>
      <c r="DH130" s="35"/>
      <c r="DI130" s="35"/>
      <c r="DJ130" s="35"/>
      <c r="DK130" s="35"/>
      <c r="DL130" s="35"/>
      <c r="DM130" s="35"/>
      <c r="DN130" s="35"/>
      <c r="DO130" s="35"/>
      <c r="DP130" s="35"/>
      <c r="DQ130" s="35"/>
      <c r="DR130" s="35"/>
      <c r="DS130" s="35"/>
      <c r="DT130" s="35"/>
      <c r="DU130" s="35"/>
      <c r="DV130" s="35"/>
      <c r="DW130" s="35"/>
      <c r="DX130" s="35"/>
      <c r="DY130" s="35"/>
      <c r="DZ130" s="35"/>
      <c r="EA130" s="35"/>
      <c r="EB130" s="35"/>
      <c r="EC130" s="35"/>
      <c r="ED130" s="35"/>
      <c r="EE130" s="35"/>
      <c r="EF130" s="35"/>
      <c r="EG130" s="35"/>
      <c r="EH130" s="35"/>
      <c r="EI130" s="35"/>
      <c r="EJ130" s="35"/>
      <c r="EK130" s="35"/>
      <c r="EL130" s="35"/>
      <c r="EM130" s="35"/>
      <c r="EN130" s="35"/>
      <c r="EO130" s="35"/>
      <c r="EP130" s="35"/>
      <c r="EQ130" s="35"/>
      <c r="ER130" s="35"/>
      <c r="ES130" s="35"/>
      <c r="ET130" s="35"/>
      <c r="EU130" s="35"/>
      <c r="EV130" s="35"/>
      <c r="EW130" s="35"/>
      <c r="EX130" s="35"/>
      <c r="EY130" s="35"/>
      <c r="EZ130" s="35"/>
      <c r="FA130" s="35"/>
      <c r="FB130" s="35"/>
      <c r="FC130" s="35"/>
      <c r="FD130" s="35"/>
      <c r="FE130" s="35"/>
      <c r="FF130" s="35"/>
      <c r="FG130" s="35">
        <v>30</v>
      </c>
      <c r="FH130" s="35"/>
      <c r="FI130" s="35"/>
      <c r="FJ130" s="35"/>
      <c r="FK130" s="35"/>
      <c r="FL130" s="35"/>
      <c r="FM130" s="35"/>
      <c r="FN130" s="35"/>
      <c r="FO130" s="35"/>
      <c r="FP130" s="35"/>
      <c r="FQ130" s="35"/>
      <c r="FR130" s="35"/>
      <c r="FS130" s="35"/>
      <c r="FT130" s="35"/>
      <c r="FU130" s="35"/>
      <c r="FV130" s="35"/>
      <c r="FW130" s="35"/>
      <c r="FX130" s="35"/>
      <c r="FY130" s="35"/>
      <c r="FZ130" s="35"/>
      <c r="GA130" s="35"/>
      <c r="GB130" s="35"/>
      <c r="GC130" s="35"/>
      <c r="GD130" s="35"/>
      <c r="GE130" s="35"/>
      <c r="GF130" s="35"/>
      <c r="GG130" s="35"/>
      <c r="GH130" s="35"/>
      <c r="GI130" s="35"/>
      <c r="GJ130" s="35"/>
      <c r="GK130" s="35"/>
      <c r="GL130" s="35"/>
      <c r="GM130" s="35"/>
      <c r="GN130" s="35"/>
      <c r="GO130" s="35"/>
      <c r="GP130" s="35"/>
      <c r="GQ130" s="35"/>
      <c r="GR130" s="35"/>
      <c r="GS130" s="35"/>
      <c r="GT130" s="35"/>
      <c r="GU130" s="35"/>
      <c r="GV130" s="35"/>
      <c r="GW130" s="35"/>
      <c r="GX130" s="35"/>
      <c r="GY130" s="35"/>
      <c r="GZ130" s="35"/>
      <c r="HA130" s="35"/>
      <c r="HB130" s="35"/>
      <c r="HC130" s="35"/>
      <c r="HD130" s="35"/>
      <c r="HE130" s="35"/>
      <c r="HF130" s="35"/>
      <c r="HG130" s="35"/>
      <c r="HH130" s="35"/>
      <c r="HI130" s="35"/>
      <c r="HJ130" s="35"/>
      <c r="HK130" s="35"/>
      <c r="HL130" s="35"/>
      <c r="HM130" s="35"/>
      <c r="HN130" s="35"/>
      <c r="HO130" s="35"/>
      <c r="HP130" s="35"/>
      <c r="HQ130" s="35"/>
      <c r="HR130" s="35"/>
      <c r="HS130" s="35"/>
      <c r="HT130" s="35"/>
      <c r="HU130" s="35"/>
      <c r="HV130" s="35"/>
      <c r="HW130" s="35"/>
      <c r="HX130" s="35"/>
      <c r="HY130" s="35"/>
      <c r="HZ130" s="35"/>
      <c r="IA130" s="35"/>
      <c r="IB130" s="35"/>
      <c r="IC130" s="35"/>
      <c r="ID130" s="35"/>
      <c r="IE130" s="35"/>
      <c r="IF130" s="35"/>
      <c r="IG130" s="35"/>
      <c r="IH130" s="35"/>
      <c r="II130" s="35"/>
      <c r="IJ130" s="35"/>
      <c r="IK130" s="35"/>
      <c r="IL130" s="35"/>
      <c r="IM130" s="35"/>
      <c r="IN130" s="35"/>
      <c r="IO130" s="35"/>
      <c r="IP130" s="35"/>
      <c r="IQ130" s="35"/>
      <c r="IR130" s="35"/>
      <c r="IS130" s="35"/>
      <c r="IT130" s="35"/>
      <c r="IU130" s="35"/>
      <c r="IV130" s="35"/>
      <c r="IW130" s="35"/>
      <c r="IX130" s="35"/>
      <c r="IY130" s="35"/>
      <c r="IZ130" s="35"/>
      <c r="JA130" s="35"/>
      <c r="JB130" s="35"/>
      <c r="JC130" s="35"/>
      <c r="JD130" s="35"/>
      <c r="JE130" s="35"/>
      <c r="JF130" s="35"/>
      <c r="JG130" s="35"/>
      <c r="JH130" s="35"/>
      <c r="JI130" s="35"/>
      <c r="JJ130" s="35"/>
      <c r="JK130" s="35"/>
      <c r="JL130" s="35"/>
      <c r="JM130" s="35"/>
      <c r="JN130" s="35"/>
      <c r="JO130" s="35"/>
      <c r="JP130" s="35"/>
      <c r="JQ130" s="35"/>
      <c r="JR130" s="35"/>
      <c r="JS130" s="35"/>
      <c r="JT130" s="35"/>
      <c r="JU130" s="35"/>
      <c r="JV130" s="35"/>
      <c r="JW130" s="35"/>
      <c r="JX130" s="35"/>
      <c r="JY130" s="35"/>
      <c r="JZ130" s="35"/>
      <c r="KA130" s="35"/>
      <c r="KB130" s="35"/>
      <c r="KC130" s="35"/>
      <c r="KD130" s="35"/>
      <c r="KE130" s="35"/>
      <c r="KF130" s="35"/>
      <c r="KG130" s="35"/>
      <c r="KH130" s="35"/>
      <c r="KI130" s="35"/>
      <c r="KJ130" s="35"/>
      <c r="KK130" s="35"/>
      <c r="KL130" s="35"/>
      <c r="KM130" s="35"/>
      <c r="KN130" s="35"/>
      <c r="KO130" s="35"/>
      <c r="KP130" s="35"/>
      <c r="KQ130" s="35"/>
      <c r="KR130" s="35"/>
      <c r="KS130" s="35"/>
      <c r="KT130" s="35"/>
      <c r="KU130" s="35"/>
      <c r="KV130" s="35"/>
      <c r="KW130" s="35"/>
      <c r="KX130" s="35"/>
      <c r="KY130" s="35"/>
      <c r="KZ130" s="35"/>
      <c r="LA130" s="35"/>
      <c r="LB130" s="35"/>
      <c r="LC130" s="35"/>
      <c r="LD130" s="35"/>
      <c r="LE130" s="35"/>
      <c r="LF130" s="35"/>
      <c r="LG130" s="35"/>
      <c r="LH130" s="35"/>
      <c r="LI130" s="35"/>
      <c r="LJ130" s="35"/>
      <c r="LK130" s="35"/>
      <c r="LL130" s="35"/>
      <c r="LM130" s="35"/>
      <c r="LN130" s="35"/>
      <c r="LO130" s="35"/>
      <c r="LP130" s="35"/>
      <c r="LQ130" s="35"/>
      <c r="LR130" s="35"/>
      <c r="LS130" s="35"/>
      <c r="LT130" s="35"/>
      <c r="LU130" s="35"/>
      <c r="LV130" s="35"/>
      <c r="LW130" s="35"/>
      <c r="LX130" s="35"/>
      <c r="LY130" s="35"/>
      <c r="LZ130" s="35"/>
      <c r="MA130" s="35"/>
      <c r="MB130" s="35"/>
      <c r="MC130" s="35"/>
      <c r="MD130" s="35"/>
      <c r="ME130" s="35"/>
      <c r="MF130" s="35"/>
      <c r="MG130" s="35"/>
      <c r="MH130" s="35"/>
      <c r="MI130" s="35"/>
      <c r="MJ130" s="35"/>
      <c r="MK130" s="35"/>
      <c r="ML130" s="35"/>
      <c r="MM130" s="35"/>
      <c r="MN130" s="35"/>
      <c r="MO130" s="35"/>
      <c r="MP130" s="35"/>
      <c r="MQ130" s="35"/>
      <c r="MR130" s="35"/>
      <c r="MS130" s="35"/>
      <c r="MT130" s="35"/>
      <c r="MU130" s="35"/>
      <c r="MV130" s="35"/>
      <c r="MW130" s="35"/>
      <c r="MX130" s="35"/>
      <c r="MY130" s="35"/>
      <c r="MZ130" s="35"/>
      <c r="NA130" s="35"/>
      <c r="NB130" s="35"/>
      <c r="NC130" s="35"/>
      <c r="ND130" s="35"/>
      <c r="NE130" s="35"/>
      <c r="NF130" s="35"/>
      <c r="NG130" s="35"/>
      <c r="NH130" s="35"/>
      <c r="NI130" s="35"/>
      <c r="NJ130" s="35"/>
      <c r="NK130" s="35"/>
      <c r="NL130" s="35"/>
      <c r="NM130" s="35"/>
      <c r="NN130" s="35"/>
      <c r="NO130" s="35"/>
      <c r="NP130" s="35"/>
      <c r="NQ130" s="35"/>
      <c r="NR130" s="35"/>
      <c r="NS130" s="35"/>
      <c r="NT130" s="35"/>
      <c r="NU130" s="35"/>
      <c r="NV130" s="35"/>
      <c r="NW130" s="35"/>
      <c r="NX130" s="35"/>
      <c r="NY130" s="35"/>
      <c r="NZ130" s="35"/>
      <c r="OA130" s="35"/>
      <c r="OB130" s="35"/>
      <c r="OC130" s="35"/>
      <c r="OD130" s="35"/>
      <c r="OE130" s="35"/>
      <c r="OF130" s="35"/>
      <c r="OG130" s="35"/>
      <c r="OH130" s="35"/>
      <c r="OI130" s="35"/>
      <c r="OJ130" s="35"/>
      <c r="OK130" s="35"/>
      <c r="OL130" s="35"/>
      <c r="OM130" s="35"/>
      <c r="ON130" s="35"/>
      <c r="OO130" s="35"/>
      <c r="OP130" s="35"/>
      <c r="OQ130" s="35"/>
      <c r="OR130" s="35"/>
      <c r="OS130" s="35"/>
      <c r="OT130" s="35"/>
      <c r="OU130" s="35"/>
      <c r="OV130" s="35"/>
      <c r="OW130" s="35"/>
      <c r="OX130" s="35"/>
      <c r="OY130" s="35"/>
      <c r="OZ130" s="35"/>
      <c r="PA130" s="35"/>
      <c r="PB130" s="35"/>
      <c r="PC130" s="35"/>
      <c r="PD130" s="35"/>
      <c r="PE130" s="35">
        <v>2</v>
      </c>
      <c r="PF130" s="35"/>
      <c r="PG130" s="35"/>
      <c r="PH130" s="35"/>
      <c r="PI130" s="35"/>
      <c r="PJ130" s="35"/>
      <c r="PK130" s="35"/>
      <c r="PL130" s="35"/>
      <c r="PM130" s="35"/>
      <c r="PN130" s="35"/>
      <c r="PO130" s="35"/>
      <c r="PP130" s="35"/>
      <c r="PQ130" s="35"/>
      <c r="PR130" s="35"/>
      <c r="PS130" s="35"/>
      <c r="PT130" s="35"/>
      <c r="PU130" s="35"/>
      <c r="PV130" s="35"/>
      <c r="PW130" s="35"/>
      <c r="PX130" s="35"/>
      <c r="PY130" s="35"/>
      <c r="PZ130" s="35"/>
      <c r="QA130" s="35"/>
      <c r="QB130" s="35"/>
      <c r="QC130" s="35"/>
      <c r="QD130" s="35"/>
      <c r="QE130" s="35"/>
      <c r="QF130" s="35"/>
      <c r="QG130" s="35"/>
      <c r="QH130" s="35"/>
      <c r="QI130" s="35"/>
      <c r="QJ130" s="35"/>
      <c r="QK130" s="35"/>
      <c r="QL130" s="35"/>
      <c r="QM130" s="35"/>
      <c r="QN130" s="35"/>
      <c r="QO130" s="35"/>
      <c r="QP130" s="35"/>
      <c r="QQ130" s="35"/>
      <c r="QR130" s="35"/>
      <c r="QS130" s="35"/>
      <c r="QT130" s="35"/>
      <c r="QU130" s="35"/>
      <c r="QV130" s="35"/>
      <c r="QW130" s="35"/>
      <c r="QX130" s="35"/>
      <c r="QY130" s="35"/>
      <c r="QZ130" s="35"/>
      <c r="RA130" s="35"/>
      <c r="RB130" s="35"/>
      <c r="RC130" s="35"/>
      <c r="RD130" s="35"/>
      <c r="RE130" s="35"/>
      <c r="RF130" s="35"/>
      <c r="RG130" s="35"/>
      <c r="RH130" s="35"/>
      <c r="RI130" s="35"/>
      <c r="RJ130" s="35"/>
      <c r="RK130" s="35"/>
      <c r="RL130" s="35"/>
      <c r="RM130" s="35"/>
      <c r="RN130" s="35"/>
      <c r="RO130" s="35"/>
      <c r="RP130" s="35"/>
      <c r="RQ130" s="35"/>
      <c r="RR130" s="35"/>
      <c r="RS130" s="35"/>
      <c r="RT130" s="35"/>
      <c r="RU130" s="35"/>
      <c r="RV130" s="35"/>
      <c r="RW130" s="35"/>
      <c r="RX130" s="35"/>
      <c r="RY130" s="35"/>
      <c r="RZ130" s="35"/>
      <c r="SA130" s="35"/>
      <c r="SB130" s="35"/>
      <c r="SC130" s="35"/>
      <c r="SD130" s="35"/>
      <c r="SE130" s="35"/>
      <c r="SF130" s="35"/>
      <c r="SG130" s="35"/>
      <c r="SH130" s="35"/>
      <c r="SI130" s="35"/>
      <c r="SJ130" s="35"/>
      <c r="SK130" s="35"/>
      <c r="SL130" s="35"/>
      <c r="SM130" s="35"/>
      <c r="SN130" s="35">
        <v>30</v>
      </c>
      <c r="SO130" s="35"/>
      <c r="SP130" s="35"/>
      <c r="SQ130" s="35"/>
      <c r="SR130" s="35"/>
      <c r="SS130" s="35"/>
      <c r="ST130" s="35"/>
      <c r="SU130" s="35"/>
      <c r="SV130" s="35"/>
      <c r="SW130" s="35"/>
      <c r="SX130" s="35"/>
      <c r="SY130" s="35"/>
      <c r="SZ130" s="35"/>
      <c r="TA130" s="35"/>
      <c r="TB130" s="35"/>
      <c r="TC130" s="35"/>
      <c r="TD130" s="35"/>
      <c r="TE130" s="35"/>
      <c r="TF130" s="35"/>
      <c r="TG130" s="35"/>
      <c r="TH130" s="35"/>
      <c r="TI130" s="35"/>
      <c r="TJ130" s="35"/>
      <c r="TK130" s="35"/>
      <c r="TL130" s="35"/>
      <c r="TM130" s="35"/>
      <c r="TN130" s="35"/>
      <c r="TO130" s="35"/>
      <c r="TP130" s="35"/>
      <c r="TQ130" s="35"/>
      <c r="TR130" s="35"/>
      <c r="TS130" s="35"/>
      <c r="TT130" s="35"/>
      <c r="TU130" s="35"/>
      <c r="TV130" s="35"/>
      <c r="TW130" s="35"/>
      <c r="TX130" s="35"/>
      <c r="TY130" s="35"/>
      <c r="TZ130" s="35"/>
      <c r="UA130" s="35"/>
      <c r="UB130" s="35"/>
      <c r="UC130" s="35"/>
      <c r="UD130" s="35"/>
      <c r="UE130" s="35"/>
      <c r="UF130" s="35"/>
      <c r="UG130" s="35"/>
      <c r="UH130" s="35"/>
      <c r="UI130" s="35"/>
      <c r="UJ130" s="35"/>
      <c r="UK130" s="35"/>
      <c r="UL130" s="35"/>
      <c r="UM130" s="35"/>
      <c r="UN130" s="35"/>
      <c r="UO130" s="35"/>
      <c r="UP130" s="35"/>
      <c r="UQ130" s="35"/>
      <c r="UR130" s="35"/>
      <c r="US130" s="35"/>
      <c r="UT130" s="35"/>
      <c r="UU130" s="35"/>
      <c r="UV130" s="35"/>
      <c r="UW130" s="35"/>
      <c r="UX130" s="35"/>
      <c r="UY130" s="35"/>
      <c r="UZ130" s="35"/>
      <c r="VA130" s="35"/>
      <c r="VB130" s="35"/>
      <c r="VC130" s="35"/>
      <c r="VD130" s="35"/>
      <c r="VE130" s="35"/>
      <c r="VF130" s="35"/>
      <c r="VG130" s="35"/>
      <c r="VH130" s="35"/>
      <c r="VI130" s="35"/>
      <c r="VJ130" s="35"/>
      <c r="VK130" s="35"/>
      <c r="VL130" s="35"/>
      <c r="VM130" s="35"/>
      <c r="VN130" s="35"/>
      <c r="VO130" s="35"/>
      <c r="VP130" s="35"/>
      <c r="VQ130" s="35"/>
      <c r="VR130" s="35"/>
      <c r="VS130" s="35"/>
      <c r="VT130" s="35"/>
      <c r="VU130" s="35"/>
      <c r="VV130" s="35"/>
      <c r="VW130" s="35"/>
      <c r="VX130" s="35"/>
      <c r="VY130" s="35"/>
      <c r="VZ130" s="35"/>
      <c r="WA130" s="35"/>
      <c r="WB130" s="35"/>
      <c r="WC130" s="35"/>
      <c r="WD130" s="35"/>
      <c r="WE130" s="35"/>
      <c r="WF130" s="35"/>
      <c r="WG130" s="35"/>
      <c r="WH130" s="35"/>
      <c r="WI130" s="35"/>
      <c r="WJ130" s="35"/>
      <c r="WK130" s="35"/>
      <c r="WL130" s="35"/>
      <c r="WM130" s="35"/>
      <c r="WN130" s="35"/>
      <c r="WO130" s="35"/>
      <c r="WP130" s="35"/>
      <c r="WQ130" s="35"/>
      <c r="WR130" s="35"/>
      <c r="WS130" s="35"/>
      <c r="WT130" s="35"/>
      <c r="WU130" s="35"/>
      <c r="WV130" s="35"/>
      <c r="WW130" s="35"/>
      <c r="WX130" s="35"/>
      <c r="WY130" s="35"/>
      <c r="WZ130" s="35"/>
      <c r="XA130" s="35"/>
      <c r="XB130" s="35"/>
      <c r="XC130" s="35"/>
      <c r="XD130" s="35"/>
      <c r="XE130" s="35"/>
      <c r="XF130" s="35"/>
      <c r="XG130" s="35"/>
      <c r="XH130" s="35"/>
      <c r="XI130" s="35"/>
      <c r="XJ130" s="35"/>
      <c r="XK130" s="35"/>
      <c r="XL130" s="35"/>
      <c r="XM130" s="35"/>
      <c r="XN130" s="35"/>
      <c r="XO130" s="35"/>
      <c r="XP130" s="35"/>
      <c r="XQ130" s="35"/>
      <c r="XR130" s="35"/>
      <c r="XS130" s="35"/>
      <c r="XT130" s="35"/>
      <c r="XU130" s="35"/>
      <c r="XV130" s="35"/>
      <c r="XW130" s="35"/>
      <c r="XX130" s="35"/>
      <c r="XY130" s="35"/>
      <c r="XZ130" s="35"/>
      <c r="YA130" s="35"/>
      <c r="YB130" s="35"/>
      <c r="YC130" s="35"/>
      <c r="YD130" s="35"/>
      <c r="YE130" s="35"/>
      <c r="YF130" s="35"/>
      <c r="YG130" s="35"/>
      <c r="YH130" s="35"/>
      <c r="YI130" s="35"/>
      <c r="YJ130" s="35"/>
      <c r="YK130" s="35"/>
      <c r="YL130" s="35"/>
      <c r="YM130" s="35"/>
      <c r="YN130" s="35"/>
      <c r="YO130" s="35"/>
      <c r="YP130" s="35"/>
      <c r="YQ130" s="35"/>
      <c r="YR130" s="35"/>
      <c r="YS130" s="35"/>
      <c r="YT130" s="35"/>
      <c r="YU130" s="35"/>
      <c r="YV130" s="35"/>
      <c r="YW130" s="35"/>
      <c r="YX130" s="35"/>
      <c r="YY130" s="35"/>
      <c r="YZ130" s="35"/>
      <c r="ZA130" s="35"/>
      <c r="ZB130" s="35"/>
      <c r="ZC130" s="35"/>
      <c r="ZD130" s="35"/>
      <c r="ZE130" s="35"/>
      <c r="ZF130" s="35"/>
      <c r="ZG130" s="35"/>
      <c r="ZH130" s="35"/>
      <c r="ZI130" s="35"/>
      <c r="ZJ130" s="35"/>
      <c r="ZK130" s="35"/>
      <c r="ZL130" s="35"/>
      <c r="ZM130" s="35"/>
      <c r="ZN130" s="35"/>
      <c r="ZO130" s="35"/>
      <c r="ZP130" s="35"/>
      <c r="ZQ130" s="35"/>
      <c r="ZR130" s="35"/>
      <c r="ZS130" s="35"/>
      <c r="ZT130" s="35"/>
      <c r="ZU130" s="35"/>
      <c r="ZV130" s="35"/>
      <c r="ZW130" s="35"/>
      <c r="ZX130" s="35"/>
      <c r="ZY130" s="35"/>
      <c r="ZZ130" s="35"/>
      <c r="AAA130" s="35"/>
      <c r="AAB130" s="35"/>
      <c r="AAC130" s="35"/>
      <c r="AAD130" s="35"/>
      <c r="AAE130" s="35"/>
      <c r="AAF130" s="35"/>
      <c r="AAG130" s="35"/>
      <c r="AAH130" s="35"/>
      <c r="AAI130" s="35"/>
      <c r="AAJ130" s="35"/>
      <c r="AAK130" s="35"/>
      <c r="AAL130" s="35"/>
      <c r="AAM130" s="35"/>
      <c r="AAN130" s="35"/>
      <c r="AAO130" s="35"/>
      <c r="AAP130" s="35"/>
      <c r="AAQ130" s="35"/>
      <c r="AAR130" s="35"/>
      <c r="AAS130" s="35"/>
      <c r="AAT130" s="35"/>
      <c r="AAU130" s="35"/>
      <c r="AAV130" s="35"/>
      <c r="AAW130" s="35"/>
      <c r="AAX130" s="35"/>
      <c r="AAY130" s="35"/>
      <c r="AAZ130" s="35"/>
      <c r="ABA130" s="35"/>
      <c r="ABB130" s="35"/>
      <c r="ABC130" s="35"/>
      <c r="ABD130" s="35"/>
      <c r="ABE130" s="35"/>
      <c r="ABF130" s="35"/>
      <c r="ABG130" s="35"/>
      <c r="ABH130" s="35"/>
      <c r="ABI130" s="35"/>
      <c r="ABJ130" s="35"/>
      <c r="ABK130" s="35"/>
      <c r="ABL130" s="35"/>
      <c r="ABM130" s="35"/>
      <c r="ABN130" s="35"/>
      <c r="ABO130" s="35"/>
      <c r="ABP130" s="35"/>
      <c r="ABQ130" s="35"/>
      <c r="ABR130" s="35"/>
      <c r="ABS130" s="35"/>
      <c r="ABT130" s="35"/>
      <c r="ABU130" s="35"/>
      <c r="ABV130" s="35"/>
      <c r="ABW130" s="35"/>
      <c r="ABX130" s="35"/>
      <c r="ABY130" s="35"/>
      <c r="ABZ130" s="35"/>
      <c r="ACA130" s="35"/>
      <c r="ACB130" s="35"/>
      <c r="ACC130" s="35"/>
      <c r="ACD130" s="35"/>
      <c r="ACE130" s="35"/>
      <c r="ACF130" s="35"/>
      <c r="ACG130" s="35"/>
      <c r="ACH130" s="35"/>
      <c r="ACI130" s="35"/>
      <c r="ACJ130" s="35"/>
      <c r="ACK130" s="35"/>
      <c r="ACL130" s="35"/>
      <c r="ACM130" s="35"/>
      <c r="ACN130" s="35"/>
      <c r="ACO130" s="35"/>
      <c r="ACP130" s="35"/>
      <c r="ACQ130" s="35"/>
      <c r="ACR130" s="35"/>
      <c r="ACS130" s="35"/>
      <c r="ACT130" s="35"/>
      <c r="ACU130" s="35"/>
      <c r="ACV130" s="35"/>
      <c r="ACW130" s="35"/>
      <c r="ACX130" s="35"/>
      <c r="ACY130" s="35"/>
      <c r="ACZ130" s="35"/>
      <c r="ADA130" s="35"/>
      <c r="ADB130" s="35"/>
      <c r="ADC130" s="35"/>
      <c r="ADD130" s="35"/>
      <c r="ADE130" s="35"/>
      <c r="ADF130" s="35"/>
      <c r="ADG130" s="35"/>
      <c r="ADH130" s="35"/>
      <c r="ADI130" s="35"/>
      <c r="ADJ130" s="35"/>
      <c r="ADK130" s="35"/>
      <c r="ADL130" s="35"/>
      <c r="ADM130" s="35"/>
      <c r="ADN130" s="35"/>
      <c r="ADO130" s="35"/>
      <c r="ADP130" s="35"/>
      <c r="ADQ130" s="35"/>
      <c r="ADR130" s="35"/>
      <c r="ADS130" s="35"/>
      <c r="ADT130" s="35"/>
      <c r="ADU130" s="35"/>
      <c r="ADV130" s="35"/>
      <c r="ADW130" s="35"/>
      <c r="ADX130" s="35"/>
      <c r="ADY130" s="26">
        <f t="shared" si="4"/>
        <v>0</v>
      </c>
      <c r="ADZ130" s="5"/>
    </row>
    <row r="131" spans="1:806" s="33" customFormat="1" x14ac:dyDescent="0.2">
      <c r="A131" s="38" t="s">
        <v>145</v>
      </c>
      <c r="B131" s="65">
        <f t="shared" si="3"/>
        <v>0</v>
      </c>
      <c r="C131" s="57">
        <v>1</v>
      </c>
      <c r="D131" s="59">
        <v>44410</v>
      </c>
      <c r="E131" s="68">
        <v>22.66</v>
      </c>
      <c r="F131" s="67">
        <f t="shared" si="5"/>
        <v>0</v>
      </c>
      <c r="G131" s="6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15"/>
      <c r="BF131" s="15"/>
      <c r="BG131" s="136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  <c r="EU131" s="35"/>
      <c r="EV131" s="35"/>
      <c r="EW131" s="35"/>
      <c r="EX131" s="35"/>
      <c r="EY131" s="35"/>
      <c r="EZ131" s="35"/>
      <c r="FA131" s="35"/>
      <c r="FB131" s="35"/>
      <c r="FC131" s="35"/>
      <c r="FD131" s="35"/>
      <c r="FE131" s="35"/>
      <c r="FF131" s="35"/>
      <c r="FG131" s="35"/>
      <c r="FH131" s="35"/>
      <c r="FI131" s="35"/>
      <c r="FJ131" s="35"/>
      <c r="FK131" s="35"/>
      <c r="FL131" s="35"/>
      <c r="FM131" s="35"/>
      <c r="FN131" s="35"/>
      <c r="FO131" s="35"/>
      <c r="FP131" s="35"/>
      <c r="FQ131" s="35"/>
      <c r="FR131" s="35"/>
      <c r="FS131" s="35"/>
      <c r="FT131" s="35"/>
      <c r="FU131" s="35"/>
      <c r="FV131" s="35"/>
      <c r="FW131" s="35"/>
      <c r="FX131" s="35"/>
      <c r="FY131" s="35"/>
      <c r="FZ131" s="35"/>
      <c r="GA131" s="35"/>
      <c r="GB131" s="35"/>
      <c r="GC131" s="35"/>
      <c r="GD131" s="35"/>
      <c r="GE131" s="35"/>
      <c r="GF131" s="35"/>
      <c r="GG131" s="35"/>
      <c r="GH131" s="35"/>
      <c r="GI131" s="35"/>
      <c r="GJ131" s="35"/>
      <c r="GK131" s="35"/>
      <c r="GL131" s="35"/>
      <c r="GM131" s="35"/>
      <c r="GN131" s="35"/>
      <c r="GO131" s="35"/>
      <c r="GP131" s="35"/>
      <c r="GQ131" s="35"/>
      <c r="GR131" s="35"/>
      <c r="GS131" s="35"/>
      <c r="GT131" s="35"/>
      <c r="GU131" s="35"/>
      <c r="GV131" s="35"/>
      <c r="GW131" s="35"/>
      <c r="GX131" s="35"/>
      <c r="GY131" s="35"/>
      <c r="GZ131" s="35"/>
      <c r="HA131" s="35"/>
      <c r="HB131" s="35"/>
      <c r="HC131" s="35"/>
      <c r="HD131" s="35"/>
      <c r="HE131" s="35"/>
      <c r="HF131" s="35"/>
      <c r="HG131" s="35"/>
      <c r="HH131" s="35"/>
      <c r="HI131" s="35"/>
      <c r="HJ131" s="35"/>
      <c r="HK131" s="35"/>
      <c r="HL131" s="35"/>
      <c r="HM131" s="35"/>
      <c r="HN131" s="35"/>
      <c r="HO131" s="35"/>
      <c r="HP131" s="35"/>
      <c r="HQ131" s="35"/>
      <c r="HR131" s="35"/>
      <c r="HS131" s="35"/>
      <c r="HT131" s="35"/>
      <c r="HU131" s="35"/>
      <c r="HV131" s="35"/>
      <c r="HW131" s="35"/>
      <c r="HX131" s="35"/>
      <c r="HY131" s="35"/>
      <c r="HZ131" s="35"/>
      <c r="IA131" s="35"/>
      <c r="IB131" s="35"/>
      <c r="IC131" s="35"/>
      <c r="ID131" s="35"/>
      <c r="IE131" s="35"/>
      <c r="IF131" s="35"/>
      <c r="IG131" s="35"/>
      <c r="IH131" s="35"/>
      <c r="II131" s="35"/>
      <c r="IJ131" s="35"/>
      <c r="IK131" s="35"/>
      <c r="IL131" s="35"/>
      <c r="IM131" s="35"/>
      <c r="IN131" s="35"/>
      <c r="IO131" s="35"/>
      <c r="IP131" s="35"/>
      <c r="IQ131" s="35"/>
      <c r="IR131" s="35"/>
      <c r="IS131" s="35"/>
      <c r="IT131" s="35"/>
      <c r="IU131" s="35"/>
      <c r="IV131" s="35"/>
      <c r="IW131" s="35"/>
      <c r="IX131" s="35"/>
      <c r="IY131" s="35"/>
      <c r="IZ131" s="35"/>
      <c r="JA131" s="35"/>
      <c r="JB131" s="35"/>
      <c r="JC131" s="35"/>
      <c r="JD131" s="35"/>
      <c r="JE131" s="35"/>
      <c r="JF131" s="35"/>
      <c r="JG131" s="35"/>
      <c r="JH131" s="35"/>
      <c r="JI131" s="35"/>
      <c r="JJ131" s="35"/>
      <c r="JK131" s="35"/>
      <c r="JL131" s="35"/>
      <c r="JM131" s="35"/>
      <c r="JN131" s="35"/>
      <c r="JO131" s="35"/>
      <c r="JP131" s="35"/>
      <c r="JQ131" s="35"/>
      <c r="JR131" s="35"/>
      <c r="JS131" s="35"/>
      <c r="JT131" s="35"/>
      <c r="JU131" s="35"/>
      <c r="JV131" s="35"/>
      <c r="JW131" s="35"/>
      <c r="JX131" s="35"/>
      <c r="JY131" s="35"/>
      <c r="JZ131" s="35"/>
      <c r="KA131" s="35"/>
      <c r="KB131" s="35"/>
      <c r="KC131" s="35"/>
      <c r="KD131" s="35"/>
      <c r="KE131" s="35"/>
      <c r="KF131" s="35"/>
      <c r="KG131" s="35"/>
      <c r="KH131" s="35"/>
      <c r="KI131" s="35"/>
      <c r="KJ131" s="35"/>
      <c r="KK131" s="35"/>
      <c r="KL131" s="35"/>
      <c r="KM131" s="35"/>
      <c r="KN131" s="35"/>
      <c r="KO131" s="35"/>
      <c r="KP131" s="35"/>
      <c r="KQ131" s="35"/>
      <c r="KR131" s="35"/>
      <c r="KS131" s="35"/>
      <c r="KT131" s="35"/>
      <c r="KU131" s="35"/>
      <c r="KV131" s="35"/>
      <c r="KW131" s="35"/>
      <c r="KX131" s="35"/>
      <c r="KY131" s="35"/>
      <c r="KZ131" s="35"/>
      <c r="LA131" s="35"/>
      <c r="LB131" s="35"/>
      <c r="LC131" s="35"/>
      <c r="LD131" s="35"/>
      <c r="LE131" s="35"/>
      <c r="LF131" s="35"/>
      <c r="LG131" s="35"/>
      <c r="LH131" s="35"/>
      <c r="LI131" s="35"/>
      <c r="LJ131" s="35"/>
      <c r="LK131" s="35"/>
      <c r="LL131" s="35"/>
      <c r="LM131" s="35"/>
      <c r="LN131" s="35"/>
      <c r="LO131" s="35"/>
      <c r="LP131" s="35"/>
      <c r="LQ131" s="35"/>
      <c r="LR131" s="35"/>
      <c r="LS131" s="35"/>
      <c r="LT131" s="35"/>
      <c r="LU131" s="35"/>
      <c r="LV131" s="35"/>
      <c r="LW131" s="35"/>
      <c r="LX131" s="35"/>
      <c r="LY131" s="35"/>
      <c r="LZ131" s="35"/>
      <c r="MA131" s="35"/>
      <c r="MB131" s="35"/>
      <c r="MC131" s="35"/>
      <c r="MD131" s="35"/>
      <c r="ME131" s="35"/>
      <c r="MF131" s="35"/>
      <c r="MG131" s="35"/>
      <c r="MH131" s="35"/>
      <c r="MI131" s="35"/>
      <c r="MJ131" s="35"/>
      <c r="MK131" s="35"/>
      <c r="ML131" s="35"/>
      <c r="MM131" s="35"/>
      <c r="MN131" s="35"/>
      <c r="MO131" s="35"/>
      <c r="MP131" s="35"/>
      <c r="MQ131" s="35"/>
      <c r="MR131" s="35"/>
      <c r="MS131" s="35"/>
      <c r="MT131" s="35"/>
      <c r="MU131" s="35"/>
      <c r="MV131" s="35"/>
      <c r="MW131" s="35"/>
      <c r="MX131" s="35"/>
      <c r="MY131" s="35"/>
      <c r="MZ131" s="35"/>
      <c r="NA131" s="35"/>
      <c r="NB131" s="35"/>
      <c r="NC131" s="35"/>
      <c r="ND131" s="35"/>
      <c r="NE131" s="35"/>
      <c r="NF131" s="35"/>
      <c r="NG131" s="35"/>
      <c r="NH131" s="35"/>
      <c r="NI131" s="35"/>
      <c r="NJ131" s="35"/>
      <c r="NK131" s="35"/>
      <c r="NL131" s="35"/>
      <c r="NM131" s="35"/>
      <c r="NN131" s="35"/>
      <c r="NO131" s="35"/>
      <c r="NP131" s="35"/>
      <c r="NQ131" s="35"/>
      <c r="NR131" s="35"/>
      <c r="NS131" s="35"/>
      <c r="NT131" s="35"/>
      <c r="NU131" s="35"/>
      <c r="NV131" s="35"/>
      <c r="NW131" s="35"/>
      <c r="NX131" s="35"/>
      <c r="NY131" s="35"/>
      <c r="NZ131" s="35"/>
      <c r="OA131" s="35"/>
      <c r="OB131" s="35"/>
      <c r="OC131" s="35"/>
      <c r="OD131" s="35"/>
      <c r="OE131" s="35"/>
      <c r="OF131" s="35"/>
      <c r="OG131" s="35"/>
      <c r="OH131" s="35"/>
      <c r="OI131" s="35"/>
      <c r="OJ131" s="35"/>
      <c r="OK131" s="35"/>
      <c r="OL131" s="35"/>
      <c r="OM131" s="35"/>
      <c r="ON131" s="35"/>
      <c r="OO131" s="35"/>
      <c r="OP131" s="35"/>
      <c r="OQ131" s="35"/>
      <c r="OR131" s="35"/>
      <c r="OS131" s="35"/>
      <c r="OT131" s="35"/>
      <c r="OU131" s="35"/>
      <c r="OV131" s="35"/>
      <c r="OW131" s="35"/>
      <c r="OX131" s="35"/>
      <c r="OY131" s="35"/>
      <c r="OZ131" s="35"/>
      <c r="PA131" s="35"/>
      <c r="PB131" s="35"/>
      <c r="PC131" s="35"/>
      <c r="PD131" s="35"/>
      <c r="PE131" s="35"/>
      <c r="PF131" s="35"/>
      <c r="PG131" s="35"/>
      <c r="PH131" s="35"/>
      <c r="PI131" s="35"/>
      <c r="PJ131" s="35"/>
      <c r="PK131" s="35"/>
      <c r="PL131" s="35"/>
      <c r="PM131" s="35"/>
      <c r="PN131" s="35"/>
      <c r="PO131" s="35"/>
      <c r="PP131" s="35"/>
      <c r="PQ131" s="35"/>
      <c r="PR131" s="35"/>
      <c r="PS131" s="35"/>
      <c r="PT131" s="35"/>
      <c r="PU131" s="35"/>
      <c r="PV131" s="35"/>
      <c r="PW131" s="35"/>
      <c r="PX131" s="35"/>
      <c r="PY131" s="35"/>
      <c r="PZ131" s="35"/>
      <c r="QA131" s="35"/>
      <c r="QB131" s="35"/>
      <c r="QC131" s="35"/>
      <c r="QD131" s="35"/>
      <c r="QE131" s="35"/>
      <c r="QF131" s="35"/>
      <c r="QG131" s="35"/>
      <c r="QH131" s="35"/>
      <c r="QI131" s="35"/>
      <c r="QJ131" s="35"/>
      <c r="QK131" s="35"/>
      <c r="QL131" s="35"/>
      <c r="QM131" s="35"/>
      <c r="QN131" s="35"/>
      <c r="QO131" s="35"/>
      <c r="QP131" s="35"/>
      <c r="QQ131" s="35"/>
      <c r="QR131" s="35"/>
      <c r="QS131" s="35"/>
      <c r="QT131" s="35"/>
      <c r="QU131" s="35"/>
      <c r="QV131" s="35"/>
      <c r="QW131" s="35"/>
      <c r="QX131" s="35"/>
      <c r="QY131" s="35"/>
      <c r="QZ131" s="35"/>
      <c r="RA131" s="35"/>
      <c r="RB131" s="35"/>
      <c r="RC131" s="35"/>
      <c r="RD131" s="35"/>
      <c r="RE131" s="35"/>
      <c r="RF131" s="35"/>
      <c r="RG131" s="35"/>
      <c r="RH131" s="35"/>
      <c r="RI131" s="35"/>
      <c r="RJ131" s="35"/>
      <c r="RK131" s="35"/>
      <c r="RL131" s="35"/>
      <c r="RM131" s="35"/>
      <c r="RN131" s="35"/>
      <c r="RO131" s="35"/>
      <c r="RP131" s="35"/>
      <c r="RQ131" s="35"/>
      <c r="RR131" s="35"/>
      <c r="RS131" s="35"/>
      <c r="RT131" s="35"/>
      <c r="RU131" s="35"/>
      <c r="RV131" s="35"/>
      <c r="RW131" s="35"/>
      <c r="RX131" s="35"/>
      <c r="RY131" s="35"/>
      <c r="RZ131" s="35"/>
      <c r="SA131" s="35"/>
      <c r="SB131" s="35"/>
      <c r="SC131" s="35"/>
      <c r="SD131" s="35"/>
      <c r="SE131" s="35"/>
      <c r="SF131" s="35"/>
      <c r="SG131" s="35"/>
      <c r="SH131" s="35"/>
      <c r="SI131" s="35"/>
      <c r="SJ131" s="35"/>
      <c r="SK131" s="35"/>
      <c r="SL131" s="35"/>
      <c r="SM131" s="35"/>
      <c r="SN131" s="35"/>
      <c r="SO131" s="35"/>
      <c r="SP131" s="35"/>
      <c r="SQ131" s="35"/>
      <c r="SR131" s="35"/>
      <c r="SS131" s="35"/>
      <c r="ST131" s="35"/>
      <c r="SU131" s="35"/>
      <c r="SV131" s="35"/>
      <c r="SW131" s="35"/>
      <c r="SX131" s="35"/>
      <c r="SY131" s="35"/>
      <c r="SZ131" s="35"/>
      <c r="TA131" s="35"/>
      <c r="TB131" s="35"/>
      <c r="TC131" s="35"/>
      <c r="TD131" s="35"/>
      <c r="TE131" s="35"/>
      <c r="TF131" s="35"/>
      <c r="TG131" s="35"/>
      <c r="TH131" s="35"/>
      <c r="TI131" s="35"/>
      <c r="TJ131" s="35"/>
      <c r="TK131" s="35"/>
      <c r="TL131" s="35"/>
      <c r="TM131" s="35"/>
      <c r="TN131" s="35"/>
      <c r="TO131" s="35"/>
      <c r="TP131" s="35"/>
      <c r="TQ131" s="35"/>
      <c r="TR131" s="35"/>
      <c r="TS131" s="35"/>
      <c r="TT131" s="35"/>
      <c r="TU131" s="35"/>
      <c r="TV131" s="35"/>
      <c r="TW131" s="35"/>
      <c r="TX131" s="35"/>
      <c r="TY131" s="35"/>
      <c r="TZ131" s="35"/>
      <c r="UA131" s="35"/>
      <c r="UB131" s="35"/>
      <c r="UC131" s="35"/>
      <c r="UD131" s="35"/>
      <c r="UE131" s="35"/>
      <c r="UF131" s="35"/>
      <c r="UG131" s="35"/>
      <c r="UH131" s="35"/>
      <c r="UI131" s="35"/>
      <c r="UJ131" s="35"/>
      <c r="UK131" s="35"/>
      <c r="UL131" s="35"/>
      <c r="UM131" s="35"/>
      <c r="UN131" s="35"/>
      <c r="UO131" s="35"/>
      <c r="UP131" s="35"/>
      <c r="UQ131" s="35"/>
      <c r="UR131" s="35"/>
      <c r="US131" s="35"/>
      <c r="UT131" s="35"/>
      <c r="UU131" s="35"/>
      <c r="UV131" s="35"/>
      <c r="UW131" s="35"/>
      <c r="UX131" s="35"/>
      <c r="UY131" s="35"/>
      <c r="UZ131" s="35"/>
      <c r="VA131" s="35"/>
      <c r="VB131" s="35"/>
      <c r="VC131" s="35"/>
      <c r="VD131" s="35"/>
      <c r="VE131" s="35"/>
      <c r="VF131" s="35"/>
      <c r="VG131" s="35"/>
      <c r="VH131" s="35"/>
      <c r="VI131" s="35"/>
      <c r="VJ131" s="35"/>
      <c r="VK131" s="35"/>
      <c r="VL131" s="35"/>
      <c r="VM131" s="35"/>
      <c r="VN131" s="35"/>
      <c r="VO131" s="35"/>
      <c r="VP131" s="35"/>
      <c r="VQ131" s="35"/>
      <c r="VR131" s="35"/>
      <c r="VS131" s="35"/>
      <c r="VT131" s="35"/>
      <c r="VU131" s="35"/>
      <c r="VV131" s="35"/>
      <c r="VW131" s="35"/>
      <c r="VX131" s="35"/>
      <c r="VY131" s="35"/>
      <c r="VZ131" s="35"/>
      <c r="WA131" s="35"/>
      <c r="WB131" s="35"/>
      <c r="WC131" s="35"/>
      <c r="WD131" s="35"/>
      <c r="WE131" s="35"/>
      <c r="WF131" s="35"/>
      <c r="WG131" s="35"/>
      <c r="WH131" s="35"/>
      <c r="WI131" s="35"/>
      <c r="WJ131" s="35"/>
      <c r="WK131" s="35"/>
      <c r="WL131" s="35"/>
      <c r="WM131" s="35"/>
      <c r="WN131" s="35"/>
      <c r="WO131" s="35"/>
      <c r="WP131" s="35"/>
      <c r="WQ131" s="35"/>
      <c r="WR131" s="35"/>
      <c r="WS131" s="35"/>
      <c r="WT131" s="35"/>
      <c r="WU131" s="35"/>
      <c r="WV131" s="35"/>
      <c r="WW131" s="35"/>
      <c r="WX131" s="35"/>
      <c r="WY131" s="35"/>
      <c r="WZ131" s="35"/>
      <c r="XA131" s="35"/>
      <c r="XB131" s="35"/>
      <c r="XC131" s="35"/>
      <c r="XD131" s="35"/>
      <c r="XE131" s="35"/>
      <c r="XF131" s="35"/>
      <c r="XG131" s="35"/>
      <c r="XH131" s="35"/>
      <c r="XI131" s="35"/>
      <c r="XJ131" s="35"/>
      <c r="XK131" s="35"/>
      <c r="XL131" s="35"/>
      <c r="XM131" s="35"/>
      <c r="XN131" s="35"/>
      <c r="XO131" s="35"/>
      <c r="XP131" s="35"/>
      <c r="XQ131" s="35"/>
      <c r="XR131" s="35"/>
      <c r="XS131" s="35"/>
      <c r="XT131" s="35"/>
      <c r="XU131" s="35"/>
      <c r="XV131" s="35"/>
      <c r="XW131" s="35"/>
      <c r="XX131" s="35"/>
      <c r="XY131" s="35"/>
      <c r="XZ131" s="35"/>
      <c r="YA131" s="35"/>
      <c r="YB131" s="35"/>
      <c r="YC131" s="35"/>
      <c r="YD131" s="35"/>
      <c r="YE131" s="35"/>
      <c r="YF131" s="35"/>
      <c r="YG131" s="35"/>
      <c r="YH131" s="35"/>
      <c r="YI131" s="35"/>
      <c r="YJ131" s="35"/>
      <c r="YK131" s="35"/>
      <c r="YL131" s="35"/>
      <c r="YM131" s="35"/>
      <c r="YN131" s="35"/>
      <c r="YO131" s="35"/>
      <c r="YP131" s="35"/>
      <c r="YQ131" s="35"/>
      <c r="YR131" s="35"/>
      <c r="YS131" s="35"/>
      <c r="YT131" s="35"/>
      <c r="YU131" s="35"/>
      <c r="YV131" s="35"/>
      <c r="YW131" s="35"/>
      <c r="YX131" s="35"/>
      <c r="YY131" s="35"/>
      <c r="YZ131" s="35"/>
      <c r="ZA131" s="35"/>
      <c r="ZB131" s="35"/>
      <c r="ZC131" s="35"/>
      <c r="ZD131" s="35"/>
      <c r="ZE131" s="35"/>
      <c r="ZF131" s="35"/>
      <c r="ZG131" s="35"/>
      <c r="ZH131" s="35"/>
      <c r="ZI131" s="35"/>
      <c r="ZJ131" s="35"/>
      <c r="ZK131" s="35"/>
      <c r="ZL131" s="35"/>
      <c r="ZM131" s="35"/>
      <c r="ZN131" s="35"/>
      <c r="ZO131" s="35"/>
      <c r="ZP131" s="35"/>
      <c r="ZQ131" s="35"/>
      <c r="ZR131" s="35"/>
      <c r="ZS131" s="35"/>
      <c r="ZT131" s="35"/>
      <c r="ZU131" s="35"/>
      <c r="ZV131" s="35"/>
      <c r="ZW131" s="35"/>
      <c r="ZX131" s="35"/>
      <c r="ZY131" s="35"/>
      <c r="ZZ131" s="35"/>
      <c r="AAA131" s="35"/>
      <c r="AAB131" s="35"/>
      <c r="AAC131" s="35"/>
      <c r="AAD131" s="35"/>
      <c r="AAE131" s="35"/>
      <c r="AAF131" s="35"/>
      <c r="AAG131" s="35"/>
      <c r="AAH131" s="35"/>
      <c r="AAI131" s="35"/>
      <c r="AAJ131" s="35"/>
      <c r="AAK131" s="35"/>
      <c r="AAL131" s="35"/>
      <c r="AAM131" s="35"/>
      <c r="AAN131" s="35"/>
      <c r="AAO131" s="35"/>
      <c r="AAP131" s="35"/>
      <c r="AAQ131" s="35"/>
      <c r="AAR131" s="35"/>
      <c r="AAS131" s="35"/>
      <c r="AAT131" s="35"/>
      <c r="AAU131" s="35"/>
      <c r="AAV131" s="35"/>
      <c r="AAW131" s="35"/>
      <c r="AAX131" s="35"/>
      <c r="AAY131" s="35"/>
      <c r="AAZ131" s="35"/>
      <c r="ABA131" s="35"/>
      <c r="ABB131" s="35"/>
      <c r="ABC131" s="35"/>
      <c r="ABD131" s="35"/>
      <c r="ABE131" s="35"/>
      <c r="ABF131" s="35"/>
      <c r="ABG131" s="35"/>
      <c r="ABH131" s="35"/>
      <c r="ABI131" s="35"/>
      <c r="ABJ131" s="35"/>
      <c r="ABK131" s="35"/>
      <c r="ABL131" s="35"/>
      <c r="ABM131" s="35"/>
      <c r="ABN131" s="35"/>
      <c r="ABO131" s="35"/>
      <c r="ABP131" s="35"/>
      <c r="ABQ131" s="35"/>
      <c r="ABR131" s="35"/>
      <c r="ABS131" s="35"/>
      <c r="ABT131" s="35"/>
      <c r="ABU131" s="35"/>
      <c r="ABV131" s="35"/>
      <c r="ABW131" s="35"/>
      <c r="ABX131" s="35"/>
      <c r="ABY131" s="35"/>
      <c r="ABZ131" s="35"/>
      <c r="ACA131" s="35"/>
      <c r="ACB131" s="35"/>
      <c r="ACC131" s="35"/>
      <c r="ACD131" s="35"/>
      <c r="ACE131" s="35"/>
      <c r="ACF131" s="35"/>
      <c r="ACG131" s="35"/>
      <c r="ACH131" s="35"/>
      <c r="ACI131" s="35"/>
      <c r="ACJ131" s="35"/>
      <c r="ACK131" s="35"/>
      <c r="ACL131" s="35"/>
      <c r="ACM131" s="35"/>
      <c r="ACN131" s="35"/>
      <c r="ACO131" s="35"/>
      <c r="ACP131" s="35"/>
      <c r="ACQ131" s="35"/>
      <c r="ACR131" s="35"/>
      <c r="ACS131" s="35"/>
      <c r="ACT131" s="35"/>
      <c r="ACU131" s="35"/>
      <c r="ACV131" s="35"/>
      <c r="ACW131" s="35"/>
      <c r="ACX131" s="35"/>
      <c r="ACY131" s="35"/>
      <c r="ACZ131" s="35"/>
      <c r="ADA131" s="35"/>
      <c r="ADB131" s="35"/>
      <c r="ADC131" s="35"/>
      <c r="ADD131" s="35"/>
      <c r="ADE131" s="35"/>
      <c r="ADF131" s="35"/>
      <c r="ADG131" s="35"/>
      <c r="ADH131" s="35"/>
      <c r="ADI131" s="35"/>
      <c r="ADJ131" s="35"/>
      <c r="ADK131" s="35"/>
      <c r="ADL131" s="35"/>
      <c r="ADM131" s="35"/>
      <c r="ADN131" s="35"/>
      <c r="ADO131" s="35"/>
      <c r="ADP131" s="35"/>
      <c r="ADQ131" s="35"/>
      <c r="ADR131" s="35"/>
      <c r="ADS131" s="35"/>
      <c r="ADT131" s="35"/>
      <c r="ADU131" s="35"/>
      <c r="ADV131" s="35"/>
      <c r="ADW131" s="35"/>
      <c r="ADX131" s="35"/>
      <c r="ADY131" s="26">
        <f t="shared" si="4"/>
        <v>0</v>
      </c>
      <c r="ADZ131" s="5"/>
    </row>
    <row r="132" spans="1:806" s="33" customFormat="1" x14ac:dyDescent="0.2">
      <c r="A132" s="38" t="s">
        <v>573</v>
      </c>
      <c r="B132" s="65">
        <f t="shared" si="3"/>
        <v>0</v>
      </c>
      <c r="C132" s="57">
        <v>1</v>
      </c>
      <c r="D132" s="59">
        <v>44753</v>
      </c>
      <c r="E132" s="68">
        <v>79.349999999999994</v>
      </c>
      <c r="F132" s="67">
        <f t="shared" si="5"/>
        <v>0</v>
      </c>
      <c r="G132" s="6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15"/>
      <c r="BF132" s="15"/>
      <c r="BG132" s="136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5"/>
      <c r="BY132" s="35"/>
      <c r="BZ132" s="35"/>
      <c r="CA132" s="35"/>
      <c r="CB132" s="35"/>
      <c r="CC132" s="35"/>
      <c r="CD132" s="35"/>
      <c r="CE132" s="35"/>
      <c r="CF132" s="35"/>
      <c r="CG132" s="35"/>
      <c r="CH132" s="35"/>
      <c r="CI132" s="35"/>
      <c r="CJ132" s="35"/>
      <c r="CK132" s="35"/>
      <c r="CL132" s="35"/>
      <c r="CM132" s="35"/>
      <c r="CN132" s="35"/>
      <c r="CO132" s="35"/>
      <c r="CP132" s="35"/>
      <c r="CQ132" s="35"/>
      <c r="CR132" s="35"/>
      <c r="CS132" s="35"/>
      <c r="CT132" s="35"/>
      <c r="CU132" s="35"/>
      <c r="CV132" s="35"/>
      <c r="CW132" s="35"/>
      <c r="CX132" s="35"/>
      <c r="CY132" s="35"/>
      <c r="CZ132" s="35"/>
      <c r="DA132" s="35"/>
      <c r="DB132" s="35"/>
      <c r="DC132" s="35"/>
      <c r="DD132" s="35"/>
      <c r="DE132" s="35"/>
      <c r="DF132" s="35"/>
      <c r="DG132" s="35"/>
      <c r="DH132" s="35"/>
      <c r="DI132" s="35"/>
      <c r="DJ132" s="35"/>
      <c r="DK132" s="35"/>
      <c r="DL132" s="35"/>
      <c r="DM132" s="35"/>
      <c r="DN132" s="35"/>
      <c r="DO132" s="35"/>
      <c r="DP132" s="35"/>
      <c r="DQ132" s="35"/>
      <c r="DR132" s="35"/>
      <c r="DS132" s="35"/>
      <c r="DT132" s="35"/>
      <c r="DU132" s="35"/>
      <c r="DV132" s="35"/>
      <c r="DW132" s="35"/>
      <c r="DX132" s="35"/>
      <c r="DY132" s="35"/>
      <c r="DZ132" s="35"/>
      <c r="EA132" s="35"/>
      <c r="EB132" s="35"/>
      <c r="EC132" s="35"/>
      <c r="ED132" s="35"/>
      <c r="EE132" s="35"/>
      <c r="EF132" s="35"/>
      <c r="EG132" s="35"/>
      <c r="EH132" s="35"/>
      <c r="EI132" s="35"/>
      <c r="EJ132" s="35"/>
      <c r="EK132" s="35"/>
      <c r="EL132" s="35"/>
      <c r="EM132" s="35"/>
      <c r="EN132" s="35"/>
      <c r="EO132" s="35"/>
      <c r="EP132" s="35"/>
      <c r="EQ132" s="35"/>
      <c r="ER132" s="35"/>
      <c r="ES132" s="35"/>
      <c r="ET132" s="35"/>
      <c r="EU132" s="35"/>
      <c r="EV132" s="35"/>
      <c r="EW132" s="35"/>
      <c r="EX132" s="35"/>
      <c r="EY132" s="35"/>
      <c r="EZ132" s="35"/>
      <c r="FA132" s="35"/>
      <c r="FB132" s="35"/>
      <c r="FC132" s="35"/>
      <c r="FD132" s="35"/>
      <c r="FE132" s="35"/>
      <c r="FF132" s="35"/>
      <c r="FG132" s="35"/>
      <c r="FH132" s="35"/>
      <c r="FI132" s="35"/>
      <c r="FJ132" s="35"/>
      <c r="FK132" s="35"/>
      <c r="FL132" s="35"/>
      <c r="FM132" s="35"/>
      <c r="FN132" s="35"/>
      <c r="FO132" s="35"/>
      <c r="FP132" s="35"/>
      <c r="FQ132" s="35"/>
      <c r="FR132" s="35"/>
      <c r="FS132" s="35"/>
      <c r="FT132" s="35"/>
      <c r="FU132" s="35"/>
      <c r="FV132" s="35"/>
      <c r="FW132" s="35"/>
      <c r="FX132" s="35"/>
      <c r="FY132" s="35"/>
      <c r="FZ132" s="35"/>
      <c r="GA132" s="35"/>
      <c r="GB132" s="35"/>
      <c r="GC132" s="35"/>
      <c r="GD132" s="35"/>
      <c r="GE132" s="35"/>
      <c r="GF132" s="35"/>
      <c r="GG132" s="35"/>
      <c r="GH132" s="35"/>
      <c r="GI132" s="35"/>
      <c r="GJ132" s="35"/>
      <c r="GK132" s="35"/>
      <c r="GL132" s="35"/>
      <c r="GM132" s="35"/>
      <c r="GN132" s="35"/>
      <c r="GO132" s="35"/>
      <c r="GP132" s="35"/>
      <c r="GQ132" s="35"/>
      <c r="GR132" s="35"/>
      <c r="GS132" s="35"/>
      <c r="GT132" s="35"/>
      <c r="GU132" s="35"/>
      <c r="GV132" s="35"/>
      <c r="GW132" s="35"/>
      <c r="GX132" s="35"/>
      <c r="GY132" s="35"/>
      <c r="GZ132" s="35"/>
      <c r="HA132" s="35"/>
      <c r="HB132" s="35"/>
      <c r="HC132" s="35"/>
      <c r="HD132" s="35"/>
      <c r="HE132" s="35"/>
      <c r="HF132" s="35"/>
      <c r="HG132" s="35"/>
      <c r="HH132" s="35"/>
      <c r="HI132" s="35"/>
      <c r="HJ132" s="35"/>
      <c r="HK132" s="35"/>
      <c r="HL132" s="35"/>
      <c r="HM132" s="35"/>
      <c r="HN132" s="35"/>
      <c r="HO132" s="35"/>
      <c r="HP132" s="35"/>
      <c r="HQ132" s="35"/>
      <c r="HR132" s="35"/>
      <c r="HS132" s="35"/>
      <c r="HT132" s="35"/>
      <c r="HU132" s="35"/>
      <c r="HV132" s="35"/>
      <c r="HW132" s="35"/>
      <c r="HX132" s="35"/>
      <c r="HY132" s="35"/>
      <c r="HZ132" s="35"/>
      <c r="IA132" s="35"/>
      <c r="IB132" s="35"/>
      <c r="IC132" s="35"/>
      <c r="ID132" s="35"/>
      <c r="IE132" s="35"/>
      <c r="IF132" s="35"/>
      <c r="IG132" s="35"/>
      <c r="IH132" s="35"/>
      <c r="II132" s="35"/>
      <c r="IJ132" s="35"/>
      <c r="IK132" s="35"/>
      <c r="IL132" s="35"/>
      <c r="IM132" s="35"/>
      <c r="IN132" s="35"/>
      <c r="IO132" s="35"/>
      <c r="IP132" s="35"/>
      <c r="IQ132" s="35"/>
      <c r="IR132" s="35"/>
      <c r="IS132" s="35"/>
      <c r="IT132" s="35"/>
      <c r="IU132" s="35"/>
      <c r="IV132" s="35"/>
      <c r="IW132" s="35"/>
      <c r="IX132" s="35"/>
      <c r="IY132" s="35"/>
      <c r="IZ132" s="35"/>
      <c r="JA132" s="35"/>
      <c r="JB132" s="35"/>
      <c r="JC132" s="35"/>
      <c r="JD132" s="35"/>
      <c r="JE132" s="35"/>
      <c r="JF132" s="35"/>
      <c r="JG132" s="35"/>
      <c r="JH132" s="35"/>
      <c r="JI132" s="35"/>
      <c r="JJ132" s="35"/>
      <c r="JK132" s="35"/>
      <c r="JL132" s="35"/>
      <c r="JM132" s="35"/>
      <c r="JN132" s="35"/>
      <c r="JO132" s="35"/>
      <c r="JP132" s="35"/>
      <c r="JQ132" s="35"/>
      <c r="JR132" s="35"/>
      <c r="JS132" s="35"/>
      <c r="JT132" s="35"/>
      <c r="JU132" s="35"/>
      <c r="JV132" s="35"/>
      <c r="JW132" s="35"/>
      <c r="JX132" s="35"/>
      <c r="JY132" s="35"/>
      <c r="JZ132" s="35"/>
      <c r="KA132" s="35"/>
      <c r="KB132" s="35"/>
      <c r="KC132" s="35"/>
      <c r="KD132" s="35"/>
      <c r="KE132" s="35"/>
      <c r="KF132" s="35"/>
      <c r="KG132" s="35"/>
      <c r="KH132" s="35"/>
      <c r="KI132" s="35"/>
      <c r="KJ132" s="35"/>
      <c r="KK132" s="35"/>
      <c r="KL132" s="35"/>
      <c r="KM132" s="35"/>
      <c r="KN132" s="35"/>
      <c r="KO132" s="35"/>
      <c r="KP132" s="35"/>
      <c r="KQ132" s="35"/>
      <c r="KR132" s="35"/>
      <c r="KS132" s="35"/>
      <c r="KT132" s="35"/>
      <c r="KU132" s="35"/>
      <c r="KV132" s="35"/>
      <c r="KW132" s="35"/>
      <c r="KX132" s="35"/>
      <c r="KY132" s="35"/>
      <c r="KZ132" s="35"/>
      <c r="LA132" s="35"/>
      <c r="LB132" s="35"/>
      <c r="LC132" s="35"/>
      <c r="LD132" s="35"/>
      <c r="LE132" s="35"/>
      <c r="LF132" s="35"/>
      <c r="LG132" s="35"/>
      <c r="LH132" s="35"/>
      <c r="LI132" s="35"/>
      <c r="LJ132" s="35"/>
      <c r="LK132" s="35"/>
      <c r="LL132" s="35"/>
      <c r="LM132" s="35"/>
      <c r="LN132" s="35"/>
      <c r="LO132" s="35"/>
      <c r="LP132" s="35"/>
      <c r="LQ132" s="35"/>
      <c r="LR132" s="35"/>
      <c r="LS132" s="35"/>
      <c r="LT132" s="35"/>
      <c r="LU132" s="35"/>
      <c r="LV132" s="35"/>
      <c r="LW132" s="35"/>
      <c r="LX132" s="35"/>
      <c r="LY132" s="35"/>
      <c r="LZ132" s="35"/>
      <c r="MA132" s="35"/>
      <c r="MB132" s="35"/>
      <c r="MC132" s="35"/>
      <c r="MD132" s="35"/>
      <c r="ME132" s="35"/>
      <c r="MF132" s="35"/>
      <c r="MG132" s="35"/>
      <c r="MH132" s="35"/>
      <c r="MI132" s="35"/>
      <c r="MJ132" s="35"/>
      <c r="MK132" s="35"/>
      <c r="ML132" s="35"/>
      <c r="MM132" s="35"/>
      <c r="MN132" s="35"/>
      <c r="MO132" s="35"/>
      <c r="MP132" s="35"/>
      <c r="MQ132" s="35"/>
      <c r="MR132" s="35"/>
      <c r="MS132" s="35"/>
      <c r="MT132" s="35"/>
      <c r="MU132" s="35"/>
      <c r="MV132" s="35"/>
      <c r="MW132" s="35"/>
      <c r="MX132" s="35"/>
      <c r="MY132" s="35"/>
      <c r="MZ132" s="35"/>
      <c r="NA132" s="35"/>
      <c r="NB132" s="35"/>
      <c r="NC132" s="35"/>
      <c r="ND132" s="35"/>
      <c r="NE132" s="35"/>
      <c r="NF132" s="35"/>
      <c r="NG132" s="35"/>
      <c r="NH132" s="35"/>
      <c r="NI132" s="35"/>
      <c r="NJ132" s="35"/>
      <c r="NK132" s="35"/>
      <c r="NL132" s="35"/>
      <c r="NM132" s="35"/>
      <c r="NN132" s="35"/>
      <c r="NO132" s="35"/>
      <c r="NP132" s="35"/>
      <c r="NQ132" s="35"/>
      <c r="NR132" s="35"/>
      <c r="NS132" s="35"/>
      <c r="NT132" s="35"/>
      <c r="NU132" s="35"/>
      <c r="NV132" s="35"/>
      <c r="NW132" s="35"/>
      <c r="NX132" s="35"/>
      <c r="NY132" s="35"/>
      <c r="NZ132" s="35"/>
      <c r="OA132" s="35"/>
      <c r="OB132" s="35"/>
      <c r="OC132" s="35"/>
      <c r="OD132" s="35"/>
      <c r="OE132" s="35"/>
      <c r="OF132" s="35"/>
      <c r="OG132" s="35"/>
      <c r="OH132" s="35"/>
      <c r="OI132" s="35"/>
      <c r="OJ132" s="35"/>
      <c r="OK132" s="35"/>
      <c r="OL132" s="35"/>
      <c r="OM132" s="35"/>
      <c r="ON132" s="35"/>
      <c r="OO132" s="35"/>
      <c r="OP132" s="35"/>
      <c r="OQ132" s="35"/>
      <c r="OR132" s="35"/>
      <c r="OS132" s="35"/>
      <c r="OT132" s="35"/>
      <c r="OU132" s="35"/>
      <c r="OV132" s="35"/>
      <c r="OW132" s="35"/>
      <c r="OX132" s="35"/>
      <c r="OY132" s="35"/>
      <c r="OZ132" s="35"/>
      <c r="PA132" s="35"/>
      <c r="PB132" s="35"/>
      <c r="PC132" s="35"/>
      <c r="PD132" s="35"/>
      <c r="PE132" s="35"/>
      <c r="PF132" s="35"/>
      <c r="PG132" s="35"/>
      <c r="PH132" s="35"/>
      <c r="PI132" s="35"/>
      <c r="PJ132" s="35"/>
      <c r="PK132" s="35"/>
      <c r="PL132" s="35"/>
      <c r="PM132" s="35"/>
      <c r="PN132" s="35"/>
      <c r="PO132" s="35"/>
      <c r="PP132" s="35"/>
      <c r="PQ132" s="35"/>
      <c r="PR132" s="35"/>
      <c r="PS132" s="35"/>
      <c r="PT132" s="35"/>
      <c r="PU132" s="35"/>
      <c r="PV132" s="35"/>
      <c r="PW132" s="35"/>
      <c r="PX132" s="35"/>
      <c r="PY132" s="35"/>
      <c r="PZ132" s="35"/>
      <c r="QA132" s="35"/>
      <c r="QB132" s="35"/>
      <c r="QC132" s="35"/>
      <c r="QD132" s="35"/>
      <c r="QE132" s="35"/>
      <c r="QF132" s="35"/>
      <c r="QG132" s="35"/>
      <c r="QH132" s="35"/>
      <c r="QI132" s="35"/>
      <c r="QJ132" s="35"/>
      <c r="QK132" s="35"/>
      <c r="QL132" s="35"/>
      <c r="QM132" s="35"/>
      <c r="QN132" s="35"/>
      <c r="QO132" s="35"/>
      <c r="QP132" s="35"/>
      <c r="QQ132" s="35"/>
      <c r="QR132" s="35"/>
      <c r="QS132" s="35"/>
      <c r="QT132" s="35"/>
      <c r="QU132" s="35"/>
      <c r="QV132" s="35"/>
      <c r="QW132" s="35"/>
      <c r="QX132" s="35"/>
      <c r="QY132" s="35"/>
      <c r="QZ132" s="35"/>
      <c r="RA132" s="35"/>
      <c r="RB132" s="35"/>
      <c r="RC132" s="35"/>
      <c r="RD132" s="35"/>
      <c r="RE132" s="35"/>
      <c r="RF132" s="35"/>
      <c r="RG132" s="35"/>
      <c r="RH132" s="35"/>
      <c r="RI132" s="35"/>
      <c r="RJ132" s="35"/>
      <c r="RK132" s="35"/>
      <c r="RL132" s="35"/>
      <c r="RM132" s="35"/>
      <c r="RN132" s="35"/>
      <c r="RO132" s="35"/>
      <c r="RP132" s="35"/>
      <c r="RQ132" s="35"/>
      <c r="RR132" s="35"/>
      <c r="RS132" s="35"/>
      <c r="RT132" s="35"/>
      <c r="RU132" s="35"/>
      <c r="RV132" s="35"/>
      <c r="RW132" s="35"/>
      <c r="RX132" s="35"/>
      <c r="RY132" s="35"/>
      <c r="RZ132" s="35"/>
      <c r="SA132" s="35"/>
      <c r="SB132" s="35"/>
      <c r="SC132" s="35"/>
      <c r="SD132" s="35"/>
      <c r="SE132" s="35"/>
      <c r="SF132" s="35"/>
      <c r="SG132" s="35"/>
      <c r="SH132" s="35"/>
      <c r="SI132" s="35"/>
      <c r="SJ132" s="35"/>
      <c r="SK132" s="35"/>
      <c r="SL132" s="35"/>
      <c r="SM132" s="35"/>
      <c r="SN132" s="35"/>
      <c r="SO132" s="35"/>
      <c r="SP132" s="35"/>
      <c r="SQ132" s="35"/>
      <c r="SR132" s="35"/>
      <c r="SS132" s="35"/>
      <c r="ST132" s="35"/>
      <c r="SU132" s="35"/>
      <c r="SV132" s="35"/>
      <c r="SW132" s="35"/>
      <c r="SX132" s="35"/>
      <c r="SY132" s="35"/>
      <c r="SZ132" s="35"/>
      <c r="TA132" s="35"/>
      <c r="TB132" s="35"/>
      <c r="TC132" s="35"/>
      <c r="TD132" s="35"/>
      <c r="TE132" s="35"/>
      <c r="TF132" s="35"/>
      <c r="TG132" s="35"/>
      <c r="TH132" s="35"/>
      <c r="TI132" s="35"/>
      <c r="TJ132" s="35"/>
      <c r="TK132" s="35"/>
      <c r="TL132" s="35"/>
      <c r="TM132" s="35"/>
      <c r="TN132" s="35"/>
      <c r="TO132" s="35"/>
      <c r="TP132" s="35"/>
      <c r="TQ132" s="35"/>
      <c r="TR132" s="35"/>
      <c r="TS132" s="35"/>
      <c r="TT132" s="35"/>
      <c r="TU132" s="35"/>
      <c r="TV132" s="35"/>
      <c r="TW132" s="35"/>
      <c r="TX132" s="35"/>
      <c r="TY132" s="35"/>
      <c r="TZ132" s="35"/>
      <c r="UA132" s="35"/>
      <c r="UB132" s="35"/>
      <c r="UC132" s="35"/>
      <c r="UD132" s="35"/>
      <c r="UE132" s="35"/>
      <c r="UF132" s="35"/>
      <c r="UG132" s="35"/>
      <c r="UH132" s="35"/>
      <c r="UI132" s="35"/>
      <c r="UJ132" s="35"/>
      <c r="UK132" s="35"/>
      <c r="UL132" s="35"/>
      <c r="UM132" s="35"/>
      <c r="UN132" s="35"/>
      <c r="UO132" s="35"/>
      <c r="UP132" s="35"/>
      <c r="UQ132" s="35"/>
      <c r="UR132" s="35"/>
      <c r="US132" s="35"/>
      <c r="UT132" s="35"/>
      <c r="UU132" s="35"/>
      <c r="UV132" s="35"/>
      <c r="UW132" s="35"/>
      <c r="UX132" s="35"/>
      <c r="UY132" s="35"/>
      <c r="UZ132" s="35"/>
      <c r="VA132" s="35"/>
      <c r="VB132" s="35"/>
      <c r="VC132" s="35"/>
      <c r="VD132" s="35"/>
      <c r="VE132" s="35"/>
      <c r="VF132" s="35"/>
      <c r="VG132" s="35"/>
      <c r="VH132" s="35"/>
      <c r="VI132" s="35"/>
      <c r="VJ132" s="35"/>
      <c r="VK132" s="35"/>
      <c r="VL132" s="35"/>
      <c r="VM132" s="35"/>
      <c r="VN132" s="35"/>
      <c r="VO132" s="35"/>
      <c r="VP132" s="35"/>
      <c r="VQ132" s="35"/>
      <c r="VR132" s="35"/>
      <c r="VS132" s="35"/>
      <c r="VT132" s="35"/>
      <c r="VU132" s="35"/>
      <c r="VV132" s="35"/>
      <c r="VW132" s="35"/>
      <c r="VX132" s="35"/>
      <c r="VY132" s="35"/>
      <c r="VZ132" s="35"/>
      <c r="WA132" s="35"/>
      <c r="WB132" s="35"/>
      <c r="WC132" s="35"/>
      <c r="WD132" s="35"/>
      <c r="WE132" s="35"/>
      <c r="WF132" s="35"/>
      <c r="WG132" s="35"/>
      <c r="WH132" s="35"/>
      <c r="WI132" s="35"/>
      <c r="WJ132" s="35"/>
      <c r="WK132" s="35"/>
      <c r="WL132" s="35"/>
      <c r="WM132" s="35"/>
      <c r="WN132" s="35"/>
      <c r="WO132" s="35"/>
      <c r="WP132" s="35"/>
      <c r="WQ132" s="35"/>
      <c r="WR132" s="35"/>
      <c r="WS132" s="35"/>
      <c r="WT132" s="35"/>
      <c r="WU132" s="35"/>
      <c r="WV132" s="35"/>
      <c r="WW132" s="35"/>
      <c r="WX132" s="35"/>
      <c r="WY132" s="35"/>
      <c r="WZ132" s="35"/>
      <c r="XA132" s="35"/>
      <c r="XB132" s="35"/>
      <c r="XC132" s="35"/>
      <c r="XD132" s="35"/>
      <c r="XE132" s="35"/>
      <c r="XF132" s="35"/>
      <c r="XG132" s="35"/>
      <c r="XH132" s="35"/>
      <c r="XI132" s="35"/>
      <c r="XJ132" s="35"/>
      <c r="XK132" s="35"/>
      <c r="XL132" s="35"/>
      <c r="XM132" s="35"/>
      <c r="XN132" s="35"/>
      <c r="XO132" s="35"/>
      <c r="XP132" s="35"/>
      <c r="XQ132" s="35"/>
      <c r="XR132" s="35"/>
      <c r="XS132" s="35"/>
      <c r="XT132" s="35"/>
      <c r="XU132" s="35"/>
      <c r="XV132" s="35"/>
      <c r="XW132" s="35"/>
      <c r="XX132" s="35"/>
      <c r="XY132" s="35"/>
      <c r="XZ132" s="35"/>
      <c r="YA132" s="35"/>
      <c r="YB132" s="35"/>
      <c r="YC132" s="35"/>
      <c r="YD132" s="35"/>
      <c r="YE132" s="35"/>
      <c r="YF132" s="35"/>
      <c r="YG132" s="35"/>
      <c r="YH132" s="35"/>
      <c r="YI132" s="35"/>
      <c r="YJ132" s="35"/>
      <c r="YK132" s="35"/>
      <c r="YL132" s="35"/>
      <c r="YM132" s="35"/>
      <c r="YN132" s="35"/>
      <c r="YO132" s="35"/>
      <c r="YP132" s="35"/>
      <c r="YQ132" s="35"/>
      <c r="YR132" s="35"/>
      <c r="YS132" s="35"/>
      <c r="YT132" s="35"/>
      <c r="YU132" s="35"/>
      <c r="YV132" s="35"/>
      <c r="YW132" s="35"/>
      <c r="YX132" s="35"/>
      <c r="YY132" s="35"/>
      <c r="YZ132" s="35"/>
      <c r="ZA132" s="35"/>
      <c r="ZB132" s="35">
        <v>1</v>
      </c>
      <c r="ZC132" s="35"/>
      <c r="ZD132" s="35"/>
      <c r="ZE132" s="35"/>
      <c r="ZF132" s="35"/>
      <c r="ZG132" s="35"/>
      <c r="ZH132" s="35"/>
      <c r="ZI132" s="35">
        <v>1</v>
      </c>
      <c r="ZJ132" s="35"/>
      <c r="ZK132" s="35"/>
      <c r="ZL132" s="35"/>
      <c r="ZM132" s="35"/>
      <c r="ZN132" s="35"/>
      <c r="ZO132" s="35"/>
      <c r="ZP132" s="35"/>
      <c r="ZQ132" s="35"/>
      <c r="ZR132" s="35"/>
      <c r="ZS132" s="35"/>
      <c r="ZT132" s="35"/>
      <c r="ZU132" s="35"/>
      <c r="ZV132" s="35"/>
      <c r="ZW132" s="35"/>
      <c r="ZX132" s="35"/>
      <c r="ZY132" s="35"/>
      <c r="ZZ132" s="35"/>
      <c r="AAA132" s="35"/>
      <c r="AAB132" s="35"/>
      <c r="AAC132" s="35"/>
      <c r="AAD132" s="35"/>
      <c r="AAE132" s="35"/>
      <c r="AAF132" s="35"/>
      <c r="AAG132" s="35"/>
      <c r="AAH132" s="35"/>
      <c r="AAI132" s="35"/>
      <c r="AAJ132" s="35"/>
      <c r="AAK132" s="35"/>
      <c r="AAL132" s="35"/>
      <c r="AAM132" s="35"/>
      <c r="AAN132" s="35"/>
      <c r="AAO132" s="35"/>
      <c r="AAP132" s="35"/>
      <c r="AAQ132" s="35"/>
      <c r="AAR132" s="35"/>
      <c r="AAS132" s="35"/>
      <c r="AAT132" s="35"/>
      <c r="AAU132" s="35"/>
      <c r="AAV132" s="35"/>
      <c r="AAW132" s="35"/>
      <c r="AAX132" s="35"/>
      <c r="AAY132" s="35"/>
      <c r="AAZ132" s="35"/>
      <c r="ABA132" s="35"/>
      <c r="ABB132" s="35"/>
      <c r="ABC132" s="35"/>
      <c r="ABD132" s="35"/>
      <c r="ABE132" s="35"/>
      <c r="ABF132" s="35"/>
      <c r="ABG132" s="35"/>
      <c r="ABH132" s="35"/>
      <c r="ABI132" s="35"/>
      <c r="ABJ132" s="35"/>
      <c r="ABK132" s="35"/>
      <c r="ABL132" s="35"/>
      <c r="ABM132" s="35"/>
      <c r="ABN132" s="35"/>
      <c r="ABO132" s="35"/>
      <c r="ABP132" s="35"/>
      <c r="ABQ132" s="35"/>
      <c r="ABR132" s="35"/>
      <c r="ABS132" s="35"/>
      <c r="ABT132" s="35"/>
      <c r="ABU132" s="35"/>
      <c r="ABV132" s="35"/>
      <c r="ABW132" s="35"/>
      <c r="ABX132" s="35"/>
      <c r="ABY132" s="35"/>
      <c r="ABZ132" s="35"/>
      <c r="ACA132" s="35"/>
      <c r="ACB132" s="35"/>
      <c r="ACC132" s="35"/>
      <c r="ACD132" s="35"/>
      <c r="ACE132" s="35"/>
      <c r="ACF132" s="35"/>
      <c r="ACG132" s="35"/>
      <c r="ACH132" s="35"/>
      <c r="ACI132" s="35"/>
      <c r="ACJ132" s="35"/>
      <c r="ACK132" s="35"/>
      <c r="ACL132" s="35"/>
      <c r="ACM132" s="35"/>
      <c r="ACN132" s="35"/>
      <c r="ACO132" s="35"/>
      <c r="ACP132" s="35"/>
      <c r="ACQ132" s="35"/>
      <c r="ACR132" s="35"/>
      <c r="ACS132" s="35"/>
      <c r="ACT132" s="35"/>
      <c r="ACU132" s="35"/>
      <c r="ACV132" s="35"/>
      <c r="ACW132" s="35"/>
      <c r="ACX132" s="35"/>
      <c r="ACY132" s="35"/>
      <c r="ACZ132" s="35"/>
      <c r="ADA132" s="35"/>
      <c r="ADB132" s="35"/>
      <c r="ADC132" s="35"/>
      <c r="ADD132" s="35"/>
      <c r="ADE132" s="35"/>
      <c r="ADF132" s="35"/>
      <c r="ADG132" s="35"/>
      <c r="ADH132" s="35"/>
      <c r="ADI132" s="35"/>
      <c r="ADJ132" s="35"/>
      <c r="ADK132" s="35"/>
      <c r="ADL132" s="35"/>
      <c r="ADM132" s="35"/>
      <c r="ADN132" s="35"/>
      <c r="ADO132" s="35"/>
      <c r="ADP132" s="35"/>
      <c r="ADQ132" s="35"/>
      <c r="ADR132" s="35"/>
      <c r="ADS132" s="35"/>
      <c r="ADT132" s="35"/>
      <c r="ADU132" s="35"/>
      <c r="ADV132" s="35"/>
      <c r="ADW132" s="35"/>
      <c r="ADX132" s="35"/>
      <c r="ADY132" s="26">
        <f t="shared" si="4"/>
        <v>0</v>
      </c>
      <c r="ADZ132" s="5"/>
    </row>
    <row r="133" spans="1:806" s="33" customFormat="1" x14ac:dyDescent="0.2">
      <c r="A133" s="38" t="s">
        <v>159</v>
      </c>
      <c r="B133" s="65">
        <f t="shared" si="3"/>
        <v>0</v>
      </c>
      <c r="C133" s="57">
        <v>1</v>
      </c>
      <c r="D133" s="59">
        <v>44732</v>
      </c>
      <c r="E133" s="68">
        <v>43.48</v>
      </c>
      <c r="F133" s="67">
        <f t="shared" si="5"/>
        <v>0</v>
      </c>
      <c r="G133" s="6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>
        <v>11</v>
      </c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15"/>
      <c r="BF133" s="15"/>
      <c r="BG133" s="136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5"/>
      <c r="BY133" s="35"/>
      <c r="BZ133" s="35"/>
      <c r="CA133" s="35"/>
      <c r="CB133" s="35"/>
      <c r="CC133" s="35"/>
      <c r="CD133" s="35"/>
      <c r="CE133" s="35"/>
      <c r="CF133" s="35"/>
      <c r="CG133" s="35"/>
      <c r="CH133" s="35"/>
      <c r="CI133" s="35"/>
      <c r="CJ133" s="35"/>
      <c r="CK133" s="35"/>
      <c r="CL133" s="35"/>
      <c r="CM133" s="35"/>
      <c r="CN133" s="35"/>
      <c r="CO133" s="35"/>
      <c r="CP133" s="35"/>
      <c r="CQ133" s="35"/>
      <c r="CR133" s="35"/>
      <c r="CS133" s="35"/>
      <c r="CT133" s="35"/>
      <c r="CU133" s="35"/>
      <c r="CV133" s="35"/>
      <c r="CW133" s="35"/>
      <c r="CX133" s="35"/>
      <c r="CY133" s="35"/>
      <c r="CZ133" s="35"/>
      <c r="DA133" s="35"/>
      <c r="DB133" s="35"/>
      <c r="DC133" s="35"/>
      <c r="DD133" s="35"/>
      <c r="DE133" s="35"/>
      <c r="DF133" s="35"/>
      <c r="DG133" s="35"/>
      <c r="DH133" s="35"/>
      <c r="DI133" s="35"/>
      <c r="DJ133" s="35"/>
      <c r="DK133" s="35"/>
      <c r="DL133" s="35"/>
      <c r="DM133" s="35"/>
      <c r="DN133" s="35"/>
      <c r="DO133" s="35"/>
      <c r="DP133" s="35"/>
      <c r="DQ133" s="35"/>
      <c r="DR133" s="35"/>
      <c r="DS133" s="35"/>
      <c r="DT133" s="35"/>
      <c r="DU133" s="35"/>
      <c r="DV133" s="35"/>
      <c r="DW133" s="35"/>
      <c r="DX133" s="35"/>
      <c r="DY133" s="35"/>
      <c r="DZ133" s="35"/>
      <c r="EA133" s="35"/>
      <c r="EB133" s="35"/>
      <c r="EC133" s="35"/>
      <c r="ED133" s="35"/>
      <c r="EE133" s="35"/>
      <c r="EF133" s="35"/>
      <c r="EG133" s="35"/>
      <c r="EH133" s="35"/>
      <c r="EI133" s="35"/>
      <c r="EJ133" s="35"/>
      <c r="EK133" s="35"/>
      <c r="EL133" s="35"/>
      <c r="EM133" s="35"/>
      <c r="EN133" s="35"/>
      <c r="EO133" s="35"/>
      <c r="EP133" s="35"/>
      <c r="EQ133" s="35"/>
      <c r="ER133" s="35"/>
      <c r="ES133" s="35"/>
      <c r="ET133" s="35"/>
      <c r="EU133" s="35"/>
      <c r="EV133" s="35"/>
      <c r="EW133" s="35"/>
      <c r="EX133" s="35"/>
      <c r="EY133" s="35"/>
      <c r="EZ133" s="35"/>
      <c r="FA133" s="35"/>
      <c r="FB133" s="35"/>
      <c r="FC133" s="35"/>
      <c r="FD133" s="35"/>
      <c r="FE133" s="35"/>
      <c r="FF133" s="35"/>
      <c r="FG133" s="35"/>
      <c r="FH133" s="35"/>
      <c r="FI133" s="35"/>
      <c r="FJ133" s="35"/>
      <c r="FK133" s="35"/>
      <c r="FL133" s="35"/>
      <c r="FM133" s="35"/>
      <c r="FN133" s="35"/>
      <c r="FO133" s="35"/>
      <c r="FP133" s="35"/>
      <c r="FQ133" s="35"/>
      <c r="FR133" s="35"/>
      <c r="FS133" s="35"/>
      <c r="FT133" s="35"/>
      <c r="FU133" s="35"/>
      <c r="FV133" s="35"/>
      <c r="FW133" s="35"/>
      <c r="FX133" s="35"/>
      <c r="FY133" s="35"/>
      <c r="FZ133" s="35"/>
      <c r="GA133" s="35"/>
      <c r="GB133" s="35"/>
      <c r="GC133" s="35"/>
      <c r="GD133" s="35"/>
      <c r="GE133" s="35"/>
      <c r="GF133" s="35"/>
      <c r="GG133" s="35"/>
      <c r="GH133" s="35"/>
      <c r="GI133" s="35"/>
      <c r="GJ133" s="35"/>
      <c r="GK133" s="35"/>
      <c r="GL133" s="35"/>
      <c r="GM133" s="35"/>
      <c r="GN133" s="35"/>
      <c r="GO133" s="35"/>
      <c r="GP133" s="35"/>
      <c r="GQ133" s="35"/>
      <c r="GR133" s="35"/>
      <c r="GS133" s="35"/>
      <c r="GT133" s="35"/>
      <c r="GU133" s="35"/>
      <c r="GV133" s="35"/>
      <c r="GW133" s="35"/>
      <c r="GX133" s="35"/>
      <c r="GY133" s="35"/>
      <c r="GZ133" s="35"/>
      <c r="HA133" s="35"/>
      <c r="HB133" s="35"/>
      <c r="HC133" s="35"/>
      <c r="HD133" s="35"/>
      <c r="HE133" s="35"/>
      <c r="HF133" s="35"/>
      <c r="HG133" s="35"/>
      <c r="HH133" s="35"/>
      <c r="HI133" s="35"/>
      <c r="HJ133" s="35"/>
      <c r="HK133" s="35"/>
      <c r="HL133" s="35"/>
      <c r="HM133" s="35"/>
      <c r="HN133" s="35"/>
      <c r="HO133" s="35"/>
      <c r="HP133" s="35"/>
      <c r="HQ133" s="35"/>
      <c r="HR133" s="35"/>
      <c r="HS133" s="35"/>
      <c r="HT133" s="35"/>
      <c r="HU133" s="35"/>
      <c r="HV133" s="35"/>
      <c r="HW133" s="35"/>
      <c r="HX133" s="35"/>
      <c r="HY133" s="35"/>
      <c r="HZ133" s="35"/>
      <c r="IA133" s="35"/>
      <c r="IB133" s="35"/>
      <c r="IC133" s="35"/>
      <c r="ID133" s="35"/>
      <c r="IE133" s="35"/>
      <c r="IF133" s="35"/>
      <c r="IG133" s="35"/>
      <c r="IH133" s="35"/>
      <c r="II133" s="35"/>
      <c r="IJ133" s="35"/>
      <c r="IK133" s="35"/>
      <c r="IL133" s="35"/>
      <c r="IM133" s="35"/>
      <c r="IN133" s="35"/>
      <c r="IO133" s="35"/>
      <c r="IP133" s="35"/>
      <c r="IQ133" s="35"/>
      <c r="IR133" s="35"/>
      <c r="IS133" s="35"/>
      <c r="IT133" s="35"/>
      <c r="IU133" s="35"/>
      <c r="IV133" s="35"/>
      <c r="IW133" s="35"/>
      <c r="IX133" s="35"/>
      <c r="IY133" s="35"/>
      <c r="IZ133" s="35"/>
      <c r="JA133" s="35"/>
      <c r="JB133" s="35"/>
      <c r="JC133" s="35"/>
      <c r="JD133" s="35"/>
      <c r="JE133" s="35"/>
      <c r="JF133" s="35"/>
      <c r="JG133" s="35"/>
      <c r="JH133" s="35"/>
      <c r="JI133" s="35"/>
      <c r="JJ133" s="35"/>
      <c r="JK133" s="35"/>
      <c r="JL133" s="35"/>
      <c r="JM133" s="35"/>
      <c r="JN133" s="35"/>
      <c r="JO133" s="35"/>
      <c r="JP133" s="35"/>
      <c r="JQ133" s="35"/>
      <c r="JR133" s="35"/>
      <c r="JS133" s="35"/>
      <c r="JT133" s="35"/>
      <c r="JU133" s="35"/>
      <c r="JV133" s="35"/>
      <c r="JW133" s="35"/>
      <c r="JX133" s="35"/>
      <c r="JY133" s="35"/>
      <c r="JZ133" s="35"/>
      <c r="KA133" s="35"/>
      <c r="KB133" s="35"/>
      <c r="KC133" s="35"/>
      <c r="KD133" s="35"/>
      <c r="KE133" s="35"/>
      <c r="KF133" s="35"/>
      <c r="KG133" s="35"/>
      <c r="KH133" s="35"/>
      <c r="KI133" s="35"/>
      <c r="KJ133" s="35"/>
      <c r="KK133" s="35"/>
      <c r="KL133" s="35"/>
      <c r="KM133" s="35"/>
      <c r="KN133" s="35"/>
      <c r="KO133" s="35"/>
      <c r="KP133" s="35"/>
      <c r="KQ133" s="35"/>
      <c r="KR133" s="35"/>
      <c r="KS133" s="35"/>
      <c r="KT133" s="35"/>
      <c r="KU133" s="35"/>
      <c r="KV133" s="35"/>
      <c r="KW133" s="35"/>
      <c r="KX133" s="35"/>
      <c r="KY133" s="35"/>
      <c r="KZ133" s="35"/>
      <c r="LA133" s="35"/>
      <c r="LB133" s="35"/>
      <c r="LC133" s="35"/>
      <c r="LD133" s="35"/>
      <c r="LE133" s="35"/>
      <c r="LF133" s="35"/>
      <c r="LG133" s="35"/>
      <c r="LH133" s="35"/>
      <c r="LI133" s="35"/>
      <c r="LJ133" s="35"/>
      <c r="LK133" s="35"/>
      <c r="LL133" s="35"/>
      <c r="LM133" s="35"/>
      <c r="LN133" s="35"/>
      <c r="LO133" s="35"/>
      <c r="LP133" s="35"/>
      <c r="LQ133" s="35"/>
      <c r="LR133" s="35"/>
      <c r="LS133" s="35"/>
      <c r="LT133" s="35"/>
      <c r="LU133" s="35"/>
      <c r="LV133" s="35"/>
      <c r="LW133" s="35"/>
      <c r="LX133" s="35"/>
      <c r="LY133" s="35"/>
      <c r="LZ133" s="35"/>
      <c r="MA133" s="35"/>
      <c r="MB133" s="35"/>
      <c r="MC133" s="35"/>
      <c r="MD133" s="35"/>
      <c r="ME133" s="35"/>
      <c r="MF133" s="35"/>
      <c r="MG133" s="35"/>
      <c r="MH133" s="35"/>
      <c r="MI133" s="35"/>
      <c r="MJ133" s="35"/>
      <c r="MK133" s="35"/>
      <c r="ML133" s="35"/>
      <c r="MM133" s="35"/>
      <c r="MN133" s="35"/>
      <c r="MO133" s="35"/>
      <c r="MP133" s="35"/>
      <c r="MQ133" s="35"/>
      <c r="MR133" s="35"/>
      <c r="MS133" s="35"/>
      <c r="MT133" s="35"/>
      <c r="MU133" s="35"/>
      <c r="MV133" s="35"/>
      <c r="MW133" s="35"/>
      <c r="MX133" s="35"/>
      <c r="MY133" s="35"/>
      <c r="MZ133" s="35"/>
      <c r="NA133" s="35"/>
      <c r="NB133" s="35"/>
      <c r="NC133" s="35"/>
      <c r="ND133" s="35"/>
      <c r="NE133" s="35"/>
      <c r="NF133" s="35"/>
      <c r="NG133" s="35"/>
      <c r="NH133" s="35"/>
      <c r="NI133" s="35"/>
      <c r="NJ133" s="35"/>
      <c r="NK133" s="35"/>
      <c r="NL133" s="35"/>
      <c r="NM133" s="35"/>
      <c r="NN133" s="35"/>
      <c r="NO133" s="35"/>
      <c r="NP133" s="35"/>
      <c r="NQ133" s="35"/>
      <c r="NR133" s="35"/>
      <c r="NS133" s="35"/>
      <c r="NT133" s="35"/>
      <c r="NU133" s="35"/>
      <c r="NV133" s="35"/>
      <c r="NW133" s="35"/>
      <c r="NX133" s="35"/>
      <c r="NY133" s="35"/>
      <c r="NZ133" s="35"/>
      <c r="OA133" s="35"/>
      <c r="OB133" s="35"/>
      <c r="OC133" s="35"/>
      <c r="OD133" s="35"/>
      <c r="OE133" s="35"/>
      <c r="OF133" s="35"/>
      <c r="OG133" s="35"/>
      <c r="OH133" s="35"/>
      <c r="OI133" s="35"/>
      <c r="OJ133" s="35"/>
      <c r="OK133" s="35"/>
      <c r="OL133" s="35"/>
      <c r="OM133" s="35"/>
      <c r="ON133" s="35"/>
      <c r="OO133" s="35"/>
      <c r="OP133" s="35"/>
      <c r="OQ133" s="35"/>
      <c r="OR133" s="35"/>
      <c r="OS133" s="35"/>
      <c r="OT133" s="35"/>
      <c r="OU133" s="35"/>
      <c r="OV133" s="35"/>
      <c r="OW133" s="35"/>
      <c r="OX133" s="35"/>
      <c r="OY133" s="35"/>
      <c r="OZ133" s="35"/>
      <c r="PA133" s="35"/>
      <c r="PB133" s="35"/>
      <c r="PC133" s="35"/>
      <c r="PD133" s="35"/>
      <c r="PE133" s="35"/>
      <c r="PF133" s="35"/>
      <c r="PG133" s="35"/>
      <c r="PH133" s="35"/>
      <c r="PI133" s="35"/>
      <c r="PJ133" s="35"/>
      <c r="PK133" s="35"/>
      <c r="PL133" s="35"/>
      <c r="PM133" s="35"/>
      <c r="PN133" s="35"/>
      <c r="PO133" s="35"/>
      <c r="PP133" s="35"/>
      <c r="PQ133" s="35"/>
      <c r="PR133" s="35"/>
      <c r="PS133" s="35"/>
      <c r="PT133" s="35"/>
      <c r="PU133" s="35"/>
      <c r="PV133" s="35"/>
      <c r="PW133" s="35"/>
      <c r="PX133" s="35"/>
      <c r="PY133" s="35"/>
      <c r="PZ133" s="35"/>
      <c r="QA133" s="35"/>
      <c r="QB133" s="35"/>
      <c r="QC133" s="35"/>
      <c r="QD133" s="35"/>
      <c r="QE133" s="35"/>
      <c r="QF133" s="35"/>
      <c r="QG133" s="35"/>
      <c r="QH133" s="35"/>
      <c r="QI133" s="35"/>
      <c r="QJ133" s="35"/>
      <c r="QK133" s="35"/>
      <c r="QL133" s="35"/>
      <c r="QM133" s="35"/>
      <c r="QN133" s="35"/>
      <c r="QO133" s="35"/>
      <c r="QP133" s="35"/>
      <c r="QQ133" s="35"/>
      <c r="QR133" s="35"/>
      <c r="QS133" s="35"/>
      <c r="QT133" s="35"/>
      <c r="QU133" s="35"/>
      <c r="QV133" s="35"/>
      <c r="QW133" s="35"/>
      <c r="QX133" s="35"/>
      <c r="QY133" s="35"/>
      <c r="QZ133" s="35"/>
      <c r="RA133" s="35"/>
      <c r="RB133" s="35"/>
      <c r="RC133" s="35"/>
      <c r="RD133" s="35"/>
      <c r="RE133" s="35"/>
      <c r="RF133" s="35"/>
      <c r="RG133" s="35"/>
      <c r="RH133" s="35"/>
      <c r="RI133" s="35"/>
      <c r="RJ133" s="35"/>
      <c r="RK133" s="35"/>
      <c r="RL133" s="35"/>
      <c r="RM133" s="35"/>
      <c r="RN133" s="35"/>
      <c r="RO133" s="35"/>
      <c r="RP133" s="35"/>
      <c r="RQ133" s="35"/>
      <c r="RR133" s="35"/>
      <c r="RS133" s="35"/>
      <c r="RT133" s="35"/>
      <c r="RU133" s="35"/>
      <c r="RV133" s="35"/>
      <c r="RW133" s="35"/>
      <c r="RX133" s="35"/>
      <c r="RY133" s="35"/>
      <c r="RZ133" s="35"/>
      <c r="SA133" s="35"/>
      <c r="SB133" s="35"/>
      <c r="SC133" s="35"/>
      <c r="SD133" s="35"/>
      <c r="SE133" s="35"/>
      <c r="SF133" s="35"/>
      <c r="SG133" s="35"/>
      <c r="SH133" s="35"/>
      <c r="SI133" s="35"/>
      <c r="SJ133" s="35"/>
      <c r="SK133" s="35"/>
      <c r="SL133" s="35"/>
      <c r="SM133" s="35"/>
      <c r="SN133" s="35"/>
      <c r="SO133" s="35"/>
      <c r="SP133" s="35"/>
      <c r="SQ133" s="35"/>
      <c r="SR133" s="35"/>
      <c r="SS133" s="35"/>
      <c r="ST133" s="35"/>
      <c r="SU133" s="35"/>
      <c r="SV133" s="35"/>
      <c r="SW133" s="35"/>
      <c r="SX133" s="35"/>
      <c r="SY133" s="35"/>
      <c r="SZ133" s="35"/>
      <c r="TA133" s="35"/>
      <c r="TB133" s="35"/>
      <c r="TC133" s="35"/>
      <c r="TD133" s="35"/>
      <c r="TE133" s="35"/>
      <c r="TF133" s="35"/>
      <c r="TG133" s="35"/>
      <c r="TH133" s="35"/>
      <c r="TI133" s="35"/>
      <c r="TJ133" s="35"/>
      <c r="TK133" s="35"/>
      <c r="TL133" s="35"/>
      <c r="TM133" s="35"/>
      <c r="TN133" s="35"/>
      <c r="TO133" s="35"/>
      <c r="TP133" s="35"/>
      <c r="TQ133" s="35"/>
      <c r="TR133" s="35"/>
      <c r="TS133" s="35"/>
      <c r="TT133" s="35"/>
      <c r="TU133" s="35"/>
      <c r="TV133" s="35"/>
      <c r="TW133" s="35"/>
      <c r="TX133" s="35"/>
      <c r="TY133" s="35"/>
      <c r="TZ133" s="35"/>
      <c r="UA133" s="35"/>
      <c r="UB133" s="35"/>
      <c r="UC133" s="35"/>
      <c r="UD133" s="35"/>
      <c r="UE133" s="35"/>
      <c r="UF133" s="35"/>
      <c r="UG133" s="35"/>
      <c r="UH133" s="35"/>
      <c r="UI133" s="35"/>
      <c r="UJ133" s="35"/>
      <c r="UK133" s="35"/>
      <c r="UL133" s="35"/>
      <c r="UM133" s="35"/>
      <c r="UN133" s="35"/>
      <c r="UO133" s="35"/>
      <c r="UP133" s="35"/>
      <c r="UQ133" s="35"/>
      <c r="UR133" s="35"/>
      <c r="US133" s="35"/>
      <c r="UT133" s="35"/>
      <c r="UU133" s="35"/>
      <c r="UV133" s="35"/>
      <c r="UW133" s="35"/>
      <c r="UX133" s="35"/>
      <c r="UY133" s="35"/>
      <c r="UZ133" s="35"/>
      <c r="VA133" s="35"/>
      <c r="VB133" s="35"/>
      <c r="VC133" s="35"/>
      <c r="VD133" s="35"/>
      <c r="VE133" s="35"/>
      <c r="VF133" s="35"/>
      <c r="VG133" s="35"/>
      <c r="VH133" s="35"/>
      <c r="VI133" s="35"/>
      <c r="VJ133" s="35"/>
      <c r="VK133" s="35"/>
      <c r="VL133" s="35"/>
      <c r="VM133" s="35"/>
      <c r="VN133" s="35"/>
      <c r="VO133" s="35"/>
      <c r="VP133" s="35"/>
      <c r="VQ133" s="35"/>
      <c r="VR133" s="35"/>
      <c r="VS133" s="35"/>
      <c r="VT133" s="35"/>
      <c r="VU133" s="35"/>
      <c r="VV133" s="35"/>
      <c r="VW133" s="35"/>
      <c r="VX133" s="35"/>
      <c r="VY133" s="35"/>
      <c r="VZ133" s="35"/>
      <c r="WA133" s="35"/>
      <c r="WB133" s="35"/>
      <c r="WC133" s="35"/>
      <c r="WD133" s="35"/>
      <c r="WE133" s="35"/>
      <c r="WF133" s="35"/>
      <c r="WG133" s="35"/>
      <c r="WH133" s="35"/>
      <c r="WI133" s="35"/>
      <c r="WJ133" s="35"/>
      <c r="WK133" s="35"/>
      <c r="WL133" s="35"/>
      <c r="WM133" s="35"/>
      <c r="WN133" s="35"/>
      <c r="WO133" s="35"/>
      <c r="WP133" s="35"/>
      <c r="WQ133" s="35"/>
      <c r="WR133" s="35"/>
      <c r="WS133" s="35"/>
      <c r="WT133" s="35"/>
      <c r="WU133" s="35"/>
      <c r="WV133" s="35"/>
      <c r="WW133" s="35"/>
      <c r="WX133" s="35"/>
      <c r="WY133" s="35"/>
      <c r="WZ133" s="35"/>
      <c r="XA133" s="35"/>
      <c r="XB133" s="35"/>
      <c r="XC133" s="35"/>
      <c r="XD133" s="35"/>
      <c r="XE133" s="35"/>
      <c r="XF133" s="35"/>
      <c r="XG133" s="35"/>
      <c r="XH133" s="35"/>
      <c r="XI133" s="35"/>
      <c r="XJ133" s="35"/>
      <c r="XK133" s="35"/>
      <c r="XL133" s="35"/>
      <c r="XM133" s="35"/>
      <c r="XN133" s="35"/>
      <c r="XO133" s="35"/>
      <c r="XP133" s="35"/>
      <c r="XQ133" s="35"/>
      <c r="XR133" s="35"/>
      <c r="XS133" s="35"/>
      <c r="XT133" s="35"/>
      <c r="XU133" s="35"/>
      <c r="XV133" s="35"/>
      <c r="XW133" s="35"/>
      <c r="XX133" s="35"/>
      <c r="XY133" s="35">
        <v>11</v>
      </c>
      <c r="XZ133" s="35"/>
      <c r="YA133" s="35"/>
      <c r="YB133" s="35"/>
      <c r="YC133" s="35"/>
      <c r="YD133" s="35"/>
      <c r="YE133" s="35"/>
      <c r="YF133" s="35"/>
      <c r="YG133" s="35"/>
      <c r="YH133" s="35"/>
      <c r="YI133" s="35"/>
      <c r="YJ133" s="35"/>
      <c r="YK133" s="35"/>
      <c r="YL133" s="35"/>
      <c r="YM133" s="35"/>
      <c r="YN133" s="35"/>
      <c r="YO133" s="35"/>
      <c r="YP133" s="35"/>
      <c r="YQ133" s="35"/>
      <c r="YR133" s="35"/>
      <c r="YS133" s="35"/>
      <c r="YT133" s="35"/>
      <c r="YU133" s="35"/>
      <c r="YV133" s="35"/>
      <c r="YW133" s="35"/>
      <c r="YX133" s="35"/>
      <c r="YY133" s="35"/>
      <c r="YZ133" s="35"/>
      <c r="ZA133" s="35"/>
      <c r="ZB133" s="35"/>
      <c r="ZC133" s="35"/>
      <c r="ZD133" s="35"/>
      <c r="ZE133" s="35"/>
      <c r="ZF133" s="35"/>
      <c r="ZG133" s="35"/>
      <c r="ZH133" s="35"/>
      <c r="ZI133" s="35"/>
      <c r="ZJ133" s="35"/>
      <c r="ZK133" s="35"/>
      <c r="ZL133" s="35"/>
      <c r="ZM133" s="35"/>
      <c r="ZN133" s="35"/>
      <c r="ZO133" s="35"/>
      <c r="ZP133" s="35"/>
      <c r="ZQ133" s="35"/>
      <c r="ZR133" s="35"/>
      <c r="ZS133" s="35"/>
      <c r="ZT133" s="35"/>
      <c r="ZU133" s="35"/>
      <c r="ZV133" s="35"/>
      <c r="ZW133" s="35"/>
      <c r="ZX133" s="35"/>
      <c r="ZY133" s="35"/>
      <c r="ZZ133" s="35"/>
      <c r="AAA133" s="35"/>
      <c r="AAB133" s="35"/>
      <c r="AAC133" s="35"/>
      <c r="AAD133" s="35"/>
      <c r="AAE133" s="35"/>
      <c r="AAF133" s="35"/>
      <c r="AAG133" s="35"/>
      <c r="AAH133" s="35"/>
      <c r="AAI133" s="35"/>
      <c r="AAJ133" s="35"/>
      <c r="AAK133" s="35"/>
      <c r="AAL133" s="35"/>
      <c r="AAM133" s="35"/>
      <c r="AAN133" s="35"/>
      <c r="AAO133" s="35"/>
      <c r="AAP133" s="35"/>
      <c r="AAQ133" s="35"/>
      <c r="AAR133" s="35"/>
      <c r="AAS133" s="35"/>
      <c r="AAT133" s="35"/>
      <c r="AAU133" s="35"/>
      <c r="AAV133" s="35"/>
      <c r="AAW133" s="35"/>
      <c r="AAX133" s="35"/>
      <c r="AAY133" s="35"/>
      <c r="AAZ133" s="35"/>
      <c r="ABA133" s="35"/>
      <c r="ABB133" s="35"/>
      <c r="ABC133" s="35"/>
      <c r="ABD133" s="35"/>
      <c r="ABE133" s="35"/>
      <c r="ABF133" s="35"/>
      <c r="ABG133" s="35"/>
      <c r="ABH133" s="35"/>
      <c r="ABI133" s="35"/>
      <c r="ABJ133" s="35"/>
      <c r="ABK133" s="35"/>
      <c r="ABL133" s="35"/>
      <c r="ABM133" s="35"/>
      <c r="ABN133" s="35"/>
      <c r="ABO133" s="35"/>
      <c r="ABP133" s="35"/>
      <c r="ABQ133" s="35"/>
      <c r="ABR133" s="35"/>
      <c r="ABS133" s="35"/>
      <c r="ABT133" s="35"/>
      <c r="ABU133" s="35"/>
      <c r="ABV133" s="35"/>
      <c r="ABW133" s="35"/>
      <c r="ABX133" s="35"/>
      <c r="ABY133" s="35"/>
      <c r="ABZ133" s="35"/>
      <c r="ACA133" s="35"/>
      <c r="ACB133" s="35"/>
      <c r="ACC133" s="35"/>
      <c r="ACD133" s="35"/>
      <c r="ACE133" s="35"/>
      <c r="ACF133" s="35"/>
      <c r="ACG133" s="35"/>
      <c r="ACH133" s="35"/>
      <c r="ACI133" s="35"/>
      <c r="ACJ133" s="35"/>
      <c r="ACK133" s="35"/>
      <c r="ACL133" s="35"/>
      <c r="ACM133" s="35"/>
      <c r="ACN133" s="35"/>
      <c r="ACO133" s="35"/>
      <c r="ACP133" s="35"/>
      <c r="ACQ133" s="35"/>
      <c r="ACR133" s="35"/>
      <c r="ACS133" s="35"/>
      <c r="ACT133" s="35"/>
      <c r="ACU133" s="35"/>
      <c r="ACV133" s="35"/>
      <c r="ACW133" s="35"/>
      <c r="ACX133" s="35"/>
      <c r="ACY133" s="35"/>
      <c r="ACZ133" s="35"/>
      <c r="ADA133" s="35"/>
      <c r="ADB133" s="35"/>
      <c r="ADC133" s="35"/>
      <c r="ADD133" s="35"/>
      <c r="ADE133" s="35"/>
      <c r="ADF133" s="35"/>
      <c r="ADG133" s="35"/>
      <c r="ADH133" s="35"/>
      <c r="ADI133" s="35"/>
      <c r="ADJ133" s="35"/>
      <c r="ADK133" s="35"/>
      <c r="ADL133" s="35"/>
      <c r="ADM133" s="35"/>
      <c r="ADN133" s="35"/>
      <c r="ADO133" s="35"/>
      <c r="ADP133" s="35"/>
      <c r="ADQ133" s="35"/>
      <c r="ADR133" s="35"/>
      <c r="ADS133" s="35"/>
      <c r="ADT133" s="35"/>
      <c r="ADU133" s="35"/>
      <c r="ADV133" s="35"/>
      <c r="ADW133" s="35"/>
      <c r="ADX133" s="35"/>
      <c r="ADY133" s="26">
        <f t="shared" si="4"/>
        <v>0</v>
      </c>
      <c r="ADZ133" s="5"/>
    </row>
    <row r="134" spans="1:806" s="33" customFormat="1" x14ac:dyDescent="0.2">
      <c r="A134" s="38" t="s">
        <v>574</v>
      </c>
      <c r="B134" s="65">
        <f t="shared" si="3"/>
        <v>0</v>
      </c>
      <c r="C134" s="57">
        <v>0.9</v>
      </c>
      <c r="D134" s="59">
        <v>44753</v>
      </c>
      <c r="E134" s="68">
        <v>105.8</v>
      </c>
      <c r="F134" s="67">
        <f t="shared" si="5"/>
        <v>0</v>
      </c>
      <c r="G134" s="6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15"/>
      <c r="BF134" s="15"/>
      <c r="BG134" s="136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5"/>
      <c r="BY134" s="35"/>
      <c r="BZ134" s="35"/>
      <c r="CA134" s="35"/>
      <c r="CB134" s="35"/>
      <c r="CC134" s="35"/>
      <c r="CD134" s="35"/>
      <c r="CE134" s="35"/>
      <c r="CF134" s="35"/>
      <c r="CG134" s="35"/>
      <c r="CH134" s="35"/>
      <c r="CI134" s="35"/>
      <c r="CJ134" s="35"/>
      <c r="CK134" s="35"/>
      <c r="CL134" s="35"/>
      <c r="CM134" s="35"/>
      <c r="CN134" s="35"/>
      <c r="CO134" s="35"/>
      <c r="CP134" s="35"/>
      <c r="CQ134" s="35"/>
      <c r="CR134" s="35"/>
      <c r="CS134" s="35"/>
      <c r="CT134" s="35"/>
      <c r="CU134" s="35"/>
      <c r="CV134" s="35"/>
      <c r="CW134" s="35"/>
      <c r="CX134" s="35"/>
      <c r="CY134" s="35"/>
      <c r="CZ134" s="35"/>
      <c r="DA134" s="35"/>
      <c r="DB134" s="35"/>
      <c r="DC134" s="35"/>
      <c r="DD134" s="35"/>
      <c r="DE134" s="35"/>
      <c r="DF134" s="35"/>
      <c r="DG134" s="35"/>
      <c r="DH134" s="35"/>
      <c r="DI134" s="35"/>
      <c r="DJ134" s="35"/>
      <c r="DK134" s="35"/>
      <c r="DL134" s="35"/>
      <c r="DM134" s="35"/>
      <c r="DN134" s="35"/>
      <c r="DO134" s="35"/>
      <c r="DP134" s="35"/>
      <c r="DQ134" s="35"/>
      <c r="DR134" s="35"/>
      <c r="DS134" s="35"/>
      <c r="DT134" s="35"/>
      <c r="DU134" s="35"/>
      <c r="DV134" s="35"/>
      <c r="DW134" s="35"/>
      <c r="DX134" s="35"/>
      <c r="DY134" s="35"/>
      <c r="DZ134" s="35"/>
      <c r="EA134" s="35"/>
      <c r="EB134" s="35"/>
      <c r="EC134" s="35"/>
      <c r="ED134" s="35"/>
      <c r="EE134" s="35"/>
      <c r="EF134" s="35"/>
      <c r="EG134" s="35"/>
      <c r="EH134" s="35"/>
      <c r="EI134" s="35"/>
      <c r="EJ134" s="35"/>
      <c r="EK134" s="35"/>
      <c r="EL134" s="35"/>
      <c r="EM134" s="35"/>
      <c r="EN134" s="35"/>
      <c r="EO134" s="35"/>
      <c r="EP134" s="35"/>
      <c r="EQ134" s="35"/>
      <c r="ER134" s="35"/>
      <c r="ES134" s="35"/>
      <c r="ET134" s="35"/>
      <c r="EU134" s="35"/>
      <c r="EV134" s="35"/>
      <c r="EW134" s="35"/>
      <c r="EX134" s="35"/>
      <c r="EY134" s="35"/>
      <c r="EZ134" s="35"/>
      <c r="FA134" s="35"/>
      <c r="FB134" s="35"/>
      <c r="FC134" s="35"/>
      <c r="FD134" s="35"/>
      <c r="FE134" s="35"/>
      <c r="FF134" s="35"/>
      <c r="FG134" s="35"/>
      <c r="FH134" s="35"/>
      <c r="FI134" s="35"/>
      <c r="FJ134" s="35"/>
      <c r="FK134" s="35"/>
      <c r="FL134" s="35"/>
      <c r="FM134" s="35"/>
      <c r="FN134" s="35"/>
      <c r="FO134" s="35"/>
      <c r="FP134" s="35"/>
      <c r="FQ134" s="35"/>
      <c r="FR134" s="35"/>
      <c r="FS134" s="35"/>
      <c r="FT134" s="35"/>
      <c r="FU134" s="35"/>
      <c r="FV134" s="35"/>
      <c r="FW134" s="35"/>
      <c r="FX134" s="35"/>
      <c r="FY134" s="35"/>
      <c r="FZ134" s="35"/>
      <c r="GA134" s="35"/>
      <c r="GB134" s="35"/>
      <c r="GC134" s="35"/>
      <c r="GD134" s="35"/>
      <c r="GE134" s="35"/>
      <c r="GF134" s="35"/>
      <c r="GG134" s="35"/>
      <c r="GH134" s="35"/>
      <c r="GI134" s="35"/>
      <c r="GJ134" s="35"/>
      <c r="GK134" s="35"/>
      <c r="GL134" s="35"/>
      <c r="GM134" s="35"/>
      <c r="GN134" s="35"/>
      <c r="GO134" s="35"/>
      <c r="GP134" s="35"/>
      <c r="GQ134" s="35"/>
      <c r="GR134" s="35"/>
      <c r="GS134" s="35"/>
      <c r="GT134" s="35"/>
      <c r="GU134" s="35"/>
      <c r="GV134" s="35"/>
      <c r="GW134" s="35"/>
      <c r="GX134" s="35"/>
      <c r="GY134" s="35"/>
      <c r="GZ134" s="35"/>
      <c r="HA134" s="35"/>
      <c r="HB134" s="35"/>
      <c r="HC134" s="35"/>
      <c r="HD134" s="35"/>
      <c r="HE134" s="35"/>
      <c r="HF134" s="35"/>
      <c r="HG134" s="35"/>
      <c r="HH134" s="35"/>
      <c r="HI134" s="35"/>
      <c r="HJ134" s="35"/>
      <c r="HK134" s="35"/>
      <c r="HL134" s="35"/>
      <c r="HM134" s="35"/>
      <c r="HN134" s="35"/>
      <c r="HO134" s="35"/>
      <c r="HP134" s="35"/>
      <c r="HQ134" s="35"/>
      <c r="HR134" s="35"/>
      <c r="HS134" s="35"/>
      <c r="HT134" s="35"/>
      <c r="HU134" s="35"/>
      <c r="HV134" s="35"/>
      <c r="HW134" s="35"/>
      <c r="HX134" s="35"/>
      <c r="HY134" s="35"/>
      <c r="HZ134" s="35"/>
      <c r="IA134" s="35"/>
      <c r="IB134" s="35"/>
      <c r="IC134" s="35"/>
      <c r="ID134" s="35"/>
      <c r="IE134" s="35"/>
      <c r="IF134" s="35"/>
      <c r="IG134" s="35"/>
      <c r="IH134" s="35"/>
      <c r="II134" s="35"/>
      <c r="IJ134" s="35"/>
      <c r="IK134" s="35"/>
      <c r="IL134" s="35"/>
      <c r="IM134" s="35"/>
      <c r="IN134" s="35"/>
      <c r="IO134" s="35"/>
      <c r="IP134" s="35"/>
      <c r="IQ134" s="35"/>
      <c r="IR134" s="35"/>
      <c r="IS134" s="35"/>
      <c r="IT134" s="35"/>
      <c r="IU134" s="35"/>
      <c r="IV134" s="35"/>
      <c r="IW134" s="35"/>
      <c r="IX134" s="35"/>
      <c r="IY134" s="35"/>
      <c r="IZ134" s="35"/>
      <c r="JA134" s="35"/>
      <c r="JB134" s="35"/>
      <c r="JC134" s="35"/>
      <c r="JD134" s="35"/>
      <c r="JE134" s="35"/>
      <c r="JF134" s="35"/>
      <c r="JG134" s="35"/>
      <c r="JH134" s="35"/>
      <c r="JI134" s="35"/>
      <c r="JJ134" s="35"/>
      <c r="JK134" s="35"/>
      <c r="JL134" s="35"/>
      <c r="JM134" s="35"/>
      <c r="JN134" s="35"/>
      <c r="JO134" s="35"/>
      <c r="JP134" s="35"/>
      <c r="JQ134" s="35"/>
      <c r="JR134" s="35"/>
      <c r="JS134" s="35"/>
      <c r="JT134" s="35"/>
      <c r="JU134" s="35"/>
      <c r="JV134" s="35"/>
      <c r="JW134" s="35"/>
      <c r="JX134" s="35"/>
      <c r="JY134" s="35"/>
      <c r="JZ134" s="35"/>
      <c r="KA134" s="35"/>
      <c r="KB134" s="35"/>
      <c r="KC134" s="35"/>
      <c r="KD134" s="35"/>
      <c r="KE134" s="35"/>
      <c r="KF134" s="35"/>
      <c r="KG134" s="35"/>
      <c r="KH134" s="35"/>
      <c r="KI134" s="35"/>
      <c r="KJ134" s="35"/>
      <c r="KK134" s="35"/>
      <c r="KL134" s="35"/>
      <c r="KM134" s="35"/>
      <c r="KN134" s="35"/>
      <c r="KO134" s="35"/>
      <c r="KP134" s="35"/>
      <c r="KQ134" s="35"/>
      <c r="KR134" s="35"/>
      <c r="KS134" s="35"/>
      <c r="KT134" s="35"/>
      <c r="KU134" s="35"/>
      <c r="KV134" s="35"/>
      <c r="KW134" s="35"/>
      <c r="KX134" s="35"/>
      <c r="KY134" s="35"/>
      <c r="KZ134" s="35"/>
      <c r="LA134" s="35"/>
      <c r="LB134" s="35"/>
      <c r="LC134" s="35"/>
      <c r="LD134" s="35"/>
      <c r="LE134" s="35"/>
      <c r="LF134" s="35"/>
      <c r="LG134" s="35"/>
      <c r="LH134" s="35"/>
      <c r="LI134" s="35"/>
      <c r="LJ134" s="35"/>
      <c r="LK134" s="35"/>
      <c r="LL134" s="35"/>
      <c r="LM134" s="35"/>
      <c r="LN134" s="35"/>
      <c r="LO134" s="35"/>
      <c r="LP134" s="35"/>
      <c r="LQ134" s="35"/>
      <c r="LR134" s="35"/>
      <c r="LS134" s="35"/>
      <c r="LT134" s="35"/>
      <c r="LU134" s="35"/>
      <c r="LV134" s="35"/>
      <c r="LW134" s="35"/>
      <c r="LX134" s="35"/>
      <c r="LY134" s="35"/>
      <c r="LZ134" s="35"/>
      <c r="MA134" s="35"/>
      <c r="MB134" s="35"/>
      <c r="MC134" s="35"/>
      <c r="MD134" s="35"/>
      <c r="ME134" s="35"/>
      <c r="MF134" s="35"/>
      <c r="MG134" s="35"/>
      <c r="MH134" s="35"/>
      <c r="MI134" s="35"/>
      <c r="MJ134" s="35"/>
      <c r="MK134" s="35"/>
      <c r="ML134" s="35"/>
      <c r="MM134" s="35"/>
      <c r="MN134" s="35"/>
      <c r="MO134" s="35"/>
      <c r="MP134" s="35"/>
      <c r="MQ134" s="35"/>
      <c r="MR134" s="35"/>
      <c r="MS134" s="35"/>
      <c r="MT134" s="35"/>
      <c r="MU134" s="35"/>
      <c r="MV134" s="35"/>
      <c r="MW134" s="35"/>
      <c r="MX134" s="35"/>
      <c r="MY134" s="35"/>
      <c r="MZ134" s="35"/>
      <c r="NA134" s="35"/>
      <c r="NB134" s="35"/>
      <c r="NC134" s="35"/>
      <c r="ND134" s="35"/>
      <c r="NE134" s="35"/>
      <c r="NF134" s="35"/>
      <c r="NG134" s="35"/>
      <c r="NH134" s="35"/>
      <c r="NI134" s="35"/>
      <c r="NJ134" s="35"/>
      <c r="NK134" s="35"/>
      <c r="NL134" s="35"/>
      <c r="NM134" s="35"/>
      <c r="NN134" s="35"/>
      <c r="NO134" s="35"/>
      <c r="NP134" s="35"/>
      <c r="NQ134" s="35"/>
      <c r="NR134" s="35"/>
      <c r="NS134" s="35"/>
      <c r="NT134" s="35"/>
      <c r="NU134" s="35"/>
      <c r="NV134" s="35"/>
      <c r="NW134" s="35"/>
      <c r="NX134" s="35"/>
      <c r="NY134" s="35"/>
      <c r="NZ134" s="35"/>
      <c r="OA134" s="35"/>
      <c r="OB134" s="35"/>
      <c r="OC134" s="35"/>
      <c r="OD134" s="35"/>
      <c r="OE134" s="35"/>
      <c r="OF134" s="35"/>
      <c r="OG134" s="35"/>
      <c r="OH134" s="35"/>
      <c r="OI134" s="35"/>
      <c r="OJ134" s="35"/>
      <c r="OK134" s="35"/>
      <c r="OL134" s="35"/>
      <c r="OM134" s="35"/>
      <c r="ON134" s="35"/>
      <c r="OO134" s="35"/>
      <c r="OP134" s="35"/>
      <c r="OQ134" s="35"/>
      <c r="OR134" s="35"/>
      <c r="OS134" s="35"/>
      <c r="OT134" s="35"/>
      <c r="OU134" s="35"/>
      <c r="OV134" s="35"/>
      <c r="OW134" s="35"/>
      <c r="OX134" s="35"/>
      <c r="OY134" s="35"/>
      <c r="OZ134" s="35"/>
      <c r="PA134" s="35"/>
      <c r="PB134" s="35"/>
      <c r="PC134" s="35"/>
      <c r="PD134" s="35"/>
      <c r="PE134" s="35"/>
      <c r="PF134" s="35"/>
      <c r="PG134" s="35"/>
      <c r="PH134" s="35"/>
      <c r="PI134" s="35"/>
      <c r="PJ134" s="35"/>
      <c r="PK134" s="35"/>
      <c r="PL134" s="35"/>
      <c r="PM134" s="35"/>
      <c r="PN134" s="35"/>
      <c r="PO134" s="35"/>
      <c r="PP134" s="35"/>
      <c r="PQ134" s="35"/>
      <c r="PR134" s="35"/>
      <c r="PS134" s="35"/>
      <c r="PT134" s="35"/>
      <c r="PU134" s="35"/>
      <c r="PV134" s="35"/>
      <c r="PW134" s="35"/>
      <c r="PX134" s="35"/>
      <c r="PY134" s="35"/>
      <c r="PZ134" s="35"/>
      <c r="QA134" s="35"/>
      <c r="QB134" s="35"/>
      <c r="QC134" s="35"/>
      <c r="QD134" s="35"/>
      <c r="QE134" s="35"/>
      <c r="QF134" s="35"/>
      <c r="QG134" s="35"/>
      <c r="QH134" s="35"/>
      <c r="QI134" s="35"/>
      <c r="QJ134" s="35"/>
      <c r="QK134" s="35"/>
      <c r="QL134" s="35"/>
      <c r="QM134" s="35"/>
      <c r="QN134" s="35"/>
      <c r="QO134" s="35"/>
      <c r="QP134" s="35"/>
      <c r="QQ134" s="35"/>
      <c r="QR134" s="35"/>
      <c r="QS134" s="35"/>
      <c r="QT134" s="35"/>
      <c r="QU134" s="35"/>
      <c r="QV134" s="35"/>
      <c r="QW134" s="35"/>
      <c r="QX134" s="35"/>
      <c r="QY134" s="35"/>
      <c r="QZ134" s="35"/>
      <c r="RA134" s="35"/>
      <c r="RB134" s="35"/>
      <c r="RC134" s="35"/>
      <c r="RD134" s="35"/>
      <c r="RE134" s="35"/>
      <c r="RF134" s="35"/>
      <c r="RG134" s="35"/>
      <c r="RH134" s="35"/>
      <c r="RI134" s="35"/>
      <c r="RJ134" s="35"/>
      <c r="RK134" s="35"/>
      <c r="RL134" s="35"/>
      <c r="RM134" s="35"/>
      <c r="RN134" s="35"/>
      <c r="RO134" s="35"/>
      <c r="RP134" s="35"/>
      <c r="RQ134" s="35"/>
      <c r="RR134" s="35"/>
      <c r="RS134" s="35"/>
      <c r="RT134" s="35"/>
      <c r="RU134" s="35"/>
      <c r="RV134" s="35"/>
      <c r="RW134" s="35"/>
      <c r="RX134" s="35"/>
      <c r="RY134" s="35"/>
      <c r="RZ134" s="35"/>
      <c r="SA134" s="35"/>
      <c r="SB134" s="35"/>
      <c r="SC134" s="35"/>
      <c r="SD134" s="35"/>
      <c r="SE134" s="35"/>
      <c r="SF134" s="35"/>
      <c r="SG134" s="35"/>
      <c r="SH134" s="35"/>
      <c r="SI134" s="35"/>
      <c r="SJ134" s="35"/>
      <c r="SK134" s="35"/>
      <c r="SL134" s="35"/>
      <c r="SM134" s="35"/>
      <c r="SN134" s="35"/>
      <c r="SO134" s="35"/>
      <c r="SP134" s="35"/>
      <c r="SQ134" s="35"/>
      <c r="SR134" s="35"/>
      <c r="SS134" s="35"/>
      <c r="ST134" s="35"/>
      <c r="SU134" s="35"/>
      <c r="SV134" s="35"/>
      <c r="SW134" s="35"/>
      <c r="SX134" s="35"/>
      <c r="SY134" s="35"/>
      <c r="SZ134" s="35"/>
      <c r="TA134" s="35"/>
      <c r="TB134" s="35"/>
      <c r="TC134" s="35"/>
      <c r="TD134" s="35"/>
      <c r="TE134" s="35"/>
      <c r="TF134" s="35"/>
      <c r="TG134" s="35"/>
      <c r="TH134" s="35"/>
      <c r="TI134" s="35"/>
      <c r="TJ134" s="35"/>
      <c r="TK134" s="35"/>
      <c r="TL134" s="35"/>
      <c r="TM134" s="35"/>
      <c r="TN134" s="35"/>
      <c r="TO134" s="35"/>
      <c r="TP134" s="35"/>
      <c r="TQ134" s="35"/>
      <c r="TR134" s="35"/>
      <c r="TS134" s="35"/>
      <c r="TT134" s="35"/>
      <c r="TU134" s="35"/>
      <c r="TV134" s="35"/>
      <c r="TW134" s="35"/>
      <c r="TX134" s="35"/>
      <c r="TY134" s="35"/>
      <c r="TZ134" s="35"/>
      <c r="UA134" s="35"/>
      <c r="UB134" s="35"/>
      <c r="UC134" s="35"/>
      <c r="UD134" s="35"/>
      <c r="UE134" s="35"/>
      <c r="UF134" s="35"/>
      <c r="UG134" s="35"/>
      <c r="UH134" s="35"/>
      <c r="UI134" s="35"/>
      <c r="UJ134" s="35"/>
      <c r="UK134" s="35"/>
      <c r="UL134" s="35"/>
      <c r="UM134" s="35"/>
      <c r="UN134" s="35"/>
      <c r="UO134" s="35"/>
      <c r="UP134" s="35"/>
      <c r="UQ134" s="35"/>
      <c r="UR134" s="35"/>
      <c r="US134" s="35"/>
      <c r="UT134" s="35"/>
      <c r="UU134" s="35"/>
      <c r="UV134" s="35"/>
      <c r="UW134" s="35"/>
      <c r="UX134" s="35"/>
      <c r="UY134" s="35"/>
      <c r="UZ134" s="35"/>
      <c r="VA134" s="35"/>
      <c r="VB134" s="35"/>
      <c r="VC134" s="35"/>
      <c r="VD134" s="35"/>
      <c r="VE134" s="35"/>
      <c r="VF134" s="35"/>
      <c r="VG134" s="35"/>
      <c r="VH134" s="35"/>
      <c r="VI134" s="35"/>
      <c r="VJ134" s="35"/>
      <c r="VK134" s="35"/>
      <c r="VL134" s="35"/>
      <c r="VM134" s="35"/>
      <c r="VN134" s="35"/>
      <c r="VO134" s="35"/>
      <c r="VP134" s="35"/>
      <c r="VQ134" s="35"/>
      <c r="VR134" s="35"/>
      <c r="VS134" s="35"/>
      <c r="VT134" s="35"/>
      <c r="VU134" s="35"/>
      <c r="VV134" s="35"/>
      <c r="VW134" s="35"/>
      <c r="VX134" s="35"/>
      <c r="VY134" s="35"/>
      <c r="VZ134" s="35"/>
      <c r="WA134" s="35"/>
      <c r="WB134" s="35"/>
      <c r="WC134" s="35"/>
      <c r="WD134" s="35"/>
      <c r="WE134" s="35"/>
      <c r="WF134" s="35"/>
      <c r="WG134" s="35"/>
      <c r="WH134" s="35"/>
      <c r="WI134" s="35"/>
      <c r="WJ134" s="35"/>
      <c r="WK134" s="35"/>
      <c r="WL134" s="35"/>
      <c r="WM134" s="35"/>
      <c r="WN134" s="35"/>
      <c r="WO134" s="35"/>
      <c r="WP134" s="35"/>
      <c r="WQ134" s="35"/>
      <c r="WR134" s="35"/>
      <c r="WS134" s="35"/>
      <c r="WT134" s="35"/>
      <c r="WU134" s="35"/>
      <c r="WV134" s="35"/>
      <c r="WW134" s="35"/>
      <c r="WX134" s="35"/>
      <c r="WY134" s="35"/>
      <c r="WZ134" s="35"/>
      <c r="XA134" s="35"/>
      <c r="XB134" s="35"/>
      <c r="XC134" s="35"/>
      <c r="XD134" s="35"/>
      <c r="XE134" s="35"/>
      <c r="XF134" s="35"/>
      <c r="XG134" s="35"/>
      <c r="XH134" s="35"/>
      <c r="XI134" s="35"/>
      <c r="XJ134" s="35"/>
      <c r="XK134" s="35"/>
      <c r="XL134" s="35"/>
      <c r="XM134" s="35"/>
      <c r="XN134" s="35"/>
      <c r="XO134" s="35"/>
      <c r="XP134" s="35"/>
      <c r="XQ134" s="35"/>
      <c r="XR134" s="35"/>
      <c r="XS134" s="35"/>
      <c r="XT134" s="35"/>
      <c r="XU134" s="35"/>
      <c r="XV134" s="35"/>
      <c r="XW134" s="35"/>
      <c r="XX134" s="35"/>
      <c r="XY134" s="35"/>
      <c r="XZ134" s="35"/>
      <c r="YA134" s="35"/>
      <c r="YB134" s="35"/>
      <c r="YC134" s="35"/>
      <c r="YD134" s="35"/>
      <c r="YE134" s="35"/>
      <c r="YF134" s="35"/>
      <c r="YG134" s="35"/>
      <c r="YH134" s="35"/>
      <c r="YI134" s="35"/>
      <c r="YJ134" s="35"/>
      <c r="YK134" s="35"/>
      <c r="YL134" s="35"/>
      <c r="YM134" s="35"/>
      <c r="YN134" s="35"/>
      <c r="YO134" s="35"/>
      <c r="YP134" s="35"/>
      <c r="YQ134" s="35"/>
      <c r="YR134" s="35"/>
      <c r="YS134" s="35"/>
      <c r="YT134" s="35"/>
      <c r="YU134" s="35"/>
      <c r="YV134" s="35"/>
      <c r="YW134" s="35"/>
      <c r="YX134" s="35"/>
      <c r="YY134" s="35"/>
      <c r="YZ134" s="35"/>
      <c r="ZA134" s="35"/>
      <c r="ZB134" s="35">
        <v>0.9</v>
      </c>
      <c r="ZC134" s="35"/>
      <c r="ZD134" s="35"/>
      <c r="ZE134" s="35"/>
      <c r="ZF134" s="35"/>
      <c r="ZG134" s="35"/>
      <c r="ZH134" s="35"/>
      <c r="ZI134" s="35">
        <v>0.9</v>
      </c>
      <c r="ZJ134" s="35"/>
      <c r="ZK134" s="35"/>
      <c r="ZL134" s="35"/>
      <c r="ZM134" s="35"/>
      <c r="ZN134" s="35"/>
      <c r="ZO134" s="35"/>
      <c r="ZP134" s="35"/>
      <c r="ZQ134" s="35"/>
      <c r="ZR134" s="35"/>
      <c r="ZS134" s="35"/>
      <c r="ZT134" s="35"/>
      <c r="ZU134" s="35"/>
      <c r="ZV134" s="35"/>
      <c r="ZW134" s="35"/>
      <c r="ZX134" s="35"/>
      <c r="ZY134" s="35"/>
      <c r="ZZ134" s="35"/>
      <c r="AAA134" s="35"/>
      <c r="AAB134" s="35"/>
      <c r="AAC134" s="35"/>
      <c r="AAD134" s="35"/>
      <c r="AAE134" s="35"/>
      <c r="AAF134" s="35"/>
      <c r="AAG134" s="35"/>
      <c r="AAH134" s="35"/>
      <c r="AAI134" s="35"/>
      <c r="AAJ134" s="35"/>
      <c r="AAK134" s="35"/>
      <c r="AAL134" s="35"/>
      <c r="AAM134" s="35"/>
      <c r="AAN134" s="35"/>
      <c r="AAO134" s="35"/>
      <c r="AAP134" s="35"/>
      <c r="AAQ134" s="35"/>
      <c r="AAR134" s="35"/>
      <c r="AAS134" s="35"/>
      <c r="AAT134" s="35"/>
      <c r="AAU134" s="35"/>
      <c r="AAV134" s="35"/>
      <c r="AAW134" s="35"/>
      <c r="AAX134" s="35"/>
      <c r="AAY134" s="35"/>
      <c r="AAZ134" s="35"/>
      <c r="ABA134" s="35"/>
      <c r="ABB134" s="35"/>
      <c r="ABC134" s="35"/>
      <c r="ABD134" s="35"/>
      <c r="ABE134" s="35"/>
      <c r="ABF134" s="35"/>
      <c r="ABG134" s="35"/>
      <c r="ABH134" s="35"/>
      <c r="ABI134" s="35"/>
      <c r="ABJ134" s="35"/>
      <c r="ABK134" s="35"/>
      <c r="ABL134" s="35"/>
      <c r="ABM134" s="35"/>
      <c r="ABN134" s="35"/>
      <c r="ABO134" s="35"/>
      <c r="ABP134" s="35"/>
      <c r="ABQ134" s="35"/>
      <c r="ABR134" s="35"/>
      <c r="ABS134" s="35"/>
      <c r="ABT134" s="35"/>
      <c r="ABU134" s="35"/>
      <c r="ABV134" s="35"/>
      <c r="ABW134" s="35"/>
      <c r="ABX134" s="35"/>
      <c r="ABY134" s="35"/>
      <c r="ABZ134" s="35"/>
      <c r="ACA134" s="35"/>
      <c r="ACB134" s="35"/>
      <c r="ACC134" s="35"/>
      <c r="ACD134" s="35"/>
      <c r="ACE134" s="35"/>
      <c r="ACF134" s="35"/>
      <c r="ACG134" s="35"/>
      <c r="ACH134" s="35"/>
      <c r="ACI134" s="35"/>
      <c r="ACJ134" s="35"/>
      <c r="ACK134" s="35"/>
      <c r="ACL134" s="35"/>
      <c r="ACM134" s="35"/>
      <c r="ACN134" s="35"/>
      <c r="ACO134" s="35"/>
      <c r="ACP134" s="35"/>
      <c r="ACQ134" s="35"/>
      <c r="ACR134" s="35"/>
      <c r="ACS134" s="35"/>
      <c r="ACT134" s="35"/>
      <c r="ACU134" s="35"/>
      <c r="ACV134" s="35"/>
      <c r="ACW134" s="35"/>
      <c r="ACX134" s="35"/>
      <c r="ACY134" s="35"/>
      <c r="ACZ134" s="35"/>
      <c r="ADA134" s="35"/>
      <c r="ADB134" s="35"/>
      <c r="ADC134" s="35"/>
      <c r="ADD134" s="35"/>
      <c r="ADE134" s="35"/>
      <c r="ADF134" s="35"/>
      <c r="ADG134" s="35"/>
      <c r="ADH134" s="35"/>
      <c r="ADI134" s="35"/>
      <c r="ADJ134" s="35"/>
      <c r="ADK134" s="35"/>
      <c r="ADL134" s="35"/>
      <c r="ADM134" s="35"/>
      <c r="ADN134" s="35"/>
      <c r="ADO134" s="35"/>
      <c r="ADP134" s="35"/>
      <c r="ADQ134" s="35"/>
      <c r="ADR134" s="35"/>
      <c r="ADS134" s="35"/>
      <c r="ADT134" s="35"/>
      <c r="ADU134" s="35"/>
      <c r="ADV134" s="35"/>
      <c r="ADW134" s="35"/>
      <c r="ADX134" s="35"/>
      <c r="ADY134" s="26">
        <f t="shared" si="4"/>
        <v>0</v>
      </c>
      <c r="ADZ134" s="5"/>
    </row>
    <row r="135" spans="1:806" s="33" customFormat="1" x14ac:dyDescent="0.2">
      <c r="A135" s="51" t="s">
        <v>58</v>
      </c>
      <c r="B135" s="65">
        <f t="shared" si="3"/>
        <v>0</v>
      </c>
      <c r="C135" s="57">
        <v>0.9</v>
      </c>
      <c r="D135" s="60">
        <v>44753</v>
      </c>
      <c r="E135" s="69">
        <v>84.16</v>
      </c>
      <c r="F135" s="67">
        <f t="shared" si="5"/>
        <v>0</v>
      </c>
      <c r="G135" s="6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15"/>
      <c r="BF135" s="15"/>
      <c r="BG135" s="136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35"/>
      <c r="BW135" s="35"/>
      <c r="BX135" s="35"/>
      <c r="BY135" s="35"/>
      <c r="BZ135" s="35"/>
      <c r="CA135" s="35"/>
      <c r="CB135" s="35">
        <v>2.7</v>
      </c>
      <c r="CC135" s="35"/>
      <c r="CD135" s="35"/>
      <c r="CE135" s="35"/>
      <c r="CF135" s="35"/>
      <c r="CG135" s="35"/>
      <c r="CH135" s="35"/>
      <c r="CI135" s="35"/>
      <c r="CJ135" s="35"/>
      <c r="CK135" s="35"/>
      <c r="CL135" s="35"/>
      <c r="CM135" s="35"/>
      <c r="CN135" s="35"/>
      <c r="CO135" s="35"/>
      <c r="CP135" s="35"/>
      <c r="CQ135" s="35"/>
      <c r="CR135" s="35"/>
      <c r="CS135" s="35"/>
      <c r="CT135" s="35"/>
      <c r="CU135" s="35"/>
      <c r="CV135" s="35"/>
      <c r="CW135" s="35"/>
      <c r="CX135" s="35"/>
      <c r="CY135" s="35"/>
      <c r="CZ135" s="35"/>
      <c r="DA135" s="35"/>
      <c r="DB135" s="35"/>
      <c r="DC135" s="35"/>
      <c r="DD135" s="35"/>
      <c r="DE135" s="35"/>
      <c r="DF135" s="35"/>
      <c r="DG135" s="35"/>
      <c r="DH135" s="35">
        <v>0.9</v>
      </c>
      <c r="DI135" s="35"/>
      <c r="DJ135" s="35"/>
      <c r="DK135" s="35"/>
      <c r="DL135" s="35"/>
      <c r="DM135" s="35"/>
      <c r="DN135" s="35"/>
      <c r="DO135" s="35"/>
      <c r="DP135" s="35"/>
      <c r="DQ135" s="35"/>
      <c r="DR135" s="35"/>
      <c r="DS135" s="35"/>
      <c r="DT135" s="35"/>
      <c r="DU135" s="35"/>
      <c r="DV135" s="35"/>
      <c r="DW135" s="35"/>
      <c r="DX135" s="35"/>
      <c r="DY135" s="35"/>
      <c r="DZ135" s="35"/>
      <c r="EA135" s="35"/>
      <c r="EB135" s="35"/>
      <c r="EC135" s="35"/>
      <c r="ED135" s="35"/>
      <c r="EE135" s="35"/>
      <c r="EF135" s="35"/>
      <c r="EG135" s="35">
        <v>1.8</v>
      </c>
      <c r="EH135" s="35"/>
      <c r="EI135" s="35"/>
      <c r="EJ135" s="35"/>
      <c r="EK135" s="35"/>
      <c r="EL135" s="35"/>
      <c r="EM135" s="35"/>
      <c r="EN135" s="35"/>
      <c r="EO135" s="35"/>
      <c r="EP135" s="35"/>
      <c r="EQ135" s="35"/>
      <c r="ER135" s="35"/>
      <c r="ES135" s="35"/>
      <c r="ET135" s="35"/>
      <c r="EU135" s="35"/>
      <c r="EV135" s="35"/>
      <c r="EW135" s="35"/>
      <c r="EX135" s="35"/>
      <c r="EY135" s="35"/>
      <c r="EZ135" s="35"/>
      <c r="FA135" s="35"/>
      <c r="FB135" s="35"/>
      <c r="FC135" s="35"/>
      <c r="FD135" s="35"/>
      <c r="FE135" s="35"/>
      <c r="FF135" s="35"/>
      <c r="FG135" s="35"/>
      <c r="FH135" s="35"/>
      <c r="FI135" s="35"/>
      <c r="FJ135" s="35"/>
      <c r="FK135" s="35"/>
      <c r="FL135" s="35"/>
      <c r="FM135" s="35"/>
      <c r="FN135" s="35"/>
      <c r="FO135" s="35"/>
      <c r="FP135" s="35"/>
      <c r="FQ135" s="35"/>
      <c r="FR135" s="35"/>
      <c r="FS135" s="35"/>
      <c r="FT135" s="35"/>
      <c r="FU135" s="35"/>
      <c r="FV135" s="35"/>
      <c r="FW135" s="35"/>
      <c r="FX135" s="35"/>
      <c r="FY135" s="35"/>
      <c r="FZ135" s="35"/>
      <c r="GA135" s="35"/>
      <c r="GB135" s="35"/>
      <c r="GC135" s="35"/>
      <c r="GD135" s="35"/>
      <c r="GE135" s="35"/>
      <c r="GF135" s="35"/>
      <c r="GG135" s="35"/>
      <c r="GH135" s="35"/>
      <c r="GI135" s="35"/>
      <c r="GJ135" s="35"/>
      <c r="GK135" s="35"/>
      <c r="GL135" s="35"/>
      <c r="GM135" s="35"/>
      <c r="GN135" s="35"/>
      <c r="GO135" s="35"/>
      <c r="GP135" s="35"/>
      <c r="GQ135" s="35"/>
      <c r="GR135" s="35"/>
      <c r="GS135" s="35"/>
      <c r="GT135" s="35"/>
      <c r="GU135" s="35"/>
      <c r="GV135" s="35"/>
      <c r="GW135" s="35"/>
      <c r="GX135" s="35"/>
      <c r="GY135" s="35"/>
      <c r="GZ135" s="35"/>
      <c r="HA135" s="35"/>
      <c r="HB135" s="35"/>
      <c r="HC135" s="35"/>
      <c r="HD135" s="35"/>
      <c r="HE135" s="35"/>
      <c r="HF135" s="35"/>
      <c r="HG135" s="35"/>
      <c r="HH135" s="35"/>
      <c r="HI135" s="35"/>
      <c r="HJ135" s="35"/>
      <c r="HK135" s="35"/>
      <c r="HL135" s="35"/>
      <c r="HM135" s="35"/>
      <c r="HN135" s="35"/>
      <c r="HO135" s="35"/>
      <c r="HP135" s="35"/>
      <c r="HQ135" s="35"/>
      <c r="HR135" s="35"/>
      <c r="HS135" s="35"/>
      <c r="HT135" s="35"/>
      <c r="HU135" s="35"/>
      <c r="HV135" s="35"/>
      <c r="HW135" s="35"/>
      <c r="HX135" s="35"/>
      <c r="HY135" s="35"/>
      <c r="HZ135" s="35"/>
      <c r="IA135" s="35"/>
      <c r="IB135" s="35"/>
      <c r="IC135" s="35"/>
      <c r="ID135" s="35"/>
      <c r="IE135" s="35"/>
      <c r="IF135" s="35"/>
      <c r="IG135" s="35"/>
      <c r="IH135" s="35"/>
      <c r="II135" s="35"/>
      <c r="IJ135" s="35"/>
      <c r="IK135" s="35"/>
      <c r="IL135" s="35"/>
      <c r="IM135" s="35"/>
      <c r="IN135" s="35"/>
      <c r="IO135" s="35"/>
      <c r="IP135" s="35"/>
      <c r="IQ135" s="35"/>
      <c r="IR135" s="35"/>
      <c r="IS135" s="35"/>
      <c r="IT135" s="35"/>
      <c r="IU135" s="35"/>
      <c r="IV135" s="35"/>
      <c r="IW135" s="35"/>
      <c r="IX135" s="35"/>
      <c r="IY135" s="35"/>
      <c r="IZ135" s="35"/>
      <c r="JA135" s="35"/>
      <c r="JB135" s="35"/>
      <c r="JC135" s="35"/>
      <c r="JD135" s="35"/>
      <c r="JE135" s="35">
        <v>1.8</v>
      </c>
      <c r="JF135" s="35"/>
      <c r="JG135" s="35"/>
      <c r="JH135" s="35"/>
      <c r="JI135" s="35"/>
      <c r="JJ135" s="35"/>
      <c r="JK135" s="35"/>
      <c r="JL135" s="35"/>
      <c r="JM135" s="35"/>
      <c r="JN135" s="35"/>
      <c r="JO135" s="35"/>
      <c r="JP135" s="35"/>
      <c r="JQ135" s="35"/>
      <c r="JR135" s="35"/>
      <c r="JS135" s="35"/>
      <c r="JT135" s="35"/>
      <c r="JU135" s="35"/>
      <c r="JV135" s="35"/>
      <c r="JW135" s="35"/>
      <c r="JX135" s="35"/>
      <c r="JY135" s="35"/>
      <c r="JZ135" s="35"/>
      <c r="KA135" s="35"/>
      <c r="KB135" s="35"/>
      <c r="KC135" s="35"/>
      <c r="KD135" s="35"/>
      <c r="KE135" s="35"/>
      <c r="KF135" s="35"/>
      <c r="KG135" s="35"/>
      <c r="KH135" s="35"/>
      <c r="KI135" s="35"/>
      <c r="KJ135" s="35"/>
      <c r="KK135" s="35"/>
      <c r="KL135" s="35"/>
      <c r="KM135" s="35"/>
      <c r="KN135" s="35"/>
      <c r="KO135" s="35"/>
      <c r="KP135" s="35"/>
      <c r="KQ135" s="35"/>
      <c r="KR135" s="35"/>
      <c r="KS135" s="35"/>
      <c r="KT135" s="35"/>
      <c r="KU135" s="35"/>
      <c r="KV135" s="35"/>
      <c r="KW135" s="35"/>
      <c r="KX135" s="35"/>
      <c r="KY135" s="35"/>
      <c r="KZ135" s="35"/>
      <c r="LA135" s="35"/>
      <c r="LB135" s="35"/>
      <c r="LC135" s="35"/>
      <c r="LD135" s="35"/>
      <c r="LE135" s="35"/>
      <c r="LF135" s="35"/>
      <c r="LG135" s="35"/>
      <c r="LH135" s="35"/>
      <c r="LI135" s="35"/>
      <c r="LJ135" s="35"/>
      <c r="LK135" s="35"/>
      <c r="LL135" s="35"/>
      <c r="LM135" s="35"/>
      <c r="LN135" s="35"/>
      <c r="LO135" s="35"/>
      <c r="LP135" s="35"/>
      <c r="LQ135" s="35"/>
      <c r="LR135" s="35"/>
      <c r="LS135" s="35"/>
      <c r="LT135" s="35"/>
      <c r="LU135" s="35"/>
      <c r="LV135" s="35"/>
      <c r="LW135" s="35"/>
      <c r="LX135" s="35"/>
      <c r="LY135" s="35"/>
      <c r="LZ135" s="35"/>
      <c r="MA135" s="35"/>
      <c r="MB135" s="35"/>
      <c r="MC135" s="35"/>
      <c r="MD135" s="35"/>
      <c r="ME135" s="35"/>
      <c r="MF135" s="35"/>
      <c r="MG135" s="35"/>
      <c r="MH135" s="35"/>
      <c r="MI135" s="35"/>
      <c r="MJ135" s="35"/>
      <c r="MK135" s="35"/>
      <c r="ML135" s="35"/>
      <c r="MM135" s="35"/>
      <c r="MN135" s="35"/>
      <c r="MO135" s="35"/>
      <c r="MP135" s="35"/>
      <c r="MQ135" s="35"/>
      <c r="MR135" s="35"/>
      <c r="MS135" s="35"/>
      <c r="MT135" s="35"/>
      <c r="MU135" s="35"/>
      <c r="MV135" s="35"/>
      <c r="MW135" s="35"/>
      <c r="MX135" s="35"/>
      <c r="MY135" s="35"/>
      <c r="MZ135" s="35"/>
      <c r="NA135" s="35"/>
      <c r="NB135" s="35"/>
      <c r="NC135" s="35"/>
      <c r="ND135" s="35">
        <v>2.7</v>
      </c>
      <c r="NE135" s="35"/>
      <c r="NF135" s="35"/>
      <c r="NG135" s="35"/>
      <c r="NH135" s="35"/>
      <c r="NI135" s="35"/>
      <c r="NJ135" s="35"/>
      <c r="NK135" s="35"/>
      <c r="NL135" s="35"/>
      <c r="NM135" s="35"/>
      <c r="NN135" s="35"/>
      <c r="NO135" s="35"/>
      <c r="NP135" s="35"/>
      <c r="NQ135" s="35"/>
      <c r="NR135" s="35"/>
      <c r="NS135" s="35"/>
      <c r="NT135" s="35"/>
      <c r="NU135" s="35"/>
      <c r="NV135" s="35"/>
      <c r="NW135" s="35"/>
      <c r="NX135" s="35"/>
      <c r="NY135" s="35"/>
      <c r="NZ135" s="35"/>
      <c r="OA135" s="35"/>
      <c r="OB135" s="35"/>
      <c r="OC135" s="35"/>
      <c r="OD135" s="35"/>
      <c r="OE135" s="35"/>
      <c r="OF135" s="35"/>
      <c r="OG135" s="35"/>
      <c r="OH135" s="35"/>
      <c r="OI135" s="35"/>
      <c r="OJ135" s="35"/>
      <c r="OK135" s="35"/>
      <c r="OL135" s="35"/>
      <c r="OM135" s="35"/>
      <c r="ON135" s="35"/>
      <c r="OO135" s="35"/>
      <c r="OP135" s="35"/>
      <c r="OQ135" s="35"/>
      <c r="OR135" s="35"/>
      <c r="OS135" s="35"/>
      <c r="OT135" s="35"/>
      <c r="OU135" s="35"/>
      <c r="OV135" s="35"/>
      <c r="OW135" s="35"/>
      <c r="OX135" s="35"/>
      <c r="OY135" s="35"/>
      <c r="OZ135" s="35"/>
      <c r="PA135" s="35"/>
      <c r="PB135" s="35"/>
      <c r="PC135" s="35"/>
      <c r="PD135" s="35">
        <v>4.5</v>
      </c>
      <c r="PE135" s="35"/>
      <c r="PF135" s="35"/>
      <c r="PG135" s="35"/>
      <c r="PH135" s="35"/>
      <c r="PI135" s="35"/>
      <c r="PJ135" s="35"/>
      <c r="PK135" s="35"/>
      <c r="PL135" s="35"/>
      <c r="PM135" s="35"/>
      <c r="PN135" s="35"/>
      <c r="PO135" s="35"/>
      <c r="PP135" s="35"/>
      <c r="PQ135" s="35"/>
      <c r="PR135" s="35"/>
      <c r="PS135" s="35"/>
      <c r="PT135" s="35"/>
      <c r="PU135" s="35"/>
      <c r="PV135" s="35"/>
      <c r="PW135" s="35"/>
      <c r="PX135" s="35"/>
      <c r="PY135" s="35"/>
      <c r="PZ135" s="35"/>
      <c r="QA135" s="35"/>
      <c r="QB135" s="35"/>
      <c r="QC135" s="35"/>
      <c r="QD135" s="35"/>
      <c r="QE135" s="35"/>
      <c r="QF135" s="35"/>
      <c r="QG135" s="35"/>
      <c r="QH135" s="35"/>
      <c r="QI135" s="35"/>
      <c r="QJ135" s="35"/>
      <c r="QK135" s="35"/>
      <c r="QL135" s="35"/>
      <c r="QM135" s="35"/>
      <c r="QN135" s="35"/>
      <c r="QO135" s="35"/>
      <c r="QP135" s="35"/>
      <c r="QQ135" s="35"/>
      <c r="QR135" s="35"/>
      <c r="QS135" s="35"/>
      <c r="QT135" s="35"/>
      <c r="QU135" s="35"/>
      <c r="QV135" s="35"/>
      <c r="QW135" s="35"/>
      <c r="QX135" s="35"/>
      <c r="QY135" s="35"/>
      <c r="QZ135" s="35"/>
      <c r="RA135" s="35"/>
      <c r="RB135" s="35"/>
      <c r="RC135" s="35"/>
      <c r="RD135" s="35"/>
      <c r="RE135" s="35"/>
      <c r="RF135" s="35"/>
      <c r="RG135" s="35"/>
      <c r="RH135" s="35"/>
      <c r="RI135" s="35"/>
      <c r="RJ135" s="35"/>
      <c r="RK135" s="35"/>
      <c r="RL135" s="35"/>
      <c r="RM135" s="35"/>
      <c r="RN135" s="35"/>
      <c r="RO135" s="35"/>
      <c r="RP135" s="35"/>
      <c r="RQ135" s="35"/>
      <c r="RR135" s="35"/>
      <c r="RS135" s="35"/>
      <c r="RT135" s="35"/>
      <c r="RU135" s="35"/>
      <c r="RV135" s="35"/>
      <c r="RW135" s="35"/>
      <c r="RX135" s="35"/>
      <c r="RY135" s="35"/>
      <c r="RZ135" s="35"/>
      <c r="SA135" s="35"/>
      <c r="SB135" s="35"/>
      <c r="SC135" s="35"/>
      <c r="SD135" s="35"/>
      <c r="SE135" s="35"/>
      <c r="SF135" s="35"/>
      <c r="SG135" s="35"/>
      <c r="SH135" s="35"/>
      <c r="SI135" s="35"/>
      <c r="SJ135" s="35"/>
      <c r="SK135" s="35"/>
      <c r="SL135" s="35"/>
      <c r="SM135" s="35"/>
      <c r="SN135" s="35"/>
      <c r="SO135" s="35"/>
      <c r="SP135" s="35"/>
      <c r="SQ135" s="35"/>
      <c r="SR135" s="35"/>
      <c r="SS135" s="35"/>
      <c r="ST135" s="35"/>
      <c r="SU135" s="35"/>
      <c r="SV135" s="35"/>
      <c r="SW135" s="35"/>
      <c r="SX135" s="35"/>
      <c r="SY135" s="35"/>
      <c r="SZ135" s="35"/>
      <c r="TA135" s="35"/>
      <c r="TB135" s="35"/>
      <c r="TC135" s="35"/>
      <c r="TD135" s="35"/>
      <c r="TE135" s="35"/>
      <c r="TF135" s="35"/>
      <c r="TG135" s="35"/>
      <c r="TH135" s="35"/>
      <c r="TI135" s="35"/>
      <c r="TJ135" s="35"/>
      <c r="TK135" s="35"/>
      <c r="TL135" s="35"/>
      <c r="TM135" s="35"/>
      <c r="TN135" s="35"/>
      <c r="TO135" s="35"/>
      <c r="TP135" s="35"/>
      <c r="TQ135" s="35"/>
      <c r="TR135" s="35"/>
      <c r="TS135" s="35"/>
      <c r="TT135" s="35"/>
      <c r="TU135" s="35"/>
      <c r="TV135" s="35"/>
      <c r="TW135" s="35"/>
      <c r="TX135" s="35"/>
      <c r="TY135" s="35"/>
      <c r="TZ135" s="35"/>
      <c r="UA135" s="35"/>
      <c r="UB135" s="35"/>
      <c r="UC135" s="35"/>
      <c r="UD135" s="35"/>
      <c r="UE135" s="35"/>
      <c r="UF135" s="35"/>
      <c r="UG135" s="35"/>
      <c r="UH135" s="35"/>
      <c r="UI135" s="35"/>
      <c r="UJ135" s="35"/>
      <c r="UK135" s="35"/>
      <c r="UL135" s="35"/>
      <c r="UM135" s="35"/>
      <c r="UN135" s="35"/>
      <c r="UO135" s="35"/>
      <c r="UP135" s="35"/>
      <c r="UQ135" s="35"/>
      <c r="UR135" s="35"/>
      <c r="US135" s="35"/>
      <c r="UT135" s="35"/>
      <c r="UU135" s="35"/>
      <c r="UV135" s="35"/>
      <c r="UW135" s="35"/>
      <c r="UX135" s="35"/>
      <c r="UY135" s="35"/>
      <c r="UZ135" s="35"/>
      <c r="VA135" s="35"/>
      <c r="VB135" s="35"/>
      <c r="VC135" s="35"/>
      <c r="VD135" s="35"/>
      <c r="VE135" s="35"/>
      <c r="VF135" s="35"/>
      <c r="VG135" s="35"/>
      <c r="VH135" s="35"/>
      <c r="VI135" s="35"/>
      <c r="VJ135" s="35"/>
      <c r="VK135" s="35"/>
      <c r="VL135" s="35"/>
      <c r="VM135" s="35"/>
      <c r="VN135" s="35"/>
      <c r="VO135" s="35"/>
      <c r="VP135" s="35"/>
      <c r="VQ135" s="35"/>
      <c r="VR135" s="35"/>
      <c r="VS135" s="35"/>
      <c r="VT135" s="35"/>
      <c r="VU135" s="35"/>
      <c r="VV135" s="35"/>
      <c r="VW135" s="35"/>
      <c r="VX135" s="35"/>
      <c r="VY135" s="35"/>
      <c r="VZ135" s="35"/>
      <c r="WA135" s="35"/>
      <c r="WB135" s="35"/>
      <c r="WC135" s="35"/>
      <c r="WD135" s="35"/>
      <c r="WE135" s="35"/>
      <c r="WF135" s="35"/>
      <c r="WG135" s="35"/>
      <c r="WH135" s="35"/>
      <c r="WI135" s="35"/>
      <c r="WJ135" s="35"/>
      <c r="WK135" s="35">
        <v>3.6</v>
      </c>
      <c r="WL135" s="35"/>
      <c r="WM135" s="35"/>
      <c r="WN135" s="35"/>
      <c r="WO135" s="35"/>
      <c r="WP135" s="35"/>
      <c r="WQ135" s="35"/>
      <c r="WR135" s="35"/>
      <c r="WS135" s="35"/>
      <c r="WT135" s="35"/>
      <c r="WU135" s="35"/>
      <c r="WV135" s="35"/>
      <c r="WW135" s="35"/>
      <c r="WX135" s="35"/>
      <c r="WY135" s="35"/>
      <c r="WZ135" s="35"/>
      <c r="XA135" s="35"/>
      <c r="XB135" s="35"/>
      <c r="XC135" s="35"/>
      <c r="XD135" s="35"/>
      <c r="XE135" s="35"/>
      <c r="XF135" s="35"/>
      <c r="XG135" s="35"/>
      <c r="XH135" s="35"/>
      <c r="XI135" s="35"/>
      <c r="XJ135" s="35"/>
      <c r="XK135" s="35"/>
      <c r="XL135" s="35"/>
      <c r="XM135" s="35"/>
      <c r="XN135" s="35"/>
      <c r="XO135" s="35"/>
      <c r="XP135" s="35"/>
      <c r="XQ135" s="35"/>
      <c r="XR135" s="35"/>
      <c r="XS135" s="35"/>
      <c r="XT135" s="35"/>
      <c r="XU135" s="35"/>
      <c r="XV135" s="35"/>
      <c r="XW135" s="35"/>
      <c r="XX135" s="35"/>
      <c r="XY135" s="35"/>
      <c r="XZ135" s="35"/>
      <c r="YA135" s="35"/>
      <c r="YB135" s="35"/>
      <c r="YC135" s="35"/>
      <c r="YD135" s="35"/>
      <c r="YE135" s="35"/>
      <c r="YF135" s="35"/>
      <c r="YG135" s="35"/>
      <c r="YH135" s="35"/>
      <c r="YI135" s="35"/>
      <c r="YJ135" s="35"/>
      <c r="YK135" s="35"/>
      <c r="YL135" s="35"/>
      <c r="YM135" s="35"/>
      <c r="YN135" s="35"/>
      <c r="YO135" s="35"/>
      <c r="YP135" s="35"/>
      <c r="YQ135" s="35"/>
      <c r="YR135" s="35"/>
      <c r="YS135" s="35"/>
      <c r="YT135" s="35"/>
      <c r="YU135" s="35"/>
      <c r="YV135" s="35"/>
      <c r="YW135" s="35"/>
      <c r="YX135" s="35"/>
      <c r="YY135" s="35"/>
      <c r="YZ135" s="35"/>
      <c r="ZA135" s="35"/>
      <c r="ZB135" s="35">
        <v>1.8</v>
      </c>
      <c r="ZC135" s="35"/>
      <c r="ZD135" s="35"/>
      <c r="ZE135" s="35"/>
      <c r="ZF135" s="35"/>
      <c r="ZG135" s="35"/>
      <c r="ZH135" s="35"/>
      <c r="ZI135" s="35"/>
      <c r="ZJ135" s="35"/>
      <c r="ZK135" s="35"/>
      <c r="ZL135" s="35"/>
      <c r="ZM135" s="35"/>
      <c r="ZN135" s="35"/>
      <c r="ZO135" s="35"/>
      <c r="ZP135" s="35"/>
      <c r="ZQ135" s="35"/>
      <c r="ZR135" s="35"/>
      <c r="ZS135" s="35"/>
      <c r="ZT135" s="35"/>
      <c r="ZU135" s="35"/>
      <c r="ZV135" s="35"/>
      <c r="ZW135" s="35"/>
      <c r="ZX135" s="35"/>
      <c r="ZY135" s="35"/>
      <c r="ZZ135" s="35"/>
      <c r="AAA135" s="35"/>
      <c r="AAB135" s="35"/>
      <c r="AAC135" s="35"/>
      <c r="AAD135" s="35"/>
      <c r="AAE135" s="35"/>
      <c r="AAF135" s="35"/>
      <c r="AAG135" s="35"/>
      <c r="AAH135" s="35"/>
      <c r="AAI135" s="35"/>
      <c r="AAJ135" s="35"/>
      <c r="AAK135" s="35"/>
      <c r="AAL135" s="35"/>
      <c r="AAM135" s="35"/>
      <c r="AAN135" s="35"/>
      <c r="AAO135" s="35"/>
      <c r="AAP135" s="35"/>
      <c r="AAQ135" s="35"/>
      <c r="AAR135" s="35"/>
      <c r="AAS135" s="35"/>
      <c r="AAT135" s="35"/>
      <c r="AAU135" s="35"/>
      <c r="AAV135" s="35"/>
      <c r="AAW135" s="35"/>
      <c r="AAX135" s="35"/>
      <c r="AAY135" s="35"/>
      <c r="AAZ135" s="35"/>
      <c r="ABA135" s="35"/>
      <c r="ABB135" s="35"/>
      <c r="ABC135" s="35"/>
      <c r="ABD135" s="35"/>
      <c r="ABE135" s="35"/>
      <c r="ABF135" s="35"/>
      <c r="ABG135" s="35"/>
      <c r="ABH135" s="35"/>
      <c r="ABI135" s="35"/>
      <c r="ABJ135" s="35"/>
      <c r="ABK135" s="35"/>
      <c r="ABL135" s="35"/>
      <c r="ABM135" s="35"/>
      <c r="ABN135" s="35"/>
      <c r="ABO135" s="35"/>
      <c r="ABP135" s="35"/>
      <c r="ABQ135" s="35"/>
      <c r="ABR135" s="35"/>
      <c r="ABS135" s="35"/>
      <c r="ABT135" s="35"/>
      <c r="ABU135" s="35"/>
      <c r="ABV135" s="35"/>
      <c r="ABW135" s="35"/>
      <c r="ABX135" s="35"/>
      <c r="ABY135" s="35"/>
      <c r="ABZ135" s="35"/>
      <c r="ACA135" s="35"/>
      <c r="ACB135" s="35"/>
      <c r="ACC135" s="35"/>
      <c r="ACD135" s="35"/>
      <c r="ACE135" s="35"/>
      <c r="ACF135" s="35"/>
      <c r="ACG135" s="35"/>
      <c r="ACH135" s="35"/>
      <c r="ACI135" s="35"/>
      <c r="ACJ135" s="35"/>
      <c r="ACK135" s="35"/>
      <c r="ACL135" s="35"/>
      <c r="ACM135" s="35"/>
      <c r="ACN135" s="35"/>
      <c r="ACO135" s="35"/>
      <c r="ACP135" s="35"/>
      <c r="ACQ135" s="35"/>
      <c r="ACR135" s="35"/>
      <c r="ACS135" s="35"/>
      <c r="ACT135" s="35"/>
      <c r="ACU135" s="35"/>
      <c r="ACV135" s="35"/>
      <c r="ACW135" s="35"/>
      <c r="ACX135" s="35"/>
      <c r="ACY135" s="35"/>
      <c r="ACZ135" s="35"/>
      <c r="ADA135" s="35"/>
      <c r="ADB135" s="35"/>
      <c r="ADC135" s="35"/>
      <c r="ADD135" s="35"/>
      <c r="ADE135" s="35"/>
      <c r="ADF135" s="35"/>
      <c r="ADG135" s="35"/>
      <c r="ADH135" s="35"/>
      <c r="ADI135" s="35"/>
      <c r="ADJ135" s="35"/>
      <c r="ADK135" s="35"/>
      <c r="ADL135" s="35"/>
      <c r="ADM135" s="35"/>
      <c r="ADN135" s="35"/>
      <c r="ADO135" s="35"/>
      <c r="ADP135" s="35"/>
      <c r="ADQ135" s="35"/>
      <c r="ADR135" s="35"/>
      <c r="ADS135" s="35"/>
      <c r="ADT135" s="35"/>
      <c r="ADU135" s="35"/>
      <c r="ADV135" s="35"/>
      <c r="ADW135" s="35"/>
      <c r="ADX135" s="35"/>
      <c r="ADY135" s="26">
        <f t="shared" si="4"/>
        <v>0</v>
      </c>
      <c r="ADZ135" s="5"/>
    </row>
    <row r="136" spans="1:806" s="33" customFormat="1" x14ac:dyDescent="0.2">
      <c r="A136" s="51" t="s">
        <v>58</v>
      </c>
      <c r="B136" s="65">
        <f t="shared" ref="B136:B199" si="6">SUMIF(G$3:ADX$3,"прих",G136:ADX136)-SUMIF(G$3:ADX$3,"отгр",G136:ADX136)</f>
        <v>4.5</v>
      </c>
      <c r="C136" s="57">
        <v>0.9</v>
      </c>
      <c r="D136" s="60">
        <v>44760</v>
      </c>
      <c r="E136" s="69">
        <v>81.5</v>
      </c>
      <c r="F136" s="67">
        <f t="shared" si="5"/>
        <v>366.75</v>
      </c>
      <c r="G136" s="6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15"/>
      <c r="BF136" s="15"/>
      <c r="BG136" s="136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35"/>
      <c r="BW136" s="35"/>
      <c r="BX136" s="35"/>
      <c r="BY136" s="35"/>
      <c r="BZ136" s="35"/>
      <c r="CA136" s="35"/>
      <c r="CB136" s="35"/>
      <c r="CC136" s="35"/>
      <c r="CD136" s="35"/>
      <c r="CE136" s="35"/>
      <c r="CF136" s="35"/>
      <c r="CG136" s="35"/>
      <c r="CH136" s="35"/>
      <c r="CI136" s="35"/>
      <c r="CJ136" s="35"/>
      <c r="CK136" s="35"/>
      <c r="CL136" s="35"/>
      <c r="CM136" s="35"/>
      <c r="CN136" s="35"/>
      <c r="CO136" s="35"/>
      <c r="CP136" s="35"/>
      <c r="CQ136" s="35"/>
      <c r="CR136" s="35"/>
      <c r="CS136" s="35"/>
      <c r="CT136" s="35"/>
      <c r="CU136" s="35"/>
      <c r="CV136" s="35"/>
      <c r="CW136" s="35"/>
      <c r="CX136" s="35"/>
      <c r="CY136" s="35"/>
      <c r="CZ136" s="35"/>
      <c r="DA136" s="35"/>
      <c r="DB136" s="35"/>
      <c r="DC136" s="35"/>
      <c r="DD136" s="35"/>
      <c r="DE136" s="35"/>
      <c r="DF136" s="35"/>
      <c r="DG136" s="35"/>
      <c r="DH136" s="35">
        <v>0.9</v>
      </c>
      <c r="DI136" s="35"/>
      <c r="DJ136" s="35"/>
      <c r="DK136" s="35"/>
      <c r="DL136" s="35"/>
      <c r="DM136" s="35"/>
      <c r="DN136" s="35"/>
      <c r="DO136" s="35"/>
      <c r="DP136" s="35"/>
      <c r="DQ136" s="35"/>
      <c r="DR136" s="35"/>
      <c r="DS136" s="35"/>
      <c r="DT136" s="35"/>
      <c r="DU136" s="35"/>
      <c r="DV136" s="35"/>
      <c r="DW136" s="35"/>
      <c r="DX136" s="35"/>
      <c r="DY136" s="35"/>
      <c r="DZ136" s="35"/>
      <c r="EA136" s="35"/>
      <c r="EB136" s="35"/>
      <c r="EC136" s="35"/>
      <c r="ED136" s="35"/>
      <c r="EE136" s="35"/>
      <c r="EF136" s="35"/>
      <c r="EG136" s="35"/>
      <c r="EH136" s="35"/>
      <c r="EI136" s="35"/>
      <c r="EJ136" s="35"/>
      <c r="EK136" s="35"/>
      <c r="EL136" s="35"/>
      <c r="EM136" s="35"/>
      <c r="EN136" s="35"/>
      <c r="EO136" s="35"/>
      <c r="EP136" s="35"/>
      <c r="EQ136" s="35"/>
      <c r="ER136" s="35"/>
      <c r="ES136" s="35"/>
      <c r="ET136" s="35"/>
      <c r="EU136" s="35"/>
      <c r="EV136" s="35"/>
      <c r="EW136" s="35"/>
      <c r="EX136" s="35"/>
      <c r="EY136" s="35"/>
      <c r="EZ136" s="35"/>
      <c r="FA136" s="35"/>
      <c r="FB136" s="35"/>
      <c r="FC136" s="35"/>
      <c r="FD136" s="35"/>
      <c r="FE136" s="35"/>
      <c r="FF136" s="35"/>
      <c r="FG136" s="35"/>
      <c r="FH136" s="35"/>
      <c r="FI136" s="35"/>
      <c r="FJ136" s="35"/>
      <c r="FK136" s="35"/>
      <c r="FL136" s="35"/>
      <c r="FM136" s="35"/>
      <c r="FN136" s="35"/>
      <c r="FO136" s="35"/>
      <c r="FP136" s="35"/>
      <c r="FQ136" s="35"/>
      <c r="FR136" s="35"/>
      <c r="FS136" s="35"/>
      <c r="FT136" s="35"/>
      <c r="FU136" s="35"/>
      <c r="FV136" s="35"/>
      <c r="FW136" s="35"/>
      <c r="FX136" s="35"/>
      <c r="FY136" s="35"/>
      <c r="FZ136" s="35"/>
      <c r="GA136" s="35"/>
      <c r="GB136" s="35"/>
      <c r="GC136" s="35"/>
      <c r="GD136" s="35"/>
      <c r="GE136" s="35"/>
      <c r="GF136" s="35"/>
      <c r="GG136" s="35"/>
      <c r="GH136" s="35"/>
      <c r="GI136" s="35"/>
      <c r="GJ136" s="35"/>
      <c r="GK136" s="35"/>
      <c r="GL136" s="35"/>
      <c r="GM136" s="35"/>
      <c r="GN136" s="35"/>
      <c r="GO136" s="35"/>
      <c r="GP136" s="35"/>
      <c r="GQ136" s="35"/>
      <c r="GR136" s="35"/>
      <c r="GS136" s="35"/>
      <c r="GT136" s="35"/>
      <c r="GU136" s="35"/>
      <c r="GV136" s="35"/>
      <c r="GW136" s="35"/>
      <c r="GX136" s="35"/>
      <c r="GY136" s="35"/>
      <c r="GZ136" s="35"/>
      <c r="HA136" s="35"/>
      <c r="HB136" s="35"/>
      <c r="HC136" s="35"/>
      <c r="HD136" s="35"/>
      <c r="HE136" s="35"/>
      <c r="HF136" s="35"/>
      <c r="HG136" s="35"/>
      <c r="HH136" s="35"/>
      <c r="HI136" s="35"/>
      <c r="HJ136" s="35"/>
      <c r="HK136" s="35"/>
      <c r="HL136" s="35"/>
      <c r="HM136" s="35"/>
      <c r="HN136" s="35"/>
      <c r="HO136" s="35"/>
      <c r="HP136" s="35"/>
      <c r="HQ136" s="35"/>
      <c r="HR136" s="35"/>
      <c r="HS136" s="35"/>
      <c r="HT136" s="35"/>
      <c r="HU136" s="35"/>
      <c r="HV136" s="35"/>
      <c r="HW136" s="35"/>
      <c r="HX136" s="35"/>
      <c r="HY136" s="35"/>
      <c r="HZ136" s="35"/>
      <c r="IA136" s="35"/>
      <c r="IB136" s="35"/>
      <c r="IC136" s="35"/>
      <c r="ID136" s="35"/>
      <c r="IE136" s="35"/>
      <c r="IF136" s="35"/>
      <c r="IG136" s="35"/>
      <c r="IH136" s="35"/>
      <c r="II136" s="35"/>
      <c r="IJ136" s="35"/>
      <c r="IK136" s="35"/>
      <c r="IL136" s="35"/>
      <c r="IM136" s="35"/>
      <c r="IN136" s="35"/>
      <c r="IO136" s="35"/>
      <c r="IP136" s="35"/>
      <c r="IQ136" s="35"/>
      <c r="IR136" s="35"/>
      <c r="IS136" s="35"/>
      <c r="IT136" s="35"/>
      <c r="IU136" s="35"/>
      <c r="IV136" s="35"/>
      <c r="IW136" s="35"/>
      <c r="IX136" s="35"/>
      <c r="IY136" s="35"/>
      <c r="IZ136" s="35"/>
      <c r="JA136" s="35"/>
      <c r="JB136" s="35"/>
      <c r="JC136" s="35"/>
      <c r="JD136" s="35"/>
      <c r="JE136" s="35">
        <v>9</v>
      </c>
      <c r="JF136" s="35"/>
      <c r="JG136" s="35"/>
      <c r="JH136" s="35"/>
      <c r="JI136" s="35"/>
      <c r="JJ136" s="35"/>
      <c r="JK136" s="35"/>
      <c r="JL136" s="35">
        <v>36</v>
      </c>
      <c r="JM136" s="35"/>
      <c r="JN136" s="35"/>
      <c r="JO136" s="35"/>
      <c r="JP136" s="35"/>
      <c r="JQ136" s="35"/>
      <c r="JR136" s="35"/>
      <c r="JS136" s="35"/>
      <c r="JT136" s="35"/>
      <c r="JU136" s="35"/>
      <c r="JV136" s="35"/>
      <c r="JW136" s="35"/>
      <c r="JX136" s="35"/>
      <c r="JY136" s="35"/>
      <c r="JZ136" s="35"/>
      <c r="KA136" s="35"/>
      <c r="KB136" s="35"/>
      <c r="KC136" s="35"/>
      <c r="KD136" s="35"/>
      <c r="KE136" s="35"/>
      <c r="KF136" s="35">
        <v>18</v>
      </c>
      <c r="KG136" s="35"/>
      <c r="KH136" s="35"/>
      <c r="KI136" s="35"/>
      <c r="KJ136" s="35"/>
      <c r="KK136" s="35"/>
      <c r="KL136" s="35"/>
      <c r="KM136" s="35"/>
      <c r="KN136" s="35"/>
      <c r="KO136" s="35"/>
      <c r="KP136" s="35"/>
      <c r="KQ136" s="35"/>
      <c r="KR136" s="35"/>
      <c r="KS136" s="35"/>
      <c r="KT136" s="35"/>
      <c r="KU136" s="35"/>
      <c r="KV136" s="35"/>
      <c r="KW136" s="35"/>
      <c r="KX136" s="35"/>
      <c r="KY136" s="35"/>
      <c r="KZ136" s="35"/>
      <c r="LA136" s="35"/>
      <c r="LB136" s="35"/>
      <c r="LC136" s="35"/>
      <c r="LD136" s="35"/>
      <c r="LE136" s="35"/>
      <c r="LF136" s="35"/>
      <c r="LG136" s="35"/>
      <c r="LH136" s="35"/>
      <c r="LI136" s="35"/>
      <c r="LJ136" s="35"/>
      <c r="LK136" s="35"/>
      <c r="LL136" s="35"/>
      <c r="LM136" s="35"/>
      <c r="LN136" s="35"/>
      <c r="LO136" s="35"/>
      <c r="LP136" s="35"/>
      <c r="LQ136" s="35"/>
      <c r="LR136" s="35"/>
      <c r="LS136" s="35"/>
      <c r="LT136" s="35"/>
      <c r="LU136" s="35"/>
      <c r="LV136" s="35"/>
      <c r="LW136" s="35"/>
      <c r="LX136" s="35"/>
      <c r="LY136" s="35"/>
      <c r="LZ136" s="35"/>
      <c r="MA136" s="35"/>
      <c r="MB136" s="35"/>
      <c r="MC136" s="35"/>
      <c r="MD136" s="35"/>
      <c r="ME136" s="35"/>
      <c r="MF136" s="35"/>
      <c r="MG136" s="35"/>
      <c r="MH136" s="35"/>
      <c r="MI136" s="35"/>
      <c r="MJ136" s="35"/>
      <c r="MK136" s="35"/>
      <c r="ML136" s="35"/>
      <c r="MM136" s="35"/>
      <c r="MN136" s="35"/>
      <c r="MO136" s="35"/>
      <c r="MP136" s="35"/>
      <c r="MQ136" s="35"/>
      <c r="MR136" s="35"/>
      <c r="MS136" s="35"/>
      <c r="MT136" s="35"/>
      <c r="MU136" s="35"/>
      <c r="MV136" s="35"/>
      <c r="MW136" s="35"/>
      <c r="MX136" s="35"/>
      <c r="MY136" s="35"/>
      <c r="MZ136" s="35"/>
      <c r="NA136" s="35"/>
      <c r="NB136" s="35"/>
      <c r="NC136" s="35"/>
      <c r="ND136" s="35"/>
      <c r="NE136" s="35"/>
      <c r="NF136" s="35"/>
      <c r="NG136" s="35"/>
      <c r="NH136" s="35"/>
      <c r="NI136" s="35"/>
      <c r="NJ136" s="35"/>
      <c r="NK136" s="35"/>
      <c r="NL136" s="35"/>
      <c r="NM136" s="35"/>
      <c r="NN136" s="35"/>
      <c r="NO136" s="35"/>
      <c r="NP136" s="35"/>
      <c r="NQ136" s="35"/>
      <c r="NR136" s="35"/>
      <c r="NS136" s="35"/>
      <c r="NT136" s="35"/>
      <c r="NU136" s="35"/>
      <c r="NV136" s="35"/>
      <c r="NW136" s="35"/>
      <c r="NX136" s="35"/>
      <c r="NY136" s="35"/>
      <c r="NZ136" s="35"/>
      <c r="OA136" s="35"/>
      <c r="OB136" s="35"/>
      <c r="OC136" s="35"/>
      <c r="OD136" s="35"/>
      <c r="OE136" s="35"/>
      <c r="OF136" s="35"/>
      <c r="OG136" s="35"/>
      <c r="OH136" s="35"/>
      <c r="OI136" s="35"/>
      <c r="OJ136" s="35"/>
      <c r="OK136" s="35"/>
      <c r="OL136" s="35"/>
      <c r="OM136" s="35"/>
      <c r="ON136" s="35"/>
      <c r="OO136" s="35"/>
      <c r="OP136" s="35"/>
      <c r="OQ136" s="35"/>
      <c r="OR136" s="35"/>
      <c r="OS136" s="35"/>
      <c r="OT136" s="35"/>
      <c r="OU136" s="35"/>
      <c r="OV136" s="35"/>
      <c r="OW136" s="35"/>
      <c r="OX136" s="35"/>
      <c r="OY136" s="35"/>
      <c r="OZ136" s="35"/>
      <c r="PA136" s="35"/>
      <c r="PB136" s="35"/>
      <c r="PC136" s="35"/>
      <c r="PD136" s="35">
        <v>45</v>
      </c>
      <c r="PE136" s="35"/>
      <c r="PF136" s="35"/>
      <c r="PG136" s="35"/>
      <c r="PH136" s="35"/>
      <c r="PI136" s="35"/>
      <c r="PJ136" s="35"/>
      <c r="PK136" s="35"/>
      <c r="PL136" s="35"/>
      <c r="PM136" s="35"/>
      <c r="PN136" s="35"/>
      <c r="PO136" s="35"/>
      <c r="PP136" s="35"/>
      <c r="PQ136" s="35"/>
      <c r="PR136" s="35"/>
      <c r="PS136" s="35"/>
      <c r="PT136" s="35"/>
      <c r="PU136" s="35"/>
      <c r="PV136" s="35"/>
      <c r="PW136" s="35"/>
      <c r="PX136" s="35"/>
      <c r="PY136" s="35"/>
      <c r="PZ136" s="35"/>
      <c r="QA136" s="35"/>
      <c r="QB136" s="35"/>
      <c r="QC136" s="35"/>
      <c r="QD136" s="35"/>
      <c r="QE136" s="35"/>
      <c r="QF136" s="35"/>
      <c r="QG136" s="35"/>
      <c r="QH136" s="35"/>
      <c r="QI136" s="35"/>
      <c r="QJ136" s="35"/>
      <c r="QK136" s="35"/>
      <c r="QL136" s="35"/>
      <c r="QM136" s="35"/>
      <c r="QN136" s="35"/>
      <c r="QO136" s="35"/>
      <c r="QP136" s="35"/>
      <c r="QQ136" s="35"/>
      <c r="QR136" s="35"/>
      <c r="QS136" s="35"/>
      <c r="QT136" s="35"/>
      <c r="QU136" s="35"/>
      <c r="QV136" s="35"/>
      <c r="QW136" s="35"/>
      <c r="QX136" s="35"/>
      <c r="QY136" s="35"/>
      <c r="QZ136" s="35"/>
      <c r="RA136" s="35"/>
      <c r="RB136" s="35"/>
      <c r="RC136" s="35"/>
      <c r="RD136" s="35"/>
      <c r="RE136" s="35"/>
      <c r="RF136" s="35"/>
      <c r="RG136" s="35"/>
      <c r="RH136" s="35"/>
      <c r="RI136" s="35"/>
      <c r="RJ136" s="35"/>
      <c r="RK136" s="35"/>
      <c r="RL136" s="35"/>
      <c r="RM136" s="35"/>
      <c r="RN136" s="35"/>
      <c r="RO136" s="35"/>
      <c r="RP136" s="35"/>
      <c r="RQ136" s="35"/>
      <c r="RR136" s="35"/>
      <c r="RS136" s="35"/>
      <c r="RT136" s="35"/>
      <c r="RU136" s="35"/>
      <c r="RV136" s="35"/>
      <c r="RW136" s="35"/>
      <c r="RX136" s="35"/>
      <c r="RY136" s="35"/>
      <c r="RZ136" s="35"/>
      <c r="SA136" s="35"/>
      <c r="SB136" s="35"/>
      <c r="SC136" s="35"/>
      <c r="SD136" s="35"/>
      <c r="SE136" s="35"/>
      <c r="SF136" s="35"/>
      <c r="SG136" s="35"/>
      <c r="SH136" s="35"/>
      <c r="SI136" s="35"/>
      <c r="SJ136" s="35"/>
      <c r="SK136" s="35"/>
      <c r="SL136" s="35"/>
      <c r="SM136" s="35"/>
      <c r="SN136" s="35"/>
      <c r="SO136" s="35"/>
      <c r="SP136" s="35"/>
      <c r="SQ136" s="35"/>
      <c r="SR136" s="35"/>
      <c r="SS136" s="35"/>
      <c r="ST136" s="35"/>
      <c r="SU136" s="35"/>
      <c r="SV136" s="35"/>
      <c r="SW136" s="35"/>
      <c r="SX136" s="35"/>
      <c r="SY136" s="35"/>
      <c r="SZ136" s="35"/>
      <c r="TA136" s="35"/>
      <c r="TB136" s="35"/>
      <c r="TC136" s="35"/>
      <c r="TD136" s="35"/>
      <c r="TE136" s="35"/>
      <c r="TF136" s="35"/>
      <c r="TG136" s="35"/>
      <c r="TH136" s="35"/>
      <c r="TI136" s="35"/>
      <c r="TJ136" s="35"/>
      <c r="TK136" s="35"/>
      <c r="TL136" s="35"/>
      <c r="TM136" s="35"/>
      <c r="TN136" s="35"/>
      <c r="TO136" s="35"/>
      <c r="TP136" s="35"/>
      <c r="TQ136" s="35"/>
      <c r="TR136" s="35"/>
      <c r="TS136" s="35"/>
      <c r="TT136" s="35"/>
      <c r="TU136" s="35"/>
      <c r="TV136" s="35"/>
      <c r="TW136" s="35"/>
      <c r="TX136" s="35"/>
      <c r="TY136" s="35"/>
      <c r="TZ136" s="35"/>
      <c r="UA136" s="35"/>
      <c r="UB136" s="35"/>
      <c r="UC136" s="35"/>
      <c r="UD136" s="35"/>
      <c r="UE136" s="35"/>
      <c r="UF136" s="35"/>
      <c r="UG136" s="35"/>
      <c r="UH136" s="35"/>
      <c r="UI136" s="35"/>
      <c r="UJ136" s="35"/>
      <c r="UK136" s="35"/>
      <c r="UL136" s="35"/>
      <c r="UM136" s="35"/>
      <c r="UN136" s="35"/>
      <c r="UO136" s="35"/>
      <c r="UP136" s="35"/>
      <c r="UQ136" s="35"/>
      <c r="UR136" s="35"/>
      <c r="US136" s="35"/>
      <c r="UT136" s="35"/>
      <c r="UU136" s="35"/>
      <c r="UV136" s="35"/>
      <c r="UW136" s="35"/>
      <c r="UX136" s="35"/>
      <c r="UY136" s="35"/>
      <c r="UZ136" s="35"/>
      <c r="VA136" s="35"/>
      <c r="VB136" s="35"/>
      <c r="VC136" s="35"/>
      <c r="VD136" s="35"/>
      <c r="VE136" s="35"/>
      <c r="VF136" s="35"/>
      <c r="VG136" s="35"/>
      <c r="VH136" s="35"/>
      <c r="VI136" s="35"/>
      <c r="VJ136" s="35"/>
      <c r="VK136" s="35"/>
      <c r="VL136" s="35"/>
      <c r="VM136" s="35"/>
      <c r="VN136" s="35"/>
      <c r="VO136" s="35"/>
      <c r="VP136" s="35"/>
      <c r="VQ136" s="35"/>
      <c r="VR136" s="35"/>
      <c r="VS136" s="35"/>
      <c r="VT136" s="35"/>
      <c r="VU136" s="35"/>
      <c r="VV136" s="35"/>
      <c r="VW136" s="35"/>
      <c r="VX136" s="35"/>
      <c r="VY136" s="35"/>
      <c r="VZ136" s="35"/>
      <c r="WA136" s="35"/>
      <c r="WB136" s="35"/>
      <c r="WC136" s="35"/>
      <c r="WD136" s="35"/>
      <c r="WE136" s="35"/>
      <c r="WF136" s="35"/>
      <c r="WG136" s="35"/>
      <c r="WH136" s="35"/>
      <c r="WI136" s="35"/>
      <c r="WJ136" s="35"/>
      <c r="WK136" s="35">
        <v>18</v>
      </c>
      <c r="WL136" s="35"/>
      <c r="WM136" s="35"/>
      <c r="WN136" s="35"/>
      <c r="WO136" s="35"/>
      <c r="WP136" s="35"/>
      <c r="WQ136" s="35"/>
      <c r="WR136" s="35"/>
      <c r="WS136" s="35"/>
      <c r="WT136" s="35"/>
      <c r="WU136" s="35"/>
      <c r="WV136" s="35"/>
      <c r="WW136" s="35"/>
      <c r="WX136" s="35"/>
      <c r="WY136" s="35"/>
      <c r="WZ136" s="35"/>
      <c r="XA136" s="35"/>
      <c r="XB136" s="35"/>
      <c r="XC136" s="35"/>
      <c r="XD136" s="35"/>
      <c r="XE136" s="35"/>
      <c r="XF136" s="35"/>
      <c r="XG136" s="35"/>
      <c r="XH136" s="35"/>
      <c r="XI136" s="35"/>
      <c r="XJ136" s="35"/>
      <c r="XK136" s="35"/>
      <c r="XL136" s="35"/>
      <c r="XM136" s="35"/>
      <c r="XN136" s="35"/>
      <c r="XO136" s="35"/>
      <c r="XP136" s="35"/>
      <c r="XQ136" s="35"/>
      <c r="XR136" s="35"/>
      <c r="XS136" s="35"/>
      <c r="XT136" s="35"/>
      <c r="XU136" s="35"/>
      <c r="XV136" s="35"/>
      <c r="XW136" s="35"/>
      <c r="XX136" s="35"/>
      <c r="XY136" s="35">
        <v>0.9</v>
      </c>
      <c r="XZ136" s="35"/>
      <c r="YA136" s="35"/>
      <c r="YB136" s="35"/>
      <c r="YC136" s="35"/>
      <c r="YD136" s="35"/>
      <c r="YE136" s="35"/>
      <c r="YF136" s="35"/>
      <c r="YG136" s="35"/>
      <c r="YH136" s="35"/>
      <c r="YI136" s="35"/>
      <c r="YJ136" s="35"/>
      <c r="YK136" s="35"/>
      <c r="YL136" s="35"/>
      <c r="YM136" s="35"/>
      <c r="YN136" s="35"/>
      <c r="YO136" s="35"/>
      <c r="YP136" s="35"/>
      <c r="YQ136" s="35"/>
      <c r="YR136" s="35"/>
      <c r="YS136" s="35"/>
      <c r="YT136" s="35"/>
      <c r="YU136" s="35"/>
      <c r="YV136" s="35"/>
      <c r="YW136" s="35"/>
      <c r="YX136" s="35"/>
      <c r="YY136" s="35"/>
      <c r="YZ136" s="35"/>
      <c r="ZA136" s="35"/>
      <c r="ZB136" s="35">
        <v>9</v>
      </c>
      <c r="ZC136" s="35">
        <v>9</v>
      </c>
      <c r="ZD136" s="35"/>
      <c r="ZE136" s="35"/>
      <c r="ZF136" s="35"/>
      <c r="ZG136" s="35"/>
      <c r="ZH136" s="35"/>
      <c r="ZI136" s="35"/>
      <c r="ZJ136" s="35"/>
      <c r="ZK136" s="35"/>
      <c r="ZL136" s="35"/>
      <c r="ZM136" s="35"/>
      <c r="ZN136" s="35"/>
      <c r="ZO136" s="35"/>
      <c r="ZP136" s="35"/>
      <c r="ZQ136" s="35"/>
      <c r="ZR136" s="35"/>
      <c r="ZS136" s="35">
        <v>4.5</v>
      </c>
      <c r="ZT136" s="35"/>
      <c r="ZU136" s="35"/>
      <c r="ZV136" s="35"/>
      <c r="ZW136" s="35"/>
      <c r="ZX136" s="35"/>
      <c r="ZY136" s="35"/>
      <c r="ZZ136" s="35"/>
      <c r="AAA136" s="35"/>
      <c r="AAB136" s="35"/>
      <c r="AAC136" s="35"/>
      <c r="AAD136" s="35"/>
      <c r="AAE136" s="35"/>
      <c r="AAF136" s="35"/>
      <c r="AAG136" s="35"/>
      <c r="AAH136" s="35"/>
      <c r="AAI136" s="35"/>
      <c r="AAJ136" s="35"/>
      <c r="AAK136" s="35"/>
      <c r="AAL136" s="35"/>
      <c r="AAM136" s="35"/>
      <c r="AAN136" s="35"/>
      <c r="AAO136" s="35"/>
      <c r="AAP136" s="35"/>
      <c r="AAQ136" s="35"/>
      <c r="AAR136" s="35"/>
      <c r="AAS136" s="35"/>
      <c r="AAT136" s="35"/>
      <c r="AAU136" s="35"/>
      <c r="AAV136" s="35"/>
      <c r="AAW136" s="35"/>
      <c r="AAX136" s="35"/>
      <c r="AAY136" s="35"/>
      <c r="AAZ136" s="35"/>
      <c r="ABA136" s="35"/>
      <c r="ABB136" s="35"/>
      <c r="ABC136" s="35"/>
      <c r="ABD136" s="35"/>
      <c r="ABE136" s="35"/>
      <c r="ABF136" s="35"/>
      <c r="ABG136" s="35"/>
      <c r="ABH136" s="35"/>
      <c r="ABI136" s="35"/>
      <c r="ABJ136" s="35"/>
      <c r="ABK136" s="35"/>
      <c r="ABL136" s="35"/>
      <c r="ABM136" s="35"/>
      <c r="ABN136" s="35"/>
      <c r="ABO136" s="35"/>
      <c r="ABP136" s="35"/>
      <c r="ABQ136" s="35"/>
      <c r="ABR136" s="35"/>
      <c r="ABS136" s="35"/>
      <c r="ABT136" s="35"/>
      <c r="ABU136" s="35"/>
      <c r="ABV136" s="35"/>
      <c r="ABW136" s="35"/>
      <c r="ABX136" s="35"/>
      <c r="ABY136" s="35"/>
      <c r="ABZ136" s="35"/>
      <c r="ACA136" s="35"/>
      <c r="ACB136" s="35"/>
      <c r="ACC136" s="35"/>
      <c r="ACD136" s="35"/>
      <c r="ACE136" s="35"/>
      <c r="ACF136" s="35"/>
      <c r="ACG136" s="35"/>
      <c r="ACH136" s="35"/>
      <c r="ACI136" s="35"/>
      <c r="ACJ136" s="35"/>
      <c r="ACK136" s="35"/>
      <c r="ACL136" s="35"/>
      <c r="ACM136" s="35"/>
      <c r="ACN136" s="35"/>
      <c r="ACO136" s="35"/>
      <c r="ACP136" s="35"/>
      <c r="ACQ136" s="35"/>
      <c r="ACR136" s="35"/>
      <c r="ACS136" s="35"/>
      <c r="ACT136" s="35"/>
      <c r="ACU136" s="35"/>
      <c r="ACV136" s="35"/>
      <c r="ACW136" s="35"/>
      <c r="ACX136" s="35"/>
      <c r="ACY136" s="35"/>
      <c r="ACZ136" s="35"/>
      <c r="ADA136" s="35"/>
      <c r="ADB136" s="35"/>
      <c r="ADC136" s="35"/>
      <c r="ADD136" s="35"/>
      <c r="ADE136" s="35"/>
      <c r="ADF136" s="35"/>
      <c r="ADG136" s="35"/>
      <c r="ADH136" s="35"/>
      <c r="ADI136" s="35"/>
      <c r="ADJ136" s="35"/>
      <c r="ADK136" s="35"/>
      <c r="ADL136" s="35"/>
      <c r="ADM136" s="35"/>
      <c r="ADN136" s="35"/>
      <c r="ADO136" s="35"/>
      <c r="ADP136" s="35"/>
      <c r="ADQ136" s="35"/>
      <c r="ADR136" s="35"/>
      <c r="ADS136" s="35"/>
      <c r="ADT136" s="35"/>
      <c r="ADU136" s="35"/>
      <c r="ADV136" s="35"/>
      <c r="ADW136" s="35"/>
      <c r="ADX136" s="35">
        <v>4.5</v>
      </c>
      <c r="ADY136" s="26">
        <f t="shared" ref="ADY136:ADY199" si="7">$B136-SUMIF($G$3:$AIM$3,"",$G136:$AIM136)</f>
        <v>0</v>
      </c>
      <c r="ADZ136" s="5"/>
    </row>
    <row r="137" spans="1:806" s="33" customFormat="1" x14ac:dyDescent="0.2">
      <c r="A137" s="51" t="s">
        <v>25</v>
      </c>
      <c r="B137" s="65">
        <f t="shared" si="6"/>
        <v>0</v>
      </c>
      <c r="C137" s="57">
        <v>1</v>
      </c>
      <c r="D137" s="59">
        <v>44816</v>
      </c>
      <c r="E137" s="67">
        <v>36.979999999999997</v>
      </c>
      <c r="F137" s="67">
        <f t="shared" si="5"/>
        <v>0</v>
      </c>
      <c r="G137" s="6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15"/>
      <c r="BF137" s="15"/>
      <c r="BG137" s="136"/>
      <c r="BH137" s="35"/>
      <c r="BI137" s="35"/>
      <c r="BJ137" s="35"/>
      <c r="BK137" s="35"/>
      <c r="BL137" s="35"/>
      <c r="BM137" s="35"/>
      <c r="BN137" s="35"/>
      <c r="BO137" s="35">
        <v>6</v>
      </c>
      <c r="BP137" s="35"/>
      <c r="BQ137" s="35"/>
      <c r="BR137" s="35"/>
      <c r="BS137" s="35"/>
      <c r="BT137" s="35"/>
      <c r="BU137" s="35"/>
      <c r="BV137" s="35"/>
      <c r="BW137" s="35"/>
      <c r="BX137" s="35"/>
      <c r="BY137" s="35"/>
      <c r="BZ137" s="35"/>
      <c r="CA137" s="35"/>
      <c r="CB137" s="35"/>
      <c r="CC137" s="35"/>
      <c r="CD137" s="35"/>
      <c r="CE137" s="35"/>
      <c r="CF137" s="35"/>
      <c r="CG137" s="35"/>
      <c r="CH137" s="35"/>
      <c r="CI137" s="35"/>
      <c r="CJ137" s="35"/>
      <c r="CK137" s="35"/>
      <c r="CL137" s="35"/>
      <c r="CM137" s="35"/>
      <c r="CN137" s="35"/>
      <c r="CO137" s="35"/>
      <c r="CP137" s="35"/>
      <c r="CQ137" s="35"/>
      <c r="CR137" s="35"/>
      <c r="CS137" s="35"/>
      <c r="CT137" s="35"/>
      <c r="CU137" s="35"/>
      <c r="CV137" s="35"/>
      <c r="CW137" s="35"/>
      <c r="CX137" s="35"/>
      <c r="CY137" s="35"/>
      <c r="CZ137" s="35"/>
      <c r="DA137" s="35"/>
      <c r="DB137" s="35"/>
      <c r="DC137" s="35"/>
      <c r="DD137" s="35"/>
      <c r="DE137" s="35"/>
      <c r="DF137" s="35"/>
      <c r="DG137" s="35"/>
      <c r="DH137" s="35"/>
      <c r="DI137" s="35"/>
      <c r="DJ137" s="35"/>
      <c r="DK137" s="35"/>
      <c r="DL137" s="35"/>
      <c r="DM137" s="35"/>
      <c r="DN137" s="35"/>
      <c r="DO137" s="35"/>
      <c r="DP137" s="35">
        <v>2</v>
      </c>
      <c r="DQ137" s="35"/>
      <c r="DR137" s="35"/>
      <c r="DS137" s="35"/>
      <c r="DT137" s="35"/>
      <c r="DU137" s="35"/>
      <c r="DV137" s="35"/>
      <c r="DW137" s="35"/>
      <c r="DX137" s="35"/>
      <c r="DY137" s="35"/>
      <c r="DZ137" s="35"/>
      <c r="EA137" s="35"/>
      <c r="EB137" s="35"/>
      <c r="EC137" s="35"/>
      <c r="ED137" s="35"/>
      <c r="EE137" s="35"/>
      <c r="EF137" s="35"/>
      <c r="EG137" s="35"/>
      <c r="EH137" s="35"/>
      <c r="EI137" s="35"/>
      <c r="EJ137" s="35"/>
      <c r="EK137" s="35"/>
      <c r="EL137" s="35"/>
      <c r="EM137" s="35"/>
      <c r="EN137" s="35"/>
      <c r="EO137" s="35"/>
      <c r="EP137" s="35"/>
      <c r="EQ137" s="35"/>
      <c r="ER137" s="35"/>
      <c r="ES137" s="35"/>
      <c r="ET137" s="35"/>
      <c r="EU137" s="35"/>
      <c r="EV137" s="35"/>
      <c r="EW137" s="35"/>
      <c r="EX137" s="35"/>
      <c r="EY137" s="35"/>
      <c r="EZ137" s="35"/>
      <c r="FA137" s="35"/>
      <c r="FB137" s="35"/>
      <c r="FC137" s="35"/>
      <c r="FD137" s="35"/>
      <c r="FE137" s="35"/>
      <c r="FF137" s="35"/>
      <c r="FG137" s="35"/>
      <c r="FH137" s="35"/>
      <c r="FI137" s="35"/>
      <c r="FJ137" s="35"/>
      <c r="FK137" s="35"/>
      <c r="FL137" s="35"/>
      <c r="FM137" s="35"/>
      <c r="FN137" s="35"/>
      <c r="FO137" s="35"/>
      <c r="FP137" s="35"/>
      <c r="FQ137" s="35"/>
      <c r="FR137" s="35"/>
      <c r="FS137" s="35"/>
      <c r="FT137" s="35"/>
      <c r="FU137" s="35"/>
      <c r="FV137" s="35"/>
      <c r="FW137" s="35"/>
      <c r="FX137" s="35"/>
      <c r="FY137" s="35"/>
      <c r="FZ137" s="35"/>
      <c r="GA137" s="35"/>
      <c r="GB137" s="35"/>
      <c r="GC137" s="35"/>
      <c r="GD137" s="35"/>
      <c r="GE137" s="35"/>
      <c r="GF137" s="35"/>
      <c r="GG137" s="35"/>
      <c r="GH137" s="35"/>
      <c r="GI137" s="35"/>
      <c r="GJ137" s="35"/>
      <c r="GK137" s="35"/>
      <c r="GL137" s="35"/>
      <c r="GM137" s="35"/>
      <c r="GN137" s="35"/>
      <c r="GO137" s="35"/>
      <c r="GP137" s="35"/>
      <c r="GQ137" s="35"/>
      <c r="GR137" s="35"/>
      <c r="GS137" s="35"/>
      <c r="GT137" s="35"/>
      <c r="GU137" s="35"/>
      <c r="GV137" s="35"/>
      <c r="GW137" s="35"/>
      <c r="GX137" s="35"/>
      <c r="GY137" s="35"/>
      <c r="GZ137" s="35"/>
      <c r="HA137" s="35"/>
      <c r="HB137" s="35"/>
      <c r="HC137" s="35"/>
      <c r="HD137" s="35"/>
      <c r="HE137" s="35"/>
      <c r="HF137" s="35"/>
      <c r="HG137" s="35"/>
      <c r="HH137" s="35"/>
      <c r="HI137" s="35"/>
      <c r="HJ137" s="35"/>
      <c r="HK137" s="35"/>
      <c r="HL137" s="35"/>
      <c r="HM137" s="35"/>
      <c r="HN137" s="35"/>
      <c r="HO137" s="35"/>
      <c r="HP137" s="35"/>
      <c r="HQ137" s="35"/>
      <c r="HR137" s="35"/>
      <c r="HS137" s="35"/>
      <c r="HT137" s="35"/>
      <c r="HU137" s="35"/>
      <c r="HV137" s="35"/>
      <c r="HW137" s="35"/>
      <c r="HX137" s="35"/>
      <c r="HY137" s="35"/>
      <c r="HZ137" s="35"/>
      <c r="IA137" s="35"/>
      <c r="IB137" s="35"/>
      <c r="IC137" s="35"/>
      <c r="ID137" s="35"/>
      <c r="IE137" s="35"/>
      <c r="IF137" s="35"/>
      <c r="IG137" s="35"/>
      <c r="IH137" s="35"/>
      <c r="II137" s="35"/>
      <c r="IJ137" s="35"/>
      <c r="IK137" s="35"/>
      <c r="IL137" s="35"/>
      <c r="IM137" s="35"/>
      <c r="IN137" s="35"/>
      <c r="IO137" s="35"/>
      <c r="IP137" s="35"/>
      <c r="IQ137" s="35"/>
      <c r="IR137" s="35"/>
      <c r="IS137" s="35"/>
      <c r="IT137" s="35"/>
      <c r="IU137" s="35"/>
      <c r="IV137" s="35"/>
      <c r="IW137" s="35"/>
      <c r="IX137" s="35"/>
      <c r="IY137" s="35"/>
      <c r="IZ137" s="35"/>
      <c r="JA137" s="35"/>
      <c r="JB137" s="35"/>
      <c r="JC137" s="35"/>
      <c r="JD137" s="35"/>
      <c r="JE137" s="35"/>
      <c r="JF137" s="35"/>
      <c r="JG137" s="35"/>
      <c r="JH137" s="35"/>
      <c r="JI137" s="35"/>
      <c r="JJ137" s="35"/>
      <c r="JK137" s="35"/>
      <c r="JL137" s="35"/>
      <c r="JM137" s="35"/>
      <c r="JN137" s="35"/>
      <c r="JO137" s="35"/>
      <c r="JP137" s="35"/>
      <c r="JQ137" s="35"/>
      <c r="JR137" s="35"/>
      <c r="JS137" s="35"/>
      <c r="JT137" s="35"/>
      <c r="JU137" s="35"/>
      <c r="JV137" s="35"/>
      <c r="JW137" s="35"/>
      <c r="JX137" s="35"/>
      <c r="JY137" s="35"/>
      <c r="JZ137" s="35"/>
      <c r="KA137" s="35"/>
      <c r="KB137" s="35"/>
      <c r="KC137" s="35"/>
      <c r="KD137" s="35"/>
      <c r="KE137" s="35"/>
      <c r="KF137" s="35"/>
      <c r="KG137" s="35"/>
      <c r="KH137" s="35"/>
      <c r="KI137" s="35"/>
      <c r="KJ137" s="35"/>
      <c r="KK137" s="35"/>
      <c r="KL137" s="35"/>
      <c r="KM137" s="35"/>
      <c r="KN137" s="35"/>
      <c r="KO137" s="35"/>
      <c r="KP137" s="35"/>
      <c r="KQ137" s="35"/>
      <c r="KR137" s="35"/>
      <c r="KS137" s="35"/>
      <c r="KT137" s="35"/>
      <c r="KU137" s="35"/>
      <c r="KV137" s="35"/>
      <c r="KW137" s="35"/>
      <c r="KX137" s="35"/>
      <c r="KY137" s="35"/>
      <c r="KZ137" s="35"/>
      <c r="LA137" s="35"/>
      <c r="LB137" s="35"/>
      <c r="LC137" s="35"/>
      <c r="LD137" s="35"/>
      <c r="LE137" s="35"/>
      <c r="LF137" s="35"/>
      <c r="LG137" s="35"/>
      <c r="LH137" s="35"/>
      <c r="LI137" s="35"/>
      <c r="LJ137" s="35"/>
      <c r="LK137" s="35"/>
      <c r="LL137" s="35"/>
      <c r="LM137" s="35"/>
      <c r="LN137" s="35"/>
      <c r="LO137" s="35"/>
      <c r="LP137" s="35"/>
      <c r="LQ137" s="35"/>
      <c r="LR137" s="35"/>
      <c r="LS137" s="35"/>
      <c r="LT137" s="35"/>
      <c r="LU137" s="35"/>
      <c r="LV137" s="35"/>
      <c r="LW137" s="35"/>
      <c r="LX137" s="35"/>
      <c r="LY137" s="35"/>
      <c r="LZ137" s="35"/>
      <c r="MA137" s="35"/>
      <c r="MB137" s="35"/>
      <c r="MC137" s="35"/>
      <c r="MD137" s="35"/>
      <c r="ME137" s="35"/>
      <c r="MF137" s="35"/>
      <c r="MG137" s="35"/>
      <c r="MH137" s="35"/>
      <c r="MI137" s="35"/>
      <c r="MJ137" s="35"/>
      <c r="MK137" s="35"/>
      <c r="ML137" s="35"/>
      <c r="MM137" s="35"/>
      <c r="MN137" s="35"/>
      <c r="MO137" s="35"/>
      <c r="MP137" s="35"/>
      <c r="MQ137" s="35"/>
      <c r="MR137" s="35"/>
      <c r="MS137" s="35"/>
      <c r="MT137" s="35"/>
      <c r="MU137" s="35"/>
      <c r="MV137" s="35"/>
      <c r="MW137" s="35"/>
      <c r="MX137" s="35"/>
      <c r="MY137" s="35"/>
      <c r="MZ137" s="35"/>
      <c r="NA137" s="35"/>
      <c r="NB137" s="35"/>
      <c r="NC137" s="35"/>
      <c r="ND137" s="35"/>
      <c r="NE137" s="35"/>
      <c r="NF137" s="35"/>
      <c r="NG137" s="35"/>
      <c r="NH137" s="35"/>
      <c r="NI137" s="35"/>
      <c r="NJ137" s="35"/>
      <c r="NK137" s="35"/>
      <c r="NL137" s="35"/>
      <c r="NM137" s="35"/>
      <c r="NN137" s="35"/>
      <c r="NO137" s="35"/>
      <c r="NP137" s="35"/>
      <c r="NQ137" s="35"/>
      <c r="NR137" s="35"/>
      <c r="NS137" s="35"/>
      <c r="NT137" s="35"/>
      <c r="NU137" s="35"/>
      <c r="NV137" s="35"/>
      <c r="NW137" s="35"/>
      <c r="NX137" s="35"/>
      <c r="NY137" s="35"/>
      <c r="NZ137" s="35"/>
      <c r="OA137" s="35"/>
      <c r="OB137" s="35"/>
      <c r="OC137" s="35"/>
      <c r="OD137" s="35"/>
      <c r="OE137" s="35"/>
      <c r="OF137" s="35"/>
      <c r="OG137" s="35"/>
      <c r="OH137" s="35"/>
      <c r="OI137" s="35"/>
      <c r="OJ137" s="35"/>
      <c r="OK137" s="35"/>
      <c r="OL137" s="35"/>
      <c r="OM137" s="35"/>
      <c r="ON137" s="35"/>
      <c r="OO137" s="35"/>
      <c r="OP137" s="35"/>
      <c r="OQ137" s="35"/>
      <c r="OR137" s="35"/>
      <c r="OS137" s="35"/>
      <c r="OT137" s="35"/>
      <c r="OU137" s="35"/>
      <c r="OV137" s="35"/>
      <c r="OW137" s="35"/>
      <c r="OX137" s="35"/>
      <c r="OY137" s="35"/>
      <c r="OZ137" s="35"/>
      <c r="PA137" s="35"/>
      <c r="PB137" s="35"/>
      <c r="PC137" s="35"/>
      <c r="PD137" s="35"/>
      <c r="PE137" s="35">
        <v>6</v>
      </c>
      <c r="PF137" s="35"/>
      <c r="PG137" s="35"/>
      <c r="PH137" s="35"/>
      <c r="PI137" s="35"/>
      <c r="PJ137" s="35"/>
      <c r="PK137" s="35"/>
      <c r="PL137" s="35"/>
      <c r="PM137" s="35"/>
      <c r="PN137" s="35"/>
      <c r="PO137" s="35"/>
      <c r="PP137" s="35"/>
      <c r="PQ137" s="35"/>
      <c r="PR137" s="35"/>
      <c r="PS137" s="35"/>
      <c r="PT137" s="35"/>
      <c r="PU137" s="35"/>
      <c r="PV137" s="35"/>
      <c r="PW137" s="35"/>
      <c r="PX137" s="35"/>
      <c r="PY137" s="35"/>
      <c r="PZ137" s="35"/>
      <c r="QA137" s="35"/>
      <c r="QB137" s="35"/>
      <c r="QC137" s="35"/>
      <c r="QD137" s="35"/>
      <c r="QE137" s="35"/>
      <c r="QF137" s="35">
        <v>2</v>
      </c>
      <c r="QG137" s="35"/>
      <c r="QH137" s="35"/>
      <c r="QI137" s="35"/>
      <c r="QJ137" s="35"/>
      <c r="QK137" s="35"/>
      <c r="QL137" s="35"/>
      <c r="QM137" s="35"/>
      <c r="QN137" s="35"/>
      <c r="QO137" s="35"/>
      <c r="QP137" s="35"/>
      <c r="QQ137" s="35"/>
      <c r="QR137" s="35"/>
      <c r="QS137" s="35"/>
      <c r="QT137" s="35"/>
      <c r="QU137" s="35"/>
      <c r="QV137" s="35"/>
      <c r="QW137" s="35"/>
      <c r="QX137" s="35"/>
      <c r="QY137" s="35"/>
      <c r="QZ137" s="35"/>
      <c r="RA137" s="35"/>
      <c r="RB137" s="35"/>
      <c r="RC137" s="35"/>
      <c r="RD137" s="35"/>
      <c r="RE137" s="35"/>
      <c r="RF137" s="35"/>
      <c r="RG137" s="35"/>
      <c r="RH137" s="35"/>
      <c r="RI137" s="35"/>
      <c r="RJ137" s="35"/>
      <c r="RK137" s="35"/>
      <c r="RL137" s="35"/>
      <c r="RM137" s="35"/>
      <c r="RN137" s="35"/>
      <c r="RO137" s="35"/>
      <c r="RP137" s="35"/>
      <c r="RQ137" s="35"/>
      <c r="RR137" s="35"/>
      <c r="RS137" s="35"/>
      <c r="RT137" s="35"/>
      <c r="RU137" s="35"/>
      <c r="RV137" s="35"/>
      <c r="RW137" s="35"/>
      <c r="RX137" s="35"/>
      <c r="RY137" s="35"/>
      <c r="RZ137" s="35"/>
      <c r="SA137" s="35"/>
      <c r="SB137" s="35"/>
      <c r="SC137" s="35">
        <v>1</v>
      </c>
      <c r="SD137" s="35"/>
      <c r="SE137" s="35"/>
      <c r="SF137" s="35"/>
      <c r="SG137" s="35"/>
      <c r="SH137" s="35"/>
      <c r="SI137" s="35"/>
      <c r="SJ137" s="35"/>
      <c r="SK137" s="35"/>
      <c r="SL137" s="35"/>
      <c r="SM137" s="35"/>
      <c r="SN137" s="35"/>
      <c r="SO137" s="35"/>
      <c r="SP137" s="35"/>
      <c r="SQ137" s="35"/>
      <c r="SR137" s="35"/>
      <c r="SS137" s="35"/>
      <c r="ST137" s="35"/>
      <c r="SU137" s="35"/>
      <c r="SV137" s="35"/>
      <c r="SW137" s="35"/>
      <c r="SX137" s="35"/>
      <c r="SY137" s="35"/>
      <c r="SZ137" s="35"/>
      <c r="TA137" s="35"/>
      <c r="TB137" s="35"/>
      <c r="TC137" s="35"/>
      <c r="TD137" s="35"/>
      <c r="TE137" s="35"/>
      <c r="TF137" s="35"/>
      <c r="TG137" s="35"/>
      <c r="TH137" s="35"/>
      <c r="TI137" s="35"/>
      <c r="TJ137" s="35"/>
      <c r="TK137" s="35"/>
      <c r="TL137" s="35"/>
      <c r="TM137" s="35"/>
      <c r="TN137" s="35"/>
      <c r="TO137" s="35"/>
      <c r="TP137" s="35"/>
      <c r="TQ137" s="35"/>
      <c r="TR137" s="35"/>
      <c r="TS137" s="35"/>
      <c r="TT137" s="35"/>
      <c r="TU137" s="35"/>
      <c r="TV137" s="35"/>
      <c r="TW137" s="35"/>
      <c r="TX137" s="35"/>
      <c r="TY137" s="35"/>
      <c r="TZ137" s="35"/>
      <c r="UA137" s="35"/>
      <c r="UB137" s="35"/>
      <c r="UC137" s="35"/>
      <c r="UD137" s="35"/>
      <c r="UE137" s="35"/>
      <c r="UF137" s="35"/>
      <c r="UG137" s="35"/>
      <c r="UH137" s="35"/>
      <c r="UI137" s="35"/>
      <c r="UJ137" s="35"/>
      <c r="UK137" s="35"/>
      <c r="UL137" s="35"/>
      <c r="UM137" s="35"/>
      <c r="UN137" s="35"/>
      <c r="UO137" s="35"/>
      <c r="UP137" s="35"/>
      <c r="UQ137" s="35"/>
      <c r="UR137" s="35"/>
      <c r="US137" s="35"/>
      <c r="UT137" s="35"/>
      <c r="UU137" s="35"/>
      <c r="UV137" s="35">
        <v>1</v>
      </c>
      <c r="UW137" s="35"/>
      <c r="UX137" s="35"/>
      <c r="UY137" s="35"/>
      <c r="UZ137" s="35"/>
      <c r="VA137" s="35"/>
      <c r="VB137" s="35"/>
      <c r="VC137" s="35"/>
      <c r="VD137" s="35"/>
      <c r="VE137" s="35"/>
      <c r="VF137" s="35"/>
      <c r="VG137" s="35"/>
      <c r="VH137" s="35"/>
      <c r="VI137" s="35"/>
      <c r="VJ137" s="35"/>
      <c r="VK137" s="35"/>
      <c r="VL137" s="35"/>
      <c r="VM137" s="35"/>
      <c r="VN137" s="35"/>
      <c r="VO137" s="35"/>
      <c r="VP137" s="35"/>
      <c r="VQ137" s="35"/>
      <c r="VR137" s="35"/>
      <c r="VS137" s="35"/>
      <c r="VT137" s="35"/>
      <c r="VU137" s="35"/>
      <c r="VV137" s="35"/>
      <c r="VW137" s="35"/>
      <c r="VX137" s="35"/>
      <c r="VY137" s="35"/>
      <c r="VZ137" s="35"/>
      <c r="WA137" s="35"/>
      <c r="WB137" s="35"/>
      <c r="WC137" s="35"/>
      <c r="WD137" s="35"/>
      <c r="WE137" s="35"/>
      <c r="WF137" s="35"/>
      <c r="WG137" s="35"/>
      <c r="WH137" s="35"/>
      <c r="WI137" s="35"/>
      <c r="WJ137" s="35"/>
      <c r="WK137" s="35"/>
      <c r="WL137" s="35"/>
      <c r="WM137" s="35"/>
      <c r="WN137" s="35"/>
      <c r="WO137" s="35"/>
      <c r="WP137" s="35"/>
      <c r="WQ137" s="35"/>
      <c r="WR137" s="35"/>
      <c r="WS137" s="35"/>
      <c r="WT137" s="35"/>
      <c r="WU137" s="35"/>
      <c r="WV137" s="35"/>
      <c r="WW137" s="35"/>
      <c r="WX137" s="35"/>
      <c r="WY137" s="35"/>
      <c r="WZ137" s="35"/>
      <c r="XA137" s="35"/>
      <c r="XB137" s="35"/>
      <c r="XC137" s="35"/>
      <c r="XD137" s="35"/>
      <c r="XE137" s="35"/>
      <c r="XF137" s="35"/>
      <c r="XG137" s="35"/>
      <c r="XH137" s="35"/>
      <c r="XI137" s="35"/>
      <c r="XJ137" s="35"/>
      <c r="XK137" s="35"/>
      <c r="XL137" s="35"/>
      <c r="XM137" s="35"/>
      <c r="XN137" s="35"/>
      <c r="XO137" s="35"/>
      <c r="XP137" s="35"/>
      <c r="XQ137" s="35"/>
      <c r="XR137" s="35"/>
      <c r="XS137" s="35"/>
      <c r="XT137" s="35"/>
      <c r="XU137" s="35"/>
      <c r="XV137" s="35"/>
      <c r="XW137" s="35"/>
      <c r="XX137" s="35"/>
      <c r="XY137" s="35"/>
      <c r="XZ137" s="35"/>
      <c r="YA137" s="35"/>
      <c r="YB137" s="35"/>
      <c r="YC137" s="35"/>
      <c r="YD137" s="35"/>
      <c r="YE137" s="35"/>
      <c r="YF137" s="35"/>
      <c r="YG137" s="35"/>
      <c r="YH137" s="35"/>
      <c r="YI137" s="35"/>
      <c r="YJ137" s="35"/>
      <c r="YK137" s="35"/>
      <c r="YL137" s="35"/>
      <c r="YM137" s="35"/>
      <c r="YN137" s="35"/>
      <c r="YO137" s="35"/>
      <c r="YP137" s="35"/>
      <c r="YQ137" s="35"/>
      <c r="YR137" s="35"/>
      <c r="YS137" s="35"/>
      <c r="YT137" s="35"/>
      <c r="YU137" s="35"/>
      <c r="YV137" s="35"/>
      <c r="YW137" s="35"/>
      <c r="YX137" s="35"/>
      <c r="YY137" s="35"/>
      <c r="YZ137" s="35"/>
      <c r="ZA137" s="35"/>
      <c r="ZB137" s="35"/>
      <c r="ZC137" s="35"/>
      <c r="ZD137" s="35"/>
      <c r="ZE137" s="35"/>
      <c r="ZF137" s="35"/>
      <c r="ZG137" s="35"/>
      <c r="ZH137" s="35"/>
      <c r="ZI137" s="35"/>
      <c r="ZJ137" s="35"/>
      <c r="ZK137" s="35"/>
      <c r="ZL137" s="35"/>
      <c r="ZM137" s="35"/>
      <c r="ZN137" s="35"/>
      <c r="ZO137" s="35"/>
      <c r="ZP137" s="35"/>
      <c r="ZQ137" s="35"/>
      <c r="ZR137" s="35"/>
      <c r="ZS137" s="35"/>
      <c r="ZT137" s="35"/>
      <c r="ZU137" s="35"/>
      <c r="ZV137" s="35"/>
      <c r="ZW137" s="35"/>
      <c r="ZX137" s="35"/>
      <c r="ZY137" s="35"/>
      <c r="ZZ137" s="35"/>
      <c r="AAA137" s="35"/>
      <c r="AAB137" s="35"/>
      <c r="AAC137" s="35"/>
      <c r="AAD137" s="35"/>
      <c r="AAE137" s="35"/>
      <c r="AAF137" s="35"/>
      <c r="AAG137" s="35"/>
      <c r="AAH137" s="35"/>
      <c r="AAI137" s="35"/>
      <c r="AAJ137" s="35"/>
      <c r="AAK137" s="35"/>
      <c r="AAL137" s="35"/>
      <c r="AAM137" s="35"/>
      <c r="AAN137" s="35"/>
      <c r="AAO137" s="35"/>
      <c r="AAP137" s="35"/>
      <c r="AAQ137" s="35"/>
      <c r="AAR137" s="35"/>
      <c r="AAS137" s="35"/>
      <c r="AAT137" s="35"/>
      <c r="AAU137" s="35"/>
      <c r="AAV137" s="35"/>
      <c r="AAW137" s="35"/>
      <c r="AAX137" s="35"/>
      <c r="AAY137" s="35"/>
      <c r="AAZ137" s="35"/>
      <c r="ABA137" s="35"/>
      <c r="ABB137" s="35"/>
      <c r="ABC137" s="35"/>
      <c r="ABD137" s="35"/>
      <c r="ABE137" s="35"/>
      <c r="ABF137" s="35"/>
      <c r="ABG137" s="35"/>
      <c r="ABH137" s="35"/>
      <c r="ABI137" s="35"/>
      <c r="ABJ137" s="35"/>
      <c r="ABK137" s="35"/>
      <c r="ABL137" s="35"/>
      <c r="ABM137" s="35"/>
      <c r="ABN137" s="35"/>
      <c r="ABO137" s="35"/>
      <c r="ABP137" s="35"/>
      <c r="ABQ137" s="35">
        <v>2</v>
      </c>
      <c r="ABR137" s="35"/>
      <c r="ABS137" s="35"/>
      <c r="ABT137" s="35"/>
      <c r="ABU137" s="35"/>
      <c r="ABV137" s="35"/>
      <c r="ABW137" s="35"/>
      <c r="ABX137" s="35"/>
      <c r="ABY137" s="35"/>
      <c r="ABZ137" s="35"/>
      <c r="ACA137" s="35"/>
      <c r="ACB137" s="35"/>
      <c r="ACC137" s="35"/>
      <c r="ACD137" s="35"/>
      <c r="ACE137" s="35"/>
      <c r="ACF137" s="35"/>
      <c r="ACG137" s="35"/>
      <c r="ACH137" s="35"/>
      <c r="ACI137" s="35"/>
      <c r="ACJ137" s="35"/>
      <c r="ACK137" s="35"/>
      <c r="ACL137" s="35"/>
      <c r="ACM137" s="35"/>
      <c r="ACN137" s="35"/>
      <c r="ACO137" s="35"/>
      <c r="ACP137" s="35"/>
      <c r="ACQ137" s="35">
        <v>2</v>
      </c>
      <c r="ACR137" s="35"/>
      <c r="ACS137" s="35"/>
      <c r="ACT137" s="35"/>
      <c r="ACU137" s="35"/>
      <c r="ACV137" s="35"/>
      <c r="ACW137" s="35"/>
      <c r="ACX137" s="35"/>
      <c r="ACY137" s="35"/>
      <c r="ACZ137" s="35">
        <v>2</v>
      </c>
      <c r="ADA137" s="35"/>
      <c r="ADB137" s="35"/>
      <c r="ADC137" s="35"/>
      <c r="ADD137" s="35"/>
      <c r="ADE137" s="35"/>
      <c r="ADF137" s="35"/>
      <c r="ADG137" s="35"/>
      <c r="ADH137" s="35"/>
      <c r="ADI137" s="35"/>
      <c r="ADJ137" s="35"/>
      <c r="ADK137" s="35"/>
      <c r="ADL137" s="35"/>
      <c r="ADM137" s="35"/>
      <c r="ADN137" s="35"/>
      <c r="ADO137" s="35"/>
      <c r="ADP137" s="35"/>
      <c r="ADQ137" s="35"/>
      <c r="ADR137" s="35"/>
      <c r="ADS137" s="35"/>
      <c r="ADT137" s="35"/>
      <c r="ADU137" s="35"/>
      <c r="ADV137" s="35"/>
      <c r="ADW137" s="35"/>
      <c r="ADX137" s="35"/>
      <c r="ADY137" s="26">
        <f t="shared" si="7"/>
        <v>0</v>
      </c>
      <c r="ADZ137" s="5"/>
    </row>
    <row r="138" spans="1:806" s="33" customFormat="1" ht="12" customHeight="1" x14ac:dyDescent="0.2">
      <c r="A138" s="51" t="s">
        <v>25</v>
      </c>
      <c r="B138" s="65">
        <f t="shared" si="6"/>
        <v>0</v>
      </c>
      <c r="C138" s="57">
        <v>1</v>
      </c>
      <c r="D138" s="60">
        <v>44634</v>
      </c>
      <c r="E138" s="67">
        <v>29.55</v>
      </c>
      <c r="F138" s="67">
        <f t="shared" si="5"/>
        <v>0</v>
      </c>
      <c r="G138" s="6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15"/>
      <c r="BF138" s="15"/>
      <c r="BG138" s="136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5"/>
      <c r="BY138" s="35"/>
      <c r="BZ138" s="35"/>
      <c r="CA138" s="35"/>
      <c r="CB138" s="35"/>
      <c r="CC138" s="35"/>
      <c r="CD138" s="35"/>
      <c r="CE138" s="35"/>
      <c r="CF138" s="35"/>
      <c r="CG138" s="35"/>
      <c r="CH138" s="35"/>
      <c r="CI138" s="35"/>
      <c r="CJ138" s="35"/>
      <c r="CK138" s="35"/>
      <c r="CL138" s="35"/>
      <c r="CM138" s="35"/>
      <c r="CN138" s="35"/>
      <c r="CO138" s="35"/>
      <c r="CP138" s="35"/>
      <c r="CQ138" s="35"/>
      <c r="CR138" s="35"/>
      <c r="CS138" s="35"/>
      <c r="CT138" s="35"/>
      <c r="CU138" s="35"/>
      <c r="CV138" s="35"/>
      <c r="CW138" s="35"/>
      <c r="CX138" s="35"/>
      <c r="CY138" s="35"/>
      <c r="CZ138" s="35"/>
      <c r="DA138" s="35"/>
      <c r="DB138" s="35"/>
      <c r="DC138" s="35"/>
      <c r="DD138" s="35"/>
      <c r="DE138" s="35"/>
      <c r="DF138" s="35"/>
      <c r="DG138" s="35"/>
      <c r="DH138" s="35"/>
      <c r="DI138" s="35"/>
      <c r="DJ138" s="35"/>
      <c r="DK138" s="35"/>
      <c r="DL138" s="35"/>
      <c r="DM138" s="35"/>
      <c r="DN138" s="35"/>
      <c r="DO138" s="35"/>
      <c r="DP138" s="35"/>
      <c r="DQ138" s="35"/>
      <c r="DR138" s="35"/>
      <c r="DS138" s="35"/>
      <c r="DT138" s="35"/>
      <c r="DU138" s="35"/>
      <c r="DV138" s="35"/>
      <c r="DW138" s="35"/>
      <c r="DX138" s="35"/>
      <c r="DY138" s="35"/>
      <c r="DZ138" s="35"/>
      <c r="EA138" s="35"/>
      <c r="EB138" s="35"/>
      <c r="EC138" s="35"/>
      <c r="ED138" s="35"/>
      <c r="EE138" s="35"/>
      <c r="EF138" s="35"/>
      <c r="EG138" s="35"/>
      <c r="EH138" s="35"/>
      <c r="EI138" s="35"/>
      <c r="EJ138" s="35"/>
      <c r="EK138" s="35"/>
      <c r="EL138" s="35"/>
      <c r="EM138" s="35"/>
      <c r="EN138" s="35"/>
      <c r="EO138" s="35"/>
      <c r="EP138" s="35"/>
      <c r="EQ138" s="35"/>
      <c r="ER138" s="35"/>
      <c r="ES138" s="35"/>
      <c r="ET138" s="35"/>
      <c r="EU138" s="35"/>
      <c r="EV138" s="35"/>
      <c r="EW138" s="35"/>
      <c r="EX138" s="35"/>
      <c r="EY138" s="35"/>
      <c r="EZ138" s="35"/>
      <c r="FA138" s="35"/>
      <c r="FB138" s="35"/>
      <c r="FC138" s="35"/>
      <c r="FD138" s="35"/>
      <c r="FE138" s="35"/>
      <c r="FF138" s="35"/>
      <c r="FG138" s="35"/>
      <c r="FH138" s="35"/>
      <c r="FI138" s="35"/>
      <c r="FJ138" s="35"/>
      <c r="FK138" s="35"/>
      <c r="FL138" s="35"/>
      <c r="FM138" s="35"/>
      <c r="FN138" s="35"/>
      <c r="FO138" s="35"/>
      <c r="FP138" s="35"/>
      <c r="FQ138" s="35"/>
      <c r="FR138" s="35"/>
      <c r="FS138" s="35"/>
      <c r="FT138" s="35"/>
      <c r="FU138" s="35"/>
      <c r="FV138" s="35"/>
      <c r="FW138" s="35"/>
      <c r="FX138" s="35"/>
      <c r="FY138" s="35"/>
      <c r="FZ138" s="35"/>
      <c r="GA138" s="35"/>
      <c r="GB138" s="35"/>
      <c r="GC138" s="35"/>
      <c r="GD138" s="35"/>
      <c r="GE138" s="35"/>
      <c r="GF138" s="35"/>
      <c r="GG138" s="35"/>
      <c r="GH138" s="35"/>
      <c r="GI138" s="35"/>
      <c r="GJ138" s="35"/>
      <c r="GK138" s="35"/>
      <c r="GL138" s="35"/>
      <c r="GM138" s="35"/>
      <c r="GN138" s="35"/>
      <c r="GO138" s="35"/>
      <c r="GP138" s="35"/>
      <c r="GQ138" s="35"/>
      <c r="GR138" s="35"/>
      <c r="GS138" s="35"/>
      <c r="GT138" s="35"/>
      <c r="GU138" s="35"/>
      <c r="GV138" s="35"/>
      <c r="GW138" s="35"/>
      <c r="GX138" s="35"/>
      <c r="GY138" s="35"/>
      <c r="GZ138" s="35"/>
      <c r="HA138" s="35"/>
      <c r="HB138" s="35"/>
      <c r="HC138" s="35"/>
      <c r="HD138" s="35"/>
      <c r="HE138" s="35"/>
      <c r="HF138" s="35"/>
      <c r="HG138" s="35"/>
      <c r="HH138" s="35"/>
      <c r="HI138" s="35"/>
      <c r="HJ138" s="35"/>
      <c r="HK138" s="35"/>
      <c r="HL138" s="35"/>
      <c r="HM138" s="35"/>
      <c r="HN138" s="35"/>
      <c r="HO138" s="35"/>
      <c r="HP138" s="35"/>
      <c r="HQ138" s="35"/>
      <c r="HR138" s="35"/>
      <c r="HS138" s="35"/>
      <c r="HT138" s="35"/>
      <c r="HU138" s="35"/>
      <c r="HV138" s="35"/>
      <c r="HW138" s="35"/>
      <c r="HX138" s="35"/>
      <c r="HY138" s="35"/>
      <c r="HZ138" s="35"/>
      <c r="IA138" s="35"/>
      <c r="IB138" s="35"/>
      <c r="IC138" s="35"/>
      <c r="ID138" s="35"/>
      <c r="IE138" s="35"/>
      <c r="IF138" s="35"/>
      <c r="IG138" s="35"/>
      <c r="IH138" s="35"/>
      <c r="II138" s="35"/>
      <c r="IJ138" s="35"/>
      <c r="IK138" s="35"/>
      <c r="IL138" s="35"/>
      <c r="IM138" s="35"/>
      <c r="IN138" s="35"/>
      <c r="IO138" s="35"/>
      <c r="IP138" s="35"/>
      <c r="IQ138" s="35"/>
      <c r="IR138" s="35"/>
      <c r="IS138" s="35"/>
      <c r="IT138" s="35"/>
      <c r="IU138" s="35"/>
      <c r="IV138" s="35"/>
      <c r="IW138" s="35"/>
      <c r="IX138" s="35"/>
      <c r="IY138" s="35"/>
      <c r="IZ138" s="35"/>
      <c r="JA138" s="35"/>
      <c r="JB138" s="35"/>
      <c r="JC138" s="35"/>
      <c r="JD138" s="35"/>
      <c r="JE138" s="35"/>
      <c r="JF138" s="35"/>
      <c r="JG138" s="35"/>
      <c r="JH138" s="35"/>
      <c r="JI138" s="35"/>
      <c r="JJ138" s="35"/>
      <c r="JK138" s="35"/>
      <c r="JL138" s="35"/>
      <c r="JM138" s="35"/>
      <c r="JN138" s="35"/>
      <c r="JO138" s="35"/>
      <c r="JP138" s="35"/>
      <c r="JQ138" s="35"/>
      <c r="JR138" s="35"/>
      <c r="JS138" s="35"/>
      <c r="JT138" s="35"/>
      <c r="JU138" s="35"/>
      <c r="JV138" s="35"/>
      <c r="JW138" s="35"/>
      <c r="JX138" s="35"/>
      <c r="JY138" s="35"/>
      <c r="JZ138" s="35"/>
      <c r="KA138" s="35"/>
      <c r="KB138" s="35"/>
      <c r="KC138" s="35"/>
      <c r="KD138" s="35"/>
      <c r="KE138" s="35"/>
      <c r="KF138" s="35"/>
      <c r="KG138" s="35"/>
      <c r="KH138" s="35"/>
      <c r="KI138" s="35"/>
      <c r="KJ138" s="35"/>
      <c r="KK138" s="35"/>
      <c r="KL138" s="35"/>
      <c r="KM138" s="35"/>
      <c r="KN138" s="35"/>
      <c r="KO138" s="35"/>
      <c r="KP138" s="35"/>
      <c r="KQ138" s="35"/>
      <c r="KR138" s="35"/>
      <c r="KS138" s="35"/>
      <c r="KT138" s="35"/>
      <c r="KU138" s="35"/>
      <c r="KV138" s="35"/>
      <c r="KW138" s="35"/>
      <c r="KX138" s="35"/>
      <c r="KY138" s="35"/>
      <c r="KZ138" s="35"/>
      <c r="LA138" s="35"/>
      <c r="LB138" s="35"/>
      <c r="LC138" s="35"/>
      <c r="LD138" s="35"/>
      <c r="LE138" s="35"/>
      <c r="LF138" s="35"/>
      <c r="LG138" s="35"/>
      <c r="LH138" s="35"/>
      <c r="LI138" s="35"/>
      <c r="LJ138" s="35"/>
      <c r="LK138" s="35"/>
      <c r="LL138" s="35"/>
      <c r="LM138" s="35"/>
      <c r="LN138" s="35"/>
      <c r="LO138" s="35"/>
      <c r="LP138" s="35"/>
      <c r="LQ138" s="35"/>
      <c r="LR138" s="35"/>
      <c r="LS138" s="35"/>
      <c r="LT138" s="35"/>
      <c r="LU138" s="35"/>
      <c r="LV138" s="35"/>
      <c r="LW138" s="35"/>
      <c r="LX138" s="35"/>
      <c r="LY138" s="35"/>
      <c r="LZ138" s="35"/>
      <c r="MA138" s="35"/>
      <c r="MB138" s="35"/>
      <c r="MC138" s="35"/>
      <c r="MD138" s="35"/>
      <c r="ME138" s="35"/>
      <c r="MF138" s="35"/>
      <c r="MG138" s="35"/>
      <c r="MH138" s="35"/>
      <c r="MI138" s="35"/>
      <c r="MJ138" s="35"/>
      <c r="MK138" s="35"/>
      <c r="ML138" s="35"/>
      <c r="MM138" s="35"/>
      <c r="MN138" s="35"/>
      <c r="MO138" s="35"/>
      <c r="MP138" s="35"/>
      <c r="MQ138" s="35"/>
      <c r="MR138" s="35"/>
      <c r="MS138" s="35"/>
      <c r="MT138" s="35"/>
      <c r="MU138" s="35"/>
      <c r="MV138" s="35"/>
      <c r="MW138" s="35"/>
      <c r="MX138" s="35"/>
      <c r="MY138" s="35"/>
      <c r="MZ138" s="35"/>
      <c r="NA138" s="35"/>
      <c r="NB138" s="35"/>
      <c r="NC138" s="35"/>
      <c r="ND138" s="35"/>
      <c r="NE138" s="35"/>
      <c r="NF138" s="35"/>
      <c r="NG138" s="35"/>
      <c r="NH138" s="35"/>
      <c r="NI138" s="35"/>
      <c r="NJ138" s="35"/>
      <c r="NK138" s="35"/>
      <c r="NL138" s="35"/>
      <c r="NM138" s="35"/>
      <c r="NN138" s="35"/>
      <c r="NO138" s="35"/>
      <c r="NP138" s="35"/>
      <c r="NQ138" s="35"/>
      <c r="NR138" s="35"/>
      <c r="NS138" s="35"/>
      <c r="NT138" s="35"/>
      <c r="NU138" s="35"/>
      <c r="NV138" s="35"/>
      <c r="NW138" s="35"/>
      <c r="NX138" s="35"/>
      <c r="NY138" s="35"/>
      <c r="NZ138" s="35"/>
      <c r="OA138" s="35"/>
      <c r="OB138" s="35"/>
      <c r="OC138" s="35"/>
      <c r="OD138" s="35"/>
      <c r="OE138" s="35"/>
      <c r="OF138" s="35"/>
      <c r="OG138" s="35"/>
      <c r="OH138" s="35"/>
      <c r="OI138" s="35"/>
      <c r="OJ138" s="35"/>
      <c r="OK138" s="35"/>
      <c r="OL138" s="35"/>
      <c r="OM138" s="35"/>
      <c r="ON138" s="35"/>
      <c r="OO138" s="35"/>
      <c r="OP138" s="35"/>
      <c r="OQ138" s="35"/>
      <c r="OR138" s="35"/>
      <c r="OS138" s="35"/>
      <c r="OT138" s="35"/>
      <c r="OU138" s="35"/>
      <c r="OV138" s="35"/>
      <c r="OW138" s="35"/>
      <c r="OX138" s="35"/>
      <c r="OY138" s="35"/>
      <c r="OZ138" s="35"/>
      <c r="PA138" s="35"/>
      <c r="PB138" s="35"/>
      <c r="PC138" s="35"/>
      <c r="PD138" s="35"/>
      <c r="PE138" s="35"/>
      <c r="PF138" s="35"/>
      <c r="PG138" s="35"/>
      <c r="PH138" s="35"/>
      <c r="PI138" s="35"/>
      <c r="PJ138" s="35"/>
      <c r="PK138" s="35"/>
      <c r="PL138" s="35"/>
      <c r="PM138" s="35"/>
      <c r="PN138" s="35"/>
      <c r="PO138" s="35"/>
      <c r="PP138" s="35"/>
      <c r="PQ138" s="35"/>
      <c r="PR138" s="35"/>
      <c r="PS138" s="35"/>
      <c r="PT138" s="35"/>
      <c r="PU138" s="35"/>
      <c r="PV138" s="35"/>
      <c r="PW138" s="35"/>
      <c r="PX138" s="35"/>
      <c r="PY138" s="35"/>
      <c r="PZ138" s="35"/>
      <c r="QA138" s="35"/>
      <c r="QB138" s="35"/>
      <c r="QC138" s="35"/>
      <c r="QD138" s="35"/>
      <c r="QE138" s="35"/>
      <c r="QF138" s="35"/>
      <c r="QG138" s="35"/>
      <c r="QH138" s="35"/>
      <c r="QI138" s="35"/>
      <c r="QJ138" s="35"/>
      <c r="QK138" s="35"/>
      <c r="QL138" s="35"/>
      <c r="QM138" s="35"/>
      <c r="QN138" s="35"/>
      <c r="QO138" s="35"/>
      <c r="QP138" s="35"/>
      <c r="QQ138" s="35"/>
      <c r="QR138" s="35"/>
      <c r="QS138" s="35"/>
      <c r="QT138" s="35"/>
      <c r="QU138" s="35"/>
      <c r="QV138" s="35"/>
      <c r="QW138" s="35"/>
      <c r="QX138" s="35"/>
      <c r="QY138" s="35"/>
      <c r="QZ138" s="35"/>
      <c r="RA138" s="35"/>
      <c r="RB138" s="35"/>
      <c r="RC138" s="35"/>
      <c r="RD138" s="35"/>
      <c r="RE138" s="35"/>
      <c r="RF138" s="35"/>
      <c r="RG138" s="35"/>
      <c r="RH138" s="35"/>
      <c r="RI138" s="35"/>
      <c r="RJ138" s="35"/>
      <c r="RK138" s="35"/>
      <c r="RL138" s="35"/>
      <c r="RM138" s="35"/>
      <c r="RN138" s="35"/>
      <c r="RO138" s="35"/>
      <c r="RP138" s="35"/>
      <c r="RQ138" s="35"/>
      <c r="RR138" s="35"/>
      <c r="RS138" s="35"/>
      <c r="RT138" s="35"/>
      <c r="RU138" s="35"/>
      <c r="RV138" s="35"/>
      <c r="RW138" s="35"/>
      <c r="RX138" s="35"/>
      <c r="RY138" s="35"/>
      <c r="RZ138" s="35"/>
      <c r="SA138" s="35"/>
      <c r="SB138" s="35"/>
      <c r="SC138" s="35"/>
      <c r="SD138" s="35"/>
      <c r="SE138" s="35"/>
      <c r="SF138" s="35"/>
      <c r="SG138" s="35">
        <v>1</v>
      </c>
      <c r="SH138" s="35"/>
      <c r="SI138" s="35"/>
      <c r="SJ138" s="35"/>
      <c r="SK138" s="35"/>
      <c r="SL138" s="35"/>
      <c r="SM138" s="35"/>
      <c r="SN138" s="35"/>
      <c r="SO138" s="35"/>
      <c r="SP138" s="35"/>
      <c r="SQ138" s="35"/>
      <c r="SR138" s="35"/>
      <c r="SS138" s="35"/>
      <c r="ST138" s="35"/>
      <c r="SU138" s="35"/>
      <c r="SV138" s="35"/>
      <c r="SW138" s="35"/>
      <c r="SX138" s="35"/>
      <c r="SY138" s="35"/>
      <c r="SZ138" s="35"/>
      <c r="TA138" s="35"/>
      <c r="TB138" s="35"/>
      <c r="TC138" s="35"/>
      <c r="TD138" s="35"/>
      <c r="TE138" s="35"/>
      <c r="TF138" s="35"/>
      <c r="TG138" s="35"/>
      <c r="TH138" s="35"/>
      <c r="TI138" s="35"/>
      <c r="TJ138" s="35"/>
      <c r="TK138" s="35"/>
      <c r="TL138" s="35"/>
      <c r="TM138" s="35"/>
      <c r="TN138" s="35"/>
      <c r="TO138" s="35"/>
      <c r="TP138" s="35"/>
      <c r="TQ138" s="35"/>
      <c r="TR138" s="35"/>
      <c r="TS138" s="35"/>
      <c r="TT138" s="35"/>
      <c r="TU138" s="35"/>
      <c r="TV138" s="35"/>
      <c r="TW138" s="35"/>
      <c r="TX138" s="35"/>
      <c r="TY138" s="35"/>
      <c r="TZ138" s="35"/>
      <c r="UA138" s="35"/>
      <c r="UB138" s="35"/>
      <c r="UC138" s="35"/>
      <c r="UD138" s="35"/>
      <c r="UE138" s="35"/>
      <c r="UF138" s="35"/>
      <c r="UG138" s="35"/>
      <c r="UH138" s="35"/>
      <c r="UI138" s="35"/>
      <c r="UJ138" s="35"/>
      <c r="UK138" s="35"/>
      <c r="UL138" s="35"/>
      <c r="UM138" s="35"/>
      <c r="UN138" s="35"/>
      <c r="UO138" s="35"/>
      <c r="UP138" s="35"/>
      <c r="UQ138" s="35"/>
      <c r="UR138" s="35"/>
      <c r="US138" s="35"/>
      <c r="UT138" s="35"/>
      <c r="UU138" s="35"/>
      <c r="UV138" s="35">
        <v>1</v>
      </c>
      <c r="UW138" s="35"/>
      <c r="UX138" s="35"/>
      <c r="UY138" s="35"/>
      <c r="UZ138" s="35"/>
      <c r="VA138" s="35"/>
      <c r="VB138" s="35"/>
      <c r="VC138" s="35"/>
      <c r="VD138" s="35"/>
      <c r="VE138" s="35"/>
      <c r="VF138" s="35"/>
      <c r="VG138" s="35"/>
      <c r="VH138" s="35"/>
      <c r="VI138" s="35"/>
      <c r="VJ138" s="35"/>
      <c r="VK138" s="35"/>
      <c r="VL138" s="35"/>
      <c r="VM138" s="35"/>
      <c r="VN138" s="35"/>
      <c r="VO138" s="35"/>
      <c r="VP138" s="35"/>
      <c r="VQ138" s="35"/>
      <c r="VR138" s="35"/>
      <c r="VS138" s="35"/>
      <c r="VT138" s="35"/>
      <c r="VU138" s="35"/>
      <c r="VV138" s="35"/>
      <c r="VW138" s="35"/>
      <c r="VX138" s="35"/>
      <c r="VY138" s="35"/>
      <c r="VZ138" s="35"/>
      <c r="WA138" s="35"/>
      <c r="WB138" s="35"/>
      <c r="WC138" s="35"/>
      <c r="WD138" s="35"/>
      <c r="WE138" s="35"/>
      <c r="WF138" s="35"/>
      <c r="WG138" s="35"/>
      <c r="WH138" s="35"/>
      <c r="WI138" s="35"/>
      <c r="WJ138" s="35"/>
      <c r="WK138" s="35"/>
      <c r="WL138" s="35"/>
      <c r="WM138" s="35"/>
      <c r="WN138" s="35"/>
      <c r="WO138" s="35"/>
      <c r="WP138" s="35"/>
      <c r="WQ138" s="35"/>
      <c r="WR138" s="35"/>
      <c r="WS138" s="35"/>
      <c r="WT138" s="35"/>
      <c r="WU138" s="35"/>
      <c r="WV138" s="35"/>
      <c r="WW138" s="35"/>
      <c r="WX138" s="35"/>
      <c r="WY138" s="35"/>
      <c r="WZ138" s="35"/>
      <c r="XA138" s="35"/>
      <c r="XB138" s="35"/>
      <c r="XC138" s="35"/>
      <c r="XD138" s="35"/>
      <c r="XE138" s="35"/>
      <c r="XF138" s="35"/>
      <c r="XG138" s="35"/>
      <c r="XH138" s="35"/>
      <c r="XI138" s="35"/>
      <c r="XJ138" s="35"/>
      <c r="XK138" s="35"/>
      <c r="XL138" s="35"/>
      <c r="XM138" s="35"/>
      <c r="XN138" s="35"/>
      <c r="XO138" s="35"/>
      <c r="XP138" s="35"/>
      <c r="XQ138" s="35"/>
      <c r="XR138" s="35"/>
      <c r="XS138" s="35"/>
      <c r="XT138" s="35"/>
      <c r="XU138" s="35"/>
      <c r="XV138" s="35"/>
      <c r="XW138" s="35"/>
      <c r="XX138" s="35"/>
      <c r="XY138" s="35"/>
      <c r="XZ138" s="35"/>
      <c r="YA138" s="35"/>
      <c r="YB138" s="35"/>
      <c r="YC138" s="35"/>
      <c r="YD138" s="35"/>
      <c r="YE138" s="35"/>
      <c r="YF138" s="35"/>
      <c r="YG138" s="35"/>
      <c r="YH138" s="35"/>
      <c r="YI138" s="35"/>
      <c r="YJ138" s="35"/>
      <c r="YK138" s="35"/>
      <c r="YL138" s="35"/>
      <c r="YM138" s="35"/>
      <c r="YN138" s="35"/>
      <c r="YO138" s="35"/>
      <c r="YP138" s="35"/>
      <c r="YQ138" s="35"/>
      <c r="YR138" s="35"/>
      <c r="YS138" s="35"/>
      <c r="YT138" s="35"/>
      <c r="YU138" s="35"/>
      <c r="YV138" s="35"/>
      <c r="YW138" s="35"/>
      <c r="YX138" s="35"/>
      <c r="YY138" s="35"/>
      <c r="YZ138" s="35"/>
      <c r="ZA138" s="35"/>
      <c r="ZB138" s="35"/>
      <c r="ZC138" s="35"/>
      <c r="ZD138" s="35"/>
      <c r="ZE138" s="35"/>
      <c r="ZF138" s="35"/>
      <c r="ZG138" s="35"/>
      <c r="ZH138" s="35"/>
      <c r="ZI138" s="35"/>
      <c r="ZJ138" s="35"/>
      <c r="ZK138" s="35"/>
      <c r="ZL138" s="35"/>
      <c r="ZM138" s="35"/>
      <c r="ZN138" s="35"/>
      <c r="ZO138" s="35"/>
      <c r="ZP138" s="35"/>
      <c r="ZQ138" s="35"/>
      <c r="ZR138" s="35"/>
      <c r="ZS138" s="35"/>
      <c r="ZT138" s="35"/>
      <c r="ZU138" s="35"/>
      <c r="ZV138" s="35"/>
      <c r="ZW138" s="35"/>
      <c r="ZX138" s="35"/>
      <c r="ZY138" s="35"/>
      <c r="ZZ138" s="35"/>
      <c r="AAA138" s="35"/>
      <c r="AAB138" s="35"/>
      <c r="AAC138" s="35"/>
      <c r="AAD138" s="35"/>
      <c r="AAE138" s="35"/>
      <c r="AAF138" s="35"/>
      <c r="AAG138" s="35"/>
      <c r="AAH138" s="35"/>
      <c r="AAI138" s="35"/>
      <c r="AAJ138" s="35"/>
      <c r="AAK138" s="35"/>
      <c r="AAL138" s="35"/>
      <c r="AAM138" s="35"/>
      <c r="AAN138" s="35"/>
      <c r="AAO138" s="35"/>
      <c r="AAP138" s="35"/>
      <c r="AAQ138" s="35"/>
      <c r="AAR138" s="35"/>
      <c r="AAS138" s="35"/>
      <c r="AAT138" s="35"/>
      <c r="AAU138" s="35"/>
      <c r="AAV138" s="35"/>
      <c r="AAW138" s="35"/>
      <c r="AAX138" s="35"/>
      <c r="AAY138" s="35"/>
      <c r="AAZ138" s="35"/>
      <c r="ABA138" s="35"/>
      <c r="ABB138" s="35"/>
      <c r="ABC138" s="35"/>
      <c r="ABD138" s="35"/>
      <c r="ABE138" s="35"/>
      <c r="ABF138" s="35"/>
      <c r="ABG138" s="35"/>
      <c r="ABH138" s="35"/>
      <c r="ABI138" s="35"/>
      <c r="ABJ138" s="35"/>
      <c r="ABK138" s="35"/>
      <c r="ABL138" s="35"/>
      <c r="ABM138" s="35"/>
      <c r="ABN138" s="35"/>
      <c r="ABO138" s="35"/>
      <c r="ABP138" s="35"/>
      <c r="ABQ138" s="35"/>
      <c r="ABR138" s="35"/>
      <c r="ABS138" s="35"/>
      <c r="ABT138" s="35"/>
      <c r="ABU138" s="35"/>
      <c r="ABV138" s="35"/>
      <c r="ABW138" s="35"/>
      <c r="ABX138" s="35"/>
      <c r="ABY138" s="35"/>
      <c r="ABZ138" s="35"/>
      <c r="ACA138" s="35"/>
      <c r="ACB138" s="35"/>
      <c r="ACC138" s="35"/>
      <c r="ACD138" s="35"/>
      <c r="ACE138" s="35"/>
      <c r="ACF138" s="35"/>
      <c r="ACG138" s="35"/>
      <c r="ACH138" s="35"/>
      <c r="ACI138" s="35"/>
      <c r="ACJ138" s="35"/>
      <c r="ACK138" s="35"/>
      <c r="ACL138" s="35"/>
      <c r="ACM138" s="35"/>
      <c r="ACN138" s="35"/>
      <c r="ACO138" s="35"/>
      <c r="ACP138" s="35"/>
      <c r="ACQ138" s="35"/>
      <c r="ACR138" s="35"/>
      <c r="ACS138" s="35"/>
      <c r="ACT138" s="35"/>
      <c r="ACU138" s="35"/>
      <c r="ACV138" s="35"/>
      <c r="ACW138" s="35"/>
      <c r="ACX138" s="35"/>
      <c r="ACY138" s="35"/>
      <c r="ACZ138" s="35"/>
      <c r="ADA138" s="35"/>
      <c r="ADB138" s="35"/>
      <c r="ADC138" s="35"/>
      <c r="ADD138" s="35"/>
      <c r="ADE138" s="35"/>
      <c r="ADF138" s="35"/>
      <c r="ADG138" s="35"/>
      <c r="ADH138" s="35"/>
      <c r="ADI138" s="35"/>
      <c r="ADJ138" s="35"/>
      <c r="ADK138" s="35"/>
      <c r="ADL138" s="35"/>
      <c r="ADM138" s="35"/>
      <c r="ADN138" s="35"/>
      <c r="ADO138" s="35"/>
      <c r="ADP138" s="35"/>
      <c r="ADQ138" s="35"/>
      <c r="ADR138" s="35"/>
      <c r="ADS138" s="35"/>
      <c r="ADT138" s="35"/>
      <c r="ADU138" s="35"/>
      <c r="ADV138" s="35"/>
      <c r="ADW138" s="35"/>
      <c r="ADX138" s="35"/>
      <c r="ADY138" s="26">
        <f t="shared" si="7"/>
        <v>0</v>
      </c>
      <c r="ADZ138" s="5"/>
    </row>
    <row r="139" spans="1:806" s="33" customFormat="1" x14ac:dyDescent="0.2">
      <c r="A139" s="51" t="s">
        <v>466</v>
      </c>
      <c r="B139" s="65">
        <f t="shared" si="6"/>
        <v>0</v>
      </c>
      <c r="C139" s="57">
        <v>0</v>
      </c>
      <c r="D139" s="60">
        <v>44557</v>
      </c>
      <c r="E139" s="67">
        <v>24.68</v>
      </c>
      <c r="F139" s="67">
        <f t="shared" si="5"/>
        <v>0</v>
      </c>
      <c r="G139" s="65">
        <v>7</v>
      </c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15"/>
      <c r="BF139" s="15"/>
      <c r="BG139" s="136"/>
      <c r="BH139" s="35">
        <v>7</v>
      </c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35"/>
      <c r="CF139" s="35"/>
      <c r="CG139" s="35"/>
      <c r="CH139" s="35"/>
      <c r="CI139" s="35"/>
      <c r="CJ139" s="35"/>
      <c r="CK139" s="35"/>
      <c r="CL139" s="35"/>
      <c r="CM139" s="35"/>
      <c r="CN139" s="35"/>
      <c r="CO139" s="35"/>
      <c r="CP139" s="35"/>
      <c r="CQ139" s="35"/>
      <c r="CR139" s="35"/>
      <c r="CS139" s="35"/>
      <c r="CT139" s="35"/>
      <c r="CU139" s="35"/>
      <c r="CV139" s="35"/>
      <c r="CW139" s="35"/>
      <c r="CX139" s="35"/>
      <c r="CY139" s="35"/>
      <c r="CZ139" s="35"/>
      <c r="DA139" s="35"/>
      <c r="DB139" s="35"/>
      <c r="DC139" s="35"/>
      <c r="DD139" s="35"/>
      <c r="DE139" s="35"/>
      <c r="DF139" s="35"/>
      <c r="DG139" s="35"/>
      <c r="DH139" s="35"/>
      <c r="DI139" s="35"/>
      <c r="DJ139" s="35"/>
      <c r="DK139" s="35"/>
      <c r="DL139" s="35"/>
      <c r="DM139" s="35"/>
      <c r="DN139" s="35"/>
      <c r="DO139" s="35"/>
      <c r="DP139" s="35"/>
      <c r="DQ139" s="35"/>
      <c r="DR139" s="35"/>
      <c r="DS139" s="35"/>
      <c r="DT139" s="35"/>
      <c r="DU139" s="35"/>
      <c r="DV139" s="35"/>
      <c r="DW139" s="35"/>
      <c r="DX139" s="35"/>
      <c r="DY139" s="35"/>
      <c r="DZ139" s="35"/>
      <c r="EA139" s="35"/>
      <c r="EB139" s="35"/>
      <c r="EC139" s="35"/>
      <c r="ED139" s="35"/>
      <c r="EE139" s="35"/>
      <c r="EF139" s="35"/>
      <c r="EG139" s="35"/>
      <c r="EH139" s="35"/>
      <c r="EI139" s="35"/>
      <c r="EJ139" s="35"/>
      <c r="EK139" s="35"/>
      <c r="EL139" s="35"/>
      <c r="EM139" s="35"/>
      <c r="EN139" s="35"/>
      <c r="EO139" s="35"/>
      <c r="EP139" s="35"/>
      <c r="EQ139" s="35"/>
      <c r="ER139" s="35"/>
      <c r="ES139" s="35"/>
      <c r="ET139" s="35"/>
      <c r="EU139" s="35"/>
      <c r="EV139" s="35"/>
      <c r="EW139" s="35"/>
      <c r="EX139" s="35"/>
      <c r="EY139" s="35"/>
      <c r="EZ139" s="35"/>
      <c r="FA139" s="35"/>
      <c r="FB139" s="35"/>
      <c r="FC139" s="35"/>
      <c r="FD139" s="35"/>
      <c r="FE139" s="35"/>
      <c r="FF139" s="35"/>
      <c r="FG139" s="35"/>
      <c r="FH139" s="35"/>
      <c r="FI139" s="35"/>
      <c r="FJ139" s="35"/>
      <c r="FK139" s="35"/>
      <c r="FL139" s="35"/>
      <c r="FM139" s="35"/>
      <c r="FN139" s="35"/>
      <c r="FO139" s="35"/>
      <c r="FP139" s="35"/>
      <c r="FQ139" s="35"/>
      <c r="FR139" s="35"/>
      <c r="FS139" s="35"/>
      <c r="FT139" s="35"/>
      <c r="FU139" s="35"/>
      <c r="FV139" s="35"/>
      <c r="FW139" s="35"/>
      <c r="FX139" s="35"/>
      <c r="FY139" s="35"/>
      <c r="FZ139" s="35"/>
      <c r="GA139" s="35"/>
      <c r="GB139" s="35"/>
      <c r="GC139" s="35"/>
      <c r="GD139" s="35"/>
      <c r="GE139" s="35"/>
      <c r="GF139" s="35"/>
      <c r="GG139" s="35"/>
      <c r="GH139" s="35"/>
      <c r="GI139" s="35"/>
      <c r="GJ139" s="35"/>
      <c r="GK139" s="35"/>
      <c r="GL139" s="35"/>
      <c r="GM139" s="35"/>
      <c r="GN139" s="35"/>
      <c r="GO139" s="35"/>
      <c r="GP139" s="35"/>
      <c r="GQ139" s="35"/>
      <c r="GR139" s="35"/>
      <c r="GS139" s="35"/>
      <c r="GT139" s="35"/>
      <c r="GU139" s="35"/>
      <c r="GV139" s="35"/>
      <c r="GW139" s="35"/>
      <c r="GX139" s="35"/>
      <c r="GY139" s="35"/>
      <c r="GZ139" s="35"/>
      <c r="HA139" s="35"/>
      <c r="HB139" s="35"/>
      <c r="HC139" s="35"/>
      <c r="HD139" s="35"/>
      <c r="HE139" s="35"/>
      <c r="HF139" s="35"/>
      <c r="HG139" s="35"/>
      <c r="HH139" s="35"/>
      <c r="HI139" s="35"/>
      <c r="HJ139" s="35"/>
      <c r="HK139" s="35"/>
      <c r="HL139" s="35"/>
      <c r="HM139" s="35"/>
      <c r="HN139" s="35"/>
      <c r="HO139" s="35"/>
      <c r="HP139" s="35"/>
      <c r="HQ139" s="35"/>
      <c r="HR139" s="35"/>
      <c r="HS139" s="35"/>
      <c r="HT139" s="35"/>
      <c r="HU139" s="35"/>
      <c r="HV139" s="35"/>
      <c r="HW139" s="35"/>
      <c r="HX139" s="35"/>
      <c r="HY139" s="35"/>
      <c r="HZ139" s="35"/>
      <c r="IA139" s="35"/>
      <c r="IB139" s="35"/>
      <c r="IC139" s="35"/>
      <c r="ID139" s="35"/>
      <c r="IE139" s="35"/>
      <c r="IF139" s="35"/>
      <c r="IG139" s="35"/>
      <c r="IH139" s="35"/>
      <c r="II139" s="35"/>
      <c r="IJ139" s="35"/>
      <c r="IK139" s="35"/>
      <c r="IL139" s="35"/>
      <c r="IM139" s="35"/>
      <c r="IN139" s="35"/>
      <c r="IO139" s="35"/>
      <c r="IP139" s="35"/>
      <c r="IQ139" s="35"/>
      <c r="IR139" s="35"/>
      <c r="IS139" s="35"/>
      <c r="IT139" s="35"/>
      <c r="IU139" s="35"/>
      <c r="IV139" s="35"/>
      <c r="IW139" s="35"/>
      <c r="IX139" s="35"/>
      <c r="IY139" s="35"/>
      <c r="IZ139" s="35"/>
      <c r="JA139" s="35"/>
      <c r="JB139" s="35"/>
      <c r="JC139" s="35"/>
      <c r="JD139" s="35"/>
      <c r="JE139" s="35"/>
      <c r="JF139" s="35"/>
      <c r="JG139" s="35"/>
      <c r="JH139" s="35"/>
      <c r="JI139" s="35"/>
      <c r="JJ139" s="35"/>
      <c r="JK139" s="35"/>
      <c r="JL139" s="35"/>
      <c r="JM139" s="35"/>
      <c r="JN139" s="35"/>
      <c r="JO139" s="35"/>
      <c r="JP139" s="35"/>
      <c r="JQ139" s="35"/>
      <c r="JR139" s="35"/>
      <c r="JS139" s="35"/>
      <c r="JT139" s="35"/>
      <c r="JU139" s="35"/>
      <c r="JV139" s="35"/>
      <c r="JW139" s="35"/>
      <c r="JX139" s="35"/>
      <c r="JY139" s="35"/>
      <c r="JZ139" s="35"/>
      <c r="KA139" s="35"/>
      <c r="KB139" s="35"/>
      <c r="KC139" s="35"/>
      <c r="KD139" s="35"/>
      <c r="KE139" s="35"/>
      <c r="KF139" s="35"/>
      <c r="KG139" s="35"/>
      <c r="KH139" s="35"/>
      <c r="KI139" s="35"/>
      <c r="KJ139" s="35"/>
      <c r="KK139" s="35"/>
      <c r="KL139" s="35"/>
      <c r="KM139" s="35"/>
      <c r="KN139" s="35"/>
      <c r="KO139" s="35"/>
      <c r="KP139" s="35"/>
      <c r="KQ139" s="35"/>
      <c r="KR139" s="35"/>
      <c r="KS139" s="35"/>
      <c r="KT139" s="35"/>
      <c r="KU139" s="35"/>
      <c r="KV139" s="35"/>
      <c r="KW139" s="35"/>
      <c r="KX139" s="35"/>
      <c r="KY139" s="35"/>
      <c r="KZ139" s="35"/>
      <c r="LA139" s="35"/>
      <c r="LB139" s="35"/>
      <c r="LC139" s="35"/>
      <c r="LD139" s="35"/>
      <c r="LE139" s="35"/>
      <c r="LF139" s="35"/>
      <c r="LG139" s="35"/>
      <c r="LH139" s="35"/>
      <c r="LI139" s="35"/>
      <c r="LJ139" s="35"/>
      <c r="LK139" s="35"/>
      <c r="LL139" s="35"/>
      <c r="LM139" s="35"/>
      <c r="LN139" s="35"/>
      <c r="LO139" s="35"/>
      <c r="LP139" s="35"/>
      <c r="LQ139" s="35"/>
      <c r="LR139" s="35"/>
      <c r="LS139" s="35"/>
      <c r="LT139" s="35"/>
      <c r="LU139" s="35"/>
      <c r="LV139" s="35"/>
      <c r="LW139" s="35"/>
      <c r="LX139" s="35"/>
      <c r="LY139" s="35"/>
      <c r="LZ139" s="35"/>
      <c r="MA139" s="35"/>
      <c r="MB139" s="35"/>
      <c r="MC139" s="35"/>
      <c r="MD139" s="35"/>
      <c r="ME139" s="35"/>
      <c r="MF139" s="35"/>
      <c r="MG139" s="35"/>
      <c r="MH139" s="35"/>
      <c r="MI139" s="35"/>
      <c r="MJ139" s="35"/>
      <c r="MK139" s="35"/>
      <c r="ML139" s="35"/>
      <c r="MM139" s="35"/>
      <c r="MN139" s="35"/>
      <c r="MO139" s="35"/>
      <c r="MP139" s="35"/>
      <c r="MQ139" s="35"/>
      <c r="MR139" s="35"/>
      <c r="MS139" s="35"/>
      <c r="MT139" s="35"/>
      <c r="MU139" s="35"/>
      <c r="MV139" s="35"/>
      <c r="MW139" s="35"/>
      <c r="MX139" s="35"/>
      <c r="MY139" s="35"/>
      <c r="MZ139" s="35"/>
      <c r="NA139" s="35"/>
      <c r="NB139" s="35"/>
      <c r="NC139" s="35"/>
      <c r="ND139" s="35"/>
      <c r="NE139" s="35"/>
      <c r="NF139" s="35"/>
      <c r="NG139" s="35"/>
      <c r="NH139" s="35"/>
      <c r="NI139" s="35"/>
      <c r="NJ139" s="35"/>
      <c r="NK139" s="35"/>
      <c r="NL139" s="35"/>
      <c r="NM139" s="35"/>
      <c r="NN139" s="35"/>
      <c r="NO139" s="35"/>
      <c r="NP139" s="35"/>
      <c r="NQ139" s="35"/>
      <c r="NR139" s="35"/>
      <c r="NS139" s="35"/>
      <c r="NT139" s="35"/>
      <c r="NU139" s="35"/>
      <c r="NV139" s="35"/>
      <c r="NW139" s="35"/>
      <c r="NX139" s="35"/>
      <c r="NY139" s="35"/>
      <c r="NZ139" s="35"/>
      <c r="OA139" s="35"/>
      <c r="OB139" s="35"/>
      <c r="OC139" s="35"/>
      <c r="OD139" s="35"/>
      <c r="OE139" s="35"/>
      <c r="OF139" s="35"/>
      <c r="OG139" s="35"/>
      <c r="OH139" s="35"/>
      <c r="OI139" s="35"/>
      <c r="OJ139" s="35"/>
      <c r="OK139" s="35"/>
      <c r="OL139" s="35"/>
      <c r="OM139" s="35"/>
      <c r="ON139" s="35"/>
      <c r="OO139" s="35"/>
      <c r="OP139" s="35"/>
      <c r="OQ139" s="35"/>
      <c r="OR139" s="35"/>
      <c r="OS139" s="35"/>
      <c r="OT139" s="35"/>
      <c r="OU139" s="35"/>
      <c r="OV139" s="35"/>
      <c r="OW139" s="35"/>
      <c r="OX139" s="35"/>
      <c r="OY139" s="35"/>
      <c r="OZ139" s="35"/>
      <c r="PA139" s="35"/>
      <c r="PB139" s="35"/>
      <c r="PC139" s="35"/>
      <c r="PD139" s="35"/>
      <c r="PE139" s="35"/>
      <c r="PF139" s="35"/>
      <c r="PG139" s="35"/>
      <c r="PH139" s="35"/>
      <c r="PI139" s="35"/>
      <c r="PJ139" s="35"/>
      <c r="PK139" s="35"/>
      <c r="PL139" s="35"/>
      <c r="PM139" s="35"/>
      <c r="PN139" s="35"/>
      <c r="PO139" s="35"/>
      <c r="PP139" s="35"/>
      <c r="PQ139" s="35"/>
      <c r="PR139" s="35"/>
      <c r="PS139" s="35"/>
      <c r="PT139" s="35"/>
      <c r="PU139" s="35"/>
      <c r="PV139" s="35"/>
      <c r="PW139" s="35"/>
      <c r="PX139" s="35"/>
      <c r="PY139" s="35"/>
      <c r="PZ139" s="35"/>
      <c r="QA139" s="35"/>
      <c r="QB139" s="35"/>
      <c r="QC139" s="35"/>
      <c r="QD139" s="35"/>
      <c r="QE139" s="35"/>
      <c r="QF139" s="35"/>
      <c r="QG139" s="35"/>
      <c r="QH139" s="35"/>
      <c r="QI139" s="35"/>
      <c r="QJ139" s="35"/>
      <c r="QK139" s="35"/>
      <c r="QL139" s="35"/>
      <c r="QM139" s="35"/>
      <c r="QN139" s="35"/>
      <c r="QO139" s="35"/>
      <c r="QP139" s="35"/>
      <c r="QQ139" s="35"/>
      <c r="QR139" s="35"/>
      <c r="QS139" s="35"/>
      <c r="QT139" s="35"/>
      <c r="QU139" s="35"/>
      <c r="QV139" s="35"/>
      <c r="QW139" s="35"/>
      <c r="QX139" s="35"/>
      <c r="QY139" s="35"/>
      <c r="QZ139" s="35"/>
      <c r="RA139" s="35"/>
      <c r="RB139" s="35"/>
      <c r="RC139" s="35"/>
      <c r="RD139" s="35"/>
      <c r="RE139" s="35"/>
      <c r="RF139" s="35"/>
      <c r="RG139" s="35"/>
      <c r="RH139" s="35"/>
      <c r="RI139" s="35"/>
      <c r="RJ139" s="35"/>
      <c r="RK139" s="35"/>
      <c r="RL139" s="35"/>
      <c r="RM139" s="35"/>
      <c r="RN139" s="35"/>
      <c r="RO139" s="35"/>
      <c r="RP139" s="35"/>
      <c r="RQ139" s="35"/>
      <c r="RR139" s="35"/>
      <c r="RS139" s="35"/>
      <c r="RT139" s="35"/>
      <c r="RU139" s="35"/>
      <c r="RV139" s="35"/>
      <c r="RW139" s="35"/>
      <c r="RX139" s="35"/>
      <c r="RY139" s="35"/>
      <c r="RZ139" s="35"/>
      <c r="SA139" s="35"/>
      <c r="SB139" s="35"/>
      <c r="SC139" s="35"/>
      <c r="SD139" s="35"/>
      <c r="SE139" s="35"/>
      <c r="SF139" s="35"/>
      <c r="SG139" s="35"/>
      <c r="SH139" s="35"/>
      <c r="SI139" s="35"/>
      <c r="SJ139" s="35"/>
      <c r="SK139" s="35"/>
      <c r="SL139" s="35"/>
      <c r="SM139" s="35"/>
      <c r="SN139" s="35"/>
      <c r="SO139" s="35"/>
      <c r="SP139" s="35"/>
      <c r="SQ139" s="35"/>
      <c r="SR139" s="35"/>
      <c r="SS139" s="35"/>
      <c r="ST139" s="35"/>
      <c r="SU139" s="35"/>
      <c r="SV139" s="35"/>
      <c r="SW139" s="35"/>
      <c r="SX139" s="35"/>
      <c r="SY139" s="35"/>
      <c r="SZ139" s="35"/>
      <c r="TA139" s="35"/>
      <c r="TB139" s="35"/>
      <c r="TC139" s="35"/>
      <c r="TD139" s="35"/>
      <c r="TE139" s="35"/>
      <c r="TF139" s="35"/>
      <c r="TG139" s="35"/>
      <c r="TH139" s="35"/>
      <c r="TI139" s="35"/>
      <c r="TJ139" s="35"/>
      <c r="TK139" s="35"/>
      <c r="TL139" s="35"/>
      <c r="TM139" s="35"/>
      <c r="TN139" s="35"/>
      <c r="TO139" s="35"/>
      <c r="TP139" s="35"/>
      <c r="TQ139" s="35"/>
      <c r="TR139" s="35"/>
      <c r="TS139" s="35"/>
      <c r="TT139" s="35"/>
      <c r="TU139" s="35"/>
      <c r="TV139" s="35"/>
      <c r="TW139" s="35"/>
      <c r="TX139" s="35"/>
      <c r="TY139" s="35"/>
      <c r="TZ139" s="35"/>
      <c r="UA139" s="35"/>
      <c r="UB139" s="35"/>
      <c r="UC139" s="35"/>
      <c r="UD139" s="35"/>
      <c r="UE139" s="35"/>
      <c r="UF139" s="35"/>
      <c r="UG139" s="35"/>
      <c r="UH139" s="35"/>
      <c r="UI139" s="35"/>
      <c r="UJ139" s="35"/>
      <c r="UK139" s="35"/>
      <c r="UL139" s="35"/>
      <c r="UM139" s="35"/>
      <c r="UN139" s="35"/>
      <c r="UO139" s="35"/>
      <c r="UP139" s="35"/>
      <c r="UQ139" s="35"/>
      <c r="UR139" s="35"/>
      <c r="US139" s="35"/>
      <c r="UT139" s="35"/>
      <c r="UU139" s="35"/>
      <c r="UV139" s="35"/>
      <c r="UW139" s="35"/>
      <c r="UX139" s="35"/>
      <c r="UY139" s="35"/>
      <c r="UZ139" s="35"/>
      <c r="VA139" s="35"/>
      <c r="VB139" s="35"/>
      <c r="VC139" s="35"/>
      <c r="VD139" s="35"/>
      <c r="VE139" s="35"/>
      <c r="VF139" s="35"/>
      <c r="VG139" s="35"/>
      <c r="VH139" s="35"/>
      <c r="VI139" s="35"/>
      <c r="VJ139" s="35"/>
      <c r="VK139" s="35"/>
      <c r="VL139" s="35"/>
      <c r="VM139" s="35"/>
      <c r="VN139" s="35"/>
      <c r="VO139" s="35"/>
      <c r="VP139" s="35"/>
      <c r="VQ139" s="35"/>
      <c r="VR139" s="35"/>
      <c r="VS139" s="35"/>
      <c r="VT139" s="35"/>
      <c r="VU139" s="35"/>
      <c r="VV139" s="35"/>
      <c r="VW139" s="35"/>
      <c r="VX139" s="35"/>
      <c r="VY139" s="35"/>
      <c r="VZ139" s="35"/>
      <c r="WA139" s="35"/>
      <c r="WB139" s="35"/>
      <c r="WC139" s="35"/>
      <c r="WD139" s="35"/>
      <c r="WE139" s="35"/>
      <c r="WF139" s="35"/>
      <c r="WG139" s="35"/>
      <c r="WH139" s="35"/>
      <c r="WI139" s="35"/>
      <c r="WJ139" s="35"/>
      <c r="WK139" s="35"/>
      <c r="WL139" s="35"/>
      <c r="WM139" s="35"/>
      <c r="WN139" s="35"/>
      <c r="WO139" s="35"/>
      <c r="WP139" s="35"/>
      <c r="WQ139" s="35"/>
      <c r="WR139" s="35"/>
      <c r="WS139" s="35"/>
      <c r="WT139" s="35"/>
      <c r="WU139" s="35"/>
      <c r="WV139" s="35"/>
      <c r="WW139" s="35"/>
      <c r="WX139" s="35"/>
      <c r="WY139" s="35"/>
      <c r="WZ139" s="35"/>
      <c r="XA139" s="35"/>
      <c r="XB139" s="35"/>
      <c r="XC139" s="35"/>
      <c r="XD139" s="35"/>
      <c r="XE139" s="35"/>
      <c r="XF139" s="35"/>
      <c r="XG139" s="35"/>
      <c r="XH139" s="35"/>
      <c r="XI139" s="35"/>
      <c r="XJ139" s="35"/>
      <c r="XK139" s="35"/>
      <c r="XL139" s="35"/>
      <c r="XM139" s="35"/>
      <c r="XN139" s="35"/>
      <c r="XO139" s="35"/>
      <c r="XP139" s="35"/>
      <c r="XQ139" s="35"/>
      <c r="XR139" s="35"/>
      <c r="XS139" s="35"/>
      <c r="XT139" s="35"/>
      <c r="XU139" s="35"/>
      <c r="XV139" s="35"/>
      <c r="XW139" s="35"/>
      <c r="XX139" s="35"/>
      <c r="XY139" s="35"/>
      <c r="XZ139" s="35"/>
      <c r="YA139" s="35"/>
      <c r="YB139" s="35"/>
      <c r="YC139" s="35"/>
      <c r="YD139" s="35"/>
      <c r="YE139" s="35"/>
      <c r="YF139" s="35"/>
      <c r="YG139" s="35"/>
      <c r="YH139" s="35"/>
      <c r="YI139" s="35"/>
      <c r="YJ139" s="35"/>
      <c r="YK139" s="35"/>
      <c r="YL139" s="35"/>
      <c r="YM139" s="35"/>
      <c r="YN139" s="35"/>
      <c r="YO139" s="35"/>
      <c r="YP139" s="35"/>
      <c r="YQ139" s="35"/>
      <c r="YR139" s="35"/>
      <c r="YS139" s="35"/>
      <c r="YT139" s="35"/>
      <c r="YU139" s="35"/>
      <c r="YV139" s="35"/>
      <c r="YW139" s="35"/>
      <c r="YX139" s="35"/>
      <c r="YY139" s="35"/>
      <c r="YZ139" s="35"/>
      <c r="ZA139" s="35"/>
      <c r="ZB139" s="35"/>
      <c r="ZC139" s="35"/>
      <c r="ZD139" s="35"/>
      <c r="ZE139" s="35"/>
      <c r="ZF139" s="35"/>
      <c r="ZG139" s="35"/>
      <c r="ZH139" s="35"/>
      <c r="ZI139" s="35"/>
      <c r="ZJ139" s="35"/>
      <c r="ZK139" s="35"/>
      <c r="ZL139" s="35"/>
      <c r="ZM139" s="35"/>
      <c r="ZN139" s="35"/>
      <c r="ZO139" s="35"/>
      <c r="ZP139" s="35"/>
      <c r="ZQ139" s="35"/>
      <c r="ZR139" s="35"/>
      <c r="ZS139" s="35"/>
      <c r="ZT139" s="35"/>
      <c r="ZU139" s="35"/>
      <c r="ZV139" s="35"/>
      <c r="ZW139" s="35"/>
      <c r="ZX139" s="35"/>
      <c r="ZY139" s="35"/>
      <c r="ZZ139" s="35"/>
      <c r="AAA139" s="35"/>
      <c r="AAB139" s="35"/>
      <c r="AAC139" s="35"/>
      <c r="AAD139" s="35"/>
      <c r="AAE139" s="35"/>
      <c r="AAF139" s="35"/>
      <c r="AAG139" s="35"/>
      <c r="AAH139" s="35"/>
      <c r="AAI139" s="35"/>
      <c r="AAJ139" s="35"/>
      <c r="AAK139" s="35"/>
      <c r="AAL139" s="35"/>
      <c r="AAM139" s="35"/>
      <c r="AAN139" s="35"/>
      <c r="AAO139" s="35"/>
      <c r="AAP139" s="35"/>
      <c r="AAQ139" s="35"/>
      <c r="AAR139" s="35"/>
      <c r="AAS139" s="35"/>
      <c r="AAT139" s="35"/>
      <c r="AAU139" s="35"/>
      <c r="AAV139" s="35"/>
      <c r="AAW139" s="35"/>
      <c r="AAX139" s="35"/>
      <c r="AAY139" s="35"/>
      <c r="AAZ139" s="35"/>
      <c r="ABA139" s="35"/>
      <c r="ABB139" s="35"/>
      <c r="ABC139" s="35"/>
      <c r="ABD139" s="35"/>
      <c r="ABE139" s="35"/>
      <c r="ABF139" s="35"/>
      <c r="ABG139" s="35"/>
      <c r="ABH139" s="35"/>
      <c r="ABI139" s="35"/>
      <c r="ABJ139" s="35"/>
      <c r="ABK139" s="35"/>
      <c r="ABL139" s="35"/>
      <c r="ABM139" s="35"/>
      <c r="ABN139" s="35"/>
      <c r="ABO139" s="35"/>
      <c r="ABP139" s="35"/>
      <c r="ABQ139" s="35"/>
      <c r="ABR139" s="35"/>
      <c r="ABS139" s="35"/>
      <c r="ABT139" s="35"/>
      <c r="ABU139" s="35"/>
      <c r="ABV139" s="35"/>
      <c r="ABW139" s="35"/>
      <c r="ABX139" s="35"/>
      <c r="ABY139" s="35"/>
      <c r="ABZ139" s="35"/>
      <c r="ACA139" s="35"/>
      <c r="ACB139" s="35"/>
      <c r="ACC139" s="35"/>
      <c r="ACD139" s="35"/>
      <c r="ACE139" s="35"/>
      <c r="ACF139" s="35"/>
      <c r="ACG139" s="35"/>
      <c r="ACH139" s="35"/>
      <c r="ACI139" s="35"/>
      <c r="ACJ139" s="35"/>
      <c r="ACK139" s="35"/>
      <c r="ACL139" s="35"/>
      <c r="ACM139" s="35"/>
      <c r="ACN139" s="35"/>
      <c r="ACO139" s="35"/>
      <c r="ACP139" s="35"/>
      <c r="ACQ139" s="35"/>
      <c r="ACR139" s="35"/>
      <c r="ACS139" s="35"/>
      <c r="ACT139" s="35"/>
      <c r="ACU139" s="35"/>
      <c r="ACV139" s="35"/>
      <c r="ACW139" s="35"/>
      <c r="ACX139" s="35"/>
      <c r="ACY139" s="35"/>
      <c r="ACZ139" s="35"/>
      <c r="ADA139" s="35"/>
      <c r="ADB139" s="35"/>
      <c r="ADC139" s="35"/>
      <c r="ADD139" s="35"/>
      <c r="ADE139" s="35"/>
      <c r="ADF139" s="35"/>
      <c r="ADG139" s="35"/>
      <c r="ADH139" s="35"/>
      <c r="ADI139" s="35"/>
      <c r="ADJ139" s="35"/>
      <c r="ADK139" s="35"/>
      <c r="ADL139" s="35"/>
      <c r="ADM139" s="35"/>
      <c r="ADN139" s="35"/>
      <c r="ADO139" s="35"/>
      <c r="ADP139" s="35"/>
      <c r="ADQ139" s="35"/>
      <c r="ADR139" s="35"/>
      <c r="ADS139" s="35"/>
      <c r="ADT139" s="35"/>
      <c r="ADU139" s="35"/>
      <c r="ADV139" s="35"/>
      <c r="ADW139" s="35"/>
      <c r="ADX139" s="35"/>
      <c r="ADY139" s="26">
        <f t="shared" si="7"/>
        <v>0</v>
      </c>
      <c r="ADZ139" s="5"/>
    </row>
    <row r="140" spans="1:806" s="33" customFormat="1" x14ac:dyDescent="0.2">
      <c r="A140" s="51" t="s">
        <v>205</v>
      </c>
      <c r="B140" s="65">
        <f t="shared" si="6"/>
        <v>0</v>
      </c>
      <c r="C140" s="57">
        <v>1</v>
      </c>
      <c r="D140" s="59">
        <v>44585</v>
      </c>
      <c r="E140" s="67">
        <v>23.26</v>
      </c>
      <c r="F140" s="67">
        <f t="shared" si="5"/>
        <v>0</v>
      </c>
      <c r="G140" s="6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15"/>
      <c r="BF140" s="15"/>
      <c r="BG140" s="136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35"/>
      <c r="BW140" s="35"/>
      <c r="BX140" s="35"/>
      <c r="BY140" s="35"/>
      <c r="BZ140" s="35"/>
      <c r="CA140" s="35"/>
      <c r="CB140" s="35"/>
      <c r="CC140" s="35"/>
      <c r="CD140" s="35"/>
      <c r="CE140" s="35"/>
      <c r="CF140" s="35"/>
      <c r="CG140" s="35"/>
      <c r="CH140" s="35"/>
      <c r="CI140" s="35"/>
      <c r="CJ140" s="35"/>
      <c r="CK140" s="35"/>
      <c r="CL140" s="35"/>
      <c r="CM140" s="35"/>
      <c r="CN140" s="35"/>
      <c r="CO140" s="35"/>
      <c r="CP140" s="35"/>
      <c r="CQ140" s="35"/>
      <c r="CR140" s="35"/>
      <c r="CS140" s="35"/>
      <c r="CT140" s="35"/>
      <c r="CU140" s="35"/>
      <c r="CV140" s="35"/>
      <c r="CW140" s="35"/>
      <c r="CX140" s="35"/>
      <c r="CY140" s="35"/>
      <c r="CZ140" s="35"/>
      <c r="DA140" s="35"/>
      <c r="DB140" s="35"/>
      <c r="DC140" s="35"/>
      <c r="DD140" s="35"/>
      <c r="DE140" s="35"/>
      <c r="DF140" s="35"/>
      <c r="DG140" s="35"/>
      <c r="DH140" s="35"/>
      <c r="DI140" s="35"/>
      <c r="DJ140" s="35"/>
      <c r="DK140" s="35"/>
      <c r="DL140" s="35"/>
      <c r="DM140" s="35"/>
      <c r="DN140" s="35"/>
      <c r="DO140" s="35"/>
      <c r="DP140" s="35"/>
      <c r="DQ140" s="35"/>
      <c r="DR140" s="35"/>
      <c r="DS140" s="35"/>
      <c r="DT140" s="35"/>
      <c r="DU140" s="35"/>
      <c r="DV140" s="35"/>
      <c r="DW140" s="35"/>
      <c r="DX140" s="35"/>
      <c r="DY140" s="35"/>
      <c r="DZ140" s="35"/>
      <c r="EA140" s="35"/>
      <c r="EB140" s="35"/>
      <c r="EC140" s="35"/>
      <c r="ED140" s="35"/>
      <c r="EE140" s="35"/>
      <c r="EF140" s="35"/>
      <c r="EG140" s="35"/>
      <c r="EH140" s="35"/>
      <c r="EI140" s="35"/>
      <c r="EJ140" s="35"/>
      <c r="EK140" s="35"/>
      <c r="EL140" s="35"/>
      <c r="EM140" s="35"/>
      <c r="EN140" s="35"/>
      <c r="EO140" s="35"/>
      <c r="EP140" s="35"/>
      <c r="EQ140" s="35"/>
      <c r="ER140" s="35"/>
      <c r="ES140" s="35"/>
      <c r="ET140" s="35"/>
      <c r="EU140" s="35"/>
      <c r="EV140" s="35"/>
      <c r="EW140" s="35"/>
      <c r="EX140" s="35"/>
      <c r="EY140" s="35"/>
      <c r="EZ140" s="35"/>
      <c r="FA140" s="35"/>
      <c r="FB140" s="35"/>
      <c r="FC140" s="35"/>
      <c r="FD140" s="35"/>
      <c r="FE140" s="35"/>
      <c r="FF140" s="35"/>
      <c r="FG140" s="35"/>
      <c r="FH140" s="35"/>
      <c r="FI140" s="35"/>
      <c r="FJ140" s="35"/>
      <c r="FK140" s="35"/>
      <c r="FL140" s="35"/>
      <c r="FM140" s="35"/>
      <c r="FN140" s="35"/>
      <c r="FO140" s="35"/>
      <c r="FP140" s="35"/>
      <c r="FQ140" s="35"/>
      <c r="FR140" s="35"/>
      <c r="FS140" s="35"/>
      <c r="FT140" s="35"/>
      <c r="FU140" s="35"/>
      <c r="FV140" s="35"/>
      <c r="FW140" s="35"/>
      <c r="FX140" s="35"/>
      <c r="FY140" s="35"/>
      <c r="FZ140" s="35"/>
      <c r="GA140" s="35"/>
      <c r="GB140" s="35"/>
      <c r="GC140" s="35"/>
      <c r="GD140" s="35"/>
      <c r="GE140" s="35"/>
      <c r="GF140" s="35"/>
      <c r="GG140" s="35"/>
      <c r="GH140" s="35"/>
      <c r="GI140" s="35"/>
      <c r="GJ140" s="35"/>
      <c r="GK140" s="35"/>
      <c r="GL140" s="35"/>
      <c r="GM140" s="35"/>
      <c r="GN140" s="35"/>
      <c r="GO140" s="35"/>
      <c r="GP140" s="35"/>
      <c r="GQ140" s="35"/>
      <c r="GR140" s="35"/>
      <c r="GS140" s="35"/>
      <c r="GT140" s="35"/>
      <c r="GU140" s="35"/>
      <c r="GV140" s="35"/>
      <c r="GW140" s="35"/>
      <c r="GX140" s="35"/>
      <c r="GY140" s="35"/>
      <c r="GZ140" s="35"/>
      <c r="HA140" s="35"/>
      <c r="HB140" s="35"/>
      <c r="HC140" s="35"/>
      <c r="HD140" s="35"/>
      <c r="HE140" s="35"/>
      <c r="HF140" s="35"/>
      <c r="HG140" s="35"/>
      <c r="HH140" s="35"/>
      <c r="HI140" s="35"/>
      <c r="HJ140" s="35"/>
      <c r="HK140" s="35"/>
      <c r="HL140" s="35">
        <v>2</v>
      </c>
      <c r="HM140" s="35"/>
      <c r="HN140" s="35"/>
      <c r="HO140" s="35"/>
      <c r="HP140" s="35"/>
      <c r="HQ140" s="35"/>
      <c r="HR140" s="35"/>
      <c r="HS140" s="35"/>
      <c r="HT140" s="35"/>
      <c r="HU140" s="35"/>
      <c r="HV140" s="35"/>
      <c r="HW140" s="35"/>
      <c r="HX140" s="35"/>
      <c r="HY140" s="35"/>
      <c r="HZ140" s="35"/>
      <c r="IA140" s="35"/>
      <c r="IB140" s="35"/>
      <c r="IC140" s="35"/>
      <c r="ID140" s="35"/>
      <c r="IE140" s="35"/>
      <c r="IF140" s="35"/>
      <c r="IG140" s="35"/>
      <c r="IH140" s="35"/>
      <c r="II140" s="35"/>
      <c r="IJ140" s="35"/>
      <c r="IK140" s="35"/>
      <c r="IL140" s="35"/>
      <c r="IM140" s="35"/>
      <c r="IN140" s="35"/>
      <c r="IO140" s="35"/>
      <c r="IP140" s="35"/>
      <c r="IQ140" s="35"/>
      <c r="IR140" s="35"/>
      <c r="IS140" s="35"/>
      <c r="IT140" s="35"/>
      <c r="IU140" s="35"/>
      <c r="IV140" s="35"/>
      <c r="IW140" s="35"/>
      <c r="IX140" s="35"/>
      <c r="IY140" s="35"/>
      <c r="IZ140" s="35"/>
      <c r="JA140" s="35"/>
      <c r="JB140" s="35"/>
      <c r="JC140" s="35"/>
      <c r="JD140" s="35"/>
      <c r="JE140" s="35"/>
      <c r="JF140" s="35"/>
      <c r="JG140" s="35"/>
      <c r="JH140" s="35"/>
      <c r="JI140" s="35"/>
      <c r="JJ140" s="35"/>
      <c r="JK140" s="35"/>
      <c r="JL140" s="35"/>
      <c r="JM140" s="35"/>
      <c r="JN140" s="35"/>
      <c r="JO140" s="35"/>
      <c r="JP140" s="35"/>
      <c r="JQ140" s="35"/>
      <c r="JR140" s="35"/>
      <c r="JS140" s="35"/>
      <c r="JT140" s="35"/>
      <c r="JU140" s="35"/>
      <c r="JV140" s="35"/>
      <c r="JW140" s="35"/>
      <c r="JX140" s="35"/>
      <c r="JY140" s="35"/>
      <c r="JZ140" s="35"/>
      <c r="KA140" s="35"/>
      <c r="KB140" s="35"/>
      <c r="KC140" s="35"/>
      <c r="KD140" s="35"/>
      <c r="KE140" s="35"/>
      <c r="KF140" s="35"/>
      <c r="KG140" s="35"/>
      <c r="KH140" s="35"/>
      <c r="KI140" s="35"/>
      <c r="KJ140" s="35"/>
      <c r="KK140" s="35"/>
      <c r="KL140" s="35"/>
      <c r="KM140" s="35"/>
      <c r="KN140" s="35"/>
      <c r="KO140" s="35"/>
      <c r="KP140" s="35"/>
      <c r="KQ140" s="35"/>
      <c r="KR140" s="35"/>
      <c r="KS140" s="35"/>
      <c r="KT140" s="35"/>
      <c r="KU140" s="35"/>
      <c r="KV140" s="35"/>
      <c r="KW140" s="35"/>
      <c r="KX140" s="35"/>
      <c r="KY140" s="35"/>
      <c r="KZ140" s="35"/>
      <c r="LA140" s="35"/>
      <c r="LB140" s="35"/>
      <c r="LC140" s="35"/>
      <c r="LD140" s="35"/>
      <c r="LE140" s="35"/>
      <c r="LF140" s="35"/>
      <c r="LG140" s="35"/>
      <c r="LH140" s="35"/>
      <c r="LI140" s="35"/>
      <c r="LJ140" s="35"/>
      <c r="LK140" s="35"/>
      <c r="LL140" s="35"/>
      <c r="LM140" s="35"/>
      <c r="LN140" s="35"/>
      <c r="LO140" s="35"/>
      <c r="LP140" s="35"/>
      <c r="LQ140" s="35"/>
      <c r="LR140" s="35"/>
      <c r="LS140" s="35"/>
      <c r="LT140" s="35"/>
      <c r="LU140" s="35"/>
      <c r="LV140" s="35"/>
      <c r="LW140" s="35"/>
      <c r="LX140" s="35"/>
      <c r="LY140" s="35"/>
      <c r="LZ140" s="35"/>
      <c r="MA140" s="35"/>
      <c r="MB140" s="35"/>
      <c r="MC140" s="35"/>
      <c r="MD140" s="35"/>
      <c r="ME140" s="35"/>
      <c r="MF140" s="35"/>
      <c r="MG140" s="35"/>
      <c r="MH140" s="35"/>
      <c r="MI140" s="35"/>
      <c r="MJ140" s="35"/>
      <c r="MK140" s="35"/>
      <c r="ML140" s="35"/>
      <c r="MM140" s="35"/>
      <c r="MN140" s="35"/>
      <c r="MO140" s="35"/>
      <c r="MP140" s="35"/>
      <c r="MQ140" s="35"/>
      <c r="MR140" s="35"/>
      <c r="MS140" s="35"/>
      <c r="MT140" s="35"/>
      <c r="MU140" s="35"/>
      <c r="MV140" s="35"/>
      <c r="MW140" s="35"/>
      <c r="MX140" s="35"/>
      <c r="MY140" s="35"/>
      <c r="MZ140" s="35"/>
      <c r="NA140" s="35"/>
      <c r="NB140" s="35"/>
      <c r="NC140" s="35"/>
      <c r="ND140" s="35"/>
      <c r="NE140" s="35"/>
      <c r="NF140" s="35"/>
      <c r="NG140" s="35"/>
      <c r="NH140" s="35"/>
      <c r="NI140" s="35"/>
      <c r="NJ140" s="35"/>
      <c r="NK140" s="35"/>
      <c r="NL140" s="35"/>
      <c r="NM140" s="35"/>
      <c r="NN140" s="35"/>
      <c r="NO140" s="35"/>
      <c r="NP140" s="35"/>
      <c r="NQ140" s="35"/>
      <c r="NR140" s="35"/>
      <c r="NS140" s="35"/>
      <c r="NT140" s="35"/>
      <c r="NU140" s="35"/>
      <c r="NV140" s="35"/>
      <c r="NW140" s="35"/>
      <c r="NX140" s="35"/>
      <c r="NY140" s="35"/>
      <c r="NZ140" s="35"/>
      <c r="OA140" s="35"/>
      <c r="OB140" s="35"/>
      <c r="OC140" s="35"/>
      <c r="OD140" s="35"/>
      <c r="OE140" s="35"/>
      <c r="OF140" s="35"/>
      <c r="OG140" s="35"/>
      <c r="OH140" s="35"/>
      <c r="OI140" s="35"/>
      <c r="OJ140" s="35"/>
      <c r="OK140" s="35"/>
      <c r="OL140" s="35"/>
      <c r="OM140" s="35"/>
      <c r="ON140" s="35"/>
      <c r="OO140" s="35"/>
      <c r="OP140" s="35"/>
      <c r="OQ140" s="35"/>
      <c r="OR140" s="35"/>
      <c r="OS140" s="35"/>
      <c r="OT140" s="35"/>
      <c r="OU140" s="35"/>
      <c r="OV140" s="35"/>
      <c r="OW140" s="35"/>
      <c r="OX140" s="35"/>
      <c r="OY140" s="35"/>
      <c r="OZ140" s="35"/>
      <c r="PA140" s="35"/>
      <c r="PB140" s="35"/>
      <c r="PC140" s="35">
        <v>2</v>
      </c>
      <c r="PD140" s="35"/>
      <c r="PE140" s="35"/>
      <c r="PF140" s="35"/>
      <c r="PG140" s="35"/>
      <c r="PH140" s="35"/>
      <c r="PI140" s="35"/>
      <c r="PJ140" s="35"/>
      <c r="PK140" s="35"/>
      <c r="PL140" s="35"/>
      <c r="PM140" s="35"/>
      <c r="PN140" s="35"/>
      <c r="PO140" s="35"/>
      <c r="PP140" s="35"/>
      <c r="PQ140" s="35"/>
      <c r="PR140" s="35"/>
      <c r="PS140" s="35"/>
      <c r="PT140" s="35"/>
      <c r="PU140" s="35"/>
      <c r="PV140" s="35"/>
      <c r="PW140" s="35"/>
      <c r="PX140" s="35"/>
      <c r="PY140" s="35"/>
      <c r="PZ140" s="35"/>
      <c r="QA140" s="35"/>
      <c r="QB140" s="35"/>
      <c r="QC140" s="35"/>
      <c r="QD140" s="35"/>
      <c r="QE140" s="35"/>
      <c r="QF140" s="35"/>
      <c r="QG140" s="35"/>
      <c r="QH140" s="35"/>
      <c r="QI140" s="35"/>
      <c r="QJ140" s="35"/>
      <c r="QK140" s="35"/>
      <c r="QL140" s="35"/>
      <c r="QM140" s="35"/>
      <c r="QN140" s="35"/>
      <c r="QO140" s="35"/>
      <c r="QP140" s="35"/>
      <c r="QQ140" s="35"/>
      <c r="QR140" s="35"/>
      <c r="QS140" s="35"/>
      <c r="QT140" s="35"/>
      <c r="QU140" s="35"/>
      <c r="QV140" s="35"/>
      <c r="QW140" s="35"/>
      <c r="QX140" s="35"/>
      <c r="QY140" s="35"/>
      <c r="QZ140" s="35"/>
      <c r="RA140" s="35"/>
      <c r="RB140" s="35"/>
      <c r="RC140" s="35"/>
      <c r="RD140" s="35"/>
      <c r="RE140" s="35"/>
      <c r="RF140" s="35"/>
      <c r="RG140" s="35"/>
      <c r="RH140" s="35"/>
      <c r="RI140" s="35"/>
      <c r="RJ140" s="35"/>
      <c r="RK140" s="35"/>
      <c r="RL140" s="35"/>
      <c r="RM140" s="35"/>
      <c r="RN140" s="35"/>
      <c r="RO140" s="35"/>
      <c r="RP140" s="35"/>
      <c r="RQ140" s="35"/>
      <c r="RR140" s="35"/>
      <c r="RS140" s="35"/>
      <c r="RT140" s="35"/>
      <c r="RU140" s="35"/>
      <c r="RV140" s="35"/>
      <c r="RW140" s="35"/>
      <c r="RX140" s="35"/>
      <c r="RY140" s="35"/>
      <c r="RZ140" s="35"/>
      <c r="SA140" s="35"/>
      <c r="SB140" s="35"/>
      <c r="SC140" s="35"/>
      <c r="SD140" s="35"/>
      <c r="SE140" s="35"/>
      <c r="SF140" s="35"/>
      <c r="SG140" s="35"/>
      <c r="SH140" s="35"/>
      <c r="SI140" s="35"/>
      <c r="SJ140" s="35"/>
      <c r="SK140" s="35"/>
      <c r="SL140" s="35"/>
      <c r="SM140" s="35"/>
      <c r="SN140" s="35"/>
      <c r="SO140" s="35"/>
      <c r="SP140" s="35"/>
      <c r="SQ140" s="35"/>
      <c r="SR140" s="35"/>
      <c r="SS140" s="35"/>
      <c r="ST140" s="35"/>
      <c r="SU140" s="35"/>
      <c r="SV140" s="35"/>
      <c r="SW140" s="35"/>
      <c r="SX140" s="35"/>
      <c r="SY140" s="35"/>
      <c r="SZ140" s="35"/>
      <c r="TA140" s="35"/>
      <c r="TB140" s="35"/>
      <c r="TC140" s="35"/>
      <c r="TD140" s="35"/>
      <c r="TE140" s="35"/>
      <c r="TF140" s="35"/>
      <c r="TG140" s="35"/>
      <c r="TH140" s="35"/>
      <c r="TI140" s="35"/>
      <c r="TJ140" s="35"/>
      <c r="TK140" s="35"/>
      <c r="TL140" s="35"/>
      <c r="TM140" s="35"/>
      <c r="TN140" s="35"/>
      <c r="TO140" s="35"/>
      <c r="TP140" s="35"/>
      <c r="TQ140" s="35"/>
      <c r="TR140" s="35"/>
      <c r="TS140" s="35"/>
      <c r="TT140" s="35"/>
      <c r="TU140" s="35"/>
      <c r="TV140" s="35"/>
      <c r="TW140" s="35"/>
      <c r="TX140" s="35"/>
      <c r="TY140" s="35"/>
      <c r="TZ140" s="35"/>
      <c r="UA140" s="35"/>
      <c r="UB140" s="35"/>
      <c r="UC140" s="35"/>
      <c r="UD140" s="35"/>
      <c r="UE140" s="35"/>
      <c r="UF140" s="35"/>
      <c r="UG140" s="35"/>
      <c r="UH140" s="35"/>
      <c r="UI140" s="35"/>
      <c r="UJ140" s="35"/>
      <c r="UK140" s="35"/>
      <c r="UL140" s="35"/>
      <c r="UM140" s="35"/>
      <c r="UN140" s="35"/>
      <c r="UO140" s="35"/>
      <c r="UP140" s="35"/>
      <c r="UQ140" s="35"/>
      <c r="UR140" s="35"/>
      <c r="US140" s="35"/>
      <c r="UT140" s="35"/>
      <c r="UU140" s="35"/>
      <c r="UV140" s="35"/>
      <c r="UW140" s="35"/>
      <c r="UX140" s="35"/>
      <c r="UY140" s="35"/>
      <c r="UZ140" s="35"/>
      <c r="VA140" s="35"/>
      <c r="VB140" s="35"/>
      <c r="VC140" s="35"/>
      <c r="VD140" s="35"/>
      <c r="VE140" s="35"/>
      <c r="VF140" s="35"/>
      <c r="VG140" s="35"/>
      <c r="VH140" s="35"/>
      <c r="VI140" s="35"/>
      <c r="VJ140" s="35"/>
      <c r="VK140" s="35"/>
      <c r="VL140" s="35"/>
      <c r="VM140" s="35"/>
      <c r="VN140" s="35"/>
      <c r="VO140" s="35"/>
      <c r="VP140" s="35"/>
      <c r="VQ140" s="35"/>
      <c r="VR140" s="35"/>
      <c r="VS140" s="35"/>
      <c r="VT140" s="35"/>
      <c r="VU140" s="35"/>
      <c r="VV140" s="35"/>
      <c r="VW140" s="35"/>
      <c r="VX140" s="35"/>
      <c r="VY140" s="35"/>
      <c r="VZ140" s="35"/>
      <c r="WA140" s="35"/>
      <c r="WB140" s="35"/>
      <c r="WC140" s="35"/>
      <c r="WD140" s="35"/>
      <c r="WE140" s="35"/>
      <c r="WF140" s="35"/>
      <c r="WG140" s="35"/>
      <c r="WH140" s="35"/>
      <c r="WI140" s="35"/>
      <c r="WJ140" s="35"/>
      <c r="WK140" s="35"/>
      <c r="WL140" s="35"/>
      <c r="WM140" s="35"/>
      <c r="WN140" s="35"/>
      <c r="WO140" s="35"/>
      <c r="WP140" s="35"/>
      <c r="WQ140" s="35"/>
      <c r="WR140" s="35"/>
      <c r="WS140" s="35"/>
      <c r="WT140" s="35"/>
      <c r="WU140" s="35"/>
      <c r="WV140" s="35"/>
      <c r="WW140" s="35"/>
      <c r="WX140" s="35"/>
      <c r="WY140" s="35"/>
      <c r="WZ140" s="35"/>
      <c r="XA140" s="35"/>
      <c r="XB140" s="35"/>
      <c r="XC140" s="35"/>
      <c r="XD140" s="35"/>
      <c r="XE140" s="35"/>
      <c r="XF140" s="35"/>
      <c r="XG140" s="35"/>
      <c r="XH140" s="35"/>
      <c r="XI140" s="35"/>
      <c r="XJ140" s="35"/>
      <c r="XK140" s="35"/>
      <c r="XL140" s="35"/>
      <c r="XM140" s="35"/>
      <c r="XN140" s="35"/>
      <c r="XO140" s="35"/>
      <c r="XP140" s="35"/>
      <c r="XQ140" s="35"/>
      <c r="XR140" s="35"/>
      <c r="XS140" s="35"/>
      <c r="XT140" s="35"/>
      <c r="XU140" s="35"/>
      <c r="XV140" s="35"/>
      <c r="XW140" s="35"/>
      <c r="XX140" s="35"/>
      <c r="XY140" s="35"/>
      <c r="XZ140" s="35"/>
      <c r="YA140" s="35"/>
      <c r="YB140" s="35"/>
      <c r="YC140" s="35"/>
      <c r="YD140" s="35"/>
      <c r="YE140" s="35"/>
      <c r="YF140" s="35"/>
      <c r="YG140" s="35"/>
      <c r="YH140" s="35"/>
      <c r="YI140" s="35"/>
      <c r="YJ140" s="35"/>
      <c r="YK140" s="35"/>
      <c r="YL140" s="35"/>
      <c r="YM140" s="35"/>
      <c r="YN140" s="35"/>
      <c r="YO140" s="35"/>
      <c r="YP140" s="35"/>
      <c r="YQ140" s="35"/>
      <c r="YR140" s="35"/>
      <c r="YS140" s="35"/>
      <c r="YT140" s="35"/>
      <c r="YU140" s="35"/>
      <c r="YV140" s="35"/>
      <c r="YW140" s="35"/>
      <c r="YX140" s="35"/>
      <c r="YY140" s="35"/>
      <c r="YZ140" s="35"/>
      <c r="ZA140" s="35"/>
      <c r="ZB140" s="35"/>
      <c r="ZC140" s="35"/>
      <c r="ZD140" s="35"/>
      <c r="ZE140" s="35"/>
      <c r="ZF140" s="35"/>
      <c r="ZG140" s="35"/>
      <c r="ZH140" s="35"/>
      <c r="ZI140" s="35"/>
      <c r="ZJ140" s="35"/>
      <c r="ZK140" s="35"/>
      <c r="ZL140" s="35"/>
      <c r="ZM140" s="35"/>
      <c r="ZN140" s="35"/>
      <c r="ZO140" s="35"/>
      <c r="ZP140" s="35"/>
      <c r="ZQ140" s="35"/>
      <c r="ZR140" s="35"/>
      <c r="ZS140" s="35"/>
      <c r="ZT140" s="35"/>
      <c r="ZU140" s="35"/>
      <c r="ZV140" s="35"/>
      <c r="ZW140" s="35"/>
      <c r="ZX140" s="35"/>
      <c r="ZY140" s="35"/>
      <c r="ZZ140" s="35"/>
      <c r="AAA140" s="35"/>
      <c r="AAB140" s="35"/>
      <c r="AAC140" s="35"/>
      <c r="AAD140" s="35"/>
      <c r="AAE140" s="35"/>
      <c r="AAF140" s="35"/>
      <c r="AAG140" s="35"/>
      <c r="AAH140" s="35"/>
      <c r="AAI140" s="35"/>
      <c r="AAJ140" s="35"/>
      <c r="AAK140" s="35"/>
      <c r="AAL140" s="35"/>
      <c r="AAM140" s="35"/>
      <c r="AAN140" s="35"/>
      <c r="AAO140" s="35"/>
      <c r="AAP140" s="35"/>
      <c r="AAQ140" s="35"/>
      <c r="AAR140" s="35"/>
      <c r="AAS140" s="35"/>
      <c r="AAT140" s="35"/>
      <c r="AAU140" s="35"/>
      <c r="AAV140" s="35"/>
      <c r="AAW140" s="35"/>
      <c r="AAX140" s="35"/>
      <c r="AAY140" s="35"/>
      <c r="AAZ140" s="35"/>
      <c r="ABA140" s="35"/>
      <c r="ABB140" s="35"/>
      <c r="ABC140" s="35"/>
      <c r="ABD140" s="35"/>
      <c r="ABE140" s="35"/>
      <c r="ABF140" s="35"/>
      <c r="ABG140" s="35"/>
      <c r="ABH140" s="35"/>
      <c r="ABI140" s="35"/>
      <c r="ABJ140" s="35"/>
      <c r="ABK140" s="35"/>
      <c r="ABL140" s="35"/>
      <c r="ABM140" s="35"/>
      <c r="ABN140" s="35"/>
      <c r="ABO140" s="35"/>
      <c r="ABP140" s="35"/>
      <c r="ABQ140" s="35"/>
      <c r="ABR140" s="35"/>
      <c r="ABS140" s="35"/>
      <c r="ABT140" s="35"/>
      <c r="ABU140" s="35"/>
      <c r="ABV140" s="35"/>
      <c r="ABW140" s="35"/>
      <c r="ABX140" s="35"/>
      <c r="ABY140" s="35"/>
      <c r="ABZ140" s="35"/>
      <c r="ACA140" s="35"/>
      <c r="ACB140" s="35"/>
      <c r="ACC140" s="35"/>
      <c r="ACD140" s="35"/>
      <c r="ACE140" s="35"/>
      <c r="ACF140" s="35"/>
      <c r="ACG140" s="35"/>
      <c r="ACH140" s="35"/>
      <c r="ACI140" s="35"/>
      <c r="ACJ140" s="35"/>
      <c r="ACK140" s="35"/>
      <c r="ACL140" s="35"/>
      <c r="ACM140" s="35"/>
      <c r="ACN140" s="35"/>
      <c r="ACO140" s="35"/>
      <c r="ACP140" s="35"/>
      <c r="ACQ140" s="35"/>
      <c r="ACR140" s="35"/>
      <c r="ACS140" s="35"/>
      <c r="ACT140" s="35"/>
      <c r="ACU140" s="35"/>
      <c r="ACV140" s="35"/>
      <c r="ACW140" s="35"/>
      <c r="ACX140" s="35"/>
      <c r="ACY140" s="35"/>
      <c r="ACZ140" s="35"/>
      <c r="ADA140" s="35"/>
      <c r="ADB140" s="35"/>
      <c r="ADC140" s="35"/>
      <c r="ADD140" s="35"/>
      <c r="ADE140" s="35"/>
      <c r="ADF140" s="35"/>
      <c r="ADG140" s="35"/>
      <c r="ADH140" s="35"/>
      <c r="ADI140" s="35"/>
      <c r="ADJ140" s="35"/>
      <c r="ADK140" s="35"/>
      <c r="ADL140" s="35"/>
      <c r="ADM140" s="35"/>
      <c r="ADN140" s="35"/>
      <c r="ADO140" s="35"/>
      <c r="ADP140" s="35"/>
      <c r="ADQ140" s="35"/>
      <c r="ADR140" s="35"/>
      <c r="ADS140" s="35"/>
      <c r="ADT140" s="35"/>
      <c r="ADU140" s="35"/>
      <c r="ADV140" s="35"/>
      <c r="ADW140" s="35"/>
      <c r="ADX140" s="35"/>
      <c r="ADY140" s="26">
        <f t="shared" si="7"/>
        <v>0</v>
      </c>
    </row>
    <row r="141" spans="1:806" s="33" customFormat="1" x14ac:dyDescent="0.2">
      <c r="A141" s="51" t="s">
        <v>205</v>
      </c>
      <c r="B141" s="65">
        <f t="shared" si="6"/>
        <v>0</v>
      </c>
      <c r="C141" s="57">
        <v>10</v>
      </c>
      <c r="D141" s="59">
        <v>44585</v>
      </c>
      <c r="E141" s="67">
        <v>21.13</v>
      </c>
      <c r="F141" s="67">
        <f t="shared" si="5"/>
        <v>0</v>
      </c>
      <c r="G141" s="6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/>
      <c r="BE141" s="15"/>
      <c r="BF141" s="15"/>
      <c r="BG141" s="136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C141" s="35"/>
      <c r="CD141" s="35"/>
      <c r="CE141" s="35"/>
      <c r="CF141" s="35"/>
      <c r="CG141" s="35"/>
      <c r="CH141" s="35"/>
      <c r="CI141" s="35"/>
      <c r="CJ141" s="35"/>
      <c r="CK141" s="35"/>
      <c r="CL141" s="35"/>
      <c r="CM141" s="35"/>
      <c r="CN141" s="35"/>
      <c r="CO141" s="35"/>
      <c r="CP141" s="35"/>
      <c r="CQ141" s="35"/>
      <c r="CR141" s="35"/>
      <c r="CS141" s="35"/>
      <c r="CT141" s="35"/>
      <c r="CU141" s="35"/>
      <c r="CV141" s="35"/>
      <c r="CW141" s="35"/>
      <c r="CX141" s="35"/>
      <c r="CY141" s="35"/>
      <c r="CZ141" s="35"/>
      <c r="DA141" s="35"/>
      <c r="DB141" s="35"/>
      <c r="DC141" s="35"/>
      <c r="DD141" s="35"/>
      <c r="DE141" s="35"/>
      <c r="DF141" s="35"/>
      <c r="DG141" s="35"/>
      <c r="DH141" s="35"/>
      <c r="DI141" s="35"/>
      <c r="DJ141" s="35"/>
      <c r="DK141" s="35"/>
      <c r="DL141" s="35"/>
      <c r="DM141" s="35"/>
      <c r="DN141" s="35"/>
      <c r="DO141" s="35"/>
      <c r="DP141" s="35"/>
      <c r="DQ141" s="35"/>
      <c r="DR141" s="35"/>
      <c r="DS141" s="35"/>
      <c r="DT141" s="35"/>
      <c r="DU141" s="35"/>
      <c r="DV141" s="35"/>
      <c r="DW141" s="35"/>
      <c r="DX141" s="35"/>
      <c r="DY141" s="35"/>
      <c r="DZ141" s="35"/>
      <c r="EA141" s="35"/>
      <c r="EB141" s="35"/>
      <c r="EC141" s="35"/>
      <c r="ED141" s="35"/>
      <c r="EE141" s="35"/>
      <c r="EF141" s="35"/>
      <c r="EG141" s="35"/>
      <c r="EH141" s="35"/>
      <c r="EI141" s="35"/>
      <c r="EJ141" s="35"/>
      <c r="EK141" s="35"/>
      <c r="EL141" s="35"/>
      <c r="EM141" s="35"/>
      <c r="EN141" s="35"/>
      <c r="EO141" s="35"/>
      <c r="EP141" s="35"/>
      <c r="EQ141" s="35"/>
      <c r="ER141" s="35"/>
      <c r="ES141" s="35"/>
      <c r="ET141" s="35"/>
      <c r="EU141" s="35"/>
      <c r="EV141" s="35"/>
      <c r="EW141" s="35"/>
      <c r="EX141" s="35"/>
      <c r="EY141" s="35"/>
      <c r="EZ141" s="35"/>
      <c r="FA141" s="35"/>
      <c r="FB141" s="35"/>
      <c r="FC141" s="35"/>
      <c r="FD141" s="35"/>
      <c r="FE141" s="35"/>
      <c r="FF141" s="35"/>
      <c r="FG141" s="35"/>
      <c r="FH141" s="35"/>
      <c r="FI141" s="35"/>
      <c r="FJ141" s="35"/>
      <c r="FK141" s="35"/>
      <c r="FL141" s="35"/>
      <c r="FM141" s="35"/>
      <c r="FN141" s="35"/>
      <c r="FO141" s="35"/>
      <c r="FP141" s="35"/>
      <c r="FQ141" s="35"/>
      <c r="FR141" s="35"/>
      <c r="FS141" s="35"/>
      <c r="FT141" s="35"/>
      <c r="FU141" s="35"/>
      <c r="FV141" s="35"/>
      <c r="FW141" s="35"/>
      <c r="FX141" s="35"/>
      <c r="FY141" s="35"/>
      <c r="FZ141" s="35"/>
      <c r="GA141" s="35"/>
      <c r="GB141" s="35"/>
      <c r="GC141" s="35"/>
      <c r="GD141" s="35"/>
      <c r="GE141" s="35"/>
      <c r="GF141" s="35"/>
      <c r="GG141" s="35"/>
      <c r="GH141" s="35"/>
      <c r="GI141" s="35"/>
      <c r="GJ141" s="35"/>
      <c r="GK141" s="35"/>
      <c r="GL141" s="35"/>
      <c r="GM141" s="35"/>
      <c r="GN141" s="35"/>
      <c r="GO141" s="35"/>
      <c r="GP141" s="35"/>
      <c r="GQ141" s="35"/>
      <c r="GR141" s="35"/>
      <c r="GS141" s="35"/>
      <c r="GT141" s="35"/>
      <c r="GU141" s="35"/>
      <c r="GV141" s="35"/>
      <c r="GW141" s="35"/>
      <c r="GX141" s="35"/>
      <c r="GY141" s="35"/>
      <c r="GZ141" s="35"/>
      <c r="HA141" s="35"/>
      <c r="HB141" s="35"/>
      <c r="HC141" s="35"/>
      <c r="HD141" s="35"/>
      <c r="HE141" s="35"/>
      <c r="HF141" s="35"/>
      <c r="HG141" s="35"/>
      <c r="HH141" s="35"/>
      <c r="HI141" s="35"/>
      <c r="HJ141" s="35"/>
      <c r="HK141" s="35"/>
      <c r="HL141" s="35"/>
      <c r="HM141" s="35"/>
      <c r="HN141" s="35"/>
      <c r="HO141" s="35"/>
      <c r="HP141" s="35"/>
      <c r="HQ141" s="35"/>
      <c r="HR141" s="35"/>
      <c r="HS141" s="35"/>
      <c r="HT141" s="35"/>
      <c r="HU141" s="35"/>
      <c r="HV141" s="35"/>
      <c r="HW141" s="35"/>
      <c r="HX141" s="35"/>
      <c r="HY141" s="35"/>
      <c r="HZ141" s="35"/>
      <c r="IA141" s="35"/>
      <c r="IB141" s="35"/>
      <c r="IC141" s="35"/>
      <c r="ID141" s="35"/>
      <c r="IE141" s="35"/>
      <c r="IF141" s="35"/>
      <c r="IG141" s="35"/>
      <c r="IH141" s="35"/>
      <c r="II141" s="35"/>
      <c r="IJ141" s="35"/>
      <c r="IK141" s="35"/>
      <c r="IL141" s="35"/>
      <c r="IM141" s="35"/>
      <c r="IN141" s="35"/>
      <c r="IO141" s="35"/>
      <c r="IP141" s="35"/>
      <c r="IQ141" s="35"/>
      <c r="IR141" s="35"/>
      <c r="IS141" s="35"/>
      <c r="IT141" s="35"/>
      <c r="IU141" s="35"/>
      <c r="IV141" s="35"/>
      <c r="IW141" s="35"/>
      <c r="IX141" s="35"/>
      <c r="IY141" s="35"/>
      <c r="IZ141" s="35"/>
      <c r="JA141" s="35"/>
      <c r="JB141" s="35"/>
      <c r="JC141" s="35"/>
      <c r="JD141" s="35"/>
      <c r="JE141" s="35"/>
      <c r="JF141" s="35"/>
      <c r="JG141" s="35"/>
      <c r="JH141" s="35"/>
      <c r="JI141" s="35"/>
      <c r="JJ141" s="35"/>
      <c r="JK141" s="35"/>
      <c r="JL141" s="35"/>
      <c r="JM141" s="35"/>
      <c r="JN141" s="35"/>
      <c r="JO141" s="35"/>
      <c r="JP141" s="35"/>
      <c r="JQ141" s="35"/>
      <c r="JR141" s="35"/>
      <c r="JS141" s="35"/>
      <c r="JT141" s="35"/>
      <c r="JU141" s="35"/>
      <c r="JV141" s="35"/>
      <c r="JW141" s="35"/>
      <c r="JX141" s="35"/>
      <c r="JY141" s="35"/>
      <c r="JZ141" s="35"/>
      <c r="KA141" s="35"/>
      <c r="KB141" s="35"/>
      <c r="KC141" s="35"/>
      <c r="KD141" s="35"/>
      <c r="KE141" s="35"/>
      <c r="KF141" s="35"/>
      <c r="KG141" s="35"/>
      <c r="KH141" s="35"/>
      <c r="KI141" s="35"/>
      <c r="KJ141" s="35"/>
      <c r="KK141" s="35"/>
      <c r="KL141" s="35"/>
      <c r="KM141" s="35"/>
      <c r="KN141" s="35"/>
      <c r="KO141" s="35"/>
      <c r="KP141" s="35"/>
      <c r="KQ141" s="35"/>
      <c r="KR141" s="35"/>
      <c r="KS141" s="35"/>
      <c r="KT141" s="35"/>
      <c r="KU141" s="35"/>
      <c r="KV141" s="35"/>
      <c r="KW141" s="35"/>
      <c r="KX141" s="35"/>
      <c r="KY141" s="35"/>
      <c r="KZ141" s="35"/>
      <c r="LA141" s="35"/>
      <c r="LB141" s="35"/>
      <c r="LC141" s="35"/>
      <c r="LD141" s="35"/>
      <c r="LE141" s="35"/>
      <c r="LF141" s="35"/>
      <c r="LG141" s="35"/>
      <c r="LH141" s="35"/>
      <c r="LI141" s="35"/>
      <c r="LJ141" s="35"/>
      <c r="LK141" s="35"/>
      <c r="LL141" s="35"/>
      <c r="LM141" s="35"/>
      <c r="LN141" s="35"/>
      <c r="LO141" s="35"/>
      <c r="LP141" s="35"/>
      <c r="LQ141" s="35"/>
      <c r="LR141" s="35"/>
      <c r="LS141" s="35"/>
      <c r="LT141" s="35"/>
      <c r="LU141" s="35"/>
      <c r="LV141" s="35"/>
      <c r="LW141" s="35"/>
      <c r="LX141" s="35"/>
      <c r="LY141" s="35"/>
      <c r="LZ141" s="35"/>
      <c r="MA141" s="35"/>
      <c r="MB141" s="35"/>
      <c r="MC141" s="35"/>
      <c r="MD141" s="35"/>
      <c r="ME141" s="35"/>
      <c r="MF141" s="35"/>
      <c r="MG141" s="35"/>
      <c r="MH141" s="35"/>
      <c r="MI141" s="35"/>
      <c r="MJ141" s="35"/>
      <c r="MK141" s="35"/>
      <c r="ML141" s="35"/>
      <c r="MM141" s="35"/>
      <c r="MN141" s="35"/>
      <c r="MO141" s="35"/>
      <c r="MP141" s="35"/>
      <c r="MQ141" s="35"/>
      <c r="MR141" s="35"/>
      <c r="MS141" s="35"/>
      <c r="MT141" s="35"/>
      <c r="MU141" s="35"/>
      <c r="MV141" s="35"/>
      <c r="MW141" s="35"/>
      <c r="MX141" s="35"/>
      <c r="MY141" s="35"/>
      <c r="MZ141" s="35"/>
      <c r="NA141" s="35"/>
      <c r="NB141" s="35"/>
      <c r="NC141" s="35"/>
      <c r="ND141" s="35"/>
      <c r="NE141" s="35"/>
      <c r="NF141" s="35"/>
      <c r="NG141" s="35"/>
      <c r="NH141" s="35"/>
      <c r="NI141" s="35"/>
      <c r="NJ141" s="35"/>
      <c r="NK141" s="35"/>
      <c r="NL141" s="35"/>
      <c r="NM141" s="35"/>
      <c r="NN141" s="35"/>
      <c r="NO141" s="35"/>
      <c r="NP141" s="35"/>
      <c r="NQ141" s="35"/>
      <c r="NR141" s="35"/>
      <c r="NS141" s="35"/>
      <c r="NT141" s="35"/>
      <c r="NU141" s="35"/>
      <c r="NV141" s="35"/>
      <c r="NW141" s="35"/>
      <c r="NX141" s="35"/>
      <c r="NY141" s="35"/>
      <c r="NZ141" s="35"/>
      <c r="OA141" s="35"/>
      <c r="OB141" s="35"/>
      <c r="OC141" s="35"/>
      <c r="OD141" s="35"/>
      <c r="OE141" s="35"/>
      <c r="OF141" s="35"/>
      <c r="OG141" s="35"/>
      <c r="OH141" s="35"/>
      <c r="OI141" s="35"/>
      <c r="OJ141" s="35"/>
      <c r="OK141" s="35"/>
      <c r="OL141" s="35"/>
      <c r="OM141" s="35"/>
      <c r="ON141" s="35"/>
      <c r="OO141" s="35"/>
      <c r="OP141" s="35"/>
      <c r="OQ141" s="35"/>
      <c r="OR141" s="35"/>
      <c r="OS141" s="35">
        <v>20</v>
      </c>
      <c r="OT141" s="35"/>
      <c r="OU141" s="35"/>
      <c r="OV141" s="35"/>
      <c r="OW141" s="35"/>
      <c r="OX141" s="35"/>
      <c r="OY141" s="35"/>
      <c r="OZ141" s="35"/>
      <c r="PA141" s="35"/>
      <c r="PB141" s="35"/>
      <c r="PC141" s="35">
        <v>20</v>
      </c>
      <c r="PD141" s="35"/>
      <c r="PE141" s="35"/>
      <c r="PF141" s="35"/>
      <c r="PG141" s="35"/>
      <c r="PH141" s="35"/>
      <c r="PI141" s="35"/>
      <c r="PJ141" s="35"/>
      <c r="PK141" s="35"/>
      <c r="PL141" s="35"/>
      <c r="PM141" s="35"/>
      <c r="PN141" s="35"/>
      <c r="PO141" s="35"/>
      <c r="PP141" s="35"/>
      <c r="PQ141" s="35"/>
      <c r="PR141" s="35"/>
      <c r="PS141" s="35"/>
      <c r="PT141" s="35"/>
      <c r="PU141" s="35"/>
      <c r="PV141" s="35"/>
      <c r="PW141" s="35"/>
      <c r="PX141" s="35"/>
      <c r="PY141" s="35"/>
      <c r="PZ141" s="35"/>
      <c r="QA141" s="35"/>
      <c r="QB141" s="35"/>
      <c r="QC141" s="35"/>
      <c r="QD141" s="35"/>
      <c r="QE141" s="35"/>
      <c r="QF141" s="35"/>
      <c r="QG141" s="35"/>
      <c r="QH141" s="35"/>
      <c r="QI141" s="35"/>
      <c r="QJ141" s="35"/>
      <c r="QK141" s="35"/>
      <c r="QL141" s="35"/>
      <c r="QM141" s="35"/>
      <c r="QN141" s="35"/>
      <c r="QO141" s="35"/>
      <c r="QP141" s="35"/>
      <c r="QQ141" s="35"/>
      <c r="QR141" s="35"/>
      <c r="QS141" s="35"/>
      <c r="QT141" s="35"/>
      <c r="QU141" s="35"/>
      <c r="QV141" s="35"/>
      <c r="QW141" s="35"/>
      <c r="QX141" s="35"/>
      <c r="QY141" s="35"/>
      <c r="QZ141" s="35"/>
      <c r="RA141" s="35"/>
      <c r="RB141" s="35"/>
      <c r="RC141" s="35"/>
      <c r="RD141" s="35"/>
      <c r="RE141" s="35"/>
      <c r="RF141" s="35"/>
      <c r="RG141" s="35"/>
      <c r="RH141" s="35"/>
      <c r="RI141" s="35"/>
      <c r="RJ141" s="35"/>
      <c r="RK141" s="35"/>
      <c r="RL141" s="35"/>
      <c r="RM141" s="35"/>
      <c r="RN141" s="35"/>
      <c r="RO141" s="35"/>
      <c r="RP141" s="35"/>
      <c r="RQ141" s="35"/>
      <c r="RR141" s="35"/>
      <c r="RS141" s="35"/>
      <c r="RT141" s="35"/>
      <c r="RU141" s="35"/>
      <c r="RV141" s="35"/>
      <c r="RW141" s="35"/>
      <c r="RX141" s="35"/>
      <c r="RY141" s="35"/>
      <c r="RZ141" s="35"/>
      <c r="SA141" s="35"/>
      <c r="SB141" s="35"/>
      <c r="SC141" s="35"/>
      <c r="SD141" s="35"/>
      <c r="SE141" s="35"/>
      <c r="SF141" s="35"/>
      <c r="SG141" s="35"/>
      <c r="SH141" s="35"/>
      <c r="SI141" s="35"/>
      <c r="SJ141" s="35"/>
      <c r="SK141" s="35"/>
      <c r="SL141" s="35"/>
      <c r="SM141" s="35"/>
      <c r="SN141" s="35"/>
      <c r="SO141" s="35"/>
      <c r="SP141" s="35"/>
      <c r="SQ141" s="35"/>
      <c r="SR141" s="35"/>
      <c r="SS141" s="35"/>
      <c r="ST141" s="35"/>
      <c r="SU141" s="35"/>
      <c r="SV141" s="35"/>
      <c r="SW141" s="35"/>
      <c r="SX141" s="35"/>
      <c r="SY141" s="35"/>
      <c r="SZ141" s="35"/>
      <c r="TA141" s="35"/>
      <c r="TB141" s="35"/>
      <c r="TC141" s="35"/>
      <c r="TD141" s="35"/>
      <c r="TE141" s="35"/>
      <c r="TF141" s="35"/>
      <c r="TG141" s="35"/>
      <c r="TH141" s="35"/>
      <c r="TI141" s="35"/>
      <c r="TJ141" s="35"/>
      <c r="TK141" s="35"/>
      <c r="TL141" s="35"/>
      <c r="TM141" s="35"/>
      <c r="TN141" s="35"/>
      <c r="TO141" s="35"/>
      <c r="TP141" s="35"/>
      <c r="TQ141" s="35"/>
      <c r="TR141" s="35"/>
      <c r="TS141" s="35"/>
      <c r="TT141" s="35"/>
      <c r="TU141" s="35"/>
      <c r="TV141" s="35"/>
      <c r="TW141" s="35"/>
      <c r="TX141" s="35"/>
      <c r="TY141" s="35"/>
      <c r="TZ141" s="35"/>
      <c r="UA141" s="35"/>
      <c r="UB141" s="35"/>
      <c r="UC141" s="35"/>
      <c r="UD141" s="35"/>
      <c r="UE141" s="35"/>
      <c r="UF141" s="35"/>
      <c r="UG141" s="35"/>
      <c r="UH141" s="35"/>
      <c r="UI141" s="35"/>
      <c r="UJ141" s="35"/>
      <c r="UK141" s="35"/>
      <c r="UL141" s="35"/>
      <c r="UM141" s="35"/>
      <c r="UN141" s="35"/>
      <c r="UO141" s="35"/>
      <c r="UP141" s="35"/>
      <c r="UQ141" s="35"/>
      <c r="UR141" s="35"/>
      <c r="US141" s="35"/>
      <c r="UT141" s="35"/>
      <c r="UU141" s="35"/>
      <c r="UV141" s="35"/>
      <c r="UW141" s="35"/>
      <c r="UX141" s="35"/>
      <c r="UY141" s="35"/>
      <c r="UZ141" s="35"/>
      <c r="VA141" s="35"/>
      <c r="VB141" s="35"/>
      <c r="VC141" s="35"/>
      <c r="VD141" s="35"/>
      <c r="VE141" s="35"/>
      <c r="VF141" s="35"/>
      <c r="VG141" s="35"/>
      <c r="VH141" s="35"/>
      <c r="VI141" s="35"/>
      <c r="VJ141" s="35"/>
      <c r="VK141" s="35"/>
      <c r="VL141" s="35"/>
      <c r="VM141" s="35"/>
      <c r="VN141" s="35"/>
      <c r="VO141" s="35"/>
      <c r="VP141" s="35"/>
      <c r="VQ141" s="35"/>
      <c r="VR141" s="35"/>
      <c r="VS141" s="35"/>
      <c r="VT141" s="35"/>
      <c r="VU141" s="35"/>
      <c r="VV141" s="35"/>
      <c r="VW141" s="35"/>
      <c r="VX141" s="35"/>
      <c r="VY141" s="35"/>
      <c r="VZ141" s="35"/>
      <c r="WA141" s="35"/>
      <c r="WB141" s="35"/>
      <c r="WC141" s="35"/>
      <c r="WD141" s="35"/>
      <c r="WE141" s="35"/>
      <c r="WF141" s="35"/>
      <c r="WG141" s="35"/>
      <c r="WH141" s="35"/>
      <c r="WI141" s="35"/>
      <c r="WJ141" s="35"/>
      <c r="WK141" s="35"/>
      <c r="WL141" s="35"/>
      <c r="WM141" s="35"/>
      <c r="WN141" s="35"/>
      <c r="WO141" s="35"/>
      <c r="WP141" s="35"/>
      <c r="WQ141" s="35"/>
      <c r="WR141" s="35"/>
      <c r="WS141" s="35"/>
      <c r="WT141" s="35"/>
      <c r="WU141" s="35"/>
      <c r="WV141" s="35"/>
      <c r="WW141" s="35"/>
      <c r="WX141" s="35"/>
      <c r="WY141" s="35"/>
      <c r="WZ141" s="35"/>
      <c r="XA141" s="35"/>
      <c r="XB141" s="35"/>
      <c r="XC141" s="35"/>
      <c r="XD141" s="35"/>
      <c r="XE141" s="35"/>
      <c r="XF141" s="35"/>
      <c r="XG141" s="35"/>
      <c r="XH141" s="35"/>
      <c r="XI141" s="35"/>
      <c r="XJ141" s="35"/>
      <c r="XK141" s="35"/>
      <c r="XL141" s="35"/>
      <c r="XM141" s="35"/>
      <c r="XN141" s="35"/>
      <c r="XO141" s="35"/>
      <c r="XP141" s="35"/>
      <c r="XQ141" s="35"/>
      <c r="XR141" s="35"/>
      <c r="XS141" s="35"/>
      <c r="XT141" s="35"/>
      <c r="XU141" s="35"/>
      <c r="XV141" s="35"/>
      <c r="XW141" s="35"/>
      <c r="XX141" s="35"/>
      <c r="XY141" s="35"/>
      <c r="XZ141" s="35"/>
      <c r="YA141" s="35"/>
      <c r="YB141" s="35"/>
      <c r="YC141" s="35"/>
      <c r="YD141" s="35"/>
      <c r="YE141" s="35"/>
      <c r="YF141" s="35"/>
      <c r="YG141" s="35"/>
      <c r="YH141" s="35"/>
      <c r="YI141" s="35"/>
      <c r="YJ141" s="35"/>
      <c r="YK141" s="35"/>
      <c r="YL141" s="35"/>
      <c r="YM141" s="35"/>
      <c r="YN141" s="35"/>
      <c r="YO141" s="35"/>
      <c r="YP141" s="35"/>
      <c r="YQ141" s="35"/>
      <c r="YR141" s="35"/>
      <c r="YS141" s="35"/>
      <c r="YT141" s="35"/>
      <c r="YU141" s="35"/>
      <c r="YV141" s="35"/>
      <c r="YW141" s="35"/>
      <c r="YX141" s="35"/>
      <c r="YY141" s="35"/>
      <c r="YZ141" s="35"/>
      <c r="ZA141" s="35"/>
      <c r="ZB141" s="35"/>
      <c r="ZC141" s="35"/>
      <c r="ZD141" s="35"/>
      <c r="ZE141" s="35"/>
      <c r="ZF141" s="35"/>
      <c r="ZG141" s="35"/>
      <c r="ZH141" s="35"/>
      <c r="ZI141" s="35"/>
      <c r="ZJ141" s="35"/>
      <c r="ZK141" s="35"/>
      <c r="ZL141" s="35"/>
      <c r="ZM141" s="35"/>
      <c r="ZN141" s="35"/>
      <c r="ZO141" s="35"/>
      <c r="ZP141" s="35"/>
      <c r="ZQ141" s="35"/>
      <c r="ZR141" s="35"/>
      <c r="ZS141" s="35"/>
      <c r="ZT141" s="35"/>
      <c r="ZU141" s="35"/>
      <c r="ZV141" s="35"/>
      <c r="ZW141" s="35"/>
      <c r="ZX141" s="35"/>
      <c r="ZY141" s="35"/>
      <c r="ZZ141" s="35"/>
      <c r="AAA141" s="35"/>
      <c r="AAB141" s="35"/>
      <c r="AAC141" s="35"/>
      <c r="AAD141" s="35"/>
      <c r="AAE141" s="35"/>
      <c r="AAF141" s="35"/>
      <c r="AAG141" s="35"/>
      <c r="AAH141" s="35"/>
      <c r="AAI141" s="35"/>
      <c r="AAJ141" s="35"/>
      <c r="AAK141" s="35"/>
      <c r="AAL141" s="35"/>
      <c r="AAM141" s="35"/>
      <c r="AAN141" s="35"/>
      <c r="AAO141" s="35"/>
      <c r="AAP141" s="35"/>
      <c r="AAQ141" s="35"/>
      <c r="AAR141" s="35"/>
      <c r="AAS141" s="35"/>
      <c r="AAT141" s="35"/>
      <c r="AAU141" s="35"/>
      <c r="AAV141" s="35"/>
      <c r="AAW141" s="35"/>
      <c r="AAX141" s="35"/>
      <c r="AAY141" s="35"/>
      <c r="AAZ141" s="35"/>
      <c r="ABA141" s="35"/>
      <c r="ABB141" s="35"/>
      <c r="ABC141" s="35"/>
      <c r="ABD141" s="35"/>
      <c r="ABE141" s="35"/>
      <c r="ABF141" s="35"/>
      <c r="ABG141" s="35"/>
      <c r="ABH141" s="35"/>
      <c r="ABI141" s="35"/>
      <c r="ABJ141" s="35"/>
      <c r="ABK141" s="35"/>
      <c r="ABL141" s="35"/>
      <c r="ABM141" s="35"/>
      <c r="ABN141" s="35"/>
      <c r="ABO141" s="35"/>
      <c r="ABP141" s="35"/>
      <c r="ABQ141" s="35"/>
      <c r="ABR141" s="35"/>
      <c r="ABS141" s="35"/>
      <c r="ABT141" s="35"/>
      <c r="ABU141" s="35"/>
      <c r="ABV141" s="35"/>
      <c r="ABW141" s="35"/>
      <c r="ABX141" s="35"/>
      <c r="ABY141" s="35"/>
      <c r="ABZ141" s="35"/>
      <c r="ACA141" s="35"/>
      <c r="ACB141" s="35"/>
      <c r="ACC141" s="35"/>
      <c r="ACD141" s="35"/>
      <c r="ACE141" s="35"/>
      <c r="ACF141" s="35"/>
      <c r="ACG141" s="35"/>
      <c r="ACH141" s="35"/>
      <c r="ACI141" s="35"/>
      <c r="ACJ141" s="35"/>
      <c r="ACK141" s="35"/>
      <c r="ACL141" s="35"/>
      <c r="ACM141" s="35"/>
      <c r="ACN141" s="35"/>
      <c r="ACO141" s="35"/>
      <c r="ACP141" s="35"/>
      <c r="ACQ141" s="35"/>
      <c r="ACR141" s="35"/>
      <c r="ACS141" s="35"/>
      <c r="ACT141" s="35"/>
      <c r="ACU141" s="35"/>
      <c r="ACV141" s="35"/>
      <c r="ACW141" s="35"/>
      <c r="ACX141" s="35"/>
      <c r="ACY141" s="35"/>
      <c r="ACZ141" s="35"/>
      <c r="ADA141" s="35"/>
      <c r="ADB141" s="35"/>
      <c r="ADC141" s="35"/>
      <c r="ADD141" s="35"/>
      <c r="ADE141" s="35"/>
      <c r="ADF141" s="35"/>
      <c r="ADG141" s="35"/>
      <c r="ADH141" s="35"/>
      <c r="ADI141" s="35"/>
      <c r="ADJ141" s="35"/>
      <c r="ADK141" s="35"/>
      <c r="ADL141" s="35"/>
      <c r="ADM141" s="35"/>
      <c r="ADN141" s="35"/>
      <c r="ADO141" s="35"/>
      <c r="ADP141" s="35"/>
      <c r="ADQ141" s="35"/>
      <c r="ADR141" s="35"/>
      <c r="ADS141" s="35"/>
      <c r="ADT141" s="35"/>
      <c r="ADU141" s="35"/>
      <c r="ADV141" s="35"/>
      <c r="ADW141" s="35"/>
      <c r="ADX141" s="35"/>
      <c r="ADY141" s="26">
        <f t="shared" si="7"/>
        <v>0</v>
      </c>
    </row>
    <row r="142" spans="1:806" s="33" customFormat="1" x14ac:dyDescent="0.2">
      <c r="A142" s="38" t="s">
        <v>69</v>
      </c>
      <c r="B142" s="65">
        <f t="shared" si="6"/>
        <v>70</v>
      </c>
      <c r="C142" s="57">
        <v>10</v>
      </c>
      <c r="D142" s="59">
        <v>44669</v>
      </c>
      <c r="E142" s="67">
        <v>37.74</v>
      </c>
      <c r="F142" s="67">
        <f t="shared" si="5"/>
        <v>2641.8</v>
      </c>
      <c r="G142" s="6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15"/>
      <c r="BF142" s="15"/>
      <c r="BG142" s="136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35"/>
      <c r="BW142" s="35"/>
      <c r="BX142" s="35"/>
      <c r="BY142" s="35"/>
      <c r="BZ142" s="35"/>
      <c r="CA142" s="35"/>
      <c r="CB142" s="35"/>
      <c r="CC142" s="35"/>
      <c r="CD142" s="35"/>
      <c r="CE142" s="35"/>
      <c r="CF142" s="35"/>
      <c r="CG142" s="35"/>
      <c r="CH142" s="35"/>
      <c r="CI142" s="35"/>
      <c r="CJ142" s="35"/>
      <c r="CK142" s="35"/>
      <c r="CL142" s="35"/>
      <c r="CM142" s="35"/>
      <c r="CN142" s="35"/>
      <c r="CO142" s="35"/>
      <c r="CP142" s="35"/>
      <c r="CQ142" s="35"/>
      <c r="CR142" s="35"/>
      <c r="CS142" s="35"/>
      <c r="CT142" s="35"/>
      <c r="CU142" s="35"/>
      <c r="CV142" s="35"/>
      <c r="CW142" s="35"/>
      <c r="CX142" s="35"/>
      <c r="CY142" s="35"/>
      <c r="CZ142" s="35"/>
      <c r="DA142" s="35"/>
      <c r="DB142" s="35"/>
      <c r="DC142" s="35"/>
      <c r="DD142" s="35"/>
      <c r="DE142" s="35"/>
      <c r="DF142" s="35"/>
      <c r="DG142" s="35"/>
      <c r="DH142" s="35"/>
      <c r="DI142" s="35"/>
      <c r="DJ142" s="35"/>
      <c r="DK142" s="35"/>
      <c r="DL142" s="35"/>
      <c r="DM142" s="35"/>
      <c r="DN142" s="35"/>
      <c r="DO142" s="35"/>
      <c r="DP142" s="35"/>
      <c r="DQ142" s="35"/>
      <c r="DR142" s="35"/>
      <c r="DS142" s="35"/>
      <c r="DT142" s="35"/>
      <c r="DU142" s="35"/>
      <c r="DV142" s="35"/>
      <c r="DW142" s="35"/>
      <c r="DX142" s="35"/>
      <c r="DY142" s="35"/>
      <c r="DZ142" s="35"/>
      <c r="EA142" s="35"/>
      <c r="EB142" s="35"/>
      <c r="EC142" s="35"/>
      <c r="ED142" s="35"/>
      <c r="EE142" s="35"/>
      <c r="EF142" s="35"/>
      <c r="EG142" s="35"/>
      <c r="EH142" s="35"/>
      <c r="EI142" s="35"/>
      <c r="EJ142" s="35"/>
      <c r="EK142" s="35"/>
      <c r="EL142" s="35"/>
      <c r="EM142" s="35"/>
      <c r="EN142" s="35"/>
      <c r="EO142" s="35"/>
      <c r="EP142" s="35"/>
      <c r="EQ142" s="35"/>
      <c r="ER142" s="35"/>
      <c r="ES142" s="35"/>
      <c r="ET142" s="35"/>
      <c r="EU142" s="35"/>
      <c r="EV142" s="35"/>
      <c r="EW142" s="35"/>
      <c r="EX142" s="35"/>
      <c r="EY142" s="35"/>
      <c r="EZ142" s="35"/>
      <c r="FA142" s="35"/>
      <c r="FB142" s="35"/>
      <c r="FC142" s="35"/>
      <c r="FD142" s="35"/>
      <c r="FE142" s="35"/>
      <c r="FF142" s="35"/>
      <c r="FG142" s="35"/>
      <c r="FH142" s="35"/>
      <c r="FI142" s="35"/>
      <c r="FJ142" s="35"/>
      <c r="FK142" s="35"/>
      <c r="FL142" s="35"/>
      <c r="FM142" s="35"/>
      <c r="FN142" s="35"/>
      <c r="FO142" s="35"/>
      <c r="FP142" s="35"/>
      <c r="FQ142" s="35"/>
      <c r="FR142" s="35"/>
      <c r="FS142" s="35"/>
      <c r="FT142" s="35"/>
      <c r="FU142" s="35"/>
      <c r="FV142" s="35"/>
      <c r="FW142" s="35"/>
      <c r="FX142" s="35"/>
      <c r="FY142" s="35"/>
      <c r="FZ142" s="35"/>
      <c r="GA142" s="35"/>
      <c r="GB142" s="35"/>
      <c r="GC142" s="35"/>
      <c r="GD142" s="35"/>
      <c r="GE142" s="35"/>
      <c r="GF142" s="35"/>
      <c r="GG142" s="35"/>
      <c r="GH142" s="35"/>
      <c r="GI142" s="35"/>
      <c r="GJ142" s="35"/>
      <c r="GK142" s="35"/>
      <c r="GL142" s="35"/>
      <c r="GM142" s="35"/>
      <c r="GN142" s="35"/>
      <c r="GO142" s="35"/>
      <c r="GP142" s="35"/>
      <c r="GQ142" s="35"/>
      <c r="GR142" s="35"/>
      <c r="GS142" s="35"/>
      <c r="GT142" s="35"/>
      <c r="GU142" s="35"/>
      <c r="GV142" s="35"/>
      <c r="GW142" s="35"/>
      <c r="GX142" s="35"/>
      <c r="GY142" s="35"/>
      <c r="GZ142" s="35"/>
      <c r="HA142" s="35"/>
      <c r="HB142" s="35"/>
      <c r="HC142" s="35"/>
      <c r="HD142" s="35"/>
      <c r="HE142" s="35"/>
      <c r="HF142" s="35"/>
      <c r="HG142" s="35"/>
      <c r="HH142" s="35"/>
      <c r="HI142" s="35"/>
      <c r="HJ142" s="35"/>
      <c r="HK142" s="35"/>
      <c r="HL142" s="35"/>
      <c r="HM142" s="35"/>
      <c r="HN142" s="35"/>
      <c r="HO142" s="35"/>
      <c r="HP142" s="35"/>
      <c r="HQ142" s="35"/>
      <c r="HR142" s="35"/>
      <c r="HS142" s="35"/>
      <c r="HT142" s="35"/>
      <c r="HU142" s="35"/>
      <c r="HV142" s="35"/>
      <c r="HW142" s="35"/>
      <c r="HX142" s="35"/>
      <c r="HY142" s="35"/>
      <c r="HZ142" s="35"/>
      <c r="IA142" s="35"/>
      <c r="IB142" s="35"/>
      <c r="IC142" s="35"/>
      <c r="ID142" s="35"/>
      <c r="IE142" s="35"/>
      <c r="IF142" s="35"/>
      <c r="IG142" s="35"/>
      <c r="IH142" s="35"/>
      <c r="II142" s="35"/>
      <c r="IJ142" s="35"/>
      <c r="IK142" s="35"/>
      <c r="IL142" s="35"/>
      <c r="IM142" s="35"/>
      <c r="IN142" s="35"/>
      <c r="IO142" s="35"/>
      <c r="IP142" s="35"/>
      <c r="IQ142" s="35"/>
      <c r="IR142" s="35"/>
      <c r="IS142" s="35"/>
      <c r="IT142" s="35"/>
      <c r="IU142" s="35"/>
      <c r="IV142" s="35"/>
      <c r="IW142" s="35"/>
      <c r="IX142" s="35"/>
      <c r="IY142" s="35"/>
      <c r="IZ142" s="35"/>
      <c r="JA142" s="35"/>
      <c r="JB142" s="35"/>
      <c r="JC142" s="35"/>
      <c r="JD142" s="35"/>
      <c r="JE142" s="35"/>
      <c r="JF142" s="35"/>
      <c r="JG142" s="35"/>
      <c r="JH142" s="35"/>
      <c r="JI142" s="35"/>
      <c r="JJ142" s="35"/>
      <c r="JK142" s="35"/>
      <c r="JL142" s="35"/>
      <c r="JM142" s="35"/>
      <c r="JN142" s="35"/>
      <c r="JO142" s="35"/>
      <c r="JP142" s="35"/>
      <c r="JQ142" s="35"/>
      <c r="JR142" s="35"/>
      <c r="JS142" s="35"/>
      <c r="JT142" s="35"/>
      <c r="JU142" s="35"/>
      <c r="JV142" s="35"/>
      <c r="JW142" s="35"/>
      <c r="JX142" s="35"/>
      <c r="JY142" s="35"/>
      <c r="JZ142" s="35"/>
      <c r="KA142" s="35"/>
      <c r="KB142" s="35"/>
      <c r="KC142" s="35"/>
      <c r="KD142" s="35"/>
      <c r="KE142" s="35"/>
      <c r="KF142" s="35"/>
      <c r="KG142" s="35"/>
      <c r="KH142" s="35"/>
      <c r="KI142" s="35"/>
      <c r="KJ142" s="35"/>
      <c r="KK142" s="35"/>
      <c r="KL142" s="35"/>
      <c r="KM142" s="35"/>
      <c r="KN142" s="35"/>
      <c r="KO142" s="35"/>
      <c r="KP142" s="35"/>
      <c r="KQ142" s="35"/>
      <c r="KR142" s="35"/>
      <c r="KS142" s="35"/>
      <c r="KT142" s="35"/>
      <c r="KU142" s="35"/>
      <c r="KV142" s="35"/>
      <c r="KW142" s="35"/>
      <c r="KX142" s="35"/>
      <c r="KY142" s="35"/>
      <c r="KZ142" s="35"/>
      <c r="LA142" s="35"/>
      <c r="LB142" s="35"/>
      <c r="LC142" s="35"/>
      <c r="LD142" s="35"/>
      <c r="LE142" s="35"/>
      <c r="LF142" s="35"/>
      <c r="LG142" s="35"/>
      <c r="LH142" s="35"/>
      <c r="LI142" s="35"/>
      <c r="LJ142" s="35"/>
      <c r="LK142" s="35"/>
      <c r="LL142" s="35"/>
      <c r="LM142" s="35"/>
      <c r="LN142" s="35"/>
      <c r="LO142" s="35"/>
      <c r="LP142" s="35"/>
      <c r="LQ142" s="35"/>
      <c r="LR142" s="35"/>
      <c r="LS142" s="35"/>
      <c r="LT142" s="35"/>
      <c r="LU142" s="35"/>
      <c r="LV142" s="35"/>
      <c r="LW142" s="35"/>
      <c r="LX142" s="35"/>
      <c r="LY142" s="35"/>
      <c r="LZ142" s="35"/>
      <c r="MA142" s="35"/>
      <c r="MB142" s="35"/>
      <c r="MC142" s="35"/>
      <c r="MD142" s="35"/>
      <c r="ME142" s="35"/>
      <c r="MF142" s="35"/>
      <c r="MG142" s="35"/>
      <c r="MH142" s="35"/>
      <c r="MI142" s="35"/>
      <c r="MJ142" s="35"/>
      <c r="MK142" s="35"/>
      <c r="ML142" s="35"/>
      <c r="MM142" s="35"/>
      <c r="MN142" s="35"/>
      <c r="MO142" s="35"/>
      <c r="MP142" s="35"/>
      <c r="MQ142" s="35"/>
      <c r="MR142" s="35"/>
      <c r="MS142" s="35"/>
      <c r="MT142" s="35"/>
      <c r="MU142" s="35"/>
      <c r="MV142" s="35"/>
      <c r="MW142" s="35"/>
      <c r="MX142" s="35"/>
      <c r="MY142" s="35"/>
      <c r="MZ142" s="35"/>
      <c r="NA142" s="35"/>
      <c r="NB142" s="35"/>
      <c r="NC142" s="35"/>
      <c r="ND142" s="35"/>
      <c r="NE142" s="35"/>
      <c r="NF142" s="35"/>
      <c r="NG142" s="35"/>
      <c r="NH142" s="35"/>
      <c r="NI142" s="35"/>
      <c r="NJ142" s="35"/>
      <c r="NK142" s="35"/>
      <c r="NL142" s="35"/>
      <c r="NM142" s="35"/>
      <c r="NN142" s="35"/>
      <c r="NO142" s="35"/>
      <c r="NP142" s="35"/>
      <c r="NQ142" s="35"/>
      <c r="NR142" s="35"/>
      <c r="NS142" s="35"/>
      <c r="NT142" s="35"/>
      <c r="NU142" s="35"/>
      <c r="NV142" s="35"/>
      <c r="NW142" s="35"/>
      <c r="NX142" s="35"/>
      <c r="NY142" s="35"/>
      <c r="NZ142" s="35"/>
      <c r="OA142" s="35"/>
      <c r="OB142" s="35"/>
      <c r="OC142" s="35"/>
      <c r="OD142" s="35"/>
      <c r="OE142" s="35"/>
      <c r="OF142" s="35"/>
      <c r="OG142" s="35"/>
      <c r="OH142" s="35"/>
      <c r="OI142" s="35"/>
      <c r="OJ142" s="35"/>
      <c r="OK142" s="35"/>
      <c r="OL142" s="35"/>
      <c r="OM142" s="35"/>
      <c r="ON142" s="35"/>
      <c r="OO142" s="35"/>
      <c r="OP142" s="35"/>
      <c r="OQ142" s="35"/>
      <c r="OR142" s="35"/>
      <c r="OS142" s="35"/>
      <c r="OT142" s="35"/>
      <c r="OU142" s="35"/>
      <c r="OV142" s="35"/>
      <c r="OW142" s="35"/>
      <c r="OX142" s="35"/>
      <c r="OY142" s="35"/>
      <c r="OZ142" s="35"/>
      <c r="PA142" s="35"/>
      <c r="PB142" s="35"/>
      <c r="PC142" s="35"/>
      <c r="PD142" s="35"/>
      <c r="PE142" s="35"/>
      <c r="PF142" s="35"/>
      <c r="PG142" s="35"/>
      <c r="PH142" s="35"/>
      <c r="PI142" s="35"/>
      <c r="PJ142" s="35"/>
      <c r="PK142" s="35"/>
      <c r="PL142" s="35"/>
      <c r="PM142" s="35"/>
      <c r="PN142" s="35"/>
      <c r="PO142" s="35"/>
      <c r="PP142" s="35"/>
      <c r="PQ142" s="35"/>
      <c r="PR142" s="35"/>
      <c r="PS142" s="35"/>
      <c r="PT142" s="35"/>
      <c r="PU142" s="35"/>
      <c r="PV142" s="35"/>
      <c r="PW142" s="35"/>
      <c r="PX142" s="35"/>
      <c r="PY142" s="35"/>
      <c r="PZ142" s="35"/>
      <c r="QA142" s="35"/>
      <c r="QB142" s="35"/>
      <c r="QC142" s="35"/>
      <c r="QD142" s="35"/>
      <c r="QE142" s="35"/>
      <c r="QF142" s="35"/>
      <c r="QG142" s="35"/>
      <c r="QH142" s="35"/>
      <c r="QI142" s="35"/>
      <c r="QJ142" s="35"/>
      <c r="QK142" s="35"/>
      <c r="QL142" s="35"/>
      <c r="QM142" s="35"/>
      <c r="QN142" s="35"/>
      <c r="QO142" s="35"/>
      <c r="QP142" s="35"/>
      <c r="QQ142" s="35"/>
      <c r="QR142" s="35"/>
      <c r="QS142" s="35"/>
      <c r="QT142" s="35"/>
      <c r="QU142" s="35"/>
      <c r="QV142" s="35"/>
      <c r="QW142" s="35"/>
      <c r="QX142" s="35"/>
      <c r="QY142" s="35"/>
      <c r="QZ142" s="35"/>
      <c r="RA142" s="35"/>
      <c r="RB142" s="35"/>
      <c r="RC142" s="35"/>
      <c r="RD142" s="35"/>
      <c r="RE142" s="35"/>
      <c r="RF142" s="35"/>
      <c r="RG142" s="35"/>
      <c r="RH142" s="35"/>
      <c r="RI142" s="35"/>
      <c r="RJ142" s="35"/>
      <c r="RK142" s="35"/>
      <c r="RL142" s="35"/>
      <c r="RM142" s="35"/>
      <c r="RN142" s="35"/>
      <c r="RO142" s="35"/>
      <c r="RP142" s="35"/>
      <c r="RQ142" s="35"/>
      <c r="RR142" s="35"/>
      <c r="RS142" s="35"/>
      <c r="RT142" s="35"/>
      <c r="RU142" s="35"/>
      <c r="RV142" s="35"/>
      <c r="RW142" s="35"/>
      <c r="RX142" s="35"/>
      <c r="RY142" s="35"/>
      <c r="RZ142" s="35"/>
      <c r="SA142" s="35"/>
      <c r="SB142" s="35"/>
      <c r="SC142" s="35"/>
      <c r="SD142" s="35"/>
      <c r="SE142" s="35"/>
      <c r="SF142" s="35"/>
      <c r="SG142" s="35"/>
      <c r="SH142" s="35"/>
      <c r="SI142" s="35"/>
      <c r="SJ142" s="35"/>
      <c r="SK142" s="35"/>
      <c r="SL142" s="35"/>
      <c r="SM142" s="35"/>
      <c r="SN142" s="35"/>
      <c r="SO142" s="35"/>
      <c r="SP142" s="35"/>
      <c r="SQ142" s="35"/>
      <c r="SR142" s="35"/>
      <c r="SS142" s="35"/>
      <c r="ST142" s="35"/>
      <c r="SU142" s="35"/>
      <c r="SV142" s="35"/>
      <c r="SW142" s="35"/>
      <c r="SX142" s="35"/>
      <c r="SY142" s="35"/>
      <c r="SZ142" s="35"/>
      <c r="TA142" s="35"/>
      <c r="TB142" s="35"/>
      <c r="TC142" s="35"/>
      <c r="TD142" s="35"/>
      <c r="TE142" s="35"/>
      <c r="TF142" s="35"/>
      <c r="TG142" s="35"/>
      <c r="TH142" s="35"/>
      <c r="TI142" s="35"/>
      <c r="TJ142" s="35"/>
      <c r="TK142" s="35"/>
      <c r="TL142" s="35"/>
      <c r="TM142" s="35"/>
      <c r="TN142" s="35"/>
      <c r="TO142" s="35"/>
      <c r="TP142" s="35"/>
      <c r="TQ142" s="35"/>
      <c r="TR142" s="35"/>
      <c r="TS142" s="35"/>
      <c r="TT142" s="35"/>
      <c r="TU142" s="35"/>
      <c r="TV142" s="35"/>
      <c r="TW142" s="35"/>
      <c r="TX142" s="35"/>
      <c r="TY142" s="35"/>
      <c r="TZ142" s="35"/>
      <c r="UA142" s="35"/>
      <c r="UB142" s="35"/>
      <c r="UC142" s="35">
        <v>70</v>
      </c>
      <c r="UD142" s="35"/>
      <c r="UE142" s="35"/>
      <c r="UF142" s="35"/>
      <c r="UG142" s="35"/>
      <c r="UH142" s="35"/>
      <c r="UI142" s="35"/>
      <c r="UJ142" s="35"/>
      <c r="UK142" s="35"/>
      <c r="UL142" s="35"/>
      <c r="UM142" s="35"/>
      <c r="UN142" s="35"/>
      <c r="UO142" s="35"/>
      <c r="UP142" s="35"/>
      <c r="UQ142" s="35"/>
      <c r="UR142" s="35"/>
      <c r="US142" s="35"/>
      <c r="UT142" s="35"/>
      <c r="UU142" s="35"/>
      <c r="UV142" s="35"/>
      <c r="UW142" s="35"/>
      <c r="UX142" s="35"/>
      <c r="UY142" s="35"/>
      <c r="UZ142" s="35"/>
      <c r="VA142" s="35"/>
      <c r="VB142" s="35"/>
      <c r="VC142" s="35"/>
      <c r="VD142" s="35"/>
      <c r="VE142" s="35"/>
      <c r="VF142" s="35"/>
      <c r="VG142" s="35"/>
      <c r="VH142" s="35"/>
      <c r="VI142" s="35"/>
      <c r="VJ142" s="35"/>
      <c r="VK142" s="35"/>
      <c r="VL142" s="35"/>
      <c r="VM142" s="35"/>
      <c r="VN142" s="35"/>
      <c r="VO142" s="35"/>
      <c r="VP142" s="35"/>
      <c r="VQ142" s="35"/>
      <c r="VR142" s="35"/>
      <c r="VS142" s="35"/>
      <c r="VT142" s="35"/>
      <c r="VU142" s="35"/>
      <c r="VV142" s="35"/>
      <c r="VW142" s="35"/>
      <c r="VX142" s="35"/>
      <c r="VY142" s="35"/>
      <c r="VZ142" s="35"/>
      <c r="WA142" s="35"/>
      <c r="WB142" s="35"/>
      <c r="WC142" s="35"/>
      <c r="WD142" s="35"/>
      <c r="WE142" s="35"/>
      <c r="WF142" s="35"/>
      <c r="WG142" s="35"/>
      <c r="WH142" s="35"/>
      <c r="WI142" s="35"/>
      <c r="WJ142" s="35"/>
      <c r="WK142" s="35"/>
      <c r="WL142" s="35"/>
      <c r="WM142" s="35"/>
      <c r="WN142" s="35"/>
      <c r="WO142" s="35"/>
      <c r="WP142" s="35"/>
      <c r="WQ142" s="35"/>
      <c r="WR142" s="35"/>
      <c r="WS142" s="35"/>
      <c r="WT142" s="35"/>
      <c r="WU142" s="35"/>
      <c r="WV142" s="35"/>
      <c r="WW142" s="35"/>
      <c r="WX142" s="35"/>
      <c r="WY142" s="35"/>
      <c r="WZ142" s="35"/>
      <c r="XA142" s="35"/>
      <c r="XB142" s="35"/>
      <c r="XC142" s="35"/>
      <c r="XD142" s="35"/>
      <c r="XE142" s="35"/>
      <c r="XF142" s="35"/>
      <c r="XG142" s="35"/>
      <c r="XH142" s="35"/>
      <c r="XI142" s="35"/>
      <c r="XJ142" s="35"/>
      <c r="XK142" s="35"/>
      <c r="XL142" s="35"/>
      <c r="XM142" s="35"/>
      <c r="XN142" s="35"/>
      <c r="XO142" s="35"/>
      <c r="XP142" s="35"/>
      <c r="XQ142" s="35"/>
      <c r="XR142" s="35"/>
      <c r="XS142" s="35"/>
      <c r="XT142" s="35"/>
      <c r="XU142" s="35"/>
      <c r="XV142" s="35"/>
      <c r="XW142" s="35"/>
      <c r="XX142" s="35"/>
      <c r="XY142" s="35"/>
      <c r="XZ142" s="35"/>
      <c r="YA142" s="35"/>
      <c r="YB142" s="35"/>
      <c r="YC142" s="35"/>
      <c r="YD142" s="35"/>
      <c r="YE142" s="35"/>
      <c r="YF142" s="35"/>
      <c r="YG142" s="35"/>
      <c r="YH142" s="35"/>
      <c r="YI142" s="35"/>
      <c r="YJ142" s="35"/>
      <c r="YK142" s="35"/>
      <c r="YL142" s="35"/>
      <c r="YM142" s="35"/>
      <c r="YN142" s="35"/>
      <c r="YO142" s="35"/>
      <c r="YP142" s="35"/>
      <c r="YQ142" s="35"/>
      <c r="YR142" s="35"/>
      <c r="YS142" s="35"/>
      <c r="YT142" s="35"/>
      <c r="YU142" s="35"/>
      <c r="YV142" s="35"/>
      <c r="YW142" s="35"/>
      <c r="YX142" s="35"/>
      <c r="YY142" s="35"/>
      <c r="YZ142" s="35"/>
      <c r="ZA142" s="35"/>
      <c r="ZB142" s="35"/>
      <c r="ZC142" s="35"/>
      <c r="ZD142" s="35"/>
      <c r="ZE142" s="35"/>
      <c r="ZF142" s="35"/>
      <c r="ZG142" s="35"/>
      <c r="ZH142" s="35"/>
      <c r="ZI142" s="35"/>
      <c r="ZJ142" s="35"/>
      <c r="ZK142" s="35"/>
      <c r="ZL142" s="35"/>
      <c r="ZM142" s="35"/>
      <c r="ZN142" s="35"/>
      <c r="ZO142" s="35"/>
      <c r="ZP142" s="35"/>
      <c r="ZQ142" s="35"/>
      <c r="ZR142" s="35"/>
      <c r="ZS142" s="35"/>
      <c r="ZT142" s="35"/>
      <c r="ZU142" s="35"/>
      <c r="ZV142" s="35"/>
      <c r="ZW142" s="35"/>
      <c r="ZX142" s="35"/>
      <c r="ZY142" s="35"/>
      <c r="ZZ142" s="35"/>
      <c r="AAA142" s="35"/>
      <c r="AAB142" s="35"/>
      <c r="AAC142" s="35"/>
      <c r="AAD142" s="35"/>
      <c r="AAE142" s="35"/>
      <c r="AAF142" s="35"/>
      <c r="AAG142" s="35"/>
      <c r="AAH142" s="35"/>
      <c r="AAI142" s="35"/>
      <c r="AAJ142" s="35"/>
      <c r="AAK142" s="35"/>
      <c r="AAL142" s="35"/>
      <c r="AAM142" s="35"/>
      <c r="AAN142" s="35"/>
      <c r="AAO142" s="35"/>
      <c r="AAP142" s="35"/>
      <c r="AAQ142" s="35"/>
      <c r="AAR142" s="35"/>
      <c r="AAS142" s="35"/>
      <c r="AAT142" s="35"/>
      <c r="AAU142" s="35"/>
      <c r="AAV142" s="35"/>
      <c r="AAW142" s="35"/>
      <c r="AAX142" s="35"/>
      <c r="AAY142" s="35"/>
      <c r="AAZ142" s="35"/>
      <c r="ABA142" s="35"/>
      <c r="ABB142" s="35"/>
      <c r="ABC142" s="35"/>
      <c r="ABD142" s="35"/>
      <c r="ABE142" s="35"/>
      <c r="ABF142" s="35"/>
      <c r="ABG142" s="35"/>
      <c r="ABH142" s="35"/>
      <c r="ABI142" s="35"/>
      <c r="ABJ142" s="35"/>
      <c r="ABK142" s="35"/>
      <c r="ABL142" s="35"/>
      <c r="ABM142" s="35"/>
      <c r="ABN142" s="35"/>
      <c r="ABO142" s="35"/>
      <c r="ABP142" s="35"/>
      <c r="ABQ142" s="35"/>
      <c r="ABR142" s="35"/>
      <c r="ABS142" s="35"/>
      <c r="ABT142" s="35"/>
      <c r="ABU142" s="35"/>
      <c r="ABV142" s="35"/>
      <c r="ABW142" s="35"/>
      <c r="ABX142" s="35"/>
      <c r="ABY142" s="35"/>
      <c r="ABZ142" s="35"/>
      <c r="ACA142" s="35"/>
      <c r="ACB142" s="35"/>
      <c r="ACC142" s="35"/>
      <c r="ACD142" s="35"/>
      <c r="ACE142" s="35"/>
      <c r="ACF142" s="35"/>
      <c r="ACG142" s="35"/>
      <c r="ACH142" s="35"/>
      <c r="ACI142" s="35"/>
      <c r="ACJ142" s="35"/>
      <c r="ACK142" s="35"/>
      <c r="ACL142" s="35"/>
      <c r="ACM142" s="35"/>
      <c r="ACN142" s="35"/>
      <c r="ACO142" s="35"/>
      <c r="ACP142" s="35"/>
      <c r="ACQ142" s="35"/>
      <c r="ACR142" s="35"/>
      <c r="ACS142" s="35"/>
      <c r="ACT142" s="35"/>
      <c r="ACU142" s="35"/>
      <c r="ACV142" s="35"/>
      <c r="ACW142" s="35"/>
      <c r="ACX142" s="35"/>
      <c r="ACY142" s="35"/>
      <c r="ACZ142" s="35"/>
      <c r="ADA142" s="35"/>
      <c r="ADB142" s="35"/>
      <c r="ADC142" s="35"/>
      <c r="ADD142" s="35"/>
      <c r="ADE142" s="35"/>
      <c r="ADF142" s="35"/>
      <c r="ADG142" s="35"/>
      <c r="ADH142" s="35"/>
      <c r="ADI142" s="35"/>
      <c r="ADJ142" s="35"/>
      <c r="ADK142" s="35"/>
      <c r="ADL142" s="35"/>
      <c r="ADM142" s="35"/>
      <c r="ADN142" s="35"/>
      <c r="ADO142" s="35"/>
      <c r="ADP142" s="35"/>
      <c r="ADQ142" s="35"/>
      <c r="ADR142" s="35"/>
      <c r="ADS142" s="35"/>
      <c r="ADT142" s="35"/>
      <c r="ADU142" s="35"/>
      <c r="ADV142" s="35"/>
      <c r="ADW142" s="35"/>
      <c r="ADX142" s="35">
        <v>70</v>
      </c>
      <c r="ADY142" s="26">
        <f t="shared" si="7"/>
        <v>0</v>
      </c>
      <c r="ADZ142" s="5"/>
    </row>
    <row r="143" spans="1:806" s="33" customFormat="1" x14ac:dyDescent="0.2">
      <c r="A143" s="38" t="s">
        <v>69</v>
      </c>
      <c r="B143" s="65">
        <f t="shared" si="6"/>
        <v>0</v>
      </c>
      <c r="C143" s="57">
        <v>10</v>
      </c>
      <c r="D143" s="59">
        <v>44593</v>
      </c>
      <c r="E143" s="67">
        <v>25.36</v>
      </c>
      <c r="F143" s="67">
        <f t="shared" si="5"/>
        <v>0</v>
      </c>
      <c r="G143" s="6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15"/>
      <c r="BF143" s="15"/>
      <c r="BG143" s="136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  <c r="EU143" s="35"/>
      <c r="EV143" s="35"/>
      <c r="EW143" s="35"/>
      <c r="EX143" s="35"/>
      <c r="EY143" s="35"/>
      <c r="EZ143" s="35"/>
      <c r="FA143" s="35"/>
      <c r="FB143" s="35"/>
      <c r="FC143" s="35"/>
      <c r="FD143" s="35"/>
      <c r="FE143" s="35"/>
      <c r="FF143" s="35"/>
      <c r="FG143" s="35"/>
      <c r="FH143" s="35"/>
      <c r="FI143" s="35"/>
      <c r="FJ143" s="35"/>
      <c r="FK143" s="35"/>
      <c r="FL143" s="35"/>
      <c r="FM143" s="35"/>
      <c r="FN143" s="35"/>
      <c r="FO143" s="35"/>
      <c r="FP143" s="35"/>
      <c r="FQ143" s="35"/>
      <c r="FR143" s="35"/>
      <c r="FS143" s="35"/>
      <c r="FT143" s="35"/>
      <c r="FU143" s="35"/>
      <c r="FV143" s="35"/>
      <c r="FW143" s="35"/>
      <c r="FX143" s="35"/>
      <c r="FY143" s="35"/>
      <c r="FZ143" s="35"/>
      <c r="GA143" s="35"/>
      <c r="GB143" s="35"/>
      <c r="GC143" s="35"/>
      <c r="GD143" s="35"/>
      <c r="GE143" s="35"/>
      <c r="GF143" s="35"/>
      <c r="GG143" s="35"/>
      <c r="GH143" s="35"/>
      <c r="GI143" s="35"/>
      <c r="GJ143" s="35"/>
      <c r="GK143" s="35"/>
      <c r="GL143" s="35"/>
      <c r="GM143" s="35"/>
      <c r="GN143" s="35"/>
      <c r="GO143" s="35"/>
      <c r="GP143" s="35"/>
      <c r="GQ143" s="35"/>
      <c r="GR143" s="35"/>
      <c r="GS143" s="35"/>
      <c r="GT143" s="35"/>
      <c r="GU143" s="35"/>
      <c r="GV143" s="35"/>
      <c r="GW143" s="35"/>
      <c r="GX143" s="35"/>
      <c r="GY143" s="35"/>
      <c r="GZ143" s="35"/>
      <c r="HA143" s="35"/>
      <c r="HB143" s="35"/>
      <c r="HC143" s="35"/>
      <c r="HD143" s="35"/>
      <c r="HE143" s="35"/>
      <c r="HF143" s="35"/>
      <c r="HG143" s="35"/>
      <c r="HH143" s="35"/>
      <c r="HI143" s="35"/>
      <c r="HJ143" s="35"/>
      <c r="HK143" s="35"/>
      <c r="HL143" s="35"/>
      <c r="HM143" s="35"/>
      <c r="HN143" s="35"/>
      <c r="HO143" s="35"/>
      <c r="HP143" s="35"/>
      <c r="HQ143" s="35"/>
      <c r="HR143" s="35"/>
      <c r="HS143" s="35"/>
      <c r="HT143" s="35"/>
      <c r="HU143" s="35"/>
      <c r="HV143" s="35"/>
      <c r="HW143" s="35"/>
      <c r="HX143" s="35"/>
      <c r="HY143" s="35"/>
      <c r="HZ143" s="35"/>
      <c r="IA143" s="35"/>
      <c r="IB143" s="35"/>
      <c r="IC143" s="35"/>
      <c r="ID143" s="35"/>
      <c r="IE143" s="35"/>
      <c r="IF143" s="35"/>
      <c r="IG143" s="35"/>
      <c r="IH143" s="35"/>
      <c r="II143" s="35"/>
      <c r="IJ143" s="35"/>
      <c r="IK143" s="35"/>
      <c r="IL143" s="35"/>
      <c r="IM143" s="35"/>
      <c r="IN143" s="35"/>
      <c r="IO143" s="35"/>
      <c r="IP143" s="35"/>
      <c r="IQ143" s="35"/>
      <c r="IR143" s="35"/>
      <c r="IS143" s="35"/>
      <c r="IT143" s="35"/>
      <c r="IU143" s="35"/>
      <c r="IV143" s="35"/>
      <c r="IW143" s="35"/>
      <c r="IX143" s="35"/>
      <c r="IY143" s="35"/>
      <c r="IZ143" s="35"/>
      <c r="JA143" s="35"/>
      <c r="JB143" s="35"/>
      <c r="JC143" s="35"/>
      <c r="JD143" s="35"/>
      <c r="JE143" s="35"/>
      <c r="JF143" s="35"/>
      <c r="JG143" s="35"/>
      <c r="JH143" s="35"/>
      <c r="JI143" s="35"/>
      <c r="JJ143" s="35"/>
      <c r="JK143" s="35"/>
      <c r="JL143" s="35"/>
      <c r="JM143" s="35"/>
      <c r="JN143" s="35"/>
      <c r="JO143" s="35"/>
      <c r="JP143" s="35"/>
      <c r="JQ143" s="35"/>
      <c r="JR143" s="35"/>
      <c r="JS143" s="35"/>
      <c r="JT143" s="35"/>
      <c r="JU143" s="35"/>
      <c r="JV143" s="35"/>
      <c r="JW143" s="35"/>
      <c r="JX143" s="35"/>
      <c r="JY143" s="35"/>
      <c r="JZ143" s="35"/>
      <c r="KA143" s="35"/>
      <c r="KB143" s="35"/>
      <c r="KC143" s="35"/>
      <c r="KD143" s="35"/>
      <c r="KE143" s="35"/>
      <c r="KF143" s="35"/>
      <c r="KG143" s="35"/>
      <c r="KH143" s="35"/>
      <c r="KI143" s="35"/>
      <c r="KJ143" s="35"/>
      <c r="KK143" s="35"/>
      <c r="KL143" s="35"/>
      <c r="KM143" s="35"/>
      <c r="KN143" s="35"/>
      <c r="KO143" s="35"/>
      <c r="KP143" s="35"/>
      <c r="KQ143" s="35"/>
      <c r="KR143" s="35"/>
      <c r="KS143" s="35"/>
      <c r="KT143" s="35"/>
      <c r="KU143" s="35"/>
      <c r="KV143" s="35"/>
      <c r="KW143" s="35"/>
      <c r="KX143" s="35"/>
      <c r="KY143" s="35"/>
      <c r="KZ143" s="35"/>
      <c r="LA143" s="35"/>
      <c r="LB143" s="35"/>
      <c r="LC143" s="35"/>
      <c r="LD143" s="35"/>
      <c r="LE143" s="35"/>
      <c r="LF143" s="35"/>
      <c r="LG143" s="35"/>
      <c r="LH143" s="35"/>
      <c r="LI143" s="35"/>
      <c r="LJ143" s="35"/>
      <c r="LK143" s="35"/>
      <c r="LL143" s="35"/>
      <c r="LM143" s="35"/>
      <c r="LN143" s="35"/>
      <c r="LO143" s="35"/>
      <c r="LP143" s="35"/>
      <c r="LQ143" s="35"/>
      <c r="LR143" s="35"/>
      <c r="LS143" s="35"/>
      <c r="LT143" s="35"/>
      <c r="LU143" s="35"/>
      <c r="LV143" s="35"/>
      <c r="LW143" s="35"/>
      <c r="LX143" s="35"/>
      <c r="LY143" s="35"/>
      <c r="LZ143" s="35"/>
      <c r="MA143" s="35"/>
      <c r="MB143" s="35"/>
      <c r="MC143" s="35"/>
      <c r="MD143" s="35"/>
      <c r="ME143" s="35"/>
      <c r="MF143" s="35"/>
      <c r="MG143" s="35"/>
      <c r="MH143" s="35"/>
      <c r="MI143" s="35"/>
      <c r="MJ143" s="35"/>
      <c r="MK143" s="35"/>
      <c r="ML143" s="35"/>
      <c r="MM143" s="35"/>
      <c r="MN143" s="35"/>
      <c r="MO143" s="35"/>
      <c r="MP143" s="35"/>
      <c r="MQ143" s="35"/>
      <c r="MR143" s="35"/>
      <c r="MS143" s="35"/>
      <c r="MT143" s="35"/>
      <c r="MU143" s="35"/>
      <c r="MV143" s="35"/>
      <c r="MW143" s="35"/>
      <c r="MX143" s="35"/>
      <c r="MY143" s="35"/>
      <c r="MZ143" s="35"/>
      <c r="NA143" s="35"/>
      <c r="NB143" s="35"/>
      <c r="NC143" s="35"/>
      <c r="ND143" s="35"/>
      <c r="NE143" s="35"/>
      <c r="NF143" s="35"/>
      <c r="NG143" s="35"/>
      <c r="NH143" s="35"/>
      <c r="NI143" s="35"/>
      <c r="NJ143" s="35"/>
      <c r="NK143" s="35"/>
      <c r="NL143" s="35"/>
      <c r="NM143" s="35"/>
      <c r="NN143" s="35"/>
      <c r="NO143" s="35"/>
      <c r="NP143" s="35"/>
      <c r="NQ143" s="35"/>
      <c r="NR143" s="35"/>
      <c r="NS143" s="35"/>
      <c r="NT143" s="35"/>
      <c r="NU143" s="35"/>
      <c r="NV143" s="35"/>
      <c r="NW143" s="35"/>
      <c r="NX143" s="35"/>
      <c r="NY143" s="35"/>
      <c r="NZ143" s="35"/>
      <c r="OA143" s="35"/>
      <c r="OB143" s="35"/>
      <c r="OC143" s="35"/>
      <c r="OD143" s="35"/>
      <c r="OE143" s="35"/>
      <c r="OF143" s="35"/>
      <c r="OG143" s="35"/>
      <c r="OH143" s="35"/>
      <c r="OI143" s="35"/>
      <c r="OJ143" s="35"/>
      <c r="OK143" s="35"/>
      <c r="OL143" s="35"/>
      <c r="OM143" s="35"/>
      <c r="ON143" s="35"/>
      <c r="OO143" s="35"/>
      <c r="OP143" s="35"/>
      <c r="OQ143" s="35"/>
      <c r="OR143" s="35"/>
      <c r="OS143" s="35"/>
      <c r="OT143" s="35"/>
      <c r="OU143" s="35"/>
      <c r="OV143" s="35"/>
      <c r="OW143" s="35"/>
      <c r="OX143" s="35"/>
      <c r="OY143" s="35"/>
      <c r="OZ143" s="35"/>
      <c r="PA143" s="35"/>
      <c r="PB143" s="35"/>
      <c r="PC143" s="35">
        <v>50</v>
      </c>
      <c r="PD143" s="35">
        <v>100</v>
      </c>
      <c r="PE143" s="35"/>
      <c r="PF143" s="35"/>
      <c r="PG143" s="35"/>
      <c r="PH143" s="35"/>
      <c r="PI143" s="35"/>
      <c r="PJ143" s="35"/>
      <c r="PK143" s="35"/>
      <c r="PL143" s="35"/>
      <c r="PM143" s="35"/>
      <c r="PN143" s="35"/>
      <c r="PO143" s="35"/>
      <c r="PP143" s="35"/>
      <c r="PQ143" s="35"/>
      <c r="PR143" s="35"/>
      <c r="PS143" s="35"/>
      <c r="PT143" s="35">
        <v>50</v>
      </c>
      <c r="PU143" s="35"/>
      <c r="PV143" s="35"/>
      <c r="PW143" s="35"/>
      <c r="PX143" s="35"/>
      <c r="PY143" s="35"/>
      <c r="PZ143" s="35"/>
      <c r="QA143" s="35"/>
      <c r="QB143" s="35"/>
      <c r="QC143" s="35"/>
      <c r="QD143" s="35"/>
      <c r="QE143" s="35"/>
      <c r="QF143" s="35"/>
      <c r="QG143" s="35">
        <v>50</v>
      </c>
      <c r="QH143" s="35"/>
      <c r="QI143" s="35"/>
      <c r="QJ143" s="35"/>
      <c r="QK143" s="35"/>
      <c r="QL143" s="35">
        <v>50</v>
      </c>
      <c r="QM143" s="35"/>
      <c r="QN143" s="35"/>
      <c r="QO143" s="35"/>
      <c r="QP143" s="35"/>
      <c r="QQ143" s="35"/>
      <c r="QR143" s="35"/>
      <c r="QS143" s="35"/>
      <c r="QT143" s="35"/>
      <c r="QU143" s="35"/>
      <c r="QV143" s="35"/>
      <c r="QW143" s="35"/>
      <c r="QX143" s="35"/>
      <c r="QY143" s="35"/>
      <c r="QZ143" s="35"/>
      <c r="RA143" s="35"/>
      <c r="RB143" s="35"/>
      <c r="RC143" s="35"/>
      <c r="RD143" s="35"/>
      <c r="RE143" s="35"/>
      <c r="RF143" s="35"/>
      <c r="RG143" s="35"/>
      <c r="RH143" s="35"/>
      <c r="RI143" s="35"/>
      <c r="RJ143" s="35"/>
      <c r="RK143" s="35"/>
      <c r="RL143" s="35"/>
      <c r="RM143" s="35"/>
      <c r="RN143" s="35"/>
      <c r="RO143" s="35"/>
      <c r="RP143" s="35"/>
      <c r="RQ143" s="35"/>
      <c r="RR143" s="35"/>
      <c r="RS143" s="35"/>
      <c r="RT143" s="35"/>
      <c r="RU143" s="35"/>
      <c r="RV143" s="35"/>
      <c r="RW143" s="35"/>
      <c r="RX143" s="35"/>
      <c r="RY143" s="35"/>
      <c r="RZ143" s="35"/>
      <c r="SA143" s="35"/>
      <c r="SB143" s="35"/>
      <c r="SC143" s="35"/>
      <c r="SD143" s="35"/>
      <c r="SE143" s="35"/>
      <c r="SF143" s="35"/>
      <c r="SG143" s="35"/>
      <c r="SH143" s="35"/>
      <c r="SI143" s="35"/>
      <c r="SJ143" s="35"/>
      <c r="SK143" s="35"/>
      <c r="SL143" s="35"/>
      <c r="SM143" s="35"/>
      <c r="SN143" s="35"/>
      <c r="SO143" s="35"/>
      <c r="SP143" s="35"/>
      <c r="SQ143" s="35"/>
      <c r="SR143" s="35"/>
      <c r="SS143" s="35"/>
      <c r="ST143" s="35"/>
      <c r="SU143" s="35"/>
      <c r="SV143" s="35"/>
      <c r="SW143" s="35"/>
      <c r="SX143" s="35"/>
      <c r="SY143" s="35"/>
      <c r="SZ143" s="35"/>
      <c r="TA143" s="35"/>
      <c r="TB143" s="35"/>
      <c r="TC143" s="35"/>
      <c r="TD143" s="35"/>
      <c r="TE143" s="35"/>
      <c r="TF143" s="35"/>
      <c r="TG143" s="35"/>
      <c r="TH143" s="35"/>
      <c r="TI143" s="35"/>
      <c r="TJ143" s="35"/>
      <c r="TK143" s="35"/>
      <c r="TL143" s="35"/>
      <c r="TM143" s="35"/>
      <c r="TN143" s="35"/>
      <c r="TO143" s="35"/>
      <c r="TP143" s="35"/>
      <c r="TQ143" s="35"/>
      <c r="TR143" s="35"/>
      <c r="TS143" s="35"/>
      <c r="TT143" s="35"/>
      <c r="TU143" s="35"/>
      <c r="TV143" s="35"/>
      <c r="TW143" s="35"/>
      <c r="TX143" s="35"/>
      <c r="TY143" s="35"/>
      <c r="TZ143" s="35"/>
      <c r="UA143" s="35"/>
      <c r="UB143" s="35"/>
      <c r="UC143" s="35"/>
      <c r="UD143" s="35"/>
      <c r="UE143" s="35"/>
      <c r="UF143" s="35"/>
      <c r="UG143" s="35"/>
      <c r="UH143" s="35"/>
      <c r="UI143" s="35"/>
      <c r="UJ143" s="35"/>
      <c r="UK143" s="35"/>
      <c r="UL143" s="35"/>
      <c r="UM143" s="35"/>
      <c r="UN143" s="35"/>
      <c r="UO143" s="35"/>
      <c r="UP143" s="35"/>
      <c r="UQ143" s="35"/>
      <c r="UR143" s="35"/>
      <c r="US143" s="35"/>
      <c r="UT143" s="35"/>
      <c r="UU143" s="35"/>
      <c r="UV143" s="35"/>
      <c r="UW143" s="35"/>
      <c r="UX143" s="35"/>
      <c r="UY143" s="35"/>
      <c r="UZ143" s="35"/>
      <c r="VA143" s="35"/>
      <c r="VB143" s="35"/>
      <c r="VC143" s="35"/>
      <c r="VD143" s="35"/>
      <c r="VE143" s="35"/>
      <c r="VF143" s="35"/>
      <c r="VG143" s="35"/>
      <c r="VH143" s="35"/>
      <c r="VI143" s="35"/>
      <c r="VJ143" s="35"/>
      <c r="VK143" s="35"/>
      <c r="VL143" s="35"/>
      <c r="VM143" s="35"/>
      <c r="VN143" s="35"/>
      <c r="VO143" s="35"/>
      <c r="VP143" s="35"/>
      <c r="VQ143" s="35"/>
      <c r="VR143" s="35"/>
      <c r="VS143" s="35"/>
      <c r="VT143" s="35"/>
      <c r="VU143" s="35"/>
      <c r="VV143" s="35"/>
      <c r="VW143" s="35"/>
      <c r="VX143" s="35"/>
      <c r="VY143" s="35"/>
      <c r="VZ143" s="35"/>
      <c r="WA143" s="35"/>
      <c r="WB143" s="35"/>
      <c r="WC143" s="35"/>
      <c r="WD143" s="35"/>
      <c r="WE143" s="35"/>
      <c r="WF143" s="35"/>
      <c r="WG143" s="35"/>
      <c r="WH143" s="35"/>
      <c r="WI143" s="35"/>
      <c r="WJ143" s="35"/>
      <c r="WK143" s="35"/>
      <c r="WL143" s="35"/>
      <c r="WM143" s="35"/>
      <c r="WN143" s="35"/>
      <c r="WO143" s="35"/>
      <c r="WP143" s="35"/>
      <c r="WQ143" s="35"/>
      <c r="WR143" s="35"/>
      <c r="WS143" s="35"/>
      <c r="WT143" s="35"/>
      <c r="WU143" s="35"/>
      <c r="WV143" s="35"/>
      <c r="WW143" s="35"/>
      <c r="WX143" s="35"/>
      <c r="WY143" s="35"/>
      <c r="WZ143" s="35"/>
      <c r="XA143" s="35"/>
      <c r="XB143" s="35"/>
      <c r="XC143" s="35"/>
      <c r="XD143" s="35"/>
      <c r="XE143" s="35"/>
      <c r="XF143" s="35"/>
      <c r="XG143" s="35"/>
      <c r="XH143" s="35"/>
      <c r="XI143" s="35"/>
      <c r="XJ143" s="35"/>
      <c r="XK143" s="35"/>
      <c r="XL143" s="35"/>
      <c r="XM143" s="35"/>
      <c r="XN143" s="35"/>
      <c r="XO143" s="35"/>
      <c r="XP143" s="35"/>
      <c r="XQ143" s="35"/>
      <c r="XR143" s="35"/>
      <c r="XS143" s="35"/>
      <c r="XT143" s="35"/>
      <c r="XU143" s="35"/>
      <c r="XV143" s="35"/>
      <c r="XW143" s="35"/>
      <c r="XX143" s="35"/>
      <c r="XY143" s="35"/>
      <c r="XZ143" s="35"/>
      <c r="YA143" s="35"/>
      <c r="YB143" s="35"/>
      <c r="YC143" s="35"/>
      <c r="YD143" s="35"/>
      <c r="YE143" s="35"/>
      <c r="YF143" s="35"/>
      <c r="YG143" s="35"/>
      <c r="YH143" s="35"/>
      <c r="YI143" s="35"/>
      <c r="YJ143" s="35"/>
      <c r="YK143" s="35"/>
      <c r="YL143" s="35"/>
      <c r="YM143" s="35"/>
      <c r="YN143" s="35"/>
      <c r="YO143" s="35"/>
      <c r="YP143" s="35"/>
      <c r="YQ143" s="35"/>
      <c r="YR143" s="35"/>
      <c r="YS143" s="35"/>
      <c r="YT143" s="35"/>
      <c r="YU143" s="35"/>
      <c r="YV143" s="35"/>
      <c r="YW143" s="35"/>
      <c r="YX143" s="35"/>
      <c r="YY143" s="35"/>
      <c r="YZ143" s="35"/>
      <c r="ZA143" s="35"/>
      <c r="ZB143" s="35"/>
      <c r="ZC143" s="35"/>
      <c r="ZD143" s="35"/>
      <c r="ZE143" s="35"/>
      <c r="ZF143" s="35"/>
      <c r="ZG143" s="35"/>
      <c r="ZH143" s="35"/>
      <c r="ZI143" s="35"/>
      <c r="ZJ143" s="35"/>
      <c r="ZK143" s="35"/>
      <c r="ZL143" s="35"/>
      <c r="ZM143" s="35"/>
      <c r="ZN143" s="35"/>
      <c r="ZO143" s="35"/>
      <c r="ZP143" s="35"/>
      <c r="ZQ143" s="35"/>
      <c r="ZR143" s="35"/>
      <c r="ZS143" s="35"/>
      <c r="ZT143" s="35"/>
      <c r="ZU143" s="35"/>
      <c r="ZV143" s="35"/>
      <c r="ZW143" s="35"/>
      <c r="ZX143" s="35"/>
      <c r="ZY143" s="35"/>
      <c r="ZZ143" s="35"/>
      <c r="AAA143" s="35"/>
      <c r="AAB143" s="35"/>
      <c r="AAC143" s="35"/>
      <c r="AAD143" s="35"/>
      <c r="AAE143" s="35"/>
      <c r="AAF143" s="35"/>
      <c r="AAG143" s="35"/>
      <c r="AAH143" s="35"/>
      <c r="AAI143" s="35"/>
      <c r="AAJ143" s="35"/>
      <c r="AAK143" s="35"/>
      <c r="AAL143" s="35"/>
      <c r="AAM143" s="35"/>
      <c r="AAN143" s="35"/>
      <c r="AAO143" s="35"/>
      <c r="AAP143" s="35"/>
      <c r="AAQ143" s="35"/>
      <c r="AAR143" s="35"/>
      <c r="AAS143" s="35"/>
      <c r="AAT143" s="35"/>
      <c r="AAU143" s="35"/>
      <c r="AAV143" s="35"/>
      <c r="AAW143" s="35"/>
      <c r="AAX143" s="35"/>
      <c r="AAY143" s="35"/>
      <c r="AAZ143" s="35"/>
      <c r="ABA143" s="35"/>
      <c r="ABB143" s="35"/>
      <c r="ABC143" s="35"/>
      <c r="ABD143" s="35"/>
      <c r="ABE143" s="35"/>
      <c r="ABF143" s="35"/>
      <c r="ABG143" s="35"/>
      <c r="ABH143" s="35"/>
      <c r="ABI143" s="35"/>
      <c r="ABJ143" s="35"/>
      <c r="ABK143" s="35"/>
      <c r="ABL143" s="35"/>
      <c r="ABM143" s="35"/>
      <c r="ABN143" s="35"/>
      <c r="ABO143" s="35"/>
      <c r="ABP143" s="35"/>
      <c r="ABQ143" s="35"/>
      <c r="ABR143" s="35"/>
      <c r="ABS143" s="35"/>
      <c r="ABT143" s="35"/>
      <c r="ABU143" s="35"/>
      <c r="ABV143" s="35"/>
      <c r="ABW143" s="35"/>
      <c r="ABX143" s="35"/>
      <c r="ABY143" s="35"/>
      <c r="ABZ143" s="35"/>
      <c r="ACA143" s="35"/>
      <c r="ACB143" s="35"/>
      <c r="ACC143" s="35"/>
      <c r="ACD143" s="35"/>
      <c r="ACE143" s="35"/>
      <c r="ACF143" s="35"/>
      <c r="ACG143" s="35"/>
      <c r="ACH143" s="35"/>
      <c r="ACI143" s="35"/>
      <c r="ACJ143" s="35"/>
      <c r="ACK143" s="35"/>
      <c r="ACL143" s="35"/>
      <c r="ACM143" s="35"/>
      <c r="ACN143" s="35"/>
      <c r="ACO143" s="35"/>
      <c r="ACP143" s="35"/>
      <c r="ACQ143" s="35"/>
      <c r="ACR143" s="35"/>
      <c r="ACS143" s="35"/>
      <c r="ACT143" s="35"/>
      <c r="ACU143" s="35"/>
      <c r="ACV143" s="35"/>
      <c r="ACW143" s="35"/>
      <c r="ACX143" s="35"/>
      <c r="ACY143" s="35"/>
      <c r="ACZ143" s="35"/>
      <c r="ADA143" s="35"/>
      <c r="ADB143" s="35"/>
      <c r="ADC143" s="35"/>
      <c r="ADD143" s="35"/>
      <c r="ADE143" s="35"/>
      <c r="ADF143" s="35"/>
      <c r="ADG143" s="35"/>
      <c r="ADH143" s="35"/>
      <c r="ADI143" s="35"/>
      <c r="ADJ143" s="35"/>
      <c r="ADK143" s="35"/>
      <c r="ADL143" s="35"/>
      <c r="ADM143" s="35"/>
      <c r="ADN143" s="35"/>
      <c r="ADO143" s="35"/>
      <c r="ADP143" s="35"/>
      <c r="ADQ143" s="35"/>
      <c r="ADR143" s="35"/>
      <c r="ADS143" s="35"/>
      <c r="ADT143" s="35"/>
      <c r="ADU143" s="35"/>
      <c r="ADV143" s="35"/>
      <c r="ADW143" s="35"/>
      <c r="ADX143" s="35"/>
      <c r="ADY143" s="26">
        <f t="shared" si="7"/>
        <v>0</v>
      </c>
      <c r="ADZ143" s="5"/>
    </row>
    <row r="144" spans="1:806" s="33" customFormat="1" x14ac:dyDescent="0.2">
      <c r="A144" s="38" t="s">
        <v>117</v>
      </c>
      <c r="B144" s="65">
        <f t="shared" si="6"/>
        <v>0</v>
      </c>
      <c r="C144" s="57">
        <v>1</v>
      </c>
      <c r="D144" s="59">
        <v>44760</v>
      </c>
      <c r="E144" s="67">
        <v>51.23</v>
      </c>
      <c r="F144" s="67">
        <f t="shared" si="5"/>
        <v>0</v>
      </c>
      <c r="G144" s="6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15"/>
      <c r="BF144" s="15"/>
      <c r="BG144" s="136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/>
      <c r="BZ144" s="35"/>
      <c r="CA144" s="35"/>
      <c r="CB144" s="35"/>
      <c r="CC144" s="35"/>
      <c r="CD144" s="35"/>
      <c r="CE144" s="35"/>
      <c r="CF144" s="35"/>
      <c r="CG144" s="35"/>
      <c r="CH144" s="35"/>
      <c r="CI144" s="35"/>
      <c r="CJ144" s="35"/>
      <c r="CK144" s="35"/>
      <c r="CL144" s="35"/>
      <c r="CM144" s="35"/>
      <c r="CN144" s="35"/>
      <c r="CO144" s="35"/>
      <c r="CP144" s="35"/>
      <c r="CQ144" s="35"/>
      <c r="CR144" s="35"/>
      <c r="CS144" s="35"/>
      <c r="CT144" s="35"/>
      <c r="CU144" s="35"/>
      <c r="CV144" s="35"/>
      <c r="CW144" s="35"/>
      <c r="CX144" s="35"/>
      <c r="CY144" s="35"/>
      <c r="CZ144" s="35"/>
      <c r="DA144" s="35"/>
      <c r="DB144" s="35"/>
      <c r="DC144" s="35"/>
      <c r="DD144" s="35"/>
      <c r="DE144" s="35"/>
      <c r="DF144" s="35"/>
      <c r="DG144" s="35"/>
      <c r="DH144" s="35"/>
      <c r="DI144" s="35"/>
      <c r="DJ144" s="35"/>
      <c r="DK144" s="35"/>
      <c r="DL144" s="35"/>
      <c r="DM144" s="35"/>
      <c r="DN144" s="35"/>
      <c r="DO144" s="35"/>
      <c r="DP144" s="35"/>
      <c r="DQ144" s="35"/>
      <c r="DR144" s="35"/>
      <c r="DS144" s="35"/>
      <c r="DT144" s="35"/>
      <c r="DU144" s="35"/>
      <c r="DV144" s="35"/>
      <c r="DW144" s="35"/>
      <c r="DX144" s="35"/>
      <c r="DY144" s="35"/>
      <c r="DZ144" s="35"/>
      <c r="EA144" s="35"/>
      <c r="EB144" s="35"/>
      <c r="EC144" s="35"/>
      <c r="ED144" s="35"/>
      <c r="EE144" s="35"/>
      <c r="EF144" s="35"/>
      <c r="EG144" s="35"/>
      <c r="EH144" s="35"/>
      <c r="EI144" s="35"/>
      <c r="EJ144" s="35"/>
      <c r="EK144" s="35"/>
      <c r="EL144" s="35"/>
      <c r="EM144" s="35"/>
      <c r="EN144" s="35"/>
      <c r="EO144" s="35"/>
      <c r="EP144" s="35"/>
      <c r="EQ144" s="35"/>
      <c r="ER144" s="35"/>
      <c r="ES144" s="35"/>
      <c r="ET144" s="35"/>
      <c r="EU144" s="35"/>
      <c r="EV144" s="35"/>
      <c r="EW144" s="35"/>
      <c r="EX144" s="35"/>
      <c r="EY144" s="35"/>
      <c r="EZ144" s="35"/>
      <c r="FA144" s="35"/>
      <c r="FB144" s="35"/>
      <c r="FC144" s="35"/>
      <c r="FD144" s="35"/>
      <c r="FE144" s="35"/>
      <c r="FF144" s="35"/>
      <c r="FG144" s="35"/>
      <c r="FH144" s="35"/>
      <c r="FI144" s="35"/>
      <c r="FJ144" s="35"/>
      <c r="FK144" s="35"/>
      <c r="FL144" s="35"/>
      <c r="FM144" s="35"/>
      <c r="FN144" s="35"/>
      <c r="FO144" s="35"/>
      <c r="FP144" s="35"/>
      <c r="FQ144" s="35"/>
      <c r="FR144" s="35"/>
      <c r="FS144" s="35"/>
      <c r="FT144" s="35"/>
      <c r="FU144" s="35"/>
      <c r="FV144" s="35"/>
      <c r="FW144" s="35"/>
      <c r="FX144" s="35"/>
      <c r="FY144" s="35"/>
      <c r="FZ144" s="35"/>
      <c r="GA144" s="35"/>
      <c r="GB144" s="35"/>
      <c r="GC144" s="35"/>
      <c r="GD144" s="35"/>
      <c r="GE144" s="35"/>
      <c r="GF144" s="35"/>
      <c r="GG144" s="35"/>
      <c r="GH144" s="35"/>
      <c r="GI144" s="35"/>
      <c r="GJ144" s="35"/>
      <c r="GK144" s="35"/>
      <c r="GL144" s="35"/>
      <c r="GM144" s="35"/>
      <c r="GN144" s="35"/>
      <c r="GO144" s="35"/>
      <c r="GP144" s="35"/>
      <c r="GQ144" s="35"/>
      <c r="GR144" s="35"/>
      <c r="GS144" s="35"/>
      <c r="GT144" s="35"/>
      <c r="GU144" s="35"/>
      <c r="GV144" s="35"/>
      <c r="GW144" s="35"/>
      <c r="GX144" s="35"/>
      <c r="GY144" s="35"/>
      <c r="GZ144" s="35"/>
      <c r="HA144" s="35"/>
      <c r="HB144" s="35"/>
      <c r="HC144" s="35"/>
      <c r="HD144" s="35"/>
      <c r="HE144" s="35"/>
      <c r="HF144" s="35"/>
      <c r="HG144" s="35"/>
      <c r="HH144" s="35"/>
      <c r="HI144" s="35"/>
      <c r="HJ144" s="35"/>
      <c r="HK144" s="35"/>
      <c r="HL144" s="35"/>
      <c r="HM144" s="35"/>
      <c r="HN144" s="35"/>
      <c r="HO144" s="35"/>
      <c r="HP144" s="35"/>
      <c r="HQ144" s="35"/>
      <c r="HR144" s="35"/>
      <c r="HS144" s="35"/>
      <c r="HT144" s="35"/>
      <c r="HU144" s="35"/>
      <c r="HV144" s="35"/>
      <c r="HW144" s="35"/>
      <c r="HX144" s="35"/>
      <c r="HY144" s="35"/>
      <c r="HZ144" s="35"/>
      <c r="IA144" s="35"/>
      <c r="IB144" s="35"/>
      <c r="IC144" s="35"/>
      <c r="ID144" s="35"/>
      <c r="IE144" s="35"/>
      <c r="IF144" s="35"/>
      <c r="IG144" s="35"/>
      <c r="IH144" s="35"/>
      <c r="II144" s="35"/>
      <c r="IJ144" s="35"/>
      <c r="IK144" s="35"/>
      <c r="IL144" s="35"/>
      <c r="IM144" s="35"/>
      <c r="IN144" s="35"/>
      <c r="IO144" s="35"/>
      <c r="IP144" s="35"/>
      <c r="IQ144" s="35"/>
      <c r="IR144" s="35"/>
      <c r="IS144" s="35"/>
      <c r="IT144" s="35"/>
      <c r="IU144" s="35"/>
      <c r="IV144" s="35"/>
      <c r="IW144" s="35"/>
      <c r="IX144" s="35"/>
      <c r="IY144" s="35"/>
      <c r="IZ144" s="35"/>
      <c r="JA144" s="35"/>
      <c r="JB144" s="35"/>
      <c r="JC144" s="35"/>
      <c r="JD144" s="35"/>
      <c r="JE144" s="35"/>
      <c r="JF144" s="35"/>
      <c r="JG144" s="35"/>
      <c r="JH144" s="35"/>
      <c r="JI144" s="35"/>
      <c r="JJ144" s="35"/>
      <c r="JK144" s="35"/>
      <c r="JL144" s="35"/>
      <c r="JM144" s="35"/>
      <c r="JN144" s="35"/>
      <c r="JO144" s="35"/>
      <c r="JP144" s="35"/>
      <c r="JQ144" s="35"/>
      <c r="JR144" s="35"/>
      <c r="JS144" s="35"/>
      <c r="JT144" s="35"/>
      <c r="JU144" s="35"/>
      <c r="JV144" s="35"/>
      <c r="JW144" s="35"/>
      <c r="JX144" s="35"/>
      <c r="JY144" s="35"/>
      <c r="JZ144" s="35"/>
      <c r="KA144" s="35"/>
      <c r="KB144" s="35"/>
      <c r="KC144" s="35"/>
      <c r="KD144" s="35"/>
      <c r="KE144" s="35"/>
      <c r="KF144" s="35"/>
      <c r="KG144" s="35"/>
      <c r="KH144" s="35"/>
      <c r="KI144" s="35"/>
      <c r="KJ144" s="35"/>
      <c r="KK144" s="35"/>
      <c r="KL144" s="35"/>
      <c r="KM144" s="35"/>
      <c r="KN144" s="35"/>
      <c r="KO144" s="35"/>
      <c r="KP144" s="35"/>
      <c r="KQ144" s="35"/>
      <c r="KR144" s="35"/>
      <c r="KS144" s="35"/>
      <c r="KT144" s="35"/>
      <c r="KU144" s="35"/>
      <c r="KV144" s="35"/>
      <c r="KW144" s="35"/>
      <c r="KX144" s="35"/>
      <c r="KY144" s="35"/>
      <c r="KZ144" s="35"/>
      <c r="LA144" s="35"/>
      <c r="LB144" s="35"/>
      <c r="LC144" s="35"/>
      <c r="LD144" s="35"/>
      <c r="LE144" s="35"/>
      <c r="LF144" s="35"/>
      <c r="LG144" s="35"/>
      <c r="LH144" s="35"/>
      <c r="LI144" s="35"/>
      <c r="LJ144" s="35"/>
      <c r="LK144" s="35"/>
      <c r="LL144" s="35"/>
      <c r="LM144" s="35"/>
      <c r="LN144" s="35"/>
      <c r="LO144" s="35"/>
      <c r="LP144" s="35"/>
      <c r="LQ144" s="35"/>
      <c r="LR144" s="35"/>
      <c r="LS144" s="35"/>
      <c r="LT144" s="35"/>
      <c r="LU144" s="35"/>
      <c r="LV144" s="35"/>
      <c r="LW144" s="35"/>
      <c r="LX144" s="35"/>
      <c r="LY144" s="35"/>
      <c r="LZ144" s="35"/>
      <c r="MA144" s="35"/>
      <c r="MB144" s="35"/>
      <c r="MC144" s="35"/>
      <c r="MD144" s="35"/>
      <c r="ME144" s="35"/>
      <c r="MF144" s="35"/>
      <c r="MG144" s="35"/>
      <c r="MH144" s="35"/>
      <c r="MI144" s="35"/>
      <c r="MJ144" s="35"/>
      <c r="MK144" s="35"/>
      <c r="ML144" s="35"/>
      <c r="MM144" s="35"/>
      <c r="MN144" s="35"/>
      <c r="MO144" s="35"/>
      <c r="MP144" s="35"/>
      <c r="MQ144" s="35"/>
      <c r="MR144" s="35"/>
      <c r="MS144" s="35"/>
      <c r="MT144" s="35"/>
      <c r="MU144" s="35"/>
      <c r="MV144" s="35"/>
      <c r="MW144" s="35"/>
      <c r="MX144" s="35"/>
      <c r="MY144" s="35"/>
      <c r="MZ144" s="35"/>
      <c r="NA144" s="35"/>
      <c r="NB144" s="35"/>
      <c r="NC144" s="35"/>
      <c r="ND144" s="35"/>
      <c r="NE144" s="35"/>
      <c r="NF144" s="35"/>
      <c r="NG144" s="35"/>
      <c r="NH144" s="35"/>
      <c r="NI144" s="35"/>
      <c r="NJ144" s="35"/>
      <c r="NK144" s="35"/>
      <c r="NL144" s="35"/>
      <c r="NM144" s="35"/>
      <c r="NN144" s="35"/>
      <c r="NO144" s="35"/>
      <c r="NP144" s="35"/>
      <c r="NQ144" s="35"/>
      <c r="NR144" s="35"/>
      <c r="NS144" s="35"/>
      <c r="NT144" s="35"/>
      <c r="NU144" s="35"/>
      <c r="NV144" s="35"/>
      <c r="NW144" s="35"/>
      <c r="NX144" s="35"/>
      <c r="NY144" s="35"/>
      <c r="NZ144" s="35"/>
      <c r="OA144" s="35"/>
      <c r="OB144" s="35"/>
      <c r="OC144" s="35"/>
      <c r="OD144" s="35"/>
      <c r="OE144" s="35"/>
      <c r="OF144" s="35"/>
      <c r="OG144" s="35"/>
      <c r="OH144" s="35"/>
      <c r="OI144" s="35"/>
      <c r="OJ144" s="35"/>
      <c r="OK144" s="35"/>
      <c r="OL144" s="35"/>
      <c r="OM144" s="35"/>
      <c r="ON144" s="35"/>
      <c r="OO144" s="35"/>
      <c r="OP144" s="35"/>
      <c r="OQ144" s="35"/>
      <c r="OR144" s="35"/>
      <c r="OS144" s="35"/>
      <c r="OT144" s="35"/>
      <c r="OU144" s="35"/>
      <c r="OV144" s="35"/>
      <c r="OW144" s="35"/>
      <c r="OX144" s="35"/>
      <c r="OY144" s="35"/>
      <c r="OZ144" s="35"/>
      <c r="PA144" s="35"/>
      <c r="PB144" s="35"/>
      <c r="PC144" s="35"/>
      <c r="PD144" s="35"/>
      <c r="PE144" s="35"/>
      <c r="PF144" s="35"/>
      <c r="PG144" s="35"/>
      <c r="PH144" s="35"/>
      <c r="PI144" s="35"/>
      <c r="PJ144" s="35"/>
      <c r="PK144" s="35"/>
      <c r="PL144" s="35"/>
      <c r="PM144" s="35"/>
      <c r="PN144" s="35"/>
      <c r="PO144" s="35"/>
      <c r="PP144" s="35"/>
      <c r="PQ144" s="35"/>
      <c r="PR144" s="35"/>
      <c r="PS144" s="35"/>
      <c r="PT144" s="35"/>
      <c r="PU144" s="35"/>
      <c r="PV144" s="35"/>
      <c r="PW144" s="35"/>
      <c r="PX144" s="35"/>
      <c r="PY144" s="35"/>
      <c r="PZ144" s="35"/>
      <c r="QA144" s="35"/>
      <c r="QB144" s="35"/>
      <c r="QC144" s="35"/>
      <c r="QD144" s="35"/>
      <c r="QE144" s="35"/>
      <c r="QF144" s="35"/>
      <c r="QG144" s="35"/>
      <c r="QH144" s="35"/>
      <c r="QI144" s="35"/>
      <c r="QJ144" s="35"/>
      <c r="QK144" s="35"/>
      <c r="QL144" s="35"/>
      <c r="QM144" s="35"/>
      <c r="QN144" s="35"/>
      <c r="QO144" s="35"/>
      <c r="QP144" s="35"/>
      <c r="QQ144" s="35"/>
      <c r="QR144" s="35"/>
      <c r="QS144" s="35"/>
      <c r="QT144" s="35"/>
      <c r="QU144" s="35"/>
      <c r="QV144" s="35"/>
      <c r="QW144" s="35"/>
      <c r="QX144" s="35"/>
      <c r="QY144" s="35"/>
      <c r="QZ144" s="35"/>
      <c r="RA144" s="35"/>
      <c r="RB144" s="35"/>
      <c r="RC144" s="35"/>
      <c r="RD144" s="35"/>
      <c r="RE144" s="35"/>
      <c r="RF144" s="35"/>
      <c r="RG144" s="35"/>
      <c r="RH144" s="35"/>
      <c r="RI144" s="35"/>
      <c r="RJ144" s="35"/>
      <c r="RK144" s="35"/>
      <c r="RL144" s="35"/>
      <c r="RM144" s="35"/>
      <c r="RN144" s="35"/>
      <c r="RO144" s="35"/>
      <c r="RP144" s="35"/>
      <c r="RQ144" s="35"/>
      <c r="RR144" s="35"/>
      <c r="RS144" s="35"/>
      <c r="RT144" s="35"/>
      <c r="RU144" s="35"/>
      <c r="RV144" s="35"/>
      <c r="RW144" s="35"/>
      <c r="RX144" s="35"/>
      <c r="RY144" s="35"/>
      <c r="RZ144" s="35"/>
      <c r="SA144" s="35"/>
      <c r="SB144" s="35"/>
      <c r="SC144" s="35"/>
      <c r="SD144" s="35"/>
      <c r="SE144" s="35"/>
      <c r="SF144" s="35"/>
      <c r="SG144" s="35"/>
      <c r="SH144" s="35"/>
      <c r="SI144" s="35"/>
      <c r="SJ144" s="35"/>
      <c r="SK144" s="35"/>
      <c r="SL144" s="35"/>
      <c r="SM144" s="35"/>
      <c r="SN144" s="35"/>
      <c r="SO144" s="35"/>
      <c r="SP144" s="35"/>
      <c r="SQ144" s="35"/>
      <c r="SR144" s="35"/>
      <c r="SS144" s="35"/>
      <c r="ST144" s="35"/>
      <c r="SU144" s="35"/>
      <c r="SV144" s="35"/>
      <c r="SW144" s="35"/>
      <c r="SX144" s="35"/>
      <c r="SY144" s="35"/>
      <c r="SZ144" s="35"/>
      <c r="TA144" s="35"/>
      <c r="TB144" s="35"/>
      <c r="TC144" s="35"/>
      <c r="TD144" s="35"/>
      <c r="TE144" s="35"/>
      <c r="TF144" s="35"/>
      <c r="TG144" s="35"/>
      <c r="TH144" s="35"/>
      <c r="TI144" s="35"/>
      <c r="TJ144" s="35"/>
      <c r="TK144" s="35"/>
      <c r="TL144" s="35"/>
      <c r="TM144" s="35"/>
      <c r="TN144" s="35"/>
      <c r="TO144" s="35"/>
      <c r="TP144" s="35"/>
      <c r="TQ144" s="35"/>
      <c r="TR144" s="35"/>
      <c r="TS144" s="35"/>
      <c r="TT144" s="35"/>
      <c r="TU144" s="35"/>
      <c r="TV144" s="35"/>
      <c r="TW144" s="35"/>
      <c r="TX144" s="35"/>
      <c r="TY144" s="35"/>
      <c r="TZ144" s="35"/>
      <c r="UA144" s="35"/>
      <c r="UB144" s="35"/>
      <c r="UC144" s="35"/>
      <c r="UD144" s="35"/>
      <c r="UE144" s="35"/>
      <c r="UF144" s="35"/>
      <c r="UG144" s="35"/>
      <c r="UH144" s="35"/>
      <c r="UI144" s="35"/>
      <c r="UJ144" s="35"/>
      <c r="UK144" s="35"/>
      <c r="UL144" s="35"/>
      <c r="UM144" s="35"/>
      <c r="UN144" s="35"/>
      <c r="UO144" s="35"/>
      <c r="UP144" s="35"/>
      <c r="UQ144" s="35"/>
      <c r="UR144" s="35"/>
      <c r="US144" s="35"/>
      <c r="UT144" s="35"/>
      <c r="UU144" s="35"/>
      <c r="UV144" s="35"/>
      <c r="UW144" s="35"/>
      <c r="UX144" s="35"/>
      <c r="UY144" s="35"/>
      <c r="UZ144" s="35"/>
      <c r="VA144" s="35"/>
      <c r="VB144" s="35"/>
      <c r="VC144" s="35"/>
      <c r="VD144" s="35"/>
      <c r="VE144" s="35"/>
      <c r="VF144" s="35"/>
      <c r="VG144" s="35"/>
      <c r="VH144" s="35"/>
      <c r="VI144" s="35"/>
      <c r="VJ144" s="35"/>
      <c r="VK144" s="35"/>
      <c r="VL144" s="35"/>
      <c r="VM144" s="35"/>
      <c r="VN144" s="35"/>
      <c r="VO144" s="35"/>
      <c r="VP144" s="35"/>
      <c r="VQ144" s="35"/>
      <c r="VR144" s="35"/>
      <c r="VS144" s="35"/>
      <c r="VT144" s="35"/>
      <c r="VU144" s="35"/>
      <c r="VV144" s="35"/>
      <c r="VW144" s="35"/>
      <c r="VX144" s="35"/>
      <c r="VY144" s="35"/>
      <c r="VZ144" s="35"/>
      <c r="WA144" s="35"/>
      <c r="WB144" s="35"/>
      <c r="WC144" s="35"/>
      <c r="WD144" s="35"/>
      <c r="WE144" s="35"/>
      <c r="WF144" s="35"/>
      <c r="WG144" s="35"/>
      <c r="WH144" s="35"/>
      <c r="WI144" s="35"/>
      <c r="WJ144" s="35"/>
      <c r="WK144" s="35"/>
      <c r="WL144" s="35"/>
      <c r="WM144" s="35"/>
      <c r="WN144" s="35"/>
      <c r="WO144" s="35"/>
      <c r="WP144" s="35"/>
      <c r="WQ144" s="35"/>
      <c r="WR144" s="35"/>
      <c r="WS144" s="35"/>
      <c r="WT144" s="35"/>
      <c r="WU144" s="35"/>
      <c r="WV144" s="35"/>
      <c r="WW144" s="35"/>
      <c r="WX144" s="35"/>
      <c r="WY144" s="35"/>
      <c r="WZ144" s="35"/>
      <c r="XA144" s="35"/>
      <c r="XB144" s="35"/>
      <c r="XC144" s="35"/>
      <c r="XD144" s="35"/>
      <c r="XE144" s="35"/>
      <c r="XF144" s="35"/>
      <c r="XG144" s="35"/>
      <c r="XH144" s="35"/>
      <c r="XI144" s="35"/>
      <c r="XJ144" s="35"/>
      <c r="XK144" s="35"/>
      <c r="XL144" s="35"/>
      <c r="XM144" s="35"/>
      <c r="XN144" s="35"/>
      <c r="XO144" s="35"/>
      <c r="XP144" s="35"/>
      <c r="XQ144" s="35"/>
      <c r="XR144" s="35"/>
      <c r="XS144" s="35"/>
      <c r="XT144" s="35"/>
      <c r="XU144" s="35"/>
      <c r="XV144" s="35"/>
      <c r="XW144" s="35"/>
      <c r="XX144" s="35"/>
      <c r="XY144" s="35"/>
      <c r="XZ144" s="35"/>
      <c r="YA144" s="35"/>
      <c r="YB144" s="35"/>
      <c r="YC144" s="35"/>
      <c r="YD144" s="35"/>
      <c r="YE144" s="35"/>
      <c r="YF144" s="35"/>
      <c r="YG144" s="35"/>
      <c r="YH144" s="35"/>
      <c r="YI144" s="35"/>
      <c r="YJ144" s="35"/>
      <c r="YK144" s="35"/>
      <c r="YL144" s="35"/>
      <c r="YM144" s="35"/>
      <c r="YN144" s="35"/>
      <c r="YO144" s="35"/>
      <c r="YP144" s="35"/>
      <c r="YQ144" s="35"/>
      <c r="YR144" s="35"/>
      <c r="YS144" s="35"/>
      <c r="YT144" s="35"/>
      <c r="YU144" s="35"/>
      <c r="YV144" s="35"/>
      <c r="YW144" s="35"/>
      <c r="YX144" s="35"/>
      <c r="YY144" s="35"/>
      <c r="YZ144" s="35"/>
      <c r="ZA144" s="35"/>
      <c r="ZB144" s="35"/>
      <c r="ZC144" s="35"/>
      <c r="ZD144" s="35"/>
      <c r="ZE144" s="35"/>
      <c r="ZF144" s="35"/>
      <c r="ZG144" s="35"/>
      <c r="ZH144" s="35"/>
      <c r="ZI144" s="35"/>
      <c r="ZJ144" s="35"/>
      <c r="ZK144" s="35"/>
      <c r="ZL144" s="35"/>
      <c r="ZM144" s="35"/>
      <c r="ZN144" s="35"/>
      <c r="ZO144" s="35"/>
      <c r="ZP144" s="35"/>
      <c r="ZQ144" s="35"/>
      <c r="ZR144" s="35"/>
      <c r="ZS144" s="35">
        <v>1</v>
      </c>
      <c r="ZT144" s="35"/>
      <c r="ZU144" s="35"/>
      <c r="ZV144" s="35"/>
      <c r="ZW144" s="35"/>
      <c r="ZX144" s="35">
        <v>1</v>
      </c>
      <c r="ZY144" s="35"/>
      <c r="ZZ144" s="35"/>
      <c r="AAA144" s="35"/>
      <c r="AAB144" s="35"/>
      <c r="AAC144" s="35"/>
      <c r="AAD144" s="35"/>
      <c r="AAE144" s="35"/>
      <c r="AAF144" s="35"/>
      <c r="AAG144" s="35"/>
      <c r="AAH144" s="35"/>
      <c r="AAI144" s="35"/>
      <c r="AAJ144" s="35"/>
      <c r="AAK144" s="35"/>
      <c r="AAL144" s="35"/>
      <c r="AAM144" s="35"/>
      <c r="AAN144" s="35"/>
      <c r="AAO144" s="35"/>
      <c r="AAP144" s="35"/>
      <c r="AAQ144" s="35"/>
      <c r="AAR144" s="35"/>
      <c r="AAS144" s="35"/>
      <c r="AAT144" s="35"/>
      <c r="AAU144" s="35"/>
      <c r="AAV144" s="35"/>
      <c r="AAW144" s="35"/>
      <c r="AAX144" s="35"/>
      <c r="AAY144" s="35"/>
      <c r="AAZ144" s="35"/>
      <c r="ABA144" s="35"/>
      <c r="ABB144" s="35"/>
      <c r="ABC144" s="35"/>
      <c r="ABD144" s="35"/>
      <c r="ABE144" s="35"/>
      <c r="ABF144" s="35"/>
      <c r="ABG144" s="35"/>
      <c r="ABH144" s="35"/>
      <c r="ABI144" s="35"/>
      <c r="ABJ144" s="35"/>
      <c r="ABK144" s="35"/>
      <c r="ABL144" s="35"/>
      <c r="ABM144" s="35"/>
      <c r="ABN144" s="35"/>
      <c r="ABO144" s="35"/>
      <c r="ABP144" s="35"/>
      <c r="ABQ144" s="35"/>
      <c r="ABR144" s="35"/>
      <c r="ABS144" s="35"/>
      <c r="ABT144" s="35"/>
      <c r="ABU144" s="35"/>
      <c r="ABV144" s="35"/>
      <c r="ABW144" s="35"/>
      <c r="ABX144" s="35"/>
      <c r="ABY144" s="35"/>
      <c r="ABZ144" s="35"/>
      <c r="ACA144" s="35"/>
      <c r="ACB144" s="35"/>
      <c r="ACC144" s="35"/>
      <c r="ACD144" s="35"/>
      <c r="ACE144" s="35"/>
      <c r="ACF144" s="35"/>
      <c r="ACG144" s="35"/>
      <c r="ACH144" s="35"/>
      <c r="ACI144" s="35"/>
      <c r="ACJ144" s="35"/>
      <c r="ACK144" s="35"/>
      <c r="ACL144" s="35"/>
      <c r="ACM144" s="35"/>
      <c r="ACN144" s="35"/>
      <c r="ACO144" s="35"/>
      <c r="ACP144" s="35"/>
      <c r="ACQ144" s="35"/>
      <c r="ACR144" s="35"/>
      <c r="ACS144" s="35"/>
      <c r="ACT144" s="35"/>
      <c r="ACU144" s="35"/>
      <c r="ACV144" s="35"/>
      <c r="ACW144" s="35"/>
      <c r="ACX144" s="35"/>
      <c r="ACY144" s="35"/>
      <c r="ACZ144" s="35"/>
      <c r="ADA144" s="35"/>
      <c r="ADB144" s="35"/>
      <c r="ADC144" s="35"/>
      <c r="ADD144" s="35"/>
      <c r="ADE144" s="35"/>
      <c r="ADF144" s="35"/>
      <c r="ADG144" s="35"/>
      <c r="ADH144" s="35"/>
      <c r="ADI144" s="35"/>
      <c r="ADJ144" s="35"/>
      <c r="ADK144" s="35"/>
      <c r="ADL144" s="35"/>
      <c r="ADM144" s="35"/>
      <c r="ADN144" s="35"/>
      <c r="ADO144" s="35"/>
      <c r="ADP144" s="35"/>
      <c r="ADQ144" s="35"/>
      <c r="ADR144" s="35"/>
      <c r="ADS144" s="35"/>
      <c r="ADT144" s="35"/>
      <c r="ADU144" s="35"/>
      <c r="ADV144" s="35"/>
      <c r="ADW144" s="35"/>
      <c r="ADX144" s="35"/>
      <c r="ADY144" s="26">
        <f t="shared" si="7"/>
        <v>0</v>
      </c>
      <c r="ADZ144" s="5"/>
    </row>
    <row r="145" spans="1:806" s="33" customFormat="1" x14ac:dyDescent="0.2">
      <c r="A145" s="38" t="s">
        <v>368</v>
      </c>
      <c r="B145" s="65">
        <f t="shared" si="6"/>
        <v>0</v>
      </c>
      <c r="C145" s="57">
        <v>1</v>
      </c>
      <c r="D145" s="59">
        <v>44557</v>
      </c>
      <c r="E145" s="67">
        <v>27.94</v>
      </c>
      <c r="F145" s="67">
        <f t="shared" si="5"/>
        <v>0</v>
      </c>
      <c r="G145" s="6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15"/>
      <c r="BF145" s="15"/>
      <c r="BG145" s="136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35"/>
      <c r="CF145" s="35"/>
      <c r="CG145" s="35"/>
      <c r="CH145" s="35"/>
      <c r="CI145" s="35"/>
      <c r="CJ145" s="35"/>
      <c r="CK145" s="35"/>
      <c r="CL145" s="35"/>
      <c r="CM145" s="35"/>
      <c r="CN145" s="35"/>
      <c r="CO145" s="35"/>
      <c r="CP145" s="35"/>
      <c r="CQ145" s="35"/>
      <c r="CR145" s="35"/>
      <c r="CS145" s="35"/>
      <c r="CT145" s="35"/>
      <c r="CU145" s="35"/>
      <c r="CV145" s="35"/>
      <c r="CW145" s="35"/>
      <c r="CX145" s="35"/>
      <c r="CY145" s="35"/>
      <c r="CZ145" s="35"/>
      <c r="DA145" s="35"/>
      <c r="DB145" s="35"/>
      <c r="DC145" s="35"/>
      <c r="DD145" s="35"/>
      <c r="DE145" s="35"/>
      <c r="DF145" s="35"/>
      <c r="DG145" s="35"/>
      <c r="DH145" s="35"/>
      <c r="DI145" s="35"/>
      <c r="DJ145" s="35"/>
      <c r="DK145" s="35"/>
      <c r="DL145" s="35"/>
      <c r="DM145" s="35"/>
      <c r="DN145" s="35"/>
      <c r="DO145" s="35"/>
      <c r="DP145" s="35"/>
      <c r="DQ145" s="35"/>
      <c r="DR145" s="35"/>
      <c r="DS145" s="35"/>
      <c r="DT145" s="35"/>
      <c r="DU145" s="35"/>
      <c r="DV145" s="35"/>
      <c r="DW145" s="35"/>
      <c r="DX145" s="35"/>
      <c r="DY145" s="35"/>
      <c r="DZ145" s="35"/>
      <c r="EA145" s="35"/>
      <c r="EB145" s="35"/>
      <c r="EC145" s="35"/>
      <c r="ED145" s="35"/>
      <c r="EE145" s="35"/>
      <c r="EF145" s="35"/>
      <c r="EG145" s="35"/>
      <c r="EH145" s="35"/>
      <c r="EI145" s="35"/>
      <c r="EJ145" s="35"/>
      <c r="EK145" s="35"/>
      <c r="EL145" s="35"/>
      <c r="EM145" s="35"/>
      <c r="EN145" s="35"/>
      <c r="EO145" s="35"/>
      <c r="EP145" s="35"/>
      <c r="EQ145" s="35"/>
      <c r="ER145" s="35"/>
      <c r="ES145" s="35"/>
      <c r="ET145" s="35"/>
      <c r="EU145" s="35"/>
      <c r="EV145" s="35"/>
      <c r="EW145" s="35"/>
      <c r="EX145" s="35"/>
      <c r="EY145" s="35"/>
      <c r="EZ145" s="35"/>
      <c r="FA145" s="35"/>
      <c r="FB145" s="35"/>
      <c r="FC145" s="35"/>
      <c r="FD145" s="35"/>
      <c r="FE145" s="35"/>
      <c r="FF145" s="35"/>
      <c r="FG145" s="35"/>
      <c r="FH145" s="35"/>
      <c r="FI145" s="35"/>
      <c r="FJ145" s="35"/>
      <c r="FK145" s="35"/>
      <c r="FL145" s="35"/>
      <c r="FM145" s="35"/>
      <c r="FN145" s="35"/>
      <c r="FO145" s="35"/>
      <c r="FP145" s="35"/>
      <c r="FQ145" s="35"/>
      <c r="FR145" s="35"/>
      <c r="FS145" s="35"/>
      <c r="FT145" s="35"/>
      <c r="FU145" s="35"/>
      <c r="FV145" s="35"/>
      <c r="FW145" s="35"/>
      <c r="FX145" s="35"/>
      <c r="FY145" s="35"/>
      <c r="FZ145" s="35"/>
      <c r="GA145" s="35"/>
      <c r="GB145" s="35"/>
      <c r="GC145" s="35"/>
      <c r="GD145" s="35"/>
      <c r="GE145" s="35"/>
      <c r="GF145" s="35"/>
      <c r="GG145" s="35"/>
      <c r="GH145" s="35"/>
      <c r="GI145" s="35"/>
      <c r="GJ145" s="35"/>
      <c r="GK145" s="35"/>
      <c r="GL145" s="35"/>
      <c r="GM145" s="35"/>
      <c r="GN145" s="35"/>
      <c r="GO145" s="35"/>
      <c r="GP145" s="35"/>
      <c r="GQ145" s="35"/>
      <c r="GR145" s="35"/>
      <c r="GS145" s="35"/>
      <c r="GT145" s="35"/>
      <c r="GU145" s="35"/>
      <c r="GV145" s="35"/>
      <c r="GW145" s="35"/>
      <c r="GX145" s="35"/>
      <c r="GY145" s="35"/>
      <c r="GZ145" s="35"/>
      <c r="HA145" s="35"/>
      <c r="HB145" s="35"/>
      <c r="HC145" s="35"/>
      <c r="HD145" s="35"/>
      <c r="HE145" s="35"/>
      <c r="HF145" s="35"/>
      <c r="HG145" s="35"/>
      <c r="HH145" s="35"/>
      <c r="HI145" s="35"/>
      <c r="HJ145" s="35"/>
      <c r="HK145" s="35"/>
      <c r="HL145" s="35"/>
      <c r="HM145" s="35"/>
      <c r="HN145" s="35"/>
      <c r="HO145" s="35"/>
      <c r="HP145" s="35"/>
      <c r="HQ145" s="35"/>
      <c r="HR145" s="35"/>
      <c r="HS145" s="35"/>
      <c r="HT145" s="35"/>
      <c r="HU145" s="35"/>
      <c r="HV145" s="35"/>
      <c r="HW145" s="35"/>
      <c r="HX145" s="35"/>
      <c r="HY145" s="35"/>
      <c r="HZ145" s="35"/>
      <c r="IA145" s="35"/>
      <c r="IB145" s="35"/>
      <c r="IC145" s="35"/>
      <c r="ID145" s="35"/>
      <c r="IE145" s="35"/>
      <c r="IF145" s="35"/>
      <c r="IG145" s="35"/>
      <c r="IH145" s="35"/>
      <c r="II145" s="35"/>
      <c r="IJ145" s="35"/>
      <c r="IK145" s="35"/>
      <c r="IL145" s="35"/>
      <c r="IM145" s="35"/>
      <c r="IN145" s="35"/>
      <c r="IO145" s="35"/>
      <c r="IP145" s="35"/>
      <c r="IQ145" s="35"/>
      <c r="IR145" s="35"/>
      <c r="IS145" s="35"/>
      <c r="IT145" s="35"/>
      <c r="IU145" s="35"/>
      <c r="IV145" s="35"/>
      <c r="IW145" s="35"/>
      <c r="IX145" s="35"/>
      <c r="IY145" s="35"/>
      <c r="IZ145" s="35"/>
      <c r="JA145" s="35"/>
      <c r="JB145" s="35"/>
      <c r="JC145" s="35"/>
      <c r="JD145" s="35"/>
      <c r="JE145" s="35"/>
      <c r="JF145" s="35"/>
      <c r="JG145" s="35"/>
      <c r="JH145" s="35"/>
      <c r="JI145" s="35"/>
      <c r="JJ145" s="35"/>
      <c r="JK145" s="35"/>
      <c r="JL145" s="35"/>
      <c r="JM145" s="35"/>
      <c r="JN145" s="35"/>
      <c r="JO145" s="35"/>
      <c r="JP145" s="35"/>
      <c r="JQ145" s="35"/>
      <c r="JR145" s="35"/>
      <c r="JS145" s="35"/>
      <c r="JT145" s="35"/>
      <c r="JU145" s="35"/>
      <c r="JV145" s="35"/>
      <c r="JW145" s="35"/>
      <c r="JX145" s="35"/>
      <c r="JY145" s="35"/>
      <c r="JZ145" s="35"/>
      <c r="KA145" s="35"/>
      <c r="KB145" s="35"/>
      <c r="KC145" s="35"/>
      <c r="KD145" s="35"/>
      <c r="KE145" s="35"/>
      <c r="KF145" s="35"/>
      <c r="KG145" s="35"/>
      <c r="KH145" s="35"/>
      <c r="KI145" s="35"/>
      <c r="KJ145" s="35"/>
      <c r="KK145" s="35"/>
      <c r="KL145" s="35"/>
      <c r="KM145" s="35"/>
      <c r="KN145" s="35"/>
      <c r="KO145" s="35"/>
      <c r="KP145" s="35"/>
      <c r="KQ145" s="35"/>
      <c r="KR145" s="35"/>
      <c r="KS145" s="35"/>
      <c r="KT145" s="35"/>
      <c r="KU145" s="35"/>
      <c r="KV145" s="35"/>
      <c r="KW145" s="35"/>
      <c r="KX145" s="35"/>
      <c r="KY145" s="35"/>
      <c r="KZ145" s="35"/>
      <c r="LA145" s="35"/>
      <c r="LB145" s="35"/>
      <c r="LC145" s="35"/>
      <c r="LD145" s="35"/>
      <c r="LE145" s="35"/>
      <c r="LF145" s="35"/>
      <c r="LG145" s="35"/>
      <c r="LH145" s="35"/>
      <c r="LI145" s="35"/>
      <c r="LJ145" s="35"/>
      <c r="LK145" s="35"/>
      <c r="LL145" s="35"/>
      <c r="LM145" s="35"/>
      <c r="LN145" s="35"/>
      <c r="LO145" s="35"/>
      <c r="LP145" s="35"/>
      <c r="LQ145" s="35"/>
      <c r="LR145" s="35"/>
      <c r="LS145" s="35"/>
      <c r="LT145" s="35"/>
      <c r="LU145" s="35"/>
      <c r="LV145" s="35"/>
      <c r="LW145" s="35"/>
      <c r="LX145" s="35"/>
      <c r="LY145" s="35"/>
      <c r="LZ145" s="35"/>
      <c r="MA145" s="35"/>
      <c r="MB145" s="35"/>
      <c r="MC145" s="35"/>
      <c r="MD145" s="35"/>
      <c r="ME145" s="35"/>
      <c r="MF145" s="35"/>
      <c r="MG145" s="35"/>
      <c r="MH145" s="35"/>
      <c r="MI145" s="35"/>
      <c r="MJ145" s="35"/>
      <c r="MK145" s="35"/>
      <c r="ML145" s="35"/>
      <c r="MM145" s="35"/>
      <c r="MN145" s="35"/>
      <c r="MO145" s="35"/>
      <c r="MP145" s="35"/>
      <c r="MQ145" s="35"/>
      <c r="MR145" s="35"/>
      <c r="MS145" s="35"/>
      <c r="MT145" s="35"/>
      <c r="MU145" s="35"/>
      <c r="MV145" s="35"/>
      <c r="MW145" s="35"/>
      <c r="MX145" s="35"/>
      <c r="MY145" s="35"/>
      <c r="MZ145" s="35"/>
      <c r="NA145" s="35"/>
      <c r="NB145" s="35"/>
      <c r="NC145" s="35"/>
      <c r="ND145" s="35"/>
      <c r="NE145" s="35"/>
      <c r="NF145" s="35"/>
      <c r="NG145" s="35"/>
      <c r="NH145" s="35"/>
      <c r="NI145" s="35"/>
      <c r="NJ145" s="35"/>
      <c r="NK145" s="35"/>
      <c r="NL145" s="35"/>
      <c r="NM145" s="35"/>
      <c r="NN145" s="35"/>
      <c r="NO145" s="35"/>
      <c r="NP145" s="35"/>
      <c r="NQ145" s="35"/>
      <c r="NR145" s="35"/>
      <c r="NS145" s="35"/>
      <c r="NT145" s="35"/>
      <c r="NU145" s="35"/>
      <c r="NV145" s="35"/>
      <c r="NW145" s="35"/>
      <c r="NX145" s="35"/>
      <c r="NY145" s="35"/>
      <c r="NZ145" s="35"/>
      <c r="OA145" s="35"/>
      <c r="OB145" s="35"/>
      <c r="OC145" s="35"/>
      <c r="OD145" s="35"/>
      <c r="OE145" s="35"/>
      <c r="OF145" s="35"/>
      <c r="OG145" s="35"/>
      <c r="OH145" s="35"/>
      <c r="OI145" s="35"/>
      <c r="OJ145" s="35"/>
      <c r="OK145" s="35"/>
      <c r="OL145" s="35"/>
      <c r="OM145" s="35"/>
      <c r="ON145" s="35"/>
      <c r="OO145" s="35"/>
      <c r="OP145" s="35"/>
      <c r="OQ145" s="35"/>
      <c r="OR145" s="35"/>
      <c r="OS145" s="35"/>
      <c r="OT145" s="35"/>
      <c r="OU145" s="35"/>
      <c r="OV145" s="35"/>
      <c r="OW145" s="35"/>
      <c r="OX145" s="35"/>
      <c r="OY145" s="35"/>
      <c r="OZ145" s="35"/>
      <c r="PA145" s="35"/>
      <c r="PB145" s="35"/>
      <c r="PC145" s="35"/>
      <c r="PD145" s="35"/>
      <c r="PE145" s="35"/>
      <c r="PF145" s="35"/>
      <c r="PG145" s="35"/>
      <c r="PH145" s="35"/>
      <c r="PI145" s="35"/>
      <c r="PJ145" s="35"/>
      <c r="PK145" s="35"/>
      <c r="PL145" s="35"/>
      <c r="PM145" s="35"/>
      <c r="PN145" s="35"/>
      <c r="PO145" s="35"/>
      <c r="PP145" s="35"/>
      <c r="PQ145" s="35"/>
      <c r="PR145" s="35"/>
      <c r="PS145" s="35"/>
      <c r="PT145" s="35"/>
      <c r="PU145" s="35"/>
      <c r="PV145" s="35"/>
      <c r="PW145" s="35"/>
      <c r="PX145" s="35"/>
      <c r="PY145" s="35"/>
      <c r="PZ145" s="35"/>
      <c r="QA145" s="35"/>
      <c r="QB145" s="35"/>
      <c r="QC145" s="35"/>
      <c r="QD145" s="35"/>
      <c r="QE145" s="35"/>
      <c r="QF145" s="35"/>
      <c r="QG145" s="35"/>
      <c r="QH145" s="35"/>
      <c r="QI145" s="35"/>
      <c r="QJ145" s="35"/>
      <c r="QK145" s="35"/>
      <c r="QL145" s="35"/>
      <c r="QM145" s="35"/>
      <c r="QN145" s="35"/>
      <c r="QO145" s="35"/>
      <c r="QP145" s="35"/>
      <c r="QQ145" s="35"/>
      <c r="QR145" s="35"/>
      <c r="QS145" s="35"/>
      <c r="QT145" s="35"/>
      <c r="QU145" s="35"/>
      <c r="QV145" s="35"/>
      <c r="QW145" s="35"/>
      <c r="QX145" s="35"/>
      <c r="QY145" s="35"/>
      <c r="QZ145" s="35"/>
      <c r="RA145" s="35"/>
      <c r="RB145" s="35"/>
      <c r="RC145" s="35"/>
      <c r="RD145" s="35"/>
      <c r="RE145" s="35"/>
      <c r="RF145" s="35"/>
      <c r="RG145" s="35"/>
      <c r="RH145" s="35"/>
      <c r="RI145" s="35"/>
      <c r="RJ145" s="35"/>
      <c r="RK145" s="35"/>
      <c r="RL145" s="35"/>
      <c r="RM145" s="35"/>
      <c r="RN145" s="35"/>
      <c r="RO145" s="35"/>
      <c r="RP145" s="35"/>
      <c r="RQ145" s="35"/>
      <c r="RR145" s="35"/>
      <c r="RS145" s="35"/>
      <c r="RT145" s="35"/>
      <c r="RU145" s="35"/>
      <c r="RV145" s="35"/>
      <c r="RW145" s="35"/>
      <c r="RX145" s="35"/>
      <c r="RY145" s="35"/>
      <c r="RZ145" s="35"/>
      <c r="SA145" s="35"/>
      <c r="SB145" s="35"/>
      <c r="SC145" s="35"/>
      <c r="SD145" s="35"/>
      <c r="SE145" s="35"/>
      <c r="SF145" s="35"/>
      <c r="SG145" s="35"/>
      <c r="SH145" s="35"/>
      <c r="SI145" s="35"/>
      <c r="SJ145" s="35"/>
      <c r="SK145" s="35"/>
      <c r="SL145" s="35"/>
      <c r="SM145" s="35"/>
      <c r="SN145" s="35"/>
      <c r="SO145" s="35"/>
      <c r="SP145" s="35"/>
      <c r="SQ145" s="35"/>
      <c r="SR145" s="35"/>
      <c r="SS145" s="35"/>
      <c r="ST145" s="35"/>
      <c r="SU145" s="35"/>
      <c r="SV145" s="35"/>
      <c r="SW145" s="35"/>
      <c r="SX145" s="35"/>
      <c r="SY145" s="35"/>
      <c r="SZ145" s="35"/>
      <c r="TA145" s="35"/>
      <c r="TB145" s="35"/>
      <c r="TC145" s="35"/>
      <c r="TD145" s="35"/>
      <c r="TE145" s="35"/>
      <c r="TF145" s="35"/>
      <c r="TG145" s="35"/>
      <c r="TH145" s="35"/>
      <c r="TI145" s="35"/>
      <c r="TJ145" s="35"/>
      <c r="TK145" s="35"/>
      <c r="TL145" s="35"/>
      <c r="TM145" s="35"/>
      <c r="TN145" s="35"/>
      <c r="TO145" s="35"/>
      <c r="TP145" s="35"/>
      <c r="TQ145" s="35"/>
      <c r="TR145" s="35"/>
      <c r="TS145" s="35"/>
      <c r="TT145" s="35"/>
      <c r="TU145" s="35"/>
      <c r="TV145" s="35"/>
      <c r="TW145" s="35"/>
      <c r="TX145" s="35"/>
      <c r="TY145" s="35"/>
      <c r="TZ145" s="35"/>
      <c r="UA145" s="35"/>
      <c r="UB145" s="35"/>
      <c r="UC145" s="35"/>
      <c r="UD145" s="35"/>
      <c r="UE145" s="35"/>
      <c r="UF145" s="35"/>
      <c r="UG145" s="35"/>
      <c r="UH145" s="35"/>
      <c r="UI145" s="35"/>
      <c r="UJ145" s="35"/>
      <c r="UK145" s="35"/>
      <c r="UL145" s="35"/>
      <c r="UM145" s="35"/>
      <c r="UN145" s="35"/>
      <c r="UO145" s="35"/>
      <c r="UP145" s="35"/>
      <c r="UQ145" s="35"/>
      <c r="UR145" s="35"/>
      <c r="US145" s="35"/>
      <c r="UT145" s="35"/>
      <c r="UU145" s="35"/>
      <c r="UV145" s="35"/>
      <c r="UW145" s="35"/>
      <c r="UX145" s="35"/>
      <c r="UY145" s="35"/>
      <c r="UZ145" s="35"/>
      <c r="VA145" s="35"/>
      <c r="VB145" s="35"/>
      <c r="VC145" s="35"/>
      <c r="VD145" s="35"/>
      <c r="VE145" s="35"/>
      <c r="VF145" s="35"/>
      <c r="VG145" s="35"/>
      <c r="VH145" s="35"/>
      <c r="VI145" s="35"/>
      <c r="VJ145" s="35"/>
      <c r="VK145" s="35"/>
      <c r="VL145" s="35"/>
      <c r="VM145" s="35"/>
      <c r="VN145" s="35"/>
      <c r="VO145" s="35"/>
      <c r="VP145" s="35"/>
      <c r="VQ145" s="35"/>
      <c r="VR145" s="35"/>
      <c r="VS145" s="35"/>
      <c r="VT145" s="35"/>
      <c r="VU145" s="35"/>
      <c r="VV145" s="35"/>
      <c r="VW145" s="35"/>
      <c r="VX145" s="35"/>
      <c r="VY145" s="35"/>
      <c r="VZ145" s="35"/>
      <c r="WA145" s="35"/>
      <c r="WB145" s="35"/>
      <c r="WC145" s="35"/>
      <c r="WD145" s="35"/>
      <c r="WE145" s="35"/>
      <c r="WF145" s="35"/>
      <c r="WG145" s="35"/>
      <c r="WH145" s="35"/>
      <c r="WI145" s="35"/>
      <c r="WJ145" s="35"/>
      <c r="WK145" s="35"/>
      <c r="WL145" s="35"/>
      <c r="WM145" s="35"/>
      <c r="WN145" s="35"/>
      <c r="WO145" s="35"/>
      <c r="WP145" s="35"/>
      <c r="WQ145" s="35"/>
      <c r="WR145" s="35"/>
      <c r="WS145" s="35"/>
      <c r="WT145" s="35"/>
      <c r="WU145" s="35"/>
      <c r="WV145" s="35"/>
      <c r="WW145" s="35"/>
      <c r="WX145" s="35"/>
      <c r="WY145" s="35"/>
      <c r="WZ145" s="35"/>
      <c r="XA145" s="35"/>
      <c r="XB145" s="35"/>
      <c r="XC145" s="35"/>
      <c r="XD145" s="35"/>
      <c r="XE145" s="35"/>
      <c r="XF145" s="35"/>
      <c r="XG145" s="35"/>
      <c r="XH145" s="35"/>
      <c r="XI145" s="35"/>
      <c r="XJ145" s="35"/>
      <c r="XK145" s="35"/>
      <c r="XL145" s="35"/>
      <c r="XM145" s="35"/>
      <c r="XN145" s="35"/>
      <c r="XO145" s="35"/>
      <c r="XP145" s="35"/>
      <c r="XQ145" s="35"/>
      <c r="XR145" s="35"/>
      <c r="XS145" s="35"/>
      <c r="XT145" s="35"/>
      <c r="XU145" s="35"/>
      <c r="XV145" s="35"/>
      <c r="XW145" s="35"/>
      <c r="XX145" s="35"/>
      <c r="XY145" s="35"/>
      <c r="XZ145" s="35"/>
      <c r="YA145" s="35"/>
      <c r="YB145" s="35"/>
      <c r="YC145" s="35"/>
      <c r="YD145" s="35"/>
      <c r="YE145" s="35"/>
      <c r="YF145" s="35"/>
      <c r="YG145" s="35"/>
      <c r="YH145" s="35"/>
      <c r="YI145" s="35"/>
      <c r="YJ145" s="35"/>
      <c r="YK145" s="35"/>
      <c r="YL145" s="35"/>
      <c r="YM145" s="35"/>
      <c r="YN145" s="35"/>
      <c r="YO145" s="35"/>
      <c r="YP145" s="35"/>
      <c r="YQ145" s="35"/>
      <c r="YR145" s="35"/>
      <c r="YS145" s="35"/>
      <c r="YT145" s="35"/>
      <c r="YU145" s="35"/>
      <c r="YV145" s="35"/>
      <c r="YW145" s="35"/>
      <c r="YX145" s="35"/>
      <c r="YY145" s="35"/>
      <c r="YZ145" s="35"/>
      <c r="ZA145" s="35"/>
      <c r="ZB145" s="35"/>
      <c r="ZC145" s="35"/>
      <c r="ZD145" s="35"/>
      <c r="ZE145" s="35"/>
      <c r="ZF145" s="35"/>
      <c r="ZG145" s="35"/>
      <c r="ZH145" s="35"/>
      <c r="ZI145" s="35"/>
      <c r="ZJ145" s="35"/>
      <c r="ZK145" s="35"/>
      <c r="ZL145" s="35"/>
      <c r="ZM145" s="35"/>
      <c r="ZN145" s="35"/>
      <c r="ZO145" s="35"/>
      <c r="ZP145" s="35"/>
      <c r="ZQ145" s="35"/>
      <c r="ZR145" s="35"/>
      <c r="ZS145" s="35"/>
      <c r="ZT145" s="35"/>
      <c r="ZU145" s="35"/>
      <c r="ZV145" s="35"/>
      <c r="ZW145" s="35"/>
      <c r="ZX145" s="35"/>
      <c r="ZY145" s="35"/>
      <c r="ZZ145" s="35"/>
      <c r="AAA145" s="35"/>
      <c r="AAB145" s="35"/>
      <c r="AAC145" s="35"/>
      <c r="AAD145" s="35"/>
      <c r="AAE145" s="35"/>
      <c r="AAF145" s="35"/>
      <c r="AAG145" s="35"/>
      <c r="AAH145" s="35"/>
      <c r="AAI145" s="35"/>
      <c r="AAJ145" s="35"/>
      <c r="AAK145" s="35"/>
      <c r="AAL145" s="35"/>
      <c r="AAM145" s="35"/>
      <c r="AAN145" s="35"/>
      <c r="AAO145" s="35"/>
      <c r="AAP145" s="35"/>
      <c r="AAQ145" s="35"/>
      <c r="AAR145" s="35"/>
      <c r="AAS145" s="35"/>
      <c r="AAT145" s="35"/>
      <c r="AAU145" s="35"/>
      <c r="AAV145" s="35"/>
      <c r="AAW145" s="35"/>
      <c r="AAX145" s="35"/>
      <c r="AAY145" s="35"/>
      <c r="AAZ145" s="35"/>
      <c r="ABA145" s="35"/>
      <c r="ABB145" s="35"/>
      <c r="ABC145" s="35"/>
      <c r="ABD145" s="35"/>
      <c r="ABE145" s="35"/>
      <c r="ABF145" s="35"/>
      <c r="ABG145" s="35"/>
      <c r="ABH145" s="35"/>
      <c r="ABI145" s="35"/>
      <c r="ABJ145" s="35"/>
      <c r="ABK145" s="35"/>
      <c r="ABL145" s="35"/>
      <c r="ABM145" s="35"/>
      <c r="ABN145" s="35"/>
      <c r="ABO145" s="35"/>
      <c r="ABP145" s="35"/>
      <c r="ABQ145" s="35"/>
      <c r="ABR145" s="35"/>
      <c r="ABS145" s="35"/>
      <c r="ABT145" s="35"/>
      <c r="ABU145" s="35"/>
      <c r="ABV145" s="35"/>
      <c r="ABW145" s="35"/>
      <c r="ABX145" s="35"/>
      <c r="ABY145" s="35"/>
      <c r="ABZ145" s="35"/>
      <c r="ACA145" s="35"/>
      <c r="ACB145" s="35"/>
      <c r="ACC145" s="35"/>
      <c r="ACD145" s="35"/>
      <c r="ACE145" s="35"/>
      <c r="ACF145" s="35"/>
      <c r="ACG145" s="35"/>
      <c r="ACH145" s="35"/>
      <c r="ACI145" s="35"/>
      <c r="ACJ145" s="35"/>
      <c r="ACK145" s="35"/>
      <c r="ACL145" s="35"/>
      <c r="ACM145" s="35"/>
      <c r="ACN145" s="35"/>
      <c r="ACO145" s="35"/>
      <c r="ACP145" s="35"/>
      <c r="ACQ145" s="35"/>
      <c r="ACR145" s="35"/>
      <c r="ACS145" s="35"/>
      <c r="ACT145" s="35"/>
      <c r="ACU145" s="35"/>
      <c r="ACV145" s="35"/>
      <c r="ACW145" s="35"/>
      <c r="ACX145" s="35"/>
      <c r="ACY145" s="35"/>
      <c r="ACZ145" s="35"/>
      <c r="ADA145" s="35"/>
      <c r="ADB145" s="35"/>
      <c r="ADC145" s="35"/>
      <c r="ADD145" s="35"/>
      <c r="ADE145" s="35"/>
      <c r="ADF145" s="35"/>
      <c r="ADG145" s="35"/>
      <c r="ADH145" s="35"/>
      <c r="ADI145" s="35"/>
      <c r="ADJ145" s="35"/>
      <c r="ADK145" s="35"/>
      <c r="ADL145" s="35"/>
      <c r="ADM145" s="35"/>
      <c r="ADN145" s="35"/>
      <c r="ADO145" s="35"/>
      <c r="ADP145" s="35"/>
      <c r="ADQ145" s="35"/>
      <c r="ADR145" s="35"/>
      <c r="ADS145" s="35"/>
      <c r="ADT145" s="35"/>
      <c r="ADU145" s="35"/>
      <c r="ADV145" s="35"/>
      <c r="ADW145" s="35"/>
      <c r="ADX145" s="35"/>
      <c r="ADY145" s="26">
        <f t="shared" si="7"/>
        <v>0</v>
      </c>
      <c r="ADZ145" s="5"/>
    </row>
    <row r="146" spans="1:806" s="33" customFormat="1" x14ac:dyDescent="0.2">
      <c r="A146" s="38" t="s">
        <v>237</v>
      </c>
      <c r="B146" s="65">
        <f t="shared" si="6"/>
        <v>10</v>
      </c>
      <c r="C146" s="57">
        <v>10</v>
      </c>
      <c r="D146" s="60">
        <v>44651</v>
      </c>
      <c r="E146" s="67">
        <v>55.39</v>
      </c>
      <c r="F146" s="67">
        <f t="shared" si="5"/>
        <v>553.9</v>
      </c>
      <c r="G146" s="6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15"/>
      <c r="BF146" s="15"/>
      <c r="BG146" s="136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35"/>
      <c r="BW146" s="35"/>
      <c r="BX146" s="35"/>
      <c r="BY146" s="35"/>
      <c r="BZ146" s="35"/>
      <c r="CA146" s="35"/>
      <c r="CB146" s="35"/>
      <c r="CC146" s="35"/>
      <c r="CD146" s="35"/>
      <c r="CE146" s="35"/>
      <c r="CF146" s="35"/>
      <c r="CG146" s="35"/>
      <c r="CH146" s="35"/>
      <c r="CI146" s="35"/>
      <c r="CJ146" s="35"/>
      <c r="CK146" s="35"/>
      <c r="CL146" s="35"/>
      <c r="CM146" s="35"/>
      <c r="CN146" s="35"/>
      <c r="CO146" s="35"/>
      <c r="CP146" s="35"/>
      <c r="CQ146" s="35"/>
      <c r="CR146" s="35"/>
      <c r="CS146" s="35"/>
      <c r="CT146" s="35"/>
      <c r="CU146" s="35"/>
      <c r="CV146" s="35"/>
      <c r="CW146" s="35"/>
      <c r="CX146" s="35"/>
      <c r="CY146" s="35"/>
      <c r="CZ146" s="35"/>
      <c r="DA146" s="35"/>
      <c r="DB146" s="35"/>
      <c r="DC146" s="35"/>
      <c r="DD146" s="35"/>
      <c r="DE146" s="35"/>
      <c r="DF146" s="35"/>
      <c r="DG146" s="35"/>
      <c r="DH146" s="35"/>
      <c r="DI146" s="35"/>
      <c r="DJ146" s="35"/>
      <c r="DK146" s="35"/>
      <c r="DL146" s="35"/>
      <c r="DM146" s="35"/>
      <c r="DN146" s="35"/>
      <c r="DO146" s="35"/>
      <c r="DP146" s="35"/>
      <c r="DQ146" s="35"/>
      <c r="DR146" s="35"/>
      <c r="DS146" s="35"/>
      <c r="DT146" s="35"/>
      <c r="DU146" s="35"/>
      <c r="DV146" s="35"/>
      <c r="DW146" s="35"/>
      <c r="DX146" s="35"/>
      <c r="DY146" s="35"/>
      <c r="DZ146" s="35"/>
      <c r="EA146" s="35"/>
      <c r="EB146" s="35"/>
      <c r="EC146" s="35"/>
      <c r="ED146" s="35"/>
      <c r="EE146" s="35"/>
      <c r="EF146" s="35"/>
      <c r="EG146" s="35"/>
      <c r="EH146" s="35"/>
      <c r="EI146" s="35"/>
      <c r="EJ146" s="35"/>
      <c r="EK146" s="35"/>
      <c r="EL146" s="35"/>
      <c r="EM146" s="35"/>
      <c r="EN146" s="35"/>
      <c r="EO146" s="35"/>
      <c r="EP146" s="35"/>
      <c r="EQ146" s="35"/>
      <c r="ER146" s="35"/>
      <c r="ES146" s="35"/>
      <c r="ET146" s="35"/>
      <c r="EU146" s="35"/>
      <c r="EV146" s="35"/>
      <c r="EW146" s="35"/>
      <c r="EX146" s="35"/>
      <c r="EY146" s="35"/>
      <c r="EZ146" s="35"/>
      <c r="FA146" s="35"/>
      <c r="FB146" s="35"/>
      <c r="FC146" s="35"/>
      <c r="FD146" s="35"/>
      <c r="FE146" s="35"/>
      <c r="FF146" s="35"/>
      <c r="FG146" s="35"/>
      <c r="FH146" s="35"/>
      <c r="FI146" s="35"/>
      <c r="FJ146" s="35"/>
      <c r="FK146" s="35"/>
      <c r="FL146" s="35"/>
      <c r="FM146" s="35"/>
      <c r="FN146" s="35"/>
      <c r="FO146" s="35"/>
      <c r="FP146" s="35"/>
      <c r="FQ146" s="35"/>
      <c r="FR146" s="35"/>
      <c r="FS146" s="35"/>
      <c r="FT146" s="35"/>
      <c r="FU146" s="35"/>
      <c r="FV146" s="35"/>
      <c r="FW146" s="35"/>
      <c r="FX146" s="35"/>
      <c r="FY146" s="35"/>
      <c r="FZ146" s="35"/>
      <c r="GA146" s="35"/>
      <c r="GB146" s="35"/>
      <c r="GC146" s="35"/>
      <c r="GD146" s="35"/>
      <c r="GE146" s="35"/>
      <c r="GF146" s="35"/>
      <c r="GG146" s="35"/>
      <c r="GH146" s="35"/>
      <c r="GI146" s="35"/>
      <c r="GJ146" s="35"/>
      <c r="GK146" s="35"/>
      <c r="GL146" s="35"/>
      <c r="GM146" s="35"/>
      <c r="GN146" s="35"/>
      <c r="GO146" s="35"/>
      <c r="GP146" s="35"/>
      <c r="GQ146" s="35"/>
      <c r="GR146" s="35"/>
      <c r="GS146" s="35"/>
      <c r="GT146" s="35"/>
      <c r="GU146" s="35"/>
      <c r="GV146" s="35"/>
      <c r="GW146" s="35"/>
      <c r="GX146" s="35"/>
      <c r="GY146" s="35"/>
      <c r="GZ146" s="35"/>
      <c r="HA146" s="35"/>
      <c r="HB146" s="35"/>
      <c r="HC146" s="35"/>
      <c r="HD146" s="35"/>
      <c r="HE146" s="35"/>
      <c r="HF146" s="35"/>
      <c r="HG146" s="35"/>
      <c r="HH146" s="35"/>
      <c r="HI146" s="35"/>
      <c r="HJ146" s="35"/>
      <c r="HK146" s="35"/>
      <c r="HL146" s="35"/>
      <c r="HM146" s="35"/>
      <c r="HN146" s="35"/>
      <c r="HO146" s="35"/>
      <c r="HP146" s="35"/>
      <c r="HQ146" s="35"/>
      <c r="HR146" s="35"/>
      <c r="HS146" s="35"/>
      <c r="HT146" s="35"/>
      <c r="HU146" s="35"/>
      <c r="HV146" s="35"/>
      <c r="HW146" s="35"/>
      <c r="HX146" s="35"/>
      <c r="HY146" s="35"/>
      <c r="HZ146" s="35"/>
      <c r="IA146" s="35"/>
      <c r="IB146" s="35"/>
      <c r="IC146" s="35"/>
      <c r="ID146" s="35"/>
      <c r="IE146" s="35"/>
      <c r="IF146" s="35"/>
      <c r="IG146" s="35"/>
      <c r="IH146" s="35"/>
      <c r="II146" s="35"/>
      <c r="IJ146" s="35"/>
      <c r="IK146" s="35"/>
      <c r="IL146" s="35"/>
      <c r="IM146" s="35"/>
      <c r="IN146" s="35"/>
      <c r="IO146" s="35"/>
      <c r="IP146" s="35"/>
      <c r="IQ146" s="35"/>
      <c r="IR146" s="35"/>
      <c r="IS146" s="35"/>
      <c r="IT146" s="35"/>
      <c r="IU146" s="35"/>
      <c r="IV146" s="35"/>
      <c r="IW146" s="35"/>
      <c r="IX146" s="35"/>
      <c r="IY146" s="35"/>
      <c r="IZ146" s="35"/>
      <c r="JA146" s="35"/>
      <c r="JB146" s="35"/>
      <c r="JC146" s="35"/>
      <c r="JD146" s="35"/>
      <c r="JE146" s="35"/>
      <c r="JF146" s="35"/>
      <c r="JG146" s="35"/>
      <c r="JH146" s="35"/>
      <c r="JI146" s="35"/>
      <c r="JJ146" s="35"/>
      <c r="JK146" s="35"/>
      <c r="JL146" s="35"/>
      <c r="JM146" s="35"/>
      <c r="JN146" s="35"/>
      <c r="JO146" s="35"/>
      <c r="JP146" s="35"/>
      <c r="JQ146" s="35"/>
      <c r="JR146" s="35"/>
      <c r="JS146" s="35"/>
      <c r="JT146" s="35"/>
      <c r="JU146" s="35"/>
      <c r="JV146" s="35"/>
      <c r="JW146" s="35"/>
      <c r="JX146" s="35"/>
      <c r="JY146" s="35"/>
      <c r="JZ146" s="35"/>
      <c r="KA146" s="35"/>
      <c r="KB146" s="35"/>
      <c r="KC146" s="35"/>
      <c r="KD146" s="35"/>
      <c r="KE146" s="35"/>
      <c r="KF146" s="35"/>
      <c r="KG146" s="35"/>
      <c r="KH146" s="35"/>
      <c r="KI146" s="35"/>
      <c r="KJ146" s="35"/>
      <c r="KK146" s="35"/>
      <c r="KL146" s="35"/>
      <c r="KM146" s="35"/>
      <c r="KN146" s="35"/>
      <c r="KO146" s="35"/>
      <c r="KP146" s="35"/>
      <c r="KQ146" s="35"/>
      <c r="KR146" s="35"/>
      <c r="KS146" s="35"/>
      <c r="KT146" s="35"/>
      <c r="KU146" s="35"/>
      <c r="KV146" s="35"/>
      <c r="KW146" s="35"/>
      <c r="KX146" s="35"/>
      <c r="KY146" s="35"/>
      <c r="KZ146" s="35"/>
      <c r="LA146" s="35"/>
      <c r="LB146" s="35"/>
      <c r="LC146" s="35"/>
      <c r="LD146" s="35"/>
      <c r="LE146" s="35"/>
      <c r="LF146" s="35"/>
      <c r="LG146" s="35"/>
      <c r="LH146" s="35"/>
      <c r="LI146" s="35"/>
      <c r="LJ146" s="35"/>
      <c r="LK146" s="35"/>
      <c r="LL146" s="35"/>
      <c r="LM146" s="35"/>
      <c r="LN146" s="35"/>
      <c r="LO146" s="35"/>
      <c r="LP146" s="35"/>
      <c r="LQ146" s="35">
        <v>10</v>
      </c>
      <c r="LR146" s="35"/>
      <c r="LS146" s="35"/>
      <c r="LT146" s="35"/>
      <c r="LU146" s="35"/>
      <c r="LV146" s="35"/>
      <c r="LW146" s="35"/>
      <c r="LX146" s="35"/>
      <c r="LY146" s="35"/>
      <c r="LZ146" s="35"/>
      <c r="MA146" s="35"/>
      <c r="MB146" s="35"/>
      <c r="MC146" s="35"/>
      <c r="MD146" s="35"/>
      <c r="ME146" s="35"/>
      <c r="MF146" s="35"/>
      <c r="MG146" s="35"/>
      <c r="MH146" s="35"/>
      <c r="MI146" s="35"/>
      <c r="MJ146" s="35"/>
      <c r="MK146" s="35"/>
      <c r="ML146" s="35"/>
      <c r="MM146" s="35"/>
      <c r="MN146" s="35"/>
      <c r="MO146" s="35"/>
      <c r="MP146" s="35"/>
      <c r="MQ146" s="35"/>
      <c r="MR146" s="35"/>
      <c r="MS146" s="35"/>
      <c r="MT146" s="35"/>
      <c r="MU146" s="35"/>
      <c r="MV146" s="35"/>
      <c r="MW146" s="35"/>
      <c r="MX146" s="35"/>
      <c r="MY146" s="35"/>
      <c r="MZ146" s="35"/>
      <c r="NA146" s="35"/>
      <c r="NB146" s="35"/>
      <c r="NC146" s="35"/>
      <c r="ND146" s="35"/>
      <c r="NE146" s="35"/>
      <c r="NF146" s="35"/>
      <c r="NG146" s="35"/>
      <c r="NH146" s="35"/>
      <c r="NI146" s="35"/>
      <c r="NJ146" s="35"/>
      <c r="NK146" s="35"/>
      <c r="NL146" s="35"/>
      <c r="NM146" s="35"/>
      <c r="NN146" s="35"/>
      <c r="NO146" s="35"/>
      <c r="NP146" s="35"/>
      <c r="NQ146" s="35"/>
      <c r="NR146" s="35"/>
      <c r="NS146" s="35"/>
      <c r="NT146" s="35"/>
      <c r="NU146" s="35"/>
      <c r="NV146" s="35"/>
      <c r="NW146" s="35"/>
      <c r="NX146" s="35"/>
      <c r="NY146" s="35"/>
      <c r="NZ146" s="35"/>
      <c r="OA146" s="35"/>
      <c r="OB146" s="35"/>
      <c r="OC146" s="35"/>
      <c r="OD146" s="35"/>
      <c r="OE146" s="35"/>
      <c r="OF146" s="35"/>
      <c r="OG146" s="35"/>
      <c r="OH146" s="35"/>
      <c r="OI146" s="35"/>
      <c r="OJ146" s="35"/>
      <c r="OK146" s="35"/>
      <c r="OL146" s="35"/>
      <c r="OM146" s="35"/>
      <c r="ON146" s="35"/>
      <c r="OO146" s="35"/>
      <c r="OP146" s="35"/>
      <c r="OQ146" s="35"/>
      <c r="OR146" s="35"/>
      <c r="OS146" s="35"/>
      <c r="OT146" s="35"/>
      <c r="OU146" s="35"/>
      <c r="OV146" s="35"/>
      <c r="OW146" s="35"/>
      <c r="OX146" s="35"/>
      <c r="OY146" s="35"/>
      <c r="OZ146" s="35"/>
      <c r="PA146" s="35"/>
      <c r="PB146" s="35"/>
      <c r="PC146" s="35"/>
      <c r="PD146" s="35"/>
      <c r="PE146" s="35"/>
      <c r="PF146" s="35"/>
      <c r="PG146" s="35"/>
      <c r="PH146" s="35"/>
      <c r="PI146" s="35"/>
      <c r="PJ146" s="35"/>
      <c r="PK146" s="35"/>
      <c r="PL146" s="35"/>
      <c r="PM146" s="35"/>
      <c r="PN146" s="35"/>
      <c r="PO146" s="35"/>
      <c r="PP146" s="35"/>
      <c r="PQ146" s="35"/>
      <c r="PR146" s="35"/>
      <c r="PS146" s="35"/>
      <c r="PT146" s="35"/>
      <c r="PU146" s="35"/>
      <c r="PV146" s="35"/>
      <c r="PW146" s="35"/>
      <c r="PX146" s="35"/>
      <c r="PY146" s="35"/>
      <c r="PZ146" s="35"/>
      <c r="QA146" s="35"/>
      <c r="QB146" s="35"/>
      <c r="QC146" s="35"/>
      <c r="QD146" s="35"/>
      <c r="QE146" s="35"/>
      <c r="QF146" s="35"/>
      <c r="QG146" s="35"/>
      <c r="QH146" s="35"/>
      <c r="QI146" s="35"/>
      <c r="QJ146" s="35"/>
      <c r="QK146" s="35"/>
      <c r="QL146" s="35"/>
      <c r="QM146" s="35"/>
      <c r="QN146" s="35"/>
      <c r="QO146" s="35"/>
      <c r="QP146" s="35"/>
      <c r="QQ146" s="35"/>
      <c r="QR146" s="35"/>
      <c r="QS146" s="35"/>
      <c r="QT146" s="35"/>
      <c r="QU146" s="35"/>
      <c r="QV146" s="35"/>
      <c r="QW146" s="35"/>
      <c r="QX146" s="35"/>
      <c r="QY146" s="35"/>
      <c r="QZ146" s="35"/>
      <c r="RA146" s="35"/>
      <c r="RB146" s="35"/>
      <c r="RC146" s="35"/>
      <c r="RD146" s="35"/>
      <c r="RE146" s="35"/>
      <c r="RF146" s="35"/>
      <c r="RG146" s="35"/>
      <c r="RH146" s="35"/>
      <c r="RI146" s="35"/>
      <c r="RJ146" s="35"/>
      <c r="RK146" s="35"/>
      <c r="RL146" s="35"/>
      <c r="RM146" s="35"/>
      <c r="RN146" s="35"/>
      <c r="RO146" s="35"/>
      <c r="RP146" s="35"/>
      <c r="RQ146" s="35"/>
      <c r="RR146" s="35"/>
      <c r="RS146" s="35"/>
      <c r="RT146" s="35"/>
      <c r="RU146" s="35"/>
      <c r="RV146" s="35"/>
      <c r="RW146" s="35"/>
      <c r="RX146" s="35"/>
      <c r="RY146" s="35"/>
      <c r="RZ146" s="35"/>
      <c r="SA146" s="35"/>
      <c r="SB146" s="35"/>
      <c r="SC146" s="35"/>
      <c r="SD146" s="35"/>
      <c r="SE146" s="35"/>
      <c r="SF146" s="35"/>
      <c r="SG146" s="35"/>
      <c r="SH146" s="35"/>
      <c r="SI146" s="35"/>
      <c r="SJ146" s="35"/>
      <c r="SK146" s="35"/>
      <c r="SL146" s="35"/>
      <c r="SM146" s="35"/>
      <c r="SN146" s="35">
        <v>30</v>
      </c>
      <c r="SO146" s="35"/>
      <c r="SP146" s="35"/>
      <c r="SQ146" s="35"/>
      <c r="SR146" s="35"/>
      <c r="SS146" s="35"/>
      <c r="ST146" s="35"/>
      <c r="SU146" s="35"/>
      <c r="SV146" s="35"/>
      <c r="SW146" s="35"/>
      <c r="SX146" s="35"/>
      <c r="SY146" s="35"/>
      <c r="SZ146" s="35"/>
      <c r="TA146" s="35"/>
      <c r="TB146" s="35"/>
      <c r="TC146" s="35"/>
      <c r="TD146" s="35"/>
      <c r="TE146" s="35"/>
      <c r="TF146" s="35"/>
      <c r="TG146" s="35"/>
      <c r="TH146" s="35"/>
      <c r="TI146" s="35"/>
      <c r="TJ146" s="35"/>
      <c r="TK146" s="35"/>
      <c r="TL146" s="35"/>
      <c r="TM146" s="35"/>
      <c r="TN146" s="35"/>
      <c r="TO146" s="35"/>
      <c r="TP146" s="35"/>
      <c r="TQ146" s="35"/>
      <c r="TR146" s="35"/>
      <c r="TS146" s="35"/>
      <c r="TT146" s="35"/>
      <c r="TU146" s="35"/>
      <c r="TV146" s="35"/>
      <c r="TW146" s="35"/>
      <c r="TX146" s="35"/>
      <c r="TY146" s="35"/>
      <c r="TZ146" s="35"/>
      <c r="UA146" s="35"/>
      <c r="UB146" s="35"/>
      <c r="UC146" s="35"/>
      <c r="UD146" s="35">
        <v>10</v>
      </c>
      <c r="UE146" s="35"/>
      <c r="UF146" s="35"/>
      <c r="UG146" s="35"/>
      <c r="UH146" s="35"/>
      <c r="UI146" s="35"/>
      <c r="UJ146" s="35"/>
      <c r="UK146" s="35"/>
      <c r="UL146" s="35"/>
      <c r="UM146" s="35"/>
      <c r="UN146" s="35"/>
      <c r="UO146" s="35"/>
      <c r="UP146" s="35"/>
      <c r="UQ146" s="35"/>
      <c r="UR146" s="35"/>
      <c r="US146" s="35"/>
      <c r="UT146" s="35"/>
      <c r="UU146" s="35"/>
      <c r="UV146" s="35"/>
      <c r="UW146" s="35"/>
      <c r="UX146" s="35"/>
      <c r="UY146" s="35"/>
      <c r="UZ146" s="35"/>
      <c r="VA146" s="35"/>
      <c r="VB146" s="35"/>
      <c r="VC146" s="35"/>
      <c r="VD146" s="35"/>
      <c r="VE146" s="35"/>
      <c r="VF146" s="35"/>
      <c r="VG146" s="35"/>
      <c r="VH146" s="35"/>
      <c r="VI146" s="35"/>
      <c r="VJ146" s="35"/>
      <c r="VK146" s="35"/>
      <c r="VL146" s="35"/>
      <c r="VM146" s="35"/>
      <c r="VN146" s="35"/>
      <c r="VO146" s="35"/>
      <c r="VP146" s="35"/>
      <c r="VQ146" s="35"/>
      <c r="VR146" s="35"/>
      <c r="VS146" s="35"/>
      <c r="VT146" s="35"/>
      <c r="VU146" s="35"/>
      <c r="VV146" s="35"/>
      <c r="VW146" s="35"/>
      <c r="VX146" s="35"/>
      <c r="VY146" s="35"/>
      <c r="VZ146" s="35"/>
      <c r="WA146" s="35"/>
      <c r="WB146" s="35"/>
      <c r="WC146" s="35"/>
      <c r="WD146" s="35"/>
      <c r="WE146" s="35"/>
      <c r="WF146" s="35"/>
      <c r="WG146" s="35"/>
      <c r="WH146" s="35"/>
      <c r="WI146" s="35"/>
      <c r="WJ146" s="35"/>
      <c r="WK146" s="35"/>
      <c r="WL146" s="35"/>
      <c r="WM146" s="35"/>
      <c r="WN146" s="35"/>
      <c r="WO146" s="35"/>
      <c r="WP146" s="35"/>
      <c r="WQ146" s="35"/>
      <c r="WR146" s="35"/>
      <c r="WS146" s="35"/>
      <c r="WT146" s="35"/>
      <c r="WU146" s="35"/>
      <c r="WV146" s="35"/>
      <c r="WW146" s="35"/>
      <c r="WX146" s="35"/>
      <c r="WY146" s="35"/>
      <c r="WZ146" s="35"/>
      <c r="XA146" s="35"/>
      <c r="XB146" s="35"/>
      <c r="XC146" s="35"/>
      <c r="XD146" s="35"/>
      <c r="XE146" s="35"/>
      <c r="XF146" s="35"/>
      <c r="XG146" s="35"/>
      <c r="XH146" s="35"/>
      <c r="XI146" s="35"/>
      <c r="XJ146" s="35"/>
      <c r="XK146" s="35"/>
      <c r="XL146" s="35"/>
      <c r="XM146" s="35"/>
      <c r="XN146" s="35"/>
      <c r="XO146" s="35"/>
      <c r="XP146" s="35"/>
      <c r="XQ146" s="35"/>
      <c r="XR146" s="35"/>
      <c r="XS146" s="35"/>
      <c r="XT146" s="35"/>
      <c r="XU146" s="35"/>
      <c r="XV146" s="35"/>
      <c r="XW146" s="35"/>
      <c r="XX146" s="35"/>
      <c r="XY146" s="35"/>
      <c r="XZ146" s="35"/>
      <c r="YA146" s="35"/>
      <c r="YB146" s="35"/>
      <c r="YC146" s="35"/>
      <c r="YD146" s="35"/>
      <c r="YE146" s="35"/>
      <c r="YF146" s="35"/>
      <c r="YG146" s="35"/>
      <c r="YH146" s="35"/>
      <c r="YI146" s="35"/>
      <c r="YJ146" s="35"/>
      <c r="YK146" s="35"/>
      <c r="YL146" s="35"/>
      <c r="YM146" s="35"/>
      <c r="YN146" s="35"/>
      <c r="YO146" s="35"/>
      <c r="YP146" s="35"/>
      <c r="YQ146" s="35"/>
      <c r="YR146" s="35"/>
      <c r="YS146" s="35"/>
      <c r="YT146" s="35"/>
      <c r="YU146" s="35"/>
      <c r="YV146" s="35"/>
      <c r="YW146" s="35"/>
      <c r="YX146" s="35"/>
      <c r="YY146" s="35"/>
      <c r="YZ146" s="35"/>
      <c r="ZA146" s="35"/>
      <c r="ZB146" s="35"/>
      <c r="ZC146" s="35"/>
      <c r="ZD146" s="35"/>
      <c r="ZE146" s="35"/>
      <c r="ZF146" s="35"/>
      <c r="ZG146" s="35"/>
      <c r="ZH146" s="35"/>
      <c r="ZI146" s="35"/>
      <c r="ZJ146" s="35"/>
      <c r="ZK146" s="35"/>
      <c r="ZL146" s="35"/>
      <c r="ZM146" s="35"/>
      <c r="ZN146" s="35"/>
      <c r="ZO146" s="35"/>
      <c r="ZP146" s="35"/>
      <c r="ZQ146" s="35"/>
      <c r="ZR146" s="35"/>
      <c r="ZS146" s="35"/>
      <c r="ZT146" s="35"/>
      <c r="ZU146" s="35"/>
      <c r="ZV146" s="35"/>
      <c r="ZW146" s="35"/>
      <c r="ZX146" s="35"/>
      <c r="ZY146" s="35"/>
      <c r="ZZ146" s="35"/>
      <c r="AAA146" s="35"/>
      <c r="AAB146" s="35"/>
      <c r="AAC146" s="35"/>
      <c r="AAD146" s="35"/>
      <c r="AAE146" s="35"/>
      <c r="AAF146" s="35"/>
      <c r="AAG146" s="35"/>
      <c r="AAH146" s="35"/>
      <c r="AAI146" s="35"/>
      <c r="AAJ146" s="35"/>
      <c r="AAK146" s="35"/>
      <c r="AAL146" s="35"/>
      <c r="AAM146" s="35"/>
      <c r="AAN146" s="35"/>
      <c r="AAO146" s="35"/>
      <c r="AAP146" s="35"/>
      <c r="AAQ146" s="35"/>
      <c r="AAR146" s="35"/>
      <c r="AAS146" s="35"/>
      <c r="AAT146" s="35"/>
      <c r="AAU146" s="35"/>
      <c r="AAV146" s="35"/>
      <c r="AAW146" s="35"/>
      <c r="AAX146" s="35"/>
      <c r="AAY146" s="35"/>
      <c r="AAZ146" s="35"/>
      <c r="ABA146" s="35"/>
      <c r="ABB146" s="35"/>
      <c r="ABC146" s="35"/>
      <c r="ABD146" s="35"/>
      <c r="ABE146" s="35"/>
      <c r="ABF146" s="35"/>
      <c r="ABG146" s="35"/>
      <c r="ABH146" s="35"/>
      <c r="ABI146" s="35"/>
      <c r="ABJ146" s="35"/>
      <c r="ABK146" s="35"/>
      <c r="ABL146" s="35"/>
      <c r="ABM146" s="35"/>
      <c r="ABN146" s="35"/>
      <c r="ABO146" s="35"/>
      <c r="ABP146" s="35"/>
      <c r="ABQ146" s="35"/>
      <c r="ABR146" s="35"/>
      <c r="ABS146" s="35"/>
      <c r="ABT146" s="35"/>
      <c r="ABU146" s="35"/>
      <c r="ABV146" s="35"/>
      <c r="ABW146" s="35"/>
      <c r="ABX146" s="35"/>
      <c r="ABY146" s="35"/>
      <c r="ABZ146" s="35"/>
      <c r="ACA146" s="35"/>
      <c r="ACB146" s="35"/>
      <c r="ACC146" s="35"/>
      <c r="ACD146" s="35"/>
      <c r="ACE146" s="35"/>
      <c r="ACF146" s="35"/>
      <c r="ACG146" s="35"/>
      <c r="ACH146" s="35"/>
      <c r="ACI146" s="35"/>
      <c r="ACJ146" s="35"/>
      <c r="ACK146" s="35"/>
      <c r="ACL146" s="35"/>
      <c r="ACM146" s="35"/>
      <c r="ACN146" s="35"/>
      <c r="ACO146" s="35"/>
      <c r="ACP146" s="35"/>
      <c r="ACQ146" s="35"/>
      <c r="ACR146" s="35"/>
      <c r="ACS146" s="35"/>
      <c r="ACT146" s="35"/>
      <c r="ACU146" s="35"/>
      <c r="ACV146" s="35"/>
      <c r="ACW146" s="35"/>
      <c r="ACX146" s="35"/>
      <c r="ACY146" s="35"/>
      <c r="ACZ146" s="35"/>
      <c r="ADA146" s="35"/>
      <c r="ADB146" s="35"/>
      <c r="ADC146" s="35"/>
      <c r="ADD146" s="35"/>
      <c r="ADE146" s="35"/>
      <c r="ADF146" s="35"/>
      <c r="ADG146" s="35"/>
      <c r="ADH146" s="35"/>
      <c r="ADI146" s="35"/>
      <c r="ADJ146" s="35"/>
      <c r="ADK146" s="35"/>
      <c r="ADL146" s="35"/>
      <c r="ADM146" s="35"/>
      <c r="ADN146" s="35"/>
      <c r="ADO146" s="35"/>
      <c r="ADP146" s="35"/>
      <c r="ADQ146" s="35"/>
      <c r="ADR146" s="35"/>
      <c r="ADS146" s="35"/>
      <c r="ADT146" s="35"/>
      <c r="ADU146" s="35"/>
      <c r="ADV146" s="35"/>
      <c r="ADW146" s="35"/>
      <c r="ADX146" s="35">
        <v>10</v>
      </c>
      <c r="ADY146" s="26">
        <f t="shared" si="7"/>
        <v>0</v>
      </c>
      <c r="ADZ146" s="5"/>
    </row>
    <row r="147" spans="1:806" s="33" customFormat="1" x14ac:dyDescent="0.2">
      <c r="A147" s="38" t="s">
        <v>237</v>
      </c>
      <c r="B147" s="65">
        <f t="shared" si="6"/>
        <v>0</v>
      </c>
      <c r="C147" s="57">
        <v>1</v>
      </c>
      <c r="D147" s="60">
        <v>44753</v>
      </c>
      <c r="E147" s="67">
        <v>60.12</v>
      </c>
      <c r="F147" s="67">
        <f t="shared" si="5"/>
        <v>0</v>
      </c>
      <c r="G147" s="6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/>
      <c r="BE147" s="15"/>
      <c r="BF147" s="15"/>
      <c r="BG147" s="136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  <c r="BU147" s="35"/>
      <c r="BV147" s="35"/>
      <c r="BW147" s="35"/>
      <c r="BX147" s="35"/>
      <c r="BY147" s="35"/>
      <c r="BZ147" s="35"/>
      <c r="CA147" s="35"/>
      <c r="CB147" s="35"/>
      <c r="CC147" s="35"/>
      <c r="CD147" s="35"/>
      <c r="CE147" s="35"/>
      <c r="CF147" s="35"/>
      <c r="CG147" s="35"/>
      <c r="CH147" s="35"/>
      <c r="CI147" s="35"/>
      <c r="CJ147" s="35"/>
      <c r="CK147" s="35"/>
      <c r="CL147" s="35"/>
      <c r="CM147" s="35"/>
      <c r="CN147" s="35"/>
      <c r="CO147" s="35"/>
      <c r="CP147" s="35"/>
      <c r="CQ147" s="35"/>
      <c r="CR147" s="35"/>
      <c r="CS147" s="35"/>
      <c r="CT147" s="35"/>
      <c r="CU147" s="35"/>
      <c r="CV147" s="35"/>
      <c r="CW147" s="35"/>
      <c r="CX147" s="35"/>
      <c r="CY147" s="35"/>
      <c r="CZ147" s="35"/>
      <c r="DA147" s="35"/>
      <c r="DB147" s="35"/>
      <c r="DC147" s="35"/>
      <c r="DD147" s="35"/>
      <c r="DE147" s="35"/>
      <c r="DF147" s="35"/>
      <c r="DG147" s="35"/>
      <c r="DH147" s="35"/>
      <c r="DI147" s="35"/>
      <c r="DJ147" s="35"/>
      <c r="DK147" s="35"/>
      <c r="DL147" s="35"/>
      <c r="DM147" s="35"/>
      <c r="DN147" s="35"/>
      <c r="DO147" s="35"/>
      <c r="DP147" s="35"/>
      <c r="DQ147" s="35"/>
      <c r="DR147" s="35"/>
      <c r="DS147" s="35"/>
      <c r="DT147" s="35"/>
      <c r="DU147" s="35"/>
      <c r="DV147" s="35"/>
      <c r="DW147" s="35"/>
      <c r="DX147" s="35"/>
      <c r="DY147" s="35"/>
      <c r="DZ147" s="35"/>
      <c r="EA147" s="35"/>
      <c r="EB147" s="35"/>
      <c r="EC147" s="35"/>
      <c r="ED147" s="35"/>
      <c r="EE147" s="35"/>
      <c r="EF147" s="35"/>
      <c r="EG147" s="35"/>
      <c r="EH147" s="35"/>
      <c r="EI147" s="35"/>
      <c r="EJ147" s="35"/>
      <c r="EK147" s="35"/>
      <c r="EL147" s="35"/>
      <c r="EM147" s="35"/>
      <c r="EN147" s="35"/>
      <c r="EO147" s="35"/>
      <c r="EP147" s="35"/>
      <c r="EQ147" s="35"/>
      <c r="ER147" s="35"/>
      <c r="ES147" s="35"/>
      <c r="ET147" s="35"/>
      <c r="EU147" s="35"/>
      <c r="EV147" s="35"/>
      <c r="EW147" s="35"/>
      <c r="EX147" s="35"/>
      <c r="EY147" s="35"/>
      <c r="EZ147" s="35"/>
      <c r="FA147" s="35"/>
      <c r="FB147" s="35"/>
      <c r="FC147" s="35"/>
      <c r="FD147" s="35"/>
      <c r="FE147" s="35"/>
      <c r="FF147" s="35"/>
      <c r="FG147" s="35"/>
      <c r="FH147" s="35"/>
      <c r="FI147" s="35"/>
      <c r="FJ147" s="35"/>
      <c r="FK147" s="35"/>
      <c r="FL147" s="35"/>
      <c r="FM147" s="35"/>
      <c r="FN147" s="35"/>
      <c r="FO147" s="35"/>
      <c r="FP147" s="35"/>
      <c r="FQ147" s="35"/>
      <c r="FR147" s="35"/>
      <c r="FS147" s="35"/>
      <c r="FT147" s="35"/>
      <c r="FU147" s="35"/>
      <c r="FV147" s="35"/>
      <c r="FW147" s="35"/>
      <c r="FX147" s="35"/>
      <c r="FY147" s="35"/>
      <c r="FZ147" s="35"/>
      <c r="GA147" s="35"/>
      <c r="GB147" s="35"/>
      <c r="GC147" s="35"/>
      <c r="GD147" s="35"/>
      <c r="GE147" s="35"/>
      <c r="GF147" s="35"/>
      <c r="GG147" s="35"/>
      <c r="GH147" s="35"/>
      <c r="GI147" s="35"/>
      <c r="GJ147" s="35"/>
      <c r="GK147" s="35"/>
      <c r="GL147" s="35"/>
      <c r="GM147" s="35"/>
      <c r="GN147" s="35"/>
      <c r="GO147" s="35"/>
      <c r="GP147" s="35"/>
      <c r="GQ147" s="35"/>
      <c r="GR147" s="35"/>
      <c r="GS147" s="35"/>
      <c r="GT147" s="35"/>
      <c r="GU147" s="35"/>
      <c r="GV147" s="35"/>
      <c r="GW147" s="35"/>
      <c r="GX147" s="35"/>
      <c r="GY147" s="35"/>
      <c r="GZ147" s="35"/>
      <c r="HA147" s="35"/>
      <c r="HB147" s="35"/>
      <c r="HC147" s="35"/>
      <c r="HD147" s="35"/>
      <c r="HE147" s="35"/>
      <c r="HF147" s="35"/>
      <c r="HG147" s="35"/>
      <c r="HH147" s="35"/>
      <c r="HI147" s="35"/>
      <c r="HJ147" s="35"/>
      <c r="HK147" s="35"/>
      <c r="HL147" s="35"/>
      <c r="HM147" s="35"/>
      <c r="HN147" s="35"/>
      <c r="HO147" s="35"/>
      <c r="HP147" s="35"/>
      <c r="HQ147" s="35"/>
      <c r="HR147" s="35"/>
      <c r="HS147" s="35"/>
      <c r="HT147" s="35"/>
      <c r="HU147" s="35"/>
      <c r="HV147" s="35"/>
      <c r="HW147" s="35"/>
      <c r="HX147" s="35"/>
      <c r="HY147" s="35"/>
      <c r="HZ147" s="35"/>
      <c r="IA147" s="35"/>
      <c r="IB147" s="35"/>
      <c r="IC147" s="35"/>
      <c r="ID147" s="35"/>
      <c r="IE147" s="35"/>
      <c r="IF147" s="35"/>
      <c r="IG147" s="35"/>
      <c r="IH147" s="35"/>
      <c r="II147" s="35"/>
      <c r="IJ147" s="35"/>
      <c r="IK147" s="35"/>
      <c r="IL147" s="35"/>
      <c r="IM147" s="35"/>
      <c r="IN147" s="35"/>
      <c r="IO147" s="35"/>
      <c r="IP147" s="35"/>
      <c r="IQ147" s="35"/>
      <c r="IR147" s="35"/>
      <c r="IS147" s="35"/>
      <c r="IT147" s="35"/>
      <c r="IU147" s="35"/>
      <c r="IV147" s="35"/>
      <c r="IW147" s="35"/>
      <c r="IX147" s="35"/>
      <c r="IY147" s="35"/>
      <c r="IZ147" s="35"/>
      <c r="JA147" s="35"/>
      <c r="JB147" s="35"/>
      <c r="JC147" s="35"/>
      <c r="JD147" s="35"/>
      <c r="JE147" s="35"/>
      <c r="JF147" s="35"/>
      <c r="JG147" s="35"/>
      <c r="JH147" s="35"/>
      <c r="JI147" s="35"/>
      <c r="JJ147" s="35"/>
      <c r="JK147" s="35"/>
      <c r="JL147" s="35"/>
      <c r="JM147" s="35"/>
      <c r="JN147" s="35"/>
      <c r="JO147" s="35"/>
      <c r="JP147" s="35"/>
      <c r="JQ147" s="35"/>
      <c r="JR147" s="35"/>
      <c r="JS147" s="35"/>
      <c r="JT147" s="35"/>
      <c r="JU147" s="35"/>
      <c r="JV147" s="35"/>
      <c r="JW147" s="35"/>
      <c r="JX147" s="35"/>
      <c r="JY147" s="35"/>
      <c r="JZ147" s="35"/>
      <c r="KA147" s="35"/>
      <c r="KB147" s="35"/>
      <c r="KC147" s="35"/>
      <c r="KD147" s="35"/>
      <c r="KE147" s="35"/>
      <c r="KF147" s="35"/>
      <c r="KG147" s="35"/>
      <c r="KH147" s="35"/>
      <c r="KI147" s="35"/>
      <c r="KJ147" s="35"/>
      <c r="KK147" s="35"/>
      <c r="KL147" s="35"/>
      <c r="KM147" s="35"/>
      <c r="KN147" s="35"/>
      <c r="KO147" s="35"/>
      <c r="KP147" s="35"/>
      <c r="KQ147" s="35"/>
      <c r="KR147" s="35"/>
      <c r="KS147" s="35"/>
      <c r="KT147" s="35"/>
      <c r="KU147" s="35"/>
      <c r="KV147" s="35"/>
      <c r="KW147" s="35"/>
      <c r="KX147" s="35"/>
      <c r="KY147" s="35"/>
      <c r="KZ147" s="35"/>
      <c r="LA147" s="35"/>
      <c r="LB147" s="35"/>
      <c r="LC147" s="35"/>
      <c r="LD147" s="35"/>
      <c r="LE147" s="35"/>
      <c r="LF147" s="35"/>
      <c r="LG147" s="35"/>
      <c r="LH147" s="35"/>
      <c r="LI147" s="35"/>
      <c r="LJ147" s="35"/>
      <c r="LK147" s="35"/>
      <c r="LL147" s="35"/>
      <c r="LM147" s="35"/>
      <c r="LN147" s="35"/>
      <c r="LO147" s="35"/>
      <c r="LP147" s="35"/>
      <c r="LQ147" s="35"/>
      <c r="LR147" s="35"/>
      <c r="LS147" s="35"/>
      <c r="LT147" s="35"/>
      <c r="LU147" s="35"/>
      <c r="LV147" s="35"/>
      <c r="LW147" s="35"/>
      <c r="LX147" s="35"/>
      <c r="LY147" s="35"/>
      <c r="LZ147" s="35"/>
      <c r="MA147" s="35"/>
      <c r="MB147" s="35"/>
      <c r="MC147" s="35"/>
      <c r="MD147" s="35"/>
      <c r="ME147" s="35"/>
      <c r="MF147" s="35"/>
      <c r="MG147" s="35"/>
      <c r="MH147" s="35"/>
      <c r="MI147" s="35"/>
      <c r="MJ147" s="35"/>
      <c r="MK147" s="35"/>
      <c r="ML147" s="35"/>
      <c r="MM147" s="35"/>
      <c r="MN147" s="35"/>
      <c r="MO147" s="35"/>
      <c r="MP147" s="35"/>
      <c r="MQ147" s="35"/>
      <c r="MR147" s="35"/>
      <c r="MS147" s="35"/>
      <c r="MT147" s="35"/>
      <c r="MU147" s="35"/>
      <c r="MV147" s="35"/>
      <c r="MW147" s="35"/>
      <c r="MX147" s="35"/>
      <c r="MY147" s="35"/>
      <c r="MZ147" s="35"/>
      <c r="NA147" s="35"/>
      <c r="NB147" s="35"/>
      <c r="NC147" s="35"/>
      <c r="ND147" s="35"/>
      <c r="NE147" s="35"/>
      <c r="NF147" s="35"/>
      <c r="NG147" s="35"/>
      <c r="NH147" s="35"/>
      <c r="NI147" s="35"/>
      <c r="NJ147" s="35"/>
      <c r="NK147" s="35"/>
      <c r="NL147" s="35"/>
      <c r="NM147" s="35"/>
      <c r="NN147" s="35"/>
      <c r="NO147" s="35"/>
      <c r="NP147" s="35"/>
      <c r="NQ147" s="35"/>
      <c r="NR147" s="35"/>
      <c r="NS147" s="35"/>
      <c r="NT147" s="35"/>
      <c r="NU147" s="35"/>
      <c r="NV147" s="35"/>
      <c r="NW147" s="35"/>
      <c r="NX147" s="35"/>
      <c r="NY147" s="35"/>
      <c r="NZ147" s="35"/>
      <c r="OA147" s="35"/>
      <c r="OB147" s="35"/>
      <c r="OC147" s="35"/>
      <c r="OD147" s="35"/>
      <c r="OE147" s="35"/>
      <c r="OF147" s="35"/>
      <c r="OG147" s="35"/>
      <c r="OH147" s="35"/>
      <c r="OI147" s="35"/>
      <c r="OJ147" s="35"/>
      <c r="OK147" s="35"/>
      <c r="OL147" s="35"/>
      <c r="OM147" s="35"/>
      <c r="ON147" s="35"/>
      <c r="OO147" s="35"/>
      <c r="OP147" s="35"/>
      <c r="OQ147" s="35"/>
      <c r="OR147" s="35"/>
      <c r="OS147" s="35"/>
      <c r="OT147" s="35"/>
      <c r="OU147" s="35"/>
      <c r="OV147" s="35"/>
      <c r="OW147" s="35"/>
      <c r="OX147" s="35"/>
      <c r="OY147" s="35"/>
      <c r="OZ147" s="35"/>
      <c r="PA147" s="35"/>
      <c r="PB147" s="35"/>
      <c r="PC147" s="35"/>
      <c r="PD147" s="35"/>
      <c r="PE147" s="35"/>
      <c r="PF147" s="35"/>
      <c r="PG147" s="35"/>
      <c r="PH147" s="35"/>
      <c r="PI147" s="35"/>
      <c r="PJ147" s="35"/>
      <c r="PK147" s="35"/>
      <c r="PL147" s="35"/>
      <c r="PM147" s="35"/>
      <c r="PN147" s="35"/>
      <c r="PO147" s="35"/>
      <c r="PP147" s="35"/>
      <c r="PQ147" s="35"/>
      <c r="PR147" s="35"/>
      <c r="PS147" s="35"/>
      <c r="PT147" s="35"/>
      <c r="PU147" s="35"/>
      <c r="PV147" s="35"/>
      <c r="PW147" s="35"/>
      <c r="PX147" s="35"/>
      <c r="PY147" s="35"/>
      <c r="PZ147" s="35"/>
      <c r="QA147" s="35"/>
      <c r="QB147" s="35"/>
      <c r="QC147" s="35"/>
      <c r="QD147" s="35"/>
      <c r="QE147" s="35"/>
      <c r="QF147" s="35"/>
      <c r="QG147" s="35"/>
      <c r="QH147" s="35"/>
      <c r="QI147" s="35"/>
      <c r="QJ147" s="35"/>
      <c r="QK147" s="35"/>
      <c r="QL147" s="35"/>
      <c r="QM147" s="35"/>
      <c r="QN147" s="35"/>
      <c r="QO147" s="35"/>
      <c r="QP147" s="35"/>
      <c r="QQ147" s="35"/>
      <c r="QR147" s="35"/>
      <c r="QS147" s="35"/>
      <c r="QT147" s="35"/>
      <c r="QU147" s="35"/>
      <c r="QV147" s="35"/>
      <c r="QW147" s="35"/>
      <c r="QX147" s="35"/>
      <c r="QY147" s="35"/>
      <c r="QZ147" s="35"/>
      <c r="RA147" s="35"/>
      <c r="RB147" s="35"/>
      <c r="RC147" s="35"/>
      <c r="RD147" s="35"/>
      <c r="RE147" s="35"/>
      <c r="RF147" s="35"/>
      <c r="RG147" s="35"/>
      <c r="RH147" s="35"/>
      <c r="RI147" s="35"/>
      <c r="RJ147" s="35"/>
      <c r="RK147" s="35"/>
      <c r="RL147" s="35"/>
      <c r="RM147" s="35"/>
      <c r="RN147" s="35"/>
      <c r="RO147" s="35"/>
      <c r="RP147" s="35"/>
      <c r="RQ147" s="35"/>
      <c r="RR147" s="35"/>
      <c r="RS147" s="35"/>
      <c r="RT147" s="35"/>
      <c r="RU147" s="35"/>
      <c r="RV147" s="35"/>
      <c r="RW147" s="35"/>
      <c r="RX147" s="35"/>
      <c r="RY147" s="35"/>
      <c r="RZ147" s="35"/>
      <c r="SA147" s="35"/>
      <c r="SB147" s="35"/>
      <c r="SC147" s="35"/>
      <c r="SD147" s="35"/>
      <c r="SE147" s="35"/>
      <c r="SF147" s="35"/>
      <c r="SG147" s="35"/>
      <c r="SH147" s="35"/>
      <c r="SI147" s="35"/>
      <c r="SJ147" s="35"/>
      <c r="SK147" s="35"/>
      <c r="SL147" s="35"/>
      <c r="SM147" s="35"/>
      <c r="SN147" s="35"/>
      <c r="SO147" s="35"/>
      <c r="SP147" s="35"/>
      <c r="SQ147" s="35"/>
      <c r="SR147" s="35"/>
      <c r="SS147" s="35"/>
      <c r="ST147" s="35"/>
      <c r="SU147" s="35"/>
      <c r="SV147" s="35"/>
      <c r="SW147" s="35"/>
      <c r="SX147" s="35"/>
      <c r="SY147" s="35"/>
      <c r="SZ147" s="35"/>
      <c r="TA147" s="35"/>
      <c r="TB147" s="35"/>
      <c r="TC147" s="35"/>
      <c r="TD147" s="35"/>
      <c r="TE147" s="35"/>
      <c r="TF147" s="35"/>
      <c r="TG147" s="35"/>
      <c r="TH147" s="35"/>
      <c r="TI147" s="35"/>
      <c r="TJ147" s="35"/>
      <c r="TK147" s="35"/>
      <c r="TL147" s="35"/>
      <c r="TM147" s="35"/>
      <c r="TN147" s="35"/>
      <c r="TO147" s="35"/>
      <c r="TP147" s="35"/>
      <c r="TQ147" s="35"/>
      <c r="TR147" s="35"/>
      <c r="TS147" s="35"/>
      <c r="TT147" s="35"/>
      <c r="TU147" s="35"/>
      <c r="TV147" s="35"/>
      <c r="TW147" s="35"/>
      <c r="TX147" s="35"/>
      <c r="TY147" s="35"/>
      <c r="TZ147" s="35"/>
      <c r="UA147" s="35"/>
      <c r="UB147" s="35"/>
      <c r="UC147" s="35"/>
      <c r="UD147" s="35"/>
      <c r="UE147" s="35"/>
      <c r="UF147" s="35"/>
      <c r="UG147" s="35"/>
      <c r="UH147" s="35"/>
      <c r="UI147" s="35"/>
      <c r="UJ147" s="35"/>
      <c r="UK147" s="35"/>
      <c r="UL147" s="35"/>
      <c r="UM147" s="35"/>
      <c r="UN147" s="35"/>
      <c r="UO147" s="35"/>
      <c r="UP147" s="35"/>
      <c r="UQ147" s="35"/>
      <c r="UR147" s="35"/>
      <c r="US147" s="35"/>
      <c r="UT147" s="35"/>
      <c r="UU147" s="35"/>
      <c r="UV147" s="35"/>
      <c r="UW147" s="35"/>
      <c r="UX147" s="35"/>
      <c r="UY147" s="35"/>
      <c r="UZ147" s="35"/>
      <c r="VA147" s="35"/>
      <c r="VB147" s="35"/>
      <c r="VC147" s="35"/>
      <c r="VD147" s="35"/>
      <c r="VE147" s="35"/>
      <c r="VF147" s="35"/>
      <c r="VG147" s="35"/>
      <c r="VH147" s="35"/>
      <c r="VI147" s="35"/>
      <c r="VJ147" s="35"/>
      <c r="VK147" s="35"/>
      <c r="VL147" s="35"/>
      <c r="VM147" s="35"/>
      <c r="VN147" s="35"/>
      <c r="VO147" s="35"/>
      <c r="VP147" s="35"/>
      <c r="VQ147" s="35"/>
      <c r="VR147" s="35"/>
      <c r="VS147" s="35"/>
      <c r="VT147" s="35"/>
      <c r="VU147" s="35"/>
      <c r="VV147" s="35"/>
      <c r="VW147" s="35"/>
      <c r="VX147" s="35"/>
      <c r="VY147" s="35"/>
      <c r="VZ147" s="35"/>
      <c r="WA147" s="35"/>
      <c r="WB147" s="35"/>
      <c r="WC147" s="35"/>
      <c r="WD147" s="35"/>
      <c r="WE147" s="35"/>
      <c r="WF147" s="35"/>
      <c r="WG147" s="35"/>
      <c r="WH147" s="35"/>
      <c r="WI147" s="35"/>
      <c r="WJ147" s="35"/>
      <c r="WK147" s="35"/>
      <c r="WL147" s="35"/>
      <c r="WM147" s="35"/>
      <c r="WN147" s="35"/>
      <c r="WO147" s="35"/>
      <c r="WP147" s="35"/>
      <c r="WQ147" s="35"/>
      <c r="WR147" s="35"/>
      <c r="WS147" s="35"/>
      <c r="WT147" s="35"/>
      <c r="WU147" s="35"/>
      <c r="WV147" s="35"/>
      <c r="WW147" s="35"/>
      <c r="WX147" s="35"/>
      <c r="WY147" s="35"/>
      <c r="WZ147" s="35"/>
      <c r="XA147" s="35"/>
      <c r="XB147" s="35"/>
      <c r="XC147" s="35"/>
      <c r="XD147" s="35"/>
      <c r="XE147" s="35"/>
      <c r="XF147" s="35"/>
      <c r="XG147" s="35"/>
      <c r="XH147" s="35"/>
      <c r="XI147" s="35"/>
      <c r="XJ147" s="35"/>
      <c r="XK147" s="35"/>
      <c r="XL147" s="35"/>
      <c r="XM147" s="35"/>
      <c r="XN147" s="35"/>
      <c r="XO147" s="35"/>
      <c r="XP147" s="35"/>
      <c r="XQ147" s="35"/>
      <c r="XR147" s="35"/>
      <c r="XS147" s="35"/>
      <c r="XT147" s="35"/>
      <c r="XU147" s="35"/>
      <c r="XV147" s="35"/>
      <c r="XW147" s="35"/>
      <c r="XX147" s="35"/>
      <c r="XY147" s="35"/>
      <c r="XZ147" s="35"/>
      <c r="YA147" s="35"/>
      <c r="YB147" s="35"/>
      <c r="YC147" s="35"/>
      <c r="YD147" s="35"/>
      <c r="YE147" s="35"/>
      <c r="YF147" s="35"/>
      <c r="YG147" s="35"/>
      <c r="YH147" s="35"/>
      <c r="YI147" s="35"/>
      <c r="YJ147" s="35"/>
      <c r="YK147" s="35"/>
      <c r="YL147" s="35"/>
      <c r="YM147" s="35"/>
      <c r="YN147" s="35"/>
      <c r="YO147" s="35"/>
      <c r="YP147" s="35"/>
      <c r="YQ147" s="35"/>
      <c r="YR147" s="35"/>
      <c r="YS147" s="35"/>
      <c r="YT147" s="35"/>
      <c r="YU147" s="35"/>
      <c r="YV147" s="35"/>
      <c r="YW147" s="35"/>
      <c r="YX147" s="35"/>
      <c r="YY147" s="35"/>
      <c r="YZ147" s="35"/>
      <c r="ZA147" s="35"/>
      <c r="ZB147" s="35">
        <v>1</v>
      </c>
      <c r="ZC147" s="35"/>
      <c r="ZD147" s="35"/>
      <c r="ZE147" s="35"/>
      <c r="ZF147" s="35"/>
      <c r="ZG147" s="35"/>
      <c r="ZH147" s="35"/>
      <c r="ZI147" s="35">
        <v>1</v>
      </c>
      <c r="ZJ147" s="35"/>
      <c r="ZK147" s="35"/>
      <c r="ZL147" s="35"/>
      <c r="ZM147" s="35"/>
      <c r="ZN147" s="35"/>
      <c r="ZO147" s="35"/>
      <c r="ZP147" s="35"/>
      <c r="ZQ147" s="35"/>
      <c r="ZR147" s="35"/>
      <c r="ZS147" s="35"/>
      <c r="ZT147" s="35"/>
      <c r="ZU147" s="35"/>
      <c r="ZV147" s="35"/>
      <c r="ZW147" s="35"/>
      <c r="ZX147" s="35"/>
      <c r="ZY147" s="35"/>
      <c r="ZZ147" s="35"/>
      <c r="AAA147" s="35"/>
      <c r="AAB147" s="35"/>
      <c r="AAC147" s="35"/>
      <c r="AAD147" s="35"/>
      <c r="AAE147" s="35"/>
      <c r="AAF147" s="35"/>
      <c r="AAG147" s="35"/>
      <c r="AAH147" s="35"/>
      <c r="AAI147" s="35"/>
      <c r="AAJ147" s="35"/>
      <c r="AAK147" s="35"/>
      <c r="AAL147" s="35"/>
      <c r="AAM147" s="35"/>
      <c r="AAN147" s="35"/>
      <c r="AAO147" s="35"/>
      <c r="AAP147" s="35"/>
      <c r="AAQ147" s="35"/>
      <c r="AAR147" s="35"/>
      <c r="AAS147" s="35"/>
      <c r="AAT147" s="35"/>
      <c r="AAU147" s="35"/>
      <c r="AAV147" s="35"/>
      <c r="AAW147" s="35"/>
      <c r="AAX147" s="35"/>
      <c r="AAY147" s="35"/>
      <c r="AAZ147" s="35"/>
      <c r="ABA147" s="35"/>
      <c r="ABB147" s="35"/>
      <c r="ABC147" s="35"/>
      <c r="ABD147" s="35"/>
      <c r="ABE147" s="35"/>
      <c r="ABF147" s="35"/>
      <c r="ABG147" s="35"/>
      <c r="ABH147" s="35"/>
      <c r="ABI147" s="35"/>
      <c r="ABJ147" s="35"/>
      <c r="ABK147" s="35"/>
      <c r="ABL147" s="35"/>
      <c r="ABM147" s="35"/>
      <c r="ABN147" s="35"/>
      <c r="ABO147" s="35"/>
      <c r="ABP147" s="35"/>
      <c r="ABQ147" s="35"/>
      <c r="ABR147" s="35"/>
      <c r="ABS147" s="35"/>
      <c r="ABT147" s="35"/>
      <c r="ABU147" s="35"/>
      <c r="ABV147" s="35"/>
      <c r="ABW147" s="35"/>
      <c r="ABX147" s="35"/>
      <c r="ABY147" s="35"/>
      <c r="ABZ147" s="35"/>
      <c r="ACA147" s="35"/>
      <c r="ACB147" s="35"/>
      <c r="ACC147" s="35"/>
      <c r="ACD147" s="35"/>
      <c r="ACE147" s="35"/>
      <c r="ACF147" s="35"/>
      <c r="ACG147" s="35"/>
      <c r="ACH147" s="35"/>
      <c r="ACI147" s="35"/>
      <c r="ACJ147" s="35"/>
      <c r="ACK147" s="35"/>
      <c r="ACL147" s="35"/>
      <c r="ACM147" s="35"/>
      <c r="ACN147" s="35"/>
      <c r="ACO147" s="35"/>
      <c r="ACP147" s="35"/>
      <c r="ACQ147" s="35"/>
      <c r="ACR147" s="35"/>
      <c r="ACS147" s="35"/>
      <c r="ACT147" s="35"/>
      <c r="ACU147" s="35"/>
      <c r="ACV147" s="35"/>
      <c r="ACW147" s="35"/>
      <c r="ACX147" s="35"/>
      <c r="ACY147" s="35"/>
      <c r="ACZ147" s="35"/>
      <c r="ADA147" s="35"/>
      <c r="ADB147" s="35"/>
      <c r="ADC147" s="35"/>
      <c r="ADD147" s="35"/>
      <c r="ADE147" s="35"/>
      <c r="ADF147" s="35"/>
      <c r="ADG147" s="35"/>
      <c r="ADH147" s="35"/>
      <c r="ADI147" s="35"/>
      <c r="ADJ147" s="35"/>
      <c r="ADK147" s="35"/>
      <c r="ADL147" s="35"/>
      <c r="ADM147" s="35"/>
      <c r="ADN147" s="35"/>
      <c r="ADO147" s="35"/>
      <c r="ADP147" s="35"/>
      <c r="ADQ147" s="35"/>
      <c r="ADR147" s="35"/>
      <c r="ADS147" s="35"/>
      <c r="ADT147" s="35"/>
      <c r="ADU147" s="35"/>
      <c r="ADV147" s="35"/>
      <c r="ADW147" s="35"/>
      <c r="ADX147" s="35"/>
      <c r="ADY147" s="26">
        <f t="shared" si="7"/>
        <v>0</v>
      </c>
      <c r="ADZ147" s="5"/>
    </row>
    <row r="148" spans="1:806" s="33" customFormat="1" x14ac:dyDescent="0.2">
      <c r="A148" s="38" t="s">
        <v>500</v>
      </c>
      <c r="B148" s="65">
        <f t="shared" si="6"/>
        <v>0</v>
      </c>
      <c r="C148" s="57">
        <v>1</v>
      </c>
      <c r="D148" s="60">
        <v>44753</v>
      </c>
      <c r="E148" s="67">
        <v>19.239999999999998</v>
      </c>
      <c r="F148" s="67">
        <f t="shared" si="5"/>
        <v>0</v>
      </c>
      <c r="G148" s="6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35"/>
      <c r="BA148" s="35"/>
      <c r="BB148" s="35"/>
      <c r="BC148" s="35"/>
      <c r="BD148" s="35"/>
      <c r="BE148" s="15"/>
      <c r="BF148" s="15"/>
      <c r="BG148" s="136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35"/>
      <c r="BW148" s="35"/>
      <c r="BX148" s="35"/>
      <c r="BY148" s="35"/>
      <c r="BZ148" s="35"/>
      <c r="CA148" s="35"/>
      <c r="CB148" s="35"/>
      <c r="CC148" s="35"/>
      <c r="CD148" s="35"/>
      <c r="CE148" s="35"/>
      <c r="CF148" s="35"/>
      <c r="CG148" s="35"/>
      <c r="CH148" s="35"/>
      <c r="CI148" s="35"/>
      <c r="CJ148" s="35"/>
      <c r="CK148" s="35"/>
      <c r="CL148" s="35"/>
      <c r="CM148" s="35"/>
      <c r="CN148" s="35"/>
      <c r="CO148" s="35"/>
      <c r="CP148" s="35"/>
      <c r="CQ148" s="35"/>
      <c r="CR148" s="35"/>
      <c r="CS148" s="35"/>
      <c r="CT148" s="35"/>
      <c r="CU148" s="35"/>
      <c r="CV148" s="35"/>
      <c r="CW148" s="35"/>
      <c r="CX148" s="35"/>
      <c r="CY148" s="35"/>
      <c r="CZ148" s="35"/>
      <c r="DA148" s="35"/>
      <c r="DB148" s="35"/>
      <c r="DC148" s="35"/>
      <c r="DD148" s="35"/>
      <c r="DE148" s="35"/>
      <c r="DF148" s="35"/>
      <c r="DG148" s="35"/>
      <c r="DH148" s="35"/>
      <c r="DI148" s="35"/>
      <c r="DJ148" s="35"/>
      <c r="DK148" s="35"/>
      <c r="DL148" s="35"/>
      <c r="DM148" s="35"/>
      <c r="DN148" s="35"/>
      <c r="DO148" s="35"/>
      <c r="DP148" s="35"/>
      <c r="DQ148" s="35"/>
      <c r="DR148" s="35"/>
      <c r="DS148" s="35"/>
      <c r="DT148" s="35"/>
      <c r="DU148" s="35"/>
      <c r="DV148" s="35"/>
      <c r="DW148" s="35"/>
      <c r="DX148" s="35"/>
      <c r="DY148" s="35"/>
      <c r="DZ148" s="35"/>
      <c r="EA148" s="35"/>
      <c r="EB148" s="35"/>
      <c r="EC148" s="35"/>
      <c r="ED148" s="35"/>
      <c r="EE148" s="35"/>
      <c r="EF148" s="35"/>
      <c r="EG148" s="35"/>
      <c r="EH148" s="35"/>
      <c r="EI148" s="35"/>
      <c r="EJ148" s="35"/>
      <c r="EK148" s="35"/>
      <c r="EL148" s="35"/>
      <c r="EM148" s="35"/>
      <c r="EN148" s="35"/>
      <c r="EO148" s="35"/>
      <c r="EP148" s="35"/>
      <c r="EQ148" s="35"/>
      <c r="ER148" s="35"/>
      <c r="ES148" s="35"/>
      <c r="ET148" s="35"/>
      <c r="EU148" s="35"/>
      <c r="EV148" s="35"/>
      <c r="EW148" s="35"/>
      <c r="EX148" s="35"/>
      <c r="EY148" s="35"/>
      <c r="EZ148" s="35"/>
      <c r="FA148" s="35"/>
      <c r="FB148" s="35"/>
      <c r="FC148" s="35"/>
      <c r="FD148" s="35"/>
      <c r="FE148" s="35"/>
      <c r="FF148" s="35"/>
      <c r="FG148" s="35"/>
      <c r="FH148" s="35"/>
      <c r="FI148" s="35"/>
      <c r="FJ148" s="35"/>
      <c r="FK148" s="35"/>
      <c r="FL148" s="35"/>
      <c r="FM148" s="35"/>
      <c r="FN148" s="35"/>
      <c r="FO148" s="35"/>
      <c r="FP148" s="35"/>
      <c r="FQ148" s="35"/>
      <c r="FR148" s="35"/>
      <c r="FS148" s="35"/>
      <c r="FT148" s="35"/>
      <c r="FU148" s="35"/>
      <c r="FV148" s="35"/>
      <c r="FW148" s="35"/>
      <c r="FX148" s="35"/>
      <c r="FY148" s="35"/>
      <c r="FZ148" s="35"/>
      <c r="GA148" s="35"/>
      <c r="GB148" s="35"/>
      <c r="GC148" s="35"/>
      <c r="GD148" s="35"/>
      <c r="GE148" s="35"/>
      <c r="GF148" s="35"/>
      <c r="GG148" s="35"/>
      <c r="GH148" s="35"/>
      <c r="GI148" s="35"/>
      <c r="GJ148" s="35"/>
      <c r="GK148" s="35"/>
      <c r="GL148" s="35"/>
      <c r="GM148" s="35"/>
      <c r="GN148" s="35"/>
      <c r="GO148" s="35"/>
      <c r="GP148" s="35"/>
      <c r="GQ148" s="35"/>
      <c r="GR148" s="35"/>
      <c r="GS148" s="35"/>
      <c r="GT148" s="35"/>
      <c r="GU148" s="35"/>
      <c r="GV148" s="35"/>
      <c r="GW148" s="35"/>
      <c r="GX148" s="35"/>
      <c r="GY148" s="35"/>
      <c r="GZ148" s="35"/>
      <c r="HA148" s="35"/>
      <c r="HB148" s="35"/>
      <c r="HC148" s="35"/>
      <c r="HD148" s="35"/>
      <c r="HE148" s="35"/>
      <c r="HF148" s="35"/>
      <c r="HG148" s="35"/>
      <c r="HH148" s="35"/>
      <c r="HI148" s="35"/>
      <c r="HJ148" s="35"/>
      <c r="HK148" s="35"/>
      <c r="HL148" s="35"/>
      <c r="HM148" s="35"/>
      <c r="HN148" s="35"/>
      <c r="HO148" s="35"/>
      <c r="HP148" s="35"/>
      <c r="HQ148" s="35"/>
      <c r="HR148" s="35"/>
      <c r="HS148" s="35"/>
      <c r="HT148" s="35"/>
      <c r="HU148" s="35"/>
      <c r="HV148" s="35"/>
      <c r="HW148" s="35"/>
      <c r="HX148" s="35"/>
      <c r="HY148" s="35"/>
      <c r="HZ148" s="35"/>
      <c r="IA148" s="35"/>
      <c r="IB148" s="35"/>
      <c r="IC148" s="35"/>
      <c r="ID148" s="35"/>
      <c r="IE148" s="35"/>
      <c r="IF148" s="35"/>
      <c r="IG148" s="35"/>
      <c r="IH148" s="35"/>
      <c r="II148" s="35"/>
      <c r="IJ148" s="35"/>
      <c r="IK148" s="35"/>
      <c r="IL148" s="35"/>
      <c r="IM148" s="35"/>
      <c r="IN148" s="35"/>
      <c r="IO148" s="35"/>
      <c r="IP148" s="35"/>
      <c r="IQ148" s="35"/>
      <c r="IR148" s="35"/>
      <c r="IS148" s="35"/>
      <c r="IT148" s="35"/>
      <c r="IU148" s="35"/>
      <c r="IV148" s="35"/>
      <c r="IW148" s="35"/>
      <c r="IX148" s="35"/>
      <c r="IY148" s="35"/>
      <c r="IZ148" s="35"/>
      <c r="JA148" s="35"/>
      <c r="JB148" s="35"/>
      <c r="JC148" s="35"/>
      <c r="JD148" s="35"/>
      <c r="JE148" s="35"/>
      <c r="JF148" s="35"/>
      <c r="JG148" s="35"/>
      <c r="JH148" s="35"/>
      <c r="JI148" s="35"/>
      <c r="JJ148" s="35"/>
      <c r="JK148" s="35"/>
      <c r="JL148" s="35"/>
      <c r="JM148" s="35"/>
      <c r="JN148" s="35"/>
      <c r="JO148" s="35"/>
      <c r="JP148" s="35">
        <v>1</v>
      </c>
      <c r="JQ148" s="35"/>
      <c r="JR148" s="35"/>
      <c r="JS148" s="35"/>
      <c r="JT148" s="35"/>
      <c r="JU148" s="35"/>
      <c r="JV148" s="35"/>
      <c r="JW148" s="35"/>
      <c r="JX148" s="35"/>
      <c r="JY148" s="35"/>
      <c r="JZ148" s="35"/>
      <c r="KA148" s="35"/>
      <c r="KB148" s="35"/>
      <c r="KC148" s="35"/>
      <c r="KD148" s="35"/>
      <c r="KE148" s="35"/>
      <c r="KF148" s="35"/>
      <c r="KG148" s="35"/>
      <c r="KH148" s="35"/>
      <c r="KI148" s="35"/>
      <c r="KJ148" s="35"/>
      <c r="KK148" s="35"/>
      <c r="KL148" s="35"/>
      <c r="KM148" s="35"/>
      <c r="KN148" s="35"/>
      <c r="KO148" s="35"/>
      <c r="KP148" s="35"/>
      <c r="KQ148" s="35"/>
      <c r="KR148" s="35"/>
      <c r="KS148" s="35"/>
      <c r="KT148" s="35"/>
      <c r="KU148" s="35"/>
      <c r="KV148" s="35"/>
      <c r="KW148" s="35"/>
      <c r="KX148" s="35"/>
      <c r="KY148" s="35"/>
      <c r="KZ148" s="35"/>
      <c r="LA148" s="35"/>
      <c r="LB148" s="35"/>
      <c r="LC148" s="35"/>
      <c r="LD148" s="35"/>
      <c r="LE148" s="35"/>
      <c r="LF148" s="35"/>
      <c r="LG148" s="35"/>
      <c r="LH148" s="35"/>
      <c r="LI148" s="35"/>
      <c r="LJ148" s="35"/>
      <c r="LK148" s="35"/>
      <c r="LL148" s="35"/>
      <c r="LM148" s="35">
        <v>5</v>
      </c>
      <c r="LN148" s="35">
        <v>5</v>
      </c>
      <c r="LO148" s="35"/>
      <c r="LP148" s="35"/>
      <c r="LQ148" s="35"/>
      <c r="LR148" s="35"/>
      <c r="LS148" s="35"/>
      <c r="LT148" s="35"/>
      <c r="LU148" s="35"/>
      <c r="LV148" s="35"/>
      <c r="LW148" s="35"/>
      <c r="LX148" s="35"/>
      <c r="LY148" s="35"/>
      <c r="LZ148" s="35"/>
      <c r="MA148" s="35"/>
      <c r="MB148" s="35"/>
      <c r="MC148" s="35"/>
      <c r="MD148" s="35"/>
      <c r="ME148" s="35"/>
      <c r="MF148" s="35"/>
      <c r="MG148" s="35"/>
      <c r="MH148" s="35"/>
      <c r="MI148" s="35"/>
      <c r="MJ148" s="35"/>
      <c r="MK148" s="35"/>
      <c r="ML148" s="35"/>
      <c r="MM148" s="35"/>
      <c r="MN148" s="35"/>
      <c r="MO148" s="35"/>
      <c r="MP148" s="35"/>
      <c r="MQ148" s="35"/>
      <c r="MR148" s="35"/>
      <c r="MS148" s="35"/>
      <c r="MT148" s="35"/>
      <c r="MU148" s="35"/>
      <c r="MV148" s="35"/>
      <c r="MW148" s="35"/>
      <c r="MX148" s="35"/>
      <c r="MY148" s="35"/>
      <c r="MZ148" s="35"/>
      <c r="NA148" s="35"/>
      <c r="NB148" s="35"/>
      <c r="NC148" s="35"/>
      <c r="ND148" s="35"/>
      <c r="NE148" s="35"/>
      <c r="NF148" s="35"/>
      <c r="NG148" s="35"/>
      <c r="NH148" s="35"/>
      <c r="NI148" s="35"/>
      <c r="NJ148" s="35"/>
      <c r="NK148" s="35"/>
      <c r="NL148" s="35"/>
      <c r="NM148" s="35"/>
      <c r="NN148" s="35"/>
      <c r="NO148" s="35"/>
      <c r="NP148" s="35"/>
      <c r="NQ148" s="35"/>
      <c r="NR148" s="35"/>
      <c r="NS148" s="35"/>
      <c r="NT148" s="35"/>
      <c r="NU148" s="35"/>
      <c r="NV148" s="35"/>
      <c r="NW148" s="35"/>
      <c r="NX148" s="35"/>
      <c r="NY148" s="35"/>
      <c r="NZ148" s="35"/>
      <c r="OA148" s="35"/>
      <c r="OB148" s="35"/>
      <c r="OC148" s="35"/>
      <c r="OD148" s="35"/>
      <c r="OE148" s="35"/>
      <c r="OF148" s="35"/>
      <c r="OG148" s="35"/>
      <c r="OH148" s="35"/>
      <c r="OI148" s="35"/>
      <c r="OJ148" s="35"/>
      <c r="OK148" s="35"/>
      <c r="OL148" s="35"/>
      <c r="OM148" s="35"/>
      <c r="ON148" s="35"/>
      <c r="OO148" s="35"/>
      <c r="OP148" s="35"/>
      <c r="OQ148" s="35"/>
      <c r="OR148" s="35"/>
      <c r="OS148" s="35"/>
      <c r="OT148" s="35"/>
      <c r="OU148" s="35"/>
      <c r="OV148" s="35"/>
      <c r="OW148" s="35"/>
      <c r="OX148" s="35"/>
      <c r="OY148" s="35"/>
      <c r="OZ148" s="35"/>
      <c r="PA148" s="35"/>
      <c r="PB148" s="35"/>
      <c r="PC148" s="35"/>
      <c r="PD148" s="35"/>
      <c r="PE148" s="35"/>
      <c r="PF148" s="35"/>
      <c r="PG148" s="35"/>
      <c r="PH148" s="35"/>
      <c r="PI148" s="35"/>
      <c r="PJ148" s="35"/>
      <c r="PK148" s="35"/>
      <c r="PL148" s="35"/>
      <c r="PM148" s="35"/>
      <c r="PN148" s="35"/>
      <c r="PO148" s="35"/>
      <c r="PP148" s="35"/>
      <c r="PQ148" s="35"/>
      <c r="PR148" s="35"/>
      <c r="PS148" s="35"/>
      <c r="PT148" s="35"/>
      <c r="PU148" s="35"/>
      <c r="PV148" s="35"/>
      <c r="PW148" s="35"/>
      <c r="PX148" s="35"/>
      <c r="PY148" s="35"/>
      <c r="PZ148" s="35"/>
      <c r="QA148" s="35"/>
      <c r="QB148" s="35"/>
      <c r="QC148" s="35"/>
      <c r="QD148" s="35"/>
      <c r="QE148" s="35"/>
      <c r="QF148" s="35"/>
      <c r="QG148" s="35"/>
      <c r="QH148" s="35"/>
      <c r="QI148" s="35"/>
      <c r="QJ148" s="35"/>
      <c r="QK148" s="35"/>
      <c r="QL148" s="35"/>
      <c r="QM148" s="35"/>
      <c r="QN148" s="35"/>
      <c r="QO148" s="35"/>
      <c r="QP148" s="35"/>
      <c r="QQ148" s="35"/>
      <c r="QR148" s="35"/>
      <c r="QS148" s="35"/>
      <c r="QT148" s="35"/>
      <c r="QU148" s="35"/>
      <c r="QV148" s="35"/>
      <c r="QW148" s="35"/>
      <c r="QX148" s="35"/>
      <c r="QY148" s="35"/>
      <c r="QZ148" s="35"/>
      <c r="RA148" s="35"/>
      <c r="RB148" s="35"/>
      <c r="RC148" s="35"/>
      <c r="RD148" s="35"/>
      <c r="RE148" s="35"/>
      <c r="RF148" s="35"/>
      <c r="RG148" s="35"/>
      <c r="RH148" s="35"/>
      <c r="RI148" s="35"/>
      <c r="RJ148" s="35"/>
      <c r="RK148" s="35"/>
      <c r="RL148" s="35"/>
      <c r="RM148" s="35"/>
      <c r="RN148" s="35"/>
      <c r="RO148" s="35"/>
      <c r="RP148" s="35"/>
      <c r="RQ148" s="35"/>
      <c r="RR148" s="35"/>
      <c r="RS148" s="35"/>
      <c r="RT148" s="35"/>
      <c r="RU148" s="35"/>
      <c r="RV148" s="35"/>
      <c r="RW148" s="35"/>
      <c r="RX148" s="35"/>
      <c r="RY148" s="35"/>
      <c r="RZ148" s="35"/>
      <c r="SA148" s="35"/>
      <c r="SB148" s="35"/>
      <c r="SC148" s="35"/>
      <c r="SD148" s="35"/>
      <c r="SE148" s="35"/>
      <c r="SF148" s="35"/>
      <c r="SG148" s="35">
        <v>1</v>
      </c>
      <c r="SH148" s="35"/>
      <c r="SI148" s="35"/>
      <c r="SJ148" s="35"/>
      <c r="SK148" s="35"/>
      <c r="SL148" s="35"/>
      <c r="SM148" s="35"/>
      <c r="SN148" s="35"/>
      <c r="SO148" s="35"/>
      <c r="SP148" s="35"/>
      <c r="SQ148" s="35"/>
      <c r="SR148" s="35"/>
      <c r="SS148" s="35"/>
      <c r="ST148" s="35"/>
      <c r="SU148" s="35"/>
      <c r="SV148" s="35"/>
      <c r="SW148" s="35"/>
      <c r="SX148" s="35"/>
      <c r="SY148" s="35"/>
      <c r="SZ148" s="35"/>
      <c r="TA148" s="35"/>
      <c r="TB148" s="35"/>
      <c r="TC148" s="35"/>
      <c r="TD148" s="35"/>
      <c r="TE148" s="35"/>
      <c r="TF148" s="35"/>
      <c r="TG148" s="35"/>
      <c r="TH148" s="35"/>
      <c r="TI148" s="35"/>
      <c r="TJ148" s="35"/>
      <c r="TK148" s="35"/>
      <c r="TL148" s="35"/>
      <c r="TM148" s="35"/>
      <c r="TN148" s="35"/>
      <c r="TO148" s="35"/>
      <c r="TP148" s="35"/>
      <c r="TQ148" s="35"/>
      <c r="TR148" s="35"/>
      <c r="TS148" s="35"/>
      <c r="TT148" s="35"/>
      <c r="TU148" s="35"/>
      <c r="TV148" s="35"/>
      <c r="TW148" s="35"/>
      <c r="TX148" s="35"/>
      <c r="TY148" s="35"/>
      <c r="TZ148" s="35"/>
      <c r="UA148" s="35"/>
      <c r="UB148" s="35"/>
      <c r="UC148" s="35"/>
      <c r="UD148" s="35"/>
      <c r="UE148" s="35"/>
      <c r="UF148" s="35"/>
      <c r="UG148" s="35"/>
      <c r="UH148" s="35"/>
      <c r="UI148" s="35"/>
      <c r="UJ148" s="35"/>
      <c r="UK148" s="35"/>
      <c r="UL148" s="35"/>
      <c r="UM148" s="35"/>
      <c r="UN148" s="35"/>
      <c r="UO148" s="35"/>
      <c r="UP148" s="35"/>
      <c r="UQ148" s="35"/>
      <c r="UR148" s="35"/>
      <c r="US148" s="35"/>
      <c r="UT148" s="35"/>
      <c r="UU148" s="35"/>
      <c r="UV148" s="35"/>
      <c r="UW148" s="35"/>
      <c r="UX148" s="35"/>
      <c r="UY148" s="35"/>
      <c r="UZ148" s="35"/>
      <c r="VA148" s="35"/>
      <c r="VB148" s="35"/>
      <c r="VC148" s="35"/>
      <c r="VD148" s="35"/>
      <c r="VE148" s="35"/>
      <c r="VF148" s="35"/>
      <c r="VG148" s="35"/>
      <c r="VH148" s="35"/>
      <c r="VI148" s="35"/>
      <c r="VJ148" s="35"/>
      <c r="VK148" s="35"/>
      <c r="VL148" s="35"/>
      <c r="VM148" s="35"/>
      <c r="VN148" s="35"/>
      <c r="VO148" s="35"/>
      <c r="VP148" s="35"/>
      <c r="VQ148" s="35"/>
      <c r="VR148" s="35"/>
      <c r="VS148" s="35"/>
      <c r="VT148" s="35"/>
      <c r="VU148" s="35"/>
      <c r="VV148" s="35"/>
      <c r="VW148" s="35"/>
      <c r="VX148" s="35"/>
      <c r="VY148" s="35"/>
      <c r="VZ148" s="35"/>
      <c r="WA148" s="35"/>
      <c r="WB148" s="35"/>
      <c r="WC148" s="35"/>
      <c r="WD148" s="35"/>
      <c r="WE148" s="35"/>
      <c r="WF148" s="35"/>
      <c r="WG148" s="35"/>
      <c r="WH148" s="35"/>
      <c r="WI148" s="35"/>
      <c r="WJ148" s="35"/>
      <c r="WK148" s="35">
        <v>5</v>
      </c>
      <c r="WL148" s="35"/>
      <c r="WM148" s="35"/>
      <c r="WN148" s="35"/>
      <c r="WO148" s="35"/>
      <c r="WP148" s="35"/>
      <c r="WQ148" s="35"/>
      <c r="WR148" s="35"/>
      <c r="WS148" s="35"/>
      <c r="WT148" s="35"/>
      <c r="WU148" s="35"/>
      <c r="WV148" s="35"/>
      <c r="WW148" s="35"/>
      <c r="WX148" s="35"/>
      <c r="WY148" s="35"/>
      <c r="WZ148" s="35"/>
      <c r="XA148" s="35"/>
      <c r="XB148" s="35"/>
      <c r="XC148" s="35"/>
      <c r="XD148" s="35"/>
      <c r="XE148" s="35"/>
      <c r="XF148" s="35"/>
      <c r="XG148" s="35"/>
      <c r="XH148" s="35"/>
      <c r="XI148" s="35"/>
      <c r="XJ148" s="35"/>
      <c r="XK148" s="35"/>
      <c r="XL148" s="35"/>
      <c r="XM148" s="35"/>
      <c r="XN148" s="35"/>
      <c r="XO148" s="35"/>
      <c r="XP148" s="35"/>
      <c r="XQ148" s="35"/>
      <c r="XR148" s="35"/>
      <c r="XS148" s="35"/>
      <c r="XT148" s="35"/>
      <c r="XU148" s="35"/>
      <c r="XV148" s="35"/>
      <c r="XW148" s="35"/>
      <c r="XX148" s="35"/>
      <c r="XY148" s="35"/>
      <c r="XZ148" s="35"/>
      <c r="YA148" s="35"/>
      <c r="YB148" s="35"/>
      <c r="YC148" s="35"/>
      <c r="YD148" s="35"/>
      <c r="YE148" s="35"/>
      <c r="YF148" s="35"/>
      <c r="YG148" s="35"/>
      <c r="YH148" s="35"/>
      <c r="YI148" s="35"/>
      <c r="YJ148" s="35"/>
      <c r="YK148" s="35"/>
      <c r="YL148" s="35"/>
      <c r="YM148" s="35"/>
      <c r="YN148" s="35"/>
      <c r="YO148" s="35"/>
      <c r="YP148" s="35"/>
      <c r="YQ148" s="35"/>
      <c r="YR148" s="35"/>
      <c r="YS148" s="35"/>
      <c r="YT148" s="35"/>
      <c r="YU148" s="35"/>
      <c r="YV148" s="35"/>
      <c r="YW148" s="35"/>
      <c r="YX148" s="35"/>
      <c r="YY148" s="35"/>
      <c r="YZ148" s="35"/>
      <c r="ZA148" s="35"/>
      <c r="ZB148" s="35">
        <v>5</v>
      </c>
      <c r="ZC148" s="35"/>
      <c r="ZD148" s="35"/>
      <c r="ZE148" s="35"/>
      <c r="ZF148" s="35"/>
      <c r="ZG148" s="35"/>
      <c r="ZH148" s="35"/>
      <c r="ZI148" s="35"/>
      <c r="ZJ148" s="35"/>
      <c r="ZK148" s="35"/>
      <c r="ZL148" s="35"/>
      <c r="ZM148" s="35"/>
      <c r="ZN148" s="35"/>
      <c r="ZO148" s="35"/>
      <c r="ZP148" s="35"/>
      <c r="ZQ148" s="35"/>
      <c r="ZR148" s="35"/>
      <c r="ZS148" s="35"/>
      <c r="ZT148" s="35"/>
      <c r="ZU148" s="35"/>
      <c r="ZV148" s="35"/>
      <c r="ZW148" s="35"/>
      <c r="ZX148" s="35"/>
      <c r="ZY148" s="35"/>
      <c r="ZZ148" s="35"/>
      <c r="AAA148" s="35"/>
      <c r="AAB148" s="35"/>
      <c r="AAC148" s="35"/>
      <c r="AAD148" s="35"/>
      <c r="AAE148" s="35"/>
      <c r="AAF148" s="35"/>
      <c r="AAG148" s="35"/>
      <c r="AAH148" s="35"/>
      <c r="AAI148" s="35"/>
      <c r="AAJ148" s="35"/>
      <c r="AAK148" s="35"/>
      <c r="AAL148" s="35"/>
      <c r="AAM148" s="35"/>
      <c r="AAN148" s="35"/>
      <c r="AAO148" s="35"/>
      <c r="AAP148" s="35"/>
      <c r="AAQ148" s="35"/>
      <c r="AAR148" s="35"/>
      <c r="AAS148" s="35"/>
      <c r="AAT148" s="35"/>
      <c r="AAU148" s="35"/>
      <c r="AAV148" s="35"/>
      <c r="AAW148" s="35"/>
      <c r="AAX148" s="35"/>
      <c r="AAY148" s="35"/>
      <c r="AAZ148" s="35"/>
      <c r="ABA148" s="35"/>
      <c r="ABB148" s="35"/>
      <c r="ABC148" s="35"/>
      <c r="ABD148" s="35"/>
      <c r="ABE148" s="35"/>
      <c r="ABF148" s="35"/>
      <c r="ABG148" s="35"/>
      <c r="ABH148" s="35"/>
      <c r="ABI148" s="35"/>
      <c r="ABJ148" s="35"/>
      <c r="ABK148" s="35"/>
      <c r="ABL148" s="35"/>
      <c r="ABM148" s="35"/>
      <c r="ABN148" s="35"/>
      <c r="ABO148" s="35"/>
      <c r="ABP148" s="35"/>
      <c r="ABQ148" s="35"/>
      <c r="ABR148" s="35"/>
      <c r="ABS148" s="35"/>
      <c r="ABT148" s="35"/>
      <c r="ABU148" s="35"/>
      <c r="ABV148" s="35"/>
      <c r="ABW148" s="35"/>
      <c r="ABX148" s="35"/>
      <c r="ABY148" s="35"/>
      <c r="ABZ148" s="35"/>
      <c r="ACA148" s="35"/>
      <c r="ACB148" s="35"/>
      <c r="ACC148" s="35"/>
      <c r="ACD148" s="35"/>
      <c r="ACE148" s="35"/>
      <c r="ACF148" s="35"/>
      <c r="ACG148" s="35"/>
      <c r="ACH148" s="35"/>
      <c r="ACI148" s="35"/>
      <c r="ACJ148" s="35"/>
      <c r="ACK148" s="35"/>
      <c r="ACL148" s="35"/>
      <c r="ACM148" s="35"/>
      <c r="ACN148" s="35"/>
      <c r="ACO148" s="35"/>
      <c r="ACP148" s="35"/>
      <c r="ACQ148" s="35"/>
      <c r="ACR148" s="35"/>
      <c r="ACS148" s="35"/>
      <c r="ACT148" s="35"/>
      <c r="ACU148" s="35"/>
      <c r="ACV148" s="35"/>
      <c r="ACW148" s="35"/>
      <c r="ACX148" s="35"/>
      <c r="ACY148" s="35"/>
      <c r="ACZ148" s="35"/>
      <c r="ADA148" s="35"/>
      <c r="ADB148" s="35"/>
      <c r="ADC148" s="35"/>
      <c r="ADD148" s="35"/>
      <c r="ADE148" s="35"/>
      <c r="ADF148" s="35"/>
      <c r="ADG148" s="35"/>
      <c r="ADH148" s="35"/>
      <c r="ADI148" s="35"/>
      <c r="ADJ148" s="35"/>
      <c r="ADK148" s="35"/>
      <c r="ADL148" s="35"/>
      <c r="ADM148" s="35"/>
      <c r="ADN148" s="35"/>
      <c r="ADO148" s="35"/>
      <c r="ADP148" s="35"/>
      <c r="ADQ148" s="35"/>
      <c r="ADR148" s="35"/>
      <c r="ADS148" s="35"/>
      <c r="ADT148" s="35"/>
      <c r="ADU148" s="35"/>
      <c r="ADV148" s="35"/>
      <c r="ADW148" s="35"/>
      <c r="ADX148" s="35"/>
      <c r="ADY148" s="26">
        <f t="shared" si="7"/>
        <v>0</v>
      </c>
      <c r="ADZ148" s="5"/>
    </row>
    <row r="149" spans="1:806" s="33" customFormat="1" x14ac:dyDescent="0.2">
      <c r="A149" s="23" t="s">
        <v>50</v>
      </c>
      <c r="B149" s="65">
        <f t="shared" si="6"/>
        <v>0</v>
      </c>
      <c r="C149" s="57">
        <v>10</v>
      </c>
      <c r="D149" s="59">
        <v>44711</v>
      </c>
      <c r="E149" s="67">
        <v>55.9</v>
      </c>
      <c r="F149" s="67">
        <f t="shared" si="5"/>
        <v>0</v>
      </c>
      <c r="G149" s="6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15"/>
      <c r="BF149" s="15"/>
      <c r="BG149" s="136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>
        <v>4</v>
      </c>
      <c r="BZ149" s="35"/>
      <c r="CA149" s="35"/>
      <c r="CB149" s="35"/>
      <c r="CC149" s="35"/>
      <c r="CD149" s="35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  <c r="DA149" s="35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  <c r="DN149" s="35"/>
      <c r="DO149" s="35"/>
      <c r="DP149" s="35"/>
      <c r="DQ149" s="35"/>
      <c r="DR149" s="35"/>
      <c r="DS149" s="35"/>
      <c r="DT149" s="35"/>
      <c r="DU149" s="35"/>
      <c r="DV149" s="35"/>
      <c r="DW149" s="35"/>
      <c r="DX149" s="35"/>
      <c r="DY149" s="35"/>
      <c r="DZ149" s="35"/>
      <c r="EA149" s="35"/>
      <c r="EB149" s="35"/>
      <c r="EC149" s="35"/>
      <c r="ED149" s="35"/>
      <c r="EE149" s="35"/>
      <c r="EF149" s="35"/>
      <c r="EG149" s="35"/>
      <c r="EH149" s="35"/>
      <c r="EI149" s="35"/>
      <c r="EJ149" s="35"/>
      <c r="EK149" s="35"/>
      <c r="EL149" s="35"/>
      <c r="EM149" s="35"/>
      <c r="EN149" s="35"/>
      <c r="EO149" s="35"/>
      <c r="EP149" s="35"/>
      <c r="EQ149" s="35"/>
      <c r="ER149" s="35"/>
      <c r="ES149" s="35"/>
      <c r="ET149" s="35"/>
      <c r="EU149" s="35"/>
      <c r="EV149" s="35"/>
      <c r="EW149" s="35"/>
      <c r="EX149" s="35"/>
      <c r="EY149" s="35"/>
      <c r="EZ149" s="35"/>
      <c r="FA149" s="35"/>
      <c r="FB149" s="35"/>
      <c r="FC149" s="35"/>
      <c r="FD149" s="35"/>
      <c r="FE149" s="35"/>
      <c r="FF149" s="35"/>
      <c r="FG149" s="35"/>
      <c r="FH149" s="35"/>
      <c r="FI149" s="35"/>
      <c r="FJ149" s="35"/>
      <c r="FK149" s="35"/>
      <c r="FL149" s="35"/>
      <c r="FM149" s="35"/>
      <c r="FN149" s="35"/>
      <c r="FO149" s="35">
        <v>6</v>
      </c>
      <c r="FP149" s="35"/>
      <c r="FQ149" s="35"/>
      <c r="FR149" s="35"/>
      <c r="FS149" s="35"/>
      <c r="FT149" s="35"/>
      <c r="FU149" s="35"/>
      <c r="FV149" s="35"/>
      <c r="FW149" s="35"/>
      <c r="FX149" s="35"/>
      <c r="FY149" s="35"/>
      <c r="FZ149" s="35"/>
      <c r="GA149" s="35"/>
      <c r="GB149" s="35"/>
      <c r="GC149" s="35"/>
      <c r="GD149" s="35"/>
      <c r="GE149" s="35"/>
      <c r="GF149" s="35"/>
      <c r="GG149" s="35"/>
      <c r="GH149" s="35"/>
      <c r="GI149" s="35"/>
      <c r="GJ149" s="35"/>
      <c r="GK149" s="35"/>
      <c r="GL149" s="35"/>
      <c r="GM149" s="35">
        <v>10</v>
      </c>
      <c r="GN149" s="35"/>
      <c r="GO149" s="35"/>
      <c r="GP149" s="35"/>
      <c r="GQ149" s="35"/>
      <c r="GR149" s="35"/>
      <c r="GS149" s="35"/>
      <c r="GT149" s="35"/>
      <c r="GU149" s="35"/>
      <c r="GV149" s="35"/>
      <c r="GW149" s="35"/>
      <c r="GX149" s="35"/>
      <c r="GY149" s="35"/>
      <c r="GZ149" s="35"/>
      <c r="HA149" s="35"/>
      <c r="HB149" s="35"/>
      <c r="HC149" s="35"/>
      <c r="HD149" s="35">
        <v>10</v>
      </c>
      <c r="HE149" s="35"/>
      <c r="HF149" s="35"/>
      <c r="HG149" s="35"/>
      <c r="HH149" s="35"/>
      <c r="HI149" s="35"/>
      <c r="HJ149" s="35"/>
      <c r="HK149" s="35"/>
      <c r="HL149" s="35"/>
      <c r="HM149" s="35"/>
      <c r="HN149" s="35"/>
      <c r="HO149" s="35"/>
      <c r="HP149" s="35"/>
      <c r="HQ149" s="35"/>
      <c r="HR149" s="35"/>
      <c r="HS149" s="35"/>
      <c r="HT149" s="35"/>
      <c r="HU149" s="35"/>
      <c r="HV149" s="35"/>
      <c r="HW149" s="35"/>
      <c r="HX149" s="35"/>
      <c r="HY149" s="35"/>
      <c r="HZ149" s="35"/>
      <c r="IA149" s="35"/>
      <c r="IB149" s="35"/>
      <c r="IC149" s="35"/>
      <c r="ID149" s="35"/>
      <c r="IE149" s="35"/>
      <c r="IF149" s="35"/>
      <c r="IG149" s="35"/>
      <c r="IH149" s="35"/>
      <c r="II149" s="35"/>
      <c r="IJ149" s="35"/>
      <c r="IK149" s="35"/>
      <c r="IL149" s="35"/>
      <c r="IM149" s="35"/>
      <c r="IN149" s="35"/>
      <c r="IO149" s="35"/>
      <c r="IP149" s="35"/>
      <c r="IQ149" s="35"/>
      <c r="IR149" s="35"/>
      <c r="IS149" s="35"/>
      <c r="IT149" s="35"/>
      <c r="IU149" s="35"/>
      <c r="IV149" s="35"/>
      <c r="IW149" s="35"/>
      <c r="IX149" s="35"/>
      <c r="IY149" s="35"/>
      <c r="IZ149" s="35"/>
      <c r="JA149" s="35"/>
      <c r="JB149" s="35"/>
      <c r="JC149" s="35"/>
      <c r="JD149" s="35"/>
      <c r="JE149" s="35"/>
      <c r="JF149" s="35"/>
      <c r="JG149" s="35"/>
      <c r="JH149" s="35"/>
      <c r="JI149" s="35"/>
      <c r="JJ149" s="35"/>
      <c r="JK149" s="35"/>
      <c r="JL149" s="35"/>
      <c r="JM149" s="35"/>
      <c r="JN149" s="35"/>
      <c r="JO149" s="35"/>
      <c r="JP149" s="35"/>
      <c r="JQ149" s="35"/>
      <c r="JR149" s="35"/>
      <c r="JS149" s="35"/>
      <c r="JT149" s="35"/>
      <c r="JU149" s="35"/>
      <c r="JV149" s="35"/>
      <c r="JW149" s="35"/>
      <c r="JX149" s="35"/>
      <c r="JY149" s="35"/>
      <c r="JZ149" s="35"/>
      <c r="KA149" s="35"/>
      <c r="KB149" s="35"/>
      <c r="KC149" s="35"/>
      <c r="KD149" s="35"/>
      <c r="KE149" s="35"/>
      <c r="KF149" s="35"/>
      <c r="KG149" s="35"/>
      <c r="KH149" s="35"/>
      <c r="KI149" s="35"/>
      <c r="KJ149" s="35"/>
      <c r="KK149" s="35"/>
      <c r="KL149" s="35"/>
      <c r="KM149" s="35"/>
      <c r="KN149" s="35"/>
      <c r="KO149" s="35"/>
      <c r="KP149" s="35"/>
      <c r="KQ149" s="35"/>
      <c r="KR149" s="35"/>
      <c r="KS149" s="35"/>
      <c r="KT149" s="35"/>
      <c r="KU149" s="35"/>
      <c r="KV149" s="35"/>
      <c r="KW149" s="35"/>
      <c r="KX149" s="35"/>
      <c r="KY149" s="35"/>
      <c r="KZ149" s="35"/>
      <c r="LA149" s="35"/>
      <c r="LB149" s="35"/>
      <c r="LC149" s="35"/>
      <c r="LD149" s="35"/>
      <c r="LE149" s="35"/>
      <c r="LF149" s="35"/>
      <c r="LG149" s="35"/>
      <c r="LH149" s="35"/>
      <c r="LI149" s="35"/>
      <c r="LJ149" s="35"/>
      <c r="LK149" s="35"/>
      <c r="LL149" s="35"/>
      <c r="LM149" s="35"/>
      <c r="LN149" s="35"/>
      <c r="LO149" s="35"/>
      <c r="LP149" s="35"/>
      <c r="LQ149" s="35"/>
      <c r="LR149" s="35"/>
      <c r="LS149" s="35"/>
      <c r="LT149" s="35"/>
      <c r="LU149" s="35"/>
      <c r="LV149" s="35"/>
      <c r="LW149" s="35"/>
      <c r="LX149" s="35"/>
      <c r="LY149" s="35"/>
      <c r="LZ149" s="35"/>
      <c r="MA149" s="35"/>
      <c r="MB149" s="35"/>
      <c r="MC149" s="35"/>
      <c r="MD149" s="35"/>
      <c r="ME149" s="35"/>
      <c r="MF149" s="35"/>
      <c r="MG149" s="35"/>
      <c r="MH149" s="35"/>
      <c r="MI149" s="35"/>
      <c r="MJ149" s="35"/>
      <c r="MK149" s="35"/>
      <c r="ML149" s="35"/>
      <c r="MM149" s="35"/>
      <c r="MN149" s="35"/>
      <c r="MO149" s="35"/>
      <c r="MP149" s="35"/>
      <c r="MQ149" s="35"/>
      <c r="MR149" s="35"/>
      <c r="MS149" s="35"/>
      <c r="MT149" s="35"/>
      <c r="MU149" s="35"/>
      <c r="MV149" s="35"/>
      <c r="MW149" s="35"/>
      <c r="MX149" s="35"/>
      <c r="MY149" s="35"/>
      <c r="MZ149" s="35"/>
      <c r="NA149" s="35"/>
      <c r="NB149" s="35"/>
      <c r="NC149" s="35"/>
      <c r="ND149" s="35"/>
      <c r="NE149" s="35"/>
      <c r="NF149" s="35"/>
      <c r="NG149" s="35"/>
      <c r="NH149" s="35"/>
      <c r="NI149" s="35"/>
      <c r="NJ149" s="35"/>
      <c r="NK149" s="35"/>
      <c r="NL149" s="35"/>
      <c r="NM149" s="35"/>
      <c r="NN149" s="35"/>
      <c r="NO149" s="35"/>
      <c r="NP149" s="35"/>
      <c r="NQ149" s="35"/>
      <c r="NR149" s="35"/>
      <c r="NS149" s="35"/>
      <c r="NT149" s="35"/>
      <c r="NU149" s="35"/>
      <c r="NV149" s="35"/>
      <c r="NW149" s="35"/>
      <c r="NX149" s="35"/>
      <c r="NY149" s="35"/>
      <c r="NZ149" s="35"/>
      <c r="OA149" s="35"/>
      <c r="OB149" s="35">
        <v>10</v>
      </c>
      <c r="OC149" s="35"/>
      <c r="OD149" s="35"/>
      <c r="OE149" s="35"/>
      <c r="OF149" s="35"/>
      <c r="OG149" s="35"/>
      <c r="OH149" s="35"/>
      <c r="OI149" s="35"/>
      <c r="OJ149" s="35"/>
      <c r="OK149" s="35"/>
      <c r="OL149" s="35"/>
      <c r="OM149" s="35"/>
      <c r="ON149" s="35"/>
      <c r="OO149" s="35"/>
      <c r="OP149" s="35"/>
      <c r="OQ149" s="35"/>
      <c r="OR149" s="35"/>
      <c r="OS149" s="35"/>
      <c r="OT149" s="35"/>
      <c r="OU149" s="35"/>
      <c r="OV149" s="35"/>
      <c r="OW149" s="35"/>
      <c r="OX149" s="35"/>
      <c r="OY149" s="35"/>
      <c r="OZ149" s="35"/>
      <c r="PA149" s="35"/>
      <c r="PB149" s="35"/>
      <c r="PC149" s="35"/>
      <c r="PD149" s="35">
        <v>4</v>
      </c>
      <c r="PE149" s="35"/>
      <c r="PF149" s="35"/>
      <c r="PG149" s="35"/>
      <c r="PH149" s="35"/>
      <c r="PI149" s="35"/>
      <c r="PJ149" s="35"/>
      <c r="PK149" s="35"/>
      <c r="PL149" s="35"/>
      <c r="PM149" s="35"/>
      <c r="PN149" s="35"/>
      <c r="PO149" s="35"/>
      <c r="PP149" s="35"/>
      <c r="PQ149" s="35"/>
      <c r="PR149" s="35"/>
      <c r="PS149" s="35"/>
      <c r="PT149" s="35"/>
      <c r="PU149" s="35"/>
      <c r="PV149" s="35"/>
      <c r="PW149" s="35"/>
      <c r="PX149" s="35"/>
      <c r="PY149" s="35"/>
      <c r="PZ149" s="35"/>
      <c r="QA149" s="35"/>
      <c r="QB149" s="35"/>
      <c r="QC149" s="35"/>
      <c r="QD149" s="35"/>
      <c r="QE149" s="35"/>
      <c r="QF149" s="35">
        <v>6</v>
      </c>
      <c r="QG149" s="35"/>
      <c r="QH149" s="35"/>
      <c r="QI149" s="35"/>
      <c r="QJ149" s="35"/>
      <c r="QK149" s="35"/>
      <c r="QL149" s="35"/>
      <c r="QM149" s="35"/>
      <c r="QN149" s="35"/>
      <c r="QO149" s="35"/>
      <c r="QP149" s="35"/>
      <c r="QQ149" s="35"/>
      <c r="QR149" s="35"/>
      <c r="QS149" s="35"/>
      <c r="QT149" s="35"/>
      <c r="QU149" s="35"/>
      <c r="QV149" s="35"/>
      <c r="QW149" s="35"/>
      <c r="QX149" s="35"/>
      <c r="QY149" s="35"/>
      <c r="QZ149" s="35"/>
      <c r="RA149" s="35"/>
      <c r="RB149" s="35"/>
      <c r="RC149" s="35"/>
      <c r="RD149" s="35"/>
      <c r="RE149" s="35"/>
      <c r="RF149" s="35"/>
      <c r="RG149" s="35"/>
      <c r="RH149" s="35"/>
      <c r="RI149" s="35"/>
      <c r="RJ149" s="35"/>
      <c r="RK149" s="35"/>
      <c r="RL149" s="35"/>
      <c r="RM149" s="35"/>
      <c r="RN149" s="35"/>
      <c r="RO149" s="35"/>
      <c r="RP149" s="35"/>
      <c r="RQ149" s="35"/>
      <c r="RR149" s="35"/>
      <c r="RS149" s="35"/>
      <c r="RT149" s="35"/>
      <c r="RU149" s="35"/>
      <c r="RV149" s="35"/>
      <c r="RW149" s="35"/>
      <c r="RX149" s="35"/>
      <c r="RY149" s="35"/>
      <c r="RZ149" s="35"/>
      <c r="SA149" s="35"/>
      <c r="SB149" s="35"/>
      <c r="SC149" s="35"/>
      <c r="SD149" s="35"/>
      <c r="SE149" s="35"/>
      <c r="SF149" s="35"/>
      <c r="SG149" s="35"/>
      <c r="SH149" s="35"/>
      <c r="SI149" s="35"/>
      <c r="SJ149" s="35"/>
      <c r="SK149" s="35"/>
      <c r="SL149" s="35"/>
      <c r="SM149" s="35"/>
      <c r="SN149" s="35"/>
      <c r="SO149" s="35"/>
      <c r="SP149" s="35"/>
      <c r="SQ149" s="35"/>
      <c r="SR149" s="35"/>
      <c r="SS149" s="35"/>
      <c r="ST149" s="35"/>
      <c r="SU149" s="35"/>
      <c r="SV149" s="35"/>
      <c r="SW149" s="35"/>
      <c r="SX149" s="35"/>
      <c r="SY149" s="35"/>
      <c r="SZ149" s="35"/>
      <c r="TA149" s="35"/>
      <c r="TB149" s="35"/>
      <c r="TC149" s="35"/>
      <c r="TD149" s="35"/>
      <c r="TE149" s="35"/>
      <c r="TF149" s="35"/>
      <c r="TG149" s="35"/>
      <c r="TH149" s="35"/>
      <c r="TI149" s="35"/>
      <c r="TJ149" s="35"/>
      <c r="TK149" s="35"/>
      <c r="TL149" s="35"/>
      <c r="TM149" s="35"/>
      <c r="TN149" s="35"/>
      <c r="TO149" s="35"/>
      <c r="TP149" s="35"/>
      <c r="TQ149" s="35"/>
      <c r="TR149" s="35"/>
      <c r="TS149" s="35"/>
      <c r="TT149" s="35"/>
      <c r="TU149" s="35"/>
      <c r="TV149" s="35"/>
      <c r="TW149" s="35"/>
      <c r="TX149" s="35"/>
      <c r="TY149" s="35"/>
      <c r="TZ149" s="35"/>
      <c r="UA149" s="35"/>
      <c r="UB149" s="35"/>
      <c r="UC149" s="35"/>
      <c r="UD149" s="35"/>
      <c r="UE149" s="35"/>
      <c r="UF149" s="35"/>
      <c r="UG149" s="35"/>
      <c r="UH149" s="35"/>
      <c r="UI149" s="35"/>
      <c r="UJ149" s="35"/>
      <c r="UK149" s="35"/>
      <c r="UL149" s="35"/>
      <c r="UM149" s="35"/>
      <c r="UN149" s="35"/>
      <c r="UO149" s="35"/>
      <c r="UP149" s="35"/>
      <c r="UQ149" s="35"/>
      <c r="UR149" s="35"/>
      <c r="US149" s="35"/>
      <c r="UT149" s="35"/>
      <c r="UU149" s="35"/>
      <c r="UV149" s="35"/>
      <c r="UW149" s="35"/>
      <c r="UX149" s="35"/>
      <c r="UY149" s="35"/>
      <c r="UZ149" s="35"/>
      <c r="VA149" s="35"/>
      <c r="VB149" s="35"/>
      <c r="VC149" s="35"/>
      <c r="VD149" s="35"/>
      <c r="VE149" s="35"/>
      <c r="VF149" s="35"/>
      <c r="VG149" s="35"/>
      <c r="VH149" s="35"/>
      <c r="VI149" s="35"/>
      <c r="VJ149" s="35"/>
      <c r="VK149" s="35"/>
      <c r="VL149" s="35"/>
      <c r="VM149" s="35"/>
      <c r="VN149" s="35"/>
      <c r="VO149" s="35"/>
      <c r="VP149" s="35"/>
      <c r="VQ149" s="35"/>
      <c r="VR149" s="35"/>
      <c r="VS149" s="35"/>
      <c r="VT149" s="35"/>
      <c r="VU149" s="35"/>
      <c r="VV149" s="35"/>
      <c r="VW149" s="35"/>
      <c r="VX149" s="35"/>
      <c r="VY149" s="35"/>
      <c r="VZ149" s="35"/>
      <c r="WA149" s="35"/>
      <c r="WB149" s="35"/>
      <c r="WC149" s="35"/>
      <c r="WD149" s="35"/>
      <c r="WE149" s="35"/>
      <c r="WF149" s="35"/>
      <c r="WG149" s="35"/>
      <c r="WH149" s="35"/>
      <c r="WI149" s="35"/>
      <c r="WJ149" s="35"/>
      <c r="WK149" s="35">
        <v>30</v>
      </c>
      <c r="WL149" s="35"/>
      <c r="WM149" s="35"/>
      <c r="WN149" s="35"/>
      <c r="WO149" s="35"/>
      <c r="WP149" s="35"/>
      <c r="WQ149" s="35"/>
      <c r="WR149" s="35"/>
      <c r="WS149" s="35"/>
      <c r="WT149" s="35"/>
      <c r="WU149" s="35"/>
      <c r="WV149" s="35"/>
      <c r="WW149" s="35"/>
      <c r="WX149" s="35"/>
      <c r="WY149" s="35"/>
      <c r="WZ149" s="35"/>
      <c r="XA149" s="35"/>
      <c r="XB149" s="35"/>
      <c r="XC149" s="35"/>
      <c r="XD149" s="35"/>
      <c r="XE149" s="35"/>
      <c r="XF149" s="35"/>
      <c r="XG149" s="35"/>
      <c r="XH149" s="35"/>
      <c r="XI149" s="35"/>
      <c r="XJ149" s="35"/>
      <c r="XK149" s="35"/>
      <c r="XL149" s="35"/>
      <c r="XM149" s="35"/>
      <c r="XN149" s="35"/>
      <c r="XO149" s="35"/>
      <c r="XP149" s="35"/>
      <c r="XQ149" s="35"/>
      <c r="XR149" s="35"/>
      <c r="XS149" s="35"/>
      <c r="XT149" s="35"/>
      <c r="XU149" s="35"/>
      <c r="XV149" s="35"/>
      <c r="XW149" s="35"/>
      <c r="XX149" s="35"/>
      <c r="XY149" s="35"/>
      <c r="XZ149" s="35"/>
      <c r="YA149" s="35"/>
      <c r="YB149" s="35"/>
      <c r="YC149" s="35"/>
      <c r="YD149" s="35"/>
      <c r="YE149" s="35"/>
      <c r="YF149" s="35"/>
      <c r="YG149" s="35"/>
      <c r="YH149" s="35"/>
      <c r="YI149" s="35"/>
      <c r="YJ149" s="35"/>
      <c r="YK149" s="35"/>
      <c r="YL149" s="35"/>
      <c r="YM149" s="35"/>
      <c r="YN149" s="35"/>
      <c r="YO149" s="35"/>
      <c r="YP149" s="35"/>
      <c r="YQ149" s="35"/>
      <c r="YR149" s="35"/>
      <c r="YS149" s="35"/>
      <c r="YT149" s="35"/>
      <c r="YU149" s="35"/>
      <c r="YV149" s="35"/>
      <c r="YW149" s="35"/>
      <c r="YX149" s="35"/>
      <c r="YY149" s="35"/>
      <c r="YZ149" s="35"/>
      <c r="ZA149" s="35"/>
      <c r="ZB149" s="35"/>
      <c r="ZC149" s="35"/>
      <c r="ZD149" s="35"/>
      <c r="ZE149" s="35"/>
      <c r="ZF149" s="35"/>
      <c r="ZG149" s="35"/>
      <c r="ZH149" s="35"/>
      <c r="ZI149" s="35"/>
      <c r="ZJ149" s="35"/>
      <c r="ZK149" s="35"/>
      <c r="ZL149" s="35"/>
      <c r="ZM149" s="35"/>
      <c r="ZN149" s="35"/>
      <c r="ZO149" s="35"/>
      <c r="ZP149" s="35"/>
      <c r="ZQ149" s="35"/>
      <c r="ZR149" s="35"/>
      <c r="ZS149" s="35"/>
      <c r="ZT149" s="35"/>
      <c r="ZU149" s="35"/>
      <c r="ZV149" s="35"/>
      <c r="ZW149" s="35"/>
      <c r="ZX149" s="35"/>
      <c r="ZY149" s="35"/>
      <c r="ZZ149" s="35"/>
      <c r="AAA149" s="35"/>
      <c r="AAB149" s="35"/>
      <c r="AAC149" s="35"/>
      <c r="AAD149" s="35"/>
      <c r="AAE149" s="35"/>
      <c r="AAF149" s="35"/>
      <c r="AAG149" s="35"/>
      <c r="AAH149" s="35"/>
      <c r="AAI149" s="35"/>
      <c r="AAJ149" s="35"/>
      <c r="AAK149" s="35"/>
      <c r="AAL149" s="35"/>
      <c r="AAM149" s="35"/>
      <c r="AAN149" s="35"/>
      <c r="AAO149" s="35"/>
      <c r="AAP149" s="35"/>
      <c r="AAQ149" s="35"/>
      <c r="AAR149" s="35"/>
      <c r="AAS149" s="35"/>
      <c r="AAT149" s="35"/>
      <c r="AAU149" s="35"/>
      <c r="AAV149" s="35"/>
      <c r="AAW149" s="35"/>
      <c r="AAX149" s="35"/>
      <c r="AAY149" s="35"/>
      <c r="AAZ149" s="35"/>
      <c r="ABA149" s="35"/>
      <c r="ABB149" s="35"/>
      <c r="ABC149" s="35"/>
      <c r="ABD149" s="35"/>
      <c r="ABE149" s="35"/>
      <c r="ABF149" s="35"/>
      <c r="ABG149" s="35"/>
      <c r="ABH149" s="35"/>
      <c r="ABI149" s="35"/>
      <c r="ABJ149" s="35"/>
      <c r="ABK149" s="35"/>
      <c r="ABL149" s="35"/>
      <c r="ABM149" s="35"/>
      <c r="ABN149" s="35"/>
      <c r="ABO149" s="35"/>
      <c r="ABP149" s="35"/>
      <c r="ABQ149" s="35"/>
      <c r="ABR149" s="35"/>
      <c r="ABS149" s="35"/>
      <c r="ABT149" s="35"/>
      <c r="ABU149" s="35"/>
      <c r="ABV149" s="35"/>
      <c r="ABW149" s="35"/>
      <c r="ABX149" s="35"/>
      <c r="ABY149" s="35"/>
      <c r="ABZ149" s="35"/>
      <c r="ACA149" s="35"/>
      <c r="ACB149" s="35"/>
      <c r="ACC149" s="35"/>
      <c r="ACD149" s="35"/>
      <c r="ACE149" s="35"/>
      <c r="ACF149" s="35"/>
      <c r="ACG149" s="35"/>
      <c r="ACH149" s="35"/>
      <c r="ACI149" s="35"/>
      <c r="ACJ149" s="35"/>
      <c r="ACK149" s="35"/>
      <c r="ACL149" s="35"/>
      <c r="ACM149" s="35"/>
      <c r="ACN149" s="35"/>
      <c r="ACO149" s="35"/>
      <c r="ACP149" s="35"/>
      <c r="ACQ149" s="35"/>
      <c r="ACR149" s="35"/>
      <c r="ACS149" s="35"/>
      <c r="ACT149" s="35"/>
      <c r="ACU149" s="35"/>
      <c r="ACV149" s="35"/>
      <c r="ACW149" s="35"/>
      <c r="ACX149" s="35"/>
      <c r="ACY149" s="35"/>
      <c r="ACZ149" s="35"/>
      <c r="ADA149" s="35"/>
      <c r="ADB149" s="35"/>
      <c r="ADC149" s="35"/>
      <c r="ADD149" s="35"/>
      <c r="ADE149" s="35"/>
      <c r="ADF149" s="35"/>
      <c r="ADG149" s="35"/>
      <c r="ADH149" s="35"/>
      <c r="ADI149" s="35"/>
      <c r="ADJ149" s="35"/>
      <c r="ADK149" s="35"/>
      <c r="ADL149" s="35"/>
      <c r="ADM149" s="35"/>
      <c r="ADN149" s="35"/>
      <c r="ADO149" s="35"/>
      <c r="ADP149" s="35"/>
      <c r="ADQ149" s="35"/>
      <c r="ADR149" s="35"/>
      <c r="ADS149" s="35"/>
      <c r="ADT149" s="35"/>
      <c r="ADU149" s="35"/>
      <c r="ADV149" s="35"/>
      <c r="ADW149" s="35"/>
      <c r="ADX149" s="35"/>
      <c r="ADY149" s="26">
        <f t="shared" si="7"/>
        <v>0</v>
      </c>
      <c r="ADZ149" s="5"/>
    </row>
    <row r="150" spans="1:806" s="33" customFormat="1" x14ac:dyDescent="0.2">
      <c r="A150" s="51" t="s">
        <v>50</v>
      </c>
      <c r="B150" s="65">
        <f t="shared" si="6"/>
        <v>0</v>
      </c>
      <c r="C150" s="57">
        <v>10</v>
      </c>
      <c r="D150" s="59">
        <v>44697</v>
      </c>
      <c r="E150" s="67">
        <v>58.36</v>
      </c>
      <c r="F150" s="67">
        <f t="shared" si="5"/>
        <v>0</v>
      </c>
      <c r="G150" s="65">
        <v>10</v>
      </c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>
        <v>50</v>
      </c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15"/>
      <c r="BF150" s="15"/>
      <c r="BG150" s="136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35"/>
      <c r="BW150" s="35"/>
      <c r="BX150" s="35"/>
      <c r="BY150" s="35"/>
      <c r="BZ150" s="35"/>
      <c r="CA150" s="35"/>
      <c r="CB150" s="35"/>
      <c r="CC150" s="35"/>
      <c r="CD150" s="35"/>
      <c r="CE150" s="35"/>
      <c r="CF150" s="35"/>
      <c r="CG150" s="35"/>
      <c r="CH150" s="35"/>
      <c r="CI150" s="35"/>
      <c r="CJ150" s="35"/>
      <c r="CK150" s="35"/>
      <c r="CL150" s="35"/>
      <c r="CM150" s="35"/>
      <c r="CN150" s="35"/>
      <c r="CO150" s="35"/>
      <c r="CP150" s="35"/>
      <c r="CQ150" s="35"/>
      <c r="CR150" s="35"/>
      <c r="CS150" s="35"/>
      <c r="CT150" s="35"/>
      <c r="CU150" s="35"/>
      <c r="CV150" s="35"/>
      <c r="CW150" s="35"/>
      <c r="CX150" s="35"/>
      <c r="CY150" s="35"/>
      <c r="CZ150" s="35"/>
      <c r="DA150" s="35"/>
      <c r="DB150" s="35"/>
      <c r="DC150" s="35"/>
      <c r="DD150" s="35"/>
      <c r="DE150" s="35"/>
      <c r="DF150" s="35"/>
      <c r="DG150" s="35"/>
      <c r="DH150" s="35"/>
      <c r="DI150" s="35"/>
      <c r="DJ150" s="35"/>
      <c r="DK150" s="35"/>
      <c r="DL150" s="35"/>
      <c r="DM150" s="35"/>
      <c r="DN150" s="35"/>
      <c r="DO150" s="35"/>
      <c r="DP150" s="35"/>
      <c r="DQ150" s="35"/>
      <c r="DR150" s="35"/>
      <c r="DS150" s="35"/>
      <c r="DT150" s="35"/>
      <c r="DU150" s="35"/>
      <c r="DV150" s="35"/>
      <c r="DW150" s="35"/>
      <c r="DX150" s="35"/>
      <c r="DY150" s="35"/>
      <c r="DZ150" s="35"/>
      <c r="EA150" s="35"/>
      <c r="EB150" s="35"/>
      <c r="EC150" s="35"/>
      <c r="ED150" s="35"/>
      <c r="EE150" s="35"/>
      <c r="EF150" s="35"/>
      <c r="EG150" s="35"/>
      <c r="EH150" s="35"/>
      <c r="EI150" s="35"/>
      <c r="EJ150" s="35"/>
      <c r="EK150" s="35"/>
      <c r="EL150" s="35"/>
      <c r="EM150" s="35"/>
      <c r="EN150" s="35"/>
      <c r="EO150" s="35"/>
      <c r="EP150" s="35"/>
      <c r="EQ150" s="35"/>
      <c r="ER150" s="35"/>
      <c r="ES150" s="35"/>
      <c r="ET150" s="35"/>
      <c r="EU150" s="35"/>
      <c r="EV150" s="35"/>
      <c r="EW150" s="35"/>
      <c r="EX150" s="35"/>
      <c r="EY150" s="35"/>
      <c r="EZ150" s="35"/>
      <c r="FA150" s="35"/>
      <c r="FB150" s="35"/>
      <c r="FC150" s="35"/>
      <c r="FD150" s="35"/>
      <c r="FE150" s="35"/>
      <c r="FF150" s="35"/>
      <c r="FG150" s="35"/>
      <c r="FH150" s="35"/>
      <c r="FI150" s="35"/>
      <c r="FJ150" s="35">
        <v>10</v>
      </c>
      <c r="FK150" s="35"/>
      <c r="FL150" s="35"/>
      <c r="FM150" s="35"/>
      <c r="FN150" s="35"/>
      <c r="FO150" s="35"/>
      <c r="FP150" s="35"/>
      <c r="FQ150" s="35"/>
      <c r="FR150" s="35"/>
      <c r="FS150" s="35"/>
      <c r="FT150" s="35"/>
      <c r="FU150" s="35"/>
      <c r="FV150" s="35"/>
      <c r="FW150" s="35">
        <v>10</v>
      </c>
      <c r="FX150" s="35"/>
      <c r="FY150" s="35"/>
      <c r="FZ150" s="35"/>
      <c r="GA150" s="35"/>
      <c r="GB150" s="35">
        <v>10</v>
      </c>
      <c r="GC150" s="35"/>
      <c r="GD150" s="35"/>
      <c r="GE150" s="35"/>
      <c r="GF150" s="35"/>
      <c r="GG150" s="35"/>
      <c r="GH150" s="35"/>
      <c r="GI150" s="35"/>
      <c r="GJ150" s="35"/>
      <c r="GK150" s="35"/>
      <c r="GL150" s="35"/>
      <c r="GM150" s="35"/>
      <c r="GN150" s="35"/>
      <c r="GO150" s="35"/>
      <c r="GP150" s="35"/>
      <c r="GQ150" s="35"/>
      <c r="GR150" s="35"/>
      <c r="GS150" s="35"/>
      <c r="GT150" s="35"/>
      <c r="GU150" s="35"/>
      <c r="GV150" s="35"/>
      <c r="GW150" s="35"/>
      <c r="GX150" s="35"/>
      <c r="GY150" s="35"/>
      <c r="GZ150" s="35"/>
      <c r="HA150" s="35"/>
      <c r="HB150" s="35"/>
      <c r="HC150" s="35"/>
      <c r="HD150" s="35"/>
      <c r="HE150" s="35"/>
      <c r="HF150" s="35"/>
      <c r="HG150" s="35"/>
      <c r="HH150" s="35"/>
      <c r="HI150" s="35"/>
      <c r="HJ150" s="35"/>
      <c r="HK150" s="35"/>
      <c r="HL150" s="35"/>
      <c r="HM150" s="35"/>
      <c r="HN150" s="35"/>
      <c r="HO150" s="35"/>
      <c r="HP150" s="35"/>
      <c r="HQ150" s="35"/>
      <c r="HR150" s="35"/>
      <c r="HS150" s="35"/>
      <c r="HT150" s="35"/>
      <c r="HU150" s="35"/>
      <c r="HV150" s="35"/>
      <c r="HW150" s="35"/>
      <c r="HX150" s="35"/>
      <c r="HY150" s="35"/>
      <c r="HZ150" s="35"/>
      <c r="IA150" s="35"/>
      <c r="IB150" s="35"/>
      <c r="IC150" s="35"/>
      <c r="ID150" s="35"/>
      <c r="IE150" s="35"/>
      <c r="IF150" s="35"/>
      <c r="IG150" s="35"/>
      <c r="IH150" s="35"/>
      <c r="II150" s="35"/>
      <c r="IJ150" s="35"/>
      <c r="IK150" s="35"/>
      <c r="IL150" s="35"/>
      <c r="IM150" s="35"/>
      <c r="IN150" s="35"/>
      <c r="IO150" s="35"/>
      <c r="IP150" s="35"/>
      <c r="IQ150" s="35"/>
      <c r="IR150" s="35"/>
      <c r="IS150" s="35"/>
      <c r="IT150" s="35"/>
      <c r="IU150" s="35"/>
      <c r="IV150" s="35"/>
      <c r="IW150" s="35"/>
      <c r="IX150" s="35"/>
      <c r="IY150" s="35"/>
      <c r="IZ150" s="35"/>
      <c r="JA150" s="35"/>
      <c r="JB150" s="35"/>
      <c r="JC150" s="35"/>
      <c r="JD150" s="35"/>
      <c r="JE150" s="35"/>
      <c r="JF150" s="35"/>
      <c r="JG150" s="35"/>
      <c r="JH150" s="35"/>
      <c r="JI150" s="35"/>
      <c r="JJ150" s="35"/>
      <c r="JK150" s="35"/>
      <c r="JL150" s="35"/>
      <c r="JM150" s="35"/>
      <c r="JN150" s="35"/>
      <c r="JO150" s="35"/>
      <c r="JP150" s="35"/>
      <c r="JQ150" s="35"/>
      <c r="JR150" s="35"/>
      <c r="JS150" s="35"/>
      <c r="JT150" s="35"/>
      <c r="JU150" s="35"/>
      <c r="JV150" s="35"/>
      <c r="JW150" s="35"/>
      <c r="JX150" s="35"/>
      <c r="JY150" s="35"/>
      <c r="JZ150" s="35"/>
      <c r="KA150" s="35"/>
      <c r="KB150" s="35"/>
      <c r="KC150" s="35"/>
      <c r="KD150" s="35"/>
      <c r="KE150" s="35"/>
      <c r="KF150" s="35"/>
      <c r="KG150" s="35"/>
      <c r="KH150" s="35"/>
      <c r="KI150" s="35"/>
      <c r="KJ150" s="35"/>
      <c r="KK150" s="35"/>
      <c r="KL150" s="35"/>
      <c r="KM150" s="35"/>
      <c r="KN150" s="35"/>
      <c r="KO150" s="35"/>
      <c r="KP150" s="35"/>
      <c r="KQ150" s="35"/>
      <c r="KR150" s="35"/>
      <c r="KS150" s="35"/>
      <c r="KT150" s="35"/>
      <c r="KU150" s="35"/>
      <c r="KV150" s="35"/>
      <c r="KW150" s="35"/>
      <c r="KX150" s="35"/>
      <c r="KY150" s="35"/>
      <c r="KZ150" s="35"/>
      <c r="LA150" s="35"/>
      <c r="LB150" s="35"/>
      <c r="LC150" s="35"/>
      <c r="LD150" s="35"/>
      <c r="LE150" s="35"/>
      <c r="LF150" s="35"/>
      <c r="LG150" s="35"/>
      <c r="LH150" s="35"/>
      <c r="LI150" s="35"/>
      <c r="LJ150" s="35"/>
      <c r="LK150" s="35"/>
      <c r="LL150" s="35"/>
      <c r="LM150" s="35"/>
      <c r="LN150" s="35"/>
      <c r="LO150" s="35"/>
      <c r="LP150" s="35"/>
      <c r="LQ150" s="35"/>
      <c r="LR150" s="35"/>
      <c r="LS150" s="35"/>
      <c r="LT150" s="35"/>
      <c r="LU150" s="35"/>
      <c r="LV150" s="35"/>
      <c r="LW150" s="35"/>
      <c r="LX150" s="35"/>
      <c r="LY150" s="35"/>
      <c r="LZ150" s="35"/>
      <c r="MA150" s="35"/>
      <c r="MB150" s="35"/>
      <c r="MC150" s="35"/>
      <c r="MD150" s="35"/>
      <c r="ME150" s="35"/>
      <c r="MF150" s="35"/>
      <c r="MG150" s="35"/>
      <c r="MH150" s="35"/>
      <c r="MI150" s="35"/>
      <c r="MJ150" s="35"/>
      <c r="MK150" s="35"/>
      <c r="ML150" s="35"/>
      <c r="MM150" s="35"/>
      <c r="MN150" s="35"/>
      <c r="MO150" s="35"/>
      <c r="MP150" s="35"/>
      <c r="MQ150" s="35"/>
      <c r="MR150" s="35"/>
      <c r="MS150" s="35"/>
      <c r="MT150" s="35"/>
      <c r="MU150" s="35"/>
      <c r="MV150" s="35"/>
      <c r="MW150" s="35"/>
      <c r="MX150" s="35"/>
      <c r="MY150" s="35"/>
      <c r="MZ150" s="35"/>
      <c r="NA150" s="35"/>
      <c r="NB150" s="35"/>
      <c r="NC150" s="35"/>
      <c r="ND150" s="35"/>
      <c r="NE150" s="35"/>
      <c r="NF150" s="35"/>
      <c r="NG150" s="35"/>
      <c r="NH150" s="35"/>
      <c r="NI150" s="35"/>
      <c r="NJ150" s="35"/>
      <c r="NK150" s="35"/>
      <c r="NL150" s="35"/>
      <c r="NM150" s="35"/>
      <c r="NN150" s="35"/>
      <c r="NO150" s="35"/>
      <c r="NP150" s="35"/>
      <c r="NQ150" s="35"/>
      <c r="NR150" s="35"/>
      <c r="NS150" s="35"/>
      <c r="NT150" s="35"/>
      <c r="NU150" s="35"/>
      <c r="NV150" s="35"/>
      <c r="NW150" s="35"/>
      <c r="NX150" s="35"/>
      <c r="NY150" s="35"/>
      <c r="NZ150" s="35"/>
      <c r="OA150" s="35"/>
      <c r="OB150" s="35"/>
      <c r="OC150" s="35"/>
      <c r="OD150" s="35"/>
      <c r="OE150" s="35"/>
      <c r="OF150" s="35"/>
      <c r="OG150" s="35"/>
      <c r="OH150" s="35"/>
      <c r="OI150" s="35"/>
      <c r="OJ150" s="35"/>
      <c r="OK150" s="35"/>
      <c r="OL150" s="35"/>
      <c r="OM150" s="35"/>
      <c r="ON150" s="35"/>
      <c r="OO150" s="35"/>
      <c r="OP150" s="35"/>
      <c r="OQ150" s="35"/>
      <c r="OR150" s="35"/>
      <c r="OS150" s="35"/>
      <c r="OT150" s="35"/>
      <c r="OU150" s="35"/>
      <c r="OV150" s="35"/>
      <c r="OW150" s="35"/>
      <c r="OX150" s="35"/>
      <c r="OY150" s="35"/>
      <c r="OZ150" s="35"/>
      <c r="PA150" s="35"/>
      <c r="PB150" s="35"/>
      <c r="PC150" s="35"/>
      <c r="PD150" s="35"/>
      <c r="PE150" s="35"/>
      <c r="PF150" s="35"/>
      <c r="PG150" s="35"/>
      <c r="PH150" s="35"/>
      <c r="PI150" s="35"/>
      <c r="PJ150" s="35"/>
      <c r="PK150" s="35"/>
      <c r="PL150" s="35"/>
      <c r="PM150" s="35"/>
      <c r="PN150" s="35"/>
      <c r="PO150" s="35"/>
      <c r="PP150" s="35"/>
      <c r="PQ150" s="35"/>
      <c r="PR150" s="35"/>
      <c r="PS150" s="35"/>
      <c r="PT150" s="35"/>
      <c r="PU150" s="35"/>
      <c r="PV150" s="35"/>
      <c r="PW150" s="35"/>
      <c r="PX150" s="35"/>
      <c r="PY150" s="35"/>
      <c r="PZ150" s="35"/>
      <c r="QA150" s="35"/>
      <c r="QB150" s="35"/>
      <c r="QC150" s="35"/>
      <c r="QD150" s="35"/>
      <c r="QE150" s="35"/>
      <c r="QF150" s="35"/>
      <c r="QG150" s="35"/>
      <c r="QH150" s="35"/>
      <c r="QI150" s="35"/>
      <c r="QJ150" s="35"/>
      <c r="QK150" s="35"/>
      <c r="QL150" s="35"/>
      <c r="QM150" s="35"/>
      <c r="QN150" s="35"/>
      <c r="QO150" s="35"/>
      <c r="QP150" s="35"/>
      <c r="QQ150" s="35"/>
      <c r="QR150" s="35"/>
      <c r="QS150" s="35"/>
      <c r="QT150" s="35"/>
      <c r="QU150" s="35"/>
      <c r="QV150" s="35"/>
      <c r="QW150" s="35"/>
      <c r="QX150" s="35"/>
      <c r="QY150" s="35"/>
      <c r="QZ150" s="35"/>
      <c r="RA150" s="35"/>
      <c r="RB150" s="35"/>
      <c r="RC150" s="35"/>
      <c r="RD150" s="35"/>
      <c r="RE150" s="35"/>
      <c r="RF150" s="35"/>
      <c r="RG150" s="35"/>
      <c r="RH150" s="35"/>
      <c r="RI150" s="35"/>
      <c r="RJ150" s="35"/>
      <c r="RK150" s="35"/>
      <c r="RL150" s="35"/>
      <c r="RM150" s="35"/>
      <c r="RN150" s="35"/>
      <c r="RO150" s="35"/>
      <c r="RP150" s="35"/>
      <c r="RQ150" s="35"/>
      <c r="RR150" s="35"/>
      <c r="RS150" s="35"/>
      <c r="RT150" s="35"/>
      <c r="RU150" s="35"/>
      <c r="RV150" s="35"/>
      <c r="RW150" s="35"/>
      <c r="RX150" s="35"/>
      <c r="RY150" s="35"/>
      <c r="RZ150" s="35"/>
      <c r="SA150" s="35"/>
      <c r="SB150" s="35"/>
      <c r="SC150" s="35"/>
      <c r="SD150" s="35"/>
      <c r="SE150" s="35"/>
      <c r="SF150" s="35"/>
      <c r="SG150" s="35"/>
      <c r="SH150" s="35"/>
      <c r="SI150" s="35"/>
      <c r="SJ150" s="35"/>
      <c r="SK150" s="35"/>
      <c r="SL150" s="35"/>
      <c r="SM150" s="35"/>
      <c r="SN150" s="35"/>
      <c r="SO150" s="35"/>
      <c r="SP150" s="35"/>
      <c r="SQ150" s="35"/>
      <c r="SR150" s="35"/>
      <c r="SS150" s="35"/>
      <c r="ST150" s="35"/>
      <c r="SU150" s="35"/>
      <c r="SV150" s="35"/>
      <c r="SW150" s="35"/>
      <c r="SX150" s="35"/>
      <c r="SY150" s="35"/>
      <c r="SZ150" s="35"/>
      <c r="TA150" s="35"/>
      <c r="TB150" s="35"/>
      <c r="TC150" s="35"/>
      <c r="TD150" s="35"/>
      <c r="TE150" s="35"/>
      <c r="TF150" s="35"/>
      <c r="TG150" s="35"/>
      <c r="TH150" s="35"/>
      <c r="TI150" s="35"/>
      <c r="TJ150" s="35"/>
      <c r="TK150" s="35"/>
      <c r="TL150" s="35"/>
      <c r="TM150" s="35"/>
      <c r="TN150" s="35"/>
      <c r="TO150" s="35"/>
      <c r="TP150" s="35"/>
      <c r="TQ150" s="35"/>
      <c r="TR150" s="35"/>
      <c r="TS150" s="35"/>
      <c r="TT150" s="35"/>
      <c r="TU150" s="35"/>
      <c r="TV150" s="35"/>
      <c r="TW150" s="35"/>
      <c r="TX150" s="35"/>
      <c r="TY150" s="35"/>
      <c r="TZ150" s="35"/>
      <c r="UA150" s="35"/>
      <c r="UB150" s="35"/>
      <c r="UC150" s="35"/>
      <c r="UD150" s="35"/>
      <c r="UE150" s="35"/>
      <c r="UF150" s="35"/>
      <c r="UG150" s="35"/>
      <c r="UH150" s="35"/>
      <c r="UI150" s="35"/>
      <c r="UJ150" s="35"/>
      <c r="UK150" s="35"/>
      <c r="UL150" s="35"/>
      <c r="UM150" s="35"/>
      <c r="UN150" s="35"/>
      <c r="UO150" s="35"/>
      <c r="UP150" s="35"/>
      <c r="UQ150" s="35"/>
      <c r="UR150" s="35"/>
      <c r="US150" s="35"/>
      <c r="UT150" s="35"/>
      <c r="UU150" s="35"/>
      <c r="UV150" s="35"/>
      <c r="UW150" s="35"/>
      <c r="UX150" s="35"/>
      <c r="UY150" s="35"/>
      <c r="UZ150" s="35"/>
      <c r="VA150" s="35"/>
      <c r="VB150" s="35"/>
      <c r="VC150" s="35"/>
      <c r="VD150" s="35"/>
      <c r="VE150" s="35"/>
      <c r="VF150" s="35"/>
      <c r="VG150" s="35"/>
      <c r="VH150" s="35"/>
      <c r="VI150" s="35"/>
      <c r="VJ150" s="35"/>
      <c r="VK150" s="35"/>
      <c r="VL150" s="35"/>
      <c r="VM150" s="35">
        <v>100</v>
      </c>
      <c r="VN150" s="35">
        <v>20</v>
      </c>
      <c r="VO150" s="35"/>
      <c r="VP150" s="35"/>
      <c r="VQ150" s="35"/>
      <c r="VR150" s="35"/>
      <c r="VS150" s="35"/>
      <c r="VT150" s="35"/>
      <c r="VU150" s="35"/>
      <c r="VV150" s="35"/>
      <c r="VW150" s="35"/>
      <c r="VX150" s="35"/>
      <c r="VY150" s="35"/>
      <c r="VZ150" s="35"/>
      <c r="WA150" s="35"/>
      <c r="WB150" s="35"/>
      <c r="WC150" s="35"/>
      <c r="WD150" s="35"/>
      <c r="WE150" s="35"/>
      <c r="WF150" s="35"/>
      <c r="WG150" s="35"/>
      <c r="WH150" s="35"/>
      <c r="WI150" s="35"/>
      <c r="WJ150" s="35"/>
      <c r="WK150" s="35"/>
      <c r="WL150" s="35"/>
      <c r="WM150" s="35"/>
      <c r="WN150" s="35"/>
      <c r="WO150" s="35"/>
      <c r="WP150" s="35"/>
      <c r="WQ150" s="35"/>
      <c r="WR150" s="35"/>
      <c r="WS150" s="35"/>
      <c r="WT150" s="35"/>
      <c r="WU150" s="35"/>
      <c r="WV150" s="35"/>
      <c r="WW150" s="35"/>
      <c r="WX150" s="35"/>
      <c r="WY150" s="35"/>
      <c r="WZ150" s="35"/>
      <c r="XA150" s="35"/>
      <c r="XB150" s="35"/>
      <c r="XC150" s="35"/>
      <c r="XD150" s="35"/>
      <c r="XE150" s="35"/>
      <c r="XF150" s="35"/>
      <c r="XG150" s="35"/>
      <c r="XH150" s="35"/>
      <c r="XI150" s="35"/>
      <c r="XJ150" s="35"/>
      <c r="XK150" s="35"/>
      <c r="XL150" s="35"/>
      <c r="XM150" s="35"/>
      <c r="XN150" s="35"/>
      <c r="XO150" s="35"/>
      <c r="XP150" s="35"/>
      <c r="XQ150" s="35"/>
      <c r="XR150" s="35"/>
      <c r="XS150" s="35"/>
      <c r="XT150" s="35"/>
      <c r="XU150" s="35"/>
      <c r="XV150" s="35"/>
      <c r="XW150" s="35"/>
      <c r="XX150" s="35"/>
      <c r="XY150" s="35"/>
      <c r="XZ150" s="35"/>
      <c r="YA150" s="35"/>
      <c r="YB150" s="35"/>
      <c r="YC150" s="35"/>
      <c r="YD150" s="35"/>
      <c r="YE150" s="35"/>
      <c r="YF150" s="35"/>
      <c r="YG150" s="35"/>
      <c r="YH150" s="35"/>
      <c r="YI150" s="35"/>
      <c r="YJ150" s="35"/>
      <c r="YK150" s="35"/>
      <c r="YL150" s="35"/>
      <c r="YM150" s="35"/>
      <c r="YN150" s="35"/>
      <c r="YO150" s="35"/>
      <c r="YP150" s="35"/>
      <c r="YQ150" s="35"/>
      <c r="YR150" s="35"/>
      <c r="YS150" s="35"/>
      <c r="YT150" s="35"/>
      <c r="YU150" s="35"/>
      <c r="YV150" s="35"/>
      <c r="YW150" s="35"/>
      <c r="YX150" s="35"/>
      <c r="YY150" s="35"/>
      <c r="YZ150" s="35"/>
      <c r="ZA150" s="35"/>
      <c r="ZB150" s="35"/>
      <c r="ZC150" s="35"/>
      <c r="ZD150" s="35"/>
      <c r="ZE150" s="35">
        <v>10</v>
      </c>
      <c r="ZF150" s="35"/>
      <c r="ZG150" s="35"/>
      <c r="ZH150" s="35"/>
      <c r="ZI150" s="35"/>
      <c r="ZJ150" s="35"/>
      <c r="ZK150" s="35"/>
      <c r="ZL150" s="35"/>
      <c r="ZM150" s="35"/>
      <c r="ZN150" s="35"/>
      <c r="ZO150" s="35"/>
      <c r="ZP150" s="35"/>
      <c r="ZQ150" s="35"/>
      <c r="ZR150" s="35"/>
      <c r="ZS150" s="35"/>
      <c r="ZT150" s="35"/>
      <c r="ZU150" s="35"/>
      <c r="ZV150" s="35"/>
      <c r="ZW150" s="35"/>
      <c r="ZX150" s="35"/>
      <c r="ZY150" s="35"/>
      <c r="ZZ150" s="35"/>
      <c r="AAA150" s="35"/>
      <c r="AAB150" s="35"/>
      <c r="AAC150" s="35"/>
      <c r="AAD150" s="35"/>
      <c r="AAE150" s="35"/>
      <c r="AAF150" s="35"/>
      <c r="AAG150" s="35"/>
      <c r="AAH150" s="35"/>
      <c r="AAI150" s="35"/>
      <c r="AAJ150" s="35"/>
      <c r="AAK150" s="35"/>
      <c r="AAL150" s="35"/>
      <c r="AAM150" s="35"/>
      <c r="AAN150" s="35"/>
      <c r="AAO150" s="35"/>
      <c r="AAP150" s="35"/>
      <c r="AAQ150" s="35"/>
      <c r="AAR150" s="35"/>
      <c r="AAS150" s="35"/>
      <c r="AAT150" s="35"/>
      <c r="AAU150" s="35"/>
      <c r="AAV150" s="35"/>
      <c r="AAW150" s="35"/>
      <c r="AAX150" s="35"/>
      <c r="AAY150" s="35"/>
      <c r="AAZ150" s="35"/>
      <c r="ABA150" s="35"/>
      <c r="ABB150" s="35"/>
      <c r="ABC150" s="35"/>
      <c r="ABD150" s="35"/>
      <c r="ABE150" s="35"/>
      <c r="ABF150" s="35"/>
      <c r="ABG150" s="35"/>
      <c r="ABH150" s="35"/>
      <c r="ABI150" s="35"/>
      <c r="ABJ150" s="35"/>
      <c r="ABK150" s="35"/>
      <c r="ABL150" s="35"/>
      <c r="ABM150" s="35"/>
      <c r="ABN150" s="35"/>
      <c r="ABO150" s="35"/>
      <c r="ABP150" s="35"/>
      <c r="ABQ150" s="35"/>
      <c r="ABR150" s="35"/>
      <c r="ABS150" s="35"/>
      <c r="ABT150" s="35"/>
      <c r="ABU150" s="35"/>
      <c r="ABV150" s="35"/>
      <c r="ABW150" s="35"/>
      <c r="ABX150" s="35"/>
      <c r="ABY150" s="35"/>
      <c r="ABZ150" s="35"/>
      <c r="ACA150" s="35"/>
      <c r="ACB150" s="35"/>
      <c r="ACC150" s="35"/>
      <c r="ACD150" s="35"/>
      <c r="ACE150" s="35"/>
      <c r="ACF150" s="35"/>
      <c r="ACG150" s="35"/>
      <c r="ACH150" s="35"/>
      <c r="ACI150" s="35"/>
      <c r="ACJ150" s="35"/>
      <c r="ACK150" s="35"/>
      <c r="ACL150" s="35"/>
      <c r="ACM150" s="35"/>
      <c r="ACN150" s="35"/>
      <c r="ACO150" s="35"/>
      <c r="ACP150" s="35"/>
      <c r="ACQ150" s="35"/>
      <c r="ACR150" s="35"/>
      <c r="ACS150" s="35"/>
      <c r="ACT150" s="35"/>
      <c r="ACU150" s="35"/>
      <c r="ACV150" s="35"/>
      <c r="ACW150" s="35"/>
      <c r="ACX150" s="35"/>
      <c r="ACY150" s="35"/>
      <c r="ACZ150" s="35"/>
      <c r="ADA150" s="35"/>
      <c r="ADB150" s="35"/>
      <c r="ADC150" s="35"/>
      <c r="ADD150" s="35"/>
      <c r="ADE150" s="35"/>
      <c r="ADF150" s="35"/>
      <c r="ADG150" s="35"/>
      <c r="ADH150" s="35"/>
      <c r="ADI150" s="35"/>
      <c r="ADJ150" s="35"/>
      <c r="ADK150" s="35"/>
      <c r="ADL150" s="35"/>
      <c r="ADM150" s="35"/>
      <c r="ADN150" s="35"/>
      <c r="ADO150" s="35"/>
      <c r="ADP150" s="35"/>
      <c r="ADQ150" s="35"/>
      <c r="ADR150" s="35"/>
      <c r="ADS150" s="35"/>
      <c r="ADT150" s="35"/>
      <c r="ADU150" s="35"/>
      <c r="ADV150" s="35"/>
      <c r="ADW150" s="35"/>
      <c r="ADX150" s="35"/>
      <c r="ADY150" s="26">
        <f t="shared" si="7"/>
        <v>0</v>
      </c>
      <c r="ADZ150" s="5"/>
    </row>
    <row r="151" spans="1:806" s="33" customFormat="1" x14ac:dyDescent="0.2">
      <c r="A151" s="51" t="s">
        <v>375</v>
      </c>
      <c r="B151" s="65">
        <f t="shared" si="6"/>
        <v>0</v>
      </c>
      <c r="C151" s="57">
        <v>10</v>
      </c>
      <c r="D151" s="59">
        <v>44680</v>
      </c>
      <c r="E151" s="67">
        <v>63</v>
      </c>
      <c r="F151" s="67">
        <f t="shared" si="5"/>
        <v>0</v>
      </c>
      <c r="G151" s="6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35"/>
      <c r="BA151" s="35"/>
      <c r="BB151" s="35"/>
      <c r="BC151" s="35"/>
      <c r="BD151" s="35"/>
      <c r="BE151" s="15"/>
      <c r="BF151" s="15"/>
      <c r="BG151" s="136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35"/>
      <c r="BW151" s="35"/>
      <c r="BX151" s="35"/>
      <c r="BY151" s="35"/>
      <c r="BZ151" s="35"/>
      <c r="CA151" s="35"/>
      <c r="CB151" s="35"/>
      <c r="CC151" s="35"/>
      <c r="CD151" s="35"/>
      <c r="CE151" s="35"/>
      <c r="CF151" s="35"/>
      <c r="CG151" s="35"/>
      <c r="CH151" s="35"/>
      <c r="CI151" s="35"/>
      <c r="CJ151" s="35"/>
      <c r="CK151" s="35"/>
      <c r="CL151" s="35"/>
      <c r="CM151" s="35"/>
      <c r="CN151" s="35"/>
      <c r="CO151" s="35"/>
      <c r="CP151" s="35"/>
      <c r="CQ151" s="35"/>
      <c r="CR151" s="35"/>
      <c r="CS151" s="35"/>
      <c r="CT151" s="35"/>
      <c r="CU151" s="35"/>
      <c r="CV151" s="35"/>
      <c r="CW151" s="35"/>
      <c r="CX151" s="35"/>
      <c r="CY151" s="35"/>
      <c r="CZ151" s="35"/>
      <c r="DA151" s="35"/>
      <c r="DB151" s="35"/>
      <c r="DC151" s="35"/>
      <c r="DD151" s="35"/>
      <c r="DE151" s="35"/>
      <c r="DF151" s="35"/>
      <c r="DG151" s="35"/>
      <c r="DH151" s="35"/>
      <c r="DI151" s="35"/>
      <c r="DJ151" s="35"/>
      <c r="DK151" s="35"/>
      <c r="DL151" s="35"/>
      <c r="DM151" s="35"/>
      <c r="DN151" s="35"/>
      <c r="DO151" s="35"/>
      <c r="DP151" s="35"/>
      <c r="DQ151" s="35"/>
      <c r="DR151" s="35"/>
      <c r="DS151" s="35"/>
      <c r="DT151" s="35"/>
      <c r="DU151" s="35"/>
      <c r="DV151" s="35"/>
      <c r="DW151" s="35"/>
      <c r="DX151" s="35"/>
      <c r="DY151" s="35"/>
      <c r="DZ151" s="35"/>
      <c r="EA151" s="35"/>
      <c r="EB151" s="35"/>
      <c r="EC151" s="35"/>
      <c r="ED151" s="35"/>
      <c r="EE151" s="35"/>
      <c r="EF151" s="35"/>
      <c r="EG151" s="35"/>
      <c r="EH151" s="35"/>
      <c r="EI151" s="35"/>
      <c r="EJ151" s="35"/>
      <c r="EK151" s="35"/>
      <c r="EL151" s="35"/>
      <c r="EM151" s="35"/>
      <c r="EN151" s="35"/>
      <c r="EO151" s="35"/>
      <c r="EP151" s="35"/>
      <c r="EQ151" s="35"/>
      <c r="ER151" s="35"/>
      <c r="ES151" s="35"/>
      <c r="ET151" s="35"/>
      <c r="EU151" s="35"/>
      <c r="EV151" s="35"/>
      <c r="EW151" s="35"/>
      <c r="EX151" s="35"/>
      <c r="EY151" s="35"/>
      <c r="EZ151" s="35"/>
      <c r="FA151" s="35"/>
      <c r="FB151" s="35"/>
      <c r="FC151" s="35"/>
      <c r="FD151" s="35"/>
      <c r="FE151" s="35"/>
      <c r="FF151" s="35"/>
      <c r="FG151" s="35"/>
      <c r="FH151" s="35"/>
      <c r="FI151" s="35"/>
      <c r="FJ151" s="35"/>
      <c r="FK151" s="35"/>
      <c r="FL151" s="35"/>
      <c r="FM151" s="35"/>
      <c r="FN151" s="35"/>
      <c r="FO151" s="35"/>
      <c r="FP151" s="35"/>
      <c r="FQ151" s="35">
        <v>20</v>
      </c>
      <c r="FR151" s="35"/>
      <c r="FS151" s="35"/>
      <c r="FT151" s="35">
        <v>20</v>
      </c>
      <c r="FU151" s="35"/>
      <c r="FV151" s="35"/>
      <c r="FW151" s="35"/>
      <c r="FX151" s="35"/>
      <c r="FY151" s="35"/>
      <c r="FZ151" s="35"/>
      <c r="GA151" s="35"/>
      <c r="GB151" s="35"/>
      <c r="GC151" s="35"/>
      <c r="GD151" s="35"/>
      <c r="GE151" s="35"/>
      <c r="GF151" s="35"/>
      <c r="GG151" s="35"/>
      <c r="GH151" s="35"/>
      <c r="GI151" s="35"/>
      <c r="GJ151" s="35"/>
      <c r="GK151" s="35"/>
      <c r="GL151" s="35"/>
      <c r="GM151" s="35"/>
      <c r="GN151" s="35"/>
      <c r="GO151" s="35"/>
      <c r="GP151" s="35"/>
      <c r="GQ151" s="35"/>
      <c r="GR151" s="35"/>
      <c r="GS151" s="35"/>
      <c r="GT151" s="35"/>
      <c r="GU151" s="35"/>
      <c r="GV151" s="35"/>
      <c r="GW151" s="35"/>
      <c r="GX151" s="35"/>
      <c r="GY151" s="35"/>
      <c r="GZ151" s="35"/>
      <c r="HA151" s="35"/>
      <c r="HB151" s="35"/>
      <c r="HC151" s="35"/>
      <c r="HD151" s="35"/>
      <c r="HE151" s="35"/>
      <c r="HF151" s="35"/>
      <c r="HG151" s="35"/>
      <c r="HH151" s="35"/>
      <c r="HI151" s="35"/>
      <c r="HJ151" s="35"/>
      <c r="HK151" s="35"/>
      <c r="HL151" s="35"/>
      <c r="HM151" s="35"/>
      <c r="HN151" s="35"/>
      <c r="HO151" s="35"/>
      <c r="HP151" s="35"/>
      <c r="HQ151" s="35"/>
      <c r="HR151" s="35"/>
      <c r="HS151" s="35"/>
      <c r="HT151" s="35"/>
      <c r="HU151" s="35"/>
      <c r="HV151" s="35"/>
      <c r="HW151" s="35"/>
      <c r="HX151" s="35"/>
      <c r="HY151" s="35"/>
      <c r="HZ151" s="35"/>
      <c r="IA151" s="35"/>
      <c r="IB151" s="35"/>
      <c r="IC151" s="35"/>
      <c r="ID151" s="35"/>
      <c r="IE151" s="35"/>
      <c r="IF151" s="35"/>
      <c r="IG151" s="35"/>
      <c r="IH151" s="35"/>
      <c r="II151" s="35"/>
      <c r="IJ151" s="35"/>
      <c r="IK151" s="35"/>
      <c r="IL151" s="35"/>
      <c r="IM151" s="35"/>
      <c r="IN151" s="35"/>
      <c r="IO151" s="35"/>
      <c r="IP151" s="35"/>
      <c r="IQ151" s="35"/>
      <c r="IR151" s="35"/>
      <c r="IS151" s="35"/>
      <c r="IT151" s="35"/>
      <c r="IU151" s="35"/>
      <c r="IV151" s="35"/>
      <c r="IW151" s="35"/>
      <c r="IX151" s="35"/>
      <c r="IY151" s="35"/>
      <c r="IZ151" s="35"/>
      <c r="JA151" s="35"/>
      <c r="JB151" s="35"/>
      <c r="JC151" s="35"/>
      <c r="JD151" s="35"/>
      <c r="JE151" s="35"/>
      <c r="JF151" s="35"/>
      <c r="JG151" s="35"/>
      <c r="JH151" s="35"/>
      <c r="JI151" s="35"/>
      <c r="JJ151" s="35"/>
      <c r="JK151" s="35"/>
      <c r="JL151" s="35"/>
      <c r="JM151" s="35"/>
      <c r="JN151" s="35"/>
      <c r="JO151" s="35"/>
      <c r="JP151" s="35"/>
      <c r="JQ151" s="35"/>
      <c r="JR151" s="35"/>
      <c r="JS151" s="35"/>
      <c r="JT151" s="35"/>
      <c r="JU151" s="35"/>
      <c r="JV151" s="35"/>
      <c r="JW151" s="35"/>
      <c r="JX151" s="35"/>
      <c r="JY151" s="35"/>
      <c r="JZ151" s="35"/>
      <c r="KA151" s="35"/>
      <c r="KB151" s="35"/>
      <c r="KC151" s="35"/>
      <c r="KD151" s="35"/>
      <c r="KE151" s="35"/>
      <c r="KF151" s="35"/>
      <c r="KG151" s="35"/>
      <c r="KH151" s="35"/>
      <c r="KI151" s="35"/>
      <c r="KJ151" s="35"/>
      <c r="KK151" s="35"/>
      <c r="KL151" s="35"/>
      <c r="KM151" s="35"/>
      <c r="KN151" s="35"/>
      <c r="KO151" s="35"/>
      <c r="KP151" s="35"/>
      <c r="KQ151" s="35"/>
      <c r="KR151" s="35"/>
      <c r="KS151" s="35"/>
      <c r="KT151" s="35"/>
      <c r="KU151" s="35"/>
      <c r="KV151" s="35"/>
      <c r="KW151" s="35"/>
      <c r="KX151" s="35"/>
      <c r="KY151" s="35"/>
      <c r="KZ151" s="35"/>
      <c r="LA151" s="35"/>
      <c r="LB151" s="35"/>
      <c r="LC151" s="35"/>
      <c r="LD151" s="35"/>
      <c r="LE151" s="35"/>
      <c r="LF151" s="35"/>
      <c r="LG151" s="35"/>
      <c r="LH151" s="35"/>
      <c r="LI151" s="35"/>
      <c r="LJ151" s="35"/>
      <c r="LK151" s="35"/>
      <c r="LL151" s="35"/>
      <c r="LM151" s="35"/>
      <c r="LN151" s="35"/>
      <c r="LO151" s="35"/>
      <c r="LP151" s="35"/>
      <c r="LQ151" s="35"/>
      <c r="LR151" s="35"/>
      <c r="LS151" s="35"/>
      <c r="LT151" s="35"/>
      <c r="LU151" s="35"/>
      <c r="LV151" s="35"/>
      <c r="LW151" s="35"/>
      <c r="LX151" s="35"/>
      <c r="LY151" s="35"/>
      <c r="LZ151" s="35"/>
      <c r="MA151" s="35"/>
      <c r="MB151" s="35"/>
      <c r="MC151" s="35"/>
      <c r="MD151" s="35"/>
      <c r="ME151" s="35"/>
      <c r="MF151" s="35"/>
      <c r="MG151" s="35"/>
      <c r="MH151" s="35"/>
      <c r="MI151" s="35"/>
      <c r="MJ151" s="35"/>
      <c r="MK151" s="35"/>
      <c r="ML151" s="35"/>
      <c r="MM151" s="35"/>
      <c r="MN151" s="35"/>
      <c r="MO151" s="35"/>
      <c r="MP151" s="35"/>
      <c r="MQ151" s="35"/>
      <c r="MR151" s="35"/>
      <c r="MS151" s="35"/>
      <c r="MT151" s="35"/>
      <c r="MU151" s="35"/>
      <c r="MV151" s="35"/>
      <c r="MW151" s="35"/>
      <c r="MX151" s="35"/>
      <c r="MY151" s="35"/>
      <c r="MZ151" s="35"/>
      <c r="NA151" s="35"/>
      <c r="NB151" s="35"/>
      <c r="NC151" s="35"/>
      <c r="ND151" s="35"/>
      <c r="NE151" s="35"/>
      <c r="NF151" s="35"/>
      <c r="NG151" s="35"/>
      <c r="NH151" s="35"/>
      <c r="NI151" s="35"/>
      <c r="NJ151" s="35"/>
      <c r="NK151" s="35"/>
      <c r="NL151" s="35"/>
      <c r="NM151" s="35"/>
      <c r="NN151" s="35"/>
      <c r="NO151" s="35"/>
      <c r="NP151" s="35"/>
      <c r="NQ151" s="35"/>
      <c r="NR151" s="35"/>
      <c r="NS151" s="35"/>
      <c r="NT151" s="35"/>
      <c r="NU151" s="35"/>
      <c r="NV151" s="35"/>
      <c r="NW151" s="35"/>
      <c r="NX151" s="35"/>
      <c r="NY151" s="35"/>
      <c r="NZ151" s="35"/>
      <c r="OA151" s="35"/>
      <c r="OB151" s="35"/>
      <c r="OC151" s="35"/>
      <c r="OD151" s="35"/>
      <c r="OE151" s="35"/>
      <c r="OF151" s="35"/>
      <c r="OG151" s="35"/>
      <c r="OH151" s="35"/>
      <c r="OI151" s="35"/>
      <c r="OJ151" s="35"/>
      <c r="OK151" s="35"/>
      <c r="OL151" s="35"/>
      <c r="OM151" s="35"/>
      <c r="ON151" s="35"/>
      <c r="OO151" s="35"/>
      <c r="OP151" s="35"/>
      <c r="OQ151" s="35"/>
      <c r="OR151" s="35"/>
      <c r="OS151" s="35"/>
      <c r="OT151" s="35"/>
      <c r="OU151" s="35"/>
      <c r="OV151" s="35"/>
      <c r="OW151" s="35"/>
      <c r="OX151" s="35"/>
      <c r="OY151" s="35"/>
      <c r="OZ151" s="35"/>
      <c r="PA151" s="35"/>
      <c r="PB151" s="35"/>
      <c r="PC151" s="35"/>
      <c r="PD151" s="35"/>
      <c r="PE151" s="35"/>
      <c r="PF151" s="35"/>
      <c r="PG151" s="35"/>
      <c r="PH151" s="35"/>
      <c r="PI151" s="35"/>
      <c r="PJ151" s="35"/>
      <c r="PK151" s="35"/>
      <c r="PL151" s="35"/>
      <c r="PM151" s="35"/>
      <c r="PN151" s="35"/>
      <c r="PO151" s="35"/>
      <c r="PP151" s="35"/>
      <c r="PQ151" s="35"/>
      <c r="PR151" s="35"/>
      <c r="PS151" s="35"/>
      <c r="PT151" s="35"/>
      <c r="PU151" s="35"/>
      <c r="PV151" s="35"/>
      <c r="PW151" s="35"/>
      <c r="PX151" s="35"/>
      <c r="PY151" s="35"/>
      <c r="PZ151" s="35"/>
      <c r="QA151" s="35"/>
      <c r="QB151" s="35"/>
      <c r="QC151" s="35"/>
      <c r="QD151" s="35"/>
      <c r="QE151" s="35"/>
      <c r="QF151" s="35"/>
      <c r="QG151" s="35"/>
      <c r="QH151" s="35"/>
      <c r="QI151" s="35"/>
      <c r="QJ151" s="35"/>
      <c r="QK151" s="35"/>
      <c r="QL151" s="35"/>
      <c r="QM151" s="35"/>
      <c r="QN151" s="35"/>
      <c r="QO151" s="35"/>
      <c r="QP151" s="35"/>
      <c r="QQ151" s="35"/>
      <c r="QR151" s="35"/>
      <c r="QS151" s="35"/>
      <c r="QT151" s="35"/>
      <c r="QU151" s="35"/>
      <c r="QV151" s="35"/>
      <c r="QW151" s="35"/>
      <c r="QX151" s="35"/>
      <c r="QY151" s="35"/>
      <c r="QZ151" s="35"/>
      <c r="RA151" s="35"/>
      <c r="RB151" s="35"/>
      <c r="RC151" s="35"/>
      <c r="RD151" s="35"/>
      <c r="RE151" s="35"/>
      <c r="RF151" s="35"/>
      <c r="RG151" s="35"/>
      <c r="RH151" s="35"/>
      <c r="RI151" s="35"/>
      <c r="RJ151" s="35"/>
      <c r="RK151" s="35"/>
      <c r="RL151" s="35"/>
      <c r="RM151" s="35"/>
      <c r="RN151" s="35"/>
      <c r="RO151" s="35"/>
      <c r="RP151" s="35"/>
      <c r="RQ151" s="35"/>
      <c r="RR151" s="35"/>
      <c r="RS151" s="35"/>
      <c r="RT151" s="35"/>
      <c r="RU151" s="35"/>
      <c r="RV151" s="35"/>
      <c r="RW151" s="35"/>
      <c r="RX151" s="35"/>
      <c r="RY151" s="35"/>
      <c r="RZ151" s="35"/>
      <c r="SA151" s="35"/>
      <c r="SB151" s="35"/>
      <c r="SC151" s="35"/>
      <c r="SD151" s="35"/>
      <c r="SE151" s="35"/>
      <c r="SF151" s="35"/>
      <c r="SG151" s="35"/>
      <c r="SH151" s="35"/>
      <c r="SI151" s="35"/>
      <c r="SJ151" s="35"/>
      <c r="SK151" s="35"/>
      <c r="SL151" s="35"/>
      <c r="SM151" s="35"/>
      <c r="SN151" s="35"/>
      <c r="SO151" s="35"/>
      <c r="SP151" s="35"/>
      <c r="SQ151" s="35"/>
      <c r="SR151" s="35"/>
      <c r="SS151" s="35"/>
      <c r="ST151" s="35"/>
      <c r="SU151" s="35"/>
      <c r="SV151" s="35"/>
      <c r="SW151" s="35"/>
      <c r="SX151" s="35"/>
      <c r="SY151" s="35"/>
      <c r="SZ151" s="35"/>
      <c r="TA151" s="35"/>
      <c r="TB151" s="35"/>
      <c r="TC151" s="35"/>
      <c r="TD151" s="35"/>
      <c r="TE151" s="35"/>
      <c r="TF151" s="35"/>
      <c r="TG151" s="35"/>
      <c r="TH151" s="35"/>
      <c r="TI151" s="35"/>
      <c r="TJ151" s="35"/>
      <c r="TK151" s="35"/>
      <c r="TL151" s="35"/>
      <c r="TM151" s="35"/>
      <c r="TN151" s="35"/>
      <c r="TO151" s="35"/>
      <c r="TP151" s="35"/>
      <c r="TQ151" s="35"/>
      <c r="TR151" s="35"/>
      <c r="TS151" s="35"/>
      <c r="TT151" s="35"/>
      <c r="TU151" s="35"/>
      <c r="TV151" s="35"/>
      <c r="TW151" s="35"/>
      <c r="TX151" s="35"/>
      <c r="TY151" s="35"/>
      <c r="TZ151" s="35"/>
      <c r="UA151" s="35"/>
      <c r="UB151" s="35"/>
      <c r="UC151" s="35"/>
      <c r="UD151" s="35"/>
      <c r="UE151" s="35"/>
      <c r="UF151" s="35"/>
      <c r="UG151" s="35"/>
      <c r="UH151" s="35"/>
      <c r="UI151" s="35"/>
      <c r="UJ151" s="35"/>
      <c r="UK151" s="35"/>
      <c r="UL151" s="35"/>
      <c r="UM151" s="35"/>
      <c r="UN151" s="35"/>
      <c r="UO151" s="35"/>
      <c r="UP151" s="35"/>
      <c r="UQ151" s="35"/>
      <c r="UR151" s="35"/>
      <c r="US151" s="35"/>
      <c r="UT151" s="35"/>
      <c r="UU151" s="35"/>
      <c r="UV151" s="35"/>
      <c r="UW151" s="35"/>
      <c r="UX151" s="35"/>
      <c r="UY151" s="35"/>
      <c r="UZ151" s="35"/>
      <c r="VA151" s="35"/>
      <c r="VB151" s="35"/>
      <c r="VC151" s="35"/>
      <c r="VD151" s="35"/>
      <c r="VE151" s="35"/>
      <c r="VF151" s="35">
        <v>40</v>
      </c>
      <c r="VG151" s="35"/>
      <c r="VH151" s="35"/>
      <c r="VI151" s="35"/>
      <c r="VJ151" s="35"/>
      <c r="VK151" s="35"/>
      <c r="VL151" s="35"/>
      <c r="VM151" s="35"/>
      <c r="VN151" s="35"/>
      <c r="VO151" s="35"/>
      <c r="VP151" s="35"/>
      <c r="VQ151" s="35"/>
      <c r="VR151" s="35"/>
      <c r="VS151" s="35"/>
      <c r="VT151" s="35"/>
      <c r="VU151" s="35"/>
      <c r="VV151" s="35"/>
      <c r="VW151" s="35"/>
      <c r="VX151" s="35"/>
      <c r="VY151" s="35"/>
      <c r="VZ151" s="35"/>
      <c r="WA151" s="35"/>
      <c r="WB151" s="35"/>
      <c r="WC151" s="35"/>
      <c r="WD151" s="35"/>
      <c r="WE151" s="35"/>
      <c r="WF151" s="35"/>
      <c r="WG151" s="35"/>
      <c r="WH151" s="35"/>
      <c r="WI151" s="35"/>
      <c r="WJ151" s="35"/>
      <c r="WK151" s="35"/>
      <c r="WL151" s="35"/>
      <c r="WM151" s="35"/>
      <c r="WN151" s="35"/>
      <c r="WO151" s="35"/>
      <c r="WP151" s="35"/>
      <c r="WQ151" s="35"/>
      <c r="WR151" s="35"/>
      <c r="WS151" s="35"/>
      <c r="WT151" s="35"/>
      <c r="WU151" s="35"/>
      <c r="WV151" s="35"/>
      <c r="WW151" s="35"/>
      <c r="WX151" s="35"/>
      <c r="WY151" s="35"/>
      <c r="WZ151" s="35"/>
      <c r="XA151" s="35"/>
      <c r="XB151" s="35"/>
      <c r="XC151" s="35"/>
      <c r="XD151" s="35"/>
      <c r="XE151" s="35"/>
      <c r="XF151" s="35"/>
      <c r="XG151" s="35"/>
      <c r="XH151" s="35"/>
      <c r="XI151" s="35"/>
      <c r="XJ151" s="35"/>
      <c r="XK151" s="35"/>
      <c r="XL151" s="35"/>
      <c r="XM151" s="35"/>
      <c r="XN151" s="35"/>
      <c r="XO151" s="35"/>
      <c r="XP151" s="35"/>
      <c r="XQ151" s="35"/>
      <c r="XR151" s="35"/>
      <c r="XS151" s="35"/>
      <c r="XT151" s="35"/>
      <c r="XU151" s="35"/>
      <c r="XV151" s="35"/>
      <c r="XW151" s="35"/>
      <c r="XX151" s="35"/>
      <c r="XY151" s="35"/>
      <c r="XZ151" s="35"/>
      <c r="YA151" s="35"/>
      <c r="YB151" s="35"/>
      <c r="YC151" s="35"/>
      <c r="YD151" s="35"/>
      <c r="YE151" s="35"/>
      <c r="YF151" s="35"/>
      <c r="YG151" s="35"/>
      <c r="YH151" s="35"/>
      <c r="YI151" s="35"/>
      <c r="YJ151" s="35"/>
      <c r="YK151" s="35"/>
      <c r="YL151" s="35"/>
      <c r="YM151" s="35"/>
      <c r="YN151" s="35"/>
      <c r="YO151" s="35"/>
      <c r="YP151" s="35"/>
      <c r="YQ151" s="35"/>
      <c r="YR151" s="35"/>
      <c r="YS151" s="35"/>
      <c r="YT151" s="35"/>
      <c r="YU151" s="35"/>
      <c r="YV151" s="35"/>
      <c r="YW151" s="35"/>
      <c r="YX151" s="35"/>
      <c r="YY151" s="35"/>
      <c r="YZ151" s="35"/>
      <c r="ZA151" s="35"/>
      <c r="ZB151" s="35"/>
      <c r="ZC151" s="35"/>
      <c r="ZD151" s="35"/>
      <c r="ZE151" s="35"/>
      <c r="ZF151" s="35"/>
      <c r="ZG151" s="35"/>
      <c r="ZH151" s="35"/>
      <c r="ZI151" s="35"/>
      <c r="ZJ151" s="35"/>
      <c r="ZK151" s="35"/>
      <c r="ZL151" s="35"/>
      <c r="ZM151" s="35"/>
      <c r="ZN151" s="35"/>
      <c r="ZO151" s="35"/>
      <c r="ZP151" s="35"/>
      <c r="ZQ151" s="35"/>
      <c r="ZR151" s="35"/>
      <c r="ZS151" s="35"/>
      <c r="ZT151" s="35"/>
      <c r="ZU151" s="35"/>
      <c r="ZV151" s="35"/>
      <c r="ZW151" s="35"/>
      <c r="ZX151" s="35"/>
      <c r="ZY151" s="35"/>
      <c r="ZZ151" s="35"/>
      <c r="AAA151" s="35"/>
      <c r="AAB151" s="35"/>
      <c r="AAC151" s="35"/>
      <c r="AAD151" s="35"/>
      <c r="AAE151" s="35"/>
      <c r="AAF151" s="35"/>
      <c r="AAG151" s="35"/>
      <c r="AAH151" s="35"/>
      <c r="AAI151" s="35"/>
      <c r="AAJ151" s="35"/>
      <c r="AAK151" s="35"/>
      <c r="AAL151" s="35"/>
      <c r="AAM151" s="35"/>
      <c r="AAN151" s="35"/>
      <c r="AAO151" s="35"/>
      <c r="AAP151" s="35"/>
      <c r="AAQ151" s="35"/>
      <c r="AAR151" s="35"/>
      <c r="AAS151" s="35"/>
      <c r="AAT151" s="35"/>
      <c r="AAU151" s="35"/>
      <c r="AAV151" s="35"/>
      <c r="AAW151" s="35"/>
      <c r="AAX151" s="35"/>
      <c r="AAY151" s="35"/>
      <c r="AAZ151" s="35"/>
      <c r="ABA151" s="35"/>
      <c r="ABB151" s="35"/>
      <c r="ABC151" s="35"/>
      <c r="ABD151" s="35"/>
      <c r="ABE151" s="35"/>
      <c r="ABF151" s="35"/>
      <c r="ABG151" s="35"/>
      <c r="ABH151" s="35"/>
      <c r="ABI151" s="35"/>
      <c r="ABJ151" s="35"/>
      <c r="ABK151" s="35"/>
      <c r="ABL151" s="35"/>
      <c r="ABM151" s="35"/>
      <c r="ABN151" s="35"/>
      <c r="ABO151" s="35"/>
      <c r="ABP151" s="35"/>
      <c r="ABQ151" s="35"/>
      <c r="ABR151" s="35"/>
      <c r="ABS151" s="35"/>
      <c r="ABT151" s="35"/>
      <c r="ABU151" s="35"/>
      <c r="ABV151" s="35"/>
      <c r="ABW151" s="35"/>
      <c r="ABX151" s="35"/>
      <c r="ABY151" s="35"/>
      <c r="ABZ151" s="35"/>
      <c r="ACA151" s="35"/>
      <c r="ACB151" s="35"/>
      <c r="ACC151" s="35"/>
      <c r="ACD151" s="35"/>
      <c r="ACE151" s="35"/>
      <c r="ACF151" s="35"/>
      <c r="ACG151" s="35"/>
      <c r="ACH151" s="35"/>
      <c r="ACI151" s="35"/>
      <c r="ACJ151" s="35"/>
      <c r="ACK151" s="35"/>
      <c r="ACL151" s="35"/>
      <c r="ACM151" s="35"/>
      <c r="ACN151" s="35"/>
      <c r="ACO151" s="35"/>
      <c r="ACP151" s="35"/>
      <c r="ACQ151" s="35"/>
      <c r="ACR151" s="35"/>
      <c r="ACS151" s="35"/>
      <c r="ACT151" s="35"/>
      <c r="ACU151" s="35"/>
      <c r="ACV151" s="35"/>
      <c r="ACW151" s="35"/>
      <c r="ACX151" s="35"/>
      <c r="ACY151" s="35"/>
      <c r="ACZ151" s="35"/>
      <c r="ADA151" s="35"/>
      <c r="ADB151" s="35"/>
      <c r="ADC151" s="35"/>
      <c r="ADD151" s="35"/>
      <c r="ADE151" s="35"/>
      <c r="ADF151" s="35"/>
      <c r="ADG151" s="35"/>
      <c r="ADH151" s="35"/>
      <c r="ADI151" s="35"/>
      <c r="ADJ151" s="35"/>
      <c r="ADK151" s="35"/>
      <c r="ADL151" s="35"/>
      <c r="ADM151" s="35"/>
      <c r="ADN151" s="35"/>
      <c r="ADO151" s="35"/>
      <c r="ADP151" s="35"/>
      <c r="ADQ151" s="35"/>
      <c r="ADR151" s="35"/>
      <c r="ADS151" s="35"/>
      <c r="ADT151" s="35"/>
      <c r="ADU151" s="35"/>
      <c r="ADV151" s="35"/>
      <c r="ADW151" s="35"/>
      <c r="ADX151" s="35"/>
      <c r="ADY151" s="26">
        <f t="shared" si="7"/>
        <v>0</v>
      </c>
      <c r="ADZ151" s="5"/>
    </row>
    <row r="152" spans="1:806" s="33" customFormat="1" x14ac:dyDescent="0.2">
      <c r="A152" s="51" t="s">
        <v>12</v>
      </c>
      <c r="B152" s="65">
        <f t="shared" si="6"/>
        <v>40</v>
      </c>
      <c r="C152" s="57">
        <v>10</v>
      </c>
      <c r="D152" s="59">
        <v>44816</v>
      </c>
      <c r="E152" s="67">
        <v>41.6</v>
      </c>
      <c r="F152" s="67">
        <f t="shared" si="5"/>
        <v>1664</v>
      </c>
      <c r="G152" s="6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  <c r="BB152" s="35"/>
      <c r="BC152" s="35"/>
      <c r="BD152" s="35"/>
      <c r="BE152" s="15"/>
      <c r="BF152" s="15"/>
      <c r="BG152" s="136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  <c r="BV152" s="35"/>
      <c r="BW152" s="35"/>
      <c r="BX152" s="35"/>
      <c r="BY152" s="35"/>
      <c r="BZ152" s="35"/>
      <c r="CA152" s="35"/>
      <c r="CB152" s="35"/>
      <c r="CC152" s="35"/>
      <c r="CD152" s="35"/>
      <c r="CE152" s="35"/>
      <c r="CF152" s="35"/>
      <c r="CG152" s="35"/>
      <c r="CH152" s="35"/>
      <c r="CI152" s="35"/>
      <c r="CJ152" s="35"/>
      <c r="CK152" s="35"/>
      <c r="CL152" s="35"/>
      <c r="CM152" s="35"/>
      <c r="CN152" s="35"/>
      <c r="CO152" s="35"/>
      <c r="CP152" s="35"/>
      <c r="CQ152" s="35"/>
      <c r="CR152" s="35"/>
      <c r="CS152" s="35"/>
      <c r="CT152" s="35"/>
      <c r="CU152" s="35"/>
      <c r="CV152" s="35"/>
      <c r="CW152" s="35"/>
      <c r="CX152" s="35"/>
      <c r="CY152" s="35"/>
      <c r="CZ152" s="35"/>
      <c r="DA152" s="35"/>
      <c r="DB152" s="35"/>
      <c r="DC152" s="35"/>
      <c r="DD152" s="35"/>
      <c r="DE152" s="35"/>
      <c r="DF152" s="35"/>
      <c r="DG152" s="35"/>
      <c r="DH152" s="35"/>
      <c r="DI152" s="35"/>
      <c r="DJ152" s="35"/>
      <c r="DK152" s="35"/>
      <c r="DL152" s="35"/>
      <c r="DM152" s="35"/>
      <c r="DN152" s="35"/>
      <c r="DO152" s="35"/>
      <c r="DP152" s="35"/>
      <c r="DQ152" s="35"/>
      <c r="DR152" s="35"/>
      <c r="DS152" s="35"/>
      <c r="DT152" s="35"/>
      <c r="DU152" s="35"/>
      <c r="DV152" s="35"/>
      <c r="DW152" s="35"/>
      <c r="DX152" s="35"/>
      <c r="DY152" s="35"/>
      <c r="DZ152" s="35"/>
      <c r="EA152" s="35"/>
      <c r="EB152" s="35"/>
      <c r="EC152" s="35"/>
      <c r="ED152" s="35"/>
      <c r="EE152" s="35"/>
      <c r="EF152" s="35"/>
      <c r="EG152" s="35"/>
      <c r="EH152" s="35"/>
      <c r="EI152" s="35"/>
      <c r="EJ152" s="35"/>
      <c r="EK152" s="35"/>
      <c r="EL152" s="35"/>
      <c r="EM152" s="35"/>
      <c r="EN152" s="35"/>
      <c r="EO152" s="35"/>
      <c r="EP152" s="35"/>
      <c r="EQ152" s="35"/>
      <c r="ER152" s="35"/>
      <c r="ES152" s="35"/>
      <c r="ET152" s="35"/>
      <c r="EU152" s="35"/>
      <c r="EV152" s="35"/>
      <c r="EW152" s="35"/>
      <c r="EX152" s="35">
        <v>20</v>
      </c>
      <c r="EY152" s="35"/>
      <c r="EZ152" s="35"/>
      <c r="FA152" s="35"/>
      <c r="FB152" s="35">
        <v>30</v>
      </c>
      <c r="FC152" s="35">
        <v>10</v>
      </c>
      <c r="FD152" s="35"/>
      <c r="FE152" s="35"/>
      <c r="FF152" s="35"/>
      <c r="FG152" s="35">
        <v>40</v>
      </c>
      <c r="FH152" s="35"/>
      <c r="FI152" s="35"/>
      <c r="FJ152" s="35"/>
      <c r="FK152" s="35"/>
      <c r="FL152" s="35"/>
      <c r="FM152" s="35"/>
      <c r="FN152" s="35"/>
      <c r="FO152" s="35"/>
      <c r="FP152" s="35"/>
      <c r="FQ152" s="35"/>
      <c r="FR152" s="35"/>
      <c r="FS152" s="35"/>
      <c r="FT152" s="35"/>
      <c r="FU152" s="35"/>
      <c r="FV152" s="35"/>
      <c r="FW152" s="35"/>
      <c r="FX152" s="35"/>
      <c r="FY152" s="35"/>
      <c r="FZ152" s="35"/>
      <c r="GA152" s="35"/>
      <c r="GB152" s="35"/>
      <c r="GC152" s="35"/>
      <c r="GD152" s="35">
        <v>10</v>
      </c>
      <c r="GE152" s="35"/>
      <c r="GF152" s="35"/>
      <c r="GG152" s="35"/>
      <c r="GH152" s="35"/>
      <c r="GI152" s="35"/>
      <c r="GJ152" s="35"/>
      <c r="GK152" s="35"/>
      <c r="GL152" s="35"/>
      <c r="GM152" s="35"/>
      <c r="GN152" s="35"/>
      <c r="GO152" s="35"/>
      <c r="GP152" s="35"/>
      <c r="GQ152" s="35"/>
      <c r="GR152" s="35"/>
      <c r="GS152" s="35"/>
      <c r="GT152" s="35"/>
      <c r="GU152" s="35"/>
      <c r="GV152" s="35"/>
      <c r="GW152" s="35"/>
      <c r="GX152" s="35"/>
      <c r="GY152" s="35"/>
      <c r="GZ152" s="35"/>
      <c r="HA152" s="35"/>
      <c r="HB152" s="35"/>
      <c r="HC152" s="35"/>
      <c r="HD152" s="35"/>
      <c r="HE152" s="35"/>
      <c r="HF152" s="35"/>
      <c r="HG152" s="35"/>
      <c r="HH152" s="35"/>
      <c r="HI152" s="35"/>
      <c r="HJ152" s="35"/>
      <c r="HK152" s="35"/>
      <c r="HL152" s="35"/>
      <c r="HM152" s="35"/>
      <c r="HN152" s="35"/>
      <c r="HO152" s="35"/>
      <c r="HP152" s="35"/>
      <c r="HQ152" s="35"/>
      <c r="HR152" s="35"/>
      <c r="HS152" s="35"/>
      <c r="HT152" s="35"/>
      <c r="HU152" s="35"/>
      <c r="HV152" s="35"/>
      <c r="HW152" s="35"/>
      <c r="HX152" s="35"/>
      <c r="HY152" s="35"/>
      <c r="HZ152" s="35"/>
      <c r="IA152" s="35"/>
      <c r="IB152" s="35"/>
      <c r="IC152" s="35"/>
      <c r="ID152" s="35"/>
      <c r="IE152" s="35"/>
      <c r="IF152" s="35"/>
      <c r="IG152" s="35"/>
      <c r="IH152" s="35"/>
      <c r="II152" s="35"/>
      <c r="IJ152" s="35"/>
      <c r="IK152" s="35"/>
      <c r="IL152" s="35"/>
      <c r="IM152" s="35"/>
      <c r="IN152" s="35"/>
      <c r="IO152" s="35"/>
      <c r="IP152" s="35"/>
      <c r="IQ152" s="35"/>
      <c r="IR152" s="35"/>
      <c r="IS152" s="35"/>
      <c r="IT152" s="35"/>
      <c r="IU152" s="35"/>
      <c r="IV152" s="35"/>
      <c r="IW152" s="35"/>
      <c r="IX152" s="35"/>
      <c r="IY152" s="35"/>
      <c r="IZ152" s="35"/>
      <c r="JA152" s="35"/>
      <c r="JB152" s="35"/>
      <c r="JC152" s="35"/>
      <c r="JD152" s="35"/>
      <c r="JE152" s="35"/>
      <c r="JF152" s="35"/>
      <c r="JG152" s="35"/>
      <c r="JH152" s="35"/>
      <c r="JI152" s="35"/>
      <c r="JJ152" s="35"/>
      <c r="JK152" s="35"/>
      <c r="JL152" s="35"/>
      <c r="JM152" s="35"/>
      <c r="JN152" s="35"/>
      <c r="JO152" s="35"/>
      <c r="JP152" s="35"/>
      <c r="JQ152" s="35"/>
      <c r="JR152" s="35"/>
      <c r="JS152" s="35"/>
      <c r="JT152" s="35"/>
      <c r="JU152" s="35"/>
      <c r="JV152" s="35"/>
      <c r="JW152" s="35"/>
      <c r="JX152" s="35"/>
      <c r="JY152" s="35"/>
      <c r="JZ152" s="35"/>
      <c r="KA152" s="35"/>
      <c r="KB152" s="35"/>
      <c r="KC152" s="35"/>
      <c r="KD152" s="35"/>
      <c r="KE152" s="35"/>
      <c r="KF152" s="35"/>
      <c r="KG152" s="35"/>
      <c r="KH152" s="35"/>
      <c r="KI152" s="35"/>
      <c r="KJ152" s="35"/>
      <c r="KK152" s="35"/>
      <c r="KL152" s="35"/>
      <c r="KM152" s="35"/>
      <c r="KN152" s="35"/>
      <c r="KO152" s="35"/>
      <c r="KP152" s="35"/>
      <c r="KQ152" s="35"/>
      <c r="KR152" s="35"/>
      <c r="KS152" s="35"/>
      <c r="KT152" s="35"/>
      <c r="KU152" s="35"/>
      <c r="KV152" s="35"/>
      <c r="KW152" s="35"/>
      <c r="KX152" s="35"/>
      <c r="KY152" s="35"/>
      <c r="KZ152" s="35"/>
      <c r="LA152" s="35"/>
      <c r="LB152" s="35"/>
      <c r="LC152" s="35"/>
      <c r="LD152" s="35"/>
      <c r="LE152" s="35"/>
      <c r="LF152" s="35"/>
      <c r="LG152" s="35"/>
      <c r="LH152" s="35"/>
      <c r="LI152" s="35"/>
      <c r="LJ152" s="35"/>
      <c r="LK152" s="35"/>
      <c r="LL152" s="35"/>
      <c r="LM152" s="35"/>
      <c r="LN152" s="35"/>
      <c r="LO152" s="35"/>
      <c r="LP152" s="35"/>
      <c r="LQ152" s="35"/>
      <c r="LR152" s="35"/>
      <c r="LS152" s="35"/>
      <c r="LT152" s="35"/>
      <c r="LU152" s="35"/>
      <c r="LV152" s="35"/>
      <c r="LW152" s="35"/>
      <c r="LX152" s="35"/>
      <c r="LY152" s="35"/>
      <c r="LZ152" s="35"/>
      <c r="MA152" s="35"/>
      <c r="MB152" s="35"/>
      <c r="MC152" s="35"/>
      <c r="MD152" s="35"/>
      <c r="ME152" s="35"/>
      <c r="MF152" s="35"/>
      <c r="MG152" s="35"/>
      <c r="MH152" s="35"/>
      <c r="MI152" s="35"/>
      <c r="MJ152" s="35"/>
      <c r="MK152" s="35"/>
      <c r="ML152" s="35"/>
      <c r="MM152" s="35"/>
      <c r="MN152" s="35"/>
      <c r="MO152" s="35"/>
      <c r="MP152" s="35"/>
      <c r="MQ152" s="35"/>
      <c r="MR152" s="35"/>
      <c r="MS152" s="35"/>
      <c r="MT152" s="35"/>
      <c r="MU152" s="35"/>
      <c r="MV152" s="35"/>
      <c r="MW152" s="35"/>
      <c r="MX152" s="35"/>
      <c r="MY152" s="35"/>
      <c r="MZ152" s="35"/>
      <c r="NA152" s="35"/>
      <c r="NB152" s="35"/>
      <c r="NC152" s="35"/>
      <c r="ND152" s="35"/>
      <c r="NE152" s="35"/>
      <c r="NF152" s="35"/>
      <c r="NG152" s="35"/>
      <c r="NH152" s="35"/>
      <c r="NI152" s="35"/>
      <c r="NJ152" s="35"/>
      <c r="NK152" s="35"/>
      <c r="NL152" s="35"/>
      <c r="NM152" s="35"/>
      <c r="NN152" s="35"/>
      <c r="NO152" s="35"/>
      <c r="NP152" s="35"/>
      <c r="NQ152" s="35"/>
      <c r="NR152" s="35"/>
      <c r="NS152" s="35"/>
      <c r="NT152" s="35"/>
      <c r="NU152" s="35"/>
      <c r="NV152" s="35"/>
      <c r="NW152" s="35"/>
      <c r="NX152" s="35"/>
      <c r="NY152" s="35"/>
      <c r="NZ152" s="35"/>
      <c r="OA152" s="35"/>
      <c r="OB152" s="35"/>
      <c r="OC152" s="35"/>
      <c r="OD152" s="35"/>
      <c r="OE152" s="35"/>
      <c r="OF152" s="35"/>
      <c r="OG152" s="35"/>
      <c r="OH152" s="35"/>
      <c r="OI152" s="35"/>
      <c r="OJ152" s="35"/>
      <c r="OK152" s="35"/>
      <c r="OL152" s="35"/>
      <c r="OM152" s="35"/>
      <c r="ON152" s="35"/>
      <c r="OO152" s="35"/>
      <c r="OP152" s="35"/>
      <c r="OQ152" s="35"/>
      <c r="OR152" s="35"/>
      <c r="OS152" s="35"/>
      <c r="OT152" s="35"/>
      <c r="OU152" s="35"/>
      <c r="OV152" s="35"/>
      <c r="OW152" s="35"/>
      <c r="OX152" s="35"/>
      <c r="OY152" s="35"/>
      <c r="OZ152" s="35"/>
      <c r="PA152" s="35"/>
      <c r="PB152" s="35"/>
      <c r="PC152" s="35"/>
      <c r="PD152" s="35"/>
      <c r="PE152" s="35"/>
      <c r="PF152" s="35"/>
      <c r="PG152" s="35"/>
      <c r="PH152" s="35"/>
      <c r="PI152" s="35"/>
      <c r="PJ152" s="35"/>
      <c r="PK152" s="35"/>
      <c r="PL152" s="35"/>
      <c r="PM152" s="35"/>
      <c r="PN152" s="35"/>
      <c r="PO152" s="35"/>
      <c r="PP152" s="35"/>
      <c r="PQ152" s="35"/>
      <c r="PR152" s="35"/>
      <c r="PS152" s="35"/>
      <c r="PT152" s="35"/>
      <c r="PU152" s="35"/>
      <c r="PV152" s="35"/>
      <c r="PW152" s="35"/>
      <c r="PX152" s="35"/>
      <c r="PY152" s="35"/>
      <c r="PZ152" s="35"/>
      <c r="QA152" s="35"/>
      <c r="QB152" s="35"/>
      <c r="QC152" s="35"/>
      <c r="QD152" s="35"/>
      <c r="QE152" s="35"/>
      <c r="QF152" s="35"/>
      <c r="QG152" s="35"/>
      <c r="QH152" s="35"/>
      <c r="QI152" s="35"/>
      <c r="QJ152" s="35"/>
      <c r="QK152" s="35"/>
      <c r="QL152" s="35"/>
      <c r="QM152" s="35"/>
      <c r="QN152" s="35"/>
      <c r="QO152" s="35"/>
      <c r="QP152" s="35"/>
      <c r="QQ152" s="35"/>
      <c r="QR152" s="35"/>
      <c r="QS152" s="35"/>
      <c r="QT152" s="35"/>
      <c r="QU152" s="35"/>
      <c r="QV152" s="35"/>
      <c r="QW152" s="35"/>
      <c r="QX152" s="35"/>
      <c r="QY152" s="35"/>
      <c r="QZ152" s="35"/>
      <c r="RA152" s="35"/>
      <c r="RB152" s="35"/>
      <c r="RC152" s="35"/>
      <c r="RD152" s="35"/>
      <c r="RE152" s="35"/>
      <c r="RF152" s="35"/>
      <c r="RG152" s="35"/>
      <c r="RH152" s="35"/>
      <c r="RI152" s="35"/>
      <c r="RJ152" s="35"/>
      <c r="RK152" s="35"/>
      <c r="RL152" s="35"/>
      <c r="RM152" s="35"/>
      <c r="RN152" s="35"/>
      <c r="RO152" s="35"/>
      <c r="RP152" s="35"/>
      <c r="RQ152" s="35"/>
      <c r="RR152" s="35"/>
      <c r="RS152" s="35"/>
      <c r="RT152" s="35"/>
      <c r="RU152" s="35"/>
      <c r="RV152" s="35"/>
      <c r="RW152" s="35"/>
      <c r="RX152" s="35"/>
      <c r="RY152" s="35"/>
      <c r="RZ152" s="35"/>
      <c r="SA152" s="35"/>
      <c r="SB152" s="35"/>
      <c r="SC152" s="35"/>
      <c r="SD152" s="35"/>
      <c r="SE152" s="35"/>
      <c r="SF152" s="35"/>
      <c r="SG152" s="35"/>
      <c r="SH152" s="35"/>
      <c r="SI152" s="35"/>
      <c r="SJ152" s="35"/>
      <c r="SK152" s="35"/>
      <c r="SL152" s="35"/>
      <c r="SM152" s="35"/>
      <c r="SN152" s="35"/>
      <c r="SO152" s="35"/>
      <c r="SP152" s="35"/>
      <c r="SQ152" s="35"/>
      <c r="SR152" s="35"/>
      <c r="SS152" s="35"/>
      <c r="ST152" s="35"/>
      <c r="SU152" s="35"/>
      <c r="SV152" s="35"/>
      <c r="SW152" s="35"/>
      <c r="SX152" s="35"/>
      <c r="SY152" s="35"/>
      <c r="SZ152" s="35"/>
      <c r="TA152" s="35"/>
      <c r="TB152" s="35"/>
      <c r="TC152" s="35"/>
      <c r="TD152" s="35"/>
      <c r="TE152" s="35"/>
      <c r="TF152" s="35"/>
      <c r="TG152" s="35"/>
      <c r="TH152" s="35"/>
      <c r="TI152" s="35"/>
      <c r="TJ152" s="35"/>
      <c r="TK152" s="35"/>
      <c r="TL152" s="35"/>
      <c r="TM152" s="35"/>
      <c r="TN152" s="35"/>
      <c r="TO152" s="35"/>
      <c r="TP152" s="35"/>
      <c r="TQ152" s="35"/>
      <c r="TR152" s="35"/>
      <c r="TS152" s="35"/>
      <c r="TT152" s="35"/>
      <c r="TU152" s="35"/>
      <c r="TV152" s="35"/>
      <c r="TW152" s="35"/>
      <c r="TX152" s="35"/>
      <c r="TY152" s="35"/>
      <c r="TZ152" s="35"/>
      <c r="UA152" s="35"/>
      <c r="UB152" s="35"/>
      <c r="UC152" s="35"/>
      <c r="UD152" s="35"/>
      <c r="UE152" s="35"/>
      <c r="UF152" s="35"/>
      <c r="UG152" s="35"/>
      <c r="UH152" s="35"/>
      <c r="UI152" s="35"/>
      <c r="UJ152" s="35"/>
      <c r="UK152" s="35"/>
      <c r="UL152" s="35"/>
      <c r="UM152" s="35"/>
      <c r="UN152" s="35"/>
      <c r="UO152" s="35"/>
      <c r="UP152" s="35"/>
      <c r="UQ152" s="35"/>
      <c r="UR152" s="35"/>
      <c r="US152" s="35"/>
      <c r="UT152" s="35"/>
      <c r="UU152" s="35"/>
      <c r="UV152" s="35"/>
      <c r="UW152" s="35"/>
      <c r="UX152" s="35"/>
      <c r="UY152" s="35"/>
      <c r="UZ152" s="35"/>
      <c r="VA152" s="35"/>
      <c r="VB152" s="35"/>
      <c r="VC152" s="35"/>
      <c r="VD152" s="35"/>
      <c r="VE152" s="35"/>
      <c r="VF152" s="35"/>
      <c r="VG152" s="35"/>
      <c r="VH152" s="35"/>
      <c r="VI152" s="35"/>
      <c r="VJ152" s="35"/>
      <c r="VK152" s="35"/>
      <c r="VL152" s="35"/>
      <c r="VM152" s="35"/>
      <c r="VN152" s="35"/>
      <c r="VO152" s="35"/>
      <c r="VP152" s="35"/>
      <c r="VQ152" s="35"/>
      <c r="VR152" s="35"/>
      <c r="VS152" s="35"/>
      <c r="VT152" s="35"/>
      <c r="VU152" s="35"/>
      <c r="VV152" s="35"/>
      <c r="VW152" s="35"/>
      <c r="VX152" s="35"/>
      <c r="VY152" s="35"/>
      <c r="VZ152" s="35"/>
      <c r="WA152" s="35"/>
      <c r="WB152" s="35"/>
      <c r="WC152" s="35"/>
      <c r="WD152" s="35"/>
      <c r="WE152" s="35"/>
      <c r="WF152" s="35"/>
      <c r="WG152" s="35"/>
      <c r="WH152" s="35"/>
      <c r="WI152" s="35"/>
      <c r="WJ152" s="35"/>
      <c r="WK152" s="35"/>
      <c r="WL152" s="35"/>
      <c r="WM152" s="35"/>
      <c r="WN152" s="35"/>
      <c r="WO152" s="35"/>
      <c r="WP152" s="35"/>
      <c r="WQ152" s="35"/>
      <c r="WR152" s="35"/>
      <c r="WS152" s="35"/>
      <c r="WT152" s="35"/>
      <c r="WU152" s="35"/>
      <c r="WV152" s="35"/>
      <c r="WW152" s="35"/>
      <c r="WX152" s="35"/>
      <c r="WY152" s="35"/>
      <c r="WZ152" s="35"/>
      <c r="XA152" s="35"/>
      <c r="XB152" s="35"/>
      <c r="XC152" s="35"/>
      <c r="XD152" s="35"/>
      <c r="XE152" s="35"/>
      <c r="XF152" s="35"/>
      <c r="XG152" s="35"/>
      <c r="XH152" s="35"/>
      <c r="XI152" s="35"/>
      <c r="XJ152" s="35"/>
      <c r="XK152" s="35"/>
      <c r="XL152" s="35"/>
      <c r="XM152" s="35"/>
      <c r="XN152" s="35"/>
      <c r="XO152" s="35"/>
      <c r="XP152" s="35"/>
      <c r="XQ152" s="35"/>
      <c r="XR152" s="35"/>
      <c r="XS152" s="35"/>
      <c r="XT152" s="35"/>
      <c r="XU152" s="35"/>
      <c r="XV152" s="35"/>
      <c r="XW152" s="35"/>
      <c r="XX152" s="35"/>
      <c r="XY152" s="35"/>
      <c r="XZ152" s="35"/>
      <c r="YA152" s="35"/>
      <c r="YB152" s="35"/>
      <c r="YC152" s="35"/>
      <c r="YD152" s="35"/>
      <c r="YE152" s="35"/>
      <c r="YF152" s="35"/>
      <c r="YG152" s="35"/>
      <c r="YH152" s="35">
        <v>70</v>
      </c>
      <c r="YI152" s="35"/>
      <c r="YJ152" s="35"/>
      <c r="YK152" s="35"/>
      <c r="YL152" s="35"/>
      <c r="YM152" s="35"/>
      <c r="YN152" s="35"/>
      <c r="YO152" s="35"/>
      <c r="YP152" s="35"/>
      <c r="YQ152" s="35"/>
      <c r="YR152" s="35"/>
      <c r="YS152" s="35"/>
      <c r="YT152" s="35"/>
      <c r="YU152" s="35"/>
      <c r="YV152" s="35"/>
      <c r="YW152" s="35"/>
      <c r="YX152" s="35"/>
      <c r="YY152" s="35"/>
      <c r="YZ152" s="35"/>
      <c r="ZA152" s="35"/>
      <c r="ZB152" s="35"/>
      <c r="ZC152" s="35"/>
      <c r="ZD152" s="35"/>
      <c r="ZE152" s="35"/>
      <c r="ZF152" s="35"/>
      <c r="ZG152" s="35"/>
      <c r="ZH152" s="35"/>
      <c r="ZI152" s="35"/>
      <c r="ZJ152" s="35"/>
      <c r="ZK152" s="35"/>
      <c r="ZL152" s="35"/>
      <c r="ZM152" s="35"/>
      <c r="ZN152" s="35"/>
      <c r="ZO152" s="35"/>
      <c r="ZP152" s="35"/>
      <c r="ZQ152" s="35"/>
      <c r="ZR152" s="35"/>
      <c r="ZS152" s="35"/>
      <c r="ZT152" s="35"/>
      <c r="ZU152" s="35"/>
      <c r="ZV152" s="35"/>
      <c r="ZW152" s="35"/>
      <c r="ZX152" s="35"/>
      <c r="ZY152" s="35"/>
      <c r="ZZ152" s="35"/>
      <c r="AAA152" s="35"/>
      <c r="AAB152" s="35"/>
      <c r="AAC152" s="35"/>
      <c r="AAD152" s="35"/>
      <c r="AAE152" s="35"/>
      <c r="AAF152" s="35"/>
      <c r="AAG152" s="35"/>
      <c r="AAH152" s="35"/>
      <c r="AAI152" s="35"/>
      <c r="AAJ152" s="35"/>
      <c r="AAK152" s="35"/>
      <c r="AAL152" s="35"/>
      <c r="AAM152" s="35"/>
      <c r="AAN152" s="35"/>
      <c r="AAO152" s="35"/>
      <c r="AAP152" s="35"/>
      <c r="AAQ152" s="35"/>
      <c r="AAR152" s="35"/>
      <c r="AAS152" s="35"/>
      <c r="AAT152" s="35"/>
      <c r="AAU152" s="35"/>
      <c r="AAV152" s="35"/>
      <c r="AAW152" s="35"/>
      <c r="AAX152" s="35"/>
      <c r="AAY152" s="35"/>
      <c r="AAZ152" s="35"/>
      <c r="ABA152" s="35"/>
      <c r="ABB152" s="35"/>
      <c r="ABC152" s="35"/>
      <c r="ABD152" s="35"/>
      <c r="ABE152" s="35"/>
      <c r="ABF152" s="35"/>
      <c r="ABG152" s="35"/>
      <c r="ABH152" s="35"/>
      <c r="ABI152" s="35"/>
      <c r="ABJ152" s="35"/>
      <c r="ABK152" s="35"/>
      <c r="ABL152" s="35"/>
      <c r="ABM152" s="35"/>
      <c r="ABN152" s="35"/>
      <c r="ABO152" s="35"/>
      <c r="ABP152" s="35"/>
      <c r="ABQ152" s="35"/>
      <c r="ABR152" s="35"/>
      <c r="ABS152" s="35"/>
      <c r="ABT152" s="35"/>
      <c r="ABU152" s="35"/>
      <c r="ABV152" s="35"/>
      <c r="ABW152" s="35"/>
      <c r="ABX152" s="35"/>
      <c r="ABY152" s="35"/>
      <c r="ABZ152" s="35"/>
      <c r="ACA152" s="35"/>
      <c r="ACB152" s="35"/>
      <c r="ACC152" s="35"/>
      <c r="ACD152" s="35"/>
      <c r="ACE152" s="35"/>
      <c r="ACF152" s="35"/>
      <c r="ACG152" s="35"/>
      <c r="ACH152" s="35"/>
      <c r="ACI152" s="35"/>
      <c r="ACJ152" s="35"/>
      <c r="ACK152" s="35"/>
      <c r="ACL152" s="35"/>
      <c r="ACM152" s="35"/>
      <c r="ACN152" s="35"/>
      <c r="ACO152" s="35"/>
      <c r="ACP152" s="35"/>
      <c r="ACQ152" s="35">
        <v>40</v>
      </c>
      <c r="ACR152" s="35"/>
      <c r="ACS152" s="35"/>
      <c r="ACT152" s="35"/>
      <c r="ACU152" s="35"/>
      <c r="ACV152" s="35"/>
      <c r="ACW152" s="35"/>
      <c r="ACX152" s="35"/>
      <c r="ACY152" s="35"/>
      <c r="ACZ152" s="35"/>
      <c r="ADA152" s="35"/>
      <c r="ADB152" s="35"/>
      <c r="ADC152" s="35"/>
      <c r="ADD152" s="35"/>
      <c r="ADE152" s="35"/>
      <c r="ADF152" s="35"/>
      <c r="ADG152" s="35"/>
      <c r="ADH152" s="35"/>
      <c r="ADI152" s="35"/>
      <c r="ADJ152" s="35"/>
      <c r="ADK152" s="35"/>
      <c r="ADL152" s="35"/>
      <c r="ADM152" s="35"/>
      <c r="ADN152" s="35"/>
      <c r="ADO152" s="35"/>
      <c r="ADP152" s="35"/>
      <c r="ADQ152" s="35"/>
      <c r="ADR152" s="35"/>
      <c r="ADS152" s="35"/>
      <c r="ADT152" s="35"/>
      <c r="ADU152" s="35"/>
      <c r="ADV152" s="35"/>
      <c r="ADW152" s="35"/>
      <c r="ADX152" s="35"/>
      <c r="ADY152" s="26">
        <f t="shared" si="7"/>
        <v>0</v>
      </c>
      <c r="ADZ152" s="5"/>
    </row>
    <row r="153" spans="1:806" s="33" customFormat="1" x14ac:dyDescent="0.2">
      <c r="A153" s="51" t="s">
        <v>12</v>
      </c>
      <c r="B153" s="65">
        <f t="shared" si="6"/>
        <v>10</v>
      </c>
      <c r="C153" s="57">
        <v>10</v>
      </c>
      <c r="D153" s="59">
        <v>44824</v>
      </c>
      <c r="E153" s="67">
        <v>41.29</v>
      </c>
      <c r="F153" s="67">
        <f t="shared" si="5"/>
        <v>412.9</v>
      </c>
      <c r="G153" s="6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15"/>
      <c r="BF153" s="15"/>
      <c r="BG153" s="136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35"/>
      <c r="BW153" s="35"/>
      <c r="BX153" s="35"/>
      <c r="BY153" s="35"/>
      <c r="BZ153" s="35"/>
      <c r="CA153" s="35"/>
      <c r="CB153" s="35"/>
      <c r="CC153" s="35"/>
      <c r="CD153" s="35"/>
      <c r="CE153" s="35"/>
      <c r="CF153" s="35"/>
      <c r="CG153" s="35"/>
      <c r="CH153" s="35"/>
      <c r="CI153" s="35"/>
      <c r="CJ153" s="35"/>
      <c r="CK153" s="35"/>
      <c r="CL153" s="35"/>
      <c r="CM153" s="35"/>
      <c r="CN153" s="35"/>
      <c r="CO153" s="35"/>
      <c r="CP153" s="35"/>
      <c r="CQ153" s="35"/>
      <c r="CR153" s="35"/>
      <c r="CS153" s="35"/>
      <c r="CT153" s="35"/>
      <c r="CU153" s="35"/>
      <c r="CV153" s="35"/>
      <c r="CW153" s="35"/>
      <c r="CX153" s="35"/>
      <c r="CY153" s="35"/>
      <c r="CZ153" s="35"/>
      <c r="DA153" s="35"/>
      <c r="DB153" s="35"/>
      <c r="DC153" s="35"/>
      <c r="DD153" s="35"/>
      <c r="DE153" s="35"/>
      <c r="DF153" s="35"/>
      <c r="DG153" s="35"/>
      <c r="DH153" s="35"/>
      <c r="DI153" s="35"/>
      <c r="DJ153" s="35"/>
      <c r="DK153" s="35"/>
      <c r="DL153" s="35"/>
      <c r="DM153" s="35"/>
      <c r="DN153" s="35"/>
      <c r="DO153" s="35"/>
      <c r="DP153" s="35"/>
      <c r="DQ153" s="35"/>
      <c r="DR153" s="35"/>
      <c r="DS153" s="35"/>
      <c r="DT153" s="35"/>
      <c r="DU153" s="35"/>
      <c r="DV153" s="35"/>
      <c r="DW153" s="35"/>
      <c r="DX153" s="35"/>
      <c r="DY153" s="35"/>
      <c r="DZ153" s="35"/>
      <c r="EA153" s="35"/>
      <c r="EB153" s="35"/>
      <c r="EC153" s="35"/>
      <c r="ED153" s="35"/>
      <c r="EE153" s="35"/>
      <c r="EF153" s="35"/>
      <c r="EG153" s="35"/>
      <c r="EH153" s="35"/>
      <c r="EI153" s="35"/>
      <c r="EJ153" s="35"/>
      <c r="EK153" s="35"/>
      <c r="EL153" s="35"/>
      <c r="EM153" s="35"/>
      <c r="EN153" s="35"/>
      <c r="EO153" s="35"/>
      <c r="EP153" s="35"/>
      <c r="EQ153" s="35"/>
      <c r="ER153" s="35"/>
      <c r="ES153" s="35"/>
      <c r="ET153" s="35"/>
      <c r="EU153" s="35"/>
      <c r="EV153" s="35"/>
      <c r="EW153" s="35"/>
      <c r="EX153" s="35"/>
      <c r="EY153" s="35"/>
      <c r="EZ153" s="35"/>
      <c r="FA153" s="35"/>
      <c r="FB153" s="35"/>
      <c r="FC153" s="35">
        <v>10</v>
      </c>
      <c r="FD153" s="35"/>
      <c r="FE153" s="35">
        <v>10</v>
      </c>
      <c r="FF153" s="35"/>
      <c r="FG153" s="35">
        <v>10</v>
      </c>
      <c r="FH153" s="35"/>
      <c r="FI153" s="35"/>
      <c r="FJ153" s="35"/>
      <c r="FK153" s="35"/>
      <c r="FL153" s="35"/>
      <c r="FM153" s="35"/>
      <c r="FN153" s="35"/>
      <c r="FO153" s="35"/>
      <c r="FP153" s="35"/>
      <c r="FQ153" s="35"/>
      <c r="FR153" s="35"/>
      <c r="FS153" s="35"/>
      <c r="FT153" s="35"/>
      <c r="FU153" s="35"/>
      <c r="FV153" s="35"/>
      <c r="FW153" s="35"/>
      <c r="FX153" s="35"/>
      <c r="FY153" s="35"/>
      <c r="FZ153" s="35"/>
      <c r="GA153" s="35"/>
      <c r="GB153" s="35"/>
      <c r="GC153" s="35"/>
      <c r="GD153" s="35">
        <v>10</v>
      </c>
      <c r="GE153" s="35"/>
      <c r="GF153" s="35"/>
      <c r="GG153" s="35"/>
      <c r="GH153" s="35"/>
      <c r="GI153" s="35"/>
      <c r="GJ153" s="35"/>
      <c r="GK153" s="35"/>
      <c r="GL153" s="35"/>
      <c r="GM153" s="35"/>
      <c r="GN153" s="35"/>
      <c r="GO153" s="35"/>
      <c r="GP153" s="35"/>
      <c r="GQ153" s="35"/>
      <c r="GR153" s="35"/>
      <c r="GS153" s="35"/>
      <c r="GT153" s="35"/>
      <c r="GU153" s="35"/>
      <c r="GV153" s="35"/>
      <c r="GW153" s="35"/>
      <c r="GX153" s="35"/>
      <c r="GY153" s="35"/>
      <c r="GZ153" s="35"/>
      <c r="HA153" s="35"/>
      <c r="HB153" s="35"/>
      <c r="HC153" s="35"/>
      <c r="HD153" s="35"/>
      <c r="HE153" s="35"/>
      <c r="HF153" s="35"/>
      <c r="HG153" s="35"/>
      <c r="HH153" s="35"/>
      <c r="HI153" s="35"/>
      <c r="HJ153" s="35"/>
      <c r="HK153" s="35"/>
      <c r="HL153" s="35"/>
      <c r="HM153" s="35"/>
      <c r="HN153" s="35"/>
      <c r="HO153" s="35"/>
      <c r="HP153" s="35"/>
      <c r="HQ153" s="35"/>
      <c r="HR153" s="35"/>
      <c r="HS153" s="35"/>
      <c r="HT153" s="35"/>
      <c r="HU153" s="35"/>
      <c r="HV153" s="35"/>
      <c r="HW153" s="35"/>
      <c r="HX153" s="35"/>
      <c r="HY153" s="35"/>
      <c r="HZ153" s="35"/>
      <c r="IA153" s="35"/>
      <c r="IB153" s="35"/>
      <c r="IC153" s="35"/>
      <c r="ID153" s="35"/>
      <c r="IE153" s="35"/>
      <c r="IF153" s="35"/>
      <c r="IG153" s="35"/>
      <c r="IH153" s="35"/>
      <c r="II153" s="35"/>
      <c r="IJ153" s="35"/>
      <c r="IK153" s="35"/>
      <c r="IL153" s="35"/>
      <c r="IM153" s="35"/>
      <c r="IN153" s="35"/>
      <c r="IO153" s="35"/>
      <c r="IP153" s="35"/>
      <c r="IQ153" s="35"/>
      <c r="IR153" s="35"/>
      <c r="IS153" s="35"/>
      <c r="IT153" s="35"/>
      <c r="IU153" s="35"/>
      <c r="IV153" s="35"/>
      <c r="IW153" s="35"/>
      <c r="IX153" s="35"/>
      <c r="IY153" s="35"/>
      <c r="IZ153" s="35"/>
      <c r="JA153" s="35"/>
      <c r="JB153" s="35"/>
      <c r="JC153" s="35"/>
      <c r="JD153" s="35"/>
      <c r="JE153" s="35"/>
      <c r="JF153" s="35"/>
      <c r="JG153" s="35"/>
      <c r="JH153" s="35"/>
      <c r="JI153" s="35"/>
      <c r="JJ153" s="35"/>
      <c r="JK153" s="35"/>
      <c r="JL153" s="35"/>
      <c r="JM153" s="35"/>
      <c r="JN153" s="35"/>
      <c r="JO153" s="35"/>
      <c r="JP153" s="35"/>
      <c r="JQ153" s="35"/>
      <c r="JR153" s="35"/>
      <c r="JS153" s="35"/>
      <c r="JT153" s="35"/>
      <c r="JU153" s="35"/>
      <c r="JV153" s="35"/>
      <c r="JW153" s="35"/>
      <c r="JX153" s="35"/>
      <c r="JY153" s="35"/>
      <c r="JZ153" s="35"/>
      <c r="KA153" s="35"/>
      <c r="KB153" s="35"/>
      <c r="KC153" s="35"/>
      <c r="KD153" s="35"/>
      <c r="KE153" s="35"/>
      <c r="KF153" s="35"/>
      <c r="KG153" s="35"/>
      <c r="KH153" s="35"/>
      <c r="KI153" s="35"/>
      <c r="KJ153" s="35"/>
      <c r="KK153" s="35"/>
      <c r="KL153" s="35"/>
      <c r="KM153" s="35"/>
      <c r="KN153" s="35"/>
      <c r="KO153" s="35"/>
      <c r="KP153" s="35"/>
      <c r="KQ153" s="35"/>
      <c r="KR153" s="35"/>
      <c r="KS153" s="35"/>
      <c r="KT153" s="35"/>
      <c r="KU153" s="35"/>
      <c r="KV153" s="35"/>
      <c r="KW153" s="35"/>
      <c r="KX153" s="35"/>
      <c r="KY153" s="35"/>
      <c r="KZ153" s="35"/>
      <c r="LA153" s="35"/>
      <c r="LB153" s="35"/>
      <c r="LC153" s="35"/>
      <c r="LD153" s="35"/>
      <c r="LE153" s="35"/>
      <c r="LF153" s="35"/>
      <c r="LG153" s="35"/>
      <c r="LH153" s="35"/>
      <c r="LI153" s="35"/>
      <c r="LJ153" s="35"/>
      <c r="LK153" s="35"/>
      <c r="LL153" s="35"/>
      <c r="LM153" s="35"/>
      <c r="LN153" s="35"/>
      <c r="LO153" s="35"/>
      <c r="LP153" s="35"/>
      <c r="LQ153" s="35"/>
      <c r="LR153" s="35"/>
      <c r="LS153" s="35"/>
      <c r="LT153" s="35"/>
      <c r="LU153" s="35"/>
      <c r="LV153" s="35"/>
      <c r="LW153" s="35"/>
      <c r="LX153" s="35"/>
      <c r="LY153" s="35"/>
      <c r="LZ153" s="35"/>
      <c r="MA153" s="35"/>
      <c r="MB153" s="35"/>
      <c r="MC153" s="35"/>
      <c r="MD153" s="35"/>
      <c r="ME153" s="35"/>
      <c r="MF153" s="35"/>
      <c r="MG153" s="35"/>
      <c r="MH153" s="35"/>
      <c r="MI153" s="35"/>
      <c r="MJ153" s="35"/>
      <c r="MK153" s="35"/>
      <c r="ML153" s="35"/>
      <c r="MM153" s="35"/>
      <c r="MN153" s="35"/>
      <c r="MO153" s="35"/>
      <c r="MP153" s="35"/>
      <c r="MQ153" s="35"/>
      <c r="MR153" s="35"/>
      <c r="MS153" s="35"/>
      <c r="MT153" s="35"/>
      <c r="MU153" s="35"/>
      <c r="MV153" s="35"/>
      <c r="MW153" s="35"/>
      <c r="MX153" s="35"/>
      <c r="MY153" s="35"/>
      <c r="MZ153" s="35"/>
      <c r="NA153" s="35"/>
      <c r="NB153" s="35"/>
      <c r="NC153" s="35"/>
      <c r="ND153" s="35"/>
      <c r="NE153" s="35"/>
      <c r="NF153" s="35"/>
      <c r="NG153" s="35"/>
      <c r="NH153" s="35"/>
      <c r="NI153" s="35"/>
      <c r="NJ153" s="35"/>
      <c r="NK153" s="35"/>
      <c r="NL153" s="35"/>
      <c r="NM153" s="35"/>
      <c r="NN153" s="35"/>
      <c r="NO153" s="35"/>
      <c r="NP153" s="35"/>
      <c r="NQ153" s="35"/>
      <c r="NR153" s="35"/>
      <c r="NS153" s="35"/>
      <c r="NT153" s="35"/>
      <c r="NU153" s="35"/>
      <c r="NV153" s="35"/>
      <c r="NW153" s="35"/>
      <c r="NX153" s="35"/>
      <c r="NY153" s="35"/>
      <c r="NZ153" s="35"/>
      <c r="OA153" s="35"/>
      <c r="OB153" s="35"/>
      <c r="OC153" s="35"/>
      <c r="OD153" s="35"/>
      <c r="OE153" s="35"/>
      <c r="OF153" s="35"/>
      <c r="OG153" s="35"/>
      <c r="OH153" s="35"/>
      <c r="OI153" s="35"/>
      <c r="OJ153" s="35"/>
      <c r="OK153" s="35"/>
      <c r="OL153" s="35"/>
      <c r="OM153" s="35"/>
      <c r="ON153" s="35"/>
      <c r="OO153" s="35"/>
      <c r="OP153" s="35"/>
      <c r="OQ153" s="35"/>
      <c r="OR153" s="35"/>
      <c r="OS153" s="35"/>
      <c r="OT153" s="35"/>
      <c r="OU153" s="35"/>
      <c r="OV153" s="35"/>
      <c r="OW153" s="35"/>
      <c r="OX153" s="35"/>
      <c r="OY153" s="35"/>
      <c r="OZ153" s="35"/>
      <c r="PA153" s="35"/>
      <c r="PB153" s="35"/>
      <c r="PC153" s="35"/>
      <c r="PD153" s="35"/>
      <c r="PE153" s="35"/>
      <c r="PF153" s="35"/>
      <c r="PG153" s="35"/>
      <c r="PH153" s="35"/>
      <c r="PI153" s="35"/>
      <c r="PJ153" s="35"/>
      <c r="PK153" s="35"/>
      <c r="PL153" s="35"/>
      <c r="PM153" s="35"/>
      <c r="PN153" s="35"/>
      <c r="PO153" s="35"/>
      <c r="PP153" s="35"/>
      <c r="PQ153" s="35"/>
      <c r="PR153" s="35"/>
      <c r="PS153" s="35"/>
      <c r="PT153" s="35"/>
      <c r="PU153" s="35"/>
      <c r="PV153" s="35"/>
      <c r="PW153" s="35"/>
      <c r="PX153" s="35"/>
      <c r="PY153" s="35"/>
      <c r="PZ153" s="35"/>
      <c r="QA153" s="35"/>
      <c r="QB153" s="35"/>
      <c r="QC153" s="35"/>
      <c r="QD153" s="35"/>
      <c r="QE153" s="35"/>
      <c r="QF153" s="35"/>
      <c r="QG153" s="35"/>
      <c r="QH153" s="35"/>
      <c r="QI153" s="35"/>
      <c r="QJ153" s="35"/>
      <c r="QK153" s="35"/>
      <c r="QL153" s="35"/>
      <c r="QM153" s="35"/>
      <c r="QN153" s="35"/>
      <c r="QO153" s="35"/>
      <c r="QP153" s="35"/>
      <c r="QQ153" s="35"/>
      <c r="QR153" s="35"/>
      <c r="QS153" s="35"/>
      <c r="QT153" s="35"/>
      <c r="QU153" s="35"/>
      <c r="QV153" s="35"/>
      <c r="QW153" s="35"/>
      <c r="QX153" s="35"/>
      <c r="QY153" s="35"/>
      <c r="QZ153" s="35"/>
      <c r="RA153" s="35"/>
      <c r="RB153" s="35"/>
      <c r="RC153" s="35"/>
      <c r="RD153" s="35"/>
      <c r="RE153" s="35"/>
      <c r="RF153" s="35"/>
      <c r="RG153" s="35"/>
      <c r="RH153" s="35"/>
      <c r="RI153" s="35"/>
      <c r="RJ153" s="35"/>
      <c r="RK153" s="35"/>
      <c r="RL153" s="35"/>
      <c r="RM153" s="35"/>
      <c r="RN153" s="35"/>
      <c r="RO153" s="35"/>
      <c r="RP153" s="35"/>
      <c r="RQ153" s="35"/>
      <c r="RR153" s="35"/>
      <c r="RS153" s="35"/>
      <c r="RT153" s="35"/>
      <c r="RU153" s="35"/>
      <c r="RV153" s="35"/>
      <c r="RW153" s="35"/>
      <c r="RX153" s="35"/>
      <c r="RY153" s="35"/>
      <c r="RZ153" s="35"/>
      <c r="SA153" s="35"/>
      <c r="SB153" s="35"/>
      <c r="SC153" s="35"/>
      <c r="SD153" s="35"/>
      <c r="SE153" s="35"/>
      <c r="SF153" s="35"/>
      <c r="SG153" s="35"/>
      <c r="SH153" s="35"/>
      <c r="SI153" s="35"/>
      <c r="SJ153" s="35"/>
      <c r="SK153" s="35"/>
      <c r="SL153" s="35"/>
      <c r="SM153" s="35"/>
      <c r="SN153" s="35"/>
      <c r="SO153" s="35"/>
      <c r="SP153" s="35"/>
      <c r="SQ153" s="35"/>
      <c r="SR153" s="35"/>
      <c r="SS153" s="35"/>
      <c r="ST153" s="35"/>
      <c r="SU153" s="35"/>
      <c r="SV153" s="35"/>
      <c r="SW153" s="35"/>
      <c r="SX153" s="35"/>
      <c r="SY153" s="35"/>
      <c r="SZ153" s="35"/>
      <c r="TA153" s="35"/>
      <c r="TB153" s="35"/>
      <c r="TC153" s="35"/>
      <c r="TD153" s="35"/>
      <c r="TE153" s="35"/>
      <c r="TF153" s="35"/>
      <c r="TG153" s="35"/>
      <c r="TH153" s="35"/>
      <c r="TI153" s="35"/>
      <c r="TJ153" s="35"/>
      <c r="TK153" s="35"/>
      <c r="TL153" s="35"/>
      <c r="TM153" s="35"/>
      <c r="TN153" s="35"/>
      <c r="TO153" s="35"/>
      <c r="TP153" s="35"/>
      <c r="TQ153" s="35"/>
      <c r="TR153" s="35"/>
      <c r="TS153" s="35"/>
      <c r="TT153" s="35"/>
      <c r="TU153" s="35"/>
      <c r="TV153" s="35"/>
      <c r="TW153" s="35"/>
      <c r="TX153" s="35"/>
      <c r="TY153" s="35"/>
      <c r="TZ153" s="35"/>
      <c r="UA153" s="35"/>
      <c r="UB153" s="35"/>
      <c r="UC153" s="35"/>
      <c r="UD153" s="35"/>
      <c r="UE153" s="35"/>
      <c r="UF153" s="35"/>
      <c r="UG153" s="35"/>
      <c r="UH153" s="35"/>
      <c r="UI153" s="35"/>
      <c r="UJ153" s="35"/>
      <c r="UK153" s="35"/>
      <c r="UL153" s="35"/>
      <c r="UM153" s="35"/>
      <c r="UN153" s="35"/>
      <c r="UO153" s="35"/>
      <c r="UP153" s="35"/>
      <c r="UQ153" s="35"/>
      <c r="UR153" s="35"/>
      <c r="US153" s="35"/>
      <c r="UT153" s="35"/>
      <c r="UU153" s="35"/>
      <c r="UV153" s="35"/>
      <c r="UW153" s="35"/>
      <c r="UX153" s="35"/>
      <c r="UY153" s="35"/>
      <c r="UZ153" s="35"/>
      <c r="VA153" s="35"/>
      <c r="VB153" s="35"/>
      <c r="VC153" s="35"/>
      <c r="VD153" s="35"/>
      <c r="VE153" s="35"/>
      <c r="VF153" s="35"/>
      <c r="VG153" s="35"/>
      <c r="VH153" s="35"/>
      <c r="VI153" s="35"/>
      <c r="VJ153" s="35"/>
      <c r="VK153" s="35"/>
      <c r="VL153" s="35"/>
      <c r="VM153" s="35"/>
      <c r="VN153" s="35"/>
      <c r="VO153" s="35"/>
      <c r="VP153" s="35"/>
      <c r="VQ153" s="35"/>
      <c r="VR153" s="35"/>
      <c r="VS153" s="35"/>
      <c r="VT153" s="35"/>
      <c r="VU153" s="35"/>
      <c r="VV153" s="35"/>
      <c r="VW153" s="35"/>
      <c r="VX153" s="35"/>
      <c r="VY153" s="35"/>
      <c r="VZ153" s="35"/>
      <c r="WA153" s="35"/>
      <c r="WB153" s="35"/>
      <c r="WC153" s="35"/>
      <c r="WD153" s="35"/>
      <c r="WE153" s="35"/>
      <c r="WF153" s="35"/>
      <c r="WG153" s="35"/>
      <c r="WH153" s="35"/>
      <c r="WI153" s="35"/>
      <c r="WJ153" s="35"/>
      <c r="WK153" s="35">
        <v>10</v>
      </c>
      <c r="WL153" s="35"/>
      <c r="WM153" s="35"/>
      <c r="WN153" s="35"/>
      <c r="WO153" s="35"/>
      <c r="WP153" s="35"/>
      <c r="WQ153" s="35"/>
      <c r="WR153" s="35"/>
      <c r="WS153" s="35"/>
      <c r="WT153" s="35"/>
      <c r="WU153" s="35"/>
      <c r="WV153" s="35"/>
      <c r="WW153" s="35"/>
      <c r="WX153" s="35"/>
      <c r="WY153" s="35"/>
      <c r="WZ153" s="35"/>
      <c r="XA153" s="35"/>
      <c r="XB153" s="35"/>
      <c r="XC153" s="35"/>
      <c r="XD153" s="35"/>
      <c r="XE153" s="35"/>
      <c r="XF153" s="35"/>
      <c r="XG153" s="35"/>
      <c r="XH153" s="35"/>
      <c r="XI153" s="35"/>
      <c r="XJ153" s="35"/>
      <c r="XK153" s="35"/>
      <c r="XL153" s="35"/>
      <c r="XM153" s="35"/>
      <c r="XN153" s="35"/>
      <c r="XO153" s="35"/>
      <c r="XP153" s="35"/>
      <c r="XQ153" s="35"/>
      <c r="XR153" s="35"/>
      <c r="XS153" s="35"/>
      <c r="XT153" s="35"/>
      <c r="XU153" s="35"/>
      <c r="XV153" s="35"/>
      <c r="XW153" s="35"/>
      <c r="XX153" s="35"/>
      <c r="XY153" s="35"/>
      <c r="XZ153" s="35"/>
      <c r="YA153" s="35"/>
      <c r="YB153" s="35"/>
      <c r="YC153" s="35"/>
      <c r="YD153" s="35"/>
      <c r="YE153" s="35"/>
      <c r="YF153" s="35"/>
      <c r="YG153" s="35"/>
      <c r="YH153" s="35"/>
      <c r="YI153" s="35"/>
      <c r="YJ153" s="35"/>
      <c r="YK153" s="35"/>
      <c r="YL153" s="35"/>
      <c r="YM153" s="35"/>
      <c r="YN153" s="35"/>
      <c r="YO153" s="35"/>
      <c r="YP153" s="35"/>
      <c r="YQ153" s="35"/>
      <c r="YR153" s="35"/>
      <c r="YS153" s="35"/>
      <c r="YT153" s="35"/>
      <c r="YU153" s="35"/>
      <c r="YV153" s="35"/>
      <c r="YW153" s="35"/>
      <c r="YX153" s="35"/>
      <c r="YY153" s="35"/>
      <c r="YZ153" s="35"/>
      <c r="ZA153" s="35"/>
      <c r="ZB153" s="35"/>
      <c r="ZC153" s="35"/>
      <c r="ZD153" s="35"/>
      <c r="ZE153" s="35"/>
      <c r="ZF153" s="35"/>
      <c r="ZG153" s="35"/>
      <c r="ZH153" s="35"/>
      <c r="ZI153" s="35"/>
      <c r="ZJ153" s="35"/>
      <c r="ZK153" s="35"/>
      <c r="ZL153" s="35"/>
      <c r="ZM153" s="35"/>
      <c r="ZN153" s="35"/>
      <c r="ZO153" s="35"/>
      <c r="ZP153" s="35"/>
      <c r="ZQ153" s="35"/>
      <c r="ZR153" s="35"/>
      <c r="ZS153" s="35">
        <v>20</v>
      </c>
      <c r="ZT153" s="35"/>
      <c r="ZU153" s="35"/>
      <c r="ZV153" s="35"/>
      <c r="ZW153" s="35"/>
      <c r="ZX153" s="35"/>
      <c r="ZY153" s="35"/>
      <c r="ZZ153" s="35"/>
      <c r="AAA153" s="35"/>
      <c r="AAB153" s="35"/>
      <c r="AAC153" s="35"/>
      <c r="AAD153" s="35"/>
      <c r="AAE153" s="35"/>
      <c r="AAF153" s="35"/>
      <c r="AAG153" s="35"/>
      <c r="AAH153" s="35"/>
      <c r="AAI153" s="35"/>
      <c r="AAJ153" s="35"/>
      <c r="AAK153" s="35"/>
      <c r="AAL153" s="35"/>
      <c r="AAM153" s="35"/>
      <c r="AAN153" s="35"/>
      <c r="AAO153" s="35"/>
      <c r="AAP153" s="35"/>
      <c r="AAQ153" s="35"/>
      <c r="AAR153" s="35"/>
      <c r="AAS153" s="35"/>
      <c r="AAT153" s="35"/>
      <c r="AAU153" s="35"/>
      <c r="AAV153" s="35"/>
      <c r="AAW153" s="35"/>
      <c r="AAX153" s="35"/>
      <c r="AAY153" s="35"/>
      <c r="AAZ153" s="35"/>
      <c r="ABA153" s="35"/>
      <c r="ABB153" s="35"/>
      <c r="ABC153" s="35"/>
      <c r="ABD153" s="35"/>
      <c r="ABE153" s="35"/>
      <c r="ABF153" s="35"/>
      <c r="ABG153" s="35"/>
      <c r="ABH153" s="35"/>
      <c r="ABI153" s="35"/>
      <c r="ABJ153" s="35"/>
      <c r="ABK153" s="35"/>
      <c r="ABL153" s="35"/>
      <c r="ABM153" s="35"/>
      <c r="ABN153" s="35"/>
      <c r="ABO153" s="35"/>
      <c r="ABP153" s="35"/>
      <c r="ABQ153" s="35"/>
      <c r="ABR153" s="35"/>
      <c r="ABS153" s="35"/>
      <c r="ABT153" s="35"/>
      <c r="ABU153" s="35"/>
      <c r="ABV153" s="35"/>
      <c r="ABW153" s="35"/>
      <c r="ABX153" s="35"/>
      <c r="ABY153" s="35"/>
      <c r="ABZ153" s="35"/>
      <c r="ACA153" s="35"/>
      <c r="ACB153" s="35"/>
      <c r="ACC153" s="35"/>
      <c r="ACD153" s="35"/>
      <c r="ACE153" s="35"/>
      <c r="ACF153" s="35"/>
      <c r="ACG153" s="35"/>
      <c r="ACH153" s="35"/>
      <c r="ACI153" s="35"/>
      <c r="ACJ153" s="35"/>
      <c r="ACK153" s="35"/>
      <c r="ACL153" s="35"/>
      <c r="ACM153" s="35"/>
      <c r="ACN153" s="35"/>
      <c r="ACO153" s="35"/>
      <c r="ACP153" s="35"/>
      <c r="ACQ153" s="35"/>
      <c r="ACR153" s="35"/>
      <c r="ACS153" s="35"/>
      <c r="ACT153" s="35"/>
      <c r="ACU153" s="35"/>
      <c r="ACV153" s="35"/>
      <c r="ACW153" s="35"/>
      <c r="ACX153" s="35"/>
      <c r="ACY153" s="35"/>
      <c r="ACZ153" s="35"/>
      <c r="ADA153" s="35"/>
      <c r="ADB153" s="35">
        <v>10</v>
      </c>
      <c r="ADC153" s="35"/>
      <c r="ADD153" s="35"/>
      <c r="ADE153" s="35"/>
      <c r="ADF153" s="35"/>
      <c r="ADG153" s="35"/>
      <c r="ADH153" s="35"/>
      <c r="ADI153" s="35"/>
      <c r="ADJ153" s="35"/>
      <c r="ADK153" s="35"/>
      <c r="ADL153" s="35"/>
      <c r="ADM153" s="35"/>
      <c r="ADN153" s="35"/>
      <c r="ADO153" s="35"/>
      <c r="ADP153" s="35"/>
      <c r="ADQ153" s="35"/>
      <c r="ADR153" s="35"/>
      <c r="ADS153" s="35"/>
      <c r="ADT153" s="35"/>
      <c r="ADU153" s="35"/>
      <c r="ADV153" s="35"/>
      <c r="ADW153" s="35"/>
      <c r="ADX153" s="35"/>
      <c r="ADY153" s="26">
        <f t="shared" si="7"/>
        <v>0</v>
      </c>
      <c r="ADZ153" s="5"/>
    </row>
    <row r="154" spans="1:806" s="33" customFormat="1" x14ac:dyDescent="0.2">
      <c r="A154" s="51" t="s">
        <v>91</v>
      </c>
      <c r="B154" s="65">
        <f t="shared" si="6"/>
        <v>0</v>
      </c>
      <c r="C154" s="57">
        <v>10</v>
      </c>
      <c r="D154" s="59">
        <v>44672</v>
      </c>
      <c r="E154" s="67">
        <v>42.15</v>
      </c>
      <c r="F154" s="67">
        <f t="shared" si="5"/>
        <v>0</v>
      </c>
      <c r="G154" s="65"/>
      <c r="H154" s="35"/>
      <c r="I154" s="35"/>
      <c r="J154" s="35"/>
      <c r="K154" s="35">
        <v>10</v>
      </c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35"/>
      <c r="BA154" s="35"/>
      <c r="BB154" s="35"/>
      <c r="BC154" s="35"/>
      <c r="BD154" s="35"/>
      <c r="BE154" s="15"/>
      <c r="BF154" s="15"/>
      <c r="BG154" s="136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35"/>
      <c r="BW154" s="35"/>
      <c r="BX154" s="35"/>
      <c r="BY154" s="35"/>
      <c r="BZ154" s="35"/>
      <c r="CA154" s="35"/>
      <c r="CB154" s="35"/>
      <c r="CC154" s="35"/>
      <c r="CD154" s="35"/>
      <c r="CE154" s="35"/>
      <c r="CF154" s="35"/>
      <c r="CG154" s="35"/>
      <c r="CH154" s="35"/>
      <c r="CI154" s="35"/>
      <c r="CJ154" s="35"/>
      <c r="CK154" s="35"/>
      <c r="CL154" s="35"/>
      <c r="CM154" s="35"/>
      <c r="CN154" s="35"/>
      <c r="CO154" s="35"/>
      <c r="CP154" s="35"/>
      <c r="CQ154" s="35"/>
      <c r="CR154" s="35"/>
      <c r="CS154" s="35"/>
      <c r="CT154" s="35"/>
      <c r="CU154" s="35"/>
      <c r="CV154" s="35"/>
      <c r="CW154" s="35"/>
      <c r="CX154" s="35"/>
      <c r="CY154" s="35"/>
      <c r="CZ154" s="35"/>
      <c r="DA154" s="35"/>
      <c r="DB154" s="35"/>
      <c r="DC154" s="35"/>
      <c r="DD154" s="35"/>
      <c r="DE154" s="35"/>
      <c r="DF154" s="35"/>
      <c r="DG154" s="35"/>
      <c r="DH154" s="35"/>
      <c r="DI154" s="35"/>
      <c r="DJ154" s="35"/>
      <c r="DK154" s="35"/>
      <c r="DL154" s="35"/>
      <c r="DM154" s="35"/>
      <c r="DN154" s="35"/>
      <c r="DO154" s="35"/>
      <c r="DP154" s="35"/>
      <c r="DQ154" s="35"/>
      <c r="DR154" s="35"/>
      <c r="DS154" s="35"/>
      <c r="DT154" s="35"/>
      <c r="DU154" s="35"/>
      <c r="DV154" s="35"/>
      <c r="DW154" s="35"/>
      <c r="DX154" s="35"/>
      <c r="DY154" s="35"/>
      <c r="DZ154" s="35"/>
      <c r="EA154" s="35"/>
      <c r="EB154" s="35"/>
      <c r="EC154" s="35"/>
      <c r="ED154" s="35"/>
      <c r="EE154" s="35"/>
      <c r="EF154" s="35"/>
      <c r="EG154" s="35"/>
      <c r="EH154" s="35"/>
      <c r="EI154" s="35"/>
      <c r="EJ154" s="35"/>
      <c r="EK154" s="35"/>
      <c r="EL154" s="35"/>
      <c r="EM154" s="35"/>
      <c r="EN154" s="35"/>
      <c r="EO154" s="35"/>
      <c r="EP154" s="35"/>
      <c r="EQ154" s="35"/>
      <c r="ER154" s="35"/>
      <c r="ES154" s="35"/>
      <c r="ET154" s="35"/>
      <c r="EU154" s="35"/>
      <c r="EV154" s="35"/>
      <c r="EW154" s="35"/>
      <c r="EX154" s="35"/>
      <c r="EY154" s="35"/>
      <c r="EZ154" s="35"/>
      <c r="FA154" s="35"/>
      <c r="FB154" s="35"/>
      <c r="FC154" s="35"/>
      <c r="FD154" s="35"/>
      <c r="FE154" s="35"/>
      <c r="FF154" s="35"/>
      <c r="FG154" s="35"/>
      <c r="FH154" s="35"/>
      <c r="FI154" s="35"/>
      <c r="FJ154" s="35"/>
      <c r="FK154" s="35"/>
      <c r="FL154" s="35"/>
      <c r="FM154" s="35"/>
      <c r="FN154" s="35"/>
      <c r="FO154" s="35"/>
      <c r="FP154" s="35"/>
      <c r="FQ154" s="35"/>
      <c r="FR154" s="35"/>
      <c r="FS154" s="35"/>
      <c r="FT154" s="35"/>
      <c r="FU154" s="35"/>
      <c r="FV154" s="35"/>
      <c r="FW154" s="35"/>
      <c r="FX154" s="35"/>
      <c r="FY154" s="35"/>
      <c r="FZ154" s="35"/>
      <c r="GA154" s="35"/>
      <c r="GB154" s="35"/>
      <c r="GC154" s="35"/>
      <c r="GD154" s="35"/>
      <c r="GE154" s="35"/>
      <c r="GF154" s="35"/>
      <c r="GG154" s="35"/>
      <c r="GH154" s="35"/>
      <c r="GI154" s="35"/>
      <c r="GJ154" s="35"/>
      <c r="GK154" s="35"/>
      <c r="GL154" s="35"/>
      <c r="GM154" s="35"/>
      <c r="GN154" s="35"/>
      <c r="GO154" s="35"/>
      <c r="GP154" s="35"/>
      <c r="GQ154" s="35"/>
      <c r="GR154" s="35"/>
      <c r="GS154" s="35"/>
      <c r="GT154" s="35"/>
      <c r="GU154" s="35"/>
      <c r="GV154" s="35"/>
      <c r="GW154" s="35"/>
      <c r="GX154" s="35"/>
      <c r="GY154" s="35"/>
      <c r="GZ154" s="35"/>
      <c r="HA154" s="35"/>
      <c r="HB154" s="35"/>
      <c r="HC154" s="35"/>
      <c r="HD154" s="35"/>
      <c r="HE154" s="35"/>
      <c r="HF154" s="35"/>
      <c r="HG154" s="35"/>
      <c r="HH154" s="35"/>
      <c r="HI154" s="35"/>
      <c r="HJ154" s="35"/>
      <c r="HK154" s="35"/>
      <c r="HL154" s="35"/>
      <c r="HM154" s="35"/>
      <c r="HN154" s="35"/>
      <c r="HO154" s="35"/>
      <c r="HP154" s="35"/>
      <c r="HQ154" s="35"/>
      <c r="HR154" s="35"/>
      <c r="HS154" s="35"/>
      <c r="HT154" s="35"/>
      <c r="HU154" s="35"/>
      <c r="HV154" s="35"/>
      <c r="HW154" s="35"/>
      <c r="HX154" s="35"/>
      <c r="HY154" s="35"/>
      <c r="HZ154" s="35"/>
      <c r="IA154" s="35"/>
      <c r="IB154" s="35"/>
      <c r="IC154" s="35"/>
      <c r="ID154" s="35"/>
      <c r="IE154" s="35"/>
      <c r="IF154" s="35"/>
      <c r="IG154" s="35"/>
      <c r="IH154" s="35"/>
      <c r="II154" s="35"/>
      <c r="IJ154" s="35"/>
      <c r="IK154" s="35"/>
      <c r="IL154" s="35"/>
      <c r="IM154" s="35"/>
      <c r="IN154" s="35"/>
      <c r="IO154" s="35"/>
      <c r="IP154" s="35"/>
      <c r="IQ154" s="35"/>
      <c r="IR154" s="35"/>
      <c r="IS154" s="35"/>
      <c r="IT154" s="35"/>
      <c r="IU154" s="35"/>
      <c r="IV154" s="35"/>
      <c r="IW154" s="35"/>
      <c r="IX154" s="35"/>
      <c r="IY154" s="35"/>
      <c r="IZ154" s="35"/>
      <c r="JA154" s="35"/>
      <c r="JB154" s="35"/>
      <c r="JC154" s="35"/>
      <c r="JD154" s="35"/>
      <c r="JE154" s="35"/>
      <c r="JF154" s="35"/>
      <c r="JG154" s="35"/>
      <c r="JH154" s="35"/>
      <c r="JI154" s="35"/>
      <c r="JJ154" s="35"/>
      <c r="JK154" s="35"/>
      <c r="JL154" s="35"/>
      <c r="JM154" s="35"/>
      <c r="JN154" s="35"/>
      <c r="JO154" s="35"/>
      <c r="JP154" s="35"/>
      <c r="JQ154" s="35"/>
      <c r="JR154" s="35"/>
      <c r="JS154" s="35"/>
      <c r="JT154" s="35"/>
      <c r="JU154" s="35"/>
      <c r="JV154" s="35"/>
      <c r="JW154" s="35"/>
      <c r="JX154" s="35"/>
      <c r="JY154" s="35"/>
      <c r="JZ154" s="35"/>
      <c r="KA154" s="35"/>
      <c r="KB154" s="35"/>
      <c r="KC154" s="35"/>
      <c r="KD154" s="35"/>
      <c r="KE154" s="35"/>
      <c r="KF154" s="35"/>
      <c r="KG154" s="35"/>
      <c r="KH154" s="35"/>
      <c r="KI154" s="35"/>
      <c r="KJ154" s="35"/>
      <c r="KK154" s="35"/>
      <c r="KL154" s="35"/>
      <c r="KM154" s="35"/>
      <c r="KN154" s="35"/>
      <c r="KO154" s="35"/>
      <c r="KP154" s="35"/>
      <c r="KQ154" s="35"/>
      <c r="KR154" s="35"/>
      <c r="KS154" s="35"/>
      <c r="KT154" s="35"/>
      <c r="KU154" s="35"/>
      <c r="KV154" s="35"/>
      <c r="KW154" s="35"/>
      <c r="KX154" s="35"/>
      <c r="KY154" s="35"/>
      <c r="KZ154" s="35"/>
      <c r="LA154" s="35"/>
      <c r="LB154" s="35"/>
      <c r="LC154" s="35"/>
      <c r="LD154" s="35"/>
      <c r="LE154" s="35"/>
      <c r="LF154" s="35"/>
      <c r="LG154" s="35"/>
      <c r="LH154" s="35"/>
      <c r="LI154" s="35"/>
      <c r="LJ154" s="35"/>
      <c r="LK154" s="35"/>
      <c r="LL154" s="35"/>
      <c r="LM154" s="35"/>
      <c r="LN154" s="35"/>
      <c r="LO154" s="35"/>
      <c r="LP154" s="35"/>
      <c r="LQ154" s="35"/>
      <c r="LR154" s="35"/>
      <c r="LS154" s="35"/>
      <c r="LT154" s="35"/>
      <c r="LU154" s="35"/>
      <c r="LV154" s="35"/>
      <c r="LW154" s="35"/>
      <c r="LX154" s="35"/>
      <c r="LY154" s="35"/>
      <c r="LZ154" s="35"/>
      <c r="MA154" s="35"/>
      <c r="MB154" s="35"/>
      <c r="MC154" s="35"/>
      <c r="MD154" s="35"/>
      <c r="ME154" s="35"/>
      <c r="MF154" s="35"/>
      <c r="MG154" s="35"/>
      <c r="MH154" s="35"/>
      <c r="MI154" s="35"/>
      <c r="MJ154" s="35"/>
      <c r="MK154" s="35"/>
      <c r="ML154" s="35"/>
      <c r="MM154" s="35"/>
      <c r="MN154" s="35"/>
      <c r="MO154" s="35"/>
      <c r="MP154" s="35"/>
      <c r="MQ154" s="35"/>
      <c r="MR154" s="35"/>
      <c r="MS154" s="35"/>
      <c r="MT154" s="35"/>
      <c r="MU154" s="35"/>
      <c r="MV154" s="35"/>
      <c r="MW154" s="35"/>
      <c r="MX154" s="35"/>
      <c r="MY154" s="35"/>
      <c r="MZ154" s="35"/>
      <c r="NA154" s="35"/>
      <c r="NB154" s="35"/>
      <c r="NC154" s="35"/>
      <c r="ND154" s="35"/>
      <c r="NE154" s="35"/>
      <c r="NF154" s="35"/>
      <c r="NG154" s="35"/>
      <c r="NH154" s="35"/>
      <c r="NI154" s="35"/>
      <c r="NJ154" s="35"/>
      <c r="NK154" s="35"/>
      <c r="NL154" s="35"/>
      <c r="NM154" s="35"/>
      <c r="NN154" s="35"/>
      <c r="NO154" s="35"/>
      <c r="NP154" s="35"/>
      <c r="NQ154" s="35"/>
      <c r="NR154" s="35"/>
      <c r="NS154" s="35"/>
      <c r="NT154" s="35"/>
      <c r="NU154" s="35"/>
      <c r="NV154" s="35"/>
      <c r="NW154" s="35"/>
      <c r="NX154" s="35"/>
      <c r="NY154" s="35"/>
      <c r="NZ154" s="35"/>
      <c r="OA154" s="35"/>
      <c r="OB154" s="35"/>
      <c r="OC154" s="35"/>
      <c r="OD154" s="35"/>
      <c r="OE154" s="35"/>
      <c r="OF154" s="35"/>
      <c r="OG154" s="35"/>
      <c r="OH154" s="35"/>
      <c r="OI154" s="35"/>
      <c r="OJ154" s="35"/>
      <c r="OK154" s="35"/>
      <c r="OL154" s="35"/>
      <c r="OM154" s="35"/>
      <c r="ON154" s="35"/>
      <c r="OO154" s="35"/>
      <c r="OP154" s="35"/>
      <c r="OQ154" s="35"/>
      <c r="OR154" s="35"/>
      <c r="OS154" s="35"/>
      <c r="OT154" s="35"/>
      <c r="OU154" s="35"/>
      <c r="OV154" s="35"/>
      <c r="OW154" s="35"/>
      <c r="OX154" s="35"/>
      <c r="OY154" s="35"/>
      <c r="OZ154" s="35"/>
      <c r="PA154" s="35"/>
      <c r="PB154" s="35"/>
      <c r="PC154" s="35"/>
      <c r="PD154" s="35"/>
      <c r="PE154" s="35"/>
      <c r="PF154" s="35"/>
      <c r="PG154" s="35"/>
      <c r="PH154" s="35"/>
      <c r="PI154" s="35"/>
      <c r="PJ154" s="35"/>
      <c r="PK154" s="35"/>
      <c r="PL154" s="35"/>
      <c r="PM154" s="35"/>
      <c r="PN154" s="35"/>
      <c r="PO154" s="35"/>
      <c r="PP154" s="35"/>
      <c r="PQ154" s="35"/>
      <c r="PR154" s="35"/>
      <c r="PS154" s="35"/>
      <c r="PT154" s="35"/>
      <c r="PU154" s="35"/>
      <c r="PV154" s="35"/>
      <c r="PW154" s="35"/>
      <c r="PX154" s="35"/>
      <c r="PY154" s="35"/>
      <c r="PZ154" s="35"/>
      <c r="QA154" s="35"/>
      <c r="QB154" s="35"/>
      <c r="QC154" s="35"/>
      <c r="QD154" s="35"/>
      <c r="QE154" s="35"/>
      <c r="QF154" s="35"/>
      <c r="QG154" s="35"/>
      <c r="QH154" s="35"/>
      <c r="QI154" s="35"/>
      <c r="QJ154" s="35"/>
      <c r="QK154" s="35"/>
      <c r="QL154" s="35"/>
      <c r="QM154" s="35"/>
      <c r="QN154" s="35"/>
      <c r="QO154" s="35"/>
      <c r="QP154" s="35"/>
      <c r="QQ154" s="35"/>
      <c r="QR154" s="35"/>
      <c r="QS154" s="35"/>
      <c r="QT154" s="35"/>
      <c r="QU154" s="35"/>
      <c r="QV154" s="35"/>
      <c r="QW154" s="35"/>
      <c r="QX154" s="35"/>
      <c r="QY154" s="35"/>
      <c r="QZ154" s="35"/>
      <c r="RA154" s="35"/>
      <c r="RB154" s="35"/>
      <c r="RC154" s="35"/>
      <c r="RD154" s="35"/>
      <c r="RE154" s="35"/>
      <c r="RF154" s="35"/>
      <c r="RG154" s="35"/>
      <c r="RH154" s="35"/>
      <c r="RI154" s="35"/>
      <c r="RJ154" s="35"/>
      <c r="RK154" s="35"/>
      <c r="RL154" s="35"/>
      <c r="RM154" s="35"/>
      <c r="RN154" s="35"/>
      <c r="RO154" s="35"/>
      <c r="RP154" s="35"/>
      <c r="RQ154" s="35"/>
      <c r="RR154" s="35"/>
      <c r="RS154" s="35"/>
      <c r="RT154" s="35"/>
      <c r="RU154" s="35"/>
      <c r="RV154" s="35"/>
      <c r="RW154" s="35"/>
      <c r="RX154" s="35"/>
      <c r="RY154" s="35"/>
      <c r="RZ154" s="35"/>
      <c r="SA154" s="35"/>
      <c r="SB154" s="35"/>
      <c r="SC154" s="35"/>
      <c r="SD154" s="35"/>
      <c r="SE154" s="35"/>
      <c r="SF154" s="35"/>
      <c r="SG154" s="35"/>
      <c r="SH154" s="35"/>
      <c r="SI154" s="35"/>
      <c r="SJ154" s="35"/>
      <c r="SK154" s="35"/>
      <c r="SL154" s="35"/>
      <c r="SM154" s="35"/>
      <c r="SN154" s="35"/>
      <c r="SO154" s="35"/>
      <c r="SP154" s="35"/>
      <c r="SQ154" s="35"/>
      <c r="SR154" s="35"/>
      <c r="SS154" s="35"/>
      <c r="ST154" s="35"/>
      <c r="SU154" s="35"/>
      <c r="SV154" s="35"/>
      <c r="SW154" s="35"/>
      <c r="SX154" s="35"/>
      <c r="SY154" s="35"/>
      <c r="SZ154" s="35"/>
      <c r="TA154" s="35"/>
      <c r="TB154" s="35"/>
      <c r="TC154" s="35"/>
      <c r="TD154" s="35"/>
      <c r="TE154" s="35"/>
      <c r="TF154" s="35"/>
      <c r="TG154" s="35"/>
      <c r="TH154" s="35"/>
      <c r="TI154" s="35"/>
      <c r="TJ154" s="35"/>
      <c r="TK154" s="35"/>
      <c r="TL154" s="35"/>
      <c r="TM154" s="35"/>
      <c r="TN154" s="35"/>
      <c r="TO154" s="35"/>
      <c r="TP154" s="35"/>
      <c r="TQ154" s="35"/>
      <c r="TR154" s="35"/>
      <c r="TS154" s="35"/>
      <c r="TT154" s="35"/>
      <c r="TU154" s="35"/>
      <c r="TV154" s="35"/>
      <c r="TW154" s="35"/>
      <c r="TX154" s="35"/>
      <c r="TY154" s="35"/>
      <c r="TZ154" s="35"/>
      <c r="UA154" s="35"/>
      <c r="UB154" s="35"/>
      <c r="UC154" s="35"/>
      <c r="UD154" s="35"/>
      <c r="UE154" s="35"/>
      <c r="UF154" s="35"/>
      <c r="UG154" s="35"/>
      <c r="UH154" s="35"/>
      <c r="UI154" s="35"/>
      <c r="UJ154" s="35"/>
      <c r="UK154" s="35"/>
      <c r="UL154" s="35"/>
      <c r="UM154" s="35"/>
      <c r="UN154" s="35"/>
      <c r="UO154" s="35"/>
      <c r="UP154" s="35"/>
      <c r="UQ154" s="35">
        <v>10</v>
      </c>
      <c r="UR154" s="35"/>
      <c r="US154" s="35"/>
      <c r="UT154" s="35"/>
      <c r="UU154" s="35"/>
      <c r="UV154" s="35"/>
      <c r="UW154" s="35"/>
      <c r="UX154" s="35"/>
      <c r="UY154" s="35"/>
      <c r="UZ154" s="35"/>
      <c r="VA154" s="35"/>
      <c r="VB154" s="35"/>
      <c r="VC154" s="35"/>
      <c r="VD154" s="35"/>
      <c r="VE154" s="35"/>
      <c r="VF154" s="35"/>
      <c r="VG154" s="35"/>
      <c r="VH154" s="35"/>
      <c r="VI154" s="35"/>
      <c r="VJ154" s="35"/>
      <c r="VK154" s="35"/>
      <c r="VL154" s="35"/>
      <c r="VM154" s="35"/>
      <c r="VN154" s="35"/>
      <c r="VO154" s="35"/>
      <c r="VP154" s="35"/>
      <c r="VQ154" s="35"/>
      <c r="VR154" s="35"/>
      <c r="VS154" s="35"/>
      <c r="VT154" s="35"/>
      <c r="VU154" s="35"/>
      <c r="VV154" s="35"/>
      <c r="VW154" s="35"/>
      <c r="VX154" s="35"/>
      <c r="VY154" s="35"/>
      <c r="VZ154" s="35"/>
      <c r="WA154" s="35"/>
      <c r="WB154" s="35"/>
      <c r="WC154" s="35"/>
      <c r="WD154" s="35"/>
      <c r="WE154" s="35"/>
      <c r="WF154" s="35"/>
      <c r="WG154" s="35"/>
      <c r="WH154" s="35"/>
      <c r="WI154" s="35"/>
      <c r="WJ154" s="35"/>
      <c r="WK154" s="35"/>
      <c r="WL154" s="35"/>
      <c r="WM154" s="35"/>
      <c r="WN154" s="35"/>
      <c r="WO154" s="35"/>
      <c r="WP154" s="35"/>
      <c r="WQ154" s="35"/>
      <c r="WR154" s="35"/>
      <c r="WS154" s="35"/>
      <c r="WT154" s="35"/>
      <c r="WU154" s="35"/>
      <c r="WV154" s="35"/>
      <c r="WW154" s="35"/>
      <c r="WX154" s="35"/>
      <c r="WY154" s="35"/>
      <c r="WZ154" s="35"/>
      <c r="XA154" s="35"/>
      <c r="XB154" s="35"/>
      <c r="XC154" s="35"/>
      <c r="XD154" s="35"/>
      <c r="XE154" s="35"/>
      <c r="XF154" s="35"/>
      <c r="XG154" s="35"/>
      <c r="XH154" s="35"/>
      <c r="XI154" s="35"/>
      <c r="XJ154" s="35"/>
      <c r="XK154" s="35"/>
      <c r="XL154" s="35"/>
      <c r="XM154" s="35"/>
      <c r="XN154" s="35"/>
      <c r="XO154" s="35"/>
      <c r="XP154" s="35"/>
      <c r="XQ154" s="35"/>
      <c r="XR154" s="35"/>
      <c r="XS154" s="35"/>
      <c r="XT154" s="35"/>
      <c r="XU154" s="35"/>
      <c r="XV154" s="35"/>
      <c r="XW154" s="35"/>
      <c r="XX154" s="35"/>
      <c r="XY154" s="35"/>
      <c r="XZ154" s="35"/>
      <c r="YA154" s="35"/>
      <c r="YB154" s="35"/>
      <c r="YC154" s="35"/>
      <c r="YD154" s="35"/>
      <c r="YE154" s="35"/>
      <c r="YF154" s="35"/>
      <c r="YG154" s="35"/>
      <c r="YH154" s="35"/>
      <c r="YI154" s="35"/>
      <c r="YJ154" s="35"/>
      <c r="YK154" s="35"/>
      <c r="YL154" s="35"/>
      <c r="YM154" s="35"/>
      <c r="YN154" s="35"/>
      <c r="YO154" s="35"/>
      <c r="YP154" s="35"/>
      <c r="YQ154" s="35"/>
      <c r="YR154" s="35"/>
      <c r="YS154" s="35"/>
      <c r="YT154" s="35"/>
      <c r="YU154" s="35"/>
      <c r="YV154" s="35"/>
      <c r="YW154" s="35"/>
      <c r="YX154" s="35"/>
      <c r="YY154" s="35"/>
      <c r="YZ154" s="35"/>
      <c r="ZA154" s="35"/>
      <c r="ZB154" s="35"/>
      <c r="ZC154" s="35"/>
      <c r="ZD154" s="35"/>
      <c r="ZE154" s="35"/>
      <c r="ZF154" s="35"/>
      <c r="ZG154" s="35"/>
      <c r="ZH154" s="35"/>
      <c r="ZI154" s="35"/>
      <c r="ZJ154" s="35"/>
      <c r="ZK154" s="35"/>
      <c r="ZL154" s="35"/>
      <c r="ZM154" s="35"/>
      <c r="ZN154" s="35"/>
      <c r="ZO154" s="35"/>
      <c r="ZP154" s="35"/>
      <c r="ZQ154" s="35"/>
      <c r="ZR154" s="35"/>
      <c r="ZS154" s="35"/>
      <c r="ZT154" s="35"/>
      <c r="ZU154" s="35"/>
      <c r="ZV154" s="35"/>
      <c r="ZW154" s="35"/>
      <c r="ZX154" s="35"/>
      <c r="ZY154" s="35"/>
      <c r="ZZ154" s="35"/>
      <c r="AAA154" s="35"/>
      <c r="AAB154" s="35"/>
      <c r="AAC154" s="35"/>
      <c r="AAD154" s="35"/>
      <c r="AAE154" s="35"/>
      <c r="AAF154" s="35"/>
      <c r="AAG154" s="35"/>
      <c r="AAH154" s="35"/>
      <c r="AAI154" s="35"/>
      <c r="AAJ154" s="35"/>
      <c r="AAK154" s="35"/>
      <c r="AAL154" s="35"/>
      <c r="AAM154" s="35"/>
      <c r="AAN154" s="35"/>
      <c r="AAO154" s="35"/>
      <c r="AAP154" s="35"/>
      <c r="AAQ154" s="35"/>
      <c r="AAR154" s="35"/>
      <c r="AAS154" s="35"/>
      <c r="AAT154" s="35"/>
      <c r="AAU154" s="35"/>
      <c r="AAV154" s="35"/>
      <c r="AAW154" s="35"/>
      <c r="AAX154" s="35"/>
      <c r="AAY154" s="35"/>
      <c r="AAZ154" s="35"/>
      <c r="ABA154" s="35"/>
      <c r="ABB154" s="35"/>
      <c r="ABC154" s="35"/>
      <c r="ABD154" s="35"/>
      <c r="ABE154" s="35"/>
      <c r="ABF154" s="35"/>
      <c r="ABG154" s="35"/>
      <c r="ABH154" s="35"/>
      <c r="ABI154" s="35"/>
      <c r="ABJ154" s="35"/>
      <c r="ABK154" s="35"/>
      <c r="ABL154" s="35"/>
      <c r="ABM154" s="35"/>
      <c r="ABN154" s="35"/>
      <c r="ABO154" s="35"/>
      <c r="ABP154" s="35"/>
      <c r="ABQ154" s="35"/>
      <c r="ABR154" s="35"/>
      <c r="ABS154" s="35"/>
      <c r="ABT154" s="35"/>
      <c r="ABU154" s="35"/>
      <c r="ABV154" s="35"/>
      <c r="ABW154" s="35"/>
      <c r="ABX154" s="35"/>
      <c r="ABY154" s="35"/>
      <c r="ABZ154" s="35"/>
      <c r="ACA154" s="35"/>
      <c r="ACB154" s="35"/>
      <c r="ACC154" s="35"/>
      <c r="ACD154" s="35"/>
      <c r="ACE154" s="35"/>
      <c r="ACF154" s="35"/>
      <c r="ACG154" s="35"/>
      <c r="ACH154" s="35"/>
      <c r="ACI154" s="35"/>
      <c r="ACJ154" s="35"/>
      <c r="ACK154" s="35"/>
      <c r="ACL154" s="35"/>
      <c r="ACM154" s="35"/>
      <c r="ACN154" s="35"/>
      <c r="ACO154" s="35"/>
      <c r="ACP154" s="35"/>
      <c r="ACQ154" s="35"/>
      <c r="ACR154" s="35"/>
      <c r="ACS154" s="35"/>
      <c r="ACT154" s="35"/>
      <c r="ACU154" s="35"/>
      <c r="ACV154" s="35"/>
      <c r="ACW154" s="35"/>
      <c r="ACX154" s="35"/>
      <c r="ACY154" s="35"/>
      <c r="ACZ154" s="35"/>
      <c r="ADA154" s="35"/>
      <c r="ADB154" s="35"/>
      <c r="ADC154" s="35"/>
      <c r="ADD154" s="35"/>
      <c r="ADE154" s="35"/>
      <c r="ADF154" s="35"/>
      <c r="ADG154" s="35"/>
      <c r="ADH154" s="35"/>
      <c r="ADI154" s="35"/>
      <c r="ADJ154" s="35"/>
      <c r="ADK154" s="35"/>
      <c r="ADL154" s="35"/>
      <c r="ADM154" s="35"/>
      <c r="ADN154" s="35"/>
      <c r="ADO154" s="35"/>
      <c r="ADP154" s="35"/>
      <c r="ADQ154" s="35"/>
      <c r="ADR154" s="35"/>
      <c r="ADS154" s="35"/>
      <c r="ADT154" s="35"/>
      <c r="ADU154" s="35"/>
      <c r="ADV154" s="35"/>
      <c r="ADW154" s="35"/>
      <c r="ADX154" s="35"/>
      <c r="ADY154" s="26">
        <f t="shared" si="7"/>
        <v>0</v>
      </c>
      <c r="ADZ154" s="5"/>
    </row>
    <row r="155" spans="1:806" s="33" customFormat="1" x14ac:dyDescent="0.2">
      <c r="A155" s="38" t="s">
        <v>102</v>
      </c>
      <c r="B155" s="65">
        <f t="shared" si="6"/>
        <v>0</v>
      </c>
      <c r="C155" s="57">
        <v>1</v>
      </c>
      <c r="D155" s="59">
        <v>44788</v>
      </c>
      <c r="E155" s="67">
        <v>53.83</v>
      </c>
      <c r="F155" s="67">
        <f t="shared" si="5"/>
        <v>0</v>
      </c>
      <c r="G155" s="6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15"/>
      <c r="BF155" s="15"/>
      <c r="BG155" s="136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35"/>
      <c r="BW155" s="35"/>
      <c r="BX155" s="35"/>
      <c r="BY155" s="35"/>
      <c r="BZ155" s="35"/>
      <c r="CA155" s="35"/>
      <c r="CB155" s="35"/>
      <c r="CC155" s="35"/>
      <c r="CD155" s="35"/>
      <c r="CE155" s="35"/>
      <c r="CF155" s="35"/>
      <c r="CG155" s="35"/>
      <c r="CH155" s="35"/>
      <c r="CI155" s="35"/>
      <c r="CJ155" s="35"/>
      <c r="CK155" s="35"/>
      <c r="CL155" s="35"/>
      <c r="CM155" s="35"/>
      <c r="CN155" s="35"/>
      <c r="CO155" s="35"/>
      <c r="CP155" s="35"/>
      <c r="CQ155" s="35"/>
      <c r="CR155" s="35"/>
      <c r="CS155" s="35"/>
      <c r="CT155" s="35"/>
      <c r="CU155" s="35"/>
      <c r="CV155" s="35"/>
      <c r="CW155" s="35"/>
      <c r="CX155" s="35"/>
      <c r="CY155" s="35"/>
      <c r="CZ155" s="35"/>
      <c r="DA155" s="35"/>
      <c r="DB155" s="35"/>
      <c r="DC155" s="35"/>
      <c r="DD155" s="35"/>
      <c r="DE155" s="35"/>
      <c r="DF155" s="35"/>
      <c r="DG155" s="35"/>
      <c r="DH155" s="35"/>
      <c r="DI155" s="35"/>
      <c r="DJ155" s="35"/>
      <c r="DK155" s="35"/>
      <c r="DL155" s="35"/>
      <c r="DM155" s="35"/>
      <c r="DN155" s="35"/>
      <c r="DO155" s="35"/>
      <c r="DP155" s="35"/>
      <c r="DQ155" s="35"/>
      <c r="DR155" s="35"/>
      <c r="DS155" s="35"/>
      <c r="DT155" s="35"/>
      <c r="DU155" s="35"/>
      <c r="DV155" s="35"/>
      <c r="DW155" s="35"/>
      <c r="DX155" s="35"/>
      <c r="DY155" s="35"/>
      <c r="DZ155" s="35"/>
      <c r="EA155" s="35"/>
      <c r="EB155" s="35"/>
      <c r="EC155" s="35"/>
      <c r="ED155" s="35"/>
      <c r="EE155" s="35"/>
      <c r="EF155" s="35"/>
      <c r="EG155" s="35"/>
      <c r="EH155" s="35"/>
      <c r="EI155" s="35"/>
      <c r="EJ155" s="35"/>
      <c r="EK155" s="35"/>
      <c r="EL155" s="35"/>
      <c r="EM155" s="35"/>
      <c r="EN155" s="35"/>
      <c r="EO155" s="35"/>
      <c r="EP155" s="35"/>
      <c r="EQ155" s="35"/>
      <c r="ER155" s="35"/>
      <c r="ES155" s="35"/>
      <c r="ET155" s="35"/>
      <c r="EU155" s="35"/>
      <c r="EV155" s="35"/>
      <c r="EW155" s="35"/>
      <c r="EX155" s="35"/>
      <c r="EY155" s="35"/>
      <c r="EZ155" s="35"/>
      <c r="FA155" s="35"/>
      <c r="FB155" s="35"/>
      <c r="FC155" s="35"/>
      <c r="FD155" s="35"/>
      <c r="FE155" s="35"/>
      <c r="FF155" s="35"/>
      <c r="FG155" s="35"/>
      <c r="FH155" s="35"/>
      <c r="FI155" s="35"/>
      <c r="FJ155" s="35"/>
      <c r="FK155" s="35"/>
      <c r="FL155" s="35"/>
      <c r="FM155" s="35"/>
      <c r="FN155" s="35"/>
      <c r="FO155" s="35"/>
      <c r="FP155" s="35"/>
      <c r="FQ155" s="35"/>
      <c r="FR155" s="35"/>
      <c r="FS155" s="35"/>
      <c r="FT155" s="35"/>
      <c r="FU155" s="35"/>
      <c r="FV155" s="35"/>
      <c r="FW155" s="35"/>
      <c r="FX155" s="35"/>
      <c r="FY155" s="35"/>
      <c r="FZ155" s="35"/>
      <c r="GA155" s="35"/>
      <c r="GB155" s="35"/>
      <c r="GC155" s="35"/>
      <c r="GD155" s="35"/>
      <c r="GE155" s="35"/>
      <c r="GF155" s="35"/>
      <c r="GG155" s="35"/>
      <c r="GH155" s="35"/>
      <c r="GI155" s="35"/>
      <c r="GJ155" s="35"/>
      <c r="GK155" s="35"/>
      <c r="GL155" s="35"/>
      <c r="GM155" s="35"/>
      <c r="GN155" s="35"/>
      <c r="GO155" s="35"/>
      <c r="GP155" s="35"/>
      <c r="GQ155" s="35"/>
      <c r="GR155" s="35"/>
      <c r="GS155" s="35"/>
      <c r="GT155" s="35"/>
      <c r="GU155" s="35"/>
      <c r="GV155" s="35"/>
      <c r="GW155" s="35"/>
      <c r="GX155" s="35"/>
      <c r="GY155" s="35"/>
      <c r="GZ155" s="35"/>
      <c r="HA155" s="35"/>
      <c r="HB155" s="35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35"/>
      <c r="IS155" s="35"/>
      <c r="IT155" s="35"/>
      <c r="IU155" s="35"/>
      <c r="IV155" s="35"/>
      <c r="IW155" s="35"/>
      <c r="IX155" s="35"/>
      <c r="IY155" s="35"/>
      <c r="IZ155" s="35"/>
      <c r="JA155" s="35"/>
      <c r="JB155" s="35"/>
      <c r="JC155" s="35"/>
      <c r="JD155" s="35"/>
      <c r="JE155" s="35"/>
      <c r="JF155" s="35"/>
      <c r="JG155" s="35"/>
      <c r="JH155" s="35"/>
      <c r="JI155" s="35"/>
      <c r="JJ155" s="35"/>
      <c r="JK155" s="35"/>
      <c r="JL155" s="35"/>
      <c r="JM155" s="35"/>
      <c r="JN155" s="35"/>
      <c r="JO155" s="35"/>
      <c r="JP155" s="35"/>
      <c r="JQ155" s="35"/>
      <c r="JR155" s="35"/>
      <c r="JS155" s="35"/>
      <c r="JT155" s="35"/>
      <c r="JU155" s="35"/>
      <c r="JV155" s="35"/>
      <c r="JW155" s="35"/>
      <c r="JX155" s="35"/>
      <c r="JY155" s="35"/>
      <c r="JZ155" s="35"/>
      <c r="KA155" s="35"/>
      <c r="KB155" s="35"/>
      <c r="KC155" s="35"/>
      <c r="KD155" s="35"/>
      <c r="KE155" s="35"/>
      <c r="KF155" s="35"/>
      <c r="KG155" s="35"/>
      <c r="KH155" s="35"/>
      <c r="KI155" s="35"/>
      <c r="KJ155" s="35"/>
      <c r="KK155" s="35"/>
      <c r="KL155" s="35"/>
      <c r="KM155" s="35"/>
      <c r="KN155" s="35"/>
      <c r="KO155" s="35"/>
      <c r="KP155" s="35"/>
      <c r="KQ155" s="35"/>
      <c r="KR155" s="35"/>
      <c r="KS155" s="35"/>
      <c r="KT155" s="35"/>
      <c r="KU155" s="35"/>
      <c r="KV155" s="35"/>
      <c r="KW155" s="35"/>
      <c r="KX155" s="35"/>
      <c r="KY155" s="35"/>
      <c r="KZ155" s="35"/>
      <c r="LA155" s="35"/>
      <c r="LB155" s="35"/>
      <c r="LC155" s="35"/>
      <c r="LD155" s="35"/>
      <c r="LE155" s="35"/>
      <c r="LF155" s="35"/>
      <c r="LG155" s="35"/>
      <c r="LH155" s="35"/>
      <c r="LI155" s="35"/>
      <c r="LJ155" s="35"/>
      <c r="LK155" s="35"/>
      <c r="LL155" s="35"/>
      <c r="LM155" s="35"/>
      <c r="LN155" s="35"/>
      <c r="LO155" s="35"/>
      <c r="LP155" s="35"/>
      <c r="LQ155" s="35"/>
      <c r="LR155" s="35"/>
      <c r="LS155" s="35"/>
      <c r="LT155" s="35"/>
      <c r="LU155" s="35"/>
      <c r="LV155" s="35"/>
      <c r="LW155" s="35"/>
      <c r="LX155" s="35"/>
      <c r="LY155" s="35"/>
      <c r="LZ155" s="35"/>
      <c r="MA155" s="35"/>
      <c r="MB155" s="35"/>
      <c r="MC155" s="35"/>
      <c r="MD155" s="35"/>
      <c r="ME155" s="35"/>
      <c r="MF155" s="35"/>
      <c r="MG155" s="35"/>
      <c r="MH155" s="35"/>
      <c r="MI155" s="35"/>
      <c r="MJ155" s="35"/>
      <c r="MK155" s="35"/>
      <c r="ML155" s="35"/>
      <c r="MM155" s="35"/>
      <c r="MN155" s="35"/>
      <c r="MO155" s="35"/>
      <c r="MP155" s="35"/>
      <c r="MQ155" s="35"/>
      <c r="MR155" s="35"/>
      <c r="MS155" s="35"/>
      <c r="MT155" s="35"/>
      <c r="MU155" s="35"/>
      <c r="MV155" s="35"/>
      <c r="MW155" s="35"/>
      <c r="MX155" s="35"/>
      <c r="MY155" s="35"/>
      <c r="MZ155" s="35"/>
      <c r="NA155" s="35"/>
      <c r="NB155" s="35"/>
      <c r="NC155" s="35"/>
      <c r="ND155" s="35"/>
      <c r="NE155" s="35"/>
      <c r="NF155" s="35"/>
      <c r="NG155" s="35"/>
      <c r="NH155" s="35"/>
      <c r="NI155" s="35"/>
      <c r="NJ155" s="35"/>
      <c r="NK155" s="35"/>
      <c r="NL155" s="35"/>
      <c r="NM155" s="35"/>
      <c r="NN155" s="35"/>
      <c r="NO155" s="35"/>
      <c r="NP155" s="35"/>
      <c r="NQ155" s="35"/>
      <c r="NR155" s="35"/>
      <c r="NS155" s="35"/>
      <c r="NT155" s="35"/>
      <c r="NU155" s="35"/>
      <c r="NV155" s="35"/>
      <c r="NW155" s="35"/>
      <c r="NX155" s="35"/>
      <c r="NY155" s="35"/>
      <c r="NZ155" s="35"/>
      <c r="OA155" s="35"/>
      <c r="OB155" s="35"/>
      <c r="OC155" s="35"/>
      <c r="OD155" s="35"/>
      <c r="OE155" s="35"/>
      <c r="OF155" s="35"/>
      <c r="OG155" s="35">
        <v>1</v>
      </c>
      <c r="OH155" s="35"/>
      <c r="OI155" s="35"/>
      <c r="OJ155" s="35"/>
      <c r="OK155" s="35"/>
      <c r="OL155" s="35"/>
      <c r="OM155" s="35"/>
      <c r="ON155" s="35"/>
      <c r="OO155" s="35"/>
      <c r="OP155" s="35"/>
      <c r="OQ155" s="35"/>
      <c r="OR155" s="35"/>
      <c r="OS155" s="35"/>
      <c r="OT155" s="35"/>
      <c r="OU155" s="35"/>
      <c r="OV155" s="35"/>
      <c r="OW155" s="35"/>
      <c r="OX155" s="35"/>
      <c r="OY155" s="35"/>
      <c r="OZ155" s="35"/>
      <c r="PA155" s="35"/>
      <c r="PB155" s="35"/>
      <c r="PC155" s="35"/>
      <c r="PD155" s="35"/>
      <c r="PE155" s="35"/>
      <c r="PF155" s="35"/>
      <c r="PG155" s="35"/>
      <c r="PH155" s="35"/>
      <c r="PI155" s="35"/>
      <c r="PJ155" s="35"/>
      <c r="PK155" s="35"/>
      <c r="PL155" s="35"/>
      <c r="PM155" s="35"/>
      <c r="PN155" s="35"/>
      <c r="PO155" s="35"/>
      <c r="PP155" s="35"/>
      <c r="PQ155" s="35"/>
      <c r="PR155" s="35"/>
      <c r="PS155" s="35"/>
      <c r="PT155" s="35"/>
      <c r="PU155" s="35"/>
      <c r="PV155" s="35"/>
      <c r="PW155" s="35"/>
      <c r="PX155" s="35"/>
      <c r="PY155" s="35"/>
      <c r="PZ155" s="35"/>
      <c r="QA155" s="35"/>
      <c r="QB155" s="35"/>
      <c r="QC155" s="35"/>
      <c r="QD155" s="35"/>
      <c r="QE155" s="35"/>
      <c r="QF155" s="35"/>
      <c r="QG155" s="35"/>
      <c r="QH155" s="35"/>
      <c r="QI155" s="35"/>
      <c r="QJ155" s="35"/>
      <c r="QK155" s="35"/>
      <c r="QL155" s="35"/>
      <c r="QM155" s="35"/>
      <c r="QN155" s="35"/>
      <c r="QO155" s="35"/>
      <c r="QP155" s="35"/>
      <c r="QQ155" s="35"/>
      <c r="QR155" s="35"/>
      <c r="QS155" s="35"/>
      <c r="QT155" s="35"/>
      <c r="QU155" s="35"/>
      <c r="QV155" s="35"/>
      <c r="QW155" s="35"/>
      <c r="QX155" s="35"/>
      <c r="QY155" s="35"/>
      <c r="QZ155" s="35"/>
      <c r="RA155" s="35"/>
      <c r="RB155" s="35"/>
      <c r="RC155" s="35"/>
      <c r="RD155" s="35"/>
      <c r="RE155" s="35"/>
      <c r="RF155" s="35"/>
      <c r="RG155" s="35"/>
      <c r="RH155" s="35"/>
      <c r="RI155" s="35"/>
      <c r="RJ155" s="35"/>
      <c r="RK155" s="35"/>
      <c r="RL155" s="35"/>
      <c r="RM155" s="35"/>
      <c r="RN155" s="35"/>
      <c r="RO155" s="35"/>
      <c r="RP155" s="35"/>
      <c r="RQ155" s="35"/>
      <c r="RR155" s="35"/>
      <c r="RS155" s="35"/>
      <c r="RT155" s="35"/>
      <c r="RU155" s="35"/>
      <c r="RV155" s="35"/>
      <c r="RW155" s="35"/>
      <c r="RX155" s="35"/>
      <c r="RY155" s="35"/>
      <c r="RZ155" s="35"/>
      <c r="SA155" s="35"/>
      <c r="SB155" s="35"/>
      <c r="SC155" s="35"/>
      <c r="SD155" s="35"/>
      <c r="SE155" s="35"/>
      <c r="SF155" s="35"/>
      <c r="SG155" s="35"/>
      <c r="SH155" s="35"/>
      <c r="SI155" s="35"/>
      <c r="SJ155" s="35"/>
      <c r="SK155" s="35"/>
      <c r="SL155" s="35"/>
      <c r="SM155" s="35"/>
      <c r="SN155" s="35"/>
      <c r="SO155" s="35"/>
      <c r="SP155" s="35"/>
      <c r="SQ155" s="35"/>
      <c r="SR155" s="35"/>
      <c r="SS155" s="35"/>
      <c r="ST155" s="35"/>
      <c r="SU155" s="35"/>
      <c r="SV155" s="35"/>
      <c r="SW155" s="35"/>
      <c r="SX155" s="35"/>
      <c r="SY155" s="35"/>
      <c r="SZ155" s="35"/>
      <c r="TA155" s="35"/>
      <c r="TB155" s="35"/>
      <c r="TC155" s="35"/>
      <c r="TD155" s="35"/>
      <c r="TE155" s="35"/>
      <c r="TF155" s="35"/>
      <c r="TG155" s="35"/>
      <c r="TH155" s="35"/>
      <c r="TI155" s="35"/>
      <c r="TJ155" s="35"/>
      <c r="TK155" s="35"/>
      <c r="TL155" s="35"/>
      <c r="TM155" s="35"/>
      <c r="TN155" s="35"/>
      <c r="TO155" s="35"/>
      <c r="TP155" s="35"/>
      <c r="TQ155" s="35"/>
      <c r="TR155" s="35"/>
      <c r="TS155" s="35"/>
      <c r="TT155" s="35"/>
      <c r="TU155" s="35"/>
      <c r="TV155" s="35"/>
      <c r="TW155" s="35"/>
      <c r="TX155" s="35"/>
      <c r="TY155" s="35"/>
      <c r="TZ155" s="35"/>
      <c r="UA155" s="35"/>
      <c r="UB155" s="35"/>
      <c r="UC155" s="35"/>
      <c r="UD155" s="35"/>
      <c r="UE155" s="35"/>
      <c r="UF155" s="35"/>
      <c r="UG155" s="35"/>
      <c r="UH155" s="35"/>
      <c r="UI155" s="35"/>
      <c r="UJ155" s="35"/>
      <c r="UK155" s="35"/>
      <c r="UL155" s="35"/>
      <c r="UM155" s="35"/>
      <c r="UN155" s="35"/>
      <c r="UO155" s="35"/>
      <c r="UP155" s="35"/>
      <c r="UQ155" s="35"/>
      <c r="UR155" s="35"/>
      <c r="US155" s="35"/>
      <c r="UT155" s="35"/>
      <c r="UU155" s="35"/>
      <c r="UV155" s="35"/>
      <c r="UW155" s="35"/>
      <c r="UX155" s="35"/>
      <c r="UY155" s="35"/>
      <c r="UZ155" s="35"/>
      <c r="VA155" s="35"/>
      <c r="VB155" s="35"/>
      <c r="VC155" s="35"/>
      <c r="VD155" s="35"/>
      <c r="VE155" s="35"/>
      <c r="VF155" s="35"/>
      <c r="VG155" s="35"/>
      <c r="VH155" s="35"/>
      <c r="VI155" s="35"/>
      <c r="VJ155" s="35"/>
      <c r="VK155" s="35"/>
      <c r="VL155" s="35"/>
      <c r="VM155" s="35"/>
      <c r="VN155" s="35"/>
      <c r="VO155" s="35"/>
      <c r="VP155" s="35"/>
      <c r="VQ155" s="35"/>
      <c r="VR155" s="35"/>
      <c r="VS155" s="35"/>
      <c r="VT155" s="35"/>
      <c r="VU155" s="35"/>
      <c r="VV155" s="35"/>
      <c r="VW155" s="35"/>
      <c r="VX155" s="35"/>
      <c r="VY155" s="35"/>
      <c r="VZ155" s="35"/>
      <c r="WA155" s="35"/>
      <c r="WB155" s="35"/>
      <c r="WC155" s="35"/>
      <c r="WD155" s="35"/>
      <c r="WE155" s="35"/>
      <c r="WF155" s="35"/>
      <c r="WG155" s="35"/>
      <c r="WH155" s="35"/>
      <c r="WI155" s="35"/>
      <c r="WJ155" s="35"/>
      <c r="WK155" s="35"/>
      <c r="WL155" s="35"/>
      <c r="WM155" s="35"/>
      <c r="WN155" s="35"/>
      <c r="WO155" s="35"/>
      <c r="WP155" s="35"/>
      <c r="WQ155" s="35"/>
      <c r="WR155" s="35"/>
      <c r="WS155" s="35"/>
      <c r="WT155" s="35"/>
      <c r="WU155" s="35"/>
      <c r="WV155" s="35"/>
      <c r="WW155" s="35"/>
      <c r="WX155" s="35"/>
      <c r="WY155" s="35"/>
      <c r="WZ155" s="35"/>
      <c r="XA155" s="35"/>
      <c r="XB155" s="35"/>
      <c r="XC155" s="35"/>
      <c r="XD155" s="35"/>
      <c r="XE155" s="35"/>
      <c r="XF155" s="35"/>
      <c r="XG155" s="35"/>
      <c r="XH155" s="35"/>
      <c r="XI155" s="35"/>
      <c r="XJ155" s="35"/>
      <c r="XK155" s="35"/>
      <c r="XL155" s="35"/>
      <c r="XM155" s="35"/>
      <c r="XN155" s="35"/>
      <c r="XO155" s="35"/>
      <c r="XP155" s="35"/>
      <c r="XQ155" s="35"/>
      <c r="XR155" s="35"/>
      <c r="XS155" s="35"/>
      <c r="XT155" s="35"/>
      <c r="XU155" s="35"/>
      <c r="XV155" s="35"/>
      <c r="XW155" s="35"/>
      <c r="XX155" s="35"/>
      <c r="XY155" s="35"/>
      <c r="XZ155" s="35"/>
      <c r="YA155" s="35"/>
      <c r="YB155" s="35"/>
      <c r="YC155" s="35"/>
      <c r="YD155" s="35"/>
      <c r="YE155" s="35"/>
      <c r="YF155" s="35"/>
      <c r="YG155" s="35"/>
      <c r="YH155" s="35"/>
      <c r="YI155" s="35"/>
      <c r="YJ155" s="35"/>
      <c r="YK155" s="35"/>
      <c r="YL155" s="35"/>
      <c r="YM155" s="35"/>
      <c r="YN155" s="35"/>
      <c r="YO155" s="35"/>
      <c r="YP155" s="35"/>
      <c r="YQ155" s="35"/>
      <c r="YR155" s="35"/>
      <c r="YS155" s="35"/>
      <c r="YT155" s="35"/>
      <c r="YU155" s="35"/>
      <c r="YV155" s="35"/>
      <c r="YW155" s="35"/>
      <c r="YX155" s="35"/>
      <c r="YY155" s="35"/>
      <c r="YZ155" s="35"/>
      <c r="ZA155" s="35"/>
      <c r="ZB155" s="35">
        <v>1</v>
      </c>
      <c r="ZC155" s="35"/>
      <c r="ZD155" s="35"/>
      <c r="ZE155" s="35"/>
      <c r="ZF155" s="35"/>
      <c r="ZG155" s="35"/>
      <c r="ZH155" s="35"/>
      <c r="ZI155" s="35">
        <v>1</v>
      </c>
      <c r="ZJ155" s="35"/>
      <c r="ZK155" s="35"/>
      <c r="ZL155" s="35"/>
      <c r="ZM155" s="35"/>
      <c r="ZN155" s="35"/>
      <c r="ZO155" s="35"/>
      <c r="ZP155" s="35"/>
      <c r="ZQ155" s="35"/>
      <c r="ZR155" s="35"/>
      <c r="ZS155" s="35"/>
      <c r="ZT155" s="35"/>
      <c r="ZU155" s="35"/>
      <c r="ZV155" s="35"/>
      <c r="ZW155" s="35"/>
      <c r="ZX155" s="35"/>
      <c r="ZY155" s="35"/>
      <c r="ZZ155" s="35"/>
      <c r="AAA155" s="35"/>
      <c r="AAB155" s="35"/>
      <c r="AAC155" s="35"/>
      <c r="AAD155" s="35"/>
      <c r="AAE155" s="35"/>
      <c r="AAF155" s="35"/>
      <c r="AAG155" s="35"/>
      <c r="AAH155" s="35"/>
      <c r="AAI155" s="35"/>
      <c r="AAJ155" s="35"/>
      <c r="AAK155" s="35"/>
      <c r="AAL155" s="35"/>
      <c r="AAM155" s="35"/>
      <c r="AAN155" s="35"/>
      <c r="AAO155" s="35"/>
      <c r="AAP155" s="35"/>
      <c r="AAQ155" s="35"/>
      <c r="AAR155" s="35"/>
      <c r="AAS155" s="35"/>
      <c r="AAT155" s="35"/>
      <c r="AAU155" s="35"/>
      <c r="AAV155" s="35"/>
      <c r="AAW155" s="35"/>
      <c r="AAX155" s="35"/>
      <c r="AAY155" s="35"/>
      <c r="AAZ155" s="35"/>
      <c r="ABA155" s="35"/>
      <c r="ABB155" s="35"/>
      <c r="ABC155" s="35"/>
      <c r="ABD155" s="35"/>
      <c r="ABE155" s="35"/>
      <c r="ABF155" s="35"/>
      <c r="ABG155" s="35"/>
      <c r="ABH155" s="35"/>
      <c r="ABI155" s="35">
        <v>1</v>
      </c>
      <c r="ABJ155" s="35"/>
      <c r="ABK155" s="35"/>
      <c r="ABL155" s="35"/>
      <c r="ABM155" s="35"/>
      <c r="ABN155" s="35"/>
      <c r="ABO155" s="35"/>
      <c r="ABP155" s="35"/>
      <c r="ABQ155" s="35"/>
      <c r="ABR155" s="35"/>
      <c r="ABS155" s="35"/>
      <c r="ABT155" s="35"/>
      <c r="ABU155" s="35"/>
      <c r="ABV155" s="35"/>
      <c r="ABW155" s="35"/>
      <c r="ABX155" s="35"/>
      <c r="ABY155" s="35"/>
      <c r="ABZ155" s="35"/>
      <c r="ACA155" s="35"/>
      <c r="ACB155" s="35"/>
      <c r="ACC155" s="35"/>
      <c r="ACD155" s="35"/>
      <c r="ACE155" s="35"/>
      <c r="ACF155" s="35"/>
      <c r="ACG155" s="35"/>
      <c r="ACH155" s="35"/>
      <c r="ACI155" s="35"/>
      <c r="ACJ155" s="35"/>
      <c r="ACK155" s="35"/>
      <c r="ACL155" s="35"/>
      <c r="ACM155" s="35"/>
      <c r="ACN155" s="35"/>
      <c r="ACO155" s="35"/>
      <c r="ACP155" s="35"/>
      <c r="ACQ155" s="35"/>
      <c r="ACR155" s="35"/>
      <c r="ACS155" s="35"/>
      <c r="ACT155" s="35"/>
      <c r="ACU155" s="35"/>
      <c r="ACV155" s="35"/>
      <c r="ACW155" s="35"/>
      <c r="ACX155" s="35"/>
      <c r="ACY155" s="35"/>
      <c r="ACZ155" s="35"/>
      <c r="ADA155" s="35"/>
      <c r="ADB155" s="35"/>
      <c r="ADC155" s="35"/>
      <c r="ADD155" s="35"/>
      <c r="ADE155" s="35"/>
      <c r="ADF155" s="35"/>
      <c r="ADG155" s="35"/>
      <c r="ADH155" s="35"/>
      <c r="ADI155" s="35"/>
      <c r="ADJ155" s="35"/>
      <c r="ADK155" s="35"/>
      <c r="ADL155" s="35"/>
      <c r="ADM155" s="35"/>
      <c r="ADN155" s="35"/>
      <c r="ADO155" s="35"/>
      <c r="ADP155" s="35"/>
      <c r="ADQ155" s="35"/>
      <c r="ADR155" s="35"/>
      <c r="ADS155" s="35"/>
      <c r="ADT155" s="35"/>
      <c r="ADU155" s="35"/>
      <c r="ADV155" s="35"/>
      <c r="ADW155" s="35"/>
      <c r="ADX155" s="35"/>
      <c r="ADY155" s="26">
        <f t="shared" si="7"/>
        <v>0</v>
      </c>
      <c r="ADZ155" s="5"/>
    </row>
    <row r="156" spans="1:806" s="33" customFormat="1" x14ac:dyDescent="0.2">
      <c r="A156" s="38" t="s">
        <v>102</v>
      </c>
      <c r="B156" s="65">
        <f t="shared" si="6"/>
        <v>0</v>
      </c>
      <c r="C156" s="57">
        <v>10</v>
      </c>
      <c r="D156" s="59">
        <v>44333</v>
      </c>
      <c r="E156" s="67">
        <v>25.09</v>
      </c>
      <c r="F156" s="67">
        <f t="shared" si="5"/>
        <v>0</v>
      </c>
      <c r="G156" s="6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15"/>
      <c r="BF156" s="15"/>
      <c r="BG156" s="136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35"/>
      <c r="BW156" s="35"/>
      <c r="BX156" s="35"/>
      <c r="BY156" s="35"/>
      <c r="BZ156" s="35"/>
      <c r="CA156" s="35"/>
      <c r="CB156" s="35"/>
      <c r="CC156" s="35"/>
      <c r="CD156" s="35"/>
      <c r="CE156" s="35"/>
      <c r="CF156" s="35"/>
      <c r="CG156" s="35"/>
      <c r="CH156" s="35"/>
      <c r="CI156" s="35"/>
      <c r="CJ156" s="35"/>
      <c r="CK156" s="35"/>
      <c r="CL156" s="35"/>
      <c r="CM156" s="35"/>
      <c r="CN156" s="35"/>
      <c r="CO156" s="35"/>
      <c r="CP156" s="35"/>
      <c r="CQ156" s="35"/>
      <c r="CR156" s="35"/>
      <c r="CS156" s="35"/>
      <c r="CT156" s="35"/>
      <c r="CU156" s="35"/>
      <c r="CV156" s="35"/>
      <c r="CW156" s="35"/>
      <c r="CX156" s="35"/>
      <c r="CY156" s="35"/>
      <c r="CZ156" s="35"/>
      <c r="DA156" s="35"/>
      <c r="DB156" s="35"/>
      <c r="DC156" s="35"/>
      <c r="DD156" s="35"/>
      <c r="DE156" s="35"/>
      <c r="DF156" s="35"/>
      <c r="DG156" s="35"/>
      <c r="DH156" s="35"/>
      <c r="DI156" s="35"/>
      <c r="DJ156" s="35"/>
      <c r="DK156" s="35"/>
      <c r="DL156" s="35"/>
      <c r="DM156" s="35"/>
      <c r="DN156" s="35"/>
      <c r="DO156" s="35"/>
      <c r="DP156" s="35"/>
      <c r="DQ156" s="35"/>
      <c r="DR156" s="35"/>
      <c r="DS156" s="35"/>
      <c r="DT156" s="35"/>
      <c r="DU156" s="35"/>
      <c r="DV156" s="35"/>
      <c r="DW156" s="35"/>
      <c r="DX156" s="35"/>
      <c r="DY156" s="35"/>
      <c r="DZ156" s="35"/>
      <c r="EA156" s="35"/>
      <c r="EB156" s="35"/>
      <c r="EC156" s="35"/>
      <c r="ED156" s="35"/>
      <c r="EE156" s="35"/>
      <c r="EF156" s="35"/>
      <c r="EG156" s="35"/>
      <c r="EH156" s="35"/>
      <c r="EI156" s="35"/>
      <c r="EJ156" s="35"/>
      <c r="EK156" s="35"/>
      <c r="EL156" s="35"/>
      <c r="EM156" s="35"/>
      <c r="EN156" s="35"/>
      <c r="EO156" s="35"/>
      <c r="EP156" s="35"/>
      <c r="EQ156" s="35"/>
      <c r="ER156" s="35"/>
      <c r="ES156" s="35"/>
      <c r="ET156" s="35"/>
      <c r="EU156" s="35"/>
      <c r="EV156" s="35"/>
      <c r="EW156" s="35"/>
      <c r="EX156" s="35"/>
      <c r="EY156" s="35"/>
      <c r="EZ156" s="35"/>
      <c r="FA156" s="35"/>
      <c r="FB156" s="35"/>
      <c r="FC156" s="35"/>
      <c r="FD156" s="35"/>
      <c r="FE156" s="35"/>
      <c r="FF156" s="35"/>
      <c r="FG156" s="35"/>
      <c r="FH156" s="35"/>
      <c r="FI156" s="35"/>
      <c r="FJ156" s="35"/>
      <c r="FK156" s="35"/>
      <c r="FL156" s="35"/>
      <c r="FM156" s="35"/>
      <c r="FN156" s="35"/>
      <c r="FO156" s="35"/>
      <c r="FP156" s="35"/>
      <c r="FQ156" s="35"/>
      <c r="FR156" s="35"/>
      <c r="FS156" s="35"/>
      <c r="FT156" s="35"/>
      <c r="FU156" s="35"/>
      <c r="FV156" s="35"/>
      <c r="FW156" s="35"/>
      <c r="FX156" s="35"/>
      <c r="FY156" s="35"/>
      <c r="FZ156" s="35"/>
      <c r="GA156" s="35"/>
      <c r="GB156" s="35"/>
      <c r="GC156" s="35"/>
      <c r="GD156" s="35"/>
      <c r="GE156" s="35"/>
      <c r="GF156" s="35"/>
      <c r="GG156" s="35"/>
      <c r="GH156" s="35"/>
      <c r="GI156" s="35"/>
      <c r="GJ156" s="35"/>
      <c r="GK156" s="35"/>
      <c r="GL156" s="35"/>
      <c r="GM156" s="35"/>
      <c r="GN156" s="35"/>
      <c r="GO156" s="35"/>
      <c r="GP156" s="35"/>
      <c r="GQ156" s="35"/>
      <c r="GR156" s="35"/>
      <c r="GS156" s="35"/>
      <c r="GT156" s="35"/>
      <c r="GU156" s="35"/>
      <c r="GV156" s="35"/>
      <c r="GW156" s="35"/>
      <c r="GX156" s="35"/>
      <c r="GY156" s="35"/>
      <c r="GZ156" s="35"/>
      <c r="HA156" s="35"/>
      <c r="HB156" s="35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35"/>
      <c r="IS156" s="35"/>
      <c r="IT156" s="35"/>
      <c r="IU156" s="35"/>
      <c r="IV156" s="35"/>
      <c r="IW156" s="35"/>
      <c r="IX156" s="35"/>
      <c r="IY156" s="35"/>
      <c r="IZ156" s="35"/>
      <c r="JA156" s="35"/>
      <c r="JB156" s="35"/>
      <c r="JC156" s="35"/>
      <c r="JD156" s="35"/>
      <c r="JE156" s="35"/>
      <c r="JF156" s="35"/>
      <c r="JG156" s="35"/>
      <c r="JH156" s="35"/>
      <c r="JI156" s="35"/>
      <c r="JJ156" s="35"/>
      <c r="JK156" s="35"/>
      <c r="JL156" s="35"/>
      <c r="JM156" s="35"/>
      <c r="JN156" s="35"/>
      <c r="JO156" s="35"/>
      <c r="JP156" s="35"/>
      <c r="JQ156" s="35"/>
      <c r="JR156" s="35"/>
      <c r="JS156" s="35"/>
      <c r="JT156" s="35"/>
      <c r="JU156" s="35"/>
      <c r="JV156" s="35"/>
      <c r="JW156" s="35"/>
      <c r="JX156" s="35"/>
      <c r="JY156" s="35"/>
      <c r="JZ156" s="35"/>
      <c r="KA156" s="35"/>
      <c r="KB156" s="35"/>
      <c r="KC156" s="35"/>
      <c r="KD156" s="35"/>
      <c r="KE156" s="35"/>
      <c r="KF156" s="35"/>
      <c r="KG156" s="35"/>
      <c r="KH156" s="35"/>
      <c r="KI156" s="35"/>
      <c r="KJ156" s="35"/>
      <c r="KK156" s="35"/>
      <c r="KL156" s="35"/>
      <c r="KM156" s="35"/>
      <c r="KN156" s="35"/>
      <c r="KO156" s="35"/>
      <c r="KP156" s="35"/>
      <c r="KQ156" s="35"/>
      <c r="KR156" s="35"/>
      <c r="KS156" s="35"/>
      <c r="KT156" s="35"/>
      <c r="KU156" s="35"/>
      <c r="KV156" s="35"/>
      <c r="KW156" s="35"/>
      <c r="KX156" s="35"/>
      <c r="KY156" s="35"/>
      <c r="KZ156" s="35"/>
      <c r="LA156" s="35"/>
      <c r="LB156" s="35"/>
      <c r="LC156" s="35"/>
      <c r="LD156" s="35"/>
      <c r="LE156" s="35"/>
      <c r="LF156" s="35"/>
      <c r="LG156" s="35"/>
      <c r="LH156" s="35"/>
      <c r="LI156" s="35"/>
      <c r="LJ156" s="35"/>
      <c r="LK156" s="35"/>
      <c r="LL156" s="35"/>
      <c r="LM156" s="35"/>
      <c r="LN156" s="35"/>
      <c r="LO156" s="35"/>
      <c r="LP156" s="35"/>
      <c r="LQ156" s="35"/>
      <c r="LR156" s="35"/>
      <c r="LS156" s="35"/>
      <c r="LT156" s="35"/>
      <c r="LU156" s="35"/>
      <c r="LV156" s="35"/>
      <c r="LW156" s="35"/>
      <c r="LX156" s="35"/>
      <c r="LY156" s="35"/>
      <c r="LZ156" s="35"/>
      <c r="MA156" s="35"/>
      <c r="MB156" s="35"/>
      <c r="MC156" s="35"/>
      <c r="MD156" s="35"/>
      <c r="ME156" s="35"/>
      <c r="MF156" s="35"/>
      <c r="MG156" s="35"/>
      <c r="MH156" s="35"/>
      <c r="MI156" s="35"/>
      <c r="MJ156" s="35"/>
      <c r="MK156" s="35"/>
      <c r="ML156" s="35"/>
      <c r="MM156" s="35"/>
      <c r="MN156" s="35"/>
      <c r="MO156" s="35"/>
      <c r="MP156" s="35"/>
      <c r="MQ156" s="35"/>
      <c r="MR156" s="35"/>
      <c r="MS156" s="35"/>
      <c r="MT156" s="35"/>
      <c r="MU156" s="35"/>
      <c r="MV156" s="35"/>
      <c r="MW156" s="35"/>
      <c r="MX156" s="35"/>
      <c r="MY156" s="35"/>
      <c r="MZ156" s="35"/>
      <c r="NA156" s="35"/>
      <c r="NB156" s="35"/>
      <c r="NC156" s="35"/>
      <c r="ND156" s="35"/>
      <c r="NE156" s="35"/>
      <c r="NF156" s="35"/>
      <c r="NG156" s="35"/>
      <c r="NH156" s="35"/>
      <c r="NI156" s="35"/>
      <c r="NJ156" s="35"/>
      <c r="NK156" s="35"/>
      <c r="NL156" s="35"/>
      <c r="NM156" s="35"/>
      <c r="NN156" s="35"/>
      <c r="NO156" s="35"/>
      <c r="NP156" s="35"/>
      <c r="NQ156" s="35"/>
      <c r="NR156" s="35"/>
      <c r="NS156" s="35"/>
      <c r="NT156" s="35"/>
      <c r="NU156" s="35"/>
      <c r="NV156" s="35"/>
      <c r="NW156" s="35"/>
      <c r="NX156" s="35"/>
      <c r="NY156" s="35"/>
      <c r="NZ156" s="35"/>
      <c r="OA156" s="35"/>
      <c r="OB156" s="35"/>
      <c r="OC156" s="35"/>
      <c r="OD156" s="35"/>
      <c r="OE156" s="35"/>
      <c r="OF156" s="35"/>
      <c r="OG156" s="35"/>
      <c r="OH156" s="35"/>
      <c r="OI156" s="35"/>
      <c r="OJ156" s="35"/>
      <c r="OK156" s="35"/>
      <c r="OL156" s="35"/>
      <c r="OM156" s="35"/>
      <c r="ON156" s="35"/>
      <c r="OO156" s="35"/>
      <c r="OP156" s="35"/>
      <c r="OQ156" s="35"/>
      <c r="OR156" s="35"/>
      <c r="OS156" s="35"/>
      <c r="OT156" s="35"/>
      <c r="OU156" s="35"/>
      <c r="OV156" s="35"/>
      <c r="OW156" s="35"/>
      <c r="OX156" s="35"/>
      <c r="OY156" s="35"/>
      <c r="OZ156" s="35"/>
      <c r="PA156" s="35"/>
      <c r="PB156" s="35"/>
      <c r="PC156" s="35"/>
      <c r="PD156" s="35"/>
      <c r="PE156" s="35"/>
      <c r="PF156" s="35"/>
      <c r="PG156" s="35"/>
      <c r="PH156" s="35"/>
      <c r="PI156" s="35"/>
      <c r="PJ156" s="35"/>
      <c r="PK156" s="35"/>
      <c r="PL156" s="35"/>
      <c r="PM156" s="35"/>
      <c r="PN156" s="35"/>
      <c r="PO156" s="35"/>
      <c r="PP156" s="35"/>
      <c r="PQ156" s="35"/>
      <c r="PR156" s="35"/>
      <c r="PS156" s="35"/>
      <c r="PT156" s="35"/>
      <c r="PU156" s="35"/>
      <c r="PV156" s="35"/>
      <c r="PW156" s="35"/>
      <c r="PX156" s="35"/>
      <c r="PY156" s="35"/>
      <c r="PZ156" s="35"/>
      <c r="QA156" s="35"/>
      <c r="QB156" s="35"/>
      <c r="QC156" s="35"/>
      <c r="QD156" s="35"/>
      <c r="QE156" s="35"/>
      <c r="QF156" s="35"/>
      <c r="QG156" s="35"/>
      <c r="QH156" s="35"/>
      <c r="QI156" s="35"/>
      <c r="QJ156" s="35"/>
      <c r="QK156" s="35"/>
      <c r="QL156" s="35"/>
      <c r="QM156" s="35"/>
      <c r="QN156" s="35"/>
      <c r="QO156" s="35"/>
      <c r="QP156" s="35"/>
      <c r="QQ156" s="35"/>
      <c r="QR156" s="35"/>
      <c r="QS156" s="35"/>
      <c r="QT156" s="35"/>
      <c r="QU156" s="35"/>
      <c r="QV156" s="35"/>
      <c r="QW156" s="35"/>
      <c r="QX156" s="35"/>
      <c r="QY156" s="35"/>
      <c r="QZ156" s="35"/>
      <c r="RA156" s="35"/>
      <c r="RB156" s="35"/>
      <c r="RC156" s="35"/>
      <c r="RD156" s="35"/>
      <c r="RE156" s="35"/>
      <c r="RF156" s="35"/>
      <c r="RG156" s="35"/>
      <c r="RH156" s="35"/>
      <c r="RI156" s="35"/>
      <c r="RJ156" s="35"/>
      <c r="RK156" s="35"/>
      <c r="RL156" s="35"/>
      <c r="RM156" s="35"/>
      <c r="RN156" s="35"/>
      <c r="RO156" s="35"/>
      <c r="RP156" s="35"/>
      <c r="RQ156" s="35"/>
      <c r="RR156" s="35"/>
      <c r="RS156" s="35"/>
      <c r="RT156" s="35"/>
      <c r="RU156" s="35"/>
      <c r="RV156" s="35"/>
      <c r="RW156" s="35"/>
      <c r="RX156" s="35"/>
      <c r="RY156" s="35"/>
      <c r="RZ156" s="35"/>
      <c r="SA156" s="35"/>
      <c r="SB156" s="35"/>
      <c r="SC156" s="35"/>
      <c r="SD156" s="35"/>
      <c r="SE156" s="35"/>
      <c r="SF156" s="35"/>
      <c r="SG156" s="35"/>
      <c r="SH156" s="35"/>
      <c r="SI156" s="35"/>
      <c r="SJ156" s="35"/>
      <c r="SK156" s="35"/>
      <c r="SL156" s="35"/>
      <c r="SM156" s="35"/>
      <c r="SN156" s="35"/>
      <c r="SO156" s="35"/>
      <c r="SP156" s="35"/>
      <c r="SQ156" s="35"/>
      <c r="SR156" s="35"/>
      <c r="SS156" s="35"/>
      <c r="ST156" s="35"/>
      <c r="SU156" s="35"/>
      <c r="SV156" s="35"/>
      <c r="SW156" s="35"/>
      <c r="SX156" s="35"/>
      <c r="SY156" s="35"/>
      <c r="SZ156" s="35"/>
      <c r="TA156" s="35"/>
      <c r="TB156" s="35"/>
      <c r="TC156" s="35"/>
      <c r="TD156" s="35"/>
      <c r="TE156" s="35"/>
      <c r="TF156" s="35"/>
      <c r="TG156" s="35"/>
      <c r="TH156" s="35"/>
      <c r="TI156" s="35"/>
      <c r="TJ156" s="35"/>
      <c r="TK156" s="35"/>
      <c r="TL156" s="35"/>
      <c r="TM156" s="35"/>
      <c r="TN156" s="35"/>
      <c r="TO156" s="35"/>
      <c r="TP156" s="35"/>
      <c r="TQ156" s="35"/>
      <c r="TR156" s="35"/>
      <c r="TS156" s="35"/>
      <c r="TT156" s="35"/>
      <c r="TU156" s="35"/>
      <c r="TV156" s="35"/>
      <c r="TW156" s="35"/>
      <c r="TX156" s="35"/>
      <c r="TY156" s="35"/>
      <c r="TZ156" s="35"/>
      <c r="UA156" s="35"/>
      <c r="UB156" s="35"/>
      <c r="UC156" s="35"/>
      <c r="UD156" s="35"/>
      <c r="UE156" s="35"/>
      <c r="UF156" s="35"/>
      <c r="UG156" s="35"/>
      <c r="UH156" s="35"/>
      <c r="UI156" s="35"/>
      <c r="UJ156" s="35"/>
      <c r="UK156" s="35"/>
      <c r="UL156" s="35"/>
      <c r="UM156" s="35"/>
      <c r="UN156" s="35"/>
      <c r="UO156" s="35"/>
      <c r="UP156" s="35"/>
      <c r="UQ156" s="35"/>
      <c r="UR156" s="35"/>
      <c r="US156" s="35"/>
      <c r="UT156" s="35"/>
      <c r="UU156" s="35"/>
      <c r="UV156" s="35"/>
      <c r="UW156" s="35"/>
      <c r="UX156" s="35"/>
      <c r="UY156" s="35"/>
      <c r="UZ156" s="35"/>
      <c r="VA156" s="35"/>
      <c r="VB156" s="35"/>
      <c r="VC156" s="35"/>
      <c r="VD156" s="35"/>
      <c r="VE156" s="35"/>
      <c r="VF156" s="35"/>
      <c r="VG156" s="35"/>
      <c r="VH156" s="35"/>
      <c r="VI156" s="35"/>
      <c r="VJ156" s="35"/>
      <c r="VK156" s="35"/>
      <c r="VL156" s="35"/>
      <c r="VM156" s="35"/>
      <c r="VN156" s="35"/>
      <c r="VO156" s="35"/>
      <c r="VP156" s="35"/>
      <c r="VQ156" s="35"/>
      <c r="VR156" s="35"/>
      <c r="VS156" s="35"/>
      <c r="VT156" s="35"/>
      <c r="VU156" s="35"/>
      <c r="VV156" s="35"/>
      <c r="VW156" s="35"/>
      <c r="VX156" s="35"/>
      <c r="VY156" s="35"/>
      <c r="VZ156" s="35"/>
      <c r="WA156" s="35"/>
      <c r="WB156" s="35"/>
      <c r="WC156" s="35"/>
      <c r="WD156" s="35"/>
      <c r="WE156" s="35"/>
      <c r="WF156" s="35"/>
      <c r="WG156" s="35"/>
      <c r="WH156" s="35"/>
      <c r="WI156" s="35"/>
      <c r="WJ156" s="35"/>
      <c r="WK156" s="35"/>
      <c r="WL156" s="35"/>
      <c r="WM156" s="35"/>
      <c r="WN156" s="35"/>
      <c r="WO156" s="35"/>
      <c r="WP156" s="35"/>
      <c r="WQ156" s="35"/>
      <c r="WR156" s="35"/>
      <c r="WS156" s="35"/>
      <c r="WT156" s="35"/>
      <c r="WU156" s="35"/>
      <c r="WV156" s="35"/>
      <c r="WW156" s="35"/>
      <c r="WX156" s="35"/>
      <c r="WY156" s="35"/>
      <c r="WZ156" s="35"/>
      <c r="XA156" s="35"/>
      <c r="XB156" s="35"/>
      <c r="XC156" s="35"/>
      <c r="XD156" s="35"/>
      <c r="XE156" s="35"/>
      <c r="XF156" s="35"/>
      <c r="XG156" s="35"/>
      <c r="XH156" s="35"/>
      <c r="XI156" s="35"/>
      <c r="XJ156" s="35"/>
      <c r="XK156" s="35"/>
      <c r="XL156" s="35"/>
      <c r="XM156" s="35"/>
      <c r="XN156" s="35"/>
      <c r="XO156" s="35"/>
      <c r="XP156" s="35"/>
      <c r="XQ156" s="35"/>
      <c r="XR156" s="35"/>
      <c r="XS156" s="35"/>
      <c r="XT156" s="35"/>
      <c r="XU156" s="35"/>
      <c r="XV156" s="35"/>
      <c r="XW156" s="35"/>
      <c r="XX156" s="35"/>
      <c r="XY156" s="35"/>
      <c r="XZ156" s="35"/>
      <c r="YA156" s="35"/>
      <c r="YB156" s="35"/>
      <c r="YC156" s="35"/>
      <c r="YD156" s="35"/>
      <c r="YE156" s="35"/>
      <c r="YF156" s="35"/>
      <c r="YG156" s="35"/>
      <c r="YH156" s="35"/>
      <c r="YI156" s="35"/>
      <c r="YJ156" s="35"/>
      <c r="YK156" s="35"/>
      <c r="YL156" s="35"/>
      <c r="YM156" s="35"/>
      <c r="YN156" s="35"/>
      <c r="YO156" s="35"/>
      <c r="YP156" s="35"/>
      <c r="YQ156" s="35"/>
      <c r="YR156" s="35"/>
      <c r="YS156" s="35"/>
      <c r="YT156" s="35"/>
      <c r="YU156" s="35"/>
      <c r="YV156" s="35"/>
      <c r="YW156" s="35"/>
      <c r="YX156" s="35"/>
      <c r="YY156" s="35"/>
      <c r="YZ156" s="35"/>
      <c r="ZA156" s="35"/>
      <c r="ZB156" s="35"/>
      <c r="ZC156" s="35"/>
      <c r="ZD156" s="35"/>
      <c r="ZE156" s="35"/>
      <c r="ZF156" s="35"/>
      <c r="ZG156" s="35"/>
      <c r="ZH156" s="35"/>
      <c r="ZI156" s="35"/>
      <c r="ZJ156" s="35"/>
      <c r="ZK156" s="35"/>
      <c r="ZL156" s="35"/>
      <c r="ZM156" s="35"/>
      <c r="ZN156" s="35"/>
      <c r="ZO156" s="35"/>
      <c r="ZP156" s="35"/>
      <c r="ZQ156" s="35"/>
      <c r="ZR156" s="35"/>
      <c r="ZS156" s="35"/>
      <c r="ZT156" s="35"/>
      <c r="ZU156" s="35"/>
      <c r="ZV156" s="35"/>
      <c r="ZW156" s="35"/>
      <c r="ZX156" s="35"/>
      <c r="ZY156" s="35"/>
      <c r="ZZ156" s="35"/>
      <c r="AAA156" s="35"/>
      <c r="AAB156" s="35"/>
      <c r="AAC156" s="35"/>
      <c r="AAD156" s="35"/>
      <c r="AAE156" s="35"/>
      <c r="AAF156" s="35"/>
      <c r="AAG156" s="35"/>
      <c r="AAH156" s="35"/>
      <c r="AAI156" s="35"/>
      <c r="AAJ156" s="35"/>
      <c r="AAK156" s="35"/>
      <c r="AAL156" s="35"/>
      <c r="AAM156" s="35"/>
      <c r="AAN156" s="35"/>
      <c r="AAO156" s="35"/>
      <c r="AAP156" s="35"/>
      <c r="AAQ156" s="35"/>
      <c r="AAR156" s="35"/>
      <c r="AAS156" s="35"/>
      <c r="AAT156" s="35"/>
      <c r="AAU156" s="35"/>
      <c r="AAV156" s="35"/>
      <c r="AAW156" s="35"/>
      <c r="AAX156" s="35"/>
      <c r="AAY156" s="35"/>
      <c r="AAZ156" s="35"/>
      <c r="ABA156" s="35"/>
      <c r="ABB156" s="35"/>
      <c r="ABC156" s="35"/>
      <c r="ABD156" s="35"/>
      <c r="ABE156" s="35"/>
      <c r="ABF156" s="35"/>
      <c r="ABG156" s="35"/>
      <c r="ABH156" s="35"/>
      <c r="ABI156" s="35"/>
      <c r="ABJ156" s="35"/>
      <c r="ABK156" s="35"/>
      <c r="ABL156" s="35"/>
      <c r="ABM156" s="35"/>
      <c r="ABN156" s="35"/>
      <c r="ABO156" s="35"/>
      <c r="ABP156" s="35"/>
      <c r="ABQ156" s="35"/>
      <c r="ABR156" s="35"/>
      <c r="ABS156" s="35"/>
      <c r="ABT156" s="35"/>
      <c r="ABU156" s="35"/>
      <c r="ABV156" s="35"/>
      <c r="ABW156" s="35"/>
      <c r="ABX156" s="35"/>
      <c r="ABY156" s="35"/>
      <c r="ABZ156" s="35"/>
      <c r="ACA156" s="35"/>
      <c r="ACB156" s="35"/>
      <c r="ACC156" s="35"/>
      <c r="ACD156" s="35"/>
      <c r="ACE156" s="35"/>
      <c r="ACF156" s="35"/>
      <c r="ACG156" s="35"/>
      <c r="ACH156" s="35"/>
      <c r="ACI156" s="35"/>
      <c r="ACJ156" s="35"/>
      <c r="ACK156" s="35"/>
      <c r="ACL156" s="35"/>
      <c r="ACM156" s="35"/>
      <c r="ACN156" s="35"/>
      <c r="ACO156" s="35"/>
      <c r="ACP156" s="35"/>
      <c r="ACQ156" s="35"/>
      <c r="ACR156" s="35"/>
      <c r="ACS156" s="35"/>
      <c r="ACT156" s="35"/>
      <c r="ACU156" s="35"/>
      <c r="ACV156" s="35"/>
      <c r="ACW156" s="35"/>
      <c r="ACX156" s="35"/>
      <c r="ACY156" s="35"/>
      <c r="ACZ156" s="35"/>
      <c r="ADA156" s="35"/>
      <c r="ADB156" s="35"/>
      <c r="ADC156" s="35"/>
      <c r="ADD156" s="35"/>
      <c r="ADE156" s="35"/>
      <c r="ADF156" s="35"/>
      <c r="ADG156" s="35"/>
      <c r="ADH156" s="35"/>
      <c r="ADI156" s="35"/>
      <c r="ADJ156" s="35"/>
      <c r="ADK156" s="35"/>
      <c r="ADL156" s="35"/>
      <c r="ADM156" s="35"/>
      <c r="ADN156" s="35"/>
      <c r="ADO156" s="35"/>
      <c r="ADP156" s="35"/>
      <c r="ADQ156" s="35"/>
      <c r="ADR156" s="35"/>
      <c r="ADS156" s="35"/>
      <c r="ADT156" s="35"/>
      <c r="ADU156" s="35"/>
      <c r="ADV156" s="35"/>
      <c r="ADW156" s="35"/>
      <c r="ADX156" s="35"/>
      <c r="ADY156" s="26">
        <f t="shared" si="7"/>
        <v>0</v>
      </c>
      <c r="ADZ156" s="5"/>
    </row>
    <row r="157" spans="1:806" s="33" customFormat="1" x14ac:dyDescent="0.2">
      <c r="A157" s="38" t="s">
        <v>171</v>
      </c>
      <c r="B157" s="65">
        <f t="shared" si="6"/>
        <v>20</v>
      </c>
      <c r="C157" s="57">
        <v>10</v>
      </c>
      <c r="D157" s="59">
        <v>44832</v>
      </c>
      <c r="E157" s="67">
        <v>36.01</v>
      </c>
      <c r="F157" s="67">
        <f t="shared" si="5"/>
        <v>720.19999999999993</v>
      </c>
      <c r="G157" s="65">
        <v>2</v>
      </c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15"/>
      <c r="BF157" s="15"/>
      <c r="BG157" s="136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35"/>
      <c r="CK157" s="35"/>
      <c r="CL157" s="35"/>
      <c r="CM157" s="35"/>
      <c r="CN157" s="35"/>
      <c r="CO157" s="35"/>
      <c r="CP157" s="35"/>
      <c r="CQ157" s="35"/>
      <c r="CR157" s="35"/>
      <c r="CS157" s="35"/>
      <c r="CT157" s="35"/>
      <c r="CU157" s="35"/>
      <c r="CV157" s="35"/>
      <c r="CW157" s="35"/>
      <c r="CX157" s="35"/>
      <c r="CY157" s="35"/>
      <c r="CZ157" s="35"/>
      <c r="DA157" s="35"/>
      <c r="DB157" s="35"/>
      <c r="DC157" s="35"/>
      <c r="DD157" s="35"/>
      <c r="DE157" s="35"/>
      <c r="DF157" s="35"/>
      <c r="DG157" s="35"/>
      <c r="DH157" s="35"/>
      <c r="DI157" s="35"/>
      <c r="DJ157" s="35"/>
      <c r="DK157" s="35"/>
      <c r="DL157" s="35"/>
      <c r="DM157" s="35"/>
      <c r="DN157" s="35"/>
      <c r="DO157" s="35"/>
      <c r="DP157" s="35"/>
      <c r="DQ157" s="35"/>
      <c r="DR157" s="35"/>
      <c r="DS157" s="35"/>
      <c r="DT157" s="35"/>
      <c r="DU157" s="35"/>
      <c r="DV157" s="35"/>
      <c r="DW157" s="35"/>
      <c r="DX157" s="35"/>
      <c r="DY157" s="35"/>
      <c r="DZ157" s="35"/>
      <c r="EA157" s="35"/>
      <c r="EB157" s="35"/>
      <c r="EC157" s="35"/>
      <c r="ED157" s="35"/>
      <c r="EE157" s="35"/>
      <c r="EF157" s="35"/>
      <c r="EG157" s="35"/>
      <c r="EH157" s="35"/>
      <c r="EI157" s="35"/>
      <c r="EJ157" s="35"/>
      <c r="EK157" s="35"/>
      <c r="EL157" s="35"/>
      <c r="EM157" s="35"/>
      <c r="EN157" s="35"/>
      <c r="EO157" s="35"/>
      <c r="EP157" s="35"/>
      <c r="EQ157" s="35"/>
      <c r="ER157" s="35"/>
      <c r="ES157" s="35"/>
      <c r="ET157" s="35"/>
      <c r="EU157" s="35"/>
      <c r="EV157" s="35"/>
      <c r="EW157" s="35"/>
      <c r="EX157" s="35"/>
      <c r="EY157" s="35"/>
      <c r="EZ157" s="35"/>
      <c r="FA157" s="35"/>
      <c r="FB157" s="35"/>
      <c r="FC157" s="35"/>
      <c r="FD157" s="35"/>
      <c r="FE157" s="35"/>
      <c r="FF157" s="35"/>
      <c r="FG157" s="35"/>
      <c r="FH157" s="35"/>
      <c r="FI157" s="35"/>
      <c r="FJ157" s="35"/>
      <c r="FK157" s="35"/>
      <c r="FL157" s="35"/>
      <c r="FM157" s="35"/>
      <c r="FN157" s="35"/>
      <c r="FO157" s="35"/>
      <c r="FP157" s="35"/>
      <c r="FQ157" s="35"/>
      <c r="FR157" s="35"/>
      <c r="FS157" s="35"/>
      <c r="FT157" s="35"/>
      <c r="FU157" s="35"/>
      <c r="FV157" s="35"/>
      <c r="FW157" s="35"/>
      <c r="FX157" s="35"/>
      <c r="FY157" s="35"/>
      <c r="FZ157" s="35"/>
      <c r="GA157" s="35"/>
      <c r="GB157" s="35"/>
      <c r="GC157" s="35"/>
      <c r="GD157" s="35"/>
      <c r="GE157" s="35"/>
      <c r="GF157" s="35"/>
      <c r="GG157" s="35"/>
      <c r="GH157" s="35"/>
      <c r="GI157" s="35"/>
      <c r="GJ157" s="35"/>
      <c r="GK157" s="35"/>
      <c r="GL157" s="35"/>
      <c r="GM157" s="35"/>
      <c r="GN157" s="35"/>
      <c r="GO157" s="35"/>
      <c r="GP157" s="35"/>
      <c r="GQ157" s="35"/>
      <c r="GR157" s="35"/>
      <c r="GS157" s="35"/>
      <c r="GT157" s="35"/>
      <c r="GU157" s="35"/>
      <c r="GV157" s="35"/>
      <c r="GW157" s="35"/>
      <c r="GX157" s="35"/>
      <c r="GY157" s="35"/>
      <c r="GZ157" s="35"/>
      <c r="HA157" s="35"/>
      <c r="HB157" s="35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35"/>
      <c r="IS157" s="35"/>
      <c r="IT157" s="35"/>
      <c r="IU157" s="35"/>
      <c r="IV157" s="35"/>
      <c r="IW157" s="35"/>
      <c r="IX157" s="35"/>
      <c r="IY157" s="35"/>
      <c r="IZ157" s="35"/>
      <c r="JA157" s="35"/>
      <c r="JB157" s="35"/>
      <c r="JC157" s="35"/>
      <c r="JD157" s="35"/>
      <c r="JE157" s="35"/>
      <c r="JF157" s="35"/>
      <c r="JG157" s="35"/>
      <c r="JH157" s="35"/>
      <c r="JI157" s="35"/>
      <c r="JJ157" s="35"/>
      <c r="JK157" s="35"/>
      <c r="JL157" s="35"/>
      <c r="JM157" s="35"/>
      <c r="JN157" s="35"/>
      <c r="JO157" s="35"/>
      <c r="JP157" s="35"/>
      <c r="JQ157" s="35"/>
      <c r="JR157" s="35"/>
      <c r="JS157" s="35"/>
      <c r="JT157" s="35"/>
      <c r="JU157" s="35"/>
      <c r="JV157" s="35"/>
      <c r="JW157" s="35"/>
      <c r="JX157" s="35"/>
      <c r="JY157" s="35"/>
      <c r="JZ157" s="35"/>
      <c r="KA157" s="35"/>
      <c r="KB157" s="35"/>
      <c r="KC157" s="35"/>
      <c r="KD157" s="35"/>
      <c r="KE157" s="35"/>
      <c r="KF157" s="35"/>
      <c r="KG157" s="35"/>
      <c r="KH157" s="35"/>
      <c r="KI157" s="35"/>
      <c r="KJ157" s="35"/>
      <c r="KK157" s="35"/>
      <c r="KL157" s="35"/>
      <c r="KM157" s="35"/>
      <c r="KN157" s="35"/>
      <c r="KO157" s="35"/>
      <c r="KP157" s="35"/>
      <c r="KQ157" s="35"/>
      <c r="KR157" s="35"/>
      <c r="KS157" s="35"/>
      <c r="KT157" s="35"/>
      <c r="KU157" s="35"/>
      <c r="KV157" s="35"/>
      <c r="KW157" s="35"/>
      <c r="KX157" s="35"/>
      <c r="KY157" s="35"/>
      <c r="KZ157" s="35"/>
      <c r="LA157" s="35"/>
      <c r="LB157" s="35"/>
      <c r="LC157" s="35"/>
      <c r="LD157" s="35"/>
      <c r="LE157" s="35"/>
      <c r="LF157" s="35"/>
      <c r="LG157" s="35"/>
      <c r="LH157" s="35"/>
      <c r="LI157" s="35"/>
      <c r="LJ157" s="35"/>
      <c r="LK157" s="35"/>
      <c r="LL157" s="35"/>
      <c r="LM157" s="35"/>
      <c r="LN157" s="35"/>
      <c r="LO157" s="35"/>
      <c r="LP157" s="35"/>
      <c r="LQ157" s="35"/>
      <c r="LR157" s="35"/>
      <c r="LS157" s="35"/>
      <c r="LT157" s="35"/>
      <c r="LU157" s="35"/>
      <c r="LV157" s="35"/>
      <c r="LW157" s="35"/>
      <c r="LX157" s="35"/>
      <c r="LY157" s="35"/>
      <c r="LZ157" s="35"/>
      <c r="MA157" s="35"/>
      <c r="MB157" s="35"/>
      <c r="MC157" s="35"/>
      <c r="MD157" s="35"/>
      <c r="ME157" s="35"/>
      <c r="MF157" s="35"/>
      <c r="MG157" s="35"/>
      <c r="MH157" s="35"/>
      <c r="MI157" s="35"/>
      <c r="MJ157" s="35"/>
      <c r="MK157" s="35"/>
      <c r="ML157" s="35"/>
      <c r="MM157" s="35"/>
      <c r="MN157" s="35"/>
      <c r="MO157" s="35"/>
      <c r="MP157" s="35"/>
      <c r="MQ157" s="35"/>
      <c r="MR157" s="35"/>
      <c r="MS157" s="35"/>
      <c r="MT157" s="35"/>
      <c r="MU157" s="35"/>
      <c r="MV157" s="35"/>
      <c r="MW157" s="35"/>
      <c r="MX157" s="35"/>
      <c r="MY157" s="35"/>
      <c r="MZ157" s="35"/>
      <c r="NA157" s="35"/>
      <c r="NB157" s="35"/>
      <c r="NC157" s="35"/>
      <c r="ND157" s="35"/>
      <c r="NE157" s="35"/>
      <c r="NF157" s="35"/>
      <c r="NG157" s="35"/>
      <c r="NH157" s="35"/>
      <c r="NI157" s="35"/>
      <c r="NJ157" s="35"/>
      <c r="NK157" s="35"/>
      <c r="NL157" s="35"/>
      <c r="NM157" s="35"/>
      <c r="NN157" s="35"/>
      <c r="NO157" s="35"/>
      <c r="NP157" s="35"/>
      <c r="NQ157" s="35"/>
      <c r="NR157" s="35"/>
      <c r="NS157" s="35"/>
      <c r="NT157" s="35">
        <v>10</v>
      </c>
      <c r="NU157" s="35"/>
      <c r="NV157" s="35"/>
      <c r="NW157" s="35"/>
      <c r="NX157" s="35"/>
      <c r="NY157" s="35"/>
      <c r="NZ157" s="35"/>
      <c r="OA157" s="35"/>
      <c r="OB157" s="35"/>
      <c r="OC157" s="35"/>
      <c r="OD157" s="35"/>
      <c r="OE157" s="35"/>
      <c r="OF157" s="35"/>
      <c r="OG157" s="35"/>
      <c r="OH157" s="35"/>
      <c r="OI157" s="35"/>
      <c r="OJ157" s="35"/>
      <c r="OK157" s="35"/>
      <c r="OL157" s="35"/>
      <c r="OM157" s="35">
        <v>20</v>
      </c>
      <c r="ON157" s="35"/>
      <c r="OO157" s="35"/>
      <c r="OP157" s="35"/>
      <c r="OQ157" s="35">
        <v>2</v>
      </c>
      <c r="OR157" s="35"/>
      <c r="OS157" s="35"/>
      <c r="OT157" s="35"/>
      <c r="OU157" s="35"/>
      <c r="OV157" s="35"/>
      <c r="OW157" s="35"/>
      <c r="OX157" s="35"/>
      <c r="OY157" s="35"/>
      <c r="OZ157" s="35"/>
      <c r="PA157" s="35"/>
      <c r="PB157" s="35"/>
      <c r="PC157" s="35"/>
      <c r="PD157" s="35"/>
      <c r="PE157" s="35"/>
      <c r="PF157" s="35"/>
      <c r="PG157" s="35"/>
      <c r="PH157" s="35"/>
      <c r="PI157" s="35"/>
      <c r="PJ157" s="35"/>
      <c r="PK157" s="35"/>
      <c r="PL157" s="35"/>
      <c r="PM157" s="35"/>
      <c r="PN157" s="35"/>
      <c r="PO157" s="35"/>
      <c r="PP157" s="35"/>
      <c r="PQ157" s="35"/>
      <c r="PR157" s="35"/>
      <c r="PS157" s="35"/>
      <c r="PT157" s="35"/>
      <c r="PU157" s="35"/>
      <c r="PV157" s="35"/>
      <c r="PW157" s="35"/>
      <c r="PX157" s="35"/>
      <c r="PY157" s="35"/>
      <c r="PZ157" s="35"/>
      <c r="QA157" s="35"/>
      <c r="QB157" s="35"/>
      <c r="QC157" s="35"/>
      <c r="QD157" s="35"/>
      <c r="QE157" s="35"/>
      <c r="QF157" s="35"/>
      <c r="QG157" s="35"/>
      <c r="QH157" s="35"/>
      <c r="QI157" s="35"/>
      <c r="QJ157" s="35"/>
      <c r="QK157" s="35"/>
      <c r="QL157" s="35"/>
      <c r="QM157" s="35"/>
      <c r="QN157" s="35"/>
      <c r="QO157" s="35"/>
      <c r="QP157" s="35"/>
      <c r="QQ157" s="35"/>
      <c r="QR157" s="35"/>
      <c r="QS157" s="35"/>
      <c r="QT157" s="35"/>
      <c r="QU157" s="35"/>
      <c r="QV157" s="35"/>
      <c r="QW157" s="35"/>
      <c r="QX157" s="35"/>
      <c r="QY157" s="35"/>
      <c r="QZ157" s="35"/>
      <c r="RA157" s="35"/>
      <c r="RB157" s="35"/>
      <c r="RC157" s="35"/>
      <c r="RD157" s="35"/>
      <c r="RE157" s="35"/>
      <c r="RF157" s="35"/>
      <c r="RG157" s="35"/>
      <c r="RH157" s="35"/>
      <c r="RI157" s="35"/>
      <c r="RJ157" s="35"/>
      <c r="RK157" s="35"/>
      <c r="RL157" s="35"/>
      <c r="RM157" s="35"/>
      <c r="RN157" s="35"/>
      <c r="RO157" s="35"/>
      <c r="RP157" s="35"/>
      <c r="RQ157" s="35"/>
      <c r="RR157" s="35"/>
      <c r="RS157" s="35"/>
      <c r="RT157" s="35"/>
      <c r="RU157" s="35"/>
      <c r="RV157" s="35"/>
      <c r="RW157" s="35"/>
      <c r="RX157" s="35"/>
      <c r="RY157" s="35"/>
      <c r="RZ157" s="35"/>
      <c r="SA157" s="35"/>
      <c r="SB157" s="35"/>
      <c r="SC157" s="35"/>
      <c r="SD157" s="35"/>
      <c r="SE157" s="35"/>
      <c r="SF157" s="35"/>
      <c r="SG157" s="35"/>
      <c r="SH157" s="35"/>
      <c r="SI157" s="35"/>
      <c r="SJ157" s="35"/>
      <c r="SK157" s="35"/>
      <c r="SL157" s="35"/>
      <c r="SM157" s="35"/>
      <c r="SN157" s="35"/>
      <c r="SO157" s="35"/>
      <c r="SP157" s="35"/>
      <c r="SQ157" s="35"/>
      <c r="SR157" s="35"/>
      <c r="SS157" s="35"/>
      <c r="ST157" s="35"/>
      <c r="SU157" s="35"/>
      <c r="SV157" s="35"/>
      <c r="SW157" s="35"/>
      <c r="SX157" s="35"/>
      <c r="SY157" s="35"/>
      <c r="SZ157" s="35"/>
      <c r="TA157" s="35"/>
      <c r="TB157" s="35"/>
      <c r="TC157" s="35"/>
      <c r="TD157" s="35"/>
      <c r="TE157" s="35"/>
      <c r="TF157" s="35"/>
      <c r="TG157" s="35"/>
      <c r="TH157" s="35"/>
      <c r="TI157" s="35"/>
      <c r="TJ157" s="35"/>
      <c r="TK157" s="35"/>
      <c r="TL157" s="35"/>
      <c r="TM157" s="35"/>
      <c r="TN157" s="35"/>
      <c r="TO157" s="35"/>
      <c r="TP157" s="35"/>
      <c r="TQ157" s="35"/>
      <c r="TR157" s="35"/>
      <c r="TS157" s="35"/>
      <c r="TT157" s="35"/>
      <c r="TU157" s="35"/>
      <c r="TV157" s="35"/>
      <c r="TW157" s="35"/>
      <c r="TX157" s="35"/>
      <c r="TY157" s="35"/>
      <c r="TZ157" s="35"/>
      <c r="UA157" s="35"/>
      <c r="UB157" s="35"/>
      <c r="UC157" s="35"/>
      <c r="UD157" s="35"/>
      <c r="UE157" s="35"/>
      <c r="UF157" s="35"/>
      <c r="UG157" s="35"/>
      <c r="UH157" s="35"/>
      <c r="UI157" s="35"/>
      <c r="UJ157" s="35"/>
      <c r="UK157" s="35"/>
      <c r="UL157" s="35"/>
      <c r="UM157" s="35"/>
      <c r="UN157" s="35"/>
      <c r="UO157" s="35"/>
      <c r="UP157" s="35"/>
      <c r="UQ157" s="35"/>
      <c r="UR157" s="35"/>
      <c r="US157" s="35"/>
      <c r="UT157" s="35"/>
      <c r="UU157" s="35"/>
      <c r="UV157" s="35"/>
      <c r="UW157" s="35"/>
      <c r="UX157" s="35"/>
      <c r="UY157" s="35"/>
      <c r="UZ157" s="35"/>
      <c r="VA157" s="35"/>
      <c r="VB157" s="35"/>
      <c r="VC157" s="35"/>
      <c r="VD157" s="35"/>
      <c r="VE157" s="35"/>
      <c r="VF157" s="35"/>
      <c r="VG157" s="35"/>
      <c r="VH157" s="35"/>
      <c r="VI157" s="35"/>
      <c r="VJ157" s="35"/>
      <c r="VK157" s="35"/>
      <c r="VL157" s="35"/>
      <c r="VM157" s="35"/>
      <c r="VN157" s="35"/>
      <c r="VO157" s="35"/>
      <c r="VP157" s="35"/>
      <c r="VQ157" s="35"/>
      <c r="VR157" s="35"/>
      <c r="VS157" s="35"/>
      <c r="VT157" s="35"/>
      <c r="VU157" s="35"/>
      <c r="VV157" s="35"/>
      <c r="VW157" s="35"/>
      <c r="VX157" s="35"/>
      <c r="VY157" s="35"/>
      <c r="VZ157" s="35"/>
      <c r="WA157" s="35"/>
      <c r="WB157" s="35"/>
      <c r="WC157" s="35"/>
      <c r="WD157" s="35"/>
      <c r="WE157" s="35"/>
      <c r="WF157" s="35"/>
      <c r="WG157" s="35"/>
      <c r="WH157" s="35"/>
      <c r="WI157" s="35"/>
      <c r="WJ157" s="35"/>
      <c r="WK157" s="35"/>
      <c r="WL157" s="35"/>
      <c r="WM157" s="35"/>
      <c r="WN157" s="35"/>
      <c r="WO157" s="35"/>
      <c r="WP157" s="35"/>
      <c r="WQ157" s="35"/>
      <c r="WR157" s="35"/>
      <c r="WS157" s="35"/>
      <c r="WT157" s="35"/>
      <c r="WU157" s="35"/>
      <c r="WV157" s="35"/>
      <c r="WW157" s="35"/>
      <c r="WX157" s="35"/>
      <c r="WY157" s="35"/>
      <c r="WZ157" s="35"/>
      <c r="XA157" s="35"/>
      <c r="XB157" s="35"/>
      <c r="XC157" s="35"/>
      <c r="XD157" s="35"/>
      <c r="XE157" s="35"/>
      <c r="XF157" s="35"/>
      <c r="XG157" s="35"/>
      <c r="XH157" s="35"/>
      <c r="XI157" s="35"/>
      <c r="XJ157" s="35"/>
      <c r="XK157" s="35"/>
      <c r="XL157" s="35"/>
      <c r="XM157" s="35"/>
      <c r="XN157" s="35"/>
      <c r="XO157" s="35"/>
      <c r="XP157" s="35"/>
      <c r="XQ157" s="35"/>
      <c r="XR157" s="35"/>
      <c r="XS157" s="35"/>
      <c r="XT157" s="35"/>
      <c r="XU157" s="35"/>
      <c r="XV157" s="35"/>
      <c r="XW157" s="35"/>
      <c r="XX157" s="35"/>
      <c r="XY157" s="35"/>
      <c r="XZ157" s="35"/>
      <c r="YA157" s="35"/>
      <c r="YB157" s="35"/>
      <c r="YC157" s="35"/>
      <c r="YD157" s="35"/>
      <c r="YE157" s="35"/>
      <c r="YF157" s="35"/>
      <c r="YG157" s="35"/>
      <c r="YH157" s="35"/>
      <c r="YI157" s="35"/>
      <c r="YJ157" s="35"/>
      <c r="YK157" s="35"/>
      <c r="YL157" s="35"/>
      <c r="YM157" s="35"/>
      <c r="YN157" s="35"/>
      <c r="YO157" s="35"/>
      <c r="YP157" s="35"/>
      <c r="YQ157" s="35"/>
      <c r="YR157" s="35"/>
      <c r="YS157" s="35"/>
      <c r="YT157" s="35"/>
      <c r="YU157" s="35"/>
      <c r="YV157" s="35"/>
      <c r="YW157" s="35"/>
      <c r="YX157" s="35"/>
      <c r="YY157" s="35"/>
      <c r="YZ157" s="35"/>
      <c r="ZA157" s="35"/>
      <c r="ZB157" s="35"/>
      <c r="ZC157" s="35"/>
      <c r="ZD157" s="35"/>
      <c r="ZE157" s="35"/>
      <c r="ZF157" s="35"/>
      <c r="ZG157" s="35"/>
      <c r="ZH157" s="35"/>
      <c r="ZI157" s="35"/>
      <c r="ZJ157" s="35"/>
      <c r="ZK157" s="35"/>
      <c r="ZL157" s="35"/>
      <c r="ZM157" s="35"/>
      <c r="ZN157" s="35"/>
      <c r="ZO157" s="35"/>
      <c r="ZP157" s="35"/>
      <c r="ZQ157" s="35"/>
      <c r="ZR157" s="35"/>
      <c r="ZS157" s="35">
        <v>10</v>
      </c>
      <c r="ZT157" s="35"/>
      <c r="ZU157" s="35"/>
      <c r="ZV157" s="35"/>
      <c r="ZW157" s="35"/>
      <c r="ZX157" s="35"/>
      <c r="ZY157" s="35"/>
      <c r="ZZ157" s="35"/>
      <c r="AAA157" s="35"/>
      <c r="AAB157" s="35"/>
      <c r="AAC157" s="35"/>
      <c r="AAD157" s="35"/>
      <c r="AAE157" s="35"/>
      <c r="AAF157" s="35"/>
      <c r="AAG157" s="35"/>
      <c r="AAH157" s="35"/>
      <c r="AAI157" s="35"/>
      <c r="AAJ157" s="35"/>
      <c r="AAK157" s="35"/>
      <c r="AAL157" s="35"/>
      <c r="AAM157" s="35"/>
      <c r="AAN157" s="35"/>
      <c r="AAO157" s="35"/>
      <c r="AAP157" s="35"/>
      <c r="AAQ157" s="35"/>
      <c r="AAR157" s="35"/>
      <c r="AAS157" s="35"/>
      <c r="AAT157" s="35"/>
      <c r="AAU157" s="35"/>
      <c r="AAV157" s="35"/>
      <c r="AAW157" s="35"/>
      <c r="AAX157" s="35"/>
      <c r="AAY157" s="35"/>
      <c r="AAZ157" s="35"/>
      <c r="ABA157" s="35"/>
      <c r="ABB157" s="35"/>
      <c r="ABC157" s="35"/>
      <c r="ABD157" s="35"/>
      <c r="ABE157" s="35"/>
      <c r="ABF157" s="35"/>
      <c r="ABG157" s="35"/>
      <c r="ABH157" s="35"/>
      <c r="ABI157" s="35"/>
      <c r="ABJ157" s="35"/>
      <c r="ABK157" s="35"/>
      <c r="ABL157" s="35"/>
      <c r="ABM157" s="35"/>
      <c r="ABN157" s="35"/>
      <c r="ABO157" s="35"/>
      <c r="ABP157" s="35"/>
      <c r="ABQ157" s="35"/>
      <c r="ABR157" s="35"/>
      <c r="ABS157" s="35"/>
      <c r="ABT157" s="35"/>
      <c r="ABU157" s="35"/>
      <c r="ABV157" s="35"/>
      <c r="ABW157" s="35"/>
      <c r="ABX157" s="35"/>
      <c r="ABY157" s="35"/>
      <c r="ABZ157" s="35"/>
      <c r="ACA157" s="35"/>
      <c r="ACB157" s="35"/>
      <c r="ACC157" s="35"/>
      <c r="ACD157" s="35"/>
      <c r="ACE157" s="35"/>
      <c r="ACF157" s="35"/>
      <c r="ACG157" s="35"/>
      <c r="ACH157" s="35"/>
      <c r="ACI157" s="35"/>
      <c r="ACJ157" s="35"/>
      <c r="ACK157" s="35"/>
      <c r="ACL157" s="35"/>
      <c r="ACM157" s="35"/>
      <c r="ACN157" s="35"/>
      <c r="ACO157" s="35"/>
      <c r="ACP157" s="35"/>
      <c r="ACQ157" s="35"/>
      <c r="ACR157" s="35"/>
      <c r="ACS157" s="35"/>
      <c r="ACT157" s="35"/>
      <c r="ACU157" s="35"/>
      <c r="ACV157" s="35"/>
      <c r="ACW157" s="35"/>
      <c r="ACX157" s="35"/>
      <c r="ACY157" s="35"/>
      <c r="ACZ157" s="35"/>
      <c r="ADA157" s="35"/>
      <c r="ADB157" s="35"/>
      <c r="ADC157" s="35"/>
      <c r="ADD157" s="35"/>
      <c r="ADE157" s="35"/>
      <c r="ADF157" s="35"/>
      <c r="ADG157" s="35"/>
      <c r="ADH157" s="35"/>
      <c r="ADI157" s="35"/>
      <c r="ADJ157" s="35">
        <v>20</v>
      </c>
      <c r="ADK157" s="35"/>
      <c r="ADL157" s="35"/>
      <c r="ADM157" s="35"/>
      <c r="ADN157" s="35"/>
      <c r="ADO157" s="35"/>
      <c r="ADP157" s="35"/>
      <c r="ADQ157" s="35"/>
      <c r="ADR157" s="35"/>
      <c r="ADS157" s="35"/>
      <c r="ADT157" s="35"/>
      <c r="ADU157" s="35"/>
      <c r="ADV157" s="35"/>
      <c r="ADW157" s="35"/>
      <c r="ADX157" s="35"/>
      <c r="ADY157" s="26">
        <f t="shared" si="7"/>
        <v>0</v>
      </c>
      <c r="ADZ157" s="5"/>
    </row>
    <row r="158" spans="1:806" s="33" customFormat="1" x14ac:dyDescent="0.2">
      <c r="A158" s="38" t="s">
        <v>256</v>
      </c>
      <c r="B158" s="65">
        <f t="shared" si="6"/>
        <v>0</v>
      </c>
      <c r="C158" s="57">
        <v>1</v>
      </c>
      <c r="D158" s="60">
        <v>44760</v>
      </c>
      <c r="E158" s="67">
        <v>44.24</v>
      </c>
      <c r="F158" s="67">
        <f t="shared" si="5"/>
        <v>0</v>
      </c>
      <c r="G158" s="65">
        <v>60</v>
      </c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15"/>
      <c r="BF158" s="15"/>
      <c r="BG158" s="136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  <c r="BV158" s="35"/>
      <c r="BW158" s="35"/>
      <c r="BX158" s="35"/>
      <c r="BY158" s="35"/>
      <c r="BZ158" s="35"/>
      <c r="CA158" s="35"/>
      <c r="CB158" s="35"/>
      <c r="CC158" s="35"/>
      <c r="CD158" s="35"/>
      <c r="CE158" s="35"/>
      <c r="CF158" s="35"/>
      <c r="CG158" s="35"/>
      <c r="CH158" s="35"/>
      <c r="CI158" s="35"/>
      <c r="CJ158" s="35"/>
      <c r="CK158" s="35"/>
      <c r="CL158" s="35"/>
      <c r="CM158" s="35"/>
      <c r="CN158" s="35"/>
      <c r="CO158" s="35"/>
      <c r="CP158" s="35"/>
      <c r="CQ158" s="35"/>
      <c r="CR158" s="35"/>
      <c r="CS158" s="35"/>
      <c r="CT158" s="35"/>
      <c r="CU158" s="35"/>
      <c r="CV158" s="35"/>
      <c r="CW158" s="35"/>
      <c r="CX158" s="35"/>
      <c r="CY158" s="35"/>
      <c r="CZ158" s="35"/>
      <c r="DA158" s="35"/>
      <c r="DB158" s="35"/>
      <c r="DC158" s="35"/>
      <c r="DD158" s="35"/>
      <c r="DE158" s="35"/>
      <c r="DF158" s="35"/>
      <c r="DG158" s="35"/>
      <c r="DH158" s="35"/>
      <c r="DI158" s="35"/>
      <c r="DJ158" s="35"/>
      <c r="DK158" s="35"/>
      <c r="DL158" s="35"/>
      <c r="DM158" s="35"/>
      <c r="DN158" s="35"/>
      <c r="DO158" s="35"/>
      <c r="DP158" s="35"/>
      <c r="DQ158" s="35"/>
      <c r="DR158" s="35"/>
      <c r="DS158" s="35"/>
      <c r="DT158" s="35"/>
      <c r="DU158" s="35"/>
      <c r="DV158" s="35"/>
      <c r="DW158" s="35"/>
      <c r="DX158" s="35"/>
      <c r="DY158" s="35"/>
      <c r="DZ158" s="35"/>
      <c r="EA158" s="35"/>
      <c r="EB158" s="35"/>
      <c r="EC158" s="35"/>
      <c r="ED158" s="35"/>
      <c r="EE158" s="35"/>
      <c r="EF158" s="35"/>
      <c r="EG158" s="35"/>
      <c r="EH158" s="35"/>
      <c r="EI158" s="35"/>
      <c r="EJ158" s="35"/>
      <c r="EK158" s="35"/>
      <c r="EL158" s="35">
        <v>60</v>
      </c>
      <c r="EM158" s="35"/>
      <c r="EN158" s="35">
        <v>30</v>
      </c>
      <c r="EO158" s="35">
        <v>20</v>
      </c>
      <c r="EP158" s="35">
        <v>90</v>
      </c>
      <c r="EQ158" s="35"/>
      <c r="ER158" s="35"/>
      <c r="ES158" s="35"/>
      <c r="ET158" s="35"/>
      <c r="EU158" s="35"/>
      <c r="EV158" s="35"/>
      <c r="EW158" s="35"/>
      <c r="EX158" s="35"/>
      <c r="EY158" s="35"/>
      <c r="EZ158" s="35"/>
      <c r="FA158" s="35"/>
      <c r="FB158" s="35"/>
      <c r="FC158" s="35"/>
      <c r="FD158" s="35"/>
      <c r="FE158" s="35"/>
      <c r="FF158" s="35"/>
      <c r="FG158" s="35"/>
      <c r="FH158" s="35"/>
      <c r="FI158" s="35"/>
      <c r="FJ158" s="35"/>
      <c r="FK158" s="35"/>
      <c r="FL158" s="35"/>
      <c r="FM158" s="35"/>
      <c r="FN158" s="35"/>
      <c r="FO158" s="35"/>
      <c r="FP158" s="35"/>
      <c r="FQ158" s="35"/>
      <c r="FR158" s="35"/>
      <c r="FS158" s="35"/>
      <c r="FT158" s="35"/>
      <c r="FU158" s="35"/>
      <c r="FV158" s="35"/>
      <c r="FW158" s="35"/>
      <c r="FX158" s="35"/>
      <c r="FY158" s="35"/>
      <c r="FZ158" s="35"/>
      <c r="GA158" s="35"/>
      <c r="GB158" s="35"/>
      <c r="GC158" s="35"/>
      <c r="GD158" s="35"/>
      <c r="GE158" s="35"/>
      <c r="GF158" s="35"/>
      <c r="GG158" s="35"/>
      <c r="GH158" s="35"/>
      <c r="GI158" s="35"/>
      <c r="GJ158" s="35"/>
      <c r="GK158" s="35"/>
      <c r="GL158" s="35"/>
      <c r="GM158" s="35"/>
      <c r="GN158" s="35"/>
      <c r="GO158" s="35"/>
      <c r="GP158" s="35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35"/>
      <c r="IS158" s="35"/>
      <c r="IT158" s="35"/>
      <c r="IU158" s="35"/>
      <c r="IV158" s="35"/>
      <c r="IW158" s="35"/>
      <c r="IX158" s="35"/>
      <c r="IY158" s="35"/>
      <c r="IZ158" s="35"/>
      <c r="JA158" s="35"/>
      <c r="JB158" s="35"/>
      <c r="JC158" s="35"/>
      <c r="JD158" s="35"/>
      <c r="JE158" s="35"/>
      <c r="JF158" s="35"/>
      <c r="JG158" s="35"/>
      <c r="JH158" s="35"/>
      <c r="JI158" s="35"/>
      <c r="JJ158" s="35"/>
      <c r="JK158" s="35"/>
      <c r="JL158" s="35"/>
      <c r="JM158" s="35"/>
      <c r="JN158" s="35"/>
      <c r="JO158" s="35"/>
      <c r="JP158" s="35"/>
      <c r="JQ158" s="35"/>
      <c r="JR158" s="35"/>
      <c r="JS158" s="35"/>
      <c r="JT158" s="35"/>
      <c r="JU158" s="35"/>
      <c r="JV158" s="35"/>
      <c r="JW158" s="35"/>
      <c r="JX158" s="35"/>
      <c r="JY158" s="35"/>
      <c r="JZ158" s="35"/>
      <c r="KA158" s="35"/>
      <c r="KB158" s="35"/>
      <c r="KC158" s="35"/>
      <c r="KD158" s="35"/>
      <c r="KE158" s="35"/>
      <c r="KF158" s="35"/>
      <c r="KG158" s="35"/>
      <c r="KH158" s="35"/>
      <c r="KI158" s="35"/>
      <c r="KJ158" s="35"/>
      <c r="KK158" s="35"/>
      <c r="KL158" s="35"/>
      <c r="KM158" s="35"/>
      <c r="KN158" s="35"/>
      <c r="KO158" s="35"/>
      <c r="KP158" s="35"/>
      <c r="KQ158" s="35"/>
      <c r="KR158" s="35"/>
      <c r="KS158" s="35"/>
      <c r="KT158" s="35"/>
      <c r="KU158" s="35"/>
      <c r="KV158" s="35"/>
      <c r="KW158" s="35"/>
      <c r="KX158" s="35"/>
      <c r="KY158" s="35"/>
      <c r="KZ158" s="35"/>
      <c r="LA158" s="35"/>
      <c r="LB158" s="35"/>
      <c r="LC158" s="35"/>
      <c r="LD158" s="35"/>
      <c r="LE158" s="35"/>
      <c r="LF158" s="35"/>
      <c r="LG158" s="35"/>
      <c r="LH158" s="35"/>
      <c r="LI158" s="35"/>
      <c r="LJ158" s="35"/>
      <c r="LK158" s="35"/>
      <c r="LL158" s="35"/>
      <c r="LM158" s="35"/>
      <c r="LN158" s="35"/>
      <c r="LO158" s="35"/>
      <c r="LP158" s="35"/>
      <c r="LQ158" s="35"/>
      <c r="LR158" s="35"/>
      <c r="LS158" s="35"/>
      <c r="LT158" s="35"/>
      <c r="LU158" s="35"/>
      <c r="LV158" s="35"/>
      <c r="LW158" s="35"/>
      <c r="LX158" s="35"/>
      <c r="LY158" s="35"/>
      <c r="LZ158" s="35"/>
      <c r="MA158" s="35"/>
      <c r="MB158" s="35"/>
      <c r="MC158" s="35"/>
      <c r="MD158" s="35"/>
      <c r="ME158" s="35">
        <v>1</v>
      </c>
      <c r="MF158" s="35">
        <v>1</v>
      </c>
      <c r="MG158" s="35"/>
      <c r="MH158" s="35"/>
      <c r="MI158" s="35"/>
      <c r="MJ158" s="35"/>
      <c r="MK158" s="35"/>
      <c r="ML158" s="35"/>
      <c r="MM158" s="35"/>
      <c r="MN158" s="35"/>
      <c r="MO158" s="35"/>
      <c r="MP158" s="35"/>
      <c r="MQ158" s="35"/>
      <c r="MR158" s="35"/>
      <c r="MS158" s="35"/>
      <c r="MT158" s="35"/>
      <c r="MU158" s="35"/>
      <c r="MV158" s="35"/>
      <c r="MW158" s="35"/>
      <c r="MX158" s="35"/>
      <c r="MY158" s="35"/>
      <c r="MZ158" s="35"/>
      <c r="NA158" s="35"/>
      <c r="NB158" s="35"/>
      <c r="NC158" s="35"/>
      <c r="ND158" s="35"/>
      <c r="NE158" s="35"/>
      <c r="NF158" s="35"/>
      <c r="NG158" s="35"/>
      <c r="NH158" s="35"/>
      <c r="NI158" s="35"/>
      <c r="NJ158" s="35"/>
      <c r="NK158" s="35"/>
      <c r="NL158" s="35"/>
      <c r="NM158" s="35"/>
      <c r="NN158" s="35"/>
      <c r="NO158" s="35"/>
      <c r="NP158" s="35"/>
      <c r="NQ158" s="35"/>
      <c r="NR158" s="35"/>
      <c r="NS158" s="35"/>
      <c r="NT158" s="35"/>
      <c r="NU158" s="35"/>
      <c r="NV158" s="35"/>
      <c r="NW158" s="35"/>
      <c r="NX158" s="35"/>
      <c r="NY158" s="35"/>
      <c r="NZ158" s="35"/>
      <c r="OA158" s="35"/>
      <c r="OB158" s="35"/>
      <c r="OC158" s="35"/>
      <c r="OD158" s="35"/>
      <c r="OE158" s="35"/>
      <c r="OF158" s="35"/>
      <c r="OG158" s="35"/>
      <c r="OH158" s="35"/>
      <c r="OI158" s="35"/>
      <c r="OJ158" s="35"/>
      <c r="OK158" s="35"/>
      <c r="OL158" s="35"/>
      <c r="OM158" s="35"/>
      <c r="ON158" s="35"/>
      <c r="OO158" s="35"/>
      <c r="OP158" s="35">
        <v>2</v>
      </c>
      <c r="OQ158" s="35"/>
      <c r="OR158" s="35"/>
      <c r="OS158" s="35"/>
      <c r="OT158" s="35"/>
      <c r="OU158" s="35"/>
      <c r="OV158" s="35"/>
      <c r="OW158" s="35"/>
      <c r="OX158" s="35"/>
      <c r="OY158" s="35"/>
      <c r="OZ158" s="35"/>
      <c r="PA158" s="35"/>
      <c r="PB158" s="35"/>
      <c r="PC158" s="35">
        <v>2</v>
      </c>
      <c r="PD158" s="35">
        <v>180</v>
      </c>
      <c r="PE158" s="35"/>
      <c r="PF158" s="35"/>
      <c r="PG158" s="35"/>
      <c r="PH158" s="35"/>
      <c r="PI158" s="35"/>
      <c r="PJ158" s="35"/>
      <c r="PK158" s="35"/>
      <c r="PL158" s="35"/>
      <c r="PM158" s="35"/>
      <c r="PN158" s="35"/>
      <c r="PO158" s="35"/>
      <c r="PP158" s="35"/>
      <c r="PQ158" s="35"/>
      <c r="PR158" s="35"/>
      <c r="PS158" s="35"/>
      <c r="PT158" s="35"/>
      <c r="PU158" s="35"/>
      <c r="PV158" s="35"/>
      <c r="PW158" s="35"/>
      <c r="PX158" s="35"/>
      <c r="PY158" s="35"/>
      <c r="PZ158" s="35">
        <v>1</v>
      </c>
      <c r="QA158" s="35"/>
      <c r="QB158" s="35"/>
      <c r="QC158" s="35"/>
      <c r="QD158" s="35"/>
      <c r="QE158" s="35"/>
      <c r="QF158" s="35"/>
      <c r="QG158" s="35"/>
      <c r="QH158" s="35"/>
      <c r="QI158" s="35"/>
      <c r="QJ158" s="35"/>
      <c r="QK158" s="35"/>
      <c r="QL158" s="35"/>
      <c r="QM158" s="35"/>
      <c r="QN158" s="35"/>
      <c r="QO158" s="35"/>
      <c r="QP158" s="35"/>
      <c r="QQ158" s="35"/>
      <c r="QR158" s="35"/>
      <c r="QS158" s="35"/>
      <c r="QT158" s="35"/>
      <c r="QU158" s="35"/>
      <c r="QV158" s="35"/>
      <c r="QW158" s="35"/>
      <c r="QX158" s="35"/>
      <c r="QY158" s="35"/>
      <c r="QZ158" s="35"/>
      <c r="RA158" s="35"/>
      <c r="RB158" s="35"/>
      <c r="RC158" s="35"/>
      <c r="RD158" s="35"/>
      <c r="RE158" s="35"/>
      <c r="RF158" s="35"/>
      <c r="RG158" s="35"/>
      <c r="RH158" s="35"/>
      <c r="RI158" s="35"/>
      <c r="RJ158" s="35"/>
      <c r="RK158" s="35"/>
      <c r="RL158" s="35"/>
      <c r="RM158" s="35"/>
      <c r="RN158" s="35"/>
      <c r="RO158" s="35"/>
      <c r="RP158" s="35"/>
      <c r="RQ158" s="35"/>
      <c r="RR158" s="35"/>
      <c r="RS158" s="35"/>
      <c r="RT158" s="35"/>
      <c r="RU158" s="35"/>
      <c r="RV158" s="35"/>
      <c r="RW158" s="35"/>
      <c r="RX158" s="35"/>
      <c r="RY158" s="35"/>
      <c r="RZ158" s="35"/>
      <c r="SA158" s="35"/>
      <c r="SB158" s="35"/>
      <c r="SC158" s="35"/>
      <c r="SD158" s="35"/>
      <c r="SE158" s="35"/>
      <c r="SF158" s="35"/>
      <c r="SG158" s="35"/>
      <c r="SH158" s="35"/>
      <c r="SI158" s="35"/>
      <c r="SJ158" s="35"/>
      <c r="SK158" s="35"/>
      <c r="SL158" s="35"/>
      <c r="SM158" s="35"/>
      <c r="SN158" s="35"/>
      <c r="SO158" s="35"/>
      <c r="SP158" s="35"/>
      <c r="SQ158" s="35"/>
      <c r="SR158" s="35"/>
      <c r="SS158" s="35"/>
      <c r="ST158" s="35"/>
      <c r="SU158" s="35"/>
      <c r="SV158" s="35"/>
      <c r="SW158" s="35"/>
      <c r="SX158" s="35"/>
      <c r="SY158" s="35"/>
      <c r="SZ158" s="35"/>
      <c r="TA158" s="35"/>
      <c r="TB158" s="35"/>
      <c r="TC158" s="35"/>
      <c r="TD158" s="35"/>
      <c r="TE158" s="35"/>
      <c r="TF158" s="35"/>
      <c r="TG158" s="35"/>
      <c r="TH158" s="35"/>
      <c r="TI158" s="35"/>
      <c r="TJ158" s="35"/>
      <c r="TK158" s="35"/>
      <c r="TL158" s="35"/>
      <c r="TM158" s="35"/>
      <c r="TN158" s="35"/>
      <c r="TO158" s="35"/>
      <c r="TP158" s="35"/>
      <c r="TQ158" s="35"/>
      <c r="TR158" s="35"/>
      <c r="TS158" s="35"/>
      <c r="TT158" s="35"/>
      <c r="TU158" s="35"/>
      <c r="TV158" s="35"/>
      <c r="TW158" s="35"/>
      <c r="TX158" s="35"/>
      <c r="TY158" s="35"/>
      <c r="TZ158" s="35"/>
      <c r="UA158" s="35"/>
      <c r="UB158" s="35"/>
      <c r="UC158" s="35"/>
      <c r="UD158" s="35"/>
      <c r="UE158" s="35"/>
      <c r="UF158" s="35"/>
      <c r="UG158" s="35"/>
      <c r="UH158" s="35"/>
      <c r="UI158" s="35"/>
      <c r="UJ158" s="35"/>
      <c r="UK158" s="35">
        <v>10</v>
      </c>
      <c r="UL158" s="35"/>
      <c r="UM158" s="35"/>
      <c r="UN158" s="35"/>
      <c r="UO158" s="35"/>
      <c r="UP158" s="35">
        <v>30</v>
      </c>
      <c r="UQ158" s="35"/>
      <c r="UR158" s="35"/>
      <c r="US158" s="35"/>
      <c r="UT158" s="35"/>
      <c r="UU158" s="35"/>
      <c r="UV158" s="35"/>
      <c r="UW158" s="35"/>
      <c r="UX158" s="35"/>
      <c r="UY158" s="35"/>
      <c r="UZ158" s="35"/>
      <c r="VA158" s="35"/>
      <c r="VB158" s="35"/>
      <c r="VC158" s="35"/>
      <c r="VD158" s="35"/>
      <c r="VE158" s="35"/>
      <c r="VF158" s="35"/>
      <c r="VG158" s="35"/>
      <c r="VH158" s="35"/>
      <c r="VI158" s="35"/>
      <c r="VJ158" s="35"/>
      <c r="VK158" s="35"/>
      <c r="VL158" s="35"/>
      <c r="VM158" s="35">
        <v>2</v>
      </c>
      <c r="VN158" s="35"/>
      <c r="VO158" s="35"/>
      <c r="VP158" s="35"/>
      <c r="VQ158" s="35"/>
      <c r="VR158" s="35"/>
      <c r="VS158" s="35"/>
      <c r="VT158" s="35"/>
      <c r="VU158" s="35"/>
      <c r="VV158" s="35"/>
      <c r="VW158" s="35"/>
      <c r="VX158" s="35">
        <v>1</v>
      </c>
      <c r="VY158" s="35"/>
      <c r="VZ158" s="35"/>
      <c r="WA158" s="35"/>
      <c r="WB158" s="35"/>
      <c r="WC158" s="35"/>
      <c r="WD158" s="35"/>
      <c r="WE158" s="35"/>
      <c r="WF158" s="35"/>
      <c r="WG158" s="35"/>
      <c r="WH158" s="35"/>
      <c r="WI158" s="35"/>
      <c r="WJ158" s="35"/>
      <c r="WK158" s="35"/>
      <c r="WL158" s="35"/>
      <c r="WM158" s="35"/>
      <c r="WN158" s="35"/>
      <c r="WO158" s="35"/>
      <c r="WP158" s="35"/>
      <c r="WQ158" s="35"/>
      <c r="WR158" s="35"/>
      <c r="WS158" s="35"/>
      <c r="WT158" s="35"/>
      <c r="WU158" s="35"/>
      <c r="WV158" s="35"/>
      <c r="WW158" s="35"/>
      <c r="WX158" s="35"/>
      <c r="WY158" s="35"/>
      <c r="WZ158" s="35"/>
      <c r="XA158" s="35"/>
      <c r="XB158" s="35"/>
      <c r="XC158" s="35"/>
      <c r="XD158" s="35"/>
      <c r="XE158" s="35"/>
      <c r="XF158" s="35"/>
      <c r="XG158" s="35"/>
      <c r="XH158" s="35"/>
      <c r="XI158" s="35"/>
      <c r="XJ158" s="35"/>
      <c r="XK158" s="35"/>
      <c r="XL158" s="35"/>
      <c r="XM158" s="35"/>
      <c r="XN158" s="35"/>
      <c r="XO158" s="35"/>
      <c r="XP158" s="35"/>
      <c r="XQ158" s="35"/>
      <c r="XR158" s="35"/>
      <c r="XS158" s="35"/>
      <c r="XT158" s="35"/>
      <c r="XU158" s="35"/>
      <c r="XV158" s="35"/>
      <c r="XW158" s="35"/>
      <c r="XX158" s="35"/>
      <c r="XY158" s="35"/>
      <c r="XZ158" s="35"/>
      <c r="YA158" s="35"/>
      <c r="YB158" s="35"/>
      <c r="YC158" s="35"/>
      <c r="YD158" s="35"/>
      <c r="YE158" s="35"/>
      <c r="YF158" s="35"/>
      <c r="YG158" s="35"/>
      <c r="YH158" s="35"/>
      <c r="YI158" s="35"/>
      <c r="YJ158" s="35"/>
      <c r="YK158" s="35"/>
      <c r="YL158" s="35"/>
      <c r="YM158" s="35"/>
      <c r="YN158" s="35"/>
      <c r="YO158" s="35"/>
      <c r="YP158" s="35"/>
      <c r="YQ158" s="35"/>
      <c r="YR158" s="35"/>
      <c r="YS158" s="35"/>
      <c r="YT158" s="35"/>
      <c r="YU158" s="35"/>
      <c r="YV158" s="35"/>
      <c r="YW158" s="35"/>
      <c r="YX158" s="35"/>
      <c r="YY158" s="35"/>
      <c r="YZ158" s="35"/>
      <c r="ZA158" s="35"/>
      <c r="ZB158" s="35"/>
      <c r="ZC158" s="35"/>
      <c r="ZD158" s="35"/>
      <c r="ZE158" s="35"/>
      <c r="ZF158" s="35"/>
      <c r="ZG158" s="35"/>
      <c r="ZH158" s="35"/>
      <c r="ZI158" s="35"/>
      <c r="ZJ158" s="35"/>
      <c r="ZK158" s="35"/>
      <c r="ZL158" s="35"/>
      <c r="ZM158" s="35"/>
      <c r="ZN158" s="35"/>
      <c r="ZO158" s="35"/>
      <c r="ZP158" s="35"/>
      <c r="ZQ158" s="35"/>
      <c r="ZR158" s="35"/>
      <c r="ZS158" s="35">
        <v>2</v>
      </c>
      <c r="ZT158" s="35"/>
      <c r="ZU158" s="35"/>
      <c r="ZV158" s="35"/>
      <c r="ZW158" s="35"/>
      <c r="ZX158" s="35"/>
      <c r="ZY158" s="35"/>
      <c r="ZZ158" s="35"/>
      <c r="AAA158" s="35"/>
      <c r="AAB158" s="35"/>
      <c r="AAC158" s="35"/>
      <c r="AAD158" s="35"/>
      <c r="AAE158" s="35"/>
      <c r="AAF158" s="35"/>
      <c r="AAG158" s="35"/>
      <c r="AAH158" s="35"/>
      <c r="AAI158" s="35"/>
      <c r="AAJ158" s="35"/>
      <c r="AAK158" s="35"/>
      <c r="AAL158" s="35"/>
      <c r="AAM158" s="35"/>
      <c r="AAN158" s="35"/>
      <c r="AAO158" s="35"/>
      <c r="AAP158" s="35"/>
      <c r="AAQ158" s="35"/>
      <c r="AAR158" s="35"/>
      <c r="AAS158" s="35"/>
      <c r="AAT158" s="35"/>
      <c r="AAU158" s="35"/>
      <c r="AAV158" s="35"/>
      <c r="AAW158" s="35"/>
      <c r="AAX158" s="35"/>
      <c r="AAY158" s="35"/>
      <c r="AAZ158" s="35"/>
      <c r="ABA158" s="35"/>
      <c r="ABB158" s="35"/>
      <c r="ABC158" s="35"/>
      <c r="ABD158" s="35"/>
      <c r="ABE158" s="35"/>
      <c r="ABF158" s="35"/>
      <c r="ABG158" s="35"/>
      <c r="ABH158" s="35"/>
      <c r="ABI158" s="35"/>
      <c r="ABJ158" s="35"/>
      <c r="ABK158" s="35"/>
      <c r="ABL158" s="35"/>
      <c r="ABM158" s="35"/>
      <c r="ABN158" s="35"/>
      <c r="ABO158" s="35"/>
      <c r="ABP158" s="35"/>
      <c r="ABQ158" s="35"/>
      <c r="ABR158" s="35"/>
      <c r="ABS158" s="35"/>
      <c r="ABT158" s="35"/>
      <c r="ABU158" s="35"/>
      <c r="ABV158" s="35"/>
      <c r="ABW158" s="35"/>
      <c r="ABX158" s="35"/>
      <c r="ABY158" s="35"/>
      <c r="ABZ158" s="35"/>
      <c r="ACA158" s="35"/>
      <c r="ACB158" s="35"/>
      <c r="ACC158" s="35"/>
      <c r="ACD158" s="35"/>
      <c r="ACE158" s="35"/>
      <c r="ACF158" s="35"/>
      <c r="ACG158" s="35"/>
      <c r="ACH158" s="35"/>
      <c r="ACI158" s="35"/>
      <c r="ACJ158" s="35"/>
      <c r="ACK158" s="35"/>
      <c r="ACL158" s="35"/>
      <c r="ACM158" s="35"/>
      <c r="ACN158" s="35"/>
      <c r="ACO158" s="35"/>
      <c r="ACP158" s="35"/>
      <c r="ACQ158" s="35"/>
      <c r="ACR158" s="35"/>
      <c r="ACS158" s="35"/>
      <c r="ACT158" s="35"/>
      <c r="ACU158" s="35"/>
      <c r="ACV158" s="35"/>
      <c r="ACW158" s="35"/>
      <c r="ACX158" s="35"/>
      <c r="ACY158" s="35"/>
      <c r="ACZ158" s="35"/>
      <c r="ADA158" s="35"/>
      <c r="ADB158" s="35"/>
      <c r="ADC158" s="35"/>
      <c r="ADD158" s="35"/>
      <c r="ADE158" s="35"/>
      <c r="ADF158" s="35"/>
      <c r="ADG158" s="35"/>
      <c r="ADH158" s="35"/>
      <c r="ADI158" s="35"/>
      <c r="ADJ158" s="35"/>
      <c r="ADK158" s="35"/>
      <c r="ADL158" s="35"/>
      <c r="ADM158" s="35"/>
      <c r="ADN158" s="35"/>
      <c r="ADO158" s="35"/>
      <c r="ADP158" s="35"/>
      <c r="ADQ158" s="35"/>
      <c r="ADR158" s="35"/>
      <c r="ADS158" s="35"/>
      <c r="ADT158" s="35"/>
      <c r="ADU158" s="35"/>
      <c r="ADV158" s="35"/>
      <c r="ADW158" s="35"/>
      <c r="ADX158" s="35"/>
      <c r="ADY158" s="26">
        <f t="shared" si="7"/>
        <v>0</v>
      </c>
      <c r="ADZ158" s="5"/>
    </row>
    <row r="159" spans="1:806" s="33" customFormat="1" x14ac:dyDescent="0.2">
      <c r="A159" s="38" t="s">
        <v>256</v>
      </c>
      <c r="B159" s="65">
        <f t="shared" si="6"/>
        <v>20</v>
      </c>
      <c r="C159" s="57">
        <v>10</v>
      </c>
      <c r="D159" s="60" t="s">
        <v>596</v>
      </c>
      <c r="E159" s="67">
        <v>41.91</v>
      </c>
      <c r="F159" s="67">
        <f t="shared" si="5"/>
        <v>838.19999999999993</v>
      </c>
      <c r="G159" s="65">
        <v>40</v>
      </c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15"/>
      <c r="BF159" s="15"/>
      <c r="BG159" s="136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35"/>
      <c r="BW159" s="35"/>
      <c r="BX159" s="35"/>
      <c r="BY159" s="35"/>
      <c r="BZ159" s="35"/>
      <c r="CA159" s="35"/>
      <c r="CB159" s="35"/>
      <c r="CC159" s="35"/>
      <c r="CD159" s="35"/>
      <c r="CE159" s="35"/>
      <c r="CF159" s="35"/>
      <c r="CG159" s="35"/>
      <c r="CH159" s="35"/>
      <c r="CI159" s="35"/>
      <c r="CJ159" s="35">
        <v>10</v>
      </c>
      <c r="CK159" s="35"/>
      <c r="CL159" s="35"/>
      <c r="CM159" s="35"/>
      <c r="CN159" s="35"/>
      <c r="CO159" s="35"/>
      <c r="CP159" s="35"/>
      <c r="CQ159" s="35"/>
      <c r="CR159" s="35"/>
      <c r="CS159" s="35"/>
      <c r="CT159" s="35"/>
      <c r="CU159" s="35"/>
      <c r="CV159" s="35"/>
      <c r="CW159" s="35"/>
      <c r="CX159" s="35"/>
      <c r="CY159" s="35"/>
      <c r="CZ159" s="35"/>
      <c r="DA159" s="35"/>
      <c r="DB159" s="35"/>
      <c r="DC159" s="35"/>
      <c r="DD159" s="35"/>
      <c r="DE159" s="35"/>
      <c r="DF159" s="35"/>
      <c r="DG159" s="35"/>
      <c r="DH159" s="35"/>
      <c r="DI159" s="35"/>
      <c r="DJ159" s="35"/>
      <c r="DK159" s="35"/>
      <c r="DL159" s="35"/>
      <c r="DM159" s="35"/>
      <c r="DN159" s="35"/>
      <c r="DO159" s="35"/>
      <c r="DP159" s="35"/>
      <c r="DQ159" s="35"/>
      <c r="DR159" s="35"/>
      <c r="DS159" s="35"/>
      <c r="DT159" s="35"/>
      <c r="DU159" s="35"/>
      <c r="DV159" s="35"/>
      <c r="DW159" s="35"/>
      <c r="DX159" s="35"/>
      <c r="DY159" s="35"/>
      <c r="DZ159" s="35"/>
      <c r="EA159" s="35"/>
      <c r="EB159" s="35"/>
      <c r="EC159" s="35"/>
      <c r="ED159" s="35"/>
      <c r="EE159" s="35"/>
      <c r="EF159" s="35"/>
      <c r="EG159" s="35"/>
      <c r="EH159" s="35"/>
      <c r="EI159" s="35"/>
      <c r="EJ159" s="35"/>
      <c r="EK159" s="35"/>
      <c r="EL159" s="35">
        <v>50</v>
      </c>
      <c r="EM159" s="35"/>
      <c r="EN159" s="35"/>
      <c r="EO159" s="35"/>
      <c r="EP159" s="35"/>
      <c r="EQ159" s="35"/>
      <c r="ER159" s="35"/>
      <c r="ES159" s="35">
        <v>40</v>
      </c>
      <c r="ET159" s="35"/>
      <c r="EU159" s="35"/>
      <c r="EV159" s="35"/>
      <c r="EW159" s="35"/>
      <c r="EX159" s="35"/>
      <c r="EY159" s="35"/>
      <c r="EZ159" s="35">
        <v>40</v>
      </c>
      <c r="FA159" s="35"/>
      <c r="FB159" s="35">
        <v>20</v>
      </c>
      <c r="FC159" s="35">
        <v>20</v>
      </c>
      <c r="FD159" s="35"/>
      <c r="FE159" s="35">
        <v>30</v>
      </c>
      <c r="FF159" s="35"/>
      <c r="FG159" s="35">
        <v>20</v>
      </c>
      <c r="FH159" s="35">
        <v>30</v>
      </c>
      <c r="FI159" s="35">
        <v>10</v>
      </c>
      <c r="FJ159" s="35">
        <v>10</v>
      </c>
      <c r="FK159" s="35"/>
      <c r="FL159" s="35"/>
      <c r="FM159" s="35"/>
      <c r="FN159" s="35"/>
      <c r="FO159" s="35"/>
      <c r="FP159" s="35"/>
      <c r="FQ159" s="35"/>
      <c r="FR159" s="35"/>
      <c r="FS159" s="35"/>
      <c r="FT159" s="35"/>
      <c r="FU159" s="35"/>
      <c r="FV159" s="35"/>
      <c r="FW159" s="35"/>
      <c r="FX159" s="35"/>
      <c r="FY159" s="35"/>
      <c r="FZ159" s="35"/>
      <c r="GA159" s="35"/>
      <c r="GB159" s="35"/>
      <c r="GC159" s="35"/>
      <c r="GD159" s="35"/>
      <c r="GE159" s="35"/>
      <c r="GF159" s="35"/>
      <c r="GG159" s="35">
        <v>10</v>
      </c>
      <c r="GH159" s="35"/>
      <c r="GI159" s="35"/>
      <c r="GJ159" s="35"/>
      <c r="GK159" s="35"/>
      <c r="GL159" s="35"/>
      <c r="GM159" s="35"/>
      <c r="GN159" s="35"/>
      <c r="GO159" s="35">
        <v>10</v>
      </c>
      <c r="GP159" s="35"/>
      <c r="GQ159" s="35"/>
      <c r="GR159" s="35"/>
      <c r="GS159" s="35"/>
      <c r="GT159" s="35"/>
      <c r="GU159" s="35"/>
      <c r="GV159" s="35"/>
      <c r="GW159" s="35"/>
      <c r="GX159" s="35"/>
      <c r="GY159" s="35">
        <v>10</v>
      </c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35"/>
      <c r="IS159" s="35"/>
      <c r="IT159" s="35"/>
      <c r="IU159" s="35"/>
      <c r="IV159" s="35"/>
      <c r="IW159" s="35"/>
      <c r="IX159" s="35"/>
      <c r="IY159" s="35"/>
      <c r="IZ159" s="35"/>
      <c r="JA159" s="35"/>
      <c r="JB159" s="35"/>
      <c r="JC159" s="35"/>
      <c r="JD159" s="35"/>
      <c r="JE159" s="35"/>
      <c r="JF159" s="35"/>
      <c r="JG159" s="35"/>
      <c r="JH159" s="35"/>
      <c r="JI159" s="35"/>
      <c r="JJ159" s="35"/>
      <c r="JK159" s="35">
        <v>10</v>
      </c>
      <c r="JL159" s="35"/>
      <c r="JM159" s="35"/>
      <c r="JN159" s="35"/>
      <c r="JO159" s="35"/>
      <c r="JP159" s="35"/>
      <c r="JQ159" s="35"/>
      <c r="JR159" s="35"/>
      <c r="JS159" s="35"/>
      <c r="JT159" s="35"/>
      <c r="JU159" s="35"/>
      <c r="JV159" s="35"/>
      <c r="JW159" s="35"/>
      <c r="JX159" s="35"/>
      <c r="JY159" s="35"/>
      <c r="JZ159" s="35"/>
      <c r="KA159" s="35"/>
      <c r="KB159" s="35"/>
      <c r="KC159" s="35"/>
      <c r="KD159" s="35"/>
      <c r="KE159" s="35"/>
      <c r="KF159" s="35"/>
      <c r="KG159" s="35"/>
      <c r="KH159" s="35"/>
      <c r="KI159" s="35"/>
      <c r="KJ159" s="35"/>
      <c r="KK159" s="35"/>
      <c r="KL159" s="35"/>
      <c r="KM159" s="35"/>
      <c r="KN159" s="35"/>
      <c r="KO159" s="35"/>
      <c r="KP159" s="35"/>
      <c r="KQ159" s="35"/>
      <c r="KR159" s="35"/>
      <c r="KS159" s="35"/>
      <c r="KT159" s="35"/>
      <c r="KU159" s="35"/>
      <c r="KV159" s="35"/>
      <c r="KW159" s="35"/>
      <c r="KX159" s="35"/>
      <c r="KY159" s="35"/>
      <c r="KZ159" s="35"/>
      <c r="LA159" s="35"/>
      <c r="LB159" s="35"/>
      <c r="LC159" s="35"/>
      <c r="LD159" s="35"/>
      <c r="LE159" s="35"/>
      <c r="LF159" s="35"/>
      <c r="LG159" s="35"/>
      <c r="LH159" s="35"/>
      <c r="LI159" s="35"/>
      <c r="LJ159" s="35"/>
      <c r="LK159" s="35"/>
      <c r="LL159" s="35"/>
      <c r="LM159" s="35"/>
      <c r="LN159" s="35"/>
      <c r="LO159" s="35"/>
      <c r="LP159" s="35"/>
      <c r="LQ159" s="35"/>
      <c r="LR159" s="35"/>
      <c r="LS159" s="35"/>
      <c r="LT159" s="35"/>
      <c r="LU159" s="35"/>
      <c r="LV159" s="35"/>
      <c r="LW159" s="35"/>
      <c r="LX159" s="35"/>
      <c r="LY159" s="35"/>
      <c r="LZ159" s="35"/>
      <c r="MA159" s="35"/>
      <c r="MB159" s="35"/>
      <c r="MC159" s="35"/>
      <c r="MD159" s="35"/>
      <c r="ME159" s="35"/>
      <c r="MF159" s="35"/>
      <c r="MG159" s="35"/>
      <c r="MH159" s="35"/>
      <c r="MI159" s="35"/>
      <c r="MJ159" s="35"/>
      <c r="MK159" s="35"/>
      <c r="ML159" s="35"/>
      <c r="MM159" s="35"/>
      <c r="MN159" s="35"/>
      <c r="MO159" s="35"/>
      <c r="MP159" s="35"/>
      <c r="MQ159" s="35"/>
      <c r="MR159" s="35"/>
      <c r="MS159" s="35"/>
      <c r="MT159" s="35"/>
      <c r="MU159" s="35"/>
      <c r="MV159" s="35"/>
      <c r="MW159" s="35"/>
      <c r="MX159" s="35"/>
      <c r="MY159" s="35"/>
      <c r="MZ159" s="35"/>
      <c r="NA159" s="35"/>
      <c r="NB159" s="35"/>
      <c r="NC159" s="35"/>
      <c r="ND159" s="35"/>
      <c r="NE159" s="35"/>
      <c r="NF159" s="35"/>
      <c r="NG159" s="35"/>
      <c r="NH159" s="35"/>
      <c r="NI159" s="35"/>
      <c r="NJ159" s="35"/>
      <c r="NK159" s="35"/>
      <c r="NL159" s="35"/>
      <c r="NM159" s="35"/>
      <c r="NN159" s="35"/>
      <c r="NO159" s="35"/>
      <c r="NP159" s="35"/>
      <c r="NQ159" s="35"/>
      <c r="NR159" s="35"/>
      <c r="NS159" s="35"/>
      <c r="NT159" s="35"/>
      <c r="NU159" s="35"/>
      <c r="NV159" s="35"/>
      <c r="NW159" s="35"/>
      <c r="NX159" s="35"/>
      <c r="NY159" s="35"/>
      <c r="NZ159" s="35"/>
      <c r="OA159" s="35"/>
      <c r="OB159" s="35"/>
      <c r="OC159" s="35"/>
      <c r="OD159" s="35"/>
      <c r="OE159" s="35"/>
      <c r="OF159" s="35"/>
      <c r="OG159" s="35"/>
      <c r="OH159" s="35"/>
      <c r="OI159" s="35"/>
      <c r="OJ159" s="35"/>
      <c r="OK159" s="35"/>
      <c r="OL159" s="35"/>
      <c r="OM159" s="35"/>
      <c r="ON159" s="35"/>
      <c r="OO159" s="35"/>
      <c r="OP159" s="35"/>
      <c r="OQ159" s="35"/>
      <c r="OR159" s="35"/>
      <c r="OS159" s="35"/>
      <c r="OT159" s="35"/>
      <c r="OU159" s="35"/>
      <c r="OV159" s="35">
        <v>50</v>
      </c>
      <c r="OW159" s="35"/>
      <c r="OX159" s="35"/>
      <c r="OY159" s="35"/>
      <c r="OZ159" s="35"/>
      <c r="PA159" s="35"/>
      <c r="PB159" s="35"/>
      <c r="PC159" s="35">
        <v>180</v>
      </c>
      <c r="PD159" s="35"/>
      <c r="PE159" s="35"/>
      <c r="PF159" s="35"/>
      <c r="PG159" s="35"/>
      <c r="PH159" s="35"/>
      <c r="PI159" s="35"/>
      <c r="PJ159" s="35"/>
      <c r="PK159" s="35"/>
      <c r="PL159" s="35"/>
      <c r="PM159" s="35"/>
      <c r="PN159" s="35"/>
      <c r="PO159" s="35"/>
      <c r="PP159" s="35"/>
      <c r="PQ159" s="35"/>
      <c r="PR159" s="35"/>
      <c r="PS159" s="35"/>
      <c r="PT159" s="35"/>
      <c r="PU159" s="35"/>
      <c r="PV159" s="35"/>
      <c r="PW159" s="35"/>
      <c r="PX159" s="35"/>
      <c r="PY159" s="35"/>
      <c r="PZ159" s="35"/>
      <c r="QA159" s="35"/>
      <c r="QB159" s="35"/>
      <c r="QC159" s="35"/>
      <c r="QD159" s="35"/>
      <c r="QE159" s="35"/>
      <c r="QF159" s="35"/>
      <c r="QG159" s="35"/>
      <c r="QH159" s="35"/>
      <c r="QI159" s="35"/>
      <c r="QJ159" s="35"/>
      <c r="QK159" s="35"/>
      <c r="QL159" s="35"/>
      <c r="QM159" s="35"/>
      <c r="QN159" s="35"/>
      <c r="QO159" s="35"/>
      <c r="QP159" s="35"/>
      <c r="QQ159" s="35"/>
      <c r="QR159" s="35"/>
      <c r="QS159" s="35"/>
      <c r="QT159" s="35"/>
      <c r="QU159" s="35"/>
      <c r="QV159" s="35"/>
      <c r="QW159" s="35"/>
      <c r="QX159" s="35"/>
      <c r="QY159" s="35"/>
      <c r="QZ159" s="35"/>
      <c r="RA159" s="35">
        <v>20</v>
      </c>
      <c r="RB159" s="35"/>
      <c r="RC159" s="35"/>
      <c r="RD159" s="35"/>
      <c r="RE159" s="35"/>
      <c r="RF159" s="35"/>
      <c r="RG159" s="35"/>
      <c r="RH159" s="35"/>
      <c r="RI159" s="35"/>
      <c r="RJ159" s="35"/>
      <c r="RK159" s="35"/>
      <c r="RL159" s="35"/>
      <c r="RM159" s="35"/>
      <c r="RN159" s="35"/>
      <c r="RO159" s="35"/>
      <c r="RP159" s="35"/>
      <c r="RQ159" s="35"/>
      <c r="RR159" s="35"/>
      <c r="RS159" s="35"/>
      <c r="RT159" s="35"/>
      <c r="RU159" s="35"/>
      <c r="RV159" s="35"/>
      <c r="RW159" s="35"/>
      <c r="RX159" s="35"/>
      <c r="RY159" s="35"/>
      <c r="RZ159" s="35"/>
      <c r="SA159" s="35"/>
      <c r="SB159" s="35"/>
      <c r="SC159" s="35"/>
      <c r="SD159" s="35"/>
      <c r="SE159" s="35"/>
      <c r="SF159" s="35"/>
      <c r="SG159" s="35"/>
      <c r="SH159" s="35"/>
      <c r="SI159" s="35"/>
      <c r="SJ159" s="35"/>
      <c r="SK159" s="35"/>
      <c r="SL159" s="35"/>
      <c r="SM159" s="35"/>
      <c r="SN159" s="35"/>
      <c r="SO159" s="35"/>
      <c r="SP159" s="35"/>
      <c r="SQ159" s="35"/>
      <c r="SR159" s="35"/>
      <c r="SS159" s="35"/>
      <c r="ST159" s="35"/>
      <c r="SU159" s="35"/>
      <c r="SV159" s="35"/>
      <c r="SW159" s="35"/>
      <c r="SX159" s="35"/>
      <c r="SY159" s="35"/>
      <c r="SZ159" s="35"/>
      <c r="TA159" s="35"/>
      <c r="TB159" s="35"/>
      <c r="TC159" s="35"/>
      <c r="TD159" s="35"/>
      <c r="TE159" s="35"/>
      <c r="TF159" s="35"/>
      <c r="TG159" s="35"/>
      <c r="TH159" s="35"/>
      <c r="TI159" s="35"/>
      <c r="TJ159" s="35"/>
      <c r="TK159" s="35"/>
      <c r="TL159" s="35"/>
      <c r="TM159" s="35"/>
      <c r="TN159" s="35"/>
      <c r="TO159" s="35"/>
      <c r="TP159" s="35"/>
      <c r="TQ159" s="35"/>
      <c r="TR159" s="35"/>
      <c r="TS159" s="35"/>
      <c r="TT159" s="35"/>
      <c r="TU159" s="35"/>
      <c r="TV159" s="35"/>
      <c r="TW159" s="35"/>
      <c r="TX159" s="35"/>
      <c r="TY159" s="35"/>
      <c r="TZ159" s="35"/>
      <c r="UA159" s="35"/>
      <c r="UB159" s="35"/>
      <c r="UC159" s="35"/>
      <c r="UD159" s="35"/>
      <c r="UE159" s="35"/>
      <c r="UF159" s="35"/>
      <c r="UG159" s="35"/>
      <c r="UH159" s="35"/>
      <c r="UI159" s="35"/>
      <c r="UJ159" s="35"/>
      <c r="UK159" s="35"/>
      <c r="UL159" s="35"/>
      <c r="UM159" s="35"/>
      <c r="UN159" s="35"/>
      <c r="UO159" s="35"/>
      <c r="UP159" s="35">
        <v>70</v>
      </c>
      <c r="UQ159" s="35"/>
      <c r="UR159" s="35"/>
      <c r="US159" s="35"/>
      <c r="UT159" s="35"/>
      <c r="UU159" s="35"/>
      <c r="UV159" s="35"/>
      <c r="UW159" s="35"/>
      <c r="UX159" s="35"/>
      <c r="UY159" s="35"/>
      <c r="UZ159" s="35"/>
      <c r="VA159" s="35"/>
      <c r="VB159" s="35"/>
      <c r="VC159" s="35"/>
      <c r="VD159" s="35"/>
      <c r="VE159" s="35">
        <v>40</v>
      </c>
      <c r="VF159" s="35"/>
      <c r="VG159" s="35"/>
      <c r="VH159" s="35"/>
      <c r="VI159" s="35"/>
      <c r="VJ159" s="35"/>
      <c r="VK159" s="35"/>
      <c r="VL159" s="35"/>
      <c r="VM159" s="35"/>
      <c r="VN159" s="35"/>
      <c r="VO159" s="35"/>
      <c r="VP159" s="35"/>
      <c r="VQ159" s="35"/>
      <c r="VR159" s="35"/>
      <c r="VS159" s="35"/>
      <c r="VT159" s="35"/>
      <c r="VU159" s="35"/>
      <c r="VV159" s="35"/>
      <c r="VW159" s="35"/>
      <c r="VX159" s="35"/>
      <c r="VY159" s="35"/>
      <c r="VZ159" s="35"/>
      <c r="WA159" s="35"/>
      <c r="WB159" s="35"/>
      <c r="WC159" s="35"/>
      <c r="WD159" s="35"/>
      <c r="WE159" s="35"/>
      <c r="WF159" s="35"/>
      <c r="WG159" s="35"/>
      <c r="WH159" s="35"/>
      <c r="WI159" s="35"/>
      <c r="WJ159" s="35"/>
      <c r="WK159" s="35"/>
      <c r="WL159" s="35"/>
      <c r="WM159" s="35"/>
      <c r="WN159" s="35"/>
      <c r="WO159" s="35"/>
      <c r="WP159" s="35"/>
      <c r="WQ159" s="35"/>
      <c r="WR159" s="35"/>
      <c r="WS159" s="35"/>
      <c r="WT159" s="35"/>
      <c r="WU159" s="35"/>
      <c r="WV159" s="35"/>
      <c r="WW159" s="35"/>
      <c r="WX159" s="35"/>
      <c r="WY159" s="35"/>
      <c r="WZ159" s="35"/>
      <c r="XA159" s="35"/>
      <c r="XB159" s="35"/>
      <c r="XC159" s="35"/>
      <c r="XD159" s="35"/>
      <c r="XE159" s="35"/>
      <c r="XF159" s="35"/>
      <c r="XG159" s="35"/>
      <c r="XH159" s="35"/>
      <c r="XI159" s="35"/>
      <c r="XJ159" s="35"/>
      <c r="XK159" s="35"/>
      <c r="XL159" s="35"/>
      <c r="XM159" s="35"/>
      <c r="XN159" s="35"/>
      <c r="XO159" s="35"/>
      <c r="XP159" s="35"/>
      <c r="XQ159" s="35"/>
      <c r="XR159" s="35"/>
      <c r="XS159" s="35"/>
      <c r="XT159" s="35"/>
      <c r="XU159" s="35"/>
      <c r="XV159" s="35"/>
      <c r="XW159" s="35"/>
      <c r="XX159" s="35"/>
      <c r="XY159" s="35"/>
      <c r="XZ159" s="35"/>
      <c r="YA159" s="35"/>
      <c r="YB159" s="35"/>
      <c r="YC159" s="35"/>
      <c r="YD159" s="35"/>
      <c r="YE159" s="35"/>
      <c r="YF159" s="35"/>
      <c r="YG159" s="35"/>
      <c r="YH159" s="35"/>
      <c r="YI159" s="35"/>
      <c r="YJ159" s="35"/>
      <c r="YK159" s="35"/>
      <c r="YL159" s="35"/>
      <c r="YM159" s="35"/>
      <c r="YN159" s="35"/>
      <c r="YO159" s="35"/>
      <c r="YP159" s="35"/>
      <c r="YQ159" s="35"/>
      <c r="YR159" s="35"/>
      <c r="YS159" s="35"/>
      <c r="YT159" s="35"/>
      <c r="YU159" s="35"/>
      <c r="YV159" s="35"/>
      <c r="YW159" s="35"/>
      <c r="YX159" s="35"/>
      <c r="YY159" s="35"/>
      <c r="YZ159" s="35"/>
      <c r="ZA159" s="35"/>
      <c r="ZB159" s="35"/>
      <c r="ZC159" s="35"/>
      <c r="ZD159" s="35"/>
      <c r="ZE159" s="35"/>
      <c r="ZF159" s="35"/>
      <c r="ZG159" s="35"/>
      <c r="ZH159" s="35"/>
      <c r="ZI159" s="35"/>
      <c r="ZJ159" s="35"/>
      <c r="ZK159" s="35"/>
      <c r="ZL159" s="35"/>
      <c r="ZM159" s="35"/>
      <c r="ZN159" s="35"/>
      <c r="ZO159" s="35"/>
      <c r="ZP159" s="35"/>
      <c r="ZQ159" s="35"/>
      <c r="ZR159" s="35"/>
      <c r="ZS159" s="35">
        <v>200</v>
      </c>
      <c r="ZT159" s="35"/>
      <c r="ZU159" s="35">
        <v>10</v>
      </c>
      <c r="ZV159" s="35"/>
      <c r="ZW159" s="35"/>
      <c r="ZX159" s="35"/>
      <c r="ZY159" s="35"/>
      <c r="ZZ159" s="35"/>
      <c r="AAA159" s="35"/>
      <c r="AAB159" s="35"/>
      <c r="AAC159" s="35"/>
      <c r="AAD159" s="35"/>
      <c r="AAE159" s="35"/>
      <c r="AAF159" s="35"/>
      <c r="AAG159" s="35"/>
      <c r="AAH159" s="35"/>
      <c r="AAI159" s="35"/>
      <c r="AAJ159" s="35"/>
      <c r="AAK159" s="35"/>
      <c r="AAL159" s="35"/>
      <c r="AAM159" s="35"/>
      <c r="AAN159" s="35"/>
      <c r="AAO159" s="35"/>
      <c r="AAP159" s="35"/>
      <c r="AAQ159" s="35"/>
      <c r="AAR159" s="35"/>
      <c r="AAS159" s="35"/>
      <c r="AAT159" s="35"/>
      <c r="AAU159" s="35"/>
      <c r="AAV159" s="35"/>
      <c r="AAW159" s="35"/>
      <c r="AAX159" s="35"/>
      <c r="AAY159" s="35"/>
      <c r="AAZ159" s="35"/>
      <c r="ABA159" s="35"/>
      <c r="ABB159" s="35"/>
      <c r="ABC159" s="35"/>
      <c r="ABD159" s="35"/>
      <c r="ABE159" s="35"/>
      <c r="ABF159" s="35"/>
      <c r="ABG159" s="35"/>
      <c r="ABH159" s="35"/>
      <c r="ABI159" s="35"/>
      <c r="ABJ159" s="35"/>
      <c r="ABK159" s="35"/>
      <c r="ABL159" s="35"/>
      <c r="ABM159" s="35"/>
      <c r="ABN159" s="35"/>
      <c r="ABO159" s="35"/>
      <c r="ABP159" s="35"/>
      <c r="ABQ159" s="35"/>
      <c r="ABR159" s="35"/>
      <c r="ABS159" s="35"/>
      <c r="ABT159" s="35"/>
      <c r="ABU159" s="35"/>
      <c r="ABV159" s="35"/>
      <c r="ABW159" s="35"/>
      <c r="ABX159" s="35"/>
      <c r="ABY159" s="35"/>
      <c r="ABZ159" s="35"/>
      <c r="ACA159" s="35"/>
      <c r="ACB159" s="35"/>
      <c r="ACC159" s="35"/>
      <c r="ACD159" s="35"/>
      <c r="ACE159" s="35"/>
      <c r="ACF159" s="35"/>
      <c r="ACG159" s="35"/>
      <c r="ACH159" s="35"/>
      <c r="ACI159" s="35"/>
      <c r="ACJ159" s="35"/>
      <c r="ACK159" s="35"/>
      <c r="ACL159" s="35"/>
      <c r="ACM159" s="35"/>
      <c r="ACN159" s="35"/>
      <c r="ACO159" s="35">
        <v>10</v>
      </c>
      <c r="ACP159" s="35"/>
      <c r="ACQ159" s="35"/>
      <c r="ACR159" s="35"/>
      <c r="ACS159" s="35"/>
      <c r="ACT159" s="35"/>
      <c r="ACU159" s="35"/>
      <c r="ACV159" s="35"/>
      <c r="ACW159" s="35"/>
      <c r="ACX159" s="35"/>
      <c r="ACY159" s="35"/>
      <c r="ACZ159" s="35"/>
      <c r="ADA159" s="35"/>
      <c r="ADB159" s="35"/>
      <c r="ADC159" s="35"/>
      <c r="ADD159" s="35"/>
      <c r="ADE159" s="35"/>
      <c r="ADF159" s="35"/>
      <c r="ADG159" s="35"/>
      <c r="ADH159" s="35"/>
      <c r="ADI159" s="35"/>
      <c r="ADJ159" s="35"/>
      <c r="ADK159" s="35"/>
      <c r="ADL159" s="35"/>
      <c r="ADM159" s="35"/>
      <c r="ADN159" s="35"/>
      <c r="ADO159" s="35"/>
      <c r="ADP159" s="35"/>
      <c r="ADQ159" s="35"/>
      <c r="ADR159" s="35"/>
      <c r="ADS159" s="35"/>
      <c r="ADT159" s="35"/>
      <c r="ADU159" s="35"/>
      <c r="ADV159" s="35"/>
      <c r="ADW159" s="35"/>
      <c r="ADX159" s="35"/>
      <c r="ADY159" s="26">
        <f t="shared" si="7"/>
        <v>0</v>
      </c>
      <c r="ADZ159" s="5"/>
    </row>
    <row r="160" spans="1:806" s="33" customFormat="1" x14ac:dyDescent="0.2">
      <c r="A160" s="38" t="s">
        <v>256</v>
      </c>
      <c r="B160" s="65">
        <f t="shared" si="6"/>
        <v>20</v>
      </c>
      <c r="C160" s="57">
        <v>10</v>
      </c>
      <c r="D160" s="60">
        <v>44824</v>
      </c>
      <c r="E160" s="67">
        <v>41.29</v>
      </c>
      <c r="F160" s="67">
        <f t="shared" si="5"/>
        <v>825.8</v>
      </c>
      <c r="G160" s="6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15"/>
      <c r="BF160" s="15"/>
      <c r="BG160" s="136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  <c r="EU160" s="35"/>
      <c r="EV160" s="35"/>
      <c r="EW160" s="35"/>
      <c r="EX160" s="35">
        <v>30</v>
      </c>
      <c r="EY160" s="35"/>
      <c r="EZ160" s="35"/>
      <c r="FA160" s="35"/>
      <c r="FB160" s="35"/>
      <c r="FC160" s="35"/>
      <c r="FD160" s="35"/>
      <c r="FE160" s="35"/>
      <c r="FF160" s="35"/>
      <c r="FG160" s="35">
        <v>20</v>
      </c>
      <c r="FH160" s="35"/>
      <c r="FI160" s="35"/>
      <c r="FJ160" s="35"/>
      <c r="FK160" s="35"/>
      <c r="FL160" s="35"/>
      <c r="FM160" s="35"/>
      <c r="FN160" s="35"/>
      <c r="FO160" s="35">
        <v>10</v>
      </c>
      <c r="FP160" s="35"/>
      <c r="FQ160" s="35"/>
      <c r="FR160" s="35">
        <v>10</v>
      </c>
      <c r="FS160" s="35">
        <v>20</v>
      </c>
      <c r="FT160" s="35">
        <v>10</v>
      </c>
      <c r="FU160" s="35"/>
      <c r="FV160" s="35"/>
      <c r="FW160" s="35"/>
      <c r="FX160" s="35"/>
      <c r="FY160" s="35"/>
      <c r="FZ160" s="35"/>
      <c r="GA160" s="35"/>
      <c r="GB160" s="35"/>
      <c r="GC160" s="35"/>
      <c r="GD160" s="35"/>
      <c r="GE160" s="35"/>
      <c r="GF160" s="35"/>
      <c r="GG160" s="35"/>
      <c r="GH160" s="35"/>
      <c r="GI160" s="35"/>
      <c r="GJ160" s="35"/>
      <c r="GK160" s="35"/>
      <c r="GL160" s="35"/>
      <c r="GM160" s="35"/>
      <c r="GN160" s="35"/>
      <c r="GO160" s="35"/>
      <c r="GP160" s="35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35"/>
      <c r="IS160" s="35"/>
      <c r="IT160" s="35"/>
      <c r="IU160" s="35"/>
      <c r="IV160" s="35"/>
      <c r="IW160" s="35"/>
      <c r="IX160" s="35"/>
      <c r="IY160" s="35"/>
      <c r="IZ160" s="35"/>
      <c r="JA160" s="35"/>
      <c r="JB160" s="35"/>
      <c r="JC160" s="35"/>
      <c r="JD160" s="35"/>
      <c r="JE160" s="35"/>
      <c r="JF160" s="35"/>
      <c r="JG160" s="35"/>
      <c r="JH160" s="35"/>
      <c r="JI160" s="35"/>
      <c r="JJ160" s="35"/>
      <c r="JK160" s="35"/>
      <c r="JL160" s="35"/>
      <c r="JM160" s="35"/>
      <c r="JN160" s="35"/>
      <c r="JO160" s="35"/>
      <c r="JP160" s="35"/>
      <c r="JQ160" s="35"/>
      <c r="JR160" s="35"/>
      <c r="JS160" s="35"/>
      <c r="JT160" s="35"/>
      <c r="JU160" s="35"/>
      <c r="JV160" s="35"/>
      <c r="JW160" s="35"/>
      <c r="JX160" s="35"/>
      <c r="JY160" s="35"/>
      <c r="JZ160" s="35"/>
      <c r="KA160" s="35"/>
      <c r="KB160" s="35"/>
      <c r="KC160" s="35"/>
      <c r="KD160" s="35"/>
      <c r="KE160" s="35"/>
      <c r="KF160" s="35"/>
      <c r="KG160" s="35"/>
      <c r="KH160" s="35"/>
      <c r="KI160" s="35"/>
      <c r="KJ160" s="35"/>
      <c r="KK160" s="35"/>
      <c r="KL160" s="35"/>
      <c r="KM160" s="35"/>
      <c r="KN160" s="35"/>
      <c r="KO160" s="35"/>
      <c r="KP160" s="35"/>
      <c r="KQ160" s="35"/>
      <c r="KR160" s="35"/>
      <c r="KS160" s="35"/>
      <c r="KT160" s="35"/>
      <c r="KU160" s="35"/>
      <c r="KV160" s="35"/>
      <c r="KW160" s="35"/>
      <c r="KX160" s="35"/>
      <c r="KY160" s="35"/>
      <c r="KZ160" s="35"/>
      <c r="LA160" s="35"/>
      <c r="LB160" s="35"/>
      <c r="LC160" s="35"/>
      <c r="LD160" s="35"/>
      <c r="LE160" s="35"/>
      <c r="LF160" s="35"/>
      <c r="LG160" s="35"/>
      <c r="LH160" s="35"/>
      <c r="LI160" s="35"/>
      <c r="LJ160" s="35"/>
      <c r="LK160" s="35"/>
      <c r="LL160" s="35"/>
      <c r="LM160" s="35"/>
      <c r="LN160" s="35"/>
      <c r="LO160" s="35"/>
      <c r="LP160" s="35"/>
      <c r="LQ160" s="35"/>
      <c r="LR160" s="35"/>
      <c r="LS160" s="35"/>
      <c r="LT160" s="35"/>
      <c r="LU160" s="35"/>
      <c r="LV160" s="35"/>
      <c r="LW160" s="35"/>
      <c r="LX160" s="35"/>
      <c r="LY160" s="35"/>
      <c r="LZ160" s="35"/>
      <c r="MA160" s="35"/>
      <c r="MB160" s="35"/>
      <c r="MC160" s="35"/>
      <c r="MD160" s="35"/>
      <c r="ME160" s="35"/>
      <c r="MF160" s="35"/>
      <c r="MG160" s="35"/>
      <c r="MH160" s="35"/>
      <c r="MI160" s="35"/>
      <c r="MJ160" s="35"/>
      <c r="MK160" s="35"/>
      <c r="ML160" s="35"/>
      <c r="MM160" s="35"/>
      <c r="MN160" s="35"/>
      <c r="MO160" s="35"/>
      <c r="MP160" s="35"/>
      <c r="MQ160" s="35"/>
      <c r="MR160" s="35"/>
      <c r="MS160" s="35"/>
      <c r="MT160" s="35"/>
      <c r="MU160" s="35"/>
      <c r="MV160" s="35"/>
      <c r="MW160" s="35"/>
      <c r="MX160" s="35"/>
      <c r="MY160" s="35"/>
      <c r="MZ160" s="35"/>
      <c r="NA160" s="35"/>
      <c r="NB160" s="35"/>
      <c r="NC160" s="35"/>
      <c r="ND160" s="35"/>
      <c r="NE160" s="35"/>
      <c r="NF160" s="35"/>
      <c r="NG160" s="35"/>
      <c r="NH160" s="35"/>
      <c r="NI160" s="35"/>
      <c r="NJ160" s="35"/>
      <c r="NK160" s="35"/>
      <c r="NL160" s="35"/>
      <c r="NM160" s="35"/>
      <c r="NN160" s="35"/>
      <c r="NO160" s="35"/>
      <c r="NP160" s="35"/>
      <c r="NQ160" s="35"/>
      <c r="NR160" s="35"/>
      <c r="NS160" s="35"/>
      <c r="NT160" s="35"/>
      <c r="NU160" s="35"/>
      <c r="NV160" s="35"/>
      <c r="NW160" s="35"/>
      <c r="NX160" s="35"/>
      <c r="NY160" s="35"/>
      <c r="NZ160" s="35"/>
      <c r="OA160" s="35"/>
      <c r="OB160" s="35"/>
      <c r="OC160" s="35"/>
      <c r="OD160" s="35"/>
      <c r="OE160" s="35"/>
      <c r="OF160" s="35"/>
      <c r="OG160" s="35"/>
      <c r="OH160" s="35"/>
      <c r="OI160" s="35"/>
      <c r="OJ160" s="35"/>
      <c r="OK160" s="35"/>
      <c r="OL160" s="35"/>
      <c r="OM160" s="35"/>
      <c r="ON160" s="35"/>
      <c r="OO160" s="35"/>
      <c r="OP160" s="35"/>
      <c r="OQ160" s="35"/>
      <c r="OR160" s="35"/>
      <c r="OS160" s="35"/>
      <c r="OT160" s="35"/>
      <c r="OU160" s="35"/>
      <c r="OV160" s="35"/>
      <c r="OW160" s="35"/>
      <c r="OX160" s="35"/>
      <c r="OY160" s="35"/>
      <c r="OZ160" s="35"/>
      <c r="PA160" s="35"/>
      <c r="PB160" s="35"/>
      <c r="PC160" s="35"/>
      <c r="PD160" s="35"/>
      <c r="PE160" s="35"/>
      <c r="PF160" s="35"/>
      <c r="PG160" s="35"/>
      <c r="PH160" s="35"/>
      <c r="PI160" s="35"/>
      <c r="PJ160" s="35"/>
      <c r="PK160" s="35"/>
      <c r="PL160" s="35"/>
      <c r="PM160" s="35"/>
      <c r="PN160" s="35"/>
      <c r="PO160" s="35"/>
      <c r="PP160" s="35"/>
      <c r="PQ160" s="35"/>
      <c r="PR160" s="35"/>
      <c r="PS160" s="35"/>
      <c r="PT160" s="35"/>
      <c r="PU160" s="35"/>
      <c r="PV160" s="35"/>
      <c r="PW160" s="35"/>
      <c r="PX160" s="35"/>
      <c r="PY160" s="35"/>
      <c r="PZ160" s="35"/>
      <c r="QA160" s="35"/>
      <c r="QB160" s="35"/>
      <c r="QC160" s="35"/>
      <c r="QD160" s="35"/>
      <c r="QE160" s="35"/>
      <c r="QF160" s="35">
        <v>30</v>
      </c>
      <c r="QG160" s="35"/>
      <c r="QH160" s="35"/>
      <c r="QI160" s="35"/>
      <c r="QJ160" s="35"/>
      <c r="QK160" s="35"/>
      <c r="QL160" s="35"/>
      <c r="QM160" s="35"/>
      <c r="QN160" s="35"/>
      <c r="QO160" s="35"/>
      <c r="QP160" s="35"/>
      <c r="QQ160" s="35"/>
      <c r="QR160" s="35"/>
      <c r="QS160" s="35"/>
      <c r="QT160" s="35"/>
      <c r="QU160" s="35"/>
      <c r="QV160" s="35"/>
      <c r="QW160" s="35"/>
      <c r="QX160" s="35"/>
      <c r="QY160" s="35"/>
      <c r="QZ160" s="35"/>
      <c r="RA160" s="35"/>
      <c r="RB160" s="35"/>
      <c r="RC160" s="35"/>
      <c r="RD160" s="35"/>
      <c r="RE160" s="35"/>
      <c r="RF160" s="35"/>
      <c r="RG160" s="35"/>
      <c r="RH160" s="35"/>
      <c r="RI160" s="35"/>
      <c r="RJ160" s="35"/>
      <c r="RK160" s="35"/>
      <c r="RL160" s="35"/>
      <c r="RM160" s="35"/>
      <c r="RN160" s="35"/>
      <c r="RO160" s="35"/>
      <c r="RP160" s="35"/>
      <c r="RQ160" s="35"/>
      <c r="RR160" s="35"/>
      <c r="RS160" s="35"/>
      <c r="RT160" s="35"/>
      <c r="RU160" s="35"/>
      <c r="RV160" s="35"/>
      <c r="RW160" s="35"/>
      <c r="RX160" s="35"/>
      <c r="RY160" s="35"/>
      <c r="RZ160" s="35"/>
      <c r="SA160" s="35"/>
      <c r="SB160" s="35"/>
      <c r="SC160" s="35"/>
      <c r="SD160" s="35"/>
      <c r="SE160" s="35"/>
      <c r="SF160" s="35"/>
      <c r="SG160" s="35"/>
      <c r="SH160" s="35"/>
      <c r="SI160" s="35"/>
      <c r="SJ160" s="35"/>
      <c r="SK160" s="35"/>
      <c r="SL160" s="35"/>
      <c r="SM160" s="35"/>
      <c r="SN160" s="35"/>
      <c r="SO160" s="35"/>
      <c r="SP160" s="35"/>
      <c r="SQ160" s="35"/>
      <c r="SR160" s="35"/>
      <c r="SS160" s="35"/>
      <c r="ST160" s="35"/>
      <c r="SU160" s="35"/>
      <c r="SV160" s="35"/>
      <c r="SW160" s="35"/>
      <c r="SX160" s="35"/>
      <c r="SY160" s="35"/>
      <c r="SZ160" s="35"/>
      <c r="TA160" s="35"/>
      <c r="TB160" s="35"/>
      <c r="TC160" s="35"/>
      <c r="TD160" s="35"/>
      <c r="TE160" s="35"/>
      <c r="TF160" s="35"/>
      <c r="TG160" s="35"/>
      <c r="TH160" s="35"/>
      <c r="TI160" s="35"/>
      <c r="TJ160" s="35"/>
      <c r="TK160" s="35"/>
      <c r="TL160" s="35"/>
      <c r="TM160" s="35">
        <v>20</v>
      </c>
      <c r="TN160" s="35"/>
      <c r="TO160" s="35"/>
      <c r="TP160" s="35"/>
      <c r="TQ160" s="35"/>
      <c r="TR160" s="35"/>
      <c r="TS160" s="35"/>
      <c r="TT160" s="35"/>
      <c r="TU160" s="35"/>
      <c r="TV160" s="35"/>
      <c r="TW160" s="35"/>
      <c r="TX160" s="35"/>
      <c r="TY160" s="35"/>
      <c r="TZ160" s="35"/>
      <c r="UA160" s="35"/>
      <c r="UB160" s="35"/>
      <c r="UC160" s="35">
        <v>100</v>
      </c>
      <c r="UD160" s="35"/>
      <c r="UE160" s="35"/>
      <c r="UF160" s="35"/>
      <c r="UG160" s="35"/>
      <c r="UH160" s="35"/>
      <c r="UI160" s="35"/>
      <c r="UJ160" s="35"/>
      <c r="UK160" s="35"/>
      <c r="UL160" s="35"/>
      <c r="UM160" s="35"/>
      <c r="UN160" s="35"/>
      <c r="UO160" s="35"/>
      <c r="UP160" s="35"/>
      <c r="UQ160" s="35"/>
      <c r="UR160" s="35"/>
      <c r="US160" s="35"/>
      <c r="UT160" s="35"/>
      <c r="UU160" s="35"/>
      <c r="UV160" s="35"/>
      <c r="UW160" s="35"/>
      <c r="UX160" s="35"/>
      <c r="UY160" s="35"/>
      <c r="UZ160" s="35"/>
      <c r="VA160" s="35"/>
      <c r="VB160" s="35"/>
      <c r="VC160" s="35"/>
      <c r="VD160" s="35"/>
      <c r="VE160" s="35"/>
      <c r="VF160" s="35"/>
      <c r="VG160" s="35"/>
      <c r="VH160" s="35"/>
      <c r="VI160" s="35"/>
      <c r="VJ160" s="35"/>
      <c r="VK160" s="35"/>
      <c r="VL160" s="35"/>
      <c r="VM160" s="35"/>
      <c r="VN160" s="35"/>
      <c r="VO160" s="35"/>
      <c r="VP160" s="35"/>
      <c r="VQ160" s="35"/>
      <c r="VR160" s="35"/>
      <c r="VS160" s="35"/>
      <c r="VT160" s="35"/>
      <c r="VU160" s="35"/>
      <c r="VV160" s="35"/>
      <c r="VW160" s="35"/>
      <c r="VX160" s="35"/>
      <c r="VY160" s="35"/>
      <c r="VZ160" s="35"/>
      <c r="WA160" s="35"/>
      <c r="WB160" s="35"/>
      <c r="WC160" s="35"/>
      <c r="WD160" s="35"/>
      <c r="WE160" s="35"/>
      <c r="WF160" s="35"/>
      <c r="WG160" s="35"/>
      <c r="WH160" s="35">
        <v>30</v>
      </c>
      <c r="WI160" s="35"/>
      <c r="WJ160" s="35"/>
      <c r="WK160" s="35"/>
      <c r="WL160" s="35"/>
      <c r="WM160" s="35"/>
      <c r="WN160" s="35"/>
      <c r="WO160" s="35"/>
      <c r="WP160" s="35"/>
      <c r="WQ160" s="35"/>
      <c r="WR160" s="35"/>
      <c r="WS160" s="35"/>
      <c r="WT160" s="35"/>
      <c r="WU160" s="35"/>
      <c r="WV160" s="35"/>
      <c r="WW160" s="35"/>
      <c r="WX160" s="35"/>
      <c r="WY160" s="35"/>
      <c r="WZ160" s="35"/>
      <c r="XA160" s="35"/>
      <c r="XB160" s="35"/>
      <c r="XC160" s="35"/>
      <c r="XD160" s="35"/>
      <c r="XE160" s="35"/>
      <c r="XF160" s="35"/>
      <c r="XG160" s="35"/>
      <c r="XH160" s="35"/>
      <c r="XI160" s="35"/>
      <c r="XJ160" s="35"/>
      <c r="XK160" s="35"/>
      <c r="XL160" s="35"/>
      <c r="XM160" s="35"/>
      <c r="XN160" s="35"/>
      <c r="XO160" s="35"/>
      <c r="XP160" s="35"/>
      <c r="XQ160" s="35"/>
      <c r="XR160" s="35"/>
      <c r="XS160" s="35"/>
      <c r="XT160" s="35"/>
      <c r="XU160" s="35"/>
      <c r="XV160" s="35"/>
      <c r="XW160" s="35"/>
      <c r="XX160" s="35"/>
      <c r="XY160" s="35"/>
      <c r="XZ160" s="35"/>
      <c r="YA160" s="35"/>
      <c r="YB160" s="35"/>
      <c r="YC160" s="35"/>
      <c r="YD160" s="35"/>
      <c r="YE160" s="35"/>
      <c r="YF160" s="35"/>
      <c r="YG160" s="35"/>
      <c r="YH160" s="35"/>
      <c r="YI160" s="35"/>
      <c r="YJ160" s="35"/>
      <c r="YK160" s="35"/>
      <c r="YL160" s="35"/>
      <c r="YM160" s="35"/>
      <c r="YN160" s="35"/>
      <c r="YO160" s="35"/>
      <c r="YP160" s="35"/>
      <c r="YQ160" s="35"/>
      <c r="YR160" s="35"/>
      <c r="YS160" s="35"/>
      <c r="YT160" s="35"/>
      <c r="YU160" s="35"/>
      <c r="YV160" s="35"/>
      <c r="YW160" s="35"/>
      <c r="YX160" s="35"/>
      <c r="YY160" s="35"/>
      <c r="YZ160" s="35"/>
      <c r="ZA160" s="35"/>
      <c r="ZB160" s="35"/>
      <c r="ZC160" s="35"/>
      <c r="ZD160" s="35"/>
      <c r="ZE160" s="35"/>
      <c r="ZF160" s="35"/>
      <c r="ZG160" s="35"/>
      <c r="ZH160" s="35"/>
      <c r="ZI160" s="35"/>
      <c r="ZJ160" s="35"/>
      <c r="ZK160" s="35"/>
      <c r="ZL160" s="35"/>
      <c r="ZM160" s="35"/>
      <c r="ZN160" s="35"/>
      <c r="ZO160" s="35"/>
      <c r="ZP160" s="35"/>
      <c r="ZQ160" s="35"/>
      <c r="ZR160" s="35"/>
      <c r="ZS160" s="35"/>
      <c r="ZT160" s="35"/>
      <c r="ZU160" s="35"/>
      <c r="ZV160" s="35"/>
      <c r="ZW160" s="35"/>
      <c r="ZX160" s="35"/>
      <c r="ZY160" s="35"/>
      <c r="ZZ160" s="35"/>
      <c r="AAA160" s="35"/>
      <c r="AAB160" s="35"/>
      <c r="AAC160" s="35"/>
      <c r="AAD160" s="35"/>
      <c r="AAE160" s="35"/>
      <c r="AAF160" s="35"/>
      <c r="AAG160" s="35"/>
      <c r="AAH160" s="35"/>
      <c r="AAI160" s="35"/>
      <c r="AAJ160" s="35"/>
      <c r="AAK160" s="35"/>
      <c r="AAL160" s="35"/>
      <c r="AAM160" s="35"/>
      <c r="AAN160" s="35"/>
      <c r="AAO160" s="35"/>
      <c r="AAP160" s="35"/>
      <c r="AAQ160" s="35"/>
      <c r="AAR160" s="35"/>
      <c r="AAS160" s="35"/>
      <c r="AAT160" s="35"/>
      <c r="AAU160" s="35"/>
      <c r="AAV160" s="35"/>
      <c r="AAW160" s="35"/>
      <c r="AAX160" s="35"/>
      <c r="AAY160" s="35"/>
      <c r="AAZ160" s="35"/>
      <c r="ABA160" s="35"/>
      <c r="ABB160" s="35"/>
      <c r="ABC160" s="35"/>
      <c r="ABD160" s="35"/>
      <c r="ABE160" s="35"/>
      <c r="ABF160" s="35"/>
      <c r="ABG160" s="35"/>
      <c r="ABH160" s="35"/>
      <c r="ABI160" s="35"/>
      <c r="ABJ160" s="35"/>
      <c r="ABK160" s="35"/>
      <c r="ABL160" s="35"/>
      <c r="ABM160" s="35"/>
      <c r="ABN160" s="35"/>
      <c r="ABO160" s="35"/>
      <c r="ABP160" s="35"/>
      <c r="ABQ160" s="35"/>
      <c r="ABR160" s="35"/>
      <c r="ABS160" s="35"/>
      <c r="ABT160" s="35"/>
      <c r="ABU160" s="35"/>
      <c r="ABV160" s="35"/>
      <c r="ABW160" s="35"/>
      <c r="ABX160" s="35"/>
      <c r="ABY160" s="35"/>
      <c r="ABZ160" s="35"/>
      <c r="ACA160" s="35"/>
      <c r="ACB160" s="35"/>
      <c r="ACC160" s="35"/>
      <c r="ACD160" s="35"/>
      <c r="ACE160" s="35"/>
      <c r="ACF160" s="35"/>
      <c r="ACG160" s="35"/>
      <c r="ACH160" s="35"/>
      <c r="ACI160" s="35"/>
      <c r="ACJ160" s="35"/>
      <c r="ACK160" s="35"/>
      <c r="ACL160" s="35"/>
      <c r="ACM160" s="35"/>
      <c r="ACN160" s="35"/>
      <c r="ACO160" s="35">
        <v>10</v>
      </c>
      <c r="ACP160" s="35"/>
      <c r="ACQ160" s="35"/>
      <c r="ACR160" s="35"/>
      <c r="ACS160" s="35"/>
      <c r="ACT160" s="35"/>
      <c r="ACU160" s="35"/>
      <c r="ACV160" s="35"/>
      <c r="ACW160" s="35"/>
      <c r="ACX160" s="35"/>
      <c r="ACY160" s="35"/>
      <c r="ACZ160" s="35"/>
      <c r="ADA160" s="35"/>
      <c r="ADB160" s="35">
        <v>30</v>
      </c>
      <c r="ADC160" s="35"/>
      <c r="ADD160" s="35"/>
      <c r="ADE160" s="35"/>
      <c r="ADF160" s="35"/>
      <c r="ADG160" s="35"/>
      <c r="ADH160" s="35"/>
      <c r="ADI160" s="35"/>
      <c r="ADJ160" s="35"/>
      <c r="ADK160" s="35"/>
      <c r="ADL160" s="35"/>
      <c r="ADM160" s="35"/>
      <c r="ADN160" s="35"/>
      <c r="ADO160" s="35"/>
      <c r="ADP160" s="35"/>
      <c r="ADQ160" s="35"/>
      <c r="ADR160" s="35"/>
      <c r="ADS160" s="35"/>
      <c r="ADT160" s="35"/>
      <c r="ADU160" s="35"/>
      <c r="ADV160" s="35"/>
      <c r="ADW160" s="35"/>
      <c r="ADX160" s="35"/>
      <c r="ADY160" s="26">
        <f t="shared" si="7"/>
        <v>0</v>
      </c>
      <c r="ADZ160" s="5"/>
    </row>
    <row r="161" spans="1:806" s="33" customFormat="1" x14ac:dyDescent="0.2">
      <c r="A161" s="38" t="s">
        <v>256</v>
      </c>
      <c r="B161" s="65">
        <f t="shared" si="6"/>
        <v>0</v>
      </c>
      <c r="C161" s="57">
        <v>10</v>
      </c>
      <c r="D161" s="60">
        <v>44634</v>
      </c>
      <c r="E161" s="67">
        <v>31.68</v>
      </c>
      <c r="F161" s="67">
        <f t="shared" si="5"/>
        <v>0</v>
      </c>
      <c r="G161" s="6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15"/>
      <c r="BF161" s="15"/>
      <c r="BG161" s="136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>
        <v>150</v>
      </c>
      <c r="EW161" s="35"/>
      <c r="EX161" s="35"/>
      <c r="EY161" s="35"/>
      <c r="EZ161" s="35"/>
      <c r="FA161" s="35"/>
      <c r="FB161" s="35"/>
      <c r="FC161" s="35"/>
      <c r="FD161" s="35"/>
      <c r="FE161" s="35"/>
      <c r="FF161" s="35"/>
      <c r="FG161" s="35"/>
      <c r="FH161" s="35"/>
      <c r="FI161" s="35"/>
      <c r="FJ161" s="35"/>
      <c r="FK161" s="35"/>
      <c r="FL161" s="35"/>
      <c r="FM161" s="35"/>
      <c r="FN161" s="35"/>
      <c r="FO161" s="35"/>
      <c r="FP161" s="35"/>
      <c r="FQ161" s="35"/>
      <c r="FR161" s="35"/>
      <c r="FS161" s="35"/>
      <c r="FT161" s="35"/>
      <c r="FU161" s="35"/>
      <c r="FV161" s="35"/>
      <c r="FW161" s="35">
        <v>10</v>
      </c>
      <c r="FX161" s="35"/>
      <c r="FY161" s="35"/>
      <c r="FZ161" s="35"/>
      <c r="GA161" s="35"/>
      <c r="GB161" s="35"/>
      <c r="GC161" s="35"/>
      <c r="GD161" s="35"/>
      <c r="GE161" s="35"/>
      <c r="GF161" s="35"/>
      <c r="GG161" s="35"/>
      <c r="GH161" s="35"/>
      <c r="GI161" s="35"/>
      <c r="GJ161" s="35"/>
      <c r="GK161" s="35"/>
      <c r="GL161" s="35"/>
      <c r="GM161" s="35"/>
      <c r="GN161" s="35"/>
      <c r="GO161" s="35"/>
      <c r="GP161" s="35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35"/>
      <c r="IW161" s="35"/>
      <c r="IX161" s="35"/>
      <c r="IY161" s="35"/>
      <c r="IZ161" s="35"/>
      <c r="JA161" s="35"/>
      <c r="JB161" s="35"/>
      <c r="JC161" s="35"/>
      <c r="JD161" s="35"/>
      <c r="JE161" s="35"/>
      <c r="JF161" s="35"/>
      <c r="JG161" s="35"/>
      <c r="JH161" s="35"/>
      <c r="JI161" s="35"/>
      <c r="JJ161" s="35"/>
      <c r="JK161" s="35"/>
      <c r="JL161" s="35"/>
      <c r="JM161" s="35"/>
      <c r="JN161" s="35"/>
      <c r="JO161" s="35"/>
      <c r="JP161" s="35"/>
      <c r="JQ161" s="35"/>
      <c r="JR161" s="35"/>
      <c r="JS161" s="35"/>
      <c r="JT161" s="35"/>
      <c r="JU161" s="35"/>
      <c r="JV161" s="35"/>
      <c r="JW161" s="35"/>
      <c r="JX161" s="35"/>
      <c r="JY161" s="35"/>
      <c r="JZ161" s="35"/>
      <c r="KA161" s="35"/>
      <c r="KB161" s="35"/>
      <c r="KC161" s="35"/>
      <c r="KD161" s="35"/>
      <c r="KE161" s="35"/>
      <c r="KF161" s="35"/>
      <c r="KG161" s="35"/>
      <c r="KH161" s="35"/>
      <c r="KI161" s="35"/>
      <c r="KJ161" s="35"/>
      <c r="KK161" s="35"/>
      <c r="KL161" s="35"/>
      <c r="KM161" s="35"/>
      <c r="KN161" s="35"/>
      <c r="KO161" s="35"/>
      <c r="KP161" s="35"/>
      <c r="KQ161" s="35"/>
      <c r="KR161" s="35"/>
      <c r="KS161" s="35"/>
      <c r="KT161" s="35"/>
      <c r="KU161" s="35"/>
      <c r="KV161" s="35"/>
      <c r="KW161" s="35"/>
      <c r="KX161" s="35"/>
      <c r="KY161" s="35"/>
      <c r="KZ161" s="35"/>
      <c r="LA161" s="35"/>
      <c r="LB161" s="35"/>
      <c r="LC161" s="35"/>
      <c r="LD161" s="35"/>
      <c r="LE161" s="35"/>
      <c r="LF161" s="35"/>
      <c r="LG161" s="35"/>
      <c r="LH161" s="35"/>
      <c r="LI161" s="35"/>
      <c r="LJ161" s="35"/>
      <c r="LK161" s="35"/>
      <c r="LL161" s="35"/>
      <c r="LM161" s="35"/>
      <c r="LN161" s="35"/>
      <c r="LO161" s="35"/>
      <c r="LP161" s="35"/>
      <c r="LQ161" s="35"/>
      <c r="LR161" s="35"/>
      <c r="LS161" s="35"/>
      <c r="LT161" s="35"/>
      <c r="LU161" s="35"/>
      <c r="LV161" s="35"/>
      <c r="LW161" s="35"/>
      <c r="LX161" s="35"/>
      <c r="LY161" s="35"/>
      <c r="LZ161" s="35"/>
      <c r="MA161" s="35"/>
      <c r="MB161" s="35"/>
      <c r="MC161" s="35"/>
      <c r="MD161" s="35"/>
      <c r="ME161" s="35"/>
      <c r="MF161" s="35"/>
      <c r="MG161" s="35"/>
      <c r="MH161" s="35"/>
      <c r="MI161" s="35"/>
      <c r="MJ161" s="35"/>
      <c r="MK161" s="35"/>
      <c r="ML161" s="35"/>
      <c r="MM161" s="35"/>
      <c r="MN161" s="35"/>
      <c r="MO161" s="35"/>
      <c r="MP161" s="35"/>
      <c r="MQ161" s="35"/>
      <c r="MR161" s="35"/>
      <c r="MS161" s="35"/>
      <c r="MT161" s="35"/>
      <c r="MU161" s="35"/>
      <c r="MV161" s="35"/>
      <c r="MW161" s="35"/>
      <c r="MX161" s="35"/>
      <c r="MY161" s="35"/>
      <c r="MZ161" s="35"/>
      <c r="NA161" s="35"/>
      <c r="NB161" s="35"/>
      <c r="NC161" s="35"/>
      <c r="ND161" s="35"/>
      <c r="NE161" s="35"/>
      <c r="NF161" s="35"/>
      <c r="NG161" s="35"/>
      <c r="NH161" s="35"/>
      <c r="NI161" s="35"/>
      <c r="NJ161" s="35"/>
      <c r="NK161" s="35"/>
      <c r="NL161" s="35"/>
      <c r="NM161" s="35"/>
      <c r="NN161" s="35"/>
      <c r="NO161" s="35"/>
      <c r="NP161" s="35"/>
      <c r="NQ161" s="35"/>
      <c r="NR161" s="35"/>
      <c r="NS161" s="35"/>
      <c r="NT161" s="35"/>
      <c r="NU161" s="35"/>
      <c r="NV161" s="35"/>
      <c r="NW161" s="35"/>
      <c r="NX161" s="35"/>
      <c r="NY161" s="35"/>
      <c r="NZ161" s="35"/>
      <c r="OA161" s="35"/>
      <c r="OB161" s="35"/>
      <c r="OC161" s="35"/>
      <c r="OD161" s="35"/>
      <c r="OE161" s="35"/>
      <c r="OF161" s="35"/>
      <c r="OG161" s="35"/>
      <c r="OH161" s="35"/>
      <c r="OI161" s="35"/>
      <c r="OJ161" s="35"/>
      <c r="OK161" s="35"/>
      <c r="OL161" s="35"/>
      <c r="OM161" s="35"/>
      <c r="ON161" s="35"/>
      <c r="OO161" s="35"/>
      <c r="OP161" s="35"/>
      <c r="OQ161" s="35"/>
      <c r="OR161" s="35"/>
      <c r="OS161" s="35"/>
      <c r="OT161" s="35"/>
      <c r="OU161" s="35"/>
      <c r="OV161" s="35"/>
      <c r="OW161" s="35"/>
      <c r="OX161" s="35"/>
      <c r="OY161" s="35"/>
      <c r="OZ161" s="35"/>
      <c r="PA161" s="35"/>
      <c r="PB161" s="35"/>
      <c r="PC161" s="35"/>
      <c r="PD161" s="35"/>
      <c r="PE161" s="35"/>
      <c r="PF161" s="35"/>
      <c r="PG161" s="35"/>
      <c r="PH161" s="35"/>
      <c r="PI161" s="35"/>
      <c r="PJ161" s="35"/>
      <c r="PK161" s="35"/>
      <c r="PL161" s="35"/>
      <c r="PM161" s="35"/>
      <c r="PN161" s="35"/>
      <c r="PO161" s="35"/>
      <c r="PP161" s="35"/>
      <c r="PQ161" s="35"/>
      <c r="PR161" s="35"/>
      <c r="PS161" s="35"/>
      <c r="PT161" s="35"/>
      <c r="PU161" s="35"/>
      <c r="PV161" s="35"/>
      <c r="PW161" s="35"/>
      <c r="PX161" s="35"/>
      <c r="PY161" s="35"/>
      <c r="PZ161" s="35"/>
      <c r="QA161" s="35"/>
      <c r="QB161" s="35"/>
      <c r="QC161" s="35"/>
      <c r="QD161" s="35"/>
      <c r="QE161" s="35"/>
      <c r="QF161" s="35"/>
      <c r="QG161" s="35"/>
      <c r="QH161" s="35"/>
      <c r="QI161" s="35"/>
      <c r="QJ161" s="35"/>
      <c r="QK161" s="35"/>
      <c r="QL161" s="35"/>
      <c r="QM161" s="35"/>
      <c r="QN161" s="35"/>
      <c r="QO161" s="35"/>
      <c r="QP161" s="35"/>
      <c r="QQ161" s="35"/>
      <c r="QR161" s="35"/>
      <c r="QS161" s="35"/>
      <c r="QT161" s="35"/>
      <c r="QU161" s="35"/>
      <c r="QV161" s="35"/>
      <c r="QW161" s="35"/>
      <c r="QX161" s="35"/>
      <c r="QY161" s="35"/>
      <c r="QZ161" s="35"/>
      <c r="RA161" s="35"/>
      <c r="RB161" s="35"/>
      <c r="RC161" s="35"/>
      <c r="RD161" s="35"/>
      <c r="RE161" s="35"/>
      <c r="RF161" s="35"/>
      <c r="RG161" s="35"/>
      <c r="RH161" s="35"/>
      <c r="RI161" s="35"/>
      <c r="RJ161" s="35"/>
      <c r="RK161" s="35"/>
      <c r="RL161" s="35"/>
      <c r="RM161" s="35"/>
      <c r="RN161" s="35"/>
      <c r="RO161" s="35"/>
      <c r="RP161" s="35"/>
      <c r="RQ161" s="35"/>
      <c r="RR161" s="35"/>
      <c r="RS161" s="35"/>
      <c r="RT161" s="35"/>
      <c r="RU161" s="35"/>
      <c r="RV161" s="35"/>
      <c r="RW161" s="35"/>
      <c r="RX161" s="35"/>
      <c r="RY161" s="35"/>
      <c r="RZ161" s="35"/>
      <c r="SA161" s="35"/>
      <c r="SB161" s="35"/>
      <c r="SC161" s="35"/>
      <c r="SD161" s="35"/>
      <c r="SE161" s="35"/>
      <c r="SF161" s="35"/>
      <c r="SG161" s="35">
        <v>160</v>
      </c>
      <c r="SH161" s="35"/>
      <c r="SI161" s="35"/>
      <c r="SJ161" s="35"/>
      <c r="SK161" s="35"/>
      <c r="SL161" s="35"/>
      <c r="SM161" s="35"/>
      <c r="SN161" s="35"/>
      <c r="SO161" s="35"/>
      <c r="SP161" s="35"/>
      <c r="SQ161" s="35"/>
      <c r="SR161" s="35"/>
      <c r="SS161" s="35"/>
      <c r="ST161" s="35"/>
      <c r="SU161" s="35"/>
      <c r="SV161" s="35"/>
      <c r="SW161" s="35"/>
      <c r="SX161" s="35"/>
      <c r="SY161" s="35"/>
      <c r="SZ161" s="35"/>
      <c r="TA161" s="35"/>
      <c r="TB161" s="35"/>
      <c r="TC161" s="35"/>
      <c r="TD161" s="35"/>
      <c r="TE161" s="35"/>
      <c r="TF161" s="35"/>
      <c r="TG161" s="35"/>
      <c r="TH161" s="35"/>
      <c r="TI161" s="35"/>
      <c r="TJ161" s="35"/>
      <c r="TK161" s="35"/>
      <c r="TL161" s="35"/>
      <c r="TM161" s="35"/>
      <c r="TN161" s="35"/>
      <c r="TO161" s="35"/>
      <c r="TP161" s="35"/>
      <c r="TQ161" s="35"/>
      <c r="TR161" s="35"/>
      <c r="TS161" s="35"/>
      <c r="TT161" s="35"/>
      <c r="TU161" s="35"/>
      <c r="TV161" s="35"/>
      <c r="TW161" s="35"/>
      <c r="TX161" s="35"/>
      <c r="TY161" s="35"/>
      <c r="TZ161" s="35"/>
      <c r="UA161" s="35"/>
      <c r="UB161" s="35"/>
      <c r="UC161" s="35"/>
      <c r="UD161" s="35"/>
      <c r="UE161" s="35"/>
      <c r="UF161" s="35"/>
      <c r="UG161" s="35"/>
      <c r="UH161" s="35"/>
      <c r="UI161" s="35"/>
      <c r="UJ161" s="35"/>
      <c r="UK161" s="35"/>
      <c r="UL161" s="35"/>
      <c r="UM161" s="35"/>
      <c r="UN161" s="35"/>
      <c r="UO161" s="35"/>
      <c r="UP161" s="35"/>
      <c r="UQ161" s="35"/>
      <c r="UR161" s="35"/>
      <c r="US161" s="35"/>
      <c r="UT161" s="35"/>
      <c r="UU161" s="35"/>
      <c r="UV161" s="35"/>
      <c r="UW161" s="35"/>
      <c r="UX161" s="35"/>
      <c r="UY161" s="35"/>
      <c r="UZ161" s="35"/>
      <c r="VA161" s="35"/>
      <c r="VB161" s="35"/>
      <c r="VC161" s="35"/>
      <c r="VD161" s="35"/>
      <c r="VE161" s="35"/>
      <c r="VF161" s="35"/>
      <c r="VG161" s="35"/>
      <c r="VH161" s="35"/>
      <c r="VI161" s="35"/>
      <c r="VJ161" s="35"/>
      <c r="VK161" s="35"/>
      <c r="VL161" s="35"/>
      <c r="VM161" s="35"/>
      <c r="VN161" s="35"/>
      <c r="VO161" s="35"/>
      <c r="VP161" s="35"/>
      <c r="VQ161" s="35"/>
      <c r="VR161" s="35"/>
      <c r="VS161" s="35"/>
      <c r="VT161" s="35"/>
      <c r="VU161" s="35"/>
      <c r="VV161" s="35"/>
      <c r="VW161" s="35"/>
      <c r="VX161" s="35"/>
      <c r="VY161" s="35"/>
      <c r="VZ161" s="35"/>
      <c r="WA161" s="35"/>
      <c r="WB161" s="35"/>
      <c r="WC161" s="35"/>
      <c r="WD161" s="35"/>
      <c r="WE161" s="35"/>
      <c r="WF161" s="35"/>
      <c r="WG161" s="35"/>
      <c r="WH161" s="35"/>
      <c r="WI161" s="35"/>
      <c r="WJ161" s="35"/>
      <c r="WK161" s="35"/>
      <c r="WL161" s="35"/>
      <c r="WM161" s="35"/>
      <c r="WN161" s="35"/>
      <c r="WO161" s="35"/>
      <c r="WP161" s="35"/>
      <c r="WQ161" s="35"/>
      <c r="WR161" s="35"/>
      <c r="WS161" s="35"/>
      <c r="WT161" s="35"/>
      <c r="WU161" s="35"/>
      <c r="WV161" s="35"/>
      <c r="WW161" s="35"/>
      <c r="WX161" s="35"/>
      <c r="WY161" s="35"/>
      <c r="WZ161" s="35"/>
      <c r="XA161" s="35"/>
      <c r="XB161" s="35"/>
      <c r="XC161" s="35"/>
      <c r="XD161" s="35"/>
      <c r="XE161" s="35"/>
      <c r="XF161" s="35"/>
      <c r="XG161" s="35"/>
      <c r="XH161" s="35"/>
      <c r="XI161" s="35"/>
      <c r="XJ161" s="35"/>
      <c r="XK161" s="35"/>
      <c r="XL161" s="35"/>
      <c r="XM161" s="35"/>
      <c r="XN161" s="35"/>
      <c r="XO161" s="35"/>
      <c r="XP161" s="35"/>
      <c r="XQ161" s="35"/>
      <c r="XR161" s="35"/>
      <c r="XS161" s="35"/>
      <c r="XT161" s="35"/>
      <c r="XU161" s="35"/>
      <c r="XV161" s="35"/>
      <c r="XW161" s="35"/>
      <c r="XX161" s="35"/>
      <c r="XY161" s="35"/>
      <c r="XZ161" s="35"/>
      <c r="YA161" s="35"/>
      <c r="YB161" s="35"/>
      <c r="YC161" s="35"/>
      <c r="YD161" s="35"/>
      <c r="YE161" s="35"/>
      <c r="YF161" s="35"/>
      <c r="YG161" s="35"/>
      <c r="YH161" s="35"/>
      <c r="YI161" s="35"/>
      <c r="YJ161" s="35"/>
      <c r="YK161" s="35"/>
      <c r="YL161" s="35"/>
      <c r="YM161" s="35"/>
      <c r="YN161" s="35"/>
      <c r="YO161" s="35"/>
      <c r="YP161" s="35"/>
      <c r="YQ161" s="35"/>
      <c r="YR161" s="35"/>
      <c r="YS161" s="35"/>
      <c r="YT161" s="35"/>
      <c r="YU161" s="35"/>
      <c r="YV161" s="35"/>
      <c r="YW161" s="35"/>
      <c r="YX161" s="35"/>
      <c r="YY161" s="35"/>
      <c r="YZ161" s="35"/>
      <c r="ZA161" s="35"/>
      <c r="ZB161" s="35"/>
      <c r="ZC161" s="35"/>
      <c r="ZD161" s="35"/>
      <c r="ZE161" s="35"/>
      <c r="ZF161" s="35"/>
      <c r="ZG161" s="35"/>
      <c r="ZH161" s="35"/>
      <c r="ZI161" s="35"/>
      <c r="ZJ161" s="35"/>
      <c r="ZK161" s="35"/>
      <c r="ZL161" s="35"/>
      <c r="ZM161" s="35"/>
      <c r="ZN161" s="35"/>
      <c r="ZO161" s="35"/>
      <c r="ZP161" s="35"/>
      <c r="ZQ161" s="35"/>
      <c r="ZR161" s="35"/>
      <c r="ZS161" s="35"/>
      <c r="ZT161" s="35"/>
      <c r="ZU161" s="35"/>
      <c r="ZV161" s="35"/>
      <c r="ZW161" s="35"/>
      <c r="ZX161" s="35"/>
      <c r="ZY161" s="35"/>
      <c r="ZZ161" s="35"/>
      <c r="AAA161" s="35"/>
      <c r="AAB161" s="35"/>
      <c r="AAC161" s="35"/>
      <c r="AAD161" s="35"/>
      <c r="AAE161" s="35"/>
      <c r="AAF161" s="35"/>
      <c r="AAG161" s="35"/>
      <c r="AAH161" s="35"/>
      <c r="AAI161" s="35"/>
      <c r="AAJ161" s="35"/>
      <c r="AAK161" s="35"/>
      <c r="AAL161" s="35"/>
      <c r="AAM161" s="35"/>
      <c r="AAN161" s="35"/>
      <c r="AAO161" s="35"/>
      <c r="AAP161" s="35"/>
      <c r="AAQ161" s="35"/>
      <c r="AAR161" s="35"/>
      <c r="AAS161" s="35"/>
      <c r="AAT161" s="35"/>
      <c r="AAU161" s="35"/>
      <c r="AAV161" s="35"/>
      <c r="AAW161" s="35"/>
      <c r="AAX161" s="35"/>
      <c r="AAY161" s="35"/>
      <c r="AAZ161" s="35"/>
      <c r="ABA161" s="35"/>
      <c r="ABB161" s="35"/>
      <c r="ABC161" s="35"/>
      <c r="ABD161" s="35"/>
      <c r="ABE161" s="35"/>
      <c r="ABF161" s="35"/>
      <c r="ABG161" s="35"/>
      <c r="ABH161" s="35"/>
      <c r="ABI161" s="35"/>
      <c r="ABJ161" s="35"/>
      <c r="ABK161" s="35"/>
      <c r="ABL161" s="35"/>
      <c r="ABM161" s="35"/>
      <c r="ABN161" s="35"/>
      <c r="ABO161" s="35"/>
      <c r="ABP161" s="35"/>
      <c r="ABQ161" s="35"/>
      <c r="ABR161" s="35"/>
      <c r="ABS161" s="35"/>
      <c r="ABT161" s="35"/>
      <c r="ABU161" s="35"/>
      <c r="ABV161" s="35"/>
      <c r="ABW161" s="35"/>
      <c r="ABX161" s="35"/>
      <c r="ABY161" s="35"/>
      <c r="ABZ161" s="35"/>
      <c r="ACA161" s="35"/>
      <c r="ACB161" s="35"/>
      <c r="ACC161" s="35"/>
      <c r="ACD161" s="35"/>
      <c r="ACE161" s="35"/>
      <c r="ACF161" s="35"/>
      <c r="ACG161" s="35"/>
      <c r="ACH161" s="35"/>
      <c r="ACI161" s="35"/>
      <c r="ACJ161" s="35"/>
      <c r="ACK161" s="35"/>
      <c r="ACL161" s="35"/>
      <c r="ACM161" s="35"/>
      <c r="ACN161" s="35"/>
      <c r="ACO161" s="35"/>
      <c r="ACP161" s="35"/>
      <c r="ACQ161" s="35"/>
      <c r="ACR161" s="35"/>
      <c r="ACS161" s="35"/>
      <c r="ACT161" s="35"/>
      <c r="ACU161" s="35"/>
      <c r="ACV161" s="35"/>
      <c r="ACW161" s="35"/>
      <c r="ACX161" s="35"/>
      <c r="ACY161" s="35"/>
      <c r="ACZ161" s="35"/>
      <c r="ADA161" s="35"/>
      <c r="ADB161" s="35"/>
      <c r="ADC161" s="35"/>
      <c r="ADD161" s="35"/>
      <c r="ADE161" s="35"/>
      <c r="ADF161" s="35"/>
      <c r="ADG161" s="35"/>
      <c r="ADH161" s="35"/>
      <c r="ADI161" s="35"/>
      <c r="ADJ161" s="35"/>
      <c r="ADK161" s="35"/>
      <c r="ADL161" s="35"/>
      <c r="ADM161" s="35"/>
      <c r="ADN161" s="35"/>
      <c r="ADO161" s="35"/>
      <c r="ADP161" s="35"/>
      <c r="ADQ161" s="35"/>
      <c r="ADR161" s="35"/>
      <c r="ADS161" s="35"/>
      <c r="ADT161" s="35"/>
      <c r="ADU161" s="35"/>
      <c r="ADV161" s="35"/>
      <c r="ADW161" s="35"/>
      <c r="ADX161" s="35"/>
      <c r="ADY161" s="26">
        <f t="shared" si="7"/>
        <v>0</v>
      </c>
      <c r="ADZ161" s="5"/>
    </row>
    <row r="162" spans="1:806" s="33" customFormat="1" x14ac:dyDescent="0.2">
      <c r="A162" s="38" t="s">
        <v>256</v>
      </c>
      <c r="B162" s="65">
        <f t="shared" si="6"/>
        <v>0</v>
      </c>
      <c r="C162" s="57">
        <v>10</v>
      </c>
      <c r="D162" s="60">
        <v>44651</v>
      </c>
      <c r="E162" s="67">
        <v>39.96</v>
      </c>
      <c r="F162" s="67">
        <f t="shared" si="5"/>
        <v>0</v>
      </c>
      <c r="G162" s="6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35"/>
      <c r="BA162" s="35"/>
      <c r="BB162" s="35"/>
      <c r="BC162" s="35"/>
      <c r="BD162" s="35"/>
      <c r="BE162" s="15"/>
      <c r="BF162" s="15"/>
      <c r="BG162" s="136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35"/>
      <c r="CB162" s="35"/>
      <c r="CC162" s="35"/>
      <c r="CD162" s="35"/>
      <c r="CE162" s="35"/>
      <c r="CF162" s="35"/>
      <c r="CG162" s="35"/>
      <c r="CH162" s="35"/>
      <c r="CI162" s="35"/>
      <c r="CJ162" s="35"/>
      <c r="CK162" s="35"/>
      <c r="CL162" s="35"/>
      <c r="CM162" s="35"/>
      <c r="CN162" s="35"/>
      <c r="CO162" s="35"/>
      <c r="CP162" s="35"/>
      <c r="CQ162" s="35"/>
      <c r="CR162" s="35"/>
      <c r="CS162" s="35"/>
      <c r="CT162" s="35"/>
      <c r="CU162" s="35"/>
      <c r="CV162" s="35"/>
      <c r="CW162" s="35"/>
      <c r="CX162" s="35"/>
      <c r="CY162" s="35"/>
      <c r="CZ162" s="35"/>
      <c r="DA162" s="35"/>
      <c r="DB162" s="35"/>
      <c r="DC162" s="35"/>
      <c r="DD162" s="35"/>
      <c r="DE162" s="35"/>
      <c r="DF162" s="35"/>
      <c r="DG162" s="35"/>
      <c r="DH162" s="35"/>
      <c r="DI162" s="35"/>
      <c r="DJ162" s="35"/>
      <c r="DK162" s="35"/>
      <c r="DL162" s="35"/>
      <c r="DM162" s="35"/>
      <c r="DN162" s="35"/>
      <c r="DO162" s="35"/>
      <c r="DP162" s="35"/>
      <c r="DQ162" s="35"/>
      <c r="DR162" s="35"/>
      <c r="DS162" s="35"/>
      <c r="DT162" s="35"/>
      <c r="DU162" s="35"/>
      <c r="DV162" s="35"/>
      <c r="DW162" s="35"/>
      <c r="DX162" s="35"/>
      <c r="DY162" s="35"/>
      <c r="DZ162" s="35"/>
      <c r="EA162" s="35"/>
      <c r="EB162" s="35"/>
      <c r="EC162" s="35"/>
      <c r="ED162" s="35"/>
      <c r="EE162" s="35"/>
      <c r="EF162" s="35"/>
      <c r="EG162" s="35"/>
      <c r="EH162" s="35"/>
      <c r="EI162" s="35"/>
      <c r="EJ162" s="35"/>
      <c r="EK162" s="35"/>
      <c r="EL162" s="35"/>
      <c r="EM162" s="35"/>
      <c r="EN162" s="35"/>
      <c r="EO162" s="35"/>
      <c r="EP162" s="35"/>
      <c r="EQ162" s="35"/>
      <c r="ER162" s="35"/>
      <c r="ES162" s="35"/>
      <c r="ET162" s="35">
        <v>10</v>
      </c>
      <c r="EU162" s="35"/>
      <c r="EV162" s="35"/>
      <c r="EW162" s="35"/>
      <c r="EX162" s="35"/>
      <c r="EY162" s="35"/>
      <c r="EZ162" s="35"/>
      <c r="FA162" s="35"/>
      <c r="FB162" s="35"/>
      <c r="FC162" s="35"/>
      <c r="FD162" s="35"/>
      <c r="FE162" s="35"/>
      <c r="FF162" s="35"/>
      <c r="FG162" s="35"/>
      <c r="FH162" s="35"/>
      <c r="FI162" s="35"/>
      <c r="FJ162" s="35"/>
      <c r="FK162" s="35"/>
      <c r="FL162" s="35"/>
      <c r="FM162" s="35"/>
      <c r="FN162" s="35"/>
      <c r="FO162" s="35"/>
      <c r="FP162" s="35"/>
      <c r="FQ162" s="35"/>
      <c r="FR162" s="35"/>
      <c r="FS162" s="35"/>
      <c r="FT162" s="35"/>
      <c r="FU162" s="35"/>
      <c r="FV162" s="35"/>
      <c r="FW162" s="35">
        <v>10</v>
      </c>
      <c r="FX162" s="35"/>
      <c r="FY162" s="35"/>
      <c r="FZ162" s="35"/>
      <c r="GA162" s="35"/>
      <c r="GB162" s="35">
        <v>10</v>
      </c>
      <c r="GC162" s="35"/>
      <c r="GD162" s="35"/>
      <c r="GE162" s="35"/>
      <c r="GF162" s="35"/>
      <c r="GG162" s="35"/>
      <c r="GH162" s="35"/>
      <c r="GI162" s="35"/>
      <c r="GJ162" s="35"/>
      <c r="GK162" s="35"/>
      <c r="GL162" s="35"/>
      <c r="GM162" s="35"/>
      <c r="GN162" s="35"/>
      <c r="GO162" s="35"/>
      <c r="GP162" s="35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35"/>
      <c r="IW162" s="35"/>
      <c r="IX162" s="35"/>
      <c r="IY162" s="35"/>
      <c r="IZ162" s="35"/>
      <c r="JA162" s="35"/>
      <c r="JB162" s="35"/>
      <c r="JC162" s="35"/>
      <c r="JD162" s="35"/>
      <c r="JE162" s="35"/>
      <c r="JF162" s="35"/>
      <c r="JG162" s="35"/>
      <c r="JH162" s="35"/>
      <c r="JI162" s="35"/>
      <c r="JJ162" s="35"/>
      <c r="JK162" s="35"/>
      <c r="JL162" s="35"/>
      <c r="JM162" s="35"/>
      <c r="JN162" s="35"/>
      <c r="JO162" s="35"/>
      <c r="JP162" s="35"/>
      <c r="JQ162" s="35"/>
      <c r="JR162" s="35"/>
      <c r="JS162" s="35"/>
      <c r="JT162" s="35"/>
      <c r="JU162" s="35"/>
      <c r="JV162" s="35"/>
      <c r="JW162" s="35"/>
      <c r="JX162" s="35"/>
      <c r="JY162" s="35"/>
      <c r="JZ162" s="35"/>
      <c r="KA162" s="35"/>
      <c r="KB162" s="35"/>
      <c r="KC162" s="35"/>
      <c r="KD162" s="35"/>
      <c r="KE162" s="35"/>
      <c r="KF162" s="35"/>
      <c r="KG162" s="35"/>
      <c r="KH162" s="35"/>
      <c r="KI162" s="35"/>
      <c r="KJ162" s="35"/>
      <c r="KK162" s="35"/>
      <c r="KL162" s="35"/>
      <c r="KM162" s="35"/>
      <c r="KN162" s="35"/>
      <c r="KO162" s="35"/>
      <c r="KP162" s="35"/>
      <c r="KQ162" s="35"/>
      <c r="KR162" s="35"/>
      <c r="KS162" s="35"/>
      <c r="KT162" s="35"/>
      <c r="KU162" s="35"/>
      <c r="KV162" s="35"/>
      <c r="KW162" s="35"/>
      <c r="KX162" s="35"/>
      <c r="KY162" s="35"/>
      <c r="KZ162" s="35"/>
      <c r="LA162" s="35"/>
      <c r="LB162" s="35"/>
      <c r="LC162" s="35"/>
      <c r="LD162" s="35"/>
      <c r="LE162" s="35"/>
      <c r="LF162" s="35"/>
      <c r="LG162" s="35"/>
      <c r="LH162" s="35"/>
      <c r="LI162" s="35"/>
      <c r="LJ162" s="35"/>
      <c r="LK162" s="35"/>
      <c r="LL162" s="35"/>
      <c r="LM162" s="35"/>
      <c r="LN162" s="35"/>
      <c r="LO162" s="35"/>
      <c r="LP162" s="35"/>
      <c r="LQ162" s="35"/>
      <c r="LR162" s="35"/>
      <c r="LS162" s="35"/>
      <c r="LT162" s="35"/>
      <c r="LU162" s="35"/>
      <c r="LV162" s="35"/>
      <c r="LW162" s="35"/>
      <c r="LX162" s="35"/>
      <c r="LY162" s="35"/>
      <c r="LZ162" s="35"/>
      <c r="MA162" s="35"/>
      <c r="MB162" s="35"/>
      <c r="MC162" s="35"/>
      <c r="MD162" s="35"/>
      <c r="ME162" s="35"/>
      <c r="MF162" s="35"/>
      <c r="MG162" s="35"/>
      <c r="MH162" s="35"/>
      <c r="MI162" s="35"/>
      <c r="MJ162" s="35"/>
      <c r="MK162" s="35"/>
      <c r="ML162" s="35"/>
      <c r="MM162" s="35"/>
      <c r="MN162" s="35"/>
      <c r="MO162" s="35"/>
      <c r="MP162" s="35"/>
      <c r="MQ162" s="35"/>
      <c r="MR162" s="35"/>
      <c r="MS162" s="35"/>
      <c r="MT162" s="35"/>
      <c r="MU162" s="35"/>
      <c r="MV162" s="35"/>
      <c r="MW162" s="35"/>
      <c r="MX162" s="35"/>
      <c r="MY162" s="35"/>
      <c r="MZ162" s="35"/>
      <c r="NA162" s="35"/>
      <c r="NB162" s="35"/>
      <c r="NC162" s="35"/>
      <c r="ND162" s="35"/>
      <c r="NE162" s="35"/>
      <c r="NF162" s="35"/>
      <c r="NG162" s="35"/>
      <c r="NH162" s="35"/>
      <c r="NI162" s="35"/>
      <c r="NJ162" s="35"/>
      <c r="NK162" s="35"/>
      <c r="NL162" s="35"/>
      <c r="NM162" s="35"/>
      <c r="NN162" s="35"/>
      <c r="NO162" s="35"/>
      <c r="NP162" s="35"/>
      <c r="NQ162" s="35"/>
      <c r="NR162" s="35"/>
      <c r="NS162" s="35"/>
      <c r="NT162" s="35"/>
      <c r="NU162" s="35"/>
      <c r="NV162" s="35"/>
      <c r="NW162" s="35"/>
      <c r="NX162" s="35"/>
      <c r="NY162" s="35"/>
      <c r="NZ162" s="35"/>
      <c r="OA162" s="35"/>
      <c r="OB162" s="35"/>
      <c r="OC162" s="35"/>
      <c r="OD162" s="35"/>
      <c r="OE162" s="35"/>
      <c r="OF162" s="35"/>
      <c r="OG162" s="35"/>
      <c r="OH162" s="35"/>
      <c r="OI162" s="35"/>
      <c r="OJ162" s="35"/>
      <c r="OK162" s="35"/>
      <c r="OL162" s="35"/>
      <c r="OM162" s="35"/>
      <c r="ON162" s="35"/>
      <c r="OO162" s="35"/>
      <c r="OP162" s="35"/>
      <c r="OQ162" s="35"/>
      <c r="OR162" s="35"/>
      <c r="OS162" s="35"/>
      <c r="OT162" s="35"/>
      <c r="OU162" s="35"/>
      <c r="OV162" s="35"/>
      <c r="OW162" s="35"/>
      <c r="OX162" s="35"/>
      <c r="OY162" s="35"/>
      <c r="OZ162" s="35"/>
      <c r="PA162" s="35"/>
      <c r="PB162" s="35"/>
      <c r="PC162" s="35"/>
      <c r="PD162" s="35"/>
      <c r="PE162" s="35"/>
      <c r="PF162" s="35"/>
      <c r="PG162" s="35"/>
      <c r="PH162" s="35"/>
      <c r="PI162" s="35"/>
      <c r="PJ162" s="35"/>
      <c r="PK162" s="35"/>
      <c r="PL162" s="35"/>
      <c r="PM162" s="35"/>
      <c r="PN162" s="35"/>
      <c r="PO162" s="35"/>
      <c r="PP162" s="35"/>
      <c r="PQ162" s="35"/>
      <c r="PR162" s="35"/>
      <c r="PS162" s="35"/>
      <c r="PT162" s="35"/>
      <c r="PU162" s="35"/>
      <c r="PV162" s="35"/>
      <c r="PW162" s="35"/>
      <c r="PX162" s="35"/>
      <c r="PY162" s="35"/>
      <c r="PZ162" s="35"/>
      <c r="QA162" s="35"/>
      <c r="QB162" s="35"/>
      <c r="QC162" s="35"/>
      <c r="QD162" s="35"/>
      <c r="QE162" s="35"/>
      <c r="QF162" s="35"/>
      <c r="QG162" s="35"/>
      <c r="QH162" s="35"/>
      <c r="QI162" s="35"/>
      <c r="QJ162" s="35"/>
      <c r="QK162" s="35"/>
      <c r="QL162" s="35"/>
      <c r="QM162" s="35"/>
      <c r="QN162" s="35"/>
      <c r="QO162" s="35"/>
      <c r="QP162" s="35"/>
      <c r="QQ162" s="35"/>
      <c r="QR162" s="35"/>
      <c r="QS162" s="35"/>
      <c r="QT162" s="35"/>
      <c r="QU162" s="35"/>
      <c r="QV162" s="35"/>
      <c r="QW162" s="35"/>
      <c r="QX162" s="35"/>
      <c r="QY162" s="35"/>
      <c r="QZ162" s="35"/>
      <c r="RA162" s="35"/>
      <c r="RB162" s="35"/>
      <c r="RC162" s="35"/>
      <c r="RD162" s="35"/>
      <c r="RE162" s="35"/>
      <c r="RF162" s="35"/>
      <c r="RG162" s="35"/>
      <c r="RH162" s="35"/>
      <c r="RI162" s="35"/>
      <c r="RJ162" s="35"/>
      <c r="RK162" s="35"/>
      <c r="RL162" s="35"/>
      <c r="RM162" s="35"/>
      <c r="RN162" s="35"/>
      <c r="RO162" s="35"/>
      <c r="RP162" s="35"/>
      <c r="RQ162" s="35"/>
      <c r="RR162" s="35"/>
      <c r="RS162" s="35"/>
      <c r="RT162" s="35"/>
      <c r="RU162" s="35"/>
      <c r="RV162" s="35"/>
      <c r="RW162" s="35"/>
      <c r="RX162" s="35"/>
      <c r="RY162" s="35"/>
      <c r="RZ162" s="35"/>
      <c r="SA162" s="35"/>
      <c r="SB162" s="35"/>
      <c r="SC162" s="35"/>
      <c r="SD162" s="35"/>
      <c r="SE162" s="35"/>
      <c r="SF162" s="35"/>
      <c r="SG162" s="35"/>
      <c r="SH162" s="35"/>
      <c r="SI162" s="35"/>
      <c r="SJ162" s="35"/>
      <c r="SK162" s="35"/>
      <c r="SL162" s="35"/>
      <c r="SM162" s="35"/>
      <c r="SN162" s="35">
        <v>40</v>
      </c>
      <c r="SO162" s="35"/>
      <c r="SP162" s="35"/>
      <c r="SQ162" s="35"/>
      <c r="SR162" s="35"/>
      <c r="SS162" s="35"/>
      <c r="ST162" s="35"/>
      <c r="SU162" s="35"/>
      <c r="SV162" s="35"/>
      <c r="SW162" s="35"/>
      <c r="SX162" s="35"/>
      <c r="SY162" s="35"/>
      <c r="SZ162" s="35"/>
      <c r="TA162" s="35"/>
      <c r="TB162" s="35"/>
      <c r="TC162" s="35"/>
      <c r="TD162" s="35"/>
      <c r="TE162" s="35"/>
      <c r="TF162" s="35"/>
      <c r="TG162" s="35"/>
      <c r="TH162" s="35"/>
      <c r="TI162" s="35"/>
      <c r="TJ162" s="35"/>
      <c r="TK162" s="35"/>
      <c r="TL162" s="35"/>
      <c r="TM162" s="35"/>
      <c r="TN162" s="35"/>
      <c r="TO162" s="35"/>
      <c r="TP162" s="35"/>
      <c r="TQ162" s="35"/>
      <c r="TR162" s="35"/>
      <c r="TS162" s="35"/>
      <c r="TT162" s="35"/>
      <c r="TU162" s="35"/>
      <c r="TV162" s="35"/>
      <c r="TW162" s="35"/>
      <c r="TX162" s="35"/>
      <c r="TY162" s="35"/>
      <c r="TZ162" s="35"/>
      <c r="UA162" s="35"/>
      <c r="UB162" s="35"/>
      <c r="UC162" s="35"/>
      <c r="UD162" s="35"/>
      <c r="UE162" s="35"/>
      <c r="UF162" s="35"/>
      <c r="UG162" s="35"/>
      <c r="UH162" s="35"/>
      <c r="UI162" s="35"/>
      <c r="UJ162" s="35"/>
      <c r="UK162" s="35"/>
      <c r="UL162" s="35"/>
      <c r="UM162" s="35"/>
      <c r="UN162" s="35"/>
      <c r="UO162" s="35"/>
      <c r="UP162" s="35"/>
      <c r="UQ162" s="35"/>
      <c r="UR162" s="35"/>
      <c r="US162" s="35"/>
      <c r="UT162" s="35"/>
      <c r="UU162" s="35"/>
      <c r="UV162" s="35"/>
      <c r="UW162" s="35"/>
      <c r="UX162" s="35"/>
      <c r="UY162" s="35"/>
      <c r="UZ162" s="35"/>
      <c r="VA162" s="35"/>
      <c r="VB162" s="35"/>
      <c r="VC162" s="35"/>
      <c r="VD162" s="35"/>
      <c r="VE162" s="35"/>
      <c r="VF162" s="35"/>
      <c r="VG162" s="35"/>
      <c r="VH162" s="35"/>
      <c r="VI162" s="35"/>
      <c r="VJ162" s="35"/>
      <c r="VK162" s="35"/>
      <c r="VL162" s="35"/>
      <c r="VM162" s="35"/>
      <c r="VN162" s="35"/>
      <c r="VO162" s="35"/>
      <c r="VP162" s="35"/>
      <c r="VQ162" s="35"/>
      <c r="VR162" s="35"/>
      <c r="VS162" s="35"/>
      <c r="VT162" s="35"/>
      <c r="VU162" s="35"/>
      <c r="VV162" s="35"/>
      <c r="VW162" s="35"/>
      <c r="VX162" s="35"/>
      <c r="VY162" s="35"/>
      <c r="VZ162" s="35"/>
      <c r="WA162" s="35"/>
      <c r="WB162" s="35"/>
      <c r="WC162" s="35"/>
      <c r="WD162" s="35"/>
      <c r="WE162" s="35"/>
      <c r="WF162" s="35"/>
      <c r="WG162" s="35"/>
      <c r="WH162" s="35"/>
      <c r="WI162" s="35"/>
      <c r="WJ162" s="35"/>
      <c r="WK162" s="35"/>
      <c r="WL162" s="35"/>
      <c r="WM162" s="35"/>
      <c r="WN162" s="35"/>
      <c r="WO162" s="35"/>
      <c r="WP162" s="35"/>
      <c r="WQ162" s="35"/>
      <c r="WR162" s="35"/>
      <c r="WS162" s="35"/>
      <c r="WT162" s="35"/>
      <c r="WU162" s="35"/>
      <c r="WV162" s="35"/>
      <c r="WW162" s="35"/>
      <c r="WX162" s="35"/>
      <c r="WY162" s="35"/>
      <c r="WZ162" s="35"/>
      <c r="XA162" s="35"/>
      <c r="XB162" s="35"/>
      <c r="XC162" s="35"/>
      <c r="XD162" s="35"/>
      <c r="XE162" s="35"/>
      <c r="XF162" s="35"/>
      <c r="XG162" s="35"/>
      <c r="XH162" s="35"/>
      <c r="XI162" s="35"/>
      <c r="XJ162" s="35"/>
      <c r="XK162" s="35"/>
      <c r="XL162" s="35"/>
      <c r="XM162" s="35"/>
      <c r="XN162" s="35"/>
      <c r="XO162" s="35"/>
      <c r="XP162" s="35"/>
      <c r="XQ162" s="35"/>
      <c r="XR162" s="35"/>
      <c r="XS162" s="35"/>
      <c r="XT162" s="35"/>
      <c r="XU162" s="35"/>
      <c r="XV162" s="35"/>
      <c r="XW162" s="35"/>
      <c r="XX162" s="35"/>
      <c r="XY162" s="35"/>
      <c r="XZ162" s="35"/>
      <c r="YA162" s="35"/>
      <c r="YB162" s="35"/>
      <c r="YC162" s="35"/>
      <c r="YD162" s="35"/>
      <c r="YE162" s="35"/>
      <c r="YF162" s="35"/>
      <c r="YG162" s="35"/>
      <c r="YH162" s="35"/>
      <c r="YI162" s="35"/>
      <c r="YJ162" s="35"/>
      <c r="YK162" s="35">
        <v>10</v>
      </c>
      <c r="YL162" s="35"/>
      <c r="YM162" s="35"/>
      <c r="YN162" s="35"/>
      <c r="YO162" s="35"/>
      <c r="YP162" s="35"/>
      <c r="YQ162" s="35"/>
      <c r="YR162" s="35"/>
      <c r="YS162" s="35"/>
      <c r="YT162" s="35"/>
      <c r="YU162" s="35"/>
      <c r="YV162" s="35"/>
      <c r="YW162" s="35"/>
      <c r="YX162" s="35"/>
      <c r="YY162" s="35"/>
      <c r="YZ162" s="35"/>
      <c r="ZA162" s="35"/>
      <c r="ZB162" s="35"/>
      <c r="ZC162" s="35"/>
      <c r="ZD162" s="35"/>
      <c r="ZE162" s="35"/>
      <c r="ZF162" s="35"/>
      <c r="ZG162" s="35"/>
      <c r="ZH162" s="35"/>
      <c r="ZI162" s="35"/>
      <c r="ZJ162" s="35"/>
      <c r="ZK162" s="35"/>
      <c r="ZL162" s="35"/>
      <c r="ZM162" s="35"/>
      <c r="ZN162" s="35"/>
      <c r="ZO162" s="35"/>
      <c r="ZP162" s="35"/>
      <c r="ZQ162" s="35"/>
      <c r="ZR162" s="35"/>
      <c r="ZS162" s="35"/>
      <c r="ZT162" s="35"/>
      <c r="ZU162" s="35"/>
      <c r="ZV162" s="35"/>
      <c r="ZW162" s="35"/>
      <c r="ZX162" s="35"/>
      <c r="ZY162" s="35"/>
      <c r="ZZ162" s="35"/>
      <c r="AAA162" s="35"/>
      <c r="AAB162" s="35"/>
      <c r="AAC162" s="35"/>
      <c r="AAD162" s="35"/>
      <c r="AAE162" s="35"/>
      <c r="AAF162" s="35"/>
      <c r="AAG162" s="35"/>
      <c r="AAH162" s="35"/>
      <c r="AAI162" s="35"/>
      <c r="AAJ162" s="35"/>
      <c r="AAK162" s="35"/>
      <c r="AAL162" s="35"/>
      <c r="AAM162" s="35"/>
      <c r="AAN162" s="35"/>
      <c r="AAO162" s="35"/>
      <c r="AAP162" s="35"/>
      <c r="AAQ162" s="35"/>
      <c r="AAR162" s="35"/>
      <c r="AAS162" s="35"/>
      <c r="AAT162" s="35"/>
      <c r="AAU162" s="35"/>
      <c r="AAV162" s="35"/>
      <c r="AAW162" s="35"/>
      <c r="AAX162" s="35"/>
      <c r="AAY162" s="35"/>
      <c r="AAZ162" s="35"/>
      <c r="ABA162" s="35"/>
      <c r="ABB162" s="35"/>
      <c r="ABC162" s="35"/>
      <c r="ABD162" s="35"/>
      <c r="ABE162" s="35"/>
      <c r="ABF162" s="35"/>
      <c r="ABG162" s="35"/>
      <c r="ABH162" s="35"/>
      <c r="ABI162" s="35"/>
      <c r="ABJ162" s="35"/>
      <c r="ABK162" s="35"/>
      <c r="ABL162" s="35"/>
      <c r="ABM162" s="35"/>
      <c r="ABN162" s="35"/>
      <c r="ABO162" s="35"/>
      <c r="ABP162" s="35"/>
      <c r="ABQ162" s="35"/>
      <c r="ABR162" s="35"/>
      <c r="ABS162" s="35"/>
      <c r="ABT162" s="35"/>
      <c r="ABU162" s="35"/>
      <c r="ABV162" s="35"/>
      <c r="ABW162" s="35"/>
      <c r="ABX162" s="35"/>
      <c r="ABY162" s="35"/>
      <c r="ABZ162" s="35"/>
      <c r="ACA162" s="35"/>
      <c r="ACB162" s="35"/>
      <c r="ACC162" s="35"/>
      <c r="ACD162" s="35"/>
      <c r="ACE162" s="35"/>
      <c r="ACF162" s="35"/>
      <c r="ACG162" s="35"/>
      <c r="ACH162" s="35"/>
      <c r="ACI162" s="35"/>
      <c r="ACJ162" s="35"/>
      <c r="ACK162" s="35"/>
      <c r="ACL162" s="35"/>
      <c r="ACM162" s="35"/>
      <c r="ACN162" s="35"/>
      <c r="ACO162" s="35"/>
      <c r="ACP162" s="35"/>
      <c r="ACQ162" s="35"/>
      <c r="ACR162" s="35"/>
      <c r="ACS162" s="35"/>
      <c r="ACT162" s="35"/>
      <c r="ACU162" s="35"/>
      <c r="ACV162" s="35"/>
      <c r="ACW162" s="35"/>
      <c r="ACX162" s="35"/>
      <c r="ACY162" s="35"/>
      <c r="ACZ162" s="35"/>
      <c r="ADA162" s="35"/>
      <c r="ADB162" s="35"/>
      <c r="ADC162" s="35"/>
      <c r="ADD162" s="35"/>
      <c r="ADE162" s="35"/>
      <c r="ADF162" s="35"/>
      <c r="ADG162" s="35"/>
      <c r="ADH162" s="35"/>
      <c r="ADI162" s="35"/>
      <c r="ADJ162" s="35"/>
      <c r="ADK162" s="35"/>
      <c r="ADL162" s="35"/>
      <c r="ADM162" s="35"/>
      <c r="ADN162" s="35"/>
      <c r="ADO162" s="35"/>
      <c r="ADP162" s="35"/>
      <c r="ADQ162" s="35"/>
      <c r="ADR162" s="35"/>
      <c r="ADS162" s="35"/>
      <c r="ADT162" s="35"/>
      <c r="ADU162" s="35"/>
      <c r="ADV162" s="35"/>
      <c r="ADW162" s="35"/>
      <c r="ADX162" s="35"/>
      <c r="ADY162" s="26">
        <f t="shared" si="7"/>
        <v>0</v>
      </c>
      <c r="ADZ162" s="5"/>
    </row>
    <row r="163" spans="1:806" s="33" customFormat="1" x14ac:dyDescent="0.2">
      <c r="A163" s="38" t="s">
        <v>369</v>
      </c>
      <c r="B163" s="65">
        <f t="shared" si="6"/>
        <v>0</v>
      </c>
      <c r="C163" s="57">
        <v>10</v>
      </c>
      <c r="D163" s="60">
        <v>44767</v>
      </c>
      <c r="E163" s="67">
        <v>48.66</v>
      </c>
      <c r="F163" s="67">
        <f t="shared" si="5"/>
        <v>0</v>
      </c>
      <c r="G163" s="6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15"/>
      <c r="BF163" s="15"/>
      <c r="BG163" s="136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35"/>
      <c r="CB163" s="35"/>
      <c r="CC163" s="35"/>
      <c r="CD163" s="35"/>
      <c r="CE163" s="35"/>
      <c r="CF163" s="35"/>
      <c r="CG163" s="35"/>
      <c r="CH163" s="35"/>
      <c r="CI163" s="35"/>
      <c r="CJ163" s="35"/>
      <c r="CK163" s="35"/>
      <c r="CL163" s="35"/>
      <c r="CM163" s="35"/>
      <c r="CN163" s="35"/>
      <c r="CO163" s="35"/>
      <c r="CP163" s="35"/>
      <c r="CQ163" s="35"/>
      <c r="CR163" s="35"/>
      <c r="CS163" s="35"/>
      <c r="CT163" s="35"/>
      <c r="CU163" s="35"/>
      <c r="CV163" s="35"/>
      <c r="CW163" s="35"/>
      <c r="CX163" s="35"/>
      <c r="CY163" s="35"/>
      <c r="CZ163" s="35"/>
      <c r="DA163" s="35"/>
      <c r="DB163" s="35"/>
      <c r="DC163" s="35"/>
      <c r="DD163" s="35"/>
      <c r="DE163" s="35"/>
      <c r="DF163" s="35"/>
      <c r="DG163" s="35"/>
      <c r="DH163" s="35"/>
      <c r="DI163" s="35"/>
      <c r="DJ163" s="35"/>
      <c r="DK163" s="35"/>
      <c r="DL163" s="35"/>
      <c r="DM163" s="35"/>
      <c r="DN163" s="35"/>
      <c r="DO163" s="35"/>
      <c r="DP163" s="35"/>
      <c r="DQ163" s="35"/>
      <c r="DR163" s="35"/>
      <c r="DS163" s="35"/>
      <c r="DT163" s="35"/>
      <c r="DU163" s="35"/>
      <c r="DV163" s="35"/>
      <c r="DW163" s="35"/>
      <c r="DX163" s="35"/>
      <c r="DY163" s="35"/>
      <c r="DZ163" s="35"/>
      <c r="EA163" s="35"/>
      <c r="EB163" s="35"/>
      <c r="EC163" s="35"/>
      <c r="ED163" s="35"/>
      <c r="EE163" s="35"/>
      <c r="EF163" s="35"/>
      <c r="EG163" s="35"/>
      <c r="EH163" s="35"/>
      <c r="EI163" s="35"/>
      <c r="EJ163" s="35"/>
      <c r="EK163" s="35"/>
      <c r="EL163" s="35"/>
      <c r="EM163" s="35"/>
      <c r="EN163" s="35"/>
      <c r="EO163" s="35"/>
      <c r="EP163" s="35"/>
      <c r="EQ163" s="35"/>
      <c r="ER163" s="35"/>
      <c r="ES163" s="35"/>
      <c r="ET163" s="35"/>
      <c r="EU163" s="35"/>
      <c r="EV163" s="35"/>
      <c r="EW163" s="35"/>
      <c r="EX163" s="35"/>
      <c r="EY163" s="35"/>
      <c r="EZ163" s="35"/>
      <c r="FA163" s="35"/>
      <c r="FB163" s="35"/>
      <c r="FC163" s="35"/>
      <c r="FD163" s="35"/>
      <c r="FE163" s="35"/>
      <c r="FF163" s="35"/>
      <c r="FG163" s="35"/>
      <c r="FH163" s="35"/>
      <c r="FI163" s="35"/>
      <c r="FJ163" s="35"/>
      <c r="FK163" s="35"/>
      <c r="FL163" s="35"/>
      <c r="FM163" s="35"/>
      <c r="FN163" s="35"/>
      <c r="FO163" s="35"/>
      <c r="FP163" s="35"/>
      <c r="FQ163" s="35"/>
      <c r="FR163" s="35"/>
      <c r="FS163" s="35"/>
      <c r="FT163" s="35"/>
      <c r="FU163" s="35"/>
      <c r="FV163" s="35"/>
      <c r="FW163" s="35"/>
      <c r="FX163" s="35"/>
      <c r="FY163" s="35"/>
      <c r="FZ163" s="35"/>
      <c r="GA163" s="35"/>
      <c r="GB163" s="35"/>
      <c r="GC163" s="35"/>
      <c r="GD163" s="35"/>
      <c r="GE163" s="35"/>
      <c r="GF163" s="35"/>
      <c r="GG163" s="35"/>
      <c r="GH163" s="35"/>
      <c r="GI163" s="35"/>
      <c r="GJ163" s="35"/>
      <c r="GK163" s="35"/>
      <c r="GL163" s="35"/>
      <c r="GM163" s="35"/>
      <c r="GN163" s="35"/>
      <c r="GO163" s="35"/>
      <c r="GP163" s="35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35"/>
      <c r="IW163" s="35"/>
      <c r="IX163" s="35"/>
      <c r="IY163" s="35"/>
      <c r="IZ163" s="35"/>
      <c r="JA163" s="35"/>
      <c r="JB163" s="35"/>
      <c r="JC163" s="35"/>
      <c r="JD163" s="35"/>
      <c r="JE163" s="35"/>
      <c r="JF163" s="35"/>
      <c r="JG163" s="35"/>
      <c r="JH163" s="35"/>
      <c r="JI163" s="35"/>
      <c r="JJ163" s="35"/>
      <c r="JK163" s="35"/>
      <c r="JL163" s="35"/>
      <c r="JM163" s="35"/>
      <c r="JN163" s="35"/>
      <c r="JO163" s="35"/>
      <c r="JP163" s="35"/>
      <c r="JQ163" s="35"/>
      <c r="JR163" s="35"/>
      <c r="JS163" s="35"/>
      <c r="JT163" s="35"/>
      <c r="JU163" s="35"/>
      <c r="JV163" s="35"/>
      <c r="JW163" s="35"/>
      <c r="JX163" s="35"/>
      <c r="JY163" s="35"/>
      <c r="JZ163" s="35"/>
      <c r="KA163" s="35"/>
      <c r="KB163" s="35"/>
      <c r="KC163" s="35"/>
      <c r="KD163" s="35"/>
      <c r="KE163" s="35"/>
      <c r="KF163" s="35"/>
      <c r="KG163" s="35"/>
      <c r="KH163" s="35"/>
      <c r="KI163" s="35"/>
      <c r="KJ163" s="35"/>
      <c r="KK163" s="35"/>
      <c r="KL163" s="35"/>
      <c r="KM163" s="35"/>
      <c r="KN163" s="35"/>
      <c r="KO163" s="35"/>
      <c r="KP163" s="35"/>
      <c r="KQ163" s="35"/>
      <c r="KR163" s="35"/>
      <c r="KS163" s="35"/>
      <c r="KT163" s="35"/>
      <c r="KU163" s="35"/>
      <c r="KV163" s="35"/>
      <c r="KW163" s="35"/>
      <c r="KX163" s="35"/>
      <c r="KY163" s="35"/>
      <c r="KZ163" s="35"/>
      <c r="LA163" s="35"/>
      <c r="LB163" s="35"/>
      <c r="LC163" s="35"/>
      <c r="LD163" s="35"/>
      <c r="LE163" s="35"/>
      <c r="LF163" s="35"/>
      <c r="LG163" s="35"/>
      <c r="LH163" s="35"/>
      <c r="LI163" s="35"/>
      <c r="LJ163" s="35"/>
      <c r="LK163" s="35"/>
      <c r="LL163" s="35"/>
      <c r="LM163" s="35"/>
      <c r="LN163" s="35"/>
      <c r="LO163" s="35"/>
      <c r="LP163" s="35"/>
      <c r="LQ163" s="35"/>
      <c r="LR163" s="35"/>
      <c r="LS163" s="35"/>
      <c r="LT163" s="35"/>
      <c r="LU163" s="35"/>
      <c r="LV163" s="35"/>
      <c r="LW163" s="35"/>
      <c r="LX163" s="35"/>
      <c r="LY163" s="35"/>
      <c r="LZ163" s="35"/>
      <c r="MA163" s="35"/>
      <c r="MB163" s="35"/>
      <c r="MC163" s="35"/>
      <c r="MD163" s="35"/>
      <c r="ME163" s="35"/>
      <c r="MF163" s="35"/>
      <c r="MG163" s="35"/>
      <c r="MH163" s="35"/>
      <c r="MI163" s="35"/>
      <c r="MJ163" s="35"/>
      <c r="MK163" s="35"/>
      <c r="ML163" s="35"/>
      <c r="MM163" s="35"/>
      <c r="MN163" s="35"/>
      <c r="MO163" s="35"/>
      <c r="MP163" s="35"/>
      <c r="MQ163" s="35"/>
      <c r="MR163" s="35"/>
      <c r="MS163" s="35"/>
      <c r="MT163" s="35"/>
      <c r="MU163" s="35"/>
      <c r="MV163" s="35"/>
      <c r="MW163" s="35"/>
      <c r="MX163" s="35"/>
      <c r="MY163" s="35"/>
      <c r="MZ163" s="35"/>
      <c r="NA163" s="35">
        <v>10</v>
      </c>
      <c r="NB163" s="35"/>
      <c r="NC163" s="35"/>
      <c r="ND163" s="35"/>
      <c r="NE163" s="35"/>
      <c r="NF163" s="35"/>
      <c r="NG163" s="35"/>
      <c r="NH163" s="35"/>
      <c r="NI163" s="35"/>
      <c r="NJ163" s="35"/>
      <c r="NK163" s="35"/>
      <c r="NL163" s="35"/>
      <c r="NM163" s="35"/>
      <c r="NN163" s="35"/>
      <c r="NO163" s="35"/>
      <c r="NP163" s="35"/>
      <c r="NQ163" s="35"/>
      <c r="NR163" s="35"/>
      <c r="NS163" s="35"/>
      <c r="NT163" s="35"/>
      <c r="NU163" s="35"/>
      <c r="NV163" s="35"/>
      <c r="NW163" s="35"/>
      <c r="NX163" s="35"/>
      <c r="NY163" s="35"/>
      <c r="NZ163" s="35"/>
      <c r="OA163" s="35"/>
      <c r="OB163" s="35"/>
      <c r="OC163" s="35"/>
      <c r="OD163" s="35"/>
      <c r="OE163" s="35"/>
      <c r="OF163" s="35"/>
      <c r="OG163" s="35"/>
      <c r="OH163" s="35"/>
      <c r="OI163" s="35"/>
      <c r="OJ163" s="35"/>
      <c r="OK163" s="35"/>
      <c r="OL163" s="35"/>
      <c r="OM163" s="35"/>
      <c r="ON163" s="35"/>
      <c r="OO163" s="35"/>
      <c r="OP163" s="35"/>
      <c r="OQ163" s="35"/>
      <c r="OR163" s="35"/>
      <c r="OS163" s="35"/>
      <c r="OT163" s="35"/>
      <c r="OU163" s="35"/>
      <c r="OV163" s="35"/>
      <c r="OW163" s="35"/>
      <c r="OX163" s="35"/>
      <c r="OY163" s="35"/>
      <c r="OZ163" s="35"/>
      <c r="PA163" s="35"/>
      <c r="PB163" s="35"/>
      <c r="PC163" s="35"/>
      <c r="PD163" s="35"/>
      <c r="PE163" s="35"/>
      <c r="PF163" s="35"/>
      <c r="PG163" s="35"/>
      <c r="PH163" s="35"/>
      <c r="PI163" s="35"/>
      <c r="PJ163" s="35"/>
      <c r="PK163" s="35"/>
      <c r="PL163" s="35"/>
      <c r="PM163" s="35"/>
      <c r="PN163" s="35"/>
      <c r="PO163" s="35"/>
      <c r="PP163" s="35"/>
      <c r="PQ163" s="35"/>
      <c r="PR163" s="35"/>
      <c r="PS163" s="35"/>
      <c r="PT163" s="35"/>
      <c r="PU163" s="35"/>
      <c r="PV163" s="35"/>
      <c r="PW163" s="35"/>
      <c r="PX163" s="35"/>
      <c r="PY163" s="35"/>
      <c r="PZ163" s="35"/>
      <c r="QA163" s="35"/>
      <c r="QB163" s="35"/>
      <c r="QC163" s="35"/>
      <c r="QD163" s="35"/>
      <c r="QE163" s="35"/>
      <c r="QF163" s="35"/>
      <c r="QG163" s="35"/>
      <c r="QH163" s="35"/>
      <c r="QI163" s="35"/>
      <c r="QJ163" s="35"/>
      <c r="QK163" s="35"/>
      <c r="QL163" s="35"/>
      <c r="QM163" s="35"/>
      <c r="QN163" s="35"/>
      <c r="QO163" s="35"/>
      <c r="QP163" s="35"/>
      <c r="QQ163" s="35"/>
      <c r="QR163" s="35"/>
      <c r="QS163" s="35"/>
      <c r="QT163" s="35"/>
      <c r="QU163" s="35"/>
      <c r="QV163" s="35"/>
      <c r="QW163" s="35"/>
      <c r="QX163" s="35"/>
      <c r="QY163" s="35"/>
      <c r="QZ163" s="35"/>
      <c r="RA163" s="35"/>
      <c r="RB163" s="35"/>
      <c r="RC163" s="35"/>
      <c r="RD163" s="35"/>
      <c r="RE163" s="35"/>
      <c r="RF163" s="35"/>
      <c r="RG163" s="35"/>
      <c r="RH163" s="35"/>
      <c r="RI163" s="35"/>
      <c r="RJ163" s="35"/>
      <c r="RK163" s="35"/>
      <c r="RL163" s="35"/>
      <c r="RM163" s="35"/>
      <c r="RN163" s="35"/>
      <c r="RO163" s="35"/>
      <c r="RP163" s="35"/>
      <c r="RQ163" s="35"/>
      <c r="RR163" s="35"/>
      <c r="RS163" s="35"/>
      <c r="RT163" s="35"/>
      <c r="RU163" s="35"/>
      <c r="RV163" s="35"/>
      <c r="RW163" s="35"/>
      <c r="RX163" s="35"/>
      <c r="RY163" s="35"/>
      <c r="RZ163" s="35"/>
      <c r="SA163" s="35"/>
      <c r="SB163" s="35"/>
      <c r="SC163" s="35"/>
      <c r="SD163" s="35"/>
      <c r="SE163" s="35"/>
      <c r="SF163" s="35"/>
      <c r="SG163" s="35"/>
      <c r="SH163" s="35"/>
      <c r="SI163" s="35"/>
      <c r="SJ163" s="35"/>
      <c r="SK163" s="35"/>
      <c r="SL163" s="35"/>
      <c r="SM163" s="35"/>
      <c r="SN163" s="35"/>
      <c r="SO163" s="35"/>
      <c r="SP163" s="35"/>
      <c r="SQ163" s="35"/>
      <c r="SR163" s="35"/>
      <c r="SS163" s="35"/>
      <c r="ST163" s="35"/>
      <c r="SU163" s="35"/>
      <c r="SV163" s="35"/>
      <c r="SW163" s="35"/>
      <c r="SX163" s="35"/>
      <c r="SY163" s="35"/>
      <c r="SZ163" s="35"/>
      <c r="TA163" s="35"/>
      <c r="TB163" s="35"/>
      <c r="TC163" s="35"/>
      <c r="TD163" s="35"/>
      <c r="TE163" s="35"/>
      <c r="TF163" s="35"/>
      <c r="TG163" s="35"/>
      <c r="TH163" s="35"/>
      <c r="TI163" s="35"/>
      <c r="TJ163" s="35"/>
      <c r="TK163" s="35"/>
      <c r="TL163" s="35"/>
      <c r="TM163" s="35"/>
      <c r="TN163" s="35"/>
      <c r="TO163" s="35"/>
      <c r="TP163" s="35"/>
      <c r="TQ163" s="35"/>
      <c r="TR163" s="35"/>
      <c r="TS163" s="35"/>
      <c r="TT163" s="35"/>
      <c r="TU163" s="35"/>
      <c r="TV163" s="35"/>
      <c r="TW163" s="35"/>
      <c r="TX163" s="35"/>
      <c r="TY163" s="35"/>
      <c r="TZ163" s="35"/>
      <c r="UA163" s="35"/>
      <c r="UB163" s="35"/>
      <c r="UC163" s="35">
        <v>5</v>
      </c>
      <c r="UD163" s="35"/>
      <c r="UE163" s="35"/>
      <c r="UF163" s="35">
        <v>5</v>
      </c>
      <c r="UG163" s="35"/>
      <c r="UH163" s="35"/>
      <c r="UI163" s="35"/>
      <c r="UJ163" s="35"/>
      <c r="UK163" s="35"/>
      <c r="UL163" s="35"/>
      <c r="UM163" s="35"/>
      <c r="UN163" s="35"/>
      <c r="UO163" s="35"/>
      <c r="UP163" s="35"/>
      <c r="UQ163" s="35"/>
      <c r="UR163" s="35"/>
      <c r="US163" s="35"/>
      <c r="UT163" s="35"/>
      <c r="UU163" s="35"/>
      <c r="UV163" s="35"/>
      <c r="UW163" s="35"/>
      <c r="UX163" s="35"/>
      <c r="UY163" s="35"/>
      <c r="UZ163" s="35"/>
      <c r="VA163" s="35"/>
      <c r="VB163" s="35"/>
      <c r="VC163" s="35"/>
      <c r="VD163" s="35"/>
      <c r="VE163" s="35"/>
      <c r="VF163" s="35">
        <v>10</v>
      </c>
      <c r="VG163" s="35"/>
      <c r="VH163" s="35"/>
      <c r="VI163" s="35"/>
      <c r="VJ163" s="35"/>
      <c r="VK163" s="35"/>
      <c r="VL163" s="35"/>
      <c r="VM163" s="35"/>
      <c r="VN163" s="35"/>
      <c r="VO163" s="35"/>
      <c r="VP163" s="35"/>
      <c r="VQ163" s="35"/>
      <c r="VR163" s="35"/>
      <c r="VS163" s="35"/>
      <c r="VT163" s="35"/>
      <c r="VU163" s="35"/>
      <c r="VV163" s="35"/>
      <c r="VW163" s="35"/>
      <c r="VX163" s="35"/>
      <c r="VY163" s="35"/>
      <c r="VZ163" s="35"/>
      <c r="WA163" s="35"/>
      <c r="WB163" s="35"/>
      <c r="WC163" s="35"/>
      <c r="WD163" s="35"/>
      <c r="WE163" s="35"/>
      <c r="WF163" s="35"/>
      <c r="WG163" s="35"/>
      <c r="WH163" s="35"/>
      <c r="WI163" s="35"/>
      <c r="WJ163" s="35"/>
      <c r="WK163" s="35"/>
      <c r="WL163" s="35"/>
      <c r="WM163" s="35"/>
      <c r="WN163" s="35"/>
      <c r="WO163" s="35"/>
      <c r="WP163" s="35"/>
      <c r="WQ163" s="35"/>
      <c r="WR163" s="35"/>
      <c r="WS163" s="35"/>
      <c r="WT163" s="35"/>
      <c r="WU163" s="35"/>
      <c r="WV163" s="35"/>
      <c r="WW163" s="35"/>
      <c r="WX163" s="35"/>
      <c r="WY163" s="35"/>
      <c r="WZ163" s="35"/>
      <c r="XA163" s="35"/>
      <c r="XB163" s="35"/>
      <c r="XC163" s="35"/>
      <c r="XD163" s="35"/>
      <c r="XE163" s="35"/>
      <c r="XF163" s="35"/>
      <c r="XG163" s="35"/>
      <c r="XH163" s="35"/>
      <c r="XI163" s="35"/>
      <c r="XJ163" s="35"/>
      <c r="XK163" s="35"/>
      <c r="XL163" s="35"/>
      <c r="XM163" s="35"/>
      <c r="XN163" s="35"/>
      <c r="XO163" s="35"/>
      <c r="XP163" s="35"/>
      <c r="XQ163" s="35"/>
      <c r="XR163" s="35"/>
      <c r="XS163" s="35"/>
      <c r="XT163" s="35"/>
      <c r="XU163" s="35"/>
      <c r="XV163" s="35"/>
      <c r="XW163" s="35"/>
      <c r="XX163" s="35"/>
      <c r="XY163" s="35"/>
      <c r="XZ163" s="35"/>
      <c r="YA163" s="35"/>
      <c r="YB163" s="35"/>
      <c r="YC163" s="35"/>
      <c r="YD163" s="35"/>
      <c r="YE163" s="35"/>
      <c r="YF163" s="35"/>
      <c r="YG163" s="35"/>
      <c r="YH163" s="35"/>
      <c r="YI163" s="35"/>
      <c r="YJ163" s="35"/>
      <c r="YK163" s="35"/>
      <c r="YL163" s="35"/>
      <c r="YM163" s="35"/>
      <c r="YN163" s="35"/>
      <c r="YO163" s="35"/>
      <c r="YP163" s="35"/>
      <c r="YQ163" s="35"/>
      <c r="YR163" s="35"/>
      <c r="YS163" s="35"/>
      <c r="YT163" s="35"/>
      <c r="YU163" s="35"/>
      <c r="YV163" s="35"/>
      <c r="YW163" s="35"/>
      <c r="YX163" s="35"/>
      <c r="YY163" s="35"/>
      <c r="YZ163" s="35"/>
      <c r="ZA163" s="35"/>
      <c r="ZB163" s="35"/>
      <c r="ZC163" s="35"/>
      <c r="ZD163" s="35"/>
      <c r="ZE163" s="35"/>
      <c r="ZF163" s="35"/>
      <c r="ZG163" s="35"/>
      <c r="ZH163" s="35"/>
      <c r="ZI163" s="35"/>
      <c r="ZJ163" s="35"/>
      <c r="ZK163" s="35"/>
      <c r="ZL163" s="35"/>
      <c r="ZM163" s="35"/>
      <c r="ZN163" s="35"/>
      <c r="ZO163" s="35"/>
      <c r="ZP163" s="35"/>
      <c r="ZQ163" s="35"/>
      <c r="ZR163" s="35"/>
      <c r="ZS163" s="35"/>
      <c r="ZT163" s="35"/>
      <c r="ZU163" s="35"/>
      <c r="ZV163" s="35"/>
      <c r="ZW163" s="35"/>
      <c r="ZX163" s="35"/>
      <c r="ZY163" s="35"/>
      <c r="ZZ163" s="35"/>
      <c r="AAA163" s="35"/>
      <c r="AAB163" s="35"/>
      <c r="AAC163" s="35">
        <v>30</v>
      </c>
      <c r="AAD163" s="35"/>
      <c r="AAE163" s="35"/>
      <c r="AAF163" s="35"/>
      <c r="AAG163" s="35"/>
      <c r="AAH163" s="35"/>
      <c r="AAI163" s="35">
        <v>30</v>
      </c>
      <c r="AAJ163" s="35"/>
      <c r="AAK163" s="35"/>
      <c r="AAL163" s="35"/>
      <c r="AAM163" s="35"/>
      <c r="AAN163" s="35"/>
      <c r="AAO163" s="35"/>
      <c r="AAP163" s="35"/>
      <c r="AAQ163" s="35"/>
      <c r="AAR163" s="35"/>
      <c r="AAS163" s="35"/>
      <c r="AAT163" s="35"/>
      <c r="AAU163" s="35"/>
      <c r="AAV163" s="35"/>
      <c r="AAW163" s="35"/>
      <c r="AAX163" s="35"/>
      <c r="AAY163" s="35"/>
      <c r="AAZ163" s="35"/>
      <c r="ABA163" s="35"/>
      <c r="ABB163" s="35"/>
      <c r="ABC163" s="35"/>
      <c r="ABD163" s="35"/>
      <c r="ABE163" s="35"/>
      <c r="ABF163" s="35"/>
      <c r="ABG163" s="35"/>
      <c r="ABH163" s="35"/>
      <c r="ABI163" s="35"/>
      <c r="ABJ163" s="35"/>
      <c r="ABK163" s="35"/>
      <c r="ABL163" s="35"/>
      <c r="ABM163" s="35"/>
      <c r="ABN163" s="35"/>
      <c r="ABO163" s="35"/>
      <c r="ABP163" s="35"/>
      <c r="ABQ163" s="35"/>
      <c r="ABR163" s="35"/>
      <c r="ABS163" s="35"/>
      <c r="ABT163" s="35"/>
      <c r="ABU163" s="35"/>
      <c r="ABV163" s="35"/>
      <c r="ABW163" s="35"/>
      <c r="ABX163" s="35"/>
      <c r="ABY163" s="35"/>
      <c r="ABZ163" s="35"/>
      <c r="ACA163" s="35"/>
      <c r="ACB163" s="35"/>
      <c r="ACC163" s="35"/>
      <c r="ACD163" s="35"/>
      <c r="ACE163" s="35"/>
      <c r="ACF163" s="35"/>
      <c r="ACG163" s="35"/>
      <c r="ACH163" s="35"/>
      <c r="ACI163" s="35"/>
      <c r="ACJ163" s="35"/>
      <c r="ACK163" s="35"/>
      <c r="ACL163" s="35"/>
      <c r="ACM163" s="35"/>
      <c r="ACN163" s="35"/>
      <c r="ACO163" s="35"/>
      <c r="ACP163" s="35"/>
      <c r="ACQ163" s="35"/>
      <c r="ACR163" s="35"/>
      <c r="ACS163" s="35"/>
      <c r="ACT163" s="35"/>
      <c r="ACU163" s="35"/>
      <c r="ACV163" s="35"/>
      <c r="ACW163" s="35"/>
      <c r="ACX163" s="35"/>
      <c r="ACY163" s="35"/>
      <c r="ACZ163" s="35"/>
      <c r="ADA163" s="35"/>
      <c r="ADB163" s="35"/>
      <c r="ADC163" s="35"/>
      <c r="ADD163" s="35"/>
      <c r="ADE163" s="35"/>
      <c r="ADF163" s="35"/>
      <c r="ADG163" s="35"/>
      <c r="ADH163" s="35"/>
      <c r="ADI163" s="35"/>
      <c r="ADJ163" s="35"/>
      <c r="ADK163" s="35"/>
      <c r="ADL163" s="35"/>
      <c r="ADM163" s="35"/>
      <c r="ADN163" s="35"/>
      <c r="ADO163" s="35"/>
      <c r="ADP163" s="35"/>
      <c r="ADQ163" s="35"/>
      <c r="ADR163" s="35"/>
      <c r="ADS163" s="35"/>
      <c r="ADT163" s="35"/>
      <c r="ADU163" s="35"/>
      <c r="ADV163" s="35"/>
      <c r="ADW163" s="35"/>
      <c r="ADX163" s="35"/>
      <c r="ADY163" s="26">
        <f t="shared" si="7"/>
        <v>0</v>
      </c>
      <c r="ADZ163" s="5"/>
    </row>
    <row r="164" spans="1:806" s="33" customFormat="1" x14ac:dyDescent="0.2">
      <c r="A164" s="38" t="s">
        <v>552</v>
      </c>
      <c r="B164" s="65">
        <f t="shared" si="6"/>
        <v>0</v>
      </c>
      <c r="C164" s="57">
        <v>5</v>
      </c>
      <c r="D164" s="60">
        <v>44760</v>
      </c>
      <c r="E164" s="67">
        <v>18.63</v>
      </c>
      <c r="F164" s="67">
        <f t="shared" si="5"/>
        <v>0</v>
      </c>
      <c r="G164" s="6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B164" s="35"/>
      <c r="BC164" s="35"/>
      <c r="BD164" s="35"/>
      <c r="BE164" s="15"/>
      <c r="BF164" s="15"/>
      <c r="BG164" s="136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35"/>
      <c r="CB164" s="35"/>
      <c r="CC164" s="35"/>
      <c r="CD164" s="35"/>
      <c r="CE164" s="35"/>
      <c r="CF164" s="35"/>
      <c r="CG164" s="35"/>
      <c r="CH164" s="35"/>
      <c r="CI164" s="35"/>
      <c r="CJ164" s="35"/>
      <c r="CK164" s="35"/>
      <c r="CL164" s="35"/>
      <c r="CM164" s="35"/>
      <c r="CN164" s="35"/>
      <c r="CO164" s="35"/>
      <c r="CP164" s="35"/>
      <c r="CQ164" s="35"/>
      <c r="CR164" s="35"/>
      <c r="CS164" s="35"/>
      <c r="CT164" s="35"/>
      <c r="CU164" s="35"/>
      <c r="CV164" s="35"/>
      <c r="CW164" s="35"/>
      <c r="CX164" s="35"/>
      <c r="CY164" s="35"/>
      <c r="CZ164" s="35"/>
      <c r="DA164" s="35"/>
      <c r="DB164" s="35"/>
      <c r="DC164" s="35"/>
      <c r="DD164" s="35"/>
      <c r="DE164" s="35"/>
      <c r="DF164" s="35"/>
      <c r="DG164" s="35"/>
      <c r="DH164" s="35"/>
      <c r="DI164" s="35"/>
      <c r="DJ164" s="35"/>
      <c r="DK164" s="35"/>
      <c r="DL164" s="35"/>
      <c r="DM164" s="35"/>
      <c r="DN164" s="35"/>
      <c r="DO164" s="35"/>
      <c r="DP164" s="35"/>
      <c r="DQ164" s="35"/>
      <c r="DR164" s="35"/>
      <c r="DS164" s="35"/>
      <c r="DT164" s="35"/>
      <c r="DU164" s="35"/>
      <c r="DV164" s="35"/>
      <c r="DW164" s="35"/>
      <c r="DX164" s="35"/>
      <c r="DY164" s="35"/>
      <c r="DZ164" s="35"/>
      <c r="EA164" s="35"/>
      <c r="EB164" s="35"/>
      <c r="EC164" s="35"/>
      <c r="ED164" s="35"/>
      <c r="EE164" s="35"/>
      <c r="EF164" s="35"/>
      <c r="EG164" s="35"/>
      <c r="EH164" s="35"/>
      <c r="EI164" s="35"/>
      <c r="EJ164" s="35"/>
      <c r="EK164" s="35"/>
      <c r="EL164" s="35"/>
      <c r="EM164" s="35"/>
      <c r="EN164" s="35"/>
      <c r="EO164" s="35"/>
      <c r="EP164" s="35"/>
      <c r="EQ164" s="35"/>
      <c r="ER164" s="35"/>
      <c r="ES164" s="35"/>
      <c r="ET164" s="35"/>
      <c r="EU164" s="35"/>
      <c r="EV164" s="35"/>
      <c r="EW164" s="35"/>
      <c r="EX164" s="35"/>
      <c r="EY164" s="35"/>
      <c r="EZ164" s="35"/>
      <c r="FA164" s="35"/>
      <c r="FB164" s="35"/>
      <c r="FC164" s="35"/>
      <c r="FD164" s="35"/>
      <c r="FE164" s="35"/>
      <c r="FF164" s="35"/>
      <c r="FG164" s="35"/>
      <c r="FH164" s="35"/>
      <c r="FI164" s="35"/>
      <c r="FJ164" s="35"/>
      <c r="FK164" s="35"/>
      <c r="FL164" s="35"/>
      <c r="FM164" s="35"/>
      <c r="FN164" s="35"/>
      <c r="FO164" s="35"/>
      <c r="FP164" s="35"/>
      <c r="FQ164" s="35"/>
      <c r="FR164" s="35"/>
      <c r="FS164" s="35"/>
      <c r="FT164" s="35"/>
      <c r="FU164" s="35"/>
      <c r="FV164" s="35"/>
      <c r="FW164" s="35"/>
      <c r="FX164" s="35"/>
      <c r="FY164" s="35"/>
      <c r="FZ164" s="35"/>
      <c r="GA164" s="35"/>
      <c r="GB164" s="35"/>
      <c r="GC164" s="35"/>
      <c r="GD164" s="35"/>
      <c r="GE164" s="35"/>
      <c r="GF164" s="35"/>
      <c r="GG164" s="35"/>
      <c r="GH164" s="35"/>
      <c r="GI164" s="35"/>
      <c r="GJ164" s="35"/>
      <c r="GK164" s="35"/>
      <c r="GL164" s="35"/>
      <c r="GM164" s="35"/>
      <c r="GN164" s="35"/>
      <c r="GO164" s="35"/>
      <c r="GP164" s="35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35"/>
      <c r="IW164" s="35"/>
      <c r="IX164" s="35"/>
      <c r="IY164" s="35"/>
      <c r="IZ164" s="35"/>
      <c r="JA164" s="35"/>
      <c r="JB164" s="35"/>
      <c r="JC164" s="35"/>
      <c r="JD164" s="35"/>
      <c r="JE164" s="35"/>
      <c r="JF164" s="35"/>
      <c r="JG164" s="35"/>
      <c r="JH164" s="35"/>
      <c r="JI164" s="35"/>
      <c r="JJ164" s="35"/>
      <c r="JK164" s="35"/>
      <c r="JL164" s="35"/>
      <c r="JM164" s="35"/>
      <c r="JN164" s="35"/>
      <c r="JO164" s="35"/>
      <c r="JP164" s="35"/>
      <c r="JQ164" s="35"/>
      <c r="JR164" s="35"/>
      <c r="JS164" s="35"/>
      <c r="JT164" s="35"/>
      <c r="JU164" s="35"/>
      <c r="JV164" s="35"/>
      <c r="JW164" s="35"/>
      <c r="JX164" s="35"/>
      <c r="JY164" s="35"/>
      <c r="JZ164" s="35"/>
      <c r="KA164" s="35"/>
      <c r="KB164" s="35"/>
      <c r="KC164" s="35"/>
      <c r="KD164" s="35"/>
      <c r="KE164" s="35"/>
      <c r="KF164" s="35"/>
      <c r="KG164" s="35"/>
      <c r="KH164" s="35"/>
      <c r="KI164" s="35"/>
      <c r="KJ164" s="35"/>
      <c r="KK164" s="35"/>
      <c r="KL164" s="35"/>
      <c r="KM164" s="35"/>
      <c r="KN164" s="35"/>
      <c r="KO164" s="35"/>
      <c r="KP164" s="35"/>
      <c r="KQ164" s="35"/>
      <c r="KR164" s="35"/>
      <c r="KS164" s="35"/>
      <c r="KT164" s="35"/>
      <c r="KU164" s="35"/>
      <c r="KV164" s="35"/>
      <c r="KW164" s="35"/>
      <c r="KX164" s="35"/>
      <c r="KY164" s="35"/>
      <c r="KZ164" s="35"/>
      <c r="LA164" s="35"/>
      <c r="LB164" s="35"/>
      <c r="LC164" s="35"/>
      <c r="LD164" s="35"/>
      <c r="LE164" s="35"/>
      <c r="LF164" s="35"/>
      <c r="LG164" s="35"/>
      <c r="LH164" s="35"/>
      <c r="LI164" s="35"/>
      <c r="LJ164" s="35"/>
      <c r="LK164" s="35"/>
      <c r="LL164" s="35"/>
      <c r="LM164" s="35">
        <v>3</v>
      </c>
      <c r="LN164" s="35">
        <v>5</v>
      </c>
      <c r="LO164" s="35"/>
      <c r="LP164" s="35"/>
      <c r="LQ164" s="35"/>
      <c r="LR164" s="35"/>
      <c r="LS164" s="35"/>
      <c r="LT164" s="35"/>
      <c r="LU164" s="35"/>
      <c r="LV164" s="35"/>
      <c r="LW164" s="35"/>
      <c r="LX164" s="35"/>
      <c r="LY164" s="35"/>
      <c r="LZ164" s="35"/>
      <c r="MA164" s="35"/>
      <c r="MB164" s="35"/>
      <c r="MC164" s="35"/>
      <c r="MD164" s="35"/>
      <c r="ME164" s="35"/>
      <c r="MF164" s="35"/>
      <c r="MG164" s="35"/>
      <c r="MH164" s="35"/>
      <c r="MI164" s="35"/>
      <c r="MJ164" s="35"/>
      <c r="MK164" s="35"/>
      <c r="ML164" s="35"/>
      <c r="MM164" s="35"/>
      <c r="MN164" s="35"/>
      <c r="MO164" s="35"/>
      <c r="MP164" s="35"/>
      <c r="MQ164" s="35"/>
      <c r="MR164" s="35"/>
      <c r="MS164" s="35"/>
      <c r="MT164" s="35"/>
      <c r="MU164" s="35"/>
      <c r="MV164" s="35"/>
      <c r="MW164" s="35"/>
      <c r="MX164" s="35"/>
      <c r="MY164" s="35"/>
      <c r="MZ164" s="35"/>
      <c r="NA164" s="35"/>
      <c r="NB164" s="35"/>
      <c r="NC164" s="35"/>
      <c r="ND164" s="35"/>
      <c r="NE164" s="35"/>
      <c r="NF164" s="35"/>
      <c r="NG164" s="35"/>
      <c r="NH164" s="35"/>
      <c r="NI164" s="35"/>
      <c r="NJ164" s="35"/>
      <c r="NK164" s="35"/>
      <c r="NL164" s="35"/>
      <c r="NM164" s="35"/>
      <c r="NN164" s="35"/>
      <c r="NO164" s="35"/>
      <c r="NP164" s="35"/>
      <c r="NQ164" s="35"/>
      <c r="NR164" s="35"/>
      <c r="NS164" s="35"/>
      <c r="NT164" s="35"/>
      <c r="NU164" s="35"/>
      <c r="NV164" s="35"/>
      <c r="NW164" s="35"/>
      <c r="NX164" s="35"/>
      <c r="NY164" s="35"/>
      <c r="NZ164" s="35"/>
      <c r="OA164" s="35"/>
      <c r="OB164" s="35"/>
      <c r="OC164" s="35"/>
      <c r="OD164" s="35"/>
      <c r="OE164" s="35"/>
      <c r="OF164" s="35"/>
      <c r="OG164" s="35"/>
      <c r="OH164" s="35"/>
      <c r="OI164" s="35"/>
      <c r="OJ164" s="35"/>
      <c r="OK164" s="35"/>
      <c r="OL164" s="35"/>
      <c r="OM164" s="35"/>
      <c r="ON164" s="35"/>
      <c r="OO164" s="35"/>
      <c r="OP164" s="35"/>
      <c r="OQ164" s="35"/>
      <c r="OR164" s="35"/>
      <c r="OS164" s="35"/>
      <c r="OT164" s="35"/>
      <c r="OU164" s="35"/>
      <c r="OV164" s="35"/>
      <c r="OW164" s="35"/>
      <c r="OX164" s="35"/>
      <c r="OY164" s="35"/>
      <c r="OZ164" s="35"/>
      <c r="PA164" s="35"/>
      <c r="PB164" s="35"/>
      <c r="PC164" s="35"/>
      <c r="PD164" s="35"/>
      <c r="PE164" s="35"/>
      <c r="PF164" s="35"/>
      <c r="PG164" s="35"/>
      <c r="PH164" s="35"/>
      <c r="PI164" s="35"/>
      <c r="PJ164" s="35"/>
      <c r="PK164" s="35"/>
      <c r="PL164" s="35"/>
      <c r="PM164" s="35"/>
      <c r="PN164" s="35"/>
      <c r="PO164" s="35"/>
      <c r="PP164" s="35"/>
      <c r="PQ164" s="35"/>
      <c r="PR164" s="35"/>
      <c r="PS164" s="35"/>
      <c r="PT164" s="35"/>
      <c r="PU164" s="35"/>
      <c r="PV164" s="35"/>
      <c r="PW164" s="35"/>
      <c r="PX164" s="35"/>
      <c r="PY164" s="35"/>
      <c r="PZ164" s="35"/>
      <c r="QA164" s="35"/>
      <c r="QB164" s="35"/>
      <c r="QC164" s="35"/>
      <c r="QD164" s="35"/>
      <c r="QE164" s="35"/>
      <c r="QF164" s="35"/>
      <c r="QG164" s="35"/>
      <c r="QH164" s="35"/>
      <c r="QI164" s="35"/>
      <c r="QJ164" s="35"/>
      <c r="QK164" s="35"/>
      <c r="QL164" s="35"/>
      <c r="QM164" s="35"/>
      <c r="QN164" s="35"/>
      <c r="QO164" s="35"/>
      <c r="QP164" s="35"/>
      <c r="QQ164" s="35"/>
      <c r="QR164" s="35"/>
      <c r="QS164" s="35"/>
      <c r="QT164" s="35"/>
      <c r="QU164" s="35"/>
      <c r="QV164" s="35"/>
      <c r="QW164" s="35"/>
      <c r="QX164" s="35"/>
      <c r="QY164" s="35"/>
      <c r="QZ164" s="35"/>
      <c r="RA164" s="35"/>
      <c r="RB164" s="35"/>
      <c r="RC164" s="35"/>
      <c r="RD164" s="35"/>
      <c r="RE164" s="35"/>
      <c r="RF164" s="35"/>
      <c r="RG164" s="35"/>
      <c r="RH164" s="35"/>
      <c r="RI164" s="35"/>
      <c r="RJ164" s="35"/>
      <c r="RK164" s="35"/>
      <c r="RL164" s="35"/>
      <c r="RM164" s="35"/>
      <c r="RN164" s="35"/>
      <c r="RO164" s="35"/>
      <c r="RP164" s="35"/>
      <c r="RQ164" s="35"/>
      <c r="RR164" s="35"/>
      <c r="RS164" s="35"/>
      <c r="RT164" s="35"/>
      <c r="RU164" s="35"/>
      <c r="RV164" s="35"/>
      <c r="RW164" s="35"/>
      <c r="RX164" s="35"/>
      <c r="RY164" s="35"/>
      <c r="RZ164" s="35"/>
      <c r="SA164" s="35"/>
      <c r="SB164" s="35"/>
      <c r="SC164" s="35"/>
      <c r="SD164" s="35"/>
      <c r="SE164" s="35"/>
      <c r="SF164" s="35"/>
      <c r="SG164" s="35"/>
      <c r="SH164" s="35"/>
      <c r="SI164" s="35"/>
      <c r="SJ164" s="35"/>
      <c r="SK164" s="35"/>
      <c r="SL164" s="35"/>
      <c r="SM164" s="35"/>
      <c r="SN164" s="35"/>
      <c r="SO164" s="35"/>
      <c r="SP164" s="35"/>
      <c r="SQ164" s="35"/>
      <c r="SR164" s="35"/>
      <c r="SS164" s="35"/>
      <c r="ST164" s="35"/>
      <c r="SU164" s="35"/>
      <c r="SV164" s="35"/>
      <c r="SW164" s="35"/>
      <c r="SX164" s="35"/>
      <c r="SY164" s="35"/>
      <c r="SZ164" s="35"/>
      <c r="TA164" s="35"/>
      <c r="TB164" s="35"/>
      <c r="TC164" s="35"/>
      <c r="TD164" s="35"/>
      <c r="TE164" s="35"/>
      <c r="TF164" s="35"/>
      <c r="TG164" s="35"/>
      <c r="TH164" s="35"/>
      <c r="TI164" s="35"/>
      <c r="TJ164" s="35"/>
      <c r="TK164" s="35"/>
      <c r="TL164" s="35"/>
      <c r="TM164" s="35"/>
      <c r="TN164" s="35"/>
      <c r="TO164" s="35"/>
      <c r="TP164" s="35"/>
      <c r="TQ164" s="35"/>
      <c r="TR164" s="35"/>
      <c r="TS164" s="35"/>
      <c r="TT164" s="35"/>
      <c r="TU164" s="35"/>
      <c r="TV164" s="35"/>
      <c r="TW164" s="35"/>
      <c r="TX164" s="35"/>
      <c r="TY164" s="35"/>
      <c r="TZ164" s="35"/>
      <c r="UA164" s="35"/>
      <c r="UB164" s="35"/>
      <c r="UC164" s="35"/>
      <c r="UD164" s="35"/>
      <c r="UE164" s="35"/>
      <c r="UF164" s="35"/>
      <c r="UG164" s="35"/>
      <c r="UH164" s="35"/>
      <c r="UI164" s="35"/>
      <c r="UJ164" s="35"/>
      <c r="UK164" s="35"/>
      <c r="UL164" s="35"/>
      <c r="UM164" s="35"/>
      <c r="UN164" s="35"/>
      <c r="UO164" s="35"/>
      <c r="UP164" s="35"/>
      <c r="UQ164" s="35"/>
      <c r="UR164" s="35"/>
      <c r="US164" s="35"/>
      <c r="UT164" s="35"/>
      <c r="UU164" s="35"/>
      <c r="UV164" s="35"/>
      <c r="UW164" s="35"/>
      <c r="UX164" s="35"/>
      <c r="UY164" s="35"/>
      <c r="UZ164" s="35"/>
      <c r="VA164" s="35"/>
      <c r="VB164" s="35"/>
      <c r="VC164" s="35"/>
      <c r="VD164" s="35"/>
      <c r="VE164" s="35"/>
      <c r="VF164" s="35"/>
      <c r="VG164" s="35"/>
      <c r="VH164" s="35"/>
      <c r="VI164" s="35"/>
      <c r="VJ164" s="35"/>
      <c r="VK164" s="35"/>
      <c r="VL164" s="35"/>
      <c r="VM164" s="35"/>
      <c r="VN164" s="35"/>
      <c r="VO164" s="35"/>
      <c r="VP164" s="35"/>
      <c r="VQ164" s="35"/>
      <c r="VR164" s="35"/>
      <c r="VS164" s="35"/>
      <c r="VT164" s="35"/>
      <c r="VU164" s="35"/>
      <c r="VV164" s="35"/>
      <c r="VW164" s="35"/>
      <c r="VX164" s="35"/>
      <c r="VY164" s="35"/>
      <c r="VZ164" s="35"/>
      <c r="WA164" s="35"/>
      <c r="WB164" s="35"/>
      <c r="WC164" s="35"/>
      <c r="WD164" s="35"/>
      <c r="WE164" s="35"/>
      <c r="WF164" s="35"/>
      <c r="WG164" s="35"/>
      <c r="WH164" s="35"/>
      <c r="WI164" s="35"/>
      <c r="WJ164" s="35"/>
      <c r="WK164" s="35">
        <v>3</v>
      </c>
      <c r="WL164" s="35"/>
      <c r="WM164" s="35"/>
      <c r="WN164" s="35"/>
      <c r="WO164" s="35"/>
      <c r="WP164" s="35"/>
      <c r="WQ164" s="35"/>
      <c r="WR164" s="35"/>
      <c r="WS164" s="35"/>
      <c r="WT164" s="35"/>
      <c r="WU164" s="35"/>
      <c r="WV164" s="35"/>
      <c r="WW164" s="35"/>
      <c r="WX164" s="35"/>
      <c r="WY164" s="35"/>
      <c r="WZ164" s="35"/>
      <c r="XA164" s="35"/>
      <c r="XB164" s="35"/>
      <c r="XC164" s="35"/>
      <c r="XD164" s="35"/>
      <c r="XE164" s="35"/>
      <c r="XF164" s="35"/>
      <c r="XG164" s="35"/>
      <c r="XH164" s="35"/>
      <c r="XI164" s="35"/>
      <c r="XJ164" s="35"/>
      <c r="XK164" s="35"/>
      <c r="XL164" s="35"/>
      <c r="XM164" s="35"/>
      <c r="XN164" s="35"/>
      <c r="XO164" s="35"/>
      <c r="XP164" s="35"/>
      <c r="XQ164" s="35"/>
      <c r="XR164" s="35"/>
      <c r="XS164" s="35"/>
      <c r="XT164" s="35"/>
      <c r="XU164" s="35"/>
      <c r="XV164" s="35"/>
      <c r="XW164" s="35"/>
      <c r="XX164" s="35"/>
      <c r="XY164" s="35"/>
      <c r="XZ164" s="35"/>
      <c r="YA164" s="35"/>
      <c r="YB164" s="35"/>
      <c r="YC164" s="35"/>
      <c r="YD164" s="35"/>
      <c r="YE164" s="35"/>
      <c r="YF164" s="35"/>
      <c r="YG164" s="35"/>
      <c r="YH164" s="35"/>
      <c r="YI164" s="35"/>
      <c r="YJ164" s="35"/>
      <c r="YK164" s="35"/>
      <c r="YL164" s="35"/>
      <c r="YM164" s="35"/>
      <c r="YN164" s="35"/>
      <c r="YO164" s="35"/>
      <c r="YP164" s="35"/>
      <c r="YQ164" s="35"/>
      <c r="YR164" s="35"/>
      <c r="YS164" s="35"/>
      <c r="YT164" s="35"/>
      <c r="YU164" s="35"/>
      <c r="YV164" s="35"/>
      <c r="YW164" s="35"/>
      <c r="YX164" s="35"/>
      <c r="YY164" s="35"/>
      <c r="YZ164" s="35"/>
      <c r="ZA164" s="35"/>
      <c r="ZB164" s="35"/>
      <c r="ZC164" s="35"/>
      <c r="ZD164" s="35"/>
      <c r="ZE164" s="35"/>
      <c r="ZF164" s="35"/>
      <c r="ZG164" s="35"/>
      <c r="ZH164" s="35"/>
      <c r="ZI164" s="35"/>
      <c r="ZJ164" s="35"/>
      <c r="ZK164" s="35"/>
      <c r="ZL164" s="35"/>
      <c r="ZM164" s="35"/>
      <c r="ZN164" s="35"/>
      <c r="ZO164" s="35"/>
      <c r="ZP164" s="35"/>
      <c r="ZQ164" s="35"/>
      <c r="ZR164" s="35"/>
      <c r="ZS164" s="35">
        <v>5</v>
      </c>
      <c r="ZT164" s="35"/>
      <c r="ZU164" s="35"/>
      <c r="ZV164" s="35"/>
      <c r="ZW164" s="35"/>
      <c r="ZX164" s="35"/>
      <c r="ZY164" s="35"/>
      <c r="ZZ164" s="35"/>
      <c r="AAA164" s="35"/>
      <c r="AAB164" s="35"/>
      <c r="AAC164" s="35"/>
      <c r="AAD164" s="35"/>
      <c r="AAE164" s="35"/>
      <c r="AAF164" s="35"/>
      <c r="AAG164" s="35"/>
      <c r="AAH164" s="35"/>
      <c r="AAI164" s="35"/>
      <c r="AAJ164" s="35"/>
      <c r="AAK164" s="35"/>
      <c r="AAL164" s="35"/>
      <c r="AAM164" s="35"/>
      <c r="AAN164" s="35"/>
      <c r="AAO164" s="35"/>
      <c r="AAP164" s="35"/>
      <c r="AAQ164" s="35"/>
      <c r="AAR164" s="35"/>
      <c r="AAS164" s="35"/>
      <c r="AAT164" s="35"/>
      <c r="AAU164" s="35"/>
      <c r="AAV164" s="35"/>
      <c r="AAW164" s="35"/>
      <c r="AAX164" s="35"/>
      <c r="AAY164" s="35"/>
      <c r="AAZ164" s="35"/>
      <c r="ABA164" s="35"/>
      <c r="ABB164" s="35"/>
      <c r="ABC164" s="35"/>
      <c r="ABD164" s="35"/>
      <c r="ABE164" s="35"/>
      <c r="ABF164" s="35"/>
      <c r="ABG164" s="35"/>
      <c r="ABH164" s="35"/>
      <c r="ABI164" s="35"/>
      <c r="ABJ164" s="35"/>
      <c r="ABK164" s="35"/>
      <c r="ABL164" s="35"/>
      <c r="ABM164" s="35"/>
      <c r="ABN164" s="35"/>
      <c r="ABO164" s="35"/>
      <c r="ABP164" s="35"/>
      <c r="ABQ164" s="35"/>
      <c r="ABR164" s="35"/>
      <c r="ABS164" s="35"/>
      <c r="ABT164" s="35"/>
      <c r="ABU164" s="35"/>
      <c r="ABV164" s="35"/>
      <c r="ABW164" s="35"/>
      <c r="ABX164" s="35"/>
      <c r="ABY164" s="35"/>
      <c r="ABZ164" s="35"/>
      <c r="ACA164" s="35"/>
      <c r="ACB164" s="35"/>
      <c r="ACC164" s="35"/>
      <c r="ACD164" s="35"/>
      <c r="ACE164" s="35"/>
      <c r="ACF164" s="35"/>
      <c r="ACG164" s="35"/>
      <c r="ACH164" s="35"/>
      <c r="ACI164" s="35"/>
      <c r="ACJ164" s="35"/>
      <c r="ACK164" s="35"/>
      <c r="ACL164" s="35"/>
      <c r="ACM164" s="35"/>
      <c r="ACN164" s="35"/>
      <c r="ACO164" s="35"/>
      <c r="ACP164" s="35"/>
      <c r="ACQ164" s="35"/>
      <c r="ACR164" s="35"/>
      <c r="ACS164" s="35"/>
      <c r="ACT164" s="35"/>
      <c r="ACU164" s="35"/>
      <c r="ACV164" s="35"/>
      <c r="ACW164" s="35"/>
      <c r="ACX164" s="35"/>
      <c r="ACY164" s="35"/>
      <c r="ACZ164" s="35"/>
      <c r="ADA164" s="35"/>
      <c r="ADB164" s="35"/>
      <c r="ADC164" s="35"/>
      <c r="ADD164" s="35"/>
      <c r="ADE164" s="35"/>
      <c r="ADF164" s="35"/>
      <c r="ADG164" s="35"/>
      <c r="ADH164" s="35"/>
      <c r="ADI164" s="35"/>
      <c r="ADJ164" s="35"/>
      <c r="ADK164" s="35"/>
      <c r="ADL164" s="35"/>
      <c r="ADM164" s="35"/>
      <c r="ADN164" s="35"/>
      <c r="ADO164" s="35"/>
      <c r="ADP164" s="35"/>
      <c r="ADQ164" s="35"/>
      <c r="ADR164" s="35"/>
      <c r="ADS164" s="35"/>
      <c r="ADT164" s="35"/>
      <c r="ADU164" s="35"/>
      <c r="ADV164" s="35"/>
      <c r="ADW164" s="35"/>
      <c r="ADX164" s="35"/>
      <c r="ADY164" s="26">
        <f t="shared" si="7"/>
        <v>0</v>
      </c>
      <c r="ADZ164" s="5"/>
    </row>
    <row r="165" spans="1:806" s="33" customFormat="1" x14ac:dyDescent="0.2">
      <c r="A165" s="38" t="s">
        <v>505</v>
      </c>
      <c r="B165" s="65">
        <f t="shared" si="6"/>
        <v>0</v>
      </c>
      <c r="C165" s="57">
        <v>10</v>
      </c>
      <c r="D165" s="60">
        <v>44816</v>
      </c>
      <c r="E165" s="67">
        <v>80.88</v>
      </c>
      <c r="F165" s="67">
        <f t="shared" si="5"/>
        <v>0</v>
      </c>
      <c r="G165" s="65"/>
      <c r="H165" s="35">
        <v>40</v>
      </c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>
        <v>80</v>
      </c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B165" s="35"/>
      <c r="BC165" s="35"/>
      <c r="BD165" s="35"/>
      <c r="BE165" s="15"/>
      <c r="BF165" s="15"/>
      <c r="BG165" s="136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  <c r="BV165" s="35"/>
      <c r="BW165" s="35"/>
      <c r="BX165" s="35"/>
      <c r="BY165" s="35"/>
      <c r="BZ165" s="35"/>
      <c r="CA165" s="35"/>
      <c r="CB165" s="35"/>
      <c r="CC165" s="35"/>
      <c r="CD165" s="35"/>
      <c r="CE165" s="35"/>
      <c r="CF165" s="35"/>
      <c r="CG165" s="35"/>
      <c r="CH165" s="35"/>
      <c r="CI165" s="35"/>
      <c r="CJ165" s="35"/>
      <c r="CK165" s="35"/>
      <c r="CL165" s="35"/>
      <c r="CM165" s="35"/>
      <c r="CN165" s="35"/>
      <c r="CO165" s="35"/>
      <c r="CP165" s="35"/>
      <c r="CQ165" s="35"/>
      <c r="CR165" s="35"/>
      <c r="CS165" s="35"/>
      <c r="CT165" s="35"/>
      <c r="CU165" s="35"/>
      <c r="CV165" s="35"/>
      <c r="CW165" s="35"/>
      <c r="CX165" s="35"/>
      <c r="CY165" s="35"/>
      <c r="CZ165" s="35"/>
      <c r="DA165" s="35"/>
      <c r="DB165" s="35"/>
      <c r="DC165" s="35"/>
      <c r="DD165" s="35"/>
      <c r="DE165" s="35"/>
      <c r="DF165" s="35"/>
      <c r="DG165" s="35"/>
      <c r="DH165" s="35"/>
      <c r="DI165" s="35"/>
      <c r="DJ165" s="35"/>
      <c r="DK165" s="35"/>
      <c r="DL165" s="35"/>
      <c r="DM165" s="35"/>
      <c r="DN165" s="35"/>
      <c r="DO165" s="35"/>
      <c r="DP165" s="35"/>
      <c r="DQ165" s="35"/>
      <c r="DR165" s="35"/>
      <c r="DS165" s="35"/>
      <c r="DT165" s="35"/>
      <c r="DU165" s="35"/>
      <c r="DV165" s="35"/>
      <c r="DW165" s="35"/>
      <c r="DX165" s="35"/>
      <c r="DY165" s="35"/>
      <c r="DZ165" s="35"/>
      <c r="EA165" s="35"/>
      <c r="EB165" s="35"/>
      <c r="EC165" s="35"/>
      <c r="ED165" s="35"/>
      <c r="EE165" s="35"/>
      <c r="EF165" s="35"/>
      <c r="EG165" s="35"/>
      <c r="EH165" s="35"/>
      <c r="EI165" s="35"/>
      <c r="EJ165" s="35"/>
      <c r="EK165" s="35"/>
      <c r="EL165" s="35"/>
      <c r="EM165" s="35"/>
      <c r="EN165" s="35"/>
      <c r="EO165" s="35"/>
      <c r="EP165" s="35"/>
      <c r="EQ165" s="35"/>
      <c r="ER165" s="35"/>
      <c r="ES165" s="35"/>
      <c r="ET165" s="35"/>
      <c r="EU165" s="35"/>
      <c r="EV165" s="35"/>
      <c r="EW165" s="35"/>
      <c r="EX165" s="35"/>
      <c r="EY165" s="35"/>
      <c r="EZ165" s="35"/>
      <c r="FA165" s="35"/>
      <c r="FB165" s="35"/>
      <c r="FC165" s="35"/>
      <c r="FD165" s="35"/>
      <c r="FE165" s="35"/>
      <c r="FF165" s="35"/>
      <c r="FG165" s="35"/>
      <c r="FH165" s="35"/>
      <c r="FI165" s="35"/>
      <c r="FJ165" s="35"/>
      <c r="FK165" s="35"/>
      <c r="FL165" s="35"/>
      <c r="FM165" s="35"/>
      <c r="FN165" s="35"/>
      <c r="FO165" s="35"/>
      <c r="FP165" s="35"/>
      <c r="FQ165" s="35"/>
      <c r="FR165" s="35"/>
      <c r="FS165" s="35"/>
      <c r="FT165" s="35"/>
      <c r="FU165" s="35"/>
      <c r="FV165" s="35"/>
      <c r="FW165" s="35"/>
      <c r="FX165" s="35"/>
      <c r="FY165" s="35"/>
      <c r="FZ165" s="35"/>
      <c r="GA165" s="35"/>
      <c r="GB165" s="35"/>
      <c r="GC165" s="35"/>
      <c r="GD165" s="35"/>
      <c r="GE165" s="35"/>
      <c r="GF165" s="35"/>
      <c r="GG165" s="35"/>
      <c r="GH165" s="35"/>
      <c r="GI165" s="35"/>
      <c r="GJ165" s="35"/>
      <c r="GK165" s="35"/>
      <c r="GL165" s="35"/>
      <c r="GM165" s="35"/>
      <c r="GN165" s="35"/>
      <c r="GO165" s="35"/>
      <c r="GP165" s="35"/>
      <c r="GQ165" s="35"/>
      <c r="GR165" s="35"/>
      <c r="GS165" s="35"/>
      <c r="GT165" s="35"/>
      <c r="GU165" s="35"/>
      <c r="GV165" s="35"/>
      <c r="GW165" s="35"/>
      <c r="GX165" s="35"/>
      <c r="GY165" s="35"/>
      <c r="GZ165" s="35"/>
      <c r="HA165" s="35"/>
      <c r="HB165" s="35"/>
      <c r="HC165" s="35"/>
      <c r="HD165" s="35"/>
      <c r="HE165" s="35"/>
      <c r="HF165" s="35"/>
      <c r="HG165" s="35"/>
      <c r="HH165" s="35"/>
      <c r="HI165" s="35"/>
      <c r="HJ165" s="35"/>
      <c r="HK165" s="35"/>
      <c r="HL165" s="35"/>
      <c r="HM165" s="35"/>
      <c r="HN165" s="35"/>
      <c r="HO165" s="35"/>
      <c r="HP165" s="35"/>
      <c r="HQ165" s="35"/>
      <c r="HR165" s="35"/>
      <c r="HS165" s="35"/>
      <c r="HT165" s="35"/>
      <c r="HU165" s="35"/>
      <c r="HV165" s="35"/>
      <c r="HW165" s="35"/>
      <c r="HX165" s="35"/>
      <c r="HY165" s="35"/>
      <c r="HZ165" s="35"/>
      <c r="IA165" s="35"/>
      <c r="IB165" s="35"/>
      <c r="IC165" s="35"/>
      <c r="ID165" s="35"/>
      <c r="IE165" s="35"/>
      <c r="IF165" s="35"/>
      <c r="IG165" s="35"/>
      <c r="IH165" s="35"/>
      <c r="II165" s="35"/>
      <c r="IJ165" s="35"/>
      <c r="IK165" s="35"/>
      <c r="IL165" s="35"/>
      <c r="IM165" s="35"/>
      <c r="IN165" s="35"/>
      <c r="IO165" s="35"/>
      <c r="IP165" s="35"/>
      <c r="IQ165" s="35"/>
      <c r="IR165" s="35"/>
      <c r="IS165" s="35"/>
      <c r="IT165" s="35"/>
      <c r="IU165" s="35"/>
      <c r="IV165" s="35"/>
      <c r="IW165" s="35"/>
      <c r="IX165" s="35"/>
      <c r="IY165" s="35"/>
      <c r="IZ165" s="35"/>
      <c r="JA165" s="35"/>
      <c r="JB165" s="35"/>
      <c r="JC165" s="35"/>
      <c r="JD165" s="35"/>
      <c r="JE165" s="35"/>
      <c r="JF165" s="35"/>
      <c r="JG165" s="35"/>
      <c r="JH165" s="35"/>
      <c r="JI165" s="35"/>
      <c r="JJ165" s="35"/>
      <c r="JK165" s="35"/>
      <c r="JL165" s="35"/>
      <c r="JM165" s="35"/>
      <c r="JN165" s="35"/>
      <c r="JO165" s="35"/>
      <c r="JP165" s="35"/>
      <c r="JQ165" s="35"/>
      <c r="JR165" s="35"/>
      <c r="JS165" s="35"/>
      <c r="JT165" s="35"/>
      <c r="JU165" s="35"/>
      <c r="JV165" s="35"/>
      <c r="JW165" s="35"/>
      <c r="JX165" s="35"/>
      <c r="JY165" s="35"/>
      <c r="JZ165" s="35"/>
      <c r="KA165" s="35"/>
      <c r="KB165" s="35"/>
      <c r="KC165" s="35"/>
      <c r="KD165" s="35"/>
      <c r="KE165" s="35"/>
      <c r="KF165" s="35"/>
      <c r="KG165" s="35"/>
      <c r="KH165" s="35"/>
      <c r="KI165" s="35"/>
      <c r="KJ165" s="35"/>
      <c r="KK165" s="35"/>
      <c r="KL165" s="35"/>
      <c r="KM165" s="35"/>
      <c r="KN165" s="35"/>
      <c r="KO165" s="35"/>
      <c r="KP165" s="35"/>
      <c r="KQ165" s="35"/>
      <c r="KR165" s="35"/>
      <c r="KS165" s="35"/>
      <c r="KT165" s="35"/>
      <c r="KU165" s="35"/>
      <c r="KV165" s="35"/>
      <c r="KW165" s="35"/>
      <c r="KX165" s="35"/>
      <c r="KY165" s="35"/>
      <c r="KZ165" s="35"/>
      <c r="LA165" s="35"/>
      <c r="LB165" s="35"/>
      <c r="LC165" s="35"/>
      <c r="LD165" s="35"/>
      <c r="LE165" s="35"/>
      <c r="LF165" s="35"/>
      <c r="LG165" s="35"/>
      <c r="LH165" s="35"/>
      <c r="LI165" s="35"/>
      <c r="LJ165" s="35"/>
      <c r="LK165" s="35"/>
      <c r="LL165" s="35"/>
      <c r="LM165" s="35"/>
      <c r="LN165" s="35"/>
      <c r="LO165" s="35"/>
      <c r="LP165" s="35"/>
      <c r="LQ165" s="35"/>
      <c r="LR165" s="35"/>
      <c r="LS165" s="35"/>
      <c r="LT165" s="35"/>
      <c r="LU165" s="35"/>
      <c r="LV165" s="35"/>
      <c r="LW165" s="35"/>
      <c r="LX165" s="35"/>
      <c r="LY165" s="35"/>
      <c r="LZ165" s="35"/>
      <c r="MA165" s="35"/>
      <c r="MB165" s="35"/>
      <c r="MC165" s="35"/>
      <c r="MD165" s="35"/>
      <c r="ME165" s="35"/>
      <c r="MF165" s="35"/>
      <c r="MG165" s="35"/>
      <c r="MH165" s="35"/>
      <c r="MI165" s="35"/>
      <c r="MJ165" s="35"/>
      <c r="MK165" s="35"/>
      <c r="ML165" s="35"/>
      <c r="MM165" s="35"/>
      <c r="MN165" s="35"/>
      <c r="MO165" s="35"/>
      <c r="MP165" s="35"/>
      <c r="MQ165" s="35"/>
      <c r="MR165" s="35"/>
      <c r="MS165" s="35"/>
      <c r="MT165" s="35"/>
      <c r="MU165" s="35"/>
      <c r="MV165" s="35"/>
      <c r="MW165" s="35"/>
      <c r="MX165" s="35"/>
      <c r="MY165" s="35"/>
      <c r="MZ165" s="35"/>
      <c r="NA165" s="35"/>
      <c r="NB165" s="35"/>
      <c r="NC165" s="35"/>
      <c r="ND165" s="35"/>
      <c r="NE165" s="35"/>
      <c r="NF165" s="35"/>
      <c r="NG165" s="35"/>
      <c r="NH165" s="35"/>
      <c r="NI165" s="35"/>
      <c r="NJ165" s="35"/>
      <c r="NK165" s="35"/>
      <c r="NL165" s="35"/>
      <c r="NM165" s="35"/>
      <c r="NN165" s="35"/>
      <c r="NO165" s="35"/>
      <c r="NP165" s="35"/>
      <c r="NQ165" s="35"/>
      <c r="NR165" s="35"/>
      <c r="NS165" s="35"/>
      <c r="NT165" s="35"/>
      <c r="NU165" s="35"/>
      <c r="NV165" s="35"/>
      <c r="NW165" s="35"/>
      <c r="NX165" s="35"/>
      <c r="NY165" s="35"/>
      <c r="NZ165" s="35"/>
      <c r="OA165" s="35"/>
      <c r="OB165" s="35"/>
      <c r="OC165" s="35"/>
      <c r="OD165" s="35"/>
      <c r="OE165" s="35"/>
      <c r="OF165" s="35"/>
      <c r="OG165" s="35"/>
      <c r="OH165" s="35"/>
      <c r="OI165" s="35"/>
      <c r="OJ165" s="35"/>
      <c r="OK165" s="35"/>
      <c r="OL165" s="35"/>
      <c r="OM165" s="35"/>
      <c r="ON165" s="35"/>
      <c r="OO165" s="35"/>
      <c r="OP165" s="35"/>
      <c r="OQ165" s="35"/>
      <c r="OR165" s="35"/>
      <c r="OS165" s="35"/>
      <c r="OT165" s="35"/>
      <c r="OU165" s="35"/>
      <c r="OV165" s="35"/>
      <c r="OW165" s="35"/>
      <c r="OX165" s="35"/>
      <c r="OY165" s="35"/>
      <c r="OZ165" s="35"/>
      <c r="PA165" s="35"/>
      <c r="PB165" s="35"/>
      <c r="PC165" s="35"/>
      <c r="PD165" s="35"/>
      <c r="PE165" s="35"/>
      <c r="PF165" s="35"/>
      <c r="PG165" s="35"/>
      <c r="PH165" s="35"/>
      <c r="PI165" s="35"/>
      <c r="PJ165" s="35"/>
      <c r="PK165" s="35"/>
      <c r="PL165" s="35"/>
      <c r="PM165" s="35"/>
      <c r="PN165" s="35"/>
      <c r="PO165" s="35"/>
      <c r="PP165" s="35"/>
      <c r="PQ165" s="35"/>
      <c r="PR165" s="35"/>
      <c r="PS165" s="35"/>
      <c r="PT165" s="35"/>
      <c r="PU165" s="35"/>
      <c r="PV165" s="35"/>
      <c r="PW165" s="35"/>
      <c r="PX165" s="35"/>
      <c r="PY165" s="35"/>
      <c r="PZ165" s="35"/>
      <c r="QA165" s="35"/>
      <c r="QB165" s="35"/>
      <c r="QC165" s="35"/>
      <c r="QD165" s="35"/>
      <c r="QE165" s="35"/>
      <c r="QF165" s="35"/>
      <c r="QG165" s="35"/>
      <c r="QH165" s="35"/>
      <c r="QI165" s="35"/>
      <c r="QJ165" s="35"/>
      <c r="QK165" s="35"/>
      <c r="QL165" s="35"/>
      <c r="QM165" s="35"/>
      <c r="QN165" s="35"/>
      <c r="QO165" s="35"/>
      <c r="QP165" s="35"/>
      <c r="QQ165" s="35"/>
      <c r="QR165" s="35"/>
      <c r="QS165" s="35"/>
      <c r="QT165" s="35"/>
      <c r="QU165" s="35"/>
      <c r="QV165" s="35"/>
      <c r="QW165" s="35"/>
      <c r="QX165" s="35"/>
      <c r="QY165" s="35"/>
      <c r="QZ165" s="35"/>
      <c r="RA165" s="35"/>
      <c r="RB165" s="35"/>
      <c r="RC165" s="35"/>
      <c r="RD165" s="35"/>
      <c r="RE165" s="35"/>
      <c r="RF165" s="35"/>
      <c r="RG165" s="35"/>
      <c r="RH165" s="35"/>
      <c r="RI165" s="35"/>
      <c r="RJ165" s="35"/>
      <c r="RK165" s="35"/>
      <c r="RL165" s="35"/>
      <c r="RM165" s="35"/>
      <c r="RN165" s="35"/>
      <c r="RO165" s="35"/>
      <c r="RP165" s="35"/>
      <c r="RQ165" s="35"/>
      <c r="RR165" s="35"/>
      <c r="RS165" s="35"/>
      <c r="RT165" s="35"/>
      <c r="RU165" s="35"/>
      <c r="RV165" s="35"/>
      <c r="RW165" s="35"/>
      <c r="RX165" s="35"/>
      <c r="RY165" s="35"/>
      <c r="RZ165" s="35"/>
      <c r="SA165" s="35"/>
      <c r="SB165" s="35"/>
      <c r="SC165" s="35"/>
      <c r="SD165" s="35"/>
      <c r="SE165" s="35"/>
      <c r="SF165" s="35"/>
      <c r="SG165" s="35"/>
      <c r="SH165" s="35"/>
      <c r="SI165" s="35"/>
      <c r="SJ165" s="35"/>
      <c r="SK165" s="35"/>
      <c r="SL165" s="35"/>
      <c r="SM165" s="35"/>
      <c r="SN165" s="35">
        <v>40</v>
      </c>
      <c r="SO165" s="35"/>
      <c r="SP165" s="35"/>
      <c r="SQ165" s="35"/>
      <c r="SR165" s="35"/>
      <c r="SS165" s="35"/>
      <c r="ST165" s="35"/>
      <c r="SU165" s="35"/>
      <c r="SV165" s="35"/>
      <c r="SW165" s="35"/>
      <c r="SX165" s="35"/>
      <c r="SY165" s="35"/>
      <c r="SZ165" s="35"/>
      <c r="TA165" s="35"/>
      <c r="TB165" s="35"/>
      <c r="TC165" s="35"/>
      <c r="TD165" s="35"/>
      <c r="TE165" s="35"/>
      <c r="TF165" s="35"/>
      <c r="TG165" s="35"/>
      <c r="TH165" s="35"/>
      <c r="TI165" s="35"/>
      <c r="TJ165" s="35"/>
      <c r="TK165" s="35"/>
      <c r="TL165" s="35"/>
      <c r="TM165" s="35"/>
      <c r="TN165" s="35"/>
      <c r="TO165" s="35"/>
      <c r="TP165" s="35"/>
      <c r="TQ165" s="35"/>
      <c r="TR165" s="35"/>
      <c r="TS165" s="35"/>
      <c r="TT165" s="35"/>
      <c r="TU165" s="35"/>
      <c r="TV165" s="35"/>
      <c r="TW165" s="35"/>
      <c r="TX165" s="35"/>
      <c r="TY165" s="35"/>
      <c r="TZ165" s="35"/>
      <c r="UA165" s="35"/>
      <c r="UB165" s="35"/>
      <c r="UC165" s="35">
        <v>70</v>
      </c>
      <c r="UD165" s="35"/>
      <c r="UE165" s="35"/>
      <c r="UF165" s="35"/>
      <c r="UG165" s="35"/>
      <c r="UH165" s="35"/>
      <c r="UI165" s="35"/>
      <c r="UJ165" s="35"/>
      <c r="UK165" s="35"/>
      <c r="UL165" s="35"/>
      <c r="UM165" s="35"/>
      <c r="UN165" s="35"/>
      <c r="UO165" s="35"/>
      <c r="UP165" s="35">
        <v>70</v>
      </c>
      <c r="UQ165" s="35"/>
      <c r="UR165" s="35"/>
      <c r="US165" s="35"/>
      <c r="UT165" s="35"/>
      <c r="UU165" s="35"/>
      <c r="UV165" s="35"/>
      <c r="UW165" s="35"/>
      <c r="UX165" s="35"/>
      <c r="UY165" s="35"/>
      <c r="UZ165" s="35"/>
      <c r="VA165" s="35"/>
      <c r="VB165" s="35"/>
      <c r="VC165" s="35"/>
      <c r="VD165" s="35"/>
      <c r="VE165" s="35"/>
      <c r="VF165" s="35"/>
      <c r="VG165" s="35"/>
      <c r="VH165" s="35"/>
      <c r="VI165" s="35"/>
      <c r="VJ165" s="35"/>
      <c r="VK165" s="35"/>
      <c r="VL165" s="35"/>
      <c r="VM165" s="35"/>
      <c r="VN165" s="35"/>
      <c r="VO165" s="35"/>
      <c r="VP165" s="35"/>
      <c r="VQ165" s="35"/>
      <c r="VR165" s="35"/>
      <c r="VS165" s="35"/>
      <c r="VT165" s="35"/>
      <c r="VU165" s="35"/>
      <c r="VV165" s="35"/>
      <c r="VW165" s="35"/>
      <c r="VX165" s="35"/>
      <c r="VY165" s="35"/>
      <c r="VZ165" s="35"/>
      <c r="WA165" s="35"/>
      <c r="WB165" s="35"/>
      <c r="WC165" s="35"/>
      <c r="WD165" s="35">
        <v>80</v>
      </c>
      <c r="WE165" s="35"/>
      <c r="WF165" s="35"/>
      <c r="WG165" s="35"/>
      <c r="WH165" s="35"/>
      <c r="WI165" s="35"/>
      <c r="WJ165" s="35"/>
      <c r="WK165" s="35"/>
      <c r="WL165" s="35"/>
      <c r="WM165" s="35"/>
      <c r="WN165" s="35"/>
      <c r="WO165" s="35"/>
      <c r="WP165" s="35"/>
      <c r="WQ165" s="35"/>
      <c r="WR165" s="35"/>
      <c r="WS165" s="35"/>
      <c r="WT165" s="35"/>
      <c r="WU165" s="35"/>
      <c r="WV165" s="35"/>
      <c r="WW165" s="35"/>
      <c r="WX165" s="35"/>
      <c r="WY165" s="35"/>
      <c r="WZ165" s="35"/>
      <c r="XA165" s="35"/>
      <c r="XB165" s="35"/>
      <c r="XC165" s="35"/>
      <c r="XD165" s="35"/>
      <c r="XE165" s="35"/>
      <c r="XF165" s="35"/>
      <c r="XG165" s="35"/>
      <c r="XH165" s="35"/>
      <c r="XI165" s="35"/>
      <c r="XJ165" s="35"/>
      <c r="XK165" s="35"/>
      <c r="XL165" s="35"/>
      <c r="XM165" s="35"/>
      <c r="XN165" s="35"/>
      <c r="XO165" s="35"/>
      <c r="XP165" s="35"/>
      <c r="XQ165" s="35"/>
      <c r="XR165" s="35"/>
      <c r="XS165" s="35"/>
      <c r="XT165" s="35"/>
      <c r="XU165" s="35"/>
      <c r="XV165" s="35"/>
      <c r="XW165" s="35"/>
      <c r="XX165" s="35"/>
      <c r="XY165" s="35"/>
      <c r="XZ165" s="35"/>
      <c r="YA165" s="35"/>
      <c r="YB165" s="35"/>
      <c r="YC165" s="35"/>
      <c r="YD165" s="35"/>
      <c r="YE165" s="35"/>
      <c r="YF165" s="35"/>
      <c r="YG165" s="35"/>
      <c r="YH165" s="35"/>
      <c r="YI165" s="35"/>
      <c r="YJ165" s="35"/>
      <c r="YK165" s="35"/>
      <c r="YL165" s="35"/>
      <c r="YM165" s="35"/>
      <c r="YN165" s="35"/>
      <c r="YO165" s="35"/>
      <c r="YP165" s="35"/>
      <c r="YQ165" s="35"/>
      <c r="YR165" s="35"/>
      <c r="YS165" s="35"/>
      <c r="YT165" s="35"/>
      <c r="YU165" s="35"/>
      <c r="YV165" s="35"/>
      <c r="YW165" s="35"/>
      <c r="YX165" s="35"/>
      <c r="YY165" s="35"/>
      <c r="YZ165" s="35"/>
      <c r="ZA165" s="35"/>
      <c r="ZB165" s="35"/>
      <c r="ZC165" s="35"/>
      <c r="ZD165" s="35"/>
      <c r="ZE165" s="35"/>
      <c r="ZF165" s="35"/>
      <c r="ZG165" s="35"/>
      <c r="ZH165" s="35"/>
      <c r="ZI165" s="35"/>
      <c r="ZJ165" s="35"/>
      <c r="ZK165" s="35"/>
      <c r="ZL165" s="35"/>
      <c r="ZM165" s="35"/>
      <c r="ZN165" s="35"/>
      <c r="ZO165" s="35"/>
      <c r="ZP165" s="35"/>
      <c r="ZQ165" s="35"/>
      <c r="ZR165" s="35"/>
      <c r="ZS165" s="35"/>
      <c r="ZT165" s="35"/>
      <c r="ZU165" s="35"/>
      <c r="ZV165" s="35"/>
      <c r="ZW165" s="35"/>
      <c r="ZX165" s="35"/>
      <c r="ZY165" s="35"/>
      <c r="ZZ165" s="35"/>
      <c r="AAA165" s="35"/>
      <c r="AAB165" s="35"/>
      <c r="AAC165" s="35"/>
      <c r="AAD165" s="35"/>
      <c r="AAE165" s="35"/>
      <c r="AAF165" s="35"/>
      <c r="AAG165" s="35"/>
      <c r="AAH165" s="35"/>
      <c r="AAI165" s="35"/>
      <c r="AAJ165" s="35"/>
      <c r="AAK165" s="35"/>
      <c r="AAL165" s="35"/>
      <c r="AAM165" s="35"/>
      <c r="AAN165" s="35"/>
      <c r="AAO165" s="35"/>
      <c r="AAP165" s="35"/>
      <c r="AAQ165" s="35"/>
      <c r="AAR165" s="35"/>
      <c r="AAS165" s="35"/>
      <c r="AAT165" s="35"/>
      <c r="AAU165" s="35"/>
      <c r="AAV165" s="35"/>
      <c r="AAW165" s="35"/>
      <c r="AAX165" s="35"/>
      <c r="AAY165" s="35"/>
      <c r="AAZ165" s="35"/>
      <c r="ABA165" s="35"/>
      <c r="ABB165" s="35"/>
      <c r="ABC165" s="35"/>
      <c r="ABD165" s="35"/>
      <c r="ABE165" s="35"/>
      <c r="ABF165" s="35"/>
      <c r="ABG165" s="35"/>
      <c r="ABH165" s="35"/>
      <c r="ABI165" s="35"/>
      <c r="ABJ165" s="35"/>
      <c r="ABK165" s="35"/>
      <c r="ABL165" s="35"/>
      <c r="ABM165" s="35"/>
      <c r="ABN165" s="35"/>
      <c r="ABO165" s="35"/>
      <c r="ABP165" s="35"/>
      <c r="ABQ165" s="35"/>
      <c r="ABR165" s="35"/>
      <c r="ABS165" s="35"/>
      <c r="ABT165" s="35"/>
      <c r="ABU165" s="35"/>
      <c r="ABV165" s="35"/>
      <c r="ABW165" s="35"/>
      <c r="ABX165" s="35"/>
      <c r="ABY165" s="35"/>
      <c r="ABZ165" s="35"/>
      <c r="ACA165" s="35"/>
      <c r="ACB165" s="35"/>
      <c r="ACC165" s="35"/>
      <c r="ACD165" s="35"/>
      <c r="ACE165" s="35"/>
      <c r="ACF165" s="35"/>
      <c r="ACG165" s="35"/>
      <c r="ACH165" s="35"/>
      <c r="ACI165" s="35"/>
      <c r="ACJ165" s="35"/>
      <c r="ACK165" s="35"/>
      <c r="ACL165" s="35"/>
      <c r="ACM165" s="35"/>
      <c r="ACN165" s="35"/>
      <c r="ACO165" s="35"/>
      <c r="ACP165" s="35"/>
      <c r="ACQ165" s="35">
        <v>50</v>
      </c>
      <c r="ACR165" s="35">
        <v>50</v>
      </c>
      <c r="ACS165" s="35"/>
      <c r="ACT165" s="35"/>
      <c r="ACU165" s="35"/>
      <c r="ACV165" s="35"/>
      <c r="ACW165" s="35"/>
      <c r="ACX165" s="35"/>
      <c r="ACY165" s="35"/>
      <c r="ACZ165" s="35"/>
      <c r="ADA165" s="35"/>
      <c r="ADB165" s="35"/>
      <c r="ADC165" s="35"/>
      <c r="ADD165" s="35"/>
      <c r="ADE165" s="35"/>
      <c r="ADF165" s="35"/>
      <c r="ADG165" s="35"/>
      <c r="ADH165" s="35"/>
      <c r="ADI165" s="35"/>
      <c r="ADJ165" s="35"/>
      <c r="ADK165" s="35"/>
      <c r="ADL165" s="35"/>
      <c r="ADM165" s="35"/>
      <c r="ADN165" s="35"/>
      <c r="ADO165" s="35"/>
      <c r="ADP165" s="35"/>
      <c r="ADQ165" s="35"/>
      <c r="ADR165" s="35"/>
      <c r="ADS165" s="35"/>
      <c r="ADT165" s="35"/>
      <c r="ADU165" s="35"/>
      <c r="ADV165" s="35"/>
      <c r="ADW165" s="35"/>
      <c r="ADX165" s="35"/>
      <c r="ADY165" s="26">
        <f t="shared" si="7"/>
        <v>0</v>
      </c>
      <c r="ADZ165" s="5"/>
    </row>
    <row r="166" spans="1:806" s="33" customFormat="1" x14ac:dyDescent="0.2">
      <c r="A166" s="38" t="s">
        <v>142</v>
      </c>
      <c r="B166" s="65">
        <f t="shared" si="6"/>
        <v>0</v>
      </c>
      <c r="C166" s="57">
        <v>0.9</v>
      </c>
      <c r="D166" s="60">
        <v>44781</v>
      </c>
      <c r="E166" s="67">
        <v>37.46</v>
      </c>
      <c r="F166" s="67">
        <f t="shared" si="5"/>
        <v>0</v>
      </c>
      <c r="G166" s="6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15"/>
      <c r="BF166" s="15"/>
      <c r="BG166" s="136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  <c r="BV166" s="35"/>
      <c r="BW166" s="35"/>
      <c r="BX166" s="35"/>
      <c r="BY166" s="35"/>
      <c r="BZ166" s="35"/>
      <c r="CA166" s="35"/>
      <c r="CB166" s="35"/>
      <c r="CC166" s="35"/>
      <c r="CD166" s="35"/>
      <c r="CE166" s="35"/>
      <c r="CF166" s="35"/>
      <c r="CG166" s="35"/>
      <c r="CH166" s="35"/>
      <c r="CI166" s="35"/>
      <c r="CJ166" s="35"/>
      <c r="CK166" s="35"/>
      <c r="CL166" s="35"/>
      <c r="CM166" s="35"/>
      <c r="CN166" s="35"/>
      <c r="CO166" s="35"/>
      <c r="CP166" s="35"/>
      <c r="CQ166" s="35"/>
      <c r="CR166" s="35"/>
      <c r="CS166" s="35"/>
      <c r="CT166" s="35"/>
      <c r="CU166" s="35"/>
      <c r="CV166" s="35"/>
      <c r="CW166" s="35"/>
      <c r="CX166" s="35"/>
      <c r="CY166" s="35"/>
      <c r="CZ166" s="35"/>
      <c r="DA166" s="35"/>
      <c r="DB166" s="35"/>
      <c r="DC166" s="35"/>
      <c r="DD166" s="35"/>
      <c r="DE166" s="35"/>
      <c r="DF166" s="35"/>
      <c r="DG166" s="35"/>
      <c r="DH166" s="35"/>
      <c r="DI166" s="35"/>
      <c r="DJ166" s="35"/>
      <c r="DK166" s="35"/>
      <c r="DL166" s="35"/>
      <c r="DM166" s="35"/>
      <c r="DN166" s="35"/>
      <c r="DO166" s="35"/>
      <c r="DP166" s="35"/>
      <c r="DQ166" s="35"/>
      <c r="DR166" s="35"/>
      <c r="DS166" s="35"/>
      <c r="DT166" s="35"/>
      <c r="DU166" s="35"/>
      <c r="DV166" s="35"/>
      <c r="DW166" s="35"/>
      <c r="DX166" s="35"/>
      <c r="DY166" s="35"/>
      <c r="DZ166" s="35"/>
      <c r="EA166" s="35"/>
      <c r="EB166" s="35"/>
      <c r="EC166" s="35"/>
      <c r="ED166" s="35"/>
      <c r="EE166" s="35"/>
      <c r="EF166" s="35"/>
      <c r="EG166" s="35"/>
      <c r="EH166" s="35"/>
      <c r="EI166" s="35"/>
      <c r="EJ166" s="35"/>
      <c r="EK166" s="35"/>
      <c r="EL166" s="35"/>
      <c r="EM166" s="35"/>
      <c r="EN166" s="35"/>
      <c r="EO166" s="35"/>
      <c r="EP166" s="35"/>
      <c r="EQ166" s="35"/>
      <c r="ER166" s="35"/>
      <c r="ES166" s="35"/>
      <c r="ET166" s="35"/>
      <c r="EU166" s="35"/>
      <c r="EV166" s="35"/>
      <c r="EW166" s="35"/>
      <c r="EX166" s="35"/>
      <c r="EY166" s="35"/>
      <c r="EZ166" s="35"/>
      <c r="FA166" s="35"/>
      <c r="FB166" s="35"/>
      <c r="FC166" s="35"/>
      <c r="FD166" s="35"/>
      <c r="FE166" s="35"/>
      <c r="FF166" s="35"/>
      <c r="FG166" s="35"/>
      <c r="FH166" s="35"/>
      <c r="FI166" s="35"/>
      <c r="FJ166" s="35"/>
      <c r="FK166" s="35"/>
      <c r="FL166" s="35"/>
      <c r="FM166" s="35"/>
      <c r="FN166" s="35"/>
      <c r="FO166" s="35"/>
      <c r="FP166" s="35"/>
      <c r="FQ166" s="35"/>
      <c r="FR166" s="35"/>
      <c r="FS166" s="35"/>
      <c r="FT166" s="35"/>
      <c r="FU166" s="35"/>
      <c r="FV166" s="35"/>
      <c r="FW166" s="35"/>
      <c r="FX166" s="35"/>
      <c r="FY166" s="35"/>
      <c r="FZ166" s="35"/>
      <c r="GA166" s="35"/>
      <c r="GB166" s="35"/>
      <c r="GC166" s="35"/>
      <c r="GD166" s="35"/>
      <c r="GE166" s="35"/>
      <c r="GF166" s="35"/>
      <c r="GG166" s="35"/>
      <c r="GH166" s="35"/>
      <c r="GI166" s="35"/>
      <c r="GJ166" s="35"/>
      <c r="GK166" s="35"/>
      <c r="GL166" s="35"/>
      <c r="GM166" s="35"/>
      <c r="GN166" s="35"/>
      <c r="GO166" s="35"/>
      <c r="GP166" s="35"/>
      <c r="GQ166" s="35"/>
      <c r="GR166" s="35"/>
      <c r="GS166" s="35"/>
      <c r="GT166" s="35"/>
      <c r="GU166" s="35"/>
      <c r="GV166" s="35"/>
      <c r="GW166" s="35"/>
      <c r="GX166" s="35"/>
      <c r="GY166" s="35"/>
      <c r="GZ166" s="35"/>
      <c r="HA166" s="35"/>
      <c r="HB166" s="35"/>
      <c r="HC166" s="35"/>
      <c r="HD166" s="35"/>
      <c r="HE166" s="35"/>
      <c r="HF166" s="35"/>
      <c r="HG166" s="35"/>
      <c r="HH166" s="35"/>
      <c r="HI166" s="35"/>
      <c r="HJ166" s="35"/>
      <c r="HK166" s="35"/>
      <c r="HL166" s="35"/>
      <c r="HM166" s="35"/>
      <c r="HN166" s="35"/>
      <c r="HO166" s="35"/>
      <c r="HP166" s="35"/>
      <c r="HQ166" s="35"/>
      <c r="HR166" s="35"/>
      <c r="HS166" s="35"/>
      <c r="HT166" s="35"/>
      <c r="HU166" s="35"/>
      <c r="HV166" s="35"/>
      <c r="HW166" s="35"/>
      <c r="HX166" s="35"/>
      <c r="HY166" s="35"/>
      <c r="HZ166" s="35"/>
      <c r="IA166" s="35"/>
      <c r="IB166" s="35"/>
      <c r="IC166" s="35"/>
      <c r="ID166" s="35"/>
      <c r="IE166" s="35"/>
      <c r="IF166" s="35"/>
      <c r="IG166" s="35"/>
      <c r="IH166" s="35"/>
      <c r="II166" s="35"/>
      <c r="IJ166" s="35"/>
      <c r="IK166" s="35"/>
      <c r="IL166" s="35"/>
      <c r="IM166" s="35"/>
      <c r="IN166" s="35"/>
      <c r="IO166" s="35"/>
      <c r="IP166" s="35"/>
      <c r="IQ166" s="35"/>
      <c r="IR166" s="35"/>
      <c r="IS166" s="35"/>
      <c r="IT166" s="35"/>
      <c r="IU166" s="35"/>
      <c r="IV166" s="35"/>
      <c r="IW166" s="35"/>
      <c r="IX166" s="35"/>
      <c r="IY166" s="35"/>
      <c r="IZ166" s="35"/>
      <c r="JA166" s="35"/>
      <c r="JB166" s="35"/>
      <c r="JC166" s="35"/>
      <c r="JD166" s="35"/>
      <c r="JE166" s="35"/>
      <c r="JF166" s="35"/>
      <c r="JG166" s="35"/>
      <c r="JH166" s="35"/>
      <c r="JI166" s="35"/>
      <c r="JJ166" s="35"/>
      <c r="JK166" s="35"/>
      <c r="JL166" s="35"/>
      <c r="JM166" s="35"/>
      <c r="JN166" s="35"/>
      <c r="JO166" s="35"/>
      <c r="JP166" s="35"/>
      <c r="JQ166" s="35"/>
      <c r="JR166" s="35"/>
      <c r="JS166" s="35"/>
      <c r="JT166" s="35"/>
      <c r="JU166" s="35"/>
      <c r="JV166" s="35"/>
      <c r="JW166" s="35"/>
      <c r="JX166" s="35"/>
      <c r="JY166" s="35"/>
      <c r="JZ166" s="35"/>
      <c r="KA166" s="35"/>
      <c r="KB166" s="35"/>
      <c r="KC166" s="35"/>
      <c r="KD166" s="35"/>
      <c r="KE166" s="35"/>
      <c r="KF166" s="35"/>
      <c r="KG166" s="35"/>
      <c r="KH166" s="35"/>
      <c r="KI166" s="35"/>
      <c r="KJ166" s="35"/>
      <c r="KK166" s="35"/>
      <c r="KL166" s="35"/>
      <c r="KM166" s="35"/>
      <c r="KN166" s="35"/>
      <c r="KO166" s="35"/>
      <c r="KP166" s="35"/>
      <c r="KQ166" s="35"/>
      <c r="KR166" s="35"/>
      <c r="KS166" s="35"/>
      <c r="KT166" s="35"/>
      <c r="KU166" s="35"/>
      <c r="KV166" s="35"/>
      <c r="KW166" s="35"/>
      <c r="KX166" s="35"/>
      <c r="KY166" s="35"/>
      <c r="KZ166" s="35"/>
      <c r="LA166" s="35"/>
      <c r="LB166" s="35"/>
      <c r="LC166" s="35"/>
      <c r="LD166" s="35"/>
      <c r="LE166" s="35"/>
      <c r="LF166" s="35"/>
      <c r="LG166" s="35"/>
      <c r="LH166" s="35"/>
      <c r="LI166" s="35"/>
      <c r="LJ166" s="35"/>
      <c r="LK166" s="35"/>
      <c r="LL166" s="35"/>
      <c r="LM166" s="35"/>
      <c r="LN166" s="35"/>
      <c r="LO166" s="35"/>
      <c r="LP166" s="35"/>
      <c r="LQ166" s="35"/>
      <c r="LR166" s="35"/>
      <c r="LS166" s="35"/>
      <c r="LT166" s="35"/>
      <c r="LU166" s="35"/>
      <c r="LV166" s="35"/>
      <c r="LW166" s="35"/>
      <c r="LX166" s="35"/>
      <c r="LY166" s="35"/>
      <c r="LZ166" s="35"/>
      <c r="MA166" s="35"/>
      <c r="MB166" s="35"/>
      <c r="MC166" s="35"/>
      <c r="MD166" s="35"/>
      <c r="ME166" s="35"/>
      <c r="MF166" s="35"/>
      <c r="MG166" s="35"/>
      <c r="MH166" s="35"/>
      <c r="MI166" s="35"/>
      <c r="MJ166" s="35"/>
      <c r="MK166" s="35"/>
      <c r="ML166" s="35"/>
      <c r="MM166" s="35"/>
      <c r="MN166" s="35"/>
      <c r="MO166" s="35"/>
      <c r="MP166" s="35"/>
      <c r="MQ166" s="35"/>
      <c r="MR166" s="35"/>
      <c r="MS166" s="35"/>
      <c r="MT166" s="35"/>
      <c r="MU166" s="35"/>
      <c r="MV166" s="35"/>
      <c r="MW166" s="35"/>
      <c r="MX166" s="35"/>
      <c r="MY166" s="35"/>
      <c r="MZ166" s="35"/>
      <c r="NA166" s="35"/>
      <c r="NB166" s="35"/>
      <c r="NC166" s="35"/>
      <c r="ND166" s="35"/>
      <c r="NE166" s="35"/>
      <c r="NF166" s="35"/>
      <c r="NG166" s="35"/>
      <c r="NH166" s="35"/>
      <c r="NI166" s="35"/>
      <c r="NJ166" s="35"/>
      <c r="NK166" s="35"/>
      <c r="NL166" s="35"/>
      <c r="NM166" s="35"/>
      <c r="NN166" s="35"/>
      <c r="NO166" s="35"/>
      <c r="NP166" s="35"/>
      <c r="NQ166" s="35"/>
      <c r="NR166" s="35"/>
      <c r="NS166" s="35"/>
      <c r="NT166" s="35">
        <v>2.7</v>
      </c>
      <c r="NU166" s="35"/>
      <c r="NV166" s="35"/>
      <c r="NW166" s="35"/>
      <c r="NX166" s="35"/>
      <c r="NY166" s="35"/>
      <c r="NZ166" s="35"/>
      <c r="OA166" s="35"/>
      <c r="OB166" s="35"/>
      <c r="OC166" s="35"/>
      <c r="OD166" s="35"/>
      <c r="OE166" s="35"/>
      <c r="OF166" s="35"/>
      <c r="OG166" s="35"/>
      <c r="OH166" s="35"/>
      <c r="OI166" s="35"/>
      <c r="OJ166" s="35"/>
      <c r="OK166" s="35"/>
      <c r="OL166" s="35"/>
      <c r="OM166" s="35"/>
      <c r="ON166" s="35"/>
      <c r="OO166" s="35"/>
      <c r="OP166" s="35"/>
      <c r="OQ166" s="35"/>
      <c r="OR166" s="35"/>
      <c r="OS166" s="35"/>
      <c r="OT166" s="35"/>
      <c r="OU166" s="35"/>
      <c r="OV166" s="35"/>
      <c r="OW166" s="35"/>
      <c r="OX166" s="35"/>
      <c r="OY166" s="35"/>
      <c r="OZ166" s="35"/>
      <c r="PA166" s="35"/>
      <c r="PB166" s="35"/>
      <c r="PC166" s="35"/>
      <c r="PD166" s="35"/>
      <c r="PE166" s="35"/>
      <c r="PF166" s="35"/>
      <c r="PG166" s="35"/>
      <c r="PH166" s="35"/>
      <c r="PI166" s="35"/>
      <c r="PJ166" s="35"/>
      <c r="PK166" s="35"/>
      <c r="PL166" s="35"/>
      <c r="PM166" s="35"/>
      <c r="PN166" s="35"/>
      <c r="PO166" s="35"/>
      <c r="PP166" s="35"/>
      <c r="PQ166" s="35"/>
      <c r="PR166" s="35"/>
      <c r="PS166" s="35"/>
      <c r="PT166" s="35"/>
      <c r="PU166" s="35"/>
      <c r="PV166" s="35"/>
      <c r="PW166" s="35"/>
      <c r="PX166" s="35"/>
      <c r="PY166" s="35"/>
      <c r="PZ166" s="35"/>
      <c r="QA166" s="35"/>
      <c r="QB166" s="35"/>
      <c r="QC166" s="35"/>
      <c r="QD166" s="35"/>
      <c r="QE166" s="35"/>
      <c r="QF166" s="35"/>
      <c r="QG166" s="35"/>
      <c r="QH166" s="35"/>
      <c r="QI166" s="35"/>
      <c r="QJ166" s="35"/>
      <c r="QK166" s="35"/>
      <c r="QL166" s="35"/>
      <c r="QM166" s="35"/>
      <c r="QN166" s="35"/>
      <c r="QO166" s="35"/>
      <c r="QP166" s="35"/>
      <c r="QQ166" s="35"/>
      <c r="QR166" s="35"/>
      <c r="QS166" s="35"/>
      <c r="QT166" s="35"/>
      <c r="QU166" s="35"/>
      <c r="QV166" s="35"/>
      <c r="QW166" s="35"/>
      <c r="QX166" s="35"/>
      <c r="QY166" s="35"/>
      <c r="QZ166" s="35"/>
      <c r="RA166" s="35"/>
      <c r="RB166" s="35"/>
      <c r="RC166" s="35"/>
      <c r="RD166" s="35"/>
      <c r="RE166" s="35"/>
      <c r="RF166" s="35"/>
      <c r="RG166" s="35"/>
      <c r="RH166" s="35"/>
      <c r="RI166" s="35"/>
      <c r="RJ166" s="35"/>
      <c r="RK166" s="35"/>
      <c r="RL166" s="35"/>
      <c r="RM166" s="35"/>
      <c r="RN166" s="35"/>
      <c r="RO166" s="35"/>
      <c r="RP166" s="35"/>
      <c r="RQ166" s="35"/>
      <c r="RR166" s="35"/>
      <c r="RS166" s="35"/>
      <c r="RT166" s="35"/>
      <c r="RU166" s="35"/>
      <c r="RV166" s="35"/>
      <c r="RW166" s="35"/>
      <c r="RX166" s="35"/>
      <c r="RY166" s="35"/>
      <c r="RZ166" s="35"/>
      <c r="SA166" s="35"/>
      <c r="SB166" s="35"/>
      <c r="SC166" s="35"/>
      <c r="SD166" s="35"/>
      <c r="SE166" s="35"/>
      <c r="SF166" s="35"/>
      <c r="SG166" s="35"/>
      <c r="SH166" s="35"/>
      <c r="SI166" s="35"/>
      <c r="SJ166" s="35"/>
      <c r="SK166" s="35"/>
      <c r="SL166" s="35"/>
      <c r="SM166" s="35"/>
      <c r="SN166" s="35"/>
      <c r="SO166" s="35"/>
      <c r="SP166" s="35"/>
      <c r="SQ166" s="35"/>
      <c r="SR166" s="35"/>
      <c r="SS166" s="35"/>
      <c r="ST166" s="35"/>
      <c r="SU166" s="35"/>
      <c r="SV166" s="35"/>
      <c r="SW166" s="35"/>
      <c r="SX166" s="35"/>
      <c r="SY166" s="35"/>
      <c r="SZ166" s="35"/>
      <c r="TA166" s="35"/>
      <c r="TB166" s="35"/>
      <c r="TC166" s="35"/>
      <c r="TD166" s="35"/>
      <c r="TE166" s="35"/>
      <c r="TF166" s="35"/>
      <c r="TG166" s="35"/>
      <c r="TH166" s="35"/>
      <c r="TI166" s="35"/>
      <c r="TJ166" s="35"/>
      <c r="TK166" s="35"/>
      <c r="TL166" s="35"/>
      <c r="TM166" s="35"/>
      <c r="TN166" s="35"/>
      <c r="TO166" s="35"/>
      <c r="TP166" s="35"/>
      <c r="TQ166" s="35"/>
      <c r="TR166" s="35"/>
      <c r="TS166" s="35"/>
      <c r="TT166" s="35"/>
      <c r="TU166" s="35"/>
      <c r="TV166" s="35"/>
      <c r="TW166" s="35"/>
      <c r="TX166" s="35"/>
      <c r="TY166" s="35"/>
      <c r="TZ166" s="35"/>
      <c r="UA166" s="35"/>
      <c r="UB166" s="35"/>
      <c r="UC166" s="35"/>
      <c r="UD166" s="35"/>
      <c r="UE166" s="35"/>
      <c r="UF166" s="35"/>
      <c r="UG166" s="35"/>
      <c r="UH166" s="35"/>
      <c r="UI166" s="35"/>
      <c r="UJ166" s="35"/>
      <c r="UK166" s="35"/>
      <c r="UL166" s="35"/>
      <c r="UM166" s="35"/>
      <c r="UN166" s="35"/>
      <c r="UO166" s="35"/>
      <c r="UP166" s="35"/>
      <c r="UQ166" s="35"/>
      <c r="UR166" s="35"/>
      <c r="US166" s="35"/>
      <c r="UT166" s="35"/>
      <c r="UU166" s="35"/>
      <c r="UV166" s="35"/>
      <c r="UW166" s="35"/>
      <c r="UX166" s="35"/>
      <c r="UY166" s="35"/>
      <c r="UZ166" s="35"/>
      <c r="VA166" s="35"/>
      <c r="VB166" s="35"/>
      <c r="VC166" s="35"/>
      <c r="VD166" s="35"/>
      <c r="VE166" s="35"/>
      <c r="VF166" s="35"/>
      <c r="VG166" s="35"/>
      <c r="VH166" s="35"/>
      <c r="VI166" s="35"/>
      <c r="VJ166" s="35"/>
      <c r="VK166" s="35"/>
      <c r="VL166" s="35"/>
      <c r="VM166" s="35"/>
      <c r="VN166" s="35"/>
      <c r="VO166" s="35"/>
      <c r="VP166" s="35"/>
      <c r="VQ166" s="35"/>
      <c r="VR166" s="35"/>
      <c r="VS166" s="35"/>
      <c r="VT166" s="35"/>
      <c r="VU166" s="35"/>
      <c r="VV166" s="35"/>
      <c r="VW166" s="35"/>
      <c r="VX166" s="35"/>
      <c r="VY166" s="35"/>
      <c r="VZ166" s="35"/>
      <c r="WA166" s="35"/>
      <c r="WB166" s="35"/>
      <c r="WC166" s="35"/>
      <c r="WD166" s="35"/>
      <c r="WE166" s="35"/>
      <c r="WF166" s="35"/>
      <c r="WG166" s="35"/>
      <c r="WH166" s="35"/>
      <c r="WI166" s="35"/>
      <c r="WJ166" s="35"/>
      <c r="WK166" s="35"/>
      <c r="WL166" s="35"/>
      <c r="WM166" s="35"/>
      <c r="WN166" s="35"/>
      <c r="WO166" s="35"/>
      <c r="WP166" s="35"/>
      <c r="WQ166" s="35"/>
      <c r="WR166" s="35"/>
      <c r="WS166" s="35"/>
      <c r="WT166" s="35"/>
      <c r="WU166" s="35"/>
      <c r="WV166" s="35"/>
      <c r="WW166" s="35"/>
      <c r="WX166" s="35"/>
      <c r="WY166" s="35"/>
      <c r="WZ166" s="35"/>
      <c r="XA166" s="35"/>
      <c r="XB166" s="35"/>
      <c r="XC166" s="35"/>
      <c r="XD166" s="35"/>
      <c r="XE166" s="35"/>
      <c r="XF166" s="35"/>
      <c r="XG166" s="35"/>
      <c r="XH166" s="35"/>
      <c r="XI166" s="35"/>
      <c r="XJ166" s="35"/>
      <c r="XK166" s="35"/>
      <c r="XL166" s="35"/>
      <c r="XM166" s="35"/>
      <c r="XN166" s="35"/>
      <c r="XO166" s="35"/>
      <c r="XP166" s="35"/>
      <c r="XQ166" s="35"/>
      <c r="XR166" s="35"/>
      <c r="XS166" s="35"/>
      <c r="XT166" s="35"/>
      <c r="XU166" s="35"/>
      <c r="XV166" s="35"/>
      <c r="XW166" s="35"/>
      <c r="XX166" s="35"/>
      <c r="XY166" s="35"/>
      <c r="XZ166" s="35"/>
      <c r="YA166" s="35"/>
      <c r="YB166" s="35"/>
      <c r="YC166" s="35"/>
      <c r="YD166" s="35"/>
      <c r="YE166" s="35"/>
      <c r="YF166" s="35"/>
      <c r="YG166" s="35"/>
      <c r="YH166" s="35"/>
      <c r="YI166" s="35"/>
      <c r="YJ166" s="35"/>
      <c r="YK166" s="35"/>
      <c r="YL166" s="35"/>
      <c r="YM166" s="35"/>
      <c r="YN166" s="35"/>
      <c r="YO166" s="35"/>
      <c r="YP166" s="35"/>
      <c r="YQ166" s="35"/>
      <c r="YR166" s="35"/>
      <c r="YS166" s="35"/>
      <c r="YT166" s="35"/>
      <c r="YU166" s="35"/>
      <c r="YV166" s="35"/>
      <c r="YW166" s="35"/>
      <c r="YX166" s="35"/>
      <c r="YY166" s="35"/>
      <c r="YZ166" s="35"/>
      <c r="ZA166" s="35"/>
      <c r="ZB166" s="35"/>
      <c r="ZC166" s="35"/>
      <c r="ZD166" s="35"/>
      <c r="ZE166" s="35"/>
      <c r="ZF166" s="35"/>
      <c r="ZG166" s="35"/>
      <c r="ZH166" s="35"/>
      <c r="ZI166" s="35"/>
      <c r="ZJ166" s="35"/>
      <c r="ZK166" s="35"/>
      <c r="ZL166" s="35"/>
      <c r="ZM166" s="35"/>
      <c r="ZN166" s="35"/>
      <c r="ZO166" s="35"/>
      <c r="ZP166" s="35"/>
      <c r="ZQ166" s="35"/>
      <c r="ZR166" s="35"/>
      <c r="ZS166" s="35"/>
      <c r="ZT166" s="35"/>
      <c r="ZU166" s="35"/>
      <c r="ZV166" s="35"/>
      <c r="ZW166" s="35"/>
      <c r="ZX166" s="35"/>
      <c r="ZY166" s="35"/>
      <c r="ZZ166" s="35"/>
      <c r="AAA166" s="35"/>
      <c r="AAB166" s="35"/>
      <c r="AAC166" s="35">
        <v>2.7</v>
      </c>
      <c r="AAD166" s="35"/>
      <c r="AAE166" s="35"/>
      <c r="AAF166" s="35"/>
      <c r="AAG166" s="35"/>
      <c r="AAH166" s="35"/>
      <c r="AAI166" s="35"/>
      <c r="AAJ166" s="35"/>
      <c r="AAK166" s="35"/>
      <c r="AAL166" s="35"/>
      <c r="AAM166" s="35"/>
      <c r="AAN166" s="35"/>
      <c r="AAO166" s="35"/>
      <c r="AAP166" s="35"/>
      <c r="AAQ166" s="35"/>
      <c r="AAR166" s="35"/>
      <c r="AAS166" s="35"/>
      <c r="AAT166" s="35"/>
      <c r="AAU166" s="35"/>
      <c r="AAV166" s="35"/>
      <c r="AAW166" s="35"/>
      <c r="AAX166" s="35"/>
      <c r="AAY166" s="35"/>
      <c r="AAZ166" s="35">
        <v>5.4</v>
      </c>
      <c r="ABA166" s="35"/>
      <c r="ABB166" s="35"/>
      <c r="ABC166" s="35"/>
      <c r="ABD166" s="35"/>
      <c r="ABE166" s="35"/>
      <c r="ABF166" s="35"/>
      <c r="ABG166" s="35">
        <v>5.4</v>
      </c>
      <c r="ABH166" s="35"/>
      <c r="ABI166" s="35"/>
      <c r="ABJ166" s="35"/>
      <c r="ABK166" s="35"/>
      <c r="ABL166" s="35"/>
      <c r="ABM166" s="35"/>
      <c r="ABN166" s="35"/>
      <c r="ABO166" s="35"/>
      <c r="ABP166" s="35"/>
      <c r="ABQ166" s="35"/>
      <c r="ABR166" s="35"/>
      <c r="ABS166" s="35"/>
      <c r="ABT166" s="35"/>
      <c r="ABU166" s="35"/>
      <c r="ABV166" s="35"/>
      <c r="ABW166" s="35"/>
      <c r="ABX166" s="35"/>
      <c r="ABY166" s="35"/>
      <c r="ABZ166" s="35"/>
      <c r="ACA166" s="35"/>
      <c r="ACB166" s="35"/>
      <c r="ACC166" s="35"/>
      <c r="ACD166" s="35"/>
      <c r="ACE166" s="35"/>
      <c r="ACF166" s="35"/>
      <c r="ACG166" s="35"/>
      <c r="ACH166" s="35"/>
      <c r="ACI166" s="35"/>
      <c r="ACJ166" s="35"/>
      <c r="ACK166" s="35"/>
      <c r="ACL166" s="35"/>
      <c r="ACM166" s="35"/>
      <c r="ACN166" s="35"/>
      <c r="ACO166" s="35"/>
      <c r="ACP166" s="35"/>
      <c r="ACQ166" s="35"/>
      <c r="ACR166" s="35"/>
      <c r="ACS166" s="35"/>
      <c r="ACT166" s="35"/>
      <c r="ACU166" s="35"/>
      <c r="ACV166" s="35"/>
      <c r="ACW166" s="35"/>
      <c r="ACX166" s="35"/>
      <c r="ACY166" s="35"/>
      <c r="ACZ166" s="35"/>
      <c r="ADA166" s="35"/>
      <c r="ADB166" s="35"/>
      <c r="ADC166" s="35"/>
      <c r="ADD166" s="35"/>
      <c r="ADE166" s="35"/>
      <c r="ADF166" s="35"/>
      <c r="ADG166" s="35"/>
      <c r="ADH166" s="35"/>
      <c r="ADI166" s="35"/>
      <c r="ADJ166" s="35"/>
      <c r="ADK166" s="35"/>
      <c r="ADL166" s="35"/>
      <c r="ADM166" s="35"/>
      <c r="ADN166" s="35"/>
      <c r="ADO166" s="35"/>
      <c r="ADP166" s="35"/>
      <c r="ADQ166" s="35"/>
      <c r="ADR166" s="35"/>
      <c r="ADS166" s="35"/>
      <c r="ADT166" s="35"/>
      <c r="ADU166" s="35"/>
      <c r="ADV166" s="35"/>
      <c r="ADW166" s="35"/>
      <c r="ADX166" s="35"/>
      <c r="ADY166" s="26">
        <f t="shared" si="7"/>
        <v>0</v>
      </c>
      <c r="ADZ166" s="5"/>
    </row>
    <row r="167" spans="1:806" s="33" customFormat="1" x14ac:dyDescent="0.2">
      <c r="A167" s="38" t="s">
        <v>142</v>
      </c>
      <c r="B167" s="65">
        <f t="shared" si="6"/>
        <v>9</v>
      </c>
      <c r="C167" s="57">
        <v>9</v>
      </c>
      <c r="D167" s="60">
        <v>44781</v>
      </c>
      <c r="E167" s="67">
        <v>35.119999999999997</v>
      </c>
      <c r="F167" s="67">
        <f t="shared" si="5"/>
        <v>316.08</v>
      </c>
      <c r="G167" s="6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15"/>
      <c r="BF167" s="15"/>
      <c r="BG167" s="136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  <c r="BV167" s="35"/>
      <c r="BW167" s="35"/>
      <c r="BX167" s="35"/>
      <c r="BY167" s="35"/>
      <c r="BZ167" s="35"/>
      <c r="CA167" s="35"/>
      <c r="CB167" s="35"/>
      <c r="CC167" s="35"/>
      <c r="CD167" s="35"/>
      <c r="CE167" s="35"/>
      <c r="CF167" s="35"/>
      <c r="CG167" s="35"/>
      <c r="CH167" s="35"/>
      <c r="CI167" s="35"/>
      <c r="CJ167" s="35"/>
      <c r="CK167" s="35"/>
      <c r="CL167" s="35"/>
      <c r="CM167" s="35"/>
      <c r="CN167" s="35"/>
      <c r="CO167" s="35"/>
      <c r="CP167" s="35"/>
      <c r="CQ167" s="35"/>
      <c r="CR167" s="35"/>
      <c r="CS167" s="35"/>
      <c r="CT167" s="35"/>
      <c r="CU167" s="35"/>
      <c r="CV167" s="35"/>
      <c r="CW167" s="35"/>
      <c r="CX167" s="35"/>
      <c r="CY167" s="35"/>
      <c r="CZ167" s="35"/>
      <c r="DA167" s="35"/>
      <c r="DB167" s="35"/>
      <c r="DC167" s="35"/>
      <c r="DD167" s="35"/>
      <c r="DE167" s="35"/>
      <c r="DF167" s="35"/>
      <c r="DG167" s="35"/>
      <c r="DH167" s="35"/>
      <c r="DI167" s="35"/>
      <c r="DJ167" s="35"/>
      <c r="DK167" s="35"/>
      <c r="DL167" s="35"/>
      <c r="DM167" s="35"/>
      <c r="DN167" s="35"/>
      <c r="DO167" s="35"/>
      <c r="DP167" s="35"/>
      <c r="DQ167" s="35"/>
      <c r="DR167" s="35"/>
      <c r="DS167" s="35"/>
      <c r="DT167" s="35"/>
      <c r="DU167" s="35"/>
      <c r="DV167" s="35"/>
      <c r="DW167" s="35"/>
      <c r="DX167" s="35"/>
      <c r="DY167" s="35"/>
      <c r="DZ167" s="35"/>
      <c r="EA167" s="35"/>
      <c r="EB167" s="35"/>
      <c r="EC167" s="35"/>
      <c r="ED167" s="35"/>
      <c r="EE167" s="35"/>
      <c r="EF167" s="35"/>
      <c r="EG167" s="35"/>
      <c r="EH167" s="35"/>
      <c r="EI167" s="35"/>
      <c r="EJ167" s="35"/>
      <c r="EK167" s="35"/>
      <c r="EL167" s="35"/>
      <c r="EM167" s="35"/>
      <c r="EN167" s="35"/>
      <c r="EO167" s="35"/>
      <c r="EP167" s="35"/>
      <c r="EQ167" s="35"/>
      <c r="ER167" s="35"/>
      <c r="ES167" s="35"/>
      <c r="ET167" s="35"/>
      <c r="EU167" s="35"/>
      <c r="EV167" s="35"/>
      <c r="EW167" s="35"/>
      <c r="EX167" s="35"/>
      <c r="EY167" s="35"/>
      <c r="EZ167" s="35"/>
      <c r="FA167" s="35"/>
      <c r="FB167" s="35"/>
      <c r="FC167" s="35"/>
      <c r="FD167" s="35"/>
      <c r="FE167" s="35"/>
      <c r="FF167" s="35"/>
      <c r="FG167" s="35"/>
      <c r="FH167" s="35"/>
      <c r="FI167" s="35"/>
      <c r="FJ167" s="35"/>
      <c r="FK167" s="35"/>
      <c r="FL167" s="35"/>
      <c r="FM167" s="35"/>
      <c r="FN167" s="35"/>
      <c r="FO167" s="35"/>
      <c r="FP167" s="35"/>
      <c r="FQ167" s="35"/>
      <c r="FR167" s="35"/>
      <c r="FS167" s="35"/>
      <c r="FT167" s="35"/>
      <c r="FU167" s="35"/>
      <c r="FV167" s="35"/>
      <c r="FW167" s="35"/>
      <c r="FX167" s="35"/>
      <c r="FY167" s="35"/>
      <c r="FZ167" s="35"/>
      <c r="GA167" s="35"/>
      <c r="GB167" s="35"/>
      <c r="GC167" s="35"/>
      <c r="GD167" s="35"/>
      <c r="GE167" s="35"/>
      <c r="GF167" s="35"/>
      <c r="GG167" s="35"/>
      <c r="GH167" s="35"/>
      <c r="GI167" s="35"/>
      <c r="GJ167" s="35"/>
      <c r="GK167" s="35"/>
      <c r="GL167" s="35"/>
      <c r="GM167" s="35"/>
      <c r="GN167" s="35"/>
      <c r="GO167" s="35"/>
      <c r="GP167" s="35"/>
      <c r="GQ167" s="35"/>
      <c r="GR167" s="35"/>
      <c r="GS167" s="35"/>
      <c r="GT167" s="35"/>
      <c r="GU167" s="35"/>
      <c r="GV167" s="35"/>
      <c r="GW167" s="35"/>
      <c r="GX167" s="35"/>
      <c r="GY167" s="35"/>
      <c r="GZ167" s="35"/>
      <c r="HA167" s="35"/>
      <c r="HB167" s="35"/>
      <c r="HC167" s="35"/>
      <c r="HD167" s="35"/>
      <c r="HE167" s="35"/>
      <c r="HF167" s="35"/>
      <c r="HG167" s="35"/>
      <c r="HH167" s="35"/>
      <c r="HI167" s="35"/>
      <c r="HJ167" s="35"/>
      <c r="HK167" s="35"/>
      <c r="HL167" s="35"/>
      <c r="HM167" s="35"/>
      <c r="HN167" s="35"/>
      <c r="HO167" s="35"/>
      <c r="HP167" s="35"/>
      <c r="HQ167" s="35"/>
      <c r="HR167" s="35"/>
      <c r="HS167" s="35"/>
      <c r="HT167" s="35"/>
      <c r="HU167" s="35"/>
      <c r="HV167" s="35"/>
      <c r="HW167" s="35"/>
      <c r="HX167" s="35"/>
      <c r="HY167" s="35"/>
      <c r="HZ167" s="35"/>
      <c r="IA167" s="35"/>
      <c r="IB167" s="35"/>
      <c r="IC167" s="35"/>
      <c r="ID167" s="35"/>
      <c r="IE167" s="35"/>
      <c r="IF167" s="35"/>
      <c r="IG167" s="35"/>
      <c r="IH167" s="35"/>
      <c r="II167" s="35"/>
      <c r="IJ167" s="35"/>
      <c r="IK167" s="35"/>
      <c r="IL167" s="35"/>
      <c r="IM167" s="35"/>
      <c r="IN167" s="35"/>
      <c r="IO167" s="35"/>
      <c r="IP167" s="35"/>
      <c r="IQ167" s="35"/>
      <c r="IR167" s="35"/>
      <c r="IS167" s="35"/>
      <c r="IT167" s="35"/>
      <c r="IU167" s="35"/>
      <c r="IV167" s="35"/>
      <c r="IW167" s="35"/>
      <c r="IX167" s="35"/>
      <c r="IY167" s="35"/>
      <c r="IZ167" s="35"/>
      <c r="JA167" s="35"/>
      <c r="JB167" s="35"/>
      <c r="JC167" s="35"/>
      <c r="JD167" s="35"/>
      <c r="JE167" s="35"/>
      <c r="JF167" s="35"/>
      <c r="JG167" s="35"/>
      <c r="JH167" s="35"/>
      <c r="JI167" s="35"/>
      <c r="JJ167" s="35"/>
      <c r="JK167" s="35"/>
      <c r="JL167" s="35"/>
      <c r="JM167" s="35"/>
      <c r="JN167" s="35"/>
      <c r="JO167" s="35"/>
      <c r="JP167" s="35"/>
      <c r="JQ167" s="35"/>
      <c r="JR167" s="35"/>
      <c r="JS167" s="35"/>
      <c r="JT167" s="35"/>
      <c r="JU167" s="35"/>
      <c r="JV167" s="35"/>
      <c r="JW167" s="35"/>
      <c r="JX167" s="35"/>
      <c r="JY167" s="35"/>
      <c r="JZ167" s="35"/>
      <c r="KA167" s="35"/>
      <c r="KB167" s="35"/>
      <c r="KC167" s="35"/>
      <c r="KD167" s="35"/>
      <c r="KE167" s="35"/>
      <c r="KF167" s="35"/>
      <c r="KG167" s="35"/>
      <c r="KH167" s="35"/>
      <c r="KI167" s="35"/>
      <c r="KJ167" s="35"/>
      <c r="KK167" s="35"/>
      <c r="KL167" s="35"/>
      <c r="KM167" s="35"/>
      <c r="KN167" s="35"/>
      <c r="KO167" s="35"/>
      <c r="KP167" s="35"/>
      <c r="KQ167" s="35"/>
      <c r="KR167" s="35"/>
      <c r="KS167" s="35"/>
      <c r="KT167" s="35"/>
      <c r="KU167" s="35"/>
      <c r="KV167" s="35"/>
      <c r="KW167" s="35"/>
      <c r="KX167" s="35"/>
      <c r="KY167" s="35"/>
      <c r="KZ167" s="35"/>
      <c r="LA167" s="35"/>
      <c r="LB167" s="35"/>
      <c r="LC167" s="35"/>
      <c r="LD167" s="35"/>
      <c r="LE167" s="35"/>
      <c r="LF167" s="35"/>
      <c r="LG167" s="35"/>
      <c r="LH167" s="35"/>
      <c r="LI167" s="35"/>
      <c r="LJ167" s="35"/>
      <c r="LK167" s="35"/>
      <c r="LL167" s="35"/>
      <c r="LM167" s="35"/>
      <c r="LN167" s="35"/>
      <c r="LO167" s="35"/>
      <c r="LP167" s="35"/>
      <c r="LQ167" s="35"/>
      <c r="LR167" s="35"/>
      <c r="LS167" s="35"/>
      <c r="LT167" s="35"/>
      <c r="LU167" s="35"/>
      <c r="LV167" s="35"/>
      <c r="LW167" s="35"/>
      <c r="LX167" s="35"/>
      <c r="LY167" s="35"/>
      <c r="LZ167" s="35"/>
      <c r="MA167" s="35"/>
      <c r="MB167" s="35"/>
      <c r="MC167" s="35"/>
      <c r="MD167" s="35"/>
      <c r="ME167" s="35"/>
      <c r="MF167" s="35"/>
      <c r="MG167" s="35"/>
      <c r="MH167" s="35"/>
      <c r="MI167" s="35"/>
      <c r="MJ167" s="35"/>
      <c r="MK167" s="35"/>
      <c r="ML167" s="35"/>
      <c r="MM167" s="35"/>
      <c r="MN167" s="35"/>
      <c r="MO167" s="35"/>
      <c r="MP167" s="35"/>
      <c r="MQ167" s="35"/>
      <c r="MR167" s="35"/>
      <c r="MS167" s="35"/>
      <c r="MT167" s="35"/>
      <c r="MU167" s="35"/>
      <c r="MV167" s="35"/>
      <c r="MW167" s="35"/>
      <c r="MX167" s="35"/>
      <c r="MY167" s="35"/>
      <c r="MZ167" s="35"/>
      <c r="NA167" s="35"/>
      <c r="NB167" s="35"/>
      <c r="NC167" s="35"/>
      <c r="ND167" s="35"/>
      <c r="NE167" s="35"/>
      <c r="NF167" s="35"/>
      <c r="NG167" s="35"/>
      <c r="NH167" s="35"/>
      <c r="NI167" s="35"/>
      <c r="NJ167" s="35"/>
      <c r="NK167" s="35"/>
      <c r="NL167" s="35"/>
      <c r="NM167" s="35"/>
      <c r="NN167" s="35"/>
      <c r="NO167" s="35"/>
      <c r="NP167" s="35"/>
      <c r="NQ167" s="35"/>
      <c r="NR167" s="35"/>
      <c r="NS167" s="35"/>
      <c r="NT167" s="35"/>
      <c r="NU167" s="35"/>
      <c r="NV167" s="35"/>
      <c r="NW167" s="35"/>
      <c r="NX167" s="35"/>
      <c r="NY167" s="35"/>
      <c r="NZ167" s="35"/>
      <c r="OA167" s="35"/>
      <c r="OB167" s="35"/>
      <c r="OC167" s="35"/>
      <c r="OD167" s="35"/>
      <c r="OE167" s="35"/>
      <c r="OF167" s="35"/>
      <c r="OG167" s="35"/>
      <c r="OH167" s="35"/>
      <c r="OI167" s="35"/>
      <c r="OJ167" s="35"/>
      <c r="OK167" s="35"/>
      <c r="OL167" s="35"/>
      <c r="OM167" s="35">
        <v>9</v>
      </c>
      <c r="ON167" s="35"/>
      <c r="OO167" s="35"/>
      <c r="OP167" s="35"/>
      <c r="OQ167" s="35"/>
      <c r="OR167" s="35"/>
      <c r="OS167" s="35"/>
      <c r="OT167" s="35"/>
      <c r="OU167" s="35"/>
      <c r="OV167" s="35"/>
      <c r="OW167" s="35"/>
      <c r="OX167" s="35"/>
      <c r="OY167" s="35"/>
      <c r="OZ167" s="35"/>
      <c r="PA167" s="35"/>
      <c r="PB167" s="35"/>
      <c r="PC167" s="35"/>
      <c r="PD167" s="35"/>
      <c r="PE167" s="35"/>
      <c r="PF167" s="35"/>
      <c r="PG167" s="35"/>
      <c r="PH167" s="35"/>
      <c r="PI167" s="35"/>
      <c r="PJ167" s="35"/>
      <c r="PK167" s="35"/>
      <c r="PL167" s="35"/>
      <c r="PM167" s="35"/>
      <c r="PN167" s="35"/>
      <c r="PO167" s="35"/>
      <c r="PP167" s="35"/>
      <c r="PQ167" s="35"/>
      <c r="PR167" s="35"/>
      <c r="PS167" s="35"/>
      <c r="PT167" s="35"/>
      <c r="PU167" s="35"/>
      <c r="PV167" s="35"/>
      <c r="PW167" s="35"/>
      <c r="PX167" s="35"/>
      <c r="PY167" s="35"/>
      <c r="PZ167" s="35"/>
      <c r="QA167" s="35"/>
      <c r="QB167" s="35"/>
      <c r="QC167" s="35"/>
      <c r="QD167" s="35"/>
      <c r="QE167" s="35"/>
      <c r="QF167" s="35"/>
      <c r="QG167" s="35"/>
      <c r="QH167" s="35"/>
      <c r="QI167" s="35"/>
      <c r="QJ167" s="35"/>
      <c r="QK167" s="35"/>
      <c r="QL167" s="35"/>
      <c r="QM167" s="35"/>
      <c r="QN167" s="35"/>
      <c r="QO167" s="35"/>
      <c r="QP167" s="35"/>
      <c r="QQ167" s="35"/>
      <c r="QR167" s="35"/>
      <c r="QS167" s="35"/>
      <c r="QT167" s="35"/>
      <c r="QU167" s="35"/>
      <c r="QV167" s="35"/>
      <c r="QW167" s="35"/>
      <c r="QX167" s="35"/>
      <c r="QY167" s="35"/>
      <c r="QZ167" s="35"/>
      <c r="RA167" s="35"/>
      <c r="RB167" s="35"/>
      <c r="RC167" s="35"/>
      <c r="RD167" s="35"/>
      <c r="RE167" s="35"/>
      <c r="RF167" s="35"/>
      <c r="RG167" s="35"/>
      <c r="RH167" s="35"/>
      <c r="RI167" s="35"/>
      <c r="RJ167" s="35"/>
      <c r="RK167" s="35"/>
      <c r="RL167" s="35"/>
      <c r="RM167" s="35"/>
      <c r="RN167" s="35"/>
      <c r="RO167" s="35"/>
      <c r="RP167" s="35"/>
      <c r="RQ167" s="35"/>
      <c r="RR167" s="35"/>
      <c r="RS167" s="35"/>
      <c r="RT167" s="35"/>
      <c r="RU167" s="35"/>
      <c r="RV167" s="35"/>
      <c r="RW167" s="35"/>
      <c r="RX167" s="35"/>
      <c r="RY167" s="35"/>
      <c r="RZ167" s="35"/>
      <c r="SA167" s="35"/>
      <c r="SB167" s="35"/>
      <c r="SC167" s="35"/>
      <c r="SD167" s="35"/>
      <c r="SE167" s="35"/>
      <c r="SF167" s="35"/>
      <c r="SG167" s="35"/>
      <c r="SH167" s="35"/>
      <c r="SI167" s="35"/>
      <c r="SJ167" s="35"/>
      <c r="SK167" s="35"/>
      <c r="SL167" s="35"/>
      <c r="SM167" s="35"/>
      <c r="SN167" s="35"/>
      <c r="SO167" s="35"/>
      <c r="SP167" s="35"/>
      <c r="SQ167" s="35"/>
      <c r="SR167" s="35"/>
      <c r="SS167" s="35"/>
      <c r="ST167" s="35"/>
      <c r="SU167" s="35"/>
      <c r="SV167" s="35"/>
      <c r="SW167" s="35"/>
      <c r="SX167" s="35"/>
      <c r="SY167" s="35"/>
      <c r="SZ167" s="35"/>
      <c r="TA167" s="35"/>
      <c r="TB167" s="35"/>
      <c r="TC167" s="35"/>
      <c r="TD167" s="35"/>
      <c r="TE167" s="35"/>
      <c r="TF167" s="35"/>
      <c r="TG167" s="35"/>
      <c r="TH167" s="35"/>
      <c r="TI167" s="35"/>
      <c r="TJ167" s="35"/>
      <c r="TK167" s="35"/>
      <c r="TL167" s="35"/>
      <c r="TM167" s="35"/>
      <c r="TN167" s="35"/>
      <c r="TO167" s="35"/>
      <c r="TP167" s="35"/>
      <c r="TQ167" s="35"/>
      <c r="TR167" s="35"/>
      <c r="TS167" s="35"/>
      <c r="TT167" s="35"/>
      <c r="TU167" s="35"/>
      <c r="TV167" s="35"/>
      <c r="TW167" s="35"/>
      <c r="TX167" s="35"/>
      <c r="TY167" s="35"/>
      <c r="TZ167" s="35"/>
      <c r="UA167" s="35"/>
      <c r="UB167" s="35"/>
      <c r="UC167" s="35"/>
      <c r="UD167" s="35"/>
      <c r="UE167" s="35"/>
      <c r="UF167" s="35"/>
      <c r="UG167" s="35"/>
      <c r="UH167" s="35"/>
      <c r="UI167" s="35"/>
      <c r="UJ167" s="35"/>
      <c r="UK167" s="35"/>
      <c r="UL167" s="35"/>
      <c r="UM167" s="35"/>
      <c r="UN167" s="35"/>
      <c r="UO167" s="35"/>
      <c r="UP167" s="35"/>
      <c r="UQ167" s="35"/>
      <c r="UR167" s="35"/>
      <c r="US167" s="35"/>
      <c r="UT167" s="35"/>
      <c r="UU167" s="35"/>
      <c r="UV167" s="35"/>
      <c r="UW167" s="35"/>
      <c r="UX167" s="35"/>
      <c r="UY167" s="35"/>
      <c r="UZ167" s="35"/>
      <c r="VA167" s="35"/>
      <c r="VB167" s="35"/>
      <c r="VC167" s="35"/>
      <c r="VD167" s="35"/>
      <c r="VE167" s="35"/>
      <c r="VF167" s="35"/>
      <c r="VG167" s="35"/>
      <c r="VH167" s="35"/>
      <c r="VI167" s="35"/>
      <c r="VJ167" s="35"/>
      <c r="VK167" s="35"/>
      <c r="VL167" s="35"/>
      <c r="VM167" s="35"/>
      <c r="VN167" s="35"/>
      <c r="VO167" s="35"/>
      <c r="VP167" s="35"/>
      <c r="VQ167" s="35"/>
      <c r="VR167" s="35"/>
      <c r="VS167" s="35"/>
      <c r="VT167" s="35"/>
      <c r="VU167" s="35"/>
      <c r="VV167" s="35"/>
      <c r="VW167" s="35"/>
      <c r="VX167" s="35"/>
      <c r="VY167" s="35"/>
      <c r="VZ167" s="35"/>
      <c r="WA167" s="35"/>
      <c r="WB167" s="35"/>
      <c r="WC167" s="35"/>
      <c r="WD167" s="35"/>
      <c r="WE167" s="35"/>
      <c r="WF167" s="35"/>
      <c r="WG167" s="35"/>
      <c r="WH167" s="35"/>
      <c r="WI167" s="35"/>
      <c r="WJ167" s="35"/>
      <c r="WK167" s="35"/>
      <c r="WL167" s="35"/>
      <c r="WM167" s="35"/>
      <c r="WN167" s="35"/>
      <c r="WO167" s="35"/>
      <c r="WP167" s="35"/>
      <c r="WQ167" s="35"/>
      <c r="WR167" s="35"/>
      <c r="WS167" s="35"/>
      <c r="WT167" s="35"/>
      <c r="WU167" s="35"/>
      <c r="WV167" s="35"/>
      <c r="WW167" s="35"/>
      <c r="WX167" s="35"/>
      <c r="WY167" s="35"/>
      <c r="WZ167" s="35"/>
      <c r="XA167" s="35"/>
      <c r="XB167" s="35"/>
      <c r="XC167" s="35"/>
      <c r="XD167" s="35"/>
      <c r="XE167" s="35"/>
      <c r="XF167" s="35"/>
      <c r="XG167" s="35"/>
      <c r="XH167" s="35"/>
      <c r="XI167" s="35"/>
      <c r="XJ167" s="35"/>
      <c r="XK167" s="35"/>
      <c r="XL167" s="35"/>
      <c r="XM167" s="35"/>
      <c r="XN167" s="35"/>
      <c r="XO167" s="35"/>
      <c r="XP167" s="35"/>
      <c r="XQ167" s="35"/>
      <c r="XR167" s="35"/>
      <c r="XS167" s="35"/>
      <c r="XT167" s="35"/>
      <c r="XU167" s="35"/>
      <c r="XV167" s="35"/>
      <c r="XW167" s="35"/>
      <c r="XX167" s="35"/>
      <c r="XY167" s="35"/>
      <c r="XZ167" s="35"/>
      <c r="YA167" s="35"/>
      <c r="YB167" s="35"/>
      <c r="YC167" s="35"/>
      <c r="YD167" s="35"/>
      <c r="YE167" s="35"/>
      <c r="YF167" s="35"/>
      <c r="YG167" s="35"/>
      <c r="YH167" s="35"/>
      <c r="YI167" s="35"/>
      <c r="YJ167" s="35"/>
      <c r="YK167" s="35"/>
      <c r="YL167" s="35"/>
      <c r="YM167" s="35"/>
      <c r="YN167" s="35"/>
      <c r="YO167" s="35"/>
      <c r="YP167" s="35"/>
      <c r="YQ167" s="35"/>
      <c r="YR167" s="35"/>
      <c r="YS167" s="35"/>
      <c r="YT167" s="35"/>
      <c r="YU167" s="35"/>
      <c r="YV167" s="35"/>
      <c r="YW167" s="35"/>
      <c r="YX167" s="35"/>
      <c r="YY167" s="35"/>
      <c r="YZ167" s="35"/>
      <c r="ZA167" s="35"/>
      <c r="ZB167" s="35"/>
      <c r="ZC167" s="35"/>
      <c r="ZD167" s="35"/>
      <c r="ZE167" s="35"/>
      <c r="ZF167" s="35"/>
      <c r="ZG167" s="35"/>
      <c r="ZH167" s="35"/>
      <c r="ZI167" s="35"/>
      <c r="ZJ167" s="35"/>
      <c r="ZK167" s="35"/>
      <c r="ZL167" s="35"/>
      <c r="ZM167" s="35"/>
      <c r="ZN167" s="35"/>
      <c r="ZO167" s="35"/>
      <c r="ZP167" s="35"/>
      <c r="ZQ167" s="35"/>
      <c r="ZR167" s="35"/>
      <c r="ZS167" s="35"/>
      <c r="ZT167" s="35"/>
      <c r="ZU167" s="35"/>
      <c r="ZV167" s="35"/>
      <c r="ZW167" s="35"/>
      <c r="ZX167" s="35"/>
      <c r="ZY167" s="35"/>
      <c r="ZZ167" s="35"/>
      <c r="AAA167" s="35"/>
      <c r="AAB167" s="35"/>
      <c r="AAC167" s="35"/>
      <c r="AAD167" s="35"/>
      <c r="AAE167" s="35"/>
      <c r="AAF167" s="35"/>
      <c r="AAG167" s="35"/>
      <c r="AAH167" s="35"/>
      <c r="AAI167" s="35"/>
      <c r="AAJ167" s="35"/>
      <c r="AAK167" s="35"/>
      <c r="AAL167" s="35"/>
      <c r="AAM167" s="35"/>
      <c r="AAN167" s="35"/>
      <c r="AAO167" s="35"/>
      <c r="AAP167" s="35"/>
      <c r="AAQ167" s="35"/>
      <c r="AAR167" s="35"/>
      <c r="AAS167" s="35"/>
      <c r="AAT167" s="35"/>
      <c r="AAU167" s="35"/>
      <c r="AAV167" s="35"/>
      <c r="AAW167" s="35"/>
      <c r="AAX167" s="35"/>
      <c r="AAY167" s="35"/>
      <c r="AAZ167" s="35">
        <v>9</v>
      </c>
      <c r="ABA167" s="35"/>
      <c r="ABB167" s="35"/>
      <c r="ABC167" s="35"/>
      <c r="ABD167" s="35"/>
      <c r="ABE167" s="35"/>
      <c r="ABF167" s="35"/>
      <c r="ABG167" s="35"/>
      <c r="ABH167" s="35"/>
      <c r="ABI167" s="35"/>
      <c r="ABJ167" s="35"/>
      <c r="ABK167" s="35"/>
      <c r="ABL167" s="35"/>
      <c r="ABM167" s="35"/>
      <c r="ABN167" s="35"/>
      <c r="ABO167" s="35"/>
      <c r="ABP167" s="35"/>
      <c r="ABQ167" s="35"/>
      <c r="ABR167" s="35"/>
      <c r="ABS167" s="35"/>
      <c r="ABT167" s="35"/>
      <c r="ABU167" s="35"/>
      <c r="ABV167" s="35"/>
      <c r="ABW167" s="35"/>
      <c r="ABX167" s="35"/>
      <c r="ABY167" s="35"/>
      <c r="ABZ167" s="35"/>
      <c r="ACA167" s="35"/>
      <c r="ACB167" s="35"/>
      <c r="ACC167" s="35"/>
      <c r="ACD167" s="35"/>
      <c r="ACE167" s="35"/>
      <c r="ACF167" s="35"/>
      <c r="ACG167" s="35"/>
      <c r="ACH167" s="35"/>
      <c r="ACI167" s="35"/>
      <c r="ACJ167" s="35"/>
      <c r="ACK167" s="35"/>
      <c r="ACL167" s="35"/>
      <c r="ACM167" s="35"/>
      <c r="ACN167" s="35"/>
      <c r="ACO167" s="35"/>
      <c r="ACP167" s="35"/>
      <c r="ACQ167" s="35"/>
      <c r="ACR167" s="35"/>
      <c r="ACS167" s="35"/>
      <c r="ACT167" s="35"/>
      <c r="ACU167" s="35"/>
      <c r="ACV167" s="35"/>
      <c r="ACW167" s="35"/>
      <c r="ACX167" s="35"/>
      <c r="ACY167" s="35"/>
      <c r="ACZ167" s="35"/>
      <c r="ADA167" s="35"/>
      <c r="ADB167" s="35"/>
      <c r="ADC167" s="35"/>
      <c r="ADD167" s="35"/>
      <c r="ADE167" s="35"/>
      <c r="ADF167" s="35"/>
      <c r="ADG167" s="35"/>
      <c r="ADH167" s="35"/>
      <c r="ADI167" s="35"/>
      <c r="ADJ167" s="35"/>
      <c r="ADK167" s="35"/>
      <c r="ADL167" s="35"/>
      <c r="ADM167" s="35"/>
      <c r="ADN167" s="35"/>
      <c r="ADO167" s="35"/>
      <c r="ADP167" s="35"/>
      <c r="ADQ167" s="35"/>
      <c r="ADR167" s="35"/>
      <c r="ADS167" s="35"/>
      <c r="ADT167" s="35"/>
      <c r="ADU167" s="35"/>
      <c r="ADV167" s="35"/>
      <c r="ADW167" s="35"/>
      <c r="ADX167" s="35"/>
      <c r="ADY167" s="26">
        <f t="shared" si="7"/>
        <v>0</v>
      </c>
      <c r="ADZ167" s="5"/>
    </row>
    <row r="168" spans="1:806" s="33" customFormat="1" x14ac:dyDescent="0.2">
      <c r="A168" s="38" t="s">
        <v>141</v>
      </c>
      <c r="B168" s="65">
        <f t="shared" si="6"/>
        <v>0</v>
      </c>
      <c r="C168" s="57">
        <v>10</v>
      </c>
      <c r="D168" s="60">
        <v>44651</v>
      </c>
      <c r="E168" s="67">
        <v>43.13</v>
      </c>
      <c r="F168" s="67">
        <f t="shared" si="5"/>
        <v>0</v>
      </c>
      <c r="G168" s="6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15"/>
      <c r="BF168" s="15"/>
      <c r="BG168" s="136"/>
      <c r="BH168" s="35"/>
      <c r="BI168" s="35"/>
      <c r="BJ168" s="35">
        <v>10</v>
      </c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35"/>
      <c r="BW168" s="35"/>
      <c r="BX168" s="35"/>
      <c r="BY168" s="35"/>
      <c r="BZ168" s="35"/>
      <c r="CA168" s="35"/>
      <c r="CB168" s="35"/>
      <c r="CC168" s="35"/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  <c r="CN168" s="35"/>
      <c r="CO168" s="35"/>
      <c r="CP168" s="35"/>
      <c r="CQ168" s="35"/>
      <c r="CR168" s="35"/>
      <c r="CS168" s="35"/>
      <c r="CT168" s="35"/>
      <c r="CU168" s="35"/>
      <c r="CV168" s="35"/>
      <c r="CW168" s="35"/>
      <c r="CX168" s="35"/>
      <c r="CY168" s="35"/>
      <c r="CZ168" s="35"/>
      <c r="DA168" s="35"/>
      <c r="DB168" s="35"/>
      <c r="DC168" s="35"/>
      <c r="DD168" s="35"/>
      <c r="DE168" s="35"/>
      <c r="DF168" s="35"/>
      <c r="DG168" s="35"/>
      <c r="DH168" s="35"/>
      <c r="DI168" s="35"/>
      <c r="DJ168" s="35"/>
      <c r="DK168" s="35"/>
      <c r="DL168" s="35"/>
      <c r="DM168" s="35"/>
      <c r="DN168" s="35"/>
      <c r="DO168" s="35"/>
      <c r="DP168" s="35"/>
      <c r="DQ168" s="35"/>
      <c r="DR168" s="35"/>
      <c r="DS168" s="35"/>
      <c r="DT168" s="35"/>
      <c r="DU168" s="35"/>
      <c r="DV168" s="35"/>
      <c r="DW168" s="35"/>
      <c r="DX168" s="35"/>
      <c r="DY168" s="35"/>
      <c r="DZ168" s="35"/>
      <c r="EA168" s="35"/>
      <c r="EB168" s="35"/>
      <c r="EC168" s="35"/>
      <c r="ED168" s="35"/>
      <c r="EE168" s="35"/>
      <c r="EF168" s="35"/>
      <c r="EG168" s="35"/>
      <c r="EH168" s="35"/>
      <c r="EI168" s="35"/>
      <c r="EJ168" s="35"/>
      <c r="EK168" s="35"/>
      <c r="EL168" s="35"/>
      <c r="EM168" s="35"/>
      <c r="EN168" s="35"/>
      <c r="EO168" s="35"/>
      <c r="EP168" s="35"/>
      <c r="EQ168" s="35"/>
      <c r="ER168" s="35"/>
      <c r="ES168" s="35"/>
      <c r="ET168" s="35"/>
      <c r="EU168" s="35"/>
      <c r="EV168" s="35"/>
      <c r="EW168" s="35"/>
      <c r="EX168" s="35"/>
      <c r="EY168" s="35"/>
      <c r="EZ168" s="35"/>
      <c r="FA168" s="35"/>
      <c r="FB168" s="35"/>
      <c r="FC168" s="35"/>
      <c r="FD168" s="35"/>
      <c r="FE168" s="35"/>
      <c r="FF168" s="35"/>
      <c r="FG168" s="35"/>
      <c r="FH168" s="35"/>
      <c r="FI168" s="35"/>
      <c r="FJ168" s="35"/>
      <c r="FK168" s="35"/>
      <c r="FL168" s="35"/>
      <c r="FM168" s="35"/>
      <c r="FN168" s="35"/>
      <c r="FO168" s="35"/>
      <c r="FP168" s="35"/>
      <c r="FQ168" s="35"/>
      <c r="FR168" s="35"/>
      <c r="FS168" s="35"/>
      <c r="FT168" s="35"/>
      <c r="FU168" s="35"/>
      <c r="FV168" s="35"/>
      <c r="FW168" s="35"/>
      <c r="FX168" s="35"/>
      <c r="FY168" s="35"/>
      <c r="FZ168" s="35"/>
      <c r="GA168" s="35"/>
      <c r="GB168" s="35"/>
      <c r="GC168" s="35"/>
      <c r="GD168" s="35"/>
      <c r="GE168" s="35"/>
      <c r="GF168" s="35"/>
      <c r="GG168" s="35"/>
      <c r="GH168" s="35"/>
      <c r="GI168" s="35"/>
      <c r="GJ168" s="35"/>
      <c r="GK168" s="35"/>
      <c r="GL168" s="35"/>
      <c r="GM168" s="35"/>
      <c r="GN168" s="35"/>
      <c r="GO168" s="35"/>
      <c r="GP168" s="35"/>
      <c r="GQ168" s="35"/>
      <c r="GR168" s="35"/>
      <c r="GS168" s="35"/>
      <c r="GT168" s="35"/>
      <c r="GU168" s="35"/>
      <c r="GV168" s="35"/>
      <c r="GW168" s="35"/>
      <c r="GX168" s="35"/>
      <c r="GY168" s="35"/>
      <c r="GZ168" s="35"/>
      <c r="HA168" s="35"/>
      <c r="HB168" s="35"/>
      <c r="HC168" s="35"/>
      <c r="HD168" s="35"/>
      <c r="HE168" s="35"/>
      <c r="HF168" s="35"/>
      <c r="HG168" s="35"/>
      <c r="HH168" s="35"/>
      <c r="HI168" s="35"/>
      <c r="HJ168" s="35"/>
      <c r="HK168" s="35"/>
      <c r="HL168" s="35"/>
      <c r="HM168" s="35"/>
      <c r="HN168" s="35"/>
      <c r="HO168" s="35"/>
      <c r="HP168" s="35"/>
      <c r="HQ168" s="35"/>
      <c r="HR168" s="35"/>
      <c r="HS168" s="35"/>
      <c r="HT168" s="35"/>
      <c r="HU168" s="35"/>
      <c r="HV168" s="35"/>
      <c r="HW168" s="35"/>
      <c r="HX168" s="35"/>
      <c r="HY168" s="35"/>
      <c r="HZ168" s="35"/>
      <c r="IA168" s="35"/>
      <c r="IB168" s="35"/>
      <c r="IC168" s="35"/>
      <c r="ID168" s="35"/>
      <c r="IE168" s="35"/>
      <c r="IF168" s="35"/>
      <c r="IG168" s="35"/>
      <c r="IH168" s="35"/>
      <c r="II168" s="35"/>
      <c r="IJ168" s="35"/>
      <c r="IK168" s="35"/>
      <c r="IL168" s="35"/>
      <c r="IM168" s="35"/>
      <c r="IN168" s="35"/>
      <c r="IO168" s="35"/>
      <c r="IP168" s="35"/>
      <c r="IQ168" s="35"/>
      <c r="IR168" s="35"/>
      <c r="IS168" s="35"/>
      <c r="IT168" s="35"/>
      <c r="IU168" s="35"/>
      <c r="IV168" s="35"/>
      <c r="IW168" s="35"/>
      <c r="IX168" s="35"/>
      <c r="IY168" s="35"/>
      <c r="IZ168" s="35"/>
      <c r="JA168" s="35"/>
      <c r="JB168" s="35"/>
      <c r="JC168" s="35"/>
      <c r="JD168" s="35"/>
      <c r="JE168" s="35"/>
      <c r="JF168" s="35"/>
      <c r="JG168" s="35"/>
      <c r="JH168" s="35"/>
      <c r="JI168" s="35"/>
      <c r="JJ168" s="35"/>
      <c r="JK168" s="35"/>
      <c r="JL168" s="35"/>
      <c r="JM168" s="35"/>
      <c r="JN168" s="35"/>
      <c r="JO168" s="35"/>
      <c r="JP168" s="35"/>
      <c r="JQ168" s="35"/>
      <c r="JR168" s="35"/>
      <c r="JS168" s="35"/>
      <c r="JT168" s="35"/>
      <c r="JU168" s="35"/>
      <c r="JV168" s="35"/>
      <c r="JW168" s="35"/>
      <c r="JX168" s="35"/>
      <c r="JY168" s="35"/>
      <c r="JZ168" s="35"/>
      <c r="KA168" s="35"/>
      <c r="KB168" s="35"/>
      <c r="KC168" s="35"/>
      <c r="KD168" s="35"/>
      <c r="KE168" s="35"/>
      <c r="KF168" s="35"/>
      <c r="KG168" s="35"/>
      <c r="KH168" s="35"/>
      <c r="KI168" s="35"/>
      <c r="KJ168" s="35"/>
      <c r="KK168" s="35"/>
      <c r="KL168" s="35"/>
      <c r="KM168" s="35"/>
      <c r="KN168" s="35"/>
      <c r="KO168" s="35"/>
      <c r="KP168" s="35"/>
      <c r="KQ168" s="35"/>
      <c r="KR168" s="35"/>
      <c r="KS168" s="35"/>
      <c r="KT168" s="35"/>
      <c r="KU168" s="35"/>
      <c r="KV168" s="35"/>
      <c r="KW168" s="35"/>
      <c r="KX168" s="35"/>
      <c r="KY168" s="35"/>
      <c r="KZ168" s="35"/>
      <c r="LA168" s="35"/>
      <c r="LB168" s="35"/>
      <c r="LC168" s="35"/>
      <c r="LD168" s="35"/>
      <c r="LE168" s="35"/>
      <c r="LF168" s="35"/>
      <c r="LG168" s="35"/>
      <c r="LH168" s="35"/>
      <c r="LI168" s="35"/>
      <c r="LJ168" s="35"/>
      <c r="LK168" s="35"/>
      <c r="LL168" s="35"/>
      <c r="LM168" s="35"/>
      <c r="LN168" s="35"/>
      <c r="LO168" s="35"/>
      <c r="LP168" s="35"/>
      <c r="LQ168" s="35"/>
      <c r="LR168" s="35"/>
      <c r="LS168" s="35"/>
      <c r="LT168" s="35"/>
      <c r="LU168" s="35"/>
      <c r="LV168" s="35"/>
      <c r="LW168" s="35"/>
      <c r="LX168" s="35"/>
      <c r="LY168" s="35"/>
      <c r="LZ168" s="35"/>
      <c r="MA168" s="35"/>
      <c r="MB168" s="35"/>
      <c r="MC168" s="35"/>
      <c r="MD168" s="35"/>
      <c r="ME168" s="35"/>
      <c r="MF168" s="35"/>
      <c r="MG168" s="35"/>
      <c r="MH168" s="35"/>
      <c r="MI168" s="35"/>
      <c r="MJ168" s="35"/>
      <c r="MK168" s="35"/>
      <c r="ML168" s="35"/>
      <c r="MM168" s="35"/>
      <c r="MN168" s="35"/>
      <c r="MO168" s="35"/>
      <c r="MP168" s="35"/>
      <c r="MQ168" s="35"/>
      <c r="MR168" s="35"/>
      <c r="MS168" s="35"/>
      <c r="MT168" s="35"/>
      <c r="MU168" s="35"/>
      <c r="MV168" s="35"/>
      <c r="MW168" s="35"/>
      <c r="MX168" s="35"/>
      <c r="MY168" s="35"/>
      <c r="MZ168" s="35"/>
      <c r="NA168" s="35"/>
      <c r="NB168" s="35"/>
      <c r="NC168" s="35"/>
      <c r="ND168" s="35"/>
      <c r="NE168" s="35"/>
      <c r="NF168" s="35"/>
      <c r="NG168" s="35"/>
      <c r="NH168" s="35"/>
      <c r="NI168" s="35"/>
      <c r="NJ168" s="35"/>
      <c r="NK168" s="35"/>
      <c r="NL168" s="35"/>
      <c r="NM168" s="35"/>
      <c r="NN168" s="35"/>
      <c r="NO168" s="35"/>
      <c r="NP168" s="35"/>
      <c r="NQ168" s="35"/>
      <c r="NR168" s="35"/>
      <c r="NS168" s="35"/>
      <c r="NT168" s="35"/>
      <c r="NU168" s="35"/>
      <c r="NV168" s="35"/>
      <c r="NW168" s="35"/>
      <c r="NX168" s="35"/>
      <c r="NY168" s="35"/>
      <c r="NZ168" s="35"/>
      <c r="OA168" s="35"/>
      <c r="OB168" s="35"/>
      <c r="OC168" s="35"/>
      <c r="OD168" s="35"/>
      <c r="OE168" s="35"/>
      <c r="OF168" s="35"/>
      <c r="OG168" s="35"/>
      <c r="OH168" s="35"/>
      <c r="OI168" s="35"/>
      <c r="OJ168" s="35"/>
      <c r="OK168" s="35"/>
      <c r="OL168" s="35"/>
      <c r="OM168" s="35"/>
      <c r="ON168" s="35"/>
      <c r="OO168" s="35"/>
      <c r="OP168" s="35"/>
      <c r="OQ168" s="35"/>
      <c r="OR168" s="35"/>
      <c r="OS168" s="35"/>
      <c r="OT168" s="35"/>
      <c r="OU168" s="35"/>
      <c r="OV168" s="35">
        <v>10</v>
      </c>
      <c r="OW168" s="35"/>
      <c r="OX168" s="35"/>
      <c r="OY168" s="35"/>
      <c r="OZ168" s="35"/>
      <c r="PA168" s="35"/>
      <c r="PB168" s="35"/>
      <c r="PC168" s="35">
        <v>10</v>
      </c>
      <c r="PD168" s="35"/>
      <c r="PE168" s="35"/>
      <c r="PF168" s="35"/>
      <c r="PG168" s="35"/>
      <c r="PH168" s="35"/>
      <c r="PI168" s="35"/>
      <c r="PJ168" s="35"/>
      <c r="PK168" s="35"/>
      <c r="PL168" s="35"/>
      <c r="PM168" s="35"/>
      <c r="PN168" s="35"/>
      <c r="PO168" s="35"/>
      <c r="PP168" s="35"/>
      <c r="PQ168" s="35"/>
      <c r="PR168" s="35"/>
      <c r="PS168" s="35"/>
      <c r="PT168" s="35"/>
      <c r="PU168" s="35"/>
      <c r="PV168" s="35"/>
      <c r="PW168" s="35"/>
      <c r="PX168" s="35"/>
      <c r="PY168" s="35"/>
      <c r="PZ168" s="35"/>
      <c r="QA168" s="35"/>
      <c r="QB168" s="35"/>
      <c r="QC168" s="35">
        <v>10</v>
      </c>
      <c r="QD168" s="35"/>
      <c r="QE168" s="35"/>
      <c r="QF168" s="35"/>
      <c r="QG168" s="35"/>
      <c r="QH168" s="35"/>
      <c r="QI168" s="35"/>
      <c r="QJ168" s="35"/>
      <c r="QK168" s="35"/>
      <c r="QL168" s="35"/>
      <c r="QM168" s="35"/>
      <c r="QN168" s="35"/>
      <c r="QO168" s="35"/>
      <c r="QP168" s="35"/>
      <c r="QQ168" s="35"/>
      <c r="QR168" s="35"/>
      <c r="QS168" s="35"/>
      <c r="QT168" s="35"/>
      <c r="QU168" s="35"/>
      <c r="QV168" s="35"/>
      <c r="QW168" s="35"/>
      <c r="QX168" s="35"/>
      <c r="QY168" s="35"/>
      <c r="QZ168" s="35"/>
      <c r="RA168" s="35"/>
      <c r="RB168" s="35"/>
      <c r="RC168" s="35"/>
      <c r="RD168" s="35"/>
      <c r="RE168" s="35"/>
      <c r="RF168" s="35"/>
      <c r="RG168" s="35"/>
      <c r="RH168" s="35"/>
      <c r="RI168" s="35"/>
      <c r="RJ168" s="35"/>
      <c r="RK168" s="35"/>
      <c r="RL168" s="35"/>
      <c r="RM168" s="35"/>
      <c r="RN168" s="35"/>
      <c r="RO168" s="35"/>
      <c r="RP168" s="35"/>
      <c r="RQ168" s="35"/>
      <c r="RR168" s="35"/>
      <c r="RS168" s="35"/>
      <c r="RT168" s="35"/>
      <c r="RU168" s="35"/>
      <c r="RV168" s="35"/>
      <c r="RW168" s="35"/>
      <c r="RX168" s="35"/>
      <c r="RY168" s="35"/>
      <c r="RZ168" s="35"/>
      <c r="SA168" s="35"/>
      <c r="SB168" s="35"/>
      <c r="SC168" s="35"/>
      <c r="SD168" s="35"/>
      <c r="SE168" s="35"/>
      <c r="SF168" s="35"/>
      <c r="SG168" s="35"/>
      <c r="SH168" s="35"/>
      <c r="SI168" s="35"/>
      <c r="SJ168" s="35"/>
      <c r="SK168" s="35"/>
      <c r="SL168" s="35"/>
      <c r="SM168" s="35"/>
      <c r="SN168" s="35">
        <v>50</v>
      </c>
      <c r="SO168" s="35"/>
      <c r="SP168" s="35"/>
      <c r="SQ168" s="35"/>
      <c r="SR168" s="35"/>
      <c r="SS168" s="35"/>
      <c r="ST168" s="35"/>
      <c r="SU168" s="35"/>
      <c r="SV168" s="35">
        <v>50</v>
      </c>
      <c r="SW168" s="35"/>
      <c r="SX168" s="35"/>
      <c r="SY168" s="35"/>
      <c r="SZ168" s="35"/>
      <c r="TA168" s="35"/>
      <c r="TB168" s="35"/>
      <c r="TC168" s="35"/>
      <c r="TD168" s="35"/>
      <c r="TE168" s="35"/>
      <c r="TF168" s="35"/>
      <c r="TG168" s="35"/>
      <c r="TH168" s="35"/>
      <c r="TI168" s="35"/>
      <c r="TJ168" s="35"/>
      <c r="TK168" s="35"/>
      <c r="TL168" s="35"/>
      <c r="TM168" s="35"/>
      <c r="TN168" s="35"/>
      <c r="TO168" s="35"/>
      <c r="TP168" s="35"/>
      <c r="TQ168" s="35"/>
      <c r="TR168" s="35"/>
      <c r="TS168" s="35"/>
      <c r="TT168" s="35"/>
      <c r="TU168" s="35"/>
      <c r="TV168" s="35"/>
      <c r="TW168" s="35"/>
      <c r="TX168" s="35"/>
      <c r="TY168" s="35"/>
      <c r="TZ168" s="35"/>
      <c r="UA168" s="35"/>
      <c r="UB168" s="35"/>
      <c r="UC168" s="35"/>
      <c r="UD168" s="35"/>
      <c r="UE168" s="35"/>
      <c r="UF168" s="35"/>
      <c r="UG168" s="35"/>
      <c r="UH168" s="35"/>
      <c r="UI168" s="35"/>
      <c r="UJ168" s="35"/>
      <c r="UK168" s="35"/>
      <c r="UL168" s="35"/>
      <c r="UM168" s="35"/>
      <c r="UN168" s="35"/>
      <c r="UO168" s="35"/>
      <c r="UP168" s="35"/>
      <c r="UQ168" s="35"/>
      <c r="UR168" s="35"/>
      <c r="US168" s="35"/>
      <c r="UT168" s="35"/>
      <c r="UU168" s="35"/>
      <c r="UV168" s="35"/>
      <c r="UW168" s="35"/>
      <c r="UX168" s="35"/>
      <c r="UY168" s="35"/>
      <c r="UZ168" s="35"/>
      <c r="VA168" s="35"/>
      <c r="VB168" s="35"/>
      <c r="VC168" s="35"/>
      <c r="VD168" s="35"/>
      <c r="VE168" s="35"/>
      <c r="VF168" s="35"/>
      <c r="VG168" s="35"/>
      <c r="VH168" s="35"/>
      <c r="VI168" s="35"/>
      <c r="VJ168" s="35"/>
      <c r="VK168" s="35"/>
      <c r="VL168" s="35"/>
      <c r="VM168" s="35"/>
      <c r="VN168" s="35"/>
      <c r="VO168" s="35"/>
      <c r="VP168" s="35"/>
      <c r="VQ168" s="35"/>
      <c r="VR168" s="35"/>
      <c r="VS168" s="35"/>
      <c r="VT168" s="35"/>
      <c r="VU168" s="35"/>
      <c r="VV168" s="35"/>
      <c r="VW168" s="35"/>
      <c r="VX168" s="35"/>
      <c r="VY168" s="35"/>
      <c r="VZ168" s="35"/>
      <c r="WA168" s="35"/>
      <c r="WB168" s="35"/>
      <c r="WC168" s="35"/>
      <c r="WD168" s="35"/>
      <c r="WE168" s="35"/>
      <c r="WF168" s="35"/>
      <c r="WG168" s="35"/>
      <c r="WH168" s="35"/>
      <c r="WI168" s="35"/>
      <c r="WJ168" s="35"/>
      <c r="WK168" s="35"/>
      <c r="WL168" s="35"/>
      <c r="WM168" s="35"/>
      <c r="WN168" s="35"/>
      <c r="WO168" s="35"/>
      <c r="WP168" s="35"/>
      <c r="WQ168" s="35"/>
      <c r="WR168" s="35"/>
      <c r="WS168" s="35"/>
      <c r="WT168" s="35"/>
      <c r="WU168" s="35"/>
      <c r="WV168" s="35"/>
      <c r="WW168" s="35"/>
      <c r="WX168" s="35"/>
      <c r="WY168" s="35"/>
      <c r="WZ168" s="35"/>
      <c r="XA168" s="35"/>
      <c r="XB168" s="35"/>
      <c r="XC168" s="35"/>
      <c r="XD168" s="35"/>
      <c r="XE168" s="35"/>
      <c r="XF168" s="35"/>
      <c r="XG168" s="35"/>
      <c r="XH168" s="35"/>
      <c r="XI168" s="35"/>
      <c r="XJ168" s="35"/>
      <c r="XK168" s="35"/>
      <c r="XL168" s="35"/>
      <c r="XM168" s="35"/>
      <c r="XN168" s="35"/>
      <c r="XO168" s="35"/>
      <c r="XP168" s="35"/>
      <c r="XQ168" s="35"/>
      <c r="XR168" s="35"/>
      <c r="XS168" s="35"/>
      <c r="XT168" s="35"/>
      <c r="XU168" s="35"/>
      <c r="XV168" s="35"/>
      <c r="XW168" s="35"/>
      <c r="XX168" s="35"/>
      <c r="XY168" s="35"/>
      <c r="XZ168" s="35"/>
      <c r="YA168" s="35"/>
      <c r="YB168" s="35"/>
      <c r="YC168" s="35"/>
      <c r="YD168" s="35"/>
      <c r="YE168" s="35"/>
      <c r="YF168" s="35"/>
      <c r="YG168" s="35"/>
      <c r="YH168" s="35"/>
      <c r="YI168" s="35"/>
      <c r="YJ168" s="35"/>
      <c r="YK168" s="35"/>
      <c r="YL168" s="35"/>
      <c r="YM168" s="35"/>
      <c r="YN168" s="35"/>
      <c r="YO168" s="35"/>
      <c r="YP168" s="35"/>
      <c r="YQ168" s="35"/>
      <c r="YR168" s="35"/>
      <c r="YS168" s="35"/>
      <c r="YT168" s="35"/>
      <c r="YU168" s="35"/>
      <c r="YV168" s="35"/>
      <c r="YW168" s="35"/>
      <c r="YX168" s="35"/>
      <c r="YY168" s="35"/>
      <c r="YZ168" s="35"/>
      <c r="ZA168" s="35"/>
      <c r="ZB168" s="35"/>
      <c r="ZC168" s="35"/>
      <c r="ZD168" s="35"/>
      <c r="ZE168" s="35"/>
      <c r="ZF168" s="35"/>
      <c r="ZG168" s="35"/>
      <c r="ZH168" s="35"/>
      <c r="ZI168" s="35"/>
      <c r="ZJ168" s="35"/>
      <c r="ZK168" s="35"/>
      <c r="ZL168" s="35"/>
      <c r="ZM168" s="35"/>
      <c r="ZN168" s="35"/>
      <c r="ZO168" s="35"/>
      <c r="ZP168" s="35"/>
      <c r="ZQ168" s="35"/>
      <c r="ZR168" s="35"/>
      <c r="ZS168" s="35"/>
      <c r="ZT168" s="35"/>
      <c r="ZU168" s="35"/>
      <c r="ZV168" s="35"/>
      <c r="ZW168" s="35"/>
      <c r="ZX168" s="35"/>
      <c r="ZY168" s="35"/>
      <c r="ZZ168" s="35"/>
      <c r="AAA168" s="35"/>
      <c r="AAB168" s="35"/>
      <c r="AAC168" s="35"/>
      <c r="AAD168" s="35"/>
      <c r="AAE168" s="35"/>
      <c r="AAF168" s="35"/>
      <c r="AAG168" s="35"/>
      <c r="AAH168" s="35"/>
      <c r="AAI168" s="35"/>
      <c r="AAJ168" s="35"/>
      <c r="AAK168" s="35"/>
      <c r="AAL168" s="35"/>
      <c r="AAM168" s="35"/>
      <c r="AAN168" s="35"/>
      <c r="AAO168" s="35"/>
      <c r="AAP168" s="35"/>
      <c r="AAQ168" s="35"/>
      <c r="AAR168" s="35"/>
      <c r="AAS168" s="35"/>
      <c r="AAT168" s="35"/>
      <c r="AAU168" s="35"/>
      <c r="AAV168" s="35"/>
      <c r="AAW168" s="35"/>
      <c r="AAX168" s="35"/>
      <c r="AAY168" s="35"/>
      <c r="AAZ168" s="35"/>
      <c r="ABA168" s="35"/>
      <c r="ABB168" s="35"/>
      <c r="ABC168" s="35"/>
      <c r="ABD168" s="35"/>
      <c r="ABE168" s="35"/>
      <c r="ABF168" s="35"/>
      <c r="ABG168" s="35"/>
      <c r="ABH168" s="35"/>
      <c r="ABI168" s="35"/>
      <c r="ABJ168" s="35"/>
      <c r="ABK168" s="35"/>
      <c r="ABL168" s="35"/>
      <c r="ABM168" s="35"/>
      <c r="ABN168" s="35"/>
      <c r="ABO168" s="35"/>
      <c r="ABP168" s="35"/>
      <c r="ABQ168" s="35"/>
      <c r="ABR168" s="35"/>
      <c r="ABS168" s="35"/>
      <c r="ABT168" s="35"/>
      <c r="ABU168" s="35"/>
      <c r="ABV168" s="35"/>
      <c r="ABW168" s="35"/>
      <c r="ABX168" s="35"/>
      <c r="ABY168" s="35"/>
      <c r="ABZ168" s="35"/>
      <c r="ACA168" s="35"/>
      <c r="ACB168" s="35"/>
      <c r="ACC168" s="35"/>
      <c r="ACD168" s="35"/>
      <c r="ACE168" s="35"/>
      <c r="ACF168" s="35"/>
      <c r="ACG168" s="35"/>
      <c r="ACH168" s="35"/>
      <c r="ACI168" s="35"/>
      <c r="ACJ168" s="35"/>
      <c r="ACK168" s="35"/>
      <c r="ACL168" s="35"/>
      <c r="ACM168" s="35"/>
      <c r="ACN168" s="35"/>
      <c r="ACO168" s="35"/>
      <c r="ACP168" s="35"/>
      <c r="ACQ168" s="35"/>
      <c r="ACR168" s="35"/>
      <c r="ACS168" s="35"/>
      <c r="ACT168" s="35"/>
      <c r="ACU168" s="35"/>
      <c r="ACV168" s="35"/>
      <c r="ACW168" s="35"/>
      <c r="ACX168" s="35"/>
      <c r="ACY168" s="35"/>
      <c r="ACZ168" s="35"/>
      <c r="ADA168" s="35"/>
      <c r="ADB168" s="35"/>
      <c r="ADC168" s="35"/>
      <c r="ADD168" s="35"/>
      <c r="ADE168" s="35"/>
      <c r="ADF168" s="35"/>
      <c r="ADG168" s="35"/>
      <c r="ADH168" s="35"/>
      <c r="ADI168" s="35"/>
      <c r="ADJ168" s="35"/>
      <c r="ADK168" s="35"/>
      <c r="ADL168" s="35"/>
      <c r="ADM168" s="35"/>
      <c r="ADN168" s="35"/>
      <c r="ADO168" s="35"/>
      <c r="ADP168" s="35"/>
      <c r="ADQ168" s="35"/>
      <c r="ADR168" s="35"/>
      <c r="ADS168" s="35"/>
      <c r="ADT168" s="35"/>
      <c r="ADU168" s="35"/>
      <c r="ADV168" s="35"/>
      <c r="ADW168" s="35"/>
      <c r="ADX168" s="35"/>
      <c r="ADY168" s="26">
        <f t="shared" si="7"/>
        <v>0</v>
      </c>
      <c r="ADZ168" s="5"/>
    </row>
    <row r="169" spans="1:806" s="33" customFormat="1" x14ac:dyDescent="0.2">
      <c r="A169" s="38" t="s">
        <v>44</v>
      </c>
      <c r="B169" s="65">
        <f t="shared" si="6"/>
        <v>60</v>
      </c>
      <c r="C169" s="57">
        <v>10</v>
      </c>
      <c r="D169" s="60">
        <v>44767</v>
      </c>
      <c r="E169" s="67">
        <v>41.71</v>
      </c>
      <c r="F169" s="67">
        <f t="shared" si="5"/>
        <v>2502.6</v>
      </c>
      <c r="G169" s="65">
        <v>30</v>
      </c>
      <c r="H169" s="35">
        <v>10</v>
      </c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15"/>
      <c r="BF169" s="15"/>
      <c r="BG169" s="136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35"/>
      <c r="BW169" s="35"/>
      <c r="BX169" s="35"/>
      <c r="BY169" s="35"/>
      <c r="BZ169" s="35"/>
      <c r="CA169" s="35"/>
      <c r="CB169" s="35"/>
      <c r="CC169" s="35"/>
      <c r="CD169" s="35">
        <v>10</v>
      </c>
      <c r="CE169" s="35"/>
      <c r="CF169" s="35"/>
      <c r="CG169" s="35"/>
      <c r="CH169" s="35">
        <v>60</v>
      </c>
      <c r="CI169" s="35"/>
      <c r="CJ169" s="35"/>
      <c r="CK169" s="35"/>
      <c r="CL169" s="35"/>
      <c r="CM169" s="35"/>
      <c r="CN169" s="35"/>
      <c r="CO169" s="35"/>
      <c r="CP169" s="35"/>
      <c r="CQ169" s="35"/>
      <c r="CR169" s="35"/>
      <c r="CS169" s="35"/>
      <c r="CT169" s="35"/>
      <c r="CU169" s="35"/>
      <c r="CV169" s="35"/>
      <c r="CW169" s="35"/>
      <c r="CX169" s="35"/>
      <c r="CY169" s="35"/>
      <c r="CZ169" s="35"/>
      <c r="DA169" s="35"/>
      <c r="DB169" s="35"/>
      <c r="DC169" s="35"/>
      <c r="DD169" s="35"/>
      <c r="DE169" s="35">
        <v>20</v>
      </c>
      <c r="DF169" s="35"/>
      <c r="DG169" s="35"/>
      <c r="DH169" s="35"/>
      <c r="DI169" s="35">
        <v>30</v>
      </c>
      <c r="DJ169" s="35"/>
      <c r="DK169" s="35">
        <v>10</v>
      </c>
      <c r="DL169" s="35"/>
      <c r="DM169" s="35"/>
      <c r="DN169" s="35"/>
      <c r="DO169" s="35"/>
      <c r="DP169" s="35"/>
      <c r="DQ169" s="35"/>
      <c r="DR169" s="35"/>
      <c r="DS169" s="35"/>
      <c r="DT169" s="35"/>
      <c r="DU169" s="35"/>
      <c r="DV169" s="35"/>
      <c r="DW169" s="35"/>
      <c r="DX169" s="35"/>
      <c r="DY169" s="35"/>
      <c r="DZ169" s="35"/>
      <c r="EA169" s="35"/>
      <c r="EB169" s="35"/>
      <c r="EC169" s="35"/>
      <c r="ED169" s="35"/>
      <c r="EE169" s="35"/>
      <c r="EF169" s="35"/>
      <c r="EG169" s="35"/>
      <c r="EH169" s="35"/>
      <c r="EI169" s="35">
        <v>50</v>
      </c>
      <c r="EJ169" s="35"/>
      <c r="EK169" s="35">
        <v>60</v>
      </c>
      <c r="EL169" s="35"/>
      <c r="EM169" s="35"/>
      <c r="EN169" s="35"/>
      <c r="EO169" s="35"/>
      <c r="EP169" s="35"/>
      <c r="EQ169" s="35"/>
      <c r="ER169" s="35"/>
      <c r="ES169" s="35"/>
      <c r="ET169" s="35"/>
      <c r="EU169" s="35"/>
      <c r="EV169" s="35"/>
      <c r="EW169" s="35"/>
      <c r="EX169" s="35"/>
      <c r="EY169" s="35"/>
      <c r="EZ169" s="35"/>
      <c r="FA169" s="35"/>
      <c r="FB169" s="35"/>
      <c r="FC169" s="35"/>
      <c r="FD169" s="35"/>
      <c r="FE169" s="35"/>
      <c r="FF169" s="35"/>
      <c r="FG169" s="35"/>
      <c r="FH169" s="35"/>
      <c r="FI169" s="35"/>
      <c r="FJ169" s="35"/>
      <c r="FK169" s="35"/>
      <c r="FL169" s="35"/>
      <c r="FM169" s="35"/>
      <c r="FN169" s="35"/>
      <c r="FO169" s="35"/>
      <c r="FP169" s="35"/>
      <c r="FQ169" s="35"/>
      <c r="FR169" s="35"/>
      <c r="FS169" s="35"/>
      <c r="FT169" s="35"/>
      <c r="FU169" s="35"/>
      <c r="FV169" s="35"/>
      <c r="FW169" s="35"/>
      <c r="FX169" s="35"/>
      <c r="FY169" s="35"/>
      <c r="FZ169" s="35"/>
      <c r="GA169" s="35"/>
      <c r="GB169" s="35"/>
      <c r="GC169" s="35"/>
      <c r="GD169" s="35"/>
      <c r="GE169" s="35"/>
      <c r="GF169" s="35"/>
      <c r="GG169" s="35"/>
      <c r="GH169" s="35"/>
      <c r="GI169" s="35"/>
      <c r="GJ169" s="35"/>
      <c r="GK169" s="35"/>
      <c r="GL169" s="35"/>
      <c r="GM169" s="35"/>
      <c r="GN169" s="35"/>
      <c r="GO169" s="35"/>
      <c r="GP169" s="35"/>
      <c r="GQ169" s="35"/>
      <c r="GR169" s="35"/>
      <c r="GS169" s="35"/>
      <c r="GT169" s="35"/>
      <c r="GU169" s="35"/>
      <c r="GV169" s="35"/>
      <c r="GW169" s="35"/>
      <c r="GX169" s="35"/>
      <c r="GY169" s="35"/>
      <c r="GZ169" s="35"/>
      <c r="HA169" s="35"/>
      <c r="HB169" s="35"/>
      <c r="HC169" s="35"/>
      <c r="HD169" s="35"/>
      <c r="HE169" s="35"/>
      <c r="HF169" s="35"/>
      <c r="HG169" s="35"/>
      <c r="HH169" s="35"/>
      <c r="HI169" s="35"/>
      <c r="HJ169" s="35"/>
      <c r="HK169" s="35"/>
      <c r="HL169" s="35"/>
      <c r="HM169" s="35"/>
      <c r="HN169" s="35"/>
      <c r="HO169" s="35"/>
      <c r="HP169" s="35"/>
      <c r="HQ169" s="35"/>
      <c r="HR169" s="35"/>
      <c r="HS169" s="35"/>
      <c r="HT169" s="35"/>
      <c r="HU169" s="35"/>
      <c r="HV169" s="35"/>
      <c r="HW169" s="35"/>
      <c r="HX169" s="35"/>
      <c r="HY169" s="35"/>
      <c r="HZ169" s="35"/>
      <c r="IA169" s="35"/>
      <c r="IB169" s="35"/>
      <c r="IC169" s="35"/>
      <c r="ID169" s="35"/>
      <c r="IE169" s="35"/>
      <c r="IF169" s="35"/>
      <c r="IG169" s="35"/>
      <c r="IH169" s="35"/>
      <c r="II169" s="35"/>
      <c r="IJ169" s="35"/>
      <c r="IK169" s="35"/>
      <c r="IL169" s="35"/>
      <c r="IM169" s="35"/>
      <c r="IN169" s="35"/>
      <c r="IO169" s="35"/>
      <c r="IP169" s="35"/>
      <c r="IQ169" s="35"/>
      <c r="IR169" s="35"/>
      <c r="IS169" s="35"/>
      <c r="IT169" s="35"/>
      <c r="IU169" s="35"/>
      <c r="IV169" s="35"/>
      <c r="IW169" s="35"/>
      <c r="IX169" s="35"/>
      <c r="IY169" s="35"/>
      <c r="IZ169" s="35"/>
      <c r="JA169" s="35"/>
      <c r="JB169" s="35"/>
      <c r="JC169" s="35"/>
      <c r="JD169" s="35"/>
      <c r="JE169" s="35"/>
      <c r="JF169" s="35">
        <v>10</v>
      </c>
      <c r="JG169" s="35"/>
      <c r="JH169" s="35">
        <v>20</v>
      </c>
      <c r="JI169" s="35"/>
      <c r="JJ169" s="35"/>
      <c r="JK169" s="35"/>
      <c r="JL169" s="35"/>
      <c r="JM169" s="35"/>
      <c r="JN169" s="35"/>
      <c r="JO169" s="35"/>
      <c r="JP169" s="35"/>
      <c r="JQ169" s="35"/>
      <c r="JR169" s="35"/>
      <c r="JS169" s="35"/>
      <c r="JT169" s="35"/>
      <c r="JU169" s="35"/>
      <c r="JV169" s="35"/>
      <c r="JW169" s="35"/>
      <c r="JX169" s="35"/>
      <c r="JY169" s="35"/>
      <c r="JZ169" s="35"/>
      <c r="KA169" s="35"/>
      <c r="KB169" s="35"/>
      <c r="KC169" s="35"/>
      <c r="KD169" s="35"/>
      <c r="KE169" s="35"/>
      <c r="KF169" s="35"/>
      <c r="KG169" s="35"/>
      <c r="KH169" s="35"/>
      <c r="KI169" s="35"/>
      <c r="KJ169" s="35"/>
      <c r="KK169" s="35"/>
      <c r="KL169" s="35"/>
      <c r="KM169" s="35"/>
      <c r="KN169" s="35"/>
      <c r="KO169" s="35"/>
      <c r="KP169" s="35"/>
      <c r="KQ169" s="35"/>
      <c r="KR169" s="35"/>
      <c r="KS169" s="35"/>
      <c r="KT169" s="35"/>
      <c r="KU169" s="35"/>
      <c r="KV169" s="35"/>
      <c r="KW169" s="35"/>
      <c r="KX169" s="35"/>
      <c r="KY169" s="35"/>
      <c r="KZ169" s="35"/>
      <c r="LA169" s="35"/>
      <c r="LB169" s="35"/>
      <c r="LC169" s="35"/>
      <c r="LD169" s="35"/>
      <c r="LE169" s="35"/>
      <c r="LF169" s="35"/>
      <c r="LG169" s="35"/>
      <c r="LH169" s="35"/>
      <c r="LI169" s="35"/>
      <c r="LJ169" s="35"/>
      <c r="LK169" s="35"/>
      <c r="LL169" s="35"/>
      <c r="LM169" s="35"/>
      <c r="LN169" s="35"/>
      <c r="LO169" s="35"/>
      <c r="LP169" s="35"/>
      <c r="LQ169" s="35"/>
      <c r="LR169" s="35"/>
      <c r="LS169" s="35"/>
      <c r="LT169" s="35"/>
      <c r="LU169" s="35"/>
      <c r="LV169" s="35"/>
      <c r="LW169" s="35"/>
      <c r="LX169" s="35"/>
      <c r="LY169" s="35"/>
      <c r="LZ169" s="35"/>
      <c r="MA169" s="35"/>
      <c r="MB169" s="35"/>
      <c r="MC169" s="35"/>
      <c r="MD169" s="35"/>
      <c r="ME169" s="35"/>
      <c r="MF169" s="35"/>
      <c r="MG169" s="35"/>
      <c r="MH169" s="35"/>
      <c r="MI169" s="35"/>
      <c r="MJ169" s="35"/>
      <c r="MK169" s="35"/>
      <c r="ML169" s="35"/>
      <c r="MM169" s="35"/>
      <c r="MN169" s="35"/>
      <c r="MO169" s="35"/>
      <c r="MP169" s="35"/>
      <c r="MQ169" s="35"/>
      <c r="MR169" s="35"/>
      <c r="MS169" s="35"/>
      <c r="MT169" s="35"/>
      <c r="MU169" s="35"/>
      <c r="MV169" s="35"/>
      <c r="MW169" s="35"/>
      <c r="MX169" s="35"/>
      <c r="MY169" s="35"/>
      <c r="MZ169" s="35"/>
      <c r="NA169" s="35"/>
      <c r="NB169" s="35"/>
      <c r="NC169" s="35"/>
      <c r="ND169" s="35"/>
      <c r="NE169" s="35"/>
      <c r="NF169" s="35"/>
      <c r="NG169" s="35"/>
      <c r="NH169" s="35"/>
      <c r="NI169" s="35"/>
      <c r="NJ169" s="35"/>
      <c r="NK169" s="35"/>
      <c r="NL169" s="35"/>
      <c r="NM169" s="35"/>
      <c r="NN169" s="35"/>
      <c r="NO169" s="35"/>
      <c r="NP169" s="35"/>
      <c r="NQ169" s="35"/>
      <c r="NR169" s="35"/>
      <c r="NS169" s="35"/>
      <c r="NT169" s="35"/>
      <c r="NU169" s="35"/>
      <c r="NV169" s="35"/>
      <c r="NW169" s="35"/>
      <c r="NX169" s="35"/>
      <c r="NY169" s="35"/>
      <c r="NZ169" s="35"/>
      <c r="OA169" s="35"/>
      <c r="OB169" s="35"/>
      <c r="OC169" s="35"/>
      <c r="OD169" s="35"/>
      <c r="OE169" s="35"/>
      <c r="OF169" s="35"/>
      <c r="OG169" s="35"/>
      <c r="OH169" s="35"/>
      <c r="OI169" s="35"/>
      <c r="OJ169" s="35"/>
      <c r="OK169" s="35"/>
      <c r="OL169" s="35"/>
      <c r="OM169" s="35"/>
      <c r="ON169" s="35"/>
      <c r="OO169" s="35"/>
      <c r="OP169" s="35"/>
      <c r="OQ169" s="35"/>
      <c r="OR169" s="35"/>
      <c r="OS169" s="35"/>
      <c r="OT169" s="35"/>
      <c r="OU169" s="35"/>
      <c r="OV169" s="35">
        <v>80</v>
      </c>
      <c r="OW169" s="35"/>
      <c r="OX169" s="35"/>
      <c r="OY169" s="35"/>
      <c r="OZ169" s="35"/>
      <c r="PA169" s="35"/>
      <c r="PB169" s="35"/>
      <c r="PC169" s="35"/>
      <c r="PD169" s="35"/>
      <c r="PE169" s="35"/>
      <c r="PF169" s="35"/>
      <c r="PG169" s="35"/>
      <c r="PH169" s="35"/>
      <c r="PI169" s="35"/>
      <c r="PJ169" s="35"/>
      <c r="PK169" s="35"/>
      <c r="PL169" s="35"/>
      <c r="PM169" s="35"/>
      <c r="PN169" s="35"/>
      <c r="PO169" s="35"/>
      <c r="PP169" s="35"/>
      <c r="PQ169" s="35"/>
      <c r="PR169" s="35"/>
      <c r="PS169" s="35"/>
      <c r="PT169" s="35"/>
      <c r="PU169" s="35"/>
      <c r="PV169" s="35"/>
      <c r="PW169" s="35"/>
      <c r="PX169" s="35"/>
      <c r="PY169" s="35"/>
      <c r="PZ169" s="35"/>
      <c r="QA169" s="35"/>
      <c r="QB169" s="35"/>
      <c r="QC169" s="35"/>
      <c r="QD169" s="35"/>
      <c r="QE169" s="35"/>
      <c r="QF169" s="35"/>
      <c r="QG169" s="35"/>
      <c r="QH169" s="35"/>
      <c r="QI169" s="35"/>
      <c r="QJ169" s="35"/>
      <c r="QK169" s="35"/>
      <c r="QL169" s="35"/>
      <c r="QM169" s="35"/>
      <c r="QN169" s="35"/>
      <c r="QO169" s="35"/>
      <c r="QP169" s="35"/>
      <c r="QQ169" s="35"/>
      <c r="QR169" s="35"/>
      <c r="QS169" s="35"/>
      <c r="QT169" s="35"/>
      <c r="QU169" s="35"/>
      <c r="QV169" s="35"/>
      <c r="QW169" s="35"/>
      <c r="QX169" s="35"/>
      <c r="QY169" s="35"/>
      <c r="QZ169" s="35"/>
      <c r="RA169" s="35"/>
      <c r="RB169" s="35"/>
      <c r="RC169" s="35"/>
      <c r="RD169" s="35"/>
      <c r="RE169" s="35"/>
      <c r="RF169" s="35"/>
      <c r="RG169" s="35"/>
      <c r="RH169" s="35"/>
      <c r="RI169" s="35"/>
      <c r="RJ169" s="35"/>
      <c r="RK169" s="35"/>
      <c r="RL169" s="35"/>
      <c r="RM169" s="35"/>
      <c r="RN169" s="35"/>
      <c r="RO169" s="35"/>
      <c r="RP169" s="35"/>
      <c r="RQ169" s="35"/>
      <c r="RR169" s="35"/>
      <c r="RS169" s="35"/>
      <c r="RT169" s="35"/>
      <c r="RU169" s="35"/>
      <c r="RV169" s="35"/>
      <c r="RW169" s="35"/>
      <c r="RX169" s="35"/>
      <c r="RY169" s="35"/>
      <c r="RZ169" s="35"/>
      <c r="SA169" s="35"/>
      <c r="SB169" s="35"/>
      <c r="SC169" s="35"/>
      <c r="SD169" s="35"/>
      <c r="SE169" s="35"/>
      <c r="SF169" s="35"/>
      <c r="SG169" s="35"/>
      <c r="SH169" s="35"/>
      <c r="SI169" s="35"/>
      <c r="SJ169" s="35"/>
      <c r="SK169" s="35"/>
      <c r="SL169" s="35"/>
      <c r="SM169" s="35"/>
      <c r="SN169" s="35"/>
      <c r="SO169" s="35"/>
      <c r="SP169" s="35"/>
      <c r="SQ169" s="35"/>
      <c r="SR169" s="35"/>
      <c r="SS169" s="35"/>
      <c r="ST169" s="35"/>
      <c r="SU169" s="35"/>
      <c r="SV169" s="35"/>
      <c r="SW169" s="35"/>
      <c r="SX169" s="35"/>
      <c r="SY169" s="35"/>
      <c r="SZ169" s="35"/>
      <c r="TA169" s="35"/>
      <c r="TB169" s="35"/>
      <c r="TC169" s="35"/>
      <c r="TD169" s="35"/>
      <c r="TE169" s="35"/>
      <c r="TF169" s="35"/>
      <c r="TG169" s="35"/>
      <c r="TH169" s="35"/>
      <c r="TI169" s="35"/>
      <c r="TJ169" s="35"/>
      <c r="TK169" s="35"/>
      <c r="TL169" s="35"/>
      <c r="TM169" s="35"/>
      <c r="TN169" s="35"/>
      <c r="TO169" s="35"/>
      <c r="TP169" s="35"/>
      <c r="TQ169" s="35"/>
      <c r="TR169" s="35"/>
      <c r="TS169" s="35"/>
      <c r="TT169" s="35"/>
      <c r="TU169" s="35"/>
      <c r="TV169" s="35"/>
      <c r="TW169" s="35"/>
      <c r="TX169" s="35"/>
      <c r="TY169" s="35"/>
      <c r="TZ169" s="35"/>
      <c r="UA169" s="35"/>
      <c r="UB169" s="35"/>
      <c r="UC169" s="35"/>
      <c r="UD169" s="35"/>
      <c r="UE169" s="35"/>
      <c r="UF169" s="35"/>
      <c r="UG169" s="35"/>
      <c r="UH169" s="35"/>
      <c r="UI169" s="35"/>
      <c r="UJ169" s="35"/>
      <c r="UK169" s="35"/>
      <c r="UL169" s="35"/>
      <c r="UM169" s="35"/>
      <c r="UN169" s="35"/>
      <c r="UO169" s="35"/>
      <c r="UP169" s="35"/>
      <c r="UQ169" s="35"/>
      <c r="UR169" s="35"/>
      <c r="US169" s="35"/>
      <c r="UT169" s="35"/>
      <c r="UU169" s="35"/>
      <c r="UV169" s="35"/>
      <c r="UW169" s="35"/>
      <c r="UX169" s="35"/>
      <c r="UY169" s="35"/>
      <c r="UZ169" s="35"/>
      <c r="VA169" s="35"/>
      <c r="VB169" s="35"/>
      <c r="VC169" s="35"/>
      <c r="VD169" s="35"/>
      <c r="VE169" s="35"/>
      <c r="VF169" s="35">
        <v>60</v>
      </c>
      <c r="VG169" s="35"/>
      <c r="VH169" s="35"/>
      <c r="VI169" s="35"/>
      <c r="VJ169" s="35"/>
      <c r="VK169" s="35"/>
      <c r="VL169" s="35"/>
      <c r="VM169" s="35"/>
      <c r="VN169" s="35"/>
      <c r="VO169" s="35"/>
      <c r="VP169" s="35"/>
      <c r="VQ169" s="35"/>
      <c r="VR169" s="35"/>
      <c r="VS169" s="35"/>
      <c r="VT169" s="35"/>
      <c r="VU169" s="35"/>
      <c r="VV169" s="35"/>
      <c r="VW169" s="35"/>
      <c r="VX169" s="35"/>
      <c r="VY169" s="35"/>
      <c r="VZ169" s="35"/>
      <c r="WA169" s="35"/>
      <c r="WB169" s="35"/>
      <c r="WC169" s="35"/>
      <c r="WD169" s="35"/>
      <c r="WE169" s="35"/>
      <c r="WF169" s="35"/>
      <c r="WG169" s="35"/>
      <c r="WH169" s="35"/>
      <c r="WI169" s="35"/>
      <c r="WJ169" s="35"/>
      <c r="WK169" s="35"/>
      <c r="WL169" s="35"/>
      <c r="WM169" s="35"/>
      <c r="WN169" s="35"/>
      <c r="WO169" s="35"/>
      <c r="WP169" s="35"/>
      <c r="WQ169" s="35"/>
      <c r="WR169" s="35"/>
      <c r="WS169" s="35"/>
      <c r="WT169" s="35"/>
      <c r="WU169" s="35"/>
      <c r="WV169" s="35"/>
      <c r="WW169" s="35"/>
      <c r="WX169" s="35"/>
      <c r="WY169" s="35"/>
      <c r="WZ169" s="35"/>
      <c r="XA169" s="35"/>
      <c r="XB169" s="35"/>
      <c r="XC169" s="35"/>
      <c r="XD169" s="35"/>
      <c r="XE169" s="35"/>
      <c r="XF169" s="35"/>
      <c r="XG169" s="35"/>
      <c r="XH169" s="35"/>
      <c r="XI169" s="35"/>
      <c r="XJ169" s="35"/>
      <c r="XK169" s="35"/>
      <c r="XL169" s="35"/>
      <c r="XM169" s="35"/>
      <c r="XN169" s="35"/>
      <c r="XO169" s="35"/>
      <c r="XP169" s="35"/>
      <c r="XQ169" s="35"/>
      <c r="XR169" s="35"/>
      <c r="XS169" s="35"/>
      <c r="XT169" s="35"/>
      <c r="XU169" s="35"/>
      <c r="XV169" s="35"/>
      <c r="XW169" s="35"/>
      <c r="XX169" s="35"/>
      <c r="XY169" s="35"/>
      <c r="XZ169" s="35"/>
      <c r="YA169" s="35"/>
      <c r="YB169" s="35"/>
      <c r="YC169" s="35"/>
      <c r="YD169" s="35"/>
      <c r="YE169" s="35"/>
      <c r="YF169" s="35"/>
      <c r="YG169" s="35"/>
      <c r="YH169" s="35"/>
      <c r="YI169" s="35"/>
      <c r="YJ169" s="35"/>
      <c r="YK169" s="35"/>
      <c r="YL169" s="35"/>
      <c r="YM169" s="35"/>
      <c r="YN169" s="35"/>
      <c r="YO169" s="35"/>
      <c r="YP169" s="35"/>
      <c r="YQ169" s="35"/>
      <c r="YR169" s="35"/>
      <c r="YS169" s="35"/>
      <c r="YT169" s="35"/>
      <c r="YU169" s="35"/>
      <c r="YV169" s="35"/>
      <c r="YW169" s="35"/>
      <c r="YX169" s="35"/>
      <c r="YY169" s="35"/>
      <c r="YZ169" s="35"/>
      <c r="ZA169" s="35"/>
      <c r="ZB169" s="35"/>
      <c r="ZC169" s="35"/>
      <c r="ZD169" s="35"/>
      <c r="ZE169" s="35"/>
      <c r="ZF169" s="35"/>
      <c r="ZG169" s="35"/>
      <c r="ZH169" s="35"/>
      <c r="ZI169" s="35"/>
      <c r="ZJ169" s="35"/>
      <c r="ZK169" s="35"/>
      <c r="ZL169" s="35"/>
      <c r="ZM169" s="35"/>
      <c r="ZN169" s="35"/>
      <c r="ZO169" s="35"/>
      <c r="ZP169" s="35"/>
      <c r="ZQ169" s="35"/>
      <c r="ZR169" s="35"/>
      <c r="ZS169" s="35"/>
      <c r="ZT169" s="35"/>
      <c r="ZU169" s="35"/>
      <c r="ZV169" s="35"/>
      <c r="ZW169" s="35"/>
      <c r="ZX169" s="35"/>
      <c r="ZY169" s="35"/>
      <c r="ZZ169" s="35"/>
      <c r="AAA169" s="35"/>
      <c r="AAB169" s="35"/>
      <c r="AAC169" s="35">
        <v>120</v>
      </c>
      <c r="AAD169" s="35"/>
      <c r="AAE169" s="35"/>
      <c r="AAF169" s="35"/>
      <c r="AAG169" s="35"/>
      <c r="AAH169" s="35"/>
      <c r="AAI169" s="35"/>
      <c r="AAJ169" s="35"/>
      <c r="AAK169" s="35"/>
      <c r="AAL169" s="35"/>
      <c r="AAM169" s="35"/>
      <c r="AAN169" s="35"/>
      <c r="AAO169" s="35"/>
      <c r="AAP169" s="35"/>
      <c r="AAQ169" s="35"/>
      <c r="AAR169" s="35"/>
      <c r="AAS169" s="35"/>
      <c r="AAT169" s="35"/>
      <c r="AAU169" s="35"/>
      <c r="AAV169" s="35"/>
      <c r="AAW169" s="35"/>
      <c r="AAX169" s="35"/>
      <c r="AAY169" s="35"/>
      <c r="AAZ169" s="35"/>
      <c r="ABA169" s="35"/>
      <c r="ABB169" s="35"/>
      <c r="ABC169" s="35"/>
      <c r="ABD169" s="35"/>
      <c r="ABE169" s="35"/>
      <c r="ABF169" s="35"/>
      <c r="ABG169" s="35"/>
      <c r="ABH169" s="35"/>
      <c r="ABI169" s="35"/>
      <c r="ABJ169" s="35"/>
      <c r="ABK169" s="35"/>
      <c r="ABL169" s="35"/>
      <c r="ABM169" s="35"/>
      <c r="ABN169" s="35"/>
      <c r="ABO169" s="35"/>
      <c r="ABP169" s="35"/>
      <c r="ABQ169" s="35"/>
      <c r="ABR169" s="35"/>
      <c r="ABS169" s="35"/>
      <c r="ABT169" s="35"/>
      <c r="ABU169" s="35"/>
      <c r="ABV169" s="35"/>
      <c r="ABW169" s="35"/>
      <c r="ABX169" s="35"/>
      <c r="ABY169" s="35"/>
      <c r="ABZ169" s="35"/>
      <c r="ACA169" s="35"/>
      <c r="ACB169" s="35"/>
      <c r="ACC169" s="35"/>
      <c r="ACD169" s="35"/>
      <c r="ACE169" s="35"/>
      <c r="ACF169" s="35"/>
      <c r="ACG169" s="35"/>
      <c r="ACH169" s="35"/>
      <c r="ACI169" s="35"/>
      <c r="ACJ169" s="35"/>
      <c r="ACK169" s="35"/>
      <c r="ACL169" s="35"/>
      <c r="ACM169" s="35"/>
      <c r="ACN169" s="35"/>
      <c r="ACO169" s="35"/>
      <c r="ACP169" s="35"/>
      <c r="ACQ169" s="35"/>
      <c r="ACR169" s="35"/>
      <c r="ACS169" s="35"/>
      <c r="ACT169" s="35"/>
      <c r="ACU169" s="35">
        <v>10</v>
      </c>
      <c r="ACV169" s="35"/>
      <c r="ACW169" s="35"/>
      <c r="ACX169" s="35"/>
      <c r="ACY169" s="35"/>
      <c r="ACZ169" s="35"/>
      <c r="ADA169" s="35"/>
      <c r="ADB169" s="35"/>
      <c r="ADC169" s="35"/>
      <c r="ADD169" s="35"/>
      <c r="ADE169" s="35"/>
      <c r="ADF169" s="35"/>
      <c r="ADG169" s="35"/>
      <c r="ADH169" s="35"/>
      <c r="ADI169" s="35"/>
      <c r="ADJ169" s="35"/>
      <c r="ADK169" s="35"/>
      <c r="ADL169" s="35"/>
      <c r="ADM169" s="35"/>
      <c r="ADN169" s="35"/>
      <c r="ADO169" s="35"/>
      <c r="ADP169" s="35"/>
      <c r="ADQ169" s="35"/>
      <c r="ADR169" s="35"/>
      <c r="ADS169" s="35"/>
      <c r="ADT169" s="35"/>
      <c r="ADU169" s="35"/>
      <c r="ADV169" s="35"/>
      <c r="ADW169" s="35"/>
      <c r="ADX169" s="35"/>
      <c r="ADY169" s="26">
        <f t="shared" si="7"/>
        <v>0</v>
      </c>
      <c r="ADZ169" s="5"/>
    </row>
    <row r="170" spans="1:806" s="33" customFormat="1" x14ac:dyDescent="0.2">
      <c r="A170" s="38" t="s">
        <v>44</v>
      </c>
      <c r="B170" s="65">
        <f t="shared" si="6"/>
        <v>100</v>
      </c>
      <c r="C170" s="57">
        <v>10</v>
      </c>
      <c r="D170" s="60">
        <v>44781</v>
      </c>
      <c r="E170" s="67">
        <v>42.14</v>
      </c>
      <c r="F170" s="67">
        <f t="shared" si="5"/>
        <v>4214</v>
      </c>
      <c r="G170" s="65">
        <v>10</v>
      </c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15"/>
      <c r="BF170" s="15"/>
      <c r="BG170" s="136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35"/>
      <c r="BW170" s="35"/>
      <c r="BX170" s="35"/>
      <c r="BY170" s="35"/>
      <c r="BZ170" s="35"/>
      <c r="CA170" s="35"/>
      <c r="CB170" s="35"/>
      <c r="CC170" s="35"/>
      <c r="CD170" s="35"/>
      <c r="CE170" s="35"/>
      <c r="CF170" s="35"/>
      <c r="CG170" s="35"/>
      <c r="CH170" s="35"/>
      <c r="CI170" s="35"/>
      <c r="CJ170" s="35"/>
      <c r="CK170" s="35"/>
      <c r="CL170" s="35"/>
      <c r="CM170" s="35"/>
      <c r="CN170" s="35"/>
      <c r="CO170" s="35"/>
      <c r="CP170" s="35"/>
      <c r="CQ170" s="35"/>
      <c r="CR170" s="35"/>
      <c r="CS170" s="35"/>
      <c r="CT170" s="35"/>
      <c r="CU170" s="35"/>
      <c r="CV170" s="35"/>
      <c r="CW170" s="35"/>
      <c r="CX170" s="35"/>
      <c r="CY170" s="35"/>
      <c r="CZ170" s="35"/>
      <c r="DA170" s="35"/>
      <c r="DB170" s="35"/>
      <c r="DC170" s="35"/>
      <c r="DD170" s="35"/>
      <c r="DE170" s="35"/>
      <c r="DF170" s="35"/>
      <c r="DG170" s="35"/>
      <c r="DH170" s="35"/>
      <c r="DI170" s="35">
        <v>20</v>
      </c>
      <c r="DJ170" s="35">
        <v>30</v>
      </c>
      <c r="DK170" s="35"/>
      <c r="DL170" s="35"/>
      <c r="DM170" s="35"/>
      <c r="DN170" s="35"/>
      <c r="DO170" s="35"/>
      <c r="DP170" s="35"/>
      <c r="DQ170" s="35"/>
      <c r="DR170" s="35"/>
      <c r="DS170" s="35"/>
      <c r="DT170" s="35"/>
      <c r="DU170" s="35"/>
      <c r="DV170" s="35"/>
      <c r="DW170" s="35"/>
      <c r="DX170" s="35"/>
      <c r="DY170" s="35"/>
      <c r="DZ170" s="35"/>
      <c r="EA170" s="35"/>
      <c r="EB170" s="35"/>
      <c r="EC170" s="35"/>
      <c r="ED170" s="35"/>
      <c r="EE170" s="35"/>
      <c r="EF170" s="35"/>
      <c r="EG170" s="35"/>
      <c r="EH170" s="35">
        <v>110</v>
      </c>
      <c r="EI170" s="35">
        <v>50</v>
      </c>
      <c r="EJ170" s="35"/>
      <c r="EK170" s="35">
        <v>100</v>
      </c>
      <c r="EL170" s="35"/>
      <c r="EM170" s="35"/>
      <c r="EN170" s="35"/>
      <c r="EO170" s="35"/>
      <c r="EP170" s="35"/>
      <c r="EQ170" s="35"/>
      <c r="ER170" s="35"/>
      <c r="ES170" s="35"/>
      <c r="ET170" s="35"/>
      <c r="EU170" s="35"/>
      <c r="EV170" s="35"/>
      <c r="EW170" s="35"/>
      <c r="EX170" s="35"/>
      <c r="EY170" s="35"/>
      <c r="EZ170" s="35"/>
      <c r="FA170" s="35"/>
      <c r="FB170" s="35"/>
      <c r="FC170" s="35"/>
      <c r="FD170" s="35"/>
      <c r="FE170" s="35"/>
      <c r="FF170" s="35"/>
      <c r="FG170" s="35"/>
      <c r="FH170" s="35"/>
      <c r="FI170" s="35"/>
      <c r="FJ170" s="35"/>
      <c r="FK170" s="35"/>
      <c r="FL170" s="35"/>
      <c r="FM170" s="35"/>
      <c r="FN170" s="35"/>
      <c r="FO170" s="35"/>
      <c r="FP170" s="35"/>
      <c r="FQ170" s="35"/>
      <c r="FR170" s="35"/>
      <c r="FS170" s="35"/>
      <c r="FT170" s="35"/>
      <c r="FU170" s="35"/>
      <c r="FV170" s="35"/>
      <c r="FW170" s="35"/>
      <c r="FX170" s="35"/>
      <c r="FY170" s="35"/>
      <c r="FZ170" s="35"/>
      <c r="GA170" s="35"/>
      <c r="GB170" s="35"/>
      <c r="GC170" s="35"/>
      <c r="GD170" s="35"/>
      <c r="GE170" s="35"/>
      <c r="GF170" s="35"/>
      <c r="GG170" s="35"/>
      <c r="GH170" s="35"/>
      <c r="GI170" s="35"/>
      <c r="GJ170" s="35"/>
      <c r="GK170" s="35"/>
      <c r="GL170" s="35"/>
      <c r="GM170" s="35"/>
      <c r="GN170" s="35"/>
      <c r="GO170" s="35"/>
      <c r="GP170" s="35"/>
      <c r="GQ170" s="35"/>
      <c r="GR170" s="35"/>
      <c r="GS170" s="35"/>
      <c r="GT170" s="35"/>
      <c r="GU170" s="35"/>
      <c r="GV170" s="35"/>
      <c r="GW170" s="35"/>
      <c r="GX170" s="35"/>
      <c r="GY170" s="35"/>
      <c r="GZ170" s="35"/>
      <c r="HA170" s="35"/>
      <c r="HB170" s="35"/>
      <c r="HC170" s="35"/>
      <c r="HD170" s="35"/>
      <c r="HE170" s="35"/>
      <c r="HF170" s="35"/>
      <c r="HG170" s="35"/>
      <c r="HH170" s="35"/>
      <c r="HI170" s="35"/>
      <c r="HJ170" s="35"/>
      <c r="HK170" s="35"/>
      <c r="HL170" s="35"/>
      <c r="HM170" s="35"/>
      <c r="HN170" s="35"/>
      <c r="HO170" s="35"/>
      <c r="HP170" s="35"/>
      <c r="HQ170" s="35"/>
      <c r="HR170" s="35"/>
      <c r="HS170" s="35"/>
      <c r="HT170" s="35"/>
      <c r="HU170" s="35"/>
      <c r="HV170" s="35"/>
      <c r="HW170" s="35"/>
      <c r="HX170" s="35"/>
      <c r="HY170" s="35"/>
      <c r="HZ170" s="35"/>
      <c r="IA170" s="35"/>
      <c r="IB170" s="35"/>
      <c r="IC170" s="35"/>
      <c r="ID170" s="35"/>
      <c r="IE170" s="35"/>
      <c r="IF170" s="35"/>
      <c r="IG170" s="35"/>
      <c r="IH170" s="35"/>
      <c r="II170" s="35"/>
      <c r="IJ170" s="35"/>
      <c r="IK170" s="35"/>
      <c r="IL170" s="35"/>
      <c r="IM170" s="35"/>
      <c r="IN170" s="35"/>
      <c r="IO170" s="35"/>
      <c r="IP170" s="35"/>
      <c r="IQ170" s="35"/>
      <c r="IR170" s="35"/>
      <c r="IS170" s="35"/>
      <c r="IT170" s="35"/>
      <c r="IU170" s="35"/>
      <c r="IV170" s="35"/>
      <c r="IW170" s="35"/>
      <c r="IX170" s="35"/>
      <c r="IY170" s="35"/>
      <c r="IZ170" s="35"/>
      <c r="JA170" s="35"/>
      <c r="JB170" s="35"/>
      <c r="JC170" s="35"/>
      <c r="JD170" s="35">
        <v>10</v>
      </c>
      <c r="JE170" s="35"/>
      <c r="JF170" s="35"/>
      <c r="JG170" s="35"/>
      <c r="JH170" s="35"/>
      <c r="JI170" s="35"/>
      <c r="JJ170" s="35"/>
      <c r="JK170" s="35"/>
      <c r="JL170" s="35"/>
      <c r="JM170" s="35"/>
      <c r="JN170" s="35"/>
      <c r="JO170" s="35"/>
      <c r="JP170" s="35"/>
      <c r="JQ170" s="35"/>
      <c r="JR170" s="35"/>
      <c r="JS170" s="35"/>
      <c r="JT170" s="35"/>
      <c r="JU170" s="35"/>
      <c r="JV170" s="35"/>
      <c r="JW170" s="35"/>
      <c r="JX170" s="35"/>
      <c r="JY170" s="35"/>
      <c r="JZ170" s="35"/>
      <c r="KA170" s="35"/>
      <c r="KB170" s="35"/>
      <c r="KC170" s="35"/>
      <c r="KD170" s="35"/>
      <c r="KE170" s="35"/>
      <c r="KF170" s="35"/>
      <c r="KG170" s="35"/>
      <c r="KH170" s="35"/>
      <c r="KI170" s="35"/>
      <c r="KJ170" s="35"/>
      <c r="KK170" s="35"/>
      <c r="KL170" s="35"/>
      <c r="KM170" s="35"/>
      <c r="KN170" s="35"/>
      <c r="KO170" s="35"/>
      <c r="KP170" s="35"/>
      <c r="KQ170" s="35"/>
      <c r="KR170" s="35"/>
      <c r="KS170" s="35"/>
      <c r="KT170" s="35"/>
      <c r="KU170" s="35"/>
      <c r="KV170" s="35"/>
      <c r="KW170" s="35"/>
      <c r="KX170" s="35"/>
      <c r="KY170" s="35"/>
      <c r="KZ170" s="35"/>
      <c r="LA170" s="35"/>
      <c r="LB170" s="35"/>
      <c r="LC170" s="35"/>
      <c r="LD170" s="35"/>
      <c r="LE170" s="35"/>
      <c r="LF170" s="35"/>
      <c r="LG170" s="35"/>
      <c r="LH170" s="35"/>
      <c r="LI170" s="35"/>
      <c r="LJ170" s="35"/>
      <c r="LK170" s="35"/>
      <c r="LL170" s="35"/>
      <c r="LM170" s="35"/>
      <c r="LN170" s="35"/>
      <c r="LO170" s="35"/>
      <c r="LP170" s="35"/>
      <c r="LQ170" s="35"/>
      <c r="LR170" s="35"/>
      <c r="LS170" s="35"/>
      <c r="LT170" s="35"/>
      <c r="LU170" s="35"/>
      <c r="LV170" s="35"/>
      <c r="LW170" s="35"/>
      <c r="LX170" s="35"/>
      <c r="LY170" s="35"/>
      <c r="LZ170" s="35"/>
      <c r="MA170" s="35"/>
      <c r="MB170" s="35"/>
      <c r="MC170" s="35"/>
      <c r="MD170" s="35"/>
      <c r="ME170" s="35"/>
      <c r="MF170" s="35"/>
      <c r="MG170" s="35"/>
      <c r="MH170" s="35"/>
      <c r="MI170" s="35"/>
      <c r="MJ170" s="35"/>
      <c r="MK170" s="35"/>
      <c r="ML170" s="35"/>
      <c r="MM170" s="35"/>
      <c r="MN170" s="35"/>
      <c r="MO170" s="35"/>
      <c r="MP170" s="35"/>
      <c r="MQ170" s="35"/>
      <c r="MR170" s="35"/>
      <c r="MS170" s="35"/>
      <c r="MT170" s="35"/>
      <c r="MU170" s="35"/>
      <c r="MV170" s="35"/>
      <c r="MW170" s="35"/>
      <c r="MX170" s="35"/>
      <c r="MY170" s="35"/>
      <c r="MZ170" s="35"/>
      <c r="NA170" s="35"/>
      <c r="NB170" s="35"/>
      <c r="NC170" s="35"/>
      <c r="ND170" s="35"/>
      <c r="NE170" s="35"/>
      <c r="NF170" s="35"/>
      <c r="NG170" s="35"/>
      <c r="NH170" s="35"/>
      <c r="NI170" s="35"/>
      <c r="NJ170" s="35"/>
      <c r="NK170" s="35"/>
      <c r="NL170" s="35"/>
      <c r="NM170" s="35"/>
      <c r="NN170" s="35"/>
      <c r="NO170" s="35"/>
      <c r="NP170" s="35"/>
      <c r="NQ170" s="35"/>
      <c r="NR170" s="35"/>
      <c r="NS170" s="35"/>
      <c r="NT170" s="35"/>
      <c r="NU170" s="35"/>
      <c r="NV170" s="35"/>
      <c r="NW170" s="35"/>
      <c r="NX170" s="35"/>
      <c r="NY170" s="35"/>
      <c r="NZ170" s="35"/>
      <c r="OA170" s="35"/>
      <c r="OB170" s="35"/>
      <c r="OC170" s="35"/>
      <c r="OD170" s="35"/>
      <c r="OE170" s="35"/>
      <c r="OF170" s="35"/>
      <c r="OG170" s="35"/>
      <c r="OH170" s="35"/>
      <c r="OI170" s="35"/>
      <c r="OJ170" s="35"/>
      <c r="OK170" s="35"/>
      <c r="OL170" s="35"/>
      <c r="OM170" s="35"/>
      <c r="ON170" s="35"/>
      <c r="OO170" s="35"/>
      <c r="OP170" s="35"/>
      <c r="OQ170" s="35"/>
      <c r="OR170" s="35"/>
      <c r="OS170" s="35"/>
      <c r="OT170" s="35"/>
      <c r="OU170" s="35"/>
      <c r="OV170" s="35"/>
      <c r="OW170" s="35"/>
      <c r="OX170" s="35"/>
      <c r="OY170" s="35"/>
      <c r="OZ170" s="35"/>
      <c r="PA170" s="35"/>
      <c r="PB170" s="35"/>
      <c r="PC170" s="35"/>
      <c r="PD170" s="35"/>
      <c r="PE170" s="35"/>
      <c r="PF170" s="35"/>
      <c r="PG170" s="35"/>
      <c r="PH170" s="35"/>
      <c r="PI170" s="35"/>
      <c r="PJ170" s="35"/>
      <c r="PK170" s="35"/>
      <c r="PL170" s="35"/>
      <c r="PM170" s="35"/>
      <c r="PN170" s="35"/>
      <c r="PO170" s="35"/>
      <c r="PP170" s="35"/>
      <c r="PQ170" s="35"/>
      <c r="PR170" s="35"/>
      <c r="PS170" s="35"/>
      <c r="PT170" s="35"/>
      <c r="PU170" s="35"/>
      <c r="PV170" s="35"/>
      <c r="PW170" s="35"/>
      <c r="PX170" s="35"/>
      <c r="PY170" s="35"/>
      <c r="PZ170" s="35"/>
      <c r="QA170" s="35"/>
      <c r="QB170" s="35"/>
      <c r="QC170" s="35"/>
      <c r="QD170" s="35"/>
      <c r="QE170" s="35"/>
      <c r="QF170" s="35"/>
      <c r="QG170" s="35"/>
      <c r="QH170" s="35"/>
      <c r="QI170" s="35"/>
      <c r="QJ170" s="35"/>
      <c r="QK170" s="35"/>
      <c r="QL170" s="35"/>
      <c r="QM170" s="35"/>
      <c r="QN170" s="35"/>
      <c r="QO170" s="35"/>
      <c r="QP170" s="35"/>
      <c r="QQ170" s="35"/>
      <c r="QR170" s="35"/>
      <c r="QS170" s="35"/>
      <c r="QT170" s="35"/>
      <c r="QU170" s="35"/>
      <c r="QV170" s="35"/>
      <c r="QW170" s="35"/>
      <c r="QX170" s="35"/>
      <c r="QY170" s="35"/>
      <c r="QZ170" s="35"/>
      <c r="RA170" s="35"/>
      <c r="RB170" s="35"/>
      <c r="RC170" s="35"/>
      <c r="RD170" s="35"/>
      <c r="RE170" s="35"/>
      <c r="RF170" s="35"/>
      <c r="RG170" s="35"/>
      <c r="RH170" s="35"/>
      <c r="RI170" s="35"/>
      <c r="RJ170" s="35"/>
      <c r="RK170" s="35"/>
      <c r="RL170" s="35"/>
      <c r="RM170" s="35"/>
      <c r="RN170" s="35"/>
      <c r="RO170" s="35"/>
      <c r="RP170" s="35"/>
      <c r="RQ170" s="35"/>
      <c r="RR170" s="35"/>
      <c r="RS170" s="35"/>
      <c r="RT170" s="35"/>
      <c r="RU170" s="35"/>
      <c r="RV170" s="35"/>
      <c r="RW170" s="35"/>
      <c r="RX170" s="35"/>
      <c r="RY170" s="35"/>
      <c r="RZ170" s="35"/>
      <c r="SA170" s="35"/>
      <c r="SB170" s="35"/>
      <c r="SC170" s="35"/>
      <c r="SD170" s="35"/>
      <c r="SE170" s="35"/>
      <c r="SF170" s="35"/>
      <c r="SG170" s="35"/>
      <c r="SH170" s="35"/>
      <c r="SI170" s="35"/>
      <c r="SJ170" s="35"/>
      <c r="SK170" s="35"/>
      <c r="SL170" s="35"/>
      <c r="SM170" s="35"/>
      <c r="SN170" s="35"/>
      <c r="SO170" s="35"/>
      <c r="SP170" s="35"/>
      <c r="SQ170" s="35"/>
      <c r="SR170" s="35"/>
      <c r="SS170" s="35"/>
      <c r="ST170" s="35"/>
      <c r="SU170" s="35"/>
      <c r="SV170" s="35"/>
      <c r="SW170" s="35"/>
      <c r="SX170" s="35"/>
      <c r="SY170" s="35"/>
      <c r="SZ170" s="35"/>
      <c r="TA170" s="35"/>
      <c r="TB170" s="35"/>
      <c r="TC170" s="35"/>
      <c r="TD170" s="35"/>
      <c r="TE170" s="35"/>
      <c r="TF170" s="35"/>
      <c r="TG170" s="35"/>
      <c r="TH170" s="35"/>
      <c r="TI170" s="35"/>
      <c r="TJ170" s="35"/>
      <c r="TK170" s="35"/>
      <c r="TL170" s="35"/>
      <c r="TM170" s="35"/>
      <c r="TN170" s="35"/>
      <c r="TO170" s="35"/>
      <c r="TP170" s="35"/>
      <c r="TQ170" s="35"/>
      <c r="TR170" s="35"/>
      <c r="TS170" s="35"/>
      <c r="TT170" s="35"/>
      <c r="TU170" s="35"/>
      <c r="TV170" s="35"/>
      <c r="TW170" s="35"/>
      <c r="TX170" s="35"/>
      <c r="TY170" s="35"/>
      <c r="TZ170" s="35"/>
      <c r="UA170" s="35"/>
      <c r="UB170" s="35"/>
      <c r="UC170" s="35"/>
      <c r="UD170" s="35"/>
      <c r="UE170" s="35"/>
      <c r="UF170" s="35"/>
      <c r="UG170" s="35"/>
      <c r="UH170" s="35"/>
      <c r="UI170" s="35"/>
      <c r="UJ170" s="35"/>
      <c r="UK170" s="35"/>
      <c r="UL170" s="35"/>
      <c r="UM170" s="35"/>
      <c r="UN170" s="35"/>
      <c r="UO170" s="35"/>
      <c r="UP170" s="35"/>
      <c r="UQ170" s="35"/>
      <c r="UR170" s="35"/>
      <c r="US170" s="35"/>
      <c r="UT170" s="35"/>
      <c r="UU170" s="35"/>
      <c r="UV170" s="35"/>
      <c r="UW170" s="35"/>
      <c r="UX170" s="35"/>
      <c r="UY170" s="35"/>
      <c r="UZ170" s="35"/>
      <c r="VA170" s="35"/>
      <c r="VB170" s="35"/>
      <c r="VC170" s="35"/>
      <c r="VD170" s="35"/>
      <c r="VE170" s="35"/>
      <c r="VF170" s="35"/>
      <c r="VG170" s="35"/>
      <c r="VH170" s="35"/>
      <c r="VI170" s="35"/>
      <c r="VJ170" s="35"/>
      <c r="VK170" s="35"/>
      <c r="VL170" s="35"/>
      <c r="VM170" s="35"/>
      <c r="VN170" s="35"/>
      <c r="VO170" s="35"/>
      <c r="VP170" s="35"/>
      <c r="VQ170" s="35"/>
      <c r="VR170" s="35"/>
      <c r="VS170" s="35"/>
      <c r="VT170" s="35"/>
      <c r="VU170" s="35"/>
      <c r="VV170" s="35"/>
      <c r="VW170" s="35"/>
      <c r="VX170" s="35"/>
      <c r="VY170" s="35"/>
      <c r="VZ170" s="35"/>
      <c r="WA170" s="35"/>
      <c r="WB170" s="35"/>
      <c r="WC170" s="35"/>
      <c r="WD170" s="35">
        <v>50</v>
      </c>
      <c r="WE170" s="35"/>
      <c r="WF170" s="35"/>
      <c r="WG170" s="35"/>
      <c r="WH170" s="35"/>
      <c r="WI170" s="35"/>
      <c r="WJ170" s="35"/>
      <c r="WK170" s="35"/>
      <c r="WL170" s="35"/>
      <c r="WM170" s="35"/>
      <c r="WN170" s="35"/>
      <c r="WO170" s="35"/>
      <c r="WP170" s="35"/>
      <c r="WQ170" s="35"/>
      <c r="WR170" s="35"/>
      <c r="WS170" s="35"/>
      <c r="WT170" s="35"/>
      <c r="WU170" s="35"/>
      <c r="WV170" s="35"/>
      <c r="WW170" s="35"/>
      <c r="WX170" s="35"/>
      <c r="WY170" s="35"/>
      <c r="WZ170" s="35"/>
      <c r="XA170" s="35"/>
      <c r="XB170" s="35"/>
      <c r="XC170" s="35"/>
      <c r="XD170" s="35"/>
      <c r="XE170" s="35"/>
      <c r="XF170" s="35"/>
      <c r="XG170" s="35"/>
      <c r="XH170" s="35"/>
      <c r="XI170" s="35"/>
      <c r="XJ170" s="35"/>
      <c r="XK170" s="35"/>
      <c r="XL170" s="35"/>
      <c r="XM170" s="35"/>
      <c r="XN170" s="35"/>
      <c r="XO170" s="35"/>
      <c r="XP170" s="35"/>
      <c r="XQ170" s="35"/>
      <c r="XR170" s="35"/>
      <c r="XS170" s="35"/>
      <c r="XT170" s="35"/>
      <c r="XU170" s="35"/>
      <c r="XV170" s="35"/>
      <c r="XW170" s="35"/>
      <c r="XX170" s="35"/>
      <c r="XY170" s="35"/>
      <c r="XZ170" s="35"/>
      <c r="YA170" s="35"/>
      <c r="YB170" s="35"/>
      <c r="YC170" s="35"/>
      <c r="YD170" s="35"/>
      <c r="YE170" s="35"/>
      <c r="YF170" s="35"/>
      <c r="YG170" s="35"/>
      <c r="YH170" s="35"/>
      <c r="YI170" s="35"/>
      <c r="YJ170" s="35"/>
      <c r="YK170" s="35"/>
      <c r="YL170" s="35"/>
      <c r="YM170" s="35"/>
      <c r="YN170" s="35"/>
      <c r="YO170" s="35"/>
      <c r="YP170" s="35"/>
      <c r="YQ170" s="35"/>
      <c r="YR170" s="35"/>
      <c r="YS170" s="35"/>
      <c r="YT170" s="35"/>
      <c r="YU170" s="35"/>
      <c r="YV170" s="35"/>
      <c r="YW170" s="35"/>
      <c r="YX170" s="35"/>
      <c r="YY170" s="35"/>
      <c r="YZ170" s="35"/>
      <c r="ZA170" s="35"/>
      <c r="ZB170" s="35"/>
      <c r="ZC170" s="35"/>
      <c r="ZD170" s="35"/>
      <c r="ZE170" s="35"/>
      <c r="ZF170" s="35"/>
      <c r="ZG170" s="35"/>
      <c r="ZH170" s="35"/>
      <c r="ZI170" s="35"/>
      <c r="ZJ170" s="35"/>
      <c r="ZK170" s="35"/>
      <c r="ZL170" s="35"/>
      <c r="ZM170" s="35"/>
      <c r="ZN170" s="35"/>
      <c r="ZO170" s="35"/>
      <c r="ZP170" s="35"/>
      <c r="ZQ170" s="35"/>
      <c r="ZR170" s="35"/>
      <c r="ZS170" s="35">
        <v>190</v>
      </c>
      <c r="ZT170" s="35"/>
      <c r="ZU170" s="35"/>
      <c r="ZV170" s="35"/>
      <c r="ZW170" s="35"/>
      <c r="ZX170" s="35"/>
      <c r="ZY170" s="35">
        <v>10</v>
      </c>
      <c r="ZZ170" s="35"/>
      <c r="AAA170" s="35"/>
      <c r="AAB170" s="35"/>
      <c r="AAC170" s="35"/>
      <c r="AAD170" s="35"/>
      <c r="AAE170" s="35"/>
      <c r="AAF170" s="35">
        <v>20</v>
      </c>
      <c r="AAG170" s="35"/>
      <c r="AAH170" s="35"/>
      <c r="AAI170" s="35"/>
      <c r="AAJ170" s="35"/>
      <c r="AAK170" s="35"/>
      <c r="AAL170" s="35"/>
      <c r="AAM170" s="35"/>
      <c r="AAN170" s="35"/>
      <c r="AAO170" s="35"/>
      <c r="AAP170" s="35"/>
      <c r="AAQ170" s="35"/>
      <c r="AAR170" s="35"/>
      <c r="AAS170" s="35">
        <v>10</v>
      </c>
      <c r="AAT170" s="35"/>
      <c r="AAU170" s="35"/>
      <c r="AAV170" s="35"/>
      <c r="AAW170" s="35"/>
      <c r="AAX170" s="35"/>
      <c r="AAY170" s="35"/>
      <c r="AAZ170" s="35">
        <v>130</v>
      </c>
      <c r="ABA170" s="35"/>
      <c r="ABB170" s="35"/>
      <c r="ABC170" s="35">
        <v>20</v>
      </c>
      <c r="ABD170" s="35"/>
      <c r="ABE170" s="35"/>
      <c r="ABF170" s="35"/>
      <c r="ABG170" s="35"/>
      <c r="ABH170" s="35"/>
      <c r="ABI170" s="35"/>
      <c r="ABJ170" s="35"/>
      <c r="ABK170" s="35"/>
      <c r="ABL170" s="35"/>
      <c r="ABM170" s="35"/>
      <c r="ABN170" s="35"/>
      <c r="ABO170" s="35"/>
      <c r="ABP170" s="35"/>
      <c r="ABQ170" s="35"/>
      <c r="ABR170" s="35"/>
      <c r="ABS170" s="35"/>
      <c r="ABT170" s="35"/>
      <c r="ABU170" s="35"/>
      <c r="ABV170" s="35"/>
      <c r="ABW170" s="35"/>
      <c r="ABX170" s="35"/>
      <c r="ABY170" s="35"/>
      <c r="ABZ170" s="35"/>
      <c r="ACA170" s="35"/>
      <c r="ACB170" s="35"/>
      <c r="ACC170" s="35"/>
      <c r="ACD170" s="35"/>
      <c r="ACE170" s="35"/>
      <c r="ACF170" s="35"/>
      <c r="ACG170" s="35"/>
      <c r="ACH170" s="35"/>
      <c r="ACI170" s="35"/>
      <c r="ACJ170" s="35"/>
      <c r="ACK170" s="35"/>
      <c r="ACL170" s="35"/>
      <c r="ACM170" s="35"/>
      <c r="ACN170" s="35"/>
      <c r="ACO170" s="35"/>
      <c r="ACP170" s="35"/>
      <c r="ACQ170" s="35"/>
      <c r="ACR170" s="35"/>
      <c r="ACS170" s="35"/>
      <c r="ACT170" s="35"/>
      <c r="ACU170" s="35"/>
      <c r="ACV170" s="35"/>
      <c r="ACW170" s="35"/>
      <c r="ACX170" s="35"/>
      <c r="ACY170" s="35"/>
      <c r="ACZ170" s="35"/>
      <c r="ADA170" s="35"/>
      <c r="ADB170" s="35"/>
      <c r="ADC170" s="35"/>
      <c r="ADD170" s="35"/>
      <c r="ADE170" s="35"/>
      <c r="ADF170" s="35"/>
      <c r="ADG170" s="35"/>
      <c r="ADH170" s="35"/>
      <c r="ADI170" s="35"/>
      <c r="ADJ170" s="35"/>
      <c r="ADK170" s="35"/>
      <c r="ADL170" s="35"/>
      <c r="ADM170" s="35"/>
      <c r="ADN170" s="35"/>
      <c r="ADO170" s="35"/>
      <c r="ADP170" s="35"/>
      <c r="ADQ170" s="35"/>
      <c r="ADR170" s="35"/>
      <c r="ADS170" s="35"/>
      <c r="ADT170" s="35"/>
      <c r="ADU170" s="35"/>
      <c r="ADV170" s="35"/>
      <c r="ADW170" s="35"/>
      <c r="ADX170" s="35"/>
      <c r="ADY170" s="26">
        <f t="shared" si="7"/>
        <v>0</v>
      </c>
      <c r="ADZ170" s="5"/>
    </row>
    <row r="171" spans="1:806" s="33" customFormat="1" x14ac:dyDescent="0.2">
      <c r="A171" s="38" t="s">
        <v>44</v>
      </c>
      <c r="B171" s="65">
        <f t="shared" si="6"/>
        <v>10</v>
      </c>
      <c r="C171" s="57">
        <v>10</v>
      </c>
      <c r="D171" s="60">
        <v>44788</v>
      </c>
      <c r="E171" s="67">
        <v>42.14</v>
      </c>
      <c r="F171" s="67">
        <f t="shared" si="5"/>
        <v>421.4</v>
      </c>
      <c r="G171" s="65">
        <v>30</v>
      </c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15"/>
      <c r="BF171" s="15"/>
      <c r="BG171" s="136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  <c r="BV171" s="35"/>
      <c r="BW171" s="35"/>
      <c r="BX171" s="35"/>
      <c r="BY171" s="35"/>
      <c r="BZ171" s="35"/>
      <c r="CA171" s="35"/>
      <c r="CB171" s="35"/>
      <c r="CC171" s="35"/>
      <c r="CD171" s="35">
        <v>20</v>
      </c>
      <c r="CE171" s="35"/>
      <c r="CF171" s="35"/>
      <c r="CG171" s="35"/>
      <c r="CH171" s="35"/>
      <c r="CI171" s="35"/>
      <c r="CJ171" s="35"/>
      <c r="CK171" s="35"/>
      <c r="CL171" s="35"/>
      <c r="CM171" s="35"/>
      <c r="CN171" s="35"/>
      <c r="CO171" s="35"/>
      <c r="CP171" s="35"/>
      <c r="CQ171" s="35"/>
      <c r="CR171" s="35"/>
      <c r="CS171" s="35"/>
      <c r="CT171" s="35"/>
      <c r="CU171" s="35"/>
      <c r="CV171" s="35"/>
      <c r="CW171" s="35"/>
      <c r="CX171" s="35"/>
      <c r="CY171" s="35"/>
      <c r="CZ171" s="35"/>
      <c r="DA171" s="35"/>
      <c r="DB171" s="35"/>
      <c r="DC171" s="35"/>
      <c r="DD171" s="35"/>
      <c r="DE171" s="35"/>
      <c r="DF171" s="35"/>
      <c r="DG171" s="35"/>
      <c r="DH171" s="35"/>
      <c r="DI171" s="35"/>
      <c r="DJ171" s="35"/>
      <c r="DK171" s="35"/>
      <c r="DL171" s="35"/>
      <c r="DM171" s="35"/>
      <c r="DN171" s="35"/>
      <c r="DO171" s="35"/>
      <c r="DP171" s="35"/>
      <c r="DQ171" s="35"/>
      <c r="DR171" s="35"/>
      <c r="DS171" s="35"/>
      <c r="DT171" s="35"/>
      <c r="DU171" s="35"/>
      <c r="DV171" s="35"/>
      <c r="DW171" s="35"/>
      <c r="DX171" s="35"/>
      <c r="DY171" s="35"/>
      <c r="DZ171" s="35"/>
      <c r="EA171" s="35"/>
      <c r="EB171" s="35"/>
      <c r="EC171" s="35"/>
      <c r="ED171" s="35"/>
      <c r="EE171" s="35"/>
      <c r="EF171" s="35"/>
      <c r="EG171" s="35"/>
      <c r="EH171" s="35"/>
      <c r="EI171" s="35"/>
      <c r="EJ171" s="35"/>
      <c r="EK171" s="35"/>
      <c r="EL171" s="35"/>
      <c r="EM171" s="35"/>
      <c r="EN171" s="35"/>
      <c r="EO171" s="35"/>
      <c r="EP171" s="35"/>
      <c r="EQ171" s="35"/>
      <c r="ER171" s="35"/>
      <c r="ES171" s="35"/>
      <c r="ET171" s="35"/>
      <c r="EU171" s="35"/>
      <c r="EV171" s="35"/>
      <c r="EW171" s="35"/>
      <c r="EX171" s="35"/>
      <c r="EY171" s="35"/>
      <c r="EZ171" s="35"/>
      <c r="FA171" s="35"/>
      <c r="FB171" s="35"/>
      <c r="FC171" s="35"/>
      <c r="FD171" s="35"/>
      <c r="FE171" s="35"/>
      <c r="FF171" s="35"/>
      <c r="FG171" s="35"/>
      <c r="FH171" s="35"/>
      <c r="FI171" s="35"/>
      <c r="FJ171" s="35"/>
      <c r="FK171" s="35"/>
      <c r="FL171" s="35"/>
      <c r="FM171" s="35"/>
      <c r="FN171" s="35"/>
      <c r="FO171" s="35"/>
      <c r="FP171" s="35"/>
      <c r="FQ171" s="35"/>
      <c r="FR171" s="35"/>
      <c r="FS171" s="35"/>
      <c r="FT171" s="35"/>
      <c r="FU171" s="35"/>
      <c r="FV171" s="35"/>
      <c r="FW171" s="35"/>
      <c r="FX171" s="35"/>
      <c r="FY171" s="35"/>
      <c r="FZ171" s="35"/>
      <c r="GA171" s="35"/>
      <c r="GB171" s="35"/>
      <c r="GC171" s="35"/>
      <c r="GD171" s="35"/>
      <c r="GE171" s="35"/>
      <c r="GF171" s="35"/>
      <c r="GG171" s="35"/>
      <c r="GH171" s="35"/>
      <c r="GI171" s="35"/>
      <c r="GJ171" s="35"/>
      <c r="GK171" s="35"/>
      <c r="GL171" s="35"/>
      <c r="GM171" s="35"/>
      <c r="GN171" s="35"/>
      <c r="GO171" s="35"/>
      <c r="GP171" s="35"/>
      <c r="GQ171" s="35"/>
      <c r="GR171" s="35"/>
      <c r="GS171" s="35"/>
      <c r="GT171" s="35"/>
      <c r="GU171" s="35"/>
      <c r="GV171" s="35"/>
      <c r="GW171" s="35"/>
      <c r="GX171" s="35"/>
      <c r="GY171" s="35"/>
      <c r="GZ171" s="35"/>
      <c r="HA171" s="35"/>
      <c r="HB171" s="35"/>
      <c r="HC171" s="35"/>
      <c r="HD171" s="35"/>
      <c r="HE171" s="35"/>
      <c r="HF171" s="35"/>
      <c r="HG171" s="35"/>
      <c r="HH171" s="35"/>
      <c r="HI171" s="35"/>
      <c r="HJ171" s="35"/>
      <c r="HK171" s="35"/>
      <c r="HL171" s="35"/>
      <c r="HM171" s="35"/>
      <c r="HN171" s="35"/>
      <c r="HO171" s="35"/>
      <c r="HP171" s="35"/>
      <c r="HQ171" s="35"/>
      <c r="HR171" s="35"/>
      <c r="HS171" s="35"/>
      <c r="HT171" s="35"/>
      <c r="HU171" s="35"/>
      <c r="HV171" s="35"/>
      <c r="HW171" s="35"/>
      <c r="HX171" s="35"/>
      <c r="HY171" s="35"/>
      <c r="HZ171" s="35"/>
      <c r="IA171" s="35"/>
      <c r="IB171" s="35"/>
      <c r="IC171" s="35"/>
      <c r="ID171" s="35"/>
      <c r="IE171" s="35"/>
      <c r="IF171" s="35"/>
      <c r="IG171" s="35"/>
      <c r="IH171" s="35"/>
      <c r="II171" s="35"/>
      <c r="IJ171" s="35"/>
      <c r="IK171" s="35"/>
      <c r="IL171" s="35"/>
      <c r="IM171" s="35"/>
      <c r="IN171" s="35"/>
      <c r="IO171" s="35"/>
      <c r="IP171" s="35"/>
      <c r="IQ171" s="35"/>
      <c r="IR171" s="35"/>
      <c r="IS171" s="35"/>
      <c r="IT171" s="35"/>
      <c r="IU171" s="35"/>
      <c r="IV171" s="35"/>
      <c r="IW171" s="35"/>
      <c r="IX171" s="35"/>
      <c r="IY171" s="35"/>
      <c r="IZ171" s="35"/>
      <c r="JA171" s="35"/>
      <c r="JB171" s="35"/>
      <c r="JC171" s="35"/>
      <c r="JD171" s="35">
        <v>10</v>
      </c>
      <c r="JE171" s="35"/>
      <c r="JF171" s="35"/>
      <c r="JG171" s="35"/>
      <c r="JH171" s="35"/>
      <c r="JI171" s="35"/>
      <c r="JJ171" s="35"/>
      <c r="JK171" s="35"/>
      <c r="JL171" s="35"/>
      <c r="JM171" s="35"/>
      <c r="JN171" s="35"/>
      <c r="JO171" s="35"/>
      <c r="JP171" s="35"/>
      <c r="JQ171" s="35"/>
      <c r="JR171" s="35"/>
      <c r="JS171" s="35"/>
      <c r="JT171" s="35"/>
      <c r="JU171" s="35"/>
      <c r="JV171" s="35"/>
      <c r="JW171" s="35"/>
      <c r="JX171" s="35"/>
      <c r="JY171" s="35"/>
      <c r="JZ171" s="35"/>
      <c r="KA171" s="35"/>
      <c r="KB171" s="35"/>
      <c r="KC171" s="35"/>
      <c r="KD171" s="35"/>
      <c r="KE171" s="35"/>
      <c r="KF171" s="35"/>
      <c r="KG171" s="35"/>
      <c r="KH171" s="35"/>
      <c r="KI171" s="35">
        <v>10</v>
      </c>
      <c r="KJ171" s="35"/>
      <c r="KK171" s="35"/>
      <c r="KL171" s="35"/>
      <c r="KM171" s="35"/>
      <c r="KN171" s="35"/>
      <c r="KO171" s="35"/>
      <c r="KP171" s="35"/>
      <c r="KQ171" s="35"/>
      <c r="KR171" s="35"/>
      <c r="KS171" s="35"/>
      <c r="KT171" s="35"/>
      <c r="KU171" s="35"/>
      <c r="KV171" s="35"/>
      <c r="KW171" s="35"/>
      <c r="KX171" s="35"/>
      <c r="KY171" s="35"/>
      <c r="KZ171" s="35"/>
      <c r="LA171" s="35"/>
      <c r="LB171" s="35"/>
      <c r="LC171" s="35"/>
      <c r="LD171" s="35"/>
      <c r="LE171" s="35"/>
      <c r="LF171" s="35"/>
      <c r="LG171" s="35"/>
      <c r="LH171" s="35"/>
      <c r="LI171" s="35"/>
      <c r="LJ171" s="35"/>
      <c r="LK171" s="35"/>
      <c r="LL171" s="35"/>
      <c r="LM171" s="35"/>
      <c r="LN171" s="35"/>
      <c r="LO171" s="35"/>
      <c r="LP171" s="35"/>
      <c r="LQ171" s="35"/>
      <c r="LR171" s="35"/>
      <c r="LS171" s="35"/>
      <c r="LT171" s="35"/>
      <c r="LU171" s="35"/>
      <c r="LV171" s="35"/>
      <c r="LW171" s="35"/>
      <c r="LX171" s="35"/>
      <c r="LY171" s="35"/>
      <c r="LZ171" s="35"/>
      <c r="MA171" s="35"/>
      <c r="MB171" s="35"/>
      <c r="MC171" s="35"/>
      <c r="MD171" s="35"/>
      <c r="ME171" s="35"/>
      <c r="MF171" s="35"/>
      <c r="MG171" s="35"/>
      <c r="MH171" s="35"/>
      <c r="MI171" s="35"/>
      <c r="MJ171" s="35"/>
      <c r="MK171" s="35"/>
      <c r="ML171" s="35"/>
      <c r="MM171" s="35"/>
      <c r="MN171" s="35"/>
      <c r="MO171" s="35"/>
      <c r="MP171" s="35"/>
      <c r="MQ171" s="35"/>
      <c r="MR171" s="35"/>
      <c r="MS171" s="35"/>
      <c r="MT171" s="35"/>
      <c r="MU171" s="35"/>
      <c r="MV171" s="35"/>
      <c r="MW171" s="35"/>
      <c r="MX171" s="35"/>
      <c r="MY171" s="35"/>
      <c r="MZ171" s="35"/>
      <c r="NA171" s="35"/>
      <c r="NB171" s="35"/>
      <c r="NC171" s="35"/>
      <c r="ND171" s="35"/>
      <c r="NE171" s="35"/>
      <c r="NF171" s="35"/>
      <c r="NG171" s="35"/>
      <c r="NH171" s="35"/>
      <c r="NI171" s="35"/>
      <c r="NJ171" s="35"/>
      <c r="NK171" s="35"/>
      <c r="NL171" s="35"/>
      <c r="NM171" s="35"/>
      <c r="NN171" s="35"/>
      <c r="NO171" s="35"/>
      <c r="NP171" s="35"/>
      <c r="NQ171" s="35"/>
      <c r="NR171" s="35"/>
      <c r="NS171" s="35"/>
      <c r="NT171" s="35"/>
      <c r="NU171" s="35"/>
      <c r="NV171" s="35"/>
      <c r="NW171" s="35"/>
      <c r="NX171" s="35"/>
      <c r="NY171" s="35"/>
      <c r="NZ171" s="35"/>
      <c r="OA171" s="35"/>
      <c r="OB171" s="35"/>
      <c r="OC171" s="35"/>
      <c r="OD171" s="35"/>
      <c r="OE171" s="35"/>
      <c r="OF171" s="35"/>
      <c r="OG171" s="35"/>
      <c r="OH171" s="35"/>
      <c r="OI171" s="35"/>
      <c r="OJ171" s="35"/>
      <c r="OK171" s="35"/>
      <c r="OL171" s="35"/>
      <c r="OM171" s="35"/>
      <c r="ON171" s="35"/>
      <c r="OO171" s="35"/>
      <c r="OP171" s="35"/>
      <c r="OQ171" s="35"/>
      <c r="OR171" s="35"/>
      <c r="OS171" s="35"/>
      <c r="OT171" s="35"/>
      <c r="OU171" s="35"/>
      <c r="OV171" s="35"/>
      <c r="OW171" s="35"/>
      <c r="OX171" s="35"/>
      <c r="OY171" s="35"/>
      <c r="OZ171" s="35"/>
      <c r="PA171" s="35"/>
      <c r="PB171" s="35"/>
      <c r="PC171" s="35"/>
      <c r="PD171" s="35"/>
      <c r="PE171" s="35"/>
      <c r="PF171" s="35"/>
      <c r="PG171" s="35"/>
      <c r="PH171" s="35"/>
      <c r="PI171" s="35"/>
      <c r="PJ171" s="35"/>
      <c r="PK171" s="35"/>
      <c r="PL171" s="35"/>
      <c r="PM171" s="35"/>
      <c r="PN171" s="35"/>
      <c r="PO171" s="35"/>
      <c r="PP171" s="35"/>
      <c r="PQ171" s="35"/>
      <c r="PR171" s="35"/>
      <c r="PS171" s="35"/>
      <c r="PT171" s="35"/>
      <c r="PU171" s="35"/>
      <c r="PV171" s="35"/>
      <c r="PW171" s="35"/>
      <c r="PX171" s="35"/>
      <c r="PY171" s="35"/>
      <c r="PZ171" s="35"/>
      <c r="QA171" s="35"/>
      <c r="QB171" s="35"/>
      <c r="QC171" s="35"/>
      <c r="QD171" s="35"/>
      <c r="QE171" s="35"/>
      <c r="QF171" s="35"/>
      <c r="QG171" s="35"/>
      <c r="QH171" s="35"/>
      <c r="QI171" s="35"/>
      <c r="QJ171" s="35"/>
      <c r="QK171" s="35"/>
      <c r="QL171" s="35"/>
      <c r="QM171" s="35"/>
      <c r="QN171" s="35"/>
      <c r="QO171" s="35"/>
      <c r="QP171" s="35"/>
      <c r="QQ171" s="35"/>
      <c r="QR171" s="35"/>
      <c r="QS171" s="35"/>
      <c r="QT171" s="35"/>
      <c r="QU171" s="35"/>
      <c r="QV171" s="35"/>
      <c r="QW171" s="35"/>
      <c r="QX171" s="35"/>
      <c r="QY171" s="35"/>
      <c r="QZ171" s="35"/>
      <c r="RA171" s="35"/>
      <c r="RB171" s="35"/>
      <c r="RC171" s="35"/>
      <c r="RD171" s="35"/>
      <c r="RE171" s="35"/>
      <c r="RF171" s="35"/>
      <c r="RG171" s="35"/>
      <c r="RH171" s="35"/>
      <c r="RI171" s="35"/>
      <c r="RJ171" s="35"/>
      <c r="RK171" s="35"/>
      <c r="RL171" s="35"/>
      <c r="RM171" s="35"/>
      <c r="RN171" s="35"/>
      <c r="RO171" s="35"/>
      <c r="RP171" s="35"/>
      <c r="RQ171" s="35"/>
      <c r="RR171" s="35"/>
      <c r="RS171" s="35"/>
      <c r="RT171" s="35"/>
      <c r="RU171" s="35"/>
      <c r="RV171" s="35"/>
      <c r="RW171" s="35"/>
      <c r="RX171" s="35"/>
      <c r="RY171" s="35"/>
      <c r="RZ171" s="35"/>
      <c r="SA171" s="35"/>
      <c r="SB171" s="35"/>
      <c r="SC171" s="35"/>
      <c r="SD171" s="35"/>
      <c r="SE171" s="35"/>
      <c r="SF171" s="35"/>
      <c r="SG171" s="35"/>
      <c r="SH171" s="35"/>
      <c r="SI171" s="35"/>
      <c r="SJ171" s="35"/>
      <c r="SK171" s="35"/>
      <c r="SL171" s="35"/>
      <c r="SM171" s="35"/>
      <c r="SN171" s="35"/>
      <c r="SO171" s="35"/>
      <c r="SP171" s="35"/>
      <c r="SQ171" s="35"/>
      <c r="SR171" s="35"/>
      <c r="SS171" s="35"/>
      <c r="ST171" s="35"/>
      <c r="SU171" s="35"/>
      <c r="SV171" s="35"/>
      <c r="SW171" s="35"/>
      <c r="SX171" s="35"/>
      <c r="SY171" s="35"/>
      <c r="SZ171" s="35"/>
      <c r="TA171" s="35"/>
      <c r="TB171" s="35"/>
      <c r="TC171" s="35"/>
      <c r="TD171" s="35"/>
      <c r="TE171" s="35"/>
      <c r="TF171" s="35"/>
      <c r="TG171" s="35"/>
      <c r="TH171" s="35"/>
      <c r="TI171" s="35"/>
      <c r="TJ171" s="35"/>
      <c r="TK171" s="35"/>
      <c r="TL171" s="35"/>
      <c r="TM171" s="35"/>
      <c r="TN171" s="35"/>
      <c r="TO171" s="35"/>
      <c r="TP171" s="35"/>
      <c r="TQ171" s="35"/>
      <c r="TR171" s="35"/>
      <c r="TS171" s="35"/>
      <c r="TT171" s="35"/>
      <c r="TU171" s="35"/>
      <c r="TV171" s="35"/>
      <c r="TW171" s="35"/>
      <c r="TX171" s="35"/>
      <c r="TY171" s="35"/>
      <c r="TZ171" s="35"/>
      <c r="UA171" s="35"/>
      <c r="UB171" s="35"/>
      <c r="UC171" s="35"/>
      <c r="UD171" s="35"/>
      <c r="UE171" s="35"/>
      <c r="UF171" s="35"/>
      <c r="UG171" s="35"/>
      <c r="UH171" s="35"/>
      <c r="UI171" s="35"/>
      <c r="UJ171" s="35"/>
      <c r="UK171" s="35"/>
      <c r="UL171" s="35"/>
      <c r="UM171" s="35"/>
      <c r="UN171" s="35"/>
      <c r="UO171" s="35"/>
      <c r="UP171" s="35"/>
      <c r="UQ171" s="35"/>
      <c r="UR171" s="35"/>
      <c r="US171" s="35"/>
      <c r="UT171" s="35"/>
      <c r="UU171" s="35"/>
      <c r="UV171" s="35"/>
      <c r="UW171" s="35"/>
      <c r="UX171" s="35"/>
      <c r="UY171" s="35"/>
      <c r="UZ171" s="35"/>
      <c r="VA171" s="35"/>
      <c r="VB171" s="35"/>
      <c r="VC171" s="35"/>
      <c r="VD171" s="35"/>
      <c r="VE171" s="35"/>
      <c r="VF171" s="35"/>
      <c r="VG171" s="35"/>
      <c r="VH171" s="35"/>
      <c r="VI171" s="35"/>
      <c r="VJ171" s="35"/>
      <c r="VK171" s="35"/>
      <c r="VL171" s="35"/>
      <c r="VM171" s="35"/>
      <c r="VN171" s="35"/>
      <c r="VO171" s="35"/>
      <c r="VP171" s="35"/>
      <c r="VQ171" s="35"/>
      <c r="VR171" s="35"/>
      <c r="VS171" s="35"/>
      <c r="VT171" s="35"/>
      <c r="VU171" s="35"/>
      <c r="VV171" s="35"/>
      <c r="VW171" s="35"/>
      <c r="VX171" s="35"/>
      <c r="VY171" s="35"/>
      <c r="VZ171" s="35"/>
      <c r="WA171" s="35"/>
      <c r="WB171" s="35"/>
      <c r="WC171" s="35"/>
      <c r="WD171" s="35"/>
      <c r="WE171" s="35"/>
      <c r="WF171" s="35"/>
      <c r="WG171" s="35"/>
      <c r="WH171" s="35"/>
      <c r="WI171" s="35"/>
      <c r="WJ171" s="35"/>
      <c r="WK171" s="35"/>
      <c r="WL171" s="35"/>
      <c r="WM171" s="35"/>
      <c r="WN171" s="35"/>
      <c r="WO171" s="35"/>
      <c r="WP171" s="35"/>
      <c r="WQ171" s="35"/>
      <c r="WR171" s="35"/>
      <c r="WS171" s="35"/>
      <c r="WT171" s="35"/>
      <c r="WU171" s="35"/>
      <c r="WV171" s="35"/>
      <c r="WW171" s="35"/>
      <c r="WX171" s="35"/>
      <c r="WY171" s="35"/>
      <c r="WZ171" s="35"/>
      <c r="XA171" s="35"/>
      <c r="XB171" s="35"/>
      <c r="XC171" s="35"/>
      <c r="XD171" s="35"/>
      <c r="XE171" s="35"/>
      <c r="XF171" s="35"/>
      <c r="XG171" s="35"/>
      <c r="XH171" s="35"/>
      <c r="XI171" s="35"/>
      <c r="XJ171" s="35"/>
      <c r="XK171" s="35"/>
      <c r="XL171" s="35"/>
      <c r="XM171" s="35"/>
      <c r="XN171" s="35"/>
      <c r="XO171" s="35"/>
      <c r="XP171" s="35"/>
      <c r="XQ171" s="35"/>
      <c r="XR171" s="35"/>
      <c r="XS171" s="35"/>
      <c r="XT171" s="35"/>
      <c r="XU171" s="35"/>
      <c r="XV171" s="35"/>
      <c r="XW171" s="35"/>
      <c r="XX171" s="35"/>
      <c r="XY171" s="35"/>
      <c r="XZ171" s="35"/>
      <c r="YA171" s="35"/>
      <c r="YB171" s="35"/>
      <c r="YC171" s="35"/>
      <c r="YD171" s="35"/>
      <c r="YE171" s="35"/>
      <c r="YF171" s="35"/>
      <c r="YG171" s="35"/>
      <c r="YH171" s="35"/>
      <c r="YI171" s="35"/>
      <c r="YJ171" s="35"/>
      <c r="YK171" s="35"/>
      <c r="YL171" s="35"/>
      <c r="YM171" s="35"/>
      <c r="YN171" s="35"/>
      <c r="YO171" s="35"/>
      <c r="YP171" s="35"/>
      <c r="YQ171" s="35"/>
      <c r="YR171" s="35"/>
      <c r="YS171" s="35"/>
      <c r="YT171" s="35"/>
      <c r="YU171" s="35"/>
      <c r="YV171" s="35"/>
      <c r="YW171" s="35"/>
      <c r="YX171" s="35"/>
      <c r="YY171" s="35"/>
      <c r="YZ171" s="35"/>
      <c r="ZA171" s="35"/>
      <c r="ZB171" s="35"/>
      <c r="ZC171" s="35"/>
      <c r="ZD171" s="35"/>
      <c r="ZE171" s="35"/>
      <c r="ZF171" s="35"/>
      <c r="ZG171" s="35"/>
      <c r="ZH171" s="35"/>
      <c r="ZI171" s="35"/>
      <c r="ZJ171" s="35"/>
      <c r="ZK171" s="35"/>
      <c r="ZL171" s="35"/>
      <c r="ZM171" s="35"/>
      <c r="ZN171" s="35"/>
      <c r="ZO171" s="35"/>
      <c r="ZP171" s="35"/>
      <c r="ZQ171" s="35"/>
      <c r="ZR171" s="35"/>
      <c r="ZS171" s="35"/>
      <c r="ZT171" s="35"/>
      <c r="ZU171" s="35"/>
      <c r="ZV171" s="35"/>
      <c r="ZW171" s="35"/>
      <c r="ZX171" s="35"/>
      <c r="ZY171" s="35"/>
      <c r="ZZ171" s="35"/>
      <c r="AAA171" s="35"/>
      <c r="AAB171" s="35"/>
      <c r="AAC171" s="35"/>
      <c r="AAD171" s="35"/>
      <c r="AAE171" s="35"/>
      <c r="AAF171" s="35"/>
      <c r="AAG171" s="35"/>
      <c r="AAH171" s="35"/>
      <c r="AAI171" s="35"/>
      <c r="AAJ171" s="35"/>
      <c r="AAK171" s="35"/>
      <c r="AAL171" s="35"/>
      <c r="AAM171" s="35"/>
      <c r="AAN171" s="35"/>
      <c r="AAO171" s="35">
        <v>10</v>
      </c>
      <c r="AAP171" s="35"/>
      <c r="AAQ171" s="35"/>
      <c r="AAR171" s="35"/>
      <c r="AAS171" s="35"/>
      <c r="AAT171" s="35"/>
      <c r="AAU171" s="35"/>
      <c r="AAV171" s="35"/>
      <c r="AAW171" s="35"/>
      <c r="AAX171" s="35"/>
      <c r="AAY171" s="35"/>
      <c r="AAZ171" s="35"/>
      <c r="ABA171" s="35"/>
      <c r="ABB171" s="35"/>
      <c r="ABC171" s="35"/>
      <c r="ABD171" s="35"/>
      <c r="ABE171" s="35"/>
      <c r="ABF171" s="35"/>
      <c r="ABG171" s="35"/>
      <c r="ABH171" s="35"/>
      <c r="ABI171" s="35">
        <v>10</v>
      </c>
      <c r="ABJ171" s="35"/>
      <c r="ABK171" s="35"/>
      <c r="ABL171" s="35"/>
      <c r="ABM171" s="35"/>
      <c r="ABN171" s="35"/>
      <c r="ABO171" s="35"/>
      <c r="ABP171" s="35"/>
      <c r="ABQ171" s="35"/>
      <c r="ABR171" s="35"/>
      <c r="ABS171" s="35"/>
      <c r="ABT171" s="35"/>
      <c r="ABU171" s="35"/>
      <c r="ABV171" s="35"/>
      <c r="ABW171" s="35"/>
      <c r="ABX171" s="35"/>
      <c r="ABY171" s="35"/>
      <c r="ABZ171" s="35"/>
      <c r="ACA171" s="35"/>
      <c r="ACB171" s="35"/>
      <c r="ACC171" s="35"/>
      <c r="ACD171" s="35"/>
      <c r="ACE171" s="35"/>
      <c r="ACF171" s="35"/>
      <c r="ACG171" s="35"/>
      <c r="ACH171" s="35"/>
      <c r="ACI171" s="35"/>
      <c r="ACJ171" s="35"/>
      <c r="ACK171" s="35"/>
      <c r="ACL171" s="35"/>
      <c r="ACM171" s="35"/>
      <c r="ACN171" s="35"/>
      <c r="ACO171" s="35"/>
      <c r="ACP171" s="35"/>
      <c r="ACQ171" s="35"/>
      <c r="ACR171" s="35"/>
      <c r="ACS171" s="35"/>
      <c r="ACT171" s="35"/>
      <c r="ACU171" s="35"/>
      <c r="ACV171" s="35"/>
      <c r="ACW171" s="35"/>
      <c r="ACX171" s="35"/>
      <c r="ACY171" s="35"/>
      <c r="ACZ171" s="35"/>
      <c r="ADA171" s="35"/>
      <c r="ADB171" s="35"/>
      <c r="ADC171" s="35"/>
      <c r="ADD171" s="35"/>
      <c r="ADE171" s="35"/>
      <c r="ADF171" s="35"/>
      <c r="ADG171" s="35"/>
      <c r="ADH171" s="35">
        <v>10</v>
      </c>
      <c r="ADI171" s="35"/>
      <c r="ADJ171" s="35"/>
      <c r="ADK171" s="35"/>
      <c r="ADL171" s="35"/>
      <c r="ADM171" s="35"/>
      <c r="ADN171" s="35"/>
      <c r="ADO171" s="35"/>
      <c r="ADP171" s="35"/>
      <c r="ADQ171" s="35"/>
      <c r="ADR171" s="35"/>
      <c r="ADS171" s="35"/>
      <c r="ADT171" s="35"/>
      <c r="ADU171" s="35"/>
      <c r="ADV171" s="35"/>
      <c r="ADW171" s="35"/>
      <c r="ADX171" s="35"/>
      <c r="ADY171" s="26">
        <f t="shared" si="7"/>
        <v>0</v>
      </c>
      <c r="ADZ171" s="5"/>
    </row>
    <row r="172" spans="1:806" s="33" customFormat="1" x14ac:dyDescent="0.2">
      <c r="A172" s="38" t="s">
        <v>564</v>
      </c>
      <c r="B172" s="65">
        <f t="shared" si="6"/>
        <v>0</v>
      </c>
      <c r="C172" s="57">
        <v>1</v>
      </c>
      <c r="D172" s="60">
        <v>44816</v>
      </c>
      <c r="E172" s="67">
        <v>39.29</v>
      </c>
      <c r="F172" s="67">
        <f t="shared" si="5"/>
        <v>0</v>
      </c>
      <c r="G172" s="6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>
        <v>1</v>
      </c>
      <c r="AC172" s="35"/>
      <c r="AD172" s="35"/>
      <c r="AE172" s="35"/>
      <c r="AF172" s="35">
        <v>1</v>
      </c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15"/>
      <c r="BF172" s="15"/>
      <c r="BG172" s="136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  <c r="DV172" s="35"/>
      <c r="DW172" s="35"/>
      <c r="DX172" s="35"/>
      <c r="DY172" s="35"/>
      <c r="DZ172" s="35"/>
      <c r="EA172" s="35"/>
      <c r="EB172" s="35"/>
      <c r="EC172" s="35"/>
      <c r="ED172" s="35"/>
      <c r="EE172" s="35"/>
      <c r="EF172" s="35"/>
      <c r="EG172" s="35"/>
      <c r="EH172" s="35"/>
      <c r="EI172" s="35"/>
      <c r="EJ172" s="35"/>
      <c r="EK172" s="35"/>
      <c r="EL172" s="35"/>
      <c r="EM172" s="35"/>
      <c r="EN172" s="35"/>
      <c r="EO172" s="35"/>
      <c r="EP172" s="35"/>
      <c r="EQ172" s="35"/>
      <c r="ER172" s="35"/>
      <c r="ES172" s="35"/>
      <c r="ET172" s="35"/>
      <c r="EU172" s="35"/>
      <c r="EV172" s="35"/>
      <c r="EW172" s="35"/>
      <c r="EX172" s="35"/>
      <c r="EY172" s="35"/>
      <c r="EZ172" s="35"/>
      <c r="FA172" s="35"/>
      <c r="FB172" s="35"/>
      <c r="FC172" s="35"/>
      <c r="FD172" s="35"/>
      <c r="FE172" s="35"/>
      <c r="FF172" s="35"/>
      <c r="FG172" s="35"/>
      <c r="FH172" s="35"/>
      <c r="FI172" s="35"/>
      <c r="FJ172" s="35"/>
      <c r="FK172" s="35"/>
      <c r="FL172" s="35"/>
      <c r="FM172" s="35"/>
      <c r="FN172" s="35"/>
      <c r="FO172" s="35"/>
      <c r="FP172" s="35"/>
      <c r="FQ172" s="35"/>
      <c r="FR172" s="35"/>
      <c r="FS172" s="35"/>
      <c r="FT172" s="35"/>
      <c r="FU172" s="35"/>
      <c r="FV172" s="35"/>
      <c r="FW172" s="35"/>
      <c r="FX172" s="35"/>
      <c r="FY172" s="35"/>
      <c r="FZ172" s="35"/>
      <c r="GA172" s="35"/>
      <c r="GB172" s="35"/>
      <c r="GC172" s="35"/>
      <c r="GD172" s="35"/>
      <c r="GE172" s="35"/>
      <c r="GF172" s="35"/>
      <c r="GG172" s="35"/>
      <c r="GH172" s="35"/>
      <c r="GI172" s="35"/>
      <c r="GJ172" s="35"/>
      <c r="GK172" s="35"/>
      <c r="GL172" s="35"/>
      <c r="GM172" s="35"/>
      <c r="GN172" s="35"/>
      <c r="GO172" s="35"/>
      <c r="GP172" s="35"/>
      <c r="GQ172" s="35"/>
      <c r="GR172" s="35"/>
      <c r="GS172" s="35"/>
      <c r="GT172" s="35"/>
      <c r="GU172" s="35"/>
      <c r="GV172" s="35"/>
      <c r="GW172" s="35"/>
      <c r="GX172" s="35"/>
      <c r="GY172" s="35"/>
      <c r="GZ172" s="35"/>
      <c r="HA172" s="35"/>
      <c r="HB172" s="35"/>
      <c r="HC172" s="35"/>
      <c r="HD172" s="35"/>
      <c r="HE172" s="35"/>
      <c r="HF172" s="35"/>
      <c r="HG172" s="35"/>
      <c r="HH172" s="35"/>
      <c r="HI172" s="35"/>
      <c r="HJ172" s="35"/>
      <c r="HK172" s="35"/>
      <c r="HL172" s="35"/>
      <c r="HM172" s="35"/>
      <c r="HN172" s="35"/>
      <c r="HO172" s="35"/>
      <c r="HP172" s="35"/>
      <c r="HQ172" s="35"/>
      <c r="HR172" s="35"/>
      <c r="HS172" s="35"/>
      <c r="HT172" s="35"/>
      <c r="HU172" s="35"/>
      <c r="HV172" s="35"/>
      <c r="HW172" s="35"/>
      <c r="HX172" s="35"/>
      <c r="HY172" s="35"/>
      <c r="HZ172" s="35"/>
      <c r="IA172" s="35"/>
      <c r="IB172" s="35"/>
      <c r="IC172" s="35"/>
      <c r="ID172" s="35"/>
      <c r="IE172" s="35"/>
      <c r="IF172" s="35"/>
      <c r="IG172" s="35"/>
      <c r="IH172" s="35"/>
      <c r="II172" s="35"/>
      <c r="IJ172" s="35"/>
      <c r="IK172" s="35"/>
      <c r="IL172" s="35"/>
      <c r="IM172" s="35"/>
      <c r="IN172" s="35"/>
      <c r="IO172" s="35"/>
      <c r="IP172" s="35"/>
      <c r="IQ172" s="35"/>
      <c r="IR172" s="35"/>
      <c r="IS172" s="35"/>
      <c r="IT172" s="35"/>
      <c r="IU172" s="35"/>
      <c r="IV172" s="35"/>
      <c r="IW172" s="35"/>
      <c r="IX172" s="35"/>
      <c r="IY172" s="35"/>
      <c r="IZ172" s="35"/>
      <c r="JA172" s="35"/>
      <c r="JB172" s="35"/>
      <c r="JC172" s="35"/>
      <c r="JD172" s="35"/>
      <c r="JE172" s="35"/>
      <c r="JF172" s="35"/>
      <c r="JG172" s="35"/>
      <c r="JH172" s="35"/>
      <c r="JI172" s="35"/>
      <c r="JJ172" s="35"/>
      <c r="JK172" s="35"/>
      <c r="JL172" s="35"/>
      <c r="JM172" s="35"/>
      <c r="JN172" s="35"/>
      <c r="JO172" s="35"/>
      <c r="JP172" s="35"/>
      <c r="JQ172" s="35"/>
      <c r="JR172" s="35"/>
      <c r="JS172" s="35"/>
      <c r="JT172" s="35"/>
      <c r="JU172" s="35"/>
      <c r="JV172" s="35"/>
      <c r="JW172" s="35"/>
      <c r="JX172" s="35"/>
      <c r="JY172" s="35"/>
      <c r="JZ172" s="35"/>
      <c r="KA172" s="35"/>
      <c r="KB172" s="35"/>
      <c r="KC172" s="35"/>
      <c r="KD172" s="35"/>
      <c r="KE172" s="35"/>
      <c r="KF172" s="35"/>
      <c r="KG172" s="35"/>
      <c r="KH172" s="35"/>
      <c r="KI172" s="35"/>
      <c r="KJ172" s="35"/>
      <c r="KK172" s="35"/>
      <c r="KL172" s="35"/>
      <c r="KM172" s="35"/>
      <c r="KN172" s="35"/>
      <c r="KO172" s="35"/>
      <c r="KP172" s="35"/>
      <c r="KQ172" s="35"/>
      <c r="KR172" s="35"/>
      <c r="KS172" s="35"/>
      <c r="KT172" s="35"/>
      <c r="KU172" s="35"/>
      <c r="KV172" s="35"/>
      <c r="KW172" s="35"/>
      <c r="KX172" s="35"/>
      <c r="KY172" s="35"/>
      <c r="KZ172" s="35"/>
      <c r="LA172" s="35"/>
      <c r="LB172" s="35"/>
      <c r="LC172" s="35"/>
      <c r="LD172" s="35"/>
      <c r="LE172" s="35"/>
      <c r="LF172" s="35"/>
      <c r="LG172" s="35"/>
      <c r="LH172" s="35"/>
      <c r="LI172" s="35"/>
      <c r="LJ172" s="35"/>
      <c r="LK172" s="35"/>
      <c r="LL172" s="35"/>
      <c r="LM172" s="35"/>
      <c r="LN172" s="35"/>
      <c r="LO172" s="35"/>
      <c r="LP172" s="35"/>
      <c r="LQ172" s="35"/>
      <c r="LR172" s="35"/>
      <c r="LS172" s="35"/>
      <c r="LT172" s="35"/>
      <c r="LU172" s="35"/>
      <c r="LV172" s="35"/>
      <c r="LW172" s="35"/>
      <c r="LX172" s="35"/>
      <c r="LY172" s="35"/>
      <c r="LZ172" s="35"/>
      <c r="MA172" s="35"/>
      <c r="MB172" s="35"/>
      <c r="MC172" s="35"/>
      <c r="MD172" s="35"/>
      <c r="ME172" s="35"/>
      <c r="MF172" s="35"/>
      <c r="MG172" s="35"/>
      <c r="MH172" s="35"/>
      <c r="MI172" s="35"/>
      <c r="MJ172" s="35"/>
      <c r="MK172" s="35"/>
      <c r="ML172" s="35"/>
      <c r="MM172" s="35"/>
      <c r="MN172" s="35"/>
      <c r="MO172" s="35"/>
      <c r="MP172" s="35"/>
      <c r="MQ172" s="35"/>
      <c r="MR172" s="35"/>
      <c r="MS172" s="35"/>
      <c r="MT172" s="35"/>
      <c r="MU172" s="35"/>
      <c r="MV172" s="35"/>
      <c r="MW172" s="35"/>
      <c r="MX172" s="35"/>
      <c r="MY172" s="35"/>
      <c r="MZ172" s="35"/>
      <c r="NA172" s="35"/>
      <c r="NB172" s="35"/>
      <c r="NC172" s="35"/>
      <c r="ND172" s="35"/>
      <c r="NE172" s="35"/>
      <c r="NF172" s="35"/>
      <c r="NG172" s="35"/>
      <c r="NH172" s="35"/>
      <c r="NI172" s="35"/>
      <c r="NJ172" s="35"/>
      <c r="NK172" s="35"/>
      <c r="NL172" s="35"/>
      <c r="NM172" s="35"/>
      <c r="NN172" s="35"/>
      <c r="NO172" s="35"/>
      <c r="NP172" s="35"/>
      <c r="NQ172" s="35"/>
      <c r="NR172" s="35"/>
      <c r="NS172" s="35"/>
      <c r="NT172" s="35"/>
      <c r="NU172" s="35"/>
      <c r="NV172" s="35"/>
      <c r="NW172" s="35"/>
      <c r="NX172" s="35"/>
      <c r="NY172" s="35"/>
      <c r="NZ172" s="35"/>
      <c r="OA172" s="35"/>
      <c r="OB172" s="35"/>
      <c r="OC172" s="35"/>
      <c r="OD172" s="35"/>
      <c r="OE172" s="35"/>
      <c r="OF172" s="35"/>
      <c r="OG172" s="35"/>
      <c r="OH172" s="35"/>
      <c r="OI172" s="35"/>
      <c r="OJ172" s="35"/>
      <c r="OK172" s="35"/>
      <c r="OL172" s="35"/>
      <c r="OM172" s="35"/>
      <c r="ON172" s="35"/>
      <c r="OO172" s="35"/>
      <c r="OP172" s="35"/>
      <c r="OQ172" s="35"/>
      <c r="OR172" s="35"/>
      <c r="OS172" s="35"/>
      <c r="OT172" s="35"/>
      <c r="OU172" s="35"/>
      <c r="OV172" s="35"/>
      <c r="OW172" s="35"/>
      <c r="OX172" s="35"/>
      <c r="OY172" s="35"/>
      <c r="OZ172" s="35"/>
      <c r="PA172" s="35"/>
      <c r="PB172" s="35"/>
      <c r="PC172" s="35"/>
      <c r="PD172" s="35"/>
      <c r="PE172" s="35"/>
      <c r="PF172" s="35"/>
      <c r="PG172" s="35"/>
      <c r="PH172" s="35"/>
      <c r="PI172" s="35"/>
      <c r="PJ172" s="35"/>
      <c r="PK172" s="35"/>
      <c r="PL172" s="35"/>
      <c r="PM172" s="35"/>
      <c r="PN172" s="35"/>
      <c r="PO172" s="35"/>
      <c r="PP172" s="35"/>
      <c r="PQ172" s="35"/>
      <c r="PR172" s="35"/>
      <c r="PS172" s="35"/>
      <c r="PT172" s="35"/>
      <c r="PU172" s="35"/>
      <c r="PV172" s="35"/>
      <c r="PW172" s="35"/>
      <c r="PX172" s="35"/>
      <c r="PY172" s="35"/>
      <c r="PZ172" s="35"/>
      <c r="QA172" s="35"/>
      <c r="QB172" s="35"/>
      <c r="QC172" s="35"/>
      <c r="QD172" s="35"/>
      <c r="QE172" s="35"/>
      <c r="QF172" s="35"/>
      <c r="QG172" s="35"/>
      <c r="QH172" s="35"/>
      <c r="QI172" s="35"/>
      <c r="QJ172" s="35"/>
      <c r="QK172" s="35"/>
      <c r="QL172" s="35"/>
      <c r="QM172" s="35"/>
      <c r="QN172" s="35"/>
      <c r="QO172" s="35"/>
      <c r="QP172" s="35"/>
      <c r="QQ172" s="35"/>
      <c r="QR172" s="35"/>
      <c r="QS172" s="35"/>
      <c r="QT172" s="35"/>
      <c r="QU172" s="35"/>
      <c r="QV172" s="35"/>
      <c r="QW172" s="35"/>
      <c r="QX172" s="35"/>
      <c r="QY172" s="35"/>
      <c r="QZ172" s="35"/>
      <c r="RA172" s="35"/>
      <c r="RB172" s="35"/>
      <c r="RC172" s="35"/>
      <c r="RD172" s="35"/>
      <c r="RE172" s="35"/>
      <c r="RF172" s="35"/>
      <c r="RG172" s="35"/>
      <c r="RH172" s="35"/>
      <c r="RI172" s="35"/>
      <c r="RJ172" s="35"/>
      <c r="RK172" s="35"/>
      <c r="RL172" s="35"/>
      <c r="RM172" s="35"/>
      <c r="RN172" s="35"/>
      <c r="RO172" s="35"/>
      <c r="RP172" s="35"/>
      <c r="RQ172" s="35"/>
      <c r="RR172" s="35"/>
      <c r="RS172" s="35"/>
      <c r="RT172" s="35"/>
      <c r="RU172" s="35"/>
      <c r="RV172" s="35"/>
      <c r="RW172" s="35"/>
      <c r="RX172" s="35"/>
      <c r="RY172" s="35"/>
      <c r="RZ172" s="35"/>
      <c r="SA172" s="35"/>
      <c r="SB172" s="35"/>
      <c r="SC172" s="35"/>
      <c r="SD172" s="35"/>
      <c r="SE172" s="35"/>
      <c r="SF172" s="35"/>
      <c r="SG172" s="35"/>
      <c r="SH172" s="35"/>
      <c r="SI172" s="35"/>
      <c r="SJ172" s="35"/>
      <c r="SK172" s="35"/>
      <c r="SL172" s="35"/>
      <c r="SM172" s="35"/>
      <c r="SN172" s="35"/>
      <c r="SO172" s="35"/>
      <c r="SP172" s="35"/>
      <c r="SQ172" s="35"/>
      <c r="SR172" s="35"/>
      <c r="SS172" s="35"/>
      <c r="ST172" s="35"/>
      <c r="SU172" s="35"/>
      <c r="SV172" s="35"/>
      <c r="SW172" s="35"/>
      <c r="SX172" s="35"/>
      <c r="SY172" s="35"/>
      <c r="SZ172" s="35"/>
      <c r="TA172" s="35"/>
      <c r="TB172" s="35"/>
      <c r="TC172" s="35"/>
      <c r="TD172" s="35"/>
      <c r="TE172" s="35"/>
      <c r="TF172" s="35"/>
      <c r="TG172" s="35"/>
      <c r="TH172" s="35"/>
      <c r="TI172" s="35"/>
      <c r="TJ172" s="35"/>
      <c r="TK172" s="35"/>
      <c r="TL172" s="35"/>
      <c r="TM172" s="35"/>
      <c r="TN172" s="35"/>
      <c r="TO172" s="35"/>
      <c r="TP172" s="35"/>
      <c r="TQ172" s="35"/>
      <c r="TR172" s="35"/>
      <c r="TS172" s="35"/>
      <c r="TT172" s="35"/>
      <c r="TU172" s="35"/>
      <c r="TV172" s="35"/>
      <c r="TW172" s="35"/>
      <c r="TX172" s="35"/>
      <c r="TY172" s="35"/>
      <c r="TZ172" s="35"/>
      <c r="UA172" s="35"/>
      <c r="UB172" s="35"/>
      <c r="UC172" s="35"/>
      <c r="UD172" s="35"/>
      <c r="UE172" s="35"/>
      <c r="UF172" s="35"/>
      <c r="UG172" s="35"/>
      <c r="UH172" s="35"/>
      <c r="UI172" s="35"/>
      <c r="UJ172" s="35"/>
      <c r="UK172" s="35"/>
      <c r="UL172" s="35"/>
      <c r="UM172" s="35"/>
      <c r="UN172" s="35"/>
      <c r="UO172" s="35"/>
      <c r="UP172" s="35"/>
      <c r="UQ172" s="35"/>
      <c r="UR172" s="35"/>
      <c r="US172" s="35"/>
      <c r="UT172" s="35"/>
      <c r="UU172" s="35"/>
      <c r="UV172" s="35"/>
      <c r="UW172" s="35"/>
      <c r="UX172" s="35"/>
      <c r="UY172" s="35"/>
      <c r="UZ172" s="35"/>
      <c r="VA172" s="35"/>
      <c r="VB172" s="35"/>
      <c r="VC172" s="35"/>
      <c r="VD172" s="35"/>
      <c r="VE172" s="35"/>
      <c r="VF172" s="35"/>
      <c r="VG172" s="35"/>
      <c r="VH172" s="35"/>
      <c r="VI172" s="35"/>
      <c r="VJ172" s="35"/>
      <c r="VK172" s="35"/>
      <c r="VL172" s="35"/>
      <c r="VM172" s="35"/>
      <c r="VN172" s="35"/>
      <c r="VO172" s="35"/>
      <c r="VP172" s="35"/>
      <c r="VQ172" s="35"/>
      <c r="VR172" s="35"/>
      <c r="VS172" s="35"/>
      <c r="VT172" s="35"/>
      <c r="VU172" s="35"/>
      <c r="VV172" s="35"/>
      <c r="VW172" s="35"/>
      <c r="VX172" s="35"/>
      <c r="VY172" s="35"/>
      <c r="VZ172" s="35"/>
      <c r="WA172" s="35"/>
      <c r="WB172" s="35"/>
      <c r="WC172" s="35"/>
      <c r="WD172" s="35"/>
      <c r="WE172" s="35"/>
      <c r="WF172" s="35"/>
      <c r="WG172" s="35"/>
      <c r="WH172" s="35"/>
      <c r="WI172" s="35"/>
      <c r="WJ172" s="35"/>
      <c r="WK172" s="35"/>
      <c r="WL172" s="35"/>
      <c r="WM172" s="35"/>
      <c r="WN172" s="35"/>
      <c r="WO172" s="35"/>
      <c r="WP172" s="35"/>
      <c r="WQ172" s="35"/>
      <c r="WR172" s="35"/>
      <c r="WS172" s="35"/>
      <c r="WT172" s="35"/>
      <c r="WU172" s="35"/>
      <c r="WV172" s="35"/>
      <c r="WW172" s="35"/>
      <c r="WX172" s="35"/>
      <c r="WY172" s="35"/>
      <c r="WZ172" s="35"/>
      <c r="XA172" s="35"/>
      <c r="XB172" s="35"/>
      <c r="XC172" s="35"/>
      <c r="XD172" s="35"/>
      <c r="XE172" s="35"/>
      <c r="XF172" s="35"/>
      <c r="XG172" s="35"/>
      <c r="XH172" s="35"/>
      <c r="XI172" s="35"/>
      <c r="XJ172" s="35"/>
      <c r="XK172" s="35"/>
      <c r="XL172" s="35"/>
      <c r="XM172" s="35"/>
      <c r="XN172" s="35"/>
      <c r="XO172" s="35"/>
      <c r="XP172" s="35"/>
      <c r="XQ172" s="35"/>
      <c r="XR172" s="35"/>
      <c r="XS172" s="35"/>
      <c r="XT172" s="35"/>
      <c r="XU172" s="35"/>
      <c r="XV172" s="35"/>
      <c r="XW172" s="35"/>
      <c r="XX172" s="35"/>
      <c r="XY172" s="35">
        <v>1</v>
      </c>
      <c r="XZ172" s="35"/>
      <c r="YA172" s="35"/>
      <c r="YB172" s="35"/>
      <c r="YC172" s="35"/>
      <c r="YD172" s="35"/>
      <c r="YE172" s="35"/>
      <c r="YF172" s="35"/>
      <c r="YG172" s="35"/>
      <c r="YH172" s="35"/>
      <c r="YI172" s="35"/>
      <c r="YJ172" s="35"/>
      <c r="YK172" s="35"/>
      <c r="YL172" s="35"/>
      <c r="YM172" s="35"/>
      <c r="YN172" s="35"/>
      <c r="YO172" s="35"/>
      <c r="YP172" s="35"/>
      <c r="YQ172" s="35"/>
      <c r="YR172" s="35"/>
      <c r="YS172" s="35"/>
      <c r="YT172" s="35"/>
      <c r="YU172" s="35"/>
      <c r="YV172" s="35"/>
      <c r="YW172" s="35"/>
      <c r="YX172" s="35"/>
      <c r="YY172" s="35"/>
      <c r="YZ172" s="35"/>
      <c r="ZA172" s="35"/>
      <c r="ZB172" s="35"/>
      <c r="ZC172" s="35"/>
      <c r="ZD172" s="35"/>
      <c r="ZE172" s="35"/>
      <c r="ZF172" s="35"/>
      <c r="ZG172" s="35"/>
      <c r="ZH172" s="35"/>
      <c r="ZI172" s="35"/>
      <c r="ZJ172" s="35"/>
      <c r="ZK172" s="35"/>
      <c r="ZL172" s="35"/>
      <c r="ZM172" s="35"/>
      <c r="ZN172" s="35"/>
      <c r="ZO172" s="35"/>
      <c r="ZP172" s="35"/>
      <c r="ZQ172" s="35"/>
      <c r="ZR172" s="35"/>
      <c r="ZS172" s="35"/>
      <c r="ZT172" s="35"/>
      <c r="ZU172" s="35"/>
      <c r="ZV172" s="35"/>
      <c r="ZW172" s="35"/>
      <c r="ZX172" s="35"/>
      <c r="ZY172" s="35"/>
      <c r="ZZ172" s="35"/>
      <c r="AAA172" s="35"/>
      <c r="AAB172" s="35"/>
      <c r="AAC172" s="35">
        <v>1</v>
      </c>
      <c r="AAD172" s="35"/>
      <c r="AAE172" s="35"/>
      <c r="AAF172" s="35"/>
      <c r="AAG172" s="35"/>
      <c r="AAH172" s="35"/>
      <c r="AAI172" s="35"/>
      <c r="AAJ172" s="35"/>
      <c r="AAK172" s="35"/>
      <c r="AAL172" s="35"/>
      <c r="AAM172" s="35"/>
      <c r="AAN172" s="35"/>
      <c r="AAO172" s="35"/>
      <c r="AAP172" s="35"/>
      <c r="AAQ172" s="35"/>
      <c r="AAR172" s="35"/>
      <c r="AAS172" s="35"/>
      <c r="AAT172" s="35"/>
      <c r="AAU172" s="35"/>
      <c r="AAV172" s="35"/>
      <c r="AAW172" s="35"/>
      <c r="AAX172" s="35"/>
      <c r="AAY172" s="35"/>
      <c r="AAZ172" s="35"/>
      <c r="ABA172" s="35"/>
      <c r="ABB172" s="35"/>
      <c r="ABC172" s="35"/>
      <c r="ABD172" s="35"/>
      <c r="ABE172" s="35"/>
      <c r="ABF172" s="35"/>
      <c r="ABG172" s="35"/>
      <c r="ABH172" s="35"/>
      <c r="ABI172" s="35"/>
      <c r="ABJ172" s="35"/>
      <c r="ABK172" s="35"/>
      <c r="ABL172" s="35"/>
      <c r="ABM172" s="35"/>
      <c r="ABN172" s="35"/>
      <c r="ABO172" s="35"/>
      <c r="ABP172" s="35"/>
      <c r="ABQ172" s="35"/>
      <c r="ABR172" s="35"/>
      <c r="ABS172" s="35"/>
      <c r="ABT172" s="35"/>
      <c r="ABU172" s="35"/>
      <c r="ABV172" s="35"/>
      <c r="ABW172" s="35"/>
      <c r="ABX172" s="35"/>
      <c r="ABY172" s="35"/>
      <c r="ABZ172" s="35"/>
      <c r="ACA172" s="35"/>
      <c r="ACB172" s="35"/>
      <c r="ACC172" s="35"/>
      <c r="ACD172" s="35"/>
      <c r="ACE172" s="35"/>
      <c r="ACF172" s="35"/>
      <c r="ACG172" s="35"/>
      <c r="ACH172" s="35"/>
      <c r="ACI172" s="35"/>
      <c r="ACJ172" s="35"/>
      <c r="ACK172" s="35"/>
      <c r="ACL172" s="35"/>
      <c r="ACM172" s="35"/>
      <c r="ACN172" s="35"/>
      <c r="ACO172" s="35"/>
      <c r="ACP172" s="35"/>
      <c r="ACQ172" s="35">
        <v>5</v>
      </c>
      <c r="ACR172" s="35">
        <v>5</v>
      </c>
      <c r="ACS172" s="35"/>
      <c r="ACT172" s="35"/>
      <c r="ACU172" s="35"/>
      <c r="ACV172" s="35"/>
      <c r="ACW172" s="35"/>
      <c r="ACX172" s="35"/>
      <c r="ACY172" s="35"/>
      <c r="ACZ172" s="35"/>
      <c r="ADA172" s="35"/>
      <c r="ADB172" s="35"/>
      <c r="ADC172" s="35"/>
      <c r="ADD172" s="35"/>
      <c r="ADE172" s="35"/>
      <c r="ADF172" s="35"/>
      <c r="ADG172" s="35"/>
      <c r="ADH172" s="35"/>
      <c r="ADI172" s="35"/>
      <c r="ADJ172" s="35"/>
      <c r="ADK172" s="35"/>
      <c r="ADL172" s="35"/>
      <c r="ADM172" s="35"/>
      <c r="ADN172" s="35"/>
      <c r="ADO172" s="35"/>
      <c r="ADP172" s="35"/>
      <c r="ADQ172" s="35"/>
      <c r="ADR172" s="35"/>
      <c r="ADS172" s="35"/>
      <c r="ADT172" s="35"/>
      <c r="ADU172" s="35"/>
      <c r="ADV172" s="35"/>
      <c r="ADW172" s="35"/>
      <c r="ADX172" s="35"/>
      <c r="ADY172" s="26">
        <f t="shared" si="7"/>
        <v>0</v>
      </c>
      <c r="ADZ172" s="5"/>
    </row>
    <row r="173" spans="1:806" s="33" customFormat="1" x14ac:dyDescent="0.2">
      <c r="A173" s="38" t="s">
        <v>93</v>
      </c>
      <c r="B173" s="65">
        <f t="shared" si="6"/>
        <v>0</v>
      </c>
      <c r="C173" s="57">
        <v>1</v>
      </c>
      <c r="D173" s="59">
        <v>44809</v>
      </c>
      <c r="E173" s="67">
        <v>90.27</v>
      </c>
      <c r="F173" s="67">
        <f t="shared" si="5"/>
        <v>0</v>
      </c>
      <c r="G173" s="65">
        <v>20</v>
      </c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15"/>
      <c r="BF173" s="15"/>
      <c r="BG173" s="136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35"/>
      <c r="CF173" s="35"/>
      <c r="CG173" s="35"/>
      <c r="CH173" s="35"/>
      <c r="CI173" s="35"/>
      <c r="CJ173" s="35"/>
      <c r="CK173" s="35"/>
      <c r="CL173" s="35"/>
      <c r="CM173" s="35"/>
      <c r="CN173" s="35"/>
      <c r="CO173" s="35"/>
      <c r="CP173" s="35"/>
      <c r="CQ173" s="35"/>
      <c r="CR173" s="35"/>
      <c r="CS173" s="35"/>
      <c r="CT173" s="35"/>
      <c r="CU173" s="35"/>
      <c r="CV173" s="35"/>
      <c r="CW173" s="35"/>
      <c r="CX173" s="35"/>
      <c r="CY173" s="35"/>
      <c r="CZ173" s="35"/>
      <c r="DA173" s="35"/>
      <c r="DB173" s="35"/>
      <c r="DC173" s="35"/>
      <c r="DD173" s="35"/>
      <c r="DE173" s="35"/>
      <c r="DF173" s="35"/>
      <c r="DG173" s="35"/>
      <c r="DH173" s="35"/>
      <c r="DI173" s="35"/>
      <c r="DJ173" s="35"/>
      <c r="DK173" s="35"/>
      <c r="DL173" s="35"/>
      <c r="DM173" s="35"/>
      <c r="DN173" s="35"/>
      <c r="DO173" s="35"/>
      <c r="DP173" s="35"/>
      <c r="DQ173" s="35"/>
      <c r="DR173" s="35"/>
      <c r="DS173" s="35"/>
      <c r="DT173" s="35"/>
      <c r="DU173" s="35"/>
      <c r="DV173" s="35"/>
      <c r="DW173" s="35"/>
      <c r="DX173" s="35"/>
      <c r="DY173" s="35"/>
      <c r="DZ173" s="35"/>
      <c r="EA173" s="35"/>
      <c r="EB173" s="35"/>
      <c r="EC173" s="35"/>
      <c r="ED173" s="35"/>
      <c r="EE173" s="35"/>
      <c r="EF173" s="35"/>
      <c r="EG173" s="35"/>
      <c r="EH173" s="35"/>
      <c r="EI173" s="35"/>
      <c r="EJ173" s="35"/>
      <c r="EK173" s="35"/>
      <c r="EL173" s="35">
        <v>20</v>
      </c>
      <c r="EM173" s="35"/>
      <c r="EN173" s="35"/>
      <c r="EO173" s="35"/>
      <c r="EP173" s="35">
        <v>10</v>
      </c>
      <c r="EQ173" s="35"/>
      <c r="ER173" s="35"/>
      <c r="ES173" s="35"/>
      <c r="ET173" s="35"/>
      <c r="EU173" s="35"/>
      <c r="EV173" s="35">
        <v>30</v>
      </c>
      <c r="EW173" s="35"/>
      <c r="EX173" s="35"/>
      <c r="EY173" s="35"/>
      <c r="EZ173" s="35"/>
      <c r="FA173" s="35"/>
      <c r="FB173" s="35"/>
      <c r="FC173" s="35"/>
      <c r="FD173" s="35"/>
      <c r="FE173" s="35"/>
      <c r="FF173" s="35"/>
      <c r="FG173" s="35"/>
      <c r="FH173" s="35"/>
      <c r="FI173" s="35"/>
      <c r="FJ173" s="35"/>
      <c r="FK173" s="35"/>
      <c r="FL173" s="35"/>
      <c r="FM173" s="35"/>
      <c r="FN173" s="35"/>
      <c r="FO173" s="35"/>
      <c r="FP173" s="35"/>
      <c r="FQ173" s="35"/>
      <c r="FR173" s="35"/>
      <c r="FS173" s="35"/>
      <c r="FT173" s="35"/>
      <c r="FU173" s="35"/>
      <c r="FV173" s="35"/>
      <c r="FW173" s="35"/>
      <c r="FX173" s="35"/>
      <c r="FY173" s="35"/>
      <c r="FZ173" s="35"/>
      <c r="GA173" s="35"/>
      <c r="GB173" s="35"/>
      <c r="GC173" s="35"/>
      <c r="GD173" s="35"/>
      <c r="GE173" s="35"/>
      <c r="GF173" s="35"/>
      <c r="GG173" s="35"/>
      <c r="GH173" s="35"/>
      <c r="GI173" s="35"/>
      <c r="GJ173" s="35"/>
      <c r="GK173" s="35"/>
      <c r="GL173" s="35"/>
      <c r="GM173" s="35"/>
      <c r="GN173" s="35"/>
      <c r="GO173" s="35"/>
      <c r="GP173" s="35"/>
      <c r="GQ173" s="35"/>
      <c r="GR173" s="35"/>
      <c r="GS173" s="35"/>
      <c r="GT173" s="35"/>
      <c r="GU173" s="35"/>
      <c r="GV173" s="35"/>
      <c r="GW173" s="35"/>
      <c r="GX173" s="35"/>
      <c r="GY173" s="35"/>
      <c r="GZ173" s="35"/>
      <c r="HA173" s="35"/>
      <c r="HB173" s="35"/>
      <c r="HC173" s="35"/>
      <c r="HD173" s="35"/>
      <c r="HE173" s="35"/>
      <c r="HF173" s="35"/>
      <c r="HG173" s="35"/>
      <c r="HH173" s="35"/>
      <c r="HI173" s="35"/>
      <c r="HJ173" s="35"/>
      <c r="HK173" s="35"/>
      <c r="HL173" s="35"/>
      <c r="HM173" s="35"/>
      <c r="HN173" s="35"/>
      <c r="HO173" s="35"/>
      <c r="HP173" s="35"/>
      <c r="HQ173" s="35"/>
      <c r="HR173" s="35"/>
      <c r="HS173" s="35"/>
      <c r="HT173" s="35"/>
      <c r="HU173" s="35"/>
      <c r="HV173" s="35"/>
      <c r="HW173" s="35"/>
      <c r="HX173" s="35"/>
      <c r="HY173" s="35"/>
      <c r="HZ173" s="35"/>
      <c r="IA173" s="35"/>
      <c r="IB173" s="35"/>
      <c r="IC173" s="35"/>
      <c r="ID173" s="35"/>
      <c r="IE173" s="35"/>
      <c r="IF173" s="35"/>
      <c r="IG173" s="35"/>
      <c r="IH173" s="35"/>
      <c r="II173" s="35"/>
      <c r="IJ173" s="35"/>
      <c r="IK173" s="35"/>
      <c r="IL173" s="35"/>
      <c r="IM173" s="35"/>
      <c r="IN173" s="35"/>
      <c r="IO173" s="35"/>
      <c r="IP173" s="35"/>
      <c r="IQ173" s="35"/>
      <c r="IR173" s="35"/>
      <c r="IS173" s="35"/>
      <c r="IT173" s="35"/>
      <c r="IU173" s="35"/>
      <c r="IV173" s="35"/>
      <c r="IW173" s="35"/>
      <c r="IX173" s="35"/>
      <c r="IY173" s="35"/>
      <c r="IZ173" s="35"/>
      <c r="JA173" s="35"/>
      <c r="JB173" s="35"/>
      <c r="JC173" s="35"/>
      <c r="JD173" s="35"/>
      <c r="JE173" s="35"/>
      <c r="JF173" s="35"/>
      <c r="JG173" s="35"/>
      <c r="JH173" s="35"/>
      <c r="JI173" s="35"/>
      <c r="JJ173" s="35"/>
      <c r="JK173" s="35"/>
      <c r="JL173" s="35"/>
      <c r="JM173" s="35"/>
      <c r="JN173" s="35"/>
      <c r="JO173" s="35"/>
      <c r="JP173" s="35"/>
      <c r="JQ173" s="35"/>
      <c r="JR173" s="35"/>
      <c r="JS173" s="35"/>
      <c r="JT173" s="35"/>
      <c r="JU173" s="35"/>
      <c r="JV173" s="35"/>
      <c r="JW173" s="35"/>
      <c r="JX173" s="35"/>
      <c r="JY173" s="35"/>
      <c r="JZ173" s="35"/>
      <c r="KA173" s="35"/>
      <c r="KB173" s="35"/>
      <c r="KC173" s="35"/>
      <c r="KD173" s="35"/>
      <c r="KE173" s="35"/>
      <c r="KF173" s="35"/>
      <c r="KG173" s="35"/>
      <c r="KH173" s="35"/>
      <c r="KI173" s="35"/>
      <c r="KJ173" s="35"/>
      <c r="KK173" s="35"/>
      <c r="KL173" s="35"/>
      <c r="KM173" s="35"/>
      <c r="KN173" s="35"/>
      <c r="KO173" s="35"/>
      <c r="KP173" s="35"/>
      <c r="KQ173" s="35"/>
      <c r="KR173" s="35"/>
      <c r="KS173" s="35"/>
      <c r="KT173" s="35"/>
      <c r="KU173" s="35"/>
      <c r="KV173" s="35"/>
      <c r="KW173" s="35"/>
      <c r="KX173" s="35"/>
      <c r="KY173" s="35"/>
      <c r="KZ173" s="35"/>
      <c r="LA173" s="35"/>
      <c r="LB173" s="35"/>
      <c r="LC173" s="35"/>
      <c r="LD173" s="35"/>
      <c r="LE173" s="35"/>
      <c r="LF173" s="35"/>
      <c r="LG173" s="35"/>
      <c r="LH173" s="35"/>
      <c r="LI173" s="35"/>
      <c r="LJ173" s="35"/>
      <c r="LK173" s="35"/>
      <c r="LL173" s="35"/>
      <c r="LM173" s="35"/>
      <c r="LN173" s="35"/>
      <c r="LO173" s="35"/>
      <c r="LP173" s="35"/>
      <c r="LQ173" s="35"/>
      <c r="LR173" s="35"/>
      <c r="LS173" s="35"/>
      <c r="LT173" s="35"/>
      <c r="LU173" s="35"/>
      <c r="LV173" s="35"/>
      <c r="LW173" s="35"/>
      <c r="LX173" s="35"/>
      <c r="LY173" s="35"/>
      <c r="LZ173" s="35"/>
      <c r="MA173" s="35"/>
      <c r="MB173" s="35"/>
      <c r="MC173" s="35"/>
      <c r="MD173" s="35"/>
      <c r="ME173" s="35"/>
      <c r="MF173" s="35"/>
      <c r="MG173" s="35"/>
      <c r="MH173" s="35"/>
      <c r="MI173" s="35"/>
      <c r="MJ173" s="35"/>
      <c r="MK173" s="35"/>
      <c r="ML173" s="35"/>
      <c r="MM173" s="35"/>
      <c r="MN173" s="35"/>
      <c r="MO173" s="35"/>
      <c r="MP173" s="35"/>
      <c r="MQ173" s="35"/>
      <c r="MR173" s="35"/>
      <c r="MS173" s="35"/>
      <c r="MT173" s="35"/>
      <c r="MU173" s="35"/>
      <c r="MV173" s="35"/>
      <c r="MW173" s="35"/>
      <c r="MX173" s="35"/>
      <c r="MY173" s="35"/>
      <c r="MZ173" s="35"/>
      <c r="NA173" s="35"/>
      <c r="NB173" s="35"/>
      <c r="NC173" s="35"/>
      <c r="ND173" s="35"/>
      <c r="NE173" s="35"/>
      <c r="NF173" s="35"/>
      <c r="NG173" s="35"/>
      <c r="NH173" s="35"/>
      <c r="NI173" s="35"/>
      <c r="NJ173" s="35"/>
      <c r="NK173" s="35"/>
      <c r="NL173" s="35"/>
      <c r="NM173" s="35"/>
      <c r="NN173" s="35"/>
      <c r="NO173" s="35"/>
      <c r="NP173" s="35"/>
      <c r="NQ173" s="35"/>
      <c r="NR173" s="35"/>
      <c r="NS173" s="35"/>
      <c r="NT173" s="35"/>
      <c r="NU173" s="35"/>
      <c r="NV173" s="35"/>
      <c r="NW173" s="35"/>
      <c r="NX173" s="35"/>
      <c r="NY173" s="35"/>
      <c r="NZ173" s="35"/>
      <c r="OA173" s="35"/>
      <c r="OB173" s="35"/>
      <c r="OC173" s="35"/>
      <c r="OD173" s="35"/>
      <c r="OE173" s="35"/>
      <c r="OF173" s="35"/>
      <c r="OG173" s="35"/>
      <c r="OH173" s="35"/>
      <c r="OI173" s="35"/>
      <c r="OJ173" s="35"/>
      <c r="OK173" s="35"/>
      <c r="OL173" s="35"/>
      <c r="OM173" s="35"/>
      <c r="ON173" s="35"/>
      <c r="OO173" s="35"/>
      <c r="OP173" s="35"/>
      <c r="OQ173" s="35"/>
      <c r="OR173" s="35"/>
      <c r="OS173" s="35"/>
      <c r="OT173" s="35"/>
      <c r="OU173" s="35"/>
      <c r="OV173" s="35"/>
      <c r="OW173" s="35"/>
      <c r="OX173" s="35"/>
      <c r="OY173" s="35"/>
      <c r="OZ173" s="35"/>
      <c r="PA173" s="35"/>
      <c r="PB173" s="35"/>
      <c r="PC173" s="35"/>
      <c r="PD173" s="35"/>
      <c r="PE173" s="35">
        <v>10</v>
      </c>
      <c r="PF173" s="35"/>
      <c r="PG173" s="35"/>
      <c r="PH173" s="35"/>
      <c r="PI173" s="35"/>
      <c r="PJ173" s="35"/>
      <c r="PK173" s="35"/>
      <c r="PL173" s="35"/>
      <c r="PM173" s="35"/>
      <c r="PN173" s="35"/>
      <c r="PO173" s="35"/>
      <c r="PP173" s="35"/>
      <c r="PQ173" s="35"/>
      <c r="PR173" s="35"/>
      <c r="PS173" s="35"/>
      <c r="PT173" s="35"/>
      <c r="PU173" s="35"/>
      <c r="PV173" s="35"/>
      <c r="PW173" s="35"/>
      <c r="PX173" s="35"/>
      <c r="PY173" s="35"/>
      <c r="PZ173" s="35"/>
      <c r="QA173" s="35"/>
      <c r="QB173" s="35"/>
      <c r="QC173" s="35"/>
      <c r="QD173" s="35"/>
      <c r="QE173" s="35"/>
      <c r="QF173" s="35"/>
      <c r="QG173" s="35"/>
      <c r="QH173" s="35"/>
      <c r="QI173" s="35"/>
      <c r="QJ173" s="35"/>
      <c r="QK173" s="35"/>
      <c r="QL173" s="35"/>
      <c r="QM173" s="35"/>
      <c r="QN173" s="35"/>
      <c r="QO173" s="35"/>
      <c r="QP173" s="35"/>
      <c r="QQ173" s="35"/>
      <c r="QR173" s="35"/>
      <c r="QS173" s="35"/>
      <c r="QT173" s="35"/>
      <c r="QU173" s="35"/>
      <c r="QV173" s="35"/>
      <c r="QW173" s="35"/>
      <c r="QX173" s="35"/>
      <c r="QY173" s="35"/>
      <c r="QZ173" s="35"/>
      <c r="RA173" s="35"/>
      <c r="RB173" s="35"/>
      <c r="RC173" s="35"/>
      <c r="RD173" s="35"/>
      <c r="RE173" s="35"/>
      <c r="RF173" s="35"/>
      <c r="RG173" s="35"/>
      <c r="RH173" s="35"/>
      <c r="RI173" s="35"/>
      <c r="RJ173" s="35"/>
      <c r="RK173" s="35"/>
      <c r="RL173" s="35"/>
      <c r="RM173" s="35"/>
      <c r="RN173" s="35"/>
      <c r="RO173" s="35"/>
      <c r="RP173" s="35"/>
      <c r="RQ173" s="35"/>
      <c r="RR173" s="35"/>
      <c r="RS173" s="35"/>
      <c r="RT173" s="35"/>
      <c r="RU173" s="35"/>
      <c r="RV173" s="35"/>
      <c r="RW173" s="35"/>
      <c r="RX173" s="35"/>
      <c r="RY173" s="35"/>
      <c r="RZ173" s="35"/>
      <c r="SA173" s="35"/>
      <c r="SB173" s="35"/>
      <c r="SC173" s="35"/>
      <c r="SD173" s="35"/>
      <c r="SE173" s="35"/>
      <c r="SF173" s="35"/>
      <c r="SG173" s="35"/>
      <c r="SH173" s="35"/>
      <c r="SI173" s="35"/>
      <c r="SJ173" s="35"/>
      <c r="SK173" s="35"/>
      <c r="SL173" s="35"/>
      <c r="SM173" s="35"/>
      <c r="SN173" s="35"/>
      <c r="SO173" s="35"/>
      <c r="SP173" s="35"/>
      <c r="SQ173" s="35"/>
      <c r="SR173" s="35"/>
      <c r="SS173" s="35"/>
      <c r="ST173" s="35"/>
      <c r="SU173" s="35"/>
      <c r="SV173" s="35"/>
      <c r="SW173" s="35"/>
      <c r="SX173" s="35"/>
      <c r="SY173" s="35"/>
      <c r="SZ173" s="35"/>
      <c r="TA173" s="35"/>
      <c r="TB173" s="35"/>
      <c r="TC173" s="35"/>
      <c r="TD173" s="35"/>
      <c r="TE173" s="35"/>
      <c r="TF173" s="35"/>
      <c r="TG173" s="35"/>
      <c r="TH173" s="35"/>
      <c r="TI173" s="35"/>
      <c r="TJ173" s="35"/>
      <c r="TK173" s="35"/>
      <c r="TL173" s="35"/>
      <c r="TM173" s="35"/>
      <c r="TN173" s="35"/>
      <c r="TO173" s="35"/>
      <c r="TP173" s="35"/>
      <c r="TQ173" s="35"/>
      <c r="TR173" s="35"/>
      <c r="TS173" s="35"/>
      <c r="TT173" s="35"/>
      <c r="TU173" s="35"/>
      <c r="TV173" s="35"/>
      <c r="TW173" s="35"/>
      <c r="TX173" s="35"/>
      <c r="TY173" s="35"/>
      <c r="TZ173" s="35"/>
      <c r="UA173" s="35"/>
      <c r="UB173" s="35"/>
      <c r="UC173" s="35"/>
      <c r="UD173" s="35"/>
      <c r="UE173" s="35"/>
      <c r="UF173" s="35"/>
      <c r="UG173" s="35"/>
      <c r="UH173" s="35"/>
      <c r="UI173" s="35"/>
      <c r="UJ173" s="35"/>
      <c r="UK173" s="35"/>
      <c r="UL173" s="35"/>
      <c r="UM173" s="35"/>
      <c r="UN173" s="35"/>
      <c r="UO173" s="35"/>
      <c r="UP173" s="35"/>
      <c r="UQ173" s="35"/>
      <c r="UR173" s="35"/>
      <c r="US173" s="35"/>
      <c r="UT173" s="35"/>
      <c r="UU173" s="35"/>
      <c r="UV173" s="35"/>
      <c r="UW173" s="35"/>
      <c r="UX173" s="35"/>
      <c r="UY173" s="35"/>
      <c r="UZ173" s="35"/>
      <c r="VA173" s="35"/>
      <c r="VB173" s="35"/>
      <c r="VC173" s="35"/>
      <c r="VD173" s="35"/>
      <c r="VE173" s="35"/>
      <c r="VF173" s="35"/>
      <c r="VG173" s="35"/>
      <c r="VH173" s="35"/>
      <c r="VI173" s="35"/>
      <c r="VJ173" s="35"/>
      <c r="VK173" s="35"/>
      <c r="VL173" s="35"/>
      <c r="VM173" s="35"/>
      <c r="VN173" s="35"/>
      <c r="VO173" s="35"/>
      <c r="VP173" s="35"/>
      <c r="VQ173" s="35"/>
      <c r="VR173" s="35"/>
      <c r="VS173" s="35"/>
      <c r="VT173" s="35"/>
      <c r="VU173" s="35"/>
      <c r="VV173" s="35"/>
      <c r="VW173" s="35"/>
      <c r="VX173" s="35"/>
      <c r="VY173" s="35"/>
      <c r="VZ173" s="35"/>
      <c r="WA173" s="35"/>
      <c r="WB173" s="35"/>
      <c r="WC173" s="35"/>
      <c r="WD173" s="35">
        <v>30</v>
      </c>
      <c r="WE173" s="35"/>
      <c r="WF173" s="35"/>
      <c r="WG173" s="35"/>
      <c r="WH173" s="35"/>
      <c r="WI173" s="35"/>
      <c r="WJ173" s="35"/>
      <c r="WK173" s="35"/>
      <c r="WL173" s="35"/>
      <c r="WM173" s="35"/>
      <c r="WN173" s="35"/>
      <c r="WO173" s="35"/>
      <c r="WP173" s="35"/>
      <c r="WQ173" s="35"/>
      <c r="WR173" s="35"/>
      <c r="WS173" s="35"/>
      <c r="WT173" s="35"/>
      <c r="WU173" s="35"/>
      <c r="WV173" s="35"/>
      <c r="WW173" s="35"/>
      <c r="WX173" s="35"/>
      <c r="WY173" s="35"/>
      <c r="WZ173" s="35"/>
      <c r="XA173" s="35"/>
      <c r="XB173" s="35"/>
      <c r="XC173" s="35"/>
      <c r="XD173" s="35"/>
      <c r="XE173" s="35"/>
      <c r="XF173" s="35"/>
      <c r="XG173" s="35"/>
      <c r="XH173" s="35"/>
      <c r="XI173" s="35"/>
      <c r="XJ173" s="35"/>
      <c r="XK173" s="35"/>
      <c r="XL173" s="35"/>
      <c r="XM173" s="35"/>
      <c r="XN173" s="35"/>
      <c r="XO173" s="35"/>
      <c r="XP173" s="35"/>
      <c r="XQ173" s="35"/>
      <c r="XR173" s="35"/>
      <c r="XS173" s="35"/>
      <c r="XT173" s="35"/>
      <c r="XU173" s="35"/>
      <c r="XV173" s="35"/>
      <c r="XW173" s="35"/>
      <c r="XX173" s="35"/>
      <c r="XY173" s="35"/>
      <c r="XZ173" s="35"/>
      <c r="YA173" s="35"/>
      <c r="YB173" s="35"/>
      <c r="YC173" s="35"/>
      <c r="YD173" s="35"/>
      <c r="YE173" s="35"/>
      <c r="YF173" s="35"/>
      <c r="YG173" s="35"/>
      <c r="YH173" s="35"/>
      <c r="YI173" s="35"/>
      <c r="YJ173" s="35"/>
      <c r="YK173" s="35"/>
      <c r="YL173" s="35"/>
      <c r="YM173" s="35"/>
      <c r="YN173" s="35"/>
      <c r="YO173" s="35"/>
      <c r="YP173" s="35"/>
      <c r="YQ173" s="35"/>
      <c r="YR173" s="35"/>
      <c r="YS173" s="35"/>
      <c r="YT173" s="35"/>
      <c r="YU173" s="35"/>
      <c r="YV173" s="35"/>
      <c r="YW173" s="35"/>
      <c r="YX173" s="35"/>
      <c r="YY173" s="35"/>
      <c r="YZ173" s="35"/>
      <c r="ZA173" s="35"/>
      <c r="ZB173" s="35">
        <v>1</v>
      </c>
      <c r="ZC173" s="35"/>
      <c r="ZD173" s="35"/>
      <c r="ZE173" s="35"/>
      <c r="ZF173" s="35"/>
      <c r="ZG173" s="35"/>
      <c r="ZH173" s="35"/>
      <c r="ZI173" s="35">
        <v>1</v>
      </c>
      <c r="ZJ173" s="35"/>
      <c r="ZK173" s="35"/>
      <c r="ZL173" s="35"/>
      <c r="ZM173" s="35"/>
      <c r="ZN173" s="35"/>
      <c r="ZO173" s="35"/>
      <c r="ZP173" s="35"/>
      <c r="ZQ173" s="35"/>
      <c r="ZR173" s="35"/>
      <c r="ZS173" s="35"/>
      <c r="ZT173" s="35"/>
      <c r="ZU173" s="35"/>
      <c r="ZV173" s="35"/>
      <c r="ZW173" s="35"/>
      <c r="ZX173" s="35"/>
      <c r="ZY173" s="35"/>
      <c r="ZZ173" s="35"/>
      <c r="AAA173" s="35"/>
      <c r="AAB173" s="35"/>
      <c r="AAC173" s="35"/>
      <c r="AAD173" s="35"/>
      <c r="AAE173" s="35"/>
      <c r="AAF173" s="35"/>
      <c r="AAG173" s="35"/>
      <c r="AAH173" s="35"/>
      <c r="AAI173" s="35"/>
      <c r="AAJ173" s="35"/>
      <c r="AAK173" s="35"/>
      <c r="AAL173" s="35"/>
      <c r="AAM173" s="35"/>
      <c r="AAN173" s="35"/>
      <c r="AAO173" s="35"/>
      <c r="AAP173" s="35"/>
      <c r="AAQ173" s="35"/>
      <c r="AAR173" s="35"/>
      <c r="AAS173" s="35"/>
      <c r="AAT173" s="35"/>
      <c r="AAU173" s="35"/>
      <c r="AAV173" s="35"/>
      <c r="AAW173" s="35"/>
      <c r="AAX173" s="35"/>
      <c r="AAY173" s="35"/>
      <c r="AAZ173" s="35"/>
      <c r="ABA173" s="35"/>
      <c r="ABB173" s="35"/>
      <c r="ABC173" s="35"/>
      <c r="ABD173" s="35"/>
      <c r="ABE173" s="35"/>
      <c r="ABF173" s="35"/>
      <c r="ABG173" s="35"/>
      <c r="ABH173" s="35"/>
      <c r="ABI173" s="35"/>
      <c r="ABJ173" s="35"/>
      <c r="ABK173" s="35"/>
      <c r="ABL173" s="35"/>
      <c r="ABM173" s="35"/>
      <c r="ABN173" s="35"/>
      <c r="ABO173" s="35"/>
      <c r="ABP173" s="35"/>
      <c r="ABQ173" s="35"/>
      <c r="ABR173" s="35"/>
      <c r="ABS173" s="35"/>
      <c r="ABT173" s="35"/>
      <c r="ABU173" s="35">
        <v>1</v>
      </c>
      <c r="ABV173" s="35"/>
      <c r="ABW173" s="35"/>
      <c r="ABX173" s="35"/>
      <c r="ABY173" s="35"/>
      <c r="ABZ173" s="35"/>
      <c r="ACA173" s="35">
        <v>1</v>
      </c>
      <c r="ACB173" s="35"/>
      <c r="ACC173" s="35"/>
      <c r="ACD173" s="35"/>
      <c r="ACE173" s="35"/>
      <c r="ACF173" s="35"/>
      <c r="ACG173" s="35"/>
      <c r="ACH173" s="35"/>
      <c r="ACI173" s="35"/>
      <c r="ACJ173" s="35"/>
      <c r="ACK173" s="35"/>
      <c r="ACL173" s="35"/>
      <c r="ACM173" s="35"/>
      <c r="ACN173" s="35"/>
      <c r="ACO173" s="35"/>
      <c r="ACP173" s="35"/>
      <c r="ACQ173" s="35"/>
      <c r="ACR173" s="35"/>
      <c r="ACS173" s="35"/>
      <c r="ACT173" s="35"/>
      <c r="ACU173" s="35"/>
      <c r="ACV173" s="35"/>
      <c r="ACW173" s="35"/>
      <c r="ACX173" s="35"/>
      <c r="ACY173" s="35"/>
      <c r="ACZ173" s="35"/>
      <c r="ADA173" s="35"/>
      <c r="ADB173" s="35"/>
      <c r="ADC173" s="35"/>
      <c r="ADD173" s="35"/>
      <c r="ADE173" s="35"/>
      <c r="ADF173" s="35"/>
      <c r="ADG173" s="35"/>
      <c r="ADH173" s="35"/>
      <c r="ADI173" s="35"/>
      <c r="ADJ173" s="35"/>
      <c r="ADK173" s="35"/>
      <c r="ADL173" s="35"/>
      <c r="ADM173" s="35"/>
      <c r="ADN173" s="35"/>
      <c r="ADO173" s="35"/>
      <c r="ADP173" s="35"/>
      <c r="ADQ173" s="35"/>
      <c r="ADR173" s="35"/>
      <c r="ADS173" s="35"/>
      <c r="ADT173" s="35"/>
      <c r="ADU173" s="35"/>
      <c r="ADV173" s="35"/>
      <c r="ADW173" s="35"/>
      <c r="ADX173" s="35"/>
      <c r="ADY173" s="26">
        <f t="shared" si="7"/>
        <v>0</v>
      </c>
      <c r="ADZ173" s="5"/>
    </row>
    <row r="174" spans="1:806" s="33" customFormat="1" x14ac:dyDescent="0.2">
      <c r="A174" s="38" t="s">
        <v>93</v>
      </c>
      <c r="B174" s="65">
        <f t="shared" si="6"/>
        <v>0</v>
      </c>
      <c r="C174" s="57">
        <v>10</v>
      </c>
      <c r="D174" s="59">
        <v>44624</v>
      </c>
      <c r="E174" s="67">
        <v>51.9</v>
      </c>
      <c r="F174" s="67">
        <f t="shared" si="5"/>
        <v>0</v>
      </c>
      <c r="G174" s="6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/>
      <c r="BD174" s="35"/>
      <c r="BE174" s="15"/>
      <c r="BF174" s="15"/>
      <c r="BG174" s="136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  <c r="BV174" s="35"/>
      <c r="BW174" s="35"/>
      <c r="BX174" s="35"/>
      <c r="BY174" s="35"/>
      <c r="BZ174" s="35"/>
      <c r="CA174" s="35"/>
      <c r="CB174" s="35"/>
      <c r="CC174" s="35"/>
      <c r="CD174" s="35"/>
      <c r="CE174" s="35"/>
      <c r="CF174" s="35"/>
      <c r="CG174" s="35"/>
      <c r="CH174" s="35"/>
      <c r="CI174" s="35"/>
      <c r="CJ174" s="35"/>
      <c r="CK174" s="35"/>
      <c r="CL174" s="35"/>
      <c r="CM174" s="35"/>
      <c r="CN174" s="35"/>
      <c r="CO174" s="35"/>
      <c r="CP174" s="35"/>
      <c r="CQ174" s="35"/>
      <c r="CR174" s="35"/>
      <c r="CS174" s="35"/>
      <c r="CT174" s="35"/>
      <c r="CU174" s="35"/>
      <c r="CV174" s="35"/>
      <c r="CW174" s="35"/>
      <c r="CX174" s="35"/>
      <c r="CY174" s="35"/>
      <c r="CZ174" s="35"/>
      <c r="DA174" s="35"/>
      <c r="DB174" s="35"/>
      <c r="DC174" s="35"/>
      <c r="DD174" s="35"/>
      <c r="DE174" s="35"/>
      <c r="DF174" s="35"/>
      <c r="DG174" s="35"/>
      <c r="DH174" s="35"/>
      <c r="DI174" s="35"/>
      <c r="DJ174" s="35"/>
      <c r="DK174" s="35"/>
      <c r="DL174" s="35"/>
      <c r="DM174" s="35"/>
      <c r="DN174" s="35"/>
      <c r="DO174" s="35"/>
      <c r="DP174" s="35"/>
      <c r="DQ174" s="35"/>
      <c r="DR174" s="35"/>
      <c r="DS174" s="35"/>
      <c r="DT174" s="35"/>
      <c r="DU174" s="35"/>
      <c r="DV174" s="35"/>
      <c r="DW174" s="35"/>
      <c r="DX174" s="35"/>
      <c r="DY174" s="35"/>
      <c r="DZ174" s="35"/>
      <c r="EA174" s="35"/>
      <c r="EB174" s="35"/>
      <c r="EC174" s="35"/>
      <c r="ED174" s="35"/>
      <c r="EE174" s="35"/>
      <c r="EF174" s="35"/>
      <c r="EG174" s="35"/>
      <c r="EH174" s="35"/>
      <c r="EI174" s="35"/>
      <c r="EJ174" s="35"/>
      <c r="EK174" s="35"/>
      <c r="EL174" s="35"/>
      <c r="EM174" s="35"/>
      <c r="EN174" s="35"/>
      <c r="EO174" s="35"/>
      <c r="EP174" s="35">
        <v>20</v>
      </c>
      <c r="EQ174" s="35"/>
      <c r="ER174" s="35"/>
      <c r="ES174" s="35"/>
      <c r="ET174" s="35"/>
      <c r="EU174" s="35"/>
      <c r="EV174" s="35"/>
      <c r="EW174" s="35"/>
      <c r="EX174" s="35"/>
      <c r="EY174" s="35"/>
      <c r="EZ174" s="35"/>
      <c r="FA174" s="35"/>
      <c r="FB174" s="35"/>
      <c r="FC174" s="35"/>
      <c r="FD174" s="35"/>
      <c r="FE174" s="35"/>
      <c r="FF174" s="35"/>
      <c r="FG174" s="35"/>
      <c r="FH174" s="35"/>
      <c r="FI174" s="35"/>
      <c r="FJ174" s="35"/>
      <c r="FK174" s="35"/>
      <c r="FL174" s="35"/>
      <c r="FM174" s="35"/>
      <c r="FN174" s="35"/>
      <c r="FO174" s="35"/>
      <c r="FP174" s="35"/>
      <c r="FQ174" s="35"/>
      <c r="FR174" s="35"/>
      <c r="FS174" s="35"/>
      <c r="FT174" s="35"/>
      <c r="FU174" s="35"/>
      <c r="FV174" s="35"/>
      <c r="FW174" s="35"/>
      <c r="FX174" s="35"/>
      <c r="FY174" s="35"/>
      <c r="FZ174" s="35"/>
      <c r="GA174" s="35"/>
      <c r="GB174" s="35"/>
      <c r="GC174" s="35"/>
      <c r="GD174" s="35"/>
      <c r="GE174" s="35"/>
      <c r="GF174" s="35"/>
      <c r="GG174" s="35"/>
      <c r="GH174" s="35"/>
      <c r="GI174" s="35"/>
      <c r="GJ174" s="35"/>
      <c r="GK174" s="35"/>
      <c r="GL174" s="35"/>
      <c r="GM174" s="35"/>
      <c r="GN174" s="35"/>
      <c r="GO174" s="35"/>
      <c r="GP174" s="35"/>
      <c r="GQ174" s="35"/>
      <c r="GR174" s="35"/>
      <c r="GS174" s="35"/>
      <c r="GT174" s="35"/>
      <c r="GU174" s="35"/>
      <c r="GV174" s="35"/>
      <c r="GW174" s="35"/>
      <c r="GX174" s="35"/>
      <c r="GY174" s="35"/>
      <c r="GZ174" s="35"/>
      <c r="HA174" s="35"/>
      <c r="HB174" s="35"/>
      <c r="HC174" s="35"/>
      <c r="HD174" s="35"/>
      <c r="HE174" s="35"/>
      <c r="HF174" s="35"/>
      <c r="HG174" s="35"/>
      <c r="HH174" s="35"/>
      <c r="HI174" s="35"/>
      <c r="HJ174" s="35"/>
      <c r="HK174" s="35"/>
      <c r="HL174" s="35"/>
      <c r="HM174" s="35"/>
      <c r="HN174" s="35"/>
      <c r="HO174" s="35"/>
      <c r="HP174" s="35"/>
      <c r="HQ174" s="35"/>
      <c r="HR174" s="35"/>
      <c r="HS174" s="35"/>
      <c r="HT174" s="35"/>
      <c r="HU174" s="35"/>
      <c r="HV174" s="35"/>
      <c r="HW174" s="35"/>
      <c r="HX174" s="35"/>
      <c r="HY174" s="35"/>
      <c r="HZ174" s="35"/>
      <c r="IA174" s="35"/>
      <c r="IB174" s="35"/>
      <c r="IC174" s="35"/>
      <c r="ID174" s="35"/>
      <c r="IE174" s="35"/>
      <c r="IF174" s="35"/>
      <c r="IG174" s="35"/>
      <c r="IH174" s="35"/>
      <c r="II174" s="35"/>
      <c r="IJ174" s="35"/>
      <c r="IK174" s="35"/>
      <c r="IL174" s="35"/>
      <c r="IM174" s="35"/>
      <c r="IN174" s="35"/>
      <c r="IO174" s="35"/>
      <c r="IP174" s="35"/>
      <c r="IQ174" s="35"/>
      <c r="IR174" s="35"/>
      <c r="IS174" s="35"/>
      <c r="IT174" s="35"/>
      <c r="IU174" s="35"/>
      <c r="IV174" s="35"/>
      <c r="IW174" s="35"/>
      <c r="IX174" s="35"/>
      <c r="IY174" s="35"/>
      <c r="IZ174" s="35"/>
      <c r="JA174" s="35"/>
      <c r="JB174" s="35"/>
      <c r="JC174" s="35"/>
      <c r="JD174" s="35"/>
      <c r="JE174" s="35"/>
      <c r="JF174" s="35"/>
      <c r="JG174" s="35"/>
      <c r="JH174" s="35"/>
      <c r="JI174" s="35"/>
      <c r="JJ174" s="35"/>
      <c r="JK174" s="35"/>
      <c r="JL174" s="35"/>
      <c r="JM174" s="35"/>
      <c r="JN174" s="35"/>
      <c r="JO174" s="35"/>
      <c r="JP174" s="35"/>
      <c r="JQ174" s="35"/>
      <c r="JR174" s="35"/>
      <c r="JS174" s="35"/>
      <c r="JT174" s="35"/>
      <c r="JU174" s="35"/>
      <c r="JV174" s="35"/>
      <c r="JW174" s="35"/>
      <c r="JX174" s="35"/>
      <c r="JY174" s="35"/>
      <c r="JZ174" s="35"/>
      <c r="KA174" s="35"/>
      <c r="KB174" s="35"/>
      <c r="KC174" s="35"/>
      <c r="KD174" s="35"/>
      <c r="KE174" s="35"/>
      <c r="KF174" s="35"/>
      <c r="KG174" s="35"/>
      <c r="KH174" s="35"/>
      <c r="KI174" s="35"/>
      <c r="KJ174" s="35"/>
      <c r="KK174" s="35"/>
      <c r="KL174" s="35"/>
      <c r="KM174" s="35"/>
      <c r="KN174" s="35"/>
      <c r="KO174" s="35"/>
      <c r="KP174" s="35"/>
      <c r="KQ174" s="35"/>
      <c r="KR174" s="35"/>
      <c r="KS174" s="35"/>
      <c r="KT174" s="35"/>
      <c r="KU174" s="35"/>
      <c r="KV174" s="35"/>
      <c r="KW174" s="35"/>
      <c r="KX174" s="35"/>
      <c r="KY174" s="35"/>
      <c r="KZ174" s="35"/>
      <c r="LA174" s="35"/>
      <c r="LB174" s="35"/>
      <c r="LC174" s="35"/>
      <c r="LD174" s="35"/>
      <c r="LE174" s="35"/>
      <c r="LF174" s="35"/>
      <c r="LG174" s="35"/>
      <c r="LH174" s="35"/>
      <c r="LI174" s="35"/>
      <c r="LJ174" s="35"/>
      <c r="LK174" s="35"/>
      <c r="LL174" s="35"/>
      <c r="LM174" s="35"/>
      <c r="LN174" s="35"/>
      <c r="LO174" s="35"/>
      <c r="LP174" s="35"/>
      <c r="LQ174" s="35"/>
      <c r="LR174" s="35"/>
      <c r="LS174" s="35"/>
      <c r="LT174" s="35"/>
      <c r="LU174" s="35"/>
      <c r="LV174" s="35"/>
      <c r="LW174" s="35"/>
      <c r="LX174" s="35"/>
      <c r="LY174" s="35"/>
      <c r="LZ174" s="35"/>
      <c r="MA174" s="35"/>
      <c r="MB174" s="35"/>
      <c r="MC174" s="35"/>
      <c r="MD174" s="35"/>
      <c r="ME174" s="35"/>
      <c r="MF174" s="35"/>
      <c r="MG174" s="35"/>
      <c r="MH174" s="35"/>
      <c r="MI174" s="35"/>
      <c r="MJ174" s="35"/>
      <c r="MK174" s="35"/>
      <c r="ML174" s="35"/>
      <c r="MM174" s="35"/>
      <c r="MN174" s="35"/>
      <c r="MO174" s="35"/>
      <c r="MP174" s="35"/>
      <c r="MQ174" s="35"/>
      <c r="MR174" s="35"/>
      <c r="MS174" s="35"/>
      <c r="MT174" s="35"/>
      <c r="MU174" s="35"/>
      <c r="MV174" s="35"/>
      <c r="MW174" s="35"/>
      <c r="MX174" s="35"/>
      <c r="MY174" s="35"/>
      <c r="MZ174" s="35"/>
      <c r="NA174" s="35"/>
      <c r="NB174" s="35"/>
      <c r="NC174" s="35"/>
      <c r="ND174" s="35"/>
      <c r="NE174" s="35"/>
      <c r="NF174" s="35"/>
      <c r="NG174" s="35"/>
      <c r="NH174" s="35"/>
      <c r="NI174" s="35"/>
      <c r="NJ174" s="35"/>
      <c r="NK174" s="35"/>
      <c r="NL174" s="35"/>
      <c r="NM174" s="35"/>
      <c r="NN174" s="35"/>
      <c r="NO174" s="35"/>
      <c r="NP174" s="35"/>
      <c r="NQ174" s="35"/>
      <c r="NR174" s="35"/>
      <c r="NS174" s="35"/>
      <c r="NT174" s="35"/>
      <c r="NU174" s="35"/>
      <c r="NV174" s="35"/>
      <c r="NW174" s="35"/>
      <c r="NX174" s="35"/>
      <c r="NY174" s="35"/>
      <c r="NZ174" s="35"/>
      <c r="OA174" s="35"/>
      <c r="OB174" s="35"/>
      <c r="OC174" s="35"/>
      <c r="OD174" s="35"/>
      <c r="OE174" s="35"/>
      <c r="OF174" s="35"/>
      <c r="OG174" s="35"/>
      <c r="OH174" s="35"/>
      <c r="OI174" s="35"/>
      <c r="OJ174" s="35"/>
      <c r="OK174" s="35"/>
      <c r="OL174" s="35"/>
      <c r="OM174" s="35"/>
      <c r="ON174" s="35"/>
      <c r="OO174" s="35"/>
      <c r="OP174" s="35"/>
      <c r="OQ174" s="35"/>
      <c r="OR174" s="35"/>
      <c r="OS174" s="35"/>
      <c r="OT174" s="35"/>
      <c r="OU174" s="35"/>
      <c r="OV174" s="35"/>
      <c r="OW174" s="35"/>
      <c r="OX174" s="35"/>
      <c r="OY174" s="35"/>
      <c r="OZ174" s="35"/>
      <c r="PA174" s="35"/>
      <c r="PB174" s="35"/>
      <c r="PC174" s="35"/>
      <c r="PD174" s="35"/>
      <c r="PE174" s="35"/>
      <c r="PF174" s="35"/>
      <c r="PG174" s="35"/>
      <c r="PH174" s="35"/>
      <c r="PI174" s="35"/>
      <c r="PJ174" s="35"/>
      <c r="PK174" s="35"/>
      <c r="PL174" s="35"/>
      <c r="PM174" s="35"/>
      <c r="PN174" s="35"/>
      <c r="PO174" s="35"/>
      <c r="PP174" s="35"/>
      <c r="PQ174" s="35"/>
      <c r="PR174" s="35"/>
      <c r="PS174" s="35"/>
      <c r="PT174" s="35"/>
      <c r="PU174" s="35"/>
      <c r="PV174" s="35"/>
      <c r="PW174" s="35"/>
      <c r="PX174" s="35"/>
      <c r="PY174" s="35"/>
      <c r="PZ174" s="35"/>
      <c r="QA174" s="35"/>
      <c r="QB174" s="35"/>
      <c r="QC174" s="35"/>
      <c r="QD174" s="35"/>
      <c r="QE174" s="35"/>
      <c r="QF174" s="35">
        <v>20</v>
      </c>
      <c r="QG174" s="35"/>
      <c r="QH174" s="35"/>
      <c r="QI174" s="35"/>
      <c r="QJ174" s="35"/>
      <c r="QK174" s="35"/>
      <c r="QL174" s="35"/>
      <c r="QM174" s="35"/>
      <c r="QN174" s="35"/>
      <c r="QO174" s="35"/>
      <c r="QP174" s="35"/>
      <c r="QQ174" s="35"/>
      <c r="QR174" s="35"/>
      <c r="QS174" s="35"/>
      <c r="QT174" s="35"/>
      <c r="QU174" s="35"/>
      <c r="QV174" s="35"/>
      <c r="QW174" s="35"/>
      <c r="QX174" s="35"/>
      <c r="QY174" s="35"/>
      <c r="QZ174" s="35"/>
      <c r="RA174" s="35"/>
      <c r="RB174" s="35"/>
      <c r="RC174" s="35"/>
      <c r="RD174" s="35"/>
      <c r="RE174" s="35"/>
      <c r="RF174" s="35"/>
      <c r="RG174" s="35"/>
      <c r="RH174" s="35"/>
      <c r="RI174" s="35"/>
      <c r="RJ174" s="35"/>
      <c r="RK174" s="35"/>
      <c r="RL174" s="35"/>
      <c r="RM174" s="35"/>
      <c r="RN174" s="35"/>
      <c r="RO174" s="35"/>
      <c r="RP174" s="35"/>
      <c r="RQ174" s="35"/>
      <c r="RR174" s="35"/>
      <c r="RS174" s="35"/>
      <c r="RT174" s="35"/>
      <c r="RU174" s="35"/>
      <c r="RV174" s="35"/>
      <c r="RW174" s="35"/>
      <c r="RX174" s="35"/>
      <c r="RY174" s="35"/>
      <c r="RZ174" s="35"/>
      <c r="SA174" s="35"/>
      <c r="SB174" s="35"/>
      <c r="SC174" s="35"/>
      <c r="SD174" s="35"/>
      <c r="SE174" s="35"/>
      <c r="SF174" s="35"/>
      <c r="SG174" s="35"/>
      <c r="SH174" s="35"/>
      <c r="SI174" s="35"/>
      <c r="SJ174" s="35"/>
      <c r="SK174" s="35"/>
      <c r="SL174" s="35"/>
      <c r="SM174" s="35"/>
      <c r="SN174" s="35"/>
      <c r="SO174" s="35"/>
      <c r="SP174" s="35"/>
      <c r="SQ174" s="35"/>
      <c r="SR174" s="35"/>
      <c r="SS174" s="35"/>
      <c r="ST174" s="35"/>
      <c r="SU174" s="35"/>
      <c r="SV174" s="35"/>
      <c r="SW174" s="35"/>
      <c r="SX174" s="35"/>
      <c r="SY174" s="35"/>
      <c r="SZ174" s="35"/>
      <c r="TA174" s="35"/>
      <c r="TB174" s="35"/>
      <c r="TC174" s="35"/>
      <c r="TD174" s="35"/>
      <c r="TE174" s="35"/>
      <c r="TF174" s="35"/>
      <c r="TG174" s="35"/>
      <c r="TH174" s="35"/>
      <c r="TI174" s="35"/>
      <c r="TJ174" s="35"/>
      <c r="TK174" s="35"/>
      <c r="TL174" s="35"/>
      <c r="TM174" s="35"/>
      <c r="TN174" s="35"/>
      <c r="TO174" s="35"/>
      <c r="TP174" s="35"/>
      <c r="TQ174" s="35"/>
      <c r="TR174" s="35"/>
      <c r="TS174" s="35"/>
      <c r="TT174" s="35"/>
      <c r="TU174" s="35"/>
      <c r="TV174" s="35"/>
      <c r="TW174" s="35"/>
      <c r="TX174" s="35"/>
      <c r="TY174" s="35"/>
      <c r="TZ174" s="35"/>
      <c r="UA174" s="35"/>
      <c r="UB174" s="35"/>
      <c r="UC174" s="35"/>
      <c r="UD174" s="35"/>
      <c r="UE174" s="35"/>
      <c r="UF174" s="35"/>
      <c r="UG174" s="35"/>
      <c r="UH174" s="35"/>
      <c r="UI174" s="35"/>
      <c r="UJ174" s="35"/>
      <c r="UK174" s="35"/>
      <c r="UL174" s="35"/>
      <c r="UM174" s="35"/>
      <c r="UN174" s="35"/>
      <c r="UO174" s="35"/>
      <c r="UP174" s="35"/>
      <c r="UQ174" s="35"/>
      <c r="UR174" s="35"/>
      <c r="US174" s="35"/>
      <c r="UT174" s="35"/>
      <c r="UU174" s="35"/>
      <c r="UV174" s="35"/>
      <c r="UW174" s="35"/>
      <c r="UX174" s="35"/>
      <c r="UY174" s="35"/>
      <c r="UZ174" s="35"/>
      <c r="VA174" s="35"/>
      <c r="VB174" s="35"/>
      <c r="VC174" s="35"/>
      <c r="VD174" s="35"/>
      <c r="VE174" s="35"/>
      <c r="VF174" s="35"/>
      <c r="VG174" s="35"/>
      <c r="VH174" s="35"/>
      <c r="VI174" s="35"/>
      <c r="VJ174" s="35"/>
      <c r="VK174" s="35"/>
      <c r="VL174" s="35"/>
      <c r="VM174" s="35"/>
      <c r="VN174" s="35"/>
      <c r="VO174" s="35"/>
      <c r="VP174" s="35"/>
      <c r="VQ174" s="35"/>
      <c r="VR174" s="35"/>
      <c r="VS174" s="35"/>
      <c r="VT174" s="35"/>
      <c r="VU174" s="35"/>
      <c r="VV174" s="35"/>
      <c r="VW174" s="35"/>
      <c r="VX174" s="35"/>
      <c r="VY174" s="35"/>
      <c r="VZ174" s="35"/>
      <c r="WA174" s="35"/>
      <c r="WB174" s="35"/>
      <c r="WC174" s="35"/>
      <c r="WD174" s="35"/>
      <c r="WE174" s="35"/>
      <c r="WF174" s="35"/>
      <c r="WG174" s="35"/>
      <c r="WH174" s="35"/>
      <c r="WI174" s="35"/>
      <c r="WJ174" s="35"/>
      <c r="WK174" s="35"/>
      <c r="WL174" s="35"/>
      <c r="WM174" s="35"/>
      <c r="WN174" s="35"/>
      <c r="WO174" s="35"/>
      <c r="WP174" s="35"/>
      <c r="WQ174" s="35"/>
      <c r="WR174" s="35"/>
      <c r="WS174" s="35"/>
      <c r="WT174" s="35"/>
      <c r="WU174" s="35"/>
      <c r="WV174" s="35"/>
      <c r="WW174" s="35"/>
      <c r="WX174" s="35"/>
      <c r="WY174" s="35"/>
      <c r="WZ174" s="35"/>
      <c r="XA174" s="35"/>
      <c r="XB174" s="35"/>
      <c r="XC174" s="35"/>
      <c r="XD174" s="35"/>
      <c r="XE174" s="35"/>
      <c r="XF174" s="35"/>
      <c r="XG174" s="35"/>
      <c r="XH174" s="35"/>
      <c r="XI174" s="35"/>
      <c r="XJ174" s="35"/>
      <c r="XK174" s="35"/>
      <c r="XL174" s="35"/>
      <c r="XM174" s="35"/>
      <c r="XN174" s="35"/>
      <c r="XO174" s="35"/>
      <c r="XP174" s="35"/>
      <c r="XQ174" s="35"/>
      <c r="XR174" s="35"/>
      <c r="XS174" s="35"/>
      <c r="XT174" s="35"/>
      <c r="XU174" s="35"/>
      <c r="XV174" s="35"/>
      <c r="XW174" s="35"/>
      <c r="XX174" s="35"/>
      <c r="XY174" s="35"/>
      <c r="XZ174" s="35"/>
      <c r="YA174" s="35"/>
      <c r="YB174" s="35"/>
      <c r="YC174" s="35"/>
      <c r="YD174" s="35"/>
      <c r="YE174" s="35"/>
      <c r="YF174" s="35"/>
      <c r="YG174" s="35"/>
      <c r="YH174" s="35"/>
      <c r="YI174" s="35"/>
      <c r="YJ174" s="35"/>
      <c r="YK174" s="35"/>
      <c r="YL174" s="35"/>
      <c r="YM174" s="35"/>
      <c r="YN174" s="35"/>
      <c r="YO174" s="35"/>
      <c r="YP174" s="35"/>
      <c r="YQ174" s="35"/>
      <c r="YR174" s="35"/>
      <c r="YS174" s="35"/>
      <c r="YT174" s="35"/>
      <c r="YU174" s="35"/>
      <c r="YV174" s="35"/>
      <c r="YW174" s="35"/>
      <c r="YX174" s="35"/>
      <c r="YY174" s="35"/>
      <c r="YZ174" s="35"/>
      <c r="ZA174" s="35"/>
      <c r="ZB174" s="35"/>
      <c r="ZC174" s="35"/>
      <c r="ZD174" s="35"/>
      <c r="ZE174" s="35"/>
      <c r="ZF174" s="35"/>
      <c r="ZG174" s="35"/>
      <c r="ZH174" s="35"/>
      <c r="ZI174" s="35"/>
      <c r="ZJ174" s="35"/>
      <c r="ZK174" s="35"/>
      <c r="ZL174" s="35"/>
      <c r="ZM174" s="35"/>
      <c r="ZN174" s="35"/>
      <c r="ZO174" s="35"/>
      <c r="ZP174" s="35"/>
      <c r="ZQ174" s="35"/>
      <c r="ZR174" s="35"/>
      <c r="ZS174" s="35"/>
      <c r="ZT174" s="35"/>
      <c r="ZU174" s="35"/>
      <c r="ZV174" s="35"/>
      <c r="ZW174" s="35"/>
      <c r="ZX174" s="35"/>
      <c r="ZY174" s="35"/>
      <c r="ZZ174" s="35"/>
      <c r="AAA174" s="35"/>
      <c r="AAB174" s="35"/>
      <c r="AAC174" s="35"/>
      <c r="AAD174" s="35"/>
      <c r="AAE174" s="35"/>
      <c r="AAF174" s="35"/>
      <c r="AAG174" s="35"/>
      <c r="AAH174" s="35"/>
      <c r="AAI174" s="35"/>
      <c r="AAJ174" s="35"/>
      <c r="AAK174" s="35"/>
      <c r="AAL174" s="35"/>
      <c r="AAM174" s="35"/>
      <c r="AAN174" s="35"/>
      <c r="AAO174" s="35"/>
      <c r="AAP174" s="35"/>
      <c r="AAQ174" s="35"/>
      <c r="AAR174" s="35"/>
      <c r="AAS174" s="35"/>
      <c r="AAT174" s="35"/>
      <c r="AAU174" s="35"/>
      <c r="AAV174" s="35"/>
      <c r="AAW174" s="35"/>
      <c r="AAX174" s="35"/>
      <c r="AAY174" s="35"/>
      <c r="AAZ174" s="35"/>
      <c r="ABA174" s="35"/>
      <c r="ABB174" s="35"/>
      <c r="ABC174" s="35"/>
      <c r="ABD174" s="35"/>
      <c r="ABE174" s="35"/>
      <c r="ABF174" s="35"/>
      <c r="ABG174" s="35"/>
      <c r="ABH174" s="35"/>
      <c r="ABI174" s="35"/>
      <c r="ABJ174" s="35"/>
      <c r="ABK174" s="35"/>
      <c r="ABL174" s="35"/>
      <c r="ABM174" s="35"/>
      <c r="ABN174" s="35"/>
      <c r="ABO174" s="35"/>
      <c r="ABP174" s="35"/>
      <c r="ABQ174" s="35"/>
      <c r="ABR174" s="35"/>
      <c r="ABS174" s="35"/>
      <c r="ABT174" s="35"/>
      <c r="ABU174" s="35"/>
      <c r="ABV174" s="35"/>
      <c r="ABW174" s="35"/>
      <c r="ABX174" s="35"/>
      <c r="ABY174" s="35"/>
      <c r="ABZ174" s="35"/>
      <c r="ACA174" s="35"/>
      <c r="ACB174" s="35"/>
      <c r="ACC174" s="35"/>
      <c r="ACD174" s="35"/>
      <c r="ACE174" s="35"/>
      <c r="ACF174" s="35"/>
      <c r="ACG174" s="35"/>
      <c r="ACH174" s="35"/>
      <c r="ACI174" s="35"/>
      <c r="ACJ174" s="35"/>
      <c r="ACK174" s="35"/>
      <c r="ACL174" s="35"/>
      <c r="ACM174" s="35"/>
      <c r="ACN174" s="35"/>
      <c r="ACO174" s="35"/>
      <c r="ACP174" s="35"/>
      <c r="ACQ174" s="35"/>
      <c r="ACR174" s="35"/>
      <c r="ACS174" s="35"/>
      <c r="ACT174" s="35"/>
      <c r="ACU174" s="35"/>
      <c r="ACV174" s="35"/>
      <c r="ACW174" s="35"/>
      <c r="ACX174" s="35"/>
      <c r="ACY174" s="35"/>
      <c r="ACZ174" s="35"/>
      <c r="ADA174" s="35"/>
      <c r="ADB174" s="35"/>
      <c r="ADC174" s="35"/>
      <c r="ADD174" s="35"/>
      <c r="ADE174" s="35"/>
      <c r="ADF174" s="35"/>
      <c r="ADG174" s="35"/>
      <c r="ADH174" s="35"/>
      <c r="ADI174" s="35"/>
      <c r="ADJ174" s="35"/>
      <c r="ADK174" s="35"/>
      <c r="ADL174" s="35"/>
      <c r="ADM174" s="35"/>
      <c r="ADN174" s="35"/>
      <c r="ADO174" s="35"/>
      <c r="ADP174" s="35"/>
      <c r="ADQ174" s="35"/>
      <c r="ADR174" s="35"/>
      <c r="ADS174" s="35"/>
      <c r="ADT174" s="35"/>
      <c r="ADU174" s="35"/>
      <c r="ADV174" s="35"/>
      <c r="ADW174" s="35"/>
      <c r="ADX174" s="35"/>
      <c r="ADY174" s="26">
        <f t="shared" si="7"/>
        <v>0</v>
      </c>
      <c r="ADZ174" s="5"/>
    </row>
    <row r="175" spans="1:806" s="33" customFormat="1" x14ac:dyDescent="0.2">
      <c r="A175" s="51" t="s">
        <v>43</v>
      </c>
      <c r="B175" s="65">
        <f t="shared" si="6"/>
        <v>0</v>
      </c>
      <c r="C175" s="57">
        <v>10</v>
      </c>
      <c r="D175" s="59">
        <v>44669</v>
      </c>
      <c r="E175" s="67">
        <v>46.05</v>
      </c>
      <c r="F175" s="67">
        <f t="shared" si="5"/>
        <v>0</v>
      </c>
      <c r="G175" s="65">
        <v>20</v>
      </c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/>
      <c r="BE175" s="15"/>
      <c r="BF175" s="15"/>
      <c r="BG175" s="136"/>
      <c r="BH175" s="35"/>
      <c r="BI175" s="35"/>
      <c r="BJ175" s="35"/>
      <c r="BK175" s="35"/>
      <c r="BL175" s="35">
        <v>10</v>
      </c>
      <c r="BM175" s="35"/>
      <c r="BN175" s="35"/>
      <c r="BO175" s="35"/>
      <c r="BP175" s="35"/>
      <c r="BQ175" s="35"/>
      <c r="BR175" s="35"/>
      <c r="BS175" s="35"/>
      <c r="BT175" s="35"/>
      <c r="BU175" s="35"/>
      <c r="BV175" s="35"/>
      <c r="BW175" s="35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35"/>
      <c r="DS175" s="35"/>
      <c r="DT175" s="35"/>
      <c r="DU175" s="35"/>
      <c r="DV175" s="35"/>
      <c r="DW175" s="35"/>
      <c r="DX175" s="35"/>
      <c r="DY175" s="35"/>
      <c r="DZ175" s="35"/>
      <c r="EA175" s="35"/>
      <c r="EB175" s="35"/>
      <c r="EC175" s="35"/>
      <c r="ED175" s="35"/>
      <c r="EE175" s="35"/>
      <c r="EF175" s="35"/>
      <c r="EG175" s="35"/>
      <c r="EH175" s="35"/>
      <c r="EI175" s="35"/>
      <c r="EJ175" s="35"/>
      <c r="EK175" s="35"/>
      <c r="EL175" s="35"/>
      <c r="EM175" s="35"/>
      <c r="EN175" s="35"/>
      <c r="EO175" s="35"/>
      <c r="EP175" s="35"/>
      <c r="EQ175" s="35"/>
      <c r="ER175" s="35"/>
      <c r="ES175" s="35"/>
      <c r="ET175" s="35"/>
      <c r="EU175" s="35"/>
      <c r="EV175" s="35"/>
      <c r="EW175" s="35"/>
      <c r="EX175" s="35"/>
      <c r="EY175" s="35"/>
      <c r="EZ175" s="35"/>
      <c r="FA175" s="35"/>
      <c r="FB175" s="35"/>
      <c r="FC175" s="35"/>
      <c r="FD175" s="35"/>
      <c r="FE175" s="35"/>
      <c r="FF175" s="35"/>
      <c r="FG175" s="35"/>
      <c r="FH175" s="35"/>
      <c r="FI175" s="35"/>
      <c r="FJ175" s="35"/>
      <c r="FK175" s="35">
        <v>10</v>
      </c>
      <c r="FL175" s="35"/>
      <c r="FM175" s="35"/>
      <c r="FN175" s="35"/>
      <c r="FO175" s="35"/>
      <c r="FP175" s="35"/>
      <c r="FQ175" s="35"/>
      <c r="FR175" s="35"/>
      <c r="FS175" s="35"/>
      <c r="FT175" s="35"/>
      <c r="FU175" s="35"/>
      <c r="FV175" s="35"/>
      <c r="FW175" s="35"/>
      <c r="FX175" s="35"/>
      <c r="FY175" s="35"/>
      <c r="FZ175" s="35"/>
      <c r="GA175" s="35"/>
      <c r="GB175" s="35">
        <v>10</v>
      </c>
      <c r="GC175" s="35"/>
      <c r="GD175" s="35"/>
      <c r="GE175" s="35"/>
      <c r="GF175" s="35"/>
      <c r="GG175" s="35"/>
      <c r="GH175" s="35"/>
      <c r="GI175" s="35"/>
      <c r="GJ175" s="35"/>
      <c r="GK175" s="35"/>
      <c r="GL175" s="35"/>
      <c r="GM175" s="35"/>
      <c r="GN175" s="35"/>
      <c r="GO175" s="35"/>
      <c r="GP175" s="35"/>
      <c r="GQ175" s="35"/>
      <c r="GR175" s="35"/>
      <c r="GS175" s="35"/>
      <c r="GT175" s="35"/>
      <c r="GU175" s="35"/>
      <c r="GV175" s="35"/>
      <c r="GW175" s="35"/>
      <c r="GX175" s="35"/>
      <c r="GY175" s="35"/>
      <c r="GZ175" s="35"/>
      <c r="HA175" s="35"/>
      <c r="HB175" s="35"/>
      <c r="HC175" s="35"/>
      <c r="HD175" s="35"/>
      <c r="HE175" s="35"/>
      <c r="HF175" s="35"/>
      <c r="HG175" s="35"/>
      <c r="HH175" s="35"/>
      <c r="HI175" s="35"/>
      <c r="HJ175" s="35"/>
      <c r="HK175" s="35"/>
      <c r="HL175" s="35"/>
      <c r="HM175" s="35"/>
      <c r="HN175" s="35"/>
      <c r="HO175" s="35"/>
      <c r="HP175" s="35"/>
      <c r="HQ175" s="35"/>
      <c r="HR175" s="35"/>
      <c r="HS175" s="35"/>
      <c r="HT175" s="35"/>
      <c r="HU175" s="35"/>
      <c r="HV175" s="35"/>
      <c r="HW175" s="35"/>
      <c r="HX175" s="35"/>
      <c r="HY175" s="35"/>
      <c r="HZ175" s="35"/>
      <c r="IA175" s="35"/>
      <c r="IB175" s="35"/>
      <c r="IC175" s="35"/>
      <c r="ID175" s="35"/>
      <c r="IE175" s="35"/>
      <c r="IF175" s="35"/>
      <c r="IG175" s="35"/>
      <c r="IH175" s="35"/>
      <c r="II175" s="35"/>
      <c r="IJ175" s="35"/>
      <c r="IK175" s="35"/>
      <c r="IL175" s="35"/>
      <c r="IM175" s="35"/>
      <c r="IN175" s="35"/>
      <c r="IO175" s="35"/>
      <c r="IP175" s="35"/>
      <c r="IQ175" s="35"/>
      <c r="IR175" s="35"/>
      <c r="IS175" s="35"/>
      <c r="IT175" s="35"/>
      <c r="IU175" s="35"/>
      <c r="IV175" s="35"/>
      <c r="IW175" s="35"/>
      <c r="IX175" s="35"/>
      <c r="IY175" s="35"/>
      <c r="IZ175" s="35"/>
      <c r="JA175" s="35"/>
      <c r="JB175" s="35"/>
      <c r="JC175" s="35"/>
      <c r="JD175" s="35"/>
      <c r="JE175" s="35"/>
      <c r="JF175" s="35"/>
      <c r="JG175" s="35"/>
      <c r="JH175" s="35"/>
      <c r="JI175" s="35"/>
      <c r="JJ175" s="35"/>
      <c r="JK175" s="35"/>
      <c r="JL175" s="35"/>
      <c r="JM175" s="35"/>
      <c r="JN175" s="35"/>
      <c r="JO175" s="35"/>
      <c r="JP175" s="35"/>
      <c r="JQ175" s="35"/>
      <c r="JR175" s="35"/>
      <c r="JS175" s="35"/>
      <c r="JT175" s="35"/>
      <c r="JU175" s="35"/>
      <c r="JV175" s="35"/>
      <c r="JW175" s="35"/>
      <c r="JX175" s="35"/>
      <c r="JY175" s="35"/>
      <c r="JZ175" s="35"/>
      <c r="KA175" s="35"/>
      <c r="KB175" s="35"/>
      <c r="KC175" s="35"/>
      <c r="KD175" s="35"/>
      <c r="KE175" s="35"/>
      <c r="KF175" s="35"/>
      <c r="KG175" s="35"/>
      <c r="KH175" s="35"/>
      <c r="KI175" s="35"/>
      <c r="KJ175" s="35"/>
      <c r="KK175" s="35"/>
      <c r="KL175" s="35"/>
      <c r="KM175" s="35"/>
      <c r="KN175" s="35"/>
      <c r="KO175" s="35"/>
      <c r="KP175" s="35"/>
      <c r="KQ175" s="35"/>
      <c r="KR175" s="35"/>
      <c r="KS175" s="35"/>
      <c r="KT175" s="35"/>
      <c r="KU175" s="35"/>
      <c r="KV175" s="35"/>
      <c r="KW175" s="35"/>
      <c r="KX175" s="35"/>
      <c r="KY175" s="35"/>
      <c r="KZ175" s="35"/>
      <c r="LA175" s="35"/>
      <c r="LB175" s="35"/>
      <c r="LC175" s="35"/>
      <c r="LD175" s="35"/>
      <c r="LE175" s="35"/>
      <c r="LF175" s="35"/>
      <c r="LG175" s="35"/>
      <c r="LH175" s="35"/>
      <c r="LI175" s="35"/>
      <c r="LJ175" s="35"/>
      <c r="LK175" s="35"/>
      <c r="LL175" s="35"/>
      <c r="LM175" s="35"/>
      <c r="LN175" s="35"/>
      <c r="LO175" s="35"/>
      <c r="LP175" s="35"/>
      <c r="LQ175" s="35"/>
      <c r="LR175" s="35"/>
      <c r="LS175" s="35"/>
      <c r="LT175" s="35"/>
      <c r="LU175" s="35"/>
      <c r="LV175" s="35"/>
      <c r="LW175" s="35"/>
      <c r="LX175" s="35"/>
      <c r="LY175" s="35"/>
      <c r="LZ175" s="35"/>
      <c r="MA175" s="35"/>
      <c r="MB175" s="35"/>
      <c r="MC175" s="35"/>
      <c r="MD175" s="35"/>
      <c r="ME175" s="35"/>
      <c r="MF175" s="35"/>
      <c r="MG175" s="35"/>
      <c r="MH175" s="35"/>
      <c r="MI175" s="35"/>
      <c r="MJ175" s="35"/>
      <c r="MK175" s="35"/>
      <c r="ML175" s="35"/>
      <c r="MM175" s="35"/>
      <c r="MN175" s="35"/>
      <c r="MO175" s="35"/>
      <c r="MP175" s="35"/>
      <c r="MQ175" s="35"/>
      <c r="MR175" s="35"/>
      <c r="MS175" s="35"/>
      <c r="MT175" s="35"/>
      <c r="MU175" s="35"/>
      <c r="MV175" s="35"/>
      <c r="MW175" s="35"/>
      <c r="MX175" s="35"/>
      <c r="MY175" s="35"/>
      <c r="MZ175" s="35"/>
      <c r="NA175" s="35"/>
      <c r="NB175" s="35"/>
      <c r="NC175" s="35"/>
      <c r="ND175" s="35"/>
      <c r="NE175" s="35"/>
      <c r="NF175" s="35"/>
      <c r="NG175" s="35"/>
      <c r="NH175" s="35"/>
      <c r="NI175" s="35"/>
      <c r="NJ175" s="35"/>
      <c r="NK175" s="35"/>
      <c r="NL175" s="35"/>
      <c r="NM175" s="35"/>
      <c r="NN175" s="35"/>
      <c r="NO175" s="35"/>
      <c r="NP175" s="35"/>
      <c r="NQ175" s="35"/>
      <c r="NR175" s="35"/>
      <c r="NS175" s="35"/>
      <c r="NT175" s="35"/>
      <c r="NU175" s="35"/>
      <c r="NV175" s="35"/>
      <c r="NW175" s="35"/>
      <c r="NX175" s="35"/>
      <c r="NY175" s="35"/>
      <c r="NZ175" s="35"/>
      <c r="OA175" s="35"/>
      <c r="OB175" s="35"/>
      <c r="OC175" s="35"/>
      <c r="OD175" s="35"/>
      <c r="OE175" s="35"/>
      <c r="OF175" s="35"/>
      <c r="OG175" s="35"/>
      <c r="OH175" s="35"/>
      <c r="OI175" s="35"/>
      <c r="OJ175" s="35"/>
      <c r="OK175" s="35"/>
      <c r="OL175" s="35"/>
      <c r="OM175" s="35"/>
      <c r="ON175" s="35"/>
      <c r="OO175" s="35"/>
      <c r="OP175" s="35"/>
      <c r="OQ175" s="35"/>
      <c r="OR175" s="35"/>
      <c r="OS175" s="35"/>
      <c r="OT175" s="35"/>
      <c r="OU175" s="35"/>
      <c r="OV175" s="35"/>
      <c r="OW175" s="35"/>
      <c r="OX175" s="35"/>
      <c r="OY175" s="35"/>
      <c r="OZ175" s="35"/>
      <c r="PA175" s="35"/>
      <c r="PB175" s="35"/>
      <c r="PC175" s="35"/>
      <c r="PD175" s="35"/>
      <c r="PE175" s="35">
        <v>10</v>
      </c>
      <c r="PF175" s="35"/>
      <c r="PG175" s="35"/>
      <c r="PH175" s="35"/>
      <c r="PI175" s="35"/>
      <c r="PJ175" s="35"/>
      <c r="PK175" s="35"/>
      <c r="PL175" s="35">
        <v>10</v>
      </c>
      <c r="PM175" s="35"/>
      <c r="PN175" s="35"/>
      <c r="PO175" s="35"/>
      <c r="PP175" s="35"/>
      <c r="PQ175" s="35"/>
      <c r="PR175" s="35"/>
      <c r="PS175" s="35"/>
      <c r="PT175" s="35"/>
      <c r="PU175" s="35"/>
      <c r="PV175" s="35"/>
      <c r="PW175" s="35"/>
      <c r="PX175" s="35"/>
      <c r="PY175" s="35"/>
      <c r="PZ175" s="35"/>
      <c r="QA175" s="35"/>
      <c r="QB175" s="35"/>
      <c r="QC175" s="35"/>
      <c r="QD175" s="35"/>
      <c r="QE175" s="35"/>
      <c r="QF175" s="35"/>
      <c r="QG175" s="35"/>
      <c r="QH175" s="35"/>
      <c r="QI175" s="35"/>
      <c r="QJ175" s="35"/>
      <c r="QK175" s="35"/>
      <c r="QL175" s="35"/>
      <c r="QM175" s="35"/>
      <c r="QN175" s="35"/>
      <c r="QO175" s="35"/>
      <c r="QP175" s="35"/>
      <c r="QQ175" s="35"/>
      <c r="QR175" s="35"/>
      <c r="QS175" s="35"/>
      <c r="QT175" s="35"/>
      <c r="QU175" s="35"/>
      <c r="QV175" s="35"/>
      <c r="QW175" s="35"/>
      <c r="QX175" s="35"/>
      <c r="QY175" s="35"/>
      <c r="QZ175" s="35"/>
      <c r="RA175" s="35"/>
      <c r="RB175" s="35"/>
      <c r="RC175" s="35"/>
      <c r="RD175" s="35"/>
      <c r="RE175" s="35"/>
      <c r="RF175" s="35"/>
      <c r="RG175" s="35"/>
      <c r="RH175" s="35"/>
      <c r="RI175" s="35"/>
      <c r="RJ175" s="35"/>
      <c r="RK175" s="35"/>
      <c r="RL175" s="35"/>
      <c r="RM175" s="35"/>
      <c r="RN175" s="35"/>
      <c r="RO175" s="35"/>
      <c r="RP175" s="35"/>
      <c r="RQ175" s="35"/>
      <c r="RR175" s="35"/>
      <c r="RS175" s="35"/>
      <c r="RT175" s="35"/>
      <c r="RU175" s="35"/>
      <c r="RV175" s="35"/>
      <c r="RW175" s="35"/>
      <c r="RX175" s="35"/>
      <c r="RY175" s="35"/>
      <c r="RZ175" s="35"/>
      <c r="SA175" s="35"/>
      <c r="SB175" s="35"/>
      <c r="SC175" s="35"/>
      <c r="SD175" s="35"/>
      <c r="SE175" s="35"/>
      <c r="SF175" s="35"/>
      <c r="SG175" s="35"/>
      <c r="SH175" s="35"/>
      <c r="SI175" s="35"/>
      <c r="SJ175" s="35"/>
      <c r="SK175" s="35"/>
      <c r="SL175" s="35"/>
      <c r="SM175" s="35"/>
      <c r="SN175" s="35"/>
      <c r="SO175" s="35"/>
      <c r="SP175" s="35"/>
      <c r="SQ175" s="35"/>
      <c r="SR175" s="35"/>
      <c r="SS175" s="35"/>
      <c r="ST175" s="35"/>
      <c r="SU175" s="35"/>
      <c r="SV175" s="35"/>
      <c r="SW175" s="35"/>
      <c r="SX175" s="35"/>
      <c r="SY175" s="35"/>
      <c r="SZ175" s="35"/>
      <c r="TA175" s="35"/>
      <c r="TB175" s="35"/>
      <c r="TC175" s="35"/>
      <c r="TD175" s="35"/>
      <c r="TE175" s="35"/>
      <c r="TF175" s="35"/>
      <c r="TG175" s="35"/>
      <c r="TH175" s="35"/>
      <c r="TI175" s="35"/>
      <c r="TJ175" s="35"/>
      <c r="TK175" s="35"/>
      <c r="TL175" s="35"/>
      <c r="TM175" s="35"/>
      <c r="TN175" s="35"/>
      <c r="TO175" s="35"/>
      <c r="TP175" s="35"/>
      <c r="TQ175" s="35"/>
      <c r="TR175" s="35"/>
      <c r="TS175" s="35"/>
      <c r="TT175" s="35"/>
      <c r="TU175" s="35"/>
      <c r="TV175" s="35"/>
      <c r="TW175" s="35"/>
      <c r="TX175" s="35"/>
      <c r="TY175" s="35"/>
      <c r="TZ175" s="35"/>
      <c r="UA175" s="35"/>
      <c r="UB175" s="35"/>
      <c r="UC175" s="35">
        <v>10</v>
      </c>
      <c r="UD175" s="35"/>
      <c r="UE175" s="35"/>
      <c r="UF175" s="35"/>
      <c r="UG175" s="35"/>
      <c r="UH175" s="35"/>
      <c r="UI175" s="35"/>
      <c r="UJ175" s="35"/>
      <c r="UK175" s="35"/>
      <c r="UL175" s="35"/>
      <c r="UM175" s="35"/>
      <c r="UN175" s="35"/>
      <c r="UO175" s="35"/>
      <c r="UP175" s="35"/>
      <c r="UQ175" s="35"/>
      <c r="UR175" s="35"/>
      <c r="US175" s="35"/>
      <c r="UT175" s="35"/>
      <c r="UU175" s="35"/>
      <c r="UV175" s="35"/>
      <c r="UW175" s="35"/>
      <c r="UX175" s="35"/>
      <c r="UY175" s="35"/>
      <c r="UZ175" s="35"/>
      <c r="VA175" s="35"/>
      <c r="VB175" s="35"/>
      <c r="VC175" s="35"/>
      <c r="VD175" s="35"/>
      <c r="VE175" s="35"/>
      <c r="VF175" s="35"/>
      <c r="VG175" s="35"/>
      <c r="VH175" s="35"/>
      <c r="VI175" s="35"/>
      <c r="VJ175" s="35"/>
      <c r="VK175" s="35"/>
      <c r="VL175" s="35"/>
      <c r="VM175" s="35"/>
      <c r="VN175" s="35"/>
      <c r="VO175" s="35"/>
      <c r="VP175" s="35"/>
      <c r="VQ175" s="35"/>
      <c r="VR175" s="35"/>
      <c r="VS175" s="35"/>
      <c r="VT175" s="35"/>
      <c r="VU175" s="35"/>
      <c r="VV175" s="35"/>
      <c r="VW175" s="35"/>
      <c r="VX175" s="35"/>
      <c r="VY175" s="35"/>
      <c r="VZ175" s="35"/>
      <c r="WA175" s="35"/>
      <c r="WB175" s="35"/>
      <c r="WC175" s="35"/>
      <c r="WD175" s="35"/>
      <c r="WE175" s="35"/>
      <c r="WF175" s="35"/>
      <c r="WG175" s="35"/>
      <c r="WH175" s="35"/>
      <c r="WI175" s="35"/>
      <c r="WJ175" s="35"/>
      <c r="WK175" s="35"/>
      <c r="WL175" s="35"/>
      <c r="WM175" s="35"/>
      <c r="WN175" s="35"/>
      <c r="WO175" s="35"/>
      <c r="WP175" s="35"/>
      <c r="WQ175" s="35"/>
      <c r="WR175" s="35"/>
      <c r="WS175" s="35"/>
      <c r="WT175" s="35"/>
      <c r="WU175" s="35"/>
      <c r="WV175" s="35"/>
      <c r="WW175" s="35"/>
      <c r="WX175" s="35"/>
      <c r="WY175" s="35"/>
      <c r="WZ175" s="35"/>
      <c r="XA175" s="35"/>
      <c r="XB175" s="35"/>
      <c r="XC175" s="35"/>
      <c r="XD175" s="35"/>
      <c r="XE175" s="35"/>
      <c r="XF175" s="35"/>
      <c r="XG175" s="35"/>
      <c r="XH175" s="35"/>
      <c r="XI175" s="35"/>
      <c r="XJ175" s="35"/>
      <c r="XK175" s="35"/>
      <c r="XL175" s="35"/>
      <c r="XM175" s="35"/>
      <c r="XN175" s="35"/>
      <c r="XO175" s="35"/>
      <c r="XP175" s="35"/>
      <c r="XQ175" s="35"/>
      <c r="XR175" s="35"/>
      <c r="XS175" s="35"/>
      <c r="XT175" s="35"/>
      <c r="XU175" s="35"/>
      <c r="XV175" s="35"/>
      <c r="XW175" s="35"/>
      <c r="XX175" s="35"/>
      <c r="XY175" s="35"/>
      <c r="XZ175" s="35"/>
      <c r="YA175" s="35"/>
      <c r="YB175" s="35"/>
      <c r="YC175" s="35"/>
      <c r="YD175" s="35"/>
      <c r="YE175" s="35"/>
      <c r="YF175" s="35"/>
      <c r="YG175" s="35"/>
      <c r="YH175" s="35"/>
      <c r="YI175" s="35"/>
      <c r="YJ175" s="35"/>
      <c r="YK175" s="35"/>
      <c r="YL175" s="35"/>
      <c r="YM175" s="35"/>
      <c r="YN175" s="35"/>
      <c r="YO175" s="35"/>
      <c r="YP175" s="35"/>
      <c r="YQ175" s="35"/>
      <c r="YR175" s="35"/>
      <c r="YS175" s="35"/>
      <c r="YT175" s="35"/>
      <c r="YU175" s="35"/>
      <c r="YV175" s="35"/>
      <c r="YW175" s="35"/>
      <c r="YX175" s="35"/>
      <c r="YY175" s="35"/>
      <c r="YZ175" s="35"/>
      <c r="ZA175" s="35"/>
      <c r="ZB175" s="35"/>
      <c r="ZC175" s="35"/>
      <c r="ZD175" s="35"/>
      <c r="ZE175" s="35"/>
      <c r="ZF175" s="35"/>
      <c r="ZG175" s="35"/>
      <c r="ZH175" s="35"/>
      <c r="ZI175" s="35"/>
      <c r="ZJ175" s="35"/>
      <c r="ZK175" s="35"/>
      <c r="ZL175" s="35"/>
      <c r="ZM175" s="35"/>
      <c r="ZN175" s="35"/>
      <c r="ZO175" s="35"/>
      <c r="ZP175" s="35"/>
      <c r="ZQ175" s="35"/>
      <c r="ZR175" s="35"/>
      <c r="ZS175" s="35"/>
      <c r="ZT175" s="35"/>
      <c r="ZU175" s="35"/>
      <c r="ZV175" s="35"/>
      <c r="ZW175" s="35"/>
      <c r="ZX175" s="35"/>
      <c r="ZY175" s="35"/>
      <c r="ZZ175" s="35"/>
      <c r="AAA175" s="35"/>
      <c r="AAB175" s="35"/>
      <c r="AAC175" s="35"/>
      <c r="AAD175" s="35"/>
      <c r="AAE175" s="35"/>
      <c r="AAF175" s="35"/>
      <c r="AAG175" s="35"/>
      <c r="AAH175" s="35"/>
      <c r="AAI175" s="35"/>
      <c r="AAJ175" s="35"/>
      <c r="AAK175" s="35"/>
      <c r="AAL175" s="35"/>
      <c r="AAM175" s="35"/>
      <c r="AAN175" s="35"/>
      <c r="AAO175" s="35"/>
      <c r="AAP175" s="35"/>
      <c r="AAQ175" s="35"/>
      <c r="AAR175" s="35"/>
      <c r="AAS175" s="35"/>
      <c r="AAT175" s="35"/>
      <c r="AAU175" s="35"/>
      <c r="AAV175" s="35"/>
      <c r="AAW175" s="35"/>
      <c r="AAX175" s="35"/>
      <c r="AAY175" s="35"/>
      <c r="AAZ175" s="35"/>
      <c r="ABA175" s="35"/>
      <c r="ABB175" s="35"/>
      <c r="ABC175" s="35"/>
      <c r="ABD175" s="35"/>
      <c r="ABE175" s="35"/>
      <c r="ABF175" s="35"/>
      <c r="ABG175" s="35"/>
      <c r="ABH175" s="35"/>
      <c r="ABI175" s="35"/>
      <c r="ABJ175" s="35"/>
      <c r="ABK175" s="35"/>
      <c r="ABL175" s="35"/>
      <c r="ABM175" s="35"/>
      <c r="ABN175" s="35"/>
      <c r="ABO175" s="35"/>
      <c r="ABP175" s="35"/>
      <c r="ABQ175" s="35"/>
      <c r="ABR175" s="35"/>
      <c r="ABS175" s="35"/>
      <c r="ABT175" s="35"/>
      <c r="ABU175" s="35"/>
      <c r="ABV175" s="35"/>
      <c r="ABW175" s="35"/>
      <c r="ABX175" s="35"/>
      <c r="ABY175" s="35"/>
      <c r="ABZ175" s="35"/>
      <c r="ACA175" s="35"/>
      <c r="ACB175" s="35"/>
      <c r="ACC175" s="35"/>
      <c r="ACD175" s="35"/>
      <c r="ACE175" s="35"/>
      <c r="ACF175" s="35"/>
      <c r="ACG175" s="35"/>
      <c r="ACH175" s="35"/>
      <c r="ACI175" s="35"/>
      <c r="ACJ175" s="35"/>
      <c r="ACK175" s="35"/>
      <c r="ACL175" s="35"/>
      <c r="ACM175" s="35"/>
      <c r="ACN175" s="35"/>
      <c r="ACO175" s="35"/>
      <c r="ACP175" s="35"/>
      <c r="ACQ175" s="35"/>
      <c r="ACR175" s="35"/>
      <c r="ACS175" s="35"/>
      <c r="ACT175" s="35"/>
      <c r="ACU175" s="35"/>
      <c r="ACV175" s="35"/>
      <c r="ACW175" s="35"/>
      <c r="ACX175" s="35"/>
      <c r="ACY175" s="35"/>
      <c r="ACZ175" s="35"/>
      <c r="ADA175" s="35"/>
      <c r="ADB175" s="35"/>
      <c r="ADC175" s="35"/>
      <c r="ADD175" s="35"/>
      <c r="ADE175" s="35"/>
      <c r="ADF175" s="35"/>
      <c r="ADG175" s="35"/>
      <c r="ADH175" s="35"/>
      <c r="ADI175" s="35"/>
      <c r="ADJ175" s="35"/>
      <c r="ADK175" s="35"/>
      <c r="ADL175" s="35"/>
      <c r="ADM175" s="35"/>
      <c r="ADN175" s="35"/>
      <c r="ADO175" s="35"/>
      <c r="ADP175" s="35"/>
      <c r="ADQ175" s="35"/>
      <c r="ADR175" s="35"/>
      <c r="ADS175" s="35"/>
      <c r="ADT175" s="35"/>
      <c r="ADU175" s="35"/>
      <c r="ADV175" s="35"/>
      <c r="ADW175" s="35"/>
      <c r="ADX175" s="35"/>
      <c r="ADY175" s="26">
        <f t="shared" si="7"/>
        <v>0</v>
      </c>
      <c r="ADZ175" s="5"/>
    </row>
    <row r="176" spans="1:806" s="33" customFormat="1" x14ac:dyDescent="0.2">
      <c r="A176" s="51" t="s">
        <v>43</v>
      </c>
      <c r="B176" s="65">
        <f t="shared" si="6"/>
        <v>20</v>
      </c>
      <c r="C176" s="57">
        <v>10</v>
      </c>
      <c r="D176" s="59">
        <v>44697</v>
      </c>
      <c r="E176" s="67">
        <v>40.39</v>
      </c>
      <c r="F176" s="67">
        <f t="shared" si="5"/>
        <v>807.8</v>
      </c>
      <c r="G176" s="6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35"/>
      <c r="BA176" s="35"/>
      <c r="BB176" s="35"/>
      <c r="BC176" s="35"/>
      <c r="BD176" s="35"/>
      <c r="BE176" s="15"/>
      <c r="BF176" s="15"/>
      <c r="BG176" s="136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  <c r="BV176" s="35"/>
      <c r="BW176" s="35"/>
      <c r="BX176" s="35"/>
      <c r="BY176" s="35"/>
      <c r="BZ176" s="35"/>
      <c r="CA176" s="35"/>
      <c r="CB176" s="35"/>
      <c r="CC176" s="35"/>
      <c r="CD176" s="35"/>
      <c r="CE176" s="35"/>
      <c r="CF176" s="35"/>
      <c r="CG176" s="35"/>
      <c r="CH176" s="35"/>
      <c r="CI176" s="35"/>
      <c r="CJ176" s="35"/>
      <c r="CK176" s="35"/>
      <c r="CL176" s="35"/>
      <c r="CM176" s="35"/>
      <c r="CN176" s="35"/>
      <c r="CO176" s="35"/>
      <c r="CP176" s="35"/>
      <c r="CQ176" s="35"/>
      <c r="CR176" s="35"/>
      <c r="CS176" s="35"/>
      <c r="CT176" s="35"/>
      <c r="CU176" s="35"/>
      <c r="CV176" s="35"/>
      <c r="CW176" s="35"/>
      <c r="CX176" s="35"/>
      <c r="CY176" s="35"/>
      <c r="CZ176" s="35"/>
      <c r="DA176" s="35"/>
      <c r="DB176" s="35"/>
      <c r="DC176" s="35"/>
      <c r="DD176" s="35"/>
      <c r="DE176" s="35"/>
      <c r="DF176" s="35"/>
      <c r="DG176" s="35"/>
      <c r="DH176" s="35"/>
      <c r="DI176" s="35"/>
      <c r="DJ176" s="35"/>
      <c r="DK176" s="35"/>
      <c r="DL176" s="35"/>
      <c r="DM176" s="35"/>
      <c r="DN176" s="35"/>
      <c r="DO176" s="35"/>
      <c r="DP176" s="35"/>
      <c r="DQ176" s="35"/>
      <c r="DR176" s="35"/>
      <c r="DS176" s="35"/>
      <c r="DT176" s="35"/>
      <c r="DU176" s="35"/>
      <c r="DV176" s="35"/>
      <c r="DW176" s="35"/>
      <c r="DX176" s="35"/>
      <c r="DY176" s="35"/>
      <c r="DZ176" s="35"/>
      <c r="EA176" s="35"/>
      <c r="EB176" s="35"/>
      <c r="EC176" s="35"/>
      <c r="ED176" s="35"/>
      <c r="EE176" s="35"/>
      <c r="EF176" s="35"/>
      <c r="EG176" s="35"/>
      <c r="EH176" s="35"/>
      <c r="EI176" s="35"/>
      <c r="EJ176" s="35"/>
      <c r="EK176" s="35"/>
      <c r="EL176" s="35"/>
      <c r="EM176" s="35"/>
      <c r="EN176" s="35"/>
      <c r="EO176" s="35"/>
      <c r="EP176" s="35"/>
      <c r="EQ176" s="35"/>
      <c r="ER176" s="35"/>
      <c r="ES176" s="35"/>
      <c r="ET176" s="35"/>
      <c r="EU176" s="35"/>
      <c r="EV176" s="35"/>
      <c r="EW176" s="35"/>
      <c r="EX176" s="35"/>
      <c r="EY176" s="35"/>
      <c r="EZ176" s="35"/>
      <c r="FA176" s="35"/>
      <c r="FB176" s="35"/>
      <c r="FC176" s="35"/>
      <c r="FD176" s="35"/>
      <c r="FE176" s="35"/>
      <c r="FF176" s="35"/>
      <c r="FG176" s="35"/>
      <c r="FH176" s="35"/>
      <c r="FI176" s="35"/>
      <c r="FJ176" s="35"/>
      <c r="FK176" s="35"/>
      <c r="FL176" s="35"/>
      <c r="FM176" s="35"/>
      <c r="FN176" s="35"/>
      <c r="FO176" s="35"/>
      <c r="FP176" s="35"/>
      <c r="FQ176" s="35"/>
      <c r="FR176" s="35"/>
      <c r="FS176" s="35"/>
      <c r="FT176" s="35"/>
      <c r="FU176" s="35"/>
      <c r="FV176" s="35"/>
      <c r="FW176" s="35"/>
      <c r="FX176" s="35"/>
      <c r="FY176" s="35"/>
      <c r="FZ176" s="35"/>
      <c r="GA176" s="35"/>
      <c r="GB176" s="35"/>
      <c r="GC176" s="35"/>
      <c r="GD176" s="35"/>
      <c r="GE176" s="35"/>
      <c r="GF176" s="35"/>
      <c r="GG176" s="35"/>
      <c r="GH176" s="35"/>
      <c r="GI176" s="35"/>
      <c r="GJ176" s="35"/>
      <c r="GK176" s="35"/>
      <c r="GL176" s="35"/>
      <c r="GM176" s="35">
        <v>10</v>
      </c>
      <c r="GN176" s="35"/>
      <c r="GO176" s="35"/>
      <c r="GP176" s="35"/>
      <c r="GQ176" s="35"/>
      <c r="GR176" s="35"/>
      <c r="GS176" s="35"/>
      <c r="GT176" s="35"/>
      <c r="GU176" s="35"/>
      <c r="GV176" s="35"/>
      <c r="GW176" s="35"/>
      <c r="GX176" s="35"/>
      <c r="GY176" s="35"/>
      <c r="GZ176" s="35"/>
      <c r="HA176" s="35"/>
      <c r="HB176" s="35"/>
      <c r="HC176" s="35"/>
      <c r="HD176" s="35"/>
      <c r="HE176" s="35"/>
      <c r="HF176" s="35"/>
      <c r="HG176" s="35"/>
      <c r="HH176" s="35"/>
      <c r="HI176" s="35">
        <v>20</v>
      </c>
      <c r="HJ176" s="35"/>
      <c r="HK176" s="35"/>
      <c r="HL176" s="35"/>
      <c r="HM176" s="35"/>
      <c r="HN176" s="35"/>
      <c r="HO176" s="35"/>
      <c r="HP176" s="35"/>
      <c r="HQ176" s="35"/>
      <c r="HR176" s="35"/>
      <c r="HS176" s="35"/>
      <c r="HT176" s="35"/>
      <c r="HU176" s="35"/>
      <c r="HV176" s="35"/>
      <c r="HW176" s="35"/>
      <c r="HX176" s="35"/>
      <c r="HY176" s="35"/>
      <c r="HZ176" s="35"/>
      <c r="IA176" s="35"/>
      <c r="IB176" s="35"/>
      <c r="IC176" s="35"/>
      <c r="ID176" s="35"/>
      <c r="IE176" s="35"/>
      <c r="IF176" s="35"/>
      <c r="IG176" s="35"/>
      <c r="IH176" s="35"/>
      <c r="II176" s="35"/>
      <c r="IJ176" s="35"/>
      <c r="IK176" s="35"/>
      <c r="IL176" s="35"/>
      <c r="IM176" s="35"/>
      <c r="IN176" s="35"/>
      <c r="IO176" s="35"/>
      <c r="IP176" s="35"/>
      <c r="IQ176" s="35"/>
      <c r="IR176" s="35"/>
      <c r="IS176" s="35"/>
      <c r="IT176" s="35"/>
      <c r="IU176" s="35"/>
      <c r="IV176" s="35"/>
      <c r="IW176" s="35"/>
      <c r="IX176" s="35"/>
      <c r="IY176" s="35"/>
      <c r="IZ176" s="35"/>
      <c r="JA176" s="35"/>
      <c r="JB176" s="35"/>
      <c r="JC176" s="35"/>
      <c r="JD176" s="35"/>
      <c r="JE176" s="35"/>
      <c r="JF176" s="35"/>
      <c r="JG176" s="35"/>
      <c r="JH176" s="35"/>
      <c r="JI176" s="35"/>
      <c r="JJ176" s="35"/>
      <c r="JK176" s="35"/>
      <c r="JL176" s="35"/>
      <c r="JM176" s="35"/>
      <c r="JN176" s="35"/>
      <c r="JO176" s="35"/>
      <c r="JP176" s="35"/>
      <c r="JQ176" s="35"/>
      <c r="JR176" s="35"/>
      <c r="JS176" s="35"/>
      <c r="JT176" s="35"/>
      <c r="JU176" s="35"/>
      <c r="JV176" s="35"/>
      <c r="JW176" s="35"/>
      <c r="JX176" s="35"/>
      <c r="JY176" s="35"/>
      <c r="JZ176" s="35"/>
      <c r="KA176" s="35"/>
      <c r="KB176" s="35"/>
      <c r="KC176" s="35"/>
      <c r="KD176" s="35"/>
      <c r="KE176" s="35"/>
      <c r="KF176" s="35"/>
      <c r="KG176" s="35"/>
      <c r="KH176" s="35"/>
      <c r="KI176" s="35"/>
      <c r="KJ176" s="35"/>
      <c r="KK176" s="35"/>
      <c r="KL176" s="35"/>
      <c r="KM176" s="35"/>
      <c r="KN176" s="35"/>
      <c r="KO176" s="35"/>
      <c r="KP176" s="35"/>
      <c r="KQ176" s="35"/>
      <c r="KR176" s="35"/>
      <c r="KS176" s="35"/>
      <c r="KT176" s="35"/>
      <c r="KU176" s="35"/>
      <c r="KV176" s="35"/>
      <c r="KW176" s="35"/>
      <c r="KX176" s="35"/>
      <c r="KY176" s="35"/>
      <c r="KZ176" s="35"/>
      <c r="LA176" s="35"/>
      <c r="LB176" s="35"/>
      <c r="LC176" s="35"/>
      <c r="LD176" s="35"/>
      <c r="LE176" s="35"/>
      <c r="LF176" s="35"/>
      <c r="LG176" s="35"/>
      <c r="LH176" s="35"/>
      <c r="LI176" s="35"/>
      <c r="LJ176" s="35"/>
      <c r="LK176" s="35"/>
      <c r="LL176" s="35"/>
      <c r="LM176" s="35"/>
      <c r="LN176" s="35"/>
      <c r="LO176" s="35"/>
      <c r="LP176" s="35"/>
      <c r="LQ176" s="35"/>
      <c r="LR176" s="35"/>
      <c r="LS176" s="35"/>
      <c r="LT176" s="35"/>
      <c r="LU176" s="35"/>
      <c r="LV176" s="35"/>
      <c r="LW176" s="35"/>
      <c r="LX176" s="35"/>
      <c r="LY176" s="35"/>
      <c r="LZ176" s="35"/>
      <c r="MA176" s="35"/>
      <c r="MB176" s="35"/>
      <c r="MC176" s="35"/>
      <c r="MD176" s="35"/>
      <c r="ME176" s="35"/>
      <c r="MF176" s="35"/>
      <c r="MG176" s="35"/>
      <c r="MH176" s="35"/>
      <c r="MI176" s="35"/>
      <c r="MJ176" s="35"/>
      <c r="MK176" s="35"/>
      <c r="ML176" s="35"/>
      <c r="MM176" s="35"/>
      <c r="MN176" s="35"/>
      <c r="MO176" s="35"/>
      <c r="MP176" s="35"/>
      <c r="MQ176" s="35"/>
      <c r="MR176" s="35"/>
      <c r="MS176" s="35"/>
      <c r="MT176" s="35"/>
      <c r="MU176" s="35"/>
      <c r="MV176" s="35"/>
      <c r="MW176" s="35"/>
      <c r="MX176" s="35"/>
      <c r="MY176" s="35"/>
      <c r="MZ176" s="35"/>
      <c r="NA176" s="35"/>
      <c r="NB176" s="35"/>
      <c r="NC176" s="35"/>
      <c r="ND176" s="35"/>
      <c r="NE176" s="35"/>
      <c r="NF176" s="35"/>
      <c r="NG176" s="35"/>
      <c r="NH176" s="35"/>
      <c r="NI176" s="35"/>
      <c r="NJ176" s="35"/>
      <c r="NK176" s="35"/>
      <c r="NL176" s="35"/>
      <c r="NM176" s="35"/>
      <c r="NN176" s="35"/>
      <c r="NO176" s="35"/>
      <c r="NP176" s="35"/>
      <c r="NQ176" s="35"/>
      <c r="NR176" s="35"/>
      <c r="NS176" s="35"/>
      <c r="NT176" s="35"/>
      <c r="NU176" s="35"/>
      <c r="NV176" s="35"/>
      <c r="NW176" s="35"/>
      <c r="NX176" s="35"/>
      <c r="NY176" s="35"/>
      <c r="NZ176" s="35"/>
      <c r="OA176" s="35"/>
      <c r="OB176" s="35"/>
      <c r="OC176" s="35"/>
      <c r="OD176" s="35"/>
      <c r="OE176" s="35"/>
      <c r="OF176" s="35"/>
      <c r="OG176" s="35"/>
      <c r="OH176" s="35"/>
      <c r="OI176" s="35"/>
      <c r="OJ176" s="35"/>
      <c r="OK176" s="35"/>
      <c r="OL176" s="35"/>
      <c r="OM176" s="35"/>
      <c r="ON176" s="35"/>
      <c r="OO176" s="35"/>
      <c r="OP176" s="35"/>
      <c r="OQ176" s="35"/>
      <c r="OR176" s="35"/>
      <c r="OS176" s="35"/>
      <c r="OT176" s="35"/>
      <c r="OU176" s="35"/>
      <c r="OV176" s="35"/>
      <c r="OW176" s="35"/>
      <c r="OX176" s="35"/>
      <c r="OY176" s="35"/>
      <c r="OZ176" s="35"/>
      <c r="PA176" s="35"/>
      <c r="PB176" s="35"/>
      <c r="PC176" s="35"/>
      <c r="PD176" s="35"/>
      <c r="PE176" s="35"/>
      <c r="PF176" s="35"/>
      <c r="PG176" s="35"/>
      <c r="PH176" s="35"/>
      <c r="PI176" s="35"/>
      <c r="PJ176" s="35"/>
      <c r="PK176" s="35"/>
      <c r="PL176" s="35"/>
      <c r="PM176" s="35"/>
      <c r="PN176" s="35"/>
      <c r="PO176" s="35"/>
      <c r="PP176" s="35"/>
      <c r="PQ176" s="35"/>
      <c r="PR176" s="35"/>
      <c r="PS176" s="35"/>
      <c r="PT176" s="35"/>
      <c r="PU176" s="35"/>
      <c r="PV176" s="35"/>
      <c r="PW176" s="35"/>
      <c r="PX176" s="35"/>
      <c r="PY176" s="35"/>
      <c r="PZ176" s="35"/>
      <c r="QA176" s="35"/>
      <c r="QB176" s="35"/>
      <c r="QC176" s="35"/>
      <c r="QD176" s="35"/>
      <c r="QE176" s="35"/>
      <c r="QF176" s="35"/>
      <c r="QG176" s="35"/>
      <c r="QH176" s="35"/>
      <c r="QI176" s="35"/>
      <c r="QJ176" s="35"/>
      <c r="QK176" s="35"/>
      <c r="QL176" s="35"/>
      <c r="QM176" s="35"/>
      <c r="QN176" s="35"/>
      <c r="QO176" s="35"/>
      <c r="QP176" s="35"/>
      <c r="QQ176" s="35"/>
      <c r="QR176" s="35"/>
      <c r="QS176" s="35"/>
      <c r="QT176" s="35"/>
      <c r="QU176" s="35"/>
      <c r="QV176" s="35"/>
      <c r="QW176" s="35"/>
      <c r="QX176" s="35"/>
      <c r="QY176" s="35"/>
      <c r="QZ176" s="35"/>
      <c r="RA176" s="35"/>
      <c r="RB176" s="35"/>
      <c r="RC176" s="35"/>
      <c r="RD176" s="35"/>
      <c r="RE176" s="35"/>
      <c r="RF176" s="35"/>
      <c r="RG176" s="35"/>
      <c r="RH176" s="35"/>
      <c r="RI176" s="35"/>
      <c r="RJ176" s="35"/>
      <c r="RK176" s="35"/>
      <c r="RL176" s="35"/>
      <c r="RM176" s="35"/>
      <c r="RN176" s="35"/>
      <c r="RO176" s="35"/>
      <c r="RP176" s="35"/>
      <c r="RQ176" s="35"/>
      <c r="RR176" s="35"/>
      <c r="RS176" s="35"/>
      <c r="RT176" s="35"/>
      <c r="RU176" s="35"/>
      <c r="RV176" s="35"/>
      <c r="RW176" s="35"/>
      <c r="RX176" s="35"/>
      <c r="RY176" s="35"/>
      <c r="RZ176" s="35"/>
      <c r="SA176" s="35"/>
      <c r="SB176" s="35"/>
      <c r="SC176" s="35"/>
      <c r="SD176" s="35"/>
      <c r="SE176" s="35"/>
      <c r="SF176" s="35"/>
      <c r="SG176" s="35"/>
      <c r="SH176" s="35"/>
      <c r="SI176" s="35"/>
      <c r="SJ176" s="35"/>
      <c r="SK176" s="35"/>
      <c r="SL176" s="35"/>
      <c r="SM176" s="35"/>
      <c r="SN176" s="35"/>
      <c r="SO176" s="35"/>
      <c r="SP176" s="35"/>
      <c r="SQ176" s="35"/>
      <c r="SR176" s="35"/>
      <c r="SS176" s="35"/>
      <c r="ST176" s="35"/>
      <c r="SU176" s="35"/>
      <c r="SV176" s="35"/>
      <c r="SW176" s="35"/>
      <c r="SX176" s="35"/>
      <c r="SY176" s="35"/>
      <c r="SZ176" s="35"/>
      <c r="TA176" s="35"/>
      <c r="TB176" s="35"/>
      <c r="TC176" s="35"/>
      <c r="TD176" s="35"/>
      <c r="TE176" s="35"/>
      <c r="TF176" s="35"/>
      <c r="TG176" s="35"/>
      <c r="TH176" s="35"/>
      <c r="TI176" s="35"/>
      <c r="TJ176" s="35"/>
      <c r="TK176" s="35"/>
      <c r="TL176" s="35"/>
      <c r="TM176" s="35"/>
      <c r="TN176" s="35"/>
      <c r="TO176" s="35"/>
      <c r="TP176" s="35"/>
      <c r="TQ176" s="35"/>
      <c r="TR176" s="35"/>
      <c r="TS176" s="35"/>
      <c r="TT176" s="35"/>
      <c r="TU176" s="35"/>
      <c r="TV176" s="35"/>
      <c r="TW176" s="35"/>
      <c r="TX176" s="35"/>
      <c r="TY176" s="35"/>
      <c r="TZ176" s="35"/>
      <c r="UA176" s="35"/>
      <c r="UB176" s="35"/>
      <c r="UC176" s="35"/>
      <c r="UD176" s="35"/>
      <c r="UE176" s="35"/>
      <c r="UF176" s="35"/>
      <c r="UG176" s="35"/>
      <c r="UH176" s="35"/>
      <c r="UI176" s="35"/>
      <c r="UJ176" s="35"/>
      <c r="UK176" s="35"/>
      <c r="UL176" s="35"/>
      <c r="UM176" s="35"/>
      <c r="UN176" s="35"/>
      <c r="UO176" s="35"/>
      <c r="UP176" s="35"/>
      <c r="UQ176" s="35"/>
      <c r="UR176" s="35"/>
      <c r="US176" s="35"/>
      <c r="UT176" s="35"/>
      <c r="UU176" s="35"/>
      <c r="UV176" s="35"/>
      <c r="UW176" s="35"/>
      <c r="UX176" s="35"/>
      <c r="UY176" s="35"/>
      <c r="UZ176" s="35"/>
      <c r="VA176" s="35"/>
      <c r="VB176" s="35"/>
      <c r="VC176" s="35"/>
      <c r="VD176" s="35"/>
      <c r="VE176" s="35"/>
      <c r="VF176" s="35"/>
      <c r="VG176" s="35"/>
      <c r="VH176" s="35"/>
      <c r="VI176" s="35"/>
      <c r="VJ176" s="35"/>
      <c r="VK176" s="35"/>
      <c r="VL176" s="35"/>
      <c r="VM176" s="35">
        <v>30</v>
      </c>
      <c r="VN176" s="35"/>
      <c r="VO176" s="35"/>
      <c r="VP176" s="35"/>
      <c r="VQ176" s="35"/>
      <c r="VR176" s="35"/>
      <c r="VS176" s="35"/>
      <c r="VT176" s="35"/>
      <c r="VU176" s="35"/>
      <c r="VV176" s="35"/>
      <c r="VW176" s="35"/>
      <c r="VX176" s="35"/>
      <c r="VY176" s="35"/>
      <c r="VZ176" s="35"/>
      <c r="WA176" s="35"/>
      <c r="WB176" s="35"/>
      <c r="WC176" s="35"/>
      <c r="WD176" s="35"/>
      <c r="WE176" s="35"/>
      <c r="WF176" s="35"/>
      <c r="WG176" s="35"/>
      <c r="WH176" s="35"/>
      <c r="WI176" s="35"/>
      <c r="WJ176" s="35"/>
      <c r="WK176" s="35"/>
      <c r="WL176" s="35"/>
      <c r="WM176" s="35"/>
      <c r="WN176" s="35"/>
      <c r="WO176" s="35"/>
      <c r="WP176" s="35"/>
      <c r="WQ176" s="35"/>
      <c r="WR176" s="35"/>
      <c r="WS176" s="35"/>
      <c r="WT176" s="35"/>
      <c r="WU176" s="35"/>
      <c r="WV176" s="35"/>
      <c r="WW176" s="35"/>
      <c r="WX176" s="35"/>
      <c r="WY176" s="35"/>
      <c r="WZ176" s="35"/>
      <c r="XA176" s="35"/>
      <c r="XB176" s="35"/>
      <c r="XC176" s="35"/>
      <c r="XD176" s="35"/>
      <c r="XE176" s="35"/>
      <c r="XF176" s="35"/>
      <c r="XG176" s="35"/>
      <c r="XH176" s="35"/>
      <c r="XI176" s="35"/>
      <c r="XJ176" s="35"/>
      <c r="XK176" s="35"/>
      <c r="XL176" s="35"/>
      <c r="XM176" s="35"/>
      <c r="XN176" s="35"/>
      <c r="XO176" s="35"/>
      <c r="XP176" s="35"/>
      <c r="XQ176" s="35"/>
      <c r="XR176" s="35"/>
      <c r="XS176" s="35"/>
      <c r="XT176" s="35"/>
      <c r="XU176" s="35"/>
      <c r="XV176" s="35"/>
      <c r="XW176" s="35"/>
      <c r="XX176" s="35"/>
      <c r="XY176" s="35"/>
      <c r="XZ176" s="35"/>
      <c r="YA176" s="35"/>
      <c r="YB176" s="35"/>
      <c r="YC176" s="35"/>
      <c r="YD176" s="35"/>
      <c r="YE176" s="35"/>
      <c r="YF176" s="35"/>
      <c r="YG176" s="35"/>
      <c r="YH176" s="35"/>
      <c r="YI176" s="35"/>
      <c r="YJ176" s="35"/>
      <c r="YK176" s="35"/>
      <c r="YL176" s="35"/>
      <c r="YM176" s="35"/>
      <c r="YN176" s="35"/>
      <c r="YO176" s="35"/>
      <c r="YP176" s="35"/>
      <c r="YQ176" s="35"/>
      <c r="YR176" s="35"/>
      <c r="YS176" s="35"/>
      <c r="YT176" s="35"/>
      <c r="YU176" s="35"/>
      <c r="YV176" s="35"/>
      <c r="YW176" s="35"/>
      <c r="YX176" s="35"/>
      <c r="YY176" s="35"/>
      <c r="YZ176" s="35"/>
      <c r="ZA176" s="35"/>
      <c r="ZB176" s="35"/>
      <c r="ZC176" s="35"/>
      <c r="ZD176" s="35"/>
      <c r="ZE176" s="35"/>
      <c r="ZF176" s="35"/>
      <c r="ZG176" s="35"/>
      <c r="ZH176" s="35"/>
      <c r="ZI176" s="35"/>
      <c r="ZJ176" s="35"/>
      <c r="ZK176" s="35"/>
      <c r="ZL176" s="35"/>
      <c r="ZM176" s="35"/>
      <c r="ZN176" s="35"/>
      <c r="ZO176" s="35"/>
      <c r="ZP176" s="35"/>
      <c r="ZQ176" s="35"/>
      <c r="ZR176" s="35"/>
      <c r="ZS176" s="35"/>
      <c r="ZT176" s="35"/>
      <c r="ZU176" s="35"/>
      <c r="ZV176" s="35"/>
      <c r="ZW176" s="35"/>
      <c r="ZX176" s="35"/>
      <c r="ZY176" s="35"/>
      <c r="ZZ176" s="35"/>
      <c r="AAA176" s="35"/>
      <c r="AAB176" s="35"/>
      <c r="AAC176" s="35"/>
      <c r="AAD176" s="35"/>
      <c r="AAE176" s="35"/>
      <c r="AAF176" s="35"/>
      <c r="AAG176" s="35"/>
      <c r="AAH176" s="35"/>
      <c r="AAI176" s="35"/>
      <c r="AAJ176" s="35"/>
      <c r="AAK176" s="35"/>
      <c r="AAL176" s="35"/>
      <c r="AAM176" s="35"/>
      <c r="AAN176" s="35"/>
      <c r="AAO176" s="35"/>
      <c r="AAP176" s="35"/>
      <c r="AAQ176" s="35"/>
      <c r="AAR176" s="35"/>
      <c r="AAS176" s="35"/>
      <c r="AAT176" s="35"/>
      <c r="AAU176" s="35"/>
      <c r="AAV176" s="35"/>
      <c r="AAW176" s="35"/>
      <c r="AAX176" s="35"/>
      <c r="AAY176" s="35"/>
      <c r="AAZ176" s="35"/>
      <c r="ABA176" s="35"/>
      <c r="ABB176" s="35"/>
      <c r="ABC176" s="35"/>
      <c r="ABD176" s="35"/>
      <c r="ABE176" s="35"/>
      <c r="ABF176" s="35"/>
      <c r="ABG176" s="35"/>
      <c r="ABH176" s="35"/>
      <c r="ABI176" s="35"/>
      <c r="ABJ176" s="35"/>
      <c r="ABK176" s="35"/>
      <c r="ABL176" s="35"/>
      <c r="ABM176" s="35"/>
      <c r="ABN176" s="35"/>
      <c r="ABO176" s="35"/>
      <c r="ABP176" s="35"/>
      <c r="ABQ176" s="35"/>
      <c r="ABR176" s="35"/>
      <c r="ABS176" s="35"/>
      <c r="ABT176" s="35"/>
      <c r="ABU176" s="35"/>
      <c r="ABV176" s="35"/>
      <c r="ABW176" s="35"/>
      <c r="ABX176" s="35"/>
      <c r="ABY176" s="35"/>
      <c r="ABZ176" s="35"/>
      <c r="ACA176" s="35"/>
      <c r="ACB176" s="35"/>
      <c r="ACC176" s="35"/>
      <c r="ACD176" s="35"/>
      <c r="ACE176" s="35"/>
      <c r="ACF176" s="35"/>
      <c r="ACG176" s="35"/>
      <c r="ACH176" s="35"/>
      <c r="ACI176" s="35"/>
      <c r="ACJ176" s="35"/>
      <c r="ACK176" s="35"/>
      <c r="ACL176" s="35"/>
      <c r="ACM176" s="35"/>
      <c r="ACN176" s="35"/>
      <c r="ACO176" s="35"/>
      <c r="ACP176" s="35"/>
      <c r="ACQ176" s="35"/>
      <c r="ACR176" s="35"/>
      <c r="ACS176" s="35"/>
      <c r="ACT176" s="35"/>
      <c r="ACU176" s="35"/>
      <c r="ACV176" s="35"/>
      <c r="ACW176" s="35"/>
      <c r="ACX176" s="35"/>
      <c r="ACY176" s="35"/>
      <c r="ACZ176" s="35"/>
      <c r="ADA176" s="35"/>
      <c r="ADB176" s="35"/>
      <c r="ADC176" s="35"/>
      <c r="ADD176" s="35"/>
      <c r="ADE176" s="35"/>
      <c r="ADF176" s="35"/>
      <c r="ADG176" s="35"/>
      <c r="ADH176" s="35"/>
      <c r="ADI176" s="35"/>
      <c r="ADJ176" s="35"/>
      <c r="ADK176" s="35"/>
      <c r="ADL176" s="35"/>
      <c r="ADM176" s="35"/>
      <c r="ADN176" s="35"/>
      <c r="ADO176" s="35"/>
      <c r="ADP176" s="35"/>
      <c r="ADQ176" s="35"/>
      <c r="ADR176" s="35"/>
      <c r="ADS176" s="35"/>
      <c r="ADT176" s="35"/>
      <c r="ADU176" s="35"/>
      <c r="ADV176" s="35"/>
      <c r="ADW176" s="35"/>
      <c r="ADX176" s="35"/>
      <c r="ADY176" s="26">
        <f t="shared" si="7"/>
        <v>0</v>
      </c>
      <c r="ADZ176" s="5"/>
    </row>
    <row r="177" spans="1:806" s="33" customFormat="1" x14ac:dyDescent="0.2">
      <c r="A177" s="51" t="s">
        <v>236</v>
      </c>
      <c r="B177" s="65">
        <f t="shared" si="6"/>
        <v>0</v>
      </c>
      <c r="C177" s="57">
        <v>1.1000000000000001</v>
      </c>
      <c r="D177" s="59">
        <v>44725</v>
      </c>
      <c r="E177" s="67">
        <v>28.53</v>
      </c>
      <c r="F177" s="67">
        <f t="shared" si="5"/>
        <v>0</v>
      </c>
      <c r="G177" s="6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15"/>
      <c r="BF177" s="15"/>
      <c r="BG177" s="136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  <c r="BU177" s="35"/>
      <c r="BV177" s="35"/>
      <c r="BW177" s="35"/>
      <c r="BX177" s="35"/>
      <c r="BY177" s="35"/>
      <c r="BZ177" s="35"/>
      <c r="CA177" s="35"/>
      <c r="CB177" s="35"/>
      <c r="CC177" s="35"/>
      <c r="CD177" s="35"/>
      <c r="CE177" s="35"/>
      <c r="CF177" s="35"/>
      <c r="CG177" s="35"/>
      <c r="CH177" s="35"/>
      <c r="CI177" s="35"/>
      <c r="CJ177" s="35"/>
      <c r="CK177" s="35"/>
      <c r="CL177" s="35"/>
      <c r="CM177" s="35"/>
      <c r="CN177" s="35"/>
      <c r="CO177" s="35"/>
      <c r="CP177" s="35"/>
      <c r="CQ177" s="35"/>
      <c r="CR177" s="35"/>
      <c r="CS177" s="35"/>
      <c r="CT177" s="35"/>
      <c r="CU177" s="35"/>
      <c r="CV177" s="35"/>
      <c r="CW177" s="35"/>
      <c r="CX177" s="35"/>
      <c r="CY177" s="35"/>
      <c r="CZ177" s="35"/>
      <c r="DA177" s="35"/>
      <c r="DB177" s="35"/>
      <c r="DC177" s="35"/>
      <c r="DD177" s="35"/>
      <c r="DE177" s="35"/>
      <c r="DF177" s="35"/>
      <c r="DG177" s="35"/>
      <c r="DH177" s="35"/>
      <c r="DI177" s="35"/>
      <c r="DJ177" s="35"/>
      <c r="DK177" s="35"/>
      <c r="DL177" s="35"/>
      <c r="DM177" s="35"/>
      <c r="DN177" s="35"/>
      <c r="DO177" s="35"/>
      <c r="DP177" s="35"/>
      <c r="DQ177" s="35"/>
      <c r="DR177" s="35"/>
      <c r="DS177" s="35"/>
      <c r="DT177" s="35"/>
      <c r="DU177" s="35"/>
      <c r="DV177" s="35"/>
      <c r="DW177" s="35"/>
      <c r="DX177" s="35"/>
      <c r="DY177" s="35"/>
      <c r="DZ177" s="35"/>
      <c r="EA177" s="35"/>
      <c r="EB177" s="35"/>
      <c r="EC177" s="35"/>
      <c r="ED177" s="35"/>
      <c r="EE177" s="35"/>
      <c r="EF177" s="35"/>
      <c r="EG177" s="35"/>
      <c r="EH177" s="35"/>
      <c r="EI177" s="35"/>
      <c r="EJ177" s="35"/>
      <c r="EK177" s="35"/>
      <c r="EL177" s="35"/>
      <c r="EM177" s="35"/>
      <c r="EN177" s="35"/>
      <c r="EO177" s="35"/>
      <c r="EP177" s="35"/>
      <c r="EQ177" s="35"/>
      <c r="ER177" s="35"/>
      <c r="ES177" s="35"/>
      <c r="ET177" s="35"/>
      <c r="EU177" s="35"/>
      <c r="EV177" s="35"/>
      <c r="EW177" s="35"/>
      <c r="EX177" s="35"/>
      <c r="EY177" s="35"/>
      <c r="EZ177" s="35"/>
      <c r="FA177" s="35"/>
      <c r="FB177" s="35"/>
      <c r="FC177" s="35"/>
      <c r="FD177" s="35"/>
      <c r="FE177" s="35"/>
      <c r="FF177" s="35"/>
      <c r="FG177" s="35"/>
      <c r="FH177" s="35"/>
      <c r="FI177" s="35"/>
      <c r="FJ177" s="35"/>
      <c r="FK177" s="35"/>
      <c r="FL177" s="35"/>
      <c r="FM177" s="35"/>
      <c r="FN177" s="35"/>
      <c r="FO177" s="35"/>
      <c r="FP177" s="35"/>
      <c r="FQ177" s="35"/>
      <c r="FR177" s="35"/>
      <c r="FS177" s="35"/>
      <c r="FT177" s="35"/>
      <c r="FU177" s="35"/>
      <c r="FV177" s="35"/>
      <c r="FW177" s="35"/>
      <c r="FX177" s="35"/>
      <c r="FY177" s="35"/>
      <c r="FZ177" s="35"/>
      <c r="GA177" s="35"/>
      <c r="GB177" s="35"/>
      <c r="GC177" s="35"/>
      <c r="GD177" s="35"/>
      <c r="GE177" s="35"/>
      <c r="GF177" s="35"/>
      <c r="GG177" s="35"/>
      <c r="GH177" s="35"/>
      <c r="GI177" s="35"/>
      <c r="GJ177" s="35"/>
      <c r="GK177" s="35"/>
      <c r="GL177" s="35"/>
      <c r="GM177" s="35"/>
      <c r="GN177" s="35"/>
      <c r="GO177" s="35"/>
      <c r="GP177" s="35"/>
      <c r="GQ177" s="35"/>
      <c r="GR177" s="35"/>
      <c r="GS177" s="35"/>
      <c r="GT177" s="35"/>
      <c r="GU177" s="35"/>
      <c r="GV177" s="35"/>
      <c r="GW177" s="35"/>
      <c r="GX177" s="35"/>
      <c r="GY177" s="35"/>
      <c r="GZ177" s="35"/>
      <c r="HA177" s="35"/>
      <c r="HB177" s="35"/>
      <c r="HC177" s="35"/>
      <c r="HD177" s="35"/>
      <c r="HE177" s="35"/>
      <c r="HF177" s="35"/>
      <c r="HG177" s="35"/>
      <c r="HH177" s="35"/>
      <c r="HI177" s="35"/>
      <c r="HJ177" s="35"/>
      <c r="HK177" s="35"/>
      <c r="HL177" s="35"/>
      <c r="HM177" s="35"/>
      <c r="HN177" s="35"/>
      <c r="HO177" s="35"/>
      <c r="HP177" s="35"/>
      <c r="HQ177" s="35"/>
      <c r="HR177" s="35"/>
      <c r="HS177" s="35"/>
      <c r="HT177" s="35"/>
      <c r="HU177" s="35"/>
      <c r="HV177" s="35"/>
      <c r="HW177" s="35"/>
      <c r="HX177" s="35"/>
      <c r="HY177" s="35"/>
      <c r="HZ177" s="35"/>
      <c r="IA177" s="35"/>
      <c r="IB177" s="35"/>
      <c r="IC177" s="35"/>
      <c r="ID177" s="35"/>
      <c r="IE177" s="35"/>
      <c r="IF177" s="35"/>
      <c r="IG177" s="35"/>
      <c r="IH177" s="35"/>
      <c r="II177" s="35"/>
      <c r="IJ177" s="35"/>
      <c r="IK177" s="35"/>
      <c r="IL177" s="35"/>
      <c r="IM177" s="35"/>
      <c r="IN177" s="35"/>
      <c r="IO177" s="35"/>
      <c r="IP177" s="35"/>
      <c r="IQ177" s="35"/>
      <c r="IR177" s="35"/>
      <c r="IS177" s="35"/>
      <c r="IT177" s="35"/>
      <c r="IU177" s="35"/>
      <c r="IV177" s="35"/>
      <c r="IW177" s="35"/>
      <c r="IX177" s="35"/>
      <c r="IY177" s="35"/>
      <c r="IZ177" s="35"/>
      <c r="JA177" s="35"/>
      <c r="JB177" s="35"/>
      <c r="JC177" s="35"/>
      <c r="JD177" s="35"/>
      <c r="JE177" s="35"/>
      <c r="JF177" s="35"/>
      <c r="JG177" s="35"/>
      <c r="JH177" s="35"/>
      <c r="JI177" s="35"/>
      <c r="JJ177" s="35"/>
      <c r="JK177" s="35"/>
      <c r="JL177" s="35"/>
      <c r="JM177" s="35"/>
      <c r="JN177" s="35"/>
      <c r="JO177" s="35"/>
      <c r="JP177" s="35"/>
      <c r="JQ177" s="35"/>
      <c r="JR177" s="35"/>
      <c r="JS177" s="35"/>
      <c r="JT177" s="35"/>
      <c r="JU177" s="35"/>
      <c r="JV177" s="35"/>
      <c r="JW177" s="35"/>
      <c r="JX177" s="35"/>
      <c r="JY177" s="35"/>
      <c r="JZ177" s="35"/>
      <c r="KA177" s="35"/>
      <c r="KB177" s="35"/>
      <c r="KC177" s="35"/>
      <c r="KD177" s="35"/>
      <c r="KE177" s="35"/>
      <c r="KF177" s="35"/>
      <c r="KG177" s="35"/>
      <c r="KH177" s="35"/>
      <c r="KI177" s="35"/>
      <c r="KJ177" s="35"/>
      <c r="KK177" s="35"/>
      <c r="KL177" s="35"/>
      <c r="KM177" s="35"/>
      <c r="KN177" s="35"/>
      <c r="KO177" s="35"/>
      <c r="KP177" s="35"/>
      <c r="KQ177" s="35"/>
      <c r="KR177" s="35"/>
      <c r="KS177" s="35"/>
      <c r="KT177" s="35"/>
      <c r="KU177" s="35"/>
      <c r="KV177" s="35"/>
      <c r="KW177" s="35"/>
      <c r="KX177" s="35"/>
      <c r="KY177" s="35"/>
      <c r="KZ177" s="35"/>
      <c r="LA177" s="35"/>
      <c r="LB177" s="35"/>
      <c r="LC177" s="35"/>
      <c r="LD177" s="35"/>
      <c r="LE177" s="35"/>
      <c r="LF177" s="35"/>
      <c r="LG177" s="35"/>
      <c r="LH177" s="35"/>
      <c r="LI177" s="35"/>
      <c r="LJ177" s="35"/>
      <c r="LK177" s="35"/>
      <c r="LL177" s="35"/>
      <c r="LM177" s="35"/>
      <c r="LN177" s="35"/>
      <c r="LO177" s="35"/>
      <c r="LP177" s="35"/>
      <c r="LQ177" s="35"/>
      <c r="LR177" s="35"/>
      <c r="LS177" s="35"/>
      <c r="LT177" s="35"/>
      <c r="LU177" s="35"/>
      <c r="LV177" s="35"/>
      <c r="LW177" s="35"/>
      <c r="LX177" s="35"/>
      <c r="LY177" s="35"/>
      <c r="LZ177" s="35"/>
      <c r="MA177" s="35"/>
      <c r="MB177" s="35"/>
      <c r="MC177" s="35"/>
      <c r="MD177" s="35"/>
      <c r="ME177" s="35"/>
      <c r="MF177" s="35"/>
      <c r="MG177" s="35"/>
      <c r="MH177" s="35"/>
      <c r="MI177" s="35"/>
      <c r="MJ177" s="35"/>
      <c r="MK177" s="35"/>
      <c r="ML177" s="35"/>
      <c r="MM177" s="35"/>
      <c r="MN177" s="35"/>
      <c r="MO177" s="35"/>
      <c r="MP177" s="35"/>
      <c r="MQ177" s="35"/>
      <c r="MR177" s="35"/>
      <c r="MS177" s="35"/>
      <c r="MT177" s="35"/>
      <c r="MU177" s="35"/>
      <c r="MV177" s="35"/>
      <c r="MW177" s="35"/>
      <c r="MX177" s="35"/>
      <c r="MY177" s="35"/>
      <c r="MZ177" s="35"/>
      <c r="NA177" s="35"/>
      <c r="NB177" s="35"/>
      <c r="NC177" s="35"/>
      <c r="ND177" s="35"/>
      <c r="NE177" s="35"/>
      <c r="NF177" s="35"/>
      <c r="NG177" s="35"/>
      <c r="NH177" s="35"/>
      <c r="NI177" s="35"/>
      <c r="NJ177" s="35"/>
      <c r="NK177" s="35"/>
      <c r="NL177" s="35"/>
      <c r="NM177" s="35"/>
      <c r="NN177" s="35"/>
      <c r="NO177" s="35"/>
      <c r="NP177" s="35"/>
      <c r="NQ177" s="35"/>
      <c r="NR177" s="35"/>
      <c r="NS177" s="35"/>
      <c r="NT177" s="35"/>
      <c r="NU177" s="35"/>
      <c r="NV177" s="35"/>
      <c r="NW177" s="35"/>
      <c r="NX177" s="35"/>
      <c r="NY177" s="35"/>
      <c r="NZ177" s="35"/>
      <c r="OA177" s="35"/>
      <c r="OB177" s="35"/>
      <c r="OC177" s="35"/>
      <c r="OD177" s="35"/>
      <c r="OE177" s="35"/>
      <c r="OF177" s="35"/>
      <c r="OG177" s="35"/>
      <c r="OH177" s="35"/>
      <c r="OI177" s="35"/>
      <c r="OJ177" s="35"/>
      <c r="OK177" s="35"/>
      <c r="OL177" s="35"/>
      <c r="OM177" s="35"/>
      <c r="ON177" s="35"/>
      <c r="OO177" s="35"/>
      <c r="OP177" s="35"/>
      <c r="OQ177" s="35"/>
      <c r="OR177" s="35"/>
      <c r="OS177" s="35"/>
      <c r="OT177" s="35"/>
      <c r="OU177" s="35"/>
      <c r="OV177" s="35"/>
      <c r="OW177" s="35"/>
      <c r="OX177" s="35"/>
      <c r="OY177" s="35"/>
      <c r="OZ177" s="35"/>
      <c r="PA177" s="35"/>
      <c r="PB177" s="35"/>
      <c r="PC177" s="35"/>
      <c r="PD177" s="35"/>
      <c r="PE177" s="35"/>
      <c r="PF177" s="35"/>
      <c r="PG177" s="35"/>
      <c r="PH177" s="35"/>
      <c r="PI177" s="35"/>
      <c r="PJ177" s="35"/>
      <c r="PK177" s="35"/>
      <c r="PL177" s="35"/>
      <c r="PM177" s="35"/>
      <c r="PN177" s="35"/>
      <c r="PO177" s="35"/>
      <c r="PP177" s="35"/>
      <c r="PQ177" s="35"/>
      <c r="PR177" s="35"/>
      <c r="PS177" s="35"/>
      <c r="PT177" s="35"/>
      <c r="PU177" s="35"/>
      <c r="PV177" s="35"/>
      <c r="PW177" s="35"/>
      <c r="PX177" s="35"/>
      <c r="PY177" s="35"/>
      <c r="PZ177" s="35"/>
      <c r="QA177" s="35"/>
      <c r="QB177" s="35"/>
      <c r="QC177" s="35"/>
      <c r="QD177" s="35"/>
      <c r="QE177" s="35"/>
      <c r="QF177" s="35"/>
      <c r="QG177" s="35"/>
      <c r="QH177" s="35"/>
      <c r="QI177" s="35"/>
      <c r="QJ177" s="35"/>
      <c r="QK177" s="35"/>
      <c r="QL177" s="35"/>
      <c r="QM177" s="35"/>
      <c r="QN177" s="35"/>
      <c r="QO177" s="35"/>
      <c r="QP177" s="35"/>
      <c r="QQ177" s="35"/>
      <c r="QR177" s="35"/>
      <c r="QS177" s="35"/>
      <c r="QT177" s="35"/>
      <c r="QU177" s="35"/>
      <c r="QV177" s="35"/>
      <c r="QW177" s="35"/>
      <c r="QX177" s="35"/>
      <c r="QY177" s="35"/>
      <c r="QZ177" s="35"/>
      <c r="RA177" s="35"/>
      <c r="RB177" s="35"/>
      <c r="RC177" s="35"/>
      <c r="RD177" s="35"/>
      <c r="RE177" s="35"/>
      <c r="RF177" s="35"/>
      <c r="RG177" s="35"/>
      <c r="RH177" s="35"/>
      <c r="RI177" s="35"/>
      <c r="RJ177" s="35"/>
      <c r="RK177" s="35"/>
      <c r="RL177" s="35"/>
      <c r="RM177" s="35"/>
      <c r="RN177" s="35"/>
      <c r="RO177" s="35"/>
      <c r="RP177" s="35"/>
      <c r="RQ177" s="35"/>
      <c r="RR177" s="35"/>
      <c r="RS177" s="35"/>
      <c r="RT177" s="35"/>
      <c r="RU177" s="35"/>
      <c r="RV177" s="35"/>
      <c r="RW177" s="35"/>
      <c r="RX177" s="35"/>
      <c r="RY177" s="35"/>
      <c r="RZ177" s="35"/>
      <c r="SA177" s="35"/>
      <c r="SB177" s="35"/>
      <c r="SC177" s="35"/>
      <c r="SD177" s="35"/>
      <c r="SE177" s="35"/>
      <c r="SF177" s="35"/>
      <c r="SG177" s="35"/>
      <c r="SH177" s="35"/>
      <c r="SI177" s="35"/>
      <c r="SJ177" s="35"/>
      <c r="SK177" s="35"/>
      <c r="SL177" s="35"/>
      <c r="SM177" s="35"/>
      <c r="SN177" s="35"/>
      <c r="SO177" s="35"/>
      <c r="SP177" s="35"/>
      <c r="SQ177" s="35"/>
      <c r="SR177" s="35"/>
      <c r="SS177" s="35"/>
      <c r="ST177" s="35"/>
      <c r="SU177" s="35"/>
      <c r="SV177" s="35"/>
      <c r="SW177" s="35"/>
      <c r="SX177" s="35"/>
      <c r="SY177" s="35"/>
      <c r="SZ177" s="35"/>
      <c r="TA177" s="35"/>
      <c r="TB177" s="35"/>
      <c r="TC177" s="35"/>
      <c r="TD177" s="35"/>
      <c r="TE177" s="35"/>
      <c r="TF177" s="35"/>
      <c r="TG177" s="35"/>
      <c r="TH177" s="35"/>
      <c r="TI177" s="35"/>
      <c r="TJ177" s="35"/>
      <c r="TK177" s="35"/>
      <c r="TL177" s="35"/>
      <c r="TM177" s="35"/>
      <c r="TN177" s="35"/>
      <c r="TO177" s="35"/>
      <c r="TP177" s="35"/>
      <c r="TQ177" s="35"/>
      <c r="TR177" s="35"/>
      <c r="TS177" s="35"/>
      <c r="TT177" s="35"/>
      <c r="TU177" s="35"/>
      <c r="TV177" s="35"/>
      <c r="TW177" s="35"/>
      <c r="TX177" s="35"/>
      <c r="TY177" s="35"/>
      <c r="TZ177" s="35"/>
      <c r="UA177" s="35"/>
      <c r="UB177" s="35"/>
      <c r="UC177" s="35"/>
      <c r="UD177" s="35"/>
      <c r="UE177" s="35"/>
      <c r="UF177" s="35"/>
      <c r="UG177" s="35"/>
      <c r="UH177" s="35"/>
      <c r="UI177" s="35"/>
      <c r="UJ177" s="35"/>
      <c r="UK177" s="35"/>
      <c r="UL177" s="35"/>
      <c r="UM177" s="35"/>
      <c r="UN177" s="35"/>
      <c r="UO177" s="35"/>
      <c r="UP177" s="35"/>
      <c r="UQ177" s="35"/>
      <c r="UR177" s="35"/>
      <c r="US177" s="35"/>
      <c r="UT177" s="35"/>
      <c r="UU177" s="35"/>
      <c r="UV177" s="35"/>
      <c r="UW177" s="35"/>
      <c r="UX177" s="35"/>
      <c r="UY177" s="35"/>
      <c r="UZ177" s="35"/>
      <c r="VA177" s="35"/>
      <c r="VB177" s="35"/>
      <c r="VC177" s="35"/>
      <c r="VD177" s="35"/>
      <c r="VE177" s="35"/>
      <c r="VF177" s="35"/>
      <c r="VG177" s="35"/>
      <c r="VH177" s="35"/>
      <c r="VI177" s="35"/>
      <c r="VJ177" s="35"/>
      <c r="VK177" s="35"/>
      <c r="VL177" s="35"/>
      <c r="VM177" s="35"/>
      <c r="VN177" s="35"/>
      <c r="VO177" s="35"/>
      <c r="VP177" s="35"/>
      <c r="VQ177" s="35"/>
      <c r="VR177" s="35"/>
      <c r="VS177" s="35"/>
      <c r="VT177" s="35"/>
      <c r="VU177" s="35"/>
      <c r="VV177" s="35"/>
      <c r="VW177" s="35"/>
      <c r="VX177" s="35"/>
      <c r="VY177" s="35"/>
      <c r="VZ177" s="35"/>
      <c r="WA177" s="35"/>
      <c r="WB177" s="35"/>
      <c r="WC177" s="35"/>
      <c r="WD177" s="35"/>
      <c r="WE177" s="35"/>
      <c r="WF177" s="35"/>
      <c r="WG177" s="35"/>
      <c r="WH177" s="35"/>
      <c r="WI177" s="35"/>
      <c r="WJ177" s="35"/>
      <c r="WK177" s="35"/>
      <c r="WL177" s="35"/>
      <c r="WM177" s="35"/>
      <c r="WN177" s="35"/>
      <c r="WO177" s="35"/>
      <c r="WP177" s="35"/>
      <c r="WQ177" s="35"/>
      <c r="WR177" s="35"/>
      <c r="WS177" s="35"/>
      <c r="WT177" s="35"/>
      <c r="WU177" s="35"/>
      <c r="WV177" s="35"/>
      <c r="WW177" s="35"/>
      <c r="WX177" s="35"/>
      <c r="WY177" s="35"/>
      <c r="WZ177" s="35"/>
      <c r="XA177" s="35"/>
      <c r="XB177" s="35">
        <v>2.2000000000000002</v>
      </c>
      <c r="XC177" s="35"/>
      <c r="XD177" s="35"/>
      <c r="XE177" s="35"/>
      <c r="XF177" s="35"/>
      <c r="XG177" s="35"/>
      <c r="XH177" s="35"/>
      <c r="XI177" s="35"/>
      <c r="XJ177" s="35">
        <v>2.2000000000000002</v>
      </c>
      <c r="XK177" s="35"/>
      <c r="XL177" s="35"/>
      <c r="XM177" s="35"/>
      <c r="XN177" s="35"/>
      <c r="XO177" s="35"/>
      <c r="XP177" s="35"/>
      <c r="XQ177" s="35"/>
      <c r="XR177" s="35"/>
      <c r="XS177" s="35"/>
      <c r="XT177" s="35"/>
      <c r="XU177" s="35"/>
      <c r="XV177" s="35"/>
      <c r="XW177" s="35"/>
      <c r="XX177" s="35"/>
      <c r="XY177" s="35"/>
      <c r="XZ177" s="35"/>
      <c r="YA177" s="35"/>
      <c r="YB177" s="35"/>
      <c r="YC177" s="35"/>
      <c r="YD177" s="35"/>
      <c r="YE177" s="35"/>
      <c r="YF177" s="35"/>
      <c r="YG177" s="35"/>
      <c r="YH177" s="35"/>
      <c r="YI177" s="35"/>
      <c r="YJ177" s="35"/>
      <c r="YK177" s="35"/>
      <c r="YL177" s="35"/>
      <c r="YM177" s="35"/>
      <c r="YN177" s="35"/>
      <c r="YO177" s="35"/>
      <c r="YP177" s="35"/>
      <c r="YQ177" s="35"/>
      <c r="YR177" s="35"/>
      <c r="YS177" s="35"/>
      <c r="YT177" s="35"/>
      <c r="YU177" s="35"/>
      <c r="YV177" s="35"/>
      <c r="YW177" s="35"/>
      <c r="YX177" s="35"/>
      <c r="YY177" s="35"/>
      <c r="YZ177" s="35"/>
      <c r="ZA177" s="35"/>
      <c r="ZB177" s="35"/>
      <c r="ZC177" s="35"/>
      <c r="ZD177" s="35"/>
      <c r="ZE177" s="35"/>
      <c r="ZF177" s="35"/>
      <c r="ZG177" s="35"/>
      <c r="ZH177" s="35"/>
      <c r="ZI177" s="35"/>
      <c r="ZJ177" s="35"/>
      <c r="ZK177" s="35"/>
      <c r="ZL177" s="35"/>
      <c r="ZM177" s="35"/>
      <c r="ZN177" s="35"/>
      <c r="ZO177" s="35"/>
      <c r="ZP177" s="35"/>
      <c r="ZQ177" s="35"/>
      <c r="ZR177" s="35"/>
      <c r="ZS177" s="35"/>
      <c r="ZT177" s="35"/>
      <c r="ZU177" s="35"/>
      <c r="ZV177" s="35"/>
      <c r="ZW177" s="35"/>
      <c r="ZX177" s="35"/>
      <c r="ZY177" s="35"/>
      <c r="ZZ177" s="35"/>
      <c r="AAA177" s="35"/>
      <c r="AAB177" s="35"/>
      <c r="AAC177" s="35"/>
      <c r="AAD177" s="35"/>
      <c r="AAE177" s="35"/>
      <c r="AAF177" s="35"/>
      <c r="AAG177" s="35"/>
      <c r="AAH177" s="35"/>
      <c r="AAI177" s="35"/>
      <c r="AAJ177" s="35"/>
      <c r="AAK177" s="35"/>
      <c r="AAL177" s="35"/>
      <c r="AAM177" s="35"/>
      <c r="AAN177" s="35"/>
      <c r="AAO177" s="35"/>
      <c r="AAP177" s="35"/>
      <c r="AAQ177" s="35"/>
      <c r="AAR177" s="35"/>
      <c r="AAS177" s="35"/>
      <c r="AAT177" s="35"/>
      <c r="AAU177" s="35"/>
      <c r="AAV177" s="35"/>
      <c r="AAW177" s="35"/>
      <c r="AAX177" s="35"/>
      <c r="AAY177" s="35"/>
      <c r="AAZ177" s="35"/>
      <c r="ABA177" s="35"/>
      <c r="ABB177" s="35"/>
      <c r="ABC177" s="35"/>
      <c r="ABD177" s="35"/>
      <c r="ABE177" s="35"/>
      <c r="ABF177" s="35"/>
      <c r="ABG177" s="35"/>
      <c r="ABH177" s="35"/>
      <c r="ABI177" s="35"/>
      <c r="ABJ177" s="35"/>
      <c r="ABK177" s="35"/>
      <c r="ABL177" s="35"/>
      <c r="ABM177" s="35"/>
      <c r="ABN177" s="35"/>
      <c r="ABO177" s="35"/>
      <c r="ABP177" s="35"/>
      <c r="ABQ177" s="35"/>
      <c r="ABR177" s="35"/>
      <c r="ABS177" s="35"/>
      <c r="ABT177" s="35"/>
      <c r="ABU177" s="35"/>
      <c r="ABV177" s="35"/>
      <c r="ABW177" s="35"/>
      <c r="ABX177" s="35"/>
      <c r="ABY177" s="35"/>
      <c r="ABZ177" s="35"/>
      <c r="ACA177" s="35"/>
      <c r="ACB177" s="35"/>
      <c r="ACC177" s="35"/>
      <c r="ACD177" s="35"/>
      <c r="ACE177" s="35"/>
      <c r="ACF177" s="35"/>
      <c r="ACG177" s="35"/>
      <c r="ACH177" s="35"/>
      <c r="ACI177" s="35"/>
      <c r="ACJ177" s="35"/>
      <c r="ACK177" s="35"/>
      <c r="ACL177" s="35"/>
      <c r="ACM177" s="35"/>
      <c r="ACN177" s="35"/>
      <c r="ACO177" s="35"/>
      <c r="ACP177" s="35"/>
      <c r="ACQ177" s="35"/>
      <c r="ACR177" s="35"/>
      <c r="ACS177" s="35"/>
      <c r="ACT177" s="35"/>
      <c r="ACU177" s="35"/>
      <c r="ACV177" s="35"/>
      <c r="ACW177" s="35"/>
      <c r="ACX177" s="35"/>
      <c r="ACY177" s="35"/>
      <c r="ACZ177" s="35"/>
      <c r="ADA177" s="35"/>
      <c r="ADB177" s="35"/>
      <c r="ADC177" s="35"/>
      <c r="ADD177" s="35"/>
      <c r="ADE177" s="35"/>
      <c r="ADF177" s="35"/>
      <c r="ADG177" s="35"/>
      <c r="ADH177" s="35"/>
      <c r="ADI177" s="35"/>
      <c r="ADJ177" s="35"/>
      <c r="ADK177" s="35"/>
      <c r="ADL177" s="35"/>
      <c r="ADM177" s="35"/>
      <c r="ADN177" s="35"/>
      <c r="ADO177" s="35"/>
      <c r="ADP177" s="35"/>
      <c r="ADQ177" s="35"/>
      <c r="ADR177" s="35"/>
      <c r="ADS177" s="35"/>
      <c r="ADT177" s="35"/>
      <c r="ADU177" s="35"/>
      <c r="ADV177" s="35"/>
      <c r="ADW177" s="35"/>
      <c r="ADX177" s="35"/>
      <c r="ADY177" s="26">
        <f t="shared" si="7"/>
        <v>0</v>
      </c>
      <c r="ADZ177" s="5"/>
    </row>
    <row r="178" spans="1:806" s="33" customFormat="1" x14ac:dyDescent="0.2">
      <c r="A178" s="38" t="s">
        <v>180</v>
      </c>
      <c r="B178" s="65">
        <f t="shared" si="6"/>
        <v>0</v>
      </c>
      <c r="C178" s="57">
        <v>1</v>
      </c>
      <c r="D178" s="59">
        <v>44732</v>
      </c>
      <c r="E178" s="67">
        <v>36.340000000000003</v>
      </c>
      <c r="F178" s="67">
        <f t="shared" si="5"/>
        <v>0</v>
      </c>
      <c r="G178" s="6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/>
      <c r="BE178" s="15"/>
      <c r="BF178" s="15"/>
      <c r="BG178" s="136"/>
      <c r="BH178" s="35"/>
      <c r="BI178" s="35"/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  <c r="BU178" s="35"/>
      <c r="BV178" s="35"/>
      <c r="BW178" s="35"/>
      <c r="BX178" s="35"/>
      <c r="BY178" s="35"/>
      <c r="BZ178" s="35"/>
      <c r="CA178" s="35"/>
      <c r="CB178" s="35"/>
      <c r="CC178" s="35"/>
      <c r="CD178" s="35"/>
      <c r="CE178" s="35"/>
      <c r="CF178" s="35"/>
      <c r="CG178" s="35"/>
      <c r="CH178" s="35"/>
      <c r="CI178" s="35"/>
      <c r="CJ178" s="35"/>
      <c r="CK178" s="35"/>
      <c r="CL178" s="35"/>
      <c r="CM178" s="35"/>
      <c r="CN178" s="35"/>
      <c r="CO178" s="35"/>
      <c r="CP178" s="35"/>
      <c r="CQ178" s="35"/>
      <c r="CR178" s="35"/>
      <c r="CS178" s="35"/>
      <c r="CT178" s="35"/>
      <c r="CU178" s="35"/>
      <c r="CV178" s="35"/>
      <c r="CW178" s="35"/>
      <c r="CX178" s="35"/>
      <c r="CY178" s="35"/>
      <c r="CZ178" s="35"/>
      <c r="DA178" s="35"/>
      <c r="DB178" s="35"/>
      <c r="DC178" s="35"/>
      <c r="DD178" s="35"/>
      <c r="DE178" s="35"/>
      <c r="DF178" s="35"/>
      <c r="DG178" s="35"/>
      <c r="DH178" s="35"/>
      <c r="DI178" s="35"/>
      <c r="DJ178" s="35"/>
      <c r="DK178" s="35"/>
      <c r="DL178" s="35"/>
      <c r="DM178" s="35"/>
      <c r="DN178" s="35"/>
      <c r="DO178" s="35"/>
      <c r="DP178" s="35"/>
      <c r="DQ178" s="35"/>
      <c r="DR178" s="35"/>
      <c r="DS178" s="35"/>
      <c r="DT178" s="35"/>
      <c r="DU178" s="35"/>
      <c r="DV178" s="35"/>
      <c r="DW178" s="35"/>
      <c r="DX178" s="35"/>
      <c r="DY178" s="35"/>
      <c r="DZ178" s="35"/>
      <c r="EA178" s="35"/>
      <c r="EB178" s="35"/>
      <c r="EC178" s="35"/>
      <c r="ED178" s="35"/>
      <c r="EE178" s="35"/>
      <c r="EF178" s="35"/>
      <c r="EG178" s="35"/>
      <c r="EH178" s="35"/>
      <c r="EI178" s="35"/>
      <c r="EJ178" s="35"/>
      <c r="EK178" s="35"/>
      <c r="EL178" s="35"/>
      <c r="EM178" s="35"/>
      <c r="EN178" s="35"/>
      <c r="EO178" s="35"/>
      <c r="EP178" s="35"/>
      <c r="EQ178" s="35"/>
      <c r="ER178" s="35"/>
      <c r="ES178" s="35"/>
      <c r="ET178" s="35"/>
      <c r="EU178" s="35"/>
      <c r="EV178" s="35"/>
      <c r="EW178" s="35"/>
      <c r="EX178" s="35"/>
      <c r="EY178" s="35"/>
      <c r="EZ178" s="35"/>
      <c r="FA178" s="35"/>
      <c r="FB178" s="35"/>
      <c r="FC178" s="35"/>
      <c r="FD178" s="35"/>
      <c r="FE178" s="35"/>
      <c r="FF178" s="35"/>
      <c r="FG178" s="35"/>
      <c r="FH178" s="35"/>
      <c r="FI178" s="35"/>
      <c r="FJ178" s="35"/>
      <c r="FK178" s="35"/>
      <c r="FL178" s="35"/>
      <c r="FM178" s="35"/>
      <c r="FN178" s="35"/>
      <c r="FO178" s="35"/>
      <c r="FP178" s="35"/>
      <c r="FQ178" s="35"/>
      <c r="FR178" s="35"/>
      <c r="FS178" s="35"/>
      <c r="FT178" s="35"/>
      <c r="FU178" s="35"/>
      <c r="FV178" s="35"/>
      <c r="FW178" s="35"/>
      <c r="FX178" s="35"/>
      <c r="FY178" s="35"/>
      <c r="FZ178" s="35"/>
      <c r="GA178" s="35"/>
      <c r="GB178" s="35"/>
      <c r="GC178" s="35"/>
      <c r="GD178" s="35"/>
      <c r="GE178" s="35"/>
      <c r="GF178" s="35"/>
      <c r="GG178" s="35"/>
      <c r="GH178" s="35"/>
      <c r="GI178" s="35"/>
      <c r="GJ178" s="35"/>
      <c r="GK178" s="35"/>
      <c r="GL178" s="35"/>
      <c r="GM178" s="35"/>
      <c r="GN178" s="35"/>
      <c r="GO178" s="35"/>
      <c r="GP178" s="35"/>
      <c r="GQ178" s="35"/>
      <c r="GR178" s="35"/>
      <c r="GS178" s="35"/>
      <c r="GT178" s="35"/>
      <c r="GU178" s="35"/>
      <c r="GV178" s="35"/>
      <c r="GW178" s="35"/>
      <c r="GX178" s="35"/>
      <c r="GY178" s="35"/>
      <c r="GZ178" s="35"/>
      <c r="HA178" s="35"/>
      <c r="HB178" s="35"/>
      <c r="HC178" s="35"/>
      <c r="HD178" s="35"/>
      <c r="HE178" s="35"/>
      <c r="HF178" s="35"/>
      <c r="HG178" s="35"/>
      <c r="HH178" s="35"/>
      <c r="HI178" s="35"/>
      <c r="HJ178" s="35"/>
      <c r="HK178" s="35"/>
      <c r="HL178" s="35"/>
      <c r="HM178" s="35"/>
      <c r="HN178" s="35"/>
      <c r="HO178" s="35"/>
      <c r="HP178" s="35"/>
      <c r="HQ178" s="35"/>
      <c r="HR178" s="35"/>
      <c r="HS178" s="35"/>
      <c r="HT178" s="35"/>
      <c r="HU178" s="35"/>
      <c r="HV178" s="35"/>
      <c r="HW178" s="35"/>
      <c r="HX178" s="35"/>
      <c r="HY178" s="35"/>
      <c r="HZ178" s="35"/>
      <c r="IA178" s="35"/>
      <c r="IB178" s="35"/>
      <c r="IC178" s="35"/>
      <c r="ID178" s="35"/>
      <c r="IE178" s="35"/>
      <c r="IF178" s="35"/>
      <c r="IG178" s="35"/>
      <c r="IH178" s="35"/>
      <c r="II178" s="35"/>
      <c r="IJ178" s="35"/>
      <c r="IK178" s="35"/>
      <c r="IL178" s="35"/>
      <c r="IM178" s="35"/>
      <c r="IN178" s="35"/>
      <c r="IO178" s="35"/>
      <c r="IP178" s="35"/>
      <c r="IQ178" s="35"/>
      <c r="IR178" s="35"/>
      <c r="IS178" s="35"/>
      <c r="IT178" s="35"/>
      <c r="IU178" s="35"/>
      <c r="IV178" s="35"/>
      <c r="IW178" s="35"/>
      <c r="IX178" s="35"/>
      <c r="IY178" s="35"/>
      <c r="IZ178" s="35"/>
      <c r="JA178" s="35"/>
      <c r="JB178" s="35"/>
      <c r="JC178" s="35"/>
      <c r="JD178" s="35"/>
      <c r="JE178" s="35"/>
      <c r="JF178" s="35"/>
      <c r="JG178" s="35"/>
      <c r="JH178" s="35"/>
      <c r="JI178" s="35"/>
      <c r="JJ178" s="35"/>
      <c r="JK178" s="35"/>
      <c r="JL178" s="35"/>
      <c r="JM178" s="35"/>
      <c r="JN178" s="35"/>
      <c r="JO178" s="35"/>
      <c r="JP178" s="35"/>
      <c r="JQ178" s="35"/>
      <c r="JR178" s="35"/>
      <c r="JS178" s="35"/>
      <c r="JT178" s="35"/>
      <c r="JU178" s="35"/>
      <c r="JV178" s="35"/>
      <c r="JW178" s="35"/>
      <c r="JX178" s="35"/>
      <c r="JY178" s="35"/>
      <c r="JZ178" s="35"/>
      <c r="KA178" s="35"/>
      <c r="KB178" s="35"/>
      <c r="KC178" s="35"/>
      <c r="KD178" s="35"/>
      <c r="KE178" s="35"/>
      <c r="KF178" s="35"/>
      <c r="KG178" s="35"/>
      <c r="KH178" s="35"/>
      <c r="KI178" s="35"/>
      <c r="KJ178" s="35"/>
      <c r="KK178" s="35"/>
      <c r="KL178" s="35"/>
      <c r="KM178" s="35"/>
      <c r="KN178" s="35"/>
      <c r="KO178" s="35"/>
      <c r="KP178" s="35"/>
      <c r="KQ178" s="35"/>
      <c r="KR178" s="35"/>
      <c r="KS178" s="35"/>
      <c r="KT178" s="35"/>
      <c r="KU178" s="35"/>
      <c r="KV178" s="35"/>
      <c r="KW178" s="35"/>
      <c r="KX178" s="35"/>
      <c r="KY178" s="35"/>
      <c r="KZ178" s="35"/>
      <c r="LA178" s="35"/>
      <c r="LB178" s="35"/>
      <c r="LC178" s="35"/>
      <c r="LD178" s="35"/>
      <c r="LE178" s="35"/>
      <c r="LF178" s="35"/>
      <c r="LG178" s="35"/>
      <c r="LH178" s="35"/>
      <c r="LI178" s="35"/>
      <c r="LJ178" s="35"/>
      <c r="LK178" s="35"/>
      <c r="LL178" s="35"/>
      <c r="LM178" s="35"/>
      <c r="LN178" s="35"/>
      <c r="LO178" s="35"/>
      <c r="LP178" s="35"/>
      <c r="LQ178" s="35"/>
      <c r="LR178" s="35"/>
      <c r="LS178" s="35"/>
      <c r="LT178" s="35"/>
      <c r="LU178" s="35"/>
      <c r="LV178" s="35"/>
      <c r="LW178" s="35"/>
      <c r="LX178" s="35"/>
      <c r="LY178" s="35"/>
      <c r="LZ178" s="35"/>
      <c r="MA178" s="35"/>
      <c r="MB178" s="35"/>
      <c r="MC178" s="35"/>
      <c r="MD178" s="35"/>
      <c r="ME178" s="35"/>
      <c r="MF178" s="35"/>
      <c r="MG178" s="35"/>
      <c r="MH178" s="35"/>
      <c r="MI178" s="35"/>
      <c r="MJ178" s="35"/>
      <c r="MK178" s="35"/>
      <c r="ML178" s="35"/>
      <c r="MM178" s="35"/>
      <c r="MN178" s="35"/>
      <c r="MO178" s="35"/>
      <c r="MP178" s="35"/>
      <c r="MQ178" s="35"/>
      <c r="MR178" s="35"/>
      <c r="MS178" s="35"/>
      <c r="MT178" s="35"/>
      <c r="MU178" s="35"/>
      <c r="MV178" s="35"/>
      <c r="MW178" s="35"/>
      <c r="MX178" s="35"/>
      <c r="MY178" s="35"/>
      <c r="MZ178" s="35"/>
      <c r="NA178" s="35"/>
      <c r="NB178" s="35"/>
      <c r="NC178" s="35"/>
      <c r="ND178" s="35"/>
      <c r="NE178" s="35"/>
      <c r="NF178" s="35"/>
      <c r="NG178" s="35"/>
      <c r="NH178" s="35"/>
      <c r="NI178" s="35"/>
      <c r="NJ178" s="35"/>
      <c r="NK178" s="35"/>
      <c r="NL178" s="35"/>
      <c r="NM178" s="35"/>
      <c r="NN178" s="35"/>
      <c r="NO178" s="35"/>
      <c r="NP178" s="35"/>
      <c r="NQ178" s="35"/>
      <c r="NR178" s="35"/>
      <c r="NS178" s="35"/>
      <c r="NT178" s="35"/>
      <c r="NU178" s="35"/>
      <c r="NV178" s="35"/>
      <c r="NW178" s="35"/>
      <c r="NX178" s="35"/>
      <c r="NY178" s="35"/>
      <c r="NZ178" s="35"/>
      <c r="OA178" s="35"/>
      <c r="OB178" s="35"/>
      <c r="OC178" s="35"/>
      <c r="OD178" s="35"/>
      <c r="OE178" s="35"/>
      <c r="OF178" s="35"/>
      <c r="OG178" s="35"/>
      <c r="OH178" s="35"/>
      <c r="OI178" s="35"/>
      <c r="OJ178" s="35"/>
      <c r="OK178" s="35"/>
      <c r="OL178" s="35"/>
      <c r="OM178" s="35"/>
      <c r="ON178" s="35"/>
      <c r="OO178" s="35"/>
      <c r="OP178" s="35"/>
      <c r="OQ178" s="35"/>
      <c r="OR178" s="35"/>
      <c r="OS178" s="35"/>
      <c r="OT178" s="35"/>
      <c r="OU178" s="35"/>
      <c r="OV178" s="35"/>
      <c r="OW178" s="35"/>
      <c r="OX178" s="35"/>
      <c r="OY178" s="35"/>
      <c r="OZ178" s="35"/>
      <c r="PA178" s="35"/>
      <c r="PB178" s="35"/>
      <c r="PC178" s="35"/>
      <c r="PD178" s="35"/>
      <c r="PE178" s="35"/>
      <c r="PF178" s="35"/>
      <c r="PG178" s="35"/>
      <c r="PH178" s="35"/>
      <c r="PI178" s="35"/>
      <c r="PJ178" s="35"/>
      <c r="PK178" s="35"/>
      <c r="PL178" s="35"/>
      <c r="PM178" s="35"/>
      <c r="PN178" s="35"/>
      <c r="PO178" s="35"/>
      <c r="PP178" s="35"/>
      <c r="PQ178" s="35"/>
      <c r="PR178" s="35"/>
      <c r="PS178" s="35"/>
      <c r="PT178" s="35"/>
      <c r="PU178" s="35"/>
      <c r="PV178" s="35"/>
      <c r="PW178" s="35"/>
      <c r="PX178" s="35"/>
      <c r="PY178" s="35"/>
      <c r="PZ178" s="35"/>
      <c r="QA178" s="35"/>
      <c r="QB178" s="35"/>
      <c r="QC178" s="35"/>
      <c r="QD178" s="35"/>
      <c r="QE178" s="35"/>
      <c r="QF178" s="35"/>
      <c r="QG178" s="35"/>
      <c r="QH178" s="35"/>
      <c r="QI178" s="35"/>
      <c r="QJ178" s="35"/>
      <c r="QK178" s="35"/>
      <c r="QL178" s="35"/>
      <c r="QM178" s="35"/>
      <c r="QN178" s="35"/>
      <c r="QO178" s="35"/>
      <c r="QP178" s="35"/>
      <c r="QQ178" s="35"/>
      <c r="QR178" s="35"/>
      <c r="QS178" s="35"/>
      <c r="QT178" s="35"/>
      <c r="QU178" s="35"/>
      <c r="QV178" s="35"/>
      <c r="QW178" s="35"/>
      <c r="QX178" s="35"/>
      <c r="QY178" s="35"/>
      <c r="QZ178" s="35"/>
      <c r="RA178" s="35"/>
      <c r="RB178" s="35"/>
      <c r="RC178" s="35"/>
      <c r="RD178" s="35"/>
      <c r="RE178" s="35"/>
      <c r="RF178" s="35"/>
      <c r="RG178" s="35"/>
      <c r="RH178" s="35"/>
      <c r="RI178" s="35"/>
      <c r="RJ178" s="35"/>
      <c r="RK178" s="35"/>
      <c r="RL178" s="35"/>
      <c r="RM178" s="35"/>
      <c r="RN178" s="35"/>
      <c r="RO178" s="35"/>
      <c r="RP178" s="35"/>
      <c r="RQ178" s="35"/>
      <c r="RR178" s="35"/>
      <c r="RS178" s="35"/>
      <c r="RT178" s="35"/>
      <c r="RU178" s="35"/>
      <c r="RV178" s="35"/>
      <c r="RW178" s="35"/>
      <c r="RX178" s="35"/>
      <c r="RY178" s="35"/>
      <c r="RZ178" s="35"/>
      <c r="SA178" s="35"/>
      <c r="SB178" s="35"/>
      <c r="SC178" s="35"/>
      <c r="SD178" s="35"/>
      <c r="SE178" s="35"/>
      <c r="SF178" s="35"/>
      <c r="SG178" s="35"/>
      <c r="SH178" s="35"/>
      <c r="SI178" s="35"/>
      <c r="SJ178" s="35"/>
      <c r="SK178" s="35"/>
      <c r="SL178" s="35"/>
      <c r="SM178" s="35"/>
      <c r="SN178" s="35"/>
      <c r="SO178" s="35"/>
      <c r="SP178" s="35"/>
      <c r="SQ178" s="35"/>
      <c r="SR178" s="35"/>
      <c r="SS178" s="35"/>
      <c r="ST178" s="35"/>
      <c r="SU178" s="35"/>
      <c r="SV178" s="35"/>
      <c r="SW178" s="35"/>
      <c r="SX178" s="35"/>
      <c r="SY178" s="35"/>
      <c r="SZ178" s="35"/>
      <c r="TA178" s="35"/>
      <c r="TB178" s="35"/>
      <c r="TC178" s="35"/>
      <c r="TD178" s="35"/>
      <c r="TE178" s="35"/>
      <c r="TF178" s="35"/>
      <c r="TG178" s="35"/>
      <c r="TH178" s="35"/>
      <c r="TI178" s="35"/>
      <c r="TJ178" s="35"/>
      <c r="TK178" s="35"/>
      <c r="TL178" s="35"/>
      <c r="TM178" s="35"/>
      <c r="TN178" s="35"/>
      <c r="TO178" s="35"/>
      <c r="TP178" s="35"/>
      <c r="TQ178" s="35"/>
      <c r="TR178" s="35"/>
      <c r="TS178" s="35"/>
      <c r="TT178" s="35"/>
      <c r="TU178" s="35"/>
      <c r="TV178" s="35"/>
      <c r="TW178" s="35"/>
      <c r="TX178" s="35"/>
      <c r="TY178" s="35"/>
      <c r="TZ178" s="35"/>
      <c r="UA178" s="35"/>
      <c r="UB178" s="35"/>
      <c r="UC178" s="35"/>
      <c r="UD178" s="35"/>
      <c r="UE178" s="35"/>
      <c r="UF178" s="35"/>
      <c r="UG178" s="35"/>
      <c r="UH178" s="35"/>
      <c r="UI178" s="35"/>
      <c r="UJ178" s="35"/>
      <c r="UK178" s="35"/>
      <c r="UL178" s="35"/>
      <c r="UM178" s="35"/>
      <c r="UN178" s="35"/>
      <c r="UO178" s="35"/>
      <c r="UP178" s="35"/>
      <c r="UQ178" s="35"/>
      <c r="UR178" s="35"/>
      <c r="US178" s="35"/>
      <c r="UT178" s="35"/>
      <c r="UU178" s="35"/>
      <c r="UV178" s="35"/>
      <c r="UW178" s="35"/>
      <c r="UX178" s="35"/>
      <c r="UY178" s="35"/>
      <c r="UZ178" s="35"/>
      <c r="VA178" s="35"/>
      <c r="VB178" s="35"/>
      <c r="VC178" s="35"/>
      <c r="VD178" s="35"/>
      <c r="VE178" s="35"/>
      <c r="VF178" s="35"/>
      <c r="VG178" s="35"/>
      <c r="VH178" s="35"/>
      <c r="VI178" s="35"/>
      <c r="VJ178" s="35"/>
      <c r="VK178" s="35"/>
      <c r="VL178" s="35"/>
      <c r="VM178" s="35"/>
      <c r="VN178" s="35"/>
      <c r="VO178" s="35"/>
      <c r="VP178" s="35"/>
      <c r="VQ178" s="35"/>
      <c r="VR178" s="35"/>
      <c r="VS178" s="35"/>
      <c r="VT178" s="35"/>
      <c r="VU178" s="35"/>
      <c r="VV178" s="35"/>
      <c r="VW178" s="35"/>
      <c r="VX178" s="35"/>
      <c r="VY178" s="35"/>
      <c r="VZ178" s="35"/>
      <c r="WA178" s="35"/>
      <c r="WB178" s="35"/>
      <c r="WC178" s="35"/>
      <c r="WD178" s="35"/>
      <c r="WE178" s="35"/>
      <c r="WF178" s="35"/>
      <c r="WG178" s="35"/>
      <c r="WH178" s="35"/>
      <c r="WI178" s="35"/>
      <c r="WJ178" s="35"/>
      <c r="WK178" s="35"/>
      <c r="WL178" s="35"/>
      <c r="WM178" s="35"/>
      <c r="WN178" s="35"/>
      <c r="WO178" s="35"/>
      <c r="WP178" s="35"/>
      <c r="WQ178" s="35"/>
      <c r="WR178" s="35"/>
      <c r="WS178" s="35"/>
      <c r="WT178" s="35"/>
      <c r="WU178" s="35"/>
      <c r="WV178" s="35"/>
      <c r="WW178" s="35"/>
      <c r="WX178" s="35"/>
      <c r="WY178" s="35"/>
      <c r="WZ178" s="35"/>
      <c r="XA178" s="35"/>
      <c r="XB178" s="35"/>
      <c r="XC178" s="35"/>
      <c r="XD178" s="35"/>
      <c r="XE178" s="35"/>
      <c r="XF178" s="35"/>
      <c r="XG178" s="35"/>
      <c r="XH178" s="35"/>
      <c r="XI178" s="35"/>
      <c r="XJ178" s="35"/>
      <c r="XK178" s="35"/>
      <c r="XL178" s="35"/>
      <c r="XM178" s="35"/>
      <c r="XN178" s="35"/>
      <c r="XO178" s="35"/>
      <c r="XP178" s="35"/>
      <c r="XQ178" s="35"/>
      <c r="XR178" s="35"/>
      <c r="XS178" s="35"/>
      <c r="XT178" s="35"/>
      <c r="XU178" s="35"/>
      <c r="XV178" s="35"/>
      <c r="XW178" s="35"/>
      <c r="XX178" s="35"/>
      <c r="XY178" s="35">
        <v>1</v>
      </c>
      <c r="XZ178" s="35"/>
      <c r="YA178" s="35"/>
      <c r="YB178" s="35"/>
      <c r="YC178" s="35"/>
      <c r="YD178" s="35">
        <v>1</v>
      </c>
      <c r="YE178" s="35"/>
      <c r="YF178" s="35"/>
      <c r="YG178" s="35"/>
      <c r="YH178" s="35"/>
      <c r="YI178" s="35"/>
      <c r="YJ178" s="35"/>
      <c r="YK178" s="35"/>
      <c r="YL178" s="35"/>
      <c r="YM178" s="35"/>
      <c r="YN178" s="35"/>
      <c r="YO178" s="35"/>
      <c r="YP178" s="35"/>
      <c r="YQ178" s="35"/>
      <c r="YR178" s="35"/>
      <c r="YS178" s="35"/>
      <c r="YT178" s="35"/>
      <c r="YU178" s="35"/>
      <c r="YV178" s="35"/>
      <c r="YW178" s="35"/>
      <c r="YX178" s="35"/>
      <c r="YY178" s="35"/>
      <c r="YZ178" s="35"/>
      <c r="ZA178" s="35"/>
      <c r="ZB178" s="35"/>
      <c r="ZC178" s="35"/>
      <c r="ZD178" s="35"/>
      <c r="ZE178" s="35"/>
      <c r="ZF178" s="35"/>
      <c r="ZG178" s="35"/>
      <c r="ZH178" s="35"/>
      <c r="ZI178" s="35"/>
      <c r="ZJ178" s="35"/>
      <c r="ZK178" s="35"/>
      <c r="ZL178" s="35"/>
      <c r="ZM178" s="35"/>
      <c r="ZN178" s="35"/>
      <c r="ZO178" s="35"/>
      <c r="ZP178" s="35"/>
      <c r="ZQ178" s="35"/>
      <c r="ZR178" s="35"/>
      <c r="ZS178" s="35"/>
      <c r="ZT178" s="35"/>
      <c r="ZU178" s="35"/>
      <c r="ZV178" s="35"/>
      <c r="ZW178" s="35"/>
      <c r="ZX178" s="35"/>
      <c r="ZY178" s="35"/>
      <c r="ZZ178" s="35"/>
      <c r="AAA178" s="35"/>
      <c r="AAB178" s="35"/>
      <c r="AAC178" s="35"/>
      <c r="AAD178" s="35"/>
      <c r="AAE178" s="35"/>
      <c r="AAF178" s="35"/>
      <c r="AAG178" s="35"/>
      <c r="AAH178" s="35"/>
      <c r="AAI178" s="35"/>
      <c r="AAJ178" s="35"/>
      <c r="AAK178" s="35"/>
      <c r="AAL178" s="35"/>
      <c r="AAM178" s="35"/>
      <c r="AAN178" s="35"/>
      <c r="AAO178" s="35"/>
      <c r="AAP178" s="35"/>
      <c r="AAQ178" s="35"/>
      <c r="AAR178" s="35"/>
      <c r="AAS178" s="35"/>
      <c r="AAT178" s="35"/>
      <c r="AAU178" s="35"/>
      <c r="AAV178" s="35"/>
      <c r="AAW178" s="35"/>
      <c r="AAX178" s="35"/>
      <c r="AAY178" s="35"/>
      <c r="AAZ178" s="35"/>
      <c r="ABA178" s="35"/>
      <c r="ABB178" s="35"/>
      <c r="ABC178" s="35"/>
      <c r="ABD178" s="35"/>
      <c r="ABE178" s="35"/>
      <c r="ABF178" s="35"/>
      <c r="ABG178" s="35"/>
      <c r="ABH178" s="35"/>
      <c r="ABI178" s="35"/>
      <c r="ABJ178" s="35"/>
      <c r="ABK178" s="35"/>
      <c r="ABL178" s="35"/>
      <c r="ABM178" s="35"/>
      <c r="ABN178" s="35"/>
      <c r="ABO178" s="35"/>
      <c r="ABP178" s="35"/>
      <c r="ABQ178" s="35"/>
      <c r="ABR178" s="35"/>
      <c r="ABS178" s="35"/>
      <c r="ABT178" s="35"/>
      <c r="ABU178" s="35"/>
      <c r="ABV178" s="35"/>
      <c r="ABW178" s="35"/>
      <c r="ABX178" s="35"/>
      <c r="ABY178" s="35"/>
      <c r="ABZ178" s="35"/>
      <c r="ACA178" s="35"/>
      <c r="ACB178" s="35"/>
      <c r="ACC178" s="35"/>
      <c r="ACD178" s="35"/>
      <c r="ACE178" s="35"/>
      <c r="ACF178" s="35"/>
      <c r="ACG178" s="35"/>
      <c r="ACH178" s="35"/>
      <c r="ACI178" s="35"/>
      <c r="ACJ178" s="35"/>
      <c r="ACK178" s="35"/>
      <c r="ACL178" s="35"/>
      <c r="ACM178" s="35"/>
      <c r="ACN178" s="35"/>
      <c r="ACO178" s="35"/>
      <c r="ACP178" s="35"/>
      <c r="ACQ178" s="35"/>
      <c r="ACR178" s="35"/>
      <c r="ACS178" s="35"/>
      <c r="ACT178" s="35"/>
      <c r="ACU178" s="35"/>
      <c r="ACV178" s="35"/>
      <c r="ACW178" s="35"/>
      <c r="ACX178" s="35"/>
      <c r="ACY178" s="35"/>
      <c r="ACZ178" s="35"/>
      <c r="ADA178" s="35"/>
      <c r="ADB178" s="35"/>
      <c r="ADC178" s="35"/>
      <c r="ADD178" s="35"/>
      <c r="ADE178" s="35"/>
      <c r="ADF178" s="35"/>
      <c r="ADG178" s="35"/>
      <c r="ADH178" s="35"/>
      <c r="ADI178" s="35"/>
      <c r="ADJ178" s="35"/>
      <c r="ADK178" s="35"/>
      <c r="ADL178" s="35"/>
      <c r="ADM178" s="35"/>
      <c r="ADN178" s="35"/>
      <c r="ADO178" s="35"/>
      <c r="ADP178" s="35"/>
      <c r="ADQ178" s="35"/>
      <c r="ADR178" s="35"/>
      <c r="ADS178" s="35"/>
      <c r="ADT178" s="35"/>
      <c r="ADU178" s="35"/>
      <c r="ADV178" s="35"/>
      <c r="ADW178" s="35"/>
      <c r="ADX178" s="35"/>
      <c r="ADY178" s="26">
        <f t="shared" si="7"/>
        <v>0</v>
      </c>
      <c r="ADZ178" s="5"/>
    </row>
    <row r="179" spans="1:806" s="33" customFormat="1" x14ac:dyDescent="0.2">
      <c r="A179" s="38" t="s">
        <v>336</v>
      </c>
      <c r="B179" s="65">
        <f t="shared" si="6"/>
        <v>0</v>
      </c>
      <c r="C179" s="57">
        <v>0.9</v>
      </c>
      <c r="D179" s="59">
        <v>44788</v>
      </c>
      <c r="E179" s="67">
        <v>51.49</v>
      </c>
      <c r="F179" s="67">
        <f t="shared" si="5"/>
        <v>0</v>
      </c>
      <c r="G179" s="6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15"/>
      <c r="BF179" s="15"/>
      <c r="BG179" s="136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  <c r="BV179" s="35"/>
      <c r="BW179" s="35"/>
      <c r="BX179" s="35"/>
      <c r="BY179" s="35"/>
      <c r="BZ179" s="35"/>
      <c r="CA179" s="35"/>
      <c r="CB179" s="35"/>
      <c r="CC179" s="35"/>
      <c r="CD179" s="35"/>
      <c r="CE179" s="35"/>
      <c r="CF179" s="35"/>
      <c r="CG179" s="35"/>
      <c r="CH179" s="35"/>
      <c r="CI179" s="35"/>
      <c r="CJ179" s="35"/>
      <c r="CK179" s="35"/>
      <c r="CL179" s="35"/>
      <c r="CM179" s="35"/>
      <c r="CN179" s="35"/>
      <c r="CO179" s="35"/>
      <c r="CP179" s="35"/>
      <c r="CQ179" s="35"/>
      <c r="CR179" s="35"/>
      <c r="CS179" s="35"/>
      <c r="CT179" s="35"/>
      <c r="CU179" s="35"/>
      <c r="CV179" s="35"/>
      <c r="CW179" s="35"/>
      <c r="CX179" s="35"/>
      <c r="CY179" s="35"/>
      <c r="CZ179" s="35"/>
      <c r="DA179" s="35"/>
      <c r="DB179" s="35"/>
      <c r="DC179" s="35"/>
      <c r="DD179" s="35"/>
      <c r="DE179" s="35"/>
      <c r="DF179" s="35"/>
      <c r="DG179" s="35"/>
      <c r="DH179" s="35"/>
      <c r="DI179" s="35"/>
      <c r="DJ179" s="35"/>
      <c r="DK179" s="35"/>
      <c r="DL179" s="35"/>
      <c r="DM179" s="35"/>
      <c r="DN179" s="35"/>
      <c r="DO179" s="35"/>
      <c r="DP179" s="35"/>
      <c r="DQ179" s="35"/>
      <c r="DR179" s="35"/>
      <c r="DS179" s="35"/>
      <c r="DT179" s="35"/>
      <c r="DU179" s="35"/>
      <c r="DV179" s="35"/>
      <c r="DW179" s="35"/>
      <c r="DX179" s="35"/>
      <c r="DY179" s="35"/>
      <c r="DZ179" s="35"/>
      <c r="EA179" s="35"/>
      <c r="EB179" s="35"/>
      <c r="EC179" s="35"/>
      <c r="ED179" s="35"/>
      <c r="EE179" s="35"/>
      <c r="EF179" s="35"/>
      <c r="EG179" s="35"/>
      <c r="EH179" s="35"/>
      <c r="EI179" s="35"/>
      <c r="EJ179" s="35"/>
      <c r="EK179" s="35"/>
      <c r="EL179" s="35"/>
      <c r="EM179" s="35"/>
      <c r="EN179" s="35"/>
      <c r="EO179" s="35"/>
      <c r="EP179" s="35"/>
      <c r="EQ179" s="35"/>
      <c r="ER179" s="35"/>
      <c r="ES179" s="35"/>
      <c r="ET179" s="35"/>
      <c r="EU179" s="35"/>
      <c r="EV179" s="35"/>
      <c r="EW179" s="35"/>
      <c r="EX179" s="35"/>
      <c r="EY179" s="35"/>
      <c r="EZ179" s="35"/>
      <c r="FA179" s="35"/>
      <c r="FB179" s="35"/>
      <c r="FC179" s="35"/>
      <c r="FD179" s="35"/>
      <c r="FE179" s="35"/>
      <c r="FF179" s="35"/>
      <c r="FG179" s="35"/>
      <c r="FH179" s="35"/>
      <c r="FI179" s="35"/>
      <c r="FJ179" s="35"/>
      <c r="FK179" s="35"/>
      <c r="FL179" s="35"/>
      <c r="FM179" s="35"/>
      <c r="FN179" s="35"/>
      <c r="FO179" s="35"/>
      <c r="FP179" s="35"/>
      <c r="FQ179" s="35"/>
      <c r="FR179" s="35"/>
      <c r="FS179" s="35"/>
      <c r="FT179" s="35"/>
      <c r="FU179" s="35"/>
      <c r="FV179" s="35"/>
      <c r="FW179" s="35"/>
      <c r="FX179" s="35"/>
      <c r="FY179" s="35"/>
      <c r="FZ179" s="35"/>
      <c r="GA179" s="35"/>
      <c r="GB179" s="35"/>
      <c r="GC179" s="35"/>
      <c r="GD179" s="35"/>
      <c r="GE179" s="35"/>
      <c r="GF179" s="35"/>
      <c r="GG179" s="35"/>
      <c r="GH179" s="35"/>
      <c r="GI179" s="35"/>
      <c r="GJ179" s="35"/>
      <c r="GK179" s="35"/>
      <c r="GL179" s="35"/>
      <c r="GM179" s="35"/>
      <c r="GN179" s="35"/>
      <c r="GO179" s="35"/>
      <c r="GP179" s="35"/>
      <c r="GQ179" s="35"/>
      <c r="GR179" s="35"/>
      <c r="GS179" s="35"/>
      <c r="GT179" s="35"/>
      <c r="GU179" s="35"/>
      <c r="GV179" s="35"/>
      <c r="GW179" s="35"/>
      <c r="GX179" s="35"/>
      <c r="GY179" s="35"/>
      <c r="GZ179" s="35"/>
      <c r="HA179" s="35"/>
      <c r="HB179" s="35"/>
      <c r="HC179" s="35"/>
      <c r="HD179" s="35"/>
      <c r="HE179" s="35"/>
      <c r="HF179" s="35"/>
      <c r="HG179" s="35"/>
      <c r="HH179" s="35"/>
      <c r="HI179" s="35"/>
      <c r="HJ179" s="35"/>
      <c r="HK179" s="35"/>
      <c r="HL179" s="35"/>
      <c r="HM179" s="35"/>
      <c r="HN179" s="35"/>
      <c r="HO179" s="35"/>
      <c r="HP179" s="35"/>
      <c r="HQ179" s="35"/>
      <c r="HR179" s="35"/>
      <c r="HS179" s="35"/>
      <c r="HT179" s="35"/>
      <c r="HU179" s="35"/>
      <c r="HV179" s="35"/>
      <c r="HW179" s="35"/>
      <c r="HX179" s="35"/>
      <c r="HY179" s="35"/>
      <c r="HZ179" s="35"/>
      <c r="IA179" s="35"/>
      <c r="IB179" s="35"/>
      <c r="IC179" s="35"/>
      <c r="ID179" s="35"/>
      <c r="IE179" s="35"/>
      <c r="IF179" s="35"/>
      <c r="IG179" s="35"/>
      <c r="IH179" s="35"/>
      <c r="II179" s="35"/>
      <c r="IJ179" s="35"/>
      <c r="IK179" s="35"/>
      <c r="IL179" s="35"/>
      <c r="IM179" s="35"/>
      <c r="IN179" s="35"/>
      <c r="IO179" s="35"/>
      <c r="IP179" s="35"/>
      <c r="IQ179" s="35"/>
      <c r="IR179" s="35">
        <v>0.9</v>
      </c>
      <c r="IS179" s="35"/>
      <c r="IT179" s="35"/>
      <c r="IU179" s="35"/>
      <c r="IV179" s="35"/>
      <c r="IW179" s="35"/>
      <c r="IX179" s="35"/>
      <c r="IY179" s="35"/>
      <c r="IZ179" s="35"/>
      <c r="JA179" s="35"/>
      <c r="JB179" s="35"/>
      <c r="JC179" s="35"/>
      <c r="JD179" s="35"/>
      <c r="JE179" s="35"/>
      <c r="JF179" s="35"/>
      <c r="JG179" s="35"/>
      <c r="JH179" s="35"/>
      <c r="JI179" s="35"/>
      <c r="JJ179" s="35"/>
      <c r="JK179" s="35"/>
      <c r="JL179" s="35"/>
      <c r="JM179" s="35"/>
      <c r="JN179" s="35"/>
      <c r="JO179" s="35"/>
      <c r="JP179" s="35"/>
      <c r="JQ179" s="35"/>
      <c r="JR179" s="35"/>
      <c r="JS179" s="35"/>
      <c r="JT179" s="35"/>
      <c r="JU179" s="35"/>
      <c r="JV179" s="35"/>
      <c r="JW179" s="35"/>
      <c r="JX179" s="35"/>
      <c r="JY179" s="35"/>
      <c r="JZ179" s="35"/>
      <c r="KA179" s="35"/>
      <c r="KB179" s="35"/>
      <c r="KC179" s="35"/>
      <c r="KD179" s="35"/>
      <c r="KE179" s="35"/>
      <c r="KF179" s="35"/>
      <c r="KG179" s="35"/>
      <c r="KH179" s="35"/>
      <c r="KI179" s="35"/>
      <c r="KJ179" s="35"/>
      <c r="KK179" s="35"/>
      <c r="KL179" s="35"/>
      <c r="KM179" s="35"/>
      <c r="KN179" s="35"/>
      <c r="KO179" s="35"/>
      <c r="KP179" s="35"/>
      <c r="KQ179" s="35"/>
      <c r="KR179" s="35"/>
      <c r="KS179" s="35"/>
      <c r="KT179" s="35"/>
      <c r="KU179" s="35"/>
      <c r="KV179" s="35"/>
      <c r="KW179" s="35"/>
      <c r="KX179" s="35"/>
      <c r="KY179" s="35"/>
      <c r="KZ179" s="35"/>
      <c r="LA179" s="35"/>
      <c r="LB179" s="35"/>
      <c r="LC179" s="35"/>
      <c r="LD179" s="35"/>
      <c r="LE179" s="35"/>
      <c r="LF179" s="35"/>
      <c r="LG179" s="35"/>
      <c r="LH179" s="35"/>
      <c r="LI179" s="35"/>
      <c r="LJ179" s="35"/>
      <c r="LK179" s="35"/>
      <c r="LL179" s="35"/>
      <c r="LM179" s="35"/>
      <c r="LN179" s="35"/>
      <c r="LO179" s="35"/>
      <c r="LP179" s="35"/>
      <c r="LQ179" s="35"/>
      <c r="LR179" s="35"/>
      <c r="LS179" s="35"/>
      <c r="LT179" s="35"/>
      <c r="LU179" s="35"/>
      <c r="LV179" s="35"/>
      <c r="LW179" s="35"/>
      <c r="LX179" s="35"/>
      <c r="LY179" s="35"/>
      <c r="LZ179" s="35"/>
      <c r="MA179" s="35"/>
      <c r="MB179" s="35"/>
      <c r="MC179" s="35"/>
      <c r="MD179" s="35"/>
      <c r="ME179" s="35"/>
      <c r="MF179" s="35"/>
      <c r="MG179" s="35"/>
      <c r="MH179" s="35"/>
      <c r="MI179" s="35"/>
      <c r="MJ179" s="35"/>
      <c r="MK179" s="35"/>
      <c r="ML179" s="35"/>
      <c r="MM179" s="35"/>
      <c r="MN179" s="35"/>
      <c r="MO179" s="35"/>
      <c r="MP179" s="35"/>
      <c r="MQ179" s="35"/>
      <c r="MR179" s="35"/>
      <c r="MS179" s="35"/>
      <c r="MT179" s="35"/>
      <c r="MU179" s="35"/>
      <c r="MV179" s="35"/>
      <c r="MW179" s="35"/>
      <c r="MX179" s="35"/>
      <c r="MY179" s="35"/>
      <c r="MZ179" s="35"/>
      <c r="NA179" s="35"/>
      <c r="NB179" s="35"/>
      <c r="NC179" s="35"/>
      <c r="ND179" s="35"/>
      <c r="NE179" s="35"/>
      <c r="NF179" s="35"/>
      <c r="NG179" s="35"/>
      <c r="NH179" s="35"/>
      <c r="NI179" s="35"/>
      <c r="NJ179" s="35"/>
      <c r="NK179" s="35"/>
      <c r="NL179" s="35"/>
      <c r="NM179" s="35"/>
      <c r="NN179" s="35"/>
      <c r="NO179" s="35"/>
      <c r="NP179" s="35"/>
      <c r="NQ179" s="35"/>
      <c r="NR179" s="35"/>
      <c r="NS179" s="35"/>
      <c r="NT179" s="35"/>
      <c r="NU179" s="35"/>
      <c r="NV179" s="35"/>
      <c r="NW179" s="35"/>
      <c r="NX179" s="35"/>
      <c r="NY179" s="35"/>
      <c r="NZ179" s="35"/>
      <c r="OA179" s="35"/>
      <c r="OB179" s="35"/>
      <c r="OC179" s="35"/>
      <c r="OD179" s="35"/>
      <c r="OE179" s="35"/>
      <c r="OF179" s="35"/>
      <c r="OG179" s="35"/>
      <c r="OH179" s="35"/>
      <c r="OI179" s="35"/>
      <c r="OJ179" s="35"/>
      <c r="OK179" s="35"/>
      <c r="OL179" s="35"/>
      <c r="OM179" s="35"/>
      <c r="ON179" s="35"/>
      <c r="OO179" s="35"/>
      <c r="OP179" s="35"/>
      <c r="OQ179" s="35"/>
      <c r="OR179" s="35"/>
      <c r="OS179" s="35"/>
      <c r="OT179" s="35"/>
      <c r="OU179" s="35"/>
      <c r="OV179" s="35"/>
      <c r="OW179" s="35"/>
      <c r="OX179" s="35"/>
      <c r="OY179" s="35"/>
      <c r="OZ179" s="35"/>
      <c r="PA179" s="35"/>
      <c r="PB179" s="35"/>
      <c r="PC179" s="35"/>
      <c r="PD179" s="35"/>
      <c r="PE179" s="35"/>
      <c r="PF179" s="35"/>
      <c r="PG179" s="35"/>
      <c r="PH179" s="35"/>
      <c r="PI179" s="35"/>
      <c r="PJ179" s="35"/>
      <c r="PK179" s="35"/>
      <c r="PL179" s="35"/>
      <c r="PM179" s="35"/>
      <c r="PN179" s="35"/>
      <c r="PO179" s="35"/>
      <c r="PP179" s="35"/>
      <c r="PQ179" s="35"/>
      <c r="PR179" s="35"/>
      <c r="PS179" s="35"/>
      <c r="PT179" s="35"/>
      <c r="PU179" s="35"/>
      <c r="PV179" s="35"/>
      <c r="PW179" s="35"/>
      <c r="PX179" s="35"/>
      <c r="PY179" s="35"/>
      <c r="PZ179" s="35"/>
      <c r="QA179" s="35"/>
      <c r="QB179" s="35"/>
      <c r="QC179" s="35"/>
      <c r="QD179" s="35"/>
      <c r="QE179" s="35"/>
      <c r="QF179" s="35"/>
      <c r="QG179" s="35"/>
      <c r="QH179" s="35"/>
      <c r="QI179" s="35"/>
      <c r="QJ179" s="35"/>
      <c r="QK179" s="35"/>
      <c r="QL179" s="35"/>
      <c r="QM179" s="35"/>
      <c r="QN179" s="35"/>
      <c r="QO179" s="35"/>
      <c r="QP179" s="35"/>
      <c r="QQ179" s="35"/>
      <c r="QR179" s="35"/>
      <c r="QS179" s="35"/>
      <c r="QT179" s="35"/>
      <c r="QU179" s="35"/>
      <c r="QV179" s="35"/>
      <c r="QW179" s="35"/>
      <c r="QX179" s="35"/>
      <c r="QY179" s="35"/>
      <c r="QZ179" s="35"/>
      <c r="RA179" s="35"/>
      <c r="RB179" s="35"/>
      <c r="RC179" s="35"/>
      <c r="RD179" s="35"/>
      <c r="RE179" s="35"/>
      <c r="RF179" s="35"/>
      <c r="RG179" s="35"/>
      <c r="RH179" s="35"/>
      <c r="RI179" s="35"/>
      <c r="RJ179" s="35"/>
      <c r="RK179" s="35"/>
      <c r="RL179" s="35"/>
      <c r="RM179" s="35"/>
      <c r="RN179" s="35"/>
      <c r="RO179" s="35"/>
      <c r="RP179" s="35"/>
      <c r="RQ179" s="35"/>
      <c r="RR179" s="35"/>
      <c r="RS179" s="35"/>
      <c r="RT179" s="35"/>
      <c r="RU179" s="35"/>
      <c r="RV179" s="35"/>
      <c r="RW179" s="35"/>
      <c r="RX179" s="35"/>
      <c r="RY179" s="35"/>
      <c r="RZ179" s="35"/>
      <c r="SA179" s="35"/>
      <c r="SB179" s="35"/>
      <c r="SC179" s="35"/>
      <c r="SD179" s="35"/>
      <c r="SE179" s="35"/>
      <c r="SF179" s="35"/>
      <c r="SG179" s="35"/>
      <c r="SH179" s="35"/>
      <c r="SI179" s="35"/>
      <c r="SJ179" s="35"/>
      <c r="SK179" s="35"/>
      <c r="SL179" s="35"/>
      <c r="SM179" s="35"/>
      <c r="SN179" s="35"/>
      <c r="SO179" s="35"/>
      <c r="SP179" s="35"/>
      <c r="SQ179" s="35"/>
      <c r="SR179" s="35"/>
      <c r="SS179" s="35"/>
      <c r="ST179" s="35"/>
      <c r="SU179" s="35"/>
      <c r="SV179" s="35"/>
      <c r="SW179" s="35"/>
      <c r="SX179" s="35"/>
      <c r="SY179" s="35"/>
      <c r="SZ179" s="35"/>
      <c r="TA179" s="35"/>
      <c r="TB179" s="35"/>
      <c r="TC179" s="35"/>
      <c r="TD179" s="35"/>
      <c r="TE179" s="35"/>
      <c r="TF179" s="35"/>
      <c r="TG179" s="35"/>
      <c r="TH179" s="35"/>
      <c r="TI179" s="35"/>
      <c r="TJ179" s="35"/>
      <c r="TK179" s="35"/>
      <c r="TL179" s="35"/>
      <c r="TM179" s="35"/>
      <c r="TN179" s="35"/>
      <c r="TO179" s="35"/>
      <c r="TP179" s="35"/>
      <c r="TQ179" s="35"/>
      <c r="TR179" s="35"/>
      <c r="TS179" s="35"/>
      <c r="TT179" s="35"/>
      <c r="TU179" s="35"/>
      <c r="TV179" s="35"/>
      <c r="TW179" s="35"/>
      <c r="TX179" s="35"/>
      <c r="TY179" s="35"/>
      <c r="TZ179" s="35"/>
      <c r="UA179" s="35"/>
      <c r="UB179" s="35"/>
      <c r="UC179" s="35"/>
      <c r="UD179" s="35"/>
      <c r="UE179" s="35"/>
      <c r="UF179" s="35"/>
      <c r="UG179" s="35"/>
      <c r="UH179" s="35"/>
      <c r="UI179" s="35"/>
      <c r="UJ179" s="35"/>
      <c r="UK179" s="35"/>
      <c r="UL179" s="35"/>
      <c r="UM179" s="35"/>
      <c r="UN179" s="35"/>
      <c r="UO179" s="35"/>
      <c r="UP179" s="35"/>
      <c r="UQ179" s="35"/>
      <c r="UR179" s="35"/>
      <c r="US179" s="35"/>
      <c r="UT179" s="35"/>
      <c r="UU179" s="35"/>
      <c r="UV179" s="35"/>
      <c r="UW179" s="35"/>
      <c r="UX179" s="35"/>
      <c r="UY179" s="35"/>
      <c r="UZ179" s="35"/>
      <c r="VA179" s="35"/>
      <c r="VB179" s="35"/>
      <c r="VC179" s="35"/>
      <c r="VD179" s="35"/>
      <c r="VE179" s="35"/>
      <c r="VF179" s="35"/>
      <c r="VG179" s="35">
        <v>0.9</v>
      </c>
      <c r="VH179" s="35"/>
      <c r="VI179" s="35"/>
      <c r="VJ179" s="35"/>
      <c r="VK179" s="35"/>
      <c r="VL179" s="35"/>
      <c r="VM179" s="35"/>
      <c r="VN179" s="35"/>
      <c r="VO179" s="35"/>
      <c r="VP179" s="35"/>
      <c r="VQ179" s="35"/>
      <c r="VR179" s="35"/>
      <c r="VS179" s="35"/>
      <c r="VT179" s="35"/>
      <c r="VU179" s="35"/>
      <c r="VV179" s="35"/>
      <c r="VW179" s="35"/>
      <c r="VX179" s="35"/>
      <c r="VY179" s="35"/>
      <c r="VZ179" s="35"/>
      <c r="WA179" s="35"/>
      <c r="WB179" s="35"/>
      <c r="WC179" s="35"/>
      <c r="WD179" s="35"/>
      <c r="WE179" s="35"/>
      <c r="WF179" s="35"/>
      <c r="WG179" s="35"/>
      <c r="WH179" s="35"/>
      <c r="WI179" s="35"/>
      <c r="WJ179" s="35"/>
      <c r="WK179" s="35"/>
      <c r="WL179" s="35"/>
      <c r="WM179" s="35"/>
      <c r="WN179" s="35"/>
      <c r="WO179" s="35"/>
      <c r="WP179" s="35"/>
      <c r="WQ179" s="35"/>
      <c r="WR179" s="35"/>
      <c r="WS179" s="35"/>
      <c r="WT179" s="35"/>
      <c r="WU179" s="35"/>
      <c r="WV179" s="35"/>
      <c r="WW179" s="35"/>
      <c r="WX179" s="35"/>
      <c r="WY179" s="35"/>
      <c r="WZ179" s="35"/>
      <c r="XA179" s="35"/>
      <c r="XB179" s="35"/>
      <c r="XC179" s="35"/>
      <c r="XD179" s="35"/>
      <c r="XE179" s="35"/>
      <c r="XF179" s="35"/>
      <c r="XG179" s="35"/>
      <c r="XH179" s="35"/>
      <c r="XI179" s="35"/>
      <c r="XJ179" s="35"/>
      <c r="XK179" s="35"/>
      <c r="XL179" s="35"/>
      <c r="XM179" s="35"/>
      <c r="XN179" s="35"/>
      <c r="XO179" s="35"/>
      <c r="XP179" s="35"/>
      <c r="XQ179" s="35"/>
      <c r="XR179" s="35"/>
      <c r="XS179" s="35"/>
      <c r="XT179" s="35"/>
      <c r="XU179" s="35"/>
      <c r="XV179" s="35"/>
      <c r="XW179" s="35"/>
      <c r="XX179" s="35"/>
      <c r="XY179" s="35"/>
      <c r="XZ179" s="35"/>
      <c r="YA179" s="35"/>
      <c r="YB179" s="35"/>
      <c r="YC179" s="35"/>
      <c r="YD179" s="35"/>
      <c r="YE179" s="35"/>
      <c r="YF179" s="35"/>
      <c r="YG179" s="35"/>
      <c r="YH179" s="35"/>
      <c r="YI179" s="35"/>
      <c r="YJ179" s="35"/>
      <c r="YK179" s="35"/>
      <c r="YL179" s="35"/>
      <c r="YM179" s="35"/>
      <c r="YN179" s="35"/>
      <c r="YO179" s="35"/>
      <c r="YP179" s="35"/>
      <c r="YQ179" s="35"/>
      <c r="YR179" s="35"/>
      <c r="YS179" s="35"/>
      <c r="YT179" s="35"/>
      <c r="YU179" s="35"/>
      <c r="YV179" s="35"/>
      <c r="YW179" s="35"/>
      <c r="YX179" s="35"/>
      <c r="YY179" s="35"/>
      <c r="YZ179" s="35"/>
      <c r="ZA179" s="35"/>
      <c r="ZB179" s="35"/>
      <c r="ZC179" s="35"/>
      <c r="ZD179" s="35"/>
      <c r="ZE179" s="35"/>
      <c r="ZF179" s="35"/>
      <c r="ZG179" s="35"/>
      <c r="ZH179" s="35"/>
      <c r="ZI179" s="35"/>
      <c r="ZJ179" s="35"/>
      <c r="ZK179" s="35"/>
      <c r="ZL179" s="35"/>
      <c r="ZM179" s="35"/>
      <c r="ZN179" s="35"/>
      <c r="ZO179" s="35"/>
      <c r="ZP179" s="35"/>
      <c r="ZQ179" s="35"/>
      <c r="ZR179" s="35"/>
      <c r="ZS179" s="35"/>
      <c r="ZT179" s="35"/>
      <c r="ZU179" s="35"/>
      <c r="ZV179" s="35"/>
      <c r="ZW179" s="35"/>
      <c r="ZX179" s="35"/>
      <c r="ZY179" s="35"/>
      <c r="ZZ179" s="35"/>
      <c r="AAA179" s="35"/>
      <c r="AAB179" s="35"/>
      <c r="AAC179" s="35">
        <v>0.9</v>
      </c>
      <c r="AAD179" s="35"/>
      <c r="AAE179" s="35"/>
      <c r="AAF179" s="35"/>
      <c r="AAG179" s="35">
        <v>0.9</v>
      </c>
      <c r="AAH179" s="35"/>
      <c r="AAI179" s="35"/>
      <c r="AAJ179" s="35"/>
      <c r="AAK179" s="35"/>
      <c r="AAL179" s="35"/>
      <c r="AAM179" s="35"/>
      <c r="AAN179" s="35"/>
      <c r="AAO179" s="35"/>
      <c r="AAP179" s="35"/>
      <c r="AAQ179" s="35"/>
      <c r="AAR179" s="35"/>
      <c r="AAS179" s="35"/>
      <c r="AAT179" s="35"/>
      <c r="AAU179" s="35"/>
      <c r="AAV179" s="35"/>
      <c r="AAW179" s="35"/>
      <c r="AAX179" s="35"/>
      <c r="AAY179" s="35"/>
      <c r="AAZ179" s="35"/>
      <c r="ABA179" s="35"/>
      <c r="ABB179" s="35"/>
      <c r="ABC179" s="35"/>
      <c r="ABD179" s="35"/>
      <c r="ABE179" s="35"/>
      <c r="ABF179" s="35"/>
      <c r="ABG179" s="35"/>
      <c r="ABH179" s="35"/>
      <c r="ABI179" s="35">
        <v>0.9</v>
      </c>
      <c r="ABJ179" s="35"/>
      <c r="ABK179" s="35"/>
      <c r="ABL179" s="35">
        <v>0.9</v>
      </c>
      <c r="ABM179" s="35"/>
      <c r="ABN179" s="35"/>
      <c r="ABO179" s="35"/>
      <c r="ABP179" s="35"/>
      <c r="ABQ179" s="35"/>
      <c r="ABR179" s="35"/>
      <c r="ABS179" s="35"/>
      <c r="ABT179" s="35"/>
      <c r="ABU179" s="35"/>
      <c r="ABV179" s="35"/>
      <c r="ABW179" s="35"/>
      <c r="ABX179" s="35"/>
      <c r="ABY179" s="35"/>
      <c r="ABZ179" s="35"/>
      <c r="ACA179" s="35"/>
      <c r="ACB179" s="35"/>
      <c r="ACC179" s="35"/>
      <c r="ACD179" s="35"/>
      <c r="ACE179" s="35"/>
      <c r="ACF179" s="35"/>
      <c r="ACG179" s="35"/>
      <c r="ACH179" s="35"/>
      <c r="ACI179" s="35"/>
      <c r="ACJ179" s="35"/>
      <c r="ACK179" s="35"/>
      <c r="ACL179" s="35"/>
      <c r="ACM179" s="35"/>
      <c r="ACN179" s="35"/>
      <c r="ACO179" s="35"/>
      <c r="ACP179" s="35"/>
      <c r="ACQ179" s="35"/>
      <c r="ACR179" s="35"/>
      <c r="ACS179" s="35"/>
      <c r="ACT179" s="35"/>
      <c r="ACU179" s="35"/>
      <c r="ACV179" s="35"/>
      <c r="ACW179" s="35"/>
      <c r="ACX179" s="35"/>
      <c r="ACY179" s="35"/>
      <c r="ACZ179" s="35"/>
      <c r="ADA179" s="35"/>
      <c r="ADB179" s="35"/>
      <c r="ADC179" s="35"/>
      <c r="ADD179" s="35"/>
      <c r="ADE179" s="35"/>
      <c r="ADF179" s="35"/>
      <c r="ADG179" s="35"/>
      <c r="ADH179" s="35"/>
      <c r="ADI179" s="35"/>
      <c r="ADJ179" s="35"/>
      <c r="ADK179" s="35"/>
      <c r="ADL179" s="35"/>
      <c r="ADM179" s="35"/>
      <c r="ADN179" s="35"/>
      <c r="ADO179" s="35"/>
      <c r="ADP179" s="35"/>
      <c r="ADQ179" s="35"/>
      <c r="ADR179" s="35"/>
      <c r="ADS179" s="35"/>
      <c r="ADT179" s="35"/>
      <c r="ADU179" s="35"/>
      <c r="ADV179" s="35"/>
      <c r="ADW179" s="35"/>
      <c r="ADX179" s="35"/>
      <c r="ADY179" s="26">
        <f t="shared" si="7"/>
        <v>0</v>
      </c>
      <c r="ADZ179" s="5"/>
    </row>
    <row r="180" spans="1:806" s="33" customFormat="1" x14ac:dyDescent="0.2">
      <c r="A180" s="38" t="s">
        <v>550</v>
      </c>
      <c r="B180" s="65">
        <f t="shared" si="6"/>
        <v>0</v>
      </c>
      <c r="C180" s="57">
        <v>1</v>
      </c>
      <c r="D180" s="59">
        <v>44753</v>
      </c>
      <c r="E180" s="67">
        <v>45.7</v>
      </c>
      <c r="F180" s="67">
        <f t="shared" si="5"/>
        <v>0</v>
      </c>
      <c r="G180" s="6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15"/>
      <c r="BF180" s="15"/>
      <c r="BG180" s="136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  <c r="BV180" s="35"/>
      <c r="BW180" s="35"/>
      <c r="BX180" s="35"/>
      <c r="BY180" s="35"/>
      <c r="BZ180" s="35"/>
      <c r="CA180" s="35"/>
      <c r="CB180" s="35"/>
      <c r="CC180" s="35"/>
      <c r="CD180" s="35"/>
      <c r="CE180" s="35"/>
      <c r="CF180" s="35"/>
      <c r="CG180" s="35"/>
      <c r="CH180" s="35"/>
      <c r="CI180" s="35"/>
      <c r="CJ180" s="35"/>
      <c r="CK180" s="35"/>
      <c r="CL180" s="35"/>
      <c r="CM180" s="35"/>
      <c r="CN180" s="35"/>
      <c r="CO180" s="35"/>
      <c r="CP180" s="35"/>
      <c r="CQ180" s="35"/>
      <c r="CR180" s="35"/>
      <c r="CS180" s="35"/>
      <c r="CT180" s="35"/>
      <c r="CU180" s="35"/>
      <c r="CV180" s="35"/>
      <c r="CW180" s="35"/>
      <c r="CX180" s="35"/>
      <c r="CY180" s="35"/>
      <c r="CZ180" s="35"/>
      <c r="DA180" s="35"/>
      <c r="DB180" s="35"/>
      <c r="DC180" s="35"/>
      <c r="DD180" s="35"/>
      <c r="DE180" s="35"/>
      <c r="DF180" s="35"/>
      <c r="DG180" s="35"/>
      <c r="DH180" s="35"/>
      <c r="DI180" s="35"/>
      <c r="DJ180" s="35"/>
      <c r="DK180" s="35"/>
      <c r="DL180" s="35"/>
      <c r="DM180" s="35"/>
      <c r="DN180" s="35"/>
      <c r="DO180" s="35"/>
      <c r="DP180" s="35"/>
      <c r="DQ180" s="35"/>
      <c r="DR180" s="35"/>
      <c r="DS180" s="35"/>
      <c r="DT180" s="35"/>
      <c r="DU180" s="35"/>
      <c r="DV180" s="35"/>
      <c r="DW180" s="35"/>
      <c r="DX180" s="35"/>
      <c r="DY180" s="35"/>
      <c r="DZ180" s="35"/>
      <c r="EA180" s="35"/>
      <c r="EB180" s="35"/>
      <c r="EC180" s="35"/>
      <c r="ED180" s="35"/>
      <c r="EE180" s="35"/>
      <c r="EF180" s="35"/>
      <c r="EG180" s="35"/>
      <c r="EH180" s="35"/>
      <c r="EI180" s="35"/>
      <c r="EJ180" s="35"/>
      <c r="EK180" s="35"/>
      <c r="EL180" s="35"/>
      <c r="EM180" s="35"/>
      <c r="EN180" s="35"/>
      <c r="EO180" s="35"/>
      <c r="EP180" s="35"/>
      <c r="EQ180" s="35"/>
      <c r="ER180" s="35"/>
      <c r="ES180" s="35"/>
      <c r="ET180" s="35"/>
      <c r="EU180" s="35"/>
      <c r="EV180" s="35"/>
      <c r="EW180" s="35"/>
      <c r="EX180" s="35"/>
      <c r="EY180" s="35"/>
      <c r="EZ180" s="35"/>
      <c r="FA180" s="35"/>
      <c r="FB180" s="35"/>
      <c r="FC180" s="35"/>
      <c r="FD180" s="35"/>
      <c r="FE180" s="35"/>
      <c r="FF180" s="35"/>
      <c r="FG180" s="35"/>
      <c r="FH180" s="35"/>
      <c r="FI180" s="35"/>
      <c r="FJ180" s="35"/>
      <c r="FK180" s="35"/>
      <c r="FL180" s="35"/>
      <c r="FM180" s="35"/>
      <c r="FN180" s="35"/>
      <c r="FO180" s="35"/>
      <c r="FP180" s="35"/>
      <c r="FQ180" s="35"/>
      <c r="FR180" s="35"/>
      <c r="FS180" s="35"/>
      <c r="FT180" s="35"/>
      <c r="FU180" s="35"/>
      <c r="FV180" s="35"/>
      <c r="FW180" s="35"/>
      <c r="FX180" s="35"/>
      <c r="FY180" s="35"/>
      <c r="FZ180" s="35"/>
      <c r="GA180" s="35"/>
      <c r="GB180" s="35"/>
      <c r="GC180" s="35"/>
      <c r="GD180" s="35"/>
      <c r="GE180" s="35"/>
      <c r="GF180" s="35"/>
      <c r="GG180" s="35"/>
      <c r="GH180" s="35"/>
      <c r="GI180" s="35"/>
      <c r="GJ180" s="35"/>
      <c r="GK180" s="35"/>
      <c r="GL180" s="35"/>
      <c r="GM180" s="35"/>
      <c r="GN180" s="35"/>
      <c r="GO180" s="35"/>
      <c r="GP180" s="35"/>
      <c r="GQ180" s="35"/>
      <c r="GR180" s="35"/>
      <c r="GS180" s="35"/>
      <c r="GT180" s="35"/>
      <c r="GU180" s="35"/>
      <c r="GV180" s="35"/>
      <c r="GW180" s="35"/>
      <c r="GX180" s="35"/>
      <c r="GY180" s="35"/>
      <c r="GZ180" s="35"/>
      <c r="HA180" s="35"/>
      <c r="HB180" s="35"/>
      <c r="HC180" s="35"/>
      <c r="HD180" s="35"/>
      <c r="HE180" s="35"/>
      <c r="HF180" s="35"/>
      <c r="HG180" s="35"/>
      <c r="HH180" s="35"/>
      <c r="HI180" s="35"/>
      <c r="HJ180" s="35"/>
      <c r="HK180" s="35"/>
      <c r="HL180" s="35"/>
      <c r="HM180" s="35"/>
      <c r="HN180" s="35"/>
      <c r="HO180" s="35"/>
      <c r="HP180" s="35"/>
      <c r="HQ180" s="35"/>
      <c r="HR180" s="35"/>
      <c r="HS180" s="35"/>
      <c r="HT180" s="35"/>
      <c r="HU180" s="35"/>
      <c r="HV180" s="35"/>
      <c r="HW180" s="35"/>
      <c r="HX180" s="35"/>
      <c r="HY180" s="35"/>
      <c r="HZ180" s="35"/>
      <c r="IA180" s="35"/>
      <c r="IB180" s="35"/>
      <c r="IC180" s="35"/>
      <c r="ID180" s="35"/>
      <c r="IE180" s="35"/>
      <c r="IF180" s="35"/>
      <c r="IG180" s="35"/>
      <c r="IH180" s="35"/>
      <c r="II180" s="35"/>
      <c r="IJ180" s="35"/>
      <c r="IK180" s="35"/>
      <c r="IL180" s="35"/>
      <c r="IM180" s="35"/>
      <c r="IN180" s="35"/>
      <c r="IO180" s="35"/>
      <c r="IP180" s="35"/>
      <c r="IQ180" s="35"/>
      <c r="IR180" s="35"/>
      <c r="IS180" s="35"/>
      <c r="IT180" s="35"/>
      <c r="IU180" s="35"/>
      <c r="IV180" s="35"/>
      <c r="IW180" s="35"/>
      <c r="IX180" s="35"/>
      <c r="IY180" s="35"/>
      <c r="IZ180" s="35"/>
      <c r="JA180" s="35"/>
      <c r="JB180" s="35"/>
      <c r="JC180" s="35"/>
      <c r="JD180" s="35"/>
      <c r="JE180" s="35"/>
      <c r="JF180" s="35"/>
      <c r="JG180" s="35"/>
      <c r="JH180" s="35"/>
      <c r="JI180" s="35"/>
      <c r="JJ180" s="35"/>
      <c r="JK180" s="35"/>
      <c r="JL180" s="35"/>
      <c r="JM180" s="35"/>
      <c r="JN180" s="35"/>
      <c r="JO180" s="35"/>
      <c r="JP180" s="35"/>
      <c r="JQ180" s="35"/>
      <c r="JR180" s="35"/>
      <c r="JS180" s="35"/>
      <c r="JT180" s="35"/>
      <c r="JU180" s="35"/>
      <c r="JV180" s="35"/>
      <c r="JW180" s="35"/>
      <c r="JX180" s="35"/>
      <c r="JY180" s="35"/>
      <c r="JZ180" s="35"/>
      <c r="KA180" s="35"/>
      <c r="KB180" s="35"/>
      <c r="KC180" s="35"/>
      <c r="KD180" s="35"/>
      <c r="KE180" s="35"/>
      <c r="KF180" s="35"/>
      <c r="KG180" s="35"/>
      <c r="KH180" s="35"/>
      <c r="KI180" s="35"/>
      <c r="KJ180" s="35"/>
      <c r="KK180" s="35"/>
      <c r="KL180" s="35"/>
      <c r="KM180" s="35"/>
      <c r="KN180" s="35"/>
      <c r="KO180" s="35"/>
      <c r="KP180" s="35"/>
      <c r="KQ180" s="35"/>
      <c r="KR180" s="35"/>
      <c r="KS180" s="35"/>
      <c r="KT180" s="35"/>
      <c r="KU180" s="35"/>
      <c r="KV180" s="35"/>
      <c r="KW180" s="35"/>
      <c r="KX180" s="35"/>
      <c r="KY180" s="35"/>
      <c r="KZ180" s="35"/>
      <c r="LA180" s="35"/>
      <c r="LB180" s="35"/>
      <c r="LC180" s="35"/>
      <c r="LD180" s="35"/>
      <c r="LE180" s="35"/>
      <c r="LF180" s="35"/>
      <c r="LG180" s="35"/>
      <c r="LH180" s="35"/>
      <c r="LI180" s="35"/>
      <c r="LJ180" s="35"/>
      <c r="LK180" s="35"/>
      <c r="LL180" s="35"/>
      <c r="LM180" s="35"/>
      <c r="LN180" s="35"/>
      <c r="LO180" s="35"/>
      <c r="LP180" s="35"/>
      <c r="LQ180" s="35"/>
      <c r="LR180" s="35"/>
      <c r="LS180" s="35"/>
      <c r="LT180" s="35"/>
      <c r="LU180" s="35"/>
      <c r="LV180" s="35"/>
      <c r="LW180" s="35"/>
      <c r="LX180" s="35"/>
      <c r="LY180" s="35"/>
      <c r="LZ180" s="35"/>
      <c r="MA180" s="35"/>
      <c r="MB180" s="35"/>
      <c r="MC180" s="35"/>
      <c r="MD180" s="35"/>
      <c r="ME180" s="35"/>
      <c r="MF180" s="35"/>
      <c r="MG180" s="35"/>
      <c r="MH180" s="35"/>
      <c r="MI180" s="35"/>
      <c r="MJ180" s="35"/>
      <c r="MK180" s="35"/>
      <c r="ML180" s="35"/>
      <c r="MM180" s="35"/>
      <c r="MN180" s="35"/>
      <c r="MO180" s="35"/>
      <c r="MP180" s="35"/>
      <c r="MQ180" s="35"/>
      <c r="MR180" s="35"/>
      <c r="MS180" s="35"/>
      <c r="MT180" s="35"/>
      <c r="MU180" s="35"/>
      <c r="MV180" s="35"/>
      <c r="MW180" s="35"/>
      <c r="MX180" s="35"/>
      <c r="MY180" s="35"/>
      <c r="MZ180" s="35"/>
      <c r="NA180" s="35"/>
      <c r="NB180" s="35"/>
      <c r="NC180" s="35"/>
      <c r="ND180" s="35"/>
      <c r="NE180" s="35"/>
      <c r="NF180" s="35"/>
      <c r="NG180" s="35">
        <v>5</v>
      </c>
      <c r="NH180" s="35"/>
      <c r="NI180" s="35"/>
      <c r="NJ180" s="35"/>
      <c r="NK180" s="35"/>
      <c r="NL180" s="35"/>
      <c r="NM180" s="35"/>
      <c r="NN180" s="35"/>
      <c r="NO180" s="35"/>
      <c r="NP180" s="35"/>
      <c r="NQ180" s="35"/>
      <c r="NR180" s="35"/>
      <c r="NS180" s="35"/>
      <c r="NT180" s="35"/>
      <c r="NU180" s="35"/>
      <c r="NV180" s="35"/>
      <c r="NW180" s="35"/>
      <c r="NX180" s="35"/>
      <c r="NY180" s="35"/>
      <c r="NZ180" s="35"/>
      <c r="OA180" s="35"/>
      <c r="OB180" s="35"/>
      <c r="OC180" s="35"/>
      <c r="OD180" s="35"/>
      <c r="OE180" s="35"/>
      <c r="OF180" s="35"/>
      <c r="OG180" s="35"/>
      <c r="OH180" s="35"/>
      <c r="OI180" s="35"/>
      <c r="OJ180" s="35"/>
      <c r="OK180" s="35"/>
      <c r="OL180" s="35"/>
      <c r="OM180" s="35"/>
      <c r="ON180" s="35"/>
      <c r="OO180" s="35"/>
      <c r="OP180" s="35"/>
      <c r="OQ180" s="35"/>
      <c r="OR180" s="35"/>
      <c r="OS180" s="35"/>
      <c r="OT180" s="35"/>
      <c r="OU180" s="35"/>
      <c r="OV180" s="35"/>
      <c r="OW180" s="35"/>
      <c r="OX180" s="35"/>
      <c r="OY180" s="35"/>
      <c r="OZ180" s="35"/>
      <c r="PA180" s="35"/>
      <c r="PB180" s="35"/>
      <c r="PC180" s="35"/>
      <c r="PD180" s="35"/>
      <c r="PE180" s="35"/>
      <c r="PF180" s="35"/>
      <c r="PG180" s="35"/>
      <c r="PH180" s="35"/>
      <c r="PI180" s="35"/>
      <c r="PJ180" s="35"/>
      <c r="PK180" s="35"/>
      <c r="PL180" s="35"/>
      <c r="PM180" s="35"/>
      <c r="PN180" s="35"/>
      <c r="PO180" s="35"/>
      <c r="PP180" s="35"/>
      <c r="PQ180" s="35"/>
      <c r="PR180" s="35"/>
      <c r="PS180" s="35"/>
      <c r="PT180" s="35"/>
      <c r="PU180" s="35"/>
      <c r="PV180" s="35"/>
      <c r="PW180" s="35"/>
      <c r="PX180" s="35"/>
      <c r="PY180" s="35"/>
      <c r="PZ180" s="35"/>
      <c r="QA180" s="35"/>
      <c r="QB180" s="35"/>
      <c r="QC180" s="35"/>
      <c r="QD180" s="35"/>
      <c r="QE180" s="35"/>
      <c r="QF180" s="35"/>
      <c r="QG180" s="35"/>
      <c r="QH180" s="35"/>
      <c r="QI180" s="35"/>
      <c r="QJ180" s="35"/>
      <c r="QK180" s="35"/>
      <c r="QL180" s="35"/>
      <c r="QM180" s="35"/>
      <c r="QN180" s="35"/>
      <c r="QO180" s="35"/>
      <c r="QP180" s="35"/>
      <c r="QQ180" s="35"/>
      <c r="QR180" s="35"/>
      <c r="QS180" s="35"/>
      <c r="QT180" s="35"/>
      <c r="QU180" s="35"/>
      <c r="QV180" s="35"/>
      <c r="QW180" s="35"/>
      <c r="QX180" s="35"/>
      <c r="QY180" s="35"/>
      <c r="QZ180" s="35"/>
      <c r="RA180" s="35"/>
      <c r="RB180" s="35"/>
      <c r="RC180" s="35"/>
      <c r="RD180" s="35"/>
      <c r="RE180" s="35"/>
      <c r="RF180" s="35"/>
      <c r="RG180" s="35"/>
      <c r="RH180" s="35"/>
      <c r="RI180" s="35"/>
      <c r="RJ180" s="35"/>
      <c r="RK180" s="35"/>
      <c r="RL180" s="35"/>
      <c r="RM180" s="35"/>
      <c r="RN180" s="35"/>
      <c r="RO180" s="35"/>
      <c r="RP180" s="35"/>
      <c r="RQ180" s="35"/>
      <c r="RR180" s="35"/>
      <c r="RS180" s="35"/>
      <c r="RT180" s="35"/>
      <c r="RU180" s="35"/>
      <c r="RV180" s="35"/>
      <c r="RW180" s="35"/>
      <c r="RX180" s="35"/>
      <c r="RY180" s="35"/>
      <c r="RZ180" s="35"/>
      <c r="SA180" s="35"/>
      <c r="SB180" s="35"/>
      <c r="SC180" s="35"/>
      <c r="SD180" s="35"/>
      <c r="SE180" s="35"/>
      <c r="SF180" s="35"/>
      <c r="SG180" s="35"/>
      <c r="SH180" s="35"/>
      <c r="SI180" s="35"/>
      <c r="SJ180" s="35"/>
      <c r="SK180" s="35"/>
      <c r="SL180" s="35"/>
      <c r="SM180" s="35"/>
      <c r="SN180" s="35"/>
      <c r="SO180" s="35"/>
      <c r="SP180" s="35"/>
      <c r="SQ180" s="35"/>
      <c r="SR180" s="35"/>
      <c r="SS180" s="35"/>
      <c r="ST180" s="35"/>
      <c r="SU180" s="35"/>
      <c r="SV180" s="35"/>
      <c r="SW180" s="35"/>
      <c r="SX180" s="35"/>
      <c r="SY180" s="35"/>
      <c r="SZ180" s="35"/>
      <c r="TA180" s="35"/>
      <c r="TB180" s="35"/>
      <c r="TC180" s="35"/>
      <c r="TD180" s="35"/>
      <c r="TE180" s="35"/>
      <c r="TF180" s="35"/>
      <c r="TG180" s="35"/>
      <c r="TH180" s="35"/>
      <c r="TI180" s="35"/>
      <c r="TJ180" s="35"/>
      <c r="TK180" s="35"/>
      <c r="TL180" s="35"/>
      <c r="TM180" s="35"/>
      <c r="TN180" s="35"/>
      <c r="TO180" s="35"/>
      <c r="TP180" s="35"/>
      <c r="TQ180" s="35"/>
      <c r="TR180" s="35"/>
      <c r="TS180" s="35"/>
      <c r="TT180" s="35"/>
      <c r="TU180" s="35"/>
      <c r="TV180" s="35"/>
      <c r="TW180" s="35"/>
      <c r="TX180" s="35"/>
      <c r="TY180" s="35"/>
      <c r="TZ180" s="35"/>
      <c r="UA180" s="35"/>
      <c r="UB180" s="35"/>
      <c r="UC180" s="35"/>
      <c r="UD180" s="35"/>
      <c r="UE180" s="35"/>
      <c r="UF180" s="35"/>
      <c r="UG180" s="35"/>
      <c r="UH180" s="35"/>
      <c r="UI180" s="35"/>
      <c r="UJ180" s="35"/>
      <c r="UK180" s="35"/>
      <c r="UL180" s="35"/>
      <c r="UM180" s="35"/>
      <c r="UN180" s="35"/>
      <c r="UO180" s="35"/>
      <c r="UP180" s="35"/>
      <c r="UQ180" s="35"/>
      <c r="UR180" s="35"/>
      <c r="US180" s="35"/>
      <c r="UT180" s="35"/>
      <c r="UU180" s="35"/>
      <c r="UV180" s="35"/>
      <c r="UW180" s="35"/>
      <c r="UX180" s="35"/>
      <c r="UY180" s="35"/>
      <c r="UZ180" s="35"/>
      <c r="VA180" s="35"/>
      <c r="VB180" s="35"/>
      <c r="VC180" s="35"/>
      <c r="VD180" s="35"/>
      <c r="VE180" s="35"/>
      <c r="VF180" s="35"/>
      <c r="VG180" s="35"/>
      <c r="VH180" s="35"/>
      <c r="VI180" s="35"/>
      <c r="VJ180" s="35"/>
      <c r="VK180" s="35"/>
      <c r="VL180" s="35"/>
      <c r="VM180" s="35"/>
      <c r="VN180" s="35"/>
      <c r="VO180" s="35"/>
      <c r="VP180" s="35"/>
      <c r="VQ180" s="35"/>
      <c r="VR180" s="35"/>
      <c r="VS180" s="35"/>
      <c r="VT180" s="35"/>
      <c r="VU180" s="35"/>
      <c r="VV180" s="35"/>
      <c r="VW180" s="35"/>
      <c r="VX180" s="35"/>
      <c r="VY180" s="35"/>
      <c r="VZ180" s="35"/>
      <c r="WA180" s="35"/>
      <c r="WB180" s="35"/>
      <c r="WC180" s="35"/>
      <c r="WD180" s="35"/>
      <c r="WE180" s="35"/>
      <c r="WF180" s="35"/>
      <c r="WG180" s="35"/>
      <c r="WH180" s="35"/>
      <c r="WI180" s="35"/>
      <c r="WJ180" s="35"/>
      <c r="WK180" s="35">
        <v>5</v>
      </c>
      <c r="WL180" s="35"/>
      <c r="WM180" s="35"/>
      <c r="WN180" s="35"/>
      <c r="WO180" s="35"/>
      <c r="WP180" s="35"/>
      <c r="WQ180" s="35"/>
      <c r="WR180" s="35"/>
      <c r="WS180" s="35"/>
      <c r="WT180" s="35"/>
      <c r="WU180" s="35"/>
      <c r="WV180" s="35"/>
      <c r="WW180" s="35"/>
      <c r="WX180" s="35"/>
      <c r="WY180" s="35"/>
      <c r="WZ180" s="35"/>
      <c r="XA180" s="35"/>
      <c r="XB180" s="35"/>
      <c r="XC180" s="35"/>
      <c r="XD180" s="35"/>
      <c r="XE180" s="35"/>
      <c r="XF180" s="35"/>
      <c r="XG180" s="35"/>
      <c r="XH180" s="35"/>
      <c r="XI180" s="35"/>
      <c r="XJ180" s="35"/>
      <c r="XK180" s="35"/>
      <c r="XL180" s="35"/>
      <c r="XM180" s="35"/>
      <c r="XN180" s="35"/>
      <c r="XO180" s="35"/>
      <c r="XP180" s="35"/>
      <c r="XQ180" s="35"/>
      <c r="XR180" s="35"/>
      <c r="XS180" s="35"/>
      <c r="XT180" s="35"/>
      <c r="XU180" s="35"/>
      <c r="XV180" s="35"/>
      <c r="XW180" s="35"/>
      <c r="XX180" s="35"/>
      <c r="XY180" s="35"/>
      <c r="XZ180" s="35"/>
      <c r="YA180" s="35"/>
      <c r="YB180" s="35"/>
      <c r="YC180" s="35"/>
      <c r="YD180" s="35"/>
      <c r="YE180" s="35"/>
      <c r="YF180" s="35"/>
      <c r="YG180" s="35"/>
      <c r="YH180" s="35"/>
      <c r="YI180" s="35"/>
      <c r="YJ180" s="35"/>
      <c r="YK180" s="35"/>
      <c r="YL180" s="35"/>
      <c r="YM180" s="35"/>
      <c r="YN180" s="35"/>
      <c r="YO180" s="35"/>
      <c r="YP180" s="35"/>
      <c r="YQ180" s="35"/>
      <c r="YR180" s="35"/>
      <c r="YS180" s="35"/>
      <c r="YT180" s="35"/>
      <c r="YU180" s="35"/>
      <c r="YV180" s="35"/>
      <c r="YW180" s="35"/>
      <c r="YX180" s="35"/>
      <c r="YY180" s="35"/>
      <c r="YZ180" s="35"/>
      <c r="ZA180" s="35"/>
      <c r="ZB180" s="35">
        <v>1</v>
      </c>
      <c r="ZC180" s="35"/>
      <c r="ZD180" s="35"/>
      <c r="ZE180" s="35"/>
      <c r="ZF180" s="35"/>
      <c r="ZG180" s="35"/>
      <c r="ZH180" s="35"/>
      <c r="ZI180" s="35">
        <v>1</v>
      </c>
      <c r="ZJ180" s="35"/>
      <c r="ZK180" s="35"/>
      <c r="ZL180" s="35"/>
      <c r="ZM180" s="35"/>
      <c r="ZN180" s="35"/>
      <c r="ZO180" s="35"/>
      <c r="ZP180" s="35"/>
      <c r="ZQ180" s="35"/>
      <c r="ZR180" s="35"/>
      <c r="ZS180" s="35"/>
      <c r="ZT180" s="35"/>
      <c r="ZU180" s="35"/>
      <c r="ZV180" s="35"/>
      <c r="ZW180" s="35"/>
      <c r="ZX180" s="35"/>
      <c r="ZY180" s="35"/>
      <c r="ZZ180" s="35"/>
      <c r="AAA180" s="35"/>
      <c r="AAB180" s="35"/>
      <c r="AAC180" s="35"/>
      <c r="AAD180" s="35"/>
      <c r="AAE180" s="35"/>
      <c r="AAF180" s="35"/>
      <c r="AAG180" s="35"/>
      <c r="AAH180" s="35"/>
      <c r="AAI180" s="35"/>
      <c r="AAJ180" s="35"/>
      <c r="AAK180" s="35"/>
      <c r="AAL180" s="35"/>
      <c r="AAM180" s="35"/>
      <c r="AAN180" s="35"/>
      <c r="AAO180" s="35"/>
      <c r="AAP180" s="35"/>
      <c r="AAQ180" s="35"/>
      <c r="AAR180" s="35"/>
      <c r="AAS180" s="35"/>
      <c r="AAT180" s="35"/>
      <c r="AAU180" s="35"/>
      <c r="AAV180" s="35"/>
      <c r="AAW180" s="35"/>
      <c r="AAX180" s="35"/>
      <c r="AAY180" s="35"/>
      <c r="AAZ180" s="35"/>
      <c r="ABA180" s="35"/>
      <c r="ABB180" s="35"/>
      <c r="ABC180" s="35"/>
      <c r="ABD180" s="35"/>
      <c r="ABE180" s="35"/>
      <c r="ABF180" s="35"/>
      <c r="ABG180" s="35"/>
      <c r="ABH180" s="35"/>
      <c r="ABI180" s="35"/>
      <c r="ABJ180" s="35"/>
      <c r="ABK180" s="35"/>
      <c r="ABL180" s="35"/>
      <c r="ABM180" s="35"/>
      <c r="ABN180" s="35"/>
      <c r="ABO180" s="35"/>
      <c r="ABP180" s="35"/>
      <c r="ABQ180" s="35"/>
      <c r="ABR180" s="35"/>
      <c r="ABS180" s="35"/>
      <c r="ABT180" s="35"/>
      <c r="ABU180" s="35"/>
      <c r="ABV180" s="35"/>
      <c r="ABW180" s="35"/>
      <c r="ABX180" s="35"/>
      <c r="ABY180" s="35"/>
      <c r="ABZ180" s="35"/>
      <c r="ACA180" s="35"/>
      <c r="ACB180" s="35"/>
      <c r="ACC180" s="35"/>
      <c r="ACD180" s="35"/>
      <c r="ACE180" s="35"/>
      <c r="ACF180" s="35"/>
      <c r="ACG180" s="35"/>
      <c r="ACH180" s="35"/>
      <c r="ACI180" s="35"/>
      <c r="ACJ180" s="35"/>
      <c r="ACK180" s="35"/>
      <c r="ACL180" s="35"/>
      <c r="ACM180" s="35"/>
      <c r="ACN180" s="35"/>
      <c r="ACO180" s="35"/>
      <c r="ACP180" s="35"/>
      <c r="ACQ180" s="35"/>
      <c r="ACR180" s="35"/>
      <c r="ACS180" s="35"/>
      <c r="ACT180" s="35"/>
      <c r="ACU180" s="35"/>
      <c r="ACV180" s="35"/>
      <c r="ACW180" s="35"/>
      <c r="ACX180" s="35"/>
      <c r="ACY180" s="35"/>
      <c r="ACZ180" s="35"/>
      <c r="ADA180" s="35"/>
      <c r="ADB180" s="35"/>
      <c r="ADC180" s="35"/>
      <c r="ADD180" s="35"/>
      <c r="ADE180" s="35"/>
      <c r="ADF180" s="35"/>
      <c r="ADG180" s="35"/>
      <c r="ADH180" s="35"/>
      <c r="ADI180" s="35"/>
      <c r="ADJ180" s="35"/>
      <c r="ADK180" s="35"/>
      <c r="ADL180" s="35"/>
      <c r="ADM180" s="35"/>
      <c r="ADN180" s="35"/>
      <c r="ADO180" s="35"/>
      <c r="ADP180" s="35"/>
      <c r="ADQ180" s="35"/>
      <c r="ADR180" s="35"/>
      <c r="ADS180" s="35"/>
      <c r="ADT180" s="35"/>
      <c r="ADU180" s="35"/>
      <c r="ADV180" s="35"/>
      <c r="ADW180" s="35"/>
      <c r="ADX180" s="35"/>
      <c r="ADY180" s="26">
        <f t="shared" si="7"/>
        <v>0</v>
      </c>
      <c r="ADZ180" s="5"/>
    </row>
    <row r="181" spans="1:806" s="33" customFormat="1" x14ac:dyDescent="0.2">
      <c r="A181" s="38" t="s">
        <v>114</v>
      </c>
      <c r="B181" s="65">
        <f t="shared" si="6"/>
        <v>0</v>
      </c>
      <c r="C181" s="57">
        <v>10</v>
      </c>
      <c r="D181" s="59">
        <v>44809</v>
      </c>
      <c r="E181" s="67">
        <v>37.03</v>
      </c>
      <c r="F181" s="67">
        <f t="shared" si="5"/>
        <v>0</v>
      </c>
      <c r="G181" s="6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15"/>
      <c r="BF181" s="15"/>
      <c r="BG181" s="136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  <c r="BV181" s="35"/>
      <c r="BW181" s="35"/>
      <c r="BX181" s="35"/>
      <c r="BY181" s="35"/>
      <c r="BZ181" s="35"/>
      <c r="CA181" s="35"/>
      <c r="CB181" s="35"/>
      <c r="CC181" s="35"/>
      <c r="CD181" s="35"/>
      <c r="CE181" s="35"/>
      <c r="CF181" s="35"/>
      <c r="CG181" s="35"/>
      <c r="CH181" s="35"/>
      <c r="CI181" s="35"/>
      <c r="CJ181" s="35"/>
      <c r="CK181" s="35"/>
      <c r="CL181" s="35"/>
      <c r="CM181" s="35"/>
      <c r="CN181" s="35"/>
      <c r="CO181" s="35"/>
      <c r="CP181" s="35"/>
      <c r="CQ181" s="35"/>
      <c r="CR181" s="35"/>
      <c r="CS181" s="35"/>
      <c r="CT181" s="35"/>
      <c r="CU181" s="35"/>
      <c r="CV181" s="35"/>
      <c r="CW181" s="35"/>
      <c r="CX181" s="35"/>
      <c r="CY181" s="35"/>
      <c r="CZ181" s="35"/>
      <c r="DA181" s="35"/>
      <c r="DB181" s="35"/>
      <c r="DC181" s="35"/>
      <c r="DD181" s="35"/>
      <c r="DE181" s="35"/>
      <c r="DF181" s="35"/>
      <c r="DG181" s="35"/>
      <c r="DH181" s="35"/>
      <c r="DI181" s="35"/>
      <c r="DJ181" s="35"/>
      <c r="DK181" s="35"/>
      <c r="DL181" s="35"/>
      <c r="DM181" s="35"/>
      <c r="DN181" s="35"/>
      <c r="DO181" s="35"/>
      <c r="DP181" s="35"/>
      <c r="DQ181" s="35"/>
      <c r="DR181" s="35"/>
      <c r="DS181" s="35"/>
      <c r="DT181" s="35"/>
      <c r="DU181" s="35"/>
      <c r="DV181" s="35"/>
      <c r="DW181" s="35"/>
      <c r="DX181" s="35"/>
      <c r="DY181" s="35"/>
      <c r="DZ181" s="35"/>
      <c r="EA181" s="35"/>
      <c r="EB181" s="35"/>
      <c r="EC181" s="35"/>
      <c r="ED181" s="35"/>
      <c r="EE181" s="35"/>
      <c r="EF181" s="35"/>
      <c r="EG181" s="35"/>
      <c r="EH181" s="35"/>
      <c r="EI181" s="35"/>
      <c r="EJ181" s="35"/>
      <c r="EK181" s="35"/>
      <c r="EL181" s="35"/>
      <c r="EM181" s="35"/>
      <c r="EN181" s="35"/>
      <c r="EO181" s="35"/>
      <c r="EP181" s="35"/>
      <c r="EQ181" s="35"/>
      <c r="ER181" s="35"/>
      <c r="ES181" s="35"/>
      <c r="ET181" s="35"/>
      <c r="EU181" s="35"/>
      <c r="EV181" s="35"/>
      <c r="EW181" s="35"/>
      <c r="EX181" s="35"/>
      <c r="EY181" s="35"/>
      <c r="EZ181" s="35"/>
      <c r="FA181" s="35"/>
      <c r="FB181" s="35"/>
      <c r="FC181" s="35"/>
      <c r="FD181" s="35"/>
      <c r="FE181" s="35"/>
      <c r="FF181" s="35"/>
      <c r="FG181" s="35"/>
      <c r="FH181" s="35">
        <v>10</v>
      </c>
      <c r="FI181" s="35"/>
      <c r="FJ181" s="35"/>
      <c r="FK181" s="35"/>
      <c r="FL181" s="35"/>
      <c r="FM181" s="35"/>
      <c r="FN181" s="35"/>
      <c r="FO181" s="35"/>
      <c r="FP181" s="35"/>
      <c r="FQ181" s="35"/>
      <c r="FR181" s="35"/>
      <c r="FS181" s="35"/>
      <c r="FT181" s="35"/>
      <c r="FU181" s="35"/>
      <c r="FV181" s="35"/>
      <c r="FW181" s="35"/>
      <c r="FX181" s="35"/>
      <c r="FY181" s="35"/>
      <c r="FZ181" s="35"/>
      <c r="GA181" s="35"/>
      <c r="GB181" s="35"/>
      <c r="GC181" s="35"/>
      <c r="GD181" s="35"/>
      <c r="GE181" s="35"/>
      <c r="GF181" s="35"/>
      <c r="GG181" s="35"/>
      <c r="GH181" s="35"/>
      <c r="GI181" s="35"/>
      <c r="GJ181" s="35"/>
      <c r="GK181" s="35"/>
      <c r="GL181" s="35"/>
      <c r="GM181" s="35"/>
      <c r="GN181" s="35"/>
      <c r="GO181" s="35"/>
      <c r="GP181" s="35"/>
      <c r="GQ181" s="35"/>
      <c r="GR181" s="35">
        <v>10</v>
      </c>
      <c r="GS181" s="35"/>
      <c r="GT181" s="35"/>
      <c r="GU181" s="35"/>
      <c r="GV181" s="35"/>
      <c r="GW181" s="35"/>
      <c r="GX181" s="35"/>
      <c r="GY181" s="35"/>
      <c r="GZ181" s="35"/>
      <c r="HA181" s="35"/>
      <c r="HB181" s="35"/>
      <c r="HC181" s="35"/>
      <c r="HD181" s="35"/>
      <c r="HE181" s="35"/>
      <c r="HF181" s="35"/>
      <c r="HG181" s="35"/>
      <c r="HH181" s="35"/>
      <c r="HI181" s="35"/>
      <c r="HJ181" s="35"/>
      <c r="HK181" s="35"/>
      <c r="HL181" s="35"/>
      <c r="HM181" s="35"/>
      <c r="HN181" s="35"/>
      <c r="HO181" s="35"/>
      <c r="HP181" s="35"/>
      <c r="HQ181" s="35"/>
      <c r="HR181" s="35"/>
      <c r="HS181" s="35"/>
      <c r="HT181" s="35"/>
      <c r="HU181" s="35"/>
      <c r="HV181" s="35"/>
      <c r="HW181" s="35"/>
      <c r="HX181" s="35"/>
      <c r="HY181" s="35"/>
      <c r="HZ181" s="35"/>
      <c r="IA181" s="35"/>
      <c r="IB181" s="35"/>
      <c r="IC181" s="35"/>
      <c r="ID181" s="35"/>
      <c r="IE181" s="35"/>
      <c r="IF181" s="35"/>
      <c r="IG181" s="35"/>
      <c r="IH181" s="35"/>
      <c r="II181" s="35"/>
      <c r="IJ181" s="35"/>
      <c r="IK181" s="35"/>
      <c r="IL181" s="35"/>
      <c r="IM181" s="35"/>
      <c r="IN181" s="35"/>
      <c r="IO181" s="35"/>
      <c r="IP181" s="35"/>
      <c r="IQ181" s="35"/>
      <c r="IR181" s="35"/>
      <c r="IS181" s="35"/>
      <c r="IT181" s="35"/>
      <c r="IU181" s="35"/>
      <c r="IV181" s="35"/>
      <c r="IW181" s="35"/>
      <c r="IX181" s="35"/>
      <c r="IY181" s="35"/>
      <c r="IZ181" s="35"/>
      <c r="JA181" s="35"/>
      <c r="JB181" s="35"/>
      <c r="JC181" s="35"/>
      <c r="JD181" s="35"/>
      <c r="JE181" s="35"/>
      <c r="JF181" s="35"/>
      <c r="JG181" s="35"/>
      <c r="JH181" s="35"/>
      <c r="JI181" s="35"/>
      <c r="JJ181" s="35"/>
      <c r="JK181" s="35"/>
      <c r="JL181" s="35"/>
      <c r="JM181" s="35"/>
      <c r="JN181" s="35"/>
      <c r="JO181" s="35"/>
      <c r="JP181" s="35"/>
      <c r="JQ181" s="35"/>
      <c r="JR181" s="35"/>
      <c r="JS181" s="35"/>
      <c r="JT181" s="35"/>
      <c r="JU181" s="35"/>
      <c r="JV181" s="35"/>
      <c r="JW181" s="35"/>
      <c r="JX181" s="35"/>
      <c r="JY181" s="35"/>
      <c r="JZ181" s="35"/>
      <c r="KA181" s="35"/>
      <c r="KB181" s="35"/>
      <c r="KC181" s="35"/>
      <c r="KD181" s="35"/>
      <c r="KE181" s="35"/>
      <c r="KF181" s="35"/>
      <c r="KG181" s="35"/>
      <c r="KH181" s="35"/>
      <c r="KI181" s="35"/>
      <c r="KJ181" s="35"/>
      <c r="KK181" s="35"/>
      <c r="KL181" s="35"/>
      <c r="KM181" s="35"/>
      <c r="KN181" s="35"/>
      <c r="KO181" s="35"/>
      <c r="KP181" s="35"/>
      <c r="KQ181" s="35"/>
      <c r="KR181" s="35"/>
      <c r="KS181" s="35"/>
      <c r="KT181" s="35"/>
      <c r="KU181" s="35"/>
      <c r="KV181" s="35"/>
      <c r="KW181" s="35"/>
      <c r="KX181" s="35"/>
      <c r="KY181" s="35"/>
      <c r="KZ181" s="35"/>
      <c r="LA181" s="35"/>
      <c r="LB181" s="35"/>
      <c r="LC181" s="35"/>
      <c r="LD181" s="35"/>
      <c r="LE181" s="35"/>
      <c r="LF181" s="35"/>
      <c r="LG181" s="35"/>
      <c r="LH181" s="35"/>
      <c r="LI181" s="35"/>
      <c r="LJ181" s="35"/>
      <c r="LK181" s="35"/>
      <c r="LL181" s="35"/>
      <c r="LM181" s="35"/>
      <c r="LN181" s="35"/>
      <c r="LO181" s="35"/>
      <c r="LP181" s="35"/>
      <c r="LQ181" s="35"/>
      <c r="LR181" s="35"/>
      <c r="LS181" s="35"/>
      <c r="LT181" s="35"/>
      <c r="LU181" s="35"/>
      <c r="LV181" s="35"/>
      <c r="LW181" s="35"/>
      <c r="LX181" s="35"/>
      <c r="LY181" s="35"/>
      <c r="LZ181" s="35"/>
      <c r="MA181" s="35"/>
      <c r="MB181" s="35"/>
      <c r="MC181" s="35"/>
      <c r="MD181" s="35"/>
      <c r="ME181" s="35"/>
      <c r="MF181" s="35"/>
      <c r="MG181" s="35"/>
      <c r="MH181" s="35"/>
      <c r="MI181" s="35"/>
      <c r="MJ181" s="35"/>
      <c r="MK181" s="35"/>
      <c r="ML181" s="35"/>
      <c r="MM181" s="35"/>
      <c r="MN181" s="35"/>
      <c r="MO181" s="35"/>
      <c r="MP181" s="35"/>
      <c r="MQ181" s="35"/>
      <c r="MR181" s="35"/>
      <c r="MS181" s="35"/>
      <c r="MT181" s="35"/>
      <c r="MU181" s="35"/>
      <c r="MV181" s="35"/>
      <c r="MW181" s="35"/>
      <c r="MX181" s="35"/>
      <c r="MY181" s="35"/>
      <c r="MZ181" s="35"/>
      <c r="NA181" s="35"/>
      <c r="NB181" s="35"/>
      <c r="NC181" s="35"/>
      <c r="ND181" s="35"/>
      <c r="NE181" s="35"/>
      <c r="NF181" s="35"/>
      <c r="NG181" s="35"/>
      <c r="NH181" s="35"/>
      <c r="NI181" s="35"/>
      <c r="NJ181" s="35"/>
      <c r="NK181" s="35"/>
      <c r="NL181" s="35"/>
      <c r="NM181" s="35"/>
      <c r="NN181" s="35"/>
      <c r="NO181" s="35"/>
      <c r="NP181" s="35"/>
      <c r="NQ181" s="35"/>
      <c r="NR181" s="35"/>
      <c r="NS181" s="35"/>
      <c r="NT181" s="35"/>
      <c r="NU181" s="35"/>
      <c r="NV181" s="35"/>
      <c r="NW181" s="35"/>
      <c r="NX181" s="35"/>
      <c r="NY181" s="35"/>
      <c r="NZ181" s="35"/>
      <c r="OA181" s="35"/>
      <c r="OB181" s="35"/>
      <c r="OC181" s="35"/>
      <c r="OD181" s="35"/>
      <c r="OE181" s="35"/>
      <c r="OF181" s="35"/>
      <c r="OG181" s="35"/>
      <c r="OH181" s="35"/>
      <c r="OI181" s="35"/>
      <c r="OJ181" s="35"/>
      <c r="OK181" s="35"/>
      <c r="OL181" s="35"/>
      <c r="OM181" s="35"/>
      <c r="ON181" s="35"/>
      <c r="OO181" s="35"/>
      <c r="OP181" s="35"/>
      <c r="OQ181" s="35"/>
      <c r="OR181" s="35"/>
      <c r="OS181" s="35"/>
      <c r="OT181" s="35"/>
      <c r="OU181" s="35"/>
      <c r="OV181" s="35"/>
      <c r="OW181" s="35"/>
      <c r="OX181" s="35"/>
      <c r="OY181" s="35"/>
      <c r="OZ181" s="35"/>
      <c r="PA181" s="35"/>
      <c r="PB181" s="35"/>
      <c r="PC181" s="35"/>
      <c r="PD181" s="35">
        <v>10</v>
      </c>
      <c r="PE181" s="35"/>
      <c r="PF181" s="35"/>
      <c r="PG181" s="35"/>
      <c r="PH181" s="35"/>
      <c r="PI181" s="35"/>
      <c r="PJ181" s="35"/>
      <c r="PK181" s="35"/>
      <c r="PL181" s="35"/>
      <c r="PM181" s="35"/>
      <c r="PN181" s="35"/>
      <c r="PO181" s="35"/>
      <c r="PP181" s="35"/>
      <c r="PQ181" s="35"/>
      <c r="PR181" s="35"/>
      <c r="PS181" s="35"/>
      <c r="PT181" s="35"/>
      <c r="PU181" s="35"/>
      <c r="PV181" s="35"/>
      <c r="PW181" s="35"/>
      <c r="PX181" s="35"/>
      <c r="PY181" s="35"/>
      <c r="PZ181" s="35"/>
      <c r="QA181" s="35"/>
      <c r="QB181" s="35"/>
      <c r="QC181" s="35"/>
      <c r="QD181" s="35"/>
      <c r="QE181" s="35"/>
      <c r="QF181" s="35"/>
      <c r="QG181" s="35"/>
      <c r="QH181" s="35"/>
      <c r="QI181" s="35"/>
      <c r="QJ181" s="35"/>
      <c r="QK181" s="35"/>
      <c r="QL181" s="35"/>
      <c r="QM181" s="35"/>
      <c r="QN181" s="35"/>
      <c r="QO181" s="35"/>
      <c r="QP181" s="35"/>
      <c r="QQ181" s="35"/>
      <c r="QR181" s="35"/>
      <c r="QS181" s="35"/>
      <c r="QT181" s="35"/>
      <c r="QU181" s="35"/>
      <c r="QV181" s="35"/>
      <c r="QW181" s="35"/>
      <c r="QX181" s="35"/>
      <c r="QY181" s="35"/>
      <c r="QZ181" s="35"/>
      <c r="RA181" s="35"/>
      <c r="RB181" s="35"/>
      <c r="RC181" s="35"/>
      <c r="RD181" s="35"/>
      <c r="RE181" s="35"/>
      <c r="RF181" s="35"/>
      <c r="RG181" s="35"/>
      <c r="RH181" s="35"/>
      <c r="RI181" s="35"/>
      <c r="RJ181" s="35"/>
      <c r="RK181" s="35"/>
      <c r="RL181" s="35"/>
      <c r="RM181" s="35"/>
      <c r="RN181" s="35"/>
      <c r="RO181" s="35"/>
      <c r="RP181" s="35"/>
      <c r="RQ181" s="35"/>
      <c r="RR181" s="35"/>
      <c r="RS181" s="35"/>
      <c r="RT181" s="35"/>
      <c r="RU181" s="35"/>
      <c r="RV181" s="35"/>
      <c r="RW181" s="35"/>
      <c r="RX181" s="35"/>
      <c r="RY181" s="35"/>
      <c r="RZ181" s="35"/>
      <c r="SA181" s="35"/>
      <c r="SB181" s="35"/>
      <c r="SC181" s="35"/>
      <c r="SD181" s="35"/>
      <c r="SE181" s="35"/>
      <c r="SF181" s="35"/>
      <c r="SG181" s="35"/>
      <c r="SH181" s="35"/>
      <c r="SI181" s="35"/>
      <c r="SJ181" s="35"/>
      <c r="SK181" s="35"/>
      <c r="SL181" s="35"/>
      <c r="SM181" s="35"/>
      <c r="SN181" s="35"/>
      <c r="SO181" s="35"/>
      <c r="SP181" s="35"/>
      <c r="SQ181" s="35"/>
      <c r="SR181" s="35"/>
      <c r="SS181" s="35"/>
      <c r="ST181" s="35"/>
      <c r="SU181" s="35"/>
      <c r="SV181" s="35"/>
      <c r="SW181" s="35"/>
      <c r="SX181" s="35"/>
      <c r="SY181" s="35"/>
      <c r="SZ181" s="35"/>
      <c r="TA181" s="35"/>
      <c r="TB181" s="35"/>
      <c r="TC181" s="35"/>
      <c r="TD181" s="35"/>
      <c r="TE181" s="35"/>
      <c r="TF181" s="35"/>
      <c r="TG181" s="35"/>
      <c r="TH181" s="35"/>
      <c r="TI181" s="35"/>
      <c r="TJ181" s="35"/>
      <c r="TK181" s="35"/>
      <c r="TL181" s="35"/>
      <c r="TM181" s="35"/>
      <c r="TN181" s="35"/>
      <c r="TO181" s="35"/>
      <c r="TP181" s="35"/>
      <c r="TQ181" s="35"/>
      <c r="TR181" s="35"/>
      <c r="TS181" s="35"/>
      <c r="TT181" s="35"/>
      <c r="TU181" s="35"/>
      <c r="TV181" s="35"/>
      <c r="TW181" s="35"/>
      <c r="TX181" s="35"/>
      <c r="TY181" s="35"/>
      <c r="TZ181" s="35"/>
      <c r="UA181" s="35"/>
      <c r="UB181" s="35"/>
      <c r="UC181" s="35"/>
      <c r="UD181" s="35"/>
      <c r="UE181" s="35"/>
      <c r="UF181" s="35"/>
      <c r="UG181" s="35"/>
      <c r="UH181" s="35"/>
      <c r="UI181" s="35"/>
      <c r="UJ181" s="35"/>
      <c r="UK181" s="35"/>
      <c r="UL181" s="35"/>
      <c r="UM181" s="35"/>
      <c r="UN181" s="35"/>
      <c r="UO181" s="35"/>
      <c r="UP181" s="35"/>
      <c r="UQ181" s="35"/>
      <c r="UR181" s="35"/>
      <c r="US181" s="35"/>
      <c r="UT181" s="35"/>
      <c r="UU181" s="35"/>
      <c r="UV181" s="35"/>
      <c r="UW181" s="35"/>
      <c r="UX181" s="35"/>
      <c r="UY181" s="35"/>
      <c r="UZ181" s="35"/>
      <c r="VA181" s="35"/>
      <c r="VB181" s="35"/>
      <c r="VC181" s="35"/>
      <c r="VD181" s="35"/>
      <c r="VE181" s="35"/>
      <c r="VF181" s="35"/>
      <c r="VG181" s="35"/>
      <c r="VH181" s="35"/>
      <c r="VI181" s="35"/>
      <c r="VJ181" s="35"/>
      <c r="VK181" s="35"/>
      <c r="VL181" s="35"/>
      <c r="VM181" s="35"/>
      <c r="VN181" s="35"/>
      <c r="VO181" s="35"/>
      <c r="VP181" s="35"/>
      <c r="VQ181" s="35"/>
      <c r="VR181" s="35"/>
      <c r="VS181" s="35"/>
      <c r="VT181" s="35"/>
      <c r="VU181" s="35"/>
      <c r="VV181" s="35"/>
      <c r="VW181" s="35"/>
      <c r="VX181" s="35"/>
      <c r="VY181" s="35"/>
      <c r="VZ181" s="35"/>
      <c r="WA181" s="35"/>
      <c r="WB181" s="35"/>
      <c r="WC181" s="35"/>
      <c r="WD181" s="35"/>
      <c r="WE181" s="35"/>
      <c r="WF181" s="35"/>
      <c r="WG181" s="35"/>
      <c r="WH181" s="35"/>
      <c r="WI181" s="35"/>
      <c r="WJ181" s="35"/>
      <c r="WK181" s="35"/>
      <c r="WL181" s="35"/>
      <c r="WM181" s="35"/>
      <c r="WN181" s="35"/>
      <c r="WO181" s="35"/>
      <c r="WP181" s="35"/>
      <c r="WQ181" s="35"/>
      <c r="WR181" s="35"/>
      <c r="WS181" s="35"/>
      <c r="WT181" s="35"/>
      <c r="WU181" s="35"/>
      <c r="WV181" s="35"/>
      <c r="WW181" s="35"/>
      <c r="WX181" s="35"/>
      <c r="WY181" s="35"/>
      <c r="WZ181" s="35"/>
      <c r="XA181" s="35"/>
      <c r="XB181" s="35"/>
      <c r="XC181" s="35"/>
      <c r="XD181" s="35"/>
      <c r="XE181" s="35"/>
      <c r="XF181" s="35"/>
      <c r="XG181" s="35"/>
      <c r="XH181" s="35"/>
      <c r="XI181" s="35"/>
      <c r="XJ181" s="35"/>
      <c r="XK181" s="35"/>
      <c r="XL181" s="35"/>
      <c r="XM181" s="35"/>
      <c r="XN181" s="35"/>
      <c r="XO181" s="35"/>
      <c r="XP181" s="35"/>
      <c r="XQ181" s="35"/>
      <c r="XR181" s="35"/>
      <c r="XS181" s="35"/>
      <c r="XT181" s="35"/>
      <c r="XU181" s="35"/>
      <c r="XV181" s="35"/>
      <c r="XW181" s="35"/>
      <c r="XX181" s="35"/>
      <c r="XY181" s="35"/>
      <c r="XZ181" s="35"/>
      <c r="YA181" s="35"/>
      <c r="YB181" s="35"/>
      <c r="YC181" s="35"/>
      <c r="YD181" s="35"/>
      <c r="YE181" s="35"/>
      <c r="YF181" s="35"/>
      <c r="YG181" s="35"/>
      <c r="YH181" s="35"/>
      <c r="YI181" s="35"/>
      <c r="YJ181" s="35"/>
      <c r="YK181" s="35"/>
      <c r="YL181" s="35"/>
      <c r="YM181" s="35"/>
      <c r="YN181" s="35"/>
      <c r="YO181" s="35"/>
      <c r="YP181" s="35"/>
      <c r="YQ181" s="35"/>
      <c r="YR181" s="35"/>
      <c r="YS181" s="35"/>
      <c r="YT181" s="35"/>
      <c r="YU181" s="35"/>
      <c r="YV181" s="35"/>
      <c r="YW181" s="35"/>
      <c r="YX181" s="35"/>
      <c r="YY181" s="35"/>
      <c r="YZ181" s="35"/>
      <c r="ZA181" s="35"/>
      <c r="ZB181" s="35">
        <v>1</v>
      </c>
      <c r="ZC181" s="35"/>
      <c r="ZD181" s="35"/>
      <c r="ZE181" s="35"/>
      <c r="ZF181" s="35"/>
      <c r="ZG181" s="35"/>
      <c r="ZH181" s="35"/>
      <c r="ZI181" s="35">
        <v>1</v>
      </c>
      <c r="ZJ181" s="35"/>
      <c r="ZK181" s="35"/>
      <c r="ZL181" s="35"/>
      <c r="ZM181" s="35"/>
      <c r="ZN181" s="35"/>
      <c r="ZO181" s="35"/>
      <c r="ZP181" s="35"/>
      <c r="ZQ181" s="35"/>
      <c r="ZR181" s="35"/>
      <c r="ZS181" s="35"/>
      <c r="ZT181" s="35"/>
      <c r="ZU181" s="35"/>
      <c r="ZV181" s="35"/>
      <c r="ZW181" s="35"/>
      <c r="ZX181" s="35"/>
      <c r="ZY181" s="35"/>
      <c r="ZZ181" s="35"/>
      <c r="AAA181" s="35"/>
      <c r="AAB181" s="35"/>
      <c r="AAC181" s="35"/>
      <c r="AAD181" s="35"/>
      <c r="AAE181" s="35"/>
      <c r="AAF181" s="35"/>
      <c r="AAG181" s="35"/>
      <c r="AAH181" s="35"/>
      <c r="AAI181" s="35"/>
      <c r="AAJ181" s="35"/>
      <c r="AAK181" s="35"/>
      <c r="AAL181" s="35"/>
      <c r="AAM181" s="35"/>
      <c r="AAN181" s="35"/>
      <c r="AAO181" s="35"/>
      <c r="AAP181" s="35"/>
      <c r="AAQ181" s="35"/>
      <c r="AAR181" s="35"/>
      <c r="AAS181" s="35"/>
      <c r="AAT181" s="35"/>
      <c r="AAU181" s="35"/>
      <c r="AAV181" s="35"/>
      <c r="AAW181" s="35"/>
      <c r="AAX181" s="35"/>
      <c r="AAY181" s="35"/>
      <c r="AAZ181" s="35"/>
      <c r="ABA181" s="35"/>
      <c r="ABB181" s="35"/>
      <c r="ABC181" s="35"/>
      <c r="ABD181" s="35"/>
      <c r="ABE181" s="35"/>
      <c r="ABF181" s="35"/>
      <c r="ABG181" s="35"/>
      <c r="ABH181" s="35"/>
      <c r="ABI181" s="35"/>
      <c r="ABJ181" s="35"/>
      <c r="ABK181" s="35"/>
      <c r="ABL181" s="35"/>
      <c r="ABM181" s="35"/>
      <c r="ABN181" s="35"/>
      <c r="ABO181" s="35"/>
      <c r="ABP181" s="35"/>
      <c r="ABQ181" s="35"/>
      <c r="ABR181" s="35"/>
      <c r="ABS181" s="35"/>
      <c r="ABT181" s="35"/>
      <c r="ABU181" s="35">
        <v>10</v>
      </c>
      <c r="ABV181" s="35"/>
      <c r="ABW181" s="35"/>
      <c r="ABX181" s="35"/>
      <c r="ABY181" s="35"/>
      <c r="ABZ181" s="35"/>
      <c r="ACA181" s="35"/>
      <c r="ACB181" s="35"/>
      <c r="ACC181" s="35"/>
      <c r="ACD181" s="35"/>
      <c r="ACE181" s="35"/>
      <c r="ACF181" s="35"/>
      <c r="ACG181" s="35"/>
      <c r="ACH181" s="35"/>
      <c r="ACI181" s="35"/>
      <c r="ACJ181" s="35"/>
      <c r="ACK181" s="35"/>
      <c r="ACL181" s="35"/>
      <c r="ACM181" s="35"/>
      <c r="ACN181" s="35"/>
      <c r="ACO181" s="35"/>
      <c r="ACP181" s="35"/>
      <c r="ACQ181" s="35"/>
      <c r="ACR181" s="35"/>
      <c r="ACS181" s="35"/>
      <c r="ACT181" s="35"/>
      <c r="ACU181" s="35"/>
      <c r="ACV181" s="35"/>
      <c r="ACW181" s="35"/>
      <c r="ACX181" s="35"/>
      <c r="ACY181" s="35"/>
      <c r="ACZ181" s="35"/>
      <c r="ADA181" s="35"/>
      <c r="ADB181" s="35"/>
      <c r="ADC181" s="35"/>
      <c r="ADD181" s="35"/>
      <c r="ADE181" s="35"/>
      <c r="ADF181" s="35"/>
      <c r="ADG181" s="35"/>
      <c r="ADH181" s="35"/>
      <c r="ADI181" s="35"/>
      <c r="ADJ181" s="35"/>
      <c r="ADK181" s="35"/>
      <c r="ADL181" s="35"/>
      <c r="ADM181" s="35"/>
      <c r="ADN181" s="35"/>
      <c r="ADO181" s="35"/>
      <c r="ADP181" s="35"/>
      <c r="ADQ181" s="35"/>
      <c r="ADR181" s="35"/>
      <c r="ADS181" s="35"/>
      <c r="ADT181" s="35"/>
      <c r="ADU181" s="35"/>
      <c r="ADV181" s="35"/>
      <c r="ADW181" s="35"/>
      <c r="ADX181" s="35"/>
      <c r="ADY181" s="26">
        <f t="shared" si="7"/>
        <v>0</v>
      </c>
      <c r="ADZ181" s="5"/>
    </row>
    <row r="182" spans="1:806" s="33" customFormat="1" x14ac:dyDescent="0.2">
      <c r="A182" s="38" t="s">
        <v>294</v>
      </c>
      <c r="B182" s="65">
        <f t="shared" si="6"/>
        <v>0</v>
      </c>
      <c r="C182" s="57">
        <v>1</v>
      </c>
      <c r="D182" s="59">
        <v>44697</v>
      </c>
      <c r="E182" s="67">
        <v>49.8</v>
      </c>
      <c r="F182" s="67">
        <f t="shared" si="5"/>
        <v>0</v>
      </c>
      <c r="G182" s="6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15"/>
      <c r="BF182" s="15"/>
      <c r="BG182" s="136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  <c r="BV182" s="35"/>
      <c r="BW182" s="35"/>
      <c r="BX182" s="35"/>
      <c r="BY182" s="35"/>
      <c r="BZ182" s="35"/>
      <c r="CA182" s="35"/>
      <c r="CB182" s="35"/>
      <c r="CC182" s="35"/>
      <c r="CD182" s="35"/>
      <c r="CE182" s="35"/>
      <c r="CF182" s="35"/>
      <c r="CG182" s="35"/>
      <c r="CH182" s="35"/>
      <c r="CI182" s="35"/>
      <c r="CJ182" s="35"/>
      <c r="CK182" s="35"/>
      <c r="CL182" s="35"/>
      <c r="CM182" s="35"/>
      <c r="CN182" s="35"/>
      <c r="CO182" s="35"/>
      <c r="CP182" s="35"/>
      <c r="CQ182" s="35"/>
      <c r="CR182" s="35"/>
      <c r="CS182" s="35"/>
      <c r="CT182" s="35"/>
      <c r="CU182" s="35"/>
      <c r="CV182" s="35"/>
      <c r="CW182" s="35"/>
      <c r="CX182" s="35"/>
      <c r="CY182" s="35"/>
      <c r="CZ182" s="35"/>
      <c r="DA182" s="35"/>
      <c r="DB182" s="35"/>
      <c r="DC182" s="35"/>
      <c r="DD182" s="35"/>
      <c r="DE182" s="35"/>
      <c r="DF182" s="35"/>
      <c r="DG182" s="35"/>
      <c r="DH182" s="35"/>
      <c r="DI182" s="35"/>
      <c r="DJ182" s="35"/>
      <c r="DK182" s="35"/>
      <c r="DL182" s="35"/>
      <c r="DM182" s="35"/>
      <c r="DN182" s="35"/>
      <c r="DO182" s="35"/>
      <c r="DP182" s="35"/>
      <c r="DQ182" s="35"/>
      <c r="DR182" s="35"/>
      <c r="DS182" s="35"/>
      <c r="DT182" s="35"/>
      <c r="DU182" s="35"/>
      <c r="DV182" s="35"/>
      <c r="DW182" s="35"/>
      <c r="DX182" s="35"/>
      <c r="DY182" s="35"/>
      <c r="DZ182" s="35"/>
      <c r="EA182" s="35"/>
      <c r="EB182" s="35"/>
      <c r="EC182" s="35"/>
      <c r="ED182" s="35"/>
      <c r="EE182" s="35"/>
      <c r="EF182" s="35"/>
      <c r="EG182" s="35"/>
      <c r="EH182" s="35"/>
      <c r="EI182" s="35"/>
      <c r="EJ182" s="35"/>
      <c r="EK182" s="35"/>
      <c r="EL182" s="35"/>
      <c r="EM182" s="35"/>
      <c r="EN182" s="35"/>
      <c r="EO182" s="35"/>
      <c r="EP182" s="35"/>
      <c r="EQ182" s="35"/>
      <c r="ER182" s="35"/>
      <c r="ES182" s="35"/>
      <c r="ET182" s="35"/>
      <c r="EU182" s="35"/>
      <c r="EV182" s="35"/>
      <c r="EW182" s="35"/>
      <c r="EX182" s="35"/>
      <c r="EY182" s="35"/>
      <c r="EZ182" s="35"/>
      <c r="FA182" s="35"/>
      <c r="FB182" s="35"/>
      <c r="FC182" s="35"/>
      <c r="FD182" s="35"/>
      <c r="FE182" s="35"/>
      <c r="FF182" s="35"/>
      <c r="FG182" s="35"/>
      <c r="FH182" s="35"/>
      <c r="FI182" s="35"/>
      <c r="FJ182" s="35"/>
      <c r="FK182" s="35"/>
      <c r="FL182" s="35"/>
      <c r="FM182" s="35"/>
      <c r="FN182" s="35"/>
      <c r="FO182" s="35"/>
      <c r="FP182" s="35"/>
      <c r="FQ182" s="35"/>
      <c r="FR182" s="35"/>
      <c r="FS182" s="35"/>
      <c r="FT182" s="35"/>
      <c r="FU182" s="35"/>
      <c r="FV182" s="35"/>
      <c r="FW182" s="35"/>
      <c r="FX182" s="35"/>
      <c r="FY182" s="35"/>
      <c r="FZ182" s="35"/>
      <c r="GA182" s="35"/>
      <c r="GB182" s="35"/>
      <c r="GC182" s="35"/>
      <c r="GD182" s="35"/>
      <c r="GE182" s="35"/>
      <c r="GF182" s="35"/>
      <c r="GG182" s="35"/>
      <c r="GH182" s="35"/>
      <c r="GI182" s="35"/>
      <c r="GJ182" s="35"/>
      <c r="GK182" s="35"/>
      <c r="GL182" s="35"/>
      <c r="GM182" s="35"/>
      <c r="GN182" s="35"/>
      <c r="GO182" s="35"/>
      <c r="GP182" s="35"/>
      <c r="GQ182" s="35"/>
      <c r="GR182" s="35"/>
      <c r="GS182" s="35"/>
      <c r="GT182" s="35"/>
      <c r="GU182" s="35"/>
      <c r="GV182" s="35"/>
      <c r="GW182" s="35"/>
      <c r="GX182" s="35"/>
      <c r="GY182" s="35"/>
      <c r="GZ182" s="35"/>
      <c r="HA182" s="35"/>
      <c r="HB182" s="35"/>
      <c r="HC182" s="35"/>
      <c r="HD182" s="35"/>
      <c r="HE182" s="35"/>
      <c r="HF182" s="35"/>
      <c r="HG182" s="35"/>
      <c r="HH182" s="35"/>
      <c r="HI182" s="35"/>
      <c r="HJ182" s="35"/>
      <c r="HK182" s="35"/>
      <c r="HL182" s="35"/>
      <c r="HM182" s="35"/>
      <c r="HN182" s="35"/>
      <c r="HO182" s="35"/>
      <c r="HP182" s="35"/>
      <c r="HQ182" s="35"/>
      <c r="HR182" s="35"/>
      <c r="HS182" s="35"/>
      <c r="HT182" s="35"/>
      <c r="HU182" s="35"/>
      <c r="HV182" s="35"/>
      <c r="HW182" s="35"/>
      <c r="HX182" s="35"/>
      <c r="HY182" s="35"/>
      <c r="HZ182" s="35"/>
      <c r="IA182" s="35"/>
      <c r="IB182" s="35"/>
      <c r="IC182" s="35"/>
      <c r="ID182" s="35"/>
      <c r="IE182" s="35"/>
      <c r="IF182" s="35"/>
      <c r="IG182" s="35"/>
      <c r="IH182" s="35"/>
      <c r="II182" s="35"/>
      <c r="IJ182" s="35"/>
      <c r="IK182" s="35"/>
      <c r="IL182" s="35"/>
      <c r="IM182" s="35"/>
      <c r="IN182" s="35"/>
      <c r="IO182" s="35"/>
      <c r="IP182" s="35"/>
      <c r="IQ182" s="35"/>
      <c r="IR182" s="35"/>
      <c r="IS182" s="35"/>
      <c r="IT182" s="35"/>
      <c r="IU182" s="35"/>
      <c r="IV182" s="35"/>
      <c r="IW182" s="35"/>
      <c r="IX182" s="35"/>
      <c r="IY182" s="35"/>
      <c r="IZ182" s="35"/>
      <c r="JA182" s="35"/>
      <c r="JB182" s="35"/>
      <c r="JC182" s="35"/>
      <c r="JD182" s="35"/>
      <c r="JE182" s="35"/>
      <c r="JF182" s="35"/>
      <c r="JG182" s="35"/>
      <c r="JH182" s="35"/>
      <c r="JI182" s="35"/>
      <c r="JJ182" s="35"/>
      <c r="JK182" s="35"/>
      <c r="JL182" s="35"/>
      <c r="JM182" s="35"/>
      <c r="JN182" s="35"/>
      <c r="JO182" s="35"/>
      <c r="JP182" s="35"/>
      <c r="JQ182" s="35"/>
      <c r="JR182" s="35"/>
      <c r="JS182" s="35"/>
      <c r="JT182" s="35"/>
      <c r="JU182" s="35"/>
      <c r="JV182" s="35"/>
      <c r="JW182" s="35"/>
      <c r="JX182" s="35"/>
      <c r="JY182" s="35"/>
      <c r="JZ182" s="35"/>
      <c r="KA182" s="35"/>
      <c r="KB182" s="35">
        <v>1</v>
      </c>
      <c r="KC182" s="35"/>
      <c r="KD182" s="35"/>
      <c r="KE182" s="35"/>
      <c r="KF182" s="35"/>
      <c r="KG182" s="35"/>
      <c r="KH182" s="35"/>
      <c r="KI182" s="35"/>
      <c r="KJ182" s="35"/>
      <c r="KK182" s="35"/>
      <c r="KL182" s="35"/>
      <c r="KM182" s="35"/>
      <c r="KN182" s="35"/>
      <c r="KO182" s="35"/>
      <c r="KP182" s="35"/>
      <c r="KQ182" s="35"/>
      <c r="KR182" s="35"/>
      <c r="KS182" s="35"/>
      <c r="KT182" s="35"/>
      <c r="KU182" s="35"/>
      <c r="KV182" s="35"/>
      <c r="KW182" s="35"/>
      <c r="KX182" s="35"/>
      <c r="KY182" s="35"/>
      <c r="KZ182" s="35"/>
      <c r="LA182" s="35"/>
      <c r="LB182" s="35"/>
      <c r="LC182" s="35"/>
      <c r="LD182" s="35"/>
      <c r="LE182" s="35"/>
      <c r="LF182" s="35"/>
      <c r="LG182" s="35"/>
      <c r="LH182" s="35"/>
      <c r="LI182" s="35"/>
      <c r="LJ182" s="35"/>
      <c r="LK182" s="35"/>
      <c r="LL182" s="35"/>
      <c r="LM182" s="35"/>
      <c r="LN182" s="35"/>
      <c r="LO182" s="35"/>
      <c r="LP182" s="35"/>
      <c r="LQ182" s="35"/>
      <c r="LR182" s="35"/>
      <c r="LS182" s="35"/>
      <c r="LT182" s="35"/>
      <c r="LU182" s="35"/>
      <c r="LV182" s="35"/>
      <c r="LW182" s="35"/>
      <c r="LX182" s="35"/>
      <c r="LY182" s="35"/>
      <c r="LZ182" s="35"/>
      <c r="MA182" s="35"/>
      <c r="MB182" s="35"/>
      <c r="MC182" s="35"/>
      <c r="MD182" s="35"/>
      <c r="ME182" s="35"/>
      <c r="MF182" s="35"/>
      <c r="MG182" s="35"/>
      <c r="MH182" s="35"/>
      <c r="MI182" s="35"/>
      <c r="MJ182" s="35"/>
      <c r="MK182" s="35"/>
      <c r="ML182" s="35"/>
      <c r="MM182" s="35"/>
      <c r="MN182" s="35"/>
      <c r="MO182" s="35"/>
      <c r="MP182" s="35"/>
      <c r="MQ182" s="35"/>
      <c r="MR182" s="35"/>
      <c r="MS182" s="35"/>
      <c r="MT182" s="35"/>
      <c r="MU182" s="35"/>
      <c r="MV182" s="35"/>
      <c r="MW182" s="35"/>
      <c r="MX182" s="35"/>
      <c r="MY182" s="35"/>
      <c r="MZ182" s="35"/>
      <c r="NA182" s="35"/>
      <c r="NB182" s="35"/>
      <c r="NC182" s="35"/>
      <c r="ND182" s="35"/>
      <c r="NE182" s="35"/>
      <c r="NF182" s="35"/>
      <c r="NG182" s="35"/>
      <c r="NH182" s="35"/>
      <c r="NI182" s="35"/>
      <c r="NJ182" s="35"/>
      <c r="NK182" s="35"/>
      <c r="NL182" s="35"/>
      <c r="NM182" s="35"/>
      <c r="NN182" s="35"/>
      <c r="NO182" s="35"/>
      <c r="NP182" s="35"/>
      <c r="NQ182" s="35"/>
      <c r="NR182" s="35"/>
      <c r="NS182" s="35"/>
      <c r="NT182" s="35"/>
      <c r="NU182" s="35"/>
      <c r="NV182" s="35"/>
      <c r="NW182" s="35"/>
      <c r="NX182" s="35"/>
      <c r="NY182" s="35"/>
      <c r="NZ182" s="35"/>
      <c r="OA182" s="35"/>
      <c r="OB182" s="35"/>
      <c r="OC182" s="35"/>
      <c r="OD182" s="35"/>
      <c r="OE182" s="35"/>
      <c r="OF182" s="35"/>
      <c r="OG182" s="35"/>
      <c r="OH182" s="35"/>
      <c r="OI182" s="35"/>
      <c r="OJ182" s="35"/>
      <c r="OK182" s="35"/>
      <c r="OL182" s="35"/>
      <c r="OM182" s="35"/>
      <c r="ON182" s="35"/>
      <c r="OO182" s="35"/>
      <c r="OP182" s="35"/>
      <c r="OQ182" s="35"/>
      <c r="OR182" s="35"/>
      <c r="OS182" s="35"/>
      <c r="OT182" s="35"/>
      <c r="OU182" s="35"/>
      <c r="OV182" s="35"/>
      <c r="OW182" s="35"/>
      <c r="OX182" s="35"/>
      <c r="OY182" s="35"/>
      <c r="OZ182" s="35"/>
      <c r="PA182" s="35"/>
      <c r="PB182" s="35"/>
      <c r="PC182" s="35"/>
      <c r="PD182" s="35"/>
      <c r="PE182" s="35"/>
      <c r="PF182" s="35"/>
      <c r="PG182" s="35"/>
      <c r="PH182" s="35"/>
      <c r="PI182" s="35"/>
      <c r="PJ182" s="35"/>
      <c r="PK182" s="35"/>
      <c r="PL182" s="35"/>
      <c r="PM182" s="35"/>
      <c r="PN182" s="35"/>
      <c r="PO182" s="35"/>
      <c r="PP182" s="35"/>
      <c r="PQ182" s="35"/>
      <c r="PR182" s="35"/>
      <c r="PS182" s="35"/>
      <c r="PT182" s="35"/>
      <c r="PU182" s="35"/>
      <c r="PV182" s="35"/>
      <c r="PW182" s="35"/>
      <c r="PX182" s="35"/>
      <c r="PY182" s="35"/>
      <c r="PZ182" s="35"/>
      <c r="QA182" s="35"/>
      <c r="QB182" s="35"/>
      <c r="QC182" s="35"/>
      <c r="QD182" s="35"/>
      <c r="QE182" s="35"/>
      <c r="QF182" s="35"/>
      <c r="QG182" s="35"/>
      <c r="QH182" s="35"/>
      <c r="QI182" s="35"/>
      <c r="QJ182" s="35"/>
      <c r="QK182" s="35"/>
      <c r="QL182" s="35"/>
      <c r="QM182" s="35"/>
      <c r="QN182" s="35"/>
      <c r="QO182" s="35"/>
      <c r="QP182" s="35"/>
      <c r="QQ182" s="35"/>
      <c r="QR182" s="35"/>
      <c r="QS182" s="35"/>
      <c r="QT182" s="35"/>
      <c r="QU182" s="35"/>
      <c r="QV182" s="35"/>
      <c r="QW182" s="35"/>
      <c r="QX182" s="35"/>
      <c r="QY182" s="35"/>
      <c r="QZ182" s="35"/>
      <c r="RA182" s="35"/>
      <c r="RB182" s="35"/>
      <c r="RC182" s="35"/>
      <c r="RD182" s="35"/>
      <c r="RE182" s="35"/>
      <c r="RF182" s="35"/>
      <c r="RG182" s="35"/>
      <c r="RH182" s="35"/>
      <c r="RI182" s="35"/>
      <c r="RJ182" s="35"/>
      <c r="RK182" s="35"/>
      <c r="RL182" s="35"/>
      <c r="RM182" s="35"/>
      <c r="RN182" s="35"/>
      <c r="RO182" s="35"/>
      <c r="RP182" s="35"/>
      <c r="RQ182" s="35"/>
      <c r="RR182" s="35"/>
      <c r="RS182" s="35"/>
      <c r="RT182" s="35"/>
      <c r="RU182" s="35"/>
      <c r="RV182" s="35"/>
      <c r="RW182" s="35"/>
      <c r="RX182" s="35"/>
      <c r="RY182" s="35"/>
      <c r="RZ182" s="35"/>
      <c r="SA182" s="35"/>
      <c r="SB182" s="35"/>
      <c r="SC182" s="35"/>
      <c r="SD182" s="35"/>
      <c r="SE182" s="35"/>
      <c r="SF182" s="35"/>
      <c r="SG182" s="35"/>
      <c r="SH182" s="35"/>
      <c r="SI182" s="35"/>
      <c r="SJ182" s="35"/>
      <c r="SK182" s="35"/>
      <c r="SL182" s="35"/>
      <c r="SM182" s="35"/>
      <c r="SN182" s="35"/>
      <c r="SO182" s="35"/>
      <c r="SP182" s="35"/>
      <c r="SQ182" s="35"/>
      <c r="SR182" s="35"/>
      <c r="SS182" s="35"/>
      <c r="ST182" s="35"/>
      <c r="SU182" s="35"/>
      <c r="SV182" s="35"/>
      <c r="SW182" s="35"/>
      <c r="SX182" s="35"/>
      <c r="SY182" s="35"/>
      <c r="SZ182" s="35"/>
      <c r="TA182" s="35"/>
      <c r="TB182" s="35"/>
      <c r="TC182" s="35"/>
      <c r="TD182" s="35"/>
      <c r="TE182" s="35"/>
      <c r="TF182" s="35"/>
      <c r="TG182" s="35"/>
      <c r="TH182" s="35"/>
      <c r="TI182" s="35"/>
      <c r="TJ182" s="35"/>
      <c r="TK182" s="35"/>
      <c r="TL182" s="35"/>
      <c r="TM182" s="35"/>
      <c r="TN182" s="35"/>
      <c r="TO182" s="35"/>
      <c r="TP182" s="35"/>
      <c r="TQ182" s="35"/>
      <c r="TR182" s="35"/>
      <c r="TS182" s="35"/>
      <c r="TT182" s="35"/>
      <c r="TU182" s="35"/>
      <c r="TV182" s="35"/>
      <c r="TW182" s="35"/>
      <c r="TX182" s="35"/>
      <c r="TY182" s="35"/>
      <c r="TZ182" s="35"/>
      <c r="UA182" s="35"/>
      <c r="UB182" s="35"/>
      <c r="UC182" s="35"/>
      <c r="UD182" s="35"/>
      <c r="UE182" s="35"/>
      <c r="UF182" s="35"/>
      <c r="UG182" s="35"/>
      <c r="UH182" s="35"/>
      <c r="UI182" s="35"/>
      <c r="UJ182" s="35"/>
      <c r="UK182" s="35"/>
      <c r="UL182" s="35"/>
      <c r="UM182" s="35"/>
      <c r="UN182" s="35"/>
      <c r="UO182" s="35"/>
      <c r="UP182" s="35"/>
      <c r="UQ182" s="35"/>
      <c r="UR182" s="35"/>
      <c r="US182" s="35"/>
      <c r="UT182" s="35"/>
      <c r="UU182" s="35"/>
      <c r="UV182" s="35"/>
      <c r="UW182" s="35"/>
      <c r="UX182" s="35"/>
      <c r="UY182" s="35"/>
      <c r="UZ182" s="35"/>
      <c r="VA182" s="35"/>
      <c r="VB182" s="35"/>
      <c r="VC182" s="35"/>
      <c r="VD182" s="35"/>
      <c r="VE182" s="35"/>
      <c r="VF182" s="35"/>
      <c r="VG182" s="35"/>
      <c r="VH182" s="35"/>
      <c r="VI182" s="35"/>
      <c r="VJ182" s="35"/>
      <c r="VK182" s="35"/>
      <c r="VL182" s="35"/>
      <c r="VM182" s="35">
        <v>1</v>
      </c>
      <c r="VN182" s="35"/>
      <c r="VO182" s="35"/>
      <c r="VP182" s="35"/>
      <c r="VQ182" s="35"/>
      <c r="VR182" s="35"/>
      <c r="VS182" s="35"/>
      <c r="VT182" s="35"/>
      <c r="VU182" s="35"/>
      <c r="VV182" s="35"/>
      <c r="VW182" s="35"/>
      <c r="VX182" s="35"/>
      <c r="VY182" s="35"/>
      <c r="VZ182" s="35"/>
      <c r="WA182" s="35"/>
      <c r="WB182" s="35"/>
      <c r="WC182" s="35"/>
      <c r="WD182" s="35"/>
      <c r="WE182" s="35"/>
      <c r="WF182" s="35"/>
      <c r="WG182" s="35"/>
      <c r="WH182" s="35"/>
      <c r="WI182" s="35"/>
      <c r="WJ182" s="35"/>
      <c r="WK182" s="35"/>
      <c r="WL182" s="35"/>
      <c r="WM182" s="35"/>
      <c r="WN182" s="35"/>
      <c r="WO182" s="35"/>
      <c r="WP182" s="35"/>
      <c r="WQ182" s="35"/>
      <c r="WR182" s="35"/>
      <c r="WS182" s="35"/>
      <c r="WT182" s="35"/>
      <c r="WU182" s="35"/>
      <c r="WV182" s="35"/>
      <c r="WW182" s="35"/>
      <c r="WX182" s="35"/>
      <c r="WY182" s="35"/>
      <c r="WZ182" s="35"/>
      <c r="XA182" s="35"/>
      <c r="XB182" s="35"/>
      <c r="XC182" s="35"/>
      <c r="XD182" s="35"/>
      <c r="XE182" s="35"/>
      <c r="XF182" s="35"/>
      <c r="XG182" s="35"/>
      <c r="XH182" s="35"/>
      <c r="XI182" s="35"/>
      <c r="XJ182" s="35"/>
      <c r="XK182" s="35"/>
      <c r="XL182" s="35"/>
      <c r="XM182" s="35"/>
      <c r="XN182" s="35"/>
      <c r="XO182" s="35"/>
      <c r="XP182" s="35"/>
      <c r="XQ182" s="35"/>
      <c r="XR182" s="35"/>
      <c r="XS182" s="35"/>
      <c r="XT182" s="35"/>
      <c r="XU182" s="35"/>
      <c r="XV182" s="35"/>
      <c r="XW182" s="35"/>
      <c r="XX182" s="35"/>
      <c r="XY182" s="35"/>
      <c r="XZ182" s="35"/>
      <c r="YA182" s="35"/>
      <c r="YB182" s="35"/>
      <c r="YC182" s="35"/>
      <c r="YD182" s="35"/>
      <c r="YE182" s="35"/>
      <c r="YF182" s="35"/>
      <c r="YG182" s="35"/>
      <c r="YH182" s="35"/>
      <c r="YI182" s="35"/>
      <c r="YJ182" s="35"/>
      <c r="YK182" s="35"/>
      <c r="YL182" s="35"/>
      <c r="YM182" s="35"/>
      <c r="YN182" s="35"/>
      <c r="YO182" s="35"/>
      <c r="YP182" s="35"/>
      <c r="YQ182" s="35"/>
      <c r="YR182" s="35"/>
      <c r="YS182" s="35"/>
      <c r="YT182" s="35"/>
      <c r="YU182" s="35"/>
      <c r="YV182" s="35"/>
      <c r="YW182" s="35"/>
      <c r="YX182" s="35"/>
      <c r="YY182" s="35"/>
      <c r="YZ182" s="35"/>
      <c r="ZA182" s="35"/>
      <c r="ZB182" s="35"/>
      <c r="ZC182" s="35"/>
      <c r="ZD182" s="35"/>
      <c r="ZE182" s="35"/>
      <c r="ZF182" s="35"/>
      <c r="ZG182" s="35"/>
      <c r="ZH182" s="35"/>
      <c r="ZI182" s="35"/>
      <c r="ZJ182" s="35"/>
      <c r="ZK182" s="35"/>
      <c r="ZL182" s="35"/>
      <c r="ZM182" s="35"/>
      <c r="ZN182" s="35"/>
      <c r="ZO182" s="35"/>
      <c r="ZP182" s="35"/>
      <c r="ZQ182" s="35"/>
      <c r="ZR182" s="35"/>
      <c r="ZS182" s="35"/>
      <c r="ZT182" s="35"/>
      <c r="ZU182" s="35"/>
      <c r="ZV182" s="35"/>
      <c r="ZW182" s="35"/>
      <c r="ZX182" s="35"/>
      <c r="ZY182" s="35"/>
      <c r="ZZ182" s="35"/>
      <c r="AAA182" s="35"/>
      <c r="AAB182" s="35"/>
      <c r="AAC182" s="35"/>
      <c r="AAD182" s="35"/>
      <c r="AAE182" s="35"/>
      <c r="AAF182" s="35"/>
      <c r="AAG182" s="35"/>
      <c r="AAH182" s="35"/>
      <c r="AAI182" s="35"/>
      <c r="AAJ182" s="35"/>
      <c r="AAK182" s="35"/>
      <c r="AAL182" s="35"/>
      <c r="AAM182" s="35"/>
      <c r="AAN182" s="35"/>
      <c r="AAO182" s="35"/>
      <c r="AAP182" s="35"/>
      <c r="AAQ182" s="35"/>
      <c r="AAR182" s="35"/>
      <c r="AAS182" s="35"/>
      <c r="AAT182" s="35"/>
      <c r="AAU182" s="35"/>
      <c r="AAV182" s="35"/>
      <c r="AAW182" s="35"/>
      <c r="AAX182" s="35"/>
      <c r="AAY182" s="35"/>
      <c r="AAZ182" s="35"/>
      <c r="ABA182" s="35"/>
      <c r="ABB182" s="35"/>
      <c r="ABC182" s="35"/>
      <c r="ABD182" s="35"/>
      <c r="ABE182" s="35"/>
      <c r="ABF182" s="35"/>
      <c r="ABG182" s="35"/>
      <c r="ABH182" s="35"/>
      <c r="ABI182" s="35"/>
      <c r="ABJ182" s="35"/>
      <c r="ABK182" s="35"/>
      <c r="ABL182" s="35"/>
      <c r="ABM182" s="35"/>
      <c r="ABN182" s="35"/>
      <c r="ABO182" s="35"/>
      <c r="ABP182" s="35"/>
      <c r="ABQ182" s="35"/>
      <c r="ABR182" s="35"/>
      <c r="ABS182" s="35"/>
      <c r="ABT182" s="35"/>
      <c r="ABU182" s="35"/>
      <c r="ABV182" s="35"/>
      <c r="ABW182" s="35"/>
      <c r="ABX182" s="35"/>
      <c r="ABY182" s="35"/>
      <c r="ABZ182" s="35"/>
      <c r="ACA182" s="35"/>
      <c r="ACB182" s="35"/>
      <c r="ACC182" s="35"/>
      <c r="ACD182" s="35"/>
      <c r="ACE182" s="35"/>
      <c r="ACF182" s="35"/>
      <c r="ACG182" s="35"/>
      <c r="ACH182" s="35"/>
      <c r="ACI182" s="35"/>
      <c r="ACJ182" s="35"/>
      <c r="ACK182" s="35"/>
      <c r="ACL182" s="35"/>
      <c r="ACM182" s="35"/>
      <c r="ACN182" s="35"/>
      <c r="ACO182" s="35"/>
      <c r="ACP182" s="35"/>
      <c r="ACQ182" s="35"/>
      <c r="ACR182" s="35"/>
      <c r="ACS182" s="35"/>
      <c r="ACT182" s="35"/>
      <c r="ACU182" s="35"/>
      <c r="ACV182" s="35"/>
      <c r="ACW182" s="35"/>
      <c r="ACX182" s="35"/>
      <c r="ACY182" s="35"/>
      <c r="ACZ182" s="35"/>
      <c r="ADA182" s="35"/>
      <c r="ADB182" s="35"/>
      <c r="ADC182" s="35"/>
      <c r="ADD182" s="35"/>
      <c r="ADE182" s="35"/>
      <c r="ADF182" s="35"/>
      <c r="ADG182" s="35"/>
      <c r="ADH182" s="35"/>
      <c r="ADI182" s="35"/>
      <c r="ADJ182" s="35"/>
      <c r="ADK182" s="35"/>
      <c r="ADL182" s="35"/>
      <c r="ADM182" s="35"/>
      <c r="ADN182" s="35"/>
      <c r="ADO182" s="35"/>
      <c r="ADP182" s="35"/>
      <c r="ADQ182" s="35"/>
      <c r="ADR182" s="35"/>
      <c r="ADS182" s="35"/>
      <c r="ADT182" s="35"/>
      <c r="ADU182" s="35"/>
      <c r="ADV182" s="35"/>
      <c r="ADW182" s="35"/>
      <c r="ADX182" s="35"/>
      <c r="ADY182" s="26">
        <f t="shared" si="7"/>
        <v>0</v>
      </c>
      <c r="ADZ182" s="5"/>
    </row>
    <row r="183" spans="1:806" s="33" customFormat="1" x14ac:dyDescent="0.2">
      <c r="A183" s="38" t="s">
        <v>191</v>
      </c>
      <c r="B183" s="65">
        <f t="shared" si="6"/>
        <v>0</v>
      </c>
      <c r="C183" s="57">
        <v>10</v>
      </c>
      <c r="D183" s="59">
        <v>44809</v>
      </c>
      <c r="E183" s="67">
        <v>46.29</v>
      </c>
      <c r="F183" s="67">
        <f t="shared" si="5"/>
        <v>0</v>
      </c>
      <c r="G183" s="6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15"/>
      <c r="BF183" s="15"/>
      <c r="BG183" s="136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  <c r="BV183" s="35"/>
      <c r="BW183" s="35"/>
      <c r="BX183" s="35"/>
      <c r="BY183" s="35"/>
      <c r="BZ183" s="35"/>
      <c r="CA183" s="35"/>
      <c r="CB183" s="35"/>
      <c r="CC183" s="35"/>
      <c r="CD183" s="35"/>
      <c r="CE183" s="35"/>
      <c r="CF183" s="35"/>
      <c r="CG183" s="35"/>
      <c r="CH183" s="35"/>
      <c r="CI183" s="35"/>
      <c r="CJ183" s="35"/>
      <c r="CK183" s="35"/>
      <c r="CL183" s="35"/>
      <c r="CM183" s="35"/>
      <c r="CN183" s="35"/>
      <c r="CO183" s="35"/>
      <c r="CP183" s="35"/>
      <c r="CQ183" s="35"/>
      <c r="CR183" s="35"/>
      <c r="CS183" s="35"/>
      <c r="CT183" s="35"/>
      <c r="CU183" s="35"/>
      <c r="CV183" s="35"/>
      <c r="CW183" s="35"/>
      <c r="CX183" s="35"/>
      <c r="CY183" s="35"/>
      <c r="CZ183" s="35"/>
      <c r="DA183" s="35"/>
      <c r="DB183" s="35"/>
      <c r="DC183" s="35"/>
      <c r="DD183" s="35"/>
      <c r="DE183" s="35"/>
      <c r="DF183" s="35"/>
      <c r="DG183" s="35"/>
      <c r="DH183" s="35"/>
      <c r="DI183" s="35"/>
      <c r="DJ183" s="35"/>
      <c r="DK183" s="35"/>
      <c r="DL183" s="35"/>
      <c r="DM183" s="35"/>
      <c r="DN183" s="35"/>
      <c r="DO183" s="35"/>
      <c r="DP183" s="35"/>
      <c r="DQ183" s="35"/>
      <c r="DR183" s="35"/>
      <c r="DS183" s="35"/>
      <c r="DT183" s="35"/>
      <c r="DU183" s="35"/>
      <c r="DV183" s="35"/>
      <c r="DW183" s="35"/>
      <c r="DX183" s="35"/>
      <c r="DY183" s="35"/>
      <c r="DZ183" s="35"/>
      <c r="EA183" s="35"/>
      <c r="EB183" s="35"/>
      <c r="EC183" s="35"/>
      <c r="ED183" s="35"/>
      <c r="EE183" s="35"/>
      <c r="EF183" s="35"/>
      <c r="EG183" s="35"/>
      <c r="EH183" s="35"/>
      <c r="EI183" s="35"/>
      <c r="EJ183" s="35"/>
      <c r="EK183" s="35"/>
      <c r="EL183" s="35"/>
      <c r="EM183" s="35"/>
      <c r="EN183" s="35"/>
      <c r="EO183" s="35"/>
      <c r="EP183" s="35"/>
      <c r="EQ183" s="35"/>
      <c r="ER183" s="35"/>
      <c r="ES183" s="35"/>
      <c r="ET183" s="35"/>
      <c r="EU183" s="35"/>
      <c r="EV183" s="35"/>
      <c r="EW183" s="35"/>
      <c r="EX183" s="35"/>
      <c r="EY183" s="35"/>
      <c r="EZ183" s="35"/>
      <c r="FA183" s="35"/>
      <c r="FB183" s="35"/>
      <c r="FC183" s="35"/>
      <c r="FD183" s="35"/>
      <c r="FE183" s="35"/>
      <c r="FF183" s="35"/>
      <c r="FG183" s="35"/>
      <c r="FH183" s="35"/>
      <c r="FI183" s="35"/>
      <c r="FJ183" s="35"/>
      <c r="FK183" s="35"/>
      <c r="FL183" s="35"/>
      <c r="FM183" s="35"/>
      <c r="FN183" s="35"/>
      <c r="FO183" s="35"/>
      <c r="FP183" s="35"/>
      <c r="FQ183" s="35"/>
      <c r="FR183" s="35"/>
      <c r="FS183" s="35"/>
      <c r="FT183" s="35"/>
      <c r="FU183" s="35"/>
      <c r="FV183" s="35"/>
      <c r="FW183" s="35"/>
      <c r="FX183" s="35"/>
      <c r="FY183" s="35"/>
      <c r="FZ183" s="35"/>
      <c r="GA183" s="35"/>
      <c r="GB183" s="35"/>
      <c r="GC183" s="35"/>
      <c r="GD183" s="35"/>
      <c r="GE183" s="35"/>
      <c r="GF183" s="35"/>
      <c r="GG183" s="35"/>
      <c r="GH183" s="35"/>
      <c r="GI183" s="35"/>
      <c r="GJ183" s="35"/>
      <c r="GK183" s="35"/>
      <c r="GL183" s="35"/>
      <c r="GM183" s="35"/>
      <c r="GN183" s="35"/>
      <c r="GO183" s="35"/>
      <c r="GP183" s="35"/>
      <c r="GQ183" s="35"/>
      <c r="GR183" s="35"/>
      <c r="GS183" s="35"/>
      <c r="GT183" s="35"/>
      <c r="GU183" s="35"/>
      <c r="GV183" s="35"/>
      <c r="GW183" s="35"/>
      <c r="GX183" s="35"/>
      <c r="GY183" s="35"/>
      <c r="GZ183" s="35"/>
      <c r="HA183" s="35"/>
      <c r="HB183" s="35"/>
      <c r="HC183" s="35"/>
      <c r="HD183" s="35"/>
      <c r="HE183" s="35"/>
      <c r="HF183" s="35"/>
      <c r="HG183" s="35"/>
      <c r="HH183" s="35"/>
      <c r="HI183" s="35"/>
      <c r="HJ183" s="35"/>
      <c r="HK183" s="35"/>
      <c r="HL183" s="35"/>
      <c r="HM183" s="35"/>
      <c r="HN183" s="35"/>
      <c r="HO183" s="35">
        <v>20</v>
      </c>
      <c r="HP183" s="35"/>
      <c r="HQ183" s="35"/>
      <c r="HR183" s="35"/>
      <c r="HS183" s="35"/>
      <c r="HT183" s="35"/>
      <c r="HU183" s="35"/>
      <c r="HV183" s="35"/>
      <c r="HW183" s="35"/>
      <c r="HX183" s="35"/>
      <c r="HY183" s="35"/>
      <c r="HZ183" s="35"/>
      <c r="IA183" s="35"/>
      <c r="IB183" s="35"/>
      <c r="IC183" s="35"/>
      <c r="ID183" s="35"/>
      <c r="IE183" s="35"/>
      <c r="IF183" s="35"/>
      <c r="IG183" s="35"/>
      <c r="IH183" s="35"/>
      <c r="II183" s="35"/>
      <c r="IJ183" s="35"/>
      <c r="IK183" s="35"/>
      <c r="IL183" s="35"/>
      <c r="IM183" s="35"/>
      <c r="IN183" s="35"/>
      <c r="IO183" s="35"/>
      <c r="IP183" s="35"/>
      <c r="IQ183" s="35"/>
      <c r="IR183" s="35"/>
      <c r="IS183" s="35"/>
      <c r="IT183" s="35"/>
      <c r="IU183" s="35"/>
      <c r="IV183" s="35"/>
      <c r="IW183" s="35"/>
      <c r="IX183" s="35"/>
      <c r="IY183" s="35"/>
      <c r="IZ183" s="35"/>
      <c r="JA183" s="35"/>
      <c r="JB183" s="35"/>
      <c r="JC183" s="35"/>
      <c r="JD183" s="35"/>
      <c r="JE183" s="35"/>
      <c r="JF183" s="35"/>
      <c r="JG183" s="35"/>
      <c r="JH183" s="35"/>
      <c r="JI183" s="35"/>
      <c r="JJ183" s="35"/>
      <c r="JK183" s="35"/>
      <c r="JL183" s="35"/>
      <c r="JM183" s="35"/>
      <c r="JN183" s="35"/>
      <c r="JO183" s="35"/>
      <c r="JP183" s="35"/>
      <c r="JQ183" s="35"/>
      <c r="JR183" s="35"/>
      <c r="JS183" s="35"/>
      <c r="JT183" s="35"/>
      <c r="JU183" s="35"/>
      <c r="JV183" s="35"/>
      <c r="JW183" s="35"/>
      <c r="JX183" s="35"/>
      <c r="JY183" s="35"/>
      <c r="JZ183" s="35"/>
      <c r="KA183" s="35"/>
      <c r="KB183" s="35">
        <v>1</v>
      </c>
      <c r="KC183" s="35"/>
      <c r="KD183" s="35"/>
      <c r="KE183" s="35"/>
      <c r="KF183" s="35"/>
      <c r="KG183" s="35"/>
      <c r="KH183" s="35"/>
      <c r="KI183" s="35"/>
      <c r="KJ183" s="35"/>
      <c r="KK183" s="35"/>
      <c r="KL183" s="35"/>
      <c r="KM183" s="35"/>
      <c r="KN183" s="35"/>
      <c r="KO183" s="35"/>
      <c r="KP183" s="35"/>
      <c r="KQ183" s="35"/>
      <c r="KR183" s="35"/>
      <c r="KS183" s="35"/>
      <c r="KT183" s="35"/>
      <c r="KU183" s="35"/>
      <c r="KV183" s="35"/>
      <c r="KW183" s="35"/>
      <c r="KX183" s="35"/>
      <c r="KY183" s="35"/>
      <c r="KZ183" s="35"/>
      <c r="LA183" s="35"/>
      <c r="LB183" s="35"/>
      <c r="LC183" s="35"/>
      <c r="LD183" s="35"/>
      <c r="LE183" s="35"/>
      <c r="LF183" s="35"/>
      <c r="LG183" s="35"/>
      <c r="LH183" s="35"/>
      <c r="LI183" s="35"/>
      <c r="LJ183" s="35"/>
      <c r="LK183" s="35"/>
      <c r="LL183" s="35"/>
      <c r="LM183" s="35"/>
      <c r="LN183" s="35"/>
      <c r="LO183" s="35"/>
      <c r="LP183" s="35"/>
      <c r="LQ183" s="35"/>
      <c r="LR183" s="35"/>
      <c r="LS183" s="35"/>
      <c r="LT183" s="35"/>
      <c r="LU183" s="35"/>
      <c r="LV183" s="35"/>
      <c r="LW183" s="35"/>
      <c r="LX183" s="35"/>
      <c r="LY183" s="35"/>
      <c r="LZ183" s="35"/>
      <c r="MA183" s="35"/>
      <c r="MB183" s="35"/>
      <c r="MC183" s="35"/>
      <c r="MD183" s="35"/>
      <c r="ME183" s="35"/>
      <c r="MF183" s="35"/>
      <c r="MG183" s="35"/>
      <c r="MH183" s="35"/>
      <c r="MI183" s="35"/>
      <c r="MJ183" s="35"/>
      <c r="MK183" s="35"/>
      <c r="ML183" s="35"/>
      <c r="MM183" s="35"/>
      <c r="MN183" s="35"/>
      <c r="MO183" s="35"/>
      <c r="MP183" s="35"/>
      <c r="MQ183" s="35"/>
      <c r="MR183" s="35"/>
      <c r="MS183" s="35"/>
      <c r="MT183" s="35"/>
      <c r="MU183" s="35"/>
      <c r="MV183" s="35"/>
      <c r="MW183" s="35"/>
      <c r="MX183" s="35"/>
      <c r="MY183" s="35"/>
      <c r="MZ183" s="35"/>
      <c r="NA183" s="35"/>
      <c r="NB183" s="35"/>
      <c r="NC183" s="35"/>
      <c r="ND183" s="35"/>
      <c r="NE183" s="35"/>
      <c r="NF183" s="35"/>
      <c r="NG183" s="35"/>
      <c r="NH183" s="35"/>
      <c r="NI183" s="35"/>
      <c r="NJ183" s="35"/>
      <c r="NK183" s="35"/>
      <c r="NL183" s="35"/>
      <c r="NM183" s="35"/>
      <c r="NN183" s="35"/>
      <c r="NO183" s="35"/>
      <c r="NP183" s="35"/>
      <c r="NQ183" s="35"/>
      <c r="NR183" s="35"/>
      <c r="NS183" s="35"/>
      <c r="NT183" s="35"/>
      <c r="NU183" s="35"/>
      <c r="NV183" s="35"/>
      <c r="NW183" s="35"/>
      <c r="NX183" s="35"/>
      <c r="NY183" s="35"/>
      <c r="NZ183" s="35"/>
      <c r="OA183" s="35"/>
      <c r="OB183" s="35"/>
      <c r="OC183" s="35"/>
      <c r="OD183" s="35"/>
      <c r="OE183" s="35"/>
      <c r="OF183" s="35"/>
      <c r="OG183" s="35"/>
      <c r="OH183" s="35"/>
      <c r="OI183" s="35"/>
      <c r="OJ183" s="35"/>
      <c r="OK183" s="35"/>
      <c r="OL183" s="35"/>
      <c r="OM183" s="35"/>
      <c r="ON183" s="35"/>
      <c r="OO183" s="35"/>
      <c r="OP183" s="35"/>
      <c r="OQ183" s="35"/>
      <c r="OR183" s="35"/>
      <c r="OS183" s="35"/>
      <c r="OT183" s="35"/>
      <c r="OU183" s="35"/>
      <c r="OV183" s="35"/>
      <c r="OW183" s="35"/>
      <c r="OX183" s="35"/>
      <c r="OY183" s="35"/>
      <c r="OZ183" s="35"/>
      <c r="PA183" s="35"/>
      <c r="PB183" s="35"/>
      <c r="PC183" s="35"/>
      <c r="PD183" s="35"/>
      <c r="PE183" s="35"/>
      <c r="PF183" s="35"/>
      <c r="PG183" s="35"/>
      <c r="PH183" s="35"/>
      <c r="PI183" s="35"/>
      <c r="PJ183" s="35"/>
      <c r="PK183" s="35"/>
      <c r="PL183" s="35"/>
      <c r="PM183" s="35"/>
      <c r="PN183" s="35"/>
      <c r="PO183" s="35"/>
      <c r="PP183" s="35"/>
      <c r="PQ183" s="35"/>
      <c r="PR183" s="35"/>
      <c r="PS183" s="35"/>
      <c r="PT183" s="35"/>
      <c r="PU183" s="35"/>
      <c r="PV183" s="35"/>
      <c r="PW183" s="35"/>
      <c r="PX183" s="35"/>
      <c r="PY183" s="35"/>
      <c r="PZ183" s="35"/>
      <c r="QA183" s="35"/>
      <c r="QB183" s="35"/>
      <c r="QC183" s="35"/>
      <c r="QD183" s="35"/>
      <c r="QE183" s="35"/>
      <c r="QF183" s="35"/>
      <c r="QG183" s="35"/>
      <c r="QH183" s="35"/>
      <c r="QI183" s="35"/>
      <c r="QJ183" s="35"/>
      <c r="QK183" s="35"/>
      <c r="QL183" s="35"/>
      <c r="QM183" s="35"/>
      <c r="QN183" s="35"/>
      <c r="QO183" s="35"/>
      <c r="QP183" s="35"/>
      <c r="QQ183" s="35"/>
      <c r="QR183" s="35"/>
      <c r="QS183" s="35"/>
      <c r="QT183" s="35"/>
      <c r="QU183" s="35"/>
      <c r="QV183" s="35"/>
      <c r="QW183" s="35"/>
      <c r="QX183" s="35"/>
      <c r="QY183" s="35"/>
      <c r="QZ183" s="35"/>
      <c r="RA183" s="35">
        <v>10</v>
      </c>
      <c r="RB183" s="35"/>
      <c r="RC183" s="35"/>
      <c r="RD183" s="35"/>
      <c r="RE183" s="35"/>
      <c r="RF183" s="35"/>
      <c r="RG183" s="35"/>
      <c r="RH183" s="35"/>
      <c r="RI183" s="35"/>
      <c r="RJ183" s="35"/>
      <c r="RK183" s="35"/>
      <c r="RL183" s="35"/>
      <c r="RM183" s="35"/>
      <c r="RN183" s="35"/>
      <c r="RO183" s="35"/>
      <c r="RP183" s="35"/>
      <c r="RQ183" s="35"/>
      <c r="RR183" s="35"/>
      <c r="RS183" s="35"/>
      <c r="RT183" s="35"/>
      <c r="RU183" s="35"/>
      <c r="RV183" s="35"/>
      <c r="RW183" s="35"/>
      <c r="RX183" s="35"/>
      <c r="RY183" s="35"/>
      <c r="RZ183" s="35"/>
      <c r="SA183" s="35"/>
      <c r="SB183" s="35"/>
      <c r="SC183" s="35"/>
      <c r="SD183" s="35"/>
      <c r="SE183" s="35"/>
      <c r="SF183" s="35"/>
      <c r="SG183" s="35"/>
      <c r="SH183" s="35"/>
      <c r="SI183" s="35"/>
      <c r="SJ183" s="35"/>
      <c r="SK183" s="35"/>
      <c r="SL183" s="35"/>
      <c r="SM183" s="35"/>
      <c r="SN183" s="35"/>
      <c r="SO183" s="35"/>
      <c r="SP183" s="35"/>
      <c r="SQ183" s="35"/>
      <c r="SR183" s="35"/>
      <c r="SS183" s="35"/>
      <c r="ST183" s="35"/>
      <c r="SU183" s="35"/>
      <c r="SV183" s="35"/>
      <c r="SW183" s="35"/>
      <c r="SX183" s="35"/>
      <c r="SY183" s="35"/>
      <c r="SZ183" s="35"/>
      <c r="TA183" s="35"/>
      <c r="TB183" s="35"/>
      <c r="TC183" s="35"/>
      <c r="TD183" s="35"/>
      <c r="TE183" s="35"/>
      <c r="TF183" s="35"/>
      <c r="TG183" s="35"/>
      <c r="TH183" s="35"/>
      <c r="TI183" s="35"/>
      <c r="TJ183" s="35"/>
      <c r="TK183" s="35"/>
      <c r="TL183" s="35"/>
      <c r="TM183" s="35"/>
      <c r="TN183" s="35"/>
      <c r="TO183" s="35"/>
      <c r="TP183" s="35"/>
      <c r="TQ183" s="35"/>
      <c r="TR183" s="35"/>
      <c r="TS183" s="35"/>
      <c r="TT183" s="35"/>
      <c r="TU183" s="35"/>
      <c r="TV183" s="35"/>
      <c r="TW183" s="35"/>
      <c r="TX183" s="35"/>
      <c r="TY183" s="35"/>
      <c r="TZ183" s="35"/>
      <c r="UA183" s="35"/>
      <c r="UB183" s="35"/>
      <c r="UC183" s="35"/>
      <c r="UD183" s="35"/>
      <c r="UE183" s="35"/>
      <c r="UF183" s="35"/>
      <c r="UG183" s="35"/>
      <c r="UH183" s="35"/>
      <c r="UI183" s="35"/>
      <c r="UJ183" s="35"/>
      <c r="UK183" s="35"/>
      <c r="UL183" s="35"/>
      <c r="UM183" s="35"/>
      <c r="UN183" s="35"/>
      <c r="UO183" s="35"/>
      <c r="UP183" s="35"/>
      <c r="UQ183" s="35">
        <v>20</v>
      </c>
      <c r="UR183" s="35"/>
      <c r="US183" s="35"/>
      <c r="UT183" s="35"/>
      <c r="UU183" s="35"/>
      <c r="UV183" s="35"/>
      <c r="UW183" s="35"/>
      <c r="UX183" s="35"/>
      <c r="UY183" s="35"/>
      <c r="UZ183" s="35"/>
      <c r="VA183" s="35"/>
      <c r="VB183" s="35"/>
      <c r="VC183" s="35"/>
      <c r="VD183" s="35"/>
      <c r="VE183" s="35"/>
      <c r="VF183" s="35"/>
      <c r="VG183" s="35"/>
      <c r="VH183" s="35"/>
      <c r="VI183" s="35"/>
      <c r="VJ183" s="35"/>
      <c r="VK183" s="35"/>
      <c r="VL183" s="35"/>
      <c r="VM183" s="35">
        <v>1</v>
      </c>
      <c r="VN183" s="35"/>
      <c r="VO183" s="35"/>
      <c r="VP183" s="35"/>
      <c r="VQ183" s="35"/>
      <c r="VR183" s="35"/>
      <c r="VS183" s="35"/>
      <c r="VT183" s="35"/>
      <c r="VU183" s="35"/>
      <c r="VV183" s="35"/>
      <c r="VW183" s="35"/>
      <c r="VX183" s="35"/>
      <c r="VY183" s="35"/>
      <c r="VZ183" s="35"/>
      <c r="WA183" s="35"/>
      <c r="WB183" s="35"/>
      <c r="WC183" s="35"/>
      <c r="WD183" s="35"/>
      <c r="WE183" s="35"/>
      <c r="WF183" s="35"/>
      <c r="WG183" s="35"/>
      <c r="WH183" s="35"/>
      <c r="WI183" s="35"/>
      <c r="WJ183" s="35"/>
      <c r="WK183" s="35"/>
      <c r="WL183" s="35"/>
      <c r="WM183" s="35"/>
      <c r="WN183" s="35"/>
      <c r="WO183" s="35"/>
      <c r="WP183" s="35"/>
      <c r="WQ183" s="35"/>
      <c r="WR183" s="35"/>
      <c r="WS183" s="35"/>
      <c r="WT183" s="35"/>
      <c r="WU183" s="35"/>
      <c r="WV183" s="35"/>
      <c r="WW183" s="35"/>
      <c r="WX183" s="35"/>
      <c r="WY183" s="35"/>
      <c r="WZ183" s="35"/>
      <c r="XA183" s="35"/>
      <c r="XB183" s="35"/>
      <c r="XC183" s="35"/>
      <c r="XD183" s="35"/>
      <c r="XE183" s="35"/>
      <c r="XF183" s="35"/>
      <c r="XG183" s="35"/>
      <c r="XH183" s="35"/>
      <c r="XI183" s="35"/>
      <c r="XJ183" s="35"/>
      <c r="XK183" s="35"/>
      <c r="XL183" s="35"/>
      <c r="XM183" s="35"/>
      <c r="XN183" s="35"/>
      <c r="XO183" s="35"/>
      <c r="XP183" s="35"/>
      <c r="XQ183" s="35"/>
      <c r="XR183" s="35"/>
      <c r="XS183" s="35"/>
      <c r="XT183" s="35"/>
      <c r="XU183" s="35"/>
      <c r="XV183" s="35"/>
      <c r="XW183" s="35"/>
      <c r="XX183" s="35"/>
      <c r="XY183" s="35"/>
      <c r="XZ183" s="35"/>
      <c r="YA183" s="35"/>
      <c r="YB183" s="35"/>
      <c r="YC183" s="35"/>
      <c r="YD183" s="35"/>
      <c r="YE183" s="35"/>
      <c r="YF183" s="35"/>
      <c r="YG183" s="35"/>
      <c r="YH183" s="35"/>
      <c r="YI183" s="35"/>
      <c r="YJ183" s="35"/>
      <c r="YK183" s="35"/>
      <c r="YL183" s="35"/>
      <c r="YM183" s="35"/>
      <c r="YN183" s="35"/>
      <c r="YO183" s="35"/>
      <c r="YP183" s="35"/>
      <c r="YQ183" s="35"/>
      <c r="YR183" s="35"/>
      <c r="YS183" s="35"/>
      <c r="YT183" s="35"/>
      <c r="YU183" s="35"/>
      <c r="YV183" s="35"/>
      <c r="YW183" s="35"/>
      <c r="YX183" s="35"/>
      <c r="YY183" s="35"/>
      <c r="YZ183" s="35"/>
      <c r="ZA183" s="35"/>
      <c r="ZB183" s="35"/>
      <c r="ZC183" s="35"/>
      <c r="ZD183" s="35"/>
      <c r="ZE183" s="35"/>
      <c r="ZF183" s="35"/>
      <c r="ZG183" s="35"/>
      <c r="ZH183" s="35"/>
      <c r="ZI183" s="35"/>
      <c r="ZJ183" s="35"/>
      <c r="ZK183" s="35"/>
      <c r="ZL183" s="35"/>
      <c r="ZM183" s="35"/>
      <c r="ZN183" s="35"/>
      <c r="ZO183" s="35"/>
      <c r="ZP183" s="35"/>
      <c r="ZQ183" s="35"/>
      <c r="ZR183" s="35"/>
      <c r="ZS183" s="35"/>
      <c r="ZT183" s="35"/>
      <c r="ZU183" s="35"/>
      <c r="ZV183" s="35"/>
      <c r="ZW183" s="35"/>
      <c r="ZX183" s="35"/>
      <c r="ZY183" s="35"/>
      <c r="ZZ183" s="35"/>
      <c r="AAA183" s="35"/>
      <c r="AAB183" s="35"/>
      <c r="AAC183" s="35"/>
      <c r="AAD183" s="35"/>
      <c r="AAE183" s="35"/>
      <c r="AAF183" s="35"/>
      <c r="AAG183" s="35"/>
      <c r="AAH183" s="35"/>
      <c r="AAI183" s="35"/>
      <c r="AAJ183" s="35"/>
      <c r="AAK183" s="35"/>
      <c r="AAL183" s="35"/>
      <c r="AAM183" s="35"/>
      <c r="AAN183" s="35"/>
      <c r="AAO183" s="35"/>
      <c r="AAP183" s="35"/>
      <c r="AAQ183" s="35"/>
      <c r="AAR183" s="35"/>
      <c r="AAS183" s="35"/>
      <c r="AAT183" s="35"/>
      <c r="AAU183" s="35"/>
      <c r="AAV183" s="35"/>
      <c r="AAW183" s="35"/>
      <c r="AAX183" s="35"/>
      <c r="AAY183" s="35"/>
      <c r="AAZ183" s="35"/>
      <c r="ABA183" s="35"/>
      <c r="ABB183" s="35"/>
      <c r="ABC183" s="35"/>
      <c r="ABD183" s="35"/>
      <c r="ABE183" s="35"/>
      <c r="ABF183" s="35"/>
      <c r="ABG183" s="35"/>
      <c r="ABH183" s="35"/>
      <c r="ABI183" s="35"/>
      <c r="ABJ183" s="35"/>
      <c r="ABK183" s="35"/>
      <c r="ABL183" s="35"/>
      <c r="ABM183" s="35"/>
      <c r="ABN183" s="35"/>
      <c r="ABO183" s="35"/>
      <c r="ABP183" s="35"/>
      <c r="ABQ183" s="35"/>
      <c r="ABR183" s="35"/>
      <c r="ABS183" s="35"/>
      <c r="ABT183" s="35"/>
      <c r="ABU183" s="35">
        <v>10</v>
      </c>
      <c r="ABV183" s="35"/>
      <c r="ABW183" s="35"/>
      <c r="ABX183" s="35"/>
      <c r="ABY183" s="35"/>
      <c r="ABZ183" s="35"/>
      <c r="ACA183" s="35"/>
      <c r="ACB183" s="35"/>
      <c r="ACC183" s="35"/>
      <c r="ACD183" s="35"/>
      <c r="ACE183" s="35"/>
      <c r="ACF183" s="35"/>
      <c r="ACG183" s="35"/>
      <c r="ACH183" s="35"/>
      <c r="ACI183" s="35"/>
      <c r="ACJ183" s="35"/>
      <c r="ACK183" s="35"/>
      <c r="ACL183" s="35"/>
      <c r="ACM183" s="35"/>
      <c r="ACN183" s="35"/>
      <c r="ACO183" s="35"/>
      <c r="ACP183" s="35"/>
      <c r="ACQ183" s="35"/>
      <c r="ACR183" s="35"/>
      <c r="ACS183" s="35"/>
      <c r="ACT183" s="35"/>
      <c r="ACU183" s="35"/>
      <c r="ACV183" s="35"/>
      <c r="ACW183" s="35"/>
      <c r="ACX183" s="35"/>
      <c r="ACY183" s="35"/>
      <c r="ACZ183" s="35"/>
      <c r="ADA183" s="35"/>
      <c r="ADB183" s="35"/>
      <c r="ADC183" s="35"/>
      <c r="ADD183" s="35"/>
      <c r="ADE183" s="35"/>
      <c r="ADF183" s="35"/>
      <c r="ADG183" s="35"/>
      <c r="ADH183" s="35"/>
      <c r="ADI183" s="35"/>
      <c r="ADJ183" s="35"/>
      <c r="ADK183" s="35"/>
      <c r="ADL183" s="35"/>
      <c r="ADM183" s="35"/>
      <c r="ADN183" s="35"/>
      <c r="ADO183" s="35"/>
      <c r="ADP183" s="35"/>
      <c r="ADQ183" s="35"/>
      <c r="ADR183" s="35"/>
      <c r="ADS183" s="35"/>
      <c r="ADT183" s="35"/>
      <c r="ADU183" s="35"/>
      <c r="ADV183" s="35"/>
      <c r="ADW183" s="35"/>
      <c r="ADX183" s="35"/>
      <c r="ADY183" s="26">
        <f t="shared" si="7"/>
        <v>0</v>
      </c>
      <c r="ADZ183" s="5"/>
    </row>
    <row r="184" spans="1:806" s="33" customFormat="1" x14ac:dyDescent="0.2">
      <c r="A184" s="38" t="s">
        <v>191</v>
      </c>
      <c r="B184" s="65">
        <f t="shared" si="6"/>
        <v>0</v>
      </c>
      <c r="C184" s="57">
        <v>10</v>
      </c>
      <c r="D184" s="59">
        <v>44802</v>
      </c>
      <c r="E184" s="67">
        <v>46.3</v>
      </c>
      <c r="F184" s="67">
        <f t="shared" si="5"/>
        <v>0</v>
      </c>
      <c r="G184" s="6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15"/>
      <c r="BF184" s="15"/>
      <c r="BG184" s="136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  <c r="BV184" s="35"/>
      <c r="BW184" s="35"/>
      <c r="BX184" s="35"/>
      <c r="BY184" s="35"/>
      <c r="BZ184" s="35"/>
      <c r="CA184" s="35"/>
      <c r="CB184" s="35"/>
      <c r="CC184" s="35"/>
      <c r="CD184" s="35"/>
      <c r="CE184" s="35"/>
      <c r="CF184" s="35"/>
      <c r="CG184" s="35"/>
      <c r="CH184" s="35"/>
      <c r="CI184" s="35"/>
      <c r="CJ184" s="35"/>
      <c r="CK184" s="35"/>
      <c r="CL184" s="35"/>
      <c r="CM184" s="35"/>
      <c r="CN184" s="35"/>
      <c r="CO184" s="35"/>
      <c r="CP184" s="35"/>
      <c r="CQ184" s="35"/>
      <c r="CR184" s="35"/>
      <c r="CS184" s="35"/>
      <c r="CT184" s="35"/>
      <c r="CU184" s="35"/>
      <c r="CV184" s="35"/>
      <c r="CW184" s="35"/>
      <c r="CX184" s="35"/>
      <c r="CY184" s="35"/>
      <c r="CZ184" s="35"/>
      <c r="DA184" s="35"/>
      <c r="DB184" s="35"/>
      <c r="DC184" s="35"/>
      <c r="DD184" s="35"/>
      <c r="DE184" s="35"/>
      <c r="DF184" s="35"/>
      <c r="DG184" s="35"/>
      <c r="DH184" s="35"/>
      <c r="DI184" s="35"/>
      <c r="DJ184" s="35"/>
      <c r="DK184" s="35"/>
      <c r="DL184" s="35"/>
      <c r="DM184" s="35"/>
      <c r="DN184" s="35"/>
      <c r="DO184" s="35"/>
      <c r="DP184" s="35"/>
      <c r="DQ184" s="35"/>
      <c r="DR184" s="35"/>
      <c r="DS184" s="35"/>
      <c r="DT184" s="35"/>
      <c r="DU184" s="35"/>
      <c r="DV184" s="35"/>
      <c r="DW184" s="35"/>
      <c r="DX184" s="35"/>
      <c r="DY184" s="35"/>
      <c r="DZ184" s="35"/>
      <c r="EA184" s="35"/>
      <c r="EB184" s="35"/>
      <c r="EC184" s="35"/>
      <c r="ED184" s="35"/>
      <c r="EE184" s="35"/>
      <c r="EF184" s="35"/>
      <c r="EG184" s="35"/>
      <c r="EH184" s="35"/>
      <c r="EI184" s="35"/>
      <c r="EJ184" s="35"/>
      <c r="EK184" s="35"/>
      <c r="EL184" s="35"/>
      <c r="EM184" s="35"/>
      <c r="EN184" s="35"/>
      <c r="EO184" s="35"/>
      <c r="EP184" s="35"/>
      <c r="EQ184" s="35"/>
      <c r="ER184" s="35"/>
      <c r="ES184" s="35"/>
      <c r="ET184" s="35"/>
      <c r="EU184" s="35"/>
      <c r="EV184" s="35"/>
      <c r="EW184" s="35"/>
      <c r="EX184" s="35"/>
      <c r="EY184" s="35"/>
      <c r="EZ184" s="35"/>
      <c r="FA184" s="35"/>
      <c r="FB184" s="35"/>
      <c r="FC184" s="35"/>
      <c r="FD184" s="35"/>
      <c r="FE184" s="35"/>
      <c r="FF184" s="35"/>
      <c r="FG184" s="35"/>
      <c r="FH184" s="35"/>
      <c r="FI184" s="35"/>
      <c r="FJ184" s="35"/>
      <c r="FK184" s="35"/>
      <c r="FL184" s="35"/>
      <c r="FM184" s="35"/>
      <c r="FN184" s="35"/>
      <c r="FO184" s="35"/>
      <c r="FP184" s="35"/>
      <c r="FQ184" s="35"/>
      <c r="FR184" s="35"/>
      <c r="FS184" s="35"/>
      <c r="FT184" s="35"/>
      <c r="FU184" s="35"/>
      <c r="FV184" s="35"/>
      <c r="FW184" s="35"/>
      <c r="FX184" s="35"/>
      <c r="FY184" s="35"/>
      <c r="FZ184" s="35"/>
      <c r="GA184" s="35"/>
      <c r="GB184" s="35"/>
      <c r="GC184" s="35"/>
      <c r="GD184" s="35"/>
      <c r="GE184" s="35"/>
      <c r="GF184" s="35"/>
      <c r="GG184" s="35"/>
      <c r="GH184" s="35"/>
      <c r="GI184" s="35"/>
      <c r="GJ184" s="35"/>
      <c r="GK184" s="35"/>
      <c r="GL184" s="35"/>
      <c r="GM184" s="35"/>
      <c r="GN184" s="35"/>
      <c r="GO184" s="35"/>
      <c r="GP184" s="35"/>
      <c r="GQ184" s="35"/>
      <c r="GR184" s="35"/>
      <c r="GS184" s="35"/>
      <c r="GT184" s="35"/>
      <c r="GU184" s="35"/>
      <c r="GV184" s="35"/>
      <c r="GW184" s="35"/>
      <c r="GX184" s="35"/>
      <c r="GY184" s="35"/>
      <c r="GZ184" s="35"/>
      <c r="HA184" s="35"/>
      <c r="HB184" s="35"/>
      <c r="HC184" s="35"/>
      <c r="HD184" s="35"/>
      <c r="HE184" s="35"/>
      <c r="HF184" s="35"/>
      <c r="HG184" s="35"/>
      <c r="HH184" s="35"/>
      <c r="HI184" s="35"/>
      <c r="HJ184" s="35"/>
      <c r="HK184" s="35"/>
      <c r="HL184" s="35"/>
      <c r="HM184" s="35"/>
      <c r="HN184" s="35"/>
      <c r="HO184" s="35">
        <v>10</v>
      </c>
      <c r="HP184" s="35"/>
      <c r="HQ184" s="35"/>
      <c r="HR184" s="35"/>
      <c r="HS184" s="35"/>
      <c r="HT184" s="35"/>
      <c r="HU184" s="35">
        <v>60</v>
      </c>
      <c r="HV184" s="35"/>
      <c r="HW184" s="35"/>
      <c r="HX184" s="35"/>
      <c r="HY184" s="35"/>
      <c r="HZ184" s="35">
        <v>50</v>
      </c>
      <c r="IA184" s="35">
        <v>20</v>
      </c>
      <c r="IB184" s="35"/>
      <c r="IC184" s="35"/>
      <c r="ID184" s="35"/>
      <c r="IE184" s="35"/>
      <c r="IF184" s="35"/>
      <c r="IG184" s="35"/>
      <c r="IH184" s="35">
        <v>50</v>
      </c>
      <c r="II184" s="35"/>
      <c r="IJ184" s="35"/>
      <c r="IK184" s="35"/>
      <c r="IL184" s="35"/>
      <c r="IM184" s="35"/>
      <c r="IN184" s="35"/>
      <c r="IO184" s="35"/>
      <c r="IP184" s="35"/>
      <c r="IQ184" s="35"/>
      <c r="IR184" s="35"/>
      <c r="IS184" s="35"/>
      <c r="IT184" s="35"/>
      <c r="IU184" s="35"/>
      <c r="IV184" s="35"/>
      <c r="IW184" s="35"/>
      <c r="IX184" s="35"/>
      <c r="IY184" s="35"/>
      <c r="IZ184" s="35"/>
      <c r="JA184" s="35"/>
      <c r="JB184" s="35"/>
      <c r="JC184" s="35"/>
      <c r="JD184" s="35"/>
      <c r="JE184" s="35"/>
      <c r="JF184" s="35"/>
      <c r="JG184" s="35"/>
      <c r="JH184" s="35"/>
      <c r="JI184" s="35"/>
      <c r="JJ184" s="35"/>
      <c r="JK184" s="35"/>
      <c r="JL184" s="35"/>
      <c r="JM184" s="35"/>
      <c r="JN184" s="35"/>
      <c r="JO184" s="35"/>
      <c r="JP184" s="35"/>
      <c r="JQ184" s="35"/>
      <c r="JR184" s="35"/>
      <c r="JS184" s="35"/>
      <c r="JT184" s="35"/>
      <c r="JU184" s="35"/>
      <c r="JV184" s="35"/>
      <c r="JW184" s="35"/>
      <c r="JX184" s="35"/>
      <c r="JY184" s="35"/>
      <c r="JZ184" s="35"/>
      <c r="KA184" s="35"/>
      <c r="KB184" s="35"/>
      <c r="KC184" s="35"/>
      <c r="KD184" s="35"/>
      <c r="KE184" s="35"/>
      <c r="KF184" s="35"/>
      <c r="KG184" s="35"/>
      <c r="KH184" s="35"/>
      <c r="KI184" s="35"/>
      <c r="KJ184" s="35"/>
      <c r="KK184" s="35"/>
      <c r="KL184" s="35"/>
      <c r="KM184" s="35"/>
      <c r="KN184" s="35"/>
      <c r="KO184" s="35"/>
      <c r="KP184" s="35"/>
      <c r="KQ184" s="35"/>
      <c r="KR184" s="35"/>
      <c r="KS184" s="35"/>
      <c r="KT184" s="35"/>
      <c r="KU184" s="35"/>
      <c r="KV184" s="35"/>
      <c r="KW184" s="35"/>
      <c r="KX184" s="35"/>
      <c r="KY184" s="35"/>
      <c r="KZ184" s="35"/>
      <c r="LA184" s="35"/>
      <c r="LB184" s="35"/>
      <c r="LC184" s="35"/>
      <c r="LD184" s="35"/>
      <c r="LE184" s="35"/>
      <c r="LF184" s="35"/>
      <c r="LG184" s="35"/>
      <c r="LH184" s="35"/>
      <c r="LI184" s="35"/>
      <c r="LJ184" s="35"/>
      <c r="LK184" s="35"/>
      <c r="LL184" s="35"/>
      <c r="LM184" s="35"/>
      <c r="LN184" s="35"/>
      <c r="LO184" s="35"/>
      <c r="LP184" s="35"/>
      <c r="LQ184" s="35"/>
      <c r="LR184" s="35"/>
      <c r="LS184" s="35"/>
      <c r="LT184" s="35"/>
      <c r="LU184" s="35"/>
      <c r="LV184" s="35"/>
      <c r="LW184" s="35"/>
      <c r="LX184" s="35"/>
      <c r="LY184" s="35"/>
      <c r="LZ184" s="35"/>
      <c r="MA184" s="35"/>
      <c r="MB184" s="35"/>
      <c r="MC184" s="35"/>
      <c r="MD184" s="35"/>
      <c r="ME184" s="35"/>
      <c r="MF184" s="35"/>
      <c r="MG184" s="35"/>
      <c r="MH184" s="35"/>
      <c r="MI184" s="35"/>
      <c r="MJ184" s="35"/>
      <c r="MK184" s="35"/>
      <c r="ML184" s="35"/>
      <c r="MM184" s="35"/>
      <c r="MN184" s="35"/>
      <c r="MO184" s="35"/>
      <c r="MP184" s="35"/>
      <c r="MQ184" s="35"/>
      <c r="MR184" s="35"/>
      <c r="MS184" s="35"/>
      <c r="MT184" s="35"/>
      <c r="MU184" s="35"/>
      <c r="MV184" s="35"/>
      <c r="MW184" s="35"/>
      <c r="MX184" s="35"/>
      <c r="MY184" s="35"/>
      <c r="MZ184" s="35"/>
      <c r="NA184" s="35"/>
      <c r="NB184" s="35"/>
      <c r="NC184" s="35"/>
      <c r="ND184" s="35"/>
      <c r="NE184" s="35"/>
      <c r="NF184" s="35"/>
      <c r="NG184" s="35"/>
      <c r="NH184" s="35"/>
      <c r="NI184" s="35"/>
      <c r="NJ184" s="35"/>
      <c r="NK184" s="35"/>
      <c r="NL184" s="35"/>
      <c r="NM184" s="35"/>
      <c r="NN184" s="35"/>
      <c r="NO184" s="35"/>
      <c r="NP184" s="35"/>
      <c r="NQ184" s="35"/>
      <c r="NR184" s="35"/>
      <c r="NS184" s="35"/>
      <c r="NT184" s="35"/>
      <c r="NU184" s="35"/>
      <c r="NV184" s="35"/>
      <c r="NW184" s="35"/>
      <c r="NX184" s="35"/>
      <c r="NY184" s="35"/>
      <c r="NZ184" s="35"/>
      <c r="OA184" s="35"/>
      <c r="OB184" s="35"/>
      <c r="OC184" s="35"/>
      <c r="OD184" s="35"/>
      <c r="OE184" s="35"/>
      <c r="OF184" s="35"/>
      <c r="OG184" s="35"/>
      <c r="OH184" s="35"/>
      <c r="OI184" s="35"/>
      <c r="OJ184" s="35"/>
      <c r="OK184" s="35"/>
      <c r="OL184" s="35"/>
      <c r="OM184" s="35"/>
      <c r="ON184" s="35"/>
      <c r="OO184" s="35"/>
      <c r="OP184" s="35"/>
      <c r="OQ184" s="35"/>
      <c r="OR184" s="35"/>
      <c r="OS184" s="35">
        <v>10</v>
      </c>
      <c r="OT184" s="35"/>
      <c r="OU184" s="35"/>
      <c r="OV184" s="35"/>
      <c r="OW184" s="35"/>
      <c r="OX184" s="35"/>
      <c r="OY184" s="35"/>
      <c r="OZ184" s="35"/>
      <c r="PA184" s="35"/>
      <c r="PB184" s="35"/>
      <c r="PC184" s="35">
        <v>10</v>
      </c>
      <c r="PD184" s="35"/>
      <c r="PE184" s="35"/>
      <c r="PF184" s="35"/>
      <c r="PG184" s="35"/>
      <c r="PH184" s="35"/>
      <c r="PI184" s="35"/>
      <c r="PJ184" s="35"/>
      <c r="PK184" s="35"/>
      <c r="PL184" s="35"/>
      <c r="PM184" s="35"/>
      <c r="PN184" s="35"/>
      <c r="PO184" s="35"/>
      <c r="PP184" s="35"/>
      <c r="PQ184" s="35"/>
      <c r="PR184" s="35"/>
      <c r="PS184" s="35"/>
      <c r="PT184" s="35"/>
      <c r="PU184" s="35"/>
      <c r="PV184" s="35"/>
      <c r="PW184" s="35"/>
      <c r="PX184" s="35"/>
      <c r="PY184" s="35"/>
      <c r="PZ184" s="35"/>
      <c r="QA184" s="35"/>
      <c r="QB184" s="35"/>
      <c r="QC184" s="35"/>
      <c r="QD184" s="35"/>
      <c r="QE184" s="35"/>
      <c r="QF184" s="35">
        <v>10</v>
      </c>
      <c r="QG184" s="35"/>
      <c r="QH184" s="35"/>
      <c r="QI184" s="35"/>
      <c r="QJ184" s="35"/>
      <c r="QK184" s="35"/>
      <c r="QL184" s="35"/>
      <c r="QM184" s="35"/>
      <c r="QN184" s="35"/>
      <c r="QO184" s="35"/>
      <c r="QP184" s="35"/>
      <c r="QQ184" s="35"/>
      <c r="QR184" s="35"/>
      <c r="QS184" s="35"/>
      <c r="QT184" s="35"/>
      <c r="QU184" s="35"/>
      <c r="QV184" s="35"/>
      <c r="QW184" s="35"/>
      <c r="QX184" s="35"/>
      <c r="QY184" s="35"/>
      <c r="QZ184" s="35"/>
      <c r="RA184" s="35"/>
      <c r="RB184" s="35"/>
      <c r="RC184" s="35"/>
      <c r="RD184" s="35"/>
      <c r="RE184" s="35"/>
      <c r="RF184" s="35"/>
      <c r="RG184" s="35"/>
      <c r="RH184" s="35"/>
      <c r="RI184" s="35"/>
      <c r="RJ184" s="35"/>
      <c r="RK184" s="35"/>
      <c r="RL184" s="35"/>
      <c r="RM184" s="35"/>
      <c r="RN184" s="35"/>
      <c r="RO184" s="35"/>
      <c r="RP184" s="35"/>
      <c r="RQ184" s="35"/>
      <c r="RR184" s="35"/>
      <c r="RS184" s="35"/>
      <c r="RT184" s="35"/>
      <c r="RU184" s="35"/>
      <c r="RV184" s="35"/>
      <c r="RW184" s="35"/>
      <c r="RX184" s="35"/>
      <c r="RY184" s="35"/>
      <c r="RZ184" s="35"/>
      <c r="SA184" s="35"/>
      <c r="SB184" s="35"/>
      <c r="SC184" s="35"/>
      <c r="SD184" s="35"/>
      <c r="SE184" s="35"/>
      <c r="SF184" s="35"/>
      <c r="SG184" s="35"/>
      <c r="SH184" s="35"/>
      <c r="SI184" s="35"/>
      <c r="SJ184" s="35"/>
      <c r="SK184" s="35"/>
      <c r="SL184" s="35"/>
      <c r="SM184" s="35"/>
      <c r="SN184" s="35"/>
      <c r="SO184" s="35"/>
      <c r="SP184" s="35"/>
      <c r="SQ184" s="35"/>
      <c r="SR184" s="35"/>
      <c r="SS184" s="35"/>
      <c r="ST184" s="35"/>
      <c r="SU184" s="35"/>
      <c r="SV184" s="35"/>
      <c r="SW184" s="35"/>
      <c r="SX184" s="35"/>
      <c r="SY184" s="35"/>
      <c r="SZ184" s="35"/>
      <c r="TA184" s="35"/>
      <c r="TB184" s="35"/>
      <c r="TC184" s="35"/>
      <c r="TD184" s="35"/>
      <c r="TE184" s="35"/>
      <c r="TF184" s="35"/>
      <c r="TG184" s="35"/>
      <c r="TH184" s="35"/>
      <c r="TI184" s="35"/>
      <c r="TJ184" s="35"/>
      <c r="TK184" s="35"/>
      <c r="TL184" s="35"/>
      <c r="TM184" s="35"/>
      <c r="TN184" s="35"/>
      <c r="TO184" s="35"/>
      <c r="TP184" s="35"/>
      <c r="TQ184" s="35"/>
      <c r="TR184" s="35"/>
      <c r="TS184" s="35"/>
      <c r="TT184" s="35"/>
      <c r="TU184" s="35"/>
      <c r="TV184" s="35"/>
      <c r="TW184" s="35"/>
      <c r="TX184" s="35"/>
      <c r="TY184" s="35"/>
      <c r="TZ184" s="35"/>
      <c r="UA184" s="35"/>
      <c r="UB184" s="35"/>
      <c r="UC184" s="35"/>
      <c r="UD184" s="35"/>
      <c r="UE184" s="35"/>
      <c r="UF184" s="35"/>
      <c r="UG184" s="35"/>
      <c r="UH184" s="35"/>
      <c r="UI184" s="35"/>
      <c r="UJ184" s="35"/>
      <c r="UK184" s="35"/>
      <c r="UL184" s="35"/>
      <c r="UM184" s="35"/>
      <c r="UN184" s="35"/>
      <c r="UO184" s="35"/>
      <c r="UP184" s="35"/>
      <c r="UQ184" s="35"/>
      <c r="UR184" s="35"/>
      <c r="US184" s="35"/>
      <c r="UT184" s="35"/>
      <c r="UU184" s="35"/>
      <c r="UV184" s="35"/>
      <c r="UW184" s="35"/>
      <c r="UX184" s="35"/>
      <c r="UY184" s="35"/>
      <c r="UZ184" s="35"/>
      <c r="VA184" s="35"/>
      <c r="VB184" s="35"/>
      <c r="VC184" s="35"/>
      <c r="VD184" s="35"/>
      <c r="VE184" s="35"/>
      <c r="VF184" s="35"/>
      <c r="VG184" s="35"/>
      <c r="VH184" s="35"/>
      <c r="VI184" s="35"/>
      <c r="VJ184" s="35"/>
      <c r="VK184" s="35"/>
      <c r="VL184" s="35"/>
      <c r="VM184" s="35"/>
      <c r="VN184" s="35"/>
      <c r="VO184" s="35"/>
      <c r="VP184" s="35"/>
      <c r="VQ184" s="35"/>
      <c r="VR184" s="35"/>
      <c r="VS184" s="35"/>
      <c r="VT184" s="35"/>
      <c r="VU184" s="35"/>
      <c r="VV184" s="35"/>
      <c r="VW184" s="35"/>
      <c r="VX184" s="35"/>
      <c r="VY184" s="35"/>
      <c r="VZ184" s="35"/>
      <c r="WA184" s="35"/>
      <c r="WB184" s="35"/>
      <c r="WC184" s="35"/>
      <c r="WD184" s="35"/>
      <c r="WE184" s="35"/>
      <c r="WF184" s="35"/>
      <c r="WG184" s="35"/>
      <c r="WH184" s="35"/>
      <c r="WI184" s="35"/>
      <c r="WJ184" s="35"/>
      <c r="WK184" s="35"/>
      <c r="WL184" s="35"/>
      <c r="WM184" s="35"/>
      <c r="WN184" s="35"/>
      <c r="WO184" s="35"/>
      <c r="WP184" s="35"/>
      <c r="WQ184" s="35"/>
      <c r="WR184" s="35"/>
      <c r="WS184" s="35"/>
      <c r="WT184" s="35"/>
      <c r="WU184" s="35"/>
      <c r="WV184" s="35"/>
      <c r="WW184" s="35"/>
      <c r="WX184" s="35"/>
      <c r="WY184" s="35"/>
      <c r="WZ184" s="35"/>
      <c r="XA184" s="35"/>
      <c r="XB184" s="35">
        <v>60</v>
      </c>
      <c r="XC184" s="35"/>
      <c r="XD184" s="35"/>
      <c r="XE184" s="35"/>
      <c r="XF184" s="35"/>
      <c r="XG184" s="35"/>
      <c r="XH184" s="35"/>
      <c r="XI184" s="35"/>
      <c r="XJ184" s="35"/>
      <c r="XK184" s="35"/>
      <c r="XL184" s="35"/>
      <c r="XM184" s="35"/>
      <c r="XN184" s="35"/>
      <c r="XO184" s="35"/>
      <c r="XP184" s="35"/>
      <c r="XQ184" s="35"/>
      <c r="XR184" s="35"/>
      <c r="XS184" s="35"/>
      <c r="XT184" s="35"/>
      <c r="XU184" s="35"/>
      <c r="XV184" s="35"/>
      <c r="XW184" s="35"/>
      <c r="XX184" s="35"/>
      <c r="XY184" s="35"/>
      <c r="XZ184" s="35"/>
      <c r="YA184" s="35"/>
      <c r="YB184" s="35"/>
      <c r="YC184" s="35"/>
      <c r="YD184" s="35"/>
      <c r="YE184" s="35"/>
      <c r="YF184" s="35"/>
      <c r="YG184" s="35"/>
      <c r="YH184" s="35"/>
      <c r="YI184" s="35"/>
      <c r="YJ184" s="35"/>
      <c r="YK184" s="35"/>
      <c r="YL184" s="35"/>
      <c r="YM184" s="35"/>
      <c r="YN184" s="35"/>
      <c r="YO184" s="35"/>
      <c r="YP184" s="35"/>
      <c r="YQ184" s="35"/>
      <c r="YR184" s="35"/>
      <c r="YS184" s="35"/>
      <c r="YT184" s="35"/>
      <c r="YU184" s="35"/>
      <c r="YV184" s="35"/>
      <c r="YW184" s="35"/>
      <c r="YX184" s="35"/>
      <c r="YY184" s="35"/>
      <c r="YZ184" s="35"/>
      <c r="ZA184" s="35"/>
      <c r="ZB184" s="35">
        <v>90</v>
      </c>
      <c r="ZC184" s="35"/>
      <c r="ZD184" s="35"/>
      <c r="ZE184" s="35"/>
      <c r="ZF184" s="35"/>
      <c r="ZG184" s="35"/>
      <c r="ZH184" s="35"/>
      <c r="ZI184" s="35"/>
      <c r="ZJ184" s="35"/>
      <c r="ZK184" s="35"/>
      <c r="ZL184" s="35"/>
      <c r="ZM184" s="35"/>
      <c r="ZN184" s="35"/>
      <c r="ZO184" s="35"/>
      <c r="ZP184" s="35"/>
      <c r="ZQ184" s="35"/>
      <c r="ZR184" s="35"/>
      <c r="ZS184" s="35"/>
      <c r="ZT184" s="35"/>
      <c r="ZU184" s="35"/>
      <c r="ZV184" s="35"/>
      <c r="ZW184" s="35"/>
      <c r="ZX184" s="35"/>
      <c r="ZY184" s="35"/>
      <c r="ZZ184" s="35">
        <v>10</v>
      </c>
      <c r="AAA184" s="35"/>
      <c r="AAB184" s="35"/>
      <c r="AAC184" s="35"/>
      <c r="AAD184" s="35"/>
      <c r="AAE184" s="35"/>
      <c r="AAF184" s="35">
        <v>10</v>
      </c>
      <c r="AAG184" s="35"/>
      <c r="AAH184" s="35"/>
      <c r="AAI184" s="35"/>
      <c r="AAJ184" s="35"/>
      <c r="AAK184" s="35"/>
      <c r="AAL184" s="35"/>
      <c r="AAM184" s="35"/>
      <c r="AAN184" s="35"/>
      <c r="AAO184" s="35"/>
      <c r="AAP184" s="35"/>
      <c r="AAQ184" s="35"/>
      <c r="AAR184" s="35"/>
      <c r="AAS184" s="35"/>
      <c r="AAT184" s="35"/>
      <c r="AAU184" s="35"/>
      <c r="AAV184" s="35"/>
      <c r="AAW184" s="35"/>
      <c r="AAX184" s="35"/>
      <c r="AAY184" s="35"/>
      <c r="AAZ184" s="35"/>
      <c r="ABA184" s="35"/>
      <c r="ABB184" s="35"/>
      <c r="ABC184" s="35"/>
      <c r="ABD184" s="35"/>
      <c r="ABE184" s="35"/>
      <c r="ABF184" s="35"/>
      <c r="ABG184" s="35"/>
      <c r="ABH184" s="35"/>
      <c r="ABI184" s="35"/>
      <c r="ABJ184" s="35"/>
      <c r="ABK184" s="35"/>
      <c r="ABL184" s="35"/>
      <c r="ABM184" s="35"/>
      <c r="ABN184" s="35"/>
      <c r="ABO184" s="35"/>
      <c r="ABP184" s="35"/>
      <c r="ABQ184" s="35">
        <v>50</v>
      </c>
      <c r="ABR184" s="35"/>
      <c r="ABS184" s="35"/>
      <c r="ABT184" s="35"/>
      <c r="ABU184" s="35"/>
      <c r="ABV184" s="35"/>
      <c r="ABW184" s="35"/>
      <c r="ABX184" s="35"/>
      <c r="ABY184" s="35"/>
      <c r="ABZ184" s="35"/>
      <c r="ACA184" s="35"/>
      <c r="ACB184" s="35"/>
      <c r="ACC184" s="35"/>
      <c r="ACD184" s="35"/>
      <c r="ACE184" s="35"/>
      <c r="ACF184" s="35"/>
      <c r="ACG184" s="35"/>
      <c r="ACH184" s="35"/>
      <c r="ACI184" s="35"/>
      <c r="ACJ184" s="35"/>
      <c r="ACK184" s="35"/>
      <c r="ACL184" s="35"/>
      <c r="ACM184" s="35"/>
      <c r="ACN184" s="35"/>
      <c r="ACO184" s="35"/>
      <c r="ACP184" s="35"/>
      <c r="ACQ184" s="35"/>
      <c r="ACR184" s="35"/>
      <c r="ACS184" s="35"/>
      <c r="ACT184" s="35"/>
      <c r="ACU184" s="35"/>
      <c r="ACV184" s="35"/>
      <c r="ACW184" s="35"/>
      <c r="ACX184" s="35"/>
      <c r="ACY184" s="35"/>
      <c r="ACZ184" s="35"/>
      <c r="ADA184" s="35"/>
      <c r="ADB184" s="35"/>
      <c r="ADC184" s="35"/>
      <c r="ADD184" s="35"/>
      <c r="ADE184" s="35"/>
      <c r="ADF184" s="35"/>
      <c r="ADG184" s="35"/>
      <c r="ADH184" s="35"/>
      <c r="ADI184" s="35"/>
      <c r="ADJ184" s="35"/>
      <c r="ADK184" s="35"/>
      <c r="ADL184" s="35"/>
      <c r="ADM184" s="35"/>
      <c r="ADN184" s="35"/>
      <c r="ADO184" s="35"/>
      <c r="ADP184" s="35"/>
      <c r="ADQ184" s="35"/>
      <c r="ADR184" s="35"/>
      <c r="ADS184" s="35"/>
      <c r="ADT184" s="35"/>
      <c r="ADU184" s="35"/>
      <c r="ADV184" s="35"/>
      <c r="ADW184" s="35"/>
      <c r="ADX184" s="35"/>
      <c r="ADY184" s="26">
        <f t="shared" si="7"/>
        <v>0</v>
      </c>
      <c r="ADZ184" s="5"/>
    </row>
    <row r="185" spans="1:806" s="33" customFormat="1" x14ac:dyDescent="0.2">
      <c r="A185" s="38" t="s">
        <v>191</v>
      </c>
      <c r="B185" s="65">
        <f t="shared" si="6"/>
        <v>0</v>
      </c>
      <c r="C185" s="57">
        <v>10</v>
      </c>
      <c r="D185" s="59">
        <v>44781</v>
      </c>
      <c r="E185" s="67">
        <v>46.82</v>
      </c>
      <c r="F185" s="67">
        <f t="shared" si="5"/>
        <v>0</v>
      </c>
      <c r="G185" s="6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15"/>
      <c r="BF185" s="15"/>
      <c r="BG185" s="136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  <c r="BV185" s="35"/>
      <c r="BW185" s="35"/>
      <c r="BX185" s="35"/>
      <c r="BY185" s="35"/>
      <c r="BZ185" s="35"/>
      <c r="CA185" s="35"/>
      <c r="CB185" s="35"/>
      <c r="CC185" s="35"/>
      <c r="CD185" s="35"/>
      <c r="CE185" s="35"/>
      <c r="CF185" s="35"/>
      <c r="CG185" s="35"/>
      <c r="CH185" s="35"/>
      <c r="CI185" s="35"/>
      <c r="CJ185" s="35"/>
      <c r="CK185" s="35"/>
      <c r="CL185" s="35"/>
      <c r="CM185" s="35"/>
      <c r="CN185" s="35"/>
      <c r="CO185" s="35"/>
      <c r="CP185" s="35"/>
      <c r="CQ185" s="35"/>
      <c r="CR185" s="35"/>
      <c r="CS185" s="35"/>
      <c r="CT185" s="35"/>
      <c r="CU185" s="35"/>
      <c r="CV185" s="35"/>
      <c r="CW185" s="35"/>
      <c r="CX185" s="35"/>
      <c r="CY185" s="35"/>
      <c r="CZ185" s="35"/>
      <c r="DA185" s="35"/>
      <c r="DB185" s="35"/>
      <c r="DC185" s="35"/>
      <c r="DD185" s="35"/>
      <c r="DE185" s="35"/>
      <c r="DF185" s="35"/>
      <c r="DG185" s="35"/>
      <c r="DH185" s="35"/>
      <c r="DI185" s="35"/>
      <c r="DJ185" s="35"/>
      <c r="DK185" s="35"/>
      <c r="DL185" s="35"/>
      <c r="DM185" s="35"/>
      <c r="DN185" s="35"/>
      <c r="DO185" s="35"/>
      <c r="DP185" s="35"/>
      <c r="DQ185" s="35"/>
      <c r="DR185" s="35"/>
      <c r="DS185" s="35"/>
      <c r="DT185" s="35"/>
      <c r="DU185" s="35"/>
      <c r="DV185" s="35"/>
      <c r="DW185" s="35"/>
      <c r="DX185" s="35"/>
      <c r="DY185" s="35"/>
      <c r="DZ185" s="35"/>
      <c r="EA185" s="35"/>
      <c r="EB185" s="35"/>
      <c r="EC185" s="35"/>
      <c r="ED185" s="35"/>
      <c r="EE185" s="35"/>
      <c r="EF185" s="35"/>
      <c r="EG185" s="35"/>
      <c r="EH185" s="35"/>
      <c r="EI185" s="35"/>
      <c r="EJ185" s="35"/>
      <c r="EK185" s="35"/>
      <c r="EL185" s="35"/>
      <c r="EM185" s="35"/>
      <c r="EN185" s="35"/>
      <c r="EO185" s="35"/>
      <c r="EP185" s="35"/>
      <c r="EQ185" s="35"/>
      <c r="ER185" s="35"/>
      <c r="ES185" s="35"/>
      <c r="ET185" s="35"/>
      <c r="EU185" s="35"/>
      <c r="EV185" s="35"/>
      <c r="EW185" s="35"/>
      <c r="EX185" s="35"/>
      <c r="EY185" s="35"/>
      <c r="EZ185" s="35"/>
      <c r="FA185" s="35"/>
      <c r="FB185" s="35"/>
      <c r="FC185" s="35"/>
      <c r="FD185" s="35"/>
      <c r="FE185" s="35"/>
      <c r="FF185" s="35"/>
      <c r="FG185" s="35"/>
      <c r="FH185" s="35"/>
      <c r="FI185" s="35"/>
      <c r="FJ185" s="35"/>
      <c r="FK185" s="35"/>
      <c r="FL185" s="35"/>
      <c r="FM185" s="35"/>
      <c r="FN185" s="35"/>
      <c r="FO185" s="35"/>
      <c r="FP185" s="35"/>
      <c r="FQ185" s="35"/>
      <c r="FR185" s="35"/>
      <c r="FS185" s="35"/>
      <c r="FT185" s="35"/>
      <c r="FU185" s="35"/>
      <c r="FV185" s="35"/>
      <c r="FW185" s="35"/>
      <c r="FX185" s="35"/>
      <c r="FY185" s="35"/>
      <c r="FZ185" s="35"/>
      <c r="GA185" s="35"/>
      <c r="GB185" s="35"/>
      <c r="GC185" s="35"/>
      <c r="GD185" s="35"/>
      <c r="GE185" s="35"/>
      <c r="GF185" s="35"/>
      <c r="GG185" s="35"/>
      <c r="GH185" s="35"/>
      <c r="GI185" s="35"/>
      <c r="GJ185" s="35"/>
      <c r="GK185" s="35"/>
      <c r="GL185" s="35"/>
      <c r="GM185" s="35"/>
      <c r="GN185" s="35"/>
      <c r="GO185" s="35"/>
      <c r="GP185" s="35"/>
      <c r="GQ185" s="35"/>
      <c r="GR185" s="35"/>
      <c r="GS185" s="35"/>
      <c r="GT185" s="35"/>
      <c r="GU185" s="35"/>
      <c r="GV185" s="35"/>
      <c r="GW185" s="35"/>
      <c r="GX185" s="35"/>
      <c r="GY185" s="35"/>
      <c r="GZ185" s="35"/>
      <c r="HA185" s="35"/>
      <c r="HB185" s="35"/>
      <c r="HC185" s="35"/>
      <c r="HD185" s="35"/>
      <c r="HE185" s="35"/>
      <c r="HF185" s="35"/>
      <c r="HG185" s="35"/>
      <c r="HH185" s="35"/>
      <c r="HI185" s="35"/>
      <c r="HJ185" s="35"/>
      <c r="HK185" s="35"/>
      <c r="HL185" s="35"/>
      <c r="HM185" s="35"/>
      <c r="HN185" s="35"/>
      <c r="HO185" s="35">
        <v>40</v>
      </c>
      <c r="HP185" s="35"/>
      <c r="HQ185" s="35"/>
      <c r="HR185" s="35">
        <v>100</v>
      </c>
      <c r="HS185" s="35"/>
      <c r="HT185" s="35"/>
      <c r="HU185" s="35"/>
      <c r="HV185" s="35"/>
      <c r="HW185" s="35"/>
      <c r="HX185" s="35"/>
      <c r="HY185" s="35"/>
      <c r="HZ185" s="35"/>
      <c r="IA185" s="35">
        <v>130</v>
      </c>
      <c r="IB185" s="35"/>
      <c r="IC185" s="35"/>
      <c r="ID185" s="35"/>
      <c r="IE185" s="35"/>
      <c r="IF185" s="35"/>
      <c r="IG185" s="35"/>
      <c r="IH185" s="35">
        <v>10</v>
      </c>
      <c r="II185" s="35"/>
      <c r="IJ185" s="35"/>
      <c r="IK185" s="35"/>
      <c r="IL185" s="35"/>
      <c r="IM185" s="35"/>
      <c r="IN185" s="35"/>
      <c r="IO185" s="35"/>
      <c r="IP185" s="35"/>
      <c r="IQ185" s="35"/>
      <c r="IR185" s="35"/>
      <c r="IS185" s="35"/>
      <c r="IT185" s="35"/>
      <c r="IU185" s="35"/>
      <c r="IV185" s="35"/>
      <c r="IW185" s="35"/>
      <c r="IX185" s="35"/>
      <c r="IY185" s="35"/>
      <c r="IZ185" s="35"/>
      <c r="JA185" s="35"/>
      <c r="JB185" s="35"/>
      <c r="JC185" s="35"/>
      <c r="JD185" s="35"/>
      <c r="JE185" s="35"/>
      <c r="JF185" s="35"/>
      <c r="JG185" s="35"/>
      <c r="JH185" s="35"/>
      <c r="JI185" s="35"/>
      <c r="JJ185" s="35"/>
      <c r="JK185" s="35"/>
      <c r="JL185" s="35"/>
      <c r="JM185" s="35"/>
      <c r="JN185" s="35"/>
      <c r="JO185" s="35"/>
      <c r="JP185" s="35"/>
      <c r="JQ185" s="35"/>
      <c r="JR185" s="35"/>
      <c r="JS185" s="35"/>
      <c r="JT185" s="35"/>
      <c r="JU185" s="35"/>
      <c r="JV185" s="35"/>
      <c r="JW185" s="35"/>
      <c r="JX185" s="35"/>
      <c r="JY185" s="35"/>
      <c r="JZ185" s="35"/>
      <c r="KA185" s="35"/>
      <c r="KB185" s="35"/>
      <c r="KC185" s="35"/>
      <c r="KD185" s="35"/>
      <c r="KE185" s="35"/>
      <c r="KF185" s="35"/>
      <c r="KG185" s="35"/>
      <c r="KH185" s="35"/>
      <c r="KI185" s="35"/>
      <c r="KJ185" s="35"/>
      <c r="KK185" s="35"/>
      <c r="KL185" s="35"/>
      <c r="KM185" s="35"/>
      <c r="KN185" s="35"/>
      <c r="KO185" s="35"/>
      <c r="KP185" s="35"/>
      <c r="KQ185" s="35"/>
      <c r="KR185" s="35"/>
      <c r="KS185" s="35"/>
      <c r="KT185" s="35"/>
      <c r="KU185" s="35"/>
      <c r="KV185" s="35"/>
      <c r="KW185" s="35"/>
      <c r="KX185" s="35"/>
      <c r="KY185" s="35"/>
      <c r="KZ185" s="35"/>
      <c r="LA185" s="35"/>
      <c r="LB185" s="35"/>
      <c r="LC185" s="35"/>
      <c r="LD185" s="35"/>
      <c r="LE185" s="35"/>
      <c r="LF185" s="35"/>
      <c r="LG185" s="35"/>
      <c r="LH185" s="35"/>
      <c r="LI185" s="35"/>
      <c r="LJ185" s="35"/>
      <c r="LK185" s="35"/>
      <c r="LL185" s="35"/>
      <c r="LM185" s="35"/>
      <c r="LN185" s="35"/>
      <c r="LO185" s="35"/>
      <c r="LP185" s="35"/>
      <c r="LQ185" s="35"/>
      <c r="LR185" s="35"/>
      <c r="LS185" s="35"/>
      <c r="LT185" s="35"/>
      <c r="LU185" s="35"/>
      <c r="LV185" s="35"/>
      <c r="LW185" s="35"/>
      <c r="LX185" s="35"/>
      <c r="LY185" s="35"/>
      <c r="LZ185" s="35"/>
      <c r="MA185" s="35"/>
      <c r="MB185" s="35"/>
      <c r="MC185" s="35"/>
      <c r="MD185" s="35"/>
      <c r="ME185" s="35"/>
      <c r="MF185" s="35"/>
      <c r="MG185" s="35"/>
      <c r="MH185" s="35"/>
      <c r="MI185" s="35"/>
      <c r="MJ185" s="35"/>
      <c r="MK185" s="35"/>
      <c r="ML185" s="35"/>
      <c r="MM185" s="35"/>
      <c r="MN185" s="35"/>
      <c r="MO185" s="35"/>
      <c r="MP185" s="35"/>
      <c r="MQ185" s="35"/>
      <c r="MR185" s="35"/>
      <c r="MS185" s="35"/>
      <c r="MT185" s="35"/>
      <c r="MU185" s="35"/>
      <c r="MV185" s="35"/>
      <c r="MW185" s="35"/>
      <c r="MX185" s="35"/>
      <c r="MY185" s="35"/>
      <c r="MZ185" s="35"/>
      <c r="NA185" s="35"/>
      <c r="NB185" s="35"/>
      <c r="NC185" s="35"/>
      <c r="ND185" s="35"/>
      <c r="NE185" s="35"/>
      <c r="NF185" s="35"/>
      <c r="NG185" s="35"/>
      <c r="NH185" s="35"/>
      <c r="NI185" s="35"/>
      <c r="NJ185" s="35"/>
      <c r="NK185" s="35"/>
      <c r="NL185" s="35"/>
      <c r="NM185" s="35"/>
      <c r="NN185" s="35"/>
      <c r="NO185" s="35"/>
      <c r="NP185" s="35"/>
      <c r="NQ185" s="35"/>
      <c r="NR185" s="35"/>
      <c r="NS185" s="35"/>
      <c r="NT185" s="35"/>
      <c r="NU185" s="35"/>
      <c r="NV185" s="35"/>
      <c r="NW185" s="35"/>
      <c r="NX185" s="35"/>
      <c r="NY185" s="35"/>
      <c r="NZ185" s="35"/>
      <c r="OA185" s="35"/>
      <c r="OB185" s="35"/>
      <c r="OC185" s="35"/>
      <c r="OD185" s="35"/>
      <c r="OE185" s="35"/>
      <c r="OF185" s="35"/>
      <c r="OG185" s="35"/>
      <c r="OH185" s="35"/>
      <c r="OI185" s="35"/>
      <c r="OJ185" s="35"/>
      <c r="OK185" s="35"/>
      <c r="OL185" s="35"/>
      <c r="OM185" s="35"/>
      <c r="ON185" s="35"/>
      <c r="OO185" s="35"/>
      <c r="OP185" s="35"/>
      <c r="OQ185" s="35"/>
      <c r="OR185" s="35"/>
      <c r="OS185" s="35"/>
      <c r="OT185" s="35"/>
      <c r="OU185" s="35"/>
      <c r="OV185" s="35"/>
      <c r="OW185" s="35"/>
      <c r="OX185" s="35"/>
      <c r="OY185" s="35"/>
      <c r="OZ185" s="35"/>
      <c r="PA185" s="35"/>
      <c r="PB185" s="35"/>
      <c r="PC185" s="35"/>
      <c r="PD185" s="35"/>
      <c r="PE185" s="35"/>
      <c r="PF185" s="35"/>
      <c r="PG185" s="35"/>
      <c r="PH185" s="35"/>
      <c r="PI185" s="35"/>
      <c r="PJ185" s="35"/>
      <c r="PK185" s="35"/>
      <c r="PL185" s="35"/>
      <c r="PM185" s="35"/>
      <c r="PN185" s="35"/>
      <c r="PO185" s="35"/>
      <c r="PP185" s="35"/>
      <c r="PQ185" s="35"/>
      <c r="PR185" s="35"/>
      <c r="PS185" s="35"/>
      <c r="PT185" s="35"/>
      <c r="PU185" s="35"/>
      <c r="PV185" s="35"/>
      <c r="PW185" s="35"/>
      <c r="PX185" s="35"/>
      <c r="PY185" s="35"/>
      <c r="PZ185" s="35"/>
      <c r="QA185" s="35"/>
      <c r="QB185" s="35"/>
      <c r="QC185" s="35"/>
      <c r="QD185" s="35"/>
      <c r="QE185" s="35"/>
      <c r="QF185" s="35"/>
      <c r="QG185" s="35"/>
      <c r="QH185" s="35"/>
      <c r="QI185" s="35"/>
      <c r="QJ185" s="35"/>
      <c r="QK185" s="35"/>
      <c r="QL185" s="35"/>
      <c r="QM185" s="35"/>
      <c r="QN185" s="35"/>
      <c r="QO185" s="35"/>
      <c r="QP185" s="35"/>
      <c r="QQ185" s="35"/>
      <c r="QR185" s="35"/>
      <c r="QS185" s="35"/>
      <c r="QT185" s="35"/>
      <c r="QU185" s="35"/>
      <c r="QV185" s="35"/>
      <c r="QW185" s="35"/>
      <c r="QX185" s="35"/>
      <c r="QY185" s="35"/>
      <c r="QZ185" s="35"/>
      <c r="RA185" s="35"/>
      <c r="RB185" s="35"/>
      <c r="RC185" s="35"/>
      <c r="RD185" s="35"/>
      <c r="RE185" s="35"/>
      <c r="RF185" s="35"/>
      <c r="RG185" s="35"/>
      <c r="RH185" s="35"/>
      <c r="RI185" s="35"/>
      <c r="RJ185" s="35"/>
      <c r="RK185" s="35"/>
      <c r="RL185" s="35"/>
      <c r="RM185" s="35"/>
      <c r="RN185" s="35"/>
      <c r="RO185" s="35"/>
      <c r="RP185" s="35"/>
      <c r="RQ185" s="35"/>
      <c r="RR185" s="35"/>
      <c r="RS185" s="35"/>
      <c r="RT185" s="35"/>
      <c r="RU185" s="35"/>
      <c r="RV185" s="35"/>
      <c r="RW185" s="35"/>
      <c r="RX185" s="35"/>
      <c r="RY185" s="35"/>
      <c r="RZ185" s="35"/>
      <c r="SA185" s="35"/>
      <c r="SB185" s="35"/>
      <c r="SC185" s="35"/>
      <c r="SD185" s="35"/>
      <c r="SE185" s="35"/>
      <c r="SF185" s="35"/>
      <c r="SG185" s="35"/>
      <c r="SH185" s="35"/>
      <c r="SI185" s="35"/>
      <c r="SJ185" s="35"/>
      <c r="SK185" s="35"/>
      <c r="SL185" s="35"/>
      <c r="SM185" s="35"/>
      <c r="SN185" s="35"/>
      <c r="SO185" s="35"/>
      <c r="SP185" s="35"/>
      <c r="SQ185" s="35"/>
      <c r="SR185" s="35"/>
      <c r="SS185" s="35"/>
      <c r="ST185" s="35"/>
      <c r="SU185" s="35"/>
      <c r="SV185" s="35"/>
      <c r="SW185" s="35"/>
      <c r="SX185" s="35"/>
      <c r="SY185" s="35"/>
      <c r="SZ185" s="35"/>
      <c r="TA185" s="35"/>
      <c r="TB185" s="35"/>
      <c r="TC185" s="35"/>
      <c r="TD185" s="35"/>
      <c r="TE185" s="35"/>
      <c r="TF185" s="35"/>
      <c r="TG185" s="35"/>
      <c r="TH185" s="35"/>
      <c r="TI185" s="35"/>
      <c r="TJ185" s="35"/>
      <c r="TK185" s="35"/>
      <c r="TL185" s="35"/>
      <c r="TM185" s="35"/>
      <c r="TN185" s="35"/>
      <c r="TO185" s="35"/>
      <c r="TP185" s="35"/>
      <c r="TQ185" s="35"/>
      <c r="TR185" s="35"/>
      <c r="TS185" s="35"/>
      <c r="TT185" s="35"/>
      <c r="TU185" s="35"/>
      <c r="TV185" s="35"/>
      <c r="TW185" s="35"/>
      <c r="TX185" s="35"/>
      <c r="TY185" s="35"/>
      <c r="TZ185" s="35"/>
      <c r="UA185" s="35"/>
      <c r="UB185" s="35"/>
      <c r="UC185" s="35"/>
      <c r="UD185" s="35"/>
      <c r="UE185" s="35"/>
      <c r="UF185" s="35"/>
      <c r="UG185" s="35"/>
      <c r="UH185" s="35"/>
      <c r="UI185" s="35"/>
      <c r="UJ185" s="35"/>
      <c r="UK185" s="35"/>
      <c r="UL185" s="35"/>
      <c r="UM185" s="35"/>
      <c r="UN185" s="35"/>
      <c r="UO185" s="35"/>
      <c r="UP185" s="35"/>
      <c r="UQ185" s="35"/>
      <c r="UR185" s="35"/>
      <c r="US185" s="35"/>
      <c r="UT185" s="35"/>
      <c r="UU185" s="35"/>
      <c r="UV185" s="35"/>
      <c r="UW185" s="35"/>
      <c r="UX185" s="35"/>
      <c r="UY185" s="35"/>
      <c r="UZ185" s="35"/>
      <c r="VA185" s="35"/>
      <c r="VB185" s="35"/>
      <c r="VC185" s="35"/>
      <c r="VD185" s="35"/>
      <c r="VE185" s="35"/>
      <c r="VF185" s="35">
        <v>140</v>
      </c>
      <c r="VG185" s="35"/>
      <c r="VH185" s="35"/>
      <c r="VI185" s="35"/>
      <c r="VJ185" s="35"/>
      <c r="VK185" s="35"/>
      <c r="VL185" s="35"/>
      <c r="VM185" s="35"/>
      <c r="VN185" s="35"/>
      <c r="VO185" s="35"/>
      <c r="VP185" s="35"/>
      <c r="VQ185" s="35"/>
      <c r="VR185" s="35"/>
      <c r="VS185" s="35"/>
      <c r="VT185" s="35"/>
      <c r="VU185" s="35"/>
      <c r="VV185" s="35"/>
      <c r="VW185" s="35"/>
      <c r="VX185" s="35"/>
      <c r="VY185" s="35"/>
      <c r="VZ185" s="35"/>
      <c r="WA185" s="35"/>
      <c r="WB185" s="35"/>
      <c r="WC185" s="35"/>
      <c r="WD185" s="35"/>
      <c r="WE185" s="35"/>
      <c r="WF185" s="35"/>
      <c r="WG185" s="35"/>
      <c r="WH185" s="35"/>
      <c r="WI185" s="35"/>
      <c r="WJ185" s="35"/>
      <c r="WK185" s="35"/>
      <c r="WL185" s="35"/>
      <c r="WM185" s="35"/>
      <c r="WN185" s="35"/>
      <c r="WO185" s="35"/>
      <c r="WP185" s="35"/>
      <c r="WQ185" s="35"/>
      <c r="WR185" s="35"/>
      <c r="WS185" s="35"/>
      <c r="WT185" s="35"/>
      <c r="WU185" s="35"/>
      <c r="WV185" s="35"/>
      <c r="WW185" s="35"/>
      <c r="WX185" s="35"/>
      <c r="WY185" s="35"/>
      <c r="WZ185" s="35"/>
      <c r="XA185" s="35"/>
      <c r="XB185" s="35"/>
      <c r="XC185" s="35"/>
      <c r="XD185" s="35"/>
      <c r="XE185" s="35"/>
      <c r="XF185" s="35"/>
      <c r="XG185" s="35"/>
      <c r="XH185" s="35"/>
      <c r="XI185" s="35"/>
      <c r="XJ185" s="35"/>
      <c r="XK185" s="35"/>
      <c r="XL185" s="35"/>
      <c r="XM185" s="35"/>
      <c r="XN185" s="35"/>
      <c r="XO185" s="35"/>
      <c r="XP185" s="35"/>
      <c r="XQ185" s="35"/>
      <c r="XR185" s="35"/>
      <c r="XS185" s="35"/>
      <c r="XT185" s="35"/>
      <c r="XU185" s="35"/>
      <c r="XV185" s="35"/>
      <c r="XW185" s="35"/>
      <c r="XX185" s="35"/>
      <c r="XY185" s="35"/>
      <c r="XZ185" s="35"/>
      <c r="YA185" s="35"/>
      <c r="YB185" s="35"/>
      <c r="YC185" s="35"/>
      <c r="YD185" s="35"/>
      <c r="YE185" s="35"/>
      <c r="YF185" s="35"/>
      <c r="YG185" s="35"/>
      <c r="YH185" s="35"/>
      <c r="YI185" s="35"/>
      <c r="YJ185" s="35"/>
      <c r="YK185" s="35"/>
      <c r="YL185" s="35"/>
      <c r="YM185" s="35"/>
      <c r="YN185" s="35"/>
      <c r="YO185" s="35"/>
      <c r="YP185" s="35"/>
      <c r="YQ185" s="35"/>
      <c r="YR185" s="35"/>
      <c r="YS185" s="35"/>
      <c r="YT185" s="35"/>
      <c r="YU185" s="35"/>
      <c r="YV185" s="35"/>
      <c r="YW185" s="35"/>
      <c r="YX185" s="35"/>
      <c r="YY185" s="35"/>
      <c r="YZ185" s="35"/>
      <c r="ZA185" s="35"/>
      <c r="ZB185" s="35"/>
      <c r="ZC185" s="35"/>
      <c r="ZD185" s="35"/>
      <c r="ZE185" s="35"/>
      <c r="ZF185" s="35"/>
      <c r="ZG185" s="35"/>
      <c r="ZH185" s="35"/>
      <c r="ZI185" s="35"/>
      <c r="ZJ185" s="35"/>
      <c r="ZK185" s="35"/>
      <c r="ZL185" s="35"/>
      <c r="ZM185" s="35"/>
      <c r="ZN185" s="35"/>
      <c r="ZO185" s="35"/>
      <c r="ZP185" s="35"/>
      <c r="ZQ185" s="35"/>
      <c r="ZR185" s="35"/>
      <c r="ZS185" s="35"/>
      <c r="ZT185" s="35"/>
      <c r="ZU185" s="35"/>
      <c r="ZV185" s="35"/>
      <c r="ZW185" s="35"/>
      <c r="ZX185" s="35"/>
      <c r="ZY185" s="35"/>
      <c r="ZZ185" s="35"/>
      <c r="AAA185" s="35"/>
      <c r="AAB185" s="35"/>
      <c r="AAC185" s="35"/>
      <c r="AAD185" s="35"/>
      <c r="AAE185" s="35"/>
      <c r="AAF185" s="35"/>
      <c r="AAG185" s="35"/>
      <c r="AAH185" s="35"/>
      <c r="AAI185" s="35"/>
      <c r="AAJ185" s="35"/>
      <c r="AAK185" s="35"/>
      <c r="AAL185" s="35"/>
      <c r="AAM185" s="35"/>
      <c r="AAN185" s="35"/>
      <c r="AAO185" s="35"/>
      <c r="AAP185" s="35"/>
      <c r="AAQ185" s="35"/>
      <c r="AAR185" s="35"/>
      <c r="AAS185" s="35">
        <v>10</v>
      </c>
      <c r="AAT185" s="35"/>
      <c r="AAU185" s="35"/>
      <c r="AAV185" s="35"/>
      <c r="AAW185" s="35"/>
      <c r="AAX185" s="35"/>
      <c r="AAY185" s="35"/>
      <c r="AAZ185" s="35">
        <v>150</v>
      </c>
      <c r="ABA185" s="35"/>
      <c r="ABB185" s="35"/>
      <c r="ABC185" s="35"/>
      <c r="ABD185" s="35"/>
      <c r="ABE185" s="35"/>
      <c r="ABF185" s="35"/>
      <c r="ABG185" s="35"/>
      <c r="ABH185" s="35"/>
      <c r="ABI185" s="35"/>
      <c r="ABJ185" s="35"/>
      <c r="ABK185" s="35"/>
      <c r="ABL185" s="35"/>
      <c r="ABM185" s="35"/>
      <c r="ABN185" s="35"/>
      <c r="ABO185" s="35"/>
      <c r="ABP185" s="35"/>
      <c r="ABQ185" s="35"/>
      <c r="ABR185" s="35"/>
      <c r="ABS185" s="35"/>
      <c r="ABT185" s="35"/>
      <c r="ABU185" s="35"/>
      <c r="ABV185" s="35"/>
      <c r="ABW185" s="35"/>
      <c r="ABX185" s="35"/>
      <c r="ABY185" s="35"/>
      <c r="ABZ185" s="35"/>
      <c r="ACA185" s="35"/>
      <c r="ACB185" s="35"/>
      <c r="ACC185" s="35"/>
      <c r="ACD185" s="35"/>
      <c r="ACE185" s="35"/>
      <c r="ACF185" s="35"/>
      <c r="ACG185" s="35"/>
      <c r="ACH185" s="35"/>
      <c r="ACI185" s="35"/>
      <c r="ACJ185" s="35"/>
      <c r="ACK185" s="35"/>
      <c r="ACL185" s="35"/>
      <c r="ACM185" s="35"/>
      <c r="ACN185" s="35"/>
      <c r="ACO185" s="35"/>
      <c r="ACP185" s="35"/>
      <c r="ACQ185" s="35"/>
      <c r="ACR185" s="35"/>
      <c r="ACS185" s="35"/>
      <c r="ACT185" s="35"/>
      <c r="ACU185" s="35"/>
      <c r="ACV185" s="35"/>
      <c r="ACW185" s="35"/>
      <c r="ACX185" s="35"/>
      <c r="ACY185" s="35"/>
      <c r="ACZ185" s="35"/>
      <c r="ADA185" s="35"/>
      <c r="ADB185" s="35"/>
      <c r="ADC185" s="35"/>
      <c r="ADD185" s="35"/>
      <c r="ADE185" s="35"/>
      <c r="ADF185" s="35"/>
      <c r="ADG185" s="35"/>
      <c r="ADH185" s="35"/>
      <c r="ADI185" s="35"/>
      <c r="ADJ185" s="35"/>
      <c r="ADK185" s="35"/>
      <c r="ADL185" s="35"/>
      <c r="ADM185" s="35"/>
      <c r="ADN185" s="35"/>
      <c r="ADO185" s="35"/>
      <c r="ADP185" s="35"/>
      <c r="ADQ185" s="35"/>
      <c r="ADR185" s="35"/>
      <c r="ADS185" s="35"/>
      <c r="ADT185" s="35"/>
      <c r="ADU185" s="35"/>
      <c r="ADV185" s="35"/>
      <c r="ADW185" s="35"/>
      <c r="ADX185" s="35"/>
      <c r="ADY185" s="26">
        <f t="shared" si="7"/>
        <v>0</v>
      </c>
      <c r="ADZ185" s="5"/>
    </row>
    <row r="186" spans="1:806" s="33" customFormat="1" x14ac:dyDescent="0.2">
      <c r="A186" s="38" t="s">
        <v>149</v>
      </c>
      <c r="B186" s="65">
        <f t="shared" si="6"/>
        <v>0</v>
      </c>
      <c r="C186" s="57">
        <v>1.2</v>
      </c>
      <c r="D186" s="59">
        <v>44767</v>
      </c>
      <c r="E186" s="67">
        <v>27.8</v>
      </c>
      <c r="F186" s="67">
        <f t="shared" si="5"/>
        <v>0</v>
      </c>
      <c r="G186" s="6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15"/>
      <c r="BF186" s="15"/>
      <c r="BG186" s="136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  <c r="BV186" s="35"/>
      <c r="BW186" s="35"/>
      <c r="BX186" s="35"/>
      <c r="BY186" s="35"/>
      <c r="BZ186" s="35"/>
      <c r="CA186" s="35"/>
      <c r="CB186" s="35"/>
      <c r="CC186" s="35"/>
      <c r="CD186" s="35"/>
      <c r="CE186" s="35"/>
      <c r="CF186" s="35"/>
      <c r="CG186" s="35"/>
      <c r="CH186" s="35"/>
      <c r="CI186" s="35"/>
      <c r="CJ186" s="35"/>
      <c r="CK186" s="35"/>
      <c r="CL186" s="35"/>
      <c r="CM186" s="35"/>
      <c r="CN186" s="35"/>
      <c r="CO186" s="35"/>
      <c r="CP186" s="35"/>
      <c r="CQ186" s="35"/>
      <c r="CR186" s="35"/>
      <c r="CS186" s="35"/>
      <c r="CT186" s="35"/>
      <c r="CU186" s="35"/>
      <c r="CV186" s="35"/>
      <c r="CW186" s="35"/>
      <c r="CX186" s="35"/>
      <c r="CY186" s="35"/>
      <c r="CZ186" s="35"/>
      <c r="DA186" s="35"/>
      <c r="DB186" s="35"/>
      <c r="DC186" s="35"/>
      <c r="DD186" s="35"/>
      <c r="DE186" s="35"/>
      <c r="DF186" s="35"/>
      <c r="DG186" s="35"/>
      <c r="DH186" s="35"/>
      <c r="DI186" s="35"/>
      <c r="DJ186" s="35"/>
      <c r="DK186" s="35"/>
      <c r="DL186" s="35"/>
      <c r="DM186" s="35"/>
      <c r="DN186" s="35"/>
      <c r="DO186" s="35"/>
      <c r="DP186" s="35"/>
      <c r="DQ186" s="35"/>
      <c r="DR186" s="35"/>
      <c r="DS186" s="35"/>
      <c r="DT186" s="35">
        <v>1.2</v>
      </c>
      <c r="DU186" s="35"/>
      <c r="DV186" s="35"/>
      <c r="DW186" s="35"/>
      <c r="DX186" s="35"/>
      <c r="DY186" s="35"/>
      <c r="DZ186" s="35"/>
      <c r="EA186" s="35"/>
      <c r="EB186" s="35"/>
      <c r="EC186" s="35"/>
      <c r="ED186" s="35"/>
      <c r="EE186" s="35"/>
      <c r="EF186" s="35"/>
      <c r="EG186" s="35"/>
      <c r="EH186" s="35"/>
      <c r="EI186" s="35"/>
      <c r="EJ186" s="35"/>
      <c r="EK186" s="35"/>
      <c r="EL186" s="35"/>
      <c r="EM186" s="35"/>
      <c r="EN186" s="35"/>
      <c r="EO186" s="35"/>
      <c r="EP186" s="35"/>
      <c r="EQ186" s="35"/>
      <c r="ER186" s="35"/>
      <c r="ES186" s="35"/>
      <c r="ET186" s="35"/>
      <c r="EU186" s="35"/>
      <c r="EV186" s="35"/>
      <c r="EW186" s="35"/>
      <c r="EX186" s="35"/>
      <c r="EY186" s="35"/>
      <c r="EZ186" s="35"/>
      <c r="FA186" s="35"/>
      <c r="FB186" s="35"/>
      <c r="FC186" s="35"/>
      <c r="FD186" s="35"/>
      <c r="FE186" s="35"/>
      <c r="FF186" s="35"/>
      <c r="FG186" s="35"/>
      <c r="FH186" s="35"/>
      <c r="FI186" s="35"/>
      <c r="FJ186" s="35"/>
      <c r="FK186" s="35"/>
      <c r="FL186" s="35"/>
      <c r="FM186" s="35"/>
      <c r="FN186" s="35"/>
      <c r="FO186" s="35"/>
      <c r="FP186" s="35"/>
      <c r="FQ186" s="35"/>
      <c r="FR186" s="35"/>
      <c r="FS186" s="35"/>
      <c r="FT186" s="35"/>
      <c r="FU186" s="35"/>
      <c r="FV186" s="35"/>
      <c r="FW186" s="35"/>
      <c r="FX186" s="35"/>
      <c r="FY186" s="35"/>
      <c r="FZ186" s="35"/>
      <c r="GA186" s="35"/>
      <c r="GB186" s="35"/>
      <c r="GC186" s="35"/>
      <c r="GD186" s="35"/>
      <c r="GE186" s="35"/>
      <c r="GF186" s="35"/>
      <c r="GG186" s="35"/>
      <c r="GH186" s="35"/>
      <c r="GI186" s="35"/>
      <c r="GJ186" s="35"/>
      <c r="GK186" s="35"/>
      <c r="GL186" s="35"/>
      <c r="GM186" s="35"/>
      <c r="GN186" s="35"/>
      <c r="GO186" s="35"/>
      <c r="GP186" s="35"/>
      <c r="GQ186" s="35"/>
      <c r="GR186" s="35"/>
      <c r="GS186" s="35"/>
      <c r="GT186" s="35"/>
      <c r="GU186" s="35"/>
      <c r="GV186" s="35"/>
      <c r="GW186" s="35"/>
      <c r="GX186" s="35"/>
      <c r="GY186" s="35"/>
      <c r="GZ186" s="35"/>
      <c r="HA186" s="35"/>
      <c r="HB186" s="35"/>
      <c r="HC186" s="35"/>
      <c r="HD186" s="35"/>
      <c r="HE186" s="35"/>
      <c r="HF186" s="35"/>
      <c r="HG186" s="35"/>
      <c r="HH186" s="35"/>
      <c r="HI186" s="35"/>
      <c r="HJ186" s="35"/>
      <c r="HK186" s="35"/>
      <c r="HL186" s="35"/>
      <c r="HM186" s="35"/>
      <c r="HN186" s="35"/>
      <c r="HO186" s="35"/>
      <c r="HP186" s="35"/>
      <c r="HQ186" s="35"/>
      <c r="HR186" s="35"/>
      <c r="HS186" s="35"/>
      <c r="HT186" s="35"/>
      <c r="HU186" s="35"/>
      <c r="HV186" s="35"/>
      <c r="HW186" s="35"/>
      <c r="HX186" s="35"/>
      <c r="HY186" s="35"/>
      <c r="HZ186" s="35"/>
      <c r="IA186" s="35"/>
      <c r="IB186" s="35"/>
      <c r="IC186" s="35"/>
      <c r="ID186" s="35"/>
      <c r="IE186" s="35"/>
      <c r="IF186" s="35"/>
      <c r="IG186" s="35"/>
      <c r="IH186" s="35"/>
      <c r="II186" s="35"/>
      <c r="IJ186" s="35"/>
      <c r="IK186" s="35"/>
      <c r="IL186" s="35"/>
      <c r="IM186" s="35"/>
      <c r="IN186" s="35"/>
      <c r="IO186" s="35"/>
      <c r="IP186" s="35"/>
      <c r="IQ186" s="35"/>
      <c r="IR186" s="35"/>
      <c r="IS186" s="35"/>
      <c r="IT186" s="35"/>
      <c r="IU186" s="35"/>
      <c r="IV186" s="35"/>
      <c r="IW186" s="35"/>
      <c r="IX186" s="35"/>
      <c r="IY186" s="35"/>
      <c r="IZ186" s="35"/>
      <c r="JA186" s="35"/>
      <c r="JB186" s="35"/>
      <c r="JC186" s="35"/>
      <c r="JD186" s="35"/>
      <c r="JE186" s="35"/>
      <c r="JF186" s="35"/>
      <c r="JG186" s="35"/>
      <c r="JH186" s="35"/>
      <c r="JI186" s="35"/>
      <c r="JJ186" s="35"/>
      <c r="JK186" s="35"/>
      <c r="JL186" s="35"/>
      <c r="JM186" s="35"/>
      <c r="JN186" s="35"/>
      <c r="JO186" s="35"/>
      <c r="JP186" s="35"/>
      <c r="JQ186" s="35"/>
      <c r="JR186" s="35"/>
      <c r="JS186" s="35"/>
      <c r="JT186" s="35"/>
      <c r="JU186" s="35"/>
      <c r="JV186" s="35"/>
      <c r="JW186" s="35"/>
      <c r="JX186" s="35"/>
      <c r="JY186" s="35"/>
      <c r="JZ186" s="35"/>
      <c r="KA186" s="35"/>
      <c r="KB186" s="35"/>
      <c r="KC186" s="35"/>
      <c r="KD186" s="35"/>
      <c r="KE186" s="35"/>
      <c r="KF186" s="35"/>
      <c r="KG186" s="35"/>
      <c r="KH186" s="35"/>
      <c r="KI186" s="35"/>
      <c r="KJ186" s="35"/>
      <c r="KK186" s="35"/>
      <c r="KL186" s="35"/>
      <c r="KM186" s="35"/>
      <c r="KN186" s="35"/>
      <c r="KO186" s="35"/>
      <c r="KP186" s="35"/>
      <c r="KQ186" s="35"/>
      <c r="KR186" s="35"/>
      <c r="KS186" s="35"/>
      <c r="KT186" s="35"/>
      <c r="KU186" s="35"/>
      <c r="KV186" s="35"/>
      <c r="KW186" s="35"/>
      <c r="KX186" s="35"/>
      <c r="KY186" s="35"/>
      <c r="KZ186" s="35"/>
      <c r="LA186" s="35"/>
      <c r="LB186" s="35"/>
      <c r="LC186" s="35"/>
      <c r="LD186" s="35"/>
      <c r="LE186" s="35"/>
      <c r="LF186" s="35"/>
      <c r="LG186" s="35"/>
      <c r="LH186" s="35"/>
      <c r="LI186" s="35"/>
      <c r="LJ186" s="35"/>
      <c r="LK186" s="35"/>
      <c r="LL186" s="35"/>
      <c r="LM186" s="35"/>
      <c r="LN186" s="35"/>
      <c r="LO186" s="35"/>
      <c r="LP186" s="35"/>
      <c r="LQ186" s="35"/>
      <c r="LR186" s="35"/>
      <c r="LS186" s="35"/>
      <c r="LT186" s="35"/>
      <c r="LU186" s="35"/>
      <c r="LV186" s="35"/>
      <c r="LW186" s="35"/>
      <c r="LX186" s="35"/>
      <c r="LY186" s="35"/>
      <c r="LZ186" s="35"/>
      <c r="MA186" s="35"/>
      <c r="MB186" s="35"/>
      <c r="MC186" s="35"/>
      <c r="MD186" s="35"/>
      <c r="ME186" s="35"/>
      <c r="MF186" s="35"/>
      <c r="MG186" s="35"/>
      <c r="MH186" s="35"/>
      <c r="MI186" s="35"/>
      <c r="MJ186" s="35"/>
      <c r="MK186" s="35"/>
      <c r="ML186" s="35"/>
      <c r="MM186" s="35"/>
      <c r="MN186" s="35"/>
      <c r="MO186" s="35"/>
      <c r="MP186" s="35"/>
      <c r="MQ186" s="35"/>
      <c r="MR186" s="35"/>
      <c r="MS186" s="35"/>
      <c r="MT186" s="35"/>
      <c r="MU186" s="35"/>
      <c r="MV186" s="35"/>
      <c r="MW186" s="35"/>
      <c r="MX186" s="35"/>
      <c r="MY186" s="35"/>
      <c r="MZ186" s="35"/>
      <c r="NA186" s="35"/>
      <c r="NB186" s="35"/>
      <c r="NC186" s="35"/>
      <c r="ND186" s="35"/>
      <c r="NE186" s="35"/>
      <c r="NF186" s="35"/>
      <c r="NG186" s="35"/>
      <c r="NH186" s="35"/>
      <c r="NI186" s="35"/>
      <c r="NJ186" s="35"/>
      <c r="NK186" s="35"/>
      <c r="NL186" s="35"/>
      <c r="NM186" s="35"/>
      <c r="NN186" s="35"/>
      <c r="NO186" s="35"/>
      <c r="NP186" s="35"/>
      <c r="NQ186" s="35"/>
      <c r="NR186" s="35"/>
      <c r="NS186" s="35"/>
      <c r="NT186" s="35"/>
      <c r="NU186" s="35"/>
      <c r="NV186" s="35"/>
      <c r="NW186" s="35"/>
      <c r="NX186" s="35"/>
      <c r="NY186" s="35"/>
      <c r="NZ186" s="35"/>
      <c r="OA186" s="35"/>
      <c r="OB186" s="35"/>
      <c r="OC186" s="35"/>
      <c r="OD186" s="35"/>
      <c r="OE186" s="35"/>
      <c r="OF186" s="35"/>
      <c r="OG186" s="35"/>
      <c r="OH186" s="35"/>
      <c r="OI186" s="35"/>
      <c r="OJ186" s="35"/>
      <c r="OK186" s="35"/>
      <c r="OL186" s="35"/>
      <c r="OM186" s="35"/>
      <c r="ON186" s="35"/>
      <c r="OO186" s="35"/>
      <c r="OP186" s="35"/>
      <c r="OQ186" s="35"/>
      <c r="OR186" s="35"/>
      <c r="OS186" s="35"/>
      <c r="OT186" s="35"/>
      <c r="OU186" s="35"/>
      <c r="OV186" s="35"/>
      <c r="OW186" s="35"/>
      <c r="OX186" s="35"/>
      <c r="OY186" s="35"/>
      <c r="OZ186" s="35"/>
      <c r="PA186" s="35"/>
      <c r="PB186" s="35"/>
      <c r="PC186" s="35"/>
      <c r="PD186" s="35"/>
      <c r="PE186" s="35"/>
      <c r="PF186" s="35"/>
      <c r="PG186" s="35"/>
      <c r="PH186" s="35"/>
      <c r="PI186" s="35"/>
      <c r="PJ186" s="35"/>
      <c r="PK186" s="35"/>
      <c r="PL186" s="35"/>
      <c r="PM186" s="35"/>
      <c r="PN186" s="35"/>
      <c r="PO186" s="35"/>
      <c r="PP186" s="35"/>
      <c r="PQ186" s="35"/>
      <c r="PR186" s="35"/>
      <c r="PS186" s="35"/>
      <c r="PT186" s="35"/>
      <c r="PU186" s="35"/>
      <c r="PV186" s="35"/>
      <c r="PW186" s="35"/>
      <c r="PX186" s="35"/>
      <c r="PY186" s="35"/>
      <c r="PZ186" s="35"/>
      <c r="QA186" s="35"/>
      <c r="QB186" s="35"/>
      <c r="QC186" s="35"/>
      <c r="QD186" s="35"/>
      <c r="QE186" s="35"/>
      <c r="QF186" s="35"/>
      <c r="QG186" s="35"/>
      <c r="QH186" s="35"/>
      <c r="QI186" s="35"/>
      <c r="QJ186" s="35"/>
      <c r="QK186" s="35"/>
      <c r="QL186" s="35"/>
      <c r="QM186" s="35"/>
      <c r="QN186" s="35"/>
      <c r="QO186" s="35"/>
      <c r="QP186" s="35"/>
      <c r="QQ186" s="35"/>
      <c r="QR186" s="35"/>
      <c r="QS186" s="35"/>
      <c r="QT186" s="35"/>
      <c r="QU186" s="35"/>
      <c r="QV186" s="35"/>
      <c r="QW186" s="35"/>
      <c r="QX186" s="35"/>
      <c r="QY186" s="35"/>
      <c r="QZ186" s="35"/>
      <c r="RA186" s="35"/>
      <c r="RB186" s="35"/>
      <c r="RC186" s="35"/>
      <c r="RD186" s="35"/>
      <c r="RE186" s="35"/>
      <c r="RF186" s="35"/>
      <c r="RG186" s="35"/>
      <c r="RH186" s="35"/>
      <c r="RI186" s="35"/>
      <c r="RJ186" s="35"/>
      <c r="RK186" s="35"/>
      <c r="RL186" s="35"/>
      <c r="RM186" s="35"/>
      <c r="RN186" s="35"/>
      <c r="RO186" s="35"/>
      <c r="RP186" s="35"/>
      <c r="RQ186" s="35"/>
      <c r="RR186" s="35"/>
      <c r="RS186" s="35"/>
      <c r="RT186" s="35"/>
      <c r="RU186" s="35"/>
      <c r="RV186" s="35"/>
      <c r="RW186" s="35"/>
      <c r="RX186" s="35"/>
      <c r="RY186" s="35"/>
      <c r="RZ186" s="35"/>
      <c r="SA186" s="35"/>
      <c r="SB186" s="35"/>
      <c r="SC186" s="35"/>
      <c r="SD186" s="35"/>
      <c r="SE186" s="35"/>
      <c r="SF186" s="35"/>
      <c r="SG186" s="35"/>
      <c r="SH186" s="35"/>
      <c r="SI186" s="35"/>
      <c r="SJ186" s="35"/>
      <c r="SK186" s="35"/>
      <c r="SL186" s="35"/>
      <c r="SM186" s="35"/>
      <c r="SN186" s="35"/>
      <c r="SO186" s="35"/>
      <c r="SP186" s="35"/>
      <c r="SQ186" s="35"/>
      <c r="SR186" s="35"/>
      <c r="SS186" s="35"/>
      <c r="ST186" s="35"/>
      <c r="SU186" s="35"/>
      <c r="SV186" s="35"/>
      <c r="SW186" s="35"/>
      <c r="SX186" s="35"/>
      <c r="SY186" s="35"/>
      <c r="SZ186" s="35"/>
      <c r="TA186" s="35"/>
      <c r="TB186" s="35"/>
      <c r="TC186" s="35"/>
      <c r="TD186" s="35"/>
      <c r="TE186" s="35"/>
      <c r="TF186" s="35"/>
      <c r="TG186" s="35"/>
      <c r="TH186" s="35"/>
      <c r="TI186" s="35"/>
      <c r="TJ186" s="35"/>
      <c r="TK186" s="35"/>
      <c r="TL186" s="35"/>
      <c r="TM186" s="35"/>
      <c r="TN186" s="35"/>
      <c r="TO186" s="35"/>
      <c r="TP186" s="35"/>
      <c r="TQ186" s="35"/>
      <c r="TR186" s="35"/>
      <c r="TS186" s="35"/>
      <c r="TT186" s="35"/>
      <c r="TU186" s="35"/>
      <c r="TV186" s="35"/>
      <c r="TW186" s="35"/>
      <c r="TX186" s="35"/>
      <c r="TY186" s="35"/>
      <c r="TZ186" s="35"/>
      <c r="UA186" s="35"/>
      <c r="UB186" s="35"/>
      <c r="UC186" s="35"/>
      <c r="UD186" s="35"/>
      <c r="UE186" s="35"/>
      <c r="UF186" s="35"/>
      <c r="UG186" s="35"/>
      <c r="UH186" s="35"/>
      <c r="UI186" s="35"/>
      <c r="UJ186" s="35"/>
      <c r="UK186" s="35"/>
      <c r="UL186" s="35"/>
      <c r="UM186" s="35"/>
      <c r="UN186" s="35"/>
      <c r="UO186" s="35"/>
      <c r="UP186" s="35"/>
      <c r="UQ186" s="35"/>
      <c r="UR186" s="35"/>
      <c r="US186" s="35"/>
      <c r="UT186" s="35"/>
      <c r="UU186" s="35"/>
      <c r="UV186" s="35"/>
      <c r="UW186" s="35"/>
      <c r="UX186" s="35"/>
      <c r="UY186" s="35"/>
      <c r="UZ186" s="35"/>
      <c r="VA186" s="35"/>
      <c r="VB186" s="35"/>
      <c r="VC186" s="35"/>
      <c r="VD186" s="35"/>
      <c r="VE186" s="35"/>
      <c r="VF186" s="35"/>
      <c r="VG186" s="35"/>
      <c r="VH186" s="35"/>
      <c r="VI186" s="35"/>
      <c r="VJ186" s="35"/>
      <c r="VK186" s="35"/>
      <c r="VL186" s="35"/>
      <c r="VM186" s="35">
        <v>2.4</v>
      </c>
      <c r="VN186" s="35"/>
      <c r="VO186" s="35"/>
      <c r="VP186" s="35"/>
      <c r="VQ186" s="35"/>
      <c r="VR186" s="35"/>
      <c r="VS186" s="35"/>
      <c r="VT186" s="35"/>
      <c r="VU186" s="35"/>
      <c r="VV186" s="35"/>
      <c r="VW186" s="35"/>
      <c r="VX186" s="35"/>
      <c r="VY186" s="35"/>
      <c r="VZ186" s="35">
        <v>2.4</v>
      </c>
      <c r="WA186" s="35"/>
      <c r="WB186" s="35"/>
      <c r="WC186" s="35"/>
      <c r="WD186" s="35"/>
      <c r="WE186" s="35"/>
      <c r="WF186" s="35"/>
      <c r="WG186" s="35"/>
      <c r="WH186" s="35"/>
      <c r="WI186" s="35"/>
      <c r="WJ186" s="35"/>
      <c r="WK186" s="35"/>
      <c r="WL186" s="35"/>
      <c r="WM186" s="35"/>
      <c r="WN186" s="35"/>
      <c r="WO186" s="35"/>
      <c r="WP186" s="35"/>
      <c r="WQ186" s="35"/>
      <c r="WR186" s="35"/>
      <c r="WS186" s="35"/>
      <c r="WT186" s="35"/>
      <c r="WU186" s="35"/>
      <c r="WV186" s="35"/>
      <c r="WW186" s="35"/>
      <c r="WX186" s="35"/>
      <c r="WY186" s="35"/>
      <c r="WZ186" s="35"/>
      <c r="XA186" s="35"/>
      <c r="XB186" s="35"/>
      <c r="XC186" s="35"/>
      <c r="XD186" s="35"/>
      <c r="XE186" s="35"/>
      <c r="XF186" s="35"/>
      <c r="XG186" s="35"/>
      <c r="XH186" s="35"/>
      <c r="XI186" s="35"/>
      <c r="XJ186" s="35"/>
      <c r="XK186" s="35"/>
      <c r="XL186" s="35"/>
      <c r="XM186" s="35"/>
      <c r="XN186" s="35"/>
      <c r="XO186" s="35"/>
      <c r="XP186" s="35"/>
      <c r="XQ186" s="35"/>
      <c r="XR186" s="35"/>
      <c r="XS186" s="35"/>
      <c r="XT186" s="35"/>
      <c r="XU186" s="35"/>
      <c r="XV186" s="35"/>
      <c r="XW186" s="35"/>
      <c r="XX186" s="35"/>
      <c r="XY186" s="35"/>
      <c r="XZ186" s="35"/>
      <c r="YA186" s="35"/>
      <c r="YB186" s="35"/>
      <c r="YC186" s="35"/>
      <c r="YD186" s="35"/>
      <c r="YE186" s="35"/>
      <c r="YF186" s="35"/>
      <c r="YG186" s="35"/>
      <c r="YH186" s="35"/>
      <c r="YI186" s="35"/>
      <c r="YJ186" s="35"/>
      <c r="YK186" s="35"/>
      <c r="YL186" s="35"/>
      <c r="YM186" s="35"/>
      <c r="YN186" s="35"/>
      <c r="YO186" s="35"/>
      <c r="YP186" s="35"/>
      <c r="YQ186" s="35"/>
      <c r="YR186" s="35"/>
      <c r="YS186" s="35"/>
      <c r="YT186" s="35"/>
      <c r="YU186" s="35"/>
      <c r="YV186" s="35"/>
      <c r="YW186" s="35"/>
      <c r="YX186" s="35"/>
      <c r="YY186" s="35"/>
      <c r="YZ186" s="35"/>
      <c r="ZA186" s="35"/>
      <c r="ZB186" s="35"/>
      <c r="ZC186" s="35"/>
      <c r="ZD186" s="35"/>
      <c r="ZE186" s="35"/>
      <c r="ZF186" s="35"/>
      <c r="ZG186" s="35"/>
      <c r="ZH186" s="35"/>
      <c r="ZI186" s="35"/>
      <c r="ZJ186" s="35"/>
      <c r="ZK186" s="35"/>
      <c r="ZL186" s="35"/>
      <c r="ZM186" s="35"/>
      <c r="ZN186" s="35"/>
      <c r="ZO186" s="35"/>
      <c r="ZP186" s="35"/>
      <c r="ZQ186" s="35"/>
      <c r="ZR186" s="35"/>
      <c r="ZS186" s="35"/>
      <c r="ZT186" s="35"/>
      <c r="ZU186" s="35"/>
      <c r="ZV186" s="35"/>
      <c r="ZW186" s="35"/>
      <c r="ZX186" s="35"/>
      <c r="ZY186" s="35"/>
      <c r="ZZ186" s="35"/>
      <c r="AAA186" s="35"/>
      <c r="AAB186" s="35"/>
      <c r="AAC186" s="35">
        <v>1.2</v>
      </c>
      <c r="AAD186" s="35"/>
      <c r="AAE186" s="35"/>
      <c r="AAF186" s="35"/>
      <c r="AAG186" s="35"/>
      <c r="AAH186" s="35"/>
      <c r="AAI186" s="35"/>
      <c r="AAJ186" s="35"/>
      <c r="AAK186" s="35"/>
      <c r="AAL186" s="35"/>
      <c r="AAM186" s="35"/>
      <c r="AAN186" s="35"/>
      <c r="AAO186" s="35"/>
      <c r="AAP186" s="35"/>
      <c r="AAQ186" s="35"/>
      <c r="AAR186" s="35"/>
      <c r="AAS186" s="35"/>
      <c r="AAT186" s="35"/>
      <c r="AAU186" s="35"/>
      <c r="AAV186" s="35"/>
      <c r="AAW186" s="35"/>
      <c r="AAX186" s="35"/>
      <c r="AAY186" s="35"/>
      <c r="AAZ186" s="35"/>
      <c r="ABA186" s="35"/>
      <c r="ABB186" s="35"/>
      <c r="ABC186" s="35"/>
      <c r="ABD186" s="35"/>
      <c r="ABE186" s="35"/>
      <c r="ABF186" s="35"/>
      <c r="ABG186" s="35"/>
      <c r="ABH186" s="35"/>
      <c r="ABI186" s="35"/>
      <c r="ABJ186" s="35"/>
      <c r="ABK186" s="35"/>
      <c r="ABL186" s="35"/>
      <c r="ABM186" s="35"/>
      <c r="ABN186" s="35"/>
      <c r="ABO186" s="35"/>
      <c r="ABP186" s="35"/>
      <c r="ABQ186" s="35"/>
      <c r="ABR186" s="35"/>
      <c r="ABS186" s="35"/>
      <c r="ABT186" s="35"/>
      <c r="ABU186" s="35"/>
      <c r="ABV186" s="35"/>
      <c r="ABW186" s="35"/>
      <c r="ABX186" s="35"/>
      <c r="ABY186" s="35"/>
      <c r="ABZ186" s="35"/>
      <c r="ACA186" s="35"/>
      <c r="ACB186" s="35"/>
      <c r="ACC186" s="35"/>
      <c r="ACD186" s="35"/>
      <c r="ACE186" s="35"/>
      <c r="ACF186" s="35"/>
      <c r="ACG186" s="35"/>
      <c r="ACH186" s="35"/>
      <c r="ACI186" s="35"/>
      <c r="ACJ186" s="35"/>
      <c r="ACK186" s="35"/>
      <c r="ACL186" s="35"/>
      <c r="ACM186" s="35"/>
      <c r="ACN186" s="35"/>
      <c r="ACO186" s="35"/>
      <c r="ACP186" s="35"/>
      <c r="ACQ186" s="35"/>
      <c r="ACR186" s="35"/>
      <c r="ACS186" s="35"/>
      <c r="ACT186" s="35"/>
      <c r="ACU186" s="35"/>
      <c r="ACV186" s="35"/>
      <c r="ACW186" s="35"/>
      <c r="ACX186" s="35"/>
      <c r="ACY186" s="35"/>
      <c r="ACZ186" s="35"/>
      <c r="ADA186" s="35"/>
      <c r="ADB186" s="35"/>
      <c r="ADC186" s="35"/>
      <c r="ADD186" s="35"/>
      <c r="ADE186" s="35"/>
      <c r="ADF186" s="35"/>
      <c r="ADG186" s="35"/>
      <c r="ADH186" s="35"/>
      <c r="ADI186" s="35"/>
      <c r="ADJ186" s="35"/>
      <c r="ADK186" s="35"/>
      <c r="ADL186" s="35"/>
      <c r="ADM186" s="35"/>
      <c r="ADN186" s="35"/>
      <c r="ADO186" s="35"/>
      <c r="ADP186" s="35"/>
      <c r="ADQ186" s="35"/>
      <c r="ADR186" s="35"/>
      <c r="ADS186" s="35"/>
      <c r="ADT186" s="35"/>
      <c r="ADU186" s="35"/>
      <c r="ADV186" s="35"/>
      <c r="ADW186" s="35"/>
      <c r="ADX186" s="35"/>
      <c r="ADY186" s="26">
        <f t="shared" si="7"/>
        <v>0</v>
      </c>
      <c r="ADZ186" s="5"/>
    </row>
    <row r="187" spans="1:806" s="33" customFormat="1" x14ac:dyDescent="0.2">
      <c r="A187" s="38" t="s">
        <v>149</v>
      </c>
      <c r="B187" s="65">
        <f t="shared" si="6"/>
        <v>12</v>
      </c>
      <c r="C187" s="57">
        <v>12</v>
      </c>
      <c r="D187" s="59">
        <v>44788</v>
      </c>
      <c r="E187" s="67">
        <v>23.41</v>
      </c>
      <c r="F187" s="67">
        <f t="shared" si="5"/>
        <v>280.92</v>
      </c>
      <c r="G187" s="6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/>
      <c r="BE187" s="15"/>
      <c r="BF187" s="15"/>
      <c r="BG187" s="136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  <c r="BV187" s="35"/>
      <c r="BW187" s="35"/>
      <c r="BX187" s="35"/>
      <c r="BY187" s="35"/>
      <c r="BZ187" s="35"/>
      <c r="CA187" s="35"/>
      <c r="CB187" s="35"/>
      <c r="CC187" s="35"/>
      <c r="CD187" s="35"/>
      <c r="CE187" s="35"/>
      <c r="CF187" s="35"/>
      <c r="CG187" s="35"/>
      <c r="CH187" s="35"/>
      <c r="CI187" s="35"/>
      <c r="CJ187" s="35"/>
      <c r="CK187" s="35"/>
      <c r="CL187" s="35"/>
      <c r="CM187" s="35"/>
      <c r="CN187" s="35"/>
      <c r="CO187" s="35"/>
      <c r="CP187" s="35"/>
      <c r="CQ187" s="35"/>
      <c r="CR187" s="35"/>
      <c r="CS187" s="35"/>
      <c r="CT187" s="35"/>
      <c r="CU187" s="35"/>
      <c r="CV187" s="35"/>
      <c r="CW187" s="35"/>
      <c r="CX187" s="35"/>
      <c r="CY187" s="35"/>
      <c r="CZ187" s="35"/>
      <c r="DA187" s="35"/>
      <c r="DB187" s="35"/>
      <c r="DC187" s="35"/>
      <c r="DD187" s="35"/>
      <c r="DE187" s="35"/>
      <c r="DF187" s="35"/>
      <c r="DG187" s="35"/>
      <c r="DH187" s="35"/>
      <c r="DI187" s="35"/>
      <c r="DJ187" s="35"/>
      <c r="DK187" s="35"/>
      <c r="DL187" s="35"/>
      <c r="DM187" s="35"/>
      <c r="DN187" s="35"/>
      <c r="DO187" s="35"/>
      <c r="DP187" s="35"/>
      <c r="DQ187" s="35"/>
      <c r="DR187" s="35"/>
      <c r="DS187" s="35"/>
      <c r="DT187" s="35"/>
      <c r="DU187" s="35"/>
      <c r="DV187" s="35"/>
      <c r="DW187" s="35"/>
      <c r="DX187" s="35"/>
      <c r="DY187" s="35"/>
      <c r="DZ187" s="35"/>
      <c r="EA187" s="35"/>
      <c r="EB187" s="35"/>
      <c r="EC187" s="35"/>
      <c r="ED187" s="35"/>
      <c r="EE187" s="35"/>
      <c r="EF187" s="35"/>
      <c r="EG187" s="35"/>
      <c r="EH187" s="35"/>
      <c r="EI187" s="35"/>
      <c r="EJ187" s="35"/>
      <c r="EK187" s="35"/>
      <c r="EL187" s="35"/>
      <c r="EM187" s="35"/>
      <c r="EN187" s="35"/>
      <c r="EO187" s="35"/>
      <c r="EP187" s="35"/>
      <c r="EQ187" s="35"/>
      <c r="ER187" s="35"/>
      <c r="ES187" s="35"/>
      <c r="ET187" s="35"/>
      <c r="EU187" s="35"/>
      <c r="EV187" s="35"/>
      <c r="EW187" s="35"/>
      <c r="EX187" s="35"/>
      <c r="EY187" s="35"/>
      <c r="EZ187" s="35"/>
      <c r="FA187" s="35"/>
      <c r="FB187" s="35"/>
      <c r="FC187" s="35"/>
      <c r="FD187" s="35"/>
      <c r="FE187" s="35"/>
      <c r="FF187" s="35"/>
      <c r="FG187" s="35"/>
      <c r="FH187" s="35"/>
      <c r="FI187" s="35"/>
      <c r="FJ187" s="35"/>
      <c r="FK187" s="35"/>
      <c r="FL187" s="35"/>
      <c r="FM187" s="35"/>
      <c r="FN187" s="35"/>
      <c r="FO187" s="35"/>
      <c r="FP187" s="35"/>
      <c r="FQ187" s="35"/>
      <c r="FR187" s="35"/>
      <c r="FS187" s="35"/>
      <c r="FT187" s="35"/>
      <c r="FU187" s="35"/>
      <c r="FV187" s="35"/>
      <c r="FW187" s="35"/>
      <c r="FX187" s="35"/>
      <c r="FY187" s="35"/>
      <c r="FZ187" s="35"/>
      <c r="GA187" s="35"/>
      <c r="GB187" s="35"/>
      <c r="GC187" s="35"/>
      <c r="GD187" s="35"/>
      <c r="GE187" s="35"/>
      <c r="GF187" s="35"/>
      <c r="GG187" s="35"/>
      <c r="GH187" s="35"/>
      <c r="GI187" s="35"/>
      <c r="GJ187" s="35"/>
      <c r="GK187" s="35"/>
      <c r="GL187" s="35"/>
      <c r="GM187" s="35"/>
      <c r="GN187" s="35"/>
      <c r="GO187" s="35"/>
      <c r="GP187" s="35"/>
      <c r="GQ187" s="35"/>
      <c r="GR187" s="35"/>
      <c r="GS187" s="35"/>
      <c r="GT187" s="35"/>
      <c r="GU187" s="35"/>
      <c r="GV187" s="35"/>
      <c r="GW187" s="35"/>
      <c r="GX187" s="35"/>
      <c r="GY187" s="35"/>
      <c r="GZ187" s="35"/>
      <c r="HA187" s="35"/>
      <c r="HB187" s="35"/>
      <c r="HC187" s="35"/>
      <c r="HD187" s="35"/>
      <c r="HE187" s="35"/>
      <c r="HF187" s="35"/>
      <c r="HG187" s="35"/>
      <c r="HH187" s="35"/>
      <c r="HI187" s="35"/>
      <c r="HJ187" s="35"/>
      <c r="HK187" s="35"/>
      <c r="HL187" s="35"/>
      <c r="HM187" s="35"/>
      <c r="HN187" s="35"/>
      <c r="HO187" s="35"/>
      <c r="HP187" s="35"/>
      <c r="HQ187" s="35"/>
      <c r="HR187" s="35"/>
      <c r="HS187" s="35"/>
      <c r="HT187" s="35"/>
      <c r="HU187" s="35"/>
      <c r="HV187" s="35"/>
      <c r="HW187" s="35"/>
      <c r="HX187" s="35"/>
      <c r="HY187" s="35"/>
      <c r="HZ187" s="35"/>
      <c r="IA187" s="35"/>
      <c r="IB187" s="35"/>
      <c r="IC187" s="35"/>
      <c r="ID187" s="35"/>
      <c r="IE187" s="35"/>
      <c r="IF187" s="35"/>
      <c r="IG187" s="35"/>
      <c r="IH187" s="35"/>
      <c r="II187" s="35"/>
      <c r="IJ187" s="35"/>
      <c r="IK187" s="35"/>
      <c r="IL187" s="35"/>
      <c r="IM187" s="35"/>
      <c r="IN187" s="35"/>
      <c r="IO187" s="35"/>
      <c r="IP187" s="35"/>
      <c r="IQ187" s="35"/>
      <c r="IR187" s="35"/>
      <c r="IS187" s="35"/>
      <c r="IT187" s="35"/>
      <c r="IU187" s="35"/>
      <c r="IV187" s="35"/>
      <c r="IW187" s="35"/>
      <c r="IX187" s="35"/>
      <c r="IY187" s="35"/>
      <c r="IZ187" s="35"/>
      <c r="JA187" s="35"/>
      <c r="JB187" s="35"/>
      <c r="JC187" s="35"/>
      <c r="JD187" s="35"/>
      <c r="JE187" s="35"/>
      <c r="JF187" s="35"/>
      <c r="JG187" s="35"/>
      <c r="JH187" s="35"/>
      <c r="JI187" s="35"/>
      <c r="JJ187" s="35"/>
      <c r="JK187" s="35"/>
      <c r="JL187" s="35"/>
      <c r="JM187" s="35"/>
      <c r="JN187" s="35"/>
      <c r="JO187" s="35"/>
      <c r="JP187" s="35"/>
      <c r="JQ187" s="35"/>
      <c r="JR187" s="35"/>
      <c r="JS187" s="35"/>
      <c r="JT187" s="35"/>
      <c r="JU187" s="35"/>
      <c r="JV187" s="35"/>
      <c r="JW187" s="35"/>
      <c r="JX187" s="35"/>
      <c r="JY187" s="35"/>
      <c r="JZ187" s="35"/>
      <c r="KA187" s="35"/>
      <c r="KB187" s="35"/>
      <c r="KC187" s="35"/>
      <c r="KD187" s="35"/>
      <c r="KE187" s="35"/>
      <c r="KF187" s="35"/>
      <c r="KG187" s="35"/>
      <c r="KH187" s="35"/>
      <c r="KI187" s="35"/>
      <c r="KJ187" s="35"/>
      <c r="KK187" s="35"/>
      <c r="KL187" s="35"/>
      <c r="KM187" s="35"/>
      <c r="KN187" s="35"/>
      <c r="KO187" s="35"/>
      <c r="KP187" s="35"/>
      <c r="KQ187" s="35"/>
      <c r="KR187" s="35"/>
      <c r="KS187" s="35"/>
      <c r="KT187" s="35"/>
      <c r="KU187" s="35"/>
      <c r="KV187" s="35"/>
      <c r="KW187" s="35"/>
      <c r="KX187" s="35"/>
      <c r="KY187" s="35"/>
      <c r="KZ187" s="35"/>
      <c r="LA187" s="35"/>
      <c r="LB187" s="35"/>
      <c r="LC187" s="35"/>
      <c r="LD187" s="35"/>
      <c r="LE187" s="35"/>
      <c r="LF187" s="35"/>
      <c r="LG187" s="35"/>
      <c r="LH187" s="35"/>
      <c r="LI187" s="35"/>
      <c r="LJ187" s="35"/>
      <c r="LK187" s="35"/>
      <c r="LL187" s="35"/>
      <c r="LM187" s="35"/>
      <c r="LN187" s="35"/>
      <c r="LO187" s="35"/>
      <c r="LP187" s="35"/>
      <c r="LQ187" s="35"/>
      <c r="LR187" s="35"/>
      <c r="LS187" s="35"/>
      <c r="LT187" s="35"/>
      <c r="LU187" s="35"/>
      <c r="LV187" s="35"/>
      <c r="LW187" s="35"/>
      <c r="LX187" s="35"/>
      <c r="LY187" s="35"/>
      <c r="LZ187" s="35"/>
      <c r="MA187" s="35"/>
      <c r="MB187" s="35"/>
      <c r="MC187" s="35"/>
      <c r="MD187" s="35"/>
      <c r="ME187" s="35"/>
      <c r="MF187" s="35"/>
      <c r="MG187" s="35"/>
      <c r="MH187" s="35"/>
      <c r="MI187" s="35"/>
      <c r="MJ187" s="35"/>
      <c r="MK187" s="35"/>
      <c r="ML187" s="35"/>
      <c r="MM187" s="35"/>
      <c r="MN187" s="35"/>
      <c r="MO187" s="35"/>
      <c r="MP187" s="35"/>
      <c r="MQ187" s="35"/>
      <c r="MR187" s="35"/>
      <c r="MS187" s="35"/>
      <c r="MT187" s="35"/>
      <c r="MU187" s="35"/>
      <c r="MV187" s="35"/>
      <c r="MW187" s="35"/>
      <c r="MX187" s="35"/>
      <c r="MY187" s="35"/>
      <c r="MZ187" s="35"/>
      <c r="NA187" s="35"/>
      <c r="NB187" s="35"/>
      <c r="NC187" s="35"/>
      <c r="ND187" s="35"/>
      <c r="NE187" s="35"/>
      <c r="NF187" s="35"/>
      <c r="NG187" s="35"/>
      <c r="NH187" s="35"/>
      <c r="NI187" s="35"/>
      <c r="NJ187" s="35"/>
      <c r="NK187" s="35"/>
      <c r="NL187" s="35"/>
      <c r="NM187" s="35"/>
      <c r="NN187" s="35"/>
      <c r="NO187" s="35"/>
      <c r="NP187" s="35"/>
      <c r="NQ187" s="35"/>
      <c r="NR187" s="35"/>
      <c r="NS187" s="35"/>
      <c r="NT187" s="35"/>
      <c r="NU187" s="35"/>
      <c r="NV187" s="35"/>
      <c r="NW187" s="35"/>
      <c r="NX187" s="35"/>
      <c r="NY187" s="35"/>
      <c r="NZ187" s="35"/>
      <c r="OA187" s="35"/>
      <c r="OB187" s="35"/>
      <c r="OC187" s="35"/>
      <c r="OD187" s="35"/>
      <c r="OE187" s="35"/>
      <c r="OF187" s="35"/>
      <c r="OG187" s="35"/>
      <c r="OH187" s="35"/>
      <c r="OI187" s="35"/>
      <c r="OJ187" s="35"/>
      <c r="OK187" s="35"/>
      <c r="OL187" s="35"/>
      <c r="OM187" s="35"/>
      <c r="ON187" s="35"/>
      <c r="OO187" s="35"/>
      <c r="OP187" s="35"/>
      <c r="OQ187" s="35"/>
      <c r="OR187" s="35"/>
      <c r="OS187" s="35"/>
      <c r="OT187" s="35"/>
      <c r="OU187" s="35"/>
      <c r="OV187" s="35"/>
      <c r="OW187" s="35"/>
      <c r="OX187" s="35"/>
      <c r="OY187" s="35"/>
      <c r="OZ187" s="35"/>
      <c r="PA187" s="35"/>
      <c r="PB187" s="35"/>
      <c r="PC187" s="35"/>
      <c r="PD187" s="35"/>
      <c r="PE187" s="35"/>
      <c r="PF187" s="35"/>
      <c r="PG187" s="35"/>
      <c r="PH187" s="35"/>
      <c r="PI187" s="35"/>
      <c r="PJ187" s="35"/>
      <c r="PK187" s="35"/>
      <c r="PL187" s="35"/>
      <c r="PM187" s="35"/>
      <c r="PN187" s="35"/>
      <c r="PO187" s="35"/>
      <c r="PP187" s="35"/>
      <c r="PQ187" s="35"/>
      <c r="PR187" s="35"/>
      <c r="PS187" s="35"/>
      <c r="PT187" s="35"/>
      <c r="PU187" s="35"/>
      <c r="PV187" s="35"/>
      <c r="PW187" s="35"/>
      <c r="PX187" s="35"/>
      <c r="PY187" s="35"/>
      <c r="PZ187" s="35"/>
      <c r="QA187" s="35"/>
      <c r="QB187" s="35"/>
      <c r="QC187" s="35"/>
      <c r="QD187" s="35"/>
      <c r="QE187" s="35"/>
      <c r="QF187" s="35"/>
      <c r="QG187" s="35"/>
      <c r="QH187" s="35"/>
      <c r="QI187" s="35"/>
      <c r="QJ187" s="35"/>
      <c r="QK187" s="35"/>
      <c r="QL187" s="35"/>
      <c r="QM187" s="35"/>
      <c r="QN187" s="35"/>
      <c r="QO187" s="35"/>
      <c r="QP187" s="35"/>
      <c r="QQ187" s="35"/>
      <c r="QR187" s="35"/>
      <c r="QS187" s="35"/>
      <c r="QT187" s="35"/>
      <c r="QU187" s="35"/>
      <c r="QV187" s="35"/>
      <c r="QW187" s="35"/>
      <c r="QX187" s="35"/>
      <c r="QY187" s="35"/>
      <c r="QZ187" s="35"/>
      <c r="RA187" s="35"/>
      <c r="RB187" s="35"/>
      <c r="RC187" s="35"/>
      <c r="RD187" s="35"/>
      <c r="RE187" s="35"/>
      <c r="RF187" s="35"/>
      <c r="RG187" s="35"/>
      <c r="RH187" s="35"/>
      <c r="RI187" s="35"/>
      <c r="RJ187" s="35"/>
      <c r="RK187" s="35"/>
      <c r="RL187" s="35"/>
      <c r="RM187" s="35"/>
      <c r="RN187" s="35"/>
      <c r="RO187" s="35"/>
      <c r="RP187" s="35"/>
      <c r="RQ187" s="35"/>
      <c r="RR187" s="35"/>
      <c r="RS187" s="35"/>
      <c r="RT187" s="35"/>
      <c r="RU187" s="35"/>
      <c r="RV187" s="35"/>
      <c r="RW187" s="35"/>
      <c r="RX187" s="35"/>
      <c r="RY187" s="35"/>
      <c r="RZ187" s="35"/>
      <c r="SA187" s="35"/>
      <c r="SB187" s="35"/>
      <c r="SC187" s="35"/>
      <c r="SD187" s="35"/>
      <c r="SE187" s="35"/>
      <c r="SF187" s="35"/>
      <c r="SG187" s="35"/>
      <c r="SH187" s="35">
        <v>24</v>
      </c>
      <c r="SI187" s="35"/>
      <c r="SJ187" s="35"/>
      <c r="SK187" s="35"/>
      <c r="SL187" s="35"/>
      <c r="SM187" s="35"/>
      <c r="SN187" s="35"/>
      <c r="SO187" s="35"/>
      <c r="SP187" s="35"/>
      <c r="SQ187" s="35"/>
      <c r="SR187" s="35"/>
      <c r="SS187" s="35"/>
      <c r="ST187" s="35"/>
      <c r="SU187" s="35"/>
      <c r="SV187" s="35"/>
      <c r="SW187" s="35"/>
      <c r="SX187" s="35"/>
      <c r="SY187" s="35"/>
      <c r="SZ187" s="35"/>
      <c r="TA187" s="35"/>
      <c r="TB187" s="35"/>
      <c r="TC187" s="35"/>
      <c r="TD187" s="35"/>
      <c r="TE187" s="35"/>
      <c r="TF187" s="35"/>
      <c r="TG187" s="35"/>
      <c r="TH187" s="35"/>
      <c r="TI187" s="35"/>
      <c r="TJ187" s="35"/>
      <c r="TK187" s="35"/>
      <c r="TL187" s="35"/>
      <c r="TM187" s="35"/>
      <c r="TN187" s="35"/>
      <c r="TO187" s="35"/>
      <c r="TP187" s="35"/>
      <c r="TQ187" s="35"/>
      <c r="TR187" s="35"/>
      <c r="TS187" s="35"/>
      <c r="TT187" s="35"/>
      <c r="TU187" s="35"/>
      <c r="TV187" s="35"/>
      <c r="TW187" s="35"/>
      <c r="TX187" s="35"/>
      <c r="TY187" s="35"/>
      <c r="TZ187" s="35"/>
      <c r="UA187" s="35"/>
      <c r="UB187" s="35"/>
      <c r="UC187" s="35">
        <v>24</v>
      </c>
      <c r="UD187" s="35"/>
      <c r="UE187" s="35"/>
      <c r="UF187" s="35"/>
      <c r="UG187" s="35"/>
      <c r="UH187" s="35"/>
      <c r="UI187" s="35"/>
      <c r="UJ187" s="35"/>
      <c r="UK187" s="35"/>
      <c r="UL187" s="35"/>
      <c r="UM187" s="35"/>
      <c r="UN187" s="35"/>
      <c r="UO187" s="35"/>
      <c r="UP187" s="35"/>
      <c r="UQ187" s="35"/>
      <c r="UR187" s="35"/>
      <c r="US187" s="35"/>
      <c r="UT187" s="35"/>
      <c r="UU187" s="35"/>
      <c r="UV187" s="35"/>
      <c r="UW187" s="35"/>
      <c r="UX187" s="35"/>
      <c r="UY187" s="35"/>
      <c r="UZ187" s="35"/>
      <c r="VA187" s="35"/>
      <c r="VB187" s="35"/>
      <c r="VC187" s="35"/>
      <c r="VD187" s="35"/>
      <c r="VE187" s="35"/>
      <c r="VF187" s="35"/>
      <c r="VG187" s="35"/>
      <c r="VH187" s="35"/>
      <c r="VI187" s="35"/>
      <c r="VJ187" s="35"/>
      <c r="VK187" s="35"/>
      <c r="VL187" s="35"/>
      <c r="VM187" s="35"/>
      <c r="VN187" s="35"/>
      <c r="VO187" s="35"/>
      <c r="VP187" s="35"/>
      <c r="VQ187" s="35"/>
      <c r="VR187" s="35"/>
      <c r="VS187" s="35"/>
      <c r="VT187" s="35">
        <v>60</v>
      </c>
      <c r="VU187" s="35"/>
      <c r="VV187" s="35"/>
      <c r="VW187" s="35"/>
      <c r="VX187" s="35"/>
      <c r="VY187" s="35"/>
      <c r="VZ187" s="35"/>
      <c r="WA187" s="35"/>
      <c r="WB187" s="35"/>
      <c r="WC187" s="35"/>
      <c r="WD187" s="35"/>
      <c r="WE187" s="35"/>
      <c r="WF187" s="35"/>
      <c r="WG187" s="35"/>
      <c r="WH187" s="35"/>
      <c r="WI187" s="35"/>
      <c r="WJ187" s="35"/>
      <c r="WK187" s="35">
        <v>60</v>
      </c>
      <c r="WL187" s="35"/>
      <c r="WM187" s="35"/>
      <c r="WN187" s="35"/>
      <c r="WO187" s="35"/>
      <c r="WP187" s="35"/>
      <c r="WQ187" s="35"/>
      <c r="WR187" s="35"/>
      <c r="WS187" s="35"/>
      <c r="WT187" s="35"/>
      <c r="WU187" s="35"/>
      <c r="WV187" s="35"/>
      <c r="WW187" s="35"/>
      <c r="WX187" s="35"/>
      <c r="WY187" s="35"/>
      <c r="WZ187" s="35"/>
      <c r="XA187" s="35"/>
      <c r="XB187" s="35"/>
      <c r="XC187" s="35"/>
      <c r="XD187" s="35"/>
      <c r="XE187" s="35"/>
      <c r="XF187" s="35"/>
      <c r="XG187" s="35"/>
      <c r="XH187" s="35"/>
      <c r="XI187" s="35"/>
      <c r="XJ187" s="35"/>
      <c r="XK187" s="35"/>
      <c r="XL187" s="35"/>
      <c r="XM187" s="35"/>
      <c r="XN187" s="35"/>
      <c r="XO187" s="35"/>
      <c r="XP187" s="35"/>
      <c r="XQ187" s="35"/>
      <c r="XR187" s="35"/>
      <c r="XS187" s="35"/>
      <c r="XT187" s="35"/>
      <c r="XU187" s="35"/>
      <c r="XV187" s="35"/>
      <c r="XW187" s="35"/>
      <c r="XX187" s="35"/>
      <c r="XY187" s="35"/>
      <c r="XZ187" s="35"/>
      <c r="YA187" s="35"/>
      <c r="YB187" s="35"/>
      <c r="YC187" s="35"/>
      <c r="YD187" s="35"/>
      <c r="YE187" s="35"/>
      <c r="YF187" s="35"/>
      <c r="YG187" s="35"/>
      <c r="YH187" s="35"/>
      <c r="YI187" s="35"/>
      <c r="YJ187" s="35"/>
      <c r="YK187" s="35"/>
      <c r="YL187" s="35"/>
      <c r="YM187" s="35"/>
      <c r="YN187" s="35"/>
      <c r="YO187" s="35"/>
      <c r="YP187" s="35"/>
      <c r="YQ187" s="35"/>
      <c r="YR187" s="35"/>
      <c r="YS187" s="35"/>
      <c r="YT187" s="35"/>
      <c r="YU187" s="35"/>
      <c r="YV187" s="35"/>
      <c r="YW187" s="35"/>
      <c r="YX187" s="35"/>
      <c r="YY187" s="35"/>
      <c r="YZ187" s="35"/>
      <c r="ZA187" s="35"/>
      <c r="ZB187" s="35"/>
      <c r="ZC187" s="35"/>
      <c r="ZD187" s="35"/>
      <c r="ZE187" s="35"/>
      <c r="ZF187" s="35"/>
      <c r="ZG187" s="35"/>
      <c r="ZH187" s="35"/>
      <c r="ZI187" s="35"/>
      <c r="ZJ187" s="35"/>
      <c r="ZK187" s="35"/>
      <c r="ZL187" s="35"/>
      <c r="ZM187" s="35"/>
      <c r="ZN187" s="35"/>
      <c r="ZO187" s="35"/>
      <c r="ZP187" s="35"/>
      <c r="ZQ187" s="35"/>
      <c r="ZR187" s="35"/>
      <c r="ZS187" s="35"/>
      <c r="ZT187" s="35"/>
      <c r="ZU187" s="35"/>
      <c r="ZV187" s="35"/>
      <c r="ZW187" s="35"/>
      <c r="ZX187" s="35"/>
      <c r="ZY187" s="35"/>
      <c r="ZZ187" s="35"/>
      <c r="AAA187" s="35"/>
      <c r="AAB187" s="35"/>
      <c r="AAC187" s="35"/>
      <c r="AAD187" s="35"/>
      <c r="AAE187" s="35"/>
      <c r="AAF187" s="35"/>
      <c r="AAG187" s="35"/>
      <c r="AAH187" s="35"/>
      <c r="AAI187" s="35"/>
      <c r="AAJ187" s="35"/>
      <c r="AAK187" s="35"/>
      <c r="AAL187" s="35"/>
      <c r="AAM187" s="35"/>
      <c r="AAN187" s="35"/>
      <c r="AAO187" s="35"/>
      <c r="AAP187" s="35"/>
      <c r="AAQ187" s="35"/>
      <c r="AAR187" s="35"/>
      <c r="AAS187" s="35"/>
      <c r="AAT187" s="35"/>
      <c r="AAU187" s="35"/>
      <c r="AAV187" s="35"/>
      <c r="AAW187" s="35"/>
      <c r="AAX187" s="35"/>
      <c r="AAY187" s="35"/>
      <c r="AAZ187" s="35"/>
      <c r="ABA187" s="35"/>
      <c r="ABB187" s="35"/>
      <c r="ABC187" s="35"/>
      <c r="ABD187" s="35"/>
      <c r="ABE187" s="35"/>
      <c r="ABF187" s="35"/>
      <c r="ABG187" s="35"/>
      <c r="ABH187" s="35"/>
      <c r="ABI187" s="35">
        <v>12</v>
      </c>
      <c r="ABJ187" s="35"/>
      <c r="ABK187" s="35"/>
      <c r="ABL187" s="35"/>
      <c r="ABM187" s="35"/>
      <c r="ABN187" s="35"/>
      <c r="ABO187" s="35"/>
      <c r="ABP187" s="35"/>
      <c r="ABQ187" s="35"/>
      <c r="ABR187" s="35"/>
      <c r="ABS187" s="35"/>
      <c r="ABT187" s="35"/>
      <c r="ABU187" s="35"/>
      <c r="ABV187" s="35"/>
      <c r="ABW187" s="35"/>
      <c r="ABX187" s="35"/>
      <c r="ABY187" s="35"/>
      <c r="ABZ187" s="35"/>
      <c r="ACA187" s="35"/>
      <c r="ACB187" s="35"/>
      <c r="ACC187" s="35"/>
      <c r="ACD187" s="35"/>
      <c r="ACE187" s="35"/>
      <c r="ACF187" s="35"/>
      <c r="ACG187" s="35"/>
      <c r="ACH187" s="35"/>
      <c r="ACI187" s="35"/>
      <c r="ACJ187" s="35"/>
      <c r="ACK187" s="35"/>
      <c r="ACL187" s="35"/>
      <c r="ACM187" s="35"/>
      <c r="ACN187" s="35"/>
      <c r="ACO187" s="35"/>
      <c r="ACP187" s="35"/>
      <c r="ACQ187" s="35"/>
      <c r="ACR187" s="35"/>
      <c r="ACS187" s="35"/>
      <c r="ACT187" s="35"/>
      <c r="ACU187" s="35"/>
      <c r="ACV187" s="35"/>
      <c r="ACW187" s="35"/>
      <c r="ACX187" s="35"/>
      <c r="ACY187" s="35"/>
      <c r="ACZ187" s="35"/>
      <c r="ADA187" s="35"/>
      <c r="ADB187" s="35"/>
      <c r="ADC187" s="35"/>
      <c r="ADD187" s="35"/>
      <c r="ADE187" s="35"/>
      <c r="ADF187" s="35"/>
      <c r="ADG187" s="35"/>
      <c r="ADH187" s="35"/>
      <c r="ADI187" s="35"/>
      <c r="ADJ187" s="35"/>
      <c r="ADK187" s="35"/>
      <c r="ADL187" s="35"/>
      <c r="ADM187" s="35"/>
      <c r="ADN187" s="35"/>
      <c r="ADO187" s="35"/>
      <c r="ADP187" s="35"/>
      <c r="ADQ187" s="35"/>
      <c r="ADR187" s="35"/>
      <c r="ADS187" s="35"/>
      <c r="ADT187" s="35"/>
      <c r="ADU187" s="35"/>
      <c r="ADV187" s="35"/>
      <c r="ADW187" s="35"/>
      <c r="ADX187" s="35">
        <v>12</v>
      </c>
      <c r="ADY187" s="26">
        <f t="shared" si="7"/>
        <v>0</v>
      </c>
      <c r="ADZ187" s="5"/>
    </row>
    <row r="188" spans="1:806" s="33" customFormat="1" x14ac:dyDescent="0.2">
      <c r="A188" s="38" t="s">
        <v>449</v>
      </c>
      <c r="B188" s="65">
        <f t="shared" si="6"/>
        <v>0</v>
      </c>
      <c r="C188" s="57">
        <v>9</v>
      </c>
      <c r="D188" s="59">
        <v>44396</v>
      </c>
      <c r="E188" s="67">
        <v>29.34</v>
      </c>
      <c r="F188" s="67">
        <f t="shared" si="5"/>
        <v>0</v>
      </c>
      <c r="G188" s="6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/>
      <c r="BE188" s="15"/>
      <c r="BF188" s="15"/>
      <c r="BG188" s="136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/>
      <c r="BV188" s="35"/>
      <c r="BW188" s="35"/>
      <c r="BX188" s="35"/>
      <c r="BY188" s="35"/>
      <c r="BZ188" s="35"/>
      <c r="CA188" s="35"/>
      <c r="CB188" s="35"/>
      <c r="CC188" s="35"/>
      <c r="CD188" s="35"/>
      <c r="CE188" s="35"/>
      <c r="CF188" s="35"/>
      <c r="CG188" s="35"/>
      <c r="CH188" s="35"/>
      <c r="CI188" s="35"/>
      <c r="CJ188" s="35"/>
      <c r="CK188" s="35"/>
      <c r="CL188" s="35"/>
      <c r="CM188" s="35"/>
      <c r="CN188" s="35"/>
      <c r="CO188" s="35"/>
      <c r="CP188" s="35"/>
      <c r="CQ188" s="35"/>
      <c r="CR188" s="35"/>
      <c r="CS188" s="35"/>
      <c r="CT188" s="35"/>
      <c r="CU188" s="35"/>
      <c r="CV188" s="35"/>
      <c r="CW188" s="35"/>
      <c r="CX188" s="35"/>
      <c r="CY188" s="35"/>
      <c r="CZ188" s="35"/>
      <c r="DA188" s="35"/>
      <c r="DB188" s="35"/>
      <c r="DC188" s="35"/>
      <c r="DD188" s="35"/>
      <c r="DE188" s="35"/>
      <c r="DF188" s="35"/>
      <c r="DG188" s="35"/>
      <c r="DH188" s="35"/>
      <c r="DI188" s="35"/>
      <c r="DJ188" s="35"/>
      <c r="DK188" s="35"/>
      <c r="DL188" s="35"/>
      <c r="DM188" s="35"/>
      <c r="DN188" s="35"/>
      <c r="DO188" s="35"/>
      <c r="DP188" s="35"/>
      <c r="DQ188" s="35"/>
      <c r="DR188" s="35"/>
      <c r="DS188" s="35"/>
      <c r="DT188" s="35"/>
      <c r="DU188" s="35"/>
      <c r="DV188" s="35"/>
      <c r="DW188" s="35"/>
      <c r="DX188" s="35"/>
      <c r="DY188" s="35"/>
      <c r="DZ188" s="35"/>
      <c r="EA188" s="35"/>
      <c r="EB188" s="35"/>
      <c r="EC188" s="35"/>
      <c r="ED188" s="35"/>
      <c r="EE188" s="35"/>
      <c r="EF188" s="35"/>
      <c r="EG188" s="35"/>
      <c r="EH188" s="35"/>
      <c r="EI188" s="35"/>
      <c r="EJ188" s="35"/>
      <c r="EK188" s="35"/>
      <c r="EL188" s="35"/>
      <c r="EM188" s="35"/>
      <c r="EN188" s="35"/>
      <c r="EO188" s="35"/>
      <c r="EP188" s="35"/>
      <c r="EQ188" s="35"/>
      <c r="ER188" s="35"/>
      <c r="ES188" s="35"/>
      <c r="ET188" s="35"/>
      <c r="EU188" s="35"/>
      <c r="EV188" s="35"/>
      <c r="EW188" s="35"/>
      <c r="EX188" s="35"/>
      <c r="EY188" s="35"/>
      <c r="EZ188" s="35"/>
      <c r="FA188" s="35"/>
      <c r="FB188" s="35"/>
      <c r="FC188" s="35"/>
      <c r="FD188" s="35"/>
      <c r="FE188" s="35"/>
      <c r="FF188" s="35"/>
      <c r="FG188" s="35"/>
      <c r="FH188" s="35"/>
      <c r="FI188" s="35"/>
      <c r="FJ188" s="35"/>
      <c r="FK188" s="35"/>
      <c r="FL188" s="35"/>
      <c r="FM188" s="35"/>
      <c r="FN188" s="35"/>
      <c r="FO188" s="35"/>
      <c r="FP188" s="35"/>
      <c r="FQ188" s="35"/>
      <c r="FR188" s="35"/>
      <c r="FS188" s="35"/>
      <c r="FT188" s="35"/>
      <c r="FU188" s="35"/>
      <c r="FV188" s="35"/>
      <c r="FW188" s="35"/>
      <c r="FX188" s="35"/>
      <c r="FY188" s="35"/>
      <c r="FZ188" s="35"/>
      <c r="GA188" s="35"/>
      <c r="GB188" s="35"/>
      <c r="GC188" s="35"/>
      <c r="GD188" s="35"/>
      <c r="GE188" s="35"/>
      <c r="GF188" s="35"/>
      <c r="GG188" s="35"/>
      <c r="GH188" s="35"/>
      <c r="GI188" s="35"/>
      <c r="GJ188" s="35"/>
      <c r="GK188" s="35"/>
      <c r="GL188" s="35"/>
      <c r="GM188" s="35"/>
      <c r="GN188" s="35"/>
      <c r="GO188" s="35"/>
      <c r="GP188" s="35"/>
      <c r="GQ188" s="35"/>
      <c r="GR188" s="35"/>
      <c r="GS188" s="35"/>
      <c r="GT188" s="35"/>
      <c r="GU188" s="35"/>
      <c r="GV188" s="35"/>
      <c r="GW188" s="35"/>
      <c r="GX188" s="35"/>
      <c r="GY188" s="35"/>
      <c r="GZ188" s="35"/>
      <c r="HA188" s="35"/>
      <c r="HB188" s="35"/>
      <c r="HC188" s="35"/>
      <c r="HD188" s="35"/>
      <c r="HE188" s="35"/>
      <c r="HF188" s="35"/>
      <c r="HG188" s="35"/>
      <c r="HH188" s="35"/>
      <c r="HI188" s="35"/>
      <c r="HJ188" s="35"/>
      <c r="HK188" s="35"/>
      <c r="HL188" s="35"/>
      <c r="HM188" s="35"/>
      <c r="HN188" s="35"/>
      <c r="HO188" s="35"/>
      <c r="HP188" s="35"/>
      <c r="HQ188" s="35"/>
      <c r="HR188" s="35"/>
      <c r="HS188" s="35"/>
      <c r="HT188" s="35"/>
      <c r="HU188" s="35"/>
      <c r="HV188" s="35"/>
      <c r="HW188" s="35"/>
      <c r="HX188" s="35"/>
      <c r="HY188" s="35"/>
      <c r="HZ188" s="35"/>
      <c r="IA188" s="35"/>
      <c r="IB188" s="35"/>
      <c r="IC188" s="35"/>
      <c r="ID188" s="35"/>
      <c r="IE188" s="35"/>
      <c r="IF188" s="35"/>
      <c r="IG188" s="35"/>
      <c r="IH188" s="35"/>
      <c r="II188" s="35"/>
      <c r="IJ188" s="35"/>
      <c r="IK188" s="35"/>
      <c r="IL188" s="35"/>
      <c r="IM188" s="35"/>
      <c r="IN188" s="35"/>
      <c r="IO188" s="35"/>
      <c r="IP188" s="35"/>
      <c r="IQ188" s="35"/>
      <c r="IR188" s="35"/>
      <c r="IS188" s="35"/>
      <c r="IT188" s="35"/>
      <c r="IU188" s="35"/>
      <c r="IV188" s="35"/>
      <c r="IW188" s="35"/>
      <c r="IX188" s="35"/>
      <c r="IY188" s="35"/>
      <c r="IZ188" s="35"/>
      <c r="JA188" s="35"/>
      <c r="JB188" s="35"/>
      <c r="JC188" s="35"/>
      <c r="JD188" s="35"/>
      <c r="JE188" s="35"/>
      <c r="JF188" s="35"/>
      <c r="JG188" s="35"/>
      <c r="JH188" s="35"/>
      <c r="JI188" s="35"/>
      <c r="JJ188" s="35"/>
      <c r="JK188" s="35"/>
      <c r="JL188" s="35"/>
      <c r="JM188" s="35"/>
      <c r="JN188" s="35"/>
      <c r="JO188" s="35"/>
      <c r="JP188" s="35"/>
      <c r="JQ188" s="35"/>
      <c r="JR188" s="35"/>
      <c r="JS188" s="35"/>
      <c r="JT188" s="35"/>
      <c r="JU188" s="35"/>
      <c r="JV188" s="35"/>
      <c r="JW188" s="35"/>
      <c r="JX188" s="35"/>
      <c r="JY188" s="35"/>
      <c r="JZ188" s="35"/>
      <c r="KA188" s="35"/>
      <c r="KB188" s="35"/>
      <c r="KC188" s="35"/>
      <c r="KD188" s="35"/>
      <c r="KE188" s="35"/>
      <c r="KF188" s="35"/>
      <c r="KG188" s="35"/>
      <c r="KH188" s="35"/>
      <c r="KI188" s="35"/>
      <c r="KJ188" s="35"/>
      <c r="KK188" s="35"/>
      <c r="KL188" s="35"/>
      <c r="KM188" s="35"/>
      <c r="KN188" s="35"/>
      <c r="KO188" s="35"/>
      <c r="KP188" s="35"/>
      <c r="KQ188" s="35"/>
      <c r="KR188" s="35"/>
      <c r="KS188" s="35"/>
      <c r="KT188" s="35"/>
      <c r="KU188" s="35"/>
      <c r="KV188" s="35"/>
      <c r="KW188" s="35"/>
      <c r="KX188" s="35"/>
      <c r="KY188" s="35"/>
      <c r="KZ188" s="35"/>
      <c r="LA188" s="35"/>
      <c r="LB188" s="35"/>
      <c r="LC188" s="35"/>
      <c r="LD188" s="35"/>
      <c r="LE188" s="35"/>
      <c r="LF188" s="35"/>
      <c r="LG188" s="35"/>
      <c r="LH188" s="35"/>
      <c r="LI188" s="35"/>
      <c r="LJ188" s="35"/>
      <c r="LK188" s="35"/>
      <c r="LL188" s="35"/>
      <c r="LM188" s="35"/>
      <c r="LN188" s="35"/>
      <c r="LO188" s="35"/>
      <c r="LP188" s="35"/>
      <c r="LQ188" s="35"/>
      <c r="LR188" s="35"/>
      <c r="LS188" s="35"/>
      <c r="LT188" s="35"/>
      <c r="LU188" s="35"/>
      <c r="LV188" s="35"/>
      <c r="LW188" s="35"/>
      <c r="LX188" s="35"/>
      <c r="LY188" s="35"/>
      <c r="LZ188" s="35"/>
      <c r="MA188" s="35"/>
      <c r="MB188" s="35"/>
      <c r="MC188" s="35"/>
      <c r="MD188" s="35"/>
      <c r="ME188" s="35"/>
      <c r="MF188" s="35"/>
      <c r="MG188" s="35"/>
      <c r="MH188" s="35"/>
      <c r="MI188" s="35"/>
      <c r="MJ188" s="35"/>
      <c r="MK188" s="35"/>
      <c r="ML188" s="35"/>
      <c r="MM188" s="35"/>
      <c r="MN188" s="35"/>
      <c r="MO188" s="35"/>
      <c r="MP188" s="35"/>
      <c r="MQ188" s="35"/>
      <c r="MR188" s="35"/>
      <c r="MS188" s="35"/>
      <c r="MT188" s="35"/>
      <c r="MU188" s="35"/>
      <c r="MV188" s="35"/>
      <c r="MW188" s="35"/>
      <c r="MX188" s="35"/>
      <c r="MY188" s="35"/>
      <c r="MZ188" s="35"/>
      <c r="NA188" s="35"/>
      <c r="NB188" s="35"/>
      <c r="NC188" s="35"/>
      <c r="ND188" s="35"/>
      <c r="NE188" s="35"/>
      <c r="NF188" s="35"/>
      <c r="NG188" s="35"/>
      <c r="NH188" s="35"/>
      <c r="NI188" s="35"/>
      <c r="NJ188" s="35"/>
      <c r="NK188" s="35"/>
      <c r="NL188" s="35"/>
      <c r="NM188" s="35"/>
      <c r="NN188" s="35"/>
      <c r="NO188" s="35"/>
      <c r="NP188" s="35"/>
      <c r="NQ188" s="35"/>
      <c r="NR188" s="35"/>
      <c r="NS188" s="35"/>
      <c r="NT188" s="35"/>
      <c r="NU188" s="35"/>
      <c r="NV188" s="35"/>
      <c r="NW188" s="35"/>
      <c r="NX188" s="35"/>
      <c r="NY188" s="35"/>
      <c r="NZ188" s="35"/>
      <c r="OA188" s="35"/>
      <c r="OB188" s="35"/>
      <c r="OC188" s="35"/>
      <c r="OD188" s="35"/>
      <c r="OE188" s="35"/>
      <c r="OF188" s="35"/>
      <c r="OG188" s="35"/>
      <c r="OH188" s="35"/>
      <c r="OI188" s="35"/>
      <c r="OJ188" s="35"/>
      <c r="OK188" s="35"/>
      <c r="OL188" s="35"/>
      <c r="OM188" s="35"/>
      <c r="ON188" s="35"/>
      <c r="OO188" s="35"/>
      <c r="OP188" s="35"/>
      <c r="OQ188" s="35"/>
      <c r="OR188" s="35"/>
      <c r="OS188" s="35"/>
      <c r="OT188" s="35"/>
      <c r="OU188" s="35"/>
      <c r="OV188" s="35"/>
      <c r="OW188" s="35"/>
      <c r="OX188" s="35"/>
      <c r="OY188" s="35"/>
      <c r="OZ188" s="35"/>
      <c r="PA188" s="35"/>
      <c r="PB188" s="35"/>
      <c r="PC188" s="35"/>
      <c r="PD188" s="35"/>
      <c r="PE188" s="35"/>
      <c r="PF188" s="35"/>
      <c r="PG188" s="35"/>
      <c r="PH188" s="35"/>
      <c r="PI188" s="35"/>
      <c r="PJ188" s="35"/>
      <c r="PK188" s="35"/>
      <c r="PL188" s="35"/>
      <c r="PM188" s="35"/>
      <c r="PN188" s="35"/>
      <c r="PO188" s="35"/>
      <c r="PP188" s="35"/>
      <c r="PQ188" s="35"/>
      <c r="PR188" s="35"/>
      <c r="PS188" s="35"/>
      <c r="PT188" s="35"/>
      <c r="PU188" s="35"/>
      <c r="PV188" s="35"/>
      <c r="PW188" s="35"/>
      <c r="PX188" s="35"/>
      <c r="PY188" s="35"/>
      <c r="PZ188" s="35"/>
      <c r="QA188" s="35"/>
      <c r="QB188" s="35"/>
      <c r="QC188" s="35"/>
      <c r="QD188" s="35"/>
      <c r="QE188" s="35"/>
      <c r="QF188" s="35"/>
      <c r="QG188" s="35"/>
      <c r="QH188" s="35"/>
      <c r="QI188" s="35"/>
      <c r="QJ188" s="35"/>
      <c r="QK188" s="35"/>
      <c r="QL188" s="35"/>
      <c r="QM188" s="35"/>
      <c r="QN188" s="35"/>
      <c r="QO188" s="35"/>
      <c r="QP188" s="35"/>
      <c r="QQ188" s="35"/>
      <c r="QR188" s="35"/>
      <c r="QS188" s="35"/>
      <c r="QT188" s="35"/>
      <c r="QU188" s="35"/>
      <c r="QV188" s="35"/>
      <c r="QW188" s="35"/>
      <c r="QX188" s="35"/>
      <c r="QY188" s="35"/>
      <c r="QZ188" s="35"/>
      <c r="RA188" s="35"/>
      <c r="RB188" s="35"/>
      <c r="RC188" s="35"/>
      <c r="RD188" s="35"/>
      <c r="RE188" s="35"/>
      <c r="RF188" s="35"/>
      <c r="RG188" s="35"/>
      <c r="RH188" s="35"/>
      <c r="RI188" s="35"/>
      <c r="RJ188" s="35"/>
      <c r="RK188" s="35"/>
      <c r="RL188" s="35"/>
      <c r="RM188" s="35"/>
      <c r="RN188" s="35"/>
      <c r="RO188" s="35"/>
      <c r="RP188" s="35"/>
      <c r="RQ188" s="35"/>
      <c r="RR188" s="35"/>
      <c r="RS188" s="35"/>
      <c r="RT188" s="35"/>
      <c r="RU188" s="35"/>
      <c r="RV188" s="35"/>
      <c r="RW188" s="35"/>
      <c r="RX188" s="35"/>
      <c r="RY188" s="35"/>
      <c r="RZ188" s="35"/>
      <c r="SA188" s="35"/>
      <c r="SB188" s="35"/>
      <c r="SC188" s="35"/>
      <c r="SD188" s="35"/>
      <c r="SE188" s="35"/>
      <c r="SF188" s="35"/>
      <c r="SG188" s="35"/>
      <c r="SH188" s="35"/>
      <c r="SI188" s="35"/>
      <c r="SJ188" s="35"/>
      <c r="SK188" s="35"/>
      <c r="SL188" s="35"/>
      <c r="SM188" s="35"/>
      <c r="SN188" s="35"/>
      <c r="SO188" s="35"/>
      <c r="SP188" s="35"/>
      <c r="SQ188" s="35"/>
      <c r="SR188" s="35"/>
      <c r="SS188" s="35"/>
      <c r="ST188" s="35"/>
      <c r="SU188" s="35"/>
      <c r="SV188" s="35"/>
      <c r="SW188" s="35"/>
      <c r="SX188" s="35"/>
      <c r="SY188" s="35"/>
      <c r="SZ188" s="35"/>
      <c r="TA188" s="35"/>
      <c r="TB188" s="35"/>
      <c r="TC188" s="35"/>
      <c r="TD188" s="35"/>
      <c r="TE188" s="35"/>
      <c r="TF188" s="35"/>
      <c r="TG188" s="35"/>
      <c r="TH188" s="35"/>
      <c r="TI188" s="35"/>
      <c r="TJ188" s="35"/>
      <c r="TK188" s="35"/>
      <c r="TL188" s="35"/>
      <c r="TM188" s="35"/>
      <c r="TN188" s="35"/>
      <c r="TO188" s="35"/>
      <c r="TP188" s="35"/>
      <c r="TQ188" s="35"/>
      <c r="TR188" s="35"/>
      <c r="TS188" s="35"/>
      <c r="TT188" s="35"/>
      <c r="TU188" s="35"/>
      <c r="TV188" s="35"/>
      <c r="TW188" s="35"/>
      <c r="TX188" s="35"/>
      <c r="TY188" s="35"/>
      <c r="TZ188" s="35"/>
      <c r="UA188" s="35"/>
      <c r="UB188" s="35"/>
      <c r="UC188" s="35"/>
      <c r="UD188" s="35"/>
      <c r="UE188" s="35"/>
      <c r="UF188" s="35"/>
      <c r="UG188" s="35"/>
      <c r="UH188" s="35"/>
      <c r="UI188" s="35"/>
      <c r="UJ188" s="35"/>
      <c r="UK188" s="35"/>
      <c r="UL188" s="35"/>
      <c r="UM188" s="35"/>
      <c r="UN188" s="35"/>
      <c r="UO188" s="35"/>
      <c r="UP188" s="35"/>
      <c r="UQ188" s="35"/>
      <c r="UR188" s="35"/>
      <c r="US188" s="35"/>
      <c r="UT188" s="35"/>
      <c r="UU188" s="35"/>
      <c r="UV188" s="35"/>
      <c r="UW188" s="35"/>
      <c r="UX188" s="35"/>
      <c r="UY188" s="35"/>
      <c r="UZ188" s="35"/>
      <c r="VA188" s="35"/>
      <c r="VB188" s="35"/>
      <c r="VC188" s="35"/>
      <c r="VD188" s="35"/>
      <c r="VE188" s="35"/>
      <c r="VF188" s="35"/>
      <c r="VG188" s="35"/>
      <c r="VH188" s="35"/>
      <c r="VI188" s="35"/>
      <c r="VJ188" s="35"/>
      <c r="VK188" s="35"/>
      <c r="VL188" s="35"/>
      <c r="VM188" s="35"/>
      <c r="VN188" s="35"/>
      <c r="VO188" s="35"/>
      <c r="VP188" s="35"/>
      <c r="VQ188" s="35"/>
      <c r="VR188" s="35"/>
      <c r="VS188" s="35"/>
      <c r="VT188" s="35"/>
      <c r="VU188" s="35"/>
      <c r="VV188" s="35"/>
      <c r="VW188" s="35"/>
      <c r="VX188" s="35"/>
      <c r="VY188" s="35"/>
      <c r="VZ188" s="35"/>
      <c r="WA188" s="35"/>
      <c r="WB188" s="35"/>
      <c r="WC188" s="35"/>
      <c r="WD188" s="35"/>
      <c r="WE188" s="35"/>
      <c r="WF188" s="35"/>
      <c r="WG188" s="35"/>
      <c r="WH188" s="35"/>
      <c r="WI188" s="35"/>
      <c r="WJ188" s="35"/>
      <c r="WK188" s="35"/>
      <c r="WL188" s="35"/>
      <c r="WM188" s="35"/>
      <c r="WN188" s="35"/>
      <c r="WO188" s="35"/>
      <c r="WP188" s="35"/>
      <c r="WQ188" s="35"/>
      <c r="WR188" s="35"/>
      <c r="WS188" s="35"/>
      <c r="WT188" s="35"/>
      <c r="WU188" s="35"/>
      <c r="WV188" s="35"/>
      <c r="WW188" s="35"/>
      <c r="WX188" s="35"/>
      <c r="WY188" s="35"/>
      <c r="WZ188" s="35"/>
      <c r="XA188" s="35"/>
      <c r="XB188" s="35"/>
      <c r="XC188" s="35"/>
      <c r="XD188" s="35"/>
      <c r="XE188" s="35"/>
      <c r="XF188" s="35"/>
      <c r="XG188" s="35"/>
      <c r="XH188" s="35"/>
      <c r="XI188" s="35"/>
      <c r="XJ188" s="35"/>
      <c r="XK188" s="35"/>
      <c r="XL188" s="35"/>
      <c r="XM188" s="35"/>
      <c r="XN188" s="35"/>
      <c r="XO188" s="35"/>
      <c r="XP188" s="35"/>
      <c r="XQ188" s="35"/>
      <c r="XR188" s="35"/>
      <c r="XS188" s="35"/>
      <c r="XT188" s="35"/>
      <c r="XU188" s="35"/>
      <c r="XV188" s="35"/>
      <c r="XW188" s="35"/>
      <c r="XX188" s="35"/>
      <c r="XY188" s="35"/>
      <c r="XZ188" s="35"/>
      <c r="YA188" s="35"/>
      <c r="YB188" s="35"/>
      <c r="YC188" s="35"/>
      <c r="YD188" s="35"/>
      <c r="YE188" s="35"/>
      <c r="YF188" s="35"/>
      <c r="YG188" s="35"/>
      <c r="YH188" s="35"/>
      <c r="YI188" s="35"/>
      <c r="YJ188" s="35"/>
      <c r="YK188" s="35"/>
      <c r="YL188" s="35"/>
      <c r="YM188" s="35"/>
      <c r="YN188" s="35"/>
      <c r="YO188" s="35"/>
      <c r="YP188" s="35"/>
      <c r="YQ188" s="35"/>
      <c r="YR188" s="35"/>
      <c r="YS188" s="35"/>
      <c r="YT188" s="35"/>
      <c r="YU188" s="35"/>
      <c r="YV188" s="35"/>
      <c r="YW188" s="35"/>
      <c r="YX188" s="35"/>
      <c r="YY188" s="35"/>
      <c r="YZ188" s="35"/>
      <c r="ZA188" s="35"/>
      <c r="ZB188" s="35"/>
      <c r="ZC188" s="35"/>
      <c r="ZD188" s="35"/>
      <c r="ZE188" s="35"/>
      <c r="ZF188" s="35"/>
      <c r="ZG188" s="35"/>
      <c r="ZH188" s="35"/>
      <c r="ZI188" s="35"/>
      <c r="ZJ188" s="35"/>
      <c r="ZK188" s="35"/>
      <c r="ZL188" s="35"/>
      <c r="ZM188" s="35"/>
      <c r="ZN188" s="35"/>
      <c r="ZO188" s="35"/>
      <c r="ZP188" s="35"/>
      <c r="ZQ188" s="35"/>
      <c r="ZR188" s="35"/>
      <c r="ZS188" s="35"/>
      <c r="ZT188" s="35"/>
      <c r="ZU188" s="35"/>
      <c r="ZV188" s="35"/>
      <c r="ZW188" s="35"/>
      <c r="ZX188" s="35"/>
      <c r="ZY188" s="35"/>
      <c r="ZZ188" s="35"/>
      <c r="AAA188" s="35"/>
      <c r="AAB188" s="35"/>
      <c r="AAC188" s="35"/>
      <c r="AAD188" s="35"/>
      <c r="AAE188" s="35"/>
      <c r="AAF188" s="35"/>
      <c r="AAG188" s="35"/>
      <c r="AAH188" s="35"/>
      <c r="AAI188" s="35"/>
      <c r="AAJ188" s="35"/>
      <c r="AAK188" s="35"/>
      <c r="AAL188" s="35"/>
      <c r="AAM188" s="35"/>
      <c r="AAN188" s="35"/>
      <c r="AAO188" s="35"/>
      <c r="AAP188" s="35"/>
      <c r="AAQ188" s="35"/>
      <c r="AAR188" s="35"/>
      <c r="AAS188" s="35"/>
      <c r="AAT188" s="35"/>
      <c r="AAU188" s="35"/>
      <c r="AAV188" s="35"/>
      <c r="AAW188" s="35"/>
      <c r="AAX188" s="35"/>
      <c r="AAY188" s="35"/>
      <c r="AAZ188" s="35"/>
      <c r="ABA188" s="35"/>
      <c r="ABB188" s="35"/>
      <c r="ABC188" s="35"/>
      <c r="ABD188" s="35"/>
      <c r="ABE188" s="35"/>
      <c r="ABF188" s="35"/>
      <c r="ABG188" s="35"/>
      <c r="ABH188" s="35"/>
      <c r="ABI188" s="35"/>
      <c r="ABJ188" s="35"/>
      <c r="ABK188" s="35"/>
      <c r="ABL188" s="35"/>
      <c r="ABM188" s="35"/>
      <c r="ABN188" s="35"/>
      <c r="ABO188" s="35"/>
      <c r="ABP188" s="35"/>
      <c r="ABQ188" s="35"/>
      <c r="ABR188" s="35"/>
      <c r="ABS188" s="35"/>
      <c r="ABT188" s="35"/>
      <c r="ABU188" s="35"/>
      <c r="ABV188" s="35"/>
      <c r="ABW188" s="35"/>
      <c r="ABX188" s="35"/>
      <c r="ABY188" s="35"/>
      <c r="ABZ188" s="35"/>
      <c r="ACA188" s="35"/>
      <c r="ACB188" s="35"/>
      <c r="ACC188" s="35"/>
      <c r="ACD188" s="35"/>
      <c r="ACE188" s="35"/>
      <c r="ACF188" s="35"/>
      <c r="ACG188" s="35"/>
      <c r="ACH188" s="35"/>
      <c r="ACI188" s="35"/>
      <c r="ACJ188" s="35"/>
      <c r="ACK188" s="35"/>
      <c r="ACL188" s="35"/>
      <c r="ACM188" s="35"/>
      <c r="ACN188" s="35"/>
      <c r="ACO188" s="35"/>
      <c r="ACP188" s="35"/>
      <c r="ACQ188" s="35"/>
      <c r="ACR188" s="35"/>
      <c r="ACS188" s="35"/>
      <c r="ACT188" s="35"/>
      <c r="ACU188" s="35"/>
      <c r="ACV188" s="35"/>
      <c r="ACW188" s="35"/>
      <c r="ACX188" s="35"/>
      <c r="ACY188" s="35"/>
      <c r="ACZ188" s="35"/>
      <c r="ADA188" s="35"/>
      <c r="ADB188" s="35"/>
      <c r="ADC188" s="35"/>
      <c r="ADD188" s="35"/>
      <c r="ADE188" s="35"/>
      <c r="ADF188" s="35"/>
      <c r="ADG188" s="35"/>
      <c r="ADH188" s="35"/>
      <c r="ADI188" s="35"/>
      <c r="ADJ188" s="35"/>
      <c r="ADK188" s="35"/>
      <c r="ADL188" s="35"/>
      <c r="ADM188" s="35"/>
      <c r="ADN188" s="35"/>
      <c r="ADO188" s="35"/>
      <c r="ADP188" s="35"/>
      <c r="ADQ188" s="35"/>
      <c r="ADR188" s="35"/>
      <c r="ADS188" s="35"/>
      <c r="ADT188" s="35"/>
      <c r="ADU188" s="35"/>
      <c r="ADV188" s="35"/>
      <c r="ADW188" s="35"/>
      <c r="ADX188" s="35"/>
      <c r="ADY188" s="26">
        <f t="shared" si="7"/>
        <v>0</v>
      </c>
      <c r="ADZ188" s="5"/>
    </row>
    <row r="189" spans="1:806" s="33" customFormat="1" x14ac:dyDescent="0.2">
      <c r="A189" s="38" t="s">
        <v>154</v>
      </c>
      <c r="B189" s="65">
        <f t="shared" si="6"/>
        <v>0</v>
      </c>
      <c r="C189" s="57">
        <v>0.8</v>
      </c>
      <c r="D189" s="59">
        <v>44410</v>
      </c>
      <c r="E189" s="67">
        <v>76.44</v>
      </c>
      <c r="F189" s="67">
        <f t="shared" si="5"/>
        <v>0</v>
      </c>
      <c r="G189" s="6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35"/>
      <c r="BA189" s="35"/>
      <c r="BB189" s="35"/>
      <c r="BC189" s="35"/>
      <c r="BD189" s="35"/>
      <c r="BE189" s="15"/>
      <c r="BF189" s="15"/>
      <c r="BG189" s="136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  <c r="BV189" s="35"/>
      <c r="BW189" s="35"/>
      <c r="BX189" s="35"/>
      <c r="BY189" s="35"/>
      <c r="BZ189" s="35"/>
      <c r="CA189" s="35"/>
      <c r="CB189" s="35"/>
      <c r="CC189" s="35"/>
      <c r="CD189" s="35"/>
      <c r="CE189" s="35"/>
      <c r="CF189" s="35"/>
      <c r="CG189" s="35"/>
      <c r="CH189" s="35"/>
      <c r="CI189" s="35"/>
      <c r="CJ189" s="35"/>
      <c r="CK189" s="35"/>
      <c r="CL189" s="35"/>
      <c r="CM189" s="35"/>
      <c r="CN189" s="35"/>
      <c r="CO189" s="35"/>
      <c r="CP189" s="35"/>
      <c r="CQ189" s="35"/>
      <c r="CR189" s="35"/>
      <c r="CS189" s="35"/>
      <c r="CT189" s="35"/>
      <c r="CU189" s="35"/>
      <c r="CV189" s="35"/>
      <c r="CW189" s="35"/>
      <c r="CX189" s="35"/>
      <c r="CY189" s="35"/>
      <c r="CZ189" s="35"/>
      <c r="DA189" s="35"/>
      <c r="DB189" s="35"/>
      <c r="DC189" s="35"/>
      <c r="DD189" s="35"/>
      <c r="DE189" s="35"/>
      <c r="DF189" s="35"/>
      <c r="DG189" s="35"/>
      <c r="DH189" s="35"/>
      <c r="DI189" s="35"/>
      <c r="DJ189" s="35"/>
      <c r="DK189" s="35"/>
      <c r="DL189" s="35"/>
      <c r="DM189" s="35"/>
      <c r="DN189" s="35"/>
      <c r="DO189" s="35"/>
      <c r="DP189" s="35"/>
      <c r="DQ189" s="35"/>
      <c r="DR189" s="35"/>
      <c r="DS189" s="35"/>
      <c r="DT189" s="35"/>
      <c r="DU189" s="35"/>
      <c r="DV189" s="35"/>
      <c r="DW189" s="35"/>
      <c r="DX189" s="35"/>
      <c r="DY189" s="35"/>
      <c r="DZ189" s="35"/>
      <c r="EA189" s="35"/>
      <c r="EB189" s="35"/>
      <c r="EC189" s="35"/>
      <c r="ED189" s="35"/>
      <c r="EE189" s="35"/>
      <c r="EF189" s="35"/>
      <c r="EG189" s="35"/>
      <c r="EH189" s="35"/>
      <c r="EI189" s="35"/>
      <c r="EJ189" s="35"/>
      <c r="EK189" s="35"/>
      <c r="EL189" s="35"/>
      <c r="EM189" s="35"/>
      <c r="EN189" s="35"/>
      <c r="EO189" s="35"/>
      <c r="EP189" s="35"/>
      <c r="EQ189" s="35"/>
      <c r="ER189" s="35"/>
      <c r="ES189" s="35"/>
      <c r="ET189" s="35"/>
      <c r="EU189" s="35"/>
      <c r="EV189" s="35"/>
      <c r="EW189" s="35"/>
      <c r="EX189" s="35"/>
      <c r="EY189" s="35"/>
      <c r="EZ189" s="35"/>
      <c r="FA189" s="35"/>
      <c r="FB189" s="35"/>
      <c r="FC189" s="35"/>
      <c r="FD189" s="35"/>
      <c r="FE189" s="35"/>
      <c r="FF189" s="35"/>
      <c r="FG189" s="35"/>
      <c r="FH189" s="35"/>
      <c r="FI189" s="35"/>
      <c r="FJ189" s="35"/>
      <c r="FK189" s="35"/>
      <c r="FL189" s="35"/>
      <c r="FM189" s="35"/>
      <c r="FN189" s="35"/>
      <c r="FO189" s="35"/>
      <c r="FP189" s="35"/>
      <c r="FQ189" s="35"/>
      <c r="FR189" s="35"/>
      <c r="FS189" s="35"/>
      <c r="FT189" s="35"/>
      <c r="FU189" s="35"/>
      <c r="FV189" s="35"/>
      <c r="FW189" s="35"/>
      <c r="FX189" s="35"/>
      <c r="FY189" s="35"/>
      <c r="FZ189" s="35"/>
      <c r="GA189" s="35"/>
      <c r="GB189" s="35"/>
      <c r="GC189" s="35"/>
      <c r="GD189" s="35"/>
      <c r="GE189" s="35"/>
      <c r="GF189" s="35"/>
      <c r="GG189" s="35"/>
      <c r="GH189" s="35"/>
      <c r="GI189" s="35"/>
      <c r="GJ189" s="35"/>
      <c r="GK189" s="35"/>
      <c r="GL189" s="35"/>
      <c r="GM189" s="35"/>
      <c r="GN189" s="35"/>
      <c r="GO189" s="35"/>
      <c r="GP189" s="35"/>
      <c r="GQ189" s="35"/>
      <c r="GR189" s="35"/>
      <c r="GS189" s="35"/>
      <c r="GT189" s="35"/>
      <c r="GU189" s="35"/>
      <c r="GV189" s="35"/>
      <c r="GW189" s="35"/>
      <c r="GX189" s="35"/>
      <c r="GY189" s="35"/>
      <c r="GZ189" s="35"/>
      <c r="HA189" s="35"/>
      <c r="HB189" s="35"/>
      <c r="HC189" s="35"/>
      <c r="HD189" s="35"/>
      <c r="HE189" s="35"/>
      <c r="HF189" s="35"/>
      <c r="HG189" s="35"/>
      <c r="HH189" s="35"/>
      <c r="HI189" s="35"/>
      <c r="HJ189" s="35"/>
      <c r="HK189" s="35"/>
      <c r="HL189" s="35"/>
      <c r="HM189" s="35"/>
      <c r="HN189" s="35"/>
      <c r="HO189" s="35"/>
      <c r="HP189" s="35"/>
      <c r="HQ189" s="35"/>
      <c r="HR189" s="35"/>
      <c r="HS189" s="35"/>
      <c r="HT189" s="35"/>
      <c r="HU189" s="35"/>
      <c r="HV189" s="35"/>
      <c r="HW189" s="35"/>
      <c r="HX189" s="35"/>
      <c r="HY189" s="35"/>
      <c r="HZ189" s="35"/>
      <c r="IA189" s="35"/>
      <c r="IB189" s="35"/>
      <c r="IC189" s="35"/>
      <c r="ID189" s="35"/>
      <c r="IE189" s="35"/>
      <c r="IF189" s="35"/>
      <c r="IG189" s="35"/>
      <c r="IH189" s="35"/>
      <c r="II189" s="35"/>
      <c r="IJ189" s="35"/>
      <c r="IK189" s="35"/>
      <c r="IL189" s="35"/>
      <c r="IM189" s="35"/>
      <c r="IN189" s="35"/>
      <c r="IO189" s="35"/>
      <c r="IP189" s="35"/>
      <c r="IQ189" s="35"/>
      <c r="IR189" s="35"/>
      <c r="IS189" s="35"/>
      <c r="IT189" s="35"/>
      <c r="IU189" s="35"/>
      <c r="IV189" s="35"/>
      <c r="IW189" s="35"/>
      <c r="IX189" s="35"/>
      <c r="IY189" s="35"/>
      <c r="IZ189" s="35"/>
      <c r="JA189" s="35"/>
      <c r="JB189" s="35"/>
      <c r="JC189" s="35"/>
      <c r="JD189" s="35"/>
      <c r="JE189" s="35"/>
      <c r="JF189" s="35"/>
      <c r="JG189" s="35"/>
      <c r="JH189" s="35"/>
      <c r="JI189" s="35"/>
      <c r="JJ189" s="35"/>
      <c r="JK189" s="35"/>
      <c r="JL189" s="35"/>
      <c r="JM189" s="35"/>
      <c r="JN189" s="35"/>
      <c r="JO189" s="35"/>
      <c r="JP189" s="35"/>
      <c r="JQ189" s="35"/>
      <c r="JR189" s="35"/>
      <c r="JS189" s="35"/>
      <c r="JT189" s="35"/>
      <c r="JU189" s="35"/>
      <c r="JV189" s="35"/>
      <c r="JW189" s="35"/>
      <c r="JX189" s="35"/>
      <c r="JY189" s="35"/>
      <c r="JZ189" s="35"/>
      <c r="KA189" s="35"/>
      <c r="KB189" s="35"/>
      <c r="KC189" s="35"/>
      <c r="KD189" s="35"/>
      <c r="KE189" s="35"/>
      <c r="KF189" s="35"/>
      <c r="KG189" s="35"/>
      <c r="KH189" s="35"/>
      <c r="KI189" s="35"/>
      <c r="KJ189" s="35"/>
      <c r="KK189" s="35"/>
      <c r="KL189" s="35"/>
      <c r="KM189" s="35"/>
      <c r="KN189" s="35"/>
      <c r="KO189" s="35"/>
      <c r="KP189" s="35"/>
      <c r="KQ189" s="35"/>
      <c r="KR189" s="35"/>
      <c r="KS189" s="35"/>
      <c r="KT189" s="35"/>
      <c r="KU189" s="35"/>
      <c r="KV189" s="35"/>
      <c r="KW189" s="35"/>
      <c r="KX189" s="35"/>
      <c r="KY189" s="35"/>
      <c r="KZ189" s="35"/>
      <c r="LA189" s="35"/>
      <c r="LB189" s="35"/>
      <c r="LC189" s="35"/>
      <c r="LD189" s="35"/>
      <c r="LE189" s="35"/>
      <c r="LF189" s="35"/>
      <c r="LG189" s="35"/>
      <c r="LH189" s="35"/>
      <c r="LI189" s="35"/>
      <c r="LJ189" s="35"/>
      <c r="LK189" s="35"/>
      <c r="LL189" s="35"/>
      <c r="LM189" s="35"/>
      <c r="LN189" s="35"/>
      <c r="LO189" s="35"/>
      <c r="LP189" s="35"/>
      <c r="LQ189" s="35"/>
      <c r="LR189" s="35"/>
      <c r="LS189" s="35"/>
      <c r="LT189" s="35"/>
      <c r="LU189" s="35"/>
      <c r="LV189" s="35"/>
      <c r="LW189" s="35"/>
      <c r="LX189" s="35"/>
      <c r="LY189" s="35"/>
      <c r="LZ189" s="35"/>
      <c r="MA189" s="35"/>
      <c r="MB189" s="35"/>
      <c r="MC189" s="35"/>
      <c r="MD189" s="35"/>
      <c r="ME189" s="35"/>
      <c r="MF189" s="35"/>
      <c r="MG189" s="35"/>
      <c r="MH189" s="35"/>
      <c r="MI189" s="35"/>
      <c r="MJ189" s="35"/>
      <c r="MK189" s="35"/>
      <c r="ML189" s="35"/>
      <c r="MM189" s="35"/>
      <c r="MN189" s="35"/>
      <c r="MO189" s="35"/>
      <c r="MP189" s="35"/>
      <c r="MQ189" s="35"/>
      <c r="MR189" s="35"/>
      <c r="MS189" s="35"/>
      <c r="MT189" s="35"/>
      <c r="MU189" s="35"/>
      <c r="MV189" s="35"/>
      <c r="MW189" s="35"/>
      <c r="MX189" s="35"/>
      <c r="MY189" s="35"/>
      <c r="MZ189" s="35"/>
      <c r="NA189" s="35"/>
      <c r="NB189" s="35"/>
      <c r="NC189" s="35"/>
      <c r="ND189" s="35"/>
      <c r="NE189" s="35"/>
      <c r="NF189" s="35"/>
      <c r="NG189" s="35"/>
      <c r="NH189" s="35"/>
      <c r="NI189" s="35"/>
      <c r="NJ189" s="35"/>
      <c r="NK189" s="35"/>
      <c r="NL189" s="35"/>
      <c r="NM189" s="35"/>
      <c r="NN189" s="35"/>
      <c r="NO189" s="35"/>
      <c r="NP189" s="35"/>
      <c r="NQ189" s="35"/>
      <c r="NR189" s="35"/>
      <c r="NS189" s="35"/>
      <c r="NT189" s="35"/>
      <c r="NU189" s="35"/>
      <c r="NV189" s="35"/>
      <c r="NW189" s="35"/>
      <c r="NX189" s="35"/>
      <c r="NY189" s="35"/>
      <c r="NZ189" s="35"/>
      <c r="OA189" s="35"/>
      <c r="OB189" s="35"/>
      <c r="OC189" s="35"/>
      <c r="OD189" s="35"/>
      <c r="OE189" s="35"/>
      <c r="OF189" s="35"/>
      <c r="OG189" s="35"/>
      <c r="OH189" s="35"/>
      <c r="OI189" s="35"/>
      <c r="OJ189" s="35"/>
      <c r="OK189" s="35"/>
      <c r="OL189" s="35"/>
      <c r="OM189" s="35"/>
      <c r="ON189" s="35"/>
      <c r="OO189" s="35"/>
      <c r="OP189" s="35"/>
      <c r="OQ189" s="35"/>
      <c r="OR189" s="35"/>
      <c r="OS189" s="35"/>
      <c r="OT189" s="35"/>
      <c r="OU189" s="35"/>
      <c r="OV189" s="35"/>
      <c r="OW189" s="35"/>
      <c r="OX189" s="35"/>
      <c r="OY189" s="35"/>
      <c r="OZ189" s="35"/>
      <c r="PA189" s="35"/>
      <c r="PB189" s="35"/>
      <c r="PC189" s="35"/>
      <c r="PD189" s="35"/>
      <c r="PE189" s="35"/>
      <c r="PF189" s="35"/>
      <c r="PG189" s="35"/>
      <c r="PH189" s="35"/>
      <c r="PI189" s="35"/>
      <c r="PJ189" s="35"/>
      <c r="PK189" s="35"/>
      <c r="PL189" s="35"/>
      <c r="PM189" s="35"/>
      <c r="PN189" s="35"/>
      <c r="PO189" s="35"/>
      <c r="PP189" s="35"/>
      <c r="PQ189" s="35"/>
      <c r="PR189" s="35"/>
      <c r="PS189" s="35"/>
      <c r="PT189" s="35"/>
      <c r="PU189" s="35"/>
      <c r="PV189" s="35"/>
      <c r="PW189" s="35"/>
      <c r="PX189" s="35"/>
      <c r="PY189" s="35"/>
      <c r="PZ189" s="35"/>
      <c r="QA189" s="35"/>
      <c r="QB189" s="35"/>
      <c r="QC189" s="35"/>
      <c r="QD189" s="35"/>
      <c r="QE189" s="35"/>
      <c r="QF189" s="35"/>
      <c r="QG189" s="35"/>
      <c r="QH189" s="35"/>
      <c r="QI189" s="35"/>
      <c r="QJ189" s="35"/>
      <c r="QK189" s="35"/>
      <c r="QL189" s="35"/>
      <c r="QM189" s="35"/>
      <c r="QN189" s="35"/>
      <c r="QO189" s="35"/>
      <c r="QP189" s="35"/>
      <c r="QQ189" s="35"/>
      <c r="QR189" s="35"/>
      <c r="QS189" s="35"/>
      <c r="QT189" s="35"/>
      <c r="QU189" s="35"/>
      <c r="QV189" s="35"/>
      <c r="QW189" s="35"/>
      <c r="QX189" s="35"/>
      <c r="QY189" s="35"/>
      <c r="QZ189" s="35"/>
      <c r="RA189" s="35"/>
      <c r="RB189" s="35"/>
      <c r="RC189" s="35"/>
      <c r="RD189" s="35"/>
      <c r="RE189" s="35"/>
      <c r="RF189" s="35"/>
      <c r="RG189" s="35"/>
      <c r="RH189" s="35"/>
      <c r="RI189" s="35"/>
      <c r="RJ189" s="35"/>
      <c r="RK189" s="35"/>
      <c r="RL189" s="35"/>
      <c r="RM189" s="35"/>
      <c r="RN189" s="35"/>
      <c r="RO189" s="35"/>
      <c r="RP189" s="35"/>
      <c r="RQ189" s="35"/>
      <c r="RR189" s="35"/>
      <c r="RS189" s="35"/>
      <c r="RT189" s="35"/>
      <c r="RU189" s="35"/>
      <c r="RV189" s="35"/>
      <c r="RW189" s="35"/>
      <c r="RX189" s="35"/>
      <c r="RY189" s="35"/>
      <c r="RZ189" s="35"/>
      <c r="SA189" s="35"/>
      <c r="SB189" s="35"/>
      <c r="SC189" s="35"/>
      <c r="SD189" s="35"/>
      <c r="SE189" s="35"/>
      <c r="SF189" s="35"/>
      <c r="SG189" s="35"/>
      <c r="SH189" s="35"/>
      <c r="SI189" s="35"/>
      <c r="SJ189" s="35"/>
      <c r="SK189" s="35"/>
      <c r="SL189" s="35"/>
      <c r="SM189" s="35"/>
      <c r="SN189" s="35"/>
      <c r="SO189" s="35"/>
      <c r="SP189" s="35"/>
      <c r="SQ189" s="35"/>
      <c r="SR189" s="35"/>
      <c r="SS189" s="35"/>
      <c r="ST189" s="35"/>
      <c r="SU189" s="35"/>
      <c r="SV189" s="35"/>
      <c r="SW189" s="35"/>
      <c r="SX189" s="35"/>
      <c r="SY189" s="35"/>
      <c r="SZ189" s="35"/>
      <c r="TA189" s="35"/>
      <c r="TB189" s="35"/>
      <c r="TC189" s="35"/>
      <c r="TD189" s="35"/>
      <c r="TE189" s="35"/>
      <c r="TF189" s="35"/>
      <c r="TG189" s="35"/>
      <c r="TH189" s="35"/>
      <c r="TI189" s="35"/>
      <c r="TJ189" s="35"/>
      <c r="TK189" s="35"/>
      <c r="TL189" s="35"/>
      <c r="TM189" s="35"/>
      <c r="TN189" s="35"/>
      <c r="TO189" s="35"/>
      <c r="TP189" s="35"/>
      <c r="TQ189" s="35"/>
      <c r="TR189" s="35"/>
      <c r="TS189" s="35"/>
      <c r="TT189" s="35"/>
      <c r="TU189" s="35"/>
      <c r="TV189" s="35"/>
      <c r="TW189" s="35"/>
      <c r="TX189" s="35"/>
      <c r="TY189" s="35"/>
      <c r="TZ189" s="35"/>
      <c r="UA189" s="35"/>
      <c r="UB189" s="35"/>
      <c r="UC189" s="35"/>
      <c r="UD189" s="35"/>
      <c r="UE189" s="35"/>
      <c r="UF189" s="35"/>
      <c r="UG189" s="35"/>
      <c r="UH189" s="35"/>
      <c r="UI189" s="35"/>
      <c r="UJ189" s="35"/>
      <c r="UK189" s="35"/>
      <c r="UL189" s="35"/>
      <c r="UM189" s="35"/>
      <c r="UN189" s="35"/>
      <c r="UO189" s="35"/>
      <c r="UP189" s="35"/>
      <c r="UQ189" s="35"/>
      <c r="UR189" s="35"/>
      <c r="US189" s="35"/>
      <c r="UT189" s="35"/>
      <c r="UU189" s="35"/>
      <c r="UV189" s="35"/>
      <c r="UW189" s="35"/>
      <c r="UX189" s="35"/>
      <c r="UY189" s="35"/>
      <c r="UZ189" s="35"/>
      <c r="VA189" s="35"/>
      <c r="VB189" s="35"/>
      <c r="VC189" s="35"/>
      <c r="VD189" s="35"/>
      <c r="VE189" s="35"/>
      <c r="VF189" s="35"/>
      <c r="VG189" s="35"/>
      <c r="VH189" s="35"/>
      <c r="VI189" s="35"/>
      <c r="VJ189" s="35"/>
      <c r="VK189" s="35"/>
      <c r="VL189" s="35"/>
      <c r="VM189" s="35"/>
      <c r="VN189" s="35"/>
      <c r="VO189" s="35"/>
      <c r="VP189" s="35"/>
      <c r="VQ189" s="35"/>
      <c r="VR189" s="35"/>
      <c r="VS189" s="35"/>
      <c r="VT189" s="35"/>
      <c r="VU189" s="35"/>
      <c r="VV189" s="35"/>
      <c r="VW189" s="35"/>
      <c r="VX189" s="35"/>
      <c r="VY189" s="35"/>
      <c r="VZ189" s="35"/>
      <c r="WA189" s="35"/>
      <c r="WB189" s="35"/>
      <c r="WC189" s="35"/>
      <c r="WD189" s="35"/>
      <c r="WE189" s="35"/>
      <c r="WF189" s="35"/>
      <c r="WG189" s="35"/>
      <c r="WH189" s="35"/>
      <c r="WI189" s="35"/>
      <c r="WJ189" s="35"/>
      <c r="WK189" s="35"/>
      <c r="WL189" s="35"/>
      <c r="WM189" s="35"/>
      <c r="WN189" s="35"/>
      <c r="WO189" s="35"/>
      <c r="WP189" s="35"/>
      <c r="WQ189" s="35"/>
      <c r="WR189" s="35"/>
      <c r="WS189" s="35"/>
      <c r="WT189" s="35"/>
      <c r="WU189" s="35"/>
      <c r="WV189" s="35"/>
      <c r="WW189" s="35"/>
      <c r="WX189" s="35"/>
      <c r="WY189" s="35"/>
      <c r="WZ189" s="35"/>
      <c r="XA189" s="35"/>
      <c r="XB189" s="35"/>
      <c r="XC189" s="35"/>
      <c r="XD189" s="35"/>
      <c r="XE189" s="35"/>
      <c r="XF189" s="35"/>
      <c r="XG189" s="35"/>
      <c r="XH189" s="35"/>
      <c r="XI189" s="35"/>
      <c r="XJ189" s="35"/>
      <c r="XK189" s="35"/>
      <c r="XL189" s="35"/>
      <c r="XM189" s="35"/>
      <c r="XN189" s="35"/>
      <c r="XO189" s="35"/>
      <c r="XP189" s="35"/>
      <c r="XQ189" s="35"/>
      <c r="XR189" s="35"/>
      <c r="XS189" s="35"/>
      <c r="XT189" s="35"/>
      <c r="XU189" s="35"/>
      <c r="XV189" s="35"/>
      <c r="XW189" s="35"/>
      <c r="XX189" s="35"/>
      <c r="XY189" s="35"/>
      <c r="XZ189" s="35"/>
      <c r="YA189" s="35"/>
      <c r="YB189" s="35"/>
      <c r="YC189" s="35"/>
      <c r="YD189" s="35"/>
      <c r="YE189" s="35"/>
      <c r="YF189" s="35"/>
      <c r="YG189" s="35"/>
      <c r="YH189" s="35"/>
      <c r="YI189" s="35"/>
      <c r="YJ189" s="35"/>
      <c r="YK189" s="35"/>
      <c r="YL189" s="35"/>
      <c r="YM189" s="35"/>
      <c r="YN189" s="35"/>
      <c r="YO189" s="35"/>
      <c r="YP189" s="35"/>
      <c r="YQ189" s="35"/>
      <c r="YR189" s="35"/>
      <c r="YS189" s="35"/>
      <c r="YT189" s="35"/>
      <c r="YU189" s="35"/>
      <c r="YV189" s="35"/>
      <c r="YW189" s="35"/>
      <c r="YX189" s="35"/>
      <c r="YY189" s="35"/>
      <c r="YZ189" s="35"/>
      <c r="ZA189" s="35"/>
      <c r="ZB189" s="35"/>
      <c r="ZC189" s="35"/>
      <c r="ZD189" s="35"/>
      <c r="ZE189" s="35"/>
      <c r="ZF189" s="35"/>
      <c r="ZG189" s="35"/>
      <c r="ZH189" s="35"/>
      <c r="ZI189" s="35"/>
      <c r="ZJ189" s="35"/>
      <c r="ZK189" s="35"/>
      <c r="ZL189" s="35"/>
      <c r="ZM189" s="35"/>
      <c r="ZN189" s="35"/>
      <c r="ZO189" s="35"/>
      <c r="ZP189" s="35"/>
      <c r="ZQ189" s="35"/>
      <c r="ZR189" s="35"/>
      <c r="ZS189" s="35"/>
      <c r="ZT189" s="35"/>
      <c r="ZU189" s="35"/>
      <c r="ZV189" s="35"/>
      <c r="ZW189" s="35"/>
      <c r="ZX189" s="35"/>
      <c r="ZY189" s="35"/>
      <c r="ZZ189" s="35"/>
      <c r="AAA189" s="35"/>
      <c r="AAB189" s="35"/>
      <c r="AAC189" s="35"/>
      <c r="AAD189" s="35"/>
      <c r="AAE189" s="35"/>
      <c r="AAF189" s="35"/>
      <c r="AAG189" s="35"/>
      <c r="AAH189" s="35"/>
      <c r="AAI189" s="35"/>
      <c r="AAJ189" s="35"/>
      <c r="AAK189" s="35"/>
      <c r="AAL189" s="35"/>
      <c r="AAM189" s="35"/>
      <c r="AAN189" s="35"/>
      <c r="AAO189" s="35"/>
      <c r="AAP189" s="35"/>
      <c r="AAQ189" s="35"/>
      <c r="AAR189" s="35"/>
      <c r="AAS189" s="35"/>
      <c r="AAT189" s="35"/>
      <c r="AAU189" s="35"/>
      <c r="AAV189" s="35"/>
      <c r="AAW189" s="35"/>
      <c r="AAX189" s="35"/>
      <c r="AAY189" s="35"/>
      <c r="AAZ189" s="35"/>
      <c r="ABA189" s="35"/>
      <c r="ABB189" s="35"/>
      <c r="ABC189" s="35"/>
      <c r="ABD189" s="35"/>
      <c r="ABE189" s="35"/>
      <c r="ABF189" s="35"/>
      <c r="ABG189" s="35"/>
      <c r="ABH189" s="35"/>
      <c r="ABI189" s="35"/>
      <c r="ABJ189" s="35"/>
      <c r="ABK189" s="35"/>
      <c r="ABL189" s="35"/>
      <c r="ABM189" s="35"/>
      <c r="ABN189" s="35"/>
      <c r="ABO189" s="35"/>
      <c r="ABP189" s="35"/>
      <c r="ABQ189" s="35"/>
      <c r="ABR189" s="35"/>
      <c r="ABS189" s="35"/>
      <c r="ABT189" s="35"/>
      <c r="ABU189" s="35"/>
      <c r="ABV189" s="35"/>
      <c r="ABW189" s="35"/>
      <c r="ABX189" s="35"/>
      <c r="ABY189" s="35"/>
      <c r="ABZ189" s="35"/>
      <c r="ACA189" s="35"/>
      <c r="ACB189" s="35"/>
      <c r="ACC189" s="35"/>
      <c r="ACD189" s="35"/>
      <c r="ACE189" s="35"/>
      <c r="ACF189" s="35"/>
      <c r="ACG189" s="35"/>
      <c r="ACH189" s="35"/>
      <c r="ACI189" s="35"/>
      <c r="ACJ189" s="35"/>
      <c r="ACK189" s="35"/>
      <c r="ACL189" s="35"/>
      <c r="ACM189" s="35"/>
      <c r="ACN189" s="35"/>
      <c r="ACO189" s="35"/>
      <c r="ACP189" s="35"/>
      <c r="ACQ189" s="35"/>
      <c r="ACR189" s="35"/>
      <c r="ACS189" s="35"/>
      <c r="ACT189" s="35"/>
      <c r="ACU189" s="35"/>
      <c r="ACV189" s="35"/>
      <c r="ACW189" s="35"/>
      <c r="ACX189" s="35"/>
      <c r="ACY189" s="35"/>
      <c r="ACZ189" s="35"/>
      <c r="ADA189" s="35"/>
      <c r="ADB189" s="35"/>
      <c r="ADC189" s="35"/>
      <c r="ADD189" s="35"/>
      <c r="ADE189" s="35"/>
      <c r="ADF189" s="35"/>
      <c r="ADG189" s="35"/>
      <c r="ADH189" s="35"/>
      <c r="ADI189" s="35"/>
      <c r="ADJ189" s="35"/>
      <c r="ADK189" s="35"/>
      <c r="ADL189" s="35"/>
      <c r="ADM189" s="35"/>
      <c r="ADN189" s="35"/>
      <c r="ADO189" s="35"/>
      <c r="ADP189" s="35"/>
      <c r="ADQ189" s="35"/>
      <c r="ADR189" s="35"/>
      <c r="ADS189" s="35"/>
      <c r="ADT189" s="35"/>
      <c r="ADU189" s="35"/>
      <c r="ADV189" s="35"/>
      <c r="ADW189" s="35"/>
      <c r="ADX189" s="35"/>
      <c r="ADY189" s="26">
        <f t="shared" si="7"/>
        <v>0</v>
      </c>
      <c r="ADZ189" s="5"/>
    </row>
    <row r="190" spans="1:806" s="33" customFormat="1" x14ac:dyDescent="0.2">
      <c r="A190" s="38" t="s">
        <v>376</v>
      </c>
      <c r="B190" s="65">
        <f t="shared" si="6"/>
        <v>0</v>
      </c>
      <c r="C190" s="57">
        <v>0.9</v>
      </c>
      <c r="D190" s="59">
        <v>44672</v>
      </c>
      <c r="E190" s="67">
        <v>36.76</v>
      </c>
      <c r="F190" s="67">
        <f t="shared" si="5"/>
        <v>0</v>
      </c>
      <c r="G190" s="6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15"/>
      <c r="BF190" s="15"/>
      <c r="BG190" s="136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  <c r="BV190" s="35"/>
      <c r="BW190" s="35"/>
      <c r="BX190" s="35"/>
      <c r="BY190" s="35"/>
      <c r="BZ190" s="35"/>
      <c r="CA190" s="35"/>
      <c r="CB190" s="35"/>
      <c r="CC190" s="35"/>
      <c r="CD190" s="35"/>
      <c r="CE190" s="35"/>
      <c r="CF190" s="35"/>
      <c r="CG190" s="35"/>
      <c r="CH190" s="35"/>
      <c r="CI190" s="35"/>
      <c r="CJ190" s="35"/>
      <c r="CK190" s="35"/>
      <c r="CL190" s="35"/>
      <c r="CM190" s="35"/>
      <c r="CN190" s="35"/>
      <c r="CO190" s="35"/>
      <c r="CP190" s="35"/>
      <c r="CQ190" s="35"/>
      <c r="CR190" s="35"/>
      <c r="CS190" s="35"/>
      <c r="CT190" s="35"/>
      <c r="CU190" s="35"/>
      <c r="CV190" s="35"/>
      <c r="CW190" s="35"/>
      <c r="CX190" s="35"/>
      <c r="CY190" s="35"/>
      <c r="CZ190" s="35"/>
      <c r="DA190" s="35"/>
      <c r="DB190" s="35"/>
      <c r="DC190" s="35"/>
      <c r="DD190" s="35"/>
      <c r="DE190" s="35"/>
      <c r="DF190" s="35"/>
      <c r="DG190" s="35"/>
      <c r="DH190" s="35"/>
      <c r="DI190" s="35"/>
      <c r="DJ190" s="35"/>
      <c r="DK190" s="35"/>
      <c r="DL190" s="35"/>
      <c r="DM190" s="35"/>
      <c r="DN190" s="35"/>
      <c r="DO190" s="35"/>
      <c r="DP190" s="35"/>
      <c r="DQ190" s="35"/>
      <c r="DR190" s="35"/>
      <c r="DS190" s="35"/>
      <c r="DT190" s="35"/>
      <c r="DU190" s="35"/>
      <c r="DV190" s="35"/>
      <c r="DW190" s="35"/>
      <c r="DX190" s="35"/>
      <c r="DY190" s="35"/>
      <c r="DZ190" s="35"/>
      <c r="EA190" s="35"/>
      <c r="EB190" s="35"/>
      <c r="EC190" s="35"/>
      <c r="ED190" s="35"/>
      <c r="EE190" s="35"/>
      <c r="EF190" s="35"/>
      <c r="EG190" s="35"/>
      <c r="EH190" s="35"/>
      <c r="EI190" s="35"/>
      <c r="EJ190" s="35"/>
      <c r="EK190" s="35"/>
      <c r="EL190" s="35"/>
      <c r="EM190" s="35"/>
      <c r="EN190" s="35"/>
      <c r="EO190" s="35"/>
      <c r="EP190" s="35"/>
      <c r="EQ190" s="35"/>
      <c r="ER190" s="35"/>
      <c r="ES190" s="35"/>
      <c r="ET190" s="35"/>
      <c r="EU190" s="35"/>
      <c r="EV190" s="35"/>
      <c r="EW190" s="35"/>
      <c r="EX190" s="35"/>
      <c r="EY190" s="35"/>
      <c r="EZ190" s="35"/>
      <c r="FA190" s="35"/>
      <c r="FB190" s="35"/>
      <c r="FC190" s="35"/>
      <c r="FD190" s="35"/>
      <c r="FE190" s="35"/>
      <c r="FF190" s="35"/>
      <c r="FG190" s="35"/>
      <c r="FH190" s="35"/>
      <c r="FI190" s="35"/>
      <c r="FJ190" s="35"/>
      <c r="FK190" s="35"/>
      <c r="FL190" s="35"/>
      <c r="FM190" s="35"/>
      <c r="FN190" s="35"/>
      <c r="FO190" s="35"/>
      <c r="FP190" s="35"/>
      <c r="FQ190" s="35"/>
      <c r="FR190" s="35"/>
      <c r="FS190" s="35"/>
      <c r="FT190" s="35"/>
      <c r="FU190" s="35"/>
      <c r="FV190" s="35"/>
      <c r="FW190" s="35"/>
      <c r="FX190" s="35"/>
      <c r="FY190" s="35"/>
      <c r="FZ190" s="35"/>
      <c r="GA190" s="35"/>
      <c r="GB190" s="35"/>
      <c r="GC190" s="35"/>
      <c r="GD190" s="35"/>
      <c r="GE190" s="35"/>
      <c r="GF190" s="35"/>
      <c r="GG190" s="35"/>
      <c r="GH190" s="35"/>
      <c r="GI190" s="35"/>
      <c r="GJ190" s="35"/>
      <c r="GK190" s="35"/>
      <c r="GL190" s="35"/>
      <c r="GM190" s="35"/>
      <c r="GN190" s="35"/>
      <c r="GO190" s="35"/>
      <c r="GP190" s="35"/>
      <c r="GQ190" s="35"/>
      <c r="GR190" s="35"/>
      <c r="GS190" s="35"/>
      <c r="GT190" s="35"/>
      <c r="GU190" s="35"/>
      <c r="GV190" s="35"/>
      <c r="GW190" s="35"/>
      <c r="GX190" s="35"/>
      <c r="GY190" s="35"/>
      <c r="GZ190" s="35"/>
      <c r="HA190" s="35"/>
      <c r="HB190" s="35"/>
      <c r="HC190" s="35"/>
      <c r="HD190" s="35"/>
      <c r="HE190" s="35"/>
      <c r="HF190" s="35"/>
      <c r="HG190" s="35"/>
      <c r="HH190" s="35"/>
      <c r="HI190" s="35"/>
      <c r="HJ190" s="35"/>
      <c r="HK190" s="35"/>
      <c r="HL190" s="35"/>
      <c r="HM190" s="35"/>
      <c r="HN190" s="35"/>
      <c r="HO190" s="35"/>
      <c r="HP190" s="35"/>
      <c r="HQ190" s="35"/>
      <c r="HR190" s="35"/>
      <c r="HS190" s="35"/>
      <c r="HT190" s="35"/>
      <c r="HU190" s="35"/>
      <c r="HV190" s="35"/>
      <c r="HW190" s="35"/>
      <c r="HX190" s="35"/>
      <c r="HY190" s="35"/>
      <c r="HZ190" s="35"/>
      <c r="IA190" s="35"/>
      <c r="IB190" s="35"/>
      <c r="IC190" s="35"/>
      <c r="ID190" s="35"/>
      <c r="IE190" s="35"/>
      <c r="IF190" s="35"/>
      <c r="IG190" s="35"/>
      <c r="IH190" s="35"/>
      <c r="II190" s="35"/>
      <c r="IJ190" s="35"/>
      <c r="IK190" s="35"/>
      <c r="IL190" s="35"/>
      <c r="IM190" s="35"/>
      <c r="IN190" s="35"/>
      <c r="IO190" s="35"/>
      <c r="IP190" s="35"/>
      <c r="IQ190" s="35"/>
      <c r="IR190" s="35"/>
      <c r="IS190" s="35"/>
      <c r="IT190" s="35"/>
      <c r="IU190" s="35"/>
      <c r="IV190" s="35"/>
      <c r="IW190" s="35"/>
      <c r="IX190" s="35"/>
      <c r="IY190" s="35"/>
      <c r="IZ190" s="35"/>
      <c r="JA190" s="35"/>
      <c r="JB190" s="35"/>
      <c r="JC190" s="35"/>
      <c r="JD190" s="35"/>
      <c r="JE190" s="35"/>
      <c r="JF190" s="35"/>
      <c r="JG190" s="35"/>
      <c r="JH190" s="35"/>
      <c r="JI190" s="35">
        <v>0.9</v>
      </c>
      <c r="JJ190" s="35"/>
      <c r="JK190" s="35"/>
      <c r="JL190" s="35"/>
      <c r="JM190" s="35"/>
      <c r="JN190" s="35"/>
      <c r="JO190" s="35"/>
      <c r="JP190" s="35"/>
      <c r="JQ190" s="35"/>
      <c r="JR190" s="35"/>
      <c r="JS190" s="35"/>
      <c r="JT190" s="35"/>
      <c r="JU190" s="35"/>
      <c r="JV190" s="35"/>
      <c r="JW190" s="35"/>
      <c r="JX190" s="35"/>
      <c r="JY190" s="35"/>
      <c r="JZ190" s="35">
        <v>0.9</v>
      </c>
      <c r="KA190" s="35"/>
      <c r="KB190" s="35"/>
      <c r="KC190" s="35"/>
      <c r="KD190" s="35"/>
      <c r="KE190" s="35"/>
      <c r="KF190" s="35"/>
      <c r="KG190" s="35"/>
      <c r="KH190" s="35"/>
      <c r="KI190" s="35"/>
      <c r="KJ190" s="35"/>
      <c r="KK190" s="35"/>
      <c r="KL190" s="35"/>
      <c r="KM190" s="35"/>
      <c r="KN190" s="35"/>
      <c r="KO190" s="35"/>
      <c r="KP190" s="35"/>
      <c r="KQ190" s="35"/>
      <c r="KR190" s="35"/>
      <c r="KS190" s="35"/>
      <c r="KT190" s="35"/>
      <c r="KU190" s="35"/>
      <c r="KV190" s="35"/>
      <c r="KW190" s="35"/>
      <c r="KX190" s="35"/>
      <c r="KY190" s="35"/>
      <c r="KZ190" s="35"/>
      <c r="LA190" s="35"/>
      <c r="LB190" s="35"/>
      <c r="LC190" s="35"/>
      <c r="LD190" s="35"/>
      <c r="LE190" s="35"/>
      <c r="LF190" s="35"/>
      <c r="LG190" s="35"/>
      <c r="LH190" s="35"/>
      <c r="LI190" s="35"/>
      <c r="LJ190" s="35"/>
      <c r="LK190" s="35"/>
      <c r="LL190" s="35"/>
      <c r="LM190" s="35"/>
      <c r="LN190" s="35"/>
      <c r="LO190" s="35"/>
      <c r="LP190" s="35"/>
      <c r="LQ190" s="35"/>
      <c r="LR190" s="35"/>
      <c r="LS190" s="35"/>
      <c r="LT190" s="35"/>
      <c r="LU190" s="35"/>
      <c r="LV190" s="35"/>
      <c r="LW190" s="35"/>
      <c r="LX190" s="35"/>
      <c r="LY190" s="35"/>
      <c r="LZ190" s="35"/>
      <c r="MA190" s="35"/>
      <c r="MB190" s="35"/>
      <c r="MC190" s="35"/>
      <c r="MD190" s="35"/>
      <c r="ME190" s="35"/>
      <c r="MF190" s="35"/>
      <c r="MG190" s="35"/>
      <c r="MH190" s="35"/>
      <c r="MI190" s="35"/>
      <c r="MJ190" s="35"/>
      <c r="MK190" s="35"/>
      <c r="ML190" s="35"/>
      <c r="MM190" s="35"/>
      <c r="MN190" s="35"/>
      <c r="MO190" s="35"/>
      <c r="MP190" s="35"/>
      <c r="MQ190" s="35"/>
      <c r="MR190" s="35"/>
      <c r="MS190" s="35"/>
      <c r="MT190" s="35"/>
      <c r="MU190" s="35"/>
      <c r="MV190" s="35"/>
      <c r="MW190" s="35"/>
      <c r="MX190" s="35"/>
      <c r="MY190" s="35"/>
      <c r="MZ190" s="35"/>
      <c r="NA190" s="35"/>
      <c r="NB190" s="35"/>
      <c r="NC190" s="35"/>
      <c r="ND190" s="35"/>
      <c r="NE190" s="35"/>
      <c r="NF190" s="35"/>
      <c r="NG190" s="35"/>
      <c r="NH190" s="35"/>
      <c r="NI190" s="35"/>
      <c r="NJ190" s="35"/>
      <c r="NK190" s="35"/>
      <c r="NL190" s="35"/>
      <c r="NM190" s="35"/>
      <c r="NN190" s="35"/>
      <c r="NO190" s="35"/>
      <c r="NP190" s="35"/>
      <c r="NQ190" s="35"/>
      <c r="NR190" s="35"/>
      <c r="NS190" s="35"/>
      <c r="NT190" s="35"/>
      <c r="NU190" s="35"/>
      <c r="NV190" s="35"/>
      <c r="NW190" s="35"/>
      <c r="NX190" s="35"/>
      <c r="NY190" s="35"/>
      <c r="NZ190" s="35"/>
      <c r="OA190" s="35"/>
      <c r="OB190" s="35"/>
      <c r="OC190" s="35"/>
      <c r="OD190" s="35"/>
      <c r="OE190" s="35"/>
      <c r="OF190" s="35"/>
      <c r="OG190" s="35"/>
      <c r="OH190" s="35"/>
      <c r="OI190" s="35"/>
      <c r="OJ190" s="35"/>
      <c r="OK190" s="35"/>
      <c r="OL190" s="35"/>
      <c r="OM190" s="35"/>
      <c r="ON190" s="35"/>
      <c r="OO190" s="35"/>
      <c r="OP190" s="35"/>
      <c r="OQ190" s="35"/>
      <c r="OR190" s="35"/>
      <c r="OS190" s="35"/>
      <c r="OT190" s="35"/>
      <c r="OU190" s="35"/>
      <c r="OV190" s="35"/>
      <c r="OW190" s="35"/>
      <c r="OX190" s="35"/>
      <c r="OY190" s="35"/>
      <c r="OZ190" s="35"/>
      <c r="PA190" s="35"/>
      <c r="PB190" s="35"/>
      <c r="PC190" s="35">
        <v>0.9</v>
      </c>
      <c r="PD190" s="35"/>
      <c r="PE190" s="35"/>
      <c r="PF190" s="35"/>
      <c r="PG190" s="35"/>
      <c r="PH190" s="35"/>
      <c r="PI190" s="35"/>
      <c r="PJ190" s="35"/>
      <c r="PK190" s="35"/>
      <c r="PL190" s="35"/>
      <c r="PM190" s="35"/>
      <c r="PN190" s="35"/>
      <c r="PO190" s="35"/>
      <c r="PP190" s="35"/>
      <c r="PQ190" s="35"/>
      <c r="PR190" s="35"/>
      <c r="PS190" s="35"/>
      <c r="PT190" s="35"/>
      <c r="PU190" s="35"/>
      <c r="PV190" s="35"/>
      <c r="PW190" s="35"/>
      <c r="PX190" s="35"/>
      <c r="PY190" s="35">
        <v>0.9</v>
      </c>
      <c r="PZ190" s="35"/>
      <c r="QA190" s="35"/>
      <c r="QB190" s="35"/>
      <c r="QC190" s="35"/>
      <c r="QD190" s="35"/>
      <c r="QE190" s="35"/>
      <c r="QF190" s="35">
        <v>0.9</v>
      </c>
      <c r="QG190" s="35"/>
      <c r="QH190" s="35"/>
      <c r="QI190" s="35"/>
      <c r="QJ190" s="35"/>
      <c r="QK190" s="35"/>
      <c r="QL190" s="35"/>
      <c r="QM190" s="35"/>
      <c r="QN190" s="35"/>
      <c r="QO190" s="35"/>
      <c r="QP190" s="35"/>
      <c r="QQ190" s="35"/>
      <c r="QR190" s="35"/>
      <c r="QS190" s="35"/>
      <c r="QT190" s="35"/>
      <c r="QU190" s="35"/>
      <c r="QV190" s="35"/>
      <c r="QW190" s="35"/>
      <c r="QX190" s="35"/>
      <c r="QY190" s="35"/>
      <c r="QZ190" s="35"/>
      <c r="RA190" s="35"/>
      <c r="RB190" s="35"/>
      <c r="RC190" s="35"/>
      <c r="RD190" s="35"/>
      <c r="RE190" s="35"/>
      <c r="RF190" s="35"/>
      <c r="RG190" s="35"/>
      <c r="RH190" s="35"/>
      <c r="RI190" s="35"/>
      <c r="RJ190" s="35"/>
      <c r="RK190" s="35"/>
      <c r="RL190" s="35"/>
      <c r="RM190" s="35"/>
      <c r="RN190" s="35"/>
      <c r="RO190" s="35"/>
      <c r="RP190" s="35"/>
      <c r="RQ190" s="35"/>
      <c r="RR190" s="35"/>
      <c r="RS190" s="35"/>
      <c r="RT190" s="35"/>
      <c r="RU190" s="35"/>
      <c r="RV190" s="35"/>
      <c r="RW190" s="35"/>
      <c r="RX190" s="35"/>
      <c r="RY190" s="35"/>
      <c r="RZ190" s="35"/>
      <c r="SA190" s="35"/>
      <c r="SB190" s="35"/>
      <c r="SC190" s="35"/>
      <c r="SD190" s="35"/>
      <c r="SE190" s="35"/>
      <c r="SF190" s="35"/>
      <c r="SG190" s="35"/>
      <c r="SH190" s="35"/>
      <c r="SI190" s="35"/>
      <c r="SJ190" s="35"/>
      <c r="SK190" s="35"/>
      <c r="SL190" s="35"/>
      <c r="SM190" s="35"/>
      <c r="SN190" s="35"/>
      <c r="SO190" s="35"/>
      <c r="SP190" s="35"/>
      <c r="SQ190" s="35"/>
      <c r="SR190" s="35"/>
      <c r="SS190" s="35"/>
      <c r="ST190" s="35"/>
      <c r="SU190" s="35"/>
      <c r="SV190" s="35"/>
      <c r="SW190" s="35"/>
      <c r="SX190" s="35"/>
      <c r="SY190" s="35"/>
      <c r="SZ190" s="35"/>
      <c r="TA190" s="35"/>
      <c r="TB190" s="35"/>
      <c r="TC190" s="35"/>
      <c r="TD190" s="35"/>
      <c r="TE190" s="35"/>
      <c r="TF190" s="35"/>
      <c r="TG190" s="35"/>
      <c r="TH190" s="35"/>
      <c r="TI190" s="35"/>
      <c r="TJ190" s="35"/>
      <c r="TK190" s="35"/>
      <c r="TL190" s="35"/>
      <c r="TM190" s="35"/>
      <c r="TN190" s="35"/>
      <c r="TO190" s="35"/>
      <c r="TP190" s="35"/>
      <c r="TQ190" s="35"/>
      <c r="TR190" s="35"/>
      <c r="TS190" s="35"/>
      <c r="TT190" s="35"/>
      <c r="TU190" s="35"/>
      <c r="TV190" s="35"/>
      <c r="TW190" s="35"/>
      <c r="TX190" s="35"/>
      <c r="TY190" s="35"/>
      <c r="TZ190" s="35"/>
      <c r="UA190" s="35"/>
      <c r="UB190" s="35"/>
      <c r="UC190" s="35"/>
      <c r="UD190" s="35"/>
      <c r="UE190" s="35"/>
      <c r="UF190" s="35"/>
      <c r="UG190" s="35"/>
      <c r="UH190" s="35"/>
      <c r="UI190" s="35"/>
      <c r="UJ190" s="35"/>
      <c r="UK190" s="35"/>
      <c r="UL190" s="35"/>
      <c r="UM190" s="35"/>
      <c r="UN190" s="35"/>
      <c r="UO190" s="35"/>
      <c r="UP190" s="35"/>
      <c r="UQ190" s="35">
        <v>0.9</v>
      </c>
      <c r="UR190" s="35"/>
      <c r="US190" s="35"/>
      <c r="UT190" s="35"/>
      <c r="UU190" s="35"/>
      <c r="UV190" s="35"/>
      <c r="UW190" s="35"/>
      <c r="UX190" s="35"/>
      <c r="UY190" s="35"/>
      <c r="UZ190" s="35"/>
      <c r="VA190" s="35"/>
      <c r="VB190" s="35"/>
      <c r="VC190" s="35"/>
      <c r="VD190" s="35"/>
      <c r="VE190" s="35"/>
      <c r="VF190" s="35"/>
      <c r="VG190" s="35"/>
      <c r="VH190" s="35"/>
      <c r="VI190" s="35"/>
      <c r="VJ190" s="35"/>
      <c r="VK190" s="35"/>
      <c r="VL190" s="35"/>
      <c r="VM190" s="35"/>
      <c r="VN190" s="35"/>
      <c r="VO190" s="35"/>
      <c r="VP190" s="35"/>
      <c r="VQ190" s="35"/>
      <c r="VR190" s="35"/>
      <c r="VS190" s="35"/>
      <c r="VT190" s="35"/>
      <c r="VU190" s="35"/>
      <c r="VV190" s="35"/>
      <c r="VW190" s="35"/>
      <c r="VX190" s="35"/>
      <c r="VY190" s="35"/>
      <c r="VZ190" s="35"/>
      <c r="WA190" s="35"/>
      <c r="WB190" s="35"/>
      <c r="WC190" s="35"/>
      <c r="WD190" s="35"/>
      <c r="WE190" s="35"/>
      <c r="WF190" s="35"/>
      <c r="WG190" s="35"/>
      <c r="WH190" s="35"/>
      <c r="WI190" s="35"/>
      <c r="WJ190" s="35"/>
      <c r="WK190" s="35"/>
      <c r="WL190" s="35"/>
      <c r="WM190" s="35"/>
      <c r="WN190" s="35"/>
      <c r="WO190" s="35"/>
      <c r="WP190" s="35"/>
      <c r="WQ190" s="35"/>
      <c r="WR190" s="35"/>
      <c r="WS190" s="35"/>
      <c r="WT190" s="35"/>
      <c r="WU190" s="35"/>
      <c r="WV190" s="35"/>
      <c r="WW190" s="35"/>
      <c r="WX190" s="35"/>
      <c r="WY190" s="35"/>
      <c r="WZ190" s="35"/>
      <c r="XA190" s="35"/>
      <c r="XB190" s="35"/>
      <c r="XC190" s="35"/>
      <c r="XD190" s="35"/>
      <c r="XE190" s="35"/>
      <c r="XF190" s="35"/>
      <c r="XG190" s="35"/>
      <c r="XH190" s="35"/>
      <c r="XI190" s="35"/>
      <c r="XJ190" s="35"/>
      <c r="XK190" s="35"/>
      <c r="XL190" s="35"/>
      <c r="XM190" s="35"/>
      <c r="XN190" s="35"/>
      <c r="XO190" s="35"/>
      <c r="XP190" s="35"/>
      <c r="XQ190" s="35"/>
      <c r="XR190" s="35"/>
      <c r="XS190" s="35"/>
      <c r="XT190" s="35"/>
      <c r="XU190" s="35"/>
      <c r="XV190" s="35"/>
      <c r="XW190" s="35"/>
      <c r="XX190" s="35"/>
      <c r="XY190" s="35"/>
      <c r="XZ190" s="35"/>
      <c r="YA190" s="35"/>
      <c r="YB190" s="35"/>
      <c r="YC190" s="35"/>
      <c r="YD190" s="35"/>
      <c r="YE190" s="35"/>
      <c r="YF190" s="35"/>
      <c r="YG190" s="35"/>
      <c r="YH190" s="35"/>
      <c r="YI190" s="35"/>
      <c r="YJ190" s="35"/>
      <c r="YK190" s="35"/>
      <c r="YL190" s="35"/>
      <c r="YM190" s="35"/>
      <c r="YN190" s="35"/>
      <c r="YO190" s="35"/>
      <c r="YP190" s="35"/>
      <c r="YQ190" s="35"/>
      <c r="YR190" s="35"/>
      <c r="YS190" s="35"/>
      <c r="YT190" s="35"/>
      <c r="YU190" s="35"/>
      <c r="YV190" s="35"/>
      <c r="YW190" s="35"/>
      <c r="YX190" s="35"/>
      <c r="YY190" s="35"/>
      <c r="YZ190" s="35"/>
      <c r="ZA190" s="35"/>
      <c r="ZB190" s="35"/>
      <c r="ZC190" s="35"/>
      <c r="ZD190" s="35"/>
      <c r="ZE190" s="35"/>
      <c r="ZF190" s="35"/>
      <c r="ZG190" s="35"/>
      <c r="ZH190" s="35"/>
      <c r="ZI190" s="35"/>
      <c r="ZJ190" s="35"/>
      <c r="ZK190" s="35"/>
      <c r="ZL190" s="35"/>
      <c r="ZM190" s="35"/>
      <c r="ZN190" s="35"/>
      <c r="ZO190" s="35"/>
      <c r="ZP190" s="35"/>
      <c r="ZQ190" s="35"/>
      <c r="ZR190" s="35"/>
      <c r="ZS190" s="35"/>
      <c r="ZT190" s="35"/>
      <c r="ZU190" s="35"/>
      <c r="ZV190" s="35"/>
      <c r="ZW190" s="35"/>
      <c r="ZX190" s="35"/>
      <c r="ZY190" s="35"/>
      <c r="ZZ190" s="35"/>
      <c r="AAA190" s="35"/>
      <c r="AAB190" s="35"/>
      <c r="AAC190" s="35"/>
      <c r="AAD190" s="35"/>
      <c r="AAE190" s="35"/>
      <c r="AAF190" s="35"/>
      <c r="AAG190" s="35"/>
      <c r="AAH190" s="35"/>
      <c r="AAI190" s="35"/>
      <c r="AAJ190" s="35"/>
      <c r="AAK190" s="35"/>
      <c r="AAL190" s="35"/>
      <c r="AAM190" s="35"/>
      <c r="AAN190" s="35"/>
      <c r="AAO190" s="35"/>
      <c r="AAP190" s="35"/>
      <c r="AAQ190" s="35"/>
      <c r="AAR190" s="35"/>
      <c r="AAS190" s="35"/>
      <c r="AAT190" s="35"/>
      <c r="AAU190" s="35"/>
      <c r="AAV190" s="35"/>
      <c r="AAW190" s="35"/>
      <c r="AAX190" s="35"/>
      <c r="AAY190" s="35"/>
      <c r="AAZ190" s="35"/>
      <c r="ABA190" s="35"/>
      <c r="ABB190" s="35"/>
      <c r="ABC190" s="35"/>
      <c r="ABD190" s="35"/>
      <c r="ABE190" s="35"/>
      <c r="ABF190" s="35"/>
      <c r="ABG190" s="35"/>
      <c r="ABH190" s="35"/>
      <c r="ABI190" s="35"/>
      <c r="ABJ190" s="35"/>
      <c r="ABK190" s="35"/>
      <c r="ABL190" s="35"/>
      <c r="ABM190" s="35"/>
      <c r="ABN190" s="35"/>
      <c r="ABO190" s="35"/>
      <c r="ABP190" s="35"/>
      <c r="ABQ190" s="35"/>
      <c r="ABR190" s="35"/>
      <c r="ABS190" s="35"/>
      <c r="ABT190" s="35"/>
      <c r="ABU190" s="35"/>
      <c r="ABV190" s="35"/>
      <c r="ABW190" s="35"/>
      <c r="ABX190" s="35"/>
      <c r="ABY190" s="35"/>
      <c r="ABZ190" s="35"/>
      <c r="ACA190" s="35"/>
      <c r="ACB190" s="35"/>
      <c r="ACC190" s="35"/>
      <c r="ACD190" s="35"/>
      <c r="ACE190" s="35"/>
      <c r="ACF190" s="35"/>
      <c r="ACG190" s="35"/>
      <c r="ACH190" s="35"/>
      <c r="ACI190" s="35"/>
      <c r="ACJ190" s="35"/>
      <c r="ACK190" s="35"/>
      <c r="ACL190" s="35"/>
      <c r="ACM190" s="35"/>
      <c r="ACN190" s="35"/>
      <c r="ACO190" s="35"/>
      <c r="ACP190" s="35"/>
      <c r="ACQ190" s="35"/>
      <c r="ACR190" s="35"/>
      <c r="ACS190" s="35"/>
      <c r="ACT190" s="35"/>
      <c r="ACU190" s="35"/>
      <c r="ACV190" s="35"/>
      <c r="ACW190" s="35"/>
      <c r="ACX190" s="35"/>
      <c r="ACY190" s="35"/>
      <c r="ACZ190" s="35"/>
      <c r="ADA190" s="35"/>
      <c r="ADB190" s="35"/>
      <c r="ADC190" s="35"/>
      <c r="ADD190" s="35"/>
      <c r="ADE190" s="35"/>
      <c r="ADF190" s="35"/>
      <c r="ADG190" s="35"/>
      <c r="ADH190" s="35"/>
      <c r="ADI190" s="35"/>
      <c r="ADJ190" s="35"/>
      <c r="ADK190" s="35"/>
      <c r="ADL190" s="35"/>
      <c r="ADM190" s="35"/>
      <c r="ADN190" s="35"/>
      <c r="ADO190" s="35"/>
      <c r="ADP190" s="35"/>
      <c r="ADQ190" s="35"/>
      <c r="ADR190" s="35"/>
      <c r="ADS190" s="35"/>
      <c r="ADT190" s="35"/>
      <c r="ADU190" s="35"/>
      <c r="ADV190" s="35"/>
      <c r="ADW190" s="35"/>
      <c r="ADX190" s="35"/>
      <c r="ADY190" s="26">
        <f t="shared" si="7"/>
        <v>0</v>
      </c>
      <c r="ADZ190" s="5"/>
    </row>
    <row r="191" spans="1:806" s="33" customFormat="1" x14ac:dyDescent="0.2">
      <c r="A191" s="38" t="s">
        <v>309</v>
      </c>
      <c r="B191" s="65">
        <f t="shared" si="6"/>
        <v>0</v>
      </c>
      <c r="C191" s="57">
        <v>11</v>
      </c>
      <c r="D191" s="59">
        <v>44697</v>
      </c>
      <c r="E191" s="67">
        <v>23.69</v>
      </c>
      <c r="F191" s="67">
        <f t="shared" si="5"/>
        <v>0</v>
      </c>
      <c r="G191" s="6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15"/>
      <c r="BF191" s="15"/>
      <c r="BG191" s="136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35"/>
      <c r="BW191" s="35"/>
      <c r="BX191" s="35"/>
      <c r="BY191" s="35"/>
      <c r="BZ191" s="35"/>
      <c r="CA191" s="35"/>
      <c r="CB191" s="35"/>
      <c r="CC191" s="35"/>
      <c r="CD191" s="35"/>
      <c r="CE191" s="35"/>
      <c r="CF191" s="35"/>
      <c r="CG191" s="35"/>
      <c r="CH191" s="35"/>
      <c r="CI191" s="35"/>
      <c r="CJ191" s="35"/>
      <c r="CK191" s="35"/>
      <c r="CL191" s="35"/>
      <c r="CM191" s="35"/>
      <c r="CN191" s="35"/>
      <c r="CO191" s="35"/>
      <c r="CP191" s="35"/>
      <c r="CQ191" s="35"/>
      <c r="CR191" s="35"/>
      <c r="CS191" s="35"/>
      <c r="CT191" s="35"/>
      <c r="CU191" s="35"/>
      <c r="CV191" s="35"/>
      <c r="CW191" s="35"/>
      <c r="CX191" s="35"/>
      <c r="CY191" s="35"/>
      <c r="CZ191" s="35"/>
      <c r="DA191" s="35"/>
      <c r="DB191" s="35"/>
      <c r="DC191" s="35"/>
      <c r="DD191" s="35"/>
      <c r="DE191" s="35"/>
      <c r="DF191" s="35"/>
      <c r="DG191" s="35"/>
      <c r="DH191" s="35"/>
      <c r="DI191" s="35"/>
      <c r="DJ191" s="35"/>
      <c r="DK191" s="35"/>
      <c r="DL191" s="35"/>
      <c r="DM191" s="35"/>
      <c r="DN191" s="35"/>
      <c r="DO191" s="35"/>
      <c r="DP191" s="35"/>
      <c r="DQ191" s="35"/>
      <c r="DR191" s="35"/>
      <c r="DS191" s="35"/>
      <c r="DT191" s="35"/>
      <c r="DU191" s="35"/>
      <c r="DV191" s="35"/>
      <c r="DW191" s="35"/>
      <c r="DX191" s="35"/>
      <c r="DY191" s="35"/>
      <c r="DZ191" s="35"/>
      <c r="EA191" s="35"/>
      <c r="EB191" s="35"/>
      <c r="EC191" s="35"/>
      <c r="ED191" s="35"/>
      <c r="EE191" s="35"/>
      <c r="EF191" s="35"/>
      <c r="EG191" s="35"/>
      <c r="EH191" s="35"/>
      <c r="EI191" s="35"/>
      <c r="EJ191" s="35"/>
      <c r="EK191" s="35"/>
      <c r="EL191" s="35"/>
      <c r="EM191" s="35"/>
      <c r="EN191" s="35"/>
      <c r="EO191" s="35"/>
      <c r="EP191" s="35"/>
      <c r="EQ191" s="35"/>
      <c r="ER191" s="35"/>
      <c r="ES191" s="35"/>
      <c r="ET191" s="35"/>
      <c r="EU191" s="35"/>
      <c r="EV191" s="35"/>
      <c r="EW191" s="35"/>
      <c r="EX191" s="35"/>
      <c r="EY191" s="35"/>
      <c r="EZ191" s="35"/>
      <c r="FA191" s="35"/>
      <c r="FB191" s="35"/>
      <c r="FC191" s="35"/>
      <c r="FD191" s="35"/>
      <c r="FE191" s="35"/>
      <c r="FF191" s="35"/>
      <c r="FG191" s="35"/>
      <c r="FH191" s="35"/>
      <c r="FI191" s="35"/>
      <c r="FJ191" s="35"/>
      <c r="FK191" s="35"/>
      <c r="FL191" s="35"/>
      <c r="FM191" s="35"/>
      <c r="FN191" s="35"/>
      <c r="FO191" s="35"/>
      <c r="FP191" s="35"/>
      <c r="FQ191" s="35"/>
      <c r="FR191" s="35"/>
      <c r="FS191" s="35"/>
      <c r="FT191" s="35"/>
      <c r="FU191" s="35"/>
      <c r="FV191" s="35"/>
      <c r="FW191" s="35"/>
      <c r="FX191" s="35"/>
      <c r="FY191" s="35"/>
      <c r="FZ191" s="35"/>
      <c r="GA191" s="35"/>
      <c r="GB191" s="35"/>
      <c r="GC191" s="35"/>
      <c r="GD191" s="35"/>
      <c r="GE191" s="35"/>
      <c r="GF191" s="35"/>
      <c r="GG191" s="35"/>
      <c r="GH191" s="35"/>
      <c r="GI191" s="35"/>
      <c r="GJ191" s="35"/>
      <c r="GK191" s="35"/>
      <c r="GL191" s="35"/>
      <c r="GM191" s="35"/>
      <c r="GN191" s="35"/>
      <c r="GO191" s="35"/>
      <c r="GP191" s="35"/>
      <c r="GQ191" s="35"/>
      <c r="GR191" s="35"/>
      <c r="GS191" s="35"/>
      <c r="GT191" s="35"/>
      <c r="GU191" s="35"/>
      <c r="GV191" s="35"/>
      <c r="GW191" s="35"/>
      <c r="GX191" s="35"/>
      <c r="GY191" s="35"/>
      <c r="GZ191" s="35"/>
      <c r="HA191" s="35"/>
      <c r="HB191" s="35"/>
      <c r="HC191" s="35"/>
      <c r="HD191" s="35"/>
      <c r="HE191" s="35"/>
      <c r="HF191" s="35"/>
      <c r="HG191" s="35"/>
      <c r="HH191" s="35"/>
      <c r="HI191" s="35"/>
      <c r="HJ191" s="35"/>
      <c r="HK191" s="35"/>
      <c r="HL191" s="35"/>
      <c r="HM191" s="35"/>
      <c r="HN191" s="35"/>
      <c r="HO191" s="35"/>
      <c r="HP191" s="35"/>
      <c r="HQ191" s="35"/>
      <c r="HR191" s="35"/>
      <c r="HS191" s="35"/>
      <c r="HT191" s="35"/>
      <c r="HU191" s="35"/>
      <c r="HV191" s="35"/>
      <c r="HW191" s="35"/>
      <c r="HX191" s="35"/>
      <c r="HY191" s="35"/>
      <c r="HZ191" s="35"/>
      <c r="IA191" s="35"/>
      <c r="IB191" s="35"/>
      <c r="IC191" s="35"/>
      <c r="ID191" s="35"/>
      <c r="IE191" s="35"/>
      <c r="IF191" s="35"/>
      <c r="IG191" s="35"/>
      <c r="IH191" s="35"/>
      <c r="II191" s="35"/>
      <c r="IJ191" s="35"/>
      <c r="IK191" s="35"/>
      <c r="IL191" s="35"/>
      <c r="IM191" s="35"/>
      <c r="IN191" s="35"/>
      <c r="IO191" s="35"/>
      <c r="IP191" s="35"/>
      <c r="IQ191" s="35"/>
      <c r="IR191" s="35"/>
      <c r="IS191" s="35"/>
      <c r="IT191" s="35"/>
      <c r="IU191" s="35"/>
      <c r="IV191" s="35"/>
      <c r="IW191" s="35"/>
      <c r="IX191" s="35"/>
      <c r="IY191" s="35"/>
      <c r="IZ191" s="35"/>
      <c r="JA191" s="35"/>
      <c r="JB191" s="35"/>
      <c r="JC191" s="35"/>
      <c r="JD191" s="35"/>
      <c r="JE191" s="35"/>
      <c r="JF191" s="35"/>
      <c r="JG191" s="35"/>
      <c r="JH191" s="35"/>
      <c r="JI191" s="35"/>
      <c r="JJ191" s="35"/>
      <c r="JK191" s="35"/>
      <c r="JL191" s="35"/>
      <c r="JM191" s="35"/>
      <c r="JN191" s="35"/>
      <c r="JO191" s="35"/>
      <c r="JP191" s="35"/>
      <c r="JQ191" s="35"/>
      <c r="JR191" s="35"/>
      <c r="JS191" s="35"/>
      <c r="JT191" s="35"/>
      <c r="JU191" s="35"/>
      <c r="JV191" s="35"/>
      <c r="JW191" s="35"/>
      <c r="JX191" s="35"/>
      <c r="JY191" s="35"/>
      <c r="JZ191" s="35"/>
      <c r="KA191" s="35"/>
      <c r="KB191" s="35"/>
      <c r="KC191" s="35"/>
      <c r="KD191" s="35"/>
      <c r="KE191" s="35"/>
      <c r="KF191" s="35"/>
      <c r="KG191" s="35"/>
      <c r="KH191" s="35"/>
      <c r="KI191" s="35"/>
      <c r="KJ191" s="35"/>
      <c r="KK191" s="35"/>
      <c r="KL191" s="35"/>
      <c r="KM191" s="35"/>
      <c r="KN191" s="35"/>
      <c r="KO191" s="35"/>
      <c r="KP191" s="35"/>
      <c r="KQ191" s="35"/>
      <c r="KR191" s="35"/>
      <c r="KS191" s="35"/>
      <c r="KT191" s="35"/>
      <c r="KU191" s="35"/>
      <c r="KV191" s="35"/>
      <c r="KW191" s="35"/>
      <c r="KX191" s="35"/>
      <c r="KY191" s="35"/>
      <c r="KZ191" s="35"/>
      <c r="LA191" s="35"/>
      <c r="LB191" s="35"/>
      <c r="LC191" s="35"/>
      <c r="LD191" s="35"/>
      <c r="LE191" s="35"/>
      <c r="LF191" s="35"/>
      <c r="LG191" s="35"/>
      <c r="LH191" s="35"/>
      <c r="LI191" s="35"/>
      <c r="LJ191" s="35"/>
      <c r="LK191" s="35"/>
      <c r="LL191" s="35"/>
      <c r="LM191" s="35"/>
      <c r="LN191" s="35"/>
      <c r="LO191" s="35"/>
      <c r="LP191" s="35"/>
      <c r="LQ191" s="35"/>
      <c r="LR191" s="35"/>
      <c r="LS191" s="35"/>
      <c r="LT191" s="35"/>
      <c r="LU191" s="35"/>
      <c r="LV191" s="35"/>
      <c r="LW191" s="35"/>
      <c r="LX191" s="35"/>
      <c r="LY191" s="35"/>
      <c r="LZ191" s="35"/>
      <c r="MA191" s="35"/>
      <c r="MB191" s="35"/>
      <c r="MC191" s="35"/>
      <c r="MD191" s="35"/>
      <c r="ME191" s="35"/>
      <c r="MF191" s="35"/>
      <c r="MG191" s="35"/>
      <c r="MH191" s="35"/>
      <c r="MI191" s="35"/>
      <c r="MJ191" s="35"/>
      <c r="MK191" s="35"/>
      <c r="ML191" s="35"/>
      <c r="MM191" s="35"/>
      <c r="MN191" s="35"/>
      <c r="MO191" s="35"/>
      <c r="MP191" s="35"/>
      <c r="MQ191" s="35"/>
      <c r="MR191" s="35"/>
      <c r="MS191" s="35"/>
      <c r="MT191" s="35"/>
      <c r="MU191" s="35"/>
      <c r="MV191" s="35"/>
      <c r="MW191" s="35"/>
      <c r="MX191" s="35"/>
      <c r="MY191" s="35"/>
      <c r="MZ191" s="35"/>
      <c r="NA191" s="35"/>
      <c r="NB191" s="35"/>
      <c r="NC191" s="35"/>
      <c r="ND191" s="35"/>
      <c r="NE191" s="35"/>
      <c r="NF191" s="35"/>
      <c r="NG191" s="35"/>
      <c r="NH191" s="35"/>
      <c r="NI191" s="35"/>
      <c r="NJ191" s="35"/>
      <c r="NK191" s="35"/>
      <c r="NL191" s="35"/>
      <c r="NM191" s="35"/>
      <c r="NN191" s="35"/>
      <c r="NO191" s="35"/>
      <c r="NP191" s="35"/>
      <c r="NQ191" s="35"/>
      <c r="NR191" s="35"/>
      <c r="NS191" s="35"/>
      <c r="NT191" s="35"/>
      <c r="NU191" s="35"/>
      <c r="NV191" s="35"/>
      <c r="NW191" s="35"/>
      <c r="NX191" s="35"/>
      <c r="NY191" s="35"/>
      <c r="NZ191" s="35"/>
      <c r="OA191" s="35"/>
      <c r="OB191" s="35"/>
      <c r="OC191" s="35"/>
      <c r="OD191" s="35"/>
      <c r="OE191" s="35"/>
      <c r="OF191" s="35"/>
      <c r="OG191" s="35"/>
      <c r="OH191" s="35"/>
      <c r="OI191" s="35"/>
      <c r="OJ191" s="35"/>
      <c r="OK191" s="35"/>
      <c r="OL191" s="35"/>
      <c r="OM191" s="35"/>
      <c r="ON191" s="35"/>
      <c r="OO191" s="35"/>
      <c r="OP191" s="35"/>
      <c r="OQ191" s="35"/>
      <c r="OR191" s="35"/>
      <c r="OS191" s="35"/>
      <c r="OT191" s="35"/>
      <c r="OU191" s="35"/>
      <c r="OV191" s="35"/>
      <c r="OW191" s="35"/>
      <c r="OX191" s="35"/>
      <c r="OY191" s="35"/>
      <c r="OZ191" s="35"/>
      <c r="PA191" s="35"/>
      <c r="PB191" s="35"/>
      <c r="PC191" s="35"/>
      <c r="PD191" s="35"/>
      <c r="PE191" s="35"/>
      <c r="PF191" s="35"/>
      <c r="PG191" s="35"/>
      <c r="PH191" s="35"/>
      <c r="PI191" s="35"/>
      <c r="PJ191" s="35"/>
      <c r="PK191" s="35"/>
      <c r="PL191" s="35"/>
      <c r="PM191" s="35"/>
      <c r="PN191" s="35"/>
      <c r="PO191" s="35"/>
      <c r="PP191" s="35"/>
      <c r="PQ191" s="35"/>
      <c r="PR191" s="35"/>
      <c r="PS191" s="35"/>
      <c r="PT191" s="35"/>
      <c r="PU191" s="35"/>
      <c r="PV191" s="35"/>
      <c r="PW191" s="35"/>
      <c r="PX191" s="35"/>
      <c r="PY191" s="35"/>
      <c r="PZ191" s="35"/>
      <c r="QA191" s="35"/>
      <c r="QB191" s="35"/>
      <c r="QC191" s="35"/>
      <c r="QD191" s="35"/>
      <c r="QE191" s="35"/>
      <c r="QF191" s="35"/>
      <c r="QG191" s="35"/>
      <c r="QH191" s="35"/>
      <c r="QI191" s="35"/>
      <c r="QJ191" s="35"/>
      <c r="QK191" s="35"/>
      <c r="QL191" s="35"/>
      <c r="QM191" s="35"/>
      <c r="QN191" s="35"/>
      <c r="QO191" s="35"/>
      <c r="QP191" s="35"/>
      <c r="QQ191" s="35"/>
      <c r="QR191" s="35"/>
      <c r="QS191" s="35"/>
      <c r="QT191" s="35"/>
      <c r="QU191" s="35"/>
      <c r="QV191" s="35"/>
      <c r="QW191" s="35"/>
      <c r="QX191" s="35"/>
      <c r="QY191" s="35"/>
      <c r="QZ191" s="35"/>
      <c r="RA191" s="35"/>
      <c r="RB191" s="35"/>
      <c r="RC191" s="35"/>
      <c r="RD191" s="35"/>
      <c r="RE191" s="35"/>
      <c r="RF191" s="35"/>
      <c r="RG191" s="35"/>
      <c r="RH191" s="35"/>
      <c r="RI191" s="35"/>
      <c r="RJ191" s="35"/>
      <c r="RK191" s="35"/>
      <c r="RL191" s="35"/>
      <c r="RM191" s="35"/>
      <c r="RN191" s="35"/>
      <c r="RO191" s="35"/>
      <c r="RP191" s="35"/>
      <c r="RQ191" s="35"/>
      <c r="RR191" s="35"/>
      <c r="RS191" s="35"/>
      <c r="RT191" s="35"/>
      <c r="RU191" s="35"/>
      <c r="RV191" s="35"/>
      <c r="RW191" s="35"/>
      <c r="RX191" s="35"/>
      <c r="RY191" s="35"/>
      <c r="RZ191" s="35"/>
      <c r="SA191" s="35"/>
      <c r="SB191" s="35"/>
      <c r="SC191" s="35"/>
      <c r="SD191" s="35"/>
      <c r="SE191" s="35"/>
      <c r="SF191" s="35"/>
      <c r="SG191" s="35"/>
      <c r="SH191" s="35"/>
      <c r="SI191" s="35"/>
      <c r="SJ191" s="35"/>
      <c r="SK191" s="35"/>
      <c r="SL191" s="35"/>
      <c r="SM191" s="35"/>
      <c r="SN191" s="35"/>
      <c r="SO191" s="35"/>
      <c r="SP191" s="35"/>
      <c r="SQ191" s="35"/>
      <c r="SR191" s="35"/>
      <c r="SS191" s="35"/>
      <c r="ST191" s="35"/>
      <c r="SU191" s="35"/>
      <c r="SV191" s="35"/>
      <c r="SW191" s="35"/>
      <c r="SX191" s="35"/>
      <c r="SY191" s="35"/>
      <c r="SZ191" s="35"/>
      <c r="TA191" s="35"/>
      <c r="TB191" s="35"/>
      <c r="TC191" s="35"/>
      <c r="TD191" s="35"/>
      <c r="TE191" s="35"/>
      <c r="TF191" s="35"/>
      <c r="TG191" s="35"/>
      <c r="TH191" s="35"/>
      <c r="TI191" s="35"/>
      <c r="TJ191" s="35"/>
      <c r="TK191" s="35"/>
      <c r="TL191" s="35"/>
      <c r="TM191" s="35"/>
      <c r="TN191" s="35"/>
      <c r="TO191" s="35"/>
      <c r="TP191" s="35"/>
      <c r="TQ191" s="35"/>
      <c r="TR191" s="35"/>
      <c r="TS191" s="35"/>
      <c r="TT191" s="35"/>
      <c r="TU191" s="35"/>
      <c r="TV191" s="35"/>
      <c r="TW191" s="35"/>
      <c r="TX191" s="35"/>
      <c r="TY191" s="35"/>
      <c r="TZ191" s="35"/>
      <c r="UA191" s="35"/>
      <c r="UB191" s="35"/>
      <c r="UC191" s="35"/>
      <c r="UD191" s="35"/>
      <c r="UE191" s="35"/>
      <c r="UF191" s="35"/>
      <c r="UG191" s="35"/>
      <c r="UH191" s="35"/>
      <c r="UI191" s="35"/>
      <c r="UJ191" s="35"/>
      <c r="UK191" s="35"/>
      <c r="UL191" s="35"/>
      <c r="UM191" s="35"/>
      <c r="UN191" s="35"/>
      <c r="UO191" s="35"/>
      <c r="UP191" s="35"/>
      <c r="UQ191" s="35"/>
      <c r="UR191" s="35"/>
      <c r="US191" s="35"/>
      <c r="UT191" s="35"/>
      <c r="UU191" s="35"/>
      <c r="UV191" s="35"/>
      <c r="UW191" s="35"/>
      <c r="UX191" s="35"/>
      <c r="UY191" s="35"/>
      <c r="UZ191" s="35"/>
      <c r="VA191" s="35"/>
      <c r="VB191" s="35"/>
      <c r="VC191" s="35"/>
      <c r="VD191" s="35"/>
      <c r="VE191" s="35"/>
      <c r="VF191" s="35"/>
      <c r="VG191" s="35"/>
      <c r="VH191" s="35"/>
      <c r="VI191" s="35"/>
      <c r="VJ191" s="35"/>
      <c r="VK191" s="35"/>
      <c r="VL191" s="35"/>
      <c r="VM191" s="35">
        <v>11</v>
      </c>
      <c r="VN191" s="35"/>
      <c r="VO191" s="35"/>
      <c r="VP191" s="35"/>
      <c r="VQ191" s="35">
        <v>11</v>
      </c>
      <c r="VR191" s="35"/>
      <c r="VS191" s="35"/>
      <c r="VT191" s="35"/>
      <c r="VU191" s="35"/>
      <c r="VV191" s="35"/>
      <c r="VW191" s="35"/>
      <c r="VX191" s="35"/>
      <c r="VY191" s="35"/>
      <c r="VZ191" s="35"/>
      <c r="WA191" s="35"/>
      <c r="WB191" s="35"/>
      <c r="WC191" s="35"/>
      <c r="WD191" s="35"/>
      <c r="WE191" s="35"/>
      <c r="WF191" s="35"/>
      <c r="WG191" s="35"/>
      <c r="WH191" s="35"/>
      <c r="WI191" s="35"/>
      <c r="WJ191" s="35"/>
      <c r="WK191" s="35"/>
      <c r="WL191" s="35"/>
      <c r="WM191" s="35"/>
      <c r="WN191" s="35"/>
      <c r="WO191" s="35"/>
      <c r="WP191" s="35"/>
      <c r="WQ191" s="35"/>
      <c r="WR191" s="35"/>
      <c r="WS191" s="35"/>
      <c r="WT191" s="35"/>
      <c r="WU191" s="35"/>
      <c r="WV191" s="35"/>
      <c r="WW191" s="35"/>
      <c r="WX191" s="35"/>
      <c r="WY191" s="35"/>
      <c r="WZ191" s="35"/>
      <c r="XA191" s="35"/>
      <c r="XB191" s="35"/>
      <c r="XC191" s="35"/>
      <c r="XD191" s="35"/>
      <c r="XE191" s="35"/>
      <c r="XF191" s="35"/>
      <c r="XG191" s="35"/>
      <c r="XH191" s="35"/>
      <c r="XI191" s="35"/>
      <c r="XJ191" s="35"/>
      <c r="XK191" s="35"/>
      <c r="XL191" s="35"/>
      <c r="XM191" s="35"/>
      <c r="XN191" s="35"/>
      <c r="XO191" s="35"/>
      <c r="XP191" s="35"/>
      <c r="XQ191" s="35"/>
      <c r="XR191" s="35"/>
      <c r="XS191" s="35"/>
      <c r="XT191" s="35"/>
      <c r="XU191" s="35"/>
      <c r="XV191" s="35"/>
      <c r="XW191" s="35"/>
      <c r="XX191" s="35"/>
      <c r="XY191" s="35"/>
      <c r="XZ191" s="35"/>
      <c r="YA191" s="35"/>
      <c r="YB191" s="35"/>
      <c r="YC191" s="35"/>
      <c r="YD191" s="35"/>
      <c r="YE191" s="35"/>
      <c r="YF191" s="35"/>
      <c r="YG191" s="35"/>
      <c r="YH191" s="35"/>
      <c r="YI191" s="35"/>
      <c r="YJ191" s="35"/>
      <c r="YK191" s="35"/>
      <c r="YL191" s="35"/>
      <c r="YM191" s="35"/>
      <c r="YN191" s="35"/>
      <c r="YO191" s="35"/>
      <c r="YP191" s="35"/>
      <c r="YQ191" s="35"/>
      <c r="YR191" s="35"/>
      <c r="YS191" s="35"/>
      <c r="YT191" s="35"/>
      <c r="YU191" s="35"/>
      <c r="YV191" s="35"/>
      <c r="YW191" s="35"/>
      <c r="YX191" s="35"/>
      <c r="YY191" s="35"/>
      <c r="YZ191" s="35"/>
      <c r="ZA191" s="35"/>
      <c r="ZB191" s="35"/>
      <c r="ZC191" s="35"/>
      <c r="ZD191" s="35"/>
      <c r="ZE191" s="35"/>
      <c r="ZF191" s="35"/>
      <c r="ZG191" s="35"/>
      <c r="ZH191" s="35"/>
      <c r="ZI191" s="35"/>
      <c r="ZJ191" s="35"/>
      <c r="ZK191" s="35"/>
      <c r="ZL191" s="35"/>
      <c r="ZM191" s="35"/>
      <c r="ZN191" s="35"/>
      <c r="ZO191" s="35"/>
      <c r="ZP191" s="35"/>
      <c r="ZQ191" s="35"/>
      <c r="ZR191" s="35"/>
      <c r="ZS191" s="35"/>
      <c r="ZT191" s="35"/>
      <c r="ZU191" s="35"/>
      <c r="ZV191" s="35"/>
      <c r="ZW191" s="35"/>
      <c r="ZX191" s="35"/>
      <c r="ZY191" s="35"/>
      <c r="ZZ191" s="35"/>
      <c r="AAA191" s="35"/>
      <c r="AAB191" s="35"/>
      <c r="AAC191" s="35"/>
      <c r="AAD191" s="35"/>
      <c r="AAE191" s="35"/>
      <c r="AAF191" s="35"/>
      <c r="AAG191" s="35"/>
      <c r="AAH191" s="35"/>
      <c r="AAI191" s="35"/>
      <c r="AAJ191" s="35"/>
      <c r="AAK191" s="35"/>
      <c r="AAL191" s="35"/>
      <c r="AAM191" s="35"/>
      <c r="AAN191" s="35"/>
      <c r="AAO191" s="35"/>
      <c r="AAP191" s="35"/>
      <c r="AAQ191" s="35"/>
      <c r="AAR191" s="35"/>
      <c r="AAS191" s="35"/>
      <c r="AAT191" s="35"/>
      <c r="AAU191" s="35"/>
      <c r="AAV191" s="35"/>
      <c r="AAW191" s="35"/>
      <c r="AAX191" s="35"/>
      <c r="AAY191" s="35"/>
      <c r="AAZ191" s="35"/>
      <c r="ABA191" s="35"/>
      <c r="ABB191" s="35"/>
      <c r="ABC191" s="35"/>
      <c r="ABD191" s="35"/>
      <c r="ABE191" s="35"/>
      <c r="ABF191" s="35"/>
      <c r="ABG191" s="35"/>
      <c r="ABH191" s="35"/>
      <c r="ABI191" s="35"/>
      <c r="ABJ191" s="35"/>
      <c r="ABK191" s="35"/>
      <c r="ABL191" s="35"/>
      <c r="ABM191" s="35"/>
      <c r="ABN191" s="35"/>
      <c r="ABO191" s="35"/>
      <c r="ABP191" s="35"/>
      <c r="ABQ191" s="35"/>
      <c r="ABR191" s="35"/>
      <c r="ABS191" s="35"/>
      <c r="ABT191" s="35"/>
      <c r="ABU191" s="35"/>
      <c r="ABV191" s="35"/>
      <c r="ABW191" s="35"/>
      <c r="ABX191" s="35"/>
      <c r="ABY191" s="35"/>
      <c r="ABZ191" s="35"/>
      <c r="ACA191" s="35"/>
      <c r="ACB191" s="35"/>
      <c r="ACC191" s="35"/>
      <c r="ACD191" s="35"/>
      <c r="ACE191" s="35"/>
      <c r="ACF191" s="35"/>
      <c r="ACG191" s="35"/>
      <c r="ACH191" s="35"/>
      <c r="ACI191" s="35"/>
      <c r="ACJ191" s="35"/>
      <c r="ACK191" s="35"/>
      <c r="ACL191" s="35"/>
      <c r="ACM191" s="35"/>
      <c r="ACN191" s="35"/>
      <c r="ACO191" s="35"/>
      <c r="ACP191" s="35"/>
      <c r="ACQ191" s="35"/>
      <c r="ACR191" s="35"/>
      <c r="ACS191" s="35"/>
      <c r="ACT191" s="35"/>
      <c r="ACU191" s="35"/>
      <c r="ACV191" s="35"/>
      <c r="ACW191" s="35"/>
      <c r="ACX191" s="35"/>
      <c r="ACY191" s="35"/>
      <c r="ACZ191" s="35"/>
      <c r="ADA191" s="35"/>
      <c r="ADB191" s="35"/>
      <c r="ADC191" s="35"/>
      <c r="ADD191" s="35"/>
      <c r="ADE191" s="35"/>
      <c r="ADF191" s="35"/>
      <c r="ADG191" s="35"/>
      <c r="ADH191" s="35"/>
      <c r="ADI191" s="35"/>
      <c r="ADJ191" s="35"/>
      <c r="ADK191" s="35"/>
      <c r="ADL191" s="35"/>
      <c r="ADM191" s="35"/>
      <c r="ADN191" s="35"/>
      <c r="ADO191" s="35"/>
      <c r="ADP191" s="35"/>
      <c r="ADQ191" s="35"/>
      <c r="ADR191" s="35"/>
      <c r="ADS191" s="35"/>
      <c r="ADT191" s="35"/>
      <c r="ADU191" s="35"/>
      <c r="ADV191" s="35"/>
      <c r="ADW191" s="35"/>
      <c r="ADX191" s="35"/>
      <c r="ADY191" s="26">
        <f t="shared" si="7"/>
        <v>0</v>
      </c>
      <c r="ADZ191" s="5"/>
    </row>
    <row r="192" spans="1:806" s="33" customFormat="1" x14ac:dyDescent="0.2">
      <c r="A192" s="38" t="s">
        <v>332</v>
      </c>
      <c r="B192" s="65">
        <f t="shared" si="6"/>
        <v>50</v>
      </c>
      <c r="C192" s="57">
        <v>10</v>
      </c>
      <c r="D192" s="59">
        <v>44824</v>
      </c>
      <c r="E192" s="67">
        <v>45.88</v>
      </c>
      <c r="F192" s="67">
        <f t="shared" si="5"/>
        <v>2294</v>
      </c>
      <c r="G192" s="6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15"/>
      <c r="BF192" s="15"/>
      <c r="BG192" s="136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  <c r="BV192" s="35"/>
      <c r="BW192" s="35"/>
      <c r="BX192" s="35"/>
      <c r="BY192" s="35"/>
      <c r="BZ192" s="35"/>
      <c r="CA192" s="35"/>
      <c r="CB192" s="35"/>
      <c r="CC192" s="35"/>
      <c r="CD192" s="35"/>
      <c r="CE192" s="35"/>
      <c r="CF192" s="35"/>
      <c r="CG192" s="35"/>
      <c r="CH192" s="35"/>
      <c r="CI192" s="35"/>
      <c r="CJ192" s="35"/>
      <c r="CK192" s="35"/>
      <c r="CL192" s="35"/>
      <c r="CM192" s="35"/>
      <c r="CN192" s="35"/>
      <c r="CO192" s="35"/>
      <c r="CP192" s="35"/>
      <c r="CQ192" s="35"/>
      <c r="CR192" s="35"/>
      <c r="CS192" s="35"/>
      <c r="CT192" s="35"/>
      <c r="CU192" s="35"/>
      <c r="CV192" s="35"/>
      <c r="CW192" s="35"/>
      <c r="CX192" s="35"/>
      <c r="CY192" s="35"/>
      <c r="CZ192" s="35"/>
      <c r="DA192" s="35"/>
      <c r="DB192" s="35"/>
      <c r="DC192" s="35"/>
      <c r="DD192" s="35"/>
      <c r="DE192" s="35"/>
      <c r="DF192" s="35"/>
      <c r="DG192" s="35"/>
      <c r="DH192" s="35"/>
      <c r="DI192" s="35"/>
      <c r="DJ192" s="35"/>
      <c r="DK192" s="35"/>
      <c r="DL192" s="35"/>
      <c r="DM192" s="35"/>
      <c r="DN192" s="35"/>
      <c r="DO192" s="35"/>
      <c r="DP192" s="35"/>
      <c r="DQ192" s="35"/>
      <c r="DR192" s="35"/>
      <c r="DS192" s="35"/>
      <c r="DT192" s="35"/>
      <c r="DU192" s="35"/>
      <c r="DV192" s="35"/>
      <c r="DW192" s="35"/>
      <c r="DX192" s="35"/>
      <c r="DY192" s="35"/>
      <c r="DZ192" s="35"/>
      <c r="EA192" s="35"/>
      <c r="EB192" s="35"/>
      <c r="EC192" s="35"/>
      <c r="ED192" s="35"/>
      <c r="EE192" s="35"/>
      <c r="EF192" s="35"/>
      <c r="EG192" s="35"/>
      <c r="EH192" s="35"/>
      <c r="EI192" s="35"/>
      <c r="EJ192" s="35"/>
      <c r="EK192" s="35"/>
      <c r="EL192" s="35"/>
      <c r="EM192" s="35"/>
      <c r="EN192" s="35"/>
      <c r="EO192" s="35"/>
      <c r="EP192" s="35"/>
      <c r="EQ192" s="35"/>
      <c r="ER192" s="35"/>
      <c r="ES192" s="35"/>
      <c r="ET192" s="35"/>
      <c r="EU192" s="35"/>
      <c r="EV192" s="35"/>
      <c r="EW192" s="35"/>
      <c r="EX192" s="35"/>
      <c r="EY192" s="35"/>
      <c r="EZ192" s="35"/>
      <c r="FA192" s="35"/>
      <c r="FB192" s="35"/>
      <c r="FC192" s="35"/>
      <c r="FD192" s="35"/>
      <c r="FE192" s="35"/>
      <c r="FF192" s="35"/>
      <c r="FG192" s="35"/>
      <c r="FH192" s="35"/>
      <c r="FI192" s="35"/>
      <c r="FJ192" s="35"/>
      <c r="FK192" s="35"/>
      <c r="FL192" s="35"/>
      <c r="FM192" s="35"/>
      <c r="FN192" s="35"/>
      <c r="FO192" s="35"/>
      <c r="FP192" s="35"/>
      <c r="FQ192" s="35"/>
      <c r="FR192" s="35"/>
      <c r="FS192" s="35"/>
      <c r="FT192" s="35"/>
      <c r="FU192" s="35"/>
      <c r="FV192" s="35"/>
      <c r="FW192" s="35"/>
      <c r="FX192" s="35"/>
      <c r="FY192" s="35"/>
      <c r="FZ192" s="35"/>
      <c r="GA192" s="35"/>
      <c r="GB192" s="35"/>
      <c r="GC192" s="35"/>
      <c r="GD192" s="35"/>
      <c r="GE192" s="35"/>
      <c r="GF192" s="35"/>
      <c r="GG192" s="35"/>
      <c r="GH192" s="35"/>
      <c r="GI192" s="35"/>
      <c r="GJ192" s="35"/>
      <c r="GK192" s="35"/>
      <c r="GL192" s="35"/>
      <c r="GM192" s="35"/>
      <c r="GN192" s="35"/>
      <c r="GO192" s="35"/>
      <c r="GP192" s="35"/>
      <c r="GQ192" s="35"/>
      <c r="GR192" s="35"/>
      <c r="GS192" s="35"/>
      <c r="GT192" s="35"/>
      <c r="GU192" s="35"/>
      <c r="GV192" s="35"/>
      <c r="GW192" s="35"/>
      <c r="GX192" s="35"/>
      <c r="GY192" s="35"/>
      <c r="GZ192" s="35"/>
      <c r="HA192" s="35"/>
      <c r="HB192" s="35"/>
      <c r="HC192" s="35">
        <v>50</v>
      </c>
      <c r="HD192" s="35"/>
      <c r="HE192" s="35"/>
      <c r="HF192" s="35"/>
      <c r="HG192" s="35"/>
      <c r="HH192" s="35"/>
      <c r="HI192" s="35"/>
      <c r="HJ192" s="35"/>
      <c r="HK192" s="35"/>
      <c r="HL192" s="35"/>
      <c r="HM192" s="35"/>
      <c r="HN192" s="35"/>
      <c r="HO192" s="35"/>
      <c r="HP192" s="35"/>
      <c r="HQ192" s="35">
        <v>20</v>
      </c>
      <c r="HR192" s="35"/>
      <c r="HS192" s="35"/>
      <c r="HT192" s="35">
        <v>20</v>
      </c>
      <c r="HU192" s="35"/>
      <c r="HV192" s="35"/>
      <c r="HW192" s="35"/>
      <c r="HX192" s="35">
        <v>10</v>
      </c>
      <c r="HY192" s="35"/>
      <c r="HZ192" s="35"/>
      <c r="IA192" s="35"/>
      <c r="IB192" s="35">
        <v>20</v>
      </c>
      <c r="IC192" s="35"/>
      <c r="ID192" s="35"/>
      <c r="IE192" s="35"/>
      <c r="IF192" s="35"/>
      <c r="IG192" s="35"/>
      <c r="IH192" s="35"/>
      <c r="II192" s="35"/>
      <c r="IJ192" s="35"/>
      <c r="IK192" s="35"/>
      <c r="IL192" s="35"/>
      <c r="IM192" s="35"/>
      <c r="IN192" s="35"/>
      <c r="IO192" s="35"/>
      <c r="IP192" s="35"/>
      <c r="IQ192" s="35"/>
      <c r="IR192" s="35"/>
      <c r="IS192" s="35"/>
      <c r="IT192" s="35"/>
      <c r="IU192" s="35"/>
      <c r="IV192" s="35"/>
      <c r="IW192" s="35"/>
      <c r="IX192" s="35"/>
      <c r="IY192" s="35"/>
      <c r="IZ192" s="35"/>
      <c r="JA192" s="35"/>
      <c r="JB192" s="35"/>
      <c r="JC192" s="35"/>
      <c r="JD192" s="35"/>
      <c r="JE192" s="35"/>
      <c r="JF192" s="35"/>
      <c r="JG192" s="35"/>
      <c r="JH192" s="35"/>
      <c r="JI192" s="35"/>
      <c r="JJ192" s="35"/>
      <c r="JK192" s="35"/>
      <c r="JL192" s="35"/>
      <c r="JM192" s="35"/>
      <c r="JN192" s="35"/>
      <c r="JO192" s="35"/>
      <c r="JP192" s="35"/>
      <c r="JQ192" s="35"/>
      <c r="JR192" s="35"/>
      <c r="JS192" s="35"/>
      <c r="JT192" s="35"/>
      <c r="JU192" s="35"/>
      <c r="JV192" s="35"/>
      <c r="JW192" s="35"/>
      <c r="JX192" s="35"/>
      <c r="JY192" s="35"/>
      <c r="JZ192" s="35"/>
      <c r="KA192" s="35"/>
      <c r="KB192" s="35"/>
      <c r="KC192" s="35"/>
      <c r="KD192" s="35"/>
      <c r="KE192" s="35"/>
      <c r="KF192" s="35"/>
      <c r="KG192" s="35"/>
      <c r="KH192" s="35"/>
      <c r="KI192" s="35"/>
      <c r="KJ192" s="35"/>
      <c r="KK192" s="35"/>
      <c r="KL192" s="35"/>
      <c r="KM192" s="35"/>
      <c r="KN192" s="35"/>
      <c r="KO192" s="35"/>
      <c r="KP192" s="35"/>
      <c r="KQ192" s="35"/>
      <c r="KR192" s="35"/>
      <c r="KS192" s="35"/>
      <c r="KT192" s="35"/>
      <c r="KU192" s="35"/>
      <c r="KV192" s="35"/>
      <c r="KW192" s="35"/>
      <c r="KX192" s="35"/>
      <c r="KY192" s="35"/>
      <c r="KZ192" s="35"/>
      <c r="LA192" s="35"/>
      <c r="LB192" s="35"/>
      <c r="LC192" s="35"/>
      <c r="LD192" s="35"/>
      <c r="LE192" s="35"/>
      <c r="LF192" s="35"/>
      <c r="LG192" s="35"/>
      <c r="LH192" s="35"/>
      <c r="LI192" s="35"/>
      <c r="LJ192" s="35"/>
      <c r="LK192" s="35"/>
      <c r="LL192" s="35"/>
      <c r="LM192" s="35"/>
      <c r="LN192" s="35"/>
      <c r="LO192" s="35"/>
      <c r="LP192" s="35"/>
      <c r="LQ192" s="35"/>
      <c r="LR192" s="35"/>
      <c r="LS192" s="35"/>
      <c r="LT192" s="35"/>
      <c r="LU192" s="35"/>
      <c r="LV192" s="35"/>
      <c r="LW192" s="35"/>
      <c r="LX192" s="35"/>
      <c r="LY192" s="35"/>
      <c r="LZ192" s="35"/>
      <c r="MA192" s="35"/>
      <c r="MB192" s="35"/>
      <c r="MC192" s="35"/>
      <c r="MD192" s="35"/>
      <c r="ME192" s="35"/>
      <c r="MF192" s="35"/>
      <c r="MG192" s="35"/>
      <c r="MH192" s="35"/>
      <c r="MI192" s="35"/>
      <c r="MJ192" s="35"/>
      <c r="MK192" s="35"/>
      <c r="ML192" s="35"/>
      <c r="MM192" s="35"/>
      <c r="MN192" s="35"/>
      <c r="MO192" s="35"/>
      <c r="MP192" s="35"/>
      <c r="MQ192" s="35"/>
      <c r="MR192" s="35"/>
      <c r="MS192" s="35"/>
      <c r="MT192" s="35"/>
      <c r="MU192" s="35"/>
      <c r="MV192" s="35"/>
      <c r="MW192" s="35"/>
      <c r="MX192" s="35"/>
      <c r="MY192" s="35"/>
      <c r="MZ192" s="35"/>
      <c r="NA192" s="35"/>
      <c r="NB192" s="35"/>
      <c r="NC192" s="35"/>
      <c r="ND192" s="35"/>
      <c r="NE192" s="35"/>
      <c r="NF192" s="35"/>
      <c r="NG192" s="35"/>
      <c r="NH192" s="35"/>
      <c r="NI192" s="35"/>
      <c r="NJ192" s="35"/>
      <c r="NK192" s="35"/>
      <c r="NL192" s="35"/>
      <c r="NM192" s="35"/>
      <c r="NN192" s="35"/>
      <c r="NO192" s="35"/>
      <c r="NP192" s="35"/>
      <c r="NQ192" s="35"/>
      <c r="NR192" s="35"/>
      <c r="NS192" s="35"/>
      <c r="NT192" s="35"/>
      <c r="NU192" s="35"/>
      <c r="NV192" s="35"/>
      <c r="NW192" s="35"/>
      <c r="NX192" s="35"/>
      <c r="NY192" s="35"/>
      <c r="NZ192" s="35"/>
      <c r="OA192" s="35"/>
      <c r="OB192" s="35"/>
      <c r="OC192" s="35"/>
      <c r="OD192" s="35"/>
      <c r="OE192" s="35"/>
      <c r="OF192" s="35"/>
      <c r="OG192" s="35"/>
      <c r="OH192" s="35"/>
      <c r="OI192" s="35"/>
      <c r="OJ192" s="35"/>
      <c r="OK192" s="35"/>
      <c r="OL192" s="35"/>
      <c r="OM192" s="35"/>
      <c r="ON192" s="35"/>
      <c r="OO192" s="35"/>
      <c r="OP192" s="35"/>
      <c r="OQ192" s="35"/>
      <c r="OR192" s="35"/>
      <c r="OS192" s="35"/>
      <c r="OT192" s="35"/>
      <c r="OU192" s="35"/>
      <c r="OV192" s="35"/>
      <c r="OW192" s="35"/>
      <c r="OX192" s="35"/>
      <c r="OY192" s="35"/>
      <c r="OZ192" s="35"/>
      <c r="PA192" s="35"/>
      <c r="PB192" s="35"/>
      <c r="PC192" s="35"/>
      <c r="PD192" s="35"/>
      <c r="PE192" s="35"/>
      <c r="PF192" s="35"/>
      <c r="PG192" s="35"/>
      <c r="PH192" s="35"/>
      <c r="PI192" s="35"/>
      <c r="PJ192" s="35"/>
      <c r="PK192" s="35"/>
      <c r="PL192" s="35"/>
      <c r="PM192" s="35"/>
      <c r="PN192" s="35"/>
      <c r="PO192" s="35"/>
      <c r="PP192" s="35"/>
      <c r="PQ192" s="35"/>
      <c r="PR192" s="35"/>
      <c r="PS192" s="35"/>
      <c r="PT192" s="35"/>
      <c r="PU192" s="35"/>
      <c r="PV192" s="35"/>
      <c r="PW192" s="35"/>
      <c r="PX192" s="35"/>
      <c r="PY192" s="35"/>
      <c r="PZ192" s="35"/>
      <c r="QA192" s="35"/>
      <c r="QB192" s="35"/>
      <c r="QC192" s="35"/>
      <c r="QD192" s="35"/>
      <c r="QE192" s="35"/>
      <c r="QF192" s="35"/>
      <c r="QG192" s="35"/>
      <c r="QH192" s="35"/>
      <c r="QI192" s="35"/>
      <c r="QJ192" s="35"/>
      <c r="QK192" s="35"/>
      <c r="QL192" s="35"/>
      <c r="QM192" s="35"/>
      <c r="QN192" s="35"/>
      <c r="QO192" s="35"/>
      <c r="QP192" s="35"/>
      <c r="QQ192" s="35"/>
      <c r="QR192" s="35"/>
      <c r="QS192" s="35"/>
      <c r="QT192" s="35"/>
      <c r="QU192" s="35"/>
      <c r="QV192" s="35"/>
      <c r="QW192" s="35"/>
      <c r="QX192" s="35"/>
      <c r="QY192" s="35"/>
      <c r="QZ192" s="35"/>
      <c r="RA192" s="35"/>
      <c r="RB192" s="35"/>
      <c r="RC192" s="35"/>
      <c r="RD192" s="35"/>
      <c r="RE192" s="35"/>
      <c r="RF192" s="35"/>
      <c r="RG192" s="35"/>
      <c r="RH192" s="35"/>
      <c r="RI192" s="35"/>
      <c r="RJ192" s="35"/>
      <c r="RK192" s="35"/>
      <c r="RL192" s="35"/>
      <c r="RM192" s="35"/>
      <c r="RN192" s="35"/>
      <c r="RO192" s="35"/>
      <c r="RP192" s="35"/>
      <c r="RQ192" s="35"/>
      <c r="RR192" s="35"/>
      <c r="RS192" s="35"/>
      <c r="RT192" s="35"/>
      <c r="RU192" s="35"/>
      <c r="RV192" s="35"/>
      <c r="RW192" s="35"/>
      <c r="RX192" s="35"/>
      <c r="RY192" s="35"/>
      <c r="RZ192" s="35"/>
      <c r="SA192" s="35"/>
      <c r="SB192" s="35"/>
      <c r="SC192" s="35"/>
      <c r="SD192" s="35"/>
      <c r="SE192" s="35"/>
      <c r="SF192" s="35"/>
      <c r="SG192" s="35"/>
      <c r="SH192" s="35"/>
      <c r="SI192" s="35"/>
      <c r="SJ192" s="35"/>
      <c r="SK192" s="35"/>
      <c r="SL192" s="35"/>
      <c r="SM192" s="35"/>
      <c r="SN192" s="35">
        <v>60</v>
      </c>
      <c r="SO192" s="35"/>
      <c r="SP192" s="35"/>
      <c r="SQ192" s="35"/>
      <c r="SR192" s="35"/>
      <c r="SS192" s="35"/>
      <c r="ST192" s="35"/>
      <c r="SU192" s="35"/>
      <c r="SV192" s="35"/>
      <c r="SW192" s="35"/>
      <c r="SX192" s="35"/>
      <c r="SY192" s="35"/>
      <c r="SZ192" s="35"/>
      <c r="TA192" s="35"/>
      <c r="TB192" s="35"/>
      <c r="TC192" s="35"/>
      <c r="TD192" s="35"/>
      <c r="TE192" s="35"/>
      <c r="TF192" s="35"/>
      <c r="TG192" s="35"/>
      <c r="TH192" s="35"/>
      <c r="TI192" s="35"/>
      <c r="TJ192" s="35"/>
      <c r="TK192" s="35"/>
      <c r="TL192" s="35"/>
      <c r="TM192" s="35"/>
      <c r="TN192" s="35"/>
      <c r="TO192" s="35"/>
      <c r="TP192" s="35"/>
      <c r="TQ192" s="35">
        <v>60</v>
      </c>
      <c r="TR192" s="35"/>
      <c r="TS192" s="35"/>
      <c r="TT192" s="35"/>
      <c r="TU192" s="35"/>
      <c r="TV192" s="35"/>
      <c r="TW192" s="35"/>
      <c r="TX192" s="35"/>
      <c r="TY192" s="35"/>
      <c r="TZ192" s="35"/>
      <c r="UA192" s="35"/>
      <c r="UB192" s="35"/>
      <c r="UC192" s="35"/>
      <c r="UD192" s="35"/>
      <c r="UE192" s="35"/>
      <c r="UF192" s="35"/>
      <c r="UG192" s="35"/>
      <c r="UH192" s="35"/>
      <c r="UI192" s="35"/>
      <c r="UJ192" s="35"/>
      <c r="UK192" s="35"/>
      <c r="UL192" s="35"/>
      <c r="UM192" s="35"/>
      <c r="UN192" s="35"/>
      <c r="UO192" s="35"/>
      <c r="UP192" s="35"/>
      <c r="UQ192" s="35"/>
      <c r="UR192" s="35"/>
      <c r="US192" s="35"/>
      <c r="UT192" s="35"/>
      <c r="UU192" s="35"/>
      <c r="UV192" s="35"/>
      <c r="UW192" s="35"/>
      <c r="UX192" s="35"/>
      <c r="UY192" s="35"/>
      <c r="UZ192" s="35"/>
      <c r="VA192" s="35"/>
      <c r="VB192" s="35"/>
      <c r="VC192" s="35"/>
      <c r="VD192" s="35"/>
      <c r="VE192" s="35"/>
      <c r="VF192" s="35"/>
      <c r="VG192" s="35">
        <v>20</v>
      </c>
      <c r="VH192" s="35"/>
      <c r="VI192" s="35"/>
      <c r="VJ192" s="35"/>
      <c r="VK192" s="35"/>
      <c r="VL192" s="35"/>
      <c r="VM192" s="35"/>
      <c r="VN192" s="35"/>
      <c r="VO192" s="35"/>
      <c r="VP192" s="35"/>
      <c r="VQ192" s="35"/>
      <c r="VR192" s="35"/>
      <c r="VS192" s="35"/>
      <c r="VT192" s="35"/>
      <c r="VU192" s="35"/>
      <c r="VV192" s="35"/>
      <c r="VW192" s="35"/>
      <c r="VX192" s="35"/>
      <c r="VY192" s="35"/>
      <c r="VZ192" s="35"/>
      <c r="WA192" s="35"/>
      <c r="WB192" s="35"/>
      <c r="WC192" s="35"/>
      <c r="WD192" s="35"/>
      <c r="WE192" s="35"/>
      <c r="WF192" s="35"/>
      <c r="WG192" s="35"/>
      <c r="WH192" s="35"/>
      <c r="WI192" s="35"/>
      <c r="WJ192" s="35"/>
      <c r="WK192" s="35">
        <v>20</v>
      </c>
      <c r="WL192" s="35"/>
      <c r="WM192" s="35"/>
      <c r="WN192" s="35"/>
      <c r="WO192" s="35"/>
      <c r="WP192" s="35"/>
      <c r="WQ192" s="35"/>
      <c r="WR192" s="35"/>
      <c r="WS192" s="35"/>
      <c r="WT192" s="35"/>
      <c r="WU192" s="35"/>
      <c r="WV192" s="35"/>
      <c r="WW192" s="35"/>
      <c r="WX192" s="35"/>
      <c r="WY192" s="35"/>
      <c r="WZ192" s="35"/>
      <c r="XA192" s="35"/>
      <c r="XB192" s="35"/>
      <c r="XC192" s="35"/>
      <c r="XD192" s="35"/>
      <c r="XE192" s="35"/>
      <c r="XF192" s="35"/>
      <c r="XG192" s="35"/>
      <c r="XH192" s="35"/>
      <c r="XI192" s="35"/>
      <c r="XJ192" s="35"/>
      <c r="XK192" s="35"/>
      <c r="XL192" s="35"/>
      <c r="XM192" s="35"/>
      <c r="XN192" s="35"/>
      <c r="XO192" s="35"/>
      <c r="XP192" s="35"/>
      <c r="XQ192" s="35"/>
      <c r="XR192" s="35"/>
      <c r="XS192" s="35"/>
      <c r="XT192" s="35"/>
      <c r="XU192" s="35"/>
      <c r="XV192" s="35"/>
      <c r="XW192" s="35"/>
      <c r="XX192" s="35"/>
      <c r="XY192" s="35">
        <v>30</v>
      </c>
      <c r="XZ192" s="35"/>
      <c r="YA192" s="35"/>
      <c r="YB192" s="35"/>
      <c r="YC192" s="35"/>
      <c r="YD192" s="35"/>
      <c r="YE192" s="35"/>
      <c r="YF192" s="35"/>
      <c r="YG192" s="35"/>
      <c r="YH192" s="35"/>
      <c r="YI192" s="35"/>
      <c r="YJ192" s="35"/>
      <c r="YK192" s="35"/>
      <c r="YL192" s="35"/>
      <c r="YM192" s="35"/>
      <c r="YN192" s="35"/>
      <c r="YO192" s="35"/>
      <c r="YP192" s="35"/>
      <c r="YQ192" s="35"/>
      <c r="YR192" s="35"/>
      <c r="YS192" s="35"/>
      <c r="YT192" s="35"/>
      <c r="YU192" s="35"/>
      <c r="YV192" s="35"/>
      <c r="YW192" s="35"/>
      <c r="YX192" s="35"/>
      <c r="YY192" s="35"/>
      <c r="YZ192" s="35"/>
      <c r="ZA192" s="35"/>
      <c r="ZB192" s="35"/>
      <c r="ZC192" s="35"/>
      <c r="ZD192" s="35"/>
      <c r="ZE192" s="35"/>
      <c r="ZF192" s="35"/>
      <c r="ZG192" s="35"/>
      <c r="ZH192" s="35"/>
      <c r="ZI192" s="35"/>
      <c r="ZJ192" s="35"/>
      <c r="ZK192" s="35"/>
      <c r="ZL192" s="35"/>
      <c r="ZM192" s="35"/>
      <c r="ZN192" s="35"/>
      <c r="ZO192" s="35"/>
      <c r="ZP192" s="35"/>
      <c r="ZQ192" s="35"/>
      <c r="ZR192" s="35"/>
      <c r="ZS192" s="35"/>
      <c r="ZT192" s="35"/>
      <c r="ZU192" s="35"/>
      <c r="ZV192" s="35"/>
      <c r="ZW192" s="35"/>
      <c r="ZX192" s="35"/>
      <c r="ZY192" s="35"/>
      <c r="ZZ192" s="35"/>
      <c r="AAA192" s="35"/>
      <c r="AAB192" s="35"/>
      <c r="AAC192" s="35"/>
      <c r="AAD192" s="35"/>
      <c r="AAE192" s="35"/>
      <c r="AAF192" s="35"/>
      <c r="AAG192" s="35"/>
      <c r="AAH192" s="35"/>
      <c r="AAI192" s="35"/>
      <c r="AAJ192" s="35"/>
      <c r="AAK192" s="35"/>
      <c r="AAL192" s="35"/>
      <c r="AAM192" s="35"/>
      <c r="AAN192" s="35"/>
      <c r="AAO192" s="35"/>
      <c r="AAP192" s="35"/>
      <c r="AAQ192" s="35"/>
      <c r="AAR192" s="35"/>
      <c r="AAS192" s="35"/>
      <c r="AAT192" s="35"/>
      <c r="AAU192" s="35"/>
      <c r="AAV192" s="35"/>
      <c r="AAW192" s="35"/>
      <c r="AAX192" s="35"/>
      <c r="AAY192" s="35"/>
      <c r="AAZ192" s="35"/>
      <c r="ABA192" s="35"/>
      <c r="ABB192" s="35"/>
      <c r="ABC192" s="35"/>
      <c r="ABD192" s="35"/>
      <c r="ABE192" s="35"/>
      <c r="ABF192" s="35"/>
      <c r="ABG192" s="35"/>
      <c r="ABH192" s="35"/>
      <c r="ABI192" s="35"/>
      <c r="ABJ192" s="35"/>
      <c r="ABK192" s="35"/>
      <c r="ABL192" s="35"/>
      <c r="ABM192" s="35"/>
      <c r="ABN192" s="35"/>
      <c r="ABO192" s="35"/>
      <c r="ABP192" s="35"/>
      <c r="ABQ192" s="35"/>
      <c r="ABR192" s="35"/>
      <c r="ABS192" s="35"/>
      <c r="ABT192" s="35"/>
      <c r="ABU192" s="35"/>
      <c r="ABV192" s="35"/>
      <c r="ABW192" s="35"/>
      <c r="ABX192" s="35"/>
      <c r="ABY192" s="35"/>
      <c r="ABZ192" s="35"/>
      <c r="ACA192" s="35"/>
      <c r="ACB192" s="35"/>
      <c r="ACC192" s="35"/>
      <c r="ACD192" s="35"/>
      <c r="ACE192" s="35"/>
      <c r="ACF192" s="35"/>
      <c r="ACG192" s="35"/>
      <c r="ACH192" s="35"/>
      <c r="ACI192" s="35"/>
      <c r="ACJ192" s="35"/>
      <c r="ACK192" s="35"/>
      <c r="ACL192" s="35"/>
      <c r="ACM192" s="35"/>
      <c r="ACN192" s="35"/>
      <c r="ACO192" s="35"/>
      <c r="ACP192" s="35"/>
      <c r="ACQ192" s="35"/>
      <c r="ACR192" s="35"/>
      <c r="ACS192" s="35"/>
      <c r="ACT192" s="35"/>
      <c r="ACU192" s="35"/>
      <c r="ACV192" s="35"/>
      <c r="ACW192" s="35"/>
      <c r="ACX192" s="35"/>
      <c r="ACY192" s="35"/>
      <c r="ACZ192" s="35"/>
      <c r="ADA192" s="35"/>
      <c r="ADB192" s="35">
        <v>50</v>
      </c>
      <c r="ADC192" s="35"/>
      <c r="ADD192" s="35"/>
      <c r="ADE192" s="35"/>
      <c r="ADF192" s="35"/>
      <c r="ADG192" s="35"/>
      <c r="ADH192" s="35"/>
      <c r="ADI192" s="35"/>
      <c r="ADJ192" s="35"/>
      <c r="ADK192" s="35"/>
      <c r="ADL192" s="35"/>
      <c r="ADM192" s="35"/>
      <c r="ADN192" s="35"/>
      <c r="ADO192" s="35"/>
      <c r="ADP192" s="35"/>
      <c r="ADQ192" s="35"/>
      <c r="ADR192" s="35"/>
      <c r="ADS192" s="35"/>
      <c r="ADT192" s="35"/>
      <c r="ADU192" s="35"/>
      <c r="ADV192" s="35"/>
      <c r="ADW192" s="35"/>
      <c r="ADX192" s="35"/>
      <c r="ADY192" s="26">
        <f t="shared" si="7"/>
        <v>0</v>
      </c>
      <c r="ADZ192" s="5"/>
    </row>
    <row r="193" spans="1:806" s="33" customFormat="1" x14ac:dyDescent="0.2">
      <c r="A193" s="38" t="s">
        <v>332</v>
      </c>
      <c r="B193" s="65">
        <f t="shared" si="6"/>
        <v>0</v>
      </c>
      <c r="C193" s="57">
        <v>10</v>
      </c>
      <c r="D193" s="59">
        <v>44753</v>
      </c>
      <c r="E193" s="67">
        <v>48.1</v>
      </c>
      <c r="F193" s="67">
        <f t="shared" si="5"/>
        <v>0</v>
      </c>
      <c r="G193" s="6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15"/>
      <c r="BF193" s="15"/>
      <c r="BG193" s="136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  <c r="BV193" s="35"/>
      <c r="BW193" s="35"/>
      <c r="BX193" s="35"/>
      <c r="BY193" s="35"/>
      <c r="BZ193" s="35"/>
      <c r="CA193" s="35"/>
      <c r="CB193" s="35"/>
      <c r="CC193" s="35"/>
      <c r="CD193" s="35"/>
      <c r="CE193" s="35"/>
      <c r="CF193" s="35"/>
      <c r="CG193" s="35"/>
      <c r="CH193" s="35"/>
      <c r="CI193" s="35"/>
      <c r="CJ193" s="35"/>
      <c r="CK193" s="35"/>
      <c r="CL193" s="35"/>
      <c r="CM193" s="35"/>
      <c r="CN193" s="35"/>
      <c r="CO193" s="35"/>
      <c r="CP193" s="35"/>
      <c r="CQ193" s="35"/>
      <c r="CR193" s="35"/>
      <c r="CS193" s="35"/>
      <c r="CT193" s="35"/>
      <c r="CU193" s="35"/>
      <c r="CV193" s="35"/>
      <c r="CW193" s="35"/>
      <c r="CX193" s="35"/>
      <c r="CY193" s="35"/>
      <c r="CZ193" s="35"/>
      <c r="DA193" s="35"/>
      <c r="DB193" s="35"/>
      <c r="DC193" s="35"/>
      <c r="DD193" s="35"/>
      <c r="DE193" s="35"/>
      <c r="DF193" s="35"/>
      <c r="DG193" s="35"/>
      <c r="DH193" s="35"/>
      <c r="DI193" s="35"/>
      <c r="DJ193" s="35"/>
      <c r="DK193" s="35"/>
      <c r="DL193" s="35"/>
      <c r="DM193" s="35"/>
      <c r="DN193" s="35"/>
      <c r="DO193" s="35"/>
      <c r="DP193" s="35"/>
      <c r="DQ193" s="35"/>
      <c r="DR193" s="35"/>
      <c r="DS193" s="35"/>
      <c r="DT193" s="35"/>
      <c r="DU193" s="35"/>
      <c r="DV193" s="35"/>
      <c r="DW193" s="35"/>
      <c r="DX193" s="35"/>
      <c r="DY193" s="35"/>
      <c r="DZ193" s="35"/>
      <c r="EA193" s="35"/>
      <c r="EB193" s="35"/>
      <c r="EC193" s="35"/>
      <c r="ED193" s="35"/>
      <c r="EE193" s="35"/>
      <c r="EF193" s="35"/>
      <c r="EG193" s="35"/>
      <c r="EH193" s="35"/>
      <c r="EI193" s="35"/>
      <c r="EJ193" s="35"/>
      <c r="EK193" s="35"/>
      <c r="EL193" s="35"/>
      <c r="EM193" s="35"/>
      <c r="EN193" s="35"/>
      <c r="EO193" s="35"/>
      <c r="EP193" s="35"/>
      <c r="EQ193" s="35"/>
      <c r="ER193" s="35"/>
      <c r="ES193" s="35"/>
      <c r="ET193" s="35"/>
      <c r="EU193" s="35"/>
      <c r="EV193" s="35"/>
      <c r="EW193" s="35"/>
      <c r="EX193" s="35"/>
      <c r="EY193" s="35"/>
      <c r="EZ193" s="35"/>
      <c r="FA193" s="35"/>
      <c r="FB193" s="35"/>
      <c r="FC193" s="35"/>
      <c r="FD193" s="35"/>
      <c r="FE193" s="35"/>
      <c r="FF193" s="35"/>
      <c r="FG193" s="35"/>
      <c r="FH193" s="35"/>
      <c r="FI193" s="35"/>
      <c r="FJ193" s="35"/>
      <c r="FK193" s="35"/>
      <c r="FL193" s="35"/>
      <c r="FM193" s="35"/>
      <c r="FN193" s="35"/>
      <c r="FO193" s="35"/>
      <c r="FP193" s="35"/>
      <c r="FQ193" s="35"/>
      <c r="FR193" s="35"/>
      <c r="FS193" s="35"/>
      <c r="FT193" s="35"/>
      <c r="FU193" s="35"/>
      <c r="FV193" s="35"/>
      <c r="FW193" s="35"/>
      <c r="FX193" s="35"/>
      <c r="FY193" s="35"/>
      <c r="FZ193" s="35"/>
      <c r="GA193" s="35"/>
      <c r="GB193" s="35"/>
      <c r="GC193" s="35"/>
      <c r="GD193" s="35"/>
      <c r="GE193" s="35"/>
      <c r="GF193" s="35"/>
      <c r="GG193" s="35"/>
      <c r="GH193" s="35"/>
      <c r="GI193" s="35"/>
      <c r="GJ193" s="35"/>
      <c r="GK193" s="35"/>
      <c r="GL193" s="35"/>
      <c r="GM193" s="35"/>
      <c r="GN193" s="35"/>
      <c r="GO193" s="35"/>
      <c r="GP193" s="35"/>
      <c r="GQ193" s="35"/>
      <c r="GR193" s="35"/>
      <c r="GS193" s="35"/>
      <c r="GT193" s="35"/>
      <c r="GU193" s="35"/>
      <c r="GV193" s="35"/>
      <c r="GW193" s="35"/>
      <c r="GX193" s="35"/>
      <c r="GY193" s="35"/>
      <c r="GZ193" s="35"/>
      <c r="HA193" s="35"/>
      <c r="HB193" s="35"/>
      <c r="HC193" s="35"/>
      <c r="HD193" s="35"/>
      <c r="HE193" s="35"/>
      <c r="HF193" s="35"/>
      <c r="HG193" s="35"/>
      <c r="HH193" s="35"/>
      <c r="HI193" s="35"/>
      <c r="HJ193" s="35"/>
      <c r="HK193" s="35"/>
      <c r="HL193" s="35"/>
      <c r="HM193" s="35"/>
      <c r="HN193" s="35"/>
      <c r="HO193" s="35"/>
      <c r="HP193" s="35"/>
      <c r="HQ193" s="35"/>
      <c r="HR193" s="35"/>
      <c r="HS193" s="35"/>
      <c r="HT193" s="35">
        <v>10</v>
      </c>
      <c r="HU193" s="35"/>
      <c r="HV193" s="35"/>
      <c r="HW193" s="35"/>
      <c r="HX193" s="35">
        <v>40</v>
      </c>
      <c r="HY193" s="35"/>
      <c r="HZ193" s="35"/>
      <c r="IA193" s="35"/>
      <c r="IB193" s="35">
        <v>20</v>
      </c>
      <c r="IC193" s="35"/>
      <c r="ID193" s="35"/>
      <c r="IE193" s="35"/>
      <c r="IF193" s="35"/>
      <c r="IG193" s="35"/>
      <c r="IH193" s="35"/>
      <c r="II193" s="35"/>
      <c r="IJ193" s="35"/>
      <c r="IK193" s="35"/>
      <c r="IL193" s="35"/>
      <c r="IM193" s="35"/>
      <c r="IN193" s="35"/>
      <c r="IO193" s="35"/>
      <c r="IP193" s="35"/>
      <c r="IQ193" s="35"/>
      <c r="IR193" s="35"/>
      <c r="IS193" s="35"/>
      <c r="IT193" s="35"/>
      <c r="IU193" s="35"/>
      <c r="IV193" s="35"/>
      <c r="IW193" s="35"/>
      <c r="IX193" s="35"/>
      <c r="IY193" s="35"/>
      <c r="IZ193" s="35"/>
      <c r="JA193" s="35"/>
      <c r="JB193" s="35"/>
      <c r="JC193" s="35"/>
      <c r="JD193" s="35"/>
      <c r="JE193" s="35"/>
      <c r="JF193" s="35"/>
      <c r="JG193" s="35"/>
      <c r="JH193" s="35"/>
      <c r="JI193" s="35"/>
      <c r="JJ193" s="35"/>
      <c r="JK193" s="35"/>
      <c r="JL193" s="35"/>
      <c r="JM193" s="35"/>
      <c r="JN193" s="35"/>
      <c r="JO193" s="35"/>
      <c r="JP193" s="35"/>
      <c r="JQ193" s="35"/>
      <c r="JR193" s="35"/>
      <c r="JS193" s="35"/>
      <c r="JT193" s="35"/>
      <c r="JU193" s="35"/>
      <c r="JV193" s="35"/>
      <c r="JW193" s="35"/>
      <c r="JX193" s="35"/>
      <c r="JY193" s="35"/>
      <c r="JZ193" s="35"/>
      <c r="KA193" s="35"/>
      <c r="KB193" s="35"/>
      <c r="KC193" s="35"/>
      <c r="KD193" s="35"/>
      <c r="KE193" s="35"/>
      <c r="KF193" s="35"/>
      <c r="KG193" s="35"/>
      <c r="KH193" s="35"/>
      <c r="KI193" s="35"/>
      <c r="KJ193" s="35"/>
      <c r="KK193" s="35"/>
      <c r="KL193" s="35"/>
      <c r="KM193" s="35"/>
      <c r="KN193" s="35"/>
      <c r="KO193" s="35"/>
      <c r="KP193" s="35"/>
      <c r="KQ193" s="35"/>
      <c r="KR193" s="35"/>
      <c r="KS193" s="35"/>
      <c r="KT193" s="35"/>
      <c r="KU193" s="35"/>
      <c r="KV193" s="35"/>
      <c r="KW193" s="35"/>
      <c r="KX193" s="35"/>
      <c r="KY193" s="35"/>
      <c r="KZ193" s="35"/>
      <c r="LA193" s="35"/>
      <c r="LB193" s="35"/>
      <c r="LC193" s="35"/>
      <c r="LD193" s="35"/>
      <c r="LE193" s="35"/>
      <c r="LF193" s="35"/>
      <c r="LG193" s="35"/>
      <c r="LH193" s="35"/>
      <c r="LI193" s="35"/>
      <c r="LJ193" s="35"/>
      <c r="LK193" s="35"/>
      <c r="LL193" s="35"/>
      <c r="LM193" s="35"/>
      <c r="LN193" s="35"/>
      <c r="LO193" s="35"/>
      <c r="LP193" s="35"/>
      <c r="LQ193" s="35"/>
      <c r="LR193" s="35"/>
      <c r="LS193" s="35"/>
      <c r="LT193" s="35"/>
      <c r="LU193" s="35"/>
      <c r="LV193" s="35"/>
      <c r="LW193" s="35"/>
      <c r="LX193" s="35"/>
      <c r="LY193" s="35"/>
      <c r="LZ193" s="35"/>
      <c r="MA193" s="35"/>
      <c r="MB193" s="35"/>
      <c r="MC193" s="35"/>
      <c r="MD193" s="35"/>
      <c r="ME193" s="35"/>
      <c r="MF193" s="35"/>
      <c r="MG193" s="35"/>
      <c r="MH193" s="35"/>
      <c r="MI193" s="35"/>
      <c r="MJ193" s="35"/>
      <c r="MK193" s="35"/>
      <c r="ML193" s="35"/>
      <c r="MM193" s="35"/>
      <c r="MN193" s="35"/>
      <c r="MO193" s="35"/>
      <c r="MP193" s="35"/>
      <c r="MQ193" s="35"/>
      <c r="MR193" s="35"/>
      <c r="MS193" s="35"/>
      <c r="MT193" s="35"/>
      <c r="MU193" s="35"/>
      <c r="MV193" s="35"/>
      <c r="MW193" s="35"/>
      <c r="MX193" s="35"/>
      <c r="MY193" s="35"/>
      <c r="MZ193" s="35"/>
      <c r="NA193" s="35"/>
      <c r="NB193" s="35"/>
      <c r="NC193" s="35"/>
      <c r="ND193" s="35"/>
      <c r="NE193" s="35"/>
      <c r="NF193" s="35"/>
      <c r="NG193" s="35"/>
      <c r="NH193" s="35"/>
      <c r="NI193" s="35"/>
      <c r="NJ193" s="35"/>
      <c r="NK193" s="35"/>
      <c r="NL193" s="35"/>
      <c r="NM193" s="35"/>
      <c r="NN193" s="35"/>
      <c r="NO193" s="35"/>
      <c r="NP193" s="35"/>
      <c r="NQ193" s="35"/>
      <c r="NR193" s="35"/>
      <c r="NS193" s="35"/>
      <c r="NT193" s="35"/>
      <c r="NU193" s="35"/>
      <c r="NV193" s="35"/>
      <c r="NW193" s="35"/>
      <c r="NX193" s="35"/>
      <c r="NY193" s="35"/>
      <c r="NZ193" s="35"/>
      <c r="OA193" s="35"/>
      <c r="OB193" s="35"/>
      <c r="OC193" s="35"/>
      <c r="OD193" s="35"/>
      <c r="OE193" s="35"/>
      <c r="OF193" s="35"/>
      <c r="OG193" s="35"/>
      <c r="OH193" s="35"/>
      <c r="OI193" s="35"/>
      <c r="OJ193" s="35"/>
      <c r="OK193" s="35"/>
      <c r="OL193" s="35"/>
      <c r="OM193" s="35"/>
      <c r="ON193" s="35"/>
      <c r="OO193" s="35"/>
      <c r="OP193" s="35"/>
      <c r="OQ193" s="35"/>
      <c r="OR193" s="35"/>
      <c r="OS193" s="35"/>
      <c r="OT193" s="35"/>
      <c r="OU193" s="35"/>
      <c r="OV193" s="35"/>
      <c r="OW193" s="35"/>
      <c r="OX193" s="35"/>
      <c r="OY193" s="35"/>
      <c r="OZ193" s="35"/>
      <c r="PA193" s="35"/>
      <c r="PB193" s="35"/>
      <c r="PC193" s="35"/>
      <c r="PD193" s="35"/>
      <c r="PE193" s="35"/>
      <c r="PF193" s="35"/>
      <c r="PG193" s="35"/>
      <c r="PH193" s="35"/>
      <c r="PI193" s="35"/>
      <c r="PJ193" s="35"/>
      <c r="PK193" s="35"/>
      <c r="PL193" s="35"/>
      <c r="PM193" s="35"/>
      <c r="PN193" s="35"/>
      <c r="PO193" s="35"/>
      <c r="PP193" s="35"/>
      <c r="PQ193" s="35"/>
      <c r="PR193" s="35"/>
      <c r="PS193" s="35"/>
      <c r="PT193" s="35"/>
      <c r="PU193" s="35"/>
      <c r="PV193" s="35"/>
      <c r="PW193" s="35"/>
      <c r="PX193" s="35"/>
      <c r="PY193" s="35"/>
      <c r="PZ193" s="35"/>
      <c r="QA193" s="35"/>
      <c r="QB193" s="35"/>
      <c r="QC193" s="35"/>
      <c r="QD193" s="35"/>
      <c r="QE193" s="35"/>
      <c r="QF193" s="35"/>
      <c r="QG193" s="35"/>
      <c r="QH193" s="35"/>
      <c r="QI193" s="35"/>
      <c r="QJ193" s="35"/>
      <c r="QK193" s="35"/>
      <c r="QL193" s="35"/>
      <c r="QM193" s="35"/>
      <c r="QN193" s="35"/>
      <c r="QO193" s="35"/>
      <c r="QP193" s="35"/>
      <c r="QQ193" s="35"/>
      <c r="QR193" s="35"/>
      <c r="QS193" s="35"/>
      <c r="QT193" s="35"/>
      <c r="QU193" s="35"/>
      <c r="QV193" s="35"/>
      <c r="QW193" s="35"/>
      <c r="QX193" s="35"/>
      <c r="QY193" s="35"/>
      <c r="QZ193" s="35"/>
      <c r="RA193" s="35"/>
      <c r="RB193" s="35"/>
      <c r="RC193" s="35"/>
      <c r="RD193" s="35"/>
      <c r="RE193" s="35"/>
      <c r="RF193" s="35"/>
      <c r="RG193" s="35"/>
      <c r="RH193" s="35"/>
      <c r="RI193" s="35"/>
      <c r="RJ193" s="35"/>
      <c r="RK193" s="35"/>
      <c r="RL193" s="35"/>
      <c r="RM193" s="35"/>
      <c r="RN193" s="35"/>
      <c r="RO193" s="35"/>
      <c r="RP193" s="35"/>
      <c r="RQ193" s="35"/>
      <c r="RR193" s="35"/>
      <c r="RS193" s="35"/>
      <c r="RT193" s="35"/>
      <c r="RU193" s="35"/>
      <c r="RV193" s="35"/>
      <c r="RW193" s="35"/>
      <c r="RX193" s="35"/>
      <c r="RY193" s="35"/>
      <c r="RZ193" s="35"/>
      <c r="SA193" s="35"/>
      <c r="SB193" s="35"/>
      <c r="SC193" s="35"/>
      <c r="SD193" s="35"/>
      <c r="SE193" s="35"/>
      <c r="SF193" s="35"/>
      <c r="SG193" s="35"/>
      <c r="SH193" s="35"/>
      <c r="SI193" s="35"/>
      <c r="SJ193" s="35"/>
      <c r="SK193" s="35"/>
      <c r="SL193" s="35"/>
      <c r="SM193" s="35"/>
      <c r="SN193" s="35"/>
      <c r="SO193" s="35"/>
      <c r="SP193" s="35"/>
      <c r="SQ193" s="35"/>
      <c r="SR193" s="35"/>
      <c r="SS193" s="35"/>
      <c r="ST193" s="35"/>
      <c r="SU193" s="35"/>
      <c r="SV193" s="35"/>
      <c r="SW193" s="35"/>
      <c r="SX193" s="35"/>
      <c r="SY193" s="35"/>
      <c r="SZ193" s="35"/>
      <c r="TA193" s="35"/>
      <c r="TB193" s="35"/>
      <c r="TC193" s="35"/>
      <c r="TD193" s="35"/>
      <c r="TE193" s="35"/>
      <c r="TF193" s="35"/>
      <c r="TG193" s="35"/>
      <c r="TH193" s="35"/>
      <c r="TI193" s="35"/>
      <c r="TJ193" s="35"/>
      <c r="TK193" s="35"/>
      <c r="TL193" s="35"/>
      <c r="TM193" s="35"/>
      <c r="TN193" s="35"/>
      <c r="TO193" s="35"/>
      <c r="TP193" s="35"/>
      <c r="TQ193" s="35"/>
      <c r="TR193" s="35"/>
      <c r="TS193" s="35"/>
      <c r="TT193" s="35"/>
      <c r="TU193" s="35"/>
      <c r="TV193" s="35"/>
      <c r="TW193" s="35"/>
      <c r="TX193" s="35"/>
      <c r="TY193" s="35"/>
      <c r="TZ193" s="35"/>
      <c r="UA193" s="35"/>
      <c r="UB193" s="35"/>
      <c r="UC193" s="35"/>
      <c r="UD193" s="35"/>
      <c r="UE193" s="35"/>
      <c r="UF193" s="35"/>
      <c r="UG193" s="35"/>
      <c r="UH193" s="35"/>
      <c r="UI193" s="35"/>
      <c r="UJ193" s="35"/>
      <c r="UK193" s="35"/>
      <c r="UL193" s="35"/>
      <c r="UM193" s="35"/>
      <c r="UN193" s="35"/>
      <c r="UO193" s="35"/>
      <c r="UP193" s="35"/>
      <c r="UQ193" s="35"/>
      <c r="UR193" s="35"/>
      <c r="US193" s="35"/>
      <c r="UT193" s="35"/>
      <c r="UU193" s="35"/>
      <c r="UV193" s="35"/>
      <c r="UW193" s="35"/>
      <c r="UX193" s="35"/>
      <c r="UY193" s="35"/>
      <c r="UZ193" s="35"/>
      <c r="VA193" s="35"/>
      <c r="VB193" s="35"/>
      <c r="VC193" s="35"/>
      <c r="VD193" s="35"/>
      <c r="VE193" s="35"/>
      <c r="VF193" s="35"/>
      <c r="VG193" s="35"/>
      <c r="VH193" s="35"/>
      <c r="VI193" s="35"/>
      <c r="VJ193" s="35"/>
      <c r="VK193" s="35"/>
      <c r="VL193" s="35"/>
      <c r="VM193" s="35"/>
      <c r="VN193" s="35"/>
      <c r="VO193" s="35"/>
      <c r="VP193" s="35"/>
      <c r="VQ193" s="35"/>
      <c r="VR193" s="35"/>
      <c r="VS193" s="35"/>
      <c r="VT193" s="35"/>
      <c r="VU193" s="35"/>
      <c r="VV193" s="35"/>
      <c r="VW193" s="35"/>
      <c r="VX193" s="35"/>
      <c r="VY193" s="35"/>
      <c r="VZ193" s="35"/>
      <c r="WA193" s="35"/>
      <c r="WB193" s="35"/>
      <c r="WC193" s="35"/>
      <c r="WD193" s="35"/>
      <c r="WE193" s="35"/>
      <c r="WF193" s="35"/>
      <c r="WG193" s="35"/>
      <c r="WH193" s="35"/>
      <c r="WI193" s="35"/>
      <c r="WJ193" s="35"/>
      <c r="WK193" s="35"/>
      <c r="WL193" s="35"/>
      <c r="WM193" s="35"/>
      <c r="WN193" s="35"/>
      <c r="WO193" s="35"/>
      <c r="WP193" s="35"/>
      <c r="WQ193" s="35"/>
      <c r="WR193" s="35"/>
      <c r="WS193" s="35"/>
      <c r="WT193" s="35"/>
      <c r="WU193" s="35"/>
      <c r="WV193" s="35"/>
      <c r="WW193" s="35"/>
      <c r="WX193" s="35"/>
      <c r="WY193" s="35"/>
      <c r="WZ193" s="35"/>
      <c r="XA193" s="35"/>
      <c r="XB193" s="35">
        <v>50</v>
      </c>
      <c r="XC193" s="35"/>
      <c r="XD193" s="35"/>
      <c r="XE193" s="35"/>
      <c r="XF193" s="35"/>
      <c r="XG193" s="35"/>
      <c r="XH193" s="35"/>
      <c r="XI193" s="35"/>
      <c r="XJ193" s="35"/>
      <c r="XK193" s="35"/>
      <c r="XL193" s="35"/>
      <c r="XM193" s="35"/>
      <c r="XN193" s="35"/>
      <c r="XO193" s="35"/>
      <c r="XP193" s="35"/>
      <c r="XQ193" s="35"/>
      <c r="XR193" s="35"/>
      <c r="XS193" s="35"/>
      <c r="XT193" s="35"/>
      <c r="XU193" s="35"/>
      <c r="XV193" s="35"/>
      <c r="XW193" s="35"/>
      <c r="XX193" s="35"/>
      <c r="XY193" s="35"/>
      <c r="XZ193" s="35"/>
      <c r="YA193" s="35"/>
      <c r="YB193" s="35"/>
      <c r="YC193" s="35"/>
      <c r="YD193" s="35"/>
      <c r="YE193" s="35"/>
      <c r="YF193" s="35"/>
      <c r="YG193" s="35"/>
      <c r="YH193" s="35"/>
      <c r="YI193" s="35"/>
      <c r="YJ193" s="35"/>
      <c r="YK193" s="35"/>
      <c r="YL193" s="35"/>
      <c r="YM193" s="35"/>
      <c r="YN193" s="35"/>
      <c r="YO193" s="35"/>
      <c r="YP193" s="35"/>
      <c r="YQ193" s="35"/>
      <c r="YR193" s="35"/>
      <c r="YS193" s="35"/>
      <c r="YT193" s="35"/>
      <c r="YU193" s="35"/>
      <c r="YV193" s="35"/>
      <c r="YW193" s="35"/>
      <c r="YX193" s="35"/>
      <c r="YY193" s="35"/>
      <c r="YZ193" s="35"/>
      <c r="ZA193" s="35"/>
      <c r="ZB193" s="35">
        <v>20</v>
      </c>
      <c r="ZC193" s="35"/>
      <c r="ZD193" s="35"/>
      <c r="ZE193" s="35"/>
      <c r="ZF193" s="35"/>
      <c r="ZG193" s="35"/>
      <c r="ZH193" s="35"/>
      <c r="ZI193" s="35"/>
      <c r="ZJ193" s="35"/>
      <c r="ZK193" s="35"/>
      <c r="ZL193" s="35"/>
      <c r="ZM193" s="35"/>
      <c r="ZN193" s="35"/>
      <c r="ZO193" s="35"/>
      <c r="ZP193" s="35"/>
      <c r="ZQ193" s="35"/>
      <c r="ZR193" s="35"/>
      <c r="ZS193" s="35"/>
      <c r="ZT193" s="35"/>
      <c r="ZU193" s="35"/>
      <c r="ZV193" s="35"/>
      <c r="ZW193" s="35"/>
      <c r="ZX193" s="35"/>
      <c r="ZY193" s="35"/>
      <c r="ZZ193" s="35"/>
      <c r="AAA193" s="35"/>
      <c r="AAB193" s="35"/>
      <c r="AAC193" s="35"/>
      <c r="AAD193" s="35"/>
      <c r="AAE193" s="35"/>
      <c r="AAF193" s="35"/>
      <c r="AAG193" s="35"/>
      <c r="AAH193" s="35"/>
      <c r="AAI193" s="35"/>
      <c r="AAJ193" s="35"/>
      <c r="AAK193" s="35"/>
      <c r="AAL193" s="35"/>
      <c r="AAM193" s="35"/>
      <c r="AAN193" s="35"/>
      <c r="AAO193" s="35"/>
      <c r="AAP193" s="35"/>
      <c r="AAQ193" s="35"/>
      <c r="AAR193" s="35"/>
      <c r="AAS193" s="35"/>
      <c r="AAT193" s="35"/>
      <c r="AAU193" s="35"/>
      <c r="AAV193" s="35"/>
      <c r="AAW193" s="35"/>
      <c r="AAX193" s="35"/>
      <c r="AAY193" s="35"/>
      <c r="AAZ193" s="35"/>
      <c r="ABA193" s="35"/>
      <c r="ABB193" s="35"/>
      <c r="ABC193" s="35"/>
      <c r="ABD193" s="35"/>
      <c r="ABE193" s="35"/>
      <c r="ABF193" s="35"/>
      <c r="ABG193" s="35"/>
      <c r="ABH193" s="35"/>
      <c r="ABI193" s="35"/>
      <c r="ABJ193" s="35"/>
      <c r="ABK193" s="35"/>
      <c r="ABL193" s="35"/>
      <c r="ABM193" s="35"/>
      <c r="ABN193" s="35"/>
      <c r="ABO193" s="35"/>
      <c r="ABP193" s="35"/>
      <c r="ABQ193" s="35"/>
      <c r="ABR193" s="35"/>
      <c r="ABS193" s="35"/>
      <c r="ABT193" s="35"/>
      <c r="ABU193" s="35"/>
      <c r="ABV193" s="35"/>
      <c r="ABW193" s="35"/>
      <c r="ABX193" s="35"/>
      <c r="ABY193" s="35"/>
      <c r="ABZ193" s="35"/>
      <c r="ACA193" s="35"/>
      <c r="ACB193" s="35"/>
      <c r="ACC193" s="35"/>
      <c r="ACD193" s="35"/>
      <c r="ACE193" s="35"/>
      <c r="ACF193" s="35"/>
      <c r="ACG193" s="35"/>
      <c r="ACH193" s="35"/>
      <c r="ACI193" s="35"/>
      <c r="ACJ193" s="35"/>
      <c r="ACK193" s="35"/>
      <c r="ACL193" s="35"/>
      <c r="ACM193" s="35"/>
      <c r="ACN193" s="35"/>
      <c r="ACO193" s="35"/>
      <c r="ACP193" s="35"/>
      <c r="ACQ193" s="35"/>
      <c r="ACR193" s="35"/>
      <c r="ACS193" s="35"/>
      <c r="ACT193" s="35"/>
      <c r="ACU193" s="35"/>
      <c r="ACV193" s="35"/>
      <c r="ACW193" s="35"/>
      <c r="ACX193" s="35"/>
      <c r="ACY193" s="35"/>
      <c r="ACZ193" s="35"/>
      <c r="ADA193" s="35"/>
      <c r="ADB193" s="35"/>
      <c r="ADC193" s="35"/>
      <c r="ADD193" s="35"/>
      <c r="ADE193" s="35"/>
      <c r="ADF193" s="35"/>
      <c r="ADG193" s="35"/>
      <c r="ADH193" s="35"/>
      <c r="ADI193" s="35"/>
      <c r="ADJ193" s="35"/>
      <c r="ADK193" s="35"/>
      <c r="ADL193" s="35"/>
      <c r="ADM193" s="35"/>
      <c r="ADN193" s="35"/>
      <c r="ADO193" s="35"/>
      <c r="ADP193" s="35"/>
      <c r="ADQ193" s="35"/>
      <c r="ADR193" s="35"/>
      <c r="ADS193" s="35"/>
      <c r="ADT193" s="35"/>
      <c r="ADU193" s="35"/>
      <c r="ADV193" s="35"/>
      <c r="ADW193" s="35"/>
      <c r="ADX193" s="35"/>
      <c r="ADY193" s="26">
        <f t="shared" si="7"/>
        <v>0</v>
      </c>
      <c r="ADZ193" s="5"/>
    </row>
    <row r="194" spans="1:806" s="33" customFormat="1" x14ac:dyDescent="0.2">
      <c r="A194" s="38" t="s">
        <v>274</v>
      </c>
      <c r="B194" s="65">
        <f t="shared" si="6"/>
        <v>0</v>
      </c>
      <c r="C194" s="57">
        <v>10</v>
      </c>
      <c r="D194" s="59">
        <v>44824</v>
      </c>
      <c r="E194" s="67">
        <v>45.88</v>
      </c>
      <c r="F194" s="67">
        <f t="shared" si="5"/>
        <v>0</v>
      </c>
      <c r="G194" s="6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15"/>
      <c r="BF194" s="15"/>
      <c r="BG194" s="136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  <c r="BU194" s="35"/>
      <c r="BV194" s="35"/>
      <c r="BW194" s="35"/>
      <c r="BX194" s="35"/>
      <c r="BY194" s="35"/>
      <c r="BZ194" s="35"/>
      <c r="CA194" s="35"/>
      <c r="CB194" s="35"/>
      <c r="CC194" s="35"/>
      <c r="CD194" s="35"/>
      <c r="CE194" s="35"/>
      <c r="CF194" s="35"/>
      <c r="CG194" s="35"/>
      <c r="CH194" s="35"/>
      <c r="CI194" s="35"/>
      <c r="CJ194" s="35"/>
      <c r="CK194" s="35"/>
      <c r="CL194" s="35"/>
      <c r="CM194" s="35"/>
      <c r="CN194" s="35"/>
      <c r="CO194" s="35"/>
      <c r="CP194" s="35"/>
      <c r="CQ194" s="35"/>
      <c r="CR194" s="35"/>
      <c r="CS194" s="35"/>
      <c r="CT194" s="35"/>
      <c r="CU194" s="35"/>
      <c r="CV194" s="35"/>
      <c r="CW194" s="35"/>
      <c r="CX194" s="35"/>
      <c r="CY194" s="35"/>
      <c r="CZ194" s="35"/>
      <c r="DA194" s="35"/>
      <c r="DB194" s="35"/>
      <c r="DC194" s="35"/>
      <c r="DD194" s="35"/>
      <c r="DE194" s="35"/>
      <c r="DF194" s="35"/>
      <c r="DG194" s="35"/>
      <c r="DH194" s="35"/>
      <c r="DI194" s="35"/>
      <c r="DJ194" s="35"/>
      <c r="DK194" s="35"/>
      <c r="DL194" s="35"/>
      <c r="DM194" s="35"/>
      <c r="DN194" s="35"/>
      <c r="DO194" s="35"/>
      <c r="DP194" s="35"/>
      <c r="DQ194" s="35"/>
      <c r="DR194" s="35"/>
      <c r="DS194" s="35"/>
      <c r="DT194" s="35"/>
      <c r="DU194" s="35"/>
      <c r="DV194" s="35"/>
      <c r="DW194" s="35"/>
      <c r="DX194" s="35"/>
      <c r="DY194" s="35"/>
      <c r="DZ194" s="35"/>
      <c r="EA194" s="35"/>
      <c r="EB194" s="35"/>
      <c r="EC194" s="35"/>
      <c r="ED194" s="35"/>
      <c r="EE194" s="35"/>
      <c r="EF194" s="35"/>
      <c r="EG194" s="35"/>
      <c r="EH194" s="35"/>
      <c r="EI194" s="35"/>
      <c r="EJ194" s="35"/>
      <c r="EK194" s="35"/>
      <c r="EL194" s="35"/>
      <c r="EM194" s="35"/>
      <c r="EN194" s="35"/>
      <c r="EO194" s="35"/>
      <c r="EP194" s="35"/>
      <c r="EQ194" s="35"/>
      <c r="ER194" s="35"/>
      <c r="ES194" s="35"/>
      <c r="ET194" s="35"/>
      <c r="EU194" s="35"/>
      <c r="EV194" s="35"/>
      <c r="EW194" s="35"/>
      <c r="EX194" s="35"/>
      <c r="EY194" s="35"/>
      <c r="EZ194" s="35"/>
      <c r="FA194" s="35"/>
      <c r="FB194" s="35"/>
      <c r="FC194" s="35"/>
      <c r="FD194" s="35"/>
      <c r="FE194" s="35"/>
      <c r="FF194" s="35"/>
      <c r="FG194" s="35"/>
      <c r="FH194" s="35"/>
      <c r="FI194" s="35"/>
      <c r="FJ194" s="35"/>
      <c r="FK194" s="35"/>
      <c r="FL194" s="35"/>
      <c r="FM194" s="35"/>
      <c r="FN194" s="35"/>
      <c r="FO194" s="35"/>
      <c r="FP194" s="35"/>
      <c r="FQ194" s="35"/>
      <c r="FR194" s="35"/>
      <c r="FS194" s="35"/>
      <c r="FT194" s="35"/>
      <c r="FU194" s="35"/>
      <c r="FV194" s="35"/>
      <c r="FW194" s="35"/>
      <c r="FX194" s="35"/>
      <c r="FY194" s="35"/>
      <c r="FZ194" s="35"/>
      <c r="GA194" s="35"/>
      <c r="GB194" s="35"/>
      <c r="GC194" s="35"/>
      <c r="GD194" s="35"/>
      <c r="GE194" s="35"/>
      <c r="GF194" s="35"/>
      <c r="GG194" s="35"/>
      <c r="GH194" s="35"/>
      <c r="GI194" s="35"/>
      <c r="GJ194" s="35"/>
      <c r="GK194" s="35"/>
      <c r="GL194" s="35"/>
      <c r="GM194" s="35"/>
      <c r="GN194" s="35"/>
      <c r="GO194" s="35"/>
      <c r="GP194" s="35"/>
      <c r="GQ194" s="35"/>
      <c r="GR194" s="35"/>
      <c r="GS194" s="35"/>
      <c r="GT194" s="35"/>
      <c r="GU194" s="35"/>
      <c r="GV194" s="35"/>
      <c r="GW194" s="35"/>
      <c r="GX194" s="35"/>
      <c r="GY194" s="35"/>
      <c r="GZ194" s="35"/>
      <c r="HA194" s="35"/>
      <c r="HB194" s="35"/>
      <c r="HC194" s="35"/>
      <c r="HD194" s="35"/>
      <c r="HE194" s="35"/>
      <c r="HF194" s="35"/>
      <c r="HG194" s="35"/>
      <c r="HH194" s="35"/>
      <c r="HI194" s="35"/>
      <c r="HJ194" s="35"/>
      <c r="HK194" s="35"/>
      <c r="HL194" s="35"/>
      <c r="HM194" s="35"/>
      <c r="HN194" s="35"/>
      <c r="HO194" s="35"/>
      <c r="HP194" s="35"/>
      <c r="HQ194" s="35"/>
      <c r="HR194" s="35"/>
      <c r="HS194" s="35"/>
      <c r="HT194" s="35"/>
      <c r="HU194" s="35"/>
      <c r="HV194" s="35"/>
      <c r="HW194" s="35"/>
      <c r="HX194" s="35"/>
      <c r="HY194" s="35"/>
      <c r="HZ194" s="35"/>
      <c r="IA194" s="35"/>
      <c r="IB194" s="35"/>
      <c r="IC194" s="35"/>
      <c r="ID194" s="35"/>
      <c r="IE194" s="35"/>
      <c r="IF194" s="35"/>
      <c r="IG194" s="35"/>
      <c r="IH194" s="35"/>
      <c r="II194" s="35"/>
      <c r="IJ194" s="35"/>
      <c r="IK194" s="35"/>
      <c r="IL194" s="35"/>
      <c r="IM194" s="35"/>
      <c r="IN194" s="35"/>
      <c r="IO194" s="35"/>
      <c r="IP194" s="35"/>
      <c r="IQ194" s="35"/>
      <c r="IR194" s="35"/>
      <c r="IS194" s="35"/>
      <c r="IT194" s="35"/>
      <c r="IU194" s="35"/>
      <c r="IV194" s="35"/>
      <c r="IW194" s="35"/>
      <c r="IX194" s="35"/>
      <c r="IY194" s="35"/>
      <c r="IZ194" s="35"/>
      <c r="JA194" s="35"/>
      <c r="JB194" s="35"/>
      <c r="JC194" s="35"/>
      <c r="JD194" s="35"/>
      <c r="JE194" s="35"/>
      <c r="JF194" s="35"/>
      <c r="JG194" s="35"/>
      <c r="JH194" s="35"/>
      <c r="JI194" s="35"/>
      <c r="JJ194" s="35"/>
      <c r="JK194" s="35"/>
      <c r="JL194" s="35"/>
      <c r="JM194" s="35"/>
      <c r="JN194" s="35"/>
      <c r="JO194" s="35"/>
      <c r="JP194" s="35"/>
      <c r="JQ194" s="35"/>
      <c r="JR194" s="35"/>
      <c r="JS194" s="35"/>
      <c r="JT194" s="35"/>
      <c r="JU194" s="35"/>
      <c r="JV194" s="35"/>
      <c r="JW194" s="35"/>
      <c r="JX194" s="35"/>
      <c r="JY194" s="35"/>
      <c r="JZ194" s="35"/>
      <c r="KA194" s="35"/>
      <c r="KB194" s="35"/>
      <c r="KC194" s="35"/>
      <c r="KD194" s="35"/>
      <c r="KE194" s="35"/>
      <c r="KF194" s="35"/>
      <c r="KG194" s="35"/>
      <c r="KH194" s="35"/>
      <c r="KI194" s="35"/>
      <c r="KJ194" s="35"/>
      <c r="KK194" s="35"/>
      <c r="KL194" s="35"/>
      <c r="KM194" s="35"/>
      <c r="KN194" s="35"/>
      <c r="KO194" s="35"/>
      <c r="KP194" s="35"/>
      <c r="KQ194" s="35"/>
      <c r="KR194" s="35"/>
      <c r="KS194" s="35"/>
      <c r="KT194" s="35"/>
      <c r="KU194" s="35"/>
      <c r="KV194" s="35"/>
      <c r="KW194" s="35"/>
      <c r="KX194" s="35"/>
      <c r="KY194" s="35"/>
      <c r="KZ194" s="35"/>
      <c r="LA194" s="35"/>
      <c r="LB194" s="35"/>
      <c r="LC194" s="35"/>
      <c r="LD194" s="35"/>
      <c r="LE194" s="35"/>
      <c r="LF194" s="35"/>
      <c r="LG194" s="35"/>
      <c r="LH194" s="35"/>
      <c r="LI194" s="35"/>
      <c r="LJ194" s="35"/>
      <c r="LK194" s="35"/>
      <c r="LL194" s="35"/>
      <c r="LM194" s="35"/>
      <c r="LN194" s="35"/>
      <c r="LO194" s="35"/>
      <c r="LP194" s="35"/>
      <c r="LQ194" s="35"/>
      <c r="LR194" s="35"/>
      <c r="LS194" s="35"/>
      <c r="LT194" s="35"/>
      <c r="LU194" s="35"/>
      <c r="LV194" s="35"/>
      <c r="LW194" s="35"/>
      <c r="LX194" s="35"/>
      <c r="LY194" s="35"/>
      <c r="LZ194" s="35"/>
      <c r="MA194" s="35"/>
      <c r="MB194" s="35"/>
      <c r="MC194" s="35"/>
      <c r="MD194" s="35"/>
      <c r="ME194" s="35"/>
      <c r="MF194" s="35"/>
      <c r="MG194" s="35"/>
      <c r="MH194" s="35"/>
      <c r="MI194" s="35"/>
      <c r="MJ194" s="35"/>
      <c r="MK194" s="35"/>
      <c r="ML194" s="35"/>
      <c r="MM194" s="35"/>
      <c r="MN194" s="35"/>
      <c r="MO194" s="35"/>
      <c r="MP194" s="35"/>
      <c r="MQ194" s="35"/>
      <c r="MR194" s="35"/>
      <c r="MS194" s="35"/>
      <c r="MT194" s="35"/>
      <c r="MU194" s="35"/>
      <c r="MV194" s="35"/>
      <c r="MW194" s="35"/>
      <c r="MX194" s="35"/>
      <c r="MY194" s="35"/>
      <c r="MZ194" s="35"/>
      <c r="NA194" s="35"/>
      <c r="NB194" s="35"/>
      <c r="NC194" s="35"/>
      <c r="ND194" s="35"/>
      <c r="NE194" s="35"/>
      <c r="NF194" s="35"/>
      <c r="NG194" s="35"/>
      <c r="NH194" s="35"/>
      <c r="NI194" s="35"/>
      <c r="NJ194" s="35"/>
      <c r="NK194" s="35"/>
      <c r="NL194" s="35"/>
      <c r="NM194" s="35"/>
      <c r="NN194" s="35"/>
      <c r="NO194" s="35"/>
      <c r="NP194" s="35"/>
      <c r="NQ194" s="35"/>
      <c r="NR194" s="35"/>
      <c r="NS194" s="35"/>
      <c r="NT194" s="35"/>
      <c r="NU194" s="35"/>
      <c r="NV194" s="35"/>
      <c r="NW194" s="35"/>
      <c r="NX194" s="35"/>
      <c r="NY194" s="35"/>
      <c r="NZ194" s="35"/>
      <c r="OA194" s="35"/>
      <c r="OB194" s="35"/>
      <c r="OC194" s="35"/>
      <c r="OD194" s="35"/>
      <c r="OE194" s="35"/>
      <c r="OF194" s="35"/>
      <c r="OG194" s="35"/>
      <c r="OH194" s="35"/>
      <c r="OI194" s="35"/>
      <c r="OJ194" s="35"/>
      <c r="OK194" s="35"/>
      <c r="OL194" s="35"/>
      <c r="OM194" s="35"/>
      <c r="ON194" s="35"/>
      <c r="OO194" s="35"/>
      <c r="OP194" s="35"/>
      <c r="OQ194" s="35"/>
      <c r="OR194" s="35"/>
      <c r="OS194" s="35"/>
      <c r="OT194" s="35"/>
      <c r="OU194" s="35"/>
      <c r="OV194" s="35"/>
      <c r="OW194" s="35"/>
      <c r="OX194" s="35"/>
      <c r="OY194" s="35"/>
      <c r="OZ194" s="35"/>
      <c r="PA194" s="35"/>
      <c r="PB194" s="35"/>
      <c r="PC194" s="35"/>
      <c r="PD194" s="35">
        <v>10</v>
      </c>
      <c r="PE194" s="35"/>
      <c r="PF194" s="35"/>
      <c r="PG194" s="35"/>
      <c r="PH194" s="35"/>
      <c r="PI194" s="35"/>
      <c r="PJ194" s="35"/>
      <c r="PK194" s="35"/>
      <c r="PL194" s="35"/>
      <c r="PM194" s="35"/>
      <c r="PN194" s="35"/>
      <c r="PO194" s="35"/>
      <c r="PP194" s="35"/>
      <c r="PQ194" s="35"/>
      <c r="PR194" s="35"/>
      <c r="PS194" s="35"/>
      <c r="PT194" s="35"/>
      <c r="PU194" s="35"/>
      <c r="PV194" s="35"/>
      <c r="PW194" s="35"/>
      <c r="PX194" s="35"/>
      <c r="PY194" s="35"/>
      <c r="PZ194" s="35"/>
      <c r="QA194" s="35"/>
      <c r="QB194" s="35"/>
      <c r="QC194" s="35"/>
      <c r="QD194" s="35"/>
      <c r="QE194" s="35"/>
      <c r="QF194" s="35"/>
      <c r="QG194" s="35"/>
      <c r="QH194" s="35">
        <v>10</v>
      </c>
      <c r="QI194" s="35"/>
      <c r="QJ194" s="35"/>
      <c r="QK194" s="35"/>
      <c r="QL194" s="35"/>
      <c r="QM194" s="35"/>
      <c r="QN194" s="35"/>
      <c r="QO194" s="35"/>
      <c r="QP194" s="35"/>
      <c r="QQ194" s="35"/>
      <c r="QR194" s="35"/>
      <c r="QS194" s="35"/>
      <c r="QT194" s="35"/>
      <c r="QU194" s="35"/>
      <c r="QV194" s="35"/>
      <c r="QW194" s="35"/>
      <c r="QX194" s="35"/>
      <c r="QY194" s="35"/>
      <c r="QZ194" s="35"/>
      <c r="RA194" s="35"/>
      <c r="RB194" s="35"/>
      <c r="RC194" s="35">
        <v>10</v>
      </c>
      <c r="RD194" s="35"/>
      <c r="RE194" s="35"/>
      <c r="RF194" s="35"/>
      <c r="RG194" s="35"/>
      <c r="RH194" s="35"/>
      <c r="RI194" s="35"/>
      <c r="RJ194" s="35"/>
      <c r="RK194" s="35"/>
      <c r="RL194" s="35"/>
      <c r="RM194" s="35"/>
      <c r="RN194" s="35"/>
      <c r="RO194" s="35"/>
      <c r="RP194" s="35"/>
      <c r="RQ194" s="35"/>
      <c r="RR194" s="35"/>
      <c r="RS194" s="35"/>
      <c r="RT194" s="35"/>
      <c r="RU194" s="35"/>
      <c r="RV194" s="35"/>
      <c r="RW194" s="35"/>
      <c r="RX194" s="35"/>
      <c r="RY194" s="35"/>
      <c r="RZ194" s="35"/>
      <c r="SA194" s="35"/>
      <c r="SB194" s="35"/>
      <c r="SC194" s="35"/>
      <c r="SD194" s="35"/>
      <c r="SE194" s="35"/>
      <c r="SF194" s="35"/>
      <c r="SG194" s="35"/>
      <c r="SH194" s="35"/>
      <c r="SI194" s="35"/>
      <c r="SJ194" s="35"/>
      <c r="SK194" s="35"/>
      <c r="SL194" s="35"/>
      <c r="SM194" s="35"/>
      <c r="SN194" s="35"/>
      <c r="SO194" s="35"/>
      <c r="SP194" s="35"/>
      <c r="SQ194" s="35"/>
      <c r="SR194" s="35"/>
      <c r="SS194" s="35"/>
      <c r="ST194" s="35"/>
      <c r="SU194" s="35"/>
      <c r="SV194" s="35"/>
      <c r="SW194" s="35"/>
      <c r="SX194" s="35"/>
      <c r="SY194" s="35"/>
      <c r="SZ194" s="35"/>
      <c r="TA194" s="35"/>
      <c r="TB194" s="35"/>
      <c r="TC194" s="35"/>
      <c r="TD194" s="35"/>
      <c r="TE194" s="35"/>
      <c r="TF194" s="35"/>
      <c r="TG194" s="35"/>
      <c r="TH194" s="35"/>
      <c r="TI194" s="35"/>
      <c r="TJ194" s="35"/>
      <c r="TK194" s="35"/>
      <c r="TL194" s="35"/>
      <c r="TM194" s="35"/>
      <c r="TN194" s="35"/>
      <c r="TO194" s="35"/>
      <c r="TP194" s="35"/>
      <c r="TQ194" s="35"/>
      <c r="TR194" s="35"/>
      <c r="TS194" s="35"/>
      <c r="TT194" s="35"/>
      <c r="TU194" s="35"/>
      <c r="TV194" s="35"/>
      <c r="TW194" s="35"/>
      <c r="TX194" s="35"/>
      <c r="TY194" s="35"/>
      <c r="TZ194" s="35"/>
      <c r="UA194" s="35"/>
      <c r="UB194" s="35"/>
      <c r="UC194" s="35"/>
      <c r="UD194" s="35"/>
      <c r="UE194" s="35"/>
      <c r="UF194" s="35"/>
      <c r="UG194" s="35"/>
      <c r="UH194" s="35"/>
      <c r="UI194" s="35"/>
      <c r="UJ194" s="35"/>
      <c r="UK194" s="35"/>
      <c r="UL194" s="35"/>
      <c r="UM194" s="35"/>
      <c r="UN194" s="35"/>
      <c r="UO194" s="35"/>
      <c r="UP194" s="35"/>
      <c r="UQ194" s="35"/>
      <c r="UR194" s="35"/>
      <c r="US194" s="35"/>
      <c r="UT194" s="35"/>
      <c r="UU194" s="35"/>
      <c r="UV194" s="35"/>
      <c r="UW194" s="35"/>
      <c r="UX194" s="35"/>
      <c r="UY194" s="35"/>
      <c r="UZ194" s="35"/>
      <c r="VA194" s="35"/>
      <c r="VB194" s="35"/>
      <c r="VC194" s="35"/>
      <c r="VD194" s="35"/>
      <c r="VE194" s="35"/>
      <c r="VF194" s="35">
        <v>10</v>
      </c>
      <c r="VG194" s="35"/>
      <c r="VH194" s="35"/>
      <c r="VI194" s="35"/>
      <c r="VJ194" s="35"/>
      <c r="VK194" s="35"/>
      <c r="VL194" s="35"/>
      <c r="VM194" s="35"/>
      <c r="VN194" s="35"/>
      <c r="VO194" s="35"/>
      <c r="VP194" s="35"/>
      <c r="VQ194" s="35"/>
      <c r="VR194" s="35"/>
      <c r="VS194" s="35"/>
      <c r="VT194" s="35"/>
      <c r="VU194" s="35"/>
      <c r="VV194" s="35"/>
      <c r="VW194" s="35"/>
      <c r="VX194" s="35"/>
      <c r="VY194" s="35"/>
      <c r="VZ194" s="35"/>
      <c r="WA194" s="35"/>
      <c r="WB194" s="35"/>
      <c r="WC194" s="35"/>
      <c r="WD194" s="35"/>
      <c r="WE194" s="35"/>
      <c r="WF194" s="35"/>
      <c r="WG194" s="35"/>
      <c r="WH194" s="35"/>
      <c r="WI194" s="35"/>
      <c r="WJ194" s="35"/>
      <c r="WK194" s="35"/>
      <c r="WL194" s="35"/>
      <c r="WM194" s="35"/>
      <c r="WN194" s="35"/>
      <c r="WO194" s="35"/>
      <c r="WP194" s="35"/>
      <c r="WQ194" s="35"/>
      <c r="WR194" s="35"/>
      <c r="WS194" s="35"/>
      <c r="WT194" s="35"/>
      <c r="WU194" s="35"/>
      <c r="WV194" s="35"/>
      <c r="WW194" s="35"/>
      <c r="WX194" s="35"/>
      <c r="WY194" s="35"/>
      <c r="WZ194" s="35"/>
      <c r="XA194" s="35"/>
      <c r="XB194" s="35"/>
      <c r="XC194" s="35"/>
      <c r="XD194" s="35"/>
      <c r="XE194" s="35"/>
      <c r="XF194" s="35"/>
      <c r="XG194" s="35"/>
      <c r="XH194" s="35"/>
      <c r="XI194" s="35"/>
      <c r="XJ194" s="35"/>
      <c r="XK194" s="35"/>
      <c r="XL194" s="35"/>
      <c r="XM194" s="35"/>
      <c r="XN194" s="35"/>
      <c r="XO194" s="35"/>
      <c r="XP194" s="35"/>
      <c r="XQ194" s="35"/>
      <c r="XR194" s="35"/>
      <c r="XS194" s="35"/>
      <c r="XT194" s="35"/>
      <c r="XU194" s="35"/>
      <c r="XV194" s="35"/>
      <c r="XW194" s="35"/>
      <c r="XX194" s="35"/>
      <c r="XY194" s="35"/>
      <c r="XZ194" s="35"/>
      <c r="YA194" s="35"/>
      <c r="YB194" s="35"/>
      <c r="YC194" s="35"/>
      <c r="YD194" s="35"/>
      <c r="YE194" s="35"/>
      <c r="YF194" s="35"/>
      <c r="YG194" s="35"/>
      <c r="YH194" s="35">
        <v>20</v>
      </c>
      <c r="YI194" s="35"/>
      <c r="YJ194" s="35"/>
      <c r="YK194" s="35">
        <v>20</v>
      </c>
      <c r="YL194" s="35"/>
      <c r="YM194" s="35"/>
      <c r="YN194" s="35"/>
      <c r="YO194" s="35"/>
      <c r="YP194" s="35"/>
      <c r="YQ194" s="35"/>
      <c r="YR194" s="35"/>
      <c r="YS194" s="35"/>
      <c r="YT194" s="35"/>
      <c r="YU194" s="35"/>
      <c r="YV194" s="35"/>
      <c r="YW194" s="35"/>
      <c r="YX194" s="35"/>
      <c r="YY194" s="35"/>
      <c r="YZ194" s="35"/>
      <c r="ZA194" s="35"/>
      <c r="ZB194" s="35">
        <v>10</v>
      </c>
      <c r="ZC194" s="35"/>
      <c r="ZD194" s="35"/>
      <c r="ZE194" s="35"/>
      <c r="ZF194" s="35"/>
      <c r="ZG194" s="35"/>
      <c r="ZH194" s="35"/>
      <c r="ZI194" s="35"/>
      <c r="ZJ194" s="35"/>
      <c r="ZK194" s="35"/>
      <c r="ZL194" s="35"/>
      <c r="ZM194" s="35">
        <v>10</v>
      </c>
      <c r="ZN194" s="35"/>
      <c r="ZO194" s="35"/>
      <c r="ZP194" s="35"/>
      <c r="ZQ194" s="35"/>
      <c r="ZR194" s="35"/>
      <c r="ZS194" s="35">
        <v>10</v>
      </c>
      <c r="ZT194" s="35"/>
      <c r="ZU194" s="35">
        <v>10</v>
      </c>
      <c r="ZV194" s="35"/>
      <c r="ZW194" s="35"/>
      <c r="ZX194" s="35"/>
      <c r="ZY194" s="35"/>
      <c r="ZZ194" s="35"/>
      <c r="AAA194" s="35"/>
      <c r="AAB194" s="35"/>
      <c r="AAC194" s="35"/>
      <c r="AAD194" s="35"/>
      <c r="AAE194" s="35"/>
      <c r="AAF194" s="35"/>
      <c r="AAG194" s="35"/>
      <c r="AAH194" s="35"/>
      <c r="AAI194" s="35"/>
      <c r="AAJ194" s="35"/>
      <c r="AAK194" s="35"/>
      <c r="AAL194" s="35"/>
      <c r="AAM194" s="35"/>
      <c r="AAN194" s="35"/>
      <c r="AAO194" s="35">
        <v>30</v>
      </c>
      <c r="AAP194" s="35">
        <v>20</v>
      </c>
      <c r="AAQ194" s="35"/>
      <c r="AAR194" s="35"/>
      <c r="AAS194" s="35">
        <v>10</v>
      </c>
      <c r="AAT194" s="35"/>
      <c r="AAU194" s="35"/>
      <c r="AAV194" s="35"/>
      <c r="AAW194" s="35"/>
      <c r="AAX194" s="35"/>
      <c r="AAY194" s="35"/>
      <c r="AAZ194" s="35"/>
      <c r="ABA194" s="35"/>
      <c r="ABB194" s="35"/>
      <c r="ABC194" s="35"/>
      <c r="ABD194" s="35"/>
      <c r="ABE194" s="35"/>
      <c r="ABF194" s="35"/>
      <c r="ABG194" s="35"/>
      <c r="ABH194" s="35"/>
      <c r="ABI194" s="35"/>
      <c r="ABJ194" s="35"/>
      <c r="ABK194" s="35"/>
      <c r="ABL194" s="35"/>
      <c r="ABM194" s="35"/>
      <c r="ABN194" s="35"/>
      <c r="ABO194" s="35"/>
      <c r="ABP194" s="35"/>
      <c r="ABQ194" s="35"/>
      <c r="ABR194" s="35"/>
      <c r="ABS194" s="35"/>
      <c r="ABT194" s="35"/>
      <c r="ABU194" s="35"/>
      <c r="ABV194" s="35"/>
      <c r="ABW194" s="35"/>
      <c r="ABX194" s="35"/>
      <c r="ABY194" s="35"/>
      <c r="ABZ194" s="35"/>
      <c r="ACA194" s="35"/>
      <c r="ACB194" s="35"/>
      <c r="ACC194" s="35"/>
      <c r="ACD194" s="35"/>
      <c r="ACE194" s="35"/>
      <c r="ACF194" s="35"/>
      <c r="ACG194" s="35"/>
      <c r="ACH194" s="35"/>
      <c r="ACI194" s="35"/>
      <c r="ACJ194" s="35"/>
      <c r="ACK194" s="35"/>
      <c r="ACL194" s="35"/>
      <c r="ACM194" s="35"/>
      <c r="ACN194" s="35"/>
      <c r="ACO194" s="35">
        <v>10</v>
      </c>
      <c r="ACP194" s="35"/>
      <c r="ACQ194" s="35"/>
      <c r="ACR194" s="35"/>
      <c r="ACS194" s="35"/>
      <c r="ACT194" s="35"/>
      <c r="ACU194" s="35"/>
      <c r="ACV194" s="35"/>
      <c r="ACW194" s="35"/>
      <c r="ACX194" s="35"/>
      <c r="ACY194" s="35"/>
      <c r="ACZ194" s="35"/>
      <c r="ADA194" s="35"/>
      <c r="ADB194" s="35">
        <v>10</v>
      </c>
      <c r="ADC194" s="35"/>
      <c r="ADD194" s="35"/>
      <c r="ADE194" s="35"/>
      <c r="ADF194" s="35"/>
      <c r="ADG194" s="35"/>
      <c r="ADH194" s="35"/>
      <c r="ADI194" s="35"/>
      <c r="ADJ194" s="35"/>
      <c r="ADK194" s="35"/>
      <c r="ADL194" s="35"/>
      <c r="ADM194" s="35"/>
      <c r="ADN194" s="35"/>
      <c r="ADO194" s="35"/>
      <c r="ADP194" s="35"/>
      <c r="ADQ194" s="35"/>
      <c r="ADR194" s="35"/>
      <c r="ADS194" s="35"/>
      <c r="ADT194" s="35"/>
      <c r="ADU194" s="35"/>
      <c r="ADV194" s="35"/>
      <c r="ADW194" s="35"/>
      <c r="ADX194" s="35"/>
      <c r="ADY194" s="26">
        <f t="shared" si="7"/>
        <v>0</v>
      </c>
      <c r="ADZ194" s="5"/>
    </row>
    <row r="195" spans="1:806" s="33" customFormat="1" x14ac:dyDescent="0.2">
      <c r="A195" s="38" t="s">
        <v>33</v>
      </c>
      <c r="B195" s="65">
        <f t="shared" si="6"/>
        <v>0</v>
      </c>
      <c r="C195" s="57">
        <v>11</v>
      </c>
      <c r="D195" s="59">
        <v>44298</v>
      </c>
      <c r="E195" s="67">
        <v>13.38</v>
      </c>
      <c r="F195" s="67">
        <f t="shared" si="5"/>
        <v>0</v>
      </c>
      <c r="G195" s="6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15"/>
      <c r="BF195" s="15"/>
      <c r="BG195" s="136"/>
      <c r="BH195" s="35"/>
      <c r="BI195" s="35"/>
      <c r="BJ195" s="35"/>
      <c r="BK195" s="35"/>
      <c r="BL195" s="35"/>
      <c r="BM195" s="35"/>
      <c r="BN195" s="35"/>
      <c r="BO195" s="35"/>
      <c r="BP195" s="35"/>
      <c r="BQ195" s="35"/>
      <c r="BR195" s="35"/>
      <c r="BS195" s="35"/>
      <c r="BT195" s="35"/>
      <c r="BU195" s="35"/>
      <c r="BV195" s="35"/>
      <c r="BW195" s="35"/>
      <c r="BX195" s="35"/>
      <c r="BY195" s="35"/>
      <c r="BZ195" s="35"/>
      <c r="CA195" s="35"/>
      <c r="CB195" s="35"/>
      <c r="CC195" s="35"/>
      <c r="CD195" s="35"/>
      <c r="CE195" s="35"/>
      <c r="CF195" s="35"/>
      <c r="CG195" s="35"/>
      <c r="CH195" s="35"/>
      <c r="CI195" s="35"/>
      <c r="CJ195" s="35"/>
      <c r="CK195" s="35"/>
      <c r="CL195" s="35"/>
      <c r="CM195" s="35"/>
      <c r="CN195" s="35"/>
      <c r="CO195" s="35"/>
      <c r="CP195" s="35"/>
      <c r="CQ195" s="35"/>
      <c r="CR195" s="35"/>
      <c r="CS195" s="35"/>
      <c r="CT195" s="35"/>
      <c r="CU195" s="35"/>
      <c r="CV195" s="35"/>
      <c r="CW195" s="35"/>
      <c r="CX195" s="35"/>
      <c r="CY195" s="35"/>
      <c r="CZ195" s="35"/>
      <c r="DA195" s="35"/>
      <c r="DB195" s="35"/>
      <c r="DC195" s="35"/>
      <c r="DD195" s="35"/>
      <c r="DE195" s="35"/>
      <c r="DF195" s="35"/>
      <c r="DG195" s="35"/>
      <c r="DH195" s="35"/>
      <c r="DI195" s="35"/>
      <c r="DJ195" s="35"/>
      <c r="DK195" s="35"/>
      <c r="DL195" s="35"/>
      <c r="DM195" s="35"/>
      <c r="DN195" s="35"/>
      <c r="DO195" s="35"/>
      <c r="DP195" s="35"/>
      <c r="DQ195" s="35"/>
      <c r="DR195" s="35"/>
      <c r="DS195" s="35"/>
      <c r="DT195" s="35"/>
      <c r="DU195" s="35"/>
      <c r="DV195" s="35"/>
      <c r="DW195" s="35"/>
      <c r="DX195" s="35"/>
      <c r="DY195" s="35"/>
      <c r="DZ195" s="35"/>
      <c r="EA195" s="35"/>
      <c r="EB195" s="35"/>
      <c r="EC195" s="35"/>
      <c r="ED195" s="35"/>
      <c r="EE195" s="35"/>
      <c r="EF195" s="35"/>
      <c r="EG195" s="35"/>
      <c r="EH195" s="35"/>
      <c r="EI195" s="35"/>
      <c r="EJ195" s="35"/>
      <c r="EK195" s="35"/>
      <c r="EL195" s="35"/>
      <c r="EM195" s="35"/>
      <c r="EN195" s="35"/>
      <c r="EO195" s="35"/>
      <c r="EP195" s="35"/>
      <c r="EQ195" s="35"/>
      <c r="ER195" s="35"/>
      <c r="ES195" s="35"/>
      <c r="ET195" s="35"/>
      <c r="EU195" s="35"/>
      <c r="EV195" s="35"/>
      <c r="EW195" s="35"/>
      <c r="EX195" s="35"/>
      <c r="EY195" s="35"/>
      <c r="EZ195" s="35"/>
      <c r="FA195" s="35"/>
      <c r="FB195" s="35"/>
      <c r="FC195" s="35"/>
      <c r="FD195" s="35"/>
      <c r="FE195" s="35"/>
      <c r="FF195" s="35"/>
      <c r="FG195" s="35"/>
      <c r="FH195" s="35"/>
      <c r="FI195" s="35"/>
      <c r="FJ195" s="35"/>
      <c r="FK195" s="35"/>
      <c r="FL195" s="35"/>
      <c r="FM195" s="35"/>
      <c r="FN195" s="35"/>
      <c r="FO195" s="35"/>
      <c r="FP195" s="35"/>
      <c r="FQ195" s="35"/>
      <c r="FR195" s="35"/>
      <c r="FS195" s="35"/>
      <c r="FT195" s="35"/>
      <c r="FU195" s="35"/>
      <c r="FV195" s="35"/>
      <c r="FW195" s="35"/>
      <c r="FX195" s="35"/>
      <c r="FY195" s="35"/>
      <c r="FZ195" s="35"/>
      <c r="GA195" s="35"/>
      <c r="GB195" s="35"/>
      <c r="GC195" s="35"/>
      <c r="GD195" s="35"/>
      <c r="GE195" s="35"/>
      <c r="GF195" s="35"/>
      <c r="GG195" s="35"/>
      <c r="GH195" s="35"/>
      <c r="GI195" s="35"/>
      <c r="GJ195" s="35"/>
      <c r="GK195" s="35"/>
      <c r="GL195" s="35"/>
      <c r="GM195" s="35"/>
      <c r="GN195" s="35"/>
      <c r="GO195" s="35"/>
      <c r="GP195" s="35"/>
      <c r="GQ195" s="35"/>
      <c r="GR195" s="35"/>
      <c r="GS195" s="35"/>
      <c r="GT195" s="35"/>
      <c r="GU195" s="35"/>
      <c r="GV195" s="35"/>
      <c r="GW195" s="35"/>
      <c r="GX195" s="35"/>
      <c r="GY195" s="35"/>
      <c r="GZ195" s="35"/>
      <c r="HA195" s="35"/>
      <c r="HB195" s="35"/>
      <c r="HC195" s="35"/>
      <c r="HD195" s="35"/>
      <c r="HE195" s="35"/>
      <c r="HF195" s="35"/>
      <c r="HG195" s="35"/>
      <c r="HH195" s="35"/>
      <c r="HI195" s="35"/>
      <c r="HJ195" s="35"/>
      <c r="HK195" s="35"/>
      <c r="HL195" s="35"/>
      <c r="HM195" s="35"/>
      <c r="HN195" s="35"/>
      <c r="HO195" s="35"/>
      <c r="HP195" s="35"/>
      <c r="HQ195" s="35"/>
      <c r="HR195" s="35"/>
      <c r="HS195" s="35"/>
      <c r="HT195" s="35"/>
      <c r="HU195" s="35"/>
      <c r="HV195" s="35"/>
      <c r="HW195" s="35"/>
      <c r="HX195" s="35"/>
      <c r="HY195" s="35"/>
      <c r="HZ195" s="35"/>
      <c r="IA195" s="35"/>
      <c r="IB195" s="35"/>
      <c r="IC195" s="35"/>
      <c r="ID195" s="35"/>
      <c r="IE195" s="35"/>
      <c r="IF195" s="35"/>
      <c r="IG195" s="35"/>
      <c r="IH195" s="35"/>
      <c r="II195" s="35"/>
      <c r="IJ195" s="35"/>
      <c r="IK195" s="35"/>
      <c r="IL195" s="35"/>
      <c r="IM195" s="35"/>
      <c r="IN195" s="35"/>
      <c r="IO195" s="35"/>
      <c r="IP195" s="35"/>
      <c r="IQ195" s="35"/>
      <c r="IR195" s="35"/>
      <c r="IS195" s="35"/>
      <c r="IT195" s="35"/>
      <c r="IU195" s="35"/>
      <c r="IV195" s="35"/>
      <c r="IW195" s="35"/>
      <c r="IX195" s="35"/>
      <c r="IY195" s="35"/>
      <c r="IZ195" s="35"/>
      <c r="JA195" s="35"/>
      <c r="JB195" s="35"/>
      <c r="JC195" s="35"/>
      <c r="JD195" s="35"/>
      <c r="JE195" s="35"/>
      <c r="JF195" s="35"/>
      <c r="JG195" s="35"/>
      <c r="JH195" s="35"/>
      <c r="JI195" s="35"/>
      <c r="JJ195" s="35"/>
      <c r="JK195" s="35"/>
      <c r="JL195" s="35"/>
      <c r="JM195" s="35"/>
      <c r="JN195" s="35"/>
      <c r="JO195" s="35"/>
      <c r="JP195" s="35"/>
      <c r="JQ195" s="35"/>
      <c r="JR195" s="35"/>
      <c r="JS195" s="35"/>
      <c r="JT195" s="35"/>
      <c r="JU195" s="35"/>
      <c r="JV195" s="35"/>
      <c r="JW195" s="35"/>
      <c r="JX195" s="35"/>
      <c r="JY195" s="35"/>
      <c r="JZ195" s="35"/>
      <c r="KA195" s="35"/>
      <c r="KB195" s="35"/>
      <c r="KC195" s="35"/>
      <c r="KD195" s="35"/>
      <c r="KE195" s="35"/>
      <c r="KF195" s="35"/>
      <c r="KG195" s="35"/>
      <c r="KH195" s="35"/>
      <c r="KI195" s="35"/>
      <c r="KJ195" s="35"/>
      <c r="KK195" s="35"/>
      <c r="KL195" s="35"/>
      <c r="KM195" s="35"/>
      <c r="KN195" s="35"/>
      <c r="KO195" s="35"/>
      <c r="KP195" s="35"/>
      <c r="KQ195" s="35"/>
      <c r="KR195" s="35"/>
      <c r="KS195" s="35"/>
      <c r="KT195" s="35"/>
      <c r="KU195" s="35"/>
      <c r="KV195" s="35"/>
      <c r="KW195" s="35"/>
      <c r="KX195" s="35"/>
      <c r="KY195" s="35"/>
      <c r="KZ195" s="35"/>
      <c r="LA195" s="35"/>
      <c r="LB195" s="35"/>
      <c r="LC195" s="35"/>
      <c r="LD195" s="35"/>
      <c r="LE195" s="35"/>
      <c r="LF195" s="35"/>
      <c r="LG195" s="35"/>
      <c r="LH195" s="35"/>
      <c r="LI195" s="35"/>
      <c r="LJ195" s="35"/>
      <c r="LK195" s="35"/>
      <c r="LL195" s="35"/>
      <c r="LM195" s="35"/>
      <c r="LN195" s="35"/>
      <c r="LO195" s="35"/>
      <c r="LP195" s="35"/>
      <c r="LQ195" s="35"/>
      <c r="LR195" s="35"/>
      <c r="LS195" s="35"/>
      <c r="LT195" s="35"/>
      <c r="LU195" s="35"/>
      <c r="LV195" s="35"/>
      <c r="LW195" s="35"/>
      <c r="LX195" s="35"/>
      <c r="LY195" s="35"/>
      <c r="LZ195" s="35"/>
      <c r="MA195" s="35"/>
      <c r="MB195" s="35"/>
      <c r="MC195" s="35"/>
      <c r="MD195" s="35"/>
      <c r="ME195" s="35"/>
      <c r="MF195" s="35"/>
      <c r="MG195" s="35"/>
      <c r="MH195" s="35"/>
      <c r="MI195" s="35"/>
      <c r="MJ195" s="35"/>
      <c r="MK195" s="35"/>
      <c r="ML195" s="35"/>
      <c r="MM195" s="35"/>
      <c r="MN195" s="35"/>
      <c r="MO195" s="35"/>
      <c r="MP195" s="35"/>
      <c r="MQ195" s="35"/>
      <c r="MR195" s="35"/>
      <c r="MS195" s="35"/>
      <c r="MT195" s="35"/>
      <c r="MU195" s="35"/>
      <c r="MV195" s="35"/>
      <c r="MW195" s="35"/>
      <c r="MX195" s="35"/>
      <c r="MY195" s="35"/>
      <c r="MZ195" s="35"/>
      <c r="NA195" s="35"/>
      <c r="NB195" s="35"/>
      <c r="NC195" s="35"/>
      <c r="ND195" s="35"/>
      <c r="NE195" s="35"/>
      <c r="NF195" s="35"/>
      <c r="NG195" s="35"/>
      <c r="NH195" s="35"/>
      <c r="NI195" s="35"/>
      <c r="NJ195" s="35"/>
      <c r="NK195" s="35"/>
      <c r="NL195" s="35"/>
      <c r="NM195" s="35"/>
      <c r="NN195" s="35"/>
      <c r="NO195" s="35"/>
      <c r="NP195" s="35"/>
      <c r="NQ195" s="35"/>
      <c r="NR195" s="35"/>
      <c r="NS195" s="35"/>
      <c r="NT195" s="35"/>
      <c r="NU195" s="35"/>
      <c r="NV195" s="35"/>
      <c r="NW195" s="35"/>
      <c r="NX195" s="35"/>
      <c r="NY195" s="35"/>
      <c r="NZ195" s="35"/>
      <c r="OA195" s="35"/>
      <c r="OB195" s="35"/>
      <c r="OC195" s="35"/>
      <c r="OD195" s="35"/>
      <c r="OE195" s="35"/>
      <c r="OF195" s="35"/>
      <c r="OG195" s="35"/>
      <c r="OH195" s="35"/>
      <c r="OI195" s="35"/>
      <c r="OJ195" s="35"/>
      <c r="OK195" s="35"/>
      <c r="OL195" s="35"/>
      <c r="OM195" s="35"/>
      <c r="ON195" s="35"/>
      <c r="OO195" s="35"/>
      <c r="OP195" s="35"/>
      <c r="OQ195" s="35"/>
      <c r="OR195" s="35"/>
      <c r="OS195" s="35"/>
      <c r="OT195" s="35"/>
      <c r="OU195" s="35"/>
      <c r="OV195" s="35"/>
      <c r="OW195" s="35"/>
      <c r="OX195" s="35"/>
      <c r="OY195" s="35"/>
      <c r="OZ195" s="35"/>
      <c r="PA195" s="35"/>
      <c r="PB195" s="35"/>
      <c r="PC195" s="35"/>
      <c r="PD195" s="35"/>
      <c r="PE195" s="35"/>
      <c r="PF195" s="35"/>
      <c r="PG195" s="35"/>
      <c r="PH195" s="35"/>
      <c r="PI195" s="35"/>
      <c r="PJ195" s="35"/>
      <c r="PK195" s="35"/>
      <c r="PL195" s="35"/>
      <c r="PM195" s="35"/>
      <c r="PN195" s="35"/>
      <c r="PO195" s="35"/>
      <c r="PP195" s="35"/>
      <c r="PQ195" s="35"/>
      <c r="PR195" s="35"/>
      <c r="PS195" s="35"/>
      <c r="PT195" s="35"/>
      <c r="PU195" s="35"/>
      <c r="PV195" s="35"/>
      <c r="PW195" s="35"/>
      <c r="PX195" s="35"/>
      <c r="PY195" s="35"/>
      <c r="PZ195" s="35"/>
      <c r="QA195" s="35"/>
      <c r="QB195" s="35"/>
      <c r="QC195" s="35"/>
      <c r="QD195" s="35"/>
      <c r="QE195" s="35"/>
      <c r="QF195" s="35"/>
      <c r="QG195" s="35"/>
      <c r="QH195" s="35"/>
      <c r="QI195" s="35"/>
      <c r="QJ195" s="35"/>
      <c r="QK195" s="35"/>
      <c r="QL195" s="35"/>
      <c r="QM195" s="35"/>
      <c r="QN195" s="35"/>
      <c r="QO195" s="35"/>
      <c r="QP195" s="35"/>
      <c r="QQ195" s="35"/>
      <c r="QR195" s="35"/>
      <c r="QS195" s="35"/>
      <c r="QT195" s="35"/>
      <c r="QU195" s="35"/>
      <c r="QV195" s="35"/>
      <c r="QW195" s="35"/>
      <c r="QX195" s="35"/>
      <c r="QY195" s="35"/>
      <c r="QZ195" s="35"/>
      <c r="RA195" s="35"/>
      <c r="RB195" s="35"/>
      <c r="RC195" s="35"/>
      <c r="RD195" s="35"/>
      <c r="RE195" s="35"/>
      <c r="RF195" s="35"/>
      <c r="RG195" s="35"/>
      <c r="RH195" s="35"/>
      <c r="RI195" s="35"/>
      <c r="RJ195" s="35"/>
      <c r="RK195" s="35"/>
      <c r="RL195" s="35"/>
      <c r="RM195" s="35"/>
      <c r="RN195" s="35"/>
      <c r="RO195" s="35"/>
      <c r="RP195" s="35"/>
      <c r="RQ195" s="35"/>
      <c r="RR195" s="35"/>
      <c r="RS195" s="35"/>
      <c r="RT195" s="35"/>
      <c r="RU195" s="35"/>
      <c r="RV195" s="35"/>
      <c r="RW195" s="35"/>
      <c r="RX195" s="35"/>
      <c r="RY195" s="35"/>
      <c r="RZ195" s="35"/>
      <c r="SA195" s="35"/>
      <c r="SB195" s="35"/>
      <c r="SC195" s="35"/>
      <c r="SD195" s="35"/>
      <c r="SE195" s="35"/>
      <c r="SF195" s="35"/>
      <c r="SG195" s="35"/>
      <c r="SH195" s="35"/>
      <c r="SI195" s="35"/>
      <c r="SJ195" s="35"/>
      <c r="SK195" s="35"/>
      <c r="SL195" s="35"/>
      <c r="SM195" s="35"/>
      <c r="SN195" s="35"/>
      <c r="SO195" s="35"/>
      <c r="SP195" s="35"/>
      <c r="SQ195" s="35"/>
      <c r="SR195" s="35"/>
      <c r="SS195" s="35"/>
      <c r="ST195" s="35"/>
      <c r="SU195" s="35"/>
      <c r="SV195" s="35"/>
      <c r="SW195" s="35"/>
      <c r="SX195" s="35"/>
      <c r="SY195" s="35"/>
      <c r="SZ195" s="35"/>
      <c r="TA195" s="35"/>
      <c r="TB195" s="35"/>
      <c r="TC195" s="35"/>
      <c r="TD195" s="35"/>
      <c r="TE195" s="35"/>
      <c r="TF195" s="35"/>
      <c r="TG195" s="35"/>
      <c r="TH195" s="35"/>
      <c r="TI195" s="35"/>
      <c r="TJ195" s="35"/>
      <c r="TK195" s="35"/>
      <c r="TL195" s="35"/>
      <c r="TM195" s="35"/>
      <c r="TN195" s="35"/>
      <c r="TO195" s="35"/>
      <c r="TP195" s="35"/>
      <c r="TQ195" s="35"/>
      <c r="TR195" s="35"/>
      <c r="TS195" s="35"/>
      <c r="TT195" s="35"/>
      <c r="TU195" s="35"/>
      <c r="TV195" s="35"/>
      <c r="TW195" s="35"/>
      <c r="TX195" s="35"/>
      <c r="TY195" s="35"/>
      <c r="TZ195" s="35"/>
      <c r="UA195" s="35"/>
      <c r="UB195" s="35"/>
      <c r="UC195" s="35"/>
      <c r="UD195" s="35"/>
      <c r="UE195" s="35"/>
      <c r="UF195" s="35"/>
      <c r="UG195" s="35"/>
      <c r="UH195" s="35"/>
      <c r="UI195" s="35"/>
      <c r="UJ195" s="35"/>
      <c r="UK195" s="35"/>
      <c r="UL195" s="35"/>
      <c r="UM195" s="35"/>
      <c r="UN195" s="35"/>
      <c r="UO195" s="35"/>
      <c r="UP195" s="35"/>
      <c r="UQ195" s="35"/>
      <c r="UR195" s="35"/>
      <c r="US195" s="35"/>
      <c r="UT195" s="35"/>
      <c r="UU195" s="35"/>
      <c r="UV195" s="35"/>
      <c r="UW195" s="35"/>
      <c r="UX195" s="35"/>
      <c r="UY195" s="35"/>
      <c r="UZ195" s="35"/>
      <c r="VA195" s="35"/>
      <c r="VB195" s="35"/>
      <c r="VC195" s="35"/>
      <c r="VD195" s="35"/>
      <c r="VE195" s="35"/>
      <c r="VF195" s="35"/>
      <c r="VG195" s="35"/>
      <c r="VH195" s="35"/>
      <c r="VI195" s="35"/>
      <c r="VJ195" s="35"/>
      <c r="VK195" s="35"/>
      <c r="VL195" s="35"/>
      <c r="VM195" s="35"/>
      <c r="VN195" s="35"/>
      <c r="VO195" s="35"/>
      <c r="VP195" s="35"/>
      <c r="VQ195" s="35"/>
      <c r="VR195" s="35"/>
      <c r="VS195" s="35"/>
      <c r="VT195" s="35"/>
      <c r="VU195" s="35"/>
      <c r="VV195" s="35"/>
      <c r="VW195" s="35"/>
      <c r="VX195" s="35"/>
      <c r="VY195" s="35"/>
      <c r="VZ195" s="35"/>
      <c r="WA195" s="35"/>
      <c r="WB195" s="35"/>
      <c r="WC195" s="35"/>
      <c r="WD195" s="35"/>
      <c r="WE195" s="35"/>
      <c r="WF195" s="35"/>
      <c r="WG195" s="35"/>
      <c r="WH195" s="35"/>
      <c r="WI195" s="35"/>
      <c r="WJ195" s="35"/>
      <c r="WK195" s="35"/>
      <c r="WL195" s="35"/>
      <c r="WM195" s="35"/>
      <c r="WN195" s="35"/>
      <c r="WO195" s="35"/>
      <c r="WP195" s="35"/>
      <c r="WQ195" s="35"/>
      <c r="WR195" s="35"/>
      <c r="WS195" s="35"/>
      <c r="WT195" s="35"/>
      <c r="WU195" s="35"/>
      <c r="WV195" s="35"/>
      <c r="WW195" s="35"/>
      <c r="WX195" s="35"/>
      <c r="WY195" s="35"/>
      <c r="WZ195" s="35"/>
      <c r="XA195" s="35"/>
      <c r="XB195" s="35"/>
      <c r="XC195" s="35"/>
      <c r="XD195" s="35"/>
      <c r="XE195" s="35"/>
      <c r="XF195" s="35"/>
      <c r="XG195" s="35"/>
      <c r="XH195" s="35"/>
      <c r="XI195" s="35"/>
      <c r="XJ195" s="35"/>
      <c r="XK195" s="35"/>
      <c r="XL195" s="35"/>
      <c r="XM195" s="35"/>
      <c r="XN195" s="35"/>
      <c r="XO195" s="35"/>
      <c r="XP195" s="35"/>
      <c r="XQ195" s="35"/>
      <c r="XR195" s="35"/>
      <c r="XS195" s="35"/>
      <c r="XT195" s="35"/>
      <c r="XU195" s="35"/>
      <c r="XV195" s="35"/>
      <c r="XW195" s="35"/>
      <c r="XX195" s="35"/>
      <c r="XY195" s="35"/>
      <c r="XZ195" s="35"/>
      <c r="YA195" s="35"/>
      <c r="YB195" s="35"/>
      <c r="YC195" s="35"/>
      <c r="YD195" s="35"/>
      <c r="YE195" s="35"/>
      <c r="YF195" s="35"/>
      <c r="YG195" s="35"/>
      <c r="YH195" s="35"/>
      <c r="YI195" s="35"/>
      <c r="YJ195" s="35"/>
      <c r="YK195" s="35"/>
      <c r="YL195" s="35"/>
      <c r="YM195" s="35"/>
      <c r="YN195" s="35"/>
      <c r="YO195" s="35"/>
      <c r="YP195" s="35"/>
      <c r="YQ195" s="35"/>
      <c r="YR195" s="35"/>
      <c r="YS195" s="35"/>
      <c r="YT195" s="35"/>
      <c r="YU195" s="35"/>
      <c r="YV195" s="35"/>
      <c r="YW195" s="35"/>
      <c r="YX195" s="35"/>
      <c r="YY195" s="35"/>
      <c r="YZ195" s="35"/>
      <c r="ZA195" s="35"/>
      <c r="ZB195" s="35"/>
      <c r="ZC195" s="35"/>
      <c r="ZD195" s="35"/>
      <c r="ZE195" s="35"/>
      <c r="ZF195" s="35"/>
      <c r="ZG195" s="35"/>
      <c r="ZH195" s="35"/>
      <c r="ZI195" s="35"/>
      <c r="ZJ195" s="35"/>
      <c r="ZK195" s="35"/>
      <c r="ZL195" s="35"/>
      <c r="ZM195" s="35"/>
      <c r="ZN195" s="35"/>
      <c r="ZO195" s="35"/>
      <c r="ZP195" s="35"/>
      <c r="ZQ195" s="35"/>
      <c r="ZR195" s="35"/>
      <c r="ZS195" s="35"/>
      <c r="ZT195" s="35"/>
      <c r="ZU195" s="35"/>
      <c r="ZV195" s="35"/>
      <c r="ZW195" s="35"/>
      <c r="ZX195" s="35"/>
      <c r="ZY195" s="35"/>
      <c r="ZZ195" s="35"/>
      <c r="AAA195" s="35"/>
      <c r="AAB195" s="35"/>
      <c r="AAC195" s="35"/>
      <c r="AAD195" s="35"/>
      <c r="AAE195" s="35"/>
      <c r="AAF195" s="35"/>
      <c r="AAG195" s="35"/>
      <c r="AAH195" s="35"/>
      <c r="AAI195" s="35"/>
      <c r="AAJ195" s="35"/>
      <c r="AAK195" s="35"/>
      <c r="AAL195" s="35"/>
      <c r="AAM195" s="35"/>
      <c r="AAN195" s="35"/>
      <c r="AAO195" s="35"/>
      <c r="AAP195" s="35"/>
      <c r="AAQ195" s="35"/>
      <c r="AAR195" s="35"/>
      <c r="AAS195" s="35"/>
      <c r="AAT195" s="35"/>
      <c r="AAU195" s="35"/>
      <c r="AAV195" s="35"/>
      <c r="AAW195" s="35"/>
      <c r="AAX195" s="35"/>
      <c r="AAY195" s="35"/>
      <c r="AAZ195" s="35"/>
      <c r="ABA195" s="35"/>
      <c r="ABB195" s="35"/>
      <c r="ABC195" s="35"/>
      <c r="ABD195" s="35"/>
      <c r="ABE195" s="35"/>
      <c r="ABF195" s="35"/>
      <c r="ABG195" s="35"/>
      <c r="ABH195" s="35"/>
      <c r="ABI195" s="35"/>
      <c r="ABJ195" s="35"/>
      <c r="ABK195" s="35"/>
      <c r="ABL195" s="35"/>
      <c r="ABM195" s="35"/>
      <c r="ABN195" s="35"/>
      <c r="ABO195" s="35"/>
      <c r="ABP195" s="35"/>
      <c r="ABQ195" s="35"/>
      <c r="ABR195" s="35"/>
      <c r="ABS195" s="35"/>
      <c r="ABT195" s="35"/>
      <c r="ABU195" s="35"/>
      <c r="ABV195" s="35"/>
      <c r="ABW195" s="35"/>
      <c r="ABX195" s="35"/>
      <c r="ABY195" s="35"/>
      <c r="ABZ195" s="35"/>
      <c r="ACA195" s="35"/>
      <c r="ACB195" s="35"/>
      <c r="ACC195" s="35"/>
      <c r="ACD195" s="35"/>
      <c r="ACE195" s="35"/>
      <c r="ACF195" s="35"/>
      <c r="ACG195" s="35"/>
      <c r="ACH195" s="35"/>
      <c r="ACI195" s="35"/>
      <c r="ACJ195" s="35"/>
      <c r="ACK195" s="35"/>
      <c r="ACL195" s="35"/>
      <c r="ACM195" s="35"/>
      <c r="ACN195" s="35"/>
      <c r="ACO195" s="35"/>
      <c r="ACP195" s="35"/>
      <c r="ACQ195" s="35"/>
      <c r="ACR195" s="35"/>
      <c r="ACS195" s="35"/>
      <c r="ACT195" s="35"/>
      <c r="ACU195" s="35"/>
      <c r="ACV195" s="35"/>
      <c r="ACW195" s="35"/>
      <c r="ACX195" s="35"/>
      <c r="ACY195" s="35"/>
      <c r="ACZ195" s="35"/>
      <c r="ADA195" s="35"/>
      <c r="ADB195" s="35"/>
      <c r="ADC195" s="35"/>
      <c r="ADD195" s="35"/>
      <c r="ADE195" s="35"/>
      <c r="ADF195" s="35"/>
      <c r="ADG195" s="35"/>
      <c r="ADH195" s="35"/>
      <c r="ADI195" s="35"/>
      <c r="ADJ195" s="35"/>
      <c r="ADK195" s="35"/>
      <c r="ADL195" s="35"/>
      <c r="ADM195" s="35"/>
      <c r="ADN195" s="35"/>
      <c r="ADO195" s="35"/>
      <c r="ADP195" s="35"/>
      <c r="ADQ195" s="35"/>
      <c r="ADR195" s="35"/>
      <c r="ADS195" s="35"/>
      <c r="ADT195" s="35"/>
      <c r="ADU195" s="35"/>
      <c r="ADV195" s="35"/>
      <c r="ADW195" s="35"/>
      <c r="ADX195" s="35"/>
      <c r="ADY195" s="26">
        <f t="shared" si="7"/>
        <v>0</v>
      </c>
      <c r="ADZ195" s="5"/>
    </row>
    <row r="196" spans="1:806" s="33" customFormat="1" x14ac:dyDescent="0.2">
      <c r="A196" s="38" t="s">
        <v>387</v>
      </c>
      <c r="B196" s="65">
        <f t="shared" si="6"/>
        <v>0</v>
      </c>
      <c r="C196" s="57">
        <v>1</v>
      </c>
      <c r="D196" s="59">
        <v>44767</v>
      </c>
      <c r="E196" s="67">
        <v>37.06</v>
      </c>
      <c r="F196" s="67">
        <f t="shared" si="5"/>
        <v>0</v>
      </c>
      <c r="G196" s="6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15"/>
      <c r="BF196" s="15"/>
      <c r="BG196" s="136"/>
      <c r="BH196" s="35"/>
      <c r="BI196" s="35"/>
      <c r="BJ196" s="35"/>
      <c r="BK196" s="35"/>
      <c r="BL196" s="35"/>
      <c r="BM196" s="35"/>
      <c r="BN196" s="35"/>
      <c r="BO196" s="35"/>
      <c r="BP196" s="35"/>
      <c r="BQ196" s="35"/>
      <c r="BR196" s="35"/>
      <c r="BS196" s="35"/>
      <c r="BT196" s="35"/>
      <c r="BU196" s="35"/>
      <c r="BV196" s="35"/>
      <c r="BW196" s="35"/>
      <c r="BX196" s="35"/>
      <c r="BY196" s="35"/>
      <c r="BZ196" s="35"/>
      <c r="CA196" s="35"/>
      <c r="CB196" s="35"/>
      <c r="CC196" s="35"/>
      <c r="CD196" s="35"/>
      <c r="CE196" s="35"/>
      <c r="CF196" s="35"/>
      <c r="CG196" s="35"/>
      <c r="CH196" s="35"/>
      <c r="CI196" s="35"/>
      <c r="CJ196" s="35"/>
      <c r="CK196" s="35"/>
      <c r="CL196" s="35"/>
      <c r="CM196" s="35"/>
      <c r="CN196" s="35"/>
      <c r="CO196" s="35"/>
      <c r="CP196" s="35"/>
      <c r="CQ196" s="35"/>
      <c r="CR196" s="35"/>
      <c r="CS196" s="35"/>
      <c r="CT196" s="35"/>
      <c r="CU196" s="35"/>
      <c r="CV196" s="35"/>
      <c r="CW196" s="35"/>
      <c r="CX196" s="35"/>
      <c r="CY196" s="35"/>
      <c r="CZ196" s="35"/>
      <c r="DA196" s="35"/>
      <c r="DB196" s="35"/>
      <c r="DC196" s="35"/>
      <c r="DD196" s="35"/>
      <c r="DE196" s="35"/>
      <c r="DF196" s="35"/>
      <c r="DG196" s="35"/>
      <c r="DH196" s="35"/>
      <c r="DI196" s="35"/>
      <c r="DJ196" s="35"/>
      <c r="DK196" s="35"/>
      <c r="DL196" s="35"/>
      <c r="DM196" s="35"/>
      <c r="DN196" s="35"/>
      <c r="DO196" s="35"/>
      <c r="DP196" s="35"/>
      <c r="DQ196" s="35"/>
      <c r="DR196" s="35"/>
      <c r="DS196" s="35"/>
      <c r="DT196" s="35"/>
      <c r="DU196" s="35"/>
      <c r="DV196" s="35"/>
      <c r="DW196" s="35"/>
      <c r="DX196" s="35"/>
      <c r="DY196" s="35"/>
      <c r="DZ196" s="35"/>
      <c r="EA196" s="35"/>
      <c r="EB196" s="35"/>
      <c r="EC196" s="35"/>
      <c r="ED196" s="35"/>
      <c r="EE196" s="35"/>
      <c r="EF196" s="35"/>
      <c r="EG196" s="35"/>
      <c r="EH196" s="35"/>
      <c r="EI196" s="35"/>
      <c r="EJ196" s="35"/>
      <c r="EK196" s="35"/>
      <c r="EL196" s="35"/>
      <c r="EM196" s="35"/>
      <c r="EN196" s="35"/>
      <c r="EO196" s="35"/>
      <c r="EP196" s="35"/>
      <c r="EQ196" s="35"/>
      <c r="ER196" s="35"/>
      <c r="ES196" s="35"/>
      <c r="ET196" s="35"/>
      <c r="EU196" s="35"/>
      <c r="EV196" s="35"/>
      <c r="EW196" s="35"/>
      <c r="EX196" s="35"/>
      <c r="EY196" s="35"/>
      <c r="EZ196" s="35"/>
      <c r="FA196" s="35"/>
      <c r="FB196" s="35"/>
      <c r="FC196" s="35"/>
      <c r="FD196" s="35"/>
      <c r="FE196" s="35"/>
      <c r="FF196" s="35"/>
      <c r="FG196" s="35"/>
      <c r="FH196" s="35"/>
      <c r="FI196" s="35"/>
      <c r="FJ196" s="35"/>
      <c r="FK196" s="35"/>
      <c r="FL196" s="35"/>
      <c r="FM196" s="35"/>
      <c r="FN196" s="35"/>
      <c r="FO196" s="35"/>
      <c r="FP196" s="35"/>
      <c r="FQ196" s="35"/>
      <c r="FR196" s="35"/>
      <c r="FS196" s="35"/>
      <c r="FT196" s="35"/>
      <c r="FU196" s="35"/>
      <c r="FV196" s="35"/>
      <c r="FW196" s="35"/>
      <c r="FX196" s="35"/>
      <c r="FY196" s="35"/>
      <c r="FZ196" s="35"/>
      <c r="GA196" s="35"/>
      <c r="GB196" s="35"/>
      <c r="GC196" s="35"/>
      <c r="GD196" s="35"/>
      <c r="GE196" s="35"/>
      <c r="GF196" s="35"/>
      <c r="GG196" s="35"/>
      <c r="GH196" s="35"/>
      <c r="GI196" s="35"/>
      <c r="GJ196" s="35"/>
      <c r="GK196" s="35"/>
      <c r="GL196" s="35"/>
      <c r="GM196" s="35"/>
      <c r="GN196" s="35"/>
      <c r="GO196" s="35"/>
      <c r="GP196" s="35"/>
      <c r="GQ196" s="35"/>
      <c r="GR196" s="35"/>
      <c r="GS196" s="35"/>
      <c r="GT196" s="35"/>
      <c r="GU196" s="35"/>
      <c r="GV196" s="35"/>
      <c r="GW196" s="35"/>
      <c r="GX196" s="35"/>
      <c r="GY196" s="35"/>
      <c r="GZ196" s="35"/>
      <c r="HA196" s="35"/>
      <c r="HB196" s="35"/>
      <c r="HC196" s="35"/>
      <c r="HD196" s="35"/>
      <c r="HE196" s="35"/>
      <c r="HF196" s="35"/>
      <c r="HG196" s="35"/>
      <c r="HH196" s="35"/>
      <c r="HI196" s="35"/>
      <c r="HJ196" s="35"/>
      <c r="HK196" s="35"/>
      <c r="HL196" s="35"/>
      <c r="HM196" s="35"/>
      <c r="HN196" s="35"/>
      <c r="HO196" s="35"/>
      <c r="HP196" s="35"/>
      <c r="HQ196" s="35"/>
      <c r="HR196" s="35"/>
      <c r="HS196" s="35"/>
      <c r="HT196" s="35"/>
      <c r="HU196" s="35"/>
      <c r="HV196" s="35"/>
      <c r="HW196" s="35"/>
      <c r="HX196" s="35"/>
      <c r="HY196" s="35"/>
      <c r="HZ196" s="35"/>
      <c r="IA196" s="35"/>
      <c r="IB196" s="35"/>
      <c r="IC196" s="35"/>
      <c r="ID196" s="35"/>
      <c r="IE196" s="35"/>
      <c r="IF196" s="35"/>
      <c r="IG196" s="35"/>
      <c r="IH196" s="35"/>
      <c r="II196" s="35"/>
      <c r="IJ196" s="35"/>
      <c r="IK196" s="35"/>
      <c r="IL196" s="35"/>
      <c r="IM196" s="35"/>
      <c r="IN196" s="35"/>
      <c r="IO196" s="35"/>
      <c r="IP196" s="35"/>
      <c r="IQ196" s="35"/>
      <c r="IR196" s="35"/>
      <c r="IS196" s="35"/>
      <c r="IT196" s="35"/>
      <c r="IU196" s="35"/>
      <c r="IV196" s="35"/>
      <c r="IW196" s="35"/>
      <c r="IX196" s="35"/>
      <c r="IY196" s="35"/>
      <c r="IZ196" s="35"/>
      <c r="JA196" s="35"/>
      <c r="JB196" s="35"/>
      <c r="JC196" s="35"/>
      <c r="JD196" s="35"/>
      <c r="JE196" s="35"/>
      <c r="JF196" s="35"/>
      <c r="JG196" s="35"/>
      <c r="JH196" s="35"/>
      <c r="JI196" s="35"/>
      <c r="JJ196" s="35"/>
      <c r="JK196" s="35"/>
      <c r="JL196" s="35"/>
      <c r="JM196" s="35"/>
      <c r="JN196" s="35"/>
      <c r="JO196" s="35"/>
      <c r="JP196" s="35"/>
      <c r="JQ196" s="35"/>
      <c r="JR196" s="35"/>
      <c r="JS196" s="35"/>
      <c r="JT196" s="35"/>
      <c r="JU196" s="35"/>
      <c r="JV196" s="35"/>
      <c r="JW196" s="35"/>
      <c r="JX196" s="35"/>
      <c r="JY196" s="35"/>
      <c r="JZ196" s="35"/>
      <c r="KA196" s="35"/>
      <c r="KB196" s="35"/>
      <c r="KC196" s="35"/>
      <c r="KD196" s="35"/>
      <c r="KE196" s="35"/>
      <c r="KF196" s="35"/>
      <c r="KG196" s="35"/>
      <c r="KH196" s="35"/>
      <c r="KI196" s="35"/>
      <c r="KJ196" s="35"/>
      <c r="KK196" s="35"/>
      <c r="KL196" s="35"/>
      <c r="KM196" s="35"/>
      <c r="KN196" s="35"/>
      <c r="KO196" s="35"/>
      <c r="KP196" s="35"/>
      <c r="KQ196" s="35"/>
      <c r="KR196" s="35"/>
      <c r="KS196" s="35"/>
      <c r="KT196" s="35"/>
      <c r="KU196" s="35"/>
      <c r="KV196" s="35"/>
      <c r="KW196" s="35"/>
      <c r="KX196" s="35"/>
      <c r="KY196" s="35"/>
      <c r="KZ196" s="35"/>
      <c r="LA196" s="35"/>
      <c r="LB196" s="35"/>
      <c r="LC196" s="35"/>
      <c r="LD196" s="35"/>
      <c r="LE196" s="35"/>
      <c r="LF196" s="35"/>
      <c r="LG196" s="35"/>
      <c r="LH196" s="35"/>
      <c r="LI196" s="35"/>
      <c r="LJ196" s="35"/>
      <c r="LK196" s="35"/>
      <c r="LL196" s="35"/>
      <c r="LM196" s="35"/>
      <c r="LN196" s="35"/>
      <c r="LO196" s="35"/>
      <c r="LP196" s="35"/>
      <c r="LQ196" s="35"/>
      <c r="LR196" s="35"/>
      <c r="LS196" s="35"/>
      <c r="LT196" s="35"/>
      <c r="LU196" s="35"/>
      <c r="LV196" s="35"/>
      <c r="LW196" s="35"/>
      <c r="LX196" s="35"/>
      <c r="LY196" s="35"/>
      <c r="LZ196" s="35"/>
      <c r="MA196" s="35"/>
      <c r="MB196" s="35"/>
      <c r="MC196" s="35"/>
      <c r="MD196" s="35"/>
      <c r="ME196" s="35"/>
      <c r="MF196" s="35"/>
      <c r="MG196" s="35"/>
      <c r="MH196" s="35"/>
      <c r="MI196" s="35"/>
      <c r="MJ196" s="35"/>
      <c r="MK196" s="35"/>
      <c r="ML196" s="35"/>
      <c r="MM196" s="35"/>
      <c r="MN196" s="35"/>
      <c r="MO196" s="35"/>
      <c r="MP196" s="35"/>
      <c r="MQ196" s="35"/>
      <c r="MR196" s="35"/>
      <c r="MS196" s="35"/>
      <c r="MT196" s="35"/>
      <c r="MU196" s="35"/>
      <c r="MV196" s="35"/>
      <c r="MW196" s="35"/>
      <c r="MX196" s="35"/>
      <c r="MY196" s="35"/>
      <c r="MZ196" s="35"/>
      <c r="NA196" s="35"/>
      <c r="NB196" s="35"/>
      <c r="NC196" s="35"/>
      <c r="ND196" s="35"/>
      <c r="NE196" s="35"/>
      <c r="NF196" s="35"/>
      <c r="NG196" s="35"/>
      <c r="NH196" s="35"/>
      <c r="NI196" s="35"/>
      <c r="NJ196" s="35"/>
      <c r="NK196" s="35"/>
      <c r="NL196" s="35"/>
      <c r="NM196" s="35"/>
      <c r="NN196" s="35"/>
      <c r="NO196" s="35"/>
      <c r="NP196" s="35"/>
      <c r="NQ196" s="35"/>
      <c r="NR196" s="35"/>
      <c r="NS196" s="35"/>
      <c r="NT196" s="35"/>
      <c r="NU196" s="35"/>
      <c r="NV196" s="35"/>
      <c r="NW196" s="35"/>
      <c r="NX196" s="35"/>
      <c r="NY196" s="35"/>
      <c r="NZ196" s="35"/>
      <c r="OA196" s="35"/>
      <c r="OB196" s="35"/>
      <c r="OC196" s="35"/>
      <c r="OD196" s="35"/>
      <c r="OE196" s="35"/>
      <c r="OF196" s="35"/>
      <c r="OG196" s="35"/>
      <c r="OH196" s="35"/>
      <c r="OI196" s="35"/>
      <c r="OJ196" s="35"/>
      <c r="OK196" s="35"/>
      <c r="OL196" s="35"/>
      <c r="OM196" s="35"/>
      <c r="ON196" s="35"/>
      <c r="OO196" s="35"/>
      <c r="OP196" s="35"/>
      <c r="OQ196" s="35"/>
      <c r="OR196" s="35"/>
      <c r="OS196" s="35"/>
      <c r="OT196" s="35"/>
      <c r="OU196" s="35"/>
      <c r="OV196" s="35"/>
      <c r="OW196" s="35"/>
      <c r="OX196" s="35"/>
      <c r="OY196" s="35"/>
      <c r="OZ196" s="35"/>
      <c r="PA196" s="35"/>
      <c r="PB196" s="35"/>
      <c r="PC196" s="35"/>
      <c r="PD196" s="35"/>
      <c r="PE196" s="35"/>
      <c r="PF196" s="35"/>
      <c r="PG196" s="35"/>
      <c r="PH196" s="35"/>
      <c r="PI196" s="35"/>
      <c r="PJ196" s="35"/>
      <c r="PK196" s="35"/>
      <c r="PL196" s="35"/>
      <c r="PM196" s="35"/>
      <c r="PN196" s="35"/>
      <c r="PO196" s="35"/>
      <c r="PP196" s="35"/>
      <c r="PQ196" s="35"/>
      <c r="PR196" s="35"/>
      <c r="PS196" s="35"/>
      <c r="PT196" s="35"/>
      <c r="PU196" s="35"/>
      <c r="PV196" s="35"/>
      <c r="PW196" s="35"/>
      <c r="PX196" s="35"/>
      <c r="PY196" s="35"/>
      <c r="PZ196" s="35"/>
      <c r="QA196" s="35"/>
      <c r="QB196" s="35"/>
      <c r="QC196" s="35"/>
      <c r="QD196" s="35"/>
      <c r="QE196" s="35"/>
      <c r="QF196" s="35"/>
      <c r="QG196" s="35"/>
      <c r="QH196" s="35"/>
      <c r="QI196" s="35"/>
      <c r="QJ196" s="35"/>
      <c r="QK196" s="35"/>
      <c r="QL196" s="35"/>
      <c r="QM196" s="35"/>
      <c r="QN196" s="35"/>
      <c r="QO196" s="35"/>
      <c r="QP196" s="35"/>
      <c r="QQ196" s="35"/>
      <c r="QR196" s="35"/>
      <c r="QS196" s="35"/>
      <c r="QT196" s="35"/>
      <c r="QU196" s="35"/>
      <c r="QV196" s="35"/>
      <c r="QW196" s="35"/>
      <c r="QX196" s="35"/>
      <c r="QY196" s="35"/>
      <c r="QZ196" s="35"/>
      <c r="RA196" s="35"/>
      <c r="RB196" s="35"/>
      <c r="RC196" s="35"/>
      <c r="RD196" s="35"/>
      <c r="RE196" s="35"/>
      <c r="RF196" s="35"/>
      <c r="RG196" s="35"/>
      <c r="RH196" s="35"/>
      <c r="RI196" s="35"/>
      <c r="RJ196" s="35"/>
      <c r="RK196" s="35"/>
      <c r="RL196" s="35"/>
      <c r="RM196" s="35"/>
      <c r="RN196" s="35"/>
      <c r="RO196" s="35"/>
      <c r="RP196" s="35"/>
      <c r="RQ196" s="35"/>
      <c r="RR196" s="35"/>
      <c r="RS196" s="35"/>
      <c r="RT196" s="35"/>
      <c r="RU196" s="35"/>
      <c r="RV196" s="35"/>
      <c r="RW196" s="35"/>
      <c r="RX196" s="35"/>
      <c r="RY196" s="35"/>
      <c r="RZ196" s="35"/>
      <c r="SA196" s="35"/>
      <c r="SB196" s="35"/>
      <c r="SC196" s="35"/>
      <c r="SD196" s="35"/>
      <c r="SE196" s="35"/>
      <c r="SF196" s="35"/>
      <c r="SG196" s="35"/>
      <c r="SH196" s="35"/>
      <c r="SI196" s="35"/>
      <c r="SJ196" s="35"/>
      <c r="SK196" s="35"/>
      <c r="SL196" s="35"/>
      <c r="SM196" s="35"/>
      <c r="SN196" s="35"/>
      <c r="SO196" s="35"/>
      <c r="SP196" s="35"/>
      <c r="SQ196" s="35"/>
      <c r="SR196" s="35"/>
      <c r="SS196" s="35"/>
      <c r="ST196" s="35"/>
      <c r="SU196" s="35"/>
      <c r="SV196" s="35"/>
      <c r="SW196" s="35"/>
      <c r="SX196" s="35"/>
      <c r="SY196" s="35"/>
      <c r="SZ196" s="35"/>
      <c r="TA196" s="35"/>
      <c r="TB196" s="35"/>
      <c r="TC196" s="35"/>
      <c r="TD196" s="35"/>
      <c r="TE196" s="35"/>
      <c r="TF196" s="35"/>
      <c r="TG196" s="35"/>
      <c r="TH196" s="35"/>
      <c r="TI196" s="35"/>
      <c r="TJ196" s="35"/>
      <c r="TK196" s="35"/>
      <c r="TL196" s="35"/>
      <c r="TM196" s="35"/>
      <c r="TN196" s="35"/>
      <c r="TO196" s="35"/>
      <c r="TP196" s="35"/>
      <c r="TQ196" s="35"/>
      <c r="TR196" s="35"/>
      <c r="TS196" s="35"/>
      <c r="TT196" s="35"/>
      <c r="TU196" s="35"/>
      <c r="TV196" s="35"/>
      <c r="TW196" s="35"/>
      <c r="TX196" s="35"/>
      <c r="TY196" s="35"/>
      <c r="TZ196" s="35"/>
      <c r="UA196" s="35"/>
      <c r="UB196" s="35"/>
      <c r="UC196" s="35"/>
      <c r="UD196" s="35"/>
      <c r="UE196" s="35"/>
      <c r="UF196" s="35"/>
      <c r="UG196" s="35"/>
      <c r="UH196" s="35"/>
      <c r="UI196" s="35"/>
      <c r="UJ196" s="35"/>
      <c r="UK196" s="35"/>
      <c r="UL196" s="35"/>
      <c r="UM196" s="35"/>
      <c r="UN196" s="35"/>
      <c r="UO196" s="35"/>
      <c r="UP196" s="35"/>
      <c r="UQ196" s="35"/>
      <c r="UR196" s="35"/>
      <c r="US196" s="35"/>
      <c r="UT196" s="35"/>
      <c r="UU196" s="35"/>
      <c r="UV196" s="35"/>
      <c r="UW196" s="35"/>
      <c r="UX196" s="35"/>
      <c r="UY196" s="35"/>
      <c r="UZ196" s="35"/>
      <c r="VA196" s="35"/>
      <c r="VB196" s="35"/>
      <c r="VC196" s="35"/>
      <c r="VD196" s="35"/>
      <c r="VE196" s="35"/>
      <c r="VF196" s="35"/>
      <c r="VG196" s="35"/>
      <c r="VH196" s="35"/>
      <c r="VI196" s="35"/>
      <c r="VJ196" s="35"/>
      <c r="VK196" s="35"/>
      <c r="VL196" s="35"/>
      <c r="VM196" s="35"/>
      <c r="VN196" s="35"/>
      <c r="VO196" s="35"/>
      <c r="VP196" s="35"/>
      <c r="VQ196" s="35"/>
      <c r="VR196" s="35"/>
      <c r="VS196" s="35"/>
      <c r="VT196" s="35"/>
      <c r="VU196" s="35"/>
      <c r="VV196" s="35"/>
      <c r="VW196" s="35"/>
      <c r="VX196" s="35"/>
      <c r="VY196" s="35"/>
      <c r="VZ196" s="35"/>
      <c r="WA196" s="35"/>
      <c r="WB196" s="35"/>
      <c r="WC196" s="35"/>
      <c r="WD196" s="35"/>
      <c r="WE196" s="35"/>
      <c r="WF196" s="35"/>
      <c r="WG196" s="35"/>
      <c r="WH196" s="35"/>
      <c r="WI196" s="35"/>
      <c r="WJ196" s="35"/>
      <c r="WK196" s="35"/>
      <c r="WL196" s="35"/>
      <c r="WM196" s="35"/>
      <c r="WN196" s="35"/>
      <c r="WO196" s="35"/>
      <c r="WP196" s="35"/>
      <c r="WQ196" s="35"/>
      <c r="WR196" s="35"/>
      <c r="WS196" s="35"/>
      <c r="WT196" s="35"/>
      <c r="WU196" s="35"/>
      <c r="WV196" s="35"/>
      <c r="WW196" s="35"/>
      <c r="WX196" s="35"/>
      <c r="WY196" s="35"/>
      <c r="WZ196" s="35"/>
      <c r="XA196" s="35"/>
      <c r="XB196" s="35"/>
      <c r="XC196" s="35"/>
      <c r="XD196" s="35"/>
      <c r="XE196" s="35"/>
      <c r="XF196" s="35"/>
      <c r="XG196" s="35"/>
      <c r="XH196" s="35"/>
      <c r="XI196" s="35"/>
      <c r="XJ196" s="35"/>
      <c r="XK196" s="35"/>
      <c r="XL196" s="35"/>
      <c r="XM196" s="35"/>
      <c r="XN196" s="35"/>
      <c r="XO196" s="35"/>
      <c r="XP196" s="35"/>
      <c r="XQ196" s="35"/>
      <c r="XR196" s="35"/>
      <c r="XS196" s="35"/>
      <c r="XT196" s="35"/>
      <c r="XU196" s="35"/>
      <c r="XV196" s="35"/>
      <c r="XW196" s="35"/>
      <c r="XX196" s="35"/>
      <c r="XY196" s="35"/>
      <c r="XZ196" s="35"/>
      <c r="YA196" s="35"/>
      <c r="YB196" s="35"/>
      <c r="YC196" s="35"/>
      <c r="YD196" s="35"/>
      <c r="YE196" s="35"/>
      <c r="YF196" s="35"/>
      <c r="YG196" s="35"/>
      <c r="YH196" s="35"/>
      <c r="YI196" s="35"/>
      <c r="YJ196" s="35"/>
      <c r="YK196" s="35"/>
      <c r="YL196" s="35"/>
      <c r="YM196" s="35"/>
      <c r="YN196" s="35"/>
      <c r="YO196" s="35"/>
      <c r="YP196" s="35"/>
      <c r="YQ196" s="35"/>
      <c r="YR196" s="35"/>
      <c r="YS196" s="35"/>
      <c r="YT196" s="35"/>
      <c r="YU196" s="35"/>
      <c r="YV196" s="35"/>
      <c r="YW196" s="35"/>
      <c r="YX196" s="35"/>
      <c r="YY196" s="35"/>
      <c r="YZ196" s="35"/>
      <c r="ZA196" s="35"/>
      <c r="ZB196" s="35"/>
      <c r="ZC196" s="35"/>
      <c r="ZD196" s="35"/>
      <c r="ZE196" s="35"/>
      <c r="ZF196" s="35"/>
      <c r="ZG196" s="35"/>
      <c r="ZH196" s="35"/>
      <c r="ZI196" s="35"/>
      <c r="ZJ196" s="35"/>
      <c r="ZK196" s="35"/>
      <c r="ZL196" s="35"/>
      <c r="ZM196" s="35"/>
      <c r="ZN196" s="35"/>
      <c r="ZO196" s="35"/>
      <c r="ZP196" s="35"/>
      <c r="ZQ196" s="35"/>
      <c r="ZR196" s="35"/>
      <c r="ZS196" s="35"/>
      <c r="ZT196" s="35"/>
      <c r="ZU196" s="35"/>
      <c r="ZV196" s="35"/>
      <c r="ZW196" s="35"/>
      <c r="ZX196" s="35"/>
      <c r="ZY196" s="35"/>
      <c r="ZZ196" s="35"/>
      <c r="AAA196" s="35"/>
      <c r="AAB196" s="35"/>
      <c r="AAC196" s="35">
        <v>1</v>
      </c>
      <c r="AAD196" s="35"/>
      <c r="AAE196" s="35"/>
      <c r="AAF196" s="35"/>
      <c r="AAG196" s="35"/>
      <c r="AAH196" s="35"/>
      <c r="AAI196" s="35"/>
      <c r="AAJ196" s="35"/>
      <c r="AAK196" s="35"/>
      <c r="AAL196" s="35">
        <v>1</v>
      </c>
      <c r="AAM196" s="35"/>
      <c r="AAN196" s="35"/>
      <c r="AAO196" s="35"/>
      <c r="AAP196" s="35"/>
      <c r="AAQ196" s="35"/>
      <c r="AAR196" s="35"/>
      <c r="AAS196" s="35"/>
      <c r="AAT196" s="35"/>
      <c r="AAU196" s="35"/>
      <c r="AAV196" s="35"/>
      <c r="AAW196" s="35"/>
      <c r="AAX196" s="35"/>
      <c r="AAY196" s="35"/>
      <c r="AAZ196" s="35"/>
      <c r="ABA196" s="35"/>
      <c r="ABB196" s="35"/>
      <c r="ABC196" s="35"/>
      <c r="ABD196" s="35"/>
      <c r="ABE196" s="35"/>
      <c r="ABF196" s="35"/>
      <c r="ABG196" s="35"/>
      <c r="ABH196" s="35"/>
      <c r="ABI196" s="35"/>
      <c r="ABJ196" s="35"/>
      <c r="ABK196" s="35"/>
      <c r="ABL196" s="35"/>
      <c r="ABM196" s="35"/>
      <c r="ABN196" s="35"/>
      <c r="ABO196" s="35"/>
      <c r="ABP196" s="35"/>
      <c r="ABQ196" s="35"/>
      <c r="ABR196" s="35"/>
      <c r="ABS196" s="35"/>
      <c r="ABT196" s="35"/>
      <c r="ABU196" s="35"/>
      <c r="ABV196" s="35"/>
      <c r="ABW196" s="35"/>
      <c r="ABX196" s="35"/>
      <c r="ABY196" s="35"/>
      <c r="ABZ196" s="35"/>
      <c r="ACA196" s="35"/>
      <c r="ACB196" s="35"/>
      <c r="ACC196" s="35"/>
      <c r="ACD196" s="35"/>
      <c r="ACE196" s="35"/>
      <c r="ACF196" s="35"/>
      <c r="ACG196" s="35"/>
      <c r="ACH196" s="35"/>
      <c r="ACI196" s="35"/>
      <c r="ACJ196" s="35"/>
      <c r="ACK196" s="35"/>
      <c r="ACL196" s="35"/>
      <c r="ACM196" s="35"/>
      <c r="ACN196" s="35"/>
      <c r="ACO196" s="35"/>
      <c r="ACP196" s="35"/>
      <c r="ACQ196" s="35"/>
      <c r="ACR196" s="35"/>
      <c r="ACS196" s="35"/>
      <c r="ACT196" s="35"/>
      <c r="ACU196" s="35"/>
      <c r="ACV196" s="35"/>
      <c r="ACW196" s="35"/>
      <c r="ACX196" s="35"/>
      <c r="ACY196" s="35"/>
      <c r="ACZ196" s="35"/>
      <c r="ADA196" s="35"/>
      <c r="ADB196" s="35"/>
      <c r="ADC196" s="35"/>
      <c r="ADD196" s="35"/>
      <c r="ADE196" s="35"/>
      <c r="ADF196" s="35"/>
      <c r="ADG196" s="35"/>
      <c r="ADH196" s="35"/>
      <c r="ADI196" s="35"/>
      <c r="ADJ196" s="35"/>
      <c r="ADK196" s="35"/>
      <c r="ADL196" s="35"/>
      <c r="ADM196" s="35"/>
      <c r="ADN196" s="35"/>
      <c r="ADO196" s="35"/>
      <c r="ADP196" s="35"/>
      <c r="ADQ196" s="35"/>
      <c r="ADR196" s="35"/>
      <c r="ADS196" s="35"/>
      <c r="ADT196" s="35"/>
      <c r="ADU196" s="35"/>
      <c r="ADV196" s="35"/>
      <c r="ADW196" s="35"/>
      <c r="ADX196" s="35"/>
      <c r="ADY196" s="26">
        <f t="shared" si="7"/>
        <v>0</v>
      </c>
      <c r="ADZ196" s="5"/>
    </row>
    <row r="197" spans="1:806" s="33" customFormat="1" x14ac:dyDescent="0.2">
      <c r="A197" s="38" t="s">
        <v>387</v>
      </c>
      <c r="B197" s="65">
        <f t="shared" si="6"/>
        <v>0</v>
      </c>
      <c r="C197" s="57">
        <v>10</v>
      </c>
      <c r="D197" s="59">
        <v>44697</v>
      </c>
      <c r="E197" s="67">
        <v>26.12</v>
      </c>
      <c r="F197" s="67">
        <f t="shared" si="5"/>
        <v>0</v>
      </c>
      <c r="G197" s="65"/>
      <c r="H197" s="35"/>
      <c r="I197" s="35"/>
      <c r="J197" s="35">
        <v>70</v>
      </c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15"/>
      <c r="BF197" s="15"/>
      <c r="BG197" s="136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  <c r="BU197" s="35"/>
      <c r="BV197" s="35"/>
      <c r="BW197" s="35"/>
      <c r="BX197" s="35"/>
      <c r="BY197" s="35"/>
      <c r="BZ197" s="35"/>
      <c r="CA197" s="35"/>
      <c r="CB197" s="35"/>
      <c r="CC197" s="35"/>
      <c r="CD197" s="35"/>
      <c r="CE197" s="35"/>
      <c r="CF197" s="35"/>
      <c r="CG197" s="35"/>
      <c r="CH197" s="35"/>
      <c r="CI197" s="35"/>
      <c r="CJ197" s="35"/>
      <c r="CK197" s="35"/>
      <c r="CL197" s="35"/>
      <c r="CM197" s="35"/>
      <c r="CN197" s="35"/>
      <c r="CO197" s="35"/>
      <c r="CP197" s="35"/>
      <c r="CQ197" s="35"/>
      <c r="CR197" s="35"/>
      <c r="CS197" s="35"/>
      <c r="CT197" s="35"/>
      <c r="CU197" s="35"/>
      <c r="CV197" s="35"/>
      <c r="CW197" s="35"/>
      <c r="CX197" s="35"/>
      <c r="CY197" s="35"/>
      <c r="CZ197" s="35"/>
      <c r="DA197" s="35"/>
      <c r="DB197" s="35"/>
      <c r="DC197" s="35"/>
      <c r="DD197" s="35"/>
      <c r="DE197" s="35"/>
      <c r="DF197" s="35"/>
      <c r="DG197" s="35"/>
      <c r="DH197" s="35"/>
      <c r="DI197" s="35"/>
      <c r="DJ197" s="35"/>
      <c r="DK197" s="35"/>
      <c r="DL197" s="35"/>
      <c r="DM197" s="35"/>
      <c r="DN197" s="35"/>
      <c r="DO197" s="35"/>
      <c r="DP197" s="35"/>
      <c r="DQ197" s="35"/>
      <c r="DR197" s="35"/>
      <c r="DS197" s="35"/>
      <c r="DT197" s="35"/>
      <c r="DU197" s="35"/>
      <c r="DV197" s="35"/>
      <c r="DW197" s="35"/>
      <c r="DX197" s="35"/>
      <c r="DY197" s="35"/>
      <c r="DZ197" s="35"/>
      <c r="EA197" s="35"/>
      <c r="EB197" s="35"/>
      <c r="EC197" s="35"/>
      <c r="ED197" s="35"/>
      <c r="EE197" s="35"/>
      <c r="EF197" s="35"/>
      <c r="EG197" s="35"/>
      <c r="EH197" s="35"/>
      <c r="EI197" s="35"/>
      <c r="EJ197" s="35"/>
      <c r="EK197" s="35"/>
      <c r="EL197" s="35"/>
      <c r="EM197" s="35"/>
      <c r="EN197" s="35"/>
      <c r="EO197" s="35"/>
      <c r="EP197" s="35"/>
      <c r="EQ197" s="35"/>
      <c r="ER197" s="35"/>
      <c r="ES197" s="35"/>
      <c r="ET197" s="35"/>
      <c r="EU197" s="35"/>
      <c r="EV197" s="35"/>
      <c r="EW197" s="35"/>
      <c r="EX197" s="35"/>
      <c r="EY197" s="35"/>
      <c r="EZ197" s="35"/>
      <c r="FA197" s="35"/>
      <c r="FB197" s="35"/>
      <c r="FC197" s="35"/>
      <c r="FD197" s="35"/>
      <c r="FE197" s="35"/>
      <c r="FF197" s="35"/>
      <c r="FG197" s="35"/>
      <c r="FH197" s="35"/>
      <c r="FI197" s="35"/>
      <c r="FJ197" s="35"/>
      <c r="FK197" s="35"/>
      <c r="FL197" s="35"/>
      <c r="FM197" s="35"/>
      <c r="FN197" s="35"/>
      <c r="FO197" s="35"/>
      <c r="FP197" s="35"/>
      <c r="FQ197" s="35"/>
      <c r="FR197" s="35"/>
      <c r="FS197" s="35"/>
      <c r="FT197" s="35"/>
      <c r="FU197" s="35"/>
      <c r="FV197" s="35"/>
      <c r="FW197" s="35"/>
      <c r="FX197" s="35"/>
      <c r="FY197" s="35"/>
      <c r="FZ197" s="35"/>
      <c r="GA197" s="35"/>
      <c r="GB197" s="35"/>
      <c r="GC197" s="35"/>
      <c r="GD197" s="35"/>
      <c r="GE197" s="35"/>
      <c r="GF197" s="35"/>
      <c r="GG197" s="35"/>
      <c r="GH197" s="35"/>
      <c r="GI197" s="35"/>
      <c r="GJ197" s="35"/>
      <c r="GK197" s="35"/>
      <c r="GL197" s="35"/>
      <c r="GM197" s="35"/>
      <c r="GN197" s="35"/>
      <c r="GO197" s="35"/>
      <c r="GP197" s="35"/>
      <c r="GQ197" s="35"/>
      <c r="GR197" s="35"/>
      <c r="GS197" s="35"/>
      <c r="GT197" s="35"/>
      <c r="GU197" s="35"/>
      <c r="GV197" s="35"/>
      <c r="GW197" s="35"/>
      <c r="GX197" s="35"/>
      <c r="GY197" s="35"/>
      <c r="GZ197" s="35"/>
      <c r="HA197" s="35"/>
      <c r="HB197" s="35"/>
      <c r="HC197" s="35"/>
      <c r="HD197" s="35"/>
      <c r="HE197" s="35"/>
      <c r="HF197" s="35"/>
      <c r="HG197" s="35"/>
      <c r="HH197" s="35"/>
      <c r="HI197" s="35"/>
      <c r="HJ197" s="35"/>
      <c r="HK197" s="35"/>
      <c r="HL197" s="35"/>
      <c r="HM197" s="35"/>
      <c r="HN197" s="35"/>
      <c r="HO197" s="35"/>
      <c r="HP197" s="35"/>
      <c r="HQ197" s="35"/>
      <c r="HR197" s="35"/>
      <c r="HS197" s="35"/>
      <c r="HT197" s="35"/>
      <c r="HU197" s="35"/>
      <c r="HV197" s="35"/>
      <c r="HW197" s="35"/>
      <c r="HX197" s="35"/>
      <c r="HY197" s="35"/>
      <c r="HZ197" s="35"/>
      <c r="IA197" s="35"/>
      <c r="IB197" s="35"/>
      <c r="IC197" s="35"/>
      <c r="ID197" s="35"/>
      <c r="IE197" s="35"/>
      <c r="IF197" s="35"/>
      <c r="IG197" s="35"/>
      <c r="IH197" s="35"/>
      <c r="II197" s="35"/>
      <c r="IJ197" s="35"/>
      <c r="IK197" s="35"/>
      <c r="IL197" s="35"/>
      <c r="IM197" s="35"/>
      <c r="IN197" s="35"/>
      <c r="IO197" s="35"/>
      <c r="IP197" s="35"/>
      <c r="IQ197" s="35"/>
      <c r="IR197" s="35"/>
      <c r="IS197" s="35"/>
      <c r="IT197" s="35"/>
      <c r="IU197" s="35"/>
      <c r="IV197" s="35"/>
      <c r="IW197" s="35"/>
      <c r="IX197" s="35"/>
      <c r="IY197" s="35"/>
      <c r="IZ197" s="35"/>
      <c r="JA197" s="35"/>
      <c r="JB197" s="35"/>
      <c r="JC197" s="35"/>
      <c r="JD197" s="35"/>
      <c r="JE197" s="35"/>
      <c r="JF197" s="35"/>
      <c r="JG197" s="35"/>
      <c r="JH197" s="35"/>
      <c r="JI197" s="35"/>
      <c r="JJ197" s="35"/>
      <c r="JK197" s="35"/>
      <c r="JL197" s="35"/>
      <c r="JM197" s="35"/>
      <c r="JN197" s="35"/>
      <c r="JO197" s="35"/>
      <c r="JP197" s="35"/>
      <c r="JQ197" s="35"/>
      <c r="JR197" s="35"/>
      <c r="JS197" s="35"/>
      <c r="JT197" s="35"/>
      <c r="JU197" s="35"/>
      <c r="JV197" s="35"/>
      <c r="JW197" s="35"/>
      <c r="JX197" s="35"/>
      <c r="JY197" s="35"/>
      <c r="JZ197" s="35"/>
      <c r="KA197" s="35"/>
      <c r="KB197" s="35"/>
      <c r="KC197" s="35"/>
      <c r="KD197" s="35"/>
      <c r="KE197" s="35"/>
      <c r="KF197" s="35"/>
      <c r="KG197" s="35"/>
      <c r="KH197" s="35"/>
      <c r="KI197" s="35"/>
      <c r="KJ197" s="35"/>
      <c r="KK197" s="35"/>
      <c r="KL197" s="35"/>
      <c r="KM197" s="35"/>
      <c r="KN197" s="35"/>
      <c r="KO197" s="35"/>
      <c r="KP197" s="35"/>
      <c r="KQ197" s="35"/>
      <c r="KR197" s="35"/>
      <c r="KS197" s="35"/>
      <c r="KT197" s="35"/>
      <c r="KU197" s="35"/>
      <c r="KV197" s="35"/>
      <c r="KW197" s="35"/>
      <c r="KX197" s="35"/>
      <c r="KY197" s="35"/>
      <c r="KZ197" s="35"/>
      <c r="LA197" s="35"/>
      <c r="LB197" s="35"/>
      <c r="LC197" s="35"/>
      <c r="LD197" s="35"/>
      <c r="LE197" s="35"/>
      <c r="LF197" s="35"/>
      <c r="LG197" s="35"/>
      <c r="LH197" s="35"/>
      <c r="LI197" s="35"/>
      <c r="LJ197" s="35"/>
      <c r="LK197" s="35"/>
      <c r="LL197" s="35"/>
      <c r="LM197" s="35"/>
      <c r="LN197" s="35"/>
      <c r="LO197" s="35"/>
      <c r="LP197" s="35"/>
      <c r="LQ197" s="35"/>
      <c r="LR197" s="35"/>
      <c r="LS197" s="35"/>
      <c r="LT197" s="35"/>
      <c r="LU197" s="35"/>
      <c r="LV197" s="35"/>
      <c r="LW197" s="35"/>
      <c r="LX197" s="35"/>
      <c r="LY197" s="35"/>
      <c r="LZ197" s="35"/>
      <c r="MA197" s="35"/>
      <c r="MB197" s="35"/>
      <c r="MC197" s="35"/>
      <c r="MD197" s="35"/>
      <c r="ME197" s="35"/>
      <c r="MF197" s="35"/>
      <c r="MG197" s="35"/>
      <c r="MH197" s="35"/>
      <c r="MI197" s="35"/>
      <c r="MJ197" s="35"/>
      <c r="MK197" s="35"/>
      <c r="ML197" s="35"/>
      <c r="MM197" s="35"/>
      <c r="MN197" s="35"/>
      <c r="MO197" s="35"/>
      <c r="MP197" s="35"/>
      <c r="MQ197" s="35"/>
      <c r="MR197" s="35"/>
      <c r="MS197" s="35"/>
      <c r="MT197" s="35"/>
      <c r="MU197" s="35"/>
      <c r="MV197" s="35"/>
      <c r="MW197" s="35"/>
      <c r="MX197" s="35"/>
      <c r="MY197" s="35"/>
      <c r="MZ197" s="35"/>
      <c r="NA197" s="35"/>
      <c r="NB197" s="35"/>
      <c r="NC197" s="35"/>
      <c r="ND197" s="35"/>
      <c r="NE197" s="35"/>
      <c r="NF197" s="35"/>
      <c r="NG197" s="35"/>
      <c r="NH197" s="35"/>
      <c r="NI197" s="35"/>
      <c r="NJ197" s="35"/>
      <c r="NK197" s="35"/>
      <c r="NL197" s="35"/>
      <c r="NM197" s="35"/>
      <c r="NN197" s="35"/>
      <c r="NO197" s="35"/>
      <c r="NP197" s="35"/>
      <c r="NQ197" s="35"/>
      <c r="NR197" s="35"/>
      <c r="NS197" s="35"/>
      <c r="NT197" s="35"/>
      <c r="NU197" s="35"/>
      <c r="NV197" s="35"/>
      <c r="NW197" s="35"/>
      <c r="NX197" s="35"/>
      <c r="NY197" s="35"/>
      <c r="NZ197" s="35"/>
      <c r="OA197" s="35"/>
      <c r="OB197" s="35"/>
      <c r="OC197" s="35"/>
      <c r="OD197" s="35"/>
      <c r="OE197" s="35"/>
      <c r="OF197" s="35"/>
      <c r="OG197" s="35"/>
      <c r="OH197" s="35"/>
      <c r="OI197" s="35"/>
      <c r="OJ197" s="35"/>
      <c r="OK197" s="35"/>
      <c r="OL197" s="35"/>
      <c r="OM197" s="35"/>
      <c r="ON197" s="35"/>
      <c r="OO197" s="35"/>
      <c r="OP197" s="35"/>
      <c r="OQ197" s="35"/>
      <c r="OR197" s="35"/>
      <c r="OS197" s="35"/>
      <c r="OT197" s="35"/>
      <c r="OU197" s="35"/>
      <c r="OV197" s="35"/>
      <c r="OW197" s="35"/>
      <c r="OX197" s="35"/>
      <c r="OY197" s="35"/>
      <c r="OZ197" s="35"/>
      <c r="PA197" s="35"/>
      <c r="PB197" s="35"/>
      <c r="PC197" s="35"/>
      <c r="PD197" s="35"/>
      <c r="PE197" s="35"/>
      <c r="PF197" s="35"/>
      <c r="PG197" s="35"/>
      <c r="PH197" s="35"/>
      <c r="PI197" s="35"/>
      <c r="PJ197" s="35"/>
      <c r="PK197" s="35"/>
      <c r="PL197" s="35"/>
      <c r="PM197" s="35"/>
      <c r="PN197" s="35"/>
      <c r="PO197" s="35"/>
      <c r="PP197" s="35"/>
      <c r="PQ197" s="35"/>
      <c r="PR197" s="35"/>
      <c r="PS197" s="35"/>
      <c r="PT197" s="35"/>
      <c r="PU197" s="35"/>
      <c r="PV197" s="35"/>
      <c r="PW197" s="35"/>
      <c r="PX197" s="35"/>
      <c r="PY197" s="35"/>
      <c r="PZ197" s="35"/>
      <c r="QA197" s="35"/>
      <c r="QB197" s="35"/>
      <c r="QC197" s="35"/>
      <c r="QD197" s="35"/>
      <c r="QE197" s="35"/>
      <c r="QF197" s="35"/>
      <c r="QG197" s="35"/>
      <c r="QH197" s="35"/>
      <c r="QI197" s="35"/>
      <c r="QJ197" s="35"/>
      <c r="QK197" s="35"/>
      <c r="QL197" s="35"/>
      <c r="QM197" s="35"/>
      <c r="QN197" s="35"/>
      <c r="QO197" s="35"/>
      <c r="QP197" s="35"/>
      <c r="QQ197" s="35"/>
      <c r="QR197" s="35"/>
      <c r="QS197" s="35"/>
      <c r="QT197" s="35"/>
      <c r="QU197" s="35"/>
      <c r="QV197" s="35"/>
      <c r="QW197" s="35"/>
      <c r="QX197" s="35"/>
      <c r="QY197" s="35"/>
      <c r="QZ197" s="35"/>
      <c r="RA197" s="35"/>
      <c r="RB197" s="35"/>
      <c r="RC197" s="35"/>
      <c r="RD197" s="35"/>
      <c r="RE197" s="35"/>
      <c r="RF197" s="35"/>
      <c r="RG197" s="35"/>
      <c r="RH197" s="35"/>
      <c r="RI197" s="35"/>
      <c r="RJ197" s="35"/>
      <c r="RK197" s="35"/>
      <c r="RL197" s="35"/>
      <c r="RM197" s="35"/>
      <c r="RN197" s="35"/>
      <c r="RO197" s="35"/>
      <c r="RP197" s="35"/>
      <c r="RQ197" s="35"/>
      <c r="RR197" s="35"/>
      <c r="RS197" s="35"/>
      <c r="RT197" s="35"/>
      <c r="RU197" s="35"/>
      <c r="RV197" s="35"/>
      <c r="RW197" s="35"/>
      <c r="RX197" s="35"/>
      <c r="RY197" s="35"/>
      <c r="RZ197" s="35"/>
      <c r="SA197" s="35"/>
      <c r="SB197" s="35"/>
      <c r="SC197" s="35"/>
      <c r="SD197" s="35"/>
      <c r="SE197" s="35"/>
      <c r="SF197" s="35"/>
      <c r="SG197" s="35"/>
      <c r="SH197" s="35"/>
      <c r="SI197" s="35"/>
      <c r="SJ197" s="35"/>
      <c r="SK197" s="35"/>
      <c r="SL197" s="35"/>
      <c r="SM197" s="35"/>
      <c r="SN197" s="35"/>
      <c r="SO197" s="35"/>
      <c r="SP197" s="35"/>
      <c r="SQ197" s="35"/>
      <c r="SR197" s="35"/>
      <c r="SS197" s="35"/>
      <c r="ST197" s="35"/>
      <c r="SU197" s="35"/>
      <c r="SV197" s="35"/>
      <c r="SW197" s="35"/>
      <c r="SX197" s="35"/>
      <c r="SY197" s="35"/>
      <c r="SZ197" s="35"/>
      <c r="TA197" s="35"/>
      <c r="TB197" s="35"/>
      <c r="TC197" s="35"/>
      <c r="TD197" s="35"/>
      <c r="TE197" s="35"/>
      <c r="TF197" s="35"/>
      <c r="TG197" s="35"/>
      <c r="TH197" s="35"/>
      <c r="TI197" s="35"/>
      <c r="TJ197" s="35"/>
      <c r="TK197" s="35"/>
      <c r="TL197" s="35"/>
      <c r="TM197" s="35"/>
      <c r="TN197" s="35"/>
      <c r="TO197" s="35"/>
      <c r="TP197" s="35"/>
      <c r="TQ197" s="35"/>
      <c r="TR197" s="35"/>
      <c r="TS197" s="35"/>
      <c r="TT197" s="35"/>
      <c r="TU197" s="35"/>
      <c r="TV197" s="35"/>
      <c r="TW197" s="35"/>
      <c r="TX197" s="35"/>
      <c r="TY197" s="35"/>
      <c r="TZ197" s="35"/>
      <c r="UA197" s="35"/>
      <c r="UB197" s="35"/>
      <c r="UC197" s="35"/>
      <c r="UD197" s="35"/>
      <c r="UE197" s="35"/>
      <c r="UF197" s="35"/>
      <c r="UG197" s="35"/>
      <c r="UH197" s="35"/>
      <c r="UI197" s="35"/>
      <c r="UJ197" s="35"/>
      <c r="UK197" s="35"/>
      <c r="UL197" s="35"/>
      <c r="UM197" s="35"/>
      <c r="UN197" s="35"/>
      <c r="UO197" s="35"/>
      <c r="UP197" s="35"/>
      <c r="UQ197" s="35"/>
      <c r="UR197" s="35"/>
      <c r="US197" s="35"/>
      <c r="UT197" s="35"/>
      <c r="UU197" s="35"/>
      <c r="UV197" s="35"/>
      <c r="UW197" s="35"/>
      <c r="UX197" s="35"/>
      <c r="UY197" s="35"/>
      <c r="UZ197" s="35"/>
      <c r="VA197" s="35"/>
      <c r="VB197" s="35"/>
      <c r="VC197" s="35"/>
      <c r="VD197" s="35"/>
      <c r="VE197" s="35"/>
      <c r="VF197" s="35"/>
      <c r="VG197" s="35">
        <v>70</v>
      </c>
      <c r="VH197" s="35"/>
      <c r="VI197" s="35"/>
      <c r="VJ197" s="35"/>
      <c r="VK197" s="35"/>
      <c r="VL197" s="35"/>
      <c r="VM197" s="35">
        <v>10</v>
      </c>
      <c r="VN197" s="35"/>
      <c r="VO197" s="35"/>
      <c r="VP197" s="35"/>
      <c r="VQ197" s="35"/>
      <c r="VR197" s="35"/>
      <c r="VS197" s="35"/>
      <c r="VT197" s="35"/>
      <c r="VU197" s="35">
        <v>10</v>
      </c>
      <c r="VV197" s="35"/>
      <c r="VW197" s="35"/>
      <c r="VX197" s="35"/>
      <c r="VY197" s="35"/>
      <c r="VZ197" s="35"/>
      <c r="WA197" s="35"/>
      <c r="WB197" s="35"/>
      <c r="WC197" s="35"/>
      <c r="WD197" s="35"/>
      <c r="WE197" s="35"/>
      <c r="WF197" s="35"/>
      <c r="WG197" s="35"/>
      <c r="WH197" s="35"/>
      <c r="WI197" s="35"/>
      <c r="WJ197" s="35"/>
      <c r="WK197" s="35"/>
      <c r="WL197" s="35"/>
      <c r="WM197" s="35"/>
      <c r="WN197" s="35"/>
      <c r="WO197" s="35"/>
      <c r="WP197" s="35"/>
      <c r="WQ197" s="35"/>
      <c r="WR197" s="35"/>
      <c r="WS197" s="35"/>
      <c r="WT197" s="35"/>
      <c r="WU197" s="35"/>
      <c r="WV197" s="35"/>
      <c r="WW197" s="35"/>
      <c r="WX197" s="35"/>
      <c r="WY197" s="35"/>
      <c r="WZ197" s="35"/>
      <c r="XA197" s="35"/>
      <c r="XB197" s="35"/>
      <c r="XC197" s="35"/>
      <c r="XD197" s="35"/>
      <c r="XE197" s="35"/>
      <c r="XF197" s="35"/>
      <c r="XG197" s="35"/>
      <c r="XH197" s="35"/>
      <c r="XI197" s="35"/>
      <c r="XJ197" s="35"/>
      <c r="XK197" s="35"/>
      <c r="XL197" s="35"/>
      <c r="XM197" s="35"/>
      <c r="XN197" s="35"/>
      <c r="XO197" s="35"/>
      <c r="XP197" s="35"/>
      <c r="XQ197" s="35"/>
      <c r="XR197" s="35"/>
      <c r="XS197" s="35"/>
      <c r="XT197" s="35"/>
      <c r="XU197" s="35"/>
      <c r="XV197" s="35"/>
      <c r="XW197" s="35"/>
      <c r="XX197" s="35"/>
      <c r="XY197" s="35"/>
      <c r="XZ197" s="35"/>
      <c r="YA197" s="35"/>
      <c r="YB197" s="35"/>
      <c r="YC197" s="35"/>
      <c r="YD197" s="35"/>
      <c r="YE197" s="35"/>
      <c r="YF197" s="35"/>
      <c r="YG197" s="35"/>
      <c r="YH197" s="35"/>
      <c r="YI197" s="35"/>
      <c r="YJ197" s="35"/>
      <c r="YK197" s="35"/>
      <c r="YL197" s="35"/>
      <c r="YM197" s="35"/>
      <c r="YN197" s="35"/>
      <c r="YO197" s="35"/>
      <c r="YP197" s="35"/>
      <c r="YQ197" s="35"/>
      <c r="YR197" s="35"/>
      <c r="YS197" s="35"/>
      <c r="YT197" s="35"/>
      <c r="YU197" s="35"/>
      <c r="YV197" s="35"/>
      <c r="YW197" s="35"/>
      <c r="YX197" s="35"/>
      <c r="YY197" s="35"/>
      <c r="YZ197" s="35"/>
      <c r="ZA197" s="35"/>
      <c r="ZB197" s="35"/>
      <c r="ZC197" s="35"/>
      <c r="ZD197" s="35"/>
      <c r="ZE197" s="35"/>
      <c r="ZF197" s="35"/>
      <c r="ZG197" s="35"/>
      <c r="ZH197" s="35"/>
      <c r="ZI197" s="35"/>
      <c r="ZJ197" s="35"/>
      <c r="ZK197" s="35"/>
      <c r="ZL197" s="35"/>
      <c r="ZM197" s="35"/>
      <c r="ZN197" s="35"/>
      <c r="ZO197" s="35"/>
      <c r="ZP197" s="35"/>
      <c r="ZQ197" s="35"/>
      <c r="ZR197" s="35"/>
      <c r="ZS197" s="35"/>
      <c r="ZT197" s="35"/>
      <c r="ZU197" s="35"/>
      <c r="ZV197" s="35"/>
      <c r="ZW197" s="35"/>
      <c r="ZX197" s="35"/>
      <c r="ZY197" s="35"/>
      <c r="ZZ197" s="35"/>
      <c r="AAA197" s="35"/>
      <c r="AAB197" s="35"/>
      <c r="AAC197" s="35"/>
      <c r="AAD197" s="35"/>
      <c r="AAE197" s="35"/>
      <c r="AAF197" s="35"/>
      <c r="AAG197" s="35"/>
      <c r="AAH197" s="35"/>
      <c r="AAI197" s="35"/>
      <c r="AAJ197" s="35"/>
      <c r="AAK197" s="35"/>
      <c r="AAL197" s="35"/>
      <c r="AAM197" s="35"/>
      <c r="AAN197" s="35"/>
      <c r="AAO197" s="35"/>
      <c r="AAP197" s="35"/>
      <c r="AAQ197" s="35"/>
      <c r="AAR197" s="35"/>
      <c r="AAS197" s="35"/>
      <c r="AAT197" s="35"/>
      <c r="AAU197" s="35"/>
      <c r="AAV197" s="35"/>
      <c r="AAW197" s="35"/>
      <c r="AAX197" s="35"/>
      <c r="AAY197" s="35"/>
      <c r="AAZ197" s="35"/>
      <c r="ABA197" s="35"/>
      <c r="ABB197" s="35"/>
      <c r="ABC197" s="35"/>
      <c r="ABD197" s="35"/>
      <c r="ABE197" s="35"/>
      <c r="ABF197" s="35"/>
      <c r="ABG197" s="35"/>
      <c r="ABH197" s="35"/>
      <c r="ABI197" s="35"/>
      <c r="ABJ197" s="35"/>
      <c r="ABK197" s="35"/>
      <c r="ABL197" s="35"/>
      <c r="ABM197" s="35"/>
      <c r="ABN197" s="35"/>
      <c r="ABO197" s="35"/>
      <c r="ABP197" s="35"/>
      <c r="ABQ197" s="35"/>
      <c r="ABR197" s="35"/>
      <c r="ABS197" s="35"/>
      <c r="ABT197" s="35"/>
      <c r="ABU197" s="35"/>
      <c r="ABV197" s="35"/>
      <c r="ABW197" s="35"/>
      <c r="ABX197" s="35"/>
      <c r="ABY197" s="35"/>
      <c r="ABZ197" s="35"/>
      <c r="ACA197" s="35"/>
      <c r="ACB197" s="35"/>
      <c r="ACC197" s="35"/>
      <c r="ACD197" s="35"/>
      <c r="ACE197" s="35"/>
      <c r="ACF197" s="35"/>
      <c r="ACG197" s="35"/>
      <c r="ACH197" s="35"/>
      <c r="ACI197" s="35"/>
      <c r="ACJ197" s="35"/>
      <c r="ACK197" s="35"/>
      <c r="ACL197" s="35"/>
      <c r="ACM197" s="35"/>
      <c r="ACN197" s="35"/>
      <c r="ACO197" s="35"/>
      <c r="ACP197" s="35"/>
      <c r="ACQ197" s="35"/>
      <c r="ACR197" s="35"/>
      <c r="ACS197" s="35"/>
      <c r="ACT197" s="35"/>
      <c r="ACU197" s="35"/>
      <c r="ACV197" s="35"/>
      <c r="ACW197" s="35"/>
      <c r="ACX197" s="35"/>
      <c r="ACY197" s="35"/>
      <c r="ACZ197" s="35"/>
      <c r="ADA197" s="35"/>
      <c r="ADB197" s="35"/>
      <c r="ADC197" s="35"/>
      <c r="ADD197" s="35"/>
      <c r="ADE197" s="35"/>
      <c r="ADF197" s="35"/>
      <c r="ADG197" s="35"/>
      <c r="ADH197" s="35"/>
      <c r="ADI197" s="35"/>
      <c r="ADJ197" s="35"/>
      <c r="ADK197" s="35"/>
      <c r="ADL197" s="35"/>
      <c r="ADM197" s="35"/>
      <c r="ADN197" s="35"/>
      <c r="ADO197" s="35"/>
      <c r="ADP197" s="35"/>
      <c r="ADQ197" s="35"/>
      <c r="ADR197" s="35"/>
      <c r="ADS197" s="35"/>
      <c r="ADT197" s="35"/>
      <c r="ADU197" s="35"/>
      <c r="ADV197" s="35"/>
      <c r="ADW197" s="35"/>
      <c r="ADX197" s="35"/>
      <c r="ADY197" s="26">
        <f t="shared" si="7"/>
        <v>0</v>
      </c>
      <c r="ADZ197" s="5"/>
    </row>
    <row r="198" spans="1:806" s="33" customFormat="1" x14ac:dyDescent="0.2">
      <c r="A198" s="51" t="s">
        <v>168</v>
      </c>
      <c r="B198" s="65">
        <f t="shared" si="6"/>
        <v>0</v>
      </c>
      <c r="C198" s="57">
        <v>1</v>
      </c>
      <c r="D198" s="59">
        <v>44753</v>
      </c>
      <c r="E198" s="67">
        <v>60.12</v>
      </c>
      <c r="F198" s="67">
        <f t="shared" si="5"/>
        <v>0</v>
      </c>
      <c r="G198" s="6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15"/>
      <c r="BF198" s="15"/>
      <c r="BG198" s="136"/>
      <c r="BH198" s="35"/>
      <c r="BI198" s="35"/>
      <c r="BJ198" s="35"/>
      <c r="BK198" s="35"/>
      <c r="BL198" s="35"/>
      <c r="BM198" s="35"/>
      <c r="BN198" s="35"/>
      <c r="BO198" s="35"/>
      <c r="BP198" s="35"/>
      <c r="BQ198" s="35"/>
      <c r="BR198" s="35"/>
      <c r="BS198" s="35"/>
      <c r="BT198" s="35"/>
      <c r="BU198" s="35"/>
      <c r="BV198" s="35"/>
      <c r="BW198" s="35"/>
      <c r="BX198" s="35"/>
      <c r="BY198" s="35"/>
      <c r="BZ198" s="35"/>
      <c r="CA198" s="35"/>
      <c r="CB198" s="35"/>
      <c r="CC198" s="35"/>
      <c r="CD198" s="35"/>
      <c r="CE198" s="35"/>
      <c r="CF198" s="35"/>
      <c r="CG198" s="35"/>
      <c r="CH198" s="35"/>
      <c r="CI198" s="35"/>
      <c r="CJ198" s="35"/>
      <c r="CK198" s="35"/>
      <c r="CL198" s="35"/>
      <c r="CM198" s="35"/>
      <c r="CN198" s="35"/>
      <c r="CO198" s="35"/>
      <c r="CP198" s="35"/>
      <c r="CQ198" s="35"/>
      <c r="CR198" s="35"/>
      <c r="CS198" s="35"/>
      <c r="CT198" s="35"/>
      <c r="CU198" s="35"/>
      <c r="CV198" s="35"/>
      <c r="CW198" s="35"/>
      <c r="CX198" s="35"/>
      <c r="CY198" s="35"/>
      <c r="CZ198" s="35"/>
      <c r="DA198" s="35"/>
      <c r="DB198" s="35"/>
      <c r="DC198" s="35"/>
      <c r="DD198" s="35"/>
      <c r="DE198" s="35"/>
      <c r="DF198" s="35"/>
      <c r="DG198" s="35"/>
      <c r="DH198" s="35"/>
      <c r="DI198" s="35"/>
      <c r="DJ198" s="35"/>
      <c r="DK198" s="35"/>
      <c r="DL198" s="35"/>
      <c r="DM198" s="35"/>
      <c r="DN198" s="35"/>
      <c r="DO198" s="35"/>
      <c r="DP198" s="35"/>
      <c r="DQ198" s="35"/>
      <c r="DR198" s="35"/>
      <c r="DS198" s="35"/>
      <c r="DT198" s="35"/>
      <c r="DU198" s="35"/>
      <c r="DV198" s="35"/>
      <c r="DW198" s="35"/>
      <c r="DX198" s="35"/>
      <c r="DY198" s="35"/>
      <c r="DZ198" s="35"/>
      <c r="EA198" s="35"/>
      <c r="EB198" s="35"/>
      <c r="EC198" s="35"/>
      <c r="ED198" s="35"/>
      <c r="EE198" s="35"/>
      <c r="EF198" s="35"/>
      <c r="EG198" s="35"/>
      <c r="EH198" s="35"/>
      <c r="EI198" s="35"/>
      <c r="EJ198" s="35"/>
      <c r="EK198" s="35"/>
      <c r="EL198" s="35"/>
      <c r="EM198" s="35"/>
      <c r="EN198" s="35"/>
      <c r="EO198" s="35"/>
      <c r="EP198" s="35"/>
      <c r="EQ198" s="35"/>
      <c r="ER198" s="35"/>
      <c r="ES198" s="35"/>
      <c r="ET198" s="35"/>
      <c r="EU198" s="35"/>
      <c r="EV198" s="35"/>
      <c r="EW198" s="35"/>
      <c r="EX198" s="35"/>
      <c r="EY198" s="35"/>
      <c r="EZ198" s="35"/>
      <c r="FA198" s="35"/>
      <c r="FB198" s="35"/>
      <c r="FC198" s="35"/>
      <c r="FD198" s="35"/>
      <c r="FE198" s="35"/>
      <c r="FF198" s="35"/>
      <c r="FG198" s="35"/>
      <c r="FH198" s="35"/>
      <c r="FI198" s="35"/>
      <c r="FJ198" s="35"/>
      <c r="FK198" s="35"/>
      <c r="FL198" s="35"/>
      <c r="FM198" s="35"/>
      <c r="FN198" s="35"/>
      <c r="FO198" s="35"/>
      <c r="FP198" s="35"/>
      <c r="FQ198" s="35"/>
      <c r="FR198" s="35"/>
      <c r="FS198" s="35"/>
      <c r="FT198" s="35"/>
      <c r="FU198" s="35"/>
      <c r="FV198" s="35"/>
      <c r="FW198" s="35"/>
      <c r="FX198" s="35"/>
      <c r="FY198" s="35"/>
      <c r="FZ198" s="35"/>
      <c r="GA198" s="35"/>
      <c r="GB198" s="35"/>
      <c r="GC198" s="35"/>
      <c r="GD198" s="35"/>
      <c r="GE198" s="35"/>
      <c r="GF198" s="35"/>
      <c r="GG198" s="35"/>
      <c r="GH198" s="35"/>
      <c r="GI198" s="35"/>
      <c r="GJ198" s="35"/>
      <c r="GK198" s="35"/>
      <c r="GL198" s="35"/>
      <c r="GM198" s="35"/>
      <c r="GN198" s="35"/>
      <c r="GO198" s="35"/>
      <c r="GP198" s="35"/>
      <c r="GQ198" s="35"/>
      <c r="GR198" s="35"/>
      <c r="GS198" s="35"/>
      <c r="GT198" s="35"/>
      <c r="GU198" s="35"/>
      <c r="GV198" s="35"/>
      <c r="GW198" s="35"/>
      <c r="GX198" s="35"/>
      <c r="GY198" s="35"/>
      <c r="GZ198" s="35"/>
      <c r="HA198" s="35"/>
      <c r="HB198" s="35"/>
      <c r="HC198" s="35"/>
      <c r="HD198" s="35"/>
      <c r="HE198" s="35"/>
      <c r="HF198" s="35"/>
      <c r="HG198" s="35"/>
      <c r="HH198" s="35"/>
      <c r="HI198" s="35"/>
      <c r="HJ198" s="35"/>
      <c r="HK198" s="35"/>
      <c r="HL198" s="35"/>
      <c r="HM198" s="35"/>
      <c r="HN198" s="35"/>
      <c r="HO198" s="35"/>
      <c r="HP198" s="35"/>
      <c r="HQ198" s="35"/>
      <c r="HR198" s="35"/>
      <c r="HS198" s="35"/>
      <c r="HT198" s="35"/>
      <c r="HU198" s="35"/>
      <c r="HV198" s="35"/>
      <c r="HW198" s="35"/>
      <c r="HX198" s="35"/>
      <c r="HY198" s="35"/>
      <c r="HZ198" s="35"/>
      <c r="IA198" s="35"/>
      <c r="IB198" s="35"/>
      <c r="IC198" s="35"/>
      <c r="ID198" s="35"/>
      <c r="IE198" s="35"/>
      <c r="IF198" s="35"/>
      <c r="IG198" s="35"/>
      <c r="IH198" s="35"/>
      <c r="II198" s="35"/>
      <c r="IJ198" s="35"/>
      <c r="IK198" s="35"/>
      <c r="IL198" s="35"/>
      <c r="IM198" s="35"/>
      <c r="IN198" s="35"/>
      <c r="IO198" s="35"/>
      <c r="IP198" s="35"/>
      <c r="IQ198" s="35"/>
      <c r="IR198" s="35"/>
      <c r="IS198" s="35"/>
      <c r="IT198" s="35"/>
      <c r="IU198" s="35"/>
      <c r="IV198" s="35"/>
      <c r="IW198" s="35"/>
      <c r="IX198" s="35"/>
      <c r="IY198" s="35"/>
      <c r="IZ198" s="35"/>
      <c r="JA198" s="35"/>
      <c r="JB198" s="35"/>
      <c r="JC198" s="35"/>
      <c r="JD198" s="35"/>
      <c r="JE198" s="35"/>
      <c r="JF198" s="35"/>
      <c r="JG198" s="35"/>
      <c r="JH198" s="35"/>
      <c r="JI198" s="35"/>
      <c r="JJ198" s="35"/>
      <c r="JK198" s="35"/>
      <c r="JL198" s="35"/>
      <c r="JM198" s="35"/>
      <c r="JN198" s="35"/>
      <c r="JO198" s="35"/>
      <c r="JP198" s="35"/>
      <c r="JQ198" s="35"/>
      <c r="JR198" s="35"/>
      <c r="JS198" s="35"/>
      <c r="JT198" s="35"/>
      <c r="JU198" s="35"/>
      <c r="JV198" s="35"/>
      <c r="JW198" s="35"/>
      <c r="JX198" s="35"/>
      <c r="JY198" s="35"/>
      <c r="JZ198" s="35"/>
      <c r="KA198" s="35"/>
      <c r="KB198" s="35"/>
      <c r="KC198" s="35"/>
      <c r="KD198" s="35"/>
      <c r="KE198" s="35"/>
      <c r="KF198" s="35"/>
      <c r="KG198" s="35"/>
      <c r="KH198" s="35"/>
      <c r="KI198" s="35"/>
      <c r="KJ198" s="35"/>
      <c r="KK198" s="35"/>
      <c r="KL198" s="35"/>
      <c r="KM198" s="35"/>
      <c r="KN198" s="35"/>
      <c r="KO198" s="35"/>
      <c r="KP198" s="35"/>
      <c r="KQ198" s="35"/>
      <c r="KR198" s="35"/>
      <c r="KS198" s="35"/>
      <c r="KT198" s="35"/>
      <c r="KU198" s="35"/>
      <c r="KV198" s="35"/>
      <c r="KW198" s="35"/>
      <c r="KX198" s="35"/>
      <c r="KY198" s="35"/>
      <c r="KZ198" s="35"/>
      <c r="LA198" s="35"/>
      <c r="LB198" s="35"/>
      <c r="LC198" s="35"/>
      <c r="LD198" s="35"/>
      <c r="LE198" s="35"/>
      <c r="LF198" s="35"/>
      <c r="LG198" s="35"/>
      <c r="LH198" s="35"/>
      <c r="LI198" s="35"/>
      <c r="LJ198" s="35"/>
      <c r="LK198" s="35"/>
      <c r="LL198" s="35"/>
      <c r="LM198" s="35"/>
      <c r="LN198" s="35"/>
      <c r="LO198" s="35"/>
      <c r="LP198" s="35"/>
      <c r="LQ198" s="35"/>
      <c r="LR198" s="35"/>
      <c r="LS198" s="35"/>
      <c r="LT198" s="35"/>
      <c r="LU198" s="35"/>
      <c r="LV198" s="35"/>
      <c r="LW198" s="35"/>
      <c r="LX198" s="35"/>
      <c r="LY198" s="35"/>
      <c r="LZ198" s="35"/>
      <c r="MA198" s="35"/>
      <c r="MB198" s="35"/>
      <c r="MC198" s="35"/>
      <c r="MD198" s="35"/>
      <c r="ME198" s="35"/>
      <c r="MF198" s="35"/>
      <c r="MG198" s="35"/>
      <c r="MH198" s="35"/>
      <c r="MI198" s="35"/>
      <c r="MJ198" s="35"/>
      <c r="MK198" s="35"/>
      <c r="ML198" s="35"/>
      <c r="MM198" s="35"/>
      <c r="MN198" s="35"/>
      <c r="MO198" s="35"/>
      <c r="MP198" s="35"/>
      <c r="MQ198" s="35"/>
      <c r="MR198" s="35"/>
      <c r="MS198" s="35"/>
      <c r="MT198" s="35"/>
      <c r="MU198" s="35"/>
      <c r="MV198" s="35"/>
      <c r="MW198" s="35"/>
      <c r="MX198" s="35"/>
      <c r="MY198" s="35"/>
      <c r="MZ198" s="35"/>
      <c r="NA198" s="35"/>
      <c r="NB198" s="35"/>
      <c r="NC198" s="35"/>
      <c r="ND198" s="35"/>
      <c r="NE198" s="35"/>
      <c r="NF198" s="35"/>
      <c r="NG198" s="35"/>
      <c r="NH198" s="35"/>
      <c r="NI198" s="35"/>
      <c r="NJ198" s="35"/>
      <c r="NK198" s="35"/>
      <c r="NL198" s="35"/>
      <c r="NM198" s="35"/>
      <c r="NN198" s="35"/>
      <c r="NO198" s="35"/>
      <c r="NP198" s="35"/>
      <c r="NQ198" s="35"/>
      <c r="NR198" s="35"/>
      <c r="NS198" s="35"/>
      <c r="NT198" s="35"/>
      <c r="NU198" s="35"/>
      <c r="NV198" s="35"/>
      <c r="NW198" s="35"/>
      <c r="NX198" s="35"/>
      <c r="NY198" s="35"/>
      <c r="NZ198" s="35"/>
      <c r="OA198" s="35"/>
      <c r="OB198" s="35"/>
      <c r="OC198" s="35"/>
      <c r="OD198" s="35"/>
      <c r="OE198" s="35"/>
      <c r="OF198" s="35"/>
      <c r="OG198" s="35"/>
      <c r="OH198" s="35"/>
      <c r="OI198" s="35"/>
      <c r="OJ198" s="35"/>
      <c r="OK198" s="35"/>
      <c r="OL198" s="35"/>
      <c r="OM198" s="35"/>
      <c r="ON198" s="35"/>
      <c r="OO198" s="35"/>
      <c r="OP198" s="35"/>
      <c r="OQ198" s="35"/>
      <c r="OR198" s="35"/>
      <c r="OS198" s="35"/>
      <c r="OT198" s="35"/>
      <c r="OU198" s="35"/>
      <c r="OV198" s="35"/>
      <c r="OW198" s="35"/>
      <c r="OX198" s="35"/>
      <c r="OY198" s="35"/>
      <c r="OZ198" s="35"/>
      <c r="PA198" s="35"/>
      <c r="PB198" s="35"/>
      <c r="PC198" s="35"/>
      <c r="PD198" s="35"/>
      <c r="PE198" s="35"/>
      <c r="PF198" s="35"/>
      <c r="PG198" s="35"/>
      <c r="PH198" s="35"/>
      <c r="PI198" s="35"/>
      <c r="PJ198" s="35"/>
      <c r="PK198" s="35"/>
      <c r="PL198" s="35"/>
      <c r="PM198" s="35"/>
      <c r="PN198" s="35"/>
      <c r="PO198" s="35"/>
      <c r="PP198" s="35"/>
      <c r="PQ198" s="35"/>
      <c r="PR198" s="35"/>
      <c r="PS198" s="35"/>
      <c r="PT198" s="35"/>
      <c r="PU198" s="35"/>
      <c r="PV198" s="35"/>
      <c r="PW198" s="35"/>
      <c r="PX198" s="35"/>
      <c r="PY198" s="35"/>
      <c r="PZ198" s="35"/>
      <c r="QA198" s="35"/>
      <c r="QB198" s="35"/>
      <c r="QC198" s="35"/>
      <c r="QD198" s="35"/>
      <c r="QE198" s="35"/>
      <c r="QF198" s="35"/>
      <c r="QG198" s="35"/>
      <c r="QH198" s="35"/>
      <c r="QI198" s="35"/>
      <c r="QJ198" s="35"/>
      <c r="QK198" s="35"/>
      <c r="QL198" s="35"/>
      <c r="QM198" s="35"/>
      <c r="QN198" s="35"/>
      <c r="QO198" s="35"/>
      <c r="QP198" s="35"/>
      <c r="QQ198" s="35"/>
      <c r="QR198" s="35"/>
      <c r="QS198" s="35"/>
      <c r="QT198" s="35"/>
      <c r="QU198" s="35"/>
      <c r="QV198" s="35"/>
      <c r="QW198" s="35"/>
      <c r="QX198" s="35"/>
      <c r="QY198" s="35"/>
      <c r="QZ198" s="35"/>
      <c r="RA198" s="35"/>
      <c r="RB198" s="35"/>
      <c r="RC198" s="35"/>
      <c r="RD198" s="35"/>
      <c r="RE198" s="35"/>
      <c r="RF198" s="35"/>
      <c r="RG198" s="35"/>
      <c r="RH198" s="35"/>
      <c r="RI198" s="35"/>
      <c r="RJ198" s="35"/>
      <c r="RK198" s="35"/>
      <c r="RL198" s="35"/>
      <c r="RM198" s="35"/>
      <c r="RN198" s="35"/>
      <c r="RO198" s="35"/>
      <c r="RP198" s="35"/>
      <c r="RQ198" s="35"/>
      <c r="RR198" s="35"/>
      <c r="RS198" s="35"/>
      <c r="RT198" s="35"/>
      <c r="RU198" s="35"/>
      <c r="RV198" s="35"/>
      <c r="RW198" s="35"/>
      <c r="RX198" s="35"/>
      <c r="RY198" s="35"/>
      <c r="RZ198" s="35"/>
      <c r="SA198" s="35"/>
      <c r="SB198" s="35"/>
      <c r="SC198" s="35"/>
      <c r="SD198" s="35"/>
      <c r="SE198" s="35"/>
      <c r="SF198" s="35"/>
      <c r="SG198" s="35"/>
      <c r="SH198" s="35"/>
      <c r="SI198" s="35"/>
      <c r="SJ198" s="35"/>
      <c r="SK198" s="35"/>
      <c r="SL198" s="35"/>
      <c r="SM198" s="35"/>
      <c r="SN198" s="35"/>
      <c r="SO198" s="35"/>
      <c r="SP198" s="35"/>
      <c r="SQ198" s="35"/>
      <c r="SR198" s="35"/>
      <c r="SS198" s="35"/>
      <c r="ST198" s="35"/>
      <c r="SU198" s="35"/>
      <c r="SV198" s="35"/>
      <c r="SW198" s="35"/>
      <c r="SX198" s="35"/>
      <c r="SY198" s="35"/>
      <c r="SZ198" s="35"/>
      <c r="TA198" s="35"/>
      <c r="TB198" s="35"/>
      <c r="TC198" s="35"/>
      <c r="TD198" s="35"/>
      <c r="TE198" s="35"/>
      <c r="TF198" s="35"/>
      <c r="TG198" s="35"/>
      <c r="TH198" s="35"/>
      <c r="TI198" s="35"/>
      <c r="TJ198" s="35"/>
      <c r="TK198" s="35"/>
      <c r="TL198" s="35"/>
      <c r="TM198" s="35"/>
      <c r="TN198" s="35"/>
      <c r="TO198" s="35"/>
      <c r="TP198" s="35"/>
      <c r="TQ198" s="35"/>
      <c r="TR198" s="35"/>
      <c r="TS198" s="35"/>
      <c r="TT198" s="35"/>
      <c r="TU198" s="35"/>
      <c r="TV198" s="35"/>
      <c r="TW198" s="35"/>
      <c r="TX198" s="35"/>
      <c r="TY198" s="35"/>
      <c r="TZ198" s="35"/>
      <c r="UA198" s="35"/>
      <c r="UB198" s="35"/>
      <c r="UC198" s="35"/>
      <c r="UD198" s="35"/>
      <c r="UE198" s="35"/>
      <c r="UF198" s="35"/>
      <c r="UG198" s="35"/>
      <c r="UH198" s="35"/>
      <c r="UI198" s="35"/>
      <c r="UJ198" s="35"/>
      <c r="UK198" s="35"/>
      <c r="UL198" s="35"/>
      <c r="UM198" s="35"/>
      <c r="UN198" s="35"/>
      <c r="UO198" s="35"/>
      <c r="UP198" s="35"/>
      <c r="UQ198" s="35"/>
      <c r="UR198" s="35"/>
      <c r="US198" s="35"/>
      <c r="UT198" s="35"/>
      <c r="UU198" s="35"/>
      <c r="UV198" s="35"/>
      <c r="UW198" s="35"/>
      <c r="UX198" s="35"/>
      <c r="UY198" s="35"/>
      <c r="UZ198" s="35"/>
      <c r="VA198" s="35"/>
      <c r="VB198" s="35"/>
      <c r="VC198" s="35"/>
      <c r="VD198" s="35"/>
      <c r="VE198" s="35"/>
      <c r="VF198" s="35"/>
      <c r="VG198" s="35"/>
      <c r="VH198" s="35"/>
      <c r="VI198" s="35"/>
      <c r="VJ198" s="35"/>
      <c r="VK198" s="35"/>
      <c r="VL198" s="35"/>
      <c r="VM198" s="35"/>
      <c r="VN198" s="35"/>
      <c r="VO198" s="35"/>
      <c r="VP198" s="35"/>
      <c r="VQ198" s="35"/>
      <c r="VR198" s="35"/>
      <c r="VS198" s="35"/>
      <c r="VT198" s="35"/>
      <c r="VU198" s="35"/>
      <c r="VV198" s="35"/>
      <c r="VW198" s="35"/>
      <c r="VX198" s="35"/>
      <c r="VY198" s="35"/>
      <c r="VZ198" s="35"/>
      <c r="WA198" s="35"/>
      <c r="WB198" s="35"/>
      <c r="WC198" s="35"/>
      <c r="WD198" s="35"/>
      <c r="WE198" s="35"/>
      <c r="WF198" s="35"/>
      <c r="WG198" s="35"/>
      <c r="WH198" s="35"/>
      <c r="WI198" s="35"/>
      <c r="WJ198" s="35"/>
      <c r="WK198" s="35"/>
      <c r="WL198" s="35"/>
      <c r="WM198" s="35"/>
      <c r="WN198" s="35"/>
      <c r="WO198" s="35"/>
      <c r="WP198" s="35"/>
      <c r="WQ198" s="35"/>
      <c r="WR198" s="35"/>
      <c r="WS198" s="35"/>
      <c r="WT198" s="35"/>
      <c r="WU198" s="35"/>
      <c r="WV198" s="35"/>
      <c r="WW198" s="35"/>
      <c r="WX198" s="35"/>
      <c r="WY198" s="35"/>
      <c r="WZ198" s="35"/>
      <c r="XA198" s="35"/>
      <c r="XB198" s="35"/>
      <c r="XC198" s="35"/>
      <c r="XD198" s="35"/>
      <c r="XE198" s="35"/>
      <c r="XF198" s="35"/>
      <c r="XG198" s="35"/>
      <c r="XH198" s="35"/>
      <c r="XI198" s="35"/>
      <c r="XJ198" s="35"/>
      <c r="XK198" s="35"/>
      <c r="XL198" s="35"/>
      <c r="XM198" s="35"/>
      <c r="XN198" s="35"/>
      <c r="XO198" s="35"/>
      <c r="XP198" s="35"/>
      <c r="XQ198" s="35"/>
      <c r="XR198" s="35"/>
      <c r="XS198" s="35"/>
      <c r="XT198" s="35"/>
      <c r="XU198" s="35"/>
      <c r="XV198" s="35"/>
      <c r="XW198" s="35"/>
      <c r="XX198" s="35"/>
      <c r="XY198" s="35"/>
      <c r="XZ198" s="35"/>
      <c r="YA198" s="35"/>
      <c r="YB198" s="35"/>
      <c r="YC198" s="35"/>
      <c r="YD198" s="35"/>
      <c r="YE198" s="35"/>
      <c r="YF198" s="35"/>
      <c r="YG198" s="35"/>
      <c r="YH198" s="35"/>
      <c r="YI198" s="35"/>
      <c r="YJ198" s="35"/>
      <c r="YK198" s="35"/>
      <c r="YL198" s="35"/>
      <c r="YM198" s="35"/>
      <c r="YN198" s="35"/>
      <c r="YO198" s="35"/>
      <c r="YP198" s="35"/>
      <c r="YQ198" s="35"/>
      <c r="YR198" s="35"/>
      <c r="YS198" s="35"/>
      <c r="YT198" s="35"/>
      <c r="YU198" s="35"/>
      <c r="YV198" s="35"/>
      <c r="YW198" s="35"/>
      <c r="YX198" s="35"/>
      <c r="YY198" s="35"/>
      <c r="YZ198" s="35"/>
      <c r="ZA198" s="35"/>
      <c r="ZB198" s="35">
        <v>1</v>
      </c>
      <c r="ZC198" s="35"/>
      <c r="ZD198" s="35"/>
      <c r="ZE198" s="35"/>
      <c r="ZF198" s="35"/>
      <c r="ZG198" s="35"/>
      <c r="ZH198" s="35"/>
      <c r="ZI198" s="35">
        <v>1</v>
      </c>
      <c r="ZJ198" s="35"/>
      <c r="ZK198" s="35"/>
      <c r="ZL198" s="35"/>
      <c r="ZM198" s="35"/>
      <c r="ZN198" s="35"/>
      <c r="ZO198" s="35"/>
      <c r="ZP198" s="35"/>
      <c r="ZQ198" s="35"/>
      <c r="ZR198" s="35"/>
      <c r="ZS198" s="35"/>
      <c r="ZT198" s="35"/>
      <c r="ZU198" s="35"/>
      <c r="ZV198" s="35"/>
      <c r="ZW198" s="35"/>
      <c r="ZX198" s="35"/>
      <c r="ZY198" s="35"/>
      <c r="ZZ198" s="35"/>
      <c r="AAA198" s="35"/>
      <c r="AAB198" s="35"/>
      <c r="AAC198" s="35"/>
      <c r="AAD198" s="35"/>
      <c r="AAE198" s="35"/>
      <c r="AAF198" s="35"/>
      <c r="AAG198" s="35"/>
      <c r="AAH198" s="35"/>
      <c r="AAI198" s="35"/>
      <c r="AAJ198" s="35"/>
      <c r="AAK198" s="35"/>
      <c r="AAL198" s="35"/>
      <c r="AAM198" s="35"/>
      <c r="AAN198" s="35"/>
      <c r="AAO198" s="35"/>
      <c r="AAP198" s="35"/>
      <c r="AAQ198" s="35"/>
      <c r="AAR198" s="35"/>
      <c r="AAS198" s="35"/>
      <c r="AAT198" s="35"/>
      <c r="AAU198" s="35"/>
      <c r="AAV198" s="35"/>
      <c r="AAW198" s="35"/>
      <c r="AAX198" s="35"/>
      <c r="AAY198" s="35"/>
      <c r="AAZ198" s="35"/>
      <c r="ABA198" s="35"/>
      <c r="ABB198" s="35"/>
      <c r="ABC198" s="35"/>
      <c r="ABD198" s="35"/>
      <c r="ABE198" s="35"/>
      <c r="ABF198" s="35"/>
      <c r="ABG198" s="35"/>
      <c r="ABH198" s="35"/>
      <c r="ABI198" s="35"/>
      <c r="ABJ198" s="35"/>
      <c r="ABK198" s="35"/>
      <c r="ABL198" s="35"/>
      <c r="ABM198" s="35"/>
      <c r="ABN198" s="35"/>
      <c r="ABO198" s="35"/>
      <c r="ABP198" s="35"/>
      <c r="ABQ198" s="35"/>
      <c r="ABR198" s="35"/>
      <c r="ABS198" s="35"/>
      <c r="ABT198" s="35"/>
      <c r="ABU198" s="35"/>
      <c r="ABV198" s="35"/>
      <c r="ABW198" s="35"/>
      <c r="ABX198" s="35"/>
      <c r="ABY198" s="35"/>
      <c r="ABZ198" s="35"/>
      <c r="ACA198" s="35"/>
      <c r="ACB198" s="35"/>
      <c r="ACC198" s="35"/>
      <c r="ACD198" s="35"/>
      <c r="ACE198" s="35"/>
      <c r="ACF198" s="35"/>
      <c r="ACG198" s="35"/>
      <c r="ACH198" s="35"/>
      <c r="ACI198" s="35"/>
      <c r="ACJ198" s="35"/>
      <c r="ACK198" s="35"/>
      <c r="ACL198" s="35"/>
      <c r="ACM198" s="35"/>
      <c r="ACN198" s="35"/>
      <c r="ACO198" s="35"/>
      <c r="ACP198" s="35"/>
      <c r="ACQ198" s="35"/>
      <c r="ACR198" s="35"/>
      <c r="ACS198" s="35"/>
      <c r="ACT198" s="35"/>
      <c r="ACU198" s="35"/>
      <c r="ACV198" s="35"/>
      <c r="ACW198" s="35"/>
      <c r="ACX198" s="35"/>
      <c r="ACY198" s="35"/>
      <c r="ACZ198" s="35"/>
      <c r="ADA198" s="35"/>
      <c r="ADB198" s="35"/>
      <c r="ADC198" s="35"/>
      <c r="ADD198" s="35"/>
      <c r="ADE198" s="35"/>
      <c r="ADF198" s="35"/>
      <c r="ADG198" s="35"/>
      <c r="ADH198" s="35"/>
      <c r="ADI198" s="35"/>
      <c r="ADJ198" s="35"/>
      <c r="ADK198" s="35"/>
      <c r="ADL198" s="35"/>
      <c r="ADM198" s="35"/>
      <c r="ADN198" s="35"/>
      <c r="ADO198" s="35"/>
      <c r="ADP198" s="35"/>
      <c r="ADQ198" s="35"/>
      <c r="ADR198" s="35"/>
      <c r="ADS198" s="35"/>
      <c r="ADT198" s="35"/>
      <c r="ADU198" s="35"/>
      <c r="ADV198" s="35"/>
      <c r="ADW198" s="35"/>
      <c r="ADX198" s="35"/>
      <c r="ADY198" s="26">
        <f t="shared" si="7"/>
        <v>0</v>
      </c>
      <c r="ADZ198" s="5"/>
    </row>
    <row r="199" spans="1:806" s="33" customFormat="1" x14ac:dyDescent="0.2">
      <c r="A199" s="51" t="s">
        <v>575</v>
      </c>
      <c r="B199" s="65">
        <f t="shared" si="6"/>
        <v>0</v>
      </c>
      <c r="C199" s="57">
        <v>1</v>
      </c>
      <c r="D199" s="59">
        <v>44753</v>
      </c>
      <c r="E199" s="67">
        <v>38.46</v>
      </c>
      <c r="F199" s="67">
        <f t="shared" si="5"/>
        <v>0</v>
      </c>
      <c r="G199" s="6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15"/>
      <c r="BF199" s="15"/>
      <c r="BG199" s="136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  <c r="BU199" s="35"/>
      <c r="BV199" s="35"/>
      <c r="BW199" s="35"/>
      <c r="BX199" s="35"/>
      <c r="BY199" s="35"/>
      <c r="BZ199" s="35"/>
      <c r="CA199" s="35"/>
      <c r="CB199" s="35"/>
      <c r="CC199" s="35"/>
      <c r="CD199" s="35"/>
      <c r="CE199" s="35"/>
      <c r="CF199" s="35"/>
      <c r="CG199" s="35"/>
      <c r="CH199" s="35"/>
      <c r="CI199" s="35"/>
      <c r="CJ199" s="35"/>
      <c r="CK199" s="35"/>
      <c r="CL199" s="35"/>
      <c r="CM199" s="35"/>
      <c r="CN199" s="35"/>
      <c r="CO199" s="35"/>
      <c r="CP199" s="35"/>
      <c r="CQ199" s="35"/>
      <c r="CR199" s="35"/>
      <c r="CS199" s="35"/>
      <c r="CT199" s="35"/>
      <c r="CU199" s="35"/>
      <c r="CV199" s="35"/>
      <c r="CW199" s="35"/>
      <c r="CX199" s="35"/>
      <c r="CY199" s="35"/>
      <c r="CZ199" s="35"/>
      <c r="DA199" s="35"/>
      <c r="DB199" s="35"/>
      <c r="DC199" s="35"/>
      <c r="DD199" s="35"/>
      <c r="DE199" s="35"/>
      <c r="DF199" s="35"/>
      <c r="DG199" s="35"/>
      <c r="DH199" s="35"/>
      <c r="DI199" s="35"/>
      <c r="DJ199" s="35"/>
      <c r="DK199" s="35"/>
      <c r="DL199" s="35"/>
      <c r="DM199" s="35"/>
      <c r="DN199" s="35"/>
      <c r="DO199" s="35"/>
      <c r="DP199" s="35"/>
      <c r="DQ199" s="35"/>
      <c r="DR199" s="35"/>
      <c r="DS199" s="35"/>
      <c r="DT199" s="35"/>
      <c r="DU199" s="35"/>
      <c r="DV199" s="35"/>
      <c r="DW199" s="35"/>
      <c r="DX199" s="35"/>
      <c r="DY199" s="35"/>
      <c r="DZ199" s="35"/>
      <c r="EA199" s="35"/>
      <c r="EB199" s="35"/>
      <c r="EC199" s="35"/>
      <c r="ED199" s="35"/>
      <c r="EE199" s="35"/>
      <c r="EF199" s="35"/>
      <c r="EG199" s="35"/>
      <c r="EH199" s="35"/>
      <c r="EI199" s="35"/>
      <c r="EJ199" s="35"/>
      <c r="EK199" s="35"/>
      <c r="EL199" s="35"/>
      <c r="EM199" s="35"/>
      <c r="EN199" s="35"/>
      <c r="EO199" s="35"/>
      <c r="EP199" s="35"/>
      <c r="EQ199" s="35"/>
      <c r="ER199" s="35"/>
      <c r="ES199" s="35"/>
      <c r="ET199" s="35"/>
      <c r="EU199" s="35"/>
      <c r="EV199" s="35"/>
      <c r="EW199" s="35"/>
      <c r="EX199" s="35"/>
      <c r="EY199" s="35"/>
      <c r="EZ199" s="35"/>
      <c r="FA199" s="35"/>
      <c r="FB199" s="35"/>
      <c r="FC199" s="35"/>
      <c r="FD199" s="35"/>
      <c r="FE199" s="35"/>
      <c r="FF199" s="35"/>
      <c r="FG199" s="35"/>
      <c r="FH199" s="35"/>
      <c r="FI199" s="35"/>
      <c r="FJ199" s="35"/>
      <c r="FK199" s="35"/>
      <c r="FL199" s="35"/>
      <c r="FM199" s="35"/>
      <c r="FN199" s="35"/>
      <c r="FO199" s="35"/>
      <c r="FP199" s="35"/>
      <c r="FQ199" s="35"/>
      <c r="FR199" s="35"/>
      <c r="FS199" s="35"/>
      <c r="FT199" s="35"/>
      <c r="FU199" s="35"/>
      <c r="FV199" s="35"/>
      <c r="FW199" s="35"/>
      <c r="FX199" s="35"/>
      <c r="FY199" s="35"/>
      <c r="FZ199" s="35"/>
      <c r="GA199" s="35"/>
      <c r="GB199" s="35"/>
      <c r="GC199" s="35"/>
      <c r="GD199" s="35"/>
      <c r="GE199" s="35"/>
      <c r="GF199" s="35"/>
      <c r="GG199" s="35"/>
      <c r="GH199" s="35"/>
      <c r="GI199" s="35"/>
      <c r="GJ199" s="35"/>
      <c r="GK199" s="35"/>
      <c r="GL199" s="35"/>
      <c r="GM199" s="35"/>
      <c r="GN199" s="35"/>
      <c r="GO199" s="35"/>
      <c r="GP199" s="35"/>
      <c r="GQ199" s="35"/>
      <c r="GR199" s="35"/>
      <c r="GS199" s="35"/>
      <c r="GT199" s="35"/>
      <c r="GU199" s="35"/>
      <c r="GV199" s="35"/>
      <c r="GW199" s="35"/>
      <c r="GX199" s="35"/>
      <c r="GY199" s="35"/>
      <c r="GZ199" s="35"/>
      <c r="HA199" s="35"/>
      <c r="HB199" s="35"/>
      <c r="HC199" s="35"/>
      <c r="HD199" s="35"/>
      <c r="HE199" s="35"/>
      <c r="HF199" s="35"/>
      <c r="HG199" s="35"/>
      <c r="HH199" s="35"/>
      <c r="HI199" s="35"/>
      <c r="HJ199" s="35"/>
      <c r="HK199" s="35"/>
      <c r="HL199" s="35"/>
      <c r="HM199" s="35"/>
      <c r="HN199" s="35"/>
      <c r="HO199" s="35"/>
      <c r="HP199" s="35"/>
      <c r="HQ199" s="35"/>
      <c r="HR199" s="35"/>
      <c r="HS199" s="35"/>
      <c r="HT199" s="35"/>
      <c r="HU199" s="35"/>
      <c r="HV199" s="35"/>
      <c r="HW199" s="35"/>
      <c r="HX199" s="35"/>
      <c r="HY199" s="35"/>
      <c r="HZ199" s="35"/>
      <c r="IA199" s="35"/>
      <c r="IB199" s="35"/>
      <c r="IC199" s="35"/>
      <c r="ID199" s="35"/>
      <c r="IE199" s="35"/>
      <c r="IF199" s="35"/>
      <c r="IG199" s="35"/>
      <c r="IH199" s="35"/>
      <c r="II199" s="35"/>
      <c r="IJ199" s="35"/>
      <c r="IK199" s="35"/>
      <c r="IL199" s="35"/>
      <c r="IM199" s="35"/>
      <c r="IN199" s="35"/>
      <c r="IO199" s="35"/>
      <c r="IP199" s="35"/>
      <c r="IQ199" s="35"/>
      <c r="IR199" s="35"/>
      <c r="IS199" s="35"/>
      <c r="IT199" s="35"/>
      <c r="IU199" s="35"/>
      <c r="IV199" s="35"/>
      <c r="IW199" s="35"/>
      <c r="IX199" s="35"/>
      <c r="IY199" s="35"/>
      <c r="IZ199" s="35"/>
      <c r="JA199" s="35"/>
      <c r="JB199" s="35"/>
      <c r="JC199" s="35"/>
      <c r="JD199" s="35"/>
      <c r="JE199" s="35"/>
      <c r="JF199" s="35"/>
      <c r="JG199" s="35"/>
      <c r="JH199" s="35"/>
      <c r="JI199" s="35"/>
      <c r="JJ199" s="35"/>
      <c r="JK199" s="35"/>
      <c r="JL199" s="35"/>
      <c r="JM199" s="35"/>
      <c r="JN199" s="35"/>
      <c r="JO199" s="35"/>
      <c r="JP199" s="35"/>
      <c r="JQ199" s="35"/>
      <c r="JR199" s="35"/>
      <c r="JS199" s="35"/>
      <c r="JT199" s="35"/>
      <c r="JU199" s="35"/>
      <c r="JV199" s="35"/>
      <c r="JW199" s="35"/>
      <c r="JX199" s="35"/>
      <c r="JY199" s="35"/>
      <c r="JZ199" s="35"/>
      <c r="KA199" s="35"/>
      <c r="KB199" s="35"/>
      <c r="KC199" s="35"/>
      <c r="KD199" s="35"/>
      <c r="KE199" s="35"/>
      <c r="KF199" s="35"/>
      <c r="KG199" s="35"/>
      <c r="KH199" s="35"/>
      <c r="KI199" s="35"/>
      <c r="KJ199" s="35"/>
      <c r="KK199" s="35"/>
      <c r="KL199" s="35"/>
      <c r="KM199" s="35"/>
      <c r="KN199" s="35"/>
      <c r="KO199" s="35"/>
      <c r="KP199" s="35"/>
      <c r="KQ199" s="35"/>
      <c r="KR199" s="35"/>
      <c r="KS199" s="35"/>
      <c r="KT199" s="35"/>
      <c r="KU199" s="35"/>
      <c r="KV199" s="35"/>
      <c r="KW199" s="35"/>
      <c r="KX199" s="35"/>
      <c r="KY199" s="35"/>
      <c r="KZ199" s="35"/>
      <c r="LA199" s="35"/>
      <c r="LB199" s="35"/>
      <c r="LC199" s="35"/>
      <c r="LD199" s="35"/>
      <c r="LE199" s="35"/>
      <c r="LF199" s="35"/>
      <c r="LG199" s="35"/>
      <c r="LH199" s="35"/>
      <c r="LI199" s="35"/>
      <c r="LJ199" s="35"/>
      <c r="LK199" s="35"/>
      <c r="LL199" s="35"/>
      <c r="LM199" s="35"/>
      <c r="LN199" s="35"/>
      <c r="LO199" s="35"/>
      <c r="LP199" s="35"/>
      <c r="LQ199" s="35"/>
      <c r="LR199" s="35"/>
      <c r="LS199" s="35"/>
      <c r="LT199" s="35"/>
      <c r="LU199" s="35"/>
      <c r="LV199" s="35"/>
      <c r="LW199" s="35"/>
      <c r="LX199" s="35"/>
      <c r="LY199" s="35"/>
      <c r="LZ199" s="35"/>
      <c r="MA199" s="35"/>
      <c r="MB199" s="35"/>
      <c r="MC199" s="35"/>
      <c r="MD199" s="35"/>
      <c r="ME199" s="35"/>
      <c r="MF199" s="35"/>
      <c r="MG199" s="35"/>
      <c r="MH199" s="35"/>
      <c r="MI199" s="35"/>
      <c r="MJ199" s="35"/>
      <c r="MK199" s="35"/>
      <c r="ML199" s="35"/>
      <c r="MM199" s="35"/>
      <c r="MN199" s="35"/>
      <c r="MO199" s="35"/>
      <c r="MP199" s="35"/>
      <c r="MQ199" s="35"/>
      <c r="MR199" s="35"/>
      <c r="MS199" s="35"/>
      <c r="MT199" s="35"/>
      <c r="MU199" s="35"/>
      <c r="MV199" s="35"/>
      <c r="MW199" s="35"/>
      <c r="MX199" s="35"/>
      <c r="MY199" s="35"/>
      <c r="MZ199" s="35"/>
      <c r="NA199" s="35"/>
      <c r="NB199" s="35"/>
      <c r="NC199" s="35"/>
      <c r="ND199" s="35"/>
      <c r="NE199" s="35"/>
      <c r="NF199" s="35"/>
      <c r="NG199" s="35"/>
      <c r="NH199" s="35"/>
      <c r="NI199" s="35"/>
      <c r="NJ199" s="35"/>
      <c r="NK199" s="35"/>
      <c r="NL199" s="35"/>
      <c r="NM199" s="35"/>
      <c r="NN199" s="35"/>
      <c r="NO199" s="35"/>
      <c r="NP199" s="35"/>
      <c r="NQ199" s="35"/>
      <c r="NR199" s="35"/>
      <c r="NS199" s="35"/>
      <c r="NT199" s="35"/>
      <c r="NU199" s="35"/>
      <c r="NV199" s="35"/>
      <c r="NW199" s="35"/>
      <c r="NX199" s="35"/>
      <c r="NY199" s="35"/>
      <c r="NZ199" s="35"/>
      <c r="OA199" s="35"/>
      <c r="OB199" s="35"/>
      <c r="OC199" s="35"/>
      <c r="OD199" s="35"/>
      <c r="OE199" s="35"/>
      <c r="OF199" s="35"/>
      <c r="OG199" s="35"/>
      <c r="OH199" s="35"/>
      <c r="OI199" s="35"/>
      <c r="OJ199" s="35"/>
      <c r="OK199" s="35"/>
      <c r="OL199" s="35"/>
      <c r="OM199" s="35"/>
      <c r="ON199" s="35"/>
      <c r="OO199" s="35"/>
      <c r="OP199" s="35"/>
      <c r="OQ199" s="35"/>
      <c r="OR199" s="35"/>
      <c r="OS199" s="35"/>
      <c r="OT199" s="35"/>
      <c r="OU199" s="35"/>
      <c r="OV199" s="35"/>
      <c r="OW199" s="35"/>
      <c r="OX199" s="35"/>
      <c r="OY199" s="35"/>
      <c r="OZ199" s="35"/>
      <c r="PA199" s="35"/>
      <c r="PB199" s="35"/>
      <c r="PC199" s="35"/>
      <c r="PD199" s="35"/>
      <c r="PE199" s="35"/>
      <c r="PF199" s="35"/>
      <c r="PG199" s="35"/>
      <c r="PH199" s="35"/>
      <c r="PI199" s="35"/>
      <c r="PJ199" s="35"/>
      <c r="PK199" s="35"/>
      <c r="PL199" s="35"/>
      <c r="PM199" s="35"/>
      <c r="PN199" s="35"/>
      <c r="PO199" s="35"/>
      <c r="PP199" s="35"/>
      <c r="PQ199" s="35"/>
      <c r="PR199" s="35"/>
      <c r="PS199" s="35"/>
      <c r="PT199" s="35"/>
      <c r="PU199" s="35"/>
      <c r="PV199" s="35"/>
      <c r="PW199" s="35"/>
      <c r="PX199" s="35"/>
      <c r="PY199" s="35"/>
      <c r="PZ199" s="35"/>
      <c r="QA199" s="35"/>
      <c r="QB199" s="35"/>
      <c r="QC199" s="35"/>
      <c r="QD199" s="35"/>
      <c r="QE199" s="35"/>
      <c r="QF199" s="35"/>
      <c r="QG199" s="35"/>
      <c r="QH199" s="35"/>
      <c r="QI199" s="35"/>
      <c r="QJ199" s="35"/>
      <c r="QK199" s="35"/>
      <c r="QL199" s="35"/>
      <c r="QM199" s="35"/>
      <c r="QN199" s="35"/>
      <c r="QO199" s="35"/>
      <c r="QP199" s="35"/>
      <c r="QQ199" s="35"/>
      <c r="QR199" s="35"/>
      <c r="QS199" s="35"/>
      <c r="QT199" s="35"/>
      <c r="QU199" s="35"/>
      <c r="QV199" s="35"/>
      <c r="QW199" s="35"/>
      <c r="QX199" s="35"/>
      <c r="QY199" s="35"/>
      <c r="QZ199" s="35"/>
      <c r="RA199" s="35"/>
      <c r="RB199" s="35"/>
      <c r="RC199" s="35"/>
      <c r="RD199" s="35"/>
      <c r="RE199" s="35"/>
      <c r="RF199" s="35"/>
      <c r="RG199" s="35"/>
      <c r="RH199" s="35"/>
      <c r="RI199" s="35"/>
      <c r="RJ199" s="35"/>
      <c r="RK199" s="35"/>
      <c r="RL199" s="35"/>
      <c r="RM199" s="35"/>
      <c r="RN199" s="35"/>
      <c r="RO199" s="35"/>
      <c r="RP199" s="35"/>
      <c r="RQ199" s="35"/>
      <c r="RR199" s="35"/>
      <c r="RS199" s="35"/>
      <c r="RT199" s="35"/>
      <c r="RU199" s="35"/>
      <c r="RV199" s="35"/>
      <c r="RW199" s="35"/>
      <c r="RX199" s="35"/>
      <c r="RY199" s="35"/>
      <c r="RZ199" s="35"/>
      <c r="SA199" s="35"/>
      <c r="SB199" s="35"/>
      <c r="SC199" s="35"/>
      <c r="SD199" s="35"/>
      <c r="SE199" s="35"/>
      <c r="SF199" s="35"/>
      <c r="SG199" s="35"/>
      <c r="SH199" s="35"/>
      <c r="SI199" s="35"/>
      <c r="SJ199" s="35"/>
      <c r="SK199" s="35"/>
      <c r="SL199" s="35"/>
      <c r="SM199" s="35"/>
      <c r="SN199" s="35"/>
      <c r="SO199" s="35"/>
      <c r="SP199" s="35"/>
      <c r="SQ199" s="35"/>
      <c r="SR199" s="35"/>
      <c r="SS199" s="35"/>
      <c r="ST199" s="35"/>
      <c r="SU199" s="35"/>
      <c r="SV199" s="35"/>
      <c r="SW199" s="35"/>
      <c r="SX199" s="35"/>
      <c r="SY199" s="35"/>
      <c r="SZ199" s="35"/>
      <c r="TA199" s="35"/>
      <c r="TB199" s="35"/>
      <c r="TC199" s="35"/>
      <c r="TD199" s="35"/>
      <c r="TE199" s="35"/>
      <c r="TF199" s="35"/>
      <c r="TG199" s="35"/>
      <c r="TH199" s="35"/>
      <c r="TI199" s="35"/>
      <c r="TJ199" s="35"/>
      <c r="TK199" s="35"/>
      <c r="TL199" s="35"/>
      <c r="TM199" s="35"/>
      <c r="TN199" s="35"/>
      <c r="TO199" s="35"/>
      <c r="TP199" s="35"/>
      <c r="TQ199" s="35"/>
      <c r="TR199" s="35"/>
      <c r="TS199" s="35"/>
      <c r="TT199" s="35"/>
      <c r="TU199" s="35"/>
      <c r="TV199" s="35"/>
      <c r="TW199" s="35"/>
      <c r="TX199" s="35"/>
      <c r="TY199" s="35"/>
      <c r="TZ199" s="35"/>
      <c r="UA199" s="35"/>
      <c r="UB199" s="35"/>
      <c r="UC199" s="35"/>
      <c r="UD199" s="35"/>
      <c r="UE199" s="35"/>
      <c r="UF199" s="35"/>
      <c r="UG199" s="35"/>
      <c r="UH199" s="35"/>
      <c r="UI199" s="35"/>
      <c r="UJ199" s="35"/>
      <c r="UK199" s="35"/>
      <c r="UL199" s="35"/>
      <c r="UM199" s="35"/>
      <c r="UN199" s="35"/>
      <c r="UO199" s="35"/>
      <c r="UP199" s="35"/>
      <c r="UQ199" s="35"/>
      <c r="UR199" s="35"/>
      <c r="US199" s="35"/>
      <c r="UT199" s="35"/>
      <c r="UU199" s="35"/>
      <c r="UV199" s="35"/>
      <c r="UW199" s="35"/>
      <c r="UX199" s="35"/>
      <c r="UY199" s="35"/>
      <c r="UZ199" s="35"/>
      <c r="VA199" s="35"/>
      <c r="VB199" s="35"/>
      <c r="VC199" s="35"/>
      <c r="VD199" s="35"/>
      <c r="VE199" s="35"/>
      <c r="VF199" s="35"/>
      <c r="VG199" s="35"/>
      <c r="VH199" s="35"/>
      <c r="VI199" s="35"/>
      <c r="VJ199" s="35"/>
      <c r="VK199" s="35"/>
      <c r="VL199" s="35"/>
      <c r="VM199" s="35"/>
      <c r="VN199" s="35"/>
      <c r="VO199" s="35"/>
      <c r="VP199" s="35"/>
      <c r="VQ199" s="35"/>
      <c r="VR199" s="35"/>
      <c r="VS199" s="35"/>
      <c r="VT199" s="35"/>
      <c r="VU199" s="35"/>
      <c r="VV199" s="35"/>
      <c r="VW199" s="35"/>
      <c r="VX199" s="35"/>
      <c r="VY199" s="35"/>
      <c r="VZ199" s="35"/>
      <c r="WA199" s="35"/>
      <c r="WB199" s="35"/>
      <c r="WC199" s="35"/>
      <c r="WD199" s="35"/>
      <c r="WE199" s="35"/>
      <c r="WF199" s="35"/>
      <c r="WG199" s="35"/>
      <c r="WH199" s="35"/>
      <c r="WI199" s="35"/>
      <c r="WJ199" s="35"/>
      <c r="WK199" s="35"/>
      <c r="WL199" s="35"/>
      <c r="WM199" s="35"/>
      <c r="WN199" s="35"/>
      <c r="WO199" s="35"/>
      <c r="WP199" s="35"/>
      <c r="WQ199" s="35"/>
      <c r="WR199" s="35"/>
      <c r="WS199" s="35"/>
      <c r="WT199" s="35"/>
      <c r="WU199" s="35"/>
      <c r="WV199" s="35"/>
      <c r="WW199" s="35"/>
      <c r="WX199" s="35"/>
      <c r="WY199" s="35"/>
      <c r="WZ199" s="35"/>
      <c r="XA199" s="35"/>
      <c r="XB199" s="35"/>
      <c r="XC199" s="35"/>
      <c r="XD199" s="35"/>
      <c r="XE199" s="35"/>
      <c r="XF199" s="35"/>
      <c r="XG199" s="35"/>
      <c r="XH199" s="35"/>
      <c r="XI199" s="35"/>
      <c r="XJ199" s="35"/>
      <c r="XK199" s="35"/>
      <c r="XL199" s="35"/>
      <c r="XM199" s="35"/>
      <c r="XN199" s="35"/>
      <c r="XO199" s="35"/>
      <c r="XP199" s="35"/>
      <c r="XQ199" s="35"/>
      <c r="XR199" s="35"/>
      <c r="XS199" s="35"/>
      <c r="XT199" s="35"/>
      <c r="XU199" s="35"/>
      <c r="XV199" s="35"/>
      <c r="XW199" s="35"/>
      <c r="XX199" s="35"/>
      <c r="XY199" s="35"/>
      <c r="XZ199" s="35"/>
      <c r="YA199" s="35"/>
      <c r="YB199" s="35"/>
      <c r="YC199" s="35"/>
      <c r="YD199" s="35"/>
      <c r="YE199" s="35"/>
      <c r="YF199" s="35"/>
      <c r="YG199" s="35"/>
      <c r="YH199" s="35"/>
      <c r="YI199" s="35"/>
      <c r="YJ199" s="35"/>
      <c r="YK199" s="35"/>
      <c r="YL199" s="35"/>
      <c r="YM199" s="35"/>
      <c r="YN199" s="35"/>
      <c r="YO199" s="35"/>
      <c r="YP199" s="35"/>
      <c r="YQ199" s="35"/>
      <c r="YR199" s="35"/>
      <c r="YS199" s="35"/>
      <c r="YT199" s="35"/>
      <c r="YU199" s="35"/>
      <c r="YV199" s="35"/>
      <c r="YW199" s="35"/>
      <c r="YX199" s="35"/>
      <c r="YY199" s="35"/>
      <c r="YZ199" s="35"/>
      <c r="ZA199" s="35"/>
      <c r="ZB199" s="35">
        <v>1</v>
      </c>
      <c r="ZC199" s="35"/>
      <c r="ZD199" s="35"/>
      <c r="ZE199" s="35"/>
      <c r="ZF199" s="35"/>
      <c r="ZG199" s="35"/>
      <c r="ZH199" s="35"/>
      <c r="ZI199" s="35">
        <v>1</v>
      </c>
      <c r="ZJ199" s="35"/>
      <c r="ZK199" s="35"/>
      <c r="ZL199" s="35"/>
      <c r="ZM199" s="35"/>
      <c r="ZN199" s="35"/>
      <c r="ZO199" s="35"/>
      <c r="ZP199" s="35"/>
      <c r="ZQ199" s="35"/>
      <c r="ZR199" s="35"/>
      <c r="ZS199" s="35"/>
      <c r="ZT199" s="35"/>
      <c r="ZU199" s="35"/>
      <c r="ZV199" s="35"/>
      <c r="ZW199" s="35"/>
      <c r="ZX199" s="35"/>
      <c r="ZY199" s="35"/>
      <c r="ZZ199" s="35"/>
      <c r="AAA199" s="35"/>
      <c r="AAB199" s="35"/>
      <c r="AAC199" s="35"/>
      <c r="AAD199" s="35"/>
      <c r="AAE199" s="35"/>
      <c r="AAF199" s="35"/>
      <c r="AAG199" s="35"/>
      <c r="AAH199" s="35"/>
      <c r="AAI199" s="35"/>
      <c r="AAJ199" s="35"/>
      <c r="AAK199" s="35"/>
      <c r="AAL199" s="35"/>
      <c r="AAM199" s="35"/>
      <c r="AAN199" s="35"/>
      <c r="AAO199" s="35"/>
      <c r="AAP199" s="35"/>
      <c r="AAQ199" s="35"/>
      <c r="AAR199" s="35"/>
      <c r="AAS199" s="35"/>
      <c r="AAT199" s="35"/>
      <c r="AAU199" s="35"/>
      <c r="AAV199" s="35"/>
      <c r="AAW199" s="35"/>
      <c r="AAX199" s="35"/>
      <c r="AAY199" s="35"/>
      <c r="AAZ199" s="35"/>
      <c r="ABA199" s="35"/>
      <c r="ABB199" s="35"/>
      <c r="ABC199" s="35"/>
      <c r="ABD199" s="35"/>
      <c r="ABE199" s="35"/>
      <c r="ABF199" s="35"/>
      <c r="ABG199" s="35"/>
      <c r="ABH199" s="35"/>
      <c r="ABI199" s="35"/>
      <c r="ABJ199" s="35"/>
      <c r="ABK199" s="35"/>
      <c r="ABL199" s="35"/>
      <c r="ABM199" s="35"/>
      <c r="ABN199" s="35"/>
      <c r="ABO199" s="35"/>
      <c r="ABP199" s="35"/>
      <c r="ABQ199" s="35"/>
      <c r="ABR199" s="35"/>
      <c r="ABS199" s="35"/>
      <c r="ABT199" s="35"/>
      <c r="ABU199" s="35"/>
      <c r="ABV199" s="35"/>
      <c r="ABW199" s="35"/>
      <c r="ABX199" s="35"/>
      <c r="ABY199" s="35"/>
      <c r="ABZ199" s="35"/>
      <c r="ACA199" s="35"/>
      <c r="ACB199" s="35"/>
      <c r="ACC199" s="35"/>
      <c r="ACD199" s="35"/>
      <c r="ACE199" s="35"/>
      <c r="ACF199" s="35"/>
      <c r="ACG199" s="35"/>
      <c r="ACH199" s="35"/>
      <c r="ACI199" s="35"/>
      <c r="ACJ199" s="35"/>
      <c r="ACK199" s="35"/>
      <c r="ACL199" s="35"/>
      <c r="ACM199" s="35"/>
      <c r="ACN199" s="35"/>
      <c r="ACO199" s="35"/>
      <c r="ACP199" s="35"/>
      <c r="ACQ199" s="35"/>
      <c r="ACR199" s="35"/>
      <c r="ACS199" s="35"/>
      <c r="ACT199" s="35"/>
      <c r="ACU199" s="35"/>
      <c r="ACV199" s="35"/>
      <c r="ACW199" s="35"/>
      <c r="ACX199" s="35"/>
      <c r="ACY199" s="35"/>
      <c r="ACZ199" s="35"/>
      <c r="ADA199" s="35"/>
      <c r="ADB199" s="35"/>
      <c r="ADC199" s="35"/>
      <c r="ADD199" s="35"/>
      <c r="ADE199" s="35"/>
      <c r="ADF199" s="35"/>
      <c r="ADG199" s="35"/>
      <c r="ADH199" s="35"/>
      <c r="ADI199" s="35"/>
      <c r="ADJ199" s="35"/>
      <c r="ADK199" s="35"/>
      <c r="ADL199" s="35"/>
      <c r="ADM199" s="35"/>
      <c r="ADN199" s="35"/>
      <c r="ADO199" s="35"/>
      <c r="ADP199" s="35"/>
      <c r="ADQ199" s="35"/>
      <c r="ADR199" s="35"/>
      <c r="ADS199" s="35"/>
      <c r="ADT199" s="35"/>
      <c r="ADU199" s="35"/>
      <c r="ADV199" s="35"/>
      <c r="ADW199" s="35"/>
      <c r="ADX199" s="35"/>
      <c r="ADY199" s="26">
        <f t="shared" si="7"/>
        <v>0</v>
      </c>
      <c r="ADZ199" s="5"/>
    </row>
    <row r="200" spans="1:806" s="33" customFormat="1" x14ac:dyDescent="0.2">
      <c r="A200" s="51" t="s">
        <v>181</v>
      </c>
      <c r="B200" s="65">
        <f t="shared" ref="B200:B264" si="8">SUMIF(G$3:ADX$3,"прих",G200:ADX200)-SUMIF(G$3:ADX$3,"отгр",G200:ADX200)</f>
        <v>0</v>
      </c>
      <c r="C200" s="57">
        <v>1</v>
      </c>
      <c r="D200" s="59">
        <v>44368</v>
      </c>
      <c r="E200" s="67">
        <v>39.619999999999997</v>
      </c>
      <c r="F200" s="67">
        <f t="shared" si="5"/>
        <v>0</v>
      </c>
      <c r="G200" s="6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/>
      <c r="BE200" s="15"/>
      <c r="BF200" s="15"/>
      <c r="BG200" s="136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  <c r="BU200" s="35"/>
      <c r="BV200" s="35"/>
      <c r="BW200" s="35"/>
      <c r="BX200" s="35"/>
      <c r="BY200" s="35"/>
      <c r="BZ200" s="35"/>
      <c r="CA200" s="35"/>
      <c r="CB200" s="35"/>
      <c r="CC200" s="35"/>
      <c r="CD200" s="35"/>
      <c r="CE200" s="35"/>
      <c r="CF200" s="35"/>
      <c r="CG200" s="35"/>
      <c r="CH200" s="35"/>
      <c r="CI200" s="35"/>
      <c r="CJ200" s="35"/>
      <c r="CK200" s="35"/>
      <c r="CL200" s="35"/>
      <c r="CM200" s="35"/>
      <c r="CN200" s="35"/>
      <c r="CO200" s="35"/>
      <c r="CP200" s="35"/>
      <c r="CQ200" s="35"/>
      <c r="CR200" s="35"/>
      <c r="CS200" s="35"/>
      <c r="CT200" s="35"/>
      <c r="CU200" s="35"/>
      <c r="CV200" s="35"/>
      <c r="CW200" s="35"/>
      <c r="CX200" s="35"/>
      <c r="CY200" s="35"/>
      <c r="CZ200" s="35"/>
      <c r="DA200" s="35"/>
      <c r="DB200" s="35"/>
      <c r="DC200" s="35"/>
      <c r="DD200" s="35"/>
      <c r="DE200" s="35"/>
      <c r="DF200" s="35"/>
      <c r="DG200" s="35"/>
      <c r="DH200" s="35"/>
      <c r="DI200" s="35"/>
      <c r="DJ200" s="35"/>
      <c r="DK200" s="35"/>
      <c r="DL200" s="35"/>
      <c r="DM200" s="35"/>
      <c r="DN200" s="35"/>
      <c r="DO200" s="35"/>
      <c r="DP200" s="35"/>
      <c r="DQ200" s="35"/>
      <c r="DR200" s="35"/>
      <c r="DS200" s="35"/>
      <c r="DT200" s="35"/>
      <c r="DU200" s="35"/>
      <c r="DV200" s="35"/>
      <c r="DW200" s="35"/>
      <c r="DX200" s="35"/>
      <c r="DY200" s="35"/>
      <c r="DZ200" s="35"/>
      <c r="EA200" s="35"/>
      <c r="EB200" s="35"/>
      <c r="EC200" s="35"/>
      <c r="ED200" s="35"/>
      <c r="EE200" s="35"/>
      <c r="EF200" s="35"/>
      <c r="EG200" s="35"/>
      <c r="EH200" s="35"/>
      <c r="EI200" s="35"/>
      <c r="EJ200" s="35"/>
      <c r="EK200" s="35"/>
      <c r="EL200" s="35"/>
      <c r="EM200" s="35"/>
      <c r="EN200" s="35"/>
      <c r="EO200" s="35"/>
      <c r="EP200" s="35"/>
      <c r="EQ200" s="35"/>
      <c r="ER200" s="35"/>
      <c r="ES200" s="35"/>
      <c r="ET200" s="35"/>
      <c r="EU200" s="35"/>
      <c r="EV200" s="35"/>
      <c r="EW200" s="35"/>
      <c r="EX200" s="35"/>
      <c r="EY200" s="35"/>
      <c r="EZ200" s="35"/>
      <c r="FA200" s="35"/>
      <c r="FB200" s="35"/>
      <c r="FC200" s="35"/>
      <c r="FD200" s="35"/>
      <c r="FE200" s="35"/>
      <c r="FF200" s="35"/>
      <c r="FG200" s="35"/>
      <c r="FH200" s="35"/>
      <c r="FI200" s="35"/>
      <c r="FJ200" s="35"/>
      <c r="FK200" s="35"/>
      <c r="FL200" s="35"/>
      <c r="FM200" s="35"/>
      <c r="FN200" s="35"/>
      <c r="FO200" s="35"/>
      <c r="FP200" s="35"/>
      <c r="FQ200" s="35"/>
      <c r="FR200" s="35"/>
      <c r="FS200" s="35"/>
      <c r="FT200" s="35"/>
      <c r="FU200" s="35"/>
      <c r="FV200" s="35"/>
      <c r="FW200" s="35"/>
      <c r="FX200" s="35"/>
      <c r="FY200" s="35"/>
      <c r="FZ200" s="35"/>
      <c r="GA200" s="35"/>
      <c r="GB200" s="35"/>
      <c r="GC200" s="35"/>
      <c r="GD200" s="35"/>
      <c r="GE200" s="35"/>
      <c r="GF200" s="35"/>
      <c r="GG200" s="35"/>
      <c r="GH200" s="35"/>
      <c r="GI200" s="35"/>
      <c r="GJ200" s="35"/>
      <c r="GK200" s="35"/>
      <c r="GL200" s="35"/>
      <c r="GM200" s="35"/>
      <c r="GN200" s="35"/>
      <c r="GO200" s="35"/>
      <c r="GP200" s="35"/>
      <c r="GQ200" s="35"/>
      <c r="GR200" s="35"/>
      <c r="GS200" s="35"/>
      <c r="GT200" s="35"/>
      <c r="GU200" s="35"/>
      <c r="GV200" s="35"/>
      <c r="GW200" s="35"/>
      <c r="GX200" s="35"/>
      <c r="GY200" s="35"/>
      <c r="GZ200" s="35"/>
      <c r="HA200" s="35"/>
      <c r="HB200" s="35"/>
      <c r="HC200" s="35"/>
      <c r="HD200" s="35"/>
      <c r="HE200" s="35"/>
      <c r="HF200" s="35"/>
      <c r="HG200" s="35"/>
      <c r="HH200" s="35"/>
      <c r="HI200" s="35"/>
      <c r="HJ200" s="35"/>
      <c r="HK200" s="35"/>
      <c r="HL200" s="35"/>
      <c r="HM200" s="35"/>
      <c r="HN200" s="35"/>
      <c r="HO200" s="35"/>
      <c r="HP200" s="35"/>
      <c r="HQ200" s="35"/>
      <c r="HR200" s="35"/>
      <c r="HS200" s="35"/>
      <c r="HT200" s="35"/>
      <c r="HU200" s="35"/>
      <c r="HV200" s="35"/>
      <c r="HW200" s="35"/>
      <c r="HX200" s="35"/>
      <c r="HY200" s="35"/>
      <c r="HZ200" s="35"/>
      <c r="IA200" s="35"/>
      <c r="IB200" s="35"/>
      <c r="IC200" s="35"/>
      <c r="ID200" s="35"/>
      <c r="IE200" s="35"/>
      <c r="IF200" s="35"/>
      <c r="IG200" s="35"/>
      <c r="IH200" s="35"/>
      <c r="II200" s="35"/>
      <c r="IJ200" s="35"/>
      <c r="IK200" s="35"/>
      <c r="IL200" s="35"/>
      <c r="IM200" s="35"/>
      <c r="IN200" s="35"/>
      <c r="IO200" s="35"/>
      <c r="IP200" s="35"/>
      <c r="IQ200" s="35"/>
      <c r="IR200" s="35"/>
      <c r="IS200" s="35"/>
      <c r="IT200" s="35"/>
      <c r="IU200" s="35"/>
      <c r="IV200" s="35"/>
      <c r="IW200" s="35"/>
      <c r="IX200" s="35"/>
      <c r="IY200" s="35"/>
      <c r="IZ200" s="35"/>
      <c r="JA200" s="35"/>
      <c r="JB200" s="35"/>
      <c r="JC200" s="35"/>
      <c r="JD200" s="35"/>
      <c r="JE200" s="35"/>
      <c r="JF200" s="35"/>
      <c r="JG200" s="35"/>
      <c r="JH200" s="35"/>
      <c r="JI200" s="35"/>
      <c r="JJ200" s="35"/>
      <c r="JK200" s="35"/>
      <c r="JL200" s="35"/>
      <c r="JM200" s="35"/>
      <c r="JN200" s="35"/>
      <c r="JO200" s="35"/>
      <c r="JP200" s="35"/>
      <c r="JQ200" s="35"/>
      <c r="JR200" s="35"/>
      <c r="JS200" s="35"/>
      <c r="JT200" s="35"/>
      <c r="JU200" s="35"/>
      <c r="JV200" s="35"/>
      <c r="JW200" s="35"/>
      <c r="JX200" s="35"/>
      <c r="JY200" s="35"/>
      <c r="JZ200" s="35"/>
      <c r="KA200" s="35"/>
      <c r="KB200" s="35"/>
      <c r="KC200" s="35"/>
      <c r="KD200" s="35"/>
      <c r="KE200" s="35"/>
      <c r="KF200" s="35"/>
      <c r="KG200" s="35"/>
      <c r="KH200" s="35"/>
      <c r="KI200" s="35"/>
      <c r="KJ200" s="35"/>
      <c r="KK200" s="35"/>
      <c r="KL200" s="35"/>
      <c r="KM200" s="35"/>
      <c r="KN200" s="35"/>
      <c r="KO200" s="35"/>
      <c r="KP200" s="35"/>
      <c r="KQ200" s="35"/>
      <c r="KR200" s="35"/>
      <c r="KS200" s="35"/>
      <c r="KT200" s="35"/>
      <c r="KU200" s="35"/>
      <c r="KV200" s="35"/>
      <c r="KW200" s="35"/>
      <c r="KX200" s="35"/>
      <c r="KY200" s="35"/>
      <c r="KZ200" s="35"/>
      <c r="LA200" s="35"/>
      <c r="LB200" s="35"/>
      <c r="LC200" s="35"/>
      <c r="LD200" s="35"/>
      <c r="LE200" s="35"/>
      <c r="LF200" s="35"/>
      <c r="LG200" s="35"/>
      <c r="LH200" s="35"/>
      <c r="LI200" s="35"/>
      <c r="LJ200" s="35"/>
      <c r="LK200" s="35"/>
      <c r="LL200" s="35"/>
      <c r="LM200" s="35"/>
      <c r="LN200" s="35"/>
      <c r="LO200" s="35"/>
      <c r="LP200" s="35"/>
      <c r="LQ200" s="35"/>
      <c r="LR200" s="35"/>
      <c r="LS200" s="35"/>
      <c r="LT200" s="35"/>
      <c r="LU200" s="35"/>
      <c r="LV200" s="35"/>
      <c r="LW200" s="35"/>
      <c r="LX200" s="35"/>
      <c r="LY200" s="35"/>
      <c r="LZ200" s="35"/>
      <c r="MA200" s="35"/>
      <c r="MB200" s="35"/>
      <c r="MC200" s="35"/>
      <c r="MD200" s="35"/>
      <c r="ME200" s="35"/>
      <c r="MF200" s="35"/>
      <c r="MG200" s="35"/>
      <c r="MH200" s="35"/>
      <c r="MI200" s="35"/>
      <c r="MJ200" s="35"/>
      <c r="MK200" s="35"/>
      <c r="ML200" s="35"/>
      <c r="MM200" s="35"/>
      <c r="MN200" s="35"/>
      <c r="MO200" s="35"/>
      <c r="MP200" s="35"/>
      <c r="MQ200" s="35"/>
      <c r="MR200" s="35"/>
      <c r="MS200" s="35"/>
      <c r="MT200" s="35"/>
      <c r="MU200" s="35"/>
      <c r="MV200" s="35"/>
      <c r="MW200" s="35"/>
      <c r="MX200" s="35"/>
      <c r="MY200" s="35"/>
      <c r="MZ200" s="35"/>
      <c r="NA200" s="35"/>
      <c r="NB200" s="35"/>
      <c r="NC200" s="35"/>
      <c r="ND200" s="35"/>
      <c r="NE200" s="35"/>
      <c r="NF200" s="35"/>
      <c r="NG200" s="35"/>
      <c r="NH200" s="35"/>
      <c r="NI200" s="35"/>
      <c r="NJ200" s="35"/>
      <c r="NK200" s="35"/>
      <c r="NL200" s="35"/>
      <c r="NM200" s="35"/>
      <c r="NN200" s="35"/>
      <c r="NO200" s="35"/>
      <c r="NP200" s="35"/>
      <c r="NQ200" s="35"/>
      <c r="NR200" s="35"/>
      <c r="NS200" s="35"/>
      <c r="NT200" s="35"/>
      <c r="NU200" s="35"/>
      <c r="NV200" s="35"/>
      <c r="NW200" s="35"/>
      <c r="NX200" s="35"/>
      <c r="NY200" s="35"/>
      <c r="NZ200" s="35"/>
      <c r="OA200" s="35"/>
      <c r="OB200" s="35"/>
      <c r="OC200" s="35"/>
      <c r="OD200" s="35"/>
      <c r="OE200" s="35"/>
      <c r="OF200" s="35"/>
      <c r="OG200" s="35"/>
      <c r="OH200" s="35"/>
      <c r="OI200" s="35"/>
      <c r="OJ200" s="35"/>
      <c r="OK200" s="35"/>
      <c r="OL200" s="35"/>
      <c r="OM200" s="35"/>
      <c r="ON200" s="35"/>
      <c r="OO200" s="35"/>
      <c r="OP200" s="35"/>
      <c r="OQ200" s="35"/>
      <c r="OR200" s="35"/>
      <c r="OS200" s="35"/>
      <c r="OT200" s="35"/>
      <c r="OU200" s="35"/>
      <c r="OV200" s="35"/>
      <c r="OW200" s="35"/>
      <c r="OX200" s="35"/>
      <c r="OY200" s="35"/>
      <c r="OZ200" s="35"/>
      <c r="PA200" s="35"/>
      <c r="PB200" s="35"/>
      <c r="PC200" s="35"/>
      <c r="PD200" s="35"/>
      <c r="PE200" s="35"/>
      <c r="PF200" s="35"/>
      <c r="PG200" s="35"/>
      <c r="PH200" s="35"/>
      <c r="PI200" s="35"/>
      <c r="PJ200" s="35"/>
      <c r="PK200" s="35"/>
      <c r="PL200" s="35"/>
      <c r="PM200" s="35"/>
      <c r="PN200" s="35"/>
      <c r="PO200" s="35"/>
      <c r="PP200" s="35"/>
      <c r="PQ200" s="35"/>
      <c r="PR200" s="35"/>
      <c r="PS200" s="35"/>
      <c r="PT200" s="35"/>
      <c r="PU200" s="35"/>
      <c r="PV200" s="35"/>
      <c r="PW200" s="35"/>
      <c r="PX200" s="35"/>
      <c r="PY200" s="35"/>
      <c r="PZ200" s="35"/>
      <c r="QA200" s="35"/>
      <c r="QB200" s="35"/>
      <c r="QC200" s="35"/>
      <c r="QD200" s="35"/>
      <c r="QE200" s="35"/>
      <c r="QF200" s="35"/>
      <c r="QG200" s="35"/>
      <c r="QH200" s="35"/>
      <c r="QI200" s="35"/>
      <c r="QJ200" s="35"/>
      <c r="QK200" s="35"/>
      <c r="QL200" s="35"/>
      <c r="QM200" s="35"/>
      <c r="QN200" s="35"/>
      <c r="QO200" s="35"/>
      <c r="QP200" s="35"/>
      <c r="QQ200" s="35"/>
      <c r="QR200" s="35"/>
      <c r="QS200" s="35"/>
      <c r="QT200" s="35"/>
      <c r="QU200" s="35"/>
      <c r="QV200" s="35"/>
      <c r="QW200" s="35"/>
      <c r="QX200" s="35"/>
      <c r="QY200" s="35"/>
      <c r="QZ200" s="35"/>
      <c r="RA200" s="35"/>
      <c r="RB200" s="35"/>
      <c r="RC200" s="35"/>
      <c r="RD200" s="35"/>
      <c r="RE200" s="35"/>
      <c r="RF200" s="35"/>
      <c r="RG200" s="35"/>
      <c r="RH200" s="35"/>
      <c r="RI200" s="35"/>
      <c r="RJ200" s="35"/>
      <c r="RK200" s="35"/>
      <c r="RL200" s="35"/>
      <c r="RM200" s="35"/>
      <c r="RN200" s="35"/>
      <c r="RO200" s="35"/>
      <c r="RP200" s="35"/>
      <c r="RQ200" s="35"/>
      <c r="RR200" s="35"/>
      <c r="RS200" s="35"/>
      <c r="RT200" s="35"/>
      <c r="RU200" s="35"/>
      <c r="RV200" s="35"/>
      <c r="RW200" s="35"/>
      <c r="RX200" s="35"/>
      <c r="RY200" s="35"/>
      <c r="RZ200" s="35"/>
      <c r="SA200" s="35"/>
      <c r="SB200" s="35"/>
      <c r="SC200" s="35"/>
      <c r="SD200" s="35"/>
      <c r="SE200" s="35"/>
      <c r="SF200" s="35"/>
      <c r="SG200" s="35"/>
      <c r="SH200" s="35"/>
      <c r="SI200" s="35"/>
      <c r="SJ200" s="35"/>
      <c r="SK200" s="35"/>
      <c r="SL200" s="35"/>
      <c r="SM200" s="35"/>
      <c r="SN200" s="35"/>
      <c r="SO200" s="35"/>
      <c r="SP200" s="35"/>
      <c r="SQ200" s="35"/>
      <c r="SR200" s="35"/>
      <c r="SS200" s="35"/>
      <c r="ST200" s="35"/>
      <c r="SU200" s="35"/>
      <c r="SV200" s="35"/>
      <c r="SW200" s="35"/>
      <c r="SX200" s="35"/>
      <c r="SY200" s="35"/>
      <c r="SZ200" s="35"/>
      <c r="TA200" s="35"/>
      <c r="TB200" s="35"/>
      <c r="TC200" s="35"/>
      <c r="TD200" s="35"/>
      <c r="TE200" s="35"/>
      <c r="TF200" s="35"/>
      <c r="TG200" s="35"/>
      <c r="TH200" s="35"/>
      <c r="TI200" s="35"/>
      <c r="TJ200" s="35"/>
      <c r="TK200" s="35"/>
      <c r="TL200" s="35"/>
      <c r="TM200" s="35"/>
      <c r="TN200" s="35"/>
      <c r="TO200" s="35"/>
      <c r="TP200" s="35"/>
      <c r="TQ200" s="35"/>
      <c r="TR200" s="35"/>
      <c r="TS200" s="35"/>
      <c r="TT200" s="35"/>
      <c r="TU200" s="35"/>
      <c r="TV200" s="35"/>
      <c r="TW200" s="35"/>
      <c r="TX200" s="35"/>
      <c r="TY200" s="35"/>
      <c r="TZ200" s="35"/>
      <c r="UA200" s="35"/>
      <c r="UB200" s="35"/>
      <c r="UC200" s="35"/>
      <c r="UD200" s="35"/>
      <c r="UE200" s="35"/>
      <c r="UF200" s="35"/>
      <c r="UG200" s="35"/>
      <c r="UH200" s="35"/>
      <c r="UI200" s="35"/>
      <c r="UJ200" s="35"/>
      <c r="UK200" s="35"/>
      <c r="UL200" s="35"/>
      <c r="UM200" s="35"/>
      <c r="UN200" s="35"/>
      <c r="UO200" s="35"/>
      <c r="UP200" s="35"/>
      <c r="UQ200" s="35"/>
      <c r="UR200" s="35"/>
      <c r="US200" s="35"/>
      <c r="UT200" s="35"/>
      <c r="UU200" s="35"/>
      <c r="UV200" s="35"/>
      <c r="UW200" s="35"/>
      <c r="UX200" s="35"/>
      <c r="UY200" s="35"/>
      <c r="UZ200" s="35"/>
      <c r="VA200" s="35"/>
      <c r="VB200" s="35"/>
      <c r="VC200" s="35"/>
      <c r="VD200" s="35"/>
      <c r="VE200" s="35"/>
      <c r="VF200" s="35"/>
      <c r="VG200" s="35"/>
      <c r="VH200" s="35"/>
      <c r="VI200" s="35"/>
      <c r="VJ200" s="35"/>
      <c r="VK200" s="35"/>
      <c r="VL200" s="35"/>
      <c r="VM200" s="35"/>
      <c r="VN200" s="35"/>
      <c r="VO200" s="35"/>
      <c r="VP200" s="35"/>
      <c r="VQ200" s="35"/>
      <c r="VR200" s="35"/>
      <c r="VS200" s="35"/>
      <c r="VT200" s="35"/>
      <c r="VU200" s="35"/>
      <c r="VV200" s="35"/>
      <c r="VW200" s="35"/>
      <c r="VX200" s="35"/>
      <c r="VY200" s="35"/>
      <c r="VZ200" s="35"/>
      <c r="WA200" s="35"/>
      <c r="WB200" s="35"/>
      <c r="WC200" s="35"/>
      <c r="WD200" s="35"/>
      <c r="WE200" s="35"/>
      <c r="WF200" s="35"/>
      <c r="WG200" s="35"/>
      <c r="WH200" s="35"/>
      <c r="WI200" s="35"/>
      <c r="WJ200" s="35"/>
      <c r="WK200" s="35"/>
      <c r="WL200" s="35"/>
      <c r="WM200" s="35"/>
      <c r="WN200" s="35"/>
      <c r="WO200" s="35"/>
      <c r="WP200" s="35"/>
      <c r="WQ200" s="35"/>
      <c r="WR200" s="35"/>
      <c r="WS200" s="35"/>
      <c r="WT200" s="35"/>
      <c r="WU200" s="35"/>
      <c r="WV200" s="35"/>
      <c r="WW200" s="35"/>
      <c r="WX200" s="35"/>
      <c r="WY200" s="35"/>
      <c r="WZ200" s="35"/>
      <c r="XA200" s="35"/>
      <c r="XB200" s="35"/>
      <c r="XC200" s="35"/>
      <c r="XD200" s="35"/>
      <c r="XE200" s="35"/>
      <c r="XF200" s="35"/>
      <c r="XG200" s="35"/>
      <c r="XH200" s="35"/>
      <c r="XI200" s="35"/>
      <c r="XJ200" s="35"/>
      <c r="XK200" s="35"/>
      <c r="XL200" s="35"/>
      <c r="XM200" s="35"/>
      <c r="XN200" s="35"/>
      <c r="XO200" s="35"/>
      <c r="XP200" s="35"/>
      <c r="XQ200" s="35"/>
      <c r="XR200" s="35"/>
      <c r="XS200" s="35"/>
      <c r="XT200" s="35"/>
      <c r="XU200" s="35"/>
      <c r="XV200" s="35"/>
      <c r="XW200" s="35"/>
      <c r="XX200" s="35"/>
      <c r="XY200" s="35"/>
      <c r="XZ200" s="35"/>
      <c r="YA200" s="35"/>
      <c r="YB200" s="35"/>
      <c r="YC200" s="35"/>
      <c r="YD200" s="35"/>
      <c r="YE200" s="35"/>
      <c r="YF200" s="35"/>
      <c r="YG200" s="35"/>
      <c r="YH200" s="35"/>
      <c r="YI200" s="35"/>
      <c r="YJ200" s="35"/>
      <c r="YK200" s="35"/>
      <c r="YL200" s="35"/>
      <c r="YM200" s="35"/>
      <c r="YN200" s="35"/>
      <c r="YO200" s="35"/>
      <c r="YP200" s="35"/>
      <c r="YQ200" s="35"/>
      <c r="YR200" s="35"/>
      <c r="YS200" s="35"/>
      <c r="YT200" s="35"/>
      <c r="YU200" s="35"/>
      <c r="YV200" s="35"/>
      <c r="YW200" s="35"/>
      <c r="YX200" s="35"/>
      <c r="YY200" s="35"/>
      <c r="YZ200" s="35"/>
      <c r="ZA200" s="35"/>
      <c r="ZB200" s="35"/>
      <c r="ZC200" s="35"/>
      <c r="ZD200" s="35"/>
      <c r="ZE200" s="35"/>
      <c r="ZF200" s="35"/>
      <c r="ZG200" s="35"/>
      <c r="ZH200" s="35"/>
      <c r="ZI200" s="35"/>
      <c r="ZJ200" s="35"/>
      <c r="ZK200" s="35"/>
      <c r="ZL200" s="35"/>
      <c r="ZM200" s="35"/>
      <c r="ZN200" s="35"/>
      <c r="ZO200" s="35"/>
      <c r="ZP200" s="35"/>
      <c r="ZQ200" s="35"/>
      <c r="ZR200" s="35"/>
      <c r="ZS200" s="35"/>
      <c r="ZT200" s="35"/>
      <c r="ZU200" s="35"/>
      <c r="ZV200" s="35"/>
      <c r="ZW200" s="35"/>
      <c r="ZX200" s="35"/>
      <c r="ZY200" s="35"/>
      <c r="ZZ200" s="35"/>
      <c r="AAA200" s="35"/>
      <c r="AAB200" s="35"/>
      <c r="AAC200" s="35"/>
      <c r="AAD200" s="35"/>
      <c r="AAE200" s="35"/>
      <c r="AAF200" s="35"/>
      <c r="AAG200" s="35"/>
      <c r="AAH200" s="35"/>
      <c r="AAI200" s="35"/>
      <c r="AAJ200" s="35"/>
      <c r="AAK200" s="35"/>
      <c r="AAL200" s="35"/>
      <c r="AAM200" s="35"/>
      <c r="AAN200" s="35"/>
      <c r="AAO200" s="35"/>
      <c r="AAP200" s="35"/>
      <c r="AAQ200" s="35"/>
      <c r="AAR200" s="35"/>
      <c r="AAS200" s="35"/>
      <c r="AAT200" s="35"/>
      <c r="AAU200" s="35"/>
      <c r="AAV200" s="35"/>
      <c r="AAW200" s="35"/>
      <c r="AAX200" s="35"/>
      <c r="AAY200" s="35"/>
      <c r="AAZ200" s="35"/>
      <c r="ABA200" s="35"/>
      <c r="ABB200" s="35"/>
      <c r="ABC200" s="35"/>
      <c r="ABD200" s="35"/>
      <c r="ABE200" s="35"/>
      <c r="ABF200" s="35"/>
      <c r="ABG200" s="35"/>
      <c r="ABH200" s="35"/>
      <c r="ABI200" s="35"/>
      <c r="ABJ200" s="35"/>
      <c r="ABK200" s="35"/>
      <c r="ABL200" s="35"/>
      <c r="ABM200" s="35"/>
      <c r="ABN200" s="35"/>
      <c r="ABO200" s="35"/>
      <c r="ABP200" s="35"/>
      <c r="ABQ200" s="35"/>
      <c r="ABR200" s="35"/>
      <c r="ABS200" s="35"/>
      <c r="ABT200" s="35"/>
      <c r="ABU200" s="35"/>
      <c r="ABV200" s="35"/>
      <c r="ABW200" s="35"/>
      <c r="ABX200" s="35"/>
      <c r="ABY200" s="35"/>
      <c r="ABZ200" s="35"/>
      <c r="ACA200" s="35"/>
      <c r="ACB200" s="35"/>
      <c r="ACC200" s="35"/>
      <c r="ACD200" s="35"/>
      <c r="ACE200" s="35"/>
      <c r="ACF200" s="35"/>
      <c r="ACG200" s="35"/>
      <c r="ACH200" s="35"/>
      <c r="ACI200" s="35"/>
      <c r="ACJ200" s="35"/>
      <c r="ACK200" s="35"/>
      <c r="ACL200" s="35"/>
      <c r="ACM200" s="35"/>
      <c r="ACN200" s="35"/>
      <c r="ACO200" s="35"/>
      <c r="ACP200" s="35"/>
      <c r="ACQ200" s="35"/>
      <c r="ACR200" s="35"/>
      <c r="ACS200" s="35"/>
      <c r="ACT200" s="35"/>
      <c r="ACU200" s="35"/>
      <c r="ACV200" s="35"/>
      <c r="ACW200" s="35"/>
      <c r="ACX200" s="35"/>
      <c r="ACY200" s="35"/>
      <c r="ACZ200" s="35"/>
      <c r="ADA200" s="35"/>
      <c r="ADB200" s="35"/>
      <c r="ADC200" s="35"/>
      <c r="ADD200" s="35"/>
      <c r="ADE200" s="35"/>
      <c r="ADF200" s="35"/>
      <c r="ADG200" s="35"/>
      <c r="ADH200" s="35"/>
      <c r="ADI200" s="35"/>
      <c r="ADJ200" s="35"/>
      <c r="ADK200" s="35"/>
      <c r="ADL200" s="35"/>
      <c r="ADM200" s="35"/>
      <c r="ADN200" s="35"/>
      <c r="ADO200" s="35"/>
      <c r="ADP200" s="35"/>
      <c r="ADQ200" s="35"/>
      <c r="ADR200" s="35"/>
      <c r="ADS200" s="35"/>
      <c r="ADT200" s="35"/>
      <c r="ADU200" s="35"/>
      <c r="ADV200" s="35"/>
      <c r="ADW200" s="35"/>
      <c r="ADX200" s="35"/>
      <c r="ADY200" s="26">
        <f t="shared" ref="ADY200:ADY264" si="9">$B200-SUMIF($G$3:$AIM$3,"",$G200:$AIM200)</f>
        <v>0</v>
      </c>
      <c r="ADZ200" s="5"/>
    </row>
    <row r="201" spans="1:806" s="33" customFormat="1" x14ac:dyDescent="0.2">
      <c r="A201" s="51" t="s">
        <v>30</v>
      </c>
      <c r="B201" s="65">
        <f t="shared" si="8"/>
        <v>200</v>
      </c>
      <c r="C201" s="57">
        <v>10</v>
      </c>
      <c r="D201" s="60">
        <v>44781</v>
      </c>
      <c r="E201" s="67">
        <v>46.82</v>
      </c>
      <c r="F201" s="67">
        <f t="shared" si="5"/>
        <v>9364</v>
      </c>
      <c r="G201" s="65">
        <v>160</v>
      </c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35"/>
      <c r="BA201" s="35"/>
      <c r="BB201" s="35"/>
      <c r="BC201" s="35"/>
      <c r="BD201" s="35"/>
      <c r="BE201" s="15"/>
      <c r="BF201" s="15"/>
      <c r="BG201" s="136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  <c r="BU201" s="35"/>
      <c r="BV201" s="35"/>
      <c r="BW201" s="35"/>
      <c r="BX201" s="35"/>
      <c r="BY201" s="35"/>
      <c r="BZ201" s="35"/>
      <c r="CA201" s="35"/>
      <c r="CB201" s="35"/>
      <c r="CC201" s="35">
        <v>50</v>
      </c>
      <c r="CD201" s="35">
        <v>40</v>
      </c>
      <c r="CE201" s="35"/>
      <c r="CF201" s="35"/>
      <c r="CG201" s="35"/>
      <c r="CH201" s="35">
        <v>100</v>
      </c>
      <c r="CI201" s="35"/>
      <c r="CJ201" s="35"/>
      <c r="CK201" s="35"/>
      <c r="CL201" s="35"/>
      <c r="CM201" s="35"/>
      <c r="CN201" s="35"/>
      <c r="CO201" s="35"/>
      <c r="CP201" s="35"/>
      <c r="CQ201" s="35"/>
      <c r="CR201" s="35"/>
      <c r="CS201" s="35"/>
      <c r="CT201" s="35"/>
      <c r="CU201" s="35"/>
      <c r="CV201" s="35"/>
      <c r="CW201" s="35"/>
      <c r="CX201" s="35"/>
      <c r="CY201" s="35"/>
      <c r="CZ201" s="35"/>
      <c r="DA201" s="35"/>
      <c r="DB201" s="35"/>
      <c r="DC201" s="35"/>
      <c r="DD201" s="35"/>
      <c r="DE201" s="35">
        <v>80</v>
      </c>
      <c r="DF201" s="35"/>
      <c r="DG201" s="35"/>
      <c r="DH201" s="35"/>
      <c r="DI201" s="35"/>
      <c r="DJ201" s="35"/>
      <c r="DK201" s="35">
        <v>150</v>
      </c>
      <c r="DL201" s="35"/>
      <c r="DM201" s="35"/>
      <c r="DN201" s="35"/>
      <c r="DO201" s="35"/>
      <c r="DP201" s="35"/>
      <c r="DQ201" s="35"/>
      <c r="DR201" s="35"/>
      <c r="DS201" s="35"/>
      <c r="DT201" s="35"/>
      <c r="DU201" s="35"/>
      <c r="DV201" s="35"/>
      <c r="DW201" s="35"/>
      <c r="DX201" s="35"/>
      <c r="DY201" s="35"/>
      <c r="DZ201" s="35"/>
      <c r="EA201" s="35"/>
      <c r="EB201" s="35"/>
      <c r="EC201" s="35"/>
      <c r="ED201" s="35"/>
      <c r="EE201" s="35"/>
      <c r="EF201" s="35"/>
      <c r="EG201" s="35"/>
      <c r="EH201" s="35"/>
      <c r="EI201" s="35">
        <v>50</v>
      </c>
      <c r="EJ201" s="35"/>
      <c r="EK201" s="35">
        <v>200</v>
      </c>
      <c r="EL201" s="35"/>
      <c r="EM201" s="35"/>
      <c r="EN201" s="35"/>
      <c r="EO201" s="35"/>
      <c r="EP201" s="35"/>
      <c r="EQ201" s="35"/>
      <c r="ER201" s="35"/>
      <c r="ES201" s="35"/>
      <c r="ET201" s="35"/>
      <c r="EU201" s="35"/>
      <c r="EV201" s="35"/>
      <c r="EW201" s="35"/>
      <c r="EX201" s="35"/>
      <c r="EY201" s="35"/>
      <c r="EZ201" s="35"/>
      <c r="FA201" s="35"/>
      <c r="FB201" s="35"/>
      <c r="FC201" s="35"/>
      <c r="FD201" s="35"/>
      <c r="FE201" s="35"/>
      <c r="FF201" s="35"/>
      <c r="FG201" s="35"/>
      <c r="FH201" s="35"/>
      <c r="FI201" s="35"/>
      <c r="FJ201" s="35"/>
      <c r="FK201" s="35"/>
      <c r="FL201" s="35"/>
      <c r="FM201" s="35"/>
      <c r="FN201" s="35"/>
      <c r="FO201" s="35"/>
      <c r="FP201" s="35"/>
      <c r="FQ201" s="35"/>
      <c r="FR201" s="35"/>
      <c r="FS201" s="35"/>
      <c r="FT201" s="35"/>
      <c r="FU201" s="35"/>
      <c r="FV201" s="35"/>
      <c r="FW201" s="35"/>
      <c r="FX201" s="35"/>
      <c r="FY201" s="35"/>
      <c r="FZ201" s="35"/>
      <c r="GA201" s="35"/>
      <c r="GB201" s="35">
        <v>30</v>
      </c>
      <c r="GC201" s="35"/>
      <c r="GD201" s="35"/>
      <c r="GE201" s="35"/>
      <c r="GF201" s="35"/>
      <c r="GG201" s="35">
        <v>20</v>
      </c>
      <c r="GH201" s="35"/>
      <c r="GI201" s="35"/>
      <c r="GJ201" s="35"/>
      <c r="GK201" s="35"/>
      <c r="GL201" s="35"/>
      <c r="GM201" s="35"/>
      <c r="GN201" s="35"/>
      <c r="GO201" s="35"/>
      <c r="GP201" s="35"/>
      <c r="GQ201" s="35"/>
      <c r="GR201" s="35"/>
      <c r="GS201" s="35"/>
      <c r="GT201" s="35"/>
      <c r="GU201" s="35"/>
      <c r="GV201" s="35"/>
      <c r="GW201" s="35"/>
      <c r="GX201" s="35"/>
      <c r="GY201" s="35"/>
      <c r="GZ201" s="35"/>
      <c r="HA201" s="35"/>
      <c r="HB201" s="35"/>
      <c r="HC201" s="35"/>
      <c r="HD201" s="35"/>
      <c r="HE201" s="35"/>
      <c r="HF201" s="35"/>
      <c r="HG201" s="35"/>
      <c r="HH201" s="35"/>
      <c r="HI201" s="35"/>
      <c r="HJ201" s="35">
        <v>10</v>
      </c>
      <c r="HK201" s="35"/>
      <c r="HL201" s="35"/>
      <c r="HM201" s="35"/>
      <c r="HN201" s="35"/>
      <c r="HO201" s="35"/>
      <c r="HP201" s="35"/>
      <c r="HQ201" s="35"/>
      <c r="HR201" s="35"/>
      <c r="HS201" s="35"/>
      <c r="HT201" s="35"/>
      <c r="HU201" s="35"/>
      <c r="HV201" s="35"/>
      <c r="HW201" s="35"/>
      <c r="HX201" s="35"/>
      <c r="HY201" s="35"/>
      <c r="HZ201" s="35"/>
      <c r="IA201" s="35"/>
      <c r="IB201" s="35"/>
      <c r="IC201" s="35"/>
      <c r="ID201" s="35"/>
      <c r="IE201" s="35"/>
      <c r="IF201" s="35"/>
      <c r="IG201" s="35"/>
      <c r="IH201" s="35"/>
      <c r="II201" s="35"/>
      <c r="IJ201" s="35"/>
      <c r="IK201" s="35"/>
      <c r="IL201" s="35"/>
      <c r="IM201" s="35"/>
      <c r="IN201" s="35"/>
      <c r="IO201" s="35"/>
      <c r="IP201" s="35"/>
      <c r="IQ201" s="35"/>
      <c r="IR201" s="35"/>
      <c r="IS201" s="35"/>
      <c r="IT201" s="35"/>
      <c r="IU201" s="35"/>
      <c r="IV201" s="35"/>
      <c r="IW201" s="35"/>
      <c r="IX201" s="35"/>
      <c r="IY201" s="35"/>
      <c r="IZ201" s="35"/>
      <c r="JA201" s="35"/>
      <c r="JB201" s="35"/>
      <c r="JC201" s="35"/>
      <c r="JD201" s="35"/>
      <c r="JE201" s="35"/>
      <c r="JF201" s="35"/>
      <c r="JG201" s="35"/>
      <c r="JH201" s="35"/>
      <c r="JI201" s="35"/>
      <c r="JJ201" s="35"/>
      <c r="JK201" s="35"/>
      <c r="JL201" s="35"/>
      <c r="JM201" s="35"/>
      <c r="JN201" s="35"/>
      <c r="JO201" s="35"/>
      <c r="JP201" s="35"/>
      <c r="JQ201" s="35"/>
      <c r="JR201" s="35"/>
      <c r="JS201" s="35"/>
      <c r="JT201" s="35"/>
      <c r="JU201" s="35"/>
      <c r="JV201" s="35"/>
      <c r="JW201" s="35"/>
      <c r="JX201" s="35"/>
      <c r="JY201" s="35"/>
      <c r="JZ201" s="35"/>
      <c r="KA201" s="35"/>
      <c r="KB201" s="35"/>
      <c r="KC201" s="35"/>
      <c r="KD201" s="35"/>
      <c r="KE201" s="35"/>
      <c r="KF201" s="35"/>
      <c r="KG201" s="35"/>
      <c r="KH201" s="35"/>
      <c r="KI201" s="35"/>
      <c r="KJ201" s="35"/>
      <c r="KK201" s="35"/>
      <c r="KL201" s="35"/>
      <c r="KM201" s="35"/>
      <c r="KN201" s="35"/>
      <c r="KO201" s="35"/>
      <c r="KP201" s="35"/>
      <c r="KQ201" s="35"/>
      <c r="KR201" s="35"/>
      <c r="KS201" s="35"/>
      <c r="KT201" s="35"/>
      <c r="KU201" s="35"/>
      <c r="KV201" s="35"/>
      <c r="KW201" s="35"/>
      <c r="KX201" s="35"/>
      <c r="KY201" s="35"/>
      <c r="KZ201" s="35"/>
      <c r="LA201" s="35"/>
      <c r="LB201" s="35"/>
      <c r="LC201" s="35"/>
      <c r="LD201" s="35"/>
      <c r="LE201" s="35"/>
      <c r="LF201" s="35"/>
      <c r="LG201" s="35"/>
      <c r="LH201" s="35"/>
      <c r="LI201" s="35"/>
      <c r="LJ201" s="35"/>
      <c r="LK201" s="35"/>
      <c r="LL201" s="35"/>
      <c r="LM201" s="35"/>
      <c r="LN201" s="35"/>
      <c r="LO201" s="35"/>
      <c r="LP201" s="35"/>
      <c r="LQ201" s="35"/>
      <c r="LR201" s="35"/>
      <c r="LS201" s="35"/>
      <c r="LT201" s="35"/>
      <c r="LU201" s="35"/>
      <c r="LV201" s="35"/>
      <c r="LW201" s="35"/>
      <c r="LX201" s="35"/>
      <c r="LY201" s="35"/>
      <c r="LZ201" s="35"/>
      <c r="MA201" s="35"/>
      <c r="MB201" s="35"/>
      <c r="MC201" s="35"/>
      <c r="MD201" s="35"/>
      <c r="ME201" s="35"/>
      <c r="MF201" s="35"/>
      <c r="MG201" s="35"/>
      <c r="MH201" s="35"/>
      <c r="MI201" s="35"/>
      <c r="MJ201" s="35"/>
      <c r="MK201" s="35"/>
      <c r="ML201" s="35"/>
      <c r="MM201" s="35"/>
      <c r="MN201" s="35"/>
      <c r="MO201" s="35"/>
      <c r="MP201" s="35"/>
      <c r="MQ201" s="35"/>
      <c r="MR201" s="35"/>
      <c r="MS201" s="35"/>
      <c r="MT201" s="35"/>
      <c r="MU201" s="35"/>
      <c r="MV201" s="35"/>
      <c r="MW201" s="35"/>
      <c r="MX201" s="35"/>
      <c r="MY201" s="35"/>
      <c r="MZ201" s="35"/>
      <c r="NA201" s="35"/>
      <c r="NB201" s="35"/>
      <c r="NC201" s="35"/>
      <c r="ND201" s="35"/>
      <c r="NE201" s="35"/>
      <c r="NF201" s="35"/>
      <c r="NG201" s="35"/>
      <c r="NH201" s="35"/>
      <c r="NI201" s="35"/>
      <c r="NJ201" s="35"/>
      <c r="NK201" s="35"/>
      <c r="NL201" s="35"/>
      <c r="NM201" s="35"/>
      <c r="NN201" s="35"/>
      <c r="NO201" s="35"/>
      <c r="NP201" s="35"/>
      <c r="NQ201" s="35"/>
      <c r="NR201" s="35"/>
      <c r="NS201" s="35"/>
      <c r="NT201" s="35"/>
      <c r="NU201" s="35"/>
      <c r="NV201" s="35"/>
      <c r="NW201" s="35"/>
      <c r="NX201" s="35"/>
      <c r="NY201" s="35"/>
      <c r="NZ201" s="35"/>
      <c r="OA201" s="35"/>
      <c r="OB201" s="35"/>
      <c r="OC201" s="35"/>
      <c r="OD201" s="35"/>
      <c r="OE201" s="35"/>
      <c r="OF201" s="35"/>
      <c r="OG201" s="35"/>
      <c r="OH201" s="35"/>
      <c r="OI201" s="35"/>
      <c r="OJ201" s="35"/>
      <c r="OK201" s="35"/>
      <c r="OL201" s="35"/>
      <c r="OM201" s="35"/>
      <c r="ON201" s="35"/>
      <c r="OO201" s="35"/>
      <c r="OP201" s="35"/>
      <c r="OQ201" s="35"/>
      <c r="OR201" s="35">
        <v>10</v>
      </c>
      <c r="OS201" s="35"/>
      <c r="OT201" s="35"/>
      <c r="OU201" s="35"/>
      <c r="OV201" s="35"/>
      <c r="OW201" s="35"/>
      <c r="OX201" s="35"/>
      <c r="OY201" s="35"/>
      <c r="OZ201" s="35"/>
      <c r="PA201" s="35"/>
      <c r="PB201" s="35"/>
      <c r="PC201" s="35"/>
      <c r="PD201" s="35"/>
      <c r="PE201" s="35"/>
      <c r="PF201" s="35"/>
      <c r="PG201" s="35"/>
      <c r="PH201" s="35"/>
      <c r="PI201" s="35"/>
      <c r="PJ201" s="35"/>
      <c r="PK201" s="35"/>
      <c r="PL201" s="35"/>
      <c r="PM201" s="35"/>
      <c r="PN201" s="35"/>
      <c r="PO201" s="35"/>
      <c r="PP201" s="35"/>
      <c r="PQ201" s="35"/>
      <c r="PR201" s="35"/>
      <c r="PS201" s="35"/>
      <c r="PT201" s="35"/>
      <c r="PU201" s="35"/>
      <c r="PV201" s="35"/>
      <c r="PW201" s="35"/>
      <c r="PX201" s="35"/>
      <c r="PY201" s="35"/>
      <c r="PZ201" s="35"/>
      <c r="QA201" s="35"/>
      <c r="QB201" s="35"/>
      <c r="QC201" s="35"/>
      <c r="QD201" s="35"/>
      <c r="QE201" s="35">
        <v>10</v>
      </c>
      <c r="QF201" s="35"/>
      <c r="QG201" s="35"/>
      <c r="QH201" s="35"/>
      <c r="QI201" s="35">
        <v>10</v>
      </c>
      <c r="QJ201" s="35"/>
      <c r="QK201" s="35"/>
      <c r="QL201" s="35"/>
      <c r="QM201" s="35"/>
      <c r="QN201" s="35"/>
      <c r="QO201" s="35"/>
      <c r="QP201" s="35"/>
      <c r="QQ201" s="35"/>
      <c r="QR201" s="35"/>
      <c r="QS201" s="35"/>
      <c r="QT201" s="35"/>
      <c r="QU201" s="35"/>
      <c r="QV201" s="35"/>
      <c r="QW201" s="35"/>
      <c r="QX201" s="35"/>
      <c r="QY201" s="35"/>
      <c r="QZ201" s="35"/>
      <c r="RA201" s="35"/>
      <c r="RB201" s="35"/>
      <c r="RC201" s="35"/>
      <c r="RD201" s="35"/>
      <c r="RE201" s="35">
        <v>30</v>
      </c>
      <c r="RF201" s="35"/>
      <c r="RG201" s="35"/>
      <c r="RH201" s="35"/>
      <c r="RI201" s="35"/>
      <c r="RJ201" s="35"/>
      <c r="RK201" s="35"/>
      <c r="RL201" s="35"/>
      <c r="RM201" s="35"/>
      <c r="RN201" s="35"/>
      <c r="RO201" s="35"/>
      <c r="RP201" s="35"/>
      <c r="RQ201" s="35"/>
      <c r="RR201" s="35"/>
      <c r="RS201" s="35"/>
      <c r="RT201" s="35"/>
      <c r="RU201" s="35"/>
      <c r="RV201" s="35"/>
      <c r="RW201" s="35"/>
      <c r="RX201" s="35"/>
      <c r="RY201" s="35"/>
      <c r="RZ201" s="35"/>
      <c r="SA201" s="35"/>
      <c r="SB201" s="35"/>
      <c r="SC201" s="35"/>
      <c r="SD201" s="35"/>
      <c r="SE201" s="35"/>
      <c r="SF201" s="35"/>
      <c r="SG201" s="35"/>
      <c r="SH201" s="35">
        <v>20</v>
      </c>
      <c r="SI201" s="35"/>
      <c r="SJ201" s="35"/>
      <c r="SK201" s="35"/>
      <c r="SL201" s="35"/>
      <c r="SM201" s="35"/>
      <c r="SN201" s="35"/>
      <c r="SO201" s="35"/>
      <c r="SP201" s="35"/>
      <c r="SQ201" s="35"/>
      <c r="SR201" s="35"/>
      <c r="SS201" s="35"/>
      <c r="ST201" s="35"/>
      <c r="SU201" s="35"/>
      <c r="SV201" s="35"/>
      <c r="SW201" s="35"/>
      <c r="SX201" s="35"/>
      <c r="SY201" s="35"/>
      <c r="SZ201" s="35"/>
      <c r="TA201" s="35"/>
      <c r="TB201" s="35"/>
      <c r="TC201" s="35"/>
      <c r="TD201" s="35"/>
      <c r="TE201" s="35"/>
      <c r="TF201" s="35"/>
      <c r="TG201" s="35"/>
      <c r="TH201" s="35"/>
      <c r="TI201" s="35"/>
      <c r="TJ201" s="35"/>
      <c r="TK201" s="35"/>
      <c r="TL201" s="35"/>
      <c r="TM201" s="35"/>
      <c r="TN201" s="35"/>
      <c r="TO201" s="35"/>
      <c r="TP201" s="35"/>
      <c r="TQ201" s="35"/>
      <c r="TR201" s="35"/>
      <c r="TS201" s="35"/>
      <c r="TT201" s="35"/>
      <c r="TU201" s="35"/>
      <c r="TV201" s="35"/>
      <c r="TW201" s="35"/>
      <c r="TX201" s="35"/>
      <c r="TY201" s="35"/>
      <c r="TZ201" s="35"/>
      <c r="UA201" s="35"/>
      <c r="UB201" s="35"/>
      <c r="UC201" s="35">
        <v>250</v>
      </c>
      <c r="UD201" s="35"/>
      <c r="UE201" s="35"/>
      <c r="UF201" s="35"/>
      <c r="UG201" s="35">
        <v>50</v>
      </c>
      <c r="UH201" s="35"/>
      <c r="UI201" s="35"/>
      <c r="UJ201" s="35"/>
      <c r="UK201" s="35"/>
      <c r="UL201" s="35"/>
      <c r="UM201" s="35"/>
      <c r="UN201" s="35"/>
      <c r="UO201" s="35"/>
      <c r="UP201" s="35"/>
      <c r="UQ201" s="35"/>
      <c r="UR201" s="35"/>
      <c r="US201" s="35"/>
      <c r="UT201" s="35"/>
      <c r="UU201" s="35"/>
      <c r="UV201" s="35"/>
      <c r="UW201" s="35"/>
      <c r="UX201" s="35"/>
      <c r="UY201" s="35"/>
      <c r="UZ201" s="35"/>
      <c r="VA201" s="35"/>
      <c r="VB201" s="35"/>
      <c r="VC201" s="35"/>
      <c r="VD201" s="35"/>
      <c r="VE201" s="35"/>
      <c r="VF201" s="35"/>
      <c r="VG201" s="35"/>
      <c r="VH201" s="35"/>
      <c r="VI201" s="35"/>
      <c r="VJ201" s="35"/>
      <c r="VK201" s="35"/>
      <c r="VL201" s="35"/>
      <c r="VM201" s="35"/>
      <c r="VN201" s="35"/>
      <c r="VO201" s="35"/>
      <c r="VP201" s="35"/>
      <c r="VQ201" s="35"/>
      <c r="VR201" s="35"/>
      <c r="VS201" s="35"/>
      <c r="VT201" s="35">
        <v>30</v>
      </c>
      <c r="VU201" s="35"/>
      <c r="VV201" s="35"/>
      <c r="VW201" s="35"/>
      <c r="VX201" s="35"/>
      <c r="VY201" s="35"/>
      <c r="VZ201" s="35"/>
      <c r="WA201" s="35"/>
      <c r="WB201" s="35"/>
      <c r="WC201" s="35"/>
      <c r="WD201" s="35">
        <v>290</v>
      </c>
      <c r="WE201" s="35"/>
      <c r="WF201" s="35"/>
      <c r="WG201" s="35"/>
      <c r="WH201" s="35"/>
      <c r="WI201" s="35"/>
      <c r="WJ201" s="35"/>
      <c r="WK201" s="35"/>
      <c r="WL201" s="35"/>
      <c r="WM201" s="35"/>
      <c r="WN201" s="35"/>
      <c r="WO201" s="35"/>
      <c r="WP201" s="35"/>
      <c r="WQ201" s="35"/>
      <c r="WR201" s="35"/>
      <c r="WS201" s="35"/>
      <c r="WT201" s="35"/>
      <c r="WU201" s="35"/>
      <c r="WV201" s="35"/>
      <c r="WW201" s="35"/>
      <c r="WX201" s="35"/>
      <c r="WY201" s="35"/>
      <c r="WZ201" s="35"/>
      <c r="XA201" s="35"/>
      <c r="XB201" s="35"/>
      <c r="XC201" s="35"/>
      <c r="XD201" s="35"/>
      <c r="XE201" s="35"/>
      <c r="XF201" s="35"/>
      <c r="XG201" s="35"/>
      <c r="XH201" s="35"/>
      <c r="XI201" s="35"/>
      <c r="XJ201" s="35"/>
      <c r="XK201" s="35"/>
      <c r="XL201" s="35"/>
      <c r="XM201" s="35"/>
      <c r="XN201" s="35"/>
      <c r="XO201" s="35"/>
      <c r="XP201" s="35"/>
      <c r="XQ201" s="35"/>
      <c r="XR201" s="35"/>
      <c r="XS201" s="35"/>
      <c r="XT201" s="35"/>
      <c r="XU201" s="35"/>
      <c r="XV201" s="35"/>
      <c r="XW201" s="35"/>
      <c r="XX201" s="35"/>
      <c r="XY201" s="35"/>
      <c r="XZ201" s="35"/>
      <c r="YA201" s="35"/>
      <c r="YB201" s="35"/>
      <c r="YC201" s="35"/>
      <c r="YD201" s="35"/>
      <c r="YE201" s="35"/>
      <c r="YF201" s="35"/>
      <c r="YG201" s="35"/>
      <c r="YH201" s="35"/>
      <c r="YI201" s="35"/>
      <c r="YJ201" s="35"/>
      <c r="YK201" s="35"/>
      <c r="YL201" s="35"/>
      <c r="YM201" s="35"/>
      <c r="YN201" s="35"/>
      <c r="YO201" s="35">
        <v>10</v>
      </c>
      <c r="YP201" s="35"/>
      <c r="YQ201" s="35"/>
      <c r="YR201" s="35"/>
      <c r="YS201" s="35"/>
      <c r="YT201" s="35"/>
      <c r="YU201" s="35"/>
      <c r="YV201" s="35"/>
      <c r="YW201" s="35"/>
      <c r="YX201" s="35"/>
      <c r="YY201" s="35"/>
      <c r="YZ201" s="35"/>
      <c r="ZA201" s="35"/>
      <c r="ZB201" s="35"/>
      <c r="ZC201" s="35"/>
      <c r="ZD201" s="35"/>
      <c r="ZE201" s="35"/>
      <c r="ZF201" s="35"/>
      <c r="ZG201" s="35"/>
      <c r="ZH201" s="35"/>
      <c r="ZI201" s="35"/>
      <c r="ZJ201" s="35"/>
      <c r="ZK201" s="35"/>
      <c r="ZL201" s="35"/>
      <c r="ZM201" s="35"/>
      <c r="ZN201" s="35"/>
      <c r="ZO201" s="35"/>
      <c r="ZP201" s="35"/>
      <c r="ZQ201" s="35"/>
      <c r="ZR201" s="35"/>
      <c r="ZS201" s="35"/>
      <c r="ZT201" s="35"/>
      <c r="ZU201" s="35"/>
      <c r="ZV201" s="35"/>
      <c r="ZW201" s="35"/>
      <c r="ZX201" s="35"/>
      <c r="ZY201" s="35"/>
      <c r="ZZ201" s="35"/>
      <c r="AAA201" s="35"/>
      <c r="AAB201" s="35"/>
      <c r="AAC201" s="35"/>
      <c r="AAD201" s="35"/>
      <c r="AAE201" s="35"/>
      <c r="AAF201" s="35"/>
      <c r="AAG201" s="35"/>
      <c r="AAH201" s="35"/>
      <c r="AAI201" s="35"/>
      <c r="AAJ201" s="35"/>
      <c r="AAK201" s="35"/>
      <c r="AAL201" s="35"/>
      <c r="AAM201" s="35"/>
      <c r="AAN201" s="35"/>
      <c r="AAO201" s="35"/>
      <c r="AAP201" s="35"/>
      <c r="AAQ201" s="35"/>
      <c r="AAR201" s="35"/>
      <c r="AAS201" s="35"/>
      <c r="AAT201" s="35"/>
      <c r="AAU201" s="35"/>
      <c r="AAV201" s="35"/>
      <c r="AAW201" s="35"/>
      <c r="AAX201" s="35"/>
      <c r="AAY201" s="35"/>
      <c r="AAZ201" s="35">
        <v>200</v>
      </c>
      <c r="ABA201" s="35"/>
      <c r="ABB201" s="35"/>
      <c r="ABC201" s="35"/>
      <c r="ABD201" s="35"/>
      <c r="ABE201" s="35"/>
      <c r="ABF201" s="35"/>
      <c r="ABG201" s="35"/>
      <c r="ABH201" s="35"/>
      <c r="ABI201" s="35"/>
      <c r="ABJ201" s="35"/>
      <c r="ABK201" s="35"/>
      <c r="ABL201" s="35"/>
      <c r="ABM201" s="35"/>
      <c r="ABN201" s="35"/>
      <c r="ABO201" s="35"/>
      <c r="ABP201" s="35"/>
      <c r="ABQ201" s="35"/>
      <c r="ABR201" s="35"/>
      <c r="ABS201" s="35"/>
      <c r="ABT201" s="35"/>
      <c r="ABU201" s="35"/>
      <c r="ABV201" s="35"/>
      <c r="ABW201" s="35"/>
      <c r="ABX201" s="35"/>
      <c r="ABY201" s="35"/>
      <c r="ABZ201" s="35"/>
      <c r="ACA201" s="35"/>
      <c r="ACB201" s="35"/>
      <c r="ACC201" s="35"/>
      <c r="ACD201" s="35"/>
      <c r="ACE201" s="35"/>
      <c r="ACF201" s="35"/>
      <c r="ACG201" s="35"/>
      <c r="ACH201" s="35"/>
      <c r="ACI201" s="35"/>
      <c r="ACJ201" s="35"/>
      <c r="ACK201" s="35"/>
      <c r="ACL201" s="35"/>
      <c r="ACM201" s="35"/>
      <c r="ACN201" s="35"/>
      <c r="ACO201" s="35"/>
      <c r="ACP201" s="35"/>
      <c r="ACQ201" s="35"/>
      <c r="ACR201" s="35"/>
      <c r="ACS201" s="35"/>
      <c r="ACT201" s="35"/>
      <c r="ACU201" s="35"/>
      <c r="ACV201" s="35"/>
      <c r="ACW201" s="35"/>
      <c r="ACX201" s="35"/>
      <c r="ACY201" s="35"/>
      <c r="ACZ201" s="35"/>
      <c r="ADA201" s="35"/>
      <c r="ADB201" s="35"/>
      <c r="ADC201" s="35"/>
      <c r="ADD201" s="35"/>
      <c r="ADE201" s="35"/>
      <c r="ADF201" s="35"/>
      <c r="ADG201" s="35"/>
      <c r="ADH201" s="35"/>
      <c r="ADI201" s="35"/>
      <c r="ADJ201" s="35"/>
      <c r="ADK201" s="35"/>
      <c r="ADL201" s="35"/>
      <c r="ADM201" s="35"/>
      <c r="ADN201" s="35"/>
      <c r="ADO201" s="35"/>
      <c r="ADP201" s="35"/>
      <c r="ADQ201" s="35"/>
      <c r="ADR201" s="35"/>
      <c r="ADS201" s="35"/>
      <c r="ADT201" s="35"/>
      <c r="ADU201" s="35"/>
      <c r="ADV201" s="35"/>
      <c r="ADW201" s="35"/>
      <c r="ADX201" s="35"/>
      <c r="ADY201" s="26">
        <f t="shared" si="9"/>
        <v>0</v>
      </c>
      <c r="ADZ201" s="5"/>
    </row>
    <row r="202" spans="1:806" s="33" customFormat="1" x14ac:dyDescent="0.2">
      <c r="A202" s="51" t="s">
        <v>30</v>
      </c>
      <c r="B202" s="65">
        <f t="shared" si="8"/>
        <v>60</v>
      </c>
      <c r="C202" s="57">
        <v>10</v>
      </c>
      <c r="D202" s="60">
        <v>44816</v>
      </c>
      <c r="E202" s="67">
        <v>46.22</v>
      </c>
      <c r="F202" s="67">
        <f t="shared" si="5"/>
        <v>2773.2</v>
      </c>
      <c r="G202" s="6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35"/>
      <c r="BA202" s="35"/>
      <c r="BB202" s="35"/>
      <c r="BC202" s="35"/>
      <c r="BD202" s="35"/>
      <c r="BE202" s="15"/>
      <c r="BF202" s="15"/>
      <c r="BG202" s="136"/>
      <c r="BH202" s="35"/>
      <c r="BI202" s="35"/>
      <c r="BJ202" s="35"/>
      <c r="BK202" s="35"/>
      <c r="BL202" s="35"/>
      <c r="BM202" s="35"/>
      <c r="BN202" s="35"/>
      <c r="BO202" s="35"/>
      <c r="BP202" s="35"/>
      <c r="BQ202" s="35"/>
      <c r="BR202" s="35"/>
      <c r="BS202" s="35"/>
      <c r="BT202" s="35"/>
      <c r="BU202" s="35"/>
      <c r="BV202" s="35"/>
      <c r="BW202" s="35"/>
      <c r="BX202" s="35"/>
      <c r="BY202" s="35"/>
      <c r="BZ202" s="35"/>
      <c r="CA202" s="35"/>
      <c r="CB202" s="35"/>
      <c r="CC202" s="35"/>
      <c r="CD202" s="35">
        <v>110</v>
      </c>
      <c r="CE202" s="35">
        <v>100</v>
      </c>
      <c r="CF202" s="35">
        <v>300</v>
      </c>
      <c r="CG202" s="35"/>
      <c r="CH202" s="35"/>
      <c r="CI202" s="35"/>
      <c r="CJ202" s="35"/>
      <c r="CK202" s="35"/>
      <c r="CL202" s="35"/>
      <c r="CM202" s="35"/>
      <c r="CN202" s="35"/>
      <c r="CO202" s="35"/>
      <c r="CP202" s="35"/>
      <c r="CQ202" s="35"/>
      <c r="CR202" s="35"/>
      <c r="CS202" s="35"/>
      <c r="CT202" s="35"/>
      <c r="CU202" s="35"/>
      <c r="CV202" s="35"/>
      <c r="CW202" s="35"/>
      <c r="CX202" s="35"/>
      <c r="CY202" s="35"/>
      <c r="CZ202" s="35"/>
      <c r="DA202" s="35"/>
      <c r="DB202" s="35"/>
      <c r="DC202" s="35"/>
      <c r="DD202" s="35"/>
      <c r="DE202" s="35">
        <v>70</v>
      </c>
      <c r="DF202" s="35"/>
      <c r="DG202" s="35"/>
      <c r="DH202" s="35"/>
      <c r="DI202" s="35"/>
      <c r="DJ202" s="35">
        <v>20</v>
      </c>
      <c r="DK202" s="35"/>
      <c r="DL202" s="35"/>
      <c r="DM202" s="35"/>
      <c r="DN202" s="35"/>
      <c r="DO202" s="35"/>
      <c r="DP202" s="35"/>
      <c r="DQ202" s="35"/>
      <c r="DR202" s="35"/>
      <c r="DS202" s="35"/>
      <c r="DT202" s="35"/>
      <c r="DU202" s="35"/>
      <c r="DV202" s="35"/>
      <c r="DW202" s="35"/>
      <c r="DX202" s="35"/>
      <c r="DY202" s="35"/>
      <c r="DZ202" s="35"/>
      <c r="EA202" s="35"/>
      <c r="EB202" s="35"/>
      <c r="EC202" s="35"/>
      <c r="ED202" s="35"/>
      <c r="EE202" s="35"/>
      <c r="EF202" s="35"/>
      <c r="EG202" s="35"/>
      <c r="EH202" s="35"/>
      <c r="EI202" s="35">
        <v>100</v>
      </c>
      <c r="EJ202" s="35">
        <v>60</v>
      </c>
      <c r="EK202" s="35">
        <v>60</v>
      </c>
      <c r="EL202" s="35"/>
      <c r="EM202" s="35"/>
      <c r="EN202" s="35"/>
      <c r="EO202" s="35"/>
      <c r="EP202" s="35"/>
      <c r="EQ202" s="35"/>
      <c r="ER202" s="35"/>
      <c r="ES202" s="35"/>
      <c r="ET202" s="35"/>
      <c r="EU202" s="35"/>
      <c r="EV202" s="35"/>
      <c r="EW202" s="35"/>
      <c r="EX202" s="35"/>
      <c r="EY202" s="35"/>
      <c r="EZ202" s="35"/>
      <c r="FA202" s="35"/>
      <c r="FB202" s="35"/>
      <c r="FC202" s="35"/>
      <c r="FD202" s="35"/>
      <c r="FE202" s="35"/>
      <c r="FF202" s="35"/>
      <c r="FG202" s="35"/>
      <c r="FH202" s="35"/>
      <c r="FI202" s="35"/>
      <c r="FJ202" s="35"/>
      <c r="FK202" s="35"/>
      <c r="FL202" s="35"/>
      <c r="FM202" s="35"/>
      <c r="FN202" s="35">
        <v>10</v>
      </c>
      <c r="FO202" s="35"/>
      <c r="FP202" s="35"/>
      <c r="FQ202" s="35"/>
      <c r="FR202" s="35"/>
      <c r="FS202" s="35"/>
      <c r="FT202" s="35"/>
      <c r="FU202" s="35"/>
      <c r="FV202" s="35"/>
      <c r="FW202" s="35"/>
      <c r="FX202" s="35"/>
      <c r="FY202" s="35"/>
      <c r="FZ202" s="35"/>
      <c r="GA202" s="35"/>
      <c r="GB202" s="35"/>
      <c r="GC202" s="35"/>
      <c r="GD202" s="35"/>
      <c r="GE202" s="35"/>
      <c r="GF202" s="35"/>
      <c r="GG202" s="35"/>
      <c r="GH202" s="35"/>
      <c r="GI202" s="35"/>
      <c r="GJ202" s="35"/>
      <c r="GK202" s="35"/>
      <c r="GL202" s="35"/>
      <c r="GM202" s="35"/>
      <c r="GN202" s="35"/>
      <c r="GO202" s="35"/>
      <c r="GP202" s="35"/>
      <c r="GQ202" s="35"/>
      <c r="GR202" s="35"/>
      <c r="GS202" s="35"/>
      <c r="GT202" s="35"/>
      <c r="GU202" s="35"/>
      <c r="GV202" s="35"/>
      <c r="GW202" s="35"/>
      <c r="GX202" s="35"/>
      <c r="GY202" s="35"/>
      <c r="GZ202" s="35"/>
      <c r="HA202" s="35"/>
      <c r="HB202" s="35"/>
      <c r="HC202" s="35"/>
      <c r="HD202" s="35"/>
      <c r="HE202" s="35"/>
      <c r="HF202" s="35"/>
      <c r="HG202" s="35"/>
      <c r="HH202" s="35"/>
      <c r="HI202" s="35"/>
      <c r="HJ202" s="35"/>
      <c r="HK202" s="35"/>
      <c r="HL202" s="35"/>
      <c r="HM202" s="35"/>
      <c r="HN202" s="35"/>
      <c r="HO202" s="35"/>
      <c r="HP202" s="35"/>
      <c r="HQ202" s="35"/>
      <c r="HR202" s="35"/>
      <c r="HS202" s="35"/>
      <c r="HT202" s="35"/>
      <c r="HU202" s="35"/>
      <c r="HV202" s="35"/>
      <c r="HW202" s="35"/>
      <c r="HX202" s="35"/>
      <c r="HY202" s="35"/>
      <c r="HZ202" s="35"/>
      <c r="IA202" s="35"/>
      <c r="IB202" s="35"/>
      <c r="IC202" s="35"/>
      <c r="ID202" s="35"/>
      <c r="IE202" s="35"/>
      <c r="IF202" s="35"/>
      <c r="IG202" s="35"/>
      <c r="IH202" s="35"/>
      <c r="II202" s="35"/>
      <c r="IJ202" s="35"/>
      <c r="IK202" s="35"/>
      <c r="IL202" s="35"/>
      <c r="IM202" s="35"/>
      <c r="IN202" s="35"/>
      <c r="IO202" s="35"/>
      <c r="IP202" s="35"/>
      <c r="IQ202" s="35"/>
      <c r="IR202" s="35"/>
      <c r="IS202" s="35"/>
      <c r="IT202" s="35"/>
      <c r="IU202" s="35"/>
      <c r="IV202" s="35"/>
      <c r="IW202" s="35"/>
      <c r="IX202" s="35"/>
      <c r="IY202" s="35"/>
      <c r="IZ202" s="35"/>
      <c r="JA202" s="35"/>
      <c r="JB202" s="35"/>
      <c r="JC202" s="35"/>
      <c r="JD202" s="35"/>
      <c r="JE202" s="35"/>
      <c r="JF202" s="35"/>
      <c r="JG202" s="35"/>
      <c r="JH202" s="35"/>
      <c r="JI202" s="35"/>
      <c r="JJ202" s="35"/>
      <c r="JK202" s="35"/>
      <c r="JL202" s="35"/>
      <c r="JM202" s="35"/>
      <c r="JN202" s="35"/>
      <c r="JO202" s="35"/>
      <c r="JP202" s="35"/>
      <c r="JQ202" s="35"/>
      <c r="JR202" s="35"/>
      <c r="JS202" s="35"/>
      <c r="JT202" s="35"/>
      <c r="JU202" s="35"/>
      <c r="JV202" s="35"/>
      <c r="JW202" s="35"/>
      <c r="JX202" s="35"/>
      <c r="JY202" s="35"/>
      <c r="JZ202" s="35"/>
      <c r="KA202" s="35"/>
      <c r="KB202" s="35"/>
      <c r="KC202" s="35"/>
      <c r="KD202" s="35"/>
      <c r="KE202" s="35"/>
      <c r="KF202" s="35"/>
      <c r="KG202" s="35"/>
      <c r="KH202" s="35"/>
      <c r="KI202" s="35"/>
      <c r="KJ202" s="35"/>
      <c r="KK202" s="35"/>
      <c r="KL202" s="35"/>
      <c r="KM202" s="35"/>
      <c r="KN202" s="35"/>
      <c r="KO202" s="35"/>
      <c r="KP202" s="35"/>
      <c r="KQ202" s="35"/>
      <c r="KR202" s="35"/>
      <c r="KS202" s="35"/>
      <c r="KT202" s="35"/>
      <c r="KU202" s="35"/>
      <c r="KV202" s="35"/>
      <c r="KW202" s="35"/>
      <c r="KX202" s="35"/>
      <c r="KY202" s="35"/>
      <c r="KZ202" s="35"/>
      <c r="LA202" s="35"/>
      <c r="LB202" s="35"/>
      <c r="LC202" s="35"/>
      <c r="LD202" s="35"/>
      <c r="LE202" s="35"/>
      <c r="LF202" s="35"/>
      <c r="LG202" s="35"/>
      <c r="LH202" s="35"/>
      <c r="LI202" s="35"/>
      <c r="LJ202" s="35"/>
      <c r="LK202" s="35"/>
      <c r="LL202" s="35"/>
      <c r="LM202" s="35"/>
      <c r="LN202" s="35"/>
      <c r="LO202" s="35"/>
      <c r="LP202" s="35"/>
      <c r="LQ202" s="35"/>
      <c r="LR202" s="35"/>
      <c r="LS202" s="35"/>
      <c r="LT202" s="35"/>
      <c r="LU202" s="35"/>
      <c r="LV202" s="35"/>
      <c r="LW202" s="35"/>
      <c r="LX202" s="35"/>
      <c r="LY202" s="35"/>
      <c r="LZ202" s="35"/>
      <c r="MA202" s="35"/>
      <c r="MB202" s="35"/>
      <c r="MC202" s="35"/>
      <c r="MD202" s="35"/>
      <c r="ME202" s="35"/>
      <c r="MF202" s="35"/>
      <c r="MG202" s="35"/>
      <c r="MH202" s="35"/>
      <c r="MI202" s="35"/>
      <c r="MJ202" s="35"/>
      <c r="MK202" s="35"/>
      <c r="ML202" s="35"/>
      <c r="MM202" s="35"/>
      <c r="MN202" s="35"/>
      <c r="MO202" s="35"/>
      <c r="MP202" s="35"/>
      <c r="MQ202" s="35"/>
      <c r="MR202" s="35"/>
      <c r="MS202" s="35"/>
      <c r="MT202" s="35"/>
      <c r="MU202" s="35"/>
      <c r="MV202" s="35"/>
      <c r="MW202" s="35"/>
      <c r="MX202" s="35"/>
      <c r="MY202" s="35"/>
      <c r="MZ202" s="35"/>
      <c r="NA202" s="35"/>
      <c r="NB202" s="35"/>
      <c r="NC202" s="35"/>
      <c r="ND202" s="35"/>
      <c r="NE202" s="35"/>
      <c r="NF202" s="35"/>
      <c r="NG202" s="35"/>
      <c r="NH202" s="35"/>
      <c r="NI202" s="35"/>
      <c r="NJ202" s="35"/>
      <c r="NK202" s="35"/>
      <c r="NL202" s="35"/>
      <c r="NM202" s="35"/>
      <c r="NN202" s="35"/>
      <c r="NO202" s="35"/>
      <c r="NP202" s="35"/>
      <c r="NQ202" s="35"/>
      <c r="NR202" s="35"/>
      <c r="NS202" s="35"/>
      <c r="NT202" s="35"/>
      <c r="NU202" s="35"/>
      <c r="NV202" s="35"/>
      <c r="NW202" s="35"/>
      <c r="NX202" s="35"/>
      <c r="NY202" s="35"/>
      <c r="NZ202" s="35"/>
      <c r="OA202" s="35"/>
      <c r="OB202" s="35"/>
      <c r="OC202" s="35"/>
      <c r="OD202" s="35"/>
      <c r="OE202" s="35"/>
      <c r="OF202" s="35"/>
      <c r="OG202" s="35"/>
      <c r="OH202" s="35"/>
      <c r="OI202" s="35"/>
      <c r="OJ202" s="35"/>
      <c r="OK202" s="35"/>
      <c r="OL202" s="35"/>
      <c r="OM202" s="35"/>
      <c r="ON202" s="35"/>
      <c r="OO202" s="35"/>
      <c r="OP202" s="35"/>
      <c r="OQ202" s="35"/>
      <c r="OR202" s="35"/>
      <c r="OS202" s="35"/>
      <c r="OT202" s="35"/>
      <c r="OU202" s="35"/>
      <c r="OV202" s="35"/>
      <c r="OW202" s="35"/>
      <c r="OX202" s="35"/>
      <c r="OY202" s="35"/>
      <c r="OZ202" s="35"/>
      <c r="PA202" s="35"/>
      <c r="PB202" s="35"/>
      <c r="PC202" s="35">
        <v>410</v>
      </c>
      <c r="PD202" s="35">
        <v>250</v>
      </c>
      <c r="PE202" s="35"/>
      <c r="PF202" s="35"/>
      <c r="PG202" s="35"/>
      <c r="PH202" s="35"/>
      <c r="PI202" s="35"/>
      <c r="PJ202" s="35"/>
      <c r="PK202" s="35"/>
      <c r="PL202" s="35"/>
      <c r="PM202" s="35"/>
      <c r="PN202" s="35"/>
      <c r="PO202" s="35"/>
      <c r="PP202" s="35"/>
      <c r="PQ202" s="35"/>
      <c r="PR202" s="35"/>
      <c r="PS202" s="35"/>
      <c r="PT202" s="35"/>
      <c r="PU202" s="35"/>
      <c r="PV202" s="35"/>
      <c r="PW202" s="35"/>
      <c r="PX202" s="35"/>
      <c r="PY202" s="35"/>
      <c r="PZ202" s="35"/>
      <c r="QA202" s="35"/>
      <c r="QB202" s="35"/>
      <c r="QC202" s="35"/>
      <c r="QD202" s="35"/>
      <c r="QE202" s="35"/>
      <c r="QF202" s="35"/>
      <c r="QG202" s="35"/>
      <c r="QH202" s="35"/>
      <c r="QI202" s="35"/>
      <c r="QJ202" s="35"/>
      <c r="QK202" s="35"/>
      <c r="QL202" s="35"/>
      <c r="QM202" s="35"/>
      <c r="QN202" s="35"/>
      <c r="QO202" s="35"/>
      <c r="QP202" s="35"/>
      <c r="QQ202" s="35"/>
      <c r="QR202" s="35"/>
      <c r="QS202" s="35"/>
      <c r="QT202" s="35"/>
      <c r="QU202" s="35"/>
      <c r="QV202" s="35"/>
      <c r="QW202" s="35"/>
      <c r="QX202" s="35"/>
      <c r="QY202" s="35"/>
      <c r="QZ202" s="35"/>
      <c r="RA202" s="35"/>
      <c r="RB202" s="35"/>
      <c r="RC202" s="35"/>
      <c r="RD202" s="35"/>
      <c r="RE202" s="35"/>
      <c r="RF202" s="35"/>
      <c r="RG202" s="35"/>
      <c r="RH202" s="35"/>
      <c r="RI202" s="35"/>
      <c r="RJ202" s="35"/>
      <c r="RK202" s="35"/>
      <c r="RL202" s="35">
        <v>20</v>
      </c>
      <c r="RM202" s="35"/>
      <c r="RN202" s="35"/>
      <c r="RO202" s="35"/>
      <c r="RP202" s="35"/>
      <c r="RQ202" s="35"/>
      <c r="RR202" s="35"/>
      <c r="RS202" s="35"/>
      <c r="RT202" s="35"/>
      <c r="RU202" s="35"/>
      <c r="RV202" s="35"/>
      <c r="RW202" s="35"/>
      <c r="RX202" s="35"/>
      <c r="RY202" s="35"/>
      <c r="RZ202" s="35"/>
      <c r="SA202" s="35"/>
      <c r="SB202" s="35"/>
      <c r="SC202" s="35"/>
      <c r="SD202" s="35"/>
      <c r="SE202" s="35">
        <v>10</v>
      </c>
      <c r="SF202" s="35"/>
      <c r="SG202" s="35"/>
      <c r="SH202" s="35"/>
      <c r="SI202" s="35"/>
      <c r="SJ202" s="35"/>
      <c r="SK202" s="35"/>
      <c r="SL202" s="35"/>
      <c r="SM202" s="35"/>
      <c r="SN202" s="35"/>
      <c r="SO202" s="35"/>
      <c r="SP202" s="35"/>
      <c r="SQ202" s="35"/>
      <c r="SR202" s="35"/>
      <c r="SS202" s="35"/>
      <c r="ST202" s="35"/>
      <c r="SU202" s="35"/>
      <c r="SV202" s="35"/>
      <c r="SW202" s="35"/>
      <c r="SX202" s="35"/>
      <c r="SY202" s="35"/>
      <c r="SZ202" s="35"/>
      <c r="TA202" s="35"/>
      <c r="TB202" s="35"/>
      <c r="TC202" s="35"/>
      <c r="TD202" s="35"/>
      <c r="TE202" s="35"/>
      <c r="TF202" s="35"/>
      <c r="TG202" s="35"/>
      <c r="TH202" s="35">
        <v>110</v>
      </c>
      <c r="TI202" s="35"/>
      <c r="TJ202" s="35"/>
      <c r="TK202" s="35"/>
      <c r="TL202" s="35"/>
      <c r="TM202" s="35"/>
      <c r="TN202" s="35"/>
      <c r="TO202" s="35"/>
      <c r="TP202" s="35"/>
      <c r="TQ202" s="35"/>
      <c r="TR202" s="35"/>
      <c r="TS202" s="35"/>
      <c r="TT202" s="35"/>
      <c r="TU202" s="35"/>
      <c r="TV202" s="35"/>
      <c r="TW202" s="35"/>
      <c r="TX202" s="35"/>
      <c r="TY202" s="35"/>
      <c r="TZ202" s="35"/>
      <c r="UA202" s="35"/>
      <c r="UB202" s="35"/>
      <c r="UC202" s="35"/>
      <c r="UD202" s="35"/>
      <c r="UE202" s="35"/>
      <c r="UF202" s="35"/>
      <c r="UG202" s="35"/>
      <c r="UH202" s="35"/>
      <c r="UI202" s="35"/>
      <c r="UJ202" s="35"/>
      <c r="UK202" s="35"/>
      <c r="UL202" s="35"/>
      <c r="UM202" s="35"/>
      <c r="UN202" s="35"/>
      <c r="UO202" s="35"/>
      <c r="UP202" s="35"/>
      <c r="UQ202" s="35">
        <v>150</v>
      </c>
      <c r="UR202" s="35"/>
      <c r="US202" s="35"/>
      <c r="UT202" s="35"/>
      <c r="UU202" s="35"/>
      <c r="UV202" s="35"/>
      <c r="UW202" s="35"/>
      <c r="UX202" s="35"/>
      <c r="UY202" s="35"/>
      <c r="UZ202" s="35"/>
      <c r="VA202" s="35"/>
      <c r="VB202" s="35"/>
      <c r="VC202" s="35"/>
      <c r="VD202" s="35"/>
      <c r="VE202" s="35"/>
      <c r="VF202" s="35"/>
      <c r="VG202" s="35"/>
      <c r="VH202" s="35"/>
      <c r="VI202" s="35"/>
      <c r="VJ202" s="35"/>
      <c r="VK202" s="35"/>
      <c r="VL202" s="35"/>
      <c r="VM202" s="35"/>
      <c r="VN202" s="35"/>
      <c r="VO202" s="35"/>
      <c r="VP202" s="35"/>
      <c r="VQ202" s="35"/>
      <c r="VR202" s="35"/>
      <c r="VS202" s="35"/>
      <c r="VT202" s="35"/>
      <c r="VU202" s="35"/>
      <c r="VV202" s="35"/>
      <c r="VW202" s="35"/>
      <c r="VX202" s="35"/>
      <c r="VY202" s="35">
        <v>10</v>
      </c>
      <c r="VZ202" s="35"/>
      <c r="WA202" s="35"/>
      <c r="WB202" s="35"/>
      <c r="WC202" s="35"/>
      <c r="WD202" s="35"/>
      <c r="WE202" s="35"/>
      <c r="WF202" s="35"/>
      <c r="WG202" s="35"/>
      <c r="WH202" s="35"/>
      <c r="WI202" s="35">
        <v>50</v>
      </c>
      <c r="WJ202" s="35"/>
      <c r="WK202" s="35"/>
      <c r="WL202" s="35"/>
      <c r="WM202" s="35"/>
      <c r="WN202" s="35"/>
      <c r="WO202" s="35"/>
      <c r="WP202" s="35"/>
      <c r="WQ202" s="35"/>
      <c r="WR202" s="35"/>
      <c r="WS202" s="35"/>
      <c r="WT202" s="35"/>
      <c r="WU202" s="35"/>
      <c r="WV202" s="35"/>
      <c r="WW202" s="35"/>
      <c r="WX202" s="35"/>
      <c r="WY202" s="35"/>
      <c r="WZ202" s="35"/>
      <c r="XA202" s="35"/>
      <c r="XB202" s="35"/>
      <c r="XC202" s="35"/>
      <c r="XD202" s="35"/>
      <c r="XE202" s="35"/>
      <c r="XF202" s="35"/>
      <c r="XG202" s="35"/>
      <c r="XH202" s="35"/>
      <c r="XI202" s="35"/>
      <c r="XJ202" s="35"/>
      <c r="XK202" s="35"/>
      <c r="XL202" s="35"/>
      <c r="XM202" s="35"/>
      <c r="XN202" s="35"/>
      <c r="XO202" s="35"/>
      <c r="XP202" s="35"/>
      <c r="XQ202" s="35"/>
      <c r="XR202" s="35"/>
      <c r="XS202" s="35"/>
      <c r="XT202" s="35"/>
      <c r="XU202" s="35"/>
      <c r="XV202" s="35"/>
      <c r="XW202" s="35"/>
      <c r="XX202" s="35"/>
      <c r="XY202" s="35">
        <v>210</v>
      </c>
      <c r="XZ202" s="35"/>
      <c r="YA202" s="35"/>
      <c r="YB202" s="35"/>
      <c r="YC202" s="35"/>
      <c r="YD202" s="35"/>
      <c r="YE202" s="35"/>
      <c r="YF202" s="35"/>
      <c r="YG202" s="35"/>
      <c r="YH202" s="35"/>
      <c r="YI202" s="35"/>
      <c r="YJ202" s="35"/>
      <c r="YK202" s="35"/>
      <c r="YL202" s="35"/>
      <c r="YM202" s="35"/>
      <c r="YN202" s="35"/>
      <c r="YO202" s="35"/>
      <c r="YP202" s="35"/>
      <c r="YQ202" s="35"/>
      <c r="YR202" s="35"/>
      <c r="YS202" s="35"/>
      <c r="YT202" s="35"/>
      <c r="YU202" s="35"/>
      <c r="YV202" s="35"/>
      <c r="YW202" s="35"/>
      <c r="YX202" s="35"/>
      <c r="YY202" s="35"/>
      <c r="YZ202" s="35"/>
      <c r="ZA202" s="35"/>
      <c r="ZB202" s="35"/>
      <c r="ZC202" s="35"/>
      <c r="ZD202" s="35"/>
      <c r="ZE202" s="35"/>
      <c r="ZF202" s="35"/>
      <c r="ZG202" s="35"/>
      <c r="ZH202" s="35"/>
      <c r="ZI202" s="35"/>
      <c r="ZJ202" s="35"/>
      <c r="ZK202" s="35"/>
      <c r="ZL202" s="35"/>
      <c r="ZM202" s="35"/>
      <c r="ZN202" s="35"/>
      <c r="ZO202" s="35"/>
      <c r="ZP202" s="35"/>
      <c r="ZQ202" s="35"/>
      <c r="ZR202" s="35"/>
      <c r="ZS202" s="35"/>
      <c r="ZT202" s="35"/>
      <c r="ZU202" s="35"/>
      <c r="ZV202" s="35"/>
      <c r="ZW202" s="35"/>
      <c r="ZX202" s="35"/>
      <c r="ZY202" s="35"/>
      <c r="ZZ202" s="35"/>
      <c r="AAA202" s="35"/>
      <c r="AAB202" s="35"/>
      <c r="AAC202" s="35"/>
      <c r="AAD202" s="35"/>
      <c r="AAE202" s="35"/>
      <c r="AAF202" s="35"/>
      <c r="AAG202" s="35"/>
      <c r="AAH202" s="35"/>
      <c r="AAI202" s="35"/>
      <c r="AAJ202" s="35"/>
      <c r="AAK202" s="35"/>
      <c r="AAL202" s="35"/>
      <c r="AAM202" s="35"/>
      <c r="AAN202" s="35"/>
      <c r="AAO202" s="35"/>
      <c r="AAP202" s="35"/>
      <c r="AAQ202" s="35"/>
      <c r="AAR202" s="35"/>
      <c r="AAS202" s="35"/>
      <c r="AAT202" s="35"/>
      <c r="AAU202" s="35"/>
      <c r="AAV202" s="35"/>
      <c r="AAW202" s="35"/>
      <c r="AAX202" s="35">
        <v>40</v>
      </c>
      <c r="AAY202" s="35"/>
      <c r="AAZ202" s="35"/>
      <c r="ABA202" s="35"/>
      <c r="ABB202" s="35"/>
      <c r="ABC202" s="35"/>
      <c r="ABD202" s="35">
        <v>10</v>
      </c>
      <c r="ABE202" s="35"/>
      <c r="ABF202" s="35"/>
      <c r="ABG202" s="35"/>
      <c r="ABH202" s="35"/>
      <c r="ABI202" s="35"/>
      <c r="ABJ202" s="35"/>
      <c r="ABK202" s="35"/>
      <c r="ABL202" s="35"/>
      <c r="ABM202" s="35"/>
      <c r="ABN202" s="35"/>
      <c r="ABO202" s="35"/>
      <c r="ABP202" s="35"/>
      <c r="ABQ202" s="35"/>
      <c r="ABR202" s="35"/>
      <c r="ABS202" s="35"/>
      <c r="ABT202" s="35"/>
      <c r="ABU202" s="35"/>
      <c r="ABV202" s="35"/>
      <c r="ABW202" s="35"/>
      <c r="ABX202" s="35"/>
      <c r="ABY202" s="35"/>
      <c r="ABZ202" s="35"/>
      <c r="ACA202" s="35"/>
      <c r="ACB202" s="35"/>
      <c r="ACC202" s="35"/>
      <c r="ACD202" s="35"/>
      <c r="ACE202" s="35"/>
      <c r="ACF202" s="35"/>
      <c r="ACG202" s="35"/>
      <c r="ACH202" s="35"/>
      <c r="ACI202" s="35"/>
      <c r="ACJ202" s="35"/>
      <c r="ACK202" s="35"/>
      <c r="ACL202" s="35"/>
      <c r="ACM202" s="35"/>
      <c r="ACN202" s="35"/>
      <c r="ACO202" s="35"/>
      <c r="ACP202" s="35"/>
      <c r="ACQ202" s="35">
        <v>60</v>
      </c>
      <c r="ACR202" s="35"/>
      <c r="ACS202" s="35"/>
      <c r="ACT202" s="35"/>
      <c r="ACU202" s="35"/>
      <c r="ACV202" s="35"/>
      <c r="ACW202" s="35"/>
      <c r="ACX202" s="35"/>
      <c r="ACY202" s="35"/>
      <c r="ACZ202" s="35"/>
      <c r="ADA202" s="35"/>
      <c r="ADB202" s="35"/>
      <c r="ADC202" s="35"/>
      <c r="ADD202" s="35"/>
      <c r="ADE202" s="35"/>
      <c r="ADF202" s="35"/>
      <c r="ADG202" s="35"/>
      <c r="ADH202" s="35"/>
      <c r="ADI202" s="35"/>
      <c r="ADJ202" s="35"/>
      <c r="ADK202" s="35"/>
      <c r="ADL202" s="35"/>
      <c r="ADM202" s="35"/>
      <c r="ADN202" s="35"/>
      <c r="ADO202" s="35"/>
      <c r="ADP202" s="35"/>
      <c r="ADQ202" s="35"/>
      <c r="ADR202" s="35"/>
      <c r="ADS202" s="35"/>
      <c r="ADT202" s="35"/>
      <c r="ADU202" s="35"/>
      <c r="ADV202" s="35"/>
      <c r="ADW202" s="35"/>
      <c r="ADX202" s="35"/>
      <c r="ADY202" s="26">
        <f t="shared" si="9"/>
        <v>0</v>
      </c>
      <c r="ADZ202" s="5"/>
    </row>
    <row r="203" spans="1:806" s="33" customFormat="1" x14ac:dyDescent="0.2">
      <c r="A203" s="51" t="s">
        <v>30</v>
      </c>
      <c r="B203" s="65">
        <f t="shared" si="8"/>
        <v>10</v>
      </c>
      <c r="C203" s="57">
        <v>10</v>
      </c>
      <c r="D203" s="60">
        <v>44775</v>
      </c>
      <c r="E203" s="67">
        <v>47.82</v>
      </c>
      <c r="F203" s="67">
        <f t="shared" si="5"/>
        <v>478.2</v>
      </c>
      <c r="G203" s="6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/>
      <c r="BE203" s="15"/>
      <c r="BF203" s="15"/>
      <c r="BG203" s="136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  <c r="BU203" s="35"/>
      <c r="BV203" s="35"/>
      <c r="BW203" s="35"/>
      <c r="BX203" s="35"/>
      <c r="BY203" s="35"/>
      <c r="BZ203" s="35"/>
      <c r="CA203" s="35"/>
      <c r="CB203" s="35"/>
      <c r="CC203" s="35"/>
      <c r="CD203" s="35"/>
      <c r="CE203" s="35"/>
      <c r="CF203" s="35"/>
      <c r="CG203" s="35"/>
      <c r="CH203" s="35"/>
      <c r="CI203" s="35"/>
      <c r="CJ203" s="35"/>
      <c r="CK203" s="35"/>
      <c r="CL203" s="35"/>
      <c r="CM203" s="35"/>
      <c r="CN203" s="35"/>
      <c r="CO203" s="35"/>
      <c r="CP203" s="35"/>
      <c r="CQ203" s="35"/>
      <c r="CR203" s="35"/>
      <c r="CS203" s="35"/>
      <c r="CT203" s="35"/>
      <c r="CU203" s="35"/>
      <c r="CV203" s="35"/>
      <c r="CW203" s="35"/>
      <c r="CX203" s="35"/>
      <c r="CY203" s="35"/>
      <c r="CZ203" s="35"/>
      <c r="DA203" s="35"/>
      <c r="DB203" s="35"/>
      <c r="DC203" s="35"/>
      <c r="DD203" s="35"/>
      <c r="DE203" s="35"/>
      <c r="DF203" s="35"/>
      <c r="DG203" s="35"/>
      <c r="DH203" s="35"/>
      <c r="DI203" s="35">
        <v>100</v>
      </c>
      <c r="DJ203" s="35">
        <v>100</v>
      </c>
      <c r="DK203" s="35"/>
      <c r="DL203" s="35"/>
      <c r="DM203" s="35"/>
      <c r="DN203" s="35"/>
      <c r="DO203" s="35"/>
      <c r="DP203" s="35"/>
      <c r="DQ203" s="35"/>
      <c r="DR203" s="35"/>
      <c r="DS203" s="35"/>
      <c r="DT203" s="35"/>
      <c r="DU203" s="35"/>
      <c r="DV203" s="35"/>
      <c r="DW203" s="35"/>
      <c r="DX203" s="35"/>
      <c r="DY203" s="35"/>
      <c r="DZ203" s="35">
        <v>10</v>
      </c>
      <c r="EA203" s="35"/>
      <c r="EB203" s="35"/>
      <c r="EC203" s="35"/>
      <c r="ED203" s="35"/>
      <c r="EE203" s="35"/>
      <c r="EF203" s="35"/>
      <c r="EG203" s="35"/>
      <c r="EH203" s="35"/>
      <c r="EI203" s="35"/>
      <c r="EJ203" s="35">
        <v>140</v>
      </c>
      <c r="EK203" s="35"/>
      <c r="EL203" s="35"/>
      <c r="EM203" s="35"/>
      <c r="EN203" s="35"/>
      <c r="EO203" s="35"/>
      <c r="EP203" s="35"/>
      <c r="EQ203" s="35"/>
      <c r="ER203" s="35"/>
      <c r="ES203" s="35"/>
      <c r="ET203" s="35"/>
      <c r="EU203" s="35"/>
      <c r="EV203" s="35"/>
      <c r="EW203" s="35"/>
      <c r="EX203" s="35"/>
      <c r="EY203" s="35"/>
      <c r="EZ203" s="35"/>
      <c r="FA203" s="35"/>
      <c r="FB203" s="35"/>
      <c r="FC203" s="35"/>
      <c r="FD203" s="35"/>
      <c r="FE203" s="35"/>
      <c r="FF203" s="35"/>
      <c r="FG203" s="35"/>
      <c r="FH203" s="35"/>
      <c r="FI203" s="35"/>
      <c r="FJ203" s="35"/>
      <c r="FK203" s="35"/>
      <c r="FL203" s="35"/>
      <c r="FM203" s="35"/>
      <c r="FN203" s="35"/>
      <c r="FO203" s="35"/>
      <c r="FP203" s="35"/>
      <c r="FQ203" s="35"/>
      <c r="FR203" s="35"/>
      <c r="FS203" s="35"/>
      <c r="FT203" s="35"/>
      <c r="FU203" s="35"/>
      <c r="FV203" s="35"/>
      <c r="FW203" s="35"/>
      <c r="FX203" s="35"/>
      <c r="FY203" s="35"/>
      <c r="FZ203" s="35"/>
      <c r="GA203" s="35"/>
      <c r="GB203" s="35"/>
      <c r="GC203" s="35"/>
      <c r="GD203" s="35"/>
      <c r="GE203" s="35"/>
      <c r="GF203" s="35"/>
      <c r="GG203" s="35"/>
      <c r="GH203" s="35"/>
      <c r="GI203" s="35"/>
      <c r="GJ203" s="35"/>
      <c r="GK203" s="35"/>
      <c r="GL203" s="35"/>
      <c r="GM203" s="35"/>
      <c r="GN203" s="35"/>
      <c r="GO203" s="35"/>
      <c r="GP203" s="35"/>
      <c r="GQ203" s="35"/>
      <c r="GR203" s="35"/>
      <c r="GS203" s="35"/>
      <c r="GT203" s="35"/>
      <c r="GU203" s="35"/>
      <c r="GV203" s="35"/>
      <c r="GW203" s="35"/>
      <c r="GX203" s="35"/>
      <c r="GY203" s="35"/>
      <c r="GZ203" s="35"/>
      <c r="HA203" s="35"/>
      <c r="HB203" s="35"/>
      <c r="HC203" s="35"/>
      <c r="HD203" s="35"/>
      <c r="HE203" s="35"/>
      <c r="HF203" s="35"/>
      <c r="HG203" s="35"/>
      <c r="HH203" s="35"/>
      <c r="HI203" s="35"/>
      <c r="HJ203" s="35"/>
      <c r="HK203" s="35"/>
      <c r="HL203" s="35"/>
      <c r="HM203" s="35"/>
      <c r="HN203" s="35"/>
      <c r="HO203" s="35"/>
      <c r="HP203" s="35"/>
      <c r="HQ203" s="35"/>
      <c r="HR203" s="35"/>
      <c r="HS203" s="35"/>
      <c r="HT203" s="35"/>
      <c r="HU203" s="35"/>
      <c r="HV203" s="35"/>
      <c r="HW203" s="35"/>
      <c r="HX203" s="35"/>
      <c r="HY203" s="35"/>
      <c r="HZ203" s="35"/>
      <c r="IA203" s="35"/>
      <c r="IB203" s="35"/>
      <c r="IC203" s="35"/>
      <c r="ID203" s="35"/>
      <c r="IE203" s="35"/>
      <c r="IF203" s="35"/>
      <c r="IG203" s="35"/>
      <c r="IH203" s="35"/>
      <c r="II203" s="35"/>
      <c r="IJ203" s="35"/>
      <c r="IK203" s="35"/>
      <c r="IL203" s="35"/>
      <c r="IM203" s="35"/>
      <c r="IN203" s="35"/>
      <c r="IO203" s="35"/>
      <c r="IP203" s="35"/>
      <c r="IQ203" s="35"/>
      <c r="IR203" s="35"/>
      <c r="IS203" s="35"/>
      <c r="IT203" s="35"/>
      <c r="IU203" s="35"/>
      <c r="IV203" s="35"/>
      <c r="IW203" s="35"/>
      <c r="IX203" s="35"/>
      <c r="IY203" s="35"/>
      <c r="IZ203" s="35"/>
      <c r="JA203" s="35"/>
      <c r="JB203" s="35"/>
      <c r="JC203" s="35"/>
      <c r="JD203" s="35"/>
      <c r="JE203" s="35"/>
      <c r="JF203" s="35"/>
      <c r="JG203" s="35"/>
      <c r="JH203" s="35"/>
      <c r="JI203" s="35"/>
      <c r="JJ203" s="35"/>
      <c r="JK203" s="35"/>
      <c r="JL203" s="35"/>
      <c r="JM203" s="35"/>
      <c r="JN203" s="35"/>
      <c r="JO203" s="35"/>
      <c r="JP203" s="35"/>
      <c r="JQ203" s="35"/>
      <c r="JR203" s="35"/>
      <c r="JS203" s="35"/>
      <c r="JT203" s="35"/>
      <c r="JU203" s="35"/>
      <c r="JV203" s="35"/>
      <c r="JW203" s="35"/>
      <c r="JX203" s="35"/>
      <c r="JY203" s="35"/>
      <c r="JZ203" s="35"/>
      <c r="KA203" s="35"/>
      <c r="KB203" s="35"/>
      <c r="KC203" s="35"/>
      <c r="KD203" s="35"/>
      <c r="KE203" s="35"/>
      <c r="KF203" s="35"/>
      <c r="KG203" s="35"/>
      <c r="KH203" s="35"/>
      <c r="KI203" s="35"/>
      <c r="KJ203" s="35"/>
      <c r="KK203" s="35"/>
      <c r="KL203" s="35"/>
      <c r="KM203" s="35"/>
      <c r="KN203" s="35"/>
      <c r="KO203" s="35"/>
      <c r="KP203" s="35"/>
      <c r="KQ203" s="35"/>
      <c r="KR203" s="35"/>
      <c r="KS203" s="35"/>
      <c r="KT203" s="35"/>
      <c r="KU203" s="35"/>
      <c r="KV203" s="35"/>
      <c r="KW203" s="35"/>
      <c r="KX203" s="35"/>
      <c r="KY203" s="35"/>
      <c r="KZ203" s="35"/>
      <c r="LA203" s="35"/>
      <c r="LB203" s="35"/>
      <c r="LC203" s="35"/>
      <c r="LD203" s="35"/>
      <c r="LE203" s="35"/>
      <c r="LF203" s="35"/>
      <c r="LG203" s="35"/>
      <c r="LH203" s="35"/>
      <c r="LI203" s="35"/>
      <c r="LJ203" s="35"/>
      <c r="LK203" s="35"/>
      <c r="LL203" s="35"/>
      <c r="LM203" s="35"/>
      <c r="LN203" s="35"/>
      <c r="LO203" s="35"/>
      <c r="LP203" s="35"/>
      <c r="LQ203" s="35"/>
      <c r="LR203" s="35"/>
      <c r="LS203" s="35"/>
      <c r="LT203" s="35"/>
      <c r="LU203" s="35"/>
      <c r="LV203" s="35"/>
      <c r="LW203" s="35"/>
      <c r="LX203" s="35"/>
      <c r="LY203" s="35"/>
      <c r="LZ203" s="35"/>
      <c r="MA203" s="35"/>
      <c r="MB203" s="35"/>
      <c r="MC203" s="35"/>
      <c r="MD203" s="35"/>
      <c r="ME203" s="35"/>
      <c r="MF203" s="35"/>
      <c r="MG203" s="35"/>
      <c r="MH203" s="35"/>
      <c r="MI203" s="35"/>
      <c r="MJ203" s="35"/>
      <c r="MK203" s="35"/>
      <c r="ML203" s="35"/>
      <c r="MM203" s="35"/>
      <c r="MN203" s="35"/>
      <c r="MO203" s="35"/>
      <c r="MP203" s="35"/>
      <c r="MQ203" s="35"/>
      <c r="MR203" s="35"/>
      <c r="MS203" s="35"/>
      <c r="MT203" s="35"/>
      <c r="MU203" s="35"/>
      <c r="MV203" s="35"/>
      <c r="MW203" s="35"/>
      <c r="MX203" s="35"/>
      <c r="MY203" s="35"/>
      <c r="MZ203" s="35"/>
      <c r="NA203" s="35"/>
      <c r="NB203" s="35"/>
      <c r="NC203" s="35"/>
      <c r="ND203" s="35"/>
      <c r="NE203" s="35"/>
      <c r="NF203" s="35"/>
      <c r="NG203" s="35"/>
      <c r="NH203" s="35"/>
      <c r="NI203" s="35"/>
      <c r="NJ203" s="35"/>
      <c r="NK203" s="35"/>
      <c r="NL203" s="35"/>
      <c r="NM203" s="35"/>
      <c r="NN203" s="35"/>
      <c r="NO203" s="35"/>
      <c r="NP203" s="35"/>
      <c r="NQ203" s="35"/>
      <c r="NR203" s="35"/>
      <c r="NS203" s="35"/>
      <c r="NT203" s="35"/>
      <c r="NU203" s="35"/>
      <c r="NV203" s="35"/>
      <c r="NW203" s="35"/>
      <c r="NX203" s="35"/>
      <c r="NY203" s="35"/>
      <c r="NZ203" s="35"/>
      <c r="OA203" s="35"/>
      <c r="OB203" s="35"/>
      <c r="OC203" s="35"/>
      <c r="OD203" s="35"/>
      <c r="OE203" s="35"/>
      <c r="OF203" s="35"/>
      <c r="OG203" s="35"/>
      <c r="OH203" s="35"/>
      <c r="OI203" s="35"/>
      <c r="OJ203" s="35"/>
      <c r="OK203" s="35"/>
      <c r="OL203" s="35"/>
      <c r="OM203" s="35"/>
      <c r="ON203" s="35"/>
      <c r="OO203" s="35"/>
      <c r="OP203" s="35"/>
      <c r="OQ203" s="35"/>
      <c r="OR203" s="35"/>
      <c r="OS203" s="35"/>
      <c r="OT203" s="35"/>
      <c r="OU203" s="35"/>
      <c r="OV203" s="35"/>
      <c r="OW203" s="35"/>
      <c r="OX203" s="35"/>
      <c r="OY203" s="35"/>
      <c r="OZ203" s="35"/>
      <c r="PA203" s="35"/>
      <c r="PB203" s="35"/>
      <c r="PC203" s="35"/>
      <c r="PD203" s="35"/>
      <c r="PE203" s="35"/>
      <c r="PF203" s="35"/>
      <c r="PG203" s="35"/>
      <c r="PH203" s="35"/>
      <c r="PI203" s="35"/>
      <c r="PJ203" s="35"/>
      <c r="PK203" s="35"/>
      <c r="PL203" s="35"/>
      <c r="PM203" s="35"/>
      <c r="PN203" s="35"/>
      <c r="PO203" s="35"/>
      <c r="PP203" s="35"/>
      <c r="PQ203" s="35"/>
      <c r="PR203" s="35"/>
      <c r="PS203" s="35"/>
      <c r="PT203" s="35"/>
      <c r="PU203" s="35"/>
      <c r="PV203" s="35"/>
      <c r="PW203" s="35"/>
      <c r="PX203" s="35"/>
      <c r="PY203" s="35"/>
      <c r="PZ203" s="35"/>
      <c r="QA203" s="35"/>
      <c r="QB203" s="35"/>
      <c r="QC203" s="35"/>
      <c r="QD203" s="35"/>
      <c r="QE203" s="35"/>
      <c r="QF203" s="35"/>
      <c r="QG203" s="35"/>
      <c r="QH203" s="35"/>
      <c r="QI203" s="35"/>
      <c r="QJ203" s="35"/>
      <c r="QK203" s="35"/>
      <c r="QL203" s="35"/>
      <c r="QM203" s="35"/>
      <c r="QN203" s="35"/>
      <c r="QO203" s="35"/>
      <c r="QP203" s="35"/>
      <c r="QQ203" s="35"/>
      <c r="QR203" s="35"/>
      <c r="QS203" s="35"/>
      <c r="QT203" s="35"/>
      <c r="QU203" s="35"/>
      <c r="QV203" s="35"/>
      <c r="QW203" s="35"/>
      <c r="QX203" s="35"/>
      <c r="QY203" s="35"/>
      <c r="QZ203" s="35"/>
      <c r="RA203" s="35"/>
      <c r="RB203" s="35"/>
      <c r="RC203" s="35"/>
      <c r="RD203" s="35"/>
      <c r="RE203" s="35"/>
      <c r="RF203" s="35"/>
      <c r="RG203" s="35"/>
      <c r="RH203" s="35"/>
      <c r="RI203" s="35"/>
      <c r="RJ203" s="35"/>
      <c r="RK203" s="35"/>
      <c r="RL203" s="35"/>
      <c r="RM203" s="35"/>
      <c r="RN203" s="35"/>
      <c r="RO203" s="35"/>
      <c r="RP203" s="35"/>
      <c r="RQ203" s="35"/>
      <c r="RR203" s="35"/>
      <c r="RS203" s="35"/>
      <c r="RT203" s="35"/>
      <c r="RU203" s="35"/>
      <c r="RV203" s="35"/>
      <c r="RW203" s="35"/>
      <c r="RX203" s="35"/>
      <c r="RY203" s="35"/>
      <c r="RZ203" s="35"/>
      <c r="SA203" s="35"/>
      <c r="SB203" s="35"/>
      <c r="SC203" s="35"/>
      <c r="SD203" s="35"/>
      <c r="SE203" s="35"/>
      <c r="SF203" s="35"/>
      <c r="SG203" s="35"/>
      <c r="SH203" s="35"/>
      <c r="SI203" s="35"/>
      <c r="SJ203" s="35"/>
      <c r="SK203" s="35"/>
      <c r="SL203" s="35"/>
      <c r="SM203" s="35"/>
      <c r="SN203" s="35"/>
      <c r="SO203" s="35"/>
      <c r="SP203" s="35"/>
      <c r="SQ203" s="35"/>
      <c r="SR203" s="35"/>
      <c r="SS203" s="35"/>
      <c r="ST203" s="35"/>
      <c r="SU203" s="35"/>
      <c r="SV203" s="35"/>
      <c r="SW203" s="35"/>
      <c r="SX203" s="35"/>
      <c r="SY203" s="35"/>
      <c r="SZ203" s="35"/>
      <c r="TA203" s="35"/>
      <c r="TB203" s="35"/>
      <c r="TC203" s="35"/>
      <c r="TD203" s="35"/>
      <c r="TE203" s="35"/>
      <c r="TF203" s="35"/>
      <c r="TG203" s="35"/>
      <c r="TH203" s="35"/>
      <c r="TI203" s="35"/>
      <c r="TJ203" s="35"/>
      <c r="TK203" s="35"/>
      <c r="TL203" s="35"/>
      <c r="TM203" s="35"/>
      <c r="TN203" s="35"/>
      <c r="TO203" s="35"/>
      <c r="TP203" s="35"/>
      <c r="TQ203" s="35"/>
      <c r="TR203" s="35"/>
      <c r="TS203" s="35"/>
      <c r="TT203" s="35"/>
      <c r="TU203" s="35"/>
      <c r="TV203" s="35"/>
      <c r="TW203" s="35"/>
      <c r="TX203" s="35"/>
      <c r="TY203" s="35"/>
      <c r="TZ203" s="35"/>
      <c r="UA203" s="35"/>
      <c r="UB203" s="35"/>
      <c r="UC203" s="35"/>
      <c r="UD203" s="35"/>
      <c r="UE203" s="35"/>
      <c r="UF203" s="35"/>
      <c r="UG203" s="35"/>
      <c r="UH203" s="35"/>
      <c r="UI203" s="35"/>
      <c r="UJ203" s="35"/>
      <c r="UK203" s="35"/>
      <c r="UL203" s="35"/>
      <c r="UM203" s="35"/>
      <c r="UN203" s="35"/>
      <c r="UO203" s="35"/>
      <c r="UP203" s="35"/>
      <c r="UQ203" s="35"/>
      <c r="UR203" s="35"/>
      <c r="US203" s="35"/>
      <c r="UT203" s="35"/>
      <c r="UU203" s="35"/>
      <c r="UV203" s="35"/>
      <c r="UW203" s="35"/>
      <c r="UX203" s="35"/>
      <c r="UY203" s="35"/>
      <c r="UZ203" s="35"/>
      <c r="VA203" s="35"/>
      <c r="VB203" s="35"/>
      <c r="VC203" s="35"/>
      <c r="VD203" s="35"/>
      <c r="VE203" s="35"/>
      <c r="VF203" s="35">
        <v>200</v>
      </c>
      <c r="VG203" s="35"/>
      <c r="VH203" s="35"/>
      <c r="VI203" s="35"/>
      <c r="VJ203" s="35"/>
      <c r="VK203" s="35"/>
      <c r="VL203" s="35"/>
      <c r="VM203" s="35"/>
      <c r="VN203" s="35"/>
      <c r="VO203" s="35"/>
      <c r="VP203" s="35"/>
      <c r="VQ203" s="35"/>
      <c r="VR203" s="35"/>
      <c r="VS203" s="35"/>
      <c r="VT203" s="35"/>
      <c r="VU203" s="35"/>
      <c r="VV203" s="35"/>
      <c r="VW203" s="35"/>
      <c r="VX203" s="35"/>
      <c r="VY203" s="35"/>
      <c r="VZ203" s="35"/>
      <c r="WA203" s="35"/>
      <c r="WB203" s="35"/>
      <c r="WC203" s="35"/>
      <c r="WD203" s="35"/>
      <c r="WE203" s="35"/>
      <c r="WF203" s="35"/>
      <c r="WG203" s="35"/>
      <c r="WH203" s="35"/>
      <c r="WI203" s="35"/>
      <c r="WJ203" s="35"/>
      <c r="WK203" s="35"/>
      <c r="WL203" s="35"/>
      <c r="WM203" s="35"/>
      <c r="WN203" s="35"/>
      <c r="WO203" s="35"/>
      <c r="WP203" s="35"/>
      <c r="WQ203" s="35"/>
      <c r="WR203" s="35"/>
      <c r="WS203" s="35"/>
      <c r="WT203" s="35"/>
      <c r="WU203" s="35"/>
      <c r="WV203" s="35"/>
      <c r="WW203" s="35"/>
      <c r="WX203" s="35"/>
      <c r="WY203" s="35"/>
      <c r="WZ203" s="35"/>
      <c r="XA203" s="35"/>
      <c r="XB203" s="35"/>
      <c r="XC203" s="35"/>
      <c r="XD203" s="35"/>
      <c r="XE203" s="35"/>
      <c r="XF203" s="35"/>
      <c r="XG203" s="35"/>
      <c r="XH203" s="35"/>
      <c r="XI203" s="35"/>
      <c r="XJ203" s="35"/>
      <c r="XK203" s="35"/>
      <c r="XL203" s="35"/>
      <c r="XM203" s="35"/>
      <c r="XN203" s="35"/>
      <c r="XO203" s="35"/>
      <c r="XP203" s="35"/>
      <c r="XQ203" s="35"/>
      <c r="XR203" s="35"/>
      <c r="XS203" s="35"/>
      <c r="XT203" s="35"/>
      <c r="XU203" s="35"/>
      <c r="XV203" s="35"/>
      <c r="XW203" s="35"/>
      <c r="XX203" s="35"/>
      <c r="XY203" s="35"/>
      <c r="XZ203" s="35"/>
      <c r="YA203" s="35"/>
      <c r="YB203" s="35"/>
      <c r="YC203" s="35"/>
      <c r="YD203" s="35"/>
      <c r="YE203" s="35"/>
      <c r="YF203" s="35"/>
      <c r="YG203" s="35"/>
      <c r="YH203" s="35"/>
      <c r="YI203" s="35"/>
      <c r="YJ203" s="35"/>
      <c r="YK203" s="35"/>
      <c r="YL203" s="35"/>
      <c r="YM203" s="35"/>
      <c r="YN203" s="35"/>
      <c r="YO203" s="35"/>
      <c r="YP203" s="35"/>
      <c r="YQ203" s="35"/>
      <c r="YR203" s="35"/>
      <c r="YS203" s="35"/>
      <c r="YT203" s="35"/>
      <c r="YU203" s="35"/>
      <c r="YV203" s="35"/>
      <c r="YW203" s="35"/>
      <c r="YX203" s="35"/>
      <c r="YY203" s="35"/>
      <c r="YZ203" s="35"/>
      <c r="ZA203" s="35"/>
      <c r="ZB203" s="35"/>
      <c r="ZC203" s="35"/>
      <c r="ZD203" s="35"/>
      <c r="ZE203" s="35"/>
      <c r="ZF203" s="35"/>
      <c r="ZG203" s="35"/>
      <c r="ZH203" s="35"/>
      <c r="ZI203" s="35"/>
      <c r="ZJ203" s="35"/>
      <c r="ZK203" s="35"/>
      <c r="ZL203" s="35"/>
      <c r="ZM203" s="35"/>
      <c r="ZN203" s="35"/>
      <c r="ZO203" s="35"/>
      <c r="ZP203" s="35"/>
      <c r="ZQ203" s="35"/>
      <c r="ZR203" s="35"/>
      <c r="ZS203" s="35"/>
      <c r="ZT203" s="35"/>
      <c r="ZU203" s="35"/>
      <c r="ZV203" s="35"/>
      <c r="ZW203" s="35"/>
      <c r="ZX203" s="35"/>
      <c r="ZY203" s="35"/>
      <c r="ZZ203" s="35"/>
      <c r="AAA203" s="35"/>
      <c r="AAB203" s="35"/>
      <c r="AAC203" s="35"/>
      <c r="AAD203" s="35"/>
      <c r="AAE203" s="35"/>
      <c r="AAF203" s="35"/>
      <c r="AAG203" s="35"/>
      <c r="AAH203" s="35"/>
      <c r="AAI203" s="35"/>
      <c r="AAJ203" s="35"/>
      <c r="AAK203" s="35"/>
      <c r="AAL203" s="35"/>
      <c r="AAM203" s="35"/>
      <c r="AAN203" s="35"/>
      <c r="AAO203" s="35">
        <v>150</v>
      </c>
      <c r="AAP203" s="35"/>
      <c r="AAQ203" s="35"/>
      <c r="AAR203" s="35"/>
      <c r="AAS203" s="35"/>
      <c r="AAT203" s="35"/>
      <c r="AAU203" s="35"/>
      <c r="AAV203" s="35"/>
      <c r="AAW203" s="35"/>
      <c r="AAX203" s="35"/>
      <c r="AAY203" s="35"/>
      <c r="AAZ203" s="35"/>
      <c r="ABA203" s="35"/>
      <c r="ABB203" s="35"/>
      <c r="ABC203" s="35"/>
      <c r="ABD203" s="35"/>
      <c r="ABE203" s="35"/>
      <c r="ABF203" s="35"/>
      <c r="ABG203" s="35"/>
      <c r="ABH203" s="35"/>
      <c r="ABI203" s="35"/>
      <c r="ABJ203" s="35"/>
      <c r="ABK203" s="35"/>
      <c r="ABL203" s="35"/>
      <c r="ABM203" s="35"/>
      <c r="ABN203" s="35"/>
      <c r="ABO203" s="35"/>
      <c r="ABP203" s="35"/>
      <c r="ABQ203" s="35"/>
      <c r="ABR203" s="35"/>
      <c r="ABS203" s="35"/>
      <c r="ABT203" s="35"/>
      <c r="ABU203" s="35"/>
      <c r="ABV203" s="35"/>
      <c r="ABW203" s="35"/>
      <c r="ABX203" s="35"/>
      <c r="ABY203" s="35"/>
      <c r="ABZ203" s="35"/>
      <c r="ACA203" s="35"/>
      <c r="ACB203" s="35"/>
      <c r="ACC203" s="35"/>
      <c r="ACD203" s="35"/>
      <c r="ACE203" s="35"/>
      <c r="ACF203" s="35"/>
      <c r="ACG203" s="35"/>
      <c r="ACH203" s="35"/>
      <c r="ACI203" s="35"/>
      <c r="ACJ203" s="35"/>
      <c r="ACK203" s="35"/>
      <c r="ACL203" s="35"/>
      <c r="ACM203" s="35"/>
      <c r="ACN203" s="35"/>
      <c r="ACO203" s="35"/>
      <c r="ACP203" s="35"/>
      <c r="ACQ203" s="35"/>
      <c r="ACR203" s="35"/>
      <c r="ACS203" s="35"/>
      <c r="ACT203" s="35"/>
      <c r="ACU203" s="35"/>
      <c r="ACV203" s="35"/>
      <c r="ACW203" s="35"/>
      <c r="ACX203" s="35"/>
      <c r="ACY203" s="35"/>
      <c r="ACZ203" s="35"/>
      <c r="ADA203" s="35"/>
      <c r="ADB203" s="35"/>
      <c r="ADC203" s="35"/>
      <c r="ADD203" s="35"/>
      <c r="ADE203" s="35"/>
      <c r="ADF203" s="35"/>
      <c r="ADG203" s="35"/>
      <c r="ADH203" s="35"/>
      <c r="ADI203" s="35"/>
      <c r="ADJ203" s="35"/>
      <c r="ADK203" s="35"/>
      <c r="ADL203" s="35"/>
      <c r="ADM203" s="35"/>
      <c r="ADN203" s="35"/>
      <c r="ADO203" s="35"/>
      <c r="ADP203" s="35"/>
      <c r="ADQ203" s="35"/>
      <c r="ADR203" s="35"/>
      <c r="ADS203" s="35"/>
      <c r="ADT203" s="35"/>
      <c r="ADU203" s="35"/>
      <c r="ADV203" s="35"/>
      <c r="ADW203" s="35"/>
      <c r="ADX203" s="35"/>
      <c r="ADY203" s="26">
        <f t="shared" si="9"/>
        <v>0</v>
      </c>
      <c r="ADZ203" s="5"/>
    </row>
    <row r="204" spans="1:806" s="33" customFormat="1" x14ac:dyDescent="0.2">
      <c r="A204" s="51" t="s">
        <v>30</v>
      </c>
      <c r="B204" s="65">
        <f t="shared" si="8"/>
        <v>100</v>
      </c>
      <c r="C204" s="57">
        <v>10</v>
      </c>
      <c r="D204" s="60">
        <v>44788</v>
      </c>
      <c r="E204" s="67">
        <v>46.82</v>
      </c>
      <c r="F204" s="67">
        <f t="shared" si="5"/>
        <v>4682</v>
      </c>
      <c r="G204" s="6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/>
      <c r="BE204" s="15"/>
      <c r="BF204" s="15"/>
      <c r="BG204" s="136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  <c r="BU204" s="35"/>
      <c r="BV204" s="35"/>
      <c r="BW204" s="35"/>
      <c r="BX204" s="35"/>
      <c r="BY204" s="35"/>
      <c r="BZ204" s="35"/>
      <c r="CA204" s="35"/>
      <c r="CB204" s="35"/>
      <c r="CC204" s="35"/>
      <c r="CD204" s="35"/>
      <c r="CE204" s="35"/>
      <c r="CF204" s="35"/>
      <c r="CG204" s="35"/>
      <c r="CH204" s="35"/>
      <c r="CI204" s="35"/>
      <c r="CJ204" s="35"/>
      <c r="CK204" s="35"/>
      <c r="CL204" s="35"/>
      <c r="CM204" s="35"/>
      <c r="CN204" s="35"/>
      <c r="CO204" s="35"/>
      <c r="CP204" s="35"/>
      <c r="CQ204" s="35"/>
      <c r="CR204" s="35"/>
      <c r="CS204" s="35"/>
      <c r="CT204" s="35"/>
      <c r="CU204" s="35"/>
      <c r="CV204" s="35"/>
      <c r="CW204" s="35"/>
      <c r="CX204" s="35"/>
      <c r="CY204" s="35"/>
      <c r="CZ204" s="35"/>
      <c r="DA204" s="35"/>
      <c r="DB204" s="35"/>
      <c r="DC204" s="35"/>
      <c r="DD204" s="35"/>
      <c r="DE204" s="35"/>
      <c r="DF204" s="35"/>
      <c r="DG204" s="35"/>
      <c r="DH204" s="35"/>
      <c r="DI204" s="35"/>
      <c r="DJ204" s="35">
        <v>100</v>
      </c>
      <c r="DK204" s="35"/>
      <c r="DL204" s="35"/>
      <c r="DM204" s="35"/>
      <c r="DN204" s="35"/>
      <c r="DO204" s="35"/>
      <c r="DP204" s="35"/>
      <c r="DQ204" s="35"/>
      <c r="DR204" s="35"/>
      <c r="DS204" s="35"/>
      <c r="DT204" s="35"/>
      <c r="DU204" s="35"/>
      <c r="DV204" s="35"/>
      <c r="DW204" s="35"/>
      <c r="DX204" s="35"/>
      <c r="DY204" s="35"/>
      <c r="DZ204" s="35"/>
      <c r="EA204" s="35"/>
      <c r="EB204" s="35"/>
      <c r="EC204" s="35"/>
      <c r="ED204" s="35"/>
      <c r="EE204" s="35"/>
      <c r="EF204" s="35"/>
      <c r="EG204" s="35"/>
      <c r="EH204" s="35"/>
      <c r="EI204" s="35"/>
      <c r="EJ204" s="35"/>
      <c r="EK204" s="35">
        <v>100</v>
      </c>
      <c r="EL204" s="35"/>
      <c r="EM204" s="35"/>
      <c r="EN204" s="35"/>
      <c r="EO204" s="35"/>
      <c r="EP204" s="35"/>
      <c r="EQ204" s="35"/>
      <c r="ER204" s="35"/>
      <c r="ES204" s="35"/>
      <c r="ET204" s="35"/>
      <c r="EU204" s="35"/>
      <c r="EV204" s="35"/>
      <c r="EW204" s="35"/>
      <c r="EX204" s="35"/>
      <c r="EY204" s="35"/>
      <c r="EZ204" s="35"/>
      <c r="FA204" s="35"/>
      <c r="FB204" s="35"/>
      <c r="FC204" s="35"/>
      <c r="FD204" s="35"/>
      <c r="FE204" s="35"/>
      <c r="FF204" s="35"/>
      <c r="FG204" s="35"/>
      <c r="FH204" s="35"/>
      <c r="FI204" s="35"/>
      <c r="FJ204" s="35"/>
      <c r="FK204" s="35"/>
      <c r="FL204" s="35"/>
      <c r="FM204" s="35"/>
      <c r="FN204" s="35"/>
      <c r="FO204" s="35"/>
      <c r="FP204" s="35"/>
      <c r="FQ204" s="35"/>
      <c r="FR204" s="35"/>
      <c r="FS204" s="35"/>
      <c r="FT204" s="35"/>
      <c r="FU204" s="35"/>
      <c r="FV204" s="35"/>
      <c r="FW204" s="35"/>
      <c r="FX204" s="35"/>
      <c r="FY204" s="35"/>
      <c r="FZ204" s="35"/>
      <c r="GA204" s="35"/>
      <c r="GB204" s="35"/>
      <c r="GC204" s="35"/>
      <c r="GD204" s="35"/>
      <c r="GE204" s="35"/>
      <c r="GF204" s="35"/>
      <c r="GG204" s="35"/>
      <c r="GH204" s="35"/>
      <c r="GI204" s="35"/>
      <c r="GJ204" s="35"/>
      <c r="GK204" s="35"/>
      <c r="GL204" s="35"/>
      <c r="GM204" s="35"/>
      <c r="GN204" s="35"/>
      <c r="GO204" s="35"/>
      <c r="GP204" s="35"/>
      <c r="GQ204" s="35"/>
      <c r="GR204" s="35"/>
      <c r="GS204" s="35"/>
      <c r="GT204" s="35"/>
      <c r="GU204" s="35"/>
      <c r="GV204" s="35"/>
      <c r="GW204" s="35"/>
      <c r="GX204" s="35"/>
      <c r="GY204" s="35"/>
      <c r="GZ204" s="35"/>
      <c r="HA204" s="35"/>
      <c r="HB204" s="35"/>
      <c r="HC204" s="35"/>
      <c r="HD204" s="35"/>
      <c r="HE204" s="35"/>
      <c r="HF204" s="35"/>
      <c r="HG204" s="35"/>
      <c r="HH204" s="35"/>
      <c r="HI204" s="35"/>
      <c r="HJ204" s="35"/>
      <c r="HK204" s="35"/>
      <c r="HL204" s="35"/>
      <c r="HM204" s="35"/>
      <c r="HN204" s="35"/>
      <c r="HO204" s="35"/>
      <c r="HP204" s="35"/>
      <c r="HQ204" s="35"/>
      <c r="HR204" s="35"/>
      <c r="HS204" s="35"/>
      <c r="HT204" s="35"/>
      <c r="HU204" s="35"/>
      <c r="HV204" s="35"/>
      <c r="HW204" s="35"/>
      <c r="HX204" s="35"/>
      <c r="HY204" s="35"/>
      <c r="HZ204" s="35"/>
      <c r="IA204" s="35"/>
      <c r="IB204" s="35"/>
      <c r="IC204" s="35"/>
      <c r="ID204" s="35"/>
      <c r="IE204" s="35"/>
      <c r="IF204" s="35"/>
      <c r="IG204" s="35"/>
      <c r="IH204" s="35"/>
      <c r="II204" s="35"/>
      <c r="IJ204" s="35"/>
      <c r="IK204" s="35"/>
      <c r="IL204" s="35"/>
      <c r="IM204" s="35"/>
      <c r="IN204" s="35"/>
      <c r="IO204" s="35"/>
      <c r="IP204" s="35"/>
      <c r="IQ204" s="35"/>
      <c r="IR204" s="35"/>
      <c r="IS204" s="35"/>
      <c r="IT204" s="35"/>
      <c r="IU204" s="35"/>
      <c r="IV204" s="35"/>
      <c r="IW204" s="35"/>
      <c r="IX204" s="35"/>
      <c r="IY204" s="35"/>
      <c r="IZ204" s="35"/>
      <c r="JA204" s="35"/>
      <c r="JB204" s="35"/>
      <c r="JC204" s="35"/>
      <c r="JD204" s="35"/>
      <c r="JE204" s="35"/>
      <c r="JF204" s="35"/>
      <c r="JG204" s="35"/>
      <c r="JH204" s="35"/>
      <c r="JI204" s="35"/>
      <c r="JJ204" s="35"/>
      <c r="JK204" s="35"/>
      <c r="JL204" s="35"/>
      <c r="JM204" s="35"/>
      <c r="JN204" s="35"/>
      <c r="JO204" s="35"/>
      <c r="JP204" s="35"/>
      <c r="JQ204" s="35"/>
      <c r="JR204" s="35"/>
      <c r="JS204" s="35"/>
      <c r="JT204" s="35"/>
      <c r="JU204" s="35"/>
      <c r="JV204" s="35"/>
      <c r="JW204" s="35"/>
      <c r="JX204" s="35"/>
      <c r="JY204" s="35"/>
      <c r="JZ204" s="35"/>
      <c r="KA204" s="35"/>
      <c r="KB204" s="35"/>
      <c r="KC204" s="35"/>
      <c r="KD204" s="35"/>
      <c r="KE204" s="35"/>
      <c r="KF204" s="35"/>
      <c r="KG204" s="35"/>
      <c r="KH204" s="35"/>
      <c r="KI204" s="35"/>
      <c r="KJ204" s="35"/>
      <c r="KK204" s="35"/>
      <c r="KL204" s="35"/>
      <c r="KM204" s="35"/>
      <c r="KN204" s="35"/>
      <c r="KO204" s="35"/>
      <c r="KP204" s="35"/>
      <c r="KQ204" s="35"/>
      <c r="KR204" s="35"/>
      <c r="KS204" s="35"/>
      <c r="KT204" s="35"/>
      <c r="KU204" s="35"/>
      <c r="KV204" s="35"/>
      <c r="KW204" s="35"/>
      <c r="KX204" s="35"/>
      <c r="KY204" s="35"/>
      <c r="KZ204" s="35"/>
      <c r="LA204" s="35"/>
      <c r="LB204" s="35"/>
      <c r="LC204" s="35"/>
      <c r="LD204" s="35"/>
      <c r="LE204" s="35"/>
      <c r="LF204" s="35"/>
      <c r="LG204" s="35"/>
      <c r="LH204" s="35"/>
      <c r="LI204" s="35"/>
      <c r="LJ204" s="35"/>
      <c r="LK204" s="35"/>
      <c r="LL204" s="35"/>
      <c r="LM204" s="35"/>
      <c r="LN204" s="35"/>
      <c r="LO204" s="35"/>
      <c r="LP204" s="35"/>
      <c r="LQ204" s="35"/>
      <c r="LR204" s="35"/>
      <c r="LS204" s="35"/>
      <c r="LT204" s="35"/>
      <c r="LU204" s="35"/>
      <c r="LV204" s="35"/>
      <c r="LW204" s="35"/>
      <c r="LX204" s="35"/>
      <c r="LY204" s="35"/>
      <c r="LZ204" s="35"/>
      <c r="MA204" s="35"/>
      <c r="MB204" s="35"/>
      <c r="MC204" s="35"/>
      <c r="MD204" s="35"/>
      <c r="ME204" s="35"/>
      <c r="MF204" s="35"/>
      <c r="MG204" s="35"/>
      <c r="MH204" s="35"/>
      <c r="MI204" s="35"/>
      <c r="MJ204" s="35"/>
      <c r="MK204" s="35"/>
      <c r="ML204" s="35"/>
      <c r="MM204" s="35"/>
      <c r="MN204" s="35"/>
      <c r="MO204" s="35"/>
      <c r="MP204" s="35"/>
      <c r="MQ204" s="35"/>
      <c r="MR204" s="35"/>
      <c r="MS204" s="35"/>
      <c r="MT204" s="35"/>
      <c r="MU204" s="35"/>
      <c r="MV204" s="35"/>
      <c r="MW204" s="35"/>
      <c r="MX204" s="35"/>
      <c r="MY204" s="35"/>
      <c r="MZ204" s="35"/>
      <c r="NA204" s="35"/>
      <c r="NB204" s="35"/>
      <c r="NC204" s="35"/>
      <c r="ND204" s="35"/>
      <c r="NE204" s="35"/>
      <c r="NF204" s="35"/>
      <c r="NG204" s="35"/>
      <c r="NH204" s="35"/>
      <c r="NI204" s="35"/>
      <c r="NJ204" s="35"/>
      <c r="NK204" s="35"/>
      <c r="NL204" s="35"/>
      <c r="NM204" s="35"/>
      <c r="NN204" s="35"/>
      <c r="NO204" s="35"/>
      <c r="NP204" s="35"/>
      <c r="NQ204" s="35"/>
      <c r="NR204" s="35"/>
      <c r="NS204" s="35"/>
      <c r="NT204" s="35"/>
      <c r="NU204" s="35"/>
      <c r="NV204" s="35"/>
      <c r="NW204" s="35"/>
      <c r="NX204" s="35"/>
      <c r="NY204" s="35"/>
      <c r="NZ204" s="35"/>
      <c r="OA204" s="35"/>
      <c r="OB204" s="35"/>
      <c r="OC204" s="35"/>
      <c r="OD204" s="35"/>
      <c r="OE204" s="35"/>
      <c r="OF204" s="35"/>
      <c r="OG204" s="35"/>
      <c r="OH204" s="35"/>
      <c r="OI204" s="35"/>
      <c r="OJ204" s="35"/>
      <c r="OK204" s="35"/>
      <c r="OL204" s="35"/>
      <c r="OM204" s="35"/>
      <c r="ON204" s="35"/>
      <c r="OO204" s="35"/>
      <c r="OP204" s="35"/>
      <c r="OQ204" s="35"/>
      <c r="OR204" s="35"/>
      <c r="OS204" s="35"/>
      <c r="OT204" s="35"/>
      <c r="OU204" s="35"/>
      <c r="OV204" s="35"/>
      <c r="OW204" s="35"/>
      <c r="OX204" s="35"/>
      <c r="OY204" s="35"/>
      <c r="OZ204" s="35"/>
      <c r="PA204" s="35"/>
      <c r="PB204" s="35"/>
      <c r="PC204" s="35"/>
      <c r="PD204" s="35"/>
      <c r="PE204" s="35"/>
      <c r="PF204" s="35"/>
      <c r="PG204" s="35"/>
      <c r="PH204" s="35"/>
      <c r="PI204" s="35"/>
      <c r="PJ204" s="35"/>
      <c r="PK204" s="35"/>
      <c r="PL204" s="35"/>
      <c r="PM204" s="35"/>
      <c r="PN204" s="35"/>
      <c r="PO204" s="35"/>
      <c r="PP204" s="35"/>
      <c r="PQ204" s="35"/>
      <c r="PR204" s="35"/>
      <c r="PS204" s="35"/>
      <c r="PT204" s="35"/>
      <c r="PU204" s="35"/>
      <c r="PV204" s="35"/>
      <c r="PW204" s="35"/>
      <c r="PX204" s="35"/>
      <c r="PY204" s="35"/>
      <c r="PZ204" s="35"/>
      <c r="QA204" s="35"/>
      <c r="QB204" s="35"/>
      <c r="QC204" s="35"/>
      <c r="QD204" s="35"/>
      <c r="QE204" s="35"/>
      <c r="QF204" s="35"/>
      <c r="QG204" s="35"/>
      <c r="QH204" s="35"/>
      <c r="QI204" s="35"/>
      <c r="QJ204" s="35"/>
      <c r="QK204" s="35"/>
      <c r="QL204" s="35"/>
      <c r="QM204" s="35"/>
      <c r="QN204" s="35"/>
      <c r="QO204" s="35"/>
      <c r="QP204" s="35"/>
      <c r="QQ204" s="35"/>
      <c r="QR204" s="35"/>
      <c r="QS204" s="35"/>
      <c r="QT204" s="35"/>
      <c r="QU204" s="35"/>
      <c r="QV204" s="35"/>
      <c r="QW204" s="35"/>
      <c r="QX204" s="35"/>
      <c r="QY204" s="35"/>
      <c r="QZ204" s="35"/>
      <c r="RA204" s="35"/>
      <c r="RB204" s="35"/>
      <c r="RC204" s="35"/>
      <c r="RD204" s="35"/>
      <c r="RE204" s="35"/>
      <c r="RF204" s="35"/>
      <c r="RG204" s="35"/>
      <c r="RH204" s="35"/>
      <c r="RI204" s="35"/>
      <c r="RJ204" s="35"/>
      <c r="RK204" s="35"/>
      <c r="RL204" s="35"/>
      <c r="RM204" s="35"/>
      <c r="RN204" s="35"/>
      <c r="RO204" s="35"/>
      <c r="RP204" s="35"/>
      <c r="RQ204" s="35"/>
      <c r="RR204" s="35"/>
      <c r="RS204" s="35"/>
      <c r="RT204" s="35"/>
      <c r="RU204" s="35"/>
      <c r="RV204" s="35"/>
      <c r="RW204" s="35"/>
      <c r="RX204" s="35"/>
      <c r="RY204" s="35"/>
      <c r="RZ204" s="35"/>
      <c r="SA204" s="35"/>
      <c r="SB204" s="35"/>
      <c r="SC204" s="35"/>
      <c r="SD204" s="35"/>
      <c r="SE204" s="35"/>
      <c r="SF204" s="35"/>
      <c r="SG204" s="35"/>
      <c r="SH204" s="35"/>
      <c r="SI204" s="35"/>
      <c r="SJ204" s="35"/>
      <c r="SK204" s="35"/>
      <c r="SL204" s="35"/>
      <c r="SM204" s="35"/>
      <c r="SN204" s="35"/>
      <c r="SO204" s="35"/>
      <c r="SP204" s="35"/>
      <c r="SQ204" s="35"/>
      <c r="SR204" s="35"/>
      <c r="SS204" s="35"/>
      <c r="ST204" s="35"/>
      <c r="SU204" s="35"/>
      <c r="SV204" s="35"/>
      <c r="SW204" s="35"/>
      <c r="SX204" s="35"/>
      <c r="SY204" s="35"/>
      <c r="SZ204" s="35"/>
      <c r="TA204" s="35"/>
      <c r="TB204" s="35"/>
      <c r="TC204" s="35"/>
      <c r="TD204" s="35"/>
      <c r="TE204" s="35"/>
      <c r="TF204" s="35"/>
      <c r="TG204" s="35"/>
      <c r="TH204" s="35"/>
      <c r="TI204" s="35"/>
      <c r="TJ204" s="35"/>
      <c r="TK204" s="35"/>
      <c r="TL204" s="35"/>
      <c r="TM204" s="35"/>
      <c r="TN204" s="35"/>
      <c r="TO204" s="35"/>
      <c r="TP204" s="35"/>
      <c r="TQ204" s="35"/>
      <c r="TR204" s="35"/>
      <c r="TS204" s="35"/>
      <c r="TT204" s="35"/>
      <c r="TU204" s="35"/>
      <c r="TV204" s="35"/>
      <c r="TW204" s="35"/>
      <c r="TX204" s="35"/>
      <c r="TY204" s="35"/>
      <c r="TZ204" s="35"/>
      <c r="UA204" s="35"/>
      <c r="UB204" s="35"/>
      <c r="UC204" s="35"/>
      <c r="UD204" s="35"/>
      <c r="UE204" s="35"/>
      <c r="UF204" s="35"/>
      <c r="UG204" s="35"/>
      <c r="UH204" s="35"/>
      <c r="UI204" s="35"/>
      <c r="UJ204" s="35"/>
      <c r="UK204" s="35"/>
      <c r="UL204" s="35"/>
      <c r="UM204" s="35"/>
      <c r="UN204" s="35"/>
      <c r="UO204" s="35"/>
      <c r="UP204" s="35"/>
      <c r="UQ204" s="35"/>
      <c r="UR204" s="35"/>
      <c r="US204" s="35"/>
      <c r="UT204" s="35"/>
      <c r="UU204" s="35"/>
      <c r="UV204" s="35"/>
      <c r="UW204" s="35"/>
      <c r="UX204" s="35"/>
      <c r="UY204" s="35"/>
      <c r="UZ204" s="35"/>
      <c r="VA204" s="35"/>
      <c r="VB204" s="35"/>
      <c r="VC204" s="35"/>
      <c r="VD204" s="35"/>
      <c r="VE204" s="35"/>
      <c r="VF204" s="35"/>
      <c r="VG204" s="35"/>
      <c r="VH204" s="35"/>
      <c r="VI204" s="35"/>
      <c r="VJ204" s="35"/>
      <c r="VK204" s="35"/>
      <c r="VL204" s="35"/>
      <c r="VM204" s="35">
        <v>100</v>
      </c>
      <c r="VN204" s="35"/>
      <c r="VO204" s="35"/>
      <c r="VP204" s="35"/>
      <c r="VQ204" s="35"/>
      <c r="VR204" s="35"/>
      <c r="VS204" s="35"/>
      <c r="VT204" s="35"/>
      <c r="VU204" s="35"/>
      <c r="VV204" s="35"/>
      <c r="VW204" s="35"/>
      <c r="VX204" s="35"/>
      <c r="VY204" s="35"/>
      <c r="VZ204" s="35"/>
      <c r="WA204" s="35"/>
      <c r="WB204" s="35"/>
      <c r="WC204" s="35"/>
      <c r="WD204" s="35"/>
      <c r="WE204" s="35"/>
      <c r="WF204" s="35"/>
      <c r="WG204" s="35"/>
      <c r="WH204" s="35"/>
      <c r="WI204" s="35"/>
      <c r="WJ204" s="35"/>
      <c r="WK204" s="35"/>
      <c r="WL204" s="35"/>
      <c r="WM204" s="35"/>
      <c r="WN204" s="35"/>
      <c r="WO204" s="35"/>
      <c r="WP204" s="35"/>
      <c r="WQ204" s="35"/>
      <c r="WR204" s="35"/>
      <c r="WS204" s="35"/>
      <c r="WT204" s="35"/>
      <c r="WU204" s="35"/>
      <c r="WV204" s="35"/>
      <c r="WW204" s="35"/>
      <c r="WX204" s="35"/>
      <c r="WY204" s="35"/>
      <c r="WZ204" s="35"/>
      <c r="XA204" s="35"/>
      <c r="XB204" s="35"/>
      <c r="XC204" s="35"/>
      <c r="XD204" s="35"/>
      <c r="XE204" s="35"/>
      <c r="XF204" s="35"/>
      <c r="XG204" s="35"/>
      <c r="XH204" s="35"/>
      <c r="XI204" s="35"/>
      <c r="XJ204" s="35"/>
      <c r="XK204" s="35"/>
      <c r="XL204" s="35"/>
      <c r="XM204" s="35"/>
      <c r="XN204" s="35"/>
      <c r="XO204" s="35"/>
      <c r="XP204" s="35"/>
      <c r="XQ204" s="35"/>
      <c r="XR204" s="35"/>
      <c r="XS204" s="35"/>
      <c r="XT204" s="35"/>
      <c r="XU204" s="35"/>
      <c r="XV204" s="35"/>
      <c r="XW204" s="35"/>
      <c r="XX204" s="35"/>
      <c r="XY204" s="35"/>
      <c r="XZ204" s="35"/>
      <c r="YA204" s="35"/>
      <c r="YB204" s="35"/>
      <c r="YC204" s="35"/>
      <c r="YD204" s="35"/>
      <c r="YE204" s="35"/>
      <c r="YF204" s="35"/>
      <c r="YG204" s="35"/>
      <c r="YH204" s="35"/>
      <c r="YI204" s="35"/>
      <c r="YJ204" s="35"/>
      <c r="YK204" s="35"/>
      <c r="YL204" s="35"/>
      <c r="YM204" s="35"/>
      <c r="YN204" s="35"/>
      <c r="YO204" s="35"/>
      <c r="YP204" s="35"/>
      <c r="YQ204" s="35"/>
      <c r="YR204" s="35"/>
      <c r="YS204" s="35"/>
      <c r="YT204" s="35"/>
      <c r="YU204" s="35"/>
      <c r="YV204" s="35"/>
      <c r="YW204" s="35"/>
      <c r="YX204" s="35"/>
      <c r="YY204" s="35"/>
      <c r="YZ204" s="35"/>
      <c r="ZA204" s="35"/>
      <c r="ZB204" s="35"/>
      <c r="ZC204" s="35"/>
      <c r="ZD204" s="35"/>
      <c r="ZE204" s="35"/>
      <c r="ZF204" s="35"/>
      <c r="ZG204" s="35"/>
      <c r="ZH204" s="35"/>
      <c r="ZI204" s="35"/>
      <c r="ZJ204" s="35"/>
      <c r="ZK204" s="35"/>
      <c r="ZL204" s="35"/>
      <c r="ZM204" s="35"/>
      <c r="ZN204" s="35"/>
      <c r="ZO204" s="35"/>
      <c r="ZP204" s="35"/>
      <c r="ZQ204" s="35"/>
      <c r="ZR204" s="35"/>
      <c r="ZS204" s="35"/>
      <c r="ZT204" s="35"/>
      <c r="ZU204" s="35"/>
      <c r="ZV204" s="35"/>
      <c r="ZW204" s="35"/>
      <c r="ZX204" s="35"/>
      <c r="ZY204" s="35"/>
      <c r="ZZ204" s="35"/>
      <c r="AAA204" s="35"/>
      <c r="AAB204" s="35"/>
      <c r="AAC204" s="35"/>
      <c r="AAD204" s="35"/>
      <c r="AAE204" s="35"/>
      <c r="AAF204" s="35"/>
      <c r="AAG204" s="35"/>
      <c r="AAH204" s="35"/>
      <c r="AAI204" s="35"/>
      <c r="AAJ204" s="35"/>
      <c r="AAK204" s="35"/>
      <c r="AAL204" s="35"/>
      <c r="AAM204" s="35"/>
      <c r="AAN204" s="35"/>
      <c r="AAO204" s="35"/>
      <c r="AAP204" s="35"/>
      <c r="AAQ204" s="35"/>
      <c r="AAR204" s="35"/>
      <c r="AAS204" s="35"/>
      <c r="AAT204" s="35"/>
      <c r="AAU204" s="35"/>
      <c r="AAV204" s="35"/>
      <c r="AAW204" s="35"/>
      <c r="AAX204" s="35"/>
      <c r="AAY204" s="35"/>
      <c r="AAZ204" s="35"/>
      <c r="ABA204" s="35"/>
      <c r="ABB204" s="35"/>
      <c r="ABC204" s="35"/>
      <c r="ABD204" s="35"/>
      <c r="ABE204" s="35"/>
      <c r="ABF204" s="35"/>
      <c r="ABG204" s="35"/>
      <c r="ABH204" s="35"/>
      <c r="ABI204" s="35">
        <v>100</v>
      </c>
      <c r="ABJ204" s="35"/>
      <c r="ABK204" s="35"/>
      <c r="ABL204" s="35"/>
      <c r="ABM204" s="35"/>
      <c r="ABN204" s="35"/>
      <c r="ABO204" s="35"/>
      <c r="ABP204" s="35"/>
      <c r="ABQ204" s="35"/>
      <c r="ABR204" s="35"/>
      <c r="ABS204" s="35"/>
      <c r="ABT204" s="35"/>
      <c r="ABU204" s="35"/>
      <c r="ABV204" s="35"/>
      <c r="ABW204" s="35"/>
      <c r="ABX204" s="35"/>
      <c r="ABY204" s="35"/>
      <c r="ABZ204" s="35"/>
      <c r="ACA204" s="35"/>
      <c r="ACB204" s="35"/>
      <c r="ACC204" s="35"/>
      <c r="ACD204" s="35"/>
      <c r="ACE204" s="35"/>
      <c r="ACF204" s="35"/>
      <c r="ACG204" s="35"/>
      <c r="ACH204" s="35"/>
      <c r="ACI204" s="35"/>
      <c r="ACJ204" s="35"/>
      <c r="ACK204" s="35"/>
      <c r="ACL204" s="35"/>
      <c r="ACM204" s="35"/>
      <c r="ACN204" s="35"/>
      <c r="ACO204" s="35"/>
      <c r="ACP204" s="35"/>
      <c r="ACQ204" s="35"/>
      <c r="ACR204" s="35"/>
      <c r="ACS204" s="35"/>
      <c r="ACT204" s="35"/>
      <c r="ACU204" s="35"/>
      <c r="ACV204" s="35"/>
      <c r="ACW204" s="35"/>
      <c r="ACX204" s="35"/>
      <c r="ACY204" s="35"/>
      <c r="ACZ204" s="35"/>
      <c r="ADA204" s="35"/>
      <c r="ADB204" s="35"/>
      <c r="ADC204" s="35"/>
      <c r="ADD204" s="35"/>
      <c r="ADE204" s="35"/>
      <c r="ADF204" s="35"/>
      <c r="ADG204" s="35"/>
      <c r="ADH204" s="35"/>
      <c r="ADI204" s="35"/>
      <c r="ADJ204" s="35"/>
      <c r="ADK204" s="35"/>
      <c r="ADL204" s="35"/>
      <c r="ADM204" s="35"/>
      <c r="ADN204" s="35"/>
      <c r="ADO204" s="35"/>
      <c r="ADP204" s="35"/>
      <c r="ADQ204" s="35"/>
      <c r="ADR204" s="35"/>
      <c r="ADS204" s="35"/>
      <c r="ADT204" s="35"/>
      <c r="ADU204" s="35"/>
      <c r="ADV204" s="35"/>
      <c r="ADW204" s="35"/>
      <c r="ADX204" s="35"/>
      <c r="ADY204" s="26">
        <f t="shared" si="9"/>
        <v>0</v>
      </c>
      <c r="ADZ204" s="5"/>
    </row>
    <row r="205" spans="1:806" s="33" customFormat="1" x14ac:dyDescent="0.2">
      <c r="A205" s="51" t="s">
        <v>30</v>
      </c>
      <c r="B205" s="65">
        <f t="shared" si="8"/>
        <v>0</v>
      </c>
      <c r="C205" s="57">
        <v>10</v>
      </c>
      <c r="D205" s="60">
        <v>44711</v>
      </c>
      <c r="E205" s="67">
        <v>38.130000000000003</v>
      </c>
      <c r="F205" s="67">
        <f t="shared" si="5"/>
        <v>0</v>
      </c>
      <c r="G205" s="6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15"/>
      <c r="BF205" s="15"/>
      <c r="BG205" s="136"/>
      <c r="BH205" s="35"/>
      <c r="BI205" s="35"/>
      <c r="BJ205" s="35"/>
      <c r="BK205" s="35"/>
      <c r="BL205" s="35"/>
      <c r="BM205" s="35"/>
      <c r="BN205" s="35"/>
      <c r="BO205" s="35"/>
      <c r="BP205" s="35"/>
      <c r="BQ205" s="35"/>
      <c r="BR205" s="35"/>
      <c r="BS205" s="35"/>
      <c r="BT205" s="35"/>
      <c r="BU205" s="35"/>
      <c r="BV205" s="35"/>
      <c r="BW205" s="35"/>
      <c r="BX205" s="35"/>
      <c r="BY205" s="35"/>
      <c r="BZ205" s="35"/>
      <c r="CA205" s="35"/>
      <c r="CB205" s="35"/>
      <c r="CC205" s="35"/>
      <c r="CD205" s="35"/>
      <c r="CE205" s="35"/>
      <c r="CF205" s="35"/>
      <c r="CG205" s="35"/>
      <c r="CH205" s="35"/>
      <c r="CI205" s="35"/>
      <c r="CJ205" s="35"/>
      <c r="CK205" s="35"/>
      <c r="CL205" s="35"/>
      <c r="CM205" s="35"/>
      <c r="CN205" s="35"/>
      <c r="CO205" s="35"/>
      <c r="CP205" s="35"/>
      <c r="CQ205" s="35"/>
      <c r="CR205" s="35"/>
      <c r="CS205" s="35"/>
      <c r="CT205" s="35"/>
      <c r="CU205" s="35"/>
      <c r="CV205" s="35"/>
      <c r="CW205" s="35"/>
      <c r="CX205" s="35"/>
      <c r="CY205" s="35"/>
      <c r="CZ205" s="35"/>
      <c r="DA205" s="35"/>
      <c r="DB205" s="35"/>
      <c r="DC205" s="35"/>
      <c r="DD205" s="35"/>
      <c r="DE205" s="35"/>
      <c r="DF205" s="35"/>
      <c r="DG205" s="35"/>
      <c r="DH205" s="35"/>
      <c r="DI205" s="35"/>
      <c r="DJ205" s="35">
        <v>80</v>
      </c>
      <c r="DK205" s="35"/>
      <c r="DL205" s="35"/>
      <c r="DM205" s="35"/>
      <c r="DN205" s="35"/>
      <c r="DO205" s="35"/>
      <c r="DP205" s="35"/>
      <c r="DQ205" s="35"/>
      <c r="DR205" s="35"/>
      <c r="DS205" s="35"/>
      <c r="DT205" s="35"/>
      <c r="DU205" s="35"/>
      <c r="DV205" s="35"/>
      <c r="DW205" s="35"/>
      <c r="DX205" s="35"/>
      <c r="DY205" s="35"/>
      <c r="DZ205" s="35"/>
      <c r="EA205" s="35"/>
      <c r="EB205" s="35"/>
      <c r="EC205" s="35"/>
      <c r="ED205" s="35"/>
      <c r="EE205" s="35"/>
      <c r="EF205" s="35"/>
      <c r="EG205" s="35"/>
      <c r="EH205" s="35">
        <v>150</v>
      </c>
      <c r="EI205" s="35"/>
      <c r="EJ205" s="35"/>
      <c r="EK205" s="35"/>
      <c r="EL205" s="35"/>
      <c r="EM205" s="35"/>
      <c r="EN205" s="35"/>
      <c r="EO205" s="35"/>
      <c r="EP205" s="35"/>
      <c r="EQ205" s="35"/>
      <c r="ER205" s="35"/>
      <c r="ES205" s="35"/>
      <c r="ET205" s="35"/>
      <c r="EU205" s="35"/>
      <c r="EV205" s="35"/>
      <c r="EW205" s="35"/>
      <c r="EX205" s="35"/>
      <c r="EY205" s="35"/>
      <c r="EZ205" s="35"/>
      <c r="FA205" s="35"/>
      <c r="FB205" s="35"/>
      <c r="FC205" s="35"/>
      <c r="FD205" s="35"/>
      <c r="FE205" s="35"/>
      <c r="FF205" s="35"/>
      <c r="FG205" s="35"/>
      <c r="FH205" s="35"/>
      <c r="FI205" s="35"/>
      <c r="FJ205" s="35"/>
      <c r="FK205" s="35"/>
      <c r="FL205" s="35"/>
      <c r="FM205" s="35"/>
      <c r="FN205" s="35"/>
      <c r="FO205" s="35"/>
      <c r="FP205" s="35"/>
      <c r="FQ205" s="35"/>
      <c r="FR205" s="35"/>
      <c r="FS205" s="35"/>
      <c r="FT205" s="35"/>
      <c r="FU205" s="35"/>
      <c r="FV205" s="35"/>
      <c r="FW205" s="35"/>
      <c r="FX205" s="35"/>
      <c r="FY205" s="35"/>
      <c r="FZ205" s="35"/>
      <c r="GA205" s="35"/>
      <c r="GB205" s="35"/>
      <c r="GC205" s="35"/>
      <c r="GD205" s="35"/>
      <c r="GE205" s="35"/>
      <c r="GF205" s="35"/>
      <c r="GG205" s="35"/>
      <c r="GH205" s="35"/>
      <c r="GI205" s="35"/>
      <c r="GJ205" s="35"/>
      <c r="GK205" s="35"/>
      <c r="GL205" s="35"/>
      <c r="GM205" s="35"/>
      <c r="GN205" s="35"/>
      <c r="GO205" s="35"/>
      <c r="GP205" s="35"/>
      <c r="GQ205" s="35"/>
      <c r="GR205" s="35"/>
      <c r="GS205" s="35"/>
      <c r="GT205" s="35"/>
      <c r="GU205" s="35"/>
      <c r="GV205" s="35"/>
      <c r="GW205" s="35"/>
      <c r="GX205" s="35"/>
      <c r="GY205" s="35"/>
      <c r="GZ205" s="35"/>
      <c r="HA205" s="35"/>
      <c r="HB205" s="35"/>
      <c r="HC205" s="35"/>
      <c r="HD205" s="35"/>
      <c r="HE205" s="35"/>
      <c r="HF205" s="35"/>
      <c r="HG205" s="35"/>
      <c r="HH205" s="35"/>
      <c r="HI205" s="35"/>
      <c r="HJ205" s="35"/>
      <c r="HK205" s="35"/>
      <c r="HL205" s="35"/>
      <c r="HM205" s="35"/>
      <c r="HN205" s="35"/>
      <c r="HO205" s="35"/>
      <c r="HP205" s="35"/>
      <c r="HQ205" s="35"/>
      <c r="HR205" s="35"/>
      <c r="HS205" s="35"/>
      <c r="HT205" s="35"/>
      <c r="HU205" s="35"/>
      <c r="HV205" s="35"/>
      <c r="HW205" s="35"/>
      <c r="HX205" s="35"/>
      <c r="HY205" s="35"/>
      <c r="HZ205" s="35"/>
      <c r="IA205" s="35"/>
      <c r="IB205" s="35"/>
      <c r="IC205" s="35"/>
      <c r="ID205" s="35"/>
      <c r="IE205" s="35"/>
      <c r="IF205" s="35"/>
      <c r="IG205" s="35"/>
      <c r="IH205" s="35"/>
      <c r="II205" s="35"/>
      <c r="IJ205" s="35"/>
      <c r="IK205" s="35"/>
      <c r="IL205" s="35"/>
      <c r="IM205" s="35"/>
      <c r="IN205" s="35"/>
      <c r="IO205" s="35"/>
      <c r="IP205" s="35"/>
      <c r="IQ205" s="35"/>
      <c r="IR205" s="35"/>
      <c r="IS205" s="35"/>
      <c r="IT205" s="35"/>
      <c r="IU205" s="35"/>
      <c r="IV205" s="35"/>
      <c r="IW205" s="35"/>
      <c r="IX205" s="35"/>
      <c r="IY205" s="35"/>
      <c r="IZ205" s="35"/>
      <c r="JA205" s="35"/>
      <c r="JB205" s="35"/>
      <c r="JC205" s="35"/>
      <c r="JD205" s="35"/>
      <c r="JE205" s="35"/>
      <c r="JF205" s="35"/>
      <c r="JG205" s="35"/>
      <c r="JH205" s="35"/>
      <c r="JI205" s="35"/>
      <c r="JJ205" s="35"/>
      <c r="JK205" s="35"/>
      <c r="JL205" s="35"/>
      <c r="JM205" s="35"/>
      <c r="JN205" s="35"/>
      <c r="JO205" s="35"/>
      <c r="JP205" s="35"/>
      <c r="JQ205" s="35"/>
      <c r="JR205" s="35"/>
      <c r="JS205" s="35"/>
      <c r="JT205" s="35"/>
      <c r="JU205" s="35"/>
      <c r="JV205" s="35"/>
      <c r="JW205" s="35"/>
      <c r="JX205" s="35"/>
      <c r="JY205" s="35"/>
      <c r="JZ205" s="35"/>
      <c r="KA205" s="35"/>
      <c r="KB205" s="35"/>
      <c r="KC205" s="35"/>
      <c r="KD205" s="35"/>
      <c r="KE205" s="35"/>
      <c r="KF205" s="35"/>
      <c r="KG205" s="35"/>
      <c r="KH205" s="35"/>
      <c r="KI205" s="35"/>
      <c r="KJ205" s="35"/>
      <c r="KK205" s="35"/>
      <c r="KL205" s="35"/>
      <c r="KM205" s="35"/>
      <c r="KN205" s="35"/>
      <c r="KO205" s="35"/>
      <c r="KP205" s="35"/>
      <c r="KQ205" s="35"/>
      <c r="KR205" s="35"/>
      <c r="KS205" s="35"/>
      <c r="KT205" s="35"/>
      <c r="KU205" s="35"/>
      <c r="KV205" s="35"/>
      <c r="KW205" s="35"/>
      <c r="KX205" s="35"/>
      <c r="KY205" s="35"/>
      <c r="KZ205" s="35"/>
      <c r="LA205" s="35"/>
      <c r="LB205" s="35"/>
      <c r="LC205" s="35"/>
      <c r="LD205" s="35"/>
      <c r="LE205" s="35"/>
      <c r="LF205" s="35"/>
      <c r="LG205" s="35"/>
      <c r="LH205" s="35"/>
      <c r="LI205" s="35"/>
      <c r="LJ205" s="35"/>
      <c r="LK205" s="35"/>
      <c r="LL205" s="35"/>
      <c r="LM205" s="35"/>
      <c r="LN205" s="35"/>
      <c r="LO205" s="35"/>
      <c r="LP205" s="35"/>
      <c r="LQ205" s="35"/>
      <c r="LR205" s="35"/>
      <c r="LS205" s="35"/>
      <c r="LT205" s="35"/>
      <c r="LU205" s="35"/>
      <c r="LV205" s="35"/>
      <c r="LW205" s="35"/>
      <c r="LX205" s="35"/>
      <c r="LY205" s="35"/>
      <c r="LZ205" s="35"/>
      <c r="MA205" s="35"/>
      <c r="MB205" s="35"/>
      <c r="MC205" s="35"/>
      <c r="MD205" s="35"/>
      <c r="ME205" s="35"/>
      <c r="MF205" s="35"/>
      <c r="MG205" s="35"/>
      <c r="MH205" s="35"/>
      <c r="MI205" s="35"/>
      <c r="MJ205" s="35"/>
      <c r="MK205" s="35"/>
      <c r="ML205" s="35"/>
      <c r="MM205" s="35"/>
      <c r="MN205" s="35"/>
      <c r="MO205" s="35"/>
      <c r="MP205" s="35"/>
      <c r="MQ205" s="35"/>
      <c r="MR205" s="35"/>
      <c r="MS205" s="35"/>
      <c r="MT205" s="35"/>
      <c r="MU205" s="35"/>
      <c r="MV205" s="35"/>
      <c r="MW205" s="35"/>
      <c r="MX205" s="35"/>
      <c r="MY205" s="35"/>
      <c r="MZ205" s="35"/>
      <c r="NA205" s="35"/>
      <c r="NB205" s="35"/>
      <c r="NC205" s="35"/>
      <c r="ND205" s="35"/>
      <c r="NE205" s="35"/>
      <c r="NF205" s="35"/>
      <c r="NG205" s="35"/>
      <c r="NH205" s="35"/>
      <c r="NI205" s="35"/>
      <c r="NJ205" s="35"/>
      <c r="NK205" s="35"/>
      <c r="NL205" s="35"/>
      <c r="NM205" s="35"/>
      <c r="NN205" s="35"/>
      <c r="NO205" s="35"/>
      <c r="NP205" s="35"/>
      <c r="NQ205" s="35"/>
      <c r="NR205" s="35"/>
      <c r="NS205" s="35"/>
      <c r="NT205" s="35"/>
      <c r="NU205" s="35"/>
      <c r="NV205" s="35"/>
      <c r="NW205" s="35"/>
      <c r="NX205" s="35"/>
      <c r="NY205" s="35"/>
      <c r="NZ205" s="35"/>
      <c r="OA205" s="35"/>
      <c r="OB205" s="35"/>
      <c r="OC205" s="35"/>
      <c r="OD205" s="35"/>
      <c r="OE205" s="35"/>
      <c r="OF205" s="35"/>
      <c r="OG205" s="35"/>
      <c r="OH205" s="35"/>
      <c r="OI205" s="35"/>
      <c r="OJ205" s="35"/>
      <c r="OK205" s="35"/>
      <c r="OL205" s="35"/>
      <c r="OM205" s="35"/>
      <c r="ON205" s="35"/>
      <c r="OO205" s="35"/>
      <c r="OP205" s="35"/>
      <c r="OQ205" s="35"/>
      <c r="OR205" s="35"/>
      <c r="OS205" s="35"/>
      <c r="OT205" s="35"/>
      <c r="OU205" s="35"/>
      <c r="OV205" s="35"/>
      <c r="OW205" s="35"/>
      <c r="OX205" s="35"/>
      <c r="OY205" s="35"/>
      <c r="OZ205" s="35"/>
      <c r="PA205" s="35"/>
      <c r="PB205" s="35"/>
      <c r="PC205" s="35"/>
      <c r="PD205" s="35"/>
      <c r="PE205" s="35"/>
      <c r="PF205" s="35"/>
      <c r="PG205" s="35"/>
      <c r="PH205" s="35"/>
      <c r="PI205" s="35"/>
      <c r="PJ205" s="35"/>
      <c r="PK205" s="35"/>
      <c r="PL205" s="35"/>
      <c r="PM205" s="35"/>
      <c r="PN205" s="35"/>
      <c r="PO205" s="35"/>
      <c r="PP205" s="35"/>
      <c r="PQ205" s="35"/>
      <c r="PR205" s="35"/>
      <c r="PS205" s="35"/>
      <c r="PT205" s="35"/>
      <c r="PU205" s="35"/>
      <c r="PV205" s="35"/>
      <c r="PW205" s="35"/>
      <c r="PX205" s="35"/>
      <c r="PY205" s="35"/>
      <c r="PZ205" s="35"/>
      <c r="QA205" s="35"/>
      <c r="QB205" s="35"/>
      <c r="QC205" s="35"/>
      <c r="QD205" s="35"/>
      <c r="QE205" s="35"/>
      <c r="QF205" s="35"/>
      <c r="QG205" s="35"/>
      <c r="QH205" s="35"/>
      <c r="QI205" s="35"/>
      <c r="QJ205" s="35"/>
      <c r="QK205" s="35"/>
      <c r="QL205" s="35"/>
      <c r="QM205" s="35"/>
      <c r="QN205" s="35"/>
      <c r="QO205" s="35"/>
      <c r="QP205" s="35"/>
      <c r="QQ205" s="35"/>
      <c r="QR205" s="35"/>
      <c r="QS205" s="35"/>
      <c r="QT205" s="35"/>
      <c r="QU205" s="35"/>
      <c r="QV205" s="35"/>
      <c r="QW205" s="35"/>
      <c r="QX205" s="35"/>
      <c r="QY205" s="35"/>
      <c r="QZ205" s="35"/>
      <c r="RA205" s="35"/>
      <c r="RB205" s="35"/>
      <c r="RC205" s="35"/>
      <c r="RD205" s="35"/>
      <c r="RE205" s="35"/>
      <c r="RF205" s="35"/>
      <c r="RG205" s="35"/>
      <c r="RH205" s="35"/>
      <c r="RI205" s="35"/>
      <c r="RJ205" s="35"/>
      <c r="RK205" s="35"/>
      <c r="RL205" s="35"/>
      <c r="RM205" s="35"/>
      <c r="RN205" s="35"/>
      <c r="RO205" s="35"/>
      <c r="RP205" s="35"/>
      <c r="RQ205" s="35"/>
      <c r="RR205" s="35"/>
      <c r="RS205" s="35"/>
      <c r="RT205" s="35"/>
      <c r="RU205" s="35"/>
      <c r="RV205" s="35"/>
      <c r="RW205" s="35"/>
      <c r="RX205" s="35"/>
      <c r="RY205" s="35"/>
      <c r="RZ205" s="35"/>
      <c r="SA205" s="35"/>
      <c r="SB205" s="35"/>
      <c r="SC205" s="35"/>
      <c r="SD205" s="35"/>
      <c r="SE205" s="35"/>
      <c r="SF205" s="35"/>
      <c r="SG205" s="35"/>
      <c r="SH205" s="35"/>
      <c r="SI205" s="35"/>
      <c r="SJ205" s="35"/>
      <c r="SK205" s="35"/>
      <c r="SL205" s="35"/>
      <c r="SM205" s="35"/>
      <c r="SN205" s="35"/>
      <c r="SO205" s="35"/>
      <c r="SP205" s="35"/>
      <c r="SQ205" s="35"/>
      <c r="SR205" s="35"/>
      <c r="SS205" s="35"/>
      <c r="ST205" s="35"/>
      <c r="SU205" s="35"/>
      <c r="SV205" s="35"/>
      <c r="SW205" s="35"/>
      <c r="SX205" s="35"/>
      <c r="SY205" s="35"/>
      <c r="SZ205" s="35"/>
      <c r="TA205" s="35"/>
      <c r="TB205" s="35"/>
      <c r="TC205" s="35"/>
      <c r="TD205" s="35"/>
      <c r="TE205" s="35"/>
      <c r="TF205" s="35"/>
      <c r="TG205" s="35"/>
      <c r="TH205" s="35"/>
      <c r="TI205" s="35"/>
      <c r="TJ205" s="35"/>
      <c r="TK205" s="35"/>
      <c r="TL205" s="35"/>
      <c r="TM205" s="35"/>
      <c r="TN205" s="35"/>
      <c r="TO205" s="35"/>
      <c r="TP205" s="35"/>
      <c r="TQ205" s="35"/>
      <c r="TR205" s="35"/>
      <c r="TS205" s="35"/>
      <c r="TT205" s="35"/>
      <c r="TU205" s="35"/>
      <c r="TV205" s="35"/>
      <c r="TW205" s="35"/>
      <c r="TX205" s="35"/>
      <c r="TY205" s="35"/>
      <c r="TZ205" s="35"/>
      <c r="UA205" s="35"/>
      <c r="UB205" s="35"/>
      <c r="UC205" s="35"/>
      <c r="UD205" s="35"/>
      <c r="UE205" s="35"/>
      <c r="UF205" s="35"/>
      <c r="UG205" s="35"/>
      <c r="UH205" s="35"/>
      <c r="UI205" s="35"/>
      <c r="UJ205" s="35"/>
      <c r="UK205" s="35"/>
      <c r="UL205" s="35"/>
      <c r="UM205" s="35"/>
      <c r="UN205" s="35"/>
      <c r="UO205" s="35"/>
      <c r="UP205" s="35"/>
      <c r="UQ205" s="35"/>
      <c r="UR205" s="35"/>
      <c r="US205" s="35"/>
      <c r="UT205" s="35"/>
      <c r="UU205" s="35"/>
      <c r="UV205" s="35"/>
      <c r="UW205" s="35"/>
      <c r="UX205" s="35"/>
      <c r="UY205" s="35"/>
      <c r="UZ205" s="35"/>
      <c r="VA205" s="35"/>
      <c r="VB205" s="35"/>
      <c r="VC205" s="35"/>
      <c r="VD205" s="35"/>
      <c r="VE205" s="35"/>
      <c r="VF205" s="35"/>
      <c r="VG205" s="35"/>
      <c r="VH205" s="35"/>
      <c r="VI205" s="35"/>
      <c r="VJ205" s="35"/>
      <c r="VK205" s="35"/>
      <c r="VL205" s="35"/>
      <c r="VM205" s="35"/>
      <c r="VN205" s="35"/>
      <c r="VO205" s="35"/>
      <c r="VP205" s="35"/>
      <c r="VQ205" s="35"/>
      <c r="VR205" s="35"/>
      <c r="VS205" s="35"/>
      <c r="VT205" s="35"/>
      <c r="VU205" s="35"/>
      <c r="VV205" s="35"/>
      <c r="VW205" s="35"/>
      <c r="VX205" s="35"/>
      <c r="VY205" s="35"/>
      <c r="VZ205" s="35"/>
      <c r="WA205" s="35"/>
      <c r="WB205" s="35"/>
      <c r="WC205" s="35"/>
      <c r="WD205" s="35"/>
      <c r="WE205" s="35"/>
      <c r="WF205" s="35"/>
      <c r="WG205" s="35"/>
      <c r="WH205" s="35"/>
      <c r="WI205" s="35"/>
      <c r="WJ205" s="35"/>
      <c r="WK205" s="35">
        <v>230</v>
      </c>
      <c r="WL205" s="35"/>
      <c r="WM205" s="35"/>
      <c r="WN205" s="35"/>
      <c r="WO205" s="35"/>
      <c r="WP205" s="35"/>
      <c r="WQ205" s="35"/>
      <c r="WR205" s="35"/>
      <c r="WS205" s="35"/>
      <c r="WT205" s="35"/>
      <c r="WU205" s="35"/>
      <c r="WV205" s="35"/>
      <c r="WW205" s="35"/>
      <c r="WX205" s="35"/>
      <c r="WY205" s="35"/>
      <c r="WZ205" s="35"/>
      <c r="XA205" s="35"/>
      <c r="XB205" s="35"/>
      <c r="XC205" s="35"/>
      <c r="XD205" s="35"/>
      <c r="XE205" s="35"/>
      <c r="XF205" s="35"/>
      <c r="XG205" s="35"/>
      <c r="XH205" s="35"/>
      <c r="XI205" s="35"/>
      <c r="XJ205" s="35"/>
      <c r="XK205" s="35"/>
      <c r="XL205" s="35"/>
      <c r="XM205" s="35"/>
      <c r="XN205" s="35"/>
      <c r="XO205" s="35"/>
      <c r="XP205" s="35"/>
      <c r="XQ205" s="35"/>
      <c r="XR205" s="35"/>
      <c r="XS205" s="35"/>
      <c r="XT205" s="35"/>
      <c r="XU205" s="35"/>
      <c r="XV205" s="35"/>
      <c r="XW205" s="35"/>
      <c r="XX205" s="35"/>
      <c r="XY205" s="35"/>
      <c r="XZ205" s="35"/>
      <c r="YA205" s="35"/>
      <c r="YB205" s="35"/>
      <c r="YC205" s="35"/>
      <c r="YD205" s="35"/>
      <c r="YE205" s="35"/>
      <c r="YF205" s="35"/>
      <c r="YG205" s="35"/>
      <c r="YH205" s="35"/>
      <c r="YI205" s="35"/>
      <c r="YJ205" s="35"/>
      <c r="YK205" s="35"/>
      <c r="YL205" s="35"/>
      <c r="YM205" s="35"/>
      <c r="YN205" s="35"/>
      <c r="YO205" s="35"/>
      <c r="YP205" s="35"/>
      <c r="YQ205" s="35"/>
      <c r="YR205" s="35"/>
      <c r="YS205" s="35"/>
      <c r="YT205" s="35"/>
      <c r="YU205" s="35"/>
      <c r="YV205" s="35"/>
      <c r="YW205" s="35"/>
      <c r="YX205" s="35"/>
      <c r="YY205" s="35"/>
      <c r="YZ205" s="35"/>
      <c r="ZA205" s="35"/>
      <c r="ZB205" s="35"/>
      <c r="ZC205" s="35"/>
      <c r="ZD205" s="35"/>
      <c r="ZE205" s="35"/>
      <c r="ZF205" s="35"/>
      <c r="ZG205" s="35"/>
      <c r="ZH205" s="35"/>
      <c r="ZI205" s="35"/>
      <c r="ZJ205" s="35"/>
      <c r="ZK205" s="35"/>
      <c r="ZL205" s="35"/>
      <c r="ZM205" s="35"/>
      <c r="ZN205" s="35"/>
      <c r="ZO205" s="35"/>
      <c r="ZP205" s="35"/>
      <c r="ZQ205" s="35"/>
      <c r="ZR205" s="35"/>
      <c r="ZS205" s="35"/>
      <c r="ZT205" s="35"/>
      <c r="ZU205" s="35"/>
      <c r="ZV205" s="35"/>
      <c r="ZW205" s="35"/>
      <c r="ZX205" s="35"/>
      <c r="ZY205" s="35"/>
      <c r="ZZ205" s="35"/>
      <c r="AAA205" s="35"/>
      <c r="AAB205" s="35"/>
      <c r="AAC205" s="35"/>
      <c r="AAD205" s="35"/>
      <c r="AAE205" s="35"/>
      <c r="AAF205" s="35"/>
      <c r="AAG205" s="35"/>
      <c r="AAH205" s="35"/>
      <c r="AAI205" s="35"/>
      <c r="AAJ205" s="35"/>
      <c r="AAK205" s="35"/>
      <c r="AAL205" s="35"/>
      <c r="AAM205" s="35"/>
      <c r="AAN205" s="35"/>
      <c r="AAO205" s="35"/>
      <c r="AAP205" s="35"/>
      <c r="AAQ205" s="35"/>
      <c r="AAR205" s="35"/>
      <c r="AAS205" s="35"/>
      <c r="AAT205" s="35"/>
      <c r="AAU205" s="35"/>
      <c r="AAV205" s="35"/>
      <c r="AAW205" s="35"/>
      <c r="AAX205" s="35"/>
      <c r="AAY205" s="35"/>
      <c r="AAZ205" s="35"/>
      <c r="ABA205" s="35"/>
      <c r="ABB205" s="35"/>
      <c r="ABC205" s="35"/>
      <c r="ABD205" s="35"/>
      <c r="ABE205" s="35"/>
      <c r="ABF205" s="35"/>
      <c r="ABG205" s="35"/>
      <c r="ABH205" s="35"/>
      <c r="ABI205" s="35"/>
      <c r="ABJ205" s="35"/>
      <c r="ABK205" s="35"/>
      <c r="ABL205" s="35"/>
      <c r="ABM205" s="35"/>
      <c r="ABN205" s="35"/>
      <c r="ABO205" s="35"/>
      <c r="ABP205" s="35"/>
      <c r="ABQ205" s="35"/>
      <c r="ABR205" s="35"/>
      <c r="ABS205" s="35"/>
      <c r="ABT205" s="35"/>
      <c r="ABU205" s="35"/>
      <c r="ABV205" s="35"/>
      <c r="ABW205" s="35"/>
      <c r="ABX205" s="35"/>
      <c r="ABY205" s="35"/>
      <c r="ABZ205" s="35"/>
      <c r="ACA205" s="35"/>
      <c r="ACB205" s="35"/>
      <c r="ACC205" s="35"/>
      <c r="ACD205" s="35"/>
      <c r="ACE205" s="35"/>
      <c r="ACF205" s="35"/>
      <c r="ACG205" s="35"/>
      <c r="ACH205" s="35"/>
      <c r="ACI205" s="35"/>
      <c r="ACJ205" s="35"/>
      <c r="ACK205" s="35"/>
      <c r="ACL205" s="35"/>
      <c r="ACM205" s="35"/>
      <c r="ACN205" s="35"/>
      <c r="ACO205" s="35"/>
      <c r="ACP205" s="35"/>
      <c r="ACQ205" s="35"/>
      <c r="ACR205" s="35"/>
      <c r="ACS205" s="35"/>
      <c r="ACT205" s="35"/>
      <c r="ACU205" s="35"/>
      <c r="ACV205" s="35"/>
      <c r="ACW205" s="35"/>
      <c r="ACX205" s="35"/>
      <c r="ACY205" s="35"/>
      <c r="ACZ205" s="35"/>
      <c r="ADA205" s="35"/>
      <c r="ADB205" s="35"/>
      <c r="ADC205" s="35"/>
      <c r="ADD205" s="35"/>
      <c r="ADE205" s="35"/>
      <c r="ADF205" s="35"/>
      <c r="ADG205" s="35"/>
      <c r="ADH205" s="35"/>
      <c r="ADI205" s="35"/>
      <c r="ADJ205" s="35"/>
      <c r="ADK205" s="35"/>
      <c r="ADL205" s="35"/>
      <c r="ADM205" s="35"/>
      <c r="ADN205" s="35"/>
      <c r="ADO205" s="35"/>
      <c r="ADP205" s="35"/>
      <c r="ADQ205" s="35"/>
      <c r="ADR205" s="35"/>
      <c r="ADS205" s="35"/>
      <c r="ADT205" s="35"/>
      <c r="ADU205" s="35"/>
      <c r="ADV205" s="35"/>
      <c r="ADW205" s="35"/>
      <c r="ADX205" s="35"/>
      <c r="ADY205" s="26">
        <f t="shared" si="9"/>
        <v>0</v>
      </c>
      <c r="ADZ205" s="5"/>
    </row>
    <row r="206" spans="1:806" s="33" customFormat="1" x14ac:dyDescent="0.2">
      <c r="A206" s="51" t="s">
        <v>351</v>
      </c>
      <c r="B206" s="65">
        <f t="shared" si="8"/>
        <v>0</v>
      </c>
      <c r="C206" s="57">
        <v>1</v>
      </c>
      <c r="D206" s="60">
        <v>44753</v>
      </c>
      <c r="E206" s="67">
        <v>48.1</v>
      </c>
      <c r="F206" s="67">
        <f t="shared" si="5"/>
        <v>0</v>
      </c>
      <c r="G206" s="6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15"/>
      <c r="BF206" s="15"/>
      <c r="BG206" s="136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  <c r="BU206" s="35"/>
      <c r="BV206" s="35"/>
      <c r="BW206" s="35"/>
      <c r="BX206" s="35"/>
      <c r="BY206" s="35"/>
      <c r="BZ206" s="35"/>
      <c r="CA206" s="35"/>
      <c r="CB206" s="35"/>
      <c r="CC206" s="35"/>
      <c r="CD206" s="35"/>
      <c r="CE206" s="35"/>
      <c r="CF206" s="35"/>
      <c r="CG206" s="35"/>
      <c r="CH206" s="35"/>
      <c r="CI206" s="35"/>
      <c r="CJ206" s="35"/>
      <c r="CK206" s="35"/>
      <c r="CL206" s="35"/>
      <c r="CM206" s="35"/>
      <c r="CN206" s="35"/>
      <c r="CO206" s="35"/>
      <c r="CP206" s="35"/>
      <c r="CQ206" s="35"/>
      <c r="CR206" s="35"/>
      <c r="CS206" s="35"/>
      <c r="CT206" s="35"/>
      <c r="CU206" s="35"/>
      <c r="CV206" s="35"/>
      <c r="CW206" s="35"/>
      <c r="CX206" s="35"/>
      <c r="CY206" s="35"/>
      <c r="CZ206" s="35"/>
      <c r="DA206" s="35"/>
      <c r="DB206" s="35"/>
      <c r="DC206" s="35"/>
      <c r="DD206" s="35"/>
      <c r="DE206" s="35"/>
      <c r="DF206" s="35"/>
      <c r="DG206" s="35"/>
      <c r="DH206" s="35"/>
      <c r="DI206" s="35"/>
      <c r="DJ206" s="35"/>
      <c r="DK206" s="35"/>
      <c r="DL206" s="35"/>
      <c r="DM206" s="35"/>
      <c r="DN206" s="35"/>
      <c r="DO206" s="35"/>
      <c r="DP206" s="35"/>
      <c r="DQ206" s="35"/>
      <c r="DR206" s="35"/>
      <c r="DS206" s="35"/>
      <c r="DT206" s="35"/>
      <c r="DU206" s="35"/>
      <c r="DV206" s="35"/>
      <c r="DW206" s="35"/>
      <c r="DX206" s="35"/>
      <c r="DY206" s="35"/>
      <c r="DZ206" s="35"/>
      <c r="EA206" s="35"/>
      <c r="EB206" s="35"/>
      <c r="EC206" s="35"/>
      <c r="ED206" s="35"/>
      <c r="EE206" s="35"/>
      <c r="EF206" s="35"/>
      <c r="EG206" s="35"/>
      <c r="EH206" s="35"/>
      <c r="EI206" s="35"/>
      <c r="EJ206" s="35"/>
      <c r="EK206" s="35"/>
      <c r="EL206" s="35"/>
      <c r="EM206" s="35"/>
      <c r="EN206" s="35"/>
      <c r="EO206" s="35"/>
      <c r="EP206" s="35"/>
      <c r="EQ206" s="35"/>
      <c r="ER206" s="35"/>
      <c r="ES206" s="35"/>
      <c r="ET206" s="35"/>
      <c r="EU206" s="35"/>
      <c r="EV206" s="35"/>
      <c r="EW206" s="35"/>
      <c r="EX206" s="35"/>
      <c r="EY206" s="35"/>
      <c r="EZ206" s="35"/>
      <c r="FA206" s="35"/>
      <c r="FB206" s="35"/>
      <c r="FC206" s="35"/>
      <c r="FD206" s="35"/>
      <c r="FE206" s="35"/>
      <c r="FF206" s="35"/>
      <c r="FG206" s="35"/>
      <c r="FH206" s="35"/>
      <c r="FI206" s="35"/>
      <c r="FJ206" s="35"/>
      <c r="FK206" s="35"/>
      <c r="FL206" s="35"/>
      <c r="FM206" s="35"/>
      <c r="FN206" s="35"/>
      <c r="FO206" s="35"/>
      <c r="FP206" s="35"/>
      <c r="FQ206" s="35"/>
      <c r="FR206" s="35"/>
      <c r="FS206" s="35"/>
      <c r="FT206" s="35"/>
      <c r="FU206" s="35"/>
      <c r="FV206" s="35"/>
      <c r="FW206" s="35"/>
      <c r="FX206" s="35"/>
      <c r="FY206" s="35"/>
      <c r="FZ206" s="35"/>
      <c r="GA206" s="35"/>
      <c r="GB206" s="35"/>
      <c r="GC206" s="35"/>
      <c r="GD206" s="35"/>
      <c r="GE206" s="35"/>
      <c r="GF206" s="35"/>
      <c r="GG206" s="35"/>
      <c r="GH206" s="35"/>
      <c r="GI206" s="35"/>
      <c r="GJ206" s="35"/>
      <c r="GK206" s="35"/>
      <c r="GL206" s="35"/>
      <c r="GM206" s="35"/>
      <c r="GN206" s="35"/>
      <c r="GO206" s="35"/>
      <c r="GP206" s="35"/>
      <c r="GQ206" s="35"/>
      <c r="GR206" s="35"/>
      <c r="GS206" s="35"/>
      <c r="GT206" s="35"/>
      <c r="GU206" s="35"/>
      <c r="GV206" s="35"/>
      <c r="GW206" s="35"/>
      <c r="GX206" s="35"/>
      <c r="GY206" s="35"/>
      <c r="GZ206" s="35"/>
      <c r="HA206" s="35"/>
      <c r="HB206" s="35"/>
      <c r="HC206" s="35"/>
      <c r="HD206" s="35"/>
      <c r="HE206" s="35"/>
      <c r="HF206" s="35"/>
      <c r="HG206" s="35"/>
      <c r="HH206" s="35"/>
      <c r="HI206" s="35"/>
      <c r="HJ206" s="35"/>
      <c r="HK206" s="35"/>
      <c r="HL206" s="35"/>
      <c r="HM206" s="35"/>
      <c r="HN206" s="35"/>
      <c r="HO206" s="35"/>
      <c r="HP206" s="35"/>
      <c r="HQ206" s="35"/>
      <c r="HR206" s="35"/>
      <c r="HS206" s="35"/>
      <c r="HT206" s="35"/>
      <c r="HU206" s="35"/>
      <c r="HV206" s="35"/>
      <c r="HW206" s="35"/>
      <c r="HX206" s="35"/>
      <c r="HY206" s="35"/>
      <c r="HZ206" s="35"/>
      <c r="IA206" s="35"/>
      <c r="IB206" s="35"/>
      <c r="IC206" s="35"/>
      <c r="ID206" s="35"/>
      <c r="IE206" s="35"/>
      <c r="IF206" s="35"/>
      <c r="IG206" s="35"/>
      <c r="IH206" s="35"/>
      <c r="II206" s="35"/>
      <c r="IJ206" s="35"/>
      <c r="IK206" s="35"/>
      <c r="IL206" s="35"/>
      <c r="IM206" s="35"/>
      <c r="IN206" s="35"/>
      <c r="IO206" s="35"/>
      <c r="IP206" s="35"/>
      <c r="IQ206" s="35"/>
      <c r="IR206" s="35"/>
      <c r="IS206" s="35"/>
      <c r="IT206" s="35"/>
      <c r="IU206" s="35"/>
      <c r="IV206" s="35"/>
      <c r="IW206" s="35"/>
      <c r="IX206" s="35"/>
      <c r="IY206" s="35"/>
      <c r="IZ206" s="35"/>
      <c r="JA206" s="35"/>
      <c r="JB206" s="35"/>
      <c r="JC206" s="35"/>
      <c r="JD206" s="35"/>
      <c r="JE206" s="35"/>
      <c r="JF206" s="35"/>
      <c r="JG206" s="35"/>
      <c r="JH206" s="35"/>
      <c r="JI206" s="35"/>
      <c r="JJ206" s="35"/>
      <c r="JK206" s="35"/>
      <c r="JL206" s="35"/>
      <c r="JM206" s="35"/>
      <c r="JN206" s="35"/>
      <c r="JO206" s="35"/>
      <c r="JP206" s="35"/>
      <c r="JQ206" s="35"/>
      <c r="JR206" s="35"/>
      <c r="JS206" s="35"/>
      <c r="JT206" s="35"/>
      <c r="JU206" s="35"/>
      <c r="JV206" s="35"/>
      <c r="JW206" s="35"/>
      <c r="JX206" s="35"/>
      <c r="JY206" s="35"/>
      <c r="JZ206" s="35"/>
      <c r="KA206" s="35"/>
      <c r="KB206" s="35"/>
      <c r="KC206" s="35"/>
      <c r="KD206" s="35"/>
      <c r="KE206" s="35"/>
      <c r="KF206" s="35"/>
      <c r="KG206" s="35"/>
      <c r="KH206" s="35"/>
      <c r="KI206" s="35"/>
      <c r="KJ206" s="35"/>
      <c r="KK206" s="35"/>
      <c r="KL206" s="35"/>
      <c r="KM206" s="35"/>
      <c r="KN206" s="35"/>
      <c r="KO206" s="35"/>
      <c r="KP206" s="35"/>
      <c r="KQ206" s="35"/>
      <c r="KR206" s="35"/>
      <c r="KS206" s="35"/>
      <c r="KT206" s="35"/>
      <c r="KU206" s="35"/>
      <c r="KV206" s="35"/>
      <c r="KW206" s="35"/>
      <c r="KX206" s="35"/>
      <c r="KY206" s="35"/>
      <c r="KZ206" s="35"/>
      <c r="LA206" s="35"/>
      <c r="LB206" s="35"/>
      <c r="LC206" s="35"/>
      <c r="LD206" s="35"/>
      <c r="LE206" s="35"/>
      <c r="LF206" s="35"/>
      <c r="LG206" s="35"/>
      <c r="LH206" s="35"/>
      <c r="LI206" s="35"/>
      <c r="LJ206" s="35"/>
      <c r="LK206" s="35"/>
      <c r="LL206" s="35"/>
      <c r="LM206" s="35"/>
      <c r="LN206" s="35"/>
      <c r="LO206" s="35"/>
      <c r="LP206" s="35"/>
      <c r="LQ206" s="35"/>
      <c r="LR206" s="35"/>
      <c r="LS206" s="35"/>
      <c r="LT206" s="35"/>
      <c r="LU206" s="35"/>
      <c r="LV206" s="35"/>
      <c r="LW206" s="35"/>
      <c r="LX206" s="35"/>
      <c r="LY206" s="35"/>
      <c r="LZ206" s="35"/>
      <c r="MA206" s="35"/>
      <c r="MB206" s="35"/>
      <c r="MC206" s="35"/>
      <c r="MD206" s="35"/>
      <c r="ME206" s="35"/>
      <c r="MF206" s="35"/>
      <c r="MG206" s="35"/>
      <c r="MH206" s="35"/>
      <c r="MI206" s="35"/>
      <c r="MJ206" s="35"/>
      <c r="MK206" s="35"/>
      <c r="ML206" s="35"/>
      <c r="MM206" s="35"/>
      <c r="MN206" s="35"/>
      <c r="MO206" s="35"/>
      <c r="MP206" s="35"/>
      <c r="MQ206" s="35"/>
      <c r="MR206" s="35">
        <v>1</v>
      </c>
      <c r="MS206" s="35"/>
      <c r="MT206" s="35"/>
      <c r="MU206" s="35"/>
      <c r="MV206" s="35"/>
      <c r="MW206" s="35"/>
      <c r="MX206" s="35"/>
      <c r="MY206" s="35"/>
      <c r="MZ206" s="35"/>
      <c r="NA206" s="35"/>
      <c r="NB206" s="35"/>
      <c r="NC206" s="35"/>
      <c r="ND206" s="35"/>
      <c r="NE206" s="35"/>
      <c r="NF206" s="35"/>
      <c r="NG206" s="35"/>
      <c r="NH206" s="35"/>
      <c r="NI206" s="35"/>
      <c r="NJ206" s="35"/>
      <c r="NK206" s="35"/>
      <c r="NL206" s="35"/>
      <c r="NM206" s="35"/>
      <c r="NN206" s="35"/>
      <c r="NO206" s="35"/>
      <c r="NP206" s="35"/>
      <c r="NQ206" s="35"/>
      <c r="NR206" s="35"/>
      <c r="NS206" s="35"/>
      <c r="NT206" s="35"/>
      <c r="NU206" s="35"/>
      <c r="NV206" s="35"/>
      <c r="NW206" s="35"/>
      <c r="NX206" s="35"/>
      <c r="NY206" s="35"/>
      <c r="NZ206" s="35"/>
      <c r="OA206" s="35"/>
      <c r="OB206" s="35"/>
      <c r="OC206" s="35"/>
      <c r="OD206" s="35"/>
      <c r="OE206" s="35"/>
      <c r="OF206" s="35"/>
      <c r="OG206" s="35"/>
      <c r="OH206" s="35"/>
      <c r="OI206" s="35"/>
      <c r="OJ206" s="35"/>
      <c r="OK206" s="35"/>
      <c r="OL206" s="35"/>
      <c r="OM206" s="35"/>
      <c r="ON206" s="35"/>
      <c r="OO206" s="35"/>
      <c r="OP206" s="35"/>
      <c r="OQ206" s="35"/>
      <c r="OR206" s="35"/>
      <c r="OS206" s="35"/>
      <c r="OT206" s="35"/>
      <c r="OU206" s="35"/>
      <c r="OV206" s="35"/>
      <c r="OW206" s="35"/>
      <c r="OX206" s="35"/>
      <c r="OY206" s="35"/>
      <c r="OZ206" s="35"/>
      <c r="PA206" s="35"/>
      <c r="PB206" s="35"/>
      <c r="PC206" s="35">
        <v>10</v>
      </c>
      <c r="PD206" s="35"/>
      <c r="PE206" s="35"/>
      <c r="PF206" s="35"/>
      <c r="PG206" s="35"/>
      <c r="PH206" s="35"/>
      <c r="PI206" s="35"/>
      <c r="PJ206" s="35"/>
      <c r="PK206" s="35"/>
      <c r="PL206" s="35"/>
      <c r="PM206" s="35"/>
      <c r="PN206" s="35"/>
      <c r="PO206" s="35"/>
      <c r="PP206" s="35"/>
      <c r="PQ206" s="35"/>
      <c r="PR206" s="35"/>
      <c r="PS206" s="35"/>
      <c r="PT206" s="35"/>
      <c r="PU206" s="35">
        <v>10</v>
      </c>
      <c r="PV206" s="35"/>
      <c r="PW206" s="35"/>
      <c r="PX206" s="35"/>
      <c r="PY206" s="35"/>
      <c r="PZ206" s="35"/>
      <c r="QA206" s="35"/>
      <c r="QB206" s="35"/>
      <c r="QC206" s="35"/>
      <c r="QD206" s="35"/>
      <c r="QE206" s="35"/>
      <c r="QF206" s="35"/>
      <c r="QG206" s="35"/>
      <c r="QH206" s="35"/>
      <c r="QI206" s="35"/>
      <c r="QJ206" s="35"/>
      <c r="QK206" s="35"/>
      <c r="QL206" s="35"/>
      <c r="QM206" s="35"/>
      <c r="QN206" s="35"/>
      <c r="QO206" s="35"/>
      <c r="QP206" s="35"/>
      <c r="QQ206" s="35"/>
      <c r="QR206" s="35"/>
      <c r="QS206" s="35"/>
      <c r="QT206" s="35"/>
      <c r="QU206" s="35"/>
      <c r="QV206" s="35"/>
      <c r="QW206" s="35"/>
      <c r="QX206" s="35"/>
      <c r="QY206" s="35"/>
      <c r="QZ206" s="35"/>
      <c r="RA206" s="35"/>
      <c r="RB206" s="35"/>
      <c r="RC206" s="35"/>
      <c r="RD206" s="35"/>
      <c r="RE206" s="35"/>
      <c r="RF206" s="35"/>
      <c r="RG206" s="35"/>
      <c r="RH206" s="35"/>
      <c r="RI206" s="35"/>
      <c r="RJ206" s="35"/>
      <c r="RK206" s="35"/>
      <c r="RL206" s="35"/>
      <c r="RM206" s="35"/>
      <c r="RN206" s="35"/>
      <c r="RO206" s="35"/>
      <c r="RP206" s="35"/>
      <c r="RQ206" s="35"/>
      <c r="RR206" s="35"/>
      <c r="RS206" s="35"/>
      <c r="RT206" s="35"/>
      <c r="RU206" s="35"/>
      <c r="RV206" s="35"/>
      <c r="RW206" s="35"/>
      <c r="RX206" s="35"/>
      <c r="RY206" s="35"/>
      <c r="RZ206" s="35"/>
      <c r="SA206" s="35"/>
      <c r="SB206" s="35"/>
      <c r="SC206" s="35"/>
      <c r="SD206" s="35"/>
      <c r="SE206" s="35"/>
      <c r="SF206" s="35"/>
      <c r="SG206" s="35"/>
      <c r="SH206" s="35"/>
      <c r="SI206" s="35"/>
      <c r="SJ206" s="35"/>
      <c r="SK206" s="35"/>
      <c r="SL206" s="35"/>
      <c r="SM206" s="35"/>
      <c r="SN206" s="35"/>
      <c r="SO206" s="35"/>
      <c r="SP206" s="35"/>
      <c r="SQ206" s="35"/>
      <c r="SR206" s="35"/>
      <c r="SS206" s="35"/>
      <c r="ST206" s="35"/>
      <c r="SU206" s="35"/>
      <c r="SV206" s="35"/>
      <c r="SW206" s="35"/>
      <c r="SX206" s="35"/>
      <c r="SY206" s="35"/>
      <c r="SZ206" s="35"/>
      <c r="TA206" s="35"/>
      <c r="TB206" s="35"/>
      <c r="TC206" s="35"/>
      <c r="TD206" s="35"/>
      <c r="TE206" s="35"/>
      <c r="TF206" s="35"/>
      <c r="TG206" s="35"/>
      <c r="TH206" s="35"/>
      <c r="TI206" s="35"/>
      <c r="TJ206" s="35"/>
      <c r="TK206" s="35"/>
      <c r="TL206" s="35"/>
      <c r="TM206" s="35"/>
      <c r="TN206" s="35"/>
      <c r="TO206" s="35"/>
      <c r="TP206" s="35"/>
      <c r="TQ206" s="35"/>
      <c r="TR206" s="35"/>
      <c r="TS206" s="35"/>
      <c r="TT206" s="35"/>
      <c r="TU206" s="35"/>
      <c r="TV206" s="35"/>
      <c r="TW206" s="35"/>
      <c r="TX206" s="35"/>
      <c r="TY206" s="35"/>
      <c r="TZ206" s="35"/>
      <c r="UA206" s="35"/>
      <c r="UB206" s="35"/>
      <c r="UC206" s="35"/>
      <c r="UD206" s="35"/>
      <c r="UE206" s="35"/>
      <c r="UF206" s="35"/>
      <c r="UG206" s="35"/>
      <c r="UH206" s="35"/>
      <c r="UI206" s="35"/>
      <c r="UJ206" s="35"/>
      <c r="UK206" s="35"/>
      <c r="UL206" s="35"/>
      <c r="UM206" s="35"/>
      <c r="UN206" s="35"/>
      <c r="UO206" s="35"/>
      <c r="UP206" s="35"/>
      <c r="UQ206" s="35"/>
      <c r="UR206" s="35"/>
      <c r="US206" s="35"/>
      <c r="UT206" s="35"/>
      <c r="UU206" s="35"/>
      <c r="UV206" s="35"/>
      <c r="UW206" s="35"/>
      <c r="UX206" s="35"/>
      <c r="UY206" s="35"/>
      <c r="UZ206" s="35"/>
      <c r="VA206" s="35"/>
      <c r="VB206" s="35"/>
      <c r="VC206" s="35"/>
      <c r="VD206" s="35"/>
      <c r="VE206" s="35"/>
      <c r="VF206" s="35"/>
      <c r="VG206" s="35"/>
      <c r="VH206" s="35"/>
      <c r="VI206" s="35"/>
      <c r="VJ206" s="35"/>
      <c r="VK206" s="35"/>
      <c r="VL206" s="35"/>
      <c r="VM206" s="35"/>
      <c r="VN206" s="35"/>
      <c r="VO206" s="35"/>
      <c r="VP206" s="35"/>
      <c r="VQ206" s="35"/>
      <c r="VR206" s="35"/>
      <c r="VS206" s="35"/>
      <c r="VT206" s="35"/>
      <c r="VU206" s="35"/>
      <c r="VV206" s="35"/>
      <c r="VW206" s="35"/>
      <c r="VX206" s="35"/>
      <c r="VY206" s="35"/>
      <c r="VZ206" s="35"/>
      <c r="WA206" s="35"/>
      <c r="WB206" s="35"/>
      <c r="WC206" s="35"/>
      <c r="WD206" s="35"/>
      <c r="WE206" s="35"/>
      <c r="WF206" s="35"/>
      <c r="WG206" s="35"/>
      <c r="WH206" s="35"/>
      <c r="WI206" s="35"/>
      <c r="WJ206" s="35"/>
      <c r="WK206" s="35"/>
      <c r="WL206" s="35"/>
      <c r="WM206" s="35"/>
      <c r="WN206" s="35"/>
      <c r="WO206" s="35"/>
      <c r="WP206" s="35"/>
      <c r="WQ206" s="35"/>
      <c r="WR206" s="35"/>
      <c r="WS206" s="35"/>
      <c r="WT206" s="35"/>
      <c r="WU206" s="35"/>
      <c r="WV206" s="35"/>
      <c r="WW206" s="35"/>
      <c r="WX206" s="35"/>
      <c r="WY206" s="35"/>
      <c r="WZ206" s="35"/>
      <c r="XA206" s="35"/>
      <c r="XB206" s="35"/>
      <c r="XC206" s="35"/>
      <c r="XD206" s="35"/>
      <c r="XE206" s="35"/>
      <c r="XF206" s="35"/>
      <c r="XG206" s="35"/>
      <c r="XH206" s="35"/>
      <c r="XI206" s="35"/>
      <c r="XJ206" s="35"/>
      <c r="XK206" s="35"/>
      <c r="XL206" s="35"/>
      <c r="XM206" s="35"/>
      <c r="XN206" s="35"/>
      <c r="XO206" s="35"/>
      <c r="XP206" s="35"/>
      <c r="XQ206" s="35"/>
      <c r="XR206" s="35"/>
      <c r="XS206" s="35"/>
      <c r="XT206" s="35"/>
      <c r="XU206" s="35"/>
      <c r="XV206" s="35"/>
      <c r="XW206" s="35"/>
      <c r="XX206" s="35"/>
      <c r="XY206" s="35"/>
      <c r="XZ206" s="35"/>
      <c r="YA206" s="35"/>
      <c r="YB206" s="35"/>
      <c r="YC206" s="35"/>
      <c r="YD206" s="35"/>
      <c r="YE206" s="35"/>
      <c r="YF206" s="35"/>
      <c r="YG206" s="35"/>
      <c r="YH206" s="35"/>
      <c r="YI206" s="35"/>
      <c r="YJ206" s="35"/>
      <c r="YK206" s="35"/>
      <c r="YL206" s="35"/>
      <c r="YM206" s="35"/>
      <c r="YN206" s="35"/>
      <c r="YO206" s="35"/>
      <c r="YP206" s="35"/>
      <c r="YQ206" s="35"/>
      <c r="YR206" s="35"/>
      <c r="YS206" s="35"/>
      <c r="YT206" s="35"/>
      <c r="YU206" s="35"/>
      <c r="YV206" s="35"/>
      <c r="YW206" s="35"/>
      <c r="YX206" s="35"/>
      <c r="YY206" s="35"/>
      <c r="YZ206" s="35"/>
      <c r="ZA206" s="35"/>
      <c r="ZB206" s="35">
        <v>1</v>
      </c>
      <c r="ZC206" s="35"/>
      <c r="ZD206" s="35"/>
      <c r="ZE206" s="35"/>
      <c r="ZF206" s="35"/>
      <c r="ZG206" s="35"/>
      <c r="ZH206" s="35"/>
      <c r="ZI206" s="35"/>
      <c r="ZJ206" s="35"/>
      <c r="ZK206" s="35"/>
      <c r="ZL206" s="35"/>
      <c r="ZM206" s="35"/>
      <c r="ZN206" s="35"/>
      <c r="ZO206" s="35"/>
      <c r="ZP206" s="35"/>
      <c r="ZQ206" s="35"/>
      <c r="ZR206" s="35"/>
      <c r="ZS206" s="35"/>
      <c r="ZT206" s="35"/>
      <c r="ZU206" s="35"/>
      <c r="ZV206" s="35"/>
      <c r="ZW206" s="35"/>
      <c r="ZX206" s="35"/>
      <c r="ZY206" s="35"/>
      <c r="ZZ206" s="35"/>
      <c r="AAA206" s="35"/>
      <c r="AAB206" s="35"/>
      <c r="AAC206" s="35"/>
      <c r="AAD206" s="35"/>
      <c r="AAE206" s="35"/>
      <c r="AAF206" s="35"/>
      <c r="AAG206" s="35"/>
      <c r="AAH206" s="35"/>
      <c r="AAI206" s="35"/>
      <c r="AAJ206" s="35"/>
      <c r="AAK206" s="35"/>
      <c r="AAL206" s="35"/>
      <c r="AAM206" s="35"/>
      <c r="AAN206" s="35"/>
      <c r="AAO206" s="35"/>
      <c r="AAP206" s="35"/>
      <c r="AAQ206" s="35"/>
      <c r="AAR206" s="35"/>
      <c r="AAS206" s="35"/>
      <c r="AAT206" s="35"/>
      <c r="AAU206" s="35"/>
      <c r="AAV206" s="35"/>
      <c r="AAW206" s="35"/>
      <c r="AAX206" s="35"/>
      <c r="AAY206" s="35"/>
      <c r="AAZ206" s="35"/>
      <c r="ABA206" s="35"/>
      <c r="ABB206" s="35"/>
      <c r="ABC206" s="35"/>
      <c r="ABD206" s="35"/>
      <c r="ABE206" s="35"/>
      <c r="ABF206" s="35"/>
      <c r="ABG206" s="35"/>
      <c r="ABH206" s="35"/>
      <c r="ABI206" s="35"/>
      <c r="ABJ206" s="35"/>
      <c r="ABK206" s="35"/>
      <c r="ABL206" s="35"/>
      <c r="ABM206" s="35"/>
      <c r="ABN206" s="35"/>
      <c r="ABO206" s="35"/>
      <c r="ABP206" s="35"/>
      <c r="ABQ206" s="35"/>
      <c r="ABR206" s="35"/>
      <c r="ABS206" s="35"/>
      <c r="ABT206" s="35"/>
      <c r="ABU206" s="35"/>
      <c r="ABV206" s="35"/>
      <c r="ABW206" s="35"/>
      <c r="ABX206" s="35"/>
      <c r="ABY206" s="35"/>
      <c r="ABZ206" s="35"/>
      <c r="ACA206" s="35"/>
      <c r="ACB206" s="35"/>
      <c r="ACC206" s="35"/>
      <c r="ACD206" s="35"/>
      <c r="ACE206" s="35"/>
      <c r="ACF206" s="35"/>
      <c r="ACG206" s="35"/>
      <c r="ACH206" s="35"/>
      <c r="ACI206" s="35"/>
      <c r="ACJ206" s="35"/>
      <c r="ACK206" s="35"/>
      <c r="ACL206" s="35"/>
      <c r="ACM206" s="35"/>
      <c r="ACN206" s="35"/>
      <c r="ACO206" s="35"/>
      <c r="ACP206" s="35"/>
      <c r="ACQ206" s="35"/>
      <c r="ACR206" s="35"/>
      <c r="ACS206" s="35"/>
      <c r="ACT206" s="35"/>
      <c r="ACU206" s="35"/>
      <c r="ACV206" s="35"/>
      <c r="ACW206" s="35"/>
      <c r="ACX206" s="35"/>
      <c r="ACY206" s="35"/>
      <c r="ACZ206" s="35"/>
      <c r="ADA206" s="35"/>
      <c r="ADB206" s="35"/>
      <c r="ADC206" s="35"/>
      <c r="ADD206" s="35"/>
      <c r="ADE206" s="35"/>
      <c r="ADF206" s="35"/>
      <c r="ADG206" s="35"/>
      <c r="ADH206" s="35"/>
      <c r="ADI206" s="35"/>
      <c r="ADJ206" s="35"/>
      <c r="ADK206" s="35"/>
      <c r="ADL206" s="35"/>
      <c r="ADM206" s="35"/>
      <c r="ADN206" s="35"/>
      <c r="ADO206" s="35"/>
      <c r="ADP206" s="35"/>
      <c r="ADQ206" s="35"/>
      <c r="ADR206" s="35"/>
      <c r="ADS206" s="35"/>
      <c r="ADT206" s="35"/>
      <c r="ADU206" s="35"/>
      <c r="ADV206" s="35"/>
      <c r="ADW206" s="35"/>
      <c r="ADX206" s="35"/>
      <c r="ADY206" s="26">
        <f t="shared" si="9"/>
        <v>0</v>
      </c>
      <c r="ADZ206" s="5"/>
    </row>
    <row r="207" spans="1:806" s="33" customFormat="1" x14ac:dyDescent="0.2">
      <c r="A207" s="51" t="s">
        <v>59</v>
      </c>
      <c r="B207" s="65">
        <f t="shared" si="8"/>
        <v>0</v>
      </c>
      <c r="C207" s="57">
        <v>1</v>
      </c>
      <c r="D207" s="60">
        <v>44753</v>
      </c>
      <c r="E207" s="67">
        <v>45.7</v>
      </c>
      <c r="F207" s="67">
        <f t="shared" si="5"/>
        <v>0</v>
      </c>
      <c r="G207" s="6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15"/>
      <c r="BF207" s="15"/>
      <c r="BG207" s="136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  <c r="BU207" s="35"/>
      <c r="BV207" s="35"/>
      <c r="BW207" s="35"/>
      <c r="BX207" s="35"/>
      <c r="BY207" s="35"/>
      <c r="BZ207" s="35"/>
      <c r="CA207" s="35"/>
      <c r="CB207" s="35"/>
      <c r="CC207" s="35"/>
      <c r="CD207" s="35"/>
      <c r="CE207" s="35"/>
      <c r="CF207" s="35"/>
      <c r="CG207" s="35"/>
      <c r="CH207" s="35"/>
      <c r="CI207" s="35"/>
      <c r="CJ207" s="35"/>
      <c r="CK207" s="35"/>
      <c r="CL207" s="35"/>
      <c r="CM207" s="35"/>
      <c r="CN207" s="35"/>
      <c r="CO207" s="35"/>
      <c r="CP207" s="35"/>
      <c r="CQ207" s="35"/>
      <c r="CR207" s="35"/>
      <c r="CS207" s="35"/>
      <c r="CT207" s="35"/>
      <c r="CU207" s="35"/>
      <c r="CV207" s="35"/>
      <c r="CW207" s="35"/>
      <c r="CX207" s="35"/>
      <c r="CY207" s="35"/>
      <c r="CZ207" s="35"/>
      <c r="DA207" s="35"/>
      <c r="DB207" s="35"/>
      <c r="DC207" s="35"/>
      <c r="DD207" s="35"/>
      <c r="DE207" s="35"/>
      <c r="DF207" s="35"/>
      <c r="DG207" s="35"/>
      <c r="DH207" s="35"/>
      <c r="DI207" s="35"/>
      <c r="DJ207" s="35"/>
      <c r="DK207" s="35"/>
      <c r="DL207" s="35"/>
      <c r="DM207" s="35"/>
      <c r="DN207" s="35"/>
      <c r="DO207" s="35"/>
      <c r="DP207" s="35"/>
      <c r="DQ207" s="35"/>
      <c r="DR207" s="35"/>
      <c r="DS207" s="35"/>
      <c r="DT207" s="35"/>
      <c r="DU207" s="35"/>
      <c r="DV207" s="35"/>
      <c r="DW207" s="35"/>
      <c r="DX207" s="35"/>
      <c r="DY207" s="35"/>
      <c r="DZ207" s="35"/>
      <c r="EA207" s="35"/>
      <c r="EB207" s="35"/>
      <c r="EC207" s="35"/>
      <c r="ED207" s="35"/>
      <c r="EE207" s="35"/>
      <c r="EF207" s="35"/>
      <c r="EG207" s="35"/>
      <c r="EH207" s="35"/>
      <c r="EI207" s="35"/>
      <c r="EJ207" s="35"/>
      <c r="EK207" s="35"/>
      <c r="EL207" s="35"/>
      <c r="EM207" s="35"/>
      <c r="EN207" s="35"/>
      <c r="EO207" s="35"/>
      <c r="EP207" s="35"/>
      <c r="EQ207" s="35"/>
      <c r="ER207" s="35"/>
      <c r="ES207" s="35"/>
      <c r="ET207" s="35"/>
      <c r="EU207" s="35"/>
      <c r="EV207" s="35"/>
      <c r="EW207" s="35"/>
      <c r="EX207" s="35"/>
      <c r="EY207" s="35"/>
      <c r="EZ207" s="35"/>
      <c r="FA207" s="35"/>
      <c r="FB207" s="35"/>
      <c r="FC207" s="35"/>
      <c r="FD207" s="35"/>
      <c r="FE207" s="35"/>
      <c r="FF207" s="35"/>
      <c r="FG207" s="35"/>
      <c r="FH207" s="35"/>
      <c r="FI207" s="35"/>
      <c r="FJ207" s="35"/>
      <c r="FK207" s="35"/>
      <c r="FL207" s="35"/>
      <c r="FM207" s="35"/>
      <c r="FN207" s="35"/>
      <c r="FO207" s="35"/>
      <c r="FP207" s="35"/>
      <c r="FQ207" s="35"/>
      <c r="FR207" s="35"/>
      <c r="FS207" s="35"/>
      <c r="FT207" s="35"/>
      <c r="FU207" s="35"/>
      <c r="FV207" s="35"/>
      <c r="FW207" s="35"/>
      <c r="FX207" s="35"/>
      <c r="FY207" s="35"/>
      <c r="FZ207" s="35"/>
      <c r="GA207" s="35"/>
      <c r="GB207" s="35"/>
      <c r="GC207" s="35"/>
      <c r="GD207" s="35"/>
      <c r="GE207" s="35"/>
      <c r="GF207" s="35"/>
      <c r="GG207" s="35"/>
      <c r="GH207" s="35"/>
      <c r="GI207" s="35"/>
      <c r="GJ207" s="35"/>
      <c r="GK207" s="35"/>
      <c r="GL207" s="35"/>
      <c r="GM207" s="35"/>
      <c r="GN207" s="35"/>
      <c r="GO207" s="35"/>
      <c r="GP207" s="35"/>
      <c r="GQ207" s="35"/>
      <c r="GR207" s="35"/>
      <c r="GS207" s="35"/>
      <c r="GT207" s="35"/>
      <c r="GU207" s="35"/>
      <c r="GV207" s="35"/>
      <c r="GW207" s="35"/>
      <c r="GX207" s="35"/>
      <c r="GY207" s="35"/>
      <c r="GZ207" s="35"/>
      <c r="HA207" s="35"/>
      <c r="HB207" s="35"/>
      <c r="HC207" s="35"/>
      <c r="HD207" s="35"/>
      <c r="HE207" s="35"/>
      <c r="HF207" s="35"/>
      <c r="HG207" s="35"/>
      <c r="HH207" s="35"/>
      <c r="HI207" s="35"/>
      <c r="HJ207" s="35"/>
      <c r="HK207" s="35"/>
      <c r="HL207" s="35"/>
      <c r="HM207" s="35"/>
      <c r="HN207" s="35"/>
      <c r="HO207" s="35"/>
      <c r="HP207" s="35"/>
      <c r="HQ207" s="35"/>
      <c r="HR207" s="35"/>
      <c r="HS207" s="35"/>
      <c r="HT207" s="35"/>
      <c r="HU207" s="35"/>
      <c r="HV207" s="35"/>
      <c r="HW207" s="35"/>
      <c r="HX207" s="35"/>
      <c r="HY207" s="35"/>
      <c r="HZ207" s="35"/>
      <c r="IA207" s="35"/>
      <c r="IB207" s="35"/>
      <c r="IC207" s="35"/>
      <c r="ID207" s="35"/>
      <c r="IE207" s="35"/>
      <c r="IF207" s="35"/>
      <c r="IG207" s="35"/>
      <c r="IH207" s="35"/>
      <c r="II207" s="35"/>
      <c r="IJ207" s="35"/>
      <c r="IK207" s="35"/>
      <c r="IL207" s="35"/>
      <c r="IM207" s="35"/>
      <c r="IN207" s="35"/>
      <c r="IO207" s="35"/>
      <c r="IP207" s="35"/>
      <c r="IQ207" s="35"/>
      <c r="IR207" s="35"/>
      <c r="IS207" s="35"/>
      <c r="IT207" s="35"/>
      <c r="IU207" s="35"/>
      <c r="IV207" s="35"/>
      <c r="IW207" s="35"/>
      <c r="IX207" s="35"/>
      <c r="IY207" s="35"/>
      <c r="IZ207" s="35"/>
      <c r="JA207" s="35"/>
      <c r="JB207" s="35"/>
      <c r="JC207" s="35"/>
      <c r="JD207" s="35"/>
      <c r="JE207" s="35"/>
      <c r="JF207" s="35"/>
      <c r="JG207" s="35"/>
      <c r="JH207" s="35"/>
      <c r="JI207" s="35"/>
      <c r="JJ207" s="35"/>
      <c r="JK207" s="35"/>
      <c r="JL207" s="35"/>
      <c r="JM207" s="35"/>
      <c r="JN207" s="35"/>
      <c r="JO207" s="35"/>
      <c r="JP207" s="35"/>
      <c r="JQ207" s="35"/>
      <c r="JR207" s="35"/>
      <c r="JS207" s="35"/>
      <c r="JT207" s="35"/>
      <c r="JU207" s="35"/>
      <c r="JV207" s="35"/>
      <c r="JW207" s="35"/>
      <c r="JX207" s="35"/>
      <c r="JY207" s="35"/>
      <c r="JZ207" s="35"/>
      <c r="KA207" s="35"/>
      <c r="KB207" s="35"/>
      <c r="KC207" s="35"/>
      <c r="KD207" s="35"/>
      <c r="KE207" s="35"/>
      <c r="KF207" s="35"/>
      <c r="KG207" s="35"/>
      <c r="KH207" s="35"/>
      <c r="KI207" s="35"/>
      <c r="KJ207" s="35"/>
      <c r="KK207" s="35"/>
      <c r="KL207" s="35"/>
      <c r="KM207" s="35"/>
      <c r="KN207" s="35"/>
      <c r="KO207" s="35"/>
      <c r="KP207" s="35"/>
      <c r="KQ207" s="35"/>
      <c r="KR207" s="35"/>
      <c r="KS207" s="35"/>
      <c r="KT207" s="35"/>
      <c r="KU207" s="35"/>
      <c r="KV207" s="35"/>
      <c r="KW207" s="35"/>
      <c r="KX207" s="35"/>
      <c r="KY207" s="35"/>
      <c r="KZ207" s="35"/>
      <c r="LA207" s="35"/>
      <c r="LB207" s="35"/>
      <c r="LC207" s="35"/>
      <c r="LD207" s="35"/>
      <c r="LE207" s="35"/>
      <c r="LF207" s="35"/>
      <c r="LG207" s="35"/>
      <c r="LH207" s="35"/>
      <c r="LI207" s="35"/>
      <c r="LJ207" s="35"/>
      <c r="LK207" s="35"/>
      <c r="LL207" s="35"/>
      <c r="LM207" s="35"/>
      <c r="LN207" s="35"/>
      <c r="LO207" s="35"/>
      <c r="LP207" s="35"/>
      <c r="LQ207" s="35"/>
      <c r="LR207" s="35"/>
      <c r="LS207" s="35"/>
      <c r="LT207" s="35"/>
      <c r="LU207" s="35"/>
      <c r="LV207" s="35"/>
      <c r="LW207" s="35"/>
      <c r="LX207" s="35"/>
      <c r="LY207" s="35"/>
      <c r="LZ207" s="35"/>
      <c r="MA207" s="35"/>
      <c r="MB207" s="35"/>
      <c r="MC207" s="35"/>
      <c r="MD207" s="35"/>
      <c r="ME207" s="35"/>
      <c r="MF207" s="35"/>
      <c r="MG207" s="35"/>
      <c r="MH207" s="35"/>
      <c r="MI207" s="35"/>
      <c r="MJ207" s="35"/>
      <c r="MK207" s="35"/>
      <c r="ML207" s="35"/>
      <c r="MM207" s="35"/>
      <c r="MN207" s="35"/>
      <c r="MO207" s="35"/>
      <c r="MP207" s="35"/>
      <c r="MQ207" s="35"/>
      <c r="MR207" s="35">
        <v>1</v>
      </c>
      <c r="MS207" s="35"/>
      <c r="MT207" s="35"/>
      <c r="MU207" s="35"/>
      <c r="MV207" s="35"/>
      <c r="MW207" s="35"/>
      <c r="MX207" s="35"/>
      <c r="MY207" s="35"/>
      <c r="MZ207" s="35"/>
      <c r="NA207" s="35"/>
      <c r="NB207" s="35"/>
      <c r="NC207" s="35"/>
      <c r="ND207" s="35"/>
      <c r="NE207" s="35"/>
      <c r="NF207" s="35"/>
      <c r="NG207" s="35"/>
      <c r="NH207" s="35"/>
      <c r="NI207" s="35"/>
      <c r="NJ207" s="35"/>
      <c r="NK207" s="35"/>
      <c r="NL207" s="35"/>
      <c r="NM207" s="35"/>
      <c r="NN207" s="35"/>
      <c r="NO207" s="35"/>
      <c r="NP207" s="35"/>
      <c r="NQ207" s="35"/>
      <c r="NR207" s="35"/>
      <c r="NS207" s="35"/>
      <c r="NT207" s="35"/>
      <c r="NU207" s="35"/>
      <c r="NV207" s="35"/>
      <c r="NW207" s="35"/>
      <c r="NX207" s="35"/>
      <c r="NY207" s="35"/>
      <c r="NZ207" s="35"/>
      <c r="OA207" s="35"/>
      <c r="OB207" s="35"/>
      <c r="OC207" s="35"/>
      <c r="OD207" s="35"/>
      <c r="OE207" s="35"/>
      <c r="OF207" s="35"/>
      <c r="OG207" s="35"/>
      <c r="OH207" s="35"/>
      <c r="OI207" s="35"/>
      <c r="OJ207" s="35"/>
      <c r="OK207" s="35"/>
      <c r="OL207" s="35"/>
      <c r="OM207" s="35"/>
      <c r="ON207" s="35"/>
      <c r="OO207" s="35"/>
      <c r="OP207" s="35"/>
      <c r="OQ207" s="35"/>
      <c r="OR207" s="35"/>
      <c r="OS207" s="35"/>
      <c r="OT207" s="35"/>
      <c r="OU207" s="35"/>
      <c r="OV207" s="35"/>
      <c r="OW207" s="35"/>
      <c r="OX207" s="35"/>
      <c r="OY207" s="35"/>
      <c r="OZ207" s="35"/>
      <c r="PA207" s="35"/>
      <c r="PB207" s="35"/>
      <c r="PC207" s="35"/>
      <c r="PD207" s="35"/>
      <c r="PE207" s="35"/>
      <c r="PF207" s="35"/>
      <c r="PG207" s="35"/>
      <c r="PH207" s="35"/>
      <c r="PI207" s="35"/>
      <c r="PJ207" s="35"/>
      <c r="PK207" s="35"/>
      <c r="PL207" s="35"/>
      <c r="PM207" s="35"/>
      <c r="PN207" s="35"/>
      <c r="PO207" s="35"/>
      <c r="PP207" s="35"/>
      <c r="PQ207" s="35"/>
      <c r="PR207" s="35"/>
      <c r="PS207" s="35"/>
      <c r="PT207" s="35"/>
      <c r="PU207" s="35"/>
      <c r="PV207" s="35"/>
      <c r="PW207" s="35"/>
      <c r="PX207" s="35"/>
      <c r="PY207" s="35"/>
      <c r="PZ207" s="35"/>
      <c r="QA207" s="35"/>
      <c r="QB207" s="35"/>
      <c r="QC207" s="35"/>
      <c r="QD207" s="35"/>
      <c r="QE207" s="35"/>
      <c r="QF207" s="35"/>
      <c r="QG207" s="35"/>
      <c r="QH207" s="35"/>
      <c r="QI207" s="35"/>
      <c r="QJ207" s="35"/>
      <c r="QK207" s="35"/>
      <c r="QL207" s="35"/>
      <c r="QM207" s="35"/>
      <c r="QN207" s="35"/>
      <c r="QO207" s="35"/>
      <c r="QP207" s="35"/>
      <c r="QQ207" s="35"/>
      <c r="QR207" s="35"/>
      <c r="QS207" s="35"/>
      <c r="QT207" s="35"/>
      <c r="QU207" s="35"/>
      <c r="QV207" s="35"/>
      <c r="QW207" s="35"/>
      <c r="QX207" s="35"/>
      <c r="QY207" s="35"/>
      <c r="QZ207" s="35"/>
      <c r="RA207" s="35"/>
      <c r="RB207" s="35"/>
      <c r="RC207" s="35"/>
      <c r="RD207" s="35"/>
      <c r="RE207" s="35"/>
      <c r="RF207" s="35"/>
      <c r="RG207" s="35"/>
      <c r="RH207" s="35"/>
      <c r="RI207" s="35"/>
      <c r="RJ207" s="35"/>
      <c r="RK207" s="35"/>
      <c r="RL207" s="35"/>
      <c r="RM207" s="35"/>
      <c r="RN207" s="35"/>
      <c r="RO207" s="35"/>
      <c r="RP207" s="35"/>
      <c r="RQ207" s="35"/>
      <c r="RR207" s="35"/>
      <c r="RS207" s="35"/>
      <c r="RT207" s="35"/>
      <c r="RU207" s="35"/>
      <c r="RV207" s="35"/>
      <c r="RW207" s="35"/>
      <c r="RX207" s="35"/>
      <c r="RY207" s="35"/>
      <c r="RZ207" s="35"/>
      <c r="SA207" s="35"/>
      <c r="SB207" s="35"/>
      <c r="SC207" s="35"/>
      <c r="SD207" s="35"/>
      <c r="SE207" s="35"/>
      <c r="SF207" s="35"/>
      <c r="SG207" s="35"/>
      <c r="SH207" s="35"/>
      <c r="SI207" s="35"/>
      <c r="SJ207" s="35"/>
      <c r="SK207" s="35"/>
      <c r="SL207" s="35"/>
      <c r="SM207" s="35"/>
      <c r="SN207" s="35"/>
      <c r="SO207" s="35"/>
      <c r="SP207" s="35"/>
      <c r="SQ207" s="35"/>
      <c r="SR207" s="35"/>
      <c r="SS207" s="35"/>
      <c r="ST207" s="35"/>
      <c r="SU207" s="35"/>
      <c r="SV207" s="35"/>
      <c r="SW207" s="35"/>
      <c r="SX207" s="35"/>
      <c r="SY207" s="35"/>
      <c r="SZ207" s="35"/>
      <c r="TA207" s="35"/>
      <c r="TB207" s="35"/>
      <c r="TC207" s="35"/>
      <c r="TD207" s="35"/>
      <c r="TE207" s="35"/>
      <c r="TF207" s="35"/>
      <c r="TG207" s="35"/>
      <c r="TH207" s="35"/>
      <c r="TI207" s="35"/>
      <c r="TJ207" s="35"/>
      <c r="TK207" s="35"/>
      <c r="TL207" s="35"/>
      <c r="TM207" s="35"/>
      <c r="TN207" s="35"/>
      <c r="TO207" s="35"/>
      <c r="TP207" s="35"/>
      <c r="TQ207" s="35"/>
      <c r="TR207" s="35"/>
      <c r="TS207" s="35"/>
      <c r="TT207" s="35"/>
      <c r="TU207" s="35"/>
      <c r="TV207" s="35"/>
      <c r="TW207" s="35"/>
      <c r="TX207" s="35"/>
      <c r="TY207" s="35"/>
      <c r="TZ207" s="35"/>
      <c r="UA207" s="35"/>
      <c r="UB207" s="35"/>
      <c r="UC207" s="35"/>
      <c r="UD207" s="35"/>
      <c r="UE207" s="35"/>
      <c r="UF207" s="35"/>
      <c r="UG207" s="35"/>
      <c r="UH207" s="35"/>
      <c r="UI207" s="35"/>
      <c r="UJ207" s="35"/>
      <c r="UK207" s="35"/>
      <c r="UL207" s="35"/>
      <c r="UM207" s="35"/>
      <c r="UN207" s="35"/>
      <c r="UO207" s="35"/>
      <c r="UP207" s="35"/>
      <c r="UQ207" s="35"/>
      <c r="UR207" s="35"/>
      <c r="US207" s="35"/>
      <c r="UT207" s="35"/>
      <c r="UU207" s="35"/>
      <c r="UV207" s="35"/>
      <c r="UW207" s="35"/>
      <c r="UX207" s="35"/>
      <c r="UY207" s="35"/>
      <c r="UZ207" s="35"/>
      <c r="VA207" s="35"/>
      <c r="VB207" s="35"/>
      <c r="VC207" s="35"/>
      <c r="VD207" s="35"/>
      <c r="VE207" s="35"/>
      <c r="VF207" s="35"/>
      <c r="VG207" s="35"/>
      <c r="VH207" s="35"/>
      <c r="VI207" s="35"/>
      <c r="VJ207" s="35"/>
      <c r="VK207" s="35"/>
      <c r="VL207" s="35"/>
      <c r="VM207" s="35"/>
      <c r="VN207" s="35"/>
      <c r="VO207" s="35"/>
      <c r="VP207" s="35"/>
      <c r="VQ207" s="35"/>
      <c r="VR207" s="35"/>
      <c r="VS207" s="35"/>
      <c r="VT207" s="35"/>
      <c r="VU207" s="35"/>
      <c r="VV207" s="35"/>
      <c r="VW207" s="35"/>
      <c r="VX207" s="35"/>
      <c r="VY207" s="35"/>
      <c r="VZ207" s="35"/>
      <c r="WA207" s="35"/>
      <c r="WB207" s="35"/>
      <c r="WC207" s="35"/>
      <c r="WD207" s="35"/>
      <c r="WE207" s="35"/>
      <c r="WF207" s="35"/>
      <c r="WG207" s="35"/>
      <c r="WH207" s="35"/>
      <c r="WI207" s="35"/>
      <c r="WJ207" s="35"/>
      <c r="WK207" s="35"/>
      <c r="WL207" s="35"/>
      <c r="WM207" s="35"/>
      <c r="WN207" s="35"/>
      <c r="WO207" s="35"/>
      <c r="WP207" s="35"/>
      <c r="WQ207" s="35"/>
      <c r="WR207" s="35"/>
      <c r="WS207" s="35"/>
      <c r="WT207" s="35"/>
      <c r="WU207" s="35"/>
      <c r="WV207" s="35"/>
      <c r="WW207" s="35"/>
      <c r="WX207" s="35"/>
      <c r="WY207" s="35"/>
      <c r="WZ207" s="35"/>
      <c r="XA207" s="35"/>
      <c r="XB207" s="35"/>
      <c r="XC207" s="35"/>
      <c r="XD207" s="35"/>
      <c r="XE207" s="35"/>
      <c r="XF207" s="35"/>
      <c r="XG207" s="35"/>
      <c r="XH207" s="35"/>
      <c r="XI207" s="35"/>
      <c r="XJ207" s="35"/>
      <c r="XK207" s="35"/>
      <c r="XL207" s="35"/>
      <c r="XM207" s="35"/>
      <c r="XN207" s="35"/>
      <c r="XO207" s="35"/>
      <c r="XP207" s="35"/>
      <c r="XQ207" s="35"/>
      <c r="XR207" s="35"/>
      <c r="XS207" s="35"/>
      <c r="XT207" s="35"/>
      <c r="XU207" s="35"/>
      <c r="XV207" s="35"/>
      <c r="XW207" s="35"/>
      <c r="XX207" s="35"/>
      <c r="XY207" s="35"/>
      <c r="XZ207" s="35"/>
      <c r="YA207" s="35"/>
      <c r="YB207" s="35"/>
      <c r="YC207" s="35"/>
      <c r="YD207" s="35"/>
      <c r="YE207" s="35"/>
      <c r="YF207" s="35"/>
      <c r="YG207" s="35"/>
      <c r="YH207" s="35"/>
      <c r="YI207" s="35"/>
      <c r="YJ207" s="35"/>
      <c r="YK207" s="35"/>
      <c r="YL207" s="35"/>
      <c r="YM207" s="35"/>
      <c r="YN207" s="35"/>
      <c r="YO207" s="35"/>
      <c r="YP207" s="35"/>
      <c r="YQ207" s="35"/>
      <c r="YR207" s="35"/>
      <c r="YS207" s="35"/>
      <c r="YT207" s="35"/>
      <c r="YU207" s="35"/>
      <c r="YV207" s="35"/>
      <c r="YW207" s="35"/>
      <c r="YX207" s="35"/>
      <c r="YY207" s="35"/>
      <c r="YZ207" s="35"/>
      <c r="ZA207" s="35"/>
      <c r="ZB207" s="35">
        <v>1</v>
      </c>
      <c r="ZC207" s="35"/>
      <c r="ZD207" s="35"/>
      <c r="ZE207" s="35"/>
      <c r="ZF207" s="35"/>
      <c r="ZG207" s="35"/>
      <c r="ZH207" s="35"/>
      <c r="ZI207" s="35"/>
      <c r="ZJ207" s="35"/>
      <c r="ZK207" s="35"/>
      <c r="ZL207" s="35"/>
      <c r="ZM207" s="35"/>
      <c r="ZN207" s="35"/>
      <c r="ZO207" s="35"/>
      <c r="ZP207" s="35"/>
      <c r="ZQ207" s="35"/>
      <c r="ZR207" s="35"/>
      <c r="ZS207" s="35"/>
      <c r="ZT207" s="35"/>
      <c r="ZU207" s="35"/>
      <c r="ZV207" s="35"/>
      <c r="ZW207" s="35"/>
      <c r="ZX207" s="35"/>
      <c r="ZY207" s="35"/>
      <c r="ZZ207" s="35"/>
      <c r="AAA207" s="35"/>
      <c r="AAB207" s="35"/>
      <c r="AAC207" s="35"/>
      <c r="AAD207" s="35"/>
      <c r="AAE207" s="35"/>
      <c r="AAF207" s="35"/>
      <c r="AAG207" s="35"/>
      <c r="AAH207" s="35"/>
      <c r="AAI207" s="35"/>
      <c r="AAJ207" s="35"/>
      <c r="AAK207" s="35"/>
      <c r="AAL207" s="35"/>
      <c r="AAM207" s="35"/>
      <c r="AAN207" s="35"/>
      <c r="AAO207" s="35"/>
      <c r="AAP207" s="35"/>
      <c r="AAQ207" s="35"/>
      <c r="AAR207" s="35"/>
      <c r="AAS207" s="35"/>
      <c r="AAT207" s="35"/>
      <c r="AAU207" s="35"/>
      <c r="AAV207" s="35"/>
      <c r="AAW207" s="35"/>
      <c r="AAX207" s="35"/>
      <c r="AAY207" s="35"/>
      <c r="AAZ207" s="35"/>
      <c r="ABA207" s="35"/>
      <c r="ABB207" s="35"/>
      <c r="ABC207" s="35"/>
      <c r="ABD207" s="35"/>
      <c r="ABE207" s="35"/>
      <c r="ABF207" s="35"/>
      <c r="ABG207" s="35"/>
      <c r="ABH207" s="35"/>
      <c r="ABI207" s="35"/>
      <c r="ABJ207" s="35"/>
      <c r="ABK207" s="35"/>
      <c r="ABL207" s="35"/>
      <c r="ABM207" s="35"/>
      <c r="ABN207" s="35"/>
      <c r="ABO207" s="35"/>
      <c r="ABP207" s="35"/>
      <c r="ABQ207" s="35"/>
      <c r="ABR207" s="35"/>
      <c r="ABS207" s="35"/>
      <c r="ABT207" s="35"/>
      <c r="ABU207" s="35"/>
      <c r="ABV207" s="35"/>
      <c r="ABW207" s="35"/>
      <c r="ABX207" s="35"/>
      <c r="ABY207" s="35"/>
      <c r="ABZ207" s="35"/>
      <c r="ACA207" s="35"/>
      <c r="ACB207" s="35"/>
      <c r="ACC207" s="35"/>
      <c r="ACD207" s="35"/>
      <c r="ACE207" s="35"/>
      <c r="ACF207" s="35"/>
      <c r="ACG207" s="35"/>
      <c r="ACH207" s="35"/>
      <c r="ACI207" s="35"/>
      <c r="ACJ207" s="35"/>
      <c r="ACK207" s="35"/>
      <c r="ACL207" s="35"/>
      <c r="ACM207" s="35"/>
      <c r="ACN207" s="35"/>
      <c r="ACO207" s="35"/>
      <c r="ACP207" s="35"/>
      <c r="ACQ207" s="35"/>
      <c r="ACR207" s="35"/>
      <c r="ACS207" s="35"/>
      <c r="ACT207" s="35"/>
      <c r="ACU207" s="35"/>
      <c r="ACV207" s="35"/>
      <c r="ACW207" s="35"/>
      <c r="ACX207" s="35"/>
      <c r="ACY207" s="35"/>
      <c r="ACZ207" s="35"/>
      <c r="ADA207" s="35"/>
      <c r="ADB207" s="35"/>
      <c r="ADC207" s="35"/>
      <c r="ADD207" s="35"/>
      <c r="ADE207" s="35"/>
      <c r="ADF207" s="35"/>
      <c r="ADG207" s="35"/>
      <c r="ADH207" s="35"/>
      <c r="ADI207" s="35"/>
      <c r="ADJ207" s="35"/>
      <c r="ADK207" s="35"/>
      <c r="ADL207" s="35"/>
      <c r="ADM207" s="35"/>
      <c r="ADN207" s="35"/>
      <c r="ADO207" s="35"/>
      <c r="ADP207" s="35"/>
      <c r="ADQ207" s="35"/>
      <c r="ADR207" s="35"/>
      <c r="ADS207" s="35"/>
      <c r="ADT207" s="35"/>
      <c r="ADU207" s="35"/>
      <c r="ADV207" s="35"/>
      <c r="ADW207" s="35"/>
      <c r="ADX207" s="35"/>
      <c r="ADY207" s="26">
        <f t="shared" si="9"/>
        <v>0</v>
      </c>
      <c r="ADZ207" s="5"/>
    </row>
    <row r="208" spans="1:806" s="33" customFormat="1" ht="14.25" customHeight="1" x14ac:dyDescent="0.2">
      <c r="A208" s="38" t="s">
        <v>160</v>
      </c>
      <c r="B208" s="65">
        <f t="shared" si="8"/>
        <v>0</v>
      </c>
      <c r="C208" s="57">
        <v>1</v>
      </c>
      <c r="D208" s="105">
        <v>44753</v>
      </c>
      <c r="E208" s="67">
        <v>45.7</v>
      </c>
      <c r="F208" s="67">
        <f t="shared" si="5"/>
        <v>0</v>
      </c>
      <c r="G208" s="6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15"/>
      <c r="BF208" s="15"/>
      <c r="BG208" s="136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  <c r="BU208" s="35"/>
      <c r="BV208" s="35"/>
      <c r="BW208" s="35"/>
      <c r="BX208" s="35"/>
      <c r="BY208" s="35"/>
      <c r="BZ208" s="35"/>
      <c r="CA208" s="35"/>
      <c r="CB208" s="35"/>
      <c r="CC208" s="35"/>
      <c r="CD208" s="35"/>
      <c r="CE208" s="35"/>
      <c r="CF208" s="35"/>
      <c r="CG208" s="35"/>
      <c r="CH208" s="35"/>
      <c r="CI208" s="35"/>
      <c r="CJ208" s="35"/>
      <c r="CK208" s="35"/>
      <c r="CL208" s="35"/>
      <c r="CM208" s="35"/>
      <c r="CN208" s="35"/>
      <c r="CO208" s="35"/>
      <c r="CP208" s="35"/>
      <c r="CQ208" s="35"/>
      <c r="CR208" s="35"/>
      <c r="CS208" s="35"/>
      <c r="CT208" s="35"/>
      <c r="CU208" s="35"/>
      <c r="CV208" s="35"/>
      <c r="CW208" s="35"/>
      <c r="CX208" s="35"/>
      <c r="CY208" s="35"/>
      <c r="CZ208" s="35"/>
      <c r="DA208" s="35"/>
      <c r="DB208" s="35"/>
      <c r="DC208" s="35"/>
      <c r="DD208" s="35"/>
      <c r="DE208" s="35"/>
      <c r="DF208" s="35"/>
      <c r="DG208" s="35"/>
      <c r="DH208" s="35"/>
      <c r="DI208" s="35"/>
      <c r="DJ208" s="35"/>
      <c r="DK208" s="35"/>
      <c r="DL208" s="35"/>
      <c r="DM208" s="35"/>
      <c r="DN208" s="35"/>
      <c r="DO208" s="35"/>
      <c r="DP208" s="35"/>
      <c r="DQ208" s="35"/>
      <c r="DR208" s="35"/>
      <c r="DS208" s="35"/>
      <c r="DT208" s="35"/>
      <c r="DU208" s="35"/>
      <c r="DV208" s="35"/>
      <c r="DW208" s="35"/>
      <c r="DX208" s="35"/>
      <c r="DY208" s="35"/>
      <c r="DZ208" s="35"/>
      <c r="EA208" s="35"/>
      <c r="EB208" s="35"/>
      <c r="EC208" s="35"/>
      <c r="ED208" s="35"/>
      <c r="EE208" s="35"/>
      <c r="EF208" s="35"/>
      <c r="EG208" s="35"/>
      <c r="EH208" s="35"/>
      <c r="EI208" s="35"/>
      <c r="EJ208" s="35"/>
      <c r="EK208" s="35"/>
      <c r="EL208" s="35"/>
      <c r="EM208" s="35"/>
      <c r="EN208" s="35"/>
      <c r="EO208" s="35"/>
      <c r="EP208" s="35"/>
      <c r="EQ208" s="35"/>
      <c r="ER208" s="35"/>
      <c r="ES208" s="35"/>
      <c r="ET208" s="35"/>
      <c r="EU208" s="35"/>
      <c r="EV208" s="35"/>
      <c r="EW208" s="35"/>
      <c r="EX208" s="35"/>
      <c r="EY208" s="35"/>
      <c r="EZ208" s="35"/>
      <c r="FA208" s="35"/>
      <c r="FB208" s="35"/>
      <c r="FC208" s="35"/>
      <c r="FD208" s="35"/>
      <c r="FE208" s="35"/>
      <c r="FF208" s="35"/>
      <c r="FG208" s="35"/>
      <c r="FH208" s="35"/>
      <c r="FI208" s="35"/>
      <c r="FJ208" s="35"/>
      <c r="FK208" s="35"/>
      <c r="FL208" s="35"/>
      <c r="FM208" s="35"/>
      <c r="FN208" s="35"/>
      <c r="FO208" s="35"/>
      <c r="FP208" s="35"/>
      <c r="FQ208" s="35"/>
      <c r="FR208" s="35"/>
      <c r="FS208" s="35"/>
      <c r="FT208" s="35"/>
      <c r="FU208" s="35"/>
      <c r="FV208" s="35"/>
      <c r="FW208" s="35"/>
      <c r="FX208" s="35"/>
      <c r="FY208" s="35"/>
      <c r="FZ208" s="35"/>
      <c r="GA208" s="35"/>
      <c r="GB208" s="35"/>
      <c r="GC208" s="35"/>
      <c r="GD208" s="35"/>
      <c r="GE208" s="35"/>
      <c r="GF208" s="35"/>
      <c r="GG208" s="35"/>
      <c r="GH208" s="35"/>
      <c r="GI208" s="35"/>
      <c r="GJ208" s="35"/>
      <c r="GK208" s="35"/>
      <c r="GL208" s="35"/>
      <c r="GM208" s="35"/>
      <c r="GN208" s="35"/>
      <c r="GO208" s="35"/>
      <c r="GP208" s="35"/>
      <c r="GQ208" s="35"/>
      <c r="GR208" s="35"/>
      <c r="GS208" s="35"/>
      <c r="GT208" s="35"/>
      <c r="GU208" s="35"/>
      <c r="GV208" s="35"/>
      <c r="GW208" s="35"/>
      <c r="GX208" s="35"/>
      <c r="GY208" s="35"/>
      <c r="GZ208" s="35"/>
      <c r="HA208" s="35"/>
      <c r="HB208" s="35"/>
      <c r="HC208" s="35"/>
      <c r="HD208" s="35"/>
      <c r="HE208" s="35"/>
      <c r="HF208" s="35"/>
      <c r="HG208" s="35"/>
      <c r="HH208" s="35"/>
      <c r="HI208" s="35"/>
      <c r="HJ208" s="35"/>
      <c r="HK208" s="35"/>
      <c r="HL208" s="35"/>
      <c r="HM208" s="35"/>
      <c r="HN208" s="35"/>
      <c r="HO208" s="35"/>
      <c r="HP208" s="35"/>
      <c r="HQ208" s="35"/>
      <c r="HR208" s="35"/>
      <c r="HS208" s="35"/>
      <c r="HT208" s="35"/>
      <c r="HU208" s="35"/>
      <c r="HV208" s="35"/>
      <c r="HW208" s="35"/>
      <c r="HX208" s="35"/>
      <c r="HY208" s="35"/>
      <c r="HZ208" s="35"/>
      <c r="IA208" s="35"/>
      <c r="IB208" s="35"/>
      <c r="IC208" s="35"/>
      <c r="ID208" s="35"/>
      <c r="IE208" s="35"/>
      <c r="IF208" s="35"/>
      <c r="IG208" s="35"/>
      <c r="IH208" s="35"/>
      <c r="II208" s="35"/>
      <c r="IJ208" s="35"/>
      <c r="IK208" s="35"/>
      <c r="IL208" s="35"/>
      <c r="IM208" s="35"/>
      <c r="IN208" s="35"/>
      <c r="IO208" s="35"/>
      <c r="IP208" s="35"/>
      <c r="IQ208" s="35"/>
      <c r="IR208" s="35"/>
      <c r="IS208" s="35"/>
      <c r="IT208" s="35"/>
      <c r="IU208" s="35"/>
      <c r="IV208" s="35"/>
      <c r="IW208" s="35"/>
      <c r="IX208" s="35"/>
      <c r="IY208" s="35"/>
      <c r="IZ208" s="35"/>
      <c r="JA208" s="35"/>
      <c r="JB208" s="35"/>
      <c r="JC208" s="35"/>
      <c r="JD208" s="35"/>
      <c r="JE208" s="35"/>
      <c r="JF208" s="35"/>
      <c r="JG208" s="35"/>
      <c r="JH208" s="35"/>
      <c r="JI208" s="35"/>
      <c r="JJ208" s="35"/>
      <c r="JK208" s="35"/>
      <c r="JL208" s="35"/>
      <c r="JM208" s="35"/>
      <c r="JN208" s="35"/>
      <c r="JO208" s="35"/>
      <c r="JP208" s="35"/>
      <c r="JQ208" s="35"/>
      <c r="JR208" s="35"/>
      <c r="JS208" s="35"/>
      <c r="JT208" s="35"/>
      <c r="JU208" s="35"/>
      <c r="JV208" s="35"/>
      <c r="JW208" s="35"/>
      <c r="JX208" s="35"/>
      <c r="JY208" s="35"/>
      <c r="JZ208" s="35"/>
      <c r="KA208" s="35"/>
      <c r="KB208" s="35"/>
      <c r="KC208" s="35"/>
      <c r="KD208" s="35"/>
      <c r="KE208" s="35"/>
      <c r="KF208" s="35"/>
      <c r="KG208" s="35"/>
      <c r="KH208" s="35"/>
      <c r="KI208" s="35"/>
      <c r="KJ208" s="35"/>
      <c r="KK208" s="35"/>
      <c r="KL208" s="35"/>
      <c r="KM208" s="35"/>
      <c r="KN208" s="35"/>
      <c r="KO208" s="35"/>
      <c r="KP208" s="35"/>
      <c r="KQ208" s="35"/>
      <c r="KR208" s="35"/>
      <c r="KS208" s="35"/>
      <c r="KT208" s="35"/>
      <c r="KU208" s="35"/>
      <c r="KV208" s="35"/>
      <c r="KW208" s="35"/>
      <c r="KX208" s="35"/>
      <c r="KY208" s="35"/>
      <c r="KZ208" s="35"/>
      <c r="LA208" s="35"/>
      <c r="LB208" s="35"/>
      <c r="LC208" s="35"/>
      <c r="LD208" s="35"/>
      <c r="LE208" s="35"/>
      <c r="LF208" s="35"/>
      <c r="LG208" s="35"/>
      <c r="LH208" s="35"/>
      <c r="LI208" s="35"/>
      <c r="LJ208" s="35"/>
      <c r="LK208" s="35"/>
      <c r="LL208" s="35"/>
      <c r="LM208" s="35"/>
      <c r="LN208" s="35"/>
      <c r="LO208" s="35"/>
      <c r="LP208" s="35"/>
      <c r="LQ208" s="35"/>
      <c r="LR208" s="35"/>
      <c r="LS208" s="35"/>
      <c r="LT208" s="35"/>
      <c r="LU208" s="35"/>
      <c r="LV208" s="35"/>
      <c r="LW208" s="35"/>
      <c r="LX208" s="35"/>
      <c r="LY208" s="35"/>
      <c r="LZ208" s="35"/>
      <c r="MA208" s="35"/>
      <c r="MB208" s="35"/>
      <c r="MC208" s="35"/>
      <c r="MD208" s="35"/>
      <c r="ME208" s="35"/>
      <c r="MF208" s="35"/>
      <c r="MG208" s="35"/>
      <c r="MH208" s="35"/>
      <c r="MI208" s="35"/>
      <c r="MJ208" s="35"/>
      <c r="MK208" s="35"/>
      <c r="ML208" s="35"/>
      <c r="MM208" s="35"/>
      <c r="MN208" s="35"/>
      <c r="MO208" s="35"/>
      <c r="MP208" s="35"/>
      <c r="MQ208" s="35"/>
      <c r="MR208" s="35">
        <v>1</v>
      </c>
      <c r="MS208" s="35"/>
      <c r="MT208" s="35"/>
      <c r="MU208" s="35"/>
      <c r="MV208" s="35"/>
      <c r="MW208" s="35"/>
      <c r="MX208" s="35"/>
      <c r="MY208" s="35"/>
      <c r="MZ208" s="35"/>
      <c r="NA208" s="35"/>
      <c r="NB208" s="35"/>
      <c r="NC208" s="35"/>
      <c r="ND208" s="35"/>
      <c r="NE208" s="35"/>
      <c r="NF208" s="35"/>
      <c r="NG208" s="35"/>
      <c r="NH208" s="35"/>
      <c r="NI208" s="35"/>
      <c r="NJ208" s="35"/>
      <c r="NK208" s="35"/>
      <c r="NL208" s="35"/>
      <c r="NM208" s="35"/>
      <c r="NN208" s="35"/>
      <c r="NO208" s="35"/>
      <c r="NP208" s="35"/>
      <c r="NQ208" s="35"/>
      <c r="NR208" s="35"/>
      <c r="NS208" s="35"/>
      <c r="NT208" s="35"/>
      <c r="NU208" s="35"/>
      <c r="NV208" s="35"/>
      <c r="NW208" s="35"/>
      <c r="NX208" s="35"/>
      <c r="NY208" s="35"/>
      <c r="NZ208" s="35"/>
      <c r="OA208" s="35"/>
      <c r="OB208" s="35"/>
      <c r="OC208" s="35"/>
      <c r="OD208" s="35"/>
      <c r="OE208" s="35"/>
      <c r="OF208" s="35"/>
      <c r="OG208" s="35"/>
      <c r="OH208" s="35"/>
      <c r="OI208" s="35"/>
      <c r="OJ208" s="35"/>
      <c r="OK208" s="35"/>
      <c r="OL208" s="35"/>
      <c r="OM208" s="35"/>
      <c r="ON208" s="35"/>
      <c r="OO208" s="35"/>
      <c r="OP208" s="35"/>
      <c r="OQ208" s="35"/>
      <c r="OR208" s="35"/>
      <c r="OS208" s="35"/>
      <c r="OT208" s="35"/>
      <c r="OU208" s="35"/>
      <c r="OV208" s="35"/>
      <c r="OW208" s="35"/>
      <c r="OX208" s="35"/>
      <c r="OY208" s="35"/>
      <c r="OZ208" s="35"/>
      <c r="PA208" s="35"/>
      <c r="PB208" s="35"/>
      <c r="PC208" s="35"/>
      <c r="PD208" s="35"/>
      <c r="PE208" s="35"/>
      <c r="PF208" s="35"/>
      <c r="PG208" s="35"/>
      <c r="PH208" s="35"/>
      <c r="PI208" s="35"/>
      <c r="PJ208" s="35"/>
      <c r="PK208" s="35"/>
      <c r="PL208" s="35"/>
      <c r="PM208" s="35"/>
      <c r="PN208" s="35"/>
      <c r="PO208" s="35"/>
      <c r="PP208" s="35"/>
      <c r="PQ208" s="35"/>
      <c r="PR208" s="35"/>
      <c r="PS208" s="35"/>
      <c r="PT208" s="35"/>
      <c r="PU208" s="35"/>
      <c r="PV208" s="35"/>
      <c r="PW208" s="35"/>
      <c r="PX208" s="35"/>
      <c r="PY208" s="35"/>
      <c r="PZ208" s="35"/>
      <c r="QA208" s="35"/>
      <c r="QB208" s="35"/>
      <c r="QC208" s="35"/>
      <c r="QD208" s="35"/>
      <c r="QE208" s="35"/>
      <c r="QF208" s="35"/>
      <c r="QG208" s="35"/>
      <c r="QH208" s="35"/>
      <c r="QI208" s="35"/>
      <c r="QJ208" s="35"/>
      <c r="QK208" s="35"/>
      <c r="QL208" s="35"/>
      <c r="QM208" s="35"/>
      <c r="QN208" s="35"/>
      <c r="QO208" s="35"/>
      <c r="QP208" s="35"/>
      <c r="QQ208" s="35"/>
      <c r="QR208" s="35"/>
      <c r="QS208" s="35"/>
      <c r="QT208" s="35"/>
      <c r="QU208" s="35"/>
      <c r="QV208" s="35"/>
      <c r="QW208" s="35"/>
      <c r="QX208" s="35"/>
      <c r="QY208" s="35"/>
      <c r="QZ208" s="35"/>
      <c r="RA208" s="35"/>
      <c r="RB208" s="35"/>
      <c r="RC208" s="35"/>
      <c r="RD208" s="35"/>
      <c r="RE208" s="35"/>
      <c r="RF208" s="35"/>
      <c r="RG208" s="35"/>
      <c r="RH208" s="35"/>
      <c r="RI208" s="35"/>
      <c r="RJ208" s="35"/>
      <c r="RK208" s="35"/>
      <c r="RL208" s="35"/>
      <c r="RM208" s="35"/>
      <c r="RN208" s="35"/>
      <c r="RO208" s="35"/>
      <c r="RP208" s="35"/>
      <c r="RQ208" s="35"/>
      <c r="RR208" s="35"/>
      <c r="RS208" s="35"/>
      <c r="RT208" s="35"/>
      <c r="RU208" s="35"/>
      <c r="RV208" s="35"/>
      <c r="RW208" s="35"/>
      <c r="RX208" s="35"/>
      <c r="RY208" s="35"/>
      <c r="RZ208" s="35"/>
      <c r="SA208" s="35"/>
      <c r="SB208" s="35"/>
      <c r="SC208" s="35"/>
      <c r="SD208" s="35"/>
      <c r="SE208" s="35"/>
      <c r="SF208" s="35"/>
      <c r="SG208" s="35"/>
      <c r="SH208" s="35"/>
      <c r="SI208" s="35"/>
      <c r="SJ208" s="35"/>
      <c r="SK208" s="35"/>
      <c r="SL208" s="35"/>
      <c r="SM208" s="35"/>
      <c r="SN208" s="35"/>
      <c r="SO208" s="35"/>
      <c r="SP208" s="35"/>
      <c r="SQ208" s="35"/>
      <c r="SR208" s="35"/>
      <c r="SS208" s="35"/>
      <c r="ST208" s="35"/>
      <c r="SU208" s="35"/>
      <c r="SV208" s="35"/>
      <c r="SW208" s="35"/>
      <c r="SX208" s="35"/>
      <c r="SY208" s="35"/>
      <c r="SZ208" s="35"/>
      <c r="TA208" s="35"/>
      <c r="TB208" s="35"/>
      <c r="TC208" s="35"/>
      <c r="TD208" s="35"/>
      <c r="TE208" s="35"/>
      <c r="TF208" s="35"/>
      <c r="TG208" s="35"/>
      <c r="TH208" s="35"/>
      <c r="TI208" s="35"/>
      <c r="TJ208" s="35"/>
      <c r="TK208" s="35"/>
      <c r="TL208" s="35"/>
      <c r="TM208" s="35"/>
      <c r="TN208" s="35"/>
      <c r="TO208" s="35"/>
      <c r="TP208" s="35"/>
      <c r="TQ208" s="35"/>
      <c r="TR208" s="35"/>
      <c r="TS208" s="35"/>
      <c r="TT208" s="35"/>
      <c r="TU208" s="35"/>
      <c r="TV208" s="35"/>
      <c r="TW208" s="35"/>
      <c r="TX208" s="35"/>
      <c r="TY208" s="35"/>
      <c r="TZ208" s="35"/>
      <c r="UA208" s="35"/>
      <c r="UB208" s="35"/>
      <c r="UC208" s="35"/>
      <c r="UD208" s="35"/>
      <c r="UE208" s="35"/>
      <c r="UF208" s="35"/>
      <c r="UG208" s="35"/>
      <c r="UH208" s="35"/>
      <c r="UI208" s="35"/>
      <c r="UJ208" s="35"/>
      <c r="UK208" s="35"/>
      <c r="UL208" s="35"/>
      <c r="UM208" s="35"/>
      <c r="UN208" s="35"/>
      <c r="UO208" s="35"/>
      <c r="UP208" s="35"/>
      <c r="UQ208" s="35"/>
      <c r="UR208" s="35"/>
      <c r="US208" s="35"/>
      <c r="UT208" s="35"/>
      <c r="UU208" s="35"/>
      <c r="UV208" s="35"/>
      <c r="UW208" s="35"/>
      <c r="UX208" s="35"/>
      <c r="UY208" s="35"/>
      <c r="UZ208" s="35"/>
      <c r="VA208" s="35"/>
      <c r="VB208" s="35"/>
      <c r="VC208" s="35"/>
      <c r="VD208" s="35"/>
      <c r="VE208" s="35"/>
      <c r="VF208" s="35"/>
      <c r="VG208" s="35"/>
      <c r="VH208" s="35"/>
      <c r="VI208" s="35"/>
      <c r="VJ208" s="35"/>
      <c r="VK208" s="35"/>
      <c r="VL208" s="35"/>
      <c r="VM208" s="35"/>
      <c r="VN208" s="35"/>
      <c r="VO208" s="35"/>
      <c r="VP208" s="35"/>
      <c r="VQ208" s="35"/>
      <c r="VR208" s="35"/>
      <c r="VS208" s="35"/>
      <c r="VT208" s="35"/>
      <c r="VU208" s="35"/>
      <c r="VV208" s="35"/>
      <c r="VW208" s="35"/>
      <c r="VX208" s="35"/>
      <c r="VY208" s="35"/>
      <c r="VZ208" s="35"/>
      <c r="WA208" s="35"/>
      <c r="WB208" s="35"/>
      <c r="WC208" s="35"/>
      <c r="WD208" s="35"/>
      <c r="WE208" s="35"/>
      <c r="WF208" s="35"/>
      <c r="WG208" s="35"/>
      <c r="WH208" s="35"/>
      <c r="WI208" s="35"/>
      <c r="WJ208" s="35"/>
      <c r="WK208" s="35"/>
      <c r="WL208" s="35"/>
      <c r="WM208" s="35"/>
      <c r="WN208" s="35"/>
      <c r="WO208" s="35"/>
      <c r="WP208" s="35"/>
      <c r="WQ208" s="35"/>
      <c r="WR208" s="35"/>
      <c r="WS208" s="35"/>
      <c r="WT208" s="35"/>
      <c r="WU208" s="35"/>
      <c r="WV208" s="35"/>
      <c r="WW208" s="35"/>
      <c r="WX208" s="35"/>
      <c r="WY208" s="35"/>
      <c r="WZ208" s="35"/>
      <c r="XA208" s="35"/>
      <c r="XB208" s="35"/>
      <c r="XC208" s="35"/>
      <c r="XD208" s="35"/>
      <c r="XE208" s="35"/>
      <c r="XF208" s="35"/>
      <c r="XG208" s="35"/>
      <c r="XH208" s="35"/>
      <c r="XI208" s="35"/>
      <c r="XJ208" s="35"/>
      <c r="XK208" s="35"/>
      <c r="XL208" s="35"/>
      <c r="XM208" s="35"/>
      <c r="XN208" s="35"/>
      <c r="XO208" s="35"/>
      <c r="XP208" s="35"/>
      <c r="XQ208" s="35"/>
      <c r="XR208" s="35"/>
      <c r="XS208" s="35"/>
      <c r="XT208" s="35"/>
      <c r="XU208" s="35"/>
      <c r="XV208" s="35"/>
      <c r="XW208" s="35"/>
      <c r="XX208" s="35"/>
      <c r="XY208" s="35"/>
      <c r="XZ208" s="35"/>
      <c r="YA208" s="35"/>
      <c r="YB208" s="35"/>
      <c r="YC208" s="35"/>
      <c r="YD208" s="35"/>
      <c r="YE208" s="35"/>
      <c r="YF208" s="35"/>
      <c r="YG208" s="35"/>
      <c r="YH208" s="35"/>
      <c r="YI208" s="35"/>
      <c r="YJ208" s="35"/>
      <c r="YK208" s="35"/>
      <c r="YL208" s="35"/>
      <c r="YM208" s="35"/>
      <c r="YN208" s="35"/>
      <c r="YO208" s="35"/>
      <c r="YP208" s="35"/>
      <c r="YQ208" s="35"/>
      <c r="YR208" s="35"/>
      <c r="YS208" s="35"/>
      <c r="YT208" s="35"/>
      <c r="YU208" s="35"/>
      <c r="YV208" s="35"/>
      <c r="YW208" s="35"/>
      <c r="YX208" s="35"/>
      <c r="YY208" s="35"/>
      <c r="YZ208" s="35"/>
      <c r="ZA208" s="35"/>
      <c r="ZB208" s="35">
        <v>1</v>
      </c>
      <c r="ZC208" s="35"/>
      <c r="ZD208" s="35"/>
      <c r="ZE208" s="35"/>
      <c r="ZF208" s="35"/>
      <c r="ZG208" s="35"/>
      <c r="ZH208" s="35"/>
      <c r="ZI208" s="35"/>
      <c r="ZJ208" s="35"/>
      <c r="ZK208" s="35"/>
      <c r="ZL208" s="35"/>
      <c r="ZM208" s="35"/>
      <c r="ZN208" s="35"/>
      <c r="ZO208" s="35"/>
      <c r="ZP208" s="35"/>
      <c r="ZQ208" s="35"/>
      <c r="ZR208" s="35"/>
      <c r="ZS208" s="35"/>
      <c r="ZT208" s="35"/>
      <c r="ZU208" s="35"/>
      <c r="ZV208" s="35"/>
      <c r="ZW208" s="35"/>
      <c r="ZX208" s="35"/>
      <c r="ZY208" s="35"/>
      <c r="ZZ208" s="35"/>
      <c r="AAA208" s="35"/>
      <c r="AAB208" s="35"/>
      <c r="AAC208" s="35"/>
      <c r="AAD208" s="35"/>
      <c r="AAE208" s="35"/>
      <c r="AAF208" s="35"/>
      <c r="AAG208" s="35"/>
      <c r="AAH208" s="35"/>
      <c r="AAI208" s="35"/>
      <c r="AAJ208" s="35"/>
      <c r="AAK208" s="35"/>
      <c r="AAL208" s="35"/>
      <c r="AAM208" s="35"/>
      <c r="AAN208" s="35"/>
      <c r="AAO208" s="35"/>
      <c r="AAP208" s="35"/>
      <c r="AAQ208" s="35"/>
      <c r="AAR208" s="35"/>
      <c r="AAS208" s="35"/>
      <c r="AAT208" s="35"/>
      <c r="AAU208" s="35"/>
      <c r="AAV208" s="35"/>
      <c r="AAW208" s="35"/>
      <c r="AAX208" s="35"/>
      <c r="AAY208" s="35"/>
      <c r="AAZ208" s="35"/>
      <c r="ABA208" s="35"/>
      <c r="ABB208" s="35"/>
      <c r="ABC208" s="35"/>
      <c r="ABD208" s="35"/>
      <c r="ABE208" s="35"/>
      <c r="ABF208" s="35"/>
      <c r="ABG208" s="35"/>
      <c r="ABH208" s="35"/>
      <c r="ABI208" s="35"/>
      <c r="ABJ208" s="35"/>
      <c r="ABK208" s="35"/>
      <c r="ABL208" s="35"/>
      <c r="ABM208" s="35"/>
      <c r="ABN208" s="35"/>
      <c r="ABO208" s="35"/>
      <c r="ABP208" s="35"/>
      <c r="ABQ208" s="35"/>
      <c r="ABR208" s="35"/>
      <c r="ABS208" s="35"/>
      <c r="ABT208" s="35"/>
      <c r="ABU208" s="35"/>
      <c r="ABV208" s="35"/>
      <c r="ABW208" s="35"/>
      <c r="ABX208" s="35"/>
      <c r="ABY208" s="35"/>
      <c r="ABZ208" s="35"/>
      <c r="ACA208" s="35"/>
      <c r="ACB208" s="35"/>
      <c r="ACC208" s="35"/>
      <c r="ACD208" s="35"/>
      <c r="ACE208" s="35"/>
      <c r="ACF208" s="35"/>
      <c r="ACG208" s="35"/>
      <c r="ACH208" s="35"/>
      <c r="ACI208" s="35"/>
      <c r="ACJ208" s="35"/>
      <c r="ACK208" s="35"/>
      <c r="ACL208" s="35"/>
      <c r="ACM208" s="35"/>
      <c r="ACN208" s="35"/>
      <c r="ACO208" s="35"/>
      <c r="ACP208" s="35"/>
      <c r="ACQ208" s="35"/>
      <c r="ACR208" s="35"/>
      <c r="ACS208" s="35"/>
      <c r="ACT208" s="35"/>
      <c r="ACU208" s="35"/>
      <c r="ACV208" s="35"/>
      <c r="ACW208" s="35"/>
      <c r="ACX208" s="35"/>
      <c r="ACY208" s="35"/>
      <c r="ACZ208" s="35"/>
      <c r="ADA208" s="35"/>
      <c r="ADB208" s="35"/>
      <c r="ADC208" s="35"/>
      <c r="ADD208" s="35"/>
      <c r="ADE208" s="35"/>
      <c r="ADF208" s="35"/>
      <c r="ADG208" s="35"/>
      <c r="ADH208" s="35"/>
      <c r="ADI208" s="35"/>
      <c r="ADJ208" s="35"/>
      <c r="ADK208" s="35"/>
      <c r="ADL208" s="35"/>
      <c r="ADM208" s="35"/>
      <c r="ADN208" s="35"/>
      <c r="ADO208" s="35"/>
      <c r="ADP208" s="35"/>
      <c r="ADQ208" s="35"/>
      <c r="ADR208" s="35"/>
      <c r="ADS208" s="35"/>
      <c r="ADT208" s="35"/>
      <c r="ADU208" s="35"/>
      <c r="ADV208" s="35"/>
      <c r="ADW208" s="35"/>
      <c r="ADX208" s="35"/>
      <c r="ADY208" s="26">
        <f t="shared" si="9"/>
        <v>0</v>
      </c>
      <c r="ADZ208" s="5"/>
    </row>
    <row r="209" spans="1:806" s="33" customFormat="1" ht="14.25" customHeight="1" x14ac:dyDescent="0.2">
      <c r="A209" s="38" t="s">
        <v>174</v>
      </c>
      <c r="B209" s="65">
        <f t="shared" si="8"/>
        <v>0</v>
      </c>
      <c r="C209" s="57">
        <v>10</v>
      </c>
      <c r="D209" s="105">
        <v>44697</v>
      </c>
      <c r="E209" s="67">
        <v>44.94</v>
      </c>
      <c r="F209" s="67">
        <f t="shared" si="5"/>
        <v>0</v>
      </c>
      <c r="G209" s="6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15"/>
      <c r="BF209" s="15"/>
      <c r="BG209" s="136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  <c r="BV209" s="35"/>
      <c r="BW209" s="35"/>
      <c r="BX209" s="35"/>
      <c r="BY209" s="35"/>
      <c r="BZ209" s="35"/>
      <c r="CA209" s="35"/>
      <c r="CB209" s="35"/>
      <c r="CC209" s="35"/>
      <c r="CD209" s="35"/>
      <c r="CE209" s="35"/>
      <c r="CF209" s="35"/>
      <c r="CG209" s="35"/>
      <c r="CH209" s="35"/>
      <c r="CI209" s="35"/>
      <c r="CJ209" s="35"/>
      <c r="CK209" s="35"/>
      <c r="CL209" s="35"/>
      <c r="CM209" s="35"/>
      <c r="CN209" s="35"/>
      <c r="CO209" s="35"/>
      <c r="CP209" s="35"/>
      <c r="CQ209" s="35"/>
      <c r="CR209" s="35"/>
      <c r="CS209" s="35"/>
      <c r="CT209" s="35"/>
      <c r="CU209" s="35"/>
      <c r="CV209" s="35"/>
      <c r="CW209" s="35"/>
      <c r="CX209" s="35"/>
      <c r="CY209" s="35"/>
      <c r="CZ209" s="35"/>
      <c r="DA209" s="35"/>
      <c r="DB209" s="35"/>
      <c r="DC209" s="35"/>
      <c r="DD209" s="35"/>
      <c r="DE209" s="35"/>
      <c r="DF209" s="35"/>
      <c r="DG209" s="35"/>
      <c r="DH209" s="35"/>
      <c r="DI209" s="35"/>
      <c r="DJ209" s="35"/>
      <c r="DK209" s="35"/>
      <c r="DL209" s="35"/>
      <c r="DM209" s="35"/>
      <c r="DN209" s="35"/>
      <c r="DO209" s="35"/>
      <c r="DP209" s="35"/>
      <c r="DQ209" s="35"/>
      <c r="DR209" s="35"/>
      <c r="DS209" s="35"/>
      <c r="DT209" s="35"/>
      <c r="DU209" s="35"/>
      <c r="DV209" s="35"/>
      <c r="DW209" s="35"/>
      <c r="DX209" s="35"/>
      <c r="DY209" s="35"/>
      <c r="DZ209" s="35"/>
      <c r="EA209" s="35"/>
      <c r="EB209" s="35"/>
      <c r="EC209" s="35"/>
      <c r="ED209" s="35"/>
      <c r="EE209" s="35"/>
      <c r="EF209" s="35"/>
      <c r="EG209" s="35"/>
      <c r="EH209" s="35"/>
      <c r="EI209" s="35"/>
      <c r="EJ209" s="35"/>
      <c r="EK209" s="35"/>
      <c r="EL209" s="35"/>
      <c r="EM209" s="35"/>
      <c r="EN209" s="35"/>
      <c r="EO209" s="35"/>
      <c r="EP209" s="35"/>
      <c r="EQ209" s="35"/>
      <c r="ER209" s="35"/>
      <c r="ES209" s="35"/>
      <c r="ET209" s="35"/>
      <c r="EU209" s="35"/>
      <c r="EV209" s="35"/>
      <c r="EW209" s="35"/>
      <c r="EX209" s="35"/>
      <c r="EY209" s="35"/>
      <c r="EZ209" s="35"/>
      <c r="FA209" s="35"/>
      <c r="FB209" s="35"/>
      <c r="FC209" s="35"/>
      <c r="FD209" s="35"/>
      <c r="FE209" s="35"/>
      <c r="FF209" s="35"/>
      <c r="FG209" s="35"/>
      <c r="FH209" s="35"/>
      <c r="FI209" s="35"/>
      <c r="FJ209" s="35"/>
      <c r="FK209" s="35"/>
      <c r="FL209" s="35"/>
      <c r="FM209" s="35"/>
      <c r="FN209" s="35"/>
      <c r="FO209" s="35"/>
      <c r="FP209" s="35"/>
      <c r="FQ209" s="35"/>
      <c r="FR209" s="35"/>
      <c r="FS209" s="35"/>
      <c r="FT209" s="35"/>
      <c r="FU209" s="35"/>
      <c r="FV209" s="35"/>
      <c r="FW209" s="35"/>
      <c r="FX209" s="35"/>
      <c r="FY209" s="35"/>
      <c r="FZ209" s="35"/>
      <c r="GA209" s="35"/>
      <c r="GB209" s="35"/>
      <c r="GC209" s="35"/>
      <c r="GD209" s="35"/>
      <c r="GE209" s="35"/>
      <c r="GF209" s="35"/>
      <c r="GG209" s="35"/>
      <c r="GH209" s="35"/>
      <c r="GI209" s="35"/>
      <c r="GJ209" s="35"/>
      <c r="GK209" s="35"/>
      <c r="GL209" s="35"/>
      <c r="GM209" s="35"/>
      <c r="GN209" s="35"/>
      <c r="GO209" s="35"/>
      <c r="GP209" s="35"/>
      <c r="GQ209" s="35"/>
      <c r="GR209" s="35"/>
      <c r="GS209" s="35"/>
      <c r="GT209" s="35"/>
      <c r="GU209" s="35"/>
      <c r="GV209" s="35"/>
      <c r="GW209" s="35"/>
      <c r="GX209" s="35"/>
      <c r="GY209" s="35"/>
      <c r="GZ209" s="35"/>
      <c r="HA209" s="35"/>
      <c r="HB209" s="35"/>
      <c r="HC209" s="35"/>
      <c r="HD209" s="35"/>
      <c r="HE209" s="35"/>
      <c r="HF209" s="35"/>
      <c r="HG209" s="35"/>
      <c r="HH209" s="35"/>
      <c r="HI209" s="35"/>
      <c r="HJ209" s="35"/>
      <c r="HK209" s="35"/>
      <c r="HL209" s="35"/>
      <c r="HM209" s="35"/>
      <c r="HN209" s="35"/>
      <c r="HO209" s="35"/>
      <c r="HP209" s="35"/>
      <c r="HQ209" s="35"/>
      <c r="HR209" s="35"/>
      <c r="HS209" s="35"/>
      <c r="HT209" s="35"/>
      <c r="HU209" s="35"/>
      <c r="HV209" s="35"/>
      <c r="HW209" s="35"/>
      <c r="HX209" s="35"/>
      <c r="HY209" s="35"/>
      <c r="HZ209" s="35"/>
      <c r="IA209" s="35"/>
      <c r="IB209" s="35"/>
      <c r="IC209" s="35"/>
      <c r="ID209" s="35"/>
      <c r="IE209" s="35"/>
      <c r="IF209" s="35"/>
      <c r="IG209" s="35"/>
      <c r="IH209" s="35"/>
      <c r="II209" s="35"/>
      <c r="IJ209" s="35"/>
      <c r="IK209" s="35"/>
      <c r="IL209" s="35"/>
      <c r="IM209" s="35"/>
      <c r="IN209" s="35"/>
      <c r="IO209" s="35"/>
      <c r="IP209" s="35"/>
      <c r="IQ209" s="35"/>
      <c r="IR209" s="35"/>
      <c r="IS209" s="35"/>
      <c r="IT209" s="35"/>
      <c r="IU209" s="35"/>
      <c r="IV209" s="35"/>
      <c r="IW209" s="35"/>
      <c r="IX209" s="35"/>
      <c r="IY209" s="35"/>
      <c r="IZ209" s="35"/>
      <c r="JA209" s="35"/>
      <c r="JB209" s="35"/>
      <c r="JC209" s="35"/>
      <c r="JD209" s="35"/>
      <c r="JE209" s="35"/>
      <c r="JF209" s="35"/>
      <c r="JG209" s="35"/>
      <c r="JH209" s="35"/>
      <c r="JI209" s="35"/>
      <c r="JJ209" s="35"/>
      <c r="JK209" s="35"/>
      <c r="JL209" s="35"/>
      <c r="JM209" s="35"/>
      <c r="JN209" s="35"/>
      <c r="JO209" s="35"/>
      <c r="JP209" s="35"/>
      <c r="JQ209" s="35"/>
      <c r="JR209" s="35"/>
      <c r="JS209" s="35"/>
      <c r="JT209" s="35"/>
      <c r="JU209" s="35"/>
      <c r="JV209" s="35"/>
      <c r="JW209" s="35"/>
      <c r="JX209" s="35"/>
      <c r="JY209" s="35"/>
      <c r="JZ209" s="35"/>
      <c r="KA209" s="35"/>
      <c r="KB209" s="35"/>
      <c r="KC209" s="35"/>
      <c r="KD209" s="35"/>
      <c r="KE209" s="35"/>
      <c r="KF209" s="35"/>
      <c r="KG209" s="35"/>
      <c r="KH209" s="35"/>
      <c r="KI209" s="35"/>
      <c r="KJ209" s="35"/>
      <c r="KK209" s="35"/>
      <c r="KL209" s="35"/>
      <c r="KM209" s="35"/>
      <c r="KN209" s="35"/>
      <c r="KO209" s="35"/>
      <c r="KP209" s="35"/>
      <c r="KQ209" s="35"/>
      <c r="KR209" s="35"/>
      <c r="KS209" s="35"/>
      <c r="KT209" s="35"/>
      <c r="KU209" s="35"/>
      <c r="KV209" s="35"/>
      <c r="KW209" s="35"/>
      <c r="KX209" s="35"/>
      <c r="KY209" s="35"/>
      <c r="KZ209" s="35"/>
      <c r="LA209" s="35"/>
      <c r="LB209" s="35"/>
      <c r="LC209" s="35"/>
      <c r="LD209" s="35"/>
      <c r="LE209" s="35"/>
      <c r="LF209" s="35"/>
      <c r="LG209" s="35"/>
      <c r="LH209" s="35"/>
      <c r="LI209" s="35"/>
      <c r="LJ209" s="35"/>
      <c r="LK209" s="35"/>
      <c r="LL209" s="35"/>
      <c r="LM209" s="35"/>
      <c r="LN209" s="35"/>
      <c r="LO209" s="35"/>
      <c r="LP209" s="35"/>
      <c r="LQ209" s="35"/>
      <c r="LR209" s="35"/>
      <c r="LS209" s="35"/>
      <c r="LT209" s="35"/>
      <c r="LU209" s="35"/>
      <c r="LV209" s="35"/>
      <c r="LW209" s="35"/>
      <c r="LX209" s="35"/>
      <c r="LY209" s="35"/>
      <c r="LZ209" s="35"/>
      <c r="MA209" s="35"/>
      <c r="MB209" s="35"/>
      <c r="MC209" s="35"/>
      <c r="MD209" s="35"/>
      <c r="ME209" s="35"/>
      <c r="MF209" s="35"/>
      <c r="MG209" s="35"/>
      <c r="MH209" s="35"/>
      <c r="MI209" s="35"/>
      <c r="MJ209" s="35"/>
      <c r="MK209" s="35"/>
      <c r="ML209" s="35"/>
      <c r="MM209" s="35"/>
      <c r="MN209" s="35"/>
      <c r="MO209" s="35"/>
      <c r="MP209" s="35"/>
      <c r="MQ209" s="35"/>
      <c r="MR209" s="35"/>
      <c r="MS209" s="35"/>
      <c r="MT209" s="35"/>
      <c r="MU209" s="35"/>
      <c r="MV209" s="35"/>
      <c r="MW209" s="35"/>
      <c r="MX209" s="35"/>
      <c r="MY209" s="35"/>
      <c r="MZ209" s="35"/>
      <c r="NA209" s="35"/>
      <c r="NB209" s="35"/>
      <c r="NC209" s="35"/>
      <c r="ND209" s="35"/>
      <c r="NE209" s="35"/>
      <c r="NF209" s="35"/>
      <c r="NG209" s="35"/>
      <c r="NH209" s="35"/>
      <c r="NI209" s="35"/>
      <c r="NJ209" s="35"/>
      <c r="NK209" s="35"/>
      <c r="NL209" s="35"/>
      <c r="NM209" s="35"/>
      <c r="NN209" s="35"/>
      <c r="NO209" s="35"/>
      <c r="NP209" s="35"/>
      <c r="NQ209" s="35"/>
      <c r="NR209" s="35"/>
      <c r="NS209" s="35"/>
      <c r="NT209" s="35"/>
      <c r="NU209" s="35"/>
      <c r="NV209" s="35"/>
      <c r="NW209" s="35"/>
      <c r="NX209" s="35"/>
      <c r="NY209" s="35"/>
      <c r="NZ209" s="35"/>
      <c r="OA209" s="35"/>
      <c r="OB209" s="35"/>
      <c r="OC209" s="35"/>
      <c r="OD209" s="35"/>
      <c r="OE209" s="35"/>
      <c r="OF209" s="35"/>
      <c r="OG209" s="35"/>
      <c r="OH209" s="35"/>
      <c r="OI209" s="35"/>
      <c r="OJ209" s="35"/>
      <c r="OK209" s="35"/>
      <c r="OL209" s="35"/>
      <c r="OM209" s="35"/>
      <c r="ON209" s="35"/>
      <c r="OO209" s="35"/>
      <c r="OP209" s="35"/>
      <c r="OQ209" s="35"/>
      <c r="OR209" s="35"/>
      <c r="OS209" s="35"/>
      <c r="OT209" s="35"/>
      <c r="OU209" s="35"/>
      <c r="OV209" s="35"/>
      <c r="OW209" s="35"/>
      <c r="OX209" s="35"/>
      <c r="OY209" s="35"/>
      <c r="OZ209" s="35"/>
      <c r="PA209" s="35"/>
      <c r="PB209" s="35"/>
      <c r="PC209" s="35"/>
      <c r="PD209" s="35"/>
      <c r="PE209" s="35"/>
      <c r="PF209" s="35"/>
      <c r="PG209" s="35"/>
      <c r="PH209" s="35"/>
      <c r="PI209" s="35"/>
      <c r="PJ209" s="35"/>
      <c r="PK209" s="35"/>
      <c r="PL209" s="35"/>
      <c r="PM209" s="35"/>
      <c r="PN209" s="35"/>
      <c r="PO209" s="35"/>
      <c r="PP209" s="35"/>
      <c r="PQ209" s="35"/>
      <c r="PR209" s="35"/>
      <c r="PS209" s="35"/>
      <c r="PT209" s="35"/>
      <c r="PU209" s="35"/>
      <c r="PV209" s="35"/>
      <c r="PW209" s="35"/>
      <c r="PX209" s="35"/>
      <c r="PY209" s="35"/>
      <c r="PZ209" s="35"/>
      <c r="QA209" s="35"/>
      <c r="QB209" s="35"/>
      <c r="QC209" s="35"/>
      <c r="QD209" s="35"/>
      <c r="QE209" s="35"/>
      <c r="QF209" s="35"/>
      <c r="QG209" s="35"/>
      <c r="QH209" s="35"/>
      <c r="QI209" s="35"/>
      <c r="QJ209" s="35"/>
      <c r="QK209" s="35"/>
      <c r="QL209" s="35"/>
      <c r="QM209" s="35"/>
      <c r="QN209" s="35"/>
      <c r="QO209" s="35"/>
      <c r="QP209" s="35"/>
      <c r="QQ209" s="35"/>
      <c r="QR209" s="35"/>
      <c r="QS209" s="35"/>
      <c r="QT209" s="35"/>
      <c r="QU209" s="35"/>
      <c r="QV209" s="35"/>
      <c r="QW209" s="35"/>
      <c r="QX209" s="35"/>
      <c r="QY209" s="35"/>
      <c r="QZ209" s="35"/>
      <c r="RA209" s="35"/>
      <c r="RB209" s="35"/>
      <c r="RC209" s="35"/>
      <c r="RD209" s="35"/>
      <c r="RE209" s="35"/>
      <c r="RF209" s="35"/>
      <c r="RG209" s="35"/>
      <c r="RH209" s="35"/>
      <c r="RI209" s="35"/>
      <c r="RJ209" s="35"/>
      <c r="RK209" s="35"/>
      <c r="RL209" s="35"/>
      <c r="RM209" s="35"/>
      <c r="RN209" s="35"/>
      <c r="RO209" s="35"/>
      <c r="RP209" s="35"/>
      <c r="RQ209" s="35"/>
      <c r="RR209" s="35"/>
      <c r="RS209" s="35"/>
      <c r="RT209" s="35"/>
      <c r="RU209" s="35"/>
      <c r="RV209" s="35"/>
      <c r="RW209" s="35"/>
      <c r="RX209" s="35"/>
      <c r="RY209" s="35"/>
      <c r="RZ209" s="35"/>
      <c r="SA209" s="35"/>
      <c r="SB209" s="35"/>
      <c r="SC209" s="35"/>
      <c r="SD209" s="35"/>
      <c r="SE209" s="35"/>
      <c r="SF209" s="35"/>
      <c r="SG209" s="35"/>
      <c r="SH209" s="35"/>
      <c r="SI209" s="35"/>
      <c r="SJ209" s="35"/>
      <c r="SK209" s="35"/>
      <c r="SL209" s="35"/>
      <c r="SM209" s="35"/>
      <c r="SN209" s="35"/>
      <c r="SO209" s="35"/>
      <c r="SP209" s="35"/>
      <c r="SQ209" s="35"/>
      <c r="SR209" s="35"/>
      <c r="SS209" s="35"/>
      <c r="ST209" s="35"/>
      <c r="SU209" s="35"/>
      <c r="SV209" s="35"/>
      <c r="SW209" s="35"/>
      <c r="SX209" s="35"/>
      <c r="SY209" s="35"/>
      <c r="SZ209" s="35"/>
      <c r="TA209" s="35"/>
      <c r="TB209" s="35"/>
      <c r="TC209" s="35"/>
      <c r="TD209" s="35"/>
      <c r="TE209" s="35"/>
      <c r="TF209" s="35"/>
      <c r="TG209" s="35"/>
      <c r="TH209" s="35"/>
      <c r="TI209" s="35"/>
      <c r="TJ209" s="35"/>
      <c r="TK209" s="35"/>
      <c r="TL209" s="35"/>
      <c r="TM209" s="35"/>
      <c r="TN209" s="35"/>
      <c r="TO209" s="35"/>
      <c r="TP209" s="35"/>
      <c r="TQ209" s="35"/>
      <c r="TR209" s="35"/>
      <c r="TS209" s="35"/>
      <c r="TT209" s="35"/>
      <c r="TU209" s="35"/>
      <c r="TV209" s="35"/>
      <c r="TW209" s="35"/>
      <c r="TX209" s="35"/>
      <c r="TY209" s="35"/>
      <c r="TZ209" s="35"/>
      <c r="UA209" s="35"/>
      <c r="UB209" s="35"/>
      <c r="UC209" s="35"/>
      <c r="UD209" s="35"/>
      <c r="UE209" s="35"/>
      <c r="UF209" s="35"/>
      <c r="UG209" s="35"/>
      <c r="UH209" s="35"/>
      <c r="UI209" s="35"/>
      <c r="UJ209" s="35"/>
      <c r="UK209" s="35"/>
      <c r="UL209" s="35"/>
      <c r="UM209" s="35"/>
      <c r="UN209" s="35"/>
      <c r="UO209" s="35"/>
      <c r="UP209" s="35"/>
      <c r="UQ209" s="35"/>
      <c r="UR209" s="35"/>
      <c r="US209" s="35"/>
      <c r="UT209" s="35"/>
      <c r="UU209" s="35"/>
      <c r="UV209" s="35"/>
      <c r="UW209" s="35"/>
      <c r="UX209" s="35"/>
      <c r="UY209" s="35"/>
      <c r="UZ209" s="35"/>
      <c r="VA209" s="35"/>
      <c r="VB209" s="35"/>
      <c r="VC209" s="35"/>
      <c r="VD209" s="35"/>
      <c r="VE209" s="35"/>
      <c r="VF209" s="35"/>
      <c r="VG209" s="35"/>
      <c r="VH209" s="35"/>
      <c r="VI209" s="35"/>
      <c r="VJ209" s="35"/>
      <c r="VK209" s="35"/>
      <c r="VL209" s="35"/>
      <c r="VM209" s="35">
        <v>10</v>
      </c>
      <c r="VN209" s="35"/>
      <c r="VO209" s="35"/>
      <c r="VP209" s="35"/>
      <c r="VQ209" s="35"/>
      <c r="VR209" s="35"/>
      <c r="VS209" s="35"/>
      <c r="VT209" s="35"/>
      <c r="VU209" s="35"/>
      <c r="VV209" s="35">
        <v>10</v>
      </c>
      <c r="VW209" s="35"/>
      <c r="VX209" s="35"/>
      <c r="VY209" s="35"/>
      <c r="VZ209" s="35"/>
      <c r="WA209" s="35"/>
      <c r="WB209" s="35"/>
      <c r="WC209" s="35"/>
      <c r="WD209" s="35"/>
      <c r="WE209" s="35"/>
      <c r="WF209" s="35"/>
      <c r="WG209" s="35"/>
      <c r="WH209" s="35"/>
      <c r="WI209" s="35"/>
      <c r="WJ209" s="35"/>
      <c r="WK209" s="35"/>
      <c r="WL209" s="35"/>
      <c r="WM209" s="35"/>
      <c r="WN209" s="35"/>
      <c r="WO209" s="35"/>
      <c r="WP209" s="35"/>
      <c r="WQ209" s="35"/>
      <c r="WR209" s="35"/>
      <c r="WS209" s="35"/>
      <c r="WT209" s="35"/>
      <c r="WU209" s="35"/>
      <c r="WV209" s="35"/>
      <c r="WW209" s="35"/>
      <c r="WX209" s="35"/>
      <c r="WY209" s="35"/>
      <c r="WZ209" s="35"/>
      <c r="XA209" s="35"/>
      <c r="XB209" s="35"/>
      <c r="XC209" s="35"/>
      <c r="XD209" s="35"/>
      <c r="XE209" s="35"/>
      <c r="XF209" s="35"/>
      <c r="XG209" s="35"/>
      <c r="XH209" s="35"/>
      <c r="XI209" s="35"/>
      <c r="XJ209" s="35"/>
      <c r="XK209" s="35"/>
      <c r="XL209" s="35"/>
      <c r="XM209" s="35"/>
      <c r="XN209" s="35"/>
      <c r="XO209" s="35"/>
      <c r="XP209" s="35"/>
      <c r="XQ209" s="35"/>
      <c r="XR209" s="35"/>
      <c r="XS209" s="35"/>
      <c r="XT209" s="35"/>
      <c r="XU209" s="35"/>
      <c r="XV209" s="35"/>
      <c r="XW209" s="35"/>
      <c r="XX209" s="35"/>
      <c r="XY209" s="35"/>
      <c r="XZ209" s="35"/>
      <c r="YA209" s="35"/>
      <c r="YB209" s="35"/>
      <c r="YC209" s="35"/>
      <c r="YD209" s="35"/>
      <c r="YE209" s="35"/>
      <c r="YF209" s="35"/>
      <c r="YG209" s="35"/>
      <c r="YH209" s="35"/>
      <c r="YI209" s="35"/>
      <c r="YJ209" s="35"/>
      <c r="YK209" s="35"/>
      <c r="YL209" s="35"/>
      <c r="YM209" s="35"/>
      <c r="YN209" s="35"/>
      <c r="YO209" s="35"/>
      <c r="YP209" s="35"/>
      <c r="YQ209" s="35"/>
      <c r="YR209" s="35"/>
      <c r="YS209" s="35"/>
      <c r="YT209" s="35"/>
      <c r="YU209" s="35"/>
      <c r="YV209" s="35"/>
      <c r="YW209" s="35"/>
      <c r="YX209" s="35"/>
      <c r="YY209" s="35"/>
      <c r="YZ209" s="35"/>
      <c r="ZA209" s="35"/>
      <c r="ZB209" s="35"/>
      <c r="ZC209" s="35"/>
      <c r="ZD209" s="35"/>
      <c r="ZE209" s="35"/>
      <c r="ZF209" s="35"/>
      <c r="ZG209" s="35"/>
      <c r="ZH209" s="35"/>
      <c r="ZI209" s="35"/>
      <c r="ZJ209" s="35"/>
      <c r="ZK209" s="35"/>
      <c r="ZL209" s="35"/>
      <c r="ZM209" s="35"/>
      <c r="ZN209" s="35"/>
      <c r="ZO209" s="35"/>
      <c r="ZP209" s="35"/>
      <c r="ZQ209" s="35"/>
      <c r="ZR209" s="35"/>
      <c r="ZS209" s="35"/>
      <c r="ZT209" s="35"/>
      <c r="ZU209" s="35"/>
      <c r="ZV209" s="35"/>
      <c r="ZW209" s="35"/>
      <c r="ZX209" s="35"/>
      <c r="ZY209" s="35"/>
      <c r="ZZ209" s="35"/>
      <c r="AAA209" s="35"/>
      <c r="AAB209" s="35"/>
      <c r="AAC209" s="35"/>
      <c r="AAD209" s="35"/>
      <c r="AAE209" s="35"/>
      <c r="AAF209" s="35"/>
      <c r="AAG209" s="35"/>
      <c r="AAH209" s="35"/>
      <c r="AAI209" s="35"/>
      <c r="AAJ209" s="35"/>
      <c r="AAK209" s="35"/>
      <c r="AAL209" s="35"/>
      <c r="AAM209" s="35"/>
      <c r="AAN209" s="35"/>
      <c r="AAO209" s="35"/>
      <c r="AAP209" s="35"/>
      <c r="AAQ209" s="35"/>
      <c r="AAR209" s="35"/>
      <c r="AAS209" s="35"/>
      <c r="AAT209" s="35"/>
      <c r="AAU209" s="35"/>
      <c r="AAV209" s="35"/>
      <c r="AAW209" s="35"/>
      <c r="AAX209" s="35"/>
      <c r="AAY209" s="35"/>
      <c r="AAZ209" s="35"/>
      <c r="ABA209" s="35"/>
      <c r="ABB209" s="35"/>
      <c r="ABC209" s="35"/>
      <c r="ABD209" s="35"/>
      <c r="ABE209" s="35"/>
      <c r="ABF209" s="35"/>
      <c r="ABG209" s="35"/>
      <c r="ABH209" s="35"/>
      <c r="ABI209" s="35"/>
      <c r="ABJ209" s="35"/>
      <c r="ABK209" s="35"/>
      <c r="ABL209" s="35"/>
      <c r="ABM209" s="35"/>
      <c r="ABN209" s="35"/>
      <c r="ABO209" s="35"/>
      <c r="ABP209" s="35"/>
      <c r="ABQ209" s="35"/>
      <c r="ABR209" s="35"/>
      <c r="ABS209" s="35"/>
      <c r="ABT209" s="35"/>
      <c r="ABU209" s="35"/>
      <c r="ABV209" s="35"/>
      <c r="ABW209" s="35"/>
      <c r="ABX209" s="35"/>
      <c r="ABY209" s="35"/>
      <c r="ABZ209" s="35"/>
      <c r="ACA209" s="35"/>
      <c r="ACB209" s="35"/>
      <c r="ACC209" s="35"/>
      <c r="ACD209" s="35"/>
      <c r="ACE209" s="35"/>
      <c r="ACF209" s="35"/>
      <c r="ACG209" s="35"/>
      <c r="ACH209" s="35"/>
      <c r="ACI209" s="35"/>
      <c r="ACJ209" s="35"/>
      <c r="ACK209" s="35"/>
      <c r="ACL209" s="35"/>
      <c r="ACM209" s="35"/>
      <c r="ACN209" s="35"/>
      <c r="ACO209" s="35"/>
      <c r="ACP209" s="35"/>
      <c r="ACQ209" s="35"/>
      <c r="ACR209" s="35"/>
      <c r="ACS209" s="35"/>
      <c r="ACT209" s="35"/>
      <c r="ACU209" s="35"/>
      <c r="ACV209" s="35"/>
      <c r="ACW209" s="35"/>
      <c r="ACX209" s="35"/>
      <c r="ACY209" s="35"/>
      <c r="ACZ209" s="35"/>
      <c r="ADA209" s="35"/>
      <c r="ADB209" s="35"/>
      <c r="ADC209" s="35"/>
      <c r="ADD209" s="35"/>
      <c r="ADE209" s="35"/>
      <c r="ADF209" s="35"/>
      <c r="ADG209" s="35"/>
      <c r="ADH209" s="35"/>
      <c r="ADI209" s="35"/>
      <c r="ADJ209" s="35"/>
      <c r="ADK209" s="35"/>
      <c r="ADL209" s="35"/>
      <c r="ADM209" s="35"/>
      <c r="ADN209" s="35"/>
      <c r="ADO209" s="35"/>
      <c r="ADP209" s="35"/>
      <c r="ADQ209" s="35"/>
      <c r="ADR209" s="35"/>
      <c r="ADS209" s="35"/>
      <c r="ADT209" s="35"/>
      <c r="ADU209" s="35"/>
      <c r="ADV209" s="35"/>
      <c r="ADW209" s="35"/>
      <c r="ADX209" s="35"/>
      <c r="ADY209" s="26">
        <f t="shared" si="9"/>
        <v>0</v>
      </c>
      <c r="ADZ209" s="5"/>
    </row>
    <row r="210" spans="1:806" s="33" customFormat="1" ht="13.5" customHeight="1" x14ac:dyDescent="0.2">
      <c r="A210" s="51" t="s">
        <v>47</v>
      </c>
      <c r="B210" s="65">
        <f t="shared" si="8"/>
        <v>0</v>
      </c>
      <c r="C210" s="57">
        <v>1</v>
      </c>
      <c r="D210" s="59">
        <v>44753</v>
      </c>
      <c r="E210" s="67">
        <v>43.28</v>
      </c>
      <c r="F210" s="67">
        <f t="shared" si="5"/>
        <v>0</v>
      </c>
      <c r="G210" s="6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15"/>
      <c r="BF210" s="15"/>
      <c r="BG210" s="136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35"/>
      <c r="CF210" s="35"/>
      <c r="CG210" s="35"/>
      <c r="CH210" s="35"/>
      <c r="CI210" s="35"/>
      <c r="CJ210" s="35"/>
      <c r="CK210" s="35"/>
      <c r="CL210" s="35"/>
      <c r="CM210" s="35"/>
      <c r="CN210" s="35"/>
      <c r="CO210" s="35"/>
      <c r="CP210" s="35"/>
      <c r="CQ210" s="35"/>
      <c r="CR210" s="35"/>
      <c r="CS210" s="35"/>
      <c r="CT210" s="35"/>
      <c r="CU210" s="35"/>
      <c r="CV210" s="35"/>
      <c r="CW210" s="35"/>
      <c r="CX210" s="35"/>
      <c r="CY210" s="35"/>
      <c r="CZ210" s="35"/>
      <c r="DA210" s="35"/>
      <c r="DB210" s="35"/>
      <c r="DC210" s="35"/>
      <c r="DD210" s="35"/>
      <c r="DE210" s="35"/>
      <c r="DF210" s="35"/>
      <c r="DG210" s="35"/>
      <c r="DH210" s="35"/>
      <c r="DI210" s="35"/>
      <c r="DJ210" s="35"/>
      <c r="DK210" s="35"/>
      <c r="DL210" s="35"/>
      <c r="DM210" s="35"/>
      <c r="DN210" s="35"/>
      <c r="DO210" s="35"/>
      <c r="DP210" s="35"/>
      <c r="DQ210" s="35"/>
      <c r="DR210" s="35"/>
      <c r="DS210" s="35"/>
      <c r="DT210" s="35"/>
      <c r="DU210" s="35"/>
      <c r="DV210" s="35"/>
      <c r="DW210" s="35"/>
      <c r="DX210" s="35"/>
      <c r="DY210" s="35"/>
      <c r="DZ210" s="35"/>
      <c r="EA210" s="35"/>
      <c r="EB210" s="35"/>
      <c r="EC210" s="35"/>
      <c r="ED210" s="35"/>
      <c r="EE210" s="35"/>
      <c r="EF210" s="35"/>
      <c r="EG210" s="35"/>
      <c r="EH210" s="35"/>
      <c r="EI210" s="35"/>
      <c r="EJ210" s="35"/>
      <c r="EK210" s="35"/>
      <c r="EL210" s="35"/>
      <c r="EM210" s="35"/>
      <c r="EN210" s="35"/>
      <c r="EO210" s="35"/>
      <c r="EP210" s="35"/>
      <c r="EQ210" s="35"/>
      <c r="ER210" s="35"/>
      <c r="ES210" s="35"/>
      <c r="ET210" s="35"/>
      <c r="EU210" s="35"/>
      <c r="EV210" s="35"/>
      <c r="EW210" s="35"/>
      <c r="EX210" s="35"/>
      <c r="EY210" s="35"/>
      <c r="EZ210" s="35"/>
      <c r="FA210" s="35"/>
      <c r="FB210" s="35"/>
      <c r="FC210" s="35"/>
      <c r="FD210" s="35"/>
      <c r="FE210" s="35"/>
      <c r="FF210" s="35"/>
      <c r="FG210" s="35"/>
      <c r="FH210" s="35"/>
      <c r="FI210" s="35"/>
      <c r="FJ210" s="35"/>
      <c r="FK210" s="35"/>
      <c r="FL210" s="35"/>
      <c r="FM210" s="35"/>
      <c r="FN210" s="35"/>
      <c r="FO210" s="35"/>
      <c r="FP210" s="35"/>
      <c r="FQ210" s="35"/>
      <c r="FR210" s="35"/>
      <c r="FS210" s="35"/>
      <c r="FT210" s="35"/>
      <c r="FU210" s="35"/>
      <c r="FV210" s="35"/>
      <c r="FW210" s="35"/>
      <c r="FX210" s="35"/>
      <c r="FY210" s="35"/>
      <c r="FZ210" s="35"/>
      <c r="GA210" s="35"/>
      <c r="GB210" s="35"/>
      <c r="GC210" s="35"/>
      <c r="GD210" s="35"/>
      <c r="GE210" s="35"/>
      <c r="GF210" s="35"/>
      <c r="GG210" s="35"/>
      <c r="GH210" s="35"/>
      <c r="GI210" s="35"/>
      <c r="GJ210" s="35"/>
      <c r="GK210" s="35"/>
      <c r="GL210" s="35"/>
      <c r="GM210" s="35"/>
      <c r="GN210" s="35"/>
      <c r="GO210" s="35"/>
      <c r="GP210" s="35"/>
      <c r="GQ210" s="35"/>
      <c r="GR210" s="35"/>
      <c r="GS210" s="35"/>
      <c r="GT210" s="35"/>
      <c r="GU210" s="35"/>
      <c r="GV210" s="35"/>
      <c r="GW210" s="35"/>
      <c r="GX210" s="35"/>
      <c r="GY210" s="35"/>
      <c r="GZ210" s="35"/>
      <c r="HA210" s="35"/>
      <c r="HB210" s="35"/>
      <c r="HC210" s="35"/>
      <c r="HD210" s="35"/>
      <c r="HE210" s="35"/>
      <c r="HF210" s="35"/>
      <c r="HG210" s="35"/>
      <c r="HH210" s="35"/>
      <c r="HI210" s="35"/>
      <c r="HJ210" s="35"/>
      <c r="HK210" s="35"/>
      <c r="HL210" s="35"/>
      <c r="HM210" s="35"/>
      <c r="HN210" s="35"/>
      <c r="HO210" s="35"/>
      <c r="HP210" s="35"/>
      <c r="HQ210" s="35"/>
      <c r="HR210" s="35"/>
      <c r="HS210" s="35"/>
      <c r="HT210" s="35"/>
      <c r="HU210" s="35"/>
      <c r="HV210" s="35"/>
      <c r="HW210" s="35"/>
      <c r="HX210" s="35"/>
      <c r="HY210" s="35"/>
      <c r="HZ210" s="35"/>
      <c r="IA210" s="35"/>
      <c r="IB210" s="35"/>
      <c r="IC210" s="35"/>
      <c r="ID210" s="35"/>
      <c r="IE210" s="35"/>
      <c r="IF210" s="35"/>
      <c r="IG210" s="35"/>
      <c r="IH210" s="35"/>
      <c r="II210" s="35"/>
      <c r="IJ210" s="35"/>
      <c r="IK210" s="35"/>
      <c r="IL210" s="35"/>
      <c r="IM210" s="35"/>
      <c r="IN210" s="35"/>
      <c r="IO210" s="35"/>
      <c r="IP210" s="35"/>
      <c r="IQ210" s="35"/>
      <c r="IR210" s="35"/>
      <c r="IS210" s="35"/>
      <c r="IT210" s="35"/>
      <c r="IU210" s="35"/>
      <c r="IV210" s="35"/>
      <c r="IW210" s="35"/>
      <c r="IX210" s="35"/>
      <c r="IY210" s="35"/>
      <c r="IZ210" s="35"/>
      <c r="JA210" s="35"/>
      <c r="JB210" s="35"/>
      <c r="JC210" s="35"/>
      <c r="JD210" s="35"/>
      <c r="JE210" s="35"/>
      <c r="JF210" s="35"/>
      <c r="JG210" s="35"/>
      <c r="JH210" s="35"/>
      <c r="JI210" s="35"/>
      <c r="JJ210" s="35"/>
      <c r="JK210" s="35"/>
      <c r="JL210" s="35"/>
      <c r="JM210" s="35"/>
      <c r="JN210" s="35"/>
      <c r="JO210" s="35"/>
      <c r="JP210" s="35"/>
      <c r="JQ210" s="35"/>
      <c r="JR210" s="35"/>
      <c r="JS210" s="35"/>
      <c r="JT210" s="35"/>
      <c r="JU210" s="35"/>
      <c r="JV210" s="35"/>
      <c r="JW210" s="35"/>
      <c r="JX210" s="35"/>
      <c r="JY210" s="35"/>
      <c r="JZ210" s="35"/>
      <c r="KA210" s="35"/>
      <c r="KB210" s="35"/>
      <c r="KC210" s="35"/>
      <c r="KD210" s="35"/>
      <c r="KE210" s="35"/>
      <c r="KF210" s="35"/>
      <c r="KG210" s="35"/>
      <c r="KH210" s="35"/>
      <c r="KI210" s="35"/>
      <c r="KJ210" s="35"/>
      <c r="KK210" s="35"/>
      <c r="KL210" s="35"/>
      <c r="KM210" s="35"/>
      <c r="KN210" s="35"/>
      <c r="KO210" s="35"/>
      <c r="KP210" s="35"/>
      <c r="KQ210" s="35"/>
      <c r="KR210" s="35"/>
      <c r="KS210" s="35"/>
      <c r="KT210" s="35"/>
      <c r="KU210" s="35"/>
      <c r="KV210" s="35"/>
      <c r="KW210" s="35"/>
      <c r="KX210" s="35"/>
      <c r="KY210" s="35"/>
      <c r="KZ210" s="35"/>
      <c r="LA210" s="35"/>
      <c r="LB210" s="35"/>
      <c r="LC210" s="35"/>
      <c r="LD210" s="35"/>
      <c r="LE210" s="35"/>
      <c r="LF210" s="35"/>
      <c r="LG210" s="35"/>
      <c r="LH210" s="35"/>
      <c r="LI210" s="35"/>
      <c r="LJ210" s="35"/>
      <c r="LK210" s="35"/>
      <c r="LL210" s="35"/>
      <c r="LM210" s="35"/>
      <c r="LN210" s="35"/>
      <c r="LO210" s="35"/>
      <c r="LP210" s="35"/>
      <c r="LQ210" s="35"/>
      <c r="LR210" s="35"/>
      <c r="LS210" s="35"/>
      <c r="LT210" s="35"/>
      <c r="LU210" s="35"/>
      <c r="LV210" s="35"/>
      <c r="LW210" s="35"/>
      <c r="LX210" s="35"/>
      <c r="LY210" s="35"/>
      <c r="LZ210" s="35"/>
      <c r="MA210" s="35"/>
      <c r="MB210" s="35"/>
      <c r="MC210" s="35"/>
      <c r="MD210" s="35"/>
      <c r="ME210" s="35"/>
      <c r="MF210" s="35"/>
      <c r="MG210" s="35"/>
      <c r="MH210" s="35"/>
      <c r="MI210" s="35"/>
      <c r="MJ210" s="35"/>
      <c r="MK210" s="35"/>
      <c r="ML210" s="35"/>
      <c r="MM210" s="35"/>
      <c r="MN210" s="35"/>
      <c r="MO210" s="35"/>
      <c r="MP210" s="35"/>
      <c r="MQ210" s="35"/>
      <c r="MR210" s="35"/>
      <c r="MS210" s="35"/>
      <c r="MT210" s="35"/>
      <c r="MU210" s="35"/>
      <c r="MV210" s="35"/>
      <c r="MW210" s="35"/>
      <c r="MX210" s="35"/>
      <c r="MY210" s="35"/>
      <c r="MZ210" s="35"/>
      <c r="NA210" s="35"/>
      <c r="NB210" s="35"/>
      <c r="NC210" s="35"/>
      <c r="ND210" s="35"/>
      <c r="NE210" s="35"/>
      <c r="NF210" s="35"/>
      <c r="NG210" s="35"/>
      <c r="NH210" s="35"/>
      <c r="NI210" s="35"/>
      <c r="NJ210" s="35"/>
      <c r="NK210" s="35"/>
      <c r="NL210" s="35"/>
      <c r="NM210" s="35"/>
      <c r="NN210" s="35"/>
      <c r="NO210" s="35"/>
      <c r="NP210" s="35"/>
      <c r="NQ210" s="35"/>
      <c r="NR210" s="35"/>
      <c r="NS210" s="35"/>
      <c r="NT210" s="35"/>
      <c r="NU210" s="35"/>
      <c r="NV210" s="35"/>
      <c r="NW210" s="35"/>
      <c r="NX210" s="35"/>
      <c r="NY210" s="35"/>
      <c r="NZ210" s="35"/>
      <c r="OA210" s="35"/>
      <c r="OB210" s="35"/>
      <c r="OC210" s="35"/>
      <c r="OD210" s="35"/>
      <c r="OE210" s="35"/>
      <c r="OF210" s="35"/>
      <c r="OG210" s="35"/>
      <c r="OH210" s="35"/>
      <c r="OI210" s="35"/>
      <c r="OJ210" s="35"/>
      <c r="OK210" s="35"/>
      <c r="OL210" s="35"/>
      <c r="OM210" s="35"/>
      <c r="ON210" s="35"/>
      <c r="OO210" s="35"/>
      <c r="OP210" s="35"/>
      <c r="OQ210" s="35">
        <v>1</v>
      </c>
      <c r="OR210" s="35"/>
      <c r="OS210" s="35"/>
      <c r="OT210" s="35"/>
      <c r="OU210" s="35"/>
      <c r="OV210" s="35"/>
      <c r="OW210" s="35"/>
      <c r="OX210" s="35"/>
      <c r="OY210" s="35"/>
      <c r="OZ210" s="35"/>
      <c r="PA210" s="35"/>
      <c r="PB210" s="35"/>
      <c r="PC210" s="35"/>
      <c r="PD210" s="35"/>
      <c r="PE210" s="35"/>
      <c r="PF210" s="35"/>
      <c r="PG210" s="35"/>
      <c r="PH210" s="35"/>
      <c r="PI210" s="35"/>
      <c r="PJ210" s="35"/>
      <c r="PK210" s="35"/>
      <c r="PL210" s="35"/>
      <c r="PM210" s="35"/>
      <c r="PN210" s="35"/>
      <c r="PO210" s="35"/>
      <c r="PP210" s="35"/>
      <c r="PQ210" s="35"/>
      <c r="PR210" s="35"/>
      <c r="PS210" s="35"/>
      <c r="PT210" s="35"/>
      <c r="PU210" s="35"/>
      <c r="PV210" s="35"/>
      <c r="PW210" s="35"/>
      <c r="PX210" s="35"/>
      <c r="PY210" s="35"/>
      <c r="PZ210" s="35"/>
      <c r="QA210" s="35"/>
      <c r="QB210" s="35"/>
      <c r="QC210" s="35"/>
      <c r="QD210" s="35"/>
      <c r="QE210" s="35"/>
      <c r="QF210" s="35"/>
      <c r="QG210" s="35"/>
      <c r="QH210" s="35"/>
      <c r="QI210" s="35"/>
      <c r="QJ210" s="35"/>
      <c r="QK210" s="35"/>
      <c r="QL210" s="35"/>
      <c r="QM210" s="35"/>
      <c r="QN210" s="35"/>
      <c r="QO210" s="35"/>
      <c r="QP210" s="35"/>
      <c r="QQ210" s="35"/>
      <c r="QR210" s="35"/>
      <c r="QS210" s="35"/>
      <c r="QT210" s="35"/>
      <c r="QU210" s="35"/>
      <c r="QV210" s="35"/>
      <c r="QW210" s="35"/>
      <c r="QX210" s="35"/>
      <c r="QY210" s="35"/>
      <c r="QZ210" s="35"/>
      <c r="RA210" s="35"/>
      <c r="RB210" s="35"/>
      <c r="RC210" s="35"/>
      <c r="RD210" s="35"/>
      <c r="RE210" s="35"/>
      <c r="RF210" s="35"/>
      <c r="RG210" s="35"/>
      <c r="RH210" s="35"/>
      <c r="RI210" s="35"/>
      <c r="RJ210" s="35"/>
      <c r="RK210" s="35"/>
      <c r="RL210" s="35"/>
      <c r="RM210" s="35"/>
      <c r="RN210" s="35"/>
      <c r="RO210" s="35"/>
      <c r="RP210" s="35"/>
      <c r="RQ210" s="35"/>
      <c r="RR210" s="35"/>
      <c r="RS210" s="35"/>
      <c r="RT210" s="35"/>
      <c r="RU210" s="35"/>
      <c r="RV210" s="35"/>
      <c r="RW210" s="35"/>
      <c r="RX210" s="35"/>
      <c r="RY210" s="35"/>
      <c r="RZ210" s="35"/>
      <c r="SA210" s="35"/>
      <c r="SB210" s="35"/>
      <c r="SC210" s="35"/>
      <c r="SD210" s="35"/>
      <c r="SE210" s="35"/>
      <c r="SF210" s="35"/>
      <c r="SG210" s="35"/>
      <c r="SH210" s="35"/>
      <c r="SI210" s="35"/>
      <c r="SJ210" s="35"/>
      <c r="SK210" s="35"/>
      <c r="SL210" s="35"/>
      <c r="SM210" s="35"/>
      <c r="SN210" s="35"/>
      <c r="SO210" s="35"/>
      <c r="SP210" s="35"/>
      <c r="SQ210" s="35"/>
      <c r="SR210" s="35"/>
      <c r="SS210" s="35"/>
      <c r="ST210" s="35"/>
      <c r="SU210" s="35"/>
      <c r="SV210" s="35"/>
      <c r="SW210" s="35"/>
      <c r="SX210" s="35"/>
      <c r="SY210" s="35"/>
      <c r="SZ210" s="35"/>
      <c r="TA210" s="35"/>
      <c r="TB210" s="35"/>
      <c r="TC210" s="35"/>
      <c r="TD210" s="35"/>
      <c r="TE210" s="35"/>
      <c r="TF210" s="35"/>
      <c r="TG210" s="35"/>
      <c r="TH210" s="35"/>
      <c r="TI210" s="35"/>
      <c r="TJ210" s="35"/>
      <c r="TK210" s="35"/>
      <c r="TL210" s="35"/>
      <c r="TM210" s="35"/>
      <c r="TN210" s="35"/>
      <c r="TO210" s="35"/>
      <c r="TP210" s="35"/>
      <c r="TQ210" s="35"/>
      <c r="TR210" s="35"/>
      <c r="TS210" s="35"/>
      <c r="TT210" s="35"/>
      <c r="TU210" s="35"/>
      <c r="TV210" s="35"/>
      <c r="TW210" s="35"/>
      <c r="TX210" s="35"/>
      <c r="TY210" s="35"/>
      <c r="TZ210" s="35"/>
      <c r="UA210" s="35"/>
      <c r="UB210" s="35"/>
      <c r="UC210" s="35"/>
      <c r="UD210" s="35"/>
      <c r="UE210" s="35"/>
      <c r="UF210" s="35"/>
      <c r="UG210" s="35"/>
      <c r="UH210" s="35"/>
      <c r="UI210" s="35"/>
      <c r="UJ210" s="35"/>
      <c r="UK210" s="35"/>
      <c r="UL210" s="35"/>
      <c r="UM210" s="35"/>
      <c r="UN210" s="35"/>
      <c r="UO210" s="35"/>
      <c r="UP210" s="35"/>
      <c r="UQ210" s="35"/>
      <c r="UR210" s="35"/>
      <c r="US210" s="35"/>
      <c r="UT210" s="35"/>
      <c r="UU210" s="35"/>
      <c r="UV210" s="35"/>
      <c r="UW210" s="35"/>
      <c r="UX210" s="35"/>
      <c r="UY210" s="35"/>
      <c r="UZ210" s="35"/>
      <c r="VA210" s="35"/>
      <c r="VB210" s="35"/>
      <c r="VC210" s="35"/>
      <c r="VD210" s="35"/>
      <c r="VE210" s="35"/>
      <c r="VF210" s="35"/>
      <c r="VG210" s="35"/>
      <c r="VH210" s="35"/>
      <c r="VI210" s="35"/>
      <c r="VJ210" s="35"/>
      <c r="VK210" s="35"/>
      <c r="VL210" s="35"/>
      <c r="VM210" s="35">
        <v>1</v>
      </c>
      <c r="VN210" s="35"/>
      <c r="VO210" s="35"/>
      <c r="VP210" s="35"/>
      <c r="VQ210" s="35"/>
      <c r="VR210" s="35"/>
      <c r="VS210" s="35"/>
      <c r="VT210" s="35"/>
      <c r="VU210" s="35"/>
      <c r="VV210" s="35"/>
      <c r="VW210" s="35"/>
      <c r="VX210" s="35">
        <v>1</v>
      </c>
      <c r="VY210" s="35"/>
      <c r="VZ210" s="35"/>
      <c r="WA210" s="35"/>
      <c r="WB210" s="35"/>
      <c r="WC210" s="35"/>
      <c r="WD210" s="35"/>
      <c r="WE210" s="35"/>
      <c r="WF210" s="35"/>
      <c r="WG210" s="35"/>
      <c r="WH210" s="35"/>
      <c r="WI210" s="35"/>
      <c r="WJ210" s="35"/>
      <c r="WK210" s="35"/>
      <c r="WL210" s="35"/>
      <c r="WM210" s="35"/>
      <c r="WN210" s="35"/>
      <c r="WO210" s="35"/>
      <c r="WP210" s="35"/>
      <c r="WQ210" s="35"/>
      <c r="WR210" s="35"/>
      <c r="WS210" s="35"/>
      <c r="WT210" s="35"/>
      <c r="WU210" s="35"/>
      <c r="WV210" s="35"/>
      <c r="WW210" s="35"/>
      <c r="WX210" s="35"/>
      <c r="WY210" s="35"/>
      <c r="WZ210" s="35"/>
      <c r="XA210" s="35"/>
      <c r="XB210" s="35">
        <v>1</v>
      </c>
      <c r="XC210" s="35"/>
      <c r="XD210" s="35"/>
      <c r="XE210" s="35"/>
      <c r="XF210" s="35"/>
      <c r="XG210" s="35"/>
      <c r="XH210" s="35"/>
      <c r="XI210" s="35"/>
      <c r="XJ210" s="35"/>
      <c r="XK210" s="35"/>
      <c r="XL210" s="35"/>
      <c r="XM210" s="35"/>
      <c r="XN210" s="35"/>
      <c r="XO210" s="35"/>
      <c r="XP210" s="35"/>
      <c r="XQ210" s="35"/>
      <c r="XR210" s="35"/>
      <c r="XS210" s="35"/>
      <c r="XT210" s="35"/>
      <c r="XU210" s="35"/>
      <c r="XV210" s="35"/>
      <c r="XW210" s="35"/>
      <c r="XX210" s="35"/>
      <c r="XY210" s="35"/>
      <c r="XZ210" s="35"/>
      <c r="YA210" s="35"/>
      <c r="YB210" s="35"/>
      <c r="YC210" s="35"/>
      <c r="YD210" s="35"/>
      <c r="YE210" s="35"/>
      <c r="YF210" s="35"/>
      <c r="YG210" s="35"/>
      <c r="YH210" s="35"/>
      <c r="YI210" s="35"/>
      <c r="YJ210" s="35"/>
      <c r="YK210" s="35"/>
      <c r="YL210" s="35"/>
      <c r="YM210" s="35"/>
      <c r="YN210" s="35"/>
      <c r="YO210" s="35"/>
      <c r="YP210" s="35"/>
      <c r="YQ210" s="35"/>
      <c r="YR210" s="35"/>
      <c r="YS210" s="35"/>
      <c r="YT210" s="35"/>
      <c r="YU210" s="35"/>
      <c r="YV210" s="35"/>
      <c r="YW210" s="35"/>
      <c r="YX210" s="35"/>
      <c r="YY210" s="35"/>
      <c r="YZ210" s="35"/>
      <c r="ZA210" s="35"/>
      <c r="ZB210" s="35">
        <v>1</v>
      </c>
      <c r="ZC210" s="35"/>
      <c r="ZD210" s="35"/>
      <c r="ZE210" s="35"/>
      <c r="ZF210" s="35"/>
      <c r="ZG210" s="35"/>
      <c r="ZH210" s="35"/>
      <c r="ZI210" s="35">
        <v>1</v>
      </c>
      <c r="ZJ210" s="35"/>
      <c r="ZK210" s="35"/>
      <c r="ZL210" s="35"/>
      <c r="ZM210" s="35"/>
      <c r="ZN210" s="35"/>
      <c r="ZO210" s="35"/>
      <c r="ZP210" s="35"/>
      <c r="ZQ210" s="35"/>
      <c r="ZR210" s="35"/>
      <c r="ZS210" s="35"/>
      <c r="ZT210" s="35"/>
      <c r="ZU210" s="35"/>
      <c r="ZV210" s="35"/>
      <c r="ZW210" s="35"/>
      <c r="ZX210" s="35"/>
      <c r="ZY210" s="35"/>
      <c r="ZZ210" s="35"/>
      <c r="AAA210" s="35"/>
      <c r="AAB210" s="35"/>
      <c r="AAC210" s="35"/>
      <c r="AAD210" s="35"/>
      <c r="AAE210" s="35"/>
      <c r="AAF210" s="35"/>
      <c r="AAG210" s="35"/>
      <c r="AAH210" s="35"/>
      <c r="AAI210" s="35"/>
      <c r="AAJ210" s="35"/>
      <c r="AAK210" s="35"/>
      <c r="AAL210" s="35"/>
      <c r="AAM210" s="35"/>
      <c r="AAN210" s="35"/>
      <c r="AAO210" s="35"/>
      <c r="AAP210" s="35"/>
      <c r="AAQ210" s="35"/>
      <c r="AAR210" s="35"/>
      <c r="AAS210" s="35"/>
      <c r="AAT210" s="35"/>
      <c r="AAU210" s="35"/>
      <c r="AAV210" s="35"/>
      <c r="AAW210" s="35"/>
      <c r="AAX210" s="35"/>
      <c r="AAY210" s="35"/>
      <c r="AAZ210" s="35"/>
      <c r="ABA210" s="35"/>
      <c r="ABB210" s="35"/>
      <c r="ABC210" s="35"/>
      <c r="ABD210" s="35"/>
      <c r="ABE210" s="35"/>
      <c r="ABF210" s="35"/>
      <c r="ABG210" s="35"/>
      <c r="ABH210" s="35"/>
      <c r="ABI210" s="35"/>
      <c r="ABJ210" s="35"/>
      <c r="ABK210" s="35"/>
      <c r="ABL210" s="35"/>
      <c r="ABM210" s="35"/>
      <c r="ABN210" s="35"/>
      <c r="ABO210" s="35"/>
      <c r="ABP210" s="35"/>
      <c r="ABQ210" s="35"/>
      <c r="ABR210" s="35"/>
      <c r="ABS210" s="35"/>
      <c r="ABT210" s="35"/>
      <c r="ABU210" s="35"/>
      <c r="ABV210" s="35"/>
      <c r="ABW210" s="35"/>
      <c r="ABX210" s="35"/>
      <c r="ABY210" s="35"/>
      <c r="ABZ210" s="35"/>
      <c r="ACA210" s="35"/>
      <c r="ACB210" s="35"/>
      <c r="ACC210" s="35"/>
      <c r="ACD210" s="35"/>
      <c r="ACE210" s="35"/>
      <c r="ACF210" s="35"/>
      <c r="ACG210" s="35"/>
      <c r="ACH210" s="35"/>
      <c r="ACI210" s="35"/>
      <c r="ACJ210" s="35"/>
      <c r="ACK210" s="35"/>
      <c r="ACL210" s="35"/>
      <c r="ACM210" s="35"/>
      <c r="ACN210" s="35"/>
      <c r="ACO210" s="35"/>
      <c r="ACP210" s="35"/>
      <c r="ACQ210" s="35"/>
      <c r="ACR210" s="35"/>
      <c r="ACS210" s="35"/>
      <c r="ACT210" s="35"/>
      <c r="ACU210" s="35"/>
      <c r="ACV210" s="35"/>
      <c r="ACW210" s="35"/>
      <c r="ACX210" s="35"/>
      <c r="ACY210" s="35"/>
      <c r="ACZ210" s="35"/>
      <c r="ADA210" s="35"/>
      <c r="ADB210" s="35"/>
      <c r="ADC210" s="35"/>
      <c r="ADD210" s="35"/>
      <c r="ADE210" s="35"/>
      <c r="ADF210" s="35"/>
      <c r="ADG210" s="35"/>
      <c r="ADH210" s="35"/>
      <c r="ADI210" s="35"/>
      <c r="ADJ210" s="35"/>
      <c r="ADK210" s="35"/>
      <c r="ADL210" s="35"/>
      <c r="ADM210" s="35"/>
      <c r="ADN210" s="35"/>
      <c r="ADO210" s="35"/>
      <c r="ADP210" s="35"/>
      <c r="ADQ210" s="35"/>
      <c r="ADR210" s="35"/>
      <c r="ADS210" s="35"/>
      <c r="ADT210" s="35"/>
      <c r="ADU210" s="35"/>
      <c r="ADV210" s="35"/>
      <c r="ADW210" s="35"/>
      <c r="ADX210" s="35"/>
      <c r="ADY210" s="26">
        <f t="shared" si="9"/>
        <v>0</v>
      </c>
      <c r="ADZ210" s="5"/>
    </row>
    <row r="211" spans="1:806" s="33" customFormat="1" ht="13.5" customHeight="1" x14ac:dyDescent="0.2">
      <c r="A211" s="51" t="s">
        <v>143</v>
      </c>
      <c r="B211" s="65">
        <f t="shared" si="8"/>
        <v>0</v>
      </c>
      <c r="C211" s="57">
        <v>1</v>
      </c>
      <c r="D211" s="60">
        <v>44824</v>
      </c>
      <c r="E211" s="67">
        <v>57.34</v>
      </c>
      <c r="F211" s="67">
        <f t="shared" ref="F211:F298" si="10">E211*B211</f>
        <v>0</v>
      </c>
      <c r="G211" s="6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>
        <v>1</v>
      </c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>
        <v>1</v>
      </c>
      <c r="AI211" s="35">
        <v>1</v>
      </c>
      <c r="AJ211" s="35"/>
      <c r="AK211" s="35"/>
      <c r="AL211" s="35">
        <v>1</v>
      </c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15"/>
      <c r="BF211" s="15"/>
      <c r="BG211" s="136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  <c r="BU211" s="35"/>
      <c r="BV211" s="35"/>
      <c r="BW211" s="35"/>
      <c r="BX211" s="35"/>
      <c r="BY211" s="35"/>
      <c r="BZ211" s="35"/>
      <c r="CA211" s="35"/>
      <c r="CB211" s="35"/>
      <c r="CC211" s="35"/>
      <c r="CD211" s="35"/>
      <c r="CE211" s="35"/>
      <c r="CF211" s="35"/>
      <c r="CG211" s="35"/>
      <c r="CH211" s="35"/>
      <c r="CI211" s="35"/>
      <c r="CJ211" s="35"/>
      <c r="CK211" s="35"/>
      <c r="CL211" s="35"/>
      <c r="CM211" s="35"/>
      <c r="CN211" s="35"/>
      <c r="CO211" s="35"/>
      <c r="CP211" s="35"/>
      <c r="CQ211" s="35"/>
      <c r="CR211" s="35"/>
      <c r="CS211" s="35"/>
      <c r="CT211" s="35"/>
      <c r="CU211" s="35"/>
      <c r="CV211" s="35"/>
      <c r="CW211" s="35"/>
      <c r="CX211" s="35"/>
      <c r="CY211" s="35"/>
      <c r="CZ211" s="35"/>
      <c r="DA211" s="35"/>
      <c r="DB211" s="35"/>
      <c r="DC211" s="35"/>
      <c r="DD211" s="35"/>
      <c r="DE211" s="35"/>
      <c r="DF211" s="35"/>
      <c r="DG211" s="35"/>
      <c r="DH211" s="35"/>
      <c r="DI211" s="35"/>
      <c r="DJ211" s="35"/>
      <c r="DK211" s="35"/>
      <c r="DL211" s="35"/>
      <c r="DM211" s="35"/>
      <c r="DN211" s="35"/>
      <c r="DO211" s="35"/>
      <c r="DP211" s="35"/>
      <c r="DQ211" s="35"/>
      <c r="DR211" s="35"/>
      <c r="DS211" s="35"/>
      <c r="DT211" s="35"/>
      <c r="DU211" s="35"/>
      <c r="DV211" s="35"/>
      <c r="DW211" s="35"/>
      <c r="DX211" s="35"/>
      <c r="DY211" s="35"/>
      <c r="DZ211" s="35"/>
      <c r="EA211" s="35"/>
      <c r="EB211" s="35"/>
      <c r="EC211" s="35"/>
      <c r="ED211" s="35"/>
      <c r="EE211" s="35"/>
      <c r="EF211" s="35"/>
      <c r="EG211" s="35"/>
      <c r="EH211" s="35"/>
      <c r="EI211" s="35"/>
      <c r="EJ211" s="35"/>
      <c r="EK211" s="35"/>
      <c r="EL211" s="35"/>
      <c r="EM211" s="35"/>
      <c r="EN211" s="35"/>
      <c r="EO211" s="35"/>
      <c r="EP211" s="35"/>
      <c r="EQ211" s="35"/>
      <c r="ER211" s="35"/>
      <c r="ES211" s="35"/>
      <c r="ET211" s="35"/>
      <c r="EU211" s="35"/>
      <c r="EV211" s="35"/>
      <c r="EW211" s="35"/>
      <c r="EX211" s="35"/>
      <c r="EY211" s="35"/>
      <c r="EZ211" s="35"/>
      <c r="FA211" s="35"/>
      <c r="FB211" s="35"/>
      <c r="FC211" s="35"/>
      <c r="FD211" s="35"/>
      <c r="FE211" s="35"/>
      <c r="FF211" s="35"/>
      <c r="FG211" s="35"/>
      <c r="FH211" s="35"/>
      <c r="FI211" s="35"/>
      <c r="FJ211" s="35"/>
      <c r="FK211" s="35"/>
      <c r="FL211" s="35"/>
      <c r="FM211" s="35"/>
      <c r="FN211" s="35"/>
      <c r="FO211" s="35"/>
      <c r="FP211" s="35"/>
      <c r="FQ211" s="35"/>
      <c r="FR211" s="35"/>
      <c r="FS211" s="35"/>
      <c r="FT211" s="35"/>
      <c r="FU211" s="35"/>
      <c r="FV211" s="35"/>
      <c r="FW211" s="35"/>
      <c r="FX211" s="35"/>
      <c r="FY211" s="35"/>
      <c r="FZ211" s="35"/>
      <c r="GA211" s="35"/>
      <c r="GB211" s="35"/>
      <c r="GC211" s="35"/>
      <c r="GD211" s="35"/>
      <c r="GE211" s="35"/>
      <c r="GF211" s="35"/>
      <c r="GG211" s="35"/>
      <c r="GH211" s="35"/>
      <c r="GI211" s="35"/>
      <c r="GJ211" s="35"/>
      <c r="GK211" s="35"/>
      <c r="GL211" s="35"/>
      <c r="GM211" s="35"/>
      <c r="GN211" s="35"/>
      <c r="GO211" s="35"/>
      <c r="GP211" s="35"/>
      <c r="GQ211" s="35"/>
      <c r="GR211" s="35"/>
      <c r="GS211" s="35"/>
      <c r="GT211" s="35"/>
      <c r="GU211" s="35"/>
      <c r="GV211" s="35"/>
      <c r="GW211" s="35"/>
      <c r="GX211" s="35"/>
      <c r="GY211" s="35"/>
      <c r="GZ211" s="35"/>
      <c r="HA211" s="35"/>
      <c r="HB211" s="35"/>
      <c r="HC211" s="35"/>
      <c r="HD211" s="35"/>
      <c r="HE211" s="35"/>
      <c r="HF211" s="35"/>
      <c r="HG211" s="35"/>
      <c r="HH211" s="35"/>
      <c r="HI211" s="35"/>
      <c r="HJ211" s="35"/>
      <c r="HK211" s="35"/>
      <c r="HL211" s="35"/>
      <c r="HM211" s="35"/>
      <c r="HN211" s="35"/>
      <c r="HO211" s="35"/>
      <c r="HP211" s="35"/>
      <c r="HQ211" s="35"/>
      <c r="HR211" s="35"/>
      <c r="HS211" s="35"/>
      <c r="HT211" s="35"/>
      <c r="HU211" s="35"/>
      <c r="HV211" s="35"/>
      <c r="HW211" s="35"/>
      <c r="HX211" s="35"/>
      <c r="HY211" s="35"/>
      <c r="HZ211" s="35"/>
      <c r="IA211" s="35"/>
      <c r="IB211" s="35"/>
      <c r="IC211" s="35"/>
      <c r="ID211" s="35"/>
      <c r="IE211" s="35"/>
      <c r="IF211" s="35"/>
      <c r="IG211" s="35"/>
      <c r="IH211" s="35"/>
      <c r="II211" s="35"/>
      <c r="IJ211" s="35"/>
      <c r="IK211" s="35"/>
      <c r="IL211" s="35"/>
      <c r="IM211" s="35"/>
      <c r="IN211" s="35"/>
      <c r="IO211" s="35"/>
      <c r="IP211" s="35"/>
      <c r="IQ211" s="35"/>
      <c r="IR211" s="35"/>
      <c r="IS211" s="35"/>
      <c r="IT211" s="35"/>
      <c r="IU211" s="35"/>
      <c r="IV211" s="35"/>
      <c r="IW211" s="35"/>
      <c r="IX211" s="35"/>
      <c r="IY211" s="35"/>
      <c r="IZ211" s="35"/>
      <c r="JA211" s="35"/>
      <c r="JB211" s="35"/>
      <c r="JC211" s="35"/>
      <c r="JD211" s="35"/>
      <c r="JE211" s="35"/>
      <c r="JF211" s="35"/>
      <c r="JG211" s="35"/>
      <c r="JH211" s="35"/>
      <c r="JI211" s="35"/>
      <c r="JJ211" s="35"/>
      <c r="JK211" s="35"/>
      <c r="JL211" s="35">
        <v>10</v>
      </c>
      <c r="JM211" s="35"/>
      <c r="JN211" s="35"/>
      <c r="JO211" s="35"/>
      <c r="JP211" s="35"/>
      <c r="JQ211" s="35"/>
      <c r="JR211" s="35"/>
      <c r="JS211" s="35"/>
      <c r="JT211" s="35"/>
      <c r="JU211" s="35"/>
      <c r="JV211" s="35"/>
      <c r="JW211" s="35"/>
      <c r="JX211" s="35"/>
      <c r="JY211" s="35"/>
      <c r="JZ211" s="35"/>
      <c r="KA211" s="35"/>
      <c r="KB211" s="35"/>
      <c r="KC211" s="35"/>
      <c r="KD211" s="35"/>
      <c r="KE211" s="35"/>
      <c r="KF211" s="35"/>
      <c r="KG211" s="35"/>
      <c r="KH211" s="35"/>
      <c r="KI211" s="35"/>
      <c r="KJ211" s="35"/>
      <c r="KK211" s="35"/>
      <c r="KL211" s="35"/>
      <c r="KM211" s="35"/>
      <c r="KN211" s="35"/>
      <c r="KO211" s="35"/>
      <c r="KP211" s="35"/>
      <c r="KQ211" s="35"/>
      <c r="KR211" s="35"/>
      <c r="KS211" s="35"/>
      <c r="KT211" s="35"/>
      <c r="KU211" s="35"/>
      <c r="KV211" s="35"/>
      <c r="KW211" s="35"/>
      <c r="KX211" s="35"/>
      <c r="KY211" s="35"/>
      <c r="KZ211" s="35"/>
      <c r="LA211" s="35"/>
      <c r="LB211" s="35"/>
      <c r="LC211" s="35"/>
      <c r="LD211" s="35"/>
      <c r="LE211" s="35"/>
      <c r="LF211" s="35"/>
      <c r="LG211" s="35"/>
      <c r="LH211" s="35"/>
      <c r="LI211" s="35"/>
      <c r="LJ211" s="35"/>
      <c r="LK211" s="35"/>
      <c r="LL211" s="35"/>
      <c r="LM211" s="35"/>
      <c r="LN211" s="35"/>
      <c r="LO211" s="35">
        <v>40</v>
      </c>
      <c r="LP211" s="35"/>
      <c r="LQ211" s="35"/>
      <c r="LR211" s="35"/>
      <c r="LS211" s="35"/>
      <c r="LT211" s="35"/>
      <c r="LU211" s="35"/>
      <c r="LV211" s="35"/>
      <c r="LW211" s="35"/>
      <c r="LX211" s="35"/>
      <c r="LY211" s="35"/>
      <c r="LZ211" s="35"/>
      <c r="MA211" s="35"/>
      <c r="MB211" s="35"/>
      <c r="MC211" s="35"/>
      <c r="MD211" s="35"/>
      <c r="ME211" s="35"/>
      <c r="MF211" s="35"/>
      <c r="MG211" s="35"/>
      <c r="MH211" s="35"/>
      <c r="MI211" s="35"/>
      <c r="MJ211" s="35"/>
      <c r="MK211" s="35"/>
      <c r="ML211" s="35"/>
      <c r="MM211" s="35"/>
      <c r="MN211" s="35"/>
      <c r="MO211" s="35"/>
      <c r="MP211" s="35"/>
      <c r="MQ211" s="35"/>
      <c r="MR211" s="35"/>
      <c r="MS211" s="35"/>
      <c r="MT211" s="35"/>
      <c r="MU211" s="35"/>
      <c r="MV211" s="35"/>
      <c r="MW211" s="35"/>
      <c r="MX211" s="35"/>
      <c r="MY211" s="35"/>
      <c r="MZ211" s="35"/>
      <c r="NA211" s="35"/>
      <c r="NB211" s="35"/>
      <c r="NC211" s="35"/>
      <c r="ND211" s="35"/>
      <c r="NE211" s="35"/>
      <c r="NF211" s="35"/>
      <c r="NG211" s="35"/>
      <c r="NH211" s="35"/>
      <c r="NI211" s="35"/>
      <c r="NJ211" s="35"/>
      <c r="NK211" s="35"/>
      <c r="NL211" s="35"/>
      <c r="NM211" s="35"/>
      <c r="NN211" s="35"/>
      <c r="NO211" s="35"/>
      <c r="NP211" s="35"/>
      <c r="NQ211" s="35"/>
      <c r="NR211" s="35"/>
      <c r="NS211" s="35"/>
      <c r="NT211" s="35"/>
      <c r="NU211" s="35"/>
      <c r="NV211" s="35"/>
      <c r="NW211" s="35"/>
      <c r="NX211" s="35"/>
      <c r="NY211" s="35"/>
      <c r="NZ211" s="35"/>
      <c r="OA211" s="35"/>
      <c r="OB211" s="35"/>
      <c r="OC211" s="35"/>
      <c r="OD211" s="35"/>
      <c r="OE211" s="35"/>
      <c r="OF211" s="35"/>
      <c r="OG211" s="35"/>
      <c r="OH211" s="35"/>
      <c r="OI211" s="35"/>
      <c r="OJ211" s="35"/>
      <c r="OK211" s="35"/>
      <c r="OL211" s="35"/>
      <c r="OM211" s="35"/>
      <c r="ON211" s="35"/>
      <c r="OO211" s="35"/>
      <c r="OP211" s="35"/>
      <c r="OQ211" s="35"/>
      <c r="OR211" s="35"/>
      <c r="OS211" s="35"/>
      <c r="OT211" s="35"/>
      <c r="OU211" s="35"/>
      <c r="OV211" s="35"/>
      <c r="OW211" s="35"/>
      <c r="OX211" s="35"/>
      <c r="OY211" s="35"/>
      <c r="OZ211" s="35"/>
      <c r="PA211" s="35"/>
      <c r="PB211" s="35"/>
      <c r="PC211" s="35">
        <v>10</v>
      </c>
      <c r="PD211" s="35"/>
      <c r="PE211" s="35"/>
      <c r="PF211" s="35"/>
      <c r="PG211" s="35"/>
      <c r="PH211" s="35"/>
      <c r="PI211" s="35"/>
      <c r="PJ211" s="35"/>
      <c r="PK211" s="35"/>
      <c r="PL211" s="35"/>
      <c r="PM211" s="35"/>
      <c r="PN211" s="35"/>
      <c r="PO211" s="35"/>
      <c r="PP211" s="35"/>
      <c r="PQ211" s="35"/>
      <c r="PR211" s="35"/>
      <c r="PS211" s="35"/>
      <c r="PT211" s="35"/>
      <c r="PU211" s="35"/>
      <c r="PV211" s="35"/>
      <c r="PW211" s="35"/>
      <c r="PX211" s="35"/>
      <c r="PY211" s="35"/>
      <c r="PZ211" s="35"/>
      <c r="QA211" s="35"/>
      <c r="QB211" s="35"/>
      <c r="QC211" s="35"/>
      <c r="QD211" s="35"/>
      <c r="QE211" s="35"/>
      <c r="QF211" s="35"/>
      <c r="QG211" s="35"/>
      <c r="QH211" s="35"/>
      <c r="QI211" s="35"/>
      <c r="QJ211" s="35"/>
      <c r="QK211" s="35"/>
      <c r="QL211" s="35"/>
      <c r="QM211" s="35"/>
      <c r="QN211" s="35"/>
      <c r="QO211" s="35"/>
      <c r="QP211" s="35"/>
      <c r="QQ211" s="35"/>
      <c r="QR211" s="35"/>
      <c r="QS211" s="35"/>
      <c r="QT211" s="35"/>
      <c r="QU211" s="35"/>
      <c r="QV211" s="35"/>
      <c r="QW211" s="35"/>
      <c r="QX211" s="35"/>
      <c r="QY211" s="35"/>
      <c r="QZ211" s="35"/>
      <c r="RA211" s="35"/>
      <c r="RB211" s="35"/>
      <c r="RC211" s="35"/>
      <c r="RD211" s="35"/>
      <c r="RE211" s="35"/>
      <c r="RF211" s="35"/>
      <c r="RG211" s="35"/>
      <c r="RH211" s="35"/>
      <c r="RI211" s="35"/>
      <c r="RJ211" s="35"/>
      <c r="RK211" s="35"/>
      <c r="RL211" s="35"/>
      <c r="RM211" s="35"/>
      <c r="RN211" s="35"/>
      <c r="RO211" s="35"/>
      <c r="RP211" s="35"/>
      <c r="RQ211" s="35"/>
      <c r="RR211" s="35"/>
      <c r="RS211" s="35"/>
      <c r="RT211" s="35"/>
      <c r="RU211" s="35"/>
      <c r="RV211" s="35"/>
      <c r="RW211" s="35"/>
      <c r="RX211" s="35"/>
      <c r="RY211" s="35"/>
      <c r="RZ211" s="35"/>
      <c r="SA211" s="35"/>
      <c r="SB211" s="35"/>
      <c r="SC211" s="35"/>
      <c r="SD211" s="35"/>
      <c r="SE211" s="35"/>
      <c r="SF211" s="35"/>
      <c r="SG211" s="35"/>
      <c r="SH211" s="35"/>
      <c r="SI211" s="35"/>
      <c r="SJ211" s="35"/>
      <c r="SK211" s="35"/>
      <c r="SL211" s="35"/>
      <c r="SM211" s="35"/>
      <c r="SN211" s="35"/>
      <c r="SO211" s="35"/>
      <c r="SP211" s="35"/>
      <c r="SQ211" s="35"/>
      <c r="SR211" s="35"/>
      <c r="SS211" s="35"/>
      <c r="ST211" s="35"/>
      <c r="SU211" s="35"/>
      <c r="SV211" s="35"/>
      <c r="SW211" s="35"/>
      <c r="SX211" s="35"/>
      <c r="SY211" s="35"/>
      <c r="SZ211" s="35"/>
      <c r="TA211" s="35"/>
      <c r="TB211" s="35"/>
      <c r="TC211" s="35"/>
      <c r="TD211" s="35"/>
      <c r="TE211" s="35"/>
      <c r="TF211" s="35"/>
      <c r="TG211" s="35"/>
      <c r="TH211" s="35"/>
      <c r="TI211" s="35"/>
      <c r="TJ211" s="35"/>
      <c r="TK211" s="35"/>
      <c r="TL211" s="35"/>
      <c r="TM211" s="35"/>
      <c r="TN211" s="35"/>
      <c r="TO211" s="35"/>
      <c r="TP211" s="35"/>
      <c r="TQ211" s="35"/>
      <c r="TR211" s="35"/>
      <c r="TS211" s="35"/>
      <c r="TT211" s="35"/>
      <c r="TU211" s="35"/>
      <c r="TV211" s="35"/>
      <c r="TW211" s="35"/>
      <c r="TX211" s="35"/>
      <c r="TY211" s="35"/>
      <c r="TZ211" s="35"/>
      <c r="UA211" s="35"/>
      <c r="UB211" s="35"/>
      <c r="UC211" s="35">
        <v>30</v>
      </c>
      <c r="UD211" s="35"/>
      <c r="UE211" s="35"/>
      <c r="UF211" s="35"/>
      <c r="UG211" s="35"/>
      <c r="UH211" s="35"/>
      <c r="UI211" s="35"/>
      <c r="UJ211" s="35"/>
      <c r="UK211" s="35"/>
      <c r="UL211" s="35"/>
      <c r="UM211" s="35"/>
      <c r="UN211" s="35">
        <v>30</v>
      </c>
      <c r="UO211" s="35"/>
      <c r="UP211" s="35"/>
      <c r="UQ211" s="35"/>
      <c r="UR211" s="35"/>
      <c r="US211" s="35"/>
      <c r="UT211" s="35"/>
      <c r="UU211" s="35"/>
      <c r="UV211" s="35"/>
      <c r="UW211" s="35"/>
      <c r="UX211" s="35"/>
      <c r="UY211" s="35"/>
      <c r="UZ211" s="35"/>
      <c r="VA211" s="35"/>
      <c r="VB211" s="35"/>
      <c r="VC211" s="35"/>
      <c r="VD211" s="35"/>
      <c r="VE211" s="35"/>
      <c r="VF211" s="35"/>
      <c r="VG211" s="35"/>
      <c r="VH211" s="35"/>
      <c r="VI211" s="35"/>
      <c r="VJ211" s="35"/>
      <c r="VK211" s="35"/>
      <c r="VL211" s="35"/>
      <c r="VM211" s="35"/>
      <c r="VN211" s="35"/>
      <c r="VO211" s="35"/>
      <c r="VP211" s="35"/>
      <c r="VQ211" s="35"/>
      <c r="VR211" s="35"/>
      <c r="VS211" s="35"/>
      <c r="VT211" s="35"/>
      <c r="VU211" s="35"/>
      <c r="VV211" s="35"/>
      <c r="VW211" s="35"/>
      <c r="VX211" s="35"/>
      <c r="VY211" s="35"/>
      <c r="VZ211" s="35"/>
      <c r="WA211" s="35"/>
      <c r="WB211" s="35"/>
      <c r="WC211" s="35"/>
      <c r="WD211" s="35"/>
      <c r="WE211" s="35"/>
      <c r="WF211" s="35"/>
      <c r="WG211" s="35"/>
      <c r="WH211" s="35"/>
      <c r="WI211" s="35"/>
      <c r="WJ211" s="35"/>
      <c r="WK211" s="35"/>
      <c r="WL211" s="35"/>
      <c r="WM211" s="35"/>
      <c r="WN211" s="35"/>
      <c r="WO211" s="35"/>
      <c r="WP211" s="35"/>
      <c r="WQ211" s="35"/>
      <c r="WR211" s="35"/>
      <c r="WS211" s="35"/>
      <c r="WT211" s="35"/>
      <c r="WU211" s="35"/>
      <c r="WV211" s="35"/>
      <c r="WW211" s="35"/>
      <c r="WX211" s="35"/>
      <c r="WY211" s="35"/>
      <c r="WZ211" s="35"/>
      <c r="XA211" s="35"/>
      <c r="XB211" s="35"/>
      <c r="XC211" s="35"/>
      <c r="XD211" s="35"/>
      <c r="XE211" s="35"/>
      <c r="XF211" s="35"/>
      <c r="XG211" s="35"/>
      <c r="XH211" s="35"/>
      <c r="XI211" s="35"/>
      <c r="XJ211" s="35"/>
      <c r="XK211" s="35"/>
      <c r="XL211" s="35"/>
      <c r="XM211" s="35"/>
      <c r="XN211" s="35"/>
      <c r="XO211" s="35"/>
      <c r="XP211" s="35"/>
      <c r="XQ211" s="35"/>
      <c r="XR211" s="35"/>
      <c r="XS211" s="35"/>
      <c r="XT211" s="35"/>
      <c r="XU211" s="35"/>
      <c r="XV211" s="35"/>
      <c r="XW211" s="35"/>
      <c r="XX211" s="35"/>
      <c r="XY211" s="35">
        <v>40</v>
      </c>
      <c r="XZ211" s="35"/>
      <c r="YA211" s="35"/>
      <c r="YB211" s="35"/>
      <c r="YC211" s="35"/>
      <c r="YD211" s="35"/>
      <c r="YE211" s="35"/>
      <c r="YF211" s="35"/>
      <c r="YG211" s="35"/>
      <c r="YH211" s="35"/>
      <c r="YI211" s="35"/>
      <c r="YJ211" s="35"/>
      <c r="YK211" s="35"/>
      <c r="YL211" s="35"/>
      <c r="YM211" s="35"/>
      <c r="YN211" s="35"/>
      <c r="YO211" s="35"/>
      <c r="YP211" s="35"/>
      <c r="YQ211" s="35"/>
      <c r="YR211" s="35"/>
      <c r="YS211" s="35"/>
      <c r="YT211" s="35"/>
      <c r="YU211" s="35"/>
      <c r="YV211" s="35"/>
      <c r="YW211" s="35"/>
      <c r="YX211" s="35"/>
      <c r="YY211" s="35"/>
      <c r="YZ211" s="35"/>
      <c r="ZA211" s="35"/>
      <c r="ZB211" s="35">
        <v>2</v>
      </c>
      <c r="ZC211" s="35"/>
      <c r="ZD211" s="35">
        <v>2</v>
      </c>
      <c r="ZE211" s="35"/>
      <c r="ZF211" s="35"/>
      <c r="ZG211" s="35"/>
      <c r="ZH211" s="35"/>
      <c r="ZI211" s="35"/>
      <c r="ZJ211" s="35"/>
      <c r="ZK211" s="35"/>
      <c r="ZL211" s="35"/>
      <c r="ZM211" s="35"/>
      <c r="ZN211" s="35"/>
      <c r="ZO211" s="35"/>
      <c r="ZP211" s="35"/>
      <c r="ZQ211" s="35"/>
      <c r="ZR211" s="35"/>
      <c r="ZS211" s="35"/>
      <c r="ZT211" s="35"/>
      <c r="ZU211" s="35"/>
      <c r="ZV211" s="35"/>
      <c r="ZW211" s="35"/>
      <c r="ZX211" s="35"/>
      <c r="ZY211" s="35"/>
      <c r="ZZ211" s="35"/>
      <c r="AAA211" s="35"/>
      <c r="AAB211" s="35"/>
      <c r="AAC211" s="35"/>
      <c r="AAD211" s="35"/>
      <c r="AAE211" s="35"/>
      <c r="AAF211" s="35"/>
      <c r="AAG211" s="35"/>
      <c r="AAH211" s="35"/>
      <c r="AAI211" s="35"/>
      <c r="AAJ211" s="35"/>
      <c r="AAK211" s="35"/>
      <c r="AAL211" s="35"/>
      <c r="AAM211" s="35"/>
      <c r="AAN211" s="35"/>
      <c r="AAO211" s="35"/>
      <c r="AAP211" s="35"/>
      <c r="AAQ211" s="35"/>
      <c r="AAR211" s="35"/>
      <c r="AAS211" s="35"/>
      <c r="AAT211" s="35"/>
      <c r="AAU211" s="35"/>
      <c r="AAV211" s="35"/>
      <c r="AAW211" s="35"/>
      <c r="AAX211" s="35"/>
      <c r="AAY211" s="35"/>
      <c r="AAZ211" s="35">
        <v>1</v>
      </c>
      <c r="ABA211" s="35"/>
      <c r="ABB211" s="35"/>
      <c r="ABC211" s="35"/>
      <c r="ABD211" s="35"/>
      <c r="ABE211" s="35"/>
      <c r="ABF211" s="35"/>
      <c r="ABG211" s="35"/>
      <c r="ABH211" s="35"/>
      <c r="ABI211" s="35">
        <v>1</v>
      </c>
      <c r="ABJ211" s="35"/>
      <c r="ABK211" s="35"/>
      <c r="ABL211" s="35"/>
      <c r="ABM211" s="35"/>
      <c r="ABN211" s="35"/>
      <c r="ABO211" s="35"/>
      <c r="ABP211" s="35"/>
      <c r="ABQ211" s="35"/>
      <c r="ABR211" s="35"/>
      <c r="ABS211" s="35"/>
      <c r="ABT211" s="35"/>
      <c r="ABU211" s="35">
        <v>1</v>
      </c>
      <c r="ABV211" s="35"/>
      <c r="ABW211" s="35"/>
      <c r="ABX211" s="35"/>
      <c r="ABY211" s="35"/>
      <c r="ABZ211" s="35"/>
      <c r="ACA211" s="35"/>
      <c r="ACB211" s="35"/>
      <c r="ACC211" s="35"/>
      <c r="ACD211" s="35"/>
      <c r="ACE211" s="35"/>
      <c r="ACF211" s="35"/>
      <c r="ACG211" s="35"/>
      <c r="ACH211" s="35"/>
      <c r="ACI211" s="35"/>
      <c r="ACJ211" s="35"/>
      <c r="ACK211" s="35"/>
      <c r="ACL211" s="35"/>
      <c r="ACM211" s="35"/>
      <c r="ACN211" s="35"/>
      <c r="ACO211" s="35"/>
      <c r="ACP211" s="35"/>
      <c r="ACQ211" s="35"/>
      <c r="ACR211" s="35"/>
      <c r="ACS211" s="35"/>
      <c r="ACT211" s="35"/>
      <c r="ACU211" s="35"/>
      <c r="ACV211" s="35"/>
      <c r="ACW211" s="35"/>
      <c r="ACX211" s="35"/>
      <c r="ACY211" s="35"/>
      <c r="ACZ211" s="35"/>
      <c r="ADA211" s="35"/>
      <c r="ADB211" s="35">
        <v>1</v>
      </c>
      <c r="ADC211" s="35"/>
      <c r="ADD211" s="35"/>
      <c r="ADE211" s="35"/>
      <c r="ADF211" s="35"/>
      <c r="ADG211" s="35"/>
      <c r="ADH211" s="35"/>
      <c r="ADI211" s="35"/>
      <c r="ADJ211" s="35"/>
      <c r="ADK211" s="35"/>
      <c r="ADL211" s="35"/>
      <c r="ADM211" s="35"/>
      <c r="ADN211" s="35"/>
      <c r="ADO211" s="35"/>
      <c r="ADP211" s="35"/>
      <c r="ADQ211" s="35"/>
      <c r="ADR211" s="35"/>
      <c r="ADS211" s="35"/>
      <c r="ADT211" s="35"/>
      <c r="ADU211" s="35"/>
      <c r="ADV211" s="35"/>
      <c r="ADW211" s="35"/>
      <c r="ADX211" s="35"/>
      <c r="ADY211" s="26">
        <f t="shared" si="9"/>
        <v>0</v>
      </c>
      <c r="ADZ211" s="5"/>
    </row>
    <row r="212" spans="1:806" s="33" customFormat="1" ht="13.5" customHeight="1" x14ac:dyDescent="0.2">
      <c r="A212" s="51" t="s">
        <v>143</v>
      </c>
      <c r="B212" s="65">
        <f t="shared" si="8"/>
        <v>30</v>
      </c>
      <c r="C212" s="57">
        <v>10</v>
      </c>
      <c r="D212" s="60">
        <v>44832</v>
      </c>
      <c r="E212" s="67">
        <v>51.76</v>
      </c>
      <c r="F212" s="67">
        <f t="shared" si="10"/>
        <v>1552.8</v>
      </c>
      <c r="G212" s="6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>
        <v>1</v>
      </c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15"/>
      <c r="BF212" s="15"/>
      <c r="BG212" s="136"/>
      <c r="BH212" s="35"/>
      <c r="BI212" s="35"/>
      <c r="BJ212" s="35"/>
      <c r="BK212" s="35"/>
      <c r="BL212" s="35"/>
      <c r="BM212" s="35"/>
      <c r="BN212" s="35"/>
      <c r="BO212" s="35"/>
      <c r="BP212" s="35"/>
      <c r="BQ212" s="35"/>
      <c r="BR212" s="35"/>
      <c r="BS212" s="35"/>
      <c r="BT212" s="35"/>
      <c r="BU212" s="35"/>
      <c r="BV212" s="35"/>
      <c r="BW212" s="35"/>
      <c r="BX212" s="35"/>
      <c r="BY212" s="35"/>
      <c r="BZ212" s="35"/>
      <c r="CA212" s="35"/>
      <c r="CB212" s="35"/>
      <c r="CC212" s="35"/>
      <c r="CD212" s="35"/>
      <c r="CE212" s="35"/>
      <c r="CF212" s="35"/>
      <c r="CG212" s="35"/>
      <c r="CH212" s="35"/>
      <c r="CI212" s="35"/>
      <c r="CJ212" s="35"/>
      <c r="CK212" s="35"/>
      <c r="CL212" s="35"/>
      <c r="CM212" s="35"/>
      <c r="CN212" s="35"/>
      <c r="CO212" s="35"/>
      <c r="CP212" s="35"/>
      <c r="CQ212" s="35"/>
      <c r="CR212" s="35"/>
      <c r="CS212" s="35"/>
      <c r="CT212" s="35"/>
      <c r="CU212" s="35"/>
      <c r="CV212" s="35"/>
      <c r="CW212" s="35"/>
      <c r="CX212" s="35"/>
      <c r="CY212" s="35"/>
      <c r="CZ212" s="35"/>
      <c r="DA212" s="35"/>
      <c r="DB212" s="35"/>
      <c r="DC212" s="35"/>
      <c r="DD212" s="35"/>
      <c r="DE212" s="35"/>
      <c r="DF212" s="35"/>
      <c r="DG212" s="35"/>
      <c r="DH212" s="35"/>
      <c r="DI212" s="35"/>
      <c r="DJ212" s="35"/>
      <c r="DK212" s="35"/>
      <c r="DL212" s="35"/>
      <c r="DM212" s="35"/>
      <c r="DN212" s="35"/>
      <c r="DO212" s="35"/>
      <c r="DP212" s="35"/>
      <c r="DQ212" s="35"/>
      <c r="DR212" s="35"/>
      <c r="DS212" s="35"/>
      <c r="DT212" s="35"/>
      <c r="DU212" s="35"/>
      <c r="DV212" s="35"/>
      <c r="DW212" s="35"/>
      <c r="DX212" s="35"/>
      <c r="DY212" s="35"/>
      <c r="DZ212" s="35"/>
      <c r="EA212" s="35"/>
      <c r="EB212" s="35"/>
      <c r="EC212" s="35"/>
      <c r="ED212" s="35"/>
      <c r="EE212" s="35"/>
      <c r="EF212" s="35"/>
      <c r="EG212" s="35"/>
      <c r="EH212" s="35"/>
      <c r="EI212" s="35"/>
      <c r="EJ212" s="35"/>
      <c r="EK212" s="35"/>
      <c r="EL212" s="35"/>
      <c r="EM212" s="35"/>
      <c r="EN212" s="35"/>
      <c r="EO212" s="35"/>
      <c r="EP212" s="35"/>
      <c r="EQ212" s="35"/>
      <c r="ER212" s="35"/>
      <c r="ES212" s="35"/>
      <c r="ET212" s="35"/>
      <c r="EU212" s="35"/>
      <c r="EV212" s="35"/>
      <c r="EW212" s="35"/>
      <c r="EX212" s="35"/>
      <c r="EY212" s="35"/>
      <c r="EZ212" s="35"/>
      <c r="FA212" s="35"/>
      <c r="FB212" s="35"/>
      <c r="FC212" s="35"/>
      <c r="FD212" s="35"/>
      <c r="FE212" s="35"/>
      <c r="FF212" s="35"/>
      <c r="FG212" s="35"/>
      <c r="FH212" s="35"/>
      <c r="FI212" s="35"/>
      <c r="FJ212" s="35"/>
      <c r="FK212" s="35"/>
      <c r="FL212" s="35"/>
      <c r="FM212" s="35"/>
      <c r="FN212" s="35"/>
      <c r="FO212" s="35"/>
      <c r="FP212" s="35"/>
      <c r="FQ212" s="35"/>
      <c r="FR212" s="35"/>
      <c r="FS212" s="35"/>
      <c r="FT212" s="35"/>
      <c r="FU212" s="35"/>
      <c r="FV212" s="35"/>
      <c r="FW212" s="35"/>
      <c r="FX212" s="35"/>
      <c r="FY212" s="35"/>
      <c r="FZ212" s="35"/>
      <c r="GA212" s="35"/>
      <c r="GB212" s="35"/>
      <c r="GC212" s="35"/>
      <c r="GD212" s="35"/>
      <c r="GE212" s="35"/>
      <c r="GF212" s="35"/>
      <c r="GG212" s="35"/>
      <c r="GH212" s="35"/>
      <c r="GI212" s="35"/>
      <c r="GJ212" s="35"/>
      <c r="GK212" s="35"/>
      <c r="GL212" s="35"/>
      <c r="GM212" s="35"/>
      <c r="GN212" s="35"/>
      <c r="GO212" s="35"/>
      <c r="GP212" s="35"/>
      <c r="GQ212" s="35"/>
      <c r="GR212" s="35"/>
      <c r="GS212" s="35"/>
      <c r="GT212" s="35"/>
      <c r="GU212" s="35"/>
      <c r="GV212" s="35"/>
      <c r="GW212" s="35"/>
      <c r="GX212" s="35"/>
      <c r="GY212" s="35"/>
      <c r="GZ212" s="35"/>
      <c r="HA212" s="35"/>
      <c r="HB212" s="35"/>
      <c r="HC212" s="35"/>
      <c r="HD212" s="35"/>
      <c r="HE212" s="35"/>
      <c r="HF212" s="35"/>
      <c r="HG212" s="35"/>
      <c r="HH212" s="35"/>
      <c r="HI212" s="35"/>
      <c r="HJ212" s="35"/>
      <c r="HK212" s="35"/>
      <c r="HL212" s="35"/>
      <c r="HM212" s="35"/>
      <c r="HN212" s="35"/>
      <c r="HO212" s="35"/>
      <c r="HP212" s="35"/>
      <c r="HQ212" s="35"/>
      <c r="HR212" s="35"/>
      <c r="HS212" s="35"/>
      <c r="HT212" s="35"/>
      <c r="HU212" s="35"/>
      <c r="HV212" s="35"/>
      <c r="HW212" s="35"/>
      <c r="HX212" s="35"/>
      <c r="HY212" s="35"/>
      <c r="HZ212" s="35"/>
      <c r="IA212" s="35"/>
      <c r="IB212" s="35"/>
      <c r="IC212" s="35"/>
      <c r="ID212" s="35"/>
      <c r="IE212" s="35"/>
      <c r="IF212" s="35"/>
      <c r="IG212" s="35"/>
      <c r="IH212" s="35"/>
      <c r="II212" s="35"/>
      <c r="IJ212" s="35"/>
      <c r="IK212" s="35"/>
      <c r="IL212" s="35"/>
      <c r="IM212" s="35"/>
      <c r="IN212" s="35"/>
      <c r="IO212" s="35"/>
      <c r="IP212" s="35"/>
      <c r="IQ212" s="35"/>
      <c r="IR212" s="35"/>
      <c r="IS212" s="35"/>
      <c r="IT212" s="35"/>
      <c r="IU212" s="35"/>
      <c r="IV212" s="35"/>
      <c r="IW212" s="35"/>
      <c r="IX212" s="35"/>
      <c r="IY212" s="35"/>
      <c r="IZ212" s="35"/>
      <c r="JA212" s="35"/>
      <c r="JB212" s="35"/>
      <c r="JC212" s="35"/>
      <c r="JD212" s="35"/>
      <c r="JE212" s="35"/>
      <c r="JF212" s="35"/>
      <c r="JG212" s="35"/>
      <c r="JH212" s="35"/>
      <c r="JI212" s="35"/>
      <c r="JJ212" s="35"/>
      <c r="JK212" s="35"/>
      <c r="JL212" s="35"/>
      <c r="JM212" s="35"/>
      <c r="JN212" s="35"/>
      <c r="JO212" s="35"/>
      <c r="JP212" s="35"/>
      <c r="JQ212" s="35"/>
      <c r="JR212" s="35"/>
      <c r="JS212" s="35"/>
      <c r="JT212" s="35"/>
      <c r="JU212" s="35"/>
      <c r="JV212" s="35"/>
      <c r="JW212" s="35"/>
      <c r="JX212" s="35"/>
      <c r="JY212" s="35"/>
      <c r="JZ212" s="35"/>
      <c r="KA212" s="35"/>
      <c r="KB212" s="35"/>
      <c r="KC212" s="35"/>
      <c r="KD212" s="35"/>
      <c r="KE212" s="35"/>
      <c r="KF212" s="35"/>
      <c r="KG212" s="35"/>
      <c r="KH212" s="35"/>
      <c r="KI212" s="35"/>
      <c r="KJ212" s="35"/>
      <c r="KK212" s="35">
        <v>10</v>
      </c>
      <c r="KL212" s="35"/>
      <c r="KM212" s="35"/>
      <c r="KN212" s="35"/>
      <c r="KO212" s="35"/>
      <c r="KP212" s="35"/>
      <c r="KQ212" s="35"/>
      <c r="KR212" s="35"/>
      <c r="KS212" s="35"/>
      <c r="KT212" s="35"/>
      <c r="KU212" s="35"/>
      <c r="KV212" s="35"/>
      <c r="KW212" s="35"/>
      <c r="KX212" s="35"/>
      <c r="KY212" s="35"/>
      <c r="KZ212" s="35"/>
      <c r="LA212" s="35"/>
      <c r="LB212" s="35"/>
      <c r="LC212" s="35"/>
      <c r="LD212" s="35"/>
      <c r="LE212" s="35"/>
      <c r="LF212" s="35">
        <v>30</v>
      </c>
      <c r="LG212" s="35"/>
      <c r="LH212" s="35"/>
      <c r="LI212" s="35"/>
      <c r="LJ212" s="35"/>
      <c r="LK212" s="35"/>
      <c r="LL212" s="35"/>
      <c r="LM212" s="35"/>
      <c r="LN212" s="35"/>
      <c r="LO212" s="35"/>
      <c r="LP212" s="35"/>
      <c r="LQ212" s="35"/>
      <c r="LR212" s="35"/>
      <c r="LS212" s="35"/>
      <c r="LT212" s="35"/>
      <c r="LU212" s="35"/>
      <c r="LV212" s="35"/>
      <c r="LW212" s="35"/>
      <c r="LX212" s="35"/>
      <c r="LY212" s="35"/>
      <c r="LZ212" s="35"/>
      <c r="MA212" s="35"/>
      <c r="MB212" s="35"/>
      <c r="MC212" s="35"/>
      <c r="MD212" s="35"/>
      <c r="ME212" s="35"/>
      <c r="MF212" s="35"/>
      <c r="MG212" s="35"/>
      <c r="MH212" s="35"/>
      <c r="MI212" s="35"/>
      <c r="MJ212" s="35"/>
      <c r="MK212" s="35"/>
      <c r="ML212" s="35"/>
      <c r="MM212" s="35"/>
      <c r="MN212" s="35"/>
      <c r="MO212" s="35"/>
      <c r="MP212" s="35"/>
      <c r="MQ212" s="35"/>
      <c r="MR212" s="35"/>
      <c r="MS212" s="35"/>
      <c r="MT212" s="35"/>
      <c r="MU212" s="35"/>
      <c r="MV212" s="35"/>
      <c r="MW212" s="35"/>
      <c r="MX212" s="35"/>
      <c r="MY212" s="35"/>
      <c r="MZ212" s="35"/>
      <c r="NA212" s="35"/>
      <c r="NB212" s="35"/>
      <c r="NC212" s="35"/>
      <c r="ND212" s="35"/>
      <c r="NE212" s="35"/>
      <c r="NF212" s="35"/>
      <c r="NG212" s="35"/>
      <c r="NH212" s="35"/>
      <c r="NI212" s="35"/>
      <c r="NJ212" s="35"/>
      <c r="NK212" s="35"/>
      <c r="NL212" s="35"/>
      <c r="NM212" s="35"/>
      <c r="NN212" s="35"/>
      <c r="NO212" s="35"/>
      <c r="NP212" s="35"/>
      <c r="NQ212" s="35"/>
      <c r="NR212" s="35"/>
      <c r="NS212" s="35"/>
      <c r="NT212" s="35"/>
      <c r="NU212" s="35"/>
      <c r="NV212" s="35"/>
      <c r="NW212" s="35"/>
      <c r="NX212" s="35"/>
      <c r="NY212" s="35"/>
      <c r="NZ212" s="35"/>
      <c r="OA212" s="35"/>
      <c r="OB212" s="35"/>
      <c r="OC212" s="35"/>
      <c r="OD212" s="35"/>
      <c r="OE212" s="35"/>
      <c r="OF212" s="35"/>
      <c r="OG212" s="35"/>
      <c r="OH212" s="35"/>
      <c r="OI212" s="35"/>
      <c r="OJ212" s="35"/>
      <c r="OK212" s="35"/>
      <c r="OL212" s="35"/>
      <c r="OM212" s="35"/>
      <c r="ON212" s="35"/>
      <c r="OO212" s="35"/>
      <c r="OP212" s="35"/>
      <c r="OQ212" s="35"/>
      <c r="OR212" s="35"/>
      <c r="OS212" s="35"/>
      <c r="OT212" s="35"/>
      <c r="OU212" s="35"/>
      <c r="OV212" s="35"/>
      <c r="OW212" s="35"/>
      <c r="OX212" s="35"/>
      <c r="OY212" s="35"/>
      <c r="OZ212" s="35"/>
      <c r="PA212" s="35"/>
      <c r="PB212" s="35"/>
      <c r="PC212" s="35">
        <v>1</v>
      </c>
      <c r="PD212" s="35"/>
      <c r="PE212" s="35"/>
      <c r="PF212" s="35"/>
      <c r="PG212" s="35"/>
      <c r="PH212" s="35"/>
      <c r="PI212" s="35"/>
      <c r="PJ212" s="35"/>
      <c r="PK212" s="35">
        <v>1</v>
      </c>
      <c r="PL212" s="35"/>
      <c r="PM212" s="35"/>
      <c r="PN212" s="35"/>
      <c r="PO212" s="35"/>
      <c r="PP212" s="35"/>
      <c r="PQ212" s="35"/>
      <c r="PR212" s="35"/>
      <c r="PS212" s="35"/>
      <c r="PT212" s="35"/>
      <c r="PU212" s="35"/>
      <c r="PV212" s="35"/>
      <c r="PW212" s="35"/>
      <c r="PX212" s="35"/>
      <c r="PY212" s="35"/>
      <c r="PZ212" s="35"/>
      <c r="QA212" s="35"/>
      <c r="QB212" s="35"/>
      <c r="QC212" s="35"/>
      <c r="QD212" s="35"/>
      <c r="QE212" s="35"/>
      <c r="QF212" s="35">
        <v>1</v>
      </c>
      <c r="QG212" s="35"/>
      <c r="QH212" s="35"/>
      <c r="QI212" s="35"/>
      <c r="QJ212" s="35"/>
      <c r="QK212" s="35"/>
      <c r="QL212" s="35"/>
      <c r="QM212" s="35"/>
      <c r="QN212" s="35"/>
      <c r="QO212" s="35"/>
      <c r="QP212" s="35"/>
      <c r="QQ212" s="35"/>
      <c r="QR212" s="35"/>
      <c r="QS212" s="35"/>
      <c r="QT212" s="35"/>
      <c r="QU212" s="35"/>
      <c r="QV212" s="35"/>
      <c r="QW212" s="35"/>
      <c r="QX212" s="35"/>
      <c r="QY212" s="35"/>
      <c r="QZ212" s="35"/>
      <c r="RA212" s="35"/>
      <c r="RB212" s="35"/>
      <c r="RC212" s="35"/>
      <c r="RD212" s="35"/>
      <c r="RE212" s="35"/>
      <c r="RF212" s="35"/>
      <c r="RG212" s="35"/>
      <c r="RH212" s="35"/>
      <c r="RI212" s="35"/>
      <c r="RJ212" s="35"/>
      <c r="RK212" s="35"/>
      <c r="RL212" s="35"/>
      <c r="RM212" s="35"/>
      <c r="RN212" s="35"/>
      <c r="RO212" s="35"/>
      <c r="RP212" s="35"/>
      <c r="RQ212" s="35"/>
      <c r="RR212" s="35"/>
      <c r="RS212" s="35"/>
      <c r="RT212" s="35"/>
      <c r="RU212" s="35"/>
      <c r="RV212" s="35"/>
      <c r="RW212" s="35"/>
      <c r="RX212" s="35"/>
      <c r="RY212" s="35"/>
      <c r="RZ212" s="35"/>
      <c r="SA212" s="35"/>
      <c r="SB212" s="35">
        <v>1</v>
      </c>
      <c r="SC212" s="35"/>
      <c r="SD212" s="35"/>
      <c r="SE212" s="35"/>
      <c r="SF212" s="35"/>
      <c r="SG212" s="35"/>
      <c r="SH212" s="35"/>
      <c r="SI212" s="35"/>
      <c r="SJ212" s="35"/>
      <c r="SK212" s="35"/>
      <c r="SL212" s="35"/>
      <c r="SM212" s="35"/>
      <c r="SN212" s="35">
        <v>2</v>
      </c>
      <c r="SO212" s="35"/>
      <c r="SP212" s="35"/>
      <c r="SQ212" s="35"/>
      <c r="SR212" s="35"/>
      <c r="SS212" s="35"/>
      <c r="ST212" s="35"/>
      <c r="SU212" s="35"/>
      <c r="SV212" s="35"/>
      <c r="SW212" s="35"/>
      <c r="SX212" s="35"/>
      <c r="SY212" s="35"/>
      <c r="SZ212" s="35"/>
      <c r="TA212" s="35"/>
      <c r="TB212" s="35">
        <v>2</v>
      </c>
      <c r="TC212" s="35"/>
      <c r="TD212" s="35"/>
      <c r="TE212" s="35"/>
      <c r="TF212" s="35"/>
      <c r="TG212" s="35"/>
      <c r="TH212" s="35"/>
      <c r="TI212" s="35"/>
      <c r="TJ212" s="35"/>
      <c r="TK212" s="35"/>
      <c r="TL212" s="35"/>
      <c r="TM212" s="35"/>
      <c r="TN212" s="35"/>
      <c r="TO212" s="35"/>
      <c r="TP212" s="35"/>
      <c r="TQ212" s="35"/>
      <c r="TR212" s="35"/>
      <c r="TS212" s="35"/>
      <c r="TT212" s="35"/>
      <c r="TU212" s="35"/>
      <c r="TV212" s="35"/>
      <c r="TW212" s="35"/>
      <c r="TX212" s="35"/>
      <c r="TY212" s="35"/>
      <c r="TZ212" s="35"/>
      <c r="UA212" s="35"/>
      <c r="UB212" s="35"/>
      <c r="UC212" s="35"/>
      <c r="UD212" s="35"/>
      <c r="UE212" s="35"/>
      <c r="UF212" s="35"/>
      <c r="UG212" s="35"/>
      <c r="UH212" s="35"/>
      <c r="UI212" s="35"/>
      <c r="UJ212" s="35"/>
      <c r="UK212" s="35"/>
      <c r="UL212" s="35"/>
      <c r="UM212" s="35"/>
      <c r="UN212" s="35"/>
      <c r="UO212" s="35"/>
      <c r="UP212" s="35"/>
      <c r="UQ212" s="35"/>
      <c r="UR212" s="35"/>
      <c r="US212" s="35"/>
      <c r="UT212" s="35"/>
      <c r="UU212" s="35"/>
      <c r="UV212" s="35"/>
      <c r="UW212" s="35"/>
      <c r="UX212" s="35"/>
      <c r="UY212" s="35"/>
      <c r="UZ212" s="35"/>
      <c r="VA212" s="35"/>
      <c r="VB212" s="35"/>
      <c r="VC212" s="35"/>
      <c r="VD212" s="35"/>
      <c r="VE212" s="35"/>
      <c r="VF212" s="35"/>
      <c r="VG212" s="35"/>
      <c r="VH212" s="35"/>
      <c r="VI212" s="35"/>
      <c r="VJ212" s="35"/>
      <c r="VK212" s="35"/>
      <c r="VL212" s="35"/>
      <c r="VM212" s="35"/>
      <c r="VN212" s="35"/>
      <c r="VO212" s="35"/>
      <c r="VP212" s="35"/>
      <c r="VQ212" s="35"/>
      <c r="VR212" s="35"/>
      <c r="VS212" s="35"/>
      <c r="VT212" s="35"/>
      <c r="VU212" s="35"/>
      <c r="VV212" s="35"/>
      <c r="VW212" s="35"/>
      <c r="VX212" s="35"/>
      <c r="VY212" s="35"/>
      <c r="VZ212" s="35"/>
      <c r="WA212" s="35"/>
      <c r="WB212" s="35"/>
      <c r="WC212" s="35"/>
      <c r="WD212" s="35"/>
      <c r="WE212" s="35"/>
      <c r="WF212" s="35"/>
      <c r="WG212" s="35"/>
      <c r="WH212" s="35"/>
      <c r="WI212" s="35"/>
      <c r="WJ212" s="35"/>
      <c r="WK212" s="35"/>
      <c r="WL212" s="35"/>
      <c r="WM212" s="35"/>
      <c r="WN212" s="35"/>
      <c r="WO212" s="35"/>
      <c r="WP212" s="35"/>
      <c r="WQ212" s="35"/>
      <c r="WR212" s="35"/>
      <c r="WS212" s="35"/>
      <c r="WT212" s="35"/>
      <c r="WU212" s="35"/>
      <c r="WV212" s="35"/>
      <c r="WW212" s="35"/>
      <c r="WX212" s="35"/>
      <c r="WY212" s="35"/>
      <c r="WZ212" s="35"/>
      <c r="XA212" s="35"/>
      <c r="XB212" s="35">
        <v>2</v>
      </c>
      <c r="XC212" s="35"/>
      <c r="XD212" s="35"/>
      <c r="XE212" s="35"/>
      <c r="XF212" s="35">
        <v>2</v>
      </c>
      <c r="XG212" s="35"/>
      <c r="XH212" s="35"/>
      <c r="XI212" s="35"/>
      <c r="XJ212" s="35"/>
      <c r="XK212" s="35"/>
      <c r="XL212" s="35"/>
      <c r="XM212" s="35"/>
      <c r="XN212" s="35"/>
      <c r="XO212" s="35"/>
      <c r="XP212" s="35"/>
      <c r="XQ212" s="35"/>
      <c r="XR212" s="35"/>
      <c r="XS212" s="35"/>
      <c r="XT212" s="35"/>
      <c r="XU212" s="35"/>
      <c r="XV212" s="35"/>
      <c r="XW212" s="35"/>
      <c r="XX212" s="35"/>
      <c r="XY212" s="35">
        <v>1</v>
      </c>
      <c r="XZ212" s="35"/>
      <c r="YA212" s="35"/>
      <c r="YB212" s="35"/>
      <c r="YC212" s="35"/>
      <c r="YD212" s="35"/>
      <c r="YE212" s="35"/>
      <c r="YF212" s="35"/>
      <c r="YG212" s="35"/>
      <c r="YH212" s="35"/>
      <c r="YI212" s="35"/>
      <c r="YJ212" s="35"/>
      <c r="YK212" s="35"/>
      <c r="YL212" s="35"/>
      <c r="YM212" s="35"/>
      <c r="YN212" s="35"/>
      <c r="YO212" s="35"/>
      <c r="YP212" s="35"/>
      <c r="YQ212" s="35"/>
      <c r="YR212" s="35"/>
      <c r="YS212" s="35"/>
      <c r="YT212" s="35"/>
      <c r="YU212" s="35"/>
      <c r="YV212" s="35"/>
      <c r="YW212" s="35"/>
      <c r="YX212" s="35"/>
      <c r="YY212" s="35"/>
      <c r="YZ212" s="35"/>
      <c r="ZA212" s="35"/>
      <c r="ZB212" s="35"/>
      <c r="ZC212" s="35"/>
      <c r="ZD212" s="35"/>
      <c r="ZE212" s="35"/>
      <c r="ZF212" s="35"/>
      <c r="ZG212" s="35"/>
      <c r="ZH212" s="35"/>
      <c r="ZI212" s="35"/>
      <c r="ZJ212" s="35"/>
      <c r="ZK212" s="35"/>
      <c r="ZL212" s="35"/>
      <c r="ZM212" s="35"/>
      <c r="ZN212" s="35"/>
      <c r="ZO212" s="35"/>
      <c r="ZP212" s="35"/>
      <c r="ZQ212" s="35"/>
      <c r="ZR212" s="35"/>
      <c r="ZS212" s="35"/>
      <c r="ZT212" s="35"/>
      <c r="ZU212" s="35"/>
      <c r="ZV212" s="35"/>
      <c r="ZW212" s="35"/>
      <c r="ZX212" s="35"/>
      <c r="ZY212" s="35"/>
      <c r="ZZ212" s="35"/>
      <c r="AAA212" s="35"/>
      <c r="AAB212" s="35"/>
      <c r="AAC212" s="35">
        <v>10</v>
      </c>
      <c r="AAD212" s="35"/>
      <c r="AAE212" s="35"/>
      <c r="AAF212" s="35"/>
      <c r="AAG212" s="35"/>
      <c r="AAH212" s="35"/>
      <c r="AAI212" s="35"/>
      <c r="AAJ212" s="35"/>
      <c r="AAK212" s="35"/>
      <c r="AAL212" s="35"/>
      <c r="AAM212" s="35"/>
      <c r="AAN212" s="35"/>
      <c r="AAO212" s="35"/>
      <c r="AAP212" s="35"/>
      <c r="AAQ212" s="35"/>
      <c r="AAR212" s="35"/>
      <c r="AAS212" s="35"/>
      <c r="AAT212" s="35"/>
      <c r="AAU212" s="35"/>
      <c r="AAV212" s="35"/>
      <c r="AAW212" s="35"/>
      <c r="AAX212" s="35"/>
      <c r="AAY212" s="35"/>
      <c r="AAZ212" s="35"/>
      <c r="ABA212" s="35"/>
      <c r="ABB212" s="35"/>
      <c r="ABC212" s="35"/>
      <c r="ABD212" s="35"/>
      <c r="ABE212" s="35"/>
      <c r="ABF212" s="35"/>
      <c r="ABG212" s="35"/>
      <c r="ABH212" s="35"/>
      <c r="ABI212" s="35"/>
      <c r="ABJ212" s="35"/>
      <c r="ABK212" s="35"/>
      <c r="ABL212" s="35"/>
      <c r="ABM212" s="35"/>
      <c r="ABN212" s="35"/>
      <c r="ABO212" s="35"/>
      <c r="ABP212" s="35"/>
      <c r="ABQ212" s="35"/>
      <c r="ABR212" s="35"/>
      <c r="ABS212" s="35"/>
      <c r="ABT212" s="35"/>
      <c r="ABU212" s="35"/>
      <c r="ABV212" s="35"/>
      <c r="ABW212" s="35"/>
      <c r="ABX212" s="35"/>
      <c r="ABY212" s="35"/>
      <c r="ABZ212" s="35"/>
      <c r="ACA212" s="35"/>
      <c r="ACB212" s="35"/>
      <c r="ACC212" s="35"/>
      <c r="ACD212" s="35"/>
      <c r="ACE212" s="35"/>
      <c r="ACF212" s="35"/>
      <c r="ACG212" s="35"/>
      <c r="ACH212" s="35"/>
      <c r="ACI212" s="35"/>
      <c r="ACJ212" s="35"/>
      <c r="ACK212" s="35"/>
      <c r="ACL212" s="35"/>
      <c r="ACM212" s="35"/>
      <c r="ACN212" s="35"/>
      <c r="ACO212" s="35"/>
      <c r="ACP212" s="35"/>
      <c r="ACQ212" s="35"/>
      <c r="ACR212" s="35"/>
      <c r="ACS212" s="35"/>
      <c r="ACT212" s="35"/>
      <c r="ACU212" s="35"/>
      <c r="ACV212" s="35"/>
      <c r="ACW212" s="35"/>
      <c r="ACX212" s="35"/>
      <c r="ACY212" s="35"/>
      <c r="ACZ212" s="35"/>
      <c r="ADA212" s="35"/>
      <c r="ADB212" s="35"/>
      <c r="ADC212" s="35"/>
      <c r="ADD212" s="35"/>
      <c r="ADE212" s="35"/>
      <c r="ADF212" s="35"/>
      <c r="ADG212" s="35"/>
      <c r="ADH212" s="35"/>
      <c r="ADI212" s="35"/>
      <c r="ADJ212" s="35">
        <v>30</v>
      </c>
      <c r="ADK212" s="35"/>
      <c r="ADL212" s="35"/>
      <c r="ADM212" s="35"/>
      <c r="ADN212" s="35"/>
      <c r="ADO212" s="35"/>
      <c r="ADP212" s="35"/>
      <c r="ADQ212" s="35"/>
      <c r="ADR212" s="35"/>
      <c r="ADS212" s="35"/>
      <c r="ADT212" s="35"/>
      <c r="ADU212" s="35"/>
      <c r="ADV212" s="35"/>
      <c r="ADW212" s="35"/>
      <c r="ADX212" s="35"/>
      <c r="ADY212" s="26">
        <f t="shared" si="9"/>
        <v>0</v>
      </c>
      <c r="ADZ212" s="5"/>
    </row>
    <row r="213" spans="1:806" s="33" customFormat="1" ht="13.5" customHeight="1" x14ac:dyDescent="0.2">
      <c r="A213" s="51" t="s">
        <v>143</v>
      </c>
      <c r="B213" s="65">
        <f t="shared" si="8"/>
        <v>0</v>
      </c>
      <c r="C213" s="57">
        <v>10</v>
      </c>
      <c r="D213" s="60">
        <v>44760</v>
      </c>
      <c r="E213" s="67">
        <v>53.55</v>
      </c>
      <c r="F213" s="67">
        <f t="shared" si="10"/>
        <v>0</v>
      </c>
      <c r="G213" s="6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15"/>
      <c r="BF213" s="15"/>
      <c r="BG213" s="136"/>
      <c r="BH213" s="35"/>
      <c r="BI213" s="35"/>
      <c r="BJ213" s="35"/>
      <c r="BK213" s="35"/>
      <c r="BL213" s="35"/>
      <c r="BM213" s="35"/>
      <c r="BN213" s="35"/>
      <c r="BO213" s="35"/>
      <c r="BP213" s="35"/>
      <c r="BQ213" s="35"/>
      <c r="BR213" s="35"/>
      <c r="BS213" s="35"/>
      <c r="BT213" s="35"/>
      <c r="BU213" s="35"/>
      <c r="BV213" s="35"/>
      <c r="BW213" s="35"/>
      <c r="BX213" s="35"/>
      <c r="BY213" s="35"/>
      <c r="BZ213" s="35"/>
      <c r="CA213" s="35"/>
      <c r="CB213" s="35"/>
      <c r="CC213" s="35"/>
      <c r="CD213" s="35"/>
      <c r="CE213" s="35"/>
      <c r="CF213" s="35"/>
      <c r="CG213" s="35"/>
      <c r="CH213" s="35"/>
      <c r="CI213" s="35"/>
      <c r="CJ213" s="35"/>
      <c r="CK213" s="35"/>
      <c r="CL213" s="35"/>
      <c r="CM213" s="35"/>
      <c r="CN213" s="35"/>
      <c r="CO213" s="35"/>
      <c r="CP213" s="35"/>
      <c r="CQ213" s="35"/>
      <c r="CR213" s="35"/>
      <c r="CS213" s="35"/>
      <c r="CT213" s="35"/>
      <c r="CU213" s="35"/>
      <c r="CV213" s="35"/>
      <c r="CW213" s="35"/>
      <c r="CX213" s="35"/>
      <c r="CY213" s="35"/>
      <c r="CZ213" s="35"/>
      <c r="DA213" s="35"/>
      <c r="DB213" s="35"/>
      <c r="DC213" s="35"/>
      <c r="DD213" s="35"/>
      <c r="DE213" s="35"/>
      <c r="DF213" s="35"/>
      <c r="DG213" s="35"/>
      <c r="DH213" s="35"/>
      <c r="DI213" s="35"/>
      <c r="DJ213" s="35"/>
      <c r="DK213" s="35"/>
      <c r="DL213" s="35"/>
      <c r="DM213" s="35"/>
      <c r="DN213" s="35"/>
      <c r="DO213" s="35"/>
      <c r="DP213" s="35"/>
      <c r="DQ213" s="35"/>
      <c r="DR213" s="35"/>
      <c r="DS213" s="35"/>
      <c r="DT213" s="35"/>
      <c r="DU213" s="35"/>
      <c r="DV213" s="35"/>
      <c r="DW213" s="35"/>
      <c r="DX213" s="35"/>
      <c r="DY213" s="35"/>
      <c r="DZ213" s="35"/>
      <c r="EA213" s="35"/>
      <c r="EB213" s="35"/>
      <c r="EC213" s="35"/>
      <c r="ED213" s="35"/>
      <c r="EE213" s="35"/>
      <c r="EF213" s="35"/>
      <c r="EG213" s="35"/>
      <c r="EH213" s="35"/>
      <c r="EI213" s="35"/>
      <c r="EJ213" s="35"/>
      <c r="EK213" s="35"/>
      <c r="EL213" s="35"/>
      <c r="EM213" s="35"/>
      <c r="EN213" s="35"/>
      <c r="EO213" s="35"/>
      <c r="EP213" s="35"/>
      <c r="EQ213" s="35"/>
      <c r="ER213" s="35"/>
      <c r="ES213" s="35"/>
      <c r="ET213" s="35"/>
      <c r="EU213" s="35"/>
      <c r="EV213" s="35"/>
      <c r="EW213" s="35"/>
      <c r="EX213" s="35"/>
      <c r="EY213" s="35"/>
      <c r="EZ213" s="35"/>
      <c r="FA213" s="35"/>
      <c r="FB213" s="35"/>
      <c r="FC213" s="35"/>
      <c r="FD213" s="35"/>
      <c r="FE213" s="35"/>
      <c r="FF213" s="35"/>
      <c r="FG213" s="35"/>
      <c r="FH213" s="35"/>
      <c r="FI213" s="35"/>
      <c r="FJ213" s="35"/>
      <c r="FK213" s="35"/>
      <c r="FL213" s="35"/>
      <c r="FM213" s="35"/>
      <c r="FN213" s="35"/>
      <c r="FO213" s="35"/>
      <c r="FP213" s="35"/>
      <c r="FQ213" s="35"/>
      <c r="FR213" s="35"/>
      <c r="FS213" s="35"/>
      <c r="FT213" s="35"/>
      <c r="FU213" s="35"/>
      <c r="FV213" s="35"/>
      <c r="FW213" s="35"/>
      <c r="FX213" s="35"/>
      <c r="FY213" s="35"/>
      <c r="FZ213" s="35"/>
      <c r="GA213" s="35"/>
      <c r="GB213" s="35"/>
      <c r="GC213" s="35"/>
      <c r="GD213" s="35"/>
      <c r="GE213" s="35"/>
      <c r="GF213" s="35"/>
      <c r="GG213" s="35"/>
      <c r="GH213" s="35"/>
      <c r="GI213" s="35"/>
      <c r="GJ213" s="35"/>
      <c r="GK213" s="35"/>
      <c r="GL213" s="35"/>
      <c r="GM213" s="35"/>
      <c r="GN213" s="35"/>
      <c r="GO213" s="35"/>
      <c r="GP213" s="35"/>
      <c r="GQ213" s="35"/>
      <c r="GR213" s="35"/>
      <c r="GS213" s="35"/>
      <c r="GT213" s="35"/>
      <c r="GU213" s="35"/>
      <c r="GV213" s="35"/>
      <c r="GW213" s="35"/>
      <c r="GX213" s="35"/>
      <c r="GY213" s="35"/>
      <c r="GZ213" s="35"/>
      <c r="HA213" s="35"/>
      <c r="HB213" s="35"/>
      <c r="HC213" s="35"/>
      <c r="HD213" s="35"/>
      <c r="HE213" s="35"/>
      <c r="HF213" s="35"/>
      <c r="HG213" s="35"/>
      <c r="HH213" s="35"/>
      <c r="HI213" s="35"/>
      <c r="HJ213" s="35"/>
      <c r="HK213" s="35"/>
      <c r="HL213" s="35"/>
      <c r="HM213" s="35"/>
      <c r="HN213" s="35"/>
      <c r="HO213" s="35"/>
      <c r="HP213" s="35"/>
      <c r="HQ213" s="35"/>
      <c r="HR213" s="35"/>
      <c r="HS213" s="35"/>
      <c r="HT213" s="35"/>
      <c r="HU213" s="35"/>
      <c r="HV213" s="35"/>
      <c r="HW213" s="35"/>
      <c r="HX213" s="35"/>
      <c r="HY213" s="35"/>
      <c r="HZ213" s="35"/>
      <c r="IA213" s="35"/>
      <c r="IB213" s="35"/>
      <c r="IC213" s="35"/>
      <c r="ID213" s="35"/>
      <c r="IE213" s="35"/>
      <c r="IF213" s="35"/>
      <c r="IG213" s="35"/>
      <c r="IH213" s="35"/>
      <c r="II213" s="35"/>
      <c r="IJ213" s="35"/>
      <c r="IK213" s="35"/>
      <c r="IL213" s="35"/>
      <c r="IM213" s="35"/>
      <c r="IN213" s="35"/>
      <c r="IO213" s="35"/>
      <c r="IP213" s="35"/>
      <c r="IQ213" s="35"/>
      <c r="IR213" s="35"/>
      <c r="IS213" s="35"/>
      <c r="IT213" s="35"/>
      <c r="IU213" s="35"/>
      <c r="IV213" s="35"/>
      <c r="IW213" s="35"/>
      <c r="IX213" s="35"/>
      <c r="IY213" s="35"/>
      <c r="IZ213" s="35"/>
      <c r="JA213" s="35"/>
      <c r="JB213" s="35"/>
      <c r="JC213" s="35"/>
      <c r="JD213" s="35"/>
      <c r="JE213" s="35"/>
      <c r="JF213" s="35"/>
      <c r="JG213" s="35"/>
      <c r="JH213" s="35"/>
      <c r="JI213" s="35"/>
      <c r="JJ213" s="35"/>
      <c r="JK213" s="35"/>
      <c r="JL213" s="35"/>
      <c r="JM213" s="35"/>
      <c r="JN213" s="35"/>
      <c r="JO213" s="35"/>
      <c r="JP213" s="35"/>
      <c r="JQ213" s="35"/>
      <c r="JR213" s="35"/>
      <c r="JS213" s="35"/>
      <c r="JT213" s="35"/>
      <c r="JU213" s="35"/>
      <c r="JV213" s="35"/>
      <c r="JW213" s="35"/>
      <c r="JX213" s="35"/>
      <c r="JY213" s="35"/>
      <c r="JZ213" s="35"/>
      <c r="KA213" s="35"/>
      <c r="KB213" s="35"/>
      <c r="KC213" s="35"/>
      <c r="KD213" s="35"/>
      <c r="KE213" s="35"/>
      <c r="KF213" s="35"/>
      <c r="KG213" s="35"/>
      <c r="KH213" s="35"/>
      <c r="KI213" s="35"/>
      <c r="KJ213" s="35"/>
      <c r="KK213" s="35">
        <v>10</v>
      </c>
      <c r="KL213" s="35"/>
      <c r="KM213" s="35"/>
      <c r="KN213" s="35"/>
      <c r="KO213" s="35"/>
      <c r="KP213" s="35"/>
      <c r="KQ213" s="35"/>
      <c r="KR213" s="35"/>
      <c r="KS213" s="35"/>
      <c r="KT213" s="35"/>
      <c r="KU213" s="35"/>
      <c r="KV213" s="35"/>
      <c r="KW213" s="35"/>
      <c r="KX213" s="35"/>
      <c r="KY213" s="35"/>
      <c r="KZ213" s="35"/>
      <c r="LA213" s="35"/>
      <c r="LB213" s="35"/>
      <c r="LC213" s="35"/>
      <c r="LD213" s="35"/>
      <c r="LE213" s="35"/>
      <c r="LF213" s="35"/>
      <c r="LG213" s="35"/>
      <c r="LH213" s="35"/>
      <c r="LI213" s="35"/>
      <c r="LJ213" s="35"/>
      <c r="LK213" s="35"/>
      <c r="LL213" s="35"/>
      <c r="LM213" s="35"/>
      <c r="LN213" s="35"/>
      <c r="LO213" s="35"/>
      <c r="LP213" s="35"/>
      <c r="LQ213" s="35"/>
      <c r="LR213" s="35"/>
      <c r="LS213" s="35">
        <v>20</v>
      </c>
      <c r="LT213" s="35"/>
      <c r="LU213" s="35"/>
      <c r="LV213" s="35"/>
      <c r="LW213" s="35"/>
      <c r="LX213" s="35"/>
      <c r="LY213" s="35"/>
      <c r="LZ213" s="35"/>
      <c r="MA213" s="35"/>
      <c r="MB213" s="35"/>
      <c r="MC213" s="35"/>
      <c r="MD213" s="35"/>
      <c r="ME213" s="35"/>
      <c r="MF213" s="35"/>
      <c r="MG213" s="35"/>
      <c r="MH213" s="35"/>
      <c r="MI213" s="35"/>
      <c r="MJ213" s="35"/>
      <c r="MK213" s="35"/>
      <c r="ML213" s="35"/>
      <c r="MM213" s="35"/>
      <c r="MN213" s="35"/>
      <c r="MO213" s="35"/>
      <c r="MP213" s="35"/>
      <c r="MQ213" s="35"/>
      <c r="MR213" s="35"/>
      <c r="MS213" s="35"/>
      <c r="MT213" s="35"/>
      <c r="MU213" s="35"/>
      <c r="MV213" s="35"/>
      <c r="MW213" s="35"/>
      <c r="MX213" s="35"/>
      <c r="MY213" s="35"/>
      <c r="MZ213" s="35"/>
      <c r="NA213" s="35"/>
      <c r="NB213" s="35"/>
      <c r="NC213" s="35"/>
      <c r="ND213" s="35"/>
      <c r="NE213" s="35"/>
      <c r="NF213" s="35"/>
      <c r="NG213" s="35"/>
      <c r="NH213" s="35"/>
      <c r="NI213" s="35"/>
      <c r="NJ213" s="35"/>
      <c r="NK213" s="35"/>
      <c r="NL213" s="35"/>
      <c r="NM213" s="35"/>
      <c r="NN213" s="35"/>
      <c r="NO213" s="35"/>
      <c r="NP213" s="35"/>
      <c r="NQ213" s="35"/>
      <c r="NR213" s="35"/>
      <c r="NS213" s="35"/>
      <c r="NT213" s="35"/>
      <c r="NU213" s="35"/>
      <c r="NV213" s="35"/>
      <c r="NW213" s="35"/>
      <c r="NX213" s="35"/>
      <c r="NY213" s="35"/>
      <c r="NZ213" s="35"/>
      <c r="OA213" s="35"/>
      <c r="OB213" s="35"/>
      <c r="OC213" s="35"/>
      <c r="OD213" s="35"/>
      <c r="OE213" s="35"/>
      <c r="OF213" s="35"/>
      <c r="OG213" s="35"/>
      <c r="OH213" s="35"/>
      <c r="OI213" s="35"/>
      <c r="OJ213" s="35"/>
      <c r="OK213" s="35"/>
      <c r="OL213" s="35"/>
      <c r="OM213" s="35"/>
      <c r="ON213" s="35"/>
      <c r="OO213" s="35"/>
      <c r="OP213" s="35"/>
      <c r="OQ213" s="35"/>
      <c r="OR213" s="35"/>
      <c r="OS213" s="35"/>
      <c r="OT213" s="35"/>
      <c r="OU213" s="35"/>
      <c r="OV213" s="35"/>
      <c r="OW213" s="35"/>
      <c r="OX213" s="35"/>
      <c r="OY213" s="35"/>
      <c r="OZ213" s="35"/>
      <c r="PA213" s="35"/>
      <c r="PB213" s="35"/>
      <c r="PC213" s="35"/>
      <c r="PD213" s="35"/>
      <c r="PE213" s="35"/>
      <c r="PF213" s="35"/>
      <c r="PG213" s="35"/>
      <c r="PH213" s="35"/>
      <c r="PI213" s="35"/>
      <c r="PJ213" s="35"/>
      <c r="PK213" s="35"/>
      <c r="PL213" s="35"/>
      <c r="PM213" s="35"/>
      <c r="PN213" s="35"/>
      <c r="PO213" s="35"/>
      <c r="PP213" s="35"/>
      <c r="PQ213" s="35"/>
      <c r="PR213" s="35"/>
      <c r="PS213" s="35"/>
      <c r="PT213" s="35"/>
      <c r="PU213" s="35"/>
      <c r="PV213" s="35"/>
      <c r="PW213" s="35"/>
      <c r="PX213" s="35"/>
      <c r="PY213" s="35"/>
      <c r="PZ213" s="35"/>
      <c r="QA213" s="35"/>
      <c r="QB213" s="35"/>
      <c r="QC213" s="35"/>
      <c r="QD213" s="35"/>
      <c r="QE213" s="35"/>
      <c r="QF213" s="35"/>
      <c r="QG213" s="35"/>
      <c r="QH213" s="35"/>
      <c r="QI213" s="35"/>
      <c r="QJ213" s="35"/>
      <c r="QK213" s="35"/>
      <c r="QL213" s="35"/>
      <c r="QM213" s="35"/>
      <c r="QN213" s="35"/>
      <c r="QO213" s="35"/>
      <c r="QP213" s="35"/>
      <c r="QQ213" s="35"/>
      <c r="QR213" s="35"/>
      <c r="QS213" s="35"/>
      <c r="QT213" s="35"/>
      <c r="QU213" s="35"/>
      <c r="QV213" s="35"/>
      <c r="QW213" s="35"/>
      <c r="QX213" s="35"/>
      <c r="QY213" s="35"/>
      <c r="QZ213" s="35"/>
      <c r="RA213" s="35"/>
      <c r="RB213" s="35"/>
      <c r="RC213" s="35"/>
      <c r="RD213" s="35"/>
      <c r="RE213" s="35"/>
      <c r="RF213" s="35"/>
      <c r="RG213" s="35"/>
      <c r="RH213" s="35"/>
      <c r="RI213" s="35"/>
      <c r="RJ213" s="35"/>
      <c r="RK213" s="35"/>
      <c r="RL213" s="35"/>
      <c r="RM213" s="35"/>
      <c r="RN213" s="35"/>
      <c r="RO213" s="35"/>
      <c r="RP213" s="35"/>
      <c r="RQ213" s="35"/>
      <c r="RR213" s="35"/>
      <c r="RS213" s="35"/>
      <c r="RT213" s="35"/>
      <c r="RU213" s="35"/>
      <c r="RV213" s="35"/>
      <c r="RW213" s="35"/>
      <c r="RX213" s="35"/>
      <c r="RY213" s="35"/>
      <c r="RZ213" s="35"/>
      <c r="SA213" s="35"/>
      <c r="SB213" s="35"/>
      <c r="SC213" s="35"/>
      <c r="SD213" s="35"/>
      <c r="SE213" s="35"/>
      <c r="SF213" s="35"/>
      <c r="SG213" s="35"/>
      <c r="SH213" s="35"/>
      <c r="SI213" s="35"/>
      <c r="SJ213" s="35"/>
      <c r="SK213" s="35"/>
      <c r="SL213" s="35"/>
      <c r="SM213" s="35"/>
      <c r="SN213" s="35"/>
      <c r="SO213" s="35"/>
      <c r="SP213" s="35"/>
      <c r="SQ213" s="35"/>
      <c r="SR213" s="35"/>
      <c r="SS213" s="35"/>
      <c r="ST213" s="35"/>
      <c r="SU213" s="35"/>
      <c r="SV213" s="35"/>
      <c r="SW213" s="35"/>
      <c r="SX213" s="35"/>
      <c r="SY213" s="35"/>
      <c r="SZ213" s="35"/>
      <c r="TA213" s="35"/>
      <c r="TB213" s="35"/>
      <c r="TC213" s="35"/>
      <c r="TD213" s="35"/>
      <c r="TE213" s="35"/>
      <c r="TF213" s="35"/>
      <c r="TG213" s="35"/>
      <c r="TH213" s="35"/>
      <c r="TI213" s="35"/>
      <c r="TJ213" s="35"/>
      <c r="TK213" s="35"/>
      <c r="TL213" s="35"/>
      <c r="TM213" s="35"/>
      <c r="TN213" s="35"/>
      <c r="TO213" s="35"/>
      <c r="TP213" s="35"/>
      <c r="TQ213" s="35"/>
      <c r="TR213" s="35"/>
      <c r="TS213" s="35"/>
      <c r="TT213" s="35"/>
      <c r="TU213" s="35"/>
      <c r="TV213" s="35"/>
      <c r="TW213" s="35"/>
      <c r="TX213" s="35"/>
      <c r="TY213" s="35"/>
      <c r="TZ213" s="35"/>
      <c r="UA213" s="35"/>
      <c r="UB213" s="35"/>
      <c r="UC213" s="35"/>
      <c r="UD213" s="35"/>
      <c r="UE213" s="35"/>
      <c r="UF213" s="35"/>
      <c r="UG213" s="35"/>
      <c r="UH213" s="35"/>
      <c r="UI213" s="35"/>
      <c r="UJ213" s="35"/>
      <c r="UK213" s="35"/>
      <c r="UL213" s="35"/>
      <c r="UM213" s="35"/>
      <c r="UN213" s="35"/>
      <c r="UO213" s="35"/>
      <c r="UP213" s="35"/>
      <c r="UQ213" s="35"/>
      <c r="UR213" s="35"/>
      <c r="US213" s="35"/>
      <c r="UT213" s="35"/>
      <c r="UU213" s="35"/>
      <c r="UV213" s="35"/>
      <c r="UW213" s="35"/>
      <c r="UX213" s="35"/>
      <c r="UY213" s="35"/>
      <c r="UZ213" s="35"/>
      <c r="VA213" s="35"/>
      <c r="VB213" s="35"/>
      <c r="VC213" s="35"/>
      <c r="VD213" s="35"/>
      <c r="VE213" s="35"/>
      <c r="VF213" s="35"/>
      <c r="VG213" s="35"/>
      <c r="VH213" s="35"/>
      <c r="VI213" s="35"/>
      <c r="VJ213" s="35"/>
      <c r="VK213" s="35"/>
      <c r="VL213" s="35"/>
      <c r="VM213" s="35"/>
      <c r="VN213" s="35"/>
      <c r="VO213" s="35"/>
      <c r="VP213" s="35"/>
      <c r="VQ213" s="35"/>
      <c r="VR213" s="35"/>
      <c r="VS213" s="35"/>
      <c r="VT213" s="35"/>
      <c r="VU213" s="35"/>
      <c r="VV213" s="35"/>
      <c r="VW213" s="35"/>
      <c r="VX213" s="35"/>
      <c r="VY213" s="35"/>
      <c r="VZ213" s="35"/>
      <c r="WA213" s="35"/>
      <c r="WB213" s="35"/>
      <c r="WC213" s="35"/>
      <c r="WD213" s="35">
        <v>20</v>
      </c>
      <c r="WE213" s="35"/>
      <c r="WF213" s="35"/>
      <c r="WG213" s="35"/>
      <c r="WH213" s="35"/>
      <c r="WI213" s="35"/>
      <c r="WJ213" s="35"/>
      <c r="WK213" s="35"/>
      <c r="WL213" s="35"/>
      <c r="WM213" s="35"/>
      <c r="WN213" s="35"/>
      <c r="WO213" s="35"/>
      <c r="WP213" s="35"/>
      <c r="WQ213" s="35"/>
      <c r="WR213" s="35"/>
      <c r="WS213" s="35"/>
      <c r="WT213" s="35"/>
      <c r="WU213" s="35"/>
      <c r="WV213" s="35"/>
      <c r="WW213" s="35"/>
      <c r="WX213" s="35"/>
      <c r="WY213" s="35"/>
      <c r="WZ213" s="35"/>
      <c r="XA213" s="35"/>
      <c r="XB213" s="35"/>
      <c r="XC213" s="35"/>
      <c r="XD213" s="35"/>
      <c r="XE213" s="35"/>
      <c r="XF213" s="35"/>
      <c r="XG213" s="35"/>
      <c r="XH213" s="35"/>
      <c r="XI213" s="35"/>
      <c r="XJ213" s="35"/>
      <c r="XK213" s="35"/>
      <c r="XL213" s="35"/>
      <c r="XM213" s="35"/>
      <c r="XN213" s="35"/>
      <c r="XO213" s="35"/>
      <c r="XP213" s="35"/>
      <c r="XQ213" s="35"/>
      <c r="XR213" s="35"/>
      <c r="XS213" s="35"/>
      <c r="XT213" s="35"/>
      <c r="XU213" s="35"/>
      <c r="XV213" s="35"/>
      <c r="XW213" s="35"/>
      <c r="XX213" s="35"/>
      <c r="XY213" s="35"/>
      <c r="XZ213" s="35"/>
      <c r="YA213" s="35"/>
      <c r="YB213" s="35"/>
      <c r="YC213" s="35"/>
      <c r="YD213" s="35"/>
      <c r="YE213" s="35"/>
      <c r="YF213" s="35"/>
      <c r="YG213" s="35"/>
      <c r="YH213" s="35"/>
      <c r="YI213" s="35"/>
      <c r="YJ213" s="35"/>
      <c r="YK213" s="35"/>
      <c r="YL213" s="35"/>
      <c r="YM213" s="35"/>
      <c r="YN213" s="35"/>
      <c r="YO213" s="35"/>
      <c r="YP213" s="35"/>
      <c r="YQ213" s="35"/>
      <c r="YR213" s="35"/>
      <c r="YS213" s="35"/>
      <c r="YT213" s="35"/>
      <c r="YU213" s="35"/>
      <c r="YV213" s="35"/>
      <c r="YW213" s="35"/>
      <c r="YX213" s="35"/>
      <c r="YY213" s="35"/>
      <c r="YZ213" s="35"/>
      <c r="ZA213" s="35"/>
      <c r="ZB213" s="35"/>
      <c r="ZC213" s="35"/>
      <c r="ZD213" s="35"/>
      <c r="ZE213" s="35"/>
      <c r="ZF213" s="35"/>
      <c r="ZG213" s="35"/>
      <c r="ZH213" s="35"/>
      <c r="ZI213" s="35"/>
      <c r="ZJ213" s="35"/>
      <c r="ZK213" s="35"/>
      <c r="ZL213" s="35"/>
      <c r="ZM213" s="35"/>
      <c r="ZN213" s="35"/>
      <c r="ZO213" s="35"/>
      <c r="ZP213" s="35"/>
      <c r="ZQ213" s="35"/>
      <c r="ZR213" s="35"/>
      <c r="ZS213" s="35">
        <v>10</v>
      </c>
      <c r="ZT213" s="35"/>
      <c r="ZU213" s="35"/>
      <c r="ZV213" s="35"/>
      <c r="ZW213" s="35"/>
      <c r="ZX213" s="35"/>
      <c r="ZY213" s="35"/>
      <c r="ZZ213" s="35"/>
      <c r="AAA213" s="35"/>
      <c r="AAB213" s="35"/>
      <c r="AAC213" s="35"/>
      <c r="AAD213" s="35"/>
      <c r="AAE213" s="35"/>
      <c r="AAF213" s="35"/>
      <c r="AAG213" s="35"/>
      <c r="AAH213" s="35"/>
      <c r="AAI213" s="35"/>
      <c r="AAJ213" s="35"/>
      <c r="AAK213" s="35"/>
      <c r="AAL213" s="35"/>
      <c r="AAM213" s="35"/>
      <c r="AAN213" s="35"/>
      <c r="AAO213" s="35"/>
      <c r="AAP213" s="35"/>
      <c r="AAQ213" s="35"/>
      <c r="AAR213" s="35"/>
      <c r="AAS213" s="35"/>
      <c r="AAT213" s="35"/>
      <c r="AAU213" s="35"/>
      <c r="AAV213" s="35"/>
      <c r="AAW213" s="35"/>
      <c r="AAX213" s="35"/>
      <c r="AAY213" s="35"/>
      <c r="AAZ213" s="35"/>
      <c r="ABA213" s="35"/>
      <c r="ABB213" s="35"/>
      <c r="ABC213" s="35"/>
      <c r="ABD213" s="35"/>
      <c r="ABE213" s="35"/>
      <c r="ABF213" s="35"/>
      <c r="ABG213" s="35"/>
      <c r="ABH213" s="35"/>
      <c r="ABI213" s="35"/>
      <c r="ABJ213" s="35"/>
      <c r="ABK213" s="35"/>
      <c r="ABL213" s="35"/>
      <c r="ABM213" s="35"/>
      <c r="ABN213" s="35"/>
      <c r="ABO213" s="35"/>
      <c r="ABP213" s="35"/>
      <c r="ABQ213" s="35"/>
      <c r="ABR213" s="35"/>
      <c r="ABS213" s="35"/>
      <c r="ABT213" s="35"/>
      <c r="ABU213" s="35"/>
      <c r="ABV213" s="35"/>
      <c r="ABW213" s="35"/>
      <c r="ABX213" s="35"/>
      <c r="ABY213" s="35"/>
      <c r="ABZ213" s="35"/>
      <c r="ACA213" s="35"/>
      <c r="ACB213" s="35"/>
      <c r="ACC213" s="35"/>
      <c r="ACD213" s="35"/>
      <c r="ACE213" s="35"/>
      <c r="ACF213" s="35"/>
      <c r="ACG213" s="35"/>
      <c r="ACH213" s="35"/>
      <c r="ACI213" s="35"/>
      <c r="ACJ213" s="35"/>
      <c r="ACK213" s="35"/>
      <c r="ACL213" s="35"/>
      <c r="ACM213" s="35"/>
      <c r="ACN213" s="35"/>
      <c r="ACO213" s="35"/>
      <c r="ACP213" s="35"/>
      <c r="ACQ213" s="35"/>
      <c r="ACR213" s="35"/>
      <c r="ACS213" s="35"/>
      <c r="ACT213" s="35"/>
      <c r="ACU213" s="35"/>
      <c r="ACV213" s="35"/>
      <c r="ACW213" s="35"/>
      <c r="ACX213" s="35"/>
      <c r="ACY213" s="35"/>
      <c r="ACZ213" s="35"/>
      <c r="ADA213" s="35"/>
      <c r="ADB213" s="35"/>
      <c r="ADC213" s="35"/>
      <c r="ADD213" s="35"/>
      <c r="ADE213" s="35"/>
      <c r="ADF213" s="35"/>
      <c r="ADG213" s="35"/>
      <c r="ADH213" s="35"/>
      <c r="ADI213" s="35"/>
      <c r="ADJ213" s="35"/>
      <c r="ADK213" s="35"/>
      <c r="ADL213" s="35"/>
      <c r="ADM213" s="35"/>
      <c r="ADN213" s="35"/>
      <c r="ADO213" s="35"/>
      <c r="ADP213" s="35"/>
      <c r="ADQ213" s="35"/>
      <c r="ADR213" s="35"/>
      <c r="ADS213" s="35"/>
      <c r="ADT213" s="35"/>
      <c r="ADU213" s="35"/>
      <c r="ADV213" s="35"/>
      <c r="ADW213" s="35"/>
      <c r="ADX213" s="35"/>
      <c r="ADY213" s="26">
        <f t="shared" si="9"/>
        <v>0</v>
      </c>
      <c r="ADZ213" s="5"/>
    </row>
    <row r="214" spans="1:806" s="33" customFormat="1" ht="13.5" customHeight="1" x14ac:dyDescent="0.2">
      <c r="A214" s="51" t="s">
        <v>503</v>
      </c>
      <c r="B214" s="65">
        <f t="shared" si="8"/>
        <v>0</v>
      </c>
      <c r="C214" s="57">
        <v>10</v>
      </c>
      <c r="D214" s="60">
        <v>44824</v>
      </c>
      <c r="E214" s="67">
        <v>27.53</v>
      </c>
      <c r="F214" s="67">
        <f t="shared" si="10"/>
        <v>0</v>
      </c>
      <c r="G214" s="6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  <c r="BB214" s="35"/>
      <c r="BC214" s="35"/>
      <c r="BD214" s="35"/>
      <c r="BE214" s="15"/>
      <c r="BF214" s="15"/>
      <c r="BG214" s="136"/>
      <c r="BH214" s="35"/>
      <c r="BI214" s="35"/>
      <c r="BJ214" s="35"/>
      <c r="BK214" s="35"/>
      <c r="BL214" s="35"/>
      <c r="BM214" s="35"/>
      <c r="BN214" s="35"/>
      <c r="BO214" s="35"/>
      <c r="BP214" s="35"/>
      <c r="BQ214" s="35"/>
      <c r="BR214" s="35"/>
      <c r="BS214" s="35"/>
      <c r="BT214" s="35"/>
      <c r="BU214" s="35"/>
      <c r="BV214" s="35"/>
      <c r="BW214" s="35"/>
      <c r="BX214" s="35"/>
      <c r="BY214" s="35"/>
      <c r="BZ214" s="35"/>
      <c r="CA214" s="35"/>
      <c r="CB214" s="35"/>
      <c r="CC214" s="35"/>
      <c r="CD214" s="35"/>
      <c r="CE214" s="35"/>
      <c r="CF214" s="35"/>
      <c r="CG214" s="35"/>
      <c r="CH214" s="35"/>
      <c r="CI214" s="35"/>
      <c r="CJ214" s="35"/>
      <c r="CK214" s="35"/>
      <c r="CL214" s="35"/>
      <c r="CM214" s="35"/>
      <c r="CN214" s="35"/>
      <c r="CO214" s="35"/>
      <c r="CP214" s="35"/>
      <c r="CQ214" s="35"/>
      <c r="CR214" s="35"/>
      <c r="CS214" s="35"/>
      <c r="CT214" s="35"/>
      <c r="CU214" s="35"/>
      <c r="CV214" s="35"/>
      <c r="CW214" s="35"/>
      <c r="CX214" s="35"/>
      <c r="CY214" s="35"/>
      <c r="CZ214" s="35"/>
      <c r="DA214" s="35"/>
      <c r="DB214" s="35"/>
      <c r="DC214" s="35"/>
      <c r="DD214" s="35"/>
      <c r="DE214" s="35"/>
      <c r="DF214" s="35"/>
      <c r="DG214" s="35"/>
      <c r="DH214" s="35"/>
      <c r="DI214" s="35"/>
      <c r="DJ214" s="35"/>
      <c r="DK214" s="35"/>
      <c r="DL214" s="35"/>
      <c r="DM214" s="35"/>
      <c r="DN214" s="35"/>
      <c r="DO214" s="35"/>
      <c r="DP214" s="35"/>
      <c r="DQ214" s="35"/>
      <c r="DR214" s="35"/>
      <c r="DS214" s="35"/>
      <c r="DT214" s="35"/>
      <c r="DU214" s="35"/>
      <c r="DV214" s="35"/>
      <c r="DW214" s="35"/>
      <c r="DX214" s="35"/>
      <c r="DY214" s="35"/>
      <c r="DZ214" s="35"/>
      <c r="EA214" s="35"/>
      <c r="EB214" s="35"/>
      <c r="EC214" s="35"/>
      <c r="ED214" s="35"/>
      <c r="EE214" s="35"/>
      <c r="EF214" s="35"/>
      <c r="EG214" s="35"/>
      <c r="EH214" s="35"/>
      <c r="EI214" s="35"/>
      <c r="EJ214" s="35"/>
      <c r="EK214" s="35"/>
      <c r="EL214" s="35"/>
      <c r="EM214" s="35"/>
      <c r="EN214" s="35"/>
      <c r="EO214" s="35"/>
      <c r="EP214" s="35"/>
      <c r="EQ214" s="35"/>
      <c r="ER214" s="35"/>
      <c r="ES214" s="35"/>
      <c r="ET214" s="35"/>
      <c r="EU214" s="35"/>
      <c r="EV214" s="35"/>
      <c r="EW214" s="35"/>
      <c r="EX214" s="35"/>
      <c r="EY214" s="35"/>
      <c r="EZ214" s="35"/>
      <c r="FA214" s="35"/>
      <c r="FB214" s="35"/>
      <c r="FC214" s="35"/>
      <c r="FD214" s="35"/>
      <c r="FE214" s="35"/>
      <c r="FF214" s="35"/>
      <c r="FG214" s="35"/>
      <c r="FH214" s="35"/>
      <c r="FI214" s="35"/>
      <c r="FJ214" s="35"/>
      <c r="FK214" s="35"/>
      <c r="FL214" s="35"/>
      <c r="FM214" s="35"/>
      <c r="FN214" s="35"/>
      <c r="FO214" s="35"/>
      <c r="FP214" s="35"/>
      <c r="FQ214" s="35"/>
      <c r="FR214" s="35"/>
      <c r="FS214" s="35"/>
      <c r="FT214" s="35"/>
      <c r="FU214" s="35"/>
      <c r="FV214" s="35"/>
      <c r="FW214" s="35"/>
      <c r="FX214" s="35"/>
      <c r="FY214" s="35"/>
      <c r="FZ214" s="35"/>
      <c r="GA214" s="35"/>
      <c r="GB214" s="35"/>
      <c r="GC214" s="35"/>
      <c r="GD214" s="35"/>
      <c r="GE214" s="35"/>
      <c r="GF214" s="35"/>
      <c r="GG214" s="35"/>
      <c r="GH214" s="35"/>
      <c r="GI214" s="35"/>
      <c r="GJ214" s="35"/>
      <c r="GK214" s="35"/>
      <c r="GL214" s="35"/>
      <c r="GM214" s="35"/>
      <c r="GN214" s="35"/>
      <c r="GO214" s="35"/>
      <c r="GP214" s="35"/>
      <c r="GQ214" s="35"/>
      <c r="GR214" s="35"/>
      <c r="GS214" s="35"/>
      <c r="GT214" s="35"/>
      <c r="GU214" s="35"/>
      <c r="GV214" s="35"/>
      <c r="GW214" s="35"/>
      <c r="GX214" s="35"/>
      <c r="GY214" s="35"/>
      <c r="GZ214" s="35"/>
      <c r="HA214" s="35"/>
      <c r="HB214" s="35"/>
      <c r="HC214" s="35"/>
      <c r="HD214" s="35"/>
      <c r="HE214" s="35"/>
      <c r="HF214" s="35"/>
      <c r="HG214" s="35"/>
      <c r="HH214" s="35"/>
      <c r="HI214" s="35"/>
      <c r="HJ214" s="35"/>
      <c r="HK214" s="35"/>
      <c r="HL214" s="35"/>
      <c r="HM214" s="35"/>
      <c r="HN214" s="35"/>
      <c r="HO214" s="35"/>
      <c r="HP214" s="35"/>
      <c r="HQ214" s="35"/>
      <c r="HR214" s="35"/>
      <c r="HS214" s="35"/>
      <c r="HT214" s="35"/>
      <c r="HU214" s="35"/>
      <c r="HV214" s="35"/>
      <c r="HW214" s="35"/>
      <c r="HX214" s="35"/>
      <c r="HY214" s="35"/>
      <c r="HZ214" s="35"/>
      <c r="IA214" s="35"/>
      <c r="IB214" s="35"/>
      <c r="IC214" s="35"/>
      <c r="ID214" s="35"/>
      <c r="IE214" s="35"/>
      <c r="IF214" s="35"/>
      <c r="IG214" s="35"/>
      <c r="IH214" s="35"/>
      <c r="II214" s="35"/>
      <c r="IJ214" s="35"/>
      <c r="IK214" s="35"/>
      <c r="IL214" s="35"/>
      <c r="IM214" s="35"/>
      <c r="IN214" s="35"/>
      <c r="IO214" s="35"/>
      <c r="IP214" s="35"/>
      <c r="IQ214" s="35"/>
      <c r="IR214" s="35"/>
      <c r="IS214" s="35"/>
      <c r="IT214" s="35"/>
      <c r="IU214" s="35"/>
      <c r="IV214" s="35"/>
      <c r="IW214" s="35"/>
      <c r="IX214" s="35"/>
      <c r="IY214" s="35"/>
      <c r="IZ214" s="35"/>
      <c r="JA214" s="35"/>
      <c r="JB214" s="35"/>
      <c r="JC214" s="35"/>
      <c r="JD214" s="35"/>
      <c r="JE214" s="35"/>
      <c r="JF214" s="35"/>
      <c r="JG214" s="35"/>
      <c r="JH214" s="35"/>
      <c r="JI214" s="35"/>
      <c r="JJ214" s="35"/>
      <c r="JK214" s="35"/>
      <c r="JL214" s="35"/>
      <c r="JM214" s="35"/>
      <c r="JN214" s="35"/>
      <c r="JO214" s="35"/>
      <c r="JP214" s="35"/>
      <c r="JQ214" s="35"/>
      <c r="JR214" s="35"/>
      <c r="JS214" s="35"/>
      <c r="JT214" s="35"/>
      <c r="JU214" s="35"/>
      <c r="JV214" s="35"/>
      <c r="JW214" s="35"/>
      <c r="JX214" s="35"/>
      <c r="JY214" s="35"/>
      <c r="JZ214" s="35"/>
      <c r="KA214" s="35"/>
      <c r="KB214" s="35"/>
      <c r="KC214" s="35"/>
      <c r="KD214" s="35"/>
      <c r="KE214" s="35"/>
      <c r="KF214" s="35"/>
      <c r="KG214" s="35"/>
      <c r="KH214" s="35"/>
      <c r="KI214" s="35"/>
      <c r="KJ214" s="35"/>
      <c r="KK214" s="35"/>
      <c r="KL214" s="35"/>
      <c r="KM214" s="35"/>
      <c r="KN214" s="35"/>
      <c r="KO214" s="35"/>
      <c r="KP214" s="35"/>
      <c r="KQ214" s="35"/>
      <c r="KR214" s="35"/>
      <c r="KS214" s="35"/>
      <c r="KT214" s="35"/>
      <c r="KU214" s="35"/>
      <c r="KV214" s="35"/>
      <c r="KW214" s="35"/>
      <c r="KX214" s="35"/>
      <c r="KY214" s="35"/>
      <c r="KZ214" s="35"/>
      <c r="LA214" s="35"/>
      <c r="LB214" s="35"/>
      <c r="LC214" s="35"/>
      <c r="LD214" s="35"/>
      <c r="LE214" s="35"/>
      <c r="LF214" s="35"/>
      <c r="LG214" s="35"/>
      <c r="LH214" s="35"/>
      <c r="LI214" s="35"/>
      <c r="LJ214" s="35"/>
      <c r="LK214" s="35"/>
      <c r="LL214" s="35"/>
      <c r="LM214" s="35"/>
      <c r="LN214" s="35"/>
      <c r="LO214" s="35"/>
      <c r="LP214" s="35"/>
      <c r="LQ214" s="35"/>
      <c r="LR214" s="35"/>
      <c r="LS214" s="35"/>
      <c r="LT214" s="35"/>
      <c r="LU214" s="35"/>
      <c r="LV214" s="35"/>
      <c r="LW214" s="35"/>
      <c r="LX214" s="35"/>
      <c r="LY214" s="35"/>
      <c r="LZ214" s="35"/>
      <c r="MA214" s="35"/>
      <c r="MB214" s="35"/>
      <c r="MC214" s="35"/>
      <c r="MD214" s="35"/>
      <c r="ME214" s="35"/>
      <c r="MF214" s="35"/>
      <c r="MG214" s="35"/>
      <c r="MH214" s="35"/>
      <c r="MI214" s="35"/>
      <c r="MJ214" s="35"/>
      <c r="MK214" s="35"/>
      <c r="ML214" s="35"/>
      <c r="MM214" s="35"/>
      <c r="MN214" s="35"/>
      <c r="MO214" s="35"/>
      <c r="MP214" s="35"/>
      <c r="MQ214" s="35"/>
      <c r="MR214" s="35"/>
      <c r="MS214" s="35"/>
      <c r="MT214" s="35"/>
      <c r="MU214" s="35"/>
      <c r="MV214" s="35"/>
      <c r="MW214" s="35"/>
      <c r="MX214" s="35"/>
      <c r="MY214" s="35"/>
      <c r="MZ214" s="35"/>
      <c r="NA214" s="35"/>
      <c r="NB214" s="35"/>
      <c r="NC214" s="35"/>
      <c r="ND214" s="35"/>
      <c r="NE214" s="35"/>
      <c r="NF214" s="35"/>
      <c r="NG214" s="35"/>
      <c r="NH214" s="35"/>
      <c r="NI214" s="35"/>
      <c r="NJ214" s="35"/>
      <c r="NK214" s="35"/>
      <c r="NL214" s="35"/>
      <c r="NM214" s="35">
        <v>20</v>
      </c>
      <c r="NN214" s="35"/>
      <c r="NO214" s="35"/>
      <c r="NP214" s="35"/>
      <c r="NQ214" s="35"/>
      <c r="NR214" s="35"/>
      <c r="NS214" s="35"/>
      <c r="NT214" s="35"/>
      <c r="NU214" s="35"/>
      <c r="NV214" s="35"/>
      <c r="NW214" s="35"/>
      <c r="NX214" s="35"/>
      <c r="NY214" s="35"/>
      <c r="NZ214" s="35"/>
      <c r="OA214" s="35"/>
      <c r="OB214" s="35"/>
      <c r="OC214" s="35"/>
      <c r="OD214" s="35">
        <v>40</v>
      </c>
      <c r="OE214" s="35"/>
      <c r="OF214" s="35"/>
      <c r="OG214" s="35"/>
      <c r="OH214" s="35"/>
      <c r="OI214" s="35"/>
      <c r="OJ214" s="35"/>
      <c r="OK214" s="35"/>
      <c r="OL214" s="35"/>
      <c r="OM214" s="35"/>
      <c r="ON214" s="35"/>
      <c r="OO214" s="35"/>
      <c r="OP214" s="35"/>
      <c r="OQ214" s="35"/>
      <c r="OR214" s="35"/>
      <c r="OS214" s="35"/>
      <c r="OT214" s="35"/>
      <c r="OU214" s="35"/>
      <c r="OV214" s="35"/>
      <c r="OW214" s="35"/>
      <c r="OX214" s="35"/>
      <c r="OY214" s="35"/>
      <c r="OZ214" s="35"/>
      <c r="PA214" s="35"/>
      <c r="PB214" s="35"/>
      <c r="PC214" s="35"/>
      <c r="PD214" s="35"/>
      <c r="PE214" s="35"/>
      <c r="PF214" s="35"/>
      <c r="PG214" s="35"/>
      <c r="PH214" s="35"/>
      <c r="PI214" s="35"/>
      <c r="PJ214" s="35"/>
      <c r="PK214" s="35"/>
      <c r="PL214" s="35"/>
      <c r="PM214" s="35"/>
      <c r="PN214" s="35"/>
      <c r="PO214" s="35"/>
      <c r="PP214" s="35"/>
      <c r="PQ214" s="35"/>
      <c r="PR214" s="35"/>
      <c r="PS214" s="35"/>
      <c r="PT214" s="35"/>
      <c r="PU214" s="35"/>
      <c r="PV214" s="35"/>
      <c r="PW214" s="35"/>
      <c r="PX214" s="35"/>
      <c r="PY214" s="35"/>
      <c r="PZ214" s="35"/>
      <c r="QA214" s="35"/>
      <c r="QB214" s="35"/>
      <c r="QC214" s="35"/>
      <c r="QD214" s="35"/>
      <c r="QE214" s="35"/>
      <c r="QF214" s="35"/>
      <c r="QG214" s="35"/>
      <c r="QH214" s="35"/>
      <c r="QI214" s="35"/>
      <c r="QJ214" s="35"/>
      <c r="QK214" s="35"/>
      <c r="QL214" s="35"/>
      <c r="QM214" s="35"/>
      <c r="QN214" s="35"/>
      <c r="QO214" s="35"/>
      <c r="QP214" s="35"/>
      <c r="QQ214" s="35"/>
      <c r="QR214" s="35"/>
      <c r="QS214" s="35"/>
      <c r="QT214" s="35"/>
      <c r="QU214" s="35"/>
      <c r="QV214" s="35"/>
      <c r="QW214" s="35"/>
      <c r="QX214" s="35"/>
      <c r="QY214" s="35"/>
      <c r="QZ214" s="35"/>
      <c r="RA214" s="35"/>
      <c r="RB214" s="35"/>
      <c r="RC214" s="35"/>
      <c r="RD214" s="35"/>
      <c r="RE214" s="35"/>
      <c r="RF214" s="35"/>
      <c r="RG214" s="35"/>
      <c r="RH214" s="35"/>
      <c r="RI214" s="35"/>
      <c r="RJ214" s="35"/>
      <c r="RK214" s="35"/>
      <c r="RL214" s="35"/>
      <c r="RM214" s="35"/>
      <c r="RN214" s="35"/>
      <c r="RO214" s="35"/>
      <c r="RP214" s="35"/>
      <c r="RQ214" s="35"/>
      <c r="RR214" s="35"/>
      <c r="RS214" s="35"/>
      <c r="RT214" s="35"/>
      <c r="RU214" s="35"/>
      <c r="RV214" s="35"/>
      <c r="RW214" s="35"/>
      <c r="RX214" s="35"/>
      <c r="RY214" s="35"/>
      <c r="RZ214" s="35"/>
      <c r="SA214" s="35"/>
      <c r="SB214" s="35"/>
      <c r="SC214" s="35"/>
      <c r="SD214" s="35"/>
      <c r="SE214" s="35"/>
      <c r="SF214" s="35"/>
      <c r="SG214" s="35"/>
      <c r="SH214" s="35"/>
      <c r="SI214" s="35"/>
      <c r="SJ214" s="35"/>
      <c r="SK214" s="35"/>
      <c r="SL214" s="35"/>
      <c r="SM214" s="35"/>
      <c r="SN214" s="35">
        <v>10</v>
      </c>
      <c r="SO214" s="35"/>
      <c r="SP214" s="35"/>
      <c r="SQ214" s="35"/>
      <c r="SR214" s="35"/>
      <c r="SS214" s="35"/>
      <c r="ST214" s="35"/>
      <c r="SU214" s="35"/>
      <c r="SV214" s="35"/>
      <c r="SW214" s="35"/>
      <c r="SX214" s="35"/>
      <c r="SY214" s="35"/>
      <c r="SZ214" s="35"/>
      <c r="TA214" s="35"/>
      <c r="TB214" s="35"/>
      <c r="TC214" s="35">
        <v>10</v>
      </c>
      <c r="TD214" s="35"/>
      <c r="TE214" s="35"/>
      <c r="TF214" s="35"/>
      <c r="TG214" s="35"/>
      <c r="TH214" s="35"/>
      <c r="TI214" s="35"/>
      <c r="TJ214" s="35"/>
      <c r="TK214" s="35"/>
      <c r="TL214" s="35"/>
      <c r="TM214" s="35"/>
      <c r="TN214" s="35"/>
      <c r="TO214" s="35"/>
      <c r="TP214" s="35"/>
      <c r="TQ214" s="35"/>
      <c r="TR214" s="35"/>
      <c r="TS214" s="35"/>
      <c r="TT214" s="35"/>
      <c r="TU214" s="35"/>
      <c r="TV214" s="35"/>
      <c r="TW214" s="35"/>
      <c r="TX214" s="35"/>
      <c r="TY214" s="35"/>
      <c r="TZ214" s="35"/>
      <c r="UA214" s="35"/>
      <c r="UB214" s="35"/>
      <c r="UC214" s="35"/>
      <c r="UD214" s="35"/>
      <c r="UE214" s="35"/>
      <c r="UF214" s="35"/>
      <c r="UG214" s="35"/>
      <c r="UH214" s="35"/>
      <c r="UI214" s="35"/>
      <c r="UJ214" s="35"/>
      <c r="UK214" s="35"/>
      <c r="UL214" s="35"/>
      <c r="UM214" s="35"/>
      <c r="UN214" s="35"/>
      <c r="UO214" s="35"/>
      <c r="UP214" s="35"/>
      <c r="UQ214" s="35"/>
      <c r="UR214" s="35"/>
      <c r="US214" s="35"/>
      <c r="UT214" s="35"/>
      <c r="UU214" s="35"/>
      <c r="UV214" s="35"/>
      <c r="UW214" s="35"/>
      <c r="UX214" s="35"/>
      <c r="UY214" s="35"/>
      <c r="UZ214" s="35"/>
      <c r="VA214" s="35"/>
      <c r="VB214" s="35"/>
      <c r="VC214" s="35"/>
      <c r="VD214" s="35"/>
      <c r="VE214" s="35"/>
      <c r="VF214" s="35"/>
      <c r="VG214" s="35"/>
      <c r="VH214" s="35"/>
      <c r="VI214" s="35"/>
      <c r="VJ214" s="35"/>
      <c r="VK214" s="35"/>
      <c r="VL214" s="35"/>
      <c r="VM214" s="35"/>
      <c r="VN214" s="35"/>
      <c r="VO214" s="35"/>
      <c r="VP214" s="35"/>
      <c r="VQ214" s="35"/>
      <c r="VR214" s="35"/>
      <c r="VS214" s="35"/>
      <c r="VT214" s="35"/>
      <c r="VU214" s="35"/>
      <c r="VV214" s="35"/>
      <c r="VW214" s="35"/>
      <c r="VX214" s="35"/>
      <c r="VY214" s="35"/>
      <c r="VZ214" s="35"/>
      <c r="WA214" s="35"/>
      <c r="WB214" s="35"/>
      <c r="WC214" s="35"/>
      <c r="WD214" s="35"/>
      <c r="WE214" s="35"/>
      <c r="WF214" s="35"/>
      <c r="WG214" s="35"/>
      <c r="WH214" s="35"/>
      <c r="WI214" s="35"/>
      <c r="WJ214" s="35"/>
      <c r="WK214" s="35"/>
      <c r="WL214" s="35"/>
      <c r="WM214" s="35"/>
      <c r="WN214" s="35"/>
      <c r="WO214" s="35"/>
      <c r="WP214" s="35"/>
      <c r="WQ214" s="35"/>
      <c r="WR214" s="35"/>
      <c r="WS214" s="35"/>
      <c r="WT214" s="35"/>
      <c r="WU214" s="35"/>
      <c r="WV214" s="35"/>
      <c r="WW214" s="35"/>
      <c r="WX214" s="35"/>
      <c r="WY214" s="35"/>
      <c r="WZ214" s="35"/>
      <c r="XA214" s="35"/>
      <c r="XB214" s="35"/>
      <c r="XC214" s="35"/>
      <c r="XD214" s="35"/>
      <c r="XE214" s="35"/>
      <c r="XF214" s="35"/>
      <c r="XG214" s="35"/>
      <c r="XH214" s="35"/>
      <c r="XI214" s="35"/>
      <c r="XJ214" s="35"/>
      <c r="XK214" s="35"/>
      <c r="XL214" s="35"/>
      <c r="XM214" s="35"/>
      <c r="XN214" s="35"/>
      <c r="XO214" s="35"/>
      <c r="XP214" s="35"/>
      <c r="XQ214" s="35"/>
      <c r="XR214" s="35"/>
      <c r="XS214" s="35"/>
      <c r="XT214" s="35"/>
      <c r="XU214" s="35"/>
      <c r="XV214" s="35"/>
      <c r="XW214" s="35"/>
      <c r="XX214" s="35"/>
      <c r="XY214" s="35">
        <v>20</v>
      </c>
      <c r="XZ214" s="35"/>
      <c r="YA214" s="35"/>
      <c r="YB214" s="35"/>
      <c r="YC214" s="35"/>
      <c r="YD214" s="35"/>
      <c r="YE214" s="35"/>
      <c r="YF214" s="35"/>
      <c r="YG214" s="35"/>
      <c r="YH214" s="35"/>
      <c r="YI214" s="35"/>
      <c r="YJ214" s="35"/>
      <c r="YK214" s="35"/>
      <c r="YL214" s="35"/>
      <c r="YM214" s="35"/>
      <c r="YN214" s="35"/>
      <c r="YO214" s="35"/>
      <c r="YP214" s="35"/>
      <c r="YQ214" s="35"/>
      <c r="YR214" s="35"/>
      <c r="YS214" s="35"/>
      <c r="YT214" s="35"/>
      <c r="YU214" s="35"/>
      <c r="YV214" s="35"/>
      <c r="YW214" s="35"/>
      <c r="YX214" s="35"/>
      <c r="YY214" s="35"/>
      <c r="YZ214" s="35"/>
      <c r="ZA214" s="35"/>
      <c r="ZB214" s="35"/>
      <c r="ZC214" s="35"/>
      <c r="ZD214" s="35"/>
      <c r="ZE214" s="35"/>
      <c r="ZF214" s="35"/>
      <c r="ZG214" s="35"/>
      <c r="ZH214" s="35"/>
      <c r="ZI214" s="35"/>
      <c r="ZJ214" s="35"/>
      <c r="ZK214" s="35"/>
      <c r="ZL214" s="35"/>
      <c r="ZM214" s="35"/>
      <c r="ZN214" s="35"/>
      <c r="ZO214" s="35"/>
      <c r="ZP214" s="35"/>
      <c r="ZQ214" s="35"/>
      <c r="ZR214" s="35"/>
      <c r="ZS214" s="35"/>
      <c r="ZT214" s="35"/>
      <c r="ZU214" s="35"/>
      <c r="ZV214" s="35"/>
      <c r="ZW214" s="35"/>
      <c r="ZX214" s="35"/>
      <c r="ZY214" s="35"/>
      <c r="ZZ214" s="35"/>
      <c r="AAA214" s="35"/>
      <c r="AAB214" s="35"/>
      <c r="AAC214" s="35"/>
      <c r="AAD214" s="35"/>
      <c r="AAE214" s="35"/>
      <c r="AAF214" s="35"/>
      <c r="AAG214" s="35"/>
      <c r="AAH214" s="35"/>
      <c r="AAI214" s="35"/>
      <c r="AAJ214" s="35"/>
      <c r="AAK214" s="35"/>
      <c r="AAL214" s="35"/>
      <c r="AAM214" s="35"/>
      <c r="AAN214" s="35"/>
      <c r="AAO214" s="35"/>
      <c r="AAP214" s="35"/>
      <c r="AAQ214" s="35"/>
      <c r="AAR214" s="35"/>
      <c r="AAS214" s="35"/>
      <c r="AAT214" s="35"/>
      <c r="AAU214" s="35"/>
      <c r="AAV214" s="35"/>
      <c r="AAW214" s="35"/>
      <c r="AAX214" s="35"/>
      <c r="AAY214" s="35"/>
      <c r="AAZ214" s="35"/>
      <c r="ABA214" s="35"/>
      <c r="ABB214" s="35"/>
      <c r="ABC214" s="35"/>
      <c r="ABD214" s="35"/>
      <c r="ABE214" s="35"/>
      <c r="ABF214" s="35"/>
      <c r="ABG214" s="35"/>
      <c r="ABH214" s="35"/>
      <c r="ABI214" s="35"/>
      <c r="ABJ214" s="35"/>
      <c r="ABK214" s="35"/>
      <c r="ABL214" s="35"/>
      <c r="ABM214" s="35"/>
      <c r="ABN214" s="35"/>
      <c r="ABO214" s="35"/>
      <c r="ABP214" s="35"/>
      <c r="ABQ214" s="35"/>
      <c r="ABR214" s="35"/>
      <c r="ABS214" s="35"/>
      <c r="ABT214" s="35"/>
      <c r="ABU214" s="35"/>
      <c r="ABV214" s="35"/>
      <c r="ABW214" s="35"/>
      <c r="ABX214" s="35"/>
      <c r="ABY214" s="35"/>
      <c r="ABZ214" s="35"/>
      <c r="ACA214" s="35"/>
      <c r="ACB214" s="35"/>
      <c r="ACC214" s="35"/>
      <c r="ACD214" s="35"/>
      <c r="ACE214" s="35"/>
      <c r="ACF214" s="35"/>
      <c r="ACG214" s="35"/>
      <c r="ACH214" s="35"/>
      <c r="ACI214" s="35"/>
      <c r="ACJ214" s="35"/>
      <c r="ACK214" s="35"/>
      <c r="ACL214" s="35"/>
      <c r="ACM214" s="35"/>
      <c r="ACN214" s="35"/>
      <c r="ACO214" s="35"/>
      <c r="ACP214" s="35"/>
      <c r="ACQ214" s="35"/>
      <c r="ACR214" s="35"/>
      <c r="ACS214" s="35"/>
      <c r="ACT214" s="35"/>
      <c r="ACU214" s="35"/>
      <c r="ACV214" s="35"/>
      <c r="ACW214" s="35"/>
      <c r="ACX214" s="35"/>
      <c r="ACY214" s="35"/>
      <c r="ACZ214" s="35"/>
      <c r="ADA214" s="35"/>
      <c r="ADB214" s="35">
        <v>40</v>
      </c>
      <c r="ADC214" s="35"/>
      <c r="ADD214" s="35"/>
      <c r="ADE214" s="35"/>
      <c r="ADF214" s="35"/>
      <c r="ADG214" s="35"/>
      <c r="ADH214" s="35"/>
      <c r="ADI214" s="35"/>
      <c r="ADJ214" s="35"/>
      <c r="ADK214" s="35"/>
      <c r="ADL214" s="35"/>
      <c r="ADM214" s="35"/>
      <c r="ADN214" s="35"/>
      <c r="ADO214" s="35"/>
      <c r="ADP214" s="35"/>
      <c r="ADQ214" s="35"/>
      <c r="ADR214" s="35"/>
      <c r="ADS214" s="35"/>
      <c r="ADT214" s="35"/>
      <c r="ADU214" s="35"/>
      <c r="ADV214" s="35"/>
      <c r="ADW214" s="35"/>
      <c r="ADX214" s="35"/>
      <c r="ADY214" s="26">
        <f t="shared" si="9"/>
        <v>0</v>
      </c>
      <c r="ADZ214" s="5"/>
    </row>
    <row r="215" spans="1:806" s="33" customFormat="1" ht="13.5" customHeight="1" x14ac:dyDescent="0.2">
      <c r="A215" s="51" t="s">
        <v>553</v>
      </c>
      <c r="B215" s="65">
        <f t="shared" si="8"/>
        <v>0</v>
      </c>
      <c r="C215" s="57">
        <v>1</v>
      </c>
      <c r="D215" s="60">
        <v>44753</v>
      </c>
      <c r="E215" s="67">
        <v>28.87</v>
      </c>
      <c r="F215" s="67">
        <f t="shared" si="10"/>
        <v>0</v>
      </c>
      <c r="G215" s="6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15"/>
      <c r="BF215" s="15"/>
      <c r="BG215" s="136"/>
      <c r="BH215" s="35"/>
      <c r="BI215" s="35"/>
      <c r="BJ215" s="35"/>
      <c r="BK215" s="35"/>
      <c r="BL215" s="35"/>
      <c r="BM215" s="35"/>
      <c r="BN215" s="35"/>
      <c r="BO215" s="35"/>
      <c r="BP215" s="35"/>
      <c r="BQ215" s="35"/>
      <c r="BR215" s="35"/>
      <c r="BS215" s="35"/>
      <c r="BT215" s="35"/>
      <c r="BU215" s="35"/>
      <c r="BV215" s="35"/>
      <c r="BW215" s="35"/>
      <c r="BX215" s="35"/>
      <c r="BY215" s="35"/>
      <c r="BZ215" s="35"/>
      <c r="CA215" s="35"/>
      <c r="CB215" s="35"/>
      <c r="CC215" s="35"/>
      <c r="CD215" s="35"/>
      <c r="CE215" s="35"/>
      <c r="CF215" s="35"/>
      <c r="CG215" s="35"/>
      <c r="CH215" s="35"/>
      <c r="CI215" s="35"/>
      <c r="CJ215" s="35"/>
      <c r="CK215" s="35"/>
      <c r="CL215" s="35"/>
      <c r="CM215" s="35"/>
      <c r="CN215" s="35"/>
      <c r="CO215" s="35"/>
      <c r="CP215" s="35"/>
      <c r="CQ215" s="35"/>
      <c r="CR215" s="35"/>
      <c r="CS215" s="35"/>
      <c r="CT215" s="35"/>
      <c r="CU215" s="35"/>
      <c r="CV215" s="35"/>
      <c r="CW215" s="35"/>
      <c r="CX215" s="35"/>
      <c r="CY215" s="35"/>
      <c r="CZ215" s="35"/>
      <c r="DA215" s="35"/>
      <c r="DB215" s="35"/>
      <c r="DC215" s="35"/>
      <c r="DD215" s="35"/>
      <c r="DE215" s="35"/>
      <c r="DF215" s="35"/>
      <c r="DG215" s="35"/>
      <c r="DH215" s="35"/>
      <c r="DI215" s="35"/>
      <c r="DJ215" s="35"/>
      <c r="DK215" s="35"/>
      <c r="DL215" s="35"/>
      <c r="DM215" s="35"/>
      <c r="DN215" s="35"/>
      <c r="DO215" s="35"/>
      <c r="DP215" s="35"/>
      <c r="DQ215" s="35"/>
      <c r="DR215" s="35"/>
      <c r="DS215" s="35"/>
      <c r="DT215" s="35"/>
      <c r="DU215" s="35"/>
      <c r="DV215" s="35"/>
      <c r="DW215" s="35"/>
      <c r="DX215" s="35"/>
      <c r="DY215" s="35"/>
      <c r="DZ215" s="35"/>
      <c r="EA215" s="35"/>
      <c r="EB215" s="35"/>
      <c r="EC215" s="35"/>
      <c r="ED215" s="35"/>
      <c r="EE215" s="35"/>
      <c r="EF215" s="35"/>
      <c r="EG215" s="35"/>
      <c r="EH215" s="35"/>
      <c r="EI215" s="35"/>
      <c r="EJ215" s="35"/>
      <c r="EK215" s="35"/>
      <c r="EL215" s="35"/>
      <c r="EM215" s="35"/>
      <c r="EN215" s="35"/>
      <c r="EO215" s="35"/>
      <c r="EP215" s="35"/>
      <c r="EQ215" s="35"/>
      <c r="ER215" s="35"/>
      <c r="ES215" s="35"/>
      <c r="ET215" s="35"/>
      <c r="EU215" s="35"/>
      <c r="EV215" s="35"/>
      <c r="EW215" s="35"/>
      <c r="EX215" s="35"/>
      <c r="EY215" s="35"/>
      <c r="EZ215" s="35"/>
      <c r="FA215" s="35"/>
      <c r="FB215" s="35"/>
      <c r="FC215" s="35"/>
      <c r="FD215" s="35"/>
      <c r="FE215" s="35"/>
      <c r="FF215" s="35"/>
      <c r="FG215" s="35"/>
      <c r="FH215" s="35"/>
      <c r="FI215" s="35"/>
      <c r="FJ215" s="35"/>
      <c r="FK215" s="35"/>
      <c r="FL215" s="35"/>
      <c r="FM215" s="35"/>
      <c r="FN215" s="35"/>
      <c r="FO215" s="35"/>
      <c r="FP215" s="35"/>
      <c r="FQ215" s="35"/>
      <c r="FR215" s="35"/>
      <c r="FS215" s="35"/>
      <c r="FT215" s="35"/>
      <c r="FU215" s="35"/>
      <c r="FV215" s="35"/>
      <c r="FW215" s="35"/>
      <c r="FX215" s="35"/>
      <c r="FY215" s="35"/>
      <c r="FZ215" s="35"/>
      <c r="GA215" s="35"/>
      <c r="GB215" s="35"/>
      <c r="GC215" s="35"/>
      <c r="GD215" s="35"/>
      <c r="GE215" s="35"/>
      <c r="GF215" s="35"/>
      <c r="GG215" s="35"/>
      <c r="GH215" s="35"/>
      <c r="GI215" s="35"/>
      <c r="GJ215" s="35"/>
      <c r="GK215" s="35"/>
      <c r="GL215" s="35"/>
      <c r="GM215" s="35"/>
      <c r="GN215" s="35"/>
      <c r="GO215" s="35"/>
      <c r="GP215" s="35"/>
      <c r="GQ215" s="35"/>
      <c r="GR215" s="35"/>
      <c r="GS215" s="35"/>
      <c r="GT215" s="35"/>
      <c r="GU215" s="35"/>
      <c r="GV215" s="35"/>
      <c r="GW215" s="35"/>
      <c r="GX215" s="35"/>
      <c r="GY215" s="35"/>
      <c r="GZ215" s="35"/>
      <c r="HA215" s="35"/>
      <c r="HB215" s="35"/>
      <c r="HC215" s="35"/>
      <c r="HD215" s="35"/>
      <c r="HE215" s="35"/>
      <c r="HF215" s="35"/>
      <c r="HG215" s="35"/>
      <c r="HH215" s="35"/>
      <c r="HI215" s="35"/>
      <c r="HJ215" s="35"/>
      <c r="HK215" s="35"/>
      <c r="HL215" s="35"/>
      <c r="HM215" s="35"/>
      <c r="HN215" s="35"/>
      <c r="HO215" s="35"/>
      <c r="HP215" s="35"/>
      <c r="HQ215" s="35"/>
      <c r="HR215" s="35"/>
      <c r="HS215" s="35"/>
      <c r="HT215" s="35"/>
      <c r="HU215" s="35"/>
      <c r="HV215" s="35"/>
      <c r="HW215" s="35"/>
      <c r="HX215" s="35"/>
      <c r="HY215" s="35"/>
      <c r="HZ215" s="35"/>
      <c r="IA215" s="35"/>
      <c r="IB215" s="35"/>
      <c r="IC215" s="35"/>
      <c r="ID215" s="35"/>
      <c r="IE215" s="35"/>
      <c r="IF215" s="35"/>
      <c r="IG215" s="35"/>
      <c r="IH215" s="35"/>
      <c r="II215" s="35"/>
      <c r="IJ215" s="35"/>
      <c r="IK215" s="35"/>
      <c r="IL215" s="35"/>
      <c r="IM215" s="35"/>
      <c r="IN215" s="35"/>
      <c r="IO215" s="35"/>
      <c r="IP215" s="35"/>
      <c r="IQ215" s="35"/>
      <c r="IR215" s="35"/>
      <c r="IS215" s="35"/>
      <c r="IT215" s="35"/>
      <c r="IU215" s="35"/>
      <c r="IV215" s="35"/>
      <c r="IW215" s="35"/>
      <c r="IX215" s="35"/>
      <c r="IY215" s="35"/>
      <c r="IZ215" s="35"/>
      <c r="JA215" s="35"/>
      <c r="JB215" s="35"/>
      <c r="JC215" s="35"/>
      <c r="JD215" s="35"/>
      <c r="JE215" s="35"/>
      <c r="JF215" s="35"/>
      <c r="JG215" s="35"/>
      <c r="JH215" s="35"/>
      <c r="JI215" s="35"/>
      <c r="JJ215" s="35"/>
      <c r="JK215" s="35"/>
      <c r="JL215" s="35"/>
      <c r="JM215" s="35"/>
      <c r="JN215" s="35"/>
      <c r="JO215" s="35"/>
      <c r="JP215" s="35"/>
      <c r="JQ215" s="35"/>
      <c r="JR215" s="35"/>
      <c r="JS215" s="35"/>
      <c r="JT215" s="35"/>
      <c r="JU215" s="35"/>
      <c r="JV215" s="35"/>
      <c r="JW215" s="35"/>
      <c r="JX215" s="35"/>
      <c r="JY215" s="35"/>
      <c r="JZ215" s="35"/>
      <c r="KA215" s="35"/>
      <c r="KB215" s="35"/>
      <c r="KC215" s="35"/>
      <c r="KD215" s="35"/>
      <c r="KE215" s="35"/>
      <c r="KF215" s="35"/>
      <c r="KG215" s="35"/>
      <c r="KH215" s="35"/>
      <c r="KI215" s="35"/>
      <c r="KJ215" s="35"/>
      <c r="KK215" s="35"/>
      <c r="KL215" s="35"/>
      <c r="KM215" s="35"/>
      <c r="KN215" s="35"/>
      <c r="KO215" s="35"/>
      <c r="KP215" s="35"/>
      <c r="KQ215" s="35"/>
      <c r="KR215" s="35"/>
      <c r="KS215" s="35"/>
      <c r="KT215" s="35"/>
      <c r="KU215" s="35"/>
      <c r="KV215" s="35"/>
      <c r="KW215" s="35"/>
      <c r="KX215" s="35"/>
      <c r="KY215" s="35"/>
      <c r="KZ215" s="35"/>
      <c r="LA215" s="35"/>
      <c r="LB215" s="35"/>
      <c r="LC215" s="35"/>
      <c r="LD215" s="35"/>
      <c r="LE215" s="35"/>
      <c r="LF215" s="35"/>
      <c r="LG215" s="35"/>
      <c r="LH215" s="35"/>
      <c r="LI215" s="35"/>
      <c r="LJ215" s="35"/>
      <c r="LK215" s="35"/>
      <c r="LL215" s="35"/>
      <c r="LM215" s="35">
        <v>2</v>
      </c>
      <c r="LN215" s="35">
        <v>2</v>
      </c>
      <c r="LO215" s="35"/>
      <c r="LP215" s="35"/>
      <c r="LQ215" s="35"/>
      <c r="LR215" s="35"/>
      <c r="LS215" s="35"/>
      <c r="LT215" s="35"/>
      <c r="LU215" s="35"/>
      <c r="LV215" s="35"/>
      <c r="LW215" s="35"/>
      <c r="LX215" s="35"/>
      <c r="LY215" s="35"/>
      <c r="LZ215" s="35"/>
      <c r="MA215" s="35"/>
      <c r="MB215" s="35"/>
      <c r="MC215" s="35"/>
      <c r="MD215" s="35"/>
      <c r="ME215" s="35"/>
      <c r="MF215" s="35"/>
      <c r="MG215" s="35"/>
      <c r="MH215" s="35"/>
      <c r="MI215" s="35"/>
      <c r="MJ215" s="35"/>
      <c r="MK215" s="35"/>
      <c r="ML215" s="35"/>
      <c r="MM215" s="35"/>
      <c r="MN215" s="35"/>
      <c r="MO215" s="35"/>
      <c r="MP215" s="35"/>
      <c r="MQ215" s="35"/>
      <c r="MR215" s="35"/>
      <c r="MS215" s="35"/>
      <c r="MT215" s="35"/>
      <c r="MU215" s="35"/>
      <c r="MV215" s="35"/>
      <c r="MW215" s="35"/>
      <c r="MX215" s="35"/>
      <c r="MY215" s="35"/>
      <c r="MZ215" s="35"/>
      <c r="NA215" s="35"/>
      <c r="NB215" s="35"/>
      <c r="NC215" s="35"/>
      <c r="ND215" s="35"/>
      <c r="NE215" s="35"/>
      <c r="NF215" s="35"/>
      <c r="NG215" s="35"/>
      <c r="NH215" s="35"/>
      <c r="NI215" s="35"/>
      <c r="NJ215" s="35"/>
      <c r="NK215" s="35"/>
      <c r="NL215" s="35"/>
      <c r="NM215" s="35"/>
      <c r="NN215" s="35"/>
      <c r="NO215" s="35"/>
      <c r="NP215" s="35"/>
      <c r="NQ215" s="35"/>
      <c r="NR215" s="35"/>
      <c r="NS215" s="35"/>
      <c r="NT215" s="35"/>
      <c r="NU215" s="35"/>
      <c r="NV215" s="35"/>
      <c r="NW215" s="35"/>
      <c r="NX215" s="35"/>
      <c r="NY215" s="35"/>
      <c r="NZ215" s="35"/>
      <c r="OA215" s="35"/>
      <c r="OB215" s="35"/>
      <c r="OC215" s="35"/>
      <c r="OD215" s="35"/>
      <c r="OE215" s="35"/>
      <c r="OF215" s="35"/>
      <c r="OG215" s="35"/>
      <c r="OH215" s="35"/>
      <c r="OI215" s="35"/>
      <c r="OJ215" s="35"/>
      <c r="OK215" s="35"/>
      <c r="OL215" s="35"/>
      <c r="OM215" s="35"/>
      <c r="ON215" s="35"/>
      <c r="OO215" s="35"/>
      <c r="OP215" s="35"/>
      <c r="OQ215" s="35"/>
      <c r="OR215" s="35"/>
      <c r="OS215" s="35"/>
      <c r="OT215" s="35"/>
      <c r="OU215" s="35"/>
      <c r="OV215" s="35"/>
      <c r="OW215" s="35"/>
      <c r="OX215" s="35"/>
      <c r="OY215" s="35"/>
      <c r="OZ215" s="35"/>
      <c r="PA215" s="35"/>
      <c r="PB215" s="35"/>
      <c r="PC215" s="35"/>
      <c r="PD215" s="35"/>
      <c r="PE215" s="35"/>
      <c r="PF215" s="35"/>
      <c r="PG215" s="35"/>
      <c r="PH215" s="35"/>
      <c r="PI215" s="35"/>
      <c r="PJ215" s="35"/>
      <c r="PK215" s="35"/>
      <c r="PL215" s="35"/>
      <c r="PM215" s="35"/>
      <c r="PN215" s="35"/>
      <c r="PO215" s="35"/>
      <c r="PP215" s="35"/>
      <c r="PQ215" s="35"/>
      <c r="PR215" s="35"/>
      <c r="PS215" s="35"/>
      <c r="PT215" s="35"/>
      <c r="PU215" s="35"/>
      <c r="PV215" s="35"/>
      <c r="PW215" s="35"/>
      <c r="PX215" s="35"/>
      <c r="PY215" s="35"/>
      <c r="PZ215" s="35"/>
      <c r="QA215" s="35"/>
      <c r="QB215" s="35"/>
      <c r="QC215" s="35"/>
      <c r="QD215" s="35"/>
      <c r="QE215" s="35"/>
      <c r="QF215" s="35"/>
      <c r="QG215" s="35"/>
      <c r="QH215" s="35"/>
      <c r="QI215" s="35"/>
      <c r="QJ215" s="35"/>
      <c r="QK215" s="35"/>
      <c r="QL215" s="35"/>
      <c r="QM215" s="35"/>
      <c r="QN215" s="35"/>
      <c r="QO215" s="35"/>
      <c r="QP215" s="35"/>
      <c r="QQ215" s="35"/>
      <c r="QR215" s="35"/>
      <c r="QS215" s="35"/>
      <c r="QT215" s="35"/>
      <c r="QU215" s="35"/>
      <c r="QV215" s="35"/>
      <c r="QW215" s="35"/>
      <c r="QX215" s="35"/>
      <c r="QY215" s="35"/>
      <c r="QZ215" s="35"/>
      <c r="RA215" s="35"/>
      <c r="RB215" s="35"/>
      <c r="RC215" s="35"/>
      <c r="RD215" s="35"/>
      <c r="RE215" s="35"/>
      <c r="RF215" s="35"/>
      <c r="RG215" s="35"/>
      <c r="RH215" s="35"/>
      <c r="RI215" s="35"/>
      <c r="RJ215" s="35"/>
      <c r="RK215" s="35"/>
      <c r="RL215" s="35"/>
      <c r="RM215" s="35"/>
      <c r="RN215" s="35"/>
      <c r="RO215" s="35"/>
      <c r="RP215" s="35"/>
      <c r="RQ215" s="35"/>
      <c r="RR215" s="35"/>
      <c r="RS215" s="35"/>
      <c r="RT215" s="35"/>
      <c r="RU215" s="35"/>
      <c r="RV215" s="35"/>
      <c r="RW215" s="35"/>
      <c r="RX215" s="35"/>
      <c r="RY215" s="35"/>
      <c r="RZ215" s="35"/>
      <c r="SA215" s="35"/>
      <c r="SB215" s="35"/>
      <c r="SC215" s="35"/>
      <c r="SD215" s="35"/>
      <c r="SE215" s="35"/>
      <c r="SF215" s="35"/>
      <c r="SG215" s="35"/>
      <c r="SH215" s="35"/>
      <c r="SI215" s="35"/>
      <c r="SJ215" s="35"/>
      <c r="SK215" s="35"/>
      <c r="SL215" s="35"/>
      <c r="SM215" s="35"/>
      <c r="SN215" s="35"/>
      <c r="SO215" s="35"/>
      <c r="SP215" s="35"/>
      <c r="SQ215" s="35"/>
      <c r="SR215" s="35"/>
      <c r="SS215" s="35"/>
      <c r="ST215" s="35"/>
      <c r="SU215" s="35"/>
      <c r="SV215" s="35"/>
      <c r="SW215" s="35"/>
      <c r="SX215" s="35"/>
      <c r="SY215" s="35"/>
      <c r="SZ215" s="35"/>
      <c r="TA215" s="35"/>
      <c r="TB215" s="35"/>
      <c r="TC215" s="35"/>
      <c r="TD215" s="35"/>
      <c r="TE215" s="35"/>
      <c r="TF215" s="35"/>
      <c r="TG215" s="35"/>
      <c r="TH215" s="35"/>
      <c r="TI215" s="35"/>
      <c r="TJ215" s="35"/>
      <c r="TK215" s="35"/>
      <c r="TL215" s="35"/>
      <c r="TM215" s="35"/>
      <c r="TN215" s="35"/>
      <c r="TO215" s="35"/>
      <c r="TP215" s="35"/>
      <c r="TQ215" s="35"/>
      <c r="TR215" s="35"/>
      <c r="TS215" s="35"/>
      <c r="TT215" s="35"/>
      <c r="TU215" s="35"/>
      <c r="TV215" s="35"/>
      <c r="TW215" s="35"/>
      <c r="TX215" s="35"/>
      <c r="TY215" s="35"/>
      <c r="TZ215" s="35"/>
      <c r="UA215" s="35"/>
      <c r="UB215" s="35"/>
      <c r="UC215" s="35"/>
      <c r="UD215" s="35"/>
      <c r="UE215" s="35"/>
      <c r="UF215" s="35"/>
      <c r="UG215" s="35"/>
      <c r="UH215" s="35"/>
      <c r="UI215" s="35"/>
      <c r="UJ215" s="35"/>
      <c r="UK215" s="35"/>
      <c r="UL215" s="35"/>
      <c r="UM215" s="35"/>
      <c r="UN215" s="35"/>
      <c r="UO215" s="35"/>
      <c r="UP215" s="35"/>
      <c r="UQ215" s="35"/>
      <c r="UR215" s="35"/>
      <c r="US215" s="35"/>
      <c r="UT215" s="35"/>
      <c r="UU215" s="35"/>
      <c r="UV215" s="35"/>
      <c r="UW215" s="35"/>
      <c r="UX215" s="35"/>
      <c r="UY215" s="35"/>
      <c r="UZ215" s="35"/>
      <c r="VA215" s="35"/>
      <c r="VB215" s="35"/>
      <c r="VC215" s="35"/>
      <c r="VD215" s="35"/>
      <c r="VE215" s="35"/>
      <c r="VF215" s="35"/>
      <c r="VG215" s="35"/>
      <c r="VH215" s="35"/>
      <c r="VI215" s="35"/>
      <c r="VJ215" s="35"/>
      <c r="VK215" s="35"/>
      <c r="VL215" s="35"/>
      <c r="VM215" s="35"/>
      <c r="VN215" s="35"/>
      <c r="VO215" s="35"/>
      <c r="VP215" s="35"/>
      <c r="VQ215" s="35"/>
      <c r="VR215" s="35"/>
      <c r="VS215" s="35"/>
      <c r="VT215" s="35"/>
      <c r="VU215" s="35"/>
      <c r="VV215" s="35"/>
      <c r="VW215" s="35"/>
      <c r="VX215" s="35"/>
      <c r="VY215" s="35"/>
      <c r="VZ215" s="35"/>
      <c r="WA215" s="35"/>
      <c r="WB215" s="35"/>
      <c r="WC215" s="35"/>
      <c r="WD215" s="35"/>
      <c r="WE215" s="35"/>
      <c r="WF215" s="35"/>
      <c r="WG215" s="35"/>
      <c r="WH215" s="35"/>
      <c r="WI215" s="35"/>
      <c r="WJ215" s="35"/>
      <c r="WK215" s="35">
        <v>2</v>
      </c>
      <c r="WL215" s="35"/>
      <c r="WM215" s="35"/>
      <c r="WN215" s="35"/>
      <c r="WO215" s="35"/>
      <c r="WP215" s="35"/>
      <c r="WQ215" s="35"/>
      <c r="WR215" s="35"/>
      <c r="WS215" s="35"/>
      <c r="WT215" s="35"/>
      <c r="WU215" s="35"/>
      <c r="WV215" s="35"/>
      <c r="WW215" s="35"/>
      <c r="WX215" s="35"/>
      <c r="WY215" s="35"/>
      <c r="WZ215" s="35"/>
      <c r="XA215" s="35"/>
      <c r="XB215" s="35"/>
      <c r="XC215" s="35"/>
      <c r="XD215" s="35"/>
      <c r="XE215" s="35"/>
      <c r="XF215" s="35"/>
      <c r="XG215" s="35"/>
      <c r="XH215" s="35"/>
      <c r="XI215" s="35"/>
      <c r="XJ215" s="35"/>
      <c r="XK215" s="35"/>
      <c r="XL215" s="35"/>
      <c r="XM215" s="35"/>
      <c r="XN215" s="35"/>
      <c r="XO215" s="35"/>
      <c r="XP215" s="35"/>
      <c r="XQ215" s="35"/>
      <c r="XR215" s="35"/>
      <c r="XS215" s="35"/>
      <c r="XT215" s="35"/>
      <c r="XU215" s="35"/>
      <c r="XV215" s="35"/>
      <c r="XW215" s="35"/>
      <c r="XX215" s="35"/>
      <c r="XY215" s="35"/>
      <c r="XZ215" s="35"/>
      <c r="YA215" s="35"/>
      <c r="YB215" s="35"/>
      <c r="YC215" s="35"/>
      <c r="YD215" s="35"/>
      <c r="YE215" s="35"/>
      <c r="YF215" s="35"/>
      <c r="YG215" s="35"/>
      <c r="YH215" s="35"/>
      <c r="YI215" s="35"/>
      <c r="YJ215" s="35"/>
      <c r="YK215" s="35"/>
      <c r="YL215" s="35"/>
      <c r="YM215" s="35"/>
      <c r="YN215" s="35"/>
      <c r="YO215" s="35"/>
      <c r="YP215" s="35"/>
      <c r="YQ215" s="35"/>
      <c r="YR215" s="35"/>
      <c r="YS215" s="35"/>
      <c r="YT215" s="35"/>
      <c r="YU215" s="35"/>
      <c r="YV215" s="35"/>
      <c r="YW215" s="35"/>
      <c r="YX215" s="35"/>
      <c r="YY215" s="35"/>
      <c r="YZ215" s="35"/>
      <c r="ZA215" s="35"/>
      <c r="ZB215" s="35">
        <v>2</v>
      </c>
      <c r="ZC215" s="35"/>
      <c r="ZD215" s="35"/>
      <c r="ZE215" s="35"/>
      <c r="ZF215" s="35"/>
      <c r="ZG215" s="35"/>
      <c r="ZH215" s="35"/>
      <c r="ZI215" s="35"/>
      <c r="ZJ215" s="35"/>
      <c r="ZK215" s="35"/>
      <c r="ZL215" s="35"/>
      <c r="ZM215" s="35"/>
      <c r="ZN215" s="35"/>
      <c r="ZO215" s="35"/>
      <c r="ZP215" s="35"/>
      <c r="ZQ215" s="35"/>
      <c r="ZR215" s="35"/>
      <c r="ZS215" s="35"/>
      <c r="ZT215" s="35"/>
      <c r="ZU215" s="35"/>
      <c r="ZV215" s="35"/>
      <c r="ZW215" s="35"/>
      <c r="ZX215" s="35"/>
      <c r="ZY215" s="35"/>
      <c r="ZZ215" s="35"/>
      <c r="AAA215" s="35"/>
      <c r="AAB215" s="35"/>
      <c r="AAC215" s="35"/>
      <c r="AAD215" s="35"/>
      <c r="AAE215" s="35"/>
      <c r="AAF215" s="35"/>
      <c r="AAG215" s="35"/>
      <c r="AAH215" s="35"/>
      <c r="AAI215" s="35"/>
      <c r="AAJ215" s="35"/>
      <c r="AAK215" s="35"/>
      <c r="AAL215" s="35"/>
      <c r="AAM215" s="35"/>
      <c r="AAN215" s="35"/>
      <c r="AAO215" s="35"/>
      <c r="AAP215" s="35"/>
      <c r="AAQ215" s="35"/>
      <c r="AAR215" s="35"/>
      <c r="AAS215" s="35"/>
      <c r="AAT215" s="35"/>
      <c r="AAU215" s="35"/>
      <c r="AAV215" s="35"/>
      <c r="AAW215" s="35"/>
      <c r="AAX215" s="35"/>
      <c r="AAY215" s="35"/>
      <c r="AAZ215" s="35"/>
      <c r="ABA215" s="35"/>
      <c r="ABB215" s="35"/>
      <c r="ABC215" s="35"/>
      <c r="ABD215" s="35"/>
      <c r="ABE215" s="35"/>
      <c r="ABF215" s="35"/>
      <c r="ABG215" s="35"/>
      <c r="ABH215" s="35"/>
      <c r="ABI215" s="35"/>
      <c r="ABJ215" s="35"/>
      <c r="ABK215" s="35"/>
      <c r="ABL215" s="35"/>
      <c r="ABM215" s="35"/>
      <c r="ABN215" s="35"/>
      <c r="ABO215" s="35"/>
      <c r="ABP215" s="35"/>
      <c r="ABQ215" s="35"/>
      <c r="ABR215" s="35"/>
      <c r="ABS215" s="35"/>
      <c r="ABT215" s="35"/>
      <c r="ABU215" s="35"/>
      <c r="ABV215" s="35"/>
      <c r="ABW215" s="35"/>
      <c r="ABX215" s="35"/>
      <c r="ABY215" s="35"/>
      <c r="ABZ215" s="35"/>
      <c r="ACA215" s="35"/>
      <c r="ACB215" s="35"/>
      <c r="ACC215" s="35"/>
      <c r="ACD215" s="35"/>
      <c r="ACE215" s="35"/>
      <c r="ACF215" s="35"/>
      <c r="ACG215" s="35"/>
      <c r="ACH215" s="35"/>
      <c r="ACI215" s="35"/>
      <c r="ACJ215" s="35"/>
      <c r="ACK215" s="35"/>
      <c r="ACL215" s="35"/>
      <c r="ACM215" s="35"/>
      <c r="ACN215" s="35"/>
      <c r="ACO215" s="35"/>
      <c r="ACP215" s="35"/>
      <c r="ACQ215" s="35"/>
      <c r="ACR215" s="35"/>
      <c r="ACS215" s="35"/>
      <c r="ACT215" s="35"/>
      <c r="ACU215" s="35"/>
      <c r="ACV215" s="35"/>
      <c r="ACW215" s="35"/>
      <c r="ACX215" s="35"/>
      <c r="ACY215" s="35"/>
      <c r="ACZ215" s="35"/>
      <c r="ADA215" s="35"/>
      <c r="ADB215" s="35"/>
      <c r="ADC215" s="35"/>
      <c r="ADD215" s="35"/>
      <c r="ADE215" s="35"/>
      <c r="ADF215" s="35"/>
      <c r="ADG215" s="35"/>
      <c r="ADH215" s="35"/>
      <c r="ADI215" s="35"/>
      <c r="ADJ215" s="35"/>
      <c r="ADK215" s="35"/>
      <c r="ADL215" s="35"/>
      <c r="ADM215" s="35"/>
      <c r="ADN215" s="35"/>
      <c r="ADO215" s="35"/>
      <c r="ADP215" s="35"/>
      <c r="ADQ215" s="35"/>
      <c r="ADR215" s="35"/>
      <c r="ADS215" s="35"/>
      <c r="ADT215" s="35"/>
      <c r="ADU215" s="35"/>
      <c r="ADV215" s="35"/>
      <c r="ADW215" s="35"/>
      <c r="ADX215" s="35"/>
      <c r="ADY215" s="26">
        <f t="shared" si="9"/>
        <v>0</v>
      </c>
      <c r="ADZ215" s="5"/>
    </row>
    <row r="216" spans="1:806" s="33" customFormat="1" x14ac:dyDescent="0.2">
      <c r="A216" s="23" t="s">
        <v>13</v>
      </c>
      <c r="B216" s="65">
        <f t="shared" si="8"/>
        <v>0</v>
      </c>
      <c r="C216" s="57">
        <v>0.9</v>
      </c>
      <c r="D216" s="59">
        <v>44739</v>
      </c>
      <c r="E216" s="67">
        <v>53.15</v>
      </c>
      <c r="F216" s="67">
        <f t="shared" si="10"/>
        <v>0</v>
      </c>
      <c r="G216" s="6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15"/>
      <c r="BF216" s="15"/>
      <c r="BG216" s="136"/>
      <c r="BH216" s="35"/>
      <c r="BI216" s="35"/>
      <c r="BJ216" s="35"/>
      <c r="BK216" s="35"/>
      <c r="BL216" s="35"/>
      <c r="BM216" s="35"/>
      <c r="BN216" s="35"/>
      <c r="BO216" s="35"/>
      <c r="BP216" s="35"/>
      <c r="BQ216" s="35"/>
      <c r="BR216" s="35"/>
      <c r="BS216" s="35"/>
      <c r="BT216" s="35"/>
      <c r="BU216" s="35"/>
      <c r="BV216" s="35"/>
      <c r="BW216" s="35"/>
      <c r="BX216" s="35"/>
      <c r="BY216" s="35"/>
      <c r="BZ216" s="35"/>
      <c r="CA216" s="35"/>
      <c r="CB216" s="35"/>
      <c r="CC216" s="35"/>
      <c r="CD216" s="35"/>
      <c r="CE216" s="35"/>
      <c r="CF216" s="35"/>
      <c r="CG216" s="35"/>
      <c r="CH216" s="35"/>
      <c r="CI216" s="35"/>
      <c r="CJ216" s="35"/>
      <c r="CK216" s="35"/>
      <c r="CL216" s="35"/>
      <c r="CM216" s="35"/>
      <c r="CN216" s="35"/>
      <c r="CO216" s="35"/>
      <c r="CP216" s="35"/>
      <c r="CQ216" s="35"/>
      <c r="CR216" s="35"/>
      <c r="CS216" s="35"/>
      <c r="CT216" s="35"/>
      <c r="CU216" s="35"/>
      <c r="CV216" s="35"/>
      <c r="CW216" s="35"/>
      <c r="CX216" s="35"/>
      <c r="CY216" s="35"/>
      <c r="CZ216" s="35"/>
      <c r="DA216" s="35"/>
      <c r="DB216" s="35"/>
      <c r="DC216" s="35"/>
      <c r="DD216" s="35"/>
      <c r="DE216" s="35"/>
      <c r="DF216" s="35"/>
      <c r="DG216" s="35"/>
      <c r="DH216" s="35"/>
      <c r="DI216" s="35"/>
      <c r="DJ216" s="35"/>
      <c r="DK216" s="35"/>
      <c r="DL216" s="35"/>
      <c r="DM216" s="35"/>
      <c r="DN216" s="35"/>
      <c r="DO216" s="35"/>
      <c r="DP216" s="35"/>
      <c r="DQ216" s="35"/>
      <c r="DR216" s="35"/>
      <c r="DS216" s="35"/>
      <c r="DT216" s="35"/>
      <c r="DU216" s="35"/>
      <c r="DV216" s="35"/>
      <c r="DW216" s="35"/>
      <c r="DX216" s="35"/>
      <c r="DY216" s="35"/>
      <c r="DZ216" s="35"/>
      <c r="EA216" s="35"/>
      <c r="EB216" s="35"/>
      <c r="EC216" s="35"/>
      <c r="ED216" s="35"/>
      <c r="EE216" s="35"/>
      <c r="EF216" s="35"/>
      <c r="EG216" s="35"/>
      <c r="EH216" s="35"/>
      <c r="EI216" s="35"/>
      <c r="EJ216" s="35"/>
      <c r="EK216" s="35"/>
      <c r="EL216" s="35"/>
      <c r="EM216" s="35"/>
      <c r="EN216" s="35"/>
      <c r="EO216" s="35"/>
      <c r="EP216" s="35"/>
      <c r="EQ216" s="35"/>
      <c r="ER216" s="35"/>
      <c r="ES216" s="35"/>
      <c r="ET216" s="35"/>
      <c r="EU216" s="35"/>
      <c r="EV216" s="35"/>
      <c r="EW216" s="35"/>
      <c r="EX216" s="35"/>
      <c r="EY216" s="35"/>
      <c r="EZ216" s="35"/>
      <c r="FA216" s="35"/>
      <c r="FB216" s="35"/>
      <c r="FC216" s="35"/>
      <c r="FD216" s="35"/>
      <c r="FE216" s="35"/>
      <c r="FF216" s="35"/>
      <c r="FG216" s="35"/>
      <c r="FH216" s="35"/>
      <c r="FI216" s="35"/>
      <c r="FJ216" s="35"/>
      <c r="FK216" s="35"/>
      <c r="FL216" s="35"/>
      <c r="FM216" s="35"/>
      <c r="FN216" s="35"/>
      <c r="FO216" s="35"/>
      <c r="FP216" s="35"/>
      <c r="FQ216" s="35"/>
      <c r="FR216" s="35"/>
      <c r="FS216" s="35"/>
      <c r="FT216" s="35"/>
      <c r="FU216" s="35"/>
      <c r="FV216" s="35"/>
      <c r="FW216" s="35"/>
      <c r="FX216" s="35"/>
      <c r="FY216" s="35"/>
      <c r="FZ216" s="35"/>
      <c r="GA216" s="35"/>
      <c r="GB216" s="35"/>
      <c r="GC216" s="35"/>
      <c r="GD216" s="35"/>
      <c r="GE216" s="35"/>
      <c r="GF216" s="35"/>
      <c r="GG216" s="35"/>
      <c r="GH216" s="35"/>
      <c r="GI216" s="35"/>
      <c r="GJ216" s="35"/>
      <c r="GK216" s="35"/>
      <c r="GL216" s="35"/>
      <c r="GM216" s="35"/>
      <c r="GN216" s="35"/>
      <c r="GO216" s="35"/>
      <c r="GP216" s="35"/>
      <c r="GQ216" s="35"/>
      <c r="GR216" s="35"/>
      <c r="GS216" s="35"/>
      <c r="GT216" s="35"/>
      <c r="GU216" s="35"/>
      <c r="GV216" s="35"/>
      <c r="GW216" s="35"/>
      <c r="GX216" s="35"/>
      <c r="GY216" s="35"/>
      <c r="GZ216" s="35"/>
      <c r="HA216" s="35"/>
      <c r="HB216" s="35"/>
      <c r="HC216" s="35"/>
      <c r="HD216" s="35"/>
      <c r="HE216" s="35"/>
      <c r="HF216" s="35"/>
      <c r="HG216" s="35"/>
      <c r="HH216" s="35"/>
      <c r="HI216" s="35"/>
      <c r="HJ216" s="35"/>
      <c r="HK216" s="35"/>
      <c r="HL216" s="35"/>
      <c r="HM216" s="35"/>
      <c r="HN216" s="35"/>
      <c r="HO216" s="35"/>
      <c r="HP216" s="35"/>
      <c r="HQ216" s="35"/>
      <c r="HR216" s="35"/>
      <c r="HS216" s="35"/>
      <c r="HT216" s="35"/>
      <c r="HU216" s="35"/>
      <c r="HV216" s="35"/>
      <c r="HW216" s="35"/>
      <c r="HX216" s="35"/>
      <c r="HY216" s="35"/>
      <c r="HZ216" s="35"/>
      <c r="IA216" s="35"/>
      <c r="IB216" s="35"/>
      <c r="IC216" s="35"/>
      <c r="ID216" s="35"/>
      <c r="IE216" s="35"/>
      <c r="IF216" s="35"/>
      <c r="IG216" s="35"/>
      <c r="IH216" s="35"/>
      <c r="II216" s="35"/>
      <c r="IJ216" s="35"/>
      <c r="IK216" s="35"/>
      <c r="IL216" s="35"/>
      <c r="IM216" s="35"/>
      <c r="IN216" s="35"/>
      <c r="IO216" s="35"/>
      <c r="IP216" s="35"/>
      <c r="IQ216" s="35"/>
      <c r="IR216" s="35"/>
      <c r="IS216" s="35"/>
      <c r="IT216" s="35"/>
      <c r="IU216" s="35"/>
      <c r="IV216" s="35"/>
      <c r="IW216" s="35"/>
      <c r="IX216" s="35"/>
      <c r="IY216" s="35"/>
      <c r="IZ216" s="35"/>
      <c r="JA216" s="35"/>
      <c r="JB216" s="35"/>
      <c r="JC216" s="35"/>
      <c r="JD216" s="35"/>
      <c r="JE216" s="35"/>
      <c r="JF216" s="35"/>
      <c r="JG216" s="35"/>
      <c r="JH216" s="35"/>
      <c r="JI216" s="35"/>
      <c r="JJ216" s="35"/>
      <c r="JK216" s="35"/>
      <c r="JL216" s="35">
        <v>18</v>
      </c>
      <c r="JM216" s="35"/>
      <c r="JN216" s="35"/>
      <c r="JO216" s="35"/>
      <c r="JP216" s="35"/>
      <c r="JQ216" s="35"/>
      <c r="JR216" s="35"/>
      <c r="JS216" s="35"/>
      <c r="JT216" s="35"/>
      <c r="JU216" s="35"/>
      <c r="JV216" s="35"/>
      <c r="JW216" s="35"/>
      <c r="JX216" s="35"/>
      <c r="JY216" s="35"/>
      <c r="JZ216" s="35"/>
      <c r="KA216" s="35"/>
      <c r="KB216" s="35"/>
      <c r="KC216" s="35"/>
      <c r="KD216" s="35"/>
      <c r="KE216" s="35"/>
      <c r="KF216" s="35"/>
      <c r="KG216" s="35"/>
      <c r="KH216" s="35"/>
      <c r="KI216" s="35"/>
      <c r="KJ216" s="35"/>
      <c r="KK216" s="35"/>
      <c r="KL216" s="35"/>
      <c r="KM216" s="35"/>
      <c r="KN216" s="35"/>
      <c r="KO216" s="35"/>
      <c r="KP216" s="35"/>
      <c r="KQ216" s="35"/>
      <c r="KR216" s="35"/>
      <c r="KS216" s="35"/>
      <c r="KT216" s="35"/>
      <c r="KU216" s="35"/>
      <c r="KV216" s="35"/>
      <c r="KW216" s="35"/>
      <c r="KX216" s="35"/>
      <c r="KY216" s="35"/>
      <c r="KZ216" s="35"/>
      <c r="LA216" s="35"/>
      <c r="LB216" s="35"/>
      <c r="LC216" s="35"/>
      <c r="LD216" s="35"/>
      <c r="LE216" s="35"/>
      <c r="LF216" s="35"/>
      <c r="LG216" s="35"/>
      <c r="LH216" s="35"/>
      <c r="LI216" s="35"/>
      <c r="LJ216" s="35">
        <v>0.9</v>
      </c>
      <c r="LK216" s="35"/>
      <c r="LL216" s="35"/>
      <c r="LM216" s="35"/>
      <c r="LN216" s="35"/>
      <c r="LO216" s="35"/>
      <c r="LP216" s="35"/>
      <c r="LQ216" s="35"/>
      <c r="LR216" s="35">
        <v>1.8</v>
      </c>
      <c r="LS216" s="35">
        <v>9</v>
      </c>
      <c r="LT216" s="35"/>
      <c r="LU216" s="35"/>
      <c r="LV216" s="35"/>
      <c r="LW216" s="35"/>
      <c r="LX216" s="35"/>
      <c r="LY216" s="35"/>
      <c r="LZ216" s="35"/>
      <c r="MA216" s="35"/>
      <c r="MB216" s="35"/>
      <c r="MC216" s="35"/>
      <c r="MD216" s="35"/>
      <c r="ME216" s="35"/>
      <c r="MF216" s="35"/>
      <c r="MG216" s="35"/>
      <c r="MH216" s="35"/>
      <c r="MI216" s="35"/>
      <c r="MJ216" s="35"/>
      <c r="MK216" s="35"/>
      <c r="ML216" s="35"/>
      <c r="MM216" s="35"/>
      <c r="MN216" s="35"/>
      <c r="MO216" s="35"/>
      <c r="MP216" s="35"/>
      <c r="MQ216" s="35"/>
      <c r="MR216" s="35"/>
      <c r="MS216" s="35"/>
      <c r="MT216" s="35"/>
      <c r="MU216" s="35"/>
      <c r="MV216" s="35"/>
      <c r="MW216" s="35"/>
      <c r="MX216" s="35"/>
      <c r="MY216" s="35"/>
      <c r="MZ216" s="35"/>
      <c r="NA216" s="35"/>
      <c r="NB216" s="35"/>
      <c r="NC216" s="35"/>
      <c r="ND216" s="35"/>
      <c r="NE216" s="35"/>
      <c r="NF216" s="35"/>
      <c r="NG216" s="35"/>
      <c r="NH216" s="35"/>
      <c r="NI216" s="35"/>
      <c r="NJ216" s="35"/>
      <c r="NK216" s="35"/>
      <c r="NL216" s="35"/>
      <c r="NM216" s="35"/>
      <c r="NN216" s="35"/>
      <c r="NO216" s="35"/>
      <c r="NP216" s="35"/>
      <c r="NQ216" s="35"/>
      <c r="NR216" s="35"/>
      <c r="NS216" s="35"/>
      <c r="NT216" s="35"/>
      <c r="NU216" s="35"/>
      <c r="NV216" s="35"/>
      <c r="NW216" s="35"/>
      <c r="NX216" s="35"/>
      <c r="NY216" s="35"/>
      <c r="NZ216" s="35"/>
      <c r="OA216" s="35"/>
      <c r="OB216" s="35"/>
      <c r="OC216" s="35"/>
      <c r="OD216" s="35"/>
      <c r="OE216" s="35"/>
      <c r="OF216" s="35"/>
      <c r="OG216" s="35"/>
      <c r="OH216" s="35"/>
      <c r="OI216" s="35"/>
      <c r="OJ216" s="35"/>
      <c r="OK216" s="35"/>
      <c r="OL216" s="35"/>
      <c r="OM216" s="35"/>
      <c r="ON216" s="35"/>
      <c r="OO216" s="35"/>
      <c r="OP216" s="35"/>
      <c r="OQ216" s="35"/>
      <c r="OR216" s="35"/>
      <c r="OS216" s="35"/>
      <c r="OT216" s="35"/>
      <c r="OU216" s="35"/>
      <c r="OV216" s="35"/>
      <c r="OW216" s="35"/>
      <c r="OX216" s="35"/>
      <c r="OY216" s="35"/>
      <c r="OZ216" s="35"/>
      <c r="PA216" s="35"/>
      <c r="PB216" s="35"/>
      <c r="PC216" s="35">
        <v>18</v>
      </c>
      <c r="PD216" s="35"/>
      <c r="PE216" s="35"/>
      <c r="PF216" s="35"/>
      <c r="PG216" s="35"/>
      <c r="PH216" s="35"/>
      <c r="PI216" s="35"/>
      <c r="PJ216" s="35"/>
      <c r="PK216" s="35"/>
      <c r="PL216" s="35"/>
      <c r="PM216" s="35"/>
      <c r="PN216" s="35"/>
      <c r="PO216" s="35"/>
      <c r="PP216" s="35"/>
      <c r="PQ216" s="35"/>
      <c r="PR216" s="35"/>
      <c r="PS216" s="35"/>
      <c r="PT216" s="35"/>
      <c r="PU216" s="35"/>
      <c r="PV216" s="35"/>
      <c r="PW216" s="35"/>
      <c r="PX216" s="35"/>
      <c r="PY216" s="35"/>
      <c r="PZ216" s="35"/>
      <c r="QA216" s="35"/>
      <c r="QB216" s="35"/>
      <c r="QC216" s="35"/>
      <c r="QD216" s="35"/>
      <c r="QE216" s="35"/>
      <c r="QF216" s="35">
        <v>0.9</v>
      </c>
      <c r="QG216" s="35"/>
      <c r="QH216" s="35"/>
      <c r="QI216" s="35"/>
      <c r="QJ216" s="35"/>
      <c r="QK216" s="35"/>
      <c r="QL216" s="35"/>
      <c r="QM216" s="35"/>
      <c r="QN216" s="35"/>
      <c r="QO216" s="35"/>
      <c r="QP216" s="35"/>
      <c r="QQ216" s="35"/>
      <c r="QR216" s="35"/>
      <c r="QS216" s="35"/>
      <c r="QT216" s="35"/>
      <c r="QU216" s="35"/>
      <c r="QV216" s="35"/>
      <c r="QW216" s="35"/>
      <c r="QX216" s="35"/>
      <c r="QY216" s="35"/>
      <c r="QZ216" s="35"/>
      <c r="RA216" s="35"/>
      <c r="RB216" s="35"/>
      <c r="RC216" s="35"/>
      <c r="RD216" s="35"/>
      <c r="RE216" s="35"/>
      <c r="RF216" s="35"/>
      <c r="RG216" s="35"/>
      <c r="RH216" s="35"/>
      <c r="RI216" s="35"/>
      <c r="RJ216" s="35"/>
      <c r="RK216" s="35"/>
      <c r="RL216" s="35"/>
      <c r="RM216" s="35"/>
      <c r="RN216" s="35"/>
      <c r="RO216" s="35"/>
      <c r="RP216" s="35"/>
      <c r="RQ216" s="35"/>
      <c r="RR216" s="35"/>
      <c r="RS216" s="35"/>
      <c r="RT216" s="35"/>
      <c r="RU216" s="35"/>
      <c r="RV216" s="35"/>
      <c r="RW216" s="35"/>
      <c r="RX216" s="35"/>
      <c r="RY216" s="35"/>
      <c r="RZ216" s="35"/>
      <c r="SA216" s="35"/>
      <c r="SB216" s="35"/>
      <c r="SC216" s="35"/>
      <c r="SD216" s="35">
        <v>0.9</v>
      </c>
      <c r="SE216" s="35"/>
      <c r="SF216" s="35"/>
      <c r="SG216" s="35"/>
      <c r="SH216" s="35"/>
      <c r="SI216" s="35"/>
      <c r="SJ216" s="35"/>
      <c r="SK216" s="35"/>
      <c r="SL216" s="35"/>
      <c r="SM216" s="35"/>
      <c r="SN216" s="35"/>
      <c r="SO216" s="35"/>
      <c r="SP216" s="35"/>
      <c r="SQ216" s="35"/>
      <c r="SR216" s="35"/>
      <c r="SS216" s="35"/>
      <c r="ST216" s="35"/>
      <c r="SU216" s="35"/>
      <c r="SV216" s="35"/>
      <c r="SW216" s="35"/>
      <c r="SX216" s="35"/>
      <c r="SY216" s="35"/>
      <c r="SZ216" s="35"/>
      <c r="TA216" s="35"/>
      <c r="TB216" s="35"/>
      <c r="TC216" s="35"/>
      <c r="TD216" s="35"/>
      <c r="TE216" s="35"/>
      <c r="TF216" s="35"/>
      <c r="TG216" s="35"/>
      <c r="TH216" s="35"/>
      <c r="TI216" s="35"/>
      <c r="TJ216" s="35"/>
      <c r="TK216" s="35"/>
      <c r="TL216" s="35"/>
      <c r="TM216" s="35"/>
      <c r="TN216" s="35"/>
      <c r="TO216" s="35"/>
      <c r="TP216" s="35"/>
      <c r="TQ216" s="35"/>
      <c r="TR216" s="35"/>
      <c r="TS216" s="35"/>
      <c r="TT216" s="35"/>
      <c r="TU216" s="35"/>
      <c r="TV216" s="35"/>
      <c r="TW216" s="35"/>
      <c r="TX216" s="35"/>
      <c r="TY216" s="35"/>
      <c r="TZ216" s="35"/>
      <c r="UA216" s="35"/>
      <c r="UB216" s="35"/>
      <c r="UC216" s="35"/>
      <c r="UD216" s="35"/>
      <c r="UE216" s="35"/>
      <c r="UF216" s="35"/>
      <c r="UG216" s="35"/>
      <c r="UH216" s="35"/>
      <c r="UI216" s="35"/>
      <c r="UJ216" s="35"/>
      <c r="UK216" s="35"/>
      <c r="UL216" s="35"/>
      <c r="UM216" s="35"/>
      <c r="UN216" s="35"/>
      <c r="UO216" s="35"/>
      <c r="UP216" s="35"/>
      <c r="UQ216" s="35"/>
      <c r="UR216" s="35"/>
      <c r="US216" s="35"/>
      <c r="UT216" s="35"/>
      <c r="UU216" s="35"/>
      <c r="UV216" s="35"/>
      <c r="UW216" s="35"/>
      <c r="UX216" s="35"/>
      <c r="UY216" s="35"/>
      <c r="UZ216" s="35"/>
      <c r="VA216" s="35"/>
      <c r="VB216" s="35"/>
      <c r="VC216" s="35"/>
      <c r="VD216" s="35"/>
      <c r="VE216" s="35"/>
      <c r="VF216" s="35"/>
      <c r="VG216" s="35"/>
      <c r="VH216" s="35"/>
      <c r="VI216" s="35"/>
      <c r="VJ216" s="35"/>
      <c r="VK216" s="35"/>
      <c r="VL216" s="35"/>
      <c r="VM216" s="35"/>
      <c r="VN216" s="35"/>
      <c r="VO216" s="35"/>
      <c r="VP216" s="35"/>
      <c r="VQ216" s="35"/>
      <c r="VR216" s="35"/>
      <c r="VS216" s="35"/>
      <c r="VT216" s="35"/>
      <c r="VU216" s="35"/>
      <c r="VV216" s="35"/>
      <c r="VW216" s="35"/>
      <c r="VX216" s="35"/>
      <c r="VY216" s="35"/>
      <c r="VZ216" s="35"/>
      <c r="WA216" s="35"/>
      <c r="WB216" s="35"/>
      <c r="WC216" s="35"/>
      <c r="WD216" s="35">
        <v>10.8</v>
      </c>
      <c r="WE216" s="35"/>
      <c r="WF216" s="35"/>
      <c r="WG216" s="35"/>
      <c r="WH216" s="35"/>
      <c r="WI216" s="35"/>
      <c r="WJ216" s="35"/>
      <c r="WK216" s="35">
        <v>0.9</v>
      </c>
      <c r="WL216" s="35"/>
      <c r="WM216" s="35"/>
      <c r="WN216" s="35"/>
      <c r="WO216" s="35"/>
      <c r="WP216" s="35"/>
      <c r="WQ216" s="35"/>
      <c r="WR216" s="35"/>
      <c r="WS216" s="35"/>
      <c r="WT216" s="35"/>
      <c r="WU216" s="35"/>
      <c r="WV216" s="35"/>
      <c r="WW216" s="35"/>
      <c r="WX216" s="35"/>
      <c r="WY216" s="35"/>
      <c r="WZ216" s="35"/>
      <c r="XA216" s="35"/>
      <c r="XB216" s="35"/>
      <c r="XC216" s="35"/>
      <c r="XD216" s="35"/>
      <c r="XE216" s="35"/>
      <c r="XF216" s="35"/>
      <c r="XG216" s="35"/>
      <c r="XH216" s="35"/>
      <c r="XI216" s="35"/>
      <c r="XJ216" s="35"/>
      <c r="XK216" s="35"/>
      <c r="XL216" s="35"/>
      <c r="XM216" s="35"/>
      <c r="XN216" s="35"/>
      <c r="XO216" s="35"/>
      <c r="XP216" s="35"/>
      <c r="XQ216" s="35"/>
      <c r="XR216" s="35"/>
      <c r="XS216" s="35"/>
      <c r="XT216" s="35"/>
      <c r="XU216" s="35"/>
      <c r="XV216" s="35"/>
      <c r="XW216" s="35"/>
      <c r="XX216" s="35"/>
      <c r="XY216" s="35"/>
      <c r="XZ216" s="35"/>
      <c r="YA216" s="35"/>
      <c r="YB216" s="35"/>
      <c r="YC216" s="35"/>
      <c r="YD216" s="35"/>
      <c r="YE216" s="35"/>
      <c r="YF216" s="35"/>
      <c r="YG216" s="35"/>
      <c r="YH216" s="35">
        <v>0.9</v>
      </c>
      <c r="YI216" s="35"/>
      <c r="YJ216" s="35">
        <v>0.9</v>
      </c>
      <c r="YK216" s="35"/>
      <c r="YL216" s="35"/>
      <c r="YM216" s="35"/>
      <c r="YN216" s="35"/>
      <c r="YO216" s="35"/>
      <c r="YP216" s="35"/>
      <c r="YQ216" s="35"/>
      <c r="YR216" s="35"/>
      <c r="YS216" s="35"/>
      <c r="YT216" s="35"/>
      <c r="YU216" s="35"/>
      <c r="YV216" s="35"/>
      <c r="YW216" s="35"/>
      <c r="YX216" s="35"/>
      <c r="YY216" s="35"/>
      <c r="YZ216" s="35"/>
      <c r="ZA216" s="35"/>
      <c r="ZB216" s="35"/>
      <c r="ZC216" s="35"/>
      <c r="ZD216" s="35"/>
      <c r="ZE216" s="35"/>
      <c r="ZF216" s="35"/>
      <c r="ZG216" s="35"/>
      <c r="ZH216" s="35"/>
      <c r="ZI216" s="35"/>
      <c r="ZJ216" s="35"/>
      <c r="ZK216" s="35"/>
      <c r="ZL216" s="35"/>
      <c r="ZM216" s="35"/>
      <c r="ZN216" s="35"/>
      <c r="ZO216" s="35"/>
      <c r="ZP216" s="35"/>
      <c r="ZQ216" s="35"/>
      <c r="ZR216" s="35"/>
      <c r="ZS216" s="35"/>
      <c r="ZT216" s="35"/>
      <c r="ZU216" s="35"/>
      <c r="ZV216" s="35"/>
      <c r="ZW216" s="35"/>
      <c r="ZX216" s="35"/>
      <c r="ZY216" s="35"/>
      <c r="ZZ216" s="35"/>
      <c r="AAA216" s="35"/>
      <c r="AAB216" s="35"/>
      <c r="AAC216" s="35"/>
      <c r="AAD216" s="35"/>
      <c r="AAE216" s="35"/>
      <c r="AAF216" s="35"/>
      <c r="AAG216" s="35"/>
      <c r="AAH216" s="35"/>
      <c r="AAI216" s="35"/>
      <c r="AAJ216" s="35"/>
      <c r="AAK216" s="35"/>
      <c r="AAL216" s="35"/>
      <c r="AAM216" s="35"/>
      <c r="AAN216" s="35"/>
      <c r="AAO216" s="35"/>
      <c r="AAP216" s="35"/>
      <c r="AAQ216" s="35"/>
      <c r="AAR216" s="35"/>
      <c r="AAS216" s="35"/>
      <c r="AAT216" s="35"/>
      <c r="AAU216" s="35"/>
      <c r="AAV216" s="35"/>
      <c r="AAW216" s="35"/>
      <c r="AAX216" s="35"/>
      <c r="AAY216" s="35"/>
      <c r="AAZ216" s="35"/>
      <c r="ABA216" s="35"/>
      <c r="ABB216" s="35"/>
      <c r="ABC216" s="35"/>
      <c r="ABD216" s="35"/>
      <c r="ABE216" s="35"/>
      <c r="ABF216" s="35"/>
      <c r="ABG216" s="35"/>
      <c r="ABH216" s="35"/>
      <c r="ABI216" s="35"/>
      <c r="ABJ216" s="35"/>
      <c r="ABK216" s="35"/>
      <c r="ABL216" s="35"/>
      <c r="ABM216" s="35"/>
      <c r="ABN216" s="35"/>
      <c r="ABO216" s="35"/>
      <c r="ABP216" s="35"/>
      <c r="ABQ216" s="35"/>
      <c r="ABR216" s="35"/>
      <c r="ABS216" s="35"/>
      <c r="ABT216" s="35"/>
      <c r="ABU216" s="35"/>
      <c r="ABV216" s="35"/>
      <c r="ABW216" s="35"/>
      <c r="ABX216" s="35"/>
      <c r="ABY216" s="35"/>
      <c r="ABZ216" s="35"/>
      <c r="ACA216" s="35"/>
      <c r="ACB216" s="35"/>
      <c r="ACC216" s="35"/>
      <c r="ACD216" s="35"/>
      <c r="ACE216" s="35"/>
      <c r="ACF216" s="35"/>
      <c r="ACG216" s="35"/>
      <c r="ACH216" s="35"/>
      <c r="ACI216" s="35"/>
      <c r="ACJ216" s="35"/>
      <c r="ACK216" s="35"/>
      <c r="ACL216" s="35"/>
      <c r="ACM216" s="35"/>
      <c r="ACN216" s="35"/>
      <c r="ACO216" s="35"/>
      <c r="ACP216" s="35"/>
      <c r="ACQ216" s="35"/>
      <c r="ACR216" s="35"/>
      <c r="ACS216" s="35"/>
      <c r="ACT216" s="35"/>
      <c r="ACU216" s="35"/>
      <c r="ACV216" s="35"/>
      <c r="ACW216" s="35"/>
      <c r="ACX216" s="35"/>
      <c r="ACY216" s="35"/>
      <c r="ACZ216" s="35"/>
      <c r="ADA216" s="35"/>
      <c r="ADB216" s="35"/>
      <c r="ADC216" s="35"/>
      <c r="ADD216" s="35"/>
      <c r="ADE216" s="35"/>
      <c r="ADF216" s="35"/>
      <c r="ADG216" s="35"/>
      <c r="ADH216" s="35"/>
      <c r="ADI216" s="35"/>
      <c r="ADJ216" s="35"/>
      <c r="ADK216" s="35"/>
      <c r="ADL216" s="35"/>
      <c r="ADM216" s="35"/>
      <c r="ADN216" s="35"/>
      <c r="ADO216" s="35"/>
      <c r="ADP216" s="35"/>
      <c r="ADQ216" s="35"/>
      <c r="ADR216" s="35"/>
      <c r="ADS216" s="35"/>
      <c r="ADT216" s="35"/>
      <c r="ADU216" s="35"/>
      <c r="ADV216" s="35"/>
      <c r="ADW216" s="35"/>
      <c r="ADX216" s="35"/>
      <c r="ADY216" s="26">
        <f t="shared" si="9"/>
        <v>0</v>
      </c>
      <c r="ADZ216" s="5"/>
    </row>
    <row r="217" spans="1:806" s="33" customFormat="1" x14ac:dyDescent="0.2">
      <c r="A217" s="51" t="s">
        <v>13</v>
      </c>
      <c r="B217" s="65">
        <f t="shared" si="8"/>
        <v>9</v>
      </c>
      <c r="C217" s="57">
        <v>9</v>
      </c>
      <c r="D217" s="59">
        <v>44832</v>
      </c>
      <c r="E217" s="67">
        <v>54.01</v>
      </c>
      <c r="F217" s="67">
        <f t="shared" si="10"/>
        <v>486.09</v>
      </c>
      <c r="G217" s="65">
        <v>9</v>
      </c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15"/>
      <c r="BF217" s="15"/>
      <c r="BG217" s="136"/>
      <c r="BH217" s="35"/>
      <c r="BI217" s="35"/>
      <c r="BJ217" s="35"/>
      <c r="BK217" s="35"/>
      <c r="BL217" s="35"/>
      <c r="BM217" s="35"/>
      <c r="BN217" s="35"/>
      <c r="BO217" s="35"/>
      <c r="BP217" s="35"/>
      <c r="BQ217" s="35"/>
      <c r="BR217" s="35"/>
      <c r="BS217" s="35"/>
      <c r="BT217" s="35"/>
      <c r="BU217" s="35"/>
      <c r="BV217" s="35"/>
      <c r="BW217" s="35"/>
      <c r="BX217" s="35"/>
      <c r="BY217" s="35"/>
      <c r="BZ217" s="35"/>
      <c r="CA217" s="35"/>
      <c r="CB217" s="35"/>
      <c r="CC217" s="35"/>
      <c r="CD217" s="35"/>
      <c r="CE217" s="35"/>
      <c r="CF217" s="35"/>
      <c r="CG217" s="35"/>
      <c r="CH217" s="35"/>
      <c r="CI217" s="35"/>
      <c r="CJ217" s="35"/>
      <c r="CK217" s="35"/>
      <c r="CL217" s="35"/>
      <c r="CM217" s="35"/>
      <c r="CN217" s="35"/>
      <c r="CO217" s="35"/>
      <c r="CP217" s="35"/>
      <c r="CQ217" s="35"/>
      <c r="CR217" s="35"/>
      <c r="CS217" s="35"/>
      <c r="CT217" s="35"/>
      <c r="CU217" s="35"/>
      <c r="CV217" s="35"/>
      <c r="CW217" s="35"/>
      <c r="CX217" s="35"/>
      <c r="CY217" s="35"/>
      <c r="CZ217" s="35"/>
      <c r="DA217" s="35"/>
      <c r="DB217" s="35"/>
      <c r="DC217" s="35"/>
      <c r="DD217" s="35"/>
      <c r="DE217" s="35"/>
      <c r="DF217" s="35"/>
      <c r="DG217" s="35"/>
      <c r="DH217" s="35"/>
      <c r="DI217" s="35"/>
      <c r="DJ217" s="35"/>
      <c r="DK217" s="35"/>
      <c r="DL217" s="35"/>
      <c r="DM217" s="35"/>
      <c r="DN217" s="35"/>
      <c r="DO217" s="35"/>
      <c r="DP217" s="35"/>
      <c r="DQ217" s="35"/>
      <c r="DR217" s="35"/>
      <c r="DS217" s="35"/>
      <c r="DT217" s="35"/>
      <c r="DU217" s="35"/>
      <c r="DV217" s="35"/>
      <c r="DW217" s="35"/>
      <c r="DX217" s="35"/>
      <c r="DY217" s="35"/>
      <c r="DZ217" s="35"/>
      <c r="EA217" s="35"/>
      <c r="EB217" s="35"/>
      <c r="EC217" s="35"/>
      <c r="ED217" s="35"/>
      <c r="EE217" s="35"/>
      <c r="EF217" s="35"/>
      <c r="EG217" s="35"/>
      <c r="EH217" s="35"/>
      <c r="EI217" s="35"/>
      <c r="EJ217" s="35"/>
      <c r="EK217" s="35"/>
      <c r="EL217" s="35"/>
      <c r="EM217" s="35"/>
      <c r="EN217" s="35"/>
      <c r="EO217" s="35"/>
      <c r="EP217" s="35"/>
      <c r="EQ217" s="35"/>
      <c r="ER217" s="35"/>
      <c r="ES217" s="35"/>
      <c r="ET217" s="35"/>
      <c r="EU217" s="35"/>
      <c r="EV217" s="35"/>
      <c r="EW217" s="35"/>
      <c r="EX217" s="35"/>
      <c r="EY217" s="35"/>
      <c r="EZ217" s="35"/>
      <c r="FA217" s="35"/>
      <c r="FB217" s="35"/>
      <c r="FC217" s="35"/>
      <c r="FD217" s="35"/>
      <c r="FE217" s="35"/>
      <c r="FF217" s="35"/>
      <c r="FG217" s="35"/>
      <c r="FH217" s="35"/>
      <c r="FI217" s="35"/>
      <c r="FJ217" s="35"/>
      <c r="FK217" s="35"/>
      <c r="FL217" s="35"/>
      <c r="FM217" s="35"/>
      <c r="FN217" s="35"/>
      <c r="FO217" s="35"/>
      <c r="FP217" s="35"/>
      <c r="FQ217" s="35"/>
      <c r="FR217" s="35"/>
      <c r="FS217" s="35"/>
      <c r="FT217" s="35"/>
      <c r="FU217" s="35"/>
      <c r="FV217" s="35"/>
      <c r="FW217" s="35"/>
      <c r="FX217" s="35"/>
      <c r="FY217" s="35"/>
      <c r="FZ217" s="35"/>
      <c r="GA217" s="35"/>
      <c r="GB217" s="35"/>
      <c r="GC217" s="35"/>
      <c r="GD217" s="35"/>
      <c r="GE217" s="35"/>
      <c r="GF217" s="35"/>
      <c r="GG217" s="35"/>
      <c r="GH217" s="35"/>
      <c r="GI217" s="35"/>
      <c r="GJ217" s="35"/>
      <c r="GK217" s="35"/>
      <c r="GL217" s="35"/>
      <c r="GM217" s="35"/>
      <c r="GN217" s="35"/>
      <c r="GO217" s="35"/>
      <c r="GP217" s="35"/>
      <c r="GQ217" s="35"/>
      <c r="GR217" s="35"/>
      <c r="GS217" s="35"/>
      <c r="GT217" s="35"/>
      <c r="GU217" s="35"/>
      <c r="GV217" s="35"/>
      <c r="GW217" s="35"/>
      <c r="GX217" s="35"/>
      <c r="GY217" s="35"/>
      <c r="GZ217" s="35"/>
      <c r="HA217" s="35"/>
      <c r="HB217" s="35"/>
      <c r="HC217" s="35"/>
      <c r="HD217" s="35"/>
      <c r="HE217" s="35"/>
      <c r="HF217" s="35"/>
      <c r="HG217" s="35"/>
      <c r="HH217" s="35"/>
      <c r="HI217" s="35"/>
      <c r="HJ217" s="35"/>
      <c r="HK217" s="35"/>
      <c r="HL217" s="35"/>
      <c r="HM217" s="35"/>
      <c r="HN217" s="35"/>
      <c r="HO217" s="35"/>
      <c r="HP217" s="35"/>
      <c r="HQ217" s="35"/>
      <c r="HR217" s="35"/>
      <c r="HS217" s="35"/>
      <c r="HT217" s="35"/>
      <c r="HU217" s="35"/>
      <c r="HV217" s="35"/>
      <c r="HW217" s="35"/>
      <c r="HX217" s="35"/>
      <c r="HY217" s="35"/>
      <c r="HZ217" s="35"/>
      <c r="IA217" s="35"/>
      <c r="IB217" s="35"/>
      <c r="IC217" s="35"/>
      <c r="ID217" s="35"/>
      <c r="IE217" s="35"/>
      <c r="IF217" s="35"/>
      <c r="IG217" s="35"/>
      <c r="IH217" s="35"/>
      <c r="II217" s="35"/>
      <c r="IJ217" s="35"/>
      <c r="IK217" s="35"/>
      <c r="IL217" s="35"/>
      <c r="IM217" s="35"/>
      <c r="IN217" s="35"/>
      <c r="IO217" s="35"/>
      <c r="IP217" s="35"/>
      <c r="IQ217" s="35"/>
      <c r="IR217" s="35"/>
      <c r="IS217" s="35"/>
      <c r="IT217" s="35"/>
      <c r="IU217" s="35"/>
      <c r="IV217" s="35"/>
      <c r="IW217" s="35"/>
      <c r="IX217" s="35"/>
      <c r="IY217" s="35"/>
      <c r="IZ217" s="35"/>
      <c r="JA217" s="35"/>
      <c r="JB217" s="35"/>
      <c r="JC217" s="35"/>
      <c r="JD217" s="35"/>
      <c r="JE217" s="35"/>
      <c r="JF217" s="35"/>
      <c r="JG217" s="35"/>
      <c r="JH217" s="35"/>
      <c r="JI217" s="35"/>
      <c r="JJ217" s="35"/>
      <c r="JK217" s="35">
        <v>9</v>
      </c>
      <c r="JL217" s="35"/>
      <c r="JM217" s="35"/>
      <c r="JN217" s="35"/>
      <c r="JO217" s="35"/>
      <c r="JP217" s="35"/>
      <c r="JQ217" s="35"/>
      <c r="JR217" s="35"/>
      <c r="JS217" s="35"/>
      <c r="JT217" s="35"/>
      <c r="JU217" s="35"/>
      <c r="JV217" s="35"/>
      <c r="JW217" s="35"/>
      <c r="JX217" s="35"/>
      <c r="JY217" s="35"/>
      <c r="JZ217" s="35"/>
      <c r="KA217" s="35"/>
      <c r="KB217" s="35"/>
      <c r="KC217" s="35"/>
      <c r="KD217" s="35"/>
      <c r="KE217" s="35"/>
      <c r="KF217" s="35">
        <v>9</v>
      </c>
      <c r="KG217" s="35"/>
      <c r="KH217" s="35"/>
      <c r="KI217" s="35"/>
      <c r="KJ217" s="35"/>
      <c r="KK217" s="35"/>
      <c r="KL217" s="35"/>
      <c r="KM217" s="35"/>
      <c r="KN217" s="35"/>
      <c r="KO217" s="35"/>
      <c r="KP217" s="35"/>
      <c r="KQ217" s="35"/>
      <c r="KR217" s="35"/>
      <c r="KS217" s="35"/>
      <c r="KT217" s="35"/>
      <c r="KU217" s="35"/>
      <c r="KV217" s="35"/>
      <c r="KW217" s="35"/>
      <c r="KX217" s="35"/>
      <c r="KY217" s="35"/>
      <c r="KZ217" s="35"/>
      <c r="LA217" s="35"/>
      <c r="LB217" s="35"/>
      <c r="LC217" s="35"/>
      <c r="LD217" s="35"/>
      <c r="LE217" s="35"/>
      <c r="LF217" s="35"/>
      <c r="LG217" s="35"/>
      <c r="LH217" s="35"/>
      <c r="LI217" s="35"/>
      <c r="LJ217" s="35"/>
      <c r="LK217" s="35"/>
      <c r="LL217" s="35"/>
      <c r="LM217" s="35"/>
      <c r="LN217" s="35"/>
      <c r="LO217" s="35"/>
      <c r="LP217" s="35"/>
      <c r="LQ217" s="35"/>
      <c r="LR217" s="35"/>
      <c r="LS217" s="35"/>
      <c r="LT217" s="35"/>
      <c r="LU217" s="35"/>
      <c r="LV217" s="35"/>
      <c r="LW217" s="35"/>
      <c r="LX217" s="35"/>
      <c r="LY217" s="35"/>
      <c r="LZ217" s="35"/>
      <c r="MA217" s="35"/>
      <c r="MB217" s="35"/>
      <c r="MC217" s="35"/>
      <c r="MD217" s="35"/>
      <c r="ME217" s="35"/>
      <c r="MF217" s="35"/>
      <c r="MG217" s="35"/>
      <c r="MH217" s="35"/>
      <c r="MI217" s="35"/>
      <c r="MJ217" s="35"/>
      <c r="MK217" s="35"/>
      <c r="ML217" s="35"/>
      <c r="MM217" s="35"/>
      <c r="MN217" s="35"/>
      <c r="MO217" s="35"/>
      <c r="MP217" s="35"/>
      <c r="MQ217" s="35"/>
      <c r="MR217" s="35"/>
      <c r="MS217" s="35"/>
      <c r="MT217" s="35"/>
      <c r="MU217" s="35"/>
      <c r="MV217" s="35"/>
      <c r="MW217" s="35"/>
      <c r="MX217" s="35"/>
      <c r="MY217" s="35"/>
      <c r="MZ217" s="35"/>
      <c r="NA217" s="35"/>
      <c r="NB217" s="35"/>
      <c r="NC217" s="35"/>
      <c r="ND217" s="35"/>
      <c r="NE217" s="35"/>
      <c r="NF217" s="35"/>
      <c r="NG217" s="35"/>
      <c r="NH217" s="35"/>
      <c r="NI217" s="35"/>
      <c r="NJ217" s="35"/>
      <c r="NK217" s="35"/>
      <c r="NL217" s="35"/>
      <c r="NM217" s="35"/>
      <c r="NN217" s="35"/>
      <c r="NO217" s="35"/>
      <c r="NP217" s="35"/>
      <c r="NQ217" s="35"/>
      <c r="NR217" s="35"/>
      <c r="NS217" s="35"/>
      <c r="NT217" s="35"/>
      <c r="NU217" s="35"/>
      <c r="NV217" s="35"/>
      <c r="NW217" s="35"/>
      <c r="NX217" s="35"/>
      <c r="NY217" s="35"/>
      <c r="NZ217" s="35"/>
      <c r="OA217" s="35"/>
      <c r="OB217" s="35"/>
      <c r="OC217" s="35"/>
      <c r="OD217" s="35"/>
      <c r="OE217" s="35"/>
      <c r="OF217" s="35"/>
      <c r="OG217" s="35"/>
      <c r="OH217" s="35"/>
      <c r="OI217" s="35"/>
      <c r="OJ217" s="35"/>
      <c r="OK217" s="35"/>
      <c r="OL217" s="35"/>
      <c r="OM217" s="35"/>
      <c r="ON217" s="35"/>
      <c r="OO217" s="35"/>
      <c r="OP217" s="35"/>
      <c r="OQ217" s="35"/>
      <c r="OR217" s="35"/>
      <c r="OS217" s="35"/>
      <c r="OT217" s="35"/>
      <c r="OU217" s="35"/>
      <c r="OV217" s="35"/>
      <c r="OW217" s="35"/>
      <c r="OX217" s="35"/>
      <c r="OY217" s="35"/>
      <c r="OZ217" s="35"/>
      <c r="PA217" s="35"/>
      <c r="PB217" s="35"/>
      <c r="PC217" s="35"/>
      <c r="PD217" s="35"/>
      <c r="PE217" s="35"/>
      <c r="PF217" s="35"/>
      <c r="PG217" s="35"/>
      <c r="PH217" s="35"/>
      <c r="PI217" s="35"/>
      <c r="PJ217" s="35"/>
      <c r="PK217" s="35"/>
      <c r="PL217" s="35"/>
      <c r="PM217" s="35"/>
      <c r="PN217" s="35"/>
      <c r="PO217" s="35"/>
      <c r="PP217" s="35"/>
      <c r="PQ217" s="35"/>
      <c r="PR217" s="35"/>
      <c r="PS217" s="35"/>
      <c r="PT217" s="35"/>
      <c r="PU217" s="35"/>
      <c r="PV217" s="35"/>
      <c r="PW217" s="35"/>
      <c r="PX217" s="35"/>
      <c r="PY217" s="35"/>
      <c r="PZ217" s="35"/>
      <c r="QA217" s="35"/>
      <c r="QB217" s="35"/>
      <c r="QC217" s="35"/>
      <c r="QD217" s="35"/>
      <c r="QE217" s="35"/>
      <c r="QF217" s="35"/>
      <c r="QG217" s="35"/>
      <c r="QH217" s="35"/>
      <c r="QI217" s="35"/>
      <c r="QJ217" s="35"/>
      <c r="QK217" s="35"/>
      <c r="QL217" s="35"/>
      <c r="QM217" s="35"/>
      <c r="QN217" s="35"/>
      <c r="QO217" s="35"/>
      <c r="QP217" s="35"/>
      <c r="QQ217" s="35"/>
      <c r="QR217" s="35"/>
      <c r="QS217" s="35"/>
      <c r="QT217" s="35"/>
      <c r="QU217" s="35"/>
      <c r="QV217" s="35"/>
      <c r="QW217" s="35"/>
      <c r="QX217" s="35"/>
      <c r="QY217" s="35"/>
      <c r="QZ217" s="35"/>
      <c r="RA217" s="35"/>
      <c r="RB217" s="35"/>
      <c r="RC217" s="35"/>
      <c r="RD217" s="35"/>
      <c r="RE217" s="35"/>
      <c r="RF217" s="35"/>
      <c r="RG217" s="35"/>
      <c r="RH217" s="35"/>
      <c r="RI217" s="35"/>
      <c r="RJ217" s="35"/>
      <c r="RK217" s="35"/>
      <c r="RL217" s="35"/>
      <c r="RM217" s="35"/>
      <c r="RN217" s="35"/>
      <c r="RO217" s="35"/>
      <c r="RP217" s="35"/>
      <c r="RQ217" s="35"/>
      <c r="RR217" s="35"/>
      <c r="RS217" s="35"/>
      <c r="RT217" s="35"/>
      <c r="RU217" s="35"/>
      <c r="RV217" s="35"/>
      <c r="RW217" s="35"/>
      <c r="RX217" s="35"/>
      <c r="RY217" s="35"/>
      <c r="RZ217" s="35"/>
      <c r="SA217" s="35"/>
      <c r="SB217" s="35"/>
      <c r="SC217" s="35"/>
      <c r="SD217" s="35"/>
      <c r="SE217" s="35"/>
      <c r="SF217" s="35"/>
      <c r="SG217" s="35"/>
      <c r="SH217" s="35"/>
      <c r="SI217" s="35"/>
      <c r="SJ217" s="35"/>
      <c r="SK217" s="35"/>
      <c r="SL217" s="35"/>
      <c r="SM217" s="35"/>
      <c r="SN217" s="35"/>
      <c r="SO217" s="35"/>
      <c r="SP217" s="35"/>
      <c r="SQ217" s="35"/>
      <c r="SR217" s="35"/>
      <c r="SS217" s="35"/>
      <c r="ST217" s="35"/>
      <c r="SU217" s="35"/>
      <c r="SV217" s="35"/>
      <c r="SW217" s="35"/>
      <c r="SX217" s="35"/>
      <c r="SY217" s="35"/>
      <c r="SZ217" s="35"/>
      <c r="TA217" s="35"/>
      <c r="TB217" s="35"/>
      <c r="TC217" s="35"/>
      <c r="TD217" s="35"/>
      <c r="TE217" s="35"/>
      <c r="TF217" s="35"/>
      <c r="TG217" s="35"/>
      <c r="TH217" s="35"/>
      <c r="TI217" s="35"/>
      <c r="TJ217" s="35"/>
      <c r="TK217" s="35"/>
      <c r="TL217" s="35"/>
      <c r="TM217" s="35"/>
      <c r="TN217" s="35"/>
      <c r="TO217" s="35"/>
      <c r="TP217" s="35"/>
      <c r="TQ217" s="35"/>
      <c r="TR217" s="35"/>
      <c r="TS217" s="35"/>
      <c r="TT217" s="35"/>
      <c r="TU217" s="35"/>
      <c r="TV217" s="35"/>
      <c r="TW217" s="35"/>
      <c r="TX217" s="35"/>
      <c r="TY217" s="35"/>
      <c r="TZ217" s="35"/>
      <c r="UA217" s="35"/>
      <c r="UB217" s="35"/>
      <c r="UC217" s="35"/>
      <c r="UD217" s="35"/>
      <c r="UE217" s="35"/>
      <c r="UF217" s="35"/>
      <c r="UG217" s="35"/>
      <c r="UH217" s="35"/>
      <c r="UI217" s="35"/>
      <c r="UJ217" s="35"/>
      <c r="UK217" s="35"/>
      <c r="UL217" s="35"/>
      <c r="UM217" s="35"/>
      <c r="UN217" s="35"/>
      <c r="UO217" s="35"/>
      <c r="UP217" s="35"/>
      <c r="UQ217" s="35"/>
      <c r="UR217" s="35"/>
      <c r="US217" s="35"/>
      <c r="UT217" s="35"/>
      <c r="UU217" s="35"/>
      <c r="UV217" s="35"/>
      <c r="UW217" s="35"/>
      <c r="UX217" s="35"/>
      <c r="UY217" s="35"/>
      <c r="UZ217" s="35"/>
      <c r="VA217" s="35"/>
      <c r="VB217" s="35"/>
      <c r="VC217" s="35"/>
      <c r="VD217" s="35"/>
      <c r="VE217" s="35"/>
      <c r="VF217" s="35"/>
      <c r="VG217" s="35"/>
      <c r="VH217" s="35"/>
      <c r="VI217" s="35"/>
      <c r="VJ217" s="35"/>
      <c r="VK217" s="35"/>
      <c r="VL217" s="35"/>
      <c r="VM217" s="35"/>
      <c r="VN217" s="35"/>
      <c r="VO217" s="35"/>
      <c r="VP217" s="35"/>
      <c r="VQ217" s="35"/>
      <c r="VR217" s="35"/>
      <c r="VS217" s="35"/>
      <c r="VT217" s="35"/>
      <c r="VU217" s="35"/>
      <c r="VV217" s="35"/>
      <c r="VW217" s="35"/>
      <c r="VX217" s="35"/>
      <c r="VY217" s="35"/>
      <c r="VZ217" s="35"/>
      <c r="WA217" s="35"/>
      <c r="WB217" s="35"/>
      <c r="WC217" s="35"/>
      <c r="WD217" s="35"/>
      <c r="WE217" s="35"/>
      <c r="WF217" s="35"/>
      <c r="WG217" s="35"/>
      <c r="WH217" s="35"/>
      <c r="WI217" s="35"/>
      <c r="WJ217" s="35"/>
      <c r="WK217" s="35">
        <v>9</v>
      </c>
      <c r="WL217" s="35"/>
      <c r="WM217" s="35"/>
      <c r="WN217" s="35"/>
      <c r="WO217" s="35"/>
      <c r="WP217" s="35"/>
      <c r="WQ217" s="35"/>
      <c r="WR217" s="35"/>
      <c r="WS217" s="35"/>
      <c r="WT217" s="35"/>
      <c r="WU217" s="35"/>
      <c r="WV217" s="35"/>
      <c r="WW217" s="35"/>
      <c r="WX217" s="35"/>
      <c r="WY217" s="35"/>
      <c r="WZ217" s="35"/>
      <c r="XA217" s="35"/>
      <c r="XB217" s="35"/>
      <c r="XC217" s="35"/>
      <c r="XD217" s="35"/>
      <c r="XE217" s="35"/>
      <c r="XF217" s="35"/>
      <c r="XG217" s="35"/>
      <c r="XH217" s="35"/>
      <c r="XI217" s="35"/>
      <c r="XJ217" s="35"/>
      <c r="XK217" s="35"/>
      <c r="XL217" s="35"/>
      <c r="XM217" s="35"/>
      <c r="XN217" s="35"/>
      <c r="XO217" s="35"/>
      <c r="XP217" s="35"/>
      <c r="XQ217" s="35"/>
      <c r="XR217" s="35"/>
      <c r="XS217" s="35"/>
      <c r="XT217" s="35"/>
      <c r="XU217" s="35"/>
      <c r="XV217" s="35"/>
      <c r="XW217" s="35"/>
      <c r="XX217" s="35"/>
      <c r="XY217" s="35"/>
      <c r="XZ217" s="35"/>
      <c r="YA217" s="35"/>
      <c r="YB217" s="35"/>
      <c r="YC217" s="35"/>
      <c r="YD217" s="35"/>
      <c r="YE217" s="35"/>
      <c r="YF217" s="35"/>
      <c r="YG217" s="35"/>
      <c r="YH217" s="35"/>
      <c r="YI217" s="35"/>
      <c r="YJ217" s="35"/>
      <c r="YK217" s="35"/>
      <c r="YL217" s="35"/>
      <c r="YM217" s="35"/>
      <c r="YN217" s="35"/>
      <c r="YO217" s="35"/>
      <c r="YP217" s="35"/>
      <c r="YQ217" s="35"/>
      <c r="YR217" s="35"/>
      <c r="YS217" s="35"/>
      <c r="YT217" s="35"/>
      <c r="YU217" s="35"/>
      <c r="YV217" s="35"/>
      <c r="YW217" s="35"/>
      <c r="YX217" s="35"/>
      <c r="YY217" s="35"/>
      <c r="YZ217" s="35"/>
      <c r="ZA217" s="35"/>
      <c r="ZB217" s="35">
        <v>27</v>
      </c>
      <c r="ZC217" s="35">
        <v>9</v>
      </c>
      <c r="ZD217" s="35"/>
      <c r="ZE217" s="35"/>
      <c r="ZF217" s="35">
        <v>18</v>
      </c>
      <c r="ZG217" s="35"/>
      <c r="ZH217" s="35"/>
      <c r="ZI217" s="35"/>
      <c r="ZJ217" s="35"/>
      <c r="ZK217" s="35"/>
      <c r="ZL217" s="35"/>
      <c r="ZM217" s="35"/>
      <c r="ZN217" s="35"/>
      <c r="ZO217" s="35"/>
      <c r="ZP217" s="35"/>
      <c r="ZQ217" s="35"/>
      <c r="ZR217" s="35"/>
      <c r="ZS217" s="35"/>
      <c r="ZT217" s="35"/>
      <c r="ZU217" s="35"/>
      <c r="ZV217" s="35"/>
      <c r="ZW217" s="35"/>
      <c r="ZX217" s="35"/>
      <c r="ZY217" s="35"/>
      <c r="ZZ217" s="35"/>
      <c r="AAA217" s="35"/>
      <c r="AAB217" s="35"/>
      <c r="AAC217" s="35"/>
      <c r="AAD217" s="35"/>
      <c r="AAE217" s="35"/>
      <c r="AAF217" s="35"/>
      <c r="AAG217" s="35"/>
      <c r="AAH217" s="35"/>
      <c r="AAI217" s="35"/>
      <c r="AAJ217" s="35"/>
      <c r="AAK217" s="35"/>
      <c r="AAL217" s="35"/>
      <c r="AAM217" s="35"/>
      <c r="AAN217" s="35"/>
      <c r="AAO217" s="35"/>
      <c r="AAP217" s="35"/>
      <c r="AAQ217" s="35"/>
      <c r="AAR217" s="35"/>
      <c r="AAS217" s="35"/>
      <c r="AAT217" s="35"/>
      <c r="AAU217" s="35"/>
      <c r="AAV217" s="35"/>
      <c r="AAW217" s="35"/>
      <c r="AAX217" s="35"/>
      <c r="AAY217" s="35"/>
      <c r="AAZ217" s="35"/>
      <c r="ABA217" s="35"/>
      <c r="ABB217" s="35"/>
      <c r="ABC217" s="35"/>
      <c r="ABD217" s="35"/>
      <c r="ABE217" s="35"/>
      <c r="ABF217" s="35"/>
      <c r="ABG217" s="35"/>
      <c r="ABH217" s="35"/>
      <c r="ABI217" s="35"/>
      <c r="ABJ217" s="35"/>
      <c r="ABK217" s="35"/>
      <c r="ABL217" s="35"/>
      <c r="ABM217" s="35"/>
      <c r="ABN217" s="35"/>
      <c r="ABO217" s="35"/>
      <c r="ABP217" s="35"/>
      <c r="ABQ217" s="35"/>
      <c r="ABR217" s="35"/>
      <c r="ABS217" s="35"/>
      <c r="ABT217" s="35"/>
      <c r="ABU217" s="35">
        <v>45</v>
      </c>
      <c r="ABV217" s="35"/>
      <c r="ABW217" s="35"/>
      <c r="ABX217" s="35"/>
      <c r="ABY217" s="35"/>
      <c r="ABZ217" s="35"/>
      <c r="ACA217" s="35"/>
      <c r="ACB217" s="35"/>
      <c r="ACC217" s="35"/>
      <c r="ACD217" s="35"/>
      <c r="ACE217" s="35"/>
      <c r="ACF217" s="35"/>
      <c r="ACG217" s="35"/>
      <c r="ACH217" s="35"/>
      <c r="ACI217" s="35"/>
      <c r="ACJ217" s="35"/>
      <c r="ACK217" s="35"/>
      <c r="ACL217" s="35">
        <v>45</v>
      </c>
      <c r="ACM217" s="35"/>
      <c r="ACN217" s="35"/>
      <c r="ACO217" s="35"/>
      <c r="ACP217" s="35"/>
      <c r="ACQ217" s="35"/>
      <c r="ACR217" s="35"/>
      <c r="ACS217" s="35"/>
      <c r="ACT217" s="35"/>
      <c r="ACU217" s="35"/>
      <c r="ACV217" s="35"/>
      <c r="ACW217" s="35"/>
      <c r="ACX217" s="35"/>
      <c r="ACY217" s="35"/>
      <c r="ACZ217" s="35"/>
      <c r="ADA217" s="35"/>
      <c r="ADB217" s="35"/>
      <c r="ADC217" s="35"/>
      <c r="ADD217" s="35"/>
      <c r="ADE217" s="35"/>
      <c r="ADF217" s="35"/>
      <c r="ADG217" s="35"/>
      <c r="ADH217" s="35"/>
      <c r="ADI217" s="35"/>
      <c r="ADJ217" s="35">
        <v>9</v>
      </c>
      <c r="ADK217" s="35"/>
      <c r="ADL217" s="35"/>
      <c r="ADM217" s="35"/>
      <c r="ADN217" s="35"/>
      <c r="ADO217" s="35"/>
      <c r="ADP217" s="35"/>
      <c r="ADQ217" s="35"/>
      <c r="ADR217" s="35"/>
      <c r="ADS217" s="35"/>
      <c r="ADT217" s="35"/>
      <c r="ADU217" s="35"/>
      <c r="ADV217" s="35"/>
      <c r="ADW217" s="35"/>
      <c r="ADX217" s="35"/>
      <c r="ADY217" s="26">
        <f t="shared" si="9"/>
        <v>9</v>
      </c>
      <c r="ADZ217" s="5"/>
    </row>
    <row r="218" spans="1:806" s="33" customFormat="1" x14ac:dyDescent="0.2">
      <c r="A218" s="51" t="s">
        <v>94</v>
      </c>
      <c r="B218" s="65">
        <f t="shared" si="8"/>
        <v>0</v>
      </c>
      <c r="C218" s="57">
        <v>0.8</v>
      </c>
      <c r="D218" s="59">
        <v>44319</v>
      </c>
      <c r="E218" s="67">
        <v>59.87</v>
      </c>
      <c r="F218" s="67">
        <f t="shared" si="10"/>
        <v>0</v>
      </c>
      <c r="G218" s="6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15"/>
      <c r="BF218" s="15"/>
      <c r="BG218" s="136"/>
      <c r="BH218" s="35"/>
      <c r="BI218" s="35"/>
      <c r="BJ218" s="35"/>
      <c r="BK218" s="35"/>
      <c r="BL218" s="35"/>
      <c r="BM218" s="35"/>
      <c r="BN218" s="35"/>
      <c r="BO218" s="35"/>
      <c r="BP218" s="35"/>
      <c r="BQ218" s="35"/>
      <c r="BR218" s="35"/>
      <c r="BS218" s="35"/>
      <c r="BT218" s="35"/>
      <c r="BU218" s="35"/>
      <c r="BV218" s="35"/>
      <c r="BW218" s="35"/>
      <c r="BX218" s="35"/>
      <c r="BY218" s="35"/>
      <c r="BZ218" s="35"/>
      <c r="CA218" s="35"/>
      <c r="CB218" s="35"/>
      <c r="CC218" s="35"/>
      <c r="CD218" s="35"/>
      <c r="CE218" s="35"/>
      <c r="CF218" s="35"/>
      <c r="CG218" s="35"/>
      <c r="CH218" s="35"/>
      <c r="CI218" s="35"/>
      <c r="CJ218" s="35"/>
      <c r="CK218" s="35"/>
      <c r="CL218" s="35"/>
      <c r="CM218" s="35"/>
      <c r="CN218" s="35"/>
      <c r="CO218" s="35"/>
      <c r="CP218" s="35"/>
      <c r="CQ218" s="35"/>
      <c r="CR218" s="35"/>
      <c r="CS218" s="35"/>
      <c r="CT218" s="35"/>
      <c r="CU218" s="35"/>
      <c r="CV218" s="35"/>
      <c r="CW218" s="35"/>
      <c r="CX218" s="35"/>
      <c r="CY218" s="35"/>
      <c r="CZ218" s="35"/>
      <c r="DA218" s="35"/>
      <c r="DB218" s="35"/>
      <c r="DC218" s="35"/>
      <c r="DD218" s="35"/>
      <c r="DE218" s="35"/>
      <c r="DF218" s="35"/>
      <c r="DG218" s="35"/>
      <c r="DH218" s="35"/>
      <c r="DI218" s="35"/>
      <c r="DJ218" s="35"/>
      <c r="DK218" s="35"/>
      <c r="DL218" s="35"/>
      <c r="DM218" s="35"/>
      <c r="DN218" s="35"/>
      <c r="DO218" s="35"/>
      <c r="DP218" s="35"/>
      <c r="DQ218" s="35"/>
      <c r="DR218" s="35"/>
      <c r="DS218" s="35"/>
      <c r="DT218" s="35"/>
      <c r="DU218" s="35"/>
      <c r="DV218" s="35"/>
      <c r="DW218" s="35"/>
      <c r="DX218" s="35"/>
      <c r="DY218" s="35"/>
      <c r="DZ218" s="35"/>
      <c r="EA218" s="35"/>
      <c r="EB218" s="35"/>
      <c r="EC218" s="35"/>
      <c r="ED218" s="35"/>
      <c r="EE218" s="35"/>
      <c r="EF218" s="35"/>
      <c r="EG218" s="35"/>
      <c r="EH218" s="35"/>
      <c r="EI218" s="35"/>
      <c r="EJ218" s="35"/>
      <c r="EK218" s="35"/>
      <c r="EL218" s="35"/>
      <c r="EM218" s="35"/>
      <c r="EN218" s="35"/>
      <c r="EO218" s="35"/>
      <c r="EP218" s="35"/>
      <c r="EQ218" s="35"/>
      <c r="ER218" s="35"/>
      <c r="ES218" s="35"/>
      <c r="ET218" s="35"/>
      <c r="EU218" s="35"/>
      <c r="EV218" s="35"/>
      <c r="EW218" s="35"/>
      <c r="EX218" s="35"/>
      <c r="EY218" s="35"/>
      <c r="EZ218" s="35"/>
      <c r="FA218" s="35"/>
      <c r="FB218" s="35"/>
      <c r="FC218" s="35"/>
      <c r="FD218" s="35"/>
      <c r="FE218" s="35"/>
      <c r="FF218" s="35"/>
      <c r="FG218" s="35"/>
      <c r="FH218" s="35"/>
      <c r="FI218" s="35"/>
      <c r="FJ218" s="35"/>
      <c r="FK218" s="35"/>
      <c r="FL218" s="35"/>
      <c r="FM218" s="35"/>
      <c r="FN218" s="35"/>
      <c r="FO218" s="35"/>
      <c r="FP218" s="35"/>
      <c r="FQ218" s="35"/>
      <c r="FR218" s="35"/>
      <c r="FS218" s="35"/>
      <c r="FT218" s="35"/>
      <c r="FU218" s="35"/>
      <c r="FV218" s="35"/>
      <c r="FW218" s="35"/>
      <c r="FX218" s="35"/>
      <c r="FY218" s="35"/>
      <c r="FZ218" s="35"/>
      <c r="GA218" s="35"/>
      <c r="GB218" s="35"/>
      <c r="GC218" s="35"/>
      <c r="GD218" s="35"/>
      <c r="GE218" s="35"/>
      <c r="GF218" s="35"/>
      <c r="GG218" s="35"/>
      <c r="GH218" s="35"/>
      <c r="GI218" s="35"/>
      <c r="GJ218" s="35"/>
      <c r="GK218" s="35"/>
      <c r="GL218" s="35"/>
      <c r="GM218" s="35"/>
      <c r="GN218" s="35"/>
      <c r="GO218" s="35"/>
      <c r="GP218" s="35"/>
      <c r="GQ218" s="35"/>
      <c r="GR218" s="35"/>
      <c r="GS218" s="35"/>
      <c r="GT218" s="35"/>
      <c r="GU218" s="35"/>
      <c r="GV218" s="35"/>
      <c r="GW218" s="35"/>
      <c r="GX218" s="35"/>
      <c r="GY218" s="35"/>
      <c r="GZ218" s="35"/>
      <c r="HA218" s="35"/>
      <c r="HB218" s="35"/>
      <c r="HC218" s="35"/>
      <c r="HD218" s="35"/>
      <c r="HE218" s="35"/>
      <c r="HF218" s="35"/>
      <c r="HG218" s="35"/>
      <c r="HH218" s="35"/>
      <c r="HI218" s="35"/>
      <c r="HJ218" s="35"/>
      <c r="HK218" s="35"/>
      <c r="HL218" s="35"/>
      <c r="HM218" s="35"/>
      <c r="HN218" s="35"/>
      <c r="HO218" s="35"/>
      <c r="HP218" s="35"/>
      <c r="HQ218" s="35"/>
      <c r="HR218" s="35"/>
      <c r="HS218" s="35"/>
      <c r="HT218" s="35"/>
      <c r="HU218" s="35"/>
      <c r="HV218" s="35"/>
      <c r="HW218" s="35"/>
      <c r="HX218" s="35"/>
      <c r="HY218" s="35"/>
      <c r="HZ218" s="35"/>
      <c r="IA218" s="35"/>
      <c r="IB218" s="35"/>
      <c r="IC218" s="35"/>
      <c r="ID218" s="35"/>
      <c r="IE218" s="35"/>
      <c r="IF218" s="35"/>
      <c r="IG218" s="35"/>
      <c r="IH218" s="35"/>
      <c r="II218" s="35"/>
      <c r="IJ218" s="35"/>
      <c r="IK218" s="35"/>
      <c r="IL218" s="35"/>
      <c r="IM218" s="35"/>
      <c r="IN218" s="35"/>
      <c r="IO218" s="35"/>
      <c r="IP218" s="35"/>
      <c r="IQ218" s="35"/>
      <c r="IR218" s="35"/>
      <c r="IS218" s="35"/>
      <c r="IT218" s="35"/>
      <c r="IU218" s="35"/>
      <c r="IV218" s="35"/>
      <c r="IW218" s="35"/>
      <c r="IX218" s="35"/>
      <c r="IY218" s="35"/>
      <c r="IZ218" s="35"/>
      <c r="JA218" s="35"/>
      <c r="JB218" s="35"/>
      <c r="JC218" s="35"/>
      <c r="JD218" s="35"/>
      <c r="JE218" s="35"/>
      <c r="JF218" s="35"/>
      <c r="JG218" s="35"/>
      <c r="JH218" s="35"/>
      <c r="JI218" s="35"/>
      <c r="JJ218" s="35"/>
      <c r="JK218" s="35"/>
      <c r="JL218" s="35"/>
      <c r="JM218" s="35"/>
      <c r="JN218" s="35"/>
      <c r="JO218" s="35"/>
      <c r="JP218" s="35"/>
      <c r="JQ218" s="35"/>
      <c r="JR218" s="35"/>
      <c r="JS218" s="35"/>
      <c r="JT218" s="35"/>
      <c r="JU218" s="35"/>
      <c r="JV218" s="35"/>
      <c r="JW218" s="35"/>
      <c r="JX218" s="35"/>
      <c r="JY218" s="35"/>
      <c r="JZ218" s="35"/>
      <c r="KA218" s="35"/>
      <c r="KB218" s="35"/>
      <c r="KC218" s="35"/>
      <c r="KD218" s="35"/>
      <c r="KE218" s="35"/>
      <c r="KF218" s="35"/>
      <c r="KG218" s="35"/>
      <c r="KH218" s="35"/>
      <c r="KI218" s="35"/>
      <c r="KJ218" s="35"/>
      <c r="KK218" s="35"/>
      <c r="KL218" s="35"/>
      <c r="KM218" s="35"/>
      <c r="KN218" s="35"/>
      <c r="KO218" s="35"/>
      <c r="KP218" s="35"/>
      <c r="KQ218" s="35"/>
      <c r="KR218" s="35"/>
      <c r="KS218" s="35"/>
      <c r="KT218" s="35"/>
      <c r="KU218" s="35"/>
      <c r="KV218" s="35"/>
      <c r="KW218" s="35"/>
      <c r="KX218" s="35"/>
      <c r="KY218" s="35"/>
      <c r="KZ218" s="35"/>
      <c r="LA218" s="35"/>
      <c r="LB218" s="35"/>
      <c r="LC218" s="35"/>
      <c r="LD218" s="35"/>
      <c r="LE218" s="35"/>
      <c r="LF218" s="35"/>
      <c r="LG218" s="35"/>
      <c r="LH218" s="35"/>
      <c r="LI218" s="35"/>
      <c r="LJ218" s="35"/>
      <c r="LK218" s="35"/>
      <c r="LL218" s="35"/>
      <c r="LM218" s="35"/>
      <c r="LN218" s="35"/>
      <c r="LO218" s="35"/>
      <c r="LP218" s="35"/>
      <c r="LQ218" s="35"/>
      <c r="LR218" s="35"/>
      <c r="LS218" s="35"/>
      <c r="LT218" s="35"/>
      <c r="LU218" s="35"/>
      <c r="LV218" s="35"/>
      <c r="LW218" s="35"/>
      <c r="LX218" s="35"/>
      <c r="LY218" s="35"/>
      <c r="LZ218" s="35"/>
      <c r="MA218" s="35"/>
      <c r="MB218" s="35"/>
      <c r="MC218" s="35"/>
      <c r="MD218" s="35"/>
      <c r="ME218" s="35"/>
      <c r="MF218" s="35"/>
      <c r="MG218" s="35"/>
      <c r="MH218" s="35"/>
      <c r="MI218" s="35"/>
      <c r="MJ218" s="35"/>
      <c r="MK218" s="35"/>
      <c r="ML218" s="35"/>
      <c r="MM218" s="35"/>
      <c r="MN218" s="35"/>
      <c r="MO218" s="35"/>
      <c r="MP218" s="35"/>
      <c r="MQ218" s="35"/>
      <c r="MR218" s="35"/>
      <c r="MS218" s="35"/>
      <c r="MT218" s="35"/>
      <c r="MU218" s="35"/>
      <c r="MV218" s="35"/>
      <c r="MW218" s="35"/>
      <c r="MX218" s="35"/>
      <c r="MY218" s="35"/>
      <c r="MZ218" s="35"/>
      <c r="NA218" s="35"/>
      <c r="NB218" s="35"/>
      <c r="NC218" s="35"/>
      <c r="ND218" s="35"/>
      <c r="NE218" s="35"/>
      <c r="NF218" s="35"/>
      <c r="NG218" s="35"/>
      <c r="NH218" s="35"/>
      <c r="NI218" s="35"/>
      <c r="NJ218" s="35"/>
      <c r="NK218" s="35"/>
      <c r="NL218" s="35"/>
      <c r="NM218" s="35"/>
      <c r="NN218" s="35"/>
      <c r="NO218" s="35"/>
      <c r="NP218" s="35"/>
      <c r="NQ218" s="35"/>
      <c r="NR218" s="35"/>
      <c r="NS218" s="35"/>
      <c r="NT218" s="35"/>
      <c r="NU218" s="35"/>
      <c r="NV218" s="35"/>
      <c r="NW218" s="35"/>
      <c r="NX218" s="35"/>
      <c r="NY218" s="35"/>
      <c r="NZ218" s="35"/>
      <c r="OA218" s="35"/>
      <c r="OB218" s="35"/>
      <c r="OC218" s="35"/>
      <c r="OD218" s="35"/>
      <c r="OE218" s="35"/>
      <c r="OF218" s="35"/>
      <c r="OG218" s="35"/>
      <c r="OH218" s="35"/>
      <c r="OI218" s="35"/>
      <c r="OJ218" s="35"/>
      <c r="OK218" s="35"/>
      <c r="OL218" s="35"/>
      <c r="OM218" s="35"/>
      <c r="ON218" s="35"/>
      <c r="OO218" s="35"/>
      <c r="OP218" s="35"/>
      <c r="OQ218" s="35"/>
      <c r="OR218" s="35"/>
      <c r="OS218" s="35"/>
      <c r="OT218" s="35"/>
      <c r="OU218" s="35"/>
      <c r="OV218" s="35"/>
      <c r="OW218" s="35"/>
      <c r="OX218" s="35"/>
      <c r="OY218" s="35"/>
      <c r="OZ218" s="35"/>
      <c r="PA218" s="35"/>
      <c r="PB218" s="35"/>
      <c r="PC218" s="35"/>
      <c r="PD218" s="35"/>
      <c r="PE218" s="35"/>
      <c r="PF218" s="35"/>
      <c r="PG218" s="35"/>
      <c r="PH218" s="35"/>
      <c r="PI218" s="35"/>
      <c r="PJ218" s="35"/>
      <c r="PK218" s="35"/>
      <c r="PL218" s="35"/>
      <c r="PM218" s="35"/>
      <c r="PN218" s="35"/>
      <c r="PO218" s="35"/>
      <c r="PP218" s="35"/>
      <c r="PQ218" s="35"/>
      <c r="PR218" s="35"/>
      <c r="PS218" s="35"/>
      <c r="PT218" s="35"/>
      <c r="PU218" s="35"/>
      <c r="PV218" s="35"/>
      <c r="PW218" s="35"/>
      <c r="PX218" s="35"/>
      <c r="PY218" s="35"/>
      <c r="PZ218" s="35"/>
      <c r="QA218" s="35"/>
      <c r="QB218" s="35"/>
      <c r="QC218" s="35"/>
      <c r="QD218" s="35"/>
      <c r="QE218" s="35"/>
      <c r="QF218" s="35"/>
      <c r="QG218" s="35"/>
      <c r="QH218" s="35"/>
      <c r="QI218" s="35"/>
      <c r="QJ218" s="35"/>
      <c r="QK218" s="35"/>
      <c r="QL218" s="35"/>
      <c r="QM218" s="35"/>
      <c r="QN218" s="35"/>
      <c r="QO218" s="35"/>
      <c r="QP218" s="35"/>
      <c r="QQ218" s="35"/>
      <c r="QR218" s="35"/>
      <c r="QS218" s="35"/>
      <c r="QT218" s="35"/>
      <c r="QU218" s="35"/>
      <c r="QV218" s="35"/>
      <c r="QW218" s="35"/>
      <c r="QX218" s="35"/>
      <c r="QY218" s="35"/>
      <c r="QZ218" s="35"/>
      <c r="RA218" s="35"/>
      <c r="RB218" s="35"/>
      <c r="RC218" s="35"/>
      <c r="RD218" s="35"/>
      <c r="RE218" s="35"/>
      <c r="RF218" s="35"/>
      <c r="RG218" s="35"/>
      <c r="RH218" s="35"/>
      <c r="RI218" s="35"/>
      <c r="RJ218" s="35"/>
      <c r="RK218" s="35"/>
      <c r="RL218" s="35"/>
      <c r="RM218" s="35"/>
      <c r="RN218" s="35"/>
      <c r="RO218" s="35"/>
      <c r="RP218" s="35"/>
      <c r="RQ218" s="35"/>
      <c r="RR218" s="35"/>
      <c r="RS218" s="35"/>
      <c r="RT218" s="35"/>
      <c r="RU218" s="35"/>
      <c r="RV218" s="35"/>
      <c r="RW218" s="35"/>
      <c r="RX218" s="35"/>
      <c r="RY218" s="35"/>
      <c r="RZ218" s="35"/>
      <c r="SA218" s="35"/>
      <c r="SB218" s="35"/>
      <c r="SC218" s="35"/>
      <c r="SD218" s="35"/>
      <c r="SE218" s="35"/>
      <c r="SF218" s="35"/>
      <c r="SG218" s="35"/>
      <c r="SH218" s="35"/>
      <c r="SI218" s="35"/>
      <c r="SJ218" s="35"/>
      <c r="SK218" s="35"/>
      <c r="SL218" s="35"/>
      <c r="SM218" s="35"/>
      <c r="SN218" s="35"/>
      <c r="SO218" s="35"/>
      <c r="SP218" s="35"/>
      <c r="SQ218" s="35"/>
      <c r="SR218" s="35"/>
      <c r="SS218" s="35"/>
      <c r="ST218" s="35"/>
      <c r="SU218" s="35"/>
      <c r="SV218" s="35"/>
      <c r="SW218" s="35"/>
      <c r="SX218" s="35"/>
      <c r="SY218" s="35"/>
      <c r="SZ218" s="35"/>
      <c r="TA218" s="35"/>
      <c r="TB218" s="35"/>
      <c r="TC218" s="35"/>
      <c r="TD218" s="35"/>
      <c r="TE218" s="35"/>
      <c r="TF218" s="35"/>
      <c r="TG218" s="35"/>
      <c r="TH218" s="35"/>
      <c r="TI218" s="35"/>
      <c r="TJ218" s="35"/>
      <c r="TK218" s="35"/>
      <c r="TL218" s="35"/>
      <c r="TM218" s="35"/>
      <c r="TN218" s="35"/>
      <c r="TO218" s="35"/>
      <c r="TP218" s="35"/>
      <c r="TQ218" s="35"/>
      <c r="TR218" s="35"/>
      <c r="TS218" s="35"/>
      <c r="TT218" s="35"/>
      <c r="TU218" s="35"/>
      <c r="TV218" s="35"/>
      <c r="TW218" s="35"/>
      <c r="TX218" s="35"/>
      <c r="TY218" s="35"/>
      <c r="TZ218" s="35"/>
      <c r="UA218" s="35"/>
      <c r="UB218" s="35"/>
      <c r="UC218" s="35"/>
      <c r="UD218" s="35"/>
      <c r="UE218" s="35"/>
      <c r="UF218" s="35"/>
      <c r="UG218" s="35"/>
      <c r="UH218" s="35"/>
      <c r="UI218" s="35"/>
      <c r="UJ218" s="35"/>
      <c r="UK218" s="35"/>
      <c r="UL218" s="35"/>
      <c r="UM218" s="35"/>
      <c r="UN218" s="35"/>
      <c r="UO218" s="35"/>
      <c r="UP218" s="35"/>
      <c r="UQ218" s="35"/>
      <c r="UR218" s="35"/>
      <c r="US218" s="35"/>
      <c r="UT218" s="35"/>
      <c r="UU218" s="35"/>
      <c r="UV218" s="35"/>
      <c r="UW218" s="35"/>
      <c r="UX218" s="35"/>
      <c r="UY218" s="35"/>
      <c r="UZ218" s="35"/>
      <c r="VA218" s="35"/>
      <c r="VB218" s="35"/>
      <c r="VC218" s="35"/>
      <c r="VD218" s="35"/>
      <c r="VE218" s="35"/>
      <c r="VF218" s="35"/>
      <c r="VG218" s="35"/>
      <c r="VH218" s="35"/>
      <c r="VI218" s="35"/>
      <c r="VJ218" s="35"/>
      <c r="VK218" s="35"/>
      <c r="VL218" s="35"/>
      <c r="VM218" s="35"/>
      <c r="VN218" s="35"/>
      <c r="VO218" s="35"/>
      <c r="VP218" s="35"/>
      <c r="VQ218" s="35"/>
      <c r="VR218" s="35"/>
      <c r="VS218" s="35"/>
      <c r="VT218" s="35"/>
      <c r="VU218" s="35"/>
      <c r="VV218" s="35"/>
      <c r="VW218" s="35"/>
      <c r="VX218" s="35"/>
      <c r="VY218" s="35"/>
      <c r="VZ218" s="35"/>
      <c r="WA218" s="35"/>
      <c r="WB218" s="35"/>
      <c r="WC218" s="35"/>
      <c r="WD218" s="35"/>
      <c r="WE218" s="35"/>
      <c r="WF218" s="35"/>
      <c r="WG218" s="35"/>
      <c r="WH218" s="35"/>
      <c r="WI218" s="35"/>
      <c r="WJ218" s="35"/>
      <c r="WK218" s="35"/>
      <c r="WL218" s="35"/>
      <c r="WM218" s="35"/>
      <c r="WN218" s="35"/>
      <c r="WO218" s="35"/>
      <c r="WP218" s="35"/>
      <c r="WQ218" s="35"/>
      <c r="WR218" s="35"/>
      <c r="WS218" s="35"/>
      <c r="WT218" s="35"/>
      <c r="WU218" s="35"/>
      <c r="WV218" s="35"/>
      <c r="WW218" s="35"/>
      <c r="WX218" s="35"/>
      <c r="WY218" s="35"/>
      <c r="WZ218" s="35"/>
      <c r="XA218" s="35"/>
      <c r="XB218" s="35"/>
      <c r="XC218" s="35"/>
      <c r="XD218" s="35"/>
      <c r="XE218" s="35"/>
      <c r="XF218" s="35"/>
      <c r="XG218" s="35"/>
      <c r="XH218" s="35"/>
      <c r="XI218" s="35"/>
      <c r="XJ218" s="35"/>
      <c r="XK218" s="35"/>
      <c r="XL218" s="35"/>
      <c r="XM218" s="35"/>
      <c r="XN218" s="35"/>
      <c r="XO218" s="35"/>
      <c r="XP218" s="35"/>
      <c r="XQ218" s="35"/>
      <c r="XR218" s="35"/>
      <c r="XS218" s="35"/>
      <c r="XT218" s="35"/>
      <c r="XU218" s="35"/>
      <c r="XV218" s="35"/>
      <c r="XW218" s="35"/>
      <c r="XX218" s="35"/>
      <c r="XY218" s="35"/>
      <c r="XZ218" s="35"/>
      <c r="YA218" s="35"/>
      <c r="YB218" s="35"/>
      <c r="YC218" s="35"/>
      <c r="YD218" s="35"/>
      <c r="YE218" s="35"/>
      <c r="YF218" s="35"/>
      <c r="YG218" s="35"/>
      <c r="YH218" s="35"/>
      <c r="YI218" s="35"/>
      <c r="YJ218" s="35"/>
      <c r="YK218" s="35"/>
      <c r="YL218" s="35"/>
      <c r="YM218" s="35"/>
      <c r="YN218" s="35"/>
      <c r="YO218" s="35"/>
      <c r="YP218" s="35"/>
      <c r="YQ218" s="35"/>
      <c r="YR218" s="35"/>
      <c r="YS218" s="35"/>
      <c r="YT218" s="35"/>
      <c r="YU218" s="35"/>
      <c r="YV218" s="35"/>
      <c r="YW218" s="35"/>
      <c r="YX218" s="35"/>
      <c r="YY218" s="35"/>
      <c r="YZ218" s="35"/>
      <c r="ZA218" s="35"/>
      <c r="ZB218" s="35"/>
      <c r="ZC218" s="35"/>
      <c r="ZD218" s="35"/>
      <c r="ZE218" s="35"/>
      <c r="ZF218" s="35"/>
      <c r="ZG218" s="35"/>
      <c r="ZH218" s="35"/>
      <c r="ZI218" s="35"/>
      <c r="ZJ218" s="35"/>
      <c r="ZK218" s="35"/>
      <c r="ZL218" s="35"/>
      <c r="ZM218" s="35"/>
      <c r="ZN218" s="35"/>
      <c r="ZO218" s="35"/>
      <c r="ZP218" s="35"/>
      <c r="ZQ218" s="35"/>
      <c r="ZR218" s="35"/>
      <c r="ZS218" s="35"/>
      <c r="ZT218" s="35"/>
      <c r="ZU218" s="35"/>
      <c r="ZV218" s="35"/>
      <c r="ZW218" s="35"/>
      <c r="ZX218" s="35"/>
      <c r="ZY218" s="35"/>
      <c r="ZZ218" s="35"/>
      <c r="AAA218" s="35"/>
      <c r="AAB218" s="35"/>
      <c r="AAC218" s="35"/>
      <c r="AAD218" s="35"/>
      <c r="AAE218" s="35"/>
      <c r="AAF218" s="35"/>
      <c r="AAG218" s="35"/>
      <c r="AAH218" s="35"/>
      <c r="AAI218" s="35"/>
      <c r="AAJ218" s="35"/>
      <c r="AAK218" s="35"/>
      <c r="AAL218" s="35"/>
      <c r="AAM218" s="35"/>
      <c r="AAN218" s="35"/>
      <c r="AAO218" s="35"/>
      <c r="AAP218" s="35"/>
      <c r="AAQ218" s="35"/>
      <c r="AAR218" s="35"/>
      <c r="AAS218" s="35"/>
      <c r="AAT218" s="35"/>
      <c r="AAU218" s="35"/>
      <c r="AAV218" s="35"/>
      <c r="AAW218" s="35"/>
      <c r="AAX218" s="35"/>
      <c r="AAY218" s="35"/>
      <c r="AAZ218" s="35"/>
      <c r="ABA218" s="35"/>
      <c r="ABB218" s="35"/>
      <c r="ABC218" s="35"/>
      <c r="ABD218" s="35"/>
      <c r="ABE218" s="35"/>
      <c r="ABF218" s="35"/>
      <c r="ABG218" s="35"/>
      <c r="ABH218" s="35"/>
      <c r="ABI218" s="35"/>
      <c r="ABJ218" s="35"/>
      <c r="ABK218" s="35"/>
      <c r="ABL218" s="35"/>
      <c r="ABM218" s="35"/>
      <c r="ABN218" s="35"/>
      <c r="ABO218" s="35"/>
      <c r="ABP218" s="35"/>
      <c r="ABQ218" s="35"/>
      <c r="ABR218" s="35"/>
      <c r="ABS218" s="35"/>
      <c r="ABT218" s="35"/>
      <c r="ABU218" s="35"/>
      <c r="ABV218" s="35"/>
      <c r="ABW218" s="35"/>
      <c r="ABX218" s="35"/>
      <c r="ABY218" s="35"/>
      <c r="ABZ218" s="35"/>
      <c r="ACA218" s="35"/>
      <c r="ACB218" s="35"/>
      <c r="ACC218" s="35"/>
      <c r="ACD218" s="35"/>
      <c r="ACE218" s="35"/>
      <c r="ACF218" s="35"/>
      <c r="ACG218" s="35"/>
      <c r="ACH218" s="35"/>
      <c r="ACI218" s="35"/>
      <c r="ACJ218" s="35"/>
      <c r="ACK218" s="35"/>
      <c r="ACL218" s="35"/>
      <c r="ACM218" s="35"/>
      <c r="ACN218" s="35"/>
      <c r="ACO218" s="35"/>
      <c r="ACP218" s="35"/>
      <c r="ACQ218" s="35"/>
      <c r="ACR218" s="35"/>
      <c r="ACS218" s="35"/>
      <c r="ACT218" s="35"/>
      <c r="ACU218" s="35"/>
      <c r="ACV218" s="35"/>
      <c r="ACW218" s="35"/>
      <c r="ACX218" s="35"/>
      <c r="ACY218" s="35"/>
      <c r="ACZ218" s="35"/>
      <c r="ADA218" s="35"/>
      <c r="ADB218" s="35"/>
      <c r="ADC218" s="35"/>
      <c r="ADD218" s="35"/>
      <c r="ADE218" s="35"/>
      <c r="ADF218" s="35"/>
      <c r="ADG218" s="35"/>
      <c r="ADH218" s="35"/>
      <c r="ADI218" s="35"/>
      <c r="ADJ218" s="35"/>
      <c r="ADK218" s="35"/>
      <c r="ADL218" s="35"/>
      <c r="ADM218" s="35"/>
      <c r="ADN218" s="35"/>
      <c r="ADO218" s="35"/>
      <c r="ADP218" s="35"/>
      <c r="ADQ218" s="35"/>
      <c r="ADR218" s="35"/>
      <c r="ADS218" s="35"/>
      <c r="ADT218" s="35"/>
      <c r="ADU218" s="35"/>
      <c r="ADV218" s="35"/>
      <c r="ADW218" s="35"/>
      <c r="ADX218" s="35"/>
      <c r="ADY218" s="26">
        <f t="shared" si="9"/>
        <v>0</v>
      </c>
      <c r="ADZ218" s="5"/>
    </row>
    <row r="219" spans="1:806" s="33" customFormat="1" x14ac:dyDescent="0.2">
      <c r="A219" s="38" t="s">
        <v>94</v>
      </c>
      <c r="B219" s="65">
        <f t="shared" si="8"/>
        <v>0</v>
      </c>
      <c r="C219" s="57">
        <v>8</v>
      </c>
      <c r="D219" s="60">
        <v>44816</v>
      </c>
      <c r="E219" s="67">
        <v>78.569999999999993</v>
      </c>
      <c r="F219" s="67">
        <f t="shared" si="10"/>
        <v>0</v>
      </c>
      <c r="G219" s="6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  <c r="AX219" s="35"/>
      <c r="AY219" s="35"/>
      <c r="AZ219" s="35"/>
      <c r="BA219" s="35"/>
      <c r="BB219" s="35"/>
      <c r="BC219" s="35"/>
      <c r="BD219" s="35"/>
      <c r="BE219" s="15"/>
      <c r="BF219" s="15"/>
      <c r="BG219" s="136"/>
      <c r="BH219" s="35"/>
      <c r="BI219" s="35"/>
      <c r="BJ219" s="35"/>
      <c r="BK219" s="35"/>
      <c r="BL219" s="35"/>
      <c r="BM219" s="35"/>
      <c r="BN219" s="35"/>
      <c r="BO219" s="35"/>
      <c r="BP219" s="35"/>
      <c r="BQ219" s="35"/>
      <c r="BR219" s="35"/>
      <c r="BS219" s="35"/>
      <c r="BT219" s="35"/>
      <c r="BU219" s="35"/>
      <c r="BV219" s="35"/>
      <c r="BW219" s="35"/>
      <c r="BX219" s="35"/>
      <c r="BY219" s="35"/>
      <c r="BZ219" s="35"/>
      <c r="CA219" s="35"/>
      <c r="CB219" s="35"/>
      <c r="CC219" s="35"/>
      <c r="CD219" s="35"/>
      <c r="CE219" s="35"/>
      <c r="CF219" s="35"/>
      <c r="CG219" s="35"/>
      <c r="CH219" s="35"/>
      <c r="CI219" s="35"/>
      <c r="CJ219" s="35"/>
      <c r="CK219" s="35"/>
      <c r="CL219" s="35"/>
      <c r="CM219" s="35"/>
      <c r="CN219" s="35"/>
      <c r="CO219" s="35"/>
      <c r="CP219" s="35"/>
      <c r="CQ219" s="35"/>
      <c r="CR219" s="35"/>
      <c r="CS219" s="35"/>
      <c r="CT219" s="35"/>
      <c r="CU219" s="35"/>
      <c r="CV219" s="35"/>
      <c r="CW219" s="35"/>
      <c r="CX219" s="35"/>
      <c r="CY219" s="35"/>
      <c r="CZ219" s="35"/>
      <c r="DA219" s="35"/>
      <c r="DB219" s="35"/>
      <c r="DC219" s="35"/>
      <c r="DD219" s="35"/>
      <c r="DE219" s="35"/>
      <c r="DF219" s="35"/>
      <c r="DG219" s="35"/>
      <c r="DH219" s="35"/>
      <c r="DI219" s="35"/>
      <c r="DJ219" s="35"/>
      <c r="DK219" s="35"/>
      <c r="DL219" s="35"/>
      <c r="DM219" s="35"/>
      <c r="DN219" s="35"/>
      <c r="DO219" s="35"/>
      <c r="DP219" s="35"/>
      <c r="DQ219" s="35"/>
      <c r="DR219" s="35"/>
      <c r="DS219" s="35"/>
      <c r="DT219" s="35"/>
      <c r="DU219" s="35"/>
      <c r="DV219" s="35"/>
      <c r="DW219" s="35"/>
      <c r="DX219" s="35"/>
      <c r="DY219" s="35"/>
      <c r="DZ219" s="35"/>
      <c r="EA219" s="35"/>
      <c r="EB219" s="35"/>
      <c r="EC219" s="35"/>
      <c r="ED219" s="35"/>
      <c r="EE219" s="35"/>
      <c r="EF219" s="35"/>
      <c r="EG219" s="35"/>
      <c r="EH219" s="35"/>
      <c r="EI219" s="35"/>
      <c r="EJ219" s="35"/>
      <c r="EK219" s="35"/>
      <c r="EL219" s="35"/>
      <c r="EM219" s="35"/>
      <c r="EN219" s="35"/>
      <c r="EO219" s="35"/>
      <c r="EP219" s="35"/>
      <c r="EQ219" s="35"/>
      <c r="ER219" s="35"/>
      <c r="ES219" s="35"/>
      <c r="ET219" s="35"/>
      <c r="EU219" s="35"/>
      <c r="EV219" s="35"/>
      <c r="EW219" s="35"/>
      <c r="EX219" s="35"/>
      <c r="EY219" s="35"/>
      <c r="EZ219" s="35"/>
      <c r="FA219" s="35"/>
      <c r="FB219" s="35"/>
      <c r="FC219" s="35"/>
      <c r="FD219" s="35"/>
      <c r="FE219" s="35"/>
      <c r="FF219" s="35"/>
      <c r="FG219" s="35"/>
      <c r="FH219" s="35"/>
      <c r="FI219" s="35"/>
      <c r="FJ219" s="35"/>
      <c r="FK219" s="35"/>
      <c r="FL219" s="35"/>
      <c r="FM219" s="35"/>
      <c r="FN219" s="35"/>
      <c r="FO219" s="35"/>
      <c r="FP219" s="35"/>
      <c r="FQ219" s="35"/>
      <c r="FR219" s="35"/>
      <c r="FS219" s="35"/>
      <c r="FT219" s="35"/>
      <c r="FU219" s="35"/>
      <c r="FV219" s="35"/>
      <c r="FW219" s="35"/>
      <c r="FX219" s="35"/>
      <c r="FY219" s="35"/>
      <c r="FZ219" s="35"/>
      <c r="GA219" s="35"/>
      <c r="GB219" s="35"/>
      <c r="GC219" s="35"/>
      <c r="GD219" s="35"/>
      <c r="GE219" s="35"/>
      <c r="GF219" s="35"/>
      <c r="GG219" s="35"/>
      <c r="GH219" s="35"/>
      <c r="GI219" s="35"/>
      <c r="GJ219" s="35"/>
      <c r="GK219" s="35"/>
      <c r="GL219" s="35"/>
      <c r="GM219" s="35"/>
      <c r="GN219" s="35"/>
      <c r="GO219" s="35"/>
      <c r="GP219" s="35"/>
      <c r="GQ219" s="35"/>
      <c r="GR219" s="35"/>
      <c r="GS219" s="35"/>
      <c r="GT219" s="35"/>
      <c r="GU219" s="35"/>
      <c r="GV219" s="35"/>
      <c r="GW219" s="35"/>
      <c r="GX219" s="35"/>
      <c r="GY219" s="35"/>
      <c r="GZ219" s="35"/>
      <c r="HA219" s="35"/>
      <c r="HB219" s="35"/>
      <c r="HC219" s="35"/>
      <c r="HD219" s="35"/>
      <c r="HE219" s="35"/>
      <c r="HF219" s="35"/>
      <c r="HG219" s="35"/>
      <c r="HH219" s="35"/>
      <c r="HI219" s="35"/>
      <c r="HJ219" s="35"/>
      <c r="HK219" s="35"/>
      <c r="HL219" s="35"/>
      <c r="HM219" s="35"/>
      <c r="HN219" s="35"/>
      <c r="HO219" s="35"/>
      <c r="HP219" s="35"/>
      <c r="HQ219" s="35"/>
      <c r="HR219" s="35"/>
      <c r="HS219" s="35"/>
      <c r="HT219" s="35"/>
      <c r="HU219" s="35"/>
      <c r="HV219" s="35"/>
      <c r="HW219" s="35"/>
      <c r="HX219" s="35"/>
      <c r="HY219" s="35"/>
      <c r="HZ219" s="35"/>
      <c r="IA219" s="35"/>
      <c r="IB219" s="35"/>
      <c r="IC219" s="35"/>
      <c r="ID219" s="35"/>
      <c r="IE219" s="35"/>
      <c r="IF219" s="35"/>
      <c r="IG219" s="35"/>
      <c r="IH219" s="35"/>
      <c r="II219" s="35"/>
      <c r="IJ219" s="35"/>
      <c r="IK219" s="35"/>
      <c r="IL219" s="35"/>
      <c r="IM219" s="35"/>
      <c r="IN219" s="35"/>
      <c r="IO219" s="35"/>
      <c r="IP219" s="35"/>
      <c r="IQ219" s="35"/>
      <c r="IR219" s="35"/>
      <c r="IS219" s="35"/>
      <c r="IT219" s="35"/>
      <c r="IU219" s="35"/>
      <c r="IV219" s="35"/>
      <c r="IW219" s="35"/>
      <c r="IX219" s="35"/>
      <c r="IY219" s="35"/>
      <c r="IZ219" s="35"/>
      <c r="JA219" s="35"/>
      <c r="JB219" s="35"/>
      <c r="JC219" s="35"/>
      <c r="JD219" s="35"/>
      <c r="JE219" s="35"/>
      <c r="JF219" s="35"/>
      <c r="JG219" s="35"/>
      <c r="JH219" s="35"/>
      <c r="JI219" s="35"/>
      <c r="JJ219" s="35"/>
      <c r="JK219" s="35"/>
      <c r="JL219" s="35"/>
      <c r="JM219" s="35"/>
      <c r="JN219" s="35"/>
      <c r="JO219" s="35"/>
      <c r="JP219" s="35"/>
      <c r="JQ219" s="35"/>
      <c r="JR219" s="35"/>
      <c r="JS219" s="35"/>
      <c r="JT219" s="35"/>
      <c r="JU219" s="35"/>
      <c r="JV219" s="35"/>
      <c r="JW219" s="35"/>
      <c r="JX219" s="35"/>
      <c r="JY219" s="35"/>
      <c r="JZ219" s="35"/>
      <c r="KA219" s="35"/>
      <c r="KB219" s="35"/>
      <c r="KC219" s="35"/>
      <c r="KD219" s="35"/>
      <c r="KE219" s="35"/>
      <c r="KF219" s="35"/>
      <c r="KG219" s="35"/>
      <c r="KH219" s="35"/>
      <c r="KI219" s="35"/>
      <c r="KJ219" s="35"/>
      <c r="KK219" s="35"/>
      <c r="KL219" s="35"/>
      <c r="KM219" s="35"/>
      <c r="KN219" s="35"/>
      <c r="KO219" s="35"/>
      <c r="KP219" s="35"/>
      <c r="KQ219" s="35"/>
      <c r="KR219" s="35"/>
      <c r="KS219" s="35"/>
      <c r="KT219" s="35"/>
      <c r="KU219" s="35"/>
      <c r="KV219" s="35"/>
      <c r="KW219" s="35"/>
      <c r="KX219" s="35"/>
      <c r="KY219" s="35"/>
      <c r="KZ219" s="35"/>
      <c r="LA219" s="35"/>
      <c r="LB219" s="35"/>
      <c r="LC219" s="35"/>
      <c r="LD219" s="35"/>
      <c r="LE219" s="35"/>
      <c r="LF219" s="35"/>
      <c r="LG219" s="35"/>
      <c r="LH219" s="35"/>
      <c r="LI219" s="35"/>
      <c r="LJ219" s="35"/>
      <c r="LK219" s="35"/>
      <c r="LL219" s="35"/>
      <c r="LM219" s="35"/>
      <c r="LN219" s="35"/>
      <c r="LO219" s="35"/>
      <c r="LP219" s="35"/>
      <c r="LQ219" s="35">
        <v>16</v>
      </c>
      <c r="LR219" s="35"/>
      <c r="LS219" s="35"/>
      <c r="LT219" s="35"/>
      <c r="LU219" s="35"/>
      <c r="LV219" s="35"/>
      <c r="LW219" s="35"/>
      <c r="LX219" s="35"/>
      <c r="LY219" s="35"/>
      <c r="LZ219" s="35"/>
      <c r="MA219" s="35"/>
      <c r="MB219" s="35"/>
      <c r="MC219" s="35"/>
      <c r="MD219" s="35"/>
      <c r="ME219" s="35"/>
      <c r="MF219" s="35"/>
      <c r="MG219" s="35"/>
      <c r="MH219" s="35"/>
      <c r="MI219" s="35"/>
      <c r="MJ219" s="35"/>
      <c r="MK219" s="35"/>
      <c r="ML219" s="35"/>
      <c r="MM219" s="35"/>
      <c r="MN219" s="35"/>
      <c r="MO219" s="35"/>
      <c r="MP219" s="35"/>
      <c r="MQ219" s="35"/>
      <c r="MR219" s="35"/>
      <c r="MS219" s="35"/>
      <c r="MT219" s="35"/>
      <c r="MU219" s="35"/>
      <c r="MV219" s="35"/>
      <c r="MW219" s="35"/>
      <c r="MX219" s="35"/>
      <c r="MY219" s="35"/>
      <c r="MZ219" s="35"/>
      <c r="NA219" s="35"/>
      <c r="NB219" s="35"/>
      <c r="NC219" s="35"/>
      <c r="ND219" s="35"/>
      <c r="NE219" s="35"/>
      <c r="NF219" s="35"/>
      <c r="NG219" s="35"/>
      <c r="NH219" s="35"/>
      <c r="NI219" s="35"/>
      <c r="NJ219" s="35"/>
      <c r="NK219" s="35"/>
      <c r="NL219" s="35"/>
      <c r="NM219" s="35"/>
      <c r="NN219" s="35"/>
      <c r="NO219" s="35"/>
      <c r="NP219" s="35"/>
      <c r="NQ219" s="35"/>
      <c r="NR219" s="35"/>
      <c r="NS219" s="35"/>
      <c r="NT219" s="35"/>
      <c r="NU219" s="35"/>
      <c r="NV219" s="35"/>
      <c r="NW219" s="35"/>
      <c r="NX219" s="35"/>
      <c r="NY219" s="35"/>
      <c r="NZ219" s="35"/>
      <c r="OA219" s="35"/>
      <c r="OB219" s="35"/>
      <c r="OC219" s="35"/>
      <c r="OD219" s="35"/>
      <c r="OE219" s="35"/>
      <c r="OF219" s="35"/>
      <c r="OG219" s="35"/>
      <c r="OH219" s="35"/>
      <c r="OI219" s="35"/>
      <c r="OJ219" s="35"/>
      <c r="OK219" s="35"/>
      <c r="OL219" s="35"/>
      <c r="OM219" s="35"/>
      <c r="ON219" s="35"/>
      <c r="OO219" s="35"/>
      <c r="OP219" s="35"/>
      <c r="OQ219" s="35"/>
      <c r="OR219" s="35"/>
      <c r="OS219" s="35"/>
      <c r="OT219" s="35"/>
      <c r="OU219" s="35"/>
      <c r="OV219" s="35"/>
      <c r="OW219" s="35"/>
      <c r="OX219" s="35"/>
      <c r="OY219" s="35"/>
      <c r="OZ219" s="35"/>
      <c r="PA219" s="35"/>
      <c r="PB219" s="35"/>
      <c r="PC219" s="35"/>
      <c r="PD219" s="35"/>
      <c r="PE219" s="35"/>
      <c r="PF219" s="35"/>
      <c r="PG219" s="35"/>
      <c r="PH219" s="35"/>
      <c r="PI219" s="35"/>
      <c r="PJ219" s="35"/>
      <c r="PK219" s="35"/>
      <c r="PL219" s="35"/>
      <c r="PM219" s="35"/>
      <c r="PN219" s="35"/>
      <c r="PO219" s="35"/>
      <c r="PP219" s="35"/>
      <c r="PQ219" s="35"/>
      <c r="PR219" s="35"/>
      <c r="PS219" s="35"/>
      <c r="PT219" s="35"/>
      <c r="PU219" s="35"/>
      <c r="PV219" s="35"/>
      <c r="PW219" s="35"/>
      <c r="PX219" s="35"/>
      <c r="PY219" s="35"/>
      <c r="PZ219" s="35"/>
      <c r="QA219" s="35"/>
      <c r="QB219" s="35"/>
      <c r="QC219" s="35"/>
      <c r="QD219" s="35"/>
      <c r="QE219" s="35"/>
      <c r="QF219" s="35"/>
      <c r="QG219" s="35"/>
      <c r="QH219" s="35"/>
      <c r="QI219" s="35"/>
      <c r="QJ219" s="35"/>
      <c r="QK219" s="35"/>
      <c r="QL219" s="35"/>
      <c r="QM219" s="35"/>
      <c r="QN219" s="35"/>
      <c r="QO219" s="35"/>
      <c r="QP219" s="35"/>
      <c r="QQ219" s="35"/>
      <c r="QR219" s="35"/>
      <c r="QS219" s="35"/>
      <c r="QT219" s="35"/>
      <c r="QU219" s="35"/>
      <c r="QV219" s="35"/>
      <c r="QW219" s="35"/>
      <c r="QX219" s="35"/>
      <c r="QY219" s="35"/>
      <c r="QZ219" s="35"/>
      <c r="RA219" s="35"/>
      <c r="RB219" s="35"/>
      <c r="RC219" s="35"/>
      <c r="RD219" s="35"/>
      <c r="RE219" s="35"/>
      <c r="RF219" s="35"/>
      <c r="RG219" s="35"/>
      <c r="RH219" s="35"/>
      <c r="RI219" s="35"/>
      <c r="RJ219" s="35"/>
      <c r="RK219" s="35"/>
      <c r="RL219" s="35"/>
      <c r="RM219" s="35"/>
      <c r="RN219" s="35"/>
      <c r="RO219" s="35"/>
      <c r="RP219" s="35"/>
      <c r="RQ219" s="35"/>
      <c r="RR219" s="35"/>
      <c r="RS219" s="35"/>
      <c r="RT219" s="35"/>
      <c r="RU219" s="35"/>
      <c r="RV219" s="35"/>
      <c r="RW219" s="35"/>
      <c r="RX219" s="35"/>
      <c r="RY219" s="35"/>
      <c r="RZ219" s="35"/>
      <c r="SA219" s="35"/>
      <c r="SB219" s="35"/>
      <c r="SC219" s="35"/>
      <c r="SD219" s="35"/>
      <c r="SE219" s="35"/>
      <c r="SF219" s="35"/>
      <c r="SG219" s="35"/>
      <c r="SH219" s="35"/>
      <c r="SI219" s="35"/>
      <c r="SJ219" s="35"/>
      <c r="SK219" s="35"/>
      <c r="SL219" s="35"/>
      <c r="SM219" s="35"/>
      <c r="SN219" s="35"/>
      <c r="SO219" s="35"/>
      <c r="SP219" s="35"/>
      <c r="SQ219" s="35"/>
      <c r="SR219" s="35"/>
      <c r="SS219" s="35"/>
      <c r="ST219" s="35"/>
      <c r="SU219" s="35"/>
      <c r="SV219" s="35"/>
      <c r="SW219" s="35"/>
      <c r="SX219" s="35"/>
      <c r="SY219" s="35"/>
      <c r="SZ219" s="35"/>
      <c r="TA219" s="35"/>
      <c r="TB219" s="35"/>
      <c r="TC219" s="35"/>
      <c r="TD219" s="35"/>
      <c r="TE219" s="35"/>
      <c r="TF219" s="35"/>
      <c r="TG219" s="35"/>
      <c r="TH219" s="35"/>
      <c r="TI219" s="35"/>
      <c r="TJ219" s="35"/>
      <c r="TK219" s="35"/>
      <c r="TL219" s="35"/>
      <c r="TM219" s="35"/>
      <c r="TN219" s="35"/>
      <c r="TO219" s="35"/>
      <c r="TP219" s="35"/>
      <c r="TQ219" s="35"/>
      <c r="TR219" s="35"/>
      <c r="TS219" s="35"/>
      <c r="TT219" s="35"/>
      <c r="TU219" s="35"/>
      <c r="TV219" s="35"/>
      <c r="TW219" s="35"/>
      <c r="TX219" s="35"/>
      <c r="TY219" s="35"/>
      <c r="TZ219" s="35"/>
      <c r="UA219" s="35"/>
      <c r="UB219" s="35"/>
      <c r="UC219" s="35"/>
      <c r="UD219" s="35"/>
      <c r="UE219" s="35"/>
      <c r="UF219" s="35"/>
      <c r="UG219" s="35"/>
      <c r="UH219" s="35"/>
      <c r="UI219" s="35"/>
      <c r="UJ219" s="35"/>
      <c r="UK219" s="35"/>
      <c r="UL219" s="35"/>
      <c r="UM219" s="35"/>
      <c r="UN219" s="35"/>
      <c r="UO219" s="35"/>
      <c r="UP219" s="35"/>
      <c r="UQ219" s="35"/>
      <c r="UR219" s="35"/>
      <c r="US219" s="35"/>
      <c r="UT219" s="35"/>
      <c r="UU219" s="35"/>
      <c r="UV219" s="35"/>
      <c r="UW219" s="35"/>
      <c r="UX219" s="35"/>
      <c r="UY219" s="35"/>
      <c r="UZ219" s="35"/>
      <c r="VA219" s="35"/>
      <c r="VB219" s="35"/>
      <c r="VC219" s="35"/>
      <c r="VD219" s="35"/>
      <c r="VE219" s="35"/>
      <c r="VF219" s="35"/>
      <c r="VG219" s="35"/>
      <c r="VH219" s="35"/>
      <c r="VI219" s="35"/>
      <c r="VJ219" s="35"/>
      <c r="VK219" s="35"/>
      <c r="VL219" s="35"/>
      <c r="VM219" s="35"/>
      <c r="VN219" s="35"/>
      <c r="VO219" s="35"/>
      <c r="VP219" s="35"/>
      <c r="VQ219" s="35"/>
      <c r="VR219" s="35"/>
      <c r="VS219" s="35"/>
      <c r="VT219" s="35"/>
      <c r="VU219" s="35"/>
      <c r="VV219" s="35"/>
      <c r="VW219" s="35"/>
      <c r="VX219" s="35"/>
      <c r="VY219" s="35"/>
      <c r="VZ219" s="35"/>
      <c r="WA219" s="35"/>
      <c r="WB219" s="35"/>
      <c r="WC219" s="35"/>
      <c r="WD219" s="35"/>
      <c r="WE219" s="35"/>
      <c r="WF219" s="35"/>
      <c r="WG219" s="35"/>
      <c r="WH219" s="35"/>
      <c r="WI219" s="35"/>
      <c r="WJ219" s="35"/>
      <c r="WK219" s="35"/>
      <c r="WL219" s="35"/>
      <c r="WM219" s="35"/>
      <c r="WN219" s="35"/>
      <c r="WO219" s="35"/>
      <c r="WP219" s="35"/>
      <c r="WQ219" s="35"/>
      <c r="WR219" s="35"/>
      <c r="WS219" s="35"/>
      <c r="WT219" s="35"/>
      <c r="WU219" s="35"/>
      <c r="WV219" s="35"/>
      <c r="WW219" s="35"/>
      <c r="WX219" s="35"/>
      <c r="WY219" s="35"/>
      <c r="WZ219" s="35"/>
      <c r="XA219" s="35"/>
      <c r="XB219" s="35"/>
      <c r="XC219" s="35"/>
      <c r="XD219" s="35"/>
      <c r="XE219" s="35"/>
      <c r="XF219" s="35"/>
      <c r="XG219" s="35"/>
      <c r="XH219" s="35"/>
      <c r="XI219" s="35"/>
      <c r="XJ219" s="35"/>
      <c r="XK219" s="35"/>
      <c r="XL219" s="35"/>
      <c r="XM219" s="35"/>
      <c r="XN219" s="35"/>
      <c r="XO219" s="35"/>
      <c r="XP219" s="35"/>
      <c r="XQ219" s="35"/>
      <c r="XR219" s="35"/>
      <c r="XS219" s="35"/>
      <c r="XT219" s="35"/>
      <c r="XU219" s="35"/>
      <c r="XV219" s="35"/>
      <c r="XW219" s="35"/>
      <c r="XX219" s="35"/>
      <c r="XY219" s="35">
        <v>16</v>
      </c>
      <c r="XZ219" s="35"/>
      <c r="YA219" s="35"/>
      <c r="YB219" s="35"/>
      <c r="YC219" s="35"/>
      <c r="YD219" s="35"/>
      <c r="YE219" s="35"/>
      <c r="YF219" s="35"/>
      <c r="YG219" s="35"/>
      <c r="YH219" s="35"/>
      <c r="YI219" s="35"/>
      <c r="YJ219" s="35"/>
      <c r="YK219" s="35"/>
      <c r="YL219" s="35"/>
      <c r="YM219" s="35"/>
      <c r="YN219" s="35"/>
      <c r="YO219" s="35"/>
      <c r="YP219" s="35"/>
      <c r="YQ219" s="35"/>
      <c r="YR219" s="35"/>
      <c r="YS219" s="35"/>
      <c r="YT219" s="35"/>
      <c r="YU219" s="35"/>
      <c r="YV219" s="35"/>
      <c r="YW219" s="35"/>
      <c r="YX219" s="35"/>
      <c r="YY219" s="35"/>
      <c r="YZ219" s="35"/>
      <c r="ZA219" s="35"/>
      <c r="ZB219" s="35"/>
      <c r="ZC219" s="35"/>
      <c r="ZD219" s="35"/>
      <c r="ZE219" s="35"/>
      <c r="ZF219" s="35"/>
      <c r="ZG219" s="35"/>
      <c r="ZH219" s="35"/>
      <c r="ZI219" s="35"/>
      <c r="ZJ219" s="35"/>
      <c r="ZK219" s="35"/>
      <c r="ZL219" s="35"/>
      <c r="ZM219" s="35"/>
      <c r="ZN219" s="35"/>
      <c r="ZO219" s="35"/>
      <c r="ZP219" s="35"/>
      <c r="ZQ219" s="35"/>
      <c r="ZR219" s="35"/>
      <c r="ZS219" s="35"/>
      <c r="ZT219" s="35"/>
      <c r="ZU219" s="35"/>
      <c r="ZV219" s="35"/>
      <c r="ZW219" s="35"/>
      <c r="ZX219" s="35"/>
      <c r="ZY219" s="35"/>
      <c r="ZZ219" s="35"/>
      <c r="AAA219" s="35"/>
      <c r="AAB219" s="35"/>
      <c r="AAC219" s="35"/>
      <c r="AAD219" s="35"/>
      <c r="AAE219" s="35"/>
      <c r="AAF219" s="35"/>
      <c r="AAG219" s="35"/>
      <c r="AAH219" s="35"/>
      <c r="AAI219" s="35"/>
      <c r="AAJ219" s="35"/>
      <c r="AAK219" s="35"/>
      <c r="AAL219" s="35"/>
      <c r="AAM219" s="35"/>
      <c r="AAN219" s="35"/>
      <c r="AAO219" s="35"/>
      <c r="AAP219" s="35"/>
      <c r="AAQ219" s="35"/>
      <c r="AAR219" s="35"/>
      <c r="AAS219" s="35"/>
      <c r="AAT219" s="35"/>
      <c r="AAU219" s="35"/>
      <c r="AAV219" s="35"/>
      <c r="AAW219" s="35"/>
      <c r="AAX219" s="35"/>
      <c r="AAY219" s="35"/>
      <c r="AAZ219" s="35"/>
      <c r="ABA219" s="35"/>
      <c r="ABB219" s="35"/>
      <c r="ABC219" s="35"/>
      <c r="ABD219" s="35"/>
      <c r="ABE219" s="35"/>
      <c r="ABF219" s="35"/>
      <c r="ABG219" s="35"/>
      <c r="ABH219" s="35"/>
      <c r="ABI219" s="35"/>
      <c r="ABJ219" s="35"/>
      <c r="ABK219" s="35"/>
      <c r="ABL219" s="35"/>
      <c r="ABM219" s="35"/>
      <c r="ABN219" s="35"/>
      <c r="ABO219" s="35"/>
      <c r="ABP219" s="35"/>
      <c r="ABQ219" s="35"/>
      <c r="ABR219" s="35"/>
      <c r="ABS219" s="35"/>
      <c r="ABT219" s="35"/>
      <c r="ABU219" s="35"/>
      <c r="ABV219" s="35"/>
      <c r="ABW219" s="35"/>
      <c r="ABX219" s="35"/>
      <c r="ABY219" s="35"/>
      <c r="ABZ219" s="35"/>
      <c r="ACA219" s="35"/>
      <c r="ACB219" s="35"/>
      <c r="ACC219" s="35"/>
      <c r="ACD219" s="35"/>
      <c r="ACE219" s="35"/>
      <c r="ACF219" s="35"/>
      <c r="ACG219" s="35"/>
      <c r="ACH219" s="35"/>
      <c r="ACI219" s="35"/>
      <c r="ACJ219" s="35"/>
      <c r="ACK219" s="35"/>
      <c r="ACL219" s="35"/>
      <c r="ACM219" s="35"/>
      <c r="ACN219" s="35"/>
      <c r="ACO219" s="35"/>
      <c r="ACP219" s="35"/>
      <c r="ACQ219" s="35">
        <v>32</v>
      </c>
      <c r="ACR219" s="35"/>
      <c r="ACS219" s="35"/>
      <c r="ACT219" s="35"/>
      <c r="ACU219" s="35"/>
      <c r="ACV219" s="35"/>
      <c r="ACW219" s="35">
        <v>32</v>
      </c>
      <c r="ACX219" s="35"/>
      <c r="ACY219" s="35"/>
      <c r="ACZ219" s="35"/>
      <c r="ADA219" s="35"/>
      <c r="ADB219" s="35"/>
      <c r="ADC219" s="35"/>
      <c r="ADD219" s="35"/>
      <c r="ADE219" s="35"/>
      <c r="ADF219" s="35"/>
      <c r="ADG219" s="35"/>
      <c r="ADH219" s="35"/>
      <c r="ADI219" s="35"/>
      <c r="ADJ219" s="35"/>
      <c r="ADK219" s="35"/>
      <c r="ADL219" s="35"/>
      <c r="ADM219" s="35"/>
      <c r="ADN219" s="35"/>
      <c r="ADO219" s="35"/>
      <c r="ADP219" s="35"/>
      <c r="ADQ219" s="35"/>
      <c r="ADR219" s="35"/>
      <c r="ADS219" s="35"/>
      <c r="ADT219" s="35"/>
      <c r="ADU219" s="35"/>
      <c r="ADV219" s="35"/>
      <c r="ADW219" s="35"/>
      <c r="ADX219" s="35"/>
      <c r="ADY219" s="26">
        <f t="shared" si="9"/>
        <v>0</v>
      </c>
      <c r="ADZ219" s="5"/>
    </row>
    <row r="220" spans="1:806" s="33" customFormat="1" x14ac:dyDescent="0.2">
      <c r="A220" s="38" t="s">
        <v>57</v>
      </c>
      <c r="B220" s="65">
        <f t="shared" si="8"/>
        <v>0</v>
      </c>
      <c r="C220" s="57">
        <v>0.8</v>
      </c>
      <c r="D220" s="60">
        <v>44760</v>
      </c>
      <c r="E220" s="67">
        <v>60.54</v>
      </c>
      <c r="F220" s="67">
        <f t="shared" si="10"/>
        <v>0</v>
      </c>
      <c r="G220" s="6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  <c r="BB220" s="35"/>
      <c r="BC220" s="35"/>
      <c r="BD220" s="35"/>
      <c r="BE220" s="15"/>
      <c r="BF220" s="15"/>
      <c r="BG220" s="136"/>
      <c r="BH220" s="35"/>
      <c r="BI220" s="35"/>
      <c r="BJ220" s="35"/>
      <c r="BK220" s="35"/>
      <c r="BL220" s="35"/>
      <c r="BM220" s="35"/>
      <c r="BN220" s="35"/>
      <c r="BO220" s="35">
        <v>0.8</v>
      </c>
      <c r="BP220" s="35"/>
      <c r="BQ220" s="35"/>
      <c r="BR220" s="35"/>
      <c r="BS220" s="35"/>
      <c r="BT220" s="35"/>
      <c r="BU220" s="35"/>
      <c r="BV220" s="35"/>
      <c r="BW220" s="35"/>
      <c r="BX220" s="35"/>
      <c r="BY220" s="35"/>
      <c r="BZ220" s="35"/>
      <c r="CA220" s="35"/>
      <c r="CB220" s="35"/>
      <c r="CC220" s="35"/>
      <c r="CD220" s="35"/>
      <c r="CE220" s="35"/>
      <c r="CF220" s="35"/>
      <c r="CG220" s="35">
        <v>1.6</v>
      </c>
      <c r="CH220" s="35"/>
      <c r="CI220" s="35"/>
      <c r="CJ220" s="35"/>
      <c r="CK220" s="35"/>
      <c r="CL220" s="35"/>
      <c r="CM220" s="35"/>
      <c r="CN220" s="35"/>
      <c r="CO220" s="35"/>
      <c r="CP220" s="35"/>
      <c r="CQ220" s="35">
        <v>2.4</v>
      </c>
      <c r="CR220" s="35"/>
      <c r="CS220" s="35"/>
      <c r="CT220" s="35"/>
      <c r="CU220" s="35"/>
      <c r="CV220" s="35"/>
      <c r="CW220" s="35"/>
      <c r="CX220" s="35"/>
      <c r="CY220" s="35">
        <v>1.6</v>
      </c>
      <c r="CZ220" s="35"/>
      <c r="DA220" s="35"/>
      <c r="DB220" s="35"/>
      <c r="DC220" s="35"/>
      <c r="DD220" s="35"/>
      <c r="DE220" s="35"/>
      <c r="DF220" s="35"/>
      <c r="DG220" s="35"/>
      <c r="DH220" s="35"/>
      <c r="DI220" s="35"/>
      <c r="DJ220" s="35"/>
      <c r="DK220" s="35"/>
      <c r="DL220" s="35"/>
      <c r="DM220" s="35"/>
      <c r="DN220" s="35"/>
      <c r="DO220" s="35"/>
      <c r="DP220" s="35"/>
      <c r="DQ220" s="35"/>
      <c r="DR220" s="35"/>
      <c r="DS220" s="35">
        <v>1.6</v>
      </c>
      <c r="DT220" s="35"/>
      <c r="DU220" s="35"/>
      <c r="DV220" s="35"/>
      <c r="DW220" s="35"/>
      <c r="DX220" s="35"/>
      <c r="DY220" s="35"/>
      <c r="DZ220" s="35"/>
      <c r="EA220" s="35"/>
      <c r="EB220" s="35"/>
      <c r="EC220" s="35"/>
      <c r="ED220" s="35"/>
      <c r="EE220" s="35"/>
      <c r="EF220" s="35"/>
      <c r="EG220" s="35"/>
      <c r="EH220" s="35"/>
      <c r="EI220" s="35"/>
      <c r="EJ220" s="35"/>
      <c r="EK220" s="35"/>
      <c r="EL220" s="35"/>
      <c r="EM220" s="35"/>
      <c r="EN220" s="35"/>
      <c r="EO220" s="35"/>
      <c r="EP220" s="35"/>
      <c r="EQ220" s="35"/>
      <c r="ER220" s="35"/>
      <c r="ES220" s="35"/>
      <c r="ET220" s="35"/>
      <c r="EU220" s="35"/>
      <c r="EV220" s="35"/>
      <c r="EW220" s="35"/>
      <c r="EX220" s="35"/>
      <c r="EY220" s="35"/>
      <c r="EZ220" s="35"/>
      <c r="FA220" s="35"/>
      <c r="FB220" s="35"/>
      <c r="FC220" s="35"/>
      <c r="FD220" s="35"/>
      <c r="FE220" s="35"/>
      <c r="FF220" s="35"/>
      <c r="FG220" s="35"/>
      <c r="FH220" s="35"/>
      <c r="FI220" s="35"/>
      <c r="FJ220" s="35"/>
      <c r="FK220" s="35"/>
      <c r="FL220" s="35"/>
      <c r="FM220" s="35"/>
      <c r="FN220" s="35"/>
      <c r="FO220" s="35"/>
      <c r="FP220" s="35"/>
      <c r="FQ220" s="35"/>
      <c r="FR220" s="35"/>
      <c r="FS220" s="35"/>
      <c r="FT220" s="35"/>
      <c r="FU220" s="35"/>
      <c r="FV220" s="35"/>
      <c r="FW220" s="35"/>
      <c r="FX220" s="35"/>
      <c r="FY220" s="35"/>
      <c r="FZ220" s="35"/>
      <c r="GA220" s="35"/>
      <c r="GB220" s="35"/>
      <c r="GC220" s="35"/>
      <c r="GD220" s="35"/>
      <c r="GE220" s="35"/>
      <c r="GF220" s="35"/>
      <c r="GG220" s="35"/>
      <c r="GH220" s="35"/>
      <c r="GI220" s="35"/>
      <c r="GJ220" s="35"/>
      <c r="GK220" s="35"/>
      <c r="GL220" s="35"/>
      <c r="GM220" s="35"/>
      <c r="GN220" s="35"/>
      <c r="GO220" s="35"/>
      <c r="GP220" s="35"/>
      <c r="GQ220" s="35"/>
      <c r="GR220" s="35"/>
      <c r="GS220" s="35"/>
      <c r="GT220" s="35"/>
      <c r="GU220" s="35"/>
      <c r="GV220" s="35"/>
      <c r="GW220" s="35"/>
      <c r="GX220" s="35"/>
      <c r="GY220" s="35"/>
      <c r="GZ220" s="35"/>
      <c r="HA220" s="35"/>
      <c r="HB220" s="35"/>
      <c r="HC220" s="35"/>
      <c r="HD220" s="35"/>
      <c r="HE220" s="35"/>
      <c r="HF220" s="35"/>
      <c r="HG220" s="35"/>
      <c r="HH220" s="35"/>
      <c r="HI220" s="35"/>
      <c r="HJ220" s="35"/>
      <c r="HK220" s="35"/>
      <c r="HL220" s="35"/>
      <c r="HM220" s="35"/>
      <c r="HN220" s="35"/>
      <c r="HO220" s="35"/>
      <c r="HP220" s="35"/>
      <c r="HQ220" s="35"/>
      <c r="HR220" s="35"/>
      <c r="HS220" s="35"/>
      <c r="HT220" s="35"/>
      <c r="HU220" s="35"/>
      <c r="HV220" s="35"/>
      <c r="HW220" s="35"/>
      <c r="HX220" s="35"/>
      <c r="HY220" s="35"/>
      <c r="HZ220" s="35"/>
      <c r="IA220" s="35"/>
      <c r="IB220" s="35"/>
      <c r="IC220" s="35"/>
      <c r="ID220" s="35"/>
      <c r="IE220" s="35"/>
      <c r="IF220" s="35"/>
      <c r="IG220" s="35"/>
      <c r="IH220" s="35"/>
      <c r="II220" s="35"/>
      <c r="IJ220" s="35"/>
      <c r="IK220" s="35"/>
      <c r="IL220" s="35"/>
      <c r="IM220" s="35"/>
      <c r="IN220" s="35"/>
      <c r="IO220" s="35"/>
      <c r="IP220" s="35"/>
      <c r="IQ220" s="35"/>
      <c r="IR220" s="35"/>
      <c r="IS220" s="35"/>
      <c r="IT220" s="35"/>
      <c r="IU220" s="35"/>
      <c r="IV220" s="35"/>
      <c r="IW220" s="35"/>
      <c r="IX220" s="35"/>
      <c r="IY220" s="35"/>
      <c r="IZ220" s="35"/>
      <c r="JA220" s="35"/>
      <c r="JB220" s="35"/>
      <c r="JC220" s="35"/>
      <c r="JD220" s="35"/>
      <c r="JE220" s="35"/>
      <c r="JF220" s="35"/>
      <c r="JG220" s="35"/>
      <c r="JH220" s="35"/>
      <c r="JI220" s="35"/>
      <c r="JJ220" s="35"/>
      <c r="JK220" s="35"/>
      <c r="JL220" s="35"/>
      <c r="JM220" s="35"/>
      <c r="JN220" s="35"/>
      <c r="JO220" s="35"/>
      <c r="JP220" s="35"/>
      <c r="JQ220" s="35"/>
      <c r="JR220" s="35"/>
      <c r="JS220" s="35"/>
      <c r="JT220" s="35"/>
      <c r="JU220" s="35"/>
      <c r="JV220" s="35"/>
      <c r="JW220" s="35"/>
      <c r="JX220" s="35"/>
      <c r="JY220" s="35"/>
      <c r="JZ220" s="35"/>
      <c r="KA220" s="35"/>
      <c r="KB220" s="35"/>
      <c r="KC220" s="35"/>
      <c r="KD220" s="35"/>
      <c r="KE220" s="35"/>
      <c r="KF220" s="35"/>
      <c r="KG220" s="35"/>
      <c r="KH220" s="35"/>
      <c r="KI220" s="35"/>
      <c r="KJ220" s="35"/>
      <c r="KK220" s="35"/>
      <c r="KL220" s="35"/>
      <c r="KM220" s="35"/>
      <c r="KN220" s="35"/>
      <c r="KO220" s="35"/>
      <c r="KP220" s="35"/>
      <c r="KQ220" s="35"/>
      <c r="KR220" s="35"/>
      <c r="KS220" s="35"/>
      <c r="KT220" s="35"/>
      <c r="KU220" s="35"/>
      <c r="KV220" s="35"/>
      <c r="KW220" s="35"/>
      <c r="KX220" s="35"/>
      <c r="KY220" s="35"/>
      <c r="KZ220" s="35"/>
      <c r="LA220" s="35"/>
      <c r="LB220" s="35"/>
      <c r="LC220" s="35"/>
      <c r="LD220" s="35"/>
      <c r="LE220" s="35"/>
      <c r="LF220" s="35"/>
      <c r="LG220" s="35"/>
      <c r="LH220" s="35"/>
      <c r="LI220" s="35"/>
      <c r="LJ220" s="35"/>
      <c r="LK220" s="35"/>
      <c r="LL220" s="35"/>
      <c r="LM220" s="35"/>
      <c r="LN220" s="35"/>
      <c r="LO220" s="35"/>
      <c r="LP220" s="35"/>
      <c r="LQ220" s="35"/>
      <c r="LR220" s="35"/>
      <c r="LS220" s="35"/>
      <c r="LT220" s="35"/>
      <c r="LU220" s="35"/>
      <c r="LV220" s="35"/>
      <c r="LW220" s="35"/>
      <c r="LX220" s="35"/>
      <c r="LY220" s="35"/>
      <c r="LZ220" s="35"/>
      <c r="MA220" s="35"/>
      <c r="MB220" s="35"/>
      <c r="MC220" s="35"/>
      <c r="MD220" s="35"/>
      <c r="ME220" s="35"/>
      <c r="MF220" s="35"/>
      <c r="MG220" s="35"/>
      <c r="MH220" s="35"/>
      <c r="MI220" s="35"/>
      <c r="MJ220" s="35"/>
      <c r="MK220" s="35"/>
      <c r="ML220" s="35"/>
      <c r="MM220" s="35"/>
      <c r="MN220" s="35"/>
      <c r="MO220" s="35"/>
      <c r="MP220" s="35"/>
      <c r="MQ220" s="35"/>
      <c r="MR220" s="35"/>
      <c r="MS220" s="35"/>
      <c r="MT220" s="35"/>
      <c r="MU220" s="35"/>
      <c r="MV220" s="35"/>
      <c r="MW220" s="35"/>
      <c r="MX220" s="35"/>
      <c r="MY220" s="35"/>
      <c r="MZ220" s="35"/>
      <c r="NA220" s="35"/>
      <c r="NB220" s="35"/>
      <c r="NC220" s="35"/>
      <c r="ND220" s="35"/>
      <c r="NE220" s="35"/>
      <c r="NF220" s="35"/>
      <c r="NG220" s="35"/>
      <c r="NH220" s="35"/>
      <c r="NI220" s="35"/>
      <c r="NJ220" s="35"/>
      <c r="NK220" s="35"/>
      <c r="NL220" s="35"/>
      <c r="NM220" s="35"/>
      <c r="NN220" s="35"/>
      <c r="NO220" s="35"/>
      <c r="NP220" s="35"/>
      <c r="NQ220" s="35"/>
      <c r="NR220" s="35"/>
      <c r="NS220" s="35"/>
      <c r="NT220" s="35"/>
      <c r="NU220" s="35"/>
      <c r="NV220" s="35"/>
      <c r="NW220" s="35"/>
      <c r="NX220" s="35"/>
      <c r="NY220" s="35"/>
      <c r="NZ220" s="35"/>
      <c r="OA220" s="35"/>
      <c r="OB220" s="35"/>
      <c r="OC220" s="35"/>
      <c r="OD220" s="35"/>
      <c r="OE220" s="35"/>
      <c r="OF220" s="35"/>
      <c r="OG220" s="35"/>
      <c r="OH220" s="35"/>
      <c r="OI220" s="35"/>
      <c r="OJ220" s="35"/>
      <c r="OK220" s="35"/>
      <c r="OL220" s="35"/>
      <c r="OM220" s="35"/>
      <c r="ON220" s="35"/>
      <c r="OO220" s="35"/>
      <c r="OP220" s="35"/>
      <c r="OQ220" s="35"/>
      <c r="OR220" s="35"/>
      <c r="OS220" s="35"/>
      <c r="OT220" s="35"/>
      <c r="OU220" s="35"/>
      <c r="OV220" s="35"/>
      <c r="OW220" s="35"/>
      <c r="OX220" s="35"/>
      <c r="OY220" s="35"/>
      <c r="OZ220" s="35"/>
      <c r="PA220" s="35"/>
      <c r="PB220" s="35"/>
      <c r="PC220" s="35">
        <v>1.6</v>
      </c>
      <c r="PD220" s="35"/>
      <c r="PE220" s="35">
        <v>0.8</v>
      </c>
      <c r="PF220" s="35"/>
      <c r="PG220" s="35"/>
      <c r="PH220" s="35"/>
      <c r="PI220" s="35"/>
      <c r="PJ220" s="35"/>
      <c r="PK220" s="35"/>
      <c r="PL220" s="35"/>
      <c r="PM220" s="35"/>
      <c r="PN220" s="35"/>
      <c r="PO220" s="35"/>
      <c r="PP220" s="35"/>
      <c r="PQ220" s="35"/>
      <c r="PR220" s="35"/>
      <c r="PS220" s="35">
        <v>1.6</v>
      </c>
      <c r="PT220" s="35"/>
      <c r="PU220" s="35"/>
      <c r="PV220" s="35"/>
      <c r="PW220" s="35"/>
      <c r="PX220" s="35"/>
      <c r="PY220" s="35"/>
      <c r="PZ220" s="35"/>
      <c r="QA220" s="35"/>
      <c r="QB220" s="35"/>
      <c r="QC220" s="35"/>
      <c r="QD220" s="35"/>
      <c r="QE220" s="35"/>
      <c r="QF220" s="35"/>
      <c r="QG220" s="35"/>
      <c r="QH220" s="35"/>
      <c r="QI220" s="35"/>
      <c r="QJ220" s="35"/>
      <c r="QK220" s="35"/>
      <c r="QL220" s="35"/>
      <c r="QM220" s="35"/>
      <c r="QN220" s="35"/>
      <c r="QO220" s="35"/>
      <c r="QP220" s="35"/>
      <c r="QQ220" s="35"/>
      <c r="QR220" s="35"/>
      <c r="QS220" s="35"/>
      <c r="QT220" s="35"/>
      <c r="QU220" s="35"/>
      <c r="QV220" s="35"/>
      <c r="QW220" s="35"/>
      <c r="QX220" s="35"/>
      <c r="QY220" s="35"/>
      <c r="QZ220" s="35"/>
      <c r="RA220" s="35"/>
      <c r="RB220" s="35"/>
      <c r="RC220" s="35"/>
      <c r="RD220" s="35"/>
      <c r="RE220" s="35"/>
      <c r="RF220" s="35"/>
      <c r="RG220" s="35"/>
      <c r="RH220" s="35"/>
      <c r="RI220" s="35"/>
      <c r="RJ220" s="35"/>
      <c r="RK220" s="35"/>
      <c r="RL220" s="35"/>
      <c r="RM220" s="35"/>
      <c r="RN220" s="35"/>
      <c r="RO220" s="35"/>
      <c r="RP220" s="35"/>
      <c r="RQ220" s="35"/>
      <c r="RR220" s="35"/>
      <c r="RS220" s="35"/>
      <c r="RT220" s="35"/>
      <c r="RU220" s="35"/>
      <c r="RV220" s="35"/>
      <c r="RW220" s="35"/>
      <c r="RX220" s="35"/>
      <c r="RY220" s="35"/>
      <c r="RZ220" s="35"/>
      <c r="SA220" s="35"/>
      <c r="SB220" s="35"/>
      <c r="SC220" s="35"/>
      <c r="SD220" s="35"/>
      <c r="SE220" s="35"/>
      <c r="SF220" s="35"/>
      <c r="SG220" s="35"/>
      <c r="SH220" s="35"/>
      <c r="SI220" s="35"/>
      <c r="SJ220" s="35"/>
      <c r="SK220" s="35"/>
      <c r="SL220" s="35"/>
      <c r="SM220" s="35"/>
      <c r="SN220" s="35">
        <v>1.6</v>
      </c>
      <c r="SO220" s="35"/>
      <c r="SP220" s="35"/>
      <c r="SQ220" s="35"/>
      <c r="SR220" s="35"/>
      <c r="SS220" s="35"/>
      <c r="ST220" s="35"/>
      <c r="SU220" s="35"/>
      <c r="SV220" s="35"/>
      <c r="SW220" s="35"/>
      <c r="SX220" s="35"/>
      <c r="SY220" s="35"/>
      <c r="SZ220" s="35"/>
      <c r="TA220" s="35"/>
      <c r="TB220" s="35"/>
      <c r="TC220" s="35"/>
      <c r="TD220" s="35"/>
      <c r="TE220" s="35"/>
      <c r="TF220" s="35"/>
      <c r="TG220" s="35"/>
      <c r="TH220" s="35"/>
      <c r="TI220" s="35"/>
      <c r="TJ220" s="35"/>
      <c r="TK220" s="35"/>
      <c r="TL220" s="35"/>
      <c r="TM220" s="35"/>
      <c r="TN220" s="35"/>
      <c r="TO220" s="35"/>
      <c r="TP220" s="35"/>
      <c r="TQ220" s="35"/>
      <c r="TR220" s="35"/>
      <c r="TS220" s="35"/>
      <c r="TT220" s="35"/>
      <c r="TU220" s="35"/>
      <c r="TV220" s="35"/>
      <c r="TW220" s="35"/>
      <c r="TX220" s="35"/>
      <c r="TY220" s="35"/>
      <c r="TZ220" s="35"/>
      <c r="UA220" s="35"/>
      <c r="UB220" s="35"/>
      <c r="UC220" s="35">
        <v>1.6</v>
      </c>
      <c r="UD220" s="35"/>
      <c r="UE220" s="35"/>
      <c r="UF220" s="35"/>
      <c r="UG220" s="35"/>
      <c r="UH220" s="35"/>
      <c r="UI220" s="35"/>
      <c r="UJ220" s="35"/>
      <c r="UK220" s="35"/>
      <c r="UL220" s="35"/>
      <c r="UM220" s="35">
        <v>1.6</v>
      </c>
      <c r="UN220" s="35"/>
      <c r="UO220" s="35"/>
      <c r="UP220" s="35"/>
      <c r="UQ220" s="35"/>
      <c r="UR220" s="35"/>
      <c r="US220" s="35"/>
      <c r="UT220" s="35"/>
      <c r="UU220" s="35"/>
      <c r="UV220" s="35"/>
      <c r="UW220" s="35"/>
      <c r="UX220" s="35"/>
      <c r="UY220" s="35"/>
      <c r="UZ220" s="35"/>
      <c r="VA220" s="35"/>
      <c r="VB220" s="35"/>
      <c r="VC220" s="35"/>
      <c r="VD220" s="35"/>
      <c r="VE220" s="35"/>
      <c r="VF220" s="35"/>
      <c r="VG220" s="35"/>
      <c r="VH220" s="35"/>
      <c r="VI220" s="35"/>
      <c r="VJ220" s="35"/>
      <c r="VK220" s="35"/>
      <c r="VL220" s="35"/>
      <c r="VM220" s="35"/>
      <c r="VN220" s="35"/>
      <c r="VO220" s="35"/>
      <c r="VP220" s="35"/>
      <c r="VQ220" s="35"/>
      <c r="VR220" s="35"/>
      <c r="VS220" s="35"/>
      <c r="VT220" s="35"/>
      <c r="VU220" s="35"/>
      <c r="VV220" s="35"/>
      <c r="VW220" s="35"/>
      <c r="VX220" s="35"/>
      <c r="VY220" s="35"/>
      <c r="VZ220" s="35"/>
      <c r="WA220" s="35"/>
      <c r="WB220" s="35"/>
      <c r="WC220" s="35"/>
      <c r="WD220" s="35">
        <v>2.4</v>
      </c>
      <c r="WE220" s="35"/>
      <c r="WF220" s="35"/>
      <c r="WG220" s="35"/>
      <c r="WH220" s="35"/>
      <c r="WI220" s="35"/>
      <c r="WJ220" s="35"/>
      <c r="WK220" s="35"/>
      <c r="WL220" s="35"/>
      <c r="WM220" s="35"/>
      <c r="WN220" s="35"/>
      <c r="WO220" s="35"/>
      <c r="WP220" s="35"/>
      <c r="WQ220" s="35"/>
      <c r="WR220" s="35"/>
      <c r="WS220" s="35"/>
      <c r="WT220" s="35"/>
      <c r="WU220" s="35"/>
      <c r="WV220" s="35"/>
      <c r="WW220" s="35"/>
      <c r="WX220" s="35"/>
      <c r="WY220" s="35"/>
      <c r="WZ220" s="35"/>
      <c r="XA220" s="35"/>
      <c r="XB220" s="35"/>
      <c r="XC220" s="35"/>
      <c r="XD220" s="35"/>
      <c r="XE220" s="35"/>
      <c r="XF220" s="35"/>
      <c r="XG220" s="35"/>
      <c r="XH220" s="35"/>
      <c r="XI220" s="35"/>
      <c r="XJ220" s="35"/>
      <c r="XK220" s="35"/>
      <c r="XL220" s="35"/>
      <c r="XM220" s="35"/>
      <c r="XN220" s="35"/>
      <c r="XO220" s="35"/>
      <c r="XP220" s="35"/>
      <c r="XQ220" s="35"/>
      <c r="XR220" s="35"/>
      <c r="XS220" s="35"/>
      <c r="XT220" s="35"/>
      <c r="XU220" s="35"/>
      <c r="XV220" s="35"/>
      <c r="XW220" s="35"/>
      <c r="XX220" s="35"/>
      <c r="XY220" s="35"/>
      <c r="XZ220" s="35"/>
      <c r="YA220" s="35"/>
      <c r="YB220" s="35"/>
      <c r="YC220" s="35"/>
      <c r="YD220" s="35"/>
      <c r="YE220" s="35"/>
      <c r="YF220" s="35"/>
      <c r="YG220" s="35"/>
      <c r="YH220" s="35">
        <v>1.6</v>
      </c>
      <c r="YI220" s="35"/>
      <c r="YJ220" s="35"/>
      <c r="YK220" s="35"/>
      <c r="YL220" s="35"/>
      <c r="YM220" s="35"/>
      <c r="YN220" s="35"/>
      <c r="YO220" s="35"/>
      <c r="YP220" s="35"/>
      <c r="YQ220" s="35"/>
      <c r="YR220" s="35"/>
      <c r="YS220" s="35"/>
      <c r="YT220" s="35"/>
      <c r="YU220" s="35"/>
      <c r="YV220" s="35"/>
      <c r="YW220" s="35"/>
      <c r="YX220" s="35"/>
      <c r="YY220" s="35"/>
      <c r="YZ220" s="35"/>
      <c r="ZA220" s="35"/>
      <c r="ZB220" s="35"/>
      <c r="ZC220" s="35"/>
      <c r="ZD220" s="35"/>
      <c r="ZE220" s="35"/>
      <c r="ZF220" s="35"/>
      <c r="ZG220" s="35"/>
      <c r="ZH220" s="35"/>
      <c r="ZI220" s="35"/>
      <c r="ZJ220" s="35"/>
      <c r="ZK220" s="35"/>
      <c r="ZL220" s="35"/>
      <c r="ZM220" s="35"/>
      <c r="ZN220" s="35"/>
      <c r="ZO220" s="35"/>
      <c r="ZP220" s="35"/>
      <c r="ZQ220" s="35"/>
      <c r="ZR220" s="35"/>
      <c r="ZS220" s="35">
        <v>1.6</v>
      </c>
      <c r="ZT220" s="35"/>
      <c r="ZU220" s="35"/>
      <c r="ZV220" s="35"/>
      <c r="ZW220" s="35"/>
      <c r="ZX220" s="35"/>
      <c r="ZY220" s="35"/>
      <c r="ZZ220" s="35"/>
      <c r="AAA220" s="35"/>
      <c r="AAB220" s="35"/>
      <c r="AAC220" s="35"/>
      <c r="AAD220" s="35"/>
      <c r="AAE220" s="35"/>
      <c r="AAF220" s="35"/>
      <c r="AAG220" s="35"/>
      <c r="AAH220" s="35"/>
      <c r="AAI220" s="35"/>
      <c r="AAJ220" s="35"/>
      <c r="AAK220" s="35"/>
      <c r="AAL220" s="35"/>
      <c r="AAM220" s="35"/>
      <c r="AAN220" s="35"/>
      <c r="AAO220" s="35"/>
      <c r="AAP220" s="35"/>
      <c r="AAQ220" s="35"/>
      <c r="AAR220" s="35"/>
      <c r="AAS220" s="35"/>
      <c r="AAT220" s="35"/>
      <c r="AAU220" s="35"/>
      <c r="AAV220" s="35"/>
      <c r="AAW220" s="35"/>
      <c r="AAX220" s="35"/>
      <c r="AAY220" s="35"/>
      <c r="AAZ220" s="35"/>
      <c r="ABA220" s="35"/>
      <c r="ABB220" s="35"/>
      <c r="ABC220" s="35"/>
      <c r="ABD220" s="35"/>
      <c r="ABE220" s="35"/>
      <c r="ABF220" s="35"/>
      <c r="ABG220" s="35"/>
      <c r="ABH220" s="35"/>
      <c r="ABI220" s="35"/>
      <c r="ABJ220" s="35"/>
      <c r="ABK220" s="35"/>
      <c r="ABL220" s="35"/>
      <c r="ABM220" s="35"/>
      <c r="ABN220" s="35"/>
      <c r="ABO220" s="35"/>
      <c r="ABP220" s="35"/>
      <c r="ABQ220" s="35"/>
      <c r="ABR220" s="35"/>
      <c r="ABS220" s="35"/>
      <c r="ABT220" s="35"/>
      <c r="ABU220" s="35"/>
      <c r="ABV220" s="35"/>
      <c r="ABW220" s="35"/>
      <c r="ABX220" s="35"/>
      <c r="ABY220" s="35"/>
      <c r="ABZ220" s="35"/>
      <c r="ACA220" s="35"/>
      <c r="ACB220" s="35"/>
      <c r="ACC220" s="35"/>
      <c r="ACD220" s="35"/>
      <c r="ACE220" s="35"/>
      <c r="ACF220" s="35"/>
      <c r="ACG220" s="35"/>
      <c r="ACH220" s="35"/>
      <c r="ACI220" s="35"/>
      <c r="ACJ220" s="35"/>
      <c r="ACK220" s="35"/>
      <c r="ACL220" s="35"/>
      <c r="ACM220" s="35"/>
      <c r="ACN220" s="35"/>
      <c r="ACO220" s="35"/>
      <c r="ACP220" s="35"/>
      <c r="ACQ220" s="35"/>
      <c r="ACR220" s="35"/>
      <c r="ACS220" s="35"/>
      <c r="ACT220" s="35"/>
      <c r="ACU220" s="35"/>
      <c r="ACV220" s="35"/>
      <c r="ACW220" s="35"/>
      <c r="ACX220" s="35"/>
      <c r="ACY220" s="35"/>
      <c r="ACZ220" s="35"/>
      <c r="ADA220" s="35"/>
      <c r="ADB220" s="35"/>
      <c r="ADC220" s="35"/>
      <c r="ADD220" s="35"/>
      <c r="ADE220" s="35"/>
      <c r="ADF220" s="35"/>
      <c r="ADG220" s="35"/>
      <c r="ADH220" s="35"/>
      <c r="ADI220" s="35"/>
      <c r="ADJ220" s="35"/>
      <c r="ADK220" s="35"/>
      <c r="ADL220" s="35"/>
      <c r="ADM220" s="35"/>
      <c r="ADN220" s="35"/>
      <c r="ADO220" s="35"/>
      <c r="ADP220" s="35"/>
      <c r="ADQ220" s="35"/>
      <c r="ADR220" s="35"/>
      <c r="ADS220" s="35"/>
      <c r="ADT220" s="35"/>
      <c r="ADU220" s="35"/>
      <c r="ADV220" s="35"/>
      <c r="ADW220" s="35"/>
      <c r="ADX220" s="35"/>
      <c r="ADY220" s="26">
        <f t="shared" si="9"/>
        <v>0</v>
      </c>
      <c r="ADZ220" s="5"/>
    </row>
    <row r="221" spans="1:806" s="33" customFormat="1" x14ac:dyDescent="0.2">
      <c r="A221" s="38" t="s">
        <v>57</v>
      </c>
      <c r="B221" s="65">
        <f t="shared" si="8"/>
        <v>0</v>
      </c>
      <c r="C221" s="57">
        <v>8</v>
      </c>
      <c r="D221" s="60">
        <v>44824</v>
      </c>
      <c r="E221" s="67">
        <v>57.34</v>
      </c>
      <c r="F221" s="67">
        <f t="shared" si="10"/>
        <v>0</v>
      </c>
      <c r="G221" s="6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>
        <v>8</v>
      </c>
      <c r="AR221" s="35">
        <v>8</v>
      </c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15"/>
      <c r="BF221" s="15"/>
      <c r="BG221" s="136"/>
      <c r="BH221" s="35"/>
      <c r="BI221" s="35"/>
      <c r="BJ221" s="35"/>
      <c r="BK221" s="35"/>
      <c r="BL221" s="35"/>
      <c r="BM221" s="35"/>
      <c r="BN221" s="35"/>
      <c r="BO221" s="35"/>
      <c r="BP221" s="35"/>
      <c r="BQ221" s="35"/>
      <c r="BR221" s="35"/>
      <c r="BS221" s="35"/>
      <c r="BT221" s="35"/>
      <c r="BU221" s="35"/>
      <c r="BV221" s="35"/>
      <c r="BW221" s="35"/>
      <c r="BX221" s="35"/>
      <c r="BY221" s="35"/>
      <c r="BZ221" s="35"/>
      <c r="CA221" s="35"/>
      <c r="CB221" s="35"/>
      <c r="CC221" s="35"/>
      <c r="CD221" s="35"/>
      <c r="CE221" s="35"/>
      <c r="CF221" s="35"/>
      <c r="CG221" s="35"/>
      <c r="CH221" s="35"/>
      <c r="CI221" s="35"/>
      <c r="CJ221" s="35"/>
      <c r="CK221" s="35"/>
      <c r="CL221" s="35"/>
      <c r="CM221" s="35"/>
      <c r="CN221" s="35"/>
      <c r="CO221" s="35"/>
      <c r="CP221" s="35"/>
      <c r="CQ221" s="35"/>
      <c r="CR221" s="35"/>
      <c r="CS221" s="35"/>
      <c r="CT221" s="35"/>
      <c r="CU221" s="35"/>
      <c r="CV221" s="35"/>
      <c r="CW221" s="35"/>
      <c r="CX221" s="35"/>
      <c r="CY221" s="35"/>
      <c r="CZ221" s="35"/>
      <c r="DA221" s="35"/>
      <c r="DB221" s="35"/>
      <c r="DC221" s="35"/>
      <c r="DD221" s="35"/>
      <c r="DE221" s="35"/>
      <c r="DF221" s="35"/>
      <c r="DG221" s="35"/>
      <c r="DH221" s="35"/>
      <c r="DI221" s="35"/>
      <c r="DJ221" s="35"/>
      <c r="DK221" s="35"/>
      <c r="DL221" s="35"/>
      <c r="DM221" s="35"/>
      <c r="DN221" s="35"/>
      <c r="DO221" s="35"/>
      <c r="DP221" s="35"/>
      <c r="DQ221" s="35"/>
      <c r="DR221" s="35"/>
      <c r="DS221" s="35"/>
      <c r="DT221" s="35"/>
      <c r="DU221" s="35"/>
      <c r="DV221" s="35"/>
      <c r="DW221" s="35"/>
      <c r="DX221" s="35"/>
      <c r="DY221" s="35"/>
      <c r="DZ221" s="35"/>
      <c r="EA221" s="35"/>
      <c r="EB221" s="35"/>
      <c r="EC221" s="35"/>
      <c r="ED221" s="35"/>
      <c r="EE221" s="35"/>
      <c r="EF221" s="35"/>
      <c r="EG221" s="35"/>
      <c r="EH221" s="35"/>
      <c r="EI221" s="35"/>
      <c r="EJ221" s="35"/>
      <c r="EK221" s="35"/>
      <c r="EL221" s="35">
        <v>32</v>
      </c>
      <c r="EM221" s="35"/>
      <c r="EN221" s="35"/>
      <c r="EO221" s="35"/>
      <c r="EP221" s="35"/>
      <c r="EQ221" s="35"/>
      <c r="ER221" s="35"/>
      <c r="ES221" s="35"/>
      <c r="ET221" s="35"/>
      <c r="EU221" s="35"/>
      <c r="EV221" s="35"/>
      <c r="EW221" s="35"/>
      <c r="EX221" s="35"/>
      <c r="EY221" s="35"/>
      <c r="EZ221" s="35"/>
      <c r="FA221" s="35"/>
      <c r="FB221" s="35"/>
      <c r="FC221" s="35"/>
      <c r="FD221" s="35"/>
      <c r="FE221" s="35"/>
      <c r="FF221" s="35"/>
      <c r="FG221" s="35"/>
      <c r="FH221" s="35"/>
      <c r="FI221" s="35"/>
      <c r="FJ221" s="35"/>
      <c r="FK221" s="35"/>
      <c r="FL221" s="35"/>
      <c r="FM221" s="35"/>
      <c r="FN221" s="35"/>
      <c r="FO221" s="35"/>
      <c r="FP221" s="35"/>
      <c r="FQ221" s="35"/>
      <c r="FR221" s="35"/>
      <c r="FS221" s="35"/>
      <c r="FT221" s="35"/>
      <c r="FU221" s="35"/>
      <c r="FV221" s="35"/>
      <c r="FW221" s="35"/>
      <c r="FX221" s="35"/>
      <c r="FY221" s="35"/>
      <c r="FZ221" s="35"/>
      <c r="GA221" s="35"/>
      <c r="GB221" s="35"/>
      <c r="GC221" s="35"/>
      <c r="GD221" s="35"/>
      <c r="GE221" s="35"/>
      <c r="GF221" s="35"/>
      <c r="GG221" s="35"/>
      <c r="GH221" s="35"/>
      <c r="GI221" s="35"/>
      <c r="GJ221" s="35"/>
      <c r="GK221" s="35"/>
      <c r="GL221" s="35"/>
      <c r="GM221" s="35"/>
      <c r="GN221" s="35"/>
      <c r="GO221" s="35"/>
      <c r="GP221" s="35"/>
      <c r="GQ221" s="35"/>
      <c r="GR221" s="35"/>
      <c r="GS221" s="35"/>
      <c r="GT221" s="35"/>
      <c r="GU221" s="35"/>
      <c r="GV221" s="35"/>
      <c r="GW221" s="35"/>
      <c r="GX221" s="35"/>
      <c r="GY221" s="35"/>
      <c r="GZ221" s="35"/>
      <c r="HA221" s="35"/>
      <c r="HB221" s="35"/>
      <c r="HC221" s="35"/>
      <c r="HD221" s="35"/>
      <c r="HE221" s="35"/>
      <c r="HF221" s="35"/>
      <c r="HG221" s="35"/>
      <c r="HH221" s="35"/>
      <c r="HI221" s="35"/>
      <c r="HJ221" s="35"/>
      <c r="HK221" s="35"/>
      <c r="HL221" s="35"/>
      <c r="HM221" s="35"/>
      <c r="HN221" s="35"/>
      <c r="HO221" s="35"/>
      <c r="HP221" s="35"/>
      <c r="HQ221" s="35"/>
      <c r="HR221" s="35"/>
      <c r="HS221" s="35"/>
      <c r="HT221" s="35"/>
      <c r="HU221" s="35"/>
      <c r="HV221" s="35"/>
      <c r="HW221" s="35"/>
      <c r="HX221" s="35"/>
      <c r="HY221" s="35"/>
      <c r="HZ221" s="35"/>
      <c r="IA221" s="35"/>
      <c r="IB221" s="35"/>
      <c r="IC221" s="35"/>
      <c r="ID221" s="35"/>
      <c r="IE221" s="35"/>
      <c r="IF221" s="35"/>
      <c r="IG221" s="35"/>
      <c r="IH221" s="35"/>
      <c r="II221" s="35"/>
      <c r="IJ221" s="35"/>
      <c r="IK221" s="35"/>
      <c r="IL221" s="35"/>
      <c r="IM221" s="35"/>
      <c r="IN221" s="35"/>
      <c r="IO221" s="35"/>
      <c r="IP221" s="35"/>
      <c r="IQ221" s="35"/>
      <c r="IR221" s="35"/>
      <c r="IS221" s="35"/>
      <c r="IT221" s="35"/>
      <c r="IU221" s="35"/>
      <c r="IV221" s="35"/>
      <c r="IW221" s="35"/>
      <c r="IX221" s="35"/>
      <c r="IY221" s="35"/>
      <c r="IZ221" s="35"/>
      <c r="JA221" s="35"/>
      <c r="JB221" s="35"/>
      <c r="JC221" s="35"/>
      <c r="JD221" s="35"/>
      <c r="JE221" s="35"/>
      <c r="JF221" s="35"/>
      <c r="JG221" s="35"/>
      <c r="JH221" s="35"/>
      <c r="JI221" s="35"/>
      <c r="JJ221" s="35"/>
      <c r="JK221" s="35"/>
      <c r="JL221" s="35"/>
      <c r="JM221" s="35"/>
      <c r="JN221" s="35"/>
      <c r="JO221" s="35"/>
      <c r="JP221" s="35"/>
      <c r="JQ221" s="35"/>
      <c r="JR221" s="35"/>
      <c r="JS221" s="35"/>
      <c r="JT221" s="35"/>
      <c r="JU221" s="35"/>
      <c r="JV221" s="35"/>
      <c r="JW221" s="35"/>
      <c r="JX221" s="35"/>
      <c r="JY221" s="35"/>
      <c r="JZ221" s="35"/>
      <c r="KA221" s="35"/>
      <c r="KB221" s="35"/>
      <c r="KC221" s="35"/>
      <c r="KD221" s="35"/>
      <c r="KE221" s="35"/>
      <c r="KF221" s="35"/>
      <c r="KG221" s="35"/>
      <c r="KH221" s="35"/>
      <c r="KI221" s="35"/>
      <c r="KJ221" s="35"/>
      <c r="KK221" s="35"/>
      <c r="KL221" s="35"/>
      <c r="KM221" s="35"/>
      <c r="KN221" s="35"/>
      <c r="KO221" s="35"/>
      <c r="KP221" s="35"/>
      <c r="KQ221" s="35"/>
      <c r="KR221" s="35"/>
      <c r="KS221" s="35"/>
      <c r="KT221" s="35"/>
      <c r="KU221" s="35"/>
      <c r="KV221" s="35"/>
      <c r="KW221" s="35"/>
      <c r="KX221" s="35"/>
      <c r="KY221" s="35"/>
      <c r="KZ221" s="35"/>
      <c r="LA221" s="35"/>
      <c r="LB221" s="35"/>
      <c r="LC221" s="35"/>
      <c r="LD221" s="35"/>
      <c r="LE221" s="35"/>
      <c r="LF221" s="35"/>
      <c r="LG221" s="35"/>
      <c r="LH221" s="35"/>
      <c r="LI221" s="35"/>
      <c r="LJ221" s="35"/>
      <c r="LK221" s="35"/>
      <c r="LL221" s="35"/>
      <c r="LM221" s="35"/>
      <c r="LN221" s="35"/>
      <c r="LO221" s="35"/>
      <c r="LP221" s="35"/>
      <c r="LQ221" s="35"/>
      <c r="LR221" s="35"/>
      <c r="LS221" s="35"/>
      <c r="LT221" s="35"/>
      <c r="LU221" s="35"/>
      <c r="LV221" s="35"/>
      <c r="LW221" s="35"/>
      <c r="LX221" s="35"/>
      <c r="LY221" s="35"/>
      <c r="LZ221" s="35"/>
      <c r="MA221" s="35"/>
      <c r="MB221" s="35"/>
      <c r="MC221" s="35"/>
      <c r="MD221" s="35"/>
      <c r="ME221" s="35"/>
      <c r="MF221" s="35"/>
      <c r="MG221" s="35"/>
      <c r="MH221" s="35"/>
      <c r="MI221" s="35"/>
      <c r="MJ221" s="35"/>
      <c r="MK221" s="35"/>
      <c r="ML221" s="35"/>
      <c r="MM221" s="35"/>
      <c r="MN221" s="35"/>
      <c r="MO221" s="35"/>
      <c r="MP221" s="35"/>
      <c r="MQ221" s="35"/>
      <c r="MR221" s="35"/>
      <c r="MS221" s="35"/>
      <c r="MT221" s="35"/>
      <c r="MU221" s="35"/>
      <c r="MV221" s="35"/>
      <c r="MW221" s="35"/>
      <c r="MX221" s="35"/>
      <c r="MY221" s="35"/>
      <c r="MZ221" s="35"/>
      <c r="NA221" s="35"/>
      <c r="NB221" s="35"/>
      <c r="NC221" s="35"/>
      <c r="ND221" s="35"/>
      <c r="NE221" s="35"/>
      <c r="NF221" s="35"/>
      <c r="NG221" s="35"/>
      <c r="NH221" s="35"/>
      <c r="NI221" s="35"/>
      <c r="NJ221" s="35"/>
      <c r="NK221" s="35"/>
      <c r="NL221" s="35"/>
      <c r="NM221" s="35"/>
      <c r="NN221" s="35"/>
      <c r="NO221" s="35"/>
      <c r="NP221" s="35"/>
      <c r="NQ221" s="35"/>
      <c r="NR221" s="35"/>
      <c r="NS221" s="35"/>
      <c r="NT221" s="35"/>
      <c r="NU221" s="35"/>
      <c r="NV221" s="35"/>
      <c r="NW221" s="35"/>
      <c r="NX221" s="35"/>
      <c r="NY221" s="35"/>
      <c r="NZ221" s="35"/>
      <c r="OA221" s="35"/>
      <c r="OB221" s="35"/>
      <c r="OC221" s="35"/>
      <c r="OD221" s="35"/>
      <c r="OE221" s="35"/>
      <c r="OF221" s="35"/>
      <c r="OG221" s="35"/>
      <c r="OH221" s="35"/>
      <c r="OI221" s="35"/>
      <c r="OJ221" s="35"/>
      <c r="OK221" s="35"/>
      <c r="OL221" s="35"/>
      <c r="OM221" s="35"/>
      <c r="ON221" s="35"/>
      <c r="OO221" s="35"/>
      <c r="OP221" s="35"/>
      <c r="OQ221" s="35"/>
      <c r="OR221" s="35"/>
      <c r="OS221" s="35"/>
      <c r="OT221" s="35"/>
      <c r="OU221" s="35"/>
      <c r="OV221" s="35">
        <v>32</v>
      </c>
      <c r="OW221" s="35"/>
      <c r="OX221" s="35"/>
      <c r="OY221" s="35"/>
      <c r="OZ221" s="35"/>
      <c r="PA221" s="35"/>
      <c r="PB221" s="35"/>
      <c r="PC221" s="35"/>
      <c r="PD221" s="35"/>
      <c r="PE221" s="35"/>
      <c r="PF221" s="35"/>
      <c r="PG221" s="35"/>
      <c r="PH221" s="35"/>
      <c r="PI221" s="35"/>
      <c r="PJ221" s="35"/>
      <c r="PK221" s="35"/>
      <c r="PL221" s="35"/>
      <c r="PM221" s="35"/>
      <c r="PN221" s="35"/>
      <c r="PO221" s="35"/>
      <c r="PP221" s="35"/>
      <c r="PQ221" s="35"/>
      <c r="PR221" s="35"/>
      <c r="PS221" s="35"/>
      <c r="PT221" s="35"/>
      <c r="PU221" s="35"/>
      <c r="PV221" s="35"/>
      <c r="PW221" s="35"/>
      <c r="PX221" s="35"/>
      <c r="PY221" s="35"/>
      <c r="PZ221" s="35"/>
      <c r="QA221" s="35"/>
      <c r="QB221" s="35"/>
      <c r="QC221" s="35"/>
      <c r="QD221" s="35"/>
      <c r="QE221" s="35"/>
      <c r="QF221" s="35"/>
      <c r="QG221" s="35"/>
      <c r="QH221" s="35"/>
      <c r="QI221" s="35"/>
      <c r="QJ221" s="35"/>
      <c r="QK221" s="35"/>
      <c r="QL221" s="35"/>
      <c r="QM221" s="35"/>
      <c r="QN221" s="35"/>
      <c r="QO221" s="35"/>
      <c r="QP221" s="35"/>
      <c r="QQ221" s="35"/>
      <c r="QR221" s="35"/>
      <c r="QS221" s="35"/>
      <c r="QT221" s="35"/>
      <c r="QU221" s="35"/>
      <c r="QV221" s="35"/>
      <c r="QW221" s="35"/>
      <c r="QX221" s="35"/>
      <c r="QY221" s="35"/>
      <c r="QZ221" s="35"/>
      <c r="RA221" s="35"/>
      <c r="RB221" s="35"/>
      <c r="RC221" s="35"/>
      <c r="RD221" s="35"/>
      <c r="RE221" s="35"/>
      <c r="RF221" s="35"/>
      <c r="RG221" s="35"/>
      <c r="RH221" s="35"/>
      <c r="RI221" s="35"/>
      <c r="RJ221" s="35"/>
      <c r="RK221" s="35"/>
      <c r="RL221" s="35"/>
      <c r="RM221" s="35"/>
      <c r="RN221" s="35"/>
      <c r="RO221" s="35"/>
      <c r="RP221" s="35"/>
      <c r="RQ221" s="35"/>
      <c r="RR221" s="35"/>
      <c r="RS221" s="35"/>
      <c r="RT221" s="35"/>
      <c r="RU221" s="35"/>
      <c r="RV221" s="35"/>
      <c r="RW221" s="35"/>
      <c r="RX221" s="35"/>
      <c r="RY221" s="35"/>
      <c r="RZ221" s="35"/>
      <c r="SA221" s="35"/>
      <c r="SB221" s="35"/>
      <c r="SC221" s="35"/>
      <c r="SD221" s="35"/>
      <c r="SE221" s="35"/>
      <c r="SF221" s="35"/>
      <c r="SG221" s="35"/>
      <c r="SH221" s="35"/>
      <c r="SI221" s="35"/>
      <c r="SJ221" s="35"/>
      <c r="SK221" s="35"/>
      <c r="SL221" s="35"/>
      <c r="SM221" s="35"/>
      <c r="SN221" s="35">
        <v>8</v>
      </c>
      <c r="SO221" s="35">
        <v>8</v>
      </c>
      <c r="SP221" s="35"/>
      <c r="SQ221" s="35"/>
      <c r="SR221" s="35"/>
      <c r="SS221" s="35"/>
      <c r="ST221" s="35"/>
      <c r="SU221" s="35"/>
      <c r="SV221" s="35"/>
      <c r="SW221" s="35"/>
      <c r="SX221" s="35"/>
      <c r="SY221" s="35"/>
      <c r="SZ221" s="35"/>
      <c r="TA221" s="35"/>
      <c r="TB221" s="35"/>
      <c r="TC221" s="35"/>
      <c r="TD221" s="35"/>
      <c r="TE221" s="35"/>
      <c r="TF221" s="35"/>
      <c r="TG221" s="35"/>
      <c r="TH221" s="35"/>
      <c r="TI221" s="35"/>
      <c r="TJ221" s="35"/>
      <c r="TK221" s="35"/>
      <c r="TL221" s="35"/>
      <c r="TM221" s="35"/>
      <c r="TN221" s="35"/>
      <c r="TO221" s="35"/>
      <c r="TP221" s="35"/>
      <c r="TQ221" s="35"/>
      <c r="TR221" s="35"/>
      <c r="TS221" s="35"/>
      <c r="TT221" s="35"/>
      <c r="TU221" s="35"/>
      <c r="TV221" s="35"/>
      <c r="TW221" s="35"/>
      <c r="TX221" s="35"/>
      <c r="TY221" s="35"/>
      <c r="TZ221" s="35"/>
      <c r="UA221" s="35"/>
      <c r="UB221" s="35"/>
      <c r="UC221" s="35"/>
      <c r="UD221" s="35"/>
      <c r="UE221" s="35"/>
      <c r="UF221" s="35"/>
      <c r="UG221" s="35"/>
      <c r="UH221" s="35"/>
      <c r="UI221" s="35"/>
      <c r="UJ221" s="35"/>
      <c r="UK221" s="35"/>
      <c r="UL221" s="35"/>
      <c r="UM221" s="35"/>
      <c r="UN221" s="35"/>
      <c r="UO221" s="35"/>
      <c r="UP221" s="35"/>
      <c r="UQ221" s="35"/>
      <c r="UR221" s="35"/>
      <c r="US221" s="35"/>
      <c r="UT221" s="35"/>
      <c r="UU221" s="35"/>
      <c r="UV221" s="35"/>
      <c r="UW221" s="35"/>
      <c r="UX221" s="35"/>
      <c r="UY221" s="35"/>
      <c r="UZ221" s="35"/>
      <c r="VA221" s="35"/>
      <c r="VB221" s="35"/>
      <c r="VC221" s="35"/>
      <c r="VD221" s="35"/>
      <c r="VE221" s="35"/>
      <c r="VF221" s="35"/>
      <c r="VG221" s="35"/>
      <c r="VH221" s="35"/>
      <c r="VI221" s="35"/>
      <c r="VJ221" s="35"/>
      <c r="VK221" s="35"/>
      <c r="VL221" s="35"/>
      <c r="VM221" s="35"/>
      <c r="VN221" s="35"/>
      <c r="VO221" s="35"/>
      <c r="VP221" s="35"/>
      <c r="VQ221" s="35"/>
      <c r="VR221" s="35"/>
      <c r="VS221" s="35"/>
      <c r="VT221" s="35"/>
      <c r="VU221" s="35"/>
      <c r="VV221" s="35"/>
      <c r="VW221" s="35"/>
      <c r="VX221" s="35"/>
      <c r="VY221" s="35"/>
      <c r="VZ221" s="35"/>
      <c r="WA221" s="35"/>
      <c r="WB221" s="35"/>
      <c r="WC221" s="35"/>
      <c r="WD221" s="35">
        <v>8</v>
      </c>
      <c r="WE221" s="35"/>
      <c r="WF221" s="35"/>
      <c r="WG221" s="35"/>
      <c r="WH221" s="35"/>
      <c r="WI221" s="35"/>
      <c r="WJ221" s="35"/>
      <c r="WK221" s="35"/>
      <c r="WL221" s="35"/>
      <c r="WM221" s="35"/>
      <c r="WN221" s="35"/>
      <c r="WO221" s="35"/>
      <c r="WP221" s="35"/>
      <c r="WQ221" s="35"/>
      <c r="WR221" s="35"/>
      <c r="WS221" s="35"/>
      <c r="WT221" s="35"/>
      <c r="WU221" s="35"/>
      <c r="WV221" s="35"/>
      <c r="WW221" s="35"/>
      <c r="WX221" s="35"/>
      <c r="WY221" s="35"/>
      <c r="WZ221" s="35"/>
      <c r="XA221" s="35"/>
      <c r="XB221" s="35"/>
      <c r="XC221" s="35"/>
      <c r="XD221" s="35"/>
      <c r="XE221" s="35"/>
      <c r="XF221" s="35"/>
      <c r="XG221" s="35"/>
      <c r="XH221" s="35"/>
      <c r="XI221" s="35"/>
      <c r="XJ221" s="35"/>
      <c r="XK221" s="35"/>
      <c r="XL221" s="35"/>
      <c r="XM221" s="35"/>
      <c r="XN221" s="35"/>
      <c r="XO221" s="35"/>
      <c r="XP221" s="35"/>
      <c r="XQ221" s="35"/>
      <c r="XR221" s="35"/>
      <c r="XS221" s="35"/>
      <c r="XT221" s="35"/>
      <c r="XU221" s="35"/>
      <c r="XV221" s="35"/>
      <c r="XW221" s="35"/>
      <c r="XX221" s="35"/>
      <c r="XY221" s="35">
        <v>8</v>
      </c>
      <c r="XZ221" s="35"/>
      <c r="YA221" s="35"/>
      <c r="YB221" s="35"/>
      <c r="YC221" s="35"/>
      <c r="YD221" s="35"/>
      <c r="YE221" s="35"/>
      <c r="YF221" s="35"/>
      <c r="YG221" s="35"/>
      <c r="YH221" s="35"/>
      <c r="YI221" s="35"/>
      <c r="YJ221" s="35"/>
      <c r="YK221" s="35"/>
      <c r="YL221" s="35"/>
      <c r="YM221" s="35"/>
      <c r="YN221" s="35"/>
      <c r="YO221" s="35"/>
      <c r="YP221" s="35"/>
      <c r="YQ221" s="35"/>
      <c r="YR221" s="35"/>
      <c r="YS221" s="35"/>
      <c r="YT221" s="35"/>
      <c r="YU221" s="35"/>
      <c r="YV221" s="35"/>
      <c r="YW221" s="35"/>
      <c r="YX221" s="35"/>
      <c r="YY221" s="35"/>
      <c r="YZ221" s="35"/>
      <c r="ZA221" s="35"/>
      <c r="ZB221" s="35">
        <v>0.8</v>
      </c>
      <c r="ZC221" s="35"/>
      <c r="ZD221" s="35"/>
      <c r="ZE221" s="35"/>
      <c r="ZF221" s="35"/>
      <c r="ZG221" s="35"/>
      <c r="ZH221" s="35"/>
      <c r="ZI221" s="35">
        <v>0.8</v>
      </c>
      <c r="ZJ221" s="35"/>
      <c r="ZK221" s="35"/>
      <c r="ZL221" s="35"/>
      <c r="ZM221" s="35"/>
      <c r="ZN221" s="35"/>
      <c r="ZO221" s="35"/>
      <c r="ZP221" s="35"/>
      <c r="ZQ221" s="35"/>
      <c r="ZR221" s="35"/>
      <c r="ZS221" s="35"/>
      <c r="ZT221" s="35"/>
      <c r="ZU221" s="35"/>
      <c r="ZV221" s="35"/>
      <c r="ZW221" s="35"/>
      <c r="ZX221" s="35"/>
      <c r="ZY221" s="35"/>
      <c r="ZZ221" s="35"/>
      <c r="AAA221" s="35"/>
      <c r="AAB221" s="35"/>
      <c r="AAC221" s="35"/>
      <c r="AAD221" s="35"/>
      <c r="AAE221" s="35"/>
      <c r="AAF221" s="35"/>
      <c r="AAG221" s="35"/>
      <c r="AAH221" s="35"/>
      <c r="AAI221" s="35"/>
      <c r="AAJ221" s="35"/>
      <c r="AAK221" s="35"/>
      <c r="AAL221" s="35"/>
      <c r="AAM221" s="35"/>
      <c r="AAN221" s="35"/>
      <c r="AAO221" s="35"/>
      <c r="AAP221" s="35"/>
      <c r="AAQ221" s="35"/>
      <c r="AAR221" s="35"/>
      <c r="AAS221" s="35"/>
      <c r="AAT221" s="35"/>
      <c r="AAU221" s="35"/>
      <c r="AAV221" s="35"/>
      <c r="AAW221" s="35"/>
      <c r="AAX221" s="35"/>
      <c r="AAY221" s="35"/>
      <c r="AAZ221" s="35"/>
      <c r="ABA221" s="35"/>
      <c r="ABB221" s="35"/>
      <c r="ABC221" s="35"/>
      <c r="ABD221" s="35"/>
      <c r="ABE221" s="35"/>
      <c r="ABF221" s="35"/>
      <c r="ABG221" s="35"/>
      <c r="ABH221" s="35"/>
      <c r="ABI221" s="35"/>
      <c r="ABJ221" s="35"/>
      <c r="ABK221" s="35"/>
      <c r="ABL221" s="35"/>
      <c r="ABM221" s="35"/>
      <c r="ABN221" s="35"/>
      <c r="ABO221" s="35"/>
      <c r="ABP221" s="35"/>
      <c r="ABQ221" s="35"/>
      <c r="ABR221" s="35"/>
      <c r="ABS221" s="35"/>
      <c r="ABT221" s="35"/>
      <c r="ABU221" s="35">
        <v>8</v>
      </c>
      <c r="ABV221" s="35"/>
      <c r="ABW221" s="35"/>
      <c r="ABX221" s="35"/>
      <c r="ABY221" s="35"/>
      <c r="ABZ221" s="35"/>
      <c r="ACA221" s="35"/>
      <c r="ACB221" s="35"/>
      <c r="ACC221" s="35"/>
      <c r="ACD221" s="35"/>
      <c r="ACE221" s="35"/>
      <c r="ACF221" s="35">
        <v>8</v>
      </c>
      <c r="ACG221" s="35"/>
      <c r="ACH221" s="35"/>
      <c r="ACI221" s="35"/>
      <c r="ACJ221" s="35"/>
      <c r="ACK221" s="35"/>
      <c r="ACL221" s="35"/>
      <c r="ACM221" s="35"/>
      <c r="ACN221" s="35"/>
      <c r="ACO221" s="35">
        <v>16</v>
      </c>
      <c r="ACP221" s="35"/>
      <c r="ACQ221" s="35"/>
      <c r="ACR221" s="35"/>
      <c r="ACS221" s="35"/>
      <c r="ACT221" s="35"/>
      <c r="ACU221" s="35"/>
      <c r="ACV221" s="35"/>
      <c r="ACW221" s="35"/>
      <c r="ACX221" s="35"/>
      <c r="ACY221" s="35"/>
      <c r="ACZ221" s="35"/>
      <c r="ADA221" s="35"/>
      <c r="ADB221" s="35">
        <v>16</v>
      </c>
      <c r="ADC221" s="35"/>
      <c r="ADD221" s="35"/>
      <c r="ADE221" s="35"/>
      <c r="ADF221" s="35"/>
      <c r="ADG221" s="35"/>
      <c r="ADH221" s="35"/>
      <c r="ADI221" s="35"/>
      <c r="ADJ221" s="35"/>
      <c r="ADK221" s="35"/>
      <c r="ADL221" s="35"/>
      <c r="ADM221" s="35"/>
      <c r="ADN221" s="35"/>
      <c r="ADO221" s="35"/>
      <c r="ADP221" s="35"/>
      <c r="ADQ221" s="35"/>
      <c r="ADR221" s="35"/>
      <c r="ADS221" s="35"/>
      <c r="ADT221" s="35"/>
      <c r="ADU221" s="35"/>
      <c r="ADV221" s="35"/>
      <c r="ADW221" s="35"/>
      <c r="ADX221" s="35"/>
      <c r="ADY221" s="26">
        <f t="shared" si="9"/>
        <v>0</v>
      </c>
      <c r="ADZ221" s="5"/>
    </row>
    <row r="222" spans="1:806" s="33" customFormat="1" x14ac:dyDescent="0.2">
      <c r="A222" s="38" t="s">
        <v>340</v>
      </c>
      <c r="B222" s="65">
        <f t="shared" si="8"/>
        <v>0</v>
      </c>
      <c r="C222" s="57">
        <v>1</v>
      </c>
      <c r="D222" s="60">
        <v>44354</v>
      </c>
      <c r="E222" s="67">
        <v>23.57</v>
      </c>
      <c r="F222" s="67">
        <f t="shared" si="10"/>
        <v>0</v>
      </c>
      <c r="G222" s="6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/>
      <c r="BE222" s="15"/>
      <c r="BF222" s="15"/>
      <c r="BG222" s="136"/>
      <c r="BH222" s="35"/>
      <c r="BI222" s="35"/>
      <c r="BJ222" s="35"/>
      <c r="BK222" s="35"/>
      <c r="BL222" s="35"/>
      <c r="BM222" s="35"/>
      <c r="BN222" s="35"/>
      <c r="BO222" s="35"/>
      <c r="BP222" s="35"/>
      <c r="BQ222" s="35"/>
      <c r="BR222" s="35"/>
      <c r="BS222" s="35"/>
      <c r="BT222" s="35"/>
      <c r="BU222" s="35"/>
      <c r="BV222" s="35"/>
      <c r="BW222" s="35"/>
      <c r="BX222" s="35"/>
      <c r="BY222" s="35"/>
      <c r="BZ222" s="35"/>
      <c r="CA222" s="35"/>
      <c r="CB222" s="35"/>
      <c r="CC222" s="35"/>
      <c r="CD222" s="35"/>
      <c r="CE222" s="35"/>
      <c r="CF222" s="35"/>
      <c r="CG222" s="35"/>
      <c r="CH222" s="35"/>
      <c r="CI222" s="35"/>
      <c r="CJ222" s="35"/>
      <c r="CK222" s="35"/>
      <c r="CL222" s="35"/>
      <c r="CM222" s="35"/>
      <c r="CN222" s="35"/>
      <c r="CO222" s="35"/>
      <c r="CP222" s="35"/>
      <c r="CQ222" s="35"/>
      <c r="CR222" s="35"/>
      <c r="CS222" s="35"/>
      <c r="CT222" s="35"/>
      <c r="CU222" s="35"/>
      <c r="CV222" s="35"/>
      <c r="CW222" s="35"/>
      <c r="CX222" s="35"/>
      <c r="CY222" s="35"/>
      <c r="CZ222" s="35"/>
      <c r="DA222" s="35"/>
      <c r="DB222" s="35"/>
      <c r="DC222" s="35"/>
      <c r="DD222" s="35"/>
      <c r="DE222" s="35"/>
      <c r="DF222" s="35"/>
      <c r="DG222" s="35"/>
      <c r="DH222" s="35"/>
      <c r="DI222" s="35"/>
      <c r="DJ222" s="35"/>
      <c r="DK222" s="35"/>
      <c r="DL222" s="35"/>
      <c r="DM222" s="35"/>
      <c r="DN222" s="35"/>
      <c r="DO222" s="35"/>
      <c r="DP222" s="35"/>
      <c r="DQ222" s="35"/>
      <c r="DR222" s="35"/>
      <c r="DS222" s="35"/>
      <c r="DT222" s="35"/>
      <c r="DU222" s="35"/>
      <c r="DV222" s="35"/>
      <c r="DW222" s="35"/>
      <c r="DX222" s="35"/>
      <c r="DY222" s="35"/>
      <c r="DZ222" s="35"/>
      <c r="EA222" s="35"/>
      <c r="EB222" s="35"/>
      <c r="EC222" s="35"/>
      <c r="ED222" s="35"/>
      <c r="EE222" s="35"/>
      <c r="EF222" s="35"/>
      <c r="EG222" s="35"/>
      <c r="EH222" s="35"/>
      <c r="EI222" s="35"/>
      <c r="EJ222" s="35"/>
      <c r="EK222" s="35"/>
      <c r="EL222" s="35"/>
      <c r="EM222" s="35"/>
      <c r="EN222" s="35"/>
      <c r="EO222" s="35"/>
      <c r="EP222" s="35"/>
      <c r="EQ222" s="35"/>
      <c r="ER222" s="35"/>
      <c r="ES222" s="35"/>
      <c r="ET222" s="35"/>
      <c r="EU222" s="35"/>
      <c r="EV222" s="35"/>
      <c r="EW222" s="35"/>
      <c r="EX222" s="35"/>
      <c r="EY222" s="35"/>
      <c r="EZ222" s="35"/>
      <c r="FA222" s="35"/>
      <c r="FB222" s="35"/>
      <c r="FC222" s="35"/>
      <c r="FD222" s="35"/>
      <c r="FE222" s="35"/>
      <c r="FF222" s="35"/>
      <c r="FG222" s="35"/>
      <c r="FH222" s="35"/>
      <c r="FI222" s="35"/>
      <c r="FJ222" s="35"/>
      <c r="FK222" s="35"/>
      <c r="FL222" s="35"/>
      <c r="FM222" s="35"/>
      <c r="FN222" s="35"/>
      <c r="FO222" s="35"/>
      <c r="FP222" s="35"/>
      <c r="FQ222" s="35"/>
      <c r="FR222" s="35"/>
      <c r="FS222" s="35"/>
      <c r="FT222" s="35"/>
      <c r="FU222" s="35"/>
      <c r="FV222" s="35"/>
      <c r="FW222" s="35"/>
      <c r="FX222" s="35"/>
      <c r="FY222" s="35"/>
      <c r="FZ222" s="35"/>
      <c r="GA222" s="35"/>
      <c r="GB222" s="35"/>
      <c r="GC222" s="35"/>
      <c r="GD222" s="35"/>
      <c r="GE222" s="35"/>
      <c r="GF222" s="35"/>
      <c r="GG222" s="35"/>
      <c r="GH222" s="35"/>
      <c r="GI222" s="35"/>
      <c r="GJ222" s="35"/>
      <c r="GK222" s="35"/>
      <c r="GL222" s="35"/>
      <c r="GM222" s="35"/>
      <c r="GN222" s="35"/>
      <c r="GO222" s="35"/>
      <c r="GP222" s="35"/>
      <c r="GQ222" s="35"/>
      <c r="GR222" s="35"/>
      <c r="GS222" s="35"/>
      <c r="GT222" s="35"/>
      <c r="GU222" s="35"/>
      <c r="GV222" s="35"/>
      <c r="GW222" s="35"/>
      <c r="GX222" s="35"/>
      <c r="GY222" s="35"/>
      <c r="GZ222" s="35"/>
      <c r="HA222" s="35"/>
      <c r="HB222" s="35"/>
      <c r="HC222" s="35"/>
      <c r="HD222" s="35"/>
      <c r="HE222" s="35"/>
      <c r="HF222" s="35"/>
      <c r="HG222" s="35"/>
      <c r="HH222" s="35"/>
      <c r="HI222" s="35"/>
      <c r="HJ222" s="35"/>
      <c r="HK222" s="35"/>
      <c r="HL222" s="35"/>
      <c r="HM222" s="35"/>
      <c r="HN222" s="35"/>
      <c r="HO222" s="35"/>
      <c r="HP222" s="35"/>
      <c r="HQ222" s="35"/>
      <c r="HR222" s="35"/>
      <c r="HS222" s="35"/>
      <c r="HT222" s="35"/>
      <c r="HU222" s="35"/>
      <c r="HV222" s="35"/>
      <c r="HW222" s="35"/>
      <c r="HX222" s="35"/>
      <c r="HY222" s="35"/>
      <c r="HZ222" s="35"/>
      <c r="IA222" s="35"/>
      <c r="IB222" s="35"/>
      <c r="IC222" s="35"/>
      <c r="ID222" s="35"/>
      <c r="IE222" s="35"/>
      <c r="IF222" s="35"/>
      <c r="IG222" s="35"/>
      <c r="IH222" s="35"/>
      <c r="II222" s="35"/>
      <c r="IJ222" s="35"/>
      <c r="IK222" s="35"/>
      <c r="IL222" s="35"/>
      <c r="IM222" s="35"/>
      <c r="IN222" s="35"/>
      <c r="IO222" s="35"/>
      <c r="IP222" s="35"/>
      <c r="IQ222" s="35"/>
      <c r="IR222" s="35"/>
      <c r="IS222" s="35"/>
      <c r="IT222" s="35"/>
      <c r="IU222" s="35"/>
      <c r="IV222" s="35"/>
      <c r="IW222" s="35"/>
      <c r="IX222" s="35"/>
      <c r="IY222" s="35"/>
      <c r="IZ222" s="35"/>
      <c r="JA222" s="35"/>
      <c r="JB222" s="35"/>
      <c r="JC222" s="35"/>
      <c r="JD222" s="35"/>
      <c r="JE222" s="35"/>
      <c r="JF222" s="35"/>
      <c r="JG222" s="35"/>
      <c r="JH222" s="35"/>
      <c r="JI222" s="35"/>
      <c r="JJ222" s="35"/>
      <c r="JK222" s="35"/>
      <c r="JL222" s="35"/>
      <c r="JM222" s="35"/>
      <c r="JN222" s="35"/>
      <c r="JO222" s="35"/>
      <c r="JP222" s="35"/>
      <c r="JQ222" s="35"/>
      <c r="JR222" s="35"/>
      <c r="JS222" s="35"/>
      <c r="JT222" s="35"/>
      <c r="JU222" s="35"/>
      <c r="JV222" s="35"/>
      <c r="JW222" s="35"/>
      <c r="JX222" s="35"/>
      <c r="JY222" s="35"/>
      <c r="JZ222" s="35"/>
      <c r="KA222" s="35"/>
      <c r="KB222" s="35"/>
      <c r="KC222" s="35"/>
      <c r="KD222" s="35"/>
      <c r="KE222" s="35"/>
      <c r="KF222" s="35"/>
      <c r="KG222" s="35"/>
      <c r="KH222" s="35"/>
      <c r="KI222" s="35"/>
      <c r="KJ222" s="35"/>
      <c r="KK222" s="35"/>
      <c r="KL222" s="35"/>
      <c r="KM222" s="35"/>
      <c r="KN222" s="35"/>
      <c r="KO222" s="35"/>
      <c r="KP222" s="35"/>
      <c r="KQ222" s="35"/>
      <c r="KR222" s="35"/>
      <c r="KS222" s="35"/>
      <c r="KT222" s="35"/>
      <c r="KU222" s="35"/>
      <c r="KV222" s="35"/>
      <c r="KW222" s="35"/>
      <c r="KX222" s="35"/>
      <c r="KY222" s="35"/>
      <c r="KZ222" s="35"/>
      <c r="LA222" s="35"/>
      <c r="LB222" s="35"/>
      <c r="LC222" s="35"/>
      <c r="LD222" s="35"/>
      <c r="LE222" s="35"/>
      <c r="LF222" s="35"/>
      <c r="LG222" s="35"/>
      <c r="LH222" s="35"/>
      <c r="LI222" s="35"/>
      <c r="LJ222" s="35"/>
      <c r="LK222" s="35"/>
      <c r="LL222" s="35"/>
      <c r="LM222" s="35"/>
      <c r="LN222" s="35"/>
      <c r="LO222" s="35"/>
      <c r="LP222" s="35"/>
      <c r="LQ222" s="35"/>
      <c r="LR222" s="35"/>
      <c r="LS222" s="35"/>
      <c r="LT222" s="35"/>
      <c r="LU222" s="35"/>
      <c r="LV222" s="35"/>
      <c r="LW222" s="35"/>
      <c r="LX222" s="35"/>
      <c r="LY222" s="35"/>
      <c r="LZ222" s="35"/>
      <c r="MA222" s="35"/>
      <c r="MB222" s="35"/>
      <c r="MC222" s="35"/>
      <c r="MD222" s="35"/>
      <c r="ME222" s="35"/>
      <c r="MF222" s="35"/>
      <c r="MG222" s="35"/>
      <c r="MH222" s="35"/>
      <c r="MI222" s="35"/>
      <c r="MJ222" s="35"/>
      <c r="MK222" s="35"/>
      <c r="ML222" s="35"/>
      <c r="MM222" s="35"/>
      <c r="MN222" s="35"/>
      <c r="MO222" s="35"/>
      <c r="MP222" s="35"/>
      <c r="MQ222" s="35"/>
      <c r="MR222" s="35"/>
      <c r="MS222" s="35"/>
      <c r="MT222" s="35"/>
      <c r="MU222" s="35"/>
      <c r="MV222" s="35"/>
      <c r="MW222" s="35"/>
      <c r="MX222" s="35"/>
      <c r="MY222" s="35"/>
      <c r="MZ222" s="35"/>
      <c r="NA222" s="35"/>
      <c r="NB222" s="35"/>
      <c r="NC222" s="35"/>
      <c r="ND222" s="35"/>
      <c r="NE222" s="35"/>
      <c r="NF222" s="35"/>
      <c r="NG222" s="35"/>
      <c r="NH222" s="35"/>
      <c r="NI222" s="35"/>
      <c r="NJ222" s="35"/>
      <c r="NK222" s="35"/>
      <c r="NL222" s="35"/>
      <c r="NM222" s="35"/>
      <c r="NN222" s="35"/>
      <c r="NO222" s="35"/>
      <c r="NP222" s="35"/>
      <c r="NQ222" s="35"/>
      <c r="NR222" s="35"/>
      <c r="NS222" s="35"/>
      <c r="NT222" s="35"/>
      <c r="NU222" s="35"/>
      <c r="NV222" s="35"/>
      <c r="NW222" s="35"/>
      <c r="NX222" s="35"/>
      <c r="NY222" s="35"/>
      <c r="NZ222" s="35"/>
      <c r="OA222" s="35"/>
      <c r="OB222" s="35"/>
      <c r="OC222" s="35"/>
      <c r="OD222" s="35"/>
      <c r="OE222" s="35"/>
      <c r="OF222" s="35"/>
      <c r="OG222" s="35"/>
      <c r="OH222" s="35"/>
      <c r="OI222" s="35"/>
      <c r="OJ222" s="35"/>
      <c r="OK222" s="35"/>
      <c r="OL222" s="35"/>
      <c r="OM222" s="35"/>
      <c r="ON222" s="35"/>
      <c r="OO222" s="35"/>
      <c r="OP222" s="35"/>
      <c r="OQ222" s="35"/>
      <c r="OR222" s="35"/>
      <c r="OS222" s="35"/>
      <c r="OT222" s="35"/>
      <c r="OU222" s="35"/>
      <c r="OV222" s="35"/>
      <c r="OW222" s="35"/>
      <c r="OX222" s="35"/>
      <c r="OY222" s="35"/>
      <c r="OZ222" s="35"/>
      <c r="PA222" s="35"/>
      <c r="PB222" s="35"/>
      <c r="PC222" s="35"/>
      <c r="PD222" s="35"/>
      <c r="PE222" s="35"/>
      <c r="PF222" s="35"/>
      <c r="PG222" s="35"/>
      <c r="PH222" s="35"/>
      <c r="PI222" s="35"/>
      <c r="PJ222" s="35"/>
      <c r="PK222" s="35"/>
      <c r="PL222" s="35"/>
      <c r="PM222" s="35"/>
      <c r="PN222" s="35"/>
      <c r="PO222" s="35"/>
      <c r="PP222" s="35"/>
      <c r="PQ222" s="35"/>
      <c r="PR222" s="35"/>
      <c r="PS222" s="35"/>
      <c r="PT222" s="35"/>
      <c r="PU222" s="35"/>
      <c r="PV222" s="35"/>
      <c r="PW222" s="35"/>
      <c r="PX222" s="35"/>
      <c r="PY222" s="35"/>
      <c r="PZ222" s="35"/>
      <c r="QA222" s="35"/>
      <c r="QB222" s="35"/>
      <c r="QC222" s="35"/>
      <c r="QD222" s="35"/>
      <c r="QE222" s="35"/>
      <c r="QF222" s="35"/>
      <c r="QG222" s="35"/>
      <c r="QH222" s="35"/>
      <c r="QI222" s="35"/>
      <c r="QJ222" s="35"/>
      <c r="QK222" s="35"/>
      <c r="QL222" s="35"/>
      <c r="QM222" s="35"/>
      <c r="QN222" s="35"/>
      <c r="QO222" s="35"/>
      <c r="QP222" s="35"/>
      <c r="QQ222" s="35"/>
      <c r="QR222" s="35"/>
      <c r="QS222" s="35"/>
      <c r="QT222" s="35"/>
      <c r="QU222" s="35"/>
      <c r="QV222" s="35"/>
      <c r="QW222" s="35"/>
      <c r="QX222" s="35"/>
      <c r="QY222" s="35"/>
      <c r="QZ222" s="35"/>
      <c r="RA222" s="35"/>
      <c r="RB222" s="35"/>
      <c r="RC222" s="35"/>
      <c r="RD222" s="35"/>
      <c r="RE222" s="35"/>
      <c r="RF222" s="35"/>
      <c r="RG222" s="35"/>
      <c r="RH222" s="35"/>
      <c r="RI222" s="35"/>
      <c r="RJ222" s="35"/>
      <c r="RK222" s="35"/>
      <c r="RL222" s="35"/>
      <c r="RM222" s="35"/>
      <c r="RN222" s="35"/>
      <c r="RO222" s="35"/>
      <c r="RP222" s="35"/>
      <c r="RQ222" s="35"/>
      <c r="RR222" s="35"/>
      <c r="RS222" s="35"/>
      <c r="RT222" s="35"/>
      <c r="RU222" s="35"/>
      <c r="RV222" s="35"/>
      <c r="RW222" s="35"/>
      <c r="RX222" s="35"/>
      <c r="RY222" s="35"/>
      <c r="RZ222" s="35"/>
      <c r="SA222" s="35"/>
      <c r="SB222" s="35"/>
      <c r="SC222" s="35"/>
      <c r="SD222" s="35"/>
      <c r="SE222" s="35"/>
      <c r="SF222" s="35"/>
      <c r="SG222" s="35"/>
      <c r="SH222" s="35"/>
      <c r="SI222" s="35"/>
      <c r="SJ222" s="35"/>
      <c r="SK222" s="35"/>
      <c r="SL222" s="35"/>
      <c r="SM222" s="35"/>
      <c r="SN222" s="35"/>
      <c r="SO222" s="35"/>
      <c r="SP222" s="35"/>
      <c r="SQ222" s="35"/>
      <c r="SR222" s="35"/>
      <c r="SS222" s="35"/>
      <c r="ST222" s="35"/>
      <c r="SU222" s="35"/>
      <c r="SV222" s="35"/>
      <c r="SW222" s="35"/>
      <c r="SX222" s="35"/>
      <c r="SY222" s="35"/>
      <c r="SZ222" s="35"/>
      <c r="TA222" s="35"/>
      <c r="TB222" s="35"/>
      <c r="TC222" s="35"/>
      <c r="TD222" s="35"/>
      <c r="TE222" s="35"/>
      <c r="TF222" s="35"/>
      <c r="TG222" s="35"/>
      <c r="TH222" s="35"/>
      <c r="TI222" s="35"/>
      <c r="TJ222" s="35"/>
      <c r="TK222" s="35"/>
      <c r="TL222" s="35"/>
      <c r="TM222" s="35"/>
      <c r="TN222" s="35"/>
      <c r="TO222" s="35"/>
      <c r="TP222" s="35"/>
      <c r="TQ222" s="35"/>
      <c r="TR222" s="35"/>
      <c r="TS222" s="35"/>
      <c r="TT222" s="35"/>
      <c r="TU222" s="35"/>
      <c r="TV222" s="35"/>
      <c r="TW222" s="35"/>
      <c r="TX222" s="35"/>
      <c r="TY222" s="35"/>
      <c r="TZ222" s="35"/>
      <c r="UA222" s="35"/>
      <c r="UB222" s="35"/>
      <c r="UC222" s="35"/>
      <c r="UD222" s="35"/>
      <c r="UE222" s="35"/>
      <c r="UF222" s="35"/>
      <c r="UG222" s="35"/>
      <c r="UH222" s="35"/>
      <c r="UI222" s="35"/>
      <c r="UJ222" s="35"/>
      <c r="UK222" s="35"/>
      <c r="UL222" s="35"/>
      <c r="UM222" s="35"/>
      <c r="UN222" s="35"/>
      <c r="UO222" s="35"/>
      <c r="UP222" s="35"/>
      <c r="UQ222" s="35"/>
      <c r="UR222" s="35"/>
      <c r="US222" s="35"/>
      <c r="UT222" s="35"/>
      <c r="UU222" s="35"/>
      <c r="UV222" s="35"/>
      <c r="UW222" s="35"/>
      <c r="UX222" s="35"/>
      <c r="UY222" s="35"/>
      <c r="UZ222" s="35"/>
      <c r="VA222" s="35"/>
      <c r="VB222" s="35"/>
      <c r="VC222" s="35"/>
      <c r="VD222" s="35"/>
      <c r="VE222" s="35"/>
      <c r="VF222" s="35"/>
      <c r="VG222" s="35"/>
      <c r="VH222" s="35"/>
      <c r="VI222" s="35"/>
      <c r="VJ222" s="35"/>
      <c r="VK222" s="35"/>
      <c r="VL222" s="35"/>
      <c r="VM222" s="35"/>
      <c r="VN222" s="35"/>
      <c r="VO222" s="35"/>
      <c r="VP222" s="35"/>
      <c r="VQ222" s="35"/>
      <c r="VR222" s="35"/>
      <c r="VS222" s="35"/>
      <c r="VT222" s="35"/>
      <c r="VU222" s="35"/>
      <c r="VV222" s="35"/>
      <c r="VW222" s="35"/>
      <c r="VX222" s="35"/>
      <c r="VY222" s="35"/>
      <c r="VZ222" s="35"/>
      <c r="WA222" s="35"/>
      <c r="WB222" s="35"/>
      <c r="WC222" s="35"/>
      <c r="WD222" s="35"/>
      <c r="WE222" s="35"/>
      <c r="WF222" s="35"/>
      <c r="WG222" s="35"/>
      <c r="WH222" s="35"/>
      <c r="WI222" s="35"/>
      <c r="WJ222" s="35"/>
      <c r="WK222" s="35"/>
      <c r="WL222" s="35"/>
      <c r="WM222" s="35"/>
      <c r="WN222" s="35"/>
      <c r="WO222" s="35"/>
      <c r="WP222" s="35"/>
      <c r="WQ222" s="35"/>
      <c r="WR222" s="35"/>
      <c r="WS222" s="35"/>
      <c r="WT222" s="35"/>
      <c r="WU222" s="35"/>
      <c r="WV222" s="35"/>
      <c r="WW222" s="35"/>
      <c r="WX222" s="35"/>
      <c r="WY222" s="35"/>
      <c r="WZ222" s="35"/>
      <c r="XA222" s="35"/>
      <c r="XB222" s="35"/>
      <c r="XC222" s="35"/>
      <c r="XD222" s="35"/>
      <c r="XE222" s="35"/>
      <c r="XF222" s="35"/>
      <c r="XG222" s="35"/>
      <c r="XH222" s="35"/>
      <c r="XI222" s="35"/>
      <c r="XJ222" s="35"/>
      <c r="XK222" s="35"/>
      <c r="XL222" s="35"/>
      <c r="XM222" s="35"/>
      <c r="XN222" s="35"/>
      <c r="XO222" s="35"/>
      <c r="XP222" s="35"/>
      <c r="XQ222" s="35"/>
      <c r="XR222" s="35"/>
      <c r="XS222" s="35"/>
      <c r="XT222" s="35"/>
      <c r="XU222" s="35"/>
      <c r="XV222" s="35"/>
      <c r="XW222" s="35"/>
      <c r="XX222" s="35"/>
      <c r="XY222" s="35"/>
      <c r="XZ222" s="35"/>
      <c r="YA222" s="35"/>
      <c r="YB222" s="35"/>
      <c r="YC222" s="35"/>
      <c r="YD222" s="35"/>
      <c r="YE222" s="35"/>
      <c r="YF222" s="35"/>
      <c r="YG222" s="35"/>
      <c r="YH222" s="35"/>
      <c r="YI222" s="35"/>
      <c r="YJ222" s="35"/>
      <c r="YK222" s="35"/>
      <c r="YL222" s="35"/>
      <c r="YM222" s="35"/>
      <c r="YN222" s="35"/>
      <c r="YO222" s="35"/>
      <c r="YP222" s="35"/>
      <c r="YQ222" s="35"/>
      <c r="YR222" s="35"/>
      <c r="YS222" s="35"/>
      <c r="YT222" s="35"/>
      <c r="YU222" s="35"/>
      <c r="YV222" s="35"/>
      <c r="YW222" s="35"/>
      <c r="YX222" s="35"/>
      <c r="YY222" s="35"/>
      <c r="YZ222" s="35"/>
      <c r="ZA222" s="35"/>
      <c r="ZB222" s="35"/>
      <c r="ZC222" s="35"/>
      <c r="ZD222" s="35"/>
      <c r="ZE222" s="35"/>
      <c r="ZF222" s="35"/>
      <c r="ZG222" s="35"/>
      <c r="ZH222" s="35"/>
      <c r="ZI222" s="35"/>
      <c r="ZJ222" s="35"/>
      <c r="ZK222" s="35"/>
      <c r="ZL222" s="35"/>
      <c r="ZM222" s="35"/>
      <c r="ZN222" s="35"/>
      <c r="ZO222" s="35"/>
      <c r="ZP222" s="35"/>
      <c r="ZQ222" s="35"/>
      <c r="ZR222" s="35"/>
      <c r="ZS222" s="35"/>
      <c r="ZT222" s="35"/>
      <c r="ZU222" s="35"/>
      <c r="ZV222" s="35"/>
      <c r="ZW222" s="35"/>
      <c r="ZX222" s="35"/>
      <c r="ZY222" s="35"/>
      <c r="ZZ222" s="35"/>
      <c r="AAA222" s="35"/>
      <c r="AAB222" s="35"/>
      <c r="AAC222" s="35"/>
      <c r="AAD222" s="35"/>
      <c r="AAE222" s="35"/>
      <c r="AAF222" s="35"/>
      <c r="AAG222" s="35"/>
      <c r="AAH222" s="35"/>
      <c r="AAI222" s="35"/>
      <c r="AAJ222" s="35"/>
      <c r="AAK222" s="35"/>
      <c r="AAL222" s="35"/>
      <c r="AAM222" s="35"/>
      <c r="AAN222" s="35"/>
      <c r="AAO222" s="35"/>
      <c r="AAP222" s="35"/>
      <c r="AAQ222" s="35"/>
      <c r="AAR222" s="35"/>
      <c r="AAS222" s="35"/>
      <c r="AAT222" s="35"/>
      <c r="AAU222" s="35"/>
      <c r="AAV222" s="35"/>
      <c r="AAW222" s="35"/>
      <c r="AAX222" s="35"/>
      <c r="AAY222" s="35"/>
      <c r="AAZ222" s="35"/>
      <c r="ABA222" s="35"/>
      <c r="ABB222" s="35"/>
      <c r="ABC222" s="35"/>
      <c r="ABD222" s="35"/>
      <c r="ABE222" s="35"/>
      <c r="ABF222" s="35"/>
      <c r="ABG222" s="35"/>
      <c r="ABH222" s="35"/>
      <c r="ABI222" s="35"/>
      <c r="ABJ222" s="35"/>
      <c r="ABK222" s="35"/>
      <c r="ABL222" s="35"/>
      <c r="ABM222" s="35"/>
      <c r="ABN222" s="35"/>
      <c r="ABO222" s="35"/>
      <c r="ABP222" s="35"/>
      <c r="ABQ222" s="35"/>
      <c r="ABR222" s="35"/>
      <c r="ABS222" s="35"/>
      <c r="ABT222" s="35"/>
      <c r="ABU222" s="35"/>
      <c r="ABV222" s="35"/>
      <c r="ABW222" s="35"/>
      <c r="ABX222" s="35"/>
      <c r="ABY222" s="35"/>
      <c r="ABZ222" s="35"/>
      <c r="ACA222" s="35"/>
      <c r="ACB222" s="35"/>
      <c r="ACC222" s="35"/>
      <c r="ACD222" s="35"/>
      <c r="ACE222" s="35"/>
      <c r="ACF222" s="35"/>
      <c r="ACG222" s="35"/>
      <c r="ACH222" s="35"/>
      <c r="ACI222" s="35"/>
      <c r="ACJ222" s="35"/>
      <c r="ACK222" s="35"/>
      <c r="ACL222" s="35"/>
      <c r="ACM222" s="35"/>
      <c r="ACN222" s="35"/>
      <c r="ACO222" s="35"/>
      <c r="ACP222" s="35"/>
      <c r="ACQ222" s="35"/>
      <c r="ACR222" s="35"/>
      <c r="ACS222" s="35"/>
      <c r="ACT222" s="35"/>
      <c r="ACU222" s="35"/>
      <c r="ACV222" s="35"/>
      <c r="ACW222" s="35"/>
      <c r="ACX222" s="35"/>
      <c r="ACY222" s="35"/>
      <c r="ACZ222" s="35"/>
      <c r="ADA222" s="35"/>
      <c r="ADB222" s="35"/>
      <c r="ADC222" s="35"/>
      <c r="ADD222" s="35"/>
      <c r="ADE222" s="35"/>
      <c r="ADF222" s="35"/>
      <c r="ADG222" s="35"/>
      <c r="ADH222" s="35"/>
      <c r="ADI222" s="35"/>
      <c r="ADJ222" s="35"/>
      <c r="ADK222" s="35"/>
      <c r="ADL222" s="35"/>
      <c r="ADM222" s="35"/>
      <c r="ADN222" s="35"/>
      <c r="ADO222" s="35"/>
      <c r="ADP222" s="35"/>
      <c r="ADQ222" s="35"/>
      <c r="ADR222" s="35"/>
      <c r="ADS222" s="35"/>
      <c r="ADT222" s="35"/>
      <c r="ADU222" s="35"/>
      <c r="ADV222" s="35"/>
      <c r="ADW222" s="35"/>
      <c r="ADX222" s="35"/>
      <c r="ADY222" s="26">
        <f t="shared" si="9"/>
        <v>0</v>
      </c>
      <c r="ADZ222" s="5"/>
    </row>
    <row r="223" spans="1:806" s="33" customFormat="1" x14ac:dyDescent="0.2">
      <c r="A223" s="38" t="s">
        <v>535</v>
      </c>
      <c r="B223" s="65">
        <f t="shared" si="8"/>
        <v>0</v>
      </c>
      <c r="C223" s="57">
        <v>5</v>
      </c>
      <c r="D223" s="60">
        <v>44795</v>
      </c>
      <c r="E223" s="67">
        <v>32.090000000000003</v>
      </c>
      <c r="F223" s="67">
        <f t="shared" si="10"/>
        <v>0</v>
      </c>
      <c r="G223" s="6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>
        <v>10</v>
      </c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>
        <v>10</v>
      </c>
      <c r="AY223" s="35"/>
      <c r="AZ223" s="35"/>
      <c r="BA223" s="35"/>
      <c r="BB223" s="35"/>
      <c r="BC223" s="35"/>
      <c r="BD223" s="35"/>
      <c r="BE223" s="15"/>
      <c r="BF223" s="15"/>
      <c r="BG223" s="136"/>
      <c r="BH223" s="35"/>
      <c r="BI223" s="35"/>
      <c r="BJ223" s="35"/>
      <c r="BK223" s="35"/>
      <c r="BL223" s="35"/>
      <c r="BM223" s="35"/>
      <c r="BN223" s="35"/>
      <c r="BO223" s="35"/>
      <c r="BP223" s="35"/>
      <c r="BQ223" s="35"/>
      <c r="BR223" s="35"/>
      <c r="BS223" s="35"/>
      <c r="BT223" s="35"/>
      <c r="BU223" s="35"/>
      <c r="BV223" s="35"/>
      <c r="BW223" s="35"/>
      <c r="BX223" s="35"/>
      <c r="BY223" s="35"/>
      <c r="BZ223" s="35"/>
      <c r="CA223" s="35"/>
      <c r="CB223" s="35"/>
      <c r="CC223" s="35"/>
      <c r="CD223" s="35"/>
      <c r="CE223" s="35"/>
      <c r="CF223" s="35"/>
      <c r="CG223" s="35"/>
      <c r="CH223" s="35"/>
      <c r="CI223" s="35"/>
      <c r="CJ223" s="35"/>
      <c r="CK223" s="35"/>
      <c r="CL223" s="35"/>
      <c r="CM223" s="35"/>
      <c r="CN223" s="35"/>
      <c r="CO223" s="35"/>
      <c r="CP223" s="35"/>
      <c r="CQ223" s="35"/>
      <c r="CR223" s="35"/>
      <c r="CS223" s="35"/>
      <c r="CT223" s="35"/>
      <c r="CU223" s="35"/>
      <c r="CV223" s="35"/>
      <c r="CW223" s="35"/>
      <c r="CX223" s="35"/>
      <c r="CY223" s="35"/>
      <c r="CZ223" s="35"/>
      <c r="DA223" s="35"/>
      <c r="DB223" s="35"/>
      <c r="DC223" s="35"/>
      <c r="DD223" s="35"/>
      <c r="DE223" s="35"/>
      <c r="DF223" s="35"/>
      <c r="DG223" s="35"/>
      <c r="DH223" s="35"/>
      <c r="DI223" s="35"/>
      <c r="DJ223" s="35"/>
      <c r="DK223" s="35"/>
      <c r="DL223" s="35"/>
      <c r="DM223" s="35"/>
      <c r="DN223" s="35"/>
      <c r="DO223" s="35"/>
      <c r="DP223" s="35"/>
      <c r="DQ223" s="35"/>
      <c r="DR223" s="35"/>
      <c r="DS223" s="35"/>
      <c r="DT223" s="35"/>
      <c r="DU223" s="35"/>
      <c r="DV223" s="35"/>
      <c r="DW223" s="35"/>
      <c r="DX223" s="35"/>
      <c r="DY223" s="35"/>
      <c r="DZ223" s="35"/>
      <c r="EA223" s="35"/>
      <c r="EB223" s="35"/>
      <c r="EC223" s="35"/>
      <c r="ED223" s="35"/>
      <c r="EE223" s="35"/>
      <c r="EF223" s="35"/>
      <c r="EG223" s="35"/>
      <c r="EH223" s="35"/>
      <c r="EI223" s="35"/>
      <c r="EJ223" s="35"/>
      <c r="EK223" s="35"/>
      <c r="EL223" s="35"/>
      <c r="EM223" s="35"/>
      <c r="EN223" s="35"/>
      <c r="EO223" s="35"/>
      <c r="EP223" s="35"/>
      <c r="EQ223" s="35"/>
      <c r="ER223" s="35"/>
      <c r="ES223" s="35"/>
      <c r="ET223" s="35"/>
      <c r="EU223" s="35"/>
      <c r="EV223" s="35"/>
      <c r="EW223" s="35"/>
      <c r="EX223" s="35"/>
      <c r="EY223" s="35"/>
      <c r="EZ223" s="35"/>
      <c r="FA223" s="35"/>
      <c r="FB223" s="35"/>
      <c r="FC223" s="35"/>
      <c r="FD223" s="35"/>
      <c r="FE223" s="35"/>
      <c r="FF223" s="35"/>
      <c r="FG223" s="35"/>
      <c r="FH223" s="35"/>
      <c r="FI223" s="35"/>
      <c r="FJ223" s="35"/>
      <c r="FK223" s="35"/>
      <c r="FL223" s="35"/>
      <c r="FM223" s="35"/>
      <c r="FN223" s="35"/>
      <c r="FO223" s="35"/>
      <c r="FP223" s="35"/>
      <c r="FQ223" s="35"/>
      <c r="FR223" s="35"/>
      <c r="FS223" s="35"/>
      <c r="FT223" s="35"/>
      <c r="FU223" s="35"/>
      <c r="FV223" s="35"/>
      <c r="FW223" s="35"/>
      <c r="FX223" s="35"/>
      <c r="FY223" s="35"/>
      <c r="FZ223" s="35"/>
      <c r="GA223" s="35"/>
      <c r="GB223" s="35"/>
      <c r="GC223" s="35"/>
      <c r="GD223" s="35"/>
      <c r="GE223" s="35"/>
      <c r="GF223" s="35"/>
      <c r="GG223" s="35"/>
      <c r="GH223" s="35"/>
      <c r="GI223" s="35"/>
      <c r="GJ223" s="35"/>
      <c r="GK223" s="35"/>
      <c r="GL223" s="35"/>
      <c r="GM223" s="35"/>
      <c r="GN223" s="35"/>
      <c r="GO223" s="35"/>
      <c r="GP223" s="35"/>
      <c r="GQ223" s="35"/>
      <c r="GR223" s="35"/>
      <c r="GS223" s="35"/>
      <c r="GT223" s="35"/>
      <c r="GU223" s="35"/>
      <c r="GV223" s="35"/>
      <c r="GW223" s="35"/>
      <c r="GX223" s="35"/>
      <c r="GY223" s="35"/>
      <c r="GZ223" s="35"/>
      <c r="HA223" s="35"/>
      <c r="HB223" s="35"/>
      <c r="HC223" s="35"/>
      <c r="HD223" s="35"/>
      <c r="HE223" s="35"/>
      <c r="HF223" s="35"/>
      <c r="HG223" s="35"/>
      <c r="HH223" s="35"/>
      <c r="HI223" s="35"/>
      <c r="HJ223" s="35"/>
      <c r="HK223" s="35"/>
      <c r="HL223" s="35"/>
      <c r="HM223" s="35"/>
      <c r="HN223" s="35"/>
      <c r="HO223" s="35"/>
      <c r="HP223" s="35"/>
      <c r="HQ223" s="35"/>
      <c r="HR223" s="35"/>
      <c r="HS223" s="35"/>
      <c r="HT223" s="35"/>
      <c r="HU223" s="35"/>
      <c r="HV223" s="35"/>
      <c r="HW223" s="35"/>
      <c r="HX223" s="35"/>
      <c r="HY223" s="35"/>
      <c r="HZ223" s="35"/>
      <c r="IA223" s="35"/>
      <c r="IB223" s="35"/>
      <c r="IC223" s="35"/>
      <c r="ID223" s="35"/>
      <c r="IE223" s="35"/>
      <c r="IF223" s="35"/>
      <c r="IG223" s="35"/>
      <c r="IH223" s="35"/>
      <c r="II223" s="35"/>
      <c r="IJ223" s="35"/>
      <c r="IK223" s="35"/>
      <c r="IL223" s="35"/>
      <c r="IM223" s="35"/>
      <c r="IN223" s="35"/>
      <c r="IO223" s="35"/>
      <c r="IP223" s="35"/>
      <c r="IQ223" s="35"/>
      <c r="IR223" s="35"/>
      <c r="IS223" s="35"/>
      <c r="IT223" s="35"/>
      <c r="IU223" s="35"/>
      <c r="IV223" s="35"/>
      <c r="IW223" s="35"/>
      <c r="IX223" s="35"/>
      <c r="IY223" s="35"/>
      <c r="IZ223" s="35"/>
      <c r="JA223" s="35"/>
      <c r="JB223" s="35"/>
      <c r="JC223" s="35"/>
      <c r="JD223" s="35"/>
      <c r="JE223" s="35"/>
      <c r="JF223" s="35"/>
      <c r="JG223" s="35"/>
      <c r="JH223" s="35"/>
      <c r="JI223" s="35"/>
      <c r="JJ223" s="35"/>
      <c r="JK223" s="35"/>
      <c r="JL223" s="35"/>
      <c r="JM223" s="35"/>
      <c r="JN223" s="35"/>
      <c r="JO223" s="35"/>
      <c r="JP223" s="35"/>
      <c r="JQ223" s="35"/>
      <c r="JR223" s="35"/>
      <c r="JS223" s="35"/>
      <c r="JT223" s="35"/>
      <c r="JU223" s="35"/>
      <c r="JV223" s="35"/>
      <c r="JW223" s="35"/>
      <c r="JX223" s="35"/>
      <c r="JY223" s="35"/>
      <c r="JZ223" s="35"/>
      <c r="KA223" s="35"/>
      <c r="KB223" s="35"/>
      <c r="KC223" s="35"/>
      <c r="KD223" s="35"/>
      <c r="KE223" s="35"/>
      <c r="KF223" s="35"/>
      <c r="KG223" s="35"/>
      <c r="KH223" s="35"/>
      <c r="KI223" s="35"/>
      <c r="KJ223" s="35"/>
      <c r="KK223" s="35"/>
      <c r="KL223" s="35"/>
      <c r="KM223" s="35"/>
      <c r="KN223" s="35"/>
      <c r="KO223" s="35"/>
      <c r="KP223" s="35"/>
      <c r="KQ223" s="35"/>
      <c r="KR223" s="35"/>
      <c r="KS223" s="35"/>
      <c r="KT223" s="35"/>
      <c r="KU223" s="35"/>
      <c r="KV223" s="35"/>
      <c r="KW223" s="35"/>
      <c r="KX223" s="35"/>
      <c r="KY223" s="35"/>
      <c r="KZ223" s="35"/>
      <c r="LA223" s="35"/>
      <c r="LB223" s="35"/>
      <c r="LC223" s="35"/>
      <c r="LD223" s="35"/>
      <c r="LE223" s="35"/>
      <c r="LF223" s="35"/>
      <c r="LG223" s="35"/>
      <c r="LH223" s="35"/>
      <c r="LI223" s="35"/>
      <c r="LJ223" s="35"/>
      <c r="LK223" s="35"/>
      <c r="LL223" s="35"/>
      <c r="LM223" s="35"/>
      <c r="LN223" s="35"/>
      <c r="LO223" s="35"/>
      <c r="LP223" s="35"/>
      <c r="LQ223" s="35"/>
      <c r="LR223" s="35"/>
      <c r="LS223" s="35"/>
      <c r="LT223" s="35"/>
      <c r="LU223" s="35"/>
      <c r="LV223" s="35"/>
      <c r="LW223" s="35"/>
      <c r="LX223" s="35"/>
      <c r="LY223" s="35"/>
      <c r="LZ223" s="35"/>
      <c r="MA223" s="35"/>
      <c r="MB223" s="35"/>
      <c r="MC223" s="35"/>
      <c r="MD223" s="35"/>
      <c r="ME223" s="35"/>
      <c r="MF223" s="35"/>
      <c r="MG223" s="35"/>
      <c r="MH223" s="35"/>
      <c r="MI223" s="35"/>
      <c r="MJ223" s="35"/>
      <c r="MK223" s="35"/>
      <c r="ML223" s="35"/>
      <c r="MM223" s="35"/>
      <c r="MN223" s="35"/>
      <c r="MO223" s="35"/>
      <c r="MP223" s="35"/>
      <c r="MQ223" s="35"/>
      <c r="MR223" s="35"/>
      <c r="MS223" s="35"/>
      <c r="MT223" s="35"/>
      <c r="MU223" s="35"/>
      <c r="MV223" s="35"/>
      <c r="MW223" s="35"/>
      <c r="MX223" s="35"/>
      <c r="MY223" s="35"/>
      <c r="MZ223" s="35"/>
      <c r="NA223" s="35"/>
      <c r="NB223" s="35"/>
      <c r="NC223" s="35"/>
      <c r="ND223" s="35"/>
      <c r="NE223" s="35"/>
      <c r="NF223" s="35"/>
      <c r="NG223" s="35"/>
      <c r="NH223" s="35"/>
      <c r="NI223" s="35"/>
      <c r="NJ223" s="35"/>
      <c r="NK223" s="35"/>
      <c r="NL223" s="35"/>
      <c r="NM223" s="35"/>
      <c r="NN223" s="35"/>
      <c r="NO223" s="35"/>
      <c r="NP223" s="35"/>
      <c r="NQ223" s="35"/>
      <c r="NR223" s="35"/>
      <c r="NS223" s="35"/>
      <c r="NT223" s="35"/>
      <c r="NU223" s="35"/>
      <c r="NV223" s="35"/>
      <c r="NW223" s="35"/>
      <c r="NX223" s="35"/>
      <c r="NY223" s="35"/>
      <c r="NZ223" s="35"/>
      <c r="OA223" s="35"/>
      <c r="OB223" s="35"/>
      <c r="OC223" s="35"/>
      <c r="OD223" s="35"/>
      <c r="OE223" s="35"/>
      <c r="OF223" s="35"/>
      <c r="OG223" s="35"/>
      <c r="OH223" s="35"/>
      <c r="OI223" s="35"/>
      <c r="OJ223" s="35"/>
      <c r="OK223" s="35"/>
      <c r="OL223" s="35"/>
      <c r="OM223" s="35"/>
      <c r="ON223" s="35"/>
      <c r="OO223" s="35"/>
      <c r="OP223" s="35"/>
      <c r="OQ223" s="35"/>
      <c r="OR223" s="35"/>
      <c r="OS223" s="35"/>
      <c r="OT223" s="35"/>
      <c r="OU223" s="35"/>
      <c r="OV223" s="35"/>
      <c r="OW223" s="35"/>
      <c r="OX223" s="35"/>
      <c r="OY223" s="35"/>
      <c r="OZ223" s="35"/>
      <c r="PA223" s="35"/>
      <c r="PB223" s="35"/>
      <c r="PC223" s="35"/>
      <c r="PD223" s="35"/>
      <c r="PE223" s="35"/>
      <c r="PF223" s="35"/>
      <c r="PG223" s="35"/>
      <c r="PH223" s="35"/>
      <c r="PI223" s="35"/>
      <c r="PJ223" s="35"/>
      <c r="PK223" s="35"/>
      <c r="PL223" s="35"/>
      <c r="PM223" s="35"/>
      <c r="PN223" s="35"/>
      <c r="PO223" s="35"/>
      <c r="PP223" s="35"/>
      <c r="PQ223" s="35"/>
      <c r="PR223" s="35"/>
      <c r="PS223" s="35"/>
      <c r="PT223" s="35"/>
      <c r="PU223" s="35"/>
      <c r="PV223" s="35"/>
      <c r="PW223" s="35"/>
      <c r="PX223" s="35"/>
      <c r="PY223" s="35"/>
      <c r="PZ223" s="35"/>
      <c r="QA223" s="35"/>
      <c r="QB223" s="35"/>
      <c r="QC223" s="35"/>
      <c r="QD223" s="35"/>
      <c r="QE223" s="35"/>
      <c r="QF223" s="35"/>
      <c r="QG223" s="35"/>
      <c r="QH223" s="35"/>
      <c r="QI223" s="35"/>
      <c r="QJ223" s="35"/>
      <c r="QK223" s="35"/>
      <c r="QL223" s="35"/>
      <c r="QM223" s="35"/>
      <c r="QN223" s="35"/>
      <c r="QO223" s="35"/>
      <c r="QP223" s="35"/>
      <c r="QQ223" s="35"/>
      <c r="QR223" s="35"/>
      <c r="QS223" s="35"/>
      <c r="QT223" s="35"/>
      <c r="QU223" s="35"/>
      <c r="QV223" s="35"/>
      <c r="QW223" s="35"/>
      <c r="QX223" s="35"/>
      <c r="QY223" s="35"/>
      <c r="QZ223" s="35"/>
      <c r="RA223" s="35"/>
      <c r="RB223" s="35"/>
      <c r="RC223" s="35"/>
      <c r="RD223" s="35"/>
      <c r="RE223" s="35"/>
      <c r="RF223" s="35"/>
      <c r="RG223" s="35"/>
      <c r="RH223" s="35"/>
      <c r="RI223" s="35"/>
      <c r="RJ223" s="35"/>
      <c r="RK223" s="35"/>
      <c r="RL223" s="35"/>
      <c r="RM223" s="35"/>
      <c r="RN223" s="35"/>
      <c r="RO223" s="35"/>
      <c r="RP223" s="35"/>
      <c r="RQ223" s="35"/>
      <c r="RR223" s="35"/>
      <c r="RS223" s="35"/>
      <c r="RT223" s="35"/>
      <c r="RU223" s="35"/>
      <c r="RV223" s="35"/>
      <c r="RW223" s="35"/>
      <c r="RX223" s="35"/>
      <c r="RY223" s="35"/>
      <c r="RZ223" s="35"/>
      <c r="SA223" s="35"/>
      <c r="SB223" s="35"/>
      <c r="SC223" s="35"/>
      <c r="SD223" s="35"/>
      <c r="SE223" s="35"/>
      <c r="SF223" s="35"/>
      <c r="SG223" s="35"/>
      <c r="SH223" s="35"/>
      <c r="SI223" s="35"/>
      <c r="SJ223" s="35"/>
      <c r="SK223" s="35"/>
      <c r="SL223" s="35"/>
      <c r="SM223" s="35"/>
      <c r="SN223" s="35"/>
      <c r="SO223" s="35"/>
      <c r="SP223" s="35"/>
      <c r="SQ223" s="35"/>
      <c r="SR223" s="35"/>
      <c r="SS223" s="35"/>
      <c r="ST223" s="35"/>
      <c r="SU223" s="35"/>
      <c r="SV223" s="35"/>
      <c r="SW223" s="35"/>
      <c r="SX223" s="35"/>
      <c r="SY223" s="35"/>
      <c r="SZ223" s="35"/>
      <c r="TA223" s="35"/>
      <c r="TB223" s="35"/>
      <c r="TC223" s="35"/>
      <c r="TD223" s="35"/>
      <c r="TE223" s="35"/>
      <c r="TF223" s="35"/>
      <c r="TG223" s="35"/>
      <c r="TH223" s="35"/>
      <c r="TI223" s="35"/>
      <c r="TJ223" s="35"/>
      <c r="TK223" s="35"/>
      <c r="TL223" s="35"/>
      <c r="TM223" s="35"/>
      <c r="TN223" s="35"/>
      <c r="TO223" s="35"/>
      <c r="TP223" s="35"/>
      <c r="TQ223" s="35"/>
      <c r="TR223" s="35"/>
      <c r="TS223" s="35"/>
      <c r="TT223" s="35"/>
      <c r="TU223" s="35"/>
      <c r="TV223" s="35"/>
      <c r="TW223" s="35"/>
      <c r="TX223" s="35"/>
      <c r="TY223" s="35"/>
      <c r="TZ223" s="35"/>
      <c r="UA223" s="35"/>
      <c r="UB223" s="35"/>
      <c r="UC223" s="35"/>
      <c r="UD223" s="35"/>
      <c r="UE223" s="35"/>
      <c r="UF223" s="35"/>
      <c r="UG223" s="35"/>
      <c r="UH223" s="35"/>
      <c r="UI223" s="35"/>
      <c r="UJ223" s="35"/>
      <c r="UK223" s="35"/>
      <c r="UL223" s="35"/>
      <c r="UM223" s="35"/>
      <c r="UN223" s="35"/>
      <c r="UO223" s="35"/>
      <c r="UP223" s="35"/>
      <c r="UQ223" s="35"/>
      <c r="UR223" s="35"/>
      <c r="US223" s="35"/>
      <c r="UT223" s="35"/>
      <c r="UU223" s="35"/>
      <c r="UV223" s="35"/>
      <c r="UW223" s="35"/>
      <c r="UX223" s="35"/>
      <c r="UY223" s="35"/>
      <c r="UZ223" s="35"/>
      <c r="VA223" s="35"/>
      <c r="VB223" s="35"/>
      <c r="VC223" s="35"/>
      <c r="VD223" s="35"/>
      <c r="VE223" s="35"/>
      <c r="VF223" s="35">
        <v>10</v>
      </c>
      <c r="VG223" s="35"/>
      <c r="VH223" s="35"/>
      <c r="VI223" s="35"/>
      <c r="VJ223" s="35"/>
      <c r="VK223" s="35"/>
      <c r="VL223" s="35"/>
      <c r="VM223" s="35"/>
      <c r="VN223" s="35"/>
      <c r="VO223" s="35"/>
      <c r="VP223" s="35"/>
      <c r="VQ223" s="35"/>
      <c r="VR223" s="35"/>
      <c r="VS223" s="35"/>
      <c r="VT223" s="35"/>
      <c r="VU223" s="35"/>
      <c r="VV223" s="35"/>
      <c r="VW223" s="35"/>
      <c r="VX223" s="35"/>
      <c r="VY223" s="35"/>
      <c r="VZ223" s="35"/>
      <c r="WA223" s="35"/>
      <c r="WB223" s="35"/>
      <c r="WC223" s="35"/>
      <c r="WD223" s="35"/>
      <c r="WE223" s="35"/>
      <c r="WF223" s="35"/>
      <c r="WG223" s="35"/>
      <c r="WH223" s="35"/>
      <c r="WI223" s="35"/>
      <c r="WJ223" s="35"/>
      <c r="WK223" s="35"/>
      <c r="WL223" s="35"/>
      <c r="WM223" s="35"/>
      <c r="WN223" s="35"/>
      <c r="WO223" s="35"/>
      <c r="WP223" s="35"/>
      <c r="WQ223" s="35"/>
      <c r="WR223" s="35"/>
      <c r="WS223" s="35"/>
      <c r="WT223" s="35"/>
      <c r="WU223" s="35"/>
      <c r="WV223" s="35"/>
      <c r="WW223" s="35"/>
      <c r="WX223" s="35"/>
      <c r="WY223" s="35"/>
      <c r="WZ223" s="35"/>
      <c r="XA223" s="35"/>
      <c r="XB223" s="35">
        <v>10</v>
      </c>
      <c r="XC223" s="35">
        <v>10</v>
      </c>
      <c r="XD223" s="35"/>
      <c r="XE223" s="35"/>
      <c r="XF223" s="35"/>
      <c r="XG223" s="35"/>
      <c r="XH223" s="35"/>
      <c r="XI223" s="35"/>
      <c r="XJ223" s="35"/>
      <c r="XK223" s="35"/>
      <c r="XL223" s="35"/>
      <c r="XM223" s="35"/>
      <c r="XN223" s="35"/>
      <c r="XO223" s="35"/>
      <c r="XP223" s="35"/>
      <c r="XQ223" s="35"/>
      <c r="XR223" s="35"/>
      <c r="XS223" s="35"/>
      <c r="XT223" s="35"/>
      <c r="XU223" s="35"/>
      <c r="XV223" s="35"/>
      <c r="XW223" s="35"/>
      <c r="XX223" s="35"/>
      <c r="XY223" s="35"/>
      <c r="XZ223" s="35"/>
      <c r="YA223" s="35"/>
      <c r="YB223" s="35"/>
      <c r="YC223" s="35"/>
      <c r="YD223" s="35"/>
      <c r="YE223" s="35"/>
      <c r="YF223" s="35"/>
      <c r="YG223" s="35"/>
      <c r="YH223" s="35"/>
      <c r="YI223" s="35"/>
      <c r="YJ223" s="35"/>
      <c r="YK223" s="35"/>
      <c r="YL223" s="35"/>
      <c r="YM223" s="35"/>
      <c r="YN223" s="35"/>
      <c r="YO223" s="35"/>
      <c r="YP223" s="35"/>
      <c r="YQ223" s="35"/>
      <c r="YR223" s="35"/>
      <c r="YS223" s="35"/>
      <c r="YT223" s="35"/>
      <c r="YU223" s="35"/>
      <c r="YV223" s="35"/>
      <c r="YW223" s="35"/>
      <c r="YX223" s="35"/>
      <c r="YY223" s="35"/>
      <c r="YZ223" s="35"/>
      <c r="ZA223" s="35"/>
      <c r="ZB223" s="35"/>
      <c r="ZC223" s="35"/>
      <c r="ZD223" s="35"/>
      <c r="ZE223" s="35"/>
      <c r="ZF223" s="35"/>
      <c r="ZG223" s="35"/>
      <c r="ZH223" s="35"/>
      <c r="ZI223" s="35"/>
      <c r="ZJ223" s="35"/>
      <c r="ZK223" s="35"/>
      <c r="ZL223" s="35"/>
      <c r="ZM223" s="35"/>
      <c r="ZN223" s="35"/>
      <c r="ZO223" s="35"/>
      <c r="ZP223" s="35"/>
      <c r="ZQ223" s="35"/>
      <c r="ZR223" s="35"/>
      <c r="ZS223" s="35"/>
      <c r="ZT223" s="35"/>
      <c r="ZU223" s="35"/>
      <c r="ZV223" s="35"/>
      <c r="ZW223" s="35"/>
      <c r="ZX223" s="35"/>
      <c r="ZY223" s="35"/>
      <c r="ZZ223" s="35"/>
      <c r="AAA223" s="35"/>
      <c r="AAB223" s="35"/>
      <c r="AAC223" s="35"/>
      <c r="AAD223" s="35"/>
      <c r="AAE223" s="35"/>
      <c r="AAF223" s="35"/>
      <c r="AAG223" s="35"/>
      <c r="AAH223" s="35"/>
      <c r="AAI223" s="35"/>
      <c r="AAJ223" s="35"/>
      <c r="AAK223" s="35"/>
      <c r="AAL223" s="35"/>
      <c r="AAM223" s="35"/>
      <c r="AAN223" s="35"/>
      <c r="AAO223" s="35"/>
      <c r="AAP223" s="35"/>
      <c r="AAQ223" s="35"/>
      <c r="AAR223" s="35"/>
      <c r="AAS223" s="35"/>
      <c r="AAT223" s="35"/>
      <c r="AAU223" s="35"/>
      <c r="AAV223" s="35"/>
      <c r="AAW223" s="35"/>
      <c r="AAX223" s="35"/>
      <c r="AAY223" s="35"/>
      <c r="AAZ223" s="35"/>
      <c r="ABA223" s="35"/>
      <c r="ABB223" s="35"/>
      <c r="ABC223" s="35"/>
      <c r="ABD223" s="35"/>
      <c r="ABE223" s="35"/>
      <c r="ABF223" s="35"/>
      <c r="ABG223" s="35"/>
      <c r="ABH223" s="35"/>
      <c r="ABI223" s="35"/>
      <c r="ABJ223" s="35"/>
      <c r="ABK223" s="35"/>
      <c r="ABL223" s="35"/>
      <c r="ABM223" s="35"/>
      <c r="ABN223" s="35"/>
      <c r="ABO223" s="35">
        <v>10</v>
      </c>
      <c r="ABP223" s="35"/>
      <c r="ABQ223" s="35"/>
      <c r="ABR223" s="35"/>
      <c r="ABS223" s="35"/>
      <c r="ABT223" s="35"/>
      <c r="ABU223" s="35"/>
      <c r="ABV223" s="35"/>
      <c r="ABW223" s="35"/>
      <c r="ABX223" s="35"/>
      <c r="ABY223" s="35"/>
      <c r="ABZ223" s="35"/>
      <c r="ACA223" s="35"/>
      <c r="ACB223" s="35"/>
      <c r="ACC223" s="35"/>
      <c r="ACD223" s="35"/>
      <c r="ACE223" s="35"/>
      <c r="ACF223" s="35"/>
      <c r="ACG223" s="35"/>
      <c r="ACH223" s="35"/>
      <c r="ACI223" s="35"/>
      <c r="ACJ223" s="35"/>
      <c r="ACK223" s="35"/>
      <c r="ACL223" s="35"/>
      <c r="ACM223" s="35"/>
      <c r="ACN223" s="35"/>
      <c r="ACO223" s="35"/>
      <c r="ACP223" s="35"/>
      <c r="ACQ223" s="35"/>
      <c r="ACR223" s="35"/>
      <c r="ACS223" s="35"/>
      <c r="ACT223" s="35"/>
      <c r="ACU223" s="35"/>
      <c r="ACV223" s="35"/>
      <c r="ACW223" s="35"/>
      <c r="ACX223" s="35"/>
      <c r="ACY223" s="35"/>
      <c r="ACZ223" s="35"/>
      <c r="ADA223" s="35"/>
      <c r="ADB223" s="35"/>
      <c r="ADC223" s="35"/>
      <c r="ADD223" s="35"/>
      <c r="ADE223" s="35"/>
      <c r="ADF223" s="35"/>
      <c r="ADG223" s="35"/>
      <c r="ADH223" s="35"/>
      <c r="ADI223" s="35"/>
      <c r="ADJ223" s="35"/>
      <c r="ADK223" s="35"/>
      <c r="ADL223" s="35"/>
      <c r="ADM223" s="35"/>
      <c r="ADN223" s="35"/>
      <c r="ADO223" s="35"/>
      <c r="ADP223" s="35"/>
      <c r="ADQ223" s="35"/>
      <c r="ADR223" s="35"/>
      <c r="ADS223" s="35"/>
      <c r="ADT223" s="35"/>
      <c r="ADU223" s="35"/>
      <c r="ADV223" s="35"/>
      <c r="ADW223" s="35"/>
      <c r="ADX223" s="35"/>
      <c r="ADY223" s="26">
        <f t="shared" si="9"/>
        <v>0</v>
      </c>
      <c r="ADZ223" s="5"/>
    </row>
    <row r="224" spans="1:806" s="33" customFormat="1" x14ac:dyDescent="0.2">
      <c r="A224" s="51" t="s">
        <v>209</v>
      </c>
      <c r="B224" s="65">
        <f t="shared" si="8"/>
        <v>0</v>
      </c>
      <c r="C224" s="57">
        <v>1</v>
      </c>
      <c r="D224" s="60">
        <v>44832</v>
      </c>
      <c r="E224" s="67">
        <v>27.02</v>
      </c>
      <c r="F224" s="67">
        <f t="shared" si="10"/>
        <v>0</v>
      </c>
      <c r="G224" s="65">
        <v>2</v>
      </c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  <c r="AX224" s="35"/>
      <c r="AY224" s="35"/>
      <c r="AZ224" s="35"/>
      <c r="BA224" s="35"/>
      <c r="BB224" s="35"/>
      <c r="BC224" s="35"/>
      <c r="BD224" s="35"/>
      <c r="BE224" s="15"/>
      <c r="BF224" s="15"/>
      <c r="BG224" s="136"/>
      <c r="BH224" s="35"/>
      <c r="BI224" s="35"/>
      <c r="BJ224" s="35"/>
      <c r="BK224" s="35"/>
      <c r="BL224" s="35"/>
      <c r="BM224" s="35"/>
      <c r="BN224" s="35"/>
      <c r="BO224" s="35"/>
      <c r="BP224" s="35"/>
      <c r="BQ224" s="35"/>
      <c r="BR224" s="35"/>
      <c r="BS224" s="35"/>
      <c r="BT224" s="35"/>
      <c r="BU224" s="35"/>
      <c r="BV224" s="35"/>
      <c r="BW224" s="35"/>
      <c r="BX224" s="35"/>
      <c r="BY224" s="35"/>
      <c r="BZ224" s="35"/>
      <c r="CA224" s="35"/>
      <c r="CB224" s="35"/>
      <c r="CC224" s="35"/>
      <c r="CD224" s="35"/>
      <c r="CE224" s="35"/>
      <c r="CF224" s="35"/>
      <c r="CG224" s="35"/>
      <c r="CH224" s="35"/>
      <c r="CI224" s="35"/>
      <c r="CJ224" s="35"/>
      <c r="CK224" s="35"/>
      <c r="CL224" s="35"/>
      <c r="CM224" s="35"/>
      <c r="CN224" s="35"/>
      <c r="CO224" s="35"/>
      <c r="CP224" s="35"/>
      <c r="CQ224" s="35"/>
      <c r="CR224" s="35"/>
      <c r="CS224" s="35"/>
      <c r="CT224" s="35"/>
      <c r="CU224" s="35"/>
      <c r="CV224" s="35"/>
      <c r="CW224" s="35"/>
      <c r="CX224" s="35"/>
      <c r="CY224" s="35"/>
      <c r="CZ224" s="35"/>
      <c r="DA224" s="35"/>
      <c r="DB224" s="35"/>
      <c r="DC224" s="35"/>
      <c r="DD224" s="35"/>
      <c r="DE224" s="35"/>
      <c r="DF224" s="35"/>
      <c r="DG224" s="35"/>
      <c r="DH224" s="35"/>
      <c r="DI224" s="35"/>
      <c r="DJ224" s="35"/>
      <c r="DK224" s="35"/>
      <c r="DL224" s="35"/>
      <c r="DM224" s="35"/>
      <c r="DN224" s="35"/>
      <c r="DO224" s="35"/>
      <c r="DP224" s="35"/>
      <c r="DQ224" s="35"/>
      <c r="DR224" s="35"/>
      <c r="DS224" s="35"/>
      <c r="DT224" s="35"/>
      <c r="DU224" s="35"/>
      <c r="DV224" s="35"/>
      <c r="DW224" s="35"/>
      <c r="DX224" s="35"/>
      <c r="DY224" s="35"/>
      <c r="DZ224" s="35"/>
      <c r="EA224" s="35"/>
      <c r="EB224" s="35"/>
      <c r="EC224" s="35"/>
      <c r="ED224" s="35"/>
      <c r="EE224" s="35"/>
      <c r="EF224" s="35"/>
      <c r="EG224" s="35"/>
      <c r="EH224" s="35"/>
      <c r="EI224" s="35"/>
      <c r="EJ224" s="35"/>
      <c r="EK224" s="35"/>
      <c r="EL224" s="35"/>
      <c r="EM224" s="35"/>
      <c r="EN224" s="35"/>
      <c r="EO224" s="35"/>
      <c r="EP224" s="35"/>
      <c r="EQ224" s="35"/>
      <c r="ER224" s="35"/>
      <c r="ES224" s="35"/>
      <c r="ET224" s="35"/>
      <c r="EU224" s="35"/>
      <c r="EV224" s="35"/>
      <c r="EW224" s="35"/>
      <c r="EX224" s="35"/>
      <c r="EY224" s="35"/>
      <c r="EZ224" s="35"/>
      <c r="FA224" s="35"/>
      <c r="FB224" s="35"/>
      <c r="FC224" s="35"/>
      <c r="FD224" s="35"/>
      <c r="FE224" s="35"/>
      <c r="FF224" s="35"/>
      <c r="FG224" s="35"/>
      <c r="FH224" s="35"/>
      <c r="FI224" s="35"/>
      <c r="FJ224" s="35"/>
      <c r="FK224" s="35"/>
      <c r="FL224" s="35"/>
      <c r="FM224" s="35"/>
      <c r="FN224" s="35"/>
      <c r="FO224" s="35"/>
      <c r="FP224" s="35"/>
      <c r="FQ224" s="35"/>
      <c r="FR224" s="35"/>
      <c r="FS224" s="35"/>
      <c r="FT224" s="35"/>
      <c r="FU224" s="35"/>
      <c r="FV224" s="35"/>
      <c r="FW224" s="35"/>
      <c r="FX224" s="35"/>
      <c r="FY224" s="35"/>
      <c r="FZ224" s="35"/>
      <c r="GA224" s="35"/>
      <c r="GB224" s="35"/>
      <c r="GC224" s="35"/>
      <c r="GD224" s="35"/>
      <c r="GE224" s="35"/>
      <c r="GF224" s="35"/>
      <c r="GG224" s="35"/>
      <c r="GH224" s="35"/>
      <c r="GI224" s="35"/>
      <c r="GJ224" s="35"/>
      <c r="GK224" s="35"/>
      <c r="GL224" s="35"/>
      <c r="GM224" s="35"/>
      <c r="GN224" s="35"/>
      <c r="GO224" s="35"/>
      <c r="GP224" s="35"/>
      <c r="GQ224" s="35"/>
      <c r="GR224" s="35"/>
      <c r="GS224" s="35"/>
      <c r="GT224" s="35"/>
      <c r="GU224" s="35"/>
      <c r="GV224" s="35"/>
      <c r="GW224" s="35"/>
      <c r="GX224" s="35"/>
      <c r="GY224" s="35"/>
      <c r="GZ224" s="35"/>
      <c r="HA224" s="35"/>
      <c r="HB224" s="35"/>
      <c r="HC224" s="35"/>
      <c r="HD224" s="35"/>
      <c r="HE224" s="35"/>
      <c r="HF224" s="35"/>
      <c r="HG224" s="35"/>
      <c r="HH224" s="35"/>
      <c r="HI224" s="35"/>
      <c r="HJ224" s="35"/>
      <c r="HK224" s="35"/>
      <c r="HL224" s="35"/>
      <c r="HM224" s="35"/>
      <c r="HN224" s="35"/>
      <c r="HO224" s="35"/>
      <c r="HP224" s="35"/>
      <c r="HQ224" s="35"/>
      <c r="HR224" s="35"/>
      <c r="HS224" s="35"/>
      <c r="HT224" s="35"/>
      <c r="HU224" s="35"/>
      <c r="HV224" s="35"/>
      <c r="HW224" s="35"/>
      <c r="HX224" s="35"/>
      <c r="HY224" s="35"/>
      <c r="HZ224" s="35"/>
      <c r="IA224" s="35"/>
      <c r="IB224" s="35"/>
      <c r="IC224" s="35"/>
      <c r="ID224" s="35"/>
      <c r="IE224" s="35"/>
      <c r="IF224" s="35"/>
      <c r="IG224" s="35"/>
      <c r="IH224" s="35"/>
      <c r="II224" s="35"/>
      <c r="IJ224" s="35"/>
      <c r="IK224" s="35"/>
      <c r="IL224" s="35"/>
      <c r="IM224" s="35">
        <v>8</v>
      </c>
      <c r="IN224" s="35"/>
      <c r="IO224" s="35"/>
      <c r="IP224" s="35"/>
      <c r="IQ224" s="35"/>
      <c r="IR224" s="35"/>
      <c r="IS224" s="35"/>
      <c r="IT224" s="35"/>
      <c r="IU224" s="35"/>
      <c r="IV224" s="35"/>
      <c r="IW224" s="35"/>
      <c r="IX224" s="35"/>
      <c r="IY224" s="35"/>
      <c r="IZ224" s="35"/>
      <c r="JA224" s="35"/>
      <c r="JB224" s="35">
        <v>1</v>
      </c>
      <c r="JC224" s="35"/>
      <c r="JD224" s="35"/>
      <c r="JE224" s="35"/>
      <c r="JF224" s="35"/>
      <c r="JG224" s="35"/>
      <c r="JH224" s="35"/>
      <c r="JI224" s="35"/>
      <c r="JJ224" s="35"/>
      <c r="JK224" s="35"/>
      <c r="JL224" s="35"/>
      <c r="JM224" s="35"/>
      <c r="JN224" s="35"/>
      <c r="JO224" s="35"/>
      <c r="JP224" s="35"/>
      <c r="JQ224" s="35"/>
      <c r="JR224" s="35"/>
      <c r="JS224" s="35"/>
      <c r="JT224" s="35"/>
      <c r="JU224" s="35"/>
      <c r="JV224" s="35"/>
      <c r="JW224" s="35"/>
      <c r="JX224" s="35"/>
      <c r="JY224" s="35"/>
      <c r="JZ224" s="35"/>
      <c r="KA224" s="35"/>
      <c r="KB224" s="35"/>
      <c r="KC224" s="35"/>
      <c r="KD224" s="35"/>
      <c r="KE224" s="35"/>
      <c r="KF224" s="35"/>
      <c r="KG224" s="35"/>
      <c r="KH224" s="35"/>
      <c r="KI224" s="35"/>
      <c r="KJ224" s="35"/>
      <c r="KK224" s="35"/>
      <c r="KL224" s="35"/>
      <c r="KM224" s="35"/>
      <c r="KN224" s="35"/>
      <c r="KO224" s="35"/>
      <c r="KP224" s="35"/>
      <c r="KQ224" s="35"/>
      <c r="KR224" s="35"/>
      <c r="KS224" s="35"/>
      <c r="KT224" s="35"/>
      <c r="KU224" s="35"/>
      <c r="KV224" s="35"/>
      <c r="KW224" s="35"/>
      <c r="KX224" s="35"/>
      <c r="KY224" s="35"/>
      <c r="KZ224" s="35"/>
      <c r="LA224" s="35"/>
      <c r="LB224" s="35"/>
      <c r="LC224" s="35"/>
      <c r="LD224" s="35"/>
      <c r="LE224" s="35"/>
      <c r="LF224" s="35"/>
      <c r="LG224" s="35"/>
      <c r="LH224" s="35"/>
      <c r="LI224" s="35"/>
      <c r="LJ224" s="35"/>
      <c r="LK224" s="35"/>
      <c r="LL224" s="35"/>
      <c r="LM224" s="35"/>
      <c r="LN224" s="35"/>
      <c r="LO224" s="35"/>
      <c r="LP224" s="35"/>
      <c r="LQ224" s="35"/>
      <c r="LR224" s="35"/>
      <c r="LS224" s="35"/>
      <c r="LT224" s="35"/>
      <c r="LU224" s="35"/>
      <c r="LV224" s="35"/>
      <c r="LW224" s="35"/>
      <c r="LX224" s="35"/>
      <c r="LY224" s="35"/>
      <c r="LZ224" s="35"/>
      <c r="MA224" s="35"/>
      <c r="MB224" s="35"/>
      <c r="MC224" s="35"/>
      <c r="MD224" s="35"/>
      <c r="ME224" s="35"/>
      <c r="MF224" s="35"/>
      <c r="MG224" s="35"/>
      <c r="MH224" s="35"/>
      <c r="MI224" s="35"/>
      <c r="MJ224" s="35"/>
      <c r="MK224" s="35"/>
      <c r="ML224" s="35"/>
      <c r="MM224" s="35"/>
      <c r="MN224" s="35"/>
      <c r="MO224" s="35"/>
      <c r="MP224" s="35"/>
      <c r="MQ224" s="35"/>
      <c r="MR224" s="35"/>
      <c r="MS224" s="35"/>
      <c r="MT224" s="35"/>
      <c r="MU224" s="35"/>
      <c r="MV224" s="35"/>
      <c r="MW224" s="35"/>
      <c r="MX224" s="35"/>
      <c r="MY224" s="35"/>
      <c r="MZ224" s="35"/>
      <c r="NA224" s="35"/>
      <c r="NB224" s="35"/>
      <c r="NC224" s="35"/>
      <c r="ND224" s="35"/>
      <c r="NE224" s="35"/>
      <c r="NF224" s="35"/>
      <c r="NG224" s="35"/>
      <c r="NH224" s="35"/>
      <c r="NI224" s="35"/>
      <c r="NJ224" s="35"/>
      <c r="NK224" s="35"/>
      <c r="NL224" s="35"/>
      <c r="NM224" s="35"/>
      <c r="NN224" s="35"/>
      <c r="NO224" s="35"/>
      <c r="NP224" s="35"/>
      <c r="NQ224" s="35"/>
      <c r="NR224" s="35"/>
      <c r="NS224" s="35"/>
      <c r="NT224" s="35"/>
      <c r="NU224" s="35"/>
      <c r="NV224" s="35"/>
      <c r="NW224" s="35"/>
      <c r="NX224" s="35"/>
      <c r="NY224" s="35"/>
      <c r="NZ224" s="35"/>
      <c r="OA224" s="35"/>
      <c r="OB224" s="35"/>
      <c r="OC224" s="35"/>
      <c r="OD224" s="35"/>
      <c r="OE224" s="35"/>
      <c r="OF224" s="35"/>
      <c r="OG224" s="35"/>
      <c r="OH224" s="35"/>
      <c r="OI224" s="35"/>
      <c r="OJ224" s="35"/>
      <c r="OK224" s="35"/>
      <c r="OL224" s="35"/>
      <c r="OM224" s="35"/>
      <c r="ON224" s="35"/>
      <c r="OO224" s="35"/>
      <c r="OP224" s="35"/>
      <c r="OQ224" s="35"/>
      <c r="OR224" s="35"/>
      <c r="OS224" s="35"/>
      <c r="OT224" s="35"/>
      <c r="OU224" s="35"/>
      <c r="OV224" s="35"/>
      <c r="OW224" s="35"/>
      <c r="OX224" s="35"/>
      <c r="OY224" s="35"/>
      <c r="OZ224" s="35"/>
      <c r="PA224" s="35"/>
      <c r="PB224" s="35"/>
      <c r="PC224" s="35"/>
      <c r="PD224" s="35"/>
      <c r="PE224" s="35"/>
      <c r="PF224" s="35"/>
      <c r="PG224" s="35"/>
      <c r="PH224" s="35"/>
      <c r="PI224" s="35"/>
      <c r="PJ224" s="35"/>
      <c r="PK224" s="35"/>
      <c r="PL224" s="35"/>
      <c r="PM224" s="35"/>
      <c r="PN224" s="35"/>
      <c r="PO224" s="35"/>
      <c r="PP224" s="35"/>
      <c r="PQ224" s="35"/>
      <c r="PR224" s="35"/>
      <c r="PS224" s="35"/>
      <c r="PT224" s="35"/>
      <c r="PU224" s="35"/>
      <c r="PV224" s="35"/>
      <c r="PW224" s="35"/>
      <c r="PX224" s="35"/>
      <c r="PY224" s="35"/>
      <c r="PZ224" s="35"/>
      <c r="QA224" s="35"/>
      <c r="QB224" s="35"/>
      <c r="QC224" s="35"/>
      <c r="QD224" s="35"/>
      <c r="QE224" s="35"/>
      <c r="QF224" s="35"/>
      <c r="QG224" s="35"/>
      <c r="QH224" s="35"/>
      <c r="QI224" s="35"/>
      <c r="QJ224" s="35"/>
      <c r="QK224" s="35"/>
      <c r="QL224" s="35"/>
      <c r="QM224" s="35"/>
      <c r="QN224" s="35"/>
      <c r="QO224" s="35"/>
      <c r="QP224" s="35"/>
      <c r="QQ224" s="35"/>
      <c r="QR224" s="35"/>
      <c r="QS224" s="35"/>
      <c r="QT224" s="35"/>
      <c r="QU224" s="35"/>
      <c r="QV224" s="35"/>
      <c r="QW224" s="35"/>
      <c r="QX224" s="35"/>
      <c r="QY224" s="35"/>
      <c r="QZ224" s="35"/>
      <c r="RA224" s="35"/>
      <c r="RB224" s="35"/>
      <c r="RC224" s="35"/>
      <c r="RD224" s="35"/>
      <c r="RE224" s="35"/>
      <c r="RF224" s="35"/>
      <c r="RG224" s="35"/>
      <c r="RH224" s="35"/>
      <c r="RI224" s="35"/>
      <c r="RJ224" s="35"/>
      <c r="RK224" s="35"/>
      <c r="RL224" s="35"/>
      <c r="RM224" s="35"/>
      <c r="RN224" s="35"/>
      <c r="RO224" s="35"/>
      <c r="RP224" s="35"/>
      <c r="RQ224" s="35"/>
      <c r="RR224" s="35"/>
      <c r="RS224" s="35"/>
      <c r="RT224" s="35"/>
      <c r="RU224" s="35"/>
      <c r="RV224" s="35"/>
      <c r="RW224" s="35"/>
      <c r="RX224" s="35"/>
      <c r="RY224" s="35"/>
      <c r="RZ224" s="35"/>
      <c r="SA224" s="35"/>
      <c r="SB224" s="35"/>
      <c r="SC224" s="35"/>
      <c r="SD224" s="35"/>
      <c r="SE224" s="35"/>
      <c r="SF224" s="35"/>
      <c r="SG224" s="35"/>
      <c r="SH224" s="35"/>
      <c r="SI224" s="35"/>
      <c r="SJ224" s="35"/>
      <c r="SK224" s="35"/>
      <c r="SL224" s="35"/>
      <c r="SM224" s="35"/>
      <c r="SN224" s="35"/>
      <c r="SO224" s="35"/>
      <c r="SP224" s="35"/>
      <c r="SQ224" s="35"/>
      <c r="SR224" s="35"/>
      <c r="SS224" s="35"/>
      <c r="ST224" s="35"/>
      <c r="SU224" s="35"/>
      <c r="SV224" s="35"/>
      <c r="SW224" s="35"/>
      <c r="SX224" s="35"/>
      <c r="SY224" s="35"/>
      <c r="SZ224" s="35"/>
      <c r="TA224" s="35"/>
      <c r="TB224" s="35"/>
      <c r="TC224" s="35"/>
      <c r="TD224" s="35"/>
      <c r="TE224" s="35"/>
      <c r="TF224" s="35"/>
      <c r="TG224" s="35"/>
      <c r="TH224" s="35"/>
      <c r="TI224" s="35"/>
      <c r="TJ224" s="35"/>
      <c r="TK224" s="35"/>
      <c r="TL224" s="35"/>
      <c r="TM224" s="35"/>
      <c r="TN224" s="35"/>
      <c r="TO224" s="35"/>
      <c r="TP224" s="35"/>
      <c r="TQ224" s="35"/>
      <c r="TR224" s="35"/>
      <c r="TS224" s="35"/>
      <c r="TT224" s="35"/>
      <c r="TU224" s="35"/>
      <c r="TV224" s="35"/>
      <c r="TW224" s="35"/>
      <c r="TX224" s="35"/>
      <c r="TY224" s="35"/>
      <c r="TZ224" s="35"/>
      <c r="UA224" s="35"/>
      <c r="UB224" s="35"/>
      <c r="UC224" s="35"/>
      <c r="UD224" s="35"/>
      <c r="UE224" s="35"/>
      <c r="UF224" s="35"/>
      <c r="UG224" s="35"/>
      <c r="UH224" s="35"/>
      <c r="UI224" s="35"/>
      <c r="UJ224" s="35"/>
      <c r="UK224" s="35"/>
      <c r="UL224" s="35"/>
      <c r="UM224" s="35"/>
      <c r="UN224" s="35"/>
      <c r="UO224" s="35"/>
      <c r="UP224" s="35"/>
      <c r="UQ224" s="35"/>
      <c r="UR224" s="35"/>
      <c r="US224" s="35"/>
      <c r="UT224" s="35"/>
      <c r="UU224" s="35"/>
      <c r="UV224" s="35"/>
      <c r="UW224" s="35"/>
      <c r="UX224" s="35"/>
      <c r="UY224" s="35"/>
      <c r="UZ224" s="35"/>
      <c r="VA224" s="35"/>
      <c r="VB224" s="35"/>
      <c r="VC224" s="35"/>
      <c r="VD224" s="35"/>
      <c r="VE224" s="35"/>
      <c r="VF224" s="35"/>
      <c r="VG224" s="35"/>
      <c r="VH224" s="35"/>
      <c r="VI224" s="35"/>
      <c r="VJ224" s="35"/>
      <c r="VK224" s="35"/>
      <c r="VL224" s="35"/>
      <c r="VM224" s="35"/>
      <c r="VN224" s="35"/>
      <c r="VO224" s="35"/>
      <c r="VP224" s="35"/>
      <c r="VQ224" s="35"/>
      <c r="VR224" s="35"/>
      <c r="VS224" s="35"/>
      <c r="VT224" s="35"/>
      <c r="VU224" s="35"/>
      <c r="VV224" s="35"/>
      <c r="VW224" s="35"/>
      <c r="VX224" s="35"/>
      <c r="VY224" s="35"/>
      <c r="VZ224" s="35"/>
      <c r="WA224" s="35"/>
      <c r="WB224" s="35">
        <v>1</v>
      </c>
      <c r="WC224" s="35"/>
      <c r="WD224" s="35"/>
      <c r="WE224" s="35"/>
      <c r="WF224" s="35"/>
      <c r="WG224" s="35"/>
      <c r="WH224" s="35"/>
      <c r="WI224" s="35"/>
      <c r="WJ224" s="35"/>
      <c r="WK224" s="35"/>
      <c r="WL224" s="35"/>
      <c r="WM224" s="35"/>
      <c r="WN224" s="35"/>
      <c r="WO224" s="35"/>
      <c r="WP224" s="35"/>
      <c r="WQ224" s="35"/>
      <c r="WR224" s="35"/>
      <c r="WS224" s="35"/>
      <c r="WT224" s="35"/>
      <c r="WU224" s="35"/>
      <c r="WV224" s="35"/>
      <c r="WW224" s="35"/>
      <c r="WX224" s="35"/>
      <c r="WY224" s="35"/>
      <c r="WZ224" s="35"/>
      <c r="XA224" s="35"/>
      <c r="XB224" s="35"/>
      <c r="XC224" s="35"/>
      <c r="XD224" s="35"/>
      <c r="XE224" s="35"/>
      <c r="XF224" s="35"/>
      <c r="XG224" s="35"/>
      <c r="XH224" s="35"/>
      <c r="XI224" s="35"/>
      <c r="XJ224" s="35"/>
      <c r="XK224" s="35"/>
      <c r="XL224" s="35"/>
      <c r="XM224" s="35"/>
      <c r="XN224" s="35"/>
      <c r="XO224" s="35"/>
      <c r="XP224" s="35"/>
      <c r="XQ224" s="35"/>
      <c r="XR224" s="35"/>
      <c r="XS224" s="35"/>
      <c r="XT224" s="35"/>
      <c r="XU224" s="35"/>
      <c r="XV224" s="35"/>
      <c r="XW224" s="35"/>
      <c r="XX224" s="35"/>
      <c r="XY224" s="35"/>
      <c r="XZ224" s="35"/>
      <c r="YA224" s="35"/>
      <c r="YB224" s="35"/>
      <c r="YC224" s="35"/>
      <c r="YD224" s="35"/>
      <c r="YE224" s="35"/>
      <c r="YF224" s="35"/>
      <c r="YG224" s="35"/>
      <c r="YH224" s="35"/>
      <c r="YI224" s="35"/>
      <c r="YJ224" s="35"/>
      <c r="YK224" s="35"/>
      <c r="YL224" s="35"/>
      <c r="YM224" s="35"/>
      <c r="YN224" s="35"/>
      <c r="YO224" s="35"/>
      <c r="YP224" s="35"/>
      <c r="YQ224" s="35"/>
      <c r="YR224" s="35"/>
      <c r="YS224" s="35"/>
      <c r="YT224" s="35"/>
      <c r="YU224" s="35"/>
      <c r="YV224" s="35"/>
      <c r="YW224" s="35"/>
      <c r="YX224" s="35"/>
      <c r="YY224" s="35"/>
      <c r="YZ224" s="35"/>
      <c r="ZA224" s="35"/>
      <c r="ZB224" s="35"/>
      <c r="ZC224" s="35"/>
      <c r="ZD224" s="35"/>
      <c r="ZE224" s="35"/>
      <c r="ZF224" s="35"/>
      <c r="ZG224" s="35"/>
      <c r="ZH224" s="35"/>
      <c r="ZI224" s="35"/>
      <c r="ZJ224" s="35"/>
      <c r="ZK224" s="35"/>
      <c r="ZL224" s="35"/>
      <c r="ZM224" s="35"/>
      <c r="ZN224" s="35"/>
      <c r="ZO224" s="35"/>
      <c r="ZP224" s="35"/>
      <c r="ZQ224" s="35"/>
      <c r="ZR224" s="35"/>
      <c r="ZS224" s="35"/>
      <c r="ZT224" s="35"/>
      <c r="ZU224" s="35"/>
      <c r="ZV224" s="35"/>
      <c r="ZW224" s="35"/>
      <c r="ZX224" s="35"/>
      <c r="ZY224" s="35"/>
      <c r="ZZ224" s="35"/>
      <c r="AAA224" s="35"/>
      <c r="AAB224" s="35"/>
      <c r="AAC224" s="35"/>
      <c r="AAD224" s="35"/>
      <c r="AAE224" s="35"/>
      <c r="AAF224" s="35"/>
      <c r="AAG224" s="35"/>
      <c r="AAH224" s="35"/>
      <c r="AAI224" s="35"/>
      <c r="AAJ224" s="35"/>
      <c r="AAK224" s="35"/>
      <c r="AAL224" s="35"/>
      <c r="AAM224" s="35"/>
      <c r="AAN224" s="35"/>
      <c r="AAO224" s="35"/>
      <c r="AAP224" s="35"/>
      <c r="AAQ224" s="35"/>
      <c r="AAR224" s="35"/>
      <c r="AAS224" s="35"/>
      <c r="AAT224" s="35"/>
      <c r="AAU224" s="35"/>
      <c r="AAV224" s="35"/>
      <c r="AAW224" s="35"/>
      <c r="AAX224" s="35"/>
      <c r="AAY224" s="35"/>
      <c r="AAZ224" s="35"/>
      <c r="ABA224" s="35"/>
      <c r="ABB224" s="35"/>
      <c r="ABC224" s="35"/>
      <c r="ABD224" s="35"/>
      <c r="ABE224" s="35"/>
      <c r="ABF224" s="35"/>
      <c r="ABG224" s="35"/>
      <c r="ABH224" s="35"/>
      <c r="ABI224" s="35"/>
      <c r="ABJ224" s="35"/>
      <c r="ABK224" s="35"/>
      <c r="ABL224" s="35"/>
      <c r="ABM224" s="35"/>
      <c r="ABN224" s="35"/>
      <c r="ABO224" s="35"/>
      <c r="ABP224" s="35"/>
      <c r="ABQ224" s="35"/>
      <c r="ABR224" s="35"/>
      <c r="ABS224" s="35"/>
      <c r="ABT224" s="35"/>
      <c r="ABU224" s="35"/>
      <c r="ABV224" s="35"/>
      <c r="ABW224" s="35"/>
      <c r="ABX224" s="35"/>
      <c r="ABY224" s="35"/>
      <c r="ABZ224" s="35"/>
      <c r="ACA224" s="35"/>
      <c r="ACB224" s="35"/>
      <c r="ACC224" s="35"/>
      <c r="ACD224" s="35"/>
      <c r="ACE224" s="35"/>
      <c r="ACF224" s="35"/>
      <c r="ACG224" s="35"/>
      <c r="ACH224" s="35"/>
      <c r="ACI224" s="35"/>
      <c r="ACJ224" s="35"/>
      <c r="ACK224" s="35"/>
      <c r="ACL224" s="35"/>
      <c r="ACM224" s="35"/>
      <c r="ACN224" s="35"/>
      <c r="ACO224" s="35"/>
      <c r="ACP224" s="35"/>
      <c r="ACQ224" s="35"/>
      <c r="ACR224" s="35"/>
      <c r="ACS224" s="35"/>
      <c r="ACT224" s="35"/>
      <c r="ACU224" s="35"/>
      <c r="ACV224" s="35"/>
      <c r="ACW224" s="35"/>
      <c r="ACX224" s="35"/>
      <c r="ACY224" s="35"/>
      <c r="ACZ224" s="35"/>
      <c r="ADA224" s="35"/>
      <c r="ADB224" s="35">
        <v>8</v>
      </c>
      <c r="ADC224" s="35"/>
      <c r="ADD224" s="35"/>
      <c r="ADE224" s="35"/>
      <c r="ADF224" s="35"/>
      <c r="ADG224" s="35"/>
      <c r="ADH224" s="35"/>
      <c r="ADI224" s="35"/>
      <c r="ADJ224" s="35">
        <v>2</v>
      </c>
      <c r="ADK224" s="35"/>
      <c r="ADL224" s="35">
        <v>2</v>
      </c>
      <c r="ADM224" s="35"/>
      <c r="ADN224" s="35"/>
      <c r="ADO224" s="35"/>
      <c r="ADP224" s="35"/>
      <c r="ADQ224" s="35"/>
      <c r="ADR224" s="35"/>
      <c r="ADS224" s="35"/>
      <c r="ADT224" s="35"/>
      <c r="ADU224" s="35"/>
      <c r="ADV224" s="35"/>
      <c r="ADW224" s="35"/>
      <c r="ADX224" s="35"/>
      <c r="ADY224" s="26">
        <f t="shared" si="9"/>
        <v>0</v>
      </c>
      <c r="ADZ224" s="5"/>
    </row>
    <row r="225" spans="1:806" s="33" customFormat="1" x14ac:dyDescent="0.2">
      <c r="A225" s="51" t="s">
        <v>209</v>
      </c>
      <c r="B225" s="65">
        <f t="shared" si="8"/>
        <v>20</v>
      </c>
      <c r="C225" s="57">
        <v>10</v>
      </c>
      <c r="D225" s="60">
        <v>44832</v>
      </c>
      <c r="E225" s="67">
        <v>22.51</v>
      </c>
      <c r="F225" s="67">
        <f t="shared" si="10"/>
        <v>450.20000000000005</v>
      </c>
      <c r="G225" s="65">
        <v>10</v>
      </c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/>
      <c r="BB225" s="35"/>
      <c r="BC225" s="35"/>
      <c r="BD225" s="35"/>
      <c r="BE225" s="15"/>
      <c r="BF225" s="15"/>
      <c r="BG225" s="136"/>
      <c r="BH225" s="35"/>
      <c r="BI225" s="35"/>
      <c r="BJ225" s="35"/>
      <c r="BK225" s="35"/>
      <c r="BL225" s="35"/>
      <c r="BM225" s="35"/>
      <c r="BN225" s="35"/>
      <c r="BO225" s="35"/>
      <c r="BP225" s="35"/>
      <c r="BQ225" s="35"/>
      <c r="BR225" s="35"/>
      <c r="BS225" s="35"/>
      <c r="BT225" s="35"/>
      <c r="BU225" s="35"/>
      <c r="BV225" s="35"/>
      <c r="BW225" s="35"/>
      <c r="BX225" s="35"/>
      <c r="BY225" s="35"/>
      <c r="BZ225" s="35"/>
      <c r="CA225" s="35"/>
      <c r="CB225" s="35"/>
      <c r="CC225" s="35"/>
      <c r="CD225" s="35"/>
      <c r="CE225" s="35"/>
      <c r="CF225" s="35"/>
      <c r="CG225" s="35"/>
      <c r="CH225" s="35"/>
      <c r="CI225" s="35"/>
      <c r="CJ225" s="35"/>
      <c r="CK225" s="35"/>
      <c r="CL225" s="35"/>
      <c r="CM225" s="35"/>
      <c r="CN225" s="35"/>
      <c r="CO225" s="35"/>
      <c r="CP225" s="35"/>
      <c r="CQ225" s="35"/>
      <c r="CR225" s="35"/>
      <c r="CS225" s="35"/>
      <c r="CT225" s="35"/>
      <c r="CU225" s="35"/>
      <c r="CV225" s="35"/>
      <c r="CW225" s="35"/>
      <c r="CX225" s="35"/>
      <c r="CY225" s="35"/>
      <c r="CZ225" s="35"/>
      <c r="DA225" s="35"/>
      <c r="DB225" s="35"/>
      <c r="DC225" s="35"/>
      <c r="DD225" s="35"/>
      <c r="DE225" s="35"/>
      <c r="DF225" s="35"/>
      <c r="DG225" s="35"/>
      <c r="DH225" s="35"/>
      <c r="DI225" s="35"/>
      <c r="DJ225" s="35"/>
      <c r="DK225" s="35"/>
      <c r="DL225" s="35"/>
      <c r="DM225" s="35"/>
      <c r="DN225" s="35"/>
      <c r="DO225" s="35"/>
      <c r="DP225" s="35"/>
      <c r="DQ225" s="35"/>
      <c r="DR225" s="35"/>
      <c r="DS225" s="35"/>
      <c r="DT225" s="35"/>
      <c r="DU225" s="35"/>
      <c r="DV225" s="35"/>
      <c r="DW225" s="35"/>
      <c r="DX225" s="35"/>
      <c r="DY225" s="35"/>
      <c r="DZ225" s="35"/>
      <c r="EA225" s="35"/>
      <c r="EB225" s="35"/>
      <c r="EC225" s="35"/>
      <c r="ED225" s="35"/>
      <c r="EE225" s="35"/>
      <c r="EF225" s="35"/>
      <c r="EG225" s="35"/>
      <c r="EH225" s="35"/>
      <c r="EI225" s="35"/>
      <c r="EJ225" s="35"/>
      <c r="EK225" s="35"/>
      <c r="EL225" s="35"/>
      <c r="EM225" s="35"/>
      <c r="EN225" s="35"/>
      <c r="EO225" s="35"/>
      <c r="EP225" s="35"/>
      <c r="EQ225" s="35"/>
      <c r="ER225" s="35"/>
      <c r="ES225" s="35"/>
      <c r="ET225" s="35"/>
      <c r="EU225" s="35"/>
      <c r="EV225" s="35"/>
      <c r="EW225" s="35"/>
      <c r="EX225" s="35"/>
      <c r="EY225" s="35"/>
      <c r="EZ225" s="35"/>
      <c r="FA225" s="35"/>
      <c r="FB225" s="35"/>
      <c r="FC225" s="35"/>
      <c r="FD225" s="35"/>
      <c r="FE225" s="35"/>
      <c r="FF225" s="35"/>
      <c r="FG225" s="35"/>
      <c r="FH225" s="35"/>
      <c r="FI225" s="35"/>
      <c r="FJ225" s="35"/>
      <c r="FK225" s="35"/>
      <c r="FL225" s="35"/>
      <c r="FM225" s="35"/>
      <c r="FN225" s="35"/>
      <c r="FO225" s="35"/>
      <c r="FP225" s="35"/>
      <c r="FQ225" s="35"/>
      <c r="FR225" s="35"/>
      <c r="FS225" s="35"/>
      <c r="FT225" s="35"/>
      <c r="FU225" s="35"/>
      <c r="FV225" s="35"/>
      <c r="FW225" s="35"/>
      <c r="FX225" s="35"/>
      <c r="FY225" s="35"/>
      <c r="FZ225" s="35"/>
      <c r="GA225" s="35"/>
      <c r="GB225" s="35"/>
      <c r="GC225" s="35"/>
      <c r="GD225" s="35"/>
      <c r="GE225" s="35"/>
      <c r="GF225" s="35"/>
      <c r="GG225" s="35"/>
      <c r="GH225" s="35"/>
      <c r="GI225" s="35"/>
      <c r="GJ225" s="35"/>
      <c r="GK225" s="35"/>
      <c r="GL225" s="35"/>
      <c r="GM225" s="35"/>
      <c r="GN225" s="35"/>
      <c r="GO225" s="35"/>
      <c r="GP225" s="35"/>
      <c r="GQ225" s="35"/>
      <c r="GR225" s="35"/>
      <c r="GS225" s="35"/>
      <c r="GT225" s="35"/>
      <c r="GU225" s="35"/>
      <c r="GV225" s="35"/>
      <c r="GW225" s="35"/>
      <c r="GX225" s="35"/>
      <c r="GY225" s="35"/>
      <c r="GZ225" s="35"/>
      <c r="HA225" s="35"/>
      <c r="HB225" s="35"/>
      <c r="HC225" s="35"/>
      <c r="HD225" s="35"/>
      <c r="HE225" s="35"/>
      <c r="HF225" s="35"/>
      <c r="HG225" s="35"/>
      <c r="HH225" s="35"/>
      <c r="HI225" s="35"/>
      <c r="HJ225" s="35"/>
      <c r="HK225" s="35"/>
      <c r="HL225" s="35"/>
      <c r="HM225" s="35"/>
      <c r="HN225" s="35"/>
      <c r="HO225" s="35"/>
      <c r="HP225" s="35"/>
      <c r="HQ225" s="35"/>
      <c r="HR225" s="35"/>
      <c r="HS225" s="35"/>
      <c r="HT225" s="35"/>
      <c r="HU225" s="35"/>
      <c r="HV225" s="35"/>
      <c r="HW225" s="35"/>
      <c r="HX225" s="35"/>
      <c r="HY225" s="35"/>
      <c r="HZ225" s="35"/>
      <c r="IA225" s="35"/>
      <c r="IB225" s="35"/>
      <c r="IC225" s="35"/>
      <c r="ID225" s="35"/>
      <c r="IE225" s="35"/>
      <c r="IF225" s="35"/>
      <c r="IG225" s="35"/>
      <c r="IH225" s="35"/>
      <c r="II225" s="35"/>
      <c r="IJ225" s="35"/>
      <c r="IK225" s="35"/>
      <c r="IL225" s="35"/>
      <c r="IM225" s="35"/>
      <c r="IN225" s="35"/>
      <c r="IO225" s="35"/>
      <c r="IP225" s="35"/>
      <c r="IQ225" s="35"/>
      <c r="IR225" s="35"/>
      <c r="IS225" s="35"/>
      <c r="IT225" s="35"/>
      <c r="IU225" s="35"/>
      <c r="IV225" s="35"/>
      <c r="IW225" s="35"/>
      <c r="IX225" s="35"/>
      <c r="IY225" s="35"/>
      <c r="IZ225" s="35"/>
      <c r="JA225" s="35"/>
      <c r="JB225" s="35"/>
      <c r="JC225" s="35"/>
      <c r="JD225" s="35"/>
      <c r="JE225" s="35"/>
      <c r="JF225" s="35"/>
      <c r="JG225" s="35"/>
      <c r="JH225" s="35"/>
      <c r="JI225" s="35"/>
      <c r="JJ225" s="35"/>
      <c r="JK225" s="35"/>
      <c r="JL225" s="35"/>
      <c r="JM225" s="35"/>
      <c r="JN225" s="35"/>
      <c r="JO225" s="35"/>
      <c r="JP225" s="35"/>
      <c r="JQ225" s="35"/>
      <c r="JR225" s="35"/>
      <c r="JS225" s="35"/>
      <c r="JT225" s="35"/>
      <c r="JU225" s="35"/>
      <c r="JV225" s="35"/>
      <c r="JW225" s="35"/>
      <c r="JX225" s="35"/>
      <c r="JY225" s="35"/>
      <c r="JZ225" s="35"/>
      <c r="KA225" s="35"/>
      <c r="KB225" s="35"/>
      <c r="KC225" s="35"/>
      <c r="KD225" s="35"/>
      <c r="KE225" s="35"/>
      <c r="KF225" s="35">
        <v>20</v>
      </c>
      <c r="KG225" s="35"/>
      <c r="KH225" s="35"/>
      <c r="KI225" s="35"/>
      <c r="KJ225" s="35"/>
      <c r="KK225" s="35"/>
      <c r="KL225" s="35"/>
      <c r="KM225" s="35"/>
      <c r="KN225" s="35"/>
      <c r="KO225" s="35"/>
      <c r="KP225" s="35"/>
      <c r="KQ225" s="35"/>
      <c r="KR225" s="35"/>
      <c r="KS225" s="35"/>
      <c r="KT225" s="35"/>
      <c r="KU225" s="35"/>
      <c r="KV225" s="35"/>
      <c r="KW225" s="35"/>
      <c r="KX225" s="35"/>
      <c r="KY225" s="35"/>
      <c r="KZ225" s="35"/>
      <c r="LA225" s="35"/>
      <c r="LB225" s="35"/>
      <c r="LC225" s="35"/>
      <c r="LD225" s="35"/>
      <c r="LE225" s="35"/>
      <c r="LF225" s="35">
        <v>10</v>
      </c>
      <c r="LG225" s="35"/>
      <c r="LH225" s="35"/>
      <c r="LI225" s="35"/>
      <c r="LJ225" s="35"/>
      <c r="LK225" s="35"/>
      <c r="LL225" s="35"/>
      <c r="LM225" s="35"/>
      <c r="LN225" s="35"/>
      <c r="LO225" s="35"/>
      <c r="LP225" s="35"/>
      <c r="LQ225" s="35"/>
      <c r="LR225" s="35"/>
      <c r="LS225" s="35"/>
      <c r="LT225" s="35"/>
      <c r="LU225" s="35"/>
      <c r="LV225" s="35"/>
      <c r="LW225" s="35"/>
      <c r="LX225" s="35"/>
      <c r="LY225" s="35"/>
      <c r="LZ225" s="35"/>
      <c r="MA225" s="35"/>
      <c r="MB225" s="35"/>
      <c r="MC225" s="35"/>
      <c r="MD225" s="35"/>
      <c r="ME225" s="35"/>
      <c r="MF225" s="35"/>
      <c r="MG225" s="35"/>
      <c r="MH225" s="35"/>
      <c r="MI225" s="35"/>
      <c r="MJ225" s="35"/>
      <c r="MK225" s="35"/>
      <c r="ML225" s="35"/>
      <c r="MM225" s="35"/>
      <c r="MN225" s="35"/>
      <c r="MO225" s="35"/>
      <c r="MP225" s="35"/>
      <c r="MQ225" s="35"/>
      <c r="MR225" s="35"/>
      <c r="MS225" s="35"/>
      <c r="MT225" s="35"/>
      <c r="MU225" s="35"/>
      <c r="MV225" s="35"/>
      <c r="MW225" s="35"/>
      <c r="MX225" s="35"/>
      <c r="MY225" s="35"/>
      <c r="MZ225" s="35"/>
      <c r="NA225" s="35"/>
      <c r="NB225" s="35"/>
      <c r="NC225" s="35"/>
      <c r="ND225" s="35"/>
      <c r="NE225" s="35"/>
      <c r="NF225" s="35"/>
      <c r="NG225" s="35"/>
      <c r="NH225" s="35"/>
      <c r="NI225" s="35"/>
      <c r="NJ225" s="35"/>
      <c r="NK225" s="35"/>
      <c r="NL225" s="35"/>
      <c r="NM225" s="35"/>
      <c r="NN225" s="35"/>
      <c r="NO225" s="35"/>
      <c r="NP225" s="35"/>
      <c r="NQ225" s="35"/>
      <c r="NR225" s="35"/>
      <c r="NS225" s="35"/>
      <c r="NT225" s="35"/>
      <c r="NU225" s="35"/>
      <c r="NV225" s="35"/>
      <c r="NW225" s="35"/>
      <c r="NX225" s="35"/>
      <c r="NY225" s="35"/>
      <c r="NZ225" s="35"/>
      <c r="OA225" s="35"/>
      <c r="OB225" s="35"/>
      <c r="OC225" s="35"/>
      <c r="OD225" s="35"/>
      <c r="OE225" s="35"/>
      <c r="OF225" s="35"/>
      <c r="OG225" s="35"/>
      <c r="OH225" s="35"/>
      <c r="OI225" s="35"/>
      <c r="OJ225" s="35"/>
      <c r="OK225" s="35"/>
      <c r="OL225" s="35"/>
      <c r="OM225" s="35"/>
      <c r="ON225" s="35"/>
      <c r="OO225" s="35"/>
      <c r="OP225" s="35"/>
      <c r="OQ225" s="35"/>
      <c r="OR225" s="35"/>
      <c r="OS225" s="35"/>
      <c r="OT225" s="35"/>
      <c r="OU225" s="35">
        <v>10</v>
      </c>
      <c r="OV225" s="35"/>
      <c r="OW225" s="35"/>
      <c r="OX225" s="35"/>
      <c r="OY225" s="35"/>
      <c r="OZ225" s="35"/>
      <c r="PA225" s="35"/>
      <c r="PB225" s="35"/>
      <c r="PC225" s="35"/>
      <c r="PD225" s="35"/>
      <c r="PE225" s="35"/>
      <c r="PF225" s="35"/>
      <c r="PG225" s="35"/>
      <c r="PH225" s="35"/>
      <c r="PI225" s="35"/>
      <c r="PJ225" s="35"/>
      <c r="PK225" s="35"/>
      <c r="PL225" s="35"/>
      <c r="PM225" s="35"/>
      <c r="PN225" s="35"/>
      <c r="PO225" s="35"/>
      <c r="PP225" s="35"/>
      <c r="PQ225" s="35"/>
      <c r="PR225" s="35"/>
      <c r="PS225" s="35"/>
      <c r="PT225" s="35"/>
      <c r="PU225" s="35"/>
      <c r="PV225" s="35"/>
      <c r="PW225" s="35"/>
      <c r="PX225" s="35"/>
      <c r="PY225" s="35"/>
      <c r="PZ225" s="35"/>
      <c r="QA225" s="35"/>
      <c r="QB225" s="35"/>
      <c r="QC225" s="35"/>
      <c r="QD225" s="35"/>
      <c r="QE225" s="35"/>
      <c r="QF225" s="35"/>
      <c r="QG225" s="35"/>
      <c r="QH225" s="35"/>
      <c r="QI225" s="35"/>
      <c r="QJ225" s="35"/>
      <c r="QK225" s="35"/>
      <c r="QL225" s="35"/>
      <c r="QM225" s="35"/>
      <c r="QN225" s="35"/>
      <c r="QO225" s="35"/>
      <c r="QP225" s="35"/>
      <c r="QQ225" s="35"/>
      <c r="QR225" s="35"/>
      <c r="QS225" s="35"/>
      <c r="QT225" s="35"/>
      <c r="QU225" s="35"/>
      <c r="QV225" s="35"/>
      <c r="QW225" s="35"/>
      <c r="QX225" s="35"/>
      <c r="QY225" s="35"/>
      <c r="QZ225" s="35"/>
      <c r="RA225" s="35"/>
      <c r="RB225" s="35"/>
      <c r="RC225" s="35"/>
      <c r="RD225" s="35"/>
      <c r="RE225" s="35"/>
      <c r="RF225" s="35"/>
      <c r="RG225" s="35"/>
      <c r="RH225" s="35"/>
      <c r="RI225" s="35"/>
      <c r="RJ225" s="35"/>
      <c r="RK225" s="35"/>
      <c r="RL225" s="35"/>
      <c r="RM225" s="35"/>
      <c r="RN225" s="35"/>
      <c r="RO225" s="35"/>
      <c r="RP225" s="35"/>
      <c r="RQ225" s="35"/>
      <c r="RR225" s="35"/>
      <c r="RS225" s="35"/>
      <c r="RT225" s="35"/>
      <c r="RU225" s="35"/>
      <c r="RV225" s="35"/>
      <c r="RW225" s="35"/>
      <c r="RX225" s="35"/>
      <c r="RY225" s="35"/>
      <c r="RZ225" s="35"/>
      <c r="SA225" s="35"/>
      <c r="SB225" s="35"/>
      <c r="SC225" s="35"/>
      <c r="SD225" s="35"/>
      <c r="SE225" s="35"/>
      <c r="SF225" s="35"/>
      <c r="SG225" s="35"/>
      <c r="SH225" s="35"/>
      <c r="SI225" s="35"/>
      <c r="SJ225" s="35"/>
      <c r="SK225" s="35"/>
      <c r="SL225" s="35"/>
      <c r="SM225" s="35"/>
      <c r="SN225" s="35"/>
      <c r="SO225" s="35"/>
      <c r="SP225" s="35"/>
      <c r="SQ225" s="35"/>
      <c r="SR225" s="35"/>
      <c r="SS225" s="35"/>
      <c r="ST225" s="35"/>
      <c r="SU225" s="35"/>
      <c r="SV225" s="35"/>
      <c r="SW225" s="35"/>
      <c r="SX225" s="35"/>
      <c r="SY225" s="35"/>
      <c r="SZ225" s="35"/>
      <c r="TA225" s="35"/>
      <c r="TB225" s="35"/>
      <c r="TC225" s="35"/>
      <c r="TD225" s="35"/>
      <c r="TE225" s="35"/>
      <c r="TF225" s="35"/>
      <c r="TG225" s="35"/>
      <c r="TH225" s="35"/>
      <c r="TI225" s="35"/>
      <c r="TJ225" s="35"/>
      <c r="TK225" s="35"/>
      <c r="TL225" s="35"/>
      <c r="TM225" s="35"/>
      <c r="TN225" s="35"/>
      <c r="TO225" s="35"/>
      <c r="TP225" s="35"/>
      <c r="TQ225" s="35"/>
      <c r="TR225" s="35"/>
      <c r="TS225" s="35"/>
      <c r="TT225" s="35"/>
      <c r="TU225" s="35"/>
      <c r="TV225" s="35"/>
      <c r="TW225" s="35"/>
      <c r="TX225" s="35"/>
      <c r="TY225" s="35"/>
      <c r="TZ225" s="35"/>
      <c r="UA225" s="35"/>
      <c r="UB225" s="35"/>
      <c r="UC225" s="35"/>
      <c r="UD225" s="35"/>
      <c r="UE225" s="35"/>
      <c r="UF225" s="35"/>
      <c r="UG225" s="35"/>
      <c r="UH225" s="35"/>
      <c r="UI225" s="35"/>
      <c r="UJ225" s="35"/>
      <c r="UK225" s="35"/>
      <c r="UL225" s="35"/>
      <c r="UM225" s="35"/>
      <c r="UN225" s="35"/>
      <c r="UO225" s="35"/>
      <c r="UP225" s="35"/>
      <c r="UQ225" s="35"/>
      <c r="UR225" s="35"/>
      <c r="US225" s="35"/>
      <c r="UT225" s="35"/>
      <c r="UU225" s="35"/>
      <c r="UV225" s="35"/>
      <c r="UW225" s="35"/>
      <c r="UX225" s="35"/>
      <c r="UY225" s="35"/>
      <c r="UZ225" s="35"/>
      <c r="VA225" s="35"/>
      <c r="VB225" s="35"/>
      <c r="VC225" s="35"/>
      <c r="VD225" s="35"/>
      <c r="VE225" s="35"/>
      <c r="VF225" s="35"/>
      <c r="VG225" s="35"/>
      <c r="VH225" s="35"/>
      <c r="VI225" s="35"/>
      <c r="VJ225" s="35"/>
      <c r="VK225" s="35"/>
      <c r="VL225" s="35"/>
      <c r="VM225" s="35"/>
      <c r="VN225" s="35"/>
      <c r="VO225" s="35"/>
      <c r="VP225" s="35"/>
      <c r="VQ225" s="35"/>
      <c r="VR225" s="35"/>
      <c r="VS225" s="35"/>
      <c r="VT225" s="35"/>
      <c r="VU225" s="35"/>
      <c r="VV225" s="35"/>
      <c r="VW225" s="35"/>
      <c r="VX225" s="35"/>
      <c r="VY225" s="35"/>
      <c r="VZ225" s="35"/>
      <c r="WA225" s="35"/>
      <c r="WB225" s="35"/>
      <c r="WC225" s="35"/>
      <c r="WD225" s="35"/>
      <c r="WE225" s="35"/>
      <c r="WF225" s="35"/>
      <c r="WG225" s="35"/>
      <c r="WH225" s="35"/>
      <c r="WI225" s="35"/>
      <c r="WJ225" s="35"/>
      <c r="WK225" s="35">
        <v>30</v>
      </c>
      <c r="WL225" s="35">
        <v>10</v>
      </c>
      <c r="WM225" s="35"/>
      <c r="WN225" s="35"/>
      <c r="WO225" s="35"/>
      <c r="WP225" s="35"/>
      <c r="WQ225" s="35"/>
      <c r="WR225" s="35"/>
      <c r="WS225" s="35"/>
      <c r="WT225" s="35"/>
      <c r="WU225" s="35"/>
      <c r="WV225" s="35"/>
      <c r="WW225" s="35"/>
      <c r="WX225" s="35"/>
      <c r="WY225" s="35"/>
      <c r="WZ225" s="35"/>
      <c r="XA225" s="35"/>
      <c r="XB225" s="35"/>
      <c r="XC225" s="35"/>
      <c r="XD225" s="35"/>
      <c r="XE225" s="35"/>
      <c r="XF225" s="35"/>
      <c r="XG225" s="35"/>
      <c r="XH225" s="35"/>
      <c r="XI225" s="35"/>
      <c r="XJ225" s="35"/>
      <c r="XK225" s="35"/>
      <c r="XL225" s="35"/>
      <c r="XM225" s="35"/>
      <c r="XN225" s="35"/>
      <c r="XO225" s="35"/>
      <c r="XP225" s="35"/>
      <c r="XQ225" s="35"/>
      <c r="XR225" s="35"/>
      <c r="XS225" s="35"/>
      <c r="XT225" s="35"/>
      <c r="XU225" s="35"/>
      <c r="XV225" s="35"/>
      <c r="XW225" s="35"/>
      <c r="XX225" s="35"/>
      <c r="XY225" s="35"/>
      <c r="XZ225" s="35"/>
      <c r="YA225" s="35"/>
      <c r="YB225" s="35"/>
      <c r="YC225" s="35"/>
      <c r="YD225" s="35"/>
      <c r="YE225" s="35"/>
      <c r="YF225" s="35"/>
      <c r="YG225" s="35"/>
      <c r="YH225" s="35"/>
      <c r="YI225" s="35"/>
      <c r="YJ225" s="35"/>
      <c r="YK225" s="35"/>
      <c r="YL225" s="35"/>
      <c r="YM225" s="35"/>
      <c r="YN225" s="35"/>
      <c r="YO225" s="35"/>
      <c r="YP225" s="35"/>
      <c r="YQ225" s="35"/>
      <c r="YR225" s="35"/>
      <c r="YS225" s="35"/>
      <c r="YT225" s="35"/>
      <c r="YU225" s="35"/>
      <c r="YV225" s="35"/>
      <c r="YW225" s="35"/>
      <c r="YX225" s="35"/>
      <c r="YY225" s="35"/>
      <c r="YZ225" s="35"/>
      <c r="ZA225" s="35"/>
      <c r="ZB225" s="35">
        <v>40</v>
      </c>
      <c r="ZC225" s="35"/>
      <c r="ZD225" s="35"/>
      <c r="ZE225" s="35"/>
      <c r="ZF225" s="35">
        <v>40</v>
      </c>
      <c r="ZG225" s="35"/>
      <c r="ZH225" s="35"/>
      <c r="ZI225" s="35"/>
      <c r="ZJ225" s="35"/>
      <c r="ZK225" s="35"/>
      <c r="ZL225" s="35"/>
      <c r="ZM225" s="35"/>
      <c r="ZN225" s="35"/>
      <c r="ZO225" s="35"/>
      <c r="ZP225" s="35"/>
      <c r="ZQ225" s="35"/>
      <c r="ZR225" s="35"/>
      <c r="ZS225" s="35"/>
      <c r="ZT225" s="35"/>
      <c r="ZU225" s="35"/>
      <c r="ZV225" s="35"/>
      <c r="ZW225" s="35"/>
      <c r="ZX225" s="35"/>
      <c r="ZY225" s="35"/>
      <c r="ZZ225" s="35"/>
      <c r="AAA225" s="35"/>
      <c r="AAB225" s="35"/>
      <c r="AAC225" s="35"/>
      <c r="AAD225" s="35"/>
      <c r="AAE225" s="35"/>
      <c r="AAF225" s="35"/>
      <c r="AAG225" s="35"/>
      <c r="AAH225" s="35"/>
      <c r="AAI225" s="35"/>
      <c r="AAJ225" s="35"/>
      <c r="AAK225" s="35"/>
      <c r="AAL225" s="35"/>
      <c r="AAM225" s="35"/>
      <c r="AAN225" s="35"/>
      <c r="AAO225" s="35"/>
      <c r="AAP225" s="35"/>
      <c r="AAQ225" s="35"/>
      <c r="AAR225" s="35"/>
      <c r="AAS225" s="35"/>
      <c r="AAT225" s="35"/>
      <c r="AAU225" s="35"/>
      <c r="AAV225" s="35"/>
      <c r="AAW225" s="35"/>
      <c r="AAX225" s="35"/>
      <c r="AAY225" s="35"/>
      <c r="AAZ225" s="35"/>
      <c r="ABA225" s="35"/>
      <c r="ABB225" s="35"/>
      <c r="ABC225" s="35"/>
      <c r="ABD225" s="35"/>
      <c r="ABE225" s="35"/>
      <c r="ABF225" s="35"/>
      <c r="ABG225" s="35"/>
      <c r="ABH225" s="35"/>
      <c r="ABI225" s="35"/>
      <c r="ABJ225" s="35"/>
      <c r="ABK225" s="35"/>
      <c r="ABL225" s="35"/>
      <c r="ABM225" s="35"/>
      <c r="ABN225" s="35"/>
      <c r="ABO225" s="35"/>
      <c r="ABP225" s="35"/>
      <c r="ABQ225" s="35"/>
      <c r="ABR225" s="35"/>
      <c r="ABS225" s="35"/>
      <c r="ABT225" s="35"/>
      <c r="ABU225" s="35"/>
      <c r="ABV225" s="35"/>
      <c r="ABW225" s="35"/>
      <c r="ABX225" s="35"/>
      <c r="ABY225" s="35"/>
      <c r="ABZ225" s="35"/>
      <c r="ACA225" s="35"/>
      <c r="ACB225" s="35"/>
      <c r="ACC225" s="35"/>
      <c r="ACD225" s="35"/>
      <c r="ACE225" s="35"/>
      <c r="ACF225" s="35"/>
      <c r="ACG225" s="35"/>
      <c r="ACH225" s="35"/>
      <c r="ACI225" s="35"/>
      <c r="ACJ225" s="35"/>
      <c r="ACK225" s="35"/>
      <c r="ACL225" s="35"/>
      <c r="ACM225" s="35"/>
      <c r="ACN225" s="35"/>
      <c r="ACO225" s="35"/>
      <c r="ACP225" s="35"/>
      <c r="ACQ225" s="35"/>
      <c r="ACR225" s="35"/>
      <c r="ACS225" s="35"/>
      <c r="ACT225" s="35"/>
      <c r="ACU225" s="35"/>
      <c r="ACV225" s="35"/>
      <c r="ACW225" s="35"/>
      <c r="ACX225" s="35"/>
      <c r="ACY225" s="35"/>
      <c r="ACZ225" s="35"/>
      <c r="ADA225" s="35"/>
      <c r="ADB225" s="35"/>
      <c r="ADC225" s="35"/>
      <c r="ADD225" s="35"/>
      <c r="ADE225" s="35"/>
      <c r="ADF225" s="35"/>
      <c r="ADG225" s="35"/>
      <c r="ADH225" s="35"/>
      <c r="ADI225" s="35"/>
      <c r="ADJ225" s="35">
        <v>40</v>
      </c>
      <c r="ADK225" s="35"/>
      <c r="ADL225" s="35">
        <v>20</v>
      </c>
      <c r="ADM225" s="35"/>
      <c r="ADN225" s="35"/>
      <c r="ADO225" s="35">
        <v>10</v>
      </c>
      <c r="ADP225" s="35"/>
      <c r="ADQ225" s="35"/>
      <c r="ADR225" s="35"/>
      <c r="ADS225" s="35"/>
      <c r="ADT225" s="35"/>
      <c r="ADU225" s="35"/>
      <c r="ADV225" s="35"/>
      <c r="ADW225" s="35"/>
      <c r="ADX225" s="35"/>
      <c r="ADY225" s="26">
        <f t="shared" si="9"/>
        <v>0</v>
      </c>
      <c r="ADZ225" s="5"/>
    </row>
    <row r="226" spans="1:806" s="33" customFormat="1" x14ac:dyDescent="0.2">
      <c r="A226" s="51" t="s">
        <v>438</v>
      </c>
      <c r="B226" s="65">
        <f t="shared" si="8"/>
        <v>0</v>
      </c>
      <c r="C226" s="57">
        <v>0.8</v>
      </c>
      <c r="D226" s="60">
        <v>44319</v>
      </c>
      <c r="E226" s="67">
        <v>43.04</v>
      </c>
      <c r="F226" s="67">
        <f t="shared" si="10"/>
        <v>0</v>
      </c>
      <c r="G226" s="6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15"/>
      <c r="BF226" s="15"/>
      <c r="BG226" s="136"/>
      <c r="BH226" s="35"/>
      <c r="BI226" s="35"/>
      <c r="BJ226" s="35"/>
      <c r="BK226" s="35"/>
      <c r="BL226" s="35"/>
      <c r="BM226" s="35"/>
      <c r="BN226" s="35"/>
      <c r="BO226" s="35"/>
      <c r="BP226" s="35"/>
      <c r="BQ226" s="35"/>
      <c r="BR226" s="35"/>
      <c r="BS226" s="35"/>
      <c r="BT226" s="35"/>
      <c r="BU226" s="35"/>
      <c r="BV226" s="35"/>
      <c r="BW226" s="35"/>
      <c r="BX226" s="35"/>
      <c r="BY226" s="35"/>
      <c r="BZ226" s="35"/>
      <c r="CA226" s="35"/>
      <c r="CB226" s="35"/>
      <c r="CC226" s="35"/>
      <c r="CD226" s="35"/>
      <c r="CE226" s="35"/>
      <c r="CF226" s="35"/>
      <c r="CG226" s="35"/>
      <c r="CH226" s="35"/>
      <c r="CI226" s="35"/>
      <c r="CJ226" s="35"/>
      <c r="CK226" s="35"/>
      <c r="CL226" s="35"/>
      <c r="CM226" s="35"/>
      <c r="CN226" s="35"/>
      <c r="CO226" s="35"/>
      <c r="CP226" s="35"/>
      <c r="CQ226" s="35"/>
      <c r="CR226" s="35"/>
      <c r="CS226" s="35"/>
      <c r="CT226" s="35"/>
      <c r="CU226" s="35"/>
      <c r="CV226" s="35"/>
      <c r="CW226" s="35"/>
      <c r="CX226" s="35"/>
      <c r="CY226" s="35"/>
      <c r="CZ226" s="35"/>
      <c r="DA226" s="35"/>
      <c r="DB226" s="35"/>
      <c r="DC226" s="35"/>
      <c r="DD226" s="35"/>
      <c r="DE226" s="35"/>
      <c r="DF226" s="35"/>
      <c r="DG226" s="35"/>
      <c r="DH226" s="35"/>
      <c r="DI226" s="35"/>
      <c r="DJ226" s="35"/>
      <c r="DK226" s="35"/>
      <c r="DL226" s="35"/>
      <c r="DM226" s="35"/>
      <c r="DN226" s="35"/>
      <c r="DO226" s="35"/>
      <c r="DP226" s="35"/>
      <c r="DQ226" s="35"/>
      <c r="DR226" s="35"/>
      <c r="DS226" s="35"/>
      <c r="DT226" s="35"/>
      <c r="DU226" s="35"/>
      <c r="DV226" s="35"/>
      <c r="DW226" s="35"/>
      <c r="DX226" s="35"/>
      <c r="DY226" s="35"/>
      <c r="DZ226" s="35"/>
      <c r="EA226" s="35"/>
      <c r="EB226" s="35"/>
      <c r="EC226" s="35"/>
      <c r="ED226" s="35"/>
      <c r="EE226" s="35"/>
      <c r="EF226" s="35"/>
      <c r="EG226" s="35"/>
      <c r="EH226" s="35"/>
      <c r="EI226" s="35"/>
      <c r="EJ226" s="35"/>
      <c r="EK226" s="35"/>
      <c r="EL226" s="35"/>
      <c r="EM226" s="35"/>
      <c r="EN226" s="35"/>
      <c r="EO226" s="35"/>
      <c r="EP226" s="35"/>
      <c r="EQ226" s="35"/>
      <c r="ER226" s="35"/>
      <c r="ES226" s="35"/>
      <c r="ET226" s="35"/>
      <c r="EU226" s="35"/>
      <c r="EV226" s="35"/>
      <c r="EW226" s="35"/>
      <c r="EX226" s="35"/>
      <c r="EY226" s="35"/>
      <c r="EZ226" s="35"/>
      <c r="FA226" s="35"/>
      <c r="FB226" s="35"/>
      <c r="FC226" s="35"/>
      <c r="FD226" s="35"/>
      <c r="FE226" s="35"/>
      <c r="FF226" s="35"/>
      <c r="FG226" s="35"/>
      <c r="FH226" s="35"/>
      <c r="FI226" s="35"/>
      <c r="FJ226" s="35"/>
      <c r="FK226" s="35"/>
      <c r="FL226" s="35"/>
      <c r="FM226" s="35"/>
      <c r="FN226" s="35"/>
      <c r="FO226" s="35"/>
      <c r="FP226" s="35"/>
      <c r="FQ226" s="35"/>
      <c r="FR226" s="35"/>
      <c r="FS226" s="35"/>
      <c r="FT226" s="35"/>
      <c r="FU226" s="35"/>
      <c r="FV226" s="35"/>
      <c r="FW226" s="35"/>
      <c r="FX226" s="35"/>
      <c r="FY226" s="35"/>
      <c r="FZ226" s="35"/>
      <c r="GA226" s="35"/>
      <c r="GB226" s="35"/>
      <c r="GC226" s="35"/>
      <c r="GD226" s="35"/>
      <c r="GE226" s="35"/>
      <c r="GF226" s="35"/>
      <c r="GG226" s="35"/>
      <c r="GH226" s="35"/>
      <c r="GI226" s="35"/>
      <c r="GJ226" s="35"/>
      <c r="GK226" s="35"/>
      <c r="GL226" s="35"/>
      <c r="GM226" s="35"/>
      <c r="GN226" s="35"/>
      <c r="GO226" s="35"/>
      <c r="GP226" s="35"/>
      <c r="GQ226" s="35"/>
      <c r="GR226" s="35"/>
      <c r="GS226" s="35"/>
      <c r="GT226" s="35"/>
      <c r="GU226" s="35"/>
      <c r="GV226" s="35"/>
      <c r="GW226" s="35"/>
      <c r="GX226" s="35"/>
      <c r="GY226" s="35"/>
      <c r="GZ226" s="35"/>
      <c r="HA226" s="35"/>
      <c r="HB226" s="35"/>
      <c r="HC226" s="35"/>
      <c r="HD226" s="35"/>
      <c r="HE226" s="35"/>
      <c r="HF226" s="35"/>
      <c r="HG226" s="35"/>
      <c r="HH226" s="35"/>
      <c r="HI226" s="35"/>
      <c r="HJ226" s="35"/>
      <c r="HK226" s="35"/>
      <c r="HL226" s="35"/>
      <c r="HM226" s="35"/>
      <c r="HN226" s="35"/>
      <c r="HO226" s="35"/>
      <c r="HP226" s="35"/>
      <c r="HQ226" s="35"/>
      <c r="HR226" s="35"/>
      <c r="HS226" s="35"/>
      <c r="HT226" s="35"/>
      <c r="HU226" s="35"/>
      <c r="HV226" s="35"/>
      <c r="HW226" s="35"/>
      <c r="HX226" s="35"/>
      <c r="HY226" s="35"/>
      <c r="HZ226" s="35"/>
      <c r="IA226" s="35"/>
      <c r="IB226" s="35"/>
      <c r="IC226" s="35"/>
      <c r="ID226" s="35"/>
      <c r="IE226" s="35"/>
      <c r="IF226" s="35"/>
      <c r="IG226" s="35"/>
      <c r="IH226" s="35"/>
      <c r="II226" s="35"/>
      <c r="IJ226" s="35"/>
      <c r="IK226" s="35"/>
      <c r="IL226" s="35"/>
      <c r="IM226" s="35"/>
      <c r="IN226" s="35"/>
      <c r="IO226" s="35"/>
      <c r="IP226" s="35"/>
      <c r="IQ226" s="35"/>
      <c r="IR226" s="35"/>
      <c r="IS226" s="35"/>
      <c r="IT226" s="35"/>
      <c r="IU226" s="35"/>
      <c r="IV226" s="35"/>
      <c r="IW226" s="35"/>
      <c r="IX226" s="35"/>
      <c r="IY226" s="35"/>
      <c r="IZ226" s="35"/>
      <c r="JA226" s="35"/>
      <c r="JB226" s="35"/>
      <c r="JC226" s="35"/>
      <c r="JD226" s="35"/>
      <c r="JE226" s="35"/>
      <c r="JF226" s="35"/>
      <c r="JG226" s="35"/>
      <c r="JH226" s="35"/>
      <c r="JI226" s="35"/>
      <c r="JJ226" s="35"/>
      <c r="JK226" s="35"/>
      <c r="JL226" s="35"/>
      <c r="JM226" s="35"/>
      <c r="JN226" s="35"/>
      <c r="JO226" s="35"/>
      <c r="JP226" s="35"/>
      <c r="JQ226" s="35"/>
      <c r="JR226" s="35"/>
      <c r="JS226" s="35"/>
      <c r="JT226" s="35"/>
      <c r="JU226" s="35"/>
      <c r="JV226" s="35"/>
      <c r="JW226" s="35"/>
      <c r="JX226" s="35"/>
      <c r="JY226" s="35"/>
      <c r="JZ226" s="35"/>
      <c r="KA226" s="35"/>
      <c r="KB226" s="35"/>
      <c r="KC226" s="35"/>
      <c r="KD226" s="35"/>
      <c r="KE226" s="35"/>
      <c r="KF226" s="35"/>
      <c r="KG226" s="35"/>
      <c r="KH226" s="35"/>
      <c r="KI226" s="35"/>
      <c r="KJ226" s="35"/>
      <c r="KK226" s="35"/>
      <c r="KL226" s="35"/>
      <c r="KM226" s="35"/>
      <c r="KN226" s="35"/>
      <c r="KO226" s="35"/>
      <c r="KP226" s="35"/>
      <c r="KQ226" s="35"/>
      <c r="KR226" s="35"/>
      <c r="KS226" s="35"/>
      <c r="KT226" s="35"/>
      <c r="KU226" s="35"/>
      <c r="KV226" s="35"/>
      <c r="KW226" s="35"/>
      <c r="KX226" s="35"/>
      <c r="KY226" s="35"/>
      <c r="KZ226" s="35"/>
      <c r="LA226" s="35"/>
      <c r="LB226" s="35"/>
      <c r="LC226" s="35"/>
      <c r="LD226" s="35"/>
      <c r="LE226" s="35"/>
      <c r="LF226" s="35"/>
      <c r="LG226" s="35"/>
      <c r="LH226" s="35"/>
      <c r="LI226" s="35"/>
      <c r="LJ226" s="35"/>
      <c r="LK226" s="35"/>
      <c r="LL226" s="35"/>
      <c r="LM226" s="35"/>
      <c r="LN226" s="35"/>
      <c r="LO226" s="35"/>
      <c r="LP226" s="35"/>
      <c r="LQ226" s="35"/>
      <c r="LR226" s="35"/>
      <c r="LS226" s="35"/>
      <c r="LT226" s="35"/>
      <c r="LU226" s="35"/>
      <c r="LV226" s="35"/>
      <c r="LW226" s="35"/>
      <c r="LX226" s="35"/>
      <c r="LY226" s="35"/>
      <c r="LZ226" s="35"/>
      <c r="MA226" s="35"/>
      <c r="MB226" s="35"/>
      <c r="MC226" s="35"/>
      <c r="MD226" s="35"/>
      <c r="ME226" s="35"/>
      <c r="MF226" s="35"/>
      <c r="MG226" s="35"/>
      <c r="MH226" s="35"/>
      <c r="MI226" s="35"/>
      <c r="MJ226" s="35"/>
      <c r="MK226" s="35"/>
      <c r="ML226" s="35"/>
      <c r="MM226" s="35"/>
      <c r="MN226" s="35"/>
      <c r="MO226" s="35"/>
      <c r="MP226" s="35"/>
      <c r="MQ226" s="35"/>
      <c r="MR226" s="35"/>
      <c r="MS226" s="35"/>
      <c r="MT226" s="35"/>
      <c r="MU226" s="35"/>
      <c r="MV226" s="35"/>
      <c r="MW226" s="35"/>
      <c r="MX226" s="35"/>
      <c r="MY226" s="35"/>
      <c r="MZ226" s="35"/>
      <c r="NA226" s="35"/>
      <c r="NB226" s="35"/>
      <c r="NC226" s="35"/>
      <c r="ND226" s="35"/>
      <c r="NE226" s="35"/>
      <c r="NF226" s="35"/>
      <c r="NG226" s="35"/>
      <c r="NH226" s="35"/>
      <c r="NI226" s="35"/>
      <c r="NJ226" s="35"/>
      <c r="NK226" s="35"/>
      <c r="NL226" s="35"/>
      <c r="NM226" s="35"/>
      <c r="NN226" s="35"/>
      <c r="NO226" s="35"/>
      <c r="NP226" s="35"/>
      <c r="NQ226" s="35"/>
      <c r="NR226" s="35"/>
      <c r="NS226" s="35"/>
      <c r="NT226" s="35"/>
      <c r="NU226" s="35"/>
      <c r="NV226" s="35"/>
      <c r="NW226" s="35"/>
      <c r="NX226" s="35"/>
      <c r="NY226" s="35"/>
      <c r="NZ226" s="35"/>
      <c r="OA226" s="35"/>
      <c r="OB226" s="35"/>
      <c r="OC226" s="35"/>
      <c r="OD226" s="35"/>
      <c r="OE226" s="35"/>
      <c r="OF226" s="35"/>
      <c r="OG226" s="35"/>
      <c r="OH226" s="35"/>
      <c r="OI226" s="35"/>
      <c r="OJ226" s="35"/>
      <c r="OK226" s="35"/>
      <c r="OL226" s="35"/>
      <c r="OM226" s="35"/>
      <c r="ON226" s="35"/>
      <c r="OO226" s="35"/>
      <c r="OP226" s="35"/>
      <c r="OQ226" s="35"/>
      <c r="OR226" s="35"/>
      <c r="OS226" s="35"/>
      <c r="OT226" s="35"/>
      <c r="OU226" s="35"/>
      <c r="OV226" s="35"/>
      <c r="OW226" s="35"/>
      <c r="OX226" s="35"/>
      <c r="OY226" s="35"/>
      <c r="OZ226" s="35"/>
      <c r="PA226" s="35"/>
      <c r="PB226" s="35"/>
      <c r="PC226" s="35"/>
      <c r="PD226" s="35"/>
      <c r="PE226" s="35"/>
      <c r="PF226" s="35"/>
      <c r="PG226" s="35"/>
      <c r="PH226" s="35"/>
      <c r="PI226" s="35"/>
      <c r="PJ226" s="35"/>
      <c r="PK226" s="35"/>
      <c r="PL226" s="35"/>
      <c r="PM226" s="35"/>
      <c r="PN226" s="35"/>
      <c r="PO226" s="35"/>
      <c r="PP226" s="35"/>
      <c r="PQ226" s="35"/>
      <c r="PR226" s="35"/>
      <c r="PS226" s="35"/>
      <c r="PT226" s="35"/>
      <c r="PU226" s="35"/>
      <c r="PV226" s="35"/>
      <c r="PW226" s="35"/>
      <c r="PX226" s="35"/>
      <c r="PY226" s="35"/>
      <c r="PZ226" s="35"/>
      <c r="QA226" s="35"/>
      <c r="QB226" s="35"/>
      <c r="QC226" s="35"/>
      <c r="QD226" s="35"/>
      <c r="QE226" s="35"/>
      <c r="QF226" s="35"/>
      <c r="QG226" s="35"/>
      <c r="QH226" s="35"/>
      <c r="QI226" s="35"/>
      <c r="QJ226" s="35"/>
      <c r="QK226" s="35"/>
      <c r="QL226" s="35"/>
      <c r="QM226" s="35"/>
      <c r="QN226" s="35"/>
      <c r="QO226" s="35"/>
      <c r="QP226" s="35"/>
      <c r="QQ226" s="35"/>
      <c r="QR226" s="35"/>
      <c r="QS226" s="35"/>
      <c r="QT226" s="35"/>
      <c r="QU226" s="35"/>
      <c r="QV226" s="35"/>
      <c r="QW226" s="35"/>
      <c r="QX226" s="35"/>
      <c r="QY226" s="35"/>
      <c r="QZ226" s="35"/>
      <c r="RA226" s="35"/>
      <c r="RB226" s="35"/>
      <c r="RC226" s="35"/>
      <c r="RD226" s="35"/>
      <c r="RE226" s="35"/>
      <c r="RF226" s="35"/>
      <c r="RG226" s="35"/>
      <c r="RH226" s="35"/>
      <c r="RI226" s="35"/>
      <c r="RJ226" s="35"/>
      <c r="RK226" s="35"/>
      <c r="RL226" s="35"/>
      <c r="RM226" s="35"/>
      <c r="RN226" s="35"/>
      <c r="RO226" s="35"/>
      <c r="RP226" s="35"/>
      <c r="RQ226" s="35"/>
      <c r="RR226" s="35"/>
      <c r="RS226" s="35"/>
      <c r="RT226" s="35"/>
      <c r="RU226" s="35"/>
      <c r="RV226" s="35"/>
      <c r="RW226" s="35"/>
      <c r="RX226" s="35"/>
      <c r="RY226" s="35"/>
      <c r="RZ226" s="35"/>
      <c r="SA226" s="35"/>
      <c r="SB226" s="35"/>
      <c r="SC226" s="35"/>
      <c r="SD226" s="35"/>
      <c r="SE226" s="35"/>
      <c r="SF226" s="35"/>
      <c r="SG226" s="35"/>
      <c r="SH226" s="35"/>
      <c r="SI226" s="35"/>
      <c r="SJ226" s="35"/>
      <c r="SK226" s="35"/>
      <c r="SL226" s="35"/>
      <c r="SM226" s="35"/>
      <c r="SN226" s="35"/>
      <c r="SO226" s="35"/>
      <c r="SP226" s="35"/>
      <c r="SQ226" s="35"/>
      <c r="SR226" s="35"/>
      <c r="SS226" s="35"/>
      <c r="ST226" s="35"/>
      <c r="SU226" s="35"/>
      <c r="SV226" s="35"/>
      <c r="SW226" s="35"/>
      <c r="SX226" s="35"/>
      <c r="SY226" s="35"/>
      <c r="SZ226" s="35"/>
      <c r="TA226" s="35"/>
      <c r="TB226" s="35"/>
      <c r="TC226" s="35"/>
      <c r="TD226" s="35"/>
      <c r="TE226" s="35"/>
      <c r="TF226" s="35"/>
      <c r="TG226" s="35"/>
      <c r="TH226" s="35"/>
      <c r="TI226" s="35"/>
      <c r="TJ226" s="35"/>
      <c r="TK226" s="35"/>
      <c r="TL226" s="35"/>
      <c r="TM226" s="35"/>
      <c r="TN226" s="35"/>
      <c r="TO226" s="35"/>
      <c r="TP226" s="35"/>
      <c r="TQ226" s="35"/>
      <c r="TR226" s="35"/>
      <c r="TS226" s="35"/>
      <c r="TT226" s="35"/>
      <c r="TU226" s="35"/>
      <c r="TV226" s="35"/>
      <c r="TW226" s="35"/>
      <c r="TX226" s="35"/>
      <c r="TY226" s="35"/>
      <c r="TZ226" s="35"/>
      <c r="UA226" s="35"/>
      <c r="UB226" s="35"/>
      <c r="UC226" s="35"/>
      <c r="UD226" s="35"/>
      <c r="UE226" s="35"/>
      <c r="UF226" s="35"/>
      <c r="UG226" s="35"/>
      <c r="UH226" s="35"/>
      <c r="UI226" s="35"/>
      <c r="UJ226" s="35"/>
      <c r="UK226" s="35"/>
      <c r="UL226" s="35"/>
      <c r="UM226" s="35"/>
      <c r="UN226" s="35"/>
      <c r="UO226" s="35"/>
      <c r="UP226" s="35"/>
      <c r="UQ226" s="35"/>
      <c r="UR226" s="35"/>
      <c r="US226" s="35"/>
      <c r="UT226" s="35"/>
      <c r="UU226" s="35"/>
      <c r="UV226" s="35"/>
      <c r="UW226" s="35"/>
      <c r="UX226" s="35"/>
      <c r="UY226" s="35"/>
      <c r="UZ226" s="35"/>
      <c r="VA226" s="35"/>
      <c r="VB226" s="35"/>
      <c r="VC226" s="35"/>
      <c r="VD226" s="35"/>
      <c r="VE226" s="35"/>
      <c r="VF226" s="35"/>
      <c r="VG226" s="35"/>
      <c r="VH226" s="35"/>
      <c r="VI226" s="35"/>
      <c r="VJ226" s="35"/>
      <c r="VK226" s="35"/>
      <c r="VL226" s="35"/>
      <c r="VM226" s="35"/>
      <c r="VN226" s="35"/>
      <c r="VO226" s="35"/>
      <c r="VP226" s="35"/>
      <c r="VQ226" s="35"/>
      <c r="VR226" s="35"/>
      <c r="VS226" s="35"/>
      <c r="VT226" s="35"/>
      <c r="VU226" s="35"/>
      <c r="VV226" s="35"/>
      <c r="VW226" s="35"/>
      <c r="VX226" s="35"/>
      <c r="VY226" s="35"/>
      <c r="VZ226" s="35"/>
      <c r="WA226" s="35"/>
      <c r="WB226" s="35"/>
      <c r="WC226" s="35"/>
      <c r="WD226" s="35"/>
      <c r="WE226" s="35"/>
      <c r="WF226" s="35"/>
      <c r="WG226" s="35"/>
      <c r="WH226" s="35"/>
      <c r="WI226" s="35"/>
      <c r="WJ226" s="35"/>
      <c r="WK226" s="35"/>
      <c r="WL226" s="35"/>
      <c r="WM226" s="35"/>
      <c r="WN226" s="35"/>
      <c r="WO226" s="35"/>
      <c r="WP226" s="35"/>
      <c r="WQ226" s="35"/>
      <c r="WR226" s="35"/>
      <c r="WS226" s="35"/>
      <c r="WT226" s="35"/>
      <c r="WU226" s="35"/>
      <c r="WV226" s="35"/>
      <c r="WW226" s="35"/>
      <c r="WX226" s="35"/>
      <c r="WY226" s="35"/>
      <c r="WZ226" s="35"/>
      <c r="XA226" s="35"/>
      <c r="XB226" s="35"/>
      <c r="XC226" s="35"/>
      <c r="XD226" s="35"/>
      <c r="XE226" s="35"/>
      <c r="XF226" s="35"/>
      <c r="XG226" s="35"/>
      <c r="XH226" s="35"/>
      <c r="XI226" s="35"/>
      <c r="XJ226" s="35"/>
      <c r="XK226" s="35"/>
      <c r="XL226" s="35"/>
      <c r="XM226" s="35"/>
      <c r="XN226" s="35"/>
      <c r="XO226" s="35"/>
      <c r="XP226" s="35"/>
      <c r="XQ226" s="35"/>
      <c r="XR226" s="35"/>
      <c r="XS226" s="35"/>
      <c r="XT226" s="35"/>
      <c r="XU226" s="35"/>
      <c r="XV226" s="35"/>
      <c r="XW226" s="35"/>
      <c r="XX226" s="35"/>
      <c r="XY226" s="35"/>
      <c r="XZ226" s="35"/>
      <c r="YA226" s="35"/>
      <c r="YB226" s="35"/>
      <c r="YC226" s="35"/>
      <c r="YD226" s="35"/>
      <c r="YE226" s="35"/>
      <c r="YF226" s="35"/>
      <c r="YG226" s="35"/>
      <c r="YH226" s="35"/>
      <c r="YI226" s="35"/>
      <c r="YJ226" s="35"/>
      <c r="YK226" s="35"/>
      <c r="YL226" s="35"/>
      <c r="YM226" s="35"/>
      <c r="YN226" s="35"/>
      <c r="YO226" s="35"/>
      <c r="YP226" s="35"/>
      <c r="YQ226" s="35"/>
      <c r="YR226" s="35"/>
      <c r="YS226" s="35"/>
      <c r="YT226" s="35"/>
      <c r="YU226" s="35"/>
      <c r="YV226" s="35"/>
      <c r="YW226" s="35"/>
      <c r="YX226" s="35"/>
      <c r="YY226" s="35"/>
      <c r="YZ226" s="35"/>
      <c r="ZA226" s="35"/>
      <c r="ZB226" s="35"/>
      <c r="ZC226" s="35"/>
      <c r="ZD226" s="35"/>
      <c r="ZE226" s="35"/>
      <c r="ZF226" s="35"/>
      <c r="ZG226" s="35"/>
      <c r="ZH226" s="35"/>
      <c r="ZI226" s="35"/>
      <c r="ZJ226" s="35"/>
      <c r="ZK226" s="35"/>
      <c r="ZL226" s="35"/>
      <c r="ZM226" s="35"/>
      <c r="ZN226" s="35"/>
      <c r="ZO226" s="35"/>
      <c r="ZP226" s="35"/>
      <c r="ZQ226" s="35"/>
      <c r="ZR226" s="35"/>
      <c r="ZS226" s="35"/>
      <c r="ZT226" s="35"/>
      <c r="ZU226" s="35"/>
      <c r="ZV226" s="35"/>
      <c r="ZW226" s="35"/>
      <c r="ZX226" s="35"/>
      <c r="ZY226" s="35"/>
      <c r="ZZ226" s="35"/>
      <c r="AAA226" s="35"/>
      <c r="AAB226" s="35"/>
      <c r="AAC226" s="35"/>
      <c r="AAD226" s="35"/>
      <c r="AAE226" s="35"/>
      <c r="AAF226" s="35"/>
      <c r="AAG226" s="35"/>
      <c r="AAH226" s="35"/>
      <c r="AAI226" s="35"/>
      <c r="AAJ226" s="35"/>
      <c r="AAK226" s="35"/>
      <c r="AAL226" s="35"/>
      <c r="AAM226" s="35"/>
      <c r="AAN226" s="35"/>
      <c r="AAO226" s="35"/>
      <c r="AAP226" s="35"/>
      <c r="AAQ226" s="35"/>
      <c r="AAR226" s="35"/>
      <c r="AAS226" s="35"/>
      <c r="AAT226" s="35"/>
      <c r="AAU226" s="35"/>
      <c r="AAV226" s="35"/>
      <c r="AAW226" s="35"/>
      <c r="AAX226" s="35"/>
      <c r="AAY226" s="35"/>
      <c r="AAZ226" s="35"/>
      <c r="ABA226" s="35"/>
      <c r="ABB226" s="35"/>
      <c r="ABC226" s="35"/>
      <c r="ABD226" s="35"/>
      <c r="ABE226" s="35"/>
      <c r="ABF226" s="35"/>
      <c r="ABG226" s="35"/>
      <c r="ABH226" s="35"/>
      <c r="ABI226" s="35"/>
      <c r="ABJ226" s="35"/>
      <c r="ABK226" s="35"/>
      <c r="ABL226" s="35"/>
      <c r="ABM226" s="35"/>
      <c r="ABN226" s="35"/>
      <c r="ABO226" s="35"/>
      <c r="ABP226" s="35"/>
      <c r="ABQ226" s="35"/>
      <c r="ABR226" s="35"/>
      <c r="ABS226" s="35"/>
      <c r="ABT226" s="35"/>
      <c r="ABU226" s="35"/>
      <c r="ABV226" s="35"/>
      <c r="ABW226" s="35"/>
      <c r="ABX226" s="35"/>
      <c r="ABY226" s="35"/>
      <c r="ABZ226" s="35"/>
      <c r="ACA226" s="35"/>
      <c r="ACB226" s="35"/>
      <c r="ACC226" s="35"/>
      <c r="ACD226" s="35"/>
      <c r="ACE226" s="35"/>
      <c r="ACF226" s="35"/>
      <c r="ACG226" s="35"/>
      <c r="ACH226" s="35"/>
      <c r="ACI226" s="35"/>
      <c r="ACJ226" s="35"/>
      <c r="ACK226" s="35"/>
      <c r="ACL226" s="35"/>
      <c r="ACM226" s="35"/>
      <c r="ACN226" s="35"/>
      <c r="ACO226" s="35"/>
      <c r="ACP226" s="35"/>
      <c r="ACQ226" s="35"/>
      <c r="ACR226" s="35"/>
      <c r="ACS226" s="35"/>
      <c r="ACT226" s="35"/>
      <c r="ACU226" s="35"/>
      <c r="ACV226" s="35"/>
      <c r="ACW226" s="35"/>
      <c r="ACX226" s="35"/>
      <c r="ACY226" s="35"/>
      <c r="ACZ226" s="35"/>
      <c r="ADA226" s="35"/>
      <c r="ADB226" s="35"/>
      <c r="ADC226" s="35"/>
      <c r="ADD226" s="35"/>
      <c r="ADE226" s="35"/>
      <c r="ADF226" s="35"/>
      <c r="ADG226" s="35"/>
      <c r="ADH226" s="35"/>
      <c r="ADI226" s="35"/>
      <c r="ADJ226" s="35"/>
      <c r="ADK226" s="35"/>
      <c r="ADL226" s="35"/>
      <c r="ADM226" s="35"/>
      <c r="ADN226" s="35"/>
      <c r="ADO226" s="35"/>
      <c r="ADP226" s="35"/>
      <c r="ADQ226" s="35"/>
      <c r="ADR226" s="35"/>
      <c r="ADS226" s="35"/>
      <c r="ADT226" s="35"/>
      <c r="ADU226" s="35"/>
      <c r="ADV226" s="35"/>
      <c r="ADW226" s="35"/>
      <c r="ADX226" s="35"/>
      <c r="ADY226" s="26">
        <f t="shared" si="9"/>
        <v>0</v>
      </c>
      <c r="ADZ226" s="5"/>
    </row>
    <row r="227" spans="1:806" s="33" customFormat="1" x14ac:dyDescent="0.2">
      <c r="A227" s="51" t="s">
        <v>185</v>
      </c>
      <c r="B227" s="65">
        <f t="shared" si="8"/>
        <v>0</v>
      </c>
      <c r="C227" s="57">
        <v>8</v>
      </c>
      <c r="D227" s="60">
        <v>44669</v>
      </c>
      <c r="E227" s="67">
        <v>32.549999999999997</v>
      </c>
      <c r="F227" s="67">
        <f t="shared" si="10"/>
        <v>0</v>
      </c>
      <c r="G227" s="6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15"/>
      <c r="BF227" s="15"/>
      <c r="BG227" s="136"/>
      <c r="BH227" s="35"/>
      <c r="BI227" s="35"/>
      <c r="BJ227" s="35"/>
      <c r="BK227" s="35"/>
      <c r="BL227" s="35"/>
      <c r="BM227" s="35"/>
      <c r="BN227" s="35"/>
      <c r="BO227" s="35"/>
      <c r="BP227" s="35"/>
      <c r="BQ227" s="35"/>
      <c r="BR227" s="35"/>
      <c r="BS227" s="35"/>
      <c r="BT227" s="35"/>
      <c r="BU227" s="35"/>
      <c r="BV227" s="35"/>
      <c r="BW227" s="35"/>
      <c r="BX227" s="35"/>
      <c r="BY227" s="35"/>
      <c r="BZ227" s="35"/>
      <c r="CA227" s="35"/>
      <c r="CB227" s="35"/>
      <c r="CC227" s="35"/>
      <c r="CD227" s="35"/>
      <c r="CE227" s="35"/>
      <c r="CF227" s="35"/>
      <c r="CG227" s="35"/>
      <c r="CH227" s="35"/>
      <c r="CI227" s="35"/>
      <c r="CJ227" s="35"/>
      <c r="CK227" s="35"/>
      <c r="CL227" s="35"/>
      <c r="CM227" s="35"/>
      <c r="CN227" s="35"/>
      <c r="CO227" s="35"/>
      <c r="CP227" s="35"/>
      <c r="CQ227" s="35"/>
      <c r="CR227" s="35"/>
      <c r="CS227" s="35"/>
      <c r="CT227" s="35"/>
      <c r="CU227" s="35"/>
      <c r="CV227" s="35"/>
      <c r="CW227" s="35"/>
      <c r="CX227" s="35"/>
      <c r="CY227" s="35"/>
      <c r="CZ227" s="35"/>
      <c r="DA227" s="35"/>
      <c r="DB227" s="35"/>
      <c r="DC227" s="35"/>
      <c r="DD227" s="35"/>
      <c r="DE227" s="35"/>
      <c r="DF227" s="35"/>
      <c r="DG227" s="35"/>
      <c r="DH227" s="35"/>
      <c r="DI227" s="35"/>
      <c r="DJ227" s="35"/>
      <c r="DK227" s="35"/>
      <c r="DL227" s="35"/>
      <c r="DM227" s="35"/>
      <c r="DN227" s="35"/>
      <c r="DO227" s="35"/>
      <c r="DP227" s="35"/>
      <c r="DQ227" s="35"/>
      <c r="DR227" s="35"/>
      <c r="DS227" s="35"/>
      <c r="DT227" s="35"/>
      <c r="DU227" s="35"/>
      <c r="DV227" s="35"/>
      <c r="DW227" s="35"/>
      <c r="DX227" s="35"/>
      <c r="DY227" s="35"/>
      <c r="DZ227" s="35"/>
      <c r="EA227" s="35"/>
      <c r="EB227" s="35"/>
      <c r="EC227" s="35"/>
      <c r="ED227" s="35"/>
      <c r="EE227" s="35"/>
      <c r="EF227" s="35"/>
      <c r="EG227" s="35"/>
      <c r="EH227" s="35"/>
      <c r="EI227" s="35"/>
      <c r="EJ227" s="35"/>
      <c r="EK227" s="35"/>
      <c r="EL227" s="35"/>
      <c r="EM227" s="35"/>
      <c r="EN227" s="35"/>
      <c r="EO227" s="35"/>
      <c r="EP227" s="35"/>
      <c r="EQ227" s="35"/>
      <c r="ER227" s="35"/>
      <c r="ES227" s="35"/>
      <c r="ET227" s="35"/>
      <c r="EU227" s="35"/>
      <c r="EV227" s="35"/>
      <c r="EW227" s="35"/>
      <c r="EX227" s="35"/>
      <c r="EY227" s="35"/>
      <c r="EZ227" s="35"/>
      <c r="FA227" s="35"/>
      <c r="FB227" s="35"/>
      <c r="FC227" s="35"/>
      <c r="FD227" s="35"/>
      <c r="FE227" s="35"/>
      <c r="FF227" s="35"/>
      <c r="FG227" s="35"/>
      <c r="FH227" s="35"/>
      <c r="FI227" s="35"/>
      <c r="FJ227" s="35"/>
      <c r="FK227" s="35"/>
      <c r="FL227" s="35"/>
      <c r="FM227" s="35"/>
      <c r="FN227" s="35"/>
      <c r="FO227" s="35"/>
      <c r="FP227" s="35"/>
      <c r="FQ227" s="35"/>
      <c r="FR227" s="35"/>
      <c r="FS227" s="35"/>
      <c r="FT227" s="35"/>
      <c r="FU227" s="35"/>
      <c r="FV227" s="35"/>
      <c r="FW227" s="35"/>
      <c r="FX227" s="35"/>
      <c r="FY227" s="35"/>
      <c r="FZ227" s="35"/>
      <c r="GA227" s="35"/>
      <c r="GB227" s="35"/>
      <c r="GC227" s="35"/>
      <c r="GD227" s="35"/>
      <c r="GE227" s="35"/>
      <c r="GF227" s="35"/>
      <c r="GG227" s="35"/>
      <c r="GH227" s="35"/>
      <c r="GI227" s="35"/>
      <c r="GJ227" s="35"/>
      <c r="GK227" s="35"/>
      <c r="GL227" s="35"/>
      <c r="GM227" s="35"/>
      <c r="GN227" s="35"/>
      <c r="GO227" s="35"/>
      <c r="GP227" s="35"/>
      <c r="GQ227" s="35"/>
      <c r="GR227" s="35"/>
      <c r="GS227" s="35"/>
      <c r="GT227" s="35"/>
      <c r="GU227" s="35"/>
      <c r="GV227" s="35"/>
      <c r="GW227" s="35"/>
      <c r="GX227" s="35"/>
      <c r="GY227" s="35"/>
      <c r="GZ227" s="35"/>
      <c r="HA227" s="35"/>
      <c r="HB227" s="35"/>
      <c r="HC227" s="35"/>
      <c r="HD227" s="35"/>
      <c r="HE227" s="35"/>
      <c r="HF227" s="35"/>
      <c r="HG227" s="35"/>
      <c r="HH227" s="35"/>
      <c r="HI227" s="35"/>
      <c r="HJ227" s="35"/>
      <c r="HK227" s="35"/>
      <c r="HL227" s="35"/>
      <c r="HM227" s="35"/>
      <c r="HN227" s="35"/>
      <c r="HO227" s="35"/>
      <c r="HP227" s="35"/>
      <c r="HQ227" s="35"/>
      <c r="HR227" s="35"/>
      <c r="HS227" s="35"/>
      <c r="HT227" s="35"/>
      <c r="HU227" s="35"/>
      <c r="HV227" s="35"/>
      <c r="HW227" s="35"/>
      <c r="HX227" s="35"/>
      <c r="HY227" s="35"/>
      <c r="HZ227" s="35"/>
      <c r="IA227" s="35"/>
      <c r="IB227" s="35"/>
      <c r="IC227" s="35"/>
      <c r="ID227" s="35"/>
      <c r="IE227" s="35"/>
      <c r="IF227" s="35"/>
      <c r="IG227" s="35"/>
      <c r="IH227" s="35"/>
      <c r="II227" s="35"/>
      <c r="IJ227" s="35"/>
      <c r="IK227" s="35"/>
      <c r="IL227" s="35"/>
      <c r="IM227" s="35"/>
      <c r="IN227" s="35"/>
      <c r="IO227" s="35"/>
      <c r="IP227" s="35"/>
      <c r="IQ227" s="35"/>
      <c r="IR227" s="35"/>
      <c r="IS227" s="35"/>
      <c r="IT227" s="35"/>
      <c r="IU227" s="35"/>
      <c r="IV227" s="35"/>
      <c r="IW227" s="35"/>
      <c r="IX227" s="35"/>
      <c r="IY227" s="35"/>
      <c r="IZ227" s="35"/>
      <c r="JA227" s="35"/>
      <c r="JB227" s="35"/>
      <c r="JC227" s="35"/>
      <c r="JD227" s="35"/>
      <c r="JE227" s="35"/>
      <c r="JF227" s="35">
        <v>8</v>
      </c>
      <c r="JG227" s="35"/>
      <c r="JH227" s="35"/>
      <c r="JI227" s="35"/>
      <c r="JJ227" s="35"/>
      <c r="JK227" s="35"/>
      <c r="JL227" s="35"/>
      <c r="JM227" s="35"/>
      <c r="JN227" s="35"/>
      <c r="JO227" s="35"/>
      <c r="JP227" s="35"/>
      <c r="JQ227" s="35"/>
      <c r="JR227" s="35"/>
      <c r="JS227" s="35"/>
      <c r="JT227" s="35"/>
      <c r="JU227" s="35"/>
      <c r="JV227" s="35"/>
      <c r="JW227" s="35"/>
      <c r="JX227" s="35"/>
      <c r="JY227" s="35"/>
      <c r="JZ227" s="35"/>
      <c r="KA227" s="35"/>
      <c r="KB227" s="35"/>
      <c r="KC227" s="35"/>
      <c r="KD227" s="35"/>
      <c r="KE227" s="35"/>
      <c r="KF227" s="35"/>
      <c r="KG227" s="35"/>
      <c r="KH227" s="35"/>
      <c r="KI227" s="35"/>
      <c r="KJ227" s="35"/>
      <c r="KK227" s="35"/>
      <c r="KL227" s="35"/>
      <c r="KM227" s="35"/>
      <c r="KN227" s="35"/>
      <c r="KO227" s="35"/>
      <c r="KP227" s="35"/>
      <c r="KQ227" s="35"/>
      <c r="KR227" s="35"/>
      <c r="KS227" s="35"/>
      <c r="KT227" s="35"/>
      <c r="KU227" s="35"/>
      <c r="KV227" s="35"/>
      <c r="KW227" s="35"/>
      <c r="KX227" s="35"/>
      <c r="KY227" s="35"/>
      <c r="KZ227" s="35"/>
      <c r="LA227" s="35"/>
      <c r="LB227" s="35"/>
      <c r="LC227" s="35"/>
      <c r="LD227" s="35"/>
      <c r="LE227" s="35"/>
      <c r="LF227" s="35"/>
      <c r="LG227" s="35"/>
      <c r="LH227" s="35"/>
      <c r="LI227" s="35"/>
      <c r="LJ227" s="35"/>
      <c r="LK227" s="35"/>
      <c r="LL227" s="35"/>
      <c r="LM227" s="35"/>
      <c r="LN227" s="35"/>
      <c r="LO227" s="35"/>
      <c r="LP227" s="35"/>
      <c r="LQ227" s="35"/>
      <c r="LR227" s="35"/>
      <c r="LS227" s="35"/>
      <c r="LT227" s="35"/>
      <c r="LU227" s="35"/>
      <c r="LV227" s="35"/>
      <c r="LW227" s="35"/>
      <c r="LX227" s="35"/>
      <c r="LY227" s="35"/>
      <c r="LZ227" s="35"/>
      <c r="MA227" s="35"/>
      <c r="MB227" s="35"/>
      <c r="MC227" s="35"/>
      <c r="MD227" s="35"/>
      <c r="ME227" s="35"/>
      <c r="MF227" s="35"/>
      <c r="MG227" s="35"/>
      <c r="MH227" s="35"/>
      <c r="MI227" s="35"/>
      <c r="MJ227" s="35"/>
      <c r="MK227" s="35"/>
      <c r="ML227" s="35"/>
      <c r="MM227" s="35"/>
      <c r="MN227" s="35"/>
      <c r="MO227" s="35"/>
      <c r="MP227" s="35"/>
      <c r="MQ227" s="35"/>
      <c r="MR227" s="35"/>
      <c r="MS227" s="35"/>
      <c r="MT227" s="35"/>
      <c r="MU227" s="35"/>
      <c r="MV227" s="35"/>
      <c r="MW227" s="35"/>
      <c r="MX227" s="35"/>
      <c r="MY227" s="35"/>
      <c r="MZ227" s="35"/>
      <c r="NA227" s="35"/>
      <c r="NB227" s="35"/>
      <c r="NC227" s="35"/>
      <c r="ND227" s="35"/>
      <c r="NE227" s="35"/>
      <c r="NF227" s="35"/>
      <c r="NG227" s="35"/>
      <c r="NH227" s="35"/>
      <c r="NI227" s="35"/>
      <c r="NJ227" s="35"/>
      <c r="NK227" s="35"/>
      <c r="NL227" s="35"/>
      <c r="NM227" s="35"/>
      <c r="NN227" s="35"/>
      <c r="NO227" s="35"/>
      <c r="NP227" s="35"/>
      <c r="NQ227" s="35"/>
      <c r="NR227" s="35"/>
      <c r="NS227" s="35"/>
      <c r="NT227" s="35"/>
      <c r="NU227" s="35"/>
      <c r="NV227" s="35"/>
      <c r="NW227" s="35"/>
      <c r="NX227" s="35"/>
      <c r="NY227" s="35"/>
      <c r="NZ227" s="35"/>
      <c r="OA227" s="35"/>
      <c r="OB227" s="35"/>
      <c r="OC227" s="35"/>
      <c r="OD227" s="35"/>
      <c r="OE227" s="35"/>
      <c r="OF227" s="35"/>
      <c r="OG227" s="35"/>
      <c r="OH227" s="35"/>
      <c r="OI227" s="35"/>
      <c r="OJ227" s="35"/>
      <c r="OK227" s="35"/>
      <c r="OL227" s="35"/>
      <c r="OM227" s="35"/>
      <c r="ON227" s="35"/>
      <c r="OO227" s="35"/>
      <c r="OP227" s="35"/>
      <c r="OQ227" s="35"/>
      <c r="OR227" s="35"/>
      <c r="OS227" s="35"/>
      <c r="OT227" s="35"/>
      <c r="OU227" s="35"/>
      <c r="OV227" s="35"/>
      <c r="OW227" s="35"/>
      <c r="OX227" s="35"/>
      <c r="OY227" s="35"/>
      <c r="OZ227" s="35"/>
      <c r="PA227" s="35"/>
      <c r="PB227" s="35"/>
      <c r="PC227" s="35"/>
      <c r="PD227" s="35"/>
      <c r="PE227" s="35"/>
      <c r="PF227" s="35"/>
      <c r="PG227" s="35"/>
      <c r="PH227" s="35"/>
      <c r="PI227" s="35"/>
      <c r="PJ227" s="35"/>
      <c r="PK227" s="35"/>
      <c r="PL227" s="35"/>
      <c r="PM227" s="35"/>
      <c r="PN227" s="35"/>
      <c r="PO227" s="35"/>
      <c r="PP227" s="35"/>
      <c r="PQ227" s="35"/>
      <c r="PR227" s="35"/>
      <c r="PS227" s="35"/>
      <c r="PT227" s="35"/>
      <c r="PU227" s="35"/>
      <c r="PV227" s="35"/>
      <c r="PW227" s="35"/>
      <c r="PX227" s="35"/>
      <c r="PY227" s="35"/>
      <c r="PZ227" s="35"/>
      <c r="QA227" s="35"/>
      <c r="QB227" s="35"/>
      <c r="QC227" s="35"/>
      <c r="QD227" s="35"/>
      <c r="QE227" s="35"/>
      <c r="QF227" s="35">
        <v>8</v>
      </c>
      <c r="QG227" s="35"/>
      <c r="QH227" s="35"/>
      <c r="QI227" s="35"/>
      <c r="QJ227" s="35"/>
      <c r="QK227" s="35"/>
      <c r="QL227" s="35"/>
      <c r="QM227" s="35"/>
      <c r="QN227" s="35"/>
      <c r="QO227" s="35"/>
      <c r="QP227" s="35"/>
      <c r="QQ227" s="35"/>
      <c r="QR227" s="35"/>
      <c r="QS227" s="35"/>
      <c r="QT227" s="35"/>
      <c r="QU227" s="35"/>
      <c r="QV227" s="35"/>
      <c r="QW227" s="35"/>
      <c r="QX227" s="35"/>
      <c r="QY227" s="35"/>
      <c r="QZ227" s="35"/>
      <c r="RA227" s="35"/>
      <c r="RB227" s="35"/>
      <c r="RC227" s="35"/>
      <c r="RD227" s="35"/>
      <c r="RE227" s="35"/>
      <c r="RF227" s="35"/>
      <c r="RG227" s="35"/>
      <c r="RH227" s="35"/>
      <c r="RI227" s="35"/>
      <c r="RJ227" s="35"/>
      <c r="RK227" s="35"/>
      <c r="RL227" s="35"/>
      <c r="RM227" s="35"/>
      <c r="RN227" s="35"/>
      <c r="RO227" s="35"/>
      <c r="RP227" s="35"/>
      <c r="RQ227" s="35"/>
      <c r="RR227" s="35"/>
      <c r="RS227" s="35"/>
      <c r="RT227" s="35"/>
      <c r="RU227" s="35"/>
      <c r="RV227" s="35"/>
      <c r="RW227" s="35"/>
      <c r="RX227" s="35"/>
      <c r="RY227" s="35"/>
      <c r="RZ227" s="35"/>
      <c r="SA227" s="35"/>
      <c r="SB227" s="35"/>
      <c r="SC227" s="35"/>
      <c r="SD227" s="35"/>
      <c r="SE227" s="35"/>
      <c r="SF227" s="35"/>
      <c r="SG227" s="35"/>
      <c r="SH227" s="35"/>
      <c r="SI227" s="35"/>
      <c r="SJ227" s="35"/>
      <c r="SK227" s="35"/>
      <c r="SL227" s="35"/>
      <c r="SM227" s="35"/>
      <c r="SN227" s="35"/>
      <c r="SO227" s="35"/>
      <c r="SP227" s="35"/>
      <c r="SQ227" s="35"/>
      <c r="SR227" s="35"/>
      <c r="SS227" s="35"/>
      <c r="ST227" s="35"/>
      <c r="SU227" s="35"/>
      <c r="SV227" s="35"/>
      <c r="SW227" s="35"/>
      <c r="SX227" s="35"/>
      <c r="SY227" s="35"/>
      <c r="SZ227" s="35"/>
      <c r="TA227" s="35"/>
      <c r="TB227" s="35"/>
      <c r="TC227" s="35"/>
      <c r="TD227" s="35"/>
      <c r="TE227" s="35"/>
      <c r="TF227" s="35"/>
      <c r="TG227" s="35"/>
      <c r="TH227" s="35"/>
      <c r="TI227" s="35"/>
      <c r="TJ227" s="35"/>
      <c r="TK227" s="35"/>
      <c r="TL227" s="35"/>
      <c r="TM227" s="35"/>
      <c r="TN227" s="35"/>
      <c r="TO227" s="35"/>
      <c r="TP227" s="35"/>
      <c r="TQ227" s="35"/>
      <c r="TR227" s="35"/>
      <c r="TS227" s="35"/>
      <c r="TT227" s="35"/>
      <c r="TU227" s="35"/>
      <c r="TV227" s="35"/>
      <c r="TW227" s="35"/>
      <c r="TX227" s="35"/>
      <c r="TY227" s="35"/>
      <c r="TZ227" s="35"/>
      <c r="UA227" s="35"/>
      <c r="UB227" s="35"/>
      <c r="UC227" s="35">
        <v>1.6</v>
      </c>
      <c r="UD227" s="35"/>
      <c r="UE227" s="35"/>
      <c r="UF227" s="35"/>
      <c r="UG227" s="35"/>
      <c r="UH227" s="35"/>
      <c r="UI227" s="35"/>
      <c r="UJ227" s="35"/>
      <c r="UK227" s="35">
        <v>1.6</v>
      </c>
      <c r="UL227" s="35"/>
      <c r="UM227" s="35"/>
      <c r="UN227" s="35"/>
      <c r="UO227" s="35"/>
      <c r="UP227" s="35"/>
      <c r="UQ227" s="35"/>
      <c r="UR227" s="35"/>
      <c r="US227" s="35"/>
      <c r="UT227" s="35"/>
      <c r="UU227" s="35"/>
      <c r="UV227" s="35"/>
      <c r="UW227" s="35"/>
      <c r="UX227" s="35"/>
      <c r="UY227" s="35"/>
      <c r="UZ227" s="35"/>
      <c r="VA227" s="35"/>
      <c r="VB227" s="35"/>
      <c r="VC227" s="35"/>
      <c r="VD227" s="35"/>
      <c r="VE227" s="35"/>
      <c r="VF227" s="35"/>
      <c r="VG227" s="35"/>
      <c r="VH227" s="35"/>
      <c r="VI227" s="35"/>
      <c r="VJ227" s="35"/>
      <c r="VK227" s="35"/>
      <c r="VL227" s="35"/>
      <c r="VM227" s="35"/>
      <c r="VN227" s="35"/>
      <c r="VO227" s="35"/>
      <c r="VP227" s="35"/>
      <c r="VQ227" s="35"/>
      <c r="VR227" s="35"/>
      <c r="VS227" s="35"/>
      <c r="VT227" s="35"/>
      <c r="VU227" s="35"/>
      <c r="VV227" s="35"/>
      <c r="VW227" s="35"/>
      <c r="VX227" s="35"/>
      <c r="VY227" s="35"/>
      <c r="VZ227" s="35"/>
      <c r="WA227" s="35"/>
      <c r="WB227" s="35"/>
      <c r="WC227" s="35"/>
      <c r="WD227" s="35"/>
      <c r="WE227" s="35"/>
      <c r="WF227" s="35"/>
      <c r="WG227" s="35"/>
      <c r="WH227" s="35"/>
      <c r="WI227" s="35"/>
      <c r="WJ227" s="35"/>
      <c r="WK227" s="35"/>
      <c r="WL227" s="35"/>
      <c r="WM227" s="35"/>
      <c r="WN227" s="35"/>
      <c r="WO227" s="35"/>
      <c r="WP227" s="35"/>
      <c r="WQ227" s="35"/>
      <c r="WR227" s="35"/>
      <c r="WS227" s="35"/>
      <c r="WT227" s="35"/>
      <c r="WU227" s="35"/>
      <c r="WV227" s="35"/>
      <c r="WW227" s="35"/>
      <c r="WX227" s="35"/>
      <c r="WY227" s="35"/>
      <c r="WZ227" s="35"/>
      <c r="XA227" s="35"/>
      <c r="XB227" s="35"/>
      <c r="XC227" s="35"/>
      <c r="XD227" s="35"/>
      <c r="XE227" s="35"/>
      <c r="XF227" s="35"/>
      <c r="XG227" s="35"/>
      <c r="XH227" s="35"/>
      <c r="XI227" s="35"/>
      <c r="XJ227" s="35"/>
      <c r="XK227" s="35"/>
      <c r="XL227" s="35"/>
      <c r="XM227" s="35"/>
      <c r="XN227" s="35"/>
      <c r="XO227" s="35"/>
      <c r="XP227" s="35"/>
      <c r="XQ227" s="35"/>
      <c r="XR227" s="35"/>
      <c r="XS227" s="35"/>
      <c r="XT227" s="35"/>
      <c r="XU227" s="35"/>
      <c r="XV227" s="35"/>
      <c r="XW227" s="35"/>
      <c r="XX227" s="35"/>
      <c r="XY227" s="35"/>
      <c r="XZ227" s="35"/>
      <c r="YA227" s="35"/>
      <c r="YB227" s="35"/>
      <c r="YC227" s="35"/>
      <c r="YD227" s="35"/>
      <c r="YE227" s="35"/>
      <c r="YF227" s="35"/>
      <c r="YG227" s="35"/>
      <c r="YH227" s="35"/>
      <c r="YI227" s="35"/>
      <c r="YJ227" s="35"/>
      <c r="YK227" s="35"/>
      <c r="YL227" s="35"/>
      <c r="YM227" s="35"/>
      <c r="YN227" s="35"/>
      <c r="YO227" s="35"/>
      <c r="YP227" s="35"/>
      <c r="YQ227" s="35"/>
      <c r="YR227" s="35"/>
      <c r="YS227" s="35"/>
      <c r="YT227" s="35"/>
      <c r="YU227" s="35"/>
      <c r="YV227" s="35"/>
      <c r="YW227" s="35"/>
      <c r="YX227" s="35"/>
      <c r="YY227" s="35"/>
      <c r="YZ227" s="35"/>
      <c r="ZA227" s="35"/>
      <c r="ZB227" s="35"/>
      <c r="ZC227" s="35"/>
      <c r="ZD227" s="35"/>
      <c r="ZE227" s="35"/>
      <c r="ZF227" s="35"/>
      <c r="ZG227" s="35"/>
      <c r="ZH227" s="35"/>
      <c r="ZI227" s="35"/>
      <c r="ZJ227" s="35"/>
      <c r="ZK227" s="35"/>
      <c r="ZL227" s="35"/>
      <c r="ZM227" s="35"/>
      <c r="ZN227" s="35"/>
      <c r="ZO227" s="35"/>
      <c r="ZP227" s="35"/>
      <c r="ZQ227" s="35"/>
      <c r="ZR227" s="35"/>
      <c r="ZS227" s="35"/>
      <c r="ZT227" s="35"/>
      <c r="ZU227" s="35"/>
      <c r="ZV227" s="35"/>
      <c r="ZW227" s="35"/>
      <c r="ZX227" s="35"/>
      <c r="ZY227" s="35"/>
      <c r="ZZ227" s="35"/>
      <c r="AAA227" s="35"/>
      <c r="AAB227" s="35"/>
      <c r="AAC227" s="35"/>
      <c r="AAD227" s="35"/>
      <c r="AAE227" s="35"/>
      <c r="AAF227" s="35"/>
      <c r="AAG227" s="35"/>
      <c r="AAH227" s="35"/>
      <c r="AAI227" s="35"/>
      <c r="AAJ227" s="35"/>
      <c r="AAK227" s="35"/>
      <c r="AAL227" s="35"/>
      <c r="AAM227" s="35"/>
      <c r="AAN227" s="35"/>
      <c r="AAO227" s="35"/>
      <c r="AAP227" s="35"/>
      <c r="AAQ227" s="35"/>
      <c r="AAR227" s="35"/>
      <c r="AAS227" s="35"/>
      <c r="AAT227" s="35"/>
      <c r="AAU227" s="35"/>
      <c r="AAV227" s="35"/>
      <c r="AAW227" s="35"/>
      <c r="AAX227" s="35"/>
      <c r="AAY227" s="35"/>
      <c r="AAZ227" s="35"/>
      <c r="ABA227" s="35"/>
      <c r="ABB227" s="35"/>
      <c r="ABC227" s="35"/>
      <c r="ABD227" s="35"/>
      <c r="ABE227" s="35"/>
      <c r="ABF227" s="35"/>
      <c r="ABG227" s="35"/>
      <c r="ABH227" s="35"/>
      <c r="ABI227" s="35"/>
      <c r="ABJ227" s="35"/>
      <c r="ABK227" s="35"/>
      <c r="ABL227" s="35"/>
      <c r="ABM227" s="35"/>
      <c r="ABN227" s="35"/>
      <c r="ABO227" s="35"/>
      <c r="ABP227" s="35"/>
      <c r="ABQ227" s="35"/>
      <c r="ABR227" s="35"/>
      <c r="ABS227" s="35"/>
      <c r="ABT227" s="35"/>
      <c r="ABU227" s="35"/>
      <c r="ABV227" s="35"/>
      <c r="ABW227" s="35"/>
      <c r="ABX227" s="35"/>
      <c r="ABY227" s="35"/>
      <c r="ABZ227" s="35"/>
      <c r="ACA227" s="35"/>
      <c r="ACB227" s="35"/>
      <c r="ACC227" s="35"/>
      <c r="ACD227" s="35"/>
      <c r="ACE227" s="35"/>
      <c r="ACF227" s="35"/>
      <c r="ACG227" s="35"/>
      <c r="ACH227" s="35"/>
      <c r="ACI227" s="35"/>
      <c r="ACJ227" s="35"/>
      <c r="ACK227" s="35"/>
      <c r="ACL227" s="35"/>
      <c r="ACM227" s="35"/>
      <c r="ACN227" s="35"/>
      <c r="ACO227" s="35"/>
      <c r="ACP227" s="35"/>
      <c r="ACQ227" s="35"/>
      <c r="ACR227" s="35"/>
      <c r="ACS227" s="35"/>
      <c r="ACT227" s="35"/>
      <c r="ACU227" s="35"/>
      <c r="ACV227" s="35"/>
      <c r="ACW227" s="35"/>
      <c r="ACX227" s="35"/>
      <c r="ACY227" s="35"/>
      <c r="ACZ227" s="35"/>
      <c r="ADA227" s="35"/>
      <c r="ADB227" s="35"/>
      <c r="ADC227" s="35"/>
      <c r="ADD227" s="35"/>
      <c r="ADE227" s="35"/>
      <c r="ADF227" s="35"/>
      <c r="ADG227" s="35"/>
      <c r="ADH227" s="35"/>
      <c r="ADI227" s="35"/>
      <c r="ADJ227" s="35"/>
      <c r="ADK227" s="35"/>
      <c r="ADL227" s="35"/>
      <c r="ADM227" s="35"/>
      <c r="ADN227" s="35"/>
      <c r="ADO227" s="35"/>
      <c r="ADP227" s="35"/>
      <c r="ADQ227" s="35"/>
      <c r="ADR227" s="35"/>
      <c r="ADS227" s="35"/>
      <c r="ADT227" s="35"/>
      <c r="ADU227" s="35"/>
      <c r="ADV227" s="35"/>
      <c r="ADW227" s="35"/>
      <c r="ADX227" s="35"/>
      <c r="ADY227" s="26">
        <f t="shared" si="9"/>
        <v>0</v>
      </c>
      <c r="ADZ227" s="5"/>
    </row>
    <row r="228" spans="1:806" s="33" customFormat="1" x14ac:dyDescent="0.2">
      <c r="A228" s="51" t="s">
        <v>267</v>
      </c>
      <c r="B228" s="65">
        <f t="shared" si="8"/>
        <v>0</v>
      </c>
      <c r="C228" s="57">
        <v>1</v>
      </c>
      <c r="D228" s="60">
        <v>44795</v>
      </c>
      <c r="E228" s="67">
        <v>41.25</v>
      </c>
      <c r="F228" s="67">
        <f t="shared" si="10"/>
        <v>0</v>
      </c>
      <c r="G228" s="6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/>
      <c r="BE228" s="15"/>
      <c r="BF228" s="15"/>
      <c r="BG228" s="136"/>
      <c r="BH228" s="35"/>
      <c r="BI228" s="35"/>
      <c r="BJ228" s="35"/>
      <c r="BK228" s="35"/>
      <c r="BL228" s="35"/>
      <c r="BM228" s="35"/>
      <c r="BN228" s="35"/>
      <c r="BO228" s="35"/>
      <c r="BP228" s="35"/>
      <c r="BQ228" s="35"/>
      <c r="BR228" s="35"/>
      <c r="BS228" s="35"/>
      <c r="BT228" s="35"/>
      <c r="BU228" s="35"/>
      <c r="BV228" s="35"/>
      <c r="BW228" s="35"/>
      <c r="BX228" s="35"/>
      <c r="BY228" s="35"/>
      <c r="BZ228" s="35"/>
      <c r="CA228" s="35"/>
      <c r="CB228" s="35"/>
      <c r="CC228" s="35"/>
      <c r="CD228" s="35"/>
      <c r="CE228" s="35"/>
      <c r="CF228" s="35"/>
      <c r="CG228" s="35"/>
      <c r="CH228" s="35"/>
      <c r="CI228" s="35"/>
      <c r="CJ228" s="35"/>
      <c r="CK228" s="35"/>
      <c r="CL228" s="35"/>
      <c r="CM228" s="35"/>
      <c r="CN228" s="35"/>
      <c r="CO228" s="35"/>
      <c r="CP228" s="35"/>
      <c r="CQ228" s="35"/>
      <c r="CR228" s="35"/>
      <c r="CS228" s="35"/>
      <c r="CT228" s="35"/>
      <c r="CU228" s="35"/>
      <c r="CV228" s="35"/>
      <c r="CW228" s="35"/>
      <c r="CX228" s="35"/>
      <c r="CY228" s="35"/>
      <c r="CZ228" s="35"/>
      <c r="DA228" s="35"/>
      <c r="DB228" s="35"/>
      <c r="DC228" s="35"/>
      <c r="DD228" s="35"/>
      <c r="DE228" s="35"/>
      <c r="DF228" s="35"/>
      <c r="DG228" s="35"/>
      <c r="DH228" s="35"/>
      <c r="DI228" s="35"/>
      <c r="DJ228" s="35"/>
      <c r="DK228" s="35"/>
      <c r="DL228" s="35"/>
      <c r="DM228" s="35"/>
      <c r="DN228" s="35"/>
      <c r="DO228" s="35"/>
      <c r="DP228" s="35"/>
      <c r="DQ228" s="35"/>
      <c r="DR228" s="35"/>
      <c r="DS228" s="35"/>
      <c r="DT228" s="35"/>
      <c r="DU228" s="35"/>
      <c r="DV228" s="35"/>
      <c r="DW228" s="35"/>
      <c r="DX228" s="35"/>
      <c r="DY228" s="35"/>
      <c r="DZ228" s="35"/>
      <c r="EA228" s="35"/>
      <c r="EB228" s="35"/>
      <c r="EC228" s="35"/>
      <c r="ED228" s="35"/>
      <c r="EE228" s="35"/>
      <c r="EF228" s="35"/>
      <c r="EG228" s="35"/>
      <c r="EH228" s="35"/>
      <c r="EI228" s="35"/>
      <c r="EJ228" s="35"/>
      <c r="EK228" s="35"/>
      <c r="EL228" s="35"/>
      <c r="EM228" s="35"/>
      <c r="EN228" s="35"/>
      <c r="EO228" s="35"/>
      <c r="EP228" s="35"/>
      <c r="EQ228" s="35"/>
      <c r="ER228" s="35"/>
      <c r="ES228" s="35"/>
      <c r="ET228" s="35"/>
      <c r="EU228" s="35"/>
      <c r="EV228" s="35"/>
      <c r="EW228" s="35"/>
      <c r="EX228" s="35"/>
      <c r="EY228" s="35"/>
      <c r="EZ228" s="35"/>
      <c r="FA228" s="35"/>
      <c r="FB228" s="35"/>
      <c r="FC228" s="35"/>
      <c r="FD228" s="35"/>
      <c r="FE228" s="35"/>
      <c r="FF228" s="35"/>
      <c r="FG228" s="35"/>
      <c r="FH228" s="35"/>
      <c r="FI228" s="35"/>
      <c r="FJ228" s="35"/>
      <c r="FK228" s="35"/>
      <c r="FL228" s="35"/>
      <c r="FM228" s="35"/>
      <c r="FN228" s="35"/>
      <c r="FO228" s="35"/>
      <c r="FP228" s="35"/>
      <c r="FQ228" s="35"/>
      <c r="FR228" s="35"/>
      <c r="FS228" s="35"/>
      <c r="FT228" s="35"/>
      <c r="FU228" s="35"/>
      <c r="FV228" s="35"/>
      <c r="FW228" s="35"/>
      <c r="FX228" s="35"/>
      <c r="FY228" s="35"/>
      <c r="FZ228" s="35"/>
      <c r="GA228" s="35"/>
      <c r="GB228" s="35"/>
      <c r="GC228" s="35"/>
      <c r="GD228" s="35"/>
      <c r="GE228" s="35"/>
      <c r="GF228" s="35"/>
      <c r="GG228" s="35"/>
      <c r="GH228" s="35"/>
      <c r="GI228" s="35"/>
      <c r="GJ228" s="35"/>
      <c r="GK228" s="35"/>
      <c r="GL228" s="35"/>
      <c r="GM228" s="35"/>
      <c r="GN228" s="35"/>
      <c r="GO228" s="35"/>
      <c r="GP228" s="35"/>
      <c r="GQ228" s="35"/>
      <c r="GR228" s="35"/>
      <c r="GS228" s="35"/>
      <c r="GT228" s="35"/>
      <c r="GU228" s="35"/>
      <c r="GV228" s="35"/>
      <c r="GW228" s="35"/>
      <c r="GX228" s="35"/>
      <c r="GY228" s="35"/>
      <c r="GZ228" s="35"/>
      <c r="HA228" s="35"/>
      <c r="HB228" s="35"/>
      <c r="HC228" s="35"/>
      <c r="HD228" s="35"/>
      <c r="HE228" s="35"/>
      <c r="HF228" s="35"/>
      <c r="HG228" s="35"/>
      <c r="HH228" s="35"/>
      <c r="HI228" s="35"/>
      <c r="HJ228" s="35"/>
      <c r="HK228" s="35"/>
      <c r="HL228" s="35"/>
      <c r="HM228" s="35"/>
      <c r="HN228" s="35"/>
      <c r="HO228" s="35"/>
      <c r="HP228" s="35"/>
      <c r="HQ228" s="35"/>
      <c r="HR228" s="35"/>
      <c r="HS228" s="35"/>
      <c r="HT228" s="35"/>
      <c r="HU228" s="35"/>
      <c r="HV228" s="35"/>
      <c r="HW228" s="35"/>
      <c r="HX228" s="35"/>
      <c r="HY228" s="35"/>
      <c r="HZ228" s="35"/>
      <c r="IA228" s="35"/>
      <c r="IB228" s="35"/>
      <c r="IC228" s="35"/>
      <c r="ID228" s="35"/>
      <c r="IE228" s="35"/>
      <c r="IF228" s="35"/>
      <c r="IG228" s="35"/>
      <c r="IH228" s="35"/>
      <c r="II228" s="35"/>
      <c r="IJ228" s="35"/>
      <c r="IK228" s="35"/>
      <c r="IL228" s="35"/>
      <c r="IM228" s="35"/>
      <c r="IN228" s="35"/>
      <c r="IO228" s="35"/>
      <c r="IP228" s="35"/>
      <c r="IQ228" s="35"/>
      <c r="IR228" s="35"/>
      <c r="IS228" s="35"/>
      <c r="IT228" s="35"/>
      <c r="IU228" s="35"/>
      <c r="IV228" s="35"/>
      <c r="IW228" s="35"/>
      <c r="IX228" s="35"/>
      <c r="IY228" s="35"/>
      <c r="IZ228" s="35"/>
      <c r="JA228" s="35"/>
      <c r="JB228" s="35"/>
      <c r="JC228" s="35"/>
      <c r="JD228" s="35"/>
      <c r="JE228" s="35"/>
      <c r="JF228" s="35"/>
      <c r="JG228" s="35"/>
      <c r="JH228" s="35"/>
      <c r="JI228" s="35"/>
      <c r="JJ228" s="35"/>
      <c r="JK228" s="35"/>
      <c r="JL228" s="35"/>
      <c r="JM228" s="35"/>
      <c r="JN228" s="35"/>
      <c r="JO228" s="35"/>
      <c r="JP228" s="35"/>
      <c r="JQ228" s="35"/>
      <c r="JR228" s="35"/>
      <c r="JS228" s="35"/>
      <c r="JT228" s="35"/>
      <c r="JU228" s="35"/>
      <c r="JV228" s="35"/>
      <c r="JW228" s="35"/>
      <c r="JX228" s="35"/>
      <c r="JY228" s="35"/>
      <c r="JZ228" s="35"/>
      <c r="KA228" s="35"/>
      <c r="KB228" s="35"/>
      <c r="KC228" s="35"/>
      <c r="KD228" s="35"/>
      <c r="KE228" s="35"/>
      <c r="KF228" s="35"/>
      <c r="KG228" s="35"/>
      <c r="KH228" s="35"/>
      <c r="KI228" s="35"/>
      <c r="KJ228" s="35"/>
      <c r="KK228" s="35"/>
      <c r="KL228" s="35"/>
      <c r="KM228" s="35"/>
      <c r="KN228" s="35"/>
      <c r="KO228" s="35"/>
      <c r="KP228" s="35"/>
      <c r="KQ228" s="35"/>
      <c r="KR228" s="35"/>
      <c r="KS228" s="35"/>
      <c r="KT228" s="35"/>
      <c r="KU228" s="35"/>
      <c r="KV228" s="35"/>
      <c r="KW228" s="35"/>
      <c r="KX228" s="35"/>
      <c r="KY228" s="35"/>
      <c r="KZ228" s="35"/>
      <c r="LA228" s="35"/>
      <c r="LB228" s="35"/>
      <c r="LC228" s="35"/>
      <c r="LD228" s="35"/>
      <c r="LE228" s="35"/>
      <c r="LF228" s="35"/>
      <c r="LG228" s="35"/>
      <c r="LH228" s="35"/>
      <c r="LI228" s="35"/>
      <c r="LJ228" s="35"/>
      <c r="LK228" s="35"/>
      <c r="LL228" s="35"/>
      <c r="LM228" s="35"/>
      <c r="LN228" s="35"/>
      <c r="LO228" s="35"/>
      <c r="LP228" s="35"/>
      <c r="LQ228" s="35"/>
      <c r="LR228" s="35"/>
      <c r="LS228" s="35"/>
      <c r="LT228" s="35"/>
      <c r="LU228" s="35"/>
      <c r="LV228" s="35"/>
      <c r="LW228" s="35"/>
      <c r="LX228" s="35"/>
      <c r="LY228" s="35"/>
      <c r="LZ228" s="35"/>
      <c r="MA228" s="35"/>
      <c r="MB228" s="35"/>
      <c r="MC228" s="35"/>
      <c r="MD228" s="35"/>
      <c r="ME228" s="35"/>
      <c r="MF228" s="35"/>
      <c r="MG228" s="35"/>
      <c r="MH228" s="35"/>
      <c r="MI228" s="35"/>
      <c r="MJ228" s="35"/>
      <c r="MK228" s="35"/>
      <c r="ML228" s="35"/>
      <c r="MM228" s="35"/>
      <c r="MN228" s="35"/>
      <c r="MO228" s="35"/>
      <c r="MP228" s="35"/>
      <c r="MQ228" s="35"/>
      <c r="MR228" s="35"/>
      <c r="MS228" s="35"/>
      <c r="MT228" s="35"/>
      <c r="MU228" s="35"/>
      <c r="MV228" s="35"/>
      <c r="MW228" s="35"/>
      <c r="MX228" s="35"/>
      <c r="MY228" s="35"/>
      <c r="MZ228" s="35"/>
      <c r="NA228" s="35"/>
      <c r="NB228" s="35"/>
      <c r="NC228" s="35"/>
      <c r="ND228" s="35"/>
      <c r="NE228" s="35"/>
      <c r="NF228" s="35"/>
      <c r="NG228" s="35"/>
      <c r="NH228" s="35"/>
      <c r="NI228" s="35"/>
      <c r="NJ228" s="35"/>
      <c r="NK228" s="35"/>
      <c r="NL228" s="35"/>
      <c r="NM228" s="35"/>
      <c r="NN228" s="35"/>
      <c r="NO228" s="35"/>
      <c r="NP228" s="35"/>
      <c r="NQ228" s="35"/>
      <c r="NR228" s="35"/>
      <c r="NS228" s="35"/>
      <c r="NT228" s="35"/>
      <c r="NU228" s="35"/>
      <c r="NV228" s="35"/>
      <c r="NW228" s="35"/>
      <c r="NX228" s="35"/>
      <c r="NY228" s="35"/>
      <c r="NZ228" s="35"/>
      <c r="OA228" s="35"/>
      <c r="OB228" s="35"/>
      <c r="OC228" s="35"/>
      <c r="OD228" s="35"/>
      <c r="OE228" s="35"/>
      <c r="OF228" s="35"/>
      <c r="OG228" s="35"/>
      <c r="OH228" s="35"/>
      <c r="OI228" s="35">
        <v>2</v>
      </c>
      <c r="OJ228" s="35"/>
      <c r="OK228" s="35"/>
      <c r="OL228" s="35"/>
      <c r="OM228" s="35"/>
      <c r="ON228" s="35"/>
      <c r="OO228" s="35"/>
      <c r="OP228" s="35"/>
      <c r="OQ228" s="35"/>
      <c r="OR228" s="35"/>
      <c r="OS228" s="35"/>
      <c r="OT228" s="35"/>
      <c r="OU228" s="35"/>
      <c r="OV228" s="35"/>
      <c r="OW228" s="35"/>
      <c r="OX228" s="35"/>
      <c r="OY228" s="35"/>
      <c r="OZ228" s="35"/>
      <c r="PA228" s="35"/>
      <c r="PB228" s="35"/>
      <c r="PC228" s="35"/>
      <c r="PD228" s="35"/>
      <c r="PE228" s="35"/>
      <c r="PF228" s="35"/>
      <c r="PG228" s="35"/>
      <c r="PH228" s="35"/>
      <c r="PI228" s="35"/>
      <c r="PJ228" s="35"/>
      <c r="PK228" s="35"/>
      <c r="PL228" s="35"/>
      <c r="PM228" s="35"/>
      <c r="PN228" s="35"/>
      <c r="PO228" s="35"/>
      <c r="PP228" s="35"/>
      <c r="PQ228" s="35"/>
      <c r="PR228" s="35"/>
      <c r="PS228" s="35"/>
      <c r="PT228" s="35"/>
      <c r="PU228" s="35"/>
      <c r="PV228" s="35"/>
      <c r="PW228" s="35"/>
      <c r="PX228" s="35"/>
      <c r="PY228" s="35"/>
      <c r="PZ228" s="35"/>
      <c r="QA228" s="35"/>
      <c r="QB228" s="35"/>
      <c r="QC228" s="35"/>
      <c r="QD228" s="35"/>
      <c r="QE228" s="35"/>
      <c r="QF228" s="35"/>
      <c r="QG228" s="35"/>
      <c r="QH228" s="35"/>
      <c r="QI228" s="35"/>
      <c r="QJ228" s="35"/>
      <c r="QK228" s="35"/>
      <c r="QL228" s="35"/>
      <c r="QM228" s="35"/>
      <c r="QN228" s="35"/>
      <c r="QO228" s="35"/>
      <c r="QP228" s="35"/>
      <c r="QQ228" s="35"/>
      <c r="QR228" s="35"/>
      <c r="QS228" s="35"/>
      <c r="QT228" s="35"/>
      <c r="QU228" s="35"/>
      <c r="QV228" s="35"/>
      <c r="QW228" s="35"/>
      <c r="QX228" s="35"/>
      <c r="QY228" s="35"/>
      <c r="QZ228" s="35"/>
      <c r="RA228" s="35"/>
      <c r="RB228" s="35"/>
      <c r="RC228" s="35"/>
      <c r="RD228" s="35"/>
      <c r="RE228" s="35"/>
      <c r="RF228" s="35"/>
      <c r="RG228" s="35"/>
      <c r="RH228" s="35"/>
      <c r="RI228" s="35"/>
      <c r="RJ228" s="35"/>
      <c r="RK228" s="35"/>
      <c r="RL228" s="35"/>
      <c r="RM228" s="35"/>
      <c r="RN228" s="35"/>
      <c r="RO228" s="35"/>
      <c r="RP228" s="35"/>
      <c r="RQ228" s="35"/>
      <c r="RR228" s="35"/>
      <c r="RS228" s="35"/>
      <c r="RT228" s="35"/>
      <c r="RU228" s="35"/>
      <c r="RV228" s="35"/>
      <c r="RW228" s="35"/>
      <c r="RX228" s="35"/>
      <c r="RY228" s="35"/>
      <c r="RZ228" s="35"/>
      <c r="SA228" s="35"/>
      <c r="SB228" s="35"/>
      <c r="SC228" s="35"/>
      <c r="SD228" s="35"/>
      <c r="SE228" s="35"/>
      <c r="SF228" s="35"/>
      <c r="SG228" s="35"/>
      <c r="SH228" s="35"/>
      <c r="SI228" s="35"/>
      <c r="SJ228" s="35"/>
      <c r="SK228" s="35"/>
      <c r="SL228" s="35"/>
      <c r="SM228" s="35"/>
      <c r="SN228" s="35"/>
      <c r="SO228" s="35"/>
      <c r="SP228" s="35"/>
      <c r="SQ228" s="35"/>
      <c r="SR228" s="35"/>
      <c r="SS228" s="35"/>
      <c r="ST228" s="35"/>
      <c r="SU228" s="35"/>
      <c r="SV228" s="35"/>
      <c r="SW228" s="35"/>
      <c r="SX228" s="35"/>
      <c r="SY228" s="35"/>
      <c r="SZ228" s="35"/>
      <c r="TA228" s="35"/>
      <c r="TB228" s="35"/>
      <c r="TC228" s="35"/>
      <c r="TD228" s="35"/>
      <c r="TE228" s="35"/>
      <c r="TF228" s="35"/>
      <c r="TG228" s="35"/>
      <c r="TH228" s="35"/>
      <c r="TI228" s="35"/>
      <c r="TJ228" s="35"/>
      <c r="TK228" s="35"/>
      <c r="TL228" s="35"/>
      <c r="TM228" s="35"/>
      <c r="TN228" s="35"/>
      <c r="TO228" s="35"/>
      <c r="TP228" s="35"/>
      <c r="TQ228" s="35"/>
      <c r="TR228" s="35"/>
      <c r="TS228" s="35"/>
      <c r="TT228" s="35"/>
      <c r="TU228" s="35"/>
      <c r="TV228" s="35"/>
      <c r="TW228" s="35"/>
      <c r="TX228" s="35"/>
      <c r="TY228" s="35"/>
      <c r="TZ228" s="35"/>
      <c r="UA228" s="35"/>
      <c r="UB228" s="35"/>
      <c r="UC228" s="35"/>
      <c r="UD228" s="35"/>
      <c r="UE228" s="35"/>
      <c r="UF228" s="35"/>
      <c r="UG228" s="35"/>
      <c r="UH228" s="35"/>
      <c r="UI228" s="35"/>
      <c r="UJ228" s="35"/>
      <c r="UK228" s="35"/>
      <c r="UL228" s="35"/>
      <c r="UM228" s="35"/>
      <c r="UN228" s="35"/>
      <c r="UO228" s="35"/>
      <c r="UP228" s="35"/>
      <c r="UQ228" s="35"/>
      <c r="UR228" s="35"/>
      <c r="US228" s="35"/>
      <c r="UT228" s="35"/>
      <c r="UU228" s="35"/>
      <c r="UV228" s="35"/>
      <c r="UW228" s="35"/>
      <c r="UX228" s="35"/>
      <c r="UY228" s="35"/>
      <c r="UZ228" s="35"/>
      <c r="VA228" s="35"/>
      <c r="VB228" s="35"/>
      <c r="VC228" s="35"/>
      <c r="VD228" s="35"/>
      <c r="VE228" s="35"/>
      <c r="VF228" s="35"/>
      <c r="VG228" s="35"/>
      <c r="VH228" s="35"/>
      <c r="VI228" s="35"/>
      <c r="VJ228" s="35"/>
      <c r="VK228" s="35"/>
      <c r="VL228" s="35"/>
      <c r="VM228" s="35"/>
      <c r="VN228" s="35"/>
      <c r="VO228" s="35"/>
      <c r="VP228" s="35"/>
      <c r="VQ228" s="35"/>
      <c r="VR228" s="35"/>
      <c r="VS228" s="35"/>
      <c r="VT228" s="35"/>
      <c r="VU228" s="35"/>
      <c r="VV228" s="35"/>
      <c r="VW228" s="35"/>
      <c r="VX228" s="35"/>
      <c r="VY228" s="35"/>
      <c r="VZ228" s="35"/>
      <c r="WA228" s="35"/>
      <c r="WB228" s="35"/>
      <c r="WC228" s="35"/>
      <c r="WD228" s="35"/>
      <c r="WE228" s="35"/>
      <c r="WF228" s="35"/>
      <c r="WG228" s="35"/>
      <c r="WH228" s="35"/>
      <c r="WI228" s="35"/>
      <c r="WJ228" s="35"/>
      <c r="WK228" s="35"/>
      <c r="WL228" s="35"/>
      <c r="WM228" s="35"/>
      <c r="WN228" s="35"/>
      <c r="WO228" s="35"/>
      <c r="WP228" s="35"/>
      <c r="WQ228" s="35"/>
      <c r="WR228" s="35"/>
      <c r="WS228" s="35"/>
      <c r="WT228" s="35"/>
      <c r="WU228" s="35"/>
      <c r="WV228" s="35"/>
      <c r="WW228" s="35"/>
      <c r="WX228" s="35"/>
      <c r="WY228" s="35"/>
      <c r="WZ228" s="35"/>
      <c r="XA228" s="35"/>
      <c r="XB228" s="35"/>
      <c r="XC228" s="35"/>
      <c r="XD228" s="35"/>
      <c r="XE228" s="35"/>
      <c r="XF228" s="35"/>
      <c r="XG228" s="35"/>
      <c r="XH228" s="35"/>
      <c r="XI228" s="35"/>
      <c r="XJ228" s="35"/>
      <c r="XK228" s="35"/>
      <c r="XL228" s="35"/>
      <c r="XM228" s="35"/>
      <c r="XN228" s="35"/>
      <c r="XO228" s="35"/>
      <c r="XP228" s="35"/>
      <c r="XQ228" s="35"/>
      <c r="XR228" s="35"/>
      <c r="XS228" s="35"/>
      <c r="XT228" s="35"/>
      <c r="XU228" s="35"/>
      <c r="XV228" s="35"/>
      <c r="XW228" s="35"/>
      <c r="XX228" s="35"/>
      <c r="XY228" s="35"/>
      <c r="XZ228" s="35"/>
      <c r="YA228" s="35"/>
      <c r="YB228" s="35"/>
      <c r="YC228" s="35"/>
      <c r="YD228" s="35"/>
      <c r="YE228" s="35"/>
      <c r="YF228" s="35"/>
      <c r="YG228" s="35"/>
      <c r="YH228" s="35"/>
      <c r="YI228" s="35"/>
      <c r="YJ228" s="35"/>
      <c r="YK228" s="35"/>
      <c r="YL228" s="35"/>
      <c r="YM228" s="35"/>
      <c r="YN228" s="35"/>
      <c r="YO228" s="35"/>
      <c r="YP228" s="35"/>
      <c r="YQ228" s="35"/>
      <c r="YR228" s="35"/>
      <c r="YS228" s="35"/>
      <c r="YT228" s="35"/>
      <c r="YU228" s="35"/>
      <c r="YV228" s="35"/>
      <c r="YW228" s="35"/>
      <c r="YX228" s="35"/>
      <c r="YY228" s="35"/>
      <c r="YZ228" s="35"/>
      <c r="ZA228" s="35"/>
      <c r="ZB228" s="35"/>
      <c r="ZC228" s="35"/>
      <c r="ZD228" s="35"/>
      <c r="ZE228" s="35"/>
      <c r="ZF228" s="35"/>
      <c r="ZG228" s="35"/>
      <c r="ZH228" s="35"/>
      <c r="ZI228" s="35"/>
      <c r="ZJ228" s="35"/>
      <c r="ZK228" s="35"/>
      <c r="ZL228" s="35"/>
      <c r="ZM228" s="35"/>
      <c r="ZN228" s="35"/>
      <c r="ZO228" s="35"/>
      <c r="ZP228" s="35"/>
      <c r="ZQ228" s="35"/>
      <c r="ZR228" s="35"/>
      <c r="ZS228" s="35"/>
      <c r="ZT228" s="35"/>
      <c r="ZU228" s="35"/>
      <c r="ZV228" s="35"/>
      <c r="ZW228" s="35"/>
      <c r="ZX228" s="35"/>
      <c r="ZY228" s="35"/>
      <c r="ZZ228" s="35"/>
      <c r="AAA228" s="35"/>
      <c r="AAB228" s="35"/>
      <c r="AAC228" s="35"/>
      <c r="AAD228" s="35"/>
      <c r="AAE228" s="35"/>
      <c r="AAF228" s="35"/>
      <c r="AAG228" s="35"/>
      <c r="AAH228" s="35"/>
      <c r="AAI228" s="35"/>
      <c r="AAJ228" s="35"/>
      <c r="AAK228" s="35"/>
      <c r="AAL228" s="35"/>
      <c r="AAM228" s="35"/>
      <c r="AAN228" s="35"/>
      <c r="AAO228" s="35"/>
      <c r="AAP228" s="35"/>
      <c r="AAQ228" s="35"/>
      <c r="AAR228" s="35"/>
      <c r="AAS228" s="35"/>
      <c r="AAT228" s="35"/>
      <c r="AAU228" s="35"/>
      <c r="AAV228" s="35"/>
      <c r="AAW228" s="35"/>
      <c r="AAX228" s="35"/>
      <c r="AAY228" s="35"/>
      <c r="AAZ228" s="35"/>
      <c r="ABA228" s="35"/>
      <c r="ABB228" s="35"/>
      <c r="ABC228" s="35"/>
      <c r="ABD228" s="35"/>
      <c r="ABE228" s="35"/>
      <c r="ABF228" s="35"/>
      <c r="ABG228" s="35"/>
      <c r="ABH228" s="35"/>
      <c r="ABI228" s="35"/>
      <c r="ABJ228" s="35"/>
      <c r="ABK228" s="35"/>
      <c r="ABL228" s="35"/>
      <c r="ABM228" s="35"/>
      <c r="ABN228" s="35"/>
      <c r="ABO228" s="35">
        <v>2</v>
      </c>
      <c r="ABP228" s="35"/>
      <c r="ABQ228" s="35"/>
      <c r="ABR228" s="35"/>
      <c r="ABS228" s="35"/>
      <c r="ABT228" s="35"/>
      <c r="ABU228" s="35"/>
      <c r="ABV228" s="35"/>
      <c r="ABW228" s="35"/>
      <c r="ABX228" s="35"/>
      <c r="ABY228" s="35"/>
      <c r="ABZ228" s="35"/>
      <c r="ACA228" s="35"/>
      <c r="ACB228" s="35"/>
      <c r="ACC228" s="35"/>
      <c r="ACD228" s="35"/>
      <c r="ACE228" s="35"/>
      <c r="ACF228" s="35"/>
      <c r="ACG228" s="35"/>
      <c r="ACH228" s="35"/>
      <c r="ACI228" s="35"/>
      <c r="ACJ228" s="35"/>
      <c r="ACK228" s="35"/>
      <c r="ACL228" s="35"/>
      <c r="ACM228" s="35"/>
      <c r="ACN228" s="35"/>
      <c r="ACO228" s="35"/>
      <c r="ACP228" s="35"/>
      <c r="ACQ228" s="35"/>
      <c r="ACR228" s="35"/>
      <c r="ACS228" s="35"/>
      <c r="ACT228" s="35"/>
      <c r="ACU228" s="35"/>
      <c r="ACV228" s="35"/>
      <c r="ACW228" s="35"/>
      <c r="ACX228" s="35"/>
      <c r="ACY228" s="35"/>
      <c r="ACZ228" s="35"/>
      <c r="ADA228" s="35"/>
      <c r="ADB228" s="35"/>
      <c r="ADC228" s="35"/>
      <c r="ADD228" s="35"/>
      <c r="ADE228" s="35"/>
      <c r="ADF228" s="35"/>
      <c r="ADG228" s="35"/>
      <c r="ADH228" s="35"/>
      <c r="ADI228" s="35"/>
      <c r="ADJ228" s="35"/>
      <c r="ADK228" s="35"/>
      <c r="ADL228" s="35"/>
      <c r="ADM228" s="35"/>
      <c r="ADN228" s="35"/>
      <c r="ADO228" s="35"/>
      <c r="ADP228" s="35"/>
      <c r="ADQ228" s="35"/>
      <c r="ADR228" s="35"/>
      <c r="ADS228" s="35"/>
      <c r="ADT228" s="35"/>
      <c r="ADU228" s="35"/>
      <c r="ADV228" s="35"/>
      <c r="ADW228" s="35"/>
      <c r="ADX228" s="35"/>
      <c r="ADY228" s="26">
        <f t="shared" si="9"/>
        <v>0</v>
      </c>
      <c r="ADZ228" s="5"/>
    </row>
    <row r="229" spans="1:806" s="33" customFormat="1" x14ac:dyDescent="0.2">
      <c r="A229" s="51" t="s">
        <v>224</v>
      </c>
      <c r="B229" s="65">
        <f t="shared" si="8"/>
        <v>0</v>
      </c>
      <c r="C229" s="57">
        <v>0.9</v>
      </c>
      <c r="D229" s="60">
        <v>44410</v>
      </c>
      <c r="E229" s="67">
        <v>27.5</v>
      </c>
      <c r="F229" s="67">
        <f t="shared" si="10"/>
        <v>0</v>
      </c>
      <c r="G229" s="6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/>
      <c r="BC229" s="35"/>
      <c r="BD229" s="35"/>
      <c r="BE229" s="15"/>
      <c r="BF229" s="15"/>
      <c r="BG229" s="136"/>
      <c r="BH229" s="35"/>
      <c r="BI229" s="35"/>
      <c r="BJ229" s="35"/>
      <c r="BK229" s="35"/>
      <c r="BL229" s="35"/>
      <c r="BM229" s="35"/>
      <c r="BN229" s="35"/>
      <c r="BO229" s="35"/>
      <c r="BP229" s="35"/>
      <c r="BQ229" s="35"/>
      <c r="BR229" s="35"/>
      <c r="BS229" s="35"/>
      <c r="BT229" s="35"/>
      <c r="BU229" s="35"/>
      <c r="BV229" s="35"/>
      <c r="BW229" s="35"/>
      <c r="BX229" s="35"/>
      <c r="BY229" s="35"/>
      <c r="BZ229" s="35"/>
      <c r="CA229" s="35"/>
      <c r="CB229" s="35"/>
      <c r="CC229" s="35"/>
      <c r="CD229" s="35"/>
      <c r="CE229" s="35"/>
      <c r="CF229" s="35"/>
      <c r="CG229" s="35"/>
      <c r="CH229" s="35"/>
      <c r="CI229" s="35"/>
      <c r="CJ229" s="35"/>
      <c r="CK229" s="35"/>
      <c r="CL229" s="35"/>
      <c r="CM229" s="35"/>
      <c r="CN229" s="35"/>
      <c r="CO229" s="35"/>
      <c r="CP229" s="35"/>
      <c r="CQ229" s="35"/>
      <c r="CR229" s="35"/>
      <c r="CS229" s="35"/>
      <c r="CT229" s="35"/>
      <c r="CU229" s="35"/>
      <c r="CV229" s="35"/>
      <c r="CW229" s="35"/>
      <c r="CX229" s="35"/>
      <c r="CY229" s="35"/>
      <c r="CZ229" s="35"/>
      <c r="DA229" s="35"/>
      <c r="DB229" s="35"/>
      <c r="DC229" s="35"/>
      <c r="DD229" s="35"/>
      <c r="DE229" s="35"/>
      <c r="DF229" s="35"/>
      <c r="DG229" s="35"/>
      <c r="DH229" s="35"/>
      <c r="DI229" s="35"/>
      <c r="DJ229" s="35"/>
      <c r="DK229" s="35"/>
      <c r="DL229" s="35"/>
      <c r="DM229" s="35"/>
      <c r="DN229" s="35"/>
      <c r="DO229" s="35"/>
      <c r="DP229" s="35"/>
      <c r="DQ229" s="35"/>
      <c r="DR229" s="35"/>
      <c r="DS229" s="35"/>
      <c r="DT229" s="35"/>
      <c r="DU229" s="35"/>
      <c r="DV229" s="35"/>
      <c r="DW229" s="35"/>
      <c r="DX229" s="35"/>
      <c r="DY229" s="35"/>
      <c r="DZ229" s="35"/>
      <c r="EA229" s="35"/>
      <c r="EB229" s="35"/>
      <c r="EC229" s="35"/>
      <c r="ED229" s="35"/>
      <c r="EE229" s="35"/>
      <c r="EF229" s="35"/>
      <c r="EG229" s="35"/>
      <c r="EH229" s="35"/>
      <c r="EI229" s="35"/>
      <c r="EJ229" s="35"/>
      <c r="EK229" s="35"/>
      <c r="EL229" s="35"/>
      <c r="EM229" s="35"/>
      <c r="EN229" s="35"/>
      <c r="EO229" s="35"/>
      <c r="EP229" s="35"/>
      <c r="EQ229" s="35"/>
      <c r="ER229" s="35"/>
      <c r="ES229" s="35"/>
      <c r="ET229" s="35"/>
      <c r="EU229" s="35"/>
      <c r="EV229" s="35"/>
      <c r="EW229" s="35"/>
      <c r="EX229" s="35"/>
      <c r="EY229" s="35"/>
      <c r="EZ229" s="35"/>
      <c r="FA229" s="35"/>
      <c r="FB229" s="35"/>
      <c r="FC229" s="35"/>
      <c r="FD229" s="35"/>
      <c r="FE229" s="35"/>
      <c r="FF229" s="35"/>
      <c r="FG229" s="35"/>
      <c r="FH229" s="35"/>
      <c r="FI229" s="35"/>
      <c r="FJ229" s="35"/>
      <c r="FK229" s="35"/>
      <c r="FL229" s="35"/>
      <c r="FM229" s="35"/>
      <c r="FN229" s="35"/>
      <c r="FO229" s="35"/>
      <c r="FP229" s="35"/>
      <c r="FQ229" s="35"/>
      <c r="FR229" s="35"/>
      <c r="FS229" s="35"/>
      <c r="FT229" s="35"/>
      <c r="FU229" s="35"/>
      <c r="FV229" s="35"/>
      <c r="FW229" s="35"/>
      <c r="FX229" s="35"/>
      <c r="FY229" s="35"/>
      <c r="FZ229" s="35"/>
      <c r="GA229" s="35"/>
      <c r="GB229" s="35"/>
      <c r="GC229" s="35"/>
      <c r="GD229" s="35"/>
      <c r="GE229" s="35"/>
      <c r="GF229" s="35"/>
      <c r="GG229" s="35"/>
      <c r="GH229" s="35"/>
      <c r="GI229" s="35"/>
      <c r="GJ229" s="35"/>
      <c r="GK229" s="35"/>
      <c r="GL229" s="35"/>
      <c r="GM229" s="35"/>
      <c r="GN229" s="35"/>
      <c r="GO229" s="35"/>
      <c r="GP229" s="35"/>
      <c r="GQ229" s="35"/>
      <c r="GR229" s="35"/>
      <c r="GS229" s="35"/>
      <c r="GT229" s="35"/>
      <c r="GU229" s="35"/>
      <c r="GV229" s="35"/>
      <c r="GW229" s="35"/>
      <c r="GX229" s="35"/>
      <c r="GY229" s="35"/>
      <c r="GZ229" s="35"/>
      <c r="HA229" s="35"/>
      <c r="HB229" s="35"/>
      <c r="HC229" s="35"/>
      <c r="HD229" s="35"/>
      <c r="HE229" s="35"/>
      <c r="HF229" s="35"/>
      <c r="HG229" s="35"/>
      <c r="HH229" s="35"/>
      <c r="HI229" s="35"/>
      <c r="HJ229" s="35"/>
      <c r="HK229" s="35"/>
      <c r="HL229" s="35"/>
      <c r="HM229" s="35"/>
      <c r="HN229" s="35"/>
      <c r="HO229" s="35"/>
      <c r="HP229" s="35"/>
      <c r="HQ229" s="35"/>
      <c r="HR229" s="35"/>
      <c r="HS229" s="35"/>
      <c r="HT229" s="35"/>
      <c r="HU229" s="35"/>
      <c r="HV229" s="35"/>
      <c r="HW229" s="35"/>
      <c r="HX229" s="35"/>
      <c r="HY229" s="35"/>
      <c r="HZ229" s="35"/>
      <c r="IA229" s="35"/>
      <c r="IB229" s="35"/>
      <c r="IC229" s="35"/>
      <c r="ID229" s="35"/>
      <c r="IE229" s="35"/>
      <c r="IF229" s="35"/>
      <c r="IG229" s="35"/>
      <c r="IH229" s="35"/>
      <c r="II229" s="35"/>
      <c r="IJ229" s="35"/>
      <c r="IK229" s="35"/>
      <c r="IL229" s="35"/>
      <c r="IM229" s="35"/>
      <c r="IN229" s="35"/>
      <c r="IO229" s="35"/>
      <c r="IP229" s="35"/>
      <c r="IQ229" s="35"/>
      <c r="IR229" s="35"/>
      <c r="IS229" s="35"/>
      <c r="IT229" s="35"/>
      <c r="IU229" s="35"/>
      <c r="IV229" s="35"/>
      <c r="IW229" s="35"/>
      <c r="IX229" s="35"/>
      <c r="IY229" s="35"/>
      <c r="IZ229" s="35"/>
      <c r="JA229" s="35"/>
      <c r="JB229" s="35"/>
      <c r="JC229" s="35"/>
      <c r="JD229" s="35"/>
      <c r="JE229" s="35"/>
      <c r="JF229" s="35"/>
      <c r="JG229" s="35"/>
      <c r="JH229" s="35"/>
      <c r="JI229" s="35"/>
      <c r="JJ229" s="35"/>
      <c r="JK229" s="35"/>
      <c r="JL229" s="35"/>
      <c r="JM229" s="35"/>
      <c r="JN229" s="35"/>
      <c r="JO229" s="35"/>
      <c r="JP229" s="35"/>
      <c r="JQ229" s="35"/>
      <c r="JR229" s="35"/>
      <c r="JS229" s="35"/>
      <c r="JT229" s="35"/>
      <c r="JU229" s="35"/>
      <c r="JV229" s="35"/>
      <c r="JW229" s="35"/>
      <c r="JX229" s="35"/>
      <c r="JY229" s="35"/>
      <c r="JZ229" s="35"/>
      <c r="KA229" s="35"/>
      <c r="KB229" s="35"/>
      <c r="KC229" s="35"/>
      <c r="KD229" s="35"/>
      <c r="KE229" s="35"/>
      <c r="KF229" s="35"/>
      <c r="KG229" s="35"/>
      <c r="KH229" s="35"/>
      <c r="KI229" s="35"/>
      <c r="KJ229" s="35"/>
      <c r="KK229" s="35"/>
      <c r="KL229" s="35"/>
      <c r="KM229" s="35"/>
      <c r="KN229" s="35"/>
      <c r="KO229" s="35"/>
      <c r="KP229" s="35"/>
      <c r="KQ229" s="35"/>
      <c r="KR229" s="35"/>
      <c r="KS229" s="35"/>
      <c r="KT229" s="35"/>
      <c r="KU229" s="35"/>
      <c r="KV229" s="35"/>
      <c r="KW229" s="35"/>
      <c r="KX229" s="35"/>
      <c r="KY229" s="35"/>
      <c r="KZ229" s="35"/>
      <c r="LA229" s="35"/>
      <c r="LB229" s="35"/>
      <c r="LC229" s="35"/>
      <c r="LD229" s="35"/>
      <c r="LE229" s="35"/>
      <c r="LF229" s="35"/>
      <c r="LG229" s="35"/>
      <c r="LH229" s="35"/>
      <c r="LI229" s="35"/>
      <c r="LJ229" s="35"/>
      <c r="LK229" s="35"/>
      <c r="LL229" s="35"/>
      <c r="LM229" s="35"/>
      <c r="LN229" s="35"/>
      <c r="LO229" s="35"/>
      <c r="LP229" s="35"/>
      <c r="LQ229" s="35"/>
      <c r="LR229" s="35"/>
      <c r="LS229" s="35"/>
      <c r="LT229" s="35"/>
      <c r="LU229" s="35"/>
      <c r="LV229" s="35"/>
      <c r="LW229" s="35"/>
      <c r="LX229" s="35"/>
      <c r="LY229" s="35"/>
      <c r="LZ229" s="35"/>
      <c r="MA229" s="35"/>
      <c r="MB229" s="35"/>
      <c r="MC229" s="35"/>
      <c r="MD229" s="35"/>
      <c r="ME229" s="35"/>
      <c r="MF229" s="35"/>
      <c r="MG229" s="35"/>
      <c r="MH229" s="35"/>
      <c r="MI229" s="35"/>
      <c r="MJ229" s="35"/>
      <c r="MK229" s="35"/>
      <c r="ML229" s="35"/>
      <c r="MM229" s="35"/>
      <c r="MN229" s="35"/>
      <c r="MO229" s="35"/>
      <c r="MP229" s="35"/>
      <c r="MQ229" s="35"/>
      <c r="MR229" s="35"/>
      <c r="MS229" s="35"/>
      <c r="MT229" s="35"/>
      <c r="MU229" s="35"/>
      <c r="MV229" s="35"/>
      <c r="MW229" s="35"/>
      <c r="MX229" s="35"/>
      <c r="MY229" s="35"/>
      <c r="MZ229" s="35"/>
      <c r="NA229" s="35"/>
      <c r="NB229" s="35"/>
      <c r="NC229" s="35"/>
      <c r="ND229" s="35"/>
      <c r="NE229" s="35"/>
      <c r="NF229" s="35"/>
      <c r="NG229" s="35"/>
      <c r="NH229" s="35"/>
      <c r="NI229" s="35"/>
      <c r="NJ229" s="35"/>
      <c r="NK229" s="35"/>
      <c r="NL229" s="35"/>
      <c r="NM229" s="35"/>
      <c r="NN229" s="35"/>
      <c r="NO229" s="35"/>
      <c r="NP229" s="35"/>
      <c r="NQ229" s="35"/>
      <c r="NR229" s="35"/>
      <c r="NS229" s="35"/>
      <c r="NT229" s="35"/>
      <c r="NU229" s="35"/>
      <c r="NV229" s="35"/>
      <c r="NW229" s="35"/>
      <c r="NX229" s="35"/>
      <c r="NY229" s="35"/>
      <c r="NZ229" s="35"/>
      <c r="OA229" s="35"/>
      <c r="OB229" s="35"/>
      <c r="OC229" s="35"/>
      <c r="OD229" s="35"/>
      <c r="OE229" s="35"/>
      <c r="OF229" s="35"/>
      <c r="OG229" s="35"/>
      <c r="OH229" s="35"/>
      <c r="OI229" s="35"/>
      <c r="OJ229" s="35"/>
      <c r="OK229" s="35"/>
      <c r="OL229" s="35"/>
      <c r="OM229" s="35"/>
      <c r="ON229" s="35"/>
      <c r="OO229" s="35"/>
      <c r="OP229" s="35"/>
      <c r="OQ229" s="35"/>
      <c r="OR229" s="35"/>
      <c r="OS229" s="35"/>
      <c r="OT229" s="35"/>
      <c r="OU229" s="35"/>
      <c r="OV229" s="35"/>
      <c r="OW229" s="35"/>
      <c r="OX229" s="35"/>
      <c r="OY229" s="35"/>
      <c r="OZ229" s="35"/>
      <c r="PA229" s="35"/>
      <c r="PB229" s="35"/>
      <c r="PC229" s="35"/>
      <c r="PD229" s="35"/>
      <c r="PE229" s="35"/>
      <c r="PF229" s="35"/>
      <c r="PG229" s="35"/>
      <c r="PH229" s="35"/>
      <c r="PI229" s="35"/>
      <c r="PJ229" s="35"/>
      <c r="PK229" s="35"/>
      <c r="PL229" s="35"/>
      <c r="PM229" s="35"/>
      <c r="PN229" s="35"/>
      <c r="PO229" s="35"/>
      <c r="PP229" s="35"/>
      <c r="PQ229" s="35"/>
      <c r="PR229" s="35"/>
      <c r="PS229" s="35"/>
      <c r="PT229" s="35"/>
      <c r="PU229" s="35"/>
      <c r="PV229" s="35"/>
      <c r="PW229" s="35"/>
      <c r="PX229" s="35"/>
      <c r="PY229" s="35"/>
      <c r="PZ229" s="35"/>
      <c r="QA229" s="35"/>
      <c r="QB229" s="35"/>
      <c r="QC229" s="35"/>
      <c r="QD229" s="35"/>
      <c r="QE229" s="35"/>
      <c r="QF229" s="35"/>
      <c r="QG229" s="35"/>
      <c r="QH229" s="35"/>
      <c r="QI229" s="35"/>
      <c r="QJ229" s="35"/>
      <c r="QK229" s="35"/>
      <c r="QL229" s="35"/>
      <c r="QM229" s="35"/>
      <c r="QN229" s="35"/>
      <c r="QO229" s="35"/>
      <c r="QP229" s="35"/>
      <c r="QQ229" s="35"/>
      <c r="QR229" s="35"/>
      <c r="QS229" s="35"/>
      <c r="QT229" s="35"/>
      <c r="QU229" s="35"/>
      <c r="QV229" s="35"/>
      <c r="QW229" s="35"/>
      <c r="QX229" s="35"/>
      <c r="QY229" s="35"/>
      <c r="QZ229" s="35"/>
      <c r="RA229" s="35"/>
      <c r="RB229" s="35"/>
      <c r="RC229" s="35"/>
      <c r="RD229" s="35"/>
      <c r="RE229" s="35"/>
      <c r="RF229" s="35"/>
      <c r="RG229" s="35"/>
      <c r="RH229" s="35"/>
      <c r="RI229" s="35"/>
      <c r="RJ229" s="35"/>
      <c r="RK229" s="35"/>
      <c r="RL229" s="35"/>
      <c r="RM229" s="35"/>
      <c r="RN229" s="35"/>
      <c r="RO229" s="35"/>
      <c r="RP229" s="35"/>
      <c r="RQ229" s="35"/>
      <c r="RR229" s="35"/>
      <c r="RS229" s="35"/>
      <c r="RT229" s="35"/>
      <c r="RU229" s="35"/>
      <c r="RV229" s="35"/>
      <c r="RW229" s="35"/>
      <c r="RX229" s="35"/>
      <c r="RY229" s="35"/>
      <c r="RZ229" s="35"/>
      <c r="SA229" s="35"/>
      <c r="SB229" s="35"/>
      <c r="SC229" s="35"/>
      <c r="SD229" s="35"/>
      <c r="SE229" s="35"/>
      <c r="SF229" s="35"/>
      <c r="SG229" s="35"/>
      <c r="SH229" s="35"/>
      <c r="SI229" s="35"/>
      <c r="SJ229" s="35"/>
      <c r="SK229" s="35"/>
      <c r="SL229" s="35"/>
      <c r="SM229" s="35"/>
      <c r="SN229" s="35"/>
      <c r="SO229" s="35"/>
      <c r="SP229" s="35"/>
      <c r="SQ229" s="35"/>
      <c r="SR229" s="35"/>
      <c r="SS229" s="35"/>
      <c r="ST229" s="35"/>
      <c r="SU229" s="35"/>
      <c r="SV229" s="35"/>
      <c r="SW229" s="35"/>
      <c r="SX229" s="35"/>
      <c r="SY229" s="35"/>
      <c r="SZ229" s="35"/>
      <c r="TA229" s="35"/>
      <c r="TB229" s="35"/>
      <c r="TC229" s="35"/>
      <c r="TD229" s="35"/>
      <c r="TE229" s="35"/>
      <c r="TF229" s="35"/>
      <c r="TG229" s="35"/>
      <c r="TH229" s="35"/>
      <c r="TI229" s="35"/>
      <c r="TJ229" s="35"/>
      <c r="TK229" s="35"/>
      <c r="TL229" s="35"/>
      <c r="TM229" s="35"/>
      <c r="TN229" s="35"/>
      <c r="TO229" s="35"/>
      <c r="TP229" s="35"/>
      <c r="TQ229" s="35"/>
      <c r="TR229" s="35"/>
      <c r="TS229" s="35"/>
      <c r="TT229" s="35"/>
      <c r="TU229" s="35"/>
      <c r="TV229" s="35"/>
      <c r="TW229" s="35"/>
      <c r="TX229" s="35"/>
      <c r="TY229" s="35"/>
      <c r="TZ229" s="35"/>
      <c r="UA229" s="35"/>
      <c r="UB229" s="35"/>
      <c r="UC229" s="35"/>
      <c r="UD229" s="35"/>
      <c r="UE229" s="35"/>
      <c r="UF229" s="35"/>
      <c r="UG229" s="35"/>
      <c r="UH229" s="35"/>
      <c r="UI229" s="35"/>
      <c r="UJ229" s="35"/>
      <c r="UK229" s="35"/>
      <c r="UL229" s="35"/>
      <c r="UM229" s="35"/>
      <c r="UN229" s="35"/>
      <c r="UO229" s="35"/>
      <c r="UP229" s="35"/>
      <c r="UQ229" s="35"/>
      <c r="UR229" s="35"/>
      <c r="US229" s="35"/>
      <c r="UT229" s="35"/>
      <c r="UU229" s="35"/>
      <c r="UV229" s="35"/>
      <c r="UW229" s="35"/>
      <c r="UX229" s="35"/>
      <c r="UY229" s="35"/>
      <c r="UZ229" s="35"/>
      <c r="VA229" s="35"/>
      <c r="VB229" s="35"/>
      <c r="VC229" s="35"/>
      <c r="VD229" s="35"/>
      <c r="VE229" s="35"/>
      <c r="VF229" s="35"/>
      <c r="VG229" s="35"/>
      <c r="VH229" s="35"/>
      <c r="VI229" s="35"/>
      <c r="VJ229" s="35"/>
      <c r="VK229" s="35"/>
      <c r="VL229" s="35"/>
      <c r="VM229" s="35"/>
      <c r="VN229" s="35"/>
      <c r="VO229" s="35"/>
      <c r="VP229" s="35"/>
      <c r="VQ229" s="35"/>
      <c r="VR229" s="35"/>
      <c r="VS229" s="35"/>
      <c r="VT229" s="35"/>
      <c r="VU229" s="35"/>
      <c r="VV229" s="35"/>
      <c r="VW229" s="35"/>
      <c r="VX229" s="35"/>
      <c r="VY229" s="35"/>
      <c r="VZ229" s="35"/>
      <c r="WA229" s="35"/>
      <c r="WB229" s="35"/>
      <c r="WC229" s="35"/>
      <c r="WD229" s="35"/>
      <c r="WE229" s="35"/>
      <c r="WF229" s="35"/>
      <c r="WG229" s="35"/>
      <c r="WH229" s="35"/>
      <c r="WI229" s="35"/>
      <c r="WJ229" s="35"/>
      <c r="WK229" s="35"/>
      <c r="WL229" s="35"/>
      <c r="WM229" s="35"/>
      <c r="WN229" s="35"/>
      <c r="WO229" s="35"/>
      <c r="WP229" s="35"/>
      <c r="WQ229" s="35"/>
      <c r="WR229" s="35"/>
      <c r="WS229" s="35"/>
      <c r="WT229" s="35"/>
      <c r="WU229" s="35"/>
      <c r="WV229" s="35"/>
      <c r="WW229" s="35"/>
      <c r="WX229" s="35"/>
      <c r="WY229" s="35"/>
      <c r="WZ229" s="35"/>
      <c r="XA229" s="35"/>
      <c r="XB229" s="35"/>
      <c r="XC229" s="35"/>
      <c r="XD229" s="35"/>
      <c r="XE229" s="35"/>
      <c r="XF229" s="35"/>
      <c r="XG229" s="35"/>
      <c r="XH229" s="35"/>
      <c r="XI229" s="35"/>
      <c r="XJ229" s="35"/>
      <c r="XK229" s="35"/>
      <c r="XL229" s="35"/>
      <c r="XM229" s="35"/>
      <c r="XN229" s="35"/>
      <c r="XO229" s="35"/>
      <c r="XP229" s="35"/>
      <c r="XQ229" s="35"/>
      <c r="XR229" s="35"/>
      <c r="XS229" s="35"/>
      <c r="XT229" s="35"/>
      <c r="XU229" s="35"/>
      <c r="XV229" s="35"/>
      <c r="XW229" s="35"/>
      <c r="XX229" s="35"/>
      <c r="XY229" s="35"/>
      <c r="XZ229" s="35"/>
      <c r="YA229" s="35"/>
      <c r="YB229" s="35"/>
      <c r="YC229" s="35"/>
      <c r="YD229" s="35"/>
      <c r="YE229" s="35"/>
      <c r="YF229" s="35"/>
      <c r="YG229" s="35"/>
      <c r="YH229" s="35"/>
      <c r="YI229" s="35"/>
      <c r="YJ229" s="35"/>
      <c r="YK229" s="35"/>
      <c r="YL229" s="35"/>
      <c r="YM229" s="35"/>
      <c r="YN229" s="35"/>
      <c r="YO229" s="35"/>
      <c r="YP229" s="35"/>
      <c r="YQ229" s="35"/>
      <c r="YR229" s="35"/>
      <c r="YS229" s="35"/>
      <c r="YT229" s="35"/>
      <c r="YU229" s="35"/>
      <c r="YV229" s="35"/>
      <c r="YW229" s="35"/>
      <c r="YX229" s="35"/>
      <c r="YY229" s="35"/>
      <c r="YZ229" s="35"/>
      <c r="ZA229" s="35"/>
      <c r="ZB229" s="35"/>
      <c r="ZC229" s="35"/>
      <c r="ZD229" s="35"/>
      <c r="ZE229" s="35"/>
      <c r="ZF229" s="35"/>
      <c r="ZG229" s="35"/>
      <c r="ZH229" s="35"/>
      <c r="ZI229" s="35"/>
      <c r="ZJ229" s="35"/>
      <c r="ZK229" s="35"/>
      <c r="ZL229" s="35"/>
      <c r="ZM229" s="35"/>
      <c r="ZN229" s="35"/>
      <c r="ZO229" s="35"/>
      <c r="ZP229" s="35"/>
      <c r="ZQ229" s="35"/>
      <c r="ZR229" s="35"/>
      <c r="ZS229" s="35"/>
      <c r="ZT229" s="35"/>
      <c r="ZU229" s="35"/>
      <c r="ZV229" s="35"/>
      <c r="ZW229" s="35"/>
      <c r="ZX229" s="35"/>
      <c r="ZY229" s="35"/>
      <c r="ZZ229" s="35"/>
      <c r="AAA229" s="35"/>
      <c r="AAB229" s="35"/>
      <c r="AAC229" s="35"/>
      <c r="AAD229" s="35"/>
      <c r="AAE229" s="35"/>
      <c r="AAF229" s="35"/>
      <c r="AAG229" s="35"/>
      <c r="AAH229" s="35"/>
      <c r="AAI229" s="35"/>
      <c r="AAJ229" s="35"/>
      <c r="AAK229" s="35"/>
      <c r="AAL229" s="35"/>
      <c r="AAM229" s="35"/>
      <c r="AAN229" s="35"/>
      <c r="AAO229" s="35"/>
      <c r="AAP229" s="35"/>
      <c r="AAQ229" s="35"/>
      <c r="AAR229" s="35"/>
      <c r="AAS229" s="35"/>
      <c r="AAT229" s="35"/>
      <c r="AAU229" s="35"/>
      <c r="AAV229" s="35"/>
      <c r="AAW229" s="35"/>
      <c r="AAX229" s="35"/>
      <c r="AAY229" s="35"/>
      <c r="AAZ229" s="35"/>
      <c r="ABA229" s="35"/>
      <c r="ABB229" s="35"/>
      <c r="ABC229" s="35"/>
      <c r="ABD229" s="35"/>
      <c r="ABE229" s="35"/>
      <c r="ABF229" s="35"/>
      <c r="ABG229" s="35"/>
      <c r="ABH229" s="35"/>
      <c r="ABI229" s="35"/>
      <c r="ABJ229" s="35"/>
      <c r="ABK229" s="35"/>
      <c r="ABL229" s="35"/>
      <c r="ABM229" s="35"/>
      <c r="ABN229" s="35"/>
      <c r="ABO229" s="35"/>
      <c r="ABP229" s="35"/>
      <c r="ABQ229" s="35"/>
      <c r="ABR229" s="35"/>
      <c r="ABS229" s="35"/>
      <c r="ABT229" s="35"/>
      <c r="ABU229" s="35"/>
      <c r="ABV229" s="35"/>
      <c r="ABW229" s="35"/>
      <c r="ABX229" s="35"/>
      <c r="ABY229" s="35"/>
      <c r="ABZ229" s="35"/>
      <c r="ACA229" s="35"/>
      <c r="ACB229" s="35"/>
      <c r="ACC229" s="35"/>
      <c r="ACD229" s="35"/>
      <c r="ACE229" s="35"/>
      <c r="ACF229" s="35"/>
      <c r="ACG229" s="35"/>
      <c r="ACH229" s="35"/>
      <c r="ACI229" s="35"/>
      <c r="ACJ229" s="35"/>
      <c r="ACK229" s="35"/>
      <c r="ACL229" s="35"/>
      <c r="ACM229" s="35"/>
      <c r="ACN229" s="35"/>
      <c r="ACO229" s="35"/>
      <c r="ACP229" s="35"/>
      <c r="ACQ229" s="35"/>
      <c r="ACR229" s="35"/>
      <c r="ACS229" s="35"/>
      <c r="ACT229" s="35"/>
      <c r="ACU229" s="35"/>
      <c r="ACV229" s="35"/>
      <c r="ACW229" s="35"/>
      <c r="ACX229" s="35"/>
      <c r="ACY229" s="35"/>
      <c r="ACZ229" s="35"/>
      <c r="ADA229" s="35"/>
      <c r="ADB229" s="35"/>
      <c r="ADC229" s="35"/>
      <c r="ADD229" s="35"/>
      <c r="ADE229" s="35"/>
      <c r="ADF229" s="35"/>
      <c r="ADG229" s="35"/>
      <c r="ADH229" s="35"/>
      <c r="ADI229" s="35"/>
      <c r="ADJ229" s="35"/>
      <c r="ADK229" s="35"/>
      <c r="ADL229" s="35"/>
      <c r="ADM229" s="35"/>
      <c r="ADN229" s="35"/>
      <c r="ADO229" s="35"/>
      <c r="ADP229" s="35"/>
      <c r="ADQ229" s="35"/>
      <c r="ADR229" s="35"/>
      <c r="ADS229" s="35"/>
      <c r="ADT229" s="35"/>
      <c r="ADU229" s="35"/>
      <c r="ADV229" s="35"/>
      <c r="ADW229" s="35"/>
      <c r="ADX229" s="35"/>
      <c r="ADY229" s="26">
        <f t="shared" si="9"/>
        <v>0</v>
      </c>
      <c r="ADZ229" s="5"/>
    </row>
    <row r="230" spans="1:806" s="33" customFormat="1" x14ac:dyDescent="0.2">
      <c r="A230" s="51" t="s">
        <v>447</v>
      </c>
      <c r="B230" s="65">
        <f t="shared" si="8"/>
        <v>0</v>
      </c>
      <c r="C230" s="57">
        <v>10</v>
      </c>
      <c r="D230" s="60">
        <v>44396</v>
      </c>
      <c r="E230" s="67">
        <v>15.56</v>
      </c>
      <c r="F230" s="67">
        <f t="shared" si="10"/>
        <v>0</v>
      </c>
      <c r="G230" s="6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/>
      <c r="AX230" s="35"/>
      <c r="AY230" s="35"/>
      <c r="AZ230" s="35"/>
      <c r="BA230" s="35"/>
      <c r="BB230" s="35"/>
      <c r="BC230" s="35"/>
      <c r="BD230" s="35"/>
      <c r="BE230" s="15"/>
      <c r="BF230" s="15"/>
      <c r="BG230" s="136"/>
      <c r="BH230" s="35"/>
      <c r="BI230" s="35"/>
      <c r="BJ230" s="35"/>
      <c r="BK230" s="35"/>
      <c r="BL230" s="35"/>
      <c r="BM230" s="35"/>
      <c r="BN230" s="35"/>
      <c r="BO230" s="35"/>
      <c r="BP230" s="35"/>
      <c r="BQ230" s="35"/>
      <c r="BR230" s="35"/>
      <c r="BS230" s="35"/>
      <c r="BT230" s="35"/>
      <c r="BU230" s="35"/>
      <c r="BV230" s="35"/>
      <c r="BW230" s="35"/>
      <c r="BX230" s="35"/>
      <c r="BY230" s="35"/>
      <c r="BZ230" s="35"/>
      <c r="CA230" s="35"/>
      <c r="CB230" s="35"/>
      <c r="CC230" s="35"/>
      <c r="CD230" s="35"/>
      <c r="CE230" s="35"/>
      <c r="CF230" s="35"/>
      <c r="CG230" s="35"/>
      <c r="CH230" s="35"/>
      <c r="CI230" s="35"/>
      <c r="CJ230" s="35"/>
      <c r="CK230" s="35"/>
      <c r="CL230" s="35"/>
      <c r="CM230" s="35"/>
      <c r="CN230" s="35"/>
      <c r="CO230" s="35"/>
      <c r="CP230" s="35"/>
      <c r="CQ230" s="35"/>
      <c r="CR230" s="35"/>
      <c r="CS230" s="35"/>
      <c r="CT230" s="35"/>
      <c r="CU230" s="35"/>
      <c r="CV230" s="35"/>
      <c r="CW230" s="35"/>
      <c r="CX230" s="35"/>
      <c r="CY230" s="35"/>
      <c r="CZ230" s="35"/>
      <c r="DA230" s="35"/>
      <c r="DB230" s="35"/>
      <c r="DC230" s="35"/>
      <c r="DD230" s="35"/>
      <c r="DE230" s="35"/>
      <c r="DF230" s="35"/>
      <c r="DG230" s="35"/>
      <c r="DH230" s="35"/>
      <c r="DI230" s="35"/>
      <c r="DJ230" s="35"/>
      <c r="DK230" s="35"/>
      <c r="DL230" s="35"/>
      <c r="DM230" s="35"/>
      <c r="DN230" s="35"/>
      <c r="DO230" s="35"/>
      <c r="DP230" s="35"/>
      <c r="DQ230" s="35"/>
      <c r="DR230" s="35"/>
      <c r="DS230" s="35"/>
      <c r="DT230" s="35"/>
      <c r="DU230" s="35"/>
      <c r="DV230" s="35"/>
      <c r="DW230" s="35"/>
      <c r="DX230" s="35"/>
      <c r="DY230" s="35"/>
      <c r="DZ230" s="35"/>
      <c r="EA230" s="35"/>
      <c r="EB230" s="35"/>
      <c r="EC230" s="35"/>
      <c r="ED230" s="35"/>
      <c r="EE230" s="35"/>
      <c r="EF230" s="35"/>
      <c r="EG230" s="35"/>
      <c r="EH230" s="35"/>
      <c r="EI230" s="35"/>
      <c r="EJ230" s="35"/>
      <c r="EK230" s="35"/>
      <c r="EL230" s="35"/>
      <c r="EM230" s="35"/>
      <c r="EN230" s="35"/>
      <c r="EO230" s="35"/>
      <c r="EP230" s="35"/>
      <c r="EQ230" s="35"/>
      <c r="ER230" s="35"/>
      <c r="ES230" s="35"/>
      <c r="ET230" s="35"/>
      <c r="EU230" s="35"/>
      <c r="EV230" s="35"/>
      <c r="EW230" s="35"/>
      <c r="EX230" s="35"/>
      <c r="EY230" s="35"/>
      <c r="EZ230" s="35"/>
      <c r="FA230" s="35"/>
      <c r="FB230" s="35"/>
      <c r="FC230" s="35"/>
      <c r="FD230" s="35"/>
      <c r="FE230" s="35"/>
      <c r="FF230" s="35"/>
      <c r="FG230" s="35"/>
      <c r="FH230" s="35"/>
      <c r="FI230" s="35"/>
      <c r="FJ230" s="35"/>
      <c r="FK230" s="35"/>
      <c r="FL230" s="35"/>
      <c r="FM230" s="35"/>
      <c r="FN230" s="35"/>
      <c r="FO230" s="35"/>
      <c r="FP230" s="35"/>
      <c r="FQ230" s="35"/>
      <c r="FR230" s="35"/>
      <c r="FS230" s="35"/>
      <c r="FT230" s="35"/>
      <c r="FU230" s="35"/>
      <c r="FV230" s="35"/>
      <c r="FW230" s="35"/>
      <c r="FX230" s="35"/>
      <c r="FY230" s="35"/>
      <c r="FZ230" s="35"/>
      <c r="GA230" s="35"/>
      <c r="GB230" s="35"/>
      <c r="GC230" s="35"/>
      <c r="GD230" s="35"/>
      <c r="GE230" s="35"/>
      <c r="GF230" s="35"/>
      <c r="GG230" s="35"/>
      <c r="GH230" s="35"/>
      <c r="GI230" s="35"/>
      <c r="GJ230" s="35"/>
      <c r="GK230" s="35"/>
      <c r="GL230" s="35"/>
      <c r="GM230" s="35"/>
      <c r="GN230" s="35"/>
      <c r="GO230" s="35"/>
      <c r="GP230" s="35"/>
      <c r="GQ230" s="35"/>
      <c r="GR230" s="35"/>
      <c r="GS230" s="35"/>
      <c r="GT230" s="35"/>
      <c r="GU230" s="35"/>
      <c r="GV230" s="35"/>
      <c r="GW230" s="35"/>
      <c r="GX230" s="35"/>
      <c r="GY230" s="35"/>
      <c r="GZ230" s="35"/>
      <c r="HA230" s="35"/>
      <c r="HB230" s="35"/>
      <c r="HC230" s="35"/>
      <c r="HD230" s="35"/>
      <c r="HE230" s="35"/>
      <c r="HF230" s="35"/>
      <c r="HG230" s="35"/>
      <c r="HH230" s="35"/>
      <c r="HI230" s="35"/>
      <c r="HJ230" s="35"/>
      <c r="HK230" s="35"/>
      <c r="HL230" s="35"/>
      <c r="HM230" s="35"/>
      <c r="HN230" s="35"/>
      <c r="HO230" s="35"/>
      <c r="HP230" s="35"/>
      <c r="HQ230" s="35"/>
      <c r="HR230" s="35"/>
      <c r="HS230" s="35"/>
      <c r="HT230" s="35"/>
      <c r="HU230" s="35"/>
      <c r="HV230" s="35"/>
      <c r="HW230" s="35"/>
      <c r="HX230" s="35"/>
      <c r="HY230" s="35"/>
      <c r="HZ230" s="35"/>
      <c r="IA230" s="35"/>
      <c r="IB230" s="35"/>
      <c r="IC230" s="35"/>
      <c r="ID230" s="35"/>
      <c r="IE230" s="35"/>
      <c r="IF230" s="35"/>
      <c r="IG230" s="35"/>
      <c r="IH230" s="35"/>
      <c r="II230" s="35"/>
      <c r="IJ230" s="35"/>
      <c r="IK230" s="35"/>
      <c r="IL230" s="35"/>
      <c r="IM230" s="35"/>
      <c r="IN230" s="35"/>
      <c r="IO230" s="35"/>
      <c r="IP230" s="35"/>
      <c r="IQ230" s="35"/>
      <c r="IR230" s="35"/>
      <c r="IS230" s="35"/>
      <c r="IT230" s="35"/>
      <c r="IU230" s="35"/>
      <c r="IV230" s="35"/>
      <c r="IW230" s="35"/>
      <c r="IX230" s="35"/>
      <c r="IY230" s="35"/>
      <c r="IZ230" s="35"/>
      <c r="JA230" s="35"/>
      <c r="JB230" s="35"/>
      <c r="JC230" s="35"/>
      <c r="JD230" s="35"/>
      <c r="JE230" s="35"/>
      <c r="JF230" s="35"/>
      <c r="JG230" s="35"/>
      <c r="JH230" s="35"/>
      <c r="JI230" s="35"/>
      <c r="JJ230" s="35"/>
      <c r="JK230" s="35"/>
      <c r="JL230" s="35"/>
      <c r="JM230" s="35"/>
      <c r="JN230" s="35"/>
      <c r="JO230" s="35"/>
      <c r="JP230" s="35"/>
      <c r="JQ230" s="35"/>
      <c r="JR230" s="35"/>
      <c r="JS230" s="35"/>
      <c r="JT230" s="35"/>
      <c r="JU230" s="35"/>
      <c r="JV230" s="35"/>
      <c r="JW230" s="35"/>
      <c r="JX230" s="35"/>
      <c r="JY230" s="35"/>
      <c r="JZ230" s="35"/>
      <c r="KA230" s="35"/>
      <c r="KB230" s="35"/>
      <c r="KC230" s="35"/>
      <c r="KD230" s="35"/>
      <c r="KE230" s="35"/>
      <c r="KF230" s="35"/>
      <c r="KG230" s="35"/>
      <c r="KH230" s="35"/>
      <c r="KI230" s="35"/>
      <c r="KJ230" s="35"/>
      <c r="KK230" s="35"/>
      <c r="KL230" s="35"/>
      <c r="KM230" s="35"/>
      <c r="KN230" s="35"/>
      <c r="KO230" s="35"/>
      <c r="KP230" s="35"/>
      <c r="KQ230" s="35"/>
      <c r="KR230" s="35"/>
      <c r="KS230" s="35"/>
      <c r="KT230" s="35"/>
      <c r="KU230" s="35"/>
      <c r="KV230" s="35"/>
      <c r="KW230" s="35"/>
      <c r="KX230" s="35"/>
      <c r="KY230" s="35"/>
      <c r="KZ230" s="35"/>
      <c r="LA230" s="35"/>
      <c r="LB230" s="35"/>
      <c r="LC230" s="35"/>
      <c r="LD230" s="35"/>
      <c r="LE230" s="35"/>
      <c r="LF230" s="35"/>
      <c r="LG230" s="35"/>
      <c r="LH230" s="35"/>
      <c r="LI230" s="35"/>
      <c r="LJ230" s="35"/>
      <c r="LK230" s="35"/>
      <c r="LL230" s="35"/>
      <c r="LM230" s="35"/>
      <c r="LN230" s="35"/>
      <c r="LO230" s="35"/>
      <c r="LP230" s="35"/>
      <c r="LQ230" s="35"/>
      <c r="LR230" s="35"/>
      <c r="LS230" s="35"/>
      <c r="LT230" s="35"/>
      <c r="LU230" s="35"/>
      <c r="LV230" s="35"/>
      <c r="LW230" s="35"/>
      <c r="LX230" s="35"/>
      <c r="LY230" s="35"/>
      <c r="LZ230" s="35"/>
      <c r="MA230" s="35"/>
      <c r="MB230" s="35"/>
      <c r="MC230" s="35"/>
      <c r="MD230" s="35"/>
      <c r="ME230" s="35"/>
      <c r="MF230" s="35"/>
      <c r="MG230" s="35"/>
      <c r="MH230" s="35"/>
      <c r="MI230" s="35"/>
      <c r="MJ230" s="35"/>
      <c r="MK230" s="35"/>
      <c r="ML230" s="35"/>
      <c r="MM230" s="35"/>
      <c r="MN230" s="35"/>
      <c r="MO230" s="35"/>
      <c r="MP230" s="35"/>
      <c r="MQ230" s="35"/>
      <c r="MR230" s="35"/>
      <c r="MS230" s="35"/>
      <c r="MT230" s="35"/>
      <c r="MU230" s="35"/>
      <c r="MV230" s="35"/>
      <c r="MW230" s="35"/>
      <c r="MX230" s="35"/>
      <c r="MY230" s="35"/>
      <c r="MZ230" s="35"/>
      <c r="NA230" s="35"/>
      <c r="NB230" s="35"/>
      <c r="NC230" s="35"/>
      <c r="ND230" s="35"/>
      <c r="NE230" s="35"/>
      <c r="NF230" s="35"/>
      <c r="NG230" s="35"/>
      <c r="NH230" s="35"/>
      <c r="NI230" s="35"/>
      <c r="NJ230" s="35"/>
      <c r="NK230" s="35"/>
      <c r="NL230" s="35"/>
      <c r="NM230" s="35"/>
      <c r="NN230" s="35"/>
      <c r="NO230" s="35"/>
      <c r="NP230" s="35"/>
      <c r="NQ230" s="35"/>
      <c r="NR230" s="35"/>
      <c r="NS230" s="35"/>
      <c r="NT230" s="35"/>
      <c r="NU230" s="35"/>
      <c r="NV230" s="35"/>
      <c r="NW230" s="35"/>
      <c r="NX230" s="35"/>
      <c r="NY230" s="35"/>
      <c r="NZ230" s="35"/>
      <c r="OA230" s="35"/>
      <c r="OB230" s="35"/>
      <c r="OC230" s="35"/>
      <c r="OD230" s="35"/>
      <c r="OE230" s="35"/>
      <c r="OF230" s="35"/>
      <c r="OG230" s="35"/>
      <c r="OH230" s="35"/>
      <c r="OI230" s="35"/>
      <c r="OJ230" s="35"/>
      <c r="OK230" s="35"/>
      <c r="OL230" s="35"/>
      <c r="OM230" s="35"/>
      <c r="ON230" s="35"/>
      <c r="OO230" s="35"/>
      <c r="OP230" s="35"/>
      <c r="OQ230" s="35"/>
      <c r="OR230" s="35"/>
      <c r="OS230" s="35"/>
      <c r="OT230" s="35"/>
      <c r="OU230" s="35"/>
      <c r="OV230" s="35"/>
      <c r="OW230" s="35"/>
      <c r="OX230" s="35"/>
      <c r="OY230" s="35"/>
      <c r="OZ230" s="35"/>
      <c r="PA230" s="35"/>
      <c r="PB230" s="35"/>
      <c r="PC230" s="35"/>
      <c r="PD230" s="35"/>
      <c r="PE230" s="35"/>
      <c r="PF230" s="35"/>
      <c r="PG230" s="35"/>
      <c r="PH230" s="35"/>
      <c r="PI230" s="35"/>
      <c r="PJ230" s="35"/>
      <c r="PK230" s="35"/>
      <c r="PL230" s="35"/>
      <c r="PM230" s="35"/>
      <c r="PN230" s="35"/>
      <c r="PO230" s="35"/>
      <c r="PP230" s="35"/>
      <c r="PQ230" s="35"/>
      <c r="PR230" s="35"/>
      <c r="PS230" s="35"/>
      <c r="PT230" s="35"/>
      <c r="PU230" s="35"/>
      <c r="PV230" s="35"/>
      <c r="PW230" s="35"/>
      <c r="PX230" s="35"/>
      <c r="PY230" s="35"/>
      <c r="PZ230" s="35"/>
      <c r="QA230" s="35"/>
      <c r="QB230" s="35"/>
      <c r="QC230" s="35"/>
      <c r="QD230" s="35"/>
      <c r="QE230" s="35"/>
      <c r="QF230" s="35"/>
      <c r="QG230" s="35"/>
      <c r="QH230" s="35"/>
      <c r="QI230" s="35"/>
      <c r="QJ230" s="35"/>
      <c r="QK230" s="35"/>
      <c r="QL230" s="35"/>
      <c r="QM230" s="35"/>
      <c r="QN230" s="35"/>
      <c r="QO230" s="35"/>
      <c r="QP230" s="35"/>
      <c r="QQ230" s="35"/>
      <c r="QR230" s="35"/>
      <c r="QS230" s="35"/>
      <c r="QT230" s="35"/>
      <c r="QU230" s="35"/>
      <c r="QV230" s="35"/>
      <c r="QW230" s="35"/>
      <c r="QX230" s="35"/>
      <c r="QY230" s="35"/>
      <c r="QZ230" s="35"/>
      <c r="RA230" s="35"/>
      <c r="RB230" s="35"/>
      <c r="RC230" s="35"/>
      <c r="RD230" s="35"/>
      <c r="RE230" s="35"/>
      <c r="RF230" s="35"/>
      <c r="RG230" s="35"/>
      <c r="RH230" s="35"/>
      <c r="RI230" s="35"/>
      <c r="RJ230" s="35"/>
      <c r="RK230" s="35"/>
      <c r="RL230" s="35"/>
      <c r="RM230" s="35"/>
      <c r="RN230" s="35"/>
      <c r="RO230" s="35"/>
      <c r="RP230" s="35"/>
      <c r="RQ230" s="35"/>
      <c r="RR230" s="35"/>
      <c r="RS230" s="35"/>
      <c r="RT230" s="35"/>
      <c r="RU230" s="35"/>
      <c r="RV230" s="35"/>
      <c r="RW230" s="35"/>
      <c r="RX230" s="35"/>
      <c r="RY230" s="35"/>
      <c r="RZ230" s="35"/>
      <c r="SA230" s="35"/>
      <c r="SB230" s="35"/>
      <c r="SC230" s="35"/>
      <c r="SD230" s="35"/>
      <c r="SE230" s="35"/>
      <c r="SF230" s="35"/>
      <c r="SG230" s="35"/>
      <c r="SH230" s="35"/>
      <c r="SI230" s="35"/>
      <c r="SJ230" s="35"/>
      <c r="SK230" s="35"/>
      <c r="SL230" s="35"/>
      <c r="SM230" s="35"/>
      <c r="SN230" s="35"/>
      <c r="SO230" s="35"/>
      <c r="SP230" s="35"/>
      <c r="SQ230" s="35"/>
      <c r="SR230" s="35"/>
      <c r="SS230" s="35"/>
      <c r="ST230" s="35"/>
      <c r="SU230" s="35"/>
      <c r="SV230" s="35"/>
      <c r="SW230" s="35"/>
      <c r="SX230" s="35"/>
      <c r="SY230" s="35"/>
      <c r="SZ230" s="35"/>
      <c r="TA230" s="35"/>
      <c r="TB230" s="35"/>
      <c r="TC230" s="35"/>
      <c r="TD230" s="35"/>
      <c r="TE230" s="35"/>
      <c r="TF230" s="35"/>
      <c r="TG230" s="35"/>
      <c r="TH230" s="35"/>
      <c r="TI230" s="35"/>
      <c r="TJ230" s="35"/>
      <c r="TK230" s="35"/>
      <c r="TL230" s="35"/>
      <c r="TM230" s="35"/>
      <c r="TN230" s="35"/>
      <c r="TO230" s="35"/>
      <c r="TP230" s="35"/>
      <c r="TQ230" s="35"/>
      <c r="TR230" s="35"/>
      <c r="TS230" s="35"/>
      <c r="TT230" s="35"/>
      <c r="TU230" s="35"/>
      <c r="TV230" s="35"/>
      <c r="TW230" s="35"/>
      <c r="TX230" s="35"/>
      <c r="TY230" s="35"/>
      <c r="TZ230" s="35"/>
      <c r="UA230" s="35"/>
      <c r="UB230" s="35"/>
      <c r="UC230" s="35"/>
      <c r="UD230" s="35"/>
      <c r="UE230" s="35"/>
      <c r="UF230" s="35"/>
      <c r="UG230" s="35"/>
      <c r="UH230" s="35"/>
      <c r="UI230" s="35"/>
      <c r="UJ230" s="35"/>
      <c r="UK230" s="35"/>
      <c r="UL230" s="35"/>
      <c r="UM230" s="35"/>
      <c r="UN230" s="35"/>
      <c r="UO230" s="35"/>
      <c r="UP230" s="35"/>
      <c r="UQ230" s="35"/>
      <c r="UR230" s="35"/>
      <c r="US230" s="35"/>
      <c r="UT230" s="35"/>
      <c r="UU230" s="35"/>
      <c r="UV230" s="35"/>
      <c r="UW230" s="35"/>
      <c r="UX230" s="35"/>
      <c r="UY230" s="35"/>
      <c r="UZ230" s="35"/>
      <c r="VA230" s="35"/>
      <c r="VB230" s="35"/>
      <c r="VC230" s="35"/>
      <c r="VD230" s="35"/>
      <c r="VE230" s="35"/>
      <c r="VF230" s="35"/>
      <c r="VG230" s="35"/>
      <c r="VH230" s="35"/>
      <c r="VI230" s="35"/>
      <c r="VJ230" s="35"/>
      <c r="VK230" s="35"/>
      <c r="VL230" s="35"/>
      <c r="VM230" s="35"/>
      <c r="VN230" s="35"/>
      <c r="VO230" s="35"/>
      <c r="VP230" s="35"/>
      <c r="VQ230" s="35"/>
      <c r="VR230" s="35"/>
      <c r="VS230" s="35"/>
      <c r="VT230" s="35"/>
      <c r="VU230" s="35"/>
      <c r="VV230" s="35"/>
      <c r="VW230" s="35"/>
      <c r="VX230" s="35"/>
      <c r="VY230" s="35"/>
      <c r="VZ230" s="35"/>
      <c r="WA230" s="35"/>
      <c r="WB230" s="35"/>
      <c r="WC230" s="35"/>
      <c r="WD230" s="35"/>
      <c r="WE230" s="35"/>
      <c r="WF230" s="35"/>
      <c r="WG230" s="35"/>
      <c r="WH230" s="35"/>
      <c r="WI230" s="35"/>
      <c r="WJ230" s="35"/>
      <c r="WK230" s="35"/>
      <c r="WL230" s="35"/>
      <c r="WM230" s="35"/>
      <c r="WN230" s="35"/>
      <c r="WO230" s="35"/>
      <c r="WP230" s="35"/>
      <c r="WQ230" s="35"/>
      <c r="WR230" s="35"/>
      <c r="WS230" s="35"/>
      <c r="WT230" s="35"/>
      <c r="WU230" s="35"/>
      <c r="WV230" s="35"/>
      <c r="WW230" s="35"/>
      <c r="WX230" s="35"/>
      <c r="WY230" s="35"/>
      <c r="WZ230" s="35"/>
      <c r="XA230" s="35"/>
      <c r="XB230" s="35"/>
      <c r="XC230" s="35"/>
      <c r="XD230" s="35"/>
      <c r="XE230" s="35"/>
      <c r="XF230" s="35"/>
      <c r="XG230" s="35"/>
      <c r="XH230" s="35"/>
      <c r="XI230" s="35"/>
      <c r="XJ230" s="35"/>
      <c r="XK230" s="35"/>
      <c r="XL230" s="35"/>
      <c r="XM230" s="35"/>
      <c r="XN230" s="35"/>
      <c r="XO230" s="35"/>
      <c r="XP230" s="35"/>
      <c r="XQ230" s="35"/>
      <c r="XR230" s="35"/>
      <c r="XS230" s="35"/>
      <c r="XT230" s="35"/>
      <c r="XU230" s="35"/>
      <c r="XV230" s="35"/>
      <c r="XW230" s="35"/>
      <c r="XX230" s="35"/>
      <c r="XY230" s="35"/>
      <c r="XZ230" s="35"/>
      <c r="YA230" s="35"/>
      <c r="YB230" s="35"/>
      <c r="YC230" s="35"/>
      <c r="YD230" s="35"/>
      <c r="YE230" s="35"/>
      <c r="YF230" s="35"/>
      <c r="YG230" s="35"/>
      <c r="YH230" s="35"/>
      <c r="YI230" s="35"/>
      <c r="YJ230" s="35"/>
      <c r="YK230" s="35"/>
      <c r="YL230" s="35"/>
      <c r="YM230" s="35"/>
      <c r="YN230" s="35"/>
      <c r="YO230" s="35"/>
      <c r="YP230" s="35"/>
      <c r="YQ230" s="35"/>
      <c r="YR230" s="35"/>
      <c r="YS230" s="35"/>
      <c r="YT230" s="35"/>
      <c r="YU230" s="35"/>
      <c r="YV230" s="35"/>
      <c r="YW230" s="35"/>
      <c r="YX230" s="35"/>
      <c r="YY230" s="35"/>
      <c r="YZ230" s="35"/>
      <c r="ZA230" s="35"/>
      <c r="ZB230" s="35"/>
      <c r="ZC230" s="35"/>
      <c r="ZD230" s="35"/>
      <c r="ZE230" s="35"/>
      <c r="ZF230" s="35"/>
      <c r="ZG230" s="35"/>
      <c r="ZH230" s="35"/>
      <c r="ZI230" s="35"/>
      <c r="ZJ230" s="35"/>
      <c r="ZK230" s="35"/>
      <c r="ZL230" s="35"/>
      <c r="ZM230" s="35"/>
      <c r="ZN230" s="35"/>
      <c r="ZO230" s="35"/>
      <c r="ZP230" s="35"/>
      <c r="ZQ230" s="35"/>
      <c r="ZR230" s="35"/>
      <c r="ZS230" s="35"/>
      <c r="ZT230" s="35"/>
      <c r="ZU230" s="35"/>
      <c r="ZV230" s="35"/>
      <c r="ZW230" s="35"/>
      <c r="ZX230" s="35"/>
      <c r="ZY230" s="35"/>
      <c r="ZZ230" s="35"/>
      <c r="AAA230" s="35"/>
      <c r="AAB230" s="35"/>
      <c r="AAC230" s="35"/>
      <c r="AAD230" s="35"/>
      <c r="AAE230" s="35"/>
      <c r="AAF230" s="35"/>
      <c r="AAG230" s="35"/>
      <c r="AAH230" s="35"/>
      <c r="AAI230" s="35"/>
      <c r="AAJ230" s="35"/>
      <c r="AAK230" s="35"/>
      <c r="AAL230" s="35"/>
      <c r="AAM230" s="35"/>
      <c r="AAN230" s="35"/>
      <c r="AAO230" s="35"/>
      <c r="AAP230" s="35"/>
      <c r="AAQ230" s="35"/>
      <c r="AAR230" s="35"/>
      <c r="AAS230" s="35"/>
      <c r="AAT230" s="35"/>
      <c r="AAU230" s="35"/>
      <c r="AAV230" s="35"/>
      <c r="AAW230" s="35"/>
      <c r="AAX230" s="35"/>
      <c r="AAY230" s="35"/>
      <c r="AAZ230" s="35"/>
      <c r="ABA230" s="35"/>
      <c r="ABB230" s="35"/>
      <c r="ABC230" s="35"/>
      <c r="ABD230" s="35"/>
      <c r="ABE230" s="35"/>
      <c r="ABF230" s="35"/>
      <c r="ABG230" s="35"/>
      <c r="ABH230" s="35"/>
      <c r="ABI230" s="35"/>
      <c r="ABJ230" s="35"/>
      <c r="ABK230" s="35"/>
      <c r="ABL230" s="35"/>
      <c r="ABM230" s="35"/>
      <c r="ABN230" s="35"/>
      <c r="ABO230" s="35"/>
      <c r="ABP230" s="35"/>
      <c r="ABQ230" s="35"/>
      <c r="ABR230" s="35"/>
      <c r="ABS230" s="35"/>
      <c r="ABT230" s="35"/>
      <c r="ABU230" s="35"/>
      <c r="ABV230" s="35"/>
      <c r="ABW230" s="35"/>
      <c r="ABX230" s="35"/>
      <c r="ABY230" s="35"/>
      <c r="ABZ230" s="35"/>
      <c r="ACA230" s="35"/>
      <c r="ACB230" s="35"/>
      <c r="ACC230" s="35"/>
      <c r="ACD230" s="35"/>
      <c r="ACE230" s="35"/>
      <c r="ACF230" s="35"/>
      <c r="ACG230" s="35"/>
      <c r="ACH230" s="35"/>
      <c r="ACI230" s="35"/>
      <c r="ACJ230" s="35"/>
      <c r="ACK230" s="35"/>
      <c r="ACL230" s="35"/>
      <c r="ACM230" s="35"/>
      <c r="ACN230" s="35"/>
      <c r="ACO230" s="35"/>
      <c r="ACP230" s="35"/>
      <c r="ACQ230" s="35"/>
      <c r="ACR230" s="35"/>
      <c r="ACS230" s="35"/>
      <c r="ACT230" s="35"/>
      <c r="ACU230" s="35"/>
      <c r="ACV230" s="35"/>
      <c r="ACW230" s="35"/>
      <c r="ACX230" s="35"/>
      <c r="ACY230" s="35"/>
      <c r="ACZ230" s="35"/>
      <c r="ADA230" s="35"/>
      <c r="ADB230" s="35"/>
      <c r="ADC230" s="35"/>
      <c r="ADD230" s="35"/>
      <c r="ADE230" s="35"/>
      <c r="ADF230" s="35"/>
      <c r="ADG230" s="35"/>
      <c r="ADH230" s="35"/>
      <c r="ADI230" s="35"/>
      <c r="ADJ230" s="35"/>
      <c r="ADK230" s="35"/>
      <c r="ADL230" s="35"/>
      <c r="ADM230" s="35"/>
      <c r="ADN230" s="35"/>
      <c r="ADO230" s="35"/>
      <c r="ADP230" s="35"/>
      <c r="ADQ230" s="35"/>
      <c r="ADR230" s="35"/>
      <c r="ADS230" s="35"/>
      <c r="ADT230" s="35"/>
      <c r="ADU230" s="35"/>
      <c r="ADV230" s="35"/>
      <c r="ADW230" s="35"/>
      <c r="ADX230" s="35"/>
      <c r="ADY230" s="26">
        <f t="shared" si="9"/>
        <v>0</v>
      </c>
      <c r="ADZ230" s="5"/>
    </row>
    <row r="231" spans="1:806" s="33" customFormat="1" x14ac:dyDescent="0.2">
      <c r="A231" s="51" t="s">
        <v>243</v>
      </c>
      <c r="B231" s="65">
        <f t="shared" si="8"/>
        <v>70</v>
      </c>
      <c r="C231" s="57">
        <v>10</v>
      </c>
      <c r="D231" s="59">
        <v>44788</v>
      </c>
      <c r="E231" s="67">
        <v>35.11</v>
      </c>
      <c r="F231" s="67">
        <f t="shared" si="10"/>
        <v>2457.6999999999998</v>
      </c>
      <c r="G231" s="65">
        <v>90</v>
      </c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/>
      <c r="BE231" s="15"/>
      <c r="BF231" s="15"/>
      <c r="BG231" s="136"/>
      <c r="BH231" s="35"/>
      <c r="BI231" s="35"/>
      <c r="BJ231" s="35"/>
      <c r="BK231" s="35"/>
      <c r="BL231" s="35"/>
      <c r="BM231" s="35"/>
      <c r="BN231" s="35"/>
      <c r="BO231" s="35"/>
      <c r="BP231" s="35"/>
      <c r="BQ231" s="35"/>
      <c r="BR231" s="35"/>
      <c r="BS231" s="35"/>
      <c r="BT231" s="35"/>
      <c r="BU231" s="35"/>
      <c r="BV231" s="35"/>
      <c r="BW231" s="35"/>
      <c r="BX231" s="35"/>
      <c r="BY231" s="35"/>
      <c r="BZ231" s="35"/>
      <c r="CA231" s="35"/>
      <c r="CB231" s="35"/>
      <c r="CC231" s="35"/>
      <c r="CD231" s="35"/>
      <c r="CE231" s="35"/>
      <c r="CF231" s="35"/>
      <c r="CG231" s="35"/>
      <c r="CH231" s="35"/>
      <c r="CI231" s="35"/>
      <c r="CJ231" s="35"/>
      <c r="CK231" s="35"/>
      <c r="CL231" s="35"/>
      <c r="CM231" s="35"/>
      <c r="CN231" s="35"/>
      <c r="CO231" s="35"/>
      <c r="CP231" s="35"/>
      <c r="CQ231" s="35"/>
      <c r="CR231" s="35"/>
      <c r="CS231" s="35"/>
      <c r="CT231" s="35"/>
      <c r="CU231" s="35"/>
      <c r="CV231" s="35"/>
      <c r="CW231" s="35"/>
      <c r="CX231" s="35"/>
      <c r="CY231" s="35"/>
      <c r="CZ231" s="35"/>
      <c r="DA231" s="35"/>
      <c r="DB231" s="35"/>
      <c r="DC231" s="35"/>
      <c r="DD231" s="35"/>
      <c r="DE231" s="35"/>
      <c r="DF231" s="35"/>
      <c r="DG231" s="35"/>
      <c r="DH231" s="35"/>
      <c r="DI231" s="35"/>
      <c r="DJ231" s="35"/>
      <c r="DK231" s="35"/>
      <c r="DL231" s="35"/>
      <c r="DM231" s="35"/>
      <c r="DN231" s="35"/>
      <c r="DO231" s="35"/>
      <c r="DP231" s="35"/>
      <c r="DQ231" s="35"/>
      <c r="DR231" s="35"/>
      <c r="DS231" s="35"/>
      <c r="DT231" s="35"/>
      <c r="DU231" s="35"/>
      <c r="DV231" s="35"/>
      <c r="DW231" s="35"/>
      <c r="DX231" s="35"/>
      <c r="DY231" s="35"/>
      <c r="DZ231" s="35">
        <v>10</v>
      </c>
      <c r="EA231" s="35"/>
      <c r="EB231" s="35"/>
      <c r="EC231" s="35"/>
      <c r="ED231" s="35"/>
      <c r="EE231" s="35"/>
      <c r="EF231" s="35"/>
      <c r="EG231" s="35"/>
      <c r="EH231" s="35"/>
      <c r="EI231" s="35"/>
      <c r="EJ231" s="35"/>
      <c r="EK231" s="35"/>
      <c r="EL231" s="35"/>
      <c r="EM231" s="35"/>
      <c r="EN231" s="35"/>
      <c r="EO231" s="35"/>
      <c r="EP231" s="35"/>
      <c r="EQ231" s="35"/>
      <c r="ER231" s="35"/>
      <c r="ES231" s="35"/>
      <c r="ET231" s="35"/>
      <c r="EU231" s="35"/>
      <c r="EV231" s="35"/>
      <c r="EW231" s="35"/>
      <c r="EX231" s="35"/>
      <c r="EY231" s="35"/>
      <c r="EZ231" s="35"/>
      <c r="FA231" s="35"/>
      <c r="FB231" s="35"/>
      <c r="FC231" s="35"/>
      <c r="FD231" s="35"/>
      <c r="FE231" s="35"/>
      <c r="FF231" s="35"/>
      <c r="FG231" s="35"/>
      <c r="FH231" s="35"/>
      <c r="FI231" s="35"/>
      <c r="FJ231" s="35"/>
      <c r="FK231" s="35"/>
      <c r="FL231" s="35"/>
      <c r="FM231" s="35">
        <v>20</v>
      </c>
      <c r="FN231" s="35">
        <v>10</v>
      </c>
      <c r="FO231" s="35">
        <v>10</v>
      </c>
      <c r="FP231" s="35"/>
      <c r="FQ231" s="35"/>
      <c r="FR231" s="35">
        <v>10</v>
      </c>
      <c r="FS231" s="35">
        <v>30</v>
      </c>
      <c r="FT231" s="35">
        <v>10</v>
      </c>
      <c r="FU231" s="35"/>
      <c r="FV231" s="35"/>
      <c r="FW231" s="35"/>
      <c r="FX231" s="35"/>
      <c r="FY231" s="35">
        <v>10</v>
      </c>
      <c r="FZ231" s="35"/>
      <c r="GA231" s="35"/>
      <c r="GB231" s="35">
        <v>30</v>
      </c>
      <c r="GC231" s="35"/>
      <c r="GD231" s="35"/>
      <c r="GE231" s="35"/>
      <c r="GF231" s="35"/>
      <c r="GG231" s="35"/>
      <c r="GH231" s="35"/>
      <c r="GI231" s="35"/>
      <c r="GJ231" s="35"/>
      <c r="GK231" s="35"/>
      <c r="GL231" s="35"/>
      <c r="GM231" s="35"/>
      <c r="GN231" s="35"/>
      <c r="GO231" s="35"/>
      <c r="GP231" s="35"/>
      <c r="GQ231" s="35"/>
      <c r="GR231" s="35"/>
      <c r="GS231" s="35"/>
      <c r="GT231" s="35">
        <v>10</v>
      </c>
      <c r="GU231" s="35"/>
      <c r="GV231" s="35"/>
      <c r="GW231" s="35"/>
      <c r="GX231" s="35"/>
      <c r="GY231" s="35"/>
      <c r="GZ231" s="35"/>
      <c r="HA231" s="35"/>
      <c r="HB231" s="35"/>
      <c r="HC231" s="35"/>
      <c r="HD231" s="35"/>
      <c r="HE231" s="35"/>
      <c r="HF231" s="35"/>
      <c r="HG231" s="35"/>
      <c r="HH231" s="35"/>
      <c r="HI231" s="35">
        <v>60</v>
      </c>
      <c r="HJ231" s="35">
        <v>10</v>
      </c>
      <c r="HK231" s="35"/>
      <c r="HL231" s="35"/>
      <c r="HM231" s="35"/>
      <c r="HN231" s="35"/>
      <c r="HO231" s="35"/>
      <c r="HP231" s="35"/>
      <c r="HQ231" s="35"/>
      <c r="HR231" s="35"/>
      <c r="HS231" s="35"/>
      <c r="HT231" s="35"/>
      <c r="HU231" s="35"/>
      <c r="HV231" s="35"/>
      <c r="HW231" s="35"/>
      <c r="HX231" s="35"/>
      <c r="HY231" s="35"/>
      <c r="HZ231" s="35"/>
      <c r="IA231" s="35"/>
      <c r="IB231" s="35"/>
      <c r="IC231" s="35"/>
      <c r="ID231" s="35"/>
      <c r="IE231" s="35"/>
      <c r="IF231" s="35"/>
      <c r="IG231" s="35"/>
      <c r="IH231" s="35"/>
      <c r="II231" s="35"/>
      <c r="IJ231" s="35"/>
      <c r="IK231" s="35"/>
      <c r="IL231" s="35"/>
      <c r="IM231" s="35"/>
      <c r="IN231" s="35"/>
      <c r="IO231" s="35"/>
      <c r="IP231" s="35"/>
      <c r="IQ231" s="35"/>
      <c r="IR231" s="35"/>
      <c r="IS231" s="35"/>
      <c r="IT231" s="35"/>
      <c r="IU231" s="35"/>
      <c r="IV231" s="35"/>
      <c r="IW231" s="35"/>
      <c r="IX231" s="35"/>
      <c r="IY231" s="35"/>
      <c r="IZ231" s="35"/>
      <c r="JA231" s="35"/>
      <c r="JB231" s="35"/>
      <c r="JC231" s="35"/>
      <c r="JD231" s="35"/>
      <c r="JE231" s="35"/>
      <c r="JF231" s="35"/>
      <c r="JG231" s="35"/>
      <c r="JH231" s="35"/>
      <c r="JI231" s="35"/>
      <c r="JJ231" s="35"/>
      <c r="JK231" s="35"/>
      <c r="JL231" s="35"/>
      <c r="JM231" s="35"/>
      <c r="JN231" s="35"/>
      <c r="JO231" s="35"/>
      <c r="JP231" s="35"/>
      <c r="JQ231" s="35"/>
      <c r="JR231" s="35"/>
      <c r="JS231" s="35"/>
      <c r="JT231" s="35"/>
      <c r="JU231" s="35"/>
      <c r="JV231" s="35"/>
      <c r="JW231" s="35"/>
      <c r="JX231" s="35"/>
      <c r="JY231" s="35"/>
      <c r="JZ231" s="35"/>
      <c r="KA231" s="35"/>
      <c r="KB231" s="35"/>
      <c r="KC231" s="35"/>
      <c r="KD231" s="35"/>
      <c r="KE231" s="35"/>
      <c r="KF231" s="35"/>
      <c r="KG231" s="35"/>
      <c r="KH231" s="35"/>
      <c r="KI231" s="35"/>
      <c r="KJ231" s="35"/>
      <c r="KK231" s="35"/>
      <c r="KL231" s="35"/>
      <c r="KM231" s="35"/>
      <c r="KN231" s="35"/>
      <c r="KO231" s="35"/>
      <c r="KP231" s="35"/>
      <c r="KQ231" s="35"/>
      <c r="KR231" s="35"/>
      <c r="KS231" s="35"/>
      <c r="KT231" s="35"/>
      <c r="KU231" s="35"/>
      <c r="KV231" s="35"/>
      <c r="KW231" s="35"/>
      <c r="KX231" s="35"/>
      <c r="KY231" s="35"/>
      <c r="KZ231" s="35"/>
      <c r="LA231" s="35"/>
      <c r="LB231" s="35"/>
      <c r="LC231" s="35"/>
      <c r="LD231" s="35"/>
      <c r="LE231" s="35"/>
      <c r="LF231" s="35"/>
      <c r="LG231" s="35"/>
      <c r="LH231" s="35"/>
      <c r="LI231" s="35"/>
      <c r="LJ231" s="35"/>
      <c r="LK231" s="35"/>
      <c r="LL231" s="35"/>
      <c r="LM231" s="35"/>
      <c r="LN231" s="35"/>
      <c r="LO231" s="35"/>
      <c r="LP231" s="35"/>
      <c r="LQ231" s="35"/>
      <c r="LR231" s="35"/>
      <c r="LS231" s="35"/>
      <c r="LT231" s="35"/>
      <c r="LU231" s="35"/>
      <c r="LV231" s="35"/>
      <c r="LW231" s="35"/>
      <c r="LX231" s="35"/>
      <c r="LY231" s="35"/>
      <c r="LZ231" s="35"/>
      <c r="MA231" s="35"/>
      <c r="MB231" s="35"/>
      <c r="MC231" s="35"/>
      <c r="MD231" s="35"/>
      <c r="ME231" s="35"/>
      <c r="MF231" s="35"/>
      <c r="MG231" s="35"/>
      <c r="MH231" s="35"/>
      <c r="MI231" s="35"/>
      <c r="MJ231" s="35"/>
      <c r="MK231" s="35"/>
      <c r="ML231" s="35"/>
      <c r="MM231" s="35"/>
      <c r="MN231" s="35"/>
      <c r="MO231" s="35"/>
      <c r="MP231" s="35"/>
      <c r="MQ231" s="35"/>
      <c r="MR231" s="35"/>
      <c r="MS231" s="35"/>
      <c r="MT231" s="35"/>
      <c r="MU231" s="35"/>
      <c r="MV231" s="35"/>
      <c r="MW231" s="35"/>
      <c r="MX231" s="35"/>
      <c r="MY231" s="35"/>
      <c r="MZ231" s="35"/>
      <c r="NA231" s="35"/>
      <c r="NB231" s="35"/>
      <c r="NC231" s="35"/>
      <c r="ND231" s="35"/>
      <c r="NE231" s="35"/>
      <c r="NF231" s="35"/>
      <c r="NG231" s="35"/>
      <c r="NH231" s="35"/>
      <c r="NI231" s="35"/>
      <c r="NJ231" s="35"/>
      <c r="NK231" s="35"/>
      <c r="NL231" s="35"/>
      <c r="NM231" s="35"/>
      <c r="NN231" s="35"/>
      <c r="NO231" s="35"/>
      <c r="NP231" s="35"/>
      <c r="NQ231" s="35"/>
      <c r="NR231" s="35"/>
      <c r="NS231" s="35"/>
      <c r="NT231" s="35"/>
      <c r="NU231" s="35"/>
      <c r="NV231" s="35"/>
      <c r="NW231" s="35"/>
      <c r="NX231" s="35"/>
      <c r="NY231" s="35"/>
      <c r="NZ231" s="35"/>
      <c r="OA231" s="35"/>
      <c r="OB231" s="35"/>
      <c r="OC231" s="35"/>
      <c r="OD231" s="35"/>
      <c r="OE231" s="35"/>
      <c r="OF231" s="35"/>
      <c r="OG231" s="35"/>
      <c r="OH231" s="35"/>
      <c r="OI231" s="35"/>
      <c r="OJ231" s="35"/>
      <c r="OK231" s="35"/>
      <c r="OL231" s="35"/>
      <c r="OM231" s="35"/>
      <c r="ON231" s="35"/>
      <c r="OO231" s="35"/>
      <c r="OP231" s="35"/>
      <c r="OQ231" s="35"/>
      <c r="OR231" s="35"/>
      <c r="OS231" s="35"/>
      <c r="OT231" s="35"/>
      <c r="OU231" s="35"/>
      <c r="OV231" s="35"/>
      <c r="OW231" s="35"/>
      <c r="OX231" s="35"/>
      <c r="OY231" s="35"/>
      <c r="OZ231" s="35"/>
      <c r="PA231" s="35"/>
      <c r="PB231" s="35"/>
      <c r="PC231" s="35"/>
      <c r="PD231" s="35"/>
      <c r="PE231" s="35"/>
      <c r="PF231" s="35"/>
      <c r="PG231" s="35"/>
      <c r="PH231" s="35"/>
      <c r="PI231" s="35"/>
      <c r="PJ231" s="35"/>
      <c r="PK231" s="35"/>
      <c r="PL231" s="35"/>
      <c r="PM231" s="35"/>
      <c r="PN231" s="35"/>
      <c r="PO231" s="35"/>
      <c r="PP231" s="35"/>
      <c r="PQ231" s="35"/>
      <c r="PR231" s="35"/>
      <c r="PS231" s="35"/>
      <c r="PT231" s="35"/>
      <c r="PU231" s="35"/>
      <c r="PV231" s="35"/>
      <c r="PW231" s="35"/>
      <c r="PX231" s="35"/>
      <c r="PY231" s="35"/>
      <c r="PZ231" s="35"/>
      <c r="QA231" s="35"/>
      <c r="QB231" s="35"/>
      <c r="QC231" s="35"/>
      <c r="QD231" s="35"/>
      <c r="QE231" s="35"/>
      <c r="QF231" s="35"/>
      <c r="QG231" s="35"/>
      <c r="QH231" s="35"/>
      <c r="QI231" s="35"/>
      <c r="QJ231" s="35"/>
      <c r="QK231" s="35"/>
      <c r="QL231" s="35"/>
      <c r="QM231" s="35"/>
      <c r="QN231" s="35"/>
      <c r="QO231" s="35"/>
      <c r="QP231" s="35"/>
      <c r="QQ231" s="35"/>
      <c r="QR231" s="35"/>
      <c r="QS231" s="35"/>
      <c r="QT231" s="35"/>
      <c r="QU231" s="35"/>
      <c r="QV231" s="35"/>
      <c r="QW231" s="35"/>
      <c r="QX231" s="35"/>
      <c r="QY231" s="35"/>
      <c r="QZ231" s="35"/>
      <c r="RA231" s="35"/>
      <c r="RB231" s="35"/>
      <c r="RC231" s="35"/>
      <c r="RD231" s="35"/>
      <c r="RE231" s="35"/>
      <c r="RF231" s="35"/>
      <c r="RG231" s="35"/>
      <c r="RH231" s="35"/>
      <c r="RI231" s="35"/>
      <c r="RJ231" s="35"/>
      <c r="RK231" s="35"/>
      <c r="RL231" s="35"/>
      <c r="RM231" s="35"/>
      <c r="RN231" s="35"/>
      <c r="RO231" s="35"/>
      <c r="RP231" s="35"/>
      <c r="RQ231" s="35"/>
      <c r="RR231" s="35"/>
      <c r="RS231" s="35"/>
      <c r="RT231" s="35"/>
      <c r="RU231" s="35"/>
      <c r="RV231" s="35"/>
      <c r="RW231" s="35"/>
      <c r="RX231" s="35"/>
      <c r="RY231" s="35"/>
      <c r="RZ231" s="35"/>
      <c r="SA231" s="35"/>
      <c r="SB231" s="35"/>
      <c r="SC231" s="35"/>
      <c r="SD231" s="35"/>
      <c r="SE231" s="35"/>
      <c r="SF231" s="35"/>
      <c r="SG231" s="35"/>
      <c r="SH231" s="35"/>
      <c r="SI231" s="35"/>
      <c r="SJ231" s="35"/>
      <c r="SK231" s="35"/>
      <c r="SL231" s="35"/>
      <c r="SM231" s="35"/>
      <c r="SN231" s="35"/>
      <c r="SO231" s="35"/>
      <c r="SP231" s="35"/>
      <c r="SQ231" s="35"/>
      <c r="SR231" s="35"/>
      <c r="SS231" s="35"/>
      <c r="ST231" s="35"/>
      <c r="SU231" s="35"/>
      <c r="SV231" s="35"/>
      <c r="SW231" s="35"/>
      <c r="SX231" s="35"/>
      <c r="SY231" s="35"/>
      <c r="SZ231" s="35"/>
      <c r="TA231" s="35"/>
      <c r="TB231" s="35"/>
      <c r="TC231" s="35"/>
      <c r="TD231" s="35"/>
      <c r="TE231" s="35"/>
      <c r="TF231" s="35"/>
      <c r="TG231" s="35"/>
      <c r="TH231" s="35"/>
      <c r="TI231" s="35"/>
      <c r="TJ231" s="35"/>
      <c r="TK231" s="35"/>
      <c r="TL231" s="35"/>
      <c r="TM231" s="35">
        <v>40</v>
      </c>
      <c r="TN231" s="35"/>
      <c r="TO231" s="35"/>
      <c r="TP231" s="35"/>
      <c r="TQ231" s="35"/>
      <c r="TR231" s="35"/>
      <c r="TS231" s="35"/>
      <c r="TT231" s="35"/>
      <c r="TU231" s="35"/>
      <c r="TV231" s="35"/>
      <c r="TW231" s="35"/>
      <c r="TX231" s="35"/>
      <c r="TY231" s="35"/>
      <c r="TZ231" s="35"/>
      <c r="UA231" s="35"/>
      <c r="UB231" s="35"/>
      <c r="UC231" s="35">
        <v>50</v>
      </c>
      <c r="UD231" s="35"/>
      <c r="UE231" s="35"/>
      <c r="UF231" s="35"/>
      <c r="UG231" s="35"/>
      <c r="UH231" s="35"/>
      <c r="UI231" s="35"/>
      <c r="UJ231" s="35"/>
      <c r="UK231" s="35"/>
      <c r="UL231" s="35"/>
      <c r="UM231" s="35"/>
      <c r="UN231" s="35"/>
      <c r="UO231" s="35"/>
      <c r="UP231" s="35"/>
      <c r="UQ231" s="35"/>
      <c r="UR231" s="35"/>
      <c r="US231" s="35"/>
      <c r="UT231" s="35"/>
      <c r="UU231" s="35"/>
      <c r="UV231" s="35"/>
      <c r="UW231" s="35"/>
      <c r="UX231" s="35"/>
      <c r="UY231" s="35"/>
      <c r="UZ231" s="35"/>
      <c r="VA231" s="35"/>
      <c r="VB231" s="35"/>
      <c r="VC231" s="35"/>
      <c r="VD231" s="35"/>
      <c r="VE231" s="35"/>
      <c r="VF231" s="35"/>
      <c r="VG231" s="35"/>
      <c r="VH231" s="35"/>
      <c r="VI231" s="35"/>
      <c r="VJ231" s="35"/>
      <c r="VK231" s="35"/>
      <c r="VL231" s="35"/>
      <c r="VM231" s="35"/>
      <c r="VN231" s="35"/>
      <c r="VO231" s="35"/>
      <c r="VP231" s="35"/>
      <c r="VQ231" s="35"/>
      <c r="VR231" s="35"/>
      <c r="VS231" s="35"/>
      <c r="VT231" s="35"/>
      <c r="VU231" s="35"/>
      <c r="VV231" s="35"/>
      <c r="VW231" s="35"/>
      <c r="VX231" s="35"/>
      <c r="VY231" s="35"/>
      <c r="VZ231" s="35"/>
      <c r="WA231" s="35"/>
      <c r="WB231" s="35"/>
      <c r="WC231" s="35"/>
      <c r="WD231" s="35"/>
      <c r="WE231" s="35"/>
      <c r="WF231" s="35"/>
      <c r="WG231" s="35"/>
      <c r="WH231" s="35"/>
      <c r="WI231" s="35"/>
      <c r="WJ231" s="35"/>
      <c r="WK231" s="35">
        <v>40</v>
      </c>
      <c r="WL231" s="35"/>
      <c r="WM231" s="35"/>
      <c r="WN231" s="35"/>
      <c r="WO231" s="35"/>
      <c r="WP231" s="35"/>
      <c r="WQ231" s="35"/>
      <c r="WR231" s="35"/>
      <c r="WS231" s="35"/>
      <c r="WT231" s="35"/>
      <c r="WU231" s="35"/>
      <c r="WV231" s="35"/>
      <c r="WW231" s="35"/>
      <c r="WX231" s="35"/>
      <c r="WY231" s="35"/>
      <c r="WZ231" s="35"/>
      <c r="XA231" s="35"/>
      <c r="XB231" s="35"/>
      <c r="XC231" s="35"/>
      <c r="XD231" s="35"/>
      <c r="XE231" s="35"/>
      <c r="XF231" s="35"/>
      <c r="XG231" s="35"/>
      <c r="XH231" s="35"/>
      <c r="XI231" s="35"/>
      <c r="XJ231" s="35"/>
      <c r="XK231" s="35"/>
      <c r="XL231" s="35"/>
      <c r="XM231" s="35"/>
      <c r="XN231" s="35"/>
      <c r="XO231" s="35"/>
      <c r="XP231" s="35"/>
      <c r="XQ231" s="35"/>
      <c r="XR231" s="35"/>
      <c r="XS231" s="35"/>
      <c r="XT231" s="35"/>
      <c r="XU231" s="35"/>
      <c r="XV231" s="35"/>
      <c r="XW231" s="35"/>
      <c r="XX231" s="35"/>
      <c r="XY231" s="35"/>
      <c r="XZ231" s="35"/>
      <c r="YA231" s="35"/>
      <c r="YB231" s="35"/>
      <c r="YC231" s="35"/>
      <c r="YD231" s="35"/>
      <c r="YE231" s="35"/>
      <c r="YF231" s="35"/>
      <c r="YG231" s="35"/>
      <c r="YH231" s="35"/>
      <c r="YI231" s="35"/>
      <c r="YJ231" s="35"/>
      <c r="YK231" s="35"/>
      <c r="YL231" s="35"/>
      <c r="YM231" s="35"/>
      <c r="YN231" s="35"/>
      <c r="YO231" s="35"/>
      <c r="YP231" s="35"/>
      <c r="YQ231" s="35"/>
      <c r="YR231" s="35"/>
      <c r="YS231" s="35"/>
      <c r="YT231" s="35"/>
      <c r="YU231" s="35"/>
      <c r="YV231" s="35"/>
      <c r="YW231" s="35"/>
      <c r="YX231" s="35"/>
      <c r="YY231" s="35"/>
      <c r="YZ231" s="35"/>
      <c r="ZA231" s="35"/>
      <c r="ZB231" s="35"/>
      <c r="ZC231" s="35"/>
      <c r="ZD231" s="35"/>
      <c r="ZE231" s="35"/>
      <c r="ZF231" s="35"/>
      <c r="ZG231" s="35"/>
      <c r="ZH231" s="35"/>
      <c r="ZI231" s="35"/>
      <c r="ZJ231" s="35"/>
      <c r="ZK231" s="35"/>
      <c r="ZL231" s="35"/>
      <c r="ZM231" s="35"/>
      <c r="ZN231" s="35"/>
      <c r="ZO231" s="35"/>
      <c r="ZP231" s="35"/>
      <c r="ZQ231" s="35"/>
      <c r="ZR231" s="35"/>
      <c r="ZS231" s="35"/>
      <c r="ZT231" s="35"/>
      <c r="ZU231" s="35"/>
      <c r="ZV231" s="35"/>
      <c r="ZW231" s="35"/>
      <c r="ZX231" s="35"/>
      <c r="ZY231" s="35"/>
      <c r="ZZ231" s="35"/>
      <c r="AAA231" s="35"/>
      <c r="AAB231" s="35"/>
      <c r="AAC231" s="35"/>
      <c r="AAD231" s="35"/>
      <c r="AAE231" s="35"/>
      <c r="AAF231" s="35"/>
      <c r="AAG231" s="35"/>
      <c r="AAH231" s="35"/>
      <c r="AAI231" s="35"/>
      <c r="AAJ231" s="35"/>
      <c r="AAK231" s="35"/>
      <c r="AAL231" s="35"/>
      <c r="AAM231" s="35"/>
      <c r="AAN231" s="35"/>
      <c r="AAO231" s="35"/>
      <c r="AAP231" s="35"/>
      <c r="AAQ231" s="35"/>
      <c r="AAR231" s="35"/>
      <c r="AAS231" s="35"/>
      <c r="AAT231" s="35"/>
      <c r="AAU231" s="35"/>
      <c r="AAV231" s="35"/>
      <c r="AAW231" s="35"/>
      <c r="AAX231" s="35"/>
      <c r="AAY231" s="35"/>
      <c r="AAZ231" s="35"/>
      <c r="ABA231" s="35"/>
      <c r="ABB231" s="35"/>
      <c r="ABC231" s="35"/>
      <c r="ABD231" s="35"/>
      <c r="ABE231" s="35"/>
      <c r="ABF231" s="35"/>
      <c r="ABG231" s="35"/>
      <c r="ABH231" s="35"/>
      <c r="ABI231" s="35">
        <v>80</v>
      </c>
      <c r="ABJ231" s="35"/>
      <c r="ABK231" s="35"/>
      <c r="ABL231" s="35"/>
      <c r="ABM231" s="35"/>
      <c r="ABN231" s="35"/>
      <c r="ABO231" s="35"/>
      <c r="ABP231" s="35"/>
      <c r="ABQ231" s="35"/>
      <c r="ABR231" s="35"/>
      <c r="ABS231" s="35"/>
      <c r="ABT231" s="35"/>
      <c r="ABU231" s="35"/>
      <c r="ABV231" s="35"/>
      <c r="ABW231" s="35"/>
      <c r="ABX231" s="35"/>
      <c r="ABY231" s="35"/>
      <c r="ABZ231" s="35"/>
      <c r="ACA231" s="35"/>
      <c r="ACB231" s="35"/>
      <c r="ACC231" s="35"/>
      <c r="ACD231" s="35"/>
      <c r="ACE231" s="35"/>
      <c r="ACF231" s="35"/>
      <c r="ACG231" s="35"/>
      <c r="ACH231" s="35"/>
      <c r="ACI231" s="35"/>
      <c r="ACJ231" s="35"/>
      <c r="ACK231" s="35"/>
      <c r="ACL231" s="35"/>
      <c r="ACM231" s="35"/>
      <c r="ACN231" s="35"/>
      <c r="ACO231" s="35"/>
      <c r="ACP231" s="35"/>
      <c r="ACQ231" s="35"/>
      <c r="ACR231" s="35"/>
      <c r="ACS231" s="35"/>
      <c r="ACT231" s="35"/>
      <c r="ACU231" s="35"/>
      <c r="ACV231" s="35"/>
      <c r="ACW231" s="35"/>
      <c r="ACX231" s="35"/>
      <c r="ACY231" s="35"/>
      <c r="ACZ231" s="35"/>
      <c r="ADA231" s="35"/>
      <c r="ADB231" s="35"/>
      <c r="ADC231" s="35"/>
      <c r="ADD231" s="35"/>
      <c r="ADE231" s="35"/>
      <c r="ADF231" s="35"/>
      <c r="ADG231" s="35"/>
      <c r="ADH231" s="35"/>
      <c r="ADI231" s="35"/>
      <c r="ADJ231" s="35"/>
      <c r="ADK231" s="35"/>
      <c r="ADL231" s="35"/>
      <c r="ADM231" s="35"/>
      <c r="ADN231" s="35"/>
      <c r="ADO231" s="35"/>
      <c r="ADP231" s="35"/>
      <c r="ADQ231" s="35"/>
      <c r="ADR231" s="35"/>
      <c r="ADS231" s="35"/>
      <c r="ADT231" s="35"/>
      <c r="ADU231" s="35"/>
      <c r="ADV231" s="35"/>
      <c r="ADW231" s="35"/>
      <c r="ADX231" s="35"/>
      <c r="ADY231" s="26">
        <f t="shared" si="9"/>
        <v>0</v>
      </c>
      <c r="ADZ231" s="5"/>
    </row>
    <row r="232" spans="1:806" s="33" customFormat="1" x14ac:dyDescent="0.2">
      <c r="A232" s="51" t="s">
        <v>243</v>
      </c>
      <c r="B232" s="65">
        <f t="shared" si="8"/>
        <v>0</v>
      </c>
      <c r="C232" s="57">
        <v>10</v>
      </c>
      <c r="D232" s="59">
        <v>44753</v>
      </c>
      <c r="E232" s="67">
        <v>36.07</v>
      </c>
      <c r="F232" s="67">
        <f t="shared" si="10"/>
        <v>0</v>
      </c>
      <c r="G232" s="6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/>
      <c r="AX232" s="35"/>
      <c r="AY232" s="35"/>
      <c r="AZ232" s="35"/>
      <c r="BA232" s="35"/>
      <c r="BB232" s="35"/>
      <c r="BC232" s="35"/>
      <c r="BD232" s="35"/>
      <c r="BE232" s="15"/>
      <c r="BF232" s="15"/>
      <c r="BG232" s="136"/>
      <c r="BH232" s="35"/>
      <c r="BI232" s="35"/>
      <c r="BJ232" s="35"/>
      <c r="BK232" s="35"/>
      <c r="BL232" s="35"/>
      <c r="BM232" s="35"/>
      <c r="BN232" s="35"/>
      <c r="BO232" s="35"/>
      <c r="BP232" s="35"/>
      <c r="BQ232" s="35"/>
      <c r="BR232" s="35"/>
      <c r="BS232" s="35"/>
      <c r="BT232" s="35"/>
      <c r="BU232" s="35"/>
      <c r="BV232" s="35"/>
      <c r="BW232" s="35"/>
      <c r="BX232" s="35"/>
      <c r="BY232" s="35"/>
      <c r="BZ232" s="35"/>
      <c r="CA232" s="35"/>
      <c r="CB232" s="35"/>
      <c r="CC232" s="35"/>
      <c r="CD232" s="35"/>
      <c r="CE232" s="35"/>
      <c r="CF232" s="35"/>
      <c r="CG232" s="35"/>
      <c r="CH232" s="35"/>
      <c r="CI232" s="35"/>
      <c r="CJ232" s="35"/>
      <c r="CK232" s="35"/>
      <c r="CL232" s="35"/>
      <c r="CM232" s="35"/>
      <c r="CN232" s="35"/>
      <c r="CO232" s="35"/>
      <c r="CP232" s="35"/>
      <c r="CQ232" s="35"/>
      <c r="CR232" s="35"/>
      <c r="CS232" s="35"/>
      <c r="CT232" s="35"/>
      <c r="CU232" s="35"/>
      <c r="CV232" s="35"/>
      <c r="CW232" s="35"/>
      <c r="CX232" s="35"/>
      <c r="CY232" s="35"/>
      <c r="CZ232" s="35"/>
      <c r="DA232" s="35"/>
      <c r="DB232" s="35"/>
      <c r="DC232" s="35"/>
      <c r="DD232" s="35"/>
      <c r="DE232" s="35"/>
      <c r="DF232" s="35"/>
      <c r="DG232" s="35"/>
      <c r="DH232" s="35"/>
      <c r="DI232" s="35"/>
      <c r="DJ232" s="35"/>
      <c r="DK232" s="35"/>
      <c r="DL232" s="35"/>
      <c r="DM232" s="35"/>
      <c r="DN232" s="35"/>
      <c r="DO232" s="35"/>
      <c r="DP232" s="35"/>
      <c r="DQ232" s="35"/>
      <c r="DR232" s="35"/>
      <c r="DS232" s="35"/>
      <c r="DT232" s="35"/>
      <c r="DU232" s="35"/>
      <c r="DV232" s="35"/>
      <c r="DW232" s="35"/>
      <c r="DX232" s="35"/>
      <c r="DY232" s="35"/>
      <c r="DZ232" s="35"/>
      <c r="EA232" s="35"/>
      <c r="EB232" s="35"/>
      <c r="EC232" s="35"/>
      <c r="ED232" s="35"/>
      <c r="EE232" s="35"/>
      <c r="EF232" s="35"/>
      <c r="EG232" s="35"/>
      <c r="EH232" s="35"/>
      <c r="EI232" s="35"/>
      <c r="EJ232" s="35"/>
      <c r="EK232" s="35"/>
      <c r="EL232" s="35"/>
      <c r="EM232" s="35"/>
      <c r="EN232" s="35"/>
      <c r="EO232" s="35"/>
      <c r="EP232" s="35"/>
      <c r="EQ232" s="35"/>
      <c r="ER232" s="35"/>
      <c r="ES232" s="35"/>
      <c r="ET232" s="35"/>
      <c r="EU232" s="35"/>
      <c r="EV232" s="35"/>
      <c r="EW232" s="35"/>
      <c r="EX232" s="35"/>
      <c r="EY232" s="35"/>
      <c r="EZ232" s="35"/>
      <c r="FA232" s="35"/>
      <c r="FB232" s="35"/>
      <c r="FC232" s="35"/>
      <c r="FD232" s="35"/>
      <c r="FE232" s="35"/>
      <c r="FF232" s="35"/>
      <c r="FG232" s="35"/>
      <c r="FH232" s="35"/>
      <c r="FI232" s="35"/>
      <c r="FJ232" s="35"/>
      <c r="FK232" s="35"/>
      <c r="FL232" s="35"/>
      <c r="FM232" s="35"/>
      <c r="FN232" s="35"/>
      <c r="FO232" s="35"/>
      <c r="FP232" s="35"/>
      <c r="FQ232" s="35"/>
      <c r="FR232" s="35"/>
      <c r="FS232" s="35"/>
      <c r="FT232" s="35">
        <v>20</v>
      </c>
      <c r="FU232" s="35"/>
      <c r="FV232" s="35"/>
      <c r="FW232" s="35"/>
      <c r="FX232" s="35"/>
      <c r="FY232" s="35">
        <v>30</v>
      </c>
      <c r="FZ232" s="35"/>
      <c r="GA232" s="35"/>
      <c r="GB232" s="35"/>
      <c r="GC232" s="35"/>
      <c r="GD232" s="35"/>
      <c r="GE232" s="35"/>
      <c r="GF232" s="35"/>
      <c r="GG232" s="35">
        <v>60</v>
      </c>
      <c r="GH232" s="35"/>
      <c r="GI232" s="35"/>
      <c r="GJ232" s="35"/>
      <c r="GK232" s="35"/>
      <c r="GL232" s="35"/>
      <c r="GM232" s="35"/>
      <c r="GN232" s="35"/>
      <c r="GO232" s="35"/>
      <c r="GP232" s="35"/>
      <c r="GQ232" s="35"/>
      <c r="GR232" s="35"/>
      <c r="GS232" s="35"/>
      <c r="GT232" s="35"/>
      <c r="GU232" s="35"/>
      <c r="GV232" s="35"/>
      <c r="GW232" s="35"/>
      <c r="GX232" s="35"/>
      <c r="GY232" s="35"/>
      <c r="GZ232" s="35"/>
      <c r="HA232" s="35"/>
      <c r="HB232" s="35"/>
      <c r="HC232" s="35"/>
      <c r="HD232" s="35"/>
      <c r="HE232" s="35"/>
      <c r="HF232" s="35"/>
      <c r="HG232" s="35"/>
      <c r="HH232" s="35"/>
      <c r="HI232" s="35"/>
      <c r="HJ232" s="35"/>
      <c r="HK232" s="35"/>
      <c r="HL232" s="35"/>
      <c r="HM232" s="35"/>
      <c r="HN232" s="35"/>
      <c r="HO232" s="35"/>
      <c r="HP232" s="35"/>
      <c r="HQ232" s="35"/>
      <c r="HR232" s="35"/>
      <c r="HS232" s="35"/>
      <c r="HT232" s="35"/>
      <c r="HU232" s="35"/>
      <c r="HV232" s="35"/>
      <c r="HW232" s="35"/>
      <c r="HX232" s="35"/>
      <c r="HY232" s="35"/>
      <c r="HZ232" s="35"/>
      <c r="IA232" s="35"/>
      <c r="IB232" s="35"/>
      <c r="IC232" s="35"/>
      <c r="ID232" s="35"/>
      <c r="IE232" s="35"/>
      <c r="IF232" s="35"/>
      <c r="IG232" s="35"/>
      <c r="IH232" s="35"/>
      <c r="II232" s="35"/>
      <c r="IJ232" s="35"/>
      <c r="IK232" s="35"/>
      <c r="IL232" s="35"/>
      <c r="IM232" s="35"/>
      <c r="IN232" s="35"/>
      <c r="IO232" s="35"/>
      <c r="IP232" s="35"/>
      <c r="IQ232" s="35"/>
      <c r="IR232" s="35"/>
      <c r="IS232" s="35"/>
      <c r="IT232" s="35"/>
      <c r="IU232" s="35"/>
      <c r="IV232" s="35"/>
      <c r="IW232" s="35"/>
      <c r="IX232" s="35"/>
      <c r="IY232" s="35"/>
      <c r="IZ232" s="35"/>
      <c r="JA232" s="35"/>
      <c r="JB232" s="35"/>
      <c r="JC232" s="35"/>
      <c r="JD232" s="35"/>
      <c r="JE232" s="35"/>
      <c r="JF232" s="35"/>
      <c r="JG232" s="35"/>
      <c r="JH232" s="35"/>
      <c r="JI232" s="35"/>
      <c r="JJ232" s="35"/>
      <c r="JK232" s="35"/>
      <c r="JL232" s="35"/>
      <c r="JM232" s="35"/>
      <c r="JN232" s="35"/>
      <c r="JO232" s="35"/>
      <c r="JP232" s="35"/>
      <c r="JQ232" s="35"/>
      <c r="JR232" s="35"/>
      <c r="JS232" s="35"/>
      <c r="JT232" s="35"/>
      <c r="JU232" s="35"/>
      <c r="JV232" s="35"/>
      <c r="JW232" s="35"/>
      <c r="JX232" s="35"/>
      <c r="JY232" s="35"/>
      <c r="JZ232" s="35"/>
      <c r="KA232" s="35"/>
      <c r="KB232" s="35"/>
      <c r="KC232" s="35"/>
      <c r="KD232" s="35"/>
      <c r="KE232" s="35"/>
      <c r="KF232" s="35"/>
      <c r="KG232" s="35"/>
      <c r="KH232" s="35"/>
      <c r="KI232" s="35"/>
      <c r="KJ232" s="35"/>
      <c r="KK232" s="35"/>
      <c r="KL232" s="35"/>
      <c r="KM232" s="35"/>
      <c r="KN232" s="35"/>
      <c r="KO232" s="35"/>
      <c r="KP232" s="35"/>
      <c r="KQ232" s="35"/>
      <c r="KR232" s="35"/>
      <c r="KS232" s="35"/>
      <c r="KT232" s="35"/>
      <c r="KU232" s="35"/>
      <c r="KV232" s="35"/>
      <c r="KW232" s="35"/>
      <c r="KX232" s="35"/>
      <c r="KY232" s="35"/>
      <c r="KZ232" s="35"/>
      <c r="LA232" s="35"/>
      <c r="LB232" s="35"/>
      <c r="LC232" s="35"/>
      <c r="LD232" s="35"/>
      <c r="LE232" s="35"/>
      <c r="LF232" s="35"/>
      <c r="LG232" s="35"/>
      <c r="LH232" s="35"/>
      <c r="LI232" s="35"/>
      <c r="LJ232" s="35"/>
      <c r="LK232" s="35"/>
      <c r="LL232" s="35"/>
      <c r="LM232" s="35"/>
      <c r="LN232" s="35"/>
      <c r="LO232" s="35"/>
      <c r="LP232" s="35"/>
      <c r="LQ232" s="35"/>
      <c r="LR232" s="35"/>
      <c r="LS232" s="35"/>
      <c r="LT232" s="35"/>
      <c r="LU232" s="35"/>
      <c r="LV232" s="35"/>
      <c r="LW232" s="35"/>
      <c r="LX232" s="35"/>
      <c r="LY232" s="35"/>
      <c r="LZ232" s="35"/>
      <c r="MA232" s="35"/>
      <c r="MB232" s="35"/>
      <c r="MC232" s="35"/>
      <c r="MD232" s="35"/>
      <c r="ME232" s="35"/>
      <c r="MF232" s="35"/>
      <c r="MG232" s="35"/>
      <c r="MH232" s="35"/>
      <c r="MI232" s="35"/>
      <c r="MJ232" s="35"/>
      <c r="MK232" s="35"/>
      <c r="ML232" s="35"/>
      <c r="MM232" s="35"/>
      <c r="MN232" s="35"/>
      <c r="MO232" s="35"/>
      <c r="MP232" s="35"/>
      <c r="MQ232" s="35"/>
      <c r="MR232" s="35"/>
      <c r="MS232" s="35"/>
      <c r="MT232" s="35"/>
      <c r="MU232" s="35"/>
      <c r="MV232" s="35"/>
      <c r="MW232" s="35"/>
      <c r="MX232" s="35"/>
      <c r="MY232" s="35"/>
      <c r="MZ232" s="35"/>
      <c r="NA232" s="35"/>
      <c r="NB232" s="35"/>
      <c r="NC232" s="35"/>
      <c r="ND232" s="35"/>
      <c r="NE232" s="35"/>
      <c r="NF232" s="35"/>
      <c r="NG232" s="35"/>
      <c r="NH232" s="35"/>
      <c r="NI232" s="35"/>
      <c r="NJ232" s="35"/>
      <c r="NK232" s="35"/>
      <c r="NL232" s="35"/>
      <c r="NM232" s="35"/>
      <c r="NN232" s="35"/>
      <c r="NO232" s="35"/>
      <c r="NP232" s="35"/>
      <c r="NQ232" s="35"/>
      <c r="NR232" s="35"/>
      <c r="NS232" s="35"/>
      <c r="NT232" s="35"/>
      <c r="NU232" s="35"/>
      <c r="NV232" s="35"/>
      <c r="NW232" s="35"/>
      <c r="NX232" s="35"/>
      <c r="NY232" s="35"/>
      <c r="NZ232" s="35"/>
      <c r="OA232" s="35"/>
      <c r="OB232" s="35"/>
      <c r="OC232" s="35"/>
      <c r="OD232" s="35"/>
      <c r="OE232" s="35"/>
      <c r="OF232" s="35"/>
      <c r="OG232" s="35"/>
      <c r="OH232" s="35"/>
      <c r="OI232" s="35"/>
      <c r="OJ232" s="35"/>
      <c r="OK232" s="35"/>
      <c r="OL232" s="35"/>
      <c r="OM232" s="35"/>
      <c r="ON232" s="35"/>
      <c r="OO232" s="35"/>
      <c r="OP232" s="35"/>
      <c r="OQ232" s="35"/>
      <c r="OR232" s="35"/>
      <c r="OS232" s="35"/>
      <c r="OT232" s="35"/>
      <c r="OU232" s="35"/>
      <c r="OV232" s="35"/>
      <c r="OW232" s="35"/>
      <c r="OX232" s="35"/>
      <c r="OY232" s="35"/>
      <c r="OZ232" s="35"/>
      <c r="PA232" s="35"/>
      <c r="PB232" s="35"/>
      <c r="PC232" s="35"/>
      <c r="PD232" s="35"/>
      <c r="PE232" s="35"/>
      <c r="PF232" s="35"/>
      <c r="PG232" s="35"/>
      <c r="PH232" s="35"/>
      <c r="PI232" s="35"/>
      <c r="PJ232" s="35"/>
      <c r="PK232" s="35"/>
      <c r="PL232" s="35"/>
      <c r="PM232" s="35"/>
      <c r="PN232" s="35"/>
      <c r="PO232" s="35"/>
      <c r="PP232" s="35"/>
      <c r="PQ232" s="35"/>
      <c r="PR232" s="35"/>
      <c r="PS232" s="35"/>
      <c r="PT232" s="35"/>
      <c r="PU232" s="35"/>
      <c r="PV232" s="35"/>
      <c r="PW232" s="35"/>
      <c r="PX232" s="35"/>
      <c r="PY232" s="35"/>
      <c r="PZ232" s="35"/>
      <c r="QA232" s="35"/>
      <c r="QB232" s="35"/>
      <c r="QC232" s="35"/>
      <c r="QD232" s="35"/>
      <c r="QE232" s="35"/>
      <c r="QF232" s="35"/>
      <c r="QG232" s="35"/>
      <c r="QH232" s="35"/>
      <c r="QI232" s="35"/>
      <c r="QJ232" s="35"/>
      <c r="QK232" s="35"/>
      <c r="QL232" s="35"/>
      <c r="QM232" s="35"/>
      <c r="QN232" s="35"/>
      <c r="QO232" s="35"/>
      <c r="QP232" s="35"/>
      <c r="QQ232" s="35"/>
      <c r="QR232" s="35"/>
      <c r="QS232" s="35"/>
      <c r="QT232" s="35"/>
      <c r="QU232" s="35"/>
      <c r="QV232" s="35"/>
      <c r="QW232" s="35"/>
      <c r="QX232" s="35"/>
      <c r="QY232" s="35"/>
      <c r="QZ232" s="35"/>
      <c r="RA232" s="35"/>
      <c r="RB232" s="35"/>
      <c r="RC232" s="35"/>
      <c r="RD232" s="35"/>
      <c r="RE232" s="35"/>
      <c r="RF232" s="35"/>
      <c r="RG232" s="35"/>
      <c r="RH232" s="35"/>
      <c r="RI232" s="35"/>
      <c r="RJ232" s="35"/>
      <c r="RK232" s="35"/>
      <c r="RL232" s="35"/>
      <c r="RM232" s="35"/>
      <c r="RN232" s="35"/>
      <c r="RO232" s="35"/>
      <c r="RP232" s="35"/>
      <c r="RQ232" s="35"/>
      <c r="RR232" s="35"/>
      <c r="RS232" s="35"/>
      <c r="RT232" s="35"/>
      <c r="RU232" s="35"/>
      <c r="RV232" s="35"/>
      <c r="RW232" s="35"/>
      <c r="RX232" s="35"/>
      <c r="RY232" s="35"/>
      <c r="RZ232" s="35"/>
      <c r="SA232" s="35"/>
      <c r="SB232" s="35"/>
      <c r="SC232" s="35"/>
      <c r="SD232" s="35"/>
      <c r="SE232" s="35"/>
      <c r="SF232" s="35"/>
      <c r="SG232" s="35"/>
      <c r="SH232" s="35"/>
      <c r="SI232" s="35"/>
      <c r="SJ232" s="35"/>
      <c r="SK232" s="35"/>
      <c r="SL232" s="35"/>
      <c r="SM232" s="35"/>
      <c r="SN232" s="35"/>
      <c r="SO232" s="35"/>
      <c r="SP232" s="35"/>
      <c r="SQ232" s="35"/>
      <c r="SR232" s="35"/>
      <c r="SS232" s="35"/>
      <c r="ST232" s="35"/>
      <c r="SU232" s="35"/>
      <c r="SV232" s="35"/>
      <c r="SW232" s="35"/>
      <c r="SX232" s="35"/>
      <c r="SY232" s="35"/>
      <c r="SZ232" s="35"/>
      <c r="TA232" s="35"/>
      <c r="TB232" s="35"/>
      <c r="TC232" s="35"/>
      <c r="TD232" s="35"/>
      <c r="TE232" s="35"/>
      <c r="TF232" s="35"/>
      <c r="TG232" s="35"/>
      <c r="TH232" s="35"/>
      <c r="TI232" s="35"/>
      <c r="TJ232" s="35"/>
      <c r="TK232" s="35"/>
      <c r="TL232" s="35"/>
      <c r="TM232" s="35"/>
      <c r="TN232" s="35"/>
      <c r="TO232" s="35"/>
      <c r="TP232" s="35"/>
      <c r="TQ232" s="35"/>
      <c r="TR232" s="35"/>
      <c r="TS232" s="35"/>
      <c r="TT232" s="35"/>
      <c r="TU232" s="35"/>
      <c r="TV232" s="35"/>
      <c r="TW232" s="35"/>
      <c r="TX232" s="35"/>
      <c r="TY232" s="35"/>
      <c r="TZ232" s="35"/>
      <c r="UA232" s="35"/>
      <c r="UB232" s="35"/>
      <c r="UC232" s="35"/>
      <c r="UD232" s="35"/>
      <c r="UE232" s="35"/>
      <c r="UF232" s="35"/>
      <c r="UG232" s="35"/>
      <c r="UH232" s="35"/>
      <c r="UI232" s="35"/>
      <c r="UJ232" s="35"/>
      <c r="UK232" s="35"/>
      <c r="UL232" s="35"/>
      <c r="UM232" s="35"/>
      <c r="UN232" s="35"/>
      <c r="UO232" s="35"/>
      <c r="UP232" s="35"/>
      <c r="UQ232" s="35"/>
      <c r="UR232" s="35"/>
      <c r="US232" s="35"/>
      <c r="UT232" s="35"/>
      <c r="UU232" s="35"/>
      <c r="UV232" s="35"/>
      <c r="UW232" s="35"/>
      <c r="UX232" s="35"/>
      <c r="UY232" s="35"/>
      <c r="UZ232" s="35"/>
      <c r="VA232" s="35"/>
      <c r="VB232" s="35"/>
      <c r="VC232" s="35"/>
      <c r="VD232" s="35"/>
      <c r="VE232" s="35"/>
      <c r="VF232" s="35"/>
      <c r="VG232" s="35">
        <v>50</v>
      </c>
      <c r="VH232" s="35"/>
      <c r="VI232" s="35"/>
      <c r="VJ232" s="35"/>
      <c r="VK232" s="35"/>
      <c r="VL232" s="35"/>
      <c r="VM232" s="35"/>
      <c r="VN232" s="35"/>
      <c r="VO232" s="35"/>
      <c r="VP232" s="35"/>
      <c r="VQ232" s="35"/>
      <c r="VR232" s="35"/>
      <c r="VS232" s="35"/>
      <c r="VT232" s="35"/>
      <c r="VU232" s="35"/>
      <c r="VV232" s="35"/>
      <c r="VW232" s="35"/>
      <c r="VX232" s="35"/>
      <c r="VY232" s="35"/>
      <c r="VZ232" s="35"/>
      <c r="WA232" s="35"/>
      <c r="WB232" s="35"/>
      <c r="WC232" s="35"/>
      <c r="WD232" s="35"/>
      <c r="WE232" s="35"/>
      <c r="WF232" s="35"/>
      <c r="WG232" s="35"/>
      <c r="WH232" s="35"/>
      <c r="WI232" s="35"/>
      <c r="WJ232" s="35"/>
      <c r="WK232" s="35"/>
      <c r="WL232" s="35"/>
      <c r="WM232" s="35"/>
      <c r="WN232" s="35"/>
      <c r="WO232" s="35"/>
      <c r="WP232" s="35"/>
      <c r="WQ232" s="35"/>
      <c r="WR232" s="35"/>
      <c r="WS232" s="35"/>
      <c r="WT232" s="35"/>
      <c r="WU232" s="35"/>
      <c r="WV232" s="35"/>
      <c r="WW232" s="35"/>
      <c r="WX232" s="35"/>
      <c r="WY232" s="35"/>
      <c r="WZ232" s="35"/>
      <c r="XA232" s="35"/>
      <c r="XB232" s="35"/>
      <c r="XC232" s="35"/>
      <c r="XD232" s="35"/>
      <c r="XE232" s="35"/>
      <c r="XF232" s="35"/>
      <c r="XG232" s="35"/>
      <c r="XH232" s="35"/>
      <c r="XI232" s="35"/>
      <c r="XJ232" s="35"/>
      <c r="XK232" s="35"/>
      <c r="XL232" s="35"/>
      <c r="XM232" s="35"/>
      <c r="XN232" s="35"/>
      <c r="XO232" s="35"/>
      <c r="XP232" s="35"/>
      <c r="XQ232" s="35"/>
      <c r="XR232" s="35"/>
      <c r="XS232" s="35"/>
      <c r="XT232" s="35"/>
      <c r="XU232" s="35"/>
      <c r="XV232" s="35"/>
      <c r="XW232" s="35"/>
      <c r="XX232" s="35"/>
      <c r="XY232" s="35"/>
      <c r="XZ232" s="35"/>
      <c r="YA232" s="35"/>
      <c r="YB232" s="35"/>
      <c r="YC232" s="35"/>
      <c r="YD232" s="35"/>
      <c r="YE232" s="35"/>
      <c r="YF232" s="35"/>
      <c r="YG232" s="35"/>
      <c r="YH232" s="35"/>
      <c r="YI232" s="35"/>
      <c r="YJ232" s="35"/>
      <c r="YK232" s="35"/>
      <c r="YL232" s="35"/>
      <c r="YM232" s="35"/>
      <c r="YN232" s="35"/>
      <c r="YO232" s="35"/>
      <c r="YP232" s="35"/>
      <c r="YQ232" s="35"/>
      <c r="YR232" s="35"/>
      <c r="YS232" s="35"/>
      <c r="YT232" s="35"/>
      <c r="YU232" s="35"/>
      <c r="YV232" s="35"/>
      <c r="YW232" s="35"/>
      <c r="YX232" s="35"/>
      <c r="YY232" s="35"/>
      <c r="YZ232" s="35"/>
      <c r="ZA232" s="35"/>
      <c r="ZB232" s="35">
        <v>60</v>
      </c>
      <c r="ZC232" s="35"/>
      <c r="ZD232" s="35"/>
      <c r="ZE232" s="35"/>
      <c r="ZF232" s="35"/>
      <c r="ZG232" s="35"/>
      <c r="ZH232" s="35"/>
      <c r="ZI232" s="35"/>
      <c r="ZJ232" s="35"/>
      <c r="ZK232" s="35"/>
      <c r="ZL232" s="35"/>
      <c r="ZM232" s="35"/>
      <c r="ZN232" s="35"/>
      <c r="ZO232" s="35"/>
      <c r="ZP232" s="35"/>
      <c r="ZQ232" s="35"/>
      <c r="ZR232" s="35"/>
      <c r="ZS232" s="35"/>
      <c r="ZT232" s="35"/>
      <c r="ZU232" s="35"/>
      <c r="ZV232" s="35"/>
      <c r="ZW232" s="35"/>
      <c r="ZX232" s="35"/>
      <c r="ZY232" s="35"/>
      <c r="ZZ232" s="35"/>
      <c r="AAA232" s="35"/>
      <c r="AAB232" s="35"/>
      <c r="AAC232" s="35"/>
      <c r="AAD232" s="35"/>
      <c r="AAE232" s="35"/>
      <c r="AAF232" s="35"/>
      <c r="AAG232" s="35"/>
      <c r="AAH232" s="35"/>
      <c r="AAI232" s="35"/>
      <c r="AAJ232" s="35"/>
      <c r="AAK232" s="35"/>
      <c r="AAL232" s="35"/>
      <c r="AAM232" s="35"/>
      <c r="AAN232" s="35"/>
      <c r="AAO232" s="35"/>
      <c r="AAP232" s="35"/>
      <c r="AAQ232" s="35"/>
      <c r="AAR232" s="35"/>
      <c r="AAS232" s="35"/>
      <c r="AAT232" s="35"/>
      <c r="AAU232" s="35"/>
      <c r="AAV232" s="35"/>
      <c r="AAW232" s="35"/>
      <c r="AAX232" s="35"/>
      <c r="AAY232" s="35"/>
      <c r="AAZ232" s="35"/>
      <c r="ABA232" s="35"/>
      <c r="ABB232" s="35"/>
      <c r="ABC232" s="35"/>
      <c r="ABD232" s="35"/>
      <c r="ABE232" s="35"/>
      <c r="ABF232" s="35"/>
      <c r="ABG232" s="35"/>
      <c r="ABH232" s="35"/>
      <c r="ABI232" s="35"/>
      <c r="ABJ232" s="35"/>
      <c r="ABK232" s="35"/>
      <c r="ABL232" s="35"/>
      <c r="ABM232" s="35"/>
      <c r="ABN232" s="35"/>
      <c r="ABO232" s="35"/>
      <c r="ABP232" s="35"/>
      <c r="ABQ232" s="35"/>
      <c r="ABR232" s="35"/>
      <c r="ABS232" s="35"/>
      <c r="ABT232" s="35"/>
      <c r="ABU232" s="35"/>
      <c r="ABV232" s="35"/>
      <c r="ABW232" s="35"/>
      <c r="ABX232" s="35"/>
      <c r="ABY232" s="35"/>
      <c r="ABZ232" s="35"/>
      <c r="ACA232" s="35"/>
      <c r="ACB232" s="35"/>
      <c r="ACC232" s="35"/>
      <c r="ACD232" s="35"/>
      <c r="ACE232" s="35"/>
      <c r="ACF232" s="35"/>
      <c r="ACG232" s="35"/>
      <c r="ACH232" s="35"/>
      <c r="ACI232" s="35"/>
      <c r="ACJ232" s="35"/>
      <c r="ACK232" s="35"/>
      <c r="ACL232" s="35"/>
      <c r="ACM232" s="35"/>
      <c r="ACN232" s="35"/>
      <c r="ACO232" s="35"/>
      <c r="ACP232" s="35"/>
      <c r="ACQ232" s="35"/>
      <c r="ACR232" s="35"/>
      <c r="ACS232" s="35"/>
      <c r="ACT232" s="35"/>
      <c r="ACU232" s="35"/>
      <c r="ACV232" s="35"/>
      <c r="ACW232" s="35"/>
      <c r="ACX232" s="35"/>
      <c r="ACY232" s="35"/>
      <c r="ACZ232" s="35"/>
      <c r="ADA232" s="35"/>
      <c r="ADB232" s="35"/>
      <c r="ADC232" s="35"/>
      <c r="ADD232" s="35"/>
      <c r="ADE232" s="35"/>
      <c r="ADF232" s="35"/>
      <c r="ADG232" s="35"/>
      <c r="ADH232" s="35"/>
      <c r="ADI232" s="35"/>
      <c r="ADJ232" s="35"/>
      <c r="ADK232" s="35"/>
      <c r="ADL232" s="35"/>
      <c r="ADM232" s="35"/>
      <c r="ADN232" s="35"/>
      <c r="ADO232" s="35"/>
      <c r="ADP232" s="35"/>
      <c r="ADQ232" s="35"/>
      <c r="ADR232" s="35"/>
      <c r="ADS232" s="35"/>
      <c r="ADT232" s="35"/>
      <c r="ADU232" s="35"/>
      <c r="ADV232" s="35"/>
      <c r="ADW232" s="35"/>
      <c r="ADX232" s="35"/>
      <c r="ADY232" s="26">
        <f t="shared" si="9"/>
        <v>0</v>
      </c>
      <c r="ADZ232" s="5"/>
    </row>
    <row r="233" spans="1:806" s="33" customFormat="1" x14ac:dyDescent="0.2">
      <c r="A233" s="51" t="s">
        <v>243</v>
      </c>
      <c r="B233" s="65">
        <f t="shared" si="8"/>
        <v>0</v>
      </c>
      <c r="C233" s="57">
        <v>10</v>
      </c>
      <c r="D233" s="59">
        <v>44725</v>
      </c>
      <c r="E233" s="67">
        <v>28.53</v>
      </c>
      <c r="F233" s="67">
        <f t="shared" si="10"/>
        <v>0</v>
      </c>
      <c r="G233" s="6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15"/>
      <c r="BF233" s="15"/>
      <c r="BG233" s="136"/>
      <c r="BH233" s="35"/>
      <c r="BI233" s="35"/>
      <c r="BJ233" s="35"/>
      <c r="BK233" s="35"/>
      <c r="BL233" s="35"/>
      <c r="BM233" s="35"/>
      <c r="BN233" s="35"/>
      <c r="BO233" s="35"/>
      <c r="BP233" s="35"/>
      <c r="BQ233" s="35"/>
      <c r="BR233" s="35"/>
      <c r="BS233" s="35"/>
      <c r="BT233" s="35"/>
      <c r="BU233" s="35"/>
      <c r="BV233" s="35"/>
      <c r="BW233" s="35"/>
      <c r="BX233" s="35"/>
      <c r="BY233" s="35"/>
      <c r="BZ233" s="35"/>
      <c r="CA233" s="35"/>
      <c r="CB233" s="35"/>
      <c r="CC233" s="35"/>
      <c r="CD233" s="35"/>
      <c r="CE233" s="35"/>
      <c r="CF233" s="35"/>
      <c r="CG233" s="35"/>
      <c r="CH233" s="35"/>
      <c r="CI233" s="35"/>
      <c r="CJ233" s="35"/>
      <c r="CK233" s="35"/>
      <c r="CL233" s="35"/>
      <c r="CM233" s="35"/>
      <c r="CN233" s="35"/>
      <c r="CO233" s="35"/>
      <c r="CP233" s="35"/>
      <c r="CQ233" s="35"/>
      <c r="CR233" s="35"/>
      <c r="CS233" s="35"/>
      <c r="CT233" s="35"/>
      <c r="CU233" s="35"/>
      <c r="CV233" s="35"/>
      <c r="CW233" s="35"/>
      <c r="CX233" s="35"/>
      <c r="CY233" s="35"/>
      <c r="CZ233" s="35"/>
      <c r="DA233" s="35"/>
      <c r="DB233" s="35"/>
      <c r="DC233" s="35"/>
      <c r="DD233" s="35"/>
      <c r="DE233" s="35"/>
      <c r="DF233" s="35"/>
      <c r="DG233" s="35"/>
      <c r="DH233" s="35"/>
      <c r="DI233" s="35"/>
      <c r="DJ233" s="35"/>
      <c r="DK233" s="35"/>
      <c r="DL233" s="35"/>
      <c r="DM233" s="35"/>
      <c r="DN233" s="35"/>
      <c r="DO233" s="35"/>
      <c r="DP233" s="35"/>
      <c r="DQ233" s="35"/>
      <c r="DR233" s="35"/>
      <c r="DS233" s="35"/>
      <c r="DT233" s="35"/>
      <c r="DU233" s="35"/>
      <c r="DV233" s="35"/>
      <c r="DW233" s="35"/>
      <c r="DX233" s="35"/>
      <c r="DY233" s="35"/>
      <c r="DZ233" s="35"/>
      <c r="EA233" s="35"/>
      <c r="EB233" s="35"/>
      <c r="EC233" s="35"/>
      <c r="ED233" s="35"/>
      <c r="EE233" s="35"/>
      <c r="EF233" s="35"/>
      <c r="EG233" s="35"/>
      <c r="EH233" s="35"/>
      <c r="EI233" s="35"/>
      <c r="EJ233" s="35"/>
      <c r="EK233" s="35"/>
      <c r="EL233" s="35"/>
      <c r="EM233" s="35"/>
      <c r="EN233" s="35"/>
      <c r="EO233" s="35"/>
      <c r="EP233" s="35"/>
      <c r="EQ233" s="35"/>
      <c r="ER233" s="35"/>
      <c r="ES233" s="35"/>
      <c r="ET233" s="35"/>
      <c r="EU233" s="35"/>
      <c r="EV233" s="35"/>
      <c r="EW233" s="35"/>
      <c r="EX233" s="35"/>
      <c r="EY233" s="35"/>
      <c r="EZ233" s="35"/>
      <c r="FA233" s="35"/>
      <c r="FB233" s="35"/>
      <c r="FC233" s="35"/>
      <c r="FD233" s="35"/>
      <c r="FE233" s="35"/>
      <c r="FF233" s="35"/>
      <c r="FG233" s="35"/>
      <c r="FH233" s="35"/>
      <c r="FI233" s="35"/>
      <c r="FJ233" s="35"/>
      <c r="FK233" s="35"/>
      <c r="FL233" s="35"/>
      <c r="FM233" s="35"/>
      <c r="FN233" s="35"/>
      <c r="FO233" s="35"/>
      <c r="FP233" s="35"/>
      <c r="FQ233" s="35"/>
      <c r="FR233" s="35"/>
      <c r="FS233" s="35"/>
      <c r="FT233" s="35"/>
      <c r="FU233" s="35"/>
      <c r="FV233" s="35"/>
      <c r="FW233" s="35"/>
      <c r="FX233" s="35"/>
      <c r="FY233" s="35"/>
      <c r="FZ233" s="35"/>
      <c r="GA233" s="35"/>
      <c r="GB233" s="35"/>
      <c r="GC233" s="35"/>
      <c r="GD233" s="35"/>
      <c r="GE233" s="35"/>
      <c r="GF233" s="35"/>
      <c r="GG233" s="35">
        <v>10</v>
      </c>
      <c r="GH233" s="35"/>
      <c r="GI233" s="35"/>
      <c r="GJ233" s="35"/>
      <c r="GK233" s="35"/>
      <c r="GL233" s="35"/>
      <c r="GM233" s="35"/>
      <c r="GN233" s="35"/>
      <c r="GO233" s="35"/>
      <c r="GP233" s="35"/>
      <c r="GQ233" s="35"/>
      <c r="GR233" s="35"/>
      <c r="GS233" s="35"/>
      <c r="GT233" s="35"/>
      <c r="GU233" s="35"/>
      <c r="GV233" s="35"/>
      <c r="GW233" s="35"/>
      <c r="GX233" s="35"/>
      <c r="GY233" s="35"/>
      <c r="GZ233" s="35"/>
      <c r="HA233" s="35"/>
      <c r="HB233" s="35"/>
      <c r="HC233" s="35"/>
      <c r="HD233" s="35"/>
      <c r="HE233" s="35"/>
      <c r="HF233" s="35"/>
      <c r="HG233" s="35"/>
      <c r="HH233" s="35"/>
      <c r="HI233" s="35"/>
      <c r="HJ233" s="35"/>
      <c r="HK233" s="35"/>
      <c r="HL233" s="35"/>
      <c r="HM233" s="35"/>
      <c r="HN233" s="35"/>
      <c r="HO233" s="35"/>
      <c r="HP233" s="35"/>
      <c r="HQ233" s="35"/>
      <c r="HR233" s="35"/>
      <c r="HS233" s="35"/>
      <c r="HT233" s="35"/>
      <c r="HU233" s="35"/>
      <c r="HV233" s="35"/>
      <c r="HW233" s="35"/>
      <c r="HX233" s="35"/>
      <c r="HY233" s="35"/>
      <c r="HZ233" s="35"/>
      <c r="IA233" s="35"/>
      <c r="IB233" s="35"/>
      <c r="IC233" s="35"/>
      <c r="ID233" s="35"/>
      <c r="IE233" s="35"/>
      <c r="IF233" s="35"/>
      <c r="IG233" s="35"/>
      <c r="IH233" s="35"/>
      <c r="II233" s="35"/>
      <c r="IJ233" s="35"/>
      <c r="IK233" s="35"/>
      <c r="IL233" s="35"/>
      <c r="IM233" s="35"/>
      <c r="IN233" s="35"/>
      <c r="IO233" s="35"/>
      <c r="IP233" s="35"/>
      <c r="IQ233" s="35"/>
      <c r="IR233" s="35"/>
      <c r="IS233" s="35"/>
      <c r="IT233" s="35"/>
      <c r="IU233" s="35"/>
      <c r="IV233" s="35"/>
      <c r="IW233" s="35"/>
      <c r="IX233" s="35"/>
      <c r="IY233" s="35"/>
      <c r="IZ233" s="35"/>
      <c r="JA233" s="35"/>
      <c r="JB233" s="35"/>
      <c r="JC233" s="35"/>
      <c r="JD233" s="35"/>
      <c r="JE233" s="35"/>
      <c r="JF233" s="35"/>
      <c r="JG233" s="35"/>
      <c r="JH233" s="35"/>
      <c r="JI233" s="35"/>
      <c r="JJ233" s="35"/>
      <c r="JK233" s="35"/>
      <c r="JL233" s="35"/>
      <c r="JM233" s="35"/>
      <c r="JN233" s="35"/>
      <c r="JO233" s="35"/>
      <c r="JP233" s="35"/>
      <c r="JQ233" s="35"/>
      <c r="JR233" s="35"/>
      <c r="JS233" s="35"/>
      <c r="JT233" s="35"/>
      <c r="JU233" s="35"/>
      <c r="JV233" s="35"/>
      <c r="JW233" s="35"/>
      <c r="JX233" s="35"/>
      <c r="JY233" s="35"/>
      <c r="JZ233" s="35"/>
      <c r="KA233" s="35"/>
      <c r="KB233" s="35"/>
      <c r="KC233" s="35"/>
      <c r="KD233" s="35"/>
      <c r="KE233" s="35"/>
      <c r="KF233" s="35"/>
      <c r="KG233" s="35"/>
      <c r="KH233" s="35"/>
      <c r="KI233" s="35"/>
      <c r="KJ233" s="35"/>
      <c r="KK233" s="35"/>
      <c r="KL233" s="35"/>
      <c r="KM233" s="35"/>
      <c r="KN233" s="35"/>
      <c r="KO233" s="35"/>
      <c r="KP233" s="35"/>
      <c r="KQ233" s="35"/>
      <c r="KR233" s="35"/>
      <c r="KS233" s="35"/>
      <c r="KT233" s="35"/>
      <c r="KU233" s="35"/>
      <c r="KV233" s="35"/>
      <c r="KW233" s="35"/>
      <c r="KX233" s="35"/>
      <c r="KY233" s="35"/>
      <c r="KZ233" s="35"/>
      <c r="LA233" s="35"/>
      <c r="LB233" s="35"/>
      <c r="LC233" s="35"/>
      <c r="LD233" s="35"/>
      <c r="LE233" s="35"/>
      <c r="LF233" s="35"/>
      <c r="LG233" s="35"/>
      <c r="LH233" s="35"/>
      <c r="LI233" s="35"/>
      <c r="LJ233" s="35"/>
      <c r="LK233" s="35"/>
      <c r="LL233" s="35"/>
      <c r="LM233" s="35"/>
      <c r="LN233" s="35"/>
      <c r="LO233" s="35"/>
      <c r="LP233" s="35"/>
      <c r="LQ233" s="35"/>
      <c r="LR233" s="35"/>
      <c r="LS233" s="35"/>
      <c r="LT233" s="35"/>
      <c r="LU233" s="35"/>
      <c r="LV233" s="35"/>
      <c r="LW233" s="35"/>
      <c r="LX233" s="35"/>
      <c r="LY233" s="35"/>
      <c r="LZ233" s="35"/>
      <c r="MA233" s="35"/>
      <c r="MB233" s="35"/>
      <c r="MC233" s="35"/>
      <c r="MD233" s="35"/>
      <c r="ME233" s="35"/>
      <c r="MF233" s="35"/>
      <c r="MG233" s="35"/>
      <c r="MH233" s="35"/>
      <c r="MI233" s="35"/>
      <c r="MJ233" s="35"/>
      <c r="MK233" s="35"/>
      <c r="ML233" s="35"/>
      <c r="MM233" s="35"/>
      <c r="MN233" s="35"/>
      <c r="MO233" s="35"/>
      <c r="MP233" s="35"/>
      <c r="MQ233" s="35"/>
      <c r="MR233" s="35"/>
      <c r="MS233" s="35"/>
      <c r="MT233" s="35"/>
      <c r="MU233" s="35"/>
      <c r="MV233" s="35"/>
      <c r="MW233" s="35"/>
      <c r="MX233" s="35"/>
      <c r="MY233" s="35"/>
      <c r="MZ233" s="35"/>
      <c r="NA233" s="35"/>
      <c r="NB233" s="35"/>
      <c r="NC233" s="35"/>
      <c r="ND233" s="35"/>
      <c r="NE233" s="35"/>
      <c r="NF233" s="35"/>
      <c r="NG233" s="35"/>
      <c r="NH233" s="35"/>
      <c r="NI233" s="35"/>
      <c r="NJ233" s="35"/>
      <c r="NK233" s="35"/>
      <c r="NL233" s="35"/>
      <c r="NM233" s="35"/>
      <c r="NN233" s="35"/>
      <c r="NO233" s="35"/>
      <c r="NP233" s="35"/>
      <c r="NQ233" s="35"/>
      <c r="NR233" s="35"/>
      <c r="NS233" s="35"/>
      <c r="NT233" s="35"/>
      <c r="NU233" s="35"/>
      <c r="NV233" s="35"/>
      <c r="NW233" s="35"/>
      <c r="NX233" s="35"/>
      <c r="NY233" s="35"/>
      <c r="NZ233" s="35"/>
      <c r="OA233" s="35"/>
      <c r="OB233" s="35"/>
      <c r="OC233" s="35"/>
      <c r="OD233" s="35"/>
      <c r="OE233" s="35"/>
      <c r="OF233" s="35"/>
      <c r="OG233" s="35"/>
      <c r="OH233" s="35"/>
      <c r="OI233" s="35"/>
      <c r="OJ233" s="35"/>
      <c r="OK233" s="35"/>
      <c r="OL233" s="35"/>
      <c r="OM233" s="35"/>
      <c r="ON233" s="35"/>
      <c r="OO233" s="35"/>
      <c r="OP233" s="35"/>
      <c r="OQ233" s="35"/>
      <c r="OR233" s="35"/>
      <c r="OS233" s="35"/>
      <c r="OT233" s="35"/>
      <c r="OU233" s="35"/>
      <c r="OV233" s="35"/>
      <c r="OW233" s="35"/>
      <c r="OX233" s="35"/>
      <c r="OY233" s="35"/>
      <c r="OZ233" s="35"/>
      <c r="PA233" s="35"/>
      <c r="PB233" s="35"/>
      <c r="PC233" s="35"/>
      <c r="PD233" s="35"/>
      <c r="PE233" s="35"/>
      <c r="PF233" s="35"/>
      <c r="PG233" s="35"/>
      <c r="PH233" s="35"/>
      <c r="PI233" s="35"/>
      <c r="PJ233" s="35"/>
      <c r="PK233" s="35"/>
      <c r="PL233" s="35"/>
      <c r="PM233" s="35"/>
      <c r="PN233" s="35"/>
      <c r="PO233" s="35"/>
      <c r="PP233" s="35"/>
      <c r="PQ233" s="35"/>
      <c r="PR233" s="35"/>
      <c r="PS233" s="35"/>
      <c r="PT233" s="35"/>
      <c r="PU233" s="35"/>
      <c r="PV233" s="35"/>
      <c r="PW233" s="35"/>
      <c r="PX233" s="35"/>
      <c r="PY233" s="35"/>
      <c r="PZ233" s="35"/>
      <c r="QA233" s="35"/>
      <c r="QB233" s="35"/>
      <c r="QC233" s="35"/>
      <c r="QD233" s="35"/>
      <c r="QE233" s="35"/>
      <c r="QF233" s="35"/>
      <c r="QG233" s="35"/>
      <c r="QH233" s="35"/>
      <c r="QI233" s="35"/>
      <c r="QJ233" s="35"/>
      <c r="QK233" s="35"/>
      <c r="QL233" s="35"/>
      <c r="QM233" s="35"/>
      <c r="QN233" s="35"/>
      <c r="QO233" s="35"/>
      <c r="QP233" s="35"/>
      <c r="QQ233" s="35"/>
      <c r="QR233" s="35"/>
      <c r="QS233" s="35"/>
      <c r="QT233" s="35"/>
      <c r="QU233" s="35"/>
      <c r="QV233" s="35"/>
      <c r="QW233" s="35"/>
      <c r="QX233" s="35"/>
      <c r="QY233" s="35"/>
      <c r="QZ233" s="35"/>
      <c r="RA233" s="35"/>
      <c r="RB233" s="35"/>
      <c r="RC233" s="35"/>
      <c r="RD233" s="35"/>
      <c r="RE233" s="35"/>
      <c r="RF233" s="35"/>
      <c r="RG233" s="35"/>
      <c r="RH233" s="35"/>
      <c r="RI233" s="35"/>
      <c r="RJ233" s="35"/>
      <c r="RK233" s="35"/>
      <c r="RL233" s="35"/>
      <c r="RM233" s="35"/>
      <c r="RN233" s="35"/>
      <c r="RO233" s="35"/>
      <c r="RP233" s="35"/>
      <c r="RQ233" s="35"/>
      <c r="RR233" s="35"/>
      <c r="RS233" s="35"/>
      <c r="RT233" s="35"/>
      <c r="RU233" s="35"/>
      <c r="RV233" s="35"/>
      <c r="RW233" s="35"/>
      <c r="RX233" s="35"/>
      <c r="RY233" s="35"/>
      <c r="RZ233" s="35"/>
      <c r="SA233" s="35"/>
      <c r="SB233" s="35"/>
      <c r="SC233" s="35"/>
      <c r="SD233" s="35"/>
      <c r="SE233" s="35"/>
      <c r="SF233" s="35"/>
      <c r="SG233" s="35"/>
      <c r="SH233" s="35"/>
      <c r="SI233" s="35"/>
      <c r="SJ233" s="35"/>
      <c r="SK233" s="35"/>
      <c r="SL233" s="35"/>
      <c r="SM233" s="35"/>
      <c r="SN233" s="35"/>
      <c r="SO233" s="35"/>
      <c r="SP233" s="35"/>
      <c r="SQ233" s="35"/>
      <c r="SR233" s="35"/>
      <c r="SS233" s="35"/>
      <c r="ST233" s="35"/>
      <c r="SU233" s="35"/>
      <c r="SV233" s="35"/>
      <c r="SW233" s="35"/>
      <c r="SX233" s="35"/>
      <c r="SY233" s="35"/>
      <c r="SZ233" s="35"/>
      <c r="TA233" s="35"/>
      <c r="TB233" s="35"/>
      <c r="TC233" s="35"/>
      <c r="TD233" s="35"/>
      <c r="TE233" s="35"/>
      <c r="TF233" s="35"/>
      <c r="TG233" s="35"/>
      <c r="TH233" s="35"/>
      <c r="TI233" s="35"/>
      <c r="TJ233" s="35"/>
      <c r="TK233" s="35"/>
      <c r="TL233" s="35"/>
      <c r="TM233" s="35"/>
      <c r="TN233" s="35"/>
      <c r="TO233" s="35"/>
      <c r="TP233" s="35"/>
      <c r="TQ233" s="35"/>
      <c r="TR233" s="35"/>
      <c r="TS233" s="35"/>
      <c r="TT233" s="35"/>
      <c r="TU233" s="35"/>
      <c r="TV233" s="35"/>
      <c r="TW233" s="35"/>
      <c r="TX233" s="35"/>
      <c r="TY233" s="35"/>
      <c r="TZ233" s="35"/>
      <c r="UA233" s="35"/>
      <c r="UB233" s="35"/>
      <c r="UC233" s="35"/>
      <c r="UD233" s="35"/>
      <c r="UE233" s="35"/>
      <c r="UF233" s="35"/>
      <c r="UG233" s="35"/>
      <c r="UH233" s="35"/>
      <c r="UI233" s="35"/>
      <c r="UJ233" s="35"/>
      <c r="UK233" s="35"/>
      <c r="UL233" s="35"/>
      <c r="UM233" s="35"/>
      <c r="UN233" s="35"/>
      <c r="UO233" s="35"/>
      <c r="UP233" s="35"/>
      <c r="UQ233" s="35"/>
      <c r="UR233" s="35"/>
      <c r="US233" s="35"/>
      <c r="UT233" s="35"/>
      <c r="UU233" s="35"/>
      <c r="UV233" s="35"/>
      <c r="UW233" s="35"/>
      <c r="UX233" s="35"/>
      <c r="UY233" s="35"/>
      <c r="UZ233" s="35"/>
      <c r="VA233" s="35"/>
      <c r="VB233" s="35"/>
      <c r="VC233" s="35"/>
      <c r="VD233" s="35"/>
      <c r="VE233" s="35"/>
      <c r="VF233" s="35"/>
      <c r="VG233" s="35"/>
      <c r="VH233" s="35"/>
      <c r="VI233" s="35"/>
      <c r="VJ233" s="35"/>
      <c r="VK233" s="35"/>
      <c r="VL233" s="35"/>
      <c r="VM233" s="35"/>
      <c r="VN233" s="35"/>
      <c r="VO233" s="35"/>
      <c r="VP233" s="35"/>
      <c r="VQ233" s="35"/>
      <c r="VR233" s="35"/>
      <c r="VS233" s="35"/>
      <c r="VT233" s="35"/>
      <c r="VU233" s="35"/>
      <c r="VV233" s="35"/>
      <c r="VW233" s="35"/>
      <c r="VX233" s="35"/>
      <c r="VY233" s="35"/>
      <c r="VZ233" s="35"/>
      <c r="WA233" s="35"/>
      <c r="WB233" s="35"/>
      <c r="WC233" s="35"/>
      <c r="WD233" s="35"/>
      <c r="WE233" s="35"/>
      <c r="WF233" s="35"/>
      <c r="WG233" s="35"/>
      <c r="WH233" s="35"/>
      <c r="WI233" s="35"/>
      <c r="WJ233" s="35"/>
      <c r="WK233" s="35"/>
      <c r="WL233" s="35"/>
      <c r="WM233" s="35"/>
      <c r="WN233" s="35"/>
      <c r="WO233" s="35"/>
      <c r="WP233" s="35"/>
      <c r="WQ233" s="35"/>
      <c r="WR233" s="35"/>
      <c r="WS233" s="35"/>
      <c r="WT233" s="35"/>
      <c r="WU233" s="35"/>
      <c r="WV233" s="35"/>
      <c r="WW233" s="35"/>
      <c r="WX233" s="35"/>
      <c r="WY233" s="35"/>
      <c r="WZ233" s="35"/>
      <c r="XA233" s="35"/>
      <c r="XB233" s="35">
        <v>10</v>
      </c>
      <c r="XC233" s="35"/>
      <c r="XD233" s="35"/>
      <c r="XE233" s="35"/>
      <c r="XF233" s="35"/>
      <c r="XG233" s="35"/>
      <c r="XH233" s="35"/>
      <c r="XI233" s="35"/>
      <c r="XJ233" s="35"/>
      <c r="XK233" s="35"/>
      <c r="XL233" s="35"/>
      <c r="XM233" s="35"/>
      <c r="XN233" s="35"/>
      <c r="XO233" s="35"/>
      <c r="XP233" s="35"/>
      <c r="XQ233" s="35"/>
      <c r="XR233" s="35"/>
      <c r="XS233" s="35"/>
      <c r="XT233" s="35"/>
      <c r="XU233" s="35"/>
      <c r="XV233" s="35"/>
      <c r="XW233" s="35"/>
      <c r="XX233" s="35"/>
      <c r="XY233" s="35"/>
      <c r="XZ233" s="35"/>
      <c r="YA233" s="35"/>
      <c r="YB233" s="35"/>
      <c r="YC233" s="35"/>
      <c r="YD233" s="35"/>
      <c r="YE233" s="35"/>
      <c r="YF233" s="35"/>
      <c r="YG233" s="35"/>
      <c r="YH233" s="35"/>
      <c r="YI233" s="35"/>
      <c r="YJ233" s="35"/>
      <c r="YK233" s="35"/>
      <c r="YL233" s="35"/>
      <c r="YM233" s="35"/>
      <c r="YN233" s="35"/>
      <c r="YO233" s="35"/>
      <c r="YP233" s="35"/>
      <c r="YQ233" s="35"/>
      <c r="YR233" s="35"/>
      <c r="YS233" s="35"/>
      <c r="YT233" s="35"/>
      <c r="YU233" s="35"/>
      <c r="YV233" s="35"/>
      <c r="YW233" s="35"/>
      <c r="YX233" s="35"/>
      <c r="YY233" s="35"/>
      <c r="YZ233" s="35"/>
      <c r="ZA233" s="35"/>
      <c r="ZB233" s="35"/>
      <c r="ZC233" s="35"/>
      <c r="ZD233" s="35"/>
      <c r="ZE233" s="35"/>
      <c r="ZF233" s="35"/>
      <c r="ZG233" s="35"/>
      <c r="ZH233" s="35"/>
      <c r="ZI233" s="35"/>
      <c r="ZJ233" s="35"/>
      <c r="ZK233" s="35"/>
      <c r="ZL233" s="35"/>
      <c r="ZM233" s="35"/>
      <c r="ZN233" s="35"/>
      <c r="ZO233" s="35"/>
      <c r="ZP233" s="35"/>
      <c r="ZQ233" s="35"/>
      <c r="ZR233" s="35"/>
      <c r="ZS233" s="35"/>
      <c r="ZT233" s="35"/>
      <c r="ZU233" s="35"/>
      <c r="ZV233" s="35"/>
      <c r="ZW233" s="35"/>
      <c r="ZX233" s="35"/>
      <c r="ZY233" s="35"/>
      <c r="ZZ233" s="35"/>
      <c r="AAA233" s="35"/>
      <c r="AAB233" s="35"/>
      <c r="AAC233" s="35"/>
      <c r="AAD233" s="35"/>
      <c r="AAE233" s="35"/>
      <c r="AAF233" s="35"/>
      <c r="AAG233" s="35"/>
      <c r="AAH233" s="35"/>
      <c r="AAI233" s="35"/>
      <c r="AAJ233" s="35"/>
      <c r="AAK233" s="35"/>
      <c r="AAL233" s="35"/>
      <c r="AAM233" s="35"/>
      <c r="AAN233" s="35"/>
      <c r="AAO233" s="35"/>
      <c r="AAP233" s="35"/>
      <c r="AAQ233" s="35"/>
      <c r="AAR233" s="35"/>
      <c r="AAS233" s="35"/>
      <c r="AAT233" s="35"/>
      <c r="AAU233" s="35"/>
      <c r="AAV233" s="35"/>
      <c r="AAW233" s="35"/>
      <c r="AAX233" s="35"/>
      <c r="AAY233" s="35"/>
      <c r="AAZ233" s="35"/>
      <c r="ABA233" s="35"/>
      <c r="ABB233" s="35"/>
      <c r="ABC233" s="35"/>
      <c r="ABD233" s="35"/>
      <c r="ABE233" s="35"/>
      <c r="ABF233" s="35"/>
      <c r="ABG233" s="35"/>
      <c r="ABH233" s="35"/>
      <c r="ABI233" s="35"/>
      <c r="ABJ233" s="35"/>
      <c r="ABK233" s="35"/>
      <c r="ABL233" s="35"/>
      <c r="ABM233" s="35"/>
      <c r="ABN233" s="35"/>
      <c r="ABO233" s="35"/>
      <c r="ABP233" s="35"/>
      <c r="ABQ233" s="35"/>
      <c r="ABR233" s="35"/>
      <c r="ABS233" s="35"/>
      <c r="ABT233" s="35"/>
      <c r="ABU233" s="35"/>
      <c r="ABV233" s="35"/>
      <c r="ABW233" s="35"/>
      <c r="ABX233" s="35"/>
      <c r="ABY233" s="35"/>
      <c r="ABZ233" s="35"/>
      <c r="ACA233" s="35"/>
      <c r="ACB233" s="35"/>
      <c r="ACC233" s="35"/>
      <c r="ACD233" s="35"/>
      <c r="ACE233" s="35"/>
      <c r="ACF233" s="35"/>
      <c r="ACG233" s="35"/>
      <c r="ACH233" s="35"/>
      <c r="ACI233" s="35"/>
      <c r="ACJ233" s="35"/>
      <c r="ACK233" s="35"/>
      <c r="ACL233" s="35"/>
      <c r="ACM233" s="35"/>
      <c r="ACN233" s="35"/>
      <c r="ACO233" s="35"/>
      <c r="ACP233" s="35"/>
      <c r="ACQ233" s="35"/>
      <c r="ACR233" s="35"/>
      <c r="ACS233" s="35"/>
      <c r="ACT233" s="35"/>
      <c r="ACU233" s="35"/>
      <c r="ACV233" s="35"/>
      <c r="ACW233" s="35"/>
      <c r="ACX233" s="35"/>
      <c r="ACY233" s="35"/>
      <c r="ACZ233" s="35"/>
      <c r="ADA233" s="35"/>
      <c r="ADB233" s="35"/>
      <c r="ADC233" s="35"/>
      <c r="ADD233" s="35"/>
      <c r="ADE233" s="35"/>
      <c r="ADF233" s="35"/>
      <c r="ADG233" s="35"/>
      <c r="ADH233" s="35"/>
      <c r="ADI233" s="35"/>
      <c r="ADJ233" s="35"/>
      <c r="ADK233" s="35"/>
      <c r="ADL233" s="35"/>
      <c r="ADM233" s="35"/>
      <c r="ADN233" s="35"/>
      <c r="ADO233" s="35"/>
      <c r="ADP233" s="35"/>
      <c r="ADQ233" s="35"/>
      <c r="ADR233" s="35"/>
      <c r="ADS233" s="35"/>
      <c r="ADT233" s="35"/>
      <c r="ADU233" s="35"/>
      <c r="ADV233" s="35"/>
      <c r="ADW233" s="35"/>
      <c r="ADX233" s="35"/>
      <c r="ADY233" s="26">
        <f t="shared" si="9"/>
        <v>0</v>
      </c>
      <c r="ADZ233" s="5"/>
    </row>
    <row r="234" spans="1:806" s="33" customFormat="1" x14ac:dyDescent="0.2">
      <c r="A234" s="51" t="s">
        <v>326</v>
      </c>
      <c r="B234" s="65">
        <f t="shared" si="8"/>
        <v>0</v>
      </c>
      <c r="C234" s="57">
        <v>1</v>
      </c>
      <c r="D234" s="59">
        <v>44354</v>
      </c>
      <c r="E234" s="67">
        <v>19.34</v>
      </c>
      <c r="F234" s="67">
        <f t="shared" si="10"/>
        <v>0</v>
      </c>
      <c r="G234" s="6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15"/>
      <c r="BF234" s="15"/>
      <c r="BG234" s="136"/>
      <c r="BH234" s="35"/>
      <c r="BI234" s="35"/>
      <c r="BJ234" s="35"/>
      <c r="BK234" s="35"/>
      <c r="BL234" s="35"/>
      <c r="BM234" s="35"/>
      <c r="BN234" s="35"/>
      <c r="BO234" s="35"/>
      <c r="BP234" s="35"/>
      <c r="BQ234" s="35"/>
      <c r="BR234" s="35"/>
      <c r="BS234" s="35"/>
      <c r="BT234" s="35"/>
      <c r="BU234" s="35"/>
      <c r="BV234" s="35"/>
      <c r="BW234" s="35"/>
      <c r="BX234" s="35"/>
      <c r="BY234" s="35"/>
      <c r="BZ234" s="35"/>
      <c r="CA234" s="35"/>
      <c r="CB234" s="35"/>
      <c r="CC234" s="35"/>
      <c r="CD234" s="35"/>
      <c r="CE234" s="35"/>
      <c r="CF234" s="35"/>
      <c r="CG234" s="35"/>
      <c r="CH234" s="35"/>
      <c r="CI234" s="35"/>
      <c r="CJ234" s="35"/>
      <c r="CK234" s="35"/>
      <c r="CL234" s="35"/>
      <c r="CM234" s="35"/>
      <c r="CN234" s="35"/>
      <c r="CO234" s="35"/>
      <c r="CP234" s="35"/>
      <c r="CQ234" s="35"/>
      <c r="CR234" s="35"/>
      <c r="CS234" s="35"/>
      <c r="CT234" s="35"/>
      <c r="CU234" s="35"/>
      <c r="CV234" s="35"/>
      <c r="CW234" s="35"/>
      <c r="CX234" s="35"/>
      <c r="CY234" s="35"/>
      <c r="CZ234" s="35"/>
      <c r="DA234" s="35"/>
      <c r="DB234" s="35"/>
      <c r="DC234" s="35"/>
      <c r="DD234" s="35"/>
      <c r="DE234" s="35"/>
      <c r="DF234" s="35"/>
      <c r="DG234" s="35"/>
      <c r="DH234" s="35"/>
      <c r="DI234" s="35"/>
      <c r="DJ234" s="35"/>
      <c r="DK234" s="35"/>
      <c r="DL234" s="35"/>
      <c r="DM234" s="35"/>
      <c r="DN234" s="35"/>
      <c r="DO234" s="35"/>
      <c r="DP234" s="35"/>
      <c r="DQ234" s="35"/>
      <c r="DR234" s="35"/>
      <c r="DS234" s="35"/>
      <c r="DT234" s="35"/>
      <c r="DU234" s="35"/>
      <c r="DV234" s="35"/>
      <c r="DW234" s="35"/>
      <c r="DX234" s="35"/>
      <c r="DY234" s="35"/>
      <c r="DZ234" s="35"/>
      <c r="EA234" s="35"/>
      <c r="EB234" s="35"/>
      <c r="EC234" s="35"/>
      <c r="ED234" s="35"/>
      <c r="EE234" s="35"/>
      <c r="EF234" s="35"/>
      <c r="EG234" s="35"/>
      <c r="EH234" s="35"/>
      <c r="EI234" s="35"/>
      <c r="EJ234" s="35"/>
      <c r="EK234" s="35"/>
      <c r="EL234" s="35"/>
      <c r="EM234" s="35"/>
      <c r="EN234" s="35"/>
      <c r="EO234" s="35"/>
      <c r="EP234" s="35"/>
      <c r="EQ234" s="35"/>
      <c r="ER234" s="35"/>
      <c r="ES234" s="35"/>
      <c r="ET234" s="35"/>
      <c r="EU234" s="35"/>
      <c r="EV234" s="35"/>
      <c r="EW234" s="35"/>
      <c r="EX234" s="35"/>
      <c r="EY234" s="35"/>
      <c r="EZ234" s="35"/>
      <c r="FA234" s="35"/>
      <c r="FB234" s="35"/>
      <c r="FC234" s="35"/>
      <c r="FD234" s="35"/>
      <c r="FE234" s="35"/>
      <c r="FF234" s="35"/>
      <c r="FG234" s="35"/>
      <c r="FH234" s="35"/>
      <c r="FI234" s="35"/>
      <c r="FJ234" s="35"/>
      <c r="FK234" s="35"/>
      <c r="FL234" s="35"/>
      <c r="FM234" s="35"/>
      <c r="FN234" s="35"/>
      <c r="FO234" s="35"/>
      <c r="FP234" s="35"/>
      <c r="FQ234" s="35"/>
      <c r="FR234" s="35"/>
      <c r="FS234" s="35"/>
      <c r="FT234" s="35"/>
      <c r="FU234" s="35"/>
      <c r="FV234" s="35"/>
      <c r="FW234" s="35"/>
      <c r="FX234" s="35"/>
      <c r="FY234" s="35"/>
      <c r="FZ234" s="35"/>
      <c r="GA234" s="35"/>
      <c r="GB234" s="35"/>
      <c r="GC234" s="35"/>
      <c r="GD234" s="35"/>
      <c r="GE234" s="35"/>
      <c r="GF234" s="35"/>
      <c r="GG234" s="35"/>
      <c r="GH234" s="35"/>
      <c r="GI234" s="35"/>
      <c r="GJ234" s="35"/>
      <c r="GK234" s="35"/>
      <c r="GL234" s="35"/>
      <c r="GM234" s="35"/>
      <c r="GN234" s="35"/>
      <c r="GO234" s="35"/>
      <c r="GP234" s="35"/>
      <c r="GQ234" s="35"/>
      <c r="GR234" s="35"/>
      <c r="GS234" s="35"/>
      <c r="GT234" s="35"/>
      <c r="GU234" s="35"/>
      <c r="GV234" s="35"/>
      <c r="GW234" s="35"/>
      <c r="GX234" s="35"/>
      <c r="GY234" s="35"/>
      <c r="GZ234" s="35"/>
      <c r="HA234" s="35"/>
      <c r="HB234" s="35"/>
      <c r="HC234" s="35"/>
      <c r="HD234" s="35"/>
      <c r="HE234" s="35"/>
      <c r="HF234" s="35"/>
      <c r="HG234" s="35"/>
      <c r="HH234" s="35"/>
      <c r="HI234" s="35"/>
      <c r="HJ234" s="35"/>
      <c r="HK234" s="35"/>
      <c r="HL234" s="35"/>
      <c r="HM234" s="35"/>
      <c r="HN234" s="35"/>
      <c r="HO234" s="35"/>
      <c r="HP234" s="35"/>
      <c r="HQ234" s="35"/>
      <c r="HR234" s="35"/>
      <c r="HS234" s="35"/>
      <c r="HT234" s="35"/>
      <c r="HU234" s="35"/>
      <c r="HV234" s="35"/>
      <c r="HW234" s="35"/>
      <c r="HX234" s="35"/>
      <c r="HY234" s="35"/>
      <c r="HZ234" s="35"/>
      <c r="IA234" s="35"/>
      <c r="IB234" s="35"/>
      <c r="IC234" s="35"/>
      <c r="ID234" s="35"/>
      <c r="IE234" s="35"/>
      <c r="IF234" s="35"/>
      <c r="IG234" s="35"/>
      <c r="IH234" s="35"/>
      <c r="II234" s="35"/>
      <c r="IJ234" s="35"/>
      <c r="IK234" s="35"/>
      <c r="IL234" s="35"/>
      <c r="IM234" s="35"/>
      <c r="IN234" s="35"/>
      <c r="IO234" s="35"/>
      <c r="IP234" s="35"/>
      <c r="IQ234" s="35"/>
      <c r="IR234" s="35"/>
      <c r="IS234" s="35"/>
      <c r="IT234" s="35"/>
      <c r="IU234" s="35"/>
      <c r="IV234" s="35"/>
      <c r="IW234" s="35"/>
      <c r="IX234" s="35"/>
      <c r="IY234" s="35"/>
      <c r="IZ234" s="35"/>
      <c r="JA234" s="35"/>
      <c r="JB234" s="35"/>
      <c r="JC234" s="35"/>
      <c r="JD234" s="35"/>
      <c r="JE234" s="35"/>
      <c r="JF234" s="35"/>
      <c r="JG234" s="35"/>
      <c r="JH234" s="35"/>
      <c r="JI234" s="35"/>
      <c r="JJ234" s="35"/>
      <c r="JK234" s="35"/>
      <c r="JL234" s="35"/>
      <c r="JM234" s="35"/>
      <c r="JN234" s="35"/>
      <c r="JO234" s="35"/>
      <c r="JP234" s="35"/>
      <c r="JQ234" s="35"/>
      <c r="JR234" s="35"/>
      <c r="JS234" s="35"/>
      <c r="JT234" s="35"/>
      <c r="JU234" s="35"/>
      <c r="JV234" s="35"/>
      <c r="JW234" s="35"/>
      <c r="JX234" s="35"/>
      <c r="JY234" s="35"/>
      <c r="JZ234" s="35"/>
      <c r="KA234" s="35"/>
      <c r="KB234" s="35"/>
      <c r="KC234" s="35"/>
      <c r="KD234" s="35"/>
      <c r="KE234" s="35"/>
      <c r="KF234" s="35"/>
      <c r="KG234" s="35"/>
      <c r="KH234" s="35"/>
      <c r="KI234" s="35"/>
      <c r="KJ234" s="35"/>
      <c r="KK234" s="35"/>
      <c r="KL234" s="35"/>
      <c r="KM234" s="35"/>
      <c r="KN234" s="35"/>
      <c r="KO234" s="35"/>
      <c r="KP234" s="35"/>
      <c r="KQ234" s="35"/>
      <c r="KR234" s="35"/>
      <c r="KS234" s="35"/>
      <c r="KT234" s="35"/>
      <c r="KU234" s="35"/>
      <c r="KV234" s="35"/>
      <c r="KW234" s="35"/>
      <c r="KX234" s="35"/>
      <c r="KY234" s="35"/>
      <c r="KZ234" s="35"/>
      <c r="LA234" s="35"/>
      <c r="LB234" s="35"/>
      <c r="LC234" s="35"/>
      <c r="LD234" s="35"/>
      <c r="LE234" s="35"/>
      <c r="LF234" s="35"/>
      <c r="LG234" s="35"/>
      <c r="LH234" s="35"/>
      <c r="LI234" s="35"/>
      <c r="LJ234" s="35"/>
      <c r="LK234" s="35"/>
      <c r="LL234" s="35"/>
      <c r="LM234" s="35"/>
      <c r="LN234" s="35"/>
      <c r="LO234" s="35"/>
      <c r="LP234" s="35"/>
      <c r="LQ234" s="35"/>
      <c r="LR234" s="35"/>
      <c r="LS234" s="35"/>
      <c r="LT234" s="35"/>
      <c r="LU234" s="35"/>
      <c r="LV234" s="35"/>
      <c r="LW234" s="35"/>
      <c r="LX234" s="35"/>
      <c r="LY234" s="35"/>
      <c r="LZ234" s="35"/>
      <c r="MA234" s="35"/>
      <c r="MB234" s="35"/>
      <c r="MC234" s="35"/>
      <c r="MD234" s="35"/>
      <c r="ME234" s="35"/>
      <c r="MF234" s="35"/>
      <c r="MG234" s="35"/>
      <c r="MH234" s="35"/>
      <c r="MI234" s="35"/>
      <c r="MJ234" s="35"/>
      <c r="MK234" s="35"/>
      <c r="ML234" s="35"/>
      <c r="MM234" s="35"/>
      <c r="MN234" s="35"/>
      <c r="MO234" s="35"/>
      <c r="MP234" s="35"/>
      <c r="MQ234" s="35"/>
      <c r="MR234" s="35"/>
      <c r="MS234" s="35"/>
      <c r="MT234" s="35"/>
      <c r="MU234" s="35"/>
      <c r="MV234" s="35"/>
      <c r="MW234" s="35"/>
      <c r="MX234" s="35"/>
      <c r="MY234" s="35"/>
      <c r="MZ234" s="35"/>
      <c r="NA234" s="35"/>
      <c r="NB234" s="35"/>
      <c r="NC234" s="35"/>
      <c r="ND234" s="35"/>
      <c r="NE234" s="35"/>
      <c r="NF234" s="35"/>
      <c r="NG234" s="35"/>
      <c r="NH234" s="35"/>
      <c r="NI234" s="35"/>
      <c r="NJ234" s="35"/>
      <c r="NK234" s="35"/>
      <c r="NL234" s="35"/>
      <c r="NM234" s="35"/>
      <c r="NN234" s="35"/>
      <c r="NO234" s="35"/>
      <c r="NP234" s="35"/>
      <c r="NQ234" s="35"/>
      <c r="NR234" s="35"/>
      <c r="NS234" s="35"/>
      <c r="NT234" s="35"/>
      <c r="NU234" s="35"/>
      <c r="NV234" s="35"/>
      <c r="NW234" s="35"/>
      <c r="NX234" s="35"/>
      <c r="NY234" s="35"/>
      <c r="NZ234" s="35"/>
      <c r="OA234" s="35"/>
      <c r="OB234" s="35"/>
      <c r="OC234" s="35"/>
      <c r="OD234" s="35"/>
      <c r="OE234" s="35"/>
      <c r="OF234" s="35"/>
      <c r="OG234" s="35"/>
      <c r="OH234" s="35"/>
      <c r="OI234" s="35"/>
      <c r="OJ234" s="35"/>
      <c r="OK234" s="35"/>
      <c r="OL234" s="35"/>
      <c r="OM234" s="35"/>
      <c r="ON234" s="35"/>
      <c r="OO234" s="35"/>
      <c r="OP234" s="35"/>
      <c r="OQ234" s="35"/>
      <c r="OR234" s="35"/>
      <c r="OS234" s="35"/>
      <c r="OT234" s="35"/>
      <c r="OU234" s="35"/>
      <c r="OV234" s="35"/>
      <c r="OW234" s="35"/>
      <c r="OX234" s="35"/>
      <c r="OY234" s="35"/>
      <c r="OZ234" s="35"/>
      <c r="PA234" s="35"/>
      <c r="PB234" s="35"/>
      <c r="PC234" s="35"/>
      <c r="PD234" s="35"/>
      <c r="PE234" s="35"/>
      <c r="PF234" s="35"/>
      <c r="PG234" s="35"/>
      <c r="PH234" s="35"/>
      <c r="PI234" s="35"/>
      <c r="PJ234" s="35"/>
      <c r="PK234" s="35"/>
      <c r="PL234" s="35"/>
      <c r="PM234" s="35"/>
      <c r="PN234" s="35"/>
      <c r="PO234" s="35"/>
      <c r="PP234" s="35"/>
      <c r="PQ234" s="35"/>
      <c r="PR234" s="35"/>
      <c r="PS234" s="35"/>
      <c r="PT234" s="35"/>
      <c r="PU234" s="35"/>
      <c r="PV234" s="35"/>
      <c r="PW234" s="35"/>
      <c r="PX234" s="35"/>
      <c r="PY234" s="35"/>
      <c r="PZ234" s="35"/>
      <c r="QA234" s="35"/>
      <c r="QB234" s="35"/>
      <c r="QC234" s="35"/>
      <c r="QD234" s="35"/>
      <c r="QE234" s="35"/>
      <c r="QF234" s="35"/>
      <c r="QG234" s="35"/>
      <c r="QH234" s="35"/>
      <c r="QI234" s="35"/>
      <c r="QJ234" s="35"/>
      <c r="QK234" s="35"/>
      <c r="QL234" s="35"/>
      <c r="QM234" s="35"/>
      <c r="QN234" s="35"/>
      <c r="QO234" s="35"/>
      <c r="QP234" s="35"/>
      <c r="QQ234" s="35"/>
      <c r="QR234" s="35"/>
      <c r="QS234" s="35"/>
      <c r="QT234" s="35"/>
      <c r="QU234" s="35"/>
      <c r="QV234" s="35"/>
      <c r="QW234" s="35"/>
      <c r="QX234" s="35"/>
      <c r="QY234" s="35"/>
      <c r="QZ234" s="35"/>
      <c r="RA234" s="35"/>
      <c r="RB234" s="35"/>
      <c r="RC234" s="35"/>
      <c r="RD234" s="35"/>
      <c r="RE234" s="35"/>
      <c r="RF234" s="35"/>
      <c r="RG234" s="35"/>
      <c r="RH234" s="35"/>
      <c r="RI234" s="35"/>
      <c r="RJ234" s="35"/>
      <c r="RK234" s="35"/>
      <c r="RL234" s="35"/>
      <c r="RM234" s="35"/>
      <c r="RN234" s="35"/>
      <c r="RO234" s="35"/>
      <c r="RP234" s="35"/>
      <c r="RQ234" s="35"/>
      <c r="RR234" s="35"/>
      <c r="RS234" s="35"/>
      <c r="RT234" s="35"/>
      <c r="RU234" s="35"/>
      <c r="RV234" s="35"/>
      <c r="RW234" s="35"/>
      <c r="RX234" s="35"/>
      <c r="RY234" s="35"/>
      <c r="RZ234" s="35"/>
      <c r="SA234" s="35"/>
      <c r="SB234" s="35"/>
      <c r="SC234" s="35"/>
      <c r="SD234" s="35"/>
      <c r="SE234" s="35"/>
      <c r="SF234" s="35"/>
      <c r="SG234" s="35"/>
      <c r="SH234" s="35"/>
      <c r="SI234" s="35"/>
      <c r="SJ234" s="35"/>
      <c r="SK234" s="35"/>
      <c r="SL234" s="35"/>
      <c r="SM234" s="35"/>
      <c r="SN234" s="35"/>
      <c r="SO234" s="35"/>
      <c r="SP234" s="35"/>
      <c r="SQ234" s="35"/>
      <c r="SR234" s="35"/>
      <c r="SS234" s="35"/>
      <c r="ST234" s="35"/>
      <c r="SU234" s="35"/>
      <c r="SV234" s="35"/>
      <c r="SW234" s="35"/>
      <c r="SX234" s="35"/>
      <c r="SY234" s="35"/>
      <c r="SZ234" s="35"/>
      <c r="TA234" s="35"/>
      <c r="TB234" s="35"/>
      <c r="TC234" s="35"/>
      <c r="TD234" s="35"/>
      <c r="TE234" s="35"/>
      <c r="TF234" s="35"/>
      <c r="TG234" s="35"/>
      <c r="TH234" s="35"/>
      <c r="TI234" s="35"/>
      <c r="TJ234" s="35"/>
      <c r="TK234" s="35"/>
      <c r="TL234" s="35"/>
      <c r="TM234" s="35"/>
      <c r="TN234" s="35"/>
      <c r="TO234" s="35"/>
      <c r="TP234" s="35"/>
      <c r="TQ234" s="35"/>
      <c r="TR234" s="35"/>
      <c r="TS234" s="35"/>
      <c r="TT234" s="35"/>
      <c r="TU234" s="35"/>
      <c r="TV234" s="35"/>
      <c r="TW234" s="35"/>
      <c r="TX234" s="35"/>
      <c r="TY234" s="35"/>
      <c r="TZ234" s="35"/>
      <c r="UA234" s="35"/>
      <c r="UB234" s="35"/>
      <c r="UC234" s="35"/>
      <c r="UD234" s="35"/>
      <c r="UE234" s="35"/>
      <c r="UF234" s="35"/>
      <c r="UG234" s="35"/>
      <c r="UH234" s="35"/>
      <c r="UI234" s="35"/>
      <c r="UJ234" s="35"/>
      <c r="UK234" s="35"/>
      <c r="UL234" s="35"/>
      <c r="UM234" s="35"/>
      <c r="UN234" s="35"/>
      <c r="UO234" s="35"/>
      <c r="UP234" s="35"/>
      <c r="UQ234" s="35"/>
      <c r="UR234" s="35"/>
      <c r="US234" s="35"/>
      <c r="UT234" s="35"/>
      <c r="UU234" s="35"/>
      <c r="UV234" s="35"/>
      <c r="UW234" s="35"/>
      <c r="UX234" s="35"/>
      <c r="UY234" s="35"/>
      <c r="UZ234" s="35"/>
      <c r="VA234" s="35"/>
      <c r="VB234" s="35"/>
      <c r="VC234" s="35"/>
      <c r="VD234" s="35"/>
      <c r="VE234" s="35"/>
      <c r="VF234" s="35"/>
      <c r="VG234" s="35"/>
      <c r="VH234" s="35"/>
      <c r="VI234" s="35"/>
      <c r="VJ234" s="35"/>
      <c r="VK234" s="35"/>
      <c r="VL234" s="35"/>
      <c r="VM234" s="35"/>
      <c r="VN234" s="35"/>
      <c r="VO234" s="35"/>
      <c r="VP234" s="35"/>
      <c r="VQ234" s="35"/>
      <c r="VR234" s="35"/>
      <c r="VS234" s="35"/>
      <c r="VT234" s="35"/>
      <c r="VU234" s="35"/>
      <c r="VV234" s="35"/>
      <c r="VW234" s="35"/>
      <c r="VX234" s="35"/>
      <c r="VY234" s="35"/>
      <c r="VZ234" s="35"/>
      <c r="WA234" s="35"/>
      <c r="WB234" s="35"/>
      <c r="WC234" s="35"/>
      <c r="WD234" s="35"/>
      <c r="WE234" s="35"/>
      <c r="WF234" s="35"/>
      <c r="WG234" s="35"/>
      <c r="WH234" s="35"/>
      <c r="WI234" s="35"/>
      <c r="WJ234" s="35"/>
      <c r="WK234" s="35"/>
      <c r="WL234" s="35"/>
      <c r="WM234" s="35"/>
      <c r="WN234" s="35"/>
      <c r="WO234" s="35"/>
      <c r="WP234" s="35"/>
      <c r="WQ234" s="35"/>
      <c r="WR234" s="35"/>
      <c r="WS234" s="35"/>
      <c r="WT234" s="35"/>
      <c r="WU234" s="35"/>
      <c r="WV234" s="35"/>
      <c r="WW234" s="35"/>
      <c r="WX234" s="35"/>
      <c r="WY234" s="35"/>
      <c r="WZ234" s="35"/>
      <c r="XA234" s="35"/>
      <c r="XB234" s="35"/>
      <c r="XC234" s="35"/>
      <c r="XD234" s="35"/>
      <c r="XE234" s="35"/>
      <c r="XF234" s="35"/>
      <c r="XG234" s="35"/>
      <c r="XH234" s="35"/>
      <c r="XI234" s="35"/>
      <c r="XJ234" s="35"/>
      <c r="XK234" s="35"/>
      <c r="XL234" s="35"/>
      <c r="XM234" s="35"/>
      <c r="XN234" s="35"/>
      <c r="XO234" s="35"/>
      <c r="XP234" s="35"/>
      <c r="XQ234" s="35"/>
      <c r="XR234" s="35"/>
      <c r="XS234" s="35"/>
      <c r="XT234" s="35"/>
      <c r="XU234" s="35"/>
      <c r="XV234" s="35"/>
      <c r="XW234" s="35"/>
      <c r="XX234" s="35"/>
      <c r="XY234" s="35"/>
      <c r="XZ234" s="35"/>
      <c r="YA234" s="35"/>
      <c r="YB234" s="35"/>
      <c r="YC234" s="35"/>
      <c r="YD234" s="35"/>
      <c r="YE234" s="35"/>
      <c r="YF234" s="35"/>
      <c r="YG234" s="35"/>
      <c r="YH234" s="35"/>
      <c r="YI234" s="35"/>
      <c r="YJ234" s="35"/>
      <c r="YK234" s="35"/>
      <c r="YL234" s="35"/>
      <c r="YM234" s="35"/>
      <c r="YN234" s="35"/>
      <c r="YO234" s="35"/>
      <c r="YP234" s="35"/>
      <c r="YQ234" s="35"/>
      <c r="YR234" s="35"/>
      <c r="YS234" s="35"/>
      <c r="YT234" s="35"/>
      <c r="YU234" s="35"/>
      <c r="YV234" s="35"/>
      <c r="YW234" s="35"/>
      <c r="YX234" s="35"/>
      <c r="YY234" s="35"/>
      <c r="YZ234" s="35"/>
      <c r="ZA234" s="35"/>
      <c r="ZB234" s="35"/>
      <c r="ZC234" s="35"/>
      <c r="ZD234" s="35"/>
      <c r="ZE234" s="35"/>
      <c r="ZF234" s="35"/>
      <c r="ZG234" s="35"/>
      <c r="ZH234" s="35"/>
      <c r="ZI234" s="35"/>
      <c r="ZJ234" s="35"/>
      <c r="ZK234" s="35"/>
      <c r="ZL234" s="35"/>
      <c r="ZM234" s="35"/>
      <c r="ZN234" s="35"/>
      <c r="ZO234" s="35"/>
      <c r="ZP234" s="35"/>
      <c r="ZQ234" s="35"/>
      <c r="ZR234" s="35"/>
      <c r="ZS234" s="35"/>
      <c r="ZT234" s="35"/>
      <c r="ZU234" s="35"/>
      <c r="ZV234" s="35"/>
      <c r="ZW234" s="35"/>
      <c r="ZX234" s="35"/>
      <c r="ZY234" s="35"/>
      <c r="ZZ234" s="35"/>
      <c r="AAA234" s="35"/>
      <c r="AAB234" s="35"/>
      <c r="AAC234" s="35"/>
      <c r="AAD234" s="35"/>
      <c r="AAE234" s="35"/>
      <c r="AAF234" s="35"/>
      <c r="AAG234" s="35"/>
      <c r="AAH234" s="35"/>
      <c r="AAI234" s="35"/>
      <c r="AAJ234" s="35"/>
      <c r="AAK234" s="35"/>
      <c r="AAL234" s="35"/>
      <c r="AAM234" s="35"/>
      <c r="AAN234" s="35"/>
      <c r="AAO234" s="35"/>
      <c r="AAP234" s="35"/>
      <c r="AAQ234" s="35"/>
      <c r="AAR234" s="35"/>
      <c r="AAS234" s="35"/>
      <c r="AAT234" s="35"/>
      <c r="AAU234" s="35"/>
      <c r="AAV234" s="35"/>
      <c r="AAW234" s="35"/>
      <c r="AAX234" s="35"/>
      <c r="AAY234" s="35"/>
      <c r="AAZ234" s="35"/>
      <c r="ABA234" s="35"/>
      <c r="ABB234" s="35"/>
      <c r="ABC234" s="35"/>
      <c r="ABD234" s="35"/>
      <c r="ABE234" s="35"/>
      <c r="ABF234" s="35"/>
      <c r="ABG234" s="35"/>
      <c r="ABH234" s="35"/>
      <c r="ABI234" s="35"/>
      <c r="ABJ234" s="35"/>
      <c r="ABK234" s="35"/>
      <c r="ABL234" s="35"/>
      <c r="ABM234" s="35"/>
      <c r="ABN234" s="35"/>
      <c r="ABO234" s="35"/>
      <c r="ABP234" s="35"/>
      <c r="ABQ234" s="35"/>
      <c r="ABR234" s="35"/>
      <c r="ABS234" s="35"/>
      <c r="ABT234" s="35"/>
      <c r="ABU234" s="35"/>
      <c r="ABV234" s="35"/>
      <c r="ABW234" s="35"/>
      <c r="ABX234" s="35"/>
      <c r="ABY234" s="35"/>
      <c r="ABZ234" s="35"/>
      <c r="ACA234" s="35"/>
      <c r="ACB234" s="35"/>
      <c r="ACC234" s="35"/>
      <c r="ACD234" s="35"/>
      <c r="ACE234" s="35"/>
      <c r="ACF234" s="35"/>
      <c r="ACG234" s="35"/>
      <c r="ACH234" s="35"/>
      <c r="ACI234" s="35"/>
      <c r="ACJ234" s="35"/>
      <c r="ACK234" s="35"/>
      <c r="ACL234" s="35"/>
      <c r="ACM234" s="35"/>
      <c r="ACN234" s="35"/>
      <c r="ACO234" s="35"/>
      <c r="ACP234" s="35"/>
      <c r="ACQ234" s="35"/>
      <c r="ACR234" s="35"/>
      <c r="ACS234" s="35"/>
      <c r="ACT234" s="35"/>
      <c r="ACU234" s="35"/>
      <c r="ACV234" s="35"/>
      <c r="ACW234" s="35"/>
      <c r="ACX234" s="35"/>
      <c r="ACY234" s="35"/>
      <c r="ACZ234" s="35"/>
      <c r="ADA234" s="35"/>
      <c r="ADB234" s="35"/>
      <c r="ADC234" s="35"/>
      <c r="ADD234" s="35"/>
      <c r="ADE234" s="35"/>
      <c r="ADF234" s="35"/>
      <c r="ADG234" s="35"/>
      <c r="ADH234" s="35"/>
      <c r="ADI234" s="35"/>
      <c r="ADJ234" s="35"/>
      <c r="ADK234" s="35"/>
      <c r="ADL234" s="35"/>
      <c r="ADM234" s="35"/>
      <c r="ADN234" s="35"/>
      <c r="ADO234" s="35"/>
      <c r="ADP234" s="35"/>
      <c r="ADQ234" s="35"/>
      <c r="ADR234" s="35"/>
      <c r="ADS234" s="35"/>
      <c r="ADT234" s="35"/>
      <c r="ADU234" s="35"/>
      <c r="ADV234" s="35"/>
      <c r="ADW234" s="35"/>
      <c r="ADX234" s="35"/>
      <c r="ADY234" s="26">
        <f t="shared" si="9"/>
        <v>0</v>
      </c>
      <c r="ADZ234" s="5"/>
    </row>
    <row r="235" spans="1:806" s="33" customFormat="1" x14ac:dyDescent="0.2">
      <c r="A235" s="51" t="s">
        <v>549</v>
      </c>
      <c r="B235" s="65">
        <f t="shared" si="8"/>
        <v>0</v>
      </c>
      <c r="C235" s="57">
        <v>1</v>
      </c>
      <c r="D235" s="59">
        <v>44753</v>
      </c>
      <c r="E235" s="67">
        <v>45.7</v>
      </c>
      <c r="F235" s="67">
        <f t="shared" si="10"/>
        <v>0</v>
      </c>
      <c r="G235" s="6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15"/>
      <c r="BF235" s="15"/>
      <c r="BG235" s="136"/>
      <c r="BH235" s="35"/>
      <c r="BI235" s="35"/>
      <c r="BJ235" s="35"/>
      <c r="BK235" s="35"/>
      <c r="BL235" s="35"/>
      <c r="BM235" s="35"/>
      <c r="BN235" s="35"/>
      <c r="BO235" s="35"/>
      <c r="BP235" s="35"/>
      <c r="BQ235" s="35"/>
      <c r="BR235" s="35"/>
      <c r="BS235" s="35"/>
      <c r="BT235" s="35"/>
      <c r="BU235" s="35"/>
      <c r="BV235" s="35"/>
      <c r="BW235" s="35"/>
      <c r="BX235" s="35"/>
      <c r="BY235" s="35"/>
      <c r="BZ235" s="35"/>
      <c r="CA235" s="35"/>
      <c r="CB235" s="35"/>
      <c r="CC235" s="35"/>
      <c r="CD235" s="35"/>
      <c r="CE235" s="35"/>
      <c r="CF235" s="35"/>
      <c r="CG235" s="35"/>
      <c r="CH235" s="35"/>
      <c r="CI235" s="35"/>
      <c r="CJ235" s="35"/>
      <c r="CK235" s="35"/>
      <c r="CL235" s="35"/>
      <c r="CM235" s="35"/>
      <c r="CN235" s="35"/>
      <c r="CO235" s="35"/>
      <c r="CP235" s="35">
        <v>1</v>
      </c>
      <c r="CQ235" s="35"/>
      <c r="CR235" s="35"/>
      <c r="CS235" s="35"/>
      <c r="CT235" s="35"/>
      <c r="CU235" s="35"/>
      <c r="CV235" s="35"/>
      <c r="CW235" s="35"/>
      <c r="CX235" s="35"/>
      <c r="CY235" s="35"/>
      <c r="CZ235" s="35"/>
      <c r="DA235" s="35"/>
      <c r="DB235" s="35"/>
      <c r="DC235" s="35"/>
      <c r="DD235" s="35"/>
      <c r="DE235" s="35"/>
      <c r="DF235" s="35"/>
      <c r="DG235" s="35"/>
      <c r="DH235" s="35"/>
      <c r="DI235" s="35"/>
      <c r="DJ235" s="35"/>
      <c r="DK235" s="35"/>
      <c r="DL235" s="35"/>
      <c r="DM235" s="35"/>
      <c r="DN235" s="35"/>
      <c r="DO235" s="35"/>
      <c r="DP235" s="35"/>
      <c r="DQ235" s="35"/>
      <c r="DR235" s="35"/>
      <c r="DS235" s="35"/>
      <c r="DT235" s="35"/>
      <c r="DU235" s="35"/>
      <c r="DV235" s="35"/>
      <c r="DW235" s="35"/>
      <c r="DX235" s="35"/>
      <c r="DY235" s="35"/>
      <c r="DZ235" s="35"/>
      <c r="EA235" s="35"/>
      <c r="EB235" s="35"/>
      <c r="EC235" s="35"/>
      <c r="ED235" s="35"/>
      <c r="EE235" s="35"/>
      <c r="EF235" s="35"/>
      <c r="EG235" s="35"/>
      <c r="EH235" s="35"/>
      <c r="EI235" s="35"/>
      <c r="EJ235" s="35"/>
      <c r="EK235" s="35"/>
      <c r="EL235" s="35"/>
      <c r="EM235" s="35"/>
      <c r="EN235" s="35"/>
      <c r="EO235" s="35"/>
      <c r="EP235" s="35"/>
      <c r="EQ235" s="35"/>
      <c r="ER235" s="35"/>
      <c r="ES235" s="35"/>
      <c r="ET235" s="35"/>
      <c r="EU235" s="35"/>
      <c r="EV235" s="35"/>
      <c r="EW235" s="35"/>
      <c r="EX235" s="35"/>
      <c r="EY235" s="35"/>
      <c r="EZ235" s="35"/>
      <c r="FA235" s="35"/>
      <c r="FB235" s="35"/>
      <c r="FC235" s="35"/>
      <c r="FD235" s="35"/>
      <c r="FE235" s="35"/>
      <c r="FF235" s="35"/>
      <c r="FG235" s="35"/>
      <c r="FH235" s="35"/>
      <c r="FI235" s="35"/>
      <c r="FJ235" s="35"/>
      <c r="FK235" s="35"/>
      <c r="FL235" s="35"/>
      <c r="FM235" s="35"/>
      <c r="FN235" s="35"/>
      <c r="FO235" s="35"/>
      <c r="FP235" s="35"/>
      <c r="FQ235" s="35"/>
      <c r="FR235" s="35"/>
      <c r="FS235" s="35"/>
      <c r="FT235" s="35"/>
      <c r="FU235" s="35"/>
      <c r="FV235" s="35"/>
      <c r="FW235" s="35"/>
      <c r="FX235" s="35"/>
      <c r="FY235" s="35"/>
      <c r="FZ235" s="35"/>
      <c r="GA235" s="35"/>
      <c r="GB235" s="35"/>
      <c r="GC235" s="35"/>
      <c r="GD235" s="35"/>
      <c r="GE235" s="35"/>
      <c r="GF235" s="35"/>
      <c r="GG235" s="35"/>
      <c r="GH235" s="35"/>
      <c r="GI235" s="35"/>
      <c r="GJ235" s="35"/>
      <c r="GK235" s="35"/>
      <c r="GL235" s="35"/>
      <c r="GM235" s="35"/>
      <c r="GN235" s="35"/>
      <c r="GO235" s="35"/>
      <c r="GP235" s="35"/>
      <c r="GQ235" s="35"/>
      <c r="GR235" s="35"/>
      <c r="GS235" s="35"/>
      <c r="GT235" s="35"/>
      <c r="GU235" s="35"/>
      <c r="GV235" s="35"/>
      <c r="GW235" s="35"/>
      <c r="GX235" s="35"/>
      <c r="GY235" s="35"/>
      <c r="GZ235" s="35"/>
      <c r="HA235" s="35"/>
      <c r="HB235" s="35"/>
      <c r="HC235" s="35"/>
      <c r="HD235" s="35"/>
      <c r="HE235" s="35"/>
      <c r="HF235" s="35"/>
      <c r="HG235" s="35"/>
      <c r="HH235" s="35"/>
      <c r="HI235" s="35"/>
      <c r="HJ235" s="35"/>
      <c r="HK235" s="35"/>
      <c r="HL235" s="35"/>
      <c r="HM235" s="35"/>
      <c r="HN235" s="35"/>
      <c r="HO235" s="35"/>
      <c r="HP235" s="35"/>
      <c r="HQ235" s="35"/>
      <c r="HR235" s="35"/>
      <c r="HS235" s="35"/>
      <c r="HT235" s="35"/>
      <c r="HU235" s="35"/>
      <c r="HV235" s="35"/>
      <c r="HW235" s="35"/>
      <c r="HX235" s="35"/>
      <c r="HY235" s="35"/>
      <c r="HZ235" s="35"/>
      <c r="IA235" s="35"/>
      <c r="IB235" s="35"/>
      <c r="IC235" s="35"/>
      <c r="ID235" s="35"/>
      <c r="IE235" s="35"/>
      <c r="IF235" s="35"/>
      <c r="IG235" s="35"/>
      <c r="IH235" s="35"/>
      <c r="II235" s="35"/>
      <c r="IJ235" s="35"/>
      <c r="IK235" s="35"/>
      <c r="IL235" s="35"/>
      <c r="IM235" s="35"/>
      <c r="IN235" s="35"/>
      <c r="IO235" s="35"/>
      <c r="IP235" s="35"/>
      <c r="IQ235" s="35"/>
      <c r="IR235" s="35"/>
      <c r="IS235" s="35"/>
      <c r="IT235" s="35"/>
      <c r="IU235" s="35"/>
      <c r="IV235" s="35"/>
      <c r="IW235" s="35"/>
      <c r="IX235" s="35"/>
      <c r="IY235" s="35"/>
      <c r="IZ235" s="35"/>
      <c r="JA235" s="35"/>
      <c r="JB235" s="35"/>
      <c r="JC235" s="35"/>
      <c r="JD235" s="35"/>
      <c r="JE235" s="35"/>
      <c r="JF235" s="35"/>
      <c r="JG235" s="35"/>
      <c r="JH235" s="35"/>
      <c r="JI235" s="35"/>
      <c r="JJ235" s="35"/>
      <c r="JK235" s="35"/>
      <c r="JL235" s="35"/>
      <c r="JM235" s="35"/>
      <c r="JN235" s="35"/>
      <c r="JO235" s="35"/>
      <c r="JP235" s="35"/>
      <c r="JQ235" s="35"/>
      <c r="JR235" s="35"/>
      <c r="JS235" s="35"/>
      <c r="JT235" s="35"/>
      <c r="JU235" s="35"/>
      <c r="JV235" s="35"/>
      <c r="JW235" s="35"/>
      <c r="JX235" s="35"/>
      <c r="JY235" s="35"/>
      <c r="JZ235" s="35"/>
      <c r="KA235" s="35"/>
      <c r="KB235" s="35"/>
      <c r="KC235" s="35"/>
      <c r="KD235" s="35"/>
      <c r="KE235" s="35"/>
      <c r="KF235" s="35"/>
      <c r="KG235" s="35"/>
      <c r="KH235" s="35"/>
      <c r="KI235" s="35"/>
      <c r="KJ235" s="35"/>
      <c r="KK235" s="35"/>
      <c r="KL235" s="35"/>
      <c r="KM235" s="35"/>
      <c r="KN235" s="35"/>
      <c r="KO235" s="35"/>
      <c r="KP235" s="35"/>
      <c r="KQ235" s="35"/>
      <c r="KR235" s="35"/>
      <c r="KS235" s="35"/>
      <c r="KT235" s="35"/>
      <c r="KU235" s="35"/>
      <c r="KV235" s="35"/>
      <c r="KW235" s="35"/>
      <c r="KX235" s="35"/>
      <c r="KY235" s="35"/>
      <c r="KZ235" s="35"/>
      <c r="LA235" s="35"/>
      <c r="LB235" s="35"/>
      <c r="LC235" s="35"/>
      <c r="LD235" s="35"/>
      <c r="LE235" s="35"/>
      <c r="LF235" s="35"/>
      <c r="LG235" s="35"/>
      <c r="LH235" s="35"/>
      <c r="LI235" s="35"/>
      <c r="LJ235" s="35"/>
      <c r="LK235" s="35"/>
      <c r="LL235" s="35"/>
      <c r="LM235" s="35"/>
      <c r="LN235" s="35"/>
      <c r="LO235" s="35"/>
      <c r="LP235" s="35"/>
      <c r="LQ235" s="35"/>
      <c r="LR235" s="35"/>
      <c r="LS235" s="35"/>
      <c r="LT235" s="35"/>
      <c r="LU235" s="35"/>
      <c r="LV235" s="35"/>
      <c r="LW235" s="35"/>
      <c r="LX235" s="35"/>
      <c r="LY235" s="35"/>
      <c r="LZ235" s="35"/>
      <c r="MA235" s="35"/>
      <c r="MB235" s="35"/>
      <c r="MC235" s="35"/>
      <c r="MD235" s="35"/>
      <c r="ME235" s="35"/>
      <c r="MF235" s="35"/>
      <c r="MG235" s="35"/>
      <c r="MH235" s="35"/>
      <c r="MI235" s="35"/>
      <c r="MJ235" s="35"/>
      <c r="MK235" s="35"/>
      <c r="ML235" s="35"/>
      <c r="MM235" s="35"/>
      <c r="MN235" s="35"/>
      <c r="MO235" s="35"/>
      <c r="MP235" s="35"/>
      <c r="MQ235" s="35"/>
      <c r="MR235" s="35"/>
      <c r="MS235" s="35"/>
      <c r="MT235" s="35"/>
      <c r="MU235" s="35"/>
      <c r="MV235" s="35"/>
      <c r="MW235" s="35"/>
      <c r="MX235" s="35"/>
      <c r="MY235" s="35"/>
      <c r="MZ235" s="35"/>
      <c r="NA235" s="35"/>
      <c r="NB235" s="35"/>
      <c r="NC235" s="35"/>
      <c r="ND235" s="35"/>
      <c r="NE235" s="35"/>
      <c r="NF235" s="35"/>
      <c r="NG235" s="35"/>
      <c r="NH235" s="35"/>
      <c r="NI235" s="35"/>
      <c r="NJ235" s="35"/>
      <c r="NK235" s="35"/>
      <c r="NL235" s="35"/>
      <c r="NM235" s="35"/>
      <c r="NN235" s="35"/>
      <c r="NO235" s="35"/>
      <c r="NP235" s="35"/>
      <c r="NQ235" s="35"/>
      <c r="NR235" s="35"/>
      <c r="NS235" s="35"/>
      <c r="NT235" s="35"/>
      <c r="NU235" s="35"/>
      <c r="NV235" s="35"/>
      <c r="NW235" s="35"/>
      <c r="NX235" s="35"/>
      <c r="NY235" s="35"/>
      <c r="NZ235" s="35"/>
      <c r="OA235" s="35"/>
      <c r="OB235" s="35"/>
      <c r="OC235" s="35"/>
      <c r="OD235" s="35"/>
      <c r="OE235" s="35"/>
      <c r="OF235" s="35"/>
      <c r="OG235" s="35"/>
      <c r="OH235" s="35"/>
      <c r="OI235" s="35"/>
      <c r="OJ235" s="35"/>
      <c r="OK235" s="35"/>
      <c r="OL235" s="35"/>
      <c r="OM235" s="35"/>
      <c r="ON235" s="35"/>
      <c r="OO235" s="35"/>
      <c r="OP235" s="35"/>
      <c r="OQ235" s="35"/>
      <c r="OR235" s="35"/>
      <c r="OS235" s="35"/>
      <c r="OT235" s="35"/>
      <c r="OU235" s="35"/>
      <c r="OV235" s="35"/>
      <c r="OW235" s="35"/>
      <c r="OX235" s="35"/>
      <c r="OY235" s="35"/>
      <c r="OZ235" s="35"/>
      <c r="PA235" s="35"/>
      <c r="PB235" s="35"/>
      <c r="PC235" s="35"/>
      <c r="PD235" s="35"/>
      <c r="PE235" s="35"/>
      <c r="PF235" s="35"/>
      <c r="PG235" s="35"/>
      <c r="PH235" s="35"/>
      <c r="PI235" s="35"/>
      <c r="PJ235" s="35"/>
      <c r="PK235" s="35"/>
      <c r="PL235" s="35"/>
      <c r="PM235" s="35"/>
      <c r="PN235" s="35"/>
      <c r="PO235" s="35"/>
      <c r="PP235" s="35"/>
      <c r="PQ235" s="35"/>
      <c r="PR235" s="35"/>
      <c r="PS235" s="35"/>
      <c r="PT235" s="35"/>
      <c r="PU235" s="35"/>
      <c r="PV235" s="35"/>
      <c r="PW235" s="35"/>
      <c r="PX235" s="35"/>
      <c r="PY235" s="35"/>
      <c r="PZ235" s="35"/>
      <c r="QA235" s="35"/>
      <c r="QB235" s="35"/>
      <c r="QC235" s="35"/>
      <c r="QD235" s="35"/>
      <c r="QE235" s="35"/>
      <c r="QF235" s="35"/>
      <c r="QG235" s="35"/>
      <c r="QH235" s="35"/>
      <c r="QI235" s="35"/>
      <c r="QJ235" s="35"/>
      <c r="QK235" s="35"/>
      <c r="QL235" s="35"/>
      <c r="QM235" s="35"/>
      <c r="QN235" s="35"/>
      <c r="QO235" s="35"/>
      <c r="QP235" s="35"/>
      <c r="QQ235" s="35"/>
      <c r="QR235" s="35"/>
      <c r="QS235" s="35"/>
      <c r="QT235" s="35"/>
      <c r="QU235" s="35"/>
      <c r="QV235" s="35"/>
      <c r="QW235" s="35"/>
      <c r="QX235" s="35"/>
      <c r="QY235" s="35"/>
      <c r="QZ235" s="35"/>
      <c r="RA235" s="35"/>
      <c r="RB235" s="35"/>
      <c r="RC235" s="35"/>
      <c r="RD235" s="35"/>
      <c r="RE235" s="35"/>
      <c r="RF235" s="35"/>
      <c r="RG235" s="35"/>
      <c r="RH235" s="35"/>
      <c r="RI235" s="35"/>
      <c r="RJ235" s="35"/>
      <c r="RK235" s="35"/>
      <c r="RL235" s="35"/>
      <c r="RM235" s="35"/>
      <c r="RN235" s="35"/>
      <c r="RO235" s="35"/>
      <c r="RP235" s="35"/>
      <c r="RQ235" s="35"/>
      <c r="RR235" s="35"/>
      <c r="RS235" s="35"/>
      <c r="RT235" s="35"/>
      <c r="RU235" s="35"/>
      <c r="RV235" s="35"/>
      <c r="RW235" s="35"/>
      <c r="RX235" s="35"/>
      <c r="RY235" s="35"/>
      <c r="RZ235" s="35"/>
      <c r="SA235" s="35"/>
      <c r="SB235" s="35"/>
      <c r="SC235" s="35"/>
      <c r="SD235" s="35"/>
      <c r="SE235" s="35"/>
      <c r="SF235" s="35"/>
      <c r="SG235" s="35"/>
      <c r="SH235" s="35"/>
      <c r="SI235" s="35"/>
      <c r="SJ235" s="35"/>
      <c r="SK235" s="35"/>
      <c r="SL235" s="35"/>
      <c r="SM235" s="35"/>
      <c r="SN235" s="35"/>
      <c r="SO235" s="35"/>
      <c r="SP235" s="35"/>
      <c r="SQ235" s="35"/>
      <c r="SR235" s="35"/>
      <c r="SS235" s="35"/>
      <c r="ST235" s="35"/>
      <c r="SU235" s="35"/>
      <c r="SV235" s="35"/>
      <c r="SW235" s="35"/>
      <c r="SX235" s="35"/>
      <c r="SY235" s="35"/>
      <c r="SZ235" s="35"/>
      <c r="TA235" s="35"/>
      <c r="TB235" s="35"/>
      <c r="TC235" s="35"/>
      <c r="TD235" s="35"/>
      <c r="TE235" s="35"/>
      <c r="TF235" s="35"/>
      <c r="TG235" s="35"/>
      <c r="TH235" s="35"/>
      <c r="TI235" s="35"/>
      <c r="TJ235" s="35"/>
      <c r="TK235" s="35"/>
      <c r="TL235" s="35"/>
      <c r="TM235" s="35"/>
      <c r="TN235" s="35"/>
      <c r="TO235" s="35"/>
      <c r="TP235" s="35"/>
      <c r="TQ235" s="35"/>
      <c r="TR235" s="35"/>
      <c r="TS235" s="35"/>
      <c r="TT235" s="35"/>
      <c r="TU235" s="35"/>
      <c r="TV235" s="35"/>
      <c r="TW235" s="35"/>
      <c r="TX235" s="35"/>
      <c r="TY235" s="35"/>
      <c r="TZ235" s="35"/>
      <c r="UA235" s="35"/>
      <c r="UB235" s="35"/>
      <c r="UC235" s="35"/>
      <c r="UD235" s="35"/>
      <c r="UE235" s="35"/>
      <c r="UF235" s="35"/>
      <c r="UG235" s="35"/>
      <c r="UH235" s="35"/>
      <c r="UI235" s="35"/>
      <c r="UJ235" s="35"/>
      <c r="UK235" s="35"/>
      <c r="UL235" s="35"/>
      <c r="UM235" s="35"/>
      <c r="UN235" s="35"/>
      <c r="UO235" s="35"/>
      <c r="UP235" s="35"/>
      <c r="UQ235" s="35"/>
      <c r="UR235" s="35"/>
      <c r="US235" s="35"/>
      <c r="UT235" s="35"/>
      <c r="UU235" s="35"/>
      <c r="UV235" s="35"/>
      <c r="UW235" s="35"/>
      <c r="UX235" s="35"/>
      <c r="UY235" s="35"/>
      <c r="UZ235" s="35"/>
      <c r="VA235" s="35"/>
      <c r="VB235" s="35"/>
      <c r="VC235" s="35"/>
      <c r="VD235" s="35"/>
      <c r="VE235" s="35"/>
      <c r="VF235" s="35"/>
      <c r="VG235" s="35"/>
      <c r="VH235" s="35"/>
      <c r="VI235" s="35"/>
      <c r="VJ235" s="35"/>
      <c r="VK235" s="35"/>
      <c r="VL235" s="35"/>
      <c r="VM235" s="35"/>
      <c r="VN235" s="35"/>
      <c r="VO235" s="35"/>
      <c r="VP235" s="35"/>
      <c r="VQ235" s="35"/>
      <c r="VR235" s="35"/>
      <c r="VS235" s="35"/>
      <c r="VT235" s="35"/>
      <c r="VU235" s="35"/>
      <c r="VV235" s="35"/>
      <c r="VW235" s="35"/>
      <c r="VX235" s="35"/>
      <c r="VY235" s="35"/>
      <c r="VZ235" s="35"/>
      <c r="WA235" s="35"/>
      <c r="WB235" s="35"/>
      <c r="WC235" s="35"/>
      <c r="WD235" s="35"/>
      <c r="WE235" s="35"/>
      <c r="WF235" s="35"/>
      <c r="WG235" s="35"/>
      <c r="WH235" s="35"/>
      <c r="WI235" s="35"/>
      <c r="WJ235" s="35"/>
      <c r="WK235" s="35">
        <v>1</v>
      </c>
      <c r="WL235" s="35"/>
      <c r="WM235" s="35"/>
      <c r="WN235" s="35"/>
      <c r="WO235" s="35"/>
      <c r="WP235" s="35"/>
      <c r="WQ235" s="35"/>
      <c r="WR235" s="35"/>
      <c r="WS235" s="35"/>
      <c r="WT235" s="35"/>
      <c r="WU235" s="35"/>
      <c r="WV235" s="35"/>
      <c r="WW235" s="35"/>
      <c r="WX235" s="35"/>
      <c r="WY235" s="35"/>
      <c r="WZ235" s="35"/>
      <c r="XA235" s="35"/>
      <c r="XB235" s="35"/>
      <c r="XC235" s="35"/>
      <c r="XD235" s="35"/>
      <c r="XE235" s="35"/>
      <c r="XF235" s="35"/>
      <c r="XG235" s="35"/>
      <c r="XH235" s="35"/>
      <c r="XI235" s="35"/>
      <c r="XJ235" s="35"/>
      <c r="XK235" s="35"/>
      <c r="XL235" s="35"/>
      <c r="XM235" s="35"/>
      <c r="XN235" s="35"/>
      <c r="XO235" s="35"/>
      <c r="XP235" s="35"/>
      <c r="XQ235" s="35"/>
      <c r="XR235" s="35"/>
      <c r="XS235" s="35"/>
      <c r="XT235" s="35"/>
      <c r="XU235" s="35"/>
      <c r="XV235" s="35"/>
      <c r="XW235" s="35"/>
      <c r="XX235" s="35"/>
      <c r="XY235" s="35"/>
      <c r="XZ235" s="35"/>
      <c r="YA235" s="35"/>
      <c r="YB235" s="35"/>
      <c r="YC235" s="35"/>
      <c r="YD235" s="35"/>
      <c r="YE235" s="35"/>
      <c r="YF235" s="35"/>
      <c r="YG235" s="35"/>
      <c r="YH235" s="35"/>
      <c r="YI235" s="35"/>
      <c r="YJ235" s="35"/>
      <c r="YK235" s="35"/>
      <c r="YL235" s="35"/>
      <c r="YM235" s="35"/>
      <c r="YN235" s="35"/>
      <c r="YO235" s="35"/>
      <c r="YP235" s="35"/>
      <c r="YQ235" s="35"/>
      <c r="YR235" s="35"/>
      <c r="YS235" s="35"/>
      <c r="YT235" s="35"/>
      <c r="YU235" s="35"/>
      <c r="YV235" s="35"/>
      <c r="YW235" s="35"/>
      <c r="YX235" s="35"/>
      <c r="YY235" s="35"/>
      <c r="YZ235" s="35"/>
      <c r="ZA235" s="35"/>
      <c r="ZB235" s="35">
        <v>1</v>
      </c>
      <c r="ZC235" s="35"/>
      <c r="ZD235" s="35"/>
      <c r="ZE235" s="35"/>
      <c r="ZF235" s="35"/>
      <c r="ZG235" s="35"/>
      <c r="ZH235" s="35"/>
      <c r="ZI235" s="35">
        <v>1</v>
      </c>
      <c r="ZJ235" s="35"/>
      <c r="ZK235" s="35"/>
      <c r="ZL235" s="35"/>
      <c r="ZM235" s="35"/>
      <c r="ZN235" s="35"/>
      <c r="ZO235" s="35"/>
      <c r="ZP235" s="35"/>
      <c r="ZQ235" s="35"/>
      <c r="ZR235" s="35"/>
      <c r="ZS235" s="35"/>
      <c r="ZT235" s="35"/>
      <c r="ZU235" s="35"/>
      <c r="ZV235" s="35"/>
      <c r="ZW235" s="35"/>
      <c r="ZX235" s="35"/>
      <c r="ZY235" s="35"/>
      <c r="ZZ235" s="35"/>
      <c r="AAA235" s="35"/>
      <c r="AAB235" s="35"/>
      <c r="AAC235" s="35"/>
      <c r="AAD235" s="35"/>
      <c r="AAE235" s="35"/>
      <c r="AAF235" s="35"/>
      <c r="AAG235" s="35"/>
      <c r="AAH235" s="35"/>
      <c r="AAI235" s="35"/>
      <c r="AAJ235" s="35"/>
      <c r="AAK235" s="35"/>
      <c r="AAL235" s="35"/>
      <c r="AAM235" s="35"/>
      <c r="AAN235" s="35"/>
      <c r="AAO235" s="35"/>
      <c r="AAP235" s="35"/>
      <c r="AAQ235" s="35"/>
      <c r="AAR235" s="35"/>
      <c r="AAS235" s="35"/>
      <c r="AAT235" s="35"/>
      <c r="AAU235" s="35"/>
      <c r="AAV235" s="35"/>
      <c r="AAW235" s="35"/>
      <c r="AAX235" s="35"/>
      <c r="AAY235" s="35"/>
      <c r="AAZ235" s="35"/>
      <c r="ABA235" s="35"/>
      <c r="ABB235" s="35"/>
      <c r="ABC235" s="35"/>
      <c r="ABD235" s="35"/>
      <c r="ABE235" s="35"/>
      <c r="ABF235" s="35"/>
      <c r="ABG235" s="35"/>
      <c r="ABH235" s="35"/>
      <c r="ABI235" s="35"/>
      <c r="ABJ235" s="35"/>
      <c r="ABK235" s="35"/>
      <c r="ABL235" s="35"/>
      <c r="ABM235" s="35"/>
      <c r="ABN235" s="35"/>
      <c r="ABO235" s="35"/>
      <c r="ABP235" s="35"/>
      <c r="ABQ235" s="35"/>
      <c r="ABR235" s="35"/>
      <c r="ABS235" s="35"/>
      <c r="ABT235" s="35"/>
      <c r="ABU235" s="35"/>
      <c r="ABV235" s="35"/>
      <c r="ABW235" s="35"/>
      <c r="ABX235" s="35"/>
      <c r="ABY235" s="35"/>
      <c r="ABZ235" s="35"/>
      <c r="ACA235" s="35"/>
      <c r="ACB235" s="35"/>
      <c r="ACC235" s="35"/>
      <c r="ACD235" s="35"/>
      <c r="ACE235" s="35"/>
      <c r="ACF235" s="35"/>
      <c r="ACG235" s="35"/>
      <c r="ACH235" s="35"/>
      <c r="ACI235" s="35"/>
      <c r="ACJ235" s="35"/>
      <c r="ACK235" s="35"/>
      <c r="ACL235" s="35"/>
      <c r="ACM235" s="35"/>
      <c r="ACN235" s="35"/>
      <c r="ACO235" s="35"/>
      <c r="ACP235" s="35"/>
      <c r="ACQ235" s="35"/>
      <c r="ACR235" s="35"/>
      <c r="ACS235" s="35"/>
      <c r="ACT235" s="35"/>
      <c r="ACU235" s="35"/>
      <c r="ACV235" s="35"/>
      <c r="ACW235" s="35"/>
      <c r="ACX235" s="35"/>
      <c r="ACY235" s="35"/>
      <c r="ACZ235" s="35"/>
      <c r="ADA235" s="35"/>
      <c r="ADB235" s="35"/>
      <c r="ADC235" s="35"/>
      <c r="ADD235" s="35"/>
      <c r="ADE235" s="35"/>
      <c r="ADF235" s="35"/>
      <c r="ADG235" s="35"/>
      <c r="ADH235" s="35"/>
      <c r="ADI235" s="35"/>
      <c r="ADJ235" s="35"/>
      <c r="ADK235" s="35"/>
      <c r="ADL235" s="35"/>
      <c r="ADM235" s="35"/>
      <c r="ADN235" s="35"/>
      <c r="ADO235" s="35"/>
      <c r="ADP235" s="35"/>
      <c r="ADQ235" s="35"/>
      <c r="ADR235" s="35"/>
      <c r="ADS235" s="35"/>
      <c r="ADT235" s="35"/>
      <c r="ADU235" s="35"/>
      <c r="ADV235" s="35"/>
      <c r="ADW235" s="35"/>
      <c r="ADX235" s="35"/>
      <c r="ADY235" s="26">
        <f t="shared" si="9"/>
        <v>0</v>
      </c>
      <c r="ADZ235" s="5"/>
    </row>
    <row r="236" spans="1:806" s="33" customFormat="1" x14ac:dyDescent="0.2">
      <c r="A236" s="51" t="s">
        <v>152</v>
      </c>
      <c r="B236" s="65">
        <f t="shared" si="8"/>
        <v>0</v>
      </c>
      <c r="C236" s="57">
        <v>1</v>
      </c>
      <c r="D236" s="59">
        <v>44557</v>
      </c>
      <c r="E236" s="67">
        <v>31.3</v>
      </c>
      <c r="F236" s="67">
        <f t="shared" si="10"/>
        <v>0</v>
      </c>
      <c r="G236" s="6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/>
      <c r="BE236" s="15"/>
      <c r="BF236" s="15"/>
      <c r="BG236" s="136"/>
      <c r="BH236" s="35"/>
      <c r="BI236" s="35"/>
      <c r="BJ236" s="35"/>
      <c r="BK236" s="35"/>
      <c r="BL236" s="35"/>
      <c r="BM236" s="35"/>
      <c r="BN236" s="35"/>
      <c r="BO236" s="35"/>
      <c r="BP236" s="35"/>
      <c r="BQ236" s="35"/>
      <c r="BR236" s="35"/>
      <c r="BS236" s="35"/>
      <c r="BT236" s="35"/>
      <c r="BU236" s="35"/>
      <c r="BV236" s="35"/>
      <c r="BW236" s="35"/>
      <c r="BX236" s="35"/>
      <c r="BY236" s="35"/>
      <c r="BZ236" s="35"/>
      <c r="CA236" s="35"/>
      <c r="CB236" s="35"/>
      <c r="CC236" s="35"/>
      <c r="CD236" s="35"/>
      <c r="CE236" s="35"/>
      <c r="CF236" s="35"/>
      <c r="CG236" s="35"/>
      <c r="CH236" s="35"/>
      <c r="CI236" s="35"/>
      <c r="CJ236" s="35"/>
      <c r="CK236" s="35"/>
      <c r="CL236" s="35"/>
      <c r="CM236" s="35"/>
      <c r="CN236" s="35"/>
      <c r="CO236" s="35"/>
      <c r="CP236" s="35"/>
      <c r="CQ236" s="35"/>
      <c r="CR236" s="35"/>
      <c r="CS236" s="35"/>
      <c r="CT236" s="35"/>
      <c r="CU236" s="35"/>
      <c r="CV236" s="35"/>
      <c r="CW236" s="35"/>
      <c r="CX236" s="35"/>
      <c r="CY236" s="35"/>
      <c r="CZ236" s="35"/>
      <c r="DA236" s="35"/>
      <c r="DB236" s="35"/>
      <c r="DC236" s="35"/>
      <c r="DD236" s="35"/>
      <c r="DE236" s="35"/>
      <c r="DF236" s="35"/>
      <c r="DG236" s="35"/>
      <c r="DH236" s="35"/>
      <c r="DI236" s="35"/>
      <c r="DJ236" s="35"/>
      <c r="DK236" s="35"/>
      <c r="DL236" s="35"/>
      <c r="DM236" s="35"/>
      <c r="DN236" s="35"/>
      <c r="DO236" s="35"/>
      <c r="DP236" s="35"/>
      <c r="DQ236" s="35"/>
      <c r="DR236" s="35"/>
      <c r="DS236" s="35"/>
      <c r="DT236" s="35"/>
      <c r="DU236" s="35"/>
      <c r="DV236" s="35"/>
      <c r="DW236" s="35"/>
      <c r="DX236" s="35"/>
      <c r="DY236" s="35"/>
      <c r="DZ236" s="35"/>
      <c r="EA236" s="35"/>
      <c r="EB236" s="35"/>
      <c r="EC236" s="35"/>
      <c r="ED236" s="35"/>
      <c r="EE236" s="35"/>
      <c r="EF236" s="35"/>
      <c r="EG236" s="35"/>
      <c r="EH236" s="35"/>
      <c r="EI236" s="35"/>
      <c r="EJ236" s="35"/>
      <c r="EK236" s="35"/>
      <c r="EL236" s="35"/>
      <c r="EM236" s="35"/>
      <c r="EN236" s="35"/>
      <c r="EO236" s="35"/>
      <c r="EP236" s="35"/>
      <c r="EQ236" s="35"/>
      <c r="ER236" s="35"/>
      <c r="ES236" s="35"/>
      <c r="ET236" s="35"/>
      <c r="EU236" s="35"/>
      <c r="EV236" s="35"/>
      <c r="EW236" s="35"/>
      <c r="EX236" s="35"/>
      <c r="EY236" s="35"/>
      <c r="EZ236" s="35"/>
      <c r="FA236" s="35"/>
      <c r="FB236" s="35"/>
      <c r="FC236" s="35"/>
      <c r="FD236" s="35"/>
      <c r="FE236" s="35"/>
      <c r="FF236" s="35"/>
      <c r="FG236" s="35"/>
      <c r="FH236" s="35"/>
      <c r="FI236" s="35"/>
      <c r="FJ236" s="35"/>
      <c r="FK236" s="35"/>
      <c r="FL236" s="35"/>
      <c r="FM236" s="35"/>
      <c r="FN236" s="35"/>
      <c r="FO236" s="35"/>
      <c r="FP236" s="35"/>
      <c r="FQ236" s="35"/>
      <c r="FR236" s="35"/>
      <c r="FS236" s="35"/>
      <c r="FT236" s="35"/>
      <c r="FU236" s="35"/>
      <c r="FV236" s="35"/>
      <c r="FW236" s="35"/>
      <c r="FX236" s="35"/>
      <c r="FY236" s="35"/>
      <c r="FZ236" s="35"/>
      <c r="GA236" s="35"/>
      <c r="GB236" s="35"/>
      <c r="GC236" s="35"/>
      <c r="GD236" s="35"/>
      <c r="GE236" s="35"/>
      <c r="GF236" s="35"/>
      <c r="GG236" s="35"/>
      <c r="GH236" s="35"/>
      <c r="GI236" s="35"/>
      <c r="GJ236" s="35"/>
      <c r="GK236" s="35"/>
      <c r="GL236" s="35"/>
      <c r="GM236" s="35"/>
      <c r="GN236" s="35"/>
      <c r="GO236" s="35"/>
      <c r="GP236" s="35"/>
      <c r="GQ236" s="35"/>
      <c r="GR236" s="35"/>
      <c r="GS236" s="35"/>
      <c r="GT236" s="35"/>
      <c r="GU236" s="35"/>
      <c r="GV236" s="35"/>
      <c r="GW236" s="35"/>
      <c r="GX236" s="35"/>
      <c r="GY236" s="35"/>
      <c r="GZ236" s="35"/>
      <c r="HA236" s="35"/>
      <c r="HB236" s="35"/>
      <c r="HC236" s="35"/>
      <c r="HD236" s="35"/>
      <c r="HE236" s="35"/>
      <c r="HF236" s="35"/>
      <c r="HG236" s="35"/>
      <c r="HH236" s="35"/>
      <c r="HI236" s="35"/>
      <c r="HJ236" s="35"/>
      <c r="HK236" s="35"/>
      <c r="HL236" s="35"/>
      <c r="HM236" s="35"/>
      <c r="HN236" s="35"/>
      <c r="HO236" s="35"/>
      <c r="HP236" s="35"/>
      <c r="HQ236" s="35"/>
      <c r="HR236" s="35"/>
      <c r="HS236" s="35"/>
      <c r="HT236" s="35"/>
      <c r="HU236" s="35"/>
      <c r="HV236" s="35"/>
      <c r="HW236" s="35"/>
      <c r="HX236" s="35"/>
      <c r="HY236" s="35"/>
      <c r="HZ236" s="35"/>
      <c r="IA236" s="35"/>
      <c r="IB236" s="35"/>
      <c r="IC236" s="35"/>
      <c r="ID236" s="35"/>
      <c r="IE236" s="35"/>
      <c r="IF236" s="35"/>
      <c r="IG236" s="35"/>
      <c r="IH236" s="35"/>
      <c r="II236" s="35"/>
      <c r="IJ236" s="35"/>
      <c r="IK236" s="35"/>
      <c r="IL236" s="35"/>
      <c r="IM236" s="35"/>
      <c r="IN236" s="35"/>
      <c r="IO236" s="35"/>
      <c r="IP236" s="35"/>
      <c r="IQ236" s="35"/>
      <c r="IR236" s="35"/>
      <c r="IS236" s="35"/>
      <c r="IT236" s="35"/>
      <c r="IU236" s="35"/>
      <c r="IV236" s="35"/>
      <c r="IW236" s="35"/>
      <c r="IX236" s="35"/>
      <c r="IY236" s="35"/>
      <c r="IZ236" s="35"/>
      <c r="JA236" s="35"/>
      <c r="JB236" s="35"/>
      <c r="JC236" s="35"/>
      <c r="JD236" s="35"/>
      <c r="JE236" s="35"/>
      <c r="JF236" s="35"/>
      <c r="JG236" s="35"/>
      <c r="JH236" s="35"/>
      <c r="JI236" s="35"/>
      <c r="JJ236" s="35"/>
      <c r="JK236" s="35"/>
      <c r="JL236" s="35"/>
      <c r="JM236" s="35"/>
      <c r="JN236" s="35"/>
      <c r="JO236" s="35"/>
      <c r="JP236" s="35"/>
      <c r="JQ236" s="35"/>
      <c r="JR236" s="35"/>
      <c r="JS236" s="35"/>
      <c r="JT236" s="35"/>
      <c r="JU236" s="35"/>
      <c r="JV236" s="35"/>
      <c r="JW236" s="35"/>
      <c r="JX236" s="35"/>
      <c r="JY236" s="35"/>
      <c r="JZ236" s="35"/>
      <c r="KA236" s="35"/>
      <c r="KB236" s="35"/>
      <c r="KC236" s="35"/>
      <c r="KD236" s="35"/>
      <c r="KE236" s="35"/>
      <c r="KF236" s="35"/>
      <c r="KG236" s="35"/>
      <c r="KH236" s="35"/>
      <c r="KI236" s="35"/>
      <c r="KJ236" s="35"/>
      <c r="KK236" s="35"/>
      <c r="KL236" s="35"/>
      <c r="KM236" s="35"/>
      <c r="KN236" s="35"/>
      <c r="KO236" s="35"/>
      <c r="KP236" s="35"/>
      <c r="KQ236" s="35"/>
      <c r="KR236" s="35"/>
      <c r="KS236" s="35"/>
      <c r="KT236" s="35"/>
      <c r="KU236" s="35"/>
      <c r="KV236" s="35"/>
      <c r="KW236" s="35"/>
      <c r="KX236" s="35"/>
      <c r="KY236" s="35"/>
      <c r="KZ236" s="35"/>
      <c r="LA236" s="35"/>
      <c r="LB236" s="35"/>
      <c r="LC236" s="35"/>
      <c r="LD236" s="35"/>
      <c r="LE236" s="35"/>
      <c r="LF236" s="35"/>
      <c r="LG236" s="35"/>
      <c r="LH236" s="35"/>
      <c r="LI236" s="35"/>
      <c r="LJ236" s="35"/>
      <c r="LK236" s="35"/>
      <c r="LL236" s="35"/>
      <c r="LM236" s="35"/>
      <c r="LN236" s="35"/>
      <c r="LO236" s="35"/>
      <c r="LP236" s="35"/>
      <c r="LQ236" s="35"/>
      <c r="LR236" s="35"/>
      <c r="LS236" s="35"/>
      <c r="LT236" s="35"/>
      <c r="LU236" s="35"/>
      <c r="LV236" s="35"/>
      <c r="LW236" s="35"/>
      <c r="LX236" s="35"/>
      <c r="LY236" s="35"/>
      <c r="LZ236" s="35"/>
      <c r="MA236" s="35"/>
      <c r="MB236" s="35"/>
      <c r="MC236" s="35"/>
      <c r="MD236" s="35"/>
      <c r="ME236" s="35"/>
      <c r="MF236" s="35"/>
      <c r="MG236" s="35"/>
      <c r="MH236" s="35"/>
      <c r="MI236" s="35"/>
      <c r="MJ236" s="35"/>
      <c r="MK236" s="35"/>
      <c r="ML236" s="35"/>
      <c r="MM236" s="35"/>
      <c r="MN236" s="35"/>
      <c r="MO236" s="35"/>
      <c r="MP236" s="35"/>
      <c r="MQ236" s="35"/>
      <c r="MR236" s="35"/>
      <c r="MS236" s="35"/>
      <c r="MT236" s="35"/>
      <c r="MU236" s="35"/>
      <c r="MV236" s="35"/>
      <c r="MW236" s="35"/>
      <c r="MX236" s="35"/>
      <c r="MY236" s="35"/>
      <c r="MZ236" s="35"/>
      <c r="NA236" s="35"/>
      <c r="NB236" s="35"/>
      <c r="NC236" s="35"/>
      <c r="ND236" s="35"/>
      <c r="NE236" s="35"/>
      <c r="NF236" s="35"/>
      <c r="NG236" s="35"/>
      <c r="NH236" s="35"/>
      <c r="NI236" s="35"/>
      <c r="NJ236" s="35"/>
      <c r="NK236" s="35"/>
      <c r="NL236" s="35"/>
      <c r="NM236" s="35"/>
      <c r="NN236" s="35"/>
      <c r="NO236" s="35"/>
      <c r="NP236" s="35"/>
      <c r="NQ236" s="35"/>
      <c r="NR236" s="35"/>
      <c r="NS236" s="35"/>
      <c r="NT236" s="35"/>
      <c r="NU236" s="35"/>
      <c r="NV236" s="35"/>
      <c r="NW236" s="35"/>
      <c r="NX236" s="35"/>
      <c r="NY236" s="35"/>
      <c r="NZ236" s="35"/>
      <c r="OA236" s="35"/>
      <c r="OB236" s="35"/>
      <c r="OC236" s="35"/>
      <c r="OD236" s="35"/>
      <c r="OE236" s="35"/>
      <c r="OF236" s="35"/>
      <c r="OG236" s="35"/>
      <c r="OH236" s="35"/>
      <c r="OI236" s="35"/>
      <c r="OJ236" s="35"/>
      <c r="OK236" s="35"/>
      <c r="OL236" s="35"/>
      <c r="OM236" s="35"/>
      <c r="ON236" s="35"/>
      <c r="OO236" s="35"/>
      <c r="OP236" s="35"/>
      <c r="OQ236" s="35"/>
      <c r="OR236" s="35"/>
      <c r="OS236" s="35"/>
      <c r="OT236" s="35"/>
      <c r="OU236" s="35"/>
      <c r="OV236" s="35"/>
      <c r="OW236" s="35"/>
      <c r="OX236" s="35"/>
      <c r="OY236" s="35"/>
      <c r="OZ236" s="35"/>
      <c r="PA236" s="35"/>
      <c r="PB236" s="35"/>
      <c r="PC236" s="35"/>
      <c r="PD236" s="35"/>
      <c r="PE236" s="35"/>
      <c r="PF236" s="35"/>
      <c r="PG236" s="35"/>
      <c r="PH236" s="35"/>
      <c r="PI236" s="35"/>
      <c r="PJ236" s="35"/>
      <c r="PK236" s="35"/>
      <c r="PL236" s="35"/>
      <c r="PM236" s="35"/>
      <c r="PN236" s="35"/>
      <c r="PO236" s="35"/>
      <c r="PP236" s="35"/>
      <c r="PQ236" s="35"/>
      <c r="PR236" s="35"/>
      <c r="PS236" s="35"/>
      <c r="PT236" s="35"/>
      <c r="PU236" s="35"/>
      <c r="PV236" s="35"/>
      <c r="PW236" s="35"/>
      <c r="PX236" s="35"/>
      <c r="PY236" s="35"/>
      <c r="PZ236" s="35"/>
      <c r="QA236" s="35"/>
      <c r="QB236" s="35"/>
      <c r="QC236" s="35"/>
      <c r="QD236" s="35"/>
      <c r="QE236" s="35"/>
      <c r="QF236" s="35"/>
      <c r="QG236" s="35"/>
      <c r="QH236" s="35"/>
      <c r="QI236" s="35"/>
      <c r="QJ236" s="35"/>
      <c r="QK236" s="35"/>
      <c r="QL236" s="35"/>
      <c r="QM236" s="35"/>
      <c r="QN236" s="35"/>
      <c r="QO236" s="35"/>
      <c r="QP236" s="35"/>
      <c r="QQ236" s="35"/>
      <c r="QR236" s="35"/>
      <c r="QS236" s="35"/>
      <c r="QT236" s="35"/>
      <c r="QU236" s="35"/>
      <c r="QV236" s="35"/>
      <c r="QW236" s="35"/>
      <c r="QX236" s="35"/>
      <c r="QY236" s="35"/>
      <c r="QZ236" s="35"/>
      <c r="RA236" s="35"/>
      <c r="RB236" s="35"/>
      <c r="RC236" s="35"/>
      <c r="RD236" s="35"/>
      <c r="RE236" s="35"/>
      <c r="RF236" s="35"/>
      <c r="RG236" s="35"/>
      <c r="RH236" s="35"/>
      <c r="RI236" s="35"/>
      <c r="RJ236" s="35"/>
      <c r="RK236" s="35"/>
      <c r="RL236" s="35"/>
      <c r="RM236" s="35"/>
      <c r="RN236" s="35"/>
      <c r="RO236" s="35"/>
      <c r="RP236" s="35"/>
      <c r="RQ236" s="35"/>
      <c r="RR236" s="35"/>
      <c r="RS236" s="35"/>
      <c r="RT236" s="35"/>
      <c r="RU236" s="35"/>
      <c r="RV236" s="35"/>
      <c r="RW236" s="35"/>
      <c r="RX236" s="35"/>
      <c r="RY236" s="35"/>
      <c r="RZ236" s="35"/>
      <c r="SA236" s="35"/>
      <c r="SB236" s="35"/>
      <c r="SC236" s="35"/>
      <c r="SD236" s="35"/>
      <c r="SE236" s="35"/>
      <c r="SF236" s="35"/>
      <c r="SG236" s="35"/>
      <c r="SH236" s="35"/>
      <c r="SI236" s="35"/>
      <c r="SJ236" s="35"/>
      <c r="SK236" s="35"/>
      <c r="SL236" s="35"/>
      <c r="SM236" s="35"/>
      <c r="SN236" s="35"/>
      <c r="SO236" s="35"/>
      <c r="SP236" s="35"/>
      <c r="SQ236" s="35"/>
      <c r="SR236" s="35"/>
      <c r="SS236" s="35"/>
      <c r="ST236" s="35"/>
      <c r="SU236" s="35"/>
      <c r="SV236" s="35"/>
      <c r="SW236" s="35"/>
      <c r="SX236" s="35"/>
      <c r="SY236" s="35"/>
      <c r="SZ236" s="35"/>
      <c r="TA236" s="35"/>
      <c r="TB236" s="35"/>
      <c r="TC236" s="35"/>
      <c r="TD236" s="35"/>
      <c r="TE236" s="35"/>
      <c r="TF236" s="35"/>
      <c r="TG236" s="35"/>
      <c r="TH236" s="35"/>
      <c r="TI236" s="35"/>
      <c r="TJ236" s="35"/>
      <c r="TK236" s="35"/>
      <c r="TL236" s="35"/>
      <c r="TM236" s="35"/>
      <c r="TN236" s="35"/>
      <c r="TO236" s="35"/>
      <c r="TP236" s="35"/>
      <c r="TQ236" s="35"/>
      <c r="TR236" s="35"/>
      <c r="TS236" s="35"/>
      <c r="TT236" s="35"/>
      <c r="TU236" s="35"/>
      <c r="TV236" s="35"/>
      <c r="TW236" s="35"/>
      <c r="TX236" s="35"/>
      <c r="TY236" s="35"/>
      <c r="TZ236" s="35"/>
      <c r="UA236" s="35"/>
      <c r="UB236" s="35"/>
      <c r="UC236" s="35"/>
      <c r="UD236" s="35"/>
      <c r="UE236" s="35"/>
      <c r="UF236" s="35"/>
      <c r="UG236" s="35"/>
      <c r="UH236" s="35"/>
      <c r="UI236" s="35"/>
      <c r="UJ236" s="35"/>
      <c r="UK236" s="35"/>
      <c r="UL236" s="35"/>
      <c r="UM236" s="35"/>
      <c r="UN236" s="35"/>
      <c r="UO236" s="35"/>
      <c r="UP236" s="35"/>
      <c r="UQ236" s="35"/>
      <c r="UR236" s="35"/>
      <c r="US236" s="35"/>
      <c r="UT236" s="35"/>
      <c r="UU236" s="35"/>
      <c r="UV236" s="35"/>
      <c r="UW236" s="35"/>
      <c r="UX236" s="35"/>
      <c r="UY236" s="35"/>
      <c r="UZ236" s="35"/>
      <c r="VA236" s="35"/>
      <c r="VB236" s="35"/>
      <c r="VC236" s="35"/>
      <c r="VD236" s="35"/>
      <c r="VE236" s="35"/>
      <c r="VF236" s="35"/>
      <c r="VG236" s="35"/>
      <c r="VH236" s="35"/>
      <c r="VI236" s="35"/>
      <c r="VJ236" s="35"/>
      <c r="VK236" s="35"/>
      <c r="VL236" s="35"/>
      <c r="VM236" s="35"/>
      <c r="VN236" s="35"/>
      <c r="VO236" s="35"/>
      <c r="VP236" s="35"/>
      <c r="VQ236" s="35"/>
      <c r="VR236" s="35"/>
      <c r="VS236" s="35"/>
      <c r="VT236" s="35"/>
      <c r="VU236" s="35"/>
      <c r="VV236" s="35"/>
      <c r="VW236" s="35"/>
      <c r="VX236" s="35"/>
      <c r="VY236" s="35"/>
      <c r="VZ236" s="35"/>
      <c r="WA236" s="35"/>
      <c r="WB236" s="35"/>
      <c r="WC236" s="35"/>
      <c r="WD236" s="35"/>
      <c r="WE236" s="35"/>
      <c r="WF236" s="35"/>
      <c r="WG236" s="35"/>
      <c r="WH236" s="35"/>
      <c r="WI236" s="35"/>
      <c r="WJ236" s="35"/>
      <c r="WK236" s="35"/>
      <c r="WL236" s="35"/>
      <c r="WM236" s="35"/>
      <c r="WN236" s="35"/>
      <c r="WO236" s="35"/>
      <c r="WP236" s="35"/>
      <c r="WQ236" s="35"/>
      <c r="WR236" s="35"/>
      <c r="WS236" s="35"/>
      <c r="WT236" s="35"/>
      <c r="WU236" s="35"/>
      <c r="WV236" s="35"/>
      <c r="WW236" s="35"/>
      <c r="WX236" s="35"/>
      <c r="WY236" s="35"/>
      <c r="WZ236" s="35"/>
      <c r="XA236" s="35"/>
      <c r="XB236" s="35"/>
      <c r="XC236" s="35"/>
      <c r="XD236" s="35"/>
      <c r="XE236" s="35"/>
      <c r="XF236" s="35"/>
      <c r="XG236" s="35"/>
      <c r="XH236" s="35"/>
      <c r="XI236" s="35"/>
      <c r="XJ236" s="35"/>
      <c r="XK236" s="35"/>
      <c r="XL236" s="35"/>
      <c r="XM236" s="35"/>
      <c r="XN236" s="35"/>
      <c r="XO236" s="35"/>
      <c r="XP236" s="35"/>
      <c r="XQ236" s="35"/>
      <c r="XR236" s="35"/>
      <c r="XS236" s="35"/>
      <c r="XT236" s="35"/>
      <c r="XU236" s="35"/>
      <c r="XV236" s="35"/>
      <c r="XW236" s="35"/>
      <c r="XX236" s="35"/>
      <c r="XY236" s="35"/>
      <c r="XZ236" s="35"/>
      <c r="YA236" s="35"/>
      <c r="YB236" s="35"/>
      <c r="YC236" s="35"/>
      <c r="YD236" s="35"/>
      <c r="YE236" s="35"/>
      <c r="YF236" s="35"/>
      <c r="YG236" s="35"/>
      <c r="YH236" s="35"/>
      <c r="YI236" s="35"/>
      <c r="YJ236" s="35"/>
      <c r="YK236" s="35"/>
      <c r="YL236" s="35"/>
      <c r="YM236" s="35"/>
      <c r="YN236" s="35"/>
      <c r="YO236" s="35"/>
      <c r="YP236" s="35"/>
      <c r="YQ236" s="35"/>
      <c r="YR236" s="35"/>
      <c r="YS236" s="35"/>
      <c r="YT236" s="35"/>
      <c r="YU236" s="35"/>
      <c r="YV236" s="35"/>
      <c r="YW236" s="35"/>
      <c r="YX236" s="35"/>
      <c r="YY236" s="35"/>
      <c r="YZ236" s="35"/>
      <c r="ZA236" s="35"/>
      <c r="ZB236" s="35"/>
      <c r="ZC236" s="35"/>
      <c r="ZD236" s="35"/>
      <c r="ZE236" s="35"/>
      <c r="ZF236" s="35"/>
      <c r="ZG236" s="35"/>
      <c r="ZH236" s="35"/>
      <c r="ZI236" s="35"/>
      <c r="ZJ236" s="35"/>
      <c r="ZK236" s="35"/>
      <c r="ZL236" s="35"/>
      <c r="ZM236" s="35"/>
      <c r="ZN236" s="35"/>
      <c r="ZO236" s="35"/>
      <c r="ZP236" s="35"/>
      <c r="ZQ236" s="35"/>
      <c r="ZR236" s="35"/>
      <c r="ZS236" s="35"/>
      <c r="ZT236" s="35"/>
      <c r="ZU236" s="35"/>
      <c r="ZV236" s="35"/>
      <c r="ZW236" s="35"/>
      <c r="ZX236" s="35"/>
      <c r="ZY236" s="35"/>
      <c r="ZZ236" s="35"/>
      <c r="AAA236" s="35"/>
      <c r="AAB236" s="35"/>
      <c r="AAC236" s="35"/>
      <c r="AAD236" s="35"/>
      <c r="AAE236" s="35"/>
      <c r="AAF236" s="35"/>
      <c r="AAG236" s="35"/>
      <c r="AAH236" s="35"/>
      <c r="AAI236" s="35"/>
      <c r="AAJ236" s="35"/>
      <c r="AAK236" s="35"/>
      <c r="AAL236" s="35"/>
      <c r="AAM236" s="35"/>
      <c r="AAN236" s="35"/>
      <c r="AAO236" s="35"/>
      <c r="AAP236" s="35"/>
      <c r="AAQ236" s="35"/>
      <c r="AAR236" s="35"/>
      <c r="AAS236" s="35"/>
      <c r="AAT236" s="35"/>
      <c r="AAU236" s="35"/>
      <c r="AAV236" s="35"/>
      <c r="AAW236" s="35"/>
      <c r="AAX236" s="35"/>
      <c r="AAY236" s="35"/>
      <c r="AAZ236" s="35"/>
      <c r="ABA236" s="35"/>
      <c r="ABB236" s="35"/>
      <c r="ABC236" s="35"/>
      <c r="ABD236" s="35"/>
      <c r="ABE236" s="35"/>
      <c r="ABF236" s="35"/>
      <c r="ABG236" s="35"/>
      <c r="ABH236" s="35"/>
      <c r="ABI236" s="35"/>
      <c r="ABJ236" s="35"/>
      <c r="ABK236" s="35"/>
      <c r="ABL236" s="35"/>
      <c r="ABM236" s="35"/>
      <c r="ABN236" s="35"/>
      <c r="ABO236" s="35"/>
      <c r="ABP236" s="35"/>
      <c r="ABQ236" s="35"/>
      <c r="ABR236" s="35"/>
      <c r="ABS236" s="35"/>
      <c r="ABT236" s="35"/>
      <c r="ABU236" s="35"/>
      <c r="ABV236" s="35"/>
      <c r="ABW236" s="35"/>
      <c r="ABX236" s="35"/>
      <c r="ABY236" s="35"/>
      <c r="ABZ236" s="35"/>
      <c r="ACA236" s="35"/>
      <c r="ACB236" s="35"/>
      <c r="ACC236" s="35"/>
      <c r="ACD236" s="35"/>
      <c r="ACE236" s="35"/>
      <c r="ACF236" s="35"/>
      <c r="ACG236" s="35"/>
      <c r="ACH236" s="35"/>
      <c r="ACI236" s="35"/>
      <c r="ACJ236" s="35"/>
      <c r="ACK236" s="35"/>
      <c r="ACL236" s="35"/>
      <c r="ACM236" s="35"/>
      <c r="ACN236" s="35"/>
      <c r="ACO236" s="35"/>
      <c r="ACP236" s="35"/>
      <c r="ACQ236" s="35"/>
      <c r="ACR236" s="35"/>
      <c r="ACS236" s="35"/>
      <c r="ACT236" s="35"/>
      <c r="ACU236" s="35"/>
      <c r="ACV236" s="35"/>
      <c r="ACW236" s="35"/>
      <c r="ACX236" s="35"/>
      <c r="ACY236" s="35"/>
      <c r="ACZ236" s="35"/>
      <c r="ADA236" s="35"/>
      <c r="ADB236" s="35"/>
      <c r="ADC236" s="35"/>
      <c r="ADD236" s="35"/>
      <c r="ADE236" s="35"/>
      <c r="ADF236" s="35"/>
      <c r="ADG236" s="35"/>
      <c r="ADH236" s="35"/>
      <c r="ADI236" s="35"/>
      <c r="ADJ236" s="35"/>
      <c r="ADK236" s="35"/>
      <c r="ADL236" s="35"/>
      <c r="ADM236" s="35"/>
      <c r="ADN236" s="35"/>
      <c r="ADO236" s="35"/>
      <c r="ADP236" s="35"/>
      <c r="ADQ236" s="35"/>
      <c r="ADR236" s="35"/>
      <c r="ADS236" s="35"/>
      <c r="ADT236" s="35"/>
      <c r="ADU236" s="35"/>
      <c r="ADV236" s="35"/>
      <c r="ADW236" s="35"/>
      <c r="ADX236" s="35"/>
      <c r="ADY236" s="26">
        <f t="shared" si="9"/>
        <v>0</v>
      </c>
      <c r="ADZ236" s="5"/>
    </row>
    <row r="237" spans="1:806" s="33" customFormat="1" x14ac:dyDescent="0.2">
      <c r="A237" s="51" t="s">
        <v>599</v>
      </c>
      <c r="B237" s="65">
        <f t="shared" si="8"/>
        <v>0</v>
      </c>
      <c r="C237" s="57">
        <v>1</v>
      </c>
      <c r="D237" s="59">
        <v>44832</v>
      </c>
      <c r="E237" s="67">
        <v>36.01</v>
      </c>
      <c r="F237" s="67">
        <f t="shared" si="10"/>
        <v>0</v>
      </c>
      <c r="G237" s="6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15"/>
      <c r="BF237" s="15"/>
      <c r="BG237" s="136"/>
      <c r="BH237" s="35"/>
      <c r="BI237" s="35"/>
      <c r="BJ237" s="35"/>
      <c r="BK237" s="35"/>
      <c r="BL237" s="35"/>
      <c r="BM237" s="35"/>
      <c r="BN237" s="35"/>
      <c r="BO237" s="35"/>
      <c r="BP237" s="35"/>
      <c r="BQ237" s="35"/>
      <c r="BR237" s="35"/>
      <c r="BS237" s="35"/>
      <c r="BT237" s="35"/>
      <c r="BU237" s="35"/>
      <c r="BV237" s="35"/>
      <c r="BW237" s="35"/>
      <c r="BX237" s="35"/>
      <c r="BY237" s="35"/>
      <c r="BZ237" s="35"/>
      <c r="CA237" s="35"/>
      <c r="CB237" s="35"/>
      <c r="CC237" s="35"/>
      <c r="CD237" s="35"/>
      <c r="CE237" s="35"/>
      <c r="CF237" s="35"/>
      <c r="CG237" s="35"/>
      <c r="CH237" s="35"/>
      <c r="CI237" s="35"/>
      <c r="CJ237" s="35"/>
      <c r="CK237" s="35"/>
      <c r="CL237" s="35"/>
      <c r="CM237" s="35"/>
      <c r="CN237" s="35"/>
      <c r="CO237" s="35"/>
      <c r="CP237" s="35"/>
      <c r="CQ237" s="35"/>
      <c r="CR237" s="35"/>
      <c r="CS237" s="35"/>
      <c r="CT237" s="35"/>
      <c r="CU237" s="35"/>
      <c r="CV237" s="35"/>
      <c r="CW237" s="35"/>
      <c r="CX237" s="35"/>
      <c r="CY237" s="35"/>
      <c r="CZ237" s="35"/>
      <c r="DA237" s="35"/>
      <c r="DB237" s="35"/>
      <c r="DC237" s="35"/>
      <c r="DD237" s="35"/>
      <c r="DE237" s="35"/>
      <c r="DF237" s="35"/>
      <c r="DG237" s="35"/>
      <c r="DH237" s="35"/>
      <c r="DI237" s="35"/>
      <c r="DJ237" s="35"/>
      <c r="DK237" s="35"/>
      <c r="DL237" s="35"/>
      <c r="DM237" s="35"/>
      <c r="DN237" s="35"/>
      <c r="DO237" s="35"/>
      <c r="DP237" s="35"/>
      <c r="DQ237" s="35"/>
      <c r="DR237" s="35"/>
      <c r="DS237" s="35"/>
      <c r="DT237" s="35"/>
      <c r="DU237" s="35"/>
      <c r="DV237" s="35"/>
      <c r="DW237" s="35"/>
      <c r="DX237" s="35"/>
      <c r="DY237" s="35"/>
      <c r="DZ237" s="35"/>
      <c r="EA237" s="35"/>
      <c r="EB237" s="35"/>
      <c r="EC237" s="35"/>
      <c r="ED237" s="35"/>
      <c r="EE237" s="35"/>
      <c r="EF237" s="35"/>
      <c r="EG237" s="35"/>
      <c r="EH237" s="35"/>
      <c r="EI237" s="35"/>
      <c r="EJ237" s="35"/>
      <c r="EK237" s="35"/>
      <c r="EL237" s="35"/>
      <c r="EM237" s="35"/>
      <c r="EN237" s="35"/>
      <c r="EO237" s="35"/>
      <c r="EP237" s="35"/>
      <c r="EQ237" s="35"/>
      <c r="ER237" s="35"/>
      <c r="ES237" s="35"/>
      <c r="ET237" s="35"/>
      <c r="EU237" s="35"/>
      <c r="EV237" s="35"/>
      <c r="EW237" s="35"/>
      <c r="EX237" s="35"/>
      <c r="EY237" s="35"/>
      <c r="EZ237" s="35"/>
      <c r="FA237" s="35"/>
      <c r="FB237" s="35"/>
      <c r="FC237" s="35"/>
      <c r="FD237" s="35"/>
      <c r="FE237" s="35"/>
      <c r="FF237" s="35"/>
      <c r="FG237" s="35"/>
      <c r="FH237" s="35"/>
      <c r="FI237" s="35"/>
      <c r="FJ237" s="35"/>
      <c r="FK237" s="35"/>
      <c r="FL237" s="35"/>
      <c r="FM237" s="35"/>
      <c r="FN237" s="35"/>
      <c r="FO237" s="35"/>
      <c r="FP237" s="35"/>
      <c r="FQ237" s="35"/>
      <c r="FR237" s="35"/>
      <c r="FS237" s="35"/>
      <c r="FT237" s="35"/>
      <c r="FU237" s="35"/>
      <c r="FV237" s="35"/>
      <c r="FW237" s="35"/>
      <c r="FX237" s="35"/>
      <c r="FY237" s="35"/>
      <c r="FZ237" s="35"/>
      <c r="GA237" s="35"/>
      <c r="GB237" s="35"/>
      <c r="GC237" s="35"/>
      <c r="GD237" s="35"/>
      <c r="GE237" s="35"/>
      <c r="GF237" s="35"/>
      <c r="GG237" s="35"/>
      <c r="GH237" s="35"/>
      <c r="GI237" s="35"/>
      <c r="GJ237" s="35"/>
      <c r="GK237" s="35"/>
      <c r="GL237" s="35"/>
      <c r="GM237" s="35"/>
      <c r="GN237" s="35"/>
      <c r="GO237" s="35"/>
      <c r="GP237" s="35"/>
      <c r="GQ237" s="35"/>
      <c r="GR237" s="35"/>
      <c r="GS237" s="35"/>
      <c r="GT237" s="35"/>
      <c r="GU237" s="35"/>
      <c r="GV237" s="35"/>
      <c r="GW237" s="35"/>
      <c r="GX237" s="35"/>
      <c r="GY237" s="35"/>
      <c r="GZ237" s="35"/>
      <c r="HA237" s="35"/>
      <c r="HB237" s="35"/>
      <c r="HC237" s="35"/>
      <c r="HD237" s="35"/>
      <c r="HE237" s="35"/>
      <c r="HF237" s="35"/>
      <c r="HG237" s="35"/>
      <c r="HH237" s="35"/>
      <c r="HI237" s="35"/>
      <c r="HJ237" s="35"/>
      <c r="HK237" s="35"/>
      <c r="HL237" s="35"/>
      <c r="HM237" s="35"/>
      <c r="HN237" s="35"/>
      <c r="HO237" s="35"/>
      <c r="HP237" s="35"/>
      <c r="HQ237" s="35"/>
      <c r="HR237" s="35"/>
      <c r="HS237" s="35"/>
      <c r="HT237" s="35"/>
      <c r="HU237" s="35"/>
      <c r="HV237" s="35"/>
      <c r="HW237" s="35"/>
      <c r="HX237" s="35"/>
      <c r="HY237" s="35"/>
      <c r="HZ237" s="35"/>
      <c r="IA237" s="35"/>
      <c r="IB237" s="35"/>
      <c r="IC237" s="35"/>
      <c r="ID237" s="35"/>
      <c r="IE237" s="35"/>
      <c r="IF237" s="35"/>
      <c r="IG237" s="35"/>
      <c r="IH237" s="35"/>
      <c r="II237" s="35"/>
      <c r="IJ237" s="35"/>
      <c r="IK237" s="35"/>
      <c r="IL237" s="35"/>
      <c r="IM237" s="35"/>
      <c r="IN237" s="35"/>
      <c r="IO237" s="35"/>
      <c r="IP237" s="35"/>
      <c r="IQ237" s="35"/>
      <c r="IR237" s="35"/>
      <c r="IS237" s="35"/>
      <c r="IT237" s="35"/>
      <c r="IU237" s="35"/>
      <c r="IV237" s="35"/>
      <c r="IW237" s="35"/>
      <c r="IX237" s="35"/>
      <c r="IY237" s="35"/>
      <c r="IZ237" s="35"/>
      <c r="JA237" s="35"/>
      <c r="JB237" s="35"/>
      <c r="JC237" s="35"/>
      <c r="JD237" s="35"/>
      <c r="JE237" s="35"/>
      <c r="JF237" s="35"/>
      <c r="JG237" s="35"/>
      <c r="JH237" s="35"/>
      <c r="JI237" s="35"/>
      <c r="JJ237" s="35"/>
      <c r="JK237" s="35"/>
      <c r="JL237" s="35"/>
      <c r="JM237" s="35"/>
      <c r="JN237" s="35"/>
      <c r="JO237" s="35"/>
      <c r="JP237" s="35"/>
      <c r="JQ237" s="35"/>
      <c r="JR237" s="35"/>
      <c r="JS237" s="35"/>
      <c r="JT237" s="35"/>
      <c r="JU237" s="35"/>
      <c r="JV237" s="35"/>
      <c r="JW237" s="35"/>
      <c r="JX237" s="35"/>
      <c r="JY237" s="35"/>
      <c r="JZ237" s="35"/>
      <c r="KA237" s="35"/>
      <c r="KB237" s="35"/>
      <c r="KC237" s="35"/>
      <c r="KD237" s="35"/>
      <c r="KE237" s="35"/>
      <c r="KF237" s="35"/>
      <c r="KG237" s="35"/>
      <c r="KH237" s="35"/>
      <c r="KI237" s="35"/>
      <c r="KJ237" s="35"/>
      <c r="KK237" s="35"/>
      <c r="KL237" s="35"/>
      <c r="KM237" s="35"/>
      <c r="KN237" s="35"/>
      <c r="KO237" s="35"/>
      <c r="KP237" s="35"/>
      <c r="KQ237" s="35"/>
      <c r="KR237" s="35"/>
      <c r="KS237" s="35"/>
      <c r="KT237" s="35"/>
      <c r="KU237" s="35"/>
      <c r="KV237" s="35"/>
      <c r="KW237" s="35"/>
      <c r="KX237" s="35"/>
      <c r="KY237" s="35"/>
      <c r="KZ237" s="35"/>
      <c r="LA237" s="35"/>
      <c r="LB237" s="35"/>
      <c r="LC237" s="35"/>
      <c r="LD237" s="35"/>
      <c r="LE237" s="35"/>
      <c r="LF237" s="35"/>
      <c r="LG237" s="35"/>
      <c r="LH237" s="35"/>
      <c r="LI237" s="35"/>
      <c r="LJ237" s="35"/>
      <c r="LK237" s="35"/>
      <c r="LL237" s="35"/>
      <c r="LM237" s="35"/>
      <c r="LN237" s="35"/>
      <c r="LO237" s="35"/>
      <c r="LP237" s="35"/>
      <c r="LQ237" s="35"/>
      <c r="LR237" s="35"/>
      <c r="LS237" s="35"/>
      <c r="LT237" s="35"/>
      <c r="LU237" s="35"/>
      <c r="LV237" s="35"/>
      <c r="LW237" s="35"/>
      <c r="LX237" s="35"/>
      <c r="LY237" s="35"/>
      <c r="LZ237" s="35"/>
      <c r="MA237" s="35"/>
      <c r="MB237" s="35"/>
      <c r="MC237" s="35"/>
      <c r="MD237" s="35"/>
      <c r="ME237" s="35"/>
      <c r="MF237" s="35"/>
      <c r="MG237" s="35"/>
      <c r="MH237" s="35"/>
      <c r="MI237" s="35"/>
      <c r="MJ237" s="35"/>
      <c r="MK237" s="35"/>
      <c r="ML237" s="35"/>
      <c r="MM237" s="35"/>
      <c r="MN237" s="35"/>
      <c r="MO237" s="35"/>
      <c r="MP237" s="35"/>
      <c r="MQ237" s="35"/>
      <c r="MR237" s="35"/>
      <c r="MS237" s="35"/>
      <c r="MT237" s="35"/>
      <c r="MU237" s="35"/>
      <c r="MV237" s="35"/>
      <c r="MW237" s="35"/>
      <c r="MX237" s="35"/>
      <c r="MY237" s="35"/>
      <c r="MZ237" s="35"/>
      <c r="NA237" s="35"/>
      <c r="NB237" s="35"/>
      <c r="NC237" s="35"/>
      <c r="ND237" s="35"/>
      <c r="NE237" s="35"/>
      <c r="NF237" s="35"/>
      <c r="NG237" s="35"/>
      <c r="NH237" s="35"/>
      <c r="NI237" s="35"/>
      <c r="NJ237" s="35"/>
      <c r="NK237" s="35"/>
      <c r="NL237" s="35"/>
      <c r="NM237" s="35"/>
      <c r="NN237" s="35"/>
      <c r="NO237" s="35"/>
      <c r="NP237" s="35"/>
      <c r="NQ237" s="35"/>
      <c r="NR237" s="35"/>
      <c r="NS237" s="35"/>
      <c r="NT237" s="35"/>
      <c r="NU237" s="35"/>
      <c r="NV237" s="35"/>
      <c r="NW237" s="35"/>
      <c r="NX237" s="35"/>
      <c r="NY237" s="35"/>
      <c r="NZ237" s="35"/>
      <c r="OA237" s="35"/>
      <c r="OB237" s="35"/>
      <c r="OC237" s="35"/>
      <c r="OD237" s="35"/>
      <c r="OE237" s="35"/>
      <c r="OF237" s="35"/>
      <c r="OG237" s="35"/>
      <c r="OH237" s="35"/>
      <c r="OI237" s="35"/>
      <c r="OJ237" s="35"/>
      <c r="OK237" s="35"/>
      <c r="OL237" s="35"/>
      <c r="OM237" s="35"/>
      <c r="ON237" s="35"/>
      <c r="OO237" s="35"/>
      <c r="OP237" s="35"/>
      <c r="OQ237" s="35"/>
      <c r="OR237" s="35"/>
      <c r="OS237" s="35"/>
      <c r="OT237" s="35"/>
      <c r="OU237" s="35"/>
      <c r="OV237" s="35"/>
      <c r="OW237" s="35"/>
      <c r="OX237" s="35"/>
      <c r="OY237" s="35"/>
      <c r="OZ237" s="35"/>
      <c r="PA237" s="35"/>
      <c r="PB237" s="35"/>
      <c r="PC237" s="35"/>
      <c r="PD237" s="35"/>
      <c r="PE237" s="35"/>
      <c r="PF237" s="35"/>
      <c r="PG237" s="35"/>
      <c r="PH237" s="35"/>
      <c r="PI237" s="35"/>
      <c r="PJ237" s="35"/>
      <c r="PK237" s="35"/>
      <c r="PL237" s="35"/>
      <c r="PM237" s="35"/>
      <c r="PN237" s="35"/>
      <c r="PO237" s="35"/>
      <c r="PP237" s="35"/>
      <c r="PQ237" s="35"/>
      <c r="PR237" s="35"/>
      <c r="PS237" s="35"/>
      <c r="PT237" s="35"/>
      <c r="PU237" s="35"/>
      <c r="PV237" s="35"/>
      <c r="PW237" s="35"/>
      <c r="PX237" s="35"/>
      <c r="PY237" s="35"/>
      <c r="PZ237" s="35"/>
      <c r="QA237" s="35"/>
      <c r="QB237" s="35"/>
      <c r="QC237" s="35"/>
      <c r="QD237" s="35"/>
      <c r="QE237" s="35"/>
      <c r="QF237" s="35"/>
      <c r="QG237" s="35"/>
      <c r="QH237" s="35"/>
      <c r="QI237" s="35"/>
      <c r="QJ237" s="35"/>
      <c r="QK237" s="35"/>
      <c r="QL237" s="35"/>
      <c r="QM237" s="35"/>
      <c r="QN237" s="35"/>
      <c r="QO237" s="35"/>
      <c r="QP237" s="35"/>
      <c r="QQ237" s="35"/>
      <c r="QR237" s="35"/>
      <c r="QS237" s="35"/>
      <c r="QT237" s="35"/>
      <c r="QU237" s="35"/>
      <c r="QV237" s="35"/>
      <c r="QW237" s="35"/>
      <c r="QX237" s="35"/>
      <c r="QY237" s="35"/>
      <c r="QZ237" s="35"/>
      <c r="RA237" s="35"/>
      <c r="RB237" s="35"/>
      <c r="RC237" s="35"/>
      <c r="RD237" s="35"/>
      <c r="RE237" s="35"/>
      <c r="RF237" s="35"/>
      <c r="RG237" s="35"/>
      <c r="RH237" s="35"/>
      <c r="RI237" s="35"/>
      <c r="RJ237" s="35"/>
      <c r="RK237" s="35"/>
      <c r="RL237" s="35"/>
      <c r="RM237" s="35"/>
      <c r="RN237" s="35"/>
      <c r="RO237" s="35"/>
      <c r="RP237" s="35"/>
      <c r="RQ237" s="35"/>
      <c r="RR237" s="35"/>
      <c r="RS237" s="35"/>
      <c r="RT237" s="35"/>
      <c r="RU237" s="35"/>
      <c r="RV237" s="35"/>
      <c r="RW237" s="35"/>
      <c r="RX237" s="35"/>
      <c r="RY237" s="35"/>
      <c r="RZ237" s="35"/>
      <c r="SA237" s="35"/>
      <c r="SB237" s="35"/>
      <c r="SC237" s="35"/>
      <c r="SD237" s="35"/>
      <c r="SE237" s="35"/>
      <c r="SF237" s="35"/>
      <c r="SG237" s="35"/>
      <c r="SH237" s="35"/>
      <c r="SI237" s="35"/>
      <c r="SJ237" s="35"/>
      <c r="SK237" s="35"/>
      <c r="SL237" s="35"/>
      <c r="SM237" s="35"/>
      <c r="SN237" s="35"/>
      <c r="SO237" s="35"/>
      <c r="SP237" s="35"/>
      <c r="SQ237" s="35"/>
      <c r="SR237" s="35"/>
      <c r="SS237" s="35"/>
      <c r="ST237" s="35"/>
      <c r="SU237" s="35"/>
      <c r="SV237" s="35"/>
      <c r="SW237" s="35"/>
      <c r="SX237" s="35"/>
      <c r="SY237" s="35"/>
      <c r="SZ237" s="35"/>
      <c r="TA237" s="35"/>
      <c r="TB237" s="35"/>
      <c r="TC237" s="35"/>
      <c r="TD237" s="35"/>
      <c r="TE237" s="35"/>
      <c r="TF237" s="35"/>
      <c r="TG237" s="35"/>
      <c r="TH237" s="35"/>
      <c r="TI237" s="35"/>
      <c r="TJ237" s="35"/>
      <c r="TK237" s="35"/>
      <c r="TL237" s="35"/>
      <c r="TM237" s="35"/>
      <c r="TN237" s="35"/>
      <c r="TO237" s="35"/>
      <c r="TP237" s="35"/>
      <c r="TQ237" s="35"/>
      <c r="TR237" s="35"/>
      <c r="TS237" s="35"/>
      <c r="TT237" s="35"/>
      <c r="TU237" s="35"/>
      <c r="TV237" s="35"/>
      <c r="TW237" s="35"/>
      <c r="TX237" s="35"/>
      <c r="TY237" s="35"/>
      <c r="TZ237" s="35"/>
      <c r="UA237" s="35"/>
      <c r="UB237" s="35"/>
      <c r="UC237" s="35"/>
      <c r="UD237" s="35"/>
      <c r="UE237" s="35"/>
      <c r="UF237" s="35"/>
      <c r="UG237" s="35"/>
      <c r="UH237" s="35"/>
      <c r="UI237" s="35"/>
      <c r="UJ237" s="35"/>
      <c r="UK237" s="35"/>
      <c r="UL237" s="35"/>
      <c r="UM237" s="35"/>
      <c r="UN237" s="35"/>
      <c r="UO237" s="35"/>
      <c r="UP237" s="35"/>
      <c r="UQ237" s="35"/>
      <c r="UR237" s="35"/>
      <c r="US237" s="35"/>
      <c r="UT237" s="35"/>
      <c r="UU237" s="35"/>
      <c r="UV237" s="35"/>
      <c r="UW237" s="35"/>
      <c r="UX237" s="35"/>
      <c r="UY237" s="35"/>
      <c r="UZ237" s="35"/>
      <c r="VA237" s="35"/>
      <c r="VB237" s="35"/>
      <c r="VC237" s="35"/>
      <c r="VD237" s="35"/>
      <c r="VE237" s="35"/>
      <c r="VF237" s="35"/>
      <c r="VG237" s="35"/>
      <c r="VH237" s="35"/>
      <c r="VI237" s="35"/>
      <c r="VJ237" s="35"/>
      <c r="VK237" s="35"/>
      <c r="VL237" s="35"/>
      <c r="VM237" s="35"/>
      <c r="VN237" s="35"/>
      <c r="VO237" s="35"/>
      <c r="VP237" s="35"/>
      <c r="VQ237" s="35"/>
      <c r="VR237" s="35"/>
      <c r="VS237" s="35"/>
      <c r="VT237" s="35"/>
      <c r="VU237" s="35"/>
      <c r="VV237" s="35"/>
      <c r="VW237" s="35"/>
      <c r="VX237" s="35"/>
      <c r="VY237" s="35"/>
      <c r="VZ237" s="35"/>
      <c r="WA237" s="35"/>
      <c r="WB237" s="35"/>
      <c r="WC237" s="35"/>
      <c r="WD237" s="35"/>
      <c r="WE237" s="35"/>
      <c r="WF237" s="35"/>
      <c r="WG237" s="35"/>
      <c r="WH237" s="35"/>
      <c r="WI237" s="35"/>
      <c r="WJ237" s="35"/>
      <c r="WK237" s="35"/>
      <c r="WL237" s="35"/>
      <c r="WM237" s="35"/>
      <c r="WN237" s="35"/>
      <c r="WO237" s="35"/>
      <c r="WP237" s="35"/>
      <c r="WQ237" s="35"/>
      <c r="WR237" s="35"/>
      <c r="WS237" s="35"/>
      <c r="WT237" s="35"/>
      <c r="WU237" s="35"/>
      <c r="WV237" s="35"/>
      <c r="WW237" s="35"/>
      <c r="WX237" s="35"/>
      <c r="WY237" s="35"/>
      <c r="WZ237" s="35"/>
      <c r="XA237" s="35"/>
      <c r="XB237" s="35"/>
      <c r="XC237" s="35"/>
      <c r="XD237" s="35"/>
      <c r="XE237" s="35"/>
      <c r="XF237" s="35"/>
      <c r="XG237" s="35"/>
      <c r="XH237" s="35"/>
      <c r="XI237" s="35"/>
      <c r="XJ237" s="35"/>
      <c r="XK237" s="35"/>
      <c r="XL237" s="35"/>
      <c r="XM237" s="35"/>
      <c r="XN237" s="35"/>
      <c r="XO237" s="35"/>
      <c r="XP237" s="35"/>
      <c r="XQ237" s="35"/>
      <c r="XR237" s="35"/>
      <c r="XS237" s="35"/>
      <c r="XT237" s="35"/>
      <c r="XU237" s="35"/>
      <c r="XV237" s="35"/>
      <c r="XW237" s="35"/>
      <c r="XX237" s="35"/>
      <c r="XY237" s="35"/>
      <c r="XZ237" s="35"/>
      <c r="YA237" s="35"/>
      <c r="YB237" s="35"/>
      <c r="YC237" s="35"/>
      <c r="YD237" s="35"/>
      <c r="YE237" s="35"/>
      <c r="YF237" s="35"/>
      <c r="YG237" s="35"/>
      <c r="YH237" s="35"/>
      <c r="YI237" s="35"/>
      <c r="YJ237" s="35"/>
      <c r="YK237" s="35"/>
      <c r="YL237" s="35"/>
      <c r="YM237" s="35"/>
      <c r="YN237" s="35"/>
      <c r="YO237" s="35"/>
      <c r="YP237" s="35"/>
      <c r="YQ237" s="35"/>
      <c r="YR237" s="35"/>
      <c r="YS237" s="35"/>
      <c r="YT237" s="35"/>
      <c r="YU237" s="35"/>
      <c r="YV237" s="35"/>
      <c r="YW237" s="35"/>
      <c r="YX237" s="35"/>
      <c r="YY237" s="35"/>
      <c r="YZ237" s="35"/>
      <c r="ZA237" s="35"/>
      <c r="ZB237" s="35"/>
      <c r="ZC237" s="35"/>
      <c r="ZD237" s="35"/>
      <c r="ZE237" s="35"/>
      <c r="ZF237" s="35"/>
      <c r="ZG237" s="35"/>
      <c r="ZH237" s="35"/>
      <c r="ZI237" s="35"/>
      <c r="ZJ237" s="35"/>
      <c r="ZK237" s="35"/>
      <c r="ZL237" s="35"/>
      <c r="ZM237" s="35"/>
      <c r="ZN237" s="35"/>
      <c r="ZO237" s="35"/>
      <c r="ZP237" s="35"/>
      <c r="ZQ237" s="35"/>
      <c r="ZR237" s="35"/>
      <c r="ZS237" s="35"/>
      <c r="ZT237" s="35"/>
      <c r="ZU237" s="35"/>
      <c r="ZV237" s="35"/>
      <c r="ZW237" s="35"/>
      <c r="ZX237" s="35"/>
      <c r="ZY237" s="35"/>
      <c r="ZZ237" s="35"/>
      <c r="AAA237" s="35"/>
      <c r="AAB237" s="35"/>
      <c r="AAC237" s="35"/>
      <c r="AAD237" s="35"/>
      <c r="AAE237" s="35"/>
      <c r="AAF237" s="35"/>
      <c r="AAG237" s="35"/>
      <c r="AAH237" s="35"/>
      <c r="AAI237" s="35"/>
      <c r="AAJ237" s="35"/>
      <c r="AAK237" s="35"/>
      <c r="AAL237" s="35"/>
      <c r="AAM237" s="35"/>
      <c r="AAN237" s="35"/>
      <c r="AAO237" s="35"/>
      <c r="AAP237" s="35"/>
      <c r="AAQ237" s="35"/>
      <c r="AAR237" s="35"/>
      <c r="AAS237" s="35"/>
      <c r="AAT237" s="35"/>
      <c r="AAU237" s="35"/>
      <c r="AAV237" s="35"/>
      <c r="AAW237" s="35"/>
      <c r="AAX237" s="35"/>
      <c r="AAY237" s="35"/>
      <c r="AAZ237" s="35"/>
      <c r="ABA237" s="35"/>
      <c r="ABB237" s="35"/>
      <c r="ABC237" s="35"/>
      <c r="ABD237" s="35"/>
      <c r="ABE237" s="35"/>
      <c r="ABF237" s="35"/>
      <c r="ABG237" s="35"/>
      <c r="ABH237" s="35"/>
      <c r="ABI237" s="35"/>
      <c r="ABJ237" s="35"/>
      <c r="ABK237" s="35"/>
      <c r="ABL237" s="35"/>
      <c r="ABM237" s="35"/>
      <c r="ABN237" s="35"/>
      <c r="ABO237" s="35"/>
      <c r="ABP237" s="35"/>
      <c r="ABQ237" s="35"/>
      <c r="ABR237" s="35"/>
      <c r="ABS237" s="35"/>
      <c r="ABT237" s="35"/>
      <c r="ABU237" s="35"/>
      <c r="ABV237" s="35"/>
      <c r="ABW237" s="35"/>
      <c r="ABX237" s="35"/>
      <c r="ABY237" s="35"/>
      <c r="ABZ237" s="35"/>
      <c r="ACA237" s="35"/>
      <c r="ACB237" s="35"/>
      <c r="ACC237" s="35"/>
      <c r="ACD237" s="35"/>
      <c r="ACE237" s="35"/>
      <c r="ACF237" s="35"/>
      <c r="ACG237" s="35"/>
      <c r="ACH237" s="35"/>
      <c r="ACI237" s="35"/>
      <c r="ACJ237" s="35"/>
      <c r="ACK237" s="35"/>
      <c r="ACL237" s="35"/>
      <c r="ACM237" s="35"/>
      <c r="ACN237" s="35"/>
      <c r="ACO237" s="35"/>
      <c r="ACP237" s="35"/>
      <c r="ACQ237" s="35"/>
      <c r="ACR237" s="35"/>
      <c r="ACS237" s="35"/>
      <c r="ACT237" s="35"/>
      <c r="ACU237" s="35"/>
      <c r="ACV237" s="35"/>
      <c r="ACW237" s="35"/>
      <c r="ACX237" s="35"/>
      <c r="ACY237" s="35"/>
      <c r="ACZ237" s="35"/>
      <c r="ADA237" s="35"/>
      <c r="ADB237" s="35"/>
      <c r="ADC237" s="35"/>
      <c r="ADD237" s="35"/>
      <c r="ADE237" s="35"/>
      <c r="ADF237" s="35"/>
      <c r="ADG237" s="35"/>
      <c r="ADH237" s="35"/>
      <c r="ADI237" s="35"/>
      <c r="ADJ237" s="35">
        <v>18</v>
      </c>
      <c r="ADK237" s="35">
        <v>18</v>
      </c>
      <c r="ADL237" s="35"/>
      <c r="ADM237" s="35"/>
      <c r="ADN237" s="35"/>
      <c r="ADO237" s="35"/>
      <c r="ADP237" s="35"/>
      <c r="ADQ237" s="35"/>
      <c r="ADR237" s="35"/>
      <c r="ADS237" s="35"/>
      <c r="ADT237" s="35"/>
      <c r="ADU237" s="35"/>
      <c r="ADV237" s="35"/>
      <c r="ADW237" s="35"/>
      <c r="ADX237" s="35"/>
      <c r="ADY237" s="26">
        <f t="shared" si="9"/>
        <v>0</v>
      </c>
      <c r="ADZ237" s="5"/>
    </row>
    <row r="238" spans="1:806" s="33" customFormat="1" x14ac:dyDescent="0.2">
      <c r="A238" s="51" t="s">
        <v>1</v>
      </c>
      <c r="B238" s="65">
        <f t="shared" si="8"/>
        <v>1</v>
      </c>
      <c r="C238" s="57">
        <v>1</v>
      </c>
      <c r="D238" s="60">
        <v>44816</v>
      </c>
      <c r="E238" s="67">
        <v>39.29</v>
      </c>
      <c r="F238" s="67">
        <f t="shared" si="10"/>
        <v>39.29</v>
      </c>
      <c r="G238" s="65">
        <v>60</v>
      </c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15"/>
      <c r="BF238" s="15"/>
      <c r="BG238" s="136"/>
      <c r="BH238" s="35"/>
      <c r="BI238" s="35"/>
      <c r="BJ238" s="35"/>
      <c r="BK238" s="35"/>
      <c r="BL238" s="35"/>
      <c r="BM238" s="35"/>
      <c r="BN238" s="35"/>
      <c r="BO238" s="35"/>
      <c r="BP238" s="35"/>
      <c r="BQ238" s="35"/>
      <c r="BR238" s="35"/>
      <c r="BS238" s="35"/>
      <c r="BT238" s="35"/>
      <c r="BU238" s="35"/>
      <c r="BV238" s="35"/>
      <c r="BW238" s="35"/>
      <c r="BX238" s="35"/>
      <c r="BY238" s="35"/>
      <c r="BZ238" s="35"/>
      <c r="CA238" s="35"/>
      <c r="CB238" s="35"/>
      <c r="CC238" s="35"/>
      <c r="CD238" s="35"/>
      <c r="CE238" s="35"/>
      <c r="CF238" s="35"/>
      <c r="CG238" s="35"/>
      <c r="CH238" s="35"/>
      <c r="CI238" s="35"/>
      <c r="CJ238" s="35"/>
      <c r="CK238" s="35"/>
      <c r="CL238" s="35"/>
      <c r="CM238" s="35"/>
      <c r="CN238" s="35"/>
      <c r="CO238" s="35"/>
      <c r="CP238" s="35"/>
      <c r="CQ238" s="35"/>
      <c r="CR238" s="35"/>
      <c r="CS238" s="35"/>
      <c r="CT238" s="35"/>
      <c r="CU238" s="35"/>
      <c r="CV238" s="35"/>
      <c r="CW238" s="35"/>
      <c r="CX238" s="35"/>
      <c r="CY238" s="35"/>
      <c r="CZ238" s="35"/>
      <c r="DA238" s="35"/>
      <c r="DB238" s="35"/>
      <c r="DC238" s="35"/>
      <c r="DD238" s="35"/>
      <c r="DE238" s="35"/>
      <c r="DF238" s="35"/>
      <c r="DG238" s="35"/>
      <c r="DH238" s="35"/>
      <c r="DI238" s="35"/>
      <c r="DJ238" s="35"/>
      <c r="DK238" s="35"/>
      <c r="DL238" s="35"/>
      <c r="DM238" s="35"/>
      <c r="DN238" s="35"/>
      <c r="DO238" s="35"/>
      <c r="DP238" s="35"/>
      <c r="DQ238" s="35"/>
      <c r="DR238" s="35"/>
      <c r="DS238" s="35"/>
      <c r="DT238" s="35"/>
      <c r="DU238" s="35"/>
      <c r="DV238" s="35"/>
      <c r="DW238" s="35"/>
      <c r="DX238" s="35"/>
      <c r="DY238" s="35"/>
      <c r="DZ238" s="35"/>
      <c r="EA238" s="35"/>
      <c r="EB238" s="35"/>
      <c r="EC238" s="35"/>
      <c r="ED238" s="35"/>
      <c r="EE238" s="35"/>
      <c r="EF238" s="35"/>
      <c r="EG238" s="35"/>
      <c r="EH238" s="35"/>
      <c r="EI238" s="35"/>
      <c r="EJ238" s="35"/>
      <c r="EK238" s="35"/>
      <c r="EL238" s="35">
        <v>60</v>
      </c>
      <c r="EM238" s="35"/>
      <c r="EN238" s="35"/>
      <c r="EO238" s="35"/>
      <c r="EP238" s="35">
        <v>60</v>
      </c>
      <c r="EQ238" s="35"/>
      <c r="ER238" s="35"/>
      <c r="ES238" s="35"/>
      <c r="ET238" s="35"/>
      <c r="EU238" s="35"/>
      <c r="EV238" s="35">
        <v>150</v>
      </c>
      <c r="EW238" s="35"/>
      <c r="EX238" s="35">
        <v>40</v>
      </c>
      <c r="EY238" s="35"/>
      <c r="EZ238" s="35"/>
      <c r="FA238" s="35"/>
      <c r="FB238" s="35"/>
      <c r="FC238" s="35">
        <v>10</v>
      </c>
      <c r="FD238" s="35"/>
      <c r="FE238" s="35"/>
      <c r="FF238" s="35"/>
      <c r="FG238" s="35"/>
      <c r="FH238" s="35"/>
      <c r="FI238" s="35"/>
      <c r="FJ238" s="35"/>
      <c r="FK238" s="35"/>
      <c r="FL238" s="35"/>
      <c r="FM238" s="35"/>
      <c r="FN238" s="35"/>
      <c r="FO238" s="35"/>
      <c r="FP238" s="35"/>
      <c r="FQ238" s="35"/>
      <c r="FR238" s="35"/>
      <c r="FS238" s="35"/>
      <c r="FT238" s="35"/>
      <c r="FU238" s="35"/>
      <c r="FV238" s="35"/>
      <c r="FW238" s="35"/>
      <c r="FX238" s="35"/>
      <c r="FY238" s="35"/>
      <c r="FZ238" s="35"/>
      <c r="GA238" s="35"/>
      <c r="GB238" s="35"/>
      <c r="GC238" s="35"/>
      <c r="GD238" s="35"/>
      <c r="GE238" s="35"/>
      <c r="GF238" s="35"/>
      <c r="GG238" s="35"/>
      <c r="GH238" s="35"/>
      <c r="GI238" s="35"/>
      <c r="GJ238" s="35"/>
      <c r="GK238" s="35"/>
      <c r="GL238" s="35"/>
      <c r="GM238" s="35"/>
      <c r="GN238" s="35"/>
      <c r="GO238" s="35"/>
      <c r="GP238" s="35"/>
      <c r="GQ238" s="35"/>
      <c r="GR238" s="35"/>
      <c r="GS238" s="35"/>
      <c r="GT238" s="35"/>
      <c r="GU238" s="35"/>
      <c r="GV238" s="35"/>
      <c r="GW238" s="35"/>
      <c r="GX238" s="35"/>
      <c r="GY238" s="35"/>
      <c r="GZ238" s="35"/>
      <c r="HA238" s="35"/>
      <c r="HB238" s="35"/>
      <c r="HC238" s="35"/>
      <c r="HD238" s="35"/>
      <c r="HE238" s="35"/>
      <c r="HF238" s="35"/>
      <c r="HG238" s="35"/>
      <c r="HH238" s="35"/>
      <c r="HI238" s="35"/>
      <c r="HJ238" s="35"/>
      <c r="HK238" s="35"/>
      <c r="HL238" s="35"/>
      <c r="HM238" s="35"/>
      <c r="HN238" s="35"/>
      <c r="HO238" s="35"/>
      <c r="HP238" s="35"/>
      <c r="HQ238" s="35"/>
      <c r="HR238" s="35"/>
      <c r="HS238" s="35"/>
      <c r="HT238" s="35"/>
      <c r="HU238" s="35"/>
      <c r="HV238" s="35"/>
      <c r="HW238" s="35"/>
      <c r="HX238" s="35"/>
      <c r="HY238" s="35"/>
      <c r="HZ238" s="35"/>
      <c r="IA238" s="35"/>
      <c r="IB238" s="35"/>
      <c r="IC238" s="35"/>
      <c r="ID238" s="35"/>
      <c r="IE238" s="35"/>
      <c r="IF238" s="35"/>
      <c r="IG238" s="35"/>
      <c r="IH238" s="35"/>
      <c r="II238" s="35"/>
      <c r="IJ238" s="35"/>
      <c r="IK238" s="35"/>
      <c r="IL238" s="35"/>
      <c r="IM238" s="35"/>
      <c r="IN238" s="35"/>
      <c r="IO238" s="35"/>
      <c r="IP238" s="35"/>
      <c r="IQ238" s="35"/>
      <c r="IR238" s="35"/>
      <c r="IS238" s="35"/>
      <c r="IT238" s="35"/>
      <c r="IU238" s="35"/>
      <c r="IV238" s="35">
        <v>1</v>
      </c>
      <c r="IW238" s="35"/>
      <c r="IX238" s="35"/>
      <c r="IY238" s="35"/>
      <c r="IZ238" s="35"/>
      <c r="JA238" s="35"/>
      <c r="JB238" s="35"/>
      <c r="JC238" s="35"/>
      <c r="JD238" s="35"/>
      <c r="JE238" s="35"/>
      <c r="JF238" s="35"/>
      <c r="JG238" s="35"/>
      <c r="JH238" s="35"/>
      <c r="JI238" s="35"/>
      <c r="JJ238" s="35"/>
      <c r="JK238" s="35"/>
      <c r="JL238" s="35"/>
      <c r="JM238" s="35"/>
      <c r="JN238" s="35"/>
      <c r="JO238" s="35"/>
      <c r="JP238" s="35"/>
      <c r="JQ238" s="35"/>
      <c r="JR238" s="35"/>
      <c r="JS238" s="35"/>
      <c r="JT238" s="35"/>
      <c r="JU238" s="35"/>
      <c r="JV238" s="35"/>
      <c r="JW238" s="35"/>
      <c r="JX238" s="35"/>
      <c r="JY238" s="35"/>
      <c r="JZ238" s="35"/>
      <c r="KA238" s="35"/>
      <c r="KB238" s="35"/>
      <c r="KC238" s="35"/>
      <c r="KD238" s="35"/>
      <c r="KE238" s="35"/>
      <c r="KF238" s="35"/>
      <c r="KG238" s="35"/>
      <c r="KH238" s="35"/>
      <c r="KI238" s="35"/>
      <c r="KJ238" s="35"/>
      <c r="KK238" s="35"/>
      <c r="KL238" s="35"/>
      <c r="KM238" s="35"/>
      <c r="KN238" s="35"/>
      <c r="KO238" s="35"/>
      <c r="KP238" s="35"/>
      <c r="KQ238" s="35"/>
      <c r="KR238" s="35"/>
      <c r="KS238" s="35"/>
      <c r="KT238" s="35"/>
      <c r="KU238" s="35"/>
      <c r="KV238" s="35"/>
      <c r="KW238" s="35"/>
      <c r="KX238" s="35"/>
      <c r="KY238" s="35"/>
      <c r="KZ238" s="35"/>
      <c r="LA238" s="35"/>
      <c r="LB238" s="35"/>
      <c r="LC238" s="35"/>
      <c r="LD238" s="35"/>
      <c r="LE238" s="35"/>
      <c r="LF238" s="35"/>
      <c r="LG238" s="35"/>
      <c r="LH238" s="35"/>
      <c r="LI238" s="35"/>
      <c r="LJ238" s="35"/>
      <c r="LK238" s="35"/>
      <c r="LL238" s="35"/>
      <c r="LM238" s="35"/>
      <c r="LN238" s="35"/>
      <c r="LO238" s="35"/>
      <c r="LP238" s="35"/>
      <c r="LQ238" s="35"/>
      <c r="LR238" s="35"/>
      <c r="LS238" s="35"/>
      <c r="LT238" s="35"/>
      <c r="LU238" s="35"/>
      <c r="LV238" s="35"/>
      <c r="LW238" s="35"/>
      <c r="LX238" s="35"/>
      <c r="LY238" s="35"/>
      <c r="LZ238" s="35"/>
      <c r="MA238" s="35"/>
      <c r="MB238" s="35"/>
      <c r="MC238" s="35"/>
      <c r="MD238" s="35"/>
      <c r="ME238" s="35"/>
      <c r="MF238" s="35"/>
      <c r="MG238" s="35"/>
      <c r="MH238" s="35"/>
      <c r="MI238" s="35"/>
      <c r="MJ238" s="35"/>
      <c r="MK238" s="35"/>
      <c r="ML238" s="35"/>
      <c r="MM238" s="35"/>
      <c r="MN238" s="35"/>
      <c r="MO238" s="35"/>
      <c r="MP238" s="35"/>
      <c r="MQ238" s="35"/>
      <c r="MR238" s="35"/>
      <c r="MS238" s="35"/>
      <c r="MT238" s="35"/>
      <c r="MU238" s="35"/>
      <c r="MV238" s="35"/>
      <c r="MW238" s="35"/>
      <c r="MX238" s="35"/>
      <c r="MY238" s="35"/>
      <c r="MZ238" s="35"/>
      <c r="NA238" s="35"/>
      <c r="NB238" s="35"/>
      <c r="NC238" s="35"/>
      <c r="ND238" s="35"/>
      <c r="NE238" s="35"/>
      <c r="NF238" s="35"/>
      <c r="NG238" s="35"/>
      <c r="NH238" s="35"/>
      <c r="NI238" s="35"/>
      <c r="NJ238" s="35"/>
      <c r="NK238" s="35"/>
      <c r="NL238" s="35"/>
      <c r="NM238" s="35"/>
      <c r="NN238" s="35"/>
      <c r="NO238" s="35"/>
      <c r="NP238" s="35"/>
      <c r="NQ238" s="35"/>
      <c r="NR238" s="35"/>
      <c r="NS238" s="35"/>
      <c r="NT238" s="35"/>
      <c r="NU238" s="35"/>
      <c r="NV238" s="35"/>
      <c r="NW238" s="35"/>
      <c r="NX238" s="35"/>
      <c r="NY238" s="35"/>
      <c r="NZ238" s="35"/>
      <c r="OA238" s="35"/>
      <c r="OB238" s="35"/>
      <c r="OC238" s="35"/>
      <c r="OD238" s="35"/>
      <c r="OE238" s="35"/>
      <c r="OF238" s="35"/>
      <c r="OG238" s="35"/>
      <c r="OH238" s="35"/>
      <c r="OI238" s="35"/>
      <c r="OJ238" s="35"/>
      <c r="OK238" s="35"/>
      <c r="OL238" s="35"/>
      <c r="OM238" s="35"/>
      <c r="ON238" s="35"/>
      <c r="OO238" s="35"/>
      <c r="OP238" s="35"/>
      <c r="OQ238" s="35"/>
      <c r="OR238" s="35"/>
      <c r="OS238" s="35"/>
      <c r="OT238" s="35"/>
      <c r="OU238" s="35"/>
      <c r="OV238" s="35"/>
      <c r="OW238" s="35"/>
      <c r="OX238" s="35"/>
      <c r="OY238" s="35"/>
      <c r="OZ238" s="35"/>
      <c r="PA238" s="35"/>
      <c r="PB238" s="35"/>
      <c r="PC238" s="35">
        <v>190</v>
      </c>
      <c r="PD238" s="35">
        <v>70</v>
      </c>
      <c r="PE238" s="35"/>
      <c r="PF238" s="35"/>
      <c r="PG238" s="35"/>
      <c r="PH238" s="35"/>
      <c r="PI238" s="35"/>
      <c r="PJ238" s="35"/>
      <c r="PK238" s="35"/>
      <c r="PL238" s="35"/>
      <c r="PM238" s="35"/>
      <c r="PN238" s="35"/>
      <c r="PO238" s="35"/>
      <c r="PP238" s="35"/>
      <c r="PQ238" s="35"/>
      <c r="PR238" s="35"/>
      <c r="PS238" s="35"/>
      <c r="PT238" s="35"/>
      <c r="PU238" s="35"/>
      <c r="PV238" s="35"/>
      <c r="PW238" s="35"/>
      <c r="PX238" s="35"/>
      <c r="PY238" s="35"/>
      <c r="PZ238" s="35"/>
      <c r="QA238" s="35"/>
      <c r="QB238" s="35"/>
      <c r="QC238" s="35"/>
      <c r="QD238" s="35"/>
      <c r="QE238" s="35"/>
      <c r="QF238" s="35"/>
      <c r="QG238" s="35"/>
      <c r="QH238" s="35"/>
      <c r="QI238" s="35"/>
      <c r="QJ238" s="35"/>
      <c r="QK238" s="35"/>
      <c r="QL238" s="35"/>
      <c r="QM238" s="35"/>
      <c r="QN238" s="35"/>
      <c r="QO238" s="35"/>
      <c r="QP238" s="35"/>
      <c r="QQ238" s="35"/>
      <c r="QR238" s="35"/>
      <c r="QS238" s="35"/>
      <c r="QT238" s="35"/>
      <c r="QU238" s="35"/>
      <c r="QV238" s="35"/>
      <c r="QW238" s="35"/>
      <c r="QX238" s="35"/>
      <c r="QY238" s="35"/>
      <c r="QZ238" s="35"/>
      <c r="RA238" s="35"/>
      <c r="RB238" s="35"/>
      <c r="RC238" s="35"/>
      <c r="RD238" s="35"/>
      <c r="RE238" s="35"/>
      <c r="RF238" s="35"/>
      <c r="RG238" s="35"/>
      <c r="RH238" s="35"/>
      <c r="RI238" s="35"/>
      <c r="RJ238" s="35"/>
      <c r="RK238" s="35"/>
      <c r="RL238" s="35"/>
      <c r="RM238" s="35"/>
      <c r="RN238" s="35"/>
      <c r="RO238" s="35"/>
      <c r="RP238" s="35"/>
      <c r="RQ238" s="35"/>
      <c r="RR238" s="35"/>
      <c r="RS238" s="35"/>
      <c r="RT238" s="35"/>
      <c r="RU238" s="35"/>
      <c r="RV238" s="35"/>
      <c r="RW238" s="35"/>
      <c r="RX238" s="35"/>
      <c r="RY238" s="35"/>
      <c r="RZ238" s="35"/>
      <c r="SA238" s="35"/>
      <c r="SB238" s="35"/>
      <c r="SC238" s="35"/>
      <c r="SD238" s="35"/>
      <c r="SE238" s="35"/>
      <c r="SF238" s="35"/>
      <c r="SG238" s="35"/>
      <c r="SH238" s="35"/>
      <c r="SI238" s="35"/>
      <c r="SJ238" s="35"/>
      <c r="SK238" s="35"/>
      <c r="SL238" s="35"/>
      <c r="SM238" s="35"/>
      <c r="SN238" s="35"/>
      <c r="SO238" s="35"/>
      <c r="SP238" s="35"/>
      <c r="SQ238" s="35"/>
      <c r="SR238" s="35"/>
      <c r="SS238" s="35"/>
      <c r="ST238" s="35"/>
      <c r="SU238" s="35"/>
      <c r="SV238" s="35"/>
      <c r="SW238" s="35"/>
      <c r="SX238" s="35"/>
      <c r="SY238" s="35"/>
      <c r="SZ238" s="35"/>
      <c r="TA238" s="35"/>
      <c r="TB238" s="35"/>
      <c r="TC238" s="35"/>
      <c r="TD238" s="35"/>
      <c r="TE238" s="35"/>
      <c r="TF238" s="35"/>
      <c r="TG238" s="35"/>
      <c r="TH238" s="35"/>
      <c r="TI238" s="35"/>
      <c r="TJ238" s="35"/>
      <c r="TK238" s="35"/>
      <c r="TL238" s="35"/>
      <c r="TM238" s="35"/>
      <c r="TN238" s="35"/>
      <c r="TO238" s="35"/>
      <c r="TP238" s="35"/>
      <c r="TQ238" s="35"/>
      <c r="TR238" s="35"/>
      <c r="TS238" s="35"/>
      <c r="TT238" s="35"/>
      <c r="TU238" s="35"/>
      <c r="TV238" s="35"/>
      <c r="TW238" s="35"/>
      <c r="TX238" s="35"/>
      <c r="TY238" s="35"/>
      <c r="TZ238" s="35"/>
      <c r="UA238" s="35"/>
      <c r="UB238" s="35"/>
      <c r="UC238" s="35"/>
      <c r="UD238" s="35"/>
      <c r="UE238" s="35"/>
      <c r="UF238" s="35"/>
      <c r="UG238" s="35"/>
      <c r="UH238" s="35"/>
      <c r="UI238" s="35"/>
      <c r="UJ238" s="35"/>
      <c r="UK238" s="35"/>
      <c r="UL238" s="35"/>
      <c r="UM238" s="35"/>
      <c r="UN238" s="35"/>
      <c r="UO238" s="35"/>
      <c r="UP238" s="35"/>
      <c r="UQ238" s="35"/>
      <c r="UR238" s="35"/>
      <c r="US238" s="35"/>
      <c r="UT238" s="35"/>
      <c r="UU238" s="35"/>
      <c r="UV238" s="35"/>
      <c r="UW238" s="35"/>
      <c r="UX238" s="35"/>
      <c r="UY238" s="35"/>
      <c r="UZ238" s="35"/>
      <c r="VA238" s="35"/>
      <c r="VB238" s="35"/>
      <c r="VC238" s="35"/>
      <c r="VD238" s="35"/>
      <c r="VE238" s="35"/>
      <c r="VF238" s="35"/>
      <c r="VG238" s="35"/>
      <c r="VH238" s="35"/>
      <c r="VI238" s="35"/>
      <c r="VJ238" s="35"/>
      <c r="VK238" s="35"/>
      <c r="VL238" s="35"/>
      <c r="VM238" s="35"/>
      <c r="VN238" s="35"/>
      <c r="VO238" s="35"/>
      <c r="VP238" s="35"/>
      <c r="VQ238" s="35"/>
      <c r="VR238" s="35"/>
      <c r="VS238" s="35"/>
      <c r="VT238" s="35"/>
      <c r="VU238" s="35"/>
      <c r="VV238" s="35"/>
      <c r="VW238" s="35"/>
      <c r="VX238" s="35"/>
      <c r="VY238" s="35"/>
      <c r="VZ238" s="35"/>
      <c r="WA238" s="35"/>
      <c r="WB238" s="35"/>
      <c r="WC238" s="35"/>
      <c r="WD238" s="35"/>
      <c r="WE238" s="35"/>
      <c r="WF238" s="35"/>
      <c r="WG238" s="35"/>
      <c r="WH238" s="35"/>
      <c r="WI238" s="35"/>
      <c r="WJ238" s="35"/>
      <c r="WK238" s="35"/>
      <c r="WL238" s="35"/>
      <c r="WM238" s="35"/>
      <c r="WN238" s="35"/>
      <c r="WO238" s="35"/>
      <c r="WP238" s="35"/>
      <c r="WQ238" s="35"/>
      <c r="WR238" s="35"/>
      <c r="WS238" s="35"/>
      <c r="WT238" s="35"/>
      <c r="WU238" s="35"/>
      <c r="WV238" s="35"/>
      <c r="WW238" s="35"/>
      <c r="WX238" s="35"/>
      <c r="WY238" s="35"/>
      <c r="WZ238" s="35"/>
      <c r="XA238" s="35"/>
      <c r="XB238" s="35"/>
      <c r="XC238" s="35"/>
      <c r="XD238" s="35"/>
      <c r="XE238" s="35"/>
      <c r="XF238" s="35"/>
      <c r="XG238" s="35"/>
      <c r="XH238" s="35"/>
      <c r="XI238" s="35"/>
      <c r="XJ238" s="35"/>
      <c r="XK238" s="35"/>
      <c r="XL238" s="35"/>
      <c r="XM238" s="35"/>
      <c r="XN238" s="35"/>
      <c r="XO238" s="35"/>
      <c r="XP238" s="35"/>
      <c r="XQ238" s="35"/>
      <c r="XR238" s="35"/>
      <c r="XS238" s="35"/>
      <c r="XT238" s="35"/>
      <c r="XU238" s="35"/>
      <c r="XV238" s="35"/>
      <c r="XW238" s="35"/>
      <c r="XX238" s="35"/>
      <c r="XY238" s="35"/>
      <c r="XZ238" s="35"/>
      <c r="YA238" s="35"/>
      <c r="YB238" s="35"/>
      <c r="YC238" s="35"/>
      <c r="YD238" s="35"/>
      <c r="YE238" s="35"/>
      <c r="YF238" s="35"/>
      <c r="YG238" s="35"/>
      <c r="YH238" s="35"/>
      <c r="YI238" s="35"/>
      <c r="YJ238" s="35"/>
      <c r="YK238" s="35"/>
      <c r="YL238" s="35"/>
      <c r="YM238" s="35"/>
      <c r="YN238" s="35"/>
      <c r="YO238" s="35"/>
      <c r="YP238" s="35"/>
      <c r="YQ238" s="35"/>
      <c r="YR238" s="35"/>
      <c r="YS238" s="35"/>
      <c r="YT238" s="35"/>
      <c r="YU238" s="35"/>
      <c r="YV238" s="35"/>
      <c r="YW238" s="35"/>
      <c r="YX238" s="35"/>
      <c r="YY238" s="35"/>
      <c r="YZ238" s="35"/>
      <c r="ZA238" s="35"/>
      <c r="ZB238" s="35"/>
      <c r="ZC238" s="35"/>
      <c r="ZD238" s="35"/>
      <c r="ZE238" s="35"/>
      <c r="ZF238" s="35"/>
      <c r="ZG238" s="35"/>
      <c r="ZH238" s="35"/>
      <c r="ZI238" s="35"/>
      <c r="ZJ238" s="35"/>
      <c r="ZK238" s="35"/>
      <c r="ZL238" s="35"/>
      <c r="ZM238" s="35"/>
      <c r="ZN238" s="35"/>
      <c r="ZO238" s="35"/>
      <c r="ZP238" s="35"/>
      <c r="ZQ238" s="35"/>
      <c r="ZR238" s="35"/>
      <c r="ZS238" s="35"/>
      <c r="ZT238" s="35"/>
      <c r="ZU238" s="35"/>
      <c r="ZV238" s="35"/>
      <c r="ZW238" s="35"/>
      <c r="ZX238" s="35"/>
      <c r="ZY238" s="35"/>
      <c r="ZZ238" s="35"/>
      <c r="AAA238" s="35"/>
      <c r="AAB238" s="35"/>
      <c r="AAC238" s="35"/>
      <c r="AAD238" s="35"/>
      <c r="AAE238" s="35"/>
      <c r="AAF238" s="35"/>
      <c r="AAG238" s="35"/>
      <c r="AAH238" s="35"/>
      <c r="AAI238" s="35"/>
      <c r="AAJ238" s="35"/>
      <c r="AAK238" s="35"/>
      <c r="AAL238" s="35"/>
      <c r="AAM238" s="35"/>
      <c r="AAN238" s="35"/>
      <c r="AAO238" s="35"/>
      <c r="AAP238" s="35"/>
      <c r="AAQ238" s="35"/>
      <c r="AAR238" s="35"/>
      <c r="AAS238" s="35"/>
      <c r="AAT238" s="35"/>
      <c r="AAU238" s="35"/>
      <c r="AAV238" s="35"/>
      <c r="AAW238" s="35"/>
      <c r="AAX238" s="35"/>
      <c r="AAY238" s="35"/>
      <c r="AAZ238" s="35"/>
      <c r="ABA238" s="35"/>
      <c r="ABB238" s="35"/>
      <c r="ABC238" s="35"/>
      <c r="ABD238" s="35"/>
      <c r="ABE238" s="35"/>
      <c r="ABF238" s="35"/>
      <c r="ABG238" s="35"/>
      <c r="ABH238" s="35"/>
      <c r="ABI238" s="35"/>
      <c r="ABJ238" s="35"/>
      <c r="ABK238" s="35"/>
      <c r="ABL238" s="35"/>
      <c r="ABM238" s="35"/>
      <c r="ABN238" s="35"/>
      <c r="ABO238" s="35"/>
      <c r="ABP238" s="35"/>
      <c r="ABQ238" s="35"/>
      <c r="ABR238" s="35"/>
      <c r="ABS238" s="35"/>
      <c r="ABT238" s="35"/>
      <c r="ABU238" s="35"/>
      <c r="ABV238" s="35"/>
      <c r="ABW238" s="35"/>
      <c r="ABX238" s="35"/>
      <c r="ABY238" s="35"/>
      <c r="ABZ238" s="35"/>
      <c r="ACA238" s="35"/>
      <c r="ACB238" s="35"/>
      <c r="ACC238" s="35"/>
      <c r="ACD238" s="35"/>
      <c r="ACE238" s="35"/>
      <c r="ACF238" s="35"/>
      <c r="ACG238" s="35"/>
      <c r="ACH238" s="35"/>
      <c r="ACI238" s="35"/>
      <c r="ACJ238" s="35"/>
      <c r="ACK238" s="35"/>
      <c r="ACL238" s="35"/>
      <c r="ACM238" s="35"/>
      <c r="ACN238" s="35"/>
      <c r="ACO238" s="35"/>
      <c r="ACP238" s="35"/>
      <c r="ACQ238" s="35">
        <v>1</v>
      </c>
      <c r="ACR238" s="35"/>
      <c r="ACS238" s="35"/>
      <c r="ACT238" s="35"/>
      <c r="ACU238" s="35"/>
      <c r="ACV238" s="35"/>
      <c r="ACW238" s="35"/>
      <c r="ACX238" s="35"/>
      <c r="ACY238" s="35"/>
      <c r="ACZ238" s="35"/>
      <c r="ADA238" s="35"/>
      <c r="ADB238" s="35"/>
      <c r="ADC238" s="35"/>
      <c r="ADD238" s="35"/>
      <c r="ADE238" s="35"/>
      <c r="ADF238" s="35"/>
      <c r="ADG238" s="35"/>
      <c r="ADH238" s="35"/>
      <c r="ADI238" s="35"/>
      <c r="ADJ238" s="35"/>
      <c r="ADK238" s="35"/>
      <c r="ADL238" s="35"/>
      <c r="ADM238" s="35"/>
      <c r="ADN238" s="35"/>
      <c r="ADO238" s="35"/>
      <c r="ADP238" s="35"/>
      <c r="ADQ238" s="35"/>
      <c r="ADR238" s="35"/>
      <c r="ADS238" s="35"/>
      <c r="ADT238" s="35"/>
      <c r="ADU238" s="35"/>
      <c r="ADV238" s="35"/>
      <c r="ADW238" s="35"/>
      <c r="ADX238" s="35"/>
      <c r="ADY238" s="26">
        <f t="shared" si="9"/>
        <v>0</v>
      </c>
      <c r="ADZ238" s="5"/>
    </row>
    <row r="239" spans="1:806" s="33" customFormat="1" x14ac:dyDescent="0.2">
      <c r="A239" s="51" t="s">
        <v>1</v>
      </c>
      <c r="B239" s="65">
        <f t="shared" si="8"/>
        <v>80</v>
      </c>
      <c r="C239" s="57">
        <v>10</v>
      </c>
      <c r="D239" s="60">
        <v>44753</v>
      </c>
      <c r="E239" s="67">
        <v>36.07</v>
      </c>
      <c r="F239" s="67">
        <f t="shared" si="10"/>
        <v>2885.6</v>
      </c>
      <c r="G239" s="65">
        <v>50</v>
      </c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/>
      <c r="BE239" s="15"/>
      <c r="BF239" s="15"/>
      <c r="BG239" s="136"/>
      <c r="BH239" s="35"/>
      <c r="BI239" s="35"/>
      <c r="BJ239" s="35"/>
      <c r="BK239" s="35"/>
      <c r="BL239" s="35"/>
      <c r="BM239" s="35"/>
      <c r="BN239" s="35"/>
      <c r="BO239" s="35"/>
      <c r="BP239" s="35"/>
      <c r="BQ239" s="35"/>
      <c r="BR239" s="35"/>
      <c r="BS239" s="35"/>
      <c r="BT239" s="35"/>
      <c r="BU239" s="35"/>
      <c r="BV239" s="35"/>
      <c r="BW239" s="35"/>
      <c r="BX239" s="35"/>
      <c r="BY239" s="35"/>
      <c r="BZ239" s="35"/>
      <c r="CA239" s="35"/>
      <c r="CB239" s="35"/>
      <c r="CC239" s="35"/>
      <c r="CD239" s="35"/>
      <c r="CE239" s="35"/>
      <c r="CF239" s="35"/>
      <c r="CG239" s="35"/>
      <c r="CH239" s="35"/>
      <c r="CI239" s="35"/>
      <c r="CJ239" s="35"/>
      <c r="CK239" s="35"/>
      <c r="CL239" s="35"/>
      <c r="CM239" s="35"/>
      <c r="CN239" s="35"/>
      <c r="CO239" s="35"/>
      <c r="CP239" s="35"/>
      <c r="CQ239" s="35"/>
      <c r="CR239" s="35"/>
      <c r="CS239" s="35"/>
      <c r="CT239" s="35"/>
      <c r="CU239" s="35"/>
      <c r="CV239" s="35"/>
      <c r="CW239" s="35"/>
      <c r="CX239" s="35"/>
      <c r="CY239" s="35"/>
      <c r="CZ239" s="35"/>
      <c r="DA239" s="35"/>
      <c r="DB239" s="35"/>
      <c r="DC239" s="35"/>
      <c r="DD239" s="35"/>
      <c r="DE239" s="35"/>
      <c r="DF239" s="35"/>
      <c r="DG239" s="35"/>
      <c r="DH239" s="35"/>
      <c r="DI239" s="35"/>
      <c r="DJ239" s="35"/>
      <c r="DK239" s="35"/>
      <c r="DL239" s="35"/>
      <c r="DM239" s="35"/>
      <c r="DN239" s="35"/>
      <c r="DO239" s="35"/>
      <c r="DP239" s="35"/>
      <c r="DQ239" s="35"/>
      <c r="DR239" s="35"/>
      <c r="DS239" s="35"/>
      <c r="DT239" s="35"/>
      <c r="DU239" s="35"/>
      <c r="DV239" s="35"/>
      <c r="DW239" s="35"/>
      <c r="DX239" s="35"/>
      <c r="DY239" s="35"/>
      <c r="DZ239" s="35"/>
      <c r="EA239" s="35"/>
      <c r="EB239" s="35"/>
      <c r="EC239" s="35"/>
      <c r="ED239" s="35"/>
      <c r="EE239" s="35"/>
      <c r="EF239" s="35"/>
      <c r="EG239" s="35"/>
      <c r="EH239" s="35"/>
      <c r="EI239" s="35"/>
      <c r="EJ239" s="35"/>
      <c r="EK239" s="35"/>
      <c r="EL239" s="35">
        <v>60</v>
      </c>
      <c r="EM239" s="35"/>
      <c r="EN239" s="35"/>
      <c r="EO239" s="35"/>
      <c r="EP239" s="35">
        <v>40</v>
      </c>
      <c r="EQ239" s="35"/>
      <c r="ER239" s="35"/>
      <c r="ES239" s="35"/>
      <c r="ET239" s="35"/>
      <c r="EU239" s="35"/>
      <c r="EV239" s="35"/>
      <c r="EW239" s="35"/>
      <c r="EX239" s="35"/>
      <c r="EY239" s="35"/>
      <c r="EZ239" s="35"/>
      <c r="FA239" s="35"/>
      <c r="FB239" s="35"/>
      <c r="FC239" s="35">
        <v>10</v>
      </c>
      <c r="FD239" s="35"/>
      <c r="FE239" s="35">
        <v>40</v>
      </c>
      <c r="FF239" s="35"/>
      <c r="FG239" s="35">
        <v>80</v>
      </c>
      <c r="FH239" s="35"/>
      <c r="FI239" s="35"/>
      <c r="FJ239" s="35"/>
      <c r="FK239" s="35"/>
      <c r="FL239" s="35"/>
      <c r="FM239" s="35"/>
      <c r="FN239" s="35"/>
      <c r="FO239" s="35"/>
      <c r="FP239" s="35"/>
      <c r="FQ239" s="35"/>
      <c r="FR239" s="35"/>
      <c r="FS239" s="35"/>
      <c r="FT239" s="35"/>
      <c r="FU239" s="35"/>
      <c r="FV239" s="35"/>
      <c r="FW239" s="35"/>
      <c r="FX239" s="35"/>
      <c r="FY239" s="35"/>
      <c r="FZ239" s="35"/>
      <c r="GA239" s="35"/>
      <c r="GB239" s="35"/>
      <c r="GC239" s="35"/>
      <c r="GD239" s="35"/>
      <c r="GE239" s="35"/>
      <c r="GF239" s="35"/>
      <c r="GG239" s="35"/>
      <c r="GH239" s="35"/>
      <c r="GI239" s="35"/>
      <c r="GJ239" s="35"/>
      <c r="GK239" s="35"/>
      <c r="GL239" s="35"/>
      <c r="GM239" s="35"/>
      <c r="GN239" s="35"/>
      <c r="GO239" s="35"/>
      <c r="GP239" s="35"/>
      <c r="GQ239" s="35"/>
      <c r="GR239" s="35"/>
      <c r="GS239" s="35"/>
      <c r="GT239" s="35"/>
      <c r="GU239" s="35"/>
      <c r="GV239" s="35"/>
      <c r="GW239" s="35"/>
      <c r="GX239" s="35"/>
      <c r="GY239" s="35"/>
      <c r="GZ239" s="35"/>
      <c r="HA239" s="35"/>
      <c r="HB239" s="35"/>
      <c r="HC239" s="35"/>
      <c r="HD239" s="35"/>
      <c r="HE239" s="35"/>
      <c r="HF239" s="35">
        <v>10</v>
      </c>
      <c r="HG239" s="35"/>
      <c r="HH239" s="35"/>
      <c r="HI239" s="35"/>
      <c r="HJ239" s="35"/>
      <c r="HK239" s="35"/>
      <c r="HL239" s="35"/>
      <c r="HM239" s="35"/>
      <c r="HN239" s="35"/>
      <c r="HO239" s="35"/>
      <c r="HP239" s="35"/>
      <c r="HQ239" s="35"/>
      <c r="HR239" s="35"/>
      <c r="HS239" s="35"/>
      <c r="HT239" s="35"/>
      <c r="HU239" s="35"/>
      <c r="HV239" s="35"/>
      <c r="HW239" s="35"/>
      <c r="HX239" s="35"/>
      <c r="HY239" s="35"/>
      <c r="HZ239" s="35"/>
      <c r="IA239" s="35"/>
      <c r="IB239" s="35"/>
      <c r="IC239" s="35"/>
      <c r="ID239" s="35"/>
      <c r="IE239" s="35"/>
      <c r="IF239" s="35"/>
      <c r="IG239" s="35"/>
      <c r="IH239" s="35"/>
      <c r="II239" s="35"/>
      <c r="IJ239" s="35"/>
      <c r="IK239" s="35"/>
      <c r="IL239" s="35"/>
      <c r="IM239" s="35"/>
      <c r="IN239" s="35"/>
      <c r="IO239" s="35"/>
      <c r="IP239" s="35"/>
      <c r="IQ239" s="35"/>
      <c r="IR239" s="35"/>
      <c r="IS239" s="35"/>
      <c r="IT239" s="35"/>
      <c r="IU239" s="35"/>
      <c r="IV239" s="35"/>
      <c r="IW239" s="35"/>
      <c r="IX239" s="35"/>
      <c r="IY239" s="35"/>
      <c r="IZ239" s="35"/>
      <c r="JA239" s="35"/>
      <c r="JB239" s="35"/>
      <c r="JC239" s="35"/>
      <c r="JD239" s="35"/>
      <c r="JE239" s="35"/>
      <c r="JF239" s="35"/>
      <c r="JG239" s="35"/>
      <c r="JH239" s="35"/>
      <c r="JI239" s="35"/>
      <c r="JJ239" s="35"/>
      <c r="JK239" s="35"/>
      <c r="JL239" s="35"/>
      <c r="JM239" s="35"/>
      <c r="JN239" s="35"/>
      <c r="JO239" s="35"/>
      <c r="JP239" s="35"/>
      <c r="JQ239" s="35"/>
      <c r="JR239" s="35"/>
      <c r="JS239" s="35"/>
      <c r="JT239" s="35"/>
      <c r="JU239" s="35"/>
      <c r="JV239" s="35"/>
      <c r="JW239" s="35"/>
      <c r="JX239" s="35"/>
      <c r="JY239" s="35"/>
      <c r="JZ239" s="35"/>
      <c r="KA239" s="35"/>
      <c r="KB239" s="35"/>
      <c r="KC239" s="35"/>
      <c r="KD239" s="35"/>
      <c r="KE239" s="35"/>
      <c r="KF239" s="35"/>
      <c r="KG239" s="35"/>
      <c r="KH239" s="35"/>
      <c r="KI239" s="35"/>
      <c r="KJ239" s="35"/>
      <c r="KK239" s="35"/>
      <c r="KL239" s="35"/>
      <c r="KM239" s="35"/>
      <c r="KN239" s="35"/>
      <c r="KO239" s="35"/>
      <c r="KP239" s="35"/>
      <c r="KQ239" s="35"/>
      <c r="KR239" s="35"/>
      <c r="KS239" s="35"/>
      <c r="KT239" s="35"/>
      <c r="KU239" s="35"/>
      <c r="KV239" s="35"/>
      <c r="KW239" s="35"/>
      <c r="KX239" s="35"/>
      <c r="KY239" s="35"/>
      <c r="KZ239" s="35"/>
      <c r="LA239" s="35"/>
      <c r="LB239" s="35"/>
      <c r="LC239" s="35"/>
      <c r="LD239" s="35"/>
      <c r="LE239" s="35"/>
      <c r="LF239" s="35"/>
      <c r="LG239" s="35"/>
      <c r="LH239" s="35"/>
      <c r="LI239" s="35"/>
      <c r="LJ239" s="35"/>
      <c r="LK239" s="35"/>
      <c r="LL239" s="35"/>
      <c r="LM239" s="35"/>
      <c r="LN239" s="35"/>
      <c r="LO239" s="35"/>
      <c r="LP239" s="35"/>
      <c r="LQ239" s="35"/>
      <c r="LR239" s="35"/>
      <c r="LS239" s="35"/>
      <c r="LT239" s="35"/>
      <c r="LU239" s="35"/>
      <c r="LV239" s="35"/>
      <c r="LW239" s="35"/>
      <c r="LX239" s="35"/>
      <c r="LY239" s="35"/>
      <c r="LZ239" s="35"/>
      <c r="MA239" s="35"/>
      <c r="MB239" s="35"/>
      <c r="MC239" s="35"/>
      <c r="MD239" s="35"/>
      <c r="ME239" s="35"/>
      <c r="MF239" s="35"/>
      <c r="MG239" s="35"/>
      <c r="MH239" s="35"/>
      <c r="MI239" s="35"/>
      <c r="MJ239" s="35"/>
      <c r="MK239" s="35"/>
      <c r="ML239" s="35"/>
      <c r="MM239" s="35"/>
      <c r="MN239" s="35"/>
      <c r="MO239" s="35"/>
      <c r="MP239" s="35"/>
      <c r="MQ239" s="35"/>
      <c r="MR239" s="35"/>
      <c r="MS239" s="35"/>
      <c r="MT239" s="35"/>
      <c r="MU239" s="35"/>
      <c r="MV239" s="35"/>
      <c r="MW239" s="35"/>
      <c r="MX239" s="35"/>
      <c r="MY239" s="35"/>
      <c r="MZ239" s="35"/>
      <c r="NA239" s="35"/>
      <c r="NB239" s="35"/>
      <c r="NC239" s="35"/>
      <c r="ND239" s="35"/>
      <c r="NE239" s="35"/>
      <c r="NF239" s="35"/>
      <c r="NG239" s="35"/>
      <c r="NH239" s="35"/>
      <c r="NI239" s="35"/>
      <c r="NJ239" s="35"/>
      <c r="NK239" s="35"/>
      <c r="NL239" s="35"/>
      <c r="NM239" s="35"/>
      <c r="NN239" s="35"/>
      <c r="NO239" s="35"/>
      <c r="NP239" s="35"/>
      <c r="NQ239" s="35"/>
      <c r="NR239" s="35"/>
      <c r="NS239" s="35"/>
      <c r="NT239" s="35"/>
      <c r="NU239" s="35"/>
      <c r="NV239" s="35"/>
      <c r="NW239" s="35"/>
      <c r="NX239" s="35"/>
      <c r="NY239" s="35"/>
      <c r="NZ239" s="35"/>
      <c r="OA239" s="35"/>
      <c r="OB239" s="35"/>
      <c r="OC239" s="35"/>
      <c r="OD239" s="35"/>
      <c r="OE239" s="35"/>
      <c r="OF239" s="35"/>
      <c r="OG239" s="35"/>
      <c r="OH239" s="35"/>
      <c r="OI239" s="35"/>
      <c r="OJ239" s="35"/>
      <c r="OK239" s="35"/>
      <c r="OL239" s="35"/>
      <c r="OM239" s="35"/>
      <c r="ON239" s="35"/>
      <c r="OO239" s="35"/>
      <c r="OP239" s="35"/>
      <c r="OQ239" s="35"/>
      <c r="OR239" s="35"/>
      <c r="OS239" s="35"/>
      <c r="OT239" s="35"/>
      <c r="OU239" s="35"/>
      <c r="OV239" s="35">
        <v>50</v>
      </c>
      <c r="OW239" s="35"/>
      <c r="OX239" s="35"/>
      <c r="OY239" s="35"/>
      <c r="OZ239" s="35"/>
      <c r="PA239" s="35"/>
      <c r="PB239" s="35"/>
      <c r="PC239" s="35"/>
      <c r="PD239" s="35"/>
      <c r="PE239" s="35"/>
      <c r="PF239" s="35"/>
      <c r="PG239" s="35"/>
      <c r="PH239" s="35"/>
      <c r="PI239" s="35"/>
      <c r="PJ239" s="35"/>
      <c r="PK239" s="35"/>
      <c r="PL239" s="35"/>
      <c r="PM239" s="35"/>
      <c r="PN239" s="35"/>
      <c r="PO239" s="35"/>
      <c r="PP239" s="35"/>
      <c r="PQ239" s="35"/>
      <c r="PR239" s="35"/>
      <c r="PS239" s="35"/>
      <c r="PT239" s="35"/>
      <c r="PU239" s="35"/>
      <c r="PV239" s="35"/>
      <c r="PW239" s="35"/>
      <c r="PX239" s="35"/>
      <c r="PY239" s="35"/>
      <c r="PZ239" s="35"/>
      <c r="QA239" s="35"/>
      <c r="QB239" s="35"/>
      <c r="QC239" s="35"/>
      <c r="QD239" s="35"/>
      <c r="QE239" s="35"/>
      <c r="QF239" s="35"/>
      <c r="QG239" s="35"/>
      <c r="QH239" s="35"/>
      <c r="QI239" s="35"/>
      <c r="QJ239" s="35"/>
      <c r="QK239" s="35"/>
      <c r="QL239" s="35"/>
      <c r="QM239" s="35"/>
      <c r="QN239" s="35"/>
      <c r="QO239" s="35"/>
      <c r="QP239" s="35"/>
      <c r="QQ239" s="35"/>
      <c r="QR239" s="35"/>
      <c r="QS239" s="35"/>
      <c r="QT239" s="35"/>
      <c r="QU239" s="35"/>
      <c r="QV239" s="35"/>
      <c r="QW239" s="35"/>
      <c r="QX239" s="35"/>
      <c r="QY239" s="35"/>
      <c r="QZ239" s="35"/>
      <c r="RA239" s="35"/>
      <c r="RB239" s="35"/>
      <c r="RC239" s="35"/>
      <c r="RD239" s="35"/>
      <c r="RE239" s="35"/>
      <c r="RF239" s="35"/>
      <c r="RG239" s="35"/>
      <c r="RH239" s="35"/>
      <c r="RI239" s="35"/>
      <c r="RJ239" s="35"/>
      <c r="RK239" s="35"/>
      <c r="RL239" s="35"/>
      <c r="RM239" s="35"/>
      <c r="RN239" s="35"/>
      <c r="RO239" s="35"/>
      <c r="RP239" s="35"/>
      <c r="RQ239" s="35"/>
      <c r="RR239" s="35"/>
      <c r="RS239" s="35"/>
      <c r="RT239" s="35"/>
      <c r="RU239" s="35"/>
      <c r="RV239" s="35"/>
      <c r="RW239" s="35"/>
      <c r="RX239" s="35"/>
      <c r="RY239" s="35"/>
      <c r="RZ239" s="35"/>
      <c r="SA239" s="35"/>
      <c r="SB239" s="35"/>
      <c r="SC239" s="35"/>
      <c r="SD239" s="35"/>
      <c r="SE239" s="35"/>
      <c r="SF239" s="35"/>
      <c r="SG239" s="35"/>
      <c r="SH239" s="35"/>
      <c r="SI239" s="35"/>
      <c r="SJ239" s="35"/>
      <c r="SK239" s="35"/>
      <c r="SL239" s="35"/>
      <c r="SM239" s="35"/>
      <c r="SN239" s="35"/>
      <c r="SO239" s="35"/>
      <c r="SP239" s="35"/>
      <c r="SQ239" s="35"/>
      <c r="SR239" s="35"/>
      <c r="SS239" s="35"/>
      <c r="ST239" s="35"/>
      <c r="SU239" s="35"/>
      <c r="SV239" s="35"/>
      <c r="SW239" s="35"/>
      <c r="SX239" s="35"/>
      <c r="SY239" s="35"/>
      <c r="SZ239" s="35"/>
      <c r="TA239" s="35"/>
      <c r="TB239" s="35"/>
      <c r="TC239" s="35"/>
      <c r="TD239" s="35"/>
      <c r="TE239" s="35"/>
      <c r="TF239" s="35"/>
      <c r="TG239" s="35"/>
      <c r="TH239" s="35"/>
      <c r="TI239" s="35"/>
      <c r="TJ239" s="35"/>
      <c r="TK239" s="35"/>
      <c r="TL239" s="35"/>
      <c r="TM239" s="35"/>
      <c r="TN239" s="35"/>
      <c r="TO239" s="35"/>
      <c r="TP239" s="35"/>
      <c r="TQ239" s="35"/>
      <c r="TR239" s="35"/>
      <c r="TS239" s="35"/>
      <c r="TT239" s="35"/>
      <c r="TU239" s="35"/>
      <c r="TV239" s="35"/>
      <c r="TW239" s="35"/>
      <c r="TX239" s="35"/>
      <c r="TY239" s="35"/>
      <c r="TZ239" s="35"/>
      <c r="UA239" s="35"/>
      <c r="UB239" s="35"/>
      <c r="UC239" s="35"/>
      <c r="UD239" s="35"/>
      <c r="UE239" s="35"/>
      <c r="UF239" s="35"/>
      <c r="UG239" s="35"/>
      <c r="UH239" s="35"/>
      <c r="UI239" s="35"/>
      <c r="UJ239" s="35"/>
      <c r="UK239" s="35"/>
      <c r="UL239" s="35"/>
      <c r="UM239" s="35"/>
      <c r="UN239" s="35"/>
      <c r="UO239" s="35"/>
      <c r="UP239" s="35"/>
      <c r="UQ239" s="35"/>
      <c r="UR239" s="35"/>
      <c r="US239" s="35"/>
      <c r="UT239" s="35"/>
      <c r="UU239" s="35"/>
      <c r="UV239" s="35"/>
      <c r="UW239" s="35"/>
      <c r="UX239" s="35"/>
      <c r="UY239" s="35"/>
      <c r="UZ239" s="35"/>
      <c r="VA239" s="35"/>
      <c r="VB239" s="35"/>
      <c r="VC239" s="35"/>
      <c r="VD239" s="35"/>
      <c r="VE239" s="35"/>
      <c r="VF239" s="35"/>
      <c r="VG239" s="35"/>
      <c r="VH239" s="35"/>
      <c r="VI239" s="35"/>
      <c r="VJ239" s="35"/>
      <c r="VK239" s="35"/>
      <c r="VL239" s="35"/>
      <c r="VM239" s="35"/>
      <c r="VN239" s="35"/>
      <c r="VO239" s="35"/>
      <c r="VP239" s="35"/>
      <c r="VQ239" s="35"/>
      <c r="VR239" s="35"/>
      <c r="VS239" s="35"/>
      <c r="VT239" s="35"/>
      <c r="VU239" s="35"/>
      <c r="VV239" s="35"/>
      <c r="VW239" s="35"/>
      <c r="VX239" s="35"/>
      <c r="VY239" s="35"/>
      <c r="VZ239" s="35"/>
      <c r="WA239" s="35"/>
      <c r="WB239" s="35"/>
      <c r="WC239" s="35"/>
      <c r="WD239" s="35"/>
      <c r="WE239" s="35"/>
      <c r="WF239" s="35"/>
      <c r="WG239" s="35"/>
      <c r="WH239" s="35"/>
      <c r="WI239" s="35"/>
      <c r="WJ239" s="35"/>
      <c r="WK239" s="35"/>
      <c r="WL239" s="35"/>
      <c r="WM239" s="35"/>
      <c r="WN239" s="35"/>
      <c r="WO239" s="35"/>
      <c r="WP239" s="35"/>
      <c r="WQ239" s="35"/>
      <c r="WR239" s="35"/>
      <c r="WS239" s="35"/>
      <c r="WT239" s="35"/>
      <c r="WU239" s="35"/>
      <c r="WV239" s="35"/>
      <c r="WW239" s="35"/>
      <c r="WX239" s="35"/>
      <c r="WY239" s="35"/>
      <c r="WZ239" s="35"/>
      <c r="XA239" s="35"/>
      <c r="XB239" s="35"/>
      <c r="XC239" s="35"/>
      <c r="XD239" s="35"/>
      <c r="XE239" s="35"/>
      <c r="XF239" s="35"/>
      <c r="XG239" s="35"/>
      <c r="XH239" s="35"/>
      <c r="XI239" s="35"/>
      <c r="XJ239" s="35"/>
      <c r="XK239" s="35"/>
      <c r="XL239" s="35"/>
      <c r="XM239" s="35"/>
      <c r="XN239" s="35"/>
      <c r="XO239" s="35"/>
      <c r="XP239" s="35"/>
      <c r="XQ239" s="35"/>
      <c r="XR239" s="35"/>
      <c r="XS239" s="35"/>
      <c r="XT239" s="35"/>
      <c r="XU239" s="35"/>
      <c r="XV239" s="35"/>
      <c r="XW239" s="35"/>
      <c r="XX239" s="35"/>
      <c r="XY239" s="35"/>
      <c r="XZ239" s="35"/>
      <c r="YA239" s="35"/>
      <c r="YB239" s="35"/>
      <c r="YC239" s="35"/>
      <c r="YD239" s="35"/>
      <c r="YE239" s="35"/>
      <c r="YF239" s="35"/>
      <c r="YG239" s="35"/>
      <c r="YH239" s="35"/>
      <c r="YI239" s="35"/>
      <c r="YJ239" s="35"/>
      <c r="YK239" s="35"/>
      <c r="YL239" s="35"/>
      <c r="YM239" s="35"/>
      <c r="YN239" s="35"/>
      <c r="YO239" s="35"/>
      <c r="YP239" s="35"/>
      <c r="YQ239" s="35"/>
      <c r="YR239" s="35"/>
      <c r="YS239" s="35"/>
      <c r="YT239" s="35"/>
      <c r="YU239" s="35"/>
      <c r="YV239" s="35"/>
      <c r="YW239" s="35"/>
      <c r="YX239" s="35"/>
      <c r="YY239" s="35"/>
      <c r="YZ239" s="35"/>
      <c r="ZA239" s="35"/>
      <c r="ZB239" s="35">
        <v>140</v>
      </c>
      <c r="ZC239" s="35"/>
      <c r="ZD239" s="35"/>
      <c r="ZE239" s="35"/>
      <c r="ZF239" s="35"/>
      <c r="ZG239" s="35"/>
      <c r="ZH239" s="35"/>
      <c r="ZI239" s="35"/>
      <c r="ZJ239" s="35"/>
      <c r="ZK239" s="35"/>
      <c r="ZL239" s="35"/>
      <c r="ZM239" s="35"/>
      <c r="ZN239" s="35"/>
      <c r="ZO239" s="35"/>
      <c r="ZP239" s="35"/>
      <c r="ZQ239" s="35"/>
      <c r="ZR239" s="35"/>
      <c r="ZS239" s="35"/>
      <c r="ZT239" s="35"/>
      <c r="ZU239" s="35"/>
      <c r="ZV239" s="35"/>
      <c r="ZW239" s="35"/>
      <c r="ZX239" s="35"/>
      <c r="ZY239" s="35"/>
      <c r="ZZ239" s="35"/>
      <c r="AAA239" s="35"/>
      <c r="AAB239" s="35"/>
      <c r="AAC239" s="35"/>
      <c r="AAD239" s="35"/>
      <c r="AAE239" s="35"/>
      <c r="AAF239" s="35"/>
      <c r="AAG239" s="35"/>
      <c r="AAH239" s="35"/>
      <c r="AAI239" s="35"/>
      <c r="AAJ239" s="35"/>
      <c r="AAK239" s="35"/>
      <c r="AAL239" s="35"/>
      <c r="AAM239" s="35"/>
      <c r="AAN239" s="35"/>
      <c r="AAO239" s="35"/>
      <c r="AAP239" s="35"/>
      <c r="AAQ239" s="35"/>
      <c r="AAR239" s="35"/>
      <c r="AAS239" s="35"/>
      <c r="AAT239" s="35"/>
      <c r="AAU239" s="35"/>
      <c r="AAV239" s="35"/>
      <c r="AAW239" s="35"/>
      <c r="AAX239" s="35"/>
      <c r="AAY239" s="35"/>
      <c r="AAZ239" s="35"/>
      <c r="ABA239" s="35"/>
      <c r="ABB239" s="35"/>
      <c r="ABC239" s="35"/>
      <c r="ABD239" s="35"/>
      <c r="ABE239" s="35"/>
      <c r="ABF239" s="35"/>
      <c r="ABG239" s="35"/>
      <c r="ABH239" s="35"/>
      <c r="ABI239" s="35"/>
      <c r="ABJ239" s="35"/>
      <c r="ABK239" s="35"/>
      <c r="ABL239" s="35"/>
      <c r="ABM239" s="35"/>
      <c r="ABN239" s="35"/>
      <c r="ABO239" s="35"/>
      <c r="ABP239" s="35"/>
      <c r="ABQ239" s="35"/>
      <c r="ABR239" s="35"/>
      <c r="ABS239" s="35"/>
      <c r="ABT239" s="35"/>
      <c r="ABU239" s="35"/>
      <c r="ABV239" s="35"/>
      <c r="ABW239" s="35"/>
      <c r="ABX239" s="35"/>
      <c r="ABY239" s="35"/>
      <c r="ABZ239" s="35"/>
      <c r="ACA239" s="35"/>
      <c r="ACB239" s="35"/>
      <c r="ACC239" s="35"/>
      <c r="ACD239" s="35"/>
      <c r="ACE239" s="35"/>
      <c r="ACF239" s="35"/>
      <c r="ACG239" s="35"/>
      <c r="ACH239" s="35"/>
      <c r="ACI239" s="35"/>
      <c r="ACJ239" s="35"/>
      <c r="ACK239" s="35"/>
      <c r="ACL239" s="35"/>
      <c r="ACM239" s="35"/>
      <c r="ACN239" s="35"/>
      <c r="ACO239" s="35"/>
      <c r="ACP239" s="35"/>
      <c r="ACQ239" s="35"/>
      <c r="ACR239" s="35"/>
      <c r="ACS239" s="35"/>
      <c r="ACT239" s="35"/>
      <c r="ACU239" s="35"/>
      <c r="ACV239" s="35"/>
      <c r="ACW239" s="35"/>
      <c r="ACX239" s="35"/>
      <c r="ACY239" s="35"/>
      <c r="ACZ239" s="35"/>
      <c r="ADA239" s="35"/>
      <c r="ADB239" s="35"/>
      <c r="ADC239" s="35"/>
      <c r="ADD239" s="35"/>
      <c r="ADE239" s="35"/>
      <c r="ADF239" s="35"/>
      <c r="ADG239" s="35"/>
      <c r="ADH239" s="35"/>
      <c r="ADI239" s="35"/>
      <c r="ADJ239" s="35"/>
      <c r="ADK239" s="35"/>
      <c r="ADL239" s="35"/>
      <c r="ADM239" s="35"/>
      <c r="ADN239" s="35"/>
      <c r="ADO239" s="35"/>
      <c r="ADP239" s="35"/>
      <c r="ADQ239" s="35"/>
      <c r="ADR239" s="35"/>
      <c r="ADS239" s="35"/>
      <c r="ADT239" s="35"/>
      <c r="ADU239" s="35"/>
      <c r="ADV239" s="35"/>
      <c r="ADW239" s="35"/>
      <c r="ADX239" s="35"/>
      <c r="ADY239" s="26">
        <f t="shared" si="9"/>
        <v>0</v>
      </c>
      <c r="ADZ239" s="5"/>
    </row>
    <row r="240" spans="1:806" s="33" customFormat="1" x14ac:dyDescent="0.2">
      <c r="A240" s="51" t="s">
        <v>305</v>
      </c>
      <c r="B240" s="65">
        <f t="shared" si="8"/>
        <v>0</v>
      </c>
      <c r="C240" s="57">
        <v>1.1000000000000001</v>
      </c>
      <c r="D240" s="59">
        <v>44802</v>
      </c>
      <c r="E240" s="67">
        <v>127.31</v>
      </c>
      <c r="F240" s="67">
        <f t="shared" si="10"/>
        <v>0</v>
      </c>
      <c r="G240" s="6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15"/>
      <c r="BF240" s="15"/>
      <c r="BG240" s="136"/>
      <c r="BH240" s="35"/>
      <c r="BI240" s="35"/>
      <c r="BJ240" s="35"/>
      <c r="BK240" s="35"/>
      <c r="BL240" s="35"/>
      <c r="BM240" s="35"/>
      <c r="BN240" s="35"/>
      <c r="BO240" s="35"/>
      <c r="BP240" s="35"/>
      <c r="BQ240" s="35"/>
      <c r="BR240" s="35"/>
      <c r="BS240" s="35"/>
      <c r="BT240" s="35"/>
      <c r="BU240" s="35"/>
      <c r="BV240" s="35"/>
      <c r="BW240" s="35"/>
      <c r="BX240" s="35"/>
      <c r="BY240" s="35"/>
      <c r="BZ240" s="35"/>
      <c r="CA240" s="35"/>
      <c r="CB240" s="35"/>
      <c r="CC240" s="35"/>
      <c r="CD240" s="35"/>
      <c r="CE240" s="35"/>
      <c r="CF240" s="35"/>
      <c r="CG240" s="35"/>
      <c r="CH240" s="35"/>
      <c r="CI240" s="35"/>
      <c r="CJ240" s="35"/>
      <c r="CK240" s="35"/>
      <c r="CL240" s="35"/>
      <c r="CM240" s="35"/>
      <c r="CN240" s="35"/>
      <c r="CO240" s="35"/>
      <c r="CP240" s="35"/>
      <c r="CQ240" s="35"/>
      <c r="CR240" s="35"/>
      <c r="CS240" s="35"/>
      <c r="CT240" s="35"/>
      <c r="CU240" s="35"/>
      <c r="CV240" s="35"/>
      <c r="CW240" s="35"/>
      <c r="CX240" s="35"/>
      <c r="CY240" s="35"/>
      <c r="CZ240" s="35"/>
      <c r="DA240" s="35"/>
      <c r="DB240" s="35"/>
      <c r="DC240" s="35"/>
      <c r="DD240" s="35"/>
      <c r="DE240" s="35"/>
      <c r="DF240" s="35"/>
      <c r="DG240" s="35"/>
      <c r="DH240" s="35"/>
      <c r="DI240" s="35"/>
      <c r="DJ240" s="35"/>
      <c r="DK240" s="35"/>
      <c r="DL240" s="35"/>
      <c r="DM240" s="35"/>
      <c r="DN240" s="35"/>
      <c r="DO240" s="35"/>
      <c r="DP240" s="35"/>
      <c r="DQ240" s="35"/>
      <c r="DR240" s="35"/>
      <c r="DS240" s="35"/>
      <c r="DT240" s="35"/>
      <c r="DU240" s="35"/>
      <c r="DV240" s="35"/>
      <c r="DW240" s="35"/>
      <c r="DX240" s="35"/>
      <c r="DY240" s="35"/>
      <c r="DZ240" s="35"/>
      <c r="EA240" s="35"/>
      <c r="EB240" s="35"/>
      <c r="EC240" s="35"/>
      <c r="ED240" s="35"/>
      <c r="EE240" s="35"/>
      <c r="EF240" s="35"/>
      <c r="EG240" s="35"/>
      <c r="EH240" s="35"/>
      <c r="EI240" s="35"/>
      <c r="EJ240" s="35"/>
      <c r="EK240" s="35"/>
      <c r="EL240" s="35"/>
      <c r="EM240" s="35"/>
      <c r="EN240" s="35"/>
      <c r="EO240" s="35"/>
      <c r="EP240" s="35"/>
      <c r="EQ240" s="35"/>
      <c r="ER240" s="35"/>
      <c r="ES240" s="35"/>
      <c r="ET240" s="35"/>
      <c r="EU240" s="35"/>
      <c r="EV240" s="35"/>
      <c r="EW240" s="35"/>
      <c r="EX240" s="35"/>
      <c r="EY240" s="35"/>
      <c r="EZ240" s="35"/>
      <c r="FA240" s="35"/>
      <c r="FB240" s="35"/>
      <c r="FC240" s="35"/>
      <c r="FD240" s="35"/>
      <c r="FE240" s="35"/>
      <c r="FF240" s="35"/>
      <c r="FG240" s="35"/>
      <c r="FH240" s="35"/>
      <c r="FI240" s="35"/>
      <c r="FJ240" s="35"/>
      <c r="FK240" s="35"/>
      <c r="FL240" s="35"/>
      <c r="FM240" s="35"/>
      <c r="FN240" s="35"/>
      <c r="FO240" s="35"/>
      <c r="FP240" s="35"/>
      <c r="FQ240" s="35"/>
      <c r="FR240" s="35"/>
      <c r="FS240" s="35"/>
      <c r="FT240" s="35"/>
      <c r="FU240" s="35"/>
      <c r="FV240" s="35"/>
      <c r="FW240" s="35"/>
      <c r="FX240" s="35"/>
      <c r="FY240" s="35"/>
      <c r="FZ240" s="35"/>
      <c r="GA240" s="35"/>
      <c r="GB240" s="35"/>
      <c r="GC240" s="35"/>
      <c r="GD240" s="35"/>
      <c r="GE240" s="35"/>
      <c r="GF240" s="35"/>
      <c r="GG240" s="35"/>
      <c r="GH240" s="35"/>
      <c r="GI240" s="35"/>
      <c r="GJ240" s="35"/>
      <c r="GK240" s="35"/>
      <c r="GL240" s="35"/>
      <c r="GM240" s="35"/>
      <c r="GN240" s="35"/>
      <c r="GO240" s="35"/>
      <c r="GP240" s="35"/>
      <c r="GQ240" s="35"/>
      <c r="GR240" s="35"/>
      <c r="GS240" s="35"/>
      <c r="GT240" s="35"/>
      <c r="GU240" s="35"/>
      <c r="GV240" s="35"/>
      <c r="GW240" s="35"/>
      <c r="GX240" s="35"/>
      <c r="GY240" s="35"/>
      <c r="GZ240" s="35"/>
      <c r="HA240" s="35"/>
      <c r="HB240" s="35"/>
      <c r="HC240" s="35"/>
      <c r="HD240" s="35"/>
      <c r="HE240" s="35"/>
      <c r="HF240" s="35"/>
      <c r="HG240" s="35"/>
      <c r="HH240" s="35"/>
      <c r="HI240" s="35"/>
      <c r="HJ240" s="35"/>
      <c r="HK240" s="35"/>
      <c r="HL240" s="35"/>
      <c r="HM240" s="35"/>
      <c r="HN240" s="35"/>
      <c r="HO240" s="35"/>
      <c r="HP240" s="35"/>
      <c r="HQ240" s="35"/>
      <c r="HR240" s="35"/>
      <c r="HS240" s="35"/>
      <c r="HT240" s="35"/>
      <c r="HU240" s="35"/>
      <c r="HV240" s="35"/>
      <c r="HW240" s="35"/>
      <c r="HX240" s="35"/>
      <c r="HY240" s="35"/>
      <c r="HZ240" s="35"/>
      <c r="IA240" s="35"/>
      <c r="IB240" s="35"/>
      <c r="IC240" s="35"/>
      <c r="ID240" s="35"/>
      <c r="IE240" s="35"/>
      <c r="IF240" s="35"/>
      <c r="IG240" s="35"/>
      <c r="IH240" s="35"/>
      <c r="II240" s="35"/>
      <c r="IJ240" s="35"/>
      <c r="IK240" s="35"/>
      <c r="IL240" s="35"/>
      <c r="IM240" s="35"/>
      <c r="IN240" s="35"/>
      <c r="IO240" s="35"/>
      <c r="IP240" s="35"/>
      <c r="IQ240" s="35"/>
      <c r="IR240" s="35"/>
      <c r="IS240" s="35"/>
      <c r="IT240" s="35"/>
      <c r="IU240" s="35"/>
      <c r="IV240" s="35"/>
      <c r="IW240" s="35"/>
      <c r="IX240" s="35"/>
      <c r="IY240" s="35"/>
      <c r="IZ240" s="35"/>
      <c r="JA240" s="35"/>
      <c r="JB240" s="35"/>
      <c r="JC240" s="35"/>
      <c r="JD240" s="35"/>
      <c r="JE240" s="35"/>
      <c r="JF240" s="35"/>
      <c r="JG240" s="35"/>
      <c r="JH240" s="35"/>
      <c r="JI240" s="35"/>
      <c r="JJ240" s="35"/>
      <c r="JK240" s="35"/>
      <c r="JL240" s="35"/>
      <c r="JM240" s="35"/>
      <c r="JN240" s="35"/>
      <c r="JO240" s="35"/>
      <c r="JP240" s="35"/>
      <c r="JQ240" s="35"/>
      <c r="JR240" s="35"/>
      <c r="JS240" s="35"/>
      <c r="JT240" s="35"/>
      <c r="JU240" s="35"/>
      <c r="JV240" s="35"/>
      <c r="JW240" s="35"/>
      <c r="JX240" s="35"/>
      <c r="JY240" s="35"/>
      <c r="JZ240" s="35"/>
      <c r="KA240" s="35"/>
      <c r="KB240" s="35"/>
      <c r="KC240" s="35"/>
      <c r="KD240" s="35"/>
      <c r="KE240" s="35"/>
      <c r="KF240" s="35"/>
      <c r="KG240" s="35"/>
      <c r="KH240" s="35"/>
      <c r="KI240" s="35"/>
      <c r="KJ240" s="35"/>
      <c r="KK240" s="35"/>
      <c r="KL240" s="35"/>
      <c r="KM240" s="35"/>
      <c r="KN240" s="35"/>
      <c r="KO240" s="35"/>
      <c r="KP240" s="35"/>
      <c r="KQ240" s="35"/>
      <c r="KR240" s="35"/>
      <c r="KS240" s="35"/>
      <c r="KT240" s="35"/>
      <c r="KU240" s="35"/>
      <c r="KV240" s="35"/>
      <c r="KW240" s="35"/>
      <c r="KX240" s="35"/>
      <c r="KY240" s="35"/>
      <c r="KZ240" s="35"/>
      <c r="LA240" s="35"/>
      <c r="LB240" s="35"/>
      <c r="LC240" s="35"/>
      <c r="LD240" s="35"/>
      <c r="LE240" s="35"/>
      <c r="LF240" s="35"/>
      <c r="LG240" s="35"/>
      <c r="LH240" s="35"/>
      <c r="LI240" s="35"/>
      <c r="LJ240" s="35"/>
      <c r="LK240" s="35"/>
      <c r="LL240" s="35"/>
      <c r="LM240" s="35"/>
      <c r="LN240" s="35"/>
      <c r="LO240" s="35"/>
      <c r="LP240" s="35"/>
      <c r="LQ240" s="35"/>
      <c r="LR240" s="35"/>
      <c r="LS240" s="35"/>
      <c r="LT240" s="35"/>
      <c r="LU240" s="35"/>
      <c r="LV240" s="35"/>
      <c r="LW240" s="35"/>
      <c r="LX240" s="35"/>
      <c r="LY240" s="35"/>
      <c r="LZ240" s="35"/>
      <c r="MA240" s="35"/>
      <c r="MB240" s="35"/>
      <c r="MC240" s="35"/>
      <c r="MD240" s="35"/>
      <c r="ME240" s="35"/>
      <c r="MF240" s="35"/>
      <c r="MG240" s="35"/>
      <c r="MH240" s="35"/>
      <c r="MI240" s="35"/>
      <c r="MJ240" s="35"/>
      <c r="MK240" s="35"/>
      <c r="ML240" s="35"/>
      <c r="MM240" s="35"/>
      <c r="MN240" s="35"/>
      <c r="MO240" s="35"/>
      <c r="MP240" s="35"/>
      <c r="MQ240" s="35"/>
      <c r="MR240" s="35"/>
      <c r="MS240" s="35"/>
      <c r="MT240" s="35"/>
      <c r="MU240" s="35"/>
      <c r="MV240" s="35"/>
      <c r="MW240" s="35"/>
      <c r="MX240" s="35"/>
      <c r="MY240" s="35"/>
      <c r="MZ240" s="35"/>
      <c r="NA240" s="35"/>
      <c r="NB240" s="35"/>
      <c r="NC240" s="35"/>
      <c r="ND240" s="35"/>
      <c r="NE240" s="35"/>
      <c r="NF240" s="35"/>
      <c r="NG240" s="35"/>
      <c r="NH240" s="35"/>
      <c r="NI240" s="35"/>
      <c r="NJ240" s="35"/>
      <c r="NK240" s="35"/>
      <c r="NL240" s="35"/>
      <c r="NM240" s="35">
        <v>4.4000000000000004</v>
      </c>
      <c r="NN240" s="35"/>
      <c r="NO240" s="35"/>
      <c r="NP240" s="35"/>
      <c r="NQ240" s="35"/>
      <c r="NR240" s="35"/>
      <c r="NS240" s="35"/>
      <c r="NT240" s="35"/>
      <c r="NU240" s="35"/>
      <c r="NV240" s="35"/>
      <c r="NW240" s="35"/>
      <c r="NX240" s="35"/>
      <c r="NY240" s="35"/>
      <c r="NZ240" s="35"/>
      <c r="OA240" s="35"/>
      <c r="OB240" s="35">
        <v>5.5</v>
      </c>
      <c r="OC240" s="35"/>
      <c r="OD240" s="35"/>
      <c r="OE240" s="35"/>
      <c r="OF240" s="35">
        <v>1.1000000000000001</v>
      </c>
      <c r="OG240" s="35"/>
      <c r="OH240" s="35"/>
      <c r="OI240" s="35"/>
      <c r="OJ240" s="35"/>
      <c r="OK240" s="35"/>
      <c r="OL240" s="35"/>
      <c r="OM240" s="35"/>
      <c r="ON240" s="35"/>
      <c r="OO240" s="35"/>
      <c r="OP240" s="35"/>
      <c r="OQ240" s="35"/>
      <c r="OR240" s="35"/>
      <c r="OS240" s="35"/>
      <c r="OT240" s="35"/>
      <c r="OU240" s="35"/>
      <c r="OV240" s="35"/>
      <c r="OW240" s="35"/>
      <c r="OX240" s="35"/>
      <c r="OY240" s="35"/>
      <c r="OZ240" s="35"/>
      <c r="PA240" s="35"/>
      <c r="PB240" s="35"/>
      <c r="PC240" s="35"/>
      <c r="PD240" s="35"/>
      <c r="PE240" s="35">
        <v>3.3</v>
      </c>
      <c r="PF240" s="35"/>
      <c r="PG240" s="35"/>
      <c r="PH240" s="35"/>
      <c r="PI240" s="35"/>
      <c r="PJ240" s="35"/>
      <c r="PK240" s="35"/>
      <c r="PL240" s="35"/>
      <c r="PM240" s="35"/>
      <c r="PN240" s="35"/>
      <c r="PO240" s="35"/>
      <c r="PP240" s="35"/>
      <c r="PQ240" s="35"/>
      <c r="PR240" s="35"/>
      <c r="PS240" s="35"/>
      <c r="PT240" s="35"/>
      <c r="PU240" s="35"/>
      <c r="PV240" s="35"/>
      <c r="PW240" s="35"/>
      <c r="PX240" s="35"/>
      <c r="PY240" s="35"/>
      <c r="PZ240" s="35"/>
      <c r="QA240" s="35"/>
      <c r="QB240" s="35"/>
      <c r="QC240" s="35"/>
      <c r="QD240" s="35"/>
      <c r="QE240" s="35"/>
      <c r="QF240" s="35"/>
      <c r="QG240" s="35"/>
      <c r="QH240" s="35"/>
      <c r="QI240" s="35"/>
      <c r="QJ240" s="35"/>
      <c r="QK240" s="35"/>
      <c r="QL240" s="35"/>
      <c r="QM240" s="35"/>
      <c r="QN240" s="35"/>
      <c r="QO240" s="35"/>
      <c r="QP240" s="35"/>
      <c r="QQ240" s="35"/>
      <c r="QR240" s="35"/>
      <c r="QS240" s="35"/>
      <c r="QT240" s="35"/>
      <c r="QU240" s="35">
        <v>3.3</v>
      </c>
      <c r="QV240" s="35"/>
      <c r="QW240" s="35"/>
      <c r="QX240" s="35"/>
      <c r="QY240" s="35"/>
      <c r="QZ240" s="35"/>
      <c r="RA240" s="35"/>
      <c r="RB240" s="35"/>
      <c r="RC240" s="35"/>
      <c r="RD240" s="35"/>
      <c r="RE240" s="35"/>
      <c r="RF240" s="35"/>
      <c r="RG240" s="35"/>
      <c r="RH240" s="35"/>
      <c r="RI240" s="35"/>
      <c r="RJ240" s="35"/>
      <c r="RK240" s="35"/>
      <c r="RL240" s="35"/>
      <c r="RM240" s="35"/>
      <c r="RN240" s="35"/>
      <c r="RO240" s="35"/>
      <c r="RP240" s="35"/>
      <c r="RQ240" s="35"/>
      <c r="RR240" s="35"/>
      <c r="RS240" s="35"/>
      <c r="RT240" s="35"/>
      <c r="RU240" s="35"/>
      <c r="RV240" s="35"/>
      <c r="RW240" s="35"/>
      <c r="RX240" s="35"/>
      <c r="RY240" s="35"/>
      <c r="RZ240" s="35"/>
      <c r="SA240" s="35"/>
      <c r="SB240" s="35"/>
      <c r="SC240" s="35"/>
      <c r="SD240" s="35"/>
      <c r="SE240" s="35"/>
      <c r="SF240" s="35"/>
      <c r="SG240" s="35"/>
      <c r="SH240" s="35"/>
      <c r="SI240" s="35"/>
      <c r="SJ240" s="35"/>
      <c r="SK240" s="35"/>
      <c r="SL240" s="35"/>
      <c r="SM240" s="35"/>
      <c r="SN240" s="35"/>
      <c r="SO240" s="35"/>
      <c r="SP240" s="35"/>
      <c r="SQ240" s="35"/>
      <c r="SR240" s="35"/>
      <c r="SS240" s="35"/>
      <c r="ST240" s="35"/>
      <c r="SU240" s="35"/>
      <c r="SV240" s="35"/>
      <c r="SW240" s="35"/>
      <c r="SX240" s="35"/>
      <c r="SY240" s="35"/>
      <c r="SZ240" s="35"/>
      <c r="TA240" s="35"/>
      <c r="TB240" s="35"/>
      <c r="TC240" s="35"/>
      <c r="TD240" s="35"/>
      <c r="TE240" s="35"/>
      <c r="TF240" s="35"/>
      <c r="TG240" s="35"/>
      <c r="TH240" s="35"/>
      <c r="TI240" s="35"/>
      <c r="TJ240" s="35"/>
      <c r="TK240" s="35"/>
      <c r="TL240" s="35"/>
      <c r="TM240" s="35"/>
      <c r="TN240" s="35"/>
      <c r="TO240" s="35"/>
      <c r="TP240" s="35"/>
      <c r="TQ240" s="35"/>
      <c r="TR240" s="35"/>
      <c r="TS240" s="35"/>
      <c r="TT240" s="35"/>
      <c r="TU240" s="35"/>
      <c r="TV240" s="35"/>
      <c r="TW240" s="35"/>
      <c r="TX240" s="35"/>
      <c r="TY240" s="35"/>
      <c r="TZ240" s="35"/>
      <c r="UA240" s="35"/>
      <c r="UB240" s="35"/>
      <c r="UC240" s="35"/>
      <c r="UD240" s="35"/>
      <c r="UE240" s="35"/>
      <c r="UF240" s="35"/>
      <c r="UG240" s="35"/>
      <c r="UH240" s="35"/>
      <c r="UI240" s="35"/>
      <c r="UJ240" s="35"/>
      <c r="UK240" s="35"/>
      <c r="UL240" s="35"/>
      <c r="UM240" s="35"/>
      <c r="UN240" s="35"/>
      <c r="UO240" s="35"/>
      <c r="UP240" s="35"/>
      <c r="UQ240" s="35"/>
      <c r="UR240" s="35"/>
      <c r="US240" s="35"/>
      <c r="UT240" s="35"/>
      <c r="UU240" s="35"/>
      <c r="UV240" s="35"/>
      <c r="UW240" s="35"/>
      <c r="UX240" s="35"/>
      <c r="UY240" s="35"/>
      <c r="UZ240" s="35"/>
      <c r="VA240" s="35"/>
      <c r="VB240" s="35"/>
      <c r="VC240" s="35"/>
      <c r="VD240" s="35"/>
      <c r="VE240" s="35"/>
      <c r="VF240" s="35"/>
      <c r="VG240" s="35"/>
      <c r="VH240" s="35"/>
      <c r="VI240" s="35"/>
      <c r="VJ240" s="35"/>
      <c r="VK240" s="35"/>
      <c r="VL240" s="35"/>
      <c r="VM240" s="35"/>
      <c r="VN240" s="35"/>
      <c r="VO240" s="35"/>
      <c r="VP240" s="35"/>
      <c r="VQ240" s="35"/>
      <c r="VR240" s="35"/>
      <c r="VS240" s="35"/>
      <c r="VT240" s="35"/>
      <c r="VU240" s="35"/>
      <c r="VV240" s="35"/>
      <c r="VW240" s="35"/>
      <c r="VX240" s="35"/>
      <c r="VY240" s="35"/>
      <c r="VZ240" s="35"/>
      <c r="WA240" s="35"/>
      <c r="WB240" s="35"/>
      <c r="WC240" s="35"/>
      <c r="WD240" s="35"/>
      <c r="WE240" s="35"/>
      <c r="WF240" s="35"/>
      <c r="WG240" s="35"/>
      <c r="WH240" s="35"/>
      <c r="WI240" s="35"/>
      <c r="WJ240" s="35"/>
      <c r="WK240" s="35"/>
      <c r="WL240" s="35"/>
      <c r="WM240" s="35"/>
      <c r="WN240" s="35"/>
      <c r="WO240" s="35"/>
      <c r="WP240" s="35"/>
      <c r="WQ240" s="35"/>
      <c r="WR240" s="35"/>
      <c r="WS240" s="35"/>
      <c r="WT240" s="35"/>
      <c r="WU240" s="35"/>
      <c r="WV240" s="35"/>
      <c r="WW240" s="35"/>
      <c r="WX240" s="35"/>
      <c r="WY240" s="35"/>
      <c r="WZ240" s="35"/>
      <c r="XA240" s="35"/>
      <c r="XB240" s="35"/>
      <c r="XC240" s="35"/>
      <c r="XD240" s="35"/>
      <c r="XE240" s="35"/>
      <c r="XF240" s="35"/>
      <c r="XG240" s="35"/>
      <c r="XH240" s="35"/>
      <c r="XI240" s="35"/>
      <c r="XJ240" s="35"/>
      <c r="XK240" s="35"/>
      <c r="XL240" s="35"/>
      <c r="XM240" s="35"/>
      <c r="XN240" s="35"/>
      <c r="XO240" s="35"/>
      <c r="XP240" s="35"/>
      <c r="XQ240" s="35"/>
      <c r="XR240" s="35"/>
      <c r="XS240" s="35"/>
      <c r="XT240" s="35"/>
      <c r="XU240" s="35"/>
      <c r="XV240" s="35"/>
      <c r="XW240" s="35"/>
      <c r="XX240" s="35"/>
      <c r="XY240" s="35">
        <v>4.4000000000000004</v>
      </c>
      <c r="XZ240" s="35"/>
      <c r="YA240" s="35"/>
      <c r="YB240" s="35"/>
      <c r="YC240" s="35"/>
      <c r="YD240" s="35"/>
      <c r="YE240" s="35"/>
      <c r="YF240" s="35"/>
      <c r="YG240" s="35"/>
      <c r="YH240" s="35"/>
      <c r="YI240" s="35"/>
      <c r="YJ240" s="35"/>
      <c r="YK240" s="35"/>
      <c r="YL240" s="35"/>
      <c r="YM240" s="35"/>
      <c r="YN240" s="35"/>
      <c r="YO240" s="35"/>
      <c r="YP240" s="35"/>
      <c r="YQ240" s="35"/>
      <c r="YR240" s="35"/>
      <c r="YS240" s="35"/>
      <c r="YT240" s="35"/>
      <c r="YU240" s="35"/>
      <c r="YV240" s="35"/>
      <c r="YW240" s="35"/>
      <c r="YX240" s="35"/>
      <c r="YY240" s="35"/>
      <c r="YZ240" s="35"/>
      <c r="ZA240" s="35"/>
      <c r="ZB240" s="35"/>
      <c r="ZC240" s="35"/>
      <c r="ZD240" s="35"/>
      <c r="ZE240" s="35"/>
      <c r="ZF240" s="35"/>
      <c r="ZG240" s="35"/>
      <c r="ZH240" s="35"/>
      <c r="ZI240" s="35"/>
      <c r="ZJ240" s="35"/>
      <c r="ZK240" s="35"/>
      <c r="ZL240" s="35"/>
      <c r="ZM240" s="35"/>
      <c r="ZN240" s="35"/>
      <c r="ZO240" s="35"/>
      <c r="ZP240" s="35"/>
      <c r="ZQ240" s="35"/>
      <c r="ZR240" s="35"/>
      <c r="ZS240" s="35"/>
      <c r="ZT240" s="35"/>
      <c r="ZU240" s="35"/>
      <c r="ZV240" s="35"/>
      <c r="ZW240" s="35"/>
      <c r="ZX240" s="35"/>
      <c r="ZY240" s="35"/>
      <c r="ZZ240" s="35"/>
      <c r="AAA240" s="35"/>
      <c r="AAB240" s="35"/>
      <c r="AAC240" s="35"/>
      <c r="AAD240" s="35"/>
      <c r="AAE240" s="35"/>
      <c r="AAF240" s="35"/>
      <c r="AAG240" s="35"/>
      <c r="AAH240" s="35"/>
      <c r="AAI240" s="35"/>
      <c r="AAJ240" s="35"/>
      <c r="AAK240" s="35"/>
      <c r="AAL240" s="35"/>
      <c r="AAM240" s="35"/>
      <c r="AAN240" s="35"/>
      <c r="AAO240" s="35"/>
      <c r="AAP240" s="35"/>
      <c r="AAQ240" s="35"/>
      <c r="AAR240" s="35"/>
      <c r="AAS240" s="35"/>
      <c r="AAT240" s="35"/>
      <c r="AAU240" s="35"/>
      <c r="AAV240" s="35"/>
      <c r="AAW240" s="35"/>
      <c r="AAX240" s="35"/>
      <c r="AAY240" s="35"/>
      <c r="AAZ240" s="35">
        <v>1.1000000000000001</v>
      </c>
      <c r="ABA240" s="35"/>
      <c r="ABB240" s="35"/>
      <c r="ABC240" s="35"/>
      <c r="ABD240" s="35"/>
      <c r="ABE240" s="35"/>
      <c r="ABF240" s="35"/>
      <c r="ABG240" s="35"/>
      <c r="ABH240" s="35"/>
      <c r="ABI240" s="35"/>
      <c r="ABJ240" s="35"/>
      <c r="ABK240" s="35"/>
      <c r="ABL240" s="35"/>
      <c r="ABM240" s="35"/>
      <c r="ABN240" s="35"/>
      <c r="ABO240" s="35"/>
      <c r="ABP240" s="35"/>
      <c r="ABQ240" s="35">
        <v>5.5</v>
      </c>
      <c r="ABR240" s="35"/>
      <c r="ABS240" s="35"/>
      <c r="ABT240" s="35"/>
      <c r="ABU240" s="35"/>
      <c r="ABV240" s="35"/>
      <c r="ABW240" s="35"/>
      <c r="ABX240" s="35"/>
      <c r="ABY240" s="35"/>
      <c r="ABZ240" s="35"/>
      <c r="ACA240" s="35"/>
      <c r="ACB240" s="35"/>
      <c r="ACC240" s="35"/>
      <c r="ACD240" s="35"/>
      <c r="ACE240" s="35"/>
      <c r="ACF240" s="35"/>
      <c r="ACG240" s="35"/>
      <c r="ACH240" s="35"/>
      <c r="ACI240" s="35"/>
      <c r="ACJ240" s="35"/>
      <c r="ACK240" s="35"/>
      <c r="ACL240" s="35"/>
      <c r="ACM240" s="35"/>
      <c r="ACN240" s="35"/>
      <c r="ACO240" s="35"/>
      <c r="ACP240" s="35"/>
      <c r="ACQ240" s="35"/>
      <c r="ACR240" s="35"/>
      <c r="ACS240" s="35"/>
      <c r="ACT240" s="35"/>
      <c r="ACU240" s="35"/>
      <c r="ACV240" s="35"/>
      <c r="ACW240" s="35"/>
      <c r="ACX240" s="35"/>
      <c r="ACY240" s="35"/>
      <c r="ACZ240" s="35"/>
      <c r="ADA240" s="35"/>
      <c r="ADB240" s="35"/>
      <c r="ADC240" s="35"/>
      <c r="ADD240" s="35"/>
      <c r="ADE240" s="35"/>
      <c r="ADF240" s="35"/>
      <c r="ADG240" s="35"/>
      <c r="ADH240" s="35"/>
      <c r="ADI240" s="35"/>
      <c r="ADJ240" s="35"/>
      <c r="ADK240" s="35"/>
      <c r="ADL240" s="35"/>
      <c r="ADM240" s="35"/>
      <c r="ADN240" s="35"/>
      <c r="ADO240" s="35"/>
      <c r="ADP240" s="35"/>
      <c r="ADQ240" s="35"/>
      <c r="ADR240" s="35"/>
      <c r="ADS240" s="35"/>
      <c r="ADT240" s="35"/>
      <c r="ADU240" s="35"/>
      <c r="ADV240" s="35"/>
      <c r="ADW240" s="35"/>
      <c r="ADX240" s="35"/>
      <c r="ADY240" s="26">
        <f t="shared" si="9"/>
        <v>0</v>
      </c>
      <c r="ADZ240" s="5"/>
    </row>
    <row r="241" spans="1:806" s="33" customFormat="1" x14ac:dyDescent="0.2">
      <c r="A241" s="51" t="s">
        <v>70</v>
      </c>
      <c r="B241" s="65">
        <f t="shared" si="8"/>
        <v>1</v>
      </c>
      <c r="C241" s="57">
        <v>1</v>
      </c>
      <c r="D241" s="59">
        <v>44816</v>
      </c>
      <c r="E241" s="67">
        <v>48.52</v>
      </c>
      <c r="F241" s="67">
        <f t="shared" si="10"/>
        <v>48.52</v>
      </c>
      <c r="G241" s="65">
        <v>2</v>
      </c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  <c r="BB241" s="35"/>
      <c r="BC241" s="35"/>
      <c r="BD241" s="35"/>
      <c r="BE241" s="15"/>
      <c r="BF241" s="15"/>
      <c r="BG241" s="136"/>
      <c r="BH241" s="35"/>
      <c r="BI241" s="35"/>
      <c r="BJ241" s="35"/>
      <c r="BK241" s="35"/>
      <c r="BL241" s="35"/>
      <c r="BM241" s="35"/>
      <c r="BN241" s="35"/>
      <c r="BO241" s="35"/>
      <c r="BP241" s="35"/>
      <c r="BQ241" s="35"/>
      <c r="BR241" s="35"/>
      <c r="BS241" s="35"/>
      <c r="BT241" s="35"/>
      <c r="BU241" s="35"/>
      <c r="BV241" s="35"/>
      <c r="BW241" s="35"/>
      <c r="BX241" s="35"/>
      <c r="BY241" s="35"/>
      <c r="BZ241" s="35"/>
      <c r="CA241" s="35">
        <v>20</v>
      </c>
      <c r="CB241" s="35"/>
      <c r="CC241" s="35"/>
      <c r="CD241" s="35"/>
      <c r="CE241" s="35"/>
      <c r="CF241" s="35"/>
      <c r="CG241" s="35"/>
      <c r="CH241" s="35"/>
      <c r="CI241" s="35"/>
      <c r="CJ241" s="35"/>
      <c r="CK241" s="35"/>
      <c r="CL241" s="35"/>
      <c r="CM241" s="35"/>
      <c r="CN241" s="35"/>
      <c r="CO241" s="35"/>
      <c r="CP241" s="35"/>
      <c r="CQ241" s="35"/>
      <c r="CR241" s="35"/>
      <c r="CS241" s="35"/>
      <c r="CT241" s="35"/>
      <c r="CU241" s="35"/>
      <c r="CV241" s="35"/>
      <c r="CW241" s="35"/>
      <c r="CX241" s="35"/>
      <c r="CY241" s="35"/>
      <c r="CZ241" s="35"/>
      <c r="DA241" s="35"/>
      <c r="DB241" s="35"/>
      <c r="DC241" s="35"/>
      <c r="DD241" s="35"/>
      <c r="DE241" s="35"/>
      <c r="DF241" s="35"/>
      <c r="DG241" s="35"/>
      <c r="DH241" s="35"/>
      <c r="DI241" s="35"/>
      <c r="DJ241" s="35"/>
      <c r="DK241" s="35"/>
      <c r="DL241" s="35"/>
      <c r="DM241" s="35"/>
      <c r="DN241" s="35"/>
      <c r="DO241" s="35"/>
      <c r="DP241" s="35"/>
      <c r="DQ241" s="35"/>
      <c r="DR241" s="35"/>
      <c r="DS241" s="35"/>
      <c r="DT241" s="35"/>
      <c r="DU241" s="35"/>
      <c r="DV241" s="35"/>
      <c r="DW241" s="35"/>
      <c r="DX241" s="35"/>
      <c r="DY241" s="35"/>
      <c r="DZ241" s="35"/>
      <c r="EA241" s="35"/>
      <c r="EB241" s="35"/>
      <c r="EC241" s="35"/>
      <c r="ED241" s="35"/>
      <c r="EE241" s="35"/>
      <c r="EF241" s="35"/>
      <c r="EG241" s="35"/>
      <c r="EH241" s="35"/>
      <c r="EI241" s="35"/>
      <c r="EJ241" s="35"/>
      <c r="EK241" s="35"/>
      <c r="EL241" s="35"/>
      <c r="EM241" s="35"/>
      <c r="EN241" s="35"/>
      <c r="EO241" s="35"/>
      <c r="EP241" s="35"/>
      <c r="EQ241" s="35"/>
      <c r="ER241" s="35"/>
      <c r="ES241" s="35"/>
      <c r="ET241" s="35"/>
      <c r="EU241" s="35"/>
      <c r="EV241" s="35"/>
      <c r="EW241" s="35"/>
      <c r="EX241" s="35"/>
      <c r="EY241" s="35"/>
      <c r="EZ241" s="35"/>
      <c r="FA241" s="35"/>
      <c r="FB241" s="35"/>
      <c r="FC241" s="35"/>
      <c r="FD241" s="35"/>
      <c r="FE241" s="35"/>
      <c r="FF241" s="35"/>
      <c r="FG241" s="35"/>
      <c r="FH241" s="35"/>
      <c r="FI241" s="35"/>
      <c r="FJ241" s="35"/>
      <c r="FK241" s="35"/>
      <c r="FL241" s="35"/>
      <c r="FM241" s="35"/>
      <c r="FN241" s="35"/>
      <c r="FO241" s="35"/>
      <c r="FP241" s="35"/>
      <c r="FQ241" s="35"/>
      <c r="FR241" s="35"/>
      <c r="FS241" s="35"/>
      <c r="FT241" s="35"/>
      <c r="FU241" s="35"/>
      <c r="FV241" s="35"/>
      <c r="FW241" s="35"/>
      <c r="FX241" s="35"/>
      <c r="FY241" s="35"/>
      <c r="FZ241" s="35"/>
      <c r="GA241" s="35"/>
      <c r="GB241" s="35"/>
      <c r="GC241" s="35"/>
      <c r="GD241" s="35"/>
      <c r="GE241" s="35"/>
      <c r="GF241" s="35"/>
      <c r="GG241" s="35"/>
      <c r="GH241" s="35"/>
      <c r="GI241" s="35"/>
      <c r="GJ241" s="35"/>
      <c r="GK241" s="35"/>
      <c r="GL241" s="35"/>
      <c r="GM241" s="35"/>
      <c r="GN241" s="35"/>
      <c r="GO241" s="35"/>
      <c r="GP241" s="35"/>
      <c r="GQ241" s="35"/>
      <c r="GR241" s="35"/>
      <c r="GS241" s="35"/>
      <c r="GT241" s="35"/>
      <c r="GU241" s="35"/>
      <c r="GV241" s="35"/>
      <c r="GW241" s="35"/>
      <c r="GX241" s="35"/>
      <c r="GY241" s="35"/>
      <c r="GZ241" s="35"/>
      <c r="HA241" s="35"/>
      <c r="HB241" s="35"/>
      <c r="HC241" s="35"/>
      <c r="HD241" s="35"/>
      <c r="HE241" s="35"/>
      <c r="HF241" s="35"/>
      <c r="HG241" s="35"/>
      <c r="HH241" s="35"/>
      <c r="HI241" s="35"/>
      <c r="HJ241" s="35"/>
      <c r="HK241" s="35"/>
      <c r="HL241" s="35"/>
      <c r="HM241" s="35"/>
      <c r="HN241" s="35"/>
      <c r="HO241" s="35"/>
      <c r="HP241" s="35"/>
      <c r="HQ241" s="35"/>
      <c r="HR241" s="35"/>
      <c r="HS241" s="35"/>
      <c r="HT241" s="35"/>
      <c r="HU241" s="35"/>
      <c r="HV241" s="35"/>
      <c r="HW241" s="35"/>
      <c r="HX241" s="35"/>
      <c r="HY241" s="35"/>
      <c r="HZ241" s="35"/>
      <c r="IA241" s="35"/>
      <c r="IB241" s="35"/>
      <c r="IC241" s="35"/>
      <c r="ID241" s="35"/>
      <c r="IE241" s="35"/>
      <c r="IF241" s="35"/>
      <c r="IG241" s="35"/>
      <c r="IH241" s="35"/>
      <c r="II241" s="35"/>
      <c r="IJ241" s="35"/>
      <c r="IK241" s="35"/>
      <c r="IL241" s="35"/>
      <c r="IM241" s="35"/>
      <c r="IN241" s="35"/>
      <c r="IO241" s="35"/>
      <c r="IP241" s="35"/>
      <c r="IQ241" s="35"/>
      <c r="IR241" s="35"/>
      <c r="IS241" s="35"/>
      <c r="IT241" s="35"/>
      <c r="IU241" s="35"/>
      <c r="IV241" s="35"/>
      <c r="IW241" s="35"/>
      <c r="IX241" s="35"/>
      <c r="IY241" s="35"/>
      <c r="IZ241" s="35"/>
      <c r="JA241" s="35"/>
      <c r="JB241" s="35"/>
      <c r="JC241" s="35"/>
      <c r="JD241" s="35"/>
      <c r="JE241" s="35"/>
      <c r="JF241" s="35"/>
      <c r="JG241" s="35"/>
      <c r="JH241" s="35"/>
      <c r="JI241" s="35"/>
      <c r="JJ241" s="35"/>
      <c r="JK241" s="35"/>
      <c r="JL241" s="35"/>
      <c r="JM241" s="35"/>
      <c r="JN241" s="35"/>
      <c r="JO241" s="35"/>
      <c r="JP241" s="35"/>
      <c r="JQ241" s="35"/>
      <c r="JR241" s="35"/>
      <c r="JS241" s="35"/>
      <c r="JT241" s="35"/>
      <c r="JU241" s="35"/>
      <c r="JV241" s="35"/>
      <c r="JW241" s="35"/>
      <c r="JX241" s="35"/>
      <c r="JY241" s="35"/>
      <c r="JZ241" s="35"/>
      <c r="KA241" s="35"/>
      <c r="KB241" s="35"/>
      <c r="KC241" s="35"/>
      <c r="KD241" s="35"/>
      <c r="KE241" s="35"/>
      <c r="KF241" s="35"/>
      <c r="KG241" s="35"/>
      <c r="KH241" s="35"/>
      <c r="KI241" s="35"/>
      <c r="KJ241" s="35"/>
      <c r="KK241" s="35"/>
      <c r="KL241" s="35"/>
      <c r="KM241" s="35"/>
      <c r="KN241" s="35"/>
      <c r="KO241" s="35"/>
      <c r="KP241" s="35"/>
      <c r="KQ241" s="35"/>
      <c r="KR241" s="35"/>
      <c r="KS241" s="35"/>
      <c r="KT241" s="35"/>
      <c r="KU241" s="35"/>
      <c r="KV241" s="35"/>
      <c r="KW241" s="35"/>
      <c r="KX241" s="35"/>
      <c r="KY241" s="35"/>
      <c r="KZ241" s="35"/>
      <c r="LA241" s="35"/>
      <c r="LB241" s="35"/>
      <c r="LC241" s="35"/>
      <c r="LD241" s="35"/>
      <c r="LE241" s="35"/>
      <c r="LF241" s="35"/>
      <c r="LG241" s="35"/>
      <c r="LH241" s="35"/>
      <c r="LI241" s="35"/>
      <c r="LJ241" s="35"/>
      <c r="LK241" s="35"/>
      <c r="LL241" s="35"/>
      <c r="LM241" s="35"/>
      <c r="LN241" s="35"/>
      <c r="LO241" s="35"/>
      <c r="LP241" s="35"/>
      <c r="LQ241" s="35"/>
      <c r="LR241" s="35"/>
      <c r="LS241" s="35"/>
      <c r="LT241" s="35"/>
      <c r="LU241" s="35"/>
      <c r="LV241" s="35"/>
      <c r="LW241" s="35"/>
      <c r="LX241" s="35"/>
      <c r="LY241" s="35"/>
      <c r="LZ241" s="35"/>
      <c r="MA241" s="35"/>
      <c r="MB241" s="35"/>
      <c r="MC241" s="35"/>
      <c r="MD241" s="35"/>
      <c r="ME241" s="35"/>
      <c r="MF241" s="35"/>
      <c r="MG241" s="35"/>
      <c r="MH241" s="35"/>
      <c r="MI241" s="35"/>
      <c r="MJ241" s="35"/>
      <c r="MK241" s="35"/>
      <c r="ML241" s="35"/>
      <c r="MM241" s="35"/>
      <c r="MN241" s="35"/>
      <c r="MO241" s="35"/>
      <c r="MP241" s="35"/>
      <c r="MQ241" s="35"/>
      <c r="MR241" s="35"/>
      <c r="MS241" s="35"/>
      <c r="MT241" s="35"/>
      <c r="MU241" s="35"/>
      <c r="MV241" s="35"/>
      <c r="MW241" s="35">
        <v>2</v>
      </c>
      <c r="MX241" s="35"/>
      <c r="MY241" s="35"/>
      <c r="MZ241" s="35"/>
      <c r="NA241" s="35"/>
      <c r="NB241" s="35"/>
      <c r="NC241" s="35"/>
      <c r="ND241" s="35"/>
      <c r="NE241" s="35"/>
      <c r="NF241" s="35">
        <v>1</v>
      </c>
      <c r="NG241" s="35"/>
      <c r="NH241" s="35"/>
      <c r="NI241" s="35"/>
      <c r="NJ241" s="35"/>
      <c r="NK241" s="35"/>
      <c r="NL241" s="35"/>
      <c r="NM241" s="35"/>
      <c r="NN241" s="35"/>
      <c r="NO241" s="35"/>
      <c r="NP241" s="35"/>
      <c r="NQ241" s="35"/>
      <c r="NR241" s="35"/>
      <c r="NS241" s="35"/>
      <c r="NT241" s="35"/>
      <c r="NU241" s="35"/>
      <c r="NV241" s="35"/>
      <c r="NW241" s="35"/>
      <c r="NX241" s="35"/>
      <c r="NY241" s="35">
        <v>1</v>
      </c>
      <c r="NZ241" s="35"/>
      <c r="OA241" s="35"/>
      <c r="OB241" s="35"/>
      <c r="OC241" s="35"/>
      <c r="OD241" s="35"/>
      <c r="OE241" s="35">
        <v>3</v>
      </c>
      <c r="OF241" s="35"/>
      <c r="OG241" s="35"/>
      <c r="OH241" s="35"/>
      <c r="OI241" s="35"/>
      <c r="OJ241" s="35"/>
      <c r="OK241" s="35"/>
      <c r="OL241" s="35"/>
      <c r="OM241" s="35"/>
      <c r="ON241" s="35"/>
      <c r="OO241" s="35"/>
      <c r="OP241" s="35">
        <v>2</v>
      </c>
      <c r="OQ241" s="35"/>
      <c r="OR241" s="35"/>
      <c r="OS241" s="35"/>
      <c r="OT241" s="35"/>
      <c r="OU241" s="35"/>
      <c r="OV241" s="35"/>
      <c r="OW241" s="35"/>
      <c r="OX241" s="35"/>
      <c r="OY241" s="35"/>
      <c r="OZ241" s="35"/>
      <c r="PA241" s="35"/>
      <c r="PB241" s="35"/>
      <c r="PC241" s="35">
        <v>3</v>
      </c>
      <c r="PD241" s="35"/>
      <c r="PE241" s="35"/>
      <c r="PF241" s="35"/>
      <c r="PG241" s="35"/>
      <c r="PH241" s="35"/>
      <c r="PI241" s="35"/>
      <c r="PJ241" s="35"/>
      <c r="PK241" s="35"/>
      <c r="PL241" s="35"/>
      <c r="PM241" s="35"/>
      <c r="PN241" s="35"/>
      <c r="PO241" s="35"/>
      <c r="PP241" s="35"/>
      <c r="PQ241" s="35"/>
      <c r="PR241" s="35"/>
      <c r="PS241" s="35"/>
      <c r="PT241" s="35"/>
      <c r="PU241" s="35"/>
      <c r="PV241" s="35"/>
      <c r="PW241" s="35"/>
      <c r="PX241" s="35"/>
      <c r="PY241" s="35"/>
      <c r="PZ241" s="35">
        <v>3</v>
      </c>
      <c r="QA241" s="35"/>
      <c r="QB241" s="35"/>
      <c r="QC241" s="35"/>
      <c r="QD241" s="35"/>
      <c r="QE241" s="35"/>
      <c r="QF241" s="35"/>
      <c r="QG241" s="35"/>
      <c r="QH241" s="35"/>
      <c r="QI241" s="35"/>
      <c r="QJ241" s="35"/>
      <c r="QK241" s="35"/>
      <c r="QL241" s="35"/>
      <c r="QM241" s="35"/>
      <c r="QN241" s="35"/>
      <c r="QO241" s="35"/>
      <c r="QP241" s="35"/>
      <c r="QQ241" s="35"/>
      <c r="QR241" s="35"/>
      <c r="QS241" s="35"/>
      <c r="QT241" s="35"/>
      <c r="QU241" s="35"/>
      <c r="QV241" s="35"/>
      <c r="QW241" s="35"/>
      <c r="QX241" s="35"/>
      <c r="QY241" s="35"/>
      <c r="QZ241" s="35"/>
      <c r="RA241" s="35"/>
      <c r="RB241" s="35"/>
      <c r="RC241" s="35"/>
      <c r="RD241" s="35"/>
      <c r="RE241" s="35"/>
      <c r="RF241" s="35"/>
      <c r="RG241" s="35"/>
      <c r="RH241" s="35"/>
      <c r="RI241" s="35"/>
      <c r="RJ241" s="35"/>
      <c r="RK241" s="35"/>
      <c r="RL241" s="35"/>
      <c r="RM241" s="35"/>
      <c r="RN241" s="35"/>
      <c r="RO241" s="35"/>
      <c r="RP241" s="35"/>
      <c r="RQ241" s="35"/>
      <c r="RR241" s="35"/>
      <c r="RS241" s="35"/>
      <c r="RT241" s="35"/>
      <c r="RU241" s="35"/>
      <c r="RV241" s="35"/>
      <c r="RW241" s="35"/>
      <c r="RX241" s="35"/>
      <c r="RY241" s="35"/>
      <c r="RZ241" s="35"/>
      <c r="SA241" s="35"/>
      <c r="SB241" s="35"/>
      <c r="SC241" s="35"/>
      <c r="SD241" s="35"/>
      <c r="SE241" s="35"/>
      <c r="SF241" s="35"/>
      <c r="SG241" s="35">
        <v>20</v>
      </c>
      <c r="SH241" s="35"/>
      <c r="SI241" s="35"/>
      <c r="SJ241" s="35"/>
      <c r="SK241" s="35"/>
      <c r="SL241" s="35"/>
      <c r="SM241" s="35"/>
      <c r="SN241" s="35">
        <v>50</v>
      </c>
      <c r="SO241" s="35"/>
      <c r="SP241" s="35"/>
      <c r="SQ241" s="35"/>
      <c r="SR241" s="35"/>
      <c r="SS241" s="35"/>
      <c r="ST241" s="35"/>
      <c r="SU241" s="35"/>
      <c r="SV241" s="35">
        <v>50</v>
      </c>
      <c r="SW241" s="35"/>
      <c r="SX241" s="35"/>
      <c r="SY241" s="35"/>
      <c r="SZ241" s="35"/>
      <c r="TA241" s="35"/>
      <c r="TB241" s="35"/>
      <c r="TC241" s="35"/>
      <c r="TD241" s="35"/>
      <c r="TE241" s="35"/>
      <c r="TF241" s="35"/>
      <c r="TG241" s="35"/>
      <c r="TH241" s="35"/>
      <c r="TI241" s="35"/>
      <c r="TJ241" s="35"/>
      <c r="TK241" s="35"/>
      <c r="TL241" s="35"/>
      <c r="TM241" s="35"/>
      <c r="TN241" s="35"/>
      <c r="TO241" s="35"/>
      <c r="TP241" s="35"/>
      <c r="TQ241" s="35"/>
      <c r="TR241" s="35"/>
      <c r="TS241" s="35"/>
      <c r="TT241" s="35"/>
      <c r="TU241" s="35"/>
      <c r="TV241" s="35"/>
      <c r="TW241" s="35"/>
      <c r="TX241" s="35"/>
      <c r="TY241" s="35"/>
      <c r="TZ241" s="35"/>
      <c r="UA241" s="35"/>
      <c r="UB241" s="35"/>
      <c r="UC241" s="35">
        <v>20</v>
      </c>
      <c r="UD241" s="35"/>
      <c r="UE241" s="35"/>
      <c r="UF241" s="35"/>
      <c r="UG241" s="35"/>
      <c r="UH241" s="35"/>
      <c r="UI241" s="35"/>
      <c r="UJ241" s="35"/>
      <c r="UK241" s="35"/>
      <c r="UL241" s="35"/>
      <c r="UM241" s="35"/>
      <c r="UN241" s="35"/>
      <c r="UO241" s="35"/>
      <c r="UP241" s="35">
        <v>20</v>
      </c>
      <c r="UQ241" s="35"/>
      <c r="UR241" s="35"/>
      <c r="US241" s="35"/>
      <c r="UT241" s="35"/>
      <c r="UU241" s="35"/>
      <c r="UV241" s="35"/>
      <c r="UW241" s="35"/>
      <c r="UX241" s="35"/>
      <c r="UY241" s="35"/>
      <c r="UZ241" s="35"/>
      <c r="VA241" s="35"/>
      <c r="VB241" s="35"/>
      <c r="VC241" s="35"/>
      <c r="VD241" s="35"/>
      <c r="VE241" s="35"/>
      <c r="VF241" s="35"/>
      <c r="VG241" s="35"/>
      <c r="VH241" s="35"/>
      <c r="VI241" s="35"/>
      <c r="VJ241" s="35"/>
      <c r="VK241" s="35"/>
      <c r="VL241" s="35"/>
      <c r="VM241" s="35"/>
      <c r="VN241" s="35"/>
      <c r="VO241" s="35"/>
      <c r="VP241" s="35"/>
      <c r="VQ241" s="35"/>
      <c r="VR241" s="35"/>
      <c r="VS241" s="35"/>
      <c r="VT241" s="35"/>
      <c r="VU241" s="35"/>
      <c r="VV241" s="35"/>
      <c r="VW241" s="35"/>
      <c r="VX241" s="35"/>
      <c r="VY241" s="35"/>
      <c r="VZ241" s="35"/>
      <c r="WA241" s="35"/>
      <c r="WB241" s="35"/>
      <c r="WC241" s="35"/>
      <c r="WD241" s="35"/>
      <c r="WE241" s="35"/>
      <c r="WF241" s="35"/>
      <c r="WG241" s="35"/>
      <c r="WH241" s="35"/>
      <c r="WI241" s="35"/>
      <c r="WJ241" s="35"/>
      <c r="WK241" s="35">
        <v>1</v>
      </c>
      <c r="WL241" s="35"/>
      <c r="WM241" s="35"/>
      <c r="WN241" s="35"/>
      <c r="WO241" s="35"/>
      <c r="WP241" s="35"/>
      <c r="WQ241" s="35"/>
      <c r="WR241" s="35"/>
      <c r="WS241" s="35"/>
      <c r="WT241" s="35"/>
      <c r="WU241" s="35"/>
      <c r="WV241" s="35"/>
      <c r="WW241" s="35"/>
      <c r="WX241" s="35"/>
      <c r="WY241" s="35"/>
      <c r="WZ241" s="35"/>
      <c r="XA241" s="35"/>
      <c r="XB241" s="35"/>
      <c r="XC241" s="35"/>
      <c r="XD241" s="35"/>
      <c r="XE241" s="35"/>
      <c r="XF241" s="35"/>
      <c r="XG241" s="35"/>
      <c r="XH241" s="35"/>
      <c r="XI241" s="35"/>
      <c r="XJ241" s="35"/>
      <c r="XK241" s="35"/>
      <c r="XL241" s="35"/>
      <c r="XM241" s="35"/>
      <c r="XN241" s="35"/>
      <c r="XO241" s="35"/>
      <c r="XP241" s="35"/>
      <c r="XQ241" s="35"/>
      <c r="XR241" s="35"/>
      <c r="XS241" s="35"/>
      <c r="XT241" s="35"/>
      <c r="XU241" s="35"/>
      <c r="XV241" s="35"/>
      <c r="XW241" s="35"/>
      <c r="XX241" s="35"/>
      <c r="XY241" s="35">
        <v>2</v>
      </c>
      <c r="XZ241" s="35"/>
      <c r="YA241" s="35"/>
      <c r="YB241" s="35"/>
      <c r="YC241" s="35"/>
      <c r="YD241" s="35"/>
      <c r="YE241" s="35"/>
      <c r="YF241" s="35"/>
      <c r="YG241" s="35"/>
      <c r="YH241" s="35"/>
      <c r="YI241" s="35"/>
      <c r="YJ241" s="35"/>
      <c r="YK241" s="35"/>
      <c r="YL241" s="35"/>
      <c r="YM241" s="35"/>
      <c r="YN241" s="35"/>
      <c r="YO241" s="35"/>
      <c r="YP241" s="35"/>
      <c r="YQ241" s="35"/>
      <c r="YR241" s="35"/>
      <c r="YS241" s="35"/>
      <c r="YT241" s="35"/>
      <c r="YU241" s="35"/>
      <c r="YV241" s="35"/>
      <c r="YW241" s="35"/>
      <c r="YX241" s="35"/>
      <c r="YY241" s="35"/>
      <c r="YZ241" s="35"/>
      <c r="ZA241" s="35"/>
      <c r="ZB241" s="35"/>
      <c r="ZC241" s="35"/>
      <c r="ZD241" s="35"/>
      <c r="ZE241" s="35"/>
      <c r="ZF241" s="35"/>
      <c r="ZG241" s="35"/>
      <c r="ZH241" s="35"/>
      <c r="ZI241" s="35"/>
      <c r="ZJ241" s="35"/>
      <c r="ZK241" s="35"/>
      <c r="ZL241" s="35"/>
      <c r="ZM241" s="35"/>
      <c r="ZN241" s="35"/>
      <c r="ZO241" s="35"/>
      <c r="ZP241" s="35"/>
      <c r="ZQ241" s="35"/>
      <c r="ZR241" s="35"/>
      <c r="ZS241" s="35"/>
      <c r="ZT241" s="35"/>
      <c r="ZU241" s="35"/>
      <c r="ZV241" s="35"/>
      <c r="ZW241" s="35"/>
      <c r="ZX241" s="35"/>
      <c r="ZY241" s="35"/>
      <c r="ZZ241" s="35"/>
      <c r="AAA241" s="35"/>
      <c r="AAB241" s="35"/>
      <c r="AAC241" s="35"/>
      <c r="AAD241" s="35"/>
      <c r="AAE241" s="35"/>
      <c r="AAF241" s="35"/>
      <c r="AAG241" s="35"/>
      <c r="AAH241" s="35"/>
      <c r="AAI241" s="35"/>
      <c r="AAJ241" s="35"/>
      <c r="AAK241" s="35"/>
      <c r="AAL241" s="35"/>
      <c r="AAM241" s="35"/>
      <c r="AAN241" s="35"/>
      <c r="AAO241" s="35"/>
      <c r="AAP241" s="35"/>
      <c r="AAQ241" s="35"/>
      <c r="AAR241" s="35"/>
      <c r="AAS241" s="35"/>
      <c r="AAT241" s="35"/>
      <c r="AAU241" s="35"/>
      <c r="AAV241" s="35"/>
      <c r="AAW241" s="35"/>
      <c r="AAX241" s="35"/>
      <c r="AAY241" s="35"/>
      <c r="AAZ241" s="35"/>
      <c r="ABA241" s="35"/>
      <c r="ABB241" s="35"/>
      <c r="ABC241" s="35"/>
      <c r="ABD241" s="35"/>
      <c r="ABE241" s="35"/>
      <c r="ABF241" s="35"/>
      <c r="ABG241" s="35"/>
      <c r="ABH241" s="35"/>
      <c r="ABI241" s="35">
        <v>3</v>
      </c>
      <c r="ABJ241" s="35"/>
      <c r="ABK241" s="35"/>
      <c r="ABL241" s="35"/>
      <c r="ABM241" s="35"/>
      <c r="ABN241" s="35"/>
      <c r="ABO241" s="35"/>
      <c r="ABP241" s="35"/>
      <c r="ABQ241" s="35"/>
      <c r="ABR241" s="35"/>
      <c r="ABS241" s="35"/>
      <c r="ABT241" s="35"/>
      <c r="ABU241" s="35"/>
      <c r="ABV241" s="35"/>
      <c r="ABW241" s="35"/>
      <c r="ABX241" s="35"/>
      <c r="ABY241" s="35"/>
      <c r="ABZ241" s="35"/>
      <c r="ACA241" s="35"/>
      <c r="ACB241" s="35"/>
      <c r="ACC241" s="35"/>
      <c r="ACD241" s="35"/>
      <c r="ACE241" s="35"/>
      <c r="ACF241" s="35"/>
      <c r="ACG241" s="35"/>
      <c r="ACH241" s="35"/>
      <c r="ACI241" s="35"/>
      <c r="ACJ241" s="35"/>
      <c r="ACK241" s="35"/>
      <c r="ACL241" s="35"/>
      <c r="ACM241" s="35"/>
      <c r="ACN241" s="35"/>
      <c r="ACO241" s="35"/>
      <c r="ACP241" s="35"/>
      <c r="ACQ241" s="35">
        <v>1</v>
      </c>
      <c r="ACR241" s="35"/>
      <c r="ACS241" s="35"/>
      <c r="ACT241" s="35"/>
      <c r="ACU241" s="35"/>
      <c r="ACV241" s="35"/>
      <c r="ACW241" s="35"/>
      <c r="ACX241" s="35"/>
      <c r="ACY241" s="35"/>
      <c r="ACZ241" s="35"/>
      <c r="ADA241" s="35"/>
      <c r="ADB241" s="35"/>
      <c r="ADC241" s="35"/>
      <c r="ADD241" s="35"/>
      <c r="ADE241" s="35"/>
      <c r="ADF241" s="35"/>
      <c r="ADG241" s="35"/>
      <c r="ADH241" s="35"/>
      <c r="ADI241" s="35"/>
      <c r="ADJ241" s="35"/>
      <c r="ADK241" s="35"/>
      <c r="ADL241" s="35"/>
      <c r="ADM241" s="35"/>
      <c r="ADN241" s="35"/>
      <c r="ADO241" s="35"/>
      <c r="ADP241" s="35"/>
      <c r="ADQ241" s="35"/>
      <c r="ADR241" s="35"/>
      <c r="ADS241" s="35"/>
      <c r="ADT241" s="35"/>
      <c r="ADU241" s="35"/>
      <c r="ADV241" s="35"/>
      <c r="ADW241" s="35"/>
      <c r="ADX241" s="35"/>
      <c r="ADY241" s="26">
        <f t="shared" si="9"/>
        <v>0</v>
      </c>
      <c r="ADZ241" s="5"/>
    </row>
    <row r="242" spans="1:806" s="33" customFormat="1" x14ac:dyDescent="0.2">
      <c r="A242" s="51" t="s">
        <v>70</v>
      </c>
      <c r="B242" s="65">
        <f t="shared" si="8"/>
        <v>0</v>
      </c>
      <c r="C242" s="57">
        <v>10</v>
      </c>
      <c r="D242" s="59">
        <v>44795</v>
      </c>
      <c r="E242" s="67">
        <v>43.55</v>
      </c>
      <c r="F242" s="67">
        <f t="shared" si="10"/>
        <v>0</v>
      </c>
      <c r="G242" s="6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>
        <v>80</v>
      </c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15"/>
      <c r="BF242" s="15"/>
      <c r="BG242" s="136"/>
      <c r="BH242" s="35"/>
      <c r="BI242" s="35"/>
      <c r="BJ242" s="35"/>
      <c r="BK242" s="35"/>
      <c r="BL242" s="35"/>
      <c r="BM242" s="35"/>
      <c r="BN242" s="35"/>
      <c r="BO242" s="35"/>
      <c r="BP242" s="35"/>
      <c r="BQ242" s="35"/>
      <c r="BR242" s="35"/>
      <c r="BS242" s="35"/>
      <c r="BT242" s="35"/>
      <c r="BU242" s="35"/>
      <c r="BV242" s="35"/>
      <c r="BW242" s="35"/>
      <c r="BX242" s="35"/>
      <c r="BY242" s="35"/>
      <c r="BZ242" s="35"/>
      <c r="CA242" s="35"/>
      <c r="CB242" s="35"/>
      <c r="CC242" s="35"/>
      <c r="CD242" s="35"/>
      <c r="CE242" s="35"/>
      <c r="CF242" s="35"/>
      <c r="CG242" s="35"/>
      <c r="CH242" s="35"/>
      <c r="CI242" s="35"/>
      <c r="CJ242" s="35"/>
      <c r="CK242" s="35"/>
      <c r="CL242" s="35"/>
      <c r="CM242" s="35"/>
      <c r="CN242" s="35"/>
      <c r="CO242" s="35"/>
      <c r="CP242" s="35"/>
      <c r="CQ242" s="35"/>
      <c r="CR242" s="35"/>
      <c r="CS242" s="35"/>
      <c r="CT242" s="35"/>
      <c r="CU242" s="35"/>
      <c r="CV242" s="35"/>
      <c r="CW242" s="35"/>
      <c r="CX242" s="35"/>
      <c r="CY242" s="35"/>
      <c r="CZ242" s="35"/>
      <c r="DA242" s="35"/>
      <c r="DB242" s="35"/>
      <c r="DC242" s="35"/>
      <c r="DD242" s="35"/>
      <c r="DE242" s="35"/>
      <c r="DF242" s="35"/>
      <c r="DG242" s="35"/>
      <c r="DH242" s="35"/>
      <c r="DI242" s="35"/>
      <c r="DJ242" s="35"/>
      <c r="DK242" s="35"/>
      <c r="DL242" s="35"/>
      <c r="DM242" s="35"/>
      <c r="DN242" s="35"/>
      <c r="DO242" s="35"/>
      <c r="DP242" s="35"/>
      <c r="DQ242" s="35"/>
      <c r="DR242" s="35"/>
      <c r="DS242" s="35"/>
      <c r="DT242" s="35"/>
      <c r="DU242" s="35"/>
      <c r="DV242" s="35"/>
      <c r="DW242" s="35"/>
      <c r="DX242" s="35"/>
      <c r="DY242" s="35"/>
      <c r="DZ242" s="35"/>
      <c r="EA242" s="35"/>
      <c r="EB242" s="35"/>
      <c r="EC242" s="35"/>
      <c r="ED242" s="35"/>
      <c r="EE242" s="35"/>
      <c r="EF242" s="35"/>
      <c r="EG242" s="35"/>
      <c r="EH242" s="35"/>
      <c r="EI242" s="35"/>
      <c r="EJ242" s="35"/>
      <c r="EK242" s="35"/>
      <c r="EL242" s="35"/>
      <c r="EM242" s="35"/>
      <c r="EN242" s="35"/>
      <c r="EO242" s="35"/>
      <c r="EP242" s="35"/>
      <c r="EQ242" s="35"/>
      <c r="ER242" s="35"/>
      <c r="ES242" s="35"/>
      <c r="ET242" s="35"/>
      <c r="EU242" s="35"/>
      <c r="EV242" s="35"/>
      <c r="EW242" s="35"/>
      <c r="EX242" s="35"/>
      <c r="EY242" s="35"/>
      <c r="EZ242" s="35"/>
      <c r="FA242" s="35"/>
      <c r="FB242" s="35"/>
      <c r="FC242" s="35"/>
      <c r="FD242" s="35"/>
      <c r="FE242" s="35"/>
      <c r="FF242" s="35"/>
      <c r="FG242" s="35"/>
      <c r="FH242" s="35"/>
      <c r="FI242" s="35"/>
      <c r="FJ242" s="35"/>
      <c r="FK242" s="35"/>
      <c r="FL242" s="35"/>
      <c r="FM242" s="35"/>
      <c r="FN242" s="35"/>
      <c r="FO242" s="35"/>
      <c r="FP242" s="35"/>
      <c r="FQ242" s="35"/>
      <c r="FR242" s="35"/>
      <c r="FS242" s="35"/>
      <c r="FT242" s="35"/>
      <c r="FU242" s="35"/>
      <c r="FV242" s="35"/>
      <c r="FW242" s="35"/>
      <c r="FX242" s="35"/>
      <c r="FY242" s="35"/>
      <c r="FZ242" s="35"/>
      <c r="GA242" s="35"/>
      <c r="GB242" s="35"/>
      <c r="GC242" s="35"/>
      <c r="GD242" s="35"/>
      <c r="GE242" s="35"/>
      <c r="GF242" s="35"/>
      <c r="GG242" s="35"/>
      <c r="GH242" s="35"/>
      <c r="GI242" s="35"/>
      <c r="GJ242" s="35"/>
      <c r="GK242" s="35"/>
      <c r="GL242" s="35"/>
      <c r="GM242" s="35"/>
      <c r="GN242" s="35"/>
      <c r="GO242" s="35"/>
      <c r="GP242" s="35"/>
      <c r="GQ242" s="35"/>
      <c r="GR242" s="35"/>
      <c r="GS242" s="35"/>
      <c r="GT242" s="35"/>
      <c r="GU242" s="35"/>
      <c r="GV242" s="35"/>
      <c r="GW242" s="35"/>
      <c r="GX242" s="35"/>
      <c r="GY242" s="35"/>
      <c r="GZ242" s="35"/>
      <c r="HA242" s="35"/>
      <c r="HB242" s="35"/>
      <c r="HC242" s="35"/>
      <c r="HD242" s="35"/>
      <c r="HE242" s="35"/>
      <c r="HF242" s="35"/>
      <c r="HG242" s="35"/>
      <c r="HH242" s="35"/>
      <c r="HI242" s="35"/>
      <c r="HJ242" s="35"/>
      <c r="HK242" s="35"/>
      <c r="HL242" s="35"/>
      <c r="HM242" s="35"/>
      <c r="HN242" s="35"/>
      <c r="HO242" s="35"/>
      <c r="HP242" s="35"/>
      <c r="HQ242" s="35"/>
      <c r="HR242" s="35"/>
      <c r="HS242" s="35"/>
      <c r="HT242" s="35"/>
      <c r="HU242" s="35"/>
      <c r="HV242" s="35"/>
      <c r="HW242" s="35"/>
      <c r="HX242" s="35"/>
      <c r="HY242" s="35"/>
      <c r="HZ242" s="35"/>
      <c r="IA242" s="35"/>
      <c r="IB242" s="35"/>
      <c r="IC242" s="35"/>
      <c r="ID242" s="35"/>
      <c r="IE242" s="35"/>
      <c r="IF242" s="35"/>
      <c r="IG242" s="35"/>
      <c r="IH242" s="35"/>
      <c r="II242" s="35"/>
      <c r="IJ242" s="35"/>
      <c r="IK242" s="35"/>
      <c r="IL242" s="35"/>
      <c r="IM242" s="35"/>
      <c r="IN242" s="35"/>
      <c r="IO242" s="35"/>
      <c r="IP242" s="35"/>
      <c r="IQ242" s="35"/>
      <c r="IR242" s="35"/>
      <c r="IS242" s="35"/>
      <c r="IT242" s="35"/>
      <c r="IU242" s="35"/>
      <c r="IV242" s="35"/>
      <c r="IW242" s="35"/>
      <c r="IX242" s="35"/>
      <c r="IY242" s="35"/>
      <c r="IZ242" s="35"/>
      <c r="JA242" s="35"/>
      <c r="JB242" s="35"/>
      <c r="JC242" s="35"/>
      <c r="JD242" s="35"/>
      <c r="JE242" s="35"/>
      <c r="JF242" s="35"/>
      <c r="JG242" s="35"/>
      <c r="JH242" s="35"/>
      <c r="JI242" s="35"/>
      <c r="JJ242" s="35"/>
      <c r="JK242" s="35"/>
      <c r="JL242" s="35"/>
      <c r="JM242" s="35"/>
      <c r="JN242" s="35"/>
      <c r="JO242" s="35"/>
      <c r="JP242" s="35"/>
      <c r="JQ242" s="35"/>
      <c r="JR242" s="35"/>
      <c r="JS242" s="35"/>
      <c r="JT242" s="35"/>
      <c r="JU242" s="35"/>
      <c r="JV242" s="35"/>
      <c r="JW242" s="35"/>
      <c r="JX242" s="35"/>
      <c r="JY242" s="35"/>
      <c r="JZ242" s="35"/>
      <c r="KA242" s="35"/>
      <c r="KB242" s="35"/>
      <c r="KC242" s="35"/>
      <c r="KD242" s="35"/>
      <c r="KE242" s="35"/>
      <c r="KF242" s="35"/>
      <c r="KG242" s="35"/>
      <c r="KH242" s="35"/>
      <c r="KI242" s="35"/>
      <c r="KJ242" s="35"/>
      <c r="KK242" s="35"/>
      <c r="KL242" s="35"/>
      <c r="KM242" s="35"/>
      <c r="KN242" s="35"/>
      <c r="KO242" s="35"/>
      <c r="KP242" s="35"/>
      <c r="KQ242" s="35"/>
      <c r="KR242" s="35"/>
      <c r="KS242" s="35"/>
      <c r="KT242" s="35"/>
      <c r="KU242" s="35"/>
      <c r="KV242" s="35"/>
      <c r="KW242" s="35"/>
      <c r="KX242" s="35"/>
      <c r="KY242" s="35"/>
      <c r="KZ242" s="35"/>
      <c r="LA242" s="35"/>
      <c r="LB242" s="35"/>
      <c r="LC242" s="35"/>
      <c r="LD242" s="35"/>
      <c r="LE242" s="35"/>
      <c r="LF242" s="35"/>
      <c r="LG242" s="35"/>
      <c r="LH242" s="35"/>
      <c r="LI242" s="35"/>
      <c r="LJ242" s="35"/>
      <c r="LK242" s="35"/>
      <c r="LL242" s="35"/>
      <c r="LM242" s="35"/>
      <c r="LN242" s="35"/>
      <c r="LO242" s="35"/>
      <c r="LP242" s="35"/>
      <c r="LQ242" s="35"/>
      <c r="LR242" s="35"/>
      <c r="LS242" s="35"/>
      <c r="LT242" s="35"/>
      <c r="LU242" s="35"/>
      <c r="LV242" s="35"/>
      <c r="LW242" s="35"/>
      <c r="LX242" s="35"/>
      <c r="LY242" s="35"/>
      <c r="LZ242" s="35"/>
      <c r="MA242" s="35"/>
      <c r="MB242" s="35"/>
      <c r="MC242" s="35"/>
      <c r="MD242" s="35"/>
      <c r="ME242" s="35"/>
      <c r="MF242" s="35"/>
      <c r="MG242" s="35"/>
      <c r="MH242" s="35"/>
      <c r="MI242" s="35"/>
      <c r="MJ242" s="35"/>
      <c r="MK242" s="35"/>
      <c r="ML242" s="35"/>
      <c r="MM242" s="35"/>
      <c r="MN242" s="35"/>
      <c r="MO242" s="35"/>
      <c r="MP242" s="35"/>
      <c r="MQ242" s="35"/>
      <c r="MR242" s="35"/>
      <c r="MS242" s="35"/>
      <c r="MT242" s="35"/>
      <c r="MU242" s="35"/>
      <c r="MV242" s="35"/>
      <c r="MW242" s="35"/>
      <c r="MX242" s="35"/>
      <c r="MY242" s="35"/>
      <c r="MZ242" s="35"/>
      <c r="NA242" s="35"/>
      <c r="NB242" s="35"/>
      <c r="NC242" s="35"/>
      <c r="ND242" s="35"/>
      <c r="NE242" s="35"/>
      <c r="NF242" s="35"/>
      <c r="NG242" s="35"/>
      <c r="NH242" s="35"/>
      <c r="NI242" s="35"/>
      <c r="NJ242" s="35"/>
      <c r="NK242" s="35"/>
      <c r="NL242" s="35"/>
      <c r="NM242" s="35"/>
      <c r="NN242" s="35"/>
      <c r="NO242" s="35"/>
      <c r="NP242" s="35"/>
      <c r="NQ242" s="35"/>
      <c r="NR242" s="35"/>
      <c r="NS242" s="35"/>
      <c r="NT242" s="35"/>
      <c r="NU242" s="35"/>
      <c r="NV242" s="35"/>
      <c r="NW242" s="35"/>
      <c r="NX242" s="35"/>
      <c r="NY242" s="35"/>
      <c r="NZ242" s="35"/>
      <c r="OA242" s="35"/>
      <c r="OB242" s="35"/>
      <c r="OC242" s="35"/>
      <c r="OD242" s="35"/>
      <c r="OE242" s="35"/>
      <c r="OF242" s="35"/>
      <c r="OG242" s="35"/>
      <c r="OH242" s="35"/>
      <c r="OI242" s="35"/>
      <c r="OJ242" s="35"/>
      <c r="OK242" s="35">
        <v>10</v>
      </c>
      <c r="OL242" s="35"/>
      <c r="OM242" s="35"/>
      <c r="ON242" s="35"/>
      <c r="OO242" s="35"/>
      <c r="OP242" s="35"/>
      <c r="OQ242" s="35"/>
      <c r="OR242" s="35"/>
      <c r="OS242" s="35"/>
      <c r="OT242" s="35"/>
      <c r="OU242" s="35"/>
      <c r="OV242" s="35"/>
      <c r="OW242" s="35"/>
      <c r="OX242" s="35"/>
      <c r="OY242" s="35"/>
      <c r="OZ242" s="35"/>
      <c r="PA242" s="35"/>
      <c r="PB242" s="35"/>
      <c r="PC242" s="35"/>
      <c r="PD242" s="35"/>
      <c r="PE242" s="35"/>
      <c r="PF242" s="35"/>
      <c r="PG242" s="35"/>
      <c r="PH242" s="35"/>
      <c r="PI242" s="35"/>
      <c r="PJ242" s="35"/>
      <c r="PK242" s="35"/>
      <c r="PL242" s="35"/>
      <c r="PM242" s="35"/>
      <c r="PN242" s="35"/>
      <c r="PO242" s="35"/>
      <c r="PP242" s="35"/>
      <c r="PQ242" s="35"/>
      <c r="PR242" s="35"/>
      <c r="PS242" s="35"/>
      <c r="PT242" s="35"/>
      <c r="PU242" s="35"/>
      <c r="PV242" s="35"/>
      <c r="PW242" s="35"/>
      <c r="PX242" s="35"/>
      <c r="PY242" s="35"/>
      <c r="PZ242" s="35"/>
      <c r="QA242" s="35"/>
      <c r="QB242" s="35"/>
      <c r="QC242" s="35"/>
      <c r="QD242" s="35"/>
      <c r="QE242" s="35"/>
      <c r="QF242" s="35"/>
      <c r="QG242" s="35"/>
      <c r="QH242" s="35"/>
      <c r="QI242" s="35"/>
      <c r="QJ242" s="35"/>
      <c r="QK242" s="35"/>
      <c r="QL242" s="35"/>
      <c r="QM242" s="35"/>
      <c r="QN242" s="35"/>
      <c r="QO242" s="35"/>
      <c r="QP242" s="35"/>
      <c r="QQ242" s="35"/>
      <c r="QR242" s="35"/>
      <c r="QS242" s="35"/>
      <c r="QT242" s="35"/>
      <c r="QU242" s="35"/>
      <c r="QV242" s="35"/>
      <c r="QW242" s="35"/>
      <c r="QX242" s="35"/>
      <c r="QY242" s="35"/>
      <c r="QZ242" s="35"/>
      <c r="RA242" s="35"/>
      <c r="RB242" s="35"/>
      <c r="RC242" s="35"/>
      <c r="RD242" s="35"/>
      <c r="RE242" s="35"/>
      <c r="RF242" s="35"/>
      <c r="RG242" s="35"/>
      <c r="RH242" s="35"/>
      <c r="RI242" s="35"/>
      <c r="RJ242" s="35"/>
      <c r="RK242" s="35"/>
      <c r="RL242" s="35"/>
      <c r="RM242" s="35"/>
      <c r="RN242" s="35"/>
      <c r="RO242" s="35"/>
      <c r="RP242" s="35"/>
      <c r="RQ242" s="35"/>
      <c r="RR242" s="35"/>
      <c r="RS242" s="35"/>
      <c r="RT242" s="35"/>
      <c r="RU242" s="35"/>
      <c r="RV242" s="35"/>
      <c r="RW242" s="35"/>
      <c r="RX242" s="35"/>
      <c r="RY242" s="35"/>
      <c r="RZ242" s="35"/>
      <c r="SA242" s="35"/>
      <c r="SB242" s="35"/>
      <c r="SC242" s="35"/>
      <c r="SD242" s="35"/>
      <c r="SE242" s="35"/>
      <c r="SF242" s="35"/>
      <c r="SG242" s="35"/>
      <c r="SH242" s="35"/>
      <c r="SI242" s="35"/>
      <c r="SJ242" s="35"/>
      <c r="SK242" s="35"/>
      <c r="SL242" s="35"/>
      <c r="SM242" s="35"/>
      <c r="SN242" s="35"/>
      <c r="SO242" s="35"/>
      <c r="SP242" s="35"/>
      <c r="SQ242" s="35"/>
      <c r="SR242" s="35"/>
      <c r="SS242" s="35"/>
      <c r="ST242" s="35"/>
      <c r="SU242" s="35"/>
      <c r="SV242" s="35"/>
      <c r="SW242" s="35"/>
      <c r="SX242" s="35"/>
      <c r="SY242" s="35"/>
      <c r="SZ242" s="35"/>
      <c r="TA242" s="35"/>
      <c r="TB242" s="35"/>
      <c r="TC242" s="35"/>
      <c r="TD242" s="35"/>
      <c r="TE242" s="35"/>
      <c r="TF242" s="35"/>
      <c r="TG242" s="35"/>
      <c r="TH242" s="35"/>
      <c r="TI242" s="35"/>
      <c r="TJ242" s="35"/>
      <c r="TK242" s="35"/>
      <c r="TL242" s="35"/>
      <c r="TM242" s="35"/>
      <c r="TN242" s="35"/>
      <c r="TO242" s="35"/>
      <c r="TP242" s="35"/>
      <c r="TQ242" s="35"/>
      <c r="TR242" s="35"/>
      <c r="TS242" s="35"/>
      <c r="TT242" s="35"/>
      <c r="TU242" s="35"/>
      <c r="TV242" s="35"/>
      <c r="TW242" s="35"/>
      <c r="TX242" s="35"/>
      <c r="TY242" s="35"/>
      <c r="TZ242" s="35"/>
      <c r="UA242" s="35"/>
      <c r="UB242" s="35"/>
      <c r="UC242" s="35"/>
      <c r="UD242" s="35"/>
      <c r="UE242" s="35"/>
      <c r="UF242" s="35"/>
      <c r="UG242" s="35"/>
      <c r="UH242" s="35"/>
      <c r="UI242" s="35"/>
      <c r="UJ242" s="35"/>
      <c r="UK242" s="35"/>
      <c r="UL242" s="35"/>
      <c r="UM242" s="35"/>
      <c r="UN242" s="35"/>
      <c r="UO242" s="35"/>
      <c r="UP242" s="35"/>
      <c r="UQ242" s="35"/>
      <c r="UR242" s="35"/>
      <c r="US242" s="35"/>
      <c r="UT242" s="35"/>
      <c r="UU242" s="35"/>
      <c r="UV242" s="35"/>
      <c r="UW242" s="35"/>
      <c r="UX242" s="35"/>
      <c r="UY242" s="35"/>
      <c r="UZ242" s="35"/>
      <c r="VA242" s="35"/>
      <c r="VB242" s="35"/>
      <c r="VC242" s="35"/>
      <c r="VD242" s="35"/>
      <c r="VE242" s="35"/>
      <c r="VF242" s="35"/>
      <c r="VG242" s="35"/>
      <c r="VH242" s="35"/>
      <c r="VI242" s="35"/>
      <c r="VJ242" s="35"/>
      <c r="VK242" s="35"/>
      <c r="VL242" s="35"/>
      <c r="VM242" s="35"/>
      <c r="VN242" s="35"/>
      <c r="VO242" s="35"/>
      <c r="VP242" s="35"/>
      <c r="VQ242" s="35"/>
      <c r="VR242" s="35"/>
      <c r="VS242" s="35"/>
      <c r="VT242" s="35"/>
      <c r="VU242" s="35"/>
      <c r="VV242" s="35"/>
      <c r="VW242" s="35"/>
      <c r="VX242" s="35"/>
      <c r="VY242" s="35"/>
      <c r="VZ242" s="35"/>
      <c r="WA242" s="35"/>
      <c r="WB242" s="35"/>
      <c r="WC242" s="35"/>
      <c r="WD242" s="35"/>
      <c r="WE242" s="35"/>
      <c r="WF242" s="35"/>
      <c r="WG242" s="35"/>
      <c r="WH242" s="35"/>
      <c r="WI242" s="35"/>
      <c r="WJ242" s="35"/>
      <c r="WK242" s="35">
        <v>80</v>
      </c>
      <c r="WL242" s="35"/>
      <c r="WM242" s="35"/>
      <c r="WN242" s="35"/>
      <c r="WO242" s="35"/>
      <c r="WP242" s="35"/>
      <c r="WQ242" s="35"/>
      <c r="WR242" s="35"/>
      <c r="WS242" s="35"/>
      <c r="WT242" s="35"/>
      <c r="WU242" s="35"/>
      <c r="WV242" s="35"/>
      <c r="WW242" s="35"/>
      <c r="WX242" s="35"/>
      <c r="WY242" s="35"/>
      <c r="WZ242" s="35"/>
      <c r="XA242" s="35"/>
      <c r="XB242" s="35"/>
      <c r="XC242" s="35"/>
      <c r="XD242" s="35"/>
      <c r="XE242" s="35"/>
      <c r="XF242" s="35"/>
      <c r="XG242" s="35"/>
      <c r="XH242" s="35"/>
      <c r="XI242" s="35"/>
      <c r="XJ242" s="35"/>
      <c r="XK242" s="35"/>
      <c r="XL242" s="35"/>
      <c r="XM242" s="35"/>
      <c r="XN242" s="35"/>
      <c r="XO242" s="35"/>
      <c r="XP242" s="35"/>
      <c r="XQ242" s="35"/>
      <c r="XR242" s="35"/>
      <c r="XS242" s="35"/>
      <c r="XT242" s="35"/>
      <c r="XU242" s="35"/>
      <c r="XV242" s="35"/>
      <c r="XW242" s="35"/>
      <c r="XX242" s="35"/>
      <c r="XY242" s="35"/>
      <c r="XZ242" s="35"/>
      <c r="YA242" s="35"/>
      <c r="YB242" s="35"/>
      <c r="YC242" s="35"/>
      <c r="YD242" s="35"/>
      <c r="YE242" s="35"/>
      <c r="YF242" s="35"/>
      <c r="YG242" s="35"/>
      <c r="YH242" s="35"/>
      <c r="YI242" s="35"/>
      <c r="YJ242" s="35"/>
      <c r="YK242" s="35"/>
      <c r="YL242" s="35"/>
      <c r="YM242" s="35"/>
      <c r="YN242" s="35"/>
      <c r="YO242" s="35"/>
      <c r="YP242" s="35"/>
      <c r="YQ242" s="35"/>
      <c r="YR242" s="35"/>
      <c r="YS242" s="35"/>
      <c r="YT242" s="35"/>
      <c r="YU242" s="35"/>
      <c r="YV242" s="35"/>
      <c r="YW242" s="35"/>
      <c r="YX242" s="35"/>
      <c r="YY242" s="35"/>
      <c r="YZ242" s="35"/>
      <c r="ZA242" s="35"/>
      <c r="ZB242" s="35"/>
      <c r="ZC242" s="35"/>
      <c r="ZD242" s="35"/>
      <c r="ZE242" s="35"/>
      <c r="ZF242" s="35"/>
      <c r="ZG242" s="35"/>
      <c r="ZH242" s="35"/>
      <c r="ZI242" s="35"/>
      <c r="ZJ242" s="35"/>
      <c r="ZK242" s="35"/>
      <c r="ZL242" s="35"/>
      <c r="ZM242" s="35"/>
      <c r="ZN242" s="35"/>
      <c r="ZO242" s="35"/>
      <c r="ZP242" s="35"/>
      <c r="ZQ242" s="35"/>
      <c r="ZR242" s="35"/>
      <c r="ZS242" s="35"/>
      <c r="ZT242" s="35"/>
      <c r="ZU242" s="35"/>
      <c r="ZV242" s="35"/>
      <c r="ZW242" s="35"/>
      <c r="ZX242" s="35"/>
      <c r="ZY242" s="35"/>
      <c r="ZZ242" s="35"/>
      <c r="AAA242" s="35"/>
      <c r="AAB242" s="35"/>
      <c r="AAC242" s="35"/>
      <c r="AAD242" s="35"/>
      <c r="AAE242" s="35"/>
      <c r="AAF242" s="35"/>
      <c r="AAG242" s="35"/>
      <c r="AAH242" s="35"/>
      <c r="AAI242" s="35"/>
      <c r="AAJ242" s="35"/>
      <c r="AAK242" s="35"/>
      <c r="AAL242" s="35"/>
      <c r="AAM242" s="35"/>
      <c r="AAN242" s="35"/>
      <c r="AAO242" s="35"/>
      <c r="AAP242" s="35"/>
      <c r="AAQ242" s="35"/>
      <c r="AAR242" s="35"/>
      <c r="AAS242" s="35"/>
      <c r="AAT242" s="35"/>
      <c r="AAU242" s="35"/>
      <c r="AAV242" s="35"/>
      <c r="AAW242" s="35"/>
      <c r="AAX242" s="35"/>
      <c r="AAY242" s="35"/>
      <c r="AAZ242" s="35"/>
      <c r="ABA242" s="35"/>
      <c r="ABB242" s="35"/>
      <c r="ABC242" s="35"/>
      <c r="ABD242" s="35"/>
      <c r="ABE242" s="35"/>
      <c r="ABF242" s="35"/>
      <c r="ABG242" s="35"/>
      <c r="ABH242" s="35"/>
      <c r="ABI242" s="35"/>
      <c r="ABJ242" s="35"/>
      <c r="ABK242" s="35"/>
      <c r="ABL242" s="35"/>
      <c r="ABM242" s="35"/>
      <c r="ABN242" s="35"/>
      <c r="ABO242" s="35">
        <v>10</v>
      </c>
      <c r="ABP242" s="35"/>
      <c r="ABQ242" s="35"/>
      <c r="ABR242" s="35"/>
      <c r="ABS242" s="35"/>
      <c r="ABT242" s="35"/>
      <c r="ABU242" s="35"/>
      <c r="ABV242" s="35"/>
      <c r="ABW242" s="35"/>
      <c r="ABX242" s="35"/>
      <c r="ABY242" s="35"/>
      <c r="ABZ242" s="35"/>
      <c r="ACA242" s="35"/>
      <c r="ACB242" s="35"/>
      <c r="ACC242" s="35"/>
      <c r="ACD242" s="35"/>
      <c r="ACE242" s="35"/>
      <c r="ACF242" s="35"/>
      <c r="ACG242" s="35"/>
      <c r="ACH242" s="35"/>
      <c r="ACI242" s="35"/>
      <c r="ACJ242" s="35"/>
      <c r="ACK242" s="35"/>
      <c r="ACL242" s="35"/>
      <c r="ACM242" s="35"/>
      <c r="ACN242" s="35"/>
      <c r="ACO242" s="35"/>
      <c r="ACP242" s="35"/>
      <c r="ACQ242" s="35"/>
      <c r="ACR242" s="35"/>
      <c r="ACS242" s="35"/>
      <c r="ACT242" s="35"/>
      <c r="ACU242" s="35"/>
      <c r="ACV242" s="35"/>
      <c r="ACW242" s="35"/>
      <c r="ACX242" s="35"/>
      <c r="ACY242" s="35"/>
      <c r="ACZ242" s="35"/>
      <c r="ADA242" s="35"/>
      <c r="ADB242" s="35"/>
      <c r="ADC242" s="35"/>
      <c r="ADD242" s="35"/>
      <c r="ADE242" s="35"/>
      <c r="ADF242" s="35"/>
      <c r="ADG242" s="35"/>
      <c r="ADH242" s="35"/>
      <c r="ADI242" s="35"/>
      <c r="ADJ242" s="35"/>
      <c r="ADK242" s="35"/>
      <c r="ADL242" s="35"/>
      <c r="ADM242" s="35"/>
      <c r="ADN242" s="35"/>
      <c r="ADO242" s="35"/>
      <c r="ADP242" s="35"/>
      <c r="ADQ242" s="35"/>
      <c r="ADR242" s="35"/>
      <c r="ADS242" s="35"/>
      <c r="ADT242" s="35"/>
      <c r="ADU242" s="35"/>
      <c r="ADV242" s="35"/>
      <c r="ADW242" s="35"/>
      <c r="ADX242" s="35"/>
      <c r="ADY242" s="26">
        <f t="shared" si="9"/>
        <v>0</v>
      </c>
      <c r="ADZ242" s="5"/>
    </row>
    <row r="243" spans="1:806" s="33" customFormat="1" x14ac:dyDescent="0.2">
      <c r="A243" s="51" t="s">
        <v>70</v>
      </c>
      <c r="B243" s="65">
        <f t="shared" si="8"/>
        <v>0</v>
      </c>
      <c r="C243" s="57">
        <v>1</v>
      </c>
      <c r="D243" s="59">
        <v>44781</v>
      </c>
      <c r="E243" s="67">
        <v>49.16</v>
      </c>
      <c r="F243" s="67">
        <f t="shared" si="10"/>
        <v>0</v>
      </c>
      <c r="G243" s="6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15"/>
      <c r="BF243" s="15"/>
      <c r="BG243" s="136"/>
      <c r="BH243" s="35"/>
      <c r="BI243" s="35"/>
      <c r="BJ243" s="35"/>
      <c r="BK243" s="35"/>
      <c r="BL243" s="35"/>
      <c r="BM243" s="35"/>
      <c r="BN243" s="35"/>
      <c r="BO243" s="35"/>
      <c r="BP243" s="35"/>
      <c r="BQ243" s="35"/>
      <c r="BR243" s="35"/>
      <c r="BS243" s="35"/>
      <c r="BT243" s="35"/>
      <c r="BU243" s="35"/>
      <c r="BV243" s="35"/>
      <c r="BW243" s="35"/>
      <c r="BX243" s="35"/>
      <c r="BY243" s="35"/>
      <c r="BZ243" s="35"/>
      <c r="CA243" s="35"/>
      <c r="CB243" s="35"/>
      <c r="CC243" s="35"/>
      <c r="CD243" s="35"/>
      <c r="CE243" s="35"/>
      <c r="CF243" s="35"/>
      <c r="CG243" s="35"/>
      <c r="CH243" s="35"/>
      <c r="CI243" s="35"/>
      <c r="CJ243" s="35"/>
      <c r="CK243" s="35"/>
      <c r="CL243" s="35"/>
      <c r="CM243" s="35"/>
      <c r="CN243" s="35"/>
      <c r="CO243" s="35"/>
      <c r="CP243" s="35"/>
      <c r="CQ243" s="35"/>
      <c r="CR243" s="35"/>
      <c r="CS243" s="35"/>
      <c r="CT243" s="35"/>
      <c r="CU243" s="35"/>
      <c r="CV243" s="35"/>
      <c r="CW243" s="35"/>
      <c r="CX243" s="35"/>
      <c r="CY243" s="35"/>
      <c r="CZ243" s="35"/>
      <c r="DA243" s="35"/>
      <c r="DB243" s="35"/>
      <c r="DC243" s="35"/>
      <c r="DD243" s="35"/>
      <c r="DE243" s="35"/>
      <c r="DF243" s="35"/>
      <c r="DG243" s="35"/>
      <c r="DH243" s="35"/>
      <c r="DI243" s="35"/>
      <c r="DJ243" s="35"/>
      <c r="DK243" s="35"/>
      <c r="DL243" s="35"/>
      <c r="DM243" s="35"/>
      <c r="DN243" s="35"/>
      <c r="DO243" s="35"/>
      <c r="DP243" s="35"/>
      <c r="DQ243" s="35"/>
      <c r="DR243" s="35"/>
      <c r="DS243" s="35"/>
      <c r="DT243" s="35"/>
      <c r="DU243" s="35"/>
      <c r="DV243" s="35"/>
      <c r="DW243" s="35"/>
      <c r="DX243" s="35"/>
      <c r="DY243" s="35"/>
      <c r="DZ243" s="35"/>
      <c r="EA243" s="35"/>
      <c r="EB243" s="35"/>
      <c r="EC243" s="35"/>
      <c r="ED243" s="35"/>
      <c r="EE243" s="35"/>
      <c r="EF243" s="35"/>
      <c r="EG243" s="35"/>
      <c r="EH243" s="35"/>
      <c r="EI243" s="35"/>
      <c r="EJ243" s="35"/>
      <c r="EK243" s="35"/>
      <c r="EL243" s="35"/>
      <c r="EM243" s="35"/>
      <c r="EN243" s="35"/>
      <c r="EO243" s="35"/>
      <c r="EP243" s="35"/>
      <c r="EQ243" s="35"/>
      <c r="ER243" s="35"/>
      <c r="ES243" s="35"/>
      <c r="ET243" s="35"/>
      <c r="EU243" s="35"/>
      <c r="EV243" s="35"/>
      <c r="EW243" s="35"/>
      <c r="EX243" s="35"/>
      <c r="EY243" s="35"/>
      <c r="EZ243" s="35"/>
      <c r="FA243" s="35"/>
      <c r="FB243" s="35"/>
      <c r="FC243" s="35"/>
      <c r="FD243" s="35"/>
      <c r="FE243" s="35"/>
      <c r="FF243" s="35"/>
      <c r="FG243" s="35"/>
      <c r="FH243" s="35"/>
      <c r="FI243" s="35"/>
      <c r="FJ243" s="35"/>
      <c r="FK243" s="35"/>
      <c r="FL243" s="35"/>
      <c r="FM243" s="35"/>
      <c r="FN243" s="35"/>
      <c r="FO243" s="35"/>
      <c r="FP243" s="35"/>
      <c r="FQ243" s="35"/>
      <c r="FR243" s="35"/>
      <c r="FS243" s="35"/>
      <c r="FT243" s="35"/>
      <c r="FU243" s="35"/>
      <c r="FV243" s="35"/>
      <c r="FW243" s="35"/>
      <c r="FX243" s="35"/>
      <c r="FY243" s="35"/>
      <c r="FZ243" s="35"/>
      <c r="GA243" s="35"/>
      <c r="GB243" s="35"/>
      <c r="GC243" s="35"/>
      <c r="GD243" s="35"/>
      <c r="GE243" s="35"/>
      <c r="GF243" s="35"/>
      <c r="GG243" s="35"/>
      <c r="GH243" s="35"/>
      <c r="GI243" s="35"/>
      <c r="GJ243" s="35"/>
      <c r="GK243" s="35"/>
      <c r="GL243" s="35"/>
      <c r="GM243" s="35"/>
      <c r="GN243" s="35"/>
      <c r="GO243" s="35"/>
      <c r="GP243" s="35"/>
      <c r="GQ243" s="35"/>
      <c r="GR243" s="35"/>
      <c r="GS243" s="35"/>
      <c r="GT243" s="35"/>
      <c r="GU243" s="35"/>
      <c r="GV243" s="35"/>
      <c r="GW243" s="35"/>
      <c r="GX243" s="35"/>
      <c r="GY243" s="35"/>
      <c r="GZ243" s="35"/>
      <c r="HA243" s="35"/>
      <c r="HB243" s="35"/>
      <c r="HC243" s="35"/>
      <c r="HD243" s="35"/>
      <c r="HE243" s="35"/>
      <c r="HF243" s="35"/>
      <c r="HG243" s="35"/>
      <c r="HH243" s="35"/>
      <c r="HI243" s="35"/>
      <c r="HJ243" s="35"/>
      <c r="HK243" s="35"/>
      <c r="HL243" s="35"/>
      <c r="HM243" s="35"/>
      <c r="HN243" s="35"/>
      <c r="HO243" s="35"/>
      <c r="HP243" s="35"/>
      <c r="HQ243" s="35"/>
      <c r="HR243" s="35"/>
      <c r="HS243" s="35"/>
      <c r="HT243" s="35"/>
      <c r="HU243" s="35"/>
      <c r="HV243" s="35"/>
      <c r="HW243" s="35"/>
      <c r="HX243" s="35"/>
      <c r="HY243" s="35"/>
      <c r="HZ243" s="35"/>
      <c r="IA243" s="35"/>
      <c r="IB243" s="35"/>
      <c r="IC243" s="35"/>
      <c r="ID243" s="35"/>
      <c r="IE243" s="35"/>
      <c r="IF243" s="35"/>
      <c r="IG243" s="35"/>
      <c r="IH243" s="35"/>
      <c r="II243" s="35"/>
      <c r="IJ243" s="35"/>
      <c r="IK243" s="35"/>
      <c r="IL243" s="35"/>
      <c r="IM243" s="35"/>
      <c r="IN243" s="35"/>
      <c r="IO243" s="35"/>
      <c r="IP243" s="35"/>
      <c r="IQ243" s="35"/>
      <c r="IR243" s="35"/>
      <c r="IS243" s="35"/>
      <c r="IT243" s="35"/>
      <c r="IU243" s="35"/>
      <c r="IV243" s="35"/>
      <c r="IW243" s="35"/>
      <c r="IX243" s="35"/>
      <c r="IY243" s="35"/>
      <c r="IZ243" s="35"/>
      <c r="JA243" s="35"/>
      <c r="JB243" s="35"/>
      <c r="JC243" s="35"/>
      <c r="JD243" s="35"/>
      <c r="JE243" s="35"/>
      <c r="JF243" s="35"/>
      <c r="JG243" s="35"/>
      <c r="JH243" s="35"/>
      <c r="JI243" s="35"/>
      <c r="JJ243" s="35"/>
      <c r="JK243" s="35"/>
      <c r="JL243" s="35"/>
      <c r="JM243" s="35"/>
      <c r="JN243" s="35"/>
      <c r="JO243" s="35"/>
      <c r="JP243" s="35"/>
      <c r="JQ243" s="35"/>
      <c r="JR243" s="35"/>
      <c r="JS243" s="35"/>
      <c r="JT243" s="35"/>
      <c r="JU243" s="35"/>
      <c r="JV243" s="35"/>
      <c r="JW243" s="35"/>
      <c r="JX243" s="35"/>
      <c r="JY243" s="35"/>
      <c r="JZ243" s="35"/>
      <c r="KA243" s="35"/>
      <c r="KB243" s="35"/>
      <c r="KC243" s="35"/>
      <c r="KD243" s="35"/>
      <c r="KE243" s="35"/>
      <c r="KF243" s="35"/>
      <c r="KG243" s="35"/>
      <c r="KH243" s="35"/>
      <c r="KI243" s="35"/>
      <c r="KJ243" s="35"/>
      <c r="KK243" s="35"/>
      <c r="KL243" s="35"/>
      <c r="KM243" s="35"/>
      <c r="KN243" s="35"/>
      <c r="KO243" s="35"/>
      <c r="KP243" s="35"/>
      <c r="KQ243" s="35"/>
      <c r="KR243" s="35"/>
      <c r="KS243" s="35"/>
      <c r="KT243" s="35"/>
      <c r="KU243" s="35"/>
      <c r="KV243" s="35"/>
      <c r="KW243" s="35"/>
      <c r="KX243" s="35"/>
      <c r="KY243" s="35"/>
      <c r="KZ243" s="35"/>
      <c r="LA243" s="35"/>
      <c r="LB243" s="35"/>
      <c r="LC243" s="35"/>
      <c r="LD243" s="35"/>
      <c r="LE243" s="35"/>
      <c r="LF243" s="35"/>
      <c r="LG243" s="35"/>
      <c r="LH243" s="35"/>
      <c r="LI243" s="35"/>
      <c r="LJ243" s="35"/>
      <c r="LK243" s="35"/>
      <c r="LL243" s="35"/>
      <c r="LM243" s="35"/>
      <c r="LN243" s="35"/>
      <c r="LO243" s="35"/>
      <c r="LP243" s="35"/>
      <c r="LQ243" s="35"/>
      <c r="LR243" s="35"/>
      <c r="LS243" s="35"/>
      <c r="LT243" s="35"/>
      <c r="LU243" s="35"/>
      <c r="LV243" s="35"/>
      <c r="LW243" s="35"/>
      <c r="LX243" s="35"/>
      <c r="LY243" s="35"/>
      <c r="LZ243" s="35"/>
      <c r="MA243" s="35"/>
      <c r="MB243" s="35"/>
      <c r="MC243" s="35"/>
      <c r="MD243" s="35"/>
      <c r="ME243" s="35"/>
      <c r="MF243" s="35"/>
      <c r="MG243" s="35"/>
      <c r="MH243" s="35"/>
      <c r="MI243" s="35"/>
      <c r="MJ243" s="35"/>
      <c r="MK243" s="35"/>
      <c r="ML243" s="35"/>
      <c r="MM243" s="35"/>
      <c r="MN243" s="35"/>
      <c r="MO243" s="35"/>
      <c r="MP243" s="35"/>
      <c r="MQ243" s="35"/>
      <c r="MR243" s="35"/>
      <c r="MS243" s="35"/>
      <c r="MT243" s="35"/>
      <c r="MU243" s="35"/>
      <c r="MV243" s="35"/>
      <c r="MW243" s="35"/>
      <c r="MX243" s="35"/>
      <c r="MY243" s="35"/>
      <c r="MZ243" s="35"/>
      <c r="NA243" s="35"/>
      <c r="NB243" s="35"/>
      <c r="NC243" s="35"/>
      <c r="ND243" s="35"/>
      <c r="NE243" s="35"/>
      <c r="NF243" s="35">
        <v>2</v>
      </c>
      <c r="NG243" s="35"/>
      <c r="NH243" s="35"/>
      <c r="NI243" s="35"/>
      <c r="NJ243" s="35"/>
      <c r="NK243" s="35"/>
      <c r="NL243" s="35"/>
      <c r="NM243" s="35"/>
      <c r="NN243" s="35"/>
      <c r="NO243" s="35"/>
      <c r="NP243" s="35"/>
      <c r="NQ243" s="35"/>
      <c r="NR243" s="35"/>
      <c r="NS243" s="35"/>
      <c r="NT243" s="35"/>
      <c r="NU243" s="35"/>
      <c r="NV243" s="35"/>
      <c r="NW243" s="35"/>
      <c r="NX243" s="35"/>
      <c r="NY243" s="35"/>
      <c r="NZ243" s="35"/>
      <c r="OA243" s="35"/>
      <c r="OB243" s="35"/>
      <c r="OC243" s="35"/>
      <c r="OD243" s="35"/>
      <c r="OE243" s="35"/>
      <c r="OF243" s="35"/>
      <c r="OG243" s="35"/>
      <c r="OH243" s="35"/>
      <c r="OI243" s="35"/>
      <c r="OJ243" s="35"/>
      <c r="OK243" s="35"/>
      <c r="OL243" s="35"/>
      <c r="OM243" s="35"/>
      <c r="ON243" s="35"/>
      <c r="OO243" s="35"/>
      <c r="OP243" s="35">
        <v>1</v>
      </c>
      <c r="OQ243" s="35"/>
      <c r="OR243" s="35"/>
      <c r="OS243" s="35"/>
      <c r="OT243" s="35"/>
      <c r="OU243" s="35"/>
      <c r="OV243" s="35"/>
      <c r="OW243" s="35"/>
      <c r="OX243" s="35"/>
      <c r="OY243" s="35"/>
      <c r="OZ243" s="35"/>
      <c r="PA243" s="35"/>
      <c r="PB243" s="35"/>
      <c r="PC243" s="35"/>
      <c r="PD243" s="35"/>
      <c r="PE243" s="35"/>
      <c r="PF243" s="35"/>
      <c r="PG243" s="35"/>
      <c r="PH243" s="35"/>
      <c r="PI243" s="35"/>
      <c r="PJ243" s="35"/>
      <c r="PK243" s="35"/>
      <c r="PL243" s="35"/>
      <c r="PM243" s="35"/>
      <c r="PN243" s="35"/>
      <c r="PO243" s="35"/>
      <c r="PP243" s="35"/>
      <c r="PQ243" s="35"/>
      <c r="PR243" s="35"/>
      <c r="PS243" s="35"/>
      <c r="PT243" s="35"/>
      <c r="PU243" s="35"/>
      <c r="PV243" s="35"/>
      <c r="PW243" s="35"/>
      <c r="PX243" s="35"/>
      <c r="PY243" s="35"/>
      <c r="PZ243" s="35"/>
      <c r="QA243" s="35"/>
      <c r="QB243" s="35"/>
      <c r="QC243" s="35"/>
      <c r="QD243" s="35"/>
      <c r="QE243" s="35"/>
      <c r="QF243" s="35"/>
      <c r="QG243" s="35"/>
      <c r="QH243" s="35"/>
      <c r="QI243" s="35"/>
      <c r="QJ243" s="35"/>
      <c r="QK243" s="35"/>
      <c r="QL243" s="35"/>
      <c r="QM243" s="35"/>
      <c r="QN243" s="35"/>
      <c r="QO243" s="35"/>
      <c r="QP243" s="35"/>
      <c r="QQ243" s="35"/>
      <c r="QR243" s="35"/>
      <c r="QS243" s="35"/>
      <c r="QT243" s="35"/>
      <c r="QU243" s="35"/>
      <c r="QV243" s="35"/>
      <c r="QW243" s="35"/>
      <c r="QX243" s="35"/>
      <c r="QY243" s="35"/>
      <c r="QZ243" s="35"/>
      <c r="RA243" s="35"/>
      <c r="RB243" s="35"/>
      <c r="RC243" s="35"/>
      <c r="RD243" s="35"/>
      <c r="RE243" s="35"/>
      <c r="RF243" s="35"/>
      <c r="RG243" s="35"/>
      <c r="RH243" s="35"/>
      <c r="RI243" s="35"/>
      <c r="RJ243" s="35"/>
      <c r="RK243" s="35"/>
      <c r="RL243" s="35"/>
      <c r="RM243" s="35"/>
      <c r="RN243" s="35"/>
      <c r="RO243" s="35"/>
      <c r="RP243" s="35"/>
      <c r="RQ243" s="35"/>
      <c r="RR243" s="35"/>
      <c r="RS243" s="35"/>
      <c r="RT243" s="35"/>
      <c r="RU243" s="35"/>
      <c r="RV243" s="35"/>
      <c r="RW243" s="35"/>
      <c r="RX243" s="35"/>
      <c r="RY243" s="35"/>
      <c r="RZ243" s="35"/>
      <c r="SA243" s="35"/>
      <c r="SB243" s="35"/>
      <c r="SC243" s="35"/>
      <c r="SD243" s="35"/>
      <c r="SE243" s="35"/>
      <c r="SF243" s="35"/>
      <c r="SG243" s="35"/>
      <c r="SH243" s="35"/>
      <c r="SI243" s="35"/>
      <c r="SJ243" s="35"/>
      <c r="SK243" s="35"/>
      <c r="SL243" s="35"/>
      <c r="SM243" s="35"/>
      <c r="SN243" s="35"/>
      <c r="SO243" s="35"/>
      <c r="SP243" s="35"/>
      <c r="SQ243" s="35"/>
      <c r="SR243" s="35"/>
      <c r="SS243" s="35"/>
      <c r="ST243" s="35"/>
      <c r="SU243" s="35"/>
      <c r="SV243" s="35"/>
      <c r="SW243" s="35"/>
      <c r="SX243" s="35"/>
      <c r="SY243" s="35"/>
      <c r="SZ243" s="35"/>
      <c r="TA243" s="35"/>
      <c r="TB243" s="35"/>
      <c r="TC243" s="35"/>
      <c r="TD243" s="35"/>
      <c r="TE243" s="35"/>
      <c r="TF243" s="35"/>
      <c r="TG243" s="35"/>
      <c r="TH243" s="35"/>
      <c r="TI243" s="35"/>
      <c r="TJ243" s="35"/>
      <c r="TK243" s="35"/>
      <c r="TL243" s="35"/>
      <c r="TM243" s="35"/>
      <c r="TN243" s="35"/>
      <c r="TO243" s="35"/>
      <c r="TP243" s="35"/>
      <c r="TQ243" s="35"/>
      <c r="TR243" s="35"/>
      <c r="TS243" s="35"/>
      <c r="TT243" s="35"/>
      <c r="TU243" s="35"/>
      <c r="TV243" s="35"/>
      <c r="TW243" s="35"/>
      <c r="TX243" s="35"/>
      <c r="TY243" s="35"/>
      <c r="TZ243" s="35"/>
      <c r="UA243" s="35"/>
      <c r="UB243" s="35"/>
      <c r="UC243" s="35">
        <v>2</v>
      </c>
      <c r="UD243" s="35"/>
      <c r="UE243" s="35"/>
      <c r="UF243" s="35"/>
      <c r="UG243" s="35"/>
      <c r="UH243" s="35"/>
      <c r="UI243" s="35"/>
      <c r="UJ243" s="35"/>
      <c r="UK243" s="35"/>
      <c r="UL243" s="35"/>
      <c r="UM243" s="35"/>
      <c r="UN243" s="35"/>
      <c r="UO243" s="35"/>
      <c r="UP243" s="35"/>
      <c r="UQ243" s="35"/>
      <c r="UR243" s="35"/>
      <c r="US243" s="35"/>
      <c r="UT243" s="35"/>
      <c r="UU243" s="35"/>
      <c r="UV243" s="35"/>
      <c r="UW243" s="35"/>
      <c r="UX243" s="35"/>
      <c r="UY243" s="35"/>
      <c r="UZ243" s="35"/>
      <c r="VA243" s="35">
        <v>2</v>
      </c>
      <c r="VB243" s="35"/>
      <c r="VC243" s="35"/>
      <c r="VD243" s="35"/>
      <c r="VE243" s="35"/>
      <c r="VF243" s="35"/>
      <c r="VG243" s="35"/>
      <c r="VH243" s="35"/>
      <c r="VI243" s="35"/>
      <c r="VJ243" s="35"/>
      <c r="VK243" s="35"/>
      <c r="VL243" s="35"/>
      <c r="VM243" s="35"/>
      <c r="VN243" s="35"/>
      <c r="VO243" s="35"/>
      <c r="VP243" s="35"/>
      <c r="VQ243" s="35"/>
      <c r="VR243" s="35"/>
      <c r="VS243" s="35"/>
      <c r="VT243" s="35"/>
      <c r="VU243" s="35"/>
      <c r="VV243" s="35"/>
      <c r="VW243" s="35"/>
      <c r="VX243" s="35"/>
      <c r="VY243" s="35"/>
      <c r="VZ243" s="35"/>
      <c r="WA243" s="35"/>
      <c r="WB243" s="35"/>
      <c r="WC243" s="35"/>
      <c r="WD243" s="35">
        <v>2</v>
      </c>
      <c r="WE243" s="35"/>
      <c r="WF243" s="35"/>
      <c r="WG243" s="35"/>
      <c r="WH243" s="35"/>
      <c r="WI243" s="35"/>
      <c r="WJ243" s="35"/>
      <c r="WK243" s="35"/>
      <c r="WL243" s="35"/>
      <c r="WM243" s="35"/>
      <c r="WN243" s="35"/>
      <c r="WO243" s="35"/>
      <c r="WP243" s="35"/>
      <c r="WQ243" s="35"/>
      <c r="WR243" s="35"/>
      <c r="WS243" s="35"/>
      <c r="WT243" s="35"/>
      <c r="WU243" s="35"/>
      <c r="WV243" s="35"/>
      <c r="WW243" s="35"/>
      <c r="WX243" s="35"/>
      <c r="WY243" s="35"/>
      <c r="WZ243" s="35"/>
      <c r="XA243" s="35"/>
      <c r="XB243" s="35"/>
      <c r="XC243" s="35"/>
      <c r="XD243" s="35"/>
      <c r="XE243" s="35"/>
      <c r="XF243" s="35"/>
      <c r="XG243" s="35"/>
      <c r="XH243" s="35"/>
      <c r="XI243" s="35"/>
      <c r="XJ243" s="35"/>
      <c r="XK243" s="35"/>
      <c r="XL243" s="35"/>
      <c r="XM243" s="35"/>
      <c r="XN243" s="35"/>
      <c r="XO243" s="35"/>
      <c r="XP243" s="35"/>
      <c r="XQ243" s="35"/>
      <c r="XR243" s="35"/>
      <c r="XS243" s="35"/>
      <c r="XT243" s="35"/>
      <c r="XU243" s="35"/>
      <c r="XV243" s="35"/>
      <c r="XW243" s="35"/>
      <c r="XX243" s="35"/>
      <c r="XY243" s="35"/>
      <c r="XZ243" s="35"/>
      <c r="YA243" s="35"/>
      <c r="YB243" s="35"/>
      <c r="YC243" s="35"/>
      <c r="YD243" s="35"/>
      <c r="YE243" s="35"/>
      <c r="YF243" s="35"/>
      <c r="YG243" s="35"/>
      <c r="YH243" s="35"/>
      <c r="YI243" s="35"/>
      <c r="YJ243" s="35"/>
      <c r="YK243" s="35"/>
      <c r="YL243" s="35"/>
      <c r="YM243" s="35"/>
      <c r="YN243" s="35"/>
      <c r="YO243" s="35"/>
      <c r="YP243" s="35"/>
      <c r="YQ243" s="35"/>
      <c r="YR243" s="35"/>
      <c r="YS243" s="35"/>
      <c r="YT243" s="35"/>
      <c r="YU243" s="35"/>
      <c r="YV243" s="35"/>
      <c r="YW243" s="35"/>
      <c r="YX243" s="35"/>
      <c r="YY243" s="35"/>
      <c r="YZ243" s="35"/>
      <c r="ZA243" s="35"/>
      <c r="ZB243" s="35">
        <v>5</v>
      </c>
      <c r="ZC243" s="35"/>
      <c r="ZD243" s="35"/>
      <c r="ZE243" s="35"/>
      <c r="ZF243" s="35"/>
      <c r="ZG243" s="35"/>
      <c r="ZH243" s="35">
        <v>3</v>
      </c>
      <c r="ZI243" s="35">
        <v>1</v>
      </c>
      <c r="ZJ243" s="35"/>
      <c r="ZK243" s="35"/>
      <c r="ZL243" s="35"/>
      <c r="ZM243" s="35"/>
      <c r="ZN243" s="35"/>
      <c r="ZO243" s="35"/>
      <c r="ZP243" s="35"/>
      <c r="ZQ243" s="35"/>
      <c r="ZR243" s="35"/>
      <c r="ZS243" s="35"/>
      <c r="ZT243" s="35"/>
      <c r="ZU243" s="35"/>
      <c r="ZV243" s="35"/>
      <c r="ZW243" s="35"/>
      <c r="ZX243" s="35"/>
      <c r="ZY243" s="35"/>
      <c r="ZZ243" s="35"/>
      <c r="AAA243" s="35"/>
      <c r="AAB243" s="35"/>
      <c r="AAC243" s="35"/>
      <c r="AAD243" s="35"/>
      <c r="AAE243" s="35"/>
      <c r="AAF243" s="35"/>
      <c r="AAG243" s="35"/>
      <c r="AAH243" s="35"/>
      <c r="AAI243" s="35"/>
      <c r="AAJ243" s="35"/>
      <c r="AAK243" s="35"/>
      <c r="AAL243" s="35"/>
      <c r="AAM243" s="35"/>
      <c r="AAN243" s="35"/>
      <c r="AAO243" s="35"/>
      <c r="AAP243" s="35"/>
      <c r="AAQ243" s="35"/>
      <c r="AAR243" s="35"/>
      <c r="AAS243" s="35"/>
      <c r="AAT243" s="35"/>
      <c r="AAU243" s="35"/>
      <c r="AAV243" s="35"/>
      <c r="AAW243" s="35"/>
      <c r="AAX243" s="35"/>
      <c r="AAY243" s="35"/>
      <c r="AAZ243" s="35">
        <v>3</v>
      </c>
      <c r="ABA243" s="35"/>
      <c r="ABB243" s="35"/>
      <c r="ABC243" s="35"/>
      <c r="ABD243" s="35"/>
      <c r="ABE243" s="35"/>
      <c r="ABF243" s="35"/>
      <c r="ABG243" s="35">
        <v>3</v>
      </c>
      <c r="ABH243" s="35"/>
      <c r="ABI243" s="35"/>
      <c r="ABJ243" s="35"/>
      <c r="ABK243" s="35"/>
      <c r="ABL243" s="35"/>
      <c r="ABM243" s="35"/>
      <c r="ABN243" s="35"/>
      <c r="ABO243" s="35"/>
      <c r="ABP243" s="35"/>
      <c r="ABQ243" s="35"/>
      <c r="ABR243" s="35"/>
      <c r="ABS243" s="35"/>
      <c r="ABT243" s="35"/>
      <c r="ABU243" s="35"/>
      <c r="ABV243" s="35"/>
      <c r="ABW243" s="35"/>
      <c r="ABX243" s="35"/>
      <c r="ABY243" s="35"/>
      <c r="ABZ243" s="35"/>
      <c r="ACA243" s="35"/>
      <c r="ACB243" s="35"/>
      <c r="ACC243" s="35"/>
      <c r="ACD243" s="35"/>
      <c r="ACE243" s="35"/>
      <c r="ACF243" s="35"/>
      <c r="ACG243" s="35"/>
      <c r="ACH243" s="35"/>
      <c r="ACI243" s="35"/>
      <c r="ACJ243" s="35"/>
      <c r="ACK243" s="35"/>
      <c r="ACL243" s="35"/>
      <c r="ACM243" s="35"/>
      <c r="ACN243" s="35"/>
      <c r="ACO243" s="35"/>
      <c r="ACP243" s="35"/>
      <c r="ACQ243" s="35"/>
      <c r="ACR243" s="35"/>
      <c r="ACS243" s="35"/>
      <c r="ACT243" s="35"/>
      <c r="ACU243" s="35"/>
      <c r="ACV243" s="35"/>
      <c r="ACW243" s="35"/>
      <c r="ACX243" s="35"/>
      <c r="ACY243" s="35"/>
      <c r="ACZ243" s="35"/>
      <c r="ADA243" s="35"/>
      <c r="ADB243" s="35"/>
      <c r="ADC243" s="35"/>
      <c r="ADD243" s="35"/>
      <c r="ADE243" s="35"/>
      <c r="ADF243" s="35"/>
      <c r="ADG243" s="35"/>
      <c r="ADH243" s="35"/>
      <c r="ADI243" s="35"/>
      <c r="ADJ243" s="35"/>
      <c r="ADK243" s="35"/>
      <c r="ADL243" s="35"/>
      <c r="ADM243" s="35"/>
      <c r="ADN243" s="35"/>
      <c r="ADO243" s="35"/>
      <c r="ADP243" s="35"/>
      <c r="ADQ243" s="35"/>
      <c r="ADR243" s="35"/>
      <c r="ADS243" s="35"/>
      <c r="ADT243" s="35"/>
      <c r="ADU243" s="35"/>
      <c r="ADV243" s="35"/>
      <c r="ADW243" s="35"/>
      <c r="ADX243" s="35"/>
      <c r="ADY243" s="26">
        <f t="shared" si="9"/>
        <v>0</v>
      </c>
      <c r="ADZ243" s="5"/>
    </row>
    <row r="244" spans="1:806" s="33" customFormat="1" x14ac:dyDescent="0.2">
      <c r="A244" s="38" t="s">
        <v>155</v>
      </c>
      <c r="B244" s="65">
        <f t="shared" si="8"/>
        <v>0</v>
      </c>
      <c r="C244" s="57">
        <v>10</v>
      </c>
      <c r="D244" s="59">
        <v>44795</v>
      </c>
      <c r="E244" s="67">
        <v>57.3</v>
      </c>
      <c r="F244" s="67">
        <f t="shared" si="10"/>
        <v>0</v>
      </c>
      <c r="G244" s="6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/>
      <c r="BE244" s="15"/>
      <c r="BF244" s="15"/>
      <c r="BG244" s="136"/>
      <c r="BH244" s="35"/>
      <c r="BI244" s="35"/>
      <c r="BJ244" s="35"/>
      <c r="BK244" s="35"/>
      <c r="BL244" s="35"/>
      <c r="BM244" s="35"/>
      <c r="BN244" s="35"/>
      <c r="BO244" s="35"/>
      <c r="BP244" s="35"/>
      <c r="BQ244" s="35"/>
      <c r="BR244" s="35"/>
      <c r="BS244" s="35"/>
      <c r="BT244" s="35"/>
      <c r="BU244" s="35"/>
      <c r="BV244" s="35"/>
      <c r="BW244" s="35"/>
      <c r="BX244" s="35"/>
      <c r="BY244" s="35"/>
      <c r="BZ244" s="35"/>
      <c r="CA244" s="35"/>
      <c r="CB244" s="35"/>
      <c r="CC244" s="35"/>
      <c r="CD244" s="35"/>
      <c r="CE244" s="35"/>
      <c r="CF244" s="35"/>
      <c r="CG244" s="35"/>
      <c r="CH244" s="35"/>
      <c r="CI244" s="35"/>
      <c r="CJ244" s="35"/>
      <c r="CK244" s="35"/>
      <c r="CL244" s="35"/>
      <c r="CM244" s="35"/>
      <c r="CN244" s="35"/>
      <c r="CO244" s="35"/>
      <c r="CP244" s="35"/>
      <c r="CQ244" s="35"/>
      <c r="CR244" s="35"/>
      <c r="CS244" s="35"/>
      <c r="CT244" s="35"/>
      <c r="CU244" s="35"/>
      <c r="CV244" s="35"/>
      <c r="CW244" s="35"/>
      <c r="CX244" s="35"/>
      <c r="CY244" s="35"/>
      <c r="CZ244" s="35"/>
      <c r="DA244" s="35"/>
      <c r="DB244" s="35"/>
      <c r="DC244" s="35"/>
      <c r="DD244" s="35"/>
      <c r="DE244" s="35"/>
      <c r="DF244" s="35"/>
      <c r="DG244" s="35"/>
      <c r="DH244" s="35"/>
      <c r="DI244" s="35"/>
      <c r="DJ244" s="35"/>
      <c r="DK244" s="35"/>
      <c r="DL244" s="35"/>
      <c r="DM244" s="35"/>
      <c r="DN244" s="35"/>
      <c r="DO244" s="35"/>
      <c r="DP244" s="35"/>
      <c r="DQ244" s="35"/>
      <c r="DR244" s="35"/>
      <c r="DS244" s="35"/>
      <c r="DT244" s="35"/>
      <c r="DU244" s="35"/>
      <c r="DV244" s="35"/>
      <c r="DW244" s="35"/>
      <c r="DX244" s="35"/>
      <c r="DY244" s="35"/>
      <c r="DZ244" s="35"/>
      <c r="EA244" s="35"/>
      <c r="EB244" s="35"/>
      <c r="EC244" s="35"/>
      <c r="ED244" s="35"/>
      <c r="EE244" s="35"/>
      <c r="EF244" s="35"/>
      <c r="EG244" s="35"/>
      <c r="EH244" s="35"/>
      <c r="EI244" s="35"/>
      <c r="EJ244" s="35"/>
      <c r="EK244" s="35"/>
      <c r="EL244" s="35"/>
      <c r="EM244" s="35"/>
      <c r="EN244" s="35"/>
      <c r="EO244" s="35"/>
      <c r="EP244" s="35"/>
      <c r="EQ244" s="35"/>
      <c r="ER244" s="35"/>
      <c r="ES244" s="35"/>
      <c r="ET244" s="35"/>
      <c r="EU244" s="35"/>
      <c r="EV244" s="35"/>
      <c r="EW244" s="35"/>
      <c r="EX244" s="35"/>
      <c r="EY244" s="35"/>
      <c r="EZ244" s="35"/>
      <c r="FA244" s="35"/>
      <c r="FB244" s="35"/>
      <c r="FC244" s="35"/>
      <c r="FD244" s="35"/>
      <c r="FE244" s="35"/>
      <c r="FF244" s="35"/>
      <c r="FG244" s="35"/>
      <c r="FH244" s="35"/>
      <c r="FI244" s="35"/>
      <c r="FJ244" s="35"/>
      <c r="FK244" s="35"/>
      <c r="FL244" s="35"/>
      <c r="FM244" s="35"/>
      <c r="FN244" s="35"/>
      <c r="FO244" s="35"/>
      <c r="FP244" s="35"/>
      <c r="FQ244" s="35"/>
      <c r="FR244" s="35"/>
      <c r="FS244" s="35"/>
      <c r="FT244" s="35"/>
      <c r="FU244" s="35"/>
      <c r="FV244" s="35"/>
      <c r="FW244" s="35"/>
      <c r="FX244" s="35"/>
      <c r="FY244" s="35"/>
      <c r="FZ244" s="35"/>
      <c r="GA244" s="35"/>
      <c r="GB244" s="35"/>
      <c r="GC244" s="35"/>
      <c r="GD244" s="35"/>
      <c r="GE244" s="35"/>
      <c r="GF244" s="35"/>
      <c r="GG244" s="35"/>
      <c r="GH244" s="35"/>
      <c r="GI244" s="35"/>
      <c r="GJ244" s="35"/>
      <c r="GK244" s="35"/>
      <c r="GL244" s="35"/>
      <c r="GM244" s="35"/>
      <c r="GN244" s="35"/>
      <c r="GO244" s="35"/>
      <c r="GP244" s="35"/>
      <c r="GQ244" s="35"/>
      <c r="GR244" s="35"/>
      <c r="GS244" s="35"/>
      <c r="GT244" s="35"/>
      <c r="GU244" s="35"/>
      <c r="GV244" s="35"/>
      <c r="GW244" s="35"/>
      <c r="GX244" s="35"/>
      <c r="GY244" s="35"/>
      <c r="GZ244" s="35"/>
      <c r="HA244" s="35"/>
      <c r="HB244" s="35"/>
      <c r="HC244" s="35"/>
      <c r="HD244" s="35"/>
      <c r="HE244" s="35"/>
      <c r="HF244" s="35"/>
      <c r="HG244" s="35"/>
      <c r="HH244" s="35"/>
      <c r="HI244" s="35"/>
      <c r="HJ244" s="35"/>
      <c r="HK244" s="35"/>
      <c r="HL244" s="35"/>
      <c r="HM244" s="35"/>
      <c r="HN244" s="35"/>
      <c r="HO244" s="35"/>
      <c r="HP244" s="35"/>
      <c r="HQ244" s="35"/>
      <c r="HR244" s="35"/>
      <c r="HS244" s="35"/>
      <c r="HT244" s="35"/>
      <c r="HU244" s="35"/>
      <c r="HV244" s="35"/>
      <c r="HW244" s="35"/>
      <c r="HX244" s="35"/>
      <c r="HY244" s="35"/>
      <c r="HZ244" s="35"/>
      <c r="IA244" s="35"/>
      <c r="IB244" s="35"/>
      <c r="IC244" s="35"/>
      <c r="ID244" s="35"/>
      <c r="IE244" s="35"/>
      <c r="IF244" s="35"/>
      <c r="IG244" s="35"/>
      <c r="IH244" s="35"/>
      <c r="II244" s="35"/>
      <c r="IJ244" s="35"/>
      <c r="IK244" s="35"/>
      <c r="IL244" s="35"/>
      <c r="IM244" s="35"/>
      <c r="IN244" s="35"/>
      <c r="IO244" s="35"/>
      <c r="IP244" s="35"/>
      <c r="IQ244" s="35"/>
      <c r="IR244" s="35"/>
      <c r="IS244" s="35"/>
      <c r="IT244" s="35"/>
      <c r="IU244" s="35"/>
      <c r="IV244" s="35"/>
      <c r="IW244" s="35"/>
      <c r="IX244" s="35"/>
      <c r="IY244" s="35"/>
      <c r="IZ244" s="35"/>
      <c r="JA244" s="35"/>
      <c r="JB244" s="35"/>
      <c r="JC244" s="35"/>
      <c r="JD244" s="35"/>
      <c r="JE244" s="35"/>
      <c r="JF244" s="35"/>
      <c r="JG244" s="35"/>
      <c r="JH244" s="35"/>
      <c r="JI244" s="35"/>
      <c r="JJ244" s="35"/>
      <c r="JK244" s="35"/>
      <c r="JL244" s="35"/>
      <c r="JM244" s="35"/>
      <c r="JN244" s="35"/>
      <c r="JO244" s="35"/>
      <c r="JP244" s="35"/>
      <c r="JQ244" s="35"/>
      <c r="JR244" s="35"/>
      <c r="JS244" s="35"/>
      <c r="JT244" s="35"/>
      <c r="JU244" s="35"/>
      <c r="JV244" s="35"/>
      <c r="JW244" s="35"/>
      <c r="JX244" s="35"/>
      <c r="JY244" s="35"/>
      <c r="JZ244" s="35"/>
      <c r="KA244" s="35"/>
      <c r="KB244" s="35"/>
      <c r="KC244" s="35"/>
      <c r="KD244" s="35"/>
      <c r="KE244" s="35"/>
      <c r="KF244" s="35"/>
      <c r="KG244" s="35"/>
      <c r="KH244" s="35"/>
      <c r="KI244" s="35"/>
      <c r="KJ244" s="35"/>
      <c r="KK244" s="35"/>
      <c r="KL244" s="35"/>
      <c r="KM244" s="35"/>
      <c r="KN244" s="35"/>
      <c r="KO244" s="35"/>
      <c r="KP244" s="35"/>
      <c r="KQ244" s="35"/>
      <c r="KR244" s="35"/>
      <c r="KS244" s="35"/>
      <c r="KT244" s="35"/>
      <c r="KU244" s="35"/>
      <c r="KV244" s="35"/>
      <c r="KW244" s="35"/>
      <c r="KX244" s="35"/>
      <c r="KY244" s="35"/>
      <c r="KZ244" s="35"/>
      <c r="LA244" s="35"/>
      <c r="LB244" s="35"/>
      <c r="LC244" s="35"/>
      <c r="LD244" s="35"/>
      <c r="LE244" s="35"/>
      <c r="LF244" s="35"/>
      <c r="LG244" s="35"/>
      <c r="LH244" s="35"/>
      <c r="LI244" s="35"/>
      <c r="LJ244" s="35"/>
      <c r="LK244" s="35"/>
      <c r="LL244" s="35"/>
      <c r="LM244" s="35"/>
      <c r="LN244" s="35"/>
      <c r="LO244" s="35"/>
      <c r="LP244" s="35"/>
      <c r="LQ244" s="35"/>
      <c r="LR244" s="35"/>
      <c r="LS244" s="35"/>
      <c r="LT244" s="35"/>
      <c r="LU244" s="35"/>
      <c r="LV244" s="35"/>
      <c r="LW244" s="35"/>
      <c r="LX244" s="35"/>
      <c r="LY244" s="35"/>
      <c r="LZ244" s="35"/>
      <c r="MA244" s="35"/>
      <c r="MB244" s="35"/>
      <c r="MC244" s="35"/>
      <c r="MD244" s="35"/>
      <c r="ME244" s="35"/>
      <c r="MF244" s="35"/>
      <c r="MG244" s="35"/>
      <c r="MH244" s="35"/>
      <c r="MI244" s="35"/>
      <c r="MJ244" s="35"/>
      <c r="MK244" s="35"/>
      <c r="ML244" s="35"/>
      <c r="MM244" s="35"/>
      <c r="MN244" s="35"/>
      <c r="MO244" s="35"/>
      <c r="MP244" s="35"/>
      <c r="MQ244" s="35"/>
      <c r="MR244" s="35"/>
      <c r="MS244" s="35"/>
      <c r="MT244" s="35"/>
      <c r="MU244" s="35"/>
      <c r="MV244" s="35"/>
      <c r="MW244" s="35"/>
      <c r="MX244" s="35"/>
      <c r="MY244" s="35"/>
      <c r="MZ244" s="35"/>
      <c r="NA244" s="35">
        <v>40</v>
      </c>
      <c r="NB244" s="35"/>
      <c r="NC244" s="35"/>
      <c r="ND244" s="35"/>
      <c r="NE244" s="35">
        <v>20</v>
      </c>
      <c r="NF244" s="35"/>
      <c r="NG244" s="35"/>
      <c r="NH244" s="35"/>
      <c r="NI244" s="35"/>
      <c r="NJ244" s="35"/>
      <c r="NK244" s="35"/>
      <c r="NL244" s="35"/>
      <c r="NM244" s="35">
        <v>50</v>
      </c>
      <c r="NN244" s="35"/>
      <c r="NO244" s="35"/>
      <c r="NP244" s="35"/>
      <c r="NQ244" s="35"/>
      <c r="NR244" s="35"/>
      <c r="NS244" s="35"/>
      <c r="NT244" s="35"/>
      <c r="NU244" s="35"/>
      <c r="NV244" s="35"/>
      <c r="NW244" s="35"/>
      <c r="NX244" s="35"/>
      <c r="NY244" s="35"/>
      <c r="NZ244" s="35"/>
      <c r="OA244" s="35"/>
      <c r="OB244" s="35">
        <v>20</v>
      </c>
      <c r="OC244" s="35"/>
      <c r="OD244" s="35"/>
      <c r="OE244" s="35"/>
      <c r="OF244" s="35">
        <v>50</v>
      </c>
      <c r="OG244" s="35"/>
      <c r="OH244" s="35"/>
      <c r="OI244" s="35"/>
      <c r="OJ244" s="35"/>
      <c r="OK244" s="35"/>
      <c r="OL244" s="35"/>
      <c r="OM244" s="35"/>
      <c r="ON244" s="35"/>
      <c r="OO244" s="35"/>
      <c r="OP244" s="35"/>
      <c r="OQ244" s="35"/>
      <c r="OR244" s="35"/>
      <c r="OS244" s="35"/>
      <c r="OT244" s="35"/>
      <c r="OU244" s="35"/>
      <c r="OV244" s="35"/>
      <c r="OW244" s="35"/>
      <c r="OX244" s="35"/>
      <c r="OY244" s="35"/>
      <c r="OZ244" s="35"/>
      <c r="PA244" s="35"/>
      <c r="PB244" s="35"/>
      <c r="PC244" s="35"/>
      <c r="PD244" s="35"/>
      <c r="PE244" s="35">
        <v>10</v>
      </c>
      <c r="PF244" s="35"/>
      <c r="PG244" s="35"/>
      <c r="PH244" s="35"/>
      <c r="PI244" s="35"/>
      <c r="PJ244" s="35"/>
      <c r="PK244" s="35"/>
      <c r="PL244" s="35"/>
      <c r="PM244" s="35"/>
      <c r="PN244" s="35"/>
      <c r="PO244" s="35"/>
      <c r="PP244" s="35"/>
      <c r="PQ244" s="35"/>
      <c r="PR244" s="35"/>
      <c r="PS244" s="35"/>
      <c r="PT244" s="35"/>
      <c r="PU244" s="35"/>
      <c r="PV244" s="35"/>
      <c r="PW244" s="35"/>
      <c r="PX244" s="35"/>
      <c r="PY244" s="35"/>
      <c r="PZ244" s="35"/>
      <c r="QA244" s="35"/>
      <c r="QB244" s="35"/>
      <c r="QC244" s="35"/>
      <c r="QD244" s="35"/>
      <c r="QE244" s="35"/>
      <c r="QF244" s="35"/>
      <c r="QG244" s="35"/>
      <c r="QH244" s="35"/>
      <c r="QI244" s="35"/>
      <c r="QJ244" s="35"/>
      <c r="QK244" s="35"/>
      <c r="QL244" s="35"/>
      <c r="QM244" s="35"/>
      <c r="QN244" s="35"/>
      <c r="QO244" s="35"/>
      <c r="QP244" s="35"/>
      <c r="QQ244" s="35"/>
      <c r="QR244" s="35"/>
      <c r="QS244" s="35"/>
      <c r="QT244" s="35"/>
      <c r="QU244" s="35">
        <v>10</v>
      </c>
      <c r="QV244" s="35"/>
      <c r="QW244" s="35"/>
      <c r="QX244" s="35"/>
      <c r="QY244" s="35"/>
      <c r="QZ244" s="35"/>
      <c r="RA244" s="35"/>
      <c r="RB244" s="35"/>
      <c r="RC244" s="35"/>
      <c r="RD244" s="35"/>
      <c r="RE244" s="35"/>
      <c r="RF244" s="35"/>
      <c r="RG244" s="35"/>
      <c r="RH244" s="35"/>
      <c r="RI244" s="35"/>
      <c r="RJ244" s="35"/>
      <c r="RK244" s="35"/>
      <c r="RL244" s="35"/>
      <c r="RM244" s="35"/>
      <c r="RN244" s="35"/>
      <c r="RO244" s="35"/>
      <c r="RP244" s="35"/>
      <c r="RQ244" s="35"/>
      <c r="RR244" s="35"/>
      <c r="RS244" s="35"/>
      <c r="RT244" s="35"/>
      <c r="RU244" s="35"/>
      <c r="RV244" s="35"/>
      <c r="RW244" s="35"/>
      <c r="RX244" s="35"/>
      <c r="RY244" s="35"/>
      <c r="RZ244" s="35"/>
      <c r="SA244" s="35"/>
      <c r="SB244" s="35"/>
      <c r="SC244" s="35"/>
      <c r="SD244" s="35"/>
      <c r="SE244" s="35"/>
      <c r="SF244" s="35"/>
      <c r="SG244" s="35"/>
      <c r="SH244" s="35"/>
      <c r="SI244" s="35"/>
      <c r="SJ244" s="35"/>
      <c r="SK244" s="35"/>
      <c r="SL244" s="35"/>
      <c r="SM244" s="35"/>
      <c r="SN244" s="35"/>
      <c r="SO244" s="35"/>
      <c r="SP244" s="35"/>
      <c r="SQ244" s="35"/>
      <c r="SR244" s="35"/>
      <c r="SS244" s="35"/>
      <c r="ST244" s="35"/>
      <c r="SU244" s="35"/>
      <c r="SV244" s="35"/>
      <c r="SW244" s="35"/>
      <c r="SX244" s="35"/>
      <c r="SY244" s="35"/>
      <c r="SZ244" s="35"/>
      <c r="TA244" s="35"/>
      <c r="TB244" s="35"/>
      <c r="TC244" s="35"/>
      <c r="TD244" s="35"/>
      <c r="TE244" s="35"/>
      <c r="TF244" s="35"/>
      <c r="TG244" s="35"/>
      <c r="TH244" s="35"/>
      <c r="TI244" s="35"/>
      <c r="TJ244" s="35"/>
      <c r="TK244" s="35"/>
      <c r="TL244" s="35"/>
      <c r="TM244" s="35"/>
      <c r="TN244" s="35"/>
      <c r="TO244" s="35"/>
      <c r="TP244" s="35"/>
      <c r="TQ244" s="35"/>
      <c r="TR244" s="35"/>
      <c r="TS244" s="35"/>
      <c r="TT244" s="35"/>
      <c r="TU244" s="35"/>
      <c r="TV244" s="35"/>
      <c r="TW244" s="35"/>
      <c r="TX244" s="35"/>
      <c r="TY244" s="35"/>
      <c r="TZ244" s="35"/>
      <c r="UA244" s="35"/>
      <c r="UB244" s="35"/>
      <c r="UC244" s="35"/>
      <c r="UD244" s="35"/>
      <c r="UE244" s="35"/>
      <c r="UF244" s="35"/>
      <c r="UG244" s="35"/>
      <c r="UH244" s="35"/>
      <c r="UI244" s="35"/>
      <c r="UJ244" s="35"/>
      <c r="UK244" s="35"/>
      <c r="UL244" s="35"/>
      <c r="UM244" s="35"/>
      <c r="UN244" s="35"/>
      <c r="UO244" s="35"/>
      <c r="UP244" s="35"/>
      <c r="UQ244" s="35"/>
      <c r="UR244" s="35"/>
      <c r="US244" s="35"/>
      <c r="UT244" s="35"/>
      <c r="UU244" s="35"/>
      <c r="UV244" s="35"/>
      <c r="UW244" s="35"/>
      <c r="UX244" s="35"/>
      <c r="UY244" s="35"/>
      <c r="UZ244" s="35"/>
      <c r="VA244" s="35"/>
      <c r="VB244" s="35"/>
      <c r="VC244" s="35"/>
      <c r="VD244" s="35"/>
      <c r="VE244" s="35"/>
      <c r="VF244" s="35">
        <v>40</v>
      </c>
      <c r="VG244" s="35"/>
      <c r="VH244" s="35"/>
      <c r="VI244" s="35"/>
      <c r="VJ244" s="35"/>
      <c r="VK244" s="35"/>
      <c r="VL244" s="35"/>
      <c r="VM244" s="35"/>
      <c r="VN244" s="35"/>
      <c r="VO244" s="35"/>
      <c r="VP244" s="35"/>
      <c r="VQ244" s="35"/>
      <c r="VR244" s="35"/>
      <c r="VS244" s="35"/>
      <c r="VT244" s="35"/>
      <c r="VU244" s="35"/>
      <c r="VV244" s="35"/>
      <c r="VW244" s="35"/>
      <c r="VX244" s="35"/>
      <c r="VY244" s="35"/>
      <c r="VZ244" s="35"/>
      <c r="WA244" s="35"/>
      <c r="WB244" s="35"/>
      <c r="WC244" s="35"/>
      <c r="WD244" s="35"/>
      <c r="WE244" s="35"/>
      <c r="WF244" s="35"/>
      <c r="WG244" s="35"/>
      <c r="WH244" s="35"/>
      <c r="WI244" s="35"/>
      <c r="WJ244" s="35"/>
      <c r="WK244" s="35">
        <v>20</v>
      </c>
      <c r="WL244" s="35"/>
      <c r="WM244" s="35"/>
      <c r="WN244" s="35"/>
      <c r="WO244" s="35"/>
      <c r="WP244" s="35"/>
      <c r="WQ244" s="35"/>
      <c r="WR244" s="35"/>
      <c r="WS244" s="35"/>
      <c r="WT244" s="35"/>
      <c r="WU244" s="35"/>
      <c r="WV244" s="35"/>
      <c r="WW244" s="35"/>
      <c r="WX244" s="35"/>
      <c r="WY244" s="35"/>
      <c r="WZ244" s="35"/>
      <c r="XA244" s="35"/>
      <c r="XB244" s="35"/>
      <c r="XC244" s="35"/>
      <c r="XD244" s="35"/>
      <c r="XE244" s="35"/>
      <c r="XF244" s="35"/>
      <c r="XG244" s="35"/>
      <c r="XH244" s="35"/>
      <c r="XI244" s="35"/>
      <c r="XJ244" s="35"/>
      <c r="XK244" s="35"/>
      <c r="XL244" s="35"/>
      <c r="XM244" s="35"/>
      <c r="XN244" s="35"/>
      <c r="XO244" s="35"/>
      <c r="XP244" s="35"/>
      <c r="XQ244" s="35"/>
      <c r="XR244" s="35"/>
      <c r="XS244" s="35"/>
      <c r="XT244" s="35"/>
      <c r="XU244" s="35"/>
      <c r="XV244" s="35"/>
      <c r="XW244" s="35"/>
      <c r="XX244" s="35"/>
      <c r="XY244" s="35">
        <v>50</v>
      </c>
      <c r="XZ244" s="35"/>
      <c r="YA244" s="35"/>
      <c r="YB244" s="35"/>
      <c r="YC244" s="35"/>
      <c r="YD244" s="35"/>
      <c r="YE244" s="35"/>
      <c r="YF244" s="35"/>
      <c r="YG244" s="35"/>
      <c r="YH244" s="35"/>
      <c r="YI244" s="35"/>
      <c r="YJ244" s="35"/>
      <c r="YK244" s="35"/>
      <c r="YL244" s="35"/>
      <c r="YM244" s="35"/>
      <c r="YN244" s="35"/>
      <c r="YO244" s="35"/>
      <c r="YP244" s="35"/>
      <c r="YQ244" s="35"/>
      <c r="YR244" s="35"/>
      <c r="YS244" s="35"/>
      <c r="YT244" s="35"/>
      <c r="YU244" s="35"/>
      <c r="YV244" s="35"/>
      <c r="YW244" s="35"/>
      <c r="YX244" s="35"/>
      <c r="YY244" s="35"/>
      <c r="YZ244" s="35"/>
      <c r="ZA244" s="35"/>
      <c r="ZB244" s="35"/>
      <c r="ZC244" s="35"/>
      <c r="ZD244" s="35"/>
      <c r="ZE244" s="35"/>
      <c r="ZF244" s="35"/>
      <c r="ZG244" s="35"/>
      <c r="ZH244" s="35"/>
      <c r="ZI244" s="35"/>
      <c r="ZJ244" s="35"/>
      <c r="ZK244" s="35"/>
      <c r="ZL244" s="35"/>
      <c r="ZM244" s="35"/>
      <c r="ZN244" s="35"/>
      <c r="ZO244" s="35"/>
      <c r="ZP244" s="35"/>
      <c r="ZQ244" s="35"/>
      <c r="ZR244" s="35"/>
      <c r="ZS244" s="35"/>
      <c r="ZT244" s="35"/>
      <c r="ZU244" s="35"/>
      <c r="ZV244" s="35"/>
      <c r="ZW244" s="35"/>
      <c r="ZX244" s="35"/>
      <c r="ZY244" s="35"/>
      <c r="ZZ244" s="35"/>
      <c r="AAA244" s="35"/>
      <c r="AAB244" s="35"/>
      <c r="AAC244" s="35"/>
      <c r="AAD244" s="35"/>
      <c r="AAE244" s="35"/>
      <c r="AAF244" s="35"/>
      <c r="AAG244" s="35"/>
      <c r="AAH244" s="35"/>
      <c r="AAI244" s="35"/>
      <c r="AAJ244" s="35"/>
      <c r="AAK244" s="35"/>
      <c r="AAL244" s="35"/>
      <c r="AAM244" s="35"/>
      <c r="AAN244" s="35"/>
      <c r="AAO244" s="35"/>
      <c r="AAP244" s="35"/>
      <c r="AAQ244" s="35"/>
      <c r="AAR244" s="35"/>
      <c r="AAS244" s="35"/>
      <c r="AAT244" s="35"/>
      <c r="AAU244" s="35"/>
      <c r="AAV244" s="35"/>
      <c r="AAW244" s="35"/>
      <c r="AAX244" s="35"/>
      <c r="AAY244" s="35"/>
      <c r="AAZ244" s="35">
        <v>50</v>
      </c>
      <c r="ABA244" s="35"/>
      <c r="ABB244" s="35"/>
      <c r="ABC244" s="35"/>
      <c r="ABD244" s="35"/>
      <c r="ABE244" s="35"/>
      <c r="ABF244" s="35"/>
      <c r="ABG244" s="35"/>
      <c r="ABH244" s="35"/>
      <c r="ABI244" s="35"/>
      <c r="ABJ244" s="35"/>
      <c r="ABK244" s="35"/>
      <c r="ABL244" s="35"/>
      <c r="ABM244" s="35"/>
      <c r="ABN244" s="35"/>
      <c r="ABO244" s="35">
        <v>20</v>
      </c>
      <c r="ABP244" s="35"/>
      <c r="ABQ244" s="35"/>
      <c r="ABR244" s="35"/>
      <c r="ABS244" s="35"/>
      <c r="ABT244" s="35"/>
      <c r="ABU244" s="35"/>
      <c r="ABV244" s="35"/>
      <c r="ABW244" s="35"/>
      <c r="ABX244" s="35"/>
      <c r="ABY244" s="35"/>
      <c r="ABZ244" s="35"/>
      <c r="ACA244" s="35"/>
      <c r="ACB244" s="35"/>
      <c r="ACC244" s="35"/>
      <c r="ACD244" s="35"/>
      <c r="ACE244" s="35"/>
      <c r="ACF244" s="35"/>
      <c r="ACG244" s="35"/>
      <c r="ACH244" s="35"/>
      <c r="ACI244" s="35"/>
      <c r="ACJ244" s="35"/>
      <c r="ACK244" s="35"/>
      <c r="ACL244" s="35"/>
      <c r="ACM244" s="35"/>
      <c r="ACN244" s="35"/>
      <c r="ACO244" s="35"/>
      <c r="ACP244" s="35"/>
      <c r="ACQ244" s="35"/>
      <c r="ACR244" s="35"/>
      <c r="ACS244" s="35"/>
      <c r="ACT244" s="35"/>
      <c r="ACU244" s="35"/>
      <c r="ACV244" s="35"/>
      <c r="ACW244" s="35"/>
      <c r="ACX244" s="35"/>
      <c r="ACY244" s="35"/>
      <c r="ACZ244" s="35"/>
      <c r="ADA244" s="35"/>
      <c r="ADB244" s="35"/>
      <c r="ADC244" s="35"/>
      <c r="ADD244" s="35"/>
      <c r="ADE244" s="35"/>
      <c r="ADF244" s="35"/>
      <c r="ADG244" s="35"/>
      <c r="ADH244" s="35"/>
      <c r="ADI244" s="35"/>
      <c r="ADJ244" s="35"/>
      <c r="ADK244" s="35"/>
      <c r="ADL244" s="35"/>
      <c r="ADM244" s="35"/>
      <c r="ADN244" s="35"/>
      <c r="ADO244" s="35"/>
      <c r="ADP244" s="35"/>
      <c r="ADQ244" s="35"/>
      <c r="ADR244" s="35"/>
      <c r="ADS244" s="35"/>
      <c r="ADT244" s="35"/>
      <c r="ADU244" s="35"/>
      <c r="ADV244" s="35"/>
      <c r="ADW244" s="35"/>
      <c r="ADX244" s="35"/>
      <c r="ADY244" s="26">
        <f t="shared" si="9"/>
        <v>0</v>
      </c>
      <c r="ADZ244" s="5"/>
    </row>
    <row r="245" spans="1:806" s="33" customFormat="1" x14ac:dyDescent="0.2">
      <c r="A245" s="38" t="s">
        <v>155</v>
      </c>
      <c r="B245" s="65">
        <f t="shared" si="8"/>
        <v>0</v>
      </c>
      <c r="C245" s="57">
        <v>10</v>
      </c>
      <c r="D245" s="59">
        <v>44802</v>
      </c>
      <c r="E245" s="67">
        <v>57.87</v>
      </c>
      <c r="F245" s="67">
        <f t="shared" si="10"/>
        <v>0</v>
      </c>
      <c r="G245" s="6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15"/>
      <c r="BF245" s="15"/>
      <c r="BG245" s="136"/>
      <c r="BH245" s="35"/>
      <c r="BI245" s="35"/>
      <c r="BJ245" s="35"/>
      <c r="BK245" s="35"/>
      <c r="BL245" s="35"/>
      <c r="BM245" s="35"/>
      <c r="BN245" s="35"/>
      <c r="BO245" s="35"/>
      <c r="BP245" s="35"/>
      <c r="BQ245" s="35"/>
      <c r="BR245" s="35"/>
      <c r="BS245" s="35"/>
      <c r="BT245" s="35"/>
      <c r="BU245" s="35"/>
      <c r="BV245" s="35"/>
      <c r="BW245" s="35"/>
      <c r="BX245" s="35"/>
      <c r="BY245" s="35"/>
      <c r="BZ245" s="35"/>
      <c r="CA245" s="35"/>
      <c r="CB245" s="35"/>
      <c r="CC245" s="35"/>
      <c r="CD245" s="35"/>
      <c r="CE245" s="35"/>
      <c r="CF245" s="35"/>
      <c r="CG245" s="35"/>
      <c r="CH245" s="35"/>
      <c r="CI245" s="35"/>
      <c r="CJ245" s="35"/>
      <c r="CK245" s="35"/>
      <c r="CL245" s="35"/>
      <c r="CM245" s="35"/>
      <c r="CN245" s="35"/>
      <c r="CO245" s="35"/>
      <c r="CP245" s="35"/>
      <c r="CQ245" s="35"/>
      <c r="CR245" s="35"/>
      <c r="CS245" s="35"/>
      <c r="CT245" s="35"/>
      <c r="CU245" s="35"/>
      <c r="CV245" s="35"/>
      <c r="CW245" s="35"/>
      <c r="CX245" s="35"/>
      <c r="CY245" s="35"/>
      <c r="CZ245" s="35"/>
      <c r="DA245" s="35"/>
      <c r="DB245" s="35"/>
      <c r="DC245" s="35"/>
      <c r="DD245" s="35"/>
      <c r="DE245" s="35"/>
      <c r="DF245" s="35"/>
      <c r="DG245" s="35"/>
      <c r="DH245" s="35"/>
      <c r="DI245" s="35"/>
      <c r="DJ245" s="35"/>
      <c r="DK245" s="35"/>
      <c r="DL245" s="35"/>
      <c r="DM245" s="35"/>
      <c r="DN245" s="35"/>
      <c r="DO245" s="35"/>
      <c r="DP245" s="35"/>
      <c r="DQ245" s="35"/>
      <c r="DR245" s="35"/>
      <c r="DS245" s="35"/>
      <c r="DT245" s="35"/>
      <c r="DU245" s="35"/>
      <c r="DV245" s="35"/>
      <c r="DW245" s="35"/>
      <c r="DX245" s="35"/>
      <c r="DY245" s="35"/>
      <c r="DZ245" s="35"/>
      <c r="EA245" s="35"/>
      <c r="EB245" s="35"/>
      <c r="EC245" s="35"/>
      <c r="ED245" s="35"/>
      <c r="EE245" s="35"/>
      <c r="EF245" s="35"/>
      <c r="EG245" s="35"/>
      <c r="EH245" s="35"/>
      <c r="EI245" s="35"/>
      <c r="EJ245" s="35"/>
      <c r="EK245" s="35"/>
      <c r="EL245" s="35"/>
      <c r="EM245" s="35"/>
      <c r="EN245" s="35"/>
      <c r="EO245" s="35"/>
      <c r="EP245" s="35"/>
      <c r="EQ245" s="35"/>
      <c r="ER245" s="35"/>
      <c r="ES245" s="35"/>
      <c r="ET245" s="35"/>
      <c r="EU245" s="35"/>
      <c r="EV245" s="35"/>
      <c r="EW245" s="35"/>
      <c r="EX245" s="35"/>
      <c r="EY245" s="35"/>
      <c r="EZ245" s="35"/>
      <c r="FA245" s="35"/>
      <c r="FB245" s="35"/>
      <c r="FC245" s="35"/>
      <c r="FD245" s="35"/>
      <c r="FE245" s="35"/>
      <c r="FF245" s="35"/>
      <c r="FG245" s="35"/>
      <c r="FH245" s="35"/>
      <c r="FI245" s="35"/>
      <c r="FJ245" s="35"/>
      <c r="FK245" s="35"/>
      <c r="FL245" s="35"/>
      <c r="FM245" s="35"/>
      <c r="FN245" s="35"/>
      <c r="FO245" s="35"/>
      <c r="FP245" s="35"/>
      <c r="FQ245" s="35"/>
      <c r="FR245" s="35"/>
      <c r="FS245" s="35"/>
      <c r="FT245" s="35"/>
      <c r="FU245" s="35"/>
      <c r="FV245" s="35"/>
      <c r="FW245" s="35"/>
      <c r="FX245" s="35"/>
      <c r="FY245" s="35"/>
      <c r="FZ245" s="35"/>
      <c r="GA245" s="35"/>
      <c r="GB245" s="35"/>
      <c r="GC245" s="35"/>
      <c r="GD245" s="35"/>
      <c r="GE245" s="35"/>
      <c r="GF245" s="35"/>
      <c r="GG245" s="35"/>
      <c r="GH245" s="35"/>
      <c r="GI245" s="35"/>
      <c r="GJ245" s="35"/>
      <c r="GK245" s="35"/>
      <c r="GL245" s="35"/>
      <c r="GM245" s="35"/>
      <c r="GN245" s="35"/>
      <c r="GO245" s="35"/>
      <c r="GP245" s="35"/>
      <c r="GQ245" s="35"/>
      <c r="GR245" s="35"/>
      <c r="GS245" s="35"/>
      <c r="GT245" s="35"/>
      <c r="GU245" s="35"/>
      <c r="GV245" s="35"/>
      <c r="GW245" s="35"/>
      <c r="GX245" s="35"/>
      <c r="GY245" s="35"/>
      <c r="GZ245" s="35"/>
      <c r="HA245" s="35"/>
      <c r="HB245" s="35"/>
      <c r="HC245" s="35"/>
      <c r="HD245" s="35"/>
      <c r="HE245" s="35"/>
      <c r="HF245" s="35"/>
      <c r="HG245" s="35"/>
      <c r="HH245" s="35"/>
      <c r="HI245" s="35"/>
      <c r="HJ245" s="35"/>
      <c r="HK245" s="35"/>
      <c r="HL245" s="35"/>
      <c r="HM245" s="35"/>
      <c r="HN245" s="35"/>
      <c r="HO245" s="35"/>
      <c r="HP245" s="35"/>
      <c r="HQ245" s="35"/>
      <c r="HR245" s="35"/>
      <c r="HS245" s="35"/>
      <c r="HT245" s="35"/>
      <c r="HU245" s="35"/>
      <c r="HV245" s="35"/>
      <c r="HW245" s="35"/>
      <c r="HX245" s="35"/>
      <c r="HY245" s="35"/>
      <c r="HZ245" s="35"/>
      <c r="IA245" s="35"/>
      <c r="IB245" s="35"/>
      <c r="IC245" s="35"/>
      <c r="ID245" s="35"/>
      <c r="IE245" s="35"/>
      <c r="IF245" s="35"/>
      <c r="IG245" s="35"/>
      <c r="IH245" s="35"/>
      <c r="II245" s="35"/>
      <c r="IJ245" s="35"/>
      <c r="IK245" s="35"/>
      <c r="IL245" s="35"/>
      <c r="IM245" s="35"/>
      <c r="IN245" s="35"/>
      <c r="IO245" s="35"/>
      <c r="IP245" s="35"/>
      <c r="IQ245" s="35"/>
      <c r="IR245" s="35"/>
      <c r="IS245" s="35"/>
      <c r="IT245" s="35"/>
      <c r="IU245" s="35"/>
      <c r="IV245" s="35"/>
      <c r="IW245" s="35"/>
      <c r="IX245" s="35"/>
      <c r="IY245" s="35"/>
      <c r="IZ245" s="35"/>
      <c r="JA245" s="35"/>
      <c r="JB245" s="35"/>
      <c r="JC245" s="35"/>
      <c r="JD245" s="35"/>
      <c r="JE245" s="35"/>
      <c r="JF245" s="35"/>
      <c r="JG245" s="35"/>
      <c r="JH245" s="35"/>
      <c r="JI245" s="35"/>
      <c r="JJ245" s="35"/>
      <c r="JK245" s="35"/>
      <c r="JL245" s="35"/>
      <c r="JM245" s="35"/>
      <c r="JN245" s="35"/>
      <c r="JO245" s="35"/>
      <c r="JP245" s="35"/>
      <c r="JQ245" s="35"/>
      <c r="JR245" s="35"/>
      <c r="JS245" s="35"/>
      <c r="JT245" s="35"/>
      <c r="JU245" s="35"/>
      <c r="JV245" s="35"/>
      <c r="JW245" s="35"/>
      <c r="JX245" s="35"/>
      <c r="JY245" s="35"/>
      <c r="JZ245" s="35"/>
      <c r="KA245" s="35"/>
      <c r="KB245" s="35"/>
      <c r="KC245" s="35"/>
      <c r="KD245" s="35"/>
      <c r="KE245" s="35"/>
      <c r="KF245" s="35"/>
      <c r="KG245" s="35"/>
      <c r="KH245" s="35"/>
      <c r="KI245" s="35"/>
      <c r="KJ245" s="35"/>
      <c r="KK245" s="35"/>
      <c r="KL245" s="35"/>
      <c r="KM245" s="35"/>
      <c r="KN245" s="35"/>
      <c r="KO245" s="35"/>
      <c r="KP245" s="35"/>
      <c r="KQ245" s="35"/>
      <c r="KR245" s="35"/>
      <c r="KS245" s="35"/>
      <c r="KT245" s="35"/>
      <c r="KU245" s="35"/>
      <c r="KV245" s="35"/>
      <c r="KW245" s="35"/>
      <c r="KX245" s="35"/>
      <c r="KY245" s="35"/>
      <c r="KZ245" s="35"/>
      <c r="LA245" s="35"/>
      <c r="LB245" s="35"/>
      <c r="LC245" s="35"/>
      <c r="LD245" s="35"/>
      <c r="LE245" s="35"/>
      <c r="LF245" s="35"/>
      <c r="LG245" s="35"/>
      <c r="LH245" s="35"/>
      <c r="LI245" s="35"/>
      <c r="LJ245" s="35"/>
      <c r="LK245" s="35"/>
      <c r="LL245" s="35"/>
      <c r="LM245" s="35"/>
      <c r="LN245" s="35"/>
      <c r="LO245" s="35"/>
      <c r="LP245" s="35"/>
      <c r="LQ245" s="35"/>
      <c r="LR245" s="35"/>
      <c r="LS245" s="35"/>
      <c r="LT245" s="35"/>
      <c r="LU245" s="35"/>
      <c r="LV245" s="35"/>
      <c r="LW245" s="35"/>
      <c r="LX245" s="35"/>
      <c r="LY245" s="35"/>
      <c r="LZ245" s="35"/>
      <c r="MA245" s="35"/>
      <c r="MB245" s="35"/>
      <c r="MC245" s="35"/>
      <c r="MD245" s="35"/>
      <c r="ME245" s="35"/>
      <c r="MF245" s="35"/>
      <c r="MG245" s="35"/>
      <c r="MH245" s="35"/>
      <c r="MI245" s="35"/>
      <c r="MJ245" s="35"/>
      <c r="MK245" s="35"/>
      <c r="ML245" s="35"/>
      <c r="MM245" s="35"/>
      <c r="MN245" s="35"/>
      <c r="MO245" s="35"/>
      <c r="MP245" s="35"/>
      <c r="MQ245" s="35"/>
      <c r="MR245" s="35"/>
      <c r="MS245" s="35"/>
      <c r="MT245" s="35"/>
      <c r="MU245" s="35"/>
      <c r="MV245" s="35"/>
      <c r="MW245" s="35"/>
      <c r="MX245" s="35"/>
      <c r="MY245" s="35"/>
      <c r="MZ245" s="35"/>
      <c r="NA245" s="35"/>
      <c r="NB245" s="35"/>
      <c r="NC245" s="35"/>
      <c r="ND245" s="35"/>
      <c r="NE245" s="35"/>
      <c r="NF245" s="35"/>
      <c r="NG245" s="35"/>
      <c r="NH245" s="35"/>
      <c r="NI245" s="35"/>
      <c r="NJ245" s="35"/>
      <c r="NK245" s="35"/>
      <c r="NL245" s="35"/>
      <c r="NM245" s="35"/>
      <c r="NN245" s="35"/>
      <c r="NO245" s="35"/>
      <c r="NP245" s="35"/>
      <c r="NQ245" s="35"/>
      <c r="NR245" s="35"/>
      <c r="NS245" s="35"/>
      <c r="NT245" s="35"/>
      <c r="NU245" s="35"/>
      <c r="NV245" s="35"/>
      <c r="NW245" s="35"/>
      <c r="NX245" s="35"/>
      <c r="NY245" s="35"/>
      <c r="NZ245" s="35"/>
      <c r="OA245" s="35"/>
      <c r="OB245" s="35"/>
      <c r="OC245" s="35"/>
      <c r="OD245" s="35">
        <v>20</v>
      </c>
      <c r="OE245" s="35"/>
      <c r="OF245" s="35"/>
      <c r="OG245" s="35"/>
      <c r="OH245" s="35"/>
      <c r="OI245" s="35"/>
      <c r="OJ245" s="35"/>
      <c r="OK245" s="35"/>
      <c r="OL245" s="35"/>
      <c r="OM245" s="35"/>
      <c r="ON245" s="35"/>
      <c r="OO245" s="35"/>
      <c r="OP245" s="35"/>
      <c r="OQ245" s="35"/>
      <c r="OR245" s="35"/>
      <c r="OS245" s="35"/>
      <c r="OT245" s="35"/>
      <c r="OU245" s="35"/>
      <c r="OV245" s="35"/>
      <c r="OW245" s="35"/>
      <c r="OX245" s="35"/>
      <c r="OY245" s="35"/>
      <c r="OZ245" s="35"/>
      <c r="PA245" s="35"/>
      <c r="PB245" s="35"/>
      <c r="PC245" s="35"/>
      <c r="PD245" s="35"/>
      <c r="PE245" s="35"/>
      <c r="PF245" s="35"/>
      <c r="PG245" s="35"/>
      <c r="PH245" s="35"/>
      <c r="PI245" s="35"/>
      <c r="PJ245" s="35"/>
      <c r="PK245" s="35"/>
      <c r="PL245" s="35"/>
      <c r="PM245" s="35"/>
      <c r="PN245" s="35"/>
      <c r="PO245" s="35"/>
      <c r="PP245" s="35"/>
      <c r="PQ245" s="35"/>
      <c r="PR245" s="35"/>
      <c r="PS245" s="35"/>
      <c r="PT245" s="35"/>
      <c r="PU245" s="35"/>
      <c r="PV245" s="35"/>
      <c r="PW245" s="35"/>
      <c r="PX245" s="35"/>
      <c r="PY245" s="35"/>
      <c r="PZ245" s="35"/>
      <c r="QA245" s="35"/>
      <c r="QB245" s="35"/>
      <c r="QC245" s="35"/>
      <c r="QD245" s="35"/>
      <c r="QE245" s="35"/>
      <c r="QF245" s="35">
        <v>10</v>
      </c>
      <c r="QG245" s="35"/>
      <c r="QH245" s="35"/>
      <c r="QI245" s="35"/>
      <c r="QJ245" s="35"/>
      <c r="QK245" s="35"/>
      <c r="QL245" s="35"/>
      <c r="QM245" s="35"/>
      <c r="QN245" s="35"/>
      <c r="QO245" s="35"/>
      <c r="QP245" s="35"/>
      <c r="QQ245" s="35"/>
      <c r="QR245" s="35"/>
      <c r="QS245" s="35"/>
      <c r="QT245" s="35"/>
      <c r="QU245" s="35"/>
      <c r="QV245" s="35"/>
      <c r="QW245" s="35"/>
      <c r="QX245" s="35"/>
      <c r="QY245" s="35"/>
      <c r="QZ245" s="35"/>
      <c r="RA245" s="35"/>
      <c r="RB245" s="35"/>
      <c r="RC245" s="35"/>
      <c r="RD245" s="35"/>
      <c r="RE245" s="35"/>
      <c r="RF245" s="35"/>
      <c r="RG245" s="35"/>
      <c r="RH245" s="35"/>
      <c r="RI245" s="35"/>
      <c r="RJ245" s="35"/>
      <c r="RK245" s="35"/>
      <c r="RL245" s="35"/>
      <c r="RM245" s="35"/>
      <c r="RN245" s="35"/>
      <c r="RO245" s="35"/>
      <c r="RP245" s="35"/>
      <c r="RQ245" s="35"/>
      <c r="RR245" s="35">
        <v>10</v>
      </c>
      <c r="RS245" s="35"/>
      <c r="RT245" s="35"/>
      <c r="RU245" s="35"/>
      <c r="RV245" s="35"/>
      <c r="RW245" s="35"/>
      <c r="RX245" s="35"/>
      <c r="RY245" s="35"/>
      <c r="RZ245" s="35"/>
      <c r="SA245" s="35"/>
      <c r="SB245" s="35"/>
      <c r="SC245" s="35"/>
      <c r="SD245" s="35"/>
      <c r="SE245" s="35"/>
      <c r="SF245" s="35"/>
      <c r="SG245" s="35"/>
      <c r="SH245" s="35"/>
      <c r="SI245" s="35"/>
      <c r="SJ245" s="35"/>
      <c r="SK245" s="35"/>
      <c r="SL245" s="35"/>
      <c r="SM245" s="35"/>
      <c r="SN245" s="35"/>
      <c r="SO245" s="35"/>
      <c r="SP245" s="35"/>
      <c r="SQ245" s="35"/>
      <c r="SR245" s="35"/>
      <c r="SS245" s="35"/>
      <c r="ST245" s="35"/>
      <c r="SU245" s="35"/>
      <c r="SV245" s="35"/>
      <c r="SW245" s="35"/>
      <c r="SX245" s="35"/>
      <c r="SY245" s="35"/>
      <c r="SZ245" s="35"/>
      <c r="TA245" s="35"/>
      <c r="TB245" s="35"/>
      <c r="TC245" s="35"/>
      <c r="TD245" s="35"/>
      <c r="TE245" s="35"/>
      <c r="TF245" s="35"/>
      <c r="TG245" s="35"/>
      <c r="TH245" s="35"/>
      <c r="TI245" s="35"/>
      <c r="TJ245" s="35"/>
      <c r="TK245" s="35"/>
      <c r="TL245" s="35"/>
      <c r="TM245" s="35"/>
      <c r="TN245" s="35"/>
      <c r="TO245" s="35"/>
      <c r="TP245" s="35"/>
      <c r="TQ245" s="35"/>
      <c r="TR245" s="35"/>
      <c r="TS245" s="35"/>
      <c r="TT245" s="35"/>
      <c r="TU245" s="35"/>
      <c r="TV245" s="35"/>
      <c r="TW245" s="35"/>
      <c r="TX245" s="35"/>
      <c r="TY245" s="35"/>
      <c r="TZ245" s="35"/>
      <c r="UA245" s="35"/>
      <c r="UB245" s="35"/>
      <c r="UC245" s="35"/>
      <c r="UD245" s="35"/>
      <c r="UE245" s="35"/>
      <c r="UF245" s="35"/>
      <c r="UG245" s="35"/>
      <c r="UH245" s="35"/>
      <c r="UI245" s="35"/>
      <c r="UJ245" s="35"/>
      <c r="UK245" s="35"/>
      <c r="UL245" s="35"/>
      <c r="UM245" s="35"/>
      <c r="UN245" s="35"/>
      <c r="UO245" s="35"/>
      <c r="UP245" s="35"/>
      <c r="UQ245" s="35"/>
      <c r="UR245" s="35"/>
      <c r="US245" s="35"/>
      <c r="UT245" s="35"/>
      <c r="UU245" s="35"/>
      <c r="UV245" s="35"/>
      <c r="UW245" s="35"/>
      <c r="UX245" s="35"/>
      <c r="UY245" s="35"/>
      <c r="UZ245" s="35"/>
      <c r="VA245" s="35"/>
      <c r="VB245" s="35"/>
      <c r="VC245" s="35"/>
      <c r="VD245" s="35"/>
      <c r="VE245" s="35"/>
      <c r="VF245" s="35"/>
      <c r="VG245" s="35"/>
      <c r="VH245" s="35"/>
      <c r="VI245" s="35"/>
      <c r="VJ245" s="35"/>
      <c r="VK245" s="35"/>
      <c r="VL245" s="35"/>
      <c r="VM245" s="35"/>
      <c r="VN245" s="35"/>
      <c r="VO245" s="35"/>
      <c r="VP245" s="35"/>
      <c r="VQ245" s="35"/>
      <c r="VR245" s="35"/>
      <c r="VS245" s="35"/>
      <c r="VT245" s="35"/>
      <c r="VU245" s="35"/>
      <c r="VV245" s="35"/>
      <c r="VW245" s="35"/>
      <c r="VX245" s="35"/>
      <c r="VY245" s="35"/>
      <c r="VZ245" s="35"/>
      <c r="WA245" s="35"/>
      <c r="WB245" s="35"/>
      <c r="WC245" s="35"/>
      <c r="WD245" s="35"/>
      <c r="WE245" s="35"/>
      <c r="WF245" s="35"/>
      <c r="WG245" s="35"/>
      <c r="WH245" s="35"/>
      <c r="WI245" s="35"/>
      <c r="WJ245" s="35"/>
      <c r="WK245" s="35"/>
      <c r="WL245" s="35"/>
      <c r="WM245" s="35"/>
      <c r="WN245" s="35"/>
      <c r="WO245" s="35"/>
      <c r="WP245" s="35"/>
      <c r="WQ245" s="35"/>
      <c r="WR245" s="35"/>
      <c r="WS245" s="35"/>
      <c r="WT245" s="35"/>
      <c r="WU245" s="35"/>
      <c r="WV245" s="35"/>
      <c r="WW245" s="35"/>
      <c r="WX245" s="35"/>
      <c r="WY245" s="35"/>
      <c r="WZ245" s="35"/>
      <c r="XA245" s="35"/>
      <c r="XB245" s="35"/>
      <c r="XC245" s="35"/>
      <c r="XD245" s="35"/>
      <c r="XE245" s="35"/>
      <c r="XF245" s="35"/>
      <c r="XG245" s="35"/>
      <c r="XH245" s="35"/>
      <c r="XI245" s="35"/>
      <c r="XJ245" s="35"/>
      <c r="XK245" s="35"/>
      <c r="XL245" s="35"/>
      <c r="XM245" s="35"/>
      <c r="XN245" s="35"/>
      <c r="XO245" s="35"/>
      <c r="XP245" s="35"/>
      <c r="XQ245" s="35"/>
      <c r="XR245" s="35"/>
      <c r="XS245" s="35"/>
      <c r="XT245" s="35"/>
      <c r="XU245" s="35"/>
      <c r="XV245" s="35"/>
      <c r="XW245" s="35"/>
      <c r="XX245" s="35"/>
      <c r="XY245" s="35"/>
      <c r="XZ245" s="35"/>
      <c r="YA245" s="35"/>
      <c r="YB245" s="35"/>
      <c r="YC245" s="35"/>
      <c r="YD245" s="35"/>
      <c r="YE245" s="35"/>
      <c r="YF245" s="35"/>
      <c r="YG245" s="35"/>
      <c r="YH245" s="35"/>
      <c r="YI245" s="35"/>
      <c r="YJ245" s="35"/>
      <c r="YK245" s="35"/>
      <c r="YL245" s="35"/>
      <c r="YM245" s="35"/>
      <c r="YN245" s="35"/>
      <c r="YO245" s="35"/>
      <c r="YP245" s="35"/>
      <c r="YQ245" s="35"/>
      <c r="YR245" s="35"/>
      <c r="YS245" s="35"/>
      <c r="YT245" s="35"/>
      <c r="YU245" s="35"/>
      <c r="YV245" s="35"/>
      <c r="YW245" s="35"/>
      <c r="YX245" s="35"/>
      <c r="YY245" s="35"/>
      <c r="YZ245" s="35"/>
      <c r="ZA245" s="35"/>
      <c r="ZB245" s="35"/>
      <c r="ZC245" s="35"/>
      <c r="ZD245" s="35"/>
      <c r="ZE245" s="35"/>
      <c r="ZF245" s="35"/>
      <c r="ZG245" s="35"/>
      <c r="ZH245" s="35"/>
      <c r="ZI245" s="35"/>
      <c r="ZJ245" s="35"/>
      <c r="ZK245" s="35"/>
      <c r="ZL245" s="35"/>
      <c r="ZM245" s="35"/>
      <c r="ZN245" s="35"/>
      <c r="ZO245" s="35"/>
      <c r="ZP245" s="35"/>
      <c r="ZQ245" s="35"/>
      <c r="ZR245" s="35"/>
      <c r="ZS245" s="35"/>
      <c r="ZT245" s="35"/>
      <c r="ZU245" s="35"/>
      <c r="ZV245" s="35"/>
      <c r="ZW245" s="35"/>
      <c r="ZX245" s="35"/>
      <c r="ZY245" s="35"/>
      <c r="ZZ245" s="35"/>
      <c r="AAA245" s="35"/>
      <c r="AAB245" s="35"/>
      <c r="AAC245" s="35"/>
      <c r="AAD245" s="35"/>
      <c r="AAE245" s="35"/>
      <c r="AAF245" s="35"/>
      <c r="AAG245" s="35"/>
      <c r="AAH245" s="35"/>
      <c r="AAI245" s="35"/>
      <c r="AAJ245" s="35"/>
      <c r="AAK245" s="35"/>
      <c r="AAL245" s="35"/>
      <c r="AAM245" s="35"/>
      <c r="AAN245" s="35"/>
      <c r="AAO245" s="35"/>
      <c r="AAP245" s="35"/>
      <c r="AAQ245" s="35"/>
      <c r="AAR245" s="35"/>
      <c r="AAS245" s="35"/>
      <c r="AAT245" s="35"/>
      <c r="AAU245" s="35"/>
      <c r="AAV245" s="35"/>
      <c r="AAW245" s="35"/>
      <c r="AAX245" s="35"/>
      <c r="AAY245" s="35"/>
      <c r="AAZ245" s="35"/>
      <c r="ABA245" s="35"/>
      <c r="ABB245" s="35"/>
      <c r="ABC245" s="35"/>
      <c r="ABD245" s="35"/>
      <c r="ABE245" s="35"/>
      <c r="ABF245" s="35"/>
      <c r="ABG245" s="35"/>
      <c r="ABH245" s="35"/>
      <c r="ABI245" s="35"/>
      <c r="ABJ245" s="35"/>
      <c r="ABK245" s="35"/>
      <c r="ABL245" s="35"/>
      <c r="ABM245" s="35"/>
      <c r="ABN245" s="35"/>
      <c r="ABO245" s="35"/>
      <c r="ABP245" s="35"/>
      <c r="ABQ245" s="35">
        <v>20</v>
      </c>
      <c r="ABR245" s="35"/>
      <c r="ABS245" s="35"/>
      <c r="ABT245" s="35"/>
      <c r="ABU245" s="35"/>
      <c r="ABV245" s="35"/>
      <c r="ABW245" s="35"/>
      <c r="ABX245" s="35"/>
      <c r="ABY245" s="35"/>
      <c r="ABZ245" s="35"/>
      <c r="ACA245" s="35"/>
      <c r="ACB245" s="35"/>
      <c r="ACC245" s="35"/>
      <c r="ACD245" s="35"/>
      <c r="ACE245" s="35"/>
      <c r="ACF245" s="35"/>
      <c r="ACG245" s="35"/>
      <c r="ACH245" s="35"/>
      <c r="ACI245" s="35"/>
      <c r="ACJ245" s="35"/>
      <c r="ACK245" s="35"/>
      <c r="ACL245" s="35"/>
      <c r="ACM245" s="35"/>
      <c r="ACN245" s="35"/>
      <c r="ACO245" s="35"/>
      <c r="ACP245" s="35"/>
      <c r="ACQ245" s="35"/>
      <c r="ACR245" s="35"/>
      <c r="ACS245" s="35"/>
      <c r="ACT245" s="35"/>
      <c r="ACU245" s="35"/>
      <c r="ACV245" s="35"/>
      <c r="ACW245" s="35"/>
      <c r="ACX245" s="35"/>
      <c r="ACY245" s="35"/>
      <c r="ACZ245" s="35"/>
      <c r="ADA245" s="35"/>
      <c r="ADB245" s="35"/>
      <c r="ADC245" s="35"/>
      <c r="ADD245" s="35"/>
      <c r="ADE245" s="35"/>
      <c r="ADF245" s="35"/>
      <c r="ADG245" s="35"/>
      <c r="ADH245" s="35"/>
      <c r="ADI245" s="35"/>
      <c r="ADJ245" s="35"/>
      <c r="ADK245" s="35"/>
      <c r="ADL245" s="35"/>
      <c r="ADM245" s="35"/>
      <c r="ADN245" s="35"/>
      <c r="ADO245" s="35"/>
      <c r="ADP245" s="35"/>
      <c r="ADQ245" s="35"/>
      <c r="ADR245" s="35"/>
      <c r="ADS245" s="35"/>
      <c r="ADT245" s="35"/>
      <c r="ADU245" s="35"/>
      <c r="ADV245" s="35"/>
      <c r="ADW245" s="35"/>
      <c r="ADX245" s="35"/>
      <c r="ADY245" s="26">
        <f t="shared" si="9"/>
        <v>0</v>
      </c>
      <c r="ADZ245" s="5"/>
    </row>
    <row r="246" spans="1:806" s="33" customFormat="1" x14ac:dyDescent="0.2">
      <c r="A246" s="38" t="s">
        <v>576</v>
      </c>
      <c r="B246" s="65">
        <f t="shared" si="8"/>
        <v>0</v>
      </c>
      <c r="C246" s="57">
        <v>0.9</v>
      </c>
      <c r="D246" s="59">
        <v>44753</v>
      </c>
      <c r="E246" s="67">
        <v>43.28</v>
      </c>
      <c r="F246" s="67">
        <f t="shared" si="10"/>
        <v>0</v>
      </c>
      <c r="G246" s="6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15"/>
      <c r="BF246" s="15"/>
      <c r="BG246" s="136"/>
      <c r="BH246" s="35"/>
      <c r="BI246" s="35"/>
      <c r="BJ246" s="35"/>
      <c r="BK246" s="35"/>
      <c r="BL246" s="35"/>
      <c r="BM246" s="35"/>
      <c r="BN246" s="35"/>
      <c r="BO246" s="35"/>
      <c r="BP246" s="35"/>
      <c r="BQ246" s="35"/>
      <c r="BR246" s="35"/>
      <c r="BS246" s="35"/>
      <c r="BT246" s="35"/>
      <c r="BU246" s="35"/>
      <c r="BV246" s="35"/>
      <c r="BW246" s="35"/>
      <c r="BX246" s="35"/>
      <c r="BY246" s="35"/>
      <c r="BZ246" s="35"/>
      <c r="CA246" s="35"/>
      <c r="CB246" s="35"/>
      <c r="CC246" s="35"/>
      <c r="CD246" s="35"/>
      <c r="CE246" s="35"/>
      <c r="CF246" s="35"/>
      <c r="CG246" s="35"/>
      <c r="CH246" s="35"/>
      <c r="CI246" s="35"/>
      <c r="CJ246" s="35"/>
      <c r="CK246" s="35"/>
      <c r="CL246" s="35"/>
      <c r="CM246" s="35"/>
      <c r="CN246" s="35"/>
      <c r="CO246" s="35"/>
      <c r="CP246" s="35"/>
      <c r="CQ246" s="35"/>
      <c r="CR246" s="35"/>
      <c r="CS246" s="35"/>
      <c r="CT246" s="35"/>
      <c r="CU246" s="35"/>
      <c r="CV246" s="35"/>
      <c r="CW246" s="35"/>
      <c r="CX246" s="35"/>
      <c r="CY246" s="35"/>
      <c r="CZ246" s="35"/>
      <c r="DA246" s="35"/>
      <c r="DB246" s="35"/>
      <c r="DC246" s="35"/>
      <c r="DD246" s="35"/>
      <c r="DE246" s="35"/>
      <c r="DF246" s="35"/>
      <c r="DG246" s="35"/>
      <c r="DH246" s="35"/>
      <c r="DI246" s="35"/>
      <c r="DJ246" s="35"/>
      <c r="DK246" s="35"/>
      <c r="DL246" s="35"/>
      <c r="DM246" s="35"/>
      <c r="DN246" s="35"/>
      <c r="DO246" s="35"/>
      <c r="DP246" s="35"/>
      <c r="DQ246" s="35"/>
      <c r="DR246" s="35"/>
      <c r="DS246" s="35"/>
      <c r="DT246" s="35"/>
      <c r="DU246" s="35"/>
      <c r="DV246" s="35"/>
      <c r="DW246" s="35"/>
      <c r="DX246" s="35"/>
      <c r="DY246" s="35"/>
      <c r="DZ246" s="35"/>
      <c r="EA246" s="35"/>
      <c r="EB246" s="35"/>
      <c r="EC246" s="35"/>
      <c r="ED246" s="35"/>
      <c r="EE246" s="35"/>
      <c r="EF246" s="35"/>
      <c r="EG246" s="35"/>
      <c r="EH246" s="35"/>
      <c r="EI246" s="35"/>
      <c r="EJ246" s="35"/>
      <c r="EK246" s="35"/>
      <c r="EL246" s="35"/>
      <c r="EM246" s="35"/>
      <c r="EN246" s="35"/>
      <c r="EO246" s="35"/>
      <c r="EP246" s="35"/>
      <c r="EQ246" s="35"/>
      <c r="ER246" s="35"/>
      <c r="ES246" s="35"/>
      <c r="ET246" s="35"/>
      <c r="EU246" s="35"/>
      <c r="EV246" s="35"/>
      <c r="EW246" s="35"/>
      <c r="EX246" s="35"/>
      <c r="EY246" s="35"/>
      <c r="EZ246" s="35"/>
      <c r="FA246" s="35"/>
      <c r="FB246" s="35"/>
      <c r="FC246" s="35"/>
      <c r="FD246" s="35"/>
      <c r="FE246" s="35"/>
      <c r="FF246" s="35"/>
      <c r="FG246" s="35"/>
      <c r="FH246" s="35"/>
      <c r="FI246" s="35"/>
      <c r="FJ246" s="35"/>
      <c r="FK246" s="35"/>
      <c r="FL246" s="35"/>
      <c r="FM246" s="35"/>
      <c r="FN246" s="35"/>
      <c r="FO246" s="35"/>
      <c r="FP246" s="35"/>
      <c r="FQ246" s="35"/>
      <c r="FR246" s="35"/>
      <c r="FS246" s="35"/>
      <c r="FT246" s="35"/>
      <c r="FU246" s="35"/>
      <c r="FV246" s="35"/>
      <c r="FW246" s="35"/>
      <c r="FX246" s="35"/>
      <c r="FY246" s="35"/>
      <c r="FZ246" s="35"/>
      <c r="GA246" s="35"/>
      <c r="GB246" s="35"/>
      <c r="GC246" s="35"/>
      <c r="GD246" s="35"/>
      <c r="GE246" s="35"/>
      <c r="GF246" s="35"/>
      <c r="GG246" s="35"/>
      <c r="GH246" s="35"/>
      <c r="GI246" s="35"/>
      <c r="GJ246" s="35"/>
      <c r="GK246" s="35"/>
      <c r="GL246" s="35"/>
      <c r="GM246" s="35"/>
      <c r="GN246" s="35"/>
      <c r="GO246" s="35"/>
      <c r="GP246" s="35"/>
      <c r="GQ246" s="35"/>
      <c r="GR246" s="35"/>
      <c r="GS246" s="35"/>
      <c r="GT246" s="35"/>
      <c r="GU246" s="35"/>
      <c r="GV246" s="35"/>
      <c r="GW246" s="35"/>
      <c r="GX246" s="35"/>
      <c r="GY246" s="35"/>
      <c r="GZ246" s="35"/>
      <c r="HA246" s="35"/>
      <c r="HB246" s="35"/>
      <c r="HC246" s="35"/>
      <c r="HD246" s="35"/>
      <c r="HE246" s="35"/>
      <c r="HF246" s="35"/>
      <c r="HG246" s="35"/>
      <c r="HH246" s="35"/>
      <c r="HI246" s="35"/>
      <c r="HJ246" s="35"/>
      <c r="HK246" s="35"/>
      <c r="HL246" s="35"/>
      <c r="HM246" s="35"/>
      <c r="HN246" s="35"/>
      <c r="HO246" s="35"/>
      <c r="HP246" s="35"/>
      <c r="HQ246" s="35"/>
      <c r="HR246" s="35"/>
      <c r="HS246" s="35"/>
      <c r="HT246" s="35"/>
      <c r="HU246" s="35"/>
      <c r="HV246" s="35"/>
      <c r="HW246" s="35"/>
      <c r="HX246" s="35"/>
      <c r="HY246" s="35"/>
      <c r="HZ246" s="35"/>
      <c r="IA246" s="35"/>
      <c r="IB246" s="35"/>
      <c r="IC246" s="35"/>
      <c r="ID246" s="35"/>
      <c r="IE246" s="35"/>
      <c r="IF246" s="35"/>
      <c r="IG246" s="35"/>
      <c r="IH246" s="35"/>
      <c r="II246" s="35"/>
      <c r="IJ246" s="35"/>
      <c r="IK246" s="35"/>
      <c r="IL246" s="35"/>
      <c r="IM246" s="35"/>
      <c r="IN246" s="35"/>
      <c r="IO246" s="35"/>
      <c r="IP246" s="35"/>
      <c r="IQ246" s="35"/>
      <c r="IR246" s="35"/>
      <c r="IS246" s="35"/>
      <c r="IT246" s="35"/>
      <c r="IU246" s="35"/>
      <c r="IV246" s="35"/>
      <c r="IW246" s="35"/>
      <c r="IX246" s="35"/>
      <c r="IY246" s="35"/>
      <c r="IZ246" s="35"/>
      <c r="JA246" s="35"/>
      <c r="JB246" s="35"/>
      <c r="JC246" s="35"/>
      <c r="JD246" s="35"/>
      <c r="JE246" s="35"/>
      <c r="JF246" s="35"/>
      <c r="JG246" s="35"/>
      <c r="JH246" s="35"/>
      <c r="JI246" s="35"/>
      <c r="JJ246" s="35"/>
      <c r="JK246" s="35"/>
      <c r="JL246" s="35"/>
      <c r="JM246" s="35"/>
      <c r="JN246" s="35"/>
      <c r="JO246" s="35"/>
      <c r="JP246" s="35"/>
      <c r="JQ246" s="35"/>
      <c r="JR246" s="35"/>
      <c r="JS246" s="35"/>
      <c r="JT246" s="35"/>
      <c r="JU246" s="35"/>
      <c r="JV246" s="35"/>
      <c r="JW246" s="35"/>
      <c r="JX246" s="35"/>
      <c r="JY246" s="35"/>
      <c r="JZ246" s="35"/>
      <c r="KA246" s="35"/>
      <c r="KB246" s="35"/>
      <c r="KC246" s="35"/>
      <c r="KD246" s="35"/>
      <c r="KE246" s="35"/>
      <c r="KF246" s="35"/>
      <c r="KG246" s="35"/>
      <c r="KH246" s="35"/>
      <c r="KI246" s="35"/>
      <c r="KJ246" s="35"/>
      <c r="KK246" s="35"/>
      <c r="KL246" s="35"/>
      <c r="KM246" s="35"/>
      <c r="KN246" s="35"/>
      <c r="KO246" s="35"/>
      <c r="KP246" s="35"/>
      <c r="KQ246" s="35"/>
      <c r="KR246" s="35"/>
      <c r="KS246" s="35"/>
      <c r="KT246" s="35"/>
      <c r="KU246" s="35"/>
      <c r="KV246" s="35"/>
      <c r="KW246" s="35"/>
      <c r="KX246" s="35"/>
      <c r="KY246" s="35"/>
      <c r="KZ246" s="35"/>
      <c r="LA246" s="35"/>
      <c r="LB246" s="35"/>
      <c r="LC246" s="35"/>
      <c r="LD246" s="35"/>
      <c r="LE246" s="35"/>
      <c r="LF246" s="35"/>
      <c r="LG246" s="35"/>
      <c r="LH246" s="35"/>
      <c r="LI246" s="35"/>
      <c r="LJ246" s="35"/>
      <c r="LK246" s="35"/>
      <c r="LL246" s="35"/>
      <c r="LM246" s="35"/>
      <c r="LN246" s="35"/>
      <c r="LO246" s="35"/>
      <c r="LP246" s="35"/>
      <c r="LQ246" s="35"/>
      <c r="LR246" s="35"/>
      <c r="LS246" s="35"/>
      <c r="LT246" s="35"/>
      <c r="LU246" s="35"/>
      <c r="LV246" s="35"/>
      <c r="LW246" s="35"/>
      <c r="LX246" s="35"/>
      <c r="LY246" s="35"/>
      <c r="LZ246" s="35"/>
      <c r="MA246" s="35"/>
      <c r="MB246" s="35"/>
      <c r="MC246" s="35"/>
      <c r="MD246" s="35"/>
      <c r="ME246" s="35"/>
      <c r="MF246" s="35"/>
      <c r="MG246" s="35"/>
      <c r="MH246" s="35"/>
      <c r="MI246" s="35"/>
      <c r="MJ246" s="35"/>
      <c r="MK246" s="35"/>
      <c r="ML246" s="35"/>
      <c r="MM246" s="35"/>
      <c r="MN246" s="35"/>
      <c r="MO246" s="35"/>
      <c r="MP246" s="35"/>
      <c r="MQ246" s="35"/>
      <c r="MR246" s="35"/>
      <c r="MS246" s="35"/>
      <c r="MT246" s="35"/>
      <c r="MU246" s="35"/>
      <c r="MV246" s="35"/>
      <c r="MW246" s="35"/>
      <c r="MX246" s="35"/>
      <c r="MY246" s="35"/>
      <c r="MZ246" s="35"/>
      <c r="NA246" s="35"/>
      <c r="NB246" s="35"/>
      <c r="NC246" s="35"/>
      <c r="ND246" s="35"/>
      <c r="NE246" s="35"/>
      <c r="NF246" s="35"/>
      <c r="NG246" s="35"/>
      <c r="NH246" s="35"/>
      <c r="NI246" s="35"/>
      <c r="NJ246" s="35"/>
      <c r="NK246" s="35"/>
      <c r="NL246" s="35"/>
      <c r="NM246" s="35"/>
      <c r="NN246" s="35"/>
      <c r="NO246" s="35"/>
      <c r="NP246" s="35"/>
      <c r="NQ246" s="35"/>
      <c r="NR246" s="35"/>
      <c r="NS246" s="35"/>
      <c r="NT246" s="35"/>
      <c r="NU246" s="35"/>
      <c r="NV246" s="35"/>
      <c r="NW246" s="35"/>
      <c r="NX246" s="35"/>
      <c r="NY246" s="35"/>
      <c r="NZ246" s="35"/>
      <c r="OA246" s="35"/>
      <c r="OB246" s="35"/>
      <c r="OC246" s="35"/>
      <c r="OD246" s="35"/>
      <c r="OE246" s="35"/>
      <c r="OF246" s="35"/>
      <c r="OG246" s="35"/>
      <c r="OH246" s="35"/>
      <c r="OI246" s="35"/>
      <c r="OJ246" s="35"/>
      <c r="OK246" s="35"/>
      <c r="OL246" s="35"/>
      <c r="OM246" s="35"/>
      <c r="ON246" s="35"/>
      <c r="OO246" s="35"/>
      <c r="OP246" s="35"/>
      <c r="OQ246" s="35"/>
      <c r="OR246" s="35"/>
      <c r="OS246" s="35"/>
      <c r="OT246" s="35"/>
      <c r="OU246" s="35"/>
      <c r="OV246" s="35"/>
      <c r="OW246" s="35"/>
      <c r="OX246" s="35"/>
      <c r="OY246" s="35"/>
      <c r="OZ246" s="35"/>
      <c r="PA246" s="35"/>
      <c r="PB246" s="35"/>
      <c r="PC246" s="35"/>
      <c r="PD246" s="35"/>
      <c r="PE246" s="35"/>
      <c r="PF246" s="35"/>
      <c r="PG246" s="35"/>
      <c r="PH246" s="35"/>
      <c r="PI246" s="35"/>
      <c r="PJ246" s="35"/>
      <c r="PK246" s="35"/>
      <c r="PL246" s="35"/>
      <c r="PM246" s="35"/>
      <c r="PN246" s="35"/>
      <c r="PO246" s="35"/>
      <c r="PP246" s="35"/>
      <c r="PQ246" s="35"/>
      <c r="PR246" s="35"/>
      <c r="PS246" s="35"/>
      <c r="PT246" s="35"/>
      <c r="PU246" s="35"/>
      <c r="PV246" s="35"/>
      <c r="PW246" s="35"/>
      <c r="PX246" s="35"/>
      <c r="PY246" s="35"/>
      <c r="PZ246" s="35"/>
      <c r="QA246" s="35"/>
      <c r="QB246" s="35"/>
      <c r="QC246" s="35"/>
      <c r="QD246" s="35"/>
      <c r="QE246" s="35"/>
      <c r="QF246" s="35"/>
      <c r="QG246" s="35"/>
      <c r="QH246" s="35"/>
      <c r="QI246" s="35"/>
      <c r="QJ246" s="35"/>
      <c r="QK246" s="35"/>
      <c r="QL246" s="35"/>
      <c r="QM246" s="35"/>
      <c r="QN246" s="35"/>
      <c r="QO246" s="35"/>
      <c r="QP246" s="35"/>
      <c r="QQ246" s="35"/>
      <c r="QR246" s="35"/>
      <c r="QS246" s="35"/>
      <c r="QT246" s="35"/>
      <c r="QU246" s="35"/>
      <c r="QV246" s="35"/>
      <c r="QW246" s="35"/>
      <c r="QX246" s="35"/>
      <c r="QY246" s="35"/>
      <c r="QZ246" s="35"/>
      <c r="RA246" s="35"/>
      <c r="RB246" s="35"/>
      <c r="RC246" s="35"/>
      <c r="RD246" s="35"/>
      <c r="RE246" s="35"/>
      <c r="RF246" s="35"/>
      <c r="RG246" s="35"/>
      <c r="RH246" s="35"/>
      <c r="RI246" s="35"/>
      <c r="RJ246" s="35"/>
      <c r="RK246" s="35"/>
      <c r="RL246" s="35"/>
      <c r="RM246" s="35"/>
      <c r="RN246" s="35"/>
      <c r="RO246" s="35"/>
      <c r="RP246" s="35"/>
      <c r="RQ246" s="35"/>
      <c r="RR246" s="35"/>
      <c r="RS246" s="35"/>
      <c r="RT246" s="35"/>
      <c r="RU246" s="35"/>
      <c r="RV246" s="35"/>
      <c r="RW246" s="35"/>
      <c r="RX246" s="35"/>
      <c r="RY246" s="35"/>
      <c r="RZ246" s="35"/>
      <c r="SA246" s="35"/>
      <c r="SB246" s="35"/>
      <c r="SC246" s="35"/>
      <c r="SD246" s="35"/>
      <c r="SE246" s="35"/>
      <c r="SF246" s="35"/>
      <c r="SG246" s="35"/>
      <c r="SH246" s="35"/>
      <c r="SI246" s="35"/>
      <c r="SJ246" s="35"/>
      <c r="SK246" s="35"/>
      <c r="SL246" s="35"/>
      <c r="SM246" s="35"/>
      <c r="SN246" s="35"/>
      <c r="SO246" s="35"/>
      <c r="SP246" s="35"/>
      <c r="SQ246" s="35"/>
      <c r="SR246" s="35"/>
      <c r="SS246" s="35"/>
      <c r="ST246" s="35"/>
      <c r="SU246" s="35"/>
      <c r="SV246" s="35"/>
      <c r="SW246" s="35"/>
      <c r="SX246" s="35"/>
      <c r="SY246" s="35"/>
      <c r="SZ246" s="35"/>
      <c r="TA246" s="35"/>
      <c r="TB246" s="35"/>
      <c r="TC246" s="35"/>
      <c r="TD246" s="35"/>
      <c r="TE246" s="35"/>
      <c r="TF246" s="35"/>
      <c r="TG246" s="35"/>
      <c r="TH246" s="35"/>
      <c r="TI246" s="35"/>
      <c r="TJ246" s="35"/>
      <c r="TK246" s="35"/>
      <c r="TL246" s="35"/>
      <c r="TM246" s="35"/>
      <c r="TN246" s="35"/>
      <c r="TO246" s="35"/>
      <c r="TP246" s="35"/>
      <c r="TQ246" s="35"/>
      <c r="TR246" s="35"/>
      <c r="TS246" s="35"/>
      <c r="TT246" s="35"/>
      <c r="TU246" s="35"/>
      <c r="TV246" s="35"/>
      <c r="TW246" s="35"/>
      <c r="TX246" s="35"/>
      <c r="TY246" s="35"/>
      <c r="TZ246" s="35"/>
      <c r="UA246" s="35"/>
      <c r="UB246" s="35"/>
      <c r="UC246" s="35"/>
      <c r="UD246" s="35"/>
      <c r="UE246" s="35"/>
      <c r="UF246" s="35"/>
      <c r="UG246" s="35"/>
      <c r="UH246" s="35"/>
      <c r="UI246" s="35"/>
      <c r="UJ246" s="35"/>
      <c r="UK246" s="35"/>
      <c r="UL246" s="35"/>
      <c r="UM246" s="35"/>
      <c r="UN246" s="35"/>
      <c r="UO246" s="35"/>
      <c r="UP246" s="35"/>
      <c r="UQ246" s="35"/>
      <c r="UR246" s="35"/>
      <c r="US246" s="35"/>
      <c r="UT246" s="35"/>
      <c r="UU246" s="35"/>
      <c r="UV246" s="35"/>
      <c r="UW246" s="35"/>
      <c r="UX246" s="35"/>
      <c r="UY246" s="35"/>
      <c r="UZ246" s="35"/>
      <c r="VA246" s="35"/>
      <c r="VB246" s="35"/>
      <c r="VC246" s="35"/>
      <c r="VD246" s="35"/>
      <c r="VE246" s="35"/>
      <c r="VF246" s="35"/>
      <c r="VG246" s="35"/>
      <c r="VH246" s="35"/>
      <c r="VI246" s="35"/>
      <c r="VJ246" s="35"/>
      <c r="VK246" s="35"/>
      <c r="VL246" s="35"/>
      <c r="VM246" s="35"/>
      <c r="VN246" s="35"/>
      <c r="VO246" s="35"/>
      <c r="VP246" s="35"/>
      <c r="VQ246" s="35"/>
      <c r="VR246" s="35"/>
      <c r="VS246" s="35"/>
      <c r="VT246" s="35"/>
      <c r="VU246" s="35"/>
      <c r="VV246" s="35"/>
      <c r="VW246" s="35"/>
      <c r="VX246" s="35"/>
      <c r="VY246" s="35"/>
      <c r="VZ246" s="35"/>
      <c r="WA246" s="35"/>
      <c r="WB246" s="35"/>
      <c r="WC246" s="35"/>
      <c r="WD246" s="35"/>
      <c r="WE246" s="35"/>
      <c r="WF246" s="35"/>
      <c r="WG246" s="35"/>
      <c r="WH246" s="35"/>
      <c r="WI246" s="35"/>
      <c r="WJ246" s="35"/>
      <c r="WK246" s="35"/>
      <c r="WL246" s="35"/>
      <c r="WM246" s="35"/>
      <c r="WN246" s="35"/>
      <c r="WO246" s="35"/>
      <c r="WP246" s="35"/>
      <c r="WQ246" s="35"/>
      <c r="WR246" s="35"/>
      <c r="WS246" s="35"/>
      <c r="WT246" s="35"/>
      <c r="WU246" s="35"/>
      <c r="WV246" s="35"/>
      <c r="WW246" s="35"/>
      <c r="WX246" s="35"/>
      <c r="WY246" s="35"/>
      <c r="WZ246" s="35"/>
      <c r="XA246" s="35"/>
      <c r="XB246" s="35"/>
      <c r="XC246" s="35"/>
      <c r="XD246" s="35"/>
      <c r="XE246" s="35"/>
      <c r="XF246" s="35"/>
      <c r="XG246" s="35"/>
      <c r="XH246" s="35"/>
      <c r="XI246" s="35"/>
      <c r="XJ246" s="35"/>
      <c r="XK246" s="35"/>
      <c r="XL246" s="35"/>
      <c r="XM246" s="35"/>
      <c r="XN246" s="35"/>
      <c r="XO246" s="35"/>
      <c r="XP246" s="35"/>
      <c r="XQ246" s="35"/>
      <c r="XR246" s="35"/>
      <c r="XS246" s="35"/>
      <c r="XT246" s="35"/>
      <c r="XU246" s="35"/>
      <c r="XV246" s="35"/>
      <c r="XW246" s="35"/>
      <c r="XX246" s="35"/>
      <c r="XY246" s="35"/>
      <c r="XZ246" s="35"/>
      <c r="YA246" s="35"/>
      <c r="YB246" s="35"/>
      <c r="YC246" s="35"/>
      <c r="YD246" s="35"/>
      <c r="YE246" s="35"/>
      <c r="YF246" s="35"/>
      <c r="YG246" s="35"/>
      <c r="YH246" s="35"/>
      <c r="YI246" s="35"/>
      <c r="YJ246" s="35"/>
      <c r="YK246" s="35"/>
      <c r="YL246" s="35"/>
      <c r="YM246" s="35"/>
      <c r="YN246" s="35"/>
      <c r="YO246" s="35"/>
      <c r="YP246" s="35"/>
      <c r="YQ246" s="35"/>
      <c r="YR246" s="35"/>
      <c r="YS246" s="35"/>
      <c r="YT246" s="35"/>
      <c r="YU246" s="35"/>
      <c r="YV246" s="35"/>
      <c r="YW246" s="35"/>
      <c r="YX246" s="35"/>
      <c r="YY246" s="35"/>
      <c r="YZ246" s="35"/>
      <c r="ZA246" s="35"/>
      <c r="ZB246" s="35">
        <v>0.9</v>
      </c>
      <c r="ZC246" s="35"/>
      <c r="ZD246" s="35"/>
      <c r="ZE246" s="35"/>
      <c r="ZF246" s="35"/>
      <c r="ZG246" s="35"/>
      <c r="ZH246" s="35"/>
      <c r="ZI246" s="35">
        <v>0.9</v>
      </c>
      <c r="ZJ246" s="35"/>
      <c r="ZK246" s="35"/>
      <c r="ZL246" s="35"/>
      <c r="ZM246" s="35"/>
      <c r="ZN246" s="35"/>
      <c r="ZO246" s="35"/>
      <c r="ZP246" s="35"/>
      <c r="ZQ246" s="35"/>
      <c r="ZR246" s="35"/>
      <c r="ZS246" s="35"/>
      <c r="ZT246" s="35"/>
      <c r="ZU246" s="35"/>
      <c r="ZV246" s="35"/>
      <c r="ZW246" s="35"/>
      <c r="ZX246" s="35"/>
      <c r="ZY246" s="35"/>
      <c r="ZZ246" s="35"/>
      <c r="AAA246" s="35"/>
      <c r="AAB246" s="35"/>
      <c r="AAC246" s="35"/>
      <c r="AAD246" s="35"/>
      <c r="AAE246" s="35"/>
      <c r="AAF246" s="35"/>
      <c r="AAG246" s="35"/>
      <c r="AAH246" s="35"/>
      <c r="AAI246" s="35"/>
      <c r="AAJ246" s="35"/>
      <c r="AAK246" s="35"/>
      <c r="AAL246" s="35"/>
      <c r="AAM246" s="35"/>
      <c r="AAN246" s="35"/>
      <c r="AAO246" s="35"/>
      <c r="AAP246" s="35"/>
      <c r="AAQ246" s="35"/>
      <c r="AAR246" s="35"/>
      <c r="AAS246" s="35"/>
      <c r="AAT246" s="35"/>
      <c r="AAU246" s="35"/>
      <c r="AAV246" s="35"/>
      <c r="AAW246" s="35"/>
      <c r="AAX246" s="35"/>
      <c r="AAY246" s="35"/>
      <c r="AAZ246" s="35"/>
      <c r="ABA246" s="35"/>
      <c r="ABB246" s="35"/>
      <c r="ABC246" s="35"/>
      <c r="ABD246" s="35"/>
      <c r="ABE246" s="35"/>
      <c r="ABF246" s="35"/>
      <c r="ABG246" s="35"/>
      <c r="ABH246" s="35"/>
      <c r="ABI246" s="35"/>
      <c r="ABJ246" s="35"/>
      <c r="ABK246" s="35"/>
      <c r="ABL246" s="35"/>
      <c r="ABM246" s="35"/>
      <c r="ABN246" s="35"/>
      <c r="ABO246" s="35"/>
      <c r="ABP246" s="35"/>
      <c r="ABQ246" s="35"/>
      <c r="ABR246" s="35"/>
      <c r="ABS246" s="35"/>
      <c r="ABT246" s="35"/>
      <c r="ABU246" s="35"/>
      <c r="ABV246" s="35"/>
      <c r="ABW246" s="35"/>
      <c r="ABX246" s="35"/>
      <c r="ABY246" s="35"/>
      <c r="ABZ246" s="35"/>
      <c r="ACA246" s="35"/>
      <c r="ACB246" s="35"/>
      <c r="ACC246" s="35"/>
      <c r="ACD246" s="35"/>
      <c r="ACE246" s="35"/>
      <c r="ACF246" s="35"/>
      <c r="ACG246" s="35"/>
      <c r="ACH246" s="35"/>
      <c r="ACI246" s="35"/>
      <c r="ACJ246" s="35"/>
      <c r="ACK246" s="35"/>
      <c r="ACL246" s="35"/>
      <c r="ACM246" s="35"/>
      <c r="ACN246" s="35"/>
      <c r="ACO246" s="35"/>
      <c r="ACP246" s="35"/>
      <c r="ACQ246" s="35"/>
      <c r="ACR246" s="35"/>
      <c r="ACS246" s="35"/>
      <c r="ACT246" s="35"/>
      <c r="ACU246" s="35"/>
      <c r="ACV246" s="35"/>
      <c r="ACW246" s="35"/>
      <c r="ACX246" s="35"/>
      <c r="ACY246" s="35"/>
      <c r="ACZ246" s="35"/>
      <c r="ADA246" s="35"/>
      <c r="ADB246" s="35"/>
      <c r="ADC246" s="35"/>
      <c r="ADD246" s="35"/>
      <c r="ADE246" s="35"/>
      <c r="ADF246" s="35"/>
      <c r="ADG246" s="35"/>
      <c r="ADH246" s="35"/>
      <c r="ADI246" s="35"/>
      <c r="ADJ246" s="35"/>
      <c r="ADK246" s="35"/>
      <c r="ADL246" s="35"/>
      <c r="ADM246" s="35"/>
      <c r="ADN246" s="35"/>
      <c r="ADO246" s="35"/>
      <c r="ADP246" s="35"/>
      <c r="ADQ246" s="35"/>
      <c r="ADR246" s="35"/>
      <c r="ADS246" s="35"/>
      <c r="ADT246" s="35"/>
      <c r="ADU246" s="35"/>
      <c r="ADV246" s="35"/>
      <c r="ADW246" s="35"/>
      <c r="ADX246" s="35"/>
      <c r="ADY246" s="26">
        <f t="shared" si="9"/>
        <v>0</v>
      </c>
      <c r="ADZ246" s="5"/>
    </row>
    <row r="247" spans="1:806" s="33" customFormat="1" x14ac:dyDescent="0.2">
      <c r="A247" s="38" t="s">
        <v>312</v>
      </c>
      <c r="B247" s="65">
        <f t="shared" si="8"/>
        <v>5</v>
      </c>
      <c r="C247" s="57">
        <v>1</v>
      </c>
      <c r="D247" s="59">
        <v>44832</v>
      </c>
      <c r="E247" s="67">
        <v>65.27</v>
      </c>
      <c r="F247" s="67">
        <f t="shared" si="10"/>
        <v>326.34999999999997</v>
      </c>
      <c r="G247" s="6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>
        <v>10</v>
      </c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15"/>
      <c r="BF247" s="15"/>
      <c r="BG247" s="136"/>
      <c r="BH247" s="35"/>
      <c r="BI247" s="35"/>
      <c r="BJ247" s="35"/>
      <c r="BK247" s="35"/>
      <c r="BL247" s="35"/>
      <c r="BM247" s="35"/>
      <c r="BN247" s="35"/>
      <c r="BO247" s="35"/>
      <c r="BP247" s="35"/>
      <c r="BQ247" s="35"/>
      <c r="BR247" s="35"/>
      <c r="BS247" s="35"/>
      <c r="BT247" s="35"/>
      <c r="BU247" s="35"/>
      <c r="BV247" s="35"/>
      <c r="BW247" s="35"/>
      <c r="BX247" s="35"/>
      <c r="BY247" s="35"/>
      <c r="BZ247" s="35"/>
      <c r="CA247" s="35"/>
      <c r="CB247" s="35"/>
      <c r="CC247" s="35"/>
      <c r="CD247" s="35"/>
      <c r="CE247" s="35"/>
      <c r="CF247" s="35"/>
      <c r="CG247" s="35"/>
      <c r="CH247" s="35"/>
      <c r="CI247" s="35"/>
      <c r="CJ247" s="35"/>
      <c r="CK247" s="35"/>
      <c r="CL247" s="35"/>
      <c r="CM247" s="35"/>
      <c r="CN247" s="35"/>
      <c r="CO247" s="35"/>
      <c r="CP247" s="35"/>
      <c r="CQ247" s="35"/>
      <c r="CR247" s="35"/>
      <c r="CS247" s="35"/>
      <c r="CT247" s="35"/>
      <c r="CU247" s="35"/>
      <c r="CV247" s="35"/>
      <c r="CW247" s="35"/>
      <c r="CX247" s="35"/>
      <c r="CY247" s="35"/>
      <c r="CZ247" s="35"/>
      <c r="DA247" s="35"/>
      <c r="DB247" s="35"/>
      <c r="DC247" s="35"/>
      <c r="DD247" s="35"/>
      <c r="DE247" s="35"/>
      <c r="DF247" s="35"/>
      <c r="DG247" s="35"/>
      <c r="DH247" s="35"/>
      <c r="DI247" s="35"/>
      <c r="DJ247" s="35"/>
      <c r="DK247" s="35"/>
      <c r="DL247" s="35"/>
      <c r="DM247" s="35"/>
      <c r="DN247" s="35"/>
      <c r="DO247" s="35"/>
      <c r="DP247" s="35"/>
      <c r="DQ247" s="35"/>
      <c r="DR247" s="35"/>
      <c r="DS247" s="35"/>
      <c r="DT247" s="35"/>
      <c r="DU247" s="35"/>
      <c r="DV247" s="35"/>
      <c r="DW247" s="35"/>
      <c r="DX247" s="35"/>
      <c r="DY247" s="35"/>
      <c r="DZ247" s="35"/>
      <c r="EA247" s="35">
        <v>5</v>
      </c>
      <c r="EB247" s="35"/>
      <c r="EC247" s="35"/>
      <c r="ED247" s="35"/>
      <c r="EE247" s="35"/>
      <c r="EF247" s="35"/>
      <c r="EG247" s="35"/>
      <c r="EH247" s="35"/>
      <c r="EI247" s="35"/>
      <c r="EJ247" s="35"/>
      <c r="EK247" s="35"/>
      <c r="EL247" s="35"/>
      <c r="EM247" s="35"/>
      <c r="EN247" s="35"/>
      <c r="EO247" s="35"/>
      <c r="EP247" s="35"/>
      <c r="EQ247" s="35"/>
      <c r="ER247" s="35"/>
      <c r="ES247" s="35"/>
      <c r="ET247" s="35"/>
      <c r="EU247" s="35"/>
      <c r="EV247" s="35"/>
      <c r="EW247" s="35"/>
      <c r="EX247" s="35"/>
      <c r="EY247" s="35"/>
      <c r="EZ247" s="35"/>
      <c r="FA247" s="35"/>
      <c r="FB247" s="35"/>
      <c r="FC247" s="35"/>
      <c r="FD247" s="35"/>
      <c r="FE247" s="35"/>
      <c r="FF247" s="35"/>
      <c r="FG247" s="35"/>
      <c r="FH247" s="35"/>
      <c r="FI247" s="35"/>
      <c r="FJ247" s="35"/>
      <c r="FK247" s="35"/>
      <c r="FL247" s="35"/>
      <c r="FM247" s="35"/>
      <c r="FN247" s="35"/>
      <c r="FO247" s="35"/>
      <c r="FP247" s="35"/>
      <c r="FQ247" s="35"/>
      <c r="FR247" s="35"/>
      <c r="FS247" s="35"/>
      <c r="FT247" s="35"/>
      <c r="FU247" s="35"/>
      <c r="FV247" s="35"/>
      <c r="FW247" s="35"/>
      <c r="FX247" s="35"/>
      <c r="FY247" s="35"/>
      <c r="FZ247" s="35"/>
      <c r="GA247" s="35"/>
      <c r="GB247" s="35"/>
      <c r="GC247" s="35"/>
      <c r="GD247" s="35"/>
      <c r="GE247" s="35"/>
      <c r="GF247" s="35"/>
      <c r="GG247" s="35"/>
      <c r="GH247" s="35"/>
      <c r="GI247" s="35"/>
      <c r="GJ247" s="35"/>
      <c r="GK247" s="35"/>
      <c r="GL247" s="35"/>
      <c r="GM247" s="35"/>
      <c r="GN247" s="35"/>
      <c r="GO247" s="35"/>
      <c r="GP247" s="35"/>
      <c r="GQ247" s="35"/>
      <c r="GR247" s="35"/>
      <c r="GS247" s="35"/>
      <c r="GT247" s="35"/>
      <c r="GU247" s="35"/>
      <c r="GV247" s="35"/>
      <c r="GW247" s="35"/>
      <c r="GX247" s="35"/>
      <c r="GY247" s="35"/>
      <c r="GZ247" s="35"/>
      <c r="HA247" s="35"/>
      <c r="HB247" s="35"/>
      <c r="HC247" s="35"/>
      <c r="HD247" s="35"/>
      <c r="HE247" s="35"/>
      <c r="HF247" s="35"/>
      <c r="HG247" s="35"/>
      <c r="HH247" s="35"/>
      <c r="HI247" s="35"/>
      <c r="HJ247" s="35"/>
      <c r="HK247" s="35"/>
      <c r="HL247" s="35"/>
      <c r="HM247" s="35"/>
      <c r="HN247" s="35"/>
      <c r="HO247" s="35"/>
      <c r="HP247" s="35"/>
      <c r="HQ247" s="35"/>
      <c r="HR247" s="35"/>
      <c r="HS247" s="35"/>
      <c r="HT247" s="35"/>
      <c r="HU247" s="35"/>
      <c r="HV247" s="35"/>
      <c r="HW247" s="35"/>
      <c r="HX247" s="35"/>
      <c r="HY247" s="35"/>
      <c r="HZ247" s="35"/>
      <c r="IA247" s="35"/>
      <c r="IB247" s="35"/>
      <c r="IC247" s="35"/>
      <c r="ID247" s="35"/>
      <c r="IE247" s="35"/>
      <c r="IF247" s="35"/>
      <c r="IG247" s="35"/>
      <c r="IH247" s="35"/>
      <c r="II247" s="35"/>
      <c r="IJ247" s="35"/>
      <c r="IK247" s="35"/>
      <c r="IL247" s="35"/>
      <c r="IM247" s="35"/>
      <c r="IN247" s="35"/>
      <c r="IO247" s="35"/>
      <c r="IP247" s="35"/>
      <c r="IQ247" s="35"/>
      <c r="IR247" s="35"/>
      <c r="IS247" s="35"/>
      <c r="IT247" s="35"/>
      <c r="IU247" s="35"/>
      <c r="IV247" s="35"/>
      <c r="IW247" s="35"/>
      <c r="IX247" s="35"/>
      <c r="IY247" s="35"/>
      <c r="IZ247" s="35"/>
      <c r="JA247" s="35"/>
      <c r="JB247" s="35"/>
      <c r="JC247" s="35"/>
      <c r="JD247" s="35"/>
      <c r="JE247" s="35"/>
      <c r="JF247" s="35"/>
      <c r="JG247" s="35"/>
      <c r="JH247" s="35"/>
      <c r="JI247" s="35"/>
      <c r="JJ247" s="35"/>
      <c r="JK247" s="35"/>
      <c r="JL247" s="35"/>
      <c r="JM247" s="35"/>
      <c r="JN247" s="35"/>
      <c r="JO247" s="35"/>
      <c r="JP247" s="35"/>
      <c r="JQ247" s="35"/>
      <c r="JR247" s="35"/>
      <c r="JS247" s="35"/>
      <c r="JT247" s="35"/>
      <c r="JU247" s="35"/>
      <c r="JV247" s="35"/>
      <c r="JW247" s="35"/>
      <c r="JX247" s="35"/>
      <c r="JY247" s="35"/>
      <c r="JZ247" s="35"/>
      <c r="KA247" s="35"/>
      <c r="KB247" s="35"/>
      <c r="KC247" s="35"/>
      <c r="KD247" s="35"/>
      <c r="KE247" s="35"/>
      <c r="KF247" s="35"/>
      <c r="KG247" s="35"/>
      <c r="KH247" s="35"/>
      <c r="KI247" s="35"/>
      <c r="KJ247" s="35"/>
      <c r="KK247" s="35"/>
      <c r="KL247" s="35"/>
      <c r="KM247" s="35"/>
      <c r="KN247" s="35"/>
      <c r="KO247" s="35"/>
      <c r="KP247" s="35"/>
      <c r="KQ247" s="35"/>
      <c r="KR247" s="35"/>
      <c r="KS247" s="35"/>
      <c r="KT247" s="35"/>
      <c r="KU247" s="35"/>
      <c r="KV247" s="35"/>
      <c r="KW247" s="35"/>
      <c r="KX247" s="35"/>
      <c r="KY247" s="35"/>
      <c r="KZ247" s="35"/>
      <c r="LA247" s="35"/>
      <c r="LB247" s="35"/>
      <c r="LC247" s="35"/>
      <c r="LD247" s="35"/>
      <c r="LE247" s="35"/>
      <c r="LF247" s="35"/>
      <c r="LG247" s="35"/>
      <c r="LH247" s="35"/>
      <c r="LI247" s="35"/>
      <c r="LJ247" s="35"/>
      <c r="LK247" s="35"/>
      <c r="LL247" s="35"/>
      <c r="LM247" s="35"/>
      <c r="LN247" s="35"/>
      <c r="LO247" s="35"/>
      <c r="LP247" s="35"/>
      <c r="LQ247" s="35"/>
      <c r="LR247" s="35"/>
      <c r="LS247" s="35"/>
      <c r="LT247" s="35"/>
      <c r="LU247" s="35"/>
      <c r="LV247" s="35"/>
      <c r="LW247" s="35"/>
      <c r="LX247" s="35"/>
      <c r="LY247" s="35"/>
      <c r="LZ247" s="35"/>
      <c r="MA247" s="35"/>
      <c r="MB247" s="35"/>
      <c r="MC247" s="35"/>
      <c r="MD247" s="35"/>
      <c r="ME247" s="35"/>
      <c r="MF247" s="35"/>
      <c r="MG247" s="35"/>
      <c r="MH247" s="35"/>
      <c r="MI247" s="35"/>
      <c r="MJ247" s="35"/>
      <c r="MK247" s="35"/>
      <c r="ML247" s="35"/>
      <c r="MM247" s="35"/>
      <c r="MN247" s="35"/>
      <c r="MO247" s="35"/>
      <c r="MP247" s="35"/>
      <c r="MQ247" s="35"/>
      <c r="MR247" s="35"/>
      <c r="MS247" s="35"/>
      <c r="MT247" s="35"/>
      <c r="MU247" s="35"/>
      <c r="MV247" s="35"/>
      <c r="MW247" s="35"/>
      <c r="MX247" s="35"/>
      <c r="MY247" s="35"/>
      <c r="MZ247" s="35"/>
      <c r="NA247" s="35"/>
      <c r="NB247" s="35"/>
      <c r="NC247" s="35"/>
      <c r="ND247" s="35"/>
      <c r="NE247" s="35"/>
      <c r="NF247" s="35"/>
      <c r="NG247" s="35"/>
      <c r="NH247" s="35"/>
      <c r="NI247" s="35"/>
      <c r="NJ247" s="35"/>
      <c r="NK247" s="35"/>
      <c r="NL247" s="35"/>
      <c r="NM247" s="35"/>
      <c r="NN247" s="35"/>
      <c r="NO247" s="35"/>
      <c r="NP247" s="35"/>
      <c r="NQ247" s="35"/>
      <c r="NR247" s="35"/>
      <c r="NS247" s="35"/>
      <c r="NT247" s="35"/>
      <c r="NU247" s="35">
        <v>1</v>
      </c>
      <c r="NV247" s="35"/>
      <c r="NW247" s="35"/>
      <c r="NX247" s="35"/>
      <c r="NY247" s="35"/>
      <c r="NZ247" s="35"/>
      <c r="OA247" s="35"/>
      <c r="OB247" s="35"/>
      <c r="OC247" s="35"/>
      <c r="OD247" s="35"/>
      <c r="OE247" s="35"/>
      <c r="OF247" s="35"/>
      <c r="OG247" s="35"/>
      <c r="OH247" s="35"/>
      <c r="OI247" s="35"/>
      <c r="OJ247" s="35"/>
      <c r="OK247" s="35"/>
      <c r="OL247" s="35"/>
      <c r="OM247" s="35"/>
      <c r="ON247" s="35"/>
      <c r="OO247" s="35"/>
      <c r="OP247" s="35"/>
      <c r="OQ247" s="35"/>
      <c r="OR247" s="35"/>
      <c r="OS247" s="35"/>
      <c r="OT247" s="35"/>
      <c r="OU247" s="35"/>
      <c r="OV247" s="35"/>
      <c r="OW247" s="35"/>
      <c r="OX247" s="35"/>
      <c r="OY247" s="35"/>
      <c r="OZ247" s="35"/>
      <c r="PA247" s="35"/>
      <c r="PB247" s="35"/>
      <c r="PC247" s="35"/>
      <c r="PD247" s="35"/>
      <c r="PE247" s="35"/>
      <c r="PF247" s="35"/>
      <c r="PG247" s="35"/>
      <c r="PH247" s="35"/>
      <c r="PI247" s="35"/>
      <c r="PJ247" s="35"/>
      <c r="PK247" s="35"/>
      <c r="PL247" s="35"/>
      <c r="PM247" s="35"/>
      <c r="PN247" s="35"/>
      <c r="PO247" s="35"/>
      <c r="PP247" s="35"/>
      <c r="PQ247" s="35"/>
      <c r="PR247" s="35"/>
      <c r="PS247" s="35"/>
      <c r="PT247" s="35"/>
      <c r="PU247" s="35"/>
      <c r="PV247" s="35"/>
      <c r="PW247" s="35"/>
      <c r="PX247" s="35"/>
      <c r="PY247" s="35"/>
      <c r="PZ247" s="35"/>
      <c r="QA247" s="35"/>
      <c r="QB247" s="35"/>
      <c r="QC247" s="35"/>
      <c r="QD247" s="35"/>
      <c r="QE247" s="35"/>
      <c r="QF247" s="35"/>
      <c r="QG247" s="35"/>
      <c r="QH247" s="35"/>
      <c r="QI247" s="35"/>
      <c r="QJ247" s="35"/>
      <c r="QK247" s="35"/>
      <c r="QL247" s="35"/>
      <c r="QM247" s="35"/>
      <c r="QN247" s="35"/>
      <c r="QO247" s="35"/>
      <c r="QP247" s="35"/>
      <c r="QQ247" s="35"/>
      <c r="QR247" s="35"/>
      <c r="QS247" s="35"/>
      <c r="QT247" s="35"/>
      <c r="QU247" s="35"/>
      <c r="QV247" s="35"/>
      <c r="QW247" s="35"/>
      <c r="QX247" s="35"/>
      <c r="QY247" s="35"/>
      <c r="QZ247" s="35"/>
      <c r="RA247" s="35"/>
      <c r="RB247" s="35"/>
      <c r="RC247" s="35"/>
      <c r="RD247" s="35"/>
      <c r="RE247" s="35"/>
      <c r="RF247" s="35"/>
      <c r="RG247" s="35"/>
      <c r="RH247" s="35"/>
      <c r="RI247" s="35"/>
      <c r="RJ247" s="35"/>
      <c r="RK247" s="35"/>
      <c r="RL247" s="35"/>
      <c r="RM247" s="35"/>
      <c r="RN247" s="35"/>
      <c r="RO247" s="35"/>
      <c r="RP247" s="35"/>
      <c r="RQ247" s="35"/>
      <c r="RR247" s="35"/>
      <c r="RS247" s="35"/>
      <c r="RT247" s="35"/>
      <c r="RU247" s="35"/>
      <c r="RV247" s="35"/>
      <c r="RW247" s="35"/>
      <c r="RX247" s="35"/>
      <c r="RY247" s="35"/>
      <c r="RZ247" s="35"/>
      <c r="SA247" s="35"/>
      <c r="SB247" s="35"/>
      <c r="SC247" s="35"/>
      <c r="SD247" s="35"/>
      <c r="SE247" s="35"/>
      <c r="SF247" s="35"/>
      <c r="SG247" s="35"/>
      <c r="SH247" s="35"/>
      <c r="SI247" s="35"/>
      <c r="SJ247" s="35"/>
      <c r="SK247" s="35"/>
      <c r="SL247" s="35"/>
      <c r="SM247" s="35"/>
      <c r="SN247" s="35"/>
      <c r="SO247" s="35"/>
      <c r="SP247" s="35"/>
      <c r="SQ247" s="35"/>
      <c r="SR247" s="35"/>
      <c r="SS247" s="35"/>
      <c r="ST247" s="35"/>
      <c r="SU247" s="35"/>
      <c r="SV247" s="35"/>
      <c r="SW247" s="35"/>
      <c r="SX247" s="35"/>
      <c r="SY247" s="35"/>
      <c r="SZ247" s="35"/>
      <c r="TA247" s="35"/>
      <c r="TB247" s="35"/>
      <c r="TC247" s="35"/>
      <c r="TD247" s="35"/>
      <c r="TE247" s="35"/>
      <c r="TF247" s="35"/>
      <c r="TG247" s="35"/>
      <c r="TH247" s="35"/>
      <c r="TI247" s="35"/>
      <c r="TJ247" s="35"/>
      <c r="TK247" s="35"/>
      <c r="TL247" s="35"/>
      <c r="TM247" s="35"/>
      <c r="TN247" s="35"/>
      <c r="TO247" s="35"/>
      <c r="TP247" s="35"/>
      <c r="TQ247" s="35"/>
      <c r="TR247" s="35"/>
      <c r="TS247" s="35"/>
      <c r="TT247" s="35"/>
      <c r="TU247" s="35"/>
      <c r="TV247" s="35"/>
      <c r="TW247" s="35"/>
      <c r="TX247" s="35"/>
      <c r="TY247" s="35"/>
      <c r="TZ247" s="35"/>
      <c r="UA247" s="35"/>
      <c r="UB247" s="35"/>
      <c r="UC247" s="35">
        <v>70</v>
      </c>
      <c r="UD247" s="35"/>
      <c r="UE247" s="35"/>
      <c r="UF247" s="35">
        <v>60</v>
      </c>
      <c r="UG247" s="35"/>
      <c r="UH247" s="35"/>
      <c r="UI247" s="35"/>
      <c r="UJ247" s="35"/>
      <c r="UK247" s="35"/>
      <c r="UL247" s="35"/>
      <c r="UM247" s="35"/>
      <c r="UN247" s="35"/>
      <c r="UO247" s="35"/>
      <c r="UP247" s="35"/>
      <c r="UQ247" s="35"/>
      <c r="UR247" s="35"/>
      <c r="US247" s="35"/>
      <c r="UT247" s="35"/>
      <c r="UU247" s="35"/>
      <c r="UV247" s="35"/>
      <c r="UW247" s="35"/>
      <c r="UX247" s="35"/>
      <c r="UY247" s="35"/>
      <c r="UZ247" s="35"/>
      <c r="VA247" s="35"/>
      <c r="VB247" s="35"/>
      <c r="VC247" s="35"/>
      <c r="VD247" s="35"/>
      <c r="VE247" s="35"/>
      <c r="VF247" s="35"/>
      <c r="VG247" s="35"/>
      <c r="VH247" s="35"/>
      <c r="VI247" s="35"/>
      <c r="VJ247" s="35"/>
      <c r="VK247" s="35"/>
      <c r="VL247" s="35"/>
      <c r="VM247" s="35"/>
      <c r="VN247" s="35"/>
      <c r="VO247" s="35"/>
      <c r="VP247" s="35"/>
      <c r="VQ247" s="35"/>
      <c r="VR247" s="35"/>
      <c r="VS247" s="35"/>
      <c r="VT247" s="35"/>
      <c r="VU247" s="35"/>
      <c r="VV247" s="35"/>
      <c r="VW247" s="35"/>
      <c r="VX247" s="35"/>
      <c r="VY247" s="35"/>
      <c r="VZ247" s="35"/>
      <c r="WA247" s="35"/>
      <c r="WB247" s="35"/>
      <c r="WC247" s="35"/>
      <c r="WD247" s="35"/>
      <c r="WE247" s="35"/>
      <c r="WF247" s="35"/>
      <c r="WG247" s="35"/>
      <c r="WH247" s="35"/>
      <c r="WI247" s="35"/>
      <c r="WJ247" s="35"/>
      <c r="WK247" s="35"/>
      <c r="WL247" s="35"/>
      <c r="WM247" s="35"/>
      <c r="WN247" s="35"/>
      <c r="WO247" s="35"/>
      <c r="WP247" s="35"/>
      <c r="WQ247" s="35"/>
      <c r="WR247" s="35"/>
      <c r="WS247" s="35"/>
      <c r="WT247" s="35"/>
      <c r="WU247" s="35"/>
      <c r="WV247" s="35"/>
      <c r="WW247" s="35"/>
      <c r="WX247" s="35"/>
      <c r="WY247" s="35"/>
      <c r="WZ247" s="35"/>
      <c r="XA247" s="35"/>
      <c r="XB247" s="35"/>
      <c r="XC247" s="35"/>
      <c r="XD247" s="35"/>
      <c r="XE247" s="35"/>
      <c r="XF247" s="35"/>
      <c r="XG247" s="35"/>
      <c r="XH247" s="35"/>
      <c r="XI247" s="35"/>
      <c r="XJ247" s="35"/>
      <c r="XK247" s="35"/>
      <c r="XL247" s="35"/>
      <c r="XM247" s="35"/>
      <c r="XN247" s="35"/>
      <c r="XO247" s="35"/>
      <c r="XP247" s="35"/>
      <c r="XQ247" s="35"/>
      <c r="XR247" s="35"/>
      <c r="XS247" s="35"/>
      <c r="XT247" s="35"/>
      <c r="XU247" s="35"/>
      <c r="XV247" s="35"/>
      <c r="XW247" s="35"/>
      <c r="XX247" s="35"/>
      <c r="XY247" s="35"/>
      <c r="XZ247" s="35"/>
      <c r="YA247" s="35"/>
      <c r="YB247" s="35"/>
      <c r="YC247" s="35"/>
      <c r="YD247" s="35"/>
      <c r="YE247" s="35"/>
      <c r="YF247" s="35"/>
      <c r="YG247" s="35"/>
      <c r="YH247" s="35"/>
      <c r="YI247" s="35"/>
      <c r="YJ247" s="35"/>
      <c r="YK247" s="35"/>
      <c r="YL247" s="35"/>
      <c r="YM247" s="35"/>
      <c r="YN247" s="35"/>
      <c r="YO247" s="35"/>
      <c r="YP247" s="35"/>
      <c r="YQ247" s="35"/>
      <c r="YR247" s="35"/>
      <c r="YS247" s="35"/>
      <c r="YT247" s="35"/>
      <c r="YU247" s="35"/>
      <c r="YV247" s="35"/>
      <c r="YW247" s="35"/>
      <c r="YX247" s="35"/>
      <c r="YY247" s="35"/>
      <c r="YZ247" s="35"/>
      <c r="ZA247" s="35"/>
      <c r="ZB247" s="35"/>
      <c r="ZC247" s="35"/>
      <c r="ZD247" s="35"/>
      <c r="ZE247" s="35"/>
      <c r="ZF247" s="35"/>
      <c r="ZG247" s="35"/>
      <c r="ZH247" s="35"/>
      <c r="ZI247" s="35"/>
      <c r="ZJ247" s="35"/>
      <c r="ZK247" s="35"/>
      <c r="ZL247" s="35"/>
      <c r="ZM247" s="35"/>
      <c r="ZN247" s="35"/>
      <c r="ZO247" s="35"/>
      <c r="ZP247" s="35"/>
      <c r="ZQ247" s="35"/>
      <c r="ZR247" s="35"/>
      <c r="ZS247" s="35"/>
      <c r="ZT247" s="35"/>
      <c r="ZU247" s="35"/>
      <c r="ZV247" s="35"/>
      <c r="ZW247" s="35"/>
      <c r="ZX247" s="35"/>
      <c r="ZY247" s="35"/>
      <c r="ZZ247" s="35"/>
      <c r="AAA247" s="35"/>
      <c r="AAB247" s="35"/>
      <c r="AAC247" s="35">
        <v>1</v>
      </c>
      <c r="AAD247" s="35"/>
      <c r="AAE247" s="35"/>
      <c r="AAF247" s="35"/>
      <c r="AAG247" s="35"/>
      <c r="AAH247" s="35"/>
      <c r="AAI247" s="35"/>
      <c r="AAJ247" s="35"/>
      <c r="AAK247" s="35"/>
      <c r="AAL247" s="35"/>
      <c r="AAM247" s="35"/>
      <c r="AAN247" s="35"/>
      <c r="AAO247" s="35"/>
      <c r="AAP247" s="35"/>
      <c r="AAQ247" s="35"/>
      <c r="AAR247" s="35"/>
      <c r="AAS247" s="35"/>
      <c r="AAT247" s="35"/>
      <c r="AAU247" s="35"/>
      <c r="AAV247" s="35"/>
      <c r="AAW247" s="35"/>
      <c r="AAX247" s="35"/>
      <c r="AAY247" s="35"/>
      <c r="AAZ247" s="35"/>
      <c r="ABA247" s="35"/>
      <c r="ABB247" s="35"/>
      <c r="ABC247" s="35"/>
      <c r="ABD247" s="35"/>
      <c r="ABE247" s="35"/>
      <c r="ABF247" s="35"/>
      <c r="ABG247" s="35"/>
      <c r="ABH247" s="35"/>
      <c r="ABI247" s="35"/>
      <c r="ABJ247" s="35"/>
      <c r="ABK247" s="35"/>
      <c r="ABL247" s="35"/>
      <c r="ABM247" s="35"/>
      <c r="ABN247" s="35"/>
      <c r="ABO247" s="35"/>
      <c r="ABP247" s="35"/>
      <c r="ABQ247" s="35"/>
      <c r="ABR247" s="35"/>
      <c r="ABS247" s="35"/>
      <c r="ABT247" s="35"/>
      <c r="ABU247" s="35"/>
      <c r="ABV247" s="35"/>
      <c r="ABW247" s="35"/>
      <c r="ABX247" s="35"/>
      <c r="ABY247" s="35"/>
      <c r="ABZ247" s="35"/>
      <c r="ACA247" s="35"/>
      <c r="ACB247" s="35"/>
      <c r="ACC247" s="35"/>
      <c r="ACD247" s="35"/>
      <c r="ACE247" s="35"/>
      <c r="ACF247" s="35"/>
      <c r="ACG247" s="35"/>
      <c r="ACH247" s="35"/>
      <c r="ACI247" s="35"/>
      <c r="ACJ247" s="35"/>
      <c r="ACK247" s="35"/>
      <c r="ACL247" s="35"/>
      <c r="ACM247" s="35"/>
      <c r="ACN247" s="35"/>
      <c r="ACO247" s="35"/>
      <c r="ACP247" s="35"/>
      <c r="ACQ247" s="35"/>
      <c r="ACR247" s="35"/>
      <c r="ACS247" s="35"/>
      <c r="ACT247" s="35"/>
      <c r="ACU247" s="35"/>
      <c r="ACV247" s="35"/>
      <c r="ACW247" s="35"/>
      <c r="ACX247" s="35"/>
      <c r="ACY247" s="35"/>
      <c r="ACZ247" s="35"/>
      <c r="ADA247" s="35"/>
      <c r="ADB247" s="35"/>
      <c r="ADC247" s="35"/>
      <c r="ADD247" s="35"/>
      <c r="ADE247" s="35"/>
      <c r="ADF247" s="35"/>
      <c r="ADG247" s="35"/>
      <c r="ADH247" s="35"/>
      <c r="ADI247" s="35"/>
      <c r="ADJ247" s="35">
        <v>5</v>
      </c>
      <c r="ADK247" s="35"/>
      <c r="ADL247" s="35"/>
      <c r="ADM247" s="35"/>
      <c r="ADN247" s="35"/>
      <c r="ADO247" s="35"/>
      <c r="ADP247" s="35"/>
      <c r="ADQ247" s="35"/>
      <c r="ADR247" s="35"/>
      <c r="ADS247" s="35"/>
      <c r="ADT247" s="35"/>
      <c r="ADU247" s="35"/>
      <c r="ADV247" s="35"/>
      <c r="ADW247" s="35"/>
      <c r="ADX247" s="35"/>
      <c r="ADY247" s="26">
        <f t="shared" si="9"/>
        <v>0</v>
      </c>
      <c r="ADZ247" s="5"/>
    </row>
    <row r="248" spans="1:806" s="33" customFormat="1" x14ac:dyDescent="0.2">
      <c r="A248" s="38" t="s">
        <v>312</v>
      </c>
      <c r="B248" s="65">
        <f t="shared" si="8"/>
        <v>200</v>
      </c>
      <c r="C248" s="57">
        <v>10</v>
      </c>
      <c r="D248" s="59">
        <v>44832</v>
      </c>
      <c r="E248" s="67">
        <v>63.02</v>
      </c>
      <c r="F248" s="67">
        <f t="shared" si="10"/>
        <v>12604</v>
      </c>
      <c r="G248" s="6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>
        <v>20</v>
      </c>
      <c r="Z248" s="35">
        <v>10</v>
      </c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15"/>
      <c r="BF248" s="15"/>
      <c r="BG248" s="136"/>
      <c r="BH248" s="35"/>
      <c r="BI248" s="35"/>
      <c r="BJ248" s="35"/>
      <c r="BK248" s="35"/>
      <c r="BL248" s="35"/>
      <c r="BM248" s="35"/>
      <c r="BN248" s="35"/>
      <c r="BO248" s="35"/>
      <c r="BP248" s="35"/>
      <c r="BQ248" s="35"/>
      <c r="BR248" s="35"/>
      <c r="BS248" s="35"/>
      <c r="BT248" s="35"/>
      <c r="BU248" s="35"/>
      <c r="BV248" s="35"/>
      <c r="BW248" s="35"/>
      <c r="BX248" s="35"/>
      <c r="BY248" s="35"/>
      <c r="BZ248" s="35"/>
      <c r="CA248" s="35"/>
      <c r="CB248" s="35"/>
      <c r="CC248" s="35"/>
      <c r="CD248" s="35"/>
      <c r="CE248" s="35"/>
      <c r="CF248" s="35"/>
      <c r="CG248" s="35"/>
      <c r="CH248" s="35"/>
      <c r="CI248" s="35"/>
      <c r="CJ248" s="35"/>
      <c r="CK248" s="35"/>
      <c r="CL248" s="35"/>
      <c r="CM248" s="35"/>
      <c r="CN248" s="35"/>
      <c r="CO248" s="35"/>
      <c r="CP248" s="35"/>
      <c r="CQ248" s="35"/>
      <c r="CR248" s="35"/>
      <c r="CS248" s="35"/>
      <c r="CT248" s="35"/>
      <c r="CU248" s="35"/>
      <c r="CV248" s="35"/>
      <c r="CW248" s="35"/>
      <c r="CX248" s="35"/>
      <c r="CY248" s="35"/>
      <c r="CZ248" s="35"/>
      <c r="DA248" s="35"/>
      <c r="DB248" s="35"/>
      <c r="DC248" s="35"/>
      <c r="DD248" s="35"/>
      <c r="DE248" s="35"/>
      <c r="DF248" s="35"/>
      <c r="DG248" s="35"/>
      <c r="DH248" s="35"/>
      <c r="DI248" s="35"/>
      <c r="DJ248" s="35"/>
      <c r="DK248" s="35"/>
      <c r="DL248" s="35"/>
      <c r="DM248" s="35"/>
      <c r="DN248" s="35"/>
      <c r="DO248" s="35"/>
      <c r="DP248" s="35"/>
      <c r="DQ248" s="35"/>
      <c r="DR248" s="35"/>
      <c r="DS248" s="35"/>
      <c r="DT248" s="35"/>
      <c r="DU248" s="35"/>
      <c r="DV248" s="35"/>
      <c r="DW248" s="35"/>
      <c r="DX248" s="35"/>
      <c r="DY248" s="35"/>
      <c r="DZ248" s="35"/>
      <c r="EA248" s="35"/>
      <c r="EB248" s="35"/>
      <c r="EC248" s="35"/>
      <c r="ED248" s="35"/>
      <c r="EE248" s="35"/>
      <c r="EF248" s="35"/>
      <c r="EG248" s="35"/>
      <c r="EH248" s="35"/>
      <c r="EI248" s="35"/>
      <c r="EJ248" s="35"/>
      <c r="EK248" s="35"/>
      <c r="EL248" s="35"/>
      <c r="EM248" s="35"/>
      <c r="EN248" s="35"/>
      <c r="EO248" s="35"/>
      <c r="EP248" s="35"/>
      <c r="EQ248" s="35"/>
      <c r="ER248" s="35"/>
      <c r="ES248" s="35"/>
      <c r="ET248" s="35"/>
      <c r="EU248" s="35"/>
      <c r="EV248" s="35"/>
      <c r="EW248" s="35"/>
      <c r="EX248" s="35"/>
      <c r="EY248" s="35"/>
      <c r="EZ248" s="35"/>
      <c r="FA248" s="35"/>
      <c r="FB248" s="35"/>
      <c r="FC248" s="35"/>
      <c r="FD248" s="35"/>
      <c r="FE248" s="35"/>
      <c r="FF248" s="35"/>
      <c r="FG248" s="35"/>
      <c r="FH248" s="35"/>
      <c r="FI248" s="35"/>
      <c r="FJ248" s="35"/>
      <c r="FK248" s="35"/>
      <c r="FL248" s="35"/>
      <c r="FM248" s="35"/>
      <c r="FN248" s="35"/>
      <c r="FO248" s="35"/>
      <c r="FP248" s="35"/>
      <c r="FQ248" s="35"/>
      <c r="FR248" s="35"/>
      <c r="FS248" s="35"/>
      <c r="FT248" s="35"/>
      <c r="FU248" s="35"/>
      <c r="FV248" s="35"/>
      <c r="FW248" s="35"/>
      <c r="FX248" s="35"/>
      <c r="FY248" s="35"/>
      <c r="FZ248" s="35"/>
      <c r="GA248" s="35"/>
      <c r="GB248" s="35"/>
      <c r="GC248" s="35"/>
      <c r="GD248" s="35"/>
      <c r="GE248" s="35"/>
      <c r="GF248" s="35"/>
      <c r="GG248" s="35"/>
      <c r="GH248" s="35"/>
      <c r="GI248" s="35"/>
      <c r="GJ248" s="35"/>
      <c r="GK248" s="35"/>
      <c r="GL248" s="35"/>
      <c r="GM248" s="35"/>
      <c r="GN248" s="35"/>
      <c r="GO248" s="35"/>
      <c r="GP248" s="35"/>
      <c r="GQ248" s="35"/>
      <c r="GR248" s="35"/>
      <c r="GS248" s="35"/>
      <c r="GT248" s="35"/>
      <c r="GU248" s="35"/>
      <c r="GV248" s="35"/>
      <c r="GW248" s="35"/>
      <c r="GX248" s="35"/>
      <c r="GY248" s="35"/>
      <c r="GZ248" s="35"/>
      <c r="HA248" s="35"/>
      <c r="HB248" s="35"/>
      <c r="HC248" s="35"/>
      <c r="HD248" s="35"/>
      <c r="HE248" s="35"/>
      <c r="HF248" s="35"/>
      <c r="HG248" s="35"/>
      <c r="HH248" s="35"/>
      <c r="HI248" s="35"/>
      <c r="HJ248" s="35"/>
      <c r="HK248" s="35"/>
      <c r="HL248" s="35"/>
      <c r="HM248" s="35"/>
      <c r="HN248" s="35"/>
      <c r="HO248" s="35"/>
      <c r="HP248" s="35"/>
      <c r="HQ248" s="35"/>
      <c r="HR248" s="35"/>
      <c r="HS248" s="35"/>
      <c r="HT248" s="35"/>
      <c r="HU248" s="35"/>
      <c r="HV248" s="35"/>
      <c r="HW248" s="35"/>
      <c r="HX248" s="35"/>
      <c r="HY248" s="35"/>
      <c r="HZ248" s="35"/>
      <c r="IA248" s="35"/>
      <c r="IB248" s="35"/>
      <c r="IC248" s="35"/>
      <c r="ID248" s="35"/>
      <c r="IE248" s="35"/>
      <c r="IF248" s="35"/>
      <c r="IG248" s="35"/>
      <c r="IH248" s="35"/>
      <c r="II248" s="35"/>
      <c r="IJ248" s="35"/>
      <c r="IK248" s="35"/>
      <c r="IL248" s="35"/>
      <c r="IM248" s="35"/>
      <c r="IN248" s="35"/>
      <c r="IO248" s="35"/>
      <c r="IP248" s="35"/>
      <c r="IQ248" s="35"/>
      <c r="IR248" s="35"/>
      <c r="IS248" s="35"/>
      <c r="IT248" s="35"/>
      <c r="IU248" s="35"/>
      <c r="IV248" s="35"/>
      <c r="IW248" s="35"/>
      <c r="IX248" s="35"/>
      <c r="IY248" s="35"/>
      <c r="IZ248" s="35"/>
      <c r="JA248" s="35"/>
      <c r="JB248" s="35"/>
      <c r="JC248" s="35"/>
      <c r="JD248" s="35"/>
      <c r="JE248" s="35"/>
      <c r="JF248" s="35"/>
      <c r="JG248" s="35"/>
      <c r="JH248" s="35"/>
      <c r="JI248" s="35"/>
      <c r="JJ248" s="35"/>
      <c r="JK248" s="35"/>
      <c r="JL248" s="35"/>
      <c r="JM248" s="35"/>
      <c r="JN248" s="35"/>
      <c r="JO248" s="35"/>
      <c r="JP248" s="35"/>
      <c r="JQ248" s="35"/>
      <c r="JR248" s="35"/>
      <c r="JS248" s="35"/>
      <c r="JT248" s="35"/>
      <c r="JU248" s="35"/>
      <c r="JV248" s="35"/>
      <c r="JW248" s="35"/>
      <c r="JX248" s="35"/>
      <c r="JY248" s="35"/>
      <c r="JZ248" s="35"/>
      <c r="KA248" s="35"/>
      <c r="KB248" s="35"/>
      <c r="KC248" s="35"/>
      <c r="KD248" s="35"/>
      <c r="KE248" s="35"/>
      <c r="KF248" s="35"/>
      <c r="KG248" s="35"/>
      <c r="KH248" s="35"/>
      <c r="KI248" s="35"/>
      <c r="KJ248" s="35"/>
      <c r="KK248" s="35"/>
      <c r="KL248" s="35"/>
      <c r="KM248" s="35"/>
      <c r="KN248" s="35"/>
      <c r="KO248" s="35"/>
      <c r="KP248" s="35"/>
      <c r="KQ248" s="35"/>
      <c r="KR248" s="35"/>
      <c r="KS248" s="35"/>
      <c r="KT248" s="35"/>
      <c r="KU248" s="35"/>
      <c r="KV248" s="35"/>
      <c r="KW248" s="35"/>
      <c r="KX248" s="35"/>
      <c r="KY248" s="35"/>
      <c r="KZ248" s="35"/>
      <c r="LA248" s="35"/>
      <c r="LB248" s="35"/>
      <c r="LC248" s="35"/>
      <c r="LD248" s="35"/>
      <c r="LE248" s="35"/>
      <c r="LF248" s="35">
        <v>10</v>
      </c>
      <c r="LG248" s="35"/>
      <c r="LH248" s="35"/>
      <c r="LI248" s="35"/>
      <c r="LJ248" s="35"/>
      <c r="LK248" s="35"/>
      <c r="LL248" s="35"/>
      <c r="LM248" s="35"/>
      <c r="LN248" s="35"/>
      <c r="LO248" s="35"/>
      <c r="LP248" s="35"/>
      <c r="LQ248" s="35"/>
      <c r="LR248" s="35"/>
      <c r="LS248" s="35"/>
      <c r="LT248" s="35"/>
      <c r="LU248" s="35"/>
      <c r="LV248" s="35"/>
      <c r="LW248" s="35"/>
      <c r="LX248" s="35"/>
      <c r="LY248" s="35"/>
      <c r="LZ248" s="35"/>
      <c r="MA248" s="35"/>
      <c r="MB248" s="35"/>
      <c r="MC248" s="35"/>
      <c r="MD248" s="35"/>
      <c r="ME248" s="35"/>
      <c r="MF248" s="35"/>
      <c r="MG248" s="35"/>
      <c r="MH248" s="35"/>
      <c r="MI248" s="35"/>
      <c r="MJ248" s="35"/>
      <c r="MK248" s="35"/>
      <c r="ML248" s="35"/>
      <c r="MM248" s="35"/>
      <c r="MN248" s="35"/>
      <c r="MO248" s="35"/>
      <c r="MP248" s="35"/>
      <c r="MQ248" s="35"/>
      <c r="MR248" s="35"/>
      <c r="MS248" s="35"/>
      <c r="MT248" s="35"/>
      <c r="MU248" s="35"/>
      <c r="MV248" s="35"/>
      <c r="MW248" s="35"/>
      <c r="MX248" s="35"/>
      <c r="MY248" s="35"/>
      <c r="MZ248" s="35"/>
      <c r="NA248" s="35"/>
      <c r="NB248" s="35"/>
      <c r="NC248" s="35"/>
      <c r="ND248" s="35">
        <v>40</v>
      </c>
      <c r="NE248" s="35"/>
      <c r="NF248" s="35"/>
      <c r="NG248" s="35"/>
      <c r="NH248" s="35"/>
      <c r="NI248" s="35"/>
      <c r="NJ248" s="35"/>
      <c r="NK248" s="35"/>
      <c r="NL248" s="35"/>
      <c r="NM248" s="35">
        <v>10</v>
      </c>
      <c r="NN248" s="35"/>
      <c r="NO248" s="35"/>
      <c r="NP248" s="35"/>
      <c r="NQ248" s="35"/>
      <c r="NR248" s="35"/>
      <c r="NS248" s="35"/>
      <c r="NT248" s="35"/>
      <c r="NU248" s="35"/>
      <c r="NV248" s="35"/>
      <c r="NW248" s="35"/>
      <c r="NX248" s="35"/>
      <c r="NY248" s="35"/>
      <c r="NZ248" s="35"/>
      <c r="OA248" s="35"/>
      <c r="OB248" s="35">
        <v>60</v>
      </c>
      <c r="OC248" s="35"/>
      <c r="OD248" s="35"/>
      <c r="OE248" s="35"/>
      <c r="OF248" s="35"/>
      <c r="OG248" s="35"/>
      <c r="OH248" s="35"/>
      <c r="OI248" s="35"/>
      <c r="OJ248" s="35"/>
      <c r="OK248" s="35"/>
      <c r="OL248" s="35">
        <v>190</v>
      </c>
      <c r="OM248" s="35"/>
      <c r="ON248" s="35"/>
      <c r="OO248" s="35"/>
      <c r="OP248" s="35"/>
      <c r="OQ248" s="35"/>
      <c r="OR248" s="35"/>
      <c r="OS248" s="35"/>
      <c r="OT248" s="35"/>
      <c r="OU248" s="35"/>
      <c r="OV248" s="35"/>
      <c r="OW248" s="35"/>
      <c r="OX248" s="35"/>
      <c r="OY248" s="35"/>
      <c r="OZ248" s="35"/>
      <c r="PA248" s="35"/>
      <c r="PB248" s="35"/>
      <c r="PC248" s="35"/>
      <c r="PD248" s="35"/>
      <c r="PE248" s="35"/>
      <c r="PF248" s="35"/>
      <c r="PG248" s="35"/>
      <c r="PH248" s="35"/>
      <c r="PI248" s="35"/>
      <c r="PJ248" s="35"/>
      <c r="PK248" s="35"/>
      <c r="PL248" s="35"/>
      <c r="PM248" s="35"/>
      <c r="PN248" s="35"/>
      <c r="PO248" s="35"/>
      <c r="PP248" s="35"/>
      <c r="PQ248" s="35"/>
      <c r="PR248" s="35"/>
      <c r="PS248" s="35"/>
      <c r="PT248" s="35"/>
      <c r="PU248" s="35"/>
      <c r="PV248" s="35"/>
      <c r="PW248" s="35"/>
      <c r="PX248" s="35"/>
      <c r="PY248" s="35"/>
      <c r="PZ248" s="35"/>
      <c r="QA248" s="35"/>
      <c r="QB248" s="35"/>
      <c r="QC248" s="35"/>
      <c r="QD248" s="35"/>
      <c r="QE248" s="35"/>
      <c r="QF248" s="35"/>
      <c r="QG248" s="35"/>
      <c r="QH248" s="35"/>
      <c r="QI248" s="35"/>
      <c r="QJ248" s="35"/>
      <c r="QK248" s="35"/>
      <c r="QL248" s="35"/>
      <c r="QM248" s="35"/>
      <c r="QN248" s="35"/>
      <c r="QO248" s="35"/>
      <c r="QP248" s="35"/>
      <c r="QQ248" s="35"/>
      <c r="QR248" s="35"/>
      <c r="QS248" s="35"/>
      <c r="QT248" s="35"/>
      <c r="QU248" s="35"/>
      <c r="QV248" s="35"/>
      <c r="QW248" s="35"/>
      <c r="QX248" s="35"/>
      <c r="QY248" s="35"/>
      <c r="QZ248" s="35"/>
      <c r="RA248" s="35"/>
      <c r="RB248" s="35"/>
      <c r="RC248" s="35"/>
      <c r="RD248" s="35"/>
      <c r="RE248" s="35"/>
      <c r="RF248" s="35"/>
      <c r="RG248" s="35"/>
      <c r="RH248" s="35"/>
      <c r="RI248" s="35"/>
      <c r="RJ248" s="35"/>
      <c r="RK248" s="35"/>
      <c r="RL248" s="35"/>
      <c r="RM248" s="35"/>
      <c r="RN248" s="35"/>
      <c r="RO248" s="35"/>
      <c r="RP248" s="35"/>
      <c r="RQ248" s="35"/>
      <c r="RR248" s="35"/>
      <c r="RS248" s="35"/>
      <c r="RT248" s="35"/>
      <c r="RU248" s="35"/>
      <c r="RV248" s="35"/>
      <c r="RW248" s="35"/>
      <c r="RX248" s="35"/>
      <c r="RY248" s="35"/>
      <c r="RZ248" s="35"/>
      <c r="SA248" s="35"/>
      <c r="SB248" s="35"/>
      <c r="SC248" s="35"/>
      <c r="SD248" s="35"/>
      <c r="SE248" s="35"/>
      <c r="SF248" s="35"/>
      <c r="SG248" s="35"/>
      <c r="SH248" s="35"/>
      <c r="SI248" s="35"/>
      <c r="SJ248" s="35"/>
      <c r="SK248" s="35"/>
      <c r="SL248" s="35"/>
      <c r="SM248" s="35"/>
      <c r="SN248" s="35"/>
      <c r="SO248" s="35"/>
      <c r="SP248" s="35"/>
      <c r="SQ248" s="35"/>
      <c r="SR248" s="35"/>
      <c r="SS248" s="35"/>
      <c r="ST248" s="35"/>
      <c r="SU248" s="35"/>
      <c r="SV248" s="35"/>
      <c r="SW248" s="35"/>
      <c r="SX248" s="35"/>
      <c r="SY248" s="35"/>
      <c r="SZ248" s="35"/>
      <c r="TA248" s="35"/>
      <c r="TB248" s="35"/>
      <c r="TC248" s="35"/>
      <c r="TD248" s="35"/>
      <c r="TE248" s="35"/>
      <c r="TF248" s="35"/>
      <c r="TG248" s="35"/>
      <c r="TH248" s="35"/>
      <c r="TI248" s="35"/>
      <c r="TJ248" s="35"/>
      <c r="TK248" s="35"/>
      <c r="TL248" s="35"/>
      <c r="TM248" s="35"/>
      <c r="TN248" s="35"/>
      <c r="TO248" s="35"/>
      <c r="TP248" s="35"/>
      <c r="TQ248" s="35"/>
      <c r="TR248" s="35"/>
      <c r="TS248" s="35"/>
      <c r="TT248" s="35"/>
      <c r="TU248" s="35"/>
      <c r="TV248" s="35"/>
      <c r="TW248" s="35"/>
      <c r="TX248" s="35"/>
      <c r="TY248" s="35"/>
      <c r="TZ248" s="35"/>
      <c r="UA248" s="35"/>
      <c r="UB248" s="35"/>
      <c r="UC248" s="35"/>
      <c r="UD248" s="35"/>
      <c r="UE248" s="35"/>
      <c r="UF248" s="35"/>
      <c r="UG248" s="35"/>
      <c r="UH248" s="35"/>
      <c r="UI248" s="35"/>
      <c r="UJ248" s="35"/>
      <c r="UK248" s="35"/>
      <c r="UL248" s="35"/>
      <c r="UM248" s="35"/>
      <c r="UN248" s="35"/>
      <c r="UO248" s="35"/>
      <c r="UP248" s="35"/>
      <c r="UQ248" s="35"/>
      <c r="UR248" s="35"/>
      <c r="US248" s="35"/>
      <c r="UT248" s="35"/>
      <c r="UU248" s="35"/>
      <c r="UV248" s="35"/>
      <c r="UW248" s="35"/>
      <c r="UX248" s="35"/>
      <c r="UY248" s="35"/>
      <c r="UZ248" s="35"/>
      <c r="VA248" s="35"/>
      <c r="VB248" s="35"/>
      <c r="VC248" s="35"/>
      <c r="VD248" s="35"/>
      <c r="VE248" s="35"/>
      <c r="VF248" s="35"/>
      <c r="VG248" s="35"/>
      <c r="VH248" s="35"/>
      <c r="VI248" s="35"/>
      <c r="VJ248" s="35"/>
      <c r="VK248" s="35"/>
      <c r="VL248" s="35"/>
      <c r="VM248" s="35">
        <v>1</v>
      </c>
      <c r="VN248" s="35"/>
      <c r="VO248" s="35"/>
      <c r="VP248" s="35"/>
      <c r="VQ248" s="35"/>
      <c r="VR248" s="35"/>
      <c r="VS248" s="35"/>
      <c r="VT248" s="35"/>
      <c r="VU248" s="35"/>
      <c r="VV248" s="35"/>
      <c r="VW248" s="35">
        <v>1</v>
      </c>
      <c r="VX248" s="35"/>
      <c r="VY248" s="35"/>
      <c r="VZ248" s="35"/>
      <c r="WA248" s="35"/>
      <c r="WB248" s="35"/>
      <c r="WC248" s="35"/>
      <c r="WD248" s="35">
        <v>80</v>
      </c>
      <c r="WE248" s="35"/>
      <c r="WF248" s="35"/>
      <c r="WG248" s="35"/>
      <c r="WH248" s="35"/>
      <c r="WI248" s="35"/>
      <c r="WJ248" s="35"/>
      <c r="WK248" s="35"/>
      <c r="WL248" s="35"/>
      <c r="WM248" s="35"/>
      <c r="WN248" s="35"/>
      <c r="WO248" s="35"/>
      <c r="WP248" s="35"/>
      <c r="WQ248" s="35"/>
      <c r="WR248" s="35"/>
      <c r="WS248" s="35"/>
      <c r="WT248" s="35"/>
      <c r="WU248" s="35"/>
      <c r="WV248" s="35"/>
      <c r="WW248" s="35"/>
      <c r="WX248" s="35"/>
      <c r="WY248" s="35"/>
      <c r="WZ248" s="35"/>
      <c r="XA248" s="35"/>
      <c r="XB248" s="35"/>
      <c r="XC248" s="35"/>
      <c r="XD248" s="35"/>
      <c r="XE248" s="35"/>
      <c r="XF248" s="35"/>
      <c r="XG248" s="35"/>
      <c r="XH248" s="35"/>
      <c r="XI248" s="35"/>
      <c r="XJ248" s="35"/>
      <c r="XK248" s="35"/>
      <c r="XL248" s="35"/>
      <c r="XM248" s="35"/>
      <c r="XN248" s="35"/>
      <c r="XO248" s="35"/>
      <c r="XP248" s="35"/>
      <c r="XQ248" s="35"/>
      <c r="XR248" s="35"/>
      <c r="XS248" s="35"/>
      <c r="XT248" s="35"/>
      <c r="XU248" s="35"/>
      <c r="XV248" s="35"/>
      <c r="XW248" s="35"/>
      <c r="XX248" s="35"/>
      <c r="XY248" s="35"/>
      <c r="XZ248" s="35"/>
      <c r="YA248" s="35"/>
      <c r="YB248" s="35"/>
      <c r="YC248" s="35"/>
      <c r="YD248" s="35"/>
      <c r="YE248" s="35"/>
      <c r="YF248" s="35"/>
      <c r="YG248" s="35"/>
      <c r="YH248" s="35"/>
      <c r="YI248" s="35"/>
      <c r="YJ248" s="35"/>
      <c r="YK248" s="35"/>
      <c r="YL248" s="35"/>
      <c r="YM248" s="35"/>
      <c r="YN248" s="35"/>
      <c r="YO248" s="35"/>
      <c r="YP248" s="35"/>
      <c r="YQ248" s="35"/>
      <c r="YR248" s="35"/>
      <c r="YS248" s="35"/>
      <c r="YT248" s="35"/>
      <c r="YU248" s="35"/>
      <c r="YV248" s="35"/>
      <c r="YW248" s="35"/>
      <c r="YX248" s="35"/>
      <c r="YY248" s="35"/>
      <c r="YZ248" s="35"/>
      <c r="ZA248" s="35"/>
      <c r="ZB248" s="35"/>
      <c r="ZC248" s="35"/>
      <c r="ZD248" s="35"/>
      <c r="ZE248" s="35"/>
      <c r="ZF248" s="35"/>
      <c r="ZG248" s="35"/>
      <c r="ZH248" s="35"/>
      <c r="ZI248" s="35"/>
      <c r="ZJ248" s="35"/>
      <c r="ZK248" s="35"/>
      <c r="ZL248" s="35"/>
      <c r="ZM248" s="35"/>
      <c r="ZN248" s="35"/>
      <c r="ZO248" s="35"/>
      <c r="ZP248" s="35"/>
      <c r="ZQ248" s="35"/>
      <c r="ZR248" s="35"/>
      <c r="ZS248" s="35"/>
      <c r="ZT248" s="35"/>
      <c r="ZU248" s="35"/>
      <c r="ZV248" s="35"/>
      <c r="ZW248" s="35"/>
      <c r="ZX248" s="35"/>
      <c r="ZY248" s="35"/>
      <c r="ZZ248" s="35"/>
      <c r="AAA248" s="35"/>
      <c r="AAB248" s="35"/>
      <c r="AAC248" s="35">
        <v>80</v>
      </c>
      <c r="AAD248" s="35"/>
      <c r="AAE248" s="35"/>
      <c r="AAF248" s="35"/>
      <c r="AAG248" s="35"/>
      <c r="AAH248" s="35"/>
      <c r="AAI248" s="35">
        <v>20</v>
      </c>
      <c r="AAJ248" s="35"/>
      <c r="AAK248" s="35"/>
      <c r="AAL248" s="35"/>
      <c r="AAM248" s="35"/>
      <c r="AAN248" s="35"/>
      <c r="AAO248" s="35"/>
      <c r="AAP248" s="35"/>
      <c r="AAQ248" s="35"/>
      <c r="AAR248" s="35"/>
      <c r="AAS248" s="35"/>
      <c r="AAT248" s="35"/>
      <c r="AAU248" s="35"/>
      <c r="AAV248" s="35"/>
      <c r="AAW248" s="35"/>
      <c r="AAX248" s="35"/>
      <c r="AAY248" s="35"/>
      <c r="AAZ248" s="35"/>
      <c r="ABA248" s="35"/>
      <c r="ABB248" s="35"/>
      <c r="ABC248" s="35"/>
      <c r="ABD248" s="35"/>
      <c r="ABE248" s="35"/>
      <c r="ABF248" s="35"/>
      <c r="ABG248" s="35"/>
      <c r="ABH248" s="35"/>
      <c r="ABI248" s="35"/>
      <c r="ABJ248" s="35"/>
      <c r="ABK248" s="35"/>
      <c r="ABL248" s="35"/>
      <c r="ABM248" s="35"/>
      <c r="ABN248" s="35"/>
      <c r="ABO248" s="35"/>
      <c r="ABP248" s="35"/>
      <c r="ABQ248" s="35"/>
      <c r="ABR248" s="35"/>
      <c r="ABS248" s="35"/>
      <c r="ABT248" s="35"/>
      <c r="ABU248" s="35"/>
      <c r="ABV248" s="35"/>
      <c r="ABW248" s="35"/>
      <c r="ABX248" s="35"/>
      <c r="ABY248" s="35"/>
      <c r="ABZ248" s="35"/>
      <c r="ACA248" s="35"/>
      <c r="ACB248" s="35"/>
      <c r="ACC248" s="35"/>
      <c r="ACD248" s="35"/>
      <c r="ACE248" s="35"/>
      <c r="ACF248" s="35"/>
      <c r="ACG248" s="35"/>
      <c r="ACH248" s="35"/>
      <c r="ACI248" s="35"/>
      <c r="ACJ248" s="35"/>
      <c r="ACK248" s="35"/>
      <c r="ACL248" s="35"/>
      <c r="ACM248" s="35"/>
      <c r="ACN248" s="35"/>
      <c r="ACO248" s="35"/>
      <c r="ACP248" s="35"/>
      <c r="ACQ248" s="35"/>
      <c r="ACR248" s="35"/>
      <c r="ACS248" s="35"/>
      <c r="ACT248" s="35"/>
      <c r="ACU248" s="35"/>
      <c r="ACV248" s="35"/>
      <c r="ACW248" s="35"/>
      <c r="ACX248" s="35"/>
      <c r="ACY248" s="35"/>
      <c r="ACZ248" s="35"/>
      <c r="ADA248" s="35"/>
      <c r="ADB248" s="35"/>
      <c r="ADC248" s="35"/>
      <c r="ADD248" s="35"/>
      <c r="ADE248" s="35"/>
      <c r="ADF248" s="35"/>
      <c r="ADG248" s="35"/>
      <c r="ADH248" s="35"/>
      <c r="ADI248" s="35"/>
      <c r="ADJ248" s="35">
        <v>200</v>
      </c>
      <c r="ADK248" s="35"/>
      <c r="ADL248" s="35"/>
      <c r="ADM248" s="35"/>
      <c r="ADN248" s="35"/>
      <c r="ADO248" s="35"/>
      <c r="ADP248" s="35"/>
      <c r="ADQ248" s="35"/>
      <c r="ADR248" s="35"/>
      <c r="ADS248" s="35"/>
      <c r="ADT248" s="35"/>
      <c r="ADU248" s="35"/>
      <c r="ADV248" s="35"/>
      <c r="ADW248" s="35"/>
      <c r="ADX248" s="35"/>
      <c r="ADY248" s="26">
        <f t="shared" si="9"/>
        <v>0</v>
      </c>
      <c r="ADZ248" s="5"/>
    </row>
    <row r="249" spans="1:806" s="33" customFormat="1" x14ac:dyDescent="0.2">
      <c r="A249" s="38" t="s">
        <v>312</v>
      </c>
      <c r="B249" s="65">
        <f t="shared" si="8"/>
        <v>0</v>
      </c>
      <c r="C249" s="57">
        <v>10</v>
      </c>
      <c r="D249" s="59">
        <v>44697</v>
      </c>
      <c r="E249" s="67">
        <v>49.8</v>
      </c>
      <c r="F249" s="67">
        <f t="shared" si="10"/>
        <v>0</v>
      </c>
      <c r="G249" s="6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>
        <v>10</v>
      </c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15"/>
      <c r="BF249" s="15"/>
      <c r="BG249" s="136"/>
      <c r="BH249" s="35"/>
      <c r="BI249" s="35"/>
      <c r="BJ249" s="35"/>
      <c r="BK249" s="35"/>
      <c r="BL249" s="35"/>
      <c r="BM249" s="35"/>
      <c r="BN249" s="35"/>
      <c r="BO249" s="35"/>
      <c r="BP249" s="35"/>
      <c r="BQ249" s="35"/>
      <c r="BR249" s="35"/>
      <c r="BS249" s="35"/>
      <c r="BT249" s="35"/>
      <c r="BU249" s="35"/>
      <c r="BV249" s="35"/>
      <c r="BW249" s="35"/>
      <c r="BX249" s="35"/>
      <c r="BY249" s="35"/>
      <c r="BZ249" s="35"/>
      <c r="CA249" s="35"/>
      <c r="CB249" s="35"/>
      <c r="CC249" s="35"/>
      <c r="CD249" s="35"/>
      <c r="CE249" s="35"/>
      <c r="CF249" s="35"/>
      <c r="CG249" s="35"/>
      <c r="CH249" s="35"/>
      <c r="CI249" s="35"/>
      <c r="CJ249" s="35"/>
      <c r="CK249" s="35"/>
      <c r="CL249" s="35"/>
      <c r="CM249" s="35"/>
      <c r="CN249" s="35"/>
      <c r="CO249" s="35"/>
      <c r="CP249" s="35"/>
      <c r="CQ249" s="35"/>
      <c r="CR249" s="35"/>
      <c r="CS249" s="35"/>
      <c r="CT249" s="35"/>
      <c r="CU249" s="35"/>
      <c r="CV249" s="35"/>
      <c r="CW249" s="35"/>
      <c r="CX249" s="35"/>
      <c r="CY249" s="35"/>
      <c r="CZ249" s="35"/>
      <c r="DA249" s="35"/>
      <c r="DB249" s="35"/>
      <c r="DC249" s="35"/>
      <c r="DD249" s="35"/>
      <c r="DE249" s="35"/>
      <c r="DF249" s="35"/>
      <c r="DG249" s="35"/>
      <c r="DH249" s="35"/>
      <c r="DI249" s="35"/>
      <c r="DJ249" s="35"/>
      <c r="DK249" s="35"/>
      <c r="DL249" s="35"/>
      <c r="DM249" s="35"/>
      <c r="DN249" s="35"/>
      <c r="DO249" s="35"/>
      <c r="DP249" s="35"/>
      <c r="DQ249" s="35"/>
      <c r="DR249" s="35"/>
      <c r="DS249" s="35"/>
      <c r="DT249" s="35"/>
      <c r="DU249" s="35"/>
      <c r="DV249" s="35"/>
      <c r="DW249" s="35"/>
      <c r="DX249" s="35"/>
      <c r="DY249" s="35"/>
      <c r="DZ249" s="35"/>
      <c r="EA249" s="35"/>
      <c r="EB249" s="35"/>
      <c r="EC249" s="35"/>
      <c r="ED249" s="35"/>
      <c r="EE249" s="35"/>
      <c r="EF249" s="35"/>
      <c r="EG249" s="35"/>
      <c r="EH249" s="35"/>
      <c r="EI249" s="35"/>
      <c r="EJ249" s="35"/>
      <c r="EK249" s="35"/>
      <c r="EL249" s="35"/>
      <c r="EM249" s="35"/>
      <c r="EN249" s="35"/>
      <c r="EO249" s="35"/>
      <c r="EP249" s="35"/>
      <c r="EQ249" s="35"/>
      <c r="ER249" s="35"/>
      <c r="ES249" s="35"/>
      <c r="ET249" s="35"/>
      <c r="EU249" s="35"/>
      <c r="EV249" s="35"/>
      <c r="EW249" s="35"/>
      <c r="EX249" s="35"/>
      <c r="EY249" s="35"/>
      <c r="EZ249" s="35"/>
      <c r="FA249" s="35"/>
      <c r="FB249" s="35"/>
      <c r="FC249" s="35"/>
      <c r="FD249" s="35"/>
      <c r="FE249" s="35"/>
      <c r="FF249" s="35"/>
      <c r="FG249" s="35"/>
      <c r="FH249" s="35"/>
      <c r="FI249" s="35"/>
      <c r="FJ249" s="35"/>
      <c r="FK249" s="35"/>
      <c r="FL249" s="35"/>
      <c r="FM249" s="35"/>
      <c r="FN249" s="35"/>
      <c r="FO249" s="35"/>
      <c r="FP249" s="35"/>
      <c r="FQ249" s="35"/>
      <c r="FR249" s="35"/>
      <c r="FS249" s="35"/>
      <c r="FT249" s="35"/>
      <c r="FU249" s="35"/>
      <c r="FV249" s="35"/>
      <c r="FW249" s="35"/>
      <c r="FX249" s="35"/>
      <c r="FY249" s="35"/>
      <c r="FZ249" s="35"/>
      <c r="GA249" s="35"/>
      <c r="GB249" s="35"/>
      <c r="GC249" s="35"/>
      <c r="GD249" s="35"/>
      <c r="GE249" s="35"/>
      <c r="GF249" s="35"/>
      <c r="GG249" s="35"/>
      <c r="GH249" s="35"/>
      <c r="GI249" s="35"/>
      <c r="GJ249" s="35"/>
      <c r="GK249" s="35"/>
      <c r="GL249" s="35"/>
      <c r="GM249" s="35"/>
      <c r="GN249" s="35"/>
      <c r="GO249" s="35"/>
      <c r="GP249" s="35"/>
      <c r="GQ249" s="35"/>
      <c r="GR249" s="35"/>
      <c r="GS249" s="35"/>
      <c r="GT249" s="35"/>
      <c r="GU249" s="35"/>
      <c r="GV249" s="35"/>
      <c r="GW249" s="35"/>
      <c r="GX249" s="35"/>
      <c r="GY249" s="35"/>
      <c r="GZ249" s="35"/>
      <c r="HA249" s="35"/>
      <c r="HB249" s="35"/>
      <c r="HC249" s="35"/>
      <c r="HD249" s="35"/>
      <c r="HE249" s="35"/>
      <c r="HF249" s="35"/>
      <c r="HG249" s="35"/>
      <c r="HH249" s="35"/>
      <c r="HI249" s="35"/>
      <c r="HJ249" s="35"/>
      <c r="HK249" s="35"/>
      <c r="HL249" s="35"/>
      <c r="HM249" s="35"/>
      <c r="HN249" s="35"/>
      <c r="HO249" s="35"/>
      <c r="HP249" s="35"/>
      <c r="HQ249" s="35"/>
      <c r="HR249" s="35"/>
      <c r="HS249" s="35"/>
      <c r="HT249" s="35"/>
      <c r="HU249" s="35"/>
      <c r="HV249" s="35"/>
      <c r="HW249" s="35"/>
      <c r="HX249" s="35"/>
      <c r="HY249" s="35"/>
      <c r="HZ249" s="35"/>
      <c r="IA249" s="35"/>
      <c r="IB249" s="35"/>
      <c r="IC249" s="35"/>
      <c r="ID249" s="35"/>
      <c r="IE249" s="35"/>
      <c r="IF249" s="35"/>
      <c r="IG249" s="35"/>
      <c r="IH249" s="35"/>
      <c r="II249" s="35"/>
      <c r="IJ249" s="35"/>
      <c r="IK249" s="35"/>
      <c r="IL249" s="35"/>
      <c r="IM249" s="35"/>
      <c r="IN249" s="35"/>
      <c r="IO249" s="35"/>
      <c r="IP249" s="35"/>
      <c r="IQ249" s="35"/>
      <c r="IR249" s="35"/>
      <c r="IS249" s="35"/>
      <c r="IT249" s="35"/>
      <c r="IU249" s="35"/>
      <c r="IV249" s="35"/>
      <c r="IW249" s="35"/>
      <c r="IX249" s="35"/>
      <c r="IY249" s="35"/>
      <c r="IZ249" s="35"/>
      <c r="JA249" s="35"/>
      <c r="JB249" s="35"/>
      <c r="JC249" s="35"/>
      <c r="JD249" s="35"/>
      <c r="JE249" s="35"/>
      <c r="JF249" s="35"/>
      <c r="JG249" s="35"/>
      <c r="JH249" s="35"/>
      <c r="JI249" s="35"/>
      <c r="JJ249" s="35"/>
      <c r="JK249" s="35"/>
      <c r="JL249" s="35"/>
      <c r="JM249" s="35"/>
      <c r="JN249" s="35"/>
      <c r="JO249" s="35"/>
      <c r="JP249" s="35"/>
      <c r="JQ249" s="35"/>
      <c r="JR249" s="35"/>
      <c r="JS249" s="35"/>
      <c r="JT249" s="35"/>
      <c r="JU249" s="35"/>
      <c r="JV249" s="35"/>
      <c r="JW249" s="35"/>
      <c r="JX249" s="35"/>
      <c r="JY249" s="35"/>
      <c r="JZ249" s="35"/>
      <c r="KA249" s="35"/>
      <c r="KB249" s="35"/>
      <c r="KC249" s="35"/>
      <c r="KD249" s="35"/>
      <c r="KE249" s="35"/>
      <c r="KF249" s="35"/>
      <c r="KG249" s="35"/>
      <c r="KH249" s="35"/>
      <c r="KI249" s="35"/>
      <c r="KJ249" s="35"/>
      <c r="KK249" s="35"/>
      <c r="KL249" s="35"/>
      <c r="KM249" s="35"/>
      <c r="KN249" s="35"/>
      <c r="KO249" s="35"/>
      <c r="KP249" s="35"/>
      <c r="KQ249" s="35"/>
      <c r="KR249" s="35"/>
      <c r="KS249" s="35"/>
      <c r="KT249" s="35"/>
      <c r="KU249" s="35"/>
      <c r="KV249" s="35"/>
      <c r="KW249" s="35"/>
      <c r="KX249" s="35"/>
      <c r="KY249" s="35"/>
      <c r="KZ249" s="35"/>
      <c r="LA249" s="35"/>
      <c r="LB249" s="35"/>
      <c r="LC249" s="35"/>
      <c r="LD249" s="35"/>
      <c r="LE249" s="35"/>
      <c r="LF249" s="35"/>
      <c r="LG249" s="35"/>
      <c r="LH249" s="35"/>
      <c r="LI249" s="35"/>
      <c r="LJ249" s="35"/>
      <c r="LK249" s="35"/>
      <c r="LL249" s="35"/>
      <c r="LM249" s="35"/>
      <c r="LN249" s="35"/>
      <c r="LO249" s="35"/>
      <c r="LP249" s="35"/>
      <c r="LQ249" s="35"/>
      <c r="LR249" s="35"/>
      <c r="LS249" s="35"/>
      <c r="LT249" s="35"/>
      <c r="LU249" s="35"/>
      <c r="LV249" s="35"/>
      <c r="LW249" s="35"/>
      <c r="LX249" s="35"/>
      <c r="LY249" s="35"/>
      <c r="LZ249" s="35"/>
      <c r="MA249" s="35"/>
      <c r="MB249" s="35"/>
      <c r="MC249" s="35"/>
      <c r="MD249" s="35"/>
      <c r="ME249" s="35"/>
      <c r="MF249" s="35"/>
      <c r="MG249" s="35"/>
      <c r="MH249" s="35"/>
      <c r="MI249" s="35"/>
      <c r="MJ249" s="35"/>
      <c r="MK249" s="35"/>
      <c r="ML249" s="35"/>
      <c r="MM249" s="35"/>
      <c r="MN249" s="35"/>
      <c r="MO249" s="35"/>
      <c r="MP249" s="35"/>
      <c r="MQ249" s="35"/>
      <c r="MR249" s="35"/>
      <c r="MS249" s="35"/>
      <c r="MT249" s="35"/>
      <c r="MU249" s="35"/>
      <c r="MV249" s="35"/>
      <c r="MW249" s="35"/>
      <c r="MX249" s="35"/>
      <c r="MY249" s="35"/>
      <c r="MZ249" s="35"/>
      <c r="NA249" s="35"/>
      <c r="NB249" s="35"/>
      <c r="NC249" s="35"/>
      <c r="ND249" s="35"/>
      <c r="NE249" s="35"/>
      <c r="NF249" s="35"/>
      <c r="NG249" s="35"/>
      <c r="NH249" s="35"/>
      <c r="NI249" s="35"/>
      <c r="NJ249" s="35"/>
      <c r="NK249" s="35"/>
      <c r="NL249" s="35"/>
      <c r="NM249" s="35"/>
      <c r="NN249" s="35"/>
      <c r="NO249" s="35"/>
      <c r="NP249" s="35"/>
      <c r="NQ249" s="35"/>
      <c r="NR249" s="35"/>
      <c r="NS249" s="35"/>
      <c r="NT249" s="35"/>
      <c r="NU249" s="35"/>
      <c r="NV249" s="35"/>
      <c r="NW249" s="35"/>
      <c r="NX249" s="35"/>
      <c r="NY249" s="35"/>
      <c r="NZ249" s="35"/>
      <c r="OA249" s="35"/>
      <c r="OB249" s="35"/>
      <c r="OC249" s="35"/>
      <c r="OD249" s="35"/>
      <c r="OE249" s="35"/>
      <c r="OF249" s="35"/>
      <c r="OG249" s="35"/>
      <c r="OH249" s="35"/>
      <c r="OI249" s="35"/>
      <c r="OJ249" s="35"/>
      <c r="OK249" s="35"/>
      <c r="OL249" s="35"/>
      <c r="OM249" s="35"/>
      <c r="ON249" s="35"/>
      <c r="OO249" s="35"/>
      <c r="OP249" s="35"/>
      <c r="OQ249" s="35"/>
      <c r="OR249" s="35"/>
      <c r="OS249" s="35"/>
      <c r="OT249" s="35"/>
      <c r="OU249" s="35"/>
      <c r="OV249" s="35"/>
      <c r="OW249" s="35"/>
      <c r="OX249" s="35"/>
      <c r="OY249" s="35"/>
      <c r="OZ249" s="35"/>
      <c r="PA249" s="35"/>
      <c r="PB249" s="35"/>
      <c r="PC249" s="35"/>
      <c r="PD249" s="35"/>
      <c r="PE249" s="35"/>
      <c r="PF249" s="35"/>
      <c r="PG249" s="35"/>
      <c r="PH249" s="35"/>
      <c r="PI249" s="35"/>
      <c r="PJ249" s="35"/>
      <c r="PK249" s="35"/>
      <c r="PL249" s="35"/>
      <c r="PM249" s="35"/>
      <c r="PN249" s="35"/>
      <c r="PO249" s="35"/>
      <c r="PP249" s="35"/>
      <c r="PQ249" s="35"/>
      <c r="PR249" s="35"/>
      <c r="PS249" s="35"/>
      <c r="PT249" s="35"/>
      <c r="PU249" s="35"/>
      <c r="PV249" s="35"/>
      <c r="PW249" s="35"/>
      <c r="PX249" s="35"/>
      <c r="PY249" s="35"/>
      <c r="PZ249" s="35"/>
      <c r="QA249" s="35"/>
      <c r="QB249" s="35"/>
      <c r="QC249" s="35"/>
      <c r="QD249" s="35"/>
      <c r="QE249" s="35"/>
      <c r="QF249" s="35"/>
      <c r="QG249" s="35"/>
      <c r="QH249" s="35"/>
      <c r="QI249" s="35"/>
      <c r="QJ249" s="35"/>
      <c r="QK249" s="35"/>
      <c r="QL249" s="35"/>
      <c r="QM249" s="35"/>
      <c r="QN249" s="35"/>
      <c r="QO249" s="35"/>
      <c r="QP249" s="35"/>
      <c r="QQ249" s="35"/>
      <c r="QR249" s="35"/>
      <c r="QS249" s="35"/>
      <c r="QT249" s="35"/>
      <c r="QU249" s="35"/>
      <c r="QV249" s="35"/>
      <c r="QW249" s="35"/>
      <c r="QX249" s="35"/>
      <c r="QY249" s="35"/>
      <c r="QZ249" s="35"/>
      <c r="RA249" s="35"/>
      <c r="RB249" s="35"/>
      <c r="RC249" s="35"/>
      <c r="RD249" s="35"/>
      <c r="RE249" s="35"/>
      <c r="RF249" s="35"/>
      <c r="RG249" s="35"/>
      <c r="RH249" s="35"/>
      <c r="RI249" s="35"/>
      <c r="RJ249" s="35"/>
      <c r="RK249" s="35"/>
      <c r="RL249" s="35"/>
      <c r="RM249" s="35"/>
      <c r="RN249" s="35"/>
      <c r="RO249" s="35"/>
      <c r="RP249" s="35"/>
      <c r="RQ249" s="35"/>
      <c r="RR249" s="35"/>
      <c r="RS249" s="35"/>
      <c r="RT249" s="35"/>
      <c r="RU249" s="35"/>
      <c r="RV249" s="35"/>
      <c r="RW249" s="35"/>
      <c r="RX249" s="35"/>
      <c r="RY249" s="35"/>
      <c r="RZ249" s="35"/>
      <c r="SA249" s="35"/>
      <c r="SB249" s="35"/>
      <c r="SC249" s="35"/>
      <c r="SD249" s="35"/>
      <c r="SE249" s="35"/>
      <c r="SF249" s="35"/>
      <c r="SG249" s="35"/>
      <c r="SH249" s="35"/>
      <c r="SI249" s="35"/>
      <c r="SJ249" s="35"/>
      <c r="SK249" s="35"/>
      <c r="SL249" s="35"/>
      <c r="SM249" s="35"/>
      <c r="SN249" s="35"/>
      <c r="SO249" s="35"/>
      <c r="SP249" s="35"/>
      <c r="SQ249" s="35"/>
      <c r="SR249" s="35"/>
      <c r="SS249" s="35"/>
      <c r="ST249" s="35"/>
      <c r="SU249" s="35"/>
      <c r="SV249" s="35"/>
      <c r="SW249" s="35"/>
      <c r="SX249" s="35"/>
      <c r="SY249" s="35"/>
      <c r="SZ249" s="35"/>
      <c r="TA249" s="35"/>
      <c r="TB249" s="35"/>
      <c r="TC249" s="35"/>
      <c r="TD249" s="35"/>
      <c r="TE249" s="35"/>
      <c r="TF249" s="35"/>
      <c r="TG249" s="35"/>
      <c r="TH249" s="35"/>
      <c r="TI249" s="35"/>
      <c r="TJ249" s="35"/>
      <c r="TK249" s="35"/>
      <c r="TL249" s="35"/>
      <c r="TM249" s="35"/>
      <c r="TN249" s="35"/>
      <c r="TO249" s="35"/>
      <c r="TP249" s="35"/>
      <c r="TQ249" s="35"/>
      <c r="TR249" s="35"/>
      <c r="TS249" s="35"/>
      <c r="TT249" s="35"/>
      <c r="TU249" s="35"/>
      <c r="TV249" s="35"/>
      <c r="TW249" s="35"/>
      <c r="TX249" s="35"/>
      <c r="TY249" s="35"/>
      <c r="TZ249" s="35"/>
      <c r="UA249" s="35"/>
      <c r="UB249" s="35"/>
      <c r="UC249" s="35"/>
      <c r="UD249" s="35"/>
      <c r="UE249" s="35"/>
      <c r="UF249" s="35"/>
      <c r="UG249" s="35"/>
      <c r="UH249" s="35"/>
      <c r="UI249" s="35"/>
      <c r="UJ249" s="35"/>
      <c r="UK249" s="35"/>
      <c r="UL249" s="35"/>
      <c r="UM249" s="35"/>
      <c r="UN249" s="35"/>
      <c r="UO249" s="35"/>
      <c r="UP249" s="35"/>
      <c r="UQ249" s="35"/>
      <c r="UR249" s="35"/>
      <c r="US249" s="35"/>
      <c r="UT249" s="35"/>
      <c r="UU249" s="35"/>
      <c r="UV249" s="35"/>
      <c r="UW249" s="35"/>
      <c r="UX249" s="35"/>
      <c r="UY249" s="35"/>
      <c r="UZ249" s="35"/>
      <c r="VA249" s="35"/>
      <c r="VB249" s="35"/>
      <c r="VC249" s="35"/>
      <c r="VD249" s="35"/>
      <c r="VE249" s="35"/>
      <c r="VF249" s="35"/>
      <c r="VG249" s="35"/>
      <c r="VH249" s="35"/>
      <c r="VI249" s="35"/>
      <c r="VJ249" s="35"/>
      <c r="VK249" s="35"/>
      <c r="VL249" s="35"/>
      <c r="VM249" s="35">
        <v>10</v>
      </c>
      <c r="VN249" s="35"/>
      <c r="VO249" s="35"/>
      <c r="VP249" s="35"/>
      <c r="VQ249" s="35"/>
      <c r="VR249" s="35"/>
      <c r="VS249" s="35"/>
      <c r="VT249" s="35"/>
      <c r="VU249" s="35"/>
      <c r="VV249" s="35"/>
      <c r="VW249" s="35"/>
      <c r="VX249" s="35"/>
      <c r="VY249" s="35"/>
      <c r="VZ249" s="35"/>
      <c r="WA249" s="35"/>
      <c r="WB249" s="35"/>
      <c r="WC249" s="35"/>
      <c r="WD249" s="35"/>
      <c r="WE249" s="35"/>
      <c r="WF249" s="35"/>
      <c r="WG249" s="35"/>
      <c r="WH249" s="35"/>
      <c r="WI249" s="35"/>
      <c r="WJ249" s="35"/>
      <c r="WK249" s="35"/>
      <c r="WL249" s="35"/>
      <c r="WM249" s="35"/>
      <c r="WN249" s="35"/>
      <c r="WO249" s="35"/>
      <c r="WP249" s="35"/>
      <c r="WQ249" s="35"/>
      <c r="WR249" s="35"/>
      <c r="WS249" s="35"/>
      <c r="WT249" s="35"/>
      <c r="WU249" s="35"/>
      <c r="WV249" s="35"/>
      <c r="WW249" s="35"/>
      <c r="WX249" s="35"/>
      <c r="WY249" s="35"/>
      <c r="WZ249" s="35"/>
      <c r="XA249" s="35"/>
      <c r="XB249" s="35"/>
      <c r="XC249" s="35"/>
      <c r="XD249" s="35"/>
      <c r="XE249" s="35"/>
      <c r="XF249" s="35"/>
      <c r="XG249" s="35"/>
      <c r="XH249" s="35"/>
      <c r="XI249" s="35"/>
      <c r="XJ249" s="35"/>
      <c r="XK249" s="35"/>
      <c r="XL249" s="35"/>
      <c r="XM249" s="35"/>
      <c r="XN249" s="35"/>
      <c r="XO249" s="35"/>
      <c r="XP249" s="35"/>
      <c r="XQ249" s="35"/>
      <c r="XR249" s="35"/>
      <c r="XS249" s="35"/>
      <c r="XT249" s="35"/>
      <c r="XU249" s="35"/>
      <c r="XV249" s="35"/>
      <c r="XW249" s="35"/>
      <c r="XX249" s="35"/>
      <c r="XY249" s="35"/>
      <c r="XZ249" s="35"/>
      <c r="YA249" s="35"/>
      <c r="YB249" s="35"/>
      <c r="YC249" s="35"/>
      <c r="YD249" s="35"/>
      <c r="YE249" s="35"/>
      <c r="YF249" s="35"/>
      <c r="YG249" s="35"/>
      <c r="YH249" s="35"/>
      <c r="YI249" s="35"/>
      <c r="YJ249" s="35"/>
      <c r="YK249" s="35"/>
      <c r="YL249" s="35"/>
      <c r="YM249" s="35"/>
      <c r="YN249" s="35"/>
      <c r="YO249" s="35"/>
      <c r="YP249" s="35"/>
      <c r="YQ249" s="35"/>
      <c r="YR249" s="35"/>
      <c r="YS249" s="35"/>
      <c r="YT249" s="35"/>
      <c r="YU249" s="35"/>
      <c r="YV249" s="35"/>
      <c r="YW249" s="35"/>
      <c r="YX249" s="35"/>
      <c r="YY249" s="35"/>
      <c r="YZ249" s="35"/>
      <c r="ZA249" s="35"/>
      <c r="ZB249" s="35"/>
      <c r="ZC249" s="35"/>
      <c r="ZD249" s="35"/>
      <c r="ZE249" s="35"/>
      <c r="ZF249" s="35"/>
      <c r="ZG249" s="35"/>
      <c r="ZH249" s="35"/>
      <c r="ZI249" s="35"/>
      <c r="ZJ249" s="35"/>
      <c r="ZK249" s="35"/>
      <c r="ZL249" s="35"/>
      <c r="ZM249" s="35"/>
      <c r="ZN249" s="35"/>
      <c r="ZO249" s="35"/>
      <c r="ZP249" s="35"/>
      <c r="ZQ249" s="35"/>
      <c r="ZR249" s="35"/>
      <c r="ZS249" s="35"/>
      <c r="ZT249" s="35"/>
      <c r="ZU249" s="35"/>
      <c r="ZV249" s="35"/>
      <c r="ZW249" s="35"/>
      <c r="ZX249" s="35"/>
      <c r="ZY249" s="35"/>
      <c r="ZZ249" s="35"/>
      <c r="AAA249" s="35"/>
      <c r="AAB249" s="35"/>
      <c r="AAC249" s="35"/>
      <c r="AAD249" s="35"/>
      <c r="AAE249" s="35"/>
      <c r="AAF249" s="35"/>
      <c r="AAG249" s="35"/>
      <c r="AAH249" s="35"/>
      <c r="AAI249" s="35"/>
      <c r="AAJ249" s="35"/>
      <c r="AAK249" s="35"/>
      <c r="AAL249" s="35"/>
      <c r="AAM249" s="35"/>
      <c r="AAN249" s="35"/>
      <c r="AAO249" s="35"/>
      <c r="AAP249" s="35"/>
      <c r="AAQ249" s="35"/>
      <c r="AAR249" s="35"/>
      <c r="AAS249" s="35"/>
      <c r="AAT249" s="35"/>
      <c r="AAU249" s="35"/>
      <c r="AAV249" s="35"/>
      <c r="AAW249" s="35"/>
      <c r="AAX249" s="35"/>
      <c r="AAY249" s="35"/>
      <c r="AAZ249" s="35"/>
      <c r="ABA249" s="35"/>
      <c r="ABB249" s="35"/>
      <c r="ABC249" s="35"/>
      <c r="ABD249" s="35"/>
      <c r="ABE249" s="35"/>
      <c r="ABF249" s="35"/>
      <c r="ABG249" s="35"/>
      <c r="ABH249" s="35"/>
      <c r="ABI249" s="35"/>
      <c r="ABJ249" s="35"/>
      <c r="ABK249" s="35"/>
      <c r="ABL249" s="35"/>
      <c r="ABM249" s="35"/>
      <c r="ABN249" s="35"/>
      <c r="ABO249" s="35"/>
      <c r="ABP249" s="35"/>
      <c r="ABQ249" s="35"/>
      <c r="ABR249" s="35"/>
      <c r="ABS249" s="35"/>
      <c r="ABT249" s="35"/>
      <c r="ABU249" s="35"/>
      <c r="ABV249" s="35"/>
      <c r="ABW249" s="35"/>
      <c r="ABX249" s="35"/>
      <c r="ABY249" s="35"/>
      <c r="ABZ249" s="35"/>
      <c r="ACA249" s="35"/>
      <c r="ACB249" s="35"/>
      <c r="ACC249" s="35"/>
      <c r="ACD249" s="35"/>
      <c r="ACE249" s="35"/>
      <c r="ACF249" s="35"/>
      <c r="ACG249" s="35"/>
      <c r="ACH249" s="35"/>
      <c r="ACI249" s="35"/>
      <c r="ACJ249" s="35"/>
      <c r="ACK249" s="35"/>
      <c r="ACL249" s="35"/>
      <c r="ACM249" s="35"/>
      <c r="ACN249" s="35"/>
      <c r="ACO249" s="35"/>
      <c r="ACP249" s="35"/>
      <c r="ACQ249" s="35"/>
      <c r="ACR249" s="35"/>
      <c r="ACS249" s="35"/>
      <c r="ACT249" s="35"/>
      <c r="ACU249" s="35"/>
      <c r="ACV249" s="35"/>
      <c r="ACW249" s="35"/>
      <c r="ACX249" s="35"/>
      <c r="ACY249" s="35"/>
      <c r="ACZ249" s="35"/>
      <c r="ADA249" s="35"/>
      <c r="ADB249" s="35"/>
      <c r="ADC249" s="35"/>
      <c r="ADD249" s="35"/>
      <c r="ADE249" s="35"/>
      <c r="ADF249" s="35"/>
      <c r="ADG249" s="35"/>
      <c r="ADH249" s="35"/>
      <c r="ADI249" s="35"/>
      <c r="ADJ249" s="35"/>
      <c r="ADK249" s="35"/>
      <c r="ADL249" s="35"/>
      <c r="ADM249" s="35"/>
      <c r="ADN249" s="35"/>
      <c r="ADO249" s="35"/>
      <c r="ADP249" s="35"/>
      <c r="ADQ249" s="35"/>
      <c r="ADR249" s="35"/>
      <c r="ADS249" s="35"/>
      <c r="ADT249" s="35"/>
      <c r="ADU249" s="35"/>
      <c r="ADV249" s="35"/>
      <c r="ADW249" s="35"/>
      <c r="ADX249" s="35"/>
      <c r="ADY249" s="26">
        <f t="shared" si="9"/>
        <v>0</v>
      </c>
      <c r="ADZ249" s="5"/>
    </row>
    <row r="250" spans="1:806" s="33" customFormat="1" x14ac:dyDescent="0.2">
      <c r="A250" s="38" t="s">
        <v>207</v>
      </c>
      <c r="B250" s="65">
        <f t="shared" si="8"/>
        <v>0</v>
      </c>
      <c r="C250" s="57">
        <v>10</v>
      </c>
      <c r="D250" s="59">
        <v>44503</v>
      </c>
      <c r="E250" s="67">
        <v>24.81</v>
      </c>
      <c r="F250" s="67">
        <f t="shared" si="10"/>
        <v>0</v>
      </c>
      <c r="G250" s="65">
        <v>10</v>
      </c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133"/>
      <c r="BF250" s="133"/>
      <c r="BG250" s="136"/>
      <c r="BH250" s="35"/>
      <c r="BI250" s="35"/>
      <c r="BJ250" s="35"/>
      <c r="BK250" s="35"/>
      <c r="BL250" s="35"/>
      <c r="BM250" s="35"/>
      <c r="BN250" s="35"/>
      <c r="BO250" s="35"/>
      <c r="BP250" s="35"/>
      <c r="BQ250" s="35">
        <v>10</v>
      </c>
      <c r="BR250" s="35"/>
      <c r="BS250" s="35"/>
      <c r="BT250" s="35"/>
      <c r="BU250" s="35"/>
      <c r="BV250" s="35"/>
      <c r="BW250" s="35"/>
      <c r="BX250" s="35"/>
      <c r="BY250" s="35"/>
      <c r="BZ250" s="35"/>
      <c r="CA250" s="35"/>
      <c r="CB250" s="35"/>
      <c r="CC250" s="35"/>
      <c r="CD250" s="35"/>
      <c r="CE250" s="35"/>
      <c r="CF250" s="35"/>
      <c r="CG250" s="35"/>
      <c r="CH250" s="35"/>
      <c r="CI250" s="35"/>
      <c r="CJ250" s="35"/>
      <c r="CK250" s="35"/>
      <c r="CL250" s="35"/>
      <c r="CM250" s="35"/>
      <c r="CN250" s="35"/>
      <c r="CO250" s="35"/>
      <c r="CP250" s="35"/>
      <c r="CQ250" s="35"/>
      <c r="CR250" s="35"/>
      <c r="CS250" s="35"/>
      <c r="CT250" s="35"/>
      <c r="CU250" s="35"/>
      <c r="CV250" s="35"/>
      <c r="CW250" s="35"/>
      <c r="CX250" s="35"/>
      <c r="CY250" s="35"/>
      <c r="CZ250" s="35"/>
      <c r="DA250" s="35"/>
      <c r="DB250" s="35"/>
      <c r="DC250" s="35"/>
      <c r="DD250" s="35"/>
      <c r="DE250" s="35"/>
      <c r="DF250" s="35"/>
      <c r="DG250" s="35"/>
      <c r="DH250" s="35"/>
      <c r="DI250" s="35"/>
      <c r="DJ250" s="35"/>
      <c r="DK250" s="35"/>
      <c r="DL250" s="35"/>
      <c r="DM250" s="35"/>
      <c r="DN250" s="35"/>
      <c r="DO250" s="35"/>
      <c r="DP250" s="35"/>
      <c r="DQ250" s="35"/>
      <c r="DR250" s="35"/>
      <c r="DS250" s="35"/>
      <c r="DT250" s="35"/>
      <c r="DU250" s="35"/>
      <c r="DV250" s="35"/>
      <c r="DW250" s="35"/>
      <c r="DX250" s="35"/>
      <c r="DY250" s="35"/>
      <c r="DZ250" s="35"/>
      <c r="EA250" s="35"/>
      <c r="EB250" s="35"/>
      <c r="EC250" s="35"/>
      <c r="ED250" s="35"/>
      <c r="EE250" s="35"/>
      <c r="EF250" s="35"/>
      <c r="EG250" s="35"/>
      <c r="EH250" s="35"/>
      <c r="EI250" s="35"/>
      <c r="EJ250" s="35"/>
      <c r="EK250" s="35"/>
      <c r="EL250" s="35"/>
      <c r="EM250" s="35"/>
      <c r="EN250" s="35"/>
      <c r="EO250" s="35"/>
      <c r="EP250" s="35"/>
      <c r="EQ250" s="35"/>
      <c r="ER250" s="35"/>
      <c r="ES250" s="35"/>
      <c r="ET250" s="35"/>
      <c r="EU250" s="35"/>
      <c r="EV250" s="35"/>
      <c r="EW250" s="35"/>
      <c r="EX250" s="35"/>
      <c r="EY250" s="35"/>
      <c r="EZ250" s="35"/>
      <c r="FA250" s="35"/>
      <c r="FB250" s="35"/>
      <c r="FC250" s="35"/>
      <c r="FD250" s="35"/>
      <c r="FE250" s="35"/>
      <c r="FF250" s="35"/>
      <c r="FG250" s="35"/>
      <c r="FH250" s="35"/>
      <c r="FI250" s="35"/>
      <c r="FJ250" s="35"/>
      <c r="FK250" s="35"/>
      <c r="FL250" s="35"/>
      <c r="FM250" s="35"/>
      <c r="FN250" s="35"/>
      <c r="FO250" s="35"/>
      <c r="FP250" s="35"/>
      <c r="FQ250" s="35"/>
      <c r="FR250" s="35"/>
      <c r="FS250" s="35"/>
      <c r="FT250" s="35"/>
      <c r="FU250" s="35"/>
      <c r="FV250" s="35"/>
      <c r="FW250" s="35"/>
      <c r="FX250" s="35"/>
      <c r="FY250" s="35"/>
      <c r="FZ250" s="35"/>
      <c r="GA250" s="35"/>
      <c r="GB250" s="35"/>
      <c r="GC250" s="35"/>
      <c r="GD250" s="35"/>
      <c r="GE250" s="35"/>
      <c r="GF250" s="35"/>
      <c r="GG250" s="35"/>
      <c r="GH250" s="35"/>
      <c r="GI250" s="35"/>
      <c r="GJ250" s="35"/>
      <c r="GK250" s="35"/>
      <c r="GL250" s="35"/>
      <c r="GM250" s="35"/>
      <c r="GN250" s="35"/>
      <c r="GO250" s="35"/>
      <c r="GP250" s="35"/>
      <c r="GQ250" s="35"/>
      <c r="GR250" s="35"/>
      <c r="GS250" s="35"/>
      <c r="GT250" s="35"/>
      <c r="GU250" s="35"/>
      <c r="GV250" s="35"/>
      <c r="GW250" s="35"/>
      <c r="GX250" s="35"/>
      <c r="GY250" s="35"/>
      <c r="GZ250" s="35"/>
      <c r="HA250" s="35"/>
      <c r="HB250" s="35"/>
      <c r="HC250" s="35"/>
      <c r="HD250" s="35"/>
      <c r="HE250" s="35"/>
      <c r="HF250" s="35"/>
      <c r="HG250" s="35"/>
      <c r="HH250" s="35"/>
      <c r="HI250" s="35"/>
      <c r="HJ250" s="35"/>
      <c r="HK250" s="35"/>
      <c r="HL250" s="35"/>
      <c r="HM250" s="35"/>
      <c r="HN250" s="35"/>
      <c r="HO250" s="35"/>
      <c r="HP250" s="35"/>
      <c r="HQ250" s="35"/>
      <c r="HR250" s="35"/>
      <c r="HS250" s="35"/>
      <c r="HT250" s="35"/>
      <c r="HU250" s="35"/>
      <c r="HV250" s="35"/>
      <c r="HW250" s="35"/>
      <c r="HX250" s="35"/>
      <c r="HY250" s="35"/>
      <c r="HZ250" s="35"/>
      <c r="IA250" s="35"/>
      <c r="IB250" s="35"/>
      <c r="IC250" s="35"/>
      <c r="ID250" s="35"/>
      <c r="IE250" s="35"/>
      <c r="IF250" s="35"/>
      <c r="IG250" s="35"/>
      <c r="IH250" s="35"/>
      <c r="II250" s="35"/>
      <c r="IJ250" s="35"/>
      <c r="IK250" s="35"/>
      <c r="IL250" s="35"/>
      <c r="IM250" s="35"/>
      <c r="IN250" s="35"/>
      <c r="IO250" s="35"/>
      <c r="IP250" s="35"/>
      <c r="IQ250" s="35"/>
      <c r="IR250" s="35"/>
      <c r="IS250" s="35"/>
      <c r="IT250" s="35"/>
      <c r="IU250" s="35"/>
      <c r="IV250" s="35"/>
      <c r="IW250" s="35"/>
      <c r="IX250" s="35"/>
      <c r="IY250" s="35"/>
      <c r="IZ250" s="35"/>
      <c r="JA250" s="35"/>
      <c r="JB250" s="35"/>
      <c r="JC250" s="35"/>
      <c r="JD250" s="35"/>
      <c r="JE250" s="35"/>
      <c r="JF250" s="35"/>
      <c r="JG250" s="35"/>
      <c r="JH250" s="35"/>
      <c r="JI250" s="35"/>
      <c r="JJ250" s="35"/>
      <c r="JK250" s="35"/>
      <c r="JL250" s="35"/>
      <c r="JM250" s="35"/>
      <c r="JN250" s="35"/>
      <c r="JO250" s="35"/>
      <c r="JP250" s="35"/>
      <c r="JQ250" s="35"/>
      <c r="JR250" s="35"/>
      <c r="JS250" s="35"/>
      <c r="JT250" s="35"/>
      <c r="JU250" s="35"/>
      <c r="JV250" s="35"/>
      <c r="JW250" s="35"/>
      <c r="JX250" s="35"/>
      <c r="JY250" s="35"/>
      <c r="JZ250" s="35"/>
      <c r="KA250" s="35"/>
      <c r="KB250" s="35"/>
      <c r="KC250" s="35"/>
      <c r="KD250" s="35"/>
      <c r="KE250" s="35"/>
      <c r="KF250" s="35"/>
      <c r="KG250" s="35"/>
      <c r="KH250" s="35"/>
      <c r="KI250" s="35"/>
      <c r="KJ250" s="35"/>
      <c r="KK250" s="35"/>
      <c r="KL250" s="35"/>
      <c r="KM250" s="35"/>
      <c r="KN250" s="35"/>
      <c r="KO250" s="35"/>
      <c r="KP250" s="35"/>
      <c r="KQ250" s="35"/>
      <c r="KR250" s="35"/>
      <c r="KS250" s="35"/>
      <c r="KT250" s="35"/>
      <c r="KU250" s="35"/>
      <c r="KV250" s="35"/>
      <c r="KW250" s="35"/>
      <c r="KX250" s="35"/>
      <c r="KY250" s="35"/>
      <c r="KZ250" s="35"/>
      <c r="LA250" s="35"/>
      <c r="LB250" s="35"/>
      <c r="LC250" s="35"/>
      <c r="LD250" s="35"/>
      <c r="LE250" s="35"/>
      <c r="LF250" s="35"/>
      <c r="LG250" s="35"/>
      <c r="LH250" s="35"/>
      <c r="LI250" s="35"/>
      <c r="LJ250" s="35"/>
      <c r="LK250" s="35"/>
      <c r="LL250" s="35"/>
      <c r="LM250" s="35"/>
      <c r="LN250" s="35"/>
      <c r="LO250" s="35"/>
      <c r="LP250" s="35"/>
      <c r="LQ250" s="35"/>
      <c r="LR250" s="35"/>
      <c r="LS250" s="35"/>
      <c r="LT250" s="35"/>
      <c r="LU250" s="35"/>
      <c r="LV250" s="35"/>
      <c r="LW250" s="35"/>
      <c r="LX250" s="35"/>
      <c r="LY250" s="35"/>
      <c r="LZ250" s="35"/>
      <c r="MA250" s="35"/>
      <c r="MB250" s="35"/>
      <c r="MC250" s="35"/>
      <c r="MD250" s="35"/>
      <c r="ME250" s="35"/>
      <c r="MF250" s="35"/>
      <c r="MG250" s="35"/>
      <c r="MH250" s="35"/>
      <c r="MI250" s="35"/>
      <c r="MJ250" s="35"/>
      <c r="MK250" s="35"/>
      <c r="ML250" s="35"/>
      <c r="MM250" s="35"/>
      <c r="MN250" s="35"/>
      <c r="MO250" s="35"/>
      <c r="MP250" s="35"/>
      <c r="MQ250" s="35"/>
      <c r="MR250" s="35"/>
      <c r="MS250" s="35"/>
      <c r="MT250" s="35"/>
      <c r="MU250" s="35"/>
      <c r="MV250" s="35"/>
      <c r="MW250" s="35"/>
      <c r="MX250" s="35"/>
      <c r="MY250" s="35"/>
      <c r="MZ250" s="35"/>
      <c r="NA250" s="35"/>
      <c r="NB250" s="35"/>
      <c r="NC250" s="35"/>
      <c r="ND250" s="35"/>
      <c r="NE250" s="35"/>
      <c r="NF250" s="35"/>
      <c r="NG250" s="35"/>
      <c r="NH250" s="35"/>
      <c r="NI250" s="35"/>
      <c r="NJ250" s="35"/>
      <c r="NK250" s="35"/>
      <c r="NL250" s="35"/>
      <c r="NM250" s="35"/>
      <c r="NN250" s="35"/>
      <c r="NO250" s="35"/>
      <c r="NP250" s="35"/>
      <c r="NQ250" s="35"/>
      <c r="NR250" s="35"/>
      <c r="NS250" s="35"/>
      <c r="NT250" s="35"/>
      <c r="NU250" s="35"/>
      <c r="NV250" s="35"/>
      <c r="NW250" s="35"/>
      <c r="NX250" s="35"/>
      <c r="NY250" s="35"/>
      <c r="NZ250" s="35"/>
      <c r="OA250" s="35"/>
      <c r="OB250" s="35"/>
      <c r="OC250" s="35"/>
      <c r="OD250" s="35"/>
      <c r="OE250" s="35"/>
      <c r="OF250" s="35"/>
      <c r="OG250" s="35"/>
      <c r="OH250" s="35"/>
      <c r="OI250" s="35"/>
      <c r="OJ250" s="35"/>
      <c r="OK250" s="35"/>
      <c r="OL250" s="35"/>
      <c r="OM250" s="35"/>
      <c r="ON250" s="35"/>
      <c r="OO250" s="35"/>
      <c r="OP250" s="35"/>
      <c r="OQ250" s="35"/>
      <c r="OR250" s="35"/>
      <c r="OS250" s="35"/>
      <c r="OT250" s="35"/>
      <c r="OU250" s="35"/>
      <c r="OV250" s="35"/>
      <c r="OW250" s="35"/>
      <c r="OX250" s="35"/>
      <c r="OY250" s="35"/>
      <c r="OZ250" s="35"/>
      <c r="PA250" s="35"/>
      <c r="PB250" s="35"/>
      <c r="PC250" s="35"/>
      <c r="PD250" s="35"/>
      <c r="PE250" s="35"/>
      <c r="PF250" s="35"/>
      <c r="PG250" s="35"/>
      <c r="PH250" s="35"/>
      <c r="PI250" s="35"/>
      <c r="PJ250" s="35"/>
      <c r="PK250" s="35"/>
      <c r="PL250" s="35"/>
      <c r="PM250" s="35"/>
      <c r="PN250" s="35"/>
      <c r="PO250" s="35"/>
      <c r="PP250" s="35"/>
      <c r="PQ250" s="35"/>
      <c r="PR250" s="35"/>
      <c r="PS250" s="35"/>
      <c r="PT250" s="35"/>
      <c r="PU250" s="35"/>
      <c r="PV250" s="35"/>
      <c r="PW250" s="35"/>
      <c r="PX250" s="35"/>
      <c r="PY250" s="35"/>
      <c r="PZ250" s="35"/>
      <c r="QA250" s="35"/>
      <c r="QB250" s="35"/>
      <c r="QC250" s="35"/>
      <c r="QD250" s="35"/>
      <c r="QE250" s="35"/>
      <c r="QF250" s="35"/>
      <c r="QG250" s="35"/>
      <c r="QH250" s="35"/>
      <c r="QI250" s="35"/>
      <c r="QJ250" s="35"/>
      <c r="QK250" s="35"/>
      <c r="QL250" s="35"/>
      <c r="QM250" s="35"/>
      <c r="QN250" s="35"/>
      <c r="QO250" s="35"/>
      <c r="QP250" s="35"/>
      <c r="QQ250" s="35"/>
      <c r="QR250" s="35"/>
      <c r="QS250" s="35"/>
      <c r="QT250" s="35"/>
      <c r="QU250" s="35"/>
      <c r="QV250" s="35"/>
      <c r="QW250" s="35"/>
      <c r="QX250" s="35"/>
      <c r="QY250" s="35"/>
      <c r="QZ250" s="35"/>
      <c r="RA250" s="35"/>
      <c r="RB250" s="35"/>
      <c r="RC250" s="35"/>
      <c r="RD250" s="35"/>
      <c r="RE250" s="35"/>
      <c r="RF250" s="35"/>
      <c r="RG250" s="35"/>
      <c r="RH250" s="35"/>
      <c r="RI250" s="35"/>
      <c r="RJ250" s="35"/>
      <c r="RK250" s="35"/>
      <c r="RL250" s="35"/>
      <c r="RM250" s="35"/>
      <c r="RN250" s="35"/>
      <c r="RO250" s="35"/>
      <c r="RP250" s="35"/>
      <c r="RQ250" s="35"/>
      <c r="RR250" s="35"/>
      <c r="RS250" s="35"/>
      <c r="RT250" s="35"/>
      <c r="RU250" s="35"/>
      <c r="RV250" s="35"/>
      <c r="RW250" s="35"/>
      <c r="RX250" s="35"/>
      <c r="RY250" s="35"/>
      <c r="RZ250" s="35"/>
      <c r="SA250" s="35"/>
      <c r="SB250" s="35"/>
      <c r="SC250" s="35"/>
      <c r="SD250" s="35"/>
      <c r="SE250" s="35"/>
      <c r="SF250" s="35"/>
      <c r="SG250" s="35"/>
      <c r="SH250" s="35"/>
      <c r="SI250" s="35"/>
      <c r="SJ250" s="35"/>
      <c r="SK250" s="35"/>
      <c r="SL250" s="35"/>
      <c r="SM250" s="35"/>
      <c r="SN250" s="35"/>
      <c r="SO250" s="35"/>
      <c r="SP250" s="35"/>
      <c r="SQ250" s="35"/>
      <c r="SR250" s="35"/>
      <c r="SS250" s="35"/>
      <c r="ST250" s="35"/>
      <c r="SU250" s="35"/>
      <c r="SV250" s="35"/>
      <c r="SW250" s="35"/>
      <c r="SX250" s="35"/>
      <c r="SY250" s="35"/>
      <c r="SZ250" s="35"/>
      <c r="TA250" s="35"/>
      <c r="TB250" s="35"/>
      <c r="TC250" s="35"/>
      <c r="TD250" s="35"/>
      <c r="TE250" s="35"/>
      <c r="TF250" s="35"/>
      <c r="TG250" s="35"/>
      <c r="TH250" s="35"/>
      <c r="TI250" s="35"/>
      <c r="TJ250" s="35"/>
      <c r="TK250" s="35"/>
      <c r="TL250" s="35"/>
      <c r="TM250" s="35"/>
      <c r="TN250" s="35"/>
      <c r="TO250" s="35"/>
      <c r="TP250" s="35"/>
      <c r="TQ250" s="35"/>
      <c r="TR250" s="35"/>
      <c r="TS250" s="35"/>
      <c r="TT250" s="35"/>
      <c r="TU250" s="35"/>
      <c r="TV250" s="35"/>
      <c r="TW250" s="35"/>
      <c r="TX250" s="35"/>
      <c r="TY250" s="35"/>
      <c r="TZ250" s="35"/>
      <c r="UA250" s="35"/>
      <c r="UB250" s="35"/>
      <c r="UC250" s="35"/>
      <c r="UD250" s="35"/>
      <c r="UE250" s="35"/>
      <c r="UF250" s="35"/>
      <c r="UG250" s="35"/>
      <c r="UH250" s="35"/>
      <c r="UI250" s="35"/>
      <c r="UJ250" s="35"/>
      <c r="UK250" s="35"/>
      <c r="UL250" s="35"/>
      <c r="UM250" s="35"/>
      <c r="UN250" s="35"/>
      <c r="UO250" s="35"/>
      <c r="UP250" s="35"/>
      <c r="UQ250" s="35"/>
      <c r="UR250" s="35"/>
      <c r="US250" s="35"/>
      <c r="UT250" s="35"/>
      <c r="UU250" s="35"/>
      <c r="UV250" s="35"/>
      <c r="UW250" s="35"/>
      <c r="UX250" s="35"/>
      <c r="UY250" s="35"/>
      <c r="UZ250" s="35"/>
      <c r="VA250" s="35"/>
      <c r="VB250" s="35"/>
      <c r="VC250" s="35"/>
      <c r="VD250" s="35"/>
      <c r="VE250" s="35"/>
      <c r="VF250" s="35"/>
      <c r="VG250" s="35"/>
      <c r="VH250" s="35"/>
      <c r="VI250" s="35"/>
      <c r="VJ250" s="35"/>
      <c r="VK250" s="35"/>
      <c r="VL250" s="35"/>
      <c r="VM250" s="35"/>
      <c r="VN250" s="35"/>
      <c r="VO250" s="35"/>
      <c r="VP250" s="35"/>
      <c r="VQ250" s="35"/>
      <c r="VR250" s="35"/>
      <c r="VS250" s="35"/>
      <c r="VT250" s="35"/>
      <c r="VU250" s="35"/>
      <c r="VV250" s="35"/>
      <c r="VW250" s="35"/>
      <c r="VX250" s="35"/>
      <c r="VY250" s="35"/>
      <c r="VZ250" s="35"/>
      <c r="WA250" s="35"/>
      <c r="WB250" s="35"/>
      <c r="WC250" s="35"/>
      <c r="WD250" s="35"/>
      <c r="WE250" s="35"/>
      <c r="WF250" s="35"/>
      <c r="WG250" s="35"/>
      <c r="WH250" s="35"/>
      <c r="WI250" s="35"/>
      <c r="WJ250" s="35"/>
      <c r="WK250" s="35"/>
      <c r="WL250" s="35"/>
      <c r="WM250" s="35"/>
      <c r="WN250" s="35"/>
      <c r="WO250" s="35"/>
      <c r="WP250" s="35"/>
      <c r="WQ250" s="35"/>
      <c r="WR250" s="35"/>
      <c r="WS250" s="35"/>
      <c r="WT250" s="35"/>
      <c r="WU250" s="35"/>
      <c r="WV250" s="35"/>
      <c r="WW250" s="35"/>
      <c r="WX250" s="35"/>
      <c r="WY250" s="35"/>
      <c r="WZ250" s="35"/>
      <c r="XA250" s="35"/>
      <c r="XB250" s="35"/>
      <c r="XC250" s="35"/>
      <c r="XD250" s="35"/>
      <c r="XE250" s="35"/>
      <c r="XF250" s="35"/>
      <c r="XG250" s="35"/>
      <c r="XH250" s="35"/>
      <c r="XI250" s="35"/>
      <c r="XJ250" s="35"/>
      <c r="XK250" s="35"/>
      <c r="XL250" s="35"/>
      <c r="XM250" s="35"/>
      <c r="XN250" s="35"/>
      <c r="XO250" s="35"/>
      <c r="XP250" s="35"/>
      <c r="XQ250" s="35"/>
      <c r="XR250" s="35"/>
      <c r="XS250" s="35"/>
      <c r="XT250" s="35"/>
      <c r="XU250" s="35"/>
      <c r="XV250" s="35"/>
      <c r="XW250" s="35"/>
      <c r="XX250" s="35"/>
      <c r="XY250" s="35"/>
      <c r="XZ250" s="35"/>
      <c r="YA250" s="35"/>
      <c r="YB250" s="35"/>
      <c r="YC250" s="35"/>
      <c r="YD250" s="35"/>
      <c r="YE250" s="35"/>
      <c r="YF250" s="35"/>
      <c r="YG250" s="35"/>
      <c r="YH250" s="35"/>
      <c r="YI250" s="35"/>
      <c r="YJ250" s="35"/>
      <c r="YK250" s="35"/>
      <c r="YL250" s="35"/>
      <c r="YM250" s="35"/>
      <c r="YN250" s="35"/>
      <c r="YO250" s="35"/>
      <c r="YP250" s="35"/>
      <c r="YQ250" s="35"/>
      <c r="YR250" s="35"/>
      <c r="YS250" s="35"/>
      <c r="YT250" s="35"/>
      <c r="YU250" s="35"/>
      <c r="YV250" s="35"/>
      <c r="YW250" s="35"/>
      <c r="YX250" s="35"/>
      <c r="YY250" s="35"/>
      <c r="YZ250" s="35"/>
      <c r="ZA250" s="35"/>
      <c r="ZB250" s="35"/>
      <c r="ZC250" s="35"/>
      <c r="ZD250" s="35"/>
      <c r="ZE250" s="35"/>
      <c r="ZF250" s="35"/>
      <c r="ZG250" s="35"/>
      <c r="ZH250" s="35"/>
      <c r="ZI250" s="35"/>
      <c r="ZJ250" s="35"/>
      <c r="ZK250" s="35"/>
      <c r="ZL250" s="35"/>
      <c r="ZM250" s="35"/>
      <c r="ZN250" s="35"/>
      <c r="ZO250" s="35"/>
      <c r="ZP250" s="35"/>
      <c r="ZQ250" s="35"/>
      <c r="ZR250" s="35"/>
      <c r="ZS250" s="35"/>
      <c r="ZT250" s="35"/>
      <c r="ZU250" s="35"/>
      <c r="ZV250" s="35"/>
      <c r="ZW250" s="35"/>
      <c r="ZX250" s="35"/>
      <c r="ZY250" s="35"/>
      <c r="ZZ250" s="35"/>
      <c r="AAA250" s="35"/>
      <c r="AAB250" s="35"/>
      <c r="AAC250" s="35"/>
      <c r="AAD250" s="35"/>
      <c r="AAE250" s="35"/>
      <c r="AAF250" s="35"/>
      <c r="AAG250" s="35"/>
      <c r="AAH250" s="35"/>
      <c r="AAI250" s="35"/>
      <c r="AAJ250" s="35"/>
      <c r="AAK250" s="35"/>
      <c r="AAL250" s="35"/>
      <c r="AAM250" s="35"/>
      <c r="AAN250" s="35"/>
      <c r="AAO250" s="35"/>
      <c r="AAP250" s="35"/>
      <c r="AAQ250" s="35"/>
      <c r="AAR250" s="35"/>
      <c r="AAS250" s="35"/>
      <c r="AAT250" s="35"/>
      <c r="AAU250" s="35"/>
      <c r="AAV250" s="35"/>
      <c r="AAW250" s="35"/>
      <c r="AAX250" s="35"/>
      <c r="AAY250" s="35"/>
      <c r="AAZ250" s="35"/>
      <c r="ABA250" s="35"/>
      <c r="ABB250" s="35"/>
      <c r="ABC250" s="35"/>
      <c r="ABD250" s="35"/>
      <c r="ABE250" s="35"/>
      <c r="ABF250" s="35"/>
      <c r="ABG250" s="35"/>
      <c r="ABH250" s="35"/>
      <c r="ABI250" s="35"/>
      <c r="ABJ250" s="35"/>
      <c r="ABK250" s="35"/>
      <c r="ABL250" s="35"/>
      <c r="ABM250" s="35"/>
      <c r="ABN250" s="35"/>
      <c r="ABO250" s="35"/>
      <c r="ABP250" s="35"/>
      <c r="ABQ250" s="35"/>
      <c r="ABR250" s="35"/>
      <c r="ABS250" s="35"/>
      <c r="ABT250" s="35"/>
      <c r="ABU250" s="35"/>
      <c r="ABV250" s="35"/>
      <c r="ABW250" s="35"/>
      <c r="ABX250" s="35"/>
      <c r="ABY250" s="35"/>
      <c r="ABZ250" s="35"/>
      <c r="ACA250" s="35"/>
      <c r="ACB250" s="35"/>
      <c r="ACC250" s="35"/>
      <c r="ACD250" s="35"/>
      <c r="ACE250" s="35"/>
      <c r="ACF250" s="35"/>
      <c r="ACG250" s="35"/>
      <c r="ACH250" s="35"/>
      <c r="ACI250" s="35"/>
      <c r="ACJ250" s="35"/>
      <c r="ACK250" s="35"/>
      <c r="ACL250" s="35"/>
      <c r="ACM250" s="35"/>
      <c r="ACN250" s="35"/>
      <c r="ACO250" s="35"/>
      <c r="ACP250" s="35"/>
      <c r="ACQ250" s="35"/>
      <c r="ACR250" s="35"/>
      <c r="ACS250" s="35"/>
      <c r="ACT250" s="35"/>
      <c r="ACU250" s="35"/>
      <c r="ACV250" s="35"/>
      <c r="ACW250" s="35"/>
      <c r="ACX250" s="35"/>
      <c r="ACY250" s="35"/>
      <c r="ACZ250" s="35"/>
      <c r="ADA250" s="35"/>
      <c r="ADB250" s="35"/>
      <c r="ADC250" s="35"/>
      <c r="ADD250" s="35"/>
      <c r="ADE250" s="35"/>
      <c r="ADF250" s="35"/>
      <c r="ADG250" s="35"/>
      <c r="ADH250" s="35"/>
      <c r="ADI250" s="35"/>
      <c r="ADJ250" s="35"/>
      <c r="ADK250" s="35"/>
      <c r="ADL250" s="35"/>
      <c r="ADM250" s="35"/>
      <c r="ADN250" s="35"/>
      <c r="ADO250" s="35"/>
      <c r="ADP250" s="35"/>
      <c r="ADQ250" s="35"/>
      <c r="ADR250" s="35"/>
      <c r="ADS250" s="35"/>
      <c r="ADT250" s="35"/>
      <c r="ADU250" s="35"/>
      <c r="ADV250" s="35"/>
      <c r="ADW250" s="35"/>
      <c r="ADX250" s="35"/>
      <c r="ADY250" s="26">
        <f t="shared" si="9"/>
        <v>0</v>
      </c>
      <c r="ADZ250" s="5"/>
    </row>
    <row r="251" spans="1:806" s="33" customFormat="1" x14ac:dyDescent="0.2">
      <c r="A251" s="38" t="s">
        <v>207</v>
      </c>
      <c r="B251" s="65">
        <f t="shared" si="8"/>
        <v>0</v>
      </c>
      <c r="C251" s="57">
        <v>10</v>
      </c>
      <c r="D251" s="59">
        <v>44651</v>
      </c>
      <c r="E251" s="67">
        <v>43.13</v>
      </c>
      <c r="F251" s="67">
        <f t="shared" si="10"/>
        <v>0</v>
      </c>
      <c r="G251" s="65">
        <v>20</v>
      </c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  <c r="BB251" s="35"/>
      <c r="BC251" s="35"/>
      <c r="BD251" s="35"/>
      <c r="BE251" s="133"/>
      <c r="BF251" s="133"/>
      <c r="BG251" s="136"/>
      <c r="BH251" s="35"/>
      <c r="BI251" s="35"/>
      <c r="BJ251" s="35"/>
      <c r="BK251" s="35"/>
      <c r="BL251" s="35">
        <v>20</v>
      </c>
      <c r="BM251" s="35"/>
      <c r="BN251" s="35"/>
      <c r="BO251" s="35"/>
      <c r="BP251" s="35"/>
      <c r="BQ251" s="35"/>
      <c r="BR251" s="35"/>
      <c r="BS251" s="35"/>
      <c r="BT251" s="35"/>
      <c r="BU251" s="35"/>
      <c r="BV251" s="35"/>
      <c r="BW251" s="35"/>
      <c r="BX251" s="35"/>
      <c r="BY251" s="35"/>
      <c r="BZ251" s="35"/>
      <c r="CA251" s="35"/>
      <c r="CB251" s="35"/>
      <c r="CC251" s="35"/>
      <c r="CD251" s="35"/>
      <c r="CE251" s="35"/>
      <c r="CF251" s="35"/>
      <c r="CG251" s="35"/>
      <c r="CH251" s="35"/>
      <c r="CI251" s="35"/>
      <c r="CJ251" s="35"/>
      <c r="CK251" s="35"/>
      <c r="CL251" s="35"/>
      <c r="CM251" s="35"/>
      <c r="CN251" s="35"/>
      <c r="CO251" s="35"/>
      <c r="CP251" s="35"/>
      <c r="CQ251" s="35"/>
      <c r="CR251" s="35"/>
      <c r="CS251" s="35"/>
      <c r="CT251" s="35"/>
      <c r="CU251" s="35"/>
      <c r="CV251" s="35"/>
      <c r="CW251" s="35"/>
      <c r="CX251" s="35"/>
      <c r="CY251" s="35"/>
      <c r="CZ251" s="35"/>
      <c r="DA251" s="35"/>
      <c r="DB251" s="35"/>
      <c r="DC251" s="35"/>
      <c r="DD251" s="35"/>
      <c r="DE251" s="35"/>
      <c r="DF251" s="35"/>
      <c r="DG251" s="35"/>
      <c r="DH251" s="35"/>
      <c r="DI251" s="35"/>
      <c r="DJ251" s="35"/>
      <c r="DK251" s="35"/>
      <c r="DL251" s="35"/>
      <c r="DM251" s="35"/>
      <c r="DN251" s="35"/>
      <c r="DO251" s="35"/>
      <c r="DP251" s="35"/>
      <c r="DQ251" s="35"/>
      <c r="DR251" s="35"/>
      <c r="DS251" s="35"/>
      <c r="DT251" s="35"/>
      <c r="DU251" s="35"/>
      <c r="DV251" s="35"/>
      <c r="DW251" s="35"/>
      <c r="DX251" s="35"/>
      <c r="DY251" s="35"/>
      <c r="DZ251" s="35"/>
      <c r="EA251" s="35"/>
      <c r="EB251" s="35"/>
      <c r="EC251" s="35"/>
      <c r="ED251" s="35"/>
      <c r="EE251" s="35"/>
      <c r="EF251" s="35"/>
      <c r="EG251" s="35"/>
      <c r="EH251" s="35"/>
      <c r="EI251" s="35"/>
      <c r="EJ251" s="35"/>
      <c r="EK251" s="35"/>
      <c r="EL251" s="35"/>
      <c r="EM251" s="35"/>
      <c r="EN251" s="35"/>
      <c r="EO251" s="35"/>
      <c r="EP251" s="35"/>
      <c r="EQ251" s="35"/>
      <c r="ER251" s="35"/>
      <c r="ES251" s="35"/>
      <c r="ET251" s="35"/>
      <c r="EU251" s="35"/>
      <c r="EV251" s="35"/>
      <c r="EW251" s="35"/>
      <c r="EX251" s="35"/>
      <c r="EY251" s="35"/>
      <c r="EZ251" s="35"/>
      <c r="FA251" s="35"/>
      <c r="FB251" s="35"/>
      <c r="FC251" s="35"/>
      <c r="FD251" s="35"/>
      <c r="FE251" s="35"/>
      <c r="FF251" s="35"/>
      <c r="FG251" s="35"/>
      <c r="FH251" s="35"/>
      <c r="FI251" s="35"/>
      <c r="FJ251" s="35"/>
      <c r="FK251" s="35"/>
      <c r="FL251" s="35"/>
      <c r="FM251" s="35"/>
      <c r="FN251" s="35"/>
      <c r="FO251" s="35"/>
      <c r="FP251" s="35"/>
      <c r="FQ251" s="35"/>
      <c r="FR251" s="35"/>
      <c r="FS251" s="35"/>
      <c r="FT251" s="35"/>
      <c r="FU251" s="35"/>
      <c r="FV251" s="35"/>
      <c r="FW251" s="35"/>
      <c r="FX251" s="35"/>
      <c r="FY251" s="35"/>
      <c r="FZ251" s="35"/>
      <c r="GA251" s="35"/>
      <c r="GB251" s="35"/>
      <c r="GC251" s="35"/>
      <c r="GD251" s="35"/>
      <c r="GE251" s="35"/>
      <c r="GF251" s="35"/>
      <c r="GG251" s="35"/>
      <c r="GH251" s="35"/>
      <c r="GI251" s="35"/>
      <c r="GJ251" s="35"/>
      <c r="GK251" s="35"/>
      <c r="GL251" s="35"/>
      <c r="GM251" s="35"/>
      <c r="GN251" s="35"/>
      <c r="GO251" s="35"/>
      <c r="GP251" s="35"/>
      <c r="GQ251" s="35"/>
      <c r="GR251" s="35"/>
      <c r="GS251" s="35"/>
      <c r="GT251" s="35"/>
      <c r="GU251" s="35"/>
      <c r="GV251" s="35"/>
      <c r="GW251" s="35"/>
      <c r="GX251" s="35"/>
      <c r="GY251" s="35"/>
      <c r="GZ251" s="35"/>
      <c r="HA251" s="35"/>
      <c r="HB251" s="35"/>
      <c r="HC251" s="35"/>
      <c r="HD251" s="35"/>
      <c r="HE251" s="35"/>
      <c r="HF251" s="35"/>
      <c r="HG251" s="35"/>
      <c r="HH251" s="35"/>
      <c r="HI251" s="35"/>
      <c r="HJ251" s="35"/>
      <c r="HK251" s="35"/>
      <c r="HL251" s="35"/>
      <c r="HM251" s="35"/>
      <c r="HN251" s="35"/>
      <c r="HO251" s="35"/>
      <c r="HP251" s="35"/>
      <c r="HQ251" s="35"/>
      <c r="HR251" s="35"/>
      <c r="HS251" s="35"/>
      <c r="HT251" s="35"/>
      <c r="HU251" s="35"/>
      <c r="HV251" s="35"/>
      <c r="HW251" s="35"/>
      <c r="HX251" s="35"/>
      <c r="HY251" s="35"/>
      <c r="HZ251" s="35"/>
      <c r="IA251" s="35"/>
      <c r="IB251" s="35"/>
      <c r="IC251" s="35"/>
      <c r="ID251" s="35"/>
      <c r="IE251" s="35"/>
      <c r="IF251" s="35"/>
      <c r="IG251" s="35"/>
      <c r="IH251" s="35"/>
      <c r="II251" s="35"/>
      <c r="IJ251" s="35"/>
      <c r="IK251" s="35"/>
      <c r="IL251" s="35"/>
      <c r="IM251" s="35"/>
      <c r="IN251" s="35"/>
      <c r="IO251" s="35"/>
      <c r="IP251" s="35"/>
      <c r="IQ251" s="35"/>
      <c r="IR251" s="35"/>
      <c r="IS251" s="35"/>
      <c r="IT251" s="35"/>
      <c r="IU251" s="35"/>
      <c r="IV251" s="35"/>
      <c r="IW251" s="35"/>
      <c r="IX251" s="35"/>
      <c r="IY251" s="35"/>
      <c r="IZ251" s="35"/>
      <c r="JA251" s="35"/>
      <c r="JB251" s="35"/>
      <c r="JC251" s="35"/>
      <c r="JD251" s="35"/>
      <c r="JE251" s="35"/>
      <c r="JF251" s="35"/>
      <c r="JG251" s="35"/>
      <c r="JH251" s="35"/>
      <c r="JI251" s="35"/>
      <c r="JJ251" s="35"/>
      <c r="JK251" s="35"/>
      <c r="JL251" s="35"/>
      <c r="JM251" s="35"/>
      <c r="JN251" s="35"/>
      <c r="JO251" s="35"/>
      <c r="JP251" s="35"/>
      <c r="JQ251" s="35"/>
      <c r="JR251" s="35"/>
      <c r="JS251" s="35"/>
      <c r="JT251" s="35"/>
      <c r="JU251" s="35"/>
      <c r="JV251" s="35"/>
      <c r="JW251" s="35"/>
      <c r="JX251" s="35"/>
      <c r="JY251" s="35"/>
      <c r="JZ251" s="35"/>
      <c r="KA251" s="35"/>
      <c r="KB251" s="35"/>
      <c r="KC251" s="35"/>
      <c r="KD251" s="35"/>
      <c r="KE251" s="35"/>
      <c r="KF251" s="35"/>
      <c r="KG251" s="35"/>
      <c r="KH251" s="35"/>
      <c r="KI251" s="35"/>
      <c r="KJ251" s="35"/>
      <c r="KK251" s="35"/>
      <c r="KL251" s="35"/>
      <c r="KM251" s="35"/>
      <c r="KN251" s="35"/>
      <c r="KO251" s="35"/>
      <c r="KP251" s="35"/>
      <c r="KQ251" s="35"/>
      <c r="KR251" s="35"/>
      <c r="KS251" s="35"/>
      <c r="KT251" s="35"/>
      <c r="KU251" s="35"/>
      <c r="KV251" s="35"/>
      <c r="KW251" s="35"/>
      <c r="KX251" s="35"/>
      <c r="KY251" s="35"/>
      <c r="KZ251" s="35"/>
      <c r="LA251" s="35"/>
      <c r="LB251" s="35"/>
      <c r="LC251" s="35"/>
      <c r="LD251" s="35"/>
      <c r="LE251" s="35"/>
      <c r="LF251" s="35"/>
      <c r="LG251" s="35"/>
      <c r="LH251" s="35"/>
      <c r="LI251" s="35"/>
      <c r="LJ251" s="35"/>
      <c r="LK251" s="35"/>
      <c r="LL251" s="35"/>
      <c r="LM251" s="35"/>
      <c r="LN251" s="35"/>
      <c r="LO251" s="35"/>
      <c r="LP251" s="35"/>
      <c r="LQ251" s="35"/>
      <c r="LR251" s="35"/>
      <c r="LS251" s="35"/>
      <c r="LT251" s="35"/>
      <c r="LU251" s="35"/>
      <c r="LV251" s="35"/>
      <c r="LW251" s="35"/>
      <c r="LX251" s="35"/>
      <c r="LY251" s="35"/>
      <c r="LZ251" s="35"/>
      <c r="MA251" s="35"/>
      <c r="MB251" s="35"/>
      <c r="MC251" s="35"/>
      <c r="MD251" s="35"/>
      <c r="ME251" s="35"/>
      <c r="MF251" s="35"/>
      <c r="MG251" s="35"/>
      <c r="MH251" s="35"/>
      <c r="MI251" s="35"/>
      <c r="MJ251" s="35"/>
      <c r="MK251" s="35"/>
      <c r="ML251" s="35"/>
      <c r="MM251" s="35"/>
      <c r="MN251" s="35"/>
      <c r="MO251" s="35"/>
      <c r="MP251" s="35"/>
      <c r="MQ251" s="35"/>
      <c r="MR251" s="35"/>
      <c r="MS251" s="35"/>
      <c r="MT251" s="35"/>
      <c r="MU251" s="35"/>
      <c r="MV251" s="35"/>
      <c r="MW251" s="35"/>
      <c r="MX251" s="35"/>
      <c r="MY251" s="35"/>
      <c r="MZ251" s="35"/>
      <c r="NA251" s="35"/>
      <c r="NB251" s="35"/>
      <c r="NC251" s="35"/>
      <c r="ND251" s="35"/>
      <c r="NE251" s="35"/>
      <c r="NF251" s="35"/>
      <c r="NG251" s="35"/>
      <c r="NH251" s="35"/>
      <c r="NI251" s="35"/>
      <c r="NJ251" s="35"/>
      <c r="NK251" s="35"/>
      <c r="NL251" s="35"/>
      <c r="NM251" s="35"/>
      <c r="NN251" s="35"/>
      <c r="NO251" s="35"/>
      <c r="NP251" s="35"/>
      <c r="NQ251" s="35"/>
      <c r="NR251" s="35"/>
      <c r="NS251" s="35"/>
      <c r="NT251" s="35"/>
      <c r="NU251" s="35"/>
      <c r="NV251" s="35"/>
      <c r="NW251" s="35"/>
      <c r="NX251" s="35"/>
      <c r="NY251" s="35"/>
      <c r="NZ251" s="35"/>
      <c r="OA251" s="35"/>
      <c r="OB251" s="35"/>
      <c r="OC251" s="35"/>
      <c r="OD251" s="35"/>
      <c r="OE251" s="35"/>
      <c r="OF251" s="35"/>
      <c r="OG251" s="35"/>
      <c r="OH251" s="35"/>
      <c r="OI251" s="35"/>
      <c r="OJ251" s="35"/>
      <c r="OK251" s="35"/>
      <c r="OL251" s="35"/>
      <c r="OM251" s="35"/>
      <c r="ON251" s="35"/>
      <c r="OO251" s="35"/>
      <c r="OP251" s="35"/>
      <c r="OQ251" s="35"/>
      <c r="OR251" s="35"/>
      <c r="OS251" s="35"/>
      <c r="OT251" s="35"/>
      <c r="OU251" s="35"/>
      <c r="OV251" s="35"/>
      <c r="OW251" s="35"/>
      <c r="OX251" s="35"/>
      <c r="OY251" s="35"/>
      <c r="OZ251" s="35"/>
      <c r="PA251" s="35"/>
      <c r="PB251" s="35"/>
      <c r="PC251" s="35"/>
      <c r="PD251" s="35"/>
      <c r="PE251" s="35"/>
      <c r="PF251" s="35"/>
      <c r="PG251" s="35"/>
      <c r="PH251" s="35"/>
      <c r="PI251" s="35"/>
      <c r="PJ251" s="35"/>
      <c r="PK251" s="35"/>
      <c r="PL251" s="35"/>
      <c r="PM251" s="35"/>
      <c r="PN251" s="35"/>
      <c r="PO251" s="35"/>
      <c r="PP251" s="35"/>
      <c r="PQ251" s="35"/>
      <c r="PR251" s="35"/>
      <c r="PS251" s="35"/>
      <c r="PT251" s="35"/>
      <c r="PU251" s="35"/>
      <c r="PV251" s="35"/>
      <c r="PW251" s="35"/>
      <c r="PX251" s="35"/>
      <c r="PY251" s="35"/>
      <c r="PZ251" s="35"/>
      <c r="QA251" s="35"/>
      <c r="QB251" s="35"/>
      <c r="QC251" s="35"/>
      <c r="QD251" s="35"/>
      <c r="QE251" s="35"/>
      <c r="QF251" s="35"/>
      <c r="QG251" s="35"/>
      <c r="QH251" s="35"/>
      <c r="QI251" s="35"/>
      <c r="QJ251" s="35"/>
      <c r="QK251" s="35"/>
      <c r="QL251" s="35"/>
      <c r="QM251" s="35"/>
      <c r="QN251" s="35"/>
      <c r="QO251" s="35"/>
      <c r="QP251" s="35"/>
      <c r="QQ251" s="35"/>
      <c r="QR251" s="35"/>
      <c r="QS251" s="35"/>
      <c r="QT251" s="35"/>
      <c r="QU251" s="35"/>
      <c r="QV251" s="35"/>
      <c r="QW251" s="35"/>
      <c r="QX251" s="35"/>
      <c r="QY251" s="35"/>
      <c r="QZ251" s="35"/>
      <c r="RA251" s="35"/>
      <c r="RB251" s="35"/>
      <c r="RC251" s="35"/>
      <c r="RD251" s="35"/>
      <c r="RE251" s="35"/>
      <c r="RF251" s="35"/>
      <c r="RG251" s="35"/>
      <c r="RH251" s="35"/>
      <c r="RI251" s="35"/>
      <c r="RJ251" s="35"/>
      <c r="RK251" s="35"/>
      <c r="RL251" s="35"/>
      <c r="RM251" s="35"/>
      <c r="RN251" s="35"/>
      <c r="RO251" s="35"/>
      <c r="RP251" s="35"/>
      <c r="RQ251" s="35"/>
      <c r="RR251" s="35"/>
      <c r="RS251" s="35"/>
      <c r="RT251" s="35"/>
      <c r="RU251" s="35"/>
      <c r="RV251" s="35"/>
      <c r="RW251" s="35"/>
      <c r="RX251" s="35"/>
      <c r="RY251" s="35"/>
      <c r="RZ251" s="35"/>
      <c r="SA251" s="35"/>
      <c r="SB251" s="35"/>
      <c r="SC251" s="35"/>
      <c r="SD251" s="35"/>
      <c r="SE251" s="35"/>
      <c r="SF251" s="35"/>
      <c r="SG251" s="35"/>
      <c r="SH251" s="35"/>
      <c r="SI251" s="35"/>
      <c r="SJ251" s="35"/>
      <c r="SK251" s="35"/>
      <c r="SL251" s="35"/>
      <c r="SM251" s="35"/>
      <c r="SN251" s="35">
        <v>20</v>
      </c>
      <c r="SO251" s="35"/>
      <c r="SP251" s="35"/>
      <c r="SQ251" s="35"/>
      <c r="SR251" s="35"/>
      <c r="SS251" s="35"/>
      <c r="ST251" s="35"/>
      <c r="SU251" s="35"/>
      <c r="SV251" s="35"/>
      <c r="SW251" s="35"/>
      <c r="SX251" s="35"/>
      <c r="SY251" s="35"/>
      <c r="SZ251" s="35"/>
      <c r="TA251" s="35"/>
      <c r="TB251" s="35"/>
      <c r="TC251" s="35"/>
      <c r="TD251" s="35"/>
      <c r="TE251" s="35"/>
      <c r="TF251" s="35"/>
      <c r="TG251" s="35"/>
      <c r="TH251" s="35"/>
      <c r="TI251" s="35"/>
      <c r="TJ251" s="35"/>
      <c r="TK251" s="35"/>
      <c r="TL251" s="35"/>
      <c r="TM251" s="35"/>
      <c r="TN251" s="35"/>
      <c r="TO251" s="35"/>
      <c r="TP251" s="35"/>
      <c r="TQ251" s="35"/>
      <c r="TR251" s="35"/>
      <c r="TS251" s="35"/>
      <c r="TT251" s="35"/>
      <c r="TU251" s="35"/>
      <c r="TV251" s="35"/>
      <c r="TW251" s="35"/>
      <c r="TX251" s="35"/>
      <c r="TY251" s="35"/>
      <c r="TZ251" s="35"/>
      <c r="UA251" s="35"/>
      <c r="UB251" s="35"/>
      <c r="UC251" s="35"/>
      <c r="UD251" s="35"/>
      <c r="UE251" s="35"/>
      <c r="UF251" s="35"/>
      <c r="UG251" s="35"/>
      <c r="UH251" s="35"/>
      <c r="UI251" s="35"/>
      <c r="UJ251" s="35"/>
      <c r="UK251" s="35"/>
      <c r="UL251" s="35"/>
      <c r="UM251" s="35"/>
      <c r="UN251" s="35"/>
      <c r="UO251" s="35"/>
      <c r="UP251" s="35"/>
      <c r="UQ251" s="35"/>
      <c r="UR251" s="35"/>
      <c r="US251" s="35"/>
      <c r="UT251" s="35"/>
      <c r="UU251" s="35"/>
      <c r="UV251" s="35"/>
      <c r="UW251" s="35"/>
      <c r="UX251" s="35">
        <v>20</v>
      </c>
      <c r="UY251" s="35"/>
      <c r="UZ251" s="35"/>
      <c r="VA251" s="35"/>
      <c r="VB251" s="35"/>
      <c r="VC251" s="35"/>
      <c r="VD251" s="35"/>
      <c r="VE251" s="35"/>
      <c r="VF251" s="35"/>
      <c r="VG251" s="35"/>
      <c r="VH251" s="35"/>
      <c r="VI251" s="35"/>
      <c r="VJ251" s="35"/>
      <c r="VK251" s="35"/>
      <c r="VL251" s="35"/>
      <c r="VM251" s="35"/>
      <c r="VN251" s="35"/>
      <c r="VO251" s="35"/>
      <c r="VP251" s="35"/>
      <c r="VQ251" s="35"/>
      <c r="VR251" s="35"/>
      <c r="VS251" s="35"/>
      <c r="VT251" s="35"/>
      <c r="VU251" s="35"/>
      <c r="VV251" s="35"/>
      <c r="VW251" s="35"/>
      <c r="VX251" s="35"/>
      <c r="VY251" s="35"/>
      <c r="VZ251" s="35"/>
      <c r="WA251" s="35"/>
      <c r="WB251" s="35"/>
      <c r="WC251" s="35"/>
      <c r="WD251" s="35"/>
      <c r="WE251" s="35"/>
      <c r="WF251" s="35"/>
      <c r="WG251" s="35"/>
      <c r="WH251" s="35"/>
      <c r="WI251" s="35"/>
      <c r="WJ251" s="35"/>
      <c r="WK251" s="35"/>
      <c r="WL251" s="35"/>
      <c r="WM251" s="35"/>
      <c r="WN251" s="35"/>
      <c r="WO251" s="35"/>
      <c r="WP251" s="35"/>
      <c r="WQ251" s="35"/>
      <c r="WR251" s="35"/>
      <c r="WS251" s="35"/>
      <c r="WT251" s="35"/>
      <c r="WU251" s="35"/>
      <c r="WV251" s="35"/>
      <c r="WW251" s="35"/>
      <c r="WX251" s="35"/>
      <c r="WY251" s="35"/>
      <c r="WZ251" s="35"/>
      <c r="XA251" s="35"/>
      <c r="XB251" s="35"/>
      <c r="XC251" s="35"/>
      <c r="XD251" s="35"/>
      <c r="XE251" s="35"/>
      <c r="XF251" s="35"/>
      <c r="XG251" s="35"/>
      <c r="XH251" s="35"/>
      <c r="XI251" s="35"/>
      <c r="XJ251" s="35"/>
      <c r="XK251" s="35"/>
      <c r="XL251" s="35"/>
      <c r="XM251" s="35"/>
      <c r="XN251" s="35"/>
      <c r="XO251" s="35"/>
      <c r="XP251" s="35"/>
      <c r="XQ251" s="35"/>
      <c r="XR251" s="35"/>
      <c r="XS251" s="35"/>
      <c r="XT251" s="35"/>
      <c r="XU251" s="35"/>
      <c r="XV251" s="35"/>
      <c r="XW251" s="35"/>
      <c r="XX251" s="35"/>
      <c r="XY251" s="35"/>
      <c r="XZ251" s="35"/>
      <c r="YA251" s="35"/>
      <c r="YB251" s="35"/>
      <c r="YC251" s="35"/>
      <c r="YD251" s="35"/>
      <c r="YE251" s="35"/>
      <c r="YF251" s="35"/>
      <c r="YG251" s="35"/>
      <c r="YH251" s="35"/>
      <c r="YI251" s="35"/>
      <c r="YJ251" s="35"/>
      <c r="YK251" s="35"/>
      <c r="YL251" s="35"/>
      <c r="YM251" s="35"/>
      <c r="YN251" s="35"/>
      <c r="YO251" s="35"/>
      <c r="YP251" s="35"/>
      <c r="YQ251" s="35"/>
      <c r="YR251" s="35"/>
      <c r="YS251" s="35"/>
      <c r="YT251" s="35"/>
      <c r="YU251" s="35"/>
      <c r="YV251" s="35"/>
      <c r="YW251" s="35"/>
      <c r="YX251" s="35"/>
      <c r="YY251" s="35"/>
      <c r="YZ251" s="35"/>
      <c r="ZA251" s="35"/>
      <c r="ZB251" s="35"/>
      <c r="ZC251" s="35"/>
      <c r="ZD251" s="35"/>
      <c r="ZE251" s="35"/>
      <c r="ZF251" s="35"/>
      <c r="ZG251" s="35"/>
      <c r="ZH251" s="35"/>
      <c r="ZI251" s="35"/>
      <c r="ZJ251" s="35"/>
      <c r="ZK251" s="35"/>
      <c r="ZL251" s="35"/>
      <c r="ZM251" s="35"/>
      <c r="ZN251" s="35"/>
      <c r="ZO251" s="35"/>
      <c r="ZP251" s="35"/>
      <c r="ZQ251" s="35"/>
      <c r="ZR251" s="35"/>
      <c r="ZS251" s="35"/>
      <c r="ZT251" s="35"/>
      <c r="ZU251" s="35"/>
      <c r="ZV251" s="35"/>
      <c r="ZW251" s="35"/>
      <c r="ZX251" s="35"/>
      <c r="ZY251" s="35"/>
      <c r="ZZ251" s="35"/>
      <c r="AAA251" s="35"/>
      <c r="AAB251" s="35"/>
      <c r="AAC251" s="35"/>
      <c r="AAD251" s="35"/>
      <c r="AAE251" s="35"/>
      <c r="AAF251" s="35"/>
      <c r="AAG251" s="35"/>
      <c r="AAH251" s="35"/>
      <c r="AAI251" s="35"/>
      <c r="AAJ251" s="35"/>
      <c r="AAK251" s="35"/>
      <c r="AAL251" s="35"/>
      <c r="AAM251" s="35"/>
      <c r="AAN251" s="35"/>
      <c r="AAO251" s="35"/>
      <c r="AAP251" s="35"/>
      <c r="AAQ251" s="35"/>
      <c r="AAR251" s="35"/>
      <c r="AAS251" s="35"/>
      <c r="AAT251" s="35"/>
      <c r="AAU251" s="35"/>
      <c r="AAV251" s="35"/>
      <c r="AAW251" s="35"/>
      <c r="AAX251" s="35"/>
      <c r="AAY251" s="35"/>
      <c r="AAZ251" s="35"/>
      <c r="ABA251" s="35"/>
      <c r="ABB251" s="35"/>
      <c r="ABC251" s="35"/>
      <c r="ABD251" s="35"/>
      <c r="ABE251" s="35"/>
      <c r="ABF251" s="35"/>
      <c r="ABG251" s="35"/>
      <c r="ABH251" s="35"/>
      <c r="ABI251" s="35"/>
      <c r="ABJ251" s="35"/>
      <c r="ABK251" s="35"/>
      <c r="ABL251" s="35"/>
      <c r="ABM251" s="35"/>
      <c r="ABN251" s="35"/>
      <c r="ABO251" s="35"/>
      <c r="ABP251" s="35"/>
      <c r="ABQ251" s="35"/>
      <c r="ABR251" s="35"/>
      <c r="ABS251" s="35"/>
      <c r="ABT251" s="35"/>
      <c r="ABU251" s="35"/>
      <c r="ABV251" s="35"/>
      <c r="ABW251" s="35"/>
      <c r="ABX251" s="35"/>
      <c r="ABY251" s="35"/>
      <c r="ABZ251" s="35"/>
      <c r="ACA251" s="35"/>
      <c r="ACB251" s="35"/>
      <c r="ACC251" s="35"/>
      <c r="ACD251" s="35"/>
      <c r="ACE251" s="35"/>
      <c r="ACF251" s="35"/>
      <c r="ACG251" s="35"/>
      <c r="ACH251" s="35"/>
      <c r="ACI251" s="35"/>
      <c r="ACJ251" s="35"/>
      <c r="ACK251" s="35"/>
      <c r="ACL251" s="35"/>
      <c r="ACM251" s="35"/>
      <c r="ACN251" s="35"/>
      <c r="ACO251" s="35"/>
      <c r="ACP251" s="35"/>
      <c r="ACQ251" s="35"/>
      <c r="ACR251" s="35"/>
      <c r="ACS251" s="35"/>
      <c r="ACT251" s="35"/>
      <c r="ACU251" s="35"/>
      <c r="ACV251" s="35"/>
      <c r="ACW251" s="35"/>
      <c r="ACX251" s="35"/>
      <c r="ACY251" s="35"/>
      <c r="ACZ251" s="35"/>
      <c r="ADA251" s="35"/>
      <c r="ADB251" s="35"/>
      <c r="ADC251" s="35"/>
      <c r="ADD251" s="35"/>
      <c r="ADE251" s="35"/>
      <c r="ADF251" s="35"/>
      <c r="ADG251" s="35"/>
      <c r="ADH251" s="35"/>
      <c r="ADI251" s="35"/>
      <c r="ADJ251" s="35"/>
      <c r="ADK251" s="35"/>
      <c r="ADL251" s="35"/>
      <c r="ADM251" s="35"/>
      <c r="ADN251" s="35"/>
      <c r="ADO251" s="35"/>
      <c r="ADP251" s="35"/>
      <c r="ADQ251" s="35"/>
      <c r="ADR251" s="35"/>
      <c r="ADS251" s="35"/>
      <c r="ADT251" s="35"/>
      <c r="ADU251" s="35"/>
      <c r="ADV251" s="35"/>
      <c r="ADW251" s="35"/>
      <c r="ADX251" s="35"/>
      <c r="ADY251" s="26">
        <f t="shared" si="9"/>
        <v>0</v>
      </c>
      <c r="ADZ251" s="5"/>
    </row>
    <row r="252" spans="1:806" s="33" customFormat="1" x14ac:dyDescent="0.2">
      <c r="A252" s="38" t="s">
        <v>252</v>
      </c>
      <c r="B252" s="65">
        <f t="shared" si="8"/>
        <v>0</v>
      </c>
      <c r="C252" s="57">
        <v>1</v>
      </c>
      <c r="D252" s="59">
        <v>44809</v>
      </c>
      <c r="E252" s="67">
        <v>39.35</v>
      </c>
      <c r="F252" s="67">
        <f t="shared" si="10"/>
        <v>0</v>
      </c>
      <c r="G252" s="6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133"/>
      <c r="BF252" s="133"/>
      <c r="BG252" s="136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  <c r="BU252" s="35"/>
      <c r="BV252" s="35"/>
      <c r="BW252" s="35"/>
      <c r="BX252" s="35"/>
      <c r="BY252" s="35"/>
      <c r="BZ252" s="35"/>
      <c r="CA252" s="35"/>
      <c r="CB252" s="35"/>
      <c r="CC252" s="35"/>
      <c r="CD252" s="35"/>
      <c r="CE252" s="35"/>
      <c r="CF252" s="35"/>
      <c r="CG252" s="35"/>
      <c r="CH252" s="35"/>
      <c r="CI252" s="35"/>
      <c r="CJ252" s="35"/>
      <c r="CK252" s="35"/>
      <c r="CL252" s="35"/>
      <c r="CM252" s="35"/>
      <c r="CN252" s="35"/>
      <c r="CO252" s="35"/>
      <c r="CP252" s="35"/>
      <c r="CQ252" s="35"/>
      <c r="CR252" s="35"/>
      <c r="CS252" s="35"/>
      <c r="CT252" s="35"/>
      <c r="CU252" s="35"/>
      <c r="CV252" s="35"/>
      <c r="CW252" s="35"/>
      <c r="CX252" s="35"/>
      <c r="CY252" s="35"/>
      <c r="CZ252" s="35"/>
      <c r="DA252" s="35"/>
      <c r="DB252" s="35"/>
      <c r="DC252" s="35"/>
      <c r="DD252" s="35"/>
      <c r="DE252" s="35"/>
      <c r="DF252" s="35"/>
      <c r="DG252" s="35"/>
      <c r="DH252" s="35"/>
      <c r="DI252" s="35"/>
      <c r="DJ252" s="35"/>
      <c r="DK252" s="35"/>
      <c r="DL252" s="35"/>
      <c r="DM252" s="35"/>
      <c r="DN252" s="35"/>
      <c r="DO252" s="35"/>
      <c r="DP252" s="35"/>
      <c r="DQ252" s="35"/>
      <c r="DR252" s="35"/>
      <c r="DS252" s="35"/>
      <c r="DT252" s="35"/>
      <c r="DU252" s="35"/>
      <c r="DV252" s="35"/>
      <c r="DW252" s="35"/>
      <c r="DX252" s="35"/>
      <c r="DY252" s="35"/>
      <c r="DZ252" s="35"/>
      <c r="EA252" s="35"/>
      <c r="EB252" s="35"/>
      <c r="EC252" s="35"/>
      <c r="ED252" s="35"/>
      <c r="EE252" s="35"/>
      <c r="EF252" s="35"/>
      <c r="EG252" s="35"/>
      <c r="EH252" s="35"/>
      <c r="EI252" s="35"/>
      <c r="EJ252" s="35"/>
      <c r="EK252" s="35"/>
      <c r="EL252" s="35"/>
      <c r="EM252" s="35"/>
      <c r="EN252" s="35"/>
      <c r="EO252" s="35"/>
      <c r="EP252" s="35"/>
      <c r="EQ252" s="35"/>
      <c r="ER252" s="35"/>
      <c r="ES252" s="35"/>
      <c r="ET252" s="35"/>
      <c r="EU252" s="35"/>
      <c r="EV252" s="35"/>
      <c r="EW252" s="35"/>
      <c r="EX252" s="35"/>
      <c r="EY252" s="35"/>
      <c r="EZ252" s="35"/>
      <c r="FA252" s="35"/>
      <c r="FB252" s="35"/>
      <c r="FC252" s="35"/>
      <c r="FD252" s="35"/>
      <c r="FE252" s="35"/>
      <c r="FF252" s="35"/>
      <c r="FG252" s="35"/>
      <c r="FH252" s="35"/>
      <c r="FI252" s="35"/>
      <c r="FJ252" s="35"/>
      <c r="FK252" s="35"/>
      <c r="FL252" s="35"/>
      <c r="FM252" s="35"/>
      <c r="FN252" s="35"/>
      <c r="FO252" s="35"/>
      <c r="FP252" s="35"/>
      <c r="FQ252" s="35"/>
      <c r="FR252" s="35"/>
      <c r="FS252" s="35"/>
      <c r="FT252" s="35"/>
      <c r="FU252" s="35"/>
      <c r="FV252" s="35"/>
      <c r="FW252" s="35"/>
      <c r="FX252" s="35"/>
      <c r="FY252" s="35"/>
      <c r="FZ252" s="35"/>
      <c r="GA252" s="35"/>
      <c r="GB252" s="35"/>
      <c r="GC252" s="35"/>
      <c r="GD252" s="35"/>
      <c r="GE252" s="35"/>
      <c r="GF252" s="35"/>
      <c r="GG252" s="35"/>
      <c r="GH252" s="35"/>
      <c r="GI252" s="35"/>
      <c r="GJ252" s="35"/>
      <c r="GK252" s="35"/>
      <c r="GL252" s="35"/>
      <c r="GM252" s="35"/>
      <c r="GN252" s="35"/>
      <c r="GO252" s="35"/>
      <c r="GP252" s="35"/>
      <c r="GQ252" s="35"/>
      <c r="GR252" s="35"/>
      <c r="GS252" s="35"/>
      <c r="GT252" s="35"/>
      <c r="GU252" s="35"/>
      <c r="GV252" s="35"/>
      <c r="GW252" s="35"/>
      <c r="GX252" s="35"/>
      <c r="GY252" s="35"/>
      <c r="GZ252" s="35"/>
      <c r="HA252" s="35"/>
      <c r="HB252" s="35"/>
      <c r="HC252" s="35"/>
      <c r="HD252" s="35"/>
      <c r="HE252" s="35"/>
      <c r="HF252" s="35"/>
      <c r="HG252" s="35"/>
      <c r="HH252" s="35"/>
      <c r="HI252" s="35"/>
      <c r="HJ252" s="35"/>
      <c r="HK252" s="35"/>
      <c r="HL252" s="35"/>
      <c r="HM252" s="35"/>
      <c r="HN252" s="35"/>
      <c r="HO252" s="35"/>
      <c r="HP252" s="35"/>
      <c r="HQ252" s="35"/>
      <c r="HR252" s="35"/>
      <c r="HS252" s="35"/>
      <c r="HT252" s="35"/>
      <c r="HU252" s="35"/>
      <c r="HV252" s="35"/>
      <c r="HW252" s="35"/>
      <c r="HX252" s="35"/>
      <c r="HY252" s="35"/>
      <c r="HZ252" s="35"/>
      <c r="IA252" s="35"/>
      <c r="IB252" s="35"/>
      <c r="IC252" s="35"/>
      <c r="ID252" s="35"/>
      <c r="IE252" s="35"/>
      <c r="IF252" s="35"/>
      <c r="IG252" s="35"/>
      <c r="IH252" s="35"/>
      <c r="II252" s="35"/>
      <c r="IJ252" s="35"/>
      <c r="IK252" s="35"/>
      <c r="IL252" s="35"/>
      <c r="IM252" s="35"/>
      <c r="IN252" s="35"/>
      <c r="IO252" s="35"/>
      <c r="IP252" s="35"/>
      <c r="IQ252" s="35"/>
      <c r="IR252" s="35"/>
      <c r="IS252" s="35"/>
      <c r="IT252" s="35"/>
      <c r="IU252" s="35"/>
      <c r="IV252" s="35"/>
      <c r="IW252" s="35"/>
      <c r="IX252" s="35"/>
      <c r="IY252" s="35"/>
      <c r="IZ252" s="35"/>
      <c r="JA252" s="35"/>
      <c r="JB252" s="35"/>
      <c r="JC252" s="35"/>
      <c r="JD252" s="35"/>
      <c r="JE252" s="35"/>
      <c r="JF252" s="35"/>
      <c r="JG252" s="35"/>
      <c r="JH252" s="35"/>
      <c r="JI252" s="35">
        <v>1</v>
      </c>
      <c r="JJ252" s="35"/>
      <c r="JK252" s="35"/>
      <c r="JL252" s="35"/>
      <c r="JM252" s="35"/>
      <c r="JN252" s="35"/>
      <c r="JO252" s="35"/>
      <c r="JP252" s="35"/>
      <c r="JQ252" s="35"/>
      <c r="JR252" s="35"/>
      <c r="JS252" s="35"/>
      <c r="JT252" s="35"/>
      <c r="JU252" s="35"/>
      <c r="JV252" s="35"/>
      <c r="JW252" s="35"/>
      <c r="JX252" s="35"/>
      <c r="JY252" s="35"/>
      <c r="JZ252" s="35"/>
      <c r="KA252" s="35"/>
      <c r="KB252" s="35"/>
      <c r="KC252" s="35"/>
      <c r="KD252" s="35"/>
      <c r="KE252" s="35"/>
      <c r="KF252" s="35"/>
      <c r="KG252" s="35"/>
      <c r="KH252" s="35"/>
      <c r="KI252" s="35"/>
      <c r="KJ252" s="35"/>
      <c r="KK252" s="35"/>
      <c r="KL252" s="35"/>
      <c r="KM252" s="35"/>
      <c r="KN252" s="35"/>
      <c r="KO252" s="35"/>
      <c r="KP252" s="35"/>
      <c r="KQ252" s="35"/>
      <c r="KR252" s="35"/>
      <c r="KS252" s="35"/>
      <c r="KT252" s="35"/>
      <c r="KU252" s="35"/>
      <c r="KV252" s="35"/>
      <c r="KW252" s="35"/>
      <c r="KX252" s="35"/>
      <c r="KY252" s="35"/>
      <c r="KZ252" s="35"/>
      <c r="LA252" s="35"/>
      <c r="LB252" s="35"/>
      <c r="LC252" s="35"/>
      <c r="LD252" s="35"/>
      <c r="LE252" s="35"/>
      <c r="LF252" s="35"/>
      <c r="LG252" s="35"/>
      <c r="LH252" s="35"/>
      <c r="LI252" s="35"/>
      <c r="LJ252" s="35"/>
      <c r="LK252" s="35"/>
      <c r="LL252" s="35"/>
      <c r="LM252" s="35"/>
      <c r="LN252" s="35"/>
      <c r="LO252" s="35"/>
      <c r="LP252" s="35"/>
      <c r="LQ252" s="35"/>
      <c r="LR252" s="35"/>
      <c r="LS252" s="35"/>
      <c r="LT252" s="35"/>
      <c r="LU252" s="35"/>
      <c r="LV252" s="35"/>
      <c r="LW252" s="35"/>
      <c r="LX252" s="35"/>
      <c r="LY252" s="35"/>
      <c r="LZ252" s="35"/>
      <c r="MA252" s="35"/>
      <c r="MB252" s="35"/>
      <c r="MC252" s="35"/>
      <c r="MD252" s="35"/>
      <c r="ME252" s="35"/>
      <c r="MF252" s="35"/>
      <c r="MG252" s="35"/>
      <c r="MH252" s="35"/>
      <c r="MI252" s="35"/>
      <c r="MJ252" s="35"/>
      <c r="MK252" s="35"/>
      <c r="ML252" s="35"/>
      <c r="MM252" s="35"/>
      <c r="MN252" s="35"/>
      <c r="MO252" s="35"/>
      <c r="MP252" s="35"/>
      <c r="MQ252" s="35"/>
      <c r="MR252" s="35"/>
      <c r="MS252" s="35"/>
      <c r="MT252" s="35"/>
      <c r="MU252" s="35"/>
      <c r="MV252" s="35"/>
      <c r="MW252" s="35"/>
      <c r="MX252" s="35"/>
      <c r="MY252" s="35"/>
      <c r="MZ252" s="35"/>
      <c r="NA252" s="35"/>
      <c r="NB252" s="35"/>
      <c r="NC252" s="35"/>
      <c r="ND252" s="35"/>
      <c r="NE252" s="35"/>
      <c r="NF252" s="35"/>
      <c r="NG252" s="35"/>
      <c r="NH252" s="35"/>
      <c r="NI252" s="35"/>
      <c r="NJ252" s="35"/>
      <c r="NK252" s="35"/>
      <c r="NL252" s="35"/>
      <c r="NM252" s="35"/>
      <c r="NN252" s="35"/>
      <c r="NO252" s="35"/>
      <c r="NP252" s="35"/>
      <c r="NQ252" s="35"/>
      <c r="NR252" s="35"/>
      <c r="NS252" s="35"/>
      <c r="NT252" s="35"/>
      <c r="NU252" s="35"/>
      <c r="NV252" s="35"/>
      <c r="NW252" s="35"/>
      <c r="NX252" s="35"/>
      <c r="NY252" s="35"/>
      <c r="NZ252" s="35"/>
      <c r="OA252" s="35"/>
      <c r="OB252" s="35"/>
      <c r="OC252" s="35"/>
      <c r="OD252" s="35"/>
      <c r="OE252" s="35"/>
      <c r="OF252" s="35"/>
      <c r="OG252" s="35"/>
      <c r="OH252" s="35"/>
      <c r="OI252" s="35"/>
      <c r="OJ252" s="35"/>
      <c r="OK252" s="35"/>
      <c r="OL252" s="35"/>
      <c r="OM252" s="35"/>
      <c r="ON252" s="35"/>
      <c r="OO252" s="35"/>
      <c r="OP252" s="35"/>
      <c r="OQ252" s="35"/>
      <c r="OR252" s="35"/>
      <c r="OS252" s="35"/>
      <c r="OT252" s="35"/>
      <c r="OU252" s="35"/>
      <c r="OV252" s="35"/>
      <c r="OW252" s="35"/>
      <c r="OX252" s="35"/>
      <c r="OY252" s="35"/>
      <c r="OZ252" s="35"/>
      <c r="PA252" s="35"/>
      <c r="PB252" s="35"/>
      <c r="PC252" s="35"/>
      <c r="PD252" s="35"/>
      <c r="PE252" s="35"/>
      <c r="PF252" s="35"/>
      <c r="PG252" s="35"/>
      <c r="PH252" s="35"/>
      <c r="PI252" s="35"/>
      <c r="PJ252" s="35"/>
      <c r="PK252" s="35"/>
      <c r="PL252" s="35"/>
      <c r="PM252" s="35"/>
      <c r="PN252" s="35"/>
      <c r="PO252" s="35"/>
      <c r="PP252" s="35"/>
      <c r="PQ252" s="35"/>
      <c r="PR252" s="35"/>
      <c r="PS252" s="35"/>
      <c r="PT252" s="35"/>
      <c r="PU252" s="35"/>
      <c r="PV252" s="35"/>
      <c r="PW252" s="35"/>
      <c r="PX252" s="35"/>
      <c r="PY252" s="35"/>
      <c r="PZ252" s="35"/>
      <c r="QA252" s="35"/>
      <c r="QB252" s="35"/>
      <c r="QC252" s="35"/>
      <c r="QD252" s="35"/>
      <c r="QE252" s="35"/>
      <c r="QF252" s="35">
        <v>1</v>
      </c>
      <c r="QG252" s="35"/>
      <c r="QH252" s="35"/>
      <c r="QI252" s="35"/>
      <c r="QJ252" s="35"/>
      <c r="QK252" s="35"/>
      <c r="QL252" s="35"/>
      <c r="QM252" s="35"/>
      <c r="QN252" s="35"/>
      <c r="QO252" s="35"/>
      <c r="QP252" s="35"/>
      <c r="QQ252" s="35"/>
      <c r="QR252" s="35"/>
      <c r="QS252" s="35"/>
      <c r="QT252" s="35"/>
      <c r="QU252" s="35"/>
      <c r="QV252" s="35"/>
      <c r="QW252" s="35"/>
      <c r="QX252" s="35"/>
      <c r="QY252" s="35"/>
      <c r="QZ252" s="35"/>
      <c r="RA252" s="35"/>
      <c r="RB252" s="35"/>
      <c r="RC252" s="35"/>
      <c r="RD252" s="35"/>
      <c r="RE252" s="35"/>
      <c r="RF252" s="35"/>
      <c r="RG252" s="35"/>
      <c r="RH252" s="35"/>
      <c r="RI252" s="35"/>
      <c r="RJ252" s="35"/>
      <c r="RK252" s="35"/>
      <c r="RL252" s="35"/>
      <c r="RM252" s="35"/>
      <c r="RN252" s="35"/>
      <c r="RO252" s="35"/>
      <c r="RP252" s="35"/>
      <c r="RQ252" s="35"/>
      <c r="RR252" s="35"/>
      <c r="RS252" s="35"/>
      <c r="RT252" s="35"/>
      <c r="RU252" s="35"/>
      <c r="RV252" s="35"/>
      <c r="RW252" s="35"/>
      <c r="RX252" s="35"/>
      <c r="RY252" s="35"/>
      <c r="RZ252" s="35"/>
      <c r="SA252" s="35"/>
      <c r="SB252" s="35"/>
      <c r="SC252" s="35"/>
      <c r="SD252" s="35"/>
      <c r="SE252" s="35"/>
      <c r="SF252" s="35"/>
      <c r="SG252" s="35"/>
      <c r="SH252" s="35"/>
      <c r="SI252" s="35"/>
      <c r="SJ252" s="35"/>
      <c r="SK252" s="35"/>
      <c r="SL252" s="35"/>
      <c r="SM252" s="35"/>
      <c r="SN252" s="35"/>
      <c r="SO252" s="35"/>
      <c r="SP252" s="35"/>
      <c r="SQ252" s="35"/>
      <c r="SR252" s="35"/>
      <c r="SS252" s="35"/>
      <c r="ST252" s="35"/>
      <c r="SU252" s="35"/>
      <c r="SV252" s="35"/>
      <c r="SW252" s="35"/>
      <c r="SX252" s="35"/>
      <c r="SY252" s="35"/>
      <c r="SZ252" s="35"/>
      <c r="TA252" s="35"/>
      <c r="TB252" s="35"/>
      <c r="TC252" s="35"/>
      <c r="TD252" s="35"/>
      <c r="TE252" s="35"/>
      <c r="TF252" s="35"/>
      <c r="TG252" s="35"/>
      <c r="TH252" s="35"/>
      <c r="TI252" s="35"/>
      <c r="TJ252" s="35"/>
      <c r="TK252" s="35"/>
      <c r="TL252" s="35"/>
      <c r="TM252" s="35"/>
      <c r="TN252" s="35"/>
      <c r="TO252" s="35"/>
      <c r="TP252" s="35"/>
      <c r="TQ252" s="35"/>
      <c r="TR252" s="35"/>
      <c r="TS252" s="35"/>
      <c r="TT252" s="35"/>
      <c r="TU252" s="35"/>
      <c r="TV252" s="35"/>
      <c r="TW252" s="35"/>
      <c r="TX252" s="35"/>
      <c r="TY252" s="35"/>
      <c r="TZ252" s="35"/>
      <c r="UA252" s="35"/>
      <c r="UB252" s="35"/>
      <c r="UC252" s="35"/>
      <c r="UD252" s="35"/>
      <c r="UE252" s="35"/>
      <c r="UF252" s="35"/>
      <c r="UG252" s="35"/>
      <c r="UH252" s="35"/>
      <c r="UI252" s="35"/>
      <c r="UJ252" s="35"/>
      <c r="UK252" s="35"/>
      <c r="UL252" s="35"/>
      <c r="UM252" s="35"/>
      <c r="UN252" s="35"/>
      <c r="UO252" s="35"/>
      <c r="UP252" s="35"/>
      <c r="UQ252" s="35"/>
      <c r="UR252" s="35"/>
      <c r="US252" s="35"/>
      <c r="UT252" s="35"/>
      <c r="UU252" s="35"/>
      <c r="UV252" s="35"/>
      <c r="UW252" s="35"/>
      <c r="UX252" s="35"/>
      <c r="UY252" s="35"/>
      <c r="UZ252" s="35"/>
      <c r="VA252" s="35"/>
      <c r="VB252" s="35"/>
      <c r="VC252" s="35"/>
      <c r="VD252" s="35"/>
      <c r="VE252" s="35"/>
      <c r="VF252" s="35"/>
      <c r="VG252" s="35"/>
      <c r="VH252" s="35"/>
      <c r="VI252" s="35"/>
      <c r="VJ252" s="35"/>
      <c r="VK252" s="35"/>
      <c r="VL252" s="35"/>
      <c r="VM252" s="35"/>
      <c r="VN252" s="35"/>
      <c r="VO252" s="35"/>
      <c r="VP252" s="35"/>
      <c r="VQ252" s="35"/>
      <c r="VR252" s="35"/>
      <c r="VS252" s="35"/>
      <c r="VT252" s="35"/>
      <c r="VU252" s="35"/>
      <c r="VV252" s="35"/>
      <c r="VW252" s="35"/>
      <c r="VX252" s="35"/>
      <c r="VY252" s="35"/>
      <c r="VZ252" s="35"/>
      <c r="WA252" s="35"/>
      <c r="WB252" s="35"/>
      <c r="WC252" s="35"/>
      <c r="WD252" s="35"/>
      <c r="WE252" s="35"/>
      <c r="WF252" s="35"/>
      <c r="WG252" s="35"/>
      <c r="WH252" s="35"/>
      <c r="WI252" s="35"/>
      <c r="WJ252" s="35"/>
      <c r="WK252" s="35"/>
      <c r="WL252" s="35"/>
      <c r="WM252" s="35"/>
      <c r="WN252" s="35"/>
      <c r="WO252" s="35"/>
      <c r="WP252" s="35"/>
      <c r="WQ252" s="35"/>
      <c r="WR252" s="35"/>
      <c r="WS252" s="35"/>
      <c r="WT252" s="35"/>
      <c r="WU252" s="35"/>
      <c r="WV252" s="35"/>
      <c r="WW252" s="35"/>
      <c r="WX252" s="35"/>
      <c r="WY252" s="35"/>
      <c r="WZ252" s="35"/>
      <c r="XA252" s="35"/>
      <c r="XB252" s="35"/>
      <c r="XC252" s="35"/>
      <c r="XD252" s="35"/>
      <c r="XE252" s="35"/>
      <c r="XF252" s="35"/>
      <c r="XG252" s="35"/>
      <c r="XH252" s="35"/>
      <c r="XI252" s="35"/>
      <c r="XJ252" s="35"/>
      <c r="XK252" s="35"/>
      <c r="XL252" s="35"/>
      <c r="XM252" s="35"/>
      <c r="XN252" s="35"/>
      <c r="XO252" s="35"/>
      <c r="XP252" s="35"/>
      <c r="XQ252" s="35"/>
      <c r="XR252" s="35"/>
      <c r="XS252" s="35"/>
      <c r="XT252" s="35"/>
      <c r="XU252" s="35"/>
      <c r="XV252" s="35"/>
      <c r="XW252" s="35"/>
      <c r="XX252" s="35"/>
      <c r="XY252" s="35"/>
      <c r="XZ252" s="35"/>
      <c r="YA252" s="35"/>
      <c r="YB252" s="35"/>
      <c r="YC252" s="35"/>
      <c r="YD252" s="35"/>
      <c r="YE252" s="35"/>
      <c r="YF252" s="35"/>
      <c r="YG252" s="35"/>
      <c r="YH252" s="35"/>
      <c r="YI252" s="35"/>
      <c r="YJ252" s="35"/>
      <c r="YK252" s="35"/>
      <c r="YL252" s="35"/>
      <c r="YM252" s="35"/>
      <c r="YN252" s="35"/>
      <c r="YO252" s="35"/>
      <c r="YP252" s="35"/>
      <c r="YQ252" s="35"/>
      <c r="YR252" s="35"/>
      <c r="YS252" s="35"/>
      <c r="YT252" s="35"/>
      <c r="YU252" s="35"/>
      <c r="YV252" s="35"/>
      <c r="YW252" s="35"/>
      <c r="YX252" s="35"/>
      <c r="YY252" s="35"/>
      <c r="YZ252" s="35"/>
      <c r="ZA252" s="35"/>
      <c r="ZB252" s="35"/>
      <c r="ZC252" s="35"/>
      <c r="ZD252" s="35"/>
      <c r="ZE252" s="35"/>
      <c r="ZF252" s="35"/>
      <c r="ZG252" s="35"/>
      <c r="ZH252" s="35"/>
      <c r="ZI252" s="35"/>
      <c r="ZJ252" s="35"/>
      <c r="ZK252" s="35"/>
      <c r="ZL252" s="35"/>
      <c r="ZM252" s="35"/>
      <c r="ZN252" s="35"/>
      <c r="ZO252" s="35"/>
      <c r="ZP252" s="35"/>
      <c r="ZQ252" s="35"/>
      <c r="ZR252" s="35"/>
      <c r="ZS252" s="35"/>
      <c r="ZT252" s="35"/>
      <c r="ZU252" s="35"/>
      <c r="ZV252" s="35"/>
      <c r="ZW252" s="35"/>
      <c r="ZX252" s="35"/>
      <c r="ZY252" s="35"/>
      <c r="ZZ252" s="35"/>
      <c r="AAA252" s="35"/>
      <c r="AAB252" s="35"/>
      <c r="AAC252" s="35"/>
      <c r="AAD252" s="35"/>
      <c r="AAE252" s="35"/>
      <c r="AAF252" s="35"/>
      <c r="AAG252" s="35"/>
      <c r="AAH252" s="35"/>
      <c r="AAI252" s="35"/>
      <c r="AAJ252" s="35"/>
      <c r="AAK252" s="35"/>
      <c r="AAL252" s="35"/>
      <c r="AAM252" s="35"/>
      <c r="AAN252" s="35"/>
      <c r="AAO252" s="35"/>
      <c r="AAP252" s="35"/>
      <c r="AAQ252" s="35"/>
      <c r="AAR252" s="35"/>
      <c r="AAS252" s="35"/>
      <c r="AAT252" s="35"/>
      <c r="AAU252" s="35"/>
      <c r="AAV252" s="35"/>
      <c r="AAW252" s="35"/>
      <c r="AAX252" s="35"/>
      <c r="AAY252" s="35"/>
      <c r="AAZ252" s="35"/>
      <c r="ABA252" s="35"/>
      <c r="ABB252" s="35"/>
      <c r="ABC252" s="35"/>
      <c r="ABD252" s="35"/>
      <c r="ABE252" s="35"/>
      <c r="ABF252" s="35"/>
      <c r="ABG252" s="35"/>
      <c r="ABH252" s="35"/>
      <c r="ABI252" s="35"/>
      <c r="ABJ252" s="35"/>
      <c r="ABK252" s="35"/>
      <c r="ABL252" s="35"/>
      <c r="ABM252" s="35"/>
      <c r="ABN252" s="35"/>
      <c r="ABO252" s="35"/>
      <c r="ABP252" s="35"/>
      <c r="ABQ252" s="35"/>
      <c r="ABR252" s="35"/>
      <c r="ABS252" s="35"/>
      <c r="ABT252" s="35"/>
      <c r="ABU252" s="35">
        <v>1</v>
      </c>
      <c r="ABV252" s="35"/>
      <c r="ABW252" s="35"/>
      <c r="ABX252" s="35"/>
      <c r="ABY252" s="35"/>
      <c r="ABZ252" s="35"/>
      <c r="ACA252" s="35"/>
      <c r="ACB252" s="35"/>
      <c r="ACC252" s="35"/>
      <c r="ACD252" s="35"/>
      <c r="ACE252" s="35"/>
      <c r="ACF252" s="35"/>
      <c r="ACG252" s="35"/>
      <c r="ACH252" s="35"/>
      <c r="ACI252" s="35">
        <v>1</v>
      </c>
      <c r="ACJ252" s="35"/>
      <c r="ACK252" s="35"/>
      <c r="ACL252" s="35"/>
      <c r="ACM252" s="35"/>
      <c r="ACN252" s="35"/>
      <c r="ACO252" s="35"/>
      <c r="ACP252" s="35"/>
      <c r="ACQ252" s="35"/>
      <c r="ACR252" s="35"/>
      <c r="ACS252" s="35"/>
      <c r="ACT252" s="35"/>
      <c r="ACU252" s="35"/>
      <c r="ACV252" s="35"/>
      <c r="ACW252" s="35"/>
      <c r="ACX252" s="35"/>
      <c r="ACY252" s="35"/>
      <c r="ACZ252" s="35"/>
      <c r="ADA252" s="35"/>
      <c r="ADB252" s="35"/>
      <c r="ADC252" s="35"/>
      <c r="ADD252" s="35"/>
      <c r="ADE252" s="35"/>
      <c r="ADF252" s="35"/>
      <c r="ADG252" s="35"/>
      <c r="ADH252" s="35"/>
      <c r="ADI252" s="35"/>
      <c r="ADJ252" s="35"/>
      <c r="ADK252" s="35"/>
      <c r="ADL252" s="35"/>
      <c r="ADM252" s="35"/>
      <c r="ADN252" s="35"/>
      <c r="ADO252" s="35"/>
      <c r="ADP252" s="35"/>
      <c r="ADQ252" s="35"/>
      <c r="ADR252" s="35"/>
      <c r="ADS252" s="35"/>
      <c r="ADT252" s="35"/>
      <c r="ADU252" s="35"/>
      <c r="ADV252" s="35"/>
      <c r="ADW252" s="35"/>
      <c r="ADX252" s="35"/>
      <c r="ADY252" s="26">
        <f t="shared" si="9"/>
        <v>0</v>
      </c>
      <c r="ADZ252" s="5"/>
    </row>
    <row r="253" spans="1:806" s="33" customFormat="1" x14ac:dyDescent="0.2">
      <c r="A253" s="38" t="s">
        <v>126</v>
      </c>
      <c r="B253" s="65">
        <f t="shared" si="8"/>
        <v>0</v>
      </c>
      <c r="C253" s="57">
        <v>10</v>
      </c>
      <c r="D253" s="59">
        <v>44711</v>
      </c>
      <c r="E253" s="67">
        <v>31.25</v>
      </c>
      <c r="F253" s="67">
        <f t="shared" si="10"/>
        <v>0</v>
      </c>
      <c r="G253" s="65">
        <v>10</v>
      </c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133"/>
      <c r="BF253" s="133">
        <v>10</v>
      </c>
      <c r="BG253" s="136"/>
      <c r="BH253" s="35"/>
      <c r="BI253" s="35"/>
      <c r="BJ253" s="35"/>
      <c r="BK253" s="35"/>
      <c r="BL253" s="35"/>
      <c r="BM253" s="35"/>
      <c r="BN253" s="35"/>
      <c r="BO253" s="35"/>
      <c r="BP253" s="35"/>
      <c r="BQ253" s="35"/>
      <c r="BR253" s="35"/>
      <c r="BS253" s="35">
        <v>10</v>
      </c>
      <c r="BT253" s="35"/>
      <c r="BU253" s="35"/>
      <c r="BV253" s="35"/>
      <c r="BW253" s="35"/>
      <c r="BX253" s="35"/>
      <c r="BY253" s="35"/>
      <c r="BZ253" s="35"/>
      <c r="CA253" s="35"/>
      <c r="CB253" s="35"/>
      <c r="CC253" s="35"/>
      <c r="CD253" s="35"/>
      <c r="CE253" s="35"/>
      <c r="CF253" s="35"/>
      <c r="CG253" s="35"/>
      <c r="CH253" s="35"/>
      <c r="CI253" s="35"/>
      <c r="CJ253" s="35"/>
      <c r="CK253" s="35"/>
      <c r="CL253" s="35"/>
      <c r="CM253" s="35"/>
      <c r="CN253" s="35"/>
      <c r="CO253" s="35"/>
      <c r="CP253" s="35"/>
      <c r="CQ253" s="35"/>
      <c r="CR253" s="35"/>
      <c r="CS253" s="35"/>
      <c r="CT253" s="35"/>
      <c r="CU253" s="35">
        <v>10</v>
      </c>
      <c r="CV253" s="35"/>
      <c r="CW253" s="35"/>
      <c r="CX253" s="35"/>
      <c r="CY253" s="35"/>
      <c r="CZ253" s="35"/>
      <c r="DA253" s="35"/>
      <c r="DB253" s="35"/>
      <c r="DC253" s="35"/>
      <c r="DD253" s="35"/>
      <c r="DE253" s="35"/>
      <c r="DF253" s="35"/>
      <c r="DG253" s="35"/>
      <c r="DH253" s="35"/>
      <c r="DI253" s="35"/>
      <c r="DJ253" s="35"/>
      <c r="DK253" s="35"/>
      <c r="DL253" s="35"/>
      <c r="DM253" s="35"/>
      <c r="DN253" s="35"/>
      <c r="DO253" s="35"/>
      <c r="DP253" s="35"/>
      <c r="DQ253" s="35"/>
      <c r="DR253" s="35"/>
      <c r="DS253" s="35"/>
      <c r="DT253" s="35"/>
      <c r="DU253" s="35"/>
      <c r="DV253" s="35"/>
      <c r="DW253" s="35"/>
      <c r="DX253" s="35"/>
      <c r="DY253" s="35"/>
      <c r="DZ253" s="35"/>
      <c r="EA253" s="35"/>
      <c r="EB253" s="35"/>
      <c r="EC253" s="35"/>
      <c r="ED253" s="35"/>
      <c r="EE253" s="35"/>
      <c r="EF253" s="35"/>
      <c r="EG253" s="35"/>
      <c r="EH253" s="35"/>
      <c r="EI253" s="35"/>
      <c r="EJ253" s="35"/>
      <c r="EK253" s="35"/>
      <c r="EL253" s="35"/>
      <c r="EM253" s="35"/>
      <c r="EN253" s="35"/>
      <c r="EO253" s="35"/>
      <c r="EP253" s="35"/>
      <c r="EQ253" s="35"/>
      <c r="ER253" s="35"/>
      <c r="ES253" s="35"/>
      <c r="ET253" s="35"/>
      <c r="EU253" s="35"/>
      <c r="EV253" s="35"/>
      <c r="EW253" s="35"/>
      <c r="EX253" s="35"/>
      <c r="EY253" s="35"/>
      <c r="EZ253" s="35"/>
      <c r="FA253" s="35"/>
      <c r="FB253" s="35"/>
      <c r="FC253" s="35"/>
      <c r="FD253" s="35"/>
      <c r="FE253" s="35"/>
      <c r="FF253" s="35"/>
      <c r="FG253" s="35"/>
      <c r="FH253" s="35"/>
      <c r="FI253" s="35"/>
      <c r="FJ253" s="35"/>
      <c r="FK253" s="35"/>
      <c r="FL253" s="35"/>
      <c r="FM253" s="35"/>
      <c r="FN253" s="35"/>
      <c r="FO253" s="35"/>
      <c r="FP253" s="35"/>
      <c r="FQ253" s="35"/>
      <c r="FR253" s="35"/>
      <c r="FS253" s="35"/>
      <c r="FT253" s="35"/>
      <c r="FU253" s="35"/>
      <c r="FV253" s="35"/>
      <c r="FW253" s="35"/>
      <c r="FX253" s="35"/>
      <c r="FY253" s="35"/>
      <c r="FZ253" s="35"/>
      <c r="GA253" s="35"/>
      <c r="GB253" s="35"/>
      <c r="GC253" s="35"/>
      <c r="GD253" s="35"/>
      <c r="GE253" s="35"/>
      <c r="GF253" s="35"/>
      <c r="GG253" s="35"/>
      <c r="GH253" s="35"/>
      <c r="GI253" s="35"/>
      <c r="GJ253" s="35"/>
      <c r="GK253" s="35"/>
      <c r="GL253" s="35"/>
      <c r="GM253" s="35"/>
      <c r="GN253" s="35"/>
      <c r="GO253" s="35"/>
      <c r="GP253" s="35"/>
      <c r="GQ253" s="35"/>
      <c r="GR253" s="35"/>
      <c r="GS253" s="35"/>
      <c r="GT253" s="35"/>
      <c r="GU253" s="35"/>
      <c r="GV253" s="35"/>
      <c r="GW253" s="35"/>
      <c r="GX253" s="35"/>
      <c r="GY253" s="35"/>
      <c r="GZ253" s="35"/>
      <c r="HA253" s="35"/>
      <c r="HB253" s="35"/>
      <c r="HC253" s="35"/>
      <c r="HD253" s="35"/>
      <c r="HE253" s="35"/>
      <c r="HF253" s="35"/>
      <c r="HG253" s="35"/>
      <c r="HH253" s="35"/>
      <c r="HI253" s="35"/>
      <c r="HJ253" s="35"/>
      <c r="HK253" s="35"/>
      <c r="HL253" s="35"/>
      <c r="HM253" s="35"/>
      <c r="HN253" s="35"/>
      <c r="HO253" s="35"/>
      <c r="HP253" s="35"/>
      <c r="HQ253" s="35"/>
      <c r="HR253" s="35"/>
      <c r="HS253" s="35"/>
      <c r="HT253" s="35"/>
      <c r="HU253" s="35"/>
      <c r="HV253" s="35"/>
      <c r="HW253" s="35"/>
      <c r="HX253" s="35"/>
      <c r="HY253" s="35"/>
      <c r="HZ253" s="35"/>
      <c r="IA253" s="35"/>
      <c r="IB253" s="35"/>
      <c r="IC253" s="35"/>
      <c r="ID253" s="35"/>
      <c r="IE253" s="35"/>
      <c r="IF253" s="35"/>
      <c r="IG253" s="35"/>
      <c r="IH253" s="35"/>
      <c r="II253" s="35"/>
      <c r="IJ253" s="35"/>
      <c r="IK253" s="35"/>
      <c r="IL253" s="35"/>
      <c r="IM253" s="35"/>
      <c r="IN253" s="35"/>
      <c r="IO253" s="35"/>
      <c r="IP253" s="35"/>
      <c r="IQ253" s="35"/>
      <c r="IR253" s="35"/>
      <c r="IS253" s="35"/>
      <c r="IT253" s="35"/>
      <c r="IU253" s="35"/>
      <c r="IV253" s="35"/>
      <c r="IW253" s="35"/>
      <c r="IX253" s="35"/>
      <c r="IY253" s="35"/>
      <c r="IZ253" s="35"/>
      <c r="JA253" s="35"/>
      <c r="JB253" s="35"/>
      <c r="JC253" s="35"/>
      <c r="JD253" s="35"/>
      <c r="JE253" s="35"/>
      <c r="JF253" s="35"/>
      <c r="JG253" s="35"/>
      <c r="JH253" s="35"/>
      <c r="JI253" s="35"/>
      <c r="JJ253" s="35"/>
      <c r="JK253" s="35"/>
      <c r="JL253" s="35"/>
      <c r="JM253" s="35"/>
      <c r="JN253" s="35"/>
      <c r="JO253" s="35"/>
      <c r="JP253" s="35"/>
      <c r="JQ253" s="35"/>
      <c r="JR253" s="35"/>
      <c r="JS253" s="35"/>
      <c r="JT253" s="35"/>
      <c r="JU253" s="35"/>
      <c r="JV253" s="35"/>
      <c r="JW253" s="35"/>
      <c r="JX253" s="35"/>
      <c r="JY253" s="35"/>
      <c r="JZ253" s="35"/>
      <c r="KA253" s="35"/>
      <c r="KB253" s="35"/>
      <c r="KC253" s="35"/>
      <c r="KD253" s="35"/>
      <c r="KE253" s="35">
        <v>10</v>
      </c>
      <c r="KF253" s="35"/>
      <c r="KG253" s="35"/>
      <c r="KH253" s="35"/>
      <c r="KI253" s="35"/>
      <c r="KJ253" s="35"/>
      <c r="KK253" s="35"/>
      <c r="KL253" s="35"/>
      <c r="KM253" s="35"/>
      <c r="KN253" s="35"/>
      <c r="KO253" s="35"/>
      <c r="KP253" s="35"/>
      <c r="KQ253" s="35"/>
      <c r="KR253" s="35"/>
      <c r="KS253" s="35"/>
      <c r="KT253" s="35"/>
      <c r="KU253" s="35"/>
      <c r="KV253" s="35"/>
      <c r="KW253" s="35"/>
      <c r="KX253" s="35"/>
      <c r="KY253" s="35"/>
      <c r="KZ253" s="35"/>
      <c r="LA253" s="35"/>
      <c r="LB253" s="35"/>
      <c r="LC253" s="35"/>
      <c r="LD253" s="35"/>
      <c r="LE253" s="35"/>
      <c r="LF253" s="35"/>
      <c r="LG253" s="35"/>
      <c r="LH253" s="35"/>
      <c r="LI253" s="35"/>
      <c r="LJ253" s="35"/>
      <c r="LK253" s="35"/>
      <c r="LL253" s="35"/>
      <c r="LM253" s="35"/>
      <c r="LN253" s="35"/>
      <c r="LO253" s="35"/>
      <c r="LP253" s="35"/>
      <c r="LQ253" s="35"/>
      <c r="LR253" s="35"/>
      <c r="LS253" s="35"/>
      <c r="LT253" s="35"/>
      <c r="LU253" s="35"/>
      <c r="LV253" s="35"/>
      <c r="LW253" s="35"/>
      <c r="LX253" s="35"/>
      <c r="LY253" s="35"/>
      <c r="LZ253" s="35"/>
      <c r="MA253" s="35"/>
      <c r="MB253" s="35"/>
      <c r="MC253" s="35"/>
      <c r="MD253" s="35"/>
      <c r="ME253" s="35"/>
      <c r="MF253" s="35">
        <v>1</v>
      </c>
      <c r="MG253" s="35"/>
      <c r="MH253" s="35"/>
      <c r="MI253" s="35"/>
      <c r="MJ253" s="35"/>
      <c r="MK253" s="35"/>
      <c r="ML253" s="35"/>
      <c r="MM253" s="35"/>
      <c r="MN253" s="35"/>
      <c r="MO253" s="35"/>
      <c r="MP253" s="35"/>
      <c r="MQ253" s="35"/>
      <c r="MR253" s="35"/>
      <c r="MS253" s="35"/>
      <c r="MT253" s="35"/>
      <c r="MU253" s="35"/>
      <c r="MV253" s="35"/>
      <c r="MW253" s="35"/>
      <c r="MX253" s="35"/>
      <c r="MY253" s="35"/>
      <c r="MZ253" s="35"/>
      <c r="NA253" s="35"/>
      <c r="NB253" s="35"/>
      <c r="NC253" s="35"/>
      <c r="ND253" s="35"/>
      <c r="NE253" s="35"/>
      <c r="NF253" s="35"/>
      <c r="NG253" s="35"/>
      <c r="NH253" s="35"/>
      <c r="NI253" s="35"/>
      <c r="NJ253" s="35"/>
      <c r="NK253" s="35"/>
      <c r="NL253" s="35"/>
      <c r="NM253" s="35"/>
      <c r="NN253" s="35"/>
      <c r="NO253" s="35"/>
      <c r="NP253" s="35"/>
      <c r="NQ253" s="35"/>
      <c r="NR253" s="35"/>
      <c r="NS253" s="35"/>
      <c r="NT253" s="35"/>
      <c r="NU253" s="35"/>
      <c r="NV253" s="35"/>
      <c r="NW253" s="35"/>
      <c r="NX253" s="35"/>
      <c r="NY253" s="35"/>
      <c r="NZ253" s="35"/>
      <c r="OA253" s="35"/>
      <c r="OB253" s="35"/>
      <c r="OC253" s="35"/>
      <c r="OD253" s="35"/>
      <c r="OE253" s="35"/>
      <c r="OF253" s="35"/>
      <c r="OG253" s="35"/>
      <c r="OH253" s="35"/>
      <c r="OI253" s="35"/>
      <c r="OJ253" s="35"/>
      <c r="OK253" s="35"/>
      <c r="OL253" s="35"/>
      <c r="OM253" s="35"/>
      <c r="ON253" s="35"/>
      <c r="OO253" s="35"/>
      <c r="OP253" s="35"/>
      <c r="OQ253" s="35"/>
      <c r="OR253" s="35"/>
      <c r="OS253" s="35"/>
      <c r="OT253" s="35"/>
      <c r="OU253" s="35"/>
      <c r="OV253" s="35"/>
      <c r="OW253" s="35"/>
      <c r="OX253" s="35"/>
      <c r="OY253" s="35"/>
      <c r="OZ253" s="35"/>
      <c r="PA253" s="35"/>
      <c r="PB253" s="35"/>
      <c r="PC253" s="35">
        <v>50</v>
      </c>
      <c r="PD253" s="35"/>
      <c r="PE253" s="35"/>
      <c r="PF253" s="35"/>
      <c r="PG253" s="35"/>
      <c r="PH253" s="35"/>
      <c r="PI253" s="35"/>
      <c r="PJ253" s="35"/>
      <c r="PK253" s="35"/>
      <c r="PL253" s="35"/>
      <c r="PM253" s="35"/>
      <c r="PN253" s="35"/>
      <c r="PO253" s="35"/>
      <c r="PP253" s="35"/>
      <c r="PQ253" s="35">
        <v>20</v>
      </c>
      <c r="PR253" s="35"/>
      <c r="PS253" s="35"/>
      <c r="PT253" s="35"/>
      <c r="PU253" s="35"/>
      <c r="PV253" s="35"/>
      <c r="PW253" s="35"/>
      <c r="PX253" s="35"/>
      <c r="PY253" s="35"/>
      <c r="PZ253" s="35"/>
      <c r="QA253" s="35"/>
      <c r="QB253" s="35"/>
      <c r="QC253" s="35"/>
      <c r="QD253" s="35"/>
      <c r="QE253" s="35"/>
      <c r="QF253" s="35"/>
      <c r="QG253" s="35"/>
      <c r="QH253" s="35"/>
      <c r="QI253" s="35"/>
      <c r="QJ253" s="35"/>
      <c r="QK253" s="35"/>
      <c r="QL253" s="35"/>
      <c r="QM253" s="35"/>
      <c r="QN253" s="35"/>
      <c r="QO253" s="35"/>
      <c r="QP253" s="35"/>
      <c r="QQ253" s="35"/>
      <c r="QR253" s="35"/>
      <c r="QS253" s="35"/>
      <c r="QT253" s="35"/>
      <c r="QU253" s="35"/>
      <c r="QV253" s="35"/>
      <c r="QW253" s="35"/>
      <c r="QX253" s="35"/>
      <c r="QY253" s="35"/>
      <c r="QZ253" s="35"/>
      <c r="RA253" s="35"/>
      <c r="RB253" s="35"/>
      <c r="RC253" s="35"/>
      <c r="RD253" s="35"/>
      <c r="RE253" s="35"/>
      <c r="RF253" s="35"/>
      <c r="RG253" s="35"/>
      <c r="RH253" s="35"/>
      <c r="RI253" s="35">
        <v>10</v>
      </c>
      <c r="RJ253" s="35"/>
      <c r="RK253" s="35"/>
      <c r="RL253" s="35"/>
      <c r="RM253" s="35"/>
      <c r="RN253" s="35"/>
      <c r="RO253" s="35"/>
      <c r="RP253" s="35"/>
      <c r="RQ253" s="35"/>
      <c r="RR253" s="35"/>
      <c r="RS253" s="35"/>
      <c r="RT253" s="35"/>
      <c r="RU253" s="35"/>
      <c r="RV253" s="35"/>
      <c r="RW253" s="35"/>
      <c r="RX253" s="35"/>
      <c r="RY253" s="35"/>
      <c r="RZ253" s="35"/>
      <c r="SA253" s="35"/>
      <c r="SB253" s="35"/>
      <c r="SC253" s="35"/>
      <c r="SD253" s="35"/>
      <c r="SE253" s="35"/>
      <c r="SF253" s="35"/>
      <c r="SG253" s="35"/>
      <c r="SH253" s="35"/>
      <c r="SI253" s="35"/>
      <c r="SJ253" s="35"/>
      <c r="SK253" s="35"/>
      <c r="SL253" s="35"/>
      <c r="SM253" s="35"/>
      <c r="SN253" s="35"/>
      <c r="SO253" s="35"/>
      <c r="SP253" s="35"/>
      <c r="SQ253" s="35"/>
      <c r="SR253" s="35"/>
      <c r="SS253" s="35"/>
      <c r="ST253" s="35"/>
      <c r="SU253" s="35"/>
      <c r="SV253" s="35"/>
      <c r="SW253" s="35"/>
      <c r="SX253" s="35"/>
      <c r="SY253" s="35"/>
      <c r="SZ253" s="35"/>
      <c r="TA253" s="35"/>
      <c r="TB253" s="35"/>
      <c r="TC253" s="35"/>
      <c r="TD253" s="35"/>
      <c r="TE253" s="35"/>
      <c r="TF253" s="35"/>
      <c r="TG253" s="35"/>
      <c r="TH253" s="35"/>
      <c r="TI253" s="35"/>
      <c r="TJ253" s="35"/>
      <c r="TK253" s="35"/>
      <c r="TL253" s="35"/>
      <c r="TM253" s="35"/>
      <c r="TN253" s="35"/>
      <c r="TO253" s="35"/>
      <c r="TP253" s="35"/>
      <c r="TQ253" s="35"/>
      <c r="TR253" s="35"/>
      <c r="TS253" s="35"/>
      <c r="TT253" s="35"/>
      <c r="TU253" s="35"/>
      <c r="TV253" s="35"/>
      <c r="TW253" s="35"/>
      <c r="TX253" s="35"/>
      <c r="TY253" s="35"/>
      <c r="TZ253" s="35"/>
      <c r="UA253" s="35"/>
      <c r="UB253" s="35"/>
      <c r="UC253" s="35"/>
      <c r="UD253" s="35"/>
      <c r="UE253" s="35"/>
      <c r="UF253" s="35"/>
      <c r="UG253" s="35"/>
      <c r="UH253" s="35"/>
      <c r="UI253" s="35"/>
      <c r="UJ253" s="35"/>
      <c r="UK253" s="35"/>
      <c r="UL253" s="35"/>
      <c r="UM253" s="35"/>
      <c r="UN253" s="35"/>
      <c r="UO253" s="35"/>
      <c r="UP253" s="35"/>
      <c r="UQ253" s="35"/>
      <c r="UR253" s="35">
        <v>10</v>
      </c>
      <c r="US253" s="35"/>
      <c r="UT253" s="35"/>
      <c r="UU253" s="35"/>
      <c r="UV253" s="35"/>
      <c r="UW253" s="35"/>
      <c r="UX253" s="35"/>
      <c r="UY253" s="35"/>
      <c r="UZ253" s="35"/>
      <c r="VA253" s="35"/>
      <c r="VB253" s="35"/>
      <c r="VC253" s="35"/>
      <c r="VD253" s="35"/>
      <c r="VE253" s="35"/>
      <c r="VF253" s="35">
        <v>10</v>
      </c>
      <c r="VG253" s="35"/>
      <c r="VH253" s="35"/>
      <c r="VI253" s="35"/>
      <c r="VJ253" s="35"/>
      <c r="VK253" s="35"/>
      <c r="VL253" s="35"/>
      <c r="VM253" s="35">
        <v>1</v>
      </c>
      <c r="VN253" s="35"/>
      <c r="VO253" s="35"/>
      <c r="VP253" s="35"/>
      <c r="VQ253" s="35"/>
      <c r="VR253" s="35"/>
      <c r="VS253" s="35"/>
      <c r="VT253" s="35"/>
      <c r="VU253" s="35"/>
      <c r="VV253" s="35"/>
      <c r="VW253" s="35"/>
      <c r="VX253" s="35"/>
      <c r="VY253" s="35"/>
      <c r="VZ253" s="35"/>
      <c r="WA253" s="35"/>
      <c r="WB253" s="35"/>
      <c r="WC253" s="35"/>
      <c r="WD253" s="35">
        <v>10</v>
      </c>
      <c r="WE253" s="35"/>
      <c r="WF253" s="35"/>
      <c r="WG253" s="35"/>
      <c r="WH253" s="35"/>
      <c r="WI253" s="35"/>
      <c r="WJ253" s="35">
        <v>10</v>
      </c>
      <c r="WK253" s="35">
        <v>30</v>
      </c>
      <c r="WL253" s="35"/>
      <c r="WM253" s="35"/>
      <c r="WN253" s="35"/>
      <c r="WO253" s="35"/>
      <c r="WP253" s="35"/>
      <c r="WQ253" s="35"/>
      <c r="WR253" s="35"/>
      <c r="WS253" s="35"/>
      <c r="WT253" s="35"/>
      <c r="WU253" s="35"/>
      <c r="WV253" s="35">
        <v>10</v>
      </c>
      <c r="WW253" s="35"/>
      <c r="WX253" s="35"/>
      <c r="WY253" s="35"/>
      <c r="WZ253" s="35"/>
      <c r="XA253" s="35"/>
      <c r="XB253" s="35"/>
      <c r="XC253" s="35"/>
      <c r="XD253" s="35"/>
      <c r="XE253" s="35"/>
      <c r="XF253" s="35"/>
      <c r="XG253" s="35"/>
      <c r="XH253" s="35"/>
      <c r="XI253" s="35"/>
      <c r="XJ253" s="35"/>
      <c r="XK253" s="35"/>
      <c r="XL253" s="35"/>
      <c r="XM253" s="35"/>
      <c r="XN253" s="35"/>
      <c r="XO253" s="35"/>
      <c r="XP253" s="35"/>
      <c r="XQ253" s="35"/>
      <c r="XR253" s="35"/>
      <c r="XS253" s="35"/>
      <c r="XT253" s="35"/>
      <c r="XU253" s="35"/>
      <c r="XV253" s="35"/>
      <c r="XW253" s="35"/>
      <c r="XX253" s="35"/>
      <c r="XY253" s="35"/>
      <c r="XZ253" s="35"/>
      <c r="YA253" s="35"/>
      <c r="YB253" s="35"/>
      <c r="YC253" s="35"/>
      <c r="YD253" s="35"/>
      <c r="YE253" s="35"/>
      <c r="YF253" s="35"/>
      <c r="YG253" s="35"/>
      <c r="YH253" s="35"/>
      <c r="YI253" s="35"/>
      <c r="YJ253" s="35"/>
      <c r="YK253" s="35"/>
      <c r="YL253" s="35"/>
      <c r="YM253" s="35"/>
      <c r="YN253" s="35"/>
      <c r="YO253" s="35"/>
      <c r="YP253" s="35"/>
      <c r="YQ253" s="35"/>
      <c r="YR253" s="35"/>
      <c r="YS253" s="35"/>
      <c r="YT253" s="35">
        <v>10</v>
      </c>
      <c r="YU253" s="35"/>
      <c r="YV253" s="35"/>
      <c r="YW253" s="35"/>
      <c r="YX253" s="35"/>
      <c r="YY253" s="35"/>
      <c r="YZ253" s="35"/>
      <c r="ZA253" s="35"/>
      <c r="ZB253" s="35"/>
      <c r="ZC253" s="35"/>
      <c r="ZD253" s="35"/>
      <c r="ZE253" s="35"/>
      <c r="ZF253" s="35"/>
      <c r="ZG253" s="35"/>
      <c r="ZH253" s="35"/>
      <c r="ZI253" s="35"/>
      <c r="ZJ253" s="35"/>
      <c r="ZK253" s="35"/>
      <c r="ZL253" s="35"/>
      <c r="ZM253" s="35"/>
      <c r="ZN253" s="35"/>
      <c r="ZO253" s="35"/>
      <c r="ZP253" s="35"/>
      <c r="ZQ253" s="35"/>
      <c r="ZR253" s="35"/>
      <c r="ZS253" s="35"/>
      <c r="ZT253" s="35"/>
      <c r="ZU253" s="35"/>
      <c r="ZV253" s="35"/>
      <c r="ZW253" s="35"/>
      <c r="ZX253" s="35"/>
      <c r="ZY253" s="35"/>
      <c r="ZZ253" s="35"/>
      <c r="AAA253" s="35"/>
      <c r="AAB253" s="35"/>
      <c r="AAC253" s="35"/>
      <c r="AAD253" s="35"/>
      <c r="AAE253" s="35"/>
      <c r="AAF253" s="35"/>
      <c r="AAG253" s="35"/>
      <c r="AAH253" s="35"/>
      <c r="AAI253" s="35"/>
      <c r="AAJ253" s="35"/>
      <c r="AAK253" s="35"/>
      <c r="AAL253" s="35"/>
      <c r="AAM253" s="35"/>
      <c r="AAN253" s="35"/>
      <c r="AAO253" s="35"/>
      <c r="AAP253" s="35"/>
      <c r="AAQ253" s="35"/>
      <c r="AAR253" s="35"/>
      <c r="AAS253" s="35"/>
      <c r="AAT253" s="35"/>
      <c r="AAU253" s="35"/>
      <c r="AAV253" s="35"/>
      <c r="AAW253" s="35"/>
      <c r="AAX253" s="35"/>
      <c r="AAY253" s="35"/>
      <c r="AAZ253" s="35"/>
      <c r="ABA253" s="35"/>
      <c r="ABB253" s="35"/>
      <c r="ABC253" s="35"/>
      <c r="ABD253" s="35"/>
      <c r="ABE253" s="35"/>
      <c r="ABF253" s="35"/>
      <c r="ABG253" s="35"/>
      <c r="ABH253" s="35"/>
      <c r="ABI253" s="35"/>
      <c r="ABJ253" s="35"/>
      <c r="ABK253" s="35"/>
      <c r="ABL253" s="35"/>
      <c r="ABM253" s="35"/>
      <c r="ABN253" s="35"/>
      <c r="ABO253" s="35"/>
      <c r="ABP253" s="35"/>
      <c r="ABQ253" s="35"/>
      <c r="ABR253" s="35"/>
      <c r="ABS253" s="35"/>
      <c r="ABT253" s="35"/>
      <c r="ABU253" s="35"/>
      <c r="ABV253" s="35"/>
      <c r="ABW253" s="35"/>
      <c r="ABX253" s="35"/>
      <c r="ABY253" s="35"/>
      <c r="ABZ253" s="35"/>
      <c r="ACA253" s="35"/>
      <c r="ACB253" s="35"/>
      <c r="ACC253" s="35"/>
      <c r="ACD253" s="35"/>
      <c r="ACE253" s="35"/>
      <c r="ACF253" s="35"/>
      <c r="ACG253" s="35"/>
      <c r="ACH253" s="35"/>
      <c r="ACI253" s="35"/>
      <c r="ACJ253" s="35"/>
      <c r="ACK253" s="35"/>
      <c r="ACL253" s="35"/>
      <c r="ACM253" s="35"/>
      <c r="ACN253" s="35"/>
      <c r="ACO253" s="35"/>
      <c r="ACP253" s="35"/>
      <c r="ACQ253" s="35"/>
      <c r="ACR253" s="35"/>
      <c r="ACS253" s="35"/>
      <c r="ACT253" s="35"/>
      <c r="ACU253" s="35"/>
      <c r="ACV253" s="35"/>
      <c r="ACW253" s="35"/>
      <c r="ACX253" s="35"/>
      <c r="ACY253" s="35"/>
      <c r="ACZ253" s="35"/>
      <c r="ADA253" s="35"/>
      <c r="ADB253" s="35"/>
      <c r="ADC253" s="35"/>
      <c r="ADD253" s="35"/>
      <c r="ADE253" s="35"/>
      <c r="ADF253" s="35"/>
      <c r="ADG253" s="35"/>
      <c r="ADH253" s="35"/>
      <c r="ADI253" s="35"/>
      <c r="ADJ253" s="35"/>
      <c r="ADK253" s="35"/>
      <c r="ADL253" s="35"/>
      <c r="ADM253" s="35"/>
      <c r="ADN253" s="35"/>
      <c r="ADO253" s="35"/>
      <c r="ADP253" s="35"/>
      <c r="ADQ253" s="35"/>
      <c r="ADR253" s="35"/>
      <c r="ADS253" s="35"/>
      <c r="ADT253" s="35"/>
      <c r="ADU253" s="35"/>
      <c r="ADV253" s="35"/>
      <c r="ADW253" s="35"/>
      <c r="ADX253" s="35"/>
      <c r="ADY253" s="26">
        <f t="shared" si="9"/>
        <v>0</v>
      </c>
      <c r="ADZ253" s="5"/>
    </row>
    <row r="254" spans="1:806" s="33" customFormat="1" x14ac:dyDescent="0.2">
      <c r="A254" s="38" t="s">
        <v>126</v>
      </c>
      <c r="B254" s="65">
        <f t="shared" si="8"/>
        <v>0</v>
      </c>
      <c r="C254" s="57">
        <v>10</v>
      </c>
      <c r="D254" s="59">
        <v>44697</v>
      </c>
      <c r="E254" s="67">
        <v>26.12</v>
      </c>
      <c r="F254" s="67">
        <f t="shared" si="10"/>
        <v>0</v>
      </c>
      <c r="G254" s="6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>
        <v>10</v>
      </c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133"/>
      <c r="BF254" s="133"/>
      <c r="BG254" s="136"/>
      <c r="BH254" s="35"/>
      <c r="BI254" s="35"/>
      <c r="BJ254" s="35"/>
      <c r="BK254" s="35"/>
      <c r="BL254" s="35"/>
      <c r="BM254" s="35"/>
      <c r="BN254" s="35"/>
      <c r="BO254" s="35"/>
      <c r="BP254" s="35"/>
      <c r="BQ254" s="35"/>
      <c r="BR254" s="35"/>
      <c r="BS254" s="35"/>
      <c r="BT254" s="35"/>
      <c r="BU254" s="35"/>
      <c r="BV254" s="35"/>
      <c r="BW254" s="35"/>
      <c r="BX254" s="35"/>
      <c r="BY254" s="35"/>
      <c r="BZ254" s="35"/>
      <c r="CA254" s="35"/>
      <c r="CB254" s="35"/>
      <c r="CC254" s="35"/>
      <c r="CD254" s="35"/>
      <c r="CE254" s="35"/>
      <c r="CF254" s="35"/>
      <c r="CG254" s="35"/>
      <c r="CH254" s="35"/>
      <c r="CI254" s="35"/>
      <c r="CJ254" s="35"/>
      <c r="CK254" s="35"/>
      <c r="CL254" s="35"/>
      <c r="CM254" s="35"/>
      <c r="CN254" s="35"/>
      <c r="CO254" s="35"/>
      <c r="CP254" s="35"/>
      <c r="CQ254" s="35"/>
      <c r="CR254" s="35"/>
      <c r="CS254" s="35"/>
      <c r="CT254" s="35"/>
      <c r="CU254" s="35"/>
      <c r="CV254" s="35"/>
      <c r="CW254" s="35"/>
      <c r="CX254" s="35"/>
      <c r="CY254" s="35"/>
      <c r="CZ254" s="35"/>
      <c r="DA254" s="35"/>
      <c r="DB254" s="35"/>
      <c r="DC254" s="35"/>
      <c r="DD254" s="35"/>
      <c r="DE254" s="35"/>
      <c r="DF254" s="35"/>
      <c r="DG254" s="35"/>
      <c r="DH254" s="35"/>
      <c r="DI254" s="35"/>
      <c r="DJ254" s="35"/>
      <c r="DK254" s="35"/>
      <c r="DL254" s="35"/>
      <c r="DM254" s="35"/>
      <c r="DN254" s="35"/>
      <c r="DO254" s="35"/>
      <c r="DP254" s="35"/>
      <c r="DQ254" s="35"/>
      <c r="DR254" s="35"/>
      <c r="DS254" s="35"/>
      <c r="DT254" s="35"/>
      <c r="DU254" s="35"/>
      <c r="DV254" s="35"/>
      <c r="DW254" s="35"/>
      <c r="DX254" s="35"/>
      <c r="DY254" s="35"/>
      <c r="DZ254" s="35"/>
      <c r="EA254" s="35"/>
      <c r="EB254" s="35"/>
      <c r="EC254" s="35"/>
      <c r="ED254" s="35"/>
      <c r="EE254" s="35"/>
      <c r="EF254" s="35"/>
      <c r="EG254" s="35"/>
      <c r="EH254" s="35"/>
      <c r="EI254" s="35"/>
      <c r="EJ254" s="35"/>
      <c r="EK254" s="35"/>
      <c r="EL254" s="35"/>
      <c r="EM254" s="35"/>
      <c r="EN254" s="35"/>
      <c r="EO254" s="35"/>
      <c r="EP254" s="35"/>
      <c r="EQ254" s="35"/>
      <c r="ER254" s="35"/>
      <c r="ES254" s="35"/>
      <c r="ET254" s="35"/>
      <c r="EU254" s="35"/>
      <c r="EV254" s="35"/>
      <c r="EW254" s="35"/>
      <c r="EX254" s="35"/>
      <c r="EY254" s="35"/>
      <c r="EZ254" s="35"/>
      <c r="FA254" s="35"/>
      <c r="FB254" s="35"/>
      <c r="FC254" s="35"/>
      <c r="FD254" s="35"/>
      <c r="FE254" s="35"/>
      <c r="FF254" s="35"/>
      <c r="FG254" s="35"/>
      <c r="FH254" s="35"/>
      <c r="FI254" s="35"/>
      <c r="FJ254" s="35"/>
      <c r="FK254" s="35"/>
      <c r="FL254" s="35"/>
      <c r="FM254" s="35"/>
      <c r="FN254" s="35"/>
      <c r="FO254" s="35"/>
      <c r="FP254" s="35"/>
      <c r="FQ254" s="35"/>
      <c r="FR254" s="35"/>
      <c r="FS254" s="35"/>
      <c r="FT254" s="35"/>
      <c r="FU254" s="35"/>
      <c r="FV254" s="35"/>
      <c r="FW254" s="35"/>
      <c r="FX254" s="35"/>
      <c r="FY254" s="35"/>
      <c r="FZ254" s="35"/>
      <c r="GA254" s="35"/>
      <c r="GB254" s="35"/>
      <c r="GC254" s="35"/>
      <c r="GD254" s="35"/>
      <c r="GE254" s="35"/>
      <c r="GF254" s="35"/>
      <c r="GG254" s="35"/>
      <c r="GH254" s="35"/>
      <c r="GI254" s="35"/>
      <c r="GJ254" s="35"/>
      <c r="GK254" s="35"/>
      <c r="GL254" s="35"/>
      <c r="GM254" s="35"/>
      <c r="GN254" s="35"/>
      <c r="GO254" s="35"/>
      <c r="GP254" s="35"/>
      <c r="GQ254" s="35"/>
      <c r="GR254" s="35"/>
      <c r="GS254" s="35"/>
      <c r="GT254" s="35"/>
      <c r="GU254" s="35"/>
      <c r="GV254" s="35"/>
      <c r="GW254" s="35"/>
      <c r="GX254" s="35"/>
      <c r="GY254" s="35"/>
      <c r="GZ254" s="35"/>
      <c r="HA254" s="35"/>
      <c r="HB254" s="35"/>
      <c r="HC254" s="35"/>
      <c r="HD254" s="35"/>
      <c r="HE254" s="35"/>
      <c r="HF254" s="35"/>
      <c r="HG254" s="35"/>
      <c r="HH254" s="35"/>
      <c r="HI254" s="35"/>
      <c r="HJ254" s="35"/>
      <c r="HK254" s="35"/>
      <c r="HL254" s="35"/>
      <c r="HM254" s="35"/>
      <c r="HN254" s="35"/>
      <c r="HO254" s="35"/>
      <c r="HP254" s="35"/>
      <c r="HQ254" s="35"/>
      <c r="HR254" s="35"/>
      <c r="HS254" s="35"/>
      <c r="HT254" s="35"/>
      <c r="HU254" s="35"/>
      <c r="HV254" s="35"/>
      <c r="HW254" s="35"/>
      <c r="HX254" s="35"/>
      <c r="HY254" s="35"/>
      <c r="HZ254" s="35"/>
      <c r="IA254" s="35"/>
      <c r="IB254" s="35"/>
      <c r="IC254" s="35"/>
      <c r="ID254" s="35"/>
      <c r="IE254" s="35"/>
      <c r="IF254" s="35"/>
      <c r="IG254" s="35"/>
      <c r="IH254" s="35"/>
      <c r="II254" s="35"/>
      <c r="IJ254" s="35"/>
      <c r="IK254" s="35"/>
      <c r="IL254" s="35"/>
      <c r="IM254" s="35"/>
      <c r="IN254" s="35"/>
      <c r="IO254" s="35"/>
      <c r="IP254" s="35"/>
      <c r="IQ254" s="35"/>
      <c r="IR254" s="35"/>
      <c r="IS254" s="35"/>
      <c r="IT254" s="35"/>
      <c r="IU254" s="35"/>
      <c r="IV254" s="35"/>
      <c r="IW254" s="35"/>
      <c r="IX254" s="35"/>
      <c r="IY254" s="35"/>
      <c r="IZ254" s="35"/>
      <c r="JA254" s="35"/>
      <c r="JB254" s="35"/>
      <c r="JC254" s="35"/>
      <c r="JD254" s="35"/>
      <c r="JE254" s="35"/>
      <c r="JF254" s="35"/>
      <c r="JG254" s="35"/>
      <c r="JH254" s="35"/>
      <c r="JI254" s="35"/>
      <c r="JJ254" s="35"/>
      <c r="JK254" s="35"/>
      <c r="JL254" s="35"/>
      <c r="JM254" s="35"/>
      <c r="JN254" s="35"/>
      <c r="JO254" s="35"/>
      <c r="JP254" s="35"/>
      <c r="JQ254" s="35"/>
      <c r="JR254" s="35"/>
      <c r="JS254" s="35"/>
      <c r="JT254" s="35"/>
      <c r="JU254" s="35"/>
      <c r="JV254" s="35"/>
      <c r="JW254" s="35"/>
      <c r="JX254" s="35"/>
      <c r="JY254" s="35"/>
      <c r="JZ254" s="35"/>
      <c r="KA254" s="35"/>
      <c r="KB254" s="35"/>
      <c r="KC254" s="35"/>
      <c r="KD254" s="35"/>
      <c r="KE254" s="35"/>
      <c r="KF254" s="35"/>
      <c r="KG254" s="35"/>
      <c r="KH254" s="35"/>
      <c r="KI254" s="35"/>
      <c r="KJ254" s="35"/>
      <c r="KK254" s="35"/>
      <c r="KL254" s="35"/>
      <c r="KM254" s="35"/>
      <c r="KN254" s="35"/>
      <c r="KO254" s="35"/>
      <c r="KP254" s="35"/>
      <c r="KQ254" s="35"/>
      <c r="KR254" s="35"/>
      <c r="KS254" s="35"/>
      <c r="KT254" s="35"/>
      <c r="KU254" s="35"/>
      <c r="KV254" s="35"/>
      <c r="KW254" s="35"/>
      <c r="KX254" s="35"/>
      <c r="KY254" s="35"/>
      <c r="KZ254" s="35"/>
      <c r="LA254" s="35"/>
      <c r="LB254" s="35"/>
      <c r="LC254" s="35"/>
      <c r="LD254" s="35"/>
      <c r="LE254" s="35"/>
      <c r="LF254" s="35"/>
      <c r="LG254" s="35"/>
      <c r="LH254" s="35"/>
      <c r="LI254" s="35"/>
      <c r="LJ254" s="35"/>
      <c r="LK254" s="35"/>
      <c r="LL254" s="35"/>
      <c r="LM254" s="35"/>
      <c r="LN254" s="35"/>
      <c r="LO254" s="35"/>
      <c r="LP254" s="35"/>
      <c r="LQ254" s="35"/>
      <c r="LR254" s="35"/>
      <c r="LS254" s="35"/>
      <c r="LT254" s="35"/>
      <c r="LU254" s="35"/>
      <c r="LV254" s="35"/>
      <c r="LW254" s="35"/>
      <c r="LX254" s="35"/>
      <c r="LY254" s="35"/>
      <c r="LZ254" s="35"/>
      <c r="MA254" s="35"/>
      <c r="MB254" s="35"/>
      <c r="MC254" s="35"/>
      <c r="MD254" s="35"/>
      <c r="ME254" s="35"/>
      <c r="MF254" s="35"/>
      <c r="MG254" s="35"/>
      <c r="MH254" s="35"/>
      <c r="MI254" s="35"/>
      <c r="MJ254" s="35"/>
      <c r="MK254" s="35"/>
      <c r="ML254" s="35"/>
      <c r="MM254" s="35"/>
      <c r="MN254" s="35"/>
      <c r="MO254" s="35"/>
      <c r="MP254" s="35"/>
      <c r="MQ254" s="35"/>
      <c r="MR254" s="35"/>
      <c r="MS254" s="35"/>
      <c r="MT254" s="35"/>
      <c r="MU254" s="35"/>
      <c r="MV254" s="35"/>
      <c r="MW254" s="35"/>
      <c r="MX254" s="35"/>
      <c r="MY254" s="35"/>
      <c r="MZ254" s="35"/>
      <c r="NA254" s="35"/>
      <c r="NB254" s="35"/>
      <c r="NC254" s="35"/>
      <c r="ND254" s="35"/>
      <c r="NE254" s="35"/>
      <c r="NF254" s="35"/>
      <c r="NG254" s="35"/>
      <c r="NH254" s="35"/>
      <c r="NI254" s="35"/>
      <c r="NJ254" s="35"/>
      <c r="NK254" s="35"/>
      <c r="NL254" s="35"/>
      <c r="NM254" s="35"/>
      <c r="NN254" s="35"/>
      <c r="NO254" s="35"/>
      <c r="NP254" s="35"/>
      <c r="NQ254" s="35"/>
      <c r="NR254" s="35"/>
      <c r="NS254" s="35"/>
      <c r="NT254" s="35"/>
      <c r="NU254" s="35"/>
      <c r="NV254" s="35"/>
      <c r="NW254" s="35"/>
      <c r="NX254" s="35"/>
      <c r="NY254" s="35"/>
      <c r="NZ254" s="35"/>
      <c r="OA254" s="35"/>
      <c r="OB254" s="35"/>
      <c r="OC254" s="35"/>
      <c r="OD254" s="35"/>
      <c r="OE254" s="35"/>
      <c r="OF254" s="35"/>
      <c r="OG254" s="35"/>
      <c r="OH254" s="35"/>
      <c r="OI254" s="35"/>
      <c r="OJ254" s="35"/>
      <c r="OK254" s="35"/>
      <c r="OL254" s="35"/>
      <c r="OM254" s="35"/>
      <c r="ON254" s="35"/>
      <c r="OO254" s="35"/>
      <c r="OP254" s="35"/>
      <c r="OQ254" s="35"/>
      <c r="OR254" s="35"/>
      <c r="OS254" s="35"/>
      <c r="OT254" s="35"/>
      <c r="OU254" s="35"/>
      <c r="OV254" s="35"/>
      <c r="OW254" s="35"/>
      <c r="OX254" s="35"/>
      <c r="OY254" s="35"/>
      <c r="OZ254" s="35"/>
      <c r="PA254" s="35"/>
      <c r="PB254" s="35"/>
      <c r="PC254" s="35"/>
      <c r="PD254" s="35"/>
      <c r="PE254" s="35"/>
      <c r="PF254" s="35"/>
      <c r="PG254" s="35"/>
      <c r="PH254" s="35"/>
      <c r="PI254" s="35"/>
      <c r="PJ254" s="35"/>
      <c r="PK254" s="35"/>
      <c r="PL254" s="35"/>
      <c r="PM254" s="35"/>
      <c r="PN254" s="35"/>
      <c r="PO254" s="35"/>
      <c r="PP254" s="35"/>
      <c r="PQ254" s="35"/>
      <c r="PR254" s="35"/>
      <c r="PS254" s="35"/>
      <c r="PT254" s="35"/>
      <c r="PU254" s="35"/>
      <c r="PV254" s="35"/>
      <c r="PW254" s="35"/>
      <c r="PX254" s="35"/>
      <c r="PY254" s="35"/>
      <c r="PZ254" s="35"/>
      <c r="QA254" s="35"/>
      <c r="QB254" s="35"/>
      <c r="QC254" s="35"/>
      <c r="QD254" s="35"/>
      <c r="QE254" s="35"/>
      <c r="QF254" s="35"/>
      <c r="QG254" s="35"/>
      <c r="QH254" s="35"/>
      <c r="QI254" s="35"/>
      <c r="QJ254" s="35"/>
      <c r="QK254" s="35"/>
      <c r="QL254" s="35"/>
      <c r="QM254" s="35"/>
      <c r="QN254" s="35"/>
      <c r="QO254" s="35"/>
      <c r="QP254" s="35"/>
      <c r="QQ254" s="35"/>
      <c r="QR254" s="35"/>
      <c r="QS254" s="35"/>
      <c r="QT254" s="35"/>
      <c r="QU254" s="35"/>
      <c r="QV254" s="35"/>
      <c r="QW254" s="35"/>
      <c r="QX254" s="35"/>
      <c r="QY254" s="35"/>
      <c r="QZ254" s="35"/>
      <c r="RA254" s="35"/>
      <c r="RB254" s="35"/>
      <c r="RC254" s="35"/>
      <c r="RD254" s="35"/>
      <c r="RE254" s="35"/>
      <c r="RF254" s="35"/>
      <c r="RG254" s="35"/>
      <c r="RH254" s="35"/>
      <c r="RI254" s="35"/>
      <c r="RJ254" s="35"/>
      <c r="RK254" s="35"/>
      <c r="RL254" s="35"/>
      <c r="RM254" s="35"/>
      <c r="RN254" s="35"/>
      <c r="RO254" s="35"/>
      <c r="RP254" s="35"/>
      <c r="RQ254" s="35"/>
      <c r="RR254" s="35"/>
      <c r="RS254" s="35"/>
      <c r="RT254" s="35"/>
      <c r="RU254" s="35"/>
      <c r="RV254" s="35"/>
      <c r="RW254" s="35"/>
      <c r="RX254" s="35"/>
      <c r="RY254" s="35"/>
      <c r="RZ254" s="35"/>
      <c r="SA254" s="35"/>
      <c r="SB254" s="35"/>
      <c r="SC254" s="35"/>
      <c r="SD254" s="35"/>
      <c r="SE254" s="35"/>
      <c r="SF254" s="35"/>
      <c r="SG254" s="35"/>
      <c r="SH254" s="35"/>
      <c r="SI254" s="35"/>
      <c r="SJ254" s="35"/>
      <c r="SK254" s="35"/>
      <c r="SL254" s="35"/>
      <c r="SM254" s="35"/>
      <c r="SN254" s="35"/>
      <c r="SO254" s="35"/>
      <c r="SP254" s="35"/>
      <c r="SQ254" s="35"/>
      <c r="SR254" s="35"/>
      <c r="SS254" s="35"/>
      <c r="ST254" s="35"/>
      <c r="SU254" s="35"/>
      <c r="SV254" s="35"/>
      <c r="SW254" s="35"/>
      <c r="SX254" s="35"/>
      <c r="SY254" s="35"/>
      <c r="SZ254" s="35"/>
      <c r="TA254" s="35"/>
      <c r="TB254" s="35"/>
      <c r="TC254" s="35"/>
      <c r="TD254" s="35"/>
      <c r="TE254" s="35"/>
      <c r="TF254" s="35"/>
      <c r="TG254" s="35"/>
      <c r="TH254" s="35"/>
      <c r="TI254" s="35"/>
      <c r="TJ254" s="35"/>
      <c r="TK254" s="35"/>
      <c r="TL254" s="35"/>
      <c r="TM254" s="35"/>
      <c r="TN254" s="35"/>
      <c r="TO254" s="35"/>
      <c r="TP254" s="35"/>
      <c r="TQ254" s="35"/>
      <c r="TR254" s="35"/>
      <c r="TS254" s="35"/>
      <c r="TT254" s="35"/>
      <c r="TU254" s="35"/>
      <c r="TV254" s="35"/>
      <c r="TW254" s="35"/>
      <c r="TX254" s="35"/>
      <c r="TY254" s="35"/>
      <c r="TZ254" s="35"/>
      <c r="UA254" s="35"/>
      <c r="UB254" s="35"/>
      <c r="UC254" s="35"/>
      <c r="UD254" s="35"/>
      <c r="UE254" s="35"/>
      <c r="UF254" s="35"/>
      <c r="UG254" s="35"/>
      <c r="UH254" s="35"/>
      <c r="UI254" s="35"/>
      <c r="UJ254" s="35"/>
      <c r="UK254" s="35"/>
      <c r="UL254" s="35"/>
      <c r="UM254" s="35"/>
      <c r="UN254" s="35"/>
      <c r="UO254" s="35"/>
      <c r="UP254" s="35"/>
      <c r="UQ254" s="35"/>
      <c r="UR254" s="35"/>
      <c r="US254" s="35"/>
      <c r="UT254" s="35"/>
      <c r="UU254" s="35"/>
      <c r="UV254" s="35"/>
      <c r="UW254" s="35"/>
      <c r="UX254" s="35"/>
      <c r="UY254" s="35"/>
      <c r="UZ254" s="35"/>
      <c r="VA254" s="35"/>
      <c r="VB254" s="35"/>
      <c r="VC254" s="35"/>
      <c r="VD254" s="35"/>
      <c r="VE254" s="35"/>
      <c r="VF254" s="35"/>
      <c r="VG254" s="35"/>
      <c r="VH254" s="35"/>
      <c r="VI254" s="35"/>
      <c r="VJ254" s="35"/>
      <c r="VK254" s="35"/>
      <c r="VL254" s="35"/>
      <c r="VM254" s="35">
        <v>10</v>
      </c>
      <c r="VN254" s="35"/>
      <c r="VO254" s="35"/>
      <c r="VP254" s="35"/>
      <c r="VQ254" s="35"/>
      <c r="VR254" s="35"/>
      <c r="VS254" s="35"/>
      <c r="VT254" s="35"/>
      <c r="VU254" s="35"/>
      <c r="VV254" s="35"/>
      <c r="VW254" s="35"/>
      <c r="VX254" s="35"/>
      <c r="VY254" s="35"/>
      <c r="VZ254" s="35"/>
      <c r="WA254" s="35"/>
      <c r="WB254" s="35"/>
      <c r="WC254" s="35"/>
      <c r="WD254" s="35"/>
      <c r="WE254" s="35"/>
      <c r="WF254" s="35"/>
      <c r="WG254" s="35"/>
      <c r="WH254" s="35"/>
      <c r="WI254" s="35"/>
      <c r="WJ254" s="35"/>
      <c r="WK254" s="35"/>
      <c r="WL254" s="35"/>
      <c r="WM254" s="35"/>
      <c r="WN254" s="35"/>
      <c r="WO254" s="35"/>
      <c r="WP254" s="35"/>
      <c r="WQ254" s="35"/>
      <c r="WR254" s="35"/>
      <c r="WS254" s="35"/>
      <c r="WT254" s="35"/>
      <c r="WU254" s="35"/>
      <c r="WV254" s="35"/>
      <c r="WW254" s="35"/>
      <c r="WX254" s="35"/>
      <c r="WY254" s="35"/>
      <c r="WZ254" s="35"/>
      <c r="XA254" s="35"/>
      <c r="XB254" s="35"/>
      <c r="XC254" s="35"/>
      <c r="XD254" s="35"/>
      <c r="XE254" s="35"/>
      <c r="XF254" s="35"/>
      <c r="XG254" s="35"/>
      <c r="XH254" s="35"/>
      <c r="XI254" s="35"/>
      <c r="XJ254" s="35"/>
      <c r="XK254" s="35"/>
      <c r="XL254" s="35"/>
      <c r="XM254" s="35"/>
      <c r="XN254" s="35"/>
      <c r="XO254" s="35"/>
      <c r="XP254" s="35"/>
      <c r="XQ254" s="35"/>
      <c r="XR254" s="35"/>
      <c r="XS254" s="35"/>
      <c r="XT254" s="35"/>
      <c r="XU254" s="35"/>
      <c r="XV254" s="35"/>
      <c r="XW254" s="35"/>
      <c r="XX254" s="35"/>
      <c r="XY254" s="35"/>
      <c r="XZ254" s="35"/>
      <c r="YA254" s="35"/>
      <c r="YB254" s="35"/>
      <c r="YC254" s="35"/>
      <c r="YD254" s="35"/>
      <c r="YE254" s="35"/>
      <c r="YF254" s="35"/>
      <c r="YG254" s="35"/>
      <c r="YH254" s="35"/>
      <c r="YI254" s="35"/>
      <c r="YJ254" s="35"/>
      <c r="YK254" s="35"/>
      <c r="YL254" s="35"/>
      <c r="YM254" s="35"/>
      <c r="YN254" s="35"/>
      <c r="YO254" s="35"/>
      <c r="YP254" s="35"/>
      <c r="YQ254" s="35"/>
      <c r="YR254" s="35"/>
      <c r="YS254" s="35"/>
      <c r="YT254" s="35"/>
      <c r="YU254" s="35"/>
      <c r="YV254" s="35"/>
      <c r="YW254" s="35"/>
      <c r="YX254" s="35"/>
      <c r="YY254" s="35"/>
      <c r="YZ254" s="35"/>
      <c r="ZA254" s="35"/>
      <c r="ZB254" s="35"/>
      <c r="ZC254" s="35"/>
      <c r="ZD254" s="35"/>
      <c r="ZE254" s="35"/>
      <c r="ZF254" s="35"/>
      <c r="ZG254" s="35"/>
      <c r="ZH254" s="35"/>
      <c r="ZI254" s="35"/>
      <c r="ZJ254" s="35"/>
      <c r="ZK254" s="35"/>
      <c r="ZL254" s="35"/>
      <c r="ZM254" s="35"/>
      <c r="ZN254" s="35"/>
      <c r="ZO254" s="35"/>
      <c r="ZP254" s="35"/>
      <c r="ZQ254" s="35"/>
      <c r="ZR254" s="35"/>
      <c r="ZS254" s="35"/>
      <c r="ZT254" s="35"/>
      <c r="ZU254" s="35"/>
      <c r="ZV254" s="35"/>
      <c r="ZW254" s="35"/>
      <c r="ZX254" s="35"/>
      <c r="ZY254" s="35"/>
      <c r="ZZ254" s="35"/>
      <c r="AAA254" s="35"/>
      <c r="AAB254" s="35"/>
      <c r="AAC254" s="35"/>
      <c r="AAD254" s="35"/>
      <c r="AAE254" s="35"/>
      <c r="AAF254" s="35"/>
      <c r="AAG254" s="35"/>
      <c r="AAH254" s="35"/>
      <c r="AAI254" s="35"/>
      <c r="AAJ254" s="35"/>
      <c r="AAK254" s="35"/>
      <c r="AAL254" s="35"/>
      <c r="AAM254" s="35"/>
      <c r="AAN254" s="35"/>
      <c r="AAO254" s="35"/>
      <c r="AAP254" s="35"/>
      <c r="AAQ254" s="35"/>
      <c r="AAR254" s="35"/>
      <c r="AAS254" s="35"/>
      <c r="AAT254" s="35"/>
      <c r="AAU254" s="35"/>
      <c r="AAV254" s="35"/>
      <c r="AAW254" s="35"/>
      <c r="AAX254" s="35"/>
      <c r="AAY254" s="35"/>
      <c r="AAZ254" s="35"/>
      <c r="ABA254" s="35"/>
      <c r="ABB254" s="35"/>
      <c r="ABC254" s="35"/>
      <c r="ABD254" s="35"/>
      <c r="ABE254" s="35"/>
      <c r="ABF254" s="35"/>
      <c r="ABG254" s="35"/>
      <c r="ABH254" s="35"/>
      <c r="ABI254" s="35"/>
      <c r="ABJ254" s="35"/>
      <c r="ABK254" s="35"/>
      <c r="ABL254" s="35"/>
      <c r="ABM254" s="35"/>
      <c r="ABN254" s="35"/>
      <c r="ABO254" s="35"/>
      <c r="ABP254" s="35"/>
      <c r="ABQ254" s="35"/>
      <c r="ABR254" s="35"/>
      <c r="ABS254" s="35"/>
      <c r="ABT254" s="35"/>
      <c r="ABU254" s="35"/>
      <c r="ABV254" s="35"/>
      <c r="ABW254" s="35"/>
      <c r="ABX254" s="35"/>
      <c r="ABY254" s="35"/>
      <c r="ABZ254" s="35"/>
      <c r="ACA254" s="35"/>
      <c r="ACB254" s="35"/>
      <c r="ACC254" s="35"/>
      <c r="ACD254" s="35"/>
      <c r="ACE254" s="35"/>
      <c r="ACF254" s="35"/>
      <c r="ACG254" s="35"/>
      <c r="ACH254" s="35"/>
      <c r="ACI254" s="35"/>
      <c r="ACJ254" s="35"/>
      <c r="ACK254" s="35"/>
      <c r="ACL254" s="35"/>
      <c r="ACM254" s="35"/>
      <c r="ACN254" s="35"/>
      <c r="ACO254" s="35"/>
      <c r="ACP254" s="35"/>
      <c r="ACQ254" s="35"/>
      <c r="ACR254" s="35"/>
      <c r="ACS254" s="35"/>
      <c r="ACT254" s="35"/>
      <c r="ACU254" s="35"/>
      <c r="ACV254" s="35"/>
      <c r="ACW254" s="35"/>
      <c r="ACX254" s="35"/>
      <c r="ACY254" s="35"/>
      <c r="ACZ254" s="35"/>
      <c r="ADA254" s="35"/>
      <c r="ADB254" s="35"/>
      <c r="ADC254" s="35"/>
      <c r="ADD254" s="35"/>
      <c r="ADE254" s="35"/>
      <c r="ADF254" s="35"/>
      <c r="ADG254" s="35"/>
      <c r="ADH254" s="35"/>
      <c r="ADI254" s="35"/>
      <c r="ADJ254" s="35"/>
      <c r="ADK254" s="35"/>
      <c r="ADL254" s="35"/>
      <c r="ADM254" s="35"/>
      <c r="ADN254" s="35"/>
      <c r="ADO254" s="35"/>
      <c r="ADP254" s="35"/>
      <c r="ADQ254" s="35"/>
      <c r="ADR254" s="35"/>
      <c r="ADS254" s="35"/>
      <c r="ADT254" s="35"/>
      <c r="ADU254" s="35"/>
      <c r="ADV254" s="35"/>
      <c r="ADW254" s="35"/>
      <c r="ADX254" s="35"/>
      <c r="ADY254" s="26">
        <f t="shared" si="9"/>
        <v>0</v>
      </c>
      <c r="ADZ254" s="5"/>
    </row>
    <row r="255" spans="1:806" s="33" customFormat="1" x14ac:dyDescent="0.2">
      <c r="A255" s="38" t="s">
        <v>23</v>
      </c>
      <c r="B255" s="65">
        <f t="shared" si="8"/>
        <v>0</v>
      </c>
      <c r="C255" s="57">
        <v>1</v>
      </c>
      <c r="D255" s="60">
        <v>44802</v>
      </c>
      <c r="E255" s="67">
        <v>37.04</v>
      </c>
      <c r="F255" s="67">
        <f t="shared" si="10"/>
        <v>0</v>
      </c>
      <c r="G255" s="65">
        <v>5</v>
      </c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15"/>
      <c r="BF255" s="15"/>
      <c r="BG255" s="136">
        <v>5</v>
      </c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  <c r="BU255" s="35"/>
      <c r="BV255" s="35"/>
      <c r="BW255" s="35"/>
      <c r="BX255" s="35"/>
      <c r="BY255" s="35"/>
      <c r="BZ255" s="35"/>
      <c r="CA255" s="35"/>
      <c r="CB255" s="35"/>
      <c r="CC255" s="35"/>
      <c r="CD255" s="35"/>
      <c r="CE255" s="35"/>
      <c r="CF255" s="35"/>
      <c r="CG255" s="35"/>
      <c r="CH255" s="35"/>
      <c r="CI255" s="35"/>
      <c r="CJ255" s="35"/>
      <c r="CK255" s="35"/>
      <c r="CL255" s="35"/>
      <c r="CM255" s="35"/>
      <c r="CN255" s="35"/>
      <c r="CO255" s="35"/>
      <c r="CP255" s="35"/>
      <c r="CQ255" s="35"/>
      <c r="CR255" s="35"/>
      <c r="CS255" s="35"/>
      <c r="CT255" s="35"/>
      <c r="CU255" s="35"/>
      <c r="CV255" s="35"/>
      <c r="CW255" s="35"/>
      <c r="CX255" s="35"/>
      <c r="CY255" s="35"/>
      <c r="CZ255" s="35"/>
      <c r="DA255" s="35"/>
      <c r="DB255" s="35"/>
      <c r="DC255" s="35"/>
      <c r="DD255" s="35"/>
      <c r="DE255" s="35"/>
      <c r="DF255" s="35"/>
      <c r="DG255" s="35"/>
      <c r="DH255" s="35"/>
      <c r="DI255" s="35"/>
      <c r="DJ255" s="35"/>
      <c r="DK255" s="35"/>
      <c r="DL255" s="35"/>
      <c r="DM255" s="35">
        <v>1</v>
      </c>
      <c r="DN255" s="35"/>
      <c r="DO255" s="35"/>
      <c r="DP255" s="35"/>
      <c r="DQ255" s="35"/>
      <c r="DR255" s="35"/>
      <c r="DS255" s="35"/>
      <c r="DT255" s="35"/>
      <c r="DU255" s="35"/>
      <c r="DV255" s="35"/>
      <c r="DW255" s="35"/>
      <c r="DX255" s="35">
        <v>5</v>
      </c>
      <c r="DY255" s="35"/>
      <c r="DZ255" s="35"/>
      <c r="EA255" s="35"/>
      <c r="EB255" s="35"/>
      <c r="EC255" s="35"/>
      <c r="ED255" s="35"/>
      <c r="EE255" s="35"/>
      <c r="EF255" s="35"/>
      <c r="EG255" s="35"/>
      <c r="EH255" s="35"/>
      <c r="EI255" s="35"/>
      <c r="EJ255" s="35"/>
      <c r="EK255" s="35"/>
      <c r="EL255" s="35"/>
      <c r="EM255" s="35"/>
      <c r="EN255" s="35"/>
      <c r="EO255" s="35"/>
      <c r="EP255" s="35"/>
      <c r="EQ255" s="35"/>
      <c r="ER255" s="35"/>
      <c r="ES255" s="35"/>
      <c r="ET255" s="35"/>
      <c r="EU255" s="35"/>
      <c r="EV255" s="35"/>
      <c r="EW255" s="35"/>
      <c r="EX255" s="35"/>
      <c r="EY255" s="35"/>
      <c r="EZ255" s="35"/>
      <c r="FA255" s="35"/>
      <c r="FB255" s="35"/>
      <c r="FC255" s="35"/>
      <c r="FD255" s="35"/>
      <c r="FE255" s="35"/>
      <c r="FF255" s="35"/>
      <c r="FG255" s="35"/>
      <c r="FH255" s="35"/>
      <c r="FI255" s="35"/>
      <c r="FJ255" s="35"/>
      <c r="FK255" s="35"/>
      <c r="FL255" s="35"/>
      <c r="FM255" s="35"/>
      <c r="FN255" s="35"/>
      <c r="FO255" s="35"/>
      <c r="FP255" s="35"/>
      <c r="FQ255" s="35"/>
      <c r="FR255" s="35"/>
      <c r="FS255" s="35"/>
      <c r="FT255" s="35"/>
      <c r="FU255" s="35"/>
      <c r="FV255" s="35"/>
      <c r="FW255" s="35"/>
      <c r="FX255" s="35"/>
      <c r="FY255" s="35"/>
      <c r="FZ255" s="35"/>
      <c r="GA255" s="35"/>
      <c r="GB255" s="35"/>
      <c r="GC255" s="35"/>
      <c r="GD255" s="35"/>
      <c r="GE255" s="35"/>
      <c r="GF255" s="35"/>
      <c r="GG255" s="35"/>
      <c r="GH255" s="35"/>
      <c r="GI255" s="35"/>
      <c r="GJ255" s="35"/>
      <c r="GK255" s="35"/>
      <c r="GL255" s="35"/>
      <c r="GM255" s="35"/>
      <c r="GN255" s="35"/>
      <c r="GO255" s="35"/>
      <c r="GP255" s="35"/>
      <c r="GQ255" s="35"/>
      <c r="GR255" s="35"/>
      <c r="GS255" s="35"/>
      <c r="GT255" s="35"/>
      <c r="GU255" s="35"/>
      <c r="GV255" s="35"/>
      <c r="GW255" s="35"/>
      <c r="GX255" s="35"/>
      <c r="GY255" s="35"/>
      <c r="GZ255" s="35"/>
      <c r="HA255" s="35"/>
      <c r="HB255" s="35"/>
      <c r="HC255" s="35"/>
      <c r="HD255" s="35"/>
      <c r="HE255" s="35"/>
      <c r="HF255" s="35"/>
      <c r="HG255" s="35"/>
      <c r="HH255" s="35"/>
      <c r="HI255" s="35"/>
      <c r="HJ255" s="35"/>
      <c r="HK255" s="35"/>
      <c r="HL255" s="35"/>
      <c r="HM255" s="35"/>
      <c r="HN255" s="35"/>
      <c r="HO255" s="35"/>
      <c r="HP255" s="35"/>
      <c r="HQ255" s="35"/>
      <c r="HR255" s="35"/>
      <c r="HS255" s="35"/>
      <c r="HT255" s="35"/>
      <c r="HU255" s="35"/>
      <c r="HV255" s="35"/>
      <c r="HW255" s="35"/>
      <c r="HX255" s="35"/>
      <c r="HY255" s="35"/>
      <c r="HZ255" s="35"/>
      <c r="IA255" s="35"/>
      <c r="IB255" s="35"/>
      <c r="IC255" s="35"/>
      <c r="ID255" s="35"/>
      <c r="IE255" s="35"/>
      <c r="IF255" s="35"/>
      <c r="IG255" s="35"/>
      <c r="IH255" s="35"/>
      <c r="II255" s="35"/>
      <c r="IJ255" s="35"/>
      <c r="IK255" s="35"/>
      <c r="IL255" s="35"/>
      <c r="IM255" s="35"/>
      <c r="IN255" s="35"/>
      <c r="IO255" s="35"/>
      <c r="IP255" s="35"/>
      <c r="IQ255" s="35"/>
      <c r="IR255" s="35"/>
      <c r="IS255" s="35"/>
      <c r="IT255" s="35"/>
      <c r="IU255" s="35"/>
      <c r="IV255" s="35"/>
      <c r="IW255" s="35"/>
      <c r="IX255" s="35"/>
      <c r="IY255" s="35"/>
      <c r="IZ255" s="35"/>
      <c r="JA255" s="35"/>
      <c r="JB255" s="35"/>
      <c r="JC255" s="35"/>
      <c r="JD255" s="35"/>
      <c r="JE255" s="35"/>
      <c r="JF255" s="35"/>
      <c r="JG255" s="35"/>
      <c r="JH255" s="35"/>
      <c r="JI255" s="35"/>
      <c r="JJ255" s="35"/>
      <c r="JK255" s="35"/>
      <c r="JL255" s="35"/>
      <c r="JM255" s="35"/>
      <c r="JN255" s="35"/>
      <c r="JO255" s="35"/>
      <c r="JP255" s="35"/>
      <c r="JQ255" s="35"/>
      <c r="JR255" s="35"/>
      <c r="JS255" s="35"/>
      <c r="JT255" s="35"/>
      <c r="JU255" s="35"/>
      <c r="JV255" s="35"/>
      <c r="JW255" s="35"/>
      <c r="JX255" s="35"/>
      <c r="JY255" s="35"/>
      <c r="JZ255" s="35"/>
      <c r="KA255" s="35"/>
      <c r="KB255" s="35"/>
      <c r="KC255" s="35"/>
      <c r="KD255" s="35"/>
      <c r="KE255" s="35"/>
      <c r="KF255" s="35"/>
      <c r="KG255" s="35"/>
      <c r="KH255" s="35"/>
      <c r="KI255" s="35"/>
      <c r="KJ255" s="35"/>
      <c r="KK255" s="35"/>
      <c r="KL255" s="35"/>
      <c r="KM255" s="35"/>
      <c r="KN255" s="35"/>
      <c r="KO255" s="35"/>
      <c r="KP255" s="35"/>
      <c r="KQ255" s="35"/>
      <c r="KR255" s="35"/>
      <c r="KS255" s="35"/>
      <c r="KT255" s="35"/>
      <c r="KU255" s="35"/>
      <c r="KV255" s="35"/>
      <c r="KW255" s="35"/>
      <c r="KX255" s="35"/>
      <c r="KY255" s="35"/>
      <c r="KZ255" s="35"/>
      <c r="LA255" s="35"/>
      <c r="LB255" s="35"/>
      <c r="LC255" s="35"/>
      <c r="LD255" s="35"/>
      <c r="LE255" s="35"/>
      <c r="LF255" s="35"/>
      <c r="LG255" s="35"/>
      <c r="LH255" s="35"/>
      <c r="LI255" s="35"/>
      <c r="LJ255" s="35"/>
      <c r="LK255" s="35"/>
      <c r="LL255" s="35"/>
      <c r="LM255" s="35"/>
      <c r="LN255" s="35"/>
      <c r="LO255" s="35"/>
      <c r="LP255" s="35"/>
      <c r="LQ255" s="35"/>
      <c r="LR255" s="35"/>
      <c r="LS255" s="35"/>
      <c r="LT255" s="35"/>
      <c r="LU255" s="35"/>
      <c r="LV255" s="35"/>
      <c r="LW255" s="35"/>
      <c r="LX255" s="35"/>
      <c r="LY255" s="35"/>
      <c r="LZ255" s="35"/>
      <c r="MA255" s="35"/>
      <c r="MB255" s="35"/>
      <c r="MC255" s="35"/>
      <c r="MD255" s="35"/>
      <c r="ME255" s="35"/>
      <c r="MF255" s="35"/>
      <c r="MG255" s="35"/>
      <c r="MH255" s="35"/>
      <c r="MI255" s="35"/>
      <c r="MJ255" s="35"/>
      <c r="MK255" s="35"/>
      <c r="ML255" s="35"/>
      <c r="MM255" s="35"/>
      <c r="MN255" s="35"/>
      <c r="MO255" s="35"/>
      <c r="MP255" s="35"/>
      <c r="MQ255" s="35"/>
      <c r="MR255" s="35"/>
      <c r="MS255" s="35"/>
      <c r="MT255" s="35"/>
      <c r="MU255" s="35"/>
      <c r="MV255" s="35"/>
      <c r="MW255" s="35"/>
      <c r="MX255" s="35"/>
      <c r="MY255" s="35"/>
      <c r="MZ255" s="35"/>
      <c r="NA255" s="35"/>
      <c r="NB255" s="35"/>
      <c r="NC255" s="35">
        <v>1</v>
      </c>
      <c r="ND255" s="35"/>
      <c r="NE255" s="35"/>
      <c r="NF255" s="35"/>
      <c r="NG255" s="35"/>
      <c r="NH255" s="35"/>
      <c r="NI255" s="35"/>
      <c r="NJ255" s="35"/>
      <c r="NK255" s="35"/>
      <c r="NL255" s="35"/>
      <c r="NM255" s="35"/>
      <c r="NN255" s="35"/>
      <c r="NO255" s="35"/>
      <c r="NP255" s="35"/>
      <c r="NQ255" s="35"/>
      <c r="NR255" s="35">
        <v>2</v>
      </c>
      <c r="NS255" s="35"/>
      <c r="NT255" s="35"/>
      <c r="NU255" s="35"/>
      <c r="NV255" s="35"/>
      <c r="NW255" s="35"/>
      <c r="NX255" s="35"/>
      <c r="NY255" s="35"/>
      <c r="NZ255" s="35"/>
      <c r="OA255" s="35"/>
      <c r="OB255" s="35"/>
      <c r="OC255" s="35"/>
      <c r="OD255" s="35"/>
      <c r="OE255" s="35"/>
      <c r="OF255" s="35"/>
      <c r="OG255" s="35"/>
      <c r="OH255" s="35"/>
      <c r="OI255" s="35"/>
      <c r="OJ255" s="35"/>
      <c r="OK255" s="35"/>
      <c r="OL255" s="35"/>
      <c r="OM255" s="35"/>
      <c r="ON255" s="35"/>
      <c r="OO255" s="35"/>
      <c r="OP255" s="35"/>
      <c r="OQ255" s="35"/>
      <c r="OR255" s="35"/>
      <c r="OS255" s="35"/>
      <c r="OT255" s="35"/>
      <c r="OU255" s="35"/>
      <c r="OV255" s="35"/>
      <c r="OW255" s="35"/>
      <c r="OX255" s="35"/>
      <c r="OY255" s="35"/>
      <c r="OZ255" s="35"/>
      <c r="PA255" s="35"/>
      <c r="PB255" s="35"/>
      <c r="PC255" s="35"/>
      <c r="PD255" s="35"/>
      <c r="PE255" s="35">
        <v>2</v>
      </c>
      <c r="PF255" s="35"/>
      <c r="PG255" s="35"/>
      <c r="PH255" s="35"/>
      <c r="PI255" s="35"/>
      <c r="PJ255" s="35"/>
      <c r="PK255" s="35"/>
      <c r="PL255" s="35"/>
      <c r="PM255" s="35"/>
      <c r="PN255" s="35"/>
      <c r="PO255" s="35"/>
      <c r="PP255" s="35"/>
      <c r="PQ255" s="35"/>
      <c r="PR255" s="35"/>
      <c r="PS255" s="35"/>
      <c r="PT255" s="35"/>
      <c r="PU255" s="35"/>
      <c r="PV255" s="35"/>
      <c r="PW255" s="35"/>
      <c r="PX255" s="35"/>
      <c r="PY255" s="35"/>
      <c r="PZ255" s="35"/>
      <c r="QA255" s="35"/>
      <c r="QB255" s="35"/>
      <c r="QC255" s="35"/>
      <c r="QD255" s="35"/>
      <c r="QE255" s="35"/>
      <c r="QF255" s="35">
        <v>5</v>
      </c>
      <c r="QG255" s="35"/>
      <c r="QH255" s="35"/>
      <c r="QI255" s="35"/>
      <c r="QJ255" s="35"/>
      <c r="QK255" s="35"/>
      <c r="QL255" s="35"/>
      <c r="QM255" s="35"/>
      <c r="QN255" s="35"/>
      <c r="QO255" s="35"/>
      <c r="QP255" s="35"/>
      <c r="QQ255" s="35"/>
      <c r="QR255" s="35"/>
      <c r="QS255" s="35"/>
      <c r="QT255" s="35"/>
      <c r="QU255" s="35"/>
      <c r="QV255" s="35"/>
      <c r="QW255" s="35"/>
      <c r="QX255" s="35">
        <v>2</v>
      </c>
      <c r="QY255" s="35"/>
      <c r="QZ255" s="35"/>
      <c r="RA255" s="35"/>
      <c r="RB255" s="35"/>
      <c r="RC255" s="35"/>
      <c r="RD255" s="35"/>
      <c r="RE255" s="35"/>
      <c r="RF255" s="35"/>
      <c r="RG255" s="35"/>
      <c r="RH255" s="35"/>
      <c r="RI255" s="35"/>
      <c r="RJ255" s="35"/>
      <c r="RK255" s="35"/>
      <c r="RL255" s="35"/>
      <c r="RM255" s="35"/>
      <c r="RN255" s="35"/>
      <c r="RO255" s="35"/>
      <c r="RP255" s="35"/>
      <c r="RQ255" s="35"/>
      <c r="RR255" s="35"/>
      <c r="RS255" s="35"/>
      <c r="RT255" s="35"/>
      <c r="RU255" s="35"/>
      <c r="RV255" s="35"/>
      <c r="RW255" s="35"/>
      <c r="RX255" s="35"/>
      <c r="RY255" s="35"/>
      <c r="RZ255" s="35">
        <v>5</v>
      </c>
      <c r="SA255" s="35"/>
      <c r="SB255" s="35"/>
      <c r="SC255" s="35"/>
      <c r="SD255" s="35"/>
      <c r="SE255" s="35"/>
      <c r="SF255" s="35"/>
      <c r="SG255" s="35"/>
      <c r="SH255" s="35"/>
      <c r="SI255" s="35"/>
      <c r="SJ255" s="35"/>
      <c r="SK255" s="35"/>
      <c r="SL255" s="35"/>
      <c r="SM255" s="35"/>
      <c r="SN255" s="35"/>
      <c r="SO255" s="35"/>
      <c r="SP255" s="35"/>
      <c r="SQ255" s="35"/>
      <c r="SR255" s="35"/>
      <c r="SS255" s="35"/>
      <c r="ST255" s="35"/>
      <c r="SU255" s="35"/>
      <c r="SV255" s="35"/>
      <c r="SW255" s="35"/>
      <c r="SX255" s="35"/>
      <c r="SY255" s="35"/>
      <c r="SZ255" s="35"/>
      <c r="TA255" s="35"/>
      <c r="TB255" s="35"/>
      <c r="TC255" s="35"/>
      <c r="TD255" s="35"/>
      <c r="TE255" s="35"/>
      <c r="TF255" s="35"/>
      <c r="TG255" s="35"/>
      <c r="TH255" s="35"/>
      <c r="TI255" s="35"/>
      <c r="TJ255" s="35"/>
      <c r="TK255" s="35"/>
      <c r="TL255" s="35"/>
      <c r="TM255" s="35"/>
      <c r="TN255" s="35"/>
      <c r="TO255" s="35"/>
      <c r="TP255" s="35"/>
      <c r="TQ255" s="35"/>
      <c r="TR255" s="35"/>
      <c r="TS255" s="35"/>
      <c r="TT255" s="35"/>
      <c r="TU255" s="35"/>
      <c r="TV255" s="35"/>
      <c r="TW255" s="35"/>
      <c r="TX255" s="35"/>
      <c r="TY255" s="35"/>
      <c r="TZ255" s="35"/>
      <c r="UA255" s="35"/>
      <c r="UB255" s="35"/>
      <c r="UC255" s="35"/>
      <c r="UD255" s="35"/>
      <c r="UE255" s="35"/>
      <c r="UF255" s="35"/>
      <c r="UG255" s="35"/>
      <c r="UH255" s="35"/>
      <c r="UI255" s="35"/>
      <c r="UJ255" s="35"/>
      <c r="UK255" s="35"/>
      <c r="UL255" s="35"/>
      <c r="UM255" s="35"/>
      <c r="UN255" s="35"/>
      <c r="UO255" s="35"/>
      <c r="UP255" s="35"/>
      <c r="UQ255" s="35">
        <v>10</v>
      </c>
      <c r="UR255" s="35"/>
      <c r="US255" s="35"/>
      <c r="UT255" s="35"/>
      <c r="UU255" s="35"/>
      <c r="UV255" s="35"/>
      <c r="UW255" s="35"/>
      <c r="UX255" s="35"/>
      <c r="UY255" s="35"/>
      <c r="UZ255" s="35"/>
      <c r="VA255" s="35"/>
      <c r="VB255" s="35">
        <v>10</v>
      </c>
      <c r="VC255" s="35"/>
      <c r="VD255" s="35"/>
      <c r="VE255" s="35"/>
      <c r="VF255" s="35"/>
      <c r="VG255" s="35"/>
      <c r="VH255" s="35"/>
      <c r="VI255" s="35"/>
      <c r="VJ255" s="35"/>
      <c r="VK255" s="35"/>
      <c r="VL255" s="35"/>
      <c r="VM255" s="35">
        <v>1</v>
      </c>
      <c r="VN255" s="35"/>
      <c r="VO255" s="35"/>
      <c r="VP255" s="35"/>
      <c r="VQ255" s="35"/>
      <c r="VR255" s="35"/>
      <c r="VS255" s="35"/>
      <c r="VT255" s="35"/>
      <c r="VU255" s="35"/>
      <c r="VV255" s="35"/>
      <c r="VW255" s="35"/>
      <c r="VX255" s="35"/>
      <c r="VY255" s="35"/>
      <c r="VZ255" s="35"/>
      <c r="WA255" s="35"/>
      <c r="WB255" s="35"/>
      <c r="WC255" s="35"/>
      <c r="WD255" s="35"/>
      <c r="WE255" s="35"/>
      <c r="WF255" s="35"/>
      <c r="WG255" s="35"/>
      <c r="WH255" s="35"/>
      <c r="WI255" s="35"/>
      <c r="WJ255" s="35"/>
      <c r="WK255" s="35"/>
      <c r="WL255" s="35"/>
      <c r="WM255" s="35"/>
      <c r="WN255" s="35"/>
      <c r="WO255" s="35"/>
      <c r="WP255" s="35"/>
      <c r="WQ255" s="35"/>
      <c r="WR255" s="35"/>
      <c r="WS255" s="35"/>
      <c r="WT255" s="35"/>
      <c r="WU255" s="35"/>
      <c r="WV255" s="35"/>
      <c r="WW255" s="35"/>
      <c r="WX255" s="35"/>
      <c r="WY255" s="35"/>
      <c r="WZ255" s="35"/>
      <c r="XA255" s="35"/>
      <c r="XB255" s="35"/>
      <c r="XC255" s="35"/>
      <c r="XD255" s="35"/>
      <c r="XE255" s="35"/>
      <c r="XF255" s="35"/>
      <c r="XG255" s="35"/>
      <c r="XH255" s="35"/>
      <c r="XI255" s="35"/>
      <c r="XJ255" s="35"/>
      <c r="XK255" s="35"/>
      <c r="XL255" s="35"/>
      <c r="XM255" s="35"/>
      <c r="XN255" s="35"/>
      <c r="XO255" s="35"/>
      <c r="XP255" s="35"/>
      <c r="XQ255" s="35"/>
      <c r="XR255" s="35"/>
      <c r="XS255" s="35"/>
      <c r="XT255" s="35"/>
      <c r="XU255" s="35"/>
      <c r="XV255" s="35"/>
      <c r="XW255" s="35"/>
      <c r="XX255" s="35"/>
      <c r="XY255" s="35"/>
      <c r="XZ255" s="35"/>
      <c r="YA255" s="35"/>
      <c r="YB255" s="35"/>
      <c r="YC255" s="35"/>
      <c r="YD255" s="35"/>
      <c r="YE255" s="35"/>
      <c r="YF255" s="35"/>
      <c r="YG255" s="35"/>
      <c r="YH255" s="35"/>
      <c r="YI255" s="35"/>
      <c r="YJ255" s="35"/>
      <c r="YK255" s="35"/>
      <c r="YL255" s="35"/>
      <c r="YM255" s="35"/>
      <c r="YN255" s="35"/>
      <c r="YO255" s="35"/>
      <c r="YP255" s="35"/>
      <c r="YQ255" s="35"/>
      <c r="YR255" s="35"/>
      <c r="YS255" s="35"/>
      <c r="YT255" s="35"/>
      <c r="YU255" s="35"/>
      <c r="YV255" s="35"/>
      <c r="YW255" s="35"/>
      <c r="YX255" s="35"/>
      <c r="YY255" s="35"/>
      <c r="YZ255" s="35"/>
      <c r="ZA255" s="35"/>
      <c r="ZB255" s="35"/>
      <c r="ZC255" s="35"/>
      <c r="ZD255" s="35"/>
      <c r="ZE255" s="35"/>
      <c r="ZF255" s="35"/>
      <c r="ZG255" s="35"/>
      <c r="ZH255" s="35"/>
      <c r="ZI255" s="35"/>
      <c r="ZJ255" s="35"/>
      <c r="ZK255" s="35"/>
      <c r="ZL255" s="35"/>
      <c r="ZM255" s="35"/>
      <c r="ZN255" s="35"/>
      <c r="ZO255" s="35"/>
      <c r="ZP255" s="35"/>
      <c r="ZQ255" s="35"/>
      <c r="ZR255" s="35"/>
      <c r="ZS255" s="35"/>
      <c r="ZT255" s="35"/>
      <c r="ZU255" s="35"/>
      <c r="ZV255" s="35"/>
      <c r="ZW255" s="35"/>
      <c r="ZX255" s="35"/>
      <c r="ZY255" s="35"/>
      <c r="ZZ255" s="35"/>
      <c r="AAA255" s="35"/>
      <c r="AAB255" s="35"/>
      <c r="AAC255" s="35"/>
      <c r="AAD255" s="35"/>
      <c r="AAE255" s="35"/>
      <c r="AAF255" s="35"/>
      <c r="AAG255" s="35"/>
      <c r="AAH255" s="35"/>
      <c r="AAI255" s="35"/>
      <c r="AAJ255" s="35"/>
      <c r="AAK255" s="35"/>
      <c r="AAL255" s="35"/>
      <c r="AAM255" s="35"/>
      <c r="AAN255" s="35"/>
      <c r="AAO255" s="35">
        <v>3</v>
      </c>
      <c r="AAP255" s="35"/>
      <c r="AAQ255" s="35"/>
      <c r="AAR255" s="35"/>
      <c r="AAS255" s="35"/>
      <c r="AAT255" s="35"/>
      <c r="AAU255" s="35"/>
      <c r="AAV255" s="35"/>
      <c r="AAW255" s="35"/>
      <c r="AAX255" s="35"/>
      <c r="AAY255" s="35"/>
      <c r="AAZ255" s="35"/>
      <c r="ABA255" s="35"/>
      <c r="ABB255" s="35"/>
      <c r="ABC255" s="35"/>
      <c r="ABD255" s="35"/>
      <c r="ABE255" s="35"/>
      <c r="ABF255" s="35"/>
      <c r="ABG255" s="35"/>
      <c r="ABH255" s="35"/>
      <c r="ABI255" s="35"/>
      <c r="ABJ255" s="35"/>
      <c r="ABK255" s="35"/>
      <c r="ABL255" s="35"/>
      <c r="ABM255" s="35"/>
      <c r="ABN255" s="35"/>
      <c r="ABO255" s="35"/>
      <c r="ABP255" s="35"/>
      <c r="ABQ255" s="35">
        <v>5</v>
      </c>
      <c r="ABR255" s="35"/>
      <c r="ABS255" s="35"/>
      <c r="ABT255" s="35"/>
      <c r="ABU255" s="35"/>
      <c r="ABV255" s="35"/>
      <c r="ABW255" s="35"/>
      <c r="ABX255" s="35"/>
      <c r="ABY255" s="35"/>
      <c r="ABZ255" s="35"/>
      <c r="ACA255" s="35"/>
      <c r="ACB255" s="35"/>
      <c r="ACC255" s="35"/>
      <c r="ACD255" s="35"/>
      <c r="ACE255" s="35"/>
      <c r="ACF255" s="35"/>
      <c r="ACG255" s="35"/>
      <c r="ACH255" s="35"/>
      <c r="ACI255" s="35"/>
      <c r="ACJ255" s="35"/>
      <c r="ACK255" s="35"/>
      <c r="ACL255" s="35"/>
      <c r="ACM255" s="35"/>
      <c r="ACN255" s="35"/>
      <c r="ACO255" s="35"/>
      <c r="ACP255" s="35"/>
      <c r="ACQ255" s="35"/>
      <c r="ACR255" s="35"/>
      <c r="ACS255" s="35"/>
      <c r="ACT255" s="35"/>
      <c r="ACU255" s="35"/>
      <c r="ACV255" s="35"/>
      <c r="ACW255" s="35"/>
      <c r="ACX255" s="35"/>
      <c r="ACY255" s="35"/>
      <c r="ACZ255" s="35"/>
      <c r="ADA255" s="35"/>
      <c r="ADB255" s="35"/>
      <c r="ADC255" s="35"/>
      <c r="ADD255" s="35"/>
      <c r="ADE255" s="35"/>
      <c r="ADF255" s="35"/>
      <c r="ADG255" s="35"/>
      <c r="ADH255" s="35"/>
      <c r="ADI255" s="35"/>
      <c r="ADJ255" s="35"/>
      <c r="ADK255" s="35"/>
      <c r="ADL255" s="35"/>
      <c r="ADM255" s="35"/>
      <c r="ADN255" s="35"/>
      <c r="ADO255" s="35"/>
      <c r="ADP255" s="35"/>
      <c r="ADQ255" s="35"/>
      <c r="ADR255" s="35"/>
      <c r="ADS255" s="35"/>
      <c r="ADT255" s="35"/>
      <c r="ADU255" s="35"/>
      <c r="ADV255" s="35"/>
      <c r="ADW255" s="35"/>
      <c r="ADX255" s="35"/>
      <c r="ADY255" s="26">
        <f t="shared" si="9"/>
        <v>0</v>
      </c>
      <c r="ADZ255" s="5"/>
    </row>
    <row r="256" spans="1:806" s="33" customFormat="1" x14ac:dyDescent="0.2">
      <c r="A256" s="38" t="s">
        <v>23</v>
      </c>
      <c r="B256" s="65">
        <f t="shared" si="8"/>
        <v>0</v>
      </c>
      <c r="C256" s="57">
        <v>10</v>
      </c>
      <c r="D256" s="60">
        <v>44775</v>
      </c>
      <c r="E256" s="67">
        <v>33.47</v>
      </c>
      <c r="F256" s="67">
        <f t="shared" si="10"/>
        <v>0</v>
      </c>
      <c r="G256" s="65">
        <v>10</v>
      </c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15"/>
      <c r="BF256" s="15"/>
      <c r="BG256" s="136"/>
      <c r="BH256" s="35"/>
      <c r="BI256" s="35"/>
      <c r="BJ256" s="35"/>
      <c r="BK256" s="35"/>
      <c r="BL256" s="35"/>
      <c r="BM256" s="35"/>
      <c r="BN256" s="35"/>
      <c r="BO256" s="35"/>
      <c r="BP256" s="35"/>
      <c r="BQ256" s="35"/>
      <c r="BR256" s="35">
        <v>10</v>
      </c>
      <c r="BS256" s="35"/>
      <c r="BT256" s="35"/>
      <c r="BU256" s="35"/>
      <c r="BV256" s="35"/>
      <c r="BW256" s="35"/>
      <c r="BX256" s="35"/>
      <c r="BY256" s="35"/>
      <c r="BZ256" s="35"/>
      <c r="CA256" s="35"/>
      <c r="CB256" s="35"/>
      <c r="CC256" s="35"/>
      <c r="CD256" s="35"/>
      <c r="CE256" s="35"/>
      <c r="CF256" s="35"/>
      <c r="CG256" s="35"/>
      <c r="CH256" s="35"/>
      <c r="CI256" s="35"/>
      <c r="CJ256" s="35"/>
      <c r="CK256" s="35"/>
      <c r="CL256" s="35"/>
      <c r="CM256" s="35"/>
      <c r="CN256" s="35"/>
      <c r="CO256" s="35"/>
      <c r="CP256" s="35"/>
      <c r="CQ256" s="35"/>
      <c r="CR256" s="35"/>
      <c r="CS256" s="35"/>
      <c r="CT256" s="35"/>
      <c r="CU256" s="35"/>
      <c r="CV256" s="35"/>
      <c r="CW256" s="35">
        <v>20</v>
      </c>
      <c r="CX256" s="35"/>
      <c r="CY256" s="35"/>
      <c r="CZ256" s="35"/>
      <c r="DA256" s="35"/>
      <c r="DB256" s="35"/>
      <c r="DC256" s="35"/>
      <c r="DD256" s="35"/>
      <c r="DE256" s="35"/>
      <c r="DF256" s="35"/>
      <c r="DG256" s="35"/>
      <c r="DH256" s="35"/>
      <c r="DI256" s="35"/>
      <c r="DJ256" s="35"/>
      <c r="DK256" s="35"/>
      <c r="DL256" s="35"/>
      <c r="DM256" s="35"/>
      <c r="DN256" s="35">
        <v>10</v>
      </c>
      <c r="DO256" s="35"/>
      <c r="DP256" s="35"/>
      <c r="DQ256" s="35"/>
      <c r="DR256" s="35"/>
      <c r="DS256" s="35"/>
      <c r="DT256" s="35"/>
      <c r="DU256" s="35"/>
      <c r="DV256" s="35"/>
      <c r="DW256" s="35"/>
      <c r="DX256" s="35"/>
      <c r="DY256" s="35"/>
      <c r="DZ256" s="35"/>
      <c r="EA256" s="35"/>
      <c r="EB256" s="35"/>
      <c r="EC256" s="35">
        <v>20</v>
      </c>
      <c r="ED256" s="35">
        <v>10</v>
      </c>
      <c r="EE256" s="35"/>
      <c r="EF256" s="35"/>
      <c r="EG256" s="35"/>
      <c r="EH256" s="35"/>
      <c r="EI256" s="35"/>
      <c r="EJ256" s="35"/>
      <c r="EK256" s="35"/>
      <c r="EL256" s="35"/>
      <c r="EM256" s="35"/>
      <c r="EN256" s="35"/>
      <c r="EO256" s="35"/>
      <c r="EP256" s="35"/>
      <c r="EQ256" s="35"/>
      <c r="ER256" s="35"/>
      <c r="ES256" s="35"/>
      <c r="ET256" s="35"/>
      <c r="EU256" s="35"/>
      <c r="EV256" s="35"/>
      <c r="EW256" s="35"/>
      <c r="EX256" s="35"/>
      <c r="EY256" s="35"/>
      <c r="EZ256" s="35"/>
      <c r="FA256" s="35"/>
      <c r="FB256" s="35"/>
      <c r="FC256" s="35"/>
      <c r="FD256" s="35"/>
      <c r="FE256" s="35"/>
      <c r="FF256" s="35"/>
      <c r="FG256" s="35"/>
      <c r="FH256" s="35"/>
      <c r="FI256" s="35"/>
      <c r="FJ256" s="35"/>
      <c r="FK256" s="35"/>
      <c r="FL256" s="35"/>
      <c r="FM256" s="35"/>
      <c r="FN256" s="35"/>
      <c r="FO256" s="35"/>
      <c r="FP256" s="35"/>
      <c r="FQ256" s="35"/>
      <c r="FR256" s="35"/>
      <c r="FS256" s="35"/>
      <c r="FT256" s="35"/>
      <c r="FU256" s="35"/>
      <c r="FV256" s="35"/>
      <c r="FW256" s="35"/>
      <c r="FX256" s="35"/>
      <c r="FY256" s="35"/>
      <c r="FZ256" s="35"/>
      <c r="GA256" s="35"/>
      <c r="GB256" s="35"/>
      <c r="GC256" s="35"/>
      <c r="GD256" s="35"/>
      <c r="GE256" s="35"/>
      <c r="GF256" s="35"/>
      <c r="GG256" s="35"/>
      <c r="GH256" s="35"/>
      <c r="GI256" s="35"/>
      <c r="GJ256" s="35"/>
      <c r="GK256" s="35"/>
      <c r="GL256" s="35"/>
      <c r="GM256" s="35"/>
      <c r="GN256" s="35"/>
      <c r="GO256" s="35"/>
      <c r="GP256" s="35"/>
      <c r="GQ256" s="35"/>
      <c r="GR256" s="35"/>
      <c r="GS256" s="35"/>
      <c r="GT256" s="35"/>
      <c r="GU256" s="35"/>
      <c r="GV256" s="35"/>
      <c r="GW256" s="35"/>
      <c r="GX256" s="35"/>
      <c r="GY256" s="35"/>
      <c r="GZ256" s="35"/>
      <c r="HA256" s="35"/>
      <c r="HB256" s="35"/>
      <c r="HC256" s="35"/>
      <c r="HD256" s="35"/>
      <c r="HE256" s="35"/>
      <c r="HF256" s="35"/>
      <c r="HG256" s="35"/>
      <c r="HH256" s="35"/>
      <c r="HI256" s="35"/>
      <c r="HJ256" s="35"/>
      <c r="HK256" s="35"/>
      <c r="HL256" s="35"/>
      <c r="HM256" s="35"/>
      <c r="HN256" s="35"/>
      <c r="HO256" s="35"/>
      <c r="HP256" s="35"/>
      <c r="HQ256" s="35"/>
      <c r="HR256" s="35"/>
      <c r="HS256" s="35"/>
      <c r="HT256" s="35"/>
      <c r="HU256" s="35"/>
      <c r="HV256" s="35"/>
      <c r="HW256" s="35"/>
      <c r="HX256" s="35"/>
      <c r="HY256" s="35"/>
      <c r="HZ256" s="35"/>
      <c r="IA256" s="35"/>
      <c r="IB256" s="35"/>
      <c r="IC256" s="35"/>
      <c r="ID256" s="35"/>
      <c r="IE256" s="35"/>
      <c r="IF256" s="35"/>
      <c r="IG256" s="35"/>
      <c r="IH256" s="35"/>
      <c r="II256" s="35"/>
      <c r="IJ256" s="35"/>
      <c r="IK256" s="35"/>
      <c r="IL256" s="35"/>
      <c r="IM256" s="35"/>
      <c r="IN256" s="35"/>
      <c r="IO256" s="35"/>
      <c r="IP256" s="35"/>
      <c r="IQ256" s="35"/>
      <c r="IR256" s="35"/>
      <c r="IS256" s="35"/>
      <c r="IT256" s="35"/>
      <c r="IU256" s="35"/>
      <c r="IV256" s="35"/>
      <c r="IW256" s="35"/>
      <c r="IX256" s="35"/>
      <c r="IY256" s="35"/>
      <c r="IZ256" s="35"/>
      <c r="JA256" s="35"/>
      <c r="JB256" s="35"/>
      <c r="JC256" s="35"/>
      <c r="JD256" s="35"/>
      <c r="JE256" s="35"/>
      <c r="JF256" s="35"/>
      <c r="JG256" s="35"/>
      <c r="JH256" s="35"/>
      <c r="JI256" s="35"/>
      <c r="JJ256" s="35"/>
      <c r="JK256" s="35"/>
      <c r="JL256" s="35"/>
      <c r="JM256" s="35"/>
      <c r="JN256" s="35"/>
      <c r="JO256" s="35"/>
      <c r="JP256" s="35"/>
      <c r="JQ256" s="35"/>
      <c r="JR256" s="35"/>
      <c r="JS256" s="35"/>
      <c r="JT256" s="35"/>
      <c r="JU256" s="35"/>
      <c r="JV256" s="35"/>
      <c r="JW256" s="35"/>
      <c r="JX256" s="35"/>
      <c r="JY256" s="35"/>
      <c r="JZ256" s="35"/>
      <c r="KA256" s="35"/>
      <c r="KB256" s="35"/>
      <c r="KC256" s="35"/>
      <c r="KD256" s="35"/>
      <c r="KE256" s="35"/>
      <c r="KF256" s="35"/>
      <c r="KG256" s="35"/>
      <c r="KH256" s="35"/>
      <c r="KI256" s="35"/>
      <c r="KJ256" s="35"/>
      <c r="KK256" s="35"/>
      <c r="KL256" s="35"/>
      <c r="KM256" s="35"/>
      <c r="KN256" s="35"/>
      <c r="KO256" s="35">
        <v>20</v>
      </c>
      <c r="KP256" s="35"/>
      <c r="KQ256" s="35"/>
      <c r="KR256" s="35"/>
      <c r="KS256" s="35"/>
      <c r="KT256" s="35"/>
      <c r="KU256" s="35"/>
      <c r="KV256" s="35"/>
      <c r="KW256" s="35"/>
      <c r="KX256" s="35"/>
      <c r="KY256" s="35"/>
      <c r="KZ256" s="35"/>
      <c r="LA256" s="35"/>
      <c r="LB256" s="35"/>
      <c r="LC256" s="35"/>
      <c r="LD256" s="35"/>
      <c r="LE256" s="35"/>
      <c r="LF256" s="35"/>
      <c r="LG256" s="35"/>
      <c r="LH256" s="35"/>
      <c r="LI256" s="35"/>
      <c r="LJ256" s="35"/>
      <c r="LK256" s="35"/>
      <c r="LL256" s="35"/>
      <c r="LM256" s="35"/>
      <c r="LN256" s="35"/>
      <c r="LO256" s="35"/>
      <c r="LP256" s="35"/>
      <c r="LQ256" s="35"/>
      <c r="LR256" s="35"/>
      <c r="LS256" s="35"/>
      <c r="LT256" s="35"/>
      <c r="LU256" s="35"/>
      <c r="LV256" s="35"/>
      <c r="LW256" s="35"/>
      <c r="LX256" s="35"/>
      <c r="LY256" s="35"/>
      <c r="LZ256" s="35"/>
      <c r="MA256" s="35"/>
      <c r="MB256" s="35"/>
      <c r="MC256" s="35"/>
      <c r="MD256" s="35"/>
      <c r="ME256" s="35"/>
      <c r="MF256" s="35"/>
      <c r="MG256" s="35"/>
      <c r="MH256" s="35"/>
      <c r="MI256" s="35"/>
      <c r="MJ256" s="35"/>
      <c r="MK256" s="35"/>
      <c r="ML256" s="35"/>
      <c r="MM256" s="35"/>
      <c r="MN256" s="35"/>
      <c r="MO256" s="35"/>
      <c r="MP256" s="35"/>
      <c r="MQ256" s="35"/>
      <c r="MR256" s="35"/>
      <c r="MS256" s="35"/>
      <c r="MT256" s="35"/>
      <c r="MU256" s="35"/>
      <c r="MV256" s="35"/>
      <c r="MW256" s="35"/>
      <c r="MX256" s="35"/>
      <c r="MY256" s="35"/>
      <c r="MZ256" s="35"/>
      <c r="NA256" s="35"/>
      <c r="NB256" s="35"/>
      <c r="NC256" s="35"/>
      <c r="ND256" s="35"/>
      <c r="NE256" s="35"/>
      <c r="NF256" s="35"/>
      <c r="NG256" s="35"/>
      <c r="NH256" s="35"/>
      <c r="NI256" s="35"/>
      <c r="NJ256" s="35"/>
      <c r="NK256" s="35"/>
      <c r="NL256" s="35"/>
      <c r="NM256" s="35"/>
      <c r="NN256" s="35"/>
      <c r="NO256" s="35"/>
      <c r="NP256" s="35"/>
      <c r="NQ256" s="35"/>
      <c r="NR256" s="35"/>
      <c r="NS256" s="35"/>
      <c r="NT256" s="35"/>
      <c r="NU256" s="35"/>
      <c r="NV256" s="35"/>
      <c r="NW256" s="35"/>
      <c r="NX256" s="35"/>
      <c r="NY256" s="35"/>
      <c r="NZ256" s="35"/>
      <c r="OA256" s="35"/>
      <c r="OB256" s="35"/>
      <c r="OC256" s="35"/>
      <c r="OD256" s="35"/>
      <c r="OE256" s="35"/>
      <c r="OF256" s="35"/>
      <c r="OG256" s="35"/>
      <c r="OH256" s="35"/>
      <c r="OI256" s="35"/>
      <c r="OJ256" s="35"/>
      <c r="OK256" s="35"/>
      <c r="OL256" s="35"/>
      <c r="OM256" s="35"/>
      <c r="ON256" s="35"/>
      <c r="OO256" s="35"/>
      <c r="OP256" s="35"/>
      <c r="OQ256" s="35"/>
      <c r="OR256" s="35"/>
      <c r="OS256" s="35"/>
      <c r="OT256" s="35"/>
      <c r="OU256" s="35"/>
      <c r="OV256" s="35"/>
      <c r="OW256" s="35"/>
      <c r="OX256" s="35"/>
      <c r="OY256" s="35"/>
      <c r="OZ256" s="35"/>
      <c r="PA256" s="35"/>
      <c r="PB256" s="35">
        <v>10</v>
      </c>
      <c r="PC256" s="35"/>
      <c r="PD256" s="35"/>
      <c r="PE256" s="35"/>
      <c r="PF256" s="35"/>
      <c r="PG256" s="35"/>
      <c r="PH256" s="35"/>
      <c r="PI256" s="35"/>
      <c r="PJ256" s="35"/>
      <c r="PK256" s="35"/>
      <c r="PL256" s="35"/>
      <c r="PM256" s="35"/>
      <c r="PN256" s="35"/>
      <c r="PO256" s="35"/>
      <c r="PP256" s="35"/>
      <c r="PQ256" s="35"/>
      <c r="PR256" s="35"/>
      <c r="PS256" s="35"/>
      <c r="PT256" s="35"/>
      <c r="PU256" s="35"/>
      <c r="PV256" s="35"/>
      <c r="PW256" s="35"/>
      <c r="PX256" s="35"/>
      <c r="PY256" s="35"/>
      <c r="PZ256" s="35"/>
      <c r="QA256" s="35"/>
      <c r="QB256" s="35"/>
      <c r="QC256" s="35"/>
      <c r="QD256" s="35"/>
      <c r="QE256" s="35"/>
      <c r="QF256" s="35"/>
      <c r="QG256" s="35"/>
      <c r="QH256" s="35"/>
      <c r="QI256" s="35"/>
      <c r="QJ256" s="35"/>
      <c r="QK256" s="35"/>
      <c r="QL256" s="35"/>
      <c r="QM256" s="35"/>
      <c r="QN256" s="35"/>
      <c r="QO256" s="35"/>
      <c r="QP256" s="35"/>
      <c r="QQ256" s="35"/>
      <c r="QR256" s="35"/>
      <c r="QS256" s="35"/>
      <c r="QT256" s="35"/>
      <c r="QU256" s="35"/>
      <c r="QV256" s="35"/>
      <c r="QW256" s="35"/>
      <c r="QX256" s="35"/>
      <c r="QY256" s="35"/>
      <c r="QZ256" s="35"/>
      <c r="RA256" s="35"/>
      <c r="RB256" s="35"/>
      <c r="RC256" s="35"/>
      <c r="RD256" s="35"/>
      <c r="RE256" s="35"/>
      <c r="RF256" s="35"/>
      <c r="RG256" s="35"/>
      <c r="RH256" s="35"/>
      <c r="RI256" s="35"/>
      <c r="RJ256" s="35"/>
      <c r="RK256" s="35"/>
      <c r="RL256" s="35"/>
      <c r="RM256" s="35"/>
      <c r="RN256" s="35"/>
      <c r="RO256" s="35"/>
      <c r="RP256" s="35"/>
      <c r="RQ256" s="35"/>
      <c r="RR256" s="35"/>
      <c r="RS256" s="35"/>
      <c r="RT256" s="35"/>
      <c r="RU256" s="35"/>
      <c r="RV256" s="35"/>
      <c r="RW256" s="35"/>
      <c r="RX256" s="35"/>
      <c r="RY256" s="35"/>
      <c r="RZ256" s="35"/>
      <c r="SA256" s="35"/>
      <c r="SB256" s="35"/>
      <c r="SC256" s="35"/>
      <c r="SD256" s="35"/>
      <c r="SE256" s="35"/>
      <c r="SF256" s="35"/>
      <c r="SG256" s="35"/>
      <c r="SH256" s="35"/>
      <c r="SI256" s="35"/>
      <c r="SJ256" s="35"/>
      <c r="SK256" s="35"/>
      <c r="SL256" s="35"/>
      <c r="SM256" s="35"/>
      <c r="SN256" s="35"/>
      <c r="SO256" s="35"/>
      <c r="SP256" s="35"/>
      <c r="SQ256" s="35"/>
      <c r="SR256" s="35"/>
      <c r="SS256" s="35"/>
      <c r="ST256" s="35"/>
      <c r="SU256" s="35"/>
      <c r="SV256" s="35"/>
      <c r="SW256" s="35"/>
      <c r="SX256" s="35"/>
      <c r="SY256" s="35"/>
      <c r="SZ256" s="35"/>
      <c r="TA256" s="35"/>
      <c r="TB256" s="35"/>
      <c r="TC256" s="35"/>
      <c r="TD256" s="35"/>
      <c r="TE256" s="35"/>
      <c r="TF256" s="35"/>
      <c r="TG256" s="35"/>
      <c r="TH256" s="35"/>
      <c r="TI256" s="35"/>
      <c r="TJ256" s="35"/>
      <c r="TK256" s="35"/>
      <c r="TL256" s="35"/>
      <c r="TM256" s="35"/>
      <c r="TN256" s="35"/>
      <c r="TO256" s="35"/>
      <c r="TP256" s="35"/>
      <c r="TQ256" s="35"/>
      <c r="TR256" s="35"/>
      <c r="TS256" s="35"/>
      <c r="TT256" s="35"/>
      <c r="TU256" s="35"/>
      <c r="TV256" s="35"/>
      <c r="TW256" s="35"/>
      <c r="TX256" s="35"/>
      <c r="TY256" s="35"/>
      <c r="TZ256" s="35"/>
      <c r="UA256" s="35"/>
      <c r="UB256" s="35"/>
      <c r="UC256" s="35">
        <v>20</v>
      </c>
      <c r="UD256" s="35"/>
      <c r="UE256" s="35"/>
      <c r="UF256" s="35"/>
      <c r="UG256" s="35"/>
      <c r="UH256" s="35"/>
      <c r="UI256" s="35"/>
      <c r="UJ256" s="35"/>
      <c r="UK256" s="35"/>
      <c r="UL256" s="35"/>
      <c r="UM256" s="35"/>
      <c r="UN256" s="35"/>
      <c r="UO256" s="35"/>
      <c r="UP256" s="35"/>
      <c r="UQ256" s="35"/>
      <c r="UR256" s="35"/>
      <c r="US256" s="35"/>
      <c r="UT256" s="35"/>
      <c r="UU256" s="35"/>
      <c r="UV256" s="35"/>
      <c r="UW256" s="35"/>
      <c r="UX256" s="35"/>
      <c r="UY256" s="35"/>
      <c r="UZ256" s="35"/>
      <c r="VA256" s="35"/>
      <c r="VB256" s="35"/>
      <c r="VC256" s="35"/>
      <c r="VD256" s="35"/>
      <c r="VE256" s="35"/>
      <c r="VF256" s="35">
        <v>10</v>
      </c>
      <c r="VG256" s="35"/>
      <c r="VH256" s="35"/>
      <c r="VI256" s="35"/>
      <c r="VJ256" s="35"/>
      <c r="VK256" s="35"/>
      <c r="VL256" s="35"/>
      <c r="VM256" s="35"/>
      <c r="VN256" s="35"/>
      <c r="VO256" s="35"/>
      <c r="VP256" s="35"/>
      <c r="VQ256" s="35"/>
      <c r="VR256" s="35"/>
      <c r="VS256" s="35"/>
      <c r="VT256" s="35"/>
      <c r="VU256" s="35"/>
      <c r="VV256" s="35"/>
      <c r="VW256" s="35"/>
      <c r="VX256" s="35"/>
      <c r="VY256" s="35"/>
      <c r="VZ256" s="35"/>
      <c r="WA256" s="35"/>
      <c r="WB256" s="35"/>
      <c r="WC256" s="35"/>
      <c r="WD256" s="35"/>
      <c r="WE256" s="35"/>
      <c r="WF256" s="35"/>
      <c r="WG256" s="35"/>
      <c r="WH256" s="35"/>
      <c r="WI256" s="35"/>
      <c r="WJ256" s="35"/>
      <c r="WK256" s="35"/>
      <c r="WL256" s="35"/>
      <c r="WM256" s="35"/>
      <c r="WN256" s="35"/>
      <c r="WO256" s="35"/>
      <c r="WP256" s="35"/>
      <c r="WQ256" s="35"/>
      <c r="WR256" s="35"/>
      <c r="WS256" s="35"/>
      <c r="WT256" s="35"/>
      <c r="WU256" s="35"/>
      <c r="WV256" s="35"/>
      <c r="WW256" s="35"/>
      <c r="WX256" s="35"/>
      <c r="WY256" s="35"/>
      <c r="WZ256" s="35"/>
      <c r="XA256" s="35"/>
      <c r="XB256" s="35"/>
      <c r="XC256" s="35"/>
      <c r="XD256" s="35"/>
      <c r="XE256" s="35"/>
      <c r="XF256" s="35"/>
      <c r="XG256" s="35"/>
      <c r="XH256" s="35"/>
      <c r="XI256" s="35"/>
      <c r="XJ256" s="35"/>
      <c r="XK256" s="35"/>
      <c r="XL256" s="35"/>
      <c r="XM256" s="35"/>
      <c r="XN256" s="35"/>
      <c r="XO256" s="35"/>
      <c r="XP256" s="35"/>
      <c r="XQ256" s="35"/>
      <c r="XR256" s="35"/>
      <c r="XS256" s="35"/>
      <c r="XT256" s="35"/>
      <c r="XU256" s="35"/>
      <c r="XV256" s="35"/>
      <c r="XW256" s="35"/>
      <c r="XX256" s="35"/>
      <c r="XY256" s="35"/>
      <c r="XZ256" s="35"/>
      <c r="YA256" s="35"/>
      <c r="YB256" s="35"/>
      <c r="YC256" s="35"/>
      <c r="YD256" s="35"/>
      <c r="YE256" s="35"/>
      <c r="YF256" s="35"/>
      <c r="YG256" s="35"/>
      <c r="YH256" s="35"/>
      <c r="YI256" s="35"/>
      <c r="YJ256" s="35"/>
      <c r="YK256" s="35"/>
      <c r="YL256" s="35"/>
      <c r="YM256" s="35"/>
      <c r="YN256" s="35"/>
      <c r="YO256" s="35"/>
      <c r="YP256" s="35"/>
      <c r="YQ256" s="35"/>
      <c r="YR256" s="35"/>
      <c r="YS256" s="35"/>
      <c r="YT256" s="35"/>
      <c r="YU256" s="35"/>
      <c r="YV256" s="35"/>
      <c r="YW256" s="35"/>
      <c r="YX256" s="35"/>
      <c r="YY256" s="35"/>
      <c r="YZ256" s="35"/>
      <c r="ZA256" s="35"/>
      <c r="ZB256" s="35"/>
      <c r="ZC256" s="35"/>
      <c r="ZD256" s="35"/>
      <c r="ZE256" s="35"/>
      <c r="ZF256" s="35"/>
      <c r="ZG256" s="35"/>
      <c r="ZH256" s="35"/>
      <c r="ZI256" s="35"/>
      <c r="ZJ256" s="35"/>
      <c r="ZK256" s="35"/>
      <c r="ZL256" s="35"/>
      <c r="ZM256" s="35"/>
      <c r="ZN256" s="35"/>
      <c r="ZO256" s="35"/>
      <c r="ZP256" s="35"/>
      <c r="ZQ256" s="35"/>
      <c r="ZR256" s="35"/>
      <c r="ZS256" s="35"/>
      <c r="ZT256" s="35"/>
      <c r="ZU256" s="35"/>
      <c r="ZV256" s="35"/>
      <c r="ZW256" s="35"/>
      <c r="ZX256" s="35"/>
      <c r="ZY256" s="35"/>
      <c r="ZZ256" s="35"/>
      <c r="AAA256" s="35"/>
      <c r="AAB256" s="35"/>
      <c r="AAC256" s="35"/>
      <c r="AAD256" s="35"/>
      <c r="AAE256" s="35"/>
      <c r="AAF256" s="35"/>
      <c r="AAG256" s="35"/>
      <c r="AAH256" s="35"/>
      <c r="AAI256" s="35"/>
      <c r="AAJ256" s="35"/>
      <c r="AAK256" s="35"/>
      <c r="AAL256" s="35"/>
      <c r="AAM256" s="35"/>
      <c r="AAN256" s="35"/>
      <c r="AAO256" s="35">
        <v>90</v>
      </c>
      <c r="AAP256" s="35"/>
      <c r="AAQ256" s="35"/>
      <c r="AAR256" s="35"/>
      <c r="AAS256" s="35"/>
      <c r="AAT256" s="35"/>
      <c r="AAU256" s="35"/>
      <c r="AAV256" s="35">
        <v>20</v>
      </c>
      <c r="AAW256" s="35"/>
      <c r="AAX256" s="35"/>
      <c r="AAY256" s="35"/>
      <c r="AAZ256" s="35"/>
      <c r="ABA256" s="35"/>
      <c r="ABB256" s="35"/>
      <c r="ABC256" s="35"/>
      <c r="ABD256" s="35"/>
      <c r="ABE256" s="35"/>
      <c r="ABF256" s="35"/>
      <c r="ABG256" s="35"/>
      <c r="ABH256" s="35"/>
      <c r="ABI256" s="35"/>
      <c r="ABJ256" s="35"/>
      <c r="ABK256" s="35"/>
      <c r="ABL256" s="35"/>
      <c r="ABM256" s="35"/>
      <c r="ABN256" s="35"/>
      <c r="ABO256" s="35"/>
      <c r="ABP256" s="35"/>
      <c r="ABQ256" s="35"/>
      <c r="ABR256" s="35"/>
      <c r="ABS256" s="35">
        <v>10</v>
      </c>
      <c r="ABT256" s="35"/>
      <c r="ABU256" s="35"/>
      <c r="ABV256" s="35"/>
      <c r="ABW256" s="35"/>
      <c r="ABX256" s="35"/>
      <c r="ABY256" s="35"/>
      <c r="ABZ256" s="35"/>
      <c r="ACA256" s="35"/>
      <c r="ACB256" s="35"/>
      <c r="ACC256" s="35"/>
      <c r="ACD256" s="35"/>
      <c r="ACE256" s="35"/>
      <c r="ACF256" s="35"/>
      <c r="ACG256" s="35"/>
      <c r="ACH256" s="35"/>
      <c r="ACI256" s="35"/>
      <c r="ACJ256" s="35"/>
      <c r="ACK256" s="35"/>
      <c r="ACL256" s="35"/>
      <c r="ACM256" s="35"/>
      <c r="ACN256" s="35"/>
      <c r="ACO256" s="35"/>
      <c r="ACP256" s="35"/>
      <c r="ACQ256" s="35"/>
      <c r="ACR256" s="35"/>
      <c r="ACS256" s="35"/>
      <c r="ACT256" s="35"/>
      <c r="ACU256" s="35"/>
      <c r="ACV256" s="35"/>
      <c r="ACW256" s="35"/>
      <c r="ACX256" s="35"/>
      <c r="ACY256" s="35"/>
      <c r="ACZ256" s="35"/>
      <c r="ADA256" s="35"/>
      <c r="ADB256" s="35"/>
      <c r="ADC256" s="35"/>
      <c r="ADD256" s="35"/>
      <c r="ADE256" s="35"/>
      <c r="ADF256" s="35"/>
      <c r="ADG256" s="35"/>
      <c r="ADH256" s="35"/>
      <c r="ADI256" s="35"/>
      <c r="ADJ256" s="35"/>
      <c r="ADK256" s="35"/>
      <c r="ADL256" s="35"/>
      <c r="ADM256" s="35"/>
      <c r="ADN256" s="35"/>
      <c r="ADO256" s="35"/>
      <c r="ADP256" s="35"/>
      <c r="ADQ256" s="35"/>
      <c r="ADR256" s="35"/>
      <c r="ADS256" s="35"/>
      <c r="ADT256" s="35"/>
      <c r="ADU256" s="35"/>
      <c r="ADV256" s="35"/>
      <c r="ADW256" s="35"/>
      <c r="ADX256" s="35"/>
      <c r="ADY256" s="26">
        <f t="shared" si="9"/>
        <v>0</v>
      </c>
      <c r="ADZ256" s="5"/>
    </row>
    <row r="257" spans="1:806" s="33" customFormat="1" x14ac:dyDescent="0.2">
      <c r="A257" s="38" t="s">
        <v>355</v>
      </c>
      <c r="B257" s="65">
        <f t="shared" si="8"/>
        <v>10</v>
      </c>
      <c r="C257" s="57">
        <v>10</v>
      </c>
      <c r="D257" s="59">
        <v>44809</v>
      </c>
      <c r="E257" s="67">
        <v>37.03</v>
      </c>
      <c r="F257" s="67">
        <f t="shared" si="10"/>
        <v>370.3</v>
      </c>
      <c r="G257" s="6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15"/>
      <c r="BF257" s="15"/>
      <c r="BG257" s="136"/>
      <c r="BH257" s="35"/>
      <c r="BI257" s="35"/>
      <c r="BJ257" s="35"/>
      <c r="BK257" s="35"/>
      <c r="BL257" s="35"/>
      <c r="BM257" s="35"/>
      <c r="BN257" s="35"/>
      <c r="BO257" s="35"/>
      <c r="BP257" s="35"/>
      <c r="BQ257" s="35"/>
      <c r="BR257" s="35"/>
      <c r="BS257" s="35"/>
      <c r="BT257" s="35"/>
      <c r="BU257" s="35"/>
      <c r="BV257" s="35"/>
      <c r="BW257" s="35"/>
      <c r="BX257" s="35"/>
      <c r="BY257" s="35"/>
      <c r="BZ257" s="35"/>
      <c r="CA257" s="35"/>
      <c r="CB257" s="35"/>
      <c r="CC257" s="35"/>
      <c r="CD257" s="35"/>
      <c r="CE257" s="35"/>
      <c r="CF257" s="35"/>
      <c r="CG257" s="35"/>
      <c r="CH257" s="35"/>
      <c r="CI257" s="35"/>
      <c r="CJ257" s="35"/>
      <c r="CK257" s="35"/>
      <c r="CL257" s="35"/>
      <c r="CM257" s="35"/>
      <c r="CN257" s="35"/>
      <c r="CO257" s="35"/>
      <c r="CP257" s="35"/>
      <c r="CQ257" s="35"/>
      <c r="CR257" s="35"/>
      <c r="CS257" s="35"/>
      <c r="CT257" s="35"/>
      <c r="CU257" s="35"/>
      <c r="CV257" s="35"/>
      <c r="CW257" s="35"/>
      <c r="CX257" s="35"/>
      <c r="CY257" s="35"/>
      <c r="CZ257" s="35"/>
      <c r="DA257" s="35"/>
      <c r="DB257" s="35"/>
      <c r="DC257" s="35"/>
      <c r="DD257" s="35"/>
      <c r="DE257" s="35"/>
      <c r="DF257" s="35"/>
      <c r="DG257" s="35"/>
      <c r="DH257" s="35"/>
      <c r="DI257" s="35"/>
      <c r="DJ257" s="35"/>
      <c r="DK257" s="35"/>
      <c r="DL257" s="35"/>
      <c r="DM257" s="35"/>
      <c r="DN257" s="35"/>
      <c r="DO257" s="35"/>
      <c r="DP257" s="35"/>
      <c r="DQ257" s="35"/>
      <c r="DR257" s="35"/>
      <c r="DS257" s="35"/>
      <c r="DT257" s="35"/>
      <c r="DU257" s="35"/>
      <c r="DV257" s="35"/>
      <c r="DW257" s="35"/>
      <c r="DX257" s="35"/>
      <c r="DY257" s="35"/>
      <c r="DZ257" s="35"/>
      <c r="EA257" s="35"/>
      <c r="EB257" s="35"/>
      <c r="EC257" s="35"/>
      <c r="ED257" s="35"/>
      <c r="EE257" s="35"/>
      <c r="EF257" s="35">
        <v>10</v>
      </c>
      <c r="EG257" s="35"/>
      <c r="EH257" s="35"/>
      <c r="EI257" s="35"/>
      <c r="EJ257" s="35"/>
      <c r="EK257" s="35"/>
      <c r="EL257" s="35"/>
      <c r="EM257" s="35"/>
      <c r="EN257" s="35"/>
      <c r="EO257" s="35"/>
      <c r="EP257" s="35"/>
      <c r="EQ257" s="35"/>
      <c r="ER257" s="35"/>
      <c r="ES257" s="35"/>
      <c r="ET257" s="35"/>
      <c r="EU257" s="35"/>
      <c r="EV257" s="35"/>
      <c r="EW257" s="35"/>
      <c r="EX257" s="35"/>
      <c r="EY257" s="35"/>
      <c r="EZ257" s="35"/>
      <c r="FA257" s="35"/>
      <c r="FB257" s="35"/>
      <c r="FC257" s="35"/>
      <c r="FD257" s="35"/>
      <c r="FE257" s="35"/>
      <c r="FF257" s="35"/>
      <c r="FG257" s="35"/>
      <c r="FH257" s="35"/>
      <c r="FI257" s="35"/>
      <c r="FJ257" s="35"/>
      <c r="FK257" s="35"/>
      <c r="FL257" s="35"/>
      <c r="FM257" s="35"/>
      <c r="FN257" s="35"/>
      <c r="FO257" s="35"/>
      <c r="FP257" s="35"/>
      <c r="FQ257" s="35"/>
      <c r="FR257" s="35"/>
      <c r="FS257" s="35"/>
      <c r="FT257" s="35"/>
      <c r="FU257" s="35"/>
      <c r="FV257" s="35"/>
      <c r="FW257" s="35"/>
      <c r="FX257" s="35"/>
      <c r="FY257" s="35"/>
      <c r="FZ257" s="35"/>
      <c r="GA257" s="35"/>
      <c r="GB257" s="35"/>
      <c r="GC257" s="35"/>
      <c r="GD257" s="35"/>
      <c r="GE257" s="35"/>
      <c r="GF257" s="35"/>
      <c r="GG257" s="35"/>
      <c r="GH257" s="35"/>
      <c r="GI257" s="35"/>
      <c r="GJ257" s="35"/>
      <c r="GK257" s="35"/>
      <c r="GL257" s="35"/>
      <c r="GM257" s="35"/>
      <c r="GN257" s="35"/>
      <c r="GO257" s="35"/>
      <c r="GP257" s="35"/>
      <c r="GQ257" s="35"/>
      <c r="GR257" s="35"/>
      <c r="GS257" s="35"/>
      <c r="GT257" s="35"/>
      <c r="GU257" s="35"/>
      <c r="GV257" s="35"/>
      <c r="GW257" s="35"/>
      <c r="GX257" s="35"/>
      <c r="GY257" s="35"/>
      <c r="GZ257" s="35"/>
      <c r="HA257" s="35"/>
      <c r="HB257" s="35"/>
      <c r="HC257" s="35"/>
      <c r="HD257" s="35"/>
      <c r="HE257" s="35"/>
      <c r="HF257" s="35"/>
      <c r="HG257" s="35"/>
      <c r="HH257" s="35"/>
      <c r="HI257" s="35"/>
      <c r="HJ257" s="35"/>
      <c r="HK257" s="35"/>
      <c r="HL257" s="35"/>
      <c r="HM257" s="35"/>
      <c r="HN257" s="35"/>
      <c r="HO257" s="35"/>
      <c r="HP257" s="35"/>
      <c r="HQ257" s="35"/>
      <c r="HR257" s="35"/>
      <c r="HS257" s="35"/>
      <c r="HT257" s="35"/>
      <c r="HU257" s="35"/>
      <c r="HV257" s="35"/>
      <c r="HW257" s="35"/>
      <c r="HX257" s="35"/>
      <c r="HY257" s="35"/>
      <c r="HZ257" s="35"/>
      <c r="IA257" s="35"/>
      <c r="IB257" s="35"/>
      <c r="IC257" s="35"/>
      <c r="ID257" s="35"/>
      <c r="IE257" s="35"/>
      <c r="IF257" s="35"/>
      <c r="IG257" s="35"/>
      <c r="IH257" s="35"/>
      <c r="II257" s="35"/>
      <c r="IJ257" s="35"/>
      <c r="IK257" s="35"/>
      <c r="IL257" s="35"/>
      <c r="IM257" s="35"/>
      <c r="IN257" s="35"/>
      <c r="IO257" s="35"/>
      <c r="IP257" s="35"/>
      <c r="IQ257" s="35"/>
      <c r="IR257" s="35"/>
      <c r="IS257" s="35"/>
      <c r="IT257" s="35"/>
      <c r="IU257" s="35"/>
      <c r="IV257" s="35"/>
      <c r="IW257" s="35"/>
      <c r="IX257" s="35"/>
      <c r="IY257" s="35"/>
      <c r="IZ257" s="35"/>
      <c r="JA257" s="35"/>
      <c r="JB257" s="35"/>
      <c r="JC257" s="35"/>
      <c r="JD257" s="35"/>
      <c r="JE257" s="35"/>
      <c r="JF257" s="35"/>
      <c r="JG257" s="35"/>
      <c r="JH257" s="35"/>
      <c r="JI257" s="35"/>
      <c r="JJ257" s="35"/>
      <c r="JK257" s="35"/>
      <c r="JL257" s="35">
        <v>10</v>
      </c>
      <c r="JM257" s="35"/>
      <c r="JN257" s="35"/>
      <c r="JO257" s="35"/>
      <c r="JP257" s="35"/>
      <c r="JQ257" s="35"/>
      <c r="JR257" s="35"/>
      <c r="JS257" s="35"/>
      <c r="JT257" s="35"/>
      <c r="JU257" s="35"/>
      <c r="JV257" s="35"/>
      <c r="JW257" s="35"/>
      <c r="JX257" s="35"/>
      <c r="JY257" s="35"/>
      <c r="JZ257" s="35"/>
      <c r="KA257" s="35"/>
      <c r="KB257" s="35"/>
      <c r="KC257" s="35"/>
      <c r="KD257" s="35"/>
      <c r="KE257" s="35"/>
      <c r="KF257" s="35"/>
      <c r="KG257" s="35"/>
      <c r="KH257" s="35"/>
      <c r="KI257" s="35"/>
      <c r="KJ257" s="35"/>
      <c r="KK257" s="35"/>
      <c r="KL257" s="35"/>
      <c r="KM257" s="35"/>
      <c r="KN257" s="35"/>
      <c r="KO257" s="35"/>
      <c r="KP257" s="35"/>
      <c r="KQ257" s="35"/>
      <c r="KR257" s="35"/>
      <c r="KS257" s="35"/>
      <c r="KT257" s="35"/>
      <c r="KU257" s="35"/>
      <c r="KV257" s="35"/>
      <c r="KW257" s="35"/>
      <c r="KX257" s="35"/>
      <c r="KY257" s="35"/>
      <c r="KZ257" s="35"/>
      <c r="LA257" s="35"/>
      <c r="LB257" s="35"/>
      <c r="LC257" s="35"/>
      <c r="LD257" s="35"/>
      <c r="LE257" s="35"/>
      <c r="LF257" s="35"/>
      <c r="LG257" s="35"/>
      <c r="LH257" s="35"/>
      <c r="LI257" s="35"/>
      <c r="LJ257" s="35"/>
      <c r="LK257" s="35"/>
      <c r="LL257" s="35"/>
      <c r="LM257" s="35"/>
      <c r="LN257" s="35"/>
      <c r="LO257" s="35"/>
      <c r="LP257" s="35"/>
      <c r="LQ257" s="35"/>
      <c r="LR257" s="35"/>
      <c r="LS257" s="35"/>
      <c r="LT257" s="35"/>
      <c r="LU257" s="35"/>
      <c r="LV257" s="35"/>
      <c r="LW257" s="35"/>
      <c r="LX257" s="35"/>
      <c r="LY257" s="35"/>
      <c r="LZ257" s="35"/>
      <c r="MA257" s="35"/>
      <c r="MB257" s="35"/>
      <c r="MC257" s="35"/>
      <c r="MD257" s="35"/>
      <c r="ME257" s="35"/>
      <c r="MF257" s="35"/>
      <c r="MG257" s="35"/>
      <c r="MH257" s="35"/>
      <c r="MI257" s="35"/>
      <c r="MJ257" s="35"/>
      <c r="MK257" s="35"/>
      <c r="ML257" s="35"/>
      <c r="MM257" s="35"/>
      <c r="MN257" s="35"/>
      <c r="MO257" s="35"/>
      <c r="MP257" s="35"/>
      <c r="MQ257" s="35"/>
      <c r="MR257" s="35"/>
      <c r="MS257" s="35"/>
      <c r="MT257" s="35"/>
      <c r="MU257" s="35"/>
      <c r="MV257" s="35"/>
      <c r="MW257" s="35"/>
      <c r="MX257" s="35"/>
      <c r="MY257" s="35"/>
      <c r="MZ257" s="35"/>
      <c r="NA257" s="35"/>
      <c r="NB257" s="35"/>
      <c r="NC257" s="35"/>
      <c r="ND257" s="35"/>
      <c r="NE257" s="35"/>
      <c r="NF257" s="35"/>
      <c r="NG257" s="35"/>
      <c r="NH257" s="35"/>
      <c r="NI257" s="35"/>
      <c r="NJ257" s="35"/>
      <c r="NK257" s="35"/>
      <c r="NL257" s="35"/>
      <c r="NM257" s="35"/>
      <c r="NN257" s="35"/>
      <c r="NO257" s="35"/>
      <c r="NP257" s="35"/>
      <c r="NQ257" s="35"/>
      <c r="NR257" s="35"/>
      <c r="NS257" s="35"/>
      <c r="NT257" s="35"/>
      <c r="NU257" s="35"/>
      <c r="NV257" s="35"/>
      <c r="NW257" s="35"/>
      <c r="NX257" s="35"/>
      <c r="NY257" s="35"/>
      <c r="NZ257" s="35"/>
      <c r="OA257" s="35"/>
      <c r="OB257" s="35"/>
      <c r="OC257" s="35"/>
      <c r="OD257" s="35"/>
      <c r="OE257" s="35"/>
      <c r="OF257" s="35"/>
      <c r="OG257" s="35"/>
      <c r="OH257" s="35"/>
      <c r="OI257" s="35"/>
      <c r="OJ257" s="35"/>
      <c r="OK257" s="35"/>
      <c r="OL257" s="35"/>
      <c r="OM257" s="35"/>
      <c r="ON257" s="35"/>
      <c r="OO257" s="35"/>
      <c r="OP257" s="35"/>
      <c r="OQ257" s="35"/>
      <c r="OR257" s="35"/>
      <c r="OS257" s="35"/>
      <c r="OT257" s="35"/>
      <c r="OU257" s="35"/>
      <c r="OV257" s="35"/>
      <c r="OW257" s="35"/>
      <c r="OX257" s="35"/>
      <c r="OY257" s="35"/>
      <c r="OZ257" s="35"/>
      <c r="PA257" s="35"/>
      <c r="PB257" s="35"/>
      <c r="PC257" s="35">
        <v>10</v>
      </c>
      <c r="PD257" s="35"/>
      <c r="PE257" s="35"/>
      <c r="PF257" s="35"/>
      <c r="PG257" s="35"/>
      <c r="PH257" s="35"/>
      <c r="PI257" s="35"/>
      <c r="PJ257" s="35"/>
      <c r="PK257" s="35"/>
      <c r="PL257" s="35"/>
      <c r="PM257" s="35"/>
      <c r="PN257" s="35"/>
      <c r="PO257" s="35"/>
      <c r="PP257" s="35"/>
      <c r="PQ257" s="35"/>
      <c r="PR257" s="35"/>
      <c r="PS257" s="35"/>
      <c r="PT257" s="35"/>
      <c r="PU257" s="35"/>
      <c r="PV257" s="35"/>
      <c r="PW257" s="35"/>
      <c r="PX257" s="35"/>
      <c r="PY257" s="35"/>
      <c r="PZ257" s="35"/>
      <c r="QA257" s="35"/>
      <c r="QB257" s="35"/>
      <c r="QC257" s="35"/>
      <c r="QD257" s="35"/>
      <c r="QE257" s="35"/>
      <c r="QF257" s="35"/>
      <c r="QG257" s="35"/>
      <c r="QH257" s="35"/>
      <c r="QI257" s="35"/>
      <c r="QJ257" s="35"/>
      <c r="QK257" s="35"/>
      <c r="QL257" s="35"/>
      <c r="QM257" s="35"/>
      <c r="QN257" s="35"/>
      <c r="QO257" s="35"/>
      <c r="QP257" s="35"/>
      <c r="QQ257" s="35"/>
      <c r="QR257" s="35"/>
      <c r="QS257" s="35"/>
      <c r="QT257" s="35"/>
      <c r="QU257" s="35"/>
      <c r="QV257" s="35"/>
      <c r="QW257" s="35"/>
      <c r="QX257" s="35"/>
      <c r="QY257" s="35"/>
      <c r="QZ257" s="35"/>
      <c r="RA257" s="35"/>
      <c r="RB257" s="35"/>
      <c r="RC257" s="35"/>
      <c r="RD257" s="35"/>
      <c r="RE257" s="35"/>
      <c r="RF257" s="35"/>
      <c r="RG257" s="35"/>
      <c r="RH257" s="35"/>
      <c r="RI257" s="35"/>
      <c r="RJ257" s="35"/>
      <c r="RK257" s="35"/>
      <c r="RL257" s="35"/>
      <c r="RM257" s="35"/>
      <c r="RN257" s="35"/>
      <c r="RO257" s="35"/>
      <c r="RP257" s="35"/>
      <c r="RQ257" s="35"/>
      <c r="RR257" s="35"/>
      <c r="RS257" s="35"/>
      <c r="RT257" s="35"/>
      <c r="RU257" s="35"/>
      <c r="RV257" s="35"/>
      <c r="RW257" s="35"/>
      <c r="RX257" s="35"/>
      <c r="RY257" s="35"/>
      <c r="RZ257" s="35"/>
      <c r="SA257" s="35"/>
      <c r="SB257" s="35"/>
      <c r="SC257" s="35"/>
      <c r="SD257" s="35"/>
      <c r="SE257" s="35"/>
      <c r="SF257" s="35"/>
      <c r="SG257" s="35"/>
      <c r="SH257" s="35"/>
      <c r="SI257" s="35"/>
      <c r="SJ257" s="35"/>
      <c r="SK257" s="35"/>
      <c r="SL257" s="35"/>
      <c r="SM257" s="35"/>
      <c r="SN257" s="35"/>
      <c r="SO257" s="35"/>
      <c r="SP257" s="35"/>
      <c r="SQ257" s="35"/>
      <c r="SR257" s="35"/>
      <c r="SS257" s="35"/>
      <c r="ST257" s="35"/>
      <c r="SU257" s="35"/>
      <c r="SV257" s="35"/>
      <c r="SW257" s="35"/>
      <c r="SX257" s="35"/>
      <c r="SY257" s="35"/>
      <c r="SZ257" s="35"/>
      <c r="TA257" s="35"/>
      <c r="TB257" s="35"/>
      <c r="TC257" s="35"/>
      <c r="TD257" s="35"/>
      <c r="TE257" s="35"/>
      <c r="TF257" s="35"/>
      <c r="TG257" s="35"/>
      <c r="TH257" s="35"/>
      <c r="TI257" s="35"/>
      <c r="TJ257" s="35"/>
      <c r="TK257" s="35"/>
      <c r="TL257" s="35"/>
      <c r="TM257" s="35"/>
      <c r="TN257" s="35"/>
      <c r="TO257" s="35"/>
      <c r="TP257" s="35"/>
      <c r="TQ257" s="35"/>
      <c r="TR257" s="35"/>
      <c r="TS257" s="35"/>
      <c r="TT257" s="35"/>
      <c r="TU257" s="35"/>
      <c r="TV257" s="35"/>
      <c r="TW257" s="35"/>
      <c r="TX257" s="35"/>
      <c r="TY257" s="35"/>
      <c r="TZ257" s="35"/>
      <c r="UA257" s="35"/>
      <c r="UB257" s="35"/>
      <c r="UC257" s="35"/>
      <c r="UD257" s="35"/>
      <c r="UE257" s="35"/>
      <c r="UF257" s="35"/>
      <c r="UG257" s="35"/>
      <c r="UH257" s="35"/>
      <c r="UI257" s="35"/>
      <c r="UJ257" s="35"/>
      <c r="UK257" s="35"/>
      <c r="UL257" s="35"/>
      <c r="UM257" s="35"/>
      <c r="UN257" s="35"/>
      <c r="UO257" s="35"/>
      <c r="UP257" s="35"/>
      <c r="UQ257" s="35"/>
      <c r="UR257" s="35"/>
      <c r="US257" s="35"/>
      <c r="UT257" s="35"/>
      <c r="UU257" s="35"/>
      <c r="UV257" s="35"/>
      <c r="UW257" s="35"/>
      <c r="UX257" s="35"/>
      <c r="UY257" s="35"/>
      <c r="UZ257" s="35"/>
      <c r="VA257" s="35"/>
      <c r="VB257" s="35"/>
      <c r="VC257" s="35"/>
      <c r="VD257" s="35"/>
      <c r="VE257" s="35"/>
      <c r="VF257" s="35"/>
      <c r="VG257" s="35"/>
      <c r="VH257" s="35"/>
      <c r="VI257" s="35"/>
      <c r="VJ257" s="35"/>
      <c r="VK257" s="35"/>
      <c r="VL257" s="35"/>
      <c r="VM257" s="35"/>
      <c r="VN257" s="35"/>
      <c r="VO257" s="35"/>
      <c r="VP257" s="35"/>
      <c r="VQ257" s="35"/>
      <c r="VR257" s="35"/>
      <c r="VS257" s="35"/>
      <c r="VT257" s="35"/>
      <c r="VU257" s="35"/>
      <c r="VV257" s="35"/>
      <c r="VW257" s="35"/>
      <c r="VX257" s="35"/>
      <c r="VY257" s="35"/>
      <c r="VZ257" s="35"/>
      <c r="WA257" s="35"/>
      <c r="WB257" s="35"/>
      <c r="WC257" s="35"/>
      <c r="WD257" s="35"/>
      <c r="WE257" s="35"/>
      <c r="WF257" s="35"/>
      <c r="WG257" s="35"/>
      <c r="WH257" s="35"/>
      <c r="WI257" s="35"/>
      <c r="WJ257" s="35"/>
      <c r="WK257" s="35"/>
      <c r="WL257" s="35"/>
      <c r="WM257" s="35"/>
      <c r="WN257" s="35"/>
      <c r="WO257" s="35"/>
      <c r="WP257" s="35"/>
      <c r="WQ257" s="35"/>
      <c r="WR257" s="35"/>
      <c r="WS257" s="35"/>
      <c r="WT257" s="35"/>
      <c r="WU257" s="35"/>
      <c r="WV257" s="35"/>
      <c r="WW257" s="35"/>
      <c r="WX257" s="35"/>
      <c r="WY257" s="35"/>
      <c r="WZ257" s="35"/>
      <c r="XA257" s="35"/>
      <c r="XB257" s="35"/>
      <c r="XC257" s="35"/>
      <c r="XD257" s="35"/>
      <c r="XE257" s="35"/>
      <c r="XF257" s="35"/>
      <c r="XG257" s="35"/>
      <c r="XH257" s="35"/>
      <c r="XI257" s="35"/>
      <c r="XJ257" s="35"/>
      <c r="XK257" s="35"/>
      <c r="XL257" s="35"/>
      <c r="XM257" s="35"/>
      <c r="XN257" s="35"/>
      <c r="XO257" s="35"/>
      <c r="XP257" s="35"/>
      <c r="XQ257" s="35"/>
      <c r="XR257" s="35"/>
      <c r="XS257" s="35"/>
      <c r="XT257" s="35"/>
      <c r="XU257" s="35"/>
      <c r="XV257" s="35"/>
      <c r="XW257" s="35"/>
      <c r="XX257" s="35"/>
      <c r="XY257" s="35"/>
      <c r="XZ257" s="35"/>
      <c r="YA257" s="35"/>
      <c r="YB257" s="35"/>
      <c r="YC257" s="35"/>
      <c r="YD257" s="35"/>
      <c r="YE257" s="35"/>
      <c r="YF257" s="35"/>
      <c r="YG257" s="35"/>
      <c r="YH257" s="35"/>
      <c r="YI257" s="35"/>
      <c r="YJ257" s="35"/>
      <c r="YK257" s="35"/>
      <c r="YL257" s="35"/>
      <c r="YM257" s="35"/>
      <c r="YN257" s="35"/>
      <c r="YO257" s="35"/>
      <c r="YP257" s="35"/>
      <c r="YQ257" s="35"/>
      <c r="YR257" s="35"/>
      <c r="YS257" s="35"/>
      <c r="YT257" s="35"/>
      <c r="YU257" s="35"/>
      <c r="YV257" s="35"/>
      <c r="YW257" s="35"/>
      <c r="YX257" s="35"/>
      <c r="YY257" s="35"/>
      <c r="YZ257" s="35"/>
      <c r="ZA257" s="35"/>
      <c r="ZB257" s="35"/>
      <c r="ZC257" s="35"/>
      <c r="ZD257" s="35"/>
      <c r="ZE257" s="35"/>
      <c r="ZF257" s="35"/>
      <c r="ZG257" s="35"/>
      <c r="ZH257" s="35"/>
      <c r="ZI257" s="35"/>
      <c r="ZJ257" s="35"/>
      <c r="ZK257" s="35"/>
      <c r="ZL257" s="35"/>
      <c r="ZM257" s="35"/>
      <c r="ZN257" s="35"/>
      <c r="ZO257" s="35"/>
      <c r="ZP257" s="35"/>
      <c r="ZQ257" s="35"/>
      <c r="ZR257" s="35"/>
      <c r="ZS257" s="35"/>
      <c r="ZT257" s="35"/>
      <c r="ZU257" s="35"/>
      <c r="ZV257" s="35"/>
      <c r="ZW257" s="35"/>
      <c r="ZX257" s="35"/>
      <c r="ZY257" s="35"/>
      <c r="ZZ257" s="35"/>
      <c r="AAA257" s="35"/>
      <c r="AAB257" s="35"/>
      <c r="AAC257" s="35"/>
      <c r="AAD257" s="35"/>
      <c r="AAE257" s="35"/>
      <c r="AAF257" s="35"/>
      <c r="AAG257" s="35"/>
      <c r="AAH257" s="35"/>
      <c r="AAI257" s="35"/>
      <c r="AAJ257" s="35"/>
      <c r="AAK257" s="35"/>
      <c r="AAL257" s="35"/>
      <c r="AAM257" s="35"/>
      <c r="AAN257" s="35"/>
      <c r="AAO257" s="35"/>
      <c r="AAP257" s="35"/>
      <c r="AAQ257" s="35"/>
      <c r="AAR257" s="35"/>
      <c r="AAS257" s="35"/>
      <c r="AAT257" s="35"/>
      <c r="AAU257" s="35"/>
      <c r="AAV257" s="35"/>
      <c r="AAW257" s="35"/>
      <c r="AAX257" s="35"/>
      <c r="AAY257" s="35"/>
      <c r="AAZ257" s="35"/>
      <c r="ABA257" s="35"/>
      <c r="ABB257" s="35"/>
      <c r="ABC257" s="35"/>
      <c r="ABD257" s="35"/>
      <c r="ABE257" s="35"/>
      <c r="ABF257" s="35"/>
      <c r="ABG257" s="35"/>
      <c r="ABH257" s="35"/>
      <c r="ABI257" s="35"/>
      <c r="ABJ257" s="35"/>
      <c r="ABK257" s="35"/>
      <c r="ABL257" s="35"/>
      <c r="ABM257" s="35"/>
      <c r="ABN257" s="35"/>
      <c r="ABO257" s="35"/>
      <c r="ABP257" s="35"/>
      <c r="ABQ257" s="35"/>
      <c r="ABR257" s="35"/>
      <c r="ABS257" s="35"/>
      <c r="ABT257" s="35"/>
      <c r="ABU257" s="35">
        <v>30</v>
      </c>
      <c r="ABV257" s="35"/>
      <c r="ABW257" s="35"/>
      <c r="ABX257" s="35"/>
      <c r="ABY257" s="35"/>
      <c r="ABZ257" s="35"/>
      <c r="ACA257" s="35"/>
      <c r="ACB257" s="35"/>
      <c r="ACC257" s="35"/>
      <c r="ACD257" s="35"/>
      <c r="ACE257" s="35"/>
      <c r="ACF257" s="35"/>
      <c r="ACG257" s="35"/>
      <c r="ACH257" s="35"/>
      <c r="ACI257" s="35"/>
      <c r="ACJ257" s="35"/>
      <c r="ACK257" s="35"/>
      <c r="ACL257" s="35">
        <v>20</v>
      </c>
      <c r="ACM257" s="35"/>
      <c r="ACN257" s="35"/>
      <c r="ACO257" s="35"/>
      <c r="ACP257" s="35"/>
      <c r="ACQ257" s="35"/>
      <c r="ACR257" s="35"/>
      <c r="ACS257" s="35"/>
      <c r="ACT257" s="35"/>
      <c r="ACU257" s="35"/>
      <c r="ACV257" s="35"/>
      <c r="ACW257" s="35"/>
      <c r="ACX257" s="35"/>
      <c r="ACY257" s="35"/>
      <c r="ACZ257" s="35"/>
      <c r="ADA257" s="35"/>
      <c r="ADB257" s="35"/>
      <c r="ADC257" s="35"/>
      <c r="ADD257" s="35"/>
      <c r="ADE257" s="35"/>
      <c r="ADF257" s="35"/>
      <c r="ADG257" s="35"/>
      <c r="ADH257" s="35"/>
      <c r="ADI257" s="35"/>
      <c r="ADJ257" s="35"/>
      <c r="ADK257" s="35"/>
      <c r="ADL257" s="35"/>
      <c r="ADM257" s="35"/>
      <c r="ADN257" s="35"/>
      <c r="ADO257" s="35"/>
      <c r="ADP257" s="35"/>
      <c r="ADQ257" s="35"/>
      <c r="ADR257" s="35"/>
      <c r="ADS257" s="35"/>
      <c r="ADT257" s="35"/>
      <c r="ADU257" s="35"/>
      <c r="ADV257" s="35"/>
      <c r="ADW257" s="35"/>
      <c r="ADX257" s="35"/>
      <c r="ADY257" s="26">
        <f t="shared" si="9"/>
        <v>0</v>
      </c>
      <c r="ADZ257" s="5"/>
    </row>
    <row r="258" spans="1:806" s="33" customFormat="1" x14ac:dyDescent="0.2">
      <c r="A258" s="38" t="s">
        <v>533</v>
      </c>
      <c r="B258" s="65">
        <f t="shared" si="8"/>
        <v>0</v>
      </c>
      <c r="C258" s="57">
        <v>1</v>
      </c>
      <c r="D258" s="59">
        <v>44809</v>
      </c>
      <c r="E258" s="67">
        <v>27.77</v>
      </c>
      <c r="F258" s="67">
        <f t="shared" si="10"/>
        <v>0</v>
      </c>
      <c r="G258" s="6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15"/>
      <c r="BF258" s="15"/>
      <c r="BG258" s="136"/>
      <c r="BH258" s="35"/>
      <c r="BI258" s="35"/>
      <c r="BJ258" s="35"/>
      <c r="BK258" s="35"/>
      <c r="BL258" s="35"/>
      <c r="BM258" s="35"/>
      <c r="BN258" s="35"/>
      <c r="BO258" s="35"/>
      <c r="BP258" s="35"/>
      <c r="BQ258" s="35"/>
      <c r="BR258" s="35"/>
      <c r="BS258" s="35"/>
      <c r="BT258" s="35"/>
      <c r="BU258" s="35"/>
      <c r="BV258" s="35"/>
      <c r="BW258" s="35"/>
      <c r="BX258" s="35"/>
      <c r="BY258" s="35"/>
      <c r="BZ258" s="35"/>
      <c r="CA258" s="35"/>
      <c r="CB258" s="35"/>
      <c r="CC258" s="35"/>
      <c r="CD258" s="35"/>
      <c r="CE258" s="35"/>
      <c r="CF258" s="35"/>
      <c r="CG258" s="35"/>
      <c r="CH258" s="35"/>
      <c r="CI258" s="35"/>
      <c r="CJ258" s="35"/>
      <c r="CK258" s="35"/>
      <c r="CL258" s="35"/>
      <c r="CM258" s="35"/>
      <c r="CN258" s="35"/>
      <c r="CO258" s="35"/>
      <c r="CP258" s="35"/>
      <c r="CQ258" s="35"/>
      <c r="CR258" s="35"/>
      <c r="CS258" s="35"/>
      <c r="CT258" s="35"/>
      <c r="CU258" s="35"/>
      <c r="CV258" s="35"/>
      <c r="CW258" s="35"/>
      <c r="CX258" s="35"/>
      <c r="CY258" s="35"/>
      <c r="CZ258" s="35"/>
      <c r="DA258" s="35"/>
      <c r="DB258" s="35"/>
      <c r="DC258" s="35"/>
      <c r="DD258" s="35"/>
      <c r="DE258" s="35"/>
      <c r="DF258" s="35"/>
      <c r="DG258" s="35"/>
      <c r="DH258" s="35"/>
      <c r="DI258" s="35"/>
      <c r="DJ258" s="35"/>
      <c r="DK258" s="35"/>
      <c r="DL258" s="35"/>
      <c r="DM258" s="35"/>
      <c r="DN258" s="35"/>
      <c r="DO258" s="35"/>
      <c r="DP258" s="35"/>
      <c r="DQ258" s="35"/>
      <c r="DR258" s="35"/>
      <c r="DS258" s="35"/>
      <c r="DT258" s="35"/>
      <c r="DU258" s="35"/>
      <c r="DV258" s="35"/>
      <c r="DW258" s="35"/>
      <c r="DX258" s="35"/>
      <c r="DY258" s="35"/>
      <c r="DZ258" s="35"/>
      <c r="EA258" s="35"/>
      <c r="EB258" s="35"/>
      <c r="EC258" s="35"/>
      <c r="ED258" s="35"/>
      <c r="EE258" s="35"/>
      <c r="EF258" s="35"/>
      <c r="EG258" s="35"/>
      <c r="EH258" s="35"/>
      <c r="EI258" s="35"/>
      <c r="EJ258" s="35"/>
      <c r="EK258" s="35"/>
      <c r="EL258" s="35"/>
      <c r="EM258" s="35"/>
      <c r="EN258" s="35"/>
      <c r="EO258" s="35"/>
      <c r="EP258" s="35"/>
      <c r="EQ258" s="35"/>
      <c r="ER258" s="35"/>
      <c r="ES258" s="35"/>
      <c r="ET258" s="35"/>
      <c r="EU258" s="35"/>
      <c r="EV258" s="35"/>
      <c r="EW258" s="35"/>
      <c r="EX258" s="35"/>
      <c r="EY258" s="35"/>
      <c r="EZ258" s="35"/>
      <c r="FA258" s="35"/>
      <c r="FB258" s="35"/>
      <c r="FC258" s="35"/>
      <c r="FD258" s="35"/>
      <c r="FE258" s="35"/>
      <c r="FF258" s="35"/>
      <c r="FG258" s="35"/>
      <c r="FH258" s="35"/>
      <c r="FI258" s="35"/>
      <c r="FJ258" s="35"/>
      <c r="FK258" s="35"/>
      <c r="FL258" s="35"/>
      <c r="FM258" s="35"/>
      <c r="FN258" s="35"/>
      <c r="FO258" s="35"/>
      <c r="FP258" s="35"/>
      <c r="FQ258" s="35"/>
      <c r="FR258" s="35"/>
      <c r="FS258" s="35"/>
      <c r="FT258" s="35"/>
      <c r="FU258" s="35"/>
      <c r="FV258" s="35"/>
      <c r="FW258" s="35"/>
      <c r="FX258" s="35"/>
      <c r="FY258" s="35"/>
      <c r="FZ258" s="35"/>
      <c r="GA258" s="35"/>
      <c r="GB258" s="35"/>
      <c r="GC258" s="35"/>
      <c r="GD258" s="35"/>
      <c r="GE258" s="35"/>
      <c r="GF258" s="35"/>
      <c r="GG258" s="35"/>
      <c r="GH258" s="35"/>
      <c r="GI258" s="35"/>
      <c r="GJ258" s="35"/>
      <c r="GK258" s="35"/>
      <c r="GL258" s="35"/>
      <c r="GM258" s="35"/>
      <c r="GN258" s="35"/>
      <c r="GO258" s="35"/>
      <c r="GP258" s="35"/>
      <c r="GQ258" s="35"/>
      <c r="GR258" s="35"/>
      <c r="GS258" s="35"/>
      <c r="GT258" s="35"/>
      <c r="GU258" s="35"/>
      <c r="GV258" s="35"/>
      <c r="GW258" s="35"/>
      <c r="GX258" s="35"/>
      <c r="GY258" s="35"/>
      <c r="GZ258" s="35"/>
      <c r="HA258" s="35"/>
      <c r="HB258" s="35"/>
      <c r="HC258" s="35"/>
      <c r="HD258" s="35"/>
      <c r="HE258" s="35"/>
      <c r="HF258" s="35"/>
      <c r="HG258" s="35"/>
      <c r="HH258" s="35"/>
      <c r="HI258" s="35"/>
      <c r="HJ258" s="35"/>
      <c r="HK258" s="35"/>
      <c r="HL258" s="35"/>
      <c r="HM258" s="35"/>
      <c r="HN258" s="35"/>
      <c r="HO258" s="35"/>
      <c r="HP258" s="35"/>
      <c r="HQ258" s="35"/>
      <c r="HR258" s="35"/>
      <c r="HS258" s="35"/>
      <c r="HT258" s="35"/>
      <c r="HU258" s="35"/>
      <c r="HV258" s="35"/>
      <c r="HW258" s="35"/>
      <c r="HX258" s="35"/>
      <c r="HY258" s="35"/>
      <c r="HZ258" s="35"/>
      <c r="IA258" s="35"/>
      <c r="IB258" s="35"/>
      <c r="IC258" s="35"/>
      <c r="ID258" s="35"/>
      <c r="IE258" s="35"/>
      <c r="IF258" s="35"/>
      <c r="IG258" s="35"/>
      <c r="IH258" s="35"/>
      <c r="II258" s="35"/>
      <c r="IJ258" s="35"/>
      <c r="IK258" s="35"/>
      <c r="IL258" s="35"/>
      <c r="IM258" s="35"/>
      <c r="IN258" s="35"/>
      <c r="IO258" s="35"/>
      <c r="IP258" s="35"/>
      <c r="IQ258" s="35"/>
      <c r="IR258" s="35"/>
      <c r="IS258" s="35"/>
      <c r="IT258" s="35"/>
      <c r="IU258" s="35"/>
      <c r="IV258" s="35"/>
      <c r="IW258" s="35"/>
      <c r="IX258" s="35"/>
      <c r="IY258" s="35"/>
      <c r="IZ258" s="35"/>
      <c r="JA258" s="35"/>
      <c r="JB258" s="35"/>
      <c r="JC258" s="35"/>
      <c r="JD258" s="35"/>
      <c r="JE258" s="35"/>
      <c r="JF258" s="35"/>
      <c r="JG258" s="35"/>
      <c r="JH258" s="35"/>
      <c r="JI258" s="35"/>
      <c r="JJ258" s="35"/>
      <c r="JK258" s="35"/>
      <c r="JL258" s="35"/>
      <c r="JM258" s="35"/>
      <c r="JN258" s="35"/>
      <c r="JO258" s="35"/>
      <c r="JP258" s="35"/>
      <c r="JQ258" s="35"/>
      <c r="JR258" s="35"/>
      <c r="JS258" s="35"/>
      <c r="JT258" s="35"/>
      <c r="JU258" s="35"/>
      <c r="JV258" s="35"/>
      <c r="JW258" s="35"/>
      <c r="JX258" s="35"/>
      <c r="JY258" s="35"/>
      <c r="JZ258" s="35"/>
      <c r="KA258" s="35"/>
      <c r="KB258" s="35"/>
      <c r="KC258" s="35"/>
      <c r="KD258" s="35"/>
      <c r="KE258" s="35"/>
      <c r="KF258" s="35"/>
      <c r="KG258" s="35"/>
      <c r="KH258" s="35"/>
      <c r="KI258" s="35"/>
      <c r="KJ258" s="35"/>
      <c r="KK258" s="35"/>
      <c r="KL258" s="35"/>
      <c r="KM258" s="35"/>
      <c r="KN258" s="35"/>
      <c r="KO258" s="35"/>
      <c r="KP258" s="35"/>
      <c r="KQ258" s="35"/>
      <c r="KR258" s="35"/>
      <c r="KS258" s="35"/>
      <c r="KT258" s="35"/>
      <c r="KU258" s="35"/>
      <c r="KV258" s="35"/>
      <c r="KW258" s="35"/>
      <c r="KX258" s="35"/>
      <c r="KY258" s="35"/>
      <c r="KZ258" s="35"/>
      <c r="LA258" s="35"/>
      <c r="LB258" s="35"/>
      <c r="LC258" s="35"/>
      <c r="LD258" s="35"/>
      <c r="LE258" s="35"/>
      <c r="LF258" s="35"/>
      <c r="LG258" s="35"/>
      <c r="LH258" s="35"/>
      <c r="LI258" s="35"/>
      <c r="LJ258" s="35"/>
      <c r="LK258" s="35"/>
      <c r="LL258" s="35"/>
      <c r="LM258" s="35"/>
      <c r="LN258" s="35"/>
      <c r="LO258" s="35"/>
      <c r="LP258" s="35"/>
      <c r="LQ258" s="35"/>
      <c r="LR258" s="35"/>
      <c r="LS258" s="35"/>
      <c r="LT258" s="35"/>
      <c r="LU258" s="35"/>
      <c r="LV258" s="35"/>
      <c r="LW258" s="35"/>
      <c r="LX258" s="35"/>
      <c r="LY258" s="35"/>
      <c r="LZ258" s="35"/>
      <c r="MA258" s="35"/>
      <c r="MB258" s="35"/>
      <c r="MC258" s="35"/>
      <c r="MD258" s="35"/>
      <c r="ME258" s="35"/>
      <c r="MF258" s="35"/>
      <c r="MG258" s="35">
        <v>3</v>
      </c>
      <c r="MH258" s="35"/>
      <c r="MI258" s="35"/>
      <c r="MJ258" s="35"/>
      <c r="MK258" s="35"/>
      <c r="ML258" s="35"/>
      <c r="MM258" s="35"/>
      <c r="MN258" s="35"/>
      <c r="MO258" s="35"/>
      <c r="MP258" s="35">
        <v>10</v>
      </c>
      <c r="MQ258" s="35"/>
      <c r="MR258" s="35"/>
      <c r="MS258" s="35"/>
      <c r="MT258" s="35"/>
      <c r="MU258" s="35"/>
      <c r="MV258" s="35"/>
      <c r="MW258" s="35"/>
      <c r="MX258" s="35"/>
      <c r="MY258" s="35"/>
      <c r="MZ258" s="35"/>
      <c r="NA258" s="35"/>
      <c r="NB258" s="35"/>
      <c r="NC258" s="35"/>
      <c r="ND258" s="35"/>
      <c r="NE258" s="35"/>
      <c r="NF258" s="35"/>
      <c r="NG258" s="35"/>
      <c r="NH258" s="35"/>
      <c r="NI258" s="35"/>
      <c r="NJ258" s="35"/>
      <c r="NK258" s="35"/>
      <c r="NL258" s="35"/>
      <c r="NM258" s="35"/>
      <c r="NN258" s="35"/>
      <c r="NO258" s="35">
        <v>4</v>
      </c>
      <c r="NP258" s="35"/>
      <c r="NQ258" s="35"/>
      <c r="NR258" s="35"/>
      <c r="NS258" s="35"/>
      <c r="NT258" s="35"/>
      <c r="NU258" s="35"/>
      <c r="NV258" s="35"/>
      <c r="NW258" s="35"/>
      <c r="NX258" s="35"/>
      <c r="NY258" s="35"/>
      <c r="NZ258" s="35"/>
      <c r="OA258" s="35"/>
      <c r="OB258" s="35"/>
      <c r="OC258" s="35"/>
      <c r="OD258" s="35"/>
      <c r="OE258" s="35"/>
      <c r="OF258" s="35"/>
      <c r="OG258" s="35"/>
      <c r="OH258" s="35"/>
      <c r="OI258" s="35"/>
      <c r="OJ258" s="35"/>
      <c r="OK258" s="35"/>
      <c r="OL258" s="35"/>
      <c r="OM258" s="35"/>
      <c r="ON258" s="35"/>
      <c r="OO258" s="35"/>
      <c r="OP258" s="35"/>
      <c r="OQ258" s="35"/>
      <c r="OR258" s="35"/>
      <c r="OS258" s="35"/>
      <c r="OT258" s="35"/>
      <c r="OU258" s="35"/>
      <c r="OV258" s="35"/>
      <c r="OW258" s="35"/>
      <c r="OX258" s="35"/>
      <c r="OY258" s="35"/>
      <c r="OZ258" s="35"/>
      <c r="PA258" s="35"/>
      <c r="PB258" s="35"/>
      <c r="PC258" s="35"/>
      <c r="PD258" s="35"/>
      <c r="PE258" s="35"/>
      <c r="PF258" s="35"/>
      <c r="PG258" s="35"/>
      <c r="PH258" s="35"/>
      <c r="PI258" s="35"/>
      <c r="PJ258" s="35"/>
      <c r="PK258" s="35"/>
      <c r="PL258" s="35"/>
      <c r="PM258" s="35"/>
      <c r="PN258" s="35"/>
      <c r="PO258" s="35"/>
      <c r="PP258" s="35"/>
      <c r="PQ258" s="35"/>
      <c r="PR258" s="35"/>
      <c r="PS258" s="35"/>
      <c r="PT258" s="35"/>
      <c r="PU258" s="35"/>
      <c r="PV258" s="35"/>
      <c r="PW258" s="35"/>
      <c r="PX258" s="35"/>
      <c r="PY258" s="35"/>
      <c r="PZ258" s="35"/>
      <c r="QA258" s="35"/>
      <c r="QB258" s="35"/>
      <c r="QC258" s="35"/>
      <c r="QD258" s="35"/>
      <c r="QE258" s="35"/>
      <c r="QF258" s="35"/>
      <c r="QG258" s="35"/>
      <c r="QH258" s="35"/>
      <c r="QI258" s="35"/>
      <c r="QJ258" s="35"/>
      <c r="QK258" s="35"/>
      <c r="QL258" s="35"/>
      <c r="QM258" s="35"/>
      <c r="QN258" s="35"/>
      <c r="QO258" s="35"/>
      <c r="QP258" s="35"/>
      <c r="QQ258" s="35"/>
      <c r="QR258" s="35"/>
      <c r="QS258" s="35"/>
      <c r="QT258" s="35"/>
      <c r="QU258" s="35"/>
      <c r="QV258" s="35"/>
      <c r="QW258" s="35"/>
      <c r="QX258" s="35"/>
      <c r="QY258" s="35"/>
      <c r="QZ258" s="35"/>
      <c r="RA258" s="35"/>
      <c r="RB258" s="35"/>
      <c r="RC258" s="35"/>
      <c r="RD258" s="35"/>
      <c r="RE258" s="35"/>
      <c r="RF258" s="35"/>
      <c r="RG258" s="35"/>
      <c r="RH258" s="35"/>
      <c r="RI258" s="35"/>
      <c r="RJ258" s="35"/>
      <c r="RK258" s="35"/>
      <c r="RL258" s="35"/>
      <c r="RM258" s="35"/>
      <c r="RN258" s="35"/>
      <c r="RO258" s="35"/>
      <c r="RP258" s="35"/>
      <c r="RQ258" s="35"/>
      <c r="RR258" s="35"/>
      <c r="RS258" s="35"/>
      <c r="RT258" s="35"/>
      <c r="RU258" s="35"/>
      <c r="RV258" s="35"/>
      <c r="RW258" s="35"/>
      <c r="RX258" s="35"/>
      <c r="RY258" s="35"/>
      <c r="RZ258" s="35"/>
      <c r="SA258" s="35"/>
      <c r="SB258" s="35"/>
      <c r="SC258" s="35"/>
      <c r="SD258" s="35"/>
      <c r="SE258" s="35"/>
      <c r="SF258" s="35"/>
      <c r="SG258" s="35"/>
      <c r="SH258" s="35"/>
      <c r="SI258" s="35"/>
      <c r="SJ258" s="35"/>
      <c r="SK258" s="35"/>
      <c r="SL258" s="35"/>
      <c r="SM258" s="35"/>
      <c r="SN258" s="35"/>
      <c r="SO258" s="35"/>
      <c r="SP258" s="35"/>
      <c r="SQ258" s="35"/>
      <c r="SR258" s="35"/>
      <c r="SS258" s="35"/>
      <c r="ST258" s="35"/>
      <c r="SU258" s="35"/>
      <c r="SV258" s="35"/>
      <c r="SW258" s="35"/>
      <c r="SX258" s="35"/>
      <c r="SY258" s="35"/>
      <c r="SZ258" s="35"/>
      <c r="TA258" s="35"/>
      <c r="TB258" s="35"/>
      <c r="TC258" s="35"/>
      <c r="TD258" s="35"/>
      <c r="TE258" s="35"/>
      <c r="TF258" s="35"/>
      <c r="TG258" s="35"/>
      <c r="TH258" s="35"/>
      <c r="TI258" s="35"/>
      <c r="TJ258" s="35"/>
      <c r="TK258" s="35"/>
      <c r="TL258" s="35"/>
      <c r="TM258" s="35"/>
      <c r="TN258" s="35"/>
      <c r="TO258" s="35"/>
      <c r="TP258" s="35"/>
      <c r="TQ258" s="35"/>
      <c r="TR258" s="35"/>
      <c r="TS258" s="35"/>
      <c r="TT258" s="35"/>
      <c r="TU258" s="35"/>
      <c r="TV258" s="35"/>
      <c r="TW258" s="35"/>
      <c r="TX258" s="35"/>
      <c r="TY258" s="35"/>
      <c r="TZ258" s="35"/>
      <c r="UA258" s="35"/>
      <c r="UB258" s="35"/>
      <c r="UC258" s="35"/>
      <c r="UD258" s="35"/>
      <c r="UE258" s="35"/>
      <c r="UF258" s="35"/>
      <c r="UG258" s="35"/>
      <c r="UH258" s="35"/>
      <c r="UI258" s="35"/>
      <c r="UJ258" s="35"/>
      <c r="UK258" s="35"/>
      <c r="UL258" s="35"/>
      <c r="UM258" s="35"/>
      <c r="UN258" s="35"/>
      <c r="UO258" s="35"/>
      <c r="UP258" s="35"/>
      <c r="UQ258" s="35"/>
      <c r="UR258" s="35"/>
      <c r="US258" s="35"/>
      <c r="UT258" s="35"/>
      <c r="UU258" s="35"/>
      <c r="UV258" s="35"/>
      <c r="UW258" s="35"/>
      <c r="UX258" s="35"/>
      <c r="UY258" s="35"/>
      <c r="UZ258" s="35"/>
      <c r="VA258" s="35"/>
      <c r="VB258" s="35"/>
      <c r="VC258" s="35"/>
      <c r="VD258" s="35"/>
      <c r="VE258" s="35"/>
      <c r="VF258" s="35">
        <v>3</v>
      </c>
      <c r="VG258" s="35"/>
      <c r="VH258" s="35"/>
      <c r="VI258" s="35"/>
      <c r="VJ258" s="35"/>
      <c r="VK258" s="35"/>
      <c r="VL258" s="35"/>
      <c r="VM258" s="35"/>
      <c r="VN258" s="35"/>
      <c r="VO258" s="35"/>
      <c r="VP258" s="35"/>
      <c r="VQ258" s="35"/>
      <c r="VR258" s="35"/>
      <c r="VS258" s="35"/>
      <c r="VT258" s="35"/>
      <c r="VU258" s="35"/>
      <c r="VV258" s="35"/>
      <c r="VW258" s="35"/>
      <c r="VX258" s="35"/>
      <c r="VY258" s="35"/>
      <c r="VZ258" s="35"/>
      <c r="WA258" s="35"/>
      <c r="WB258" s="35"/>
      <c r="WC258" s="35"/>
      <c r="WD258" s="35"/>
      <c r="WE258" s="35"/>
      <c r="WF258" s="35"/>
      <c r="WG258" s="35"/>
      <c r="WH258" s="35"/>
      <c r="WI258" s="35"/>
      <c r="WJ258" s="35"/>
      <c r="WK258" s="35"/>
      <c r="WL258" s="35"/>
      <c r="WM258" s="35"/>
      <c r="WN258" s="35"/>
      <c r="WO258" s="35"/>
      <c r="WP258" s="35"/>
      <c r="WQ258" s="35"/>
      <c r="WR258" s="35"/>
      <c r="WS258" s="35"/>
      <c r="WT258" s="35"/>
      <c r="WU258" s="35"/>
      <c r="WV258" s="35"/>
      <c r="WW258" s="35"/>
      <c r="WX258" s="35"/>
      <c r="WY258" s="35"/>
      <c r="WZ258" s="35"/>
      <c r="XA258" s="35"/>
      <c r="XB258" s="35"/>
      <c r="XC258" s="35"/>
      <c r="XD258" s="35"/>
      <c r="XE258" s="35"/>
      <c r="XF258" s="35"/>
      <c r="XG258" s="35"/>
      <c r="XH258" s="35"/>
      <c r="XI258" s="35"/>
      <c r="XJ258" s="35"/>
      <c r="XK258" s="35"/>
      <c r="XL258" s="35"/>
      <c r="XM258" s="35"/>
      <c r="XN258" s="35"/>
      <c r="XO258" s="35"/>
      <c r="XP258" s="35"/>
      <c r="XQ258" s="35"/>
      <c r="XR258" s="35"/>
      <c r="XS258" s="35"/>
      <c r="XT258" s="35"/>
      <c r="XU258" s="35"/>
      <c r="XV258" s="35"/>
      <c r="XW258" s="35"/>
      <c r="XX258" s="35"/>
      <c r="XY258" s="35"/>
      <c r="XZ258" s="35"/>
      <c r="YA258" s="35"/>
      <c r="YB258" s="35"/>
      <c r="YC258" s="35"/>
      <c r="YD258" s="35"/>
      <c r="YE258" s="35"/>
      <c r="YF258" s="35"/>
      <c r="YG258" s="35"/>
      <c r="YH258" s="35"/>
      <c r="YI258" s="35"/>
      <c r="YJ258" s="35"/>
      <c r="YK258" s="35"/>
      <c r="YL258" s="35"/>
      <c r="YM258" s="35"/>
      <c r="YN258" s="35"/>
      <c r="YO258" s="35"/>
      <c r="YP258" s="35"/>
      <c r="YQ258" s="35"/>
      <c r="YR258" s="35"/>
      <c r="YS258" s="35"/>
      <c r="YT258" s="35"/>
      <c r="YU258" s="35"/>
      <c r="YV258" s="35"/>
      <c r="YW258" s="35"/>
      <c r="YX258" s="35"/>
      <c r="YY258" s="35"/>
      <c r="YZ258" s="35"/>
      <c r="ZA258" s="35"/>
      <c r="ZB258" s="35"/>
      <c r="ZC258" s="35"/>
      <c r="ZD258" s="35"/>
      <c r="ZE258" s="35"/>
      <c r="ZF258" s="35"/>
      <c r="ZG258" s="35"/>
      <c r="ZH258" s="35"/>
      <c r="ZI258" s="35"/>
      <c r="ZJ258" s="35"/>
      <c r="ZK258" s="35"/>
      <c r="ZL258" s="35"/>
      <c r="ZM258" s="35"/>
      <c r="ZN258" s="35"/>
      <c r="ZO258" s="35"/>
      <c r="ZP258" s="35"/>
      <c r="ZQ258" s="35"/>
      <c r="ZR258" s="35"/>
      <c r="ZS258" s="35"/>
      <c r="ZT258" s="35"/>
      <c r="ZU258" s="35"/>
      <c r="ZV258" s="35"/>
      <c r="ZW258" s="35"/>
      <c r="ZX258" s="35"/>
      <c r="ZY258" s="35"/>
      <c r="ZZ258" s="35"/>
      <c r="AAA258" s="35"/>
      <c r="AAB258" s="35"/>
      <c r="AAC258" s="35"/>
      <c r="AAD258" s="35"/>
      <c r="AAE258" s="35"/>
      <c r="AAF258" s="35"/>
      <c r="AAG258" s="35"/>
      <c r="AAH258" s="35"/>
      <c r="AAI258" s="35"/>
      <c r="AAJ258" s="35"/>
      <c r="AAK258" s="35"/>
      <c r="AAL258" s="35"/>
      <c r="AAM258" s="35"/>
      <c r="AAN258" s="35"/>
      <c r="AAO258" s="35">
        <v>10</v>
      </c>
      <c r="AAP258" s="35"/>
      <c r="AAQ258" s="35"/>
      <c r="AAR258" s="35"/>
      <c r="AAS258" s="35"/>
      <c r="AAT258" s="35"/>
      <c r="AAU258" s="35"/>
      <c r="AAV258" s="35"/>
      <c r="AAW258" s="35"/>
      <c r="AAX258" s="35"/>
      <c r="AAY258" s="35"/>
      <c r="AAZ258" s="35"/>
      <c r="ABA258" s="35"/>
      <c r="ABB258" s="35"/>
      <c r="ABC258" s="35"/>
      <c r="ABD258" s="35"/>
      <c r="ABE258" s="35"/>
      <c r="ABF258" s="35"/>
      <c r="ABG258" s="35"/>
      <c r="ABH258" s="35"/>
      <c r="ABI258" s="35"/>
      <c r="ABJ258" s="35"/>
      <c r="ABK258" s="35"/>
      <c r="ABL258" s="35"/>
      <c r="ABM258" s="35"/>
      <c r="ABN258" s="35"/>
      <c r="ABO258" s="35"/>
      <c r="ABP258" s="35"/>
      <c r="ABQ258" s="35"/>
      <c r="ABR258" s="35"/>
      <c r="ABS258" s="35"/>
      <c r="ABT258" s="35"/>
      <c r="ABU258" s="35">
        <v>4</v>
      </c>
      <c r="ABV258" s="35"/>
      <c r="ABW258" s="35"/>
      <c r="ABX258" s="35"/>
      <c r="ABY258" s="35"/>
      <c r="ABZ258" s="35"/>
      <c r="ACA258" s="35"/>
      <c r="ACB258" s="35"/>
      <c r="ACC258" s="35"/>
      <c r="ACD258" s="35"/>
      <c r="ACE258" s="35"/>
      <c r="ACF258" s="35"/>
      <c r="ACG258" s="35"/>
      <c r="ACH258" s="35"/>
      <c r="ACI258" s="35"/>
      <c r="ACJ258" s="35"/>
      <c r="ACK258" s="35"/>
      <c r="ACL258" s="35"/>
      <c r="ACM258" s="35"/>
      <c r="ACN258" s="35"/>
      <c r="ACO258" s="35"/>
      <c r="ACP258" s="35"/>
      <c r="ACQ258" s="35"/>
      <c r="ACR258" s="35"/>
      <c r="ACS258" s="35"/>
      <c r="ACT258" s="35"/>
      <c r="ACU258" s="35"/>
      <c r="ACV258" s="35"/>
      <c r="ACW258" s="35"/>
      <c r="ACX258" s="35"/>
      <c r="ACY258" s="35"/>
      <c r="ACZ258" s="35"/>
      <c r="ADA258" s="35"/>
      <c r="ADB258" s="35"/>
      <c r="ADC258" s="35"/>
      <c r="ADD258" s="35"/>
      <c r="ADE258" s="35"/>
      <c r="ADF258" s="35"/>
      <c r="ADG258" s="35"/>
      <c r="ADH258" s="35"/>
      <c r="ADI258" s="35"/>
      <c r="ADJ258" s="35"/>
      <c r="ADK258" s="35"/>
      <c r="ADL258" s="35"/>
      <c r="ADM258" s="35"/>
      <c r="ADN258" s="35"/>
      <c r="ADO258" s="35"/>
      <c r="ADP258" s="35"/>
      <c r="ADQ258" s="35"/>
      <c r="ADR258" s="35"/>
      <c r="ADS258" s="35"/>
      <c r="ADT258" s="35"/>
      <c r="ADU258" s="35"/>
      <c r="ADV258" s="35"/>
      <c r="ADW258" s="35"/>
      <c r="ADX258" s="35"/>
      <c r="ADY258" s="26">
        <f t="shared" si="9"/>
        <v>0</v>
      </c>
      <c r="ADZ258" s="5"/>
    </row>
    <row r="259" spans="1:806" s="33" customFormat="1" x14ac:dyDescent="0.2">
      <c r="A259" s="38" t="s">
        <v>444</v>
      </c>
      <c r="B259" s="65">
        <f t="shared" si="8"/>
        <v>40</v>
      </c>
      <c r="C259" s="57">
        <v>10</v>
      </c>
      <c r="D259" s="59">
        <v>44781</v>
      </c>
      <c r="E259" s="67">
        <v>23.41</v>
      </c>
      <c r="F259" s="67">
        <f t="shared" si="10"/>
        <v>936.4</v>
      </c>
      <c r="G259" s="6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/>
      <c r="BE259" s="15"/>
      <c r="BF259" s="15"/>
      <c r="BG259" s="136"/>
      <c r="BH259" s="35"/>
      <c r="BI259" s="35"/>
      <c r="BJ259" s="35"/>
      <c r="BK259" s="35"/>
      <c r="BL259" s="35"/>
      <c r="BM259" s="35"/>
      <c r="BN259" s="35"/>
      <c r="BO259" s="35"/>
      <c r="BP259" s="35"/>
      <c r="BQ259" s="35"/>
      <c r="BR259" s="35"/>
      <c r="BS259" s="35"/>
      <c r="BT259" s="35"/>
      <c r="BU259" s="35"/>
      <c r="BV259" s="35"/>
      <c r="BW259" s="35"/>
      <c r="BX259" s="35"/>
      <c r="BY259" s="35"/>
      <c r="BZ259" s="35"/>
      <c r="CA259" s="35"/>
      <c r="CB259" s="35"/>
      <c r="CC259" s="35"/>
      <c r="CD259" s="35"/>
      <c r="CE259" s="35"/>
      <c r="CF259" s="35"/>
      <c r="CG259" s="35"/>
      <c r="CH259" s="35"/>
      <c r="CI259" s="35"/>
      <c r="CJ259" s="35"/>
      <c r="CK259" s="35"/>
      <c r="CL259" s="35"/>
      <c r="CM259" s="35"/>
      <c r="CN259" s="35"/>
      <c r="CO259" s="35"/>
      <c r="CP259" s="35"/>
      <c r="CQ259" s="35"/>
      <c r="CR259" s="35"/>
      <c r="CS259" s="35"/>
      <c r="CT259" s="35"/>
      <c r="CU259" s="35"/>
      <c r="CV259" s="35"/>
      <c r="CW259" s="35"/>
      <c r="CX259" s="35"/>
      <c r="CY259" s="35"/>
      <c r="CZ259" s="35"/>
      <c r="DA259" s="35"/>
      <c r="DB259" s="35"/>
      <c r="DC259" s="35"/>
      <c r="DD259" s="35"/>
      <c r="DE259" s="35"/>
      <c r="DF259" s="35"/>
      <c r="DG259" s="35"/>
      <c r="DH259" s="35"/>
      <c r="DI259" s="35"/>
      <c r="DJ259" s="35"/>
      <c r="DK259" s="35"/>
      <c r="DL259" s="35"/>
      <c r="DM259" s="35"/>
      <c r="DN259" s="35"/>
      <c r="DO259" s="35"/>
      <c r="DP259" s="35"/>
      <c r="DQ259" s="35"/>
      <c r="DR259" s="35"/>
      <c r="DS259" s="35"/>
      <c r="DT259" s="35"/>
      <c r="DU259" s="35"/>
      <c r="DV259" s="35"/>
      <c r="DW259" s="35"/>
      <c r="DX259" s="35"/>
      <c r="DY259" s="35"/>
      <c r="DZ259" s="35"/>
      <c r="EA259" s="35"/>
      <c r="EB259" s="35"/>
      <c r="EC259" s="35"/>
      <c r="ED259" s="35"/>
      <c r="EE259" s="35"/>
      <c r="EF259" s="35"/>
      <c r="EG259" s="35"/>
      <c r="EH259" s="35"/>
      <c r="EI259" s="35"/>
      <c r="EJ259" s="35"/>
      <c r="EK259" s="35"/>
      <c r="EL259" s="35"/>
      <c r="EM259" s="35"/>
      <c r="EN259" s="35"/>
      <c r="EO259" s="35"/>
      <c r="EP259" s="35"/>
      <c r="EQ259" s="35"/>
      <c r="ER259" s="35"/>
      <c r="ES259" s="35"/>
      <c r="ET259" s="35"/>
      <c r="EU259" s="35"/>
      <c r="EV259" s="35"/>
      <c r="EW259" s="35"/>
      <c r="EX259" s="35"/>
      <c r="EY259" s="35"/>
      <c r="EZ259" s="35"/>
      <c r="FA259" s="35"/>
      <c r="FB259" s="35"/>
      <c r="FC259" s="35"/>
      <c r="FD259" s="35"/>
      <c r="FE259" s="35"/>
      <c r="FF259" s="35"/>
      <c r="FG259" s="35"/>
      <c r="FH259" s="35"/>
      <c r="FI259" s="35"/>
      <c r="FJ259" s="35"/>
      <c r="FK259" s="35"/>
      <c r="FL259" s="35"/>
      <c r="FM259" s="35"/>
      <c r="FN259" s="35"/>
      <c r="FO259" s="35"/>
      <c r="FP259" s="35"/>
      <c r="FQ259" s="35"/>
      <c r="FR259" s="35"/>
      <c r="FS259" s="35"/>
      <c r="FT259" s="35"/>
      <c r="FU259" s="35"/>
      <c r="FV259" s="35"/>
      <c r="FW259" s="35"/>
      <c r="FX259" s="35"/>
      <c r="FY259" s="35"/>
      <c r="FZ259" s="35"/>
      <c r="GA259" s="35"/>
      <c r="GB259" s="35"/>
      <c r="GC259" s="35"/>
      <c r="GD259" s="35"/>
      <c r="GE259" s="35"/>
      <c r="GF259" s="35"/>
      <c r="GG259" s="35"/>
      <c r="GH259" s="35"/>
      <c r="GI259" s="35"/>
      <c r="GJ259" s="35"/>
      <c r="GK259" s="35"/>
      <c r="GL259" s="35"/>
      <c r="GM259" s="35"/>
      <c r="GN259" s="35"/>
      <c r="GO259" s="35"/>
      <c r="GP259" s="35"/>
      <c r="GQ259" s="35"/>
      <c r="GR259" s="35"/>
      <c r="GS259" s="35"/>
      <c r="GT259" s="35"/>
      <c r="GU259" s="35"/>
      <c r="GV259" s="35"/>
      <c r="GW259" s="35"/>
      <c r="GX259" s="35"/>
      <c r="GY259" s="35"/>
      <c r="GZ259" s="35"/>
      <c r="HA259" s="35"/>
      <c r="HB259" s="35"/>
      <c r="HC259" s="35"/>
      <c r="HD259" s="35"/>
      <c r="HE259" s="35"/>
      <c r="HF259" s="35"/>
      <c r="HG259" s="35"/>
      <c r="HH259" s="35"/>
      <c r="HI259" s="35"/>
      <c r="HJ259" s="35"/>
      <c r="HK259" s="35"/>
      <c r="HL259" s="35"/>
      <c r="HM259" s="35"/>
      <c r="HN259" s="35"/>
      <c r="HO259" s="35"/>
      <c r="HP259" s="35"/>
      <c r="HQ259" s="35"/>
      <c r="HR259" s="35"/>
      <c r="HS259" s="35"/>
      <c r="HT259" s="35"/>
      <c r="HU259" s="35"/>
      <c r="HV259" s="35"/>
      <c r="HW259" s="35"/>
      <c r="HX259" s="35"/>
      <c r="HY259" s="35"/>
      <c r="HZ259" s="35"/>
      <c r="IA259" s="35"/>
      <c r="IB259" s="35"/>
      <c r="IC259" s="35"/>
      <c r="ID259" s="35"/>
      <c r="IE259" s="35"/>
      <c r="IF259" s="35"/>
      <c r="IG259" s="35"/>
      <c r="IH259" s="35"/>
      <c r="II259" s="35"/>
      <c r="IJ259" s="35"/>
      <c r="IK259" s="35"/>
      <c r="IL259" s="35"/>
      <c r="IM259" s="35"/>
      <c r="IN259" s="35"/>
      <c r="IO259" s="35"/>
      <c r="IP259" s="35"/>
      <c r="IQ259" s="35"/>
      <c r="IR259" s="35"/>
      <c r="IS259" s="35"/>
      <c r="IT259" s="35"/>
      <c r="IU259" s="35"/>
      <c r="IV259" s="35"/>
      <c r="IW259" s="35"/>
      <c r="IX259" s="35"/>
      <c r="IY259" s="35"/>
      <c r="IZ259" s="35"/>
      <c r="JA259" s="35"/>
      <c r="JB259" s="35"/>
      <c r="JC259" s="35">
        <v>30</v>
      </c>
      <c r="JD259" s="35"/>
      <c r="JE259" s="35"/>
      <c r="JF259" s="35"/>
      <c r="JG259" s="35"/>
      <c r="JH259" s="35"/>
      <c r="JI259" s="35"/>
      <c r="JJ259" s="35"/>
      <c r="JK259" s="35"/>
      <c r="JL259" s="35"/>
      <c r="JM259" s="35"/>
      <c r="JN259" s="35"/>
      <c r="JO259" s="35"/>
      <c r="JP259" s="35"/>
      <c r="JQ259" s="35"/>
      <c r="JR259" s="35"/>
      <c r="JS259" s="35"/>
      <c r="JT259" s="35"/>
      <c r="JU259" s="35"/>
      <c r="JV259" s="35"/>
      <c r="JW259" s="35"/>
      <c r="JX259" s="35"/>
      <c r="JY259" s="35"/>
      <c r="JZ259" s="35"/>
      <c r="KA259" s="35"/>
      <c r="KB259" s="35"/>
      <c r="KC259" s="35"/>
      <c r="KD259" s="35"/>
      <c r="KE259" s="35"/>
      <c r="KF259" s="35"/>
      <c r="KG259" s="35"/>
      <c r="KH259" s="35"/>
      <c r="KI259" s="35"/>
      <c r="KJ259" s="35"/>
      <c r="KK259" s="35"/>
      <c r="KL259" s="35"/>
      <c r="KM259" s="35"/>
      <c r="KN259" s="35"/>
      <c r="KO259" s="35"/>
      <c r="KP259" s="35">
        <v>20</v>
      </c>
      <c r="KQ259" s="35"/>
      <c r="KR259" s="35">
        <v>40</v>
      </c>
      <c r="KS259" s="35"/>
      <c r="KT259" s="35"/>
      <c r="KU259" s="35"/>
      <c r="KV259" s="35"/>
      <c r="KW259" s="35"/>
      <c r="KX259" s="35"/>
      <c r="KY259" s="35"/>
      <c r="KZ259" s="35"/>
      <c r="LA259" s="35"/>
      <c r="LB259" s="35"/>
      <c r="LC259" s="35"/>
      <c r="LD259" s="35"/>
      <c r="LE259" s="35"/>
      <c r="LF259" s="35"/>
      <c r="LG259" s="35"/>
      <c r="LH259" s="35"/>
      <c r="LI259" s="35"/>
      <c r="LJ259" s="35"/>
      <c r="LK259" s="35"/>
      <c r="LL259" s="35"/>
      <c r="LM259" s="35"/>
      <c r="LN259" s="35"/>
      <c r="LO259" s="35"/>
      <c r="LP259" s="35"/>
      <c r="LQ259" s="35"/>
      <c r="LR259" s="35"/>
      <c r="LS259" s="35"/>
      <c r="LT259" s="35"/>
      <c r="LU259" s="35"/>
      <c r="LV259" s="35"/>
      <c r="LW259" s="35"/>
      <c r="LX259" s="35"/>
      <c r="LY259" s="35"/>
      <c r="LZ259" s="35"/>
      <c r="MA259" s="35"/>
      <c r="MB259" s="35"/>
      <c r="MC259" s="35"/>
      <c r="MD259" s="35"/>
      <c r="ME259" s="35"/>
      <c r="MF259" s="35"/>
      <c r="MG259" s="35"/>
      <c r="MH259" s="35"/>
      <c r="MI259" s="35"/>
      <c r="MJ259" s="35"/>
      <c r="MK259" s="35"/>
      <c r="ML259" s="35"/>
      <c r="MM259" s="35"/>
      <c r="MN259" s="35"/>
      <c r="MO259" s="35"/>
      <c r="MP259" s="35"/>
      <c r="MQ259" s="35"/>
      <c r="MR259" s="35"/>
      <c r="MS259" s="35"/>
      <c r="MT259" s="35"/>
      <c r="MU259" s="35"/>
      <c r="MV259" s="35"/>
      <c r="MW259" s="35"/>
      <c r="MX259" s="35"/>
      <c r="MY259" s="35"/>
      <c r="MZ259" s="35"/>
      <c r="NA259" s="35"/>
      <c r="NB259" s="35"/>
      <c r="NC259" s="35"/>
      <c r="ND259" s="35"/>
      <c r="NE259" s="35"/>
      <c r="NF259" s="35"/>
      <c r="NG259" s="35"/>
      <c r="NH259" s="35"/>
      <c r="NI259" s="35"/>
      <c r="NJ259" s="35"/>
      <c r="NK259" s="35"/>
      <c r="NL259" s="35"/>
      <c r="NM259" s="35"/>
      <c r="NN259" s="35"/>
      <c r="NO259" s="35"/>
      <c r="NP259" s="35"/>
      <c r="NQ259" s="35"/>
      <c r="NR259" s="35"/>
      <c r="NS259" s="35"/>
      <c r="NT259" s="35"/>
      <c r="NU259" s="35"/>
      <c r="NV259" s="35"/>
      <c r="NW259" s="35"/>
      <c r="NX259" s="35"/>
      <c r="NY259" s="35"/>
      <c r="NZ259" s="35"/>
      <c r="OA259" s="35"/>
      <c r="OB259" s="35"/>
      <c r="OC259" s="35"/>
      <c r="OD259" s="35"/>
      <c r="OE259" s="35"/>
      <c r="OF259" s="35"/>
      <c r="OG259" s="35"/>
      <c r="OH259" s="35"/>
      <c r="OI259" s="35"/>
      <c r="OJ259" s="35"/>
      <c r="OK259" s="35"/>
      <c r="OL259" s="35"/>
      <c r="OM259" s="35"/>
      <c r="ON259" s="35"/>
      <c r="OO259" s="35"/>
      <c r="OP259" s="35"/>
      <c r="OQ259" s="35"/>
      <c r="OR259" s="35"/>
      <c r="OS259" s="35"/>
      <c r="OT259" s="35"/>
      <c r="OU259" s="35"/>
      <c r="OV259" s="35">
        <v>30</v>
      </c>
      <c r="OW259" s="35"/>
      <c r="OX259" s="35"/>
      <c r="OY259" s="35"/>
      <c r="OZ259" s="35"/>
      <c r="PA259" s="35"/>
      <c r="PB259" s="35"/>
      <c r="PC259" s="35"/>
      <c r="PD259" s="35"/>
      <c r="PE259" s="35"/>
      <c r="PF259" s="35"/>
      <c r="PG259" s="35"/>
      <c r="PH259" s="35"/>
      <c r="PI259" s="35"/>
      <c r="PJ259" s="35"/>
      <c r="PK259" s="35"/>
      <c r="PL259" s="35"/>
      <c r="PM259" s="35"/>
      <c r="PN259" s="35"/>
      <c r="PO259" s="35"/>
      <c r="PP259" s="35"/>
      <c r="PQ259" s="35"/>
      <c r="PR259" s="35"/>
      <c r="PS259" s="35"/>
      <c r="PT259" s="35"/>
      <c r="PU259" s="35"/>
      <c r="PV259" s="35"/>
      <c r="PW259" s="35"/>
      <c r="PX259" s="35"/>
      <c r="PY259" s="35"/>
      <c r="PZ259" s="35"/>
      <c r="QA259" s="35"/>
      <c r="QB259" s="35"/>
      <c r="QC259" s="35"/>
      <c r="QD259" s="35"/>
      <c r="QE259" s="35"/>
      <c r="QF259" s="35"/>
      <c r="QG259" s="35"/>
      <c r="QH259" s="35"/>
      <c r="QI259" s="35"/>
      <c r="QJ259" s="35"/>
      <c r="QK259" s="35"/>
      <c r="QL259" s="35"/>
      <c r="QM259" s="35"/>
      <c r="QN259" s="35"/>
      <c r="QO259" s="35"/>
      <c r="QP259" s="35"/>
      <c r="QQ259" s="35"/>
      <c r="QR259" s="35"/>
      <c r="QS259" s="35"/>
      <c r="QT259" s="35"/>
      <c r="QU259" s="35"/>
      <c r="QV259" s="35"/>
      <c r="QW259" s="35"/>
      <c r="QX259" s="35"/>
      <c r="QY259" s="35"/>
      <c r="QZ259" s="35"/>
      <c r="RA259" s="35"/>
      <c r="RB259" s="35"/>
      <c r="RC259" s="35"/>
      <c r="RD259" s="35"/>
      <c r="RE259" s="35"/>
      <c r="RF259" s="35"/>
      <c r="RG259" s="35"/>
      <c r="RH259" s="35"/>
      <c r="RI259" s="35"/>
      <c r="RJ259" s="35"/>
      <c r="RK259" s="35"/>
      <c r="RL259" s="35"/>
      <c r="RM259" s="35"/>
      <c r="RN259" s="35"/>
      <c r="RO259" s="35"/>
      <c r="RP259" s="35"/>
      <c r="RQ259" s="35"/>
      <c r="RR259" s="35"/>
      <c r="RS259" s="35"/>
      <c r="RT259" s="35"/>
      <c r="RU259" s="35"/>
      <c r="RV259" s="35"/>
      <c r="RW259" s="35"/>
      <c r="RX259" s="35"/>
      <c r="RY259" s="35"/>
      <c r="RZ259" s="35"/>
      <c r="SA259" s="35"/>
      <c r="SB259" s="35"/>
      <c r="SC259" s="35"/>
      <c r="SD259" s="35"/>
      <c r="SE259" s="35"/>
      <c r="SF259" s="35"/>
      <c r="SG259" s="35"/>
      <c r="SH259" s="35"/>
      <c r="SI259" s="35"/>
      <c r="SJ259" s="35"/>
      <c r="SK259" s="35"/>
      <c r="SL259" s="35"/>
      <c r="SM259" s="35"/>
      <c r="SN259" s="35"/>
      <c r="SO259" s="35"/>
      <c r="SP259" s="35"/>
      <c r="SQ259" s="35"/>
      <c r="SR259" s="35"/>
      <c r="SS259" s="35"/>
      <c r="ST259" s="35"/>
      <c r="SU259" s="35"/>
      <c r="SV259" s="35"/>
      <c r="SW259" s="35"/>
      <c r="SX259" s="35"/>
      <c r="SY259" s="35"/>
      <c r="SZ259" s="35"/>
      <c r="TA259" s="35"/>
      <c r="TB259" s="35"/>
      <c r="TC259" s="35"/>
      <c r="TD259" s="35"/>
      <c r="TE259" s="35"/>
      <c r="TF259" s="35"/>
      <c r="TG259" s="35"/>
      <c r="TH259" s="35"/>
      <c r="TI259" s="35"/>
      <c r="TJ259" s="35"/>
      <c r="TK259" s="35"/>
      <c r="TL259" s="35"/>
      <c r="TM259" s="35"/>
      <c r="TN259" s="35"/>
      <c r="TO259" s="35"/>
      <c r="TP259" s="35"/>
      <c r="TQ259" s="35"/>
      <c r="TR259" s="35"/>
      <c r="TS259" s="35"/>
      <c r="TT259" s="35"/>
      <c r="TU259" s="35"/>
      <c r="TV259" s="35"/>
      <c r="TW259" s="35"/>
      <c r="TX259" s="35"/>
      <c r="TY259" s="35"/>
      <c r="TZ259" s="35"/>
      <c r="UA259" s="35"/>
      <c r="UB259" s="35"/>
      <c r="UC259" s="35">
        <v>20</v>
      </c>
      <c r="UD259" s="35"/>
      <c r="UE259" s="35"/>
      <c r="UF259" s="35"/>
      <c r="UG259" s="35"/>
      <c r="UH259" s="35"/>
      <c r="UI259" s="35"/>
      <c r="UJ259" s="35"/>
      <c r="UK259" s="35"/>
      <c r="UL259" s="35"/>
      <c r="UM259" s="35"/>
      <c r="UN259" s="35"/>
      <c r="UO259" s="35">
        <v>20</v>
      </c>
      <c r="UP259" s="35"/>
      <c r="UQ259" s="35"/>
      <c r="UR259" s="35"/>
      <c r="US259" s="35"/>
      <c r="UT259" s="35"/>
      <c r="UU259" s="35"/>
      <c r="UV259" s="35"/>
      <c r="UW259" s="35"/>
      <c r="UX259" s="35"/>
      <c r="UY259" s="35"/>
      <c r="UZ259" s="35"/>
      <c r="VA259" s="35"/>
      <c r="VB259" s="35"/>
      <c r="VC259" s="35"/>
      <c r="VD259" s="35"/>
      <c r="VE259" s="35"/>
      <c r="VF259" s="35"/>
      <c r="VG259" s="35"/>
      <c r="VH259" s="35"/>
      <c r="VI259" s="35"/>
      <c r="VJ259" s="35"/>
      <c r="VK259" s="35"/>
      <c r="VL259" s="35"/>
      <c r="VM259" s="35"/>
      <c r="VN259" s="35"/>
      <c r="VO259" s="35"/>
      <c r="VP259" s="35"/>
      <c r="VQ259" s="35"/>
      <c r="VR259" s="35"/>
      <c r="VS259" s="35"/>
      <c r="VT259" s="35"/>
      <c r="VU259" s="35"/>
      <c r="VV259" s="35"/>
      <c r="VW259" s="35"/>
      <c r="VX259" s="35"/>
      <c r="VY259" s="35"/>
      <c r="VZ259" s="35"/>
      <c r="WA259" s="35"/>
      <c r="WB259" s="35"/>
      <c r="WC259" s="35"/>
      <c r="WD259" s="35"/>
      <c r="WE259" s="35"/>
      <c r="WF259" s="35"/>
      <c r="WG259" s="35"/>
      <c r="WH259" s="35"/>
      <c r="WI259" s="35"/>
      <c r="WJ259" s="35"/>
      <c r="WK259" s="35"/>
      <c r="WL259" s="35"/>
      <c r="WM259" s="35"/>
      <c r="WN259" s="35"/>
      <c r="WO259" s="35"/>
      <c r="WP259" s="35"/>
      <c r="WQ259" s="35"/>
      <c r="WR259" s="35"/>
      <c r="WS259" s="35"/>
      <c r="WT259" s="35"/>
      <c r="WU259" s="35"/>
      <c r="WV259" s="35"/>
      <c r="WW259" s="35"/>
      <c r="WX259" s="35"/>
      <c r="WY259" s="35"/>
      <c r="WZ259" s="35"/>
      <c r="XA259" s="35"/>
      <c r="XB259" s="35"/>
      <c r="XC259" s="35"/>
      <c r="XD259" s="35"/>
      <c r="XE259" s="35"/>
      <c r="XF259" s="35"/>
      <c r="XG259" s="35"/>
      <c r="XH259" s="35"/>
      <c r="XI259" s="35"/>
      <c r="XJ259" s="35"/>
      <c r="XK259" s="35"/>
      <c r="XL259" s="35"/>
      <c r="XM259" s="35"/>
      <c r="XN259" s="35"/>
      <c r="XO259" s="35"/>
      <c r="XP259" s="35"/>
      <c r="XQ259" s="35"/>
      <c r="XR259" s="35"/>
      <c r="XS259" s="35"/>
      <c r="XT259" s="35"/>
      <c r="XU259" s="35"/>
      <c r="XV259" s="35"/>
      <c r="XW259" s="35"/>
      <c r="XX259" s="35"/>
      <c r="XY259" s="35"/>
      <c r="XZ259" s="35"/>
      <c r="YA259" s="35"/>
      <c r="YB259" s="35"/>
      <c r="YC259" s="35"/>
      <c r="YD259" s="35"/>
      <c r="YE259" s="35"/>
      <c r="YF259" s="35"/>
      <c r="YG259" s="35"/>
      <c r="YH259" s="35"/>
      <c r="YI259" s="35"/>
      <c r="YJ259" s="35"/>
      <c r="YK259" s="35"/>
      <c r="YL259" s="35"/>
      <c r="YM259" s="35"/>
      <c r="YN259" s="35"/>
      <c r="YO259" s="35"/>
      <c r="YP259" s="35"/>
      <c r="YQ259" s="35"/>
      <c r="YR259" s="35"/>
      <c r="YS259" s="35"/>
      <c r="YT259" s="35"/>
      <c r="YU259" s="35"/>
      <c r="YV259" s="35"/>
      <c r="YW259" s="35"/>
      <c r="YX259" s="35"/>
      <c r="YY259" s="35"/>
      <c r="YZ259" s="35"/>
      <c r="ZA259" s="35"/>
      <c r="ZB259" s="35"/>
      <c r="ZC259" s="35"/>
      <c r="ZD259" s="35"/>
      <c r="ZE259" s="35"/>
      <c r="ZF259" s="35"/>
      <c r="ZG259" s="35"/>
      <c r="ZH259" s="35"/>
      <c r="ZI259" s="35"/>
      <c r="ZJ259" s="35"/>
      <c r="ZK259" s="35"/>
      <c r="ZL259" s="35"/>
      <c r="ZM259" s="35"/>
      <c r="ZN259" s="35"/>
      <c r="ZO259" s="35"/>
      <c r="ZP259" s="35"/>
      <c r="ZQ259" s="35"/>
      <c r="ZR259" s="35"/>
      <c r="ZS259" s="35"/>
      <c r="ZT259" s="35"/>
      <c r="ZU259" s="35"/>
      <c r="ZV259" s="35"/>
      <c r="ZW259" s="35"/>
      <c r="ZX259" s="35"/>
      <c r="ZY259" s="35"/>
      <c r="ZZ259" s="35"/>
      <c r="AAA259" s="35"/>
      <c r="AAB259" s="35"/>
      <c r="AAC259" s="35"/>
      <c r="AAD259" s="35"/>
      <c r="AAE259" s="35"/>
      <c r="AAF259" s="35"/>
      <c r="AAG259" s="35"/>
      <c r="AAH259" s="35"/>
      <c r="AAI259" s="35"/>
      <c r="AAJ259" s="35"/>
      <c r="AAK259" s="35"/>
      <c r="AAL259" s="35"/>
      <c r="AAM259" s="35"/>
      <c r="AAN259" s="35"/>
      <c r="AAO259" s="35"/>
      <c r="AAP259" s="35"/>
      <c r="AAQ259" s="35"/>
      <c r="AAR259" s="35"/>
      <c r="AAS259" s="35"/>
      <c r="AAT259" s="35"/>
      <c r="AAU259" s="35"/>
      <c r="AAV259" s="35"/>
      <c r="AAW259" s="35"/>
      <c r="AAX259" s="35"/>
      <c r="AAY259" s="35"/>
      <c r="AAZ259" s="35">
        <v>60</v>
      </c>
      <c r="ABA259" s="35"/>
      <c r="ABB259" s="35"/>
      <c r="ABC259" s="35"/>
      <c r="ABD259" s="35"/>
      <c r="ABE259" s="35"/>
      <c r="ABF259" s="35"/>
      <c r="ABG259" s="35"/>
      <c r="ABH259" s="35"/>
      <c r="ABI259" s="35"/>
      <c r="ABJ259" s="35"/>
      <c r="ABK259" s="35"/>
      <c r="ABL259" s="35"/>
      <c r="ABM259" s="35"/>
      <c r="ABN259" s="35"/>
      <c r="ABO259" s="35"/>
      <c r="ABP259" s="35"/>
      <c r="ABQ259" s="35"/>
      <c r="ABR259" s="35"/>
      <c r="ABS259" s="35"/>
      <c r="ABT259" s="35"/>
      <c r="ABU259" s="35"/>
      <c r="ABV259" s="35"/>
      <c r="ABW259" s="35"/>
      <c r="ABX259" s="35"/>
      <c r="ABY259" s="35"/>
      <c r="ABZ259" s="35"/>
      <c r="ACA259" s="35"/>
      <c r="ACB259" s="35"/>
      <c r="ACC259" s="35"/>
      <c r="ACD259" s="35"/>
      <c r="ACE259" s="35"/>
      <c r="ACF259" s="35"/>
      <c r="ACG259" s="35"/>
      <c r="ACH259" s="35"/>
      <c r="ACI259" s="35"/>
      <c r="ACJ259" s="35"/>
      <c r="ACK259" s="35"/>
      <c r="ACL259" s="35"/>
      <c r="ACM259" s="35"/>
      <c r="ACN259" s="35"/>
      <c r="ACO259" s="35"/>
      <c r="ACP259" s="35"/>
      <c r="ACQ259" s="35"/>
      <c r="ACR259" s="35"/>
      <c r="ACS259" s="35"/>
      <c r="ACT259" s="35"/>
      <c r="ACU259" s="35"/>
      <c r="ACV259" s="35"/>
      <c r="ACW259" s="35"/>
      <c r="ACX259" s="35"/>
      <c r="ACY259" s="35"/>
      <c r="ACZ259" s="35"/>
      <c r="ADA259" s="35"/>
      <c r="ADB259" s="35"/>
      <c r="ADC259" s="35"/>
      <c r="ADD259" s="35"/>
      <c r="ADE259" s="35"/>
      <c r="ADF259" s="35"/>
      <c r="ADG259" s="35"/>
      <c r="ADH259" s="35"/>
      <c r="ADI259" s="35"/>
      <c r="ADJ259" s="35"/>
      <c r="ADK259" s="35"/>
      <c r="ADL259" s="35"/>
      <c r="ADM259" s="35"/>
      <c r="ADN259" s="35"/>
      <c r="ADO259" s="35"/>
      <c r="ADP259" s="35"/>
      <c r="ADQ259" s="35"/>
      <c r="ADR259" s="35"/>
      <c r="ADS259" s="35"/>
      <c r="ADT259" s="35"/>
      <c r="ADU259" s="35"/>
      <c r="ADV259" s="35"/>
      <c r="ADW259" s="35"/>
      <c r="ADX259" s="35"/>
      <c r="ADY259" s="26">
        <f t="shared" si="9"/>
        <v>0</v>
      </c>
      <c r="ADZ259" s="5"/>
    </row>
    <row r="260" spans="1:806" s="33" customFormat="1" x14ac:dyDescent="0.2">
      <c r="A260" s="38" t="s">
        <v>577</v>
      </c>
      <c r="B260" s="65">
        <f t="shared" si="8"/>
        <v>0</v>
      </c>
      <c r="C260" s="57">
        <v>0.9</v>
      </c>
      <c r="D260" s="59">
        <v>44753</v>
      </c>
      <c r="E260" s="67">
        <v>117.83</v>
      </c>
      <c r="F260" s="67">
        <f t="shared" si="10"/>
        <v>0</v>
      </c>
      <c r="G260" s="6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15"/>
      <c r="BF260" s="15"/>
      <c r="BG260" s="136"/>
      <c r="BH260" s="35"/>
      <c r="BI260" s="35"/>
      <c r="BJ260" s="35"/>
      <c r="BK260" s="35"/>
      <c r="BL260" s="35"/>
      <c r="BM260" s="35"/>
      <c r="BN260" s="35"/>
      <c r="BO260" s="35"/>
      <c r="BP260" s="35"/>
      <c r="BQ260" s="35"/>
      <c r="BR260" s="35"/>
      <c r="BS260" s="35"/>
      <c r="BT260" s="35"/>
      <c r="BU260" s="35"/>
      <c r="BV260" s="35"/>
      <c r="BW260" s="35"/>
      <c r="BX260" s="35"/>
      <c r="BY260" s="35"/>
      <c r="BZ260" s="35"/>
      <c r="CA260" s="35"/>
      <c r="CB260" s="35"/>
      <c r="CC260" s="35"/>
      <c r="CD260" s="35"/>
      <c r="CE260" s="35"/>
      <c r="CF260" s="35"/>
      <c r="CG260" s="35"/>
      <c r="CH260" s="35"/>
      <c r="CI260" s="35"/>
      <c r="CJ260" s="35"/>
      <c r="CK260" s="35"/>
      <c r="CL260" s="35"/>
      <c r="CM260" s="35"/>
      <c r="CN260" s="35"/>
      <c r="CO260" s="35"/>
      <c r="CP260" s="35"/>
      <c r="CQ260" s="35"/>
      <c r="CR260" s="35"/>
      <c r="CS260" s="35"/>
      <c r="CT260" s="35"/>
      <c r="CU260" s="35"/>
      <c r="CV260" s="35"/>
      <c r="CW260" s="35"/>
      <c r="CX260" s="35"/>
      <c r="CY260" s="35"/>
      <c r="CZ260" s="35"/>
      <c r="DA260" s="35"/>
      <c r="DB260" s="35"/>
      <c r="DC260" s="35"/>
      <c r="DD260" s="35"/>
      <c r="DE260" s="35"/>
      <c r="DF260" s="35"/>
      <c r="DG260" s="35"/>
      <c r="DH260" s="35"/>
      <c r="DI260" s="35"/>
      <c r="DJ260" s="35"/>
      <c r="DK260" s="35"/>
      <c r="DL260" s="35"/>
      <c r="DM260" s="35"/>
      <c r="DN260" s="35"/>
      <c r="DO260" s="35"/>
      <c r="DP260" s="35"/>
      <c r="DQ260" s="35"/>
      <c r="DR260" s="35"/>
      <c r="DS260" s="35"/>
      <c r="DT260" s="35"/>
      <c r="DU260" s="35"/>
      <c r="DV260" s="35"/>
      <c r="DW260" s="35"/>
      <c r="DX260" s="35"/>
      <c r="DY260" s="35"/>
      <c r="DZ260" s="35"/>
      <c r="EA260" s="35"/>
      <c r="EB260" s="35"/>
      <c r="EC260" s="35"/>
      <c r="ED260" s="35"/>
      <c r="EE260" s="35"/>
      <c r="EF260" s="35"/>
      <c r="EG260" s="35"/>
      <c r="EH260" s="35"/>
      <c r="EI260" s="35"/>
      <c r="EJ260" s="35"/>
      <c r="EK260" s="35"/>
      <c r="EL260" s="35"/>
      <c r="EM260" s="35"/>
      <c r="EN260" s="35"/>
      <c r="EO260" s="35"/>
      <c r="EP260" s="35"/>
      <c r="EQ260" s="35"/>
      <c r="ER260" s="35"/>
      <c r="ES260" s="35"/>
      <c r="ET260" s="35"/>
      <c r="EU260" s="35"/>
      <c r="EV260" s="35"/>
      <c r="EW260" s="35"/>
      <c r="EX260" s="35"/>
      <c r="EY260" s="35"/>
      <c r="EZ260" s="35"/>
      <c r="FA260" s="35"/>
      <c r="FB260" s="35"/>
      <c r="FC260" s="35"/>
      <c r="FD260" s="35"/>
      <c r="FE260" s="35"/>
      <c r="FF260" s="35"/>
      <c r="FG260" s="35"/>
      <c r="FH260" s="35"/>
      <c r="FI260" s="35"/>
      <c r="FJ260" s="35"/>
      <c r="FK260" s="35"/>
      <c r="FL260" s="35"/>
      <c r="FM260" s="35"/>
      <c r="FN260" s="35"/>
      <c r="FO260" s="35"/>
      <c r="FP260" s="35"/>
      <c r="FQ260" s="35"/>
      <c r="FR260" s="35"/>
      <c r="FS260" s="35"/>
      <c r="FT260" s="35"/>
      <c r="FU260" s="35"/>
      <c r="FV260" s="35"/>
      <c r="FW260" s="35"/>
      <c r="FX260" s="35"/>
      <c r="FY260" s="35"/>
      <c r="FZ260" s="35"/>
      <c r="GA260" s="35"/>
      <c r="GB260" s="35"/>
      <c r="GC260" s="35"/>
      <c r="GD260" s="35"/>
      <c r="GE260" s="35"/>
      <c r="GF260" s="35"/>
      <c r="GG260" s="35"/>
      <c r="GH260" s="35"/>
      <c r="GI260" s="35"/>
      <c r="GJ260" s="35"/>
      <c r="GK260" s="35"/>
      <c r="GL260" s="35"/>
      <c r="GM260" s="35"/>
      <c r="GN260" s="35"/>
      <c r="GO260" s="35"/>
      <c r="GP260" s="35"/>
      <c r="GQ260" s="35"/>
      <c r="GR260" s="35"/>
      <c r="GS260" s="35"/>
      <c r="GT260" s="35"/>
      <c r="GU260" s="35"/>
      <c r="GV260" s="35"/>
      <c r="GW260" s="35"/>
      <c r="GX260" s="35"/>
      <c r="GY260" s="35"/>
      <c r="GZ260" s="35"/>
      <c r="HA260" s="35"/>
      <c r="HB260" s="35"/>
      <c r="HC260" s="35"/>
      <c r="HD260" s="35"/>
      <c r="HE260" s="35"/>
      <c r="HF260" s="35"/>
      <c r="HG260" s="35"/>
      <c r="HH260" s="35"/>
      <c r="HI260" s="35"/>
      <c r="HJ260" s="35"/>
      <c r="HK260" s="35"/>
      <c r="HL260" s="35"/>
      <c r="HM260" s="35"/>
      <c r="HN260" s="35"/>
      <c r="HO260" s="35"/>
      <c r="HP260" s="35"/>
      <c r="HQ260" s="35"/>
      <c r="HR260" s="35"/>
      <c r="HS260" s="35"/>
      <c r="HT260" s="35"/>
      <c r="HU260" s="35"/>
      <c r="HV260" s="35"/>
      <c r="HW260" s="35"/>
      <c r="HX260" s="35"/>
      <c r="HY260" s="35"/>
      <c r="HZ260" s="35"/>
      <c r="IA260" s="35"/>
      <c r="IB260" s="35"/>
      <c r="IC260" s="35"/>
      <c r="ID260" s="35"/>
      <c r="IE260" s="35"/>
      <c r="IF260" s="35"/>
      <c r="IG260" s="35"/>
      <c r="IH260" s="35"/>
      <c r="II260" s="35"/>
      <c r="IJ260" s="35"/>
      <c r="IK260" s="35"/>
      <c r="IL260" s="35"/>
      <c r="IM260" s="35"/>
      <c r="IN260" s="35"/>
      <c r="IO260" s="35"/>
      <c r="IP260" s="35"/>
      <c r="IQ260" s="35"/>
      <c r="IR260" s="35"/>
      <c r="IS260" s="35"/>
      <c r="IT260" s="35"/>
      <c r="IU260" s="35"/>
      <c r="IV260" s="35"/>
      <c r="IW260" s="35"/>
      <c r="IX260" s="35"/>
      <c r="IY260" s="35"/>
      <c r="IZ260" s="35"/>
      <c r="JA260" s="35"/>
      <c r="JB260" s="35"/>
      <c r="JC260" s="35"/>
      <c r="JD260" s="35"/>
      <c r="JE260" s="35"/>
      <c r="JF260" s="35"/>
      <c r="JG260" s="35"/>
      <c r="JH260" s="35"/>
      <c r="JI260" s="35"/>
      <c r="JJ260" s="35"/>
      <c r="JK260" s="35"/>
      <c r="JL260" s="35"/>
      <c r="JM260" s="35"/>
      <c r="JN260" s="35"/>
      <c r="JO260" s="35"/>
      <c r="JP260" s="35"/>
      <c r="JQ260" s="35"/>
      <c r="JR260" s="35"/>
      <c r="JS260" s="35"/>
      <c r="JT260" s="35"/>
      <c r="JU260" s="35"/>
      <c r="JV260" s="35"/>
      <c r="JW260" s="35"/>
      <c r="JX260" s="35"/>
      <c r="JY260" s="35"/>
      <c r="JZ260" s="35"/>
      <c r="KA260" s="35"/>
      <c r="KB260" s="35"/>
      <c r="KC260" s="35"/>
      <c r="KD260" s="35"/>
      <c r="KE260" s="35"/>
      <c r="KF260" s="35"/>
      <c r="KG260" s="35"/>
      <c r="KH260" s="35"/>
      <c r="KI260" s="35"/>
      <c r="KJ260" s="35"/>
      <c r="KK260" s="35"/>
      <c r="KL260" s="35"/>
      <c r="KM260" s="35"/>
      <c r="KN260" s="35"/>
      <c r="KO260" s="35"/>
      <c r="KP260" s="35"/>
      <c r="KQ260" s="35"/>
      <c r="KR260" s="35"/>
      <c r="KS260" s="35"/>
      <c r="KT260" s="35"/>
      <c r="KU260" s="35"/>
      <c r="KV260" s="35"/>
      <c r="KW260" s="35"/>
      <c r="KX260" s="35"/>
      <c r="KY260" s="35"/>
      <c r="KZ260" s="35"/>
      <c r="LA260" s="35"/>
      <c r="LB260" s="35"/>
      <c r="LC260" s="35"/>
      <c r="LD260" s="35"/>
      <c r="LE260" s="35"/>
      <c r="LF260" s="35"/>
      <c r="LG260" s="35"/>
      <c r="LH260" s="35"/>
      <c r="LI260" s="35"/>
      <c r="LJ260" s="35"/>
      <c r="LK260" s="35"/>
      <c r="LL260" s="35"/>
      <c r="LM260" s="35"/>
      <c r="LN260" s="35"/>
      <c r="LO260" s="35"/>
      <c r="LP260" s="35"/>
      <c r="LQ260" s="35"/>
      <c r="LR260" s="35"/>
      <c r="LS260" s="35"/>
      <c r="LT260" s="35"/>
      <c r="LU260" s="35"/>
      <c r="LV260" s="35"/>
      <c r="LW260" s="35"/>
      <c r="LX260" s="35"/>
      <c r="LY260" s="35"/>
      <c r="LZ260" s="35"/>
      <c r="MA260" s="35"/>
      <c r="MB260" s="35"/>
      <c r="MC260" s="35"/>
      <c r="MD260" s="35"/>
      <c r="ME260" s="35"/>
      <c r="MF260" s="35"/>
      <c r="MG260" s="35"/>
      <c r="MH260" s="35"/>
      <c r="MI260" s="35"/>
      <c r="MJ260" s="35"/>
      <c r="MK260" s="35"/>
      <c r="ML260" s="35"/>
      <c r="MM260" s="35"/>
      <c r="MN260" s="35"/>
      <c r="MO260" s="35"/>
      <c r="MP260" s="35"/>
      <c r="MQ260" s="35"/>
      <c r="MR260" s="35"/>
      <c r="MS260" s="35"/>
      <c r="MT260" s="35"/>
      <c r="MU260" s="35"/>
      <c r="MV260" s="35"/>
      <c r="MW260" s="35"/>
      <c r="MX260" s="35"/>
      <c r="MY260" s="35"/>
      <c r="MZ260" s="35"/>
      <c r="NA260" s="35"/>
      <c r="NB260" s="35"/>
      <c r="NC260" s="35"/>
      <c r="ND260" s="35"/>
      <c r="NE260" s="35"/>
      <c r="NF260" s="35"/>
      <c r="NG260" s="35"/>
      <c r="NH260" s="35"/>
      <c r="NI260" s="35"/>
      <c r="NJ260" s="35"/>
      <c r="NK260" s="35"/>
      <c r="NL260" s="35"/>
      <c r="NM260" s="35"/>
      <c r="NN260" s="35"/>
      <c r="NO260" s="35"/>
      <c r="NP260" s="35"/>
      <c r="NQ260" s="35"/>
      <c r="NR260" s="35"/>
      <c r="NS260" s="35"/>
      <c r="NT260" s="35"/>
      <c r="NU260" s="35"/>
      <c r="NV260" s="35"/>
      <c r="NW260" s="35"/>
      <c r="NX260" s="35"/>
      <c r="NY260" s="35"/>
      <c r="NZ260" s="35"/>
      <c r="OA260" s="35"/>
      <c r="OB260" s="35"/>
      <c r="OC260" s="35"/>
      <c r="OD260" s="35"/>
      <c r="OE260" s="35"/>
      <c r="OF260" s="35"/>
      <c r="OG260" s="35"/>
      <c r="OH260" s="35"/>
      <c r="OI260" s="35"/>
      <c r="OJ260" s="35"/>
      <c r="OK260" s="35"/>
      <c r="OL260" s="35"/>
      <c r="OM260" s="35"/>
      <c r="ON260" s="35"/>
      <c r="OO260" s="35"/>
      <c r="OP260" s="35"/>
      <c r="OQ260" s="35"/>
      <c r="OR260" s="35"/>
      <c r="OS260" s="35"/>
      <c r="OT260" s="35"/>
      <c r="OU260" s="35"/>
      <c r="OV260" s="35"/>
      <c r="OW260" s="35"/>
      <c r="OX260" s="35"/>
      <c r="OY260" s="35"/>
      <c r="OZ260" s="35"/>
      <c r="PA260" s="35"/>
      <c r="PB260" s="35"/>
      <c r="PC260" s="35"/>
      <c r="PD260" s="35"/>
      <c r="PE260" s="35"/>
      <c r="PF260" s="35"/>
      <c r="PG260" s="35"/>
      <c r="PH260" s="35"/>
      <c r="PI260" s="35"/>
      <c r="PJ260" s="35"/>
      <c r="PK260" s="35"/>
      <c r="PL260" s="35"/>
      <c r="PM260" s="35"/>
      <c r="PN260" s="35"/>
      <c r="PO260" s="35"/>
      <c r="PP260" s="35"/>
      <c r="PQ260" s="35"/>
      <c r="PR260" s="35"/>
      <c r="PS260" s="35"/>
      <c r="PT260" s="35"/>
      <c r="PU260" s="35"/>
      <c r="PV260" s="35"/>
      <c r="PW260" s="35"/>
      <c r="PX260" s="35"/>
      <c r="PY260" s="35"/>
      <c r="PZ260" s="35"/>
      <c r="QA260" s="35"/>
      <c r="QB260" s="35"/>
      <c r="QC260" s="35"/>
      <c r="QD260" s="35"/>
      <c r="QE260" s="35"/>
      <c r="QF260" s="35"/>
      <c r="QG260" s="35"/>
      <c r="QH260" s="35"/>
      <c r="QI260" s="35"/>
      <c r="QJ260" s="35"/>
      <c r="QK260" s="35"/>
      <c r="QL260" s="35"/>
      <c r="QM260" s="35"/>
      <c r="QN260" s="35"/>
      <c r="QO260" s="35"/>
      <c r="QP260" s="35"/>
      <c r="QQ260" s="35"/>
      <c r="QR260" s="35"/>
      <c r="QS260" s="35"/>
      <c r="QT260" s="35"/>
      <c r="QU260" s="35"/>
      <c r="QV260" s="35"/>
      <c r="QW260" s="35"/>
      <c r="QX260" s="35"/>
      <c r="QY260" s="35"/>
      <c r="QZ260" s="35"/>
      <c r="RA260" s="35"/>
      <c r="RB260" s="35"/>
      <c r="RC260" s="35"/>
      <c r="RD260" s="35"/>
      <c r="RE260" s="35"/>
      <c r="RF260" s="35"/>
      <c r="RG260" s="35"/>
      <c r="RH260" s="35"/>
      <c r="RI260" s="35"/>
      <c r="RJ260" s="35"/>
      <c r="RK260" s="35"/>
      <c r="RL260" s="35"/>
      <c r="RM260" s="35"/>
      <c r="RN260" s="35"/>
      <c r="RO260" s="35"/>
      <c r="RP260" s="35"/>
      <c r="RQ260" s="35"/>
      <c r="RR260" s="35"/>
      <c r="RS260" s="35"/>
      <c r="RT260" s="35"/>
      <c r="RU260" s="35"/>
      <c r="RV260" s="35"/>
      <c r="RW260" s="35"/>
      <c r="RX260" s="35"/>
      <c r="RY260" s="35"/>
      <c r="RZ260" s="35"/>
      <c r="SA260" s="35"/>
      <c r="SB260" s="35"/>
      <c r="SC260" s="35"/>
      <c r="SD260" s="35"/>
      <c r="SE260" s="35"/>
      <c r="SF260" s="35"/>
      <c r="SG260" s="35"/>
      <c r="SH260" s="35"/>
      <c r="SI260" s="35"/>
      <c r="SJ260" s="35"/>
      <c r="SK260" s="35"/>
      <c r="SL260" s="35"/>
      <c r="SM260" s="35"/>
      <c r="SN260" s="35"/>
      <c r="SO260" s="35"/>
      <c r="SP260" s="35"/>
      <c r="SQ260" s="35"/>
      <c r="SR260" s="35"/>
      <c r="SS260" s="35"/>
      <c r="ST260" s="35"/>
      <c r="SU260" s="35"/>
      <c r="SV260" s="35"/>
      <c r="SW260" s="35"/>
      <c r="SX260" s="35"/>
      <c r="SY260" s="35"/>
      <c r="SZ260" s="35"/>
      <c r="TA260" s="35"/>
      <c r="TB260" s="35"/>
      <c r="TC260" s="35"/>
      <c r="TD260" s="35"/>
      <c r="TE260" s="35"/>
      <c r="TF260" s="35"/>
      <c r="TG260" s="35"/>
      <c r="TH260" s="35"/>
      <c r="TI260" s="35"/>
      <c r="TJ260" s="35"/>
      <c r="TK260" s="35"/>
      <c r="TL260" s="35"/>
      <c r="TM260" s="35"/>
      <c r="TN260" s="35"/>
      <c r="TO260" s="35"/>
      <c r="TP260" s="35"/>
      <c r="TQ260" s="35"/>
      <c r="TR260" s="35"/>
      <c r="TS260" s="35"/>
      <c r="TT260" s="35"/>
      <c r="TU260" s="35"/>
      <c r="TV260" s="35"/>
      <c r="TW260" s="35"/>
      <c r="TX260" s="35"/>
      <c r="TY260" s="35"/>
      <c r="TZ260" s="35"/>
      <c r="UA260" s="35"/>
      <c r="UB260" s="35"/>
      <c r="UC260" s="35"/>
      <c r="UD260" s="35"/>
      <c r="UE260" s="35"/>
      <c r="UF260" s="35"/>
      <c r="UG260" s="35"/>
      <c r="UH260" s="35"/>
      <c r="UI260" s="35"/>
      <c r="UJ260" s="35"/>
      <c r="UK260" s="35"/>
      <c r="UL260" s="35"/>
      <c r="UM260" s="35"/>
      <c r="UN260" s="35"/>
      <c r="UO260" s="35"/>
      <c r="UP260" s="35"/>
      <c r="UQ260" s="35"/>
      <c r="UR260" s="35"/>
      <c r="US260" s="35"/>
      <c r="UT260" s="35"/>
      <c r="UU260" s="35"/>
      <c r="UV260" s="35"/>
      <c r="UW260" s="35"/>
      <c r="UX260" s="35"/>
      <c r="UY260" s="35"/>
      <c r="UZ260" s="35"/>
      <c r="VA260" s="35"/>
      <c r="VB260" s="35"/>
      <c r="VC260" s="35"/>
      <c r="VD260" s="35"/>
      <c r="VE260" s="35"/>
      <c r="VF260" s="35"/>
      <c r="VG260" s="35"/>
      <c r="VH260" s="35"/>
      <c r="VI260" s="35"/>
      <c r="VJ260" s="35"/>
      <c r="VK260" s="35"/>
      <c r="VL260" s="35"/>
      <c r="VM260" s="35"/>
      <c r="VN260" s="35"/>
      <c r="VO260" s="35"/>
      <c r="VP260" s="35"/>
      <c r="VQ260" s="35"/>
      <c r="VR260" s="35"/>
      <c r="VS260" s="35"/>
      <c r="VT260" s="35"/>
      <c r="VU260" s="35"/>
      <c r="VV260" s="35"/>
      <c r="VW260" s="35"/>
      <c r="VX260" s="35"/>
      <c r="VY260" s="35"/>
      <c r="VZ260" s="35"/>
      <c r="WA260" s="35"/>
      <c r="WB260" s="35"/>
      <c r="WC260" s="35"/>
      <c r="WD260" s="35"/>
      <c r="WE260" s="35"/>
      <c r="WF260" s="35"/>
      <c r="WG260" s="35"/>
      <c r="WH260" s="35"/>
      <c r="WI260" s="35"/>
      <c r="WJ260" s="35"/>
      <c r="WK260" s="35"/>
      <c r="WL260" s="35"/>
      <c r="WM260" s="35"/>
      <c r="WN260" s="35"/>
      <c r="WO260" s="35"/>
      <c r="WP260" s="35"/>
      <c r="WQ260" s="35"/>
      <c r="WR260" s="35"/>
      <c r="WS260" s="35"/>
      <c r="WT260" s="35"/>
      <c r="WU260" s="35"/>
      <c r="WV260" s="35"/>
      <c r="WW260" s="35"/>
      <c r="WX260" s="35"/>
      <c r="WY260" s="35"/>
      <c r="WZ260" s="35"/>
      <c r="XA260" s="35"/>
      <c r="XB260" s="35"/>
      <c r="XC260" s="35"/>
      <c r="XD260" s="35"/>
      <c r="XE260" s="35"/>
      <c r="XF260" s="35"/>
      <c r="XG260" s="35"/>
      <c r="XH260" s="35"/>
      <c r="XI260" s="35"/>
      <c r="XJ260" s="35"/>
      <c r="XK260" s="35"/>
      <c r="XL260" s="35"/>
      <c r="XM260" s="35"/>
      <c r="XN260" s="35"/>
      <c r="XO260" s="35"/>
      <c r="XP260" s="35"/>
      <c r="XQ260" s="35"/>
      <c r="XR260" s="35"/>
      <c r="XS260" s="35"/>
      <c r="XT260" s="35"/>
      <c r="XU260" s="35"/>
      <c r="XV260" s="35"/>
      <c r="XW260" s="35"/>
      <c r="XX260" s="35"/>
      <c r="XY260" s="35"/>
      <c r="XZ260" s="35"/>
      <c r="YA260" s="35"/>
      <c r="YB260" s="35"/>
      <c r="YC260" s="35"/>
      <c r="YD260" s="35"/>
      <c r="YE260" s="35"/>
      <c r="YF260" s="35"/>
      <c r="YG260" s="35"/>
      <c r="YH260" s="35"/>
      <c r="YI260" s="35"/>
      <c r="YJ260" s="35"/>
      <c r="YK260" s="35"/>
      <c r="YL260" s="35"/>
      <c r="YM260" s="35"/>
      <c r="YN260" s="35"/>
      <c r="YO260" s="35"/>
      <c r="YP260" s="35"/>
      <c r="YQ260" s="35"/>
      <c r="YR260" s="35"/>
      <c r="YS260" s="35"/>
      <c r="YT260" s="35"/>
      <c r="YU260" s="35"/>
      <c r="YV260" s="35"/>
      <c r="YW260" s="35"/>
      <c r="YX260" s="35"/>
      <c r="YY260" s="35"/>
      <c r="YZ260" s="35"/>
      <c r="ZA260" s="35"/>
      <c r="ZB260" s="35">
        <v>0.9</v>
      </c>
      <c r="ZC260" s="35"/>
      <c r="ZD260" s="35"/>
      <c r="ZE260" s="35"/>
      <c r="ZF260" s="35"/>
      <c r="ZG260" s="35"/>
      <c r="ZH260" s="35"/>
      <c r="ZI260" s="35">
        <v>0.9</v>
      </c>
      <c r="ZJ260" s="35"/>
      <c r="ZK260" s="35"/>
      <c r="ZL260" s="35"/>
      <c r="ZM260" s="35"/>
      <c r="ZN260" s="35"/>
      <c r="ZO260" s="35"/>
      <c r="ZP260" s="35"/>
      <c r="ZQ260" s="35"/>
      <c r="ZR260" s="35"/>
      <c r="ZS260" s="35"/>
      <c r="ZT260" s="35"/>
      <c r="ZU260" s="35"/>
      <c r="ZV260" s="35"/>
      <c r="ZW260" s="35"/>
      <c r="ZX260" s="35"/>
      <c r="ZY260" s="35"/>
      <c r="ZZ260" s="35"/>
      <c r="AAA260" s="35"/>
      <c r="AAB260" s="35"/>
      <c r="AAC260" s="35"/>
      <c r="AAD260" s="35"/>
      <c r="AAE260" s="35"/>
      <c r="AAF260" s="35"/>
      <c r="AAG260" s="35"/>
      <c r="AAH260" s="35"/>
      <c r="AAI260" s="35"/>
      <c r="AAJ260" s="35"/>
      <c r="AAK260" s="35"/>
      <c r="AAL260" s="35"/>
      <c r="AAM260" s="35"/>
      <c r="AAN260" s="35"/>
      <c r="AAO260" s="35"/>
      <c r="AAP260" s="35"/>
      <c r="AAQ260" s="35"/>
      <c r="AAR260" s="35"/>
      <c r="AAS260" s="35"/>
      <c r="AAT260" s="35"/>
      <c r="AAU260" s="35"/>
      <c r="AAV260" s="35"/>
      <c r="AAW260" s="35"/>
      <c r="AAX260" s="35"/>
      <c r="AAY260" s="35"/>
      <c r="AAZ260" s="35"/>
      <c r="ABA260" s="35"/>
      <c r="ABB260" s="35"/>
      <c r="ABC260" s="35"/>
      <c r="ABD260" s="35"/>
      <c r="ABE260" s="35"/>
      <c r="ABF260" s="35"/>
      <c r="ABG260" s="35"/>
      <c r="ABH260" s="35"/>
      <c r="ABI260" s="35"/>
      <c r="ABJ260" s="35"/>
      <c r="ABK260" s="35"/>
      <c r="ABL260" s="35"/>
      <c r="ABM260" s="35"/>
      <c r="ABN260" s="35"/>
      <c r="ABO260" s="35"/>
      <c r="ABP260" s="35"/>
      <c r="ABQ260" s="35"/>
      <c r="ABR260" s="35"/>
      <c r="ABS260" s="35"/>
      <c r="ABT260" s="35"/>
      <c r="ABU260" s="35"/>
      <c r="ABV260" s="35"/>
      <c r="ABW260" s="35"/>
      <c r="ABX260" s="35"/>
      <c r="ABY260" s="35"/>
      <c r="ABZ260" s="35"/>
      <c r="ACA260" s="35"/>
      <c r="ACB260" s="35"/>
      <c r="ACC260" s="35"/>
      <c r="ACD260" s="35"/>
      <c r="ACE260" s="35"/>
      <c r="ACF260" s="35"/>
      <c r="ACG260" s="35"/>
      <c r="ACH260" s="35"/>
      <c r="ACI260" s="35"/>
      <c r="ACJ260" s="35"/>
      <c r="ACK260" s="35"/>
      <c r="ACL260" s="35"/>
      <c r="ACM260" s="35"/>
      <c r="ACN260" s="35"/>
      <c r="ACO260" s="35"/>
      <c r="ACP260" s="35"/>
      <c r="ACQ260" s="35"/>
      <c r="ACR260" s="35"/>
      <c r="ACS260" s="35"/>
      <c r="ACT260" s="35"/>
      <c r="ACU260" s="35"/>
      <c r="ACV260" s="35"/>
      <c r="ACW260" s="35"/>
      <c r="ACX260" s="35"/>
      <c r="ACY260" s="35"/>
      <c r="ACZ260" s="35"/>
      <c r="ADA260" s="35"/>
      <c r="ADB260" s="35"/>
      <c r="ADC260" s="35"/>
      <c r="ADD260" s="35"/>
      <c r="ADE260" s="35"/>
      <c r="ADF260" s="35"/>
      <c r="ADG260" s="35"/>
      <c r="ADH260" s="35"/>
      <c r="ADI260" s="35"/>
      <c r="ADJ260" s="35"/>
      <c r="ADK260" s="35"/>
      <c r="ADL260" s="35"/>
      <c r="ADM260" s="35"/>
      <c r="ADN260" s="35"/>
      <c r="ADO260" s="35"/>
      <c r="ADP260" s="35"/>
      <c r="ADQ260" s="35"/>
      <c r="ADR260" s="35"/>
      <c r="ADS260" s="35"/>
      <c r="ADT260" s="35"/>
      <c r="ADU260" s="35"/>
      <c r="ADV260" s="35"/>
      <c r="ADW260" s="35"/>
      <c r="ADX260" s="35"/>
      <c r="ADY260" s="26">
        <f t="shared" si="9"/>
        <v>0</v>
      </c>
      <c r="ADZ260" s="5"/>
    </row>
    <row r="261" spans="1:806" s="33" customFormat="1" x14ac:dyDescent="0.2">
      <c r="A261" s="51" t="s">
        <v>35</v>
      </c>
      <c r="B261" s="65">
        <f t="shared" si="8"/>
        <v>0</v>
      </c>
      <c r="C261" s="57">
        <v>5</v>
      </c>
      <c r="D261" s="60">
        <v>44685</v>
      </c>
      <c r="E261" s="67">
        <v>85.12</v>
      </c>
      <c r="F261" s="67">
        <f t="shared" si="10"/>
        <v>0</v>
      </c>
      <c r="G261" s="6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15"/>
      <c r="BF261" s="15"/>
      <c r="BG261" s="136"/>
      <c r="BH261" s="35"/>
      <c r="BI261" s="35"/>
      <c r="BJ261" s="35"/>
      <c r="BK261" s="35"/>
      <c r="BL261" s="35"/>
      <c r="BM261" s="35"/>
      <c r="BN261" s="35"/>
      <c r="BO261" s="35"/>
      <c r="BP261" s="35"/>
      <c r="BQ261" s="35"/>
      <c r="BR261" s="35"/>
      <c r="BS261" s="35"/>
      <c r="BT261" s="35"/>
      <c r="BU261" s="35">
        <v>10</v>
      </c>
      <c r="BV261" s="35">
        <v>10</v>
      </c>
      <c r="BW261" s="35"/>
      <c r="BX261" s="35"/>
      <c r="BY261" s="35"/>
      <c r="BZ261" s="35"/>
      <c r="CA261" s="35"/>
      <c r="CB261" s="35"/>
      <c r="CC261" s="35"/>
      <c r="CD261" s="35"/>
      <c r="CE261" s="35"/>
      <c r="CF261" s="35"/>
      <c r="CG261" s="35"/>
      <c r="CH261" s="35"/>
      <c r="CI261" s="35"/>
      <c r="CJ261" s="35"/>
      <c r="CK261" s="35"/>
      <c r="CL261" s="35"/>
      <c r="CM261" s="35"/>
      <c r="CN261" s="35"/>
      <c r="CO261" s="35"/>
      <c r="CP261" s="35"/>
      <c r="CQ261" s="35"/>
      <c r="CR261" s="35"/>
      <c r="CS261" s="35"/>
      <c r="CT261" s="35"/>
      <c r="CU261" s="35"/>
      <c r="CV261" s="35"/>
      <c r="CW261" s="35"/>
      <c r="CX261" s="35"/>
      <c r="CY261" s="35"/>
      <c r="CZ261" s="35"/>
      <c r="DA261" s="35"/>
      <c r="DB261" s="35"/>
      <c r="DC261" s="35"/>
      <c r="DD261" s="35"/>
      <c r="DE261" s="35"/>
      <c r="DF261" s="35"/>
      <c r="DG261" s="35"/>
      <c r="DH261" s="35"/>
      <c r="DI261" s="35"/>
      <c r="DJ261" s="35"/>
      <c r="DK261" s="35"/>
      <c r="DL261" s="35"/>
      <c r="DM261" s="35"/>
      <c r="DN261" s="35"/>
      <c r="DO261" s="35"/>
      <c r="DP261" s="35"/>
      <c r="DQ261" s="35"/>
      <c r="DR261" s="35"/>
      <c r="DS261" s="35"/>
      <c r="DT261" s="35"/>
      <c r="DU261" s="35"/>
      <c r="DV261" s="35"/>
      <c r="DW261" s="35"/>
      <c r="DX261" s="35"/>
      <c r="DY261" s="35"/>
      <c r="DZ261" s="35"/>
      <c r="EA261" s="35"/>
      <c r="EB261" s="35"/>
      <c r="EC261" s="35"/>
      <c r="ED261" s="35"/>
      <c r="EE261" s="35"/>
      <c r="EF261" s="35"/>
      <c r="EG261" s="35"/>
      <c r="EH261" s="35"/>
      <c r="EI261" s="35"/>
      <c r="EJ261" s="35"/>
      <c r="EK261" s="35"/>
      <c r="EL261" s="35"/>
      <c r="EM261" s="35"/>
      <c r="EN261" s="35"/>
      <c r="EO261" s="35"/>
      <c r="EP261" s="35"/>
      <c r="EQ261" s="35"/>
      <c r="ER261" s="35"/>
      <c r="ES261" s="35"/>
      <c r="ET261" s="35"/>
      <c r="EU261" s="35"/>
      <c r="EV261" s="35"/>
      <c r="EW261" s="35"/>
      <c r="EX261" s="35"/>
      <c r="EY261" s="35"/>
      <c r="EZ261" s="35"/>
      <c r="FA261" s="35"/>
      <c r="FB261" s="35"/>
      <c r="FC261" s="35"/>
      <c r="FD261" s="35"/>
      <c r="FE261" s="35"/>
      <c r="FF261" s="35"/>
      <c r="FG261" s="35"/>
      <c r="FH261" s="35"/>
      <c r="FI261" s="35"/>
      <c r="FJ261" s="35"/>
      <c r="FK261" s="35"/>
      <c r="FL261" s="35"/>
      <c r="FM261" s="35"/>
      <c r="FN261" s="35"/>
      <c r="FO261" s="35"/>
      <c r="FP261" s="35"/>
      <c r="FQ261" s="35"/>
      <c r="FR261" s="35"/>
      <c r="FS261" s="35"/>
      <c r="FT261" s="35"/>
      <c r="FU261" s="35"/>
      <c r="FV261" s="35"/>
      <c r="FW261" s="35"/>
      <c r="FX261" s="35"/>
      <c r="FY261" s="35"/>
      <c r="FZ261" s="35"/>
      <c r="GA261" s="35"/>
      <c r="GB261" s="35"/>
      <c r="GC261" s="35"/>
      <c r="GD261" s="35"/>
      <c r="GE261" s="35"/>
      <c r="GF261" s="35"/>
      <c r="GG261" s="35"/>
      <c r="GH261" s="35"/>
      <c r="GI261" s="35"/>
      <c r="GJ261" s="35"/>
      <c r="GK261" s="35"/>
      <c r="GL261" s="35"/>
      <c r="GM261" s="35"/>
      <c r="GN261" s="35"/>
      <c r="GO261" s="35"/>
      <c r="GP261" s="35"/>
      <c r="GQ261" s="35"/>
      <c r="GR261" s="35"/>
      <c r="GS261" s="35"/>
      <c r="GT261" s="35"/>
      <c r="GU261" s="35"/>
      <c r="GV261" s="35"/>
      <c r="GW261" s="35"/>
      <c r="GX261" s="35"/>
      <c r="GY261" s="35"/>
      <c r="GZ261" s="35"/>
      <c r="HA261" s="35"/>
      <c r="HB261" s="35"/>
      <c r="HC261" s="35"/>
      <c r="HD261" s="35"/>
      <c r="HE261" s="35"/>
      <c r="HF261" s="35"/>
      <c r="HG261" s="35"/>
      <c r="HH261" s="35"/>
      <c r="HI261" s="35"/>
      <c r="HJ261" s="35"/>
      <c r="HK261" s="35"/>
      <c r="HL261" s="35"/>
      <c r="HM261" s="35"/>
      <c r="HN261" s="35"/>
      <c r="HO261" s="35"/>
      <c r="HP261" s="35"/>
      <c r="HQ261" s="35"/>
      <c r="HR261" s="35"/>
      <c r="HS261" s="35"/>
      <c r="HT261" s="35"/>
      <c r="HU261" s="35"/>
      <c r="HV261" s="35"/>
      <c r="HW261" s="35"/>
      <c r="HX261" s="35"/>
      <c r="HY261" s="35"/>
      <c r="HZ261" s="35"/>
      <c r="IA261" s="35"/>
      <c r="IB261" s="35"/>
      <c r="IC261" s="35"/>
      <c r="ID261" s="35"/>
      <c r="IE261" s="35"/>
      <c r="IF261" s="35"/>
      <c r="IG261" s="35"/>
      <c r="IH261" s="35"/>
      <c r="II261" s="35"/>
      <c r="IJ261" s="35"/>
      <c r="IK261" s="35"/>
      <c r="IL261" s="35"/>
      <c r="IM261" s="35"/>
      <c r="IN261" s="35"/>
      <c r="IO261" s="35"/>
      <c r="IP261" s="35"/>
      <c r="IQ261" s="35"/>
      <c r="IR261" s="35"/>
      <c r="IS261" s="35"/>
      <c r="IT261" s="35"/>
      <c r="IU261" s="35"/>
      <c r="IV261" s="35"/>
      <c r="IW261" s="35"/>
      <c r="IX261" s="35"/>
      <c r="IY261" s="35"/>
      <c r="IZ261" s="35"/>
      <c r="JA261" s="35"/>
      <c r="JB261" s="35"/>
      <c r="JC261" s="35"/>
      <c r="JD261" s="35"/>
      <c r="JE261" s="35"/>
      <c r="JF261" s="35"/>
      <c r="JG261" s="35"/>
      <c r="JH261" s="35"/>
      <c r="JI261" s="35"/>
      <c r="JJ261" s="35"/>
      <c r="JK261" s="35"/>
      <c r="JL261" s="35"/>
      <c r="JM261" s="35"/>
      <c r="JN261" s="35"/>
      <c r="JO261" s="35"/>
      <c r="JP261" s="35"/>
      <c r="JQ261" s="35"/>
      <c r="JR261" s="35"/>
      <c r="JS261" s="35"/>
      <c r="JT261" s="35"/>
      <c r="JU261" s="35"/>
      <c r="JV261" s="35"/>
      <c r="JW261" s="35"/>
      <c r="JX261" s="35"/>
      <c r="JY261" s="35"/>
      <c r="JZ261" s="35"/>
      <c r="KA261" s="35"/>
      <c r="KB261" s="35"/>
      <c r="KC261" s="35"/>
      <c r="KD261" s="35"/>
      <c r="KE261" s="35"/>
      <c r="KF261" s="35"/>
      <c r="KG261" s="35"/>
      <c r="KH261" s="35"/>
      <c r="KI261" s="35"/>
      <c r="KJ261" s="35"/>
      <c r="KK261" s="35"/>
      <c r="KL261" s="35"/>
      <c r="KM261" s="35"/>
      <c r="KN261" s="35"/>
      <c r="KO261" s="35"/>
      <c r="KP261" s="35"/>
      <c r="KQ261" s="35"/>
      <c r="KR261" s="35"/>
      <c r="KS261" s="35"/>
      <c r="KT261" s="35"/>
      <c r="KU261" s="35"/>
      <c r="KV261" s="35"/>
      <c r="KW261" s="35"/>
      <c r="KX261" s="35"/>
      <c r="KY261" s="35"/>
      <c r="KZ261" s="35"/>
      <c r="LA261" s="35"/>
      <c r="LB261" s="35"/>
      <c r="LC261" s="35"/>
      <c r="LD261" s="35"/>
      <c r="LE261" s="35"/>
      <c r="LF261" s="35"/>
      <c r="LG261" s="35"/>
      <c r="LH261" s="35"/>
      <c r="LI261" s="35"/>
      <c r="LJ261" s="35"/>
      <c r="LK261" s="35"/>
      <c r="LL261" s="35"/>
      <c r="LM261" s="35"/>
      <c r="LN261" s="35"/>
      <c r="LO261" s="35"/>
      <c r="LP261" s="35"/>
      <c r="LQ261" s="35"/>
      <c r="LR261" s="35"/>
      <c r="LS261" s="35"/>
      <c r="LT261" s="35"/>
      <c r="LU261" s="35"/>
      <c r="LV261" s="35"/>
      <c r="LW261" s="35"/>
      <c r="LX261" s="35"/>
      <c r="LY261" s="35"/>
      <c r="LZ261" s="35"/>
      <c r="MA261" s="35"/>
      <c r="MB261" s="35"/>
      <c r="MC261" s="35"/>
      <c r="MD261" s="35"/>
      <c r="ME261" s="35"/>
      <c r="MF261" s="35"/>
      <c r="MG261" s="35"/>
      <c r="MH261" s="35"/>
      <c r="MI261" s="35"/>
      <c r="MJ261" s="35"/>
      <c r="MK261" s="35"/>
      <c r="ML261" s="35"/>
      <c r="MM261" s="35"/>
      <c r="MN261" s="35"/>
      <c r="MO261" s="35"/>
      <c r="MP261" s="35"/>
      <c r="MQ261" s="35"/>
      <c r="MR261" s="35"/>
      <c r="MS261" s="35"/>
      <c r="MT261" s="35"/>
      <c r="MU261" s="35"/>
      <c r="MV261" s="35"/>
      <c r="MW261" s="35"/>
      <c r="MX261" s="35"/>
      <c r="MY261" s="35"/>
      <c r="MZ261" s="35"/>
      <c r="NA261" s="35"/>
      <c r="NB261" s="35"/>
      <c r="NC261" s="35"/>
      <c r="ND261" s="35"/>
      <c r="NE261" s="35"/>
      <c r="NF261" s="35"/>
      <c r="NG261" s="35"/>
      <c r="NH261" s="35"/>
      <c r="NI261" s="35"/>
      <c r="NJ261" s="35"/>
      <c r="NK261" s="35"/>
      <c r="NL261" s="35"/>
      <c r="NM261" s="35"/>
      <c r="NN261" s="35"/>
      <c r="NO261" s="35"/>
      <c r="NP261" s="35"/>
      <c r="NQ261" s="35"/>
      <c r="NR261" s="35"/>
      <c r="NS261" s="35"/>
      <c r="NT261" s="35"/>
      <c r="NU261" s="35"/>
      <c r="NV261" s="35"/>
      <c r="NW261" s="35"/>
      <c r="NX261" s="35"/>
      <c r="NY261" s="35"/>
      <c r="NZ261" s="35"/>
      <c r="OA261" s="35"/>
      <c r="OB261" s="35"/>
      <c r="OC261" s="35"/>
      <c r="OD261" s="35"/>
      <c r="OE261" s="35"/>
      <c r="OF261" s="35"/>
      <c r="OG261" s="35"/>
      <c r="OH261" s="35"/>
      <c r="OI261" s="35"/>
      <c r="OJ261" s="35"/>
      <c r="OK261" s="35"/>
      <c r="OL261" s="35"/>
      <c r="OM261" s="35"/>
      <c r="ON261" s="35"/>
      <c r="OO261" s="35"/>
      <c r="OP261" s="35"/>
      <c r="OQ261" s="35"/>
      <c r="OR261" s="35"/>
      <c r="OS261" s="35"/>
      <c r="OT261" s="35"/>
      <c r="OU261" s="35"/>
      <c r="OV261" s="35"/>
      <c r="OW261" s="35"/>
      <c r="OX261" s="35"/>
      <c r="OY261" s="35"/>
      <c r="OZ261" s="35"/>
      <c r="PA261" s="35"/>
      <c r="PB261" s="35"/>
      <c r="PC261" s="35"/>
      <c r="PD261" s="35"/>
      <c r="PE261" s="35"/>
      <c r="PF261" s="35"/>
      <c r="PG261" s="35"/>
      <c r="PH261" s="35"/>
      <c r="PI261" s="35"/>
      <c r="PJ261" s="35"/>
      <c r="PK261" s="35"/>
      <c r="PL261" s="35"/>
      <c r="PM261" s="35"/>
      <c r="PN261" s="35"/>
      <c r="PO261" s="35"/>
      <c r="PP261" s="35"/>
      <c r="PQ261" s="35"/>
      <c r="PR261" s="35"/>
      <c r="PS261" s="35"/>
      <c r="PT261" s="35"/>
      <c r="PU261" s="35"/>
      <c r="PV261" s="35"/>
      <c r="PW261" s="35"/>
      <c r="PX261" s="35"/>
      <c r="PY261" s="35"/>
      <c r="PZ261" s="35"/>
      <c r="QA261" s="35"/>
      <c r="QB261" s="35"/>
      <c r="QC261" s="35"/>
      <c r="QD261" s="35"/>
      <c r="QE261" s="35"/>
      <c r="QF261" s="35">
        <v>10</v>
      </c>
      <c r="QG261" s="35"/>
      <c r="QH261" s="35"/>
      <c r="QI261" s="35"/>
      <c r="QJ261" s="35"/>
      <c r="QK261" s="35"/>
      <c r="QL261" s="35"/>
      <c r="QM261" s="35"/>
      <c r="QN261" s="35"/>
      <c r="QO261" s="35"/>
      <c r="QP261" s="35"/>
      <c r="QQ261" s="35"/>
      <c r="QR261" s="35"/>
      <c r="QS261" s="35"/>
      <c r="QT261" s="35"/>
      <c r="QU261" s="35"/>
      <c r="QV261" s="35"/>
      <c r="QW261" s="35"/>
      <c r="QX261" s="35"/>
      <c r="QY261" s="35"/>
      <c r="QZ261" s="35"/>
      <c r="RA261" s="35"/>
      <c r="RB261" s="35"/>
      <c r="RC261" s="35"/>
      <c r="RD261" s="35"/>
      <c r="RE261" s="35"/>
      <c r="RF261" s="35"/>
      <c r="RG261" s="35"/>
      <c r="RH261" s="35"/>
      <c r="RI261" s="35"/>
      <c r="RJ261" s="35"/>
      <c r="RK261" s="35"/>
      <c r="RL261" s="35"/>
      <c r="RM261" s="35"/>
      <c r="RN261" s="35"/>
      <c r="RO261" s="35"/>
      <c r="RP261" s="35"/>
      <c r="RQ261" s="35"/>
      <c r="RR261" s="35"/>
      <c r="RS261" s="35"/>
      <c r="RT261" s="35"/>
      <c r="RU261" s="35"/>
      <c r="RV261" s="35"/>
      <c r="RW261" s="35"/>
      <c r="RX261" s="35"/>
      <c r="RY261" s="35"/>
      <c r="RZ261" s="35"/>
      <c r="SA261" s="35"/>
      <c r="SB261" s="35"/>
      <c r="SC261" s="35"/>
      <c r="SD261" s="35"/>
      <c r="SE261" s="35"/>
      <c r="SF261" s="35"/>
      <c r="SG261" s="35"/>
      <c r="SH261" s="35"/>
      <c r="SI261" s="35"/>
      <c r="SJ261" s="35"/>
      <c r="SK261" s="35"/>
      <c r="SL261" s="35"/>
      <c r="SM261" s="35"/>
      <c r="SN261" s="35"/>
      <c r="SO261" s="35"/>
      <c r="SP261" s="35"/>
      <c r="SQ261" s="35"/>
      <c r="SR261" s="35"/>
      <c r="SS261" s="35"/>
      <c r="ST261" s="35"/>
      <c r="SU261" s="35"/>
      <c r="SV261" s="35"/>
      <c r="SW261" s="35"/>
      <c r="SX261" s="35"/>
      <c r="SY261" s="35"/>
      <c r="SZ261" s="35"/>
      <c r="TA261" s="35"/>
      <c r="TB261" s="35"/>
      <c r="TC261" s="35"/>
      <c r="TD261" s="35"/>
      <c r="TE261" s="35"/>
      <c r="TF261" s="35"/>
      <c r="TG261" s="35"/>
      <c r="TH261" s="35"/>
      <c r="TI261" s="35"/>
      <c r="TJ261" s="35"/>
      <c r="TK261" s="35"/>
      <c r="TL261" s="35"/>
      <c r="TM261" s="35"/>
      <c r="TN261" s="35"/>
      <c r="TO261" s="35"/>
      <c r="TP261" s="35"/>
      <c r="TQ261" s="35"/>
      <c r="TR261" s="35"/>
      <c r="TS261" s="35"/>
      <c r="TT261" s="35"/>
      <c r="TU261" s="35"/>
      <c r="TV261" s="35"/>
      <c r="TW261" s="35"/>
      <c r="TX261" s="35"/>
      <c r="TY261" s="35"/>
      <c r="TZ261" s="35"/>
      <c r="UA261" s="35"/>
      <c r="UB261" s="35"/>
      <c r="UC261" s="35"/>
      <c r="UD261" s="35"/>
      <c r="UE261" s="35"/>
      <c r="UF261" s="35"/>
      <c r="UG261" s="35"/>
      <c r="UH261" s="35"/>
      <c r="UI261" s="35"/>
      <c r="UJ261" s="35"/>
      <c r="UK261" s="35"/>
      <c r="UL261" s="35"/>
      <c r="UM261" s="35"/>
      <c r="UN261" s="35"/>
      <c r="UO261" s="35"/>
      <c r="UP261" s="35"/>
      <c r="UQ261" s="35"/>
      <c r="UR261" s="35"/>
      <c r="US261" s="35"/>
      <c r="UT261" s="35"/>
      <c r="UU261" s="35"/>
      <c r="UV261" s="35"/>
      <c r="UW261" s="35"/>
      <c r="UX261" s="35"/>
      <c r="UY261" s="35"/>
      <c r="UZ261" s="35"/>
      <c r="VA261" s="35"/>
      <c r="VB261" s="35"/>
      <c r="VC261" s="35"/>
      <c r="VD261" s="35"/>
      <c r="VE261" s="35"/>
      <c r="VF261" s="35"/>
      <c r="VG261" s="35">
        <v>10</v>
      </c>
      <c r="VH261" s="35"/>
      <c r="VI261" s="35"/>
      <c r="VJ261" s="35"/>
      <c r="VK261" s="35"/>
      <c r="VL261" s="35"/>
      <c r="VM261" s="35"/>
      <c r="VN261" s="35"/>
      <c r="VO261" s="35"/>
      <c r="VP261" s="35"/>
      <c r="VQ261" s="35"/>
      <c r="VR261" s="35"/>
      <c r="VS261" s="35"/>
      <c r="VT261" s="35"/>
      <c r="VU261" s="35"/>
      <c r="VV261" s="35"/>
      <c r="VW261" s="35"/>
      <c r="VX261" s="35"/>
      <c r="VY261" s="35"/>
      <c r="VZ261" s="35"/>
      <c r="WA261" s="35"/>
      <c r="WB261" s="35"/>
      <c r="WC261" s="35"/>
      <c r="WD261" s="35"/>
      <c r="WE261" s="35"/>
      <c r="WF261" s="35"/>
      <c r="WG261" s="35"/>
      <c r="WH261" s="35"/>
      <c r="WI261" s="35"/>
      <c r="WJ261" s="35"/>
      <c r="WK261" s="35"/>
      <c r="WL261" s="35"/>
      <c r="WM261" s="35"/>
      <c r="WN261" s="35"/>
      <c r="WO261" s="35"/>
      <c r="WP261" s="35"/>
      <c r="WQ261" s="35"/>
      <c r="WR261" s="35"/>
      <c r="WS261" s="35"/>
      <c r="WT261" s="35"/>
      <c r="WU261" s="35"/>
      <c r="WV261" s="35"/>
      <c r="WW261" s="35"/>
      <c r="WX261" s="35"/>
      <c r="WY261" s="35"/>
      <c r="WZ261" s="35"/>
      <c r="XA261" s="35"/>
      <c r="XB261" s="35"/>
      <c r="XC261" s="35"/>
      <c r="XD261" s="35"/>
      <c r="XE261" s="35"/>
      <c r="XF261" s="35"/>
      <c r="XG261" s="35"/>
      <c r="XH261" s="35"/>
      <c r="XI261" s="35"/>
      <c r="XJ261" s="35"/>
      <c r="XK261" s="35"/>
      <c r="XL261" s="35"/>
      <c r="XM261" s="35"/>
      <c r="XN261" s="35"/>
      <c r="XO261" s="35"/>
      <c r="XP261" s="35"/>
      <c r="XQ261" s="35"/>
      <c r="XR261" s="35"/>
      <c r="XS261" s="35"/>
      <c r="XT261" s="35"/>
      <c r="XU261" s="35"/>
      <c r="XV261" s="35"/>
      <c r="XW261" s="35"/>
      <c r="XX261" s="35"/>
      <c r="XY261" s="35"/>
      <c r="XZ261" s="35"/>
      <c r="YA261" s="35"/>
      <c r="YB261" s="35"/>
      <c r="YC261" s="35"/>
      <c r="YD261" s="35"/>
      <c r="YE261" s="35"/>
      <c r="YF261" s="35"/>
      <c r="YG261" s="35"/>
      <c r="YH261" s="35"/>
      <c r="YI261" s="35"/>
      <c r="YJ261" s="35"/>
      <c r="YK261" s="35"/>
      <c r="YL261" s="35"/>
      <c r="YM261" s="35"/>
      <c r="YN261" s="35"/>
      <c r="YO261" s="35"/>
      <c r="YP261" s="35"/>
      <c r="YQ261" s="35"/>
      <c r="YR261" s="35"/>
      <c r="YS261" s="35"/>
      <c r="YT261" s="35"/>
      <c r="YU261" s="35"/>
      <c r="YV261" s="35"/>
      <c r="YW261" s="35"/>
      <c r="YX261" s="35"/>
      <c r="YY261" s="35"/>
      <c r="YZ261" s="35"/>
      <c r="ZA261" s="35"/>
      <c r="ZB261" s="35"/>
      <c r="ZC261" s="35"/>
      <c r="ZD261" s="35"/>
      <c r="ZE261" s="35"/>
      <c r="ZF261" s="35"/>
      <c r="ZG261" s="35"/>
      <c r="ZH261" s="35"/>
      <c r="ZI261" s="35"/>
      <c r="ZJ261" s="35"/>
      <c r="ZK261" s="35"/>
      <c r="ZL261" s="35"/>
      <c r="ZM261" s="35"/>
      <c r="ZN261" s="35"/>
      <c r="ZO261" s="35"/>
      <c r="ZP261" s="35"/>
      <c r="ZQ261" s="35"/>
      <c r="ZR261" s="35"/>
      <c r="ZS261" s="35"/>
      <c r="ZT261" s="35"/>
      <c r="ZU261" s="35"/>
      <c r="ZV261" s="35"/>
      <c r="ZW261" s="35"/>
      <c r="ZX261" s="35"/>
      <c r="ZY261" s="35"/>
      <c r="ZZ261" s="35"/>
      <c r="AAA261" s="35"/>
      <c r="AAB261" s="35"/>
      <c r="AAC261" s="35"/>
      <c r="AAD261" s="35"/>
      <c r="AAE261" s="35"/>
      <c r="AAF261" s="35"/>
      <c r="AAG261" s="35"/>
      <c r="AAH261" s="35"/>
      <c r="AAI261" s="35"/>
      <c r="AAJ261" s="35"/>
      <c r="AAK261" s="35"/>
      <c r="AAL261" s="35"/>
      <c r="AAM261" s="35"/>
      <c r="AAN261" s="35"/>
      <c r="AAO261" s="35"/>
      <c r="AAP261" s="35"/>
      <c r="AAQ261" s="35"/>
      <c r="AAR261" s="35"/>
      <c r="AAS261" s="35"/>
      <c r="AAT261" s="35"/>
      <c r="AAU261" s="35"/>
      <c r="AAV261" s="35"/>
      <c r="AAW261" s="35"/>
      <c r="AAX261" s="35"/>
      <c r="AAY261" s="35"/>
      <c r="AAZ261" s="35"/>
      <c r="ABA261" s="35"/>
      <c r="ABB261" s="35"/>
      <c r="ABC261" s="35"/>
      <c r="ABD261" s="35"/>
      <c r="ABE261" s="35"/>
      <c r="ABF261" s="35"/>
      <c r="ABG261" s="35"/>
      <c r="ABH261" s="35"/>
      <c r="ABI261" s="35"/>
      <c r="ABJ261" s="35"/>
      <c r="ABK261" s="35"/>
      <c r="ABL261" s="35"/>
      <c r="ABM261" s="35"/>
      <c r="ABN261" s="35"/>
      <c r="ABO261" s="35"/>
      <c r="ABP261" s="35"/>
      <c r="ABQ261" s="35"/>
      <c r="ABR261" s="35"/>
      <c r="ABS261" s="35"/>
      <c r="ABT261" s="35"/>
      <c r="ABU261" s="35"/>
      <c r="ABV261" s="35"/>
      <c r="ABW261" s="35"/>
      <c r="ABX261" s="35"/>
      <c r="ABY261" s="35"/>
      <c r="ABZ261" s="35"/>
      <c r="ACA261" s="35"/>
      <c r="ACB261" s="35"/>
      <c r="ACC261" s="35"/>
      <c r="ACD261" s="35"/>
      <c r="ACE261" s="35"/>
      <c r="ACF261" s="35"/>
      <c r="ACG261" s="35"/>
      <c r="ACH261" s="35"/>
      <c r="ACI261" s="35"/>
      <c r="ACJ261" s="35"/>
      <c r="ACK261" s="35"/>
      <c r="ACL261" s="35"/>
      <c r="ACM261" s="35"/>
      <c r="ACN261" s="35"/>
      <c r="ACO261" s="35"/>
      <c r="ACP261" s="35"/>
      <c r="ACQ261" s="35"/>
      <c r="ACR261" s="35"/>
      <c r="ACS261" s="35"/>
      <c r="ACT261" s="35"/>
      <c r="ACU261" s="35"/>
      <c r="ACV261" s="35"/>
      <c r="ACW261" s="35"/>
      <c r="ACX261" s="35"/>
      <c r="ACY261" s="35"/>
      <c r="ACZ261" s="35"/>
      <c r="ADA261" s="35"/>
      <c r="ADB261" s="35"/>
      <c r="ADC261" s="35"/>
      <c r="ADD261" s="35"/>
      <c r="ADE261" s="35"/>
      <c r="ADF261" s="35"/>
      <c r="ADG261" s="35"/>
      <c r="ADH261" s="35"/>
      <c r="ADI261" s="35"/>
      <c r="ADJ261" s="35"/>
      <c r="ADK261" s="35"/>
      <c r="ADL261" s="35"/>
      <c r="ADM261" s="35"/>
      <c r="ADN261" s="35"/>
      <c r="ADO261" s="35"/>
      <c r="ADP261" s="35"/>
      <c r="ADQ261" s="35"/>
      <c r="ADR261" s="35"/>
      <c r="ADS261" s="35"/>
      <c r="ADT261" s="35"/>
      <c r="ADU261" s="35"/>
      <c r="ADV261" s="35"/>
      <c r="ADW261" s="35"/>
      <c r="ADX261" s="35"/>
      <c r="ADY261" s="26">
        <f t="shared" si="9"/>
        <v>0</v>
      </c>
      <c r="ADZ261" s="5"/>
    </row>
    <row r="262" spans="1:806" s="33" customFormat="1" x14ac:dyDescent="0.2">
      <c r="A262" s="51" t="s">
        <v>158</v>
      </c>
      <c r="B262" s="65">
        <f t="shared" si="8"/>
        <v>15</v>
      </c>
      <c r="C262" s="57">
        <v>5</v>
      </c>
      <c r="D262" s="60">
        <v>44832</v>
      </c>
      <c r="E262" s="67">
        <v>81.02</v>
      </c>
      <c r="F262" s="67">
        <f t="shared" si="10"/>
        <v>1215.3</v>
      </c>
      <c r="G262" s="6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>
        <v>5</v>
      </c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>
        <v>15</v>
      </c>
      <c r="BD262" s="35"/>
      <c r="BE262" s="15"/>
      <c r="BF262" s="15"/>
      <c r="BG262" s="136"/>
      <c r="BH262" s="35"/>
      <c r="BI262" s="35"/>
      <c r="BJ262" s="35"/>
      <c r="BK262" s="35"/>
      <c r="BL262" s="35"/>
      <c r="BM262" s="35"/>
      <c r="BN262" s="35"/>
      <c r="BO262" s="35"/>
      <c r="BP262" s="35"/>
      <c r="BQ262" s="35"/>
      <c r="BR262" s="35"/>
      <c r="BS262" s="35"/>
      <c r="BT262" s="35"/>
      <c r="BU262" s="35"/>
      <c r="BV262" s="35"/>
      <c r="BW262" s="35"/>
      <c r="BX262" s="35">
        <v>5</v>
      </c>
      <c r="BY262" s="35"/>
      <c r="BZ262" s="35"/>
      <c r="CA262" s="35"/>
      <c r="CB262" s="35"/>
      <c r="CC262" s="35"/>
      <c r="CD262" s="35"/>
      <c r="CE262" s="35"/>
      <c r="CF262" s="35"/>
      <c r="CG262" s="35"/>
      <c r="CH262" s="35"/>
      <c r="CI262" s="35"/>
      <c r="CJ262" s="35"/>
      <c r="CK262" s="35"/>
      <c r="CL262" s="35"/>
      <c r="CM262" s="35"/>
      <c r="CN262" s="35"/>
      <c r="CO262" s="35"/>
      <c r="CP262" s="35"/>
      <c r="CQ262" s="35"/>
      <c r="CR262" s="35"/>
      <c r="CS262" s="35"/>
      <c r="CT262" s="35"/>
      <c r="CU262" s="35"/>
      <c r="CV262" s="35"/>
      <c r="CW262" s="35"/>
      <c r="CX262" s="35"/>
      <c r="CY262" s="35"/>
      <c r="CZ262" s="35"/>
      <c r="DA262" s="35"/>
      <c r="DB262" s="35"/>
      <c r="DC262" s="35"/>
      <c r="DD262" s="35"/>
      <c r="DE262" s="35"/>
      <c r="DF262" s="35"/>
      <c r="DG262" s="35"/>
      <c r="DH262" s="35"/>
      <c r="DI262" s="35"/>
      <c r="DJ262" s="35"/>
      <c r="DK262" s="35"/>
      <c r="DL262" s="35"/>
      <c r="DM262" s="35"/>
      <c r="DN262" s="35"/>
      <c r="DO262" s="35">
        <v>50</v>
      </c>
      <c r="DP262" s="35"/>
      <c r="DQ262" s="35"/>
      <c r="DR262" s="35"/>
      <c r="DS262" s="35"/>
      <c r="DT262" s="35"/>
      <c r="DU262" s="35"/>
      <c r="DV262" s="35"/>
      <c r="DW262" s="35"/>
      <c r="DX262" s="35"/>
      <c r="DY262" s="35"/>
      <c r="DZ262" s="35"/>
      <c r="EA262" s="35"/>
      <c r="EB262" s="35"/>
      <c r="EC262" s="35"/>
      <c r="ED262" s="35"/>
      <c r="EE262" s="35"/>
      <c r="EF262" s="35"/>
      <c r="EG262" s="35"/>
      <c r="EH262" s="35"/>
      <c r="EI262" s="35"/>
      <c r="EJ262" s="35"/>
      <c r="EK262" s="35"/>
      <c r="EL262" s="35"/>
      <c r="EM262" s="35"/>
      <c r="EN262" s="35"/>
      <c r="EO262" s="35"/>
      <c r="EP262" s="35"/>
      <c r="EQ262" s="35"/>
      <c r="ER262" s="35"/>
      <c r="ES262" s="35"/>
      <c r="ET262" s="35"/>
      <c r="EU262" s="35"/>
      <c r="EV262" s="35"/>
      <c r="EW262" s="35"/>
      <c r="EX262" s="35"/>
      <c r="EY262" s="35"/>
      <c r="EZ262" s="35"/>
      <c r="FA262" s="35"/>
      <c r="FB262" s="35"/>
      <c r="FC262" s="35"/>
      <c r="FD262" s="35"/>
      <c r="FE262" s="35"/>
      <c r="FF262" s="35"/>
      <c r="FG262" s="35"/>
      <c r="FH262" s="35"/>
      <c r="FI262" s="35"/>
      <c r="FJ262" s="35"/>
      <c r="FK262" s="35"/>
      <c r="FL262" s="35"/>
      <c r="FM262" s="35"/>
      <c r="FN262" s="35"/>
      <c r="FO262" s="35"/>
      <c r="FP262" s="35"/>
      <c r="FQ262" s="35"/>
      <c r="FR262" s="35"/>
      <c r="FS262" s="35"/>
      <c r="FT262" s="35"/>
      <c r="FU262" s="35"/>
      <c r="FV262" s="35"/>
      <c r="FW262" s="35"/>
      <c r="FX262" s="35"/>
      <c r="FY262" s="35"/>
      <c r="FZ262" s="35"/>
      <c r="GA262" s="35"/>
      <c r="GB262" s="35"/>
      <c r="GC262" s="35"/>
      <c r="GD262" s="35"/>
      <c r="GE262" s="35"/>
      <c r="GF262" s="35"/>
      <c r="GG262" s="35"/>
      <c r="GH262" s="35"/>
      <c r="GI262" s="35"/>
      <c r="GJ262" s="35"/>
      <c r="GK262" s="35"/>
      <c r="GL262" s="35"/>
      <c r="GM262" s="35"/>
      <c r="GN262" s="35"/>
      <c r="GO262" s="35"/>
      <c r="GP262" s="35"/>
      <c r="GQ262" s="35"/>
      <c r="GR262" s="35"/>
      <c r="GS262" s="35"/>
      <c r="GT262" s="35"/>
      <c r="GU262" s="35"/>
      <c r="GV262" s="35"/>
      <c r="GW262" s="35"/>
      <c r="GX262" s="35"/>
      <c r="GY262" s="35"/>
      <c r="GZ262" s="35"/>
      <c r="HA262" s="35"/>
      <c r="HB262" s="35"/>
      <c r="HC262" s="35"/>
      <c r="HD262" s="35"/>
      <c r="HE262" s="35"/>
      <c r="HF262" s="35"/>
      <c r="HG262" s="35"/>
      <c r="HH262" s="35"/>
      <c r="HI262" s="35"/>
      <c r="HJ262" s="35"/>
      <c r="HK262" s="35"/>
      <c r="HL262" s="35"/>
      <c r="HM262" s="35"/>
      <c r="HN262" s="35"/>
      <c r="HO262" s="35"/>
      <c r="HP262" s="35"/>
      <c r="HQ262" s="35"/>
      <c r="HR262" s="35"/>
      <c r="HS262" s="35"/>
      <c r="HT262" s="35"/>
      <c r="HU262" s="35"/>
      <c r="HV262" s="35"/>
      <c r="HW262" s="35"/>
      <c r="HX262" s="35"/>
      <c r="HY262" s="35"/>
      <c r="HZ262" s="35"/>
      <c r="IA262" s="35"/>
      <c r="IB262" s="35"/>
      <c r="IC262" s="35"/>
      <c r="ID262" s="35"/>
      <c r="IE262" s="35"/>
      <c r="IF262" s="35"/>
      <c r="IG262" s="35"/>
      <c r="IH262" s="35"/>
      <c r="II262" s="35"/>
      <c r="IJ262" s="35"/>
      <c r="IK262" s="35"/>
      <c r="IL262" s="35"/>
      <c r="IM262" s="35"/>
      <c r="IN262" s="35"/>
      <c r="IO262" s="35"/>
      <c r="IP262" s="35"/>
      <c r="IQ262" s="35"/>
      <c r="IR262" s="35"/>
      <c r="IS262" s="35"/>
      <c r="IT262" s="35"/>
      <c r="IU262" s="35"/>
      <c r="IV262" s="35"/>
      <c r="IW262" s="35"/>
      <c r="IX262" s="35"/>
      <c r="IY262" s="35"/>
      <c r="IZ262" s="35"/>
      <c r="JA262" s="35"/>
      <c r="JB262" s="35"/>
      <c r="JC262" s="35"/>
      <c r="JD262" s="35"/>
      <c r="JE262" s="35"/>
      <c r="JF262" s="35"/>
      <c r="JG262" s="35"/>
      <c r="JH262" s="35"/>
      <c r="JI262" s="35"/>
      <c r="JJ262" s="35"/>
      <c r="JK262" s="35"/>
      <c r="JL262" s="35"/>
      <c r="JM262" s="35"/>
      <c r="JN262" s="35"/>
      <c r="JO262" s="35"/>
      <c r="JP262" s="35"/>
      <c r="JQ262" s="35"/>
      <c r="JR262" s="35"/>
      <c r="JS262" s="35"/>
      <c r="JT262" s="35"/>
      <c r="JU262" s="35"/>
      <c r="JV262" s="35"/>
      <c r="JW262" s="35"/>
      <c r="JX262" s="35"/>
      <c r="JY262" s="35"/>
      <c r="JZ262" s="35"/>
      <c r="KA262" s="35"/>
      <c r="KB262" s="35"/>
      <c r="KC262" s="35"/>
      <c r="KD262" s="35"/>
      <c r="KE262" s="35"/>
      <c r="KF262" s="35"/>
      <c r="KG262" s="35"/>
      <c r="KH262" s="35"/>
      <c r="KI262" s="35"/>
      <c r="KJ262" s="35"/>
      <c r="KK262" s="35"/>
      <c r="KL262" s="35"/>
      <c r="KM262" s="35"/>
      <c r="KN262" s="35"/>
      <c r="KO262" s="35"/>
      <c r="KP262" s="35"/>
      <c r="KQ262" s="35"/>
      <c r="KR262" s="35"/>
      <c r="KS262" s="35"/>
      <c r="KT262" s="35"/>
      <c r="KU262" s="35"/>
      <c r="KV262" s="35"/>
      <c r="KW262" s="35"/>
      <c r="KX262" s="35"/>
      <c r="KY262" s="35"/>
      <c r="KZ262" s="35"/>
      <c r="LA262" s="35"/>
      <c r="LB262" s="35"/>
      <c r="LC262" s="35"/>
      <c r="LD262" s="35"/>
      <c r="LE262" s="35"/>
      <c r="LF262" s="35"/>
      <c r="LG262" s="35"/>
      <c r="LH262" s="35"/>
      <c r="LI262" s="35"/>
      <c r="LJ262" s="35"/>
      <c r="LK262" s="35"/>
      <c r="LL262" s="35"/>
      <c r="LM262" s="35"/>
      <c r="LN262" s="35"/>
      <c r="LO262" s="35"/>
      <c r="LP262" s="35"/>
      <c r="LQ262" s="35"/>
      <c r="LR262" s="35"/>
      <c r="LS262" s="35"/>
      <c r="LT262" s="35"/>
      <c r="LU262" s="35"/>
      <c r="LV262" s="35"/>
      <c r="LW262" s="35"/>
      <c r="LX262" s="35"/>
      <c r="LY262" s="35"/>
      <c r="LZ262" s="35"/>
      <c r="MA262" s="35"/>
      <c r="MB262" s="35"/>
      <c r="MC262" s="35"/>
      <c r="MD262" s="35"/>
      <c r="ME262" s="35"/>
      <c r="MF262" s="35"/>
      <c r="MG262" s="35"/>
      <c r="MH262" s="35"/>
      <c r="MI262" s="35"/>
      <c r="MJ262" s="35"/>
      <c r="MK262" s="35"/>
      <c r="ML262" s="35"/>
      <c r="MM262" s="35"/>
      <c r="MN262" s="35"/>
      <c r="MO262" s="35"/>
      <c r="MP262" s="35"/>
      <c r="MQ262" s="35"/>
      <c r="MR262" s="35"/>
      <c r="MS262" s="35"/>
      <c r="MT262" s="35"/>
      <c r="MU262" s="35"/>
      <c r="MV262" s="35"/>
      <c r="MW262" s="35"/>
      <c r="MX262" s="35"/>
      <c r="MY262" s="35"/>
      <c r="MZ262" s="35"/>
      <c r="NA262" s="35"/>
      <c r="NB262" s="35"/>
      <c r="NC262" s="35"/>
      <c r="ND262" s="35"/>
      <c r="NE262" s="35"/>
      <c r="NF262" s="35"/>
      <c r="NG262" s="35"/>
      <c r="NH262" s="35"/>
      <c r="NI262" s="35"/>
      <c r="NJ262" s="35"/>
      <c r="NK262" s="35"/>
      <c r="NL262" s="35"/>
      <c r="NM262" s="35"/>
      <c r="NN262" s="35"/>
      <c r="NO262" s="35"/>
      <c r="NP262" s="35"/>
      <c r="NQ262" s="35"/>
      <c r="NR262" s="35"/>
      <c r="NS262" s="35"/>
      <c r="NT262" s="35"/>
      <c r="NU262" s="35"/>
      <c r="NV262" s="35"/>
      <c r="NW262" s="35"/>
      <c r="NX262" s="35"/>
      <c r="NY262" s="35"/>
      <c r="NZ262" s="35"/>
      <c r="OA262" s="35"/>
      <c r="OB262" s="35"/>
      <c r="OC262" s="35"/>
      <c r="OD262" s="35"/>
      <c r="OE262" s="35"/>
      <c r="OF262" s="35"/>
      <c r="OG262" s="35"/>
      <c r="OH262" s="35"/>
      <c r="OI262" s="35"/>
      <c r="OJ262" s="35"/>
      <c r="OK262" s="35"/>
      <c r="OL262" s="35"/>
      <c r="OM262" s="35"/>
      <c r="ON262" s="35"/>
      <c r="OO262" s="35"/>
      <c r="OP262" s="35"/>
      <c r="OQ262" s="35"/>
      <c r="OR262" s="35"/>
      <c r="OS262" s="35"/>
      <c r="OT262" s="35"/>
      <c r="OU262" s="35"/>
      <c r="OV262" s="35"/>
      <c r="OW262" s="35"/>
      <c r="OX262" s="35"/>
      <c r="OY262" s="35"/>
      <c r="OZ262" s="35"/>
      <c r="PA262" s="35"/>
      <c r="PB262" s="35"/>
      <c r="PC262" s="35"/>
      <c r="PD262" s="35"/>
      <c r="PE262" s="35"/>
      <c r="PF262" s="35"/>
      <c r="PG262" s="35"/>
      <c r="PH262" s="35"/>
      <c r="PI262" s="35"/>
      <c r="PJ262" s="35"/>
      <c r="PK262" s="35"/>
      <c r="PL262" s="35"/>
      <c r="PM262" s="35"/>
      <c r="PN262" s="35"/>
      <c r="PO262" s="35"/>
      <c r="PP262" s="35"/>
      <c r="PQ262" s="35"/>
      <c r="PR262" s="35"/>
      <c r="PS262" s="35"/>
      <c r="PT262" s="35"/>
      <c r="PU262" s="35"/>
      <c r="PV262" s="35"/>
      <c r="PW262" s="35"/>
      <c r="PX262" s="35"/>
      <c r="PY262" s="35"/>
      <c r="PZ262" s="35"/>
      <c r="QA262" s="35"/>
      <c r="QB262" s="35"/>
      <c r="QC262" s="35"/>
      <c r="QD262" s="35"/>
      <c r="QE262" s="35"/>
      <c r="QF262" s="35"/>
      <c r="QG262" s="35"/>
      <c r="QH262" s="35"/>
      <c r="QI262" s="35"/>
      <c r="QJ262" s="35"/>
      <c r="QK262" s="35"/>
      <c r="QL262" s="35"/>
      <c r="QM262" s="35"/>
      <c r="QN262" s="35"/>
      <c r="QO262" s="35"/>
      <c r="QP262" s="35"/>
      <c r="QQ262" s="35"/>
      <c r="QR262" s="35"/>
      <c r="QS262" s="35"/>
      <c r="QT262" s="35"/>
      <c r="QU262" s="35"/>
      <c r="QV262" s="35"/>
      <c r="QW262" s="35"/>
      <c r="QX262" s="35"/>
      <c r="QY262" s="35"/>
      <c r="QZ262" s="35"/>
      <c r="RA262" s="35"/>
      <c r="RB262" s="35"/>
      <c r="RC262" s="35"/>
      <c r="RD262" s="35"/>
      <c r="RE262" s="35"/>
      <c r="RF262" s="35"/>
      <c r="RG262" s="35"/>
      <c r="RH262" s="35"/>
      <c r="RI262" s="35"/>
      <c r="RJ262" s="35"/>
      <c r="RK262" s="35"/>
      <c r="RL262" s="35"/>
      <c r="RM262" s="35"/>
      <c r="RN262" s="35"/>
      <c r="RO262" s="35"/>
      <c r="RP262" s="35"/>
      <c r="RQ262" s="35"/>
      <c r="RR262" s="35"/>
      <c r="RS262" s="35"/>
      <c r="RT262" s="35"/>
      <c r="RU262" s="35"/>
      <c r="RV262" s="35"/>
      <c r="RW262" s="35"/>
      <c r="RX262" s="35"/>
      <c r="RY262" s="35"/>
      <c r="RZ262" s="35"/>
      <c r="SA262" s="35"/>
      <c r="SB262" s="35"/>
      <c r="SC262" s="35"/>
      <c r="SD262" s="35"/>
      <c r="SE262" s="35"/>
      <c r="SF262" s="35"/>
      <c r="SG262" s="35"/>
      <c r="SH262" s="35"/>
      <c r="SI262" s="35"/>
      <c r="SJ262" s="35"/>
      <c r="SK262" s="35"/>
      <c r="SL262" s="35"/>
      <c r="SM262" s="35"/>
      <c r="SN262" s="35"/>
      <c r="SO262" s="35"/>
      <c r="SP262" s="35"/>
      <c r="SQ262" s="35"/>
      <c r="SR262" s="35"/>
      <c r="SS262" s="35"/>
      <c r="ST262" s="35"/>
      <c r="SU262" s="35"/>
      <c r="SV262" s="35"/>
      <c r="SW262" s="35"/>
      <c r="SX262" s="35"/>
      <c r="SY262" s="35"/>
      <c r="SZ262" s="35"/>
      <c r="TA262" s="35"/>
      <c r="TB262" s="35"/>
      <c r="TC262" s="35"/>
      <c r="TD262" s="35"/>
      <c r="TE262" s="35"/>
      <c r="TF262" s="35"/>
      <c r="TG262" s="35"/>
      <c r="TH262" s="35"/>
      <c r="TI262" s="35"/>
      <c r="TJ262" s="35"/>
      <c r="TK262" s="35"/>
      <c r="TL262" s="35"/>
      <c r="TM262" s="35"/>
      <c r="TN262" s="35"/>
      <c r="TO262" s="35"/>
      <c r="TP262" s="35"/>
      <c r="TQ262" s="35"/>
      <c r="TR262" s="35"/>
      <c r="TS262" s="35"/>
      <c r="TT262" s="35"/>
      <c r="TU262" s="35"/>
      <c r="TV262" s="35"/>
      <c r="TW262" s="35"/>
      <c r="TX262" s="35"/>
      <c r="TY262" s="35"/>
      <c r="TZ262" s="35"/>
      <c r="UA262" s="35"/>
      <c r="UB262" s="35"/>
      <c r="UC262" s="35"/>
      <c r="UD262" s="35"/>
      <c r="UE262" s="35"/>
      <c r="UF262" s="35"/>
      <c r="UG262" s="35"/>
      <c r="UH262" s="35"/>
      <c r="UI262" s="35"/>
      <c r="UJ262" s="35"/>
      <c r="UK262" s="35"/>
      <c r="UL262" s="35"/>
      <c r="UM262" s="35"/>
      <c r="UN262" s="35"/>
      <c r="UO262" s="35"/>
      <c r="UP262" s="35"/>
      <c r="UQ262" s="35">
        <v>10</v>
      </c>
      <c r="UR262" s="35"/>
      <c r="US262" s="35"/>
      <c r="UT262" s="35"/>
      <c r="UU262" s="35"/>
      <c r="UV262" s="35"/>
      <c r="UW262" s="35"/>
      <c r="UX262" s="35"/>
      <c r="UY262" s="35"/>
      <c r="UZ262" s="35"/>
      <c r="VA262" s="35"/>
      <c r="VB262" s="35"/>
      <c r="VC262" s="35"/>
      <c r="VD262" s="35"/>
      <c r="VE262" s="35"/>
      <c r="VF262" s="35"/>
      <c r="VG262" s="35"/>
      <c r="VH262" s="35"/>
      <c r="VI262" s="35"/>
      <c r="VJ262" s="35"/>
      <c r="VK262" s="35"/>
      <c r="VL262" s="35"/>
      <c r="VM262" s="35"/>
      <c r="VN262" s="35"/>
      <c r="VO262" s="35"/>
      <c r="VP262" s="35"/>
      <c r="VQ262" s="35"/>
      <c r="VR262" s="35"/>
      <c r="VS262" s="35"/>
      <c r="VT262" s="35"/>
      <c r="VU262" s="35"/>
      <c r="VV262" s="35"/>
      <c r="VW262" s="35"/>
      <c r="VX262" s="35"/>
      <c r="VY262" s="35"/>
      <c r="VZ262" s="35"/>
      <c r="WA262" s="35"/>
      <c r="WB262" s="35"/>
      <c r="WC262" s="35"/>
      <c r="WD262" s="35"/>
      <c r="WE262" s="35"/>
      <c r="WF262" s="35"/>
      <c r="WG262" s="35"/>
      <c r="WH262" s="35"/>
      <c r="WI262" s="35"/>
      <c r="WJ262" s="35"/>
      <c r="WK262" s="35"/>
      <c r="WL262" s="35"/>
      <c r="WM262" s="35"/>
      <c r="WN262" s="35"/>
      <c r="WO262" s="35"/>
      <c r="WP262" s="35"/>
      <c r="WQ262" s="35"/>
      <c r="WR262" s="35"/>
      <c r="WS262" s="35"/>
      <c r="WT262" s="35"/>
      <c r="WU262" s="35"/>
      <c r="WV262" s="35"/>
      <c r="WW262" s="35"/>
      <c r="WX262" s="35"/>
      <c r="WY262" s="35"/>
      <c r="WZ262" s="35"/>
      <c r="XA262" s="35"/>
      <c r="XB262" s="35"/>
      <c r="XC262" s="35"/>
      <c r="XD262" s="35"/>
      <c r="XE262" s="35"/>
      <c r="XF262" s="35"/>
      <c r="XG262" s="35"/>
      <c r="XH262" s="35"/>
      <c r="XI262" s="35"/>
      <c r="XJ262" s="35"/>
      <c r="XK262" s="35"/>
      <c r="XL262" s="35"/>
      <c r="XM262" s="35"/>
      <c r="XN262" s="35"/>
      <c r="XO262" s="35"/>
      <c r="XP262" s="35"/>
      <c r="XQ262" s="35"/>
      <c r="XR262" s="35"/>
      <c r="XS262" s="35"/>
      <c r="XT262" s="35"/>
      <c r="XU262" s="35"/>
      <c r="XV262" s="35"/>
      <c r="XW262" s="35"/>
      <c r="XX262" s="35"/>
      <c r="XY262" s="35">
        <v>15</v>
      </c>
      <c r="XZ262" s="35"/>
      <c r="YA262" s="35"/>
      <c r="YB262" s="35"/>
      <c r="YC262" s="35"/>
      <c r="YD262" s="35"/>
      <c r="YE262" s="35"/>
      <c r="YF262" s="35"/>
      <c r="YG262" s="35"/>
      <c r="YH262" s="35"/>
      <c r="YI262" s="35"/>
      <c r="YJ262" s="35"/>
      <c r="YK262" s="35"/>
      <c r="YL262" s="35"/>
      <c r="YM262" s="35"/>
      <c r="YN262" s="35"/>
      <c r="YO262" s="35"/>
      <c r="YP262" s="35">
        <v>15</v>
      </c>
      <c r="YQ262" s="35"/>
      <c r="YR262" s="35"/>
      <c r="YS262" s="35"/>
      <c r="YT262" s="35"/>
      <c r="YU262" s="35"/>
      <c r="YV262" s="35"/>
      <c r="YW262" s="35"/>
      <c r="YX262" s="35"/>
      <c r="YY262" s="35"/>
      <c r="YZ262" s="35"/>
      <c r="ZA262" s="35"/>
      <c r="ZB262" s="35"/>
      <c r="ZC262" s="35"/>
      <c r="ZD262" s="35"/>
      <c r="ZE262" s="35"/>
      <c r="ZF262" s="35"/>
      <c r="ZG262" s="35"/>
      <c r="ZH262" s="35"/>
      <c r="ZI262" s="35"/>
      <c r="ZJ262" s="35"/>
      <c r="ZK262" s="35"/>
      <c r="ZL262" s="35"/>
      <c r="ZM262" s="35"/>
      <c r="ZN262" s="35"/>
      <c r="ZO262" s="35"/>
      <c r="ZP262" s="35"/>
      <c r="ZQ262" s="35"/>
      <c r="ZR262" s="35"/>
      <c r="ZS262" s="35"/>
      <c r="ZT262" s="35"/>
      <c r="ZU262" s="35"/>
      <c r="ZV262" s="35"/>
      <c r="ZW262" s="35"/>
      <c r="ZX262" s="35"/>
      <c r="ZY262" s="35"/>
      <c r="ZZ262" s="35"/>
      <c r="AAA262" s="35"/>
      <c r="AAB262" s="35"/>
      <c r="AAC262" s="35"/>
      <c r="AAD262" s="35"/>
      <c r="AAE262" s="35"/>
      <c r="AAF262" s="35"/>
      <c r="AAG262" s="35"/>
      <c r="AAH262" s="35"/>
      <c r="AAI262" s="35"/>
      <c r="AAJ262" s="35"/>
      <c r="AAK262" s="35"/>
      <c r="AAL262" s="35"/>
      <c r="AAM262" s="35"/>
      <c r="AAN262" s="35"/>
      <c r="AAO262" s="35"/>
      <c r="AAP262" s="35"/>
      <c r="AAQ262" s="35"/>
      <c r="AAR262" s="35"/>
      <c r="AAS262" s="35"/>
      <c r="AAT262" s="35"/>
      <c r="AAU262" s="35"/>
      <c r="AAV262" s="35"/>
      <c r="AAW262" s="35"/>
      <c r="AAX262" s="35"/>
      <c r="AAY262" s="35"/>
      <c r="AAZ262" s="35"/>
      <c r="ABA262" s="35"/>
      <c r="ABB262" s="35"/>
      <c r="ABC262" s="35"/>
      <c r="ABD262" s="35"/>
      <c r="ABE262" s="35"/>
      <c r="ABF262" s="35"/>
      <c r="ABG262" s="35"/>
      <c r="ABH262" s="35"/>
      <c r="ABI262" s="35"/>
      <c r="ABJ262" s="35"/>
      <c r="ABK262" s="35"/>
      <c r="ABL262" s="35"/>
      <c r="ABM262" s="35"/>
      <c r="ABN262" s="35"/>
      <c r="ABO262" s="35">
        <v>50</v>
      </c>
      <c r="ABP262" s="35"/>
      <c r="ABQ262" s="35"/>
      <c r="ABR262" s="35"/>
      <c r="ABS262" s="35"/>
      <c r="ABT262" s="35"/>
      <c r="ABU262" s="35"/>
      <c r="ABV262" s="35"/>
      <c r="ABW262" s="35"/>
      <c r="ABX262" s="35"/>
      <c r="ABY262" s="35"/>
      <c r="ABZ262" s="35"/>
      <c r="ACA262" s="35"/>
      <c r="ACB262" s="35"/>
      <c r="ACC262" s="35"/>
      <c r="ACD262" s="35"/>
      <c r="ACE262" s="35"/>
      <c r="ACF262" s="35"/>
      <c r="ACG262" s="35"/>
      <c r="ACH262" s="35"/>
      <c r="ACI262" s="35"/>
      <c r="ACJ262" s="35"/>
      <c r="ACK262" s="35"/>
      <c r="ACL262" s="35"/>
      <c r="ACM262" s="35"/>
      <c r="ACN262" s="35"/>
      <c r="ACO262" s="35"/>
      <c r="ACP262" s="35"/>
      <c r="ACQ262" s="35"/>
      <c r="ACR262" s="35"/>
      <c r="ACS262" s="35"/>
      <c r="ACT262" s="35"/>
      <c r="ACU262" s="35"/>
      <c r="ACV262" s="35"/>
      <c r="ACW262" s="35"/>
      <c r="ACX262" s="35"/>
      <c r="ACY262" s="35"/>
      <c r="ACZ262" s="35"/>
      <c r="ADA262" s="35"/>
      <c r="ADB262" s="35"/>
      <c r="ADC262" s="35"/>
      <c r="ADD262" s="35"/>
      <c r="ADE262" s="35"/>
      <c r="ADF262" s="35"/>
      <c r="ADG262" s="35"/>
      <c r="ADH262" s="35"/>
      <c r="ADI262" s="35"/>
      <c r="ADJ262" s="35">
        <v>15</v>
      </c>
      <c r="ADK262" s="35"/>
      <c r="ADL262" s="35"/>
      <c r="ADM262" s="35"/>
      <c r="ADN262" s="35"/>
      <c r="ADO262" s="35"/>
      <c r="ADP262" s="35"/>
      <c r="ADQ262" s="35"/>
      <c r="ADR262" s="35"/>
      <c r="ADS262" s="35"/>
      <c r="ADT262" s="35"/>
      <c r="ADU262" s="35"/>
      <c r="ADV262" s="35"/>
      <c r="ADW262" s="35"/>
      <c r="ADX262" s="35"/>
      <c r="ADY262" s="26">
        <f t="shared" si="9"/>
        <v>0</v>
      </c>
      <c r="ADZ262" s="5"/>
    </row>
    <row r="263" spans="1:806" s="33" customFormat="1" x14ac:dyDescent="0.2">
      <c r="A263" s="51" t="s">
        <v>158</v>
      </c>
      <c r="B263" s="65">
        <f t="shared" si="8"/>
        <v>0</v>
      </c>
      <c r="C263" s="57">
        <v>5</v>
      </c>
      <c r="D263" s="60">
        <v>44781</v>
      </c>
      <c r="E263" s="67">
        <v>84.27</v>
      </c>
      <c r="F263" s="67">
        <f t="shared" si="10"/>
        <v>0</v>
      </c>
      <c r="G263" s="6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>
        <v>10</v>
      </c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15"/>
      <c r="BF263" s="15"/>
      <c r="BG263" s="136"/>
      <c r="BH263" s="35"/>
      <c r="BI263" s="35"/>
      <c r="BJ263" s="35"/>
      <c r="BK263" s="35"/>
      <c r="BL263" s="35"/>
      <c r="BM263" s="35"/>
      <c r="BN263" s="35"/>
      <c r="BO263" s="35"/>
      <c r="BP263" s="35"/>
      <c r="BQ263" s="35"/>
      <c r="BR263" s="35"/>
      <c r="BS263" s="35"/>
      <c r="BT263" s="35">
        <v>20</v>
      </c>
      <c r="BU263" s="35"/>
      <c r="BV263" s="35"/>
      <c r="BW263" s="35"/>
      <c r="BX263" s="35">
        <v>10</v>
      </c>
      <c r="BY263" s="35"/>
      <c r="BZ263" s="35"/>
      <c r="CA263" s="35"/>
      <c r="CB263" s="35"/>
      <c r="CC263" s="35"/>
      <c r="CD263" s="35"/>
      <c r="CE263" s="35"/>
      <c r="CF263" s="35"/>
      <c r="CG263" s="35"/>
      <c r="CH263" s="35"/>
      <c r="CI263" s="35"/>
      <c r="CJ263" s="35"/>
      <c r="CK263" s="35"/>
      <c r="CL263" s="35">
        <v>10</v>
      </c>
      <c r="CM263" s="35"/>
      <c r="CN263" s="35"/>
      <c r="CO263" s="35"/>
      <c r="CP263" s="35"/>
      <c r="CQ263" s="35"/>
      <c r="CR263" s="35"/>
      <c r="CS263" s="35"/>
      <c r="CT263" s="35"/>
      <c r="CU263" s="35"/>
      <c r="CV263" s="35"/>
      <c r="CW263" s="35"/>
      <c r="CX263" s="35"/>
      <c r="CY263" s="35"/>
      <c r="CZ263" s="35"/>
      <c r="DA263" s="35"/>
      <c r="DB263" s="35"/>
      <c r="DC263" s="35">
        <v>30</v>
      </c>
      <c r="DD263" s="35"/>
      <c r="DE263" s="35"/>
      <c r="DF263" s="35"/>
      <c r="DG263" s="35"/>
      <c r="DH263" s="35"/>
      <c r="DI263" s="35"/>
      <c r="DJ263" s="35"/>
      <c r="DK263" s="35"/>
      <c r="DL263" s="35"/>
      <c r="DM263" s="35"/>
      <c r="DN263" s="35"/>
      <c r="DO263" s="35"/>
      <c r="DP263" s="35"/>
      <c r="DQ263" s="35"/>
      <c r="DR263" s="35"/>
      <c r="DS263" s="35"/>
      <c r="DT263" s="35"/>
      <c r="DU263" s="35"/>
      <c r="DV263" s="35"/>
      <c r="DW263" s="35"/>
      <c r="DX263" s="35"/>
      <c r="DY263" s="35"/>
      <c r="DZ263" s="35"/>
      <c r="EA263" s="35"/>
      <c r="EB263" s="35"/>
      <c r="EC263" s="35"/>
      <c r="ED263" s="35"/>
      <c r="EE263" s="35"/>
      <c r="EF263" s="35"/>
      <c r="EG263" s="35"/>
      <c r="EH263" s="35"/>
      <c r="EI263" s="35"/>
      <c r="EJ263" s="35"/>
      <c r="EK263" s="35"/>
      <c r="EL263" s="35"/>
      <c r="EM263" s="35"/>
      <c r="EN263" s="35"/>
      <c r="EO263" s="35"/>
      <c r="EP263" s="35"/>
      <c r="EQ263" s="35"/>
      <c r="ER263" s="35"/>
      <c r="ES263" s="35"/>
      <c r="ET263" s="35"/>
      <c r="EU263" s="35"/>
      <c r="EV263" s="35"/>
      <c r="EW263" s="35"/>
      <c r="EX263" s="35"/>
      <c r="EY263" s="35"/>
      <c r="EZ263" s="35"/>
      <c r="FA263" s="35"/>
      <c r="FB263" s="35"/>
      <c r="FC263" s="35"/>
      <c r="FD263" s="35"/>
      <c r="FE263" s="35"/>
      <c r="FF263" s="35"/>
      <c r="FG263" s="35"/>
      <c r="FH263" s="35"/>
      <c r="FI263" s="35"/>
      <c r="FJ263" s="35"/>
      <c r="FK263" s="35"/>
      <c r="FL263" s="35"/>
      <c r="FM263" s="35"/>
      <c r="FN263" s="35"/>
      <c r="FO263" s="35"/>
      <c r="FP263" s="35"/>
      <c r="FQ263" s="35"/>
      <c r="FR263" s="35"/>
      <c r="FS263" s="35"/>
      <c r="FT263" s="35"/>
      <c r="FU263" s="35"/>
      <c r="FV263" s="35"/>
      <c r="FW263" s="35"/>
      <c r="FX263" s="35"/>
      <c r="FY263" s="35"/>
      <c r="FZ263" s="35"/>
      <c r="GA263" s="35"/>
      <c r="GB263" s="35"/>
      <c r="GC263" s="35"/>
      <c r="GD263" s="35"/>
      <c r="GE263" s="35"/>
      <c r="GF263" s="35"/>
      <c r="GG263" s="35"/>
      <c r="GH263" s="35"/>
      <c r="GI263" s="35"/>
      <c r="GJ263" s="35"/>
      <c r="GK263" s="35"/>
      <c r="GL263" s="35"/>
      <c r="GM263" s="35"/>
      <c r="GN263" s="35"/>
      <c r="GO263" s="35"/>
      <c r="GP263" s="35"/>
      <c r="GQ263" s="35"/>
      <c r="GR263" s="35"/>
      <c r="GS263" s="35"/>
      <c r="GT263" s="35"/>
      <c r="GU263" s="35"/>
      <c r="GV263" s="35"/>
      <c r="GW263" s="35"/>
      <c r="GX263" s="35"/>
      <c r="GY263" s="35"/>
      <c r="GZ263" s="35"/>
      <c r="HA263" s="35"/>
      <c r="HB263" s="35"/>
      <c r="HC263" s="35"/>
      <c r="HD263" s="35"/>
      <c r="HE263" s="35"/>
      <c r="HF263" s="35"/>
      <c r="HG263" s="35"/>
      <c r="HH263" s="35"/>
      <c r="HI263" s="35"/>
      <c r="HJ263" s="35"/>
      <c r="HK263" s="35"/>
      <c r="HL263" s="35"/>
      <c r="HM263" s="35"/>
      <c r="HN263" s="35"/>
      <c r="HO263" s="35"/>
      <c r="HP263" s="35"/>
      <c r="HQ263" s="35"/>
      <c r="HR263" s="35"/>
      <c r="HS263" s="35"/>
      <c r="HT263" s="35"/>
      <c r="HU263" s="35"/>
      <c r="HV263" s="35"/>
      <c r="HW263" s="35"/>
      <c r="HX263" s="35"/>
      <c r="HY263" s="35"/>
      <c r="HZ263" s="35"/>
      <c r="IA263" s="35"/>
      <c r="IB263" s="35"/>
      <c r="IC263" s="35"/>
      <c r="ID263" s="35"/>
      <c r="IE263" s="35"/>
      <c r="IF263" s="35"/>
      <c r="IG263" s="35"/>
      <c r="IH263" s="35"/>
      <c r="II263" s="35"/>
      <c r="IJ263" s="35"/>
      <c r="IK263" s="35"/>
      <c r="IL263" s="35"/>
      <c r="IM263" s="35"/>
      <c r="IN263" s="35"/>
      <c r="IO263" s="35"/>
      <c r="IP263" s="35"/>
      <c r="IQ263" s="35"/>
      <c r="IR263" s="35"/>
      <c r="IS263" s="35"/>
      <c r="IT263" s="35"/>
      <c r="IU263" s="35"/>
      <c r="IV263" s="35"/>
      <c r="IW263" s="35"/>
      <c r="IX263" s="35"/>
      <c r="IY263" s="35"/>
      <c r="IZ263" s="35"/>
      <c r="JA263" s="35"/>
      <c r="JB263" s="35"/>
      <c r="JC263" s="35"/>
      <c r="JD263" s="35"/>
      <c r="JE263" s="35"/>
      <c r="JF263" s="35"/>
      <c r="JG263" s="35"/>
      <c r="JH263" s="35"/>
      <c r="JI263" s="35"/>
      <c r="JJ263" s="35"/>
      <c r="JK263" s="35"/>
      <c r="JL263" s="35"/>
      <c r="JM263" s="35"/>
      <c r="JN263" s="35"/>
      <c r="JO263" s="35"/>
      <c r="JP263" s="35"/>
      <c r="JQ263" s="35"/>
      <c r="JR263" s="35"/>
      <c r="JS263" s="35"/>
      <c r="JT263" s="35"/>
      <c r="JU263" s="35"/>
      <c r="JV263" s="35"/>
      <c r="JW263" s="35"/>
      <c r="JX263" s="35"/>
      <c r="JY263" s="35"/>
      <c r="JZ263" s="35"/>
      <c r="KA263" s="35"/>
      <c r="KB263" s="35"/>
      <c r="KC263" s="35"/>
      <c r="KD263" s="35"/>
      <c r="KE263" s="35"/>
      <c r="KF263" s="35"/>
      <c r="KG263" s="35"/>
      <c r="KH263" s="35"/>
      <c r="KI263" s="35"/>
      <c r="KJ263" s="35"/>
      <c r="KK263" s="35"/>
      <c r="KL263" s="35"/>
      <c r="KM263" s="35"/>
      <c r="KN263" s="35"/>
      <c r="KO263" s="35"/>
      <c r="KP263" s="35"/>
      <c r="KQ263" s="35"/>
      <c r="KR263" s="35"/>
      <c r="KS263" s="35"/>
      <c r="KT263" s="35"/>
      <c r="KU263" s="35"/>
      <c r="KV263" s="35"/>
      <c r="KW263" s="35"/>
      <c r="KX263" s="35"/>
      <c r="KY263" s="35"/>
      <c r="KZ263" s="35"/>
      <c r="LA263" s="35"/>
      <c r="LB263" s="35"/>
      <c r="LC263" s="35"/>
      <c r="LD263" s="35"/>
      <c r="LE263" s="35"/>
      <c r="LF263" s="35"/>
      <c r="LG263" s="35"/>
      <c r="LH263" s="35"/>
      <c r="LI263" s="35"/>
      <c r="LJ263" s="35"/>
      <c r="LK263" s="35"/>
      <c r="LL263" s="35"/>
      <c r="LM263" s="35"/>
      <c r="LN263" s="35"/>
      <c r="LO263" s="35"/>
      <c r="LP263" s="35"/>
      <c r="LQ263" s="35"/>
      <c r="LR263" s="35"/>
      <c r="LS263" s="35"/>
      <c r="LT263" s="35"/>
      <c r="LU263" s="35"/>
      <c r="LV263" s="35"/>
      <c r="LW263" s="35"/>
      <c r="LX263" s="35"/>
      <c r="LY263" s="35"/>
      <c r="LZ263" s="35"/>
      <c r="MA263" s="35"/>
      <c r="MB263" s="35"/>
      <c r="MC263" s="35"/>
      <c r="MD263" s="35"/>
      <c r="ME263" s="35"/>
      <c r="MF263" s="35"/>
      <c r="MG263" s="35"/>
      <c r="MH263" s="35"/>
      <c r="MI263" s="35"/>
      <c r="MJ263" s="35"/>
      <c r="MK263" s="35"/>
      <c r="ML263" s="35"/>
      <c r="MM263" s="35"/>
      <c r="MN263" s="35"/>
      <c r="MO263" s="35"/>
      <c r="MP263" s="35"/>
      <c r="MQ263" s="35"/>
      <c r="MR263" s="35"/>
      <c r="MS263" s="35"/>
      <c r="MT263" s="35"/>
      <c r="MU263" s="35"/>
      <c r="MV263" s="35"/>
      <c r="MW263" s="35"/>
      <c r="MX263" s="35"/>
      <c r="MY263" s="35"/>
      <c r="MZ263" s="35"/>
      <c r="NA263" s="35"/>
      <c r="NB263" s="35"/>
      <c r="NC263" s="35"/>
      <c r="ND263" s="35"/>
      <c r="NE263" s="35"/>
      <c r="NF263" s="35"/>
      <c r="NG263" s="35"/>
      <c r="NH263" s="35"/>
      <c r="NI263" s="35"/>
      <c r="NJ263" s="35"/>
      <c r="NK263" s="35"/>
      <c r="NL263" s="35"/>
      <c r="NM263" s="35"/>
      <c r="NN263" s="35"/>
      <c r="NO263" s="35"/>
      <c r="NP263" s="35"/>
      <c r="NQ263" s="35"/>
      <c r="NR263" s="35"/>
      <c r="NS263" s="35"/>
      <c r="NT263" s="35"/>
      <c r="NU263" s="35"/>
      <c r="NV263" s="35"/>
      <c r="NW263" s="35"/>
      <c r="NX263" s="35"/>
      <c r="NY263" s="35"/>
      <c r="NZ263" s="35"/>
      <c r="OA263" s="35"/>
      <c r="OB263" s="35"/>
      <c r="OC263" s="35"/>
      <c r="OD263" s="35"/>
      <c r="OE263" s="35"/>
      <c r="OF263" s="35"/>
      <c r="OG263" s="35"/>
      <c r="OH263" s="35"/>
      <c r="OI263" s="35"/>
      <c r="OJ263" s="35"/>
      <c r="OK263" s="35"/>
      <c r="OL263" s="35"/>
      <c r="OM263" s="35"/>
      <c r="ON263" s="35"/>
      <c r="OO263" s="35"/>
      <c r="OP263" s="35"/>
      <c r="OQ263" s="35"/>
      <c r="OR263" s="35"/>
      <c r="OS263" s="35"/>
      <c r="OT263" s="35"/>
      <c r="OU263" s="35"/>
      <c r="OV263" s="35"/>
      <c r="OW263" s="35"/>
      <c r="OX263" s="35"/>
      <c r="OY263" s="35"/>
      <c r="OZ263" s="35"/>
      <c r="PA263" s="35"/>
      <c r="PB263" s="35"/>
      <c r="PC263" s="35"/>
      <c r="PD263" s="35"/>
      <c r="PE263" s="35"/>
      <c r="PF263" s="35"/>
      <c r="PG263" s="35"/>
      <c r="PH263" s="35"/>
      <c r="PI263" s="35"/>
      <c r="PJ263" s="35"/>
      <c r="PK263" s="35"/>
      <c r="PL263" s="35"/>
      <c r="PM263" s="35"/>
      <c r="PN263" s="35"/>
      <c r="PO263" s="35"/>
      <c r="PP263" s="35"/>
      <c r="PQ263" s="35"/>
      <c r="PR263" s="35"/>
      <c r="PS263" s="35"/>
      <c r="PT263" s="35"/>
      <c r="PU263" s="35"/>
      <c r="PV263" s="35"/>
      <c r="PW263" s="35"/>
      <c r="PX263" s="35"/>
      <c r="PY263" s="35"/>
      <c r="PZ263" s="35"/>
      <c r="QA263" s="35"/>
      <c r="QB263" s="35"/>
      <c r="QC263" s="35"/>
      <c r="QD263" s="35"/>
      <c r="QE263" s="35"/>
      <c r="QF263" s="35"/>
      <c r="QG263" s="35"/>
      <c r="QH263" s="35"/>
      <c r="QI263" s="35"/>
      <c r="QJ263" s="35"/>
      <c r="QK263" s="35"/>
      <c r="QL263" s="35"/>
      <c r="QM263" s="35"/>
      <c r="QN263" s="35"/>
      <c r="QO263" s="35"/>
      <c r="QP263" s="35"/>
      <c r="QQ263" s="35"/>
      <c r="QR263" s="35"/>
      <c r="QS263" s="35"/>
      <c r="QT263" s="35"/>
      <c r="QU263" s="35"/>
      <c r="QV263" s="35"/>
      <c r="QW263" s="35"/>
      <c r="QX263" s="35"/>
      <c r="QY263" s="35"/>
      <c r="QZ263" s="35"/>
      <c r="RA263" s="35"/>
      <c r="RB263" s="35"/>
      <c r="RC263" s="35"/>
      <c r="RD263" s="35"/>
      <c r="RE263" s="35"/>
      <c r="RF263" s="35"/>
      <c r="RG263" s="35"/>
      <c r="RH263" s="35"/>
      <c r="RI263" s="35"/>
      <c r="RJ263" s="35"/>
      <c r="RK263" s="35"/>
      <c r="RL263" s="35"/>
      <c r="RM263" s="35"/>
      <c r="RN263" s="35"/>
      <c r="RO263" s="35"/>
      <c r="RP263" s="35"/>
      <c r="RQ263" s="35"/>
      <c r="RR263" s="35"/>
      <c r="RS263" s="35"/>
      <c r="RT263" s="35"/>
      <c r="RU263" s="35"/>
      <c r="RV263" s="35"/>
      <c r="RW263" s="35"/>
      <c r="RX263" s="35"/>
      <c r="RY263" s="35"/>
      <c r="RZ263" s="35"/>
      <c r="SA263" s="35"/>
      <c r="SB263" s="35"/>
      <c r="SC263" s="35"/>
      <c r="SD263" s="35"/>
      <c r="SE263" s="35"/>
      <c r="SF263" s="35"/>
      <c r="SG263" s="35"/>
      <c r="SH263" s="35"/>
      <c r="SI263" s="35"/>
      <c r="SJ263" s="35"/>
      <c r="SK263" s="35"/>
      <c r="SL263" s="35"/>
      <c r="SM263" s="35"/>
      <c r="SN263" s="35"/>
      <c r="SO263" s="35"/>
      <c r="SP263" s="35"/>
      <c r="SQ263" s="35"/>
      <c r="SR263" s="35"/>
      <c r="SS263" s="35"/>
      <c r="ST263" s="35"/>
      <c r="SU263" s="35"/>
      <c r="SV263" s="35"/>
      <c r="SW263" s="35"/>
      <c r="SX263" s="35"/>
      <c r="SY263" s="35"/>
      <c r="SZ263" s="35"/>
      <c r="TA263" s="35"/>
      <c r="TB263" s="35"/>
      <c r="TC263" s="35"/>
      <c r="TD263" s="35"/>
      <c r="TE263" s="35"/>
      <c r="TF263" s="35"/>
      <c r="TG263" s="35"/>
      <c r="TH263" s="35"/>
      <c r="TI263" s="35"/>
      <c r="TJ263" s="35"/>
      <c r="TK263" s="35"/>
      <c r="TL263" s="35"/>
      <c r="TM263" s="35"/>
      <c r="TN263" s="35"/>
      <c r="TO263" s="35"/>
      <c r="TP263" s="35"/>
      <c r="TQ263" s="35"/>
      <c r="TR263" s="35"/>
      <c r="TS263" s="35"/>
      <c r="TT263" s="35"/>
      <c r="TU263" s="35"/>
      <c r="TV263" s="35"/>
      <c r="TW263" s="35"/>
      <c r="TX263" s="35"/>
      <c r="TY263" s="35"/>
      <c r="TZ263" s="35"/>
      <c r="UA263" s="35"/>
      <c r="UB263" s="35"/>
      <c r="UC263" s="35">
        <v>10</v>
      </c>
      <c r="UD263" s="35"/>
      <c r="UE263" s="35"/>
      <c r="UF263" s="35"/>
      <c r="UG263" s="35"/>
      <c r="UH263" s="35"/>
      <c r="UI263" s="35"/>
      <c r="UJ263" s="35"/>
      <c r="UK263" s="35"/>
      <c r="UL263" s="35"/>
      <c r="UM263" s="35"/>
      <c r="UN263" s="35"/>
      <c r="UO263" s="35"/>
      <c r="UP263" s="35"/>
      <c r="UQ263" s="35"/>
      <c r="UR263" s="35"/>
      <c r="US263" s="35"/>
      <c r="UT263" s="35"/>
      <c r="UU263" s="35"/>
      <c r="UV263" s="35"/>
      <c r="UW263" s="35"/>
      <c r="UX263" s="35"/>
      <c r="UY263" s="35"/>
      <c r="UZ263" s="35"/>
      <c r="VA263" s="35"/>
      <c r="VB263" s="35"/>
      <c r="VC263" s="35"/>
      <c r="VD263" s="35"/>
      <c r="VE263" s="35"/>
      <c r="VF263" s="35">
        <v>20</v>
      </c>
      <c r="VG263" s="35"/>
      <c r="VH263" s="35"/>
      <c r="VI263" s="35"/>
      <c r="VJ263" s="35"/>
      <c r="VK263" s="35"/>
      <c r="VL263" s="35"/>
      <c r="VM263" s="35">
        <v>20</v>
      </c>
      <c r="VN263" s="35"/>
      <c r="VO263" s="35"/>
      <c r="VP263" s="35"/>
      <c r="VQ263" s="35"/>
      <c r="VR263" s="35"/>
      <c r="VS263" s="35"/>
      <c r="VT263" s="35"/>
      <c r="VU263" s="35"/>
      <c r="VV263" s="35"/>
      <c r="VW263" s="35"/>
      <c r="VX263" s="35"/>
      <c r="VY263" s="35"/>
      <c r="VZ263" s="35"/>
      <c r="WA263" s="35"/>
      <c r="WB263" s="35"/>
      <c r="WC263" s="35"/>
      <c r="WD263" s="35"/>
      <c r="WE263" s="35"/>
      <c r="WF263" s="35"/>
      <c r="WG263" s="35"/>
      <c r="WH263" s="35"/>
      <c r="WI263" s="35"/>
      <c r="WJ263" s="35"/>
      <c r="WK263" s="35"/>
      <c r="WL263" s="35"/>
      <c r="WM263" s="35"/>
      <c r="WN263" s="35"/>
      <c r="WO263" s="35"/>
      <c r="WP263" s="35"/>
      <c r="WQ263" s="35"/>
      <c r="WR263" s="35"/>
      <c r="WS263" s="35"/>
      <c r="WT263" s="35"/>
      <c r="WU263" s="35"/>
      <c r="WV263" s="35"/>
      <c r="WW263" s="35"/>
      <c r="WX263" s="35"/>
      <c r="WY263" s="35"/>
      <c r="WZ263" s="35"/>
      <c r="XA263" s="35"/>
      <c r="XB263" s="35">
        <v>65</v>
      </c>
      <c r="XC263" s="35">
        <v>15</v>
      </c>
      <c r="XD263" s="35">
        <v>30</v>
      </c>
      <c r="XE263" s="35"/>
      <c r="XF263" s="35"/>
      <c r="XG263" s="35"/>
      <c r="XH263" s="35"/>
      <c r="XI263" s="35"/>
      <c r="XJ263" s="35"/>
      <c r="XK263" s="35"/>
      <c r="XL263" s="35"/>
      <c r="XM263" s="35"/>
      <c r="XN263" s="35"/>
      <c r="XO263" s="35"/>
      <c r="XP263" s="35"/>
      <c r="XQ263" s="35"/>
      <c r="XR263" s="35"/>
      <c r="XS263" s="35"/>
      <c r="XT263" s="35"/>
      <c r="XU263" s="35"/>
      <c r="XV263" s="35"/>
      <c r="XW263" s="35"/>
      <c r="XX263" s="35"/>
      <c r="XY263" s="35"/>
      <c r="XZ263" s="35"/>
      <c r="YA263" s="35"/>
      <c r="YB263" s="35"/>
      <c r="YC263" s="35"/>
      <c r="YD263" s="35"/>
      <c r="YE263" s="35"/>
      <c r="YF263" s="35"/>
      <c r="YG263" s="35"/>
      <c r="YH263" s="35"/>
      <c r="YI263" s="35"/>
      <c r="YJ263" s="35"/>
      <c r="YK263" s="35"/>
      <c r="YL263" s="35"/>
      <c r="YM263" s="35"/>
      <c r="YN263" s="35"/>
      <c r="YO263" s="35"/>
      <c r="YP263" s="35">
        <v>20</v>
      </c>
      <c r="YQ263" s="35"/>
      <c r="YR263" s="35"/>
      <c r="YS263" s="35"/>
      <c r="YT263" s="35"/>
      <c r="YU263" s="35"/>
      <c r="YV263" s="35"/>
      <c r="YW263" s="35"/>
      <c r="YX263" s="35"/>
      <c r="YY263" s="35"/>
      <c r="YZ263" s="35"/>
      <c r="ZA263" s="35"/>
      <c r="ZB263" s="35"/>
      <c r="ZC263" s="35"/>
      <c r="ZD263" s="35"/>
      <c r="ZE263" s="35"/>
      <c r="ZF263" s="35"/>
      <c r="ZG263" s="35"/>
      <c r="ZH263" s="35"/>
      <c r="ZI263" s="35"/>
      <c r="ZJ263" s="35"/>
      <c r="ZK263" s="35"/>
      <c r="ZL263" s="35"/>
      <c r="ZM263" s="35"/>
      <c r="ZN263" s="35"/>
      <c r="ZO263" s="35"/>
      <c r="ZP263" s="35"/>
      <c r="ZQ263" s="35"/>
      <c r="ZR263" s="35"/>
      <c r="ZS263" s="35"/>
      <c r="ZT263" s="35"/>
      <c r="ZU263" s="35"/>
      <c r="ZV263" s="35"/>
      <c r="ZW263" s="35"/>
      <c r="ZX263" s="35"/>
      <c r="ZY263" s="35"/>
      <c r="ZZ263" s="35"/>
      <c r="AAA263" s="35"/>
      <c r="AAB263" s="35"/>
      <c r="AAC263" s="35"/>
      <c r="AAD263" s="35"/>
      <c r="AAE263" s="35"/>
      <c r="AAF263" s="35"/>
      <c r="AAG263" s="35"/>
      <c r="AAH263" s="35"/>
      <c r="AAI263" s="35"/>
      <c r="AAJ263" s="35"/>
      <c r="AAK263" s="35"/>
      <c r="AAL263" s="35"/>
      <c r="AAM263" s="35"/>
      <c r="AAN263" s="35"/>
      <c r="AAO263" s="35"/>
      <c r="AAP263" s="35"/>
      <c r="AAQ263" s="35"/>
      <c r="AAR263" s="35"/>
      <c r="AAS263" s="35"/>
      <c r="AAT263" s="35"/>
      <c r="AAU263" s="35"/>
      <c r="AAV263" s="35"/>
      <c r="AAW263" s="35"/>
      <c r="AAX263" s="35"/>
      <c r="AAY263" s="35"/>
      <c r="AAZ263" s="35">
        <v>30</v>
      </c>
      <c r="ABA263" s="35"/>
      <c r="ABB263" s="35"/>
      <c r="ABC263" s="35"/>
      <c r="ABD263" s="35"/>
      <c r="ABE263" s="35"/>
      <c r="ABF263" s="35"/>
      <c r="ABG263" s="35"/>
      <c r="ABH263" s="35"/>
      <c r="ABI263" s="35"/>
      <c r="ABJ263" s="35"/>
      <c r="ABK263" s="35"/>
      <c r="ABL263" s="35"/>
      <c r="ABM263" s="35"/>
      <c r="ABN263" s="35"/>
      <c r="ABO263" s="35"/>
      <c r="ABP263" s="35"/>
      <c r="ABQ263" s="35"/>
      <c r="ABR263" s="35"/>
      <c r="ABS263" s="35"/>
      <c r="ABT263" s="35"/>
      <c r="ABU263" s="35"/>
      <c r="ABV263" s="35"/>
      <c r="ABW263" s="35"/>
      <c r="ABX263" s="35"/>
      <c r="ABY263" s="35"/>
      <c r="ABZ263" s="35"/>
      <c r="ACA263" s="35"/>
      <c r="ACB263" s="35"/>
      <c r="ACC263" s="35"/>
      <c r="ACD263" s="35"/>
      <c r="ACE263" s="35"/>
      <c r="ACF263" s="35"/>
      <c r="ACG263" s="35"/>
      <c r="ACH263" s="35"/>
      <c r="ACI263" s="35"/>
      <c r="ACJ263" s="35"/>
      <c r="ACK263" s="35"/>
      <c r="ACL263" s="35"/>
      <c r="ACM263" s="35"/>
      <c r="ACN263" s="35"/>
      <c r="ACO263" s="35"/>
      <c r="ACP263" s="35"/>
      <c r="ACQ263" s="35"/>
      <c r="ACR263" s="35"/>
      <c r="ACS263" s="35"/>
      <c r="ACT263" s="35"/>
      <c r="ACU263" s="35"/>
      <c r="ACV263" s="35"/>
      <c r="ACW263" s="35"/>
      <c r="ACX263" s="35"/>
      <c r="ACY263" s="35"/>
      <c r="ACZ263" s="35"/>
      <c r="ADA263" s="35"/>
      <c r="ADB263" s="35"/>
      <c r="ADC263" s="35"/>
      <c r="ADD263" s="35"/>
      <c r="ADE263" s="35"/>
      <c r="ADF263" s="35"/>
      <c r="ADG263" s="35"/>
      <c r="ADH263" s="35"/>
      <c r="ADI263" s="35"/>
      <c r="ADJ263" s="35"/>
      <c r="ADK263" s="35"/>
      <c r="ADL263" s="35"/>
      <c r="ADM263" s="35"/>
      <c r="ADN263" s="35"/>
      <c r="ADO263" s="35"/>
      <c r="ADP263" s="35"/>
      <c r="ADQ263" s="35"/>
      <c r="ADR263" s="35"/>
      <c r="ADS263" s="35"/>
      <c r="ADT263" s="35"/>
      <c r="ADU263" s="35"/>
      <c r="ADV263" s="35"/>
      <c r="ADW263" s="35"/>
      <c r="ADX263" s="35"/>
      <c r="ADY263" s="26">
        <f t="shared" si="9"/>
        <v>0</v>
      </c>
      <c r="ADZ263" s="5"/>
    </row>
    <row r="264" spans="1:806" s="33" customFormat="1" x14ac:dyDescent="0.2">
      <c r="A264" s="51" t="s">
        <v>158</v>
      </c>
      <c r="B264" s="65">
        <f t="shared" si="8"/>
        <v>0</v>
      </c>
      <c r="C264" s="57">
        <v>5</v>
      </c>
      <c r="D264" s="60">
        <v>44739</v>
      </c>
      <c r="E264" s="67">
        <v>74.78</v>
      </c>
      <c r="F264" s="67">
        <f t="shared" si="10"/>
        <v>0</v>
      </c>
      <c r="G264" s="6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>
        <v>15</v>
      </c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>
        <v>15</v>
      </c>
      <c r="AW264" s="35"/>
      <c r="AX264" s="35"/>
      <c r="AY264" s="35"/>
      <c r="AZ264" s="35">
        <v>15</v>
      </c>
      <c r="BA264" s="35"/>
      <c r="BB264" s="35"/>
      <c r="BC264" s="35"/>
      <c r="BD264" s="35"/>
      <c r="BE264" s="15"/>
      <c r="BF264" s="15"/>
      <c r="BG264" s="136"/>
      <c r="BH264" s="35"/>
      <c r="BI264" s="35"/>
      <c r="BJ264" s="35"/>
      <c r="BK264" s="35"/>
      <c r="BL264" s="35"/>
      <c r="BM264" s="35"/>
      <c r="BN264" s="35"/>
      <c r="BO264" s="35"/>
      <c r="BP264" s="35">
        <v>30</v>
      </c>
      <c r="BQ264" s="35"/>
      <c r="BR264" s="35"/>
      <c r="BS264" s="35"/>
      <c r="BT264" s="35"/>
      <c r="BU264" s="35"/>
      <c r="BV264" s="35"/>
      <c r="BW264" s="35"/>
      <c r="BX264" s="35">
        <v>5</v>
      </c>
      <c r="BY264" s="35"/>
      <c r="BZ264" s="35"/>
      <c r="CA264" s="35"/>
      <c r="CB264" s="35"/>
      <c r="CC264" s="35"/>
      <c r="CD264" s="35"/>
      <c r="CE264" s="35"/>
      <c r="CF264" s="35"/>
      <c r="CG264" s="35"/>
      <c r="CH264" s="35"/>
      <c r="CI264" s="35"/>
      <c r="CJ264" s="35"/>
      <c r="CK264" s="35"/>
      <c r="CL264" s="35"/>
      <c r="CM264" s="35"/>
      <c r="CN264" s="35"/>
      <c r="CO264" s="35"/>
      <c r="CP264" s="35"/>
      <c r="CQ264" s="35"/>
      <c r="CR264" s="35"/>
      <c r="CS264" s="35"/>
      <c r="CT264" s="35"/>
      <c r="CU264" s="35"/>
      <c r="CV264" s="35"/>
      <c r="CW264" s="35"/>
      <c r="CX264" s="35"/>
      <c r="CY264" s="35"/>
      <c r="CZ264" s="35"/>
      <c r="DA264" s="35"/>
      <c r="DB264" s="35"/>
      <c r="DC264" s="35"/>
      <c r="DD264" s="35"/>
      <c r="DE264" s="35"/>
      <c r="DF264" s="35"/>
      <c r="DG264" s="35"/>
      <c r="DH264" s="35"/>
      <c r="DI264" s="35"/>
      <c r="DJ264" s="35"/>
      <c r="DK264" s="35"/>
      <c r="DL264" s="35"/>
      <c r="DM264" s="35"/>
      <c r="DN264" s="35"/>
      <c r="DO264" s="35"/>
      <c r="DP264" s="35"/>
      <c r="DQ264" s="35"/>
      <c r="DR264" s="35"/>
      <c r="DS264" s="35"/>
      <c r="DT264" s="35"/>
      <c r="DU264" s="35"/>
      <c r="DV264" s="35"/>
      <c r="DW264" s="35"/>
      <c r="DX264" s="35"/>
      <c r="DY264" s="35"/>
      <c r="DZ264" s="35"/>
      <c r="EA264" s="35"/>
      <c r="EB264" s="35"/>
      <c r="EC264" s="35"/>
      <c r="ED264" s="35"/>
      <c r="EE264" s="35"/>
      <c r="EF264" s="35"/>
      <c r="EG264" s="35"/>
      <c r="EH264" s="35"/>
      <c r="EI264" s="35"/>
      <c r="EJ264" s="35"/>
      <c r="EK264" s="35"/>
      <c r="EL264" s="35"/>
      <c r="EM264" s="35"/>
      <c r="EN264" s="35"/>
      <c r="EO264" s="35"/>
      <c r="EP264" s="35"/>
      <c r="EQ264" s="35"/>
      <c r="ER264" s="35"/>
      <c r="ES264" s="35"/>
      <c r="ET264" s="35"/>
      <c r="EU264" s="35"/>
      <c r="EV264" s="35"/>
      <c r="EW264" s="35"/>
      <c r="EX264" s="35"/>
      <c r="EY264" s="35"/>
      <c r="EZ264" s="35"/>
      <c r="FA264" s="35"/>
      <c r="FB264" s="35"/>
      <c r="FC264" s="35"/>
      <c r="FD264" s="35"/>
      <c r="FE264" s="35"/>
      <c r="FF264" s="35"/>
      <c r="FG264" s="35"/>
      <c r="FH264" s="35"/>
      <c r="FI264" s="35"/>
      <c r="FJ264" s="35"/>
      <c r="FK264" s="35"/>
      <c r="FL264" s="35"/>
      <c r="FM264" s="35"/>
      <c r="FN264" s="35"/>
      <c r="FO264" s="35"/>
      <c r="FP264" s="35"/>
      <c r="FQ264" s="35"/>
      <c r="FR264" s="35"/>
      <c r="FS264" s="35"/>
      <c r="FT264" s="35"/>
      <c r="FU264" s="35"/>
      <c r="FV264" s="35"/>
      <c r="FW264" s="35"/>
      <c r="FX264" s="35"/>
      <c r="FY264" s="35"/>
      <c r="FZ264" s="35"/>
      <c r="GA264" s="35"/>
      <c r="GB264" s="35"/>
      <c r="GC264" s="35"/>
      <c r="GD264" s="35"/>
      <c r="GE264" s="35"/>
      <c r="GF264" s="35"/>
      <c r="GG264" s="35"/>
      <c r="GH264" s="35"/>
      <c r="GI264" s="35"/>
      <c r="GJ264" s="35"/>
      <c r="GK264" s="35"/>
      <c r="GL264" s="35"/>
      <c r="GM264" s="35"/>
      <c r="GN264" s="35"/>
      <c r="GO264" s="35"/>
      <c r="GP264" s="35"/>
      <c r="GQ264" s="35"/>
      <c r="GR264" s="35"/>
      <c r="GS264" s="35"/>
      <c r="GT264" s="35"/>
      <c r="GU264" s="35"/>
      <c r="GV264" s="35"/>
      <c r="GW264" s="35"/>
      <c r="GX264" s="35"/>
      <c r="GY264" s="35"/>
      <c r="GZ264" s="35"/>
      <c r="HA264" s="35"/>
      <c r="HB264" s="35"/>
      <c r="HC264" s="35"/>
      <c r="HD264" s="35"/>
      <c r="HE264" s="35"/>
      <c r="HF264" s="35"/>
      <c r="HG264" s="35"/>
      <c r="HH264" s="35"/>
      <c r="HI264" s="35"/>
      <c r="HJ264" s="35"/>
      <c r="HK264" s="35"/>
      <c r="HL264" s="35"/>
      <c r="HM264" s="35"/>
      <c r="HN264" s="35"/>
      <c r="HO264" s="35"/>
      <c r="HP264" s="35"/>
      <c r="HQ264" s="35"/>
      <c r="HR264" s="35"/>
      <c r="HS264" s="35"/>
      <c r="HT264" s="35"/>
      <c r="HU264" s="35"/>
      <c r="HV264" s="35"/>
      <c r="HW264" s="35"/>
      <c r="HX264" s="35"/>
      <c r="HY264" s="35"/>
      <c r="HZ264" s="35"/>
      <c r="IA264" s="35"/>
      <c r="IB264" s="35"/>
      <c r="IC264" s="35"/>
      <c r="ID264" s="35"/>
      <c r="IE264" s="35"/>
      <c r="IF264" s="35"/>
      <c r="IG264" s="35"/>
      <c r="IH264" s="35"/>
      <c r="II264" s="35"/>
      <c r="IJ264" s="35"/>
      <c r="IK264" s="35"/>
      <c r="IL264" s="35"/>
      <c r="IM264" s="35"/>
      <c r="IN264" s="35"/>
      <c r="IO264" s="35"/>
      <c r="IP264" s="35"/>
      <c r="IQ264" s="35"/>
      <c r="IR264" s="35"/>
      <c r="IS264" s="35"/>
      <c r="IT264" s="35"/>
      <c r="IU264" s="35"/>
      <c r="IV264" s="35"/>
      <c r="IW264" s="35"/>
      <c r="IX264" s="35"/>
      <c r="IY264" s="35"/>
      <c r="IZ264" s="35"/>
      <c r="JA264" s="35"/>
      <c r="JB264" s="35"/>
      <c r="JC264" s="35"/>
      <c r="JD264" s="35"/>
      <c r="JE264" s="35"/>
      <c r="JF264" s="35"/>
      <c r="JG264" s="35"/>
      <c r="JH264" s="35"/>
      <c r="JI264" s="35"/>
      <c r="JJ264" s="35"/>
      <c r="JK264" s="35"/>
      <c r="JL264" s="35"/>
      <c r="JM264" s="35"/>
      <c r="JN264" s="35"/>
      <c r="JO264" s="35"/>
      <c r="JP264" s="35"/>
      <c r="JQ264" s="35"/>
      <c r="JR264" s="35"/>
      <c r="JS264" s="35"/>
      <c r="JT264" s="35"/>
      <c r="JU264" s="35"/>
      <c r="JV264" s="35"/>
      <c r="JW264" s="35"/>
      <c r="JX264" s="35"/>
      <c r="JY264" s="35"/>
      <c r="JZ264" s="35"/>
      <c r="KA264" s="35"/>
      <c r="KB264" s="35"/>
      <c r="KC264" s="35"/>
      <c r="KD264" s="35"/>
      <c r="KE264" s="35"/>
      <c r="KF264" s="35"/>
      <c r="KG264" s="35"/>
      <c r="KH264" s="35"/>
      <c r="KI264" s="35"/>
      <c r="KJ264" s="35"/>
      <c r="KK264" s="35"/>
      <c r="KL264" s="35"/>
      <c r="KM264" s="35"/>
      <c r="KN264" s="35"/>
      <c r="KO264" s="35"/>
      <c r="KP264" s="35"/>
      <c r="KQ264" s="35"/>
      <c r="KR264" s="35"/>
      <c r="KS264" s="35"/>
      <c r="KT264" s="35"/>
      <c r="KU264" s="35"/>
      <c r="KV264" s="35"/>
      <c r="KW264" s="35"/>
      <c r="KX264" s="35"/>
      <c r="KY264" s="35"/>
      <c r="KZ264" s="35"/>
      <c r="LA264" s="35"/>
      <c r="LB264" s="35"/>
      <c r="LC264" s="35"/>
      <c r="LD264" s="35"/>
      <c r="LE264" s="35"/>
      <c r="LF264" s="35"/>
      <c r="LG264" s="35"/>
      <c r="LH264" s="35"/>
      <c r="LI264" s="35"/>
      <c r="LJ264" s="35"/>
      <c r="LK264" s="35"/>
      <c r="LL264" s="35"/>
      <c r="LM264" s="35"/>
      <c r="LN264" s="35"/>
      <c r="LO264" s="35"/>
      <c r="LP264" s="35"/>
      <c r="LQ264" s="35"/>
      <c r="LR264" s="35"/>
      <c r="LS264" s="35"/>
      <c r="LT264" s="35"/>
      <c r="LU264" s="35"/>
      <c r="LV264" s="35"/>
      <c r="LW264" s="35"/>
      <c r="LX264" s="35"/>
      <c r="LY264" s="35"/>
      <c r="LZ264" s="35"/>
      <c r="MA264" s="35"/>
      <c r="MB264" s="35"/>
      <c r="MC264" s="35"/>
      <c r="MD264" s="35"/>
      <c r="ME264" s="35"/>
      <c r="MF264" s="35"/>
      <c r="MG264" s="35"/>
      <c r="MH264" s="35"/>
      <c r="MI264" s="35"/>
      <c r="MJ264" s="35"/>
      <c r="MK264" s="35"/>
      <c r="ML264" s="35"/>
      <c r="MM264" s="35"/>
      <c r="MN264" s="35"/>
      <c r="MO264" s="35"/>
      <c r="MP264" s="35"/>
      <c r="MQ264" s="35"/>
      <c r="MR264" s="35"/>
      <c r="MS264" s="35"/>
      <c r="MT264" s="35"/>
      <c r="MU264" s="35"/>
      <c r="MV264" s="35"/>
      <c r="MW264" s="35"/>
      <c r="MX264" s="35"/>
      <c r="MY264" s="35"/>
      <c r="MZ264" s="35"/>
      <c r="NA264" s="35"/>
      <c r="NB264" s="35"/>
      <c r="NC264" s="35"/>
      <c r="ND264" s="35"/>
      <c r="NE264" s="35"/>
      <c r="NF264" s="35"/>
      <c r="NG264" s="35"/>
      <c r="NH264" s="35"/>
      <c r="NI264" s="35"/>
      <c r="NJ264" s="35"/>
      <c r="NK264" s="35"/>
      <c r="NL264" s="35"/>
      <c r="NM264" s="35"/>
      <c r="NN264" s="35"/>
      <c r="NO264" s="35"/>
      <c r="NP264" s="35"/>
      <c r="NQ264" s="35"/>
      <c r="NR264" s="35"/>
      <c r="NS264" s="35"/>
      <c r="NT264" s="35"/>
      <c r="NU264" s="35"/>
      <c r="NV264" s="35"/>
      <c r="NW264" s="35"/>
      <c r="NX264" s="35"/>
      <c r="NY264" s="35"/>
      <c r="NZ264" s="35"/>
      <c r="OA264" s="35"/>
      <c r="OB264" s="35"/>
      <c r="OC264" s="35"/>
      <c r="OD264" s="35"/>
      <c r="OE264" s="35"/>
      <c r="OF264" s="35"/>
      <c r="OG264" s="35"/>
      <c r="OH264" s="35"/>
      <c r="OI264" s="35"/>
      <c r="OJ264" s="35"/>
      <c r="OK264" s="35"/>
      <c r="OL264" s="35"/>
      <c r="OM264" s="35"/>
      <c r="ON264" s="35"/>
      <c r="OO264" s="35"/>
      <c r="OP264" s="35"/>
      <c r="OQ264" s="35"/>
      <c r="OR264" s="35"/>
      <c r="OS264" s="35"/>
      <c r="OT264" s="35"/>
      <c r="OU264" s="35"/>
      <c r="OV264" s="35"/>
      <c r="OW264" s="35"/>
      <c r="OX264" s="35"/>
      <c r="OY264" s="35"/>
      <c r="OZ264" s="35"/>
      <c r="PA264" s="35"/>
      <c r="PB264" s="35"/>
      <c r="PC264" s="35">
        <v>51</v>
      </c>
      <c r="PD264" s="35"/>
      <c r="PE264" s="35"/>
      <c r="PF264" s="35"/>
      <c r="PG264" s="35"/>
      <c r="PH264" s="35"/>
      <c r="PI264" s="35">
        <v>21</v>
      </c>
      <c r="PJ264" s="35"/>
      <c r="PK264" s="35"/>
      <c r="PL264" s="35"/>
      <c r="PM264" s="35"/>
      <c r="PN264" s="35"/>
      <c r="PO264" s="35"/>
      <c r="PP264" s="35"/>
      <c r="PQ264" s="35"/>
      <c r="PR264" s="35"/>
      <c r="PS264" s="35"/>
      <c r="PT264" s="35"/>
      <c r="PU264" s="35"/>
      <c r="PV264" s="35"/>
      <c r="PW264" s="35"/>
      <c r="PX264" s="35"/>
      <c r="PY264" s="35"/>
      <c r="PZ264" s="35"/>
      <c r="QA264" s="35"/>
      <c r="QB264" s="35"/>
      <c r="QC264" s="35"/>
      <c r="QD264" s="35"/>
      <c r="QE264" s="35"/>
      <c r="QF264" s="35">
        <v>30</v>
      </c>
      <c r="QG264" s="35"/>
      <c r="QH264" s="35"/>
      <c r="QI264" s="35"/>
      <c r="QJ264" s="35"/>
      <c r="QK264" s="35"/>
      <c r="QL264" s="35"/>
      <c r="QM264" s="35"/>
      <c r="QN264" s="35"/>
      <c r="QO264" s="35"/>
      <c r="QP264" s="35"/>
      <c r="QQ264" s="35"/>
      <c r="QR264" s="35"/>
      <c r="QS264" s="35"/>
      <c r="QT264" s="35"/>
      <c r="QU264" s="35"/>
      <c r="QV264" s="35"/>
      <c r="QW264" s="35"/>
      <c r="QX264" s="35"/>
      <c r="QY264" s="35"/>
      <c r="QZ264" s="35"/>
      <c r="RA264" s="35"/>
      <c r="RB264" s="35"/>
      <c r="RC264" s="35"/>
      <c r="RD264" s="35"/>
      <c r="RE264" s="35"/>
      <c r="RF264" s="35"/>
      <c r="RG264" s="35"/>
      <c r="RH264" s="35"/>
      <c r="RI264" s="35"/>
      <c r="RJ264" s="35"/>
      <c r="RK264" s="35"/>
      <c r="RL264" s="35"/>
      <c r="RM264" s="35"/>
      <c r="RN264" s="35"/>
      <c r="RO264" s="35"/>
      <c r="RP264" s="35"/>
      <c r="RQ264" s="35"/>
      <c r="RR264" s="35"/>
      <c r="RS264" s="35"/>
      <c r="RT264" s="35"/>
      <c r="RU264" s="35"/>
      <c r="RV264" s="35"/>
      <c r="RW264" s="35"/>
      <c r="RX264" s="35"/>
      <c r="RY264" s="35"/>
      <c r="RZ264" s="35"/>
      <c r="SA264" s="35"/>
      <c r="SB264" s="35"/>
      <c r="SC264" s="35"/>
      <c r="SD264" s="35"/>
      <c r="SE264" s="35"/>
      <c r="SF264" s="35"/>
      <c r="SG264" s="35"/>
      <c r="SH264" s="35"/>
      <c r="SI264" s="35"/>
      <c r="SJ264" s="35"/>
      <c r="SK264" s="35"/>
      <c r="SL264" s="35"/>
      <c r="SM264" s="35"/>
      <c r="SN264" s="35"/>
      <c r="SO264" s="35"/>
      <c r="SP264" s="35"/>
      <c r="SQ264" s="35"/>
      <c r="SR264" s="35"/>
      <c r="SS264" s="35"/>
      <c r="ST264" s="35"/>
      <c r="SU264" s="35"/>
      <c r="SV264" s="35"/>
      <c r="SW264" s="35"/>
      <c r="SX264" s="35"/>
      <c r="SY264" s="35"/>
      <c r="SZ264" s="35"/>
      <c r="TA264" s="35"/>
      <c r="TB264" s="35"/>
      <c r="TC264" s="35"/>
      <c r="TD264" s="35"/>
      <c r="TE264" s="35"/>
      <c r="TF264" s="35">
        <v>10</v>
      </c>
      <c r="TG264" s="35"/>
      <c r="TH264" s="35"/>
      <c r="TI264" s="35"/>
      <c r="TJ264" s="35"/>
      <c r="TK264" s="35"/>
      <c r="TL264" s="35"/>
      <c r="TM264" s="35"/>
      <c r="TN264" s="35"/>
      <c r="TO264" s="35">
        <v>10</v>
      </c>
      <c r="TP264" s="35"/>
      <c r="TQ264" s="35"/>
      <c r="TR264" s="35"/>
      <c r="TS264" s="35"/>
      <c r="TT264" s="35"/>
      <c r="TU264" s="35"/>
      <c r="TV264" s="35"/>
      <c r="TW264" s="35"/>
      <c r="TX264" s="35"/>
      <c r="TY264" s="35"/>
      <c r="TZ264" s="35"/>
      <c r="UA264" s="35"/>
      <c r="UB264" s="35"/>
      <c r="UC264" s="35"/>
      <c r="UD264" s="35"/>
      <c r="UE264" s="35"/>
      <c r="UF264" s="35"/>
      <c r="UG264" s="35"/>
      <c r="UH264" s="35"/>
      <c r="UI264" s="35"/>
      <c r="UJ264" s="35"/>
      <c r="UK264" s="35"/>
      <c r="UL264" s="35"/>
      <c r="UM264" s="35"/>
      <c r="UN264" s="35"/>
      <c r="UO264" s="35"/>
      <c r="UP264" s="35"/>
      <c r="UQ264" s="35"/>
      <c r="UR264" s="35"/>
      <c r="US264" s="35"/>
      <c r="UT264" s="35"/>
      <c r="UU264" s="35"/>
      <c r="UV264" s="35"/>
      <c r="UW264" s="35"/>
      <c r="UX264" s="35"/>
      <c r="UY264" s="35"/>
      <c r="UZ264" s="35"/>
      <c r="VA264" s="35"/>
      <c r="VB264" s="35"/>
      <c r="VC264" s="35">
        <v>5</v>
      </c>
      <c r="VD264" s="35"/>
      <c r="VE264" s="35"/>
      <c r="VF264" s="35"/>
      <c r="VG264" s="35"/>
      <c r="VH264" s="35"/>
      <c r="VI264" s="35"/>
      <c r="VJ264" s="35"/>
      <c r="VK264" s="35"/>
      <c r="VL264" s="35"/>
      <c r="VM264" s="35"/>
      <c r="VN264" s="35"/>
      <c r="VO264" s="35"/>
      <c r="VP264" s="35"/>
      <c r="VQ264" s="35"/>
      <c r="VR264" s="35"/>
      <c r="VS264" s="35"/>
      <c r="VT264" s="35"/>
      <c r="VU264" s="35"/>
      <c r="VV264" s="35"/>
      <c r="VW264" s="35"/>
      <c r="VX264" s="35"/>
      <c r="VY264" s="35"/>
      <c r="VZ264" s="35"/>
      <c r="WA264" s="35"/>
      <c r="WB264" s="35"/>
      <c r="WC264" s="35"/>
      <c r="WD264" s="35"/>
      <c r="WE264" s="35"/>
      <c r="WF264" s="35"/>
      <c r="WG264" s="35"/>
      <c r="WH264" s="35"/>
      <c r="WI264" s="35"/>
      <c r="WJ264" s="35"/>
      <c r="WK264" s="35"/>
      <c r="WL264" s="35"/>
      <c r="WM264" s="35"/>
      <c r="WN264" s="35"/>
      <c r="WO264" s="35"/>
      <c r="WP264" s="35"/>
      <c r="WQ264" s="35"/>
      <c r="WR264" s="35"/>
      <c r="WS264" s="35"/>
      <c r="WT264" s="35"/>
      <c r="WU264" s="35"/>
      <c r="WV264" s="35"/>
      <c r="WW264" s="35"/>
      <c r="WX264" s="35"/>
      <c r="WY264" s="35"/>
      <c r="WZ264" s="35"/>
      <c r="XA264" s="35"/>
      <c r="XB264" s="35"/>
      <c r="XC264" s="35"/>
      <c r="XD264" s="35"/>
      <c r="XE264" s="35"/>
      <c r="XF264" s="35"/>
      <c r="XG264" s="35"/>
      <c r="XH264" s="35"/>
      <c r="XI264" s="35"/>
      <c r="XJ264" s="35"/>
      <c r="XK264" s="35"/>
      <c r="XL264" s="35"/>
      <c r="XM264" s="35"/>
      <c r="XN264" s="35"/>
      <c r="XO264" s="35"/>
      <c r="XP264" s="35"/>
      <c r="XQ264" s="35"/>
      <c r="XR264" s="35"/>
      <c r="XS264" s="35"/>
      <c r="XT264" s="35"/>
      <c r="XU264" s="35"/>
      <c r="XV264" s="35"/>
      <c r="XW264" s="35"/>
      <c r="XX264" s="35"/>
      <c r="XY264" s="35"/>
      <c r="XZ264" s="35"/>
      <c r="YA264" s="35"/>
      <c r="YB264" s="35"/>
      <c r="YC264" s="35"/>
      <c r="YD264" s="35"/>
      <c r="YE264" s="35"/>
      <c r="YF264" s="35"/>
      <c r="YG264" s="35"/>
      <c r="YH264" s="35">
        <v>50</v>
      </c>
      <c r="YI264" s="35"/>
      <c r="YJ264" s="35"/>
      <c r="YK264" s="35"/>
      <c r="YL264" s="35"/>
      <c r="YM264" s="35"/>
      <c r="YN264" s="35"/>
      <c r="YO264" s="35"/>
      <c r="YP264" s="35">
        <v>5</v>
      </c>
      <c r="YQ264" s="35"/>
      <c r="YR264" s="35"/>
      <c r="YS264" s="35"/>
      <c r="YT264" s="35"/>
      <c r="YU264" s="35"/>
      <c r="YV264" s="35"/>
      <c r="YW264" s="35"/>
      <c r="YX264" s="35"/>
      <c r="YY264" s="35"/>
      <c r="YZ264" s="35"/>
      <c r="ZA264" s="35"/>
      <c r="ZB264" s="35"/>
      <c r="ZC264" s="35"/>
      <c r="ZD264" s="35"/>
      <c r="ZE264" s="35"/>
      <c r="ZF264" s="35"/>
      <c r="ZG264" s="35"/>
      <c r="ZH264" s="35"/>
      <c r="ZI264" s="35"/>
      <c r="ZJ264" s="35"/>
      <c r="ZK264" s="35"/>
      <c r="ZL264" s="35"/>
      <c r="ZM264" s="35"/>
      <c r="ZN264" s="35"/>
      <c r="ZO264" s="35"/>
      <c r="ZP264" s="35"/>
      <c r="ZQ264" s="35"/>
      <c r="ZR264" s="35"/>
      <c r="ZS264" s="35"/>
      <c r="ZT264" s="35"/>
      <c r="ZU264" s="35"/>
      <c r="ZV264" s="35"/>
      <c r="ZW264" s="35"/>
      <c r="ZX264" s="35"/>
      <c r="ZY264" s="35"/>
      <c r="ZZ264" s="35"/>
      <c r="AAA264" s="35"/>
      <c r="AAB264" s="35"/>
      <c r="AAC264" s="35"/>
      <c r="AAD264" s="35"/>
      <c r="AAE264" s="35"/>
      <c r="AAF264" s="35"/>
      <c r="AAG264" s="35"/>
      <c r="AAH264" s="35"/>
      <c r="AAI264" s="35"/>
      <c r="AAJ264" s="35"/>
      <c r="AAK264" s="35"/>
      <c r="AAL264" s="35"/>
      <c r="AAM264" s="35"/>
      <c r="AAN264" s="35"/>
      <c r="AAO264" s="35"/>
      <c r="AAP264" s="35"/>
      <c r="AAQ264" s="35"/>
      <c r="AAR264" s="35"/>
      <c r="AAS264" s="35"/>
      <c r="AAT264" s="35"/>
      <c r="AAU264" s="35"/>
      <c r="AAV264" s="35"/>
      <c r="AAW264" s="35"/>
      <c r="AAX264" s="35"/>
      <c r="AAY264" s="35"/>
      <c r="AAZ264" s="35"/>
      <c r="ABA264" s="35"/>
      <c r="ABB264" s="35"/>
      <c r="ABC264" s="35"/>
      <c r="ABD264" s="35"/>
      <c r="ABE264" s="35"/>
      <c r="ABF264" s="35"/>
      <c r="ABG264" s="35"/>
      <c r="ABH264" s="35"/>
      <c r="ABI264" s="35"/>
      <c r="ABJ264" s="35"/>
      <c r="ABK264" s="35"/>
      <c r="ABL264" s="35"/>
      <c r="ABM264" s="35"/>
      <c r="ABN264" s="35"/>
      <c r="ABO264" s="35"/>
      <c r="ABP264" s="35"/>
      <c r="ABQ264" s="35"/>
      <c r="ABR264" s="35"/>
      <c r="ABS264" s="35"/>
      <c r="ABT264" s="35"/>
      <c r="ABU264" s="35"/>
      <c r="ABV264" s="35"/>
      <c r="ABW264" s="35"/>
      <c r="ABX264" s="35"/>
      <c r="ABY264" s="35"/>
      <c r="ABZ264" s="35"/>
      <c r="ACA264" s="35"/>
      <c r="ACB264" s="35"/>
      <c r="ACC264" s="35"/>
      <c r="ACD264" s="35"/>
      <c r="ACE264" s="35"/>
      <c r="ACF264" s="35"/>
      <c r="ACG264" s="35"/>
      <c r="ACH264" s="35"/>
      <c r="ACI264" s="35"/>
      <c r="ACJ264" s="35"/>
      <c r="ACK264" s="35"/>
      <c r="ACL264" s="35"/>
      <c r="ACM264" s="35"/>
      <c r="ACN264" s="35"/>
      <c r="ACO264" s="35"/>
      <c r="ACP264" s="35"/>
      <c r="ACQ264" s="35"/>
      <c r="ACR264" s="35"/>
      <c r="ACS264" s="35"/>
      <c r="ACT264" s="35"/>
      <c r="ACU264" s="35"/>
      <c r="ACV264" s="35"/>
      <c r="ACW264" s="35"/>
      <c r="ACX264" s="35"/>
      <c r="ACY264" s="35"/>
      <c r="ACZ264" s="35"/>
      <c r="ADA264" s="35"/>
      <c r="ADB264" s="35"/>
      <c r="ADC264" s="35"/>
      <c r="ADD264" s="35"/>
      <c r="ADE264" s="35"/>
      <c r="ADF264" s="35"/>
      <c r="ADG264" s="35"/>
      <c r="ADH264" s="35"/>
      <c r="ADI264" s="35"/>
      <c r="ADJ264" s="35"/>
      <c r="ADK264" s="35"/>
      <c r="ADL264" s="35"/>
      <c r="ADM264" s="35"/>
      <c r="ADN264" s="35"/>
      <c r="ADO264" s="35"/>
      <c r="ADP264" s="35"/>
      <c r="ADQ264" s="35"/>
      <c r="ADR264" s="35"/>
      <c r="ADS264" s="35"/>
      <c r="ADT264" s="35"/>
      <c r="ADU264" s="35"/>
      <c r="ADV264" s="35"/>
      <c r="ADW264" s="35"/>
      <c r="ADX264" s="35"/>
      <c r="ADY264" s="26">
        <f t="shared" si="9"/>
        <v>0</v>
      </c>
      <c r="ADZ264" s="5"/>
    </row>
    <row r="265" spans="1:806" s="33" customFormat="1" x14ac:dyDescent="0.2">
      <c r="A265" s="51" t="s">
        <v>170</v>
      </c>
      <c r="B265" s="65">
        <f t="shared" ref="B265:B328" si="11">SUMIF(G$3:ADX$3,"прих",G265:ADX265)-SUMIF(G$3:ADX$3,"отгр",G265:ADX265)</f>
        <v>0</v>
      </c>
      <c r="C265" s="57">
        <v>10</v>
      </c>
      <c r="D265" s="59">
        <v>44494</v>
      </c>
      <c r="E265" s="67">
        <v>27.54</v>
      </c>
      <c r="F265" s="67">
        <f t="shared" si="10"/>
        <v>0</v>
      </c>
      <c r="G265" s="6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15"/>
      <c r="BF265" s="15"/>
      <c r="BG265" s="136"/>
      <c r="BH265" s="35"/>
      <c r="BI265" s="35"/>
      <c r="BJ265" s="35"/>
      <c r="BK265" s="35"/>
      <c r="BL265" s="35"/>
      <c r="BM265" s="35"/>
      <c r="BN265" s="35"/>
      <c r="BO265" s="35"/>
      <c r="BP265" s="35"/>
      <c r="BQ265" s="35"/>
      <c r="BR265" s="35"/>
      <c r="BS265" s="35"/>
      <c r="BT265" s="35"/>
      <c r="BU265" s="35"/>
      <c r="BV265" s="35"/>
      <c r="BW265" s="35"/>
      <c r="BX265" s="35"/>
      <c r="BY265" s="35"/>
      <c r="BZ265" s="35"/>
      <c r="CA265" s="35"/>
      <c r="CB265" s="35"/>
      <c r="CC265" s="35"/>
      <c r="CD265" s="35"/>
      <c r="CE265" s="35"/>
      <c r="CF265" s="35"/>
      <c r="CG265" s="35"/>
      <c r="CH265" s="35"/>
      <c r="CI265" s="35"/>
      <c r="CJ265" s="35"/>
      <c r="CK265" s="35"/>
      <c r="CL265" s="35"/>
      <c r="CM265" s="35"/>
      <c r="CN265" s="35"/>
      <c r="CO265" s="35"/>
      <c r="CP265" s="35"/>
      <c r="CQ265" s="35"/>
      <c r="CR265" s="35"/>
      <c r="CS265" s="35"/>
      <c r="CT265" s="35"/>
      <c r="CU265" s="35"/>
      <c r="CV265" s="35"/>
      <c r="CW265" s="35"/>
      <c r="CX265" s="35"/>
      <c r="CY265" s="35"/>
      <c r="CZ265" s="35"/>
      <c r="DA265" s="35"/>
      <c r="DB265" s="35"/>
      <c r="DC265" s="35"/>
      <c r="DD265" s="35"/>
      <c r="DE265" s="35"/>
      <c r="DF265" s="35"/>
      <c r="DG265" s="35"/>
      <c r="DH265" s="35"/>
      <c r="DI265" s="35"/>
      <c r="DJ265" s="35"/>
      <c r="DK265" s="35"/>
      <c r="DL265" s="35"/>
      <c r="DM265" s="35"/>
      <c r="DN265" s="35"/>
      <c r="DO265" s="35"/>
      <c r="DP265" s="35"/>
      <c r="DQ265" s="35"/>
      <c r="DR265" s="35"/>
      <c r="DS265" s="35"/>
      <c r="DT265" s="35"/>
      <c r="DU265" s="35"/>
      <c r="DV265" s="35"/>
      <c r="DW265" s="35"/>
      <c r="DX265" s="35"/>
      <c r="DY265" s="35"/>
      <c r="DZ265" s="35"/>
      <c r="EA265" s="35"/>
      <c r="EB265" s="35"/>
      <c r="EC265" s="35"/>
      <c r="ED265" s="35"/>
      <c r="EE265" s="35"/>
      <c r="EF265" s="35"/>
      <c r="EG265" s="35"/>
      <c r="EH265" s="35"/>
      <c r="EI265" s="35"/>
      <c r="EJ265" s="35"/>
      <c r="EK265" s="35"/>
      <c r="EL265" s="35"/>
      <c r="EM265" s="35"/>
      <c r="EN265" s="35"/>
      <c r="EO265" s="35"/>
      <c r="EP265" s="35"/>
      <c r="EQ265" s="35"/>
      <c r="ER265" s="35"/>
      <c r="ES265" s="35"/>
      <c r="ET265" s="35"/>
      <c r="EU265" s="35"/>
      <c r="EV265" s="35"/>
      <c r="EW265" s="35"/>
      <c r="EX265" s="35"/>
      <c r="EY265" s="35"/>
      <c r="EZ265" s="35"/>
      <c r="FA265" s="35"/>
      <c r="FB265" s="35"/>
      <c r="FC265" s="35"/>
      <c r="FD265" s="35"/>
      <c r="FE265" s="35"/>
      <c r="FF265" s="35"/>
      <c r="FG265" s="35"/>
      <c r="FH265" s="35"/>
      <c r="FI265" s="35"/>
      <c r="FJ265" s="35"/>
      <c r="FK265" s="35"/>
      <c r="FL265" s="35"/>
      <c r="FM265" s="35"/>
      <c r="FN265" s="35"/>
      <c r="FO265" s="35"/>
      <c r="FP265" s="35"/>
      <c r="FQ265" s="35"/>
      <c r="FR265" s="35"/>
      <c r="FS265" s="35"/>
      <c r="FT265" s="35"/>
      <c r="FU265" s="35"/>
      <c r="FV265" s="35"/>
      <c r="FW265" s="35"/>
      <c r="FX265" s="35"/>
      <c r="FY265" s="35"/>
      <c r="FZ265" s="35"/>
      <c r="GA265" s="35"/>
      <c r="GB265" s="35"/>
      <c r="GC265" s="35"/>
      <c r="GD265" s="35"/>
      <c r="GE265" s="35"/>
      <c r="GF265" s="35"/>
      <c r="GG265" s="35"/>
      <c r="GH265" s="35"/>
      <c r="GI265" s="35"/>
      <c r="GJ265" s="35"/>
      <c r="GK265" s="35"/>
      <c r="GL265" s="35"/>
      <c r="GM265" s="35"/>
      <c r="GN265" s="35"/>
      <c r="GO265" s="35"/>
      <c r="GP265" s="35"/>
      <c r="GQ265" s="35"/>
      <c r="GR265" s="35"/>
      <c r="GS265" s="35"/>
      <c r="GT265" s="35"/>
      <c r="GU265" s="35"/>
      <c r="GV265" s="35"/>
      <c r="GW265" s="35"/>
      <c r="GX265" s="35"/>
      <c r="GY265" s="35"/>
      <c r="GZ265" s="35"/>
      <c r="HA265" s="35"/>
      <c r="HB265" s="35"/>
      <c r="HC265" s="35"/>
      <c r="HD265" s="35"/>
      <c r="HE265" s="35"/>
      <c r="HF265" s="35"/>
      <c r="HG265" s="35"/>
      <c r="HH265" s="35"/>
      <c r="HI265" s="35"/>
      <c r="HJ265" s="35"/>
      <c r="HK265" s="35"/>
      <c r="HL265" s="35"/>
      <c r="HM265" s="35"/>
      <c r="HN265" s="35"/>
      <c r="HO265" s="35"/>
      <c r="HP265" s="35"/>
      <c r="HQ265" s="35"/>
      <c r="HR265" s="35"/>
      <c r="HS265" s="35"/>
      <c r="HT265" s="35"/>
      <c r="HU265" s="35"/>
      <c r="HV265" s="35"/>
      <c r="HW265" s="35"/>
      <c r="HX265" s="35"/>
      <c r="HY265" s="35"/>
      <c r="HZ265" s="35"/>
      <c r="IA265" s="35"/>
      <c r="IB265" s="35"/>
      <c r="IC265" s="35"/>
      <c r="ID265" s="35"/>
      <c r="IE265" s="35"/>
      <c r="IF265" s="35"/>
      <c r="IG265" s="35"/>
      <c r="IH265" s="35"/>
      <c r="II265" s="35"/>
      <c r="IJ265" s="35"/>
      <c r="IK265" s="35"/>
      <c r="IL265" s="35"/>
      <c r="IM265" s="35"/>
      <c r="IN265" s="35"/>
      <c r="IO265" s="35"/>
      <c r="IP265" s="35"/>
      <c r="IQ265" s="35"/>
      <c r="IR265" s="35"/>
      <c r="IS265" s="35"/>
      <c r="IT265" s="35"/>
      <c r="IU265" s="35"/>
      <c r="IV265" s="35"/>
      <c r="IW265" s="35"/>
      <c r="IX265" s="35"/>
      <c r="IY265" s="35"/>
      <c r="IZ265" s="35"/>
      <c r="JA265" s="35"/>
      <c r="JB265" s="35"/>
      <c r="JC265" s="35"/>
      <c r="JD265" s="35"/>
      <c r="JE265" s="35"/>
      <c r="JF265" s="35"/>
      <c r="JG265" s="35"/>
      <c r="JH265" s="35"/>
      <c r="JI265" s="35"/>
      <c r="JJ265" s="35"/>
      <c r="JK265" s="35"/>
      <c r="JL265" s="35"/>
      <c r="JM265" s="35"/>
      <c r="JN265" s="35"/>
      <c r="JO265" s="35"/>
      <c r="JP265" s="35"/>
      <c r="JQ265" s="35"/>
      <c r="JR265" s="35"/>
      <c r="JS265" s="35"/>
      <c r="JT265" s="35"/>
      <c r="JU265" s="35"/>
      <c r="JV265" s="35"/>
      <c r="JW265" s="35"/>
      <c r="JX265" s="35"/>
      <c r="JY265" s="35"/>
      <c r="JZ265" s="35"/>
      <c r="KA265" s="35"/>
      <c r="KB265" s="35"/>
      <c r="KC265" s="35"/>
      <c r="KD265" s="35"/>
      <c r="KE265" s="35"/>
      <c r="KF265" s="35"/>
      <c r="KG265" s="35"/>
      <c r="KH265" s="35"/>
      <c r="KI265" s="35"/>
      <c r="KJ265" s="35"/>
      <c r="KK265" s="35"/>
      <c r="KL265" s="35"/>
      <c r="KM265" s="35"/>
      <c r="KN265" s="35"/>
      <c r="KO265" s="35"/>
      <c r="KP265" s="35"/>
      <c r="KQ265" s="35"/>
      <c r="KR265" s="35"/>
      <c r="KS265" s="35"/>
      <c r="KT265" s="35"/>
      <c r="KU265" s="35"/>
      <c r="KV265" s="35"/>
      <c r="KW265" s="35"/>
      <c r="KX265" s="35"/>
      <c r="KY265" s="35"/>
      <c r="KZ265" s="35"/>
      <c r="LA265" s="35"/>
      <c r="LB265" s="35"/>
      <c r="LC265" s="35"/>
      <c r="LD265" s="35"/>
      <c r="LE265" s="35"/>
      <c r="LF265" s="35"/>
      <c r="LG265" s="35"/>
      <c r="LH265" s="35"/>
      <c r="LI265" s="35"/>
      <c r="LJ265" s="35"/>
      <c r="LK265" s="35"/>
      <c r="LL265" s="35"/>
      <c r="LM265" s="35"/>
      <c r="LN265" s="35"/>
      <c r="LO265" s="35"/>
      <c r="LP265" s="35"/>
      <c r="LQ265" s="35"/>
      <c r="LR265" s="35"/>
      <c r="LS265" s="35"/>
      <c r="LT265" s="35"/>
      <c r="LU265" s="35"/>
      <c r="LV265" s="35"/>
      <c r="LW265" s="35"/>
      <c r="LX265" s="35"/>
      <c r="LY265" s="35"/>
      <c r="LZ265" s="35"/>
      <c r="MA265" s="35"/>
      <c r="MB265" s="35"/>
      <c r="MC265" s="35"/>
      <c r="MD265" s="35"/>
      <c r="ME265" s="35"/>
      <c r="MF265" s="35"/>
      <c r="MG265" s="35"/>
      <c r="MH265" s="35"/>
      <c r="MI265" s="35"/>
      <c r="MJ265" s="35"/>
      <c r="MK265" s="35"/>
      <c r="ML265" s="35"/>
      <c r="MM265" s="35"/>
      <c r="MN265" s="35"/>
      <c r="MO265" s="35"/>
      <c r="MP265" s="35"/>
      <c r="MQ265" s="35"/>
      <c r="MR265" s="35"/>
      <c r="MS265" s="35"/>
      <c r="MT265" s="35"/>
      <c r="MU265" s="35"/>
      <c r="MV265" s="35"/>
      <c r="MW265" s="35"/>
      <c r="MX265" s="35"/>
      <c r="MY265" s="35"/>
      <c r="MZ265" s="35"/>
      <c r="NA265" s="35"/>
      <c r="NB265" s="35"/>
      <c r="NC265" s="35"/>
      <c r="ND265" s="35"/>
      <c r="NE265" s="35"/>
      <c r="NF265" s="35"/>
      <c r="NG265" s="35"/>
      <c r="NH265" s="35"/>
      <c r="NI265" s="35"/>
      <c r="NJ265" s="35"/>
      <c r="NK265" s="35"/>
      <c r="NL265" s="35"/>
      <c r="NM265" s="35"/>
      <c r="NN265" s="35"/>
      <c r="NO265" s="35"/>
      <c r="NP265" s="35"/>
      <c r="NQ265" s="35"/>
      <c r="NR265" s="35"/>
      <c r="NS265" s="35"/>
      <c r="NT265" s="35"/>
      <c r="NU265" s="35"/>
      <c r="NV265" s="35"/>
      <c r="NW265" s="35"/>
      <c r="NX265" s="35"/>
      <c r="NY265" s="35"/>
      <c r="NZ265" s="35"/>
      <c r="OA265" s="35"/>
      <c r="OB265" s="35"/>
      <c r="OC265" s="35"/>
      <c r="OD265" s="35"/>
      <c r="OE265" s="35"/>
      <c r="OF265" s="35"/>
      <c r="OG265" s="35"/>
      <c r="OH265" s="35"/>
      <c r="OI265" s="35"/>
      <c r="OJ265" s="35"/>
      <c r="OK265" s="35"/>
      <c r="OL265" s="35"/>
      <c r="OM265" s="35"/>
      <c r="ON265" s="35"/>
      <c r="OO265" s="35"/>
      <c r="OP265" s="35"/>
      <c r="OQ265" s="35"/>
      <c r="OR265" s="35"/>
      <c r="OS265" s="35"/>
      <c r="OT265" s="35"/>
      <c r="OU265" s="35"/>
      <c r="OV265" s="35"/>
      <c r="OW265" s="35"/>
      <c r="OX265" s="35"/>
      <c r="OY265" s="35"/>
      <c r="OZ265" s="35"/>
      <c r="PA265" s="35"/>
      <c r="PB265" s="35"/>
      <c r="PC265" s="35"/>
      <c r="PD265" s="35"/>
      <c r="PE265" s="35"/>
      <c r="PF265" s="35"/>
      <c r="PG265" s="35"/>
      <c r="PH265" s="35"/>
      <c r="PI265" s="35"/>
      <c r="PJ265" s="35"/>
      <c r="PK265" s="35"/>
      <c r="PL265" s="35"/>
      <c r="PM265" s="35"/>
      <c r="PN265" s="35"/>
      <c r="PO265" s="35"/>
      <c r="PP265" s="35"/>
      <c r="PQ265" s="35"/>
      <c r="PR265" s="35"/>
      <c r="PS265" s="35"/>
      <c r="PT265" s="35"/>
      <c r="PU265" s="35"/>
      <c r="PV265" s="35"/>
      <c r="PW265" s="35"/>
      <c r="PX265" s="35"/>
      <c r="PY265" s="35"/>
      <c r="PZ265" s="35"/>
      <c r="QA265" s="35"/>
      <c r="QB265" s="35"/>
      <c r="QC265" s="35"/>
      <c r="QD265" s="35"/>
      <c r="QE265" s="35"/>
      <c r="QF265" s="35"/>
      <c r="QG265" s="35"/>
      <c r="QH265" s="35"/>
      <c r="QI265" s="35"/>
      <c r="QJ265" s="35"/>
      <c r="QK265" s="35"/>
      <c r="QL265" s="35"/>
      <c r="QM265" s="35"/>
      <c r="QN265" s="35"/>
      <c r="QO265" s="35"/>
      <c r="QP265" s="35"/>
      <c r="QQ265" s="35"/>
      <c r="QR265" s="35"/>
      <c r="QS265" s="35"/>
      <c r="QT265" s="35"/>
      <c r="QU265" s="35"/>
      <c r="QV265" s="35"/>
      <c r="QW265" s="35"/>
      <c r="QX265" s="35"/>
      <c r="QY265" s="35"/>
      <c r="QZ265" s="35"/>
      <c r="RA265" s="35"/>
      <c r="RB265" s="35"/>
      <c r="RC265" s="35"/>
      <c r="RD265" s="35"/>
      <c r="RE265" s="35"/>
      <c r="RF265" s="35"/>
      <c r="RG265" s="35"/>
      <c r="RH265" s="35"/>
      <c r="RI265" s="35"/>
      <c r="RJ265" s="35"/>
      <c r="RK265" s="35"/>
      <c r="RL265" s="35"/>
      <c r="RM265" s="35"/>
      <c r="RN265" s="35"/>
      <c r="RO265" s="35"/>
      <c r="RP265" s="35"/>
      <c r="RQ265" s="35"/>
      <c r="RR265" s="35"/>
      <c r="RS265" s="35"/>
      <c r="RT265" s="35"/>
      <c r="RU265" s="35"/>
      <c r="RV265" s="35"/>
      <c r="RW265" s="35"/>
      <c r="RX265" s="35"/>
      <c r="RY265" s="35"/>
      <c r="RZ265" s="35"/>
      <c r="SA265" s="35"/>
      <c r="SB265" s="35"/>
      <c r="SC265" s="35"/>
      <c r="SD265" s="35"/>
      <c r="SE265" s="35"/>
      <c r="SF265" s="35"/>
      <c r="SG265" s="35"/>
      <c r="SH265" s="35"/>
      <c r="SI265" s="35"/>
      <c r="SJ265" s="35"/>
      <c r="SK265" s="35"/>
      <c r="SL265" s="35"/>
      <c r="SM265" s="35"/>
      <c r="SN265" s="35"/>
      <c r="SO265" s="35"/>
      <c r="SP265" s="35"/>
      <c r="SQ265" s="35"/>
      <c r="SR265" s="35"/>
      <c r="SS265" s="35"/>
      <c r="ST265" s="35"/>
      <c r="SU265" s="35"/>
      <c r="SV265" s="35"/>
      <c r="SW265" s="35"/>
      <c r="SX265" s="35"/>
      <c r="SY265" s="35"/>
      <c r="SZ265" s="35"/>
      <c r="TA265" s="35"/>
      <c r="TB265" s="35"/>
      <c r="TC265" s="35"/>
      <c r="TD265" s="35"/>
      <c r="TE265" s="35"/>
      <c r="TF265" s="35"/>
      <c r="TG265" s="35"/>
      <c r="TH265" s="35"/>
      <c r="TI265" s="35"/>
      <c r="TJ265" s="35"/>
      <c r="TK265" s="35"/>
      <c r="TL265" s="35"/>
      <c r="TM265" s="35"/>
      <c r="TN265" s="35"/>
      <c r="TO265" s="35"/>
      <c r="TP265" s="35"/>
      <c r="TQ265" s="35"/>
      <c r="TR265" s="35"/>
      <c r="TS265" s="35"/>
      <c r="TT265" s="35"/>
      <c r="TU265" s="35"/>
      <c r="TV265" s="35"/>
      <c r="TW265" s="35"/>
      <c r="TX265" s="35"/>
      <c r="TY265" s="35"/>
      <c r="TZ265" s="35"/>
      <c r="UA265" s="35"/>
      <c r="UB265" s="35"/>
      <c r="UC265" s="35"/>
      <c r="UD265" s="35"/>
      <c r="UE265" s="35"/>
      <c r="UF265" s="35"/>
      <c r="UG265" s="35"/>
      <c r="UH265" s="35"/>
      <c r="UI265" s="35"/>
      <c r="UJ265" s="35"/>
      <c r="UK265" s="35"/>
      <c r="UL265" s="35"/>
      <c r="UM265" s="35"/>
      <c r="UN265" s="35"/>
      <c r="UO265" s="35"/>
      <c r="UP265" s="35"/>
      <c r="UQ265" s="35"/>
      <c r="UR265" s="35"/>
      <c r="US265" s="35"/>
      <c r="UT265" s="35"/>
      <c r="UU265" s="35"/>
      <c r="UV265" s="35"/>
      <c r="UW265" s="35"/>
      <c r="UX265" s="35"/>
      <c r="UY265" s="35"/>
      <c r="UZ265" s="35"/>
      <c r="VA265" s="35"/>
      <c r="VB265" s="35"/>
      <c r="VC265" s="35"/>
      <c r="VD265" s="35"/>
      <c r="VE265" s="35"/>
      <c r="VF265" s="35"/>
      <c r="VG265" s="35"/>
      <c r="VH265" s="35"/>
      <c r="VI265" s="35"/>
      <c r="VJ265" s="35"/>
      <c r="VK265" s="35"/>
      <c r="VL265" s="35"/>
      <c r="VM265" s="35"/>
      <c r="VN265" s="35"/>
      <c r="VO265" s="35"/>
      <c r="VP265" s="35"/>
      <c r="VQ265" s="35"/>
      <c r="VR265" s="35"/>
      <c r="VS265" s="35"/>
      <c r="VT265" s="35"/>
      <c r="VU265" s="35"/>
      <c r="VV265" s="35"/>
      <c r="VW265" s="35"/>
      <c r="VX265" s="35"/>
      <c r="VY265" s="35"/>
      <c r="VZ265" s="35"/>
      <c r="WA265" s="35"/>
      <c r="WB265" s="35"/>
      <c r="WC265" s="35"/>
      <c r="WD265" s="35"/>
      <c r="WE265" s="35"/>
      <c r="WF265" s="35"/>
      <c r="WG265" s="35"/>
      <c r="WH265" s="35"/>
      <c r="WI265" s="35"/>
      <c r="WJ265" s="35"/>
      <c r="WK265" s="35"/>
      <c r="WL265" s="35"/>
      <c r="WM265" s="35"/>
      <c r="WN265" s="35"/>
      <c r="WO265" s="35"/>
      <c r="WP265" s="35"/>
      <c r="WQ265" s="35"/>
      <c r="WR265" s="35"/>
      <c r="WS265" s="35"/>
      <c r="WT265" s="35"/>
      <c r="WU265" s="35"/>
      <c r="WV265" s="35"/>
      <c r="WW265" s="35"/>
      <c r="WX265" s="35"/>
      <c r="WY265" s="35"/>
      <c r="WZ265" s="35"/>
      <c r="XA265" s="35"/>
      <c r="XB265" s="35"/>
      <c r="XC265" s="35"/>
      <c r="XD265" s="35"/>
      <c r="XE265" s="35"/>
      <c r="XF265" s="35"/>
      <c r="XG265" s="35"/>
      <c r="XH265" s="35"/>
      <c r="XI265" s="35"/>
      <c r="XJ265" s="35"/>
      <c r="XK265" s="35"/>
      <c r="XL265" s="35"/>
      <c r="XM265" s="35"/>
      <c r="XN265" s="35"/>
      <c r="XO265" s="35"/>
      <c r="XP265" s="35"/>
      <c r="XQ265" s="35"/>
      <c r="XR265" s="35"/>
      <c r="XS265" s="35"/>
      <c r="XT265" s="35"/>
      <c r="XU265" s="35"/>
      <c r="XV265" s="35"/>
      <c r="XW265" s="35"/>
      <c r="XX265" s="35"/>
      <c r="XY265" s="35"/>
      <c r="XZ265" s="35"/>
      <c r="YA265" s="35"/>
      <c r="YB265" s="35"/>
      <c r="YC265" s="35"/>
      <c r="YD265" s="35"/>
      <c r="YE265" s="35"/>
      <c r="YF265" s="35"/>
      <c r="YG265" s="35"/>
      <c r="YH265" s="35"/>
      <c r="YI265" s="35"/>
      <c r="YJ265" s="35"/>
      <c r="YK265" s="35"/>
      <c r="YL265" s="35"/>
      <c r="YM265" s="35"/>
      <c r="YN265" s="35"/>
      <c r="YO265" s="35"/>
      <c r="YP265" s="35"/>
      <c r="YQ265" s="35"/>
      <c r="YR265" s="35"/>
      <c r="YS265" s="35"/>
      <c r="YT265" s="35"/>
      <c r="YU265" s="35"/>
      <c r="YV265" s="35"/>
      <c r="YW265" s="35"/>
      <c r="YX265" s="35"/>
      <c r="YY265" s="35"/>
      <c r="YZ265" s="35"/>
      <c r="ZA265" s="35"/>
      <c r="ZB265" s="35"/>
      <c r="ZC265" s="35"/>
      <c r="ZD265" s="35"/>
      <c r="ZE265" s="35"/>
      <c r="ZF265" s="35"/>
      <c r="ZG265" s="35"/>
      <c r="ZH265" s="35"/>
      <c r="ZI265" s="35"/>
      <c r="ZJ265" s="35"/>
      <c r="ZK265" s="35"/>
      <c r="ZL265" s="35"/>
      <c r="ZM265" s="35"/>
      <c r="ZN265" s="35"/>
      <c r="ZO265" s="35"/>
      <c r="ZP265" s="35"/>
      <c r="ZQ265" s="35"/>
      <c r="ZR265" s="35"/>
      <c r="ZS265" s="35"/>
      <c r="ZT265" s="35"/>
      <c r="ZU265" s="35"/>
      <c r="ZV265" s="35"/>
      <c r="ZW265" s="35"/>
      <c r="ZX265" s="35"/>
      <c r="ZY265" s="35"/>
      <c r="ZZ265" s="35"/>
      <c r="AAA265" s="35"/>
      <c r="AAB265" s="35"/>
      <c r="AAC265" s="35"/>
      <c r="AAD265" s="35"/>
      <c r="AAE265" s="35"/>
      <c r="AAF265" s="35"/>
      <c r="AAG265" s="35"/>
      <c r="AAH265" s="35"/>
      <c r="AAI265" s="35"/>
      <c r="AAJ265" s="35"/>
      <c r="AAK265" s="35"/>
      <c r="AAL265" s="35"/>
      <c r="AAM265" s="35"/>
      <c r="AAN265" s="35"/>
      <c r="AAO265" s="35"/>
      <c r="AAP265" s="35"/>
      <c r="AAQ265" s="35"/>
      <c r="AAR265" s="35"/>
      <c r="AAS265" s="35"/>
      <c r="AAT265" s="35"/>
      <c r="AAU265" s="35"/>
      <c r="AAV265" s="35"/>
      <c r="AAW265" s="35"/>
      <c r="AAX265" s="35"/>
      <c r="AAY265" s="35"/>
      <c r="AAZ265" s="35"/>
      <c r="ABA265" s="35"/>
      <c r="ABB265" s="35"/>
      <c r="ABC265" s="35"/>
      <c r="ABD265" s="35"/>
      <c r="ABE265" s="35"/>
      <c r="ABF265" s="35"/>
      <c r="ABG265" s="35"/>
      <c r="ABH265" s="35"/>
      <c r="ABI265" s="35"/>
      <c r="ABJ265" s="35"/>
      <c r="ABK265" s="35"/>
      <c r="ABL265" s="35"/>
      <c r="ABM265" s="35"/>
      <c r="ABN265" s="35"/>
      <c r="ABO265" s="35"/>
      <c r="ABP265" s="35"/>
      <c r="ABQ265" s="35"/>
      <c r="ABR265" s="35"/>
      <c r="ABS265" s="35"/>
      <c r="ABT265" s="35"/>
      <c r="ABU265" s="35"/>
      <c r="ABV265" s="35"/>
      <c r="ABW265" s="35"/>
      <c r="ABX265" s="35"/>
      <c r="ABY265" s="35"/>
      <c r="ABZ265" s="35"/>
      <c r="ACA265" s="35"/>
      <c r="ACB265" s="35"/>
      <c r="ACC265" s="35"/>
      <c r="ACD265" s="35"/>
      <c r="ACE265" s="35"/>
      <c r="ACF265" s="35"/>
      <c r="ACG265" s="35"/>
      <c r="ACH265" s="35"/>
      <c r="ACI265" s="35"/>
      <c r="ACJ265" s="35"/>
      <c r="ACK265" s="35"/>
      <c r="ACL265" s="35"/>
      <c r="ACM265" s="35"/>
      <c r="ACN265" s="35"/>
      <c r="ACO265" s="35"/>
      <c r="ACP265" s="35"/>
      <c r="ACQ265" s="35"/>
      <c r="ACR265" s="35"/>
      <c r="ACS265" s="35"/>
      <c r="ACT265" s="35"/>
      <c r="ACU265" s="35"/>
      <c r="ACV265" s="35"/>
      <c r="ACW265" s="35"/>
      <c r="ACX265" s="35"/>
      <c r="ACY265" s="35"/>
      <c r="ACZ265" s="35"/>
      <c r="ADA265" s="35"/>
      <c r="ADB265" s="35"/>
      <c r="ADC265" s="35"/>
      <c r="ADD265" s="35"/>
      <c r="ADE265" s="35"/>
      <c r="ADF265" s="35"/>
      <c r="ADG265" s="35"/>
      <c r="ADH265" s="35"/>
      <c r="ADI265" s="35"/>
      <c r="ADJ265" s="35"/>
      <c r="ADK265" s="35"/>
      <c r="ADL265" s="35"/>
      <c r="ADM265" s="35"/>
      <c r="ADN265" s="35"/>
      <c r="ADO265" s="35"/>
      <c r="ADP265" s="35"/>
      <c r="ADQ265" s="35"/>
      <c r="ADR265" s="35"/>
      <c r="ADS265" s="35"/>
      <c r="ADT265" s="35"/>
      <c r="ADU265" s="35"/>
      <c r="ADV265" s="35"/>
      <c r="ADW265" s="35"/>
      <c r="ADX265" s="35"/>
      <c r="ADY265" s="26">
        <f t="shared" ref="ADY265:ADY328" si="12">$B265-SUMIF($G$3:$AIM$3,"",$G265:$AIM265)</f>
        <v>0</v>
      </c>
      <c r="ADZ265" s="5"/>
    </row>
    <row r="266" spans="1:806" s="33" customFormat="1" x14ac:dyDescent="0.2">
      <c r="A266" s="51" t="s">
        <v>24</v>
      </c>
      <c r="B266" s="65">
        <f t="shared" si="11"/>
        <v>0</v>
      </c>
      <c r="C266" s="57">
        <v>1</v>
      </c>
      <c r="D266" s="59">
        <v>44795</v>
      </c>
      <c r="E266" s="67">
        <v>28.84</v>
      </c>
      <c r="F266" s="67">
        <f t="shared" si="10"/>
        <v>0</v>
      </c>
      <c r="G266" s="6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/>
      <c r="BE266" s="15"/>
      <c r="BF266" s="15"/>
      <c r="BG266" s="136"/>
      <c r="BH266" s="35"/>
      <c r="BI266" s="35"/>
      <c r="BJ266" s="35"/>
      <c r="BK266" s="35"/>
      <c r="BL266" s="35"/>
      <c r="BM266" s="35"/>
      <c r="BN266" s="35"/>
      <c r="BO266" s="35"/>
      <c r="BP266" s="35"/>
      <c r="BQ266" s="35"/>
      <c r="BR266" s="35"/>
      <c r="BS266" s="35"/>
      <c r="BT266" s="35"/>
      <c r="BU266" s="35"/>
      <c r="BV266" s="35"/>
      <c r="BW266" s="35"/>
      <c r="BX266" s="35">
        <v>20</v>
      </c>
      <c r="BY266" s="35"/>
      <c r="BZ266" s="35"/>
      <c r="CA266" s="35"/>
      <c r="CB266" s="35"/>
      <c r="CC266" s="35"/>
      <c r="CD266" s="35"/>
      <c r="CE266" s="35"/>
      <c r="CF266" s="35"/>
      <c r="CG266" s="35"/>
      <c r="CH266" s="35"/>
      <c r="CI266" s="35"/>
      <c r="CJ266" s="35"/>
      <c r="CK266" s="35"/>
      <c r="CL266" s="35"/>
      <c r="CM266" s="35"/>
      <c r="CN266" s="35"/>
      <c r="CO266" s="35"/>
      <c r="CP266" s="35"/>
      <c r="CQ266" s="35"/>
      <c r="CR266" s="35"/>
      <c r="CS266" s="35"/>
      <c r="CT266" s="35"/>
      <c r="CU266" s="35"/>
      <c r="CV266" s="35"/>
      <c r="CW266" s="35"/>
      <c r="CX266" s="35"/>
      <c r="CY266" s="35"/>
      <c r="CZ266" s="35"/>
      <c r="DA266" s="35"/>
      <c r="DB266" s="35">
        <v>20</v>
      </c>
      <c r="DC266" s="35"/>
      <c r="DD266" s="35"/>
      <c r="DE266" s="35"/>
      <c r="DF266" s="35"/>
      <c r="DG266" s="35"/>
      <c r="DH266" s="35"/>
      <c r="DI266" s="35"/>
      <c r="DJ266" s="35"/>
      <c r="DK266" s="35"/>
      <c r="DL266" s="35"/>
      <c r="DM266" s="35"/>
      <c r="DN266" s="35"/>
      <c r="DO266" s="35">
        <v>5</v>
      </c>
      <c r="DP266" s="35"/>
      <c r="DQ266" s="35"/>
      <c r="DR266" s="35"/>
      <c r="DS266" s="35"/>
      <c r="DT266" s="35"/>
      <c r="DU266" s="35"/>
      <c r="DV266" s="35"/>
      <c r="DW266" s="35"/>
      <c r="DX266" s="35"/>
      <c r="DY266" s="35"/>
      <c r="DZ266" s="35"/>
      <c r="EA266" s="35"/>
      <c r="EB266" s="35"/>
      <c r="EC266" s="35"/>
      <c r="ED266" s="35"/>
      <c r="EE266" s="35"/>
      <c r="EF266" s="35"/>
      <c r="EG266" s="35"/>
      <c r="EH266" s="35"/>
      <c r="EI266" s="35"/>
      <c r="EJ266" s="35"/>
      <c r="EK266" s="35"/>
      <c r="EL266" s="35"/>
      <c r="EM266" s="35"/>
      <c r="EN266" s="35"/>
      <c r="EO266" s="35"/>
      <c r="EP266" s="35"/>
      <c r="EQ266" s="35"/>
      <c r="ER266" s="35"/>
      <c r="ES266" s="35"/>
      <c r="ET266" s="35"/>
      <c r="EU266" s="35"/>
      <c r="EV266" s="35"/>
      <c r="EW266" s="35"/>
      <c r="EX266" s="35"/>
      <c r="EY266" s="35"/>
      <c r="EZ266" s="35"/>
      <c r="FA266" s="35"/>
      <c r="FB266" s="35"/>
      <c r="FC266" s="35"/>
      <c r="FD266" s="35"/>
      <c r="FE266" s="35"/>
      <c r="FF266" s="35"/>
      <c r="FG266" s="35"/>
      <c r="FH266" s="35"/>
      <c r="FI266" s="35"/>
      <c r="FJ266" s="35"/>
      <c r="FK266" s="35"/>
      <c r="FL266" s="35"/>
      <c r="FM266" s="35"/>
      <c r="FN266" s="35"/>
      <c r="FO266" s="35"/>
      <c r="FP266" s="35"/>
      <c r="FQ266" s="35"/>
      <c r="FR266" s="35"/>
      <c r="FS266" s="35"/>
      <c r="FT266" s="35"/>
      <c r="FU266" s="35"/>
      <c r="FV266" s="35"/>
      <c r="FW266" s="35"/>
      <c r="FX266" s="35"/>
      <c r="FY266" s="35"/>
      <c r="FZ266" s="35"/>
      <c r="GA266" s="35"/>
      <c r="GB266" s="35"/>
      <c r="GC266" s="35"/>
      <c r="GD266" s="35"/>
      <c r="GE266" s="35"/>
      <c r="GF266" s="35"/>
      <c r="GG266" s="35"/>
      <c r="GH266" s="35"/>
      <c r="GI266" s="35"/>
      <c r="GJ266" s="35"/>
      <c r="GK266" s="35"/>
      <c r="GL266" s="35"/>
      <c r="GM266" s="35"/>
      <c r="GN266" s="35"/>
      <c r="GO266" s="35"/>
      <c r="GP266" s="35"/>
      <c r="GQ266" s="35"/>
      <c r="GR266" s="35"/>
      <c r="GS266" s="35"/>
      <c r="GT266" s="35"/>
      <c r="GU266" s="35"/>
      <c r="GV266" s="35"/>
      <c r="GW266" s="35"/>
      <c r="GX266" s="35"/>
      <c r="GY266" s="35"/>
      <c r="GZ266" s="35"/>
      <c r="HA266" s="35"/>
      <c r="HB266" s="35"/>
      <c r="HC266" s="35"/>
      <c r="HD266" s="35"/>
      <c r="HE266" s="35"/>
      <c r="HF266" s="35"/>
      <c r="HG266" s="35"/>
      <c r="HH266" s="35"/>
      <c r="HI266" s="35"/>
      <c r="HJ266" s="35"/>
      <c r="HK266" s="35"/>
      <c r="HL266" s="35"/>
      <c r="HM266" s="35"/>
      <c r="HN266" s="35"/>
      <c r="HO266" s="35"/>
      <c r="HP266" s="35"/>
      <c r="HQ266" s="35"/>
      <c r="HR266" s="35"/>
      <c r="HS266" s="35"/>
      <c r="HT266" s="35"/>
      <c r="HU266" s="35"/>
      <c r="HV266" s="35"/>
      <c r="HW266" s="35"/>
      <c r="HX266" s="35"/>
      <c r="HY266" s="35"/>
      <c r="HZ266" s="35"/>
      <c r="IA266" s="35"/>
      <c r="IB266" s="35"/>
      <c r="IC266" s="35"/>
      <c r="ID266" s="35"/>
      <c r="IE266" s="35"/>
      <c r="IF266" s="35"/>
      <c r="IG266" s="35"/>
      <c r="IH266" s="35"/>
      <c r="II266" s="35"/>
      <c r="IJ266" s="35"/>
      <c r="IK266" s="35"/>
      <c r="IL266" s="35"/>
      <c r="IM266" s="35"/>
      <c r="IN266" s="35"/>
      <c r="IO266" s="35"/>
      <c r="IP266" s="35"/>
      <c r="IQ266" s="35"/>
      <c r="IR266" s="35"/>
      <c r="IS266" s="35"/>
      <c r="IT266" s="35"/>
      <c r="IU266" s="35"/>
      <c r="IV266" s="35"/>
      <c r="IW266" s="35"/>
      <c r="IX266" s="35"/>
      <c r="IY266" s="35"/>
      <c r="IZ266" s="35"/>
      <c r="JA266" s="35"/>
      <c r="JB266" s="35"/>
      <c r="JC266" s="35"/>
      <c r="JD266" s="35"/>
      <c r="JE266" s="35"/>
      <c r="JF266" s="35"/>
      <c r="JG266" s="35"/>
      <c r="JH266" s="35"/>
      <c r="JI266" s="35"/>
      <c r="JJ266" s="35"/>
      <c r="JK266" s="35"/>
      <c r="JL266" s="35"/>
      <c r="JM266" s="35"/>
      <c r="JN266" s="35"/>
      <c r="JO266" s="35"/>
      <c r="JP266" s="35"/>
      <c r="JQ266" s="35"/>
      <c r="JR266" s="35"/>
      <c r="JS266" s="35"/>
      <c r="JT266" s="35"/>
      <c r="JU266" s="35"/>
      <c r="JV266" s="35"/>
      <c r="JW266" s="35"/>
      <c r="JX266" s="35"/>
      <c r="JY266" s="35"/>
      <c r="JZ266" s="35"/>
      <c r="KA266" s="35"/>
      <c r="KB266" s="35"/>
      <c r="KC266" s="35"/>
      <c r="KD266" s="35"/>
      <c r="KE266" s="35"/>
      <c r="KF266" s="35"/>
      <c r="KG266" s="35"/>
      <c r="KH266" s="35"/>
      <c r="KI266" s="35"/>
      <c r="KJ266" s="35"/>
      <c r="KK266" s="35"/>
      <c r="KL266" s="35"/>
      <c r="KM266" s="35"/>
      <c r="KN266" s="35"/>
      <c r="KO266" s="35"/>
      <c r="KP266" s="35"/>
      <c r="KQ266" s="35"/>
      <c r="KR266" s="35"/>
      <c r="KS266" s="35"/>
      <c r="KT266" s="35"/>
      <c r="KU266" s="35"/>
      <c r="KV266" s="35"/>
      <c r="KW266" s="35"/>
      <c r="KX266" s="35"/>
      <c r="KY266" s="35"/>
      <c r="KZ266" s="35"/>
      <c r="LA266" s="35"/>
      <c r="LB266" s="35"/>
      <c r="LC266" s="35"/>
      <c r="LD266" s="35"/>
      <c r="LE266" s="35"/>
      <c r="LF266" s="35"/>
      <c r="LG266" s="35"/>
      <c r="LH266" s="35"/>
      <c r="LI266" s="35"/>
      <c r="LJ266" s="35"/>
      <c r="LK266" s="35"/>
      <c r="LL266" s="35"/>
      <c r="LM266" s="35"/>
      <c r="LN266" s="35"/>
      <c r="LO266" s="35"/>
      <c r="LP266" s="35"/>
      <c r="LQ266" s="35"/>
      <c r="LR266" s="35"/>
      <c r="LS266" s="35"/>
      <c r="LT266" s="35"/>
      <c r="LU266" s="35"/>
      <c r="LV266" s="35"/>
      <c r="LW266" s="35"/>
      <c r="LX266" s="35"/>
      <c r="LY266" s="35"/>
      <c r="LZ266" s="35"/>
      <c r="MA266" s="35"/>
      <c r="MB266" s="35"/>
      <c r="MC266" s="35"/>
      <c r="MD266" s="35"/>
      <c r="ME266" s="35"/>
      <c r="MF266" s="35"/>
      <c r="MG266" s="35"/>
      <c r="MH266" s="35"/>
      <c r="MI266" s="35"/>
      <c r="MJ266" s="35"/>
      <c r="MK266" s="35"/>
      <c r="ML266" s="35"/>
      <c r="MM266" s="35"/>
      <c r="MN266" s="35"/>
      <c r="MO266" s="35"/>
      <c r="MP266" s="35"/>
      <c r="MQ266" s="35"/>
      <c r="MR266" s="35"/>
      <c r="MS266" s="35"/>
      <c r="MT266" s="35"/>
      <c r="MU266" s="35"/>
      <c r="MV266" s="35"/>
      <c r="MW266" s="35"/>
      <c r="MX266" s="35"/>
      <c r="MY266" s="35"/>
      <c r="MZ266" s="35"/>
      <c r="NA266" s="35"/>
      <c r="NB266" s="35"/>
      <c r="NC266" s="35"/>
      <c r="ND266" s="35"/>
      <c r="NE266" s="35"/>
      <c r="NF266" s="35"/>
      <c r="NG266" s="35"/>
      <c r="NH266" s="35"/>
      <c r="NI266" s="35"/>
      <c r="NJ266" s="35"/>
      <c r="NK266" s="35"/>
      <c r="NL266" s="35"/>
      <c r="NM266" s="35"/>
      <c r="NN266" s="35"/>
      <c r="NO266" s="35"/>
      <c r="NP266" s="35"/>
      <c r="NQ266" s="35"/>
      <c r="NR266" s="35"/>
      <c r="NS266" s="35"/>
      <c r="NT266" s="35"/>
      <c r="NU266" s="35"/>
      <c r="NV266" s="35"/>
      <c r="NW266" s="35"/>
      <c r="NX266" s="35"/>
      <c r="NY266" s="35"/>
      <c r="NZ266" s="35"/>
      <c r="OA266" s="35"/>
      <c r="OB266" s="35"/>
      <c r="OC266" s="35"/>
      <c r="OD266" s="35"/>
      <c r="OE266" s="35"/>
      <c r="OF266" s="35"/>
      <c r="OG266" s="35"/>
      <c r="OH266" s="35"/>
      <c r="OI266" s="35"/>
      <c r="OJ266" s="35"/>
      <c r="OK266" s="35"/>
      <c r="OL266" s="35"/>
      <c r="OM266" s="35"/>
      <c r="ON266" s="35"/>
      <c r="OO266" s="35"/>
      <c r="OP266" s="35"/>
      <c r="OQ266" s="35"/>
      <c r="OR266" s="35"/>
      <c r="OS266" s="35"/>
      <c r="OT266" s="35"/>
      <c r="OU266" s="35"/>
      <c r="OV266" s="35"/>
      <c r="OW266" s="35"/>
      <c r="OX266" s="35"/>
      <c r="OY266" s="35"/>
      <c r="OZ266" s="35"/>
      <c r="PA266" s="35"/>
      <c r="PB266" s="35"/>
      <c r="PC266" s="35"/>
      <c r="PD266" s="35"/>
      <c r="PE266" s="35">
        <v>20</v>
      </c>
      <c r="PF266" s="35"/>
      <c r="PG266" s="35"/>
      <c r="PH266" s="35"/>
      <c r="PI266" s="35"/>
      <c r="PJ266" s="35"/>
      <c r="PK266" s="35"/>
      <c r="PL266" s="35"/>
      <c r="PM266" s="35"/>
      <c r="PN266" s="35"/>
      <c r="PO266" s="35"/>
      <c r="PP266" s="35"/>
      <c r="PQ266" s="35"/>
      <c r="PR266" s="35"/>
      <c r="PS266" s="35"/>
      <c r="PT266" s="35"/>
      <c r="PU266" s="35"/>
      <c r="PV266" s="35"/>
      <c r="PW266" s="35"/>
      <c r="PX266" s="35"/>
      <c r="PY266" s="35"/>
      <c r="PZ266" s="35"/>
      <c r="QA266" s="35"/>
      <c r="QB266" s="35"/>
      <c r="QC266" s="35"/>
      <c r="QD266" s="35"/>
      <c r="QE266" s="35"/>
      <c r="QF266" s="35"/>
      <c r="QG266" s="35"/>
      <c r="QH266" s="35"/>
      <c r="QI266" s="35"/>
      <c r="QJ266" s="35"/>
      <c r="QK266" s="35"/>
      <c r="QL266" s="35"/>
      <c r="QM266" s="35"/>
      <c r="QN266" s="35"/>
      <c r="QO266" s="35"/>
      <c r="QP266" s="35"/>
      <c r="QQ266" s="35"/>
      <c r="QR266" s="35"/>
      <c r="QS266" s="35"/>
      <c r="QT266" s="35"/>
      <c r="QU266" s="35"/>
      <c r="QV266" s="35"/>
      <c r="QW266" s="35"/>
      <c r="QX266" s="35"/>
      <c r="QY266" s="35"/>
      <c r="QZ266" s="35"/>
      <c r="RA266" s="35"/>
      <c r="RB266" s="35"/>
      <c r="RC266" s="35"/>
      <c r="RD266" s="35"/>
      <c r="RE266" s="35"/>
      <c r="RF266" s="35"/>
      <c r="RG266" s="35"/>
      <c r="RH266" s="35"/>
      <c r="RI266" s="35"/>
      <c r="RJ266" s="35"/>
      <c r="RK266" s="35"/>
      <c r="RL266" s="35"/>
      <c r="RM266" s="35"/>
      <c r="RN266" s="35"/>
      <c r="RO266" s="35"/>
      <c r="RP266" s="35"/>
      <c r="RQ266" s="35"/>
      <c r="RR266" s="35"/>
      <c r="RS266" s="35"/>
      <c r="RT266" s="35"/>
      <c r="RU266" s="35"/>
      <c r="RV266" s="35"/>
      <c r="RW266" s="35"/>
      <c r="RX266" s="35"/>
      <c r="RY266" s="35"/>
      <c r="RZ266" s="35"/>
      <c r="SA266" s="35"/>
      <c r="SB266" s="35"/>
      <c r="SC266" s="35"/>
      <c r="SD266" s="35"/>
      <c r="SE266" s="35"/>
      <c r="SF266" s="35"/>
      <c r="SG266" s="35"/>
      <c r="SH266" s="35"/>
      <c r="SI266" s="35"/>
      <c r="SJ266" s="35"/>
      <c r="SK266" s="35"/>
      <c r="SL266" s="35"/>
      <c r="SM266" s="35"/>
      <c r="SN266" s="35"/>
      <c r="SO266" s="35"/>
      <c r="SP266" s="35"/>
      <c r="SQ266" s="35"/>
      <c r="SR266" s="35"/>
      <c r="SS266" s="35"/>
      <c r="ST266" s="35"/>
      <c r="SU266" s="35"/>
      <c r="SV266" s="35"/>
      <c r="SW266" s="35"/>
      <c r="SX266" s="35"/>
      <c r="SY266" s="35"/>
      <c r="SZ266" s="35"/>
      <c r="TA266" s="35"/>
      <c r="TB266" s="35"/>
      <c r="TC266" s="35"/>
      <c r="TD266" s="35"/>
      <c r="TE266" s="35"/>
      <c r="TF266" s="35"/>
      <c r="TG266" s="35"/>
      <c r="TH266" s="35"/>
      <c r="TI266" s="35"/>
      <c r="TJ266" s="35"/>
      <c r="TK266" s="35"/>
      <c r="TL266" s="35"/>
      <c r="TM266" s="35"/>
      <c r="TN266" s="35"/>
      <c r="TO266" s="35"/>
      <c r="TP266" s="35"/>
      <c r="TQ266" s="35"/>
      <c r="TR266" s="35"/>
      <c r="TS266" s="35"/>
      <c r="TT266" s="35"/>
      <c r="TU266" s="35"/>
      <c r="TV266" s="35"/>
      <c r="TW266" s="35"/>
      <c r="TX266" s="35"/>
      <c r="TY266" s="35"/>
      <c r="TZ266" s="35"/>
      <c r="UA266" s="35"/>
      <c r="UB266" s="35"/>
      <c r="UC266" s="35"/>
      <c r="UD266" s="35"/>
      <c r="UE266" s="35"/>
      <c r="UF266" s="35"/>
      <c r="UG266" s="35"/>
      <c r="UH266" s="35"/>
      <c r="UI266" s="35"/>
      <c r="UJ266" s="35"/>
      <c r="UK266" s="35"/>
      <c r="UL266" s="35"/>
      <c r="UM266" s="35"/>
      <c r="UN266" s="35"/>
      <c r="UO266" s="35"/>
      <c r="UP266" s="35"/>
      <c r="UQ266" s="35"/>
      <c r="UR266" s="35"/>
      <c r="US266" s="35"/>
      <c r="UT266" s="35"/>
      <c r="UU266" s="35"/>
      <c r="UV266" s="35"/>
      <c r="UW266" s="35"/>
      <c r="UX266" s="35"/>
      <c r="UY266" s="35"/>
      <c r="UZ266" s="35"/>
      <c r="VA266" s="35"/>
      <c r="VB266" s="35"/>
      <c r="VC266" s="35"/>
      <c r="VD266" s="35"/>
      <c r="VE266" s="35"/>
      <c r="VF266" s="35"/>
      <c r="VG266" s="35"/>
      <c r="VH266" s="35"/>
      <c r="VI266" s="35"/>
      <c r="VJ266" s="35"/>
      <c r="VK266" s="35"/>
      <c r="VL266" s="35"/>
      <c r="VM266" s="35"/>
      <c r="VN266" s="35"/>
      <c r="VO266" s="35"/>
      <c r="VP266" s="35"/>
      <c r="VQ266" s="35"/>
      <c r="VR266" s="35"/>
      <c r="VS266" s="35"/>
      <c r="VT266" s="35"/>
      <c r="VU266" s="35"/>
      <c r="VV266" s="35"/>
      <c r="VW266" s="35"/>
      <c r="VX266" s="35"/>
      <c r="VY266" s="35"/>
      <c r="VZ266" s="35"/>
      <c r="WA266" s="35"/>
      <c r="WB266" s="35"/>
      <c r="WC266" s="35"/>
      <c r="WD266" s="35"/>
      <c r="WE266" s="35"/>
      <c r="WF266" s="35"/>
      <c r="WG266" s="35"/>
      <c r="WH266" s="35"/>
      <c r="WI266" s="35"/>
      <c r="WJ266" s="35"/>
      <c r="WK266" s="35"/>
      <c r="WL266" s="35"/>
      <c r="WM266" s="35"/>
      <c r="WN266" s="35"/>
      <c r="WO266" s="35"/>
      <c r="WP266" s="35"/>
      <c r="WQ266" s="35"/>
      <c r="WR266" s="35"/>
      <c r="WS266" s="35"/>
      <c r="WT266" s="35"/>
      <c r="WU266" s="35"/>
      <c r="WV266" s="35"/>
      <c r="WW266" s="35"/>
      <c r="WX266" s="35"/>
      <c r="WY266" s="35"/>
      <c r="WZ266" s="35"/>
      <c r="XA266" s="35"/>
      <c r="XB266" s="35"/>
      <c r="XC266" s="35"/>
      <c r="XD266" s="35"/>
      <c r="XE266" s="35"/>
      <c r="XF266" s="35"/>
      <c r="XG266" s="35"/>
      <c r="XH266" s="35"/>
      <c r="XI266" s="35"/>
      <c r="XJ266" s="35"/>
      <c r="XK266" s="35"/>
      <c r="XL266" s="35"/>
      <c r="XM266" s="35"/>
      <c r="XN266" s="35"/>
      <c r="XO266" s="35"/>
      <c r="XP266" s="35"/>
      <c r="XQ266" s="35"/>
      <c r="XR266" s="35"/>
      <c r="XS266" s="35"/>
      <c r="XT266" s="35"/>
      <c r="XU266" s="35"/>
      <c r="XV266" s="35"/>
      <c r="XW266" s="35"/>
      <c r="XX266" s="35"/>
      <c r="XY266" s="35"/>
      <c r="XZ266" s="35"/>
      <c r="YA266" s="35"/>
      <c r="YB266" s="35"/>
      <c r="YC266" s="35"/>
      <c r="YD266" s="35"/>
      <c r="YE266" s="35"/>
      <c r="YF266" s="35"/>
      <c r="YG266" s="35"/>
      <c r="YH266" s="35"/>
      <c r="YI266" s="35"/>
      <c r="YJ266" s="35"/>
      <c r="YK266" s="35"/>
      <c r="YL266" s="35"/>
      <c r="YM266" s="35"/>
      <c r="YN266" s="35"/>
      <c r="YO266" s="35"/>
      <c r="YP266" s="35"/>
      <c r="YQ266" s="35"/>
      <c r="YR266" s="35"/>
      <c r="YS266" s="35"/>
      <c r="YT266" s="35"/>
      <c r="YU266" s="35"/>
      <c r="YV266" s="35"/>
      <c r="YW266" s="35"/>
      <c r="YX266" s="35"/>
      <c r="YY266" s="35"/>
      <c r="YZ266" s="35"/>
      <c r="ZA266" s="35"/>
      <c r="ZB266" s="35">
        <v>20</v>
      </c>
      <c r="ZC266" s="35"/>
      <c r="ZD266" s="35"/>
      <c r="ZE266" s="35"/>
      <c r="ZF266" s="35"/>
      <c r="ZG266" s="35"/>
      <c r="ZH266" s="35"/>
      <c r="ZI266" s="35"/>
      <c r="ZJ266" s="35"/>
      <c r="ZK266" s="35"/>
      <c r="ZL266" s="35"/>
      <c r="ZM266" s="35"/>
      <c r="ZN266" s="35"/>
      <c r="ZO266" s="35"/>
      <c r="ZP266" s="35"/>
      <c r="ZQ266" s="35"/>
      <c r="ZR266" s="35"/>
      <c r="ZS266" s="35"/>
      <c r="ZT266" s="35"/>
      <c r="ZU266" s="35"/>
      <c r="ZV266" s="35"/>
      <c r="ZW266" s="35"/>
      <c r="ZX266" s="35"/>
      <c r="ZY266" s="35"/>
      <c r="ZZ266" s="35"/>
      <c r="AAA266" s="35"/>
      <c r="AAB266" s="35"/>
      <c r="AAC266" s="35"/>
      <c r="AAD266" s="35"/>
      <c r="AAE266" s="35"/>
      <c r="AAF266" s="35"/>
      <c r="AAG266" s="35"/>
      <c r="AAH266" s="35"/>
      <c r="AAI266" s="35"/>
      <c r="AAJ266" s="35"/>
      <c r="AAK266" s="35"/>
      <c r="AAL266" s="35"/>
      <c r="AAM266" s="35"/>
      <c r="AAN266" s="35"/>
      <c r="AAO266" s="35"/>
      <c r="AAP266" s="35"/>
      <c r="AAQ266" s="35"/>
      <c r="AAR266" s="35"/>
      <c r="AAS266" s="35"/>
      <c r="AAT266" s="35"/>
      <c r="AAU266" s="35"/>
      <c r="AAV266" s="35"/>
      <c r="AAW266" s="35"/>
      <c r="AAX266" s="35"/>
      <c r="AAY266" s="35"/>
      <c r="AAZ266" s="35"/>
      <c r="ABA266" s="35"/>
      <c r="ABB266" s="35"/>
      <c r="ABC266" s="35"/>
      <c r="ABD266" s="35"/>
      <c r="ABE266" s="35"/>
      <c r="ABF266" s="35"/>
      <c r="ABG266" s="35"/>
      <c r="ABH266" s="35"/>
      <c r="ABI266" s="35"/>
      <c r="ABJ266" s="35"/>
      <c r="ABK266" s="35"/>
      <c r="ABL266" s="35"/>
      <c r="ABM266" s="35"/>
      <c r="ABN266" s="35"/>
      <c r="ABO266" s="35">
        <v>5</v>
      </c>
      <c r="ABP266" s="35"/>
      <c r="ABQ266" s="35"/>
      <c r="ABR266" s="35"/>
      <c r="ABS266" s="35"/>
      <c r="ABT266" s="35"/>
      <c r="ABU266" s="35"/>
      <c r="ABV266" s="35"/>
      <c r="ABW266" s="35"/>
      <c r="ABX266" s="35"/>
      <c r="ABY266" s="35"/>
      <c r="ABZ266" s="35"/>
      <c r="ACA266" s="35"/>
      <c r="ACB266" s="35"/>
      <c r="ACC266" s="35"/>
      <c r="ACD266" s="35"/>
      <c r="ACE266" s="35"/>
      <c r="ACF266" s="35"/>
      <c r="ACG266" s="35"/>
      <c r="ACH266" s="35"/>
      <c r="ACI266" s="35"/>
      <c r="ACJ266" s="35"/>
      <c r="ACK266" s="35"/>
      <c r="ACL266" s="35"/>
      <c r="ACM266" s="35"/>
      <c r="ACN266" s="35"/>
      <c r="ACO266" s="35"/>
      <c r="ACP266" s="35"/>
      <c r="ACQ266" s="35"/>
      <c r="ACR266" s="35"/>
      <c r="ACS266" s="35"/>
      <c r="ACT266" s="35"/>
      <c r="ACU266" s="35"/>
      <c r="ACV266" s="35"/>
      <c r="ACW266" s="35"/>
      <c r="ACX266" s="35"/>
      <c r="ACY266" s="35"/>
      <c r="ACZ266" s="35"/>
      <c r="ADA266" s="35"/>
      <c r="ADB266" s="35"/>
      <c r="ADC266" s="35"/>
      <c r="ADD266" s="35"/>
      <c r="ADE266" s="35"/>
      <c r="ADF266" s="35"/>
      <c r="ADG266" s="35"/>
      <c r="ADH266" s="35"/>
      <c r="ADI266" s="35"/>
      <c r="ADJ266" s="35"/>
      <c r="ADK266" s="35"/>
      <c r="ADL266" s="35"/>
      <c r="ADM266" s="35"/>
      <c r="ADN266" s="35"/>
      <c r="ADO266" s="35"/>
      <c r="ADP266" s="35"/>
      <c r="ADQ266" s="35"/>
      <c r="ADR266" s="35"/>
      <c r="ADS266" s="35"/>
      <c r="ADT266" s="35"/>
      <c r="ADU266" s="35"/>
      <c r="ADV266" s="35"/>
      <c r="ADW266" s="35"/>
      <c r="ADX266" s="35"/>
      <c r="ADY266" s="26">
        <f t="shared" si="12"/>
        <v>0</v>
      </c>
      <c r="ADZ266" s="5"/>
    </row>
    <row r="267" spans="1:806" s="33" customFormat="1" x14ac:dyDescent="0.2">
      <c r="A267" s="51" t="s">
        <v>24</v>
      </c>
      <c r="B267" s="65">
        <f t="shared" si="11"/>
        <v>10</v>
      </c>
      <c r="C267" s="57">
        <v>10</v>
      </c>
      <c r="D267" s="59">
        <v>44824</v>
      </c>
      <c r="E267" s="67">
        <v>25.23</v>
      </c>
      <c r="F267" s="67">
        <f t="shared" si="10"/>
        <v>252.3</v>
      </c>
      <c r="G267" s="6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15"/>
      <c r="BF267" s="15"/>
      <c r="BG267" s="136"/>
      <c r="BH267" s="35"/>
      <c r="BI267" s="35"/>
      <c r="BJ267" s="35"/>
      <c r="BK267" s="35"/>
      <c r="BL267" s="35"/>
      <c r="BM267" s="35"/>
      <c r="BN267" s="35"/>
      <c r="BO267" s="35"/>
      <c r="BP267" s="35"/>
      <c r="BQ267" s="35"/>
      <c r="BR267" s="35"/>
      <c r="BS267" s="35"/>
      <c r="BT267" s="35"/>
      <c r="BU267" s="35"/>
      <c r="BV267" s="35"/>
      <c r="BW267" s="35"/>
      <c r="BX267" s="35"/>
      <c r="BY267" s="35"/>
      <c r="BZ267" s="35"/>
      <c r="CA267" s="35"/>
      <c r="CB267" s="35"/>
      <c r="CC267" s="35"/>
      <c r="CD267" s="35"/>
      <c r="CE267" s="35"/>
      <c r="CF267" s="35"/>
      <c r="CG267" s="35"/>
      <c r="CH267" s="35"/>
      <c r="CI267" s="35"/>
      <c r="CJ267" s="35"/>
      <c r="CK267" s="35"/>
      <c r="CL267" s="35"/>
      <c r="CM267" s="35"/>
      <c r="CN267" s="35"/>
      <c r="CO267" s="35"/>
      <c r="CP267" s="35"/>
      <c r="CQ267" s="35"/>
      <c r="CR267" s="35"/>
      <c r="CS267" s="35"/>
      <c r="CT267" s="35"/>
      <c r="CU267" s="35"/>
      <c r="CV267" s="35"/>
      <c r="CW267" s="35"/>
      <c r="CX267" s="35"/>
      <c r="CY267" s="35"/>
      <c r="CZ267" s="35"/>
      <c r="DA267" s="35"/>
      <c r="DB267" s="35"/>
      <c r="DC267" s="35"/>
      <c r="DD267" s="35"/>
      <c r="DE267" s="35"/>
      <c r="DF267" s="35"/>
      <c r="DG267" s="35"/>
      <c r="DH267" s="35"/>
      <c r="DI267" s="35"/>
      <c r="DJ267" s="35"/>
      <c r="DK267" s="35"/>
      <c r="DL267" s="35"/>
      <c r="DM267" s="35"/>
      <c r="DN267" s="35"/>
      <c r="DO267" s="35">
        <v>30</v>
      </c>
      <c r="DP267" s="35"/>
      <c r="DQ267" s="35"/>
      <c r="DR267" s="35"/>
      <c r="DS267" s="35"/>
      <c r="DT267" s="35"/>
      <c r="DU267" s="35"/>
      <c r="DV267" s="35"/>
      <c r="DW267" s="35"/>
      <c r="DX267" s="35"/>
      <c r="DY267" s="35">
        <v>10</v>
      </c>
      <c r="DZ267" s="35"/>
      <c r="EA267" s="35"/>
      <c r="EB267" s="35"/>
      <c r="EC267" s="35"/>
      <c r="ED267" s="35"/>
      <c r="EE267" s="35"/>
      <c r="EF267" s="35"/>
      <c r="EG267" s="35"/>
      <c r="EH267" s="35"/>
      <c r="EI267" s="35"/>
      <c r="EJ267" s="35"/>
      <c r="EK267" s="35"/>
      <c r="EL267" s="35"/>
      <c r="EM267" s="35"/>
      <c r="EN267" s="35"/>
      <c r="EO267" s="35"/>
      <c r="EP267" s="35"/>
      <c r="EQ267" s="35"/>
      <c r="ER267" s="35"/>
      <c r="ES267" s="35"/>
      <c r="ET267" s="35"/>
      <c r="EU267" s="35"/>
      <c r="EV267" s="35"/>
      <c r="EW267" s="35"/>
      <c r="EX267" s="35"/>
      <c r="EY267" s="35"/>
      <c r="EZ267" s="35"/>
      <c r="FA267" s="35"/>
      <c r="FB267" s="35"/>
      <c r="FC267" s="35"/>
      <c r="FD267" s="35"/>
      <c r="FE267" s="35"/>
      <c r="FF267" s="35"/>
      <c r="FG267" s="35"/>
      <c r="FH267" s="35"/>
      <c r="FI267" s="35"/>
      <c r="FJ267" s="35"/>
      <c r="FK267" s="35"/>
      <c r="FL267" s="35"/>
      <c r="FM267" s="35"/>
      <c r="FN267" s="35"/>
      <c r="FO267" s="35"/>
      <c r="FP267" s="35"/>
      <c r="FQ267" s="35"/>
      <c r="FR267" s="35"/>
      <c r="FS267" s="35"/>
      <c r="FT267" s="35"/>
      <c r="FU267" s="35"/>
      <c r="FV267" s="35"/>
      <c r="FW267" s="35"/>
      <c r="FX267" s="35"/>
      <c r="FY267" s="35"/>
      <c r="FZ267" s="35"/>
      <c r="GA267" s="35"/>
      <c r="GB267" s="35"/>
      <c r="GC267" s="35"/>
      <c r="GD267" s="35"/>
      <c r="GE267" s="35"/>
      <c r="GF267" s="35"/>
      <c r="GG267" s="35"/>
      <c r="GH267" s="35"/>
      <c r="GI267" s="35"/>
      <c r="GJ267" s="35"/>
      <c r="GK267" s="35"/>
      <c r="GL267" s="35"/>
      <c r="GM267" s="35"/>
      <c r="GN267" s="35"/>
      <c r="GO267" s="35"/>
      <c r="GP267" s="35"/>
      <c r="GQ267" s="35"/>
      <c r="GR267" s="35"/>
      <c r="GS267" s="35"/>
      <c r="GT267" s="35"/>
      <c r="GU267" s="35"/>
      <c r="GV267" s="35"/>
      <c r="GW267" s="35"/>
      <c r="GX267" s="35"/>
      <c r="GY267" s="35"/>
      <c r="GZ267" s="35"/>
      <c r="HA267" s="35"/>
      <c r="HB267" s="35"/>
      <c r="HC267" s="35"/>
      <c r="HD267" s="35"/>
      <c r="HE267" s="35"/>
      <c r="HF267" s="35"/>
      <c r="HG267" s="35"/>
      <c r="HH267" s="35"/>
      <c r="HI267" s="35"/>
      <c r="HJ267" s="35"/>
      <c r="HK267" s="35"/>
      <c r="HL267" s="35"/>
      <c r="HM267" s="35"/>
      <c r="HN267" s="35"/>
      <c r="HO267" s="35"/>
      <c r="HP267" s="35"/>
      <c r="HQ267" s="35"/>
      <c r="HR267" s="35"/>
      <c r="HS267" s="35"/>
      <c r="HT267" s="35"/>
      <c r="HU267" s="35"/>
      <c r="HV267" s="35"/>
      <c r="HW267" s="35"/>
      <c r="HX267" s="35"/>
      <c r="HY267" s="35"/>
      <c r="HZ267" s="35"/>
      <c r="IA267" s="35"/>
      <c r="IB267" s="35"/>
      <c r="IC267" s="35"/>
      <c r="ID267" s="35"/>
      <c r="IE267" s="35"/>
      <c r="IF267" s="35"/>
      <c r="IG267" s="35"/>
      <c r="IH267" s="35"/>
      <c r="II267" s="35"/>
      <c r="IJ267" s="35"/>
      <c r="IK267" s="35"/>
      <c r="IL267" s="35"/>
      <c r="IM267" s="35"/>
      <c r="IN267" s="35"/>
      <c r="IO267" s="35"/>
      <c r="IP267" s="35"/>
      <c r="IQ267" s="35"/>
      <c r="IR267" s="35"/>
      <c r="IS267" s="35"/>
      <c r="IT267" s="35"/>
      <c r="IU267" s="35"/>
      <c r="IV267" s="35"/>
      <c r="IW267" s="35"/>
      <c r="IX267" s="35"/>
      <c r="IY267" s="35"/>
      <c r="IZ267" s="35"/>
      <c r="JA267" s="35"/>
      <c r="JB267" s="35"/>
      <c r="JC267" s="35"/>
      <c r="JD267" s="35"/>
      <c r="JE267" s="35"/>
      <c r="JF267" s="35"/>
      <c r="JG267" s="35"/>
      <c r="JH267" s="35"/>
      <c r="JI267" s="35"/>
      <c r="JJ267" s="35"/>
      <c r="JK267" s="35"/>
      <c r="JL267" s="35"/>
      <c r="JM267" s="35"/>
      <c r="JN267" s="35"/>
      <c r="JO267" s="35"/>
      <c r="JP267" s="35"/>
      <c r="JQ267" s="35"/>
      <c r="JR267" s="35"/>
      <c r="JS267" s="35"/>
      <c r="JT267" s="35"/>
      <c r="JU267" s="35"/>
      <c r="JV267" s="35"/>
      <c r="JW267" s="35"/>
      <c r="JX267" s="35"/>
      <c r="JY267" s="35"/>
      <c r="JZ267" s="35"/>
      <c r="KA267" s="35"/>
      <c r="KB267" s="35"/>
      <c r="KC267" s="35"/>
      <c r="KD267" s="35"/>
      <c r="KE267" s="35"/>
      <c r="KF267" s="35"/>
      <c r="KG267" s="35"/>
      <c r="KH267" s="35"/>
      <c r="KI267" s="35"/>
      <c r="KJ267" s="35"/>
      <c r="KK267" s="35"/>
      <c r="KL267" s="35"/>
      <c r="KM267" s="35"/>
      <c r="KN267" s="35"/>
      <c r="KO267" s="35"/>
      <c r="KP267" s="35"/>
      <c r="KQ267" s="35"/>
      <c r="KR267" s="35"/>
      <c r="KS267" s="35"/>
      <c r="KT267" s="35"/>
      <c r="KU267" s="35"/>
      <c r="KV267" s="35"/>
      <c r="KW267" s="35"/>
      <c r="KX267" s="35"/>
      <c r="KY267" s="35"/>
      <c r="KZ267" s="35"/>
      <c r="LA267" s="35"/>
      <c r="LB267" s="35"/>
      <c r="LC267" s="35"/>
      <c r="LD267" s="35"/>
      <c r="LE267" s="35"/>
      <c r="LF267" s="35"/>
      <c r="LG267" s="35"/>
      <c r="LH267" s="35"/>
      <c r="LI267" s="35"/>
      <c r="LJ267" s="35"/>
      <c r="LK267" s="35"/>
      <c r="LL267" s="35"/>
      <c r="LM267" s="35"/>
      <c r="LN267" s="35"/>
      <c r="LO267" s="35"/>
      <c r="LP267" s="35"/>
      <c r="LQ267" s="35"/>
      <c r="LR267" s="35"/>
      <c r="LS267" s="35"/>
      <c r="LT267" s="35"/>
      <c r="LU267" s="35"/>
      <c r="LV267" s="35"/>
      <c r="LW267" s="35"/>
      <c r="LX267" s="35"/>
      <c r="LY267" s="35"/>
      <c r="LZ267" s="35"/>
      <c r="MA267" s="35"/>
      <c r="MB267" s="35"/>
      <c r="MC267" s="35"/>
      <c r="MD267" s="35"/>
      <c r="ME267" s="35"/>
      <c r="MF267" s="35"/>
      <c r="MG267" s="35"/>
      <c r="MH267" s="35"/>
      <c r="MI267" s="35"/>
      <c r="MJ267" s="35"/>
      <c r="MK267" s="35"/>
      <c r="ML267" s="35"/>
      <c r="MM267" s="35"/>
      <c r="MN267" s="35"/>
      <c r="MO267" s="35"/>
      <c r="MP267" s="35"/>
      <c r="MQ267" s="35"/>
      <c r="MR267" s="35"/>
      <c r="MS267" s="35"/>
      <c r="MT267" s="35"/>
      <c r="MU267" s="35"/>
      <c r="MV267" s="35"/>
      <c r="MW267" s="35"/>
      <c r="MX267" s="35"/>
      <c r="MY267" s="35"/>
      <c r="MZ267" s="35"/>
      <c r="NA267" s="35"/>
      <c r="NB267" s="35"/>
      <c r="NC267" s="35"/>
      <c r="ND267" s="35"/>
      <c r="NE267" s="35"/>
      <c r="NF267" s="35"/>
      <c r="NG267" s="35"/>
      <c r="NH267" s="35"/>
      <c r="NI267" s="35"/>
      <c r="NJ267" s="35"/>
      <c r="NK267" s="35"/>
      <c r="NL267" s="35"/>
      <c r="NM267" s="35"/>
      <c r="NN267" s="35"/>
      <c r="NO267" s="35"/>
      <c r="NP267" s="35"/>
      <c r="NQ267" s="35"/>
      <c r="NR267" s="35"/>
      <c r="NS267" s="35"/>
      <c r="NT267" s="35"/>
      <c r="NU267" s="35"/>
      <c r="NV267" s="35"/>
      <c r="NW267" s="35"/>
      <c r="NX267" s="35"/>
      <c r="NY267" s="35"/>
      <c r="NZ267" s="35"/>
      <c r="OA267" s="35"/>
      <c r="OB267" s="35"/>
      <c r="OC267" s="35"/>
      <c r="OD267" s="35"/>
      <c r="OE267" s="35"/>
      <c r="OF267" s="35"/>
      <c r="OG267" s="35"/>
      <c r="OH267" s="35"/>
      <c r="OI267" s="35"/>
      <c r="OJ267" s="35"/>
      <c r="OK267" s="35"/>
      <c r="OL267" s="35"/>
      <c r="OM267" s="35"/>
      <c r="ON267" s="35"/>
      <c r="OO267" s="35"/>
      <c r="OP267" s="35"/>
      <c r="OQ267" s="35"/>
      <c r="OR267" s="35"/>
      <c r="OS267" s="35"/>
      <c r="OT267" s="35"/>
      <c r="OU267" s="35"/>
      <c r="OV267" s="35"/>
      <c r="OW267" s="35"/>
      <c r="OX267" s="35"/>
      <c r="OY267" s="35"/>
      <c r="OZ267" s="35"/>
      <c r="PA267" s="35"/>
      <c r="PB267" s="35"/>
      <c r="PC267" s="35"/>
      <c r="PD267" s="35"/>
      <c r="PE267" s="35"/>
      <c r="PF267" s="35"/>
      <c r="PG267" s="35"/>
      <c r="PH267" s="35"/>
      <c r="PI267" s="35"/>
      <c r="PJ267" s="35"/>
      <c r="PK267" s="35"/>
      <c r="PL267" s="35"/>
      <c r="PM267" s="35"/>
      <c r="PN267" s="35"/>
      <c r="PO267" s="35"/>
      <c r="PP267" s="35"/>
      <c r="PQ267" s="35"/>
      <c r="PR267" s="35"/>
      <c r="PS267" s="35"/>
      <c r="PT267" s="35"/>
      <c r="PU267" s="35"/>
      <c r="PV267" s="35"/>
      <c r="PW267" s="35"/>
      <c r="PX267" s="35"/>
      <c r="PY267" s="35"/>
      <c r="PZ267" s="35"/>
      <c r="QA267" s="35"/>
      <c r="QB267" s="35"/>
      <c r="QC267" s="35"/>
      <c r="QD267" s="35"/>
      <c r="QE267" s="35"/>
      <c r="QF267" s="35"/>
      <c r="QG267" s="35"/>
      <c r="QH267" s="35"/>
      <c r="QI267" s="35"/>
      <c r="QJ267" s="35"/>
      <c r="QK267" s="35"/>
      <c r="QL267" s="35"/>
      <c r="QM267" s="35"/>
      <c r="QN267" s="35"/>
      <c r="QO267" s="35"/>
      <c r="QP267" s="35"/>
      <c r="QQ267" s="35"/>
      <c r="QR267" s="35"/>
      <c r="QS267" s="35"/>
      <c r="QT267" s="35"/>
      <c r="QU267" s="35"/>
      <c r="QV267" s="35"/>
      <c r="QW267" s="35"/>
      <c r="QX267" s="35"/>
      <c r="QY267" s="35"/>
      <c r="QZ267" s="35"/>
      <c r="RA267" s="35"/>
      <c r="RB267" s="35"/>
      <c r="RC267" s="35"/>
      <c r="RD267" s="35"/>
      <c r="RE267" s="35"/>
      <c r="RF267" s="35"/>
      <c r="RG267" s="35"/>
      <c r="RH267" s="35"/>
      <c r="RI267" s="35"/>
      <c r="RJ267" s="35"/>
      <c r="RK267" s="35"/>
      <c r="RL267" s="35"/>
      <c r="RM267" s="35"/>
      <c r="RN267" s="35"/>
      <c r="RO267" s="35"/>
      <c r="RP267" s="35"/>
      <c r="RQ267" s="35"/>
      <c r="RR267" s="35"/>
      <c r="RS267" s="35"/>
      <c r="RT267" s="35"/>
      <c r="RU267" s="35"/>
      <c r="RV267" s="35"/>
      <c r="RW267" s="35"/>
      <c r="RX267" s="35"/>
      <c r="RY267" s="35"/>
      <c r="RZ267" s="35"/>
      <c r="SA267" s="35"/>
      <c r="SB267" s="35"/>
      <c r="SC267" s="35"/>
      <c r="SD267" s="35"/>
      <c r="SE267" s="35"/>
      <c r="SF267" s="35"/>
      <c r="SG267" s="35"/>
      <c r="SH267" s="35"/>
      <c r="SI267" s="35"/>
      <c r="SJ267" s="35"/>
      <c r="SK267" s="35"/>
      <c r="SL267" s="35"/>
      <c r="SM267" s="35"/>
      <c r="SN267" s="35"/>
      <c r="SO267" s="35"/>
      <c r="SP267" s="35"/>
      <c r="SQ267" s="35"/>
      <c r="SR267" s="35"/>
      <c r="SS267" s="35"/>
      <c r="ST267" s="35"/>
      <c r="SU267" s="35"/>
      <c r="SV267" s="35"/>
      <c r="SW267" s="35"/>
      <c r="SX267" s="35"/>
      <c r="SY267" s="35"/>
      <c r="SZ267" s="35"/>
      <c r="TA267" s="35"/>
      <c r="TB267" s="35"/>
      <c r="TC267" s="35"/>
      <c r="TD267" s="35"/>
      <c r="TE267" s="35"/>
      <c r="TF267" s="35"/>
      <c r="TG267" s="35"/>
      <c r="TH267" s="35"/>
      <c r="TI267" s="35"/>
      <c r="TJ267" s="35"/>
      <c r="TK267" s="35"/>
      <c r="TL267" s="35"/>
      <c r="TM267" s="35"/>
      <c r="TN267" s="35"/>
      <c r="TO267" s="35"/>
      <c r="TP267" s="35"/>
      <c r="TQ267" s="35"/>
      <c r="TR267" s="35"/>
      <c r="TS267" s="35"/>
      <c r="TT267" s="35"/>
      <c r="TU267" s="35"/>
      <c r="TV267" s="35"/>
      <c r="TW267" s="35"/>
      <c r="TX267" s="35"/>
      <c r="TY267" s="35"/>
      <c r="TZ267" s="35"/>
      <c r="UA267" s="35"/>
      <c r="UB267" s="35"/>
      <c r="UC267" s="35"/>
      <c r="UD267" s="35"/>
      <c r="UE267" s="35"/>
      <c r="UF267" s="35"/>
      <c r="UG267" s="35"/>
      <c r="UH267" s="35"/>
      <c r="UI267" s="35"/>
      <c r="UJ267" s="35"/>
      <c r="UK267" s="35"/>
      <c r="UL267" s="35"/>
      <c r="UM267" s="35"/>
      <c r="UN267" s="35"/>
      <c r="UO267" s="35"/>
      <c r="UP267" s="35"/>
      <c r="UQ267" s="35"/>
      <c r="UR267" s="35"/>
      <c r="US267" s="35"/>
      <c r="UT267" s="35"/>
      <c r="UU267" s="35"/>
      <c r="UV267" s="35"/>
      <c r="UW267" s="35"/>
      <c r="UX267" s="35"/>
      <c r="UY267" s="35"/>
      <c r="UZ267" s="35"/>
      <c r="VA267" s="35"/>
      <c r="VB267" s="35"/>
      <c r="VC267" s="35"/>
      <c r="VD267" s="35"/>
      <c r="VE267" s="35"/>
      <c r="VF267" s="35"/>
      <c r="VG267" s="35"/>
      <c r="VH267" s="35"/>
      <c r="VI267" s="35"/>
      <c r="VJ267" s="35"/>
      <c r="VK267" s="35"/>
      <c r="VL267" s="35"/>
      <c r="VM267" s="35"/>
      <c r="VN267" s="35"/>
      <c r="VO267" s="35"/>
      <c r="VP267" s="35"/>
      <c r="VQ267" s="35"/>
      <c r="VR267" s="35"/>
      <c r="VS267" s="35"/>
      <c r="VT267" s="35"/>
      <c r="VU267" s="35"/>
      <c r="VV267" s="35"/>
      <c r="VW267" s="35"/>
      <c r="VX267" s="35"/>
      <c r="VY267" s="35"/>
      <c r="VZ267" s="35"/>
      <c r="WA267" s="35"/>
      <c r="WB267" s="35"/>
      <c r="WC267" s="35"/>
      <c r="WD267" s="35"/>
      <c r="WE267" s="35"/>
      <c r="WF267" s="35"/>
      <c r="WG267" s="35"/>
      <c r="WH267" s="35"/>
      <c r="WI267" s="35"/>
      <c r="WJ267" s="35"/>
      <c r="WK267" s="35"/>
      <c r="WL267" s="35"/>
      <c r="WM267" s="35"/>
      <c r="WN267" s="35"/>
      <c r="WO267" s="35"/>
      <c r="WP267" s="35"/>
      <c r="WQ267" s="35"/>
      <c r="WR267" s="35"/>
      <c r="WS267" s="35"/>
      <c r="WT267" s="35"/>
      <c r="WU267" s="35"/>
      <c r="WV267" s="35"/>
      <c r="WW267" s="35"/>
      <c r="WX267" s="35"/>
      <c r="WY267" s="35"/>
      <c r="WZ267" s="35"/>
      <c r="XA267" s="35"/>
      <c r="XB267" s="35"/>
      <c r="XC267" s="35"/>
      <c r="XD267" s="35"/>
      <c r="XE267" s="35"/>
      <c r="XF267" s="35"/>
      <c r="XG267" s="35"/>
      <c r="XH267" s="35"/>
      <c r="XI267" s="35"/>
      <c r="XJ267" s="35"/>
      <c r="XK267" s="35"/>
      <c r="XL267" s="35"/>
      <c r="XM267" s="35"/>
      <c r="XN267" s="35"/>
      <c r="XO267" s="35"/>
      <c r="XP267" s="35"/>
      <c r="XQ267" s="35"/>
      <c r="XR267" s="35"/>
      <c r="XS267" s="35"/>
      <c r="XT267" s="35"/>
      <c r="XU267" s="35"/>
      <c r="XV267" s="35"/>
      <c r="XW267" s="35"/>
      <c r="XX267" s="35"/>
      <c r="XY267" s="35"/>
      <c r="XZ267" s="35"/>
      <c r="YA267" s="35"/>
      <c r="YB267" s="35"/>
      <c r="YC267" s="35"/>
      <c r="YD267" s="35"/>
      <c r="YE267" s="35"/>
      <c r="YF267" s="35"/>
      <c r="YG267" s="35"/>
      <c r="YH267" s="35"/>
      <c r="YI267" s="35"/>
      <c r="YJ267" s="35"/>
      <c r="YK267" s="35"/>
      <c r="YL267" s="35"/>
      <c r="YM267" s="35"/>
      <c r="YN267" s="35"/>
      <c r="YO267" s="35"/>
      <c r="YP267" s="35"/>
      <c r="YQ267" s="35"/>
      <c r="YR267" s="35"/>
      <c r="YS267" s="35"/>
      <c r="YT267" s="35"/>
      <c r="YU267" s="35"/>
      <c r="YV267" s="35"/>
      <c r="YW267" s="35"/>
      <c r="YX267" s="35"/>
      <c r="YY267" s="35"/>
      <c r="YZ267" s="35"/>
      <c r="ZA267" s="35"/>
      <c r="ZB267" s="35"/>
      <c r="ZC267" s="35"/>
      <c r="ZD267" s="35"/>
      <c r="ZE267" s="35"/>
      <c r="ZF267" s="35"/>
      <c r="ZG267" s="35"/>
      <c r="ZH267" s="35"/>
      <c r="ZI267" s="35"/>
      <c r="ZJ267" s="35"/>
      <c r="ZK267" s="35"/>
      <c r="ZL267" s="35"/>
      <c r="ZM267" s="35"/>
      <c r="ZN267" s="35"/>
      <c r="ZO267" s="35"/>
      <c r="ZP267" s="35"/>
      <c r="ZQ267" s="35"/>
      <c r="ZR267" s="35"/>
      <c r="ZS267" s="35"/>
      <c r="ZT267" s="35"/>
      <c r="ZU267" s="35"/>
      <c r="ZV267" s="35"/>
      <c r="ZW267" s="35"/>
      <c r="ZX267" s="35"/>
      <c r="ZY267" s="35"/>
      <c r="ZZ267" s="35"/>
      <c r="AAA267" s="35"/>
      <c r="AAB267" s="35"/>
      <c r="AAC267" s="35"/>
      <c r="AAD267" s="35"/>
      <c r="AAE267" s="35"/>
      <c r="AAF267" s="35"/>
      <c r="AAG267" s="35"/>
      <c r="AAH267" s="35"/>
      <c r="AAI267" s="35"/>
      <c r="AAJ267" s="35"/>
      <c r="AAK267" s="35"/>
      <c r="AAL267" s="35"/>
      <c r="AAM267" s="35"/>
      <c r="AAN267" s="35"/>
      <c r="AAO267" s="35"/>
      <c r="AAP267" s="35"/>
      <c r="AAQ267" s="35"/>
      <c r="AAR267" s="35"/>
      <c r="AAS267" s="35"/>
      <c r="AAT267" s="35"/>
      <c r="AAU267" s="35"/>
      <c r="AAV267" s="35"/>
      <c r="AAW267" s="35"/>
      <c r="AAX267" s="35"/>
      <c r="AAY267" s="35"/>
      <c r="AAZ267" s="35"/>
      <c r="ABA267" s="35"/>
      <c r="ABB267" s="35"/>
      <c r="ABC267" s="35"/>
      <c r="ABD267" s="35"/>
      <c r="ABE267" s="35"/>
      <c r="ABF267" s="35"/>
      <c r="ABG267" s="35"/>
      <c r="ABH267" s="35"/>
      <c r="ABI267" s="35"/>
      <c r="ABJ267" s="35"/>
      <c r="ABK267" s="35"/>
      <c r="ABL267" s="35"/>
      <c r="ABM267" s="35"/>
      <c r="ABN267" s="35"/>
      <c r="ABO267" s="35">
        <v>10</v>
      </c>
      <c r="ABP267" s="35"/>
      <c r="ABQ267" s="35">
        <v>20</v>
      </c>
      <c r="ABR267" s="35"/>
      <c r="ABS267" s="35"/>
      <c r="ABT267" s="35"/>
      <c r="ABU267" s="35"/>
      <c r="ABV267" s="35"/>
      <c r="ABW267" s="35"/>
      <c r="ABX267" s="35"/>
      <c r="ABY267" s="35"/>
      <c r="ABZ267" s="35"/>
      <c r="ACA267" s="35"/>
      <c r="ACB267" s="35"/>
      <c r="ACC267" s="35"/>
      <c r="ACD267" s="35"/>
      <c r="ACE267" s="35"/>
      <c r="ACF267" s="35"/>
      <c r="ACG267" s="35"/>
      <c r="ACH267" s="35"/>
      <c r="ACI267" s="35"/>
      <c r="ACJ267" s="35"/>
      <c r="ACK267" s="35"/>
      <c r="ACL267" s="35"/>
      <c r="ACM267" s="35"/>
      <c r="ACN267" s="35"/>
      <c r="ACO267" s="35"/>
      <c r="ACP267" s="35"/>
      <c r="ACQ267" s="35"/>
      <c r="ACR267" s="35"/>
      <c r="ACS267" s="35"/>
      <c r="ACT267" s="35"/>
      <c r="ACU267" s="35"/>
      <c r="ACV267" s="35"/>
      <c r="ACW267" s="35"/>
      <c r="ACX267" s="35"/>
      <c r="ACY267" s="35"/>
      <c r="ACZ267" s="35"/>
      <c r="ADA267" s="35"/>
      <c r="ADB267" s="35">
        <v>10</v>
      </c>
      <c r="ADC267" s="35"/>
      <c r="ADD267" s="35"/>
      <c r="ADE267" s="35"/>
      <c r="ADF267" s="35"/>
      <c r="ADG267" s="35"/>
      <c r="ADH267" s="35"/>
      <c r="ADI267" s="35"/>
      <c r="ADJ267" s="35"/>
      <c r="ADK267" s="35"/>
      <c r="ADL267" s="35"/>
      <c r="ADM267" s="35"/>
      <c r="ADN267" s="35"/>
      <c r="ADO267" s="35"/>
      <c r="ADP267" s="35"/>
      <c r="ADQ267" s="35"/>
      <c r="ADR267" s="35"/>
      <c r="ADS267" s="35"/>
      <c r="ADT267" s="35"/>
      <c r="ADU267" s="35"/>
      <c r="ADV267" s="35"/>
      <c r="ADW267" s="35"/>
      <c r="ADX267" s="35"/>
      <c r="ADY267" s="26">
        <f t="shared" si="12"/>
        <v>0</v>
      </c>
      <c r="ADZ267" s="5"/>
    </row>
    <row r="268" spans="1:806" s="33" customFormat="1" x14ac:dyDescent="0.2">
      <c r="A268" s="51" t="s">
        <v>362</v>
      </c>
      <c r="B268" s="65">
        <f t="shared" si="11"/>
        <v>0</v>
      </c>
      <c r="C268" s="57">
        <v>10</v>
      </c>
      <c r="D268" s="59">
        <v>44795</v>
      </c>
      <c r="E268" s="67">
        <v>41.26</v>
      </c>
      <c r="F268" s="67">
        <f t="shared" si="10"/>
        <v>0</v>
      </c>
      <c r="G268" s="65"/>
      <c r="H268" s="35"/>
      <c r="I268" s="35"/>
      <c r="J268" s="35"/>
      <c r="K268" s="35"/>
      <c r="L268" s="35"/>
      <c r="M268" s="35">
        <v>30</v>
      </c>
      <c r="N268" s="35"/>
      <c r="O268" s="35"/>
      <c r="P268" s="35"/>
      <c r="Q268" s="35">
        <v>20</v>
      </c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15"/>
      <c r="BF268" s="15"/>
      <c r="BG268" s="136"/>
      <c r="BH268" s="35"/>
      <c r="BI268" s="35"/>
      <c r="BJ268" s="35"/>
      <c r="BK268" s="35"/>
      <c r="BL268" s="35"/>
      <c r="BM268" s="35"/>
      <c r="BN268" s="35"/>
      <c r="BO268" s="35"/>
      <c r="BP268" s="35"/>
      <c r="BQ268" s="35"/>
      <c r="BR268" s="35"/>
      <c r="BS268" s="35"/>
      <c r="BT268" s="35"/>
      <c r="BU268" s="35"/>
      <c r="BV268" s="35"/>
      <c r="BW268" s="35"/>
      <c r="BX268" s="35"/>
      <c r="BY268" s="35"/>
      <c r="BZ268" s="35"/>
      <c r="CA268" s="35"/>
      <c r="CB268" s="35"/>
      <c r="CC268" s="35"/>
      <c r="CD268" s="35"/>
      <c r="CE268" s="35"/>
      <c r="CF268" s="35"/>
      <c r="CG268" s="35"/>
      <c r="CH268" s="35"/>
      <c r="CI268" s="35"/>
      <c r="CJ268" s="35"/>
      <c r="CK268" s="35"/>
      <c r="CL268" s="35"/>
      <c r="CM268" s="35"/>
      <c r="CN268" s="35"/>
      <c r="CO268" s="35"/>
      <c r="CP268" s="35"/>
      <c r="CQ268" s="35"/>
      <c r="CR268" s="35"/>
      <c r="CS268" s="35"/>
      <c r="CT268" s="35"/>
      <c r="CU268" s="35"/>
      <c r="CV268" s="35"/>
      <c r="CW268" s="35"/>
      <c r="CX268" s="35"/>
      <c r="CY268" s="35"/>
      <c r="CZ268" s="35"/>
      <c r="DA268" s="35"/>
      <c r="DB268" s="35"/>
      <c r="DC268" s="35"/>
      <c r="DD268" s="35"/>
      <c r="DE268" s="35"/>
      <c r="DF268" s="35"/>
      <c r="DG268" s="35"/>
      <c r="DH268" s="35"/>
      <c r="DI268" s="35"/>
      <c r="DJ268" s="35"/>
      <c r="DK268" s="35"/>
      <c r="DL268" s="35"/>
      <c r="DM268" s="35"/>
      <c r="DN268" s="35"/>
      <c r="DO268" s="35"/>
      <c r="DP268" s="35"/>
      <c r="DQ268" s="35"/>
      <c r="DR268" s="35"/>
      <c r="DS268" s="35"/>
      <c r="DT268" s="35"/>
      <c r="DU268" s="35"/>
      <c r="DV268" s="35"/>
      <c r="DW268" s="35"/>
      <c r="DX268" s="35"/>
      <c r="DY268" s="35"/>
      <c r="DZ268" s="35"/>
      <c r="EA268" s="35"/>
      <c r="EB268" s="35"/>
      <c r="EC268" s="35"/>
      <c r="ED268" s="35"/>
      <c r="EE268" s="35"/>
      <c r="EF268" s="35"/>
      <c r="EG268" s="35"/>
      <c r="EH268" s="35"/>
      <c r="EI268" s="35"/>
      <c r="EJ268" s="35"/>
      <c r="EK268" s="35"/>
      <c r="EL268" s="35"/>
      <c r="EM268" s="35"/>
      <c r="EN268" s="35"/>
      <c r="EO268" s="35"/>
      <c r="EP268" s="35"/>
      <c r="EQ268" s="35"/>
      <c r="ER268" s="35"/>
      <c r="ES268" s="35"/>
      <c r="ET268" s="35"/>
      <c r="EU268" s="35"/>
      <c r="EV268" s="35"/>
      <c r="EW268" s="35"/>
      <c r="EX268" s="35"/>
      <c r="EY268" s="35"/>
      <c r="EZ268" s="35"/>
      <c r="FA268" s="35"/>
      <c r="FB268" s="35"/>
      <c r="FC268" s="35"/>
      <c r="FD268" s="35"/>
      <c r="FE268" s="35"/>
      <c r="FF268" s="35"/>
      <c r="FG268" s="35"/>
      <c r="FH268" s="35"/>
      <c r="FI268" s="35"/>
      <c r="FJ268" s="35"/>
      <c r="FK268" s="35"/>
      <c r="FL268" s="35"/>
      <c r="FM268" s="35"/>
      <c r="FN268" s="35"/>
      <c r="FO268" s="35"/>
      <c r="FP268" s="35"/>
      <c r="FQ268" s="35"/>
      <c r="FR268" s="35"/>
      <c r="FS268" s="35"/>
      <c r="FT268" s="35"/>
      <c r="FU268" s="35"/>
      <c r="FV268" s="35"/>
      <c r="FW268" s="35"/>
      <c r="FX268" s="35"/>
      <c r="FY268" s="35"/>
      <c r="FZ268" s="35"/>
      <c r="GA268" s="35"/>
      <c r="GB268" s="35"/>
      <c r="GC268" s="35"/>
      <c r="GD268" s="35"/>
      <c r="GE268" s="35"/>
      <c r="GF268" s="35"/>
      <c r="GG268" s="35"/>
      <c r="GH268" s="35"/>
      <c r="GI268" s="35"/>
      <c r="GJ268" s="35"/>
      <c r="GK268" s="35"/>
      <c r="GL268" s="35"/>
      <c r="GM268" s="35"/>
      <c r="GN268" s="35"/>
      <c r="GO268" s="35"/>
      <c r="GP268" s="35"/>
      <c r="GQ268" s="35"/>
      <c r="GR268" s="35"/>
      <c r="GS268" s="35"/>
      <c r="GT268" s="35"/>
      <c r="GU268" s="35"/>
      <c r="GV268" s="35"/>
      <c r="GW268" s="35"/>
      <c r="GX268" s="35"/>
      <c r="GY268" s="35"/>
      <c r="GZ268" s="35"/>
      <c r="HA268" s="35"/>
      <c r="HB268" s="35"/>
      <c r="HC268" s="35"/>
      <c r="HD268" s="35"/>
      <c r="HE268" s="35"/>
      <c r="HF268" s="35"/>
      <c r="HG268" s="35"/>
      <c r="HH268" s="35"/>
      <c r="HI268" s="35"/>
      <c r="HJ268" s="35"/>
      <c r="HK268" s="35"/>
      <c r="HL268" s="35"/>
      <c r="HM268" s="35"/>
      <c r="HN268" s="35"/>
      <c r="HO268" s="35"/>
      <c r="HP268" s="35"/>
      <c r="HQ268" s="35"/>
      <c r="HR268" s="35"/>
      <c r="HS268" s="35"/>
      <c r="HT268" s="35"/>
      <c r="HU268" s="35"/>
      <c r="HV268" s="35"/>
      <c r="HW268" s="35"/>
      <c r="HX268" s="35"/>
      <c r="HY268" s="35"/>
      <c r="HZ268" s="35"/>
      <c r="IA268" s="35"/>
      <c r="IB268" s="35"/>
      <c r="IC268" s="35"/>
      <c r="ID268" s="35"/>
      <c r="IE268" s="35"/>
      <c r="IF268" s="35"/>
      <c r="IG268" s="35"/>
      <c r="IH268" s="35"/>
      <c r="II268" s="35"/>
      <c r="IJ268" s="35"/>
      <c r="IK268" s="35"/>
      <c r="IL268" s="35"/>
      <c r="IM268" s="35"/>
      <c r="IN268" s="35"/>
      <c r="IO268" s="35"/>
      <c r="IP268" s="35"/>
      <c r="IQ268" s="35"/>
      <c r="IR268" s="35"/>
      <c r="IS268" s="35"/>
      <c r="IT268" s="35"/>
      <c r="IU268" s="35"/>
      <c r="IV268" s="35"/>
      <c r="IW268" s="35"/>
      <c r="IX268" s="35"/>
      <c r="IY268" s="35"/>
      <c r="IZ268" s="35"/>
      <c r="JA268" s="35"/>
      <c r="JB268" s="35"/>
      <c r="JC268" s="35"/>
      <c r="JD268" s="35"/>
      <c r="JE268" s="35"/>
      <c r="JF268" s="35"/>
      <c r="JG268" s="35"/>
      <c r="JH268" s="35"/>
      <c r="JI268" s="35"/>
      <c r="JJ268" s="35"/>
      <c r="JK268" s="35"/>
      <c r="JL268" s="35"/>
      <c r="JM268" s="35"/>
      <c r="JN268" s="35"/>
      <c r="JO268" s="35"/>
      <c r="JP268" s="35"/>
      <c r="JQ268" s="35"/>
      <c r="JR268" s="35"/>
      <c r="JS268" s="35"/>
      <c r="JT268" s="35"/>
      <c r="JU268" s="35"/>
      <c r="JV268" s="35"/>
      <c r="JW268" s="35"/>
      <c r="JX268" s="35"/>
      <c r="JY268" s="35"/>
      <c r="JZ268" s="35"/>
      <c r="KA268" s="35"/>
      <c r="KB268" s="35"/>
      <c r="KC268" s="35"/>
      <c r="KD268" s="35"/>
      <c r="KE268" s="35"/>
      <c r="KF268" s="35"/>
      <c r="KG268" s="35"/>
      <c r="KH268" s="35"/>
      <c r="KI268" s="35"/>
      <c r="KJ268" s="35"/>
      <c r="KK268" s="35"/>
      <c r="KL268" s="35"/>
      <c r="KM268" s="35"/>
      <c r="KN268" s="35"/>
      <c r="KO268" s="35"/>
      <c r="KP268" s="35"/>
      <c r="KQ268" s="35"/>
      <c r="KR268" s="35"/>
      <c r="KS268" s="35"/>
      <c r="KT268" s="35"/>
      <c r="KU268" s="35"/>
      <c r="KV268" s="35"/>
      <c r="KW268" s="35"/>
      <c r="KX268" s="35"/>
      <c r="KY268" s="35"/>
      <c r="KZ268" s="35"/>
      <c r="LA268" s="35"/>
      <c r="LB268" s="35"/>
      <c r="LC268" s="35"/>
      <c r="LD268" s="35"/>
      <c r="LE268" s="35"/>
      <c r="LF268" s="35"/>
      <c r="LG268" s="35"/>
      <c r="LH268" s="35"/>
      <c r="LI268" s="35"/>
      <c r="LJ268" s="35"/>
      <c r="LK268" s="35"/>
      <c r="LL268" s="35"/>
      <c r="LM268" s="35"/>
      <c r="LN268" s="35"/>
      <c r="LO268" s="35"/>
      <c r="LP268" s="35"/>
      <c r="LQ268" s="35"/>
      <c r="LR268" s="35"/>
      <c r="LS268" s="35"/>
      <c r="LT268" s="35"/>
      <c r="LU268" s="35"/>
      <c r="LV268" s="35"/>
      <c r="LW268" s="35"/>
      <c r="LX268" s="35"/>
      <c r="LY268" s="35"/>
      <c r="LZ268" s="35"/>
      <c r="MA268" s="35"/>
      <c r="MB268" s="35"/>
      <c r="MC268" s="35"/>
      <c r="MD268" s="35"/>
      <c r="ME268" s="35"/>
      <c r="MF268" s="35"/>
      <c r="MG268" s="35"/>
      <c r="MH268" s="35"/>
      <c r="MI268" s="35"/>
      <c r="MJ268" s="35"/>
      <c r="MK268" s="35"/>
      <c r="ML268" s="35"/>
      <c r="MM268" s="35"/>
      <c r="MN268" s="35"/>
      <c r="MO268" s="35"/>
      <c r="MP268" s="35"/>
      <c r="MQ268" s="35"/>
      <c r="MR268" s="35"/>
      <c r="MS268" s="35"/>
      <c r="MT268" s="35"/>
      <c r="MU268" s="35"/>
      <c r="MV268" s="35"/>
      <c r="MW268" s="35"/>
      <c r="MX268" s="35"/>
      <c r="MY268" s="35"/>
      <c r="MZ268" s="35"/>
      <c r="NA268" s="35"/>
      <c r="NB268" s="35"/>
      <c r="NC268" s="35"/>
      <c r="ND268" s="35"/>
      <c r="NE268" s="35"/>
      <c r="NF268" s="35"/>
      <c r="NG268" s="35"/>
      <c r="NH268" s="35"/>
      <c r="NI268" s="35"/>
      <c r="NJ268" s="35"/>
      <c r="NK268" s="35"/>
      <c r="NL268" s="35"/>
      <c r="NM268" s="35"/>
      <c r="NN268" s="35"/>
      <c r="NO268" s="35"/>
      <c r="NP268" s="35"/>
      <c r="NQ268" s="35"/>
      <c r="NR268" s="35"/>
      <c r="NS268" s="35"/>
      <c r="NT268" s="35"/>
      <c r="NU268" s="35"/>
      <c r="NV268" s="35"/>
      <c r="NW268" s="35"/>
      <c r="NX268" s="35"/>
      <c r="NY268" s="35"/>
      <c r="NZ268" s="35"/>
      <c r="OA268" s="35"/>
      <c r="OB268" s="35"/>
      <c r="OC268" s="35"/>
      <c r="OD268" s="35"/>
      <c r="OE268" s="35"/>
      <c r="OF268" s="35"/>
      <c r="OG268" s="35"/>
      <c r="OH268" s="35"/>
      <c r="OI268" s="35"/>
      <c r="OJ268" s="35"/>
      <c r="OK268" s="35"/>
      <c r="OL268" s="35"/>
      <c r="OM268" s="35"/>
      <c r="ON268" s="35"/>
      <c r="OO268" s="35"/>
      <c r="OP268" s="35"/>
      <c r="OQ268" s="35"/>
      <c r="OR268" s="35"/>
      <c r="OS268" s="35"/>
      <c r="OT268" s="35"/>
      <c r="OU268" s="35"/>
      <c r="OV268" s="35"/>
      <c r="OW268" s="35"/>
      <c r="OX268" s="35"/>
      <c r="OY268" s="35"/>
      <c r="OZ268" s="35"/>
      <c r="PA268" s="35"/>
      <c r="PB268" s="35"/>
      <c r="PC268" s="35"/>
      <c r="PD268" s="35"/>
      <c r="PE268" s="35"/>
      <c r="PF268" s="35"/>
      <c r="PG268" s="35"/>
      <c r="PH268" s="35"/>
      <c r="PI268" s="35"/>
      <c r="PJ268" s="35"/>
      <c r="PK268" s="35"/>
      <c r="PL268" s="35"/>
      <c r="PM268" s="35"/>
      <c r="PN268" s="35"/>
      <c r="PO268" s="35"/>
      <c r="PP268" s="35"/>
      <c r="PQ268" s="35"/>
      <c r="PR268" s="35"/>
      <c r="PS268" s="35"/>
      <c r="PT268" s="35"/>
      <c r="PU268" s="35"/>
      <c r="PV268" s="35"/>
      <c r="PW268" s="35"/>
      <c r="PX268" s="35"/>
      <c r="PY268" s="35"/>
      <c r="PZ268" s="35"/>
      <c r="QA268" s="35"/>
      <c r="QB268" s="35"/>
      <c r="QC268" s="35"/>
      <c r="QD268" s="35"/>
      <c r="QE268" s="35"/>
      <c r="QF268" s="35"/>
      <c r="QG268" s="35"/>
      <c r="QH268" s="35"/>
      <c r="QI268" s="35"/>
      <c r="QJ268" s="35"/>
      <c r="QK268" s="35"/>
      <c r="QL268" s="35"/>
      <c r="QM268" s="35"/>
      <c r="QN268" s="35"/>
      <c r="QO268" s="35"/>
      <c r="QP268" s="35"/>
      <c r="QQ268" s="35"/>
      <c r="QR268" s="35"/>
      <c r="QS268" s="35"/>
      <c r="QT268" s="35"/>
      <c r="QU268" s="35"/>
      <c r="QV268" s="35"/>
      <c r="QW268" s="35"/>
      <c r="QX268" s="35"/>
      <c r="QY268" s="35"/>
      <c r="QZ268" s="35"/>
      <c r="RA268" s="35"/>
      <c r="RB268" s="35"/>
      <c r="RC268" s="35"/>
      <c r="RD268" s="35"/>
      <c r="RE268" s="35"/>
      <c r="RF268" s="35"/>
      <c r="RG268" s="35"/>
      <c r="RH268" s="35"/>
      <c r="RI268" s="35"/>
      <c r="RJ268" s="35"/>
      <c r="RK268" s="35"/>
      <c r="RL268" s="35"/>
      <c r="RM268" s="35"/>
      <c r="RN268" s="35"/>
      <c r="RO268" s="35"/>
      <c r="RP268" s="35"/>
      <c r="RQ268" s="35"/>
      <c r="RR268" s="35"/>
      <c r="RS268" s="35"/>
      <c r="RT268" s="35"/>
      <c r="RU268" s="35"/>
      <c r="RV268" s="35"/>
      <c r="RW268" s="35"/>
      <c r="RX268" s="35"/>
      <c r="RY268" s="35"/>
      <c r="RZ268" s="35"/>
      <c r="SA268" s="35"/>
      <c r="SB268" s="35"/>
      <c r="SC268" s="35"/>
      <c r="SD268" s="35"/>
      <c r="SE268" s="35"/>
      <c r="SF268" s="35"/>
      <c r="SG268" s="35"/>
      <c r="SH268" s="35"/>
      <c r="SI268" s="35"/>
      <c r="SJ268" s="35"/>
      <c r="SK268" s="35"/>
      <c r="SL268" s="35"/>
      <c r="SM268" s="35"/>
      <c r="SN268" s="35"/>
      <c r="SO268" s="35"/>
      <c r="SP268" s="35"/>
      <c r="SQ268" s="35"/>
      <c r="SR268" s="35"/>
      <c r="SS268" s="35"/>
      <c r="ST268" s="35"/>
      <c r="SU268" s="35"/>
      <c r="SV268" s="35"/>
      <c r="SW268" s="35"/>
      <c r="SX268" s="35"/>
      <c r="SY268" s="35"/>
      <c r="SZ268" s="35"/>
      <c r="TA268" s="35"/>
      <c r="TB268" s="35"/>
      <c r="TC268" s="35"/>
      <c r="TD268" s="35"/>
      <c r="TE268" s="35"/>
      <c r="TF268" s="35"/>
      <c r="TG268" s="35"/>
      <c r="TH268" s="35"/>
      <c r="TI268" s="35"/>
      <c r="TJ268" s="35"/>
      <c r="TK268" s="35"/>
      <c r="TL268" s="35"/>
      <c r="TM268" s="35"/>
      <c r="TN268" s="35"/>
      <c r="TO268" s="35"/>
      <c r="TP268" s="35"/>
      <c r="TQ268" s="35"/>
      <c r="TR268" s="35"/>
      <c r="TS268" s="35"/>
      <c r="TT268" s="35"/>
      <c r="TU268" s="35"/>
      <c r="TV268" s="35"/>
      <c r="TW268" s="35"/>
      <c r="TX268" s="35"/>
      <c r="TY268" s="35"/>
      <c r="TZ268" s="35"/>
      <c r="UA268" s="35"/>
      <c r="UB268" s="35"/>
      <c r="UC268" s="35"/>
      <c r="UD268" s="35"/>
      <c r="UE268" s="35"/>
      <c r="UF268" s="35"/>
      <c r="UG268" s="35"/>
      <c r="UH268" s="35"/>
      <c r="UI268" s="35"/>
      <c r="UJ268" s="35"/>
      <c r="UK268" s="35"/>
      <c r="UL268" s="35"/>
      <c r="UM268" s="35"/>
      <c r="UN268" s="35"/>
      <c r="UO268" s="35"/>
      <c r="UP268" s="35"/>
      <c r="UQ268" s="35"/>
      <c r="UR268" s="35"/>
      <c r="US268" s="35"/>
      <c r="UT268" s="35"/>
      <c r="UU268" s="35"/>
      <c r="UV268" s="35"/>
      <c r="UW268" s="35"/>
      <c r="UX268" s="35"/>
      <c r="UY268" s="35"/>
      <c r="UZ268" s="35"/>
      <c r="VA268" s="35"/>
      <c r="VB268" s="35"/>
      <c r="VC268" s="35"/>
      <c r="VD268" s="35"/>
      <c r="VE268" s="35"/>
      <c r="VF268" s="35"/>
      <c r="VG268" s="35"/>
      <c r="VH268" s="35"/>
      <c r="VI268" s="35"/>
      <c r="VJ268" s="35"/>
      <c r="VK268" s="35"/>
      <c r="VL268" s="35"/>
      <c r="VM268" s="35"/>
      <c r="VN268" s="35"/>
      <c r="VO268" s="35"/>
      <c r="VP268" s="35"/>
      <c r="VQ268" s="35"/>
      <c r="VR268" s="35"/>
      <c r="VS268" s="35"/>
      <c r="VT268" s="35"/>
      <c r="VU268" s="35"/>
      <c r="VV268" s="35"/>
      <c r="VW268" s="35"/>
      <c r="VX268" s="35"/>
      <c r="VY268" s="35"/>
      <c r="VZ268" s="35"/>
      <c r="WA268" s="35"/>
      <c r="WB268" s="35"/>
      <c r="WC268" s="35"/>
      <c r="WD268" s="35"/>
      <c r="WE268" s="35"/>
      <c r="WF268" s="35"/>
      <c r="WG268" s="35"/>
      <c r="WH268" s="35"/>
      <c r="WI268" s="35"/>
      <c r="WJ268" s="35"/>
      <c r="WK268" s="35"/>
      <c r="WL268" s="35"/>
      <c r="WM268" s="35"/>
      <c r="WN268" s="35"/>
      <c r="WO268" s="35"/>
      <c r="WP268" s="35"/>
      <c r="WQ268" s="35"/>
      <c r="WR268" s="35"/>
      <c r="WS268" s="35"/>
      <c r="WT268" s="35"/>
      <c r="WU268" s="35"/>
      <c r="WV268" s="35"/>
      <c r="WW268" s="35"/>
      <c r="WX268" s="35"/>
      <c r="WY268" s="35"/>
      <c r="WZ268" s="35"/>
      <c r="XA268" s="35"/>
      <c r="XB268" s="35"/>
      <c r="XC268" s="35"/>
      <c r="XD268" s="35"/>
      <c r="XE268" s="35"/>
      <c r="XF268" s="35"/>
      <c r="XG268" s="35"/>
      <c r="XH268" s="35"/>
      <c r="XI268" s="35"/>
      <c r="XJ268" s="35"/>
      <c r="XK268" s="35"/>
      <c r="XL268" s="35"/>
      <c r="XM268" s="35"/>
      <c r="XN268" s="35"/>
      <c r="XO268" s="35"/>
      <c r="XP268" s="35"/>
      <c r="XQ268" s="35"/>
      <c r="XR268" s="35"/>
      <c r="XS268" s="35"/>
      <c r="XT268" s="35"/>
      <c r="XU268" s="35"/>
      <c r="XV268" s="35"/>
      <c r="XW268" s="35"/>
      <c r="XX268" s="35"/>
      <c r="XY268" s="35">
        <v>30</v>
      </c>
      <c r="XZ268" s="35"/>
      <c r="YA268" s="35"/>
      <c r="YB268" s="35"/>
      <c r="YC268" s="35"/>
      <c r="YD268" s="35"/>
      <c r="YE268" s="35"/>
      <c r="YF268" s="35"/>
      <c r="YG268" s="35"/>
      <c r="YH268" s="35"/>
      <c r="YI268" s="35"/>
      <c r="YJ268" s="35"/>
      <c r="YK268" s="35"/>
      <c r="YL268" s="35"/>
      <c r="YM268" s="35"/>
      <c r="YN268" s="35"/>
      <c r="YO268" s="35"/>
      <c r="YP268" s="35"/>
      <c r="YQ268" s="35"/>
      <c r="YR268" s="35"/>
      <c r="YS268" s="35"/>
      <c r="YT268" s="35"/>
      <c r="YU268" s="35"/>
      <c r="YV268" s="35"/>
      <c r="YW268" s="35"/>
      <c r="YX268" s="35"/>
      <c r="YY268" s="35"/>
      <c r="YZ268" s="35"/>
      <c r="ZA268" s="35"/>
      <c r="ZB268" s="35"/>
      <c r="ZC268" s="35"/>
      <c r="ZD268" s="35"/>
      <c r="ZE268" s="35"/>
      <c r="ZF268" s="35"/>
      <c r="ZG268" s="35"/>
      <c r="ZH268" s="35"/>
      <c r="ZI268" s="35"/>
      <c r="ZJ268" s="35"/>
      <c r="ZK268" s="35"/>
      <c r="ZL268" s="35"/>
      <c r="ZM268" s="35"/>
      <c r="ZN268" s="35"/>
      <c r="ZO268" s="35"/>
      <c r="ZP268" s="35"/>
      <c r="ZQ268" s="35"/>
      <c r="ZR268" s="35"/>
      <c r="ZS268" s="35"/>
      <c r="ZT268" s="35"/>
      <c r="ZU268" s="35"/>
      <c r="ZV268" s="35"/>
      <c r="ZW268" s="35"/>
      <c r="ZX268" s="35"/>
      <c r="ZY268" s="35"/>
      <c r="ZZ268" s="35"/>
      <c r="AAA268" s="35"/>
      <c r="AAB268" s="35"/>
      <c r="AAC268" s="35"/>
      <c r="AAD268" s="35"/>
      <c r="AAE268" s="35"/>
      <c r="AAF268" s="35"/>
      <c r="AAG268" s="35"/>
      <c r="AAH268" s="35"/>
      <c r="AAI268" s="35"/>
      <c r="AAJ268" s="35"/>
      <c r="AAK268" s="35"/>
      <c r="AAL268" s="35"/>
      <c r="AAM268" s="35"/>
      <c r="AAN268" s="35"/>
      <c r="AAO268" s="35"/>
      <c r="AAP268" s="35"/>
      <c r="AAQ268" s="35"/>
      <c r="AAR268" s="35"/>
      <c r="AAS268" s="35"/>
      <c r="AAT268" s="35"/>
      <c r="AAU268" s="35"/>
      <c r="AAV268" s="35"/>
      <c r="AAW268" s="35"/>
      <c r="AAX268" s="35"/>
      <c r="AAY268" s="35"/>
      <c r="AAZ268" s="35"/>
      <c r="ABA268" s="35"/>
      <c r="ABB268" s="35"/>
      <c r="ABC268" s="35"/>
      <c r="ABD268" s="35"/>
      <c r="ABE268" s="35"/>
      <c r="ABF268" s="35"/>
      <c r="ABG268" s="35"/>
      <c r="ABH268" s="35"/>
      <c r="ABI268" s="35"/>
      <c r="ABJ268" s="35"/>
      <c r="ABK268" s="35"/>
      <c r="ABL268" s="35"/>
      <c r="ABM268" s="35"/>
      <c r="ABN268" s="35"/>
      <c r="ABO268" s="35">
        <v>20</v>
      </c>
      <c r="ABP268" s="35"/>
      <c r="ABQ268" s="35"/>
      <c r="ABR268" s="35"/>
      <c r="ABS268" s="35"/>
      <c r="ABT268" s="35"/>
      <c r="ABU268" s="35"/>
      <c r="ABV268" s="35"/>
      <c r="ABW268" s="35"/>
      <c r="ABX268" s="35"/>
      <c r="ABY268" s="35"/>
      <c r="ABZ268" s="35"/>
      <c r="ACA268" s="35"/>
      <c r="ACB268" s="35"/>
      <c r="ACC268" s="35"/>
      <c r="ACD268" s="35"/>
      <c r="ACE268" s="35"/>
      <c r="ACF268" s="35"/>
      <c r="ACG268" s="35"/>
      <c r="ACH268" s="35"/>
      <c r="ACI268" s="35"/>
      <c r="ACJ268" s="35"/>
      <c r="ACK268" s="35"/>
      <c r="ACL268" s="35"/>
      <c r="ACM268" s="35"/>
      <c r="ACN268" s="35"/>
      <c r="ACO268" s="35"/>
      <c r="ACP268" s="35"/>
      <c r="ACQ268" s="35"/>
      <c r="ACR268" s="35"/>
      <c r="ACS268" s="35"/>
      <c r="ACT268" s="35"/>
      <c r="ACU268" s="35"/>
      <c r="ACV268" s="35"/>
      <c r="ACW268" s="35"/>
      <c r="ACX268" s="35"/>
      <c r="ACY268" s="35"/>
      <c r="ACZ268" s="35"/>
      <c r="ADA268" s="35"/>
      <c r="ADB268" s="35"/>
      <c r="ADC268" s="35"/>
      <c r="ADD268" s="35"/>
      <c r="ADE268" s="35"/>
      <c r="ADF268" s="35"/>
      <c r="ADG268" s="35"/>
      <c r="ADH268" s="35"/>
      <c r="ADI268" s="35"/>
      <c r="ADJ268" s="35"/>
      <c r="ADK268" s="35"/>
      <c r="ADL268" s="35"/>
      <c r="ADM268" s="35"/>
      <c r="ADN268" s="35"/>
      <c r="ADO268" s="35"/>
      <c r="ADP268" s="35"/>
      <c r="ADQ268" s="35"/>
      <c r="ADR268" s="35"/>
      <c r="ADS268" s="35"/>
      <c r="ADT268" s="35"/>
      <c r="ADU268" s="35"/>
      <c r="ADV268" s="35"/>
      <c r="ADW268" s="35"/>
      <c r="ADX268" s="35"/>
      <c r="ADY268" s="26">
        <f t="shared" si="12"/>
        <v>0</v>
      </c>
      <c r="ADZ268" s="5"/>
    </row>
    <row r="269" spans="1:806" s="33" customFormat="1" x14ac:dyDescent="0.2">
      <c r="A269" s="51" t="s">
        <v>360</v>
      </c>
      <c r="B269" s="65">
        <f t="shared" si="11"/>
        <v>0</v>
      </c>
      <c r="C269" s="57">
        <v>1.1000000000000001</v>
      </c>
      <c r="D269" s="59">
        <v>44452</v>
      </c>
      <c r="E269" s="67">
        <v>26.16</v>
      </c>
      <c r="F269" s="67">
        <f t="shared" si="10"/>
        <v>0</v>
      </c>
      <c r="G269" s="6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/>
      <c r="BE269" s="15"/>
      <c r="BF269" s="15"/>
      <c r="BG269" s="136"/>
      <c r="BH269" s="35"/>
      <c r="BI269" s="35"/>
      <c r="BJ269" s="35"/>
      <c r="BK269" s="35"/>
      <c r="BL269" s="35"/>
      <c r="BM269" s="35"/>
      <c r="BN269" s="35"/>
      <c r="BO269" s="35"/>
      <c r="BP269" s="35"/>
      <c r="BQ269" s="35"/>
      <c r="BR269" s="35"/>
      <c r="BS269" s="35"/>
      <c r="BT269" s="35"/>
      <c r="BU269" s="35"/>
      <c r="BV269" s="35"/>
      <c r="BW269" s="35"/>
      <c r="BX269" s="35"/>
      <c r="BY269" s="35"/>
      <c r="BZ269" s="35"/>
      <c r="CA269" s="35"/>
      <c r="CB269" s="35"/>
      <c r="CC269" s="35"/>
      <c r="CD269" s="35"/>
      <c r="CE269" s="35"/>
      <c r="CF269" s="35"/>
      <c r="CG269" s="35"/>
      <c r="CH269" s="35"/>
      <c r="CI269" s="35"/>
      <c r="CJ269" s="35"/>
      <c r="CK269" s="35"/>
      <c r="CL269" s="35"/>
      <c r="CM269" s="35"/>
      <c r="CN269" s="35"/>
      <c r="CO269" s="35"/>
      <c r="CP269" s="35"/>
      <c r="CQ269" s="35"/>
      <c r="CR269" s="35"/>
      <c r="CS269" s="35"/>
      <c r="CT269" s="35"/>
      <c r="CU269" s="35"/>
      <c r="CV269" s="35"/>
      <c r="CW269" s="35"/>
      <c r="CX269" s="35"/>
      <c r="CY269" s="35"/>
      <c r="CZ269" s="35"/>
      <c r="DA269" s="35"/>
      <c r="DB269" s="35"/>
      <c r="DC269" s="35"/>
      <c r="DD269" s="35"/>
      <c r="DE269" s="35"/>
      <c r="DF269" s="35"/>
      <c r="DG269" s="35"/>
      <c r="DH269" s="35"/>
      <c r="DI269" s="35"/>
      <c r="DJ269" s="35"/>
      <c r="DK269" s="35"/>
      <c r="DL269" s="35"/>
      <c r="DM269" s="35"/>
      <c r="DN269" s="35"/>
      <c r="DO269" s="35"/>
      <c r="DP269" s="35"/>
      <c r="DQ269" s="35"/>
      <c r="DR269" s="35"/>
      <c r="DS269" s="35"/>
      <c r="DT269" s="35"/>
      <c r="DU269" s="35"/>
      <c r="DV269" s="35"/>
      <c r="DW269" s="35"/>
      <c r="DX269" s="35"/>
      <c r="DY269" s="35"/>
      <c r="DZ269" s="35"/>
      <c r="EA269" s="35"/>
      <c r="EB269" s="35"/>
      <c r="EC269" s="35"/>
      <c r="ED269" s="35"/>
      <c r="EE269" s="35"/>
      <c r="EF269" s="35"/>
      <c r="EG269" s="35"/>
      <c r="EH269" s="35"/>
      <c r="EI269" s="35"/>
      <c r="EJ269" s="35"/>
      <c r="EK269" s="35"/>
      <c r="EL269" s="35"/>
      <c r="EM269" s="35"/>
      <c r="EN269" s="35"/>
      <c r="EO269" s="35"/>
      <c r="EP269" s="35"/>
      <c r="EQ269" s="35"/>
      <c r="ER269" s="35"/>
      <c r="ES269" s="35"/>
      <c r="ET269" s="35"/>
      <c r="EU269" s="35"/>
      <c r="EV269" s="35"/>
      <c r="EW269" s="35"/>
      <c r="EX269" s="35"/>
      <c r="EY269" s="35"/>
      <c r="EZ269" s="35"/>
      <c r="FA269" s="35"/>
      <c r="FB269" s="35"/>
      <c r="FC269" s="35"/>
      <c r="FD269" s="35"/>
      <c r="FE269" s="35"/>
      <c r="FF269" s="35"/>
      <c r="FG269" s="35"/>
      <c r="FH269" s="35"/>
      <c r="FI269" s="35"/>
      <c r="FJ269" s="35"/>
      <c r="FK269" s="35"/>
      <c r="FL269" s="35"/>
      <c r="FM269" s="35"/>
      <c r="FN269" s="35"/>
      <c r="FO269" s="35"/>
      <c r="FP269" s="35"/>
      <c r="FQ269" s="35"/>
      <c r="FR269" s="35"/>
      <c r="FS269" s="35"/>
      <c r="FT269" s="35"/>
      <c r="FU269" s="35"/>
      <c r="FV269" s="35"/>
      <c r="FW269" s="35"/>
      <c r="FX269" s="35"/>
      <c r="FY269" s="35"/>
      <c r="FZ269" s="35"/>
      <c r="GA269" s="35"/>
      <c r="GB269" s="35"/>
      <c r="GC269" s="35"/>
      <c r="GD269" s="35"/>
      <c r="GE269" s="35"/>
      <c r="GF269" s="35"/>
      <c r="GG269" s="35"/>
      <c r="GH269" s="35"/>
      <c r="GI269" s="35"/>
      <c r="GJ269" s="35"/>
      <c r="GK269" s="35"/>
      <c r="GL269" s="35"/>
      <c r="GM269" s="35"/>
      <c r="GN269" s="35"/>
      <c r="GO269" s="35"/>
      <c r="GP269" s="35"/>
      <c r="GQ269" s="35"/>
      <c r="GR269" s="35"/>
      <c r="GS269" s="35"/>
      <c r="GT269" s="35"/>
      <c r="GU269" s="35"/>
      <c r="GV269" s="35"/>
      <c r="GW269" s="35"/>
      <c r="GX269" s="35"/>
      <c r="GY269" s="35"/>
      <c r="GZ269" s="35"/>
      <c r="HA269" s="35"/>
      <c r="HB269" s="35"/>
      <c r="HC269" s="35"/>
      <c r="HD269" s="35"/>
      <c r="HE269" s="35"/>
      <c r="HF269" s="35"/>
      <c r="HG269" s="35"/>
      <c r="HH269" s="35"/>
      <c r="HI269" s="35"/>
      <c r="HJ269" s="35"/>
      <c r="HK269" s="35"/>
      <c r="HL269" s="35"/>
      <c r="HM269" s="35"/>
      <c r="HN269" s="35"/>
      <c r="HO269" s="35"/>
      <c r="HP269" s="35"/>
      <c r="HQ269" s="35"/>
      <c r="HR269" s="35"/>
      <c r="HS269" s="35"/>
      <c r="HT269" s="35"/>
      <c r="HU269" s="35"/>
      <c r="HV269" s="35"/>
      <c r="HW269" s="35"/>
      <c r="HX269" s="35"/>
      <c r="HY269" s="35"/>
      <c r="HZ269" s="35"/>
      <c r="IA269" s="35"/>
      <c r="IB269" s="35"/>
      <c r="IC269" s="35"/>
      <c r="ID269" s="35"/>
      <c r="IE269" s="35"/>
      <c r="IF269" s="35"/>
      <c r="IG269" s="35"/>
      <c r="IH269" s="35"/>
      <c r="II269" s="35"/>
      <c r="IJ269" s="35"/>
      <c r="IK269" s="35"/>
      <c r="IL269" s="35"/>
      <c r="IM269" s="35"/>
      <c r="IN269" s="35"/>
      <c r="IO269" s="35"/>
      <c r="IP269" s="35"/>
      <c r="IQ269" s="35"/>
      <c r="IR269" s="35"/>
      <c r="IS269" s="35"/>
      <c r="IT269" s="35"/>
      <c r="IU269" s="35"/>
      <c r="IV269" s="35"/>
      <c r="IW269" s="35"/>
      <c r="IX269" s="35"/>
      <c r="IY269" s="35"/>
      <c r="IZ269" s="35"/>
      <c r="JA269" s="35"/>
      <c r="JB269" s="35"/>
      <c r="JC269" s="35"/>
      <c r="JD269" s="35"/>
      <c r="JE269" s="35"/>
      <c r="JF269" s="35"/>
      <c r="JG269" s="35"/>
      <c r="JH269" s="35"/>
      <c r="JI269" s="35"/>
      <c r="JJ269" s="35"/>
      <c r="JK269" s="35"/>
      <c r="JL269" s="35"/>
      <c r="JM269" s="35"/>
      <c r="JN269" s="35"/>
      <c r="JO269" s="35"/>
      <c r="JP269" s="35"/>
      <c r="JQ269" s="35"/>
      <c r="JR269" s="35"/>
      <c r="JS269" s="35"/>
      <c r="JT269" s="35"/>
      <c r="JU269" s="35"/>
      <c r="JV269" s="35"/>
      <c r="JW269" s="35"/>
      <c r="JX269" s="35"/>
      <c r="JY269" s="35"/>
      <c r="JZ269" s="35"/>
      <c r="KA269" s="35"/>
      <c r="KB269" s="35"/>
      <c r="KC269" s="35"/>
      <c r="KD269" s="35"/>
      <c r="KE269" s="35"/>
      <c r="KF269" s="35"/>
      <c r="KG269" s="35"/>
      <c r="KH269" s="35"/>
      <c r="KI269" s="35"/>
      <c r="KJ269" s="35"/>
      <c r="KK269" s="35"/>
      <c r="KL269" s="35"/>
      <c r="KM269" s="35"/>
      <c r="KN269" s="35"/>
      <c r="KO269" s="35"/>
      <c r="KP269" s="35"/>
      <c r="KQ269" s="35"/>
      <c r="KR269" s="35"/>
      <c r="KS269" s="35"/>
      <c r="KT269" s="35"/>
      <c r="KU269" s="35"/>
      <c r="KV269" s="35"/>
      <c r="KW269" s="35"/>
      <c r="KX269" s="35"/>
      <c r="KY269" s="35"/>
      <c r="KZ269" s="35"/>
      <c r="LA269" s="35"/>
      <c r="LB269" s="35"/>
      <c r="LC269" s="35"/>
      <c r="LD269" s="35"/>
      <c r="LE269" s="35"/>
      <c r="LF269" s="35"/>
      <c r="LG269" s="35"/>
      <c r="LH269" s="35"/>
      <c r="LI269" s="35"/>
      <c r="LJ269" s="35"/>
      <c r="LK269" s="35"/>
      <c r="LL269" s="35"/>
      <c r="LM269" s="35"/>
      <c r="LN269" s="35"/>
      <c r="LO269" s="35"/>
      <c r="LP269" s="35"/>
      <c r="LQ269" s="35"/>
      <c r="LR269" s="35"/>
      <c r="LS269" s="35"/>
      <c r="LT269" s="35"/>
      <c r="LU269" s="35"/>
      <c r="LV269" s="35"/>
      <c r="LW269" s="35"/>
      <c r="LX269" s="35"/>
      <c r="LY269" s="35"/>
      <c r="LZ269" s="35"/>
      <c r="MA269" s="35"/>
      <c r="MB269" s="35"/>
      <c r="MC269" s="35"/>
      <c r="MD269" s="35"/>
      <c r="ME269" s="35"/>
      <c r="MF269" s="35"/>
      <c r="MG269" s="35"/>
      <c r="MH269" s="35"/>
      <c r="MI269" s="35"/>
      <c r="MJ269" s="35"/>
      <c r="MK269" s="35"/>
      <c r="ML269" s="35"/>
      <c r="MM269" s="35"/>
      <c r="MN269" s="35"/>
      <c r="MO269" s="35"/>
      <c r="MP269" s="35"/>
      <c r="MQ269" s="35"/>
      <c r="MR269" s="35"/>
      <c r="MS269" s="35"/>
      <c r="MT269" s="35"/>
      <c r="MU269" s="35"/>
      <c r="MV269" s="35"/>
      <c r="MW269" s="35"/>
      <c r="MX269" s="35"/>
      <c r="MY269" s="35"/>
      <c r="MZ269" s="35"/>
      <c r="NA269" s="35"/>
      <c r="NB269" s="35"/>
      <c r="NC269" s="35"/>
      <c r="ND269" s="35"/>
      <c r="NE269" s="35"/>
      <c r="NF269" s="35"/>
      <c r="NG269" s="35"/>
      <c r="NH269" s="35"/>
      <c r="NI269" s="35"/>
      <c r="NJ269" s="35"/>
      <c r="NK269" s="35"/>
      <c r="NL269" s="35"/>
      <c r="NM269" s="35"/>
      <c r="NN269" s="35"/>
      <c r="NO269" s="35"/>
      <c r="NP269" s="35"/>
      <c r="NQ269" s="35"/>
      <c r="NR269" s="35"/>
      <c r="NS269" s="35"/>
      <c r="NT269" s="35"/>
      <c r="NU269" s="35"/>
      <c r="NV269" s="35"/>
      <c r="NW269" s="35"/>
      <c r="NX269" s="35"/>
      <c r="NY269" s="35"/>
      <c r="NZ269" s="35"/>
      <c r="OA269" s="35"/>
      <c r="OB269" s="35"/>
      <c r="OC269" s="35"/>
      <c r="OD269" s="35"/>
      <c r="OE269" s="35"/>
      <c r="OF269" s="35"/>
      <c r="OG269" s="35"/>
      <c r="OH269" s="35"/>
      <c r="OI269" s="35"/>
      <c r="OJ269" s="35"/>
      <c r="OK269" s="35"/>
      <c r="OL269" s="35"/>
      <c r="OM269" s="35"/>
      <c r="ON269" s="35"/>
      <c r="OO269" s="35"/>
      <c r="OP269" s="35"/>
      <c r="OQ269" s="35"/>
      <c r="OR269" s="35"/>
      <c r="OS269" s="35"/>
      <c r="OT269" s="35"/>
      <c r="OU269" s="35"/>
      <c r="OV269" s="35"/>
      <c r="OW269" s="35"/>
      <c r="OX269" s="35"/>
      <c r="OY269" s="35"/>
      <c r="OZ269" s="35"/>
      <c r="PA269" s="35"/>
      <c r="PB269" s="35"/>
      <c r="PC269" s="35"/>
      <c r="PD269" s="35"/>
      <c r="PE269" s="35"/>
      <c r="PF269" s="35"/>
      <c r="PG269" s="35"/>
      <c r="PH269" s="35"/>
      <c r="PI269" s="35"/>
      <c r="PJ269" s="35"/>
      <c r="PK269" s="35"/>
      <c r="PL269" s="35"/>
      <c r="PM269" s="35"/>
      <c r="PN269" s="35"/>
      <c r="PO269" s="35"/>
      <c r="PP269" s="35"/>
      <c r="PQ269" s="35"/>
      <c r="PR269" s="35"/>
      <c r="PS269" s="35"/>
      <c r="PT269" s="35"/>
      <c r="PU269" s="35"/>
      <c r="PV269" s="35"/>
      <c r="PW269" s="35"/>
      <c r="PX269" s="35"/>
      <c r="PY269" s="35"/>
      <c r="PZ269" s="35"/>
      <c r="QA269" s="35"/>
      <c r="QB269" s="35"/>
      <c r="QC269" s="35"/>
      <c r="QD269" s="35"/>
      <c r="QE269" s="35"/>
      <c r="QF269" s="35"/>
      <c r="QG269" s="35"/>
      <c r="QH269" s="35"/>
      <c r="QI269" s="35"/>
      <c r="QJ269" s="35"/>
      <c r="QK269" s="35"/>
      <c r="QL269" s="35"/>
      <c r="QM269" s="35"/>
      <c r="QN269" s="35"/>
      <c r="QO269" s="35"/>
      <c r="QP269" s="35"/>
      <c r="QQ269" s="35"/>
      <c r="QR269" s="35"/>
      <c r="QS269" s="35"/>
      <c r="QT269" s="35"/>
      <c r="QU269" s="35"/>
      <c r="QV269" s="35"/>
      <c r="QW269" s="35"/>
      <c r="QX269" s="35"/>
      <c r="QY269" s="35"/>
      <c r="QZ269" s="35"/>
      <c r="RA269" s="35"/>
      <c r="RB269" s="35"/>
      <c r="RC269" s="35"/>
      <c r="RD269" s="35"/>
      <c r="RE269" s="35"/>
      <c r="RF269" s="35"/>
      <c r="RG269" s="35"/>
      <c r="RH269" s="35"/>
      <c r="RI269" s="35"/>
      <c r="RJ269" s="35"/>
      <c r="RK269" s="35"/>
      <c r="RL269" s="35"/>
      <c r="RM269" s="35"/>
      <c r="RN269" s="35"/>
      <c r="RO269" s="35"/>
      <c r="RP269" s="35"/>
      <c r="RQ269" s="35"/>
      <c r="RR269" s="35"/>
      <c r="RS269" s="35"/>
      <c r="RT269" s="35"/>
      <c r="RU269" s="35"/>
      <c r="RV269" s="35"/>
      <c r="RW269" s="35"/>
      <c r="RX269" s="35"/>
      <c r="RY269" s="35"/>
      <c r="RZ269" s="35"/>
      <c r="SA269" s="35"/>
      <c r="SB269" s="35"/>
      <c r="SC269" s="35"/>
      <c r="SD269" s="35"/>
      <c r="SE269" s="35"/>
      <c r="SF269" s="35"/>
      <c r="SG269" s="35"/>
      <c r="SH269" s="35"/>
      <c r="SI269" s="35"/>
      <c r="SJ269" s="35"/>
      <c r="SK269" s="35"/>
      <c r="SL269" s="35"/>
      <c r="SM269" s="35"/>
      <c r="SN269" s="35"/>
      <c r="SO269" s="35"/>
      <c r="SP269" s="35"/>
      <c r="SQ269" s="35"/>
      <c r="SR269" s="35"/>
      <c r="SS269" s="35"/>
      <c r="ST269" s="35"/>
      <c r="SU269" s="35"/>
      <c r="SV269" s="35"/>
      <c r="SW269" s="35"/>
      <c r="SX269" s="35"/>
      <c r="SY269" s="35"/>
      <c r="SZ269" s="35"/>
      <c r="TA269" s="35"/>
      <c r="TB269" s="35"/>
      <c r="TC269" s="35"/>
      <c r="TD269" s="35"/>
      <c r="TE269" s="35"/>
      <c r="TF269" s="35"/>
      <c r="TG269" s="35"/>
      <c r="TH269" s="35"/>
      <c r="TI269" s="35"/>
      <c r="TJ269" s="35"/>
      <c r="TK269" s="35"/>
      <c r="TL269" s="35"/>
      <c r="TM269" s="35"/>
      <c r="TN269" s="35"/>
      <c r="TO269" s="35"/>
      <c r="TP269" s="35"/>
      <c r="TQ269" s="35"/>
      <c r="TR269" s="35"/>
      <c r="TS269" s="35"/>
      <c r="TT269" s="35"/>
      <c r="TU269" s="35"/>
      <c r="TV269" s="35"/>
      <c r="TW269" s="35"/>
      <c r="TX269" s="35"/>
      <c r="TY269" s="35"/>
      <c r="TZ269" s="35"/>
      <c r="UA269" s="35"/>
      <c r="UB269" s="35"/>
      <c r="UC269" s="35"/>
      <c r="UD269" s="35"/>
      <c r="UE269" s="35"/>
      <c r="UF269" s="35"/>
      <c r="UG269" s="35"/>
      <c r="UH269" s="35"/>
      <c r="UI269" s="35"/>
      <c r="UJ269" s="35"/>
      <c r="UK269" s="35"/>
      <c r="UL269" s="35"/>
      <c r="UM269" s="35"/>
      <c r="UN269" s="35"/>
      <c r="UO269" s="35"/>
      <c r="UP269" s="35"/>
      <c r="UQ269" s="35"/>
      <c r="UR269" s="35"/>
      <c r="US269" s="35"/>
      <c r="UT269" s="35"/>
      <c r="UU269" s="35"/>
      <c r="UV269" s="35"/>
      <c r="UW269" s="35"/>
      <c r="UX269" s="35"/>
      <c r="UY269" s="35"/>
      <c r="UZ269" s="35"/>
      <c r="VA269" s="35"/>
      <c r="VB269" s="35"/>
      <c r="VC269" s="35"/>
      <c r="VD269" s="35"/>
      <c r="VE269" s="35"/>
      <c r="VF269" s="35"/>
      <c r="VG269" s="35"/>
      <c r="VH269" s="35"/>
      <c r="VI269" s="35"/>
      <c r="VJ269" s="35"/>
      <c r="VK269" s="35"/>
      <c r="VL269" s="35"/>
      <c r="VM269" s="35"/>
      <c r="VN269" s="35"/>
      <c r="VO269" s="35"/>
      <c r="VP269" s="35"/>
      <c r="VQ269" s="35"/>
      <c r="VR269" s="35"/>
      <c r="VS269" s="35"/>
      <c r="VT269" s="35"/>
      <c r="VU269" s="35"/>
      <c r="VV269" s="35"/>
      <c r="VW269" s="35"/>
      <c r="VX269" s="35"/>
      <c r="VY269" s="35"/>
      <c r="VZ269" s="35"/>
      <c r="WA269" s="35"/>
      <c r="WB269" s="35"/>
      <c r="WC269" s="35"/>
      <c r="WD269" s="35"/>
      <c r="WE269" s="35"/>
      <c r="WF269" s="35"/>
      <c r="WG269" s="35"/>
      <c r="WH269" s="35"/>
      <c r="WI269" s="35"/>
      <c r="WJ269" s="35"/>
      <c r="WK269" s="35"/>
      <c r="WL269" s="35"/>
      <c r="WM269" s="35"/>
      <c r="WN269" s="35"/>
      <c r="WO269" s="35"/>
      <c r="WP269" s="35"/>
      <c r="WQ269" s="35"/>
      <c r="WR269" s="35"/>
      <c r="WS269" s="35"/>
      <c r="WT269" s="35"/>
      <c r="WU269" s="35"/>
      <c r="WV269" s="35"/>
      <c r="WW269" s="35"/>
      <c r="WX269" s="35"/>
      <c r="WY269" s="35"/>
      <c r="WZ269" s="35"/>
      <c r="XA269" s="35"/>
      <c r="XB269" s="35"/>
      <c r="XC269" s="35"/>
      <c r="XD269" s="35"/>
      <c r="XE269" s="35"/>
      <c r="XF269" s="35"/>
      <c r="XG269" s="35"/>
      <c r="XH269" s="35"/>
      <c r="XI269" s="35"/>
      <c r="XJ269" s="35"/>
      <c r="XK269" s="35"/>
      <c r="XL269" s="35"/>
      <c r="XM269" s="35"/>
      <c r="XN269" s="35"/>
      <c r="XO269" s="35"/>
      <c r="XP269" s="35"/>
      <c r="XQ269" s="35"/>
      <c r="XR269" s="35"/>
      <c r="XS269" s="35"/>
      <c r="XT269" s="35"/>
      <c r="XU269" s="35"/>
      <c r="XV269" s="35"/>
      <c r="XW269" s="35"/>
      <c r="XX269" s="35"/>
      <c r="XY269" s="35"/>
      <c r="XZ269" s="35"/>
      <c r="YA269" s="35"/>
      <c r="YB269" s="35"/>
      <c r="YC269" s="35"/>
      <c r="YD269" s="35"/>
      <c r="YE269" s="35"/>
      <c r="YF269" s="35"/>
      <c r="YG269" s="35"/>
      <c r="YH269" s="35"/>
      <c r="YI269" s="35"/>
      <c r="YJ269" s="35"/>
      <c r="YK269" s="35"/>
      <c r="YL269" s="35"/>
      <c r="YM269" s="35"/>
      <c r="YN269" s="35"/>
      <c r="YO269" s="35"/>
      <c r="YP269" s="35"/>
      <c r="YQ269" s="35"/>
      <c r="YR269" s="35"/>
      <c r="YS269" s="35"/>
      <c r="YT269" s="35"/>
      <c r="YU269" s="35"/>
      <c r="YV269" s="35"/>
      <c r="YW269" s="35"/>
      <c r="YX269" s="35"/>
      <c r="YY269" s="35"/>
      <c r="YZ269" s="35"/>
      <c r="ZA269" s="35"/>
      <c r="ZB269" s="35"/>
      <c r="ZC269" s="35"/>
      <c r="ZD269" s="35"/>
      <c r="ZE269" s="35"/>
      <c r="ZF269" s="35"/>
      <c r="ZG269" s="35"/>
      <c r="ZH269" s="35"/>
      <c r="ZI269" s="35"/>
      <c r="ZJ269" s="35"/>
      <c r="ZK269" s="35"/>
      <c r="ZL269" s="35"/>
      <c r="ZM269" s="35"/>
      <c r="ZN269" s="35"/>
      <c r="ZO269" s="35"/>
      <c r="ZP269" s="35"/>
      <c r="ZQ269" s="35"/>
      <c r="ZR269" s="35"/>
      <c r="ZS269" s="35"/>
      <c r="ZT269" s="35"/>
      <c r="ZU269" s="35"/>
      <c r="ZV269" s="35"/>
      <c r="ZW269" s="35"/>
      <c r="ZX269" s="35"/>
      <c r="ZY269" s="35"/>
      <c r="ZZ269" s="35"/>
      <c r="AAA269" s="35"/>
      <c r="AAB269" s="35"/>
      <c r="AAC269" s="35"/>
      <c r="AAD269" s="35"/>
      <c r="AAE269" s="35"/>
      <c r="AAF269" s="35"/>
      <c r="AAG269" s="35"/>
      <c r="AAH269" s="35"/>
      <c r="AAI269" s="35"/>
      <c r="AAJ269" s="35"/>
      <c r="AAK269" s="35"/>
      <c r="AAL269" s="35"/>
      <c r="AAM269" s="35"/>
      <c r="AAN269" s="35"/>
      <c r="AAO269" s="35"/>
      <c r="AAP269" s="35"/>
      <c r="AAQ269" s="35"/>
      <c r="AAR269" s="35"/>
      <c r="AAS269" s="35"/>
      <c r="AAT269" s="35"/>
      <c r="AAU269" s="35"/>
      <c r="AAV269" s="35"/>
      <c r="AAW269" s="35"/>
      <c r="AAX269" s="35"/>
      <c r="AAY269" s="35"/>
      <c r="AAZ269" s="35"/>
      <c r="ABA269" s="35"/>
      <c r="ABB269" s="35"/>
      <c r="ABC269" s="35"/>
      <c r="ABD269" s="35"/>
      <c r="ABE269" s="35"/>
      <c r="ABF269" s="35"/>
      <c r="ABG269" s="35"/>
      <c r="ABH269" s="35"/>
      <c r="ABI269" s="35"/>
      <c r="ABJ269" s="35"/>
      <c r="ABK269" s="35"/>
      <c r="ABL269" s="35"/>
      <c r="ABM269" s="35"/>
      <c r="ABN269" s="35"/>
      <c r="ABO269" s="35"/>
      <c r="ABP269" s="35"/>
      <c r="ABQ269" s="35"/>
      <c r="ABR269" s="35"/>
      <c r="ABS269" s="35"/>
      <c r="ABT269" s="35"/>
      <c r="ABU269" s="35"/>
      <c r="ABV269" s="35"/>
      <c r="ABW269" s="35"/>
      <c r="ABX269" s="35"/>
      <c r="ABY269" s="35"/>
      <c r="ABZ269" s="35"/>
      <c r="ACA269" s="35"/>
      <c r="ACB269" s="35"/>
      <c r="ACC269" s="35"/>
      <c r="ACD269" s="35"/>
      <c r="ACE269" s="35"/>
      <c r="ACF269" s="35"/>
      <c r="ACG269" s="35"/>
      <c r="ACH269" s="35"/>
      <c r="ACI269" s="35"/>
      <c r="ACJ269" s="35"/>
      <c r="ACK269" s="35"/>
      <c r="ACL269" s="35"/>
      <c r="ACM269" s="35"/>
      <c r="ACN269" s="35"/>
      <c r="ACO269" s="35"/>
      <c r="ACP269" s="35"/>
      <c r="ACQ269" s="35"/>
      <c r="ACR269" s="35"/>
      <c r="ACS269" s="35"/>
      <c r="ACT269" s="35"/>
      <c r="ACU269" s="35"/>
      <c r="ACV269" s="35"/>
      <c r="ACW269" s="35"/>
      <c r="ACX269" s="35"/>
      <c r="ACY269" s="35"/>
      <c r="ACZ269" s="35"/>
      <c r="ADA269" s="35"/>
      <c r="ADB269" s="35"/>
      <c r="ADC269" s="35"/>
      <c r="ADD269" s="35"/>
      <c r="ADE269" s="35"/>
      <c r="ADF269" s="35"/>
      <c r="ADG269" s="35"/>
      <c r="ADH269" s="35"/>
      <c r="ADI269" s="35"/>
      <c r="ADJ269" s="35"/>
      <c r="ADK269" s="35"/>
      <c r="ADL269" s="35"/>
      <c r="ADM269" s="35"/>
      <c r="ADN269" s="35"/>
      <c r="ADO269" s="35"/>
      <c r="ADP269" s="35"/>
      <c r="ADQ269" s="35"/>
      <c r="ADR269" s="35"/>
      <c r="ADS269" s="35"/>
      <c r="ADT269" s="35"/>
      <c r="ADU269" s="35"/>
      <c r="ADV269" s="35"/>
      <c r="ADW269" s="35"/>
      <c r="ADX269" s="35"/>
      <c r="ADY269" s="26">
        <f t="shared" si="12"/>
        <v>0</v>
      </c>
      <c r="ADZ269" s="5"/>
    </row>
    <row r="270" spans="1:806" s="33" customFormat="1" x14ac:dyDescent="0.2">
      <c r="A270" s="51" t="s">
        <v>182</v>
      </c>
      <c r="B270" s="65">
        <f t="shared" si="11"/>
        <v>0</v>
      </c>
      <c r="C270" s="57">
        <v>10</v>
      </c>
      <c r="D270" s="59">
        <v>44775</v>
      </c>
      <c r="E270" s="67">
        <v>38.25</v>
      </c>
      <c r="F270" s="67">
        <f t="shared" si="10"/>
        <v>0</v>
      </c>
      <c r="G270" s="6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15"/>
      <c r="BF270" s="15"/>
      <c r="BG270" s="136"/>
      <c r="BH270" s="35"/>
      <c r="BI270" s="35"/>
      <c r="BJ270" s="35"/>
      <c r="BK270" s="35"/>
      <c r="BL270" s="35"/>
      <c r="BM270" s="35"/>
      <c r="BN270" s="35"/>
      <c r="BO270" s="35"/>
      <c r="BP270" s="35"/>
      <c r="BQ270" s="35"/>
      <c r="BR270" s="35"/>
      <c r="BS270" s="35"/>
      <c r="BT270" s="35"/>
      <c r="BU270" s="35"/>
      <c r="BV270" s="35"/>
      <c r="BW270" s="35"/>
      <c r="BX270" s="35"/>
      <c r="BY270" s="35"/>
      <c r="BZ270" s="35"/>
      <c r="CA270" s="35"/>
      <c r="CB270" s="35"/>
      <c r="CC270" s="35"/>
      <c r="CD270" s="35"/>
      <c r="CE270" s="35"/>
      <c r="CF270" s="35"/>
      <c r="CG270" s="35"/>
      <c r="CH270" s="35"/>
      <c r="CI270" s="35"/>
      <c r="CJ270" s="35"/>
      <c r="CK270" s="35"/>
      <c r="CL270" s="35"/>
      <c r="CM270" s="35"/>
      <c r="CN270" s="35"/>
      <c r="CO270" s="35"/>
      <c r="CP270" s="35"/>
      <c r="CQ270" s="35"/>
      <c r="CR270" s="35"/>
      <c r="CS270" s="35"/>
      <c r="CT270" s="35"/>
      <c r="CU270" s="35"/>
      <c r="CV270" s="35"/>
      <c r="CW270" s="35"/>
      <c r="CX270" s="35"/>
      <c r="CY270" s="35"/>
      <c r="CZ270" s="35"/>
      <c r="DA270" s="35"/>
      <c r="DB270" s="35"/>
      <c r="DC270" s="35"/>
      <c r="DD270" s="35"/>
      <c r="DE270" s="35"/>
      <c r="DF270" s="35"/>
      <c r="DG270" s="35"/>
      <c r="DH270" s="35"/>
      <c r="DI270" s="35"/>
      <c r="DJ270" s="35"/>
      <c r="DK270" s="35"/>
      <c r="DL270" s="35"/>
      <c r="DM270" s="35"/>
      <c r="DN270" s="35"/>
      <c r="DO270" s="35"/>
      <c r="DP270" s="35"/>
      <c r="DQ270" s="35"/>
      <c r="DR270" s="35"/>
      <c r="DS270" s="35"/>
      <c r="DT270" s="35"/>
      <c r="DU270" s="35"/>
      <c r="DV270" s="35"/>
      <c r="DW270" s="35"/>
      <c r="DX270" s="35"/>
      <c r="DY270" s="35"/>
      <c r="DZ270" s="35"/>
      <c r="EA270" s="35"/>
      <c r="EB270" s="35"/>
      <c r="EC270" s="35"/>
      <c r="ED270" s="35"/>
      <c r="EE270" s="35"/>
      <c r="EF270" s="35"/>
      <c r="EG270" s="35"/>
      <c r="EH270" s="35"/>
      <c r="EI270" s="35"/>
      <c r="EJ270" s="35"/>
      <c r="EK270" s="35"/>
      <c r="EL270" s="35"/>
      <c r="EM270" s="35"/>
      <c r="EN270" s="35"/>
      <c r="EO270" s="35"/>
      <c r="EP270" s="35"/>
      <c r="EQ270" s="35"/>
      <c r="ER270" s="35"/>
      <c r="ES270" s="35"/>
      <c r="ET270" s="35"/>
      <c r="EU270" s="35"/>
      <c r="EV270" s="35"/>
      <c r="EW270" s="35"/>
      <c r="EX270" s="35"/>
      <c r="EY270" s="35"/>
      <c r="EZ270" s="35"/>
      <c r="FA270" s="35"/>
      <c r="FB270" s="35"/>
      <c r="FC270" s="35"/>
      <c r="FD270" s="35"/>
      <c r="FE270" s="35"/>
      <c r="FF270" s="35"/>
      <c r="FG270" s="35"/>
      <c r="FH270" s="35"/>
      <c r="FI270" s="35"/>
      <c r="FJ270" s="35"/>
      <c r="FK270" s="35"/>
      <c r="FL270" s="35"/>
      <c r="FM270" s="35"/>
      <c r="FN270" s="35"/>
      <c r="FO270" s="35"/>
      <c r="FP270" s="35"/>
      <c r="FQ270" s="35"/>
      <c r="FR270" s="35"/>
      <c r="FS270" s="35"/>
      <c r="FT270" s="35"/>
      <c r="FU270" s="35"/>
      <c r="FV270" s="35"/>
      <c r="FW270" s="35"/>
      <c r="FX270" s="35"/>
      <c r="FY270" s="35"/>
      <c r="FZ270" s="35"/>
      <c r="GA270" s="35"/>
      <c r="GB270" s="35"/>
      <c r="GC270" s="35"/>
      <c r="GD270" s="35"/>
      <c r="GE270" s="35"/>
      <c r="GF270" s="35"/>
      <c r="GG270" s="35"/>
      <c r="GH270" s="35"/>
      <c r="GI270" s="35"/>
      <c r="GJ270" s="35"/>
      <c r="GK270" s="35"/>
      <c r="GL270" s="35"/>
      <c r="GM270" s="35"/>
      <c r="GN270" s="35"/>
      <c r="GO270" s="35"/>
      <c r="GP270" s="35"/>
      <c r="GQ270" s="35"/>
      <c r="GR270" s="35"/>
      <c r="GS270" s="35"/>
      <c r="GT270" s="35"/>
      <c r="GU270" s="35"/>
      <c r="GV270" s="35"/>
      <c r="GW270" s="35"/>
      <c r="GX270" s="35"/>
      <c r="GY270" s="35"/>
      <c r="GZ270" s="35"/>
      <c r="HA270" s="35"/>
      <c r="HB270" s="35"/>
      <c r="HC270" s="35"/>
      <c r="HD270" s="35"/>
      <c r="HE270" s="35"/>
      <c r="HF270" s="35"/>
      <c r="HG270" s="35"/>
      <c r="HH270" s="35"/>
      <c r="HI270" s="35"/>
      <c r="HJ270" s="35"/>
      <c r="HK270" s="35"/>
      <c r="HL270" s="35"/>
      <c r="HM270" s="35"/>
      <c r="HN270" s="35"/>
      <c r="HO270" s="35"/>
      <c r="HP270" s="35"/>
      <c r="HQ270" s="35"/>
      <c r="HR270" s="35"/>
      <c r="HS270" s="35"/>
      <c r="HT270" s="35"/>
      <c r="HU270" s="35"/>
      <c r="HV270" s="35"/>
      <c r="HW270" s="35"/>
      <c r="HX270" s="35"/>
      <c r="HY270" s="35"/>
      <c r="HZ270" s="35"/>
      <c r="IA270" s="35"/>
      <c r="IB270" s="35"/>
      <c r="IC270" s="35"/>
      <c r="ID270" s="35"/>
      <c r="IE270" s="35"/>
      <c r="IF270" s="35"/>
      <c r="IG270" s="35"/>
      <c r="IH270" s="35"/>
      <c r="II270" s="35"/>
      <c r="IJ270" s="35"/>
      <c r="IK270" s="35"/>
      <c r="IL270" s="35"/>
      <c r="IM270" s="35"/>
      <c r="IN270" s="35"/>
      <c r="IO270" s="35"/>
      <c r="IP270" s="35"/>
      <c r="IQ270" s="35"/>
      <c r="IR270" s="35"/>
      <c r="IS270" s="35"/>
      <c r="IT270" s="35"/>
      <c r="IU270" s="35"/>
      <c r="IV270" s="35"/>
      <c r="IW270" s="35"/>
      <c r="IX270" s="35"/>
      <c r="IY270" s="35"/>
      <c r="IZ270" s="35"/>
      <c r="JA270" s="35"/>
      <c r="JB270" s="35"/>
      <c r="JC270" s="35"/>
      <c r="JD270" s="35"/>
      <c r="JE270" s="35"/>
      <c r="JF270" s="35"/>
      <c r="JG270" s="35"/>
      <c r="JH270" s="35"/>
      <c r="JI270" s="35"/>
      <c r="JJ270" s="35"/>
      <c r="JK270" s="35"/>
      <c r="JL270" s="35"/>
      <c r="JM270" s="35"/>
      <c r="JN270" s="35"/>
      <c r="JO270" s="35"/>
      <c r="JP270" s="35"/>
      <c r="JQ270" s="35"/>
      <c r="JR270" s="35"/>
      <c r="JS270" s="35"/>
      <c r="JT270" s="35"/>
      <c r="JU270" s="35"/>
      <c r="JV270" s="35"/>
      <c r="JW270" s="35"/>
      <c r="JX270" s="35"/>
      <c r="JY270" s="35"/>
      <c r="JZ270" s="35"/>
      <c r="KA270" s="35"/>
      <c r="KB270" s="35"/>
      <c r="KC270" s="35"/>
      <c r="KD270" s="35"/>
      <c r="KE270" s="35"/>
      <c r="KF270" s="35"/>
      <c r="KG270" s="35"/>
      <c r="KH270" s="35"/>
      <c r="KI270" s="35"/>
      <c r="KJ270" s="35"/>
      <c r="KK270" s="35"/>
      <c r="KL270" s="35"/>
      <c r="KM270" s="35"/>
      <c r="KN270" s="35"/>
      <c r="KO270" s="35"/>
      <c r="KP270" s="35"/>
      <c r="KQ270" s="35"/>
      <c r="KR270" s="35"/>
      <c r="KS270" s="35"/>
      <c r="KT270" s="35"/>
      <c r="KU270" s="35"/>
      <c r="KV270" s="35"/>
      <c r="KW270" s="35"/>
      <c r="KX270" s="35"/>
      <c r="KY270" s="35"/>
      <c r="KZ270" s="35"/>
      <c r="LA270" s="35"/>
      <c r="LB270" s="35"/>
      <c r="LC270" s="35"/>
      <c r="LD270" s="35"/>
      <c r="LE270" s="35"/>
      <c r="LF270" s="35"/>
      <c r="LG270" s="35"/>
      <c r="LH270" s="35"/>
      <c r="LI270" s="35"/>
      <c r="LJ270" s="35"/>
      <c r="LK270" s="35"/>
      <c r="LL270" s="35"/>
      <c r="LM270" s="35"/>
      <c r="LN270" s="35"/>
      <c r="LO270" s="35"/>
      <c r="LP270" s="35"/>
      <c r="LQ270" s="35"/>
      <c r="LR270" s="35"/>
      <c r="LS270" s="35"/>
      <c r="LT270" s="35"/>
      <c r="LU270" s="35"/>
      <c r="LV270" s="35"/>
      <c r="LW270" s="35"/>
      <c r="LX270" s="35"/>
      <c r="LY270" s="35"/>
      <c r="LZ270" s="35"/>
      <c r="MA270" s="35"/>
      <c r="MB270" s="35"/>
      <c r="MC270" s="35"/>
      <c r="MD270" s="35"/>
      <c r="ME270" s="35"/>
      <c r="MF270" s="35"/>
      <c r="MG270" s="35"/>
      <c r="MH270" s="35">
        <v>10</v>
      </c>
      <c r="MI270" s="35"/>
      <c r="MJ270" s="35"/>
      <c r="MK270" s="35"/>
      <c r="ML270" s="35"/>
      <c r="MM270" s="35"/>
      <c r="MN270" s="35"/>
      <c r="MO270" s="35">
        <v>20</v>
      </c>
      <c r="MP270" s="35"/>
      <c r="MQ270" s="35">
        <v>20</v>
      </c>
      <c r="MR270" s="35"/>
      <c r="MS270" s="35">
        <v>10</v>
      </c>
      <c r="MT270" s="35"/>
      <c r="MU270" s="35"/>
      <c r="MV270" s="35">
        <v>50</v>
      </c>
      <c r="MW270" s="35"/>
      <c r="MX270" s="35"/>
      <c r="MY270" s="35"/>
      <c r="MZ270" s="35"/>
      <c r="NA270" s="35"/>
      <c r="NB270" s="35"/>
      <c r="NC270" s="35"/>
      <c r="ND270" s="35"/>
      <c r="NE270" s="35"/>
      <c r="NF270" s="35"/>
      <c r="NG270" s="35"/>
      <c r="NH270" s="35"/>
      <c r="NI270" s="35"/>
      <c r="NJ270" s="35"/>
      <c r="NK270" s="35"/>
      <c r="NL270" s="35"/>
      <c r="NM270" s="35"/>
      <c r="NN270" s="35"/>
      <c r="NO270" s="35"/>
      <c r="NP270" s="35"/>
      <c r="NQ270" s="35"/>
      <c r="NR270" s="35"/>
      <c r="NS270" s="35"/>
      <c r="NT270" s="35"/>
      <c r="NU270" s="35"/>
      <c r="NV270" s="35"/>
      <c r="NW270" s="35"/>
      <c r="NX270" s="35"/>
      <c r="NY270" s="35"/>
      <c r="NZ270" s="35"/>
      <c r="OA270" s="35"/>
      <c r="OB270" s="35"/>
      <c r="OC270" s="35"/>
      <c r="OD270" s="35"/>
      <c r="OE270" s="35"/>
      <c r="OF270" s="35"/>
      <c r="OG270" s="35"/>
      <c r="OH270" s="35"/>
      <c r="OI270" s="35"/>
      <c r="OJ270" s="35"/>
      <c r="OK270" s="35"/>
      <c r="OL270" s="35"/>
      <c r="OM270" s="35"/>
      <c r="ON270" s="35"/>
      <c r="OO270" s="35"/>
      <c r="OP270" s="35"/>
      <c r="OQ270" s="35"/>
      <c r="OR270" s="35"/>
      <c r="OS270" s="35"/>
      <c r="OT270" s="35"/>
      <c r="OU270" s="35"/>
      <c r="OV270" s="35"/>
      <c r="OW270" s="35"/>
      <c r="OX270" s="35"/>
      <c r="OY270" s="35"/>
      <c r="OZ270" s="35"/>
      <c r="PA270" s="35"/>
      <c r="PB270" s="35"/>
      <c r="PC270" s="35"/>
      <c r="PD270" s="35"/>
      <c r="PE270" s="35"/>
      <c r="PF270" s="35"/>
      <c r="PG270" s="35"/>
      <c r="PH270" s="35"/>
      <c r="PI270" s="35"/>
      <c r="PJ270" s="35"/>
      <c r="PK270" s="35"/>
      <c r="PL270" s="35"/>
      <c r="PM270" s="35"/>
      <c r="PN270" s="35"/>
      <c r="PO270" s="35"/>
      <c r="PP270" s="35"/>
      <c r="PQ270" s="35"/>
      <c r="PR270" s="35"/>
      <c r="PS270" s="35"/>
      <c r="PT270" s="35"/>
      <c r="PU270" s="35"/>
      <c r="PV270" s="35"/>
      <c r="PW270" s="35"/>
      <c r="PX270" s="35"/>
      <c r="PY270" s="35"/>
      <c r="PZ270" s="35"/>
      <c r="QA270" s="35"/>
      <c r="QB270" s="35"/>
      <c r="QC270" s="35"/>
      <c r="QD270" s="35"/>
      <c r="QE270" s="35"/>
      <c r="QF270" s="35"/>
      <c r="QG270" s="35"/>
      <c r="QH270" s="35"/>
      <c r="QI270" s="35"/>
      <c r="QJ270" s="35"/>
      <c r="QK270" s="35"/>
      <c r="QL270" s="35"/>
      <c r="QM270" s="35"/>
      <c r="QN270" s="35"/>
      <c r="QO270" s="35"/>
      <c r="QP270" s="35"/>
      <c r="QQ270" s="35"/>
      <c r="QR270" s="35"/>
      <c r="QS270" s="35"/>
      <c r="QT270" s="35"/>
      <c r="QU270" s="35"/>
      <c r="QV270" s="35"/>
      <c r="QW270" s="35"/>
      <c r="QX270" s="35"/>
      <c r="QY270" s="35"/>
      <c r="QZ270" s="35"/>
      <c r="RA270" s="35"/>
      <c r="RB270" s="35"/>
      <c r="RC270" s="35"/>
      <c r="RD270" s="35"/>
      <c r="RE270" s="35"/>
      <c r="RF270" s="35"/>
      <c r="RG270" s="35"/>
      <c r="RH270" s="35"/>
      <c r="RI270" s="35"/>
      <c r="RJ270" s="35"/>
      <c r="RK270" s="35"/>
      <c r="RL270" s="35"/>
      <c r="RM270" s="35"/>
      <c r="RN270" s="35"/>
      <c r="RO270" s="35"/>
      <c r="RP270" s="35"/>
      <c r="RQ270" s="35"/>
      <c r="RR270" s="35"/>
      <c r="RS270" s="35"/>
      <c r="RT270" s="35"/>
      <c r="RU270" s="35"/>
      <c r="RV270" s="35"/>
      <c r="RW270" s="35"/>
      <c r="RX270" s="35"/>
      <c r="RY270" s="35"/>
      <c r="RZ270" s="35"/>
      <c r="SA270" s="35"/>
      <c r="SB270" s="35"/>
      <c r="SC270" s="35"/>
      <c r="SD270" s="35"/>
      <c r="SE270" s="35"/>
      <c r="SF270" s="35"/>
      <c r="SG270" s="35"/>
      <c r="SH270" s="35"/>
      <c r="SI270" s="35"/>
      <c r="SJ270" s="35"/>
      <c r="SK270" s="35"/>
      <c r="SL270" s="35"/>
      <c r="SM270" s="35"/>
      <c r="SN270" s="35">
        <v>50</v>
      </c>
      <c r="SO270" s="35"/>
      <c r="SP270" s="35"/>
      <c r="SQ270" s="35"/>
      <c r="SR270" s="35"/>
      <c r="SS270" s="35"/>
      <c r="ST270" s="35"/>
      <c r="SU270" s="35"/>
      <c r="SV270" s="35"/>
      <c r="SW270" s="35"/>
      <c r="SX270" s="35"/>
      <c r="SY270" s="35"/>
      <c r="SZ270" s="35"/>
      <c r="TA270" s="35"/>
      <c r="TB270" s="35"/>
      <c r="TC270" s="35"/>
      <c r="TD270" s="35"/>
      <c r="TE270" s="35"/>
      <c r="TF270" s="35"/>
      <c r="TG270" s="35"/>
      <c r="TH270" s="35"/>
      <c r="TI270" s="35"/>
      <c r="TJ270" s="35"/>
      <c r="TK270" s="35"/>
      <c r="TL270" s="35"/>
      <c r="TM270" s="35"/>
      <c r="TN270" s="35"/>
      <c r="TO270" s="35"/>
      <c r="TP270" s="35"/>
      <c r="TQ270" s="35"/>
      <c r="TR270" s="35"/>
      <c r="TS270" s="35"/>
      <c r="TT270" s="35"/>
      <c r="TU270" s="35"/>
      <c r="TV270" s="35"/>
      <c r="TW270" s="35"/>
      <c r="TX270" s="35"/>
      <c r="TY270" s="35"/>
      <c r="TZ270" s="35"/>
      <c r="UA270" s="35"/>
      <c r="UB270" s="35"/>
      <c r="UC270" s="35"/>
      <c r="UD270" s="35"/>
      <c r="UE270" s="35"/>
      <c r="UF270" s="35"/>
      <c r="UG270" s="35"/>
      <c r="UH270" s="35"/>
      <c r="UI270" s="35"/>
      <c r="UJ270" s="35"/>
      <c r="UK270" s="35"/>
      <c r="UL270" s="35"/>
      <c r="UM270" s="35"/>
      <c r="UN270" s="35"/>
      <c r="UO270" s="35"/>
      <c r="UP270" s="35"/>
      <c r="UQ270" s="35"/>
      <c r="UR270" s="35"/>
      <c r="US270" s="35"/>
      <c r="UT270" s="35"/>
      <c r="UU270" s="35"/>
      <c r="UV270" s="35"/>
      <c r="UW270" s="35"/>
      <c r="UX270" s="35"/>
      <c r="UY270" s="35"/>
      <c r="UZ270" s="35"/>
      <c r="VA270" s="35"/>
      <c r="VB270" s="35"/>
      <c r="VC270" s="35"/>
      <c r="VD270" s="35"/>
      <c r="VE270" s="35"/>
      <c r="VF270" s="35">
        <v>10</v>
      </c>
      <c r="VG270" s="35"/>
      <c r="VH270" s="35"/>
      <c r="VI270" s="35"/>
      <c r="VJ270" s="35"/>
      <c r="VK270" s="35"/>
      <c r="VL270" s="35"/>
      <c r="VM270" s="35"/>
      <c r="VN270" s="35"/>
      <c r="VO270" s="35"/>
      <c r="VP270" s="35"/>
      <c r="VQ270" s="35"/>
      <c r="VR270" s="35"/>
      <c r="VS270" s="35"/>
      <c r="VT270" s="35"/>
      <c r="VU270" s="35"/>
      <c r="VV270" s="35"/>
      <c r="VW270" s="35"/>
      <c r="VX270" s="35"/>
      <c r="VY270" s="35"/>
      <c r="VZ270" s="35"/>
      <c r="WA270" s="35"/>
      <c r="WB270" s="35"/>
      <c r="WC270" s="35"/>
      <c r="WD270" s="35">
        <v>20</v>
      </c>
      <c r="WE270" s="35"/>
      <c r="WF270" s="35"/>
      <c r="WG270" s="35"/>
      <c r="WH270" s="35"/>
      <c r="WI270" s="35"/>
      <c r="WJ270" s="35"/>
      <c r="WK270" s="35"/>
      <c r="WL270" s="35"/>
      <c r="WM270" s="35"/>
      <c r="WN270" s="35"/>
      <c r="WO270" s="35"/>
      <c r="WP270" s="35"/>
      <c r="WQ270" s="35"/>
      <c r="WR270" s="35"/>
      <c r="WS270" s="35"/>
      <c r="WT270" s="35"/>
      <c r="WU270" s="35"/>
      <c r="WV270" s="35"/>
      <c r="WW270" s="35"/>
      <c r="WX270" s="35"/>
      <c r="WY270" s="35"/>
      <c r="WZ270" s="35"/>
      <c r="XA270" s="35"/>
      <c r="XB270" s="35"/>
      <c r="XC270" s="35"/>
      <c r="XD270" s="35"/>
      <c r="XE270" s="35"/>
      <c r="XF270" s="35"/>
      <c r="XG270" s="35"/>
      <c r="XH270" s="35"/>
      <c r="XI270" s="35"/>
      <c r="XJ270" s="35"/>
      <c r="XK270" s="35"/>
      <c r="XL270" s="35"/>
      <c r="XM270" s="35"/>
      <c r="XN270" s="35"/>
      <c r="XO270" s="35"/>
      <c r="XP270" s="35"/>
      <c r="XQ270" s="35"/>
      <c r="XR270" s="35"/>
      <c r="XS270" s="35"/>
      <c r="XT270" s="35"/>
      <c r="XU270" s="35"/>
      <c r="XV270" s="35"/>
      <c r="XW270" s="35"/>
      <c r="XX270" s="35"/>
      <c r="XY270" s="35"/>
      <c r="XZ270" s="35"/>
      <c r="YA270" s="35"/>
      <c r="YB270" s="35"/>
      <c r="YC270" s="35"/>
      <c r="YD270" s="35"/>
      <c r="YE270" s="35"/>
      <c r="YF270" s="35"/>
      <c r="YG270" s="35"/>
      <c r="YH270" s="35"/>
      <c r="YI270" s="35"/>
      <c r="YJ270" s="35"/>
      <c r="YK270" s="35"/>
      <c r="YL270" s="35"/>
      <c r="YM270" s="35"/>
      <c r="YN270" s="35"/>
      <c r="YO270" s="35"/>
      <c r="YP270" s="35"/>
      <c r="YQ270" s="35"/>
      <c r="YR270" s="35"/>
      <c r="YS270" s="35"/>
      <c r="YT270" s="35"/>
      <c r="YU270" s="35"/>
      <c r="YV270" s="35"/>
      <c r="YW270" s="35"/>
      <c r="YX270" s="35"/>
      <c r="YY270" s="35"/>
      <c r="YZ270" s="35"/>
      <c r="ZA270" s="35"/>
      <c r="ZB270" s="35"/>
      <c r="ZC270" s="35"/>
      <c r="ZD270" s="35"/>
      <c r="ZE270" s="35"/>
      <c r="ZF270" s="35"/>
      <c r="ZG270" s="35"/>
      <c r="ZH270" s="35"/>
      <c r="ZI270" s="35"/>
      <c r="ZJ270" s="35"/>
      <c r="ZK270" s="35"/>
      <c r="ZL270" s="35"/>
      <c r="ZM270" s="35"/>
      <c r="ZN270" s="35"/>
      <c r="ZO270" s="35"/>
      <c r="ZP270" s="35"/>
      <c r="ZQ270" s="35"/>
      <c r="ZR270" s="35"/>
      <c r="ZS270" s="35">
        <v>10</v>
      </c>
      <c r="ZT270" s="35"/>
      <c r="ZU270" s="35"/>
      <c r="ZV270" s="35"/>
      <c r="ZW270" s="35"/>
      <c r="ZX270" s="35"/>
      <c r="ZY270" s="35"/>
      <c r="ZZ270" s="35"/>
      <c r="AAA270" s="35"/>
      <c r="AAB270" s="35"/>
      <c r="AAC270" s="35"/>
      <c r="AAD270" s="35"/>
      <c r="AAE270" s="35"/>
      <c r="AAF270" s="35"/>
      <c r="AAG270" s="35"/>
      <c r="AAH270" s="35"/>
      <c r="AAI270" s="35"/>
      <c r="AAJ270" s="35"/>
      <c r="AAK270" s="35"/>
      <c r="AAL270" s="35"/>
      <c r="AAM270" s="35"/>
      <c r="AAN270" s="35"/>
      <c r="AAO270" s="35">
        <v>20</v>
      </c>
      <c r="AAP270" s="35"/>
      <c r="AAQ270" s="35"/>
      <c r="AAR270" s="35"/>
      <c r="AAS270" s="35"/>
      <c r="AAT270" s="35"/>
      <c r="AAU270" s="35"/>
      <c r="AAV270" s="35"/>
      <c r="AAW270" s="35"/>
      <c r="AAX270" s="35"/>
      <c r="AAY270" s="35"/>
      <c r="AAZ270" s="35"/>
      <c r="ABA270" s="35"/>
      <c r="ABB270" s="35"/>
      <c r="ABC270" s="35"/>
      <c r="ABD270" s="35"/>
      <c r="ABE270" s="35"/>
      <c r="ABF270" s="35"/>
      <c r="ABG270" s="35"/>
      <c r="ABH270" s="35"/>
      <c r="ABI270" s="35"/>
      <c r="ABJ270" s="35"/>
      <c r="ABK270" s="35"/>
      <c r="ABL270" s="35"/>
      <c r="ABM270" s="35"/>
      <c r="ABN270" s="35"/>
      <c r="ABO270" s="35"/>
      <c r="ABP270" s="35"/>
      <c r="ABQ270" s="35"/>
      <c r="ABR270" s="35"/>
      <c r="ABS270" s="35"/>
      <c r="ABT270" s="35"/>
      <c r="ABU270" s="35"/>
      <c r="ABV270" s="35"/>
      <c r="ABW270" s="35"/>
      <c r="ABX270" s="35"/>
      <c r="ABY270" s="35"/>
      <c r="ABZ270" s="35"/>
      <c r="ACA270" s="35"/>
      <c r="ACB270" s="35"/>
      <c r="ACC270" s="35"/>
      <c r="ACD270" s="35"/>
      <c r="ACE270" s="35"/>
      <c r="ACF270" s="35"/>
      <c r="ACG270" s="35"/>
      <c r="ACH270" s="35"/>
      <c r="ACI270" s="35"/>
      <c r="ACJ270" s="35"/>
      <c r="ACK270" s="35"/>
      <c r="ACL270" s="35"/>
      <c r="ACM270" s="35"/>
      <c r="ACN270" s="35"/>
      <c r="ACO270" s="35"/>
      <c r="ACP270" s="35"/>
      <c r="ACQ270" s="35"/>
      <c r="ACR270" s="35"/>
      <c r="ACS270" s="35"/>
      <c r="ACT270" s="35"/>
      <c r="ACU270" s="35"/>
      <c r="ACV270" s="35"/>
      <c r="ACW270" s="35"/>
      <c r="ACX270" s="35"/>
      <c r="ACY270" s="35"/>
      <c r="ACZ270" s="35"/>
      <c r="ADA270" s="35"/>
      <c r="ADB270" s="35"/>
      <c r="ADC270" s="35"/>
      <c r="ADD270" s="35"/>
      <c r="ADE270" s="35"/>
      <c r="ADF270" s="35"/>
      <c r="ADG270" s="35"/>
      <c r="ADH270" s="35"/>
      <c r="ADI270" s="35"/>
      <c r="ADJ270" s="35"/>
      <c r="ADK270" s="35"/>
      <c r="ADL270" s="35"/>
      <c r="ADM270" s="35"/>
      <c r="ADN270" s="35"/>
      <c r="ADO270" s="35"/>
      <c r="ADP270" s="35"/>
      <c r="ADQ270" s="35"/>
      <c r="ADR270" s="35"/>
      <c r="ADS270" s="35"/>
      <c r="ADT270" s="35"/>
      <c r="ADU270" s="35"/>
      <c r="ADV270" s="35"/>
      <c r="ADW270" s="35"/>
      <c r="ADX270" s="35"/>
      <c r="ADY270" s="26">
        <f t="shared" si="12"/>
        <v>0</v>
      </c>
      <c r="ADZ270" s="5"/>
    </row>
    <row r="271" spans="1:806" s="33" customFormat="1" x14ac:dyDescent="0.2">
      <c r="A271" s="51" t="s">
        <v>182</v>
      </c>
      <c r="B271" s="65">
        <f t="shared" si="11"/>
        <v>0</v>
      </c>
      <c r="C271" s="57">
        <v>10</v>
      </c>
      <c r="D271" s="59">
        <v>44732</v>
      </c>
      <c r="E271" s="67">
        <v>33.85</v>
      </c>
      <c r="F271" s="67">
        <f t="shared" si="10"/>
        <v>0</v>
      </c>
      <c r="G271" s="65">
        <v>30</v>
      </c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15"/>
      <c r="BF271" s="15"/>
      <c r="BG271" s="136"/>
      <c r="BH271" s="35"/>
      <c r="BI271" s="35"/>
      <c r="BJ271" s="35"/>
      <c r="BK271" s="35"/>
      <c r="BL271" s="35"/>
      <c r="BM271" s="35"/>
      <c r="BN271" s="35"/>
      <c r="BO271" s="35"/>
      <c r="BP271" s="35"/>
      <c r="BQ271" s="35"/>
      <c r="BR271" s="35"/>
      <c r="BS271" s="35"/>
      <c r="BT271" s="35"/>
      <c r="BU271" s="35"/>
      <c r="BV271" s="35"/>
      <c r="BW271" s="35"/>
      <c r="BX271" s="35"/>
      <c r="BY271" s="35"/>
      <c r="BZ271" s="35"/>
      <c r="CA271" s="35"/>
      <c r="CB271" s="35"/>
      <c r="CC271" s="35"/>
      <c r="CD271" s="35"/>
      <c r="CE271" s="35"/>
      <c r="CF271" s="35"/>
      <c r="CG271" s="35"/>
      <c r="CH271" s="35"/>
      <c r="CI271" s="35"/>
      <c r="CJ271" s="35"/>
      <c r="CK271" s="35"/>
      <c r="CL271" s="35"/>
      <c r="CM271" s="35"/>
      <c r="CN271" s="35"/>
      <c r="CO271" s="35"/>
      <c r="CP271" s="35"/>
      <c r="CQ271" s="35"/>
      <c r="CR271" s="35"/>
      <c r="CS271" s="35"/>
      <c r="CT271" s="35"/>
      <c r="CU271" s="35"/>
      <c r="CV271" s="35"/>
      <c r="CW271" s="35"/>
      <c r="CX271" s="35"/>
      <c r="CY271" s="35"/>
      <c r="CZ271" s="35"/>
      <c r="DA271" s="35"/>
      <c r="DB271" s="35"/>
      <c r="DC271" s="35"/>
      <c r="DD271" s="35"/>
      <c r="DE271" s="35"/>
      <c r="DF271" s="35"/>
      <c r="DG271" s="35"/>
      <c r="DH271" s="35"/>
      <c r="DI271" s="35"/>
      <c r="DJ271" s="35"/>
      <c r="DK271" s="35"/>
      <c r="DL271" s="35"/>
      <c r="DM271" s="35"/>
      <c r="DN271" s="35"/>
      <c r="DO271" s="35"/>
      <c r="DP271" s="35"/>
      <c r="DQ271" s="35"/>
      <c r="DR271" s="35"/>
      <c r="DS271" s="35"/>
      <c r="DT271" s="35"/>
      <c r="DU271" s="35"/>
      <c r="DV271" s="35"/>
      <c r="DW271" s="35"/>
      <c r="DX271" s="35"/>
      <c r="DY271" s="35"/>
      <c r="DZ271" s="35"/>
      <c r="EA271" s="35"/>
      <c r="EB271" s="35"/>
      <c r="EC271" s="35"/>
      <c r="ED271" s="35"/>
      <c r="EE271" s="35"/>
      <c r="EF271" s="35"/>
      <c r="EG271" s="35"/>
      <c r="EH271" s="35"/>
      <c r="EI271" s="35"/>
      <c r="EJ271" s="35"/>
      <c r="EK271" s="35"/>
      <c r="EL271" s="35"/>
      <c r="EM271" s="35"/>
      <c r="EN271" s="35"/>
      <c r="EO271" s="35"/>
      <c r="EP271" s="35"/>
      <c r="EQ271" s="35"/>
      <c r="ER271" s="35"/>
      <c r="ES271" s="35"/>
      <c r="ET271" s="35"/>
      <c r="EU271" s="35"/>
      <c r="EV271" s="35"/>
      <c r="EW271" s="35"/>
      <c r="EX271" s="35"/>
      <c r="EY271" s="35"/>
      <c r="EZ271" s="35"/>
      <c r="FA271" s="35"/>
      <c r="FB271" s="35"/>
      <c r="FC271" s="35"/>
      <c r="FD271" s="35"/>
      <c r="FE271" s="35"/>
      <c r="FF271" s="35"/>
      <c r="FG271" s="35"/>
      <c r="FH271" s="35"/>
      <c r="FI271" s="35"/>
      <c r="FJ271" s="35"/>
      <c r="FK271" s="35"/>
      <c r="FL271" s="35"/>
      <c r="FM271" s="35"/>
      <c r="FN271" s="35"/>
      <c r="FO271" s="35"/>
      <c r="FP271" s="35"/>
      <c r="FQ271" s="35"/>
      <c r="FR271" s="35"/>
      <c r="FS271" s="35"/>
      <c r="FT271" s="35"/>
      <c r="FU271" s="35"/>
      <c r="FV271" s="35"/>
      <c r="FW271" s="35"/>
      <c r="FX271" s="35"/>
      <c r="FY271" s="35"/>
      <c r="FZ271" s="35"/>
      <c r="GA271" s="35"/>
      <c r="GB271" s="35"/>
      <c r="GC271" s="35"/>
      <c r="GD271" s="35"/>
      <c r="GE271" s="35"/>
      <c r="GF271" s="35"/>
      <c r="GG271" s="35"/>
      <c r="GH271" s="35"/>
      <c r="GI271" s="35"/>
      <c r="GJ271" s="35"/>
      <c r="GK271" s="35"/>
      <c r="GL271" s="35"/>
      <c r="GM271" s="35"/>
      <c r="GN271" s="35"/>
      <c r="GO271" s="35"/>
      <c r="GP271" s="35"/>
      <c r="GQ271" s="35"/>
      <c r="GR271" s="35"/>
      <c r="GS271" s="35"/>
      <c r="GT271" s="35"/>
      <c r="GU271" s="35"/>
      <c r="GV271" s="35"/>
      <c r="GW271" s="35"/>
      <c r="GX271" s="35"/>
      <c r="GY271" s="35"/>
      <c r="GZ271" s="35"/>
      <c r="HA271" s="35"/>
      <c r="HB271" s="35"/>
      <c r="HC271" s="35"/>
      <c r="HD271" s="35"/>
      <c r="HE271" s="35"/>
      <c r="HF271" s="35"/>
      <c r="HG271" s="35"/>
      <c r="HH271" s="35"/>
      <c r="HI271" s="35"/>
      <c r="HJ271" s="35"/>
      <c r="HK271" s="35"/>
      <c r="HL271" s="35"/>
      <c r="HM271" s="35"/>
      <c r="HN271" s="35"/>
      <c r="HO271" s="35"/>
      <c r="HP271" s="35"/>
      <c r="HQ271" s="35"/>
      <c r="HR271" s="35"/>
      <c r="HS271" s="35"/>
      <c r="HT271" s="35"/>
      <c r="HU271" s="35"/>
      <c r="HV271" s="35"/>
      <c r="HW271" s="35"/>
      <c r="HX271" s="35"/>
      <c r="HY271" s="35"/>
      <c r="HZ271" s="35"/>
      <c r="IA271" s="35"/>
      <c r="IB271" s="35"/>
      <c r="IC271" s="35"/>
      <c r="ID271" s="35"/>
      <c r="IE271" s="35"/>
      <c r="IF271" s="35"/>
      <c r="IG271" s="35"/>
      <c r="IH271" s="35"/>
      <c r="II271" s="35"/>
      <c r="IJ271" s="35"/>
      <c r="IK271" s="35"/>
      <c r="IL271" s="35"/>
      <c r="IM271" s="35"/>
      <c r="IN271" s="35"/>
      <c r="IO271" s="35"/>
      <c r="IP271" s="35"/>
      <c r="IQ271" s="35"/>
      <c r="IR271" s="35"/>
      <c r="IS271" s="35"/>
      <c r="IT271" s="35"/>
      <c r="IU271" s="35"/>
      <c r="IV271" s="35"/>
      <c r="IW271" s="35"/>
      <c r="IX271" s="35"/>
      <c r="IY271" s="35"/>
      <c r="IZ271" s="35"/>
      <c r="JA271" s="35"/>
      <c r="JB271" s="35"/>
      <c r="JC271" s="35"/>
      <c r="JD271" s="35"/>
      <c r="JE271" s="35"/>
      <c r="JF271" s="35"/>
      <c r="JG271" s="35"/>
      <c r="JH271" s="35"/>
      <c r="JI271" s="35"/>
      <c r="JJ271" s="35"/>
      <c r="JK271" s="35"/>
      <c r="JL271" s="35"/>
      <c r="JM271" s="35"/>
      <c r="JN271" s="35"/>
      <c r="JO271" s="35"/>
      <c r="JP271" s="35"/>
      <c r="JQ271" s="35"/>
      <c r="JR271" s="35"/>
      <c r="JS271" s="35"/>
      <c r="JT271" s="35"/>
      <c r="JU271" s="35"/>
      <c r="JV271" s="35"/>
      <c r="JW271" s="35"/>
      <c r="JX271" s="35"/>
      <c r="JY271" s="35"/>
      <c r="JZ271" s="35"/>
      <c r="KA271" s="35"/>
      <c r="KB271" s="35"/>
      <c r="KC271" s="35"/>
      <c r="KD271" s="35"/>
      <c r="KE271" s="35"/>
      <c r="KF271" s="35"/>
      <c r="KG271" s="35"/>
      <c r="KH271" s="35"/>
      <c r="KI271" s="35"/>
      <c r="KJ271" s="35"/>
      <c r="KK271" s="35"/>
      <c r="KL271" s="35"/>
      <c r="KM271" s="35"/>
      <c r="KN271" s="35"/>
      <c r="KO271" s="35"/>
      <c r="KP271" s="35"/>
      <c r="KQ271" s="35"/>
      <c r="KR271" s="35"/>
      <c r="KS271" s="35"/>
      <c r="KT271" s="35"/>
      <c r="KU271" s="35"/>
      <c r="KV271" s="35"/>
      <c r="KW271" s="35"/>
      <c r="KX271" s="35"/>
      <c r="KY271" s="35"/>
      <c r="KZ271" s="35"/>
      <c r="LA271" s="35"/>
      <c r="LB271" s="35"/>
      <c r="LC271" s="35"/>
      <c r="LD271" s="35"/>
      <c r="LE271" s="35"/>
      <c r="LF271" s="35"/>
      <c r="LG271" s="35"/>
      <c r="LH271" s="35"/>
      <c r="LI271" s="35"/>
      <c r="LJ271" s="35"/>
      <c r="LK271" s="35"/>
      <c r="LL271" s="35"/>
      <c r="LM271" s="35"/>
      <c r="LN271" s="35"/>
      <c r="LO271" s="35"/>
      <c r="LP271" s="35"/>
      <c r="LQ271" s="35"/>
      <c r="LR271" s="35"/>
      <c r="LS271" s="35"/>
      <c r="LT271" s="35"/>
      <c r="LU271" s="35"/>
      <c r="LV271" s="35"/>
      <c r="LW271" s="35"/>
      <c r="LX271" s="35"/>
      <c r="LY271" s="35"/>
      <c r="LZ271" s="35"/>
      <c r="MA271" s="35"/>
      <c r="MB271" s="35"/>
      <c r="MC271" s="35"/>
      <c r="MD271" s="35"/>
      <c r="ME271" s="35"/>
      <c r="MF271" s="35"/>
      <c r="MG271" s="35"/>
      <c r="MH271" s="35"/>
      <c r="MI271" s="35">
        <v>20</v>
      </c>
      <c r="MJ271" s="35"/>
      <c r="MK271" s="35"/>
      <c r="ML271" s="35"/>
      <c r="MM271" s="35"/>
      <c r="MN271" s="35"/>
      <c r="MO271" s="35"/>
      <c r="MP271" s="35"/>
      <c r="MQ271" s="35"/>
      <c r="MR271" s="35"/>
      <c r="MS271" s="35">
        <v>20</v>
      </c>
      <c r="MT271" s="35"/>
      <c r="MU271" s="35">
        <v>30</v>
      </c>
      <c r="MV271" s="35"/>
      <c r="MW271" s="35"/>
      <c r="MX271" s="35"/>
      <c r="MY271" s="35"/>
      <c r="MZ271" s="35"/>
      <c r="NA271" s="35"/>
      <c r="NB271" s="35"/>
      <c r="NC271" s="35"/>
      <c r="ND271" s="35"/>
      <c r="NE271" s="35"/>
      <c r="NF271" s="35"/>
      <c r="NG271" s="35"/>
      <c r="NH271" s="35"/>
      <c r="NI271" s="35"/>
      <c r="NJ271" s="35"/>
      <c r="NK271" s="35"/>
      <c r="NL271" s="35"/>
      <c r="NM271" s="35"/>
      <c r="NN271" s="35"/>
      <c r="NO271" s="35"/>
      <c r="NP271" s="35"/>
      <c r="NQ271" s="35"/>
      <c r="NR271" s="35"/>
      <c r="NS271" s="35"/>
      <c r="NT271" s="35"/>
      <c r="NU271" s="35"/>
      <c r="NV271" s="35"/>
      <c r="NW271" s="35"/>
      <c r="NX271" s="35"/>
      <c r="NY271" s="35"/>
      <c r="NZ271" s="35"/>
      <c r="OA271" s="35"/>
      <c r="OB271" s="35"/>
      <c r="OC271" s="35"/>
      <c r="OD271" s="35"/>
      <c r="OE271" s="35"/>
      <c r="OF271" s="35"/>
      <c r="OG271" s="35"/>
      <c r="OH271" s="35"/>
      <c r="OI271" s="35"/>
      <c r="OJ271" s="35"/>
      <c r="OK271" s="35"/>
      <c r="OL271" s="35"/>
      <c r="OM271" s="35"/>
      <c r="ON271" s="35"/>
      <c r="OO271" s="35"/>
      <c r="OP271" s="35"/>
      <c r="OQ271" s="35"/>
      <c r="OR271" s="35"/>
      <c r="OS271" s="35"/>
      <c r="OT271" s="35"/>
      <c r="OU271" s="35"/>
      <c r="OV271" s="35"/>
      <c r="OW271" s="35"/>
      <c r="OX271" s="35"/>
      <c r="OY271" s="35"/>
      <c r="OZ271" s="35"/>
      <c r="PA271" s="35"/>
      <c r="PB271" s="35"/>
      <c r="PC271" s="35"/>
      <c r="PD271" s="35"/>
      <c r="PE271" s="35"/>
      <c r="PF271" s="35"/>
      <c r="PG271" s="35"/>
      <c r="PH271" s="35"/>
      <c r="PI271" s="35"/>
      <c r="PJ271" s="35"/>
      <c r="PK271" s="35"/>
      <c r="PL271" s="35"/>
      <c r="PM271" s="35"/>
      <c r="PN271" s="35"/>
      <c r="PO271" s="35"/>
      <c r="PP271" s="35"/>
      <c r="PQ271" s="35"/>
      <c r="PR271" s="35"/>
      <c r="PS271" s="35"/>
      <c r="PT271" s="35"/>
      <c r="PU271" s="35"/>
      <c r="PV271" s="35"/>
      <c r="PW271" s="35"/>
      <c r="PX271" s="35"/>
      <c r="PY271" s="35"/>
      <c r="PZ271" s="35"/>
      <c r="QA271" s="35"/>
      <c r="QB271" s="35"/>
      <c r="QC271" s="35"/>
      <c r="QD271" s="35"/>
      <c r="QE271" s="35"/>
      <c r="QF271" s="35"/>
      <c r="QG271" s="35"/>
      <c r="QH271" s="35"/>
      <c r="QI271" s="35"/>
      <c r="QJ271" s="35"/>
      <c r="QK271" s="35"/>
      <c r="QL271" s="35"/>
      <c r="QM271" s="35"/>
      <c r="QN271" s="35"/>
      <c r="QO271" s="35"/>
      <c r="QP271" s="35"/>
      <c r="QQ271" s="35"/>
      <c r="QR271" s="35"/>
      <c r="QS271" s="35"/>
      <c r="QT271" s="35"/>
      <c r="QU271" s="35"/>
      <c r="QV271" s="35"/>
      <c r="QW271" s="35"/>
      <c r="QX271" s="35"/>
      <c r="QY271" s="35"/>
      <c r="QZ271" s="35"/>
      <c r="RA271" s="35"/>
      <c r="RB271" s="35"/>
      <c r="RC271" s="35"/>
      <c r="RD271" s="35"/>
      <c r="RE271" s="35"/>
      <c r="RF271" s="35"/>
      <c r="RG271" s="35"/>
      <c r="RH271" s="35"/>
      <c r="RI271" s="35"/>
      <c r="RJ271" s="35"/>
      <c r="RK271" s="35"/>
      <c r="RL271" s="35"/>
      <c r="RM271" s="35"/>
      <c r="RN271" s="35"/>
      <c r="RO271" s="35"/>
      <c r="RP271" s="35"/>
      <c r="RQ271" s="35"/>
      <c r="RR271" s="35"/>
      <c r="RS271" s="35"/>
      <c r="RT271" s="35"/>
      <c r="RU271" s="35"/>
      <c r="RV271" s="35"/>
      <c r="RW271" s="35"/>
      <c r="RX271" s="35"/>
      <c r="RY271" s="35"/>
      <c r="RZ271" s="35"/>
      <c r="SA271" s="35"/>
      <c r="SB271" s="35"/>
      <c r="SC271" s="35"/>
      <c r="SD271" s="35"/>
      <c r="SE271" s="35"/>
      <c r="SF271" s="35"/>
      <c r="SG271" s="35"/>
      <c r="SH271" s="35"/>
      <c r="SI271" s="35"/>
      <c r="SJ271" s="35"/>
      <c r="SK271" s="35"/>
      <c r="SL271" s="35"/>
      <c r="SM271" s="35"/>
      <c r="SN271" s="35"/>
      <c r="SO271" s="35"/>
      <c r="SP271" s="35"/>
      <c r="SQ271" s="35"/>
      <c r="SR271" s="35"/>
      <c r="SS271" s="35"/>
      <c r="ST271" s="35"/>
      <c r="SU271" s="35"/>
      <c r="SV271" s="35"/>
      <c r="SW271" s="35"/>
      <c r="SX271" s="35"/>
      <c r="SY271" s="35"/>
      <c r="SZ271" s="35"/>
      <c r="TA271" s="35"/>
      <c r="TB271" s="35"/>
      <c r="TC271" s="35"/>
      <c r="TD271" s="35"/>
      <c r="TE271" s="35"/>
      <c r="TF271" s="35"/>
      <c r="TG271" s="35"/>
      <c r="TH271" s="35"/>
      <c r="TI271" s="35"/>
      <c r="TJ271" s="35"/>
      <c r="TK271" s="35"/>
      <c r="TL271" s="35"/>
      <c r="TM271" s="35"/>
      <c r="TN271" s="35"/>
      <c r="TO271" s="35"/>
      <c r="TP271" s="35"/>
      <c r="TQ271" s="35"/>
      <c r="TR271" s="35"/>
      <c r="TS271" s="35"/>
      <c r="TT271" s="35"/>
      <c r="TU271" s="35"/>
      <c r="TV271" s="35"/>
      <c r="TW271" s="35"/>
      <c r="TX271" s="35"/>
      <c r="TY271" s="35"/>
      <c r="TZ271" s="35"/>
      <c r="UA271" s="35"/>
      <c r="UB271" s="35"/>
      <c r="UC271" s="35"/>
      <c r="UD271" s="35"/>
      <c r="UE271" s="35"/>
      <c r="UF271" s="35"/>
      <c r="UG271" s="35"/>
      <c r="UH271" s="35"/>
      <c r="UI271" s="35"/>
      <c r="UJ271" s="35"/>
      <c r="UK271" s="35"/>
      <c r="UL271" s="35"/>
      <c r="UM271" s="35"/>
      <c r="UN271" s="35"/>
      <c r="UO271" s="35"/>
      <c r="UP271" s="35"/>
      <c r="UQ271" s="35"/>
      <c r="UR271" s="35"/>
      <c r="US271" s="35"/>
      <c r="UT271" s="35"/>
      <c r="UU271" s="35"/>
      <c r="UV271" s="35"/>
      <c r="UW271" s="35"/>
      <c r="UX271" s="35"/>
      <c r="UY271" s="35"/>
      <c r="UZ271" s="35"/>
      <c r="VA271" s="35"/>
      <c r="VB271" s="35"/>
      <c r="VC271" s="35"/>
      <c r="VD271" s="35"/>
      <c r="VE271" s="35"/>
      <c r="VF271" s="35"/>
      <c r="VG271" s="35">
        <v>20</v>
      </c>
      <c r="VH271" s="35"/>
      <c r="VI271" s="35"/>
      <c r="VJ271" s="35"/>
      <c r="VK271" s="35"/>
      <c r="VL271" s="35"/>
      <c r="VM271" s="35"/>
      <c r="VN271" s="35"/>
      <c r="VO271" s="35"/>
      <c r="VP271" s="35"/>
      <c r="VQ271" s="35"/>
      <c r="VR271" s="35"/>
      <c r="VS271" s="35"/>
      <c r="VT271" s="35"/>
      <c r="VU271" s="35"/>
      <c r="VV271" s="35"/>
      <c r="VW271" s="35"/>
      <c r="VX271" s="35"/>
      <c r="VY271" s="35"/>
      <c r="VZ271" s="35"/>
      <c r="WA271" s="35"/>
      <c r="WB271" s="35"/>
      <c r="WC271" s="35"/>
      <c r="WD271" s="35"/>
      <c r="WE271" s="35"/>
      <c r="WF271" s="35"/>
      <c r="WG271" s="35"/>
      <c r="WH271" s="35"/>
      <c r="WI271" s="35"/>
      <c r="WJ271" s="35"/>
      <c r="WK271" s="35"/>
      <c r="WL271" s="35"/>
      <c r="WM271" s="35"/>
      <c r="WN271" s="35"/>
      <c r="WO271" s="35"/>
      <c r="WP271" s="35"/>
      <c r="WQ271" s="35"/>
      <c r="WR271" s="35"/>
      <c r="WS271" s="35"/>
      <c r="WT271" s="35"/>
      <c r="WU271" s="35"/>
      <c r="WV271" s="35"/>
      <c r="WW271" s="35"/>
      <c r="WX271" s="35"/>
      <c r="WY271" s="35"/>
      <c r="WZ271" s="35"/>
      <c r="XA271" s="35"/>
      <c r="XB271" s="35"/>
      <c r="XC271" s="35"/>
      <c r="XD271" s="35"/>
      <c r="XE271" s="35"/>
      <c r="XF271" s="35"/>
      <c r="XG271" s="35"/>
      <c r="XH271" s="35"/>
      <c r="XI271" s="35"/>
      <c r="XJ271" s="35"/>
      <c r="XK271" s="35"/>
      <c r="XL271" s="35"/>
      <c r="XM271" s="35"/>
      <c r="XN271" s="35"/>
      <c r="XO271" s="35"/>
      <c r="XP271" s="35"/>
      <c r="XQ271" s="35"/>
      <c r="XR271" s="35"/>
      <c r="XS271" s="35"/>
      <c r="XT271" s="35"/>
      <c r="XU271" s="35"/>
      <c r="XV271" s="35"/>
      <c r="XW271" s="35"/>
      <c r="XX271" s="35"/>
      <c r="XY271" s="35">
        <v>20</v>
      </c>
      <c r="XZ271" s="35"/>
      <c r="YA271" s="35"/>
      <c r="YB271" s="35"/>
      <c r="YC271" s="35"/>
      <c r="YD271" s="35"/>
      <c r="YE271" s="35"/>
      <c r="YF271" s="35"/>
      <c r="YG271" s="35"/>
      <c r="YH271" s="35"/>
      <c r="YI271" s="35"/>
      <c r="YJ271" s="35"/>
      <c r="YK271" s="35"/>
      <c r="YL271" s="35"/>
      <c r="YM271" s="35"/>
      <c r="YN271" s="35"/>
      <c r="YO271" s="35"/>
      <c r="YP271" s="35"/>
      <c r="YQ271" s="35"/>
      <c r="YR271" s="35"/>
      <c r="YS271" s="35"/>
      <c r="YT271" s="35"/>
      <c r="YU271" s="35"/>
      <c r="YV271" s="35"/>
      <c r="YW271" s="35"/>
      <c r="YX271" s="35"/>
      <c r="YY271" s="35"/>
      <c r="YZ271" s="35"/>
      <c r="ZA271" s="35"/>
      <c r="ZB271" s="35"/>
      <c r="ZC271" s="35"/>
      <c r="ZD271" s="35"/>
      <c r="ZE271" s="35"/>
      <c r="ZF271" s="35"/>
      <c r="ZG271" s="35"/>
      <c r="ZH271" s="35"/>
      <c r="ZI271" s="35"/>
      <c r="ZJ271" s="35"/>
      <c r="ZK271" s="35"/>
      <c r="ZL271" s="35"/>
      <c r="ZM271" s="35"/>
      <c r="ZN271" s="35"/>
      <c r="ZO271" s="35"/>
      <c r="ZP271" s="35"/>
      <c r="ZQ271" s="35"/>
      <c r="ZR271" s="35"/>
      <c r="ZS271" s="35"/>
      <c r="ZT271" s="35"/>
      <c r="ZU271" s="35"/>
      <c r="ZV271" s="35"/>
      <c r="ZW271" s="35"/>
      <c r="ZX271" s="35"/>
      <c r="ZY271" s="35"/>
      <c r="ZZ271" s="35"/>
      <c r="AAA271" s="35"/>
      <c r="AAB271" s="35"/>
      <c r="AAC271" s="35"/>
      <c r="AAD271" s="35"/>
      <c r="AAE271" s="35"/>
      <c r="AAF271" s="35"/>
      <c r="AAG271" s="35"/>
      <c r="AAH271" s="35"/>
      <c r="AAI271" s="35"/>
      <c r="AAJ271" s="35"/>
      <c r="AAK271" s="35"/>
      <c r="AAL271" s="35"/>
      <c r="AAM271" s="35"/>
      <c r="AAN271" s="35"/>
      <c r="AAO271" s="35"/>
      <c r="AAP271" s="35"/>
      <c r="AAQ271" s="35"/>
      <c r="AAR271" s="35"/>
      <c r="AAS271" s="35"/>
      <c r="AAT271" s="35"/>
      <c r="AAU271" s="35"/>
      <c r="AAV271" s="35"/>
      <c r="AAW271" s="35"/>
      <c r="AAX271" s="35"/>
      <c r="AAY271" s="35"/>
      <c r="AAZ271" s="35"/>
      <c r="ABA271" s="35"/>
      <c r="ABB271" s="35"/>
      <c r="ABC271" s="35"/>
      <c r="ABD271" s="35"/>
      <c r="ABE271" s="35"/>
      <c r="ABF271" s="35"/>
      <c r="ABG271" s="35"/>
      <c r="ABH271" s="35"/>
      <c r="ABI271" s="35"/>
      <c r="ABJ271" s="35"/>
      <c r="ABK271" s="35"/>
      <c r="ABL271" s="35"/>
      <c r="ABM271" s="35"/>
      <c r="ABN271" s="35"/>
      <c r="ABO271" s="35"/>
      <c r="ABP271" s="35"/>
      <c r="ABQ271" s="35"/>
      <c r="ABR271" s="35"/>
      <c r="ABS271" s="35"/>
      <c r="ABT271" s="35"/>
      <c r="ABU271" s="35"/>
      <c r="ABV271" s="35"/>
      <c r="ABW271" s="35"/>
      <c r="ABX271" s="35"/>
      <c r="ABY271" s="35"/>
      <c r="ABZ271" s="35"/>
      <c r="ACA271" s="35"/>
      <c r="ACB271" s="35"/>
      <c r="ACC271" s="35"/>
      <c r="ACD271" s="35"/>
      <c r="ACE271" s="35"/>
      <c r="ACF271" s="35"/>
      <c r="ACG271" s="35"/>
      <c r="ACH271" s="35"/>
      <c r="ACI271" s="35"/>
      <c r="ACJ271" s="35"/>
      <c r="ACK271" s="35"/>
      <c r="ACL271" s="35"/>
      <c r="ACM271" s="35"/>
      <c r="ACN271" s="35"/>
      <c r="ACO271" s="35"/>
      <c r="ACP271" s="35"/>
      <c r="ACQ271" s="35"/>
      <c r="ACR271" s="35"/>
      <c r="ACS271" s="35"/>
      <c r="ACT271" s="35"/>
      <c r="ACU271" s="35"/>
      <c r="ACV271" s="35"/>
      <c r="ACW271" s="35"/>
      <c r="ACX271" s="35"/>
      <c r="ACY271" s="35"/>
      <c r="ACZ271" s="35"/>
      <c r="ADA271" s="35"/>
      <c r="ADB271" s="35"/>
      <c r="ADC271" s="35"/>
      <c r="ADD271" s="35"/>
      <c r="ADE271" s="35"/>
      <c r="ADF271" s="35"/>
      <c r="ADG271" s="35"/>
      <c r="ADH271" s="35"/>
      <c r="ADI271" s="35"/>
      <c r="ADJ271" s="35"/>
      <c r="ADK271" s="35"/>
      <c r="ADL271" s="35"/>
      <c r="ADM271" s="35"/>
      <c r="ADN271" s="35"/>
      <c r="ADO271" s="35"/>
      <c r="ADP271" s="35"/>
      <c r="ADQ271" s="35"/>
      <c r="ADR271" s="35"/>
      <c r="ADS271" s="35"/>
      <c r="ADT271" s="35"/>
      <c r="ADU271" s="35"/>
      <c r="ADV271" s="35"/>
      <c r="ADW271" s="35"/>
      <c r="ADX271" s="35"/>
      <c r="ADY271" s="26">
        <f t="shared" si="12"/>
        <v>0</v>
      </c>
      <c r="ADZ271" s="5"/>
    </row>
    <row r="272" spans="1:806" s="33" customFormat="1" x14ac:dyDescent="0.2">
      <c r="A272" s="51" t="s">
        <v>379</v>
      </c>
      <c r="B272" s="65">
        <f t="shared" si="11"/>
        <v>0</v>
      </c>
      <c r="C272" s="57">
        <v>11</v>
      </c>
      <c r="D272" s="59">
        <v>44452</v>
      </c>
      <c r="E272" s="67">
        <v>22.11</v>
      </c>
      <c r="F272" s="67">
        <f t="shared" si="10"/>
        <v>0</v>
      </c>
      <c r="G272" s="6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15"/>
      <c r="BF272" s="15"/>
      <c r="BG272" s="136"/>
      <c r="BH272" s="35"/>
      <c r="BI272" s="35"/>
      <c r="BJ272" s="35"/>
      <c r="BK272" s="35"/>
      <c r="BL272" s="35"/>
      <c r="BM272" s="35"/>
      <c r="BN272" s="35"/>
      <c r="BO272" s="35"/>
      <c r="BP272" s="35"/>
      <c r="BQ272" s="35"/>
      <c r="BR272" s="35"/>
      <c r="BS272" s="35"/>
      <c r="BT272" s="35"/>
      <c r="BU272" s="35"/>
      <c r="BV272" s="35"/>
      <c r="BW272" s="35"/>
      <c r="BX272" s="35"/>
      <c r="BY272" s="35"/>
      <c r="BZ272" s="35"/>
      <c r="CA272" s="35"/>
      <c r="CB272" s="35"/>
      <c r="CC272" s="35"/>
      <c r="CD272" s="35"/>
      <c r="CE272" s="35"/>
      <c r="CF272" s="35"/>
      <c r="CG272" s="35"/>
      <c r="CH272" s="35"/>
      <c r="CI272" s="35"/>
      <c r="CJ272" s="35"/>
      <c r="CK272" s="35"/>
      <c r="CL272" s="35"/>
      <c r="CM272" s="35"/>
      <c r="CN272" s="35"/>
      <c r="CO272" s="35"/>
      <c r="CP272" s="35"/>
      <c r="CQ272" s="35"/>
      <c r="CR272" s="35"/>
      <c r="CS272" s="35"/>
      <c r="CT272" s="35"/>
      <c r="CU272" s="35"/>
      <c r="CV272" s="35"/>
      <c r="CW272" s="35"/>
      <c r="CX272" s="35"/>
      <c r="CY272" s="35"/>
      <c r="CZ272" s="35"/>
      <c r="DA272" s="35"/>
      <c r="DB272" s="35"/>
      <c r="DC272" s="35"/>
      <c r="DD272" s="35"/>
      <c r="DE272" s="35"/>
      <c r="DF272" s="35"/>
      <c r="DG272" s="35"/>
      <c r="DH272" s="35"/>
      <c r="DI272" s="35"/>
      <c r="DJ272" s="35"/>
      <c r="DK272" s="35"/>
      <c r="DL272" s="35"/>
      <c r="DM272" s="35"/>
      <c r="DN272" s="35"/>
      <c r="DO272" s="35"/>
      <c r="DP272" s="35"/>
      <c r="DQ272" s="35"/>
      <c r="DR272" s="35"/>
      <c r="DS272" s="35"/>
      <c r="DT272" s="35"/>
      <c r="DU272" s="35"/>
      <c r="DV272" s="35"/>
      <c r="DW272" s="35"/>
      <c r="DX272" s="35"/>
      <c r="DY272" s="35"/>
      <c r="DZ272" s="35"/>
      <c r="EA272" s="35"/>
      <c r="EB272" s="35"/>
      <c r="EC272" s="35"/>
      <c r="ED272" s="35"/>
      <c r="EE272" s="35"/>
      <c r="EF272" s="35"/>
      <c r="EG272" s="35"/>
      <c r="EH272" s="35"/>
      <c r="EI272" s="35"/>
      <c r="EJ272" s="35"/>
      <c r="EK272" s="35"/>
      <c r="EL272" s="35"/>
      <c r="EM272" s="35"/>
      <c r="EN272" s="35"/>
      <c r="EO272" s="35"/>
      <c r="EP272" s="35"/>
      <c r="EQ272" s="35"/>
      <c r="ER272" s="35"/>
      <c r="ES272" s="35"/>
      <c r="ET272" s="35"/>
      <c r="EU272" s="35"/>
      <c r="EV272" s="35"/>
      <c r="EW272" s="35"/>
      <c r="EX272" s="35"/>
      <c r="EY272" s="35"/>
      <c r="EZ272" s="35"/>
      <c r="FA272" s="35"/>
      <c r="FB272" s="35"/>
      <c r="FC272" s="35"/>
      <c r="FD272" s="35"/>
      <c r="FE272" s="35"/>
      <c r="FF272" s="35"/>
      <c r="FG272" s="35"/>
      <c r="FH272" s="35"/>
      <c r="FI272" s="35"/>
      <c r="FJ272" s="35"/>
      <c r="FK272" s="35"/>
      <c r="FL272" s="35"/>
      <c r="FM272" s="35"/>
      <c r="FN272" s="35"/>
      <c r="FO272" s="35"/>
      <c r="FP272" s="35"/>
      <c r="FQ272" s="35"/>
      <c r="FR272" s="35"/>
      <c r="FS272" s="35"/>
      <c r="FT272" s="35"/>
      <c r="FU272" s="35"/>
      <c r="FV272" s="35"/>
      <c r="FW272" s="35"/>
      <c r="FX272" s="35"/>
      <c r="FY272" s="35"/>
      <c r="FZ272" s="35"/>
      <c r="GA272" s="35"/>
      <c r="GB272" s="35"/>
      <c r="GC272" s="35"/>
      <c r="GD272" s="35"/>
      <c r="GE272" s="35"/>
      <c r="GF272" s="35"/>
      <c r="GG272" s="35"/>
      <c r="GH272" s="35"/>
      <c r="GI272" s="35"/>
      <c r="GJ272" s="35"/>
      <c r="GK272" s="35"/>
      <c r="GL272" s="35"/>
      <c r="GM272" s="35"/>
      <c r="GN272" s="35"/>
      <c r="GO272" s="35"/>
      <c r="GP272" s="35"/>
      <c r="GQ272" s="35"/>
      <c r="GR272" s="35"/>
      <c r="GS272" s="35"/>
      <c r="GT272" s="35"/>
      <c r="GU272" s="35"/>
      <c r="GV272" s="35"/>
      <c r="GW272" s="35"/>
      <c r="GX272" s="35"/>
      <c r="GY272" s="35"/>
      <c r="GZ272" s="35"/>
      <c r="HA272" s="35"/>
      <c r="HB272" s="35"/>
      <c r="HC272" s="35"/>
      <c r="HD272" s="35"/>
      <c r="HE272" s="35"/>
      <c r="HF272" s="35"/>
      <c r="HG272" s="35"/>
      <c r="HH272" s="35"/>
      <c r="HI272" s="35"/>
      <c r="HJ272" s="35"/>
      <c r="HK272" s="35"/>
      <c r="HL272" s="35"/>
      <c r="HM272" s="35"/>
      <c r="HN272" s="35"/>
      <c r="HO272" s="35"/>
      <c r="HP272" s="35"/>
      <c r="HQ272" s="35"/>
      <c r="HR272" s="35"/>
      <c r="HS272" s="35"/>
      <c r="HT272" s="35"/>
      <c r="HU272" s="35"/>
      <c r="HV272" s="35"/>
      <c r="HW272" s="35"/>
      <c r="HX272" s="35"/>
      <c r="HY272" s="35"/>
      <c r="HZ272" s="35"/>
      <c r="IA272" s="35"/>
      <c r="IB272" s="35"/>
      <c r="IC272" s="35"/>
      <c r="ID272" s="35"/>
      <c r="IE272" s="35"/>
      <c r="IF272" s="35"/>
      <c r="IG272" s="35"/>
      <c r="IH272" s="35"/>
      <c r="II272" s="35"/>
      <c r="IJ272" s="35"/>
      <c r="IK272" s="35"/>
      <c r="IL272" s="35"/>
      <c r="IM272" s="35"/>
      <c r="IN272" s="35"/>
      <c r="IO272" s="35"/>
      <c r="IP272" s="35"/>
      <c r="IQ272" s="35"/>
      <c r="IR272" s="35"/>
      <c r="IS272" s="35"/>
      <c r="IT272" s="35"/>
      <c r="IU272" s="35"/>
      <c r="IV272" s="35"/>
      <c r="IW272" s="35"/>
      <c r="IX272" s="35"/>
      <c r="IY272" s="35"/>
      <c r="IZ272" s="35"/>
      <c r="JA272" s="35"/>
      <c r="JB272" s="35"/>
      <c r="JC272" s="35"/>
      <c r="JD272" s="35"/>
      <c r="JE272" s="35"/>
      <c r="JF272" s="35"/>
      <c r="JG272" s="35"/>
      <c r="JH272" s="35"/>
      <c r="JI272" s="35"/>
      <c r="JJ272" s="35"/>
      <c r="JK272" s="35"/>
      <c r="JL272" s="35"/>
      <c r="JM272" s="35"/>
      <c r="JN272" s="35"/>
      <c r="JO272" s="35"/>
      <c r="JP272" s="35"/>
      <c r="JQ272" s="35"/>
      <c r="JR272" s="35"/>
      <c r="JS272" s="35"/>
      <c r="JT272" s="35"/>
      <c r="JU272" s="35"/>
      <c r="JV272" s="35"/>
      <c r="JW272" s="35"/>
      <c r="JX272" s="35"/>
      <c r="JY272" s="35"/>
      <c r="JZ272" s="35"/>
      <c r="KA272" s="35"/>
      <c r="KB272" s="35"/>
      <c r="KC272" s="35"/>
      <c r="KD272" s="35"/>
      <c r="KE272" s="35"/>
      <c r="KF272" s="35"/>
      <c r="KG272" s="35"/>
      <c r="KH272" s="35"/>
      <c r="KI272" s="35"/>
      <c r="KJ272" s="35"/>
      <c r="KK272" s="35"/>
      <c r="KL272" s="35"/>
      <c r="KM272" s="35"/>
      <c r="KN272" s="35"/>
      <c r="KO272" s="35"/>
      <c r="KP272" s="35"/>
      <c r="KQ272" s="35"/>
      <c r="KR272" s="35"/>
      <c r="KS272" s="35"/>
      <c r="KT272" s="35"/>
      <c r="KU272" s="35"/>
      <c r="KV272" s="35"/>
      <c r="KW272" s="35"/>
      <c r="KX272" s="35"/>
      <c r="KY272" s="35"/>
      <c r="KZ272" s="35"/>
      <c r="LA272" s="35"/>
      <c r="LB272" s="35"/>
      <c r="LC272" s="35"/>
      <c r="LD272" s="35"/>
      <c r="LE272" s="35"/>
      <c r="LF272" s="35"/>
      <c r="LG272" s="35"/>
      <c r="LH272" s="35"/>
      <c r="LI272" s="35"/>
      <c r="LJ272" s="35"/>
      <c r="LK272" s="35"/>
      <c r="LL272" s="35"/>
      <c r="LM272" s="35"/>
      <c r="LN272" s="35"/>
      <c r="LO272" s="35"/>
      <c r="LP272" s="35"/>
      <c r="LQ272" s="35"/>
      <c r="LR272" s="35"/>
      <c r="LS272" s="35"/>
      <c r="LT272" s="35"/>
      <c r="LU272" s="35"/>
      <c r="LV272" s="35"/>
      <c r="LW272" s="35"/>
      <c r="LX272" s="35"/>
      <c r="LY272" s="35"/>
      <c r="LZ272" s="35"/>
      <c r="MA272" s="35"/>
      <c r="MB272" s="35"/>
      <c r="MC272" s="35"/>
      <c r="MD272" s="35"/>
      <c r="ME272" s="35"/>
      <c r="MF272" s="35"/>
      <c r="MG272" s="35"/>
      <c r="MH272" s="35"/>
      <c r="MI272" s="35"/>
      <c r="MJ272" s="35"/>
      <c r="MK272" s="35"/>
      <c r="ML272" s="35"/>
      <c r="MM272" s="35"/>
      <c r="MN272" s="35"/>
      <c r="MO272" s="35"/>
      <c r="MP272" s="35"/>
      <c r="MQ272" s="35"/>
      <c r="MR272" s="35"/>
      <c r="MS272" s="35"/>
      <c r="MT272" s="35"/>
      <c r="MU272" s="35"/>
      <c r="MV272" s="35"/>
      <c r="MW272" s="35"/>
      <c r="MX272" s="35"/>
      <c r="MY272" s="35"/>
      <c r="MZ272" s="35"/>
      <c r="NA272" s="35"/>
      <c r="NB272" s="35"/>
      <c r="NC272" s="35"/>
      <c r="ND272" s="35"/>
      <c r="NE272" s="35"/>
      <c r="NF272" s="35"/>
      <c r="NG272" s="35"/>
      <c r="NH272" s="35"/>
      <c r="NI272" s="35"/>
      <c r="NJ272" s="35"/>
      <c r="NK272" s="35"/>
      <c r="NL272" s="35"/>
      <c r="NM272" s="35"/>
      <c r="NN272" s="35"/>
      <c r="NO272" s="35"/>
      <c r="NP272" s="35"/>
      <c r="NQ272" s="35"/>
      <c r="NR272" s="35"/>
      <c r="NS272" s="35"/>
      <c r="NT272" s="35"/>
      <c r="NU272" s="35"/>
      <c r="NV272" s="35"/>
      <c r="NW272" s="35"/>
      <c r="NX272" s="35"/>
      <c r="NY272" s="35"/>
      <c r="NZ272" s="35"/>
      <c r="OA272" s="35"/>
      <c r="OB272" s="35"/>
      <c r="OC272" s="35"/>
      <c r="OD272" s="35"/>
      <c r="OE272" s="35"/>
      <c r="OF272" s="35"/>
      <c r="OG272" s="35"/>
      <c r="OH272" s="35"/>
      <c r="OI272" s="35"/>
      <c r="OJ272" s="35"/>
      <c r="OK272" s="35"/>
      <c r="OL272" s="35"/>
      <c r="OM272" s="35"/>
      <c r="ON272" s="35"/>
      <c r="OO272" s="35"/>
      <c r="OP272" s="35"/>
      <c r="OQ272" s="35"/>
      <c r="OR272" s="35"/>
      <c r="OS272" s="35"/>
      <c r="OT272" s="35"/>
      <c r="OU272" s="35"/>
      <c r="OV272" s="35"/>
      <c r="OW272" s="35"/>
      <c r="OX272" s="35"/>
      <c r="OY272" s="35"/>
      <c r="OZ272" s="35"/>
      <c r="PA272" s="35"/>
      <c r="PB272" s="35"/>
      <c r="PC272" s="35"/>
      <c r="PD272" s="35"/>
      <c r="PE272" s="35"/>
      <c r="PF272" s="35"/>
      <c r="PG272" s="35"/>
      <c r="PH272" s="35"/>
      <c r="PI272" s="35"/>
      <c r="PJ272" s="35"/>
      <c r="PK272" s="35"/>
      <c r="PL272" s="35"/>
      <c r="PM272" s="35"/>
      <c r="PN272" s="35"/>
      <c r="PO272" s="35"/>
      <c r="PP272" s="35"/>
      <c r="PQ272" s="35"/>
      <c r="PR272" s="35"/>
      <c r="PS272" s="35"/>
      <c r="PT272" s="35"/>
      <c r="PU272" s="35"/>
      <c r="PV272" s="35"/>
      <c r="PW272" s="35"/>
      <c r="PX272" s="35"/>
      <c r="PY272" s="35"/>
      <c r="PZ272" s="35"/>
      <c r="QA272" s="35"/>
      <c r="QB272" s="35"/>
      <c r="QC272" s="35"/>
      <c r="QD272" s="35"/>
      <c r="QE272" s="35"/>
      <c r="QF272" s="35"/>
      <c r="QG272" s="35"/>
      <c r="QH272" s="35"/>
      <c r="QI272" s="35"/>
      <c r="QJ272" s="35"/>
      <c r="QK272" s="35"/>
      <c r="QL272" s="35"/>
      <c r="QM272" s="35"/>
      <c r="QN272" s="35"/>
      <c r="QO272" s="35"/>
      <c r="QP272" s="35"/>
      <c r="QQ272" s="35"/>
      <c r="QR272" s="35"/>
      <c r="QS272" s="35"/>
      <c r="QT272" s="35"/>
      <c r="QU272" s="35"/>
      <c r="QV272" s="35"/>
      <c r="QW272" s="35"/>
      <c r="QX272" s="35"/>
      <c r="QY272" s="35"/>
      <c r="QZ272" s="35"/>
      <c r="RA272" s="35"/>
      <c r="RB272" s="35"/>
      <c r="RC272" s="35"/>
      <c r="RD272" s="35"/>
      <c r="RE272" s="35"/>
      <c r="RF272" s="35"/>
      <c r="RG272" s="35"/>
      <c r="RH272" s="35"/>
      <c r="RI272" s="35"/>
      <c r="RJ272" s="35"/>
      <c r="RK272" s="35"/>
      <c r="RL272" s="35"/>
      <c r="RM272" s="35"/>
      <c r="RN272" s="35"/>
      <c r="RO272" s="35"/>
      <c r="RP272" s="35"/>
      <c r="RQ272" s="35"/>
      <c r="RR272" s="35"/>
      <c r="RS272" s="35"/>
      <c r="RT272" s="35"/>
      <c r="RU272" s="35"/>
      <c r="RV272" s="35"/>
      <c r="RW272" s="35"/>
      <c r="RX272" s="35"/>
      <c r="RY272" s="35"/>
      <c r="RZ272" s="35"/>
      <c r="SA272" s="35"/>
      <c r="SB272" s="35"/>
      <c r="SC272" s="35"/>
      <c r="SD272" s="35"/>
      <c r="SE272" s="35"/>
      <c r="SF272" s="35"/>
      <c r="SG272" s="35"/>
      <c r="SH272" s="35"/>
      <c r="SI272" s="35"/>
      <c r="SJ272" s="35"/>
      <c r="SK272" s="35"/>
      <c r="SL272" s="35"/>
      <c r="SM272" s="35"/>
      <c r="SN272" s="35"/>
      <c r="SO272" s="35"/>
      <c r="SP272" s="35"/>
      <c r="SQ272" s="35"/>
      <c r="SR272" s="35"/>
      <c r="SS272" s="35"/>
      <c r="ST272" s="35"/>
      <c r="SU272" s="35"/>
      <c r="SV272" s="35"/>
      <c r="SW272" s="35"/>
      <c r="SX272" s="35"/>
      <c r="SY272" s="35"/>
      <c r="SZ272" s="35"/>
      <c r="TA272" s="35"/>
      <c r="TB272" s="35"/>
      <c r="TC272" s="35"/>
      <c r="TD272" s="35"/>
      <c r="TE272" s="35"/>
      <c r="TF272" s="35"/>
      <c r="TG272" s="35"/>
      <c r="TH272" s="35"/>
      <c r="TI272" s="35"/>
      <c r="TJ272" s="35"/>
      <c r="TK272" s="35"/>
      <c r="TL272" s="35"/>
      <c r="TM272" s="35"/>
      <c r="TN272" s="35"/>
      <c r="TO272" s="35"/>
      <c r="TP272" s="35"/>
      <c r="TQ272" s="35"/>
      <c r="TR272" s="35"/>
      <c r="TS272" s="35"/>
      <c r="TT272" s="35"/>
      <c r="TU272" s="35"/>
      <c r="TV272" s="35"/>
      <c r="TW272" s="35"/>
      <c r="TX272" s="35"/>
      <c r="TY272" s="35"/>
      <c r="TZ272" s="35"/>
      <c r="UA272" s="35"/>
      <c r="UB272" s="35"/>
      <c r="UC272" s="35"/>
      <c r="UD272" s="35"/>
      <c r="UE272" s="35"/>
      <c r="UF272" s="35"/>
      <c r="UG272" s="35"/>
      <c r="UH272" s="35"/>
      <c r="UI272" s="35"/>
      <c r="UJ272" s="35"/>
      <c r="UK272" s="35"/>
      <c r="UL272" s="35"/>
      <c r="UM272" s="35"/>
      <c r="UN272" s="35"/>
      <c r="UO272" s="35"/>
      <c r="UP272" s="35"/>
      <c r="UQ272" s="35"/>
      <c r="UR272" s="35"/>
      <c r="US272" s="35"/>
      <c r="UT272" s="35"/>
      <c r="UU272" s="35"/>
      <c r="UV272" s="35"/>
      <c r="UW272" s="35"/>
      <c r="UX272" s="35"/>
      <c r="UY272" s="35"/>
      <c r="UZ272" s="35"/>
      <c r="VA272" s="35"/>
      <c r="VB272" s="35"/>
      <c r="VC272" s="35"/>
      <c r="VD272" s="35"/>
      <c r="VE272" s="35"/>
      <c r="VF272" s="35"/>
      <c r="VG272" s="35"/>
      <c r="VH272" s="35"/>
      <c r="VI272" s="35"/>
      <c r="VJ272" s="35"/>
      <c r="VK272" s="35"/>
      <c r="VL272" s="35"/>
      <c r="VM272" s="35"/>
      <c r="VN272" s="35"/>
      <c r="VO272" s="35"/>
      <c r="VP272" s="35"/>
      <c r="VQ272" s="35"/>
      <c r="VR272" s="35"/>
      <c r="VS272" s="35"/>
      <c r="VT272" s="35"/>
      <c r="VU272" s="35"/>
      <c r="VV272" s="35"/>
      <c r="VW272" s="35"/>
      <c r="VX272" s="35"/>
      <c r="VY272" s="35"/>
      <c r="VZ272" s="35"/>
      <c r="WA272" s="35"/>
      <c r="WB272" s="35"/>
      <c r="WC272" s="35"/>
      <c r="WD272" s="35"/>
      <c r="WE272" s="35"/>
      <c r="WF272" s="35"/>
      <c r="WG272" s="35"/>
      <c r="WH272" s="35"/>
      <c r="WI272" s="35"/>
      <c r="WJ272" s="35"/>
      <c r="WK272" s="35"/>
      <c r="WL272" s="35"/>
      <c r="WM272" s="35"/>
      <c r="WN272" s="35"/>
      <c r="WO272" s="35"/>
      <c r="WP272" s="35"/>
      <c r="WQ272" s="35"/>
      <c r="WR272" s="35"/>
      <c r="WS272" s="35"/>
      <c r="WT272" s="35"/>
      <c r="WU272" s="35"/>
      <c r="WV272" s="35"/>
      <c r="WW272" s="35"/>
      <c r="WX272" s="35"/>
      <c r="WY272" s="35"/>
      <c r="WZ272" s="35"/>
      <c r="XA272" s="35"/>
      <c r="XB272" s="35"/>
      <c r="XC272" s="35"/>
      <c r="XD272" s="35"/>
      <c r="XE272" s="35"/>
      <c r="XF272" s="35"/>
      <c r="XG272" s="35"/>
      <c r="XH272" s="35"/>
      <c r="XI272" s="35"/>
      <c r="XJ272" s="35"/>
      <c r="XK272" s="35"/>
      <c r="XL272" s="35"/>
      <c r="XM272" s="35"/>
      <c r="XN272" s="35"/>
      <c r="XO272" s="35"/>
      <c r="XP272" s="35"/>
      <c r="XQ272" s="35"/>
      <c r="XR272" s="35"/>
      <c r="XS272" s="35"/>
      <c r="XT272" s="35"/>
      <c r="XU272" s="35"/>
      <c r="XV272" s="35"/>
      <c r="XW272" s="35"/>
      <c r="XX272" s="35"/>
      <c r="XY272" s="35"/>
      <c r="XZ272" s="35"/>
      <c r="YA272" s="35"/>
      <c r="YB272" s="35"/>
      <c r="YC272" s="35"/>
      <c r="YD272" s="35"/>
      <c r="YE272" s="35"/>
      <c r="YF272" s="35"/>
      <c r="YG272" s="35"/>
      <c r="YH272" s="35"/>
      <c r="YI272" s="35"/>
      <c r="YJ272" s="35"/>
      <c r="YK272" s="35"/>
      <c r="YL272" s="35"/>
      <c r="YM272" s="35"/>
      <c r="YN272" s="35"/>
      <c r="YO272" s="35"/>
      <c r="YP272" s="35"/>
      <c r="YQ272" s="35"/>
      <c r="YR272" s="35"/>
      <c r="YS272" s="35"/>
      <c r="YT272" s="35"/>
      <c r="YU272" s="35"/>
      <c r="YV272" s="35"/>
      <c r="YW272" s="35"/>
      <c r="YX272" s="35"/>
      <c r="YY272" s="35"/>
      <c r="YZ272" s="35"/>
      <c r="ZA272" s="35"/>
      <c r="ZB272" s="35"/>
      <c r="ZC272" s="35"/>
      <c r="ZD272" s="35"/>
      <c r="ZE272" s="35"/>
      <c r="ZF272" s="35"/>
      <c r="ZG272" s="35"/>
      <c r="ZH272" s="35"/>
      <c r="ZI272" s="35"/>
      <c r="ZJ272" s="35"/>
      <c r="ZK272" s="35"/>
      <c r="ZL272" s="35"/>
      <c r="ZM272" s="35"/>
      <c r="ZN272" s="35"/>
      <c r="ZO272" s="35"/>
      <c r="ZP272" s="35"/>
      <c r="ZQ272" s="35"/>
      <c r="ZR272" s="35"/>
      <c r="ZS272" s="35"/>
      <c r="ZT272" s="35"/>
      <c r="ZU272" s="35"/>
      <c r="ZV272" s="35"/>
      <c r="ZW272" s="35"/>
      <c r="ZX272" s="35"/>
      <c r="ZY272" s="35"/>
      <c r="ZZ272" s="35"/>
      <c r="AAA272" s="35"/>
      <c r="AAB272" s="35"/>
      <c r="AAC272" s="35"/>
      <c r="AAD272" s="35"/>
      <c r="AAE272" s="35"/>
      <c r="AAF272" s="35"/>
      <c r="AAG272" s="35"/>
      <c r="AAH272" s="35"/>
      <c r="AAI272" s="35"/>
      <c r="AAJ272" s="35"/>
      <c r="AAK272" s="35"/>
      <c r="AAL272" s="35"/>
      <c r="AAM272" s="35"/>
      <c r="AAN272" s="35"/>
      <c r="AAO272" s="35"/>
      <c r="AAP272" s="35"/>
      <c r="AAQ272" s="35"/>
      <c r="AAR272" s="35"/>
      <c r="AAS272" s="35"/>
      <c r="AAT272" s="35"/>
      <c r="AAU272" s="35"/>
      <c r="AAV272" s="35"/>
      <c r="AAW272" s="35"/>
      <c r="AAX272" s="35"/>
      <c r="AAY272" s="35"/>
      <c r="AAZ272" s="35"/>
      <c r="ABA272" s="35"/>
      <c r="ABB272" s="35"/>
      <c r="ABC272" s="35"/>
      <c r="ABD272" s="35"/>
      <c r="ABE272" s="35"/>
      <c r="ABF272" s="35"/>
      <c r="ABG272" s="35"/>
      <c r="ABH272" s="35"/>
      <c r="ABI272" s="35"/>
      <c r="ABJ272" s="35"/>
      <c r="ABK272" s="35"/>
      <c r="ABL272" s="35"/>
      <c r="ABM272" s="35"/>
      <c r="ABN272" s="35"/>
      <c r="ABO272" s="35"/>
      <c r="ABP272" s="35"/>
      <c r="ABQ272" s="35"/>
      <c r="ABR272" s="35"/>
      <c r="ABS272" s="35"/>
      <c r="ABT272" s="35"/>
      <c r="ABU272" s="35"/>
      <c r="ABV272" s="35"/>
      <c r="ABW272" s="35"/>
      <c r="ABX272" s="35"/>
      <c r="ABY272" s="35"/>
      <c r="ABZ272" s="35"/>
      <c r="ACA272" s="35"/>
      <c r="ACB272" s="35"/>
      <c r="ACC272" s="35"/>
      <c r="ACD272" s="35"/>
      <c r="ACE272" s="35"/>
      <c r="ACF272" s="35"/>
      <c r="ACG272" s="35"/>
      <c r="ACH272" s="35"/>
      <c r="ACI272" s="35"/>
      <c r="ACJ272" s="35"/>
      <c r="ACK272" s="35"/>
      <c r="ACL272" s="35"/>
      <c r="ACM272" s="35"/>
      <c r="ACN272" s="35"/>
      <c r="ACO272" s="35"/>
      <c r="ACP272" s="35"/>
      <c r="ACQ272" s="35"/>
      <c r="ACR272" s="35"/>
      <c r="ACS272" s="35"/>
      <c r="ACT272" s="35"/>
      <c r="ACU272" s="35"/>
      <c r="ACV272" s="35"/>
      <c r="ACW272" s="35"/>
      <c r="ACX272" s="35"/>
      <c r="ACY272" s="35"/>
      <c r="ACZ272" s="35"/>
      <c r="ADA272" s="35"/>
      <c r="ADB272" s="35"/>
      <c r="ADC272" s="35"/>
      <c r="ADD272" s="35"/>
      <c r="ADE272" s="35"/>
      <c r="ADF272" s="35"/>
      <c r="ADG272" s="35"/>
      <c r="ADH272" s="35"/>
      <c r="ADI272" s="35"/>
      <c r="ADJ272" s="35"/>
      <c r="ADK272" s="35"/>
      <c r="ADL272" s="35"/>
      <c r="ADM272" s="35"/>
      <c r="ADN272" s="35"/>
      <c r="ADO272" s="35"/>
      <c r="ADP272" s="35"/>
      <c r="ADQ272" s="35"/>
      <c r="ADR272" s="35"/>
      <c r="ADS272" s="35"/>
      <c r="ADT272" s="35"/>
      <c r="ADU272" s="35"/>
      <c r="ADV272" s="35"/>
      <c r="ADW272" s="35"/>
      <c r="ADX272" s="35"/>
      <c r="ADY272" s="26">
        <f t="shared" si="12"/>
        <v>0</v>
      </c>
      <c r="ADZ272" s="5"/>
    </row>
    <row r="273" spans="1:806" s="33" customFormat="1" x14ac:dyDescent="0.2">
      <c r="A273" s="23" t="s">
        <v>27</v>
      </c>
      <c r="B273" s="65">
        <f t="shared" si="11"/>
        <v>0</v>
      </c>
      <c r="C273" s="57">
        <v>1</v>
      </c>
      <c r="D273" s="59">
        <v>44333</v>
      </c>
      <c r="E273" s="67">
        <v>24.57</v>
      </c>
      <c r="F273" s="67">
        <f t="shared" si="10"/>
        <v>0</v>
      </c>
      <c r="G273" s="6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/>
      <c r="BE273" s="15"/>
      <c r="BF273" s="15"/>
      <c r="BG273" s="136"/>
      <c r="BH273" s="35"/>
      <c r="BI273" s="35"/>
      <c r="BJ273" s="35"/>
      <c r="BK273" s="35"/>
      <c r="BL273" s="35"/>
      <c r="BM273" s="35"/>
      <c r="BN273" s="35"/>
      <c r="BO273" s="35"/>
      <c r="BP273" s="35"/>
      <c r="BQ273" s="35"/>
      <c r="BR273" s="35"/>
      <c r="BS273" s="35"/>
      <c r="BT273" s="35"/>
      <c r="BU273" s="35"/>
      <c r="BV273" s="35"/>
      <c r="BW273" s="35"/>
      <c r="BX273" s="35"/>
      <c r="BY273" s="35"/>
      <c r="BZ273" s="35"/>
      <c r="CA273" s="35"/>
      <c r="CB273" s="35"/>
      <c r="CC273" s="35"/>
      <c r="CD273" s="35"/>
      <c r="CE273" s="35"/>
      <c r="CF273" s="35"/>
      <c r="CG273" s="35"/>
      <c r="CH273" s="35"/>
      <c r="CI273" s="35"/>
      <c r="CJ273" s="35"/>
      <c r="CK273" s="35"/>
      <c r="CL273" s="35"/>
      <c r="CM273" s="35"/>
      <c r="CN273" s="35"/>
      <c r="CO273" s="35"/>
      <c r="CP273" s="35"/>
      <c r="CQ273" s="35"/>
      <c r="CR273" s="35"/>
      <c r="CS273" s="35"/>
      <c r="CT273" s="35"/>
      <c r="CU273" s="35"/>
      <c r="CV273" s="35"/>
      <c r="CW273" s="35"/>
      <c r="CX273" s="35"/>
      <c r="CY273" s="35"/>
      <c r="CZ273" s="35"/>
      <c r="DA273" s="35"/>
      <c r="DB273" s="35"/>
      <c r="DC273" s="35"/>
      <c r="DD273" s="35"/>
      <c r="DE273" s="35"/>
      <c r="DF273" s="35"/>
      <c r="DG273" s="35"/>
      <c r="DH273" s="35"/>
      <c r="DI273" s="35"/>
      <c r="DJ273" s="35"/>
      <c r="DK273" s="35"/>
      <c r="DL273" s="35"/>
      <c r="DM273" s="35"/>
      <c r="DN273" s="35"/>
      <c r="DO273" s="35"/>
      <c r="DP273" s="35"/>
      <c r="DQ273" s="35"/>
      <c r="DR273" s="35"/>
      <c r="DS273" s="35"/>
      <c r="DT273" s="35"/>
      <c r="DU273" s="35"/>
      <c r="DV273" s="35"/>
      <c r="DW273" s="35"/>
      <c r="DX273" s="35"/>
      <c r="DY273" s="35"/>
      <c r="DZ273" s="35"/>
      <c r="EA273" s="35"/>
      <c r="EB273" s="35"/>
      <c r="EC273" s="35"/>
      <c r="ED273" s="35"/>
      <c r="EE273" s="35"/>
      <c r="EF273" s="35"/>
      <c r="EG273" s="35"/>
      <c r="EH273" s="35"/>
      <c r="EI273" s="35"/>
      <c r="EJ273" s="35"/>
      <c r="EK273" s="35"/>
      <c r="EL273" s="35"/>
      <c r="EM273" s="35"/>
      <c r="EN273" s="35"/>
      <c r="EO273" s="35"/>
      <c r="EP273" s="35"/>
      <c r="EQ273" s="35"/>
      <c r="ER273" s="35"/>
      <c r="ES273" s="35"/>
      <c r="ET273" s="35"/>
      <c r="EU273" s="35"/>
      <c r="EV273" s="35"/>
      <c r="EW273" s="35"/>
      <c r="EX273" s="35"/>
      <c r="EY273" s="35"/>
      <c r="EZ273" s="35"/>
      <c r="FA273" s="35"/>
      <c r="FB273" s="35"/>
      <c r="FC273" s="35"/>
      <c r="FD273" s="35"/>
      <c r="FE273" s="35"/>
      <c r="FF273" s="35"/>
      <c r="FG273" s="35"/>
      <c r="FH273" s="35"/>
      <c r="FI273" s="35"/>
      <c r="FJ273" s="35"/>
      <c r="FK273" s="35"/>
      <c r="FL273" s="35"/>
      <c r="FM273" s="35"/>
      <c r="FN273" s="35"/>
      <c r="FO273" s="35"/>
      <c r="FP273" s="35"/>
      <c r="FQ273" s="35"/>
      <c r="FR273" s="35"/>
      <c r="FS273" s="35"/>
      <c r="FT273" s="35"/>
      <c r="FU273" s="35"/>
      <c r="FV273" s="35"/>
      <c r="FW273" s="35"/>
      <c r="FX273" s="35"/>
      <c r="FY273" s="35"/>
      <c r="FZ273" s="35"/>
      <c r="GA273" s="35"/>
      <c r="GB273" s="35"/>
      <c r="GC273" s="35"/>
      <c r="GD273" s="35"/>
      <c r="GE273" s="35"/>
      <c r="GF273" s="35"/>
      <c r="GG273" s="35"/>
      <c r="GH273" s="35"/>
      <c r="GI273" s="35"/>
      <c r="GJ273" s="35"/>
      <c r="GK273" s="35"/>
      <c r="GL273" s="35"/>
      <c r="GM273" s="35"/>
      <c r="GN273" s="35"/>
      <c r="GO273" s="35"/>
      <c r="GP273" s="35"/>
      <c r="GQ273" s="35"/>
      <c r="GR273" s="35"/>
      <c r="GS273" s="35"/>
      <c r="GT273" s="35"/>
      <c r="GU273" s="35"/>
      <c r="GV273" s="35"/>
      <c r="GW273" s="35"/>
      <c r="GX273" s="35"/>
      <c r="GY273" s="35"/>
      <c r="GZ273" s="35"/>
      <c r="HA273" s="35"/>
      <c r="HB273" s="35"/>
      <c r="HC273" s="35"/>
      <c r="HD273" s="35"/>
      <c r="HE273" s="35"/>
      <c r="HF273" s="35"/>
      <c r="HG273" s="35"/>
      <c r="HH273" s="35"/>
      <c r="HI273" s="35"/>
      <c r="HJ273" s="35"/>
      <c r="HK273" s="35"/>
      <c r="HL273" s="35"/>
      <c r="HM273" s="35"/>
      <c r="HN273" s="35"/>
      <c r="HO273" s="35"/>
      <c r="HP273" s="35"/>
      <c r="HQ273" s="35"/>
      <c r="HR273" s="35"/>
      <c r="HS273" s="35"/>
      <c r="HT273" s="35"/>
      <c r="HU273" s="35"/>
      <c r="HV273" s="35"/>
      <c r="HW273" s="35"/>
      <c r="HX273" s="35"/>
      <c r="HY273" s="35"/>
      <c r="HZ273" s="35"/>
      <c r="IA273" s="35"/>
      <c r="IB273" s="35"/>
      <c r="IC273" s="35"/>
      <c r="ID273" s="35"/>
      <c r="IE273" s="35"/>
      <c r="IF273" s="35"/>
      <c r="IG273" s="35"/>
      <c r="IH273" s="35"/>
      <c r="II273" s="35"/>
      <c r="IJ273" s="35"/>
      <c r="IK273" s="35"/>
      <c r="IL273" s="35"/>
      <c r="IM273" s="35"/>
      <c r="IN273" s="35"/>
      <c r="IO273" s="35"/>
      <c r="IP273" s="35"/>
      <c r="IQ273" s="35"/>
      <c r="IR273" s="35"/>
      <c r="IS273" s="35"/>
      <c r="IT273" s="35"/>
      <c r="IU273" s="35"/>
      <c r="IV273" s="35"/>
      <c r="IW273" s="35"/>
      <c r="IX273" s="35"/>
      <c r="IY273" s="35"/>
      <c r="IZ273" s="35"/>
      <c r="JA273" s="35"/>
      <c r="JB273" s="35"/>
      <c r="JC273" s="35"/>
      <c r="JD273" s="35"/>
      <c r="JE273" s="35"/>
      <c r="JF273" s="35"/>
      <c r="JG273" s="35"/>
      <c r="JH273" s="35"/>
      <c r="JI273" s="35"/>
      <c r="JJ273" s="35"/>
      <c r="JK273" s="35"/>
      <c r="JL273" s="35"/>
      <c r="JM273" s="35"/>
      <c r="JN273" s="35"/>
      <c r="JO273" s="35"/>
      <c r="JP273" s="35"/>
      <c r="JQ273" s="35"/>
      <c r="JR273" s="35"/>
      <c r="JS273" s="35"/>
      <c r="JT273" s="35"/>
      <c r="JU273" s="35"/>
      <c r="JV273" s="35"/>
      <c r="JW273" s="35"/>
      <c r="JX273" s="35"/>
      <c r="JY273" s="35"/>
      <c r="JZ273" s="35"/>
      <c r="KA273" s="35"/>
      <c r="KB273" s="35"/>
      <c r="KC273" s="35"/>
      <c r="KD273" s="35"/>
      <c r="KE273" s="35"/>
      <c r="KF273" s="35"/>
      <c r="KG273" s="35"/>
      <c r="KH273" s="35"/>
      <c r="KI273" s="35"/>
      <c r="KJ273" s="35"/>
      <c r="KK273" s="35"/>
      <c r="KL273" s="35"/>
      <c r="KM273" s="35"/>
      <c r="KN273" s="35"/>
      <c r="KO273" s="35"/>
      <c r="KP273" s="35"/>
      <c r="KQ273" s="35"/>
      <c r="KR273" s="35"/>
      <c r="KS273" s="35"/>
      <c r="KT273" s="35"/>
      <c r="KU273" s="35"/>
      <c r="KV273" s="35"/>
      <c r="KW273" s="35"/>
      <c r="KX273" s="35"/>
      <c r="KY273" s="35"/>
      <c r="KZ273" s="35"/>
      <c r="LA273" s="35"/>
      <c r="LB273" s="35"/>
      <c r="LC273" s="35"/>
      <c r="LD273" s="35"/>
      <c r="LE273" s="35"/>
      <c r="LF273" s="35"/>
      <c r="LG273" s="35"/>
      <c r="LH273" s="35"/>
      <c r="LI273" s="35"/>
      <c r="LJ273" s="35"/>
      <c r="LK273" s="35"/>
      <c r="LL273" s="35"/>
      <c r="LM273" s="35"/>
      <c r="LN273" s="35"/>
      <c r="LO273" s="35"/>
      <c r="LP273" s="35"/>
      <c r="LQ273" s="35"/>
      <c r="LR273" s="35"/>
      <c r="LS273" s="35"/>
      <c r="LT273" s="35"/>
      <c r="LU273" s="35"/>
      <c r="LV273" s="35"/>
      <c r="LW273" s="35"/>
      <c r="LX273" s="35"/>
      <c r="LY273" s="35"/>
      <c r="LZ273" s="35"/>
      <c r="MA273" s="35"/>
      <c r="MB273" s="35"/>
      <c r="MC273" s="35"/>
      <c r="MD273" s="35"/>
      <c r="ME273" s="35"/>
      <c r="MF273" s="35"/>
      <c r="MG273" s="35"/>
      <c r="MH273" s="35"/>
      <c r="MI273" s="35"/>
      <c r="MJ273" s="35"/>
      <c r="MK273" s="35"/>
      <c r="ML273" s="35"/>
      <c r="MM273" s="35"/>
      <c r="MN273" s="35"/>
      <c r="MO273" s="35"/>
      <c r="MP273" s="35"/>
      <c r="MQ273" s="35"/>
      <c r="MR273" s="35"/>
      <c r="MS273" s="35"/>
      <c r="MT273" s="35"/>
      <c r="MU273" s="35"/>
      <c r="MV273" s="35"/>
      <c r="MW273" s="35"/>
      <c r="MX273" s="35"/>
      <c r="MY273" s="35"/>
      <c r="MZ273" s="35"/>
      <c r="NA273" s="35"/>
      <c r="NB273" s="35"/>
      <c r="NC273" s="35"/>
      <c r="ND273" s="35"/>
      <c r="NE273" s="35"/>
      <c r="NF273" s="35"/>
      <c r="NG273" s="35"/>
      <c r="NH273" s="35"/>
      <c r="NI273" s="35"/>
      <c r="NJ273" s="35"/>
      <c r="NK273" s="35"/>
      <c r="NL273" s="35"/>
      <c r="NM273" s="35"/>
      <c r="NN273" s="35"/>
      <c r="NO273" s="35"/>
      <c r="NP273" s="35"/>
      <c r="NQ273" s="35"/>
      <c r="NR273" s="35"/>
      <c r="NS273" s="35"/>
      <c r="NT273" s="35"/>
      <c r="NU273" s="35"/>
      <c r="NV273" s="35"/>
      <c r="NW273" s="35"/>
      <c r="NX273" s="35"/>
      <c r="NY273" s="35"/>
      <c r="NZ273" s="35"/>
      <c r="OA273" s="35"/>
      <c r="OB273" s="35"/>
      <c r="OC273" s="35"/>
      <c r="OD273" s="35"/>
      <c r="OE273" s="35"/>
      <c r="OF273" s="35"/>
      <c r="OG273" s="35"/>
      <c r="OH273" s="35"/>
      <c r="OI273" s="35"/>
      <c r="OJ273" s="35"/>
      <c r="OK273" s="35"/>
      <c r="OL273" s="35"/>
      <c r="OM273" s="35"/>
      <c r="ON273" s="35"/>
      <c r="OO273" s="35"/>
      <c r="OP273" s="35"/>
      <c r="OQ273" s="35"/>
      <c r="OR273" s="35"/>
      <c r="OS273" s="35"/>
      <c r="OT273" s="35"/>
      <c r="OU273" s="35"/>
      <c r="OV273" s="35"/>
      <c r="OW273" s="35"/>
      <c r="OX273" s="35"/>
      <c r="OY273" s="35"/>
      <c r="OZ273" s="35"/>
      <c r="PA273" s="35"/>
      <c r="PB273" s="35"/>
      <c r="PC273" s="35"/>
      <c r="PD273" s="35"/>
      <c r="PE273" s="35"/>
      <c r="PF273" s="35"/>
      <c r="PG273" s="35"/>
      <c r="PH273" s="35"/>
      <c r="PI273" s="35"/>
      <c r="PJ273" s="35"/>
      <c r="PK273" s="35"/>
      <c r="PL273" s="35"/>
      <c r="PM273" s="35"/>
      <c r="PN273" s="35"/>
      <c r="PO273" s="35"/>
      <c r="PP273" s="35"/>
      <c r="PQ273" s="35"/>
      <c r="PR273" s="35"/>
      <c r="PS273" s="35"/>
      <c r="PT273" s="35"/>
      <c r="PU273" s="35"/>
      <c r="PV273" s="35"/>
      <c r="PW273" s="35"/>
      <c r="PX273" s="35"/>
      <c r="PY273" s="35"/>
      <c r="PZ273" s="35"/>
      <c r="QA273" s="35"/>
      <c r="QB273" s="35"/>
      <c r="QC273" s="35"/>
      <c r="QD273" s="35"/>
      <c r="QE273" s="35"/>
      <c r="QF273" s="35"/>
      <c r="QG273" s="35"/>
      <c r="QH273" s="35"/>
      <c r="QI273" s="35"/>
      <c r="QJ273" s="35"/>
      <c r="QK273" s="35"/>
      <c r="QL273" s="35"/>
      <c r="QM273" s="35"/>
      <c r="QN273" s="35"/>
      <c r="QO273" s="35"/>
      <c r="QP273" s="35"/>
      <c r="QQ273" s="35"/>
      <c r="QR273" s="35"/>
      <c r="QS273" s="35"/>
      <c r="QT273" s="35"/>
      <c r="QU273" s="35"/>
      <c r="QV273" s="35"/>
      <c r="QW273" s="35"/>
      <c r="QX273" s="35"/>
      <c r="QY273" s="35"/>
      <c r="QZ273" s="35"/>
      <c r="RA273" s="35"/>
      <c r="RB273" s="35"/>
      <c r="RC273" s="35"/>
      <c r="RD273" s="35"/>
      <c r="RE273" s="35"/>
      <c r="RF273" s="35"/>
      <c r="RG273" s="35"/>
      <c r="RH273" s="35"/>
      <c r="RI273" s="35"/>
      <c r="RJ273" s="35"/>
      <c r="RK273" s="35"/>
      <c r="RL273" s="35"/>
      <c r="RM273" s="35"/>
      <c r="RN273" s="35"/>
      <c r="RO273" s="35"/>
      <c r="RP273" s="35"/>
      <c r="RQ273" s="35"/>
      <c r="RR273" s="35"/>
      <c r="RS273" s="35"/>
      <c r="RT273" s="35"/>
      <c r="RU273" s="35"/>
      <c r="RV273" s="35"/>
      <c r="RW273" s="35"/>
      <c r="RX273" s="35"/>
      <c r="RY273" s="35"/>
      <c r="RZ273" s="35"/>
      <c r="SA273" s="35"/>
      <c r="SB273" s="35"/>
      <c r="SC273" s="35"/>
      <c r="SD273" s="35"/>
      <c r="SE273" s="35"/>
      <c r="SF273" s="35"/>
      <c r="SG273" s="35"/>
      <c r="SH273" s="35"/>
      <c r="SI273" s="35"/>
      <c r="SJ273" s="35"/>
      <c r="SK273" s="35"/>
      <c r="SL273" s="35"/>
      <c r="SM273" s="35"/>
      <c r="SN273" s="35"/>
      <c r="SO273" s="35"/>
      <c r="SP273" s="35"/>
      <c r="SQ273" s="35"/>
      <c r="SR273" s="35"/>
      <c r="SS273" s="35"/>
      <c r="ST273" s="35"/>
      <c r="SU273" s="35"/>
      <c r="SV273" s="35"/>
      <c r="SW273" s="35"/>
      <c r="SX273" s="35"/>
      <c r="SY273" s="35"/>
      <c r="SZ273" s="35"/>
      <c r="TA273" s="35"/>
      <c r="TB273" s="35"/>
      <c r="TC273" s="35"/>
      <c r="TD273" s="35"/>
      <c r="TE273" s="35"/>
      <c r="TF273" s="35"/>
      <c r="TG273" s="35"/>
      <c r="TH273" s="35"/>
      <c r="TI273" s="35"/>
      <c r="TJ273" s="35"/>
      <c r="TK273" s="35"/>
      <c r="TL273" s="35"/>
      <c r="TM273" s="35"/>
      <c r="TN273" s="35"/>
      <c r="TO273" s="35"/>
      <c r="TP273" s="35"/>
      <c r="TQ273" s="35"/>
      <c r="TR273" s="35"/>
      <c r="TS273" s="35"/>
      <c r="TT273" s="35"/>
      <c r="TU273" s="35"/>
      <c r="TV273" s="35"/>
      <c r="TW273" s="35"/>
      <c r="TX273" s="35"/>
      <c r="TY273" s="35"/>
      <c r="TZ273" s="35"/>
      <c r="UA273" s="35"/>
      <c r="UB273" s="35"/>
      <c r="UC273" s="35"/>
      <c r="UD273" s="35"/>
      <c r="UE273" s="35"/>
      <c r="UF273" s="35"/>
      <c r="UG273" s="35"/>
      <c r="UH273" s="35"/>
      <c r="UI273" s="35"/>
      <c r="UJ273" s="35"/>
      <c r="UK273" s="35"/>
      <c r="UL273" s="35"/>
      <c r="UM273" s="35"/>
      <c r="UN273" s="35"/>
      <c r="UO273" s="35"/>
      <c r="UP273" s="35"/>
      <c r="UQ273" s="35"/>
      <c r="UR273" s="35"/>
      <c r="US273" s="35"/>
      <c r="UT273" s="35"/>
      <c r="UU273" s="35"/>
      <c r="UV273" s="35"/>
      <c r="UW273" s="35"/>
      <c r="UX273" s="35"/>
      <c r="UY273" s="35"/>
      <c r="UZ273" s="35"/>
      <c r="VA273" s="35"/>
      <c r="VB273" s="35"/>
      <c r="VC273" s="35"/>
      <c r="VD273" s="35"/>
      <c r="VE273" s="35"/>
      <c r="VF273" s="35"/>
      <c r="VG273" s="35"/>
      <c r="VH273" s="35"/>
      <c r="VI273" s="35"/>
      <c r="VJ273" s="35"/>
      <c r="VK273" s="35"/>
      <c r="VL273" s="35"/>
      <c r="VM273" s="35"/>
      <c r="VN273" s="35"/>
      <c r="VO273" s="35"/>
      <c r="VP273" s="35"/>
      <c r="VQ273" s="35"/>
      <c r="VR273" s="35"/>
      <c r="VS273" s="35"/>
      <c r="VT273" s="35"/>
      <c r="VU273" s="35"/>
      <c r="VV273" s="35"/>
      <c r="VW273" s="35"/>
      <c r="VX273" s="35"/>
      <c r="VY273" s="35"/>
      <c r="VZ273" s="35"/>
      <c r="WA273" s="35"/>
      <c r="WB273" s="35"/>
      <c r="WC273" s="35"/>
      <c r="WD273" s="35"/>
      <c r="WE273" s="35"/>
      <c r="WF273" s="35"/>
      <c r="WG273" s="35"/>
      <c r="WH273" s="35"/>
      <c r="WI273" s="35"/>
      <c r="WJ273" s="35"/>
      <c r="WK273" s="35"/>
      <c r="WL273" s="35"/>
      <c r="WM273" s="35"/>
      <c r="WN273" s="35"/>
      <c r="WO273" s="35"/>
      <c r="WP273" s="35"/>
      <c r="WQ273" s="35"/>
      <c r="WR273" s="35"/>
      <c r="WS273" s="35"/>
      <c r="WT273" s="35"/>
      <c r="WU273" s="35"/>
      <c r="WV273" s="35"/>
      <c r="WW273" s="35"/>
      <c r="WX273" s="35"/>
      <c r="WY273" s="35"/>
      <c r="WZ273" s="35"/>
      <c r="XA273" s="35"/>
      <c r="XB273" s="35"/>
      <c r="XC273" s="35"/>
      <c r="XD273" s="35"/>
      <c r="XE273" s="35"/>
      <c r="XF273" s="35"/>
      <c r="XG273" s="35"/>
      <c r="XH273" s="35"/>
      <c r="XI273" s="35"/>
      <c r="XJ273" s="35"/>
      <c r="XK273" s="35"/>
      <c r="XL273" s="35"/>
      <c r="XM273" s="35"/>
      <c r="XN273" s="35"/>
      <c r="XO273" s="35"/>
      <c r="XP273" s="35"/>
      <c r="XQ273" s="35"/>
      <c r="XR273" s="35"/>
      <c r="XS273" s="35"/>
      <c r="XT273" s="35"/>
      <c r="XU273" s="35"/>
      <c r="XV273" s="35"/>
      <c r="XW273" s="35"/>
      <c r="XX273" s="35"/>
      <c r="XY273" s="35"/>
      <c r="XZ273" s="35"/>
      <c r="YA273" s="35"/>
      <c r="YB273" s="35"/>
      <c r="YC273" s="35"/>
      <c r="YD273" s="35"/>
      <c r="YE273" s="35"/>
      <c r="YF273" s="35"/>
      <c r="YG273" s="35"/>
      <c r="YH273" s="35"/>
      <c r="YI273" s="35"/>
      <c r="YJ273" s="35"/>
      <c r="YK273" s="35"/>
      <c r="YL273" s="35"/>
      <c r="YM273" s="35"/>
      <c r="YN273" s="35"/>
      <c r="YO273" s="35"/>
      <c r="YP273" s="35"/>
      <c r="YQ273" s="35"/>
      <c r="YR273" s="35"/>
      <c r="YS273" s="35"/>
      <c r="YT273" s="35"/>
      <c r="YU273" s="35"/>
      <c r="YV273" s="35"/>
      <c r="YW273" s="35"/>
      <c r="YX273" s="35"/>
      <c r="YY273" s="35"/>
      <c r="YZ273" s="35"/>
      <c r="ZA273" s="35"/>
      <c r="ZB273" s="35"/>
      <c r="ZC273" s="35"/>
      <c r="ZD273" s="35"/>
      <c r="ZE273" s="35"/>
      <c r="ZF273" s="35"/>
      <c r="ZG273" s="35"/>
      <c r="ZH273" s="35"/>
      <c r="ZI273" s="35"/>
      <c r="ZJ273" s="35"/>
      <c r="ZK273" s="35"/>
      <c r="ZL273" s="35"/>
      <c r="ZM273" s="35"/>
      <c r="ZN273" s="35"/>
      <c r="ZO273" s="35"/>
      <c r="ZP273" s="35"/>
      <c r="ZQ273" s="35"/>
      <c r="ZR273" s="35"/>
      <c r="ZS273" s="35"/>
      <c r="ZT273" s="35"/>
      <c r="ZU273" s="35"/>
      <c r="ZV273" s="35"/>
      <c r="ZW273" s="35"/>
      <c r="ZX273" s="35"/>
      <c r="ZY273" s="35"/>
      <c r="ZZ273" s="35"/>
      <c r="AAA273" s="35"/>
      <c r="AAB273" s="35"/>
      <c r="AAC273" s="35"/>
      <c r="AAD273" s="35"/>
      <c r="AAE273" s="35"/>
      <c r="AAF273" s="35"/>
      <c r="AAG273" s="35"/>
      <c r="AAH273" s="35"/>
      <c r="AAI273" s="35"/>
      <c r="AAJ273" s="35"/>
      <c r="AAK273" s="35"/>
      <c r="AAL273" s="35"/>
      <c r="AAM273" s="35"/>
      <c r="AAN273" s="35"/>
      <c r="AAO273" s="35"/>
      <c r="AAP273" s="35"/>
      <c r="AAQ273" s="35"/>
      <c r="AAR273" s="35"/>
      <c r="AAS273" s="35"/>
      <c r="AAT273" s="35"/>
      <c r="AAU273" s="35"/>
      <c r="AAV273" s="35"/>
      <c r="AAW273" s="35"/>
      <c r="AAX273" s="35"/>
      <c r="AAY273" s="35"/>
      <c r="AAZ273" s="35"/>
      <c r="ABA273" s="35"/>
      <c r="ABB273" s="35"/>
      <c r="ABC273" s="35"/>
      <c r="ABD273" s="35"/>
      <c r="ABE273" s="35"/>
      <c r="ABF273" s="35"/>
      <c r="ABG273" s="35"/>
      <c r="ABH273" s="35"/>
      <c r="ABI273" s="35"/>
      <c r="ABJ273" s="35"/>
      <c r="ABK273" s="35"/>
      <c r="ABL273" s="35"/>
      <c r="ABM273" s="35"/>
      <c r="ABN273" s="35"/>
      <c r="ABO273" s="35"/>
      <c r="ABP273" s="35"/>
      <c r="ABQ273" s="35"/>
      <c r="ABR273" s="35"/>
      <c r="ABS273" s="35"/>
      <c r="ABT273" s="35"/>
      <c r="ABU273" s="35"/>
      <c r="ABV273" s="35"/>
      <c r="ABW273" s="35"/>
      <c r="ABX273" s="35"/>
      <c r="ABY273" s="35"/>
      <c r="ABZ273" s="35"/>
      <c r="ACA273" s="35"/>
      <c r="ACB273" s="35"/>
      <c r="ACC273" s="35"/>
      <c r="ACD273" s="35"/>
      <c r="ACE273" s="35"/>
      <c r="ACF273" s="35"/>
      <c r="ACG273" s="35"/>
      <c r="ACH273" s="35"/>
      <c r="ACI273" s="35"/>
      <c r="ACJ273" s="35"/>
      <c r="ACK273" s="35"/>
      <c r="ACL273" s="35"/>
      <c r="ACM273" s="35"/>
      <c r="ACN273" s="35"/>
      <c r="ACO273" s="35"/>
      <c r="ACP273" s="35"/>
      <c r="ACQ273" s="35"/>
      <c r="ACR273" s="35"/>
      <c r="ACS273" s="35"/>
      <c r="ACT273" s="35"/>
      <c r="ACU273" s="35"/>
      <c r="ACV273" s="35"/>
      <c r="ACW273" s="35"/>
      <c r="ACX273" s="35"/>
      <c r="ACY273" s="35"/>
      <c r="ACZ273" s="35"/>
      <c r="ADA273" s="35"/>
      <c r="ADB273" s="35"/>
      <c r="ADC273" s="35"/>
      <c r="ADD273" s="35"/>
      <c r="ADE273" s="35"/>
      <c r="ADF273" s="35"/>
      <c r="ADG273" s="35"/>
      <c r="ADH273" s="35"/>
      <c r="ADI273" s="35"/>
      <c r="ADJ273" s="35"/>
      <c r="ADK273" s="35"/>
      <c r="ADL273" s="35"/>
      <c r="ADM273" s="35"/>
      <c r="ADN273" s="35"/>
      <c r="ADO273" s="35"/>
      <c r="ADP273" s="35"/>
      <c r="ADQ273" s="35"/>
      <c r="ADR273" s="35"/>
      <c r="ADS273" s="35"/>
      <c r="ADT273" s="35"/>
      <c r="ADU273" s="35"/>
      <c r="ADV273" s="35"/>
      <c r="ADW273" s="35"/>
      <c r="ADX273" s="35"/>
      <c r="ADY273" s="26">
        <f t="shared" si="12"/>
        <v>0</v>
      </c>
      <c r="ADZ273" s="5"/>
    </row>
    <row r="274" spans="1:806" s="33" customFormat="1" x14ac:dyDescent="0.2">
      <c r="A274" s="38" t="s">
        <v>89</v>
      </c>
      <c r="B274" s="65">
        <f t="shared" si="11"/>
        <v>10</v>
      </c>
      <c r="C274" s="57">
        <v>10</v>
      </c>
      <c r="D274" s="59">
        <v>44824</v>
      </c>
      <c r="E274" s="67">
        <v>38.99</v>
      </c>
      <c r="F274" s="67">
        <f t="shared" si="10"/>
        <v>389.90000000000003</v>
      </c>
      <c r="G274" s="6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/>
      <c r="AX274" s="35"/>
      <c r="AY274" s="35"/>
      <c r="AZ274" s="35"/>
      <c r="BA274" s="35"/>
      <c r="BB274" s="35"/>
      <c r="BC274" s="35"/>
      <c r="BD274" s="35"/>
      <c r="BE274" s="15"/>
      <c r="BF274" s="15"/>
      <c r="BG274" s="136"/>
      <c r="BH274" s="35"/>
      <c r="BI274" s="35"/>
      <c r="BJ274" s="35"/>
      <c r="BK274" s="35"/>
      <c r="BL274" s="35"/>
      <c r="BM274" s="35"/>
      <c r="BN274" s="35"/>
      <c r="BO274" s="35"/>
      <c r="BP274" s="35"/>
      <c r="BQ274" s="35"/>
      <c r="BR274" s="35"/>
      <c r="BS274" s="35"/>
      <c r="BT274" s="35"/>
      <c r="BU274" s="35"/>
      <c r="BV274" s="35"/>
      <c r="BW274" s="35"/>
      <c r="BX274" s="35">
        <v>10</v>
      </c>
      <c r="BY274" s="35"/>
      <c r="BZ274" s="35"/>
      <c r="CA274" s="35"/>
      <c r="CB274" s="35"/>
      <c r="CC274" s="35"/>
      <c r="CD274" s="35"/>
      <c r="CE274" s="35"/>
      <c r="CF274" s="35"/>
      <c r="CG274" s="35"/>
      <c r="CH274" s="35"/>
      <c r="CI274" s="35"/>
      <c r="CJ274" s="35"/>
      <c r="CK274" s="35"/>
      <c r="CL274" s="35"/>
      <c r="CM274" s="35"/>
      <c r="CN274" s="35"/>
      <c r="CO274" s="35"/>
      <c r="CP274" s="35"/>
      <c r="CQ274" s="35"/>
      <c r="CR274" s="35"/>
      <c r="CS274" s="35"/>
      <c r="CT274" s="35"/>
      <c r="CU274" s="35"/>
      <c r="CV274" s="35"/>
      <c r="CW274" s="35"/>
      <c r="CX274" s="35"/>
      <c r="CY274" s="35"/>
      <c r="CZ274" s="35"/>
      <c r="DA274" s="35">
        <v>10</v>
      </c>
      <c r="DB274" s="35"/>
      <c r="DC274" s="35">
        <v>10</v>
      </c>
      <c r="DD274" s="35"/>
      <c r="DE274" s="35"/>
      <c r="DF274" s="35"/>
      <c r="DG274" s="35"/>
      <c r="DH274" s="35"/>
      <c r="DI274" s="35"/>
      <c r="DJ274" s="35"/>
      <c r="DK274" s="35"/>
      <c r="DL274" s="35"/>
      <c r="DM274" s="35"/>
      <c r="DN274" s="35"/>
      <c r="DO274" s="35">
        <v>10</v>
      </c>
      <c r="DP274" s="35"/>
      <c r="DQ274" s="35"/>
      <c r="DR274" s="35"/>
      <c r="DS274" s="35"/>
      <c r="DT274" s="35"/>
      <c r="DU274" s="35"/>
      <c r="DV274" s="35"/>
      <c r="DW274" s="35"/>
      <c r="DX274" s="35"/>
      <c r="DY274" s="35">
        <v>10</v>
      </c>
      <c r="DZ274" s="35"/>
      <c r="EA274" s="35"/>
      <c r="EB274" s="35"/>
      <c r="EC274" s="35"/>
      <c r="ED274" s="35"/>
      <c r="EE274" s="35"/>
      <c r="EF274" s="35"/>
      <c r="EG274" s="35"/>
      <c r="EH274" s="35"/>
      <c r="EI274" s="35"/>
      <c r="EJ274" s="35"/>
      <c r="EK274" s="35"/>
      <c r="EL274" s="35"/>
      <c r="EM274" s="35"/>
      <c r="EN274" s="35"/>
      <c r="EO274" s="35"/>
      <c r="EP274" s="35"/>
      <c r="EQ274" s="35"/>
      <c r="ER274" s="35"/>
      <c r="ES274" s="35"/>
      <c r="ET274" s="35"/>
      <c r="EU274" s="35"/>
      <c r="EV274" s="35"/>
      <c r="EW274" s="35"/>
      <c r="EX274" s="35"/>
      <c r="EY274" s="35"/>
      <c r="EZ274" s="35"/>
      <c r="FA274" s="35"/>
      <c r="FB274" s="35"/>
      <c r="FC274" s="35"/>
      <c r="FD274" s="35"/>
      <c r="FE274" s="35"/>
      <c r="FF274" s="35"/>
      <c r="FG274" s="35"/>
      <c r="FH274" s="35"/>
      <c r="FI274" s="35"/>
      <c r="FJ274" s="35"/>
      <c r="FK274" s="35"/>
      <c r="FL274" s="35"/>
      <c r="FM274" s="35"/>
      <c r="FN274" s="35"/>
      <c r="FO274" s="35"/>
      <c r="FP274" s="35"/>
      <c r="FQ274" s="35"/>
      <c r="FR274" s="35"/>
      <c r="FS274" s="35"/>
      <c r="FT274" s="35"/>
      <c r="FU274" s="35"/>
      <c r="FV274" s="35"/>
      <c r="FW274" s="35"/>
      <c r="FX274" s="35"/>
      <c r="FY274" s="35"/>
      <c r="FZ274" s="35"/>
      <c r="GA274" s="35"/>
      <c r="GB274" s="35"/>
      <c r="GC274" s="35"/>
      <c r="GD274" s="35"/>
      <c r="GE274" s="35"/>
      <c r="GF274" s="35"/>
      <c r="GG274" s="35"/>
      <c r="GH274" s="35"/>
      <c r="GI274" s="35"/>
      <c r="GJ274" s="35"/>
      <c r="GK274" s="35"/>
      <c r="GL274" s="35"/>
      <c r="GM274" s="35"/>
      <c r="GN274" s="35"/>
      <c r="GO274" s="35"/>
      <c r="GP274" s="35"/>
      <c r="GQ274" s="35"/>
      <c r="GR274" s="35"/>
      <c r="GS274" s="35"/>
      <c r="GT274" s="35"/>
      <c r="GU274" s="35"/>
      <c r="GV274" s="35"/>
      <c r="GW274" s="35"/>
      <c r="GX274" s="35"/>
      <c r="GY274" s="35"/>
      <c r="GZ274" s="35"/>
      <c r="HA274" s="35"/>
      <c r="HB274" s="35"/>
      <c r="HC274" s="35"/>
      <c r="HD274" s="35"/>
      <c r="HE274" s="35"/>
      <c r="HF274" s="35"/>
      <c r="HG274" s="35"/>
      <c r="HH274" s="35"/>
      <c r="HI274" s="35"/>
      <c r="HJ274" s="35"/>
      <c r="HK274" s="35"/>
      <c r="HL274" s="35"/>
      <c r="HM274" s="35"/>
      <c r="HN274" s="35"/>
      <c r="HO274" s="35"/>
      <c r="HP274" s="35"/>
      <c r="HQ274" s="35"/>
      <c r="HR274" s="35"/>
      <c r="HS274" s="35"/>
      <c r="HT274" s="35"/>
      <c r="HU274" s="35"/>
      <c r="HV274" s="35"/>
      <c r="HW274" s="35"/>
      <c r="HX274" s="35"/>
      <c r="HY274" s="35"/>
      <c r="HZ274" s="35"/>
      <c r="IA274" s="35"/>
      <c r="IB274" s="35"/>
      <c r="IC274" s="35"/>
      <c r="ID274" s="35"/>
      <c r="IE274" s="35"/>
      <c r="IF274" s="35"/>
      <c r="IG274" s="35"/>
      <c r="IH274" s="35"/>
      <c r="II274" s="35"/>
      <c r="IJ274" s="35"/>
      <c r="IK274" s="35"/>
      <c r="IL274" s="35"/>
      <c r="IM274" s="35"/>
      <c r="IN274" s="35"/>
      <c r="IO274" s="35"/>
      <c r="IP274" s="35"/>
      <c r="IQ274" s="35"/>
      <c r="IR274" s="35"/>
      <c r="IS274" s="35"/>
      <c r="IT274" s="35"/>
      <c r="IU274" s="35"/>
      <c r="IV274" s="35"/>
      <c r="IW274" s="35"/>
      <c r="IX274" s="35"/>
      <c r="IY274" s="35"/>
      <c r="IZ274" s="35"/>
      <c r="JA274" s="35"/>
      <c r="JB274" s="35"/>
      <c r="JC274" s="35"/>
      <c r="JD274" s="35"/>
      <c r="JE274" s="35"/>
      <c r="JF274" s="35"/>
      <c r="JG274" s="35"/>
      <c r="JH274" s="35"/>
      <c r="JI274" s="35"/>
      <c r="JJ274" s="35"/>
      <c r="JK274" s="35"/>
      <c r="JL274" s="35"/>
      <c r="JM274" s="35"/>
      <c r="JN274" s="35"/>
      <c r="JO274" s="35"/>
      <c r="JP274" s="35"/>
      <c r="JQ274" s="35"/>
      <c r="JR274" s="35"/>
      <c r="JS274" s="35"/>
      <c r="JT274" s="35"/>
      <c r="JU274" s="35"/>
      <c r="JV274" s="35"/>
      <c r="JW274" s="35"/>
      <c r="JX274" s="35"/>
      <c r="JY274" s="35"/>
      <c r="JZ274" s="35">
        <v>1</v>
      </c>
      <c r="KA274" s="35"/>
      <c r="KB274" s="35"/>
      <c r="KC274" s="35"/>
      <c r="KD274" s="35"/>
      <c r="KE274" s="35"/>
      <c r="KF274" s="35"/>
      <c r="KG274" s="35"/>
      <c r="KH274" s="35"/>
      <c r="KI274" s="35"/>
      <c r="KJ274" s="35"/>
      <c r="KK274" s="35"/>
      <c r="KL274" s="35"/>
      <c r="KM274" s="35"/>
      <c r="KN274" s="35"/>
      <c r="KO274" s="35"/>
      <c r="KP274" s="35"/>
      <c r="KQ274" s="35"/>
      <c r="KR274" s="35"/>
      <c r="KS274" s="35"/>
      <c r="KT274" s="35"/>
      <c r="KU274" s="35"/>
      <c r="KV274" s="35"/>
      <c r="KW274" s="35"/>
      <c r="KX274" s="35"/>
      <c r="KY274" s="35"/>
      <c r="KZ274" s="35"/>
      <c r="LA274" s="35"/>
      <c r="LB274" s="35"/>
      <c r="LC274" s="35"/>
      <c r="LD274" s="35"/>
      <c r="LE274" s="35"/>
      <c r="LF274" s="35"/>
      <c r="LG274" s="35"/>
      <c r="LH274" s="35"/>
      <c r="LI274" s="35"/>
      <c r="LJ274" s="35"/>
      <c r="LK274" s="35"/>
      <c r="LL274" s="35"/>
      <c r="LM274" s="35"/>
      <c r="LN274" s="35"/>
      <c r="LO274" s="35"/>
      <c r="LP274" s="35"/>
      <c r="LQ274" s="35"/>
      <c r="LR274" s="35"/>
      <c r="LS274" s="35"/>
      <c r="LT274" s="35"/>
      <c r="LU274" s="35"/>
      <c r="LV274" s="35"/>
      <c r="LW274" s="35"/>
      <c r="LX274" s="35"/>
      <c r="LY274" s="35"/>
      <c r="LZ274" s="35"/>
      <c r="MA274" s="35"/>
      <c r="MB274" s="35"/>
      <c r="MC274" s="35"/>
      <c r="MD274" s="35"/>
      <c r="ME274" s="35"/>
      <c r="MF274" s="35"/>
      <c r="MG274" s="35"/>
      <c r="MH274" s="35"/>
      <c r="MI274" s="35"/>
      <c r="MJ274" s="35"/>
      <c r="MK274" s="35"/>
      <c r="ML274" s="35"/>
      <c r="MM274" s="35"/>
      <c r="MN274" s="35"/>
      <c r="MO274" s="35"/>
      <c r="MP274" s="35"/>
      <c r="MQ274" s="35"/>
      <c r="MR274" s="35"/>
      <c r="MS274" s="35"/>
      <c r="MT274" s="35"/>
      <c r="MU274" s="35"/>
      <c r="MV274" s="35"/>
      <c r="MW274" s="35"/>
      <c r="MX274" s="35"/>
      <c r="MY274" s="35"/>
      <c r="MZ274" s="35"/>
      <c r="NA274" s="35"/>
      <c r="NB274" s="35"/>
      <c r="NC274" s="35"/>
      <c r="ND274" s="35"/>
      <c r="NE274" s="35"/>
      <c r="NF274" s="35"/>
      <c r="NG274" s="35"/>
      <c r="NH274" s="35"/>
      <c r="NI274" s="35"/>
      <c r="NJ274" s="35"/>
      <c r="NK274" s="35"/>
      <c r="NL274" s="35"/>
      <c r="NM274" s="35"/>
      <c r="NN274" s="35"/>
      <c r="NO274" s="35"/>
      <c r="NP274" s="35"/>
      <c r="NQ274" s="35"/>
      <c r="NR274" s="35"/>
      <c r="NS274" s="35"/>
      <c r="NT274" s="35"/>
      <c r="NU274" s="35"/>
      <c r="NV274" s="35"/>
      <c r="NW274" s="35"/>
      <c r="NX274" s="35"/>
      <c r="NY274" s="35"/>
      <c r="NZ274" s="35"/>
      <c r="OA274" s="35"/>
      <c r="OB274" s="35"/>
      <c r="OC274" s="35"/>
      <c r="OD274" s="35"/>
      <c r="OE274" s="35"/>
      <c r="OF274" s="35"/>
      <c r="OG274" s="35"/>
      <c r="OH274" s="35"/>
      <c r="OI274" s="35"/>
      <c r="OJ274" s="35"/>
      <c r="OK274" s="35"/>
      <c r="OL274" s="35"/>
      <c r="OM274" s="35"/>
      <c r="ON274" s="35"/>
      <c r="OO274" s="35"/>
      <c r="OP274" s="35"/>
      <c r="OQ274" s="35"/>
      <c r="OR274" s="35"/>
      <c r="OS274" s="35"/>
      <c r="OT274" s="35"/>
      <c r="OU274" s="35"/>
      <c r="OV274" s="35"/>
      <c r="OW274" s="35"/>
      <c r="OX274" s="35"/>
      <c r="OY274" s="35"/>
      <c r="OZ274" s="35"/>
      <c r="PA274" s="35"/>
      <c r="PB274" s="35"/>
      <c r="PC274" s="35">
        <v>10</v>
      </c>
      <c r="PD274" s="35"/>
      <c r="PE274" s="35"/>
      <c r="PF274" s="35"/>
      <c r="PG274" s="35"/>
      <c r="PH274" s="35"/>
      <c r="PI274" s="35"/>
      <c r="PJ274" s="35"/>
      <c r="PK274" s="35"/>
      <c r="PL274" s="35"/>
      <c r="PM274" s="35"/>
      <c r="PN274" s="35"/>
      <c r="PO274" s="35"/>
      <c r="PP274" s="35"/>
      <c r="PQ274" s="35"/>
      <c r="PR274" s="35"/>
      <c r="PS274" s="35"/>
      <c r="PT274" s="35"/>
      <c r="PU274" s="35"/>
      <c r="PV274" s="35"/>
      <c r="PW274" s="35"/>
      <c r="PX274" s="35"/>
      <c r="PY274" s="35"/>
      <c r="PZ274" s="35"/>
      <c r="QA274" s="35"/>
      <c r="QB274" s="35"/>
      <c r="QC274" s="35"/>
      <c r="QD274" s="35"/>
      <c r="QE274" s="35"/>
      <c r="QF274" s="35"/>
      <c r="QG274" s="35"/>
      <c r="QH274" s="35"/>
      <c r="QI274" s="35"/>
      <c r="QJ274" s="35"/>
      <c r="QK274" s="35"/>
      <c r="QL274" s="35"/>
      <c r="QM274" s="35"/>
      <c r="QN274" s="35"/>
      <c r="QO274" s="35"/>
      <c r="QP274" s="35"/>
      <c r="QQ274" s="35"/>
      <c r="QR274" s="35"/>
      <c r="QS274" s="35"/>
      <c r="QT274" s="35"/>
      <c r="QU274" s="35"/>
      <c r="QV274" s="35"/>
      <c r="QW274" s="35"/>
      <c r="QX274" s="35"/>
      <c r="QY274" s="35"/>
      <c r="QZ274" s="35"/>
      <c r="RA274" s="35"/>
      <c r="RB274" s="35"/>
      <c r="RC274" s="35"/>
      <c r="RD274" s="35"/>
      <c r="RE274" s="35"/>
      <c r="RF274" s="35"/>
      <c r="RG274" s="35"/>
      <c r="RH274" s="35"/>
      <c r="RI274" s="35"/>
      <c r="RJ274" s="35"/>
      <c r="RK274" s="35"/>
      <c r="RL274" s="35"/>
      <c r="RM274" s="35"/>
      <c r="RN274" s="35"/>
      <c r="RO274" s="35"/>
      <c r="RP274" s="35"/>
      <c r="RQ274" s="35"/>
      <c r="RR274" s="35"/>
      <c r="RS274" s="35"/>
      <c r="RT274" s="35"/>
      <c r="RU274" s="35"/>
      <c r="RV274" s="35"/>
      <c r="RW274" s="35"/>
      <c r="RX274" s="35"/>
      <c r="RY274" s="35"/>
      <c r="RZ274" s="35"/>
      <c r="SA274" s="35"/>
      <c r="SB274" s="35"/>
      <c r="SC274" s="35"/>
      <c r="SD274" s="35"/>
      <c r="SE274" s="35"/>
      <c r="SF274" s="35"/>
      <c r="SG274" s="35"/>
      <c r="SH274" s="35"/>
      <c r="SI274" s="35"/>
      <c r="SJ274" s="35"/>
      <c r="SK274" s="35"/>
      <c r="SL274" s="35"/>
      <c r="SM274" s="35"/>
      <c r="SN274" s="35"/>
      <c r="SO274" s="35"/>
      <c r="SP274" s="35"/>
      <c r="SQ274" s="35"/>
      <c r="SR274" s="35"/>
      <c r="SS274" s="35"/>
      <c r="ST274" s="35"/>
      <c r="SU274" s="35"/>
      <c r="SV274" s="35"/>
      <c r="SW274" s="35"/>
      <c r="SX274" s="35"/>
      <c r="SY274" s="35"/>
      <c r="SZ274" s="35"/>
      <c r="TA274" s="35"/>
      <c r="TB274" s="35"/>
      <c r="TC274" s="35"/>
      <c r="TD274" s="35"/>
      <c r="TE274" s="35"/>
      <c r="TF274" s="35"/>
      <c r="TG274" s="35"/>
      <c r="TH274" s="35"/>
      <c r="TI274" s="35"/>
      <c r="TJ274" s="35"/>
      <c r="TK274" s="35"/>
      <c r="TL274" s="35"/>
      <c r="TM274" s="35"/>
      <c r="TN274" s="35"/>
      <c r="TO274" s="35"/>
      <c r="TP274" s="35"/>
      <c r="TQ274" s="35"/>
      <c r="TR274" s="35"/>
      <c r="TS274" s="35"/>
      <c r="TT274" s="35"/>
      <c r="TU274" s="35"/>
      <c r="TV274" s="35"/>
      <c r="TW274" s="35"/>
      <c r="TX274" s="35"/>
      <c r="TY274" s="35"/>
      <c r="TZ274" s="35"/>
      <c r="UA274" s="35"/>
      <c r="UB274" s="35"/>
      <c r="UC274" s="35"/>
      <c r="UD274" s="35"/>
      <c r="UE274" s="35"/>
      <c r="UF274" s="35"/>
      <c r="UG274" s="35"/>
      <c r="UH274" s="35"/>
      <c r="UI274" s="35"/>
      <c r="UJ274" s="35"/>
      <c r="UK274" s="35"/>
      <c r="UL274" s="35"/>
      <c r="UM274" s="35"/>
      <c r="UN274" s="35"/>
      <c r="UO274" s="35"/>
      <c r="UP274" s="35"/>
      <c r="UQ274" s="35"/>
      <c r="UR274" s="35"/>
      <c r="US274" s="35"/>
      <c r="UT274" s="35"/>
      <c r="UU274" s="35"/>
      <c r="UV274" s="35"/>
      <c r="UW274" s="35"/>
      <c r="UX274" s="35"/>
      <c r="UY274" s="35"/>
      <c r="UZ274" s="35"/>
      <c r="VA274" s="35"/>
      <c r="VB274" s="35"/>
      <c r="VC274" s="35"/>
      <c r="VD274" s="35"/>
      <c r="VE274" s="35"/>
      <c r="VF274" s="35">
        <v>1</v>
      </c>
      <c r="VG274" s="35"/>
      <c r="VH274" s="35"/>
      <c r="VI274" s="35"/>
      <c r="VJ274" s="35"/>
      <c r="VK274" s="35"/>
      <c r="VL274" s="35"/>
      <c r="VM274" s="35"/>
      <c r="VN274" s="35"/>
      <c r="VO274" s="35"/>
      <c r="VP274" s="35"/>
      <c r="VQ274" s="35"/>
      <c r="VR274" s="35"/>
      <c r="VS274" s="35"/>
      <c r="VT274" s="35"/>
      <c r="VU274" s="35"/>
      <c r="VV274" s="35"/>
      <c r="VW274" s="35"/>
      <c r="VX274" s="35"/>
      <c r="VY274" s="35"/>
      <c r="VZ274" s="35"/>
      <c r="WA274" s="35"/>
      <c r="WB274" s="35"/>
      <c r="WC274" s="35"/>
      <c r="WD274" s="35"/>
      <c r="WE274" s="35"/>
      <c r="WF274" s="35"/>
      <c r="WG274" s="35"/>
      <c r="WH274" s="35"/>
      <c r="WI274" s="35"/>
      <c r="WJ274" s="35"/>
      <c r="WK274" s="35"/>
      <c r="WL274" s="35"/>
      <c r="WM274" s="35"/>
      <c r="WN274" s="35"/>
      <c r="WO274" s="35"/>
      <c r="WP274" s="35"/>
      <c r="WQ274" s="35"/>
      <c r="WR274" s="35"/>
      <c r="WS274" s="35"/>
      <c r="WT274" s="35"/>
      <c r="WU274" s="35"/>
      <c r="WV274" s="35"/>
      <c r="WW274" s="35"/>
      <c r="WX274" s="35"/>
      <c r="WY274" s="35"/>
      <c r="WZ274" s="35"/>
      <c r="XA274" s="35"/>
      <c r="XB274" s="35">
        <v>10</v>
      </c>
      <c r="XC274" s="35"/>
      <c r="XD274" s="35">
        <v>10</v>
      </c>
      <c r="XE274" s="35"/>
      <c r="XF274" s="35"/>
      <c r="XG274" s="35"/>
      <c r="XH274" s="35"/>
      <c r="XI274" s="35"/>
      <c r="XJ274" s="35"/>
      <c r="XK274" s="35"/>
      <c r="XL274" s="35"/>
      <c r="XM274" s="35"/>
      <c r="XN274" s="35"/>
      <c r="XO274" s="35"/>
      <c r="XP274" s="35"/>
      <c r="XQ274" s="35"/>
      <c r="XR274" s="35"/>
      <c r="XS274" s="35"/>
      <c r="XT274" s="35"/>
      <c r="XU274" s="35"/>
      <c r="XV274" s="35"/>
      <c r="XW274" s="35"/>
      <c r="XX274" s="35"/>
      <c r="XY274" s="35"/>
      <c r="XZ274" s="35"/>
      <c r="YA274" s="35"/>
      <c r="YB274" s="35"/>
      <c r="YC274" s="35"/>
      <c r="YD274" s="35"/>
      <c r="YE274" s="35"/>
      <c r="YF274" s="35"/>
      <c r="YG274" s="35"/>
      <c r="YH274" s="35">
        <v>10</v>
      </c>
      <c r="YI274" s="35"/>
      <c r="YJ274" s="35"/>
      <c r="YK274" s="35"/>
      <c r="YL274" s="35"/>
      <c r="YM274" s="35"/>
      <c r="YN274" s="35"/>
      <c r="YO274" s="35"/>
      <c r="YP274" s="35"/>
      <c r="YQ274" s="35"/>
      <c r="YR274" s="35"/>
      <c r="YS274" s="35"/>
      <c r="YT274" s="35"/>
      <c r="YU274" s="35"/>
      <c r="YV274" s="35"/>
      <c r="YW274" s="35"/>
      <c r="YX274" s="35"/>
      <c r="YY274" s="35"/>
      <c r="YZ274" s="35"/>
      <c r="ZA274" s="35"/>
      <c r="ZB274" s="35"/>
      <c r="ZC274" s="35"/>
      <c r="ZD274" s="35"/>
      <c r="ZE274" s="35"/>
      <c r="ZF274" s="35"/>
      <c r="ZG274" s="35"/>
      <c r="ZH274" s="35"/>
      <c r="ZI274" s="35"/>
      <c r="ZJ274" s="35"/>
      <c r="ZK274" s="35"/>
      <c r="ZL274" s="35"/>
      <c r="ZM274" s="35"/>
      <c r="ZN274" s="35"/>
      <c r="ZO274" s="35"/>
      <c r="ZP274" s="35"/>
      <c r="ZQ274" s="35"/>
      <c r="ZR274" s="35"/>
      <c r="ZS274" s="35"/>
      <c r="ZT274" s="35"/>
      <c r="ZU274" s="35"/>
      <c r="ZV274" s="35"/>
      <c r="ZW274" s="35"/>
      <c r="ZX274" s="35"/>
      <c r="ZY274" s="35"/>
      <c r="ZZ274" s="35"/>
      <c r="AAA274" s="35"/>
      <c r="AAB274" s="35"/>
      <c r="AAC274" s="35"/>
      <c r="AAD274" s="35"/>
      <c r="AAE274" s="35"/>
      <c r="AAF274" s="35"/>
      <c r="AAG274" s="35"/>
      <c r="AAH274" s="35"/>
      <c r="AAI274" s="35"/>
      <c r="AAJ274" s="35"/>
      <c r="AAK274" s="35"/>
      <c r="AAL274" s="35"/>
      <c r="AAM274" s="35"/>
      <c r="AAN274" s="35"/>
      <c r="AAO274" s="35"/>
      <c r="AAP274" s="35"/>
      <c r="AAQ274" s="35"/>
      <c r="AAR274" s="35"/>
      <c r="AAS274" s="35"/>
      <c r="AAT274" s="35"/>
      <c r="AAU274" s="35"/>
      <c r="AAV274" s="35"/>
      <c r="AAW274" s="35"/>
      <c r="AAX274" s="35"/>
      <c r="AAY274" s="35"/>
      <c r="AAZ274" s="35">
        <v>10</v>
      </c>
      <c r="ABA274" s="35"/>
      <c r="ABB274" s="35"/>
      <c r="ABC274" s="35"/>
      <c r="ABD274" s="35"/>
      <c r="ABE274" s="35"/>
      <c r="ABF274" s="35"/>
      <c r="ABG274" s="35"/>
      <c r="ABH274" s="35"/>
      <c r="ABI274" s="35"/>
      <c r="ABJ274" s="35"/>
      <c r="ABK274" s="35"/>
      <c r="ABL274" s="35"/>
      <c r="ABM274" s="35"/>
      <c r="ABN274" s="35"/>
      <c r="ABO274" s="35">
        <v>10</v>
      </c>
      <c r="ABP274" s="35"/>
      <c r="ABQ274" s="35"/>
      <c r="ABR274" s="35"/>
      <c r="ABS274" s="35"/>
      <c r="ABT274" s="35"/>
      <c r="ABU274" s="35"/>
      <c r="ABV274" s="35"/>
      <c r="ABW274" s="35"/>
      <c r="ABX274" s="35"/>
      <c r="ABY274" s="35"/>
      <c r="ABZ274" s="35"/>
      <c r="ACA274" s="35"/>
      <c r="ACB274" s="35"/>
      <c r="ACC274" s="35"/>
      <c r="ACD274" s="35"/>
      <c r="ACE274" s="35"/>
      <c r="ACF274" s="35"/>
      <c r="ACG274" s="35"/>
      <c r="ACH274" s="35"/>
      <c r="ACI274" s="35"/>
      <c r="ACJ274" s="35"/>
      <c r="ACK274" s="35"/>
      <c r="ACL274" s="35"/>
      <c r="ACM274" s="35"/>
      <c r="ACN274" s="35"/>
      <c r="ACO274" s="35"/>
      <c r="ACP274" s="35"/>
      <c r="ACQ274" s="35"/>
      <c r="ACR274" s="35"/>
      <c r="ACS274" s="35"/>
      <c r="ACT274" s="35"/>
      <c r="ACU274" s="35"/>
      <c r="ACV274" s="35"/>
      <c r="ACW274" s="35"/>
      <c r="ACX274" s="35"/>
      <c r="ACY274" s="35"/>
      <c r="ACZ274" s="35"/>
      <c r="ADA274" s="35"/>
      <c r="ADB274" s="35">
        <v>10</v>
      </c>
      <c r="ADC274" s="35"/>
      <c r="ADD274" s="35"/>
      <c r="ADE274" s="35"/>
      <c r="ADF274" s="35"/>
      <c r="ADG274" s="35"/>
      <c r="ADH274" s="35"/>
      <c r="ADI274" s="35"/>
      <c r="ADJ274" s="35"/>
      <c r="ADK274" s="35"/>
      <c r="ADL274" s="35"/>
      <c r="ADM274" s="35"/>
      <c r="ADN274" s="35"/>
      <c r="ADO274" s="35"/>
      <c r="ADP274" s="35"/>
      <c r="ADQ274" s="35"/>
      <c r="ADR274" s="35"/>
      <c r="ADS274" s="35"/>
      <c r="ADT274" s="35"/>
      <c r="ADU274" s="35"/>
      <c r="ADV274" s="35"/>
      <c r="ADW274" s="35"/>
      <c r="ADX274" s="35"/>
      <c r="ADY274" s="26">
        <f t="shared" si="12"/>
        <v>0</v>
      </c>
      <c r="ADZ274" s="5"/>
    </row>
    <row r="275" spans="1:806" s="33" customFormat="1" x14ac:dyDescent="0.2">
      <c r="A275" s="51" t="s">
        <v>65</v>
      </c>
      <c r="B275" s="65">
        <f t="shared" si="11"/>
        <v>1</v>
      </c>
      <c r="C275" s="57">
        <v>1</v>
      </c>
      <c r="D275" s="60">
        <v>44832</v>
      </c>
      <c r="E275" s="67">
        <v>38.270000000000003</v>
      </c>
      <c r="F275" s="67">
        <f t="shared" si="10"/>
        <v>38.270000000000003</v>
      </c>
      <c r="G275" s="65">
        <v>2</v>
      </c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15"/>
      <c r="BF275" s="15"/>
      <c r="BG275" s="136"/>
      <c r="BH275" s="35"/>
      <c r="BI275" s="35"/>
      <c r="BJ275" s="35"/>
      <c r="BK275" s="35"/>
      <c r="BL275" s="35"/>
      <c r="BM275" s="35"/>
      <c r="BN275" s="35"/>
      <c r="BO275" s="35"/>
      <c r="BP275" s="35"/>
      <c r="BQ275" s="35"/>
      <c r="BR275" s="35"/>
      <c r="BS275" s="35"/>
      <c r="BT275" s="35"/>
      <c r="BU275" s="35"/>
      <c r="BV275" s="35"/>
      <c r="BW275" s="35"/>
      <c r="BX275" s="35"/>
      <c r="BY275" s="35"/>
      <c r="BZ275" s="35"/>
      <c r="CA275" s="35"/>
      <c r="CB275" s="35"/>
      <c r="CC275" s="35"/>
      <c r="CD275" s="35"/>
      <c r="CE275" s="35"/>
      <c r="CF275" s="35"/>
      <c r="CG275" s="35"/>
      <c r="CH275" s="35"/>
      <c r="CI275" s="35"/>
      <c r="CJ275" s="35"/>
      <c r="CK275" s="35"/>
      <c r="CL275" s="35"/>
      <c r="CM275" s="35"/>
      <c r="CN275" s="35"/>
      <c r="CO275" s="35"/>
      <c r="CP275" s="35"/>
      <c r="CQ275" s="35"/>
      <c r="CR275" s="35"/>
      <c r="CS275" s="35"/>
      <c r="CT275" s="35"/>
      <c r="CU275" s="35"/>
      <c r="CV275" s="35"/>
      <c r="CW275" s="35"/>
      <c r="CX275" s="35"/>
      <c r="CY275" s="35"/>
      <c r="CZ275" s="35"/>
      <c r="DA275" s="35"/>
      <c r="DB275" s="35"/>
      <c r="DC275" s="35"/>
      <c r="DD275" s="35"/>
      <c r="DE275" s="35"/>
      <c r="DF275" s="35"/>
      <c r="DG275" s="35"/>
      <c r="DH275" s="35"/>
      <c r="DI275" s="35"/>
      <c r="DJ275" s="35"/>
      <c r="DK275" s="35"/>
      <c r="DL275" s="35"/>
      <c r="DM275" s="35"/>
      <c r="DN275" s="35"/>
      <c r="DO275" s="35"/>
      <c r="DP275" s="35"/>
      <c r="DQ275" s="35"/>
      <c r="DR275" s="35"/>
      <c r="DS275" s="35"/>
      <c r="DT275" s="35"/>
      <c r="DU275" s="35"/>
      <c r="DV275" s="35"/>
      <c r="DW275" s="35"/>
      <c r="DX275" s="35"/>
      <c r="DY275" s="35"/>
      <c r="DZ275" s="35"/>
      <c r="EA275" s="35"/>
      <c r="EB275" s="35"/>
      <c r="EC275" s="35"/>
      <c r="ED275" s="35"/>
      <c r="EE275" s="35"/>
      <c r="EF275" s="35"/>
      <c r="EG275" s="35"/>
      <c r="EH275" s="35"/>
      <c r="EI275" s="35"/>
      <c r="EJ275" s="35"/>
      <c r="EK275" s="35"/>
      <c r="EL275" s="35"/>
      <c r="EM275" s="35"/>
      <c r="EN275" s="35"/>
      <c r="EO275" s="35"/>
      <c r="EP275" s="35"/>
      <c r="EQ275" s="35"/>
      <c r="ER275" s="35"/>
      <c r="ES275" s="35"/>
      <c r="ET275" s="35"/>
      <c r="EU275" s="35"/>
      <c r="EV275" s="35"/>
      <c r="EW275" s="35"/>
      <c r="EX275" s="35"/>
      <c r="EY275" s="35"/>
      <c r="EZ275" s="35"/>
      <c r="FA275" s="35"/>
      <c r="FB275" s="35"/>
      <c r="FC275" s="35"/>
      <c r="FD275" s="35"/>
      <c r="FE275" s="35"/>
      <c r="FF275" s="35"/>
      <c r="FG275" s="35"/>
      <c r="FH275" s="35"/>
      <c r="FI275" s="35"/>
      <c r="FJ275" s="35"/>
      <c r="FK275" s="35"/>
      <c r="FL275" s="35"/>
      <c r="FM275" s="35"/>
      <c r="FN275" s="35"/>
      <c r="FO275" s="35"/>
      <c r="FP275" s="35"/>
      <c r="FQ275" s="35"/>
      <c r="FR275" s="35"/>
      <c r="FS275" s="35"/>
      <c r="FT275" s="35"/>
      <c r="FU275" s="35"/>
      <c r="FV275" s="35"/>
      <c r="FW275" s="35"/>
      <c r="FX275" s="35"/>
      <c r="FY275" s="35"/>
      <c r="FZ275" s="35"/>
      <c r="GA275" s="35"/>
      <c r="GB275" s="35"/>
      <c r="GC275" s="35"/>
      <c r="GD275" s="35"/>
      <c r="GE275" s="35"/>
      <c r="GF275" s="35"/>
      <c r="GG275" s="35"/>
      <c r="GH275" s="35"/>
      <c r="GI275" s="35"/>
      <c r="GJ275" s="35"/>
      <c r="GK275" s="35"/>
      <c r="GL275" s="35"/>
      <c r="GM275" s="35"/>
      <c r="GN275" s="35"/>
      <c r="GO275" s="35"/>
      <c r="GP275" s="35"/>
      <c r="GQ275" s="35"/>
      <c r="GR275" s="35"/>
      <c r="GS275" s="35"/>
      <c r="GT275" s="35"/>
      <c r="GU275" s="35"/>
      <c r="GV275" s="35"/>
      <c r="GW275" s="35"/>
      <c r="GX275" s="35"/>
      <c r="GY275" s="35"/>
      <c r="GZ275" s="35"/>
      <c r="HA275" s="35"/>
      <c r="HB275" s="35"/>
      <c r="HC275" s="35"/>
      <c r="HD275" s="35"/>
      <c r="HE275" s="35"/>
      <c r="HF275" s="35"/>
      <c r="HG275" s="35"/>
      <c r="HH275" s="35"/>
      <c r="HI275" s="35"/>
      <c r="HJ275" s="35"/>
      <c r="HK275" s="35"/>
      <c r="HL275" s="35"/>
      <c r="HM275" s="35"/>
      <c r="HN275" s="35"/>
      <c r="HO275" s="35"/>
      <c r="HP275" s="35"/>
      <c r="HQ275" s="35"/>
      <c r="HR275" s="35"/>
      <c r="HS275" s="35"/>
      <c r="HT275" s="35"/>
      <c r="HU275" s="35"/>
      <c r="HV275" s="35"/>
      <c r="HW275" s="35"/>
      <c r="HX275" s="35"/>
      <c r="HY275" s="35"/>
      <c r="HZ275" s="35"/>
      <c r="IA275" s="35"/>
      <c r="IB275" s="35"/>
      <c r="IC275" s="35"/>
      <c r="ID275" s="35"/>
      <c r="IE275" s="35"/>
      <c r="IF275" s="35"/>
      <c r="IG275" s="35"/>
      <c r="IH275" s="35"/>
      <c r="II275" s="35"/>
      <c r="IJ275" s="35"/>
      <c r="IK275" s="35"/>
      <c r="IL275" s="35"/>
      <c r="IM275" s="35"/>
      <c r="IN275" s="35"/>
      <c r="IO275" s="35"/>
      <c r="IP275" s="35"/>
      <c r="IQ275" s="35"/>
      <c r="IR275" s="35"/>
      <c r="IS275" s="35"/>
      <c r="IT275" s="35"/>
      <c r="IU275" s="35"/>
      <c r="IV275" s="35"/>
      <c r="IW275" s="35"/>
      <c r="IX275" s="35"/>
      <c r="IY275" s="35"/>
      <c r="IZ275" s="35"/>
      <c r="JA275" s="35"/>
      <c r="JB275" s="35"/>
      <c r="JC275" s="35"/>
      <c r="JD275" s="35"/>
      <c r="JE275" s="35"/>
      <c r="JF275" s="35"/>
      <c r="JG275" s="35"/>
      <c r="JH275" s="35"/>
      <c r="JI275" s="35"/>
      <c r="JJ275" s="35"/>
      <c r="JK275" s="35"/>
      <c r="JL275" s="35"/>
      <c r="JM275" s="35"/>
      <c r="JN275" s="35"/>
      <c r="JO275" s="35"/>
      <c r="JP275" s="35"/>
      <c r="JQ275" s="35">
        <v>3</v>
      </c>
      <c r="JR275" s="35"/>
      <c r="JS275" s="35"/>
      <c r="JT275" s="35"/>
      <c r="JU275" s="35"/>
      <c r="JV275" s="35"/>
      <c r="JW275" s="35"/>
      <c r="JX275" s="35"/>
      <c r="JY275" s="35"/>
      <c r="JZ275" s="35"/>
      <c r="KA275" s="35"/>
      <c r="KB275" s="35">
        <v>1</v>
      </c>
      <c r="KC275" s="35"/>
      <c r="KD275" s="35"/>
      <c r="KE275" s="35"/>
      <c r="KF275" s="35"/>
      <c r="KG275" s="35"/>
      <c r="KH275" s="35"/>
      <c r="KI275" s="35"/>
      <c r="KJ275" s="35"/>
      <c r="KK275" s="35"/>
      <c r="KL275" s="35"/>
      <c r="KM275" s="35"/>
      <c r="KN275" s="35"/>
      <c r="KO275" s="35"/>
      <c r="KP275" s="35"/>
      <c r="KQ275" s="35"/>
      <c r="KR275" s="35">
        <v>1</v>
      </c>
      <c r="KS275" s="35"/>
      <c r="KT275" s="35"/>
      <c r="KU275" s="35"/>
      <c r="KV275" s="35"/>
      <c r="KW275" s="35"/>
      <c r="KX275" s="35"/>
      <c r="KY275" s="35"/>
      <c r="KZ275" s="35"/>
      <c r="LA275" s="35"/>
      <c r="LB275" s="35"/>
      <c r="LC275" s="35"/>
      <c r="LD275" s="35"/>
      <c r="LE275" s="35"/>
      <c r="LF275" s="35"/>
      <c r="LG275" s="35"/>
      <c r="LH275" s="35"/>
      <c r="LI275" s="35"/>
      <c r="LJ275" s="35"/>
      <c r="LK275" s="35"/>
      <c r="LL275" s="35"/>
      <c r="LM275" s="35"/>
      <c r="LN275" s="35"/>
      <c r="LO275" s="35"/>
      <c r="LP275" s="35"/>
      <c r="LQ275" s="35"/>
      <c r="LR275" s="35"/>
      <c r="LS275" s="35"/>
      <c r="LT275" s="35"/>
      <c r="LU275" s="35"/>
      <c r="LV275" s="35"/>
      <c r="LW275" s="35"/>
      <c r="LX275" s="35"/>
      <c r="LY275" s="35"/>
      <c r="LZ275" s="35"/>
      <c r="MA275" s="35"/>
      <c r="MB275" s="35"/>
      <c r="MC275" s="35"/>
      <c r="MD275" s="35"/>
      <c r="ME275" s="35"/>
      <c r="MF275" s="35"/>
      <c r="MG275" s="35"/>
      <c r="MH275" s="35"/>
      <c r="MI275" s="35"/>
      <c r="MJ275" s="35"/>
      <c r="MK275" s="35"/>
      <c r="ML275" s="35"/>
      <c r="MM275" s="35"/>
      <c r="MN275" s="35"/>
      <c r="MO275" s="35"/>
      <c r="MP275" s="35"/>
      <c r="MQ275" s="35"/>
      <c r="MR275" s="35"/>
      <c r="MS275" s="35"/>
      <c r="MT275" s="35"/>
      <c r="MU275" s="35"/>
      <c r="MV275" s="35"/>
      <c r="MW275" s="35"/>
      <c r="MX275" s="35"/>
      <c r="MY275" s="35">
        <v>2</v>
      </c>
      <c r="MZ275" s="35"/>
      <c r="NA275" s="35"/>
      <c r="NB275" s="35"/>
      <c r="NC275" s="35"/>
      <c r="ND275" s="35"/>
      <c r="NE275" s="35"/>
      <c r="NF275" s="35"/>
      <c r="NG275" s="35"/>
      <c r="NH275" s="35"/>
      <c r="NI275" s="35"/>
      <c r="NJ275" s="35"/>
      <c r="NK275" s="35"/>
      <c r="NL275" s="35"/>
      <c r="NM275" s="35"/>
      <c r="NN275" s="35">
        <v>5</v>
      </c>
      <c r="NO275" s="35"/>
      <c r="NP275" s="35"/>
      <c r="NQ275" s="35"/>
      <c r="NR275" s="35"/>
      <c r="NS275" s="35"/>
      <c r="NT275" s="35"/>
      <c r="NU275" s="35"/>
      <c r="NV275" s="35"/>
      <c r="NW275" s="35"/>
      <c r="NX275" s="35">
        <v>6</v>
      </c>
      <c r="NY275" s="35"/>
      <c r="NZ275" s="35"/>
      <c r="OA275" s="35"/>
      <c r="OB275" s="35"/>
      <c r="OC275" s="35"/>
      <c r="OD275" s="35"/>
      <c r="OE275" s="35"/>
      <c r="OF275" s="35"/>
      <c r="OG275" s="35"/>
      <c r="OH275" s="35"/>
      <c r="OI275" s="35"/>
      <c r="OJ275" s="35"/>
      <c r="OK275" s="35"/>
      <c r="OL275" s="35"/>
      <c r="OM275" s="35"/>
      <c r="ON275" s="35"/>
      <c r="OO275" s="35"/>
      <c r="OP275" s="35"/>
      <c r="OQ275" s="35"/>
      <c r="OR275" s="35"/>
      <c r="OS275" s="35"/>
      <c r="OT275" s="35"/>
      <c r="OU275" s="35"/>
      <c r="OV275" s="35"/>
      <c r="OW275" s="35"/>
      <c r="OX275" s="35"/>
      <c r="OY275" s="35"/>
      <c r="OZ275" s="35"/>
      <c r="PA275" s="35"/>
      <c r="PB275" s="35"/>
      <c r="PC275" s="35">
        <v>50</v>
      </c>
      <c r="PD275" s="35"/>
      <c r="PE275" s="35"/>
      <c r="PF275" s="35"/>
      <c r="PG275" s="35"/>
      <c r="PH275" s="35"/>
      <c r="PI275" s="35"/>
      <c r="PJ275" s="35"/>
      <c r="PK275" s="35"/>
      <c r="PL275" s="35"/>
      <c r="PM275" s="35"/>
      <c r="PN275" s="35"/>
      <c r="PO275" s="35"/>
      <c r="PP275" s="35"/>
      <c r="PQ275" s="35"/>
      <c r="PR275" s="35"/>
      <c r="PS275" s="35"/>
      <c r="PT275" s="35"/>
      <c r="PU275" s="35">
        <v>10</v>
      </c>
      <c r="PV275" s="35"/>
      <c r="PW275" s="35"/>
      <c r="PX275" s="35"/>
      <c r="PY275" s="35"/>
      <c r="PZ275" s="35"/>
      <c r="QA275" s="35"/>
      <c r="QB275" s="35"/>
      <c r="QC275" s="35"/>
      <c r="QD275" s="35"/>
      <c r="QE275" s="35"/>
      <c r="QF275" s="35"/>
      <c r="QG275" s="35"/>
      <c r="QH275" s="35"/>
      <c r="QI275" s="35"/>
      <c r="QJ275" s="35">
        <v>10</v>
      </c>
      <c r="QK275" s="35"/>
      <c r="QL275" s="35"/>
      <c r="QM275" s="35"/>
      <c r="QN275" s="35"/>
      <c r="QO275" s="35"/>
      <c r="QP275" s="35"/>
      <c r="QQ275" s="35"/>
      <c r="QR275" s="35"/>
      <c r="QS275" s="35"/>
      <c r="QT275" s="35"/>
      <c r="QU275" s="35"/>
      <c r="QV275" s="35"/>
      <c r="QW275" s="35"/>
      <c r="QX275" s="35"/>
      <c r="QY275" s="35"/>
      <c r="QZ275" s="35"/>
      <c r="RA275" s="35"/>
      <c r="RB275" s="35"/>
      <c r="RC275" s="35"/>
      <c r="RD275" s="35"/>
      <c r="RE275" s="35"/>
      <c r="RF275" s="35"/>
      <c r="RG275" s="35"/>
      <c r="RH275" s="35"/>
      <c r="RI275" s="35"/>
      <c r="RJ275" s="35"/>
      <c r="RK275" s="35"/>
      <c r="RL275" s="35"/>
      <c r="RM275" s="35"/>
      <c r="RN275" s="35"/>
      <c r="RO275" s="35"/>
      <c r="RP275" s="35"/>
      <c r="RQ275" s="35"/>
      <c r="RR275" s="35"/>
      <c r="RS275" s="35">
        <v>20</v>
      </c>
      <c r="RT275" s="35"/>
      <c r="RU275" s="35"/>
      <c r="RV275" s="35"/>
      <c r="RW275" s="35"/>
      <c r="RX275" s="35"/>
      <c r="RY275" s="35"/>
      <c r="RZ275" s="35"/>
      <c r="SA275" s="35"/>
      <c r="SB275" s="35"/>
      <c r="SC275" s="35"/>
      <c r="SD275" s="35"/>
      <c r="SE275" s="35"/>
      <c r="SF275" s="35"/>
      <c r="SG275" s="35"/>
      <c r="SH275" s="35"/>
      <c r="SI275" s="35"/>
      <c r="SJ275" s="35"/>
      <c r="SK275" s="35"/>
      <c r="SL275" s="35"/>
      <c r="SM275" s="35">
        <v>10</v>
      </c>
      <c r="SN275" s="35">
        <v>3</v>
      </c>
      <c r="SO275" s="35"/>
      <c r="SP275" s="35"/>
      <c r="SQ275" s="35"/>
      <c r="SR275" s="35"/>
      <c r="SS275" s="35"/>
      <c r="ST275" s="35"/>
      <c r="SU275" s="35"/>
      <c r="SV275" s="35"/>
      <c r="SW275" s="35"/>
      <c r="SX275" s="35"/>
      <c r="SY275" s="35"/>
      <c r="SZ275" s="35"/>
      <c r="TA275" s="35"/>
      <c r="TB275" s="35"/>
      <c r="TC275" s="35"/>
      <c r="TD275" s="35"/>
      <c r="TE275" s="35"/>
      <c r="TF275" s="35"/>
      <c r="TG275" s="35"/>
      <c r="TH275" s="35"/>
      <c r="TI275" s="35"/>
      <c r="TJ275" s="35"/>
      <c r="TK275" s="35"/>
      <c r="TL275" s="35"/>
      <c r="TM275" s="35"/>
      <c r="TN275" s="35"/>
      <c r="TO275" s="35"/>
      <c r="TP275" s="35"/>
      <c r="TQ275" s="35"/>
      <c r="TR275" s="35"/>
      <c r="TS275" s="35"/>
      <c r="TT275" s="35"/>
      <c r="TU275" s="35"/>
      <c r="TV275" s="35"/>
      <c r="TW275" s="35"/>
      <c r="TX275" s="35"/>
      <c r="TY275" s="35"/>
      <c r="TZ275" s="35"/>
      <c r="UA275" s="35"/>
      <c r="UB275" s="35"/>
      <c r="UC275" s="35">
        <v>80</v>
      </c>
      <c r="UD275" s="35"/>
      <c r="UE275" s="35"/>
      <c r="UF275" s="35"/>
      <c r="UG275" s="35"/>
      <c r="UH275" s="35"/>
      <c r="UI275" s="35"/>
      <c r="UJ275" s="35"/>
      <c r="UK275" s="35"/>
      <c r="UL275" s="35"/>
      <c r="UM275" s="35"/>
      <c r="UN275" s="35"/>
      <c r="UO275" s="35"/>
      <c r="UP275" s="35"/>
      <c r="UQ275" s="35"/>
      <c r="UR275" s="35"/>
      <c r="US275" s="35"/>
      <c r="UT275" s="35"/>
      <c r="UU275" s="35"/>
      <c r="UV275" s="35"/>
      <c r="UW275" s="35"/>
      <c r="UX275" s="35"/>
      <c r="UY275" s="35"/>
      <c r="UZ275" s="35"/>
      <c r="VA275" s="35"/>
      <c r="VB275" s="35">
        <v>80</v>
      </c>
      <c r="VC275" s="35"/>
      <c r="VD275" s="35"/>
      <c r="VE275" s="35"/>
      <c r="VF275" s="35"/>
      <c r="VG275" s="35"/>
      <c r="VH275" s="35"/>
      <c r="VI275" s="35"/>
      <c r="VJ275" s="35"/>
      <c r="VK275" s="35"/>
      <c r="VL275" s="35"/>
      <c r="VM275" s="35">
        <v>1</v>
      </c>
      <c r="VN275" s="35"/>
      <c r="VO275" s="35"/>
      <c r="VP275" s="35"/>
      <c r="VQ275" s="35"/>
      <c r="VR275" s="35"/>
      <c r="VS275" s="35"/>
      <c r="VT275" s="35"/>
      <c r="VU275" s="35"/>
      <c r="VV275" s="35"/>
      <c r="VW275" s="35"/>
      <c r="VX275" s="35"/>
      <c r="VY275" s="35"/>
      <c r="VZ275" s="35"/>
      <c r="WA275" s="35"/>
      <c r="WB275" s="35"/>
      <c r="WC275" s="35"/>
      <c r="WD275" s="35"/>
      <c r="WE275" s="35"/>
      <c r="WF275" s="35"/>
      <c r="WG275" s="35"/>
      <c r="WH275" s="35"/>
      <c r="WI275" s="35"/>
      <c r="WJ275" s="35"/>
      <c r="WK275" s="35"/>
      <c r="WL275" s="35"/>
      <c r="WM275" s="35"/>
      <c r="WN275" s="35"/>
      <c r="WO275" s="35"/>
      <c r="WP275" s="35"/>
      <c r="WQ275" s="35"/>
      <c r="WR275" s="35"/>
      <c r="WS275" s="35"/>
      <c r="WT275" s="35"/>
      <c r="WU275" s="35"/>
      <c r="WV275" s="35"/>
      <c r="WW275" s="35"/>
      <c r="WX275" s="35"/>
      <c r="WY275" s="35"/>
      <c r="WZ275" s="35"/>
      <c r="XA275" s="35"/>
      <c r="XB275" s="35">
        <v>6</v>
      </c>
      <c r="XC275" s="35"/>
      <c r="XD275" s="35"/>
      <c r="XE275" s="35"/>
      <c r="XF275" s="35"/>
      <c r="XG275" s="35"/>
      <c r="XH275" s="35"/>
      <c r="XI275" s="35"/>
      <c r="XJ275" s="35">
        <v>5</v>
      </c>
      <c r="XK275" s="35"/>
      <c r="XL275" s="35"/>
      <c r="XM275" s="35"/>
      <c r="XN275" s="35"/>
      <c r="XO275" s="35">
        <v>1</v>
      </c>
      <c r="XP275" s="35"/>
      <c r="XQ275" s="35"/>
      <c r="XR275" s="35"/>
      <c r="XS275" s="35"/>
      <c r="XT275" s="35"/>
      <c r="XU275" s="35"/>
      <c r="XV275" s="35"/>
      <c r="XW275" s="35"/>
      <c r="XX275" s="35"/>
      <c r="XY275" s="35"/>
      <c r="XZ275" s="35"/>
      <c r="YA275" s="35"/>
      <c r="YB275" s="35"/>
      <c r="YC275" s="35"/>
      <c r="YD275" s="35"/>
      <c r="YE275" s="35"/>
      <c r="YF275" s="35"/>
      <c r="YG275" s="35"/>
      <c r="YH275" s="35"/>
      <c r="YI275" s="35"/>
      <c r="YJ275" s="35"/>
      <c r="YK275" s="35"/>
      <c r="YL275" s="35"/>
      <c r="YM275" s="35"/>
      <c r="YN275" s="35"/>
      <c r="YO275" s="35"/>
      <c r="YP275" s="35"/>
      <c r="YQ275" s="35"/>
      <c r="YR275" s="35"/>
      <c r="YS275" s="35"/>
      <c r="YT275" s="35"/>
      <c r="YU275" s="35"/>
      <c r="YV275" s="35"/>
      <c r="YW275" s="35"/>
      <c r="YX275" s="35"/>
      <c r="YY275" s="35"/>
      <c r="YZ275" s="35"/>
      <c r="ZA275" s="35"/>
      <c r="ZB275" s="35"/>
      <c r="ZC275" s="35"/>
      <c r="ZD275" s="35"/>
      <c r="ZE275" s="35"/>
      <c r="ZF275" s="35"/>
      <c r="ZG275" s="35"/>
      <c r="ZH275" s="35"/>
      <c r="ZI275" s="35"/>
      <c r="ZJ275" s="35"/>
      <c r="ZK275" s="35"/>
      <c r="ZL275" s="35"/>
      <c r="ZM275" s="35"/>
      <c r="ZN275" s="35"/>
      <c r="ZO275" s="35"/>
      <c r="ZP275" s="35"/>
      <c r="ZQ275" s="35"/>
      <c r="ZR275" s="35"/>
      <c r="ZS275" s="35"/>
      <c r="ZT275" s="35"/>
      <c r="ZU275" s="35"/>
      <c r="ZV275" s="35"/>
      <c r="ZW275" s="35"/>
      <c r="ZX275" s="35"/>
      <c r="ZY275" s="35"/>
      <c r="ZZ275" s="35"/>
      <c r="AAA275" s="35"/>
      <c r="AAB275" s="35"/>
      <c r="AAC275" s="35">
        <v>5</v>
      </c>
      <c r="AAD275" s="35"/>
      <c r="AAE275" s="35"/>
      <c r="AAF275" s="35"/>
      <c r="AAG275" s="35"/>
      <c r="AAH275" s="35"/>
      <c r="AAI275" s="35"/>
      <c r="AAJ275" s="35"/>
      <c r="AAK275" s="35"/>
      <c r="AAL275" s="35"/>
      <c r="AAM275" s="35"/>
      <c r="AAN275" s="35"/>
      <c r="AAO275" s="35">
        <v>20</v>
      </c>
      <c r="AAP275" s="35"/>
      <c r="AAQ275" s="35"/>
      <c r="AAR275" s="35"/>
      <c r="AAS275" s="35"/>
      <c r="AAT275" s="35"/>
      <c r="AAU275" s="35"/>
      <c r="AAV275" s="35"/>
      <c r="AAW275" s="35"/>
      <c r="AAX275" s="35"/>
      <c r="AAY275" s="35"/>
      <c r="AAZ275" s="35"/>
      <c r="ABA275" s="35"/>
      <c r="ABB275" s="35"/>
      <c r="ABC275" s="35"/>
      <c r="ABD275" s="35"/>
      <c r="ABE275" s="35"/>
      <c r="ABF275" s="35"/>
      <c r="ABG275" s="35"/>
      <c r="ABH275" s="35"/>
      <c r="ABI275" s="35"/>
      <c r="ABJ275" s="35"/>
      <c r="ABK275" s="35"/>
      <c r="ABL275" s="35"/>
      <c r="ABM275" s="35"/>
      <c r="ABN275" s="35"/>
      <c r="ABO275" s="35"/>
      <c r="ABP275" s="35"/>
      <c r="ABQ275" s="35"/>
      <c r="ABR275" s="35"/>
      <c r="ABS275" s="35"/>
      <c r="ABT275" s="35"/>
      <c r="ABU275" s="35"/>
      <c r="ABV275" s="35"/>
      <c r="ABW275" s="35"/>
      <c r="ABX275" s="35"/>
      <c r="ABY275" s="35"/>
      <c r="ABZ275" s="35"/>
      <c r="ACA275" s="35"/>
      <c r="ACB275" s="35"/>
      <c r="ACC275" s="35">
        <v>20</v>
      </c>
      <c r="ACD275" s="35"/>
      <c r="ACE275" s="35"/>
      <c r="ACF275" s="35"/>
      <c r="ACG275" s="35"/>
      <c r="ACH275" s="35"/>
      <c r="ACI275" s="35"/>
      <c r="ACJ275" s="35"/>
      <c r="ACK275" s="35"/>
      <c r="ACL275" s="35"/>
      <c r="ACM275" s="35"/>
      <c r="ACN275" s="35"/>
      <c r="ACO275" s="35"/>
      <c r="ACP275" s="35"/>
      <c r="ACQ275" s="35">
        <v>9</v>
      </c>
      <c r="ACR275" s="35"/>
      <c r="ACS275" s="35"/>
      <c r="ACT275" s="35"/>
      <c r="ACU275" s="35"/>
      <c r="ACV275" s="35"/>
      <c r="ACW275" s="35"/>
      <c r="ACX275" s="35"/>
      <c r="ACY275" s="35">
        <v>3</v>
      </c>
      <c r="ACZ275" s="35"/>
      <c r="ADA275" s="35"/>
      <c r="ADB275" s="35"/>
      <c r="ADC275" s="35"/>
      <c r="ADD275" s="35"/>
      <c r="ADE275" s="35"/>
      <c r="ADF275" s="35"/>
      <c r="ADG275" s="35"/>
      <c r="ADH275" s="35"/>
      <c r="ADI275" s="35"/>
      <c r="ADJ275" s="35">
        <v>1</v>
      </c>
      <c r="ADK275" s="35"/>
      <c r="ADL275" s="35"/>
      <c r="ADM275" s="35"/>
      <c r="ADN275" s="35"/>
      <c r="ADO275" s="35"/>
      <c r="ADP275" s="35"/>
      <c r="ADQ275" s="35"/>
      <c r="ADR275" s="35"/>
      <c r="ADS275" s="35"/>
      <c r="ADT275" s="35"/>
      <c r="ADU275" s="35"/>
      <c r="ADV275" s="35"/>
      <c r="ADW275" s="35"/>
      <c r="ADX275" s="35"/>
      <c r="ADY275" s="26">
        <f t="shared" si="12"/>
        <v>0</v>
      </c>
      <c r="ADZ275" s="5"/>
    </row>
    <row r="276" spans="1:806" s="33" customFormat="1" x14ac:dyDescent="0.2">
      <c r="A276" s="51" t="s">
        <v>65</v>
      </c>
      <c r="B276" s="65">
        <f t="shared" si="11"/>
        <v>30</v>
      </c>
      <c r="C276" s="57">
        <v>10</v>
      </c>
      <c r="D276" s="60">
        <v>44816</v>
      </c>
      <c r="E276" s="67">
        <v>36.979999999999997</v>
      </c>
      <c r="F276" s="67">
        <f t="shared" si="10"/>
        <v>1109.3999999999999</v>
      </c>
      <c r="G276" s="6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/>
      <c r="BE276" s="15"/>
      <c r="BF276" s="15"/>
      <c r="BG276" s="136"/>
      <c r="BH276" s="35"/>
      <c r="BI276" s="35"/>
      <c r="BJ276" s="35"/>
      <c r="BK276" s="35"/>
      <c r="BL276" s="35"/>
      <c r="BM276" s="35"/>
      <c r="BN276" s="35"/>
      <c r="BO276" s="35"/>
      <c r="BP276" s="35"/>
      <c r="BQ276" s="35"/>
      <c r="BR276" s="35"/>
      <c r="BS276" s="35"/>
      <c r="BT276" s="35"/>
      <c r="BU276" s="35"/>
      <c r="BV276" s="35"/>
      <c r="BW276" s="35"/>
      <c r="BX276" s="35"/>
      <c r="BY276" s="35"/>
      <c r="BZ276" s="35"/>
      <c r="CA276" s="35"/>
      <c r="CB276" s="35"/>
      <c r="CC276" s="35"/>
      <c r="CD276" s="35"/>
      <c r="CE276" s="35"/>
      <c r="CF276" s="35"/>
      <c r="CG276" s="35"/>
      <c r="CH276" s="35"/>
      <c r="CI276" s="35"/>
      <c r="CJ276" s="35"/>
      <c r="CK276" s="35"/>
      <c r="CL276" s="35"/>
      <c r="CM276" s="35"/>
      <c r="CN276" s="35"/>
      <c r="CO276" s="35"/>
      <c r="CP276" s="35"/>
      <c r="CQ276" s="35"/>
      <c r="CR276" s="35"/>
      <c r="CS276" s="35"/>
      <c r="CT276" s="35"/>
      <c r="CU276" s="35"/>
      <c r="CV276" s="35"/>
      <c r="CW276" s="35"/>
      <c r="CX276" s="35"/>
      <c r="CY276" s="35"/>
      <c r="CZ276" s="35"/>
      <c r="DA276" s="35"/>
      <c r="DB276" s="35"/>
      <c r="DC276" s="35"/>
      <c r="DD276" s="35"/>
      <c r="DE276" s="35"/>
      <c r="DF276" s="35"/>
      <c r="DG276" s="35"/>
      <c r="DH276" s="35"/>
      <c r="DI276" s="35"/>
      <c r="DJ276" s="35"/>
      <c r="DK276" s="35"/>
      <c r="DL276" s="35"/>
      <c r="DM276" s="35"/>
      <c r="DN276" s="35"/>
      <c r="DO276" s="35"/>
      <c r="DP276" s="35"/>
      <c r="DQ276" s="35"/>
      <c r="DR276" s="35"/>
      <c r="DS276" s="35"/>
      <c r="DT276" s="35"/>
      <c r="DU276" s="35"/>
      <c r="DV276" s="35"/>
      <c r="DW276" s="35"/>
      <c r="DX276" s="35"/>
      <c r="DY276" s="35"/>
      <c r="DZ276" s="35"/>
      <c r="EA276" s="35"/>
      <c r="EB276" s="35"/>
      <c r="EC276" s="35"/>
      <c r="ED276" s="35"/>
      <c r="EE276" s="35"/>
      <c r="EF276" s="35"/>
      <c r="EG276" s="35"/>
      <c r="EH276" s="35"/>
      <c r="EI276" s="35"/>
      <c r="EJ276" s="35"/>
      <c r="EK276" s="35"/>
      <c r="EL276" s="35"/>
      <c r="EM276" s="35"/>
      <c r="EN276" s="35"/>
      <c r="EO276" s="35"/>
      <c r="EP276" s="35"/>
      <c r="EQ276" s="35"/>
      <c r="ER276" s="35"/>
      <c r="ES276" s="35"/>
      <c r="ET276" s="35"/>
      <c r="EU276" s="35"/>
      <c r="EV276" s="35"/>
      <c r="EW276" s="35"/>
      <c r="EX276" s="35"/>
      <c r="EY276" s="35"/>
      <c r="EZ276" s="35"/>
      <c r="FA276" s="35"/>
      <c r="FB276" s="35"/>
      <c r="FC276" s="35"/>
      <c r="FD276" s="35"/>
      <c r="FE276" s="35"/>
      <c r="FF276" s="35"/>
      <c r="FG276" s="35"/>
      <c r="FH276" s="35"/>
      <c r="FI276" s="35"/>
      <c r="FJ276" s="35"/>
      <c r="FK276" s="35"/>
      <c r="FL276" s="35"/>
      <c r="FM276" s="35"/>
      <c r="FN276" s="35"/>
      <c r="FO276" s="35"/>
      <c r="FP276" s="35"/>
      <c r="FQ276" s="35"/>
      <c r="FR276" s="35"/>
      <c r="FS276" s="35"/>
      <c r="FT276" s="35"/>
      <c r="FU276" s="35"/>
      <c r="FV276" s="35"/>
      <c r="FW276" s="35"/>
      <c r="FX276" s="35"/>
      <c r="FY276" s="35"/>
      <c r="FZ276" s="35"/>
      <c r="GA276" s="35"/>
      <c r="GB276" s="35"/>
      <c r="GC276" s="35"/>
      <c r="GD276" s="35"/>
      <c r="GE276" s="35"/>
      <c r="GF276" s="35"/>
      <c r="GG276" s="35"/>
      <c r="GH276" s="35"/>
      <c r="GI276" s="35"/>
      <c r="GJ276" s="35"/>
      <c r="GK276" s="35"/>
      <c r="GL276" s="35"/>
      <c r="GM276" s="35"/>
      <c r="GN276" s="35"/>
      <c r="GO276" s="35"/>
      <c r="GP276" s="35"/>
      <c r="GQ276" s="35"/>
      <c r="GR276" s="35"/>
      <c r="GS276" s="35"/>
      <c r="GT276" s="35"/>
      <c r="GU276" s="35"/>
      <c r="GV276" s="35"/>
      <c r="GW276" s="35"/>
      <c r="GX276" s="35"/>
      <c r="GY276" s="35"/>
      <c r="GZ276" s="35"/>
      <c r="HA276" s="35"/>
      <c r="HB276" s="35"/>
      <c r="HC276" s="35"/>
      <c r="HD276" s="35"/>
      <c r="HE276" s="35"/>
      <c r="HF276" s="35"/>
      <c r="HG276" s="35"/>
      <c r="HH276" s="35"/>
      <c r="HI276" s="35"/>
      <c r="HJ276" s="35"/>
      <c r="HK276" s="35"/>
      <c r="HL276" s="35"/>
      <c r="HM276" s="35"/>
      <c r="HN276" s="35"/>
      <c r="HO276" s="35"/>
      <c r="HP276" s="35"/>
      <c r="HQ276" s="35"/>
      <c r="HR276" s="35"/>
      <c r="HS276" s="35"/>
      <c r="HT276" s="35"/>
      <c r="HU276" s="35"/>
      <c r="HV276" s="35"/>
      <c r="HW276" s="35"/>
      <c r="HX276" s="35"/>
      <c r="HY276" s="35"/>
      <c r="HZ276" s="35"/>
      <c r="IA276" s="35"/>
      <c r="IB276" s="35"/>
      <c r="IC276" s="35"/>
      <c r="ID276" s="35"/>
      <c r="IE276" s="35"/>
      <c r="IF276" s="35"/>
      <c r="IG276" s="35"/>
      <c r="IH276" s="35"/>
      <c r="II276" s="35"/>
      <c r="IJ276" s="35"/>
      <c r="IK276" s="35"/>
      <c r="IL276" s="35"/>
      <c r="IM276" s="35"/>
      <c r="IN276" s="35"/>
      <c r="IO276" s="35"/>
      <c r="IP276" s="35"/>
      <c r="IQ276" s="35"/>
      <c r="IR276" s="35"/>
      <c r="IS276" s="35"/>
      <c r="IT276" s="35"/>
      <c r="IU276" s="35"/>
      <c r="IV276" s="35"/>
      <c r="IW276" s="35"/>
      <c r="IX276" s="35"/>
      <c r="IY276" s="35"/>
      <c r="IZ276" s="35"/>
      <c r="JA276" s="35"/>
      <c r="JB276" s="35"/>
      <c r="JC276" s="35"/>
      <c r="JD276" s="35"/>
      <c r="JE276" s="35"/>
      <c r="JF276" s="35"/>
      <c r="JG276" s="35"/>
      <c r="JH276" s="35"/>
      <c r="JI276" s="35"/>
      <c r="JJ276" s="35"/>
      <c r="JK276" s="35"/>
      <c r="JL276" s="35"/>
      <c r="JM276" s="35"/>
      <c r="JN276" s="35"/>
      <c r="JO276" s="35"/>
      <c r="JP276" s="35"/>
      <c r="JQ276" s="35"/>
      <c r="JR276" s="35"/>
      <c r="JS276" s="35"/>
      <c r="JT276" s="35"/>
      <c r="JU276" s="35"/>
      <c r="JV276" s="35"/>
      <c r="JW276" s="35"/>
      <c r="JX276" s="35"/>
      <c r="JY276" s="35"/>
      <c r="JZ276" s="35"/>
      <c r="KA276" s="35"/>
      <c r="KB276" s="35"/>
      <c r="KC276" s="35"/>
      <c r="KD276" s="35"/>
      <c r="KE276" s="35"/>
      <c r="KF276" s="35"/>
      <c r="KG276" s="35"/>
      <c r="KH276" s="35"/>
      <c r="KI276" s="35"/>
      <c r="KJ276" s="35"/>
      <c r="KK276" s="35"/>
      <c r="KL276" s="35"/>
      <c r="KM276" s="35"/>
      <c r="KN276" s="35"/>
      <c r="KO276" s="35"/>
      <c r="KP276" s="35"/>
      <c r="KQ276" s="35"/>
      <c r="KR276" s="35"/>
      <c r="KS276" s="35"/>
      <c r="KT276" s="35"/>
      <c r="KU276" s="35"/>
      <c r="KV276" s="35"/>
      <c r="KW276" s="35"/>
      <c r="KX276" s="35"/>
      <c r="KY276" s="35"/>
      <c r="KZ276" s="35"/>
      <c r="LA276" s="35"/>
      <c r="LB276" s="35"/>
      <c r="LC276" s="35"/>
      <c r="LD276" s="35"/>
      <c r="LE276" s="35"/>
      <c r="LF276" s="35"/>
      <c r="LG276" s="35"/>
      <c r="LH276" s="35"/>
      <c r="LI276" s="35"/>
      <c r="LJ276" s="35"/>
      <c r="LK276" s="35"/>
      <c r="LL276" s="35"/>
      <c r="LM276" s="35"/>
      <c r="LN276" s="35"/>
      <c r="LO276" s="35"/>
      <c r="LP276" s="35"/>
      <c r="LQ276" s="35"/>
      <c r="LR276" s="35"/>
      <c r="LS276" s="35"/>
      <c r="LT276" s="35"/>
      <c r="LU276" s="35"/>
      <c r="LV276" s="35"/>
      <c r="LW276" s="35"/>
      <c r="LX276" s="35"/>
      <c r="LY276" s="35"/>
      <c r="LZ276" s="35"/>
      <c r="MA276" s="35"/>
      <c r="MB276" s="35"/>
      <c r="MC276" s="35"/>
      <c r="MD276" s="35"/>
      <c r="ME276" s="35"/>
      <c r="MF276" s="35"/>
      <c r="MG276" s="35"/>
      <c r="MH276" s="35"/>
      <c r="MI276" s="35"/>
      <c r="MJ276" s="35"/>
      <c r="MK276" s="35"/>
      <c r="ML276" s="35"/>
      <c r="MM276" s="35"/>
      <c r="MN276" s="35"/>
      <c r="MO276" s="35"/>
      <c r="MP276" s="35"/>
      <c r="MQ276" s="35"/>
      <c r="MR276" s="35"/>
      <c r="MS276" s="35"/>
      <c r="MT276" s="35"/>
      <c r="MU276" s="35"/>
      <c r="MV276" s="35"/>
      <c r="MW276" s="35"/>
      <c r="MX276" s="35"/>
      <c r="MY276" s="35"/>
      <c r="MZ276" s="35"/>
      <c r="NA276" s="35"/>
      <c r="NB276" s="35"/>
      <c r="NC276" s="35"/>
      <c r="ND276" s="35"/>
      <c r="NE276" s="35"/>
      <c r="NF276" s="35"/>
      <c r="NG276" s="35"/>
      <c r="NH276" s="35"/>
      <c r="NI276" s="35"/>
      <c r="NJ276" s="35"/>
      <c r="NK276" s="35"/>
      <c r="NL276" s="35"/>
      <c r="NM276" s="35"/>
      <c r="NN276" s="35"/>
      <c r="NO276" s="35"/>
      <c r="NP276" s="35"/>
      <c r="NQ276" s="35"/>
      <c r="NR276" s="35"/>
      <c r="NS276" s="35"/>
      <c r="NT276" s="35"/>
      <c r="NU276" s="35"/>
      <c r="NV276" s="35"/>
      <c r="NW276" s="35"/>
      <c r="NX276" s="35"/>
      <c r="NY276" s="35"/>
      <c r="NZ276" s="35"/>
      <c r="OA276" s="35"/>
      <c r="OB276" s="35"/>
      <c r="OC276" s="35"/>
      <c r="OD276" s="35"/>
      <c r="OE276" s="35"/>
      <c r="OF276" s="35"/>
      <c r="OG276" s="35"/>
      <c r="OH276" s="35"/>
      <c r="OI276" s="35"/>
      <c r="OJ276" s="35"/>
      <c r="OK276" s="35"/>
      <c r="OL276" s="35"/>
      <c r="OM276" s="35"/>
      <c r="ON276" s="35"/>
      <c r="OO276" s="35"/>
      <c r="OP276" s="35"/>
      <c r="OQ276" s="35"/>
      <c r="OR276" s="35"/>
      <c r="OS276" s="35"/>
      <c r="OT276" s="35"/>
      <c r="OU276" s="35"/>
      <c r="OV276" s="35"/>
      <c r="OW276" s="35"/>
      <c r="OX276" s="35"/>
      <c r="OY276" s="35"/>
      <c r="OZ276" s="35"/>
      <c r="PA276" s="35"/>
      <c r="PB276" s="35"/>
      <c r="PC276" s="35"/>
      <c r="PD276" s="35"/>
      <c r="PE276" s="35"/>
      <c r="PF276" s="35"/>
      <c r="PG276" s="35"/>
      <c r="PH276" s="35"/>
      <c r="PI276" s="35"/>
      <c r="PJ276" s="35"/>
      <c r="PK276" s="35"/>
      <c r="PL276" s="35"/>
      <c r="PM276" s="35"/>
      <c r="PN276" s="35"/>
      <c r="PO276" s="35"/>
      <c r="PP276" s="35"/>
      <c r="PQ276" s="35"/>
      <c r="PR276" s="35"/>
      <c r="PS276" s="35"/>
      <c r="PT276" s="35"/>
      <c r="PU276" s="35"/>
      <c r="PV276" s="35"/>
      <c r="PW276" s="35"/>
      <c r="PX276" s="35"/>
      <c r="PY276" s="35"/>
      <c r="PZ276" s="35"/>
      <c r="QA276" s="35"/>
      <c r="QB276" s="35"/>
      <c r="QC276" s="35"/>
      <c r="QD276" s="35"/>
      <c r="QE276" s="35"/>
      <c r="QF276" s="35"/>
      <c r="QG276" s="35"/>
      <c r="QH276" s="35"/>
      <c r="QI276" s="35"/>
      <c r="QJ276" s="35"/>
      <c r="QK276" s="35"/>
      <c r="QL276" s="35"/>
      <c r="QM276" s="35"/>
      <c r="QN276" s="35"/>
      <c r="QO276" s="35"/>
      <c r="QP276" s="35"/>
      <c r="QQ276" s="35"/>
      <c r="QR276" s="35"/>
      <c r="QS276" s="35"/>
      <c r="QT276" s="35"/>
      <c r="QU276" s="35"/>
      <c r="QV276" s="35"/>
      <c r="QW276" s="35"/>
      <c r="QX276" s="35"/>
      <c r="QY276" s="35"/>
      <c r="QZ276" s="35"/>
      <c r="RA276" s="35"/>
      <c r="RB276" s="35"/>
      <c r="RC276" s="35"/>
      <c r="RD276" s="35"/>
      <c r="RE276" s="35"/>
      <c r="RF276" s="35"/>
      <c r="RG276" s="35"/>
      <c r="RH276" s="35"/>
      <c r="RI276" s="35"/>
      <c r="RJ276" s="35"/>
      <c r="RK276" s="35"/>
      <c r="RL276" s="35"/>
      <c r="RM276" s="35"/>
      <c r="RN276" s="35"/>
      <c r="RO276" s="35"/>
      <c r="RP276" s="35"/>
      <c r="RQ276" s="35"/>
      <c r="RR276" s="35"/>
      <c r="RS276" s="35"/>
      <c r="RT276" s="35"/>
      <c r="RU276" s="35"/>
      <c r="RV276" s="35"/>
      <c r="RW276" s="35"/>
      <c r="RX276" s="35"/>
      <c r="RY276" s="35"/>
      <c r="RZ276" s="35"/>
      <c r="SA276" s="35"/>
      <c r="SB276" s="35"/>
      <c r="SC276" s="35"/>
      <c r="SD276" s="35"/>
      <c r="SE276" s="35"/>
      <c r="SF276" s="35"/>
      <c r="SG276" s="35"/>
      <c r="SH276" s="35"/>
      <c r="SI276" s="35"/>
      <c r="SJ276" s="35"/>
      <c r="SK276" s="35"/>
      <c r="SL276" s="35"/>
      <c r="SM276" s="35"/>
      <c r="SN276" s="35"/>
      <c r="SO276" s="35"/>
      <c r="SP276" s="35"/>
      <c r="SQ276" s="35"/>
      <c r="SR276" s="35"/>
      <c r="SS276" s="35"/>
      <c r="ST276" s="35"/>
      <c r="SU276" s="35"/>
      <c r="SV276" s="35"/>
      <c r="SW276" s="35"/>
      <c r="SX276" s="35"/>
      <c r="SY276" s="35"/>
      <c r="SZ276" s="35"/>
      <c r="TA276" s="35"/>
      <c r="TB276" s="35"/>
      <c r="TC276" s="35"/>
      <c r="TD276" s="35"/>
      <c r="TE276" s="35"/>
      <c r="TF276" s="35"/>
      <c r="TG276" s="35"/>
      <c r="TH276" s="35"/>
      <c r="TI276" s="35"/>
      <c r="TJ276" s="35"/>
      <c r="TK276" s="35"/>
      <c r="TL276" s="35"/>
      <c r="TM276" s="35"/>
      <c r="TN276" s="35"/>
      <c r="TO276" s="35"/>
      <c r="TP276" s="35"/>
      <c r="TQ276" s="35"/>
      <c r="TR276" s="35"/>
      <c r="TS276" s="35"/>
      <c r="TT276" s="35"/>
      <c r="TU276" s="35"/>
      <c r="TV276" s="35"/>
      <c r="TW276" s="35"/>
      <c r="TX276" s="35"/>
      <c r="TY276" s="35"/>
      <c r="TZ276" s="35"/>
      <c r="UA276" s="35"/>
      <c r="UB276" s="35"/>
      <c r="UC276" s="35"/>
      <c r="UD276" s="35"/>
      <c r="UE276" s="35"/>
      <c r="UF276" s="35"/>
      <c r="UG276" s="35"/>
      <c r="UH276" s="35"/>
      <c r="UI276" s="35"/>
      <c r="UJ276" s="35"/>
      <c r="UK276" s="35"/>
      <c r="UL276" s="35"/>
      <c r="UM276" s="35"/>
      <c r="UN276" s="35"/>
      <c r="UO276" s="35"/>
      <c r="UP276" s="35"/>
      <c r="UQ276" s="35"/>
      <c r="UR276" s="35"/>
      <c r="US276" s="35"/>
      <c r="UT276" s="35"/>
      <c r="UU276" s="35"/>
      <c r="UV276" s="35"/>
      <c r="UW276" s="35"/>
      <c r="UX276" s="35"/>
      <c r="UY276" s="35"/>
      <c r="UZ276" s="35"/>
      <c r="VA276" s="35"/>
      <c r="VB276" s="35"/>
      <c r="VC276" s="35"/>
      <c r="VD276" s="35"/>
      <c r="VE276" s="35"/>
      <c r="VF276" s="35"/>
      <c r="VG276" s="35"/>
      <c r="VH276" s="35"/>
      <c r="VI276" s="35"/>
      <c r="VJ276" s="35"/>
      <c r="VK276" s="35"/>
      <c r="VL276" s="35"/>
      <c r="VM276" s="35"/>
      <c r="VN276" s="35"/>
      <c r="VO276" s="35"/>
      <c r="VP276" s="35"/>
      <c r="VQ276" s="35"/>
      <c r="VR276" s="35"/>
      <c r="VS276" s="35"/>
      <c r="VT276" s="35"/>
      <c r="VU276" s="35"/>
      <c r="VV276" s="35"/>
      <c r="VW276" s="35"/>
      <c r="VX276" s="35"/>
      <c r="VY276" s="35"/>
      <c r="VZ276" s="35"/>
      <c r="WA276" s="35"/>
      <c r="WB276" s="35"/>
      <c r="WC276" s="35"/>
      <c r="WD276" s="35"/>
      <c r="WE276" s="35"/>
      <c r="WF276" s="35"/>
      <c r="WG276" s="35"/>
      <c r="WH276" s="35"/>
      <c r="WI276" s="35"/>
      <c r="WJ276" s="35"/>
      <c r="WK276" s="35"/>
      <c r="WL276" s="35"/>
      <c r="WM276" s="35"/>
      <c r="WN276" s="35"/>
      <c r="WO276" s="35"/>
      <c r="WP276" s="35"/>
      <c r="WQ276" s="35"/>
      <c r="WR276" s="35"/>
      <c r="WS276" s="35"/>
      <c r="WT276" s="35"/>
      <c r="WU276" s="35"/>
      <c r="WV276" s="35"/>
      <c r="WW276" s="35"/>
      <c r="WX276" s="35"/>
      <c r="WY276" s="35"/>
      <c r="WZ276" s="35"/>
      <c r="XA276" s="35"/>
      <c r="XB276" s="35"/>
      <c r="XC276" s="35"/>
      <c r="XD276" s="35"/>
      <c r="XE276" s="35"/>
      <c r="XF276" s="35"/>
      <c r="XG276" s="35"/>
      <c r="XH276" s="35"/>
      <c r="XI276" s="35"/>
      <c r="XJ276" s="35"/>
      <c r="XK276" s="35"/>
      <c r="XL276" s="35"/>
      <c r="XM276" s="35"/>
      <c r="XN276" s="35"/>
      <c r="XO276" s="35"/>
      <c r="XP276" s="35"/>
      <c r="XQ276" s="35"/>
      <c r="XR276" s="35"/>
      <c r="XS276" s="35"/>
      <c r="XT276" s="35"/>
      <c r="XU276" s="35"/>
      <c r="XV276" s="35"/>
      <c r="XW276" s="35"/>
      <c r="XX276" s="35"/>
      <c r="XY276" s="35"/>
      <c r="XZ276" s="35"/>
      <c r="YA276" s="35"/>
      <c r="YB276" s="35"/>
      <c r="YC276" s="35"/>
      <c r="YD276" s="35"/>
      <c r="YE276" s="35"/>
      <c r="YF276" s="35"/>
      <c r="YG276" s="35"/>
      <c r="YH276" s="35"/>
      <c r="YI276" s="35"/>
      <c r="YJ276" s="35"/>
      <c r="YK276" s="35"/>
      <c r="YL276" s="35"/>
      <c r="YM276" s="35"/>
      <c r="YN276" s="35"/>
      <c r="YO276" s="35"/>
      <c r="YP276" s="35"/>
      <c r="YQ276" s="35"/>
      <c r="YR276" s="35"/>
      <c r="YS276" s="35"/>
      <c r="YT276" s="35"/>
      <c r="YU276" s="35"/>
      <c r="YV276" s="35"/>
      <c r="YW276" s="35"/>
      <c r="YX276" s="35"/>
      <c r="YY276" s="35"/>
      <c r="YZ276" s="35"/>
      <c r="ZA276" s="35"/>
      <c r="ZB276" s="35"/>
      <c r="ZC276" s="35"/>
      <c r="ZD276" s="35"/>
      <c r="ZE276" s="35"/>
      <c r="ZF276" s="35"/>
      <c r="ZG276" s="35"/>
      <c r="ZH276" s="35"/>
      <c r="ZI276" s="35"/>
      <c r="ZJ276" s="35"/>
      <c r="ZK276" s="35"/>
      <c r="ZL276" s="35"/>
      <c r="ZM276" s="35"/>
      <c r="ZN276" s="35"/>
      <c r="ZO276" s="35"/>
      <c r="ZP276" s="35"/>
      <c r="ZQ276" s="35"/>
      <c r="ZR276" s="35"/>
      <c r="ZS276" s="35"/>
      <c r="ZT276" s="35"/>
      <c r="ZU276" s="35"/>
      <c r="ZV276" s="35"/>
      <c r="ZW276" s="35"/>
      <c r="ZX276" s="35"/>
      <c r="ZY276" s="35"/>
      <c r="ZZ276" s="35"/>
      <c r="AAA276" s="35"/>
      <c r="AAB276" s="35"/>
      <c r="AAC276" s="35">
        <v>10</v>
      </c>
      <c r="AAD276" s="35"/>
      <c r="AAE276" s="35"/>
      <c r="AAF276" s="35"/>
      <c r="AAG276" s="35"/>
      <c r="AAH276" s="35"/>
      <c r="AAI276" s="35"/>
      <c r="AAJ276" s="35"/>
      <c r="AAK276" s="35"/>
      <c r="AAL276" s="35"/>
      <c r="AAM276" s="35"/>
      <c r="AAN276" s="35"/>
      <c r="AAO276" s="35"/>
      <c r="AAP276" s="35"/>
      <c r="AAQ276" s="35"/>
      <c r="AAR276" s="35"/>
      <c r="AAS276" s="35"/>
      <c r="AAT276" s="35"/>
      <c r="AAU276" s="35"/>
      <c r="AAV276" s="35"/>
      <c r="AAW276" s="35"/>
      <c r="AAX276" s="35"/>
      <c r="AAY276" s="35"/>
      <c r="AAZ276" s="35"/>
      <c r="ABA276" s="35"/>
      <c r="ABB276" s="35"/>
      <c r="ABC276" s="35"/>
      <c r="ABD276" s="35"/>
      <c r="ABE276" s="35"/>
      <c r="ABF276" s="35"/>
      <c r="ABG276" s="35"/>
      <c r="ABH276" s="35"/>
      <c r="ABI276" s="35"/>
      <c r="ABJ276" s="35"/>
      <c r="ABK276" s="35"/>
      <c r="ABL276" s="35"/>
      <c r="ABM276" s="35"/>
      <c r="ABN276" s="35"/>
      <c r="ABO276" s="35"/>
      <c r="ABP276" s="35"/>
      <c r="ABQ276" s="35"/>
      <c r="ABR276" s="35"/>
      <c r="ABS276" s="35"/>
      <c r="ABT276" s="35"/>
      <c r="ABU276" s="35"/>
      <c r="ABV276" s="35"/>
      <c r="ABW276" s="35"/>
      <c r="ABX276" s="35"/>
      <c r="ABY276" s="35"/>
      <c r="ABZ276" s="35"/>
      <c r="ACA276" s="35"/>
      <c r="ACB276" s="35"/>
      <c r="ACC276" s="35">
        <v>10</v>
      </c>
      <c r="ACD276" s="35"/>
      <c r="ACE276" s="35"/>
      <c r="ACF276" s="35"/>
      <c r="ACG276" s="35"/>
      <c r="ACH276" s="35"/>
      <c r="ACI276" s="35"/>
      <c r="ACJ276" s="35"/>
      <c r="ACK276" s="35"/>
      <c r="ACL276" s="35"/>
      <c r="ACM276" s="35"/>
      <c r="ACN276" s="35"/>
      <c r="ACO276" s="35"/>
      <c r="ACP276" s="35"/>
      <c r="ACQ276" s="35">
        <v>60</v>
      </c>
      <c r="ACR276" s="35"/>
      <c r="ACS276" s="35"/>
      <c r="ACT276" s="35"/>
      <c r="ACU276" s="35"/>
      <c r="ACV276" s="35">
        <v>20</v>
      </c>
      <c r="ACW276" s="35"/>
      <c r="ACX276" s="35">
        <v>10</v>
      </c>
      <c r="ACY276" s="35"/>
      <c r="ACZ276" s="35"/>
      <c r="ADA276" s="35"/>
      <c r="ADB276" s="35"/>
      <c r="ADC276" s="35"/>
      <c r="ADD276" s="35"/>
      <c r="ADE276" s="35"/>
      <c r="ADF276" s="35"/>
      <c r="ADG276" s="35"/>
      <c r="ADH276" s="35"/>
      <c r="ADI276" s="35"/>
      <c r="ADJ276" s="35"/>
      <c r="ADK276" s="35"/>
      <c r="ADL276" s="35"/>
      <c r="ADM276" s="35"/>
      <c r="ADN276" s="35"/>
      <c r="ADO276" s="35"/>
      <c r="ADP276" s="35"/>
      <c r="ADQ276" s="35"/>
      <c r="ADR276" s="35"/>
      <c r="ADS276" s="35"/>
      <c r="ADT276" s="35"/>
      <c r="ADU276" s="35"/>
      <c r="ADV276" s="35"/>
      <c r="ADW276" s="35"/>
      <c r="ADX276" s="35">
        <v>30</v>
      </c>
      <c r="ADY276" s="26">
        <f t="shared" si="12"/>
        <v>0</v>
      </c>
      <c r="ADZ276" s="5"/>
    </row>
    <row r="277" spans="1:806" s="33" customFormat="1" x14ac:dyDescent="0.2">
      <c r="A277" s="51" t="s">
        <v>65</v>
      </c>
      <c r="B277" s="65">
        <f t="shared" si="11"/>
        <v>0</v>
      </c>
      <c r="C277" s="57">
        <v>1</v>
      </c>
      <c r="D277" s="60">
        <v>44824</v>
      </c>
      <c r="E277" s="67">
        <v>38.99</v>
      </c>
      <c r="F277" s="67">
        <f t="shared" si="10"/>
        <v>0</v>
      </c>
      <c r="G277" s="6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/>
      <c r="AX277" s="35"/>
      <c r="AY277" s="35"/>
      <c r="AZ277" s="35"/>
      <c r="BA277" s="35"/>
      <c r="BB277" s="35"/>
      <c r="BC277" s="35"/>
      <c r="BD277" s="35"/>
      <c r="BE277" s="15"/>
      <c r="BF277" s="15"/>
      <c r="BG277" s="136"/>
      <c r="BH277" s="35"/>
      <c r="BI277" s="35"/>
      <c r="BJ277" s="35"/>
      <c r="BK277" s="35"/>
      <c r="BL277" s="35"/>
      <c r="BM277" s="35"/>
      <c r="BN277" s="35"/>
      <c r="BO277" s="35"/>
      <c r="BP277" s="35"/>
      <c r="BQ277" s="35"/>
      <c r="BR277" s="35"/>
      <c r="BS277" s="35"/>
      <c r="BT277" s="35"/>
      <c r="BU277" s="35"/>
      <c r="BV277" s="35"/>
      <c r="BW277" s="35"/>
      <c r="BX277" s="35"/>
      <c r="BY277" s="35"/>
      <c r="BZ277" s="35"/>
      <c r="CA277" s="35"/>
      <c r="CB277" s="35"/>
      <c r="CC277" s="35"/>
      <c r="CD277" s="35"/>
      <c r="CE277" s="35"/>
      <c r="CF277" s="35"/>
      <c r="CG277" s="35"/>
      <c r="CH277" s="35"/>
      <c r="CI277" s="35"/>
      <c r="CJ277" s="35"/>
      <c r="CK277" s="35"/>
      <c r="CL277" s="35"/>
      <c r="CM277" s="35"/>
      <c r="CN277" s="35"/>
      <c r="CO277" s="35"/>
      <c r="CP277" s="35"/>
      <c r="CQ277" s="35"/>
      <c r="CR277" s="35"/>
      <c r="CS277" s="35"/>
      <c r="CT277" s="35"/>
      <c r="CU277" s="35"/>
      <c r="CV277" s="35"/>
      <c r="CW277" s="35"/>
      <c r="CX277" s="35"/>
      <c r="CY277" s="35"/>
      <c r="CZ277" s="35"/>
      <c r="DA277" s="35"/>
      <c r="DB277" s="35"/>
      <c r="DC277" s="35"/>
      <c r="DD277" s="35"/>
      <c r="DE277" s="35"/>
      <c r="DF277" s="35"/>
      <c r="DG277" s="35"/>
      <c r="DH277" s="35"/>
      <c r="DI277" s="35"/>
      <c r="DJ277" s="35"/>
      <c r="DK277" s="35"/>
      <c r="DL277" s="35"/>
      <c r="DM277" s="35"/>
      <c r="DN277" s="35"/>
      <c r="DO277" s="35"/>
      <c r="DP277" s="35"/>
      <c r="DQ277" s="35"/>
      <c r="DR277" s="35"/>
      <c r="DS277" s="35"/>
      <c r="DT277" s="35"/>
      <c r="DU277" s="35"/>
      <c r="DV277" s="35"/>
      <c r="DW277" s="35"/>
      <c r="DX277" s="35"/>
      <c r="DY277" s="35"/>
      <c r="DZ277" s="35"/>
      <c r="EA277" s="35"/>
      <c r="EB277" s="35"/>
      <c r="EC277" s="35"/>
      <c r="ED277" s="35"/>
      <c r="EE277" s="35"/>
      <c r="EF277" s="35"/>
      <c r="EG277" s="35"/>
      <c r="EH277" s="35"/>
      <c r="EI277" s="35"/>
      <c r="EJ277" s="35"/>
      <c r="EK277" s="35"/>
      <c r="EL277" s="35"/>
      <c r="EM277" s="35"/>
      <c r="EN277" s="35"/>
      <c r="EO277" s="35"/>
      <c r="EP277" s="35"/>
      <c r="EQ277" s="35"/>
      <c r="ER277" s="35"/>
      <c r="ES277" s="35"/>
      <c r="ET277" s="35"/>
      <c r="EU277" s="35"/>
      <c r="EV277" s="35"/>
      <c r="EW277" s="35"/>
      <c r="EX277" s="35"/>
      <c r="EY277" s="35"/>
      <c r="EZ277" s="35"/>
      <c r="FA277" s="35"/>
      <c r="FB277" s="35"/>
      <c r="FC277" s="35"/>
      <c r="FD277" s="35"/>
      <c r="FE277" s="35"/>
      <c r="FF277" s="35"/>
      <c r="FG277" s="35"/>
      <c r="FH277" s="35"/>
      <c r="FI277" s="35"/>
      <c r="FJ277" s="35"/>
      <c r="FK277" s="35"/>
      <c r="FL277" s="35"/>
      <c r="FM277" s="35"/>
      <c r="FN277" s="35"/>
      <c r="FO277" s="35"/>
      <c r="FP277" s="35"/>
      <c r="FQ277" s="35"/>
      <c r="FR277" s="35"/>
      <c r="FS277" s="35"/>
      <c r="FT277" s="35"/>
      <c r="FU277" s="35"/>
      <c r="FV277" s="35"/>
      <c r="FW277" s="35"/>
      <c r="FX277" s="35"/>
      <c r="FY277" s="35"/>
      <c r="FZ277" s="35"/>
      <c r="GA277" s="35"/>
      <c r="GB277" s="35"/>
      <c r="GC277" s="35"/>
      <c r="GD277" s="35"/>
      <c r="GE277" s="35"/>
      <c r="GF277" s="35"/>
      <c r="GG277" s="35"/>
      <c r="GH277" s="35"/>
      <c r="GI277" s="35"/>
      <c r="GJ277" s="35"/>
      <c r="GK277" s="35"/>
      <c r="GL277" s="35"/>
      <c r="GM277" s="35"/>
      <c r="GN277" s="35"/>
      <c r="GO277" s="35"/>
      <c r="GP277" s="35"/>
      <c r="GQ277" s="35"/>
      <c r="GR277" s="35"/>
      <c r="GS277" s="35"/>
      <c r="GT277" s="35"/>
      <c r="GU277" s="35"/>
      <c r="GV277" s="35"/>
      <c r="GW277" s="35"/>
      <c r="GX277" s="35"/>
      <c r="GY277" s="35"/>
      <c r="GZ277" s="35"/>
      <c r="HA277" s="35"/>
      <c r="HB277" s="35"/>
      <c r="HC277" s="35"/>
      <c r="HD277" s="35"/>
      <c r="HE277" s="35"/>
      <c r="HF277" s="35"/>
      <c r="HG277" s="35"/>
      <c r="HH277" s="35"/>
      <c r="HI277" s="35"/>
      <c r="HJ277" s="35"/>
      <c r="HK277" s="35"/>
      <c r="HL277" s="35"/>
      <c r="HM277" s="35"/>
      <c r="HN277" s="35"/>
      <c r="HO277" s="35"/>
      <c r="HP277" s="35"/>
      <c r="HQ277" s="35"/>
      <c r="HR277" s="35"/>
      <c r="HS277" s="35"/>
      <c r="HT277" s="35"/>
      <c r="HU277" s="35"/>
      <c r="HV277" s="35"/>
      <c r="HW277" s="35"/>
      <c r="HX277" s="35"/>
      <c r="HY277" s="35"/>
      <c r="HZ277" s="35"/>
      <c r="IA277" s="35"/>
      <c r="IB277" s="35"/>
      <c r="IC277" s="35"/>
      <c r="ID277" s="35"/>
      <c r="IE277" s="35"/>
      <c r="IF277" s="35"/>
      <c r="IG277" s="35"/>
      <c r="IH277" s="35"/>
      <c r="II277" s="35"/>
      <c r="IJ277" s="35"/>
      <c r="IK277" s="35"/>
      <c r="IL277" s="35"/>
      <c r="IM277" s="35"/>
      <c r="IN277" s="35"/>
      <c r="IO277" s="35"/>
      <c r="IP277" s="35"/>
      <c r="IQ277" s="35"/>
      <c r="IR277" s="35"/>
      <c r="IS277" s="35"/>
      <c r="IT277" s="35"/>
      <c r="IU277" s="35"/>
      <c r="IV277" s="35"/>
      <c r="IW277" s="35"/>
      <c r="IX277" s="35"/>
      <c r="IY277" s="35"/>
      <c r="IZ277" s="35"/>
      <c r="JA277" s="35"/>
      <c r="JB277" s="35"/>
      <c r="JC277" s="35"/>
      <c r="JD277" s="35"/>
      <c r="JE277" s="35"/>
      <c r="JF277" s="35"/>
      <c r="JG277" s="35"/>
      <c r="JH277" s="35"/>
      <c r="JI277" s="35"/>
      <c r="JJ277" s="35"/>
      <c r="JK277" s="35"/>
      <c r="JL277" s="35"/>
      <c r="JM277" s="35"/>
      <c r="JN277" s="35"/>
      <c r="JO277" s="35"/>
      <c r="JP277" s="35"/>
      <c r="JQ277" s="35"/>
      <c r="JR277" s="35"/>
      <c r="JS277" s="35"/>
      <c r="JT277" s="35"/>
      <c r="JU277" s="35"/>
      <c r="JV277" s="35"/>
      <c r="JW277" s="35"/>
      <c r="JX277" s="35"/>
      <c r="JY277" s="35"/>
      <c r="JZ277" s="35"/>
      <c r="KA277" s="35"/>
      <c r="KB277" s="35"/>
      <c r="KC277" s="35"/>
      <c r="KD277" s="35"/>
      <c r="KE277" s="35"/>
      <c r="KF277" s="35"/>
      <c r="KG277" s="35"/>
      <c r="KH277" s="35"/>
      <c r="KI277" s="35"/>
      <c r="KJ277" s="35"/>
      <c r="KK277" s="35"/>
      <c r="KL277" s="35"/>
      <c r="KM277" s="35"/>
      <c r="KN277" s="35"/>
      <c r="KO277" s="35"/>
      <c r="KP277" s="35"/>
      <c r="KQ277" s="35"/>
      <c r="KR277" s="35"/>
      <c r="KS277" s="35"/>
      <c r="KT277" s="35"/>
      <c r="KU277" s="35"/>
      <c r="KV277" s="35"/>
      <c r="KW277" s="35"/>
      <c r="KX277" s="35"/>
      <c r="KY277" s="35"/>
      <c r="KZ277" s="35"/>
      <c r="LA277" s="35"/>
      <c r="LB277" s="35"/>
      <c r="LC277" s="35"/>
      <c r="LD277" s="35"/>
      <c r="LE277" s="35"/>
      <c r="LF277" s="35"/>
      <c r="LG277" s="35"/>
      <c r="LH277" s="35"/>
      <c r="LI277" s="35"/>
      <c r="LJ277" s="35"/>
      <c r="LK277" s="35"/>
      <c r="LL277" s="35"/>
      <c r="LM277" s="35"/>
      <c r="LN277" s="35"/>
      <c r="LO277" s="35"/>
      <c r="LP277" s="35"/>
      <c r="LQ277" s="35"/>
      <c r="LR277" s="35"/>
      <c r="LS277" s="35"/>
      <c r="LT277" s="35"/>
      <c r="LU277" s="35"/>
      <c r="LV277" s="35"/>
      <c r="LW277" s="35"/>
      <c r="LX277" s="35"/>
      <c r="LY277" s="35"/>
      <c r="LZ277" s="35"/>
      <c r="MA277" s="35"/>
      <c r="MB277" s="35"/>
      <c r="MC277" s="35"/>
      <c r="MD277" s="35"/>
      <c r="ME277" s="35"/>
      <c r="MF277" s="35"/>
      <c r="MG277" s="35"/>
      <c r="MH277" s="35"/>
      <c r="MI277" s="35"/>
      <c r="MJ277" s="35">
        <v>10</v>
      </c>
      <c r="MK277" s="35"/>
      <c r="ML277" s="35"/>
      <c r="MM277" s="35"/>
      <c r="MN277" s="35"/>
      <c r="MO277" s="35"/>
      <c r="MP277" s="35"/>
      <c r="MQ277" s="35"/>
      <c r="MR277" s="35"/>
      <c r="MS277" s="35"/>
      <c r="MT277" s="35"/>
      <c r="MU277" s="35"/>
      <c r="MV277" s="35"/>
      <c r="MW277" s="35"/>
      <c r="MX277" s="35"/>
      <c r="MY277" s="35"/>
      <c r="MZ277" s="35"/>
      <c r="NA277" s="35"/>
      <c r="NB277" s="35"/>
      <c r="NC277" s="35"/>
      <c r="ND277" s="35"/>
      <c r="NE277" s="35"/>
      <c r="NF277" s="35"/>
      <c r="NG277" s="35"/>
      <c r="NH277" s="35"/>
      <c r="NI277" s="35"/>
      <c r="NJ277" s="35"/>
      <c r="NK277" s="35"/>
      <c r="NL277" s="35">
        <v>90</v>
      </c>
      <c r="NM277" s="35"/>
      <c r="NN277" s="35"/>
      <c r="NO277" s="35"/>
      <c r="NP277" s="35"/>
      <c r="NQ277" s="35"/>
      <c r="NR277" s="35"/>
      <c r="NS277" s="35"/>
      <c r="NT277" s="35"/>
      <c r="NU277" s="35"/>
      <c r="NV277" s="35"/>
      <c r="NW277" s="35"/>
      <c r="NX277" s="35">
        <v>8</v>
      </c>
      <c r="NY277" s="35"/>
      <c r="NZ277" s="35"/>
      <c r="OA277" s="35"/>
      <c r="OB277" s="35"/>
      <c r="OC277" s="35"/>
      <c r="OD277" s="35"/>
      <c r="OE277" s="35"/>
      <c r="OF277" s="35"/>
      <c r="OG277" s="35"/>
      <c r="OH277" s="35">
        <v>30</v>
      </c>
      <c r="OI277" s="35"/>
      <c r="OJ277" s="35"/>
      <c r="OK277" s="35"/>
      <c r="OL277" s="35"/>
      <c r="OM277" s="35"/>
      <c r="ON277" s="35"/>
      <c r="OO277" s="35"/>
      <c r="OP277" s="35"/>
      <c r="OQ277" s="35"/>
      <c r="OR277" s="35"/>
      <c r="OS277" s="35"/>
      <c r="OT277" s="35"/>
      <c r="OU277" s="35"/>
      <c r="OV277" s="35">
        <v>50</v>
      </c>
      <c r="OW277" s="35"/>
      <c r="OX277" s="35"/>
      <c r="OY277" s="35"/>
      <c r="OZ277" s="35"/>
      <c r="PA277" s="35"/>
      <c r="PB277" s="35"/>
      <c r="PC277" s="35"/>
      <c r="PD277" s="35"/>
      <c r="PE277" s="35"/>
      <c r="PF277" s="35"/>
      <c r="PG277" s="35"/>
      <c r="PH277" s="35"/>
      <c r="PI277" s="35"/>
      <c r="PJ277" s="35"/>
      <c r="PK277" s="35"/>
      <c r="PL277" s="35"/>
      <c r="PM277" s="35"/>
      <c r="PN277" s="35"/>
      <c r="PO277" s="35"/>
      <c r="PP277" s="35"/>
      <c r="PQ277" s="35"/>
      <c r="PR277" s="35"/>
      <c r="PS277" s="35"/>
      <c r="PT277" s="35"/>
      <c r="PU277" s="35"/>
      <c r="PV277" s="35"/>
      <c r="PW277" s="35"/>
      <c r="PX277" s="35"/>
      <c r="PY277" s="35"/>
      <c r="PZ277" s="35"/>
      <c r="QA277" s="35"/>
      <c r="QB277" s="35"/>
      <c r="QC277" s="35"/>
      <c r="QD277" s="35"/>
      <c r="QE277" s="35"/>
      <c r="QF277" s="35"/>
      <c r="QG277" s="35"/>
      <c r="QH277" s="35"/>
      <c r="QI277" s="35"/>
      <c r="QJ277" s="35">
        <v>50</v>
      </c>
      <c r="QK277" s="35"/>
      <c r="QL277" s="35"/>
      <c r="QM277" s="35"/>
      <c r="QN277" s="35"/>
      <c r="QO277" s="35"/>
      <c r="QP277" s="35"/>
      <c r="QQ277" s="35"/>
      <c r="QR277" s="35"/>
      <c r="QS277" s="35"/>
      <c r="QT277" s="35"/>
      <c r="QU277" s="35"/>
      <c r="QV277" s="35"/>
      <c r="QW277" s="35"/>
      <c r="QX277" s="35"/>
      <c r="QY277" s="35"/>
      <c r="QZ277" s="35"/>
      <c r="RA277" s="35"/>
      <c r="RB277" s="35"/>
      <c r="RC277" s="35"/>
      <c r="RD277" s="35"/>
      <c r="RE277" s="35"/>
      <c r="RF277" s="35"/>
      <c r="RG277" s="35"/>
      <c r="RH277" s="35"/>
      <c r="RI277" s="35"/>
      <c r="RJ277" s="35"/>
      <c r="RK277" s="35"/>
      <c r="RL277" s="35"/>
      <c r="RM277" s="35"/>
      <c r="RN277" s="35"/>
      <c r="RO277" s="35"/>
      <c r="RP277" s="35"/>
      <c r="RQ277" s="35"/>
      <c r="RR277" s="35"/>
      <c r="RS277" s="35"/>
      <c r="RT277" s="35"/>
      <c r="RU277" s="35"/>
      <c r="RV277" s="35"/>
      <c r="RW277" s="35"/>
      <c r="RX277" s="35"/>
      <c r="RY277" s="35"/>
      <c r="RZ277" s="35"/>
      <c r="SA277" s="35"/>
      <c r="SB277" s="35"/>
      <c r="SC277" s="35"/>
      <c r="SD277" s="35"/>
      <c r="SE277" s="35"/>
      <c r="SF277" s="35"/>
      <c r="SG277" s="35"/>
      <c r="SH277" s="35"/>
      <c r="SI277" s="35"/>
      <c r="SJ277" s="35"/>
      <c r="SK277" s="35"/>
      <c r="SL277" s="35"/>
      <c r="SM277" s="35"/>
      <c r="SN277" s="35"/>
      <c r="SO277" s="35"/>
      <c r="SP277" s="35"/>
      <c r="SQ277" s="35"/>
      <c r="SR277" s="35"/>
      <c r="SS277" s="35"/>
      <c r="ST277" s="35"/>
      <c r="SU277" s="35"/>
      <c r="SV277" s="35"/>
      <c r="SW277" s="35"/>
      <c r="SX277" s="35"/>
      <c r="SY277" s="35"/>
      <c r="SZ277" s="35"/>
      <c r="TA277" s="35"/>
      <c r="TB277" s="35"/>
      <c r="TC277" s="35"/>
      <c r="TD277" s="35"/>
      <c r="TE277" s="35"/>
      <c r="TF277" s="35"/>
      <c r="TG277" s="35"/>
      <c r="TH277" s="35"/>
      <c r="TI277" s="35"/>
      <c r="TJ277" s="35"/>
      <c r="TK277" s="35"/>
      <c r="TL277" s="35"/>
      <c r="TM277" s="35"/>
      <c r="TN277" s="35"/>
      <c r="TO277" s="35"/>
      <c r="TP277" s="35"/>
      <c r="TQ277" s="35"/>
      <c r="TR277" s="35"/>
      <c r="TS277" s="35"/>
      <c r="TT277" s="35"/>
      <c r="TU277" s="35"/>
      <c r="TV277" s="35"/>
      <c r="TW277" s="35"/>
      <c r="TX277" s="35"/>
      <c r="TY277" s="35"/>
      <c r="TZ277" s="35"/>
      <c r="UA277" s="35"/>
      <c r="UB277" s="35"/>
      <c r="UC277" s="35"/>
      <c r="UD277" s="35"/>
      <c r="UE277" s="35"/>
      <c r="UF277" s="35"/>
      <c r="UG277" s="35"/>
      <c r="UH277" s="35"/>
      <c r="UI277" s="35"/>
      <c r="UJ277" s="35"/>
      <c r="UK277" s="35"/>
      <c r="UL277" s="35"/>
      <c r="UM277" s="35"/>
      <c r="UN277" s="35"/>
      <c r="UO277" s="35"/>
      <c r="UP277" s="35"/>
      <c r="UQ277" s="35"/>
      <c r="UR277" s="35"/>
      <c r="US277" s="35"/>
      <c r="UT277" s="35"/>
      <c r="UU277" s="35"/>
      <c r="UV277" s="35"/>
      <c r="UW277" s="35"/>
      <c r="UX277" s="35"/>
      <c r="UY277" s="35"/>
      <c r="UZ277" s="35"/>
      <c r="VA277" s="35"/>
      <c r="VB277" s="35"/>
      <c r="VC277" s="35"/>
      <c r="VD277" s="35"/>
      <c r="VE277" s="35"/>
      <c r="VF277" s="35"/>
      <c r="VG277" s="35"/>
      <c r="VH277" s="35"/>
      <c r="VI277" s="35"/>
      <c r="VJ277" s="35"/>
      <c r="VK277" s="35"/>
      <c r="VL277" s="35"/>
      <c r="VM277" s="35"/>
      <c r="VN277" s="35"/>
      <c r="VO277" s="35"/>
      <c r="VP277" s="35"/>
      <c r="VQ277" s="35"/>
      <c r="VR277" s="35"/>
      <c r="VS277" s="35"/>
      <c r="VT277" s="35"/>
      <c r="VU277" s="35"/>
      <c r="VV277" s="35"/>
      <c r="VW277" s="35"/>
      <c r="VX277" s="35"/>
      <c r="VY277" s="35"/>
      <c r="VZ277" s="35"/>
      <c r="WA277" s="35"/>
      <c r="WB277" s="35"/>
      <c r="WC277" s="35"/>
      <c r="WD277" s="35">
        <v>100</v>
      </c>
      <c r="WE277" s="35"/>
      <c r="WF277" s="35"/>
      <c r="WG277" s="35"/>
      <c r="WH277" s="35"/>
      <c r="WI277" s="35"/>
      <c r="WJ277" s="35"/>
      <c r="WK277" s="35"/>
      <c r="WL277" s="35"/>
      <c r="WM277" s="35"/>
      <c r="WN277" s="35"/>
      <c r="WO277" s="35"/>
      <c r="WP277" s="35"/>
      <c r="WQ277" s="35"/>
      <c r="WR277" s="35">
        <v>10</v>
      </c>
      <c r="WS277" s="35"/>
      <c r="WT277" s="35"/>
      <c r="WU277" s="35"/>
      <c r="WV277" s="35"/>
      <c r="WW277" s="35"/>
      <c r="WX277" s="35"/>
      <c r="WY277" s="35"/>
      <c r="WZ277" s="35"/>
      <c r="XA277" s="35"/>
      <c r="XB277" s="35"/>
      <c r="XC277" s="35"/>
      <c r="XD277" s="35"/>
      <c r="XE277" s="35"/>
      <c r="XF277" s="35"/>
      <c r="XG277" s="35"/>
      <c r="XH277" s="35"/>
      <c r="XI277" s="35"/>
      <c r="XJ277" s="35"/>
      <c r="XK277" s="35"/>
      <c r="XL277" s="35"/>
      <c r="XM277" s="35"/>
      <c r="XN277" s="35"/>
      <c r="XO277" s="35"/>
      <c r="XP277" s="35"/>
      <c r="XQ277" s="35"/>
      <c r="XR277" s="35"/>
      <c r="XS277" s="35"/>
      <c r="XT277" s="35"/>
      <c r="XU277" s="35"/>
      <c r="XV277" s="35"/>
      <c r="XW277" s="35"/>
      <c r="XX277" s="35"/>
      <c r="XY277" s="35"/>
      <c r="XZ277" s="35"/>
      <c r="YA277" s="35"/>
      <c r="YB277" s="35"/>
      <c r="YC277" s="35"/>
      <c r="YD277" s="35"/>
      <c r="YE277" s="35"/>
      <c r="YF277" s="35"/>
      <c r="YG277" s="35"/>
      <c r="YH277" s="35">
        <v>20</v>
      </c>
      <c r="YI277" s="35"/>
      <c r="YJ277" s="35"/>
      <c r="YK277" s="35"/>
      <c r="YL277" s="35"/>
      <c r="YM277" s="35"/>
      <c r="YN277" s="35"/>
      <c r="YO277" s="35"/>
      <c r="YP277" s="35"/>
      <c r="YQ277" s="35">
        <v>10</v>
      </c>
      <c r="YR277" s="35"/>
      <c r="YS277" s="35"/>
      <c r="YT277" s="35"/>
      <c r="YU277" s="35"/>
      <c r="YV277" s="35"/>
      <c r="YW277" s="35"/>
      <c r="YX277" s="35"/>
      <c r="YY277" s="35"/>
      <c r="YZ277" s="35"/>
      <c r="ZA277" s="35"/>
      <c r="ZB277" s="35">
        <v>30</v>
      </c>
      <c r="ZC277" s="35"/>
      <c r="ZD277" s="35"/>
      <c r="ZE277" s="35"/>
      <c r="ZF277" s="35"/>
      <c r="ZG277" s="35"/>
      <c r="ZH277" s="35"/>
      <c r="ZI277" s="35"/>
      <c r="ZJ277" s="35"/>
      <c r="ZK277" s="35"/>
      <c r="ZL277" s="35"/>
      <c r="ZM277" s="35"/>
      <c r="ZN277" s="35"/>
      <c r="ZO277" s="35"/>
      <c r="ZP277" s="35"/>
      <c r="ZQ277" s="35"/>
      <c r="ZR277" s="35"/>
      <c r="ZS277" s="35"/>
      <c r="ZT277" s="35"/>
      <c r="ZU277" s="35"/>
      <c r="ZV277" s="35"/>
      <c r="ZW277" s="35"/>
      <c r="ZX277" s="35"/>
      <c r="ZY277" s="35"/>
      <c r="ZZ277" s="35"/>
      <c r="AAA277" s="35"/>
      <c r="AAB277" s="35"/>
      <c r="AAC277" s="35"/>
      <c r="AAD277" s="35"/>
      <c r="AAE277" s="35"/>
      <c r="AAF277" s="35"/>
      <c r="AAG277" s="35"/>
      <c r="AAH277" s="35"/>
      <c r="AAI277" s="35"/>
      <c r="AAJ277" s="35"/>
      <c r="AAK277" s="35"/>
      <c r="AAL277" s="35"/>
      <c r="AAM277" s="35"/>
      <c r="AAN277" s="35"/>
      <c r="AAO277" s="35"/>
      <c r="AAP277" s="35"/>
      <c r="AAQ277" s="35"/>
      <c r="AAR277" s="35"/>
      <c r="AAS277" s="35"/>
      <c r="AAT277" s="35"/>
      <c r="AAU277" s="35"/>
      <c r="AAV277" s="35"/>
      <c r="AAW277" s="35"/>
      <c r="AAX277" s="35"/>
      <c r="AAY277" s="35"/>
      <c r="AAZ277" s="35"/>
      <c r="ABA277" s="35"/>
      <c r="ABB277" s="35"/>
      <c r="ABC277" s="35"/>
      <c r="ABD277" s="35"/>
      <c r="ABE277" s="35"/>
      <c r="ABF277" s="35"/>
      <c r="ABG277" s="35"/>
      <c r="ABH277" s="35"/>
      <c r="ABI277" s="35"/>
      <c r="ABJ277" s="35"/>
      <c r="ABK277" s="35"/>
      <c r="ABL277" s="35"/>
      <c r="ABM277" s="35"/>
      <c r="ABN277" s="35"/>
      <c r="ABO277" s="35"/>
      <c r="ABP277" s="35"/>
      <c r="ABQ277" s="35"/>
      <c r="ABR277" s="35"/>
      <c r="ABS277" s="35"/>
      <c r="ABT277" s="35"/>
      <c r="ABU277" s="35"/>
      <c r="ABV277" s="35"/>
      <c r="ABW277" s="35"/>
      <c r="ABX277" s="35"/>
      <c r="ABY277" s="35"/>
      <c r="ABZ277" s="35"/>
      <c r="ACA277" s="35"/>
      <c r="ACB277" s="35"/>
      <c r="ACC277" s="35"/>
      <c r="ACD277" s="35"/>
      <c r="ACE277" s="35"/>
      <c r="ACF277" s="35"/>
      <c r="ACG277" s="35"/>
      <c r="ACH277" s="35"/>
      <c r="ACI277" s="35"/>
      <c r="ACJ277" s="35"/>
      <c r="ACK277" s="35"/>
      <c r="ACL277" s="35"/>
      <c r="ACM277" s="35"/>
      <c r="ACN277" s="35"/>
      <c r="ACO277" s="35"/>
      <c r="ACP277" s="35"/>
      <c r="ACQ277" s="35"/>
      <c r="ACR277" s="35"/>
      <c r="ACS277" s="35"/>
      <c r="ACT277" s="35"/>
      <c r="ACU277" s="35"/>
      <c r="ACV277" s="35"/>
      <c r="ACW277" s="35"/>
      <c r="ACX277" s="35"/>
      <c r="ACY277" s="35"/>
      <c r="ACZ277" s="35"/>
      <c r="ADA277" s="35"/>
      <c r="ADB277" s="35">
        <v>8</v>
      </c>
      <c r="ADC277" s="35"/>
      <c r="ADD277" s="35"/>
      <c r="ADE277" s="35"/>
      <c r="ADF277" s="35"/>
      <c r="ADG277" s="35"/>
      <c r="ADH277" s="35"/>
      <c r="ADI277" s="35"/>
      <c r="ADJ277" s="35"/>
      <c r="ADK277" s="35"/>
      <c r="ADL277" s="35"/>
      <c r="ADM277" s="35"/>
      <c r="ADN277" s="35"/>
      <c r="ADO277" s="35"/>
      <c r="ADP277" s="35"/>
      <c r="ADQ277" s="35"/>
      <c r="ADR277" s="35"/>
      <c r="ADS277" s="35"/>
      <c r="ADT277" s="35"/>
      <c r="ADU277" s="35"/>
      <c r="ADV277" s="35"/>
      <c r="ADW277" s="35"/>
      <c r="ADX277" s="35"/>
      <c r="ADY277" s="26">
        <f t="shared" si="12"/>
        <v>0</v>
      </c>
      <c r="ADZ277" s="5"/>
    </row>
    <row r="278" spans="1:806" s="33" customFormat="1" x14ac:dyDescent="0.2">
      <c r="A278" s="51" t="s">
        <v>370</v>
      </c>
      <c r="B278" s="65">
        <f t="shared" si="11"/>
        <v>16</v>
      </c>
      <c r="C278" s="57">
        <v>1</v>
      </c>
      <c r="D278" s="60">
        <v>44809</v>
      </c>
      <c r="E278" s="67">
        <v>43.98</v>
      </c>
      <c r="F278" s="67">
        <f t="shared" si="10"/>
        <v>703.68</v>
      </c>
      <c r="G278" s="6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15"/>
      <c r="BF278" s="15"/>
      <c r="BG278" s="136"/>
      <c r="BH278" s="35"/>
      <c r="BI278" s="35"/>
      <c r="BJ278" s="35"/>
      <c r="BK278" s="35"/>
      <c r="BL278" s="35"/>
      <c r="BM278" s="35"/>
      <c r="BN278" s="35"/>
      <c r="BO278" s="35"/>
      <c r="BP278" s="35"/>
      <c r="BQ278" s="35"/>
      <c r="BR278" s="35"/>
      <c r="BS278" s="35"/>
      <c r="BT278" s="35"/>
      <c r="BU278" s="35"/>
      <c r="BV278" s="35"/>
      <c r="BW278" s="35"/>
      <c r="BX278" s="35"/>
      <c r="BY278" s="35"/>
      <c r="BZ278" s="35"/>
      <c r="CA278" s="35"/>
      <c r="CB278" s="35"/>
      <c r="CC278" s="35"/>
      <c r="CD278" s="35"/>
      <c r="CE278" s="35"/>
      <c r="CF278" s="35"/>
      <c r="CG278" s="35"/>
      <c r="CH278" s="35"/>
      <c r="CI278" s="35"/>
      <c r="CJ278" s="35"/>
      <c r="CK278" s="35"/>
      <c r="CL278" s="35"/>
      <c r="CM278" s="35"/>
      <c r="CN278" s="35"/>
      <c r="CO278" s="35"/>
      <c r="CP278" s="35"/>
      <c r="CQ278" s="35"/>
      <c r="CR278" s="35"/>
      <c r="CS278" s="35"/>
      <c r="CT278" s="35"/>
      <c r="CU278" s="35"/>
      <c r="CV278" s="35"/>
      <c r="CW278" s="35"/>
      <c r="CX278" s="35"/>
      <c r="CY278" s="35"/>
      <c r="CZ278" s="35"/>
      <c r="DA278" s="35"/>
      <c r="DB278" s="35"/>
      <c r="DC278" s="35"/>
      <c r="DD278" s="35"/>
      <c r="DE278" s="35"/>
      <c r="DF278" s="35"/>
      <c r="DG278" s="35"/>
      <c r="DH278" s="35"/>
      <c r="DI278" s="35"/>
      <c r="DJ278" s="35"/>
      <c r="DK278" s="35"/>
      <c r="DL278" s="35"/>
      <c r="DM278" s="35"/>
      <c r="DN278" s="35"/>
      <c r="DO278" s="35"/>
      <c r="DP278" s="35"/>
      <c r="DQ278" s="35"/>
      <c r="DR278" s="35"/>
      <c r="DS278" s="35"/>
      <c r="DT278" s="35"/>
      <c r="DU278" s="35"/>
      <c r="DV278" s="35"/>
      <c r="DW278" s="35"/>
      <c r="DX278" s="35"/>
      <c r="DY278" s="35"/>
      <c r="DZ278" s="35"/>
      <c r="EA278" s="35"/>
      <c r="EB278" s="35"/>
      <c r="EC278" s="35"/>
      <c r="ED278" s="35"/>
      <c r="EE278" s="35"/>
      <c r="EF278" s="35"/>
      <c r="EG278" s="35"/>
      <c r="EH278" s="35"/>
      <c r="EI278" s="35"/>
      <c r="EJ278" s="35"/>
      <c r="EK278" s="35"/>
      <c r="EL278" s="35"/>
      <c r="EM278" s="35"/>
      <c r="EN278" s="35"/>
      <c r="EO278" s="35"/>
      <c r="EP278" s="35"/>
      <c r="EQ278" s="35"/>
      <c r="ER278" s="35"/>
      <c r="ES278" s="35"/>
      <c r="ET278" s="35"/>
      <c r="EU278" s="35"/>
      <c r="EV278" s="35"/>
      <c r="EW278" s="35"/>
      <c r="EX278" s="35"/>
      <c r="EY278" s="35"/>
      <c r="EZ278" s="35"/>
      <c r="FA278" s="35"/>
      <c r="FB278" s="35"/>
      <c r="FC278" s="35"/>
      <c r="FD278" s="35"/>
      <c r="FE278" s="35"/>
      <c r="FF278" s="35"/>
      <c r="FG278" s="35"/>
      <c r="FH278" s="35"/>
      <c r="FI278" s="35"/>
      <c r="FJ278" s="35"/>
      <c r="FK278" s="35"/>
      <c r="FL278" s="35"/>
      <c r="FM278" s="35"/>
      <c r="FN278" s="35"/>
      <c r="FO278" s="35"/>
      <c r="FP278" s="35"/>
      <c r="FQ278" s="35"/>
      <c r="FR278" s="35"/>
      <c r="FS278" s="35"/>
      <c r="FT278" s="35"/>
      <c r="FU278" s="35"/>
      <c r="FV278" s="35"/>
      <c r="FW278" s="35"/>
      <c r="FX278" s="35"/>
      <c r="FY278" s="35"/>
      <c r="FZ278" s="35"/>
      <c r="GA278" s="35"/>
      <c r="GB278" s="35"/>
      <c r="GC278" s="35"/>
      <c r="GD278" s="35"/>
      <c r="GE278" s="35"/>
      <c r="GF278" s="35"/>
      <c r="GG278" s="35"/>
      <c r="GH278" s="35"/>
      <c r="GI278" s="35"/>
      <c r="GJ278" s="35"/>
      <c r="GK278" s="35"/>
      <c r="GL278" s="35"/>
      <c r="GM278" s="35"/>
      <c r="GN278" s="35"/>
      <c r="GO278" s="35"/>
      <c r="GP278" s="35"/>
      <c r="GQ278" s="35"/>
      <c r="GR278" s="35"/>
      <c r="GS278" s="35"/>
      <c r="GT278" s="35"/>
      <c r="GU278" s="35"/>
      <c r="GV278" s="35"/>
      <c r="GW278" s="35"/>
      <c r="GX278" s="35"/>
      <c r="GY278" s="35"/>
      <c r="GZ278" s="35"/>
      <c r="HA278" s="35"/>
      <c r="HB278" s="35"/>
      <c r="HC278" s="35"/>
      <c r="HD278" s="35"/>
      <c r="HE278" s="35"/>
      <c r="HF278" s="35"/>
      <c r="HG278" s="35"/>
      <c r="HH278" s="35"/>
      <c r="HI278" s="35"/>
      <c r="HJ278" s="35"/>
      <c r="HK278" s="35"/>
      <c r="HL278" s="35"/>
      <c r="HM278" s="35"/>
      <c r="HN278" s="35"/>
      <c r="HO278" s="35"/>
      <c r="HP278" s="35"/>
      <c r="HQ278" s="35"/>
      <c r="HR278" s="35"/>
      <c r="HS278" s="35"/>
      <c r="HT278" s="35"/>
      <c r="HU278" s="35"/>
      <c r="HV278" s="35"/>
      <c r="HW278" s="35"/>
      <c r="HX278" s="35"/>
      <c r="HY278" s="35"/>
      <c r="HZ278" s="35"/>
      <c r="IA278" s="35"/>
      <c r="IB278" s="35"/>
      <c r="IC278" s="35"/>
      <c r="ID278" s="35"/>
      <c r="IE278" s="35"/>
      <c r="IF278" s="35"/>
      <c r="IG278" s="35"/>
      <c r="IH278" s="35"/>
      <c r="II278" s="35"/>
      <c r="IJ278" s="35"/>
      <c r="IK278" s="35"/>
      <c r="IL278" s="35"/>
      <c r="IM278" s="35"/>
      <c r="IN278" s="35"/>
      <c r="IO278" s="35"/>
      <c r="IP278" s="35"/>
      <c r="IQ278" s="35"/>
      <c r="IR278" s="35"/>
      <c r="IS278" s="35"/>
      <c r="IT278" s="35"/>
      <c r="IU278" s="35"/>
      <c r="IV278" s="35"/>
      <c r="IW278" s="35"/>
      <c r="IX278" s="35"/>
      <c r="IY278" s="35"/>
      <c r="IZ278" s="35"/>
      <c r="JA278" s="35"/>
      <c r="JB278" s="35"/>
      <c r="JC278" s="35"/>
      <c r="JD278" s="35"/>
      <c r="JE278" s="35"/>
      <c r="JF278" s="35"/>
      <c r="JG278" s="35"/>
      <c r="JH278" s="35"/>
      <c r="JI278" s="35"/>
      <c r="JJ278" s="35">
        <v>50</v>
      </c>
      <c r="JK278" s="35"/>
      <c r="JL278" s="35"/>
      <c r="JM278" s="35"/>
      <c r="JN278" s="35"/>
      <c r="JO278" s="35"/>
      <c r="JP278" s="35"/>
      <c r="JQ278" s="35"/>
      <c r="JR278" s="35"/>
      <c r="JS278" s="35"/>
      <c r="JT278" s="35"/>
      <c r="JU278" s="35"/>
      <c r="JV278" s="35"/>
      <c r="JW278" s="35"/>
      <c r="JX278" s="35"/>
      <c r="JY278" s="35"/>
      <c r="JZ278" s="35"/>
      <c r="KA278" s="35"/>
      <c r="KB278" s="35"/>
      <c r="KC278" s="35"/>
      <c r="KD278" s="35"/>
      <c r="KE278" s="35"/>
      <c r="KF278" s="35"/>
      <c r="KG278" s="35"/>
      <c r="KH278" s="35"/>
      <c r="KI278" s="35"/>
      <c r="KJ278" s="35"/>
      <c r="KK278" s="35"/>
      <c r="KL278" s="35"/>
      <c r="KM278" s="35"/>
      <c r="KN278" s="35"/>
      <c r="KO278" s="35"/>
      <c r="KP278" s="35"/>
      <c r="KQ278" s="35"/>
      <c r="KR278" s="35"/>
      <c r="KS278" s="35"/>
      <c r="KT278" s="35"/>
      <c r="KU278" s="35"/>
      <c r="KV278" s="35"/>
      <c r="KW278" s="35"/>
      <c r="KX278" s="35"/>
      <c r="KY278" s="35"/>
      <c r="KZ278" s="35"/>
      <c r="LA278" s="35"/>
      <c r="LB278" s="35"/>
      <c r="LC278" s="35"/>
      <c r="LD278" s="35"/>
      <c r="LE278" s="35"/>
      <c r="LF278" s="35"/>
      <c r="LG278" s="35"/>
      <c r="LH278" s="35"/>
      <c r="LI278" s="35"/>
      <c r="LJ278" s="35"/>
      <c r="LK278" s="35"/>
      <c r="LL278" s="35">
        <v>10</v>
      </c>
      <c r="LM278" s="35"/>
      <c r="LN278" s="35"/>
      <c r="LO278" s="35"/>
      <c r="LP278" s="35"/>
      <c r="LQ278" s="35"/>
      <c r="LR278" s="35"/>
      <c r="LS278" s="35"/>
      <c r="LT278" s="35"/>
      <c r="LU278" s="35"/>
      <c r="LV278" s="35"/>
      <c r="LW278" s="35"/>
      <c r="LX278" s="35"/>
      <c r="LY278" s="35"/>
      <c r="LZ278" s="35"/>
      <c r="MA278" s="35"/>
      <c r="MB278" s="35"/>
      <c r="MC278" s="35"/>
      <c r="MD278" s="35"/>
      <c r="ME278" s="35"/>
      <c r="MF278" s="35"/>
      <c r="MG278" s="35"/>
      <c r="MH278" s="35"/>
      <c r="MI278" s="35"/>
      <c r="MJ278" s="35"/>
      <c r="MK278" s="35"/>
      <c r="ML278" s="35"/>
      <c r="MM278" s="35"/>
      <c r="MN278" s="35"/>
      <c r="MO278" s="35"/>
      <c r="MP278" s="35"/>
      <c r="MQ278" s="35"/>
      <c r="MR278" s="35"/>
      <c r="MS278" s="35"/>
      <c r="MT278" s="35"/>
      <c r="MU278" s="35"/>
      <c r="MV278" s="35"/>
      <c r="MW278" s="35"/>
      <c r="MX278" s="35"/>
      <c r="MY278" s="35"/>
      <c r="MZ278" s="35"/>
      <c r="NA278" s="35"/>
      <c r="NB278" s="35"/>
      <c r="NC278" s="35"/>
      <c r="ND278" s="35"/>
      <c r="NE278" s="35"/>
      <c r="NF278" s="35"/>
      <c r="NG278" s="35"/>
      <c r="NH278" s="35"/>
      <c r="NI278" s="35"/>
      <c r="NJ278" s="35"/>
      <c r="NK278" s="35"/>
      <c r="NL278" s="35"/>
      <c r="NM278" s="35"/>
      <c r="NN278" s="35"/>
      <c r="NO278" s="35"/>
      <c r="NP278" s="35"/>
      <c r="NQ278" s="35"/>
      <c r="NR278" s="35"/>
      <c r="NS278" s="35"/>
      <c r="NT278" s="35"/>
      <c r="NU278" s="35"/>
      <c r="NV278" s="35"/>
      <c r="NW278" s="35"/>
      <c r="NX278" s="35"/>
      <c r="NY278" s="35"/>
      <c r="NZ278" s="35"/>
      <c r="OA278" s="35"/>
      <c r="OB278" s="35"/>
      <c r="OC278" s="35"/>
      <c r="OD278" s="35"/>
      <c r="OE278" s="35"/>
      <c r="OF278" s="35"/>
      <c r="OG278" s="35"/>
      <c r="OH278" s="35"/>
      <c r="OI278" s="35"/>
      <c r="OJ278" s="35"/>
      <c r="OK278" s="35"/>
      <c r="OL278" s="35"/>
      <c r="OM278" s="35"/>
      <c r="ON278" s="35"/>
      <c r="OO278" s="35"/>
      <c r="OP278" s="35"/>
      <c r="OQ278" s="35"/>
      <c r="OR278" s="35"/>
      <c r="OS278" s="35"/>
      <c r="OT278" s="35"/>
      <c r="OU278" s="35"/>
      <c r="OV278" s="35"/>
      <c r="OW278" s="35"/>
      <c r="OX278" s="35"/>
      <c r="OY278" s="35"/>
      <c r="OZ278" s="35"/>
      <c r="PA278" s="35"/>
      <c r="PB278" s="35"/>
      <c r="PC278" s="35"/>
      <c r="PD278" s="35"/>
      <c r="PE278" s="35"/>
      <c r="PF278" s="35"/>
      <c r="PG278" s="35"/>
      <c r="PH278" s="35"/>
      <c r="PI278" s="35"/>
      <c r="PJ278" s="35"/>
      <c r="PK278" s="35"/>
      <c r="PL278" s="35"/>
      <c r="PM278" s="35"/>
      <c r="PN278" s="35"/>
      <c r="PO278" s="35"/>
      <c r="PP278" s="35"/>
      <c r="PQ278" s="35"/>
      <c r="PR278" s="35"/>
      <c r="PS278" s="35"/>
      <c r="PT278" s="35"/>
      <c r="PU278" s="35"/>
      <c r="PV278" s="35"/>
      <c r="PW278" s="35"/>
      <c r="PX278" s="35"/>
      <c r="PY278" s="35"/>
      <c r="PZ278" s="35"/>
      <c r="QA278" s="35"/>
      <c r="QB278" s="35"/>
      <c r="QC278" s="35"/>
      <c r="QD278" s="35"/>
      <c r="QE278" s="35"/>
      <c r="QF278" s="35"/>
      <c r="QG278" s="35"/>
      <c r="QH278" s="35"/>
      <c r="QI278" s="35"/>
      <c r="QJ278" s="35"/>
      <c r="QK278" s="35"/>
      <c r="QL278" s="35"/>
      <c r="QM278" s="35"/>
      <c r="QN278" s="35"/>
      <c r="QO278" s="35"/>
      <c r="QP278" s="35"/>
      <c r="QQ278" s="35"/>
      <c r="QR278" s="35"/>
      <c r="QS278" s="35"/>
      <c r="QT278" s="35"/>
      <c r="QU278" s="35"/>
      <c r="QV278" s="35"/>
      <c r="QW278" s="35"/>
      <c r="QX278" s="35"/>
      <c r="QY278" s="35"/>
      <c r="QZ278" s="35"/>
      <c r="RA278" s="35"/>
      <c r="RB278" s="35"/>
      <c r="RC278" s="35"/>
      <c r="RD278" s="35"/>
      <c r="RE278" s="35"/>
      <c r="RF278" s="35"/>
      <c r="RG278" s="35"/>
      <c r="RH278" s="35"/>
      <c r="RI278" s="35"/>
      <c r="RJ278" s="35"/>
      <c r="RK278" s="35"/>
      <c r="RL278" s="35"/>
      <c r="RM278" s="35"/>
      <c r="RN278" s="35"/>
      <c r="RO278" s="35"/>
      <c r="RP278" s="35"/>
      <c r="RQ278" s="35"/>
      <c r="RR278" s="35"/>
      <c r="RS278" s="35"/>
      <c r="RT278" s="35"/>
      <c r="RU278" s="35"/>
      <c r="RV278" s="35"/>
      <c r="RW278" s="35"/>
      <c r="RX278" s="35"/>
      <c r="RY278" s="35"/>
      <c r="RZ278" s="35"/>
      <c r="SA278" s="35"/>
      <c r="SB278" s="35"/>
      <c r="SC278" s="35"/>
      <c r="SD278" s="35"/>
      <c r="SE278" s="35"/>
      <c r="SF278" s="35"/>
      <c r="SG278" s="35"/>
      <c r="SH278" s="35"/>
      <c r="SI278" s="35"/>
      <c r="SJ278" s="35"/>
      <c r="SK278" s="35"/>
      <c r="SL278" s="35"/>
      <c r="SM278" s="35"/>
      <c r="SN278" s="35">
        <v>50</v>
      </c>
      <c r="SO278" s="35"/>
      <c r="SP278" s="35"/>
      <c r="SQ278" s="35"/>
      <c r="SR278" s="35"/>
      <c r="SS278" s="35"/>
      <c r="ST278" s="35"/>
      <c r="SU278" s="35"/>
      <c r="SV278" s="35"/>
      <c r="SW278" s="35"/>
      <c r="SX278" s="35"/>
      <c r="SY278" s="35"/>
      <c r="SZ278" s="35"/>
      <c r="TA278" s="35"/>
      <c r="TB278" s="35"/>
      <c r="TC278" s="35"/>
      <c r="TD278" s="35"/>
      <c r="TE278" s="35"/>
      <c r="TF278" s="35"/>
      <c r="TG278" s="35"/>
      <c r="TH278" s="35"/>
      <c r="TI278" s="35"/>
      <c r="TJ278" s="35"/>
      <c r="TK278" s="35"/>
      <c r="TL278" s="35"/>
      <c r="TM278" s="35"/>
      <c r="TN278" s="35"/>
      <c r="TO278" s="35"/>
      <c r="TP278" s="35"/>
      <c r="TQ278" s="35"/>
      <c r="TR278" s="35"/>
      <c r="TS278" s="35"/>
      <c r="TT278" s="35"/>
      <c r="TU278" s="35"/>
      <c r="TV278" s="35"/>
      <c r="TW278" s="35"/>
      <c r="TX278" s="35"/>
      <c r="TY278" s="35"/>
      <c r="TZ278" s="35"/>
      <c r="UA278" s="35"/>
      <c r="UB278" s="35"/>
      <c r="UC278" s="35"/>
      <c r="UD278" s="35"/>
      <c r="UE278" s="35"/>
      <c r="UF278" s="35"/>
      <c r="UG278" s="35"/>
      <c r="UH278" s="35"/>
      <c r="UI278" s="35"/>
      <c r="UJ278" s="35"/>
      <c r="UK278" s="35"/>
      <c r="UL278" s="35"/>
      <c r="UM278" s="35"/>
      <c r="UN278" s="35"/>
      <c r="UO278" s="35"/>
      <c r="UP278" s="35"/>
      <c r="UQ278" s="35"/>
      <c r="UR278" s="35"/>
      <c r="US278" s="35"/>
      <c r="UT278" s="35"/>
      <c r="UU278" s="35"/>
      <c r="UV278" s="35"/>
      <c r="UW278" s="35"/>
      <c r="UX278" s="35"/>
      <c r="UY278" s="35"/>
      <c r="UZ278" s="35"/>
      <c r="VA278" s="35"/>
      <c r="VB278" s="35"/>
      <c r="VC278" s="35"/>
      <c r="VD278" s="35"/>
      <c r="VE278" s="35"/>
      <c r="VF278" s="35"/>
      <c r="VG278" s="35"/>
      <c r="VH278" s="35"/>
      <c r="VI278" s="35"/>
      <c r="VJ278" s="35"/>
      <c r="VK278" s="35"/>
      <c r="VL278" s="35"/>
      <c r="VM278" s="35"/>
      <c r="VN278" s="35"/>
      <c r="VO278" s="35"/>
      <c r="VP278" s="35"/>
      <c r="VQ278" s="35"/>
      <c r="VR278" s="35"/>
      <c r="VS278" s="35"/>
      <c r="VT278" s="35"/>
      <c r="VU278" s="35"/>
      <c r="VV278" s="35"/>
      <c r="VW278" s="35"/>
      <c r="VX278" s="35"/>
      <c r="VY278" s="35"/>
      <c r="VZ278" s="35"/>
      <c r="WA278" s="35"/>
      <c r="WB278" s="35"/>
      <c r="WC278" s="35"/>
      <c r="WD278" s="35"/>
      <c r="WE278" s="35"/>
      <c r="WF278" s="35"/>
      <c r="WG278" s="35"/>
      <c r="WH278" s="35"/>
      <c r="WI278" s="35"/>
      <c r="WJ278" s="35"/>
      <c r="WK278" s="35">
        <v>10</v>
      </c>
      <c r="WL278" s="35"/>
      <c r="WM278" s="35"/>
      <c r="WN278" s="35"/>
      <c r="WO278" s="35"/>
      <c r="WP278" s="35"/>
      <c r="WQ278" s="35"/>
      <c r="WR278" s="35"/>
      <c r="WS278" s="35"/>
      <c r="WT278" s="35"/>
      <c r="WU278" s="35"/>
      <c r="WV278" s="35"/>
      <c r="WW278" s="35"/>
      <c r="WX278" s="35"/>
      <c r="WY278" s="35"/>
      <c r="WZ278" s="35"/>
      <c r="XA278" s="35"/>
      <c r="XB278" s="35"/>
      <c r="XC278" s="35"/>
      <c r="XD278" s="35"/>
      <c r="XE278" s="35"/>
      <c r="XF278" s="35"/>
      <c r="XG278" s="35"/>
      <c r="XH278" s="35"/>
      <c r="XI278" s="35"/>
      <c r="XJ278" s="35"/>
      <c r="XK278" s="35"/>
      <c r="XL278" s="35"/>
      <c r="XM278" s="35"/>
      <c r="XN278" s="35"/>
      <c r="XO278" s="35"/>
      <c r="XP278" s="35"/>
      <c r="XQ278" s="35"/>
      <c r="XR278" s="35"/>
      <c r="XS278" s="35"/>
      <c r="XT278" s="35"/>
      <c r="XU278" s="35"/>
      <c r="XV278" s="35"/>
      <c r="XW278" s="35"/>
      <c r="XX278" s="35"/>
      <c r="XY278" s="35"/>
      <c r="XZ278" s="35"/>
      <c r="YA278" s="35"/>
      <c r="YB278" s="35"/>
      <c r="YC278" s="35"/>
      <c r="YD278" s="35"/>
      <c r="YE278" s="35"/>
      <c r="YF278" s="35"/>
      <c r="YG278" s="35"/>
      <c r="YH278" s="35"/>
      <c r="YI278" s="35"/>
      <c r="YJ278" s="35"/>
      <c r="YK278" s="35"/>
      <c r="YL278" s="35"/>
      <c r="YM278" s="35"/>
      <c r="YN278" s="35"/>
      <c r="YO278" s="35"/>
      <c r="YP278" s="35"/>
      <c r="YQ278" s="35"/>
      <c r="YR278" s="35"/>
      <c r="YS278" s="35"/>
      <c r="YT278" s="35"/>
      <c r="YU278" s="35"/>
      <c r="YV278" s="35"/>
      <c r="YW278" s="35"/>
      <c r="YX278" s="35"/>
      <c r="YY278" s="35"/>
      <c r="YZ278" s="35"/>
      <c r="ZA278" s="35"/>
      <c r="ZB278" s="35"/>
      <c r="ZC278" s="35"/>
      <c r="ZD278" s="35"/>
      <c r="ZE278" s="35"/>
      <c r="ZF278" s="35"/>
      <c r="ZG278" s="35"/>
      <c r="ZH278" s="35"/>
      <c r="ZI278" s="35"/>
      <c r="ZJ278" s="35"/>
      <c r="ZK278" s="35"/>
      <c r="ZL278" s="35"/>
      <c r="ZM278" s="35"/>
      <c r="ZN278" s="35"/>
      <c r="ZO278" s="35"/>
      <c r="ZP278" s="35"/>
      <c r="ZQ278" s="35"/>
      <c r="ZR278" s="35"/>
      <c r="ZS278" s="35"/>
      <c r="ZT278" s="35"/>
      <c r="ZU278" s="35"/>
      <c r="ZV278" s="35"/>
      <c r="ZW278" s="35"/>
      <c r="ZX278" s="35"/>
      <c r="ZY278" s="35"/>
      <c r="ZZ278" s="35"/>
      <c r="AAA278" s="35"/>
      <c r="AAB278" s="35"/>
      <c r="AAC278" s="35"/>
      <c r="AAD278" s="35"/>
      <c r="AAE278" s="35"/>
      <c r="AAF278" s="35"/>
      <c r="AAG278" s="35"/>
      <c r="AAH278" s="35"/>
      <c r="AAI278" s="35"/>
      <c r="AAJ278" s="35"/>
      <c r="AAK278" s="35"/>
      <c r="AAL278" s="35"/>
      <c r="AAM278" s="35"/>
      <c r="AAN278" s="35"/>
      <c r="AAO278" s="35"/>
      <c r="AAP278" s="35"/>
      <c r="AAQ278" s="35"/>
      <c r="AAR278" s="35"/>
      <c r="AAS278" s="35"/>
      <c r="AAT278" s="35"/>
      <c r="AAU278" s="35"/>
      <c r="AAV278" s="35"/>
      <c r="AAW278" s="35"/>
      <c r="AAX278" s="35"/>
      <c r="AAY278" s="35"/>
      <c r="AAZ278" s="35"/>
      <c r="ABA278" s="35"/>
      <c r="ABB278" s="35"/>
      <c r="ABC278" s="35"/>
      <c r="ABD278" s="35"/>
      <c r="ABE278" s="35"/>
      <c r="ABF278" s="35"/>
      <c r="ABG278" s="35"/>
      <c r="ABH278" s="35"/>
      <c r="ABI278" s="35"/>
      <c r="ABJ278" s="35"/>
      <c r="ABK278" s="35"/>
      <c r="ABL278" s="35"/>
      <c r="ABM278" s="35"/>
      <c r="ABN278" s="35"/>
      <c r="ABO278" s="35"/>
      <c r="ABP278" s="35"/>
      <c r="ABQ278" s="35"/>
      <c r="ABR278" s="35"/>
      <c r="ABS278" s="35"/>
      <c r="ABT278" s="35"/>
      <c r="ABU278" s="35">
        <v>16</v>
      </c>
      <c r="ABV278" s="35"/>
      <c r="ABW278" s="35"/>
      <c r="ABX278" s="35"/>
      <c r="ABY278" s="35"/>
      <c r="ABZ278" s="35"/>
      <c r="ACA278" s="35"/>
      <c r="ACB278" s="35"/>
      <c r="ACC278" s="35"/>
      <c r="ACD278" s="35"/>
      <c r="ACE278" s="35"/>
      <c r="ACF278" s="35"/>
      <c r="ACG278" s="35"/>
      <c r="ACH278" s="35"/>
      <c r="ACI278" s="35"/>
      <c r="ACJ278" s="35"/>
      <c r="ACK278" s="35"/>
      <c r="ACL278" s="35"/>
      <c r="ACM278" s="35"/>
      <c r="ACN278" s="35"/>
      <c r="ACO278" s="35"/>
      <c r="ACP278" s="35"/>
      <c r="ACQ278" s="35"/>
      <c r="ACR278" s="35"/>
      <c r="ACS278" s="35"/>
      <c r="ACT278" s="35"/>
      <c r="ACU278" s="35"/>
      <c r="ACV278" s="35"/>
      <c r="ACW278" s="35"/>
      <c r="ACX278" s="35"/>
      <c r="ACY278" s="35"/>
      <c r="ACZ278" s="35"/>
      <c r="ADA278" s="35"/>
      <c r="ADB278" s="35"/>
      <c r="ADC278" s="35"/>
      <c r="ADD278" s="35"/>
      <c r="ADE278" s="35"/>
      <c r="ADF278" s="35"/>
      <c r="ADG278" s="35"/>
      <c r="ADH278" s="35"/>
      <c r="ADI278" s="35"/>
      <c r="ADJ278" s="35"/>
      <c r="ADK278" s="35"/>
      <c r="ADL278" s="35"/>
      <c r="ADM278" s="35"/>
      <c r="ADN278" s="35"/>
      <c r="ADO278" s="35"/>
      <c r="ADP278" s="35"/>
      <c r="ADQ278" s="35"/>
      <c r="ADR278" s="35"/>
      <c r="ADS278" s="35"/>
      <c r="ADT278" s="35"/>
      <c r="ADU278" s="35"/>
      <c r="ADV278" s="35"/>
      <c r="ADW278" s="35"/>
      <c r="ADX278" s="35">
        <v>16</v>
      </c>
      <c r="ADY278" s="26">
        <f t="shared" si="12"/>
        <v>0</v>
      </c>
      <c r="ADZ278" s="5"/>
    </row>
    <row r="279" spans="1:806" s="33" customFormat="1" x14ac:dyDescent="0.2">
      <c r="A279" s="51" t="s">
        <v>315</v>
      </c>
      <c r="B279" s="65">
        <f t="shared" si="11"/>
        <v>1</v>
      </c>
      <c r="C279" s="57">
        <v>10</v>
      </c>
      <c r="D279" s="60">
        <v>44354</v>
      </c>
      <c r="E279" s="67">
        <v>19.48</v>
      </c>
      <c r="F279" s="67">
        <f t="shared" si="10"/>
        <v>19.48</v>
      </c>
      <c r="G279" s="65">
        <v>2</v>
      </c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15"/>
      <c r="BF279" s="15"/>
      <c r="BG279" s="136"/>
      <c r="BH279" s="35"/>
      <c r="BI279" s="35"/>
      <c r="BJ279" s="35"/>
      <c r="BK279" s="35"/>
      <c r="BL279" s="35"/>
      <c r="BM279" s="35"/>
      <c r="BN279" s="35"/>
      <c r="BO279" s="35"/>
      <c r="BP279" s="35"/>
      <c r="BQ279" s="35"/>
      <c r="BR279" s="35"/>
      <c r="BS279" s="35"/>
      <c r="BT279" s="35"/>
      <c r="BU279" s="35"/>
      <c r="BV279" s="35"/>
      <c r="BW279" s="35"/>
      <c r="BX279" s="35"/>
      <c r="BY279" s="35"/>
      <c r="BZ279" s="35"/>
      <c r="CA279" s="35"/>
      <c r="CB279" s="35"/>
      <c r="CC279" s="35"/>
      <c r="CD279" s="35"/>
      <c r="CE279" s="35"/>
      <c r="CF279" s="35"/>
      <c r="CG279" s="35"/>
      <c r="CH279" s="35"/>
      <c r="CI279" s="35"/>
      <c r="CJ279" s="35"/>
      <c r="CK279" s="35"/>
      <c r="CL279" s="35"/>
      <c r="CM279" s="35"/>
      <c r="CN279" s="35"/>
      <c r="CO279" s="35"/>
      <c r="CP279" s="35"/>
      <c r="CQ279" s="35"/>
      <c r="CR279" s="35"/>
      <c r="CS279" s="35"/>
      <c r="CT279" s="35"/>
      <c r="CU279" s="35"/>
      <c r="CV279" s="35"/>
      <c r="CW279" s="35"/>
      <c r="CX279" s="35"/>
      <c r="CY279" s="35"/>
      <c r="CZ279" s="35"/>
      <c r="DA279" s="35"/>
      <c r="DB279" s="35"/>
      <c r="DC279" s="35"/>
      <c r="DD279" s="35"/>
      <c r="DE279" s="35"/>
      <c r="DF279" s="35"/>
      <c r="DG279" s="35"/>
      <c r="DH279" s="35"/>
      <c r="DI279" s="35"/>
      <c r="DJ279" s="35"/>
      <c r="DK279" s="35"/>
      <c r="DL279" s="35"/>
      <c r="DM279" s="35"/>
      <c r="DN279" s="35"/>
      <c r="DO279" s="35"/>
      <c r="DP279" s="35"/>
      <c r="DQ279" s="35"/>
      <c r="DR279" s="35"/>
      <c r="DS279" s="35"/>
      <c r="DT279" s="35"/>
      <c r="DU279" s="35"/>
      <c r="DV279" s="35"/>
      <c r="DW279" s="35"/>
      <c r="DX279" s="35"/>
      <c r="DY279" s="35"/>
      <c r="DZ279" s="35"/>
      <c r="EA279" s="35"/>
      <c r="EB279" s="35"/>
      <c r="EC279" s="35"/>
      <c r="ED279" s="35"/>
      <c r="EE279" s="35"/>
      <c r="EF279" s="35"/>
      <c r="EG279" s="35"/>
      <c r="EH279" s="35"/>
      <c r="EI279" s="35"/>
      <c r="EJ279" s="35"/>
      <c r="EK279" s="35"/>
      <c r="EL279" s="35"/>
      <c r="EM279" s="35"/>
      <c r="EN279" s="35"/>
      <c r="EO279" s="35"/>
      <c r="EP279" s="35"/>
      <c r="EQ279" s="35"/>
      <c r="ER279" s="35"/>
      <c r="ES279" s="35"/>
      <c r="ET279" s="35"/>
      <c r="EU279" s="35"/>
      <c r="EV279" s="35"/>
      <c r="EW279" s="35"/>
      <c r="EX279" s="35"/>
      <c r="EY279" s="35"/>
      <c r="EZ279" s="35"/>
      <c r="FA279" s="35"/>
      <c r="FB279" s="35"/>
      <c r="FC279" s="35"/>
      <c r="FD279" s="35"/>
      <c r="FE279" s="35"/>
      <c r="FF279" s="35"/>
      <c r="FG279" s="35"/>
      <c r="FH279" s="35"/>
      <c r="FI279" s="35"/>
      <c r="FJ279" s="35"/>
      <c r="FK279" s="35"/>
      <c r="FL279" s="35"/>
      <c r="FM279" s="35"/>
      <c r="FN279" s="35"/>
      <c r="FO279" s="35"/>
      <c r="FP279" s="35"/>
      <c r="FQ279" s="35"/>
      <c r="FR279" s="35"/>
      <c r="FS279" s="35"/>
      <c r="FT279" s="35"/>
      <c r="FU279" s="35"/>
      <c r="FV279" s="35"/>
      <c r="FW279" s="35"/>
      <c r="FX279" s="35"/>
      <c r="FY279" s="35"/>
      <c r="FZ279" s="35"/>
      <c r="GA279" s="35"/>
      <c r="GB279" s="35"/>
      <c r="GC279" s="35"/>
      <c r="GD279" s="35"/>
      <c r="GE279" s="35"/>
      <c r="GF279" s="35"/>
      <c r="GG279" s="35"/>
      <c r="GH279" s="35"/>
      <c r="GI279" s="35"/>
      <c r="GJ279" s="35"/>
      <c r="GK279" s="35"/>
      <c r="GL279" s="35"/>
      <c r="GM279" s="35"/>
      <c r="GN279" s="35"/>
      <c r="GO279" s="35"/>
      <c r="GP279" s="35"/>
      <c r="GQ279" s="35"/>
      <c r="GR279" s="35"/>
      <c r="GS279" s="35"/>
      <c r="GT279" s="35"/>
      <c r="GU279" s="35"/>
      <c r="GV279" s="35"/>
      <c r="GW279" s="35"/>
      <c r="GX279" s="35"/>
      <c r="GY279" s="35"/>
      <c r="GZ279" s="35"/>
      <c r="HA279" s="35"/>
      <c r="HB279" s="35"/>
      <c r="HC279" s="35"/>
      <c r="HD279" s="35"/>
      <c r="HE279" s="35"/>
      <c r="HF279" s="35"/>
      <c r="HG279" s="35"/>
      <c r="HH279" s="35"/>
      <c r="HI279" s="35"/>
      <c r="HJ279" s="35"/>
      <c r="HK279" s="35"/>
      <c r="HL279" s="35"/>
      <c r="HM279" s="35"/>
      <c r="HN279" s="35"/>
      <c r="HO279" s="35"/>
      <c r="HP279" s="35"/>
      <c r="HQ279" s="35"/>
      <c r="HR279" s="35"/>
      <c r="HS279" s="35"/>
      <c r="HT279" s="35"/>
      <c r="HU279" s="35"/>
      <c r="HV279" s="35"/>
      <c r="HW279" s="35"/>
      <c r="HX279" s="35"/>
      <c r="HY279" s="35"/>
      <c r="HZ279" s="35"/>
      <c r="IA279" s="35"/>
      <c r="IB279" s="35"/>
      <c r="IC279" s="35"/>
      <c r="ID279" s="35"/>
      <c r="IE279" s="35"/>
      <c r="IF279" s="35"/>
      <c r="IG279" s="35"/>
      <c r="IH279" s="35"/>
      <c r="II279" s="35"/>
      <c r="IJ279" s="35"/>
      <c r="IK279" s="35"/>
      <c r="IL279" s="35"/>
      <c r="IM279" s="35"/>
      <c r="IN279" s="35"/>
      <c r="IO279" s="35"/>
      <c r="IP279" s="35"/>
      <c r="IQ279" s="35"/>
      <c r="IR279" s="35"/>
      <c r="IS279" s="35"/>
      <c r="IT279" s="35"/>
      <c r="IU279" s="35"/>
      <c r="IV279" s="35"/>
      <c r="IW279" s="35"/>
      <c r="IX279" s="35"/>
      <c r="IY279" s="35"/>
      <c r="IZ279" s="35"/>
      <c r="JA279" s="35"/>
      <c r="JB279" s="35"/>
      <c r="JC279" s="35"/>
      <c r="JD279" s="35"/>
      <c r="JE279" s="35"/>
      <c r="JF279" s="35"/>
      <c r="JG279" s="35"/>
      <c r="JH279" s="35"/>
      <c r="JI279" s="35"/>
      <c r="JJ279" s="35"/>
      <c r="JK279" s="35"/>
      <c r="JL279" s="35"/>
      <c r="JM279" s="35"/>
      <c r="JN279" s="35"/>
      <c r="JO279" s="35"/>
      <c r="JP279" s="35"/>
      <c r="JQ279" s="35"/>
      <c r="JR279" s="35"/>
      <c r="JS279" s="35"/>
      <c r="JT279" s="35"/>
      <c r="JU279" s="35"/>
      <c r="JV279" s="35"/>
      <c r="JW279" s="35"/>
      <c r="JX279" s="35"/>
      <c r="JY279" s="35"/>
      <c r="JZ279" s="35"/>
      <c r="KA279" s="35"/>
      <c r="KB279" s="35"/>
      <c r="KC279" s="35"/>
      <c r="KD279" s="35"/>
      <c r="KE279" s="35"/>
      <c r="KF279" s="35"/>
      <c r="KG279" s="35"/>
      <c r="KH279" s="35"/>
      <c r="KI279" s="35"/>
      <c r="KJ279" s="35"/>
      <c r="KK279" s="35"/>
      <c r="KL279" s="35"/>
      <c r="KM279" s="35"/>
      <c r="KN279" s="35"/>
      <c r="KO279" s="35"/>
      <c r="KP279" s="35"/>
      <c r="KQ279" s="35"/>
      <c r="KR279" s="35"/>
      <c r="KS279" s="35"/>
      <c r="KT279" s="35"/>
      <c r="KU279" s="35"/>
      <c r="KV279" s="35"/>
      <c r="KW279" s="35"/>
      <c r="KX279" s="35"/>
      <c r="KY279" s="35"/>
      <c r="KZ279" s="35"/>
      <c r="LA279" s="35"/>
      <c r="LB279" s="35"/>
      <c r="LC279" s="35"/>
      <c r="LD279" s="35"/>
      <c r="LE279" s="35"/>
      <c r="LF279" s="35"/>
      <c r="LG279" s="35"/>
      <c r="LH279" s="35"/>
      <c r="LI279" s="35"/>
      <c r="LJ279" s="35"/>
      <c r="LK279" s="35"/>
      <c r="LL279" s="35"/>
      <c r="LM279" s="35"/>
      <c r="LN279" s="35"/>
      <c r="LO279" s="35"/>
      <c r="LP279" s="35"/>
      <c r="LQ279" s="35"/>
      <c r="LR279" s="35"/>
      <c r="LS279" s="35"/>
      <c r="LT279" s="35"/>
      <c r="LU279" s="35"/>
      <c r="LV279" s="35"/>
      <c r="LW279" s="35"/>
      <c r="LX279" s="35"/>
      <c r="LY279" s="35"/>
      <c r="LZ279" s="35"/>
      <c r="MA279" s="35"/>
      <c r="MB279" s="35"/>
      <c r="MC279" s="35"/>
      <c r="MD279" s="35"/>
      <c r="ME279" s="35"/>
      <c r="MF279" s="35"/>
      <c r="MG279" s="35"/>
      <c r="MH279" s="35"/>
      <c r="MI279" s="35"/>
      <c r="MJ279" s="35"/>
      <c r="MK279" s="35"/>
      <c r="ML279" s="35"/>
      <c r="MM279" s="35"/>
      <c r="MN279" s="35"/>
      <c r="MO279" s="35"/>
      <c r="MP279" s="35"/>
      <c r="MQ279" s="35"/>
      <c r="MR279" s="35"/>
      <c r="MS279" s="35"/>
      <c r="MT279" s="35"/>
      <c r="MU279" s="35"/>
      <c r="MV279" s="35"/>
      <c r="MW279" s="35"/>
      <c r="MX279" s="35"/>
      <c r="MY279" s="35"/>
      <c r="MZ279" s="35"/>
      <c r="NA279" s="35"/>
      <c r="NB279" s="35"/>
      <c r="NC279" s="35"/>
      <c r="ND279" s="35"/>
      <c r="NE279" s="35"/>
      <c r="NF279" s="35"/>
      <c r="NG279" s="35"/>
      <c r="NH279" s="35"/>
      <c r="NI279" s="35"/>
      <c r="NJ279" s="35"/>
      <c r="NK279" s="35"/>
      <c r="NL279" s="35"/>
      <c r="NM279" s="35"/>
      <c r="NN279" s="35"/>
      <c r="NO279" s="35"/>
      <c r="NP279" s="35"/>
      <c r="NQ279" s="35"/>
      <c r="NR279" s="35"/>
      <c r="NS279" s="35"/>
      <c r="NT279" s="35"/>
      <c r="NU279" s="35"/>
      <c r="NV279" s="35"/>
      <c r="NW279" s="35">
        <v>1</v>
      </c>
      <c r="NX279" s="35"/>
      <c r="NY279" s="35"/>
      <c r="NZ279" s="35"/>
      <c r="OA279" s="35"/>
      <c r="OB279" s="35"/>
      <c r="OC279" s="35"/>
      <c r="OD279" s="35"/>
      <c r="OE279" s="35"/>
      <c r="OF279" s="35"/>
      <c r="OG279" s="35"/>
      <c r="OH279" s="35"/>
      <c r="OI279" s="35"/>
      <c r="OJ279" s="35"/>
      <c r="OK279" s="35"/>
      <c r="OL279" s="35"/>
      <c r="OM279" s="35"/>
      <c r="ON279" s="35"/>
      <c r="OO279" s="35"/>
      <c r="OP279" s="35"/>
      <c r="OQ279" s="35"/>
      <c r="OR279" s="35"/>
      <c r="OS279" s="35"/>
      <c r="OT279" s="35"/>
      <c r="OU279" s="35"/>
      <c r="OV279" s="35"/>
      <c r="OW279" s="35"/>
      <c r="OX279" s="35"/>
      <c r="OY279" s="35"/>
      <c r="OZ279" s="35"/>
      <c r="PA279" s="35"/>
      <c r="PB279" s="35"/>
      <c r="PC279" s="35"/>
      <c r="PD279" s="35"/>
      <c r="PE279" s="35"/>
      <c r="PF279" s="35"/>
      <c r="PG279" s="35"/>
      <c r="PH279" s="35"/>
      <c r="PI279" s="35"/>
      <c r="PJ279" s="35"/>
      <c r="PK279" s="35"/>
      <c r="PL279" s="35"/>
      <c r="PM279" s="35"/>
      <c r="PN279" s="35"/>
      <c r="PO279" s="35"/>
      <c r="PP279" s="35"/>
      <c r="PQ279" s="35"/>
      <c r="PR279" s="35"/>
      <c r="PS279" s="35"/>
      <c r="PT279" s="35"/>
      <c r="PU279" s="35"/>
      <c r="PV279" s="35"/>
      <c r="PW279" s="35"/>
      <c r="PX279" s="35"/>
      <c r="PY279" s="35"/>
      <c r="PZ279" s="35"/>
      <c r="QA279" s="35"/>
      <c r="QB279" s="35"/>
      <c r="QC279" s="35"/>
      <c r="QD279" s="35"/>
      <c r="QE279" s="35"/>
      <c r="QF279" s="35"/>
      <c r="QG279" s="35"/>
      <c r="QH279" s="35"/>
      <c r="QI279" s="35"/>
      <c r="QJ279" s="35"/>
      <c r="QK279" s="35"/>
      <c r="QL279" s="35"/>
      <c r="QM279" s="35"/>
      <c r="QN279" s="35"/>
      <c r="QO279" s="35"/>
      <c r="QP279" s="35"/>
      <c r="QQ279" s="35"/>
      <c r="QR279" s="35"/>
      <c r="QS279" s="35"/>
      <c r="QT279" s="35"/>
      <c r="QU279" s="35"/>
      <c r="QV279" s="35"/>
      <c r="QW279" s="35"/>
      <c r="QX279" s="35"/>
      <c r="QY279" s="35"/>
      <c r="QZ279" s="35"/>
      <c r="RA279" s="35"/>
      <c r="RB279" s="35"/>
      <c r="RC279" s="35"/>
      <c r="RD279" s="35"/>
      <c r="RE279" s="35"/>
      <c r="RF279" s="35"/>
      <c r="RG279" s="35"/>
      <c r="RH279" s="35"/>
      <c r="RI279" s="35"/>
      <c r="RJ279" s="35"/>
      <c r="RK279" s="35"/>
      <c r="RL279" s="35"/>
      <c r="RM279" s="35"/>
      <c r="RN279" s="35"/>
      <c r="RO279" s="35"/>
      <c r="RP279" s="35"/>
      <c r="RQ279" s="35"/>
      <c r="RR279" s="35"/>
      <c r="RS279" s="35"/>
      <c r="RT279" s="35"/>
      <c r="RU279" s="35"/>
      <c r="RV279" s="35"/>
      <c r="RW279" s="35"/>
      <c r="RX279" s="35"/>
      <c r="RY279" s="35"/>
      <c r="RZ279" s="35"/>
      <c r="SA279" s="35"/>
      <c r="SB279" s="35"/>
      <c r="SC279" s="35"/>
      <c r="SD279" s="35"/>
      <c r="SE279" s="35"/>
      <c r="SF279" s="35"/>
      <c r="SG279" s="35"/>
      <c r="SH279" s="35"/>
      <c r="SI279" s="35"/>
      <c r="SJ279" s="35"/>
      <c r="SK279" s="35"/>
      <c r="SL279" s="35"/>
      <c r="SM279" s="35"/>
      <c r="SN279" s="35"/>
      <c r="SO279" s="35"/>
      <c r="SP279" s="35"/>
      <c r="SQ279" s="35"/>
      <c r="SR279" s="35"/>
      <c r="SS279" s="35"/>
      <c r="ST279" s="35"/>
      <c r="SU279" s="35"/>
      <c r="SV279" s="35"/>
      <c r="SW279" s="35"/>
      <c r="SX279" s="35"/>
      <c r="SY279" s="35"/>
      <c r="SZ279" s="35"/>
      <c r="TA279" s="35"/>
      <c r="TB279" s="35"/>
      <c r="TC279" s="35"/>
      <c r="TD279" s="35"/>
      <c r="TE279" s="35"/>
      <c r="TF279" s="35"/>
      <c r="TG279" s="35"/>
      <c r="TH279" s="35"/>
      <c r="TI279" s="35"/>
      <c r="TJ279" s="35"/>
      <c r="TK279" s="35"/>
      <c r="TL279" s="35"/>
      <c r="TM279" s="35"/>
      <c r="TN279" s="35"/>
      <c r="TO279" s="35"/>
      <c r="TP279" s="35"/>
      <c r="TQ279" s="35"/>
      <c r="TR279" s="35"/>
      <c r="TS279" s="35"/>
      <c r="TT279" s="35"/>
      <c r="TU279" s="35"/>
      <c r="TV279" s="35"/>
      <c r="TW279" s="35"/>
      <c r="TX279" s="35"/>
      <c r="TY279" s="35"/>
      <c r="TZ279" s="35"/>
      <c r="UA279" s="35"/>
      <c r="UB279" s="35"/>
      <c r="UC279" s="35"/>
      <c r="UD279" s="35"/>
      <c r="UE279" s="35"/>
      <c r="UF279" s="35"/>
      <c r="UG279" s="35"/>
      <c r="UH279" s="35"/>
      <c r="UI279" s="35"/>
      <c r="UJ279" s="35"/>
      <c r="UK279" s="35"/>
      <c r="UL279" s="35"/>
      <c r="UM279" s="35"/>
      <c r="UN279" s="35"/>
      <c r="UO279" s="35"/>
      <c r="UP279" s="35"/>
      <c r="UQ279" s="35"/>
      <c r="UR279" s="35"/>
      <c r="US279" s="35"/>
      <c r="UT279" s="35"/>
      <c r="UU279" s="35"/>
      <c r="UV279" s="35"/>
      <c r="UW279" s="35"/>
      <c r="UX279" s="35"/>
      <c r="UY279" s="35"/>
      <c r="UZ279" s="35"/>
      <c r="VA279" s="35"/>
      <c r="VB279" s="35"/>
      <c r="VC279" s="35"/>
      <c r="VD279" s="35"/>
      <c r="VE279" s="35"/>
      <c r="VF279" s="35"/>
      <c r="VG279" s="35"/>
      <c r="VH279" s="35"/>
      <c r="VI279" s="35"/>
      <c r="VJ279" s="35"/>
      <c r="VK279" s="35"/>
      <c r="VL279" s="35"/>
      <c r="VM279" s="35"/>
      <c r="VN279" s="35"/>
      <c r="VO279" s="35"/>
      <c r="VP279" s="35"/>
      <c r="VQ279" s="35"/>
      <c r="VR279" s="35"/>
      <c r="VS279" s="35"/>
      <c r="VT279" s="35"/>
      <c r="VU279" s="35"/>
      <c r="VV279" s="35"/>
      <c r="VW279" s="35"/>
      <c r="VX279" s="35"/>
      <c r="VY279" s="35"/>
      <c r="VZ279" s="35"/>
      <c r="WA279" s="35"/>
      <c r="WB279" s="35"/>
      <c r="WC279" s="35"/>
      <c r="WD279" s="35"/>
      <c r="WE279" s="35"/>
      <c r="WF279" s="35"/>
      <c r="WG279" s="35"/>
      <c r="WH279" s="35"/>
      <c r="WI279" s="35"/>
      <c r="WJ279" s="35"/>
      <c r="WK279" s="35"/>
      <c r="WL279" s="35"/>
      <c r="WM279" s="35"/>
      <c r="WN279" s="35"/>
      <c r="WO279" s="35"/>
      <c r="WP279" s="35"/>
      <c r="WQ279" s="35"/>
      <c r="WR279" s="35"/>
      <c r="WS279" s="35"/>
      <c r="WT279" s="35"/>
      <c r="WU279" s="35"/>
      <c r="WV279" s="35"/>
      <c r="WW279" s="35"/>
      <c r="WX279" s="35"/>
      <c r="WY279" s="35"/>
      <c r="WZ279" s="35"/>
      <c r="XA279" s="35"/>
      <c r="XB279" s="35"/>
      <c r="XC279" s="35"/>
      <c r="XD279" s="35"/>
      <c r="XE279" s="35"/>
      <c r="XF279" s="35"/>
      <c r="XG279" s="35"/>
      <c r="XH279" s="35"/>
      <c r="XI279" s="35"/>
      <c r="XJ279" s="35"/>
      <c r="XK279" s="35"/>
      <c r="XL279" s="35"/>
      <c r="XM279" s="35"/>
      <c r="XN279" s="35"/>
      <c r="XO279" s="35"/>
      <c r="XP279" s="35"/>
      <c r="XQ279" s="35"/>
      <c r="XR279" s="35"/>
      <c r="XS279" s="35"/>
      <c r="XT279" s="35"/>
      <c r="XU279" s="35"/>
      <c r="XV279" s="35"/>
      <c r="XW279" s="35"/>
      <c r="XX279" s="35"/>
      <c r="XY279" s="35"/>
      <c r="XZ279" s="35"/>
      <c r="YA279" s="35"/>
      <c r="YB279" s="35"/>
      <c r="YC279" s="35"/>
      <c r="YD279" s="35"/>
      <c r="YE279" s="35"/>
      <c r="YF279" s="35"/>
      <c r="YG279" s="35"/>
      <c r="YH279" s="35"/>
      <c r="YI279" s="35"/>
      <c r="YJ279" s="35"/>
      <c r="YK279" s="35"/>
      <c r="YL279" s="35"/>
      <c r="YM279" s="35"/>
      <c r="YN279" s="35"/>
      <c r="YO279" s="35"/>
      <c r="YP279" s="35"/>
      <c r="YQ279" s="35"/>
      <c r="YR279" s="35"/>
      <c r="YS279" s="35"/>
      <c r="YT279" s="35"/>
      <c r="YU279" s="35"/>
      <c r="YV279" s="35"/>
      <c r="YW279" s="35"/>
      <c r="YX279" s="35"/>
      <c r="YY279" s="35"/>
      <c r="YZ279" s="35"/>
      <c r="ZA279" s="35"/>
      <c r="ZB279" s="35"/>
      <c r="ZC279" s="35"/>
      <c r="ZD279" s="35"/>
      <c r="ZE279" s="35"/>
      <c r="ZF279" s="35"/>
      <c r="ZG279" s="35"/>
      <c r="ZH279" s="35"/>
      <c r="ZI279" s="35"/>
      <c r="ZJ279" s="35"/>
      <c r="ZK279" s="35"/>
      <c r="ZL279" s="35"/>
      <c r="ZM279" s="35"/>
      <c r="ZN279" s="35"/>
      <c r="ZO279" s="35"/>
      <c r="ZP279" s="35"/>
      <c r="ZQ279" s="35"/>
      <c r="ZR279" s="35"/>
      <c r="ZS279" s="35"/>
      <c r="ZT279" s="35"/>
      <c r="ZU279" s="35"/>
      <c r="ZV279" s="35"/>
      <c r="ZW279" s="35"/>
      <c r="ZX279" s="35"/>
      <c r="ZY279" s="35"/>
      <c r="ZZ279" s="35"/>
      <c r="AAA279" s="35"/>
      <c r="AAB279" s="35"/>
      <c r="AAC279" s="35"/>
      <c r="AAD279" s="35"/>
      <c r="AAE279" s="35"/>
      <c r="AAF279" s="35"/>
      <c r="AAG279" s="35"/>
      <c r="AAH279" s="35"/>
      <c r="AAI279" s="35"/>
      <c r="AAJ279" s="35"/>
      <c r="AAK279" s="35"/>
      <c r="AAL279" s="35"/>
      <c r="AAM279" s="35"/>
      <c r="AAN279" s="35"/>
      <c r="AAO279" s="35"/>
      <c r="AAP279" s="35"/>
      <c r="AAQ279" s="35"/>
      <c r="AAR279" s="35"/>
      <c r="AAS279" s="35"/>
      <c r="AAT279" s="35"/>
      <c r="AAU279" s="35"/>
      <c r="AAV279" s="35"/>
      <c r="AAW279" s="35"/>
      <c r="AAX279" s="35"/>
      <c r="AAY279" s="35"/>
      <c r="AAZ279" s="35"/>
      <c r="ABA279" s="35"/>
      <c r="ABB279" s="35"/>
      <c r="ABC279" s="35"/>
      <c r="ABD279" s="35"/>
      <c r="ABE279" s="35"/>
      <c r="ABF279" s="35"/>
      <c r="ABG279" s="35"/>
      <c r="ABH279" s="35"/>
      <c r="ABI279" s="35"/>
      <c r="ABJ279" s="35"/>
      <c r="ABK279" s="35"/>
      <c r="ABL279" s="35"/>
      <c r="ABM279" s="35"/>
      <c r="ABN279" s="35"/>
      <c r="ABO279" s="35"/>
      <c r="ABP279" s="35"/>
      <c r="ABQ279" s="35"/>
      <c r="ABR279" s="35"/>
      <c r="ABS279" s="35"/>
      <c r="ABT279" s="35"/>
      <c r="ABU279" s="35"/>
      <c r="ABV279" s="35"/>
      <c r="ABW279" s="35"/>
      <c r="ABX279" s="35"/>
      <c r="ABY279" s="35"/>
      <c r="ABZ279" s="35"/>
      <c r="ACA279" s="35"/>
      <c r="ACB279" s="35"/>
      <c r="ACC279" s="35"/>
      <c r="ACD279" s="35"/>
      <c r="ACE279" s="35"/>
      <c r="ACF279" s="35"/>
      <c r="ACG279" s="35"/>
      <c r="ACH279" s="35"/>
      <c r="ACI279" s="35"/>
      <c r="ACJ279" s="35"/>
      <c r="ACK279" s="35"/>
      <c r="ACL279" s="35"/>
      <c r="ACM279" s="35"/>
      <c r="ACN279" s="35"/>
      <c r="ACO279" s="35"/>
      <c r="ACP279" s="35"/>
      <c r="ACQ279" s="35"/>
      <c r="ACR279" s="35"/>
      <c r="ACS279" s="35"/>
      <c r="ACT279" s="35"/>
      <c r="ACU279" s="35"/>
      <c r="ACV279" s="35"/>
      <c r="ACW279" s="35"/>
      <c r="ACX279" s="35"/>
      <c r="ACY279" s="35"/>
      <c r="ACZ279" s="35"/>
      <c r="ADA279" s="35"/>
      <c r="ADB279" s="35"/>
      <c r="ADC279" s="35"/>
      <c r="ADD279" s="35"/>
      <c r="ADE279" s="35"/>
      <c r="ADF279" s="35"/>
      <c r="ADG279" s="35"/>
      <c r="ADH279" s="35"/>
      <c r="ADI279" s="35"/>
      <c r="ADJ279" s="35"/>
      <c r="ADK279" s="35"/>
      <c r="ADL279" s="35"/>
      <c r="ADM279" s="35"/>
      <c r="ADN279" s="35"/>
      <c r="ADO279" s="35"/>
      <c r="ADP279" s="35"/>
      <c r="ADQ279" s="35"/>
      <c r="ADR279" s="35"/>
      <c r="ADS279" s="35"/>
      <c r="ADT279" s="35"/>
      <c r="ADU279" s="35"/>
      <c r="ADV279" s="35"/>
      <c r="ADW279" s="35"/>
      <c r="ADX279" s="35">
        <v>1</v>
      </c>
      <c r="ADY279" s="26">
        <f t="shared" si="12"/>
        <v>0</v>
      </c>
      <c r="ADZ279" s="5"/>
    </row>
    <row r="280" spans="1:806" s="33" customFormat="1" x14ac:dyDescent="0.2">
      <c r="A280" s="51" t="s">
        <v>380</v>
      </c>
      <c r="B280" s="65">
        <f t="shared" si="11"/>
        <v>0</v>
      </c>
      <c r="C280" s="57">
        <v>1</v>
      </c>
      <c r="D280" s="60">
        <v>44277</v>
      </c>
      <c r="E280" s="67">
        <v>54</v>
      </c>
      <c r="F280" s="67">
        <f t="shared" si="10"/>
        <v>0</v>
      </c>
      <c r="G280" s="6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15"/>
      <c r="BF280" s="15"/>
      <c r="BG280" s="136"/>
      <c r="BH280" s="35"/>
      <c r="BI280" s="35"/>
      <c r="BJ280" s="35"/>
      <c r="BK280" s="35"/>
      <c r="BL280" s="35"/>
      <c r="BM280" s="35"/>
      <c r="BN280" s="35"/>
      <c r="BO280" s="35"/>
      <c r="BP280" s="35"/>
      <c r="BQ280" s="35"/>
      <c r="BR280" s="35"/>
      <c r="BS280" s="35"/>
      <c r="BT280" s="35"/>
      <c r="BU280" s="35"/>
      <c r="BV280" s="35"/>
      <c r="BW280" s="35"/>
      <c r="BX280" s="35"/>
      <c r="BY280" s="35"/>
      <c r="BZ280" s="35"/>
      <c r="CA280" s="35"/>
      <c r="CB280" s="35"/>
      <c r="CC280" s="35"/>
      <c r="CD280" s="35"/>
      <c r="CE280" s="35"/>
      <c r="CF280" s="35"/>
      <c r="CG280" s="35"/>
      <c r="CH280" s="35"/>
      <c r="CI280" s="35"/>
      <c r="CJ280" s="35"/>
      <c r="CK280" s="35"/>
      <c r="CL280" s="35"/>
      <c r="CM280" s="35"/>
      <c r="CN280" s="35"/>
      <c r="CO280" s="35"/>
      <c r="CP280" s="35"/>
      <c r="CQ280" s="35"/>
      <c r="CR280" s="35"/>
      <c r="CS280" s="35"/>
      <c r="CT280" s="35"/>
      <c r="CU280" s="35"/>
      <c r="CV280" s="35"/>
      <c r="CW280" s="35"/>
      <c r="CX280" s="35"/>
      <c r="CY280" s="35"/>
      <c r="CZ280" s="35"/>
      <c r="DA280" s="35"/>
      <c r="DB280" s="35"/>
      <c r="DC280" s="35"/>
      <c r="DD280" s="35"/>
      <c r="DE280" s="35"/>
      <c r="DF280" s="35"/>
      <c r="DG280" s="35"/>
      <c r="DH280" s="35"/>
      <c r="DI280" s="35"/>
      <c r="DJ280" s="35"/>
      <c r="DK280" s="35"/>
      <c r="DL280" s="35"/>
      <c r="DM280" s="35"/>
      <c r="DN280" s="35"/>
      <c r="DO280" s="35"/>
      <c r="DP280" s="35"/>
      <c r="DQ280" s="35"/>
      <c r="DR280" s="35"/>
      <c r="DS280" s="35"/>
      <c r="DT280" s="35"/>
      <c r="DU280" s="35"/>
      <c r="DV280" s="35"/>
      <c r="DW280" s="35"/>
      <c r="DX280" s="35"/>
      <c r="DY280" s="35"/>
      <c r="DZ280" s="35"/>
      <c r="EA280" s="35"/>
      <c r="EB280" s="35"/>
      <c r="EC280" s="35"/>
      <c r="ED280" s="35"/>
      <c r="EE280" s="35"/>
      <c r="EF280" s="35"/>
      <c r="EG280" s="35"/>
      <c r="EH280" s="35"/>
      <c r="EI280" s="35"/>
      <c r="EJ280" s="35"/>
      <c r="EK280" s="35"/>
      <c r="EL280" s="35"/>
      <c r="EM280" s="35"/>
      <c r="EN280" s="35"/>
      <c r="EO280" s="35"/>
      <c r="EP280" s="35"/>
      <c r="EQ280" s="35"/>
      <c r="ER280" s="35"/>
      <c r="ES280" s="35"/>
      <c r="ET280" s="35"/>
      <c r="EU280" s="35"/>
      <c r="EV280" s="35"/>
      <c r="EW280" s="35"/>
      <c r="EX280" s="35"/>
      <c r="EY280" s="35"/>
      <c r="EZ280" s="35"/>
      <c r="FA280" s="35"/>
      <c r="FB280" s="35"/>
      <c r="FC280" s="35"/>
      <c r="FD280" s="35"/>
      <c r="FE280" s="35"/>
      <c r="FF280" s="35"/>
      <c r="FG280" s="35"/>
      <c r="FH280" s="35"/>
      <c r="FI280" s="35"/>
      <c r="FJ280" s="35"/>
      <c r="FK280" s="35"/>
      <c r="FL280" s="35"/>
      <c r="FM280" s="35"/>
      <c r="FN280" s="35"/>
      <c r="FO280" s="35"/>
      <c r="FP280" s="35"/>
      <c r="FQ280" s="35"/>
      <c r="FR280" s="35"/>
      <c r="FS280" s="35"/>
      <c r="FT280" s="35"/>
      <c r="FU280" s="35"/>
      <c r="FV280" s="35"/>
      <c r="FW280" s="35"/>
      <c r="FX280" s="35"/>
      <c r="FY280" s="35"/>
      <c r="FZ280" s="35"/>
      <c r="GA280" s="35"/>
      <c r="GB280" s="35"/>
      <c r="GC280" s="35"/>
      <c r="GD280" s="35"/>
      <c r="GE280" s="35"/>
      <c r="GF280" s="35"/>
      <c r="GG280" s="35"/>
      <c r="GH280" s="35"/>
      <c r="GI280" s="35"/>
      <c r="GJ280" s="35"/>
      <c r="GK280" s="35"/>
      <c r="GL280" s="35"/>
      <c r="GM280" s="35"/>
      <c r="GN280" s="35"/>
      <c r="GO280" s="35"/>
      <c r="GP280" s="35"/>
      <c r="GQ280" s="35"/>
      <c r="GR280" s="35"/>
      <c r="GS280" s="35"/>
      <c r="GT280" s="35"/>
      <c r="GU280" s="35"/>
      <c r="GV280" s="35"/>
      <c r="GW280" s="35"/>
      <c r="GX280" s="35"/>
      <c r="GY280" s="35"/>
      <c r="GZ280" s="35"/>
      <c r="HA280" s="35"/>
      <c r="HB280" s="35"/>
      <c r="HC280" s="35"/>
      <c r="HD280" s="35"/>
      <c r="HE280" s="35"/>
      <c r="HF280" s="35"/>
      <c r="HG280" s="35"/>
      <c r="HH280" s="35"/>
      <c r="HI280" s="35"/>
      <c r="HJ280" s="35"/>
      <c r="HK280" s="35"/>
      <c r="HL280" s="35"/>
      <c r="HM280" s="35"/>
      <c r="HN280" s="35"/>
      <c r="HO280" s="35"/>
      <c r="HP280" s="35"/>
      <c r="HQ280" s="35"/>
      <c r="HR280" s="35"/>
      <c r="HS280" s="35"/>
      <c r="HT280" s="35"/>
      <c r="HU280" s="35"/>
      <c r="HV280" s="35"/>
      <c r="HW280" s="35"/>
      <c r="HX280" s="35"/>
      <c r="HY280" s="35"/>
      <c r="HZ280" s="35"/>
      <c r="IA280" s="35"/>
      <c r="IB280" s="35"/>
      <c r="IC280" s="35"/>
      <c r="ID280" s="35"/>
      <c r="IE280" s="35"/>
      <c r="IF280" s="35"/>
      <c r="IG280" s="35"/>
      <c r="IH280" s="35"/>
      <c r="II280" s="35"/>
      <c r="IJ280" s="35"/>
      <c r="IK280" s="35"/>
      <c r="IL280" s="35"/>
      <c r="IM280" s="35"/>
      <c r="IN280" s="35"/>
      <c r="IO280" s="35"/>
      <c r="IP280" s="35"/>
      <c r="IQ280" s="35"/>
      <c r="IR280" s="35"/>
      <c r="IS280" s="35"/>
      <c r="IT280" s="35"/>
      <c r="IU280" s="35"/>
      <c r="IV280" s="35"/>
      <c r="IW280" s="35"/>
      <c r="IX280" s="35"/>
      <c r="IY280" s="35"/>
      <c r="IZ280" s="35"/>
      <c r="JA280" s="35"/>
      <c r="JB280" s="35"/>
      <c r="JC280" s="35"/>
      <c r="JD280" s="35"/>
      <c r="JE280" s="35"/>
      <c r="JF280" s="35"/>
      <c r="JG280" s="35"/>
      <c r="JH280" s="35"/>
      <c r="JI280" s="35"/>
      <c r="JJ280" s="35"/>
      <c r="JK280" s="35"/>
      <c r="JL280" s="35"/>
      <c r="JM280" s="35"/>
      <c r="JN280" s="35"/>
      <c r="JO280" s="35"/>
      <c r="JP280" s="35"/>
      <c r="JQ280" s="35"/>
      <c r="JR280" s="35"/>
      <c r="JS280" s="35"/>
      <c r="JT280" s="35"/>
      <c r="JU280" s="35"/>
      <c r="JV280" s="35"/>
      <c r="JW280" s="35"/>
      <c r="JX280" s="35"/>
      <c r="JY280" s="35"/>
      <c r="JZ280" s="35"/>
      <c r="KA280" s="35"/>
      <c r="KB280" s="35"/>
      <c r="KC280" s="35"/>
      <c r="KD280" s="35"/>
      <c r="KE280" s="35"/>
      <c r="KF280" s="35"/>
      <c r="KG280" s="35"/>
      <c r="KH280" s="35"/>
      <c r="KI280" s="35"/>
      <c r="KJ280" s="35"/>
      <c r="KK280" s="35"/>
      <c r="KL280" s="35"/>
      <c r="KM280" s="35"/>
      <c r="KN280" s="35"/>
      <c r="KO280" s="35"/>
      <c r="KP280" s="35"/>
      <c r="KQ280" s="35"/>
      <c r="KR280" s="35"/>
      <c r="KS280" s="35"/>
      <c r="KT280" s="35"/>
      <c r="KU280" s="35"/>
      <c r="KV280" s="35"/>
      <c r="KW280" s="35"/>
      <c r="KX280" s="35"/>
      <c r="KY280" s="35"/>
      <c r="KZ280" s="35"/>
      <c r="LA280" s="35"/>
      <c r="LB280" s="35"/>
      <c r="LC280" s="35"/>
      <c r="LD280" s="35"/>
      <c r="LE280" s="35"/>
      <c r="LF280" s="35"/>
      <c r="LG280" s="35"/>
      <c r="LH280" s="35"/>
      <c r="LI280" s="35"/>
      <c r="LJ280" s="35"/>
      <c r="LK280" s="35"/>
      <c r="LL280" s="35"/>
      <c r="LM280" s="35"/>
      <c r="LN280" s="35"/>
      <c r="LO280" s="35"/>
      <c r="LP280" s="35"/>
      <c r="LQ280" s="35"/>
      <c r="LR280" s="35"/>
      <c r="LS280" s="35"/>
      <c r="LT280" s="35"/>
      <c r="LU280" s="35"/>
      <c r="LV280" s="35"/>
      <c r="LW280" s="35"/>
      <c r="LX280" s="35"/>
      <c r="LY280" s="35"/>
      <c r="LZ280" s="35"/>
      <c r="MA280" s="35"/>
      <c r="MB280" s="35"/>
      <c r="MC280" s="35"/>
      <c r="MD280" s="35"/>
      <c r="ME280" s="35"/>
      <c r="MF280" s="35"/>
      <c r="MG280" s="35"/>
      <c r="MH280" s="35"/>
      <c r="MI280" s="35"/>
      <c r="MJ280" s="35"/>
      <c r="MK280" s="35"/>
      <c r="ML280" s="35"/>
      <c r="MM280" s="35"/>
      <c r="MN280" s="35"/>
      <c r="MO280" s="35"/>
      <c r="MP280" s="35"/>
      <c r="MQ280" s="35"/>
      <c r="MR280" s="35"/>
      <c r="MS280" s="35"/>
      <c r="MT280" s="35"/>
      <c r="MU280" s="35"/>
      <c r="MV280" s="35"/>
      <c r="MW280" s="35"/>
      <c r="MX280" s="35"/>
      <c r="MY280" s="35"/>
      <c r="MZ280" s="35"/>
      <c r="NA280" s="35"/>
      <c r="NB280" s="35"/>
      <c r="NC280" s="35"/>
      <c r="ND280" s="35"/>
      <c r="NE280" s="35"/>
      <c r="NF280" s="35"/>
      <c r="NG280" s="35"/>
      <c r="NH280" s="35"/>
      <c r="NI280" s="35"/>
      <c r="NJ280" s="35"/>
      <c r="NK280" s="35"/>
      <c r="NL280" s="35"/>
      <c r="NM280" s="35"/>
      <c r="NN280" s="35"/>
      <c r="NO280" s="35"/>
      <c r="NP280" s="35"/>
      <c r="NQ280" s="35"/>
      <c r="NR280" s="35"/>
      <c r="NS280" s="35"/>
      <c r="NT280" s="35"/>
      <c r="NU280" s="35"/>
      <c r="NV280" s="35"/>
      <c r="NW280" s="35"/>
      <c r="NX280" s="35"/>
      <c r="NY280" s="35"/>
      <c r="NZ280" s="35"/>
      <c r="OA280" s="35"/>
      <c r="OB280" s="35"/>
      <c r="OC280" s="35"/>
      <c r="OD280" s="35"/>
      <c r="OE280" s="35"/>
      <c r="OF280" s="35"/>
      <c r="OG280" s="35"/>
      <c r="OH280" s="35"/>
      <c r="OI280" s="35"/>
      <c r="OJ280" s="35"/>
      <c r="OK280" s="35"/>
      <c r="OL280" s="35"/>
      <c r="OM280" s="35"/>
      <c r="ON280" s="35"/>
      <c r="OO280" s="35"/>
      <c r="OP280" s="35"/>
      <c r="OQ280" s="35"/>
      <c r="OR280" s="35"/>
      <c r="OS280" s="35"/>
      <c r="OT280" s="35"/>
      <c r="OU280" s="35"/>
      <c r="OV280" s="35"/>
      <c r="OW280" s="35"/>
      <c r="OX280" s="35"/>
      <c r="OY280" s="35"/>
      <c r="OZ280" s="35"/>
      <c r="PA280" s="35"/>
      <c r="PB280" s="35"/>
      <c r="PC280" s="35"/>
      <c r="PD280" s="35"/>
      <c r="PE280" s="35"/>
      <c r="PF280" s="35"/>
      <c r="PG280" s="35"/>
      <c r="PH280" s="35"/>
      <c r="PI280" s="35"/>
      <c r="PJ280" s="35"/>
      <c r="PK280" s="35"/>
      <c r="PL280" s="35"/>
      <c r="PM280" s="35"/>
      <c r="PN280" s="35"/>
      <c r="PO280" s="35"/>
      <c r="PP280" s="35"/>
      <c r="PQ280" s="35"/>
      <c r="PR280" s="35"/>
      <c r="PS280" s="35"/>
      <c r="PT280" s="35"/>
      <c r="PU280" s="35"/>
      <c r="PV280" s="35"/>
      <c r="PW280" s="35"/>
      <c r="PX280" s="35"/>
      <c r="PY280" s="35"/>
      <c r="PZ280" s="35"/>
      <c r="QA280" s="35"/>
      <c r="QB280" s="35"/>
      <c r="QC280" s="35"/>
      <c r="QD280" s="35"/>
      <c r="QE280" s="35"/>
      <c r="QF280" s="35"/>
      <c r="QG280" s="35"/>
      <c r="QH280" s="35"/>
      <c r="QI280" s="35"/>
      <c r="QJ280" s="35"/>
      <c r="QK280" s="35"/>
      <c r="QL280" s="35"/>
      <c r="QM280" s="35"/>
      <c r="QN280" s="35"/>
      <c r="QO280" s="35"/>
      <c r="QP280" s="35"/>
      <c r="QQ280" s="35"/>
      <c r="QR280" s="35"/>
      <c r="QS280" s="35"/>
      <c r="QT280" s="35"/>
      <c r="QU280" s="35"/>
      <c r="QV280" s="35"/>
      <c r="QW280" s="35"/>
      <c r="QX280" s="35"/>
      <c r="QY280" s="35"/>
      <c r="QZ280" s="35"/>
      <c r="RA280" s="35"/>
      <c r="RB280" s="35"/>
      <c r="RC280" s="35"/>
      <c r="RD280" s="35"/>
      <c r="RE280" s="35"/>
      <c r="RF280" s="35"/>
      <c r="RG280" s="35"/>
      <c r="RH280" s="35"/>
      <c r="RI280" s="35"/>
      <c r="RJ280" s="35"/>
      <c r="RK280" s="35"/>
      <c r="RL280" s="35"/>
      <c r="RM280" s="35"/>
      <c r="RN280" s="35"/>
      <c r="RO280" s="35"/>
      <c r="RP280" s="35"/>
      <c r="RQ280" s="35"/>
      <c r="RR280" s="35"/>
      <c r="RS280" s="35"/>
      <c r="RT280" s="35"/>
      <c r="RU280" s="35"/>
      <c r="RV280" s="35"/>
      <c r="RW280" s="35"/>
      <c r="RX280" s="35"/>
      <c r="RY280" s="35"/>
      <c r="RZ280" s="35"/>
      <c r="SA280" s="35"/>
      <c r="SB280" s="35"/>
      <c r="SC280" s="35"/>
      <c r="SD280" s="35"/>
      <c r="SE280" s="35"/>
      <c r="SF280" s="35"/>
      <c r="SG280" s="35"/>
      <c r="SH280" s="35"/>
      <c r="SI280" s="35"/>
      <c r="SJ280" s="35"/>
      <c r="SK280" s="35"/>
      <c r="SL280" s="35"/>
      <c r="SM280" s="35"/>
      <c r="SN280" s="35"/>
      <c r="SO280" s="35"/>
      <c r="SP280" s="35"/>
      <c r="SQ280" s="35"/>
      <c r="SR280" s="35"/>
      <c r="SS280" s="35"/>
      <c r="ST280" s="35"/>
      <c r="SU280" s="35"/>
      <c r="SV280" s="35"/>
      <c r="SW280" s="35"/>
      <c r="SX280" s="35"/>
      <c r="SY280" s="35"/>
      <c r="SZ280" s="35"/>
      <c r="TA280" s="35"/>
      <c r="TB280" s="35"/>
      <c r="TC280" s="35"/>
      <c r="TD280" s="35"/>
      <c r="TE280" s="35"/>
      <c r="TF280" s="35"/>
      <c r="TG280" s="35"/>
      <c r="TH280" s="35"/>
      <c r="TI280" s="35"/>
      <c r="TJ280" s="35"/>
      <c r="TK280" s="35"/>
      <c r="TL280" s="35"/>
      <c r="TM280" s="35"/>
      <c r="TN280" s="35"/>
      <c r="TO280" s="35"/>
      <c r="TP280" s="35"/>
      <c r="TQ280" s="35"/>
      <c r="TR280" s="35"/>
      <c r="TS280" s="35"/>
      <c r="TT280" s="35"/>
      <c r="TU280" s="35"/>
      <c r="TV280" s="35"/>
      <c r="TW280" s="35"/>
      <c r="TX280" s="35"/>
      <c r="TY280" s="35"/>
      <c r="TZ280" s="35"/>
      <c r="UA280" s="35"/>
      <c r="UB280" s="35"/>
      <c r="UC280" s="35"/>
      <c r="UD280" s="35"/>
      <c r="UE280" s="35"/>
      <c r="UF280" s="35"/>
      <c r="UG280" s="35"/>
      <c r="UH280" s="35"/>
      <c r="UI280" s="35"/>
      <c r="UJ280" s="35"/>
      <c r="UK280" s="35"/>
      <c r="UL280" s="35"/>
      <c r="UM280" s="35"/>
      <c r="UN280" s="35"/>
      <c r="UO280" s="35"/>
      <c r="UP280" s="35"/>
      <c r="UQ280" s="35"/>
      <c r="UR280" s="35"/>
      <c r="US280" s="35"/>
      <c r="UT280" s="35"/>
      <c r="UU280" s="35"/>
      <c r="UV280" s="35"/>
      <c r="UW280" s="35"/>
      <c r="UX280" s="35"/>
      <c r="UY280" s="35"/>
      <c r="UZ280" s="35"/>
      <c r="VA280" s="35"/>
      <c r="VB280" s="35"/>
      <c r="VC280" s="35"/>
      <c r="VD280" s="35"/>
      <c r="VE280" s="35"/>
      <c r="VF280" s="35"/>
      <c r="VG280" s="35"/>
      <c r="VH280" s="35"/>
      <c r="VI280" s="35"/>
      <c r="VJ280" s="35"/>
      <c r="VK280" s="35"/>
      <c r="VL280" s="35"/>
      <c r="VM280" s="35"/>
      <c r="VN280" s="35"/>
      <c r="VO280" s="35"/>
      <c r="VP280" s="35"/>
      <c r="VQ280" s="35"/>
      <c r="VR280" s="35"/>
      <c r="VS280" s="35"/>
      <c r="VT280" s="35"/>
      <c r="VU280" s="35"/>
      <c r="VV280" s="35"/>
      <c r="VW280" s="35"/>
      <c r="VX280" s="35"/>
      <c r="VY280" s="35"/>
      <c r="VZ280" s="35"/>
      <c r="WA280" s="35"/>
      <c r="WB280" s="35"/>
      <c r="WC280" s="35"/>
      <c r="WD280" s="35"/>
      <c r="WE280" s="35"/>
      <c r="WF280" s="35"/>
      <c r="WG280" s="35"/>
      <c r="WH280" s="35"/>
      <c r="WI280" s="35"/>
      <c r="WJ280" s="35"/>
      <c r="WK280" s="35"/>
      <c r="WL280" s="35"/>
      <c r="WM280" s="35"/>
      <c r="WN280" s="35"/>
      <c r="WO280" s="35"/>
      <c r="WP280" s="35"/>
      <c r="WQ280" s="35"/>
      <c r="WR280" s="35"/>
      <c r="WS280" s="35"/>
      <c r="WT280" s="35"/>
      <c r="WU280" s="35"/>
      <c r="WV280" s="35"/>
      <c r="WW280" s="35"/>
      <c r="WX280" s="35"/>
      <c r="WY280" s="35"/>
      <c r="WZ280" s="35"/>
      <c r="XA280" s="35"/>
      <c r="XB280" s="35"/>
      <c r="XC280" s="35"/>
      <c r="XD280" s="35"/>
      <c r="XE280" s="35"/>
      <c r="XF280" s="35"/>
      <c r="XG280" s="35"/>
      <c r="XH280" s="35"/>
      <c r="XI280" s="35"/>
      <c r="XJ280" s="35"/>
      <c r="XK280" s="35"/>
      <c r="XL280" s="35"/>
      <c r="XM280" s="35"/>
      <c r="XN280" s="35"/>
      <c r="XO280" s="35"/>
      <c r="XP280" s="35"/>
      <c r="XQ280" s="35"/>
      <c r="XR280" s="35"/>
      <c r="XS280" s="35"/>
      <c r="XT280" s="35"/>
      <c r="XU280" s="35"/>
      <c r="XV280" s="35"/>
      <c r="XW280" s="35"/>
      <c r="XX280" s="35"/>
      <c r="XY280" s="35"/>
      <c r="XZ280" s="35"/>
      <c r="YA280" s="35"/>
      <c r="YB280" s="35"/>
      <c r="YC280" s="35"/>
      <c r="YD280" s="35"/>
      <c r="YE280" s="35"/>
      <c r="YF280" s="35"/>
      <c r="YG280" s="35"/>
      <c r="YH280" s="35"/>
      <c r="YI280" s="35"/>
      <c r="YJ280" s="35"/>
      <c r="YK280" s="35"/>
      <c r="YL280" s="35"/>
      <c r="YM280" s="35"/>
      <c r="YN280" s="35"/>
      <c r="YO280" s="35"/>
      <c r="YP280" s="35"/>
      <c r="YQ280" s="35"/>
      <c r="YR280" s="35"/>
      <c r="YS280" s="35"/>
      <c r="YT280" s="35"/>
      <c r="YU280" s="35"/>
      <c r="YV280" s="35"/>
      <c r="YW280" s="35"/>
      <c r="YX280" s="35"/>
      <c r="YY280" s="35"/>
      <c r="YZ280" s="35"/>
      <c r="ZA280" s="35"/>
      <c r="ZB280" s="35"/>
      <c r="ZC280" s="35"/>
      <c r="ZD280" s="35"/>
      <c r="ZE280" s="35"/>
      <c r="ZF280" s="35"/>
      <c r="ZG280" s="35"/>
      <c r="ZH280" s="35"/>
      <c r="ZI280" s="35"/>
      <c r="ZJ280" s="35"/>
      <c r="ZK280" s="35"/>
      <c r="ZL280" s="35"/>
      <c r="ZM280" s="35"/>
      <c r="ZN280" s="35"/>
      <c r="ZO280" s="35"/>
      <c r="ZP280" s="35"/>
      <c r="ZQ280" s="35"/>
      <c r="ZR280" s="35"/>
      <c r="ZS280" s="35"/>
      <c r="ZT280" s="35"/>
      <c r="ZU280" s="35"/>
      <c r="ZV280" s="35"/>
      <c r="ZW280" s="35"/>
      <c r="ZX280" s="35"/>
      <c r="ZY280" s="35"/>
      <c r="ZZ280" s="35"/>
      <c r="AAA280" s="35"/>
      <c r="AAB280" s="35"/>
      <c r="AAC280" s="35"/>
      <c r="AAD280" s="35"/>
      <c r="AAE280" s="35"/>
      <c r="AAF280" s="35"/>
      <c r="AAG280" s="35"/>
      <c r="AAH280" s="35"/>
      <c r="AAI280" s="35"/>
      <c r="AAJ280" s="35"/>
      <c r="AAK280" s="35"/>
      <c r="AAL280" s="35"/>
      <c r="AAM280" s="35"/>
      <c r="AAN280" s="35"/>
      <c r="AAO280" s="35"/>
      <c r="AAP280" s="35"/>
      <c r="AAQ280" s="35"/>
      <c r="AAR280" s="35"/>
      <c r="AAS280" s="35"/>
      <c r="AAT280" s="35"/>
      <c r="AAU280" s="35"/>
      <c r="AAV280" s="35"/>
      <c r="AAW280" s="35"/>
      <c r="AAX280" s="35"/>
      <c r="AAY280" s="35"/>
      <c r="AAZ280" s="35"/>
      <c r="ABA280" s="35"/>
      <c r="ABB280" s="35"/>
      <c r="ABC280" s="35"/>
      <c r="ABD280" s="35"/>
      <c r="ABE280" s="35"/>
      <c r="ABF280" s="35"/>
      <c r="ABG280" s="35"/>
      <c r="ABH280" s="35"/>
      <c r="ABI280" s="35"/>
      <c r="ABJ280" s="35"/>
      <c r="ABK280" s="35"/>
      <c r="ABL280" s="35"/>
      <c r="ABM280" s="35"/>
      <c r="ABN280" s="35"/>
      <c r="ABO280" s="35"/>
      <c r="ABP280" s="35"/>
      <c r="ABQ280" s="35"/>
      <c r="ABR280" s="35"/>
      <c r="ABS280" s="35"/>
      <c r="ABT280" s="35"/>
      <c r="ABU280" s="35"/>
      <c r="ABV280" s="35"/>
      <c r="ABW280" s="35"/>
      <c r="ABX280" s="35"/>
      <c r="ABY280" s="35"/>
      <c r="ABZ280" s="35"/>
      <c r="ACA280" s="35"/>
      <c r="ACB280" s="35"/>
      <c r="ACC280" s="35"/>
      <c r="ACD280" s="35"/>
      <c r="ACE280" s="35"/>
      <c r="ACF280" s="35"/>
      <c r="ACG280" s="35"/>
      <c r="ACH280" s="35"/>
      <c r="ACI280" s="35"/>
      <c r="ACJ280" s="35"/>
      <c r="ACK280" s="35"/>
      <c r="ACL280" s="35"/>
      <c r="ACM280" s="35"/>
      <c r="ACN280" s="35"/>
      <c r="ACO280" s="35"/>
      <c r="ACP280" s="35"/>
      <c r="ACQ280" s="35"/>
      <c r="ACR280" s="35"/>
      <c r="ACS280" s="35"/>
      <c r="ACT280" s="35"/>
      <c r="ACU280" s="35"/>
      <c r="ACV280" s="35"/>
      <c r="ACW280" s="35"/>
      <c r="ACX280" s="35"/>
      <c r="ACY280" s="35"/>
      <c r="ACZ280" s="35"/>
      <c r="ADA280" s="35"/>
      <c r="ADB280" s="35"/>
      <c r="ADC280" s="35"/>
      <c r="ADD280" s="35"/>
      <c r="ADE280" s="35"/>
      <c r="ADF280" s="35"/>
      <c r="ADG280" s="35"/>
      <c r="ADH280" s="35"/>
      <c r="ADI280" s="35"/>
      <c r="ADJ280" s="35"/>
      <c r="ADK280" s="35"/>
      <c r="ADL280" s="35"/>
      <c r="ADM280" s="35"/>
      <c r="ADN280" s="35"/>
      <c r="ADO280" s="35"/>
      <c r="ADP280" s="35"/>
      <c r="ADQ280" s="35"/>
      <c r="ADR280" s="35"/>
      <c r="ADS280" s="35"/>
      <c r="ADT280" s="35"/>
      <c r="ADU280" s="35"/>
      <c r="ADV280" s="35"/>
      <c r="ADW280" s="35"/>
      <c r="ADX280" s="35"/>
      <c r="ADY280" s="26">
        <f t="shared" si="12"/>
        <v>0</v>
      </c>
      <c r="ADZ280" s="5"/>
    </row>
    <row r="281" spans="1:806" s="33" customFormat="1" x14ac:dyDescent="0.2">
      <c r="A281" s="51" t="s">
        <v>441</v>
      </c>
      <c r="B281" s="65">
        <f t="shared" si="11"/>
        <v>0.8</v>
      </c>
      <c r="C281" s="57">
        <v>1.1000000000000001</v>
      </c>
      <c r="D281" s="60">
        <v>44494</v>
      </c>
      <c r="E281" s="67">
        <v>59.37</v>
      </c>
      <c r="F281" s="67">
        <f t="shared" si="10"/>
        <v>47.496000000000002</v>
      </c>
      <c r="G281" s="65">
        <v>0.8</v>
      </c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15"/>
      <c r="BF281" s="15"/>
      <c r="BG281" s="136"/>
      <c r="BH281" s="35"/>
      <c r="BI281" s="35"/>
      <c r="BJ281" s="35"/>
      <c r="BK281" s="35"/>
      <c r="BL281" s="35"/>
      <c r="BM281" s="35"/>
      <c r="BN281" s="35"/>
      <c r="BO281" s="35"/>
      <c r="BP281" s="35"/>
      <c r="BQ281" s="35"/>
      <c r="BR281" s="35"/>
      <c r="BS281" s="35"/>
      <c r="BT281" s="35"/>
      <c r="BU281" s="35"/>
      <c r="BV281" s="35"/>
      <c r="BW281" s="35"/>
      <c r="BX281" s="35"/>
      <c r="BY281" s="35"/>
      <c r="BZ281" s="35"/>
      <c r="CA281" s="35"/>
      <c r="CB281" s="35"/>
      <c r="CC281" s="35"/>
      <c r="CD281" s="35"/>
      <c r="CE281" s="35"/>
      <c r="CF281" s="35"/>
      <c r="CG281" s="35"/>
      <c r="CH281" s="35"/>
      <c r="CI281" s="35"/>
      <c r="CJ281" s="35"/>
      <c r="CK281" s="35"/>
      <c r="CL281" s="35"/>
      <c r="CM281" s="35"/>
      <c r="CN281" s="35"/>
      <c r="CO281" s="35"/>
      <c r="CP281" s="35"/>
      <c r="CQ281" s="35"/>
      <c r="CR281" s="35"/>
      <c r="CS281" s="35"/>
      <c r="CT281" s="35"/>
      <c r="CU281" s="35"/>
      <c r="CV281" s="35"/>
      <c r="CW281" s="35"/>
      <c r="CX281" s="35"/>
      <c r="CY281" s="35"/>
      <c r="CZ281" s="35"/>
      <c r="DA281" s="35"/>
      <c r="DB281" s="35"/>
      <c r="DC281" s="35"/>
      <c r="DD281" s="35"/>
      <c r="DE281" s="35"/>
      <c r="DF281" s="35"/>
      <c r="DG281" s="35"/>
      <c r="DH281" s="35"/>
      <c r="DI281" s="35"/>
      <c r="DJ281" s="35"/>
      <c r="DK281" s="35"/>
      <c r="DL281" s="35"/>
      <c r="DM281" s="35"/>
      <c r="DN281" s="35"/>
      <c r="DO281" s="35"/>
      <c r="DP281" s="35"/>
      <c r="DQ281" s="35"/>
      <c r="DR281" s="35"/>
      <c r="DS281" s="35"/>
      <c r="DT281" s="35"/>
      <c r="DU281" s="35"/>
      <c r="DV281" s="35"/>
      <c r="DW281" s="35"/>
      <c r="DX281" s="35"/>
      <c r="DY281" s="35"/>
      <c r="DZ281" s="35"/>
      <c r="EA281" s="35"/>
      <c r="EB281" s="35"/>
      <c r="EC281" s="35"/>
      <c r="ED281" s="35"/>
      <c r="EE281" s="35"/>
      <c r="EF281" s="35"/>
      <c r="EG281" s="35"/>
      <c r="EH281" s="35"/>
      <c r="EI281" s="35"/>
      <c r="EJ281" s="35"/>
      <c r="EK281" s="35"/>
      <c r="EL281" s="35"/>
      <c r="EM281" s="35"/>
      <c r="EN281" s="35"/>
      <c r="EO281" s="35"/>
      <c r="EP281" s="35"/>
      <c r="EQ281" s="35"/>
      <c r="ER281" s="35"/>
      <c r="ES281" s="35"/>
      <c r="ET281" s="35"/>
      <c r="EU281" s="35"/>
      <c r="EV281" s="35"/>
      <c r="EW281" s="35"/>
      <c r="EX281" s="35"/>
      <c r="EY281" s="35"/>
      <c r="EZ281" s="35"/>
      <c r="FA281" s="35"/>
      <c r="FB281" s="35"/>
      <c r="FC281" s="35"/>
      <c r="FD281" s="35"/>
      <c r="FE281" s="35"/>
      <c r="FF281" s="35"/>
      <c r="FG281" s="35"/>
      <c r="FH281" s="35"/>
      <c r="FI281" s="35"/>
      <c r="FJ281" s="35"/>
      <c r="FK281" s="35"/>
      <c r="FL281" s="35"/>
      <c r="FM281" s="35"/>
      <c r="FN281" s="35"/>
      <c r="FO281" s="35"/>
      <c r="FP281" s="35"/>
      <c r="FQ281" s="35"/>
      <c r="FR281" s="35"/>
      <c r="FS281" s="35"/>
      <c r="FT281" s="35"/>
      <c r="FU281" s="35"/>
      <c r="FV281" s="35"/>
      <c r="FW281" s="35"/>
      <c r="FX281" s="35"/>
      <c r="FY281" s="35"/>
      <c r="FZ281" s="35"/>
      <c r="GA281" s="35"/>
      <c r="GB281" s="35"/>
      <c r="GC281" s="35"/>
      <c r="GD281" s="35"/>
      <c r="GE281" s="35"/>
      <c r="GF281" s="35"/>
      <c r="GG281" s="35"/>
      <c r="GH281" s="35"/>
      <c r="GI281" s="35"/>
      <c r="GJ281" s="35"/>
      <c r="GK281" s="35"/>
      <c r="GL281" s="35"/>
      <c r="GM281" s="35"/>
      <c r="GN281" s="35"/>
      <c r="GO281" s="35"/>
      <c r="GP281" s="35"/>
      <c r="GQ281" s="35"/>
      <c r="GR281" s="35"/>
      <c r="GS281" s="35"/>
      <c r="GT281" s="35"/>
      <c r="GU281" s="35"/>
      <c r="GV281" s="35"/>
      <c r="GW281" s="35"/>
      <c r="GX281" s="35"/>
      <c r="GY281" s="35"/>
      <c r="GZ281" s="35"/>
      <c r="HA281" s="35"/>
      <c r="HB281" s="35"/>
      <c r="HC281" s="35"/>
      <c r="HD281" s="35"/>
      <c r="HE281" s="35"/>
      <c r="HF281" s="35"/>
      <c r="HG281" s="35"/>
      <c r="HH281" s="35"/>
      <c r="HI281" s="35"/>
      <c r="HJ281" s="35"/>
      <c r="HK281" s="35"/>
      <c r="HL281" s="35"/>
      <c r="HM281" s="35"/>
      <c r="HN281" s="35"/>
      <c r="HO281" s="35"/>
      <c r="HP281" s="35"/>
      <c r="HQ281" s="35"/>
      <c r="HR281" s="35"/>
      <c r="HS281" s="35"/>
      <c r="HT281" s="35"/>
      <c r="HU281" s="35"/>
      <c r="HV281" s="35"/>
      <c r="HW281" s="35"/>
      <c r="HX281" s="35"/>
      <c r="HY281" s="35"/>
      <c r="HZ281" s="35"/>
      <c r="IA281" s="35"/>
      <c r="IB281" s="35"/>
      <c r="IC281" s="35"/>
      <c r="ID281" s="35"/>
      <c r="IE281" s="35"/>
      <c r="IF281" s="35"/>
      <c r="IG281" s="35"/>
      <c r="IH281" s="35"/>
      <c r="II281" s="35"/>
      <c r="IJ281" s="35"/>
      <c r="IK281" s="35"/>
      <c r="IL281" s="35"/>
      <c r="IM281" s="35"/>
      <c r="IN281" s="35"/>
      <c r="IO281" s="35"/>
      <c r="IP281" s="35"/>
      <c r="IQ281" s="35"/>
      <c r="IR281" s="35"/>
      <c r="IS281" s="35"/>
      <c r="IT281" s="35"/>
      <c r="IU281" s="35"/>
      <c r="IV281" s="35"/>
      <c r="IW281" s="35"/>
      <c r="IX281" s="35"/>
      <c r="IY281" s="35"/>
      <c r="IZ281" s="35"/>
      <c r="JA281" s="35"/>
      <c r="JB281" s="35"/>
      <c r="JC281" s="35"/>
      <c r="JD281" s="35"/>
      <c r="JE281" s="35"/>
      <c r="JF281" s="35"/>
      <c r="JG281" s="35"/>
      <c r="JH281" s="35"/>
      <c r="JI281" s="35"/>
      <c r="JJ281" s="35"/>
      <c r="JK281" s="35"/>
      <c r="JL281" s="35"/>
      <c r="JM281" s="35"/>
      <c r="JN281" s="35"/>
      <c r="JO281" s="35"/>
      <c r="JP281" s="35"/>
      <c r="JQ281" s="35"/>
      <c r="JR281" s="35"/>
      <c r="JS281" s="35"/>
      <c r="JT281" s="35"/>
      <c r="JU281" s="35"/>
      <c r="JV281" s="35"/>
      <c r="JW281" s="35"/>
      <c r="JX281" s="35"/>
      <c r="JY281" s="35"/>
      <c r="JZ281" s="35"/>
      <c r="KA281" s="35"/>
      <c r="KB281" s="35"/>
      <c r="KC281" s="35"/>
      <c r="KD281" s="35"/>
      <c r="KE281" s="35"/>
      <c r="KF281" s="35"/>
      <c r="KG281" s="35"/>
      <c r="KH281" s="35"/>
      <c r="KI281" s="35"/>
      <c r="KJ281" s="35"/>
      <c r="KK281" s="35"/>
      <c r="KL281" s="35"/>
      <c r="KM281" s="35"/>
      <c r="KN281" s="35"/>
      <c r="KO281" s="35"/>
      <c r="KP281" s="35"/>
      <c r="KQ281" s="35"/>
      <c r="KR281" s="35"/>
      <c r="KS281" s="35"/>
      <c r="KT281" s="35"/>
      <c r="KU281" s="35"/>
      <c r="KV281" s="35"/>
      <c r="KW281" s="35"/>
      <c r="KX281" s="35"/>
      <c r="KY281" s="35"/>
      <c r="KZ281" s="35"/>
      <c r="LA281" s="35"/>
      <c r="LB281" s="35"/>
      <c r="LC281" s="35"/>
      <c r="LD281" s="35"/>
      <c r="LE281" s="35"/>
      <c r="LF281" s="35"/>
      <c r="LG281" s="35"/>
      <c r="LH281" s="35"/>
      <c r="LI281" s="35"/>
      <c r="LJ281" s="35"/>
      <c r="LK281" s="35"/>
      <c r="LL281" s="35"/>
      <c r="LM281" s="35"/>
      <c r="LN281" s="35"/>
      <c r="LO281" s="35"/>
      <c r="LP281" s="35"/>
      <c r="LQ281" s="35"/>
      <c r="LR281" s="35"/>
      <c r="LS281" s="35"/>
      <c r="LT281" s="35"/>
      <c r="LU281" s="35"/>
      <c r="LV281" s="35"/>
      <c r="LW281" s="35"/>
      <c r="LX281" s="35"/>
      <c r="LY281" s="35"/>
      <c r="LZ281" s="35"/>
      <c r="MA281" s="35"/>
      <c r="MB281" s="35"/>
      <c r="MC281" s="35"/>
      <c r="MD281" s="35"/>
      <c r="ME281" s="35"/>
      <c r="MF281" s="35"/>
      <c r="MG281" s="35"/>
      <c r="MH281" s="35"/>
      <c r="MI281" s="35"/>
      <c r="MJ281" s="35"/>
      <c r="MK281" s="35"/>
      <c r="ML281" s="35"/>
      <c r="MM281" s="35"/>
      <c r="MN281" s="35"/>
      <c r="MO281" s="35"/>
      <c r="MP281" s="35"/>
      <c r="MQ281" s="35"/>
      <c r="MR281" s="35"/>
      <c r="MS281" s="35"/>
      <c r="MT281" s="35"/>
      <c r="MU281" s="35"/>
      <c r="MV281" s="35"/>
      <c r="MW281" s="35"/>
      <c r="MX281" s="35"/>
      <c r="MY281" s="35"/>
      <c r="MZ281" s="35"/>
      <c r="NA281" s="35"/>
      <c r="NB281" s="35"/>
      <c r="NC281" s="35"/>
      <c r="ND281" s="35"/>
      <c r="NE281" s="35"/>
      <c r="NF281" s="35"/>
      <c r="NG281" s="35"/>
      <c r="NH281" s="35"/>
      <c r="NI281" s="35"/>
      <c r="NJ281" s="35"/>
      <c r="NK281" s="35"/>
      <c r="NL281" s="35"/>
      <c r="NM281" s="35"/>
      <c r="NN281" s="35"/>
      <c r="NO281" s="35"/>
      <c r="NP281" s="35"/>
      <c r="NQ281" s="35"/>
      <c r="NR281" s="35"/>
      <c r="NS281" s="35"/>
      <c r="NT281" s="35"/>
      <c r="NU281" s="35"/>
      <c r="NV281" s="35"/>
      <c r="NW281" s="35"/>
      <c r="NX281" s="35"/>
      <c r="NY281" s="35"/>
      <c r="NZ281" s="35"/>
      <c r="OA281" s="35"/>
      <c r="OB281" s="35"/>
      <c r="OC281" s="35"/>
      <c r="OD281" s="35"/>
      <c r="OE281" s="35"/>
      <c r="OF281" s="35"/>
      <c r="OG281" s="35"/>
      <c r="OH281" s="35"/>
      <c r="OI281" s="35"/>
      <c r="OJ281" s="35"/>
      <c r="OK281" s="35"/>
      <c r="OL281" s="35"/>
      <c r="OM281" s="35"/>
      <c r="ON281" s="35"/>
      <c r="OO281" s="35"/>
      <c r="OP281" s="35"/>
      <c r="OQ281" s="35"/>
      <c r="OR281" s="35"/>
      <c r="OS281" s="35"/>
      <c r="OT281" s="35"/>
      <c r="OU281" s="35"/>
      <c r="OV281" s="35"/>
      <c r="OW281" s="35"/>
      <c r="OX281" s="35"/>
      <c r="OY281" s="35"/>
      <c r="OZ281" s="35"/>
      <c r="PA281" s="35"/>
      <c r="PB281" s="35"/>
      <c r="PC281" s="35"/>
      <c r="PD281" s="35"/>
      <c r="PE281" s="35"/>
      <c r="PF281" s="35"/>
      <c r="PG281" s="35"/>
      <c r="PH281" s="35"/>
      <c r="PI281" s="35"/>
      <c r="PJ281" s="35"/>
      <c r="PK281" s="35"/>
      <c r="PL281" s="35"/>
      <c r="PM281" s="35"/>
      <c r="PN281" s="35"/>
      <c r="PO281" s="35"/>
      <c r="PP281" s="35"/>
      <c r="PQ281" s="35"/>
      <c r="PR281" s="35"/>
      <c r="PS281" s="35"/>
      <c r="PT281" s="35"/>
      <c r="PU281" s="35"/>
      <c r="PV281" s="35"/>
      <c r="PW281" s="35"/>
      <c r="PX281" s="35"/>
      <c r="PY281" s="35"/>
      <c r="PZ281" s="35"/>
      <c r="QA281" s="35"/>
      <c r="QB281" s="35"/>
      <c r="QC281" s="35"/>
      <c r="QD281" s="35"/>
      <c r="QE281" s="35"/>
      <c r="QF281" s="35"/>
      <c r="QG281" s="35"/>
      <c r="QH281" s="35"/>
      <c r="QI281" s="35"/>
      <c r="QJ281" s="35"/>
      <c r="QK281" s="35"/>
      <c r="QL281" s="35"/>
      <c r="QM281" s="35"/>
      <c r="QN281" s="35"/>
      <c r="QO281" s="35"/>
      <c r="QP281" s="35"/>
      <c r="QQ281" s="35"/>
      <c r="QR281" s="35"/>
      <c r="QS281" s="35"/>
      <c r="QT281" s="35"/>
      <c r="QU281" s="35"/>
      <c r="QV281" s="35"/>
      <c r="QW281" s="35"/>
      <c r="QX281" s="35"/>
      <c r="QY281" s="35"/>
      <c r="QZ281" s="35"/>
      <c r="RA281" s="35"/>
      <c r="RB281" s="35"/>
      <c r="RC281" s="35"/>
      <c r="RD281" s="35"/>
      <c r="RE281" s="35"/>
      <c r="RF281" s="35"/>
      <c r="RG281" s="35"/>
      <c r="RH281" s="35"/>
      <c r="RI281" s="35"/>
      <c r="RJ281" s="35"/>
      <c r="RK281" s="35"/>
      <c r="RL281" s="35"/>
      <c r="RM281" s="35"/>
      <c r="RN281" s="35"/>
      <c r="RO281" s="35"/>
      <c r="RP281" s="35"/>
      <c r="RQ281" s="35"/>
      <c r="RR281" s="35"/>
      <c r="RS281" s="35"/>
      <c r="RT281" s="35"/>
      <c r="RU281" s="35"/>
      <c r="RV281" s="35"/>
      <c r="RW281" s="35"/>
      <c r="RX281" s="35"/>
      <c r="RY281" s="35"/>
      <c r="RZ281" s="35"/>
      <c r="SA281" s="35"/>
      <c r="SB281" s="35"/>
      <c r="SC281" s="35"/>
      <c r="SD281" s="35"/>
      <c r="SE281" s="35"/>
      <c r="SF281" s="35"/>
      <c r="SG281" s="35"/>
      <c r="SH281" s="35"/>
      <c r="SI281" s="35"/>
      <c r="SJ281" s="35"/>
      <c r="SK281" s="35"/>
      <c r="SL281" s="35"/>
      <c r="SM281" s="35"/>
      <c r="SN281" s="35"/>
      <c r="SO281" s="35"/>
      <c r="SP281" s="35"/>
      <c r="SQ281" s="35"/>
      <c r="SR281" s="35"/>
      <c r="SS281" s="35"/>
      <c r="ST281" s="35"/>
      <c r="SU281" s="35"/>
      <c r="SV281" s="35"/>
      <c r="SW281" s="35"/>
      <c r="SX281" s="35"/>
      <c r="SY281" s="35"/>
      <c r="SZ281" s="35"/>
      <c r="TA281" s="35"/>
      <c r="TB281" s="35"/>
      <c r="TC281" s="35"/>
      <c r="TD281" s="35"/>
      <c r="TE281" s="35"/>
      <c r="TF281" s="35"/>
      <c r="TG281" s="35"/>
      <c r="TH281" s="35"/>
      <c r="TI281" s="35"/>
      <c r="TJ281" s="35"/>
      <c r="TK281" s="35"/>
      <c r="TL281" s="35"/>
      <c r="TM281" s="35"/>
      <c r="TN281" s="35"/>
      <c r="TO281" s="35"/>
      <c r="TP281" s="35"/>
      <c r="TQ281" s="35"/>
      <c r="TR281" s="35"/>
      <c r="TS281" s="35"/>
      <c r="TT281" s="35"/>
      <c r="TU281" s="35"/>
      <c r="TV281" s="35"/>
      <c r="TW281" s="35"/>
      <c r="TX281" s="35"/>
      <c r="TY281" s="35"/>
      <c r="TZ281" s="35"/>
      <c r="UA281" s="35"/>
      <c r="UB281" s="35"/>
      <c r="UC281" s="35"/>
      <c r="UD281" s="35"/>
      <c r="UE281" s="35"/>
      <c r="UF281" s="35"/>
      <c r="UG281" s="35"/>
      <c r="UH281" s="35"/>
      <c r="UI281" s="35"/>
      <c r="UJ281" s="35"/>
      <c r="UK281" s="35"/>
      <c r="UL281" s="35"/>
      <c r="UM281" s="35"/>
      <c r="UN281" s="35"/>
      <c r="UO281" s="35"/>
      <c r="UP281" s="35"/>
      <c r="UQ281" s="35"/>
      <c r="UR281" s="35"/>
      <c r="US281" s="35"/>
      <c r="UT281" s="35"/>
      <c r="UU281" s="35"/>
      <c r="UV281" s="35"/>
      <c r="UW281" s="35"/>
      <c r="UX281" s="35"/>
      <c r="UY281" s="35"/>
      <c r="UZ281" s="35"/>
      <c r="VA281" s="35"/>
      <c r="VB281" s="35"/>
      <c r="VC281" s="35"/>
      <c r="VD281" s="35"/>
      <c r="VE281" s="35"/>
      <c r="VF281" s="35"/>
      <c r="VG281" s="35"/>
      <c r="VH281" s="35"/>
      <c r="VI281" s="35"/>
      <c r="VJ281" s="35"/>
      <c r="VK281" s="35"/>
      <c r="VL281" s="35"/>
      <c r="VM281" s="35"/>
      <c r="VN281" s="35"/>
      <c r="VO281" s="35"/>
      <c r="VP281" s="35"/>
      <c r="VQ281" s="35"/>
      <c r="VR281" s="35"/>
      <c r="VS281" s="35"/>
      <c r="VT281" s="35"/>
      <c r="VU281" s="35"/>
      <c r="VV281" s="35"/>
      <c r="VW281" s="35"/>
      <c r="VX281" s="35"/>
      <c r="VY281" s="35"/>
      <c r="VZ281" s="35"/>
      <c r="WA281" s="35"/>
      <c r="WB281" s="35"/>
      <c r="WC281" s="35"/>
      <c r="WD281" s="35"/>
      <c r="WE281" s="35"/>
      <c r="WF281" s="35"/>
      <c r="WG281" s="35"/>
      <c r="WH281" s="35"/>
      <c r="WI281" s="35"/>
      <c r="WJ281" s="35"/>
      <c r="WK281" s="35"/>
      <c r="WL281" s="35"/>
      <c r="WM281" s="35"/>
      <c r="WN281" s="35"/>
      <c r="WO281" s="35"/>
      <c r="WP281" s="35"/>
      <c r="WQ281" s="35"/>
      <c r="WR281" s="35"/>
      <c r="WS281" s="35"/>
      <c r="WT281" s="35"/>
      <c r="WU281" s="35"/>
      <c r="WV281" s="35"/>
      <c r="WW281" s="35"/>
      <c r="WX281" s="35"/>
      <c r="WY281" s="35"/>
      <c r="WZ281" s="35"/>
      <c r="XA281" s="35"/>
      <c r="XB281" s="35"/>
      <c r="XC281" s="35"/>
      <c r="XD281" s="35"/>
      <c r="XE281" s="35"/>
      <c r="XF281" s="35"/>
      <c r="XG281" s="35"/>
      <c r="XH281" s="35"/>
      <c r="XI281" s="35"/>
      <c r="XJ281" s="35"/>
      <c r="XK281" s="35"/>
      <c r="XL281" s="35"/>
      <c r="XM281" s="35"/>
      <c r="XN281" s="35"/>
      <c r="XO281" s="35"/>
      <c r="XP281" s="35"/>
      <c r="XQ281" s="35"/>
      <c r="XR281" s="35"/>
      <c r="XS281" s="35"/>
      <c r="XT281" s="35"/>
      <c r="XU281" s="35"/>
      <c r="XV281" s="35"/>
      <c r="XW281" s="35"/>
      <c r="XX281" s="35"/>
      <c r="XY281" s="35"/>
      <c r="XZ281" s="35"/>
      <c r="YA281" s="35"/>
      <c r="YB281" s="35"/>
      <c r="YC281" s="35"/>
      <c r="YD281" s="35"/>
      <c r="YE281" s="35"/>
      <c r="YF281" s="35"/>
      <c r="YG281" s="35"/>
      <c r="YH281" s="35"/>
      <c r="YI281" s="35"/>
      <c r="YJ281" s="35"/>
      <c r="YK281" s="35"/>
      <c r="YL281" s="35"/>
      <c r="YM281" s="35"/>
      <c r="YN281" s="35"/>
      <c r="YO281" s="35"/>
      <c r="YP281" s="35"/>
      <c r="YQ281" s="35"/>
      <c r="YR281" s="35"/>
      <c r="YS281" s="35"/>
      <c r="YT281" s="35"/>
      <c r="YU281" s="35"/>
      <c r="YV281" s="35"/>
      <c r="YW281" s="35"/>
      <c r="YX281" s="35"/>
      <c r="YY281" s="35"/>
      <c r="YZ281" s="35"/>
      <c r="ZA281" s="35"/>
      <c r="ZB281" s="35"/>
      <c r="ZC281" s="35"/>
      <c r="ZD281" s="35"/>
      <c r="ZE281" s="35"/>
      <c r="ZF281" s="35"/>
      <c r="ZG281" s="35"/>
      <c r="ZH281" s="35"/>
      <c r="ZI281" s="35"/>
      <c r="ZJ281" s="35"/>
      <c r="ZK281" s="35"/>
      <c r="ZL281" s="35"/>
      <c r="ZM281" s="35"/>
      <c r="ZN281" s="35"/>
      <c r="ZO281" s="35"/>
      <c r="ZP281" s="35"/>
      <c r="ZQ281" s="35"/>
      <c r="ZR281" s="35"/>
      <c r="ZS281" s="35"/>
      <c r="ZT281" s="35"/>
      <c r="ZU281" s="35"/>
      <c r="ZV281" s="35"/>
      <c r="ZW281" s="35"/>
      <c r="ZX281" s="35"/>
      <c r="ZY281" s="35"/>
      <c r="ZZ281" s="35"/>
      <c r="AAA281" s="35"/>
      <c r="AAB281" s="35"/>
      <c r="AAC281" s="35"/>
      <c r="AAD281" s="35"/>
      <c r="AAE281" s="35"/>
      <c r="AAF281" s="35"/>
      <c r="AAG281" s="35"/>
      <c r="AAH281" s="35"/>
      <c r="AAI281" s="35"/>
      <c r="AAJ281" s="35"/>
      <c r="AAK281" s="35"/>
      <c r="AAL281" s="35"/>
      <c r="AAM281" s="35"/>
      <c r="AAN281" s="35"/>
      <c r="AAO281" s="35"/>
      <c r="AAP281" s="35"/>
      <c r="AAQ281" s="35"/>
      <c r="AAR281" s="35"/>
      <c r="AAS281" s="35"/>
      <c r="AAT281" s="35"/>
      <c r="AAU281" s="35"/>
      <c r="AAV281" s="35"/>
      <c r="AAW281" s="35"/>
      <c r="AAX281" s="35"/>
      <c r="AAY281" s="35"/>
      <c r="AAZ281" s="35"/>
      <c r="ABA281" s="35"/>
      <c r="ABB281" s="35"/>
      <c r="ABC281" s="35"/>
      <c r="ABD281" s="35"/>
      <c r="ABE281" s="35"/>
      <c r="ABF281" s="35"/>
      <c r="ABG281" s="35"/>
      <c r="ABH281" s="35"/>
      <c r="ABI281" s="35"/>
      <c r="ABJ281" s="35"/>
      <c r="ABK281" s="35"/>
      <c r="ABL281" s="35"/>
      <c r="ABM281" s="35"/>
      <c r="ABN281" s="35"/>
      <c r="ABO281" s="35"/>
      <c r="ABP281" s="35"/>
      <c r="ABQ281" s="35"/>
      <c r="ABR281" s="35"/>
      <c r="ABS281" s="35"/>
      <c r="ABT281" s="35"/>
      <c r="ABU281" s="35"/>
      <c r="ABV281" s="35"/>
      <c r="ABW281" s="35"/>
      <c r="ABX281" s="35"/>
      <c r="ABY281" s="35"/>
      <c r="ABZ281" s="35"/>
      <c r="ACA281" s="35"/>
      <c r="ACB281" s="35"/>
      <c r="ACC281" s="35"/>
      <c r="ACD281" s="35"/>
      <c r="ACE281" s="35"/>
      <c r="ACF281" s="35"/>
      <c r="ACG281" s="35"/>
      <c r="ACH281" s="35"/>
      <c r="ACI281" s="35"/>
      <c r="ACJ281" s="35"/>
      <c r="ACK281" s="35"/>
      <c r="ACL281" s="35"/>
      <c r="ACM281" s="35"/>
      <c r="ACN281" s="35"/>
      <c r="ACO281" s="35"/>
      <c r="ACP281" s="35"/>
      <c r="ACQ281" s="35"/>
      <c r="ACR281" s="35"/>
      <c r="ACS281" s="35"/>
      <c r="ACT281" s="35"/>
      <c r="ACU281" s="35"/>
      <c r="ACV281" s="35"/>
      <c r="ACW281" s="35"/>
      <c r="ACX281" s="35"/>
      <c r="ACY281" s="35"/>
      <c r="ACZ281" s="35"/>
      <c r="ADA281" s="35"/>
      <c r="ADB281" s="35"/>
      <c r="ADC281" s="35"/>
      <c r="ADD281" s="35"/>
      <c r="ADE281" s="35"/>
      <c r="ADF281" s="35"/>
      <c r="ADG281" s="35"/>
      <c r="ADH281" s="35"/>
      <c r="ADI281" s="35"/>
      <c r="ADJ281" s="35"/>
      <c r="ADK281" s="35"/>
      <c r="ADL281" s="35"/>
      <c r="ADM281" s="35"/>
      <c r="ADN281" s="35"/>
      <c r="ADO281" s="35"/>
      <c r="ADP281" s="35"/>
      <c r="ADQ281" s="35"/>
      <c r="ADR281" s="35"/>
      <c r="ADS281" s="35"/>
      <c r="ADT281" s="35"/>
      <c r="ADU281" s="35"/>
      <c r="ADV281" s="35"/>
      <c r="ADW281" s="35"/>
      <c r="ADX281" s="35">
        <v>0.8</v>
      </c>
      <c r="ADY281" s="26">
        <f t="shared" si="12"/>
        <v>0</v>
      </c>
      <c r="ADZ281" s="5"/>
    </row>
    <row r="282" spans="1:806" s="33" customFormat="1" x14ac:dyDescent="0.2">
      <c r="A282" s="51" t="s">
        <v>441</v>
      </c>
      <c r="B282" s="65">
        <f t="shared" si="11"/>
        <v>0</v>
      </c>
      <c r="C282" s="57">
        <v>1.1000000000000001</v>
      </c>
      <c r="D282" s="60">
        <v>44760</v>
      </c>
      <c r="E282" s="67">
        <v>76.84</v>
      </c>
      <c r="F282" s="67">
        <f t="shared" si="10"/>
        <v>0</v>
      </c>
      <c r="G282" s="6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15"/>
      <c r="BF282" s="15"/>
      <c r="BG282" s="136"/>
      <c r="BH282" s="35"/>
      <c r="BI282" s="35"/>
      <c r="BJ282" s="35"/>
      <c r="BK282" s="35"/>
      <c r="BL282" s="35"/>
      <c r="BM282" s="35"/>
      <c r="BN282" s="35"/>
      <c r="BO282" s="35"/>
      <c r="BP282" s="35"/>
      <c r="BQ282" s="35"/>
      <c r="BR282" s="35"/>
      <c r="BS282" s="35"/>
      <c r="BT282" s="35"/>
      <c r="BU282" s="35"/>
      <c r="BV282" s="35"/>
      <c r="BW282" s="35"/>
      <c r="BX282" s="35"/>
      <c r="BY282" s="35"/>
      <c r="BZ282" s="35"/>
      <c r="CA282" s="35"/>
      <c r="CB282" s="35"/>
      <c r="CC282" s="35"/>
      <c r="CD282" s="35"/>
      <c r="CE282" s="35"/>
      <c r="CF282" s="35"/>
      <c r="CG282" s="35"/>
      <c r="CH282" s="35"/>
      <c r="CI282" s="35"/>
      <c r="CJ282" s="35"/>
      <c r="CK282" s="35"/>
      <c r="CL282" s="35"/>
      <c r="CM282" s="35"/>
      <c r="CN282" s="35"/>
      <c r="CO282" s="35"/>
      <c r="CP282" s="35"/>
      <c r="CQ282" s="35"/>
      <c r="CR282" s="35"/>
      <c r="CS282" s="35"/>
      <c r="CT282" s="35"/>
      <c r="CU282" s="35"/>
      <c r="CV282" s="35"/>
      <c r="CW282" s="35"/>
      <c r="CX282" s="35"/>
      <c r="CY282" s="35"/>
      <c r="CZ282" s="35"/>
      <c r="DA282" s="35"/>
      <c r="DB282" s="35"/>
      <c r="DC282" s="35"/>
      <c r="DD282" s="35"/>
      <c r="DE282" s="35"/>
      <c r="DF282" s="35"/>
      <c r="DG282" s="35"/>
      <c r="DH282" s="35"/>
      <c r="DI282" s="35"/>
      <c r="DJ282" s="35"/>
      <c r="DK282" s="35"/>
      <c r="DL282" s="35"/>
      <c r="DM282" s="35"/>
      <c r="DN282" s="35"/>
      <c r="DO282" s="35"/>
      <c r="DP282" s="35"/>
      <c r="DQ282" s="35"/>
      <c r="DR282" s="35"/>
      <c r="DS282" s="35"/>
      <c r="DT282" s="35"/>
      <c r="DU282" s="35"/>
      <c r="DV282" s="35"/>
      <c r="DW282" s="35"/>
      <c r="DX282" s="35"/>
      <c r="DY282" s="35"/>
      <c r="DZ282" s="35"/>
      <c r="EA282" s="35"/>
      <c r="EB282" s="35"/>
      <c r="EC282" s="35"/>
      <c r="ED282" s="35"/>
      <c r="EE282" s="35"/>
      <c r="EF282" s="35"/>
      <c r="EG282" s="35"/>
      <c r="EH282" s="35"/>
      <c r="EI282" s="35"/>
      <c r="EJ282" s="35"/>
      <c r="EK282" s="35"/>
      <c r="EL282" s="35"/>
      <c r="EM282" s="35"/>
      <c r="EN282" s="35"/>
      <c r="EO282" s="35"/>
      <c r="EP282" s="35"/>
      <c r="EQ282" s="35"/>
      <c r="ER282" s="35"/>
      <c r="ES282" s="35"/>
      <c r="ET282" s="35"/>
      <c r="EU282" s="35"/>
      <c r="EV282" s="35"/>
      <c r="EW282" s="35"/>
      <c r="EX282" s="35"/>
      <c r="EY282" s="35"/>
      <c r="EZ282" s="35"/>
      <c r="FA282" s="35"/>
      <c r="FB282" s="35"/>
      <c r="FC282" s="35"/>
      <c r="FD282" s="35"/>
      <c r="FE282" s="35"/>
      <c r="FF282" s="35"/>
      <c r="FG282" s="35"/>
      <c r="FH282" s="35"/>
      <c r="FI282" s="35"/>
      <c r="FJ282" s="35"/>
      <c r="FK282" s="35"/>
      <c r="FL282" s="35"/>
      <c r="FM282" s="35"/>
      <c r="FN282" s="35"/>
      <c r="FO282" s="35"/>
      <c r="FP282" s="35"/>
      <c r="FQ282" s="35"/>
      <c r="FR282" s="35"/>
      <c r="FS282" s="35"/>
      <c r="FT282" s="35"/>
      <c r="FU282" s="35"/>
      <c r="FV282" s="35"/>
      <c r="FW282" s="35"/>
      <c r="FX282" s="35"/>
      <c r="FY282" s="35"/>
      <c r="FZ282" s="35"/>
      <c r="GA282" s="35"/>
      <c r="GB282" s="35"/>
      <c r="GC282" s="35"/>
      <c r="GD282" s="35"/>
      <c r="GE282" s="35"/>
      <c r="GF282" s="35"/>
      <c r="GG282" s="35"/>
      <c r="GH282" s="35"/>
      <c r="GI282" s="35"/>
      <c r="GJ282" s="35"/>
      <c r="GK282" s="35"/>
      <c r="GL282" s="35"/>
      <c r="GM282" s="35"/>
      <c r="GN282" s="35"/>
      <c r="GO282" s="35"/>
      <c r="GP282" s="35"/>
      <c r="GQ282" s="35"/>
      <c r="GR282" s="35"/>
      <c r="GS282" s="35"/>
      <c r="GT282" s="35"/>
      <c r="GU282" s="35"/>
      <c r="GV282" s="35"/>
      <c r="GW282" s="35"/>
      <c r="GX282" s="35"/>
      <c r="GY282" s="35"/>
      <c r="GZ282" s="35"/>
      <c r="HA282" s="35"/>
      <c r="HB282" s="35"/>
      <c r="HC282" s="35"/>
      <c r="HD282" s="35"/>
      <c r="HE282" s="35"/>
      <c r="HF282" s="35"/>
      <c r="HG282" s="35"/>
      <c r="HH282" s="35"/>
      <c r="HI282" s="35"/>
      <c r="HJ282" s="35"/>
      <c r="HK282" s="35"/>
      <c r="HL282" s="35"/>
      <c r="HM282" s="35"/>
      <c r="HN282" s="35"/>
      <c r="HO282" s="35"/>
      <c r="HP282" s="35"/>
      <c r="HQ282" s="35"/>
      <c r="HR282" s="35"/>
      <c r="HS282" s="35"/>
      <c r="HT282" s="35"/>
      <c r="HU282" s="35"/>
      <c r="HV282" s="35"/>
      <c r="HW282" s="35"/>
      <c r="HX282" s="35"/>
      <c r="HY282" s="35"/>
      <c r="HZ282" s="35"/>
      <c r="IA282" s="35"/>
      <c r="IB282" s="35"/>
      <c r="IC282" s="35"/>
      <c r="ID282" s="35"/>
      <c r="IE282" s="35"/>
      <c r="IF282" s="35"/>
      <c r="IG282" s="35"/>
      <c r="IH282" s="35"/>
      <c r="II282" s="35"/>
      <c r="IJ282" s="35"/>
      <c r="IK282" s="35"/>
      <c r="IL282" s="35"/>
      <c r="IM282" s="35"/>
      <c r="IN282" s="35"/>
      <c r="IO282" s="35"/>
      <c r="IP282" s="35"/>
      <c r="IQ282" s="35"/>
      <c r="IR282" s="35"/>
      <c r="IS282" s="35"/>
      <c r="IT282" s="35"/>
      <c r="IU282" s="35"/>
      <c r="IV282" s="35"/>
      <c r="IW282" s="35"/>
      <c r="IX282" s="35"/>
      <c r="IY282" s="35"/>
      <c r="IZ282" s="35"/>
      <c r="JA282" s="35"/>
      <c r="JB282" s="35"/>
      <c r="JC282" s="35"/>
      <c r="JD282" s="35"/>
      <c r="JE282" s="35"/>
      <c r="JF282" s="35"/>
      <c r="JG282" s="35"/>
      <c r="JH282" s="35"/>
      <c r="JI282" s="35"/>
      <c r="JJ282" s="35"/>
      <c r="JK282" s="35"/>
      <c r="JL282" s="35"/>
      <c r="JM282" s="35"/>
      <c r="JN282" s="35"/>
      <c r="JO282" s="35"/>
      <c r="JP282" s="35"/>
      <c r="JQ282" s="35"/>
      <c r="JR282" s="35"/>
      <c r="JS282" s="35"/>
      <c r="JT282" s="35"/>
      <c r="JU282" s="35"/>
      <c r="JV282" s="35"/>
      <c r="JW282" s="35"/>
      <c r="JX282" s="35"/>
      <c r="JY282" s="35"/>
      <c r="JZ282" s="35"/>
      <c r="KA282" s="35"/>
      <c r="KB282" s="35"/>
      <c r="KC282" s="35"/>
      <c r="KD282" s="35"/>
      <c r="KE282" s="35"/>
      <c r="KF282" s="35"/>
      <c r="KG282" s="35"/>
      <c r="KH282" s="35"/>
      <c r="KI282" s="35"/>
      <c r="KJ282" s="35"/>
      <c r="KK282" s="35"/>
      <c r="KL282" s="35"/>
      <c r="KM282" s="35"/>
      <c r="KN282" s="35"/>
      <c r="KO282" s="35"/>
      <c r="KP282" s="35"/>
      <c r="KQ282" s="35"/>
      <c r="KR282" s="35"/>
      <c r="KS282" s="35"/>
      <c r="KT282" s="35"/>
      <c r="KU282" s="35"/>
      <c r="KV282" s="35"/>
      <c r="KW282" s="35"/>
      <c r="KX282" s="35"/>
      <c r="KY282" s="35"/>
      <c r="KZ282" s="35"/>
      <c r="LA282" s="35"/>
      <c r="LB282" s="35"/>
      <c r="LC282" s="35"/>
      <c r="LD282" s="35"/>
      <c r="LE282" s="35"/>
      <c r="LF282" s="35"/>
      <c r="LG282" s="35"/>
      <c r="LH282" s="35"/>
      <c r="LI282" s="35"/>
      <c r="LJ282" s="35"/>
      <c r="LK282" s="35"/>
      <c r="LL282" s="35"/>
      <c r="LM282" s="35"/>
      <c r="LN282" s="35"/>
      <c r="LO282" s="35"/>
      <c r="LP282" s="35"/>
      <c r="LQ282" s="35"/>
      <c r="LR282" s="35"/>
      <c r="LS282" s="35"/>
      <c r="LT282" s="35"/>
      <c r="LU282" s="35"/>
      <c r="LV282" s="35"/>
      <c r="LW282" s="35"/>
      <c r="LX282" s="35"/>
      <c r="LY282" s="35"/>
      <c r="LZ282" s="35"/>
      <c r="MA282" s="35"/>
      <c r="MB282" s="35"/>
      <c r="MC282" s="35"/>
      <c r="MD282" s="35"/>
      <c r="ME282" s="35"/>
      <c r="MF282" s="35"/>
      <c r="MG282" s="35"/>
      <c r="MH282" s="35"/>
      <c r="MI282" s="35"/>
      <c r="MJ282" s="35"/>
      <c r="MK282" s="35"/>
      <c r="ML282" s="35"/>
      <c r="MM282" s="35"/>
      <c r="MN282" s="35"/>
      <c r="MO282" s="35"/>
      <c r="MP282" s="35"/>
      <c r="MQ282" s="35"/>
      <c r="MR282" s="35"/>
      <c r="MS282" s="35"/>
      <c r="MT282" s="35"/>
      <c r="MU282" s="35"/>
      <c r="MV282" s="35"/>
      <c r="MW282" s="35"/>
      <c r="MX282" s="35"/>
      <c r="MY282" s="35"/>
      <c r="MZ282" s="35"/>
      <c r="NA282" s="35"/>
      <c r="NB282" s="35"/>
      <c r="NC282" s="35"/>
      <c r="ND282" s="35"/>
      <c r="NE282" s="35"/>
      <c r="NF282" s="35"/>
      <c r="NG282" s="35"/>
      <c r="NH282" s="35"/>
      <c r="NI282" s="35"/>
      <c r="NJ282" s="35"/>
      <c r="NK282" s="35"/>
      <c r="NL282" s="35"/>
      <c r="NM282" s="35"/>
      <c r="NN282" s="35"/>
      <c r="NO282" s="35"/>
      <c r="NP282" s="35"/>
      <c r="NQ282" s="35"/>
      <c r="NR282" s="35"/>
      <c r="NS282" s="35"/>
      <c r="NT282" s="35"/>
      <c r="NU282" s="35">
        <v>1.1000000000000001</v>
      </c>
      <c r="NV282" s="35"/>
      <c r="NW282" s="35"/>
      <c r="NX282" s="35"/>
      <c r="NY282" s="35"/>
      <c r="NZ282" s="35"/>
      <c r="OA282" s="35"/>
      <c r="OB282" s="35"/>
      <c r="OC282" s="35"/>
      <c r="OD282" s="35"/>
      <c r="OE282" s="35"/>
      <c r="OF282" s="35"/>
      <c r="OG282" s="35"/>
      <c r="OH282" s="35"/>
      <c r="OI282" s="35"/>
      <c r="OJ282" s="35"/>
      <c r="OK282" s="35"/>
      <c r="OL282" s="35"/>
      <c r="OM282" s="35"/>
      <c r="ON282" s="35"/>
      <c r="OO282" s="35"/>
      <c r="OP282" s="35"/>
      <c r="OQ282" s="35"/>
      <c r="OR282" s="35"/>
      <c r="OS282" s="35"/>
      <c r="OT282" s="35"/>
      <c r="OU282" s="35"/>
      <c r="OV282" s="35"/>
      <c r="OW282" s="35"/>
      <c r="OX282" s="35"/>
      <c r="OY282" s="35"/>
      <c r="OZ282" s="35"/>
      <c r="PA282" s="35"/>
      <c r="PB282" s="35"/>
      <c r="PC282" s="35"/>
      <c r="PD282" s="35"/>
      <c r="PE282" s="35"/>
      <c r="PF282" s="35"/>
      <c r="PG282" s="35"/>
      <c r="PH282" s="35"/>
      <c r="PI282" s="35"/>
      <c r="PJ282" s="35"/>
      <c r="PK282" s="35"/>
      <c r="PL282" s="35"/>
      <c r="PM282" s="35"/>
      <c r="PN282" s="35"/>
      <c r="PO282" s="35"/>
      <c r="PP282" s="35"/>
      <c r="PQ282" s="35"/>
      <c r="PR282" s="35"/>
      <c r="PS282" s="35"/>
      <c r="PT282" s="35"/>
      <c r="PU282" s="35"/>
      <c r="PV282" s="35"/>
      <c r="PW282" s="35"/>
      <c r="PX282" s="35"/>
      <c r="PY282" s="35"/>
      <c r="PZ282" s="35"/>
      <c r="QA282" s="35"/>
      <c r="QB282" s="35"/>
      <c r="QC282" s="35"/>
      <c r="QD282" s="35"/>
      <c r="QE282" s="35"/>
      <c r="QF282" s="35"/>
      <c r="QG282" s="35"/>
      <c r="QH282" s="35"/>
      <c r="QI282" s="35"/>
      <c r="QJ282" s="35"/>
      <c r="QK282" s="35"/>
      <c r="QL282" s="35"/>
      <c r="QM282" s="35"/>
      <c r="QN282" s="35"/>
      <c r="QO282" s="35"/>
      <c r="QP282" s="35"/>
      <c r="QQ282" s="35"/>
      <c r="QR282" s="35"/>
      <c r="QS282" s="35"/>
      <c r="QT282" s="35"/>
      <c r="QU282" s="35"/>
      <c r="QV282" s="35"/>
      <c r="QW282" s="35"/>
      <c r="QX282" s="35"/>
      <c r="QY282" s="35"/>
      <c r="QZ282" s="35"/>
      <c r="RA282" s="35"/>
      <c r="RB282" s="35"/>
      <c r="RC282" s="35"/>
      <c r="RD282" s="35"/>
      <c r="RE282" s="35"/>
      <c r="RF282" s="35"/>
      <c r="RG282" s="35"/>
      <c r="RH282" s="35"/>
      <c r="RI282" s="35"/>
      <c r="RJ282" s="35"/>
      <c r="RK282" s="35"/>
      <c r="RL282" s="35"/>
      <c r="RM282" s="35"/>
      <c r="RN282" s="35"/>
      <c r="RO282" s="35"/>
      <c r="RP282" s="35"/>
      <c r="RQ282" s="35"/>
      <c r="RR282" s="35"/>
      <c r="RS282" s="35"/>
      <c r="RT282" s="35"/>
      <c r="RU282" s="35"/>
      <c r="RV282" s="35"/>
      <c r="RW282" s="35"/>
      <c r="RX282" s="35"/>
      <c r="RY282" s="35"/>
      <c r="RZ282" s="35"/>
      <c r="SA282" s="35"/>
      <c r="SB282" s="35"/>
      <c r="SC282" s="35"/>
      <c r="SD282" s="35"/>
      <c r="SE282" s="35"/>
      <c r="SF282" s="35"/>
      <c r="SG282" s="35"/>
      <c r="SH282" s="35"/>
      <c r="SI282" s="35"/>
      <c r="SJ282" s="35"/>
      <c r="SK282" s="35"/>
      <c r="SL282" s="35"/>
      <c r="SM282" s="35"/>
      <c r="SN282" s="35"/>
      <c r="SO282" s="35"/>
      <c r="SP282" s="35"/>
      <c r="SQ282" s="35"/>
      <c r="SR282" s="35"/>
      <c r="SS282" s="35"/>
      <c r="ST282" s="35"/>
      <c r="SU282" s="35"/>
      <c r="SV282" s="35"/>
      <c r="SW282" s="35"/>
      <c r="SX282" s="35"/>
      <c r="SY282" s="35"/>
      <c r="SZ282" s="35"/>
      <c r="TA282" s="35"/>
      <c r="TB282" s="35"/>
      <c r="TC282" s="35"/>
      <c r="TD282" s="35"/>
      <c r="TE282" s="35"/>
      <c r="TF282" s="35"/>
      <c r="TG282" s="35"/>
      <c r="TH282" s="35"/>
      <c r="TI282" s="35"/>
      <c r="TJ282" s="35"/>
      <c r="TK282" s="35"/>
      <c r="TL282" s="35"/>
      <c r="TM282" s="35"/>
      <c r="TN282" s="35"/>
      <c r="TO282" s="35"/>
      <c r="TP282" s="35"/>
      <c r="TQ282" s="35"/>
      <c r="TR282" s="35"/>
      <c r="TS282" s="35"/>
      <c r="TT282" s="35"/>
      <c r="TU282" s="35"/>
      <c r="TV282" s="35"/>
      <c r="TW282" s="35"/>
      <c r="TX282" s="35"/>
      <c r="TY282" s="35"/>
      <c r="TZ282" s="35"/>
      <c r="UA282" s="35"/>
      <c r="UB282" s="35"/>
      <c r="UC282" s="35"/>
      <c r="UD282" s="35"/>
      <c r="UE282" s="35"/>
      <c r="UF282" s="35"/>
      <c r="UG282" s="35"/>
      <c r="UH282" s="35"/>
      <c r="UI282" s="35"/>
      <c r="UJ282" s="35"/>
      <c r="UK282" s="35"/>
      <c r="UL282" s="35"/>
      <c r="UM282" s="35"/>
      <c r="UN282" s="35"/>
      <c r="UO282" s="35"/>
      <c r="UP282" s="35"/>
      <c r="UQ282" s="35"/>
      <c r="UR282" s="35"/>
      <c r="US282" s="35"/>
      <c r="UT282" s="35"/>
      <c r="UU282" s="35"/>
      <c r="UV282" s="35"/>
      <c r="UW282" s="35"/>
      <c r="UX282" s="35"/>
      <c r="UY282" s="35"/>
      <c r="UZ282" s="35"/>
      <c r="VA282" s="35"/>
      <c r="VB282" s="35"/>
      <c r="VC282" s="35"/>
      <c r="VD282" s="35"/>
      <c r="VE282" s="35"/>
      <c r="VF282" s="35"/>
      <c r="VG282" s="35"/>
      <c r="VH282" s="35"/>
      <c r="VI282" s="35"/>
      <c r="VJ282" s="35"/>
      <c r="VK282" s="35"/>
      <c r="VL282" s="35"/>
      <c r="VM282" s="35"/>
      <c r="VN282" s="35"/>
      <c r="VO282" s="35"/>
      <c r="VP282" s="35"/>
      <c r="VQ282" s="35"/>
      <c r="VR282" s="35"/>
      <c r="VS282" s="35"/>
      <c r="VT282" s="35"/>
      <c r="VU282" s="35"/>
      <c r="VV282" s="35"/>
      <c r="VW282" s="35"/>
      <c r="VX282" s="35"/>
      <c r="VY282" s="35"/>
      <c r="VZ282" s="35"/>
      <c r="WA282" s="35"/>
      <c r="WB282" s="35"/>
      <c r="WC282" s="35"/>
      <c r="WD282" s="35"/>
      <c r="WE282" s="35"/>
      <c r="WF282" s="35"/>
      <c r="WG282" s="35"/>
      <c r="WH282" s="35"/>
      <c r="WI282" s="35"/>
      <c r="WJ282" s="35"/>
      <c r="WK282" s="35"/>
      <c r="WL282" s="35"/>
      <c r="WM282" s="35"/>
      <c r="WN282" s="35"/>
      <c r="WO282" s="35"/>
      <c r="WP282" s="35"/>
      <c r="WQ282" s="35"/>
      <c r="WR282" s="35"/>
      <c r="WS282" s="35"/>
      <c r="WT282" s="35"/>
      <c r="WU282" s="35"/>
      <c r="WV282" s="35"/>
      <c r="WW282" s="35"/>
      <c r="WX282" s="35"/>
      <c r="WY282" s="35"/>
      <c r="WZ282" s="35"/>
      <c r="XA282" s="35"/>
      <c r="XB282" s="35"/>
      <c r="XC282" s="35"/>
      <c r="XD282" s="35"/>
      <c r="XE282" s="35"/>
      <c r="XF282" s="35"/>
      <c r="XG282" s="35"/>
      <c r="XH282" s="35"/>
      <c r="XI282" s="35"/>
      <c r="XJ282" s="35"/>
      <c r="XK282" s="35"/>
      <c r="XL282" s="35"/>
      <c r="XM282" s="35"/>
      <c r="XN282" s="35"/>
      <c r="XO282" s="35"/>
      <c r="XP282" s="35"/>
      <c r="XQ282" s="35"/>
      <c r="XR282" s="35"/>
      <c r="XS282" s="35"/>
      <c r="XT282" s="35"/>
      <c r="XU282" s="35"/>
      <c r="XV282" s="35"/>
      <c r="XW282" s="35"/>
      <c r="XX282" s="35"/>
      <c r="XY282" s="35"/>
      <c r="XZ282" s="35"/>
      <c r="YA282" s="35"/>
      <c r="YB282" s="35"/>
      <c r="YC282" s="35"/>
      <c r="YD282" s="35"/>
      <c r="YE282" s="35"/>
      <c r="YF282" s="35"/>
      <c r="YG282" s="35"/>
      <c r="YH282" s="35"/>
      <c r="YI282" s="35"/>
      <c r="YJ282" s="35"/>
      <c r="YK282" s="35"/>
      <c r="YL282" s="35"/>
      <c r="YM282" s="35"/>
      <c r="YN282" s="35"/>
      <c r="YO282" s="35"/>
      <c r="YP282" s="35"/>
      <c r="YQ282" s="35"/>
      <c r="YR282" s="35"/>
      <c r="YS282" s="35"/>
      <c r="YT282" s="35"/>
      <c r="YU282" s="35"/>
      <c r="YV282" s="35"/>
      <c r="YW282" s="35"/>
      <c r="YX282" s="35"/>
      <c r="YY282" s="35"/>
      <c r="YZ282" s="35"/>
      <c r="ZA282" s="35"/>
      <c r="ZB282" s="35"/>
      <c r="ZC282" s="35"/>
      <c r="ZD282" s="35"/>
      <c r="ZE282" s="35"/>
      <c r="ZF282" s="35"/>
      <c r="ZG282" s="35"/>
      <c r="ZH282" s="35"/>
      <c r="ZI282" s="35"/>
      <c r="ZJ282" s="35"/>
      <c r="ZK282" s="35"/>
      <c r="ZL282" s="35"/>
      <c r="ZM282" s="35"/>
      <c r="ZN282" s="35"/>
      <c r="ZO282" s="35"/>
      <c r="ZP282" s="35"/>
      <c r="ZQ282" s="35"/>
      <c r="ZR282" s="35"/>
      <c r="ZS282" s="35">
        <v>1.1000000000000001</v>
      </c>
      <c r="ZT282" s="35"/>
      <c r="ZU282" s="35"/>
      <c r="ZV282" s="35"/>
      <c r="ZW282" s="35"/>
      <c r="ZX282" s="35"/>
      <c r="ZY282" s="35"/>
      <c r="ZZ282" s="35"/>
      <c r="AAA282" s="35"/>
      <c r="AAB282" s="35"/>
      <c r="AAC282" s="35"/>
      <c r="AAD282" s="35"/>
      <c r="AAE282" s="35"/>
      <c r="AAF282" s="35"/>
      <c r="AAG282" s="35"/>
      <c r="AAH282" s="35"/>
      <c r="AAI282" s="35"/>
      <c r="AAJ282" s="35"/>
      <c r="AAK282" s="35"/>
      <c r="AAL282" s="35"/>
      <c r="AAM282" s="35"/>
      <c r="AAN282" s="35"/>
      <c r="AAO282" s="35"/>
      <c r="AAP282" s="35"/>
      <c r="AAQ282" s="35"/>
      <c r="AAR282" s="35"/>
      <c r="AAS282" s="35"/>
      <c r="AAT282" s="35"/>
      <c r="AAU282" s="35"/>
      <c r="AAV282" s="35"/>
      <c r="AAW282" s="35"/>
      <c r="AAX282" s="35"/>
      <c r="AAY282" s="35"/>
      <c r="AAZ282" s="35"/>
      <c r="ABA282" s="35"/>
      <c r="ABB282" s="35"/>
      <c r="ABC282" s="35"/>
      <c r="ABD282" s="35"/>
      <c r="ABE282" s="35"/>
      <c r="ABF282" s="35"/>
      <c r="ABG282" s="35"/>
      <c r="ABH282" s="35"/>
      <c r="ABI282" s="35"/>
      <c r="ABJ282" s="35"/>
      <c r="ABK282" s="35"/>
      <c r="ABL282" s="35"/>
      <c r="ABM282" s="35"/>
      <c r="ABN282" s="35"/>
      <c r="ABO282" s="35"/>
      <c r="ABP282" s="35"/>
      <c r="ABQ282" s="35"/>
      <c r="ABR282" s="35"/>
      <c r="ABS282" s="35"/>
      <c r="ABT282" s="35"/>
      <c r="ABU282" s="35"/>
      <c r="ABV282" s="35"/>
      <c r="ABW282" s="35"/>
      <c r="ABX282" s="35"/>
      <c r="ABY282" s="35"/>
      <c r="ABZ282" s="35"/>
      <c r="ACA282" s="35"/>
      <c r="ACB282" s="35"/>
      <c r="ACC282" s="35"/>
      <c r="ACD282" s="35"/>
      <c r="ACE282" s="35"/>
      <c r="ACF282" s="35"/>
      <c r="ACG282" s="35"/>
      <c r="ACH282" s="35"/>
      <c r="ACI282" s="35"/>
      <c r="ACJ282" s="35"/>
      <c r="ACK282" s="35"/>
      <c r="ACL282" s="35"/>
      <c r="ACM282" s="35"/>
      <c r="ACN282" s="35"/>
      <c r="ACO282" s="35"/>
      <c r="ACP282" s="35"/>
      <c r="ACQ282" s="35"/>
      <c r="ACR282" s="35"/>
      <c r="ACS282" s="35"/>
      <c r="ACT282" s="35"/>
      <c r="ACU282" s="35"/>
      <c r="ACV282" s="35"/>
      <c r="ACW282" s="35"/>
      <c r="ACX282" s="35"/>
      <c r="ACY282" s="35"/>
      <c r="ACZ282" s="35"/>
      <c r="ADA282" s="35"/>
      <c r="ADB282" s="35"/>
      <c r="ADC282" s="35"/>
      <c r="ADD282" s="35"/>
      <c r="ADE282" s="35"/>
      <c r="ADF282" s="35"/>
      <c r="ADG282" s="35"/>
      <c r="ADH282" s="35"/>
      <c r="ADI282" s="35"/>
      <c r="ADJ282" s="35"/>
      <c r="ADK282" s="35"/>
      <c r="ADL282" s="35"/>
      <c r="ADM282" s="35"/>
      <c r="ADN282" s="35"/>
      <c r="ADO282" s="35"/>
      <c r="ADP282" s="35"/>
      <c r="ADQ282" s="35"/>
      <c r="ADR282" s="35"/>
      <c r="ADS282" s="35"/>
      <c r="ADT282" s="35"/>
      <c r="ADU282" s="35"/>
      <c r="ADV282" s="35"/>
      <c r="ADW282" s="35"/>
      <c r="ADX282" s="35"/>
      <c r="ADY282" s="26">
        <f t="shared" si="12"/>
        <v>0</v>
      </c>
      <c r="ADZ282" s="5"/>
    </row>
    <row r="283" spans="1:806" s="33" customFormat="1" x14ac:dyDescent="0.2">
      <c r="A283" s="51" t="s">
        <v>587</v>
      </c>
      <c r="B283" s="65">
        <f t="shared" si="11"/>
        <v>0</v>
      </c>
      <c r="C283" s="57">
        <v>1</v>
      </c>
      <c r="D283" s="60">
        <v>44781</v>
      </c>
      <c r="E283" s="67">
        <v>42.13</v>
      </c>
      <c r="F283" s="67">
        <f t="shared" si="10"/>
        <v>0</v>
      </c>
      <c r="G283" s="6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15"/>
      <c r="BF283" s="15"/>
      <c r="BG283" s="136"/>
      <c r="BH283" s="35"/>
      <c r="BI283" s="35"/>
      <c r="BJ283" s="35"/>
      <c r="BK283" s="35"/>
      <c r="BL283" s="35"/>
      <c r="BM283" s="35"/>
      <c r="BN283" s="35"/>
      <c r="BO283" s="35"/>
      <c r="BP283" s="35"/>
      <c r="BQ283" s="35"/>
      <c r="BR283" s="35"/>
      <c r="BS283" s="35"/>
      <c r="BT283" s="35"/>
      <c r="BU283" s="35"/>
      <c r="BV283" s="35"/>
      <c r="BW283" s="35"/>
      <c r="BX283" s="35"/>
      <c r="BY283" s="35"/>
      <c r="BZ283" s="35"/>
      <c r="CA283" s="35"/>
      <c r="CB283" s="35"/>
      <c r="CC283" s="35"/>
      <c r="CD283" s="35"/>
      <c r="CE283" s="35"/>
      <c r="CF283" s="35"/>
      <c r="CG283" s="35"/>
      <c r="CH283" s="35"/>
      <c r="CI283" s="35"/>
      <c r="CJ283" s="35"/>
      <c r="CK283" s="35"/>
      <c r="CL283" s="35"/>
      <c r="CM283" s="35"/>
      <c r="CN283" s="35"/>
      <c r="CO283" s="35"/>
      <c r="CP283" s="35"/>
      <c r="CQ283" s="35"/>
      <c r="CR283" s="35"/>
      <c r="CS283" s="35"/>
      <c r="CT283" s="35"/>
      <c r="CU283" s="35"/>
      <c r="CV283" s="35"/>
      <c r="CW283" s="35"/>
      <c r="CX283" s="35"/>
      <c r="CY283" s="35"/>
      <c r="CZ283" s="35"/>
      <c r="DA283" s="35"/>
      <c r="DB283" s="35"/>
      <c r="DC283" s="35"/>
      <c r="DD283" s="35"/>
      <c r="DE283" s="35"/>
      <c r="DF283" s="35"/>
      <c r="DG283" s="35"/>
      <c r="DH283" s="35"/>
      <c r="DI283" s="35"/>
      <c r="DJ283" s="35"/>
      <c r="DK283" s="35"/>
      <c r="DL283" s="35"/>
      <c r="DM283" s="35"/>
      <c r="DN283" s="35"/>
      <c r="DO283" s="35"/>
      <c r="DP283" s="35"/>
      <c r="DQ283" s="35"/>
      <c r="DR283" s="35"/>
      <c r="DS283" s="35"/>
      <c r="DT283" s="35"/>
      <c r="DU283" s="35"/>
      <c r="DV283" s="35"/>
      <c r="DW283" s="35"/>
      <c r="DX283" s="35"/>
      <c r="DY283" s="35"/>
      <c r="DZ283" s="35"/>
      <c r="EA283" s="35"/>
      <c r="EB283" s="35"/>
      <c r="EC283" s="35"/>
      <c r="ED283" s="35"/>
      <c r="EE283" s="35"/>
      <c r="EF283" s="35"/>
      <c r="EG283" s="35"/>
      <c r="EH283" s="35"/>
      <c r="EI283" s="35"/>
      <c r="EJ283" s="35"/>
      <c r="EK283" s="35"/>
      <c r="EL283" s="35"/>
      <c r="EM283" s="35"/>
      <c r="EN283" s="35"/>
      <c r="EO283" s="35"/>
      <c r="EP283" s="35"/>
      <c r="EQ283" s="35"/>
      <c r="ER283" s="35"/>
      <c r="ES283" s="35"/>
      <c r="ET283" s="35"/>
      <c r="EU283" s="35"/>
      <c r="EV283" s="35"/>
      <c r="EW283" s="35"/>
      <c r="EX283" s="35"/>
      <c r="EY283" s="35"/>
      <c r="EZ283" s="35"/>
      <c r="FA283" s="35"/>
      <c r="FB283" s="35"/>
      <c r="FC283" s="35"/>
      <c r="FD283" s="35"/>
      <c r="FE283" s="35"/>
      <c r="FF283" s="35"/>
      <c r="FG283" s="35"/>
      <c r="FH283" s="35"/>
      <c r="FI283" s="35"/>
      <c r="FJ283" s="35"/>
      <c r="FK283" s="35"/>
      <c r="FL283" s="35"/>
      <c r="FM283" s="35"/>
      <c r="FN283" s="35"/>
      <c r="FO283" s="35"/>
      <c r="FP283" s="35"/>
      <c r="FQ283" s="35"/>
      <c r="FR283" s="35"/>
      <c r="FS283" s="35"/>
      <c r="FT283" s="35"/>
      <c r="FU283" s="35"/>
      <c r="FV283" s="35"/>
      <c r="FW283" s="35"/>
      <c r="FX283" s="35"/>
      <c r="FY283" s="35"/>
      <c r="FZ283" s="35"/>
      <c r="GA283" s="35"/>
      <c r="GB283" s="35"/>
      <c r="GC283" s="35"/>
      <c r="GD283" s="35"/>
      <c r="GE283" s="35"/>
      <c r="GF283" s="35"/>
      <c r="GG283" s="35"/>
      <c r="GH283" s="35"/>
      <c r="GI283" s="35"/>
      <c r="GJ283" s="35"/>
      <c r="GK283" s="35"/>
      <c r="GL283" s="35"/>
      <c r="GM283" s="35"/>
      <c r="GN283" s="35"/>
      <c r="GO283" s="35"/>
      <c r="GP283" s="35"/>
      <c r="GQ283" s="35"/>
      <c r="GR283" s="35"/>
      <c r="GS283" s="35"/>
      <c r="GT283" s="35"/>
      <c r="GU283" s="35"/>
      <c r="GV283" s="35"/>
      <c r="GW283" s="35"/>
      <c r="GX283" s="35"/>
      <c r="GY283" s="35"/>
      <c r="GZ283" s="35"/>
      <c r="HA283" s="35"/>
      <c r="HB283" s="35"/>
      <c r="HC283" s="35"/>
      <c r="HD283" s="35"/>
      <c r="HE283" s="35"/>
      <c r="HF283" s="35"/>
      <c r="HG283" s="35"/>
      <c r="HH283" s="35"/>
      <c r="HI283" s="35"/>
      <c r="HJ283" s="35"/>
      <c r="HK283" s="35"/>
      <c r="HL283" s="35"/>
      <c r="HM283" s="35"/>
      <c r="HN283" s="35"/>
      <c r="HO283" s="35"/>
      <c r="HP283" s="35"/>
      <c r="HQ283" s="35"/>
      <c r="HR283" s="35"/>
      <c r="HS283" s="35"/>
      <c r="HT283" s="35"/>
      <c r="HU283" s="35"/>
      <c r="HV283" s="35"/>
      <c r="HW283" s="35"/>
      <c r="HX283" s="35"/>
      <c r="HY283" s="35"/>
      <c r="HZ283" s="35"/>
      <c r="IA283" s="35"/>
      <c r="IB283" s="35"/>
      <c r="IC283" s="35"/>
      <c r="ID283" s="35"/>
      <c r="IE283" s="35"/>
      <c r="IF283" s="35"/>
      <c r="IG283" s="35"/>
      <c r="IH283" s="35"/>
      <c r="II283" s="35"/>
      <c r="IJ283" s="35"/>
      <c r="IK283" s="35"/>
      <c r="IL283" s="35"/>
      <c r="IM283" s="35"/>
      <c r="IN283" s="35"/>
      <c r="IO283" s="35"/>
      <c r="IP283" s="35"/>
      <c r="IQ283" s="35"/>
      <c r="IR283" s="35"/>
      <c r="IS283" s="35"/>
      <c r="IT283" s="35"/>
      <c r="IU283" s="35"/>
      <c r="IV283" s="35"/>
      <c r="IW283" s="35"/>
      <c r="IX283" s="35"/>
      <c r="IY283" s="35"/>
      <c r="IZ283" s="35"/>
      <c r="JA283" s="35"/>
      <c r="JB283" s="35"/>
      <c r="JC283" s="35"/>
      <c r="JD283" s="35"/>
      <c r="JE283" s="35"/>
      <c r="JF283" s="35"/>
      <c r="JG283" s="35"/>
      <c r="JH283" s="35"/>
      <c r="JI283" s="35"/>
      <c r="JJ283" s="35"/>
      <c r="JK283" s="35"/>
      <c r="JL283" s="35"/>
      <c r="JM283" s="35"/>
      <c r="JN283" s="35"/>
      <c r="JO283" s="35"/>
      <c r="JP283" s="35"/>
      <c r="JQ283" s="35"/>
      <c r="JR283" s="35"/>
      <c r="JS283" s="35"/>
      <c r="JT283" s="35"/>
      <c r="JU283" s="35"/>
      <c r="JV283" s="35"/>
      <c r="JW283" s="35"/>
      <c r="JX283" s="35"/>
      <c r="JY283" s="35"/>
      <c r="JZ283" s="35"/>
      <c r="KA283" s="35"/>
      <c r="KB283" s="35"/>
      <c r="KC283" s="35"/>
      <c r="KD283" s="35"/>
      <c r="KE283" s="35"/>
      <c r="KF283" s="35"/>
      <c r="KG283" s="35"/>
      <c r="KH283" s="35"/>
      <c r="KI283" s="35"/>
      <c r="KJ283" s="35"/>
      <c r="KK283" s="35"/>
      <c r="KL283" s="35"/>
      <c r="KM283" s="35"/>
      <c r="KN283" s="35"/>
      <c r="KO283" s="35"/>
      <c r="KP283" s="35"/>
      <c r="KQ283" s="35"/>
      <c r="KR283" s="35"/>
      <c r="KS283" s="35"/>
      <c r="KT283" s="35"/>
      <c r="KU283" s="35"/>
      <c r="KV283" s="35"/>
      <c r="KW283" s="35"/>
      <c r="KX283" s="35"/>
      <c r="KY283" s="35"/>
      <c r="KZ283" s="35"/>
      <c r="LA283" s="35"/>
      <c r="LB283" s="35"/>
      <c r="LC283" s="35"/>
      <c r="LD283" s="35"/>
      <c r="LE283" s="35"/>
      <c r="LF283" s="35"/>
      <c r="LG283" s="35"/>
      <c r="LH283" s="35"/>
      <c r="LI283" s="35"/>
      <c r="LJ283" s="35"/>
      <c r="LK283" s="35"/>
      <c r="LL283" s="35"/>
      <c r="LM283" s="35"/>
      <c r="LN283" s="35"/>
      <c r="LO283" s="35"/>
      <c r="LP283" s="35"/>
      <c r="LQ283" s="35"/>
      <c r="LR283" s="35"/>
      <c r="LS283" s="35"/>
      <c r="LT283" s="35"/>
      <c r="LU283" s="35"/>
      <c r="LV283" s="35"/>
      <c r="LW283" s="35"/>
      <c r="LX283" s="35"/>
      <c r="LY283" s="35"/>
      <c r="LZ283" s="35"/>
      <c r="MA283" s="35"/>
      <c r="MB283" s="35"/>
      <c r="MC283" s="35"/>
      <c r="MD283" s="35"/>
      <c r="ME283" s="35"/>
      <c r="MF283" s="35"/>
      <c r="MG283" s="35"/>
      <c r="MH283" s="35"/>
      <c r="MI283" s="35"/>
      <c r="MJ283" s="35"/>
      <c r="MK283" s="35"/>
      <c r="ML283" s="35"/>
      <c r="MM283" s="35"/>
      <c r="MN283" s="35"/>
      <c r="MO283" s="35"/>
      <c r="MP283" s="35"/>
      <c r="MQ283" s="35"/>
      <c r="MR283" s="35"/>
      <c r="MS283" s="35"/>
      <c r="MT283" s="35"/>
      <c r="MU283" s="35"/>
      <c r="MV283" s="35"/>
      <c r="MW283" s="35"/>
      <c r="MX283" s="35"/>
      <c r="MY283" s="35"/>
      <c r="MZ283" s="35"/>
      <c r="NA283" s="35"/>
      <c r="NB283" s="35"/>
      <c r="NC283" s="35"/>
      <c r="ND283" s="35"/>
      <c r="NE283" s="35"/>
      <c r="NF283" s="35"/>
      <c r="NG283" s="35"/>
      <c r="NH283" s="35"/>
      <c r="NI283" s="35"/>
      <c r="NJ283" s="35"/>
      <c r="NK283" s="35"/>
      <c r="NL283" s="35"/>
      <c r="NM283" s="35"/>
      <c r="NN283" s="35"/>
      <c r="NO283" s="35"/>
      <c r="NP283" s="35"/>
      <c r="NQ283" s="35"/>
      <c r="NR283" s="35"/>
      <c r="NS283" s="35"/>
      <c r="NT283" s="35"/>
      <c r="NU283" s="35"/>
      <c r="NV283" s="35"/>
      <c r="NW283" s="35"/>
      <c r="NX283" s="35"/>
      <c r="NY283" s="35"/>
      <c r="NZ283" s="35"/>
      <c r="OA283" s="35"/>
      <c r="OB283" s="35"/>
      <c r="OC283" s="35"/>
      <c r="OD283" s="35"/>
      <c r="OE283" s="35"/>
      <c r="OF283" s="35"/>
      <c r="OG283" s="35">
        <v>1</v>
      </c>
      <c r="OH283" s="35"/>
      <c r="OI283" s="35"/>
      <c r="OJ283" s="35"/>
      <c r="OK283" s="35"/>
      <c r="OL283" s="35"/>
      <c r="OM283" s="35"/>
      <c r="ON283" s="35"/>
      <c r="OO283" s="35"/>
      <c r="OP283" s="35"/>
      <c r="OQ283" s="35"/>
      <c r="OR283" s="35"/>
      <c r="OS283" s="35"/>
      <c r="OT283" s="35"/>
      <c r="OU283" s="35"/>
      <c r="OV283" s="35"/>
      <c r="OW283" s="35"/>
      <c r="OX283" s="35"/>
      <c r="OY283" s="35"/>
      <c r="OZ283" s="35"/>
      <c r="PA283" s="35"/>
      <c r="PB283" s="35"/>
      <c r="PC283" s="35"/>
      <c r="PD283" s="35"/>
      <c r="PE283" s="35"/>
      <c r="PF283" s="35"/>
      <c r="PG283" s="35"/>
      <c r="PH283" s="35"/>
      <c r="PI283" s="35"/>
      <c r="PJ283" s="35"/>
      <c r="PK283" s="35"/>
      <c r="PL283" s="35"/>
      <c r="PM283" s="35"/>
      <c r="PN283" s="35"/>
      <c r="PO283" s="35"/>
      <c r="PP283" s="35"/>
      <c r="PQ283" s="35"/>
      <c r="PR283" s="35"/>
      <c r="PS283" s="35"/>
      <c r="PT283" s="35"/>
      <c r="PU283" s="35"/>
      <c r="PV283" s="35"/>
      <c r="PW283" s="35"/>
      <c r="PX283" s="35"/>
      <c r="PY283" s="35"/>
      <c r="PZ283" s="35"/>
      <c r="QA283" s="35"/>
      <c r="QB283" s="35"/>
      <c r="QC283" s="35"/>
      <c r="QD283" s="35"/>
      <c r="QE283" s="35"/>
      <c r="QF283" s="35"/>
      <c r="QG283" s="35"/>
      <c r="QH283" s="35"/>
      <c r="QI283" s="35"/>
      <c r="QJ283" s="35"/>
      <c r="QK283" s="35"/>
      <c r="QL283" s="35"/>
      <c r="QM283" s="35"/>
      <c r="QN283" s="35"/>
      <c r="QO283" s="35"/>
      <c r="QP283" s="35"/>
      <c r="QQ283" s="35"/>
      <c r="QR283" s="35"/>
      <c r="QS283" s="35"/>
      <c r="QT283" s="35"/>
      <c r="QU283" s="35"/>
      <c r="QV283" s="35"/>
      <c r="QW283" s="35"/>
      <c r="QX283" s="35"/>
      <c r="QY283" s="35"/>
      <c r="QZ283" s="35"/>
      <c r="RA283" s="35"/>
      <c r="RB283" s="35"/>
      <c r="RC283" s="35"/>
      <c r="RD283" s="35"/>
      <c r="RE283" s="35"/>
      <c r="RF283" s="35"/>
      <c r="RG283" s="35"/>
      <c r="RH283" s="35"/>
      <c r="RI283" s="35"/>
      <c r="RJ283" s="35"/>
      <c r="RK283" s="35"/>
      <c r="RL283" s="35"/>
      <c r="RM283" s="35"/>
      <c r="RN283" s="35"/>
      <c r="RO283" s="35"/>
      <c r="RP283" s="35"/>
      <c r="RQ283" s="35"/>
      <c r="RR283" s="35"/>
      <c r="RS283" s="35"/>
      <c r="RT283" s="35"/>
      <c r="RU283" s="35"/>
      <c r="RV283" s="35"/>
      <c r="RW283" s="35"/>
      <c r="RX283" s="35"/>
      <c r="RY283" s="35"/>
      <c r="RZ283" s="35"/>
      <c r="SA283" s="35"/>
      <c r="SB283" s="35"/>
      <c r="SC283" s="35"/>
      <c r="SD283" s="35"/>
      <c r="SE283" s="35"/>
      <c r="SF283" s="35"/>
      <c r="SG283" s="35"/>
      <c r="SH283" s="35"/>
      <c r="SI283" s="35"/>
      <c r="SJ283" s="35"/>
      <c r="SK283" s="35"/>
      <c r="SL283" s="35"/>
      <c r="SM283" s="35"/>
      <c r="SN283" s="35"/>
      <c r="SO283" s="35"/>
      <c r="SP283" s="35"/>
      <c r="SQ283" s="35"/>
      <c r="SR283" s="35"/>
      <c r="SS283" s="35"/>
      <c r="ST283" s="35"/>
      <c r="SU283" s="35"/>
      <c r="SV283" s="35"/>
      <c r="SW283" s="35"/>
      <c r="SX283" s="35"/>
      <c r="SY283" s="35"/>
      <c r="SZ283" s="35"/>
      <c r="TA283" s="35"/>
      <c r="TB283" s="35"/>
      <c r="TC283" s="35"/>
      <c r="TD283" s="35"/>
      <c r="TE283" s="35"/>
      <c r="TF283" s="35"/>
      <c r="TG283" s="35"/>
      <c r="TH283" s="35"/>
      <c r="TI283" s="35"/>
      <c r="TJ283" s="35"/>
      <c r="TK283" s="35"/>
      <c r="TL283" s="35"/>
      <c r="TM283" s="35"/>
      <c r="TN283" s="35"/>
      <c r="TO283" s="35"/>
      <c r="TP283" s="35"/>
      <c r="TQ283" s="35"/>
      <c r="TR283" s="35"/>
      <c r="TS283" s="35"/>
      <c r="TT283" s="35"/>
      <c r="TU283" s="35"/>
      <c r="TV283" s="35"/>
      <c r="TW283" s="35"/>
      <c r="TX283" s="35"/>
      <c r="TY283" s="35"/>
      <c r="TZ283" s="35"/>
      <c r="UA283" s="35"/>
      <c r="UB283" s="35"/>
      <c r="UC283" s="35"/>
      <c r="UD283" s="35"/>
      <c r="UE283" s="35"/>
      <c r="UF283" s="35"/>
      <c r="UG283" s="35"/>
      <c r="UH283" s="35"/>
      <c r="UI283" s="35"/>
      <c r="UJ283" s="35"/>
      <c r="UK283" s="35"/>
      <c r="UL283" s="35"/>
      <c r="UM283" s="35"/>
      <c r="UN283" s="35"/>
      <c r="UO283" s="35"/>
      <c r="UP283" s="35"/>
      <c r="UQ283" s="35"/>
      <c r="UR283" s="35"/>
      <c r="US283" s="35"/>
      <c r="UT283" s="35"/>
      <c r="UU283" s="35"/>
      <c r="UV283" s="35"/>
      <c r="UW283" s="35"/>
      <c r="UX283" s="35"/>
      <c r="UY283" s="35"/>
      <c r="UZ283" s="35"/>
      <c r="VA283" s="35"/>
      <c r="VB283" s="35"/>
      <c r="VC283" s="35"/>
      <c r="VD283" s="35"/>
      <c r="VE283" s="35"/>
      <c r="VF283" s="35"/>
      <c r="VG283" s="35"/>
      <c r="VH283" s="35"/>
      <c r="VI283" s="35"/>
      <c r="VJ283" s="35"/>
      <c r="VK283" s="35"/>
      <c r="VL283" s="35"/>
      <c r="VM283" s="35"/>
      <c r="VN283" s="35"/>
      <c r="VO283" s="35"/>
      <c r="VP283" s="35"/>
      <c r="VQ283" s="35"/>
      <c r="VR283" s="35"/>
      <c r="VS283" s="35"/>
      <c r="VT283" s="35"/>
      <c r="VU283" s="35"/>
      <c r="VV283" s="35"/>
      <c r="VW283" s="35"/>
      <c r="VX283" s="35"/>
      <c r="VY283" s="35"/>
      <c r="VZ283" s="35"/>
      <c r="WA283" s="35"/>
      <c r="WB283" s="35"/>
      <c r="WC283" s="35"/>
      <c r="WD283" s="35"/>
      <c r="WE283" s="35"/>
      <c r="WF283" s="35"/>
      <c r="WG283" s="35"/>
      <c r="WH283" s="35"/>
      <c r="WI283" s="35"/>
      <c r="WJ283" s="35"/>
      <c r="WK283" s="35"/>
      <c r="WL283" s="35"/>
      <c r="WM283" s="35"/>
      <c r="WN283" s="35"/>
      <c r="WO283" s="35"/>
      <c r="WP283" s="35"/>
      <c r="WQ283" s="35"/>
      <c r="WR283" s="35"/>
      <c r="WS283" s="35"/>
      <c r="WT283" s="35"/>
      <c r="WU283" s="35"/>
      <c r="WV283" s="35"/>
      <c r="WW283" s="35"/>
      <c r="WX283" s="35"/>
      <c r="WY283" s="35"/>
      <c r="WZ283" s="35"/>
      <c r="XA283" s="35"/>
      <c r="XB283" s="35"/>
      <c r="XC283" s="35"/>
      <c r="XD283" s="35"/>
      <c r="XE283" s="35"/>
      <c r="XF283" s="35"/>
      <c r="XG283" s="35"/>
      <c r="XH283" s="35"/>
      <c r="XI283" s="35"/>
      <c r="XJ283" s="35"/>
      <c r="XK283" s="35"/>
      <c r="XL283" s="35"/>
      <c r="XM283" s="35"/>
      <c r="XN283" s="35"/>
      <c r="XO283" s="35"/>
      <c r="XP283" s="35"/>
      <c r="XQ283" s="35"/>
      <c r="XR283" s="35"/>
      <c r="XS283" s="35"/>
      <c r="XT283" s="35"/>
      <c r="XU283" s="35"/>
      <c r="XV283" s="35"/>
      <c r="XW283" s="35"/>
      <c r="XX283" s="35"/>
      <c r="XY283" s="35"/>
      <c r="XZ283" s="35"/>
      <c r="YA283" s="35"/>
      <c r="YB283" s="35"/>
      <c r="YC283" s="35"/>
      <c r="YD283" s="35"/>
      <c r="YE283" s="35"/>
      <c r="YF283" s="35"/>
      <c r="YG283" s="35"/>
      <c r="YH283" s="35"/>
      <c r="YI283" s="35"/>
      <c r="YJ283" s="35"/>
      <c r="YK283" s="35"/>
      <c r="YL283" s="35"/>
      <c r="YM283" s="35"/>
      <c r="YN283" s="35"/>
      <c r="YO283" s="35"/>
      <c r="YP283" s="35"/>
      <c r="YQ283" s="35"/>
      <c r="YR283" s="35"/>
      <c r="YS283" s="35"/>
      <c r="YT283" s="35"/>
      <c r="YU283" s="35"/>
      <c r="YV283" s="35"/>
      <c r="YW283" s="35"/>
      <c r="YX283" s="35"/>
      <c r="YY283" s="35"/>
      <c r="YZ283" s="35"/>
      <c r="ZA283" s="35"/>
      <c r="ZB283" s="35"/>
      <c r="ZC283" s="35"/>
      <c r="ZD283" s="35"/>
      <c r="ZE283" s="35"/>
      <c r="ZF283" s="35"/>
      <c r="ZG283" s="35"/>
      <c r="ZH283" s="35"/>
      <c r="ZI283" s="35"/>
      <c r="ZJ283" s="35"/>
      <c r="ZK283" s="35"/>
      <c r="ZL283" s="35"/>
      <c r="ZM283" s="35"/>
      <c r="ZN283" s="35"/>
      <c r="ZO283" s="35"/>
      <c r="ZP283" s="35"/>
      <c r="ZQ283" s="35"/>
      <c r="ZR283" s="35"/>
      <c r="ZS283" s="35"/>
      <c r="ZT283" s="35"/>
      <c r="ZU283" s="35"/>
      <c r="ZV283" s="35"/>
      <c r="ZW283" s="35"/>
      <c r="ZX283" s="35"/>
      <c r="ZY283" s="35"/>
      <c r="ZZ283" s="35"/>
      <c r="AAA283" s="35"/>
      <c r="AAB283" s="35"/>
      <c r="AAC283" s="35"/>
      <c r="AAD283" s="35"/>
      <c r="AAE283" s="35"/>
      <c r="AAF283" s="35"/>
      <c r="AAG283" s="35"/>
      <c r="AAH283" s="35"/>
      <c r="AAI283" s="35"/>
      <c r="AAJ283" s="35"/>
      <c r="AAK283" s="35"/>
      <c r="AAL283" s="35"/>
      <c r="AAM283" s="35"/>
      <c r="AAN283" s="35"/>
      <c r="AAO283" s="35"/>
      <c r="AAP283" s="35"/>
      <c r="AAQ283" s="35"/>
      <c r="AAR283" s="35"/>
      <c r="AAS283" s="35"/>
      <c r="AAT283" s="35"/>
      <c r="AAU283" s="35"/>
      <c r="AAV283" s="35"/>
      <c r="AAW283" s="35"/>
      <c r="AAX283" s="35"/>
      <c r="AAY283" s="35"/>
      <c r="AAZ283" s="35">
        <v>1</v>
      </c>
      <c r="ABA283" s="35"/>
      <c r="ABB283" s="35"/>
      <c r="ABC283" s="35"/>
      <c r="ABD283" s="35"/>
      <c r="ABE283" s="35"/>
      <c r="ABF283" s="35"/>
      <c r="ABG283" s="35"/>
      <c r="ABH283" s="35"/>
      <c r="ABI283" s="35"/>
      <c r="ABJ283" s="35"/>
      <c r="ABK283" s="35"/>
      <c r="ABL283" s="35"/>
      <c r="ABM283" s="35"/>
      <c r="ABN283" s="35"/>
      <c r="ABO283" s="35"/>
      <c r="ABP283" s="35"/>
      <c r="ABQ283" s="35"/>
      <c r="ABR283" s="35"/>
      <c r="ABS283" s="35"/>
      <c r="ABT283" s="35"/>
      <c r="ABU283" s="35"/>
      <c r="ABV283" s="35"/>
      <c r="ABW283" s="35"/>
      <c r="ABX283" s="35"/>
      <c r="ABY283" s="35"/>
      <c r="ABZ283" s="35"/>
      <c r="ACA283" s="35"/>
      <c r="ACB283" s="35"/>
      <c r="ACC283" s="35"/>
      <c r="ACD283" s="35"/>
      <c r="ACE283" s="35"/>
      <c r="ACF283" s="35"/>
      <c r="ACG283" s="35"/>
      <c r="ACH283" s="35"/>
      <c r="ACI283" s="35"/>
      <c r="ACJ283" s="35"/>
      <c r="ACK283" s="35"/>
      <c r="ACL283" s="35"/>
      <c r="ACM283" s="35"/>
      <c r="ACN283" s="35"/>
      <c r="ACO283" s="35"/>
      <c r="ACP283" s="35"/>
      <c r="ACQ283" s="35"/>
      <c r="ACR283" s="35"/>
      <c r="ACS283" s="35"/>
      <c r="ACT283" s="35"/>
      <c r="ACU283" s="35"/>
      <c r="ACV283" s="35"/>
      <c r="ACW283" s="35"/>
      <c r="ACX283" s="35"/>
      <c r="ACY283" s="35"/>
      <c r="ACZ283" s="35"/>
      <c r="ADA283" s="35"/>
      <c r="ADB283" s="35"/>
      <c r="ADC283" s="35"/>
      <c r="ADD283" s="35"/>
      <c r="ADE283" s="35"/>
      <c r="ADF283" s="35"/>
      <c r="ADG283" s="35"/>
      <c r="ADH283" s="35"/>
      <c r="ADI283" s="35"/>
      <c r="ADJ283" s="35"/>
      <c r="ADK283" s="35"/>
      <c r="ADL283" s="35"/>
      <c r="ADM283" s="35"/>
      <c r="ADN283" s="35"/>
      <c r="ADO283" s="35"/>
      <c r="ADP283" s="35"/>
      <c r="ADQ283" s="35"/>
      <c r="ADR283" s="35"/>
      <c r="ADS283" s="35"/>
      <c r="ADT283" s="35"/>
      <c r="ADU283" s="35"/>
      <c r="ADV283" s="35"/>
      <c r="ADW283" s="35"/>
      <c r="ADX283" s="35"/>
      <c r="ADY283" s="26">
        <f t="shared" si="12"/>
        <v>0</v>
      </c>
      <c r="ADZ283" s="5"/>
    </row>
    <row r="284" spans="1:806" s="33" customFormat="1" x14ac:dyDescent="0.2">
      <c r="A284" s="23" t="s">
        <v>26</v>
      </c>
      <c r="B284" s="65">
        <f t="shared" si="11"/>
        <v>0</v>
      </c>
      <c r="C284" s="57">
        <v>0.9</v>
      </c>
      <c r="D284" s="60">
        <v>44816</v>
      </c>
      <c r="E284" s="67">
        <v>76.27</v>
      </c>
      <c r="F284" s="67">
        <f t="shared" si="10"/>
        <v>0</v>
      </c>
      <c r="G284" s="6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>
        <v>1.8</v>
      </c>
      <c r="AV284" s="35"/>
      <c r="AW284" s="35"/>
      <c r="AX284" s="35"/>
      <c r="AY284" s="35"/>
      <c r="AZ284" s="35"/>
      <c r="BA284" s="35"/>
      <c r="BB284" s="35"/>
      <c r="BC284" s="35"/>
      <c r="BD284" s="35"/>
      <c r="BE284" s="15"/>
      <c r="BF284" s="15"/>
      <c r="BG284" s="136"/>
      <c r="BH284" s="35"/>
      <c r="BI284" s="35"/>
      <c r="BJ284" s="35"/>
      <c r="BK284" s="35"/>
      <c r="BL284" s="35"/>
      <c r="BM284" s="35"/>
      <c r="BN284" s="35"/>
      <c r="BO284" s="35"/>
      <c r="BP284" s="35"/>
      <c r="BQ284" s="35"/>
      <c r="BR284" s="35"/>
      <c r="BS284" s="35"/>
      <c r="BT284" s="35"/>
      <c r="BU284" s="35"/>
      <c r="BV284" s="35"/>
      <c r="BW284" s="35"/>
      <c r="BX284" s="35"/>
      <c r="BY284" s="35"/>
      <c r="BZ284" s="35"/>
      <c r="CA284" s="35"/>
      <c r="CB284" s="35"/>
      <c r="CC284" s="35"/>
      <c r="CD284" s="35"/>
      <c r="CE284" s="35"/>
      <c r="CF284" s="35"/>
      <c r="CG284" s="35"/>
      <c r="CH284" s="35"/>
      <c r="CI284" s="35"/>
      <c r="CJ284" s="35"/>
      <c r="CK284" s="35"/>
      <c r="CL284" s="35"/>
      <c r="CM284" s="35"/>
      <c r="CN284" s="35"/>
      <c r="CO284" s="35"/>
      <c r="CP284" s="35"/>
      <c r="CQ284" s="35"/>
      <c r="CR284" s="35"/>
      <c r="CS284" s="35"/>
      <c r="CT284" s="35"/>
      <c r="CU284" s="35"/>
      <c r="CV284" s="35"/>
      <c r="CW284" s="35"/>
      <c r="CX284" s="35"/>
      <c r="CY284" s="35"/>
      <c r="CZ284" s="35"/>
      <c r="DA284" s="35"/>
      <c r="DB284" s="35"/>
      <c r="DC284" s="35"/>
      <c r="DD284" s="35"/>
      <c r="DE284" s="35"/>
      <c r="DF284" s="35"/>
      <c r="DG284" s="35"/>
      <c r="DH284" s="35"/>
      <c r="DI284" s="35"/>
      <c r="DJ284" s="35"/>
      <c r="DK284" s="35"/>
      <c r="DL284" s="35"/>
      <c r="DM284" s="35"/>
      <c r="DN284" s="35"/>
      <c r="DO284" s="35"/>
      <c r="DP284" s="35"/>
      <c r="DQ284" s="35"/>
      <c r="DR284" s="35"/>
      <c r="DS284" s="35"/>
      <c r="DT284" s="35"/>
      <c r="DU284" s="35"/>
      <c r="DV284" s="35"/>
      <c r="DW284" s="35"/>
      <c r="DX284" s="35"/>
      <c r="DY284" s="35"/>
      <c r="DZ284" s="35"/>
      <c r="EA284" s="35"/>
      <c r="EB284" s="35"/>
      <c r="EC284" s="35"/>
      <c r="ED284" s="35"/>
      <c r="EE284" s="35"/>
      <c r="EF284" s="35"/>
      <c r="EG284" s="35"/>
      <c r="EH284" s="35"/>
      <c r="EI284" s="35"/>
      <c r="EJ284" s="35"/>
      <c r="EK284" s="35"/>
      <c r="EL284" s="35"/>
      <c r="EM284" s="35"/>
      <c r="EN284" s="35"/>
      <c r="EO284" s="35"/>
      <c r="EP284" s="35"/>
      <c r="EQ284" s="35"/>
      <c r="ER284" s="35"/>
      <c r="ES284" s="35"/>
      <c r="ET284" s="35"/>
      <c r="EU284" s="35"/>
      <c r="EV284" s="35"/>
      <c r="EW284" s="35"/>
      <c r="EX284" s="35"/>
      <c r="EY284" s="35"/>
      <c r="EZ284" s="35"/>
      <c r="FA284" s="35"/>
      <c r="FB284" s="35"/>
      <c r="FC284" s="35"/>
      <c r="FD284" s="35"/>
      <c r="FE284" s="35"/>
      <c r="FF284" s="35"/>
      <c r="FG284" s="35"/>
      <c r="FH284" s="35"/>
      <c r="FI284" s="35"/>
      <c r="FJ284" s="35"/>
      <c r="FK284" s="35"/>
      <c r="FL284" s="35"/>
      <c r="FM284" s="35"/>
      <c r="FN284" s="35"/>
      <c r="FO284" s="35"/>
      <c r="FP284" s="35"/>
      <c r="FQ284" s="35"/>
      <c r="FR284" s="35"/>
      <c r="FS284" s="35"/>
      <c r="FT284" s="35"/>
      <c r="FU284" s="35"/>
      <c r="FV284" s="35"/>
      <c r="FW284" s="35"/>
      <c r="FX284" s="35"/>
      <c r="FY284" s="35"/>
      <c r="FZ284" s="35"/>
      <c r="GA284" s="35"/>
      <c r="GB284" s="35"/>
      <c r="GC284" s="35"/>
      <c r="GD284" s="35"/>
      <c r="GE284" s="35"/>
      <c r="GF284" s="35"/>
      <c r="GG284" s="35"/>
      <c r="GH284" s="35"/>
      <c r="GI284" s="35"/>
      <c r="GJ284" s="35"/>
      <c r="GK284" s="35"/>
      <c r="GL284" s="35"/>
      <c r="GM284" s="35"/>
      <c r="GN284" s="35"/>
      <c r="GO284" s="35"/>
      <c r="GP284" s="35"/>
      <c r="GQ284" s="35"/>
      <c r="GR284" s="35"/>
      <c r="GS284" s="35"/>
      <c r="GT284" s="35"/>
      <c r="GU284" s="35"/>
      <c r="GV284" s="35"/>
      <c r="GW284" s="35"/>
      <c r="GX284" s="35"/>
      <c r="GY284" s="35"/>
      <c r="GZ284" s="35"/>
      <c r="HA284" s="35"/>
      <c r="HB284" s="35"/>
      <c r="HC284" s="35"/>
      <c r="HD284" s="35"/>
      <c r="HE284" s="35"/>
      <c r="HF284" s="35"/>
      <c r="HG284" s="35"/>
      <c r="HH284" s="35"/>
      <c r="HI284" s="35"/>
      <c r="HJ284" s="35"/>
      <c r="HK284" s="35"/>
      <c r="HL284" s="35"/>
      <c r="HM284" s="35"/>
      <c r="HN284" s="35"/>
      <c r="HO284" s="35"/>
      <c r="HP284" s="35"/>
      <c r="HQ284" s="35"/>
      <c r="HR284" s="35"/>
      <c r="HS284" s="35"/>
      <c r="HT284" s="35"/>
      <c r="HU284" s="35"/>
      <c r="HV284" s="35"/>
      <c r="HW284" s="35"/>
      <c r="HX284" s="35"/>
      <c r="HY284" s="35"/>
      <c r="HZ284" s="35"/>
      <c r="IA284" s="35"/>
      <c r="IB284" s="35"/>
      <c r="IC284" s="35"/>
      <c r="ID284" s="35"/>
      <c r="IE284" s="35"/>
      <c r="IF284" s="35"/>
      <c r="IG284" s="35"/>
      <c r="IH284" s="35"/>
      <c r="II284" s="35"/>
      <c r="IJ284" s="35"/>
      <c r="IK284" s="35"/>
      <c r="IL284" s="35"/>
      <c r="IM284" s="35"/>
      <c r="IN284" s="35"/>
      <c r="IO284" s="35"/>
      <c r="IP284" s="35"/>
      <c r="IQ284" s="35"/>
      <c r="IR284" s="35"/>
      <c r="IS284" s="35"/>
      <c r="IT284" s="35"/>
      <c r="IU284" s="35"/>
      <c r="IV284" s="35"/>
      <c r="IW284" s="35"/>
      <c r="IX284" s="35"/>
      <c r="IY284" s="35"/>
      <c r="IZ284" s="35"/>
      <c r="JA284" s="35"/>
      <c r="JB284" s="35"/>
      <c r="JC284" s="35"/>
      <c r="JD284" s="35"/>
      <c r="JE284" s="35"/>
      <c r="JF284" s="35"/>
      <c r="JG284" s="35"/>
      <c r="JH284" s="35"/>
      <c r="JI284" s="35"/>
      <c r="JJ284" s="35"/>
      <c r="JK284" s="35"/>
      <c r="JL284" s="35"/>
      <c r="JM284" s="35"/>
      <c r="JN284" s="35"/>
      <c r="JO284" s="35"/>
      <c r="JP284" s="35"/>
      <c r="JQ284" s="35"/>
      <c r="JR284" s="35"/>
      <c r="JS284" s="35"/>
      <c r="JT284" s="35"/>
      <c r="JU284" s="35"/>
      <c r="JV284" s="35"/>
      <c r="JW284" s="35"/>
      <c r="JX284" s="35"/>
      <c r="JY284" s="35"/>
      <c r="JZ284" s="35"/>
      <c r="KA284" s="35"/>
      <c r="KB284" s="35"/>
      <c r="KC284" s="35"/>
      <c r="KD284" s="35"/>
      <c r="KE284" s="35"/>
      <c r="KF284" s="35"/>
      <c r="KG284" s="35"/>
      <c r="KH284" s="35"/>
      <c r="KI284" s="35"/>
      <c r="KJ284" s="35"/>
      <c r="KK284" s="35"/>
      <c r="KL284" s="35"/>
      <c r="KM284" s="35"/>
      <c r="KN284" s="35"/>
      <c r="KO284" s="35"/>
      <c r="KP284" s="35"/>
      <c r="KQ284" s="35"/>
      <c r="KR284" s="35"/>
      <c r="KS284" s="35"/>
      <c r="KT284" s="35"/>
      <c r="KU284" s="35"/>
      <c r="KV284" s="35"/>
      <c r="KW284" s="35"/>
      <c r="KX284" s="35"/>
      <c r="KY284" s="35"/>
      <c r="KZ284" s="35"/>
      <c r="LA284" s="35"/>
      <c r="LB284" s="35"/>
      <c r="LC284" s="35"/>
      <c r="LD284" s="35"/>
      <c r="LE284" s="35"/>
      <c r="LF284" s="35"/>
      <c r="LG284" s="35"/>
      <c r="LH284" s="35"/>
      <c r="LI284" s="35"/>
      <c r="LJ284" s="35"/>
      <c r="LK284" s="35"/>
      <c r="LL284" s="35"/>
      <c r="LM284" s="35"/>
      <c r="LN284" s="35"/>
      <c r="LO284" s="35"/>
      <c r="LP284" s="35"/>
      <c r="LQ284" s="35"/>
      <c r="LR284" s="35"/>
      <c r="LS284" s="35"/>
      <c r="LT284" s="35"/>
      <c r="LU284" s="35"/>
      <c r="LV284" s="35"/>
      <c r="LW284" s="35"/>
      <c r="LX284" s="35"/>
      <c r="LY284" s="35"/>
      <c r="LZ284" s="35"/>
      <c r="MA284" s="35"/>
      <c r="MB284" s="35"/>
      <c r="MC284" s="35"/>
      <c r="MD284" s="35"/>
      <c r="ME284" s="35"/>
      <c r="MF284" s="35"/>
      <c r="MG284" s="35"/>
      <c r="MH284" s="35"/>
      <c r="MI284" s="35"/>
      <c r="MJ284" s="35"/>
      <c r="MK284" s="35"/>
      <c r="ML284" s="35"/>
      <c r="MM284" s="35"/>
      <c r="MN284" s="35"/>
      <c r="MO284" s="35"/>
      <c r="MP284" s="35"/>
      <c r="MQ284" s="35"/>
      <c r="MR284" s="35"/>
      <c r="MS284" s="35"/>
      <c r="MT284" s="35"/>
      <c r="MU284" s="35"/>
      <c r="MV284" s="35"/>
      <c r="MW284" s="35"/>
      <c r="MX284" s="35"/>
      <c r="MY284" s="35"/>
      <c r="MZ284" s="35"/>
      <c r="NA284" s="35"/>
      <c r="NB284" s="35"/>
      <c r="NC284" s="35"/>
      <c r="ND284" s="35"/>
      <c r="NE284" s="35"/>
      <c r="NF284" s="35"/>
      <c r="NG284" s="35"/>
      <c r="NH284" s="35"/>
      <c r="NI284" s="35"/>
      <c r="NJ284" s="35"/>
      <c r="NK284" s="35"/>
      <c r="NL284" s="35"/>
      <c r="NM284" s="35"/>
      <c r="NN284" s="35"/>
      <c r="NO284" s="35"/>
      <c r="NP284" s="35"/>
      <c r="NQ284" s="35"/>
      <c r="NR284" s="35"/>
      <c r="NS284" s="35"/>
      <c r="NT284" s="35"/>
      <c r="NU284" s="35"/>
      <c r="NV284" s="35"/>
      <c r="NW284" s="35"/>
      <c r="NX284" s="35"/>
      <c r="NY284" s="35"/>
      <c r="NZ284" s="35"/>
      <c r="OA284" s="35"/>
      <c r="OB284" s="35"/>
      <c r="OC284" s="35"/>
      <c r="OD284" s="35"/>
      <c r="OE284" s="35"/>
      <c r="OF284" s="35"/>
      <c r="OG284" s="35"/>
      <c r="OH284" s="35"/>
      <c r="OI284" s="35"/>
      <c r="OJ284" s="35"/>
      <c r="OK284" s="35"/>
      <c r="OL284" s="35"/>
      <c r="OM284" s="35"/>
      <c r="ON284" s="35"/>
      <c r="OO284" s="35"/>
      <c r="OP284" s="35"/>
      <c r="OQ284" s="35"/>
      <c r="OR284" s="35"/>
      <c r="OS284" s="35"/>
      <c r="OT284" s="35"/>
      <c r="OU284" s="35"/>
      <c r="OV284" s="35"/>
      <c r="OW284" s="35"/>
      <c r="OX284" s="35"/>
      <c r="OY284" s="35"/>
      <c r="OZ284" s="35"/>
      <c r="PA284" s="35"/>
      <c r="PB284" s="35"/>
      <c r="PC284" s="35"/>
      <c r="PD284" s="35"/>
      <c r="PE284" s="35"/>
      <c r="PF284" s="35"/>
      <c r="PG284" s="35"/>
      <c r="PH284" s="35"/>
      <c r="PI284" s="35"/>
      <c r="PJ284" s="35"/>
      <c r="PK284" s="35"/>
      <c r="PL284" s="35"/>
      <c r="PM284" s="35"/>
      <c r="PN284" s="35"/>
      <c r="PO284" s="35"/>
      <c r="PP284" s="35"/>
      <c r="PQ284" s="35"/>
      <c r="PR284" s="35"/>
      <c r="PS284" s="35"/>
      <c r="PT284" s="35"/>
      <c r="PU284" s="35"/>
      <c r="PV284" s="35"/>
      <c r="PW284" s="35"/>
      <c r="PX284" s="35"/>
      <c r="PY284" s="35"/>
      <c r="PZ284" s="35"/>
      <c r="QA284" s="35"/>
      <c r="QB284" s="35"/>
      <c r="QC284" s="35"/>
      <c r="QD284" s="35"/>
      <c r="QE284" s="35"/>
      <c r="QF284" s="35"/>
      <c r="QG284" s="35"/>
      <c r="QH284" s="35"/>
      <c r="QI284" s="35"/>
      <c r="QJ284" s="35"/>
      <c r="QK284" s="35"/>
      <c r="QL284" s="35"/>
      <c r="QM284" s="35"/>
      <c r="QN284" s="35"/>
      <c r="QO284" s="35"/>
      <c r="QP284" s="35"/>
      <c r="QQ284" s="35"/>
      <c r="QR284" s="35"/>
      <c r="QS284" s="35"/>
      <c r="QT284" s="35"/>
      <c r="QU284" s="35"/>
      <c r="QV284" s="35"/>
      <c r="QW284" s="35"/>
      <c r="QX284" s="35"/>
      <c r="QY284" s="35"/>
      <c r="QZ284" s="35"/>
      <c r="RA284" s="35"/>
      <c r="RB284" s="35"/>
      <c r="RC284" s="35"/>
      <c r="RD284" s="35"/>
      <c r="RE284" s="35"/>
      <c r="RF284" s="35"/>
      <c r="RG284" s="35"/>
      <c r="RH284" s="35"/>
      <c r="RI284" s="35"/>
      <c r="RJ284" s="35"/>
      <c r="RK284" s="35"/>
      <c r="RL284" s="35"/>
      <c r="RM284" s="35"/>
      <c r="RN284" s="35"/>
      <c r="RO284" s="35"/>
      <c r="RP284" s="35"/>
      <c r="RQ284" s="35"/>
      <c r="RR284" s="35"/>
      <c r="RS284" s="35"/>
      <c r="RT284" s="35"/>
      <c r="RU284" s="35"/>
      <c r="RV284" s="35"/>
      <c r="RW284" s="35"/>
      <c r="RX284" s="35"/>
      <c r="RY284" s="35"/>
      <c r="RZ284" s="35"/>
      <c r="SA284" s="35"/>
      <c r="SB284" s="35"/>
      <c r="SC284" s="35"/>
      <c r="SD284" s="35"/>
      <c r="SE284" s="35"/>
      <c r="SF284" s="35"/>
      <c r="SG284" s="35"/>
      <c r="SH284" s="35"/>
      <c r="SI284" s="35"/>
      <c r="SJ284" s="35"/>
      <c r="SK284" s="35"/>
      <c r="SL284" s="35"/>
      <c r="SM284" s="35"/>
      <c r="SN284" s="35"/>
      <c r="SO284" s="35"/>
      <c r="SP284" s="35"/>
      <c r="SQ284" s="35"/>
      <c r="SR284" s="35"/>
      <c r="SS284" s="35"/>
      <c r="ST284" s="35"/>
      <c r="SU284" s="35"/>
      <c r="SV284" s="35"/>
      <c r="SW284" s="35"/>
      <c r="SX284" s="35"/>
      <c r="SY284" s="35"/>
      <c r="SZ284" s="35"/>
      <c r="TA284" s="35"/>
      <c r="TB284" s="35"/>
      <c r="TC284" s="35"/>
      <c r="TD284" s="35"/>
      <c r="TE284" s="35"/>
      <c r="TF284" s="35"/>
      <c r="TG284" s="35"/>
      <c r="TH284" s="35"/>
      <c r="TI284" s="35"/>
      <c r="TJ284" s="35"/>
      <c r="TK284" s="35"/>
      <c r="TL284" s="35"/>
      <c r="TM284" s="35"/>
      <c r="TN284" s="35"/>
      <c r="TO284" s="35"/>
      <c r="TP284" s="35"/>
      <c r="TQ284" s="35"/>
      <c r="TR284" s="35"/>
      <c r="TS284" s="35"/>
      <c r="TT284" s="35"/>
      <c r="TU284" s="35"/>
      <c r="TV284" s="35"/>
      <c r="TW284" s="35"/>
      <c r="TX284" s="35"/>
      <c r="TY284" s="35"/>
      <c r="TZ284" s="35"/>
      <c r="UA284" s="35"/>
      <c r="UB284" s="35"/>
      <c r="UC284" s="35"/>
      <c r="UD284" s="35"/>
      <c r="UE284" s="35"/>
      <c r="UF284" s="35"/>
      <c r="UG284" s="35"/>
      <c r="UH284" s="35"/>
      <c r="UI284" s="35"/>
      <c r="UJ284" s="35"/>
      <c r="UK284" s="35"/>
      <c r="UL284" s="35"/>
      <c r="UM284" s="35"/>
      <c r="UN284" s="35"/>
      <c r="UO284" s="35"/>
      <c r="UP284" s="35"/>
      <c r="UQ284" s="35"/>
      <c r="UR284" s="35"/>
      <c r="US284" s="35"/>
      <c r="UT284" s="35"/>
      <c r="UU284" s="35"/>
      <c r="UV284" s="35"/>
      <c r="UW284" s="35"/>
      <c r="UX284" s="35"/>
      <c r="UY284" s="35"/>
      <c r="UZ284" s="35"/>
      <c r="VA284" s="35"/>
      <c r="VB284" s="35"/>
      <c r="VC284" s="35"/>
      <c r="VD284" s="35"/>
      <c r="VE284" s="35"/>
      <c r="VF284" s="35"/>
      <c r="VG284" s="35"/>
      <c r="VH284" s="35"/>
      <c r="VI284" s="35"/>
      <c r="VJ284" s="35"/>
      <c r="VK284" s="35"/>
      <c r="VL284" s="35"/>
      <c r="VM284" s="35">
        <v>0.9</v>
      </c>
      <c r="VN284" s="35"/>
      <c r="VO284" s="35">
        <v>0.9</v>
      </c>
      <c r="VP284" s="35"/>
      <c r="VQ284" s="35"/>
      <c r="VR284" s="35"/>
      <c r="VS284" s="35"/>
      <c r="VT284" s="35"/>
      <c r="VU284" s="35"/>
      <c r="VV284" s="35"/>
      <c r="VW284" s="35"/>
      <c r="VX284" s="35"/>
      <c r="VY284" s="35"/>
      <c r="VZ284" s="35"/>
      <c r="WA284" s="35"/>
      <c r="WB284" s="35"/>
      <c r="WC284" s="35"/>
      <c r="WD284" s="35"/>
      <c r="WE284" s="35"/>
      <c r="WF284" s="35"/>
      <c r="WG284" s="35"/>
      <c r="WH284" s="35"/>
      <c r="WI284" s="35"/>
      <c r="WJ284" s="35"/>
      <c r="WK284" s="35"/>
      <c r="WL284" s="35"/>
      <c r="WM284" s="35"/>
      <c r="WN284" s="35"/>
      <c r="WO284" s="35"/>
      <c r="WP284" s="35"/>
      <c r="WQ284" s="35"/>
      <c r="WR284" s="35"/>
      <c r="WS284" s="35"/>
      <c r="WT284" s="35"/>
      <c r="WU284" s="35"/>
      <c r="WV284" s="35"/>
      <c r="WW284" s="35"/>
      <c r="WX284" s="35"/>
      <c r="WY284" s="35"/>
      <c r="WZ284" s="35"/>
      <c r="XA284" s="35"/>
      <c r="XB284" s="35"/>
      <c r="XC284" s="35"/>
      <c r="XD284" s="35"/>
      <c r="XE284" s="35"/>
      <c r="XF284" s="35"/>
      <c r="XG284" s="35"/>
      <c r="XH284" s="35"/>
      <c r="XI284" s="35"/>
      <c r="XJ284" s="35"/>
      <c r="XK284" s="35"/>
      <c r="XL284" s="35"/>
      <c r="XM284" s="35"/>
      <c r="XN284" s="35"/>
      <c r="XO284" s="35"/>
      <c r="XP284" s="35"/>
      <c r="XQ284" s="35"/>
      <c r="XR284" s="35"/>
      <c r="XS284" s="35"/>
      <c r="XT284" s="35"/>
      <c r="XU284" s="35"/>
      <c r="XV284" s="35"/>
      <c r="XW284" s="35"/>
      <c r="XX284" s="35"/>
      <c r="XY284" s="35"/>
      <c r="XZ284" s="35"/>
      <c r="YA284" s="35"/>
      <c r="YB284" s="35"/>
      <c r="YC284" s="35"/>
      <c r="YD284" s="35"/>
      <c r="YE284" s="35"/>
      <c r="YF284" s="35"/>
      <c r="YG284" s="35"/>
      <c r="YH284" s="35"/>
      <c r="YI284" s="35"/>
      <c r="YJ284" s="35"/>
      <c r="YK284" s="35"/>
      <c r="YL284" s="35"/>
      <c r="YM284" s="35"/>
      <c r="YN284" s="35"/>
      <c r="YO284" s="35"/>
      <c r="YP284" s="35"/>
      <c r="YQ284" s="35"/>
      <c r="YR284" s="35"/>
      <c r="YS284" s="35"/>
      <c r="YT284" s="35"/>
      <c r="YU284" s="35"/>
      <c r="YV284" s="35"/>
      <c r="YW284" s="35"/>
      <c r="YX284" s="35"/>
      <c r="YY284" s="35"/>
      <c r="YZ284" s="35"/>
      <c r="ZA284" s="35"/>
      <c r="ZB284" s="35">
        <v>0.9</v>
      </c>
      <c r="ZC284" s="35"/>
      <c r="ZD284" s="35"/>
      <c r="ZE284" s="35"/>
      <c r="ZF284" s="35"/>
      <c r="ZG284" s="35"/>
      <c r="ZH284" s="35"/>
      <c r="ZI284" s="35">
        <v>0.9</v>
      </c>
      <c r="ZJ284" s="35"/>
      <c r="ZK284" s="35"/>
      <c r="ZL284" s="35"/>
      <c r="ZM284" s="35"/>
      <c r="ZN284" s="35"/>
      <c r="ZO284" s="35"/>
      <c r="ZP284" s="35"/>
      <c r="ZQ284" s="35"/>
      <c r="ZR284" s="35"/>
      <c r="ZS284" s="35"/>
      <c r="ZT284" s="35"/>
      <c r="ZU284" s="35"/>
      <c r="ZV284" s="35"/>
      <c r="ZW284" s="35"/>
      <c r="ZX284" s="35"/>
      <c r="ZY284" s="35"/>
      <c r="ZZ284" s="35"/>
      <c r="AAA284" s="35"/>
      <c r="AAB284" s="35"/>
      <c r="AAC284" s="35">
        <v>0.9</v>
      </c>
      <c r="AAD284" s="35"/>
      <c r="AAE284" s="35"/>
      <c r="AAF284" s="35"/>
      <c r="AAG284" s="35"/>
      <c r="AAH284" s="35"/>
      <c r="AAI284" s="35"/>
      <c r="AAJ284" s="35"/>
      <c r="AAK284" s="35"/>
      <c r="AAL284" s="35"/>
      <c r="AAM284" s="35"/>
      <c r="AAN284" s="35"/>
      <c r="AAO284" s="35">
        <v>1.8</v>
      </c>
      <c r="AAP284" s="35"/>
      <c r="AAQ284" s="35"/>
      <c r="AAR284" s="35"/>
      <c r="AAS284" s="35"/>
      <c r="AAT284" s="35"/>
      <c r="AAU284" s="35"/>
      <c r="AAV284" s="35"/>
      <c r="AAW284" s="35"/>
      <c r="AAX284" s="35"/>
      <c r="AAY284" s="35"/>
      <c r="AAZ284" s="35"/>
      <c r="ABA284" s="35"/>
      <c r="ABB284" s="35"/>
      <c r="ABC284" s="35"/>
      <c r="ABD284" s="35"/>
      <c r="ABE284" s="35"/>
      <c r="ABF284" s="35"/>
      <c r="ABG284" s="35"/>
      <c r="ABH284" s="35"/>
      <c r="ABI284" s="35"/>
      <c r="ABJ284" s="35"/>
      <c r="ABK284" s="35"/>
      <c r="ABL284" s="35"/>
      <c r="ABM284" s="35"/>
      <c r="ABN284" s="35"/>
      <c r="ABO284" s="35"/>
      <c r="ABP284" s="35"/>
      <c r="ABQ284" s="35"/>
      <c r="ABR284" s="35"/>
      <c r="ABS284" s="35"/>
      <c r="ABT284" s="35"/>
      <c r="ABU284" s="35"/>
      <c r="ABV284" s="35"/>
      <c r="ABW284" s="35"/>
      <c r="ABX284" s="35"/>
      <c r="ABY284" s="35"/>
      <c r="ABZ284" s="35"/>
      <c r="ACA284" s="35"/>
      <c r="ACB284" s="35"/>
      <c r="ACC284" s="35"/>
      <c r="ACD284" s="35"/>
      <c r="ACE284" s="35"/>
      <c r="ACF284" s="35"/>
      <c r="ACG284" s="35"/>
      <c r="ACH284" s="35"/>
      <c r="ACI284" s="35"/>
      <c r="ACJ284" s="35"/>
      <c r="ACK284" s="35">
        <v>1.8</v>
      </c>
      <c r="ACL284" s="35"/>
      <c r="ACM284" s="35"/>
      <c r="ACN284" s="35"/>
      <c r="ACO284" s="35"/>
      <c r="ACP284" s="35"/>
      <c r="ACQ284" s="35">
        <v>0.9</v>
      </c>
      <c r="ACR284" s="35"/>
      <c r="ACS284" s="35"/>
      <c r="ACT284" s="35"/>
      <c r="ACU284" s="35"/>
      <c r="ACV284" s="35"/>
      <c r="ACW284" s="35"/>
      <c r="ACX284" s="35"/>
      <c r="ACY284" s="35"/>
      <c r="ACZ284" s="35"/>
      <c r="ADA284" s="35"/>
      <c r="ADB284" s="35"/>
      <c r="ADC284" s="35"/>
      <c r="ADD284" s="35"/>
      <c r="ADE284" s="35"/>
      <c r="ADF284" s="35"/>
      <c r="ADG284" s="35"/>
      <c r="ADH284" s="35"/>
      <c r="ADI284" s="35"/>
      <c r="ADJ284" s="35"/>
      <c r="ADK284" s="35"/>
      <c r="ADL284" s="35"/>
      <c r="ADM284" s="35"/>
      <c r="ADN284" s="35"/>
      <c r="ADO284" s="35"/>
      <c r="ADP284" s="35"/>
      <c r="ADQ284" s="35"/>
      <c r="ADR284" s="35"/>
      <c r="ADS284" s="35"/>
      <c r="ADT284" s="35"/>
      <c r="ADU284" s="35"/>
      <c r="ADV284" s="35"/>
      <c r="ADW284" s="35"/>
      <c r="ADX284" s="35"/>
      <c r="ADY284" s="26">
        <f t="shared" si="12"/>
        <v>0</v>
      </c>
      <c r="ADZ284" s="5"/>
    </row>
    <row r="285" spans="1:806" s="33" customFormat="1" x14ac:dyDescent="0.2">
      <c r="A285" s="23" t="s">
        <v>26</v>
      </c>
      <c r="B285" s="65">
        <f t="shared" si="11"/>
        <v>0</v>
      </c>
      <c r="C285" s="57">
        <v>9</v>
      </c>
      <c r="D285" s="60">
        <v>44697</v>
      </c>
      <c r="E285" s="67">
        <v>56.79</v>
      </c>
      <c r="F285" s="67">
        <f t="shared" si="10"/>
        <v>0</v>
      </c>
      <c r="G285" s="65">
        <v>9</v>
      </c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15"/>
      <c r="BF285" s="15"/>
      <c r="BG285" s="136"/>
      <c r="BH285" s="35"/>
      <c r="BI285" s="35"/>
      <c r="BJ285" s="35"/>
      <c r="BK285" s="35"/>
      <c r="BL285" s="35"/>
      <c r="BM285" s="35"/>
      <c r="BN285" s="35"/>
      <c r="BO285" s="35"/>
      <c r="BP285" s="35"/>
      <c r="BQ285" s="35"/>
      <c r="BR285" s="35"/>
      <c r="BS285" s="35"/>
      <c r="BT285" s="35"/>
      <c r="BU285" s="35"/>
      <c r="BV285" s="35"/>
      <c r="BW285" s="35"/>
      <c r="BX285" s="35"/>
      <c r="BY285" s="35"/>
      <c r="BZ285" s="35"/>
      <c r="CA285" s="35"/>
      <c r="CB285" s="35"/>
      <c r="CC285" s="35"/>
      <c r="CD285" s="35"/>
      <c r="CE285" s="35"/>
      <c r="CF285" s="35"/>
      <c r="CG285" s="35"/>
      <c r="CH285" s="35"/>
      <c r="CI285" s="35"/>
      <c r="CJ285" s="35"/>
      <c r="CK285" s="35"/>
      <c r="CL285" s="35"/>
      <c r="CM285" s="35"/>
      <c r="CN285" s="35"/>
      <c r="CO285" s="35"/>
      <c r="CP285" s="35"/>
      <c r="CQ285" s="35"/>
      <c r="CR285" s="35"/>
      <c r="CS285" s="35"/>
      <c r="CT285" s="35"/>
      <c r="CU285" s="35"/>
      <c r="CV285" s="35"/>
      <c r="CW285" s="35"/>
      <c r="CX285" s="35"/>
      <c r="CY285" s="35"/>
      <c r="CZ285" s="35"/>
      <c r="DA285" s="35"/>
      <c r="DB285" s="35"/>
      <c r="DC285" s="35"/>
      <c r="DD285" s="35"/>
      <c r="DE285" s="35"/>
      <c r="DF285" s="35"/>
      <c r="DG285" s="35"/>
      <c r="DH285" s="35"/>
      <c r="DI285" s="35"/>
      <c r="DJ285" s="35"/>
      <c r="DK285" s="35"/>
      <c r="DL285" s="35"/>
      <c r="DM285" s="35"/>
      <c r="DN285" s="35"/>
      <c r="DO285" s="35"/>
      <c r="DP285" s="35"/>
      <c r="DQ285" s="35"/>
      <c r="DR285" s="35"/>
      <c r="DS285" s="35"/>
      <c r="DT285" s="35"/>
      <c r="DU285" s="35"/>
      <c r="DV285" s="35"/>
      <c r="DW285" s="35"/>
      <c r="DX285" s="35"/>
      <c r="DY285" s="35"/>
      <c r="DZ285" s="35"/>
      <c r="EA285" s="35"/>
      <c r="EB285" s="35"/>
      <c r="EC285" s="35"/>
      <c r="ED285" s="35"/>
      <c r="EE285" s="35"/>
      <c r="EF285" s="35"/>
      <c r="EG285" s="35"/>
      <c r="EH285" s="35"/>
      <c r="EI285" s="35"/>
      <c r="EJ285" s="35"/>
      <c r="EK285" s="35"/>
      <c r="EL285" s="35"/>
      <c r="EM285" s="35"/>
      <c r="EN285" s="35"/>
      <c r="EO285" s="35"/>
      <c r="EP285" s="35"/>
      <c r="EQ285" s="35"/>
      <c r="ER285" s="35"/>
      <c r="ES285" s="35"/>
      <c r="ET285" s="35"/>
      <c r="EU285" s="35"/>
      <c r="EV285" s="35"/>
      <c r="EW285" s="35"/>
      <c r="EX285" s="35"/>
      <c r="EY285" s="35"/>
      <c r="EZ285" s="35"/>
      <c r="FA285" s="35"/>
      <c r="FB285" s="35"/>
      <c r="FC285" s="35"/>
      <c r="FD285" s="35"/>
      <c r="FE285" s="35"/>
      <c r="FF285" s="35"/>
      <c r="FG285" s="35"/>
      <c r="FH285" s="35"/>
      <c r="FI285" s="35"/>
      <c r="FJ285" s="35"/>
      <c r="FK285" s="35"/>
      <c r="FL285" s="35"/>
      <c r="FM285" s="35"/>
      <c r="FN285" s="35"/>
      <c r="FO285" s="35"/>
      <c r="FP285" s="35"/>
      <c r="FQ285" s="35"/>
      <c r="FR285" s="35"/>
      <c r="FS285" s="35"/>
      <c r="FT285" s="35"/>
      <c r="FU285" s="35"/>
      <c r="FV285" s="35"/>
      <c r="FW285" s="35"/>
      <c r="FX285" s="35"/>
      <c r="FY285" s="35"/>
      <c r="FZ285" s="35"/>
      <c r="GA285" s="35"/>
      <c r="GB285" s="35"/>
      <c r="GC285" s="35"/>
      <c r="GD285" s="35"/>
      <c r="GE285" s="35"/>
      <c r="GF285" s="35"/>
      <c r="GG285" s="35"/>
      <c r="GH285" s="35"/>
      <c r="GI285" s="35"/>
      <c r="GJ285" s="35"/>
      <c r="GK285" s="35"/>
      <c r="GL285" s="35"/>
      <c r="GM285" s="35"/>
      <c r="GN285" s="35"/>
      <c r="GO285" s="35"/>
      <c r="GP285" s="35"/>
      <c r="GQ285" s="35"/>
      <c r="GR285" s="35"/>
      <c r="GS285" s="35"/>
      <c r="GT285" s="35"/>
      <c r="GU285" s="35"/>
      <c r="GV285" s="35"/>
      <c r="GW285" s="35"/>
      <c r="GX285" s="35"/>
      <c r="GY285" s="35"/>
      <c r="GZ285" s="35"/>
      <c r="HA285" s="35"/>
      <c r="HB285" s="35"/>
      <c r="HC285" s="35"/>
      <c r="HD285" s="35"/>
      <c r="HE285" s="35"/>
      <c r="HF285" s="35"/>
      <c r="HG285" s="35"/>
      <c r="HH285" s="35"/>
      <c r="HI285" s="35"/>
      <c r="HJ285" s="35"/>
      <c r="HK285" s="35"/>
      <c r="HL285" s="35"/>
      <c r="HM285" s="35"/>
      <c r="HN285" s="35"/>
      <c r="HO285" s="35"/>
      <c r="HP285" s="35"/>
      <c r="HQ285" s="35"/>
      <c r="HR285" s="35"/>
      <c r="HS285" s="35"/>
      <c r="HT285" s="35"/>
      <c r="HU285" s="35"/>
      <c r="HV285" s="35"/>
      <c r="HW285" s="35"/>
      <c r="HX285" s="35"/>
      <c r="HY285" s="35"/>
      <c r="HZ285" s="35"/>
      <c r="IA285" s="35"/>
      <c r="IB285" s="35"/>
      <c r="IC285" s="35"/>
      <c r="ID285" s="35"/>
      <c r="IE285" s="35"/>
      <c r="IF285" s="35"/>
      <c r="IG285" s="35"/>
      <c r="IH285" s="35"/>
      <c r="II285" s="35"/>
      <c r="IJ285" s="35"/>
      <c r="IK285" s="35"/>
      <c r="IL285" s="35"/>
      <c r="IM285" s="35"/>
      <c r="IN285" s="35"/>
      <c r="IO285" s="35"/>
      <c r="IP285" s="35"/>
      <c r="IQ285" s="35"/>
      <c r="IR285" s="35"/>
      <c r="IS285" s="35"/>
      <c r="IT285" s="35"/>
      <c r="IU285" s="35"/>
      <c r="IV285" s="35"/>
      <c r="IW285" s="35"/>
      <c r="IX285" s="35"/>
      <c r="IY285" s="35"/>
      <c r="IZ285" s="35"/>
      <c r="JA285" s="35"/>
      <c r="JB285" s="35"/>
      <c r="JC285" s="35"/>
      <c r="JD285" s="35"/>
      <c r="JE285" s="35"/>
      <c r="JF285" s="35"/>
      <c r="JG285" s="35"/>
      <c r="JH285" s="35"/>
      <c r="JI285" s="35"/>
      <c r="JJ285" s="35"/>
      <c r="JK285" s="35">
        <v>9</v>
      </c>
      <c r="JL285" s="35"/>
      <c r="JM285" s="35"/>
      <c r="JN285" s="35"/>
      <c r="JO285" s="35"/>
      <c r="JP285" s="35"/>
      <c r="JQ285" s="35"/>
      <c r="JR285" s="35"/>
      <c r="JS285" s="35"/>
      <c r="JT285" s="35"/>
      <c r="JU285" s="35"/>
      <c r="JV285" s="35"/>
      <c r="JW285" s="35"/>
      <c r="JX285" s="35"/>
      <c r="JY285" s="35"/>
      <c r="JZ285" s="35"/>
      <c r="KA285" s="35"/>
      <c r="KB285" s="35"/>
      <c r="KC285" s="35"/>
      <c r="KD285" s="35"/>
      <c r="KE285" s="35"/>
      <c r="KF285" s="35"/>
      <c r="KG285" s="35"/>
      <c r="KH285" s="35"/>
      <c r="KI285" s="35"/>
      <c r="KJ285" s="35"/>
      <c r="KK285" s="35"/>
      <c r="KL285" s="35"/>
      <c r="KM285" s="35"/>
      <c r="KN285" s="35"/>
      <c r="KO285" s="35"/>
      <c r="KP285" s="35"/>
      <c r="KQ285" s="35"/>
      <c r="KR285" s="35"/>
      <c r="KS285" s="35"/>
      <c r="KT285" s="35"/>
      <c r="KU285" s="35"/>
      <c r="KV285" s="35"/>
      <c r="KW285" s="35"/>
      <c r="KX285" s="35"/>
      <c r="KY285" s="35"/>
      <c r="KZ285" s="35"/>
      <c r="LA285" s="35"/>
      <c r="LB285" s="35"/>
      <c r="LC285" s="35"/>
      <c r="LD285" s="35"/>
      <c r="LE285" s="35"/>
      <c r="LF285" s="35"/>
      <c r="LG285" s="35"/>
      <c r="LH285" s="35"/>
      <c r="LI285" s="35"/>
      <c r="LJ285" s="35"/>
      <c r="LK285" s="35"/>
      <c r="LL285" s="35"/>
      <c r="LM285" s="35"/>
      <c r="LN285" s="35"/>
      <c r="LO285" s="35"/>
      <c r="LP285" s="35"/>
      <c r="LQ285" s="35"/>
      <c r="LR285" s="35"/>
      <c r="LS285" s="35"/>
      <c r="LT285" s="35"/>
      <c r="LU285" s="35"/>
      <c r="LV285" s="35"/>
      <c r="LW285" s="35"/>
      <c r="LX285" s="35"/>
      <c r="LY285" s="35"/>
      <c r="LZ285" s="35"/>
      <c r="MA285" s="35"/>
      <c r="MB285" s="35"/>
      <c r="MC285" s="35"/>
      <c r="MD285" s="35"/>
      <c r="ME285" s="35"/>
      <c r="MF285" s="35"/>
      <c r="MG285" s="35"/>
      <c r="MH285" s="35"/>
      <c r="MI285" s="35"/>
      <c r="MJ285" s="35"/>
      <c r="MK285" s="35"/>
      <c r="ML285" s="35"/>
      <c r="MM285" s="35"/>
      <c r="MN285" s="35"/>
      <c r="MO285" s="35"/>
      <c r="MP285" s="35"/>
      <c r="MQ285" s="35"/>
      <c r="MR285" s="35"/>
      <c r="MS285" s="35"/>
      <c r="MT285" s="35"/>
      <c r="MU285" s="35"/>
      <c r="MV285" s="35"/>
      <c r="MW285" s="35"/>
      <c r="MX285" s="35"/>
      <c r="MY285" s="35"/>
      <c r="MZ285" s="35"/>
      <c r="NA285" s="35"/>
      <c r="NB285" s="35"/>
      <c r="NC285" s="35"/>
      <c r="ND285" s="35"/>
      <c r="NE285" s="35"/>
      <c r="NF285" s="35"/>
      <c r="NG285" s="35"/>
      <c r="NH285" s="35"/>
      <c r="NI285" s="35"/>
      <c r="NJ285" s="35"/>
      <c r="NK285" s="35"/>
      <c r="NL285" s="35"/>
      <c r="NM285" s="35"/>
      <c r="NN285" s="35"/>
      <c r="NO285" s="35"/>
      <c r="NP285" s="35"/>
      <c r="NQ285" s="35"/>
      <c r="NR285" s="35"/>
      <c r="NS285" s="35"/>
      <c r="NT285" s="35"/>
      <c r="NU285" s="35"/>
      <c r="NV285" s="35"/>
      <c r="NW285" s="35"/>
      <c r="NX285" s="35"/>
      <c r="NY285" s="35"/>
      <c r="NZ285" s="35"/>
      <c r="OA285" s="35"/>
      <c r="OB285" s="35"/>
      <c r="OC285" s="35"/>
      <c r="OD285" s="35"/>
      <c r="OE285" s="35"/>
      <c r="OF285" s="35"/>
      <c r="OG285" s="35"/>
      <c r="OH285" s="35"/>
      <c r="OI285" s="35"/>
      <c r="OJ285" s="35"/>
      <c r="OK285" s="35"/>
      <c r="OL285" s="35"/>
      <c r="OM285" s="35"/>
      <c r="ON285" s="35"/>
      <c r="OO285" s="35"/>
      <c r="OP285" s="35"/>
      <c r="OQ285" s="35"/>
      <c r="OR285" s="35"/>
      <c r="OS285" s="35"/>
      <c r="OT285" s="35"/>
      <c r="OU285" s="35"/>
      <c r="OV285" s="35"/>
      <c r="OW285" s="35"/>
      <c r="OX285" s="35"/>
      <c r="OY285" s="35"/>
      <c r="OZ285" s="35"/>
      <c r="PA285" s="35"/>
      <c r="PB285" s="35"/>
      <c r="PC285" s="35"/>
      <c r="PD285" s="35"/>
      <c r="PE285" s="35"/>
      <c r="PF285" s="35"/>
      <c r="PG285" s="35"/>
      <c r="PH285" s="35"/>
      <c r="PI285" s="35"/>
      <c r="PJ285" s="35"/>
      <c r="PK285" s="35"/>
      <c r="PL285" s="35"/>
      <c r="PM285" s="35"/>
      <c r="PN285" s="35"/>
      <c r="PO285" s="35"/>
      <c r="PP285" s="35"/>
      <c r="PQ285" s="35"/>
      <c r="PR285" s="35"/>
      <c r="PS285" s="35"/>
      <c r="PT285" s="35"/>
      <c r="PU285" s="35"/>
      <c r="PV285" s="35"/>
      <c r="PW285" s="35"/>
      <c r="PX285" s="35"/>
      <c r="PY285" s="35"/>
      <c r="PZ285" s="35"/>
      <c r="QA285" s="35"/>
      <c r="QB285" s="35"/>
      <c r="QC285" s="35"/>
      <c r="QD285" s="35"/>
      <c r="QE285" s="35"/>
      <c r="QF285" s="35"/>
      <c r="QG285" s="35"/>
      <c r="QH285" s="35"/>
      <c r="QI285" s="35"/>
      <c r="QJ285" s="35"/>
      <c r="QK285" s="35"/>
      <c r="QL285" s="35"/>
      <c r="QM285" s="35"/>
      <c r="QN285" s="35"/>
      <c r="QO285" s="35"/>
      <c r="QP285" s="35"/>
      <c r="QQ285" s="35"/>
      <c r="QR285" s="35"/>
      <c r="QS285" s="35"/>
      <c r="QT285" s="35"/>
      <c r="QU285" s="35"/>
      <c r="QV285" s="35"/>
      <c r="QW285" s="35"/>
      <c r="QX285" s="35"/>
      <c r="QY285" s="35"/>
      <c r="QZ285" s="35"/>
      <c r="RA285" s="35"/>
      <c r="RB285" s="35"/>
      <c r="RC285" s="35"/>
      <c r="RD285" s="35"/>
      <c r="RE285" s="35"/>
      <c r="RF285" s="35"/>
      <c r="RG285" s="35"/>
      <c r="RH285" s="35"/>
      <c r="RI285" s="35"/>
      <c r="RJ285" s="35"/>
      <c r="RK285" s="35"/>
      <c r="RL285" s="35"/>
      <c r="RM285" s="35"/>
      <c r="RN285" s="35"/>
      <c r="RO285" s="35"/>
      <c r="RP285" s="35"/>
      <c r="RQ285" s="35"/>
      <c r="RR285" s="35"/>
      <c r="RS285" s="35"/>
      <c r="RT285" s="35"/>
      <c r="RU285" s="35"/>
      <c r="RV285" s="35"/>
      <c r="RW285" s="35"/>
      <c r="RX285" s="35"/>
      <c r="RY285" s="35"/>
      <c r="RZ285" s="35"/>
      <c r="SA285" s="35"/>
      <c r="SB285" s="35"/>
      <c r="SC285" s="35"/>
      <c r="SD285" s="35"/>
      <c r="SE285" s="35"/>
      <c r="SF285" s="35"/>
      <c r="SG285" s="35"/>
      <c r="SH285" s="35"/>
      <c r="SI285" s="35"/>
      <c r="SJ285" s="35"/>
      <c r="SK285" s="35"/>
      <c r="SL285" s="35"/>
      <c r="SM285" s="35"/>
      <c r="SN285" s="35"/>
      <c r="SO285" s="35"/>
      <c r="SP285" s="35"/>
      <c r="SQ285" s="35"/>
      <c r="SR285" s="35"/>
      <c r="SS285" s="35"/>
      <c r="ST285" s="35"/>
      <c r="SU285" s="35"/>
      <c r="SV285" s="35"/>
      <c r="SW285" s="35"/>
      <c r="SX285" s="35"/>
      <c r="SY285" s="35"/>
      <c r="SZ285" s="35"/>
      <c r="TA285" s="35"/>
      <c r="TB285" s="35"/>
      <c r="TC285" s="35"/>
      <c r="TD285" s="35"/>
      <c r="TE285" s="35"/>
      <c r="TF285" s="35"/>
      <c r="TG285" s="35"/>
      <c r="TH285" s="35"/>
      <c r="TI285" s="35"/>
      <c r="TJ285" s="35"/>
      <c r="TK285" s="35"/>
      <c r="TL285" s="35"/>
      <c r="TM285" s="35"/>
      <c r="TN285" s="35"/>
      <c r="TO285" s="35"/>
      <c r="TP285" s="35"/>
      <c r="TQ285" s="35"/>
      <c r="TR285" s="35"/>
      <c r="TS285" s="35"/>
      <c r="TT285" s="35"/>
      <c r="TU285" s="35"/>
      <c r="TV285" s="35"/>
      <c r="TW285" s="35"/>
      <c r="TX285" s="35"/>
      <c r="TY285" s="35"/>
      <c r="TZ285" s="35"/>
      <c r="UA285" s="35"/>
      <c r="UB285" s="35"/>
      <c r="UC285" s="35"/>
      <c r="UD285" s="35"/>
      <c r="UE285" s="35"/>
      <c r="UF285" s="35"/>
      <c r="UG285" s="35"/>
      <c r="UH285" s="35"/>
      <c r="UI285" s="35"/>
      <c r="UJ285" s="35"/>
      <c r="UK285" s="35"/>
      <c r="UL285" s="35"/>
      <c r="UM285" s="35"/>
      <c r="UN285" s="35"/>
      <c r="UO285" s="35"/>
      <c r="UP285" s="35"/>
      <c r="UQ285" s="35"/>
      <c r="UR285" s="35"/>
      <c r="US285" s="35"/>
      <c r="UT285" s="35"/>
      <c r="UU285" s="35"/>
      <c r="UV285" s="35"/>
      <c r="UW285" s="35"/>
      <c r="UX285" s="35"/>
      <c r="UY285" s="35"/>
      <c r="UZ285" s="35"/>
      <c r="VA285" s="35"/>
      <c r="VB285" s="35"/>
      <c r="VC285" s="35"/>
      <c r="VD285" s="35"/>
      <c r="VE285" s="35"/>
      <c r="VF285" s="35"/>
      <c r="VG285" s="35"/>
      <c r="VH285" s="35"/>
      <c r="VI285" s="35"/>
      <c r="VJ285" s="35"/>
      <c r="VK285" s="35"/>
      <c r="VL285" s="35"/>
      <c r="VM285" s="35">
        <v>9</v>
      </c>
      <c r="VN285" s="35"/>
      <c r="VO285" s="35">
        <v>9</v>
      </c>
      <c r="VP285" s="35"/>
      <c r="VQ285" s="35"/>
      <c r="VR285" s="35"/>
      <c r="VS285" s="35"/>
      <c r="VT285" s="35"/>
      <c r="VU285" s="35"/>
      <c r="VV285" s="35"/>
      <c r="VW285" s="35"/>
      <c r="VX285" s="35"/>
      <c r="VY285" s="35"/>
      <c r="VZ285" s="35"/>
      <c r="WA285" s="35"/>
      <c r="WB285" s="35"/>
      <c r="WC285" s="35"/>
      <c r="WD285" s="35"/>
      <c r="WE285" s="35"/>
      <c r="WF285" s="35"/>
      <c r="WG285" s="35"/>
      <c r="WH285" s="35"/>
      <c r="WI285" s="35"/>
      <c r="WJ285" s="35"/>
      <c r="WK285" s="35"/>
      <c r="WL285" s="35"/>
      <c r="WM285" s="35"/>
      <c r="WN285" s="35"/>
      <c r="WO285" s="35"/>
      <c r="WP285" s="35"/>
      <c r="WQ285" s="35"/>
      <c r="WR285" s="35"/>
      <c r="WS285" s="35"/>
      <c r="WT285" s="35"/>
      <c r="WU285" s="35"/>
      <c r="WV285" s="35"/>
      <c r="WW285" s="35"/>
      <c r="WX285" s="35"/>
      <c r="WY285" s="35"/>
      <c r="WZ285" s="35"/>
      <c r="XA285" s="35"/>
      <c r="XB285" s="35"/>
      <c r="XC285" s="35"/>
      <c r="XD285" s="35"/>
      <c r="XE285" s="35"/>
      <c r="XF285" s="35"/>
      <c r="XG285" s="35"/>
      <c r="XH285" s="35"/>
      <c r="XI285" s="35"/>
      <c r="XJ285" s="35"/>
      <c r="XK285" s="35"/>
      <c r="XL285" s="35"/>
      <c r="XM285" s="35"/>
      <c r="XN285" s="35"/>
      <c r="XO285" s="35"/>
      <c r="XP285" s="35"/>
      <c r="XQ285" s="35"/>
      <c r="XR285" s="35"/>
      <c r="XS285" s="35"/>
      <c r="XT285" s="35"/>
      <c r="XU285" s="35"/>
      <c r="XV285" s="35"/>
      <c r="XW285" s="35"/>
      <c r="XX285" s="35"/>
      <c r="XY285" s="35"/>
      <c r="XZ285" s="35"/>
      <c r="YA285" s="35"/>
      <c r="YB285" s="35"/>
      <c r="YC285" s="35"/>
      <c r="YD285" s="35"/>
      <c r="YE285" s="35"/>
      <c r="YF285" s="35"/>
      <c r="YG285" s="35"/>
      <c r="YH285" s="35"/>
      <c r="YI285" s="35"/>
      <c r="YJ285" s="35"/>
      <c r="YK285" s="35"/>
      <c r="YL285" s="35"/>
      <c r="YM285" s="35"/>
      <c r="YN285" s="35"/>
      <c r="YO285" s="35"/>
      <c r="YP285" s="35"/>
      <c r="YQ285" s="35"/>
      <c r="YR285" s="35"/>
      <c r="YS285" s="35"/>
      <c r="YT285" s="35"/>
      <c r="YU285" s="35"/>
      <c r="YV285" s="35"/>
      <c r="YW285" s="35"/>
      <c r="YX285" s="35"/>
      <c r="YY285" s="35"/>
      <c r="YZ285" s="35"/>
      <c r="ZA285" s="35"/>
      <c r="ZB285" s="35"/>
      <c r="ZC285" s="35"/>
      <c r="ZD285" s="35"/>
      <c r="ZE285" s="35"/>
      <c r="ZF285" s="35"/>
      <c r="ZG285" s="35"/>
      <c r="ZH285" s="35"/>
      <c r="ZI285" s="35"/>
      <c r="ZJ285" s="35"/>
      <c r="ZK285" s="35"/>
      <c r="ZL285" s="35"/>
      <c r="ZM285" s="35"/>
      <c r="ZN285" s="35"/>
      <c r="ZO285" s="35"/>
      <c r="ZP285" s="35"/>
      <c r="ZQ285" s="35"/>
      <c r="ZR285" s="35"/>
      <c r="ZS285" s="35"/>
      <c r="ZT285" s="35"/>
      <c r="ZU285" s="35"/>
      <c r="ZV285" s="35"/>
      <c r="ZW285" s="35"/>
      <c r="ZX285" s="35"/>
      <c r="ZY285" s="35"/>
      <c r="ZZ285" s="35"/>
      <c r="AAA285" s="35"/>
      <c r="AAB285" s="35"/>
      <c r="AAC285" s="35"/>
      <c r="AAD285" s="35"/>
      <c r="AAE285" s="35"/>
      <c r="AAF285" s="35"/>
      <c r="AAG285" s="35"/>
      <c r="AAH285" s="35"/>
      <c r="AAI285" s="35"/>
      <c r="AAJ285" s="35"/>
      <c r="AAK285" s="35"/>
      <c r="AAL285" s="35"/>
      <c r="AAM285" s="35"/>
      <c r="AAN285" s="35"/>
      <c r="AAO285" s="35"/>
      <c r="AAP285" s="35"/>
      <c r="AAQ285" s="35"/>
      <c r="AAR285" s="35"/>
      <c r="AAS285" s="35"/>
      <c r="AAT285" s="35"/>
      <c r="AAU285" s="35"/>
      <c r="AAV285" s="35"/>
      <c r="AAW285" s="35"/>
      <c r="AAX285" s="35"/>
      <c r="AAY285" s="35"/>
      <c r="AAZ285" s="35"/>
      <c r="ABA285" s="35"/>
      <c r="ABB285" s="35"/>
      <c r="ABC285" s="35"/>
      <c r="ABD285" s="35"/>
      <c r="ABE285" s="35"/>
      <c r="ABF285" s="35"/>
      <c r="ABG285" s="35"/>
      <c r="ABH285" s="35"/>
      <c r="ABI285" s="35"/>
      <c r="ABJ285" s="35"/>
      <c r="ABK285" s="35"/>
      <c r="ABL285" s="35"/>
      <c r="ABM285" s="35"/>
      <c r="ABN285" s="35"/>
      <c r="ABO285" s="35"/>
      <c r="ABP285" s="35"/>
      <c r="ABQ285" s="35"/>
      <c r="ABR285" s="35"/>
      <c r="ABS285" s="35"/>
      <c r="ABT285" s="35"/>
      <c r="ABU285" s="35"/>
      <c r="ABV285" s="35"/>
      <c r="ABW285" s="35"/>
      <c r="ABX285" s="35"/>
      <c r="ABY285" s="35"/>
      <c r="ABZ285" s="35"/>
      <c r="ACA285" s="35"/>
      <c r="ACB285" s="35"/>
      <c r="ACC285" s="35"/>
      <c r="ACD285" s="35"/>
      <c r="ACE285" s="35"/>
      <c r="ACF285" s="35"/>
      <c r="ACG285" s="35"/>
      <c r="ACH285" s="35"/>
      <c r="ACI285" s="35"/>
      <c r="ACJ285" s="35"/>
      <c r="ACK285" s="35"/>
      <c r="ACL285" s="35"/>
      <c r="ACM285" s="35"/>
      <c r="ACN285" s="35"/>
      <c r="ACO285" s="35"/>
      <c r="ACP285" s="35"/>
      <c r="ACQ285" s="35"/>
      <c r="ACR285" s="35"/>
      <c r="ACS285" s="35"/>
      <c r="ACT285" s="35"/>
      <c r="ACU285" s="35"/>
      <c r="ACV285" s="35"/>
      <c r="ACW285" s="35"/>
      <c r="ACX285" s="35"/>
      <c r="ACY285" s="35"/>
      <c r="ACZ285" s="35"/>
      <c r="ADA285" s="35"/>
      <c r="ADB285" s="35"/>
      <c r="ADC285" s="35"/>
      <c r="ADD285" s="35"/>
      <c r="ADE285" s="35"/>
      <c r="ADF285" s="35"/>
      <c r="ADG285" s="35"/>
      <c r="ADH285" s="35"/>
      <c r="ADI285" s="35"/>
      <c r="ADJ285" s="35"/>
      <c r="ADK285" s="35"/>
      <c r="ADL285" s="35"/>
      <c r="ADM285" s="35"/>
      <c r="ADN285" s="35"/>
      <c r="ADO285" s="35"/>
      <c r="ADP285" s="35"/>
      <c r="ADQ285" s="35"/>
      <c r="ADR285" s="35"/>
      <c r="ADS285" s="35"/>
      <c r="ADT285" s="35"/>
      <c r="ADU285" s="35"/>
      <c r="ADV285" s="35"/>
      <c r="ADW285" s="35"/>
      <c r="ADX285" s="35"/>
      <c r="ADY285" s="26">
        <f t="shared" si="12"/>
        <v>0</v>
      </c>
      <c r="ADZ285" s="5"/>
    </row>
    <row r="286" spans="1:806" s="33" customFormat="1" x14ac:dyDescent="0.2">
      <c r="A286" s="51" t="s">
        <v>148</v>
      </c>
      <c r="B286" s="65">
        <f t="shared" si="11"/>
        <v>0</v>
      </c>
      <c r="C286" s="57">
        <v>0.9</v>
      </c>
      <c r="D286" s="60">
        <v>44832</v>
      </c>
      <c r="E286" s="67">
        <v>67.52</v>
      </c>
      <c r="F286" s="67">
        <f t="shared" si="10"/>
        <v>0</v>
      </c>
      <c r="G286" s="6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>
        <v>2.7</v>
      </c>
      <c r="AV286" s="35"/>
      <c r="AW286" s="35"/>
      <c r="AX286" s="35"/>
      <c r="AY286" s="35"/>
      <c r="AZ286" s="35"/>
      <c r="BA286" s="35"/>
      <c r="BB286" s="35"/>
      <c r="BC286" s="35"/>
      <c r="BD286" s="35"/>
      <c r="BE286" s="15"/>
      <c r="BF286" s="15"/>
      <c r="BG286" s="136"/>
      <c r="BH286" s="35"/>
      <c r="BI286" s="35"/>
      <c r="BJ286" s="35"/>
      <c r="BK286" s="35"/>
      <c r="BL286" s="35"/>
      <c r="BM286" s="35"/>
      <c r="BN286" s="35"/>
      <c r="BO286" s="35"/>
      <c r="BP286" s="35"/>
      <c r="BQ286" s="35"/>
      <c r="BR286" s="35"/>
      <c r="BS286" s="35"/>
      <c r="BT286" s="35"/>
      <c r="BU286" s="35"/>
      <c r="BV286" s="35"/>
      <c r="BW286" s="35"/>
      <c r="BX286" s="35"/>
      <c r="BY286" s="35"/>
      <c r="BZ286" s="35"/>
      <c r="CA286" s="35"/>
      <c r="CB286" s="35"/>
      <c r="CC286" s="35"/>
      <c r="CD286" s="35"/>
      <c r="CE286" s="35"/>
      <c r="CF286" s="35"/>
      <c r="CG286" s="35"/>
      <c r="CH286" s="35"/>
      <c r="CI286" s="35"/>
      <c r="CJ286" s="35"/>
      <c r="CK286" s="35"/>
      <c r="CL286" s="35"/>
      <c r="CM286" s="35"/>
      <c r="CN286" s="35"/>
      <c r="CO286" s="35"/>
      <c r="CP286" s="35"/>
      <c r="CQ286" s="35"/>
      <c r="CR286" s="35"/>
      <c r="CS286" s="35"/>
      <c r="CT286" s="35"/>
      <c r="CU286" s="35"/>
      <c r="CV286" s="35"/>
      <c r="CW286" s="35"/>
      <c r="CX286" s="35"/>
      <c r="CY286" s="35"/>
      <c r="CZ286" s="35"/>
      <c r="DA286" s="35"/>
      <c r="DB286" s="35"/>
      <c r="DC286" s="35"/>
      <c r="DD286" s="35"/>
      <c r="DE286" s="35"/>
      <c r="DF286" s="35"/>
      <c r="DG286" s="35"/>
      <c r="DH286" s="35"/>
      <c r="DI286" s="35"/>
      <c r="DJ286" s="35"/>
      <c r="DK286" s="35"/>
      <c r="DL286" s="35"/>
      <c r="DM286" s="35"/>
      <c r="DN286" s="35"/>
      <c r="DO286" s="35"/>
      <c r="DP286" s="35"/>
      <c r="DQ286" s="35"/>
      <c r="DR286" s="35"/>
      <c r="DS286" s="35"/>
      <c r="DT286" s="35"/>
      <c r="DU286" s="35"/>
      <c r="DV286" s="35"/>
      <c r="DW286" s="35"/>
      <c r="DX286" s="35"/>
      <c r="DY286" s="35"/>
      <c r="DZ286" s="35"/>
      <c r="EA286" s="35"/>
      <c r="EB286" s="35"/>
      <c r="EC286" s="35"/>
      <c r="ED286" s="35"/>
      <c r="EE286" s="35"/>
      <c r="EF286" s="35"/>
      <c r="EG286" s="35"/>
      <c r="EH286" s="35"/>
      <c r="EI286" s="35"/>
      <c r="EJ286" s="35"/>
      <c r="EK286" s="35"/>
      <c r="EL286" s="35"/>
      <c r="EM286" s="35"/>
      <c r="EN286" s="35"/>
      <c r="EO286" s="35"/>
      <c r="EP286" s="35"/>
      <c r="EQ286" s="35"/>
      <c r="ER286" s="35"/>
      <c r="ES286" s="35"/>
      <c r="ET286" s="35"/>
      <c r="EU286" s="35"/>
      <c r="EV286" s="35"/>
      <c r="EW286" s="35"/>
      <c r="EX286" s="35"/>
      <c r="EY286" s="35"/>
      <c r="EZ286" s="35"/>
      <c r="FA286" s="35"/>
      <c r="FB286" s="35"/>
      <c r="FC286" s="35"/>
      <c r="FD286" s="35"/>
      <c r="FE286" s="35"/>
      <c r="FF286" s="35"/>
      <c r="FG286" s="35"/>
      <c r="FH286" s="35"/>
      <c r="FI286" s="35"/>
      <c r="FJ286" s="35"/>
      <c r="FK286" s="35"/>
      <c r="FL286" s="35"/>
      <c r="FM286" s="35"/>
      <c r="FN286" s="35"/>
      <c r="FO286" s="35"/>
      <c r="FP286" s="35"/>
      <c r="FQ286" s="35"/>
      <c r="FR286" s="35"/>
      <c r="FS286" s="35"/>
      <c r="FT286" s="35"/>
      <c r="FU286" s="35"/>
      <c r="FV286" s="35"/>
      <c r="FW286" s="35"/>
      <c r="FX286" s="35"/>
      <c r="FY286" s="35"/>
      <c r="FZ286" s="35"/>
      <c r="GA286" s="35"/>
      <c r="GB286" s="35"/>
      <c r="GC286" s="35"/>
      <c r="GD286" s="35"/>
      <c r="GE286" s="35"/>
      <c r="GF286" s="35"/>
      <c r="GG286" s="35"/>
      <c r="GH286" s="35"/>
      <c r="GI286" s="35"/>
      <c r="GJ286" s="35"/>
      <c r="GK286" s="35"/>
      <c r="GL286" s="35"/>
      <c r="GM286" s="35"/>
      <c r="GN286" s="35"/>
      <c r="GO286" s="35"/>
      <c r="GP286" s="35"/>
      <c r="GQ286" s="35"/>
      <c r="GR286" s="35"/>
      <c r="GS286" s="35"/>
      <c r="GT286" s="35"/>
      <c r="GU286" s="35"/>
      <c r="GV286" s="35"/>
      <c r="GW286" s="35"/>
      <c r="GX286" s="35"/>
      <c r="GY286" s="35"/>
      <c r="GZ286" s="35"/>
      <c r="HA286" s="35"/>
      <c r="HB286" s="35"/>
      <c r="HC286" s="35"/>
      <c r="HD286" s="35"/>
      <c r="HE286" s="35"/>
      <c r="HF286" s="35"/>
      <c r="HG286" s="35"/>
      <c r="HH286" s="35"/>
      <c r="HI286" s="35"/>
      <c r="HJ286" s="35"/>
      <c r="HK286" s="35"/>
      <c r="HL286" s="35"/>
      <c r="HM286" s="35"/>
      <c r="HN286" s="35"/>
      <c r="HO286" s="35"/>
      <c r="HP286" s="35"/>
      <c r="HQ286" s="35"/>
      <c r="HR286" s="35"/>
      <c r="HS286" s="35"/>
      <c r="HT286" s="35"/>
      <c r="HU286" s="35"/>
      <c r="HV286" s="35"/>
      <c r="HW286" s="35"/>
      <c r="HX286" s="35"/>
      <c r="HY286" s="35"/>
      <c r="HZ286" s="35"/>
      <c r="IA286" s="35"/>
      <c r="IB286" s="35"/>
      <c r="IC286" s="35"/>
      <c r="ID286" s="35"/>
      <c r="IE286" s="35"/>
      <c r="IF286" s="35"/>
      <c r="IG286" s="35"/>
      <c r="IH286" s="35"/>
      <c r="II286" s="35"/>
      <c r="IJ286" s="35"/>
      <c r="IK286" s="35"/>
      <c r="IL286" s="35"/>
      <c r="IM286" s="35"/>
      <c r="IN286" s="35"/>
      <c r="IO286" s="35"/>
      <c r="IP286" s="35"/>
      <c r="IQ286" s="35"/>
      <c r="IR286" s="35"/>
      <c r="IS286" s="35"/>
      <c r="IT286" s="35"/>
      <c r="IU286" s="35"/>
      <c r="IV286" s="35"/>
      <c r="IW286" s="35"/>
      <c r="IX286" s="35"/>
      <c r="IY286" s="35"/>
      <c r="IZ286" s="35"/>
      <c r="JA286" s="35"/>
      <c r="JB286" s="35"/>
      <c r="JC286" s="35"/>
      <c r="JD286" s="35"/>
      <c r="JE286" s="35"/>
      <c r="JF286" s="35"/>
      <c r="JG286" s="35"/>
      <c r="JH286" s="35"/>
      <c r="JI286" s="35"/>
      <c r="JJ286" s="35"/>
      <c r="JK286" s="35"/>
      <c r="JL286" s="35"/>
      <c r="JM286" s="35"/>
      <c r="JN286" s="35"/>
      <c r="JO286" s="35"/>
      <c r="JP286" s="35"/>
      <c r="JQ286" s="35"/>
      <c r="JR286" s="35"/>
      <c r="JS286" s="35"/>
      <c r="JT286" s="35"/>
      <c r="JU286" s="35"/>
      <c r="JV286" s="35"/>
      <c r="JW286" s="35"/>
      <c r="JX286" s="35"/>
      <c r="JY286" s="35"/>
      <c r="JZ286" s="35"/>
      <c r="KA286" s="35"/>
      <c r="KB286" s="35"/>
      <c r="KC286" s="35"/>
      <c r="KD286" s="35"/>
      <c r="KE286" s="35"/>
      <c r="KF286" s="35"/>
      <c r="KG286" s="35"/>
      <c r="KH286" s="35"/>
      <c r="KI286" s="35"/>
      <c r="KJ286" s="35"/>
      <c r="KK286" s="35"/>
      <c r="KL286" s="35"/>
      <c r="KM286" s="35"/>
      <c r="KN286" s="35"/>
      <c r="KO286" s="35"/>
      <c r="KP286" s="35"/>
      <c r="KQ286" s="35"/>
      <c r="KR286" s="35"/>
      <c r="KS286" s="35">
        <v>0.9</v>
      </c>
      <c r="KT286" s="35"/>
      <c r="KU286" s="35"/>
      <c r="KV286" s="35"/>
      <c r="KW286" s="35"/>
      <c r="KX286" s="35"/>
      <c r="KY286" s="35"/>
      <c r="KZ286" s="35"/>
      <c r="LA286" s="35"/>
      <c r="LB286" s="35"/>
      <c r="LC286" s="35"/>
      <c r="LD286" s="35"/>
      <c r="LE286" s="35"/>
      <c r="LF286" s="35"/>
      <c r="LG286" s="35"/>
      <c r="LH286" s="35"/>
      <c r="LI286" s="35"/>
      <c r="LJ286" s="35"/>
      <c r="LK286" s="35"/>
      <c r="LL286" s="35"/>
      <c r="LM286" s="35"/>
      <c r="LN286" s="35"/>
      <c r="LO286" s="35"/>
      <c r="LP286" s="35"/>
      <c r="LQ286" s="35"/>
      <c r="LR286" s="35"/>
      <c r="LS286" s="35"/>
      <c r="LT286" s="35"/>
      <c r="LU286" s="35"/>
      <c r="LV286" s="35"/>
      <c r="LW286" s="35"/>
      <c r="LX286" s="35"/>
      <c r="LY286" s="35"/>
      <c r="LZ286" s="35"/>
      <c r="MA286" s="35"/>
      <c r="MB286" s="35"/>
      <c r="MC286" s="35"/>
      <c r="MD286" s="35"/>
      <c r="ME286" s="35"/>
      <c r="MF286" s="35"/>
      <c r="MG286" s="35"/>
      <c r="MH286" s="35"/>
      <c r="MI286" s="35"/>
      <c r="MJ286" s="35"/>
      <c r="MK286" s="35"/>
      <c r="ML286" s="35"/>
      <c r="MM286" s="35"/>
      <c r="MN286" s="35"/>
      <c r="MO286" s="35"/>
      <c r="MP286" s="35"/>
      <c r="MQ286" s="35"/>
      <c r="MR286" s="35"/>
      <c r="MS286" s="35"/>
      <c r="MT286" s="35"/>
      <c r="MU286" s="35"/>
      <c r="MV286" s="35"/>
      <c r="MW286" s="35"/>
      <c r="MX286" s="35"/>
      <c r="MY286" s="35"/>
      <c r="MZ286" s="35"/>
      <c r="NA286" s="35"/>
      <c r="NB286" s="35">
        <v>0.9</v>
      </c>
      <c r="NC286" s="35"/>
      <c r="ND286" s="35"/>
      <c r="NE286" s="35"/>
      <c r="NF286" s="35"/>
      <c r="NG286" s="35"/>
      <c r="NH286" s="35"/>
      <c r="NI286" s="35"/>
      <c r="NJ286" s="35"/>
      <c r="NK286" s="35"/>
      <c r="NL286" s="35"/>
      <c r="NM286" s="35"/>
      <c r="NN286" s="35"/>
      <c r="NO286" s="35"/>
      <c r="NP286" s="35"/>
      <c r="NQ286" s="35"/>
      <c r="NR286" s="35"/>
      <c r="NS286" s="35"/>
      <c r="NT286" s="35"/>
      <c r="NU286" s="35"/>
      <c r="NV286" s="35"/>
      <c r="NW286" s="35"/>
      <c r="NX286" s="35"/>
      <c r="NY286" s="35"/>
      <c r="NZ286" s="35"/>
      <c r="OA286" s="35"/>
      <c r="OB286" s="35"/>
      <c r="OC286" s="35"/>
      <c r="OD286" s="35"/>
      <c r="OE286" s="35"/>
      <c r="OF286" s="35"/>
      <c r="OG286" s="35"/>
      <c r="OH286" s="35"/>
      <c r="OI286" s="35"/>
      <c r="OJ286" s="35"/>
      <c r="OK286" s="35"/>
      <c r="OL286" s="35"/>
      <c r="OM286" s="35"/>
      <c r="ON286" s="35"/>
      <c r="OO286" s="35"/>
      <c r="OP286" s="35"/>
      <c r="OQ286" s="35"/>
      <c r="OR286" s="35"/>
      <c r="OS286" s="35"/>
      <c r="OT286" s="35"/>
      <c r="OU286" s="35"/>
      <c r="OV286" s="35"/>
      <c r="OW286" s="35"/>
      <c r="OX286" s="35"/>
      <c r="OY286" s="35"/>
      <c r="OZ286" s="35"/>
      <c r="PA286" s="35"/>
      <c r="PB286" s="35"/>
      <c r="PC286" s="35"/>
      <c r="PD286" s="35"/>
      <c r="PE286" s="35"/>
      <c r="PF286" s="35"/>
      <c r="PG286" s="35"/>
      <c r="PH286" s="35"/>
      <c r="PI286" s="35"/>
      <c r="PJ286" s="35"/>
      <c r="PK286" s="35"/>
      <c r="PL286" s="35"/>
      <c r="PM286" s="35"/>
      <c r="PN286" s="35"/>
      <c r="PO286" s="35"/>
      <c r="PP286" s="35"/>
      <c r="PQ286" s="35"/>
      <c r="PR286" s="35"/>
      <c r="PS286" s="35"/>
      <c r="PT286" s="35"/>
      <c r="PU286" s="35"/>
      <c r="PV286" s="35"/>
      <c r="PW286" s="35"/>
      <c r="PX286" s="35"/>
      <c r="PY286" s="35"/>
      <c r="PZ286" s="35"/>
      <c r="QA286" s="35"/>
      <c r="QB286" s="35"/>
      <c r="QC286" s="35"/>
      <c r="QD286" s="35"/>
      <c r="QE286" s="35"/>
      <c r="QF286" s="35"/>
      <c r="QG286" s="35"/>
      <c r="QH286" s="35"/>
      <c r="QI286" s="35"/>
      <c r="QJ286" s="35"/>
      <c r="QK286" s="35"/>
      <c r="QL286" s="35"/>
      <c r="QM286" s="35"/>
      <c r="QN286" s="35"/>
      <c r="QO286" s="35"/>
      <c r="QP286" s="35"/>
      <c r="QQ286" s="35"/>
      <c r="QR286" s="35"/>
      <c r="QS286" s="35"/>
      <c r="QT286" s="35"/>
      <c r="QU286" s="35"/>
      <c r="QV286" s="35"/>
      <c r="QW286" s="35"/>
      <c r="QX286" s="35"/>
      <c r="QY286" s="35"/>
      <c r="QZ286" s="35"/>
      <c r="RA286" s="35"/>
      <c r="RB286" s="35"/>
      <c r="RC286" s="35"/>
      <c r="RD286" s="35"/>
      <c r="RE286" s="35"/>
      <c r="RF286" s="35"/>
      <c r="RG286" s="35"/>
      <c r="RH286" s="35"/>
      <c r="RI286" s="35"/>
      <c r="RJ286" s="35"/>
      <c r="RK286" s="35"/>
      <c r="RL286" s="35"/>
      <c r="RM286" s="35"/>
      <c r="RN286" s="35"/>
      <c r="RO286" s="35"/>
      <c r="RP286" s="35"/>
      <c r="RQ286" s="35"/>
      <c r="RR286" s="35"/>
      <c r="RS286" s="35"/>
      <c r="RT286" s="35"/>
      <c r="RU286" s="35"/>
      <c r="RV286" s="35"/>
      <c r="RW286" s="35"/>
      <c r="RX286" s="35"/>
      <c r="RY286" s="35"/>
      <c r="RZ286" s="35"/>
      <c r="SA286" s="35"/>
      <c r="SB286" s="35"/>
      <c r="SC286" s="35"/>
      <c r="SD286" s="35"/>
      <c r="SE286" s="35"/>
      <c r="SF286" s="35"/>
      <c r="SG286" s="35"/>
      <c r="SH286" s="35"/>
      <c r="SI286" s="35"/>
      <c r="SJ286" s="35"/>
      <c r="SK286" s="35"/>
      <c r="SL286" s="35"/>
      <c r="SM286" s="35"/>
      <c r="SN286" s="35"/>
      <c r="SO286" s="35"/>
      <c r="SP286" s="35"/>
      <c r="SQ286" s="35"/>
      <c r="SR286" s="35"/>
      <c r="SS286" s="35"/>
      <c r="ST286" s="35"/>
      <c r="SU286" s="35"/>
      <c r="SV286" s="35"/>
      <c r="SW286" s="35"/>
      <c r="SX286" s="35"/>
      <c r="SY286" s="35"/>
      <c r="SZ286" s="35"/>
      <c r="TA286" s="35"/>
      <c r="TB286" s="35"/>
      <c r="TC286" s="35"/>
      <c r="TD286" s="35"/>
      <c r="TE286" s="35"/>
      <c r="TF286" s="35"/>
      <c r="TG286" s="35"/>
      <c r="TH286" s="35"/>
      <c r="TI286" s="35"/>
      <c r="TJ286" s="35"/>
      <c r="TK286" s="35"/>
      <c r="TL286" s="35"/>
      <c r="TM286" s="35"/>
      <c r="TN286" s="35"/>
      <c r="TO286" s="35"/>
      <c r="TP286" s="35"/>
      <c r="TQ286" s="35"/>
      <c r="TR286" s="35"/>
      <c r="TS286" s="35"/>
      <c r="TT286" s="35"/>
      <c r="TU286" s="35"/>
      <c r="TV286" s="35"/>
      <c r="TW286" s="35"/>
      <c r="TX286" s="35"/>
      <c r="TY286" s="35"/>
      <c r="TZ286" s="35"/>
      <c r="UA286" s="35"/>
      <c r="UB286" s="35"/>
      <c r="UC286" s="35"/>
      <c r="UD286" s="35"/>
      <c r="UE286" s="35"/>
      <c r="UF286" s="35"/>
      <c r="UG286" s="35"/>
      <c r="UH286" s="35"/>
      <c r="UI286" s="35"/>
      <c r="UJ286" s="35"/>
      <c r="UK286" s="35"/>
      <c r="UL286" s="35"/>
      <c r="UM286" s="35"/>
      <c r="UN286" s="35"/>
      <c r="UO286" s="35"/>
      <c r="UP286" s="35"/>
      <c r="UQ286" s="35"/>
      <c r="UR286" s="35"/>
      <c r="US286" s="35"/>
      <c r="UT286" s="35"/>
      <c r="UU286" s="35"/>
      <c r="UV286" s="35"/>
      <c r="UW286" s="35"/>
      <c r="UX286" s="35"/>
      <c r="UY286" s="35"/>
      <c r="UZ286" s="35"/>
      <c r="VA286" s="35"/>
      <c r="VB286" s="35"/>
      <c r="VC286" s="35"/>
      <c r="VD286" s="35"/>
      <c r="VE286" s="35"/>
      <c r="VF286" s="35">
        <v>0.9</v>
      </c>
      <c r="VG286" s="35"/>
      <c r="VH286" s="35"/>
      <c r="VI286" s="35"/>
      <c r="VJ286" s="35"/>
      <c r="VK286" s="35"/>
      <c r="VL286" s="35"/>
      <c r="VM286" s="35"/>
      <c r="VN286" s="35"/>
      <c r="VO286" s="35"/>
      <c r="VP286" s="35"/>
      <c r="VQ286" s="35"/>
      <c r="VR286" s="35"/>
      <c r="VS286" s="35"/>
      <c r="VT286" s="35"/>
      <c r="VU286" s="35"/>
      <c r="VV286" s="35"/>
      <c r="VW286" s="35"/>
      <c r="VX286" s="35"/>
      <c r="VY286" s="35"/>
      <c r="VZ286" s="35"/>
      <c r="WA286" s="35"/>
      <c r="WB286" s="35"/>
      <c r="WC286" s="35"/>
      <c r="WD286" s="35"/>
      <c r="WE286" s="35"/>
      <c r="WF286" s="35"/>
      <c r="WG286" s="35"/>
      <c r="WH286" s="35"/>
      <c r="WI286" s="35"/>
      <c r="WJ286" s="35"/>
      <c r="WK286" s="35"/>
      <c r="WL286" s="35"/>
      <c r="WM286" s="35"/>
      <c r="WN286" s="35"/>
      <c r="WO286" s="35"/>
      <c r="WP286" s="35"/>
      <c r="WQ286" s="35"/>
      <c r="WR286" s="35"/>
      <c r="WS286" s="35"/>
      <c r="WT286" s="35"/>
      <c r="WU286" s="35"/>
      <c r="WV286" s="35"/>
      <c r="WW286" s="35"/>
      <c r="WX286" s="35"/>
      <c r="WY286" s="35"/>
      <c r="WZ286" s="35"/>
      <c r="XA286" s="35"/>
      <c r="XB286" s="35"/>
      <c r="XC286" s="35"/>
      <c r="XD286" s="35"/>
      <c r="XE286" s="35"/>
      <c r="XF286" s="35"/>
      <c r="XG286" s="35"/>
      <c r="XH286" s="35"/>
      <c r="XI286" s="35"/>
      <c r="XJ286" s="35"/>
      <c r="XK286" s="35"/>
      <c r="XL286" s="35"/>
      <c r="XM286" s="35"/>
      <c r="XN286" s="35"/>
      <c r="XO286" s="35"/>
      <c r="XP286" s="35"/>
      <c r="XQ286" s="35"/>
      <c r="XR286" s="35"/>
      <c r="XS286" s="35"/>
      <c r="XT286" s="35"/>
      <c r="XU286" s="35"/>
      <c r="XV286" s="35"/>
      <c r="XW286" s="35"/>
      <c r="XX286" s="35"/>
      <c r="XY286" s="35"/>
      <c r="XZ286" s="35"/>
      <c r="YA286" s="35"/>
      <c r="YB286" s="35"/>
      <c r="YC286" s="35"/>
      <c r="YD286" s="35"/>
      <c r="YE286" s="35"/>
      <c r="YF286" s="35"/>
      <c r="YG286" s="35"/>
      <c r="YH286" s="35"/>
      <c r="YI286" s="35"/>
      <c r="YJ286" s="35"/>
      <c r="YK286" s="35"/>
      <c r="YL286" s="35"/>
      <c r="YM286" s="35"/>
      <c r="YN286" s="35"/>
      <c r="YO286" s="35"/>
      <c r="YP286" s="35"/>
      <c r="YQ286" s="35"/>
      <c r="YR286" s="35"/>
      <c r="YS286" s="35"/>
      <c r="YT286" s="35"/>
      <c r="YU286" s="35"/>
      <c r="YV286" s="35"/>
      <c r="YW286" s="35"/>
      <c r="YX286" s="35"/>
      <c r="YY286" s="35"/>
      <c r="YZ286" s="35"/>
      <c r="ZA286" s="35"/>
      <c r="ZB286" s="35"/>
      <c r="ZC286" s="35"/>
      <c r="ZD286" s="35"/>
      <c r="ZE286" s="35"/>
      <c r="ZF286" s="35"/>
      <c r="ZG286" s="35"/>
      <c r="ZH286" s="35"/>
      <c r="ZI286" s="35"/>
      <c r="ZJ286" s="35"/>
      <c r="ZK286" s="35"/>
      <c r="ZL286" s="35"/>
      <c r="ZM286" s="35"/>
      <c r="ZN286" s="35"/>
      <c r="ZO286" s="35"/>
      <c r="ZP286" s="35"/>
      <c r="ZQ286" s="35"/>
      <c r="ZR286" s="35"/>
      <c r="ZS286" s="35"/>
      <c r="ZT286" s="35"/>
      <c r="ZU286" s="35"/>
      <c r="ZV286" s="35"/>
      <c r="ZW286" s="35"/>
      <c r="ZX286" s="35"/>
      <c r="ZY286" s="35"/>
      <c r="ZZ286" s="35"/>
      <c r="AAA286" s="35"/>
      <c r="AAB286" s="35"/>
      <c r="AAC286" s="35"/>
      <c r="AAD286" s="35"/>
      <c r="AAE286" s="35"/>
      <c r="AAF286" s="35"/>
      <c r="AAG286" s="35"/>
      <c r="AAH286" s="35"/>
      <c r="AAI286" s="35"/>
      <c r="AAJ286" s="35"/>
      <c r="AAK286" s="35"/>
      <c r="AAL286" s="35"/>
      <c r="AAM286" s="35"/>
      <c r="AAN286" s="35"/>
      <c r="AAO286" s="35">
        <v>2.7</v>
      </c>
      <c r="AAP286" s="35"/>
      <c r="AAQ286" s="35"/>
      <c r="AAR286" s="35"/>
      <c r="AAS286" s="35"/>
      <c r="AAT286" s="35"/>
      <c r="AAU286" s="35"/>
      <c r="AAV286" s="35"/>
      <c r="AAW286" s="35"/>
      <c r="AAX286" s="35"/>
      <c r="AAY286" s="35"/>
      <c r="AAZ286" s="35"/>
      <c r="ABA286" s="35"/>
      <c r="ABB286" s="35"/>
      <c r="ABC286" s="35"/>
      <c r="ABD286" s="35"/>
      <c r="ABE286" s="35"/>
      <c r="ABF286" s="35"/>
      <c r="ABG286" s="35"/>
      <c r="ABH286" s="35"/>
      <c r="ABI286" s="35"/>
      <c r="ABJ286" s="35"/>
      <c r="ABK286" s="35"/>
      <c r="ABL286" s="35"/>
      <c r="ABM286" s="35"/>
      <c r="ABN286" s="35"/>
      <c r="ABO286" s="35"/>
      <c r="ABP286" s="35"/>
      <c r="ABQ286" s="35"/>
      <c r="ABR286" s="35"/>
      <c r="ABS286" s="35"/>
      <c r="ABT286" s="35"/>
      <c r="ABU286" s="35"/>
      <c r="ABV286" s="35"/>
      <c r="ABW286" s="35"/>
      <c r="ABX286" s="35"/>
      <c r="ABY286" s="35"/>
      <c r="ABZ286" s="35"/>
      <c r="ACA286" s="35"/>
      <c r="ACB286" s="35"/>
      <c r="ACC286" s="35"/>
      <c r="ACD286" s="35"/>
      <c r="ACE286" s="35"/>
      <c r="ACF286" s="35"/>
      <c r="ACG286" s="35"/>
      <c r="ACH286" s="35"/>
      <c r="ACI286" s="35"/>
      <c r="ACJ286" s="35"/>
      <c r="ACK286" s="35">
        <v>2.7</v>
      </c>
      <c r="ACL286" s="35"/>
      <c r="ACM286" s="35"/>
      <c r="ACN286" s="35"/>
      <c r="ACO286" s="35"/>
      <c r="ACP286" s="35"/>
      <c r="ACQ286" s="35">
        <v>2.7</v>
      </c>
      <c r="ACR286" s="35"/>
      <c r="ACS286" s="35"/>
      <c r="ACT286" s="35"/>
      <c r="ACU286" s="35"/>
      <c r="ACV286" s="35"/>
      <c r="ACW286" s="35"/>
      <c r="ACX286" s="35"/>
      <c r="ACY286" s="35"/>
      <c r="ACZ286" s="35"/>
      <c r="ADA286" s="35"/>
      <c r="ADB286" s="35"/>
      <c r="ADC286" s="35"/>
      <c r="ADD286" s="35"/>
      <c r="ADE286" s="35"/>
      <c r="ADF286" s="35"/>
      <c r="ADG286" s="35"/>
      <c r="ADH286" s="35"/>
      <c r="ADI286" s="35"/>
      <c r="ADJ286" s="35">
        <v>0.9</v>
      </c>
      <c r="ADK286" s="35"/>
      <c r="ADL286" s="35"/>
      <c r="ADM286" s="35"/>
      <c r="ADN286" s="35"/>
      <c r="ADO286" s="35"/>
      <c r="ADP286" s="35"/>
      <c r="ADQ286" s="35"/>
      <c r="ADR286" s="35"/>
      <c r="ADS286" s="35"/>
      <c r="ADT286" s="35"/>
      <c r="ADU286" s="35"/>
      <c r="ADV286" s="35"/>
      <c r="ADW286" s="35"/>
      <c r="ADX286" s="35"/>
      <c r="ADY286" s="26">
        <f t="shared" si="12"/>
        <v>0</v>
      </c>
      <c r="ADZ286" s="5"/>
    </row>
    <row r="287" spans="1:806" s="33" customFormat="1" x14ac:dyDescent="0.2">
      <c r="A287" s="51" t="s">
        <v>127</v>
      </c>
      <c r="B287" s="65">
        <f t="shared" si="11"/>
        <v>0</v>
      </c>
      <c r="C287" s="57">
        <v>0.9</v>
      </c>
      <c r="D287" s="59">
        <v>44445</v>
      </c>
      <c r="E287" s="67">
        <v>146.22</v>
      </c>
      <c r="F287" s="67">
        <f t="shared" si="10"/>
        <v>0</v>
      </c>
      <c r="G287" s="6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15"/>
      <c r="BF287" s="15"/>
      <c r="BG287" s="136"/>
      <c r="BH287" s="35"/>
      <c r="BI287" s="35"/>
      <c r="BJ287" s="35"/>
      <c r="BK287" s="35"/>
      <c r="BL287" s="35"/>
      <c r="BM287" s="35"/>
      <c r="BN287" s="35"/>
      <c r="BO287" s="35"/>
      <c r="BP287" s="35"/>
      <c r="BQ287" s="35"/>
      <c r="BR287" s="35"/>
      <c r="BS287" s="35"/>
      <c r="BT287" s="35"/>
      <c r="BU287" s="35"/>
      <c r="BV287" s="35"/>
      <c r="BW287" s="35"/>
      <c r="BX287" s="35"/>
      <c r="BY287" s="35"/>
      <c r="BZ287" s="35"/>
      <c r="CA287" s="35"/>
      <c r="CB287" s="35"/>
      <c r="CC287" s="35"/>
      <c r="CD287" s="35"/>
      <c r="CE287" s="35"/>
      <c r="CF287" s="35"/>
      <c r="CG287" s="35"/>
      <c r="CH287" s="35"/>
      <c r="CI287" s="35"/>
      <c r="CJ287" s="35"/>
      <c r="CK287" s="35"/>
      <c r="CL287" s="35"/>
      <c r="CM287" s="35"/>
      <c r="CN287" s="35"/>
      <c r="CO287" s="35"/>
      <c r="CP287" s="35"/>
      <c r="CQ287" s="35"/>
      <c r="CR287" s="35"/>
      <c r="CS287" s="35"/>
      <c r="CT287" s="35"/>
      <c r="CU287" s="35"/>
      <c r="CV287" s="35"/>
      <c r="CW287" s="35"/>
      <c r="CX287" s="35"/>
      <c r="CY287" s="35"/>
      <c r="CZ287" s="35"/>
      <c r="DA287" s="35"/>
      <c r="DB287" s="35"/>
      <c r="DC287" s="35"/>
      <c r="DD287" s="35"/>
      <c r="DE287" s="35"/>
      <c r="DF287" s="35"/>
      <c r="DG287" s="35"/>
      <c r="DH287" s="35"/>
      <c r="DI287" s="35"/>
      <c r="DJ287" s="35"/>
      <c r="DK287" s="35"/>
      <c r="DL287" s="35"/>
      <c r="DM287" s="35"/>
      <c r="DN287" s="35"/>
      <c r="DO287" s="35"/>
      <c r="DP287" s="35"/>
      <c r="DQ287" s="35"/>
      <c r="DR287" s="35"/>
      <c r="DS287" s="35"/>
      <c r="DT287" s="35"/>
      <c r="DU287" s="35"/>
      <c r="DV287" s="35"/>
      <c r="DW287" s="35"/>
      <c r="DX287" s="35"/>
      <c r="DY287" s="35"/>
      <c r="DZ287" s="35"/>
      <c r="EA287" s="35"/>
      <c r="EB287" s="35"/>
      <c r="EC287" s="35"/>
      <c r="ED287" s="35"/>
      <c r="EE287" s="35"/>
      <c r="EF287" s="35"/>
      <c r="EG287" s="35"/>
      <c r="EH287" s="35"/>
      <c r="EI287" s="35"/>
      <c r="EJ287" s="35"/>
      <c r="EK287" s="35"/>
      <c r="EL287" s="35"/>
      <c r="EM287" s="35"/>
      <c r="EN287" s="35"/>
      <c r="EO287" s="35"/>
      <c r="EP287" s="35"/>
      <c r="EQ287" s="35"/>
      <c r="ER287" s="35"/>
      <c r="ES287" s="35"/>
      <c r="ET287" s="35"/>
      <c r="EU287" s="35"/>
      <c r="EV287" s="35"/>
      <c r="EW287" s="35"/>
      <c r="EX287" s="35"/>
      <c r="EY287" s="35"/>
      <c r="EZ287" s="35"/>
      <c r="FA287" s="35"/>
      <c r="FB287" s="35"/>
      <c r="FC287" s="35"/>
      <c r="FD287" s="35"/>
      <c r="FE287" s="35"/>
      <c r="FF287" s="35"/>
      <c r="FG287" s="35"/>
      <c r="FH287" s="35"/>
      <c r="FI287" s="35"/>
      <c r="FJ287" s="35"/>
      <c r="FK287" s="35"/>
      <c r="FL287" s="35"/>
      <c r="FM287" s="35"/>
      <c r="FN287" s="35"/>
      <c r="FO287" s="35"/>
      <c r="FP287" s="35"/>
      <c r="FQ287" s="35"/>
      <c r="FR287" s="35"/>
      <c r="FS287" s="35"/>
      <c r="FT287" s="35"/>
      <c r="FU287" s="35"/>
      <c r="FV287" s="35"/>
      <c r="FW287" s="35"/>
      <c r="FX287" s="35"/>
      <c r="FY287" s="35"/>
      <c r="FZ287" s="35"/>
      <c r="GA287" s="35"/>
      <c r="GB287" s="35"/>
      <c r="GC287" s="35"/>
      <c r="GD287" s="35"/>
      <c r="GE287" s="35"/>
      <c r="GF287" s="35"/>
      <c r="GG287" s="35"/>
      <c r="GH287" s="35"/>
      <c r="GI287" s="35"/>
      <c r="GJ287" s="35"/>
      <c r="GK287" s="35"/>
      <c r="GL287" s="35"/>
      <c r="GM287" s="35"/>
      <c r="GN287" s="35"/>
      <c r="GO287" s="35"/>
      <c r="GP287" s="35"/>
      <c r="GQ287" s="35"/>
      <c r="GR287" s="35"/>
      <c r="GS287" s="35"/>
      <c r="GT287" s="35"/>
      <c r="GU287" s="35"/>
      <c r="GV287" s="35"/>
      <c r="GW287" s="35"/>
      <c r="GX287" s="35"/>
      <c r="GY287" s="35"/>
      <c r="GZ287" s="35"/>
      <c r="HA287" s="35"/>
      <c r="HB287" s="35"/>
      <c r="HC287" s="35"/>
      <c r="HD287" s="35"/>
      <c r="HE287" s="35"/>
      <c r="HF287" s="35"/>
      <c r="HG287" s="35"/>
      <c r="HH287" s="35"/>
      <c r="HI287" s="35"/>
      <c r="HJ287" s="35"/>
      <c r="HK287" s="35"/>
      <c r="HL287" s="35"/>
      <c r="HM287" s="35"/>
      <c r="HN287" s="35"/>
      <c r="HO287" s="35"/>
      <c r="HP287" s="35"/>
      <c r="HQ287" s="35"/>
      <c r="HR287" s="35"/>
      <c r="HS287" s="35"/>
      <c r="HT287" s="35"/>
      <c r="HU287" s="35"/>
      <c r="HV287" s="35"/>
      <c r="HW287" s="35"/>
      <c r="HX287" s="35"/>
      <c r="HY287" s="35"/>
      <c r="HZ287" s="35"/>
      <c r="IA287" s="35"/>
      <c r="IB287" s="35"/>
      <c r="IC287" s="35"/>
      <c r="ID287" s="35"/>
      <c r="IE287" s="35"/>
      <c r="IF287" s="35"/>
      <c r="IG287" s="35"/>
      <c r="IH287" s="35"/>
      <c r="II287" s="35"/>
      <c r="IJ287" s="35"/>
      <c r="IK287" s="35"/>
      <c r="IL287" s="35"/>
      <c r="IM287" s="35"/>
      <c r="IN287" s="35"/>
      <c r="IO287" s="35"/>
      <c r="IP287" s="35"/>
      <c r="IQ287" s="35"/>
      <c r="IR287" s="35"/>
      <c r="IS287" s="35"/>
      <c r="IT287" s="35"/>
      <c r="IU287" s="35"/>
      <c r="IV287" s="35"/>
      <c r="IW287" s="35"/>
      <c r="IX287" s="35"/>
      <c r="IY287" s="35"/>
      <c r="IZ287" s="35"/>
      <c r="JA287" s="35"/>
      <c r="JB287" s="35"/>
      <c r="JC287" s="35"/>
      <c r="JD287" s="35"/>
      <c r="JE287" s="35"/>
      <c r="JF287" s="35"/>
      <c r="JG287" s="35"/>
      <c r="JH287" s="35"/>
      <c r="JI287" s="35"/>
      <c r="JJ287" s="35"/>
      <c r="JK287" s="35"/>
      <c r="JL287" s="35"/>
      <c r="JM287" s="35"/>
      <c r="JN287" s="35"/>
      <c r="JO287" s="35"/>
      <c r="JP287" s="35"/>
      <c r="JQ287" s="35"/>
      <c r="JR287" s="35"/>
      <c r="JS287" s="35"/>
      <c r="JT287" s="35"/>
      <c r="JU287" s="35"/>
      <c r="JV287" s="35"/>
      <c r="JW287" s="35"/>
      <c r="JX287" s="35"/>
      <c r="JY287" s="35"/>
      <c r="JZ287" s="35"/>
      <c r="KA287" s="35"/>
      <c r="KB287" s="35"/>
      <c r="KC287" s="35"/>
      <c r="KD287" s="35"/>
      <c r="KE287" s="35"/>
      <c r="KF287" s="35"/>
      <c r="KG287" s="35"/>
      <c r="KH287" s="35"/>
      <c r="KI287" s="35"/>
      <c r="KJ287" s="35"/>
      <c r="KK287" s="35"/>
      <c r="KL287" s="35"/>
      <c r="KM287" s="35"/>
      <c r="KN287" s="35"/>
      <c r="KO287" s="35"/>
      <c r="KP287" s="35"/>
      <c r="KQ287" s="35"/>
      <c r="KR287" s="35"/>
      <c r="KS287" s="35"/>
      <c r="KT287" s="35"/>
      <c r="KU287" s="35"/>
      <c r="KV287" s="35"/>
      <c r="KW287" s="35"/>
      <c r="KX287" s="35"/>
      <c r="KY287" s="35"/>
      <c r="KZ287" s="35"/>
      <c r="LA287" s="35"/>
      <c r="LB287" s="35"/>
      <c r="LC287" s="35"/>
      <c r="LD287" s="35"/>
      <c r="LE287" s="35"/>
      <c r="LF287" s="35"/>
      <c r="LG287" s="35"/>
      <c r="LH287" s="35"/>
      <c r="LI287" s="35"/>
      <c r="LJ287" s="35"/>
      <c r="LK287" s="35"/>
      <c r="LL287" s="35"/>
      <c r="LM287" s="35"/>
      <c r="LN287" s="35"/>
      <c r="LO287" s="35"/>
      <c r="LP287" s="35"/>
      <c r="LQ287" s="35"/>
      <c r="LR287" s="35"/>
      <c r="LS287" s="35"/>
      <c r="LT287" s="35"/>
      <c r="LU287" s="35"/>
      <c r="LV287" s="35"/>
      <c r="LW287" s="35"/>
      <c r="LX287" s="35"/>
      <c r="LY287" s="35"/>
      <c r="LZ287" s="35"/>
      <c r="MA287" s="35"/>
      <c r="MB287" s="35"/>
      <c r="MC287" s="35"/>
      <c r="MD287" s="35"/>
      <c r="ME287" s="35"/>
      <c r="MF287" s="35"/>
      <c r="MG287" s="35"/>
      <c r="MH287" s="35"/>
      <c r="MI287" s="35"/>
      <c r="MJ287" s="35"/>
      <c r="MK287" s="35"/>
      <c r="ML287" s="35"/>
      <c r="MM287" s="35"/>
      <c r="MN287" s="35"/>
      <c r="MO287" s="35"/>
      <c r="MP287" s="35"/>
      <c r="MQ287" s="35"/>
      <c r="MR287" s="35"/>
      <c r="MS287" s="35"/>
      <c r="MT287" s="35"/>
      <c r="MU287" s="35"/>
      <c r="MV287" s="35"/>
      <c r="MW287" s="35"/>
      <c r="MX287" s="35"/>
      <c r="MY287" s="35"/>
      <c r="MZ287" s="35"/>
      <c r="NA287" s="35"/>
      <c r="NB287" s="35"/>
      <c r="NC287" s="35"/>
      <c r="ND287" s="35"/>
      <c r="NE287" s="35"/>
      <c r="NF287" s="35"/>
      <c r="NG287" s="35"/>
      <c r="NH287" s="35"/>
      <c r="NI287" s="35"/>
      <c r="NJ287" s="35"/>
      <c r="NK287" s="35"/>
      <c r="NL287" s="35"/>
      <c r="NM287" s="35"/>
      <c r="NN287" s="35"/>
      <c r="NO287" s="35"/>
      <c r="NP287" s="35"/>
      <c r="NQ287" s="35"/>
      <c r="NR287" s="35"/>
      <c r="NS287" s="35"/>
      <c r="NT287" s="35"/>
      <c r="NU287" s="35"/>
      <c r="NV287" s="35"/>
      <c r="NW287" s="35"/>
      <c r="NX287" s="35"/>
      <c r="NY287" s="35"/>
      <c r="NZ287" s="35"/>
      <c r="OA287" s="35"/>
      <c r="OB287" s="35"/>
      <c r="OC287" s="35"/>
      <c r="OD287" s="35"/>
      <c r="OE287" s="35"/>
      <c r="OF287" s="35"/>
      <c r="OG287" s="35"/>
      <c r="OH287" s="35"/>
      <c r="OI287" s="35"/>
      <c r="OJ287" s="35"/>
      <c r="OK287" s="35"/>
      <c r="OL287" s="35"/>
      <c r="OM287" s="35"/>
      <c r="ON287" s="35"/>
      <c r="OO287" s="35"/>
      <c r="OP287" s="35"/>
      <c r="OQ287" s="35"/>
      <c r="OR287" s="35"/>
      <c r="OS287" s="35"/>
      <c r="OT287" s="35"/>
      <c r="OU287" s="35"/>
      <c r="OV287" s="35"/>
      <c r="OW287" s="35"/>
      <c r="OX287" s="35"/>
      <c r="OY287" s="35"/>
      <c r="OZ287" s="35"/>
      <c r="PA287" s="35"/>
      <c r="PB287" s="35"/>
      <c r="PC287" s="35"/>
      <c r="PD287" s="35"/>
      <c r="PE287" s="35"/>
      <c r="PF287" s="35"/>
      <c r="PG287" s="35"/>
      <c r="PH287" s="35"/>
      <c r="PI287" s="35"/>
      <c r="PJ287" s="35"/>
      <c r="PK287" s="35"/>
      <c r="PL287" s="35"/>
      <c r="PM287" s="35"/>
      <c r="PN287" s="35"/>
      <c r="PO287" s="35"/>
      <c r="PP287" s="35"/>
      <c r="PQ287" s="35"/>
      <c r="PR287" s="35"/>
      <c r="PS287" s="35"/>
      <c r="PT287" s="35"/>
      <c r="PU287" s="35"/>
      <c r="PV287" s="35"/>
      <c r="PW287" s="35"/>
      <c r="PX287" s="35"/>
      <c r="PY287" s="35"/>
      <c r="PZ287" s="35"/>
      <c r="QA287" s="35"/>
      <c r="QB287" s="35"/>
      <c r="QC287" s="35"/>
      <c r="QD287" s="35"/>
      <c r="QE287" s="35"/>
      <c r="QF287" s="35"/>
      <c r="QG287" s="35"/>
      <c r="QH287" s="35"/>
      <c r="QI287" s="35"/>
      <c r="QJ287" s="35"/>
      <c r="QK287" s="35"/>
      <c r="QL287" s="35"/>
      <c r="QM287" s="35"/>
      <c r="QN287" s="35"/>
      <c r="QO287" s="35"/>
      <c r="QP287" s="35"/>
      <c r="QQ287" s="35"/>
      <c r="QR287" s="35"/>
      <c r="QS287" s="35"/>
      <c r="QT287" s="35"/>
      <c r="QU287" s="35"/>
      <c r="QV287" s="35"/>
      <c r="QW287" s="35"/>
      <c r="QX287" s="35"/>
      <c r="QY287" s="35"/>
      <c r="QZ287" s="35"/>
      <c r="RA287" s="35"/>
      <c r="RB287" s="35"/>
      <c r="RC287" s="35"/>
      <c r="RD287" s="35"/>
      <c r="RE287" s="35"/>
      <c r="RF287" s="35"/>
      <c r="RG287" s="35"/>
      <c r="RH287" s="35"/>
      <c r="RI287" s="35"/>
      <c r="RJ287" s="35"/>
      <c r="RK287" s="35"/>
      <c r="RL287" s="35"/>
      <c r="RM287" s="35"/>
      <c r="RN287" s="35"/>
      <c r="RO287" s="35"/>
      <c r="RP287" s="35"/>
      <c r="RQ287" s="35"/>
      <c r="RR287" s="35"/>
      <c r="RS287" s="35"/>
      <c r="RT287" s="35"/>
      <c r="RU287" s="35"/>
      <c r="RV287" s="35"/>
      <c r="RW287" s="35"/>
      <c r="RX287" s="35"/>
      <c r="RY287" s="35"/>
      <c r="RZ287" s="35"/>
      <c r="SA287" s="35"/>
      <c r="SB287" s="35"/>
      <c r="SC287" s="35"/>
      <c r="SD287" s="35"/>
      <c r="SE287" s="35"/>
      <c r="SF287" s="35"/>
      <c r="SG287" s="35"/>
      <c r="SH287" s="35"/>
      <c r="SI287" s="35"/>
      <c r="SJ287" s="35"/>
      <c r="SK287" s="35"/>
      <c r="SL287" s="35"/>
      <c r="SM287" s="35"/>
      <c r="SN287" s="35"/>
      <c r="SO287" s="35"/>
      <c r="SP287" s="35"/>
      <c r="SQ287" s="35"/>
      <c r="SR287" s="35"/>
      <c r="SS287" s="35"/>
      <c r="ST287" s="35"/>
      <c r="SU287" s="35"/>
      <c r="SV287" s="35"/>
      <c r="SW287" s="35"/>
      <c r="SX287" s="35"/>
      <c r="SY287" s="35"/>
      <c r="SZ287" s="35"/>
      <c r="TA287" s="35"/>
      <c r="TB287" s="35"/>
      <c r="TC287" s="35"/>
      <c r="TD287" s="35"/>
      <c r="TE287" s="35"/>
      <c r="TF287" s="35"/>
      <c r="TG287" s="35"/>
      <c r="TH287" s="35"/>
      <c r="TI287" s="35"/>
      <c r="TJ287" s="35"/>
      <c r="TK287" s="35"/>
      <c r="TL287" s="35"/>
      <c r="TM287" s="35"/>
      <c r="TN287" s="35"/>
      <c r="TO287" s="35"/>
      <c r="TP287" s="35"/>
      <c r="TQ287" s="35"/>
      <c r="TR287" s="35"/>
      <c r="TS287" s="35"/>
      <c r="TT287" s="35"/>
      <c r="TU287" s="35"/>
      <c r="TV287" s="35"/>
      <c r="TW287" s="35"/>
      <c r="TX287" s="35"/>
      <c r="TY287" s="35"/>
      <c r="TZ287" s="35"/>
      <c r="UA287" s="35"/>
      <c r="UB287" s="35"/>
      <c r="UC287" s="35"/>
      <c r="UD287" s="35"/>
      <c r="UE287" s="35"/>
      <c r="UF287" s="35"/>
      <c r="UG287" s="35"/>
      <c r="UH287" s="35"/>
      <c r="UI287" s="35"/>
      <c r="UJ287" s="35"/>
      <c r="UK287" s="35"/>
      <c r="UL287" s="35"/>
      <c r="UM287" s="35"/>
      <c r="UN287" s="35"/>
      <c r="UO287" s="35"/>
      <c r="UP287" s="35"/>
      <c r="UQ287" s="35"/>
      <c r="UR287" s="35"/>
      <c r="US287" s="35"/>
      <c r="UT287" s="35"/>
      <c r="UU287" s="35"/>
      <c r="UV287" s="35"/>
      <c r="UW287" s="35"/>
      <c r="UX287" s="35"/>
      <c r="UY287" s="35"/>
      <c r="UZ287" s="35"/>
      <c r="VA287" s="35"/>
      <c r="VB287" s="35"/>
      <c r="VC287" s="35"/>
      <c r="VD287" s="35"/>
      <c r="VE287" s="35"/>
      <c r="VF287" s="35"/>
      <c r="VG287" s="35"/>
      <c r="VH287" s="35"/>
      <c r="VI287" s="35"/>
      <c r="VJ287" s="35"/>
      <c r="VK287" s="35"/>
      <c r="VL287" s="35"/>
      <c r="VM287" s="35"/>
      <c r="VN287" s="35"/>
      <c r="VO287" s="35"/>
      <c r="VP287" s="35"/>
      <c r="VQ287" s="35"/>
      <c r="VR287" s="35"/>
      <c r="VS287" s="35"/>
      <c r="VT287" s="35"/>
      <c r="VU287" s="35"/>
      <c r="VV287" s="35"/>
      <c r="VW287" s="35"/>
      <c r="VX287" s="35"/>
      <c r="VY287" s="35"/>
      <c r="VZ287" s="35"/>
      <c r="WA287" s="35"/>
      <c r="WB287" s="35"/>
      <c r="WC287" s="35"/>
      <c r="WD287" s="35"/>
      <c r="WE287" s="35"/>
      <c r="WF287" s="35"/>
      <c r="WG287" s="35"/>
      <c r="WH287" s="35"/>
      <c r="WI287" s="35"/>
      <c r="WJ287" s="35"/>
      <c r="WK287" s="35"/>
      <c r="WL287" s="35"/>
      <c r="WM287" s="35"/>
      <c r="WN287" s="35"/>
      <c r="WO287" s="35"/>
      <c r="WP287" s="35"/>
      <c r="WQ287" s="35"/>
      <c r="WR287" s="35"/>
      <c r="WS287" s="35"/>
      <c r="WT287" s="35"/>
      <c r="WU287" s="35"/>
      <c r="WV287" s="35"/>
      <c r="WW287" s="35"/>
      <c r="WX287" s="35"/>
      <c r="WY287" s="35"/>
      <c r="WZ287" s="35"/>
      <c r="XA287" s="35"/>
      <c r="XB287" s="35"/>
      <c r="XC287" s="35"/>
      <c r="XD287" s="35"/>
      <c r="XE287" s="35"/>
      <c r="XF287" s="35"/>
      <c r="XG287" s="35"/>
      <c r="XH287" s="35"/>
      <c r="XI287" s="35"/>
      <c r="XJ287" s="35"/>
      <c r="XK287" s="35"/>
      <c r="XL287" s="35"/>
      <c r="XM287" s="35"/>
      <c r="XN287" s="35"/>
      <c r="XO287" s="35"/>
      <c r="XP287" s="35"/>
      <c r="XQ287" s="35"/>
      <c r="XR287" s="35"/>
      <c r="XS287" s="35"/>
      <c r="XT287" s="35"/>
      <c r="XU287" s="35"/>
      <c r="XV287" s="35"/>
      <c r="XW287" s="35"/>
      <c r="XX287" s="35"/>
      <c r="XY287" s="35"/>
      <c r="XZ287" s="35"/>
      <c r="YA287" s="35"/>
      <c r="YB287" s="35"/>
      <c r="YC287" s="35"/>
      <c r="YD287" s="35"/>
      <c r="YE287" s="35"/>
      <c r="YF287" s="35"/>
      <c r="YG287" s="35"/>
      <c r="YH287" s="35"/>
      <c r="YI287" s="35"/>
      <c r="YJ287" s="35"/>
      <c r="YK287" s="35"/>
      <c r="YL287" s="35"/>
      <c r="YM287" s="35"/>
      <c r="YN287" s="35"/>
      <c r="YO287" s="35"/>
      <c r="YP287" s="35"/>
      <c r="YQ287" s="35"/>
      <c r="YR287" s="35"/>
      <c r="YS287" s="35"/>
      <c r="YT287" s="35"/>
      <c r="YU287" s="35"/>
      <c r="YV287" s="35"/>
      <c r="YW287" s="35"/>
      <c r="YX287" s="35"/>
      <c r="YY287" s="35"/>
      <c r="YZ287" s="35"/>
      <c r="ZA287" s="35"/>
      <c r="ZB287" s="35"/>
      <c r="ZC287" s="35"/>
      <c r="ZD287" s="35"/>
      <c r="ZE287" s="35"/>
      <c r="ZF287" s="35"/>
      <c r="ZG287" s="35"/>
      <c r="ZH287" s="35"/>
      <c r="ZI287" s="35"/>
      <c r="ZJ287" s="35"/>
      <c r="ZK287" s="35"/>
      <c r="ZL287" s="35"/>
      <c r="ZM287" s="35"/>
      <c r="ZN287" s="35"/>
      <c r="ZO287" s="35"/>
      <c r="ZP287" s="35"/>
      <c r="ZQ287" s="35"/>
      <c r="ZR287" s="35"/>
      <c r="ZS287" s="35"/>
      <c r="ZT287" s="35"/>
      <c r="ZU287" s="35"/>
      <c r="ZV287" s="35"/>
      <c r="ZW287" s="35"/>
      <c r="ZX287" s="35"/>
      <c r="ZY287" s="35"/>
      <c r="ZZ287" s="35"/>
      <c r="AAA287" s="35"/>
      <c r="AAB287" s="35"/>
      <c r="AAC287" s="35"/>
      <c r="AAD287" s="35"/>
      <c r="AAE287" s="35"/>
      <c r="AAF287" s="35"/>
      <c r="AAG287" s="35"/>
      <c r="AAH287" s="35"/>
      <c r="AAI287" s="35"/>
      <c r="AAJ287" s="35"/>
      <c r="AAK287" s="35"/>
      <c r="AAL287" s="35"/>
      <c r="AAM287" s="35"/>
      <c r="AAN287" s="35"/>
      <c r="AAO287" s="35"/>
      <c r="AAP287" s="35"/>
      <c r="AAQ287" s="35"/>
      <c r="AAR287" s="35"/>
      <c r="AAS287" s="35"/>
      <c r="AAT287" s="35"/>
      <c r="AAU287" s="35"/>
      <c r="AAV287" s="35"/>
      <c r="AAW287" s="35"/>
      <c r="AAX287" s="35"/>
      <c r="AAY287" s="35"/>
      <c r="AAZ287" s="35"/>
      <c r="ABA287" s="35"/>
      <c r="ABB287" s="35"/>
      <c r="ABC287" s="35"/>
      <c r="ABD287" s="35"/>
      <c r="ABE287" s="35"/>
      <c r="ABF287" s="35"/>
      <c r="ABG287" s="35"/>
      <c r="ABH287" s="35"/>
      <c r="ABI287" s="35"/>
      <c r="ABJ287" s="35"/>
      <c r="ABK287" s="35"/>
      <c r="ABL287" s="35"/>
      <c r="ABM287" s="35"/>
      <c r="ABN287" s="35"/>
      <c r="ABO287" s="35"/>
      <c r="ABP287" s="35"/>
      <c r="ABQ287" s="35"/>
      <c r="ABR287" s="35"/>
      <c r="ABS287" s="35"/>
      <c r="ABT287" s="35"/>
      <c r="ABU287" s="35"/>
      <c r="ABV287" s="35"/>
      <c r="ABW287" s="35"/>
      <c r="ABX287" s="35"/>
      <c r="ABY287" s="35"/>
      <c r="ABZ287" s="35"/>
      <c r="ACA287" s="35"/>
      <c r="ACB287" s="35"/>
      <c r="ACC287" s="35"/>
      <c r="ACD287" s="35"/>
      <c r="ACE287" s="35"/>
      <c r="ACF287" s="35"/>
      <c r="ACG287" s="35"/>
      <c r="ACH287" s="35"/>
      <c r="ACI287" s="35"/>
      <c r="ACJ287" s="35"/>
      <c r="ACK287" s="35"/>
      <c r="ACL287" s="35"/>
      <c r="ACM287" s="35"/>
      <c r="ACN287" s="35"/>
      <c r="ACO287" s="35"/>
      <c r="ACP287" s="35"/>
      <c r="ACQ287" s="35"/>
      <c r="ACR287" s="35"/>
      <c r="ACS287" s="35"/>
      <c r="ACT287" s="35"/>
      <c r="ACU287" s="35"/>
      <c r="ACV287" s="35"/>
      <c r="ACW287" s="35"/>
      <c r="ACX287" s="35"/>
      <c r="ACY287" s="35"/>
      <c r="ACZ287" s="35"/>
      <c r="ADA287" s="35"/>
      <c r="ADB287" s="35"/>
      <c r="ADC287" s="35"/>
      <c r="ADD287" s="35"/>
      <c r="ADE287" s="35"/>
      <c r="ADF287" s="35"/>
      <c r="ADG287" s="35"/>
      <c r="ADH287" s="35"/>
      <c r="ADI287" s="35"/>
      <c r="ADJ287" s="35"/>
      <c r="ADK287" s="35"/>
      <c r="ADL287" s="35"/>
      <c r="ADM287" s="35"/>
      <c r="ADN287" s="35"/>
      <c r="ADO287" s="35"/>
      <c r="ADP287" s="35"/>
      <c r="ADQ287" s="35"/>
      <c r="ADR287" s="35"/>
      <c r="ADS287" s="35"/>
      <c r="ADT287" s="35"/>
      <c r="ADU287" s="35"/>
      <c r="ADV287" s="35"/>
      <c r="ADW287" s="35"/>
      <c r="ADX287" s="35"/>
      <c r="ADY287" s="26">
        <f t="shared" si="12"/>
        <v>0</v>
      </c>
      <c r="ADZ287" s="5"/>
    </row>
    <row r="288" spans="1:806" s="33" customFormat="1" x14ac:dyDescent="0.2">
      <c r="A288" s="38" t="s">
        <v>175</v>
      </c>
      <c r="B288" s="65">
        <f t="shared" si="11"/>
        <v>0</v>
      </c>
      <c r="C288" s="57">
        <v>0.9</v>
      </c>
      <c r="D288" s="59">
        <v>44669</v>
      </c>
      <c r="E288" s="67">
        <v>124.29</v>
      </c>
      <c r="F288" s="67">
        <f t="shared" si="10"/>
        <v>0</v>
      </c>
      <c r="G288" s="6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15"/>
      <c r="BF288" s="15"/>
      <c r="BG288" s="136"/>
      <c r="BH288" s="35"/>
      <c r="BI288" s="35"/>
      <c r="BJ288" s="35"/>
      <c r="BK288" s="35"/>
      <c r="BL288" s="35"/>
      <c r="BM288" s="35"/>
      <c r="BN288" s="35"/>
      <c r="BO288" s="35"/>
      <c r="BP288" s="35"/>
      <c r="BQ288" s="35"/>
      <c r="BR288" s="35"/>
      <c r="BS288" s="35"/>
      <c r="BT288" s="35"/>
      <c r="BU288" s="35"/>
      <c r="BV288" s="35"/>
      <c r="BW288" s="35"/>
      <c r="BX288" s="35"/>
      <c r="BY288" s="35"/>
      <c r="BZ288" s="35"/>
      <c r="CA288" s="35"/>
      <c r="CB288" s="35"/>
      <c r="CC288" s="35"/>
      <c r="CD288" s="35"/>
      <c r="CE288" s="35"/>
      <c r="CF288" s="35"/>
      <c r="CG288" s="35"/>
      <c r="CH288" s="35"/>
      <c r="CI288" s="35"/>
      <c r="CJ288" s="35"/>
      <c r="CK288" s="35"/>
      <c r="CL288" s="35"/>
      <c r="CM288" s="35"/>
      <c r="CN288" s="35"/>
      <c r="CO288" s="35"/>
      <c r="CP288" s="35"/>
      <c r="CQ288" s="35"/>
      <c r="CR288" s="35"/>
      <c r="CS288" s="35"/>
      <c r="CT288" s="35"/>
      <c r="CU288" s="35"/>
      <c r="CV288" s="35"/>
      <c r="CW288" s="35"/>
      <c r="CX288" s="35"/>
      <c r="CY288" s="35"/>
      <c r="CZ288" s="35"/>
      <c r="DA288" s="35"/>
      <c r="DB288" s="35"/>
      <c r="DC288" s="35"/>
      <c r="DD288" s="35"/>
      <c r="DE288" s="35"/>
      <c r="DF288" s="35"/>
      <c r="DG288" s="35"/>
      <c r="DH288" s="35"/>
      <c r="DI288" s="35"/>
      <c r="DJ288" s="35"/>
      <c r="DK288" s="35"/>
      <c r="DL288" s="35"/>
      <c r="DM288" s="35"/>
      <c r="DN288" s="35"/>
      <c r="DO288" s="35"/>
      <c r="DP288" s="35"/>
      <c r="DQ288" s="35"/>
      <c r="DR288" s="35"/>
      <c r="DS288" s="35"/>
      <c r="DT288" s="35"/>
      <c r="DU288" s="35"/>
      <c r="DV288" s="35"/>
      <c r="DW288" s="35"/>
      <c r="DX288" s="35"/>
      <c r="DY288" s="35"/>
      <c r="DZ288" s="35"/>
      <c r="EA288" s="35"/>
      <c r="EB288" s="35"/>
      <c r="EC288" s="35"/>
      <c r="ED288" s="35"/>
      <c r="EE288" s="35"/>
      <c r="EF288" s="35"/>
      <c r="EG288" s="35"/>
      <c r="EH288" s="35"/>
      <c r="EI288" s="35"/>
      <c r="EJ288" s="35"/>
      <c r="EK288" s="35"/>
      <c r="EL288" s="35"/>
      <c r="EM288" s="35"/>
      <c r="EN288" s="35"/>
      <c r="EO288" s="35"/>
      <c r="EP288" s="35"/>
      <c r="EQ288" s="35"/>
      <c r="ER288" s="35"/>
      <c r="ES288" s="35"/>
      <c r="ET288" s="35"/>
      <c r="EU288" s="35"/>
      <c r="EV288" s="35"/>
      <c r="EW288" s="35"/>
      <c r="EX288" s="35"/>
      <c r="EY288" s="35"/>
      <c r="EZ288" s="35"/>
      <c r="FA288" s="35"/>
      <c r="FB288" s="35"/>
      <c r="FC288" s="35"/>
      <c r="FD288" s="35"/>
      <c r="FE288" s="35"/>
      <c r="FF288" s="35"/>
      <c r="FG288" s="35"/>
      <c r="FH288" s="35"/>
      <c r="FI288" s="35"/>
      <c r="FJ288" s="35"/>
      <c r="FK288" s="35"/>
      <c r="FL288" s="35"/>
      <c r="FM288" s="35"/>
      <c r="FN288" s="35"/>
      <c r="FO288" s="35"/>
      <c r="FP288" s="35"/>
      <c r="FQ288" s="35"/>
      <c r="FR288" s="35"/>
      <c r="FS288" s="35"/>
      <c r="FT288" s="35"/>
      <c r="FU288" s="35"/>
      <c r="FV288" s="35"/>
      <c r="FW288" s="35"/>
      <c r="FX288" s="35"/>
      <c r="FY288" s="35"/>
      <c r="FZ288" s="35"/>
      <c r="GA288" s="35"/>
      <c r="GB288" s="35"/>
      <c r="GC288" s="35"/>
      <c r="GD288" s="35"/>
      <c r="GE288" s="35"/>
      <c r="GF288" s="35"/>
      <c r="GG288" s="35"/>
      <c r="GH288" s="35"/>
      <c r="GI288" s="35"/>
      <c r="GJ288" s="35"/>
      <c r="GK288" s="35"/>
      <c r="GL288" s="35"/>
      <c r="GM288" s="35"/>
      <c r="GN288" s="35"/>
      <c r="GO288" s="35"/>
      <c r="GP288" s="35"/>
      <c r="GQ288" s="35"/>
      <c r="GR288" s="35"/>
      <c r="GS288" s="35"/>
      <c r="GT288" s="35"/>
      <c r="GU288" s="35"/>
      <c r="GV288" s="35"/>
      <c r="GW288" s="35"/>
      <c r="GX288" s="35"/>
      <c r="GY288" s="35"/>
      <c r="GZ288" s="35"/>
      <c r="HA288" s="35"/>
      <c r="HB288" s="35"/>
      <c r="HC288" s="35"/>
      <c r="HD288" s="35"/>
      <c r="HE288" s="35"/>
      <c r="HF288" s="35"/>
      <c r="HG288" s="35"/>
      <c r="HH288" s="35"/>
      <c r="HI288" s="35"/>
      <c r="HJ288" s="35"/>
      <c r="HK288" s="35"/>
      <c r="HL288" s="35"/>
      <c r="HM288" s="35"/>
      <c r="HN288" s="35"/>
      <c r="HO288" s="35"/>
      <c r="HP288" s="35"/>
      <c r="HQ288" s="35"/>
      <c r="HR288" s="35"/>
      <c r="HS288" s="35"/>
      <c r="HT288" s="35"/>
      <c r="HU288" s="35"/>
      <c r="HV288" s="35"/>
      <c r="HW288" s="35"/>
      <c r="HX288" s="35"/>
      <c r="HY288" s="35"/>
      <c r="HZ288" s="35"/>
      <c r="IA288" s="35"/>
      <c r="IB288" s="35"/>
      <c r="IC288" s="35"/>
      <c r="ID288" s="35"/>
      <c r="IE288" s="35"/>
      <c r="IF288" s="35"/>
      <c r="IG288" s="35"/>
      <c r="IH288" s="35"/>
      <c r="II288" s="35"/>
      <c r="IJ288" s="35"/>
      <c r="IK288" s="35"/>
      <c r="IL288" s="35"/>
      <c r="IM288" s="35"/>
      <c r="IN288" s="35"/>
      <c r="IO288" s="35"/>
      <c r="IP288" s="35"/>
      <c r="IQ288" s="35"/>
      <c r="IR288" s="35"/>
      <c r="IS288" s="35"/>
      <c r="IT288" s="35"/>
      <c r="IU288" s="35"/>
      <c r="IV288" s="35"/>
      <c r="IW288" s="35"/>
      <c r="IX288" s="35"/>
      <c r="IY288" s="35"/>
      <c r="IZ288" s="35"/>
      <c r="JA288" s="35"/>
      <c r="JB288" s="35"/>
      <c r="JC288" s="35"/>
      <c r="JD288" s="35"/>
      <c r="JE288" s="35"/>
      <c r="JF288" s="35"/>
      <c r="JG288" s="35"/>
      <c r="JH288" s="35"/>
      <c r="JI288" s="35"/>
      <c r="JJ288" s="35"/>
      <c r="JK288" s="35"/>
      <c r="JL288" s="35"/>
      <c r="JM288" s="35"/>
      <c r="JN288" s="35"/>
      <c r="JO288" s="35"/>
      <c r="JP288" s="35"/>
      <c r="JQ288" s="35"/>
      <c r="JR288" s="35"/>
      <c r="JS288" s="35"/>
      <c r="JT288" s="35"/>
      <c r="JU288" s="35"/>
      <c r="JV288" s="35"/>
      <c r="JW288" s="35"/>
      <c r="JX288" s="35"/>
      <c r="JY288" s="35"/>
      <c r="JZ288" s="35"/>
      <c r="KA288" s="35"/>
      <c r="KB288" s="35"/>
      <c r="KC288" s="35"/>
      <c r="KD288" s="35"/>
      <c r="KE288" s="35"/>
      <c r="KF288" s="35"/>
      <c r="KG288" s="35"/>
      <c r="KH288" s="35"/>
      <c r="KI288" s="35"/>
      <c r="KJ288" s="35"/>
      <c r="KK288" s="35"/>
      <c r="KL288" s="35"/>
      <c r="KM288" s="35"/>
      <c r="KN288" s="35"/>
      <c r="KO288" s="35"/>
      <c r="KP288" s="35"/>
      <c r="KQ288" s="35"/>
      <c r="KR288" s="35"/>
      <c r="KS288" s="35"/>
      <c r="KT288" s="35"/>
      <c r="KU288" s="35"/>
      <c r="KV288" s="35"/>
      <c r="KW288" s="35"/>
      <c r="KX288" s="35"/>
      <c r="KY288" s="35"/>
      <c r="KZ288" s="35"/>
      <c r="LA288" s="35"/>
      <c r="LB288" s="35"/>
      <c r="LC288" s="35"/>
      <c r="LD288" s="35"/>
      <c r="LE288" s="35"/>
      <c r="LF288" s="35"/>
      <c r="LG288" s="35"/>
      <c r="LH288" s="35"/>
      <c r="LI288" s="35"/>
      <c r="LJ288" s="35"/>
      <c r="LK288" s="35"/>
      <c r="LL288" s="35"/>
      <c r="LM288" s="35"/>
      <c r="LN288" s="35"/>
      <c r="LO288" s="35"/>
      <c r="LP288" s="35"/>
      <c r="LQ288" s="35"/>
      <c r="LR288" s="35"/>
      <c r="LS288" s="35"/>
      <c r="LT288" s="35"/>
      <c r="LU288" s="35"/>
      <c r="LV288" s="35"/>
      <c r="LW288" s="35"/>
      <c r="LX288" s="35"/>
      <c r="LY288" s="35"/>
      <c r="LZ288" s="35"/>
      <c r="MA288" s="35"/>
      <c r="MB288" s="35"/>
      <c r="MC288" s="35"/>
      <c r="MD288" s="35"/>
      <c r="ME288" s="35"/>
      <c r="MF288" s="35"/>
      <c r="MG288" s="35"/>
      <c r="MH288" s="35"/>
      <c r="MI288" s="35"/>
      <c r="MJ288" s="35"/>
      <c r="MK288" s="35"/>
      <c r="ML288" s="35"/>
      <c r="MM288" s="35"/>
      <c r="MN288" s="35"/>
      <c r="MO288" s="35"/>
      <c r="MP288" s="35"/>
      <c r="MQ288" s="35"/>
      <c r="MR288" s="35"/>
      <c r="MS288" s="35"/>
      <c r="MT288" s="35"/>
      <c r="MU288" s="35"/>
      <c r="MV288" s="35"/>
      <c r="MW288" s="35"/>
      <c r="MX288" s="35"/>
      <c r="MY288" s="35"/>
      <c r="MZ288" s="35"/>
      <c r="NA288" s="35"/>
      <c r="NB288" s="35"/>
      <c r="NC288" s="35"/>
      <c r="ND288" s="35"/>
      <c r="NE288" s="35"/>
      <c r="NF288" s="35"/>
      <c r="NG288" s="35"/>
      <c r="NH288" s="35"/>
      <c r="NI288" s="35"/>
      <c r="NJ288" s="35"/>
      <c r="NK288" s="35"/>
      <c r="NL288" s="35"/>
      <c r="NM288" s="35"/>
      <c r="NN288" s="35"/>
      <c r="NO288" s="35"/>
      <c r="NP288" s="35"/>
      <c r="NQ288" s="35"/>
      <c r="NR288" s="35"/>
      <c r="NS288" s="35"/>
      <c r="NT288" s="35"/>
      <c r="NU288" s="35"/>
      <c r="NV288" s="35"/>
      <c r="NW288" s="35"/>
      <c r="NX288" s="35"/>
      <c r="NY288" s="35"/>
      <c r="NZ288" s="35"/>
      <c r="OA288" s="35"/>
      <c r="OB288" s="35"/>
      <c r="OC288" s="35"/>
      <c r="OD288" s="35"/>
      <c r="OE288" s="35"/>
      <c r="OF288" s="35"/>
      <c r="OG288" s="35"/>
      <c r="OH288" s="35"/>
      <c r="OI288" s="35"/>
      <c r="OJ288" s="35"/>
      <c r="OK288" s="35"/>
      <c r="OL288" s="35"/>
      <c r="OM288" s="35"/>
      <c r="ON288" s="35"/>
      <c r="OO288" s="35"/>
      <c r="OP288" s="35"/>
      <c r="OQ288" s="35"/>
      <c r="OR288" s="35"/>
      <c r="OS288" s="35"/>
      <c r="OT288" s="35"/>
      <c r="OU288" s="35"/>
      <c r="OV288" s="35"/>
      <c r="OW288" s="35"/>
      <c r="OX288" s="35"/>
      <c r="OY288" s="35"/>
      <c r="OZ288" s="35"/>
      <c r="PA288" s="35"/>
      <c r="PB288" s="35"/>
      <c r="PC288" s="35"/>
      <c r="PD288" s="35"/>
      <c r="PE288" s="35"/>
      <c r="PF288" s="35"/>
      <c r="PG288" s="35"/>
      <c r="PH288" s="35"/>
      <c r="PI288" s="35"/>
      <c r="PJ288" s="35"/>
      <c r="PK288" s="35"/>
      <c r="PL288" s="35"/>
      <c r="PM288" s="35"/>
      <c r="PN288" s="35"/>
      <c r="PO288" s="35"/>
      <c r="PP288" s="35"/>
      <c r="PQ288" s="35"/>
      <c r="PR288" s="35"/>
      <c r="PS288" s="35"/>
      <c r="PT288" s="35"/>
      <c r="PU288" s="35"/>
      <c r="PV288" s="35"/>
      <c r="PW288" s="35"/>
      <c r="PX288" s="35"/>
      <c r="PY288" s="35"/>
      <c r="PZ288" s="35"/>
      <c r="QA288" s="35"/>
      <c r="QB288" s="35"/>
      <c r="QC288" s="35"/>
      <c r="QD288" s="35"/>
      <c r="QE288" s="35"/>
      <c r="QF288" s="35"/>
      <c r="QG288" s="35"/>
      <c r="QH288" s="35"/>
      <c r="QI288" s="35"/>
      <c r="QJ288" s="35"/>
      <c r="QK288" s="35"/>
      <c r="QL288" s="35"/>
      <c r="QM288" s="35"/>
      <c r="QN288" s="35"/>
      <c r="QO288" s="35"/>
      <c r="QP288" s="35"/>
      <c r="QQ288" s="35"/>
      <c r="QR288" s="35"/>
      <c r="QS288" s="35"/>
      <c r="QT288" s="35"/>
      <c r="QU288" s="35"/>
      <c r="QV288" s="35"/>
      <c r="QW288" s="35"/>
      <c r="QX288" s="35"/>
      <c r="QY288" s="35"/>
      <c r="QZ288" s="35"/>
      <c r="RA288" s="35"/>
      <c r="RB288" s="35"/>
      <c r="RC288" s="35"/>
      <c r="RD288" s="35"/>
      <c r="RE288" s="35"/>
      <c r="RF288" s="35"/>
      <c r="RG288" s="35"/>
      <c r="RH288" s="35"/>
      <c r="RI288" s="35"/>
      <c r="RJ288" s="35"/>
      <c r="RK288" s="35"/>
      <c r="RL288" s="35"/>
      <c r="RM288" s="35"/>
      <c r="RN288" s="35"/>
      <c r="RO288" s="35"/>
      <c r="RP288" s="35"/>
      <c r="RQ288" s="35"/>
      <c r="RR288" s="35"/>
      <c r="RS288" s="35"/>
      <c r="RT288" s="35"/>
      <c r="RU288" s="35"/>
      <c r="RV288" s="35"/>
      <c r="RW288" s="35"/>
      <c r="RX288" s="35"/>
      <c r="RY288" s="35"/>
      <c r="RZ288" s="35"/>
      <c r="SA288" s="35"/>
      <c r="SB288" s="35"/>
      <c r="SC288" s="35"/>
      <c r="SD288" s="35"/>
      <c r="SE288" s="35"/>
      <c r="SF288" s="35"/>
      <c r="SG288" s="35"/>
      <c r="SH288" s="35"/>
      <c r="SI288" s="35"/>
      <c r="SJ288" s="35"/>
      <c r="SK288" s="35"/>
      <c r="SL288" s="35"/>
      <c r="SM288" s="35"/>
      <c r="SN288" s="35"/>
      <c r="SO288" s="35"/>
      <c r="SP288" s="35"/>
      <c r="SQ288" s="35"/>
      <c r="SR288" s="35"/>
      <c r="SS288" s="35"/>
      <c r="ST288" s="35"/>
      <c r="SU288" s="35"/>
      <c r="SV288" s="35"/>
      <c r="SW288" s="35"/>
      <c r="SX288" s="35"/>
      <c r="SY288" s="35"/>
      <c r="SZ288" s="35"/>
      <c r="TA288" s="35"/>
      <c r="TB288" s="35"/>
      <c r="TC288" s="35"/>
      <c r="TD288" s="35"/>
      <c r="TE288" s="35"/>
      <c r="TF288" s="35"/>
      <c r="TG288" s="35"/>
      <c r="TH288" s="35"/>
      <c r="TI288" s="35"/>
      <c r="TJ288" s="35"/>
      <c r="TK288" s="35"/>
      <c r="TL288" s="35"/>
      <c r="TM288" s="35"/>
      <c r="TN288" s="35"/>
      <c r="TO288" s="35"/>
      <c r="TP288" s="35"/>
      <c r="TQ288" s="35"/>
      <c r="TR288" s="35"/>
      <c r="TS288" s="35"/>
      <c r="TT288" s="35"/>
      <c r="TU288" s="35"/>
      <c r="TV288" s="35"/>
      <c r="TW288" s="35"/>
      <c r="TX288" s="35"/>
      <c r="TY288" s="35"/>
      <c r="TZ288" s="35"/>
      <c r="UA288" s="35"/>
      <c r="UB288" s="35"/>
      <c r="UC288" s="35">
        <v>18</v>
      </c>
      <c r="UD288" s="35"/>
      <c r="UE288" s="35"/>
      <c r="UF288" s="35"/>
      <c r="UG288" s="35"/>
      <c r="UH288" s="35"/>
      <c r="UI288" s="35"/>
      <c r="UJ288" s="35"/>
      <c r="UK288" s="35"/>
      <c r="UL288" s="35"/>
      <c r="UM288" s="35"/>
      <c r="UN288" s="35"/>
      <c r="UO288" s="35"/>
      <c r="UP288" s="35"/>
      <c r="UQ288" s="35"/>
      <c r="UR288" s="35"/>
      <c r="US288" s="35"/>
      <c r="UT288" s="35"/>
      <c r="UU288" s="35"/>
      <c r="UV288" s="35"/>
      <c r="UW288" s="35"/>
      <c r="UX288" s="35"/>
      <c r="UY288" s="35"/>
      <c r="UZ288" s="35"/>
      <c r="VA288" s="35"/>
      <c r="VB288" s="35">
        <v>18</v>
      </c>
      <c r="VC288" s="35"/>
      <c r="VD288" s="35"/>
      <c r="VE288" s="35"/>
      <c r="VF288" s="35"/>
      <c r="VG288" s="35"/>
      <c r="VH288" s="35"/>
      <c r="VI288" s="35"/>
      <c r="VJ288" s="35"/>
      <c r="VK288" s="35"/>
      <c r="VL288" s="35"/>
      <c r="VM288" s="35"/>
      <c r="VN288" s="35"/>
      <c r="VO288" s="35"/>
      <c r="VP288" s="35"/>
      <c r="VQ288" s="35"/>
      <c r="VR288" s="35"/>
      <c r="VS288" s="35"/>
      <c r="VT288" s="35"/>
      <c r="VU288" s="35"/>
      <c r="VV288" s="35"/>
      <c r="VW288" s="35"/>
      <c r="VX288" s="35"/>
      <c r="VY288" s="35"/>
      <c r="VZ288" s="35"/>
      <c r="WA288" s="35"/>
      <c r="WB288" s="35"/>
      <c r="WC288" s="35"/>
      <c r="WD288" s="35"/>
      <c r="WE288" s="35"/>
      <c r="WF288" s="35"/>
      <c r="WG288" s="35"/>
      <c r="WH288" s="35"/>
      <c r="WI288" s="35"/>
      <c r="WJ288" s="35"/>
      <c r="WK288" s="35"/>
      <c r="WL288" s="35"/>
      <c r="WM288" s="35"/>
      <c r="WN288" s="35"/>
      <c r="WO288" s="35"/>
      <c r="WP288" s="35"/>
      <c r="WQ288" s="35"/>
      <c r="WR288" s="35"/>
      <c r="WS288" s="35"/>
      <c r="WT288" s="35"/>
      <c r="WU288" s="35"/>
      <c r="WV288" s="35"/>
      <c r="WW288" s="35"/>
      <c r="WX288" s="35"/>
      <c r="WY288" s="35"/>
      <c r="WZ288" s="35"/>
      <c r="XA288" s="35"/>
      <c r="XB288" s="35"/>
      <c r="XC288" s="35"/>
      <c r="XD288" s="35"/>
      <c r="XE288" s="35"/>
      <c r="XF288" s="35"/>
      <c r="XG288" s="35"/>
      <c r="XH288" s="35"/>
      <c r="XI288" s="35"/>
      <c r="XJ288" s="35"/>
      <c r="XK288" s="35"/>
      <c r="XL288" s="35"/>
      <c r="XM288" s="35"/>
      <c r="XN288" s="35"/>
      <c r="XO288" s="35"/>
      <c r="XP288" s="35"/>
      <c r="XQ288" s="35"/>
      <c r="XR288" s="35"/>
      <c r="XS288" s="35"/>
      <c r="XT288" s="35"/>
      <c r="XU288" s="35"/>
      <c r="XV288" s="35"/>
      <c r="XW288" s="35"/>
      <c r="XX288" s="35"/>
      <c r="XY288" s="35"/>
      <c r="XZ288" s="35"/>
      <c r="YA288" s="35"/>
      <c r="YB288" s="35"/>
      <c r="YC288" s="35"/>
      <c r="YD288" s="35"/>
      <c r="YE288" s="35"/>
      <c r="YF288" s="35"/>
      <c r="YG288" s="35"/>
      <c r="YH288" s="35"/>
      <c r="YI288" s="35"/>
      <c r="YJ288" s="35"/>
      <c r="YK288" s="35"/>
      <c r="YL288" s="35"/>
      <c r="YM288" s="35"/>
      <c r="YN288" s="35"/>
      <c r="YO288" s="35"/>
      <c r="YP288" s="35"/>
      <c r="YQ288" s="35"/>
      <c r="YR288" s="35"/>
      <c r="YS288" s="35"/>
      <c r="YT288" s="35"/>
      <c r="YU288" s="35"/>
      <c r="YV288" s="35"/>
      <c r="YW288" s="35"/>
      <c r="YX288" s="35"/>
      <c r="YY288" s="35"/>
      <c r="YZ288" s="35"/>
      <c r="ZA288" s="35"/>
      <c r="ZB288" s="35"/>
      <c r="ZC288" s="35"/>
      <c r="ZD288" s="35"/>
      <c r="ZE288" s="35"/>
      <c r="ZF288" s="35"/>
      <c r="ZG288" s="35"/>
      <c r="ZH288" s="35"/>
      <c r="ZI288" s="35"/>
      <c r="ZJ288" s="35"/>
      <c r="ZK288" s="35"/>
      <c r="ZL288" s="35"/>
      <c r="ZM288" s="35"/>
      <c r="ZN288" s="35"/>
      <c r="ZO288" s="35"/>
      <c r="ZP288" s="35"/>
      <c r="ZQ288" s="35"/>
      <c r="ZR288" s="35"/>
      <c r="ZS288" s="35"/>
      <c r="ZT288" s="35"/>
      <c r="ZU288" s="35"/>
      <c r="ZV288" s="35"/>
      <c r="ZW288" s="35"/>
      <c r="ZX288" s="35"/>
      <c r="ZY288" s="35"/>
      <c r="ZZ288" s="35"/>
      <c r="AAA288" s="35"/>
      <c r="AAB288" s="35"/>
      <c r="AAC288" s="35"/>
      <c r="AAD288" s="35"/>
      <c r="AAE288" s="35"/>
      <c r="AAF288" s="35"/>
      <c r="AAG288" s="35"/>
      <c r="AAH288" s="35"/>
      <c r="AAI288" s="35"/>
      <c r="AAJ288" s="35"/>
      <c r="AAK288" s="35"/>
      <c r="AAL288" s="35"/>
      <c r="AAM288" s="35"/>
      <c r="AAN288" s="35"/>
      <c r="AAO288" s="35"/>
      <c r="AAP288" s="35"/>
      <c r="AAQ288" s="35"/>
      <c r="AAR288" s="35"/>
      <c r="AAS288" s="35"/>
      <c r="AAT288" s="35"/>
      <c r="AAU288" s="35"/>
      <c r="AAV288" s="35"/>
      <c r="AAW288" s="35"/>
      <c r="AAX288" s="35"/>
      <c r="AAY288" s="35"/>
      <c r="AAZ288" s="35"/>
      <c r="ABA288" s="35"/>
      <c r="ABB288" s="35"/>
      <c r="ABC288" s="35"/>
      <c r="ABD288" s="35"/>
      <c r="ABE288" s="35"/>
      <c r="ABF288" s="35"/>
      <c r="ABG288" s="35"/>
      <c r="ABH288" s="35"/>
      <c r="ABI288" s="35"/>
      <c r="ABJ288" s="35"/>
      <c r="ABK288" s="35"/>
      <c r="ABL288" s="35"/>
      <c r="ABM288" s="35"/>
      <c r="ABN288" s="35"/>
      <c r="ABO288" s="35"/>
      <c r="ABP288" s="35"/>
      <c r="ABQ288" s="35"/>
      <c r="ABR288" s="35"/>
      <c r="ABS288" s="35"/>
      <c r="ABT288" s="35"/>
      <c r="ABU288" s="35"/>
      <c r="ABV288" s="35"/>
      <c r="ABW288" s="35"/>
      <c r="ABX288" s="35"/>
      <c r="ABY288" s="35"/>
      <c r="ABZ288" s="35"/>
      <c r="ACA288" s="35"/>
      <c r="ACB288" s="35"/>
      <c r="ACC288" s="35"/>
      <c r="ACD288" s="35"/>
      <c r="ACE288" s="35"/>
      <c r="ACF288" s="35"/>
      <c r="ACG288" s="35"/>
      <c r="ACH288" s="35"/>
      <c r="ACI288" s="35"/>
      <c r="ACJ288" s="35"/>
      <c r="ACK288" s="35"/>
      <c r="ACL288" s="35"/>
      <c r="ACM288" s="35"/>
      <c r="ACN288" s="35"/>
      <c r="ACO288" s="35"/>
      <c r="ACP288" s="35"/>
      <c r="ACQ288" s="35"/>
      <c r="ACR288" s="35"/>
      <c r="ACS288" s="35"/>
      <c r="ACT288" s="35"/>
      <c r="ACU288" s="35"/>
      <c r="ACV288" s="35"/>
      <c r="ACW288" s="35"/>
      <c r="ACX288" s="35"/>
      <c r="ACY288" s="35"/>
      <c r="ACZ288" s="35"/>
      <c r="ADA288" s="35"/>
      <c r="ADB288" s="35"/>
      <c r="ADC288" s="35"/>
      <c r="ADD288" s="35"/>
      <c r="ADE288" s="35"/>
      <c r="ADF288" s="35"/>
      <c r="ADG288" s="35"/>
      <c r="ADH288" s="35"/>
      <c r="ADI288" s="35"/>
      <c r="ADJ288" s="35"/>
      <c r="ADK288" s="35"/>
      <c r="ADL288" s="35"/>
      <c r="ADM288" s="35"/>
      <c r="ADN288" s="35"/>
      <c r="ADO288" s="35"/>
      <c r="ADP288" s="35"/>
      <c r="ADQ288" s="35"/>
      <c r="ADR288" s="35"/>
      <c r="ADS288" s="35"/>
      <c r="ADT288" s="35"/>
      <c r="ADU288" s="35"/>
      <c r="ADV288" s="35"/>
      <c r="ADW288" s="35"/>
      <c r="ADX288" s="35"/>
      <c r="ADY288" s="26">
        <f t="shared" si="12"/>
        <v>0</v>
      </c>
      <c r="ADZ288" s="5"/>
    </row>
    <row r="289" spans="1:806" s="33" customFormat="1" x14ac:dyDescent="0.2">
      <c r="A289" s="38" t="s">
        <v>328</v>
      </c>
      <c r="B289" s="65">
        <f t="shared" si="11"/>
        <v>0</v>
      </c>
      <c r="C289" s="57">
        <v>1.1000000000000001</v>
      </c>
      <c r="D289" s="59">
        <v>44732</v>
      </c>
      <c r="E289" s="67">
        <v>53.42</v>
      </c>
      <c r="F289" s="67">
        <f t="shared" si="10"/>
        <v>0</v>
      </c>
      <c r="G289" s="6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15"/>
      <c r="BF289" s="15"/>
      <c r="BG289" s="136"/>
      <c r="BH289" s="35"/>
      <c r="BI289" s="35"/>
      <c r="BJ289" s="35"/>
      <c r="BK289" s="35"/>
      <c r="BL289" s="35"/>
      <c r="BM289" s="35"/>
      <c r="BN289" s="35"/>
      <c r="BO289" s="35"/>
      <c r="BP289" s="35"/>
      <c r="BQ289" s="35"/>
      <c r="BR289" s="35"/>
      <c r="BS289" s="35"/>
      <c r="BT289" s="35"/>
      <c r="BU289" s="35"/>
      <c r="BV289" s="35"/>
      <c r="BW289" s="35"/>
      <c r="BX289" s="35"/>
      <c r="BY289" s="35"/>
      <c r="BZ289" s="35"/>
      <c r="CA289" s="35"/>
      <c r="CB289" s="35"/>
      <c r="CC289" s="35"/>
      <c r="CD289" s="35"/>
      <c r="CE289" s="35"/>
      <c r="CF289" s="35"/>
      <c r="CG289" s="35"/>
      <c r="CH289" s="35"/>
      <c r="CI289" s="35"/>
      <c r="CJ289" s="35"/>
      <c r="CK289" s="35"/>
      <c r="CL289" s="35"/>
      <c r="CM289" s="35"/>
      <c r="CN289" s="35"/>
      <c r="CO289" s="35"/>
      <c r="CP289" s="35"/>
      <c r="CQ289" s="35"/>
      <c r="CR289" s="35"/>
      <c r="CS289" s="35"/>
      <c r="CT289" s="35"/>
      <c r="CU289" s="35"/>
      <c r="CV289" s="35"/>
      <c r="CW289" s="35"/>
      <c r="CX289" s="35"/>
      <c r="CY289" s="35"/>
      <c r="CZ289" s="35"/>
      <c r="DA289" s="35"/>
      <c r="DB289" s="35"/>
      <c r="DC289" s="35"/>
      <c r="DD289" s="35"/>
      <c r="DE289" s="35"/>
      <c r="DF289" s="35"/>
      <c r="DG289" s="35"/>
      <c r="DH289" s="35"/>
      <c r="DI289" s="35"/>
      <c r="DJ289" s="35"/>
      <c r="DK289" s="35"/>
      <c r="DL289" s="35"/>
      <c r="DM289" s="35"/>
      <c r="DN289" s="35"/>
      <c r="DO289" s="35"/>
      <c r="DP289" s="35"/>
      <c r="DQ289" s="35"/>
      <c r="DR289" s="35"/>
      <c r="DS289" s="35"/>
      <c r="DT289" s="35"/>
      <c r="DU289" s="35"/>
      <c r="DV289" s="35"/>
      <c r="DW289" s="35"/>
      <c r="DX289" s="35"/>
      <c r="DY289" s="35"/>
      <c r="DZ289" s="35"/>
      <c r="EA289" s="35"/>
      <c r="EB289" s="35"/>
      <c r="EC289" s="35"/>
      <c r="ED289" s="35"/>
      <c r="EE289" s="35"/>
      <c r="EF289" s="35"/>
      <c r="EG289" s="35"/>
      <c r="EH289" s="35"/>
      <c r="EI289" s="35"/>
      <c r="EJ289" s="35"/>
      <c r="EK289" s="35"/>
      <c r="EL289" s="35"/>
      <c r="EM289" s="35"/>
      <c r="EN289" s="35"/>
      <c r="EO289" s="35"/>
      <c r="EP289" s="35"/>
      <c r="EQ289" s="35"/>
      <c r="ER289" s="35"/>
      <c r="ES289" s="35"/>
      <c r="ET289" s="35"/>
      <c r="EU289" s="35"/>
      <c r="EV289" s="35"/>
      <c r="EW289" s="35"/>
      <c r="EX289" s="35"/>
      <c r="EY289" s="35"/>
      <c r="EZ289" s="35"/>
      <c r="FA289" s="35"/>
      <c r="FB289" s="35"/>
      <c r="FC289" s="35"/>
      <c r="FD289" s="35"/>
      <c r="FE289" s="35"/>
      <c r="FF289" s="35"/>
      <c r="FG289" s="35"/>
      <c r="FH289" s="35"/>
      <c r="FI289" s="35"/>
      <c r="FJ289" s="35"/>
      <c r="FK289" s="35"/>
      <c r="FL289" s="35"/>
      <c r="FM289" s="35"/>
      <c r="FN289" s="35"/>
      <c r="FO289" s="35"/>
      <c r="FP289" s="35"/>
      <c r="FQ289" s="35"/>
      <c r="FR289" s="35"/>
      <c r="FS289" s="35"/>
      <c r="FT289" s="35"/>
      <c r="FU289" s="35"/>
      <c r="FV289" s="35"/>
      <c r="FW289" s="35"/>
      <c r="FX289" s="35"/>
      <c r="FY289" s="35"/>
      <c r="FZ289" s="35"/>
      <c r="GA289" s="35"/>
      <c r="GB289" s="35"/>
      <c r="GC289" s="35"/>
      <c r="GD289" s="35"/>
      <c r="GE289" s="35"/>
      <c r="GF289" s="35"/>
      <c r="GG289" s="35"/>
      <c r="GH289" s="35"/>
      <c r="GI289" s="35"/>
      <c r="GJ289" s="35"/>
      <c r="GK289" s="35"/>
      <c r="GL289" s="35"/>
      <c r="GM289" s="35"/>
      <c r="GN289" s="35"/>
      <c r="GO289" s="35"/>
      <c r="GP289" s="35"/>
      <c r="GQ289" s="35"/>
      <c r="GR289" s="35"/>
      <c r="GS289" s="35"/>
      <c r="GT289" s="35"/>
      <c r="GU289" s="35"/>
      <c r="GV289" s="35"/>
      <c r="GW289" s="35"/>
      <c r="GX289" s="35"/>
      <c r="GY289" s="35"/>
      <c r="GZ289" s="35"/>
      <c r="HA289" s="35"/>
      <c r="HB289" s="35"/>
      <c r="HC289" s="35"/>
      <c r="HD289" s="35"/>
      <c r="HE289" s="35"/>
      <c r="HF289" s="35"/>
      <c r="HG289" s="35"/>
      <c r="HH289" s="35"/>
      <c r="HI289" s="35"/>
      <c r="HJ289" s="35"/>
      <c r="HK289" s="35"/>
      <c r="HL289" s="35"/>
      <c r="HM289" s="35"/>
      <c r="HN289" s="35"/>
      <c r="HO289" s="35"/>
      <c r="HP289" s="35"/>
      <c r="HQ289" s="35"/>
      <c r="HR289" s="35"/>
      <c r="HS289" s="35"/>
      <c r="HT289" s="35"/>
      <c r="HU289" s="35"/>
      <c r="HV289" s="35"/>
      <c r="HW289" s="35"/>
      <c r="HX289" s="35"/>
      <c r="HY289" s="35"/>
      <c r="HZ289" s="35"/>
      <c r="IA289" s="35"/>
      <c r="IB289" s="35"/>
      <c r="IC289" s="35"/>
      <c r="ID289" s="35"/>
      <c r="IE289" s="35"/>
      <c r="IF289" s="35"/>
      <c r="IG289" s="35"/>
      <c r="IH289" s="35"/>
      <c r="II289" s="35"/>
      <c r="IJ289" s="35"/>
      <c r="IK289" s="35"/>
      <c r="IL289" s="35"/>
      <c r="IM289" s="35"/>
      <c r="IN289" s="35"/>
      <c r="IO289" s="35"/>
      <c r="IP289" s="35"/>
      <c r="IQ289" s="35"/>
      <c r="IR289" s="35"/>
      <c r="IS289" s="35"/>
      <c r="IT289" s="35"/>
      <c r="IU289" s="35"/>
      <c r="IV289" s="35"/>
      <c r="IW289" s="35"/>
      <c r="IX289" s="35"/>
      <c r="IY289" s="35"/>
      <c r="IZ289" s="35"/>
      <c r="JA289" s="35"/>
      <c r="JB289" s="35"/>
      <c r="JC289" s="35"/>
      <c r="JD289" s="35"/>
      <c r="JE289" s="35"/>
      <c r="JF289" s="35"/>
      <c r="JG289" s="35"/>
      <c r="JH289" s="35"/>
      <c r="JI289" s="35"/>
      <c r="JJ289" s="35"/>
      <c r="JK289" s="35"/>
      <c r="JL289" s="35"/>
      <c r="JM289" s="35"/>
      <c r="JN289" s="35"/>
      <c r="JO289" s="35"/>
      <c r="JP289" s="35"/>
      <c r="JQ289" s="35"/>
      <c r="JR289" s="35"/>
      <c r="JS289" s="35"/>
      <c r="JT289" s="35"/>
      <c r="JU289" s="35"/>
      <c r="JV289" s="35"/>
      <c r="JW289" s="35"/>
      <c r="JX289" s="35"/>
      <c r="JY289" s="35"/>
      <c r="JZ289" s="35"/>
      <c r="KA289" s="35"/>
      <c r="KB289" s="35"/>
      <c r="KC289" s="35"/>
      <c r="KD289" s="35"/>
      <c r="KE289" s="35"/>
      <c r="KF289" s="35"/>
      <c r="KG289" s="35"/>
      <c r="KH289" s="35"/>
      <c r="KI289" s="35"/>
      <c r="KJ289" s="35"/>
      <c r="KK289" s="35"/>
      <c r="KL289" s="35"/>
      <c r="KM289" s="35"/>
      <c r="KN289" s="35"/>
      <c r="KO289" s="35"/>
      <c r="KP289" s="35"/>
      <c r="KQ289" s="35"/>
      <c r="KR289" s="35"/>
      <c r="KS289" s="35"/>
      <c r="KT289" s="35"/>
      <c r="KU289" s="35"/>
      <c r="KV289" s="35"/>
      <c r="KW289" s="35"/>
      <c r="KX289" s="35"/>
      <c r="KY289" s="35"/>
      <c r="KZ289" s="35"/>
      <c r="LA289" s="35"/>
      <c r="LB289" s="35"/>
      <c r="LC289" s="35"/>
      <c r="LD289" s="35"/>
      <c r="LE289" s="35"/>
      <c r="LF289" s="35"/>
      <c r="LG289" s="35"/>
      <c r="LH289" s="35"/>
      <c r="LI289" s="35"/>
      <c r="LJ289" s="35"/>
      <c r="LK289" s="35"/>
      <c r="LL289" s="35"/>
      <c r="LM289" s="35"/>
      <c r="LN289" s="35"/>
      <c r="LO289" s="35"/>
      <c r="LP289" s="35"/>
      <c r="LQ289" s="35"/>
      <c r="LR289" s="35"/>
      <c r="LS289" s="35"/>
      <c r="LT289" s="35"/>
      <c r="LU289" s="35"/>
      <c r="LV289" s="35"/>
      <c r="LW289" s="35"/>
      <c r="LX289" s="35"/>
      <c r="LY289" s="35"/>
      <c r="LZ289" s="35"/>
      <c r="MA289" s="35"/>
      <c r="MB289" s="35"/>
      <c r="MC289" s="35"/>
      <c r="MD289" s="35"/>
      <c r="ME289" s="35"/>
      <c r="MF289" s="35"/>
      <c r="MG289" s="35"/>
      <c r="MH289" s="35"/>
      <c r="MI289" s="35"/>
      <c r="MJ289" s="35"/>
      <c r="MK289" s="35"/>
      <c r="ML289" s="35"/>
      <c r="MM289" s="35"/>
      <c r="MN289" s="35"/>
      <c r="MO289" s="35"/>
      <c r="MP289" s="35"/>
      <c r="MQ289" s="35"/>
      <c r="MR289" s="35"/>
      <c r="MS289" s="35"/>
      <c r="MT289" s="35"/>
      <c r="MU289" s="35"/>
      <c r="MV289" s="35"/>
      <c r="MW289" s="35"/>
      <c r="MX289" s="35"/>
      <c r="MY289" s="35"/>
      <c r="MZ289" s="35"/>
      <c r="NA289" s="35"/>
      <c r="NB289" s="35"/>
      <c r="NC289" s="35"/>
      <c r="ND289" s="35"/>
      <c r="NE289" s="35"/>
      <c r="NF289" s="35"/>
      <c r="NG289" s="35"/>
      <c r="NH289" s="35"/>
      <c r="NI289" s="35"/>
      <c r="NJ289" s="35"/>
      <c r="NK289" s="35"/>
      <c r="NL289" s="35"/>
      <c r="NM289" s="35"/>
      <c r="NN289" s="35"/>
      <c r="NO289" s="35"/>
      <c r="NP289" s="35"/>
      <c r="NQ289" s="35"/>
      <c r="NR289" s="35"/>
      <c r="NS289" s="35"/>
      <c r="NT289" s="35"/>
      <c r="NU289" s="35"/>
      <c r="NV289" s="35"/>
      <c r="NW289" s="35"/>
      <c r="NX289" s="35"/>
      <c r="NY289" s="35"/>
      <c r="NZ289" s="35"/>
      <c r="OA289" s="35"/>
      <c r="OB289" s="35"/>
      <c r="OC289" s="35"/>
      <c r="OD289" s="35"/>
      <c r="OE289" s="35"/>
      <c r="OF289" s="35"/>
      <c r="OG289" s="35"/>
      <c r="OH289" s="35"/>
      <c r="OI289" s="35"/>
      <c r="OJ289" s="35"/>
      <c r="OK289" s="35"/>
      <c r="OL289" s="35"/>
      <c r="OM289" s="35"/>
      <c r="ON289" s="35"/>
      <c r="OO289" s="35"/>
      <c r="OP289" s="35"/>
      <c r="OQ289" s="35"/>
      <c r="OR289" s="35"/>
      <c r="OS289" s="35"/>
      <c r="OT289" s="35"/>
      <c r="OU289" s="35"/>
      <c r="OV289" s="35"/>
      <c r="OW289" s="35"/>
      <c r="OX289" s="35"/>
      <c r="OY289" s="35"/>
      <c r="OZ289" s="35"/>
      <c r="PA289" s="35"/>
      <c r="PB289" s="35"/>
      <c r="PC289" s="35"/>
      <c r="PD289" s="35"/>
      <c r="PE289" s="35"/>
      <c r="PF289" s="35"/>
      <c r="PG289" s="35"/>
      <c r="PH289" s="35"/>
      <c r="PI289" s="35"/>
      <c r="PJ289" s="35"/>
      <c r="PK289" s="35"/>
      <c r="PL289" s="35"/>
      <c r="PM289" s="35"/>
      <c r="PN289" s="35"/>
      <c r="PO289" s="35"/>
      <c r="PP289" s="35"/>
      <c r="PQ289" s="35"/>
      <c r="PR289" s="35"/>
      <c r="PS289" s="35"/>
      <c r="PT289" s="35"/>
      <c r="PU289" s="35"/>
      <c r="PV289" s="35"/>
      <c r="PW289" s="35"/>
      <c r="PX289" s="35"/>
      <c r="PY289" s="35"/>
      <c r="PZ289" s="35"/>
      <c r="QA289" s="35"/>
      <c r="QB289" s="35"/>
      <c r="QC289" s="35"/>
      <c r="QD289" s="35"/>
      <c r="QE289" s="35"/>
      <c r="QF289" s="35"/>
      <c r="QG289" s="35"/>
      <c r="QH289" s="35"/>
      <c r="QI289" s="35"/>
      <c r="QJ289" s="35"/>
      <c r="QK289" s="35"/>
      <c r="QL289" s="35"/>
      <c r="QM289" s="35"/>
      <c r="QN289" s="35"/>
      <c r="QO289" s="35"/>
      <c r="QP289" s="35"/>
      <c r="QQ289" s="35"/>
      <c r="QR289" s="35"/>
      <c r="QS289" s="35"/>
      <c r="QT289" s="35"/>
      <c r="QU289" s="35"/>
      <c r="QV289" s="35"/>
      <c r="QW289" s="35"/>
      <c r="QX289" s="35"/>
      <c r="QY289" s="35"/>
      <c r="QZ289" s="35"/>
      <c r="RA289" s="35"/>
      <c r="RB289" s="35"/>
      <c r="RC289" s="35"/>
      <c r="RD289" s="35"/>
      <c r="RE289" s="35"/>
      <c r="RF289" s="35"/>
      <c r="RG289" s="35"/>
      <c r="RH289" s="35"/>
      <c r="RI289" s="35"/>
      <c r="RJ289" s="35"/>
      <c r="RK289" s="35"/>
      <c r="RL289" s="35"/>
      <c r="RM289" s="35"/>
      <c r="RN289" s="35"/>
      <c r="RO289" s="35"/>
      <c r="RP289" s="35"/>
      <c r="RQ289" s="35"/>
      <c r="RR289" s="35"/>
      <c r="RS289" s="35"/>
      <c r="RT289" s="35"/>
      <c r="RU289" s="35"/>
      <c r="RV289" s="35"/>
      <c r="RW289" s="35"/>
      <c r="RX289" s="35"/>
      <c r="RY289" s="35"/>
      <c r="RZ289" s="35"/>
      <c r="SA289" s="35"/>
      <c r="SB289" s="35"/>
      <c r="SC289" s="35"/>
      <c r="SD289" s="35"/>
      <c r="SE289" s="35"/>
      <c r="SF289" s="35"/>
      <c r="SG289" s="35"/>
      <c r="SH289" s="35"/>
      <c r="SI289" s="35"/>
      <c r="SJ289" s="35"/>
      <c r="SK289" s="35"/>
      <c r="SL289" s="35"/>
      <c r="SM289" s="35"/>
      <c r="SN289" s="35"/>
      <c r="SO289" s="35"/>
      <c r="SP289" s="35"/>
      <c r="SQ289" s="35"/>
      <c r="SR289" s="35"/>
      <c r="SS289" s="35"/>
      <c r="ST289" s="35"/>
      <c r="SU289" s="35"/>
      <c r="SV289" s="35"/>
      <c r="SW289" s="35"/>
      <c r="SX289" s="35"/>
      <c r="SY289" s="35"/>
      <c r="SZ289" s="35"/>
      <c r="TA289" s="35"/>
      <c r="TB289" s="35"/>
      <c r="TC289" s="35"/>
      <c r="TD289" s="35"/>
      <c r="TE289" s="35"/>
      <c r="TF289" s="35"/>
      <c r="TG289" s="35"/>
      <c r="TH289" s="35"/>
      <c r="TI289" s="35"/>
      <c r="TJ289" s="35"/>
      <c r="TK289" s="35"/>
      <c r="TL289" s="35"/>
      <c r="TM289" s="35"/>
      <c r="TN289" s="35"/>
      <c r="TO289" s="35"/>
      <c r="TP289" s="35"/>
      <c r="TQ289" s="35"/>
      <c r="TR289" s="35"/>
      <c r="TS289" s="35"/>
      <c r="TT289" s="35"/>
      <c r="TU289" s="35"/>
      <c r="TV289" s="35"/>
      <c r="TW289" s="35"/>
      <c r="TX289" s="35"/>
      <c r="TY289" s="35"/>
      <c r="TZ289" s="35"/>
      <c r="UA289" s="35"/>
      <c r="UB289" s="35"/>
      <c r="UC289" s="35"/>
      <c r="UD289" s="35"/>
      <c r="UE289" s="35"/>
      <c r="UF289" s="35"/>
      <c r="UG289" s="35"/>
      <c r="UH289" s="35"/>
      <c r="UI289" s="35"/>
      <c r="UJ289" s="35"/>
      <c r="UK289" s="35"/>
      <c r="UL289" s="35"/>
      <c r="UM289" s="35"/>
      <c r="UN289" s="35"/>
      <c r="UO289" s="35"/>
      <c r="UP289" s="35"/>
      <c r="UQ289" s="35"/>
      <c r="UR289" s="35"/>
      <c r="US289" s="35"/>
      <c r="UT289" s="35"/>
      <c r="UU289" s="35"/>
      <c r="UV289" s="35"/>
      <c r="UW289" s="35"/>
      <c r="UX289" s="35"/>
      <c r="UY289" s="35"/>
      <c r="UZ289" s="35"/>
      <c r="VA289" s="35"/>
      <c r="VB289" s="35"/>
      <c r="VC289" s="35"/>
      <c r="VD289" s="35"/>
      <c r="VE289" s="35"/>
      <c r="VF289" s="35"/>
      <c r="VG289" s="35"/>
      <c r="VH289" s="35"/>
      <c r="VI289" s="35"/>
      <c r="VJ289" s="35"/>
      <c r="VK289" s="35"/>
      <c r="VL289" s="35"/>
      <c r="VM289" s="35"/>
      <c r="VN289" s="35"/>
      <c r="VO289" s="35"/>
      <c r="VP289" s="35"/>
      <c r="VQ289" s="35"/>
      <c r="VR289" s="35"/>
      <c r="VS289" s="35"/>
      <c r="VT289" s="35"/>
      <c r="VU289" s="35"/>
      <c r="VV289" s="35"/>
      <c r="VW289" s="35"/>
      <c r="VX289" s="35"/>
      <c r="VY289" s="35"/>
      <c r="VZ289" s="35"/>
      <c r="WA289" s="35"/>
      <c r="WB289" s="35"/>
      <c r="WC289" s="35"/>
      <c r="WD289" s="35"/>
      <c r="WE289" s="35"/>
      <c r="WF289" s="35"/>
      <c r="WG289" s="35"/>
      <c r="WH289" s="35"/>
      <c r="WI289" s="35"/>
      <c r="WJ289" s="35"/>
      <c r="WK289" s="35"/>
      <c r="WL289" s="35"/>
      <c r="WM289" s="35"/>
      <c r="WN289" s="35"/>
      <c r="WO289" s="35"/>
      <c r="WP289" s="35"/>
      <c r="WQ289" s="35"/>
      <c r="WR289" s="35"/>
      <c r="WS289" s="35"/>
      <c r="WT289" s="35"/>
      <c r="WU289" s="35"/>
      <c r="WV289" s="35"/>
      <c r="WW289" s="35"/>
      <c r="WX289" s="35"/>
      <c r="WY289" s="35"/>
      <c r="WZ289" s="35"/>
      <c r="XA289" s="35"/>
      <c r="XB289" s="35"/>
      <c r="XC289" s="35"/>
      <c r="XD289" s="35"/>
      <c r="XE289" s="35"/>
      <c r="XF289" s="35"/>
      <c r="XG289" s="35"/>
      <c r="XH289" s="35"/>
      <c r="XI289" s="35"/>
      <c r="XJ289" s="35"/>
      <c r="XK289" s="35"/>
      <c r="XL289" s="35"/>
      <c r="XM289" s="35"/>
      <c r="XN289" s="35"/>
      <c r="XO289" s="35"/>
      <c r="XP289" s="35"/>
      <c r="XQ289" s="35"/>
      <c r="XR289" s="35"/>
      <c r="XS289" s="35"/>
      <c r="XT289" s="35"/>
      <c r="XU289" s="35"/>
      <c r="XV289" s="35"/>
      <c r="XW289" s="35"/>
      <c r="XX289" s="35"/>
      <c r="XY289" s="35">
        <v>1.1000000000000001</v>
      </c>
      <c r="XZ289" s="35"/>
      <c r="YA289" s="35"/>
      <c r="YB289" s="35"/>
      <c r="YC289" s="35"/>
      <c r="YD289" s="35">
        <v>1.1000000000000001</v>
      </c>
      <c r="YE289" s="35"/>
      <c r="YF289" s="35"/>
      <c r="YG289" s="35"/>
      <c r="YH289" s="35"/>
      <c r="YI289" s="35"/>
      <c r="YJ289" s="35"/>
      <c r="YK289" s="35"/>
      <c r="YL289" s="35"/>
      <c r="YM289" s="35"/>
      <c r="YN289" s="35"/>
      <c r="YO289" s="35"/>
      <c r="YP289" s="35"/>
      <c r="YQ289" s="35"/>
      <c r="YR289" s="35"/>
      <c r="YS289" s="35"/>
      <c r="YT289" s="35"/>
      <c r="YU289" s="35"/>
      <c r="YV289" s="35"/>
      <c r="YW289" s="35"/>
      <c r="YX289" s="35"/>
      <c r="YY289" s="35"/>
      <c r="YZ289" s="35"/>
      <c r="ZA289" s="35"/>
      <c r="ZB289" s="35"/>
      <c r="ZC289" s="35"/>
      <c r="ZD289" s="35"/>
      <c r="ZE289" s="35"/>
      <c r="ZF289" s="35"/>
      <c r="ZG289" s="35"/>
      <c r="ZH289" s="35"/>
      <c r="ZI289" s="35"/>
      <c r="ZJ289" s="35"/>
      <c r="ZK289" s="35"/>
      <c r="ZL289" s="35"/>
      <c r="ZM289" s="35"/>
      <c r="ZN289" s="35"/>
      <c r="ZO289" s="35"/>
      <c r="ZP289" s="35"/>
      <c r="ZQ289" s="35"/>
      <c r="ZR289" s="35"/>
      <c r="ZS289" s="35"/>
      <c r="ZT289" s="35"/>
      <c r="ZU289" s="35"/>
      <c r="ZV289" s="35"/>
      <c r="ZW289" s="35"/>
      <c r="ZX289" s="35"/>
      <c r="ZY289" s="35"/>
      <c r="ZZ289" s="35"/>
      <c r="AAA289" s="35"/>
      <c r="AAB289" s="35"/>
      <c r="AAC289" s="35"/>
      <c r="AAD289" s="35"/>
      <c r="AAE289" s="35"/>
      <c r="AAF289" s="35"/>
      <c r="AAG289" s="35"/>
      <c r="AAH289" s="35"/>
      <c r="AAI289" s="35"/>
      <c r="AAJ289" s="35"/>
      <c r="AAK289" s="35"/>
      <c r="AAL289" s="35"/>
      <c r="AAM289" s="35"/>
      <c r="AAN289" s="35"/>
      <c r="AAO289" s="35"/>
      <c r="AAP289" s="35"/>
      <c r="AAQ289" s="35"/>
      <c r="AAR289" s="35"/>
      <c r="AAS289" s="35"/>
      <c r="AAT289" s="35"/>
      <c r="AAU289" s="35"/>
      <c r="AAV289" s="35"/>
      <c r="AAW289" s="35"/>
      <c r="AAX289" s="35"/>
      <c r="AAY289" s="35"/>
      <c r="AAZ289" s="35"/>
      <c r="ABA289" s="35"/>
      <c r="ABB289" s="35"/>
      <c r="ABC289" s="35"/>
      <c r="ABD289" s="35"/>
      <c r="ABE289" s="35"/>
      <c r="ABF289" s="35"/>
      <c r="ABG289" s="35"/>
      <c r="ABH289" s="35"/>
      <c r="ABI289" s="35"/>
      <c r="ABJ289" s="35"/>
      <c r="ABK289" s="35"/>
      <c r="ABL289" s="35"/>
      <c r="ABM289" s="35"/>
      <c r="ABN289" s="35"/>
      <c r="ABO289" s="35"/>
      <c r="ABP289" s="35"/>
      <c r="ABQ289" s="35"/>
      <c r="ABR289" s="35"/>
      <c r="ABS289" s="35"/>
      <c r="ABT289" s="35"/>
      <c r="ABU289" s="35"/>
      <c r="ABV289" s="35"/>
      <c r="ABW289" s="35"/>
      <c r="ABX289" s="35"/>
      <c r="ABY289" s="35"/>
      <c r="ABZ289" s="35"/>
      <c r="ACA289" s="35"/>
      <c r="ACB289" s="35"/>
      <c r="ACC289" s="35"/>
      <c r="ACD289" s="35"/>
      <c r="ACE289" s="35"/>
      <c r="ACF289" s="35"/>
      <c r="ACG289" s="35"/>
      <c r="ACH289" s="35"/>
      <c r="ACI289" s="35"/>
      <c r="ACJ289" s="35"/>
      <c r="ACK289" s="35"/>
      <c r="ACL289" s="35"/>
      <c r="ACM289" s="35"/>
      <c r="ACN289" s="35"/>
      <c r="ACO289" s="35"/>
      <c r="ACP289" s="35"/>
      <c r="ACQ289" s="35"/>
      <c r="ACR289" s="35"/>
      <c r="ACS289" s="35"/>
      <c r="ACT289" s="35"/>
      <c r="ACU289" s="35"/>
      <c r="ACV289" s="35"/>
      <c r="ACW289" s="35"/>
      <c r="ACX289" s="35"/>
      <c r="ACY289" s="35"/>
      <c r="ACZ289" s="35"/>
      <c r="ADA289" s="35"/>
      <c r="ADB289" s="35"/>
      <c r="ADC289" s="35"/>
      <c r="ADD289" s="35"/>
      <c r="ADE289" s="35"/>
      <c r="ADF289" s="35"/>
      <c r="ADG289" s="35"/>
      <c r="ADH289" s="35"/>
      <c r="ADI289" s="35"/>
      <c r="ADJ289" s="35"/>
      <c r="ADK289" s="35"/>
      <c r="ADL289" s="35"/>
      <c r="ADM289" s="35"/>
      <c r="ADN289" s="35"/>
      <c r="ADO289" s="35"/>
      <c r="ADP289" s="35"/>
      <c r="ADQ289" s="35"/>
      <c r="ADR289" s="35"/>
      <c r="ADS289" s="35"/>
      <c r="ADT289" s="35"/>
      <c r="ADU289" s="35"/>
      <c r="ADV289" s="35"/>
      <c r="ADW289" s="35"/>
      <c r="ADX289" s="35"/>
      <c r="ADY289" s="26">
        <f t="shared" si="12"/>
        <v>0</v>
      </c>
      <c r="ADZ289" s="5"/>
    </row>
    <row r="290" spans="1:806" s="33" customFormat="1" x14ac:dyDescent="0.2">
      <c r="A290" s="38" t="s">
        <v>363</v>
      </c>
      <c r="B290" s="65">
        <f t="shared" si="11"/>
        <v>0</v>
      </c>
      <c r="C290" s="57">
        <v>1</v>
      </c>
      <c r="D290" s="59">
        <v>44270</v>
      </c>
      <c r="E290" s="67">
        <v>29.54</v>
      </c>
      <c r="F290" s="67">
        <f t="shared" si="10"/>
        <v>0</v>
      </c>
      <c r="G290" s="6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15"/>
      <c r="BF290" s="15"/>
      <c r="BG290" s="136"/>
      <c r="BH290" s="35"/>
      <c r="BI290" s="35"/>
      <c r="BJ290" s="35"/>
      <c r="BK290" s="35"/>
      <c r="BL290" s="35"/>
      <c r="BM290" s="35"/>
      <c r="BN290" s="35"/>
      <c r="BO290" s="35"/>
      <c r="BP290" s="35"/>
      <c r="BQ290" s="35"/>
      <c r="BR290" s="35"/>
      <c r="BS290" s="35"/>
      <c r="BT290" s="35"/>
      <c r="BU290" s="35"/>
      <c r="BV290" s="35"/>
      <c r="BW290" s="35"/>
      <c r="BX290" s="35"/>
      <c r="BY290" s="35"/>
      <c r="BZ290" s="35"/>
      <c r="CA290" s="35"/>
      <c r="CB290" s="35"/>
      <c r="CC290" s="35"/>
      <c r="CD290" s="35"/>
      <c r="CE290" s="35"/>
      <c r="CF290" s="35"/>
      <c r="CG290" s="35"/>
      <c r="CH290" s="35"/>
      <c r="CI290" s="35"/>
      <c r="CJ290" s="35"/>
      <c r="CK290" s="35"/>
      <c r="CL290" s="35"/>
      <c r="CM290" s="35"/>
      <c r="CN290" s="35"/>
      <c r="CO290" s="35"/>
      <c r="CP290" s="35"/>
      <c r="CQ290" s="35"/>
      <c r="CR290" s="35"/>
      <c r="CS290" s="35"/>
      <c r="CT290" s="35"/>
      <c r="CU290" s="35"/>
      <c r="CV290" s="35"/>
      <c r="CW290" s="35"/>
      <c r="CX290" s="35"/>
      <c r="CY290" s="35"/>
      <c r="CZ290" s="35"/>
      <c r="DA290" s="35"/>
      <c r="DB290" s="35"/>
      <c r="DC290" s="35"/>
      <c r="DD290" s="35"/>
      <c r="DE290" s="35"/>
      <c r="DF290" s="35"/>
      <c r="DG290" s="35"/>
      <c r="DH290" s="35"/>
      <c r="DI290" s="35"/>
      <c r="DJ290" s="35"/>
      <c r="DK290" s="35"/>
      <c r="DL290" s="35"/>
      <c r="DM290" s="35"/>
      <c r="DN290" s="35"/>
      <c r="DO290" s="35"/>
      <c r="DP290" s="35"/>
      <c r="DQ290" s="35"/>
      <c r="DR290" s="35"/>
      <c r="DS290" s="35"/>
      <c r="DT290" s="35"/>
      <c r="DU290" s="35"/>
      <c r="DV290" s="35"/>
      <c r="DW290" s="35"/>
      <c r="DX290" s="35"/>
      <c r="DY290" s="35"/>
      <c r="DZ290" s="35"/>
      <c r="EA290" s="35"/>
      <c r="EB290" s="35"/>
      <c r="EC290" s="35"/>
      <c r="ED290" s="35"/>
      <c r="EE290" s="35"/>
      <c r="EF290" s="35"/>
      <c r="EG290" s="35"/>
      <c r="EH290" s="35"/>
      <c r="EI290" s="35"/>
      <c r="EJ290" s="35"/>
      <c r="EK290" s="35"/>
      <c r="EL290" s="35"/>
      <c r="EM290" s="35"/>
      <c r="EN290" s="35"/>
      <c r="EO290" s="35"/>
      <c r="EP290" s="35"/>
      <c r="EQ290" s="35"/>
      <c r="ER290" s="35"/>
      <c r="ES290" s="35"/>
      <c r="ET290" s="35"/>
      <c r="EU290" s="35"/>
      <c r="EV290" s="35"/>
      <c r="EW290" s="35"/>
      <c r="EX290" s="35"/>
      <c r="EY290" s="35"/>
      <c r="EZ290" s="35"/>
      <c r="FA290" s="35"/>
      <c r="FB290" s="35"/>
      <c r="FC290" s="35"/>
      <c r="FD290" s="35"/>
      <c r="FE290" s="35"/>
      <c r="FF290" s="35"/>
      <c r="FG290" s="35"/>
      <c r="FH290" s="35"/>
      <c r="FI290" s="35"/>
      <c r="FJ290" s="35"/>
      <c r="FK290" s="35"/>
      <c r="FL290" s="35"/>
      <c r="FM290" s="35"/>
      <c r="FN290" s="35"/>
      <c r="FO290" s="35"/>
      <c r="FP290" s="35"/>
      <c r="FQ290" s="35"/>
      <c r="FR290" s="35"/>
      <c r="FS290" s="35"/>
      <c r="FT290" s="35"/>
      <c r="FU290" s="35"/>
      <c r="FV290" s="35"/>
      <c r="FW290" s="35"/>
      <c r="FX290" s="35"/>
      <c r="FY290" s="35"/>
      <c r="FZ290" s="35"/>
      <c r="GA290" s="35"/>
      <c r="GB290" s="35"/>
      <c r="GC290" s="35"/>
      <c r="GD290" s="35"/>
      <c r="GE290" s="35"/>
      <c r="GF290" s="35"/>
      <c r="GG290" s="35"/>
      <c r="GH290" s="35"/>
      <c r="GI290" s="35"/>
      <c r="GJ290" s="35"/>
      <c r="GK290" s="35"/>
      <c r="GL290" s="35"/>
      <c r="GM290" s="35"/>
      <c r="GN290" s="35"/>
      <c r="GO290" s="35"/>
      <c r="GP290" s="35"/>
      <c r="GQ290" s="35"/>
      <c r="GR290" s="35"/>
      <c r="GS290" s="35"/>
      <c r="GT290" s="35"/>
      <c r="GU290" s="35"/>
      <c r="GV290" s="35"/>
      <c r="GW290" s="35"/>
      <c r="GX290" s="35"/>
      <c r="GY290" s="35"/>
      <c r="GZ290" s="35"/>
      <c r="HA290" s="35"/>
      <c r="HB290" s="35"/>
      <c r="HC290" s="35"/>
      <c r="HD290" s="35"/>
      <c r="HE290" s="35"/>
      <c r="HF290" s="35"/>
      <c r="HG290" s="35"/>
      <c r="HH290" s="35"/>
      <c r="HI290" s="35"/>
      <c r="HJ290" s="35"/>
      <c r="HK290" s="35"/>
      <c r="HL290" s="35"/>
      <c r="HM290" s="35"/>
      <c r="HN290" s="35"/>
      <c r="HO290" s="35"/>
      <c r="HP290" s="35"/>
      <c r="HQ290" s="35"/>
      <c r="HR290" s="35"/>
      <c r="HS290" s="35"/>
      <c r="HT290" s="35"/>
      <c r="HU290" s="35"/>
      <c r="HV290" s="35"/>
      <c r="HW290" s="35"/>
      <c r="HX290" s="35"/>
      <c r="HY290" s="35"/>
      <c r="HZ290" s="35"/>
      <c r="IA290" s="35"/>
      <c r="IB290" s="35"/>
      <c r="IC290" s="35"/>
      <c r="ID290" s="35"/>
      <c r="IE290" s="35"/>
      <c r="IF290" s="35"/>
      <c r="IG290" s="35"/>
      <c r="IH290" s="35"/>
      <c r="II290" s="35"/>
      <c r="IJ290" s="35"/>
      <c r="IK290" s="35"/>
      <c r="IL290" s="35"/>
      <c r="IM290" s="35"/>
      <c r="IN290" s="35"/>
      <c r="IO290" s="35"/>
      <c r="IP290" s="35"/>
      <c r="IQ290" s="35"/>
      <c r="IR290" s="35"/>
      <c r="IS290" s="35"/>
      <c r="IT290" s="35"/>
      <c r="IU290" s="35"/>
      <c r="IV290" s="35"/>
      <c r="IW290" s="35"/>
      <c r="IX290" s="35"/>
      <c r="IY290" s="35"/>
      <c r="IZ290" s="35"/>
      <c r="JA290" s="35"/>
      <c r="JB290" s="35"/>
      <c r="JC290" s="35"/>
      <c r="JD290" s="35"/>
      <c r="JE290" s="35"/>
      <c r="JF290" s="35"/>
      <c r="JG290" s="35"/>
      <c r="JH290" s="35"/>
      <c r="JI290" s="35"/>
      <c r="JJ290" s="35"/>
      <c r="JK290" s="35"/>
      <c r="JL290" s="35"/>
      <c r="JM290" s="35"/>
      <c r="JN290" s="35"/>
      <c r="JO290" s="35"/>
      <c r="JP290" s="35"/>
      <c r="JQ290" s="35"/>
      <c r="JR290" s="35"/>
      <c r="JS290" s="35"/>
      <c r="JT290" s="35"/>
      <c r="JU290" s="35"/>
      <c r="JV290" s="35"/>
      <c r="JW290" s="35"/>
      <c r="JX290" s="35"/>
      <c r="JY290" s="35"/>
      <c r="JZ290" s="35"/>
      <c r="KA290" s="35"/>
      <c r="KB290" s="35"/>
      <c r="KC290" s="35"/>
      <c r="KD290" s="35"/>
      <c r="KE290" s="35"/>
      <c r="KF290" s="35"/>
      <c r="KG290" s="35"/>
      <c r="KH290" s="35"/>
      <c r="KI290" s="35"/>
      <c r="KJ290" s="35"/>
      <c r="KK290" s="35"/>
      <c r="KL290" s="35"/>
      <c r="KM290" s="35"/>
      <c r="KN290" s="35"/>
      <c r="KO290" s="35"/>
      <c r="KP290" s="35"/>
      <c r="KQ290" s="35"/>
      <c r="KR290" s="35"/>
      <c r="KS290" s="35"/>
      <c r="KT290" s="35"/>
      <c r="KU290" s="35"/>
      <c r="KV290" s="35"/>
      <c r="KW290" s="35"/>
      <c r="KX290" s="35"/>
      <c r="KY290" s="35"/>
      <c r="KZ290" s="35"/>
      <c r="LA290" s="35"/>
      <c r="LB290" s="35"/>
      <c r="LC290" s="35"/>
      <c r="LD290" s="35"/>
      <c r="LE290" s="35"/>
      <c r="LF290" s="35"/>
      <c r="LG290" s="35"/>
      <c r="LH290" s="35"/>
      <c r="LI290" s="35"/>
      <c r="LJ290" s="35"/>
      <c r="LK290" s="35"/>
      <c r="LL290" s="35"/>
      <c r="LM290" s="35"/>
      <c r="LN290" s="35"/>
      <c r="LO290" s="35"/>
      <c r="LP290" s="35"/>
      <c r="LQ290" s="35"/>
      <c r="LR290" s="35"/>
      <c r="LS290" s="35"/>
      <c r="LT290" s="35"/>
      <c r="LU290" s="35"/>
      <c r="LV290" s="35"/>
      <c r="LW290" s="35"/>
      <c r="LX290" s="35"/>
      <c r="LY290" s="35"/>
      <c r="LZ290" s="35"/>
      <c r="MA290" s="35"/>
      <c r="MB290" s="35"/>
      <c r="MC290" s="35"/>
      <c r="MD290" s="35"/>
      <c r="ME290" s="35"/>
      <c r="MF290" s="35"/>
      <c r="MG290" s="35"/>
      <c r="MH290" s="35"/>
      <c r="MI290" s="35"/>
      <c r="MJ290" s="35"/>
      <c r="MK290" s="35"/>
      <c r="ML290" s="35"/>
      <c r="MM290" s="35"/>
      <c r="MN290" s="35"/>
      <c r="MO290" s="35"/>
      <c r="MP290" s="35"/>
      <c r="MQ290" s="35"/>
      <c r="MR290" s="35"/>
      <c r="MS290" s="35"/>
      <c r="MT290" s="35"/>
      <c r="MU290" s="35"/>
      <c r="MV290" s="35"/>
      <c r="MW290" s="35"/>
      <c r="MX290" s="35"/>
      <c r="MY290" s="35"/>
      <c r="MZ290" s="35"/>
      <c r="NA290" s="35"/>
      <c r="NB290" s="35"/>
      <c r="NC290" s="35"/>
      <c r="ND290" s="35"/>
      <c r="NE290" s="35"/>
      <c r="NF290" s="35"/>
      <c r="NG290" s="35"/>
      <c r="NH290" s="35"/>
      <c r="NI290" s="35"/>
      <c r="NJ290" s="35"/>
      <c r="NK290" s="35"/>
      <c r="NL290" s="35"/>
      <c r="NM290" s="35"/>
      <c r="NN290" s="35"/>
      <c r="NO290" s="35"/>
      <c r="NP290" s="35"/>
      <c r="NQ290" s="35"/>
      <c r="NR290" s="35"/>
      <c r="NS290" s="35"/>
      <c r="NT290" s="35"/>
      <c r="NU290" s="35"/>
      <c r="NV290" s="35"/>
      <c r="NW290" s="35"/>
      <c r="NX290" s="35"/>
      <c r="NY290" s="35"/>
      <c r="NZ290" s="35"/>
      <c r="OA290" s="35"/>
      <c r="OB290" s="35"/>
      <c r="OC290" s="35"/>
      <c r="OD290" s="35"/>
      <c r="OE290" s="35"/>
      <c r="OF290" s="35"/>
      <c r="OG290" s="35"/>
      <c r="OH290" s="35"/>
      <c r="OI290" s="35"/>
      <c r="OJ290" s="35"/>
      <c r="OK290" s="35"/>
      <c r="OL290" s="35"/>
      <c r="OM290" s="35"/>
      <c r="ON290" s="35"/>
      <c r="OO290" s="35"/>
      <c r="OP290" s="35"/>
      <c r="OQ290" s="35"/>
      <c r="OR290" s="35"/>
      <c r="OS290" s="35"/>
      <c r="OT290" s="35"/>
      <c r="OU290" s="35"/>
      <c r="OV290" s="35"/>
      <c r="OW290" s="35"/>
      <c r="OX290" s="35"/>
      <c r="OY290" s="35"/>
      <c r="OZ290" s="35"/>
      <c r="PA290" s="35"/>
      <c r="PB290" s="35"/>
      <c r="PC290" s="35"/>
      <c r="PD290" s="35"/>
      <c r="PE290" s="35"/>
      <c r="PF290" s="35"/>
      <c r="PG290" s="35"/>
      <c r="PH290" s="35"/>
      <c r="PI290" s="35"/>
      <c r="PJ290" s="35"/>
      <c r="PK290" s="35"/>
      <c r="PL290" s="35"/>
      <c r="PM290" s="35"/>
      <c r="PN290" s="35"/>
      <c r="PO290" s="35"/>
      <c r="PP290" s="35"/>
      <c r="PQ290" s="35"/>
      <c r="PR290" s="35"/>
      <c r="PS290" s="35"/>
      <c r="PT290" s="35"/>
      <c r="PU290" s="35"/>
      <c r="PV290" s="35"/>
      <c r="PW290" s="35"/>
      <c r="PX290" s="35"/>
      <c r="PY290" s="35"/>
      <c r="PZ290" s="35"/>
      <c r="QA290" s="35"/>
      <c r="QB290" s="35"/>
      <c r="QC290" s="35"/>
      <c r="QD290" s="35"/>
      <c r="QE290" s="35"/>
      <c r="QF290" s="35"/>
      <c r="QG290" s="35"/>
      <c r="QH290" s="35"/>
      <c r="QI290" s="35"/>
      <c r="QJ290" s="35"/>
      <c r="QK290" s="35"/>
      <c r="QL290" s="35"/>
      <c r="QM290" s="35"/>
      <c r="QN290" s="35"/>
      <c r="QO290" s="35"/>
      <c r="QP290" s="35"/>
      <c r="QQ290" s="35"/>
      <c r="QR290" s="35"/>
      <c r="QS290" s="35"/>
      <c r="QT290" s="35"/>
      <c r="QU290" s="35"/>
      <c r="QV290" s="35"/>
      <c r="QW290" s="35"/>
      <c r="QX290" s="35"/>
      <c r="QY290" s="35"/>
      <c r="QZ290" s="35"/>
      <c r="RA290" s="35"/>
      <c r="RB290" s="35"/>
      <c r="RC290" s="35"/>
      <c r="RD290" s="35"/>
      <c r="RE290" s="35"/>
      <c r="RF290" s="35"/>
      <c r="RG290" s="35"/>
      <c r="RH290" s="35"/>
      <c r="RI290" s="35"/>
      <c r="RJ290" s="35"/>
      <c r="RK290" s="35"/>
      <c r="RL290" s="35"/>
      <c r="RM290" s="35"/>
      <c r="RN290" s="35"/>
      <c r="RO290" s="35"/>
      <c r="RP290" s="35"/>
      <c r="RQ290" s="35"/>
      <c r="RR290" s="35"/>
      <c r="RS290" s="35"/>
      <c r="RT290" s="35"/>
      <c r="RU290" s="35"/>
      <c r="RV290" s="35"/>
      <c r="RW290" s="35"/>
      <c r="RX290" s="35"/>
      <c r="RY290" s="35"/>
      <c r="RZ290" s="35"/>
      <c r="SA290" s="35"/>
      <c r="SB290" s="35"/>
      <c r="SC290" s="35"/>
      <c r="SD290" s="35"/>
      <c r="SE290" s="35"/>
      <c r="SF290" s="35"/>
      <c r="SG290" s="35"/>
      <c r="SH290" s="35"/>
      <c r="SI290" s="35"/>
      <c r="SJ290" s="35"/>
      <c r="SK290" s="35"/>
      <c r="SL290" s="35"/>
      <c r="SM290" s="35"/>
      <c r="SN290" s="35"/>
      <c r="SO290" s="35"/>
      <c r="SP290" s="35"/>
      <c r="SQ290" s="35"/>
      <c r="SR290" s="35"/>
      <c r="SS290" s="35"/>
      <c r="ST290" s="35"/>
      <c r="SU290" s="35"/>
      <c r="SV290" s="35"/>
      <c r="SW290" s="35"/>
      <c r="SX290" s="35"/>
      <c r="SY290" s="35"/>
      <c r="SZ290" s="35"/>
      <c r="TA290" s="35"/>
      <c r="TB290" s="35"/>
      <c r="TC290" s="35"/>
      <c r="TD290" s="35"/>
      <c r="TE290" s="35"/>
      <c r="TF290" s="35"/>
      <c r="TG290" s="35"/>
      <c r="TH290" s="35"/>
      <c r="TI290" s="35"/>
      <c r="TJ290" s="35"/>
      <c r="TK290" s="35"/>
      <c r="TL290" s="35"/>
      <c r="TM290" s="35"/>
      <c r="TN290" s="35"/>
      <c r="TO290" s="35"/>
      <c r="TP290" s="35"/>
      <c r="TQ290" s="35"/>
      <c r="TR290" s="35"/>
      <c r="TS290" s="35"/>
      <c r="TT290" s="35"/>
      <c r="TU290" s="35"/>
      <c r="TV290" s="35"/>
      <c r="TW290" s="35"/>
      <c r="TX290" s="35"/>
      <c r="TY290" s="35"/>
      <c r="TZ290" s="35"/>
      <c r="UA290" s="35"/>
      <c r="UB290" s="35"/>
      <c r="UC290" s="35"/>
      <c r="UD290" s="35"/>
      <c r="UE290" s="35"/>
      <c r="UF290" s="35"/>
      <c r="UG290" s="35"/>
      <c r="UH290" s="35"/>
      <c r="UI290" s="35"/>
      <c r="UJ290" s="35"/>
      <c r="UK290" s="35"/>
      <c r="UL290" s="35"/>
      <c r="UM290" s="35"/>
      <c r="UN290" s="35"/>
      <c r="UO290" s="35"/>
      <c r="UP290" s="35"/>
      <c r="UQ290" s="35"/>
      <c r="UR290" s="35"/>
      <c r="US290" s="35"/>
      <c r="UT290" s="35"/>
      <c r="UU290" s="35"/>
      <c r="UV290" s="35"/>
      <c r="UW290" s="35"/>
      <c r="UX290" s="35"/>
      <c r="UY290" s="35"/>
      <c r="UZ290" s="35"/>
      <c r="VA290" s="35"/>
      <c r="VB290" s="35"/>
      <c r="VC290" s="35"/>
      <c r="VD290" s="35"/>
      <c r="VE290" s="35"/>
      <c r="VF290" s="35"/>
      <c r="VG290" s="35"/>
      <c r="VH290" s="35"/>
      <c r="VI290" s="35"/>
      <c r="VJ290" s="35"/>
      <c r="VK290" s="35"/>
      <c r="VL290" s="35"/>
      <c r="VM290" s="35"/>
      <c r="VN290" s="35"/>
      <c r="VO290" s="35"/>
      <c r="VP290" s="35"/>
      <c r="VQ290" s="35"/>
      <c r="VR290" s="35"/>
      <c r="VS290" s="35"/>
      <c r="VT290" s="35"/>
      <c r="VU290" s="35"/>
      <c r="VV290" s="35"/>
      <c r="VW290" s="35"/>
      <c r="VX290" s="35"/>
      <c r="VY290" s="35"/>
      <c r="VZ290" s="35"/>
      <c r="WA290" s="35"/>
      <c r="WB290" s="35"/>
      <c r="WC290" s="35"/>
      <c r="WD290" s="35"/>
      <c r="WE290" s="35"/>
      <c r="WF290" s="35"/>
      <c r="WG290" s="35"/>
      <c r="WH290" s="35"/>
      <c r="WI290" s="35"/>
      <c r="WJ290" s="35"/>
      <c r="WK290" s="35"/>
      <c r="WL290" s="35"/>
      <c r="WM290" s="35"/>
      <c r="WN290" s="35"/>
      <c r="WO290" s="35"/>
      <c r="WP290" s="35"/>
      <c r="WQ290" s="35"/>
      <c r="WR290" s="35"/>
      <c r="WS290" s="35"/>
      <c r="WT290" s="35"/>
      <c r="WU290" s="35"/>
      <c r="WV290" s="35"/>
      <c r="WW290" s="35"/>
      <c r="WX290" s="35"/>
      <c r="WY290" s="35"/>
      <c r="WZ290" s="35"/>
      <c r="XA290" s="35"/>
      <c r="XB290" s="35"/>
      <c r="XC290" s="35"/>
      <c r="XD290" s="35"/>
      <c r="XE290" s="35"/>
      <c r="XF290" s="35"/>
      <c r="XG290" s="35"/>
      <c r="XH290" s="35"/>
      <c r="XI290" s="35"/>
      <c r="XJ290" s="35"/>
      <c r="XK290" s="35"/>
      <c r="XL290" s="35"/>
      <c r="XM290" s="35"/>
      <c r="XN290" s="35"/>
      <c r="XO290" s="35"/>
      <c r="XP290" s="35"/>
      <c r="XQ290" s="35"/>
      <c r="XR290" s="35"/>
      <c r="XS290" s="35"/>
      <c r="XT290" s="35"/>
      <c r="XU290" s="35"/>
      <c r="XV290" s="35"/>
      <c r="XW290" s="35"/>
      <c r="XX290" s="35"/>
      <c r="XY290" s="35"/>
      <c r="XZ290" s="35"/>
      <c r="YA290" s="35"/>
      <c r="YB290" s="35"/>
      <c r="YC290" s="35"/>
      <c r="YD290" s="35"/>
      <c r="YE290" s="35"/>
      <c r="YF290" s="35"/>
      <c r="YG290" s="35"/>
      <c r="YH290" s="35"/>
      <c r="YI290" s="35"/>
      <c r="YJ290" s="35"/>
      <c r="YK290" s="35"/>
      <c r="YL290" s="35"/>
      <c r="YM290" s="35"/>
      <c r="YN290" s="35"/>
      <c r="YO290" s="35"/>
      <c r="YP290" s="35"/>
      <c r="YQ290" s="35"/>
      <c r="YR290" s="35"/>
      <c r="YS290" s="35"/>
      <c r="YT290" s="35"/>
      <c r="YU290" s="35"/>
      <c r="YV290" s="35"/>
      <c r="YW290" s="35"/>
      <c r="YX290" s="35"/>
      <c r="YY290" s="35"/>
      <c r="YZ290" s="35"/>
      <c r="ZA290" s="35"/>
      <c r="ZB290" s="35"/>
      <c r="ZC290" s="35"/>
      <c r="ZD290" s="35"/>
      <c r="ZE290" s="35"/>
      <c r="ZF290" s="35"/>
      <c r="ZG290" s="35"/>
      <c r="ZH290" s="35"/>
      <c r="ZI290" s="35"/>
      <c r="ZJ290" s="35"/>
      <c r="ZK290" s="35"/>
      <c r="ZL290" s="35"/>
      <c r="ZM290" s="35"/>
      <c r="ZN290" s="35"/>
      <c r="ZO290" s="35"/>
      <c r="ZP290" s="35"/>
      <c r="ZQ290" s="35"/>
      <c r="ZR290" s="35"/>
      <c r="ZS290" s="35"/>
      <c r="ZT290" s="35"/>
      <c r="ZU290" s="35"/>
      <c r="ZV290" s="35"/>
      <c r="ZW290" s="35"/>
      <c r="ZX290" s="35"/>
      <c r="ZY290" s="35"/>
      <c r="ZZ290" s="35"/>
      <c r="AAA290" s="35"/>
      <c r="AAB290" s="35"/>
      <c r="AAC290" s="35"/>
      <c r="AAD290" s="35"/>
      <c r="AAE290" s="35"/>
      <c r="AAF290" s="35"/>
      <c r="AAG290" s="35"/>
      <c r="AAH290" s="35"/>
      <c r="AAI290" s="35"/>
      <c r="AAJ290" s="35"/>
      <c r="AAK290" s="35"/>
      <c r="AAL290" s="35"/>
      <c r="AAM290" s="35"/>
      <c r="AAN290" s="35"/>
      <c r="AAO290" s="35"/>
      <c r="AAP290" s="35"/>
      <c r="AAQ290" s="35"/>
      <c r="AAR290" s="35"/>
      <c r="AAS290" s="35"/>
      <c r="AAT290" s="35"/>
      <c r="AAU290" s="35"/>
      <c r="AAV290" s="35"/>
      <c r="AAW290" s="35"/>
      <c r="AAX290" s="35"/>
      <c r="AAY290" s="35"/>
      <c r="AAZ290" s="35"/>
      <c r="ABA290" s="35"/>
      <c r="ABB290" s="35"/>
      <c r="ABC290" s="35"/>
      <c r="ABD290" s="35"/>
      <c r="ABE290" s="35"/>
      <c r="ABF290" s="35"/>
      <c r="ABG290" s="35"/>
      <c r="ABH290" s="35"/>
      <c r="ABI290" s="35"/>
      <c r="ABJ290" s="35"/>
      <c r="ABK290" s="35"/>
      <c r="ABL290" s="35"/>
      <c r="ABM290" s="35"/>
      <c r="ABN290" s="35"/>
      <c r="ABO290" s="35"/>
      <c r="ABP290" s="35"/>
      <c r="ABQ290" s="35"/>
      <c r="ABR290" s="35"/>
      <c r="ABS290" s="35"/>
      <c r="ABT290" s="35"/>
      <c r="ABU290" s="35"/>
      <c r="ABV290" s="35"/>
      <c r="ABW290" s="35"/>
      <c r="ABX290" s="35"/>
      <c r="ABY290" s="35"/>
      <c r="ABZ290" s="35"/>
      <c r="ACA290" s="35"/>
      <c r="ACB290" s="35"/>
      <c r="ACC290" s="35"/>
      <c r="ACD290" s="35"/>
      <c r="ACE290" s="35"/>
      <c r="ACF290" s="35"/>
      <c r="ACG290" s="35"/>
      <c r="ACH290" s="35"/>
      <c r="ACI290" s="35"/>
      <c r="ACJ290" s="35"/>
      <c r="ACK290" s="35"/>
      <c r="ACL290" s="35"/>
      <c r="ACM290" s="35"/>
      <c r="ACN290" s="35"/>
      <c r="ACO290" s="35"/>
      <c r="ACP290" s="35"/>
      <c r="ACQ290" s="35"/>
      <c r="ACR290" s="35"/>
      <c r="ACS290" s="35"/>
      <c r="ACT290" s="35"/>
      <c r="ACU290" s="35"/>
      <c r="ACV290" s="35"/>
      <c r="ACW290" s="35"/>
      <c r="ACX290" s="35"/>
      <c r="ACY290" s="35"/>
      <c r="ACZ290" s="35"/>
      <c r="ADA290" s="35"/>
      <c r="ADB290" s="35"/>
      <c r="ADC290" s="35"/>
      <c r="ADD290" s="35"/>
      <c r="ADE290" s="35"/>
      <c r="ADF290" s="35"/>
      <c r="ADG290" s="35"/>
      <c r="ADH290" s="35"/>
      <c r="ADI290" s="35"/>
      <c r="ADJ290" s="35"/>
      <c r="ADK290" s="35"/>
      <c r="ADL290" s="35"/>
      <c r="ADM290" s="35"/>
      <c r="ADN290" s="35"/>
      <c r="ADO290" s="35"/>
      <c r="ADP290" s="35"/>
      <c r="ADQ290" s="35"/>
      <c r="ADR290" s="35"/>
      <c r="ADS290" s="35"/>
      <c r="ADT290" s="35"/>
      <c r="ADU290" s="35"/>
      <c r="ADV290" s="35"/>
      <c r="ADW290" s="35"/>
      <c r="ADX290" s="35"/>
      <c r="ADY290" s="26">
        <f t="shared" si="12"/>
        <v>0</v>
      </c>
      <c r="ADZ290" s="5"/>
    </row>
    <row r="291" spans="1:806" s="33" customFormat="1" x14ac:dyDescent="0.2">
      <c r="A291" s="38" t="s">
        <v>363</v>
      </c>
      <c r="B291" s="65">
        <f t="shared" si="11"/>
        <v>0</v>
      </c>
      <c r="C291" s="57">
        <v>10</v>
      </c>
      <c r="D291" s="59">
        <v>44809</v>
      </c>
      <c r="E291" s="67">
        <v>34.72</v>
      </c>
      <c r="F291" s="67">
        <f t="shared" si="10"/>
        <v>0</v>
      </c>
      <c r="G291" s="6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15"/>
      <c r="BF291" s="15"/>
      <c r="BG291" s="136"/>
      <c r="BH291" s="35"/>
      <c r="BI291" s="35"/>
      <c r="BJ291" s="35"/>
      <c r="BK291" s="35"/>
      <c r="BL291" s="35"/>
      <c r="BM291" s="35"/>
      <c r="BN291" s="35"/>
      <c r="BO291" s="35"/>
      <c r="BP291" s="35"/>
      <c r="BQ291" s="35"/>
      <c r="BR291" s="35"/>
      <c r="BS291" s="35"/>
      <c r="BT291" s="35"/>
      <c r="BU291" s="35"/>
      <c r="BV291" s="35"/>
      <c r="BW291" s="35"/>
      <c r="BX291" s="35"/>
      <c r="BY291" s="35"/>
      <c r="BZ291" s="35"/>
      <c r="CA291" s="35"/>
      <c r="CB291" s="35"/>
      <c r="CC291" s="35"/>
      <c r="CD291" s="35"/>
      <c r="CE291" s="35"/>
      <c r="CF291" s="35"/>
      <c r="CG291" s="35"/>
      <c r="CH291" s="35"/>
      <c r="CI291" s="35"/>
      <c r="CJ291" s="35"/>
      <c r="CK291" s="35"/>
      <c r="CL291" s="35"/>
      <c r="CM291" s="35"/>
      <c r="CN291" s="35"/>
      <c r="CO291" s="35"/>
      <c r="CP291" s="35"/>
      <c r="CQ291" s="35"/>
      <c r="CR291" s="35"/>
      <c r="CS291" s="35"/>
      <c r="CT291" s="35"/>
      <c r="CU291" s="35"/>
      <c r="CV291" s="35"/>
      <c r="CW291" s="35"/>
      <c r="CX291" s="35"/>
      <c r="CY291" s="35"/>
      <c r="CZ291" s="35"/>
      <c r="DA291" s="35"/>
      <c r="DB291" s="35"/>
      <c r="DC291" s="35"/>
      <c r="DD291" s="35"/>
      <c r="DE291" s="35"/>
      <c r="DF291" s="35"/>
      <c r="DG291" s="35"/>
      <c r="DH291" s="35"/>
      <c r="DI291" s="35"/>
      <c r="DJ291" s="35"/>
      <c r="DK291" s="35"/>
      <c r="DL291" s="35"/>
      <c r="DM291" s="35"/>
      <c r="DN291" s="35"/>
      <c r="DO291" s="35"/>
      <c r="DP291" s="35"/>
      <c r="DQ291" s="35"/>
      <c r="DR291" s="35"/>
      <c r="DS291" s="35"/>
      <c r="DT291" s="35"/>
      <c r="DU291" s="35"/>
      <c r="DV291" s="35"/>
      <c r="DW291" s="35"/>
      <c r="DX291" s="35"/>
      <c r="DY291" s="35"/>
      <c r="DZ291" s="35"/>
      <c r="EA291" s="35"/>
      <c r="EB291" s="35"/>
      <c r="EC291" s="35"/>
      <c r="ED291" s="35"/>
      <c r="EE291" s="35"/>
      <c r="EF291" s="35"/>
      <c r="EG291" s="35"/>
      <c r="EH291" s="35"/>
      <c r="EI291" s="35"/>
      <c r="EJ291" s="35"/>
      <c r="EK291" s="35"/>
      <c r="EL291" s="35"/>
      <c r="EM291" s="35"/>
      <c r="EN291" s="35"/>
      <c r="EO291" s="35"/>
      <c r="EP291" s="35"/>
      <c r="EQ291" s="35"/>
      <c r="ER291" s="35"/>
      <c r="ES291" s="35"/>
      <c r="ET291" s="35"/>
      <c r="EU291" s="35"/>
      <c r="EV291" s="35"/>
      <c r="EW291" s="35"/>
      <c r="EX291" s="35"/>
      <c r="EY291" s="35"/>
      <c r="EZ291" s="35"/>
      <c r="FA291" s="35"/>
      <c r="FB291" s="35"/>
      <c r="FC291" s="35"/>
      <c r="FD291" s="35"/>
      <c r="FE291" s="35"/>
      <c r="FF291" s="35"/>
      <c r="FG291" s="35"/>
      <c r="FH291" s="35"/>
      <c r="FI291" s="35"/>
      <c r="FJ291" s="35"/>
      <c r="FK291" s="35"/>
      <c r="FL291" s="35"/>
      <c r="FM291" s="35"/>
      <c r="FN291" s="35"/>
      <c r="FO291" s="35"/>
      <c r="FP291" s="35"/>
      <c r="FQ291" s="35"/>
      <c r="FR291" s="35"/>
      <c r="FS291" s="35"/>
      <c r="FT291" s="35"/>
      <c r="FU291" s="35"/>
      <c r="FV291" s="35"/>
      <c r="FW291" s="35"/>
      <c r="FX291" s="35"/>
      <c r="FY291" s="35"/>
      <c r="FZ291" s="35"/>
      <c r="GA291" s="35"/>
      <c r="GB291" s="35"/>
      <c r="GC291" s="35"/>
      <c r="GD291" s="35"/>
      <c r="GE291" s="35"/>
      <c r="GF291" s="35"/>
      <c r="GG291" s="35"/>
      <c r="GH291" s="35"/>
      <c r="GI291" s="35"/>
      <c r="GJ291" s="35"/>
      <c r="GK291" s="35"/>
      <c r="GL291" s="35"/>
      <c r="GM291" s="35"/>
      <c r="GN291" s="35"/>
      <c r="GO291" s="35"/>
      <c r="GP291" s="35"/>
      <c r="GQ291" s="35"/>
      <c r="GR291" s="35"/>
      <c r="GS291" s="35"/>
      <c r="GT291" s="35"/>
      <c r="GU291" s="35"/>
      <c r="GV291" s="35"/>
      <c r="GW291" s="35"/>
      <c r="GX291" s="35"/>
      <c r="GY291" s="35"/>
      <c r="GZ291" s="35"/>
      <c r="HA291" s="35"/>
      <c r="HB291" s="35"/>
      <c r="HC291" s="35"/>
      <c r="HD291" s="35"/>
      <c r="HE291" s="35"/>
      <c r="HF291" s="35"/>
      <c r="HG291" s="35"/>
      <c r="HH291" s="35"/>
      <c r="HI291" s="35"/>
      <c r="HJ291" s="35"/>
      <c r="HK291" s="35"/>
      <c r="HL291" s="35"/>
      <c r="HM291" s="35"/>
      <c r="HN291" s="35"/>
      <c r="HO291" s="35"/>
      <c r="HP291" s="35"/>
      <c r="HQ291" s="35"/>
      <c r="HR291" s="35"/>
      <c r="HS291" s="35"/>
      <c r="HT291" s="35"/>
      <c r="HU291" s="35"/>
      <c r="HV291" s="35"/>
      <c r="HW291" s="35"/>
      <c r="HX291" s="35"/>
      <c r="HY291" s="35"/>
      <c r="HZ291" s="35"/>
      <c r="IA291" s="35"/>
      <c r="IB291" s="35"/>
      <c r="IC291" s="35"/>
      <c r="ID291" s="35"/>
      <c r="IE291" s="35"/>
      <c r="IF291" s="35"/>
      <c r="IG291" s="35"/>
      <c r="IH291" s="35"/>
      <c r="II291" s="35"/>
      <c r="IJ291" s="35"/>
      <c r="IK291" s="35"/>
      <c r="IL291" s="35"/>
      <c r="IM291" s="35"/>
      <c r="IN291" s="35"/>
      <c r="IO291" s="35"/>
      <c r="IP291" s="35"/>
      <c r="IQ291" s="35"/>
      <c r="IR291" s="35"/>
      <c r="IS291" s="35"/>
      <c r="IT291" s="35"/>
      <c r="IU291" s="35"/>
      <c r="IV291" s="35"/>
      <c r="IW291" s="35"/>
      <c r="IX291" s="35"/>
      <c r="IY291" s="35"/>
      <c r="IZ291" s="35"/>
      <c r="JA291" s="35"/>
      <c r="JB291" s="35"/>
      <c r="JC291" s="35"/>
      <c r="JD291" s="35"/>
      <c r="JE291" s="35"/>
      <c r="JF291" s="35">
        <v>20</v>
      </c>
      <c r="JG291" s="35"/>
      <c r="JH291" s="35"/>
      <c r="JI291" s="35"/>
      <c r="JJ291" s="35"/>
      <c r="JK291" s="35"/>
      <c r="JL291" s="35">
        <v>10</v>
      </c>
      <c r="JM291" s="35"/>
      <c r="JN291" s="35"/>
      <c r="JO291" s="35"/>
      <c r="JP291" s="35"/>
      <c r="JQ291" s="35"/>
      <c r="JR291" s="35"/>
      <c r="JS291" s="35"/>
      <c r="JT291" s="35"/>
      <c r="JU291" s="35"/>
      <c r="JV291" s="35"/>
      <c r="JW291" s="35"/>
      <c r="JX291" s="35"/>
      <c r="JY291" s="35"/>
      <c r="JZ291" s="35"/>
      <c r="KA291" s="35"/>
      <c r="KB291" s="35"/>
      <c r="KC291" s="35"/>
      <c r="KD291" s="35"/>
      <c r="KE291" s="35"/>
      <c r="KF291" s="35"/>
      <c r="KG291" s="35"/>
      <c r="KH291" s="35"/>
      <c r="KI291" s="35"/>
      <c r="KJ291" s="35"/>
      <c r="KK291" s="35"/>
      <c r="KL291" s="35"/>
      <c r="KM291" s="35"/>
      <c r="KN291" s="35"/>
      <c r="KO291" s="35"/>
      <c r="KP291" s="35"/>
      <c r="KQ291" s="35"/>
      <c r="KR291" s="35"/>
      <c r="KS291" s="35"/>
      <c r="KT291" s="35">
        <v>10</v>
      </c>
      <c r="KU291" s="35"/>
      <c r="KV291" s="35"/>
      <c r="KW291" s="35"/>
      <c r="KX291" s="35"/>
      <c r="KY291" s="35"/>
      <c r="KZ291" s="35"/>
      <c r="LA291" s="35"/>
      <c r="LB291" s="35"/>
      <c r="LC291" s="35"/>
      <c r="LD291" s="35"/>
      <c r="LE291" s="35"/>
      <c r="LF291" s="35"/>
      <c r="LG291" s="35"/>
      <c r="LH291" s="35"/>
      <c r="LI291" s="35"/>
      <c r="LJ291" s="35"/>
      <c r="LK291" s="35"/>
      <c r="LL291" s="35"/>
      <c r="LM291" s="35"/>
      <c r="LN291" s="35"/>
      <c r="LO291" s="35"/>
      <c r="LP291" s="35"/>
      <c r="LQ291" s="35"/>
      <c r="LR291" s="35"/>
      <c r="LS291" s="35"/>
      <c r="LT291" s="35"/>
      <c r="LU291" s="35"/>
      <c r="LV291" s="35"/>
      <c r="LW291" s="35"/>
      <c r="LX291" s="35"/>
      <c r="LY291" s="35"/>
      <c r="LZ291" s="35"/>
      <c r="MA291" s="35"/>
      <c r="MB291" s="35"/>
      <c r="MC291" s="35"/>
      <c r="MD291" s="35"/>
      <c r="ME291" s="35"/>
      <c r="MF291" s="35"/>
      <c r="MG291" s="35"/>
      <c r="MH291" s="35"/>
      <c r="MI291" s="35"/>
      <c r="MJ291" s="35"/>
      <c r="MK291" s="35"/>
      <c r="ML291" s="35"/>
      <c r="MM291" s="35"/>
      <c r="MN291" s="35"/>
      <c r="MO291" s="35"/>
      <c r="MP291" s="35"/>
      <c r="MQ291" s="35"/>
      <c r="MR291" s="35"/>
      <c r="MS291" s="35"/>
      <c r="MT291" s="35"/>
      <c r="MU291" s="35"/>
      <c r="MV291" s="35"/>
      <c r="MW291" s="35"/>
      <c r="MX291" s="35"/>
      <c r="MY291" s="35"/>
      <c r="MZ291" s="35"/>
      <c r="NA291" s="35"/>
      <c r="NB291" s="35"/>
      <c r="NC291" s="35"/>
      <c r="ND291" s="35"/>
      <c r="NE291" s="35"/>
      <c r="NF291" s="35"/>
      <c r="NG291" s="35"/>
      <c r="NH291" s="35"/>
      <c r="NI291" s="35"/>
      <c r="NJ291" s="35"/>
      <c r="NK291" s="35"/>
      <c r="NL291" s="35"/>
      <c r="NM291" s="35"/>
      <c r="NN291" s="35"/>
      <c r="NO291" s="35"/>
      <c r="NP291" s="35"/>
      <c r="NQ291" s="35"/>
      <c r="NR291" s="35"/>
      <c r="NS291" s="35"/>
      <c r="NT291" s="35"/>
      <c r="NU291" s="35"/>
      <c r="NV291" s="35"/>
      <c r="NW291" s="35"/>
      <c r="NX291" s="35"/>
      <c r="NY291" s="35"/>
      <c r="NZ291" s="35"/>
      <c r="OA291" s="35"/>
      <c r="OB291" s="35"/>
      <c r="OC291" s="35"/>
      <c r="OD291" s="35"/>
      <c r="OE291" s="35"/>
      <c r="OF291" s="35"/>
      <c r="OG291" s="35"/>
      <c r="OH291" s="35"/>
      <c r="OI291" s="35"/>
      <c r="OJ291" s="35"/>
      <c r="OK291" s="35"/>
      <c r="OL291" s="35"/>
      <c r="OM291" s="35"/>
      <c r="ON291" s="35"/>
      <c r="OO291" s="35"/>
      <c r="OP291" s="35"/>
      <c r="OQ291" s="35"/>
      <c r="OR291" s="35"/>
      <c r="OS291" s="35"/>
      <c r="OT291" s="35"/>
      <c r="OU291" s="35"/>
      <c r="OV291" s="35"/>
      <c r="OW291" s="35"/>
      <c r="OX291" s="35"/>
      <c r="OY291" s="35"/>
      <c r="OZ291" s="35"/>
      <c r="PA291" s="35"/>
      <c r="PB291" s="35"/>
      <c r="PC291" s="35">
        <v>10</v>
      </c>
      <c r="PD291" s="35"/>
      <c r="PE291" s="35"/>
      <c r="PF291" s="35"/>
      <c r="PG291" s="35"/>
      <c r="PH291" s="35"/>
      <c r="PI291" s="35"/>
      <c r="PJ291" s="35"/>
      <c r="PK291" s="35"/>
      <c r="PL291" s="35"/>
      <c r="PM291" s="35"/>
      <c r="PN291" s="35"/>
      <c r="PO291" s="35"/>
      <c r="PP291" s="35"/>
      <c r="PQ291" s="35"/>
      <c r="PR291" s="35"/>
      <c r="PS291" s="35"/>
      <c r="PT291" s="35"/>
      <c r="PU291" s="35"/>
      <c r="PV291" s="35"/>
      <c r="PW291" s="35"/>
      <c r="PX291" s="35"/>
      <c r="PY291" s="35"/>
      <c r="PZ291" s="35"/>
      <c r="QA291" s="35"/>
      <c r="QB291" s="35"/>
      <c r="QC291" s="35"/>
      <c r="QD291" s="35"/>
      <c r="QE291" s="35"/>
      <c r="QF291" s="35">
        <v>20</v>
      </c>
      <c r="QG291" s="35"/>
      <c r="QH291" s="35"/>
      <c r="QI291" s="35"/>
      <c r="QJ291" s="35"/>
      <c r="QK291" s="35"/>
      <c r="QL291" s="35"/>
      <c r="QM291" s="35"/>
      <c r="QN291" s="35"/>
      <c r="QO291" s="35"/>
      <c r="QP291" s="35"/>
      <c r="QQ291" s="35"/>
      <c r="QR291" s="35"/>
      <c r="QS291" s="35"/>
      <c r="QT291" s="35"/>
      <c r="QU291" s="35"/>
      <c r="QV291" s="35"/>
      <c r="QW291" s="35"/>
      <c r="QX291" s="35"/>
      <c r="QY291" s="35"/>
      <c r="QZ291" s="35"/>
      <c r="RA291" s="35"/>
      <c r="RB291" s="35"/>
      <c r="RC291" s="35"/>
      <c r="RD291" s="35"/>
      <c r="RE291" s="35"/>
      <c r="RF291" s="35"/>
      <c r="RG291" s="35"/>
      <c r="RH291" s="35"/>
      <c r="RI291" s="35"/>
      <c r="RJ291" s="35"/>
      <c r="RK291" s="35"/>
      <c r="RL291" s="35"/>
      <c r="RM291" s="35"/>
      <c r="RN291" s="35"/>
      <c r="RO291" s="35"/>
      <c r="RP291" s="35"/>
      <c r="RQ291" s="35"/>
      <c r="RR291" s="35"/>
      <c r="RS291" s="35"/>
      <c r="RT291" s="35"/>
      <c r="RU291" s="35"/>
      <c r="RV291" s="35"/>
      <c r="RW291" s="35"/>
      <c r="RX291" s="35"/>
      <c r="RY291" s="35"/>
      <c r="RZ291" s="35"/>
      <c r="SA291" s="35"/>
      <c r="SB291" s="35"/>
      <c r="SC291" s="35"/>
      <c r="SD291" s="35"/>
      <c r="SE291" s="35"/>
      <c r="SF291" s="35"/>
      <c r="SG291" s="35"/>
      <c r="SH291" s="35"/>
      <c r="SI291" s="35"/>
      <c r="SJ291" s="35"/>
      <c r="SK291" s="35"/>
      <c r="SL291" s="35"/>
      <c r="SM291" s="35"/>
      <c r="SN291" s="35"/>
      <c r="SO291" s="35"/>
      <c r="SP291" s="35"/>
      <c r="SQ291" s="35"/>
      <c r="SR291" s="35"/>
      <c r="SS291" s="35"/>
      <c r="ST291" s="35"/>
      <c r="SU291" s="35"/>
      <c r="SV291" s="35"/>
      <c r="SW291" s="35"/>
      <c r="SX291" s="35"/>
      <c r="SY291" s="35"/>
      <c r="SZ291" s="35"/>
      <c r="TA291" s="35"/>
      <c r="TB291" s="35"/>
      <c r="TC291" s="35"/>
      <c r="TD291" s="35"/>
      <c r="TE291" s="35"/>
      <c r="TF291" s="35"/>
      <c r="TG291" s="35"/>
      <c r="TH291" s="35"/>
      <c r="TI291" s="35"/>
      <c r="TJ291" s="35"/>
      <c r="TK291" s="35"/>
      <c r="TL291" s="35"/>
      <c r="TM291" s="35"/>
      <c r="TN291" s="35"/>
      <c r="TO291" s="35"/>
      <c r="TP291" s="35"/>
      <c r="TQ291" s="35"/>
      <c r="TR291" s="35"/>
      <c r="TS291" s="35"/>
      <c r="TT291" s="35"/>
      <c r="TU291" s="35"/>
      <c r="TV291" s="35"/>
      <c r="TW291" s="35"/>
      <c r="TX291" s="35"/>
      <c r="TY291" s="35"/>
      <c r="TZ291" s="35"/>
      <c r="UA291" s="35"/>
      <c r="UB291" s="35"/>
      <c r="UC291" s="35"/>
      <c r="UD291" s="35"/>
      <c r="UE291" s="35"/>
      <c r="UF291" s="35"/>
      <c r="UG291" s="35"/>
      <c r="UH291" s="35"/>
      <c r="UI291" s="35"/>
      <c r="UJ291" s="35"/>
      <c r="UK291" s="35"/>
      <c r="UL291" s="35"/>
      <c r="UM291" s="35"/>
      <c r="UN291" s="35"/>
      <c r="UO291" s="35"/>
      <c r="UP291" s="35"/>
      <c r="UQ291" s="35"/>
      <c r="UR291" s="35"/>
      <c r="US291" s="35"/>
      <c r="UT291" s="35"/>
      <c r="UU291" s="35"/>
      <c r="UV291" s="35"/>
      <c r="UW291" s="35"/>
      <c r="UX291" s="35"/>
      <c r="UY291" s="35"/>
      <c r="UZ291" s="35"/>
      <c r="VA291" s="35"/>
      <c r="VB291" s="35"/>
      <c r="VC291" s="35"/>
      <c r="VD291" s="35"/>
      <c r="VE291" s="35"/>
      <c r="VF291" s="35"/>
      <c r="VG291" s="35"/>
      <c r="VH291" s="35"/>
      <c r="VI291" s="35"/>
      <c r="VJ291" s="35"/>
      <c r="VK291" s="35"/>
      <c r="VL291" s="35"/>
      <c r="VM291" s="35"/>
      <c r="VN291" s="35"/>
      <c r="VO291" s="35"/>
      <c r="VP291" s="35"/>
      <c r="VQ291" s="35"/>
      <c r="VR291" s="35"/>
      <c r="VS291" s="35"/>
      <c r="VT291" s="35"/>
      <c r="VU291" s="35"/>
      <c r="VV291" s="35"/>
      <c r="VW291" s="35"/>
      <c r="VX291" s="35"/>
      <c r="VY291" s="35"/>
      <c r="VZ291" s="35"/>
      <c r="WA291" s="35"/>
      <c r="WB291" s="35"/>
      <c r="WC291" s="35"/>
      <c r="WD291" s="35"/>
      <c r="WE291" s="35"/>
      <c r="WF291" s="35"/>
      <c r="WG291" s="35"/>
      <c r="WH291" s="35"/>
      <c r="WI291" s="35"/>
      <c r="WJ291" s="35"/>
      <c r="WK291" s="35"/>
      <c r="WL291" s="35"/>
      <c r="WM291" s="35"/>
      <c r="WN291" s="35"/>
      <c r="WO291" s="35"/>
      <c r="WP291" s="35"/>
      <c r="WQ291" s="35"/>
      <c r="WR291" s="35"/>
      <c r="WS291" s="35"/>
      <c r="WT291" s="35"/>
      <c r="WU291" s="35"/>
      <c r="WV291" s="35"/>
      <c r="WW291" s="35"/>
      <c r="WX291" s="35"/>
      <c r="WY291" s="35"/>
      <c r="WZ291" s="35"/>
      <c r="XA291" s="35"/>
      <c r="XB291" s="35"/>
      <c r="XC291" s="35"/>
      <c r="XD291" s="35"/>
      <c r="XE291" s="35"/>
      <c r="XF291" s="35"/>
      <c r="XG291" s="35"/>
      <c r="XH291" s="35"/>
      <c r="XI291" s="35"/>
      <c r="XJ291" s="35"/>
      <c r="XK291" s="35"/>
      <c r="XL291" s="35"/>
      <c r="XM291" s="35"/>
      <c r="XN291" s="35"/>
      <c r="XO291" s="35"/>
      <c r="XP291" s="35"/>
      <c r="XQ291" s="35"/>
      <c r="XR291" s="35"/>
      <c r="XS291" s="35"/>
      <c r="XT291" s="35"/>
      <c r="XU291" s="35"/>
      <c r="XV291" s="35"/>
      <c r="XW291" s="35"/>
      <c r="XX291" s="35"/>
      <c r="XY291" s="35"/>
      <c r="XZ291" s="35"/>
      <c r="YA291" s="35"/>
      <c r="YB291" s="35"/>
      <c r="YC291" s="35"/>
      <c r="YD291" s="35"/>
      <c r="YE291" s="35"/>
      <c r="YF291" s="35"/>
      <c r="YG291" s="35"/>
      <c r="YH291" s="35"/>
      <c r="YI291" s="35"/>
      <c r="YJ291" s="35"/>
      <c r="YK291" s="35"/>
      <c r="YL291" s="35"/>
      <c r="YM291" s="35"/>
      <c r="YN291" s="35"/>
      <c r="YO291" s="35"/>
      <c r="YP291" s="35"/>
      <c r="YQ291" s="35"/>
      <c r="YR291" s="35"/>
      <c r="YS291" s="35"/>
      <c r="YT291" s="35"/>
      <c r="YU291" s="35"/>
      <c r="YV291" s="35"/>
      <c r="YW291" s="35"/>
      <c r="YX291" s="35"/>
      <c r="YY291" s="35"/>
      <c r="YZ291" s="35"/>
      <c r="ZA291" s="35"/>
      <c r="ZB291" s="35"/>
      <c r="ZC291" s="35"/>
      <c r="ZD291" s="35"/>
      <c r="ZE291" s="35"/>
      <c r="ZF291" s="35"/>
      <c r="ZG291" s="35"/>
      <c r="ZH291" s="35"/>
      <c r="ZI291" s="35"/>
      <c r="ZJ291" s="35"/>
      <c r="ZK291" s="35"/>
      <c r="ZL291" s="35"/>
      <c r="ZM291" s="35"/>
      <c r="ZN291" s="35"/>
      <c r="ZO291" s="35"/>
      <c r="ZP291" s="35"/>
      <c r="ZQ291" s="35"/>
      <c r="ZR291" s="35"/>
      <c r="ZS291" s="35"/>
      <c r="ZT291" s="35"/>
      <c r="ZU291" s="35"/>
      <c r="ZV291" s="35"/>
      <c r="ZW291" s="35"/>
      <c r="ZX291" s="35"/>
      <c r="ZY291" s="35"/>
      <c r="ZZ291" s="35"/>
      <c r="AAA291" s="35"/>
      <c r="AAB291" s="35"/>
      <c r="AAC291" s="35"/>
      <c r="AAD291" s="35"/>
      <c r="AAE291" s="35"/>
      <c r="AAF291" s="35"/>
      <c r="AAG291" s="35"/>
      <c r="AAH291" s="35"/>
      <c r="AAI291" s="35"/>
      <c r="AAJ291" s="35"/>
      <c r="AAK291" s="35"/>
      <c r="AAL291" s="35"/>
      <c r="AAM291" s="35"/>
      <c r="AAN291" s="35"/>
      <c r="AAO291" s="35"/>
      <c r="AAP291" s="35"/>
      <c r="AAQ291" s="35"/>
      <c r="AAR291" s="35"/>
      <c r="AAS291" s="35"/>
      <c r="AAT291" s="35"/>
      <c r="AAU291" s="35"/>
      <c r="AAV291" s="35"/>
      <c r="AAW291" s="35"/>
      <c r="AAX291" s="35"/>
      <c r="AAY291" s="35"/>
      <c r="AAZ291" s="35"/>
      <c r="ABA291" s="35"/>
      <c r="ABB291" s="35"/>
      <c r="ABC291" s="35"/>
      <c r="ABD291" s="35"/>
      <c r="ABE291" s="35"/>
      <c r="ABF291" s="35"/>
      <c r="ABG291" s="35"/>
      <c r="ABH291" s="35"/>
      <c r="ABI291" s="35">
        <v>30</v>
      </c>
      <c r="ABJ291" s="35">
        <v>30</v>
      </c>
      <c r="ABK291" s="35"/>
      <c r="ABL291" s="35"/>
      <c r="ABM291" s="35"/>
      <c r="ABN291" s="35"/>
      <c r="ABO291" s="35">
        <v>10</v>
      </c>
      <c r="ABP291" s="35"/>
      <c r="ABQ291" s="35"/>
      <c r="ABR291" s="35"/>
      <c r="ABS291" s="35"/>
      <c r="ABT291" s="35"/>
      <c r="ABU291" s="35">
        <v>10</v>
      </c>
      <c r="ABV291" s="35"/>
      <c r="ABW291" s="35"/>
      <c r="ABX291" s="35"/>
      <c r="ABY291" s="35"/>
      <c r="ABZ291" s="35"/>
      <c r="ACA291" s="35"/>
      <c r="ACB291" s="35"/>
      <c r="ACC291" s="35"/>
      <c r="ACD291" s="35"/>
      <c r="ACE291" s="35"/>
      <c r="ACF291" s="35"/>
      <c r="ACG291" s="35"/>
      <c r="ACH291" s="35"/>
      <c r="ACI291" s="35"/>
      <c r="ACJ291" s="35"/>
      <c r="ACK291" s="35"/>
      <c r="ACL291" s="35">
        <v>10</v>
      </c>
      <c r="ACM291" s="35"/>
      <c r="ACN291" s="35"/>
      <c r="ACO291" s="35"/>
      <c r="ACP291" s="35"/>
      <c r="ACQ291" s="35"/>
      <c r="ACR291" s="35"/>
      <c r="ACS291" s="35"/>
      <c r="ACT291" s="35"/>
      <c r="ACU291" s="35"/>
      <c r="ACV291" s="35"/>
      <c r="ACW291" s="35"/>
      <c r="ACX291" s="35"/>
      <c r="ACY291" s="35"/>
      <c r="ACZ291" s="35"/>
      <c r="ADA291" s="35"/>
      <c r="ADB291" s="35"/>
      <c r="ADC291" s="35"/>
      <c r="ADD291" s="35"/>
      <c r="ADE291" s="35"/>
      <c r="ADF291" s="35"/>
      <c r="ADG291" s="35"/>
      <c r="ADH291" s="35"/>
      <c r="ADI291" s="35"/>
      <c r="ADJ291" s="35"/>
      <c r="ADK291" s="35"/>
      <c r="ADL291" s="35"/>
      <c r="ADM291" s="35"/>
      <c r="ADN291" s="35"/>
      <c r="ADO291" s="35"/>
      <c r="ADP291" s="35"/>
      <c r="ADQ291" s="35"/>
      <c r="ADR291" s="35"/>
      <c r="ADS291" s="35"/>
      <c r="ADT291" s="35"/>
      <c r="ADU291" s="35"/>
      <c r="ADV291" s="35"/>
      <c r="ADW291" s="35"/>
      <c r="ADX291" s="35"/>
      <c r="ADY291" s="26">
        <f t="shared" si="12"/>
        <v>0</v>
      </c>
      <c r="ADZ291" s="5"/>
    </row>
    <row r="292" spans="1:806" s="33" customFormat="1" x14ac:dyDescent="0.2">
      <c r="A292" s="38" t="s">
        <v>268</v>
      </c>
      <c r="B292" s="65">
        <f t="shared" si="11"/>
        <v>0</v>
      </c>
      <c r="C292" s="57">
        <v>10</v>
      </c>
      <c r="D292" s="59">
        <v>44732</v>
      </c>
      <c r="E292" s="67">
        <v>33.85</v>
      </c>
      <c r="F292" s="67">
        <f t="shared" si="10"/>
        <v>0</v>
      </c>
      <c r="G292" s="65"/>
      <c r="H292" s="35"/>
      <c r="I292" s="35"/>
      <c r="J292" s="35"/>
      <c r="K292" s="35"/>
      <c r="L292" s="35"/>
      <c r="M292" s="35">
        <v>10</v>
      </c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15"/>
      <c r="BF292" s="15"/>
      <c r="BG292" s="136"/>
      <c r="BH292" s="35"/>
      <c r="BI292" s="35"/>
      <c r="BJ292" s="35"/>
      <c r="BK292" s="35"/>
      <c r="BL292" s="35"/>
      <c r="BM292" s="35"/>
      <c r="BN292" s="35"/>
      <c r="BO292" s="35"/>
      <c r="BP292" s="35"/>
      <c r="BQ292" s="35"/>
      <c r="BR292" s="35"/>
      <c r="BS292" s="35"/>
      <c r="BT292" s="35"/>
      <c r="BU292" s="35"/>
      <c r="BV292" s="35"/>
      <c r="BW292" s="35"/>
      <c r="BX292" s="35"/>
      <c r="BY292" s="35"/>
      <c r="BZ292" s="35"/>
      <c r="CA292" s="35"/>
      <c r="CB292" s="35"/>
      <c r="CC292" s="35"/>
      <c r="CD292" s="35"/>
      <c r="CE292" s="35"/>
      <c r="CF292" s="35"/>
      <c r="CG292" s="35"/>
      <c r="CH292" s="35"/>
      <c r="CI292" s="35"/>
      <c r="CJ292" s="35"/>
      <c r="CK292" s="35"/>
      <c r="CL292" s="35"/>
      <c r="CM292" s="35"/>
      <c r="CN292" s="35"/>
      <c r="CO292" s="35"/>
      <c r="CP292" s="35"/>
      <c r="CQ292" s="35"/>
      <c r="CR292" s="35"/>
      <c r="CS292" s="35"/>
      <c r="CT292" s="35"/>
      <c r="CU292" s="35"/>
      <c r="CV292" s="35"/>
      <c r="CW292" s="35"/>
      <c r="CX292" s="35"/>
      <c r="CY292" s="35"/>
      <c r="CZ292" s="35"/>
      <c r="DA292" s="35"/>
      <c r="DB292" s="35"/>
      <c r="DC292" s="35"/>
      <c r="DD292" s="35"/>
      <c r="DE292" s="35"/>
      <c r="DF292" s="35"/>
      <c r="DG292" s="35"/>
      <c r="DH292" s="35"/>
      <c r="DI292" s="35"/>
      <c r="DJ292" s="35"/>
      <c r="DK292" s="35"/>
      <c r="DL292" s="35"/>
      <c r="DM292" s="35"/>
      <c r="DN292" s="35"/>
      <c r="DO292" s="35"/>
      <c r="DP292" s="35"/>
      <c r="DQ292" s="35"/>
      <c r="DR292" s="35"/>
      <c r="DS292" s="35"/>
      <c r="DT292" s="35"/>
      <c r="DU292" s="35"/>
      <c r="DV292" s="35"/>
      <c r="DW292" s="35"/>
      <c r="DX292" s="35"/>
      <c r="DY292" s="35"/>
      <c r="DZ292" s="35"/>
      <c r="EA292" s="35"/>
      <c r="EB292" s="35"/>
      <c r="EC292" s="35"/>
      <c r="ED292" s="35"/>
      <c r="EE292" s="35"/>
      <c r="EF292" s="35"/>
      <c r="EG292" s="35"/>
      <c r="EH292" s="35"/>
      <c r="EI292" s="35"/>
      <c r="EJ292" s="35"/>
      <c r="EK292" s="35"/>
      <c r="EL292" s="35"/>
      <c r="EM292" s="35"/>
      <c r="EN292" s="35"/>
      <c r="EO292" s="35"/>
      <c r="EP292" s="35"/>
      <c r="EQ292" s="35"/>
      <c r="ER292" s="35"/>
      <c r="ES292" s="35"/>
      <c r="ET292" s="35"/>
      <c r="EU292" s="35"/>
      <c r="EV292" s="35"/>
      <c r="EW292" s="35"/>
      <c r="EX292" s="35"/>
      <c r="EY292" s="35"/>
      <c r="EZ292" s="35"/>
      <c r="FA292" s="35"/>
      <c r="FB292" s="35"/>
      <c r="FC292" s="35"/>
      <c r="FD292" s="35"/>
      <c r="FE292" s="35"/>
      <c r="FF292" s="35"/>
      <c r="FG292" s="35"/>
      <c r="FH292" s="35"/>
      <c r="FI292" s="35"/>
      <c r="FJ292" s="35"/>
      <c r="FK292" s="35"/>
      <c r="FL292" s="35"/>
      <c r="FM292" s="35"/>
      <c r="FN292" s="35"/>
      <c r="FO292" s="35"/>
      <c r="FP292" s="35"/>
      <c r="FQ292" s="35"/>
      <c r="FR292" s="35"/>
      <c r="FS292" s="35"/>
      <c r="FT292" s="35"/>
      <c r="FU292" s="35"/>
      <c r="FV292" s="35"/>
      <c r="FW292" s="35"/>
      <c r="FX292" s="35"/>
      <c r="FY292" s="35"/>
      <c r="FZ292" s="35"/>
      <c r="GA292" s="35"/>
      <c r="GB292" s="35"/>
      <c r="GC292" s="35"/>
      <c r="GD292" s="35"/>
      <c r="GE292" s="35"/>
      <c r="GF292" s="35"/>
      <c r="GG292" s="35"/>
      <c r="GH292" s="35"/>
      <c r="GI292" s="35"/>
      <c r="GJ292" s="35"/>
      <c r="GK292" s="35"/>
      <c r="GL292" s="35"/>
      <c r="GM292" s="35"/>
      <c r="GN292" s="35"/>
      <c r="GO292" s="35"/>
      <c r="GP292" s="35"/>
      <c r="GQ292" s="35"/>
      <c r="GR292" s="35"/>
      <c r="GS292" s="35"/>
      <c r="GT292" s="35"/>
      <c r="GU292" s="35"/>
      <c r="GV292" s="35"/>
      <c r="GW292" s="35"/>
      <c r="GX292" s="35"/>
      <c r="GY292" s="35"/>
      <c r="GZ292" s="35"/>
      <c r="HA292" s="35"/>
      <c r="HB292" s="35"/>
      <c r="HC292" s="35"/>
      <c r="HD292" s="35"/>
      <c r="HE292" s="35"/>
      <c r="HF292" s="35"/>
      <c r="HG292" s="35"/>
      <c r="HH292" s="35"/>
      <c r="HI292" s="35"/>
      <c r="HJ292" s="35"/>
      <c r="HK292" s="35"/>
      <c r="HL292" s="35"/>
      <c r="HM292" s="35"/>
      <c r="HN292" s="35"/>
      <c r="HO292" s="35"/>
      <c r="HP292" s="35"/>
      <c r="HQ292" s="35"/>
      <c r="HR292" s="35"/>
      <c r="HS292" s="35"/>
      <c r="HT292" s="35"/>
      <c r="HU292" s="35"/>
      <c r="HV292" s="35"/>
      <c r="HW292" s="35"/>
      <c r="HX292" s="35"/>
      <c r="HY292" s="35"/>
      <c r="HZ292" s="35"/>
      <c r="IA292" s="35"/>
      <c r="IB292" s="35"/>
      <c r="IC292" s="35"/>
      <c r="ID292" s="35"/>
      <c r="IE292" s="35"/>
      <c r="IF292" s="35"/>
      <c r="IG292" s="35"/>
      <c r="IH292" s="35"/>
      <c r="II292" s="35"/>
      <c r="IJ292" s="35"/>
      <c r="IK292" s="35"/>
      <c r="IL292" s="35"/>
      <c r="IM292" s="35"/>
      <c r="IN292" s="35"/>
      <c r="IO292" s="35"/>
      <c r="IP292" s="35"/>
      <c r="IQ292" s="35"/>
      <c r="IR292" s="35"/>
      <c r="IS292" s="35"/>
      <c r="IT292" s="35"/>
      <c r="IU292" s="35"/>
      <c r="IV292" s="35"/>
      <c r="IW292" s="35"/>
      <c r="IX292" s="35"/>
      <c r="IY292" s="35"/>
      <c r="IZ292" s="35"/>
      <c r="JA292" s="35"/>
      <c r="JB292" s="35"/>
      <c r="JC292" s="35"/>
      <c r="JD292" s="35"/>
      <c r="JE292" s="35"/>
      <c r="JF292" s="35"/>
      <c r="JG292" s="35"/>
      <c r="JH292" s="35"/>
      <c r="JI292" s="35"/>
      <c r="JJ292" s="35"/>
      <c r="JK292" s="35"/>
      <c r="JL292" s="35"/>
      <c r="JM292" s="35"/>
      <c r="JN292" s="35"/>
      <c r="JO292" s="35"/>
      <c r="JP292" s="35"/>
      <c r="JQ292" s="35"/>
      <c r="JR292" s="35"/>
      <c r="JS292" s="35"/>
      <c r="JT292" s="35"/>
      <c r="JU292" s="35"/>
      <c r="JV292" s="35"/>
      <c r="JW292" s="35"/>
      <c r="JX292" s="35"/>
      <c r="JY292" s="35"/>
      <c r="JZ292" s="35"/>
      <c r="KA292" s="35"/>
      <c r="KB292" s="35"/>
      <c r="KC292" s="35"/>
      <c r="KD292" s="35"/>
      <c r="KE292" s="35"/>
      <c r="KF292" s="35"/>
      <c r="KG292" s="35"/>
      <c r="KH292" s="35"/>
      <c r="KI292" s="35"/>
      <c r="KJ292" s="35"/>
      <c r="KK292" s="35"/>
      <c r="KL292" s="35"/>
      <c r="KM292" s="35"/>
      <c r="KN292" s="35"/>
      <c r="KO292" s="35"/>
      <c r="KP292" s="35"/>
      <c r="KQ292" s="35"/>
      <c r="KR292" s="35"/>
      <c r="KS292" s="35"/>
      <c r="KT292" s="35"/>
      <c r="KU292" s="35"/>
      <c r="KV292" s="35"/>
      <c r="KW292" s="35"/>
      <c r="KX292" s="35"/>
      <c r="KY292" s="35"/>
      <c r="KZ292" s="35"/>
      <c r="LA292" s="35"/>
      <c r="LB292" s="35"/>
      <c r="LC292" s="35"/>
      <c r="LD292" s="35"/>
      <c r="LE292" s="35"/>
      <c r="LF292" s="35"/>
      <c r="LG292" s="35"/>
      <c r="LH292" s="35"/>
      <c r="LI292" s="35"/>
      <c r="LJ292" s="35"/>
      <c r="LK292" s="35"/>
      <c r="LL292" s="35"/>
      <c r="LM292" s="35"/>
      <c r="LN292" s="35"/>
      <c r="LO292" s="35"/>
      <c r="LP292" s="35"/>
      <c r="LQ292" s="35"/>
      <c r="LR292" s="35"/>
      <c r="LS292" s="35"/>
      <c r="LT292" s="35"/>
      <c r="LU292" s="35"/>
      <c r="LV292" s="35"/>
      <c r="LW292" s="35"/>
      <c r="LX292" s="35"/>
      <c r="LY292" s="35"/>
      <c r="LZ292" s="35"/>
      <c r="MA292" s="35"/>
      <c r="MB292" s="35"/>
      <c r="MC292" s="35"/>
      <c r="MD292" s="35"/>
      <c r="ME292" s="35"/>
      <c r="MF292" s="35"/>
      <c r="MG292" s="35"/>
      <c r="MH292" s="35"/>
      <c r="MI292" s="35"/>
      <c r="MJ292" s="35"/>
      <c r="MK292" s="35"/>
      <c r="ML292" s="35"/>
      <c r="MM292" s="35"/>
      <c r="MN292" s="35"/>
      <c r="MO292" s="35"/>
      <c r="MP292" s="35"/>
      <c r="MQ292" s="35"/>
      <c r="MR292" s="35"/>
      <c r="MS292" s="35"/>
      <c r="MT292" s="35"/>
      <c r="MU292" s="35"/>
      <c r="MV292" s="35"/>
      <c r="MW292" s="35"/>
      <c r="MX292" s="35"/>
      <c r="MY292" s="35"/>
      <c r="MZ292" s="35"/>
      <c r="NA292" s="35"/>
      <c r="NB292" s="35"/>
      <c r="NC292" s="35"/>
      <c r="ND292" s="35"/>
      <c r="NE292" s="35"/>
      <c r="NF292" s="35"/>
      <c r="NG292" s="35"/>
      <c r="NH292" s="35"/>
      <c r="NI292" s="35"/>
      <c r="NJ292" s="35"/>
      <c r="NK292" s="35"/>
      <c r="NL292" s="35"/>
      <c r="NM292" s="35"/>
      <c r="NN292" s="35"/>
      <c r="NO292" s="35"/>
      <c r="NP292" s="35"/>
      <c r="NQ292" s="35"/>
      <c r="NR292" s="35"/>
      <c r="NS292" s="35"/>
      <c r="NT292" s="35"/>
      <c r="NU292" s="35"/>
      <c r="NV292" s="35"/>
      <c r="NW292" s="35"/>
      <c r="NX292" s="35"/>
      <c r="NY292" s="35"/>
      <c r="NZ292" s="35"/>
      <c r="OA292" s="35"/>
      <c r="OB292" s="35"/>
      <c r="OC292" s="35"/>
      <c r="OD292" s="35"/>
      <c r="OE292" s="35"/>
      <c r="OF292" s="35"/>
      <c r="OG292" s="35"/>
      <c r="OH292" s="35"/>
      <c r="OI292" s="35"/>
      <c r="OJ292" s="35"/>
      <c r="OK292" s="35"/>
      <c r="OL292" s="35"/>
      <c r="OM292" s="35"/>
      <c r="ON292" s="35"/>
      <c r="OO292" s="35"/>
      <c r="OP292" s="35"/>
      <c r="OQ292" s="35"/>
      <c r="OR292" s="35"/>
      <c r="OS292" s="35"/>
      <c r="OT292" s="35"/>
      <c r="OU292" s="35"/>
      <c r="OV292" s="35"/>
      <c r="OW292" s="35"/>
      <c r="OX292" s="35"/>
      <c r="OY292" s="35"/>
      <c r="OZ292" s="35"/>
      <c r="PA292" s="35"/>
      <c r="PB292" s="35"/>
      <c r="PC292" s="35"/>
      <c r="PD292" s="35"/>
      <c r="PE292" s="35">
        <v>20</v>
      </c>
      <c r="PF292" s="35"/>
      <c r="PG292" s="35"/>
      <c r="PH292" s="35"/>
      <c r="PI292" s="35"/>
      <c r="PJ292" s="35"/>
      <c r="PK292" s="35"/>
      <c r="PL292" s="35"/>
      <c r="PM292" s="35"/>
      <c r="PN292" s="35"/>
      <c r="PO292" s="35"/>
      <c r="PP292" s="35"/>
      <c r="PQ292" s="35"/>
      <c r="PR292" s="35"/>
      <c r="PS292" s="35"/>
      <c r="PT292" s="35"/>
      <c r="PU292" s="35"/>
      <c r="PV292" s="35"/>
      <c r="PW292" s="35"/>
      <c r="PX292" s="35"/>
      <c r="PY292" s="35"/>
      <c r="PZ292" s="35"/>
      <c r="QA292" s="35"/>
      <c r="QB292" s="35"/>
      <c r="QC292" s="35"/>
      <c r="QD292" s="35"/>
      <c r="QE292" s="35"/>
      <c r="QF292" s="35"/>
      <c r="QG292" s="35"/>
      <c r="QH292" s="35"/>
      <c r="QI292" s="35"/>
      <c r="QJ292" s="35"/>
      <c r="QK292" s="35"/>
      <c r="QL292" s="35"/>
      <c r="QM292" s="35"/>
      <c r="QN292" s="35"/>
      <c r="QO292" s="35"/>
      <c r="QP292" s="35"/>
      <c r="QQ292" s="35"/>
      <c r="QR292" s="35"/>
      <c r="QS292" s="35"/>
      <c r="QT292" s="35"/>
      <c r="QU292" s="35"/>
      <c r="QV292" s="35"/>
      <c r="QW292" s="35"/>
      <c r="QX292" s="35"/>
      <c r="QY292" s="35"/>
      <c r="QZ292" s="35">
        <v>20</v>
      </c>
      <c r="RA292" s="35"/>
      <c r="RB292" s="35"/>
      <c r="RC292" s="35"/>
      <c r="RD292" s="35"/>
      <c r="RE292" s="35"/>
      <c r="RF292" s="35"/>
      <c r="RG292" s="35"/>
      <c r="RH292" s="35"/>
      <c r="RI292" s="35"/>
      <c r="RJ292" s="35"/>
      <c r="RK292" s="35"/>
      <c r="RL292" s="35"/>
      <c r="RM292" s="35"/>
      <c r="RN292" s="35"/>
      <c r="RO292" s="35"/>
      <c r="RP292" s="35"/>
      <c r="RQ292" s="35"/>
      <c r="RR292" s="35"/>
      <c r="RS292" s="35"/>
      <c r="RT292" s="35"/>
      <c r="RU292" s="35"/>
      <c r="RV292" s="35"/>
      <c r="RW292" s="35"/>
      <c r="RX292" s="35"/>
      <c r="RY292" s="35"/>
      <c r="RZ292" s="35"/>
      <c r="SA292" s="35"/>
      <c r="SB292" s="35"/>
      <c r="SC292" s="35"/>
      <c r="SD292" s="35"/>
      <c r="SE292" s="35"/>
      <c r="SF292" s="35"/>
      <c r="SG292" s="35"/>
      <c r="SH292" s="35"/>
      <c r="SI292" s="35"/>
      <c r="SJ292" s="35"/>
      <c r="SK292" s="35"/>
      <c r="SL292" s="35"/>
      <c r="SM292" s="35"/>
      <c r="SN292" s="35"/>
      <c r="SO292" s="35"/>
      <c r="SP292" s="35"/>
      <c r="SQ292" s="35"/>
      <c r="SR292" s="35"/>
      <c r="SS292" s="35"/>
      <c r="ST292" s="35"/>
      <c r="SU292" s="35"/>
      <c r="SV292" s="35"/>
      <c r="SW292" s="35"/>
      <c r="SX292" s="35"/>
      <c r="SY292" s="35"/>
      <c r="SZ292" s="35"/>
      <c r="TA292" s="35"/>
      <c r="TB292" s="35"/>
      <c r="TC292" s="35"/>
      <c r="TD292" s="35"/>
      <c r="TE292" s="35"/>
      <c r="TF292" s="35"/>
      <c r="TG292" s="35"/>
      <c r="TH292" s="35"/>
      <c r="TI292" s="35"/>
      <c r="TJ292" s="35"/>
      <c r="TK292" s="35"/>
      <c r="TL292" s="35"/>
      <c r="TM292" s="35"/>
      <c r="TN292" s="35"/>
      <c r="TO292" s="35"/>
      <c r="TP292" s="35"/>
      <c r="TQ292" s="35"/>
      <c r="TR292" s="35"/>
      <c r="TS292" s="35"/>
      <c r="TT292" s="35"/>
      <c r="TU292" s="35"/>
      <c r="TV292" s="35"/>
      <c r="TW292" s="35"/>
      <c r="TX292" s="35"/>
      <c r="TY292" s="35"/>
      <c r="TZ292" s="35"/>
      <c r="UA292" s="35"/>
      <c r="UB292" s="35"/>
      <c r="UC292" s="35"/>
      <c r="UD292" s="35"/>
      <c r="UE292" s="35"/>
      <c r="UF292" s="35"/>
      <c r="UG292" s="35"/>
      <c r="UH292" s="35"/>
      <c r="UI292" s="35"/>
      <c r="UJ292" s="35"/>
      <c r="UK292" s="35"/>
      <c r="UL292" s="35"/>
      <c r="UM292" s="35"/>
      <c r="UN292" s="35"/>
      <c r="UO292" s="35"/>
      <c r="UP292" s="35"/>
      <c r="UQ292" s="35"/>
      <c r="UR292" s="35"/>
      <c r="US292" s="35"/>
      <c r="UT292" s="35"/>
      <c r="UU292" s="35"/>
      <c r="UV292" s="35"/>
      <c r="UW292" s="35"/>
      <c r="UX292" s="35"/>
      <c r="UY292" s="35"/>
      <c r="UZ292" s="35"/>
      <c r="VA292" s="35"/>
      <c r="VB292" s="35"/>
      <c r="VC292" s="35"/>
      <c r="VD292" s="35"/>
      <c r="VE292" s="35"/>
      <c r="VF292" s="35"/>
      <c r="VG292" s="35"/>
      <c r="VH292" s="35"/>
      <c r="VI292" s="35"/>
      <c r="VJ292" s="35"/>
      <c r="VK292" s="35"/>
      <c r="VL292" s="35"/>
      <c r="VM292" s="35"/>
      <c r="VN292" s="35"/>
      <c r="VO292" s="35"/>
      <c r="VP292" s="35"/>
      <c r="VQ292" s="35"/>
      <c r="VR292" s="35"/>
      <c r="VS292" s="35"/>
      <c r="VT292" s="35"/>
      <c r="VU292" s="35"/>
      <c r="VV292" s="35"/>
      <c r="VW292" s="35"/>
      <c r="VX292" s="35"/>
      <c r="VY292" s="35"/>
      <c r="VZ292" s="35"/>
      <c r="WA292" s="35"/>
      <c r="WB292" s="35"/>
      <c r="WC292" s="35"/>
      <c r="WD292" s="35"/>
      <c r="WE292" s="35"/>
      <c r="WF292" s="35"/>
      <c r="WG292" s="35"/>
      <c r="WH292" s="35"/>
      <c r="WI292" s="35"/>
      <c r="WJ292" s="35"/>
      <c r="WK292" s="35"/>
      <c r="WL292" s="35"/>
      <c r="WM292" s="35"/>
      <c r="WN292" s="35"/>
      <c r="WO292" s="35"/>
      <c r="WP292" s="35"/>
      <c r="WQ292" s="35"/>
      <c r="WR292" s="35"/>
      <c r="WS292" s="35"/>
      <c r="WT292" s="35"/>
      <c r="WU292" s="35"/>
      <c r="WV292" s="35"/>
      <c r="WW292" s="35"/>
      <c r="WX292" s="35"/>
      <c r="WY292" s="35"/>
      <c r="WZ292" s="35"/>
      <c r="XA292" s="35"/>
      <c r="XB292" s="35"/>
      <c r="XC292" s="35"/>
      <c r="XD292" s="35"/>
      <c r="XE292" s="35"/>
      <c r="XF292" s="35"/>
      <c r="XG292" s="35"/>
      <c r="XH292" s="35"/>
      <c r="XI292" s="35"/>
      <c r="XJ292" s="35"/>
      <c r="XK292" s="35"/>
      <c r="XL292" s="35"/>
      <c r="XM292" s="35"/>
      <c r="XN292" s="35"/>
      <c r="XO292" s="35"/>
      <c r="XP292" s="35"/>
      <c r="XQ292" s="35"/>
      <c r="XR292" s="35"/>
      <c r="XS292" s="35"/>
      <c r="XT292" s="35"/>
      <c r="XU292" s="35"/>
      <c r="XV292" s="35"/>
      <c r="XW292" s="35"/>
      <c r="XX292" s="35"/>
      <c r="XY292" s="35">
        <v>10</v>
      </c>
      <c r="XZ292" s="35"/>
      <c r="YA292" s="35"/>
      <c r="YB292" s="35"/>
      <c r="YC292" s="35"/>
      <c r="YD292" s="35"/>
      <c r="YE292" s="35"/>
      <c r="YF292" s="35"/>
      <c r="YG292" s="35"/>
      <c r="YH292" s="35"/>
      <c r="YI292" s="35"/>
      <c r="YJ292" s="35"/>
      <c r="YK292" s="35"/>
      <c r="YL292" s="35"/>
      <c r="YM292" s="35"/>
      <c r="YN292" s="35"/>
      <c r="YO292" s="35"/>
      <c r="YP292" s="35"/>
      <c r="YQ292" s="35"/>
      <c r="YR292" s="35"/>
      <c r="YS292" s="35"/>
      <c r="YT292" s="35"/>
      <c r="YU292" s="35"/>
      <c r="YV292" s="35"/>
      <c r="YW292" s="35"/>
      <c r="YX292" s="35"/>
      <c r="YY292" s="35"/>
      <c r="YZ292" s="35"/>
      <c r="ZA292" s="35"/>
      <c r="ZB292" s="35"/>
      <c r="ZC292" s="35"/>
      <c r="ZD292" s="35"/>
      <c r="ZE292" s="35"/>
      <c r="ZF292" s="35"/>
      <c r="ZG292" s="35"/>
      <c r="ZH292" s="35"/>
      <c r="ZI292" s="35"/>
      <c r="ZJ292" s="35"/>
      <c r="ZK292" s="35"/>
      <c r="ZL292" s="35"/>
      <c r="ZM292" s="35"/>
      <c r="ZN292" s="35"/>
      <c r="ZO292" s="35"/>
      <c r="ZP292" s="35"/>
      <c r="ZQ292" s="35"/>
      <c r="ZR292" s="35"/>
      <c r="ZS292" s="35"/>
      <c r="ZT292" s="35"/>
      <c r="ZU292" s="35"/>
      <c r="ZV292" s="35"/>
      <c r="ZW292" s="35"/>
      <c r="ZX292" s="35"/>
      <c r="ZY292" s="35"/>
      <c r="ZZ292" s="35"/>
      <c r="AAA292" s="35"/>
      <c r="AAB292" s="35"/>
      <c r="AAC292" s="35"/>
      <c r="AAD292" s="35"/>
      <c r="AAE292" s="35"/>
      <c r="AAF292" s="35"/>
      <c r="AAG292" s="35"/>
      <c r="AAH292" s="35"/>
      <c r="AAI292" s="35"/>
      <c r="AAJ292" s="35"/>
      <c r="AAK292" s="35"/>
      <c r="AAL292" s="35"/>
      <c r="AAM292" s="35"/>
      <c r="AAN292" s="35"/>
      <c r="AAO292" s="35"/>
      <c r="AAP292" s="35"/>
      <c r="AAQ292" s="35"/>
      <c r="AAR292" s="35"/>
      <c r="AAS292" s="35"/>
      <c r="AAT292" s="35"/>
      <c r="AAU292" s="35"/>
      <c r="AAV292" s="35"/>
      <c r="AAW292" s="35"/>
      <c r="AAX292" s="35"/>
      <c r="AAY292" s="35"/>
      <c r="AAZ292" s="35"/>
      <c r="ABA292" s="35"/>
      <c r="ABB292" s="35"/>
      <c r="ABC292" s="35"/>
      <c r="ABD292" s="35"/>
      <c r="ABE292" s="35"/>
      <c r="ABF292" s="35"/>
      <c r="ABG292" s="35"/>
      <c r="ABH292" s="35"/>
      <c r="ABI292" s="35"/>
      <c r="ABJ292" s="35"/>
      <c r="ABK292" s="35"/>
      <c r="ABL292" s="35"/>
      <c r="ABM292" s="35"/>
      <c r="ABN292" s="35"/>
      <c r="ABO292" s="35"/>
      <c r="ABP292" s="35"/>
      <c r="ABQ292" s="35"/>
      <c r="ABR292" s="35"/>
      <c r="ABS292" s="35"/>
      <c r="ABT292" s="35"/>
      <c r="ABU292" s="35"/>
      <c r="ABV292" s="35"/>
      <c r="ABW292" s="35"/>
      <c r="ABX292" s="35"/>
      <c r="ABY292" s="35"/>
      <c r="ABZ292" s="35"/>
      <c r="ACA292" s="35"/>
      <c r="ACB292" s="35"/>
      <c r="ACC292" s="35"/>
      <c r="ACD292" s="35"/>
      <c r="ACE292" s="35"/>
      <c r="ACF292" s="35"/>
      <c r="ACG292" s="35"/>
      <c r="ACH292" s="35"/>
      <c r="ACI292" s="35"/>
      <c r="ACJ292" s="35"/>
      <c r="ACK292" s="35"/>
      <c r="ACL292" s="35"/>
      <c r="ACM292" s="35"/>
      <c r="ACN292" s="35"/>
      <c r="ACO292" s="35"/>
      <c r="ACP292" s="35"/>
      <c r="ACQ292" s="35"/>
      <c r="ACR292" s="35"/>
      <c r="ACS292" s="35"/>
      <c r="ACT292" s="35"/>
      <c r="ACU292" s="35"/>
      <c r="ACV292" s="35"/>
      <c r="ACW292" s="35"/>
      <c r="ACX292" s="35"/>
      <c r="ACY292" s="35"/>
      <c r="ACZ292" s="35"/>
      <c r="ADA292" s="35"/>
      <c r="ADB292" s="35"/>
      <c r="ADC292" s="35"/>
      <c r="ADD292" s="35"/>
      <c r="ADE292" s="35"/>
      <c r="ADF292" s="35"/>
      <c r="ADG292" s="35"/>
      <c r="ADH292" s="35"/>
      <c r="ADI292" s="35"/>
      <c r="ADJ292" s="35"/>
      <c r="ADK292" s="35"/>
      <c r="ADL292" s="35"/>
      <c r="ADM292" s="35"/>
      <c r="ADN292" s="35"/>
      <c r="ADO292" s="35"/>
      <c r="ADP292" s="35"/>
      <c r="ADQ292" s="35"/>
      <c r="ADR292" s="35"/>
      <c r="ADS292" s="35"/>
      <c r="ADT292" s="35"/>
      <c r="ADU292" s="35"/>
      <c r="ADV292" s="35"/>
      <c r="ADW292" s="35"/>
      <c r="ADX292" s="35"/>
      <c r="ADY292" s="26">
        <f t="shared" si="12"/>
        <v>0</v>
      </c>
      <c r="ADZ292" s="5"/>
    </row>
    <row r="293" spans="1:806" s="33" customFormat="1" x14ac:dyDescent="0.2">
      <c r="A293" s="38" t="s">
        <v>525</v>
      </c>
      <c r="B293" s="65">
        <f t="shared" si="11"/>
        <v>0</v>
      </c>
      <c r="C293" s="57">
        <v>10</v>
      </c>
      <c r="D293" s="59">
        <v>44672</v>
      </c>
      <c r="E293" s="67">
        <v>42.15</v>
      </c>
      <c r="F293" s="67">
        <f t="shared" si="10"/>
        <v>0</v>
      </c>
      <c r="G293" s="65"/>
      <c r="H293" s="35"/>
      <c r="I293" s="35"/>
      <c r="J293" s="35"/>
      <c r="K293" s="35">
        <v>20</v>
      </c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15"/>
      <c r="BF293" s="15"/>
      <c r="BG293" s="136"/>
      <c r="BH293" s="35"/>
      <c r="BI293" s="35"/>
      <c r="BJ293" s="35"/>
      <c r="BK293" s="35"/>
      <c r="BL293" s="35"/>
      <c r="BM293" s="35"/>
      <c r="BN293" s="35"/>
      <c r="BO293" s="35"/>
      <c r="BP293" s="35"/>
      <c r="BQ293" s="35"/>
      <c r="BR293" s="35"/>
      <c r="BS293" s="35"/>
      <c r="BT293" s="35"/>
      <c r="BU293" s="35"/>
      <c r="BV293" s="35"/>
      <c r="BW293" s="35"/>
      <c r="BX293" s="35"/>
      <c r="BY293" s="35"/>
      <c r="BZ293" s="35"/>
      <c r="CA293" s="35"/>
      <c r="CB293" s="35"/>
      <c r="CC293" s="35"/>
      <c r="CD293" s="35"/>
      <c r="CE293" s="35"/>
      <c r="CF293" s="35"/>
      <c r="CG293" s="35"/>
      <c r="CH293" s="35"/>
      <c r="CI293" s="35"/>
      <c r="CJ293" s="35"/>
      <c r="CK293" s="35"/>
      <c r="CL293" s="35"/>
      <c r="CM293" s="35"/>
      <c r="CN293" s="35"/>
      <c r="CO293" s="35"/>
      <c r="CP293" s="35"/>
      <c r="CQ293" s="35"/>
      <c r="CR293" s="35"/>
      <c r="CS293" s="35"/>
      <c r="CT293" s="35"/>
      <c r="CU293" s="35"/>
      <c r="CV293" s="35"/>
      <c r="CW293" s="35"/>
      <c r="CX293" s="35"/>
      <c r="CY293" s="35"/>
      <c r="CZ293" s="35"/>
      <c r="DA293" s="35"/>
      <c r="DB293" s="35"/>
      <c r="DC293" s="35"/>
      <c r="DD293" s="35"/>
      <c r="DE293" s="35"/>
      <c r="DF293" s="35"/>
      <c r="DG293" s="35"/>
      <c r="DH293" s="35"/>
      <c r="DI293" s="35"/>
      <c r="DJ293" s="35"/>
      <c r="DK293" s="35"/>
      <c r="DL293" s="35"/>
      <c r="DM293" s="35"/>
      <c r="DN293" s="35"/>
      <c r="DO293" s="35"/>
      <c r="DP293" s="35"/>
      <c r="DQ293" s="35"/>
      <c r="DR293" s="35"/>
      <c r="DS293" s="35"/>
      <c r="DT293" s="35"/>
      <c r="DU293" s="35"/>
      <c r="DV293" s="35"/>
      <c r="DW293" s="35"/>
      <c r="DX293" s="35"/>
      <c r="DY293" s="35"/>
      <c r="DZ293" s="35"/>
      <c r="EA293" s="35"/>
      <c r="EB293" s="35"/>
      <c r="EC293" s="35"/>
      <c r="ED293" s="35"/>
      <c r="EE293" s="35"/>
      <c r="EF293" s="35"/>
      <c r="EG293" s="35"/>
      <c r="EH293" s="35"/>
      <c r="EI293" s="35"/>
      <c r="EJ293" s="35"/>
      <c r="EK293" s="35"/>
      <c r="EL293" s="35"/>
      <c r="EM293" s="35"/>
      <c r="EN293" s="35"/>
      <c r="EO293" s="35"/>
      <c r="EP293" s="35"/>
      <c r="EQ293" s="35"/>
      <c r="ER293" s="35"/>
      <c r="ES293" s="35"/>
      <c r="ET293" s="35"/>
      <c r="EU293" s="35"/>
      <c r="EV293" s="35"/>
      <c r="EW293" s="35"/>
      <c r="EX293" s="35"/>
      <c r="EY293" s="35"/>
      <c r="EZ293" s="35"/>
      <c r="FA293" s="35"/>
      <c r="FB293" s="35"/>
      <c r="FC293" s="35"/>
      <c r="FD293" s="35"/>
      <c r="FE293" s="35"/>
      <c r="FF293" s="35"/>
      <c r="FG293" s="35"/>
      <c r="FH293" s="35"/>
      <c r="FI293" s="35"/>
      <c r="FJ293" s="35"/>
      <c r="FK293" s="35"/>
      <c r="FL293" s="35"/>
      <c r="FM293" s="35"/>
      <c r="FN293" s="35"/>
      <c r="FO293" s="35"/>
      <c r="FP293" s="35"/>
      <c r="FQ293" s="35"/>
      <c r="FR293" s="35"/>
      <c r="FS293" s="35"/>
      <c r="FT293" s="35"/>
      <c r="FU293" s="35"/>
      <c r="FV293" s="35"/>
      <c r="FW293" s="35"/>
      <c r="FX293" s="35"/>
      <c r="FY293" s="35"/>
      <c r="FZ293" s="35"/>
      <c r="GA293" s="35"/>
      <c r="GB293" s="35"/>
      <c r="GC293" s="35"/>
      <c r="GD293" s="35"/>
      <c r="GE293" s="35"/>
      <c r="GF293" s="35"/>
      <c r="GG293" s="35"/>
      <c r="GH293" s="35"/>
      <c r="GI293" s="35"/>
      <c r="GJ293" s="35"/>
      <c r="GK293" s="35"/>
      <c r="GL293" s="35"/>
      <c r="GM293" s="35"/>
      <c r="GN293" s="35"/>
      <c r="GO293" s="35"/>
      <c r="GP293" s="35"/>
      <c r="GQ293" s="35"/>
      <c r="GR293" s="35"/>
      <c r="GS293" s="35"/>
      <c r="GT293" s="35"/>
      <c r="GU293" s="35"/>
      <c r="GV293" s="35"/>
      <c r="GW293" s="35"/>
      <c r="GX293" s="35"/>
      <c r="GY293" s="35"/>
      <c r="GZ293" s="35"/>
      <c r="HA293" s="35"/>
      <c r="HB293" s="35"/>
      <c r="HC293" s="35"/>
      <c r="HD293" s="35"/>
      <c r="HE293" s="35"/>
      <c r="HF293" s="35"/>
      <c r="HG293" s="35"/>
      <c r="HH293" s="35"/>
      <c r="HI293" s="35"/>
      <c r="HJ293" s="35"/>
      <c r="HK293" s="35"/>
      <c r="HL293" s="35"/>
      <c r="HM293" s="35"/>
      <c r="HN293" s="35"/>
      <c r="HO293" s="35"/>
      <c r="HP293" s="35"/>
      <c r="HQ293" s="35"/>
      <c r="HR293" s="35"/>
      <c r="HS293" s="35"/>
      <c r="HT293" s="35"/>
      <c r="HU293" s="35"/>
      <c r="HV293" s="35"/>
      <c r="HW293" s="35"/>
      <c r="HX293" s="35"/>
      <c r="HY293" s="35"/>
      <c r="HZ293" s="35"/>
      <c r="IA293" s="35"/>
      <c r="IB293" s="35"/>
      <c r="IC293" s="35"/>
      <c r="ID293" s="35"/>
      <c r="IE293" s="35"/>
      <c r="IF293" s="35"/>
      <c r="IG293" s="35"/>
      <c r="IH293" s="35"/>
      <c r="II293" s="35"/>
      <c r="IJ293" s="35"/>
      <c r="IK293" s="35"/>
      <c r="IL293" s="35"/>
      <c r="IM293" s="35"/>
      <c r="IN293" s="35"/>
      <c r="IO293" s="35"/>
      <c r="IP293" s="35"/>
      <c r="IQ293" s="35"/>
      <c r="IR293" s="35"/>
      <c r="IS293" s="35"/>
      <c r="IT293" s="35"/>
      <c r="IU293" s="35"/>
      <c r="IV293" s="35"/>
      <c r="IW293" s="35"/>
      <c r="IX293" s="35"/>
      <c r="IY293" s="35"/>
      <c r="IZ293" s="35"/>
      <c r="JA293" s="35"/>
      <c r="JB293" s="35"/>
      <c r="JC293" s="35"/>
      <c r="JD293" s="35"/>
      <c r="JE293" s="35"/>
      <c r="JF293" s="35"/>
      <c r="JG293" s="35"/>
      <c r="JH293" s="35"/>
      <c r="JI293" s="35"/>
      <c r="JJ293" s="35"/>
      <c r="JK293" s="35"/>
      <c r="JL293" s="35"/>
      <c r="JM293" s="35"/>
      <c r="JN293" s="35"/>
      <c r="JO293" s="35"/>
      <c r="JP293" s="35"/>
      <c r="JQ293" s="35"/>
      <c r="JR293" s="35"/>
      <c r="JS293" s="35"/>
      <c r="JT293" s="35"/>
      <c r="JU293" s="35"/>
      <c r="JV293" s="35"/>
      <c r="JW293" s="35"/>
      <c r="JX293" s="35"/>
      <c r="JY293" s="35"/>
      <c r="JZ293" s="35"/>
      <c r="KA293" s="35"/>
      <c r="KB293" s="35"/>
      <c r="KC293" s="35"/>
      <c r="KD293" s="35"/>
      <c r="KE293" s="35"/>
      <c r="KF293" s="35"/>
      <c r="KG293" s="35"/>
      <c r="KH293" s="35"/>
      <c r="KI293" s="35"/>
      <c r="KJ293" s="35"/>
      <c r="KK293" s="35"/>
      <c r="KL293" s="35"/>
      <c r="KM293" s="35"/>
      <c r="KN293" s="35"/>
      <c r="KO293" s="35"/>
      <c r="KP293" s="35"/>
      <c r="KQ293" s="35"/>
      <c r="KR293" s="35"/>
      <c r="KS293" s="35"/>
      <c r="KT293" s="35"/>
      <c r="KU293" s="35"/>
      <c r="KV293" s="35"/>
      <c r="KW293" s="35"/>
      <c r="KX293" s="35"/>
      <c r="KY293" s="35"/>
      <c r="KZ293" s="35"/>
      <c r="LA293" s="35"/>
      <c r="LB293" s="35"/>
      <c r="LC293" s="35"/>
      <c r="LD293" s="35"/>
      <c r="LE293" s="35"/>
      <c r="LF293" s="35"/>
      <c r="LG293" s="35"/>
      <c r="LH293" s="35"/>
      <c r="LI293" s="35"/>
      <c r="LJ293" s="35"/>
      <c r="LK293" s="35"/>
      <c r="LL293" s="35"/>
      <c r="LM293" s="35"/>
      <c r="LN293" s="35"/>
      <c r="LO293" s="35"/>
      <c r="LP293" s="35"/>
      <c r="LQ293" s="35"/>
      <c r="LR293" s="35"/>
      <c r="LS293" s="35"/>
      <c r="LT293" s="35"/>
      <c r="LU293" s="35"/>
      <c r="LV293" s="35"/>
      <c r="LW293" s="35"/>
      <c r="LX293" s="35"/>
      <c r="LY293" s="35"/>
      <c r="LZ293" s="35"/>
      <c r="MA293" s="35"/>
      <c r="MB293" s="35"/>
      <c r="MC293" s="35"/>
      <c r="MD293" s="35"/>
      <c r="ME293" s="35"/>
      <c r="MF293" s="35"/>
      <c r="MG293" s="35"/>
      <c r="MH293" s="35"/>
      <c r="MI293" s="35"/>
      <c r="MJ293" s="35"/>
      <c r="MK293" s="35"/>
      <c r="ML293" s="35"/>
      <c r="MM293" s="35"/>
      <c r="MN293" s="35"/>
      <c r="MO293" s="35"/>
      <c r="MP293" s="35"/>
      <c r="MQ293" s="35"/>
      <c r="MR293" s="35"/>
      <c r="MS293" s="35"/>
      <c r="MT293" s="35"/>
      <c r="MU293" s="35"/>
      <c r="MV293" s="35"/>
      <c r="MW293" s="35"/>
      <c r="MX293" s="35"/>
      <c r="MY293" s="35"/>
      <c r="MZ293" s="35"/>
      <c r="NA293" s="35"/>
      <c r="NB293" s="35"/>
      <c r="NC293" s="35"/>
      <c r="ND293" s="35"/>
      <c r="NE293" s="35"/>
      <c r="NF293" s="35"/>
      <c r="NG293" s="35"/>
      <c r="NH293" s="35"/>
      <c r="NI293" s="35"/>
      <c r="NJ293" s="35"/>
      <c r="NK293" s="35"/>
      <c r="NL293" s="35"/>
      <c r="NM293" s="35"/>
      <c r="NN293" s="35"/>
      <c r="NO293" s="35"/>
      <c r="NP293" s="35"/>
      <c r="NQ293" s="35"/>
      <c r="NR293" s="35"/>
      <c r="NS293" s="35"/>
      <c r="NT293" s="35"/>
      <c r="NU293" s="35"/>
      <c r="NV293" s="35"/>
      <c r="NW293" s="35"/>
      <c r="NX293" s="35"/>
      <c r="NY293" s="35"/>
      <c r="NZ293" s="35"/>
      <c r="OA293" s="35"/>
      <c r="OB293" s="35"/>
      <c r="OC293" s="35"/>
      <c r="OD293" s="35"/>
      <c r="OE293" s="35"/>
      <c r="OF293" s="35"/>
      <c r="OG293" s="35"/>
      <c r="OH293" s="35"/>
      <c r="OI293" s="35"/>
      <c r="OJ293" s="35"/>
      <c r="OK293" s="35"/>
      <c r="OL293" s="35"/>
      <c r="OM293" s="35"/>
      <c r="ON293" s="35"/>
      <c r="OO293" s="35"/>
      <c r="OP293" s="35"/>
      <c r="OQ293" s="35"/>
      <c r="OR293" s="35"/>
      <c r="OS293" s="35"/>
      <c r="OT293" s="35"/>
      <c r="OU293" s="35"/>
      <c r="OV293" s="35"/>
      <c r="OW293" s="35"/>
      <c r="OX293" s="35"/>
      <c r="OY293" s="35"/>
      <c r="OZ293" s="35"/>
      <c r="PA293" s="35"/>
      <c r="PB293" s="35"/>
      <c r="PC293" s="35"/>
      <c r="PD293" s="35"/>
      <c r="PE293" s="35"/>
      <c r="PF293" s="35"/>
      <c r="PG293" s="35"/>
      <c r="PH293" s="35"/>
      <c r="PI293" s="35"/>
      <c r="PJ293" s="35"/>
      <c r="PK293" s="35"/>
      <c r="PL293" s="35"/>
      <c r="PM293" s="35"/>
      <c r="PN293" s="35"/>
      <c r="PO293" s="35"/>
      <c r="PP293" s="35"/>
      <c r="PQ293" s="35"/>
      <c r="PR293" s="35"/>
      <c r="PS293" s="35"/>
      <c r="PT293" s="35"/>
      <c r="PU293" s="35"/>
      <c r="PV293" s="35"/>
      <c r="PW293" s="35"/>
      <c r="PX293" s="35"/>
      <c r="PY293" s="35"/>
      <c r="PZ293" s="35"/>
      <c r="QA293" s="35"/>
      <c r="QB293" s="35"/>
      <c r="QC293" s="35"/>
      <c r="QD293" s="35"/>
      <c r="QE293" s="35"/>
      <c r="QF293" s="35"/>
      <c r="QG293" s="35"/>
      <c r="QH293" s="35"/>
      <c r="QI293" s="35"/>
      <c r="QJ293" s="35"/>
      <c r="QK293" s="35"/>
      <c r="QL293" s="35"/>
      <c r="QM293" s="35"/>
      <c r="QN293" s="35"/>
      <c r="QO293" s="35"/>
      <c r="QP293" s="35"/>
      <c r="QQ293" s="35"/>
      <c r="QR293" s="35"/>
      <c r="QS293" s="35"/>
      <c r="QT293" s="35"/>
      <c r="QU293" s="35"/>
      <c r="QV293" s="35"/>
      <c r="QW293" s="35"/>
      <c r="QX293" s="35"/>
      <c r="QY293" s="35"/>
      <c r="QZ293" s="35"/>
      <c r="RA293" s="35"/>
      <c r="RB293" s="35"/>
      <c r="RC293" s="35"/>
      <c r="RD293" s="35"/>
      <c r="RE293" s="35"/>
      <c r="RF293" s="35"/>
      <c r="RG293" s="35"/>
      <c r="RH293" s="35"/>
      <c r="RI293" s="35"/>
      <c r="RJ293" s="35"/>
      <c r="RK293" s="35"/>
      <c r="RL293" s="35"/>
      <c r="RM293" s="35"/>
      <c r="RN293" s="35"/>
      <c r="RO293" s="35"/>
      <c r="RP293" s="35"/>
      <c r="RQ293" s="35"/>
      <c r="RR293" s="35"/>
      <c r="RS293" s="35"/>
      <c r="RT293" s="35"/>
      <c r="RU293" s="35"/>
      <c r="RV293" s="35"/>
      <c r="RW293" s="35"/>
      <c r="RX293" s="35"/>
      <c r="RY293" s="35"/>
      <c r="RZ293" s="35"/>
      <c r="SA293" s="35"/>
      <c r="SB293" s="35"/>
      <c r="SC293" s="35"/>
      <c r="SD293" s="35"/>
      <c r="SE293" s="35"/>
      <c r="SF293" s="35"/>
      <c r="SG293" s="35"/>
      <c r="SH293" s="35"/>
      <c r="SI293" s="35"/>
      <c r="SJ293" s="35"/>
      <c r="SK293" s="35"/>
      <c r="SL293" s="35"/>
      <c r="SM293" s="35"/>
      <c r="SN293" s="35"/>
      <c r="SO293" s="35"/>
      <c r="SP293" s="35"/>
      <c r="SQ293" s="35"/>
      <c r="SR293" s="35"/>
      <c r="SS293" s="35"/>
      <c r="ST293" s="35"/>
      <c r="SU293" s="35"/>
      <c r="SV293" s="35"/>
      <c r="SW293" s="35"/>
      <c r="SX293" s="35"/>
      <c r="SY293" s="35"/>
      <c r="SZ293" s="35"/>
      <c r="TA293" s="35"/>
      <c r="TB293" s="35"/>
      <c r="TC293" s="35"/>
      <c r="TD293" s="35"/>
      <c r="TE293" s="35"/>
      <c r="TF293" s="35"/>
      <c r="TG293" s="35"/>
      <c r="TH293" s="35"/>
      <c r="TI293" s="35"/>
      <c r="TJ293" s="35"/>
      <c r="TK293" s="35"/>
      <c r="TL293" s="35"/>
      <c r="TM293" s="35"/>
      <c r="TN293" s="35"/>
      <c r="TO293" s="35"/>
      <c r="TP293" s="35"/>
      <c r="TQ293" s="35"/>
      <c r="TR293" s="35"/>
      <c r="TS293" s="35"/>
      <c r="TT293" s="35"/>
      <c r="TU293" s="35"/>
      <c r="TV293" s="35"/>
      <c r="TW293" s="35"/>
      <c r="TX293" s="35"/>
      <c r="TY293" s="35"/>
      <c r="TZ293" s="35"/>
      <c r="UA293" s="35"/>
      <c r="UB293" s="35"/>
      <c r="UC293" s="35"/>
      <c r="UD293" s="35"/>
      <c r="UE293" s="35"/>
      <c r="UF293" s="35"/>
      <c r="UG293" s="35"/>
      <c r="UH293" s="35"/>
      <c r="UI293" s="35"/>
      <c r="UJ293" s="35"/>
      <c r="UK293" s="35"/>
      <c r="UL293" s="35"/>
      <c r="UM293" s="35"/>
      <c r="UN293" s="35"/>
      <c r="UO293" s="35"/>
      <c r="UP293" s="35"/>
      <c r="UQ293" s="35">
        <v>20</v>
      </c>
      <c r="UR293" s="35"/>
      <c r="US293" s="35"/>
      <c r="UT293" s="35"/>
      <c r="UU293" s="35"/>
      <c r="UV293" s="35"/>
      <c r="UW293" s="35"/>
      <c r="UX293" s="35"/>
      <c r="UY293" s="35"/>
      <c r="UZ293" s="35"/>
      <c r="VA293" s="35"/>
      <c r="VB293" s="35"/>
      <c r="VC293" s="35"/>
      <c r="VD293" s="35"/>
      <c r="VE293" s="35"/>
      <c r="VF293" s="35"/>
      <c r="VG293" s="35"/>
      <c r="VH293" s="35"/>
      <c r="VI293" s="35"/>
      <c r="VJ293" s="35"/>
      <c r="VK293" s="35"/>
      <c r="VL293" s="35"/>
      <c r="VM293" s="35"/>
      <c r="VN293" s="35"/>
      <c r="VO293" s="35"/>
      <c r="VP293" s="35"/>
      <c r="VQ293" s="35"/>
      <c r="VR293" s="35"/>
      <c r="VS293" s="35"/>
      <c r="VT293" s="35"/>
      <c r="VU293" s="35"/>
      <c r="VV293" s="35"/>
      <c r="VW293" s="35"/>
      <c r="VX293" s="35"/>
      <c r="VY293" s="35"/>
      <c r="VZ293" s="35"/>
      <c r="WA293" s="35"/>
      <c r="WB293" s="35"/>
      <c r="WC293" s="35"/>
      <c r="WD293" s="35"/>
      <c r="WE293" s="35"/>
      <c r="WF293" s="35"/>
      <c r="WG293" s="35"/>
      <c r="WH293" s="35"/>
      <c r="WI293" s="35"/>
      <c r="WJ293" s="35"/>
      <c r="WK293" s="35"/>
      <c r="WL293" s="35"/>
      <c r="WM293" s="35"/>
      <c r="WN293" s="35"/>
      <c r="WO293" s="35"/>
      <c r="WP293" s="35"/>
      <c r="WQ293" s="35"/>
      <c r="WR293" s="35"/>
      <c r="WS293" s="35"/>
      <c r="WT293" s="35"/>
      <c r="WU293" s="35"/>
      <c r="WV293" s="35"/>
      <c r="WW293" s="35"/>
      <c r="WX293" s="35"/>
      <c r="WY293" s="35"/>
      <c r="WZ293" s="35"/>
      <c r="XA293" s="35"/>
      <c r="XB293" s="35"/>
      <c r="XC293" s="35"/>
      <c r="XD293" s="35"/>
      <c r="XE293" s="35"/>
      <c r="XF293" s="35"/>
      <c r="XG293" s="35"/>
      <c r="XH293" s="35"/>
      <c r="XI293" s="35"/>
      <c r="XJ293" s="35"/>
      <c r="XK293" s="35"/>
      <c r="XL293" s="35"/>
      <c r="XM293" s="35"/>
      <c r="XN293" s="35"/>
      <c r="XO293" s="35"/>
      <c r="XP293" s="35"/>
      <c r="XQ293" s="35"/>
      <c r="XR293" s="35"/>
      <c r="XS293" s="35"/>
      <c r="XT293" s="35"/>
      <c r="XU293" s="35"/>
      <c r="XV293" s="35"/>
      <c r="XW293" s="35"/>
      <c r="XX293" s="35"/>
      <c r="XY293" s="35"/>
      <c r="XZ293" s="35"/>
      <c r="YA293" s="35"/>
      <c r="YB293" s="35"/>
      <c r="YC293" s="35"/>
      <c r="YD293" s="35"/>
      <c r="YE293" s="35"/>
      <c r="YF293" s="35"/>
      <c r="YG293" s="35"/>
      <c r="YH293" s="35"/>
      <c r="YI293" s="35"/>
      <c r="YJ293" s="35"/>
      <c r="YK293" s="35"/>
      <c r="YL293" s="35"/>
      <c r="YM293" s="35"/>
      <c r="YN293" s="35"/>
      <c r="YO293" s="35"/>
      <c r="YP293" s="35"/>
      <c r="YQ293" s="35"/>
      <c r="YR293" s="35"/>
      <c r="YS293" s="35"/>
      <c r="YT293" s="35"/>
      <c r="YU293" s="35"/>
      <c r="YV293" s="35"/>
      <c r="YW293" s="35"/>
      <c r="YX293" s="35"/>
      <c r="YY293" s="35"/>
      <c r="YZ293" s="35"/>
      <c r="ZA293" s="35"/>
      <c r="ZB293" s="35"/>
      <c r="ZC293" s="35"/>
      <c r="ZD293" s="35"/>
      <c r="ZE293" s="35"/>
      <c r="ZF293" s="35"/>
      <c r="ZG293" s="35"/>
      <c r="ZH293" s="35"/>
      <c r="ZI293" s="35"/>
      <c r="ZJ293" s="35"/>
      <c r="ZK293" s="35"/>
      <c r="ZL293" s="35"/>
      <c r="ZM293" s="35"/>
      <c r="ZN293" s="35"/>
      <c r="ZO293" s="35"/>
      <c r="ZP293" s="35"/>
      <c r="ZQ293" s="35"/>
      <c r="ZR293" s="35"/>
      <c r="ZS293" s="35"/>
      <c r="ZT293" s="35"/>
      <c r="ZU293" s="35"/>
      <c r="ZV293" s="35"/>
      <c r="ZW293" s="35"/>
      <c r="ZX293" s="35"/>
      <c r="ZY293" s="35"/>
      <c r="ZZ293" s="35"/>
      <c r="AAA293" s="35"/>
      <c r="AAB293" s="35"/>
      <c r="AAC293" s="35"/>
      <c r="AAD293" s="35"/>
      <c r="AAE293" s="35"/>
      <c r="AAF293" s="35"/>
      <c r="AAG293" s="35"/>
      <c r="AAH293" s="35"/>
      <c r="AAI293" s="35"/>
      <c r="AAJ293" s="35"/>
      <c r="AAK293" s="35"/>
      <c r="AAL293" s="35"/>
      <c r="AAM293" s="35"/>
      <c r="AAN293" s="35"/>
      <c r="AAO293" s="35"/>
      <c r="AAP293" s="35"/>
      <c r="AAQ293" s="35"/>
      <c r="AAR293" s="35"/>
      <c r="AAS293" s="35"/>
      <c r="AAT293" s="35"/>
      <c r="AAU293" s="35"/>
      <c r="AAV293" s="35"/>
      <c r="AAW293" s="35"/>
      <c r="AAX293" s="35"/>
      <c r="AAY293" s="35"/>
      <c r="AAZ293" s="35"/>
      <c r="ABA293" s="35"/>
      <c r="ABB293" s="35"/>
      <c r="ABC293" s="35"/>
      <c r="ABD293" s="35"/>
      <c r="ABE293" s="35"/>
      <c r="ABF293" s="35"/>
      <c r="ABG293" s="35"/>
      <c r="ABH293" s="35"/>
      <c r="ABI293" s="35"/>
      <c r="ABJ293" s="35"/>
      <c r="ABK293" s="35"/>
      <c r="ABL293" s="35"/>
      <c r="ABM293" s="35"/>
      <c r="ABN293" s="35"/>
      <c r="ABO293" s="35"/>
      <c r="ABP293" s="35"/>
      <c r="ABQ293" s="35"/>
      <c r="ABR293" s="35"/>
      <c r="ABS293" s="35"/>
      <c r="ABT293" s="35"/>
      <c r="ABU293" s="35"/>
      <c r="ABV293" s="35"/>
      <c r="ABW293" s="35"/>
      <c r="ABX293" s="35"/>
      <c r="ABY293" s="35"/>
      <c r="ABZ293" s="35"/>
      <c r="ACA293" s="35"/>
      <c r="ACB293" s="35"/>
      <c r="ACC293" s="35"/>
      <c r="ACD293" s="35"/>
      <c r="ACE293" s="35"/>
      <c r="ACF293" s="35"/>
      <c r="ACG293" s="35"/>
      <c r="ACH293" s="35"/>
      <c r="ACI293" s="35"/>
      <c r="ACJ293" s="35"/>
      <c r="ACK293" s="35"/>
      <c r="ACL293" s="35"/>
      <c r="ACM293" s="35"/>
      <c r="ACN293" s="35"/>
      <c r="ACO293" s="35"/>
      <c r="ACP293" s="35"/>
      <c r="ACQ293" s="35"/>
      <c r="ACR293" s="35"/>
      <c r="ACS293" s="35"/>
      <c r="ACT293" s="35"/>
      <c r="ACU293" s="35"/>
      <c r="ACV293" s="35"/>
      <c r="ACW293" s="35"/>
      <c r="ACX293" s="35"/>
      <c r="ACY293" s="35"/>
      <c r="ACZ293" s="35"/>
      <c r="ADA293" s="35"/>
      <c r="ADB293" s="35"/>
      <c r="ADC293" s="35"/>
      <c r="ADD293" s="35"/>
      <c r="ADE293" s="35"/>
      <c r="ADF293" s="35"/>
      <c r="ADG293" s="35"/>
      <c r="ADH293" s="35"/>
      <c r="ADI293" s="35"/>
      <c r="ADJ293" s="35"/>
      <c r="ADK293" s="35"/>
      <c r="ADL293" s="35"/>
      <c r="ADM293" s="35"/>
      <c r="ADN293" s="35"/>
      <c r="ADO293" s="35"/>
      <c r="ADP293" s="35"/>
      <c r="ADQ293" s="35"/>
      <c r="ADR293" s="35"/>
      <c r="ADS293" s="35"/>
      <c r="ADT293" s="35"/>
      <c r="ADU293" s="35"/>
      <c r="ADV293" s="35"/>
      <c r="ADW293" s="35"/>
      <c r="ADX293" s="35"/>
      <c r="ADY293" s="26">
        <f t="shared" si="12"/>
        <v>0</v>
      </c>
      <c r="ADZ293" s="5"/>
    </row>
    <row r="294" spans="1:806" s="33" customFormat="1" x14ac:dyDescent="0.2">
      <c r="A294" s="38" t="s">
        <v>525</v>
      </c>
      <c r="B294" s="65">
        <f t="shared" si="11"/>
        <v>0</v>
      </c>
      <c r="C294" s="57">
        <v>10</v>
      </c>
      <c r="D294" s="59">
        <v>44775</v>
      </c>
      <c r="E294" s="67">
        <v>47.82</v>
      </c>
      <c r="F294" s="67">
        <f t="shared" si="10"/>
        <v>0</v>
      </c>
      <c r="G294" s="65"/>
      <c r="H294" s="35"/>
      <c r="I294" s="35"/>
      <c r="J294" s="35"/>
      <c r="K294" s="35">
        <v>80</v>
      </c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15"/>
      <c r="BF294" s="15"/>
      <c r="BG294" s="136"/>
      <c r="BH294" s="35"/>
      <c r="BI294" s="35"/>
      <c r="BJ294" s="35"/>
      <c r="BK294" s="35"/>
      <c r="BL294" s="35"/>
      <c r="BM294" s="35"/>
      <c r="BN294" s="35"/>
      <c r="BO294" s="35"/>
      <c r="BP294" s="35"/>
      <c r="BQ294" s="35"/>
      <c r="BR294" s="35"/>
      <c r="BS294" s="35"/>
      <c r="BT294" s="35"/>
      <c r="BU294" s="35"/>
      <c r="BV294" s="35"/>
      <c r="BW294" s="35"/>
      <c r="BX294" s="35"/>
      <c r="BY294" s="35"/>
      <c r="BZ294" s="35"/>
      <c r="CA294" s="35"/>
      <c r="CB294" s="35"/>
      <c r="CC294" s="35"/>
      <c r="CD294" s="35"/>
      <c r="CE294" s="35"/>
      <c r="CF294" s="35"/>
      <c r="CG294" s="35"/>
      <c r="CH294" s="35"/>
      <c r="CI294" s="35"/>
      <c r="CJ294" s="35"/>
      <c r="CK294" s="35"/>
      <c r="CL294" s="35"/>
      <c r="CM294" s="35"/>
      <c r="CN294" s="35"/>
      <c r="CO294" s="35"/>
      <c r="CP294" s="35"/>
      <c r="CQ294" s="35"/>
      <c r="CR294" s="35"/>
      <c r="CS294" s="35"/>
      <c r="CT294" s="35"/>
      <c r="CU294" s="35"/>
      <c r="CV294" s="35"/>
      <c r="CW294" s="35"/>
      <c r="CX294" s="35"/>
      <c r="CY294" s="35"/>
      <c r="CZ294" s="35"/>
      <c r="DA294" s="35"/>
      <c r="DB294" s="35"/>
      <c r="DC294" s="35"/>
      <c r="DD294" s="35"/>
      <c r="DE294" s="35"/>
      <c r="DF294" s="35"/>
      <c r="DG294" s="35"/>
      <c r="DH294" s="35"/>
      <c r="DI294" s="35"/>
      <c r="DJ294" s="35"/>
      <c r="DK294" s="35"/>
      <c r="DL294" s="35"/>
      <c r="DM294" s="35"/>
      <c r="DN294" s="35"/>
      <c r="DO294" s="35"/>
      <c r="DP294" s="35"/>
      <c r="DQ294" s="35"/>
      <c r="DR294" s="35"/>
      <c r="DS294" s="35"/>
      <c r="DT294" s="35"/>
      <c r="DU294" s="35"/>
      <c r="DV294" s="35"/>
      <c r="DW294" s="35"/>
      <c r="DX294" s="35"/>
      <c r="DY294" s="35"/>
      <c r="DZ294" s="35"/>
      <c r="EA294" s="35"/>
      <c r="EB294" s="35"/>
      <c r="EC294" s="35"/>
      <c r="ED294" s="35"/>
      <c r="EE294" s="35"/>
      <c r="EF294" s="35"/>
      <c r="EG294" s="35"/>
      <c r="EH294" s="35"/>
      <c r="EI294" s="35"/>
      <c r="EJ294" s="35"/>
      <c r="EK294" s="35"/>
      <c r="EL294" s="35"/>
      <c r="EM294" s="35"/>
      <c r="EN294" s="35"/>
      <c r="EO294" s="35"/>
      <c r="EP294" s="35"/>
      <c r="EQ294" s="35"/>
      <c r="ER294" s="35"/>
      <c r="ES294" s="35"/>
      <c r="ET294" s="35"/>
      <c r="EU294" s="35"/>
      <c r="EV294" s="35"/>
      <c r="EW294" s="35"/>
      <c r="EX294" s="35"/>
      <c r="EY294" s="35"/>
      <c r="EZ294" s="35"/>
      <c r="FA294" s="35"/>
      <c r="FB294" s="35"/>
      <c r="FC294" s="35"/>
      <c r="FD294" s="35"/>
      <c r="FE294" s="35"/>
      <c r="FF294" s="35"/>
      <c r="FG294" s="35"/>
      <c r="FH294" s="35"/>
      <c r="FI294" s="35"/>
      <c r="FJ294" s="35"/>
      <c r="FK294" s="35"/>
      <c r="FL294" s="35"/>
      <c r="FM294" s="35"/>
      <c r="FN294" s="35"/>
      <c r="FO294" s="35"/>
      <c r="FP294" s="35"/>
      <c r="FQ294" s="35"/>
      <c r="FR294" s="35"/>
      <c r="FS294" s="35"/>
      <c r="FT294" s="35"/>
      <c r="FU294" s="35"/>
      <c r="FV294" s="35"/>
      <c r="FW294" s="35"/>
      <c r="FX294" s="35"/>
      <c r="FY294" s="35"/>
      <c r="FZ294" s="35"/>
      <c r="GA294" s="35"/>
      <c r="GB294" s="35"/>
      <c r="GC294" s="35"/>
      <c r="GD294" s="35"/>
      <c r="GE294" s="35"/>
      <c r="GF294" s="35"/>
      <c r="GG294" s="35"/>
      <c r="GH294" s="35"/>
      <c r="GI294" s="35"/>
      <c r="GJ294" s="35"/>
      <c r="GK294" s="35"/>
      <c r="GL294" s="35"/>
      <c r="GM294" s="35"/>
      <c r="GN294" s="35"/>
      <c r="GO294" s="35"/>
      <c r="GP294" s="35"/>
      <c r="GQ294" s="35"/>
      <c r="GR294" s="35"/>
      <c r="GS294" s="35"/>
      <c r="GT294" s="35"/>
      <c r="GU294" s="35"/>
      <c r="GV294" s="35"/>
      <c r="GW294" s="35"/>
      <c r="GX294" s="35"/>
      <c r="GY294" s="35"/>
      <c r="GZ294" s="35"/>
      <c r="HA294" s="35"/>
      <c r="HB294" s="35"/>
      <c r="HC294" s="35"/>
      <c r="HD294" s="35"/>
      <c r="HE294" s="35"/>
      <c r="HF294" s="35"/>
      <c r="HG294" s="35"/>
      <c r="HH294" s="35"/>
      <c r="HI294" s="35"/>
      <c r="HJ294" s="35"/>
      <c r="HK294" s="35"/>
      <c r="HL294" s="35"/>
      <c r="HM294" s="35"/>
      <c r="HN294" s="35"/>
      <c r="HO294" s="35"/>
      <c r="HP294" s="35"/>
      <c r="HQ294" s="35"/>
      <c r="HR294" s="35"/>
      <c r="HS294" s="35"/>
      <c r="HT294" s="35"/>
      <c r="HU294" s="35"/>
      <c r="HV294" s="35"/>
      <c r="HW294" s="35"/>
      <c r="HX294" s="35"/>
      <c r="HY294" s="35"/>
      <c r="HZ294" s="35"/>
      <c r="IA294" s="35"/>
      <c r="IB294" s="35"/>
      <c r="IC294" s="35"/>
      <c r="ID294" s="35"/>
      <c r="IE294" s="35"/>
      <c r="IF294" s="35"/>
      <c r="IG294" s="35"/>
      <c r="IH294" s="35"/>
      <c r="II294" s="35"/>
      <c r="IJ294" s="35"/>
      <c r="IK294" s="35"/>
      <c r="IL294" s="35"/>
      <c r="IM294" s="35"/>
      <c r="IN294" s="35"/>
      <c r="IO294" s="35"/>
      <c r="IP294" s="35"/>
      <c r="IQ294" s="35"/>
      <c r="IR294" s="35"/>
      <c r="IS294" s="35"/>
      <c r="IT294" s="35"/>
      <c r="IU294" s="35"/>
      <c r="IV294" s="35"/>
      <c r="IW294" s="35"/>
      <c r="IX294" s="35"/>
      <c r="IY294" s="35"/>
      <c r="IZ294" s="35"/>
      <c r="JA294" s="35"/>
      <c r="JB294" s="35"/>
      <c r="JC294" s="35"/>
      <c r="JD294" s="35"/>
      <c r="JE294" s="35"/>
      <c r="JF294" s="35"/>
      <c r="JG294" s="35"/>
      <c r="JH294" s="35"/>
      <c r="JI294" s="35"/>
      <c r="JJ294" s="35"/>
      <c r="JK294" s="35"/>
      <c r="JL294" s="35"/>
      <c r="JM294" s="35"/>
      <c r="JN294" s="35"/>
      <c r="JO294" s="35"/>
      <c r="JP294" s="35"/>
      <c r="JQ294" s="35"/>
      <c r="JR294" s="35"/>
      <c r="JS294" s="35"/>
      <c r="JT294" s="35"/>
      <c r="JU294" s="35"/>
      <c r="JV294" s="35"/>
      <c r="JW294" s="35"/>
      <c r="JX294" s="35"/>
      <c r="JY294" s="35"/>
      <c r="JZ294" s="35"/>
      <c r="KA294" s="35"/>
      <c r="KB294" s="35"/>
      <c r="KC294" s="35"/>
      <c r="KD294" s="35"/>
      <c r="KE294" s="35"/>
      <c r="KF294" s="35"/>
      <c r="KG294" s="35"/>
      <c r="KH294" s="35"/>
      <c r="KI294" s="35"/>
      <c r="KJ294" s="35"/>
      <c r="KK294" s="35"/>
      <c r="KL294" s="35"/>
      <c r="KM294" s="35"/>
      <c r="KN294" s="35"/>
      <c r="KO294" s="35"/>
      <c r="KP294" s="35"/>
      <c r="KQ294" s="35"/>
      <c r="KR294" s="35"/>
      <c r="KS294" s="35"/>
      <c r="KT294" s="35"/>
      <c r="KU294" s="35"/>
      <c r="KV294" s="35"/>
      <c r="KW294" s="35"/>
      <c r="KX294" s="35"/>
      <c r="KY294" s="35"/>
      <c r="KZ294" s="35"/>
      <c r="LA294" s="35"/>
      <c r="LB294" s="35"/>
      <c r="LC294" s="35"/>
      <c r="LD294" s="35"/>
      <c r="LE294" s="35"/>
      <c r="LF294" s="35"/>
      <c r="LG294" s="35"/>
      <c r="LH294" s="35"/>
      <c r="LI294" s="35"/>
      <c r="LJ294" s="35"/>
      <c r="LK294" s="35"/>
      <c r="LL294" s="35"/>
      <c r="LM294" s="35"/>
      <c r="LN294" s="35"/>
      <c r="LO294" s="35"/>
      <c r="LP294" s="35"/>
      <c r="LQ294" s="35"/>
      <c r="LR294" s="35"/>
      <c r="LS294" s="35"/>
      <c r="LT294" s="35"/>
      <c r="LU294" s="35"/>
      <c r="LV294" s="35"/>
      <c r="LW294" s="35"/>
      <c r="LX294" s="35"/>
      <c r="LY294" s="35"/>
      <c r="LZ294" s="35"/>
      <c r="MA294" s="35"/>
      <c r="MB294" s="35"/>
      <c r="MC294" s="35"/>
      <c r="MD294" s="35"/>
      <c r="ME294" s="35"/>
      <c r="MF294" s="35"/>
      <c r="MG294" s="35"/>
      <c r="MH294" s="35"/>
      <c r="MI294" s="35"/>
      <c r="MJ294" s="35"/>
      <c r="MK294" s="35"/>
      <c r="ML294" s="35"/>
      <c r="MM294" s="35"/>
      <c r="MN294" s="35"/>
      <c r="MO294" s="35"/>
      <c r="MP294" s="35">
        <v>10</v>
      </c>
      <c r="MQ294" s="35"/>
      <c r="MR294" s="35"/>
      <c r="MS294" s="35"/>
      <c r="MT294" s="35"/>
      <c r="MU294" s="35"/>
      <c r="MV294" s="35"/>
      <c r="MW294" s="35"/>
      <c r="MX294" s="35"/>
      <c r="MY294" s="35"/>
      <c r="MZ294" s="35"/>
      <c r="NA294" s="35"/>
      <c r="NB294" s="35"/>
      <c r="NC294" s="35"/>
      <c r="ND294" s="35"/>
      <c r="NE294" s="35"/>
      <c r="NF294" s="35"/>
      <c r="NG294" s="35"/>
      <c r="NH294" s="35"/>
      <c r="NI294" s="35"/>
      <c r="NJ294" s="35"/>
      <c r="NK294" s="35"/>
      <c r="NL294" s="35"/>
      <c r="NM294" s="35"/>
      <c r="NN294" s="35"/>
      <c r="NO294" s="35"/>
      <c r="NP294" s="35"/>
      <c r="NQ294" s="35"/>
      <c r="NR294" s="35"/>
      <c r="NS294" s="35"/>
      <c r="NT294" s="35"/>
      <c r="NU294" s="35"/>
      <c r="NV294" s="35"/>
      <c r="NW294" s="35"/>
      <c r="NX294" s="35"/>
      <c r="NY294" s="35"/>
      <c r="NZ294" s="35"/>
      <c r="OA294" s="35"/>
      <c r="OB294" s="35"/>
      <c r="OC294" s="35"/>
      <c r="OD294" s="35"/>
      <c r="OE294" s="35"/>
      <c r="OF294" s="35"/>
      <c r="OG294" s="35"/>
      <c r="OH294" s="35"/>
      <c r="OI294" s="35"/>
      <c r="OJ294" s="35"/>
      <c r="OK294" s="35"/>
      <c r="OL294" s="35"/>
      <c r="OM294" s="35"/>
      <c r="ON294" s="35"/>
      <c r="OO294" s="35"/>
      <c r="OP294" s="35"/>
      <c r="OQ294" s="35"/>
      <c r="OR294" s="35"/>
      <c r="OS294" s="35"/>
      <c r="OT294" s="35"/>
      <c r="OU294" s="35"/>
      <c r="OV294" s="35"/>
      <c r="OW294" s="35"/>
      <c r="OX294" s="35"/>
      <c r="OY294" s="35"/>
      <c r="OZ294" s="35"/>
      <c r="PA294" s="35"/>
      <c r="PB294" s="35"/>
      <c r="PC294" s="35"/>
      <c r="PD294" s="35"/>
      <c r="PE294" s="35"/>
      <c r="PF294" s="35"/>
      <c r="PG294" s="35"/>
      <c r="PH294" s="35"/>
      <c r="PI294" s="35"/>
      <c r="PJ294" s="35"/>
      <c r="PK294" s="35"/>
      <c r="PL294" s="35"/>
      <c r="PM294" s="35"/>
      <c r="PN294" s="35"/>
      <c r="PO294" s="35"/>
      <c r="PP294" s="35"/>
      <c r="PQ294" s="35"/>
      <c r="PR294" s="35"/>
      <c r="PS294" s="35"/>
      <c r="PT294" s="35"/>
      <c r="PU294" s="35"/>
      <c r="PV294" s="35"/>
      <c r="PW294" s="35"/>
      <c r="PX294" s="35"/>
      <c r="PY294" s="35"/>
      <c r="PZ294" s="35"/>
      <c r="QA294" s="35"/>
      <c r="QB294" s="35"/>
      <c r="QC294" s="35"/>
      <c r="QD294" s="35"/>
      <c r="QE294" s="35"/>
      <c r="QF294" s="35"/>
      <c r="QG294" s="35"/>
      <c r="QH294" s="35"/>
      <c r="QI294" s="35"/>
      <c r="QJ294" s="35"/>
      <c r="QK294" s="35"/>
      <c r="QL294" s="35"/>
      <c r="QM294" s="35"/>
      <c r="QN294" s="35"/>
      <c r="QO294" s="35"/>
      <c r="QP294" s="35"/>
      <c r="QQ294" s="35"/>
      <c r="QR294" s="35"/>
      <c r="QS294" s="35"/>
      <c r="QT294" s="35"/>
      <c r="QU294" s="35"/>
      <c r="QV294" s="35"/>
      <c r="QW294" s="35"/>
      <c r="QX294" s="35"/>
      <c r="QY294" s="35"/>
      <c r="QZ294" s="35"/>
      <c r="RA294" s="35"/>
      <c r="RB294" s="35"/>
      <c r="RC294" s="35"/>
      <c r="RD294" s="35"/>
      <c r="RE294" s="35"/>
      <c r="RF294" s="35"/>
      <c r="RG294" s="35"/>
      <c r="RH294" s="35"/>
      <c r="RI294" s="35"/>
      <c r="RJ294" s="35"/>
      <c r="RK294" s="35"/>
      <c r="RL294" s="35"/>
      <c r="RM294" s="35"/>
      <c r="RN294" s="35"/>
      <c r="RO294" s="35"/>
      <c r="RP294" s="35"/>
      <c r="RQ294" s="35"/>
      <c r="RR294" s="35"/>
      <c r="RS294" s="35"/>
      <c r="RT294" s="35"/>
      <c r="RU294" s="35"/>
      <c r="RV294" s="35"/>
      <c r="RW294" s="35"/>
      <c r="RX294" s="35"/>
      <c r="RY294" s="35"/>
      <c r="RZ294" s="35"/>
      <c r="SA294" s="35"/>
      <c r="SB294" s="35"/>
      <c r="SC294" s="35"/>
      <c r="SD294" s="35"/>
      <c r="SE294" s="35"/>
      <c r="SF294" s="35"/>
      <c r="SG294" s="35"/>
      <c r="SH294" s="35"/>
      <c r="SI294" s="35"/>
      <c r="SJ294" s="35"/>
      <c r="SK294" s="35"/>
      <c r="SL294" s="35"/>
      <c r="SM294" s="35"/>
      <c r="SN294" s="35"/>
      <c r="SO294" s="35"/>
      <c r="SP294" s="35"/>
      <c r="SQ294" s="35"/>
      <c r="SR294" s="35"/>
      <c r="SS294" s="35"/>
      <c r="ST294" s="35"/>
      <c r="SU294" s="35"/>
      <c r="SV294" s="35"/>
      <c r="SW294" s="35"/>
      <c r="SX294" s="35"/>
      <c r="SY294" s="35"/>
      <c r="SZ294" s="35"/>
      <c r="TA294" s="35"/>
      <c r="TB294" s="35"/>
      <c r="TC294" s="35"/>
      <c r="TD294" s="35"/>
      <c r="TE294" s="35"/>
      <c r="TF294" s="35"/>
      <c r="TG294" s="35"/>
      <c r="TH294" s="35"/>
      <c r="TI294" s="35"/>
      <c r="TJ294" s="35"/>
      <c r="TK294" s="35"/>
      <c r="TL294" s="35"/>
      <c r="TM294" s="35"/>
      <c r="TN294" s="35"/>
      <c r="TO294" s="35"/>
      <c r="TP294" s="35"/>
      <c r="TQ294" s="35"/>
      <c r="TR294" s="35"/>
      <c r="TS294" s="35"/>
      <c r="TT294" s="35"/>
      <c r="TU294" s="35"/>
      <c r="TV294" s="35"/>
      <c r="TW294" s="35"/>
      <c r="TX294" s="35"/>
      <c r="TY294" s="35"/>
      <c r="TZ294" s="35"/>
      <c r="UA294" s="35"/>
      <c r="UB294" s="35"/>
      <c r="UC294" s="35"/>
      <c r="UD294" s="35"/>
      <c r="UE294" s="35"/>
      <c r="UF294" s="35"/>
      <c r="UG294" s="35"/>
      <c r="UH294" s="35"/>
      <c r="UI294" s="35"/>
      <c r="UJ294" s="35"/>
      <c r="UK294" s="35"/>
      <c r="UL294" s="35"/>
      <c r="UM294" s="35"/>
      <c r="UN294" s="35"/>
      <c r="UO294" s="35"/>
      <c r="UP294" s="35"/>
      <c r="UQ294" s="35"/>
      <c r="UR294" s="35"/>
      <c r="US294" s="35"/>
      <c r="UT294" s="35"/>
      <c r="UU294" s="35"/>
      <c r="UV294" s="35"/>
      <c r="UW294" s="35"/>
      <c r="UX294" s="35"/>
      <c r="UY294" s="35"/>
      <c r="UZ294" s="35"/>
      <c r="VA294" s="35"/>
      <c r="VB294" s="35"/>
      <c r="VC294" s="35"/>
      <c r="VD294" s="35"/>
      <c r="VE294" s="35"/>
      <c r="VF294" s="35">
        <v>80</v>
      </c>
      <c r="VG294" s="35"/>
      <c r="VH294" s="35"/>
      <c r="VI294" s="35"/>
      <c r="VJ294" s="35"/>
      <c r="VK294" s="35"/>
      <c r="VL294" s="35"/>
      <c r="VM294" s="35"/>
      <c r="VN294" s="35"/>
      <c r="VO294" s="35"/>
      <c r="VP294" s="35"/>
      <c r="VQ294" s="35"/>
      <c r="VR294" s="35"/>
      <c r="VS294" s="35"/>
      <c r="VT294" s="35"/>
      <c r="VU294" s="35"/>
      <c r="VV294" s="35"/>
      <c r="VW294" s="35"/>
      <c r="VX294" s="35"/>
      <c r="VY294" s="35"/>
      <c r="VZ294" s="35"/>
      <c r="WA294" s="35"/>
      <c r="WB294" s="35"/>
      <c r="WC294" s="35"/>
      <c r="WD294" s="35"/>
      <c r="WE294" s="35"/>
      <c r="WF294" s="35"/>
      <c r="WG294" s="35"/>
      <c r="WH294" s="35"/>
      <c r="WI294" s="35"/>
      <c r="WJ294" s="35"/>
      <c r="WK294" s="35"/>
      <c r="WL294" s="35"/>
      <c r="WM294" s="35"/>
      <c r="WN294" s="35"/>
      <c r="WO294" s="35"/>
      <c r="WP294" s="35"/>
      <c r="WQ294" s="35"/>
      <c r="WR294" s="35"/>
      <c r="WS294" s="35"/>
      <c r="WT294" s="35"/>
      <c r="WU294" s="35"/>
      <c r="WV294" s="35"/>
      <c r="WW294" s="35"/>
      <c r="WX294" s="35"/>
      <c r="WY294" s="35"/>
      <c r="WZ294" s="35"/>
      <c r="XA294" s="35"/>
      <c r="XB294" s="35"/>
      <c r="XC294" s="35"/>
      <c r="XD294" s="35"/>
      <c r="XE294" s="35"/>
      <c r="XF294" s="35"/>
      <c r="XG294" s="35"/>
      <c r="XH294" s="35"/>
      <c r="XI294" s="35"/>
      <c r="XJ294" s="35"/>
      <c r="XK294" s="35"/>
      <c r="XL294" s="35"/>
      <c r="XM294" s="35"/>
      <c r="XN294" s="35"/>
      <c r="XO294" s="35"/>
      <c r="XP294" s="35"/>
      <c r="XQ294" s="35"/>
      <c r="XR294" s="35"/>
      <c r="XS294" s="35"/>
      <c r="XT294" s="35"/>
      <c r="XU294" s="35"/>
      <c r="XV294" s="35"/>
      <c r="XW294" s="35"/>
      <c r="XX294" s="35"/>
      <c r="XY294" s="35"/>
      <c r="XZ294" s="35"/>
      <c r="YA294" s="35"/>
      <c r="YB294" s="35"/>
      <c r="YC294" s="35"/>
      <c r="YD294" s="35"/>
      <c r="YE294" s="35"/>
      <c r="YF294" s="35"/>
      <c r="YG294" s="35"/>
      <c r="YH294" s="35"/>
      <c r="YI294" s="35"/>
      <c r="YJ294" s="35"/>
      <c r="YK294" s="35"/>
      <c r="YL294" s="35"/>
      <c r="YM294" s="35"/>
      <c r="YN294" s="35"/>
      <c r="YO294" s="35"/>
      <c r="YP294" s="35"/>
      <c r="YQ294" s="35"/>
      <c r="YR294" s="35"/>
      <c r="YS294" s="35"/>
      <c r="YT294" s="35"/>
      <c r="YU294" s="35"/>
      <c r="YV294" s="35"/>
      <c r="YW294" s="35"/>
      <c r="YX294" s="35"/>
      <c r="YY294" s="35"/>
      <c r="YZ294" s="35"/>
      <c r="ZA294" s="35"/>
      <c r="ZB294" s="35"/>
      <c r="ZC294" s="35"/>
      <c r="ZD294" s="35"/>
      <c r="ZE294" s="35"/>
      <c r="ZF294" s="35"/>
      <c r="ZG294" s="35"/>
      <c r="ZH294" s="35"/>
      <c r="ZI294" s="35"/>
      <c r="ZJ294" s="35"/>
      <c r="ZK294" s="35"/>
      <c r="ZL294" s="35"/>
      <c r="ZM294" s="35"/>
      <c r="ZN294" s="35"/>
      <c r="ZO294" s="35"/>
      <c r="ZP294" s="35"/>
      <c r="ZQ294" s="35"/>
      <c r="ZR294" s="35"/>
      <c r="ZS294" s="35"/>
      <c r="ZT294" s="35"/>
      <c r="ZU294" s="35"/>
      <c r="ZV294" s="35"/>
      <c r="ZW294" s="35"/>
      <c r="ZX294" s="35"/>
      <c r="ZY294" s="35"/>
      <c r="ZZ294" s="35"/>
      <c r="AAA294" s="35"/>
      <c r="AAB294" s="35"/>
      <c r="AAC294" s="35"/>
      <c r="AAD294" s="35"/>
      <c r="AAE294" s="35"/>
      <c r="AAF294" s="35"/>
      <c r="AAG294" s="35"/>
      <c r="AAH294" s="35"/>
      <c r="AAI294" s="35"/>
      <c r="AAJ294" s="35"/>
      <c r="AAK294" s="35"/>
      <c r="AAL294" s="35"/>
      <c r="AAM294" s="35"/>
      <c r="AAN294" s="35"/>
      <c r="AAO294" s="35">
        <v>10</v>
      </c>
      <c r="AAP294" s="35"/>
      <c r="AAQ294" s="35"/>
      <c r="AAR294" s="35"/>
      <c r="AAS294" s="35"/>
      <c r="AAT294" s="35"/>
      <c r="AAU294" s="35"/>
      <c r="AAV294" s="35"/>
      <c r="AAW294" s="35"/>
      <c r="AAX294" s="35"/>
      <c r="AAY294" s="35"/>
      <c r="AAZ294" s="35"/>
      <c r="ABA294" s="35"/>
      <c r="ABB294" s="35"/>
      <c r="ABC294" s="35"/>
      <c r="ABD294" s="35"/>
      <c r="ABE294" s="35"/>
      <c r="ABF294" s="35"/>
      <c r="ABG294" s="35"/>
      <c r="ABH294" s="35"/>
      <c r="ABI294" s="35"/>
      <c r="ABJ294" s="35"/>
      <c r="ABK294" s="35"/>
      <c r="ABL294" s="35"/>
      <c r="ABM294" s="35"/>
      <c r="ABN294" s="35"/>
      <c r="ABO294" s="35"/>
      <c r="ABP294" s="35"/>
      <c r="ABQ294" s="35"/>
      <c r="ABR294" s="35"/>
      <c r="ABS294" s="35"/>
      <c r="ABT294" s="35"/>
      <c r="ABU294" s="35"/>
      <c r="ABV294" s="35"/>
      <c r="ABW294" s="35"/>
      <c r="ABX294" s="35"/>
      <c r="ABY294" s="35"/>
      <c r="ABZ294" s="35"/>
      <c r="ACA294" s="35"/>
      <c r="ACB294" s="35"/>
      <c r="ACC294" s="35"/>
      <c r="ACD294" s="35"/>
      <c r="ACE294" s="35"/>
      <c r="ACF294" s="35"/>
      <c r="ACG294" s="35"/>
      <c r="ACH294" s="35"/>
      <c r="ACI294" s="35"/>
      <c r="ACJ294" s="35"/>
      <c r="ACK294" s="35"/>
      <c r="ACL294" s="35"/>
      <c r="ACM294" s="35"/>
      <c r="ACN294" s="35"/>
      <c r="ACO294" s="35"/>
      <c r="ACP294" s="35"/>
      <c r="ACQ294" s="35"/>
      <c r="ACR294" s="35"/>
      <c r="ACS294" s="35"/>
      <c r="ACT294" s="35"/>
      <c r="ACU294" s="35"/>
      <c r="ACV294" s="35"/>
      <c r="ACW294" s="35"/>
      <c r="ACX294" s="35"/>
      <c r="ACY294" s="35"/>
      <c r="ACZ294" s="35"/>
      <c r="ADA294" s="35"/>
      <c r="ADB294" s="35"/>
      <c r="ADC294" s="35"/>
      <c r="ADD294" s="35"/>
      <c r="ADE294" s="35"/>
      <c r="ADF294" s="35"/>
      <c r="ADG294" s="35"/>
      <c r="ADH294" s="35"/>
      <c r="ADI294" s="35"/>
      <c r="ADJ294" s="35"/>
      <c r="ADK294" s="35"/>
      <c r="ADL294" s="35"/>
      <c r="ADM294" s="35"/>
      <c r="ADN294" s="35"/>
      <c r="ADO294" s="35"/>
      <c r="ADP294" s="35"/>
      <c r="ADQ294" s="35"/>
      <c r="ADR294" s="35"/>
      <c r="ADS294" s="35"/>
      <c r="ADT294" s="35"/>
      <c r="ADU294" s="35"/>
      <c r="ADV294" s="35"/>
      <c r="ADW294" s="35"/>
      <c r="ADX294" s="35"/>
      <c r="ADY294" s="26">
        <f t="shared" si="12"/>
        <v>0</v>
      </c>
      <c r="ADZ294" s="5"/>
    </row>
    <row r="295" spans="1:806" s="33" customFormat="1" x14ac:dyDescent="0.2">
      <c r="A295" s="38" t="s">
        <v>15</v>
      </c>
      <c r="B295" s="65">
        <f t="shared" si="11"/>
        <v>150</v>
      </c>
      <c r="C295" s="57">
        <v>10</v>
      </c>
      <c r="D295" s="60">
        <v>44824</v>
      </c>
      <c r="E295" s="67">
        <v>36.700000000000003</v>
      </c>
      <c r="F295" s="67">
        <f t="shared" si="10"/>
        <v>5505</v>
      </c>
      <c r="G295" s="65">
        <v>5</v>
      </c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>
        <v>1</v>
      </c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15"/>
      <c r="BF295" s="15"/>
      <c r="BG295" s="136"/>
      <c r="BH295" s="35"/>
      <c r="BI295" s="35"/>
      <c r="BJ295" s="35"/>
      <c r="BK295" s="35"/>
      <c r="BL295" s="35"/>
      <c r="BM295" s="35"/>
      <c r="BN295" s="35"/>
      <c r="BO295" s="35"/>
      <c r="BP295" s="35"/>
      <c r="BQ295" s="35"/>
      <c r="BR295" s="35"/>
      <c r="BS295" s="35"/>
      <c r="BT295" s="35"/>
      <c r="BU295" s="35"/>
      <c r="BV295" s="35"/>
      <c r="BW295" s="35"/>
      <c r="BX295" s="35"/>
      <c r="BY295" s="35"/>
      <c r="BZ295" s="35"/>
      <c r="CA295" s="35"/>
      <c r="CB295" s="35"/>
      <c r="CC295" s="35"/>
      <c r="CD295" s="35"/>
      <c r="CE295" s="35"/>
      <c r="CF295" s="35"/>
      <c r="CG295" s="35"/>
      <c r="CH295" s="35"/>
      <c r="CI295" s="35"/>
      <c r="CJ295" s="35"/>
      <c r="CK295" s="35"/>
      <c r="CL295" s="35"/>
      <c r="CM295" s="35"/>
      <c r="CN295" s="35"/>
      <c r="CO295" s="35"/>
      <c r="CP295" s="35"/>
      <c r="CQ295" s="35"/>
      <c r="CR295" s="35"/>
      <c r="CS295" s="35"/>
      <c r="CT295" s="35"/>
      <c r="CU295" s="35"/>
      <c r="CV295" s="35"/>
      <c r="CW295" s="35"/>
      <c r="CX295" s="35"/>
      <c r="CY295" s="35"/>
      <c r="CZ295" s="35"/>
      <c r="DA295" s="35"/>
      <c r="DB295" s="35"/>
      <c r="DC295" s="35"/>
      <c r="DD295" s="35"/>
      <c r="DE295" s="35"/>
      <c r="DF295" s="35"/>
      <c r="DG295" s="35"/>
      <c r="DH295" s="35"/>
      <c r="DI295" s="35"/>
      <c r="DJ295" s="35"/>
      <c r="DK295" s="35"/>
      <c r="DL295" s="35"/>
      <c r="DM295" s="35"/>
      <c r="DN295" s="35"/>
      <c r="DO295" s="35"/>
      <c r="DP295" s="35"/>
      <c r="DQ295" s="35"/>
      <c r="DR295" s="35"/>
      <c r="DS295" s="35"/>
      <c r="DT295" s="35"/>
      <c r="DU295" s="35"/>
      <c r="DV295" s="35"/>
      <c r="DW295" s="35"/>
      <c r="DX295" s="35"/>
      <c r="DY295" s="35"/>
      <c r="DZ295" s="35"/>
      <c r="EA295" s="35"/>
      <c r="EB295" s="35"/>
      <c r="EC295" s="35"/>
      <c r="ED295" s="35"/>
      <c r="EE295" s="35"/>
      <c r="EF295" s="35"/>
      <c r="EG295" s="35"/>
      <c r="EH295" s="35"/>
      <c r="EI295" s="35"/>
      <c r="EJ295" s="35"/>
      <c r="EK295" s="35"/>
      <c r="EL295" s="35"/>
      <c r="EM295" s="35"/>
      <c r="EN295" s="35"/>
      <c r="EO295" s="35"/>
      <c r="EP295" s="35"/>
      <c r="EQ295" s="35"/>
      <c r="ER295" s="35"/>
      <c r="ES295" s="35">
        <v>20</v>
      </c>
      <c r="ET295" s="35"/>
      <c r="EU295" s="35"/>
      <c r="EV295" s="35">
        <v>100</v>
      </c>
      <c r="EW295" s="35"/>
      <c r="EX295" s="35"/>
      <c r="EY295" s="35"/>
      <c r="EZ295" s="35"/>
      <c r="FA295" s="35"/>
      <c r="FB295" s="35"/>
      <c r="FC295" s="35"/>
      <c r="FD295" s="35"/>
      <c r="FE295" s="35"/>
      <c r="FF295" s="35"/>
      <c r="FG295" s="35">
        <v>90</v>
      </c>
      <c r="FH295" s="35"/>
      <c r="FI295" s="35"/>
      <c r="FJ295" s="35"/>
      <c r="FK295" s="35"/>
      <c r="FL295" s="35"/>
      <c r="FM295" s="35"/>
      <c r="FN295" s="35"/>
      <c r="FO295" s="35"/>
      <c r="FP295" s="35"/>
      <c r="FQ295" s="35"/>
      <c r="FR295" s="35"/>
      <c r="FS295" s="35"/>
      <c r="FT295" s="35"/>
      <c r="FU295" s="35"/>
      <c r="FV295" s="35"/>
      <c r="FW295" s="35"/>
      <c r="FX295" s="35"/>
      <c r="FY295" s="35"/>
      <c r="FZ295" s="35"/>
      <c r="GA295" s="35"/>
      <c r="GB295" s="35"/>
      <c r="GC295" s="35"/>
      <c r="GD295" s="35"/>
      <c r="GE295" s="35"/>
      <c r="GF295" s="35"/>
      <c r="GG295" s="35"/>
      <c r="GH295" s="35"/>
      <c r="GI295" s="35"/>
      <c r="GJ295" s="35"/>
      <c r="GK295" s="35"/>
      <c r="GL295" s="35"/>
      <c r="GM295" s="35"/>
      <c r="GN295" s="35"/>
      <c r="GO295" s="35"/>
      <c r="GP295" s="35"/>
      <c r="GQ295" s="35"/>
      <c r="GR295" s="35"/>
      <c r="GS295" s="35"/>
      <c r="GT295" s="35"/>
      <c r="GU295" s="35"/>
      <c r="GV295" s="35"/>
      <c r="GW295" s="35"/>
      <c r="GX295" s="35"/>
      <c r="GY295" s="35"/>
      <c r="GZ295" s="35"/>
      <c r="HA295" s="35"/>
      <c r="HB295" s="35"/>
      <c r="HC295" s="35"/>
      <c r="HD295" s="35"/>
      <c r="HE295" s="35"/>
      <c r="HF295" s="35"/>
      <c r="HG295" s="35"/>
      <c r="HH295" s="35"/>
      <c r="HI295" s="35"/>
      <c r="HJ295" s="35"/>
      <c r="HK295" s="35"/>
      <c r="HL295" s="35"/>
      <c r="HM295" s="35"/>
      <c r="HN295" s="35"/>
      <c r="HO295" s="35"/>
      <c r="HP295" s="35"/>
      <c r="HQ295" s="35"/>
      <c r="HR295" s="35"/>
      <c r="HS295" s="35"/>
      <c r="HT295" s="35"/>
      <c r="HU295" s="35"/>
      <c r="HV295" s="35"/>
      <c r="HW295" s="35"/>
      <c r="HX295" s="35"/>
      <c r="HY295" s="35"/>
      <c r="HZ295" s="35"/>
      <c r="IA295" s="35"/>
      <c r="IB295" s="35"/>
      <c r="IC295" s="35"/>
      <c r="ID295" s="35"/>
      <c r="IE295" s="35"/>
      <c r="IF295" s="35"/>
      <c r="IG295" s="35"/>
      <c r="IH295" s="35"/>
      <c r="II295" s="35"/>
      <c r="IJ295" s="35"/>
      <c r="IK295" s="35"/>
      <c r="IL295" s="35"/>
      <c r="IM295" s="35"/>
      <c r="IN295" s="35"/>
      <c r="IO295" s="35"/>
      <c r="IP295" s="35"/>
      <c r="IQ295" s="35"/>
      <c r="IR295" s="35"/>
      <c r="IS295" s="35"/>
      <c r="IT295" s="35"/>
      <c r="IU295" s="35"/>
      <c r="IV295" s="35"/>
      <c r="IW295" s="35"/>
      <c r="IX295" s="35"/>
      <c r="IY295" s="35"/>
      <c r="IZ295" s="35"/>
      <c r="JA295" s="35"/>
      <c r="JB295" s="35"/>
      <c r="JC295" s="35"/>
      <c r="JD295" s="35"/>
      <c r="JE295" s="35"/>
      <c r="JF295" s="35"/>
      <c r="JG295" s="35"/>
      <c r="JH295" s="35"/>
      <c r="JI295" s="35"/>
      <c r="JJ295" s="35"/>
      <c r="JK295" s="35"/>
      <c r="JL295" s="35">
        <v>30</v>
      </c>
      <c r="JM295" s="35"/>
      <c r="JN295" s="35"/>
      <c r="JO295" s="35"/>
      <c r="JP295" s="35"/>
      <c r="JQ295" s="35"/>
      <c r="JR295" s="35"/>
      <c r="JS295" s="35"/>
      <c r="JT295" s="35"/>
      <c r="JU295" s="35"/>
      <c r="JV295" s="35"/>
      <c r="JW295" s="35"/>
      <c r="JX295" s="35"/>
      <c r="JY295" s="35"/>
      <c r="JZ295" s="35"/>
      <c r="KA295" s="35"/>
      <c r="KB295" s="35"/>
      <c r="KC295" s="35"/>
      <c r="KD295" s="35"/>
      <c r="KE295" s="35"/>
      <c r="KF295" s="35"/>
      <c r="KG295" s="35"/>
      <c r="KH295" s="35"/>
      <c r="KI295" s="35"/>
      <c r="KJ295" s="35"/>
      <c r="KK295" s="35"/>
      <c r="KL295" s="35"/>
      <c r="KM295" s="35"/>
      <c r="KN295" s="35"/>
      <c r="KO295" s="35"/>
      <c r="KP295" s="35"/>
      <c r="KQ295" s="35"/>
      <c r="KR295" s="35"/>
      <c r="KS295" s="35"/>
      <c r="KT295" s="35"/>
      <c r="KU295" s="35"/>
      <c r="KV295" s="35"/>
      <c r="KW295" s="35"/>
      <c r="KX295" s="35"/>
      <c r="KY295" s="35"/>
      <c r="KZ295" s="35"/>
      <c r="LA295" s="35"/>
      <c r="LB295" s="35"/>
      <c r="LC295" s="35"/>
      <c r="LD295" s="35"/>
      <c r="LE295" s="35"/>
      <c r="LF295" s="35">
        <v>60</v>
      </c>
      <c r="LG295" s="35"/>
      <c r="LH295" s="35"/>
      <c r="LI295" s="35"/>
      <c r="LJ295" s="35"/>
      <c r="LK295" s="35"/>
      <c r="LL295" s="35"/>
      <c r="LM295" s="35"/>
      <c r="LN295" s="35"/>
      <c r="LO295" s="35"/>
      <c r="LP295" s="35"/>
      <c r="LQ295" s="35"/>
      <c r="LR295" s="35"/>
      <c r="LS295" s="35"/>
      <c r="LT295" s="35"/>
      <c r="LU295" s="35"/>
      <c r="LV295" s="35"/>
      <c r="LW295" s="35"/>
      <c r="LX295" s="35"/>
      <c r="LY295" s="35"/>
      <c r="LZ295" s="35"/>
      <c r="MA295" s="35"/>
      <c r="MB295" s="35"/>
      <c r="MC295" s="35"/>
      <c r="MD295" s="35"/>
      <c r="ME295" s="35"/>
      <c r="MF295" s="35"/>
      <c r="MG295" s="35"/>
      <c r="MH295" s="35"/>
      <c r="MI295" s="35"/>
      <c r="MJ295" s="35"/>
      <c r="MK295" s="35"/>
      <c r="ML295" s="35"/>
      <c r="MM295" s="35"/>
      <c r="MN295" s="35"/>
      <c r="MO295" s="35"/>
      <c r="MP295" s="35"/>
      <c r="MQ295" s="35"/>
      <c r="MR295" s="35"/>
      <c r="MS295" s="35"/>
      <c r="MT295" s="35"/>
      <c r="MU295" s="35"/>
      <c r="MV295" s="35"/>
      <c r="MW295" s="35"/>
      <c r="MX295" s="35"/>
      <c r="MY295" s="35"/>
      <c r="MZ295" s="35"/>
      <c r="NA295" s="35"/>
      <c r="NB295" s="35"/>
      <c r="NC295" s="35"/>
      <c r="ND295" s="35"/>
      <c r="NE295" s="35"/>
      <c r="NF295" s="35"/>
      <c r="NG295" s="35"/>
      <c r="NH295" s="35"/>
      <c r="NI295" s="35"/>
      <c r="NJ295" s="35"/>
      <c r="NK295" s="35"/>
      <c r="NL295" s="35"/>
      <c r="NM295" s="35"/>
      <c r="NN295" s="35"/>
      <c r="NO295" s="35"/>
      <c r="NP295" s="35"/>
      <c r="NQ295" s="35"/>
      <c r="NR295" s="35"/>
      <c r="NS295" s="35"/>
      <c r="NT295" s="35"/>
      <c r="NU295" s="35"/>
      <c r="NV295" s="35"/>
      <c r="NW295" s="35"/>
      <c r="NX295" s="35"/>
      <c r="NY295" s="35"/>
      <c r="NZ295" s="35"/>
      <c r="OA295" s="35"/>
      <c r="OB295" s="35"/>
      <c r="OC295" s="35"/>
      <c r="OD295" s="35"/>
      <c r="OE295" s="35">
        <v>2</v>
      </c>
      <c r="OF295" s="35"/>
      <c r="OG295" s="35"/>
      <c r="OH295" s="35"/>
      <c r="OI295" s="35"/>
      <c r="OJ295" s="35"/>
      <c r="OK295" s="35"/>
      <c r="OL295" s="35"/>
      <c r="OM295" s="35"/>
      <c r="ON295" s="35"/>
      <c r="OO295" s="35"/>
      <c r="OP295" s="35">
        <v>1</v>
      </c>
      <c r="OQ295" s="35">
        <v>1</v>
      </c>
      <c r="OR295" s="35"/>
      <c r="OS295" s="35"/>
      <c r="OT295" s="35"/>
      <c r="OU295" s="35">
        <v>5</v>
      </c>
      <c r="OV295" s="35"/>
      <c r="OW295" s="35"/>
      <c r="OX295" s="35"/>
      <c r="OY295" s="35"/>
      <c r="OZ295" s="35"/>
      <c r="PA295" s="35"/>
      <c r="PB295" s="35"/>
      <c r="PC295" s="35"/>
      <c r="PD295" s="35">
        <v>150</v>
      </c>
      <c r="PE295" s="35"/>
      <c r="PF295" s="35"/>
      <c r="PG295" s="35"/>
      <c r="PH295" s="35"/>
      <c r="PI295" s="35"/>
      <c r="PJ295" s="35"/>
      <c r="PK295" s="35"/>
      <c r="PL295" s="35"/>
      <c r="PM295" s="35"/>
      <c r="PN295" s="35"/>
      <c r="PO295" s="35"/>
      <c r="PP295" s="35"/>
      <c r="PQ295" s="35"/>
      <c r="PR295" s="35"/>
      <c r="PS295" s="35"/>
      <c r="PT295" s="35"/>
      <c r="PU295" s="35"/>
      <c r="PV295" s="35"/>
      <c r="PW295" s="35"/>
      <c r="PX295" s="35"/>
      <c r="PY295" s="35"/>
      <c r="PZ295" s="35"/>
      <c r="QA295" s="35"/>
      <c r="QB295" s="35"/>
      <c r="QC295" s="35"/>
      <c r="QD295" s="35"/>
      <c r="QE295" s="35"/>
      <c r="QF295" s="35"/>
      <c r="QG295" s="35"/>
      <c r="QH295" s="35"/>
      <c r="QI295" s="35"/>
      <c r="QJ295" s="35"/>
      <c r="QK295" s="35"/>
      <c r="QL295" s="35"/>
      <c r="QM295" s="35"/>
      <c r="QN295" s="35"/>
      <c r="QO295" s="35"/>
      <c r="QP295" s="35"/>
      <c r="QQ295" s="35"/>
      <c r="QR295" s="35"/>
      <c r="QS295" s="35"/>
      <c r="QT295" s="35"/>
      <c r="QU295" s="35"/>
      <c r="QV295" s="35"/>
      <c r="QW295" s="35"/>
      <c r="QX295" s="35"/>
      <c r="QY295" s="35"/>
      <c r="QZ295" s="35"/>
      <c r="RA295" s="35"/>
      <c r="RB295" s="35"/>
      <c r="RC295" s="35"/>
      <c r="RD295" s="35"/>
      <c r="RE295" s="35"/>
      <c r="RF295" s="35"/>
      <c r="RG295" s="35"/>
      <c r="RH295" s="35"/>
      <c r="RI295" s="35"/>
      <c r="RJ295" s="35"/>
      <c r="RK295" s="35"/>
      <c r="RL295" s="35"/>
      <c r="RM295" s="35"/>
      <c r="RN295" s="35"/>
      <c r="RO295" s="35"/>
      <c r="RP295" s="35"/>
      <c r="RQ295" s="35"/>
      <c r="RR295" s="35"/>
      <c r="RS295" s="35"/>
      <c r="RT295" s="35"/>
      <c r="RU295" s="35"/>
      <c r="RV295" s="35"/>
      <c r="RW295" s="35"/>
      <c r="RX295" s="35"/>
      <c r="RY295" s="35"/>
      <c r="RZ295" s="35"/>
      <c r="SA295" s="35"/>
      <c r="SB295" s="35"/>
      <c r="SC295" s="35"/>
      <c r="SD295" s="35"/>
      <c r="SE295" s="35"/>
      <c r="SF295" s="35"/>
      <c r="SG295" s="35"/>
      <c r="SH295" s="35"/>
      <c r="SI295" s="35"/>
      <c r="SJ295" s="35"/>
      <c r="SK295" s="35"/>
      <c r="SL295" s="35"/>
      <c r="SM295" s="35"/>
      <c r="SN295" s="35"/>
      <c r="SO295" s="35"/>
      <c r="SP295" s="35"/>
      <c r="SQ295" s="35"/>
      <c r="SR295" s="35"/>
      <c r="SS295" s="35"/>
      <c r="ST295" s="35"/>
      <c r="SU295" s="35"/>
      <c r="SV295" s="35"/>
      <c r="SW295" s="35"/>
      <c r="SX295" s="35"/>
      <c r="SY295" s="35"/>
      <c r="SZ295" s="35"/>
      <c r="TA295" s="35"/>
      <c r="TB295" s="35"/>
      <c r="TC295" s="35"/>
      <c r="TD295" s="35"/>
      <c r="TE295" s="35"/>
      <c r="TF295" s="35"/>
      <c r="TG295" s="35"/>
      <c r="TH295" s="35"/>
      <c r="TI295" s="35"/>
      <c r="TJ295" s="35"/>
      <c r="TK295" s="35"/>
      <c r="TL295" s="35"/>
      <c r="TM295" s="35"/>
      <c r="TN295" s="35"/>
      <c r="TO295" s="35"/>
      <c r="TP295" s="35"/>
      <c r="TQ295" s="35"/>
      <c r="TR295" s="35"/>
      <c r="TS295" s="35"/>
      <c r="TT295" s="35"/>
      <c r="TU295" s="35"/>
      <c r="TV295" s="35"/>
      <c r="TW295" s="35"/>
      <c r="TX295" s="35"/>
      <c r="TY295" s="35"/>
      <c r="TZ295" s="35"/>
      <c r="UA295" s="35"/>
      <c r="UB295" s="35"/>
      <c r="UC295" s="35"/>
      <c r="UD295" s="35"/>
      <c r="UE295" s="35"/>
      <c r="UF295" s="35"/>
      <c r="UG295" s="35"/>
      <c r="UH295" s="35"/>
      <c r="UI295" s="35"/>
      <c r="UJ295" s="35"/>
      <c r="UK295" s="35"/>
      <c r="UL295" s="35"/>
      <c r="UM295" s="35"/>
      <c r="UN295" s="35"/>
      <c r="UO295" s="35"/>
      <c r="UP295" s="35"/>
      <c r="UQ295" s="35"/>
      <c r="UR295" s="35"/>
      <c r="US295" s="35"/>
      <c r="UT295" s="35"/>
      <c r="UU295" s="35"/>
      <c r="UV295" s="35"/>
      <c r="UW295" s="35"/>
      <c r="UX295" s="35"/>
      <c r="UY295" s="35"/>
      <c r="UZ295" s="35"/>
      <c r="VA295" s="35"/>
      <c r="VB295" s="35"/>
      <c r="VC295" s="35"/>
      <c r="VD295" s="35"/>
      <c r="VE295" s="35"/>
      <c r="VF295" s="35"/>
      <c r="VG295" s="35"/>
      <c r="VH295" s="35"/>
      <c r="VI295" s="35"/>
      <c r="VJ295" s="35"/>
      <c r="VK295" s="35"/>
      <c r="VL295" s="35"/>
      <c r="VM295" s="35"/>
      <c r="VN295" s="35"/>
      <c r="VO295" s="35"/>
      <c r="VP295" s="35"/>
      <c r="VQ295" s="35"/>
      <c r="VR295" s="35"/>
      <c r="VS295" s="35"/>
      <c r="VT295" s="35"/>
      <c r="VU295" s="35"/>
      <c r="VV295" s="35"/>
      <c r="VW295" s="35"/>
      <c r="VX295" s="35"/>
      <c r="VY295" s="35"/>
      <c r="VZ295" s="35"/>
      <c r="WA295" s="35"/>
      <c r="WB295" s="35"/>
      <c r="WC295" s="35"/>
      <c r="WD295" s="35"/>
      <c r="WE295" s="35"/>
      <c r="WF295" s="35"/>
      <c r="WG295" s="35"/>
      <c r="WH295" s="35"/>
      <c r="WI295" s="35"/>
      <c r="WJ295" s="35"/>
      <c r="WK295" s="35"/>
      <c r="WL295" s="35"/>
      <c r="WM295" s="35"/>
      <c r="WN295" s="35"/>
      <c r="WO295" s="35"/>
      <c r="WP295" s="35"/>
      <c r="WQ295" s="35"/>
      <c r="WR295" s="35"/>
      <c r="WS295" s="35"/>
      <c r="WT295" s="35"/>
      <c r="WU295" s="35"/>
      <c r="WV295" s="35"/>
      <c r="WW295" s="35"/>
      <c r="WX295" s="35"/>
      <c r="WY295" s="35"/>
      <c r="WZ295" s="35"/>
      <c r="XA295" s="35"/>
      <c r="XB295" s="35">
        <v>3</v>
      </c>
      <c r="XC295" s="35"/>
      <c r="XD295" s="35"/>
      <c r="XE295" s="35"/>
      <c r="XF295" s="35">
        <v>2</v>
      </c>
      <c r="XG295" s="35"/>
      <c r="XH295" s="35"/>
      <c r="XI295" s="35"/>
      <c r="XJ295" s="35"/>
      <c r="XK295" s="35"/>
      <c r="XL295" s="35"/>
      <c r="XM295" s="35"/>
      <c r="XN295" s="35"/>
      <c r="XO295" s="35"/>
      <c r="XP295" s="35"/>
      <c r="XQ295" s="35"/>
      <c r="XR295" s="35"/>
      <c r="XS295" s="35"/>
      <c r="XT295" s="35"/>
      <c r="XU295" s="35"/>
      <c r="XV295" s="35"/>
      <c r="XW295" s="35"/>
      <c r="XX295" s="35"/>
      <c r="XY295" s="35"/>
      <c r="XZ295" s="35"/>
      <c r="YA295" s="35"/>
      <c r="YB295" s="35"/>
      <c r="YC295" s="35"/>
      <c r="YD295" s="35"/>
      <c r="YE295" s="35"/>
      <c r="YF295" s="35"/>
      <c r="YG295" s="35"/>
      <c r="YH295" s="35"/>
      <c r="YI295" s="35"/>
      <c r="YJ295" s="35"/>
      <c r="YK295" s="35"/>
      <c r="YL295" s="35"/>
      <c r="YM295" s="35"/>
      <c r="YN295" s="35"/>
      <c r="YO295" s="35"/>
      <c r="YP295" s="35"/>
      <c r="YQ295" s="35"/>
      <c r="YR295" s="35"/>
      <c r="YS295" s="35"/>
      <c r="YT295" s="35"/>
      <c r="YU295" s="35"/>
      <c r="YV295" s="35"/>
      <c r="YW295" s="35"/>
      <c r="YX295" s="35"/>
      <c r="YY295" s="35"/>
      <c r="YZ295" s="35"/>
      <c r="ZA295" s="35"/>
      <c r="ZB295" s="35">
        <v>3</v>
      </c>
      <c r="ZC295" s="35"/>
      <c r="ZD295" s="35">
        <v>2</v>
      </c>
      <c r="ZE295" s="35"/>
      <c r="ZF295" s="35"/>
      <c r="ZG295" s="35"/>
      <c r="ZH295" s="35"/>
      <c r="ZI295" s="35"/>
      <c r="ZJ295" s="35"/>
      <c r="ZK295" s="35"/>
      <c r="ZL295" s="35"/>
      <c r="ZM295" s="35"/>
      <c r="ZN295" s="35"/>
      <c r="ZO295" s="35"/>
      <c r="ZP295" s="35"/>
      <c r="ZQ295" s="35"/>
      <c r="ZR295" s="35"/>
      <c r="ZS295" s="35"/>
      <c r="ZT295" s="35"/>
      <c r="ZU295" s="35"/>
      <c r="ZV295" s="35"/>
      <c r="ZW295" s="35"/>
      <c r="ZX295" s="35"/>
      <c r="ZY295" s="35"/>
      <c r="ZZ295" s="35"/>
      <c r="AAA295" s="35"/>
      <c r="AAB295" s="35"/>
      <c r="AAC295" s="35"/>
      <c r="AAD295" s="35"/>
      <c r="AAE295" s="35"/>
      <c r="AAF295" s="35"/>
      <c r="AAG295" s="35"/>
      <c r="AAH295" s="35"/>
      <c r="AAI295" s="35"/>
      <c r="AAJ295" s="35"/>
      <c r="AAK295" s="35"/>
      <c r="AAL295" s="35"/>
      <c r="AAM295" s="35"/>
      <c r="AAN295" s="35"/>
      <c r="AAO295" s="35"/>
      <c r="AAP295" s="35"/>
      <c r="AAQ295" s="35"/>
      <c r="AAR295" s="35"/>
      <c r="AAS295" s="35"/>
      <c r="AAT295" s="35"/>
      <c r="AAU295" s="35"/>
      <c r="AAV295" s="35"/>
      <c r="AAW295" s="35"/>
      <c r="AAX295" s="35"/>
      <c r="AAY295" s="35"/>
      <c r="AAZ295" s="35"/>
      <c r="ABA295" s="35"/>
      <c r="ABB295" s="35"/>
      <c r="ABC295" s="35"/>
      <c r="ABD295" s="35"/>
      <c r="ABE295" s="35"/>
      <c r="ABF295" s="35"/>
      <c r="ABG295" s="35"/>
      <c r="ABH295" s="35"/>
      <c r="ABI295" s="35">
        <v>3</v>
      </c>
      <c r="ABJ295" s="35"/>
      <c r="ABK295" s="35"/>
      <c r="ABL295" s="35"/>
      <c r="ABM295" s="35"/>
      <c r="ABN295" s="35"/>
      <c r="ABO295" s="35"/>
      <c r="ABP295" s="35"/>
      <c r="ABQ295" s="35"/>
      <c r="ABR295" s="35"/>
      <c r="ABS295" s="35"/>
      <c r="ABT295" s="35"/>
      <c r="ABU295" s="35"/>
      <c r="ABV295" s="35"/>
      <c r="ABW295" s="35"/>
      <c r="ABX295" s="35"/>
      <c r="ABY295" s="35"/>
      <c r="ABZ295" s="35"/>
      <c r="ACA295" s="35"/>
      <c r="ACB295" s="35"/>
      <c r="ACC295" s="35"/>
      <c r="ACD295" s="35"/>
      <c r="ACE295" s="35"/>
      <c r="ACF295" s="35"/>
      <c r="ACG295" s="35"/>
      <c r="ACH295" s="35"/>
      <c r="ACI295" s="35"/>
      <c r="ACJ295" s="35"/>
      <c r="ACK295" s="35"/>
      <c r="ACL295" s="35"/>
      <c r="ACM295" s="35"/>
      <c r="ACN295" s="35"/>
      <c r="ACO295" s="35"/>
      <c r="ACP295" s="35"/>
      <c r="ACQ295" s="35"/>
      <c r="ACR295" s="35"/>
      <c r="ACS295" s="35"/>
      <c r="ACT295" s="35"/>
      <c r="ACU295" s="35"/>
      <c r="ACV295" s="35"/>
      <c r="ACW295" s="35"/>
      <c r="ACX295" s="35"/>
      <c r="ACY295" s="35"/>
      <c r="ACZ295" s="35"/>
      <c r="ADA295" s="35"/>
      <c r="ADB295" s="35">
        <v>150</v>
      </c>
      <c r="ADC295" s="35"/>
      <c r="ADD295" s="35"/>
      <c r="ADE295" s="35"/>
      <c r="ADF295" s="35"/>
      <c r="ADG295" s="35"/>
      <c r="ADH295" s="35"/>
      <c r="ADI295" s="35"/>
      <c r="ADJ295" s="35"/>
      <c r="ADK295" s="35"/>
      <c r="ADL295" s="35"/>
      <c r="ADM295" s="35"/>
      <c r="ADN295" s="35"/>
      <c r="ADO295" s="35"/>
      <c r="ADP295" s="35"/>
      <c r="ADQ295" s="35"/>
      <c r="ADR295" s="35"/>
      <c r="ADS295" s="35"/>
      <c r="ADT295" s="35"/>
      <c r="ADU295" s="35"/>
      <c r="ADV295" s="35"/>
      <c r="ADW295" s="35"/>
      <c r="ADX295" s="35"/>
      <c r="ADY295" s="26">
        <f t="shared" si="12"/>
        <v>0</v>
      </c>
      <c r="ADZ295" s="5"/>
    </row>
    <row r="296" spans="1:806" s="33" customFormat="1" x14ac:dyDescent="0.2">
      <c r="A296" s="38" t="s">
        <v>15</v>
      </c>
      <c r="B296" s="65">
        <f t="shared" si="11"/>
        <v>20</v>
      </c>
      <c r="C296" s="57">
        <v>10</v>
      </c>
      <c r="D296" s="60">
        <v>44680</v>
      </c>
      <c r="E296" s="67">
        <v>27.79</v>
      </c>
      <c r="F296" s="67">
        <f t="shared" si="10"/>
        <v>555.79999999999995</v>
      </c>
      <c r="G296" s="65">
        <v>10</v>
      </c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>
        <v>10</v>
      </c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15"/>
      <c r="BF296" s="15"/>
      <c r="BG296" s="136"/>
      <c r="BH296" s="35"/>
      <c r="BI296" s="35"/>
      <c r="BJ296" s="35"/>
      <c r="BK296" s="35"/>
      <c r="BL296" s="35"/>
      <c r="BM296" s="35"/>
      <c r="BN296" s="35"/>
      <c r="BO296" s="35"/>
      <c r="BP296" s="35"/>
      <c r="BQ296" s="35"/>
      <c r="BR296" s="35"/>
      <c r="BS296" s="35"/>
      <c r="BT296" s="35"/>
      <c r="BU296" s="35"/>
      <c r="BV296" s="35"/>
      <c r="BW296" s="35"/>
      <c r="BX296" s="35"/>
      <c r="BY296" s="35"/>
      <c r="BZ296" s="35"/>
      <c r="CA296" s="35"/>
      <c r="CB296" s="35"/>
      <c r="CC296" s="35"/>
      <c r="CD296" s="35"/>
      <c r="CE296" s="35"/>
      <c r="CF296" s="35"/>
      <c r="CG296" s="35"/>
      <c r="CH296" s="35"/>
      <c r="CI296" s="35"/>
      <c r="CJ296" s="35"/>
      <c r="CK296" s="35"/>
      <c r="CL296" s="35"/>
      <c r="CM296" s="35"/>
      <c r="CN296" s="35"/>
      <c r="CO296" s="35"/>
      <c r="CP296" s="35"/>
      <c r="CQ296" s="35"/>
      <c r="CR296" s="35"/>
      <c r="CS296" s="35"/>
      <c r="CT296" s="35"/>
      <c r="CU296" s="35"/>
      <c r="CV296" s="35"/>
      <c r="CW296" s="35"/>
      <c r="CX296" s="35"/>
      <c r="CY296" s="35"/>
      <c r="CZ296" s="35"/>
      <c r="DA296" s="35"/>
      <c r="DB296" s="35"/>
      <c r="DC296" s="35"/>
      <c r="DD296" s="35"/>
      <c r="DE296" s="35"/>
      <c r="DF296" s="35"/>
      <c r="DG296" s="35"/>
      <c r="DH296" s="35"/>
      <c r="DI296" s="35"/>
      <c r="DJ296" s="35"/>
      <c r="DK296" s="35"/>
      <c r="DL296" s="35"/>
      <c r="DM296" s="35"/>
      <c r="DN296" s="35"/>
      <c r="DO296" s="35"/>
      <c r="DP296" s="35"/>
      <c r="DQ296" s="35"/>
      <c r="DR296" s="35"/>
      <c r="DS296" s="35"/>
      <c r="DT296" s="35"/>
      <c r="DU296" s="35"/>
      <c r="DV296" s="35"/>
      <c r="DW296" s="35"/>
      <c r="DX296" s="35"/>
      <c r="DY296" s="35"/>
      <c r="DZ296" s="35"/>
      <c r="EA296" s="35"/>
      <c r="EB296" s="35"/>
      <c r="EC296" s="35"/>
      <c r="ED296" s="35"/>
      <c r="EE296" s="35"/>
      <c r="EF296" s="35"/>
      <c r="EG296" s="35"/>
      <c r="EH296" s="35"/>
      <c r="EI296" s="35"/>
      <c r="EJ296" s="35"/>
      <c r="EK296" s="35"/>
      <c r="EL296" s="35">
        <v>30</v>
      </c>
      <c r="EM296" s="35"/>
      <c r="EN296" s="35"/>
      <c r="EO296" s="35">
        <v>10</v>
      </c>
      <c r="EP296" s="35"/>
      <c r="EQ296" s="35"/>
      <c r="ER296" s="35"/>
      <c r="ES296" s="35"/>
      <c r="ET296" s="35"/>
      <c r="EU296" s="35"/>
      <c r="EV296" s="35"/>
      <c r="EW296" s="35"/>
      <c r="EX296" s="35"/>
      <c r="EY296" s="35"/>
      <c r="EZ296" s="35"/>
      <c r="FA296" s="35"/>
      <c r="FB296" s="35"/>
      <c r="FC296" s="35"/>
      <c r="FD296" s="35"/>
      <c r="FE296" s="35"/>
      <c r="FF296" s="35"/>
      <c r="FG296" s="35">
        <v>10</v>
      </c>
      <c r="FH296" s="35"/>
      <c r="FI296" s="35"/>
      <c r="FJ296" s="35"/>
      <c r="FK296" s="35"/>
      <c r="FL296" s="35"/>
      <c r="FM296" s="35"/>
      <c r="FN296" s="35"/>
      <c r="FO296" s="35"/>
      <c r="FP296" s="35"/>
      <c r="FQ296" s="35"/>
      <c r="FR296" s="35"/>
      <c r="FS296" s="35"/>
      <c r="FT296" s="35"/>
      <c r="FU296" s="35"/>
      <c r="FV296" s="35"/>
      <c r="FW296" s="35"/>
      <c r="FX296" s="35"/>
      <c r="FY296" s="35"/>
      <c r="FZ296" s="35"/>
      <c r="GA296" s="35"/>
      <c r="GB296" s="35"/>
      <c r="GC296" s="35"/>
      <c r="GD296" s="35"/>
      <c r="GE296" s="35"/>
      <c r="GF296" s="35"/>
      <c r="GG296" s="35"/>
      <c r="GH296" s="35"/>
      <c r="GI296" s="35"/>
      <c r="GJ296" s="35"/>
      <c r="GK296" s="35"/>
      <c r="GL296" s="35"/>
      <c r="GM296" s="35"/>
      <c r="GN296" s="35"/>
      <c r="GO296" s="35"/>
      <c r="GP296" s="35"/>
      <c r="GQ296" s="35"/>
      <c r="GR296" s="35"/>
      <c r="GS296" s="35"/>
      <c r="GT296" s="35"/>
      <c r="GU296" s="35"/>
      <c r="GV296" s="35"/>
      <c r="GW296" s="35"/>
      <c r="GX296" s="35"/>
      <c r="GY296" s="35"/>
      <c r="GZ296" s="35"/>
      <c r="HA296" s="35"/>
      <c r="HB296" s="35"/>
      <c r="HC296" s="35"/>
      <c r="HD296" s="35"/>
      <c r="HE296" s="35"/>
      <c r="HF296" s="35"/>
      <c r="HG296" s="35"/>
      <c r="HH296" s="35"/>
      <c r="HI296" s="35"/>
      <c r="HJ296" s="35"/>
      <c r="HK296" s="35"/>
      <c r="HL296" s="35"/>
      <c r="HM296" s="35"/>
      <c r="HN296" s="35"/>
      <c r="HO296" s="35"/>
      <c r="HP296" s="35"/>
      <c r="HQ296" s="35"/>
      <c r="HR296" s="35"/>
      <c r="HS296" s="35"/>
      <c r="HT296" s="35"/>
      <c r="HU296" s="35"/>
      <c r="HV296" s="35"/>
      <c r="HW296" s="35"/>
      <c r="HX296" s="35"/>
      <c r="HY296" s="35"/>
      <c r="HZ296" s="35"/>
      <c r="IA296" s="35"/>
      <c r="IB296" s="35"/>
      <c r="IC296" s="35"/>
      <c r="ID296" s="35"/>
      <c r="IE296" s="35"/>
      <c r="IF296" s="35"/>
      <c r="IG296" s="35"/>
      <c r="IH296" s="35"/>
      <c r="II296" s="35"/>
      <c r="IJ296" s="35"/>
      <c r="IK296" s="35"/>
      <c r="IL296" s="35"/>
      <c r="IM296" s="35"/>
      <c r="IN296" s="35"/>
      <c r="IO296" s="35"/>
      <c r="IP296" s="35"/>
      <c r="IQ296" s="35"/>
      <c r="IR296" s="35"/>
      <c r="IS296" s="35"/>
      <c r="IT296" s="35"/>
      <c r="IU296" s="35"/>
      <c r="IV296" s="35"/>
      <c r="IW296" s="35"/>
      <c r="IX296" s="35"/>
      <c r="IY296" s="35"/>
      <c r="IZ296" s="35"/>
      <c r="JA296" s="35"/>
      <c r="JB296" s="35"/>
      <c r="JC296" s="35"/>
      <c r="JD296" s="35"/>
      <c r="JE296" s="35"/>
      <c r="JF296" s="35"/>
      <c r="JG296" s="35"/>
      <c r="JH296" s="35"/>
      <c r="JI296" s="35"/>
      <c r="JJ296" s="35"/>
      <c r="JK296" s="35"/>
      <c r="JL296" s="35"/>
      <c r="JM296" s="35"/>
      <c r="JN296" s="35"/>
      <c r="JO296" s="35"/>
      <c r="JP296" s="35"/>
      <c r="JQ296" s="35"/>
      <c r="JR296" s="35"/>
      <c r="JS296" s="35"/>
      <c r="JT296" s="35"/>
      <c r="JU296" s="35"/>
      <c r="JV296" s="35"/>
      <c r="JW296" s="35"/>
      <c r="JX296" s="35"/>
      <c r="JY296" s="35"/>
      <c r="JZ296" s="35"/>
      <c r="KA296" s="35"/>
      <c r="KB296" s="35"/>
      <c r="KC296" s="35"/>
      <c r="KD296" s="35"/>
      <c r="KE296" s="35"/>
      <c r="KF296" s="35"/>
      <c r="KG296" s="35"/>
      <c r="KH296" s="35"/>
      <c r="KI296" s="35"/>
      <c r="KJ296" s="35"/>
      <c r="KK296" s="35"/>
      <c r="KL296" s="35"/>
      <c r="KM296" s="35"/>
      <c r="KN296" s="35"/>
      <c r="KO296" s="35"/>
      <c r="KP296" s="35"/>
      <c r="KQ296" s="35"/>
      <c r="KR296" s="35"/>
      <c r="KS296" s="35"/>
      <c r="KT296" s="35"/>
      <c r="KU296" s="35"/>
      <c r="KV296" s="35"/>
      <c r="KW296" s="35"/>
      <c r="KX296" s="35"/>
      <c r="KY296" s="35"/>
      <c r="KZ296" s="35"/>
      <c r="LA296" s="35"/>
      <c r="LB296" s="35"/>
      <c r="LC296" s="35"/>
      <c r="LD296" s="35"/>
      <c r="LE296" s="35"/>
      <c r="LF296" s="35"/>
      <c r="LG296" s="35"/>
      <c r="LH296" s="35"/>
      <c r="LI296" s="35"/>
      <c r="LJ296" s="35"/>
      <c r="LK296" s="35"/>
      <c r="LL296" s="35"/>
      <c r="LM296" s="35"/>
      <c r="LN296" s="35"/>
      <c r="LO296" s="35"/>
      <c r="LP296" s="35"/>
      <c r="LQ296" s="35"/>
      <c r="LR296" s="35"/>
      <c r="LS296" s="35"/>
      <c r="LT296" s="35"/>
      <c r="LU296" s="35"/>
      <c r="LV296" s="35"/>
      <c r="LW296" s="35"/>
      <c r="LX296" s="35"/>
      <c r="LY296" s="35"/>
      <c r="LZ296" s="35"/>
      <c r="MA296" s="35"/>
      <c r="MB296" s="35"/>
      <c r="MC296" s="35"/>
      <c r="MD296" s="35"/>
      <c r="ME296" s="35"/>
      <c r="MF296" s="35"/>
      <c r="MG296" s="35"/>
      <c r="MH296" s="35"/>
      <c r="MI296" s="35"/>
      <c r="MJ296" s="35"/>
      <c r="MK296" s="35"/>
      <c r="ML296" s="35"/>
      <c r="MM296" s="35"/>
      <c r="MN296" s="35"/>
      <c r="MO296" s="35"/>
      <c r="MP296" s="35"/>
      <c r="MQ296" s="35"/>
      <c r="MR296" s="35"/>
      <c r="MS296" s="35"/>
      <c r="MT296" s="35"/>
      <c r="MU296" s="35"/>
      <c r="MV296" s="35"/>
      <c r="MW296" s="35"/>
      <c r="MX296" s="35"/>
      <c r="MY296" s="35"/>
      <c r="MZ296" s="35"/>
      <c r="NA296" s="35"/>
      <c r="NB296" s="35"/>
      <c r="NC296" s="35"/>
      <c r="ND296" s="35"/>
      <c r="NE296" s="35"/>
      <c r="NF296" s="35"/>
      <c r="NG296" s="35"/>
      <c r="NH296" s="35"/>
      <c r="NI296" s="35"/>
      <c r="NJ296" s="35"/>
      <c r="NK296" s="35"/>
      <c r="NL296" s="35"/>
      <c r="NM296" s="35"/>
      <c r="NN296" s="35"/>
      <c r="NO296" s="35"/>
      <c r="NP296" s="35"/>
      <c r="NQ296" s="35"/>
      <c r="NR296" s="35"/>
      <c r="NS296" s="35"/>
      <c r="NT296" s="35"/>
      <c r="NU296" s="35"/>
      <c r="NV296" s="35"/>
      <c r="NW296" s="35"/>
      <c r="NX296" s="35"/>
      <c r="NY296" s="35"/>
      <c r="NZ296" s="35"/>
      <c r="OA296" s="35"/>
      <c r="OB296" s="35"/>
      <c r="OC296" s="35"/>
      <c r="OD296" s="35"/>
      <c r="OE296" s="35"/>
      <c r="OF296" s="35"/>
      <c r="OG296" s="35"/>
      <c r="OH296" s="35"/>
      <c r="OI296" s="35"/>
      <c r="OJ296" s="35"/>
      <c r="OK296" s="35"/>
      <c r="OL296" s="35"/>
      <c r="OM296" s="35"/>
      <c r="ON296" s="35"/>
      <c r="OO296" s="35"/>
      <c r="OP296" s="35"/>
      <c r="OQ296" s="35"/>
      <c r="OR296" s="35"/>
      <c r="OS296" s="35"/>
      <c r="OT296" s="35"/>
      <c r="OU296" s="35"/>
      <c r="OV296" s="35">
        <v>30</v>
      </c>
      <c r="OW296" s="35"/>
      <c r="OX296" s="35"/>
      <c r="OY296" s="35"/>
      <c r="OZ296" s="35"/>
      <c r="PA296" s="35"/>
      <c r="PB296" s="35"/>
      <c r="PC296" s="35"/>
      <c r="PD296" s="35"/>
      <c r="PE296" s="35"/>
      <c r="PF296" s="35"/>
      <c r="PG296" s="35"/>
      <c r="PH296" s="35"/>
      <c r="PI296" s="35"/>
      <c r="PJ296" s="35"/>
      <c r="PK296" s="35"/>
      <c r="PL296" s="35"/>
      <c r="PM296" s="35"/>
      <c r="PN296" s="35"/>
      <c r="PO296" s="35"/>
      <c r="PP296" s="35"/>
      <c r="PQ296" s="35"/>
      <c r="PR296" s="35"/>
      <c r="PS296" s="35"/>
      <c r="PT296" s="35"/>
      <c r="PU296" s="35"/>
      <c r="PV296" s="35"/>
      <c r="PW296" s="35"/>
      <c r="PX296" s="35"/>
      <c r="PY296" s="35"/>
      <c r="PZ296" s="35"/>
      <c r="QA296" s="35"/>
      <c r="QB296" s="35"/>
      <c r="QC296" s="35"/>
      <c r="QD296" s="35"/>
      <c r="QE296" s="35"/>
      <c r="QF296" s="35"/>
      <c r="QG296" s="35"/>
      <c r="QH296" s="35"/>
      <c r="QI296" s="35"/>
      <c r="QJ296" s="35"/>
      <c r="QK296" s="35"/>
      <c r="QL296" s="35"/>
      <c r="QM296" s="35"/>
      <c r="QN296" s="35"/>
      <c r="QO296" s="35"/>
      <c r="QP296" s="35"/>
      <c r="QQ296" s="35"/>
      <c r="QR296" s="35"/>
      <c r="QS296" s="35"/>
      <c r="QT296" s="35"/>
      <c r="QU296" s="35"/>
      <c r="QV296" s="35"/>
      <c r="QW296" s="35"/>
      <c r="QX296" s="35"/>
      <c r="QY296" s="35"/>
      <c r="QZ296" s="35"/>
      <c r="RA296" s="35"/>
      <c r="RB296" s="35"/>
      <c r="RC296" s="35"/>
      <c r="RD296" s="35"/>
      <c r="RE296" s="35"/>
      <c r="RF296" s="35"/>
      <c r="RG296" s="35"/>
      <c r="RH296" s="35"/>
      <c r="RI296" s="35"/>
      <c r="RJ296" s="35"/>
      <c r="RK296" s="35"/>
      <c r="RL296" s="35"/>
      <c r="RM296" s="35"/>
      <c r="RN296" s="35"/>
      <c r="RO296" s="35"/>
      <c r="RP296" s="35"/>
      <c r="RQ296" s="35"/>
      <c r="RR296" s="35"/>
      <c r="RS296" s="35"/>
      <c r="RT296" s="35"/>
      <c r="RU296" s="35"/>
      <c r="RV296" s="35"/>
      <c r="RW296" s="35"/>
      <c r="RX296" s="35"/>
      <c r="RY296" s="35"/>
      <c r="RZ296" s="35"/>
      <c r="SA296" s="35"/>
      <c r="SB296" s="35"/>
      <c r="SC296" s="35"/>
      <c r="SD296" s="35"/>
      <c r="SE296" s="35"/>
      <c r="SF296" s="35"/>
      <c r="SG296" s="35"/>
      <c r="SH296" s="35"/>
      <c r="SI296" s="35"/>
      <c r="SJ296" s="35"/>
      <c r="SK296" s="35"/>
      <c r="SL296" s="35"/>
      <c r="SM296" s="35"/>
      <c r="SN296" s="35">
        <v>3</v>
      </c>
      <c r="SO296" s="35"/>
      <c r="SP296" s="35"/>
      <c r="SQ296" s="35"/>
      <c r="SR296" s="35"/>
      <c r="SS296" s="35"/>
      <c r="ST296" s="35"/>
      <c r="SU296" s="35"/>
      <c r="SV296" s="35"/>
      <c r="SW296" s="35"/>
      <c r="SX296" s="35"/>
      <c r="SY296" s="35"/>
      <c r="SZ296" s="35"/>
      <c r="TA296" s="35"/>
      <c r="TB296" s="35">
        <v>2</v>
      </c>
      <c r="TC296" s="35"/>
      <c r="TD296" s="35">
        <v>1</v>
      </c>
      <c r="TE296" s="35"/>
      <c r="TF296" s="35"/>
      <c r="TG296" s="35"/>
      <c r="TH296" s="35"/>
      <c r="TI296" s="35"/>
      <c r="TJ296" s="35"/>
      <c r="TK296" s="35"/>
      <c r="TL296" s="35"/>
      <c r="TM296" s="35"/>
      <c r="TN296" s="35"/>
      <c r="TO296" s="35"/>
      <c r="TP296" s="35"/>
      <c r="TQ296" s="35"/>
      <c r="TR296" s="35"/>
      <c r="TS296" s="35"/>
      <c r="TT296" s="35"/>
      <c r="TU296" s="35"/>
      <c r="TV296" s="35"/>
      <c r="TW296" s="35"/>
      <c r="TX296" s="35"/>
      <c r="TY296" s="35"/>
      <c r="TZ296" s="35"/>
      <c r="UA296" s="35"/>
      <c r="UB296" s="35"/>
      <c r="UC296" s="35"/>
      <c r="UD296" s="35"/>
      <c r="UE296" s="35"/>
      <c r="UF296" s="35"/>
      <c r="UG296" s="35"/>
      <c r="UH296" s="35"/>
      <c r="UI296" s="35"/>
      <c r="UJ296" s="35"/>
      <c r="UK296" s="35"/>
      <c r="UL296" s="35"/>
      <c r="UM296" s="35"/>
      <c r="UN296" s="35"/>
      <c r="UO296" s="35"/>
      <c r="UP296" s="35"/>
      <c r="UQ296" s="35"/>
      <c r="UR296" s="35"/>
      <c r="US296" s="35"/>
      <c r="UT296" s="35"/>
      <c r="UU296" s="35"/>
      <c r="UV296" s="35"/>
      <c r="UW296" s="35"/>
      <c r="UX296" s="35"/>
      <c r="UY296" s="35"/>
      <c r="UZ296" s="35"/>
      <c r="VA296" s="35"/>
      <c r="VB296" s="35"/>
      <c r="VC296" s="35"/>
      <c r="VD296" s="35"/>
      <c r="VE296" s="35"/>
      <c r="VF296" s="35">
        <v>20</v>
      </c>
      <c r="VG296" s="35"/>
      <c r="VH296" s="35"/>
      <c r="VI296" s="35"/>
      <c r="VJ296" s="35"/>
      <c r="VK296" s="35"/>
      <c r="VL296" s="35"/>
      <c r="VM296" s="35"/>
      <c r="VN296" s="35"/>
      <c r="VO296" s="35"/>
      <c r="VP296" s="35"/>
      <c r="VQ296" s="35"/>
      <c r="VR296" s="35"/>
      <c r="VS296" s="35"/>
      <c r="VT296" s="35"/>
      <c r="VU296" s="35"/>
      <c r="VV296" s="35"/>
      <c r="VW296" s="35"/>
      <c r="VX296" s="35"/>
      <c r="VY296" s="35"/>
      <c r="VZ296" s="35"/>
      <c r="WA296" s="35"/>
      <c r="WB296" s="35"/>
      <c r="WC296" s="35"/>
      <c r="WD296" s="35"/>
      <c r="WE296" s="35"/>
      <c r="WF296" s="35"/>
      <c r="WG296" s="35"/>
      <c r="WH296" s="35"/>
      <c r="WI296" s="35"/>
      <c r="WJ296" s="35"/>
      <c r="WK296" s="35"/>
      <c r="WL296" s="35"/>
      <c r="WM296" s="35"/>
      <c r="WN296" s="35"/>
      <c r="WO296" s="35"/>
      <c r="WP296" s="35"/>
      <c r="WQ296" s="35"/>
      <c r="WR296" s="35"/>
      <c r="WS296" s="35"/>
      <c r="WT296" s="35"/>
      <c r="WU296" s="35"/>
      <c r="WV296" s="35"/>
      <c r="WW296" s="35"/>
      <c r="WX296" s="35"/>
      <c r="WY296" s="35"/>
      <c r="WZ296" s="35"/>
      <c r="XA296" s="35"/>
      <c r="XB296" s="35"/>
      <c r="XC296" s="35"/>
      <c r="XD296" s="35"/>
      <c r="XE296" s="35"/>
      <c r="XF296" s="35"/>
      <c r="XG296" s="35"/>
      <c r="XH296" s="35"/>
      <c r="XI296" s="35"/>
      <c r="XJ296" s="35"/>
      <c r="XK296" s="35"/>
      <c r="XL296" s="35"/>
      <c r="XM296" s="35"/>
      <c r="XN296" s="35"/>
      <c r="XO296" s="35"/>
      <c r="XP296" s="35"/>
      <c r="XQ296" s="35"/>
      <c r="XR296" s="35"/>
      <c r="XS296" s="35"/>
      <c r="XT296" s="35"/>
      <c r="XU296" s="35"/>
      <c r="XV296" s="35"/>
      <c r="XW296" s="35"/>
      <c r="XX296" s="35"/>
      <c r="XY296" s="35"/>
      <c r="XZ296" s="35"/>
      <c r="YA296" s="35"/>
      <c r="YB296" s="35"/>
      <c r="YC296" s="35"/>
      <c r="YD296" s="35"/>
      <c r="YE296" s="35"/>
      <c r="YF296" s="35"/>
      <c r="YG296" s="35"/>
      <c r="YH296" s="35"/>
      <c r="YI296" s="35"/>
      <c r="YJ296" s="35"/>
      <c r="YK296" s="35"/>
      <c r="YL296" s="35"/>
      <c r="YM296" s="35"/>
      <c r="YN296" s="35"/>
      <c r="YO296" s="35"/>
      <c r="YP296" s="35"/>
      <c r="YQ296" s="35"/>
      <c r="YR296" s="35"/>
      <c r="YS296" s="35"/>
      <c r="YT296" s="35"/>
      <c r="YU296" s="35"/>
      <c r="YV296" s="35"/>
      <c r="YW296" s="35"/>
      <c r="YX296" s="35"/>
      <c r="YY296" s="35"/>
      <c r="YZ296" s="35"/>
      <c r="ZA296" s="35"/>
      <c r="ZB296" s="35"/>
      <c r="ZC296" s="35"/>
      <c r="ZD296" s="35"/>
      <c r="ZE296" s="35"/>
      <c r="ZF296" s="35"/>
      <c r="ZG296" s="35"/>
      <c r="ZH296" s="35"/>
      <c r="ZI296" s="35"/>
      <c r="ZJ296" s="35"/>
      <c r="ZK296" s="35"/>
      <c r="ZL296" s="35"/>
      <c r="ZM296" s="35"/>
      <c r="ZN296" s="35"/>
      <c r="ZO296" s="35"/>
      <c r="ZP296" s="35"/>
      <c r="ZQ296" s="35"/>
      <c r="ZR296" s="35"/>
      <c r="ZS296" s="35"/>
      <c r="ZT296" s="35"/>
      <c r="ZU296" s="35"/>
      <c r="ZV296" s="35"/>
      <c r="ZW296" s="35"/>
      <c r="ZX296" s="35"/>
      <c r="ZY296" s="35"/>
      <c r="ZZ296" s="35"/>
      <c r="AAA296" s="35"/>
      <c r="AAB296" s="35"/>
      <c r="AAC296" s="35"/>
      <c r="AAD296" s="35"/>
      <c r="AAE296" s="35"/>
      <c r="AAF296" s="35"/>
      <c r="AAG296" s="35"/>
      <c r="AAH296" s="35"/>
      <c r="AAI296" s="35"/>
      <c r="AAJ296" s="35"/>
      <c r="AAK296" s="35"/>
      <c r="AAL296" s="35"/>
      <c r="AAM296" s="35"/>
      <c r="AAN296" s="35"/>
      <c r="AAO296" s="35"/>
      <c r="AAP296" s="35"/>
      <c r="AAQ296" s="35"/>
      <c r="AAR296" s="35"/>
      <c r="AAS296" s="35"/>
      <c r="AAT296" s="35"/>
      <c r="AAU296" s="35"/>
      <c r="AAV296" s="35"/>
      <c r="AAW296" s="35"/>
      <c r="AAX296" s="35"/>
      <c r="AAY296" s="35"/>
      <c r="AAZ296" s="35"/>
      <c r="ABA296" s="35"/>
      <c r="ABB296" s="35"/>
      <c r="ABC296" s="35"/>
      <c r="ABD296" s="35"/>
      <c r="ABE296" s="35"/>
      <c r="ABF296" s="35"/>
      <c r="ABG296" s="35"/>
      <c r="ABH296" s="35"/>
      <c r="ABI296" s="35"/>
      <c r="ABJ296" s="35"/>
      <c r="ABK296" s="35"/>
      <c r="ABL296" s="35"/>
      <c r="ABM296" s="35"/>
      <c r="ABN296" s="35"/>
      <c r="ABO296" s="35"/>
      <c r="ABP296" s="35"/>
      <c r="ABQ296" s="35"/>
      <c r="ABR296" s="35"/>
      <c r="ABS296" s="35"/>
      <c r="ABT296" s="35"/>
      <c r="ABU296" s="35"/>
      <c r="ABV296" s="35"/>
      <c r="ABW296" s="35"/>
      <c r="ABX296" s="35"/>
      <c r="ABY296" s="35"/>
      <c r="ABZ296" s="35"/>
      <c r="ACA296" s="35"/>
      <c r="ACB296" s="35"/>
      <c r="ACC296" s="35"/>
      <c r="ACD296" s="35"/>
      <c r="ACE296" s="35"/>
      <c r="ACF296" s="35"/>
      <c r="ACG296" s="35"/>
      <c r="ACH296" s="35"/>
      <c r="ACI296" s="35"/>
      <c r="ACJ296" s="35"/>
      <c r="ACK296" s="35"/>
      <c r="ACL296" s="35"/>
      <c r="ACM296" s="35"/>
      <c r="ACN296" s="35"/>
      <c r="ACO296" s="35"/>
      <c r="ACP296" s="35"/>
      <c r="ACQ296" s="35"/>
      <c r="ACR296" s="35"/>
      <c r="ACS296" s="35"/>
      <c r="ACT296" s="35"/>
      <c r="ACU296" s="35"/>
      <c r="ACV296" s="35"/>
      <c r="ACW296" s="35"/>
      <c r="ACX296" s="35"/>
      <c r="ACY296" s="35"/>
      <c r="ACZ296" s="35"/>
      <c r="ADA296" s="35"/>
      <c r="ADB296" s="35"/>
      <c r="ADC296" s="35"/>
      <c r="ADD296" s="35"/>
      <c r="ADE296" s="35"/>
      <c r="ADF296" s="35"/>
      <c r="ADG296" s="35"/>
      <c r="ADH296" s="35"/>
      <c r="ADI296" s="35"/>
      <c r="ADJ296" s="35"/>
      <c r="ADK296" s="35"/>
      <c r="ADL296" s="35"/>
      <c r="ADM296" s="35"/>
      <c r="ADN296" s="35"/>
      <c r="ADO296" s="35"/>
      <c r="ADP296" s="35"/>
      <c r="ADQ296" s="35"/>
      <c r="ADR296" s="35"/>
      <c r="ADS296" s="35"/>
      <c r="ADT296" s="35"/>
      <c r="ADU296" s="35"/>
      <c r="ADV296" s="35"/>
      <c r="ADW296" s="35"/>
      <c r="ADX296" s="35"/>
      <c r="ADY296" s="26">
        <f t="shared" si="12"/>
        <v>0</v>
      </c>
      <c r="ADZ296" s="5"/>
    </row>
    <row r="297" spans="1:806" s="33" customFormat="1" x14ac:dyDescent="0.2">
      <c r="A297" s="38" t="s">
        <v>15</v>
      </c>
      <c r="B297" s="65">
        <f t="shared" si="11"/>
        <v>1</v>
      </c>
      <c r="C297" s="57">
        <v>1</v>
      </c>
      <c r="D297" s="60">
        <v>44816</v>
      </c>
      <c r="E297" s="67">
        <v>34.03</v>
      </c>
      <c r="F297" s="67">
        <f t="shared" si="10"/>
        <v>34.03</v>
      </c>
      <c r="G297" s="65">
        <v>70</v>
      </c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15"/>
      <c r="BF297" s="15"/>
      <c r="BG297" s="136"/>
      <c r="BH297" s="35"/>
      <c r="BI297" s="35"/>
      <c r="BJ297" s="35"/>
      <c r="BK297" s="35"/>
      <c r="BL297" s="35"/>
      <c r="BM297" s="35"/>
      <c r="BN297" s="35"/>
      <c r="BO297" s="35"/>
      <c r="BP297" s="35"/>
      <c r="BQ297" s="35"/>
      <c r="BR297" s="35"/>
      <c r="BS297" s="35"/>
      <c r="BT297" s="35"/>
      <c r="BU297" s="35"/>
      <c r="BV297" s="35"/>
      <c r="BW297" s="35"/>
      <c r="BX297" s="35"/>
      <c r="BY297" s="35"/>
      <c r="BZ297" s="35"/>
      <c r="CA297" s="35"/>
      <c r="CB297" s="35"/>
      <c r="CC297" s="35"/>
      <c r="CD297" s="35"/>
      <c r="CE297" s="35"/>
      <c r="CF297" s="35"/>
      <c r="CG297" s="35"/>
      <c r="CH297" s="35"/>
      <c r="CI297" s="35"/>
      <c r="CJ297" s="35"/>
      <c r="CK297" s="35"/>
      <c r="CL297" s="35"/>
      <c r="CM297" s="35"/>
      <c r="CN297" s="35"/>
      <c r="CO297" s="35"/>
      <c r="CP297" s="35"/>
      <c r="CQ297" s="35"/>
      <c r="CR297" s="35"/>
      <c r="CS297" s="35"/>
      <c r="CT297" s="35"/>
      <c r="CU297" s="35"/>
      <c r="CV297" s="35"/>
      <c r="CW297" s="35"/>
      <c r="CX297" s="35"/>
      <c r="CY297" s="35"/>
      <c r="CZ297" s="35"/>
      <c r="DA297" s="35"/>
      <c r="DB297" s="35"/>
      <c r="DC297" s="35"/>
      <c r="DD297" s="35"/>
      <c r="DE297" s="35"/>
      <c r="DF297" s="35"/>
      <c r="DG297" s="35"/>
      <c r="DH297" s="35"/>
      <c r="DI297" s="35"/>
      <c r="DJ297" s="35"/>
      <c r="DK297" s="35"/>
      <c r="DL297" s="35"/>
      <c r="DM297" s="35"/>
      <c r="DN297" s="35"/>
      <c r="DO297" s="35"/>
      <c r="DP297" s="35"/>
      <c r="DQ297" s="35"/>
      <c r="DR297" s="35"/>
      <c r="DS297" s="35"/>
      <c r="DT297" s="35"/>
      <c r="DU297" s="35"/>
      <c r="DV297" s="35"/>
      <c r="DW297" s="35"/>
      <c r="DX297" s="35"/>
      <c r="DY297" s="35"/>
      <c r="DZ297" s="35"/>
      <c r="EA297" s="35"/>
      <c r="EB297" s="35"/>
      <c r="EC297" s="35"/>
      <c r="ED297" s="35"/>
      <c r="EE297" s="35"/>
      <c r="EF297" s="35"/>
      <c r="EG297" s="35"/>
      <c r="EH297" s="35"/>
      <c r="EI297" s="35"/>
      <c r="EJ297" s="35"/>
      <c r="EK297" s="35"/>
      <c r="EL297" s="35">
        <v>70</v>
      </c>
      <c r="EM297" s="35"/>
      <c r="EN297" s="35"/>
      <c r="EO297" s="35">
        <v>20</v>
      </c>
      <c r="EP297" s="35">
        <v>50</v>
      </c>
      <c r="EQ297" s="35"/>
      <c r="ER297" s="35"/>
      <c r="ES297" s="35"/>
      <c r="ET297" s="35"/>
      <c r="EU297" s="35"/>
      <c r="EV297" s="35">
        <v>50</v>
      </c>
      <c r="EW297" s="35"/>
      <c r="EX297" s="35">
        <v>40</v>
      </c>
      <c r="EY297" s="35"/>
      <c r="EZ297" s="35"/>
      <c r="FA297" s="35"/>
      <c r="FB297" s="35"/>
      <c r="FC297" s="35">
        <v>20</v>
      </c>
      <c r="FD297" s="35"/>
      <c r="FE297" s="35">
        <v>20</v>
      </c>
      <c r="FF297" s="35"/>
      <c r="FG297" s="35"/>
      <c r="FH297" s="35"/>
      <c r="FI297" s="35"/>
      <c r="FJ297" s="35"/>
      <c r="FK297" s="35"/>
      <c r="FL297" s="35"/>
      <c r="FM297" s="35"/>
      <c r="FN297" s="35"/>
      <c r="FO297" s="35"/>
      <c r="FP297" s="35"/>
      <c r="FQ297" s="35"/>
      <c r="FR297" s="35"/>
      <c r="FS297" s="35"/>
      <c r="FT297" s="35"/>
      <c r="FU297" s="35"/>
      <c r="FV297" s="35"/>
      <c r="FW297" s="35"/>
      <c r="FX297" s="35"/>
      <c r="FY297" s="35"/>
      <c r="FZ297" s="35"/>
      <c r="GA297" s="35"/>
      <c r="GB297" s="35"/>
      <c r="GC297" s="35"/>
      <c r="GD297" s="35"/>
      <c r="GE297" s="35"/>
      <c r="GF297" s="35"/>
      <c r="GG297" s="35"/>
      <c r="GH297" s="35"/>
      <c r="GI297" s="35"/>
      <c r="GJ297" s="35"/>
      <c r="GK297" s="35"/>
      <c r="GL297" s="35"/>
      <c r="GM297" s="35"/>
      <c r="GN297" s="35"/>
      <c r="GO297" s="35"/>
      <c r="GP297" s="35"/>
      <c r="GQ297" s="35"/>
      <c r="GR297" s="35"/>
      <c r="GS297" s="35"/>
      <c r="GT297" s="35"/>
      <c r="GU297" s="35"/>
      <c r="GV297" s="35"/>
      <c r="GW297" s="35"/>
      <c r="GX297" s="35"/>
      <c r="GY297" s="35"/>
      <c r="GZ297" s="35"/>
      <c r="HA297" s="35"/>
      <c r="HB297" s="35"/>
      <c r="HC297" s="35"/>
      <c r="HD297" s="35"/>
      <c r="HE297" s="35"/>
      <c r="HF297" s="35"/>
      <c r="HG297" s="35"/>
      <c r="HH297" s="35"/>
      <c r="HI297" s="35"/>
      <c r="HJ297" s="35"/>
      <c r="HK297" s="35"/>
      <c r="HL297" s="35"/>
      <c r="HM297" s="35"/>
      <c r="HN297" s="35"/>
      <c r="HO297" s="35"/>
      <c r="HP297" s="35"/>
      <c r="HQ297" s="35"/>
      <c r="HR297" s="35"/>
      <c r="HS297" s="35"/>
      <c r="HT297" s="35"/>
      <c r="HU297" s="35"/>
      <c r="HV297" s="35"/>
      <c r="HW297" s="35"/>
      <c r="HX297" s="35"/>
      <c r="HY297" s="35"/>
      <c r="HZ297" s="35"/>
      <c r="IA297" s="35"/>
      <c r="IB297" s="35"/>
      <c r="IC297" s="35"/>
      <c r="ID297" s="35"/>
      <c r="IE297" s="35"/>
      <c r="IF297" s="35"/>
      <c r="IG297" s="35"/>
      <c r="IH297" s="35"/>
      <c r="II297" s="35"/>
      <c r="IJ297" s="35"/>
      <c r="IK297" s="35"/>
      <c r="IL297" s="35"/>
      <c r="IM297" s="35"/>
      <c r="IN297" s="35"/>
      <c r="IO297" s="35"/>
      <c r="IP297" s="35"/>
      <c r="IQ297" s="35"/>
      <c r="IR297" s="35"/>
      <c r="IS297" s="35"/>
      <c r="IT297" s="35"/>
      <c r="IU297" s="35"/>
      <c r="IV297" s="35"/>
      <c r="IW297" s="35"/>
      <c r="IX297" s="35"/>
      <c r="IY297" s="35"/>
      <c r="IZ297" s="35"/>
      <c r="JA297" s="35"/>
      <c r="JB297" s="35"/>
      <c r="JC297" s="35"/>
      <c r="JD297" s="35"/>
      <c r="JE297" s="35"/>
      <c r="JF297" s="35"/>
      <c r="JG297" s="35"/>
      <c r="JH297" s="35"/>
      <c r="JI297" s="35"/>
      <c r="JJ297" s="35"/>
      <c r="JK297" s="35"/>
      <c r="JL297" s="35"/>
      <c r="JM297" s="35"/>
      <c r="JN297" s="35"/>
      <c r="JO297" s="35"/>
      <c r="JP297" s="35"/>
      <c r="JQ297" s="35"/>
      <c r="JR297" s="35"/>
      <c r="JS297" s="35"/>
      <c r="JT297" s="35"/>
      <c r="JU297" s="35"/>
      <c r="JV297" s="35"/>
      <c r="JW297" s="35"/>
      <c r="JX297" s="35"/>
      <c r="JY297" s="35"/>
      <c r="JZ297" s="35"/>
      <c r="KA297" s="35"/>
      <c r="KB297" s="35"/>
      <c r="KC297" s="35"/>
      <c r="KD297" s="35"/>
      <c r="KE297" s="35"/>
      <c r="KF297" s="35"/>
      <c r="KG297" s="35"/>
      <c r="KH297" s="35"/>
      <c r="KI297" s="35"/>
      <c r="KJ297" s="35"/>
      <c r="KK297" s="35"/>
      <c r="KL297" s="35"/>
      <c r="KM297" s="35"/>
      <c r="KN297" s="35"/>
      <c r="KO297" s="35"/>
      <c r="KP297" s="35"/>
      <c r="KQ297" s="35"/>
      <c r="KR297" s="35"/>
      <c r="KS297" s="35"/>
      <c r="KT297" s="35"/>
      <c r="KU297" s="35"/>
      <c r="KV297" s="35"/>
      <c r="KW297" s="35"/>
      <c r="KX297" s="35"/>
      <c r="KY297" s="35"/>
      <c r="KZ297" s="35"/>
      <c r="LA297" s="35"/>
      <c r="LB297" s="35"/>
      <c r="LC297" s="35"/>
      <c r="LD297" s="35"/>
      <c r="LE297" s="35"/>
      <c r="LF297" s="35"/>
      <c r="LG297" s="35"/>
      <c r="LH297" s="35"/>
      <c r="LI297" s="35"/>
      <c r="LJ297" s="35"/>
      <c r="LK297" s="35"/>
      <c r="LL297" s="35"/>
      <c r="LM297" s="35"/>
      <c r="LN297" s="35"/>
      <c r="LO297" s="35"/>
      <c r="LP297" s="35"/>
      <c r="LQ297" s="35"/>
      <c r="LR297" s="35"/>
      <c r="LS297" s="35"/>
      <c r="LT297" s="35"/>
      <c r="LU297" s="35"/>
      <c r="LV297" s="35"/>
      <c r="LW297" s="35"/>
      <c r="LX297" s="35"/>
      <c r="LY297" s="35"/>
      <c r="LZ297" s="35"/>
      <c r="MA297" s="35"/>
      <c r="MB297" s="35"/>
      <c r="MC297" s="35"/>
      <c r="MD297" s="35"/>
      <c r="ME297" s="35"/>
      <c r="MF297" s="35"/>
      <c r="MG297" s="35"/>
      <c r="MH297" s="35"/>
      <c r="MI297" s="35"/>
      <c r="MJ297" s="35"/>
      <c r="MK297" s="35"/>
      <c r="ML297" s="35"/>
      <c r="MM297" s="35"/>
      <c r="MN297" s="35"/>
      <c r="MO297" s="35"/>
      <c r="MP297" s="35"/>
      <c r="MQ297" s="35"/>
      <c r="MR297" s="35"/>
      <c r="MS297" s="35"/>
      <c r="MT297" s="35"/>
      <c r="MU297" s="35"/>
      <c r="MV297" s="35"/>
      <c r="MW297" s="35"/>
      <c r="MX297" s="35"/>
      <c r="MY297" s="35"/>
      <c r="MZ297" s="35"/>
      <c r="NA297" s="35"/>
      <c r="NB297" s="35"/>
      <c r="NC297" s="35"/>
      <c r="ND297" s="35"/>
      <c r="NE297" s="35"/>
      <c r="NF297" s="35"/>
      <c r="NG297" s="35"/>
      <c r="NH297" s="35"/>
      <c r="NI297" s="35"/>
      <c r="NJ297" s="35"/>
      <c r="NK297" s="35"/>
      <c r="NL297" s="35"/>
      <c r="NM297" s="35"/>
      <c r="NN297" s="35"/>
      <c r="NO297" s="35"/>
      <c r="NP297" s="35"/>
      <c r="NQ297" s="35"/>
      <c r="NR297" s="35"/>
      <c r="NS297" s="35"/>
      <c r="NT297" s="35"/>
      <c r="NU297" s="35"/>
      <c r="NV297" s="35"/>
      <c r="NW297" s="35"/>
      <c r="NX297" s="35"/>
      <c r="NY297" s="35">
        <v>1</v>
      </c>
      <c r="NZ297" s="35"/>
      <c r="OA297" s="35"/>
      <c r="OB297" s="35"/>
      <c r="OC297" s="35"/>
      <c r="OD297" s="35"/>
      <c r="OE297" s="35"/>
      <c r="OF297" s="35"/>
      <c r="OG297" s="35"/>
      <c r="OH297" s="35"/>
      <c r="OI297" s="35"/>
      <c r="OJ297" s="35"/>
      <c r="OK297" s="35"/>
      <c r="OL297" s="35"/>
      <c r="OM297" s="35"/>
      <c r="ON297" s="35"/>
      <c r="OO297" s="35"/>
      <c r="OP297" s="35"/>
      <c r="OQ297" s="35"/>
      <c r="OR297" s="35"/>
      <c r="OS297" s="35"/>
      <c r="OT297" s="35"/>
      <c r="OU297" s="35"/>
      <c r="OV297" s="35"/>
      <c r="OW297" s="35"/>
      <c r="OX297" s="35"/>
      <c r="OY297" s="35"/>
      <c r="OZ297" s="35"/>
      <c r="PA297" s="35"/>
      <c r="PB297" s="35"/>
      <c r="PC297" s="35">
        <v>70</v>
      </c>
      <c r="PD297" s="35"/>
      <c r="PE297" s="35"/>
      <c r="PF297" s="35"/>
      <c r="PG297" s="35"/>
      <c r="PH297" s="35"/>
      <c r="PI297" s="35"/>
      <c r="PJ297" s="35"/>
      <c r="PK297" s="35"/>
      <c r="PL297" s="35"/>
      <c r="PM297" s="35"/>
      <c r="PN297" s="35"/>
      <c r="PO297" s="35"/>
      <c r="PP297" s="35"/>
      <c r="PQ297" s="35"/>
      <c r="PR297" s="35"/>
      <c r="PS297" s="35"/>
      <c r="PT297" s="35"/>
      <c r="PU297" s="35"/>
      <c r="PV297" s="35"/>
      <c r="PW297" s="35"/>
      <c r="PX297" s="35"/>
      <c r="PY297" s="35"/>
      <c r="PZ297" s="35"/>
      <c r="QA297" s="35"/>
      <c r="QB297" s="35"/>
      <c r="QC297" s="35"/>
      <c r="QD297" s="35"/>
      <c r="QE297" s="35"/>
      <c r="QF297" s="35"/>
      <c r="QG297" s="35"/>
      <c r="QH297" s="35"/>
      <c r="QI297" s="35"/>
      <c r="QJ297" s="35"/>
      <c r="QK297" s="35"/>
      <c r="QL297" s="35"/>
      <c r="QM297" s="35"/>
      <c r="QN297" s="35"/>
      <c r="QO297" s="35"/>
      <c r="QP297" s="35"/>
      <c r="QQ297" s="35"/>
      <c r="QR297" s="35"/>
      <c r="QS297" s="35"/>
      <c r="QT297" s="35"/>
      <c r="QU297" s="35"/>
      <c r="QV297" s="35"/>
      <c r="QW297" s="35"/>
      <c r="QX297" s="35"/>
      <c r="QY297" s="35"/>
      <c r="QZ297" s="35"/>
      <c r="RA297" s="35"/>
      <c r="RB297" s="35"/>
      <c r="RC297" s="35"/>
      <c r="RD297" s="35"/>
      <c r="RE297" s="35"/>
      <c r="RF297" s="35"/>
      <c r="RG297" s="35"/>
      <c r="RH297" s="35"/>
      <c r="RI297" s="35"/>
      <c r="RJ297" s="35"/>
      <c r="RK297" s="35"/>
      <c r="RL297" s="35"/>
      <c r="RM297" s="35"/>
      <c r="RN297" s="35"/>
      <c r="RO297" s="35"/>
      <c r="RP297" s="35"/>
      <c r="RQ297" s="35"/>
      <c r="RR297" s="35"/>
      <c r="RS297" s="35"/>
      <c r="RT297" s="35"/>
      <c r="RU297" s="35"/>
      <c r="RV297" s="35"/>
      <c r="RW297" s="35"/>
      <c r="RX297" s="35"/>
      <c r="RY297" s="35"/>
      <c r="RZ297" s="35"/>
      <c r="SA297" s="35"/>
      <c r="SB297" s="35"/>
      <c r="SC297" s="35"/>
      <c r="SD297" s="35"/>
      <c r="SE297" s="35"/>
      <c r="SF297" s="35"/>
      <c r="SG297" s="35"/>
      <c r="SH297" s="35"/>
      <c r="SI297" s="35"/>
      <c r="SJ297" s="35"/>
      <c r="SK297" s="35"/>
      <c r="SL297" s="35"/>
      <c r="SM297" s="35"/>
      <c r="SN297" s="35">
        <v>150</v>
      </c>
      <c r="SO297" s="35"/>
      <c r="SP297" s="35"/>
      <c r="SQ297" s="35"/>
      <c r="SR297" s="35"/>
      <c r="SS297" s="35"/>
      <c r="ST297" s="35"/>
      <c r="SU297" s="35"/>
      <c r="SV297" s="35">
        <v>20</v>
      </c>
      <c r="SW297" s="35"/>
      <c r="SX297" s="35"/>
      <c r="SY297" s="35"/>
      <c r="SZ297" s="35"/>
      <c r="TA297" s="35"/>
      <c r="TB297" s="35"/>
      <c r="TC297" s="35"/>
      <c r="TD297" s="35"/>
      <c r="TE297" s="35"/>
      <c r="TF297" s="35"/>
      <c r="TG297" s="35"/>
      <c r="TH297" s="35"/>
      <c r="TI297" s="35"/>
      <c r="TJ297" s="35"/>
      <c r="TK297" s="35"/>
      <c r="TL297" s="35"/>
      <c r="TM297" s="35"/>
      <c r="TN297" s="35"/>
      <c r="TO297" s="35"/>
      <c r="TP297" s="35"/>
      <c r="TQ297" s="35"/>
      <c r="TR297" s="35"/>
      <c r="TS297" s="35"/>
      <c r="TT297" s="35"/>
      <c r="TU297" s="35"/>
      <c r="TV297" s="35"/>
      <c r="TW297" s="35"/>
      <c r="TX297" s="35"/>
      <c r="TY297" s="35"/>
      <c r="TZ297" s="35"/>
      <c r="UA297" s="35"/>
      <c r="UB297" s="35"/>
      <c r="UC297" s="35"/>
      <c r="UD297" s="35"/>
      <c r="UE297" s="35"/>
      <c r="UF297" s="35"/>
      <c r="UG297" s="35"/>
      <c r="UH297" s="35"/>
      <c r="UI297" s="35"/>
      <c r="UJ297" s="35"/>
      <c r="UK297" s="35"/>
      <c r="UL297" s="35"/>
      <c r="UM297" s="35"/>
      <c r="UN297" s="35"/>
      <c r="UO297" s="35"/>
      <c r="UP297" s="35"/>
      <c r="UQ297" s="35"/>
      <c r="UR297" s="35"/>
      <c r="US297" s="35"/>
      <c r="UT297" s="35"/>
      <c r="UU297" s="35"/>
      <c r="UV297" s="35"/>
      <c r="UW297" s="35"/>
      <c r="UX297" s="35"/>
      <c r="UY297" s="35"/>
      <c r="UZ297" s="35"/>
      <c r="VA297" s="35"/>
      <c r="VB297" s="35"/>
      <c r="VC297" s="35"/>
      <c r="VD297" s="35"/>
      <c r="VE297" s="35"/>
      <c r="VF297" s="35"/>
      <c r="VG297" s="35"/>
      <c r="VH297" s="35"/>
      <c r="VI297" s="35"/>
      <c r="VJ297" s="35"/>
      <c r="VK297" s="35"/>
      <c r="VL297" s="35"/>
      <c r="VM297" s="35"/>
      <c r="VN297" s="35"/>
      <c r="VO297" s="35"/>
      <c r="VP297" s="35"/>
      <c r="VQ297" s="35"/>
      <c r="VR297" s="35"/>
      <c r="VS297" s="35"/>
      <c r="VT297" s="35"/>
      <c r="VU297" s="35"/>
      <c r="VV297" s="35"/>
      <c r="VW297" s="35"/>
      <c r="VX297" s="35"/>
      <c r="VY297" s="35"/>
      <c r="VZ297" s="35"/>
      <c r="WA297" s="35"/>
      <c r="WB297" s="35"/>
      <c r="WC297" s="35"/>
      <c r="WD297" s="35"/>
      <c r="WE297" s="35"/>
      <c r="WF297" s="35"/>
      <c r="WG297" s="35"/>
      <c r="WH297" s="35"/>
      <c r="WI297" s="35"/>
      <c r="WJ297" s="35"/>
      <c r="WK297" s="35"/>
      <c r="WL297" s="35"/>
      <c r="WM297" s="35"/>
      <c r="WN297" s="35"/>
      <c r="WO297" s="35"/>
      <c r="WP297" s="35"/>
      <c r="WQ297" s="35"/>
      <c r="WR297" s="35"/>
      <c r="WS297" s="35"/>
      <c r="WT297" s="35"/>
      <c r="WU297" s="35"/>
      <c r="WV297" s="35"/>
      <c r="WW297" s="35"/>
      <c r="WX297" s="35"/>
      <c r="WY297" s="35"/>
      <c r="WZ297" s="35"/>
      <c r="XA297" s="35"/>
      <c r="XB297" s="35"/>
      <c r="XC297" s="35"/>
      <c r="XD297" s="35"/>
      <c r="XE297" s="35"/>
      <c r="XF297" s="35"/>
      <c r="XG297" s="35"/>
      <c r="XH297" s="35"/>
      <c r="XI297" s="35"/>
      <c r="XJ297" s="35"/>
      <c r="XK297" s="35"/>
      <c r="XL297" s="35"/>
      <c r="XM297" s="35"/>
      <c r="XN297" s="35"/>
      <c r="XO297" s="35"/>
      <c r="XP297" s="35"/>
      <c r="XQ297" s="35"/>
      <c r="XR297" s="35"/>
      <c r="XS297" s="35"/>
      <c r="XT297" s="35"/>
      <c r="XU297" s="35"/>
      <c r="XV297" s="35"/>
      <c r="XW297" s="35"/>
      <c r="XX297" s="35"/>
      <c r="XY297" s="35"/>
      <c r="XZ297" s="35"/>
      <c r="YA297" s="35"/>
      <c r="YB297" s="35"/>
      <c r="YC297" s="35"/>
      <c r="YD297" s="35"/>
      <c r="YE297" s="35"/>
      <c r="YF297" s="35"/>
      <c r="YG297" s="35"/>
      <c r="YH297" s="35"/>
      <c r="YI297" s="35"/>
      <c r="YJ297" s="35"/>
      <c r="YK297" s="35"/>
      <c r="YL297" s="35"/>
      <c r="YM297" s="35"/>
      <c r="YN297" s="35"/>
      <c r="YO297" s="35"/>
      <c r="YP297" s="35"/>
      <c r="YQ297" s="35"/>
      <c r="YR297" s="35"/>
      <c r="YS297" s="35"/>
      <c r="YT297" s="35"/>
      <c r="YU297" s="35"/>
      <c r="YV297" s="35"/>
      <c r="YW297" s="35"/>
      <c r="YX297" s="35"/>
      <c r="YY297" s="35"/>
      <c r="YZ297" s="35"/>
      <c r="ZA297" s="35"/>
      <c r="ZB297" s="35"/>
      <c r="ZC297" s="35"/>
      <c r="ZD297" s="35"/>
      <c r="ZE297" s="35"/>
      <c r="ZF297" s="35"/>
      <c r="ZG297" s="35"/>
      <c r="ZH297" s="35"/>
      <c r="ZI297" s="35"/>
      <c r="ZJ297" s="35"/>
      <c r="ZK297" s="35"/>
      <c r="ZL297" s="35"/>
      <c r="ZM297" s="35"/>
      <c r="ZN297" s="35"/>
      <c r="ZO297" s="35"/>
      <c r="ZP297" s="35"/>
      <c r="ZQ297" s="35"/>
      <c r="ZR297" s="35"/>
      <c r="ZS297" s="35"/>
      <c r="ZT297" s="35"/>
      <c r="ZU297" s="35"/>
      <c r="ZV297" s="35"/>
      <c r="ZW297" s="35"/>
      <c r="ZX297" s="35"/>
      <c r="ZY297" s="35"/>
      <c r="ZZ297" s="35"/>
      <c r="AAA297" s="35"/>
      <c r="AAB297" s="35"/>
      <c r="AAC297" s="35"/>
      <c r="AAD297" s="35"/>
      <c r="AAE297" s="35"/>
      <c r="AAF297" s="35"/>
      <c r="AAG297" s="35"/>
      <c r="AAH297" s="35"/>
      <c r="AAI297" s="35"/>
      <c r="AAJ297" s="35"/>
      <c r="AAK297" s="35"/>
      <c r="AAL297" s="35"/>
      <c r="AAM297" s="35"/>
      <c r="AAN297" s="35"/>
      <c r="AAO297" s="35"/>
      <c r="AAP297" s="35"/>
      <c r="AAQ297" s="35"/>
      <c r="AAR297" s="35"/>
      <c r="AAS297" s="35"/>
      <c r="AAT297" s="35"/>
      <c r="AAU297" s="35"/>
      <c r="AAV297" s="35"/>
      <c r="AAW297" s="35"/>
      <c r="AAX297" s="35"/>
      <c r="AAY297" s="35"/>
      <c r="AAZ297" s="35"/>
      <c r="ABA297" s="35"/>
      <c r="ABB297" s="35"/>
      <c r="ABC297" s="35"/>
      <c r="ABD297" s="35"/>
      <c r="ABE297" s="35"/>
      <c r="ABF297" s="35"/>
      <c r="ABG297" s="35"/>
      <c r="ABH297" s="35"/>
      <c r="ABI297" s="35"/>
      <c r="ABJ297" s="35"/>
      <c r="ABK297" s="35"/>
      <c r="ABL297" s="35"/>
      <c r="ABM297" s="35"/>
      <c r="ABN297" s="35"/>
      <c r="ABO297" s="35"/>
      <c r="ABP297" s="35"/>
      <c r="ABQ297" s="35"/>
      <c r="ABR297" s="35"/>
      <c r="ABS297" s="35"/>
      <c r="ABT297" s="35"/>
      <c r="ABU297" s="35"/>
      <c r="ABV297" s="35"/>
      <c r="ABW297" s="35"/>
      <c r="ABX297" s="35"/>
      <c r="ABY297" s="35"/>
      <c r="ABZ297" s="35"/>
      <c r="ACA297" s="35"/>
      <c r="ACB297" s="35"/>
      <c r="ACC297" s="35"/>
      <c r="ACD297" s="35"/>
      <c r="ACE297" s="35"/>
      <c r="ACF297" s="35"/>
      <c r="ACG297" s="35"/>
      <c r="ACH297" s="35"/>
      <c r="ACI297" s="35"/>
      <c r="ACJ297" s="35"/>
      <c r="ACK297" s="35"/>
      <c r="ACL297" s="35"/>
      <c r="ACM297" s="35"/>
      <c r="ACN297" s="35"/>
      <c r="ACO297" s="35"/>
      <c r="ACP297" s="35"/>
      <c r="ACQ297" s="35">
        <v>1</v>
      </c>
      <c r="ACR297" s="35"/>
      <c r="ACS297" s="35"/>
      <c r="ACT297" s="35"/>
      <c r="ACU297" s="35"/>
      <c r="ACV297" s="35"/>
      <c r="ACW297" s="35"/>
      <c r="ACX297" s="35"/>
      <c r="ACY297" s="35"/>
      <c r="ACZ297" s="35"/>
      <c r="ADA297" s="35"/>
      <c r="ADB297" s="35"/>
      <c r="ADC297" s="35"/>
      <c r="ADD297" s="35"/>
      <c r="ADE297" s="35"/>
      <c r="ADF297" s="35"/>
      <c r="ADG297" s="35"/>
      <c r="ADH297" s="35"/>
      <c r="ADI297" s="35"/>
      <c r="ADJ297" s="35"/>
      <c r="ADK297" s="35"/>
      <c r="ADL297" s="35"/>
      <c r="ADM297" s="35"/>
      <c r="ADN297" s="35"/>
      <c r="ADO297" s="35"/>
      <c r="ADP297" s="35"/>
      <c r="ADQ297" s="35"/>
      <c r="ADR297" s="35"/>
      <c r="ADS297" s="35"/>
      <c r="ADT297" s="35"/>
      <c r="ADU297" s="35"/>
      <c r="ADV297" s="35"/>
      <c r="ADW297" s="35"/>
      <c r="ADX297" s="35"/>
      <c r="ADY297" s="26">
        <f t="shared" si="12"/>
        <v>0</v>
      </c>
      <c r="ADZ297" s="5"/>
    </row>
    <row r="298" spans="1:806" s="33" customFormat="1" x14ac:dyDescent="0.2">
      <c r="A298" s="38" t="s">
        <v>15</v>
      </c>
      <c r="B298" s="65">
        <f t="shared" si="11"/>
        <v>10</v>
      </c>
      <c r="C298" s="57">
        <v>10</v>
      </c>
      <c r="D298" s="60">
        <v>44816</v>
      </c>
      <c r="E298" s="67">
        <v>39.29</v>
      </c>
      <c r="F298" s="67">
        <f t="shared" si="10"/>
        <v>392.9</v>
      </c>
      <c r="G298" s="6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15"/>
      <c r="BF298" s="15"/>
      <c r="BG298" s="136"/>
      <c r="BH298" s="35"/>
      <c r="BI298" s="35"/>
      <c r="BJ298" s="35"/>
      <c r="BK298" s="35"/>
      <c r="BL298" s="35"/>
      <c r="BM298" s="35"/>
      <c r="BN298" s="35"/>
      <c r="BO298" s="35"/>
      <c r="BP298" s="35"/>
      <c r="BQ298" s="35"/>
      <c r="BR298" s="35"/>
      <c r="BS298" s="35"/>
      <c r="BT298" s="35"/>
      <c r="BU298" s="35"/>
      <c r="BV298" s="35"/>
      <c r="BW298" s="35"/>
      <c r="BX298" s="35"/>
      <c r="BY298" s="35"/>
      <c r="BZ298" s="35"/>
      <c r="CA298" s="35"/>
      <c r="CB298" s="35"/>
      <c r="CC298" s="35"/>
      <c r="CD298" s="35"/>
      <c r="CE298" s="35"/>
      <c r="CF298" s="35"/>
      <c r="CG298" s="35"/>
      <c r="CH298" s="35"/>
      <c r="CI298" s="35"/>
      <c r="CJ298" s="35"/>
      <c r="CK298" s="35"/>
      <c r="CL298" s="35"/>
      <c r="CM298" s="35"/>
      <c r="CN298" s="35"/>
      <c r="CO298" s="35"/>
      <c r="CP298" s="35"/>
      <c r="CQ298" s="35"/>
      <c r="CR298" s="35"/>
      <c r="CS298" s="35"/>
      <c r="CT298" s="35"/>
      <c r="CU298" s="35"/>
      <c r="CV298" s="35"/>
      <c r="CW298" s="35"/>
      <c r="CX298" s="35"/>
      <c r="CY298" s="35"/>
      <c r="CZ298" s="35"/>
      <c r="DA298" s="35"/>
      <c r="DB298" s="35"/>
      <c r="DC298" s="35"/>
      <c r="DD298" s="35"/>
      <c r="DE298" s="35"/>
      <c r="DF298" s="35"/>
      <c r="DG298" s="35"/>
      <c r="DH298" s="35"/>
      <c r="DI298" s="35"/>
      <c r="DJ298" s="35"/>
      <c r="DK298" s="35"/>
      <c r="DL298" s="35"/>
      <c r="DM298" s="35"/>
      <c r="DN298" s="35"/>
      <c r="DO298" s="35"/>
      <c r="DP298" s="35"/>
      <c r="DQ298" s="35"/>
      <c r="DR298" s="35"/>
      <c r="DS298" s="35"/>
      <c r="DT298" s="35"/>
      <c r="DU298" s="35"/>
      <c r="DV298" s="35"/>
      <c r="DW298" s="35"/>
      <c r="DX298" s="35"/>
      <c r="DY298" s="35"/>
      <c r="DZ298" s="35"/>
      <c r="EA298" s="35"/>
      <c r="EB298" s="35"/>
      <c r="EC298" s="35"/>
      <c r="ED298" s="35"/>
      <c r="EE298" s="35"/>
      <c r="EF298" s="35"/>
      <c r="EG298" s="35"/>
      <c r="EH298" s="35"/>
      <c r="EI298" s="35"/>
      <c r="EJ298" s="35"/>
      <c r="EK298" s="35"/>
      <c r="EL298" s="35"/>
      <c r="EM298" s="35"/>
      <c r="EN298" s="35"/>
      <c r="EO298" s="35"/>
      <c r="EP298" s="35"/>
      <c r="EQ298" s="35"/>
      <c r="ER298" s="35"/>
      <c r="ES298" s="35"/>
      <c r="ET298" s="35"/>
      <c r="EU298" s="35"/>
      <c r="EV298" s="35"/>
      <c r="EW298" s="35"/>
      <c r="EX298" s="35"/>
      <c r="EY298" s="35"/>
      <c r="EZ298" s="35"/>
      <c r="FA298" s="35"/>
      <c r="FB298" s="35"/>
      <c r="FC298" s="35"/>
      <c r="FD298" s="35"/>
      <c r="FE298" s="35"/>
      <c r="FF298" s="35"/>
      <c r="FG298" s="35">
        <v>10</v>
      </c>
      <c r="FH298" s="35"/>
      <c r="FI298" s="35"/>
      <c r="FJ298" s="35"/>
      <c r="FK298" s="35"/>
      <c r="FL298" s="35"/>
      <c r="FM298" s="35"/>
      <c r="FN298" s="35"/>
      <c r="FO298" s="35"/>
      <c r="FP298" s="35"/>
      <c r="FQ298" s="35"/>
      <c r="FR298" s="35"/>
      <c r="FS298" s="35"/>
      <c r="FT298" s="35"/>
      <c r="FU298" s="35"/>
      <c r="FV298" s="35"/>
      <c r="FW298" s="35"/>
      <c r="FX298" s="35"/>
      <c r="FY298" s="35"/>
      <c r="FZ298" s="35"/>
      <c r="GA298" s="35"/>
      <c r="GB298" s="35"/>
      <c r="GC298" s="35"/>
      <c r="GD298" s="35"/>
      <c r="GE298" s="35"/>
      <c r="GF298" s="35"/>
      <c r="GG298" s="35"/>
      <c r="GH298" s="35"/>
      <c r="GI298" s="35"/>
      <c r="GJ298" s="35"/>
      <c r="GK298" s="35"/>
      <c r="GL298" s="35"/>
      <c r="GM298" s="35"/>
      <c r="GN298" s="35"/>
      <c r="GO298" s="35"/>
      <c r="GP298" s="35"/>
      <c r="GQ298" s="35"/>
      <c r="GR298" s="35"/>
      <c r="GS298" s="35"/>
      <c r="GT298" s="35"/>
      <c r="GU298" s="35"/>
      <c r="GV298" s="35"/>
      <c r="GW298" s="35"/>
      <c r="GX298" s="35"/>
      <c r="GY298" s="35"/>
      <c r="GZ298" s="35"/>
      <c r="HA298" s="35"/>
      <c r="HB298" s="35"/>
      <c r="HC298" s="35"/>
      <c r="HD298" s="35"/>
      <c r="HE298" s="35"/>
      <c r="HF298" s="35"/>
      <c r="HG298" s="35"/>
      <c r="HH298" s="35"/>
      <c r="HI298" s="35"/>
      <c r="HJ298" s="35"/>
      <c r="HK298" s="35"/>
      <c r="HL298" s="35"/>
      <c r="HM298" s="35"/>
      <c r="HN298" s="35"/>
      <c r="HO298" s="35"/>
      <c r="HP298" s="35"/>
      <c r="HQ298" s="35"/>
      <c r="HR298" s="35"/>
      <c r="HS298" s="35"/>
      <c r="HT298" s="35"/>
      <c r="HU298" s="35"/>
      <c r="HV298" s="35"/>
      <c r="HW298" s="35"/>
      <c r="HX298" s="35"/>
      <c r="HY298" s="35"/>
      <c r="HZ298" s="35"/>
      <c r="IA298" s="35"/>
      <c r="IB298" s="35"/>
      <c r="IC298" s="35"/>
      <c r="ID298" s="35"/>
      <c r="IE298" s="35"/>
      <c r="IF298" s="35"/>
      <c r="IG298" s="35"/>
      <c r="IH298" s="35"/>
      <c r="II298" s="35"/>
      <c r="IJ298" s="35"/>
      <c r="IK298" s="35"/>
      <c r="IL298" s="35"/>
      <c r="IM298" s="35"/>
      <c r="IN298" s="35"/>
      <c r="IO298" s="35"/>
      <c r="IP298" s="35"/>
      <c r="IQ298" s="35"/>
      <c r="IR298" s="35"/>
      <c r="IS298" s="35"/>
      <c r="IT298" s="35"/>
      <c r="IU298" s="35"/>
      <c r="IV298" s="35"/>
      <c r="IW298" s="35"/>
      <c r="IX298" s="35"/>
      <c r="IY298" s="35"/>
      <c r="IZ298" s="35"/>
      <c r="JA298" s="35"/>
      <c r="JB298" s="35"/>
      <c r="JC298" s="35"/>
      <c r="JD298" s="35"/>
      <c r="JE298" s="35"/>
      <c r="JF298" s="35"/>
      <c r="JG298" s="35"/>
      <c r="JH298" s="35"/>
      <c r="JI298" s="35"/>
      <c r="JJ298" s="35"/>
      <c r="JK298" s="35"/>
      <c r="JL298" s="35"/>
      <c r="JM298" s="35"/>
      <c r="JN298" s="35"/>
      <c r="JO298" s="35"/>
      <c r="JP298" s="35"/>
      <c r="JQ298" s="35"/>
      <c r="JR298" s="35"/>
      <c r="JS298" s="35"/>
      <c r="JT298" s="35"/>
      <c r="JU298" s="35"/>
      <c r="JV298" s="35"/>
      <c r="JW298" s="35"/>
      <c r="JX298" s="35"/>
      <c r="JY298" s="35"/>
      <c r="JZ298" s="35"/>
      <c r="KA298" s="35"/>
      <c r="KB298" s="35"/>
      <c r="KC298" s="35"/>
      <c r="KD298" s="35"/>
      <c r="KE298" s="35"/>
      <c r="KF298" s="35"/>
      <c r="KG298" s="35"/>
      <c r="KH298" s="35"/>
      <c r="KI298" s="35"/>
      <c r="KJ298" s="35"/>
      <c r="KK298" s="35"/>
      <c r="KL298" s="35"/>
      <c r="KM298" s="35"/>
      <c r="KN298" s="35"/>
      <c r="KO298" s="35"/>
      <c r="KP298" s="35"/>
      <c r="KQ298" s="35"/>
      <c r="KR298" s="35"/>
      <c r="KS298" s="35"/>
      <c r="KT298" s="35"/>
      <c r="KU298" s="35"/>
      <c r="KV298" s="35"/>
      <c r="KW298" s="35"/>
      <c r="KX298" s="35"/>
      <c r="KY298" s="35"/>
      <c r="KZ298" s="35"/>
      <c r="LA298" s="35"/>
      <c r="LB298" s="35"/>
      <c r="LC298" s="35"/>
      <c r="LD298" s="35"/>
      <c r="LE298" s="35"/>
      <c r="LF298" s="35"/>
      <c r="LG298" s="35"/>
      <c r="LH298" s="35"/>
      <c r="LI298" s="35"/>
      <c r="LJ298" s="35"/>
      <c r="LK298" s="35"/>
      <c r="LL298" s="35"/>
      <c r="LM298" s="35"/>
      <c r="LN298" s="35"/>
      <c r="LO298" s="35"/>
      <c r="LP298" s="35"/>
      <c r="LQ298" s="35"/>
      <c r="LR298" s="35"/>
      <c r="LS298" s="35"/>
      <c r="LT298" s="35"/>
      <c r="LU298" s="35"/>
      <c r="LV298" s="35"/>
      <c r="LW298" s="35"/>
      <c r="LX298" s="35"/>
      <c r="LY298" s="35"/>
      <c r="LZ298" s="35"/>
      <c r="MA298" s="35"/>
      <c r="MB298" s="35"/>
      <c r="MC298" s="35"/>
      <c r="MD298" s="35"/>
      <c r="ME298" s="35"/>
      <c r="MF298" s="35"/>
      <c r="MG298" s="35"/>
      <c r="MH298" s="35"/>
      <c r="MI298" s="35"/>
      <c r="MJ298" s="35"/>
      <c r="MK298" s="35"/>
      <c r="ML298" s="35"/>
      <c r="MM298" s="35"/>
      <c r="MN298" s="35"/>
      <c r="MO298" s="35"/>
      <c r="MP298" s="35"/>
      <c r="MQ298" s="35"/>
      <c r="MR298" s="35"/>
      <c r="MS298" s="35"/>
      <c r="MT298" s="35"/>
      <c r="MU298" s="35"/>
      <c r="MV298" s="35"/>
      <c r="MW298" s="35"/>
      <c r="MX298" s="35"/>
      <c r="MY298" s="35"/>
      <c r="MZ298" s="35"/>
      <c r="NA298" s="35"/>
      <c r="NB298" s="35"/>
      <c r="NC298" s="35"/>
      <c r="ND298" s="35"/>
      <c r="NE298" s="35"/>
      <c r="NF298" s="35"/>
      <c r="NG298" s="35"/>
      <c r="NH298" s="35"/>
      <c r="NI298" s="35"/>
      <c r="NJ298" s="35"/>
      <c r="NK298" s="35"/>
      <c r="NL298" s="35"/>
      <c r="NM298" s="35"/>
      <c r="NN298" s="35"/>
      <c r="NO298" s="35"/>
      <c r="NP298" s="35"/>
      <c r="NQ298" s="35"/>
      <c r="NR298" s="35"/>
      <c r="NS298" s="35"/>
      <c r="NT298" s="35"/>
      <c r="NU298" s="35"/>
      <c r="NV298" s="35"/>
      <c r="NW298" s="35"/>
      <c r="NX298" s="35"/>
      <c r="NY298" s="35"/>
      <c r="NZ298" s="35"/>
      <c r="OA298" s="35"/>
      <c r="OB298" s="35"/>
      <c r="OC298" s="35"/>
      <c r="OD298" s="35"/>
      <c r="OE298" s="35"/>
      <c r="OF298" s="35"/>
      <c r="OG298" s="35"/>
      <c r="OH298" s="35"/>
      <c r="OI298" s="35"/>
      <c r="OJ298" s="35"/>
      <c r="OK298" s="35"/>
      <c r="OL298" s="35"/>
      <c r="OM298" s="35"/>
      <c r="ON298" s="35"/>
      <c r="OO298" s="35"/>
      <c r="OP298" s="35">
        <v>1</v>
      </c>
      <c r="OQ298" s="35"/>
      <c r="OR298" s="35"/>
      <c r="OS298" s="35"/>
      <c r="OT298" s="35"/>
      <c r="OU298" s="35"/>
      <c r="OV298" s="35"/>
      <c r="OW298" s="35"/>
      <c r="OX298" s="35"/>
      <c r="OY298" s="35"/>
      <c r="OZ298" s="35"/>
      <c r="PA298" s="35"/>
      <c r="PB298" s="35"/>
      <c r="PC298" s="35"/>
      <c r="PD298" s="35"/>
      <c r="PE298" s="35"/>
      <c r="PF298" s="35"/>
      <c r="PG298" s="35"/>
      <c r="PH298" s="35"/>
      <c r="PI298" s="35"/>
      <c r="PJ298" s="35"/>
      <c r="PK298" s="35"/>
      <c r="PL298" s="35"/>
      <c r="PM298" s="35"/>
      <c r="PN298" s="35"/>
      <c r="PO298" s="35"/>
      <c r="PP298" s="35"/>
      <c r="PQ298" s="35"/>
      <c r="PR298" s="35"/>
      <c r="PS298" s="35"/>
      <c r="PT298" s="35"/>
      <c r="PU298" s="35"/>
      <c r="PV298" s="35"/>
      <c r="PW298" s="35"/>
      <c r="PX298" s="35"/>
      <c r="PY298" s="35"/>
      <c r="PZ298" s="35"/>
      <c r="QA298" s="35"/>
      <c r="QB298" s="35"/>
      <c r="QC298" s="35"/>
      <c r="QD298" s="35"/>
      <c r="QE298" s="35"/>
      <c r="QF298" s="35">
        <v>1</v>
      </c>
      <c r="QG298" s="35"/>
      <c r="QH298" s="35"/>
      <c r="QI298" s="35"/>
      <c r="QJ298" s="35"/>
      <c r="QK298" s="35"/>
      <c r="QL298" s="35"/>
      <c r="QM298" s="35"/>
      <c r="QN298" s="35"/>
      <c r="QO298" s="35"/>
      <c r="QP298" s="35"/>
      <c r="QQ298" s="35"/>
      <c r="QR298" s="35"/>
      <c r="QS298" s="35"/>
      <c r="QT298" s="35"/>
      <c r="QU298" s="35"/>
      <c r="QV298" s="35"/>
      <c r="QW298" s="35"/>
      <c r="QX298" s="35"/>
      <c r="QY298" s="35"/>
      <c r="QZ298" s="35"/>
      <c r="RA298" s="35"/>
      <c r="RB298" s="35"/>
      <c r="RC298" s="35"/>
      <c r="RD298" s="35"/>
      <c r="RE298" s="35"/>
      <c r="RF298" s="35"/>
      <c r="RG298" s="35"/>
      <c r="RH298" s="35"/>
      <c r="RI298" s="35"/>
      <c r="RJ298" s="35"/>
      <c r="RK298" s="35"/>
      <c r="RL298" s="35"/>
      <c r="RM298" s="35"/>
      <c r="RN298" s="35"/>
      <c r="RO298" s="35"/>
      <c r="RP298" s="35"/>
      <c r="RQ298" s="35"/>
      <c r="RR298" s="35"/>
      <c r="RS298" s="35"/>
      <c r="RT298" s="35"/>
      <c r="RU298" s="35"/>
      <c r="RV298" s="35"/>
      <c r="RW298" s="35"/>
      <c r="RX298" s="35"/>
      <c r="RY298" s="35"/>
      <c r="RZ298" s="35"/>
      <c r="SA298" s="35"/>
      <c r="SB298" s="35">
        <v>1</v>
      </c>
      <c r="SC298" s="35"/>
      <c r="SD298" s="35"/>
      <c r="SE298" s="35"/>
      <c r="SF298" s="35"/>
      <c r="SG298" s="35"/>
      <c r="SH298" s="35"/>
      <c r="SI298" s="35"/>
      <c r="SJ298" s="35"/>
      <c r="SK298" s="35"/>
      <c r="SL298" s="35"/>
      <c r="SM298" s="35"/>
      <c r="SN298" s="35"/>
      <c r="SO298" s="35"/>
      <c r="SP298" s="35"/>
      <c r="SQ298" s="35"/>
      <c r="SR298" s="35"/>
      <c r="SS298" s="35"/>
      <c r="ST298" s="35"/>
      <c r="SU298" s="35"/>
      <c r="SV298" s="35"/>
      <c r="SW298" s="35"/>
      <c r="SX298" s="35"/>
      <c r="SY298" s="35"/>
      <c r="SZ298" s="35"/>
      <c r="TA298" s="35"/>
      <c r="TB298" s="35"/>
      <c r="TC298" s="35"/>
      <c r="TD298" s="35"/>
      <c r="TE298" s="35"/>
      <c r="TF298" s="35"/>
      <c r="TG298" s="35"/>
      <c r="TH298" s="35"/>
      <c r="TI298" s="35"/>
      <c r="TJ298" s="35"/>
      <c r="TK298" s="35"/>
      <c r="TL298" s="35"/>
      <c r="TM298" s="35"/>
      <c r="TN298" s="35"/>
      <c r="TO298" s="35"/>
      <c r="TP298" s="35"/>
      <c r="TQ298" s="35"/>
      <c r="TR298" s="35"/>
      <c r="TS298" s="35"/>
      <c r="TT298" s="35"/>
      <c r="TU298" s="35"/>
      <c r="TV298" s="35"/>
      <c r="TW298" s="35"/>
      <c r="TX298" s="35"/>
      <c r="TY298" s="35"/>
      <c r="TZ298" s="35"/>
      <c r="UA298" s="35"/>
      <c r="UB298" s="35"/>
      <c r="UC298" s="35">
        <v>1</v>
      </c>
      <c r="UD298" s="35"/>
      <c r="UE298" s="35"/>
      <c r="UF298" s="35"/>
      <c r="UG298" s="35"/>
      <c r="UH298" s="35"/>
      <c r="UI298" s="35"/>
      <c r="UJ298" s="35"/>
      <c r="UK298" s="35"/>
      <c r="UL298" s="35"/>
      <c r="UM298" s="35"/>
      <c r="UN298" s="35"/>
      <c r="UO298" s="35"/>
      <c r="UP298" s="35"/>
      <c r="UQ298" s="35"/>
      <c r="UR298" s="35"/>
      <c r="US298" s="35"/>
      <c r="UT298" s="35"/>
      <c r="UU298" s="35"/>
      <c r="UV298" s="35"/>
      <c r="UW298" s="35"/>
      <c r="UX298" s="35"/>
      <c r="UY298" s="35"/>
      <c r="UZ298" s="35"/>
      <c r="VA298" s="35">
        <v>1</v>
      </c>
      <c r="VB298" s="35"/>
      <c r="VC298" s="35"/>
      <c r="VD298" s="35"/>
      <c r="VE298" s="35"/>
      <c r="VF298" s="35"/>
      <c r="VG298" s="35"/>
      <c r="VH298" s="35"/>
      <c r="VI298" s="35"/>
      <c r="VJ298" s="35"/>
      <c r="VK298" s="35"/>
      <c r="VL298" s="35"/>
      <c r="VM298" s="35">
        <v>1</v>
      </c>
      <c r="VN298" s="35"/>
      <c r="VO298" s="35"/>
      <c r="VP298" s="35"/>
      <c r="VQ298" s="35"/>
      <c r="VR298" s="35"/>
      <c r="VS298" s="35"/>
      <c r="VT298" s="35"/>
      <c r="VU298" s="35"/>
      <c r="VV298" s="35"/>
      <c r="VW298" s="35"/>
      <c r="VX298" s="35">
        <v>1</v>
      </c>
      <c r="VY298" s="35"/>
      <c r="VZ298" s="35"/>
      <c r="WA298" s="35"/>
      <c r="WB298" s="35"/>
      <c r="WC298" s="35"/>
      <c r="WD298" s="35"/>
      <c r="WE298" s="35"/>
      <c r="WF298" s="35"/>
      <c r="WG298" s="35"/>
      <c r="WH298" s="35"/>
      <c r="WI298" s="35"/>
      <c r="WJ298" s="35"/>
      <c r="WK298" s="35"/>
      <c r="WL298" s="35"/>
      <c r="WM298" s="35"/>
      <c r="WN298" s="35"/>
      <c r="WO298" s="35"/>
      <c r="WP298" s="35"/>
      <c r="WQ298" s="35"/>
      <c r="WR298" s="35"/>
      <c r="WS298" s="35"/>
      <c r="WT298" s="35"/>
      <c r="WU298" s="35"/>
      <c r="WV298" s="35"/>
      <c r="WW298" s="35"/>
      <c r="WX298" s="35"/>
      <c r="WY298" s="35"/>
      <c r="WZ298" s="35"/>
      <c r="XA298" s="35"/>
      <c r="XB298" s="35"/>
      <c r="XC298" s="35"/>
      <c r="XD298" s="35"/>
      <c r="XE298" s="35"/>
      <c r="XF298" s="35"/>
      <c r="XG298" s="35"/>
      <c r="XH298" s="35"/>
      <c r="XI298" s="35"/>
      <c r="XJ298" s="35"/>
      <c r="XK298" s="35"/>
      <c r="XL298" s="35"/>
      <c r="XM298" s="35"/>
      <c r="XN298" s="35"/>
      <c r="XO298" s="35"/>
      <c r="XP298" s="35"/>
      <c r="XQ298" s="35"/>
      <c r="XR298" s="35"/>
      <c r="XS298" s="35"/>
      <c r="XT298" s="35"/>
      <c r="XU298" s="35"/>
      <c r="XV298" s="35"/>
      <c r="XW298" s="35"/>
      <c r="XX298" s="35"/>
      <c r="XY298" s="35">
        <v>1</v>
      </c>
      <c r="XZ298" s="35"/>
      <c r="YA298" s="35"/>
      <c r="YB298" s="35"/>
      <c r="YC298" s="35"/>
      <c r="YD298" s="35"/>
      <c r="YE298" s="35"/>
      <c r="YF298" s="35"/>
      <c r="YG298" s="35"/>
      <c r="YH298" s="35"/>
      <c r="YI298" s="35"/>
      <c r="YJ298" s="35"/>
      <c r="YK298" s="35"/>
      <c r="YL298" s="35"/>
      <c r="YM298" s="35"/>
      <c r="YN298" s="35"/>
      <c r="YO298" s="35"/>
      <c r="YP298" s="35"/>
      <c r="YQ298" s="35"/>
      <c r="YR298" s="35"/>
      <c r="YS298" s="35"/>
      <c r="YT298" s="35"/>
      <c r="YU298" s="35"/>
      <c r="YV298" s="35"/>
      <c r="YW298" s="35"/>
      <c r="YX298" s="35"/>
      <c r="YY298" s="35"/>
      <c r="YZ298" s="35"/>
      <c r="ZA298" s="35"/>
      <c r="ZB298" s="35"/>
      <c r="ZC298" s="35"/>
      <c r="ZD298" s="35"/>
      <c r="ZE298" s="35"/>
      <c r="ZF298" s="35"/>
      <c r="ZG298" s="35"/>
      <c r="ZH298" s="35"/>
      <c r="ZI298" s="35"/>
      <c r="ZJ298" s="35"/>
      <c r="ZK298" s="35"/>
      <c r="ZL298" s="35"/>
      <c r="ZM298" s="35"/>
      <c r="ZN298" s="35"/>
      <c r="ZO298" s="35"/>
      <c r="ZP298" s="35"/>
      <c r="ZQ298" s="35"/>
      <c r="ZR298" s="35"/>
      <c r="ZS298" s="35"/>
      <c r="ZT298" s="35"/>
      <c r="ZU298" s="35"/>
      <c r="ZV298" s="35"/>
      <c r="ZW298" s="35"/>
      <c r="ZX298" s="35"/>
      <c r="ZY298" s="35"/>
      <c r="ZZ298" s="35"/>
      <c r="AAA298" s="35"/>
      <c r="AAB298" s="35"/>
      <c r="AAC298" s="35"/>
      <c r="AAD298" s="35"/>
      <c r="AAE298" s="35"/>
      <c r="AAF298" s="35"/>
      <c r="AAG298" s="35"/>
      <c r="AAH298" s="35"/>
      <c r="AAI298" s="35"/>
      <c r="AAJ298" s="35"/>
      <c r="AAK298" s="35"/>
      <c r="AAL298" s="35"/>
      <c r="AAM298" s="35"/>
      <c r="AAN298" s="35"/>
      <c r="AAO298" s="35"/>
      <c r="AAP298" s="35"/>
      <c r="AAQ298" s="35"/>
      <c r="AAR298" s="35"/>
      <c r="AAS298" s="35"/>
      <c r="AAT298" s="35"/>
      <c r="AAU298" s="35"/>
      <c r="AAV298" s="35"/>
      <c r="AAW298" s="35"/>
      <c r="AAX298" s="35"/>
      <c r="AAY298" s="35"/>
      <c r="AAZ298" s="35"/>
      <c r="ABA298" s="35"/>
      <c r="ABB298" s="35"/>
      <c r="ABC298" s="35"/>
      <c r="ABD298" s="35"/>
      <c r="ABE298" s="35"/>
      <c r="ABF298" s="35"/>
      <c r="ABG298" s="35"/>
      <c r="ABH298" s="35"/>
      <c r="ABI298" s="35">
        <v>30</v>
      </c>
      <c r="ABJ298" s="35">
        <v>30</v>
      </c>
      <c r="ABK298" s="35"/>
      <c r="ABL298" s="35"/>
      <c r="ABM298" s="35"/>
      <c r="ABN298" s="35"/>
      <c r="ABO298" s="35"/>
      <c r="ABP298" s="35"/>
      <c r="ABQ298" s="35"/>
      <c r="ABR298" s="35"/>
      <c r="ABS298" s="35"/>
      <c r="ABT298" s="35"/>
      <c r="ABU298" s="35"/>
      <c r="ABV298" s="35"/>
      <c r="ABW298" s="35"/>
      <c r="ABX298" s="35"/>
      <c r="ABY298" s="35"/>
      <c r="ABZ298" s="35"/>
      <c r="ACA298" s="35"/>
      <c r="ACB298" s="35"/>
      <c r="ACC298" s="35"/>
      <c r="ACD298" s="35"/>
      <c r="ACE298" s="35"/>
      <c r="ACF298" s="35"/>
      <c r="ACG298" s="35"/>
      <c r="ACH298" s="35"/>
      <c r="ACI298" s="35"/>
      <c r="ACJ298" s="35"/>
      <c r="ACK298" s="35"/>
      <c r="ACL298" s="35"/>
      <c r="ACM298" s="35"/>
      <c r="ACN298" s="35"/>
      <c r="ACO298" s="35"/>
      <c r="ACP298" s="35"/>
      <c r="ACQ298" s="35">
        <v>10</v>
      </c>
      <c r="ACR298" s="35"/>
      <c r="ACS298" s="35"/>
      <c r="ACT298" s="35"/>
      <c r="ACU298" s="35"/>
      <c r="ACV298" s="35"/>
      <c r="ACW298" s="35"/>
      <c r="ACX298" s="35"/>
      <c r="ACY298" s="35"/>
      <c r="ACZ298" s="35"/>
      <c r="ADA298" s="35"/>
      <c r="ADB298" s="35"/>
      <c r="ADC298" s="35"/>
      <c r="ADD298" s="35"/>
      <c r="ADE298" s="35"/>
      <c r="ADF298" s="35"/>
      <c r="ADG298" s="35"/>
      <c r="ADH298" s="35"/>
      <c r="ADI298" s="35"/>
      <c r="ADJ298" s="35"/>
      <c r="ADK298" s="35"/>
      <c r="ADL298" s="35"/>
      <c r="ADM298" s="35"/>
      <c r="ADN298" s="35"/>
      <c r="ADO298" s="35"/>
      <c r="ADP298" s="35"/>
      <c r="ADQ298" s="35"/>
      <c r="ADR298" s="35"/>
      <c r="ADS298" s="35"/>
      <c r="ADT298" s="35"/>
      <c r="ADU298" s="35"/>
      <c r="ADV298" s="35"/>
      <c r="ADW298" s="35"/>
      <c r="ADX298" s="35"/>
      <c r="ADY298" s="26">
        <f t="shared" si="12"/>
        <v>0</v>
      </c>
      <c r="ADZ298" s="5"/>
    </row>
    <row r="299" spans="1:806" s="33" customFormat="1" x14ac:dyDescent="0.2">
      <c r="A299" s="38" t="s">
        <v>106</v>
      </c>
      <c r="B299" s="65">
        <f t="shared" si="11"/>
        <v>0</v>
      </c>
      <c r="C299" s="57">
        <v>1</v>
      </c>
      <c r="D299" s="59">
        <v>44753</v>
      </c>
      <c r="E299" s="67">
        <v>36.979999999999997</v>
      </c>
      <c r="F299" s="67">
        <f t="shared" ref="F299:F400" si="13">E299*B299</f>
        <v>0</v>
      </c>
      <c r="G299" s="6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/>
      <c r="BE299" s="15"/>
      <c r="BF299" s="15"/>
      <c r="BG299" s="136"/>
      <c r="BH299" s="35"/>
      <c r="BI299" s="35"/>
      <c r="BJ299" s="35"/>
      <c r="BK299" s="35"/>
      <c r="BL299" s="35"/>
      <c r="BM299" s="35"/>
      <c r="BN299" s="35"/>
      <c r="BO299" s="35"/>
      <c r="BP299" s="35"/>
      <c r="BQ299" s="35"/>
      <c r="BR299" s="35"/>
      <c r="BS299" s="35"/>
      <c r="BT299" s="35"/>
      <c r="BU299" s="35"/>
      <c r="BV299" s="35"/>
      <c r="BW299" s="35"/>
      <c r="BX299" s="35"/>
      <c r="BY299" s="35"/>
      <c r="BZ299" s="35"/>
      <c r="CA299" s="35"/>
      <c r="CB299" s="35"/>
      <c r="CC299" s="35"/>
      <c r="CD299" s="35"/>
      <c r="CE299" s="35"/>
      <c r="CF299" s="35"/>
      <c r="CG299" s="35"/>
      <c r="CH299" s="35"/>
      <c r="CI299" s="35"/>
      <c r="CJ299" s="35"/>
      <c r="CK299" s="35"/>
      <c r="CL299" s="35"/>
      <c r="CM299" s="35"/>
      <c r="CN299" s="35"/>
      <c r="CO299" s="35"/>
      <c r="CP299" s="35"/>
      <c r="CQ299" s="35"/>
      <c r="CR299" s="35"/>
      <c r="CS299" s="35"/>
      <c r="CT299" s="35"/>
      <c r="CU299" s="35"/>
      <c r="CV299" s="35"/>
      <c r="CW299" s="35"/>
      <c r="CX299" s="35"/>
      <c r="CY299" s="35"/>
      <c r="CZ299" s="35"/>
      <c r="DA299" s="35"/>
      <c r="DB299" s="35"/>
      <c r="DC299" s="35"/>
      <c r="DD299" s="35"/>
      <c r="DE299" s="35"/>
      <c r="DF299" s="35"/>
      <c r="DG299" s="35"/>
      <c r="DH299" s="35"/>
      <c r="DI299" s="35"/>
      <c r="DJ299" s="35"/>
      <c r="DK299" s="35"/>
      <c r="DL299" s="35"/>
      <c r="DM299" s="35"/>
      <c r="DN299" s="35"/>
      <c r="DO299" s="35"/>
      <c r="DP299" s="35"/>
      <c r="DQ299" s="35"/>
      <c r="DR299" s="35"/>
      <c r="DS299" s="35"/>
      <c r="DT299" s="35"/>
      <c r="DU299" s="35"/>
      <c r="DV299" s="35"/>
      <c r="DW299" s="35"/>
      <c r="DX299" s="35"/>
      <c r="DY299" s="35"/>
      <c r="DZ299" s="35"/>
      <c r="EA299" s="35"/>
      <c r="EB299" s="35"/>
      <c r="EC299" s="35"/>
      <c r="ED299" s="35"/>
      <c r="EE299" s="35"/>
      <c r="EF299" s="35"/>
      <c r="EG299" s="35"/>
      <c r="EH299" s="35"/>
      <c r="EI299" s="35"/>
      <c r="EJ299" s="35"/>
      <c r="EK299" s="35"/>
      <c r="EL299" s="35"/>
      <c r="EM299" s="35"/>
      <c r="EN299" s="35"/>
      <c r="EO299" s="35"/>
      <c r="EP299" s="35"/>
      <c r="EQ299" s="35"/>
      <c r="ER299" s="35"/>
      <c r="ES299" s="35"/>
      <c r="ET299" s="35"/>
      <c r="EU299" s="35"/>
      <c r="EV299" s="35"/>
      <c r="EW299" s="35"/>
      <c r="EX299" s="35"/>
      <c r="EY299" s="35"/>
      <c r="EZ299" s="35"/>
      <c r="FA299" s="35"/>
      <c r="FB299" s="35"/>
      <c r="FC299" s="35"/>
      <c r="FD299" s="35"/>
      <c r="FE299" s="35"/>
      <c r="FF299" s="35"/>
      <c r="FG299" s="35"/>
      <c r="FH299" s="35"/>
      <c r="FI299" s="35"/>
      <c r="FJ299" s="35"/>
      <c r="FK299" s="35"/>
      <c r="FL299" s="35"/>
      <c r="FM299" s="35"/>
      <c r="FN299" s="35"/>
      <c r="FO299" s="35"/>
      <c r="FP299" s="35"/>
      <c r="FQ299" s="35"/>
      <c r="FR299" s="35"/>
      <c r="FS299" s="35"/>
      <c r="FT299" s="35"/>
      <c r="FU299" s="35"/>
      <c r="FV299" s="35"/>
      <c r="FW299" s="35"/>
      <c r="FX299" s="35"/>
      <c r="FY299" s="35"/>
      <c r="FZ299" s="35"/>
      <c r="GA299" s="35"/>
      <c r="GB299" s="35"/>
      <c r="GC299" s="35"/>
      <c r="GD299" s="35"/>
      <c r="GE299" s="35"/>
      <c r="GF299" s="35"/>
      <c r="GG299" s="35"/>
      <c r="GH299" s="35"/>
      <c r="GI299" s="35"/>
      <c r="GJ299" s="35"/>
      <c r="GK299" s="35"/>
      <c r="GL299" s="35"/>
      <c r="GM299" s="35"/>
      <c r="GN299" s="35"/>
      <c r="GO299" s="35"/>
      <c r="GP299" s="35"/>
      <c r="GQ299" s="35"/>
      <c r="GR299" s="35"/>
      <c r="GS299" s="35"/>
      <c r="GT299" s="35"/>
      <c r="GU299" s="35"/>
      <c r="GV299" s="35"/>
      <c r="GW299" s="35"/>
      <c r="GX299" s="35"/>
      <c r="GY299" s="35"/>
      <c r="GZ299" s="35"/>
      <c r="HA299" s="35"/>
      <c r="HB299" s="35"/>
      <c r="HC299" s="35"/>
      <c r="HD299" s="35"/>
      <c r="HE299" s="35"/>
      <c r="HF299" s="35"/>
      <c r="HG299" s="35"/>
      <c r="HH299" s="35"/>
      <c r="HI299" s="35"/>
      <c r="HJ299" s="35"/>
      <c r="HK299" s="35"/>
      <c r="HL299" s="35"/>
      <c r="HM299" s="35"/>
      <c r="HN299" s="35"/>
      <c r="HO299" s="35"/>
      <c r="HP299" s="35"/>
      <c r="HQ299" s="35"/>
      <c r="HR299" s="35"/>
      <c r="HS299" s="35"/>
      <c r="HT299" s="35"/>
      <c r="HU299" s="35"/>
      <c r="HV299" s="35"/>
      <c r="HW299" s="35"/>
      <c r="HX299" s="35"/>
      <c r="HY299" s="35"/>
      <c r="HZ299" s="35"/>
      <c r="IA299" s="35"/>
      <c r="IB299" s="35"/>
      <c r="IC299" s="35"/>
      <c r="ID299" s="35"/>
      <c r="IE299" s="35"/>
      <c r="IF299" s="35"/>
      <c r="IG299" s="35"/>
      <c r="IH299" s="35"/>
      <c r="II299" s="35"/>
      <c r="IJ299" s="35"/>
      <c r="IK299" s="35"/>
      <c r="IL299" s="35"/>
      <c r="IM299" s="35"/>
      <c r="IN299" s="35"/>
      <c r="IO299" s="35"/>
      <c r="IP299" s="35"/>
      <c r="IQ299" s="35"/>
      <c r="IR299" s="35"/>
      <c r="IS299" s="35"/>
      <c r="IT299" s="35"/>
      <c r="IU299" s="35"/>
      <c r="IV299" s="35"/>
      <c r="IW299" s="35"/>
      <c r="IX299" s="35"/>
      <c r="IY299" s="35"/>
      <c r="IZ299" s="35"/>
      <c r="JA299" s="35"/>
      <c r="JB299" s="35"/>
      <c r="JC299" s="35"/>
      <c r="JD299" s="35"/>
      <c r="JE299" s="35"/>
      <c r="JF299" s="35"/>
      <c r="JG299" s="35"/>
      <c r="JH299" s="35"/>
      <c r="JI299" s="35"/>
      <c r="JJ299" s="35"/>
      <c r="JK299" s="35"/>
      <c r="JL299" s="35"/>
      <c r="JM299" s="35"/>
      <c r="JN299" s="35"/>
      <c r="JO299" s="35"/>
      <c r="JP299" s="35"/>
      <c r="JQ299" s="35"/>
      <c r="JR299" s="35"/>
      <c r="JS299" s="35"/>
      <c r="JT299" s="35"/>
      <c r="JU299" s="35"/>
      <c r="JV299" s="35"/>
      <c r="JW299" s="35"/>
      <c r="JX299" s="35"/>
      <c r="JY299" s="35"/>
      <c r="JZ299" s="35"/>
      <c r="KA299" s="35"/>
      <c r="KB299" s="35"/>
      <c r="KC299" s="35"/>
      <c r="KD299" s="35"/>
      <c r="KE299" s="35"/>
      <c r="KF299" s="35"/>
      <c r="KG299" s="35"/>
      <c r="KH299" s="35"/>
      <c r="KI299" s="35"/>
      <c r="KJ299" s="35"/>
      <c r="KK299" s="35"/>
      <c r="KL299" s="35"/>
      <c r="KM299" s="35"/>
      <c r="KN299" s="35"/>
      <c r="KO299" s="35"/>
      <c r="KP299" s="35"/>
      <c r="KQ299" s="35"/>
      <c r="KR299" s="35"/>
      <c r="KS299" s="35"/>
      <c r="KT299" s="35"/>
      <c r="KU299" s="35"/>
      <c r="KV299" s="35"/>
      <c r="KW299" s="35"/>
      <c r="KX299" s="35"/>
      <c r="KY299" s="35"/>
      <c r="KZ299" s="35"/>
      <c r="LA299" s="35"/>
      <c r="LB299" s="35"/>
      <c r="LC299" s="35"/>
      <c r="LD299" s="35"/>
      <c r="LE299" s="35"/>
      <c r="LF299" s="35"/>
      <c r="LG299" s="35"/>
      <c r="LH299" s="35"/>
      <c r="LI299" s="35"/>
      <c r="LJ299" s="35"/>
      <c r="LK299" s="35"/>
      <c r="LL299" s="35"/>
      <c r="LM299" s="35"/>
      <c r="LN299" s="35"/>
      <c r="LO299" s="35"/>
      <c r="LP299" s="35"/>
      <c r="LQ299" s="35"/>
      <c r="LR299" s="35"/>
      <c r="LS299" s="35"/>
      <c r="LT299" s="35"/>
      <c r="LU299" s="35"/>
      <c r="LV299" s="35"/>
      <c r="LW299" s="35"/>
      <c r="LX299" s="35"/>
      <c r="LY299" s="35"/>
      <c r="LZ299" s="35"/>
      <c r="MA299" s="35"/>
      <c r="MB299" s="35"/>
      <c r="MC299" s="35">
        <v>10</v>
      </c>
      <c r="MD299" s="35">
        <v>10</v>
      </c>
      <c r="ME299" s="35"/>
      <c r="MF299" s="35">
        <v>10</v>
      </c>
      <c r="MG299" s="35"/>
      <c r="MH299" s="35"/>
      <c r="MI299" s="35"/>
      <c r="MJ299" s="35"/>
      <c r="MK299" s="35"/>
      <c r="ML299" s="35"/>
      <c r="MM299" s="35"/>
      <c r="MN299" s="35"/>
      <c r="MO299" s="35"/>
      <c r="MP299" s="35"/>
      <c r="MQ299" s="35"/>
      <c r="MR299" s="35"/>
      <c r="MS299" s="35"/>
      <c r="MT299" s="35"/>
      <c r="MU299" s="35"/>
      <c r="MV299" s="35"/>
      <c r="MW299" s="35"/>
      <c r="MX299" s="35"/>
      <c r="MY299" s="35"/>
      <c r="MZ299" s="35"/>
      <c r="NA299" s="35"/>
      <c r="NB299" s="35"/>
      <c r="NC299" s="35"/>
      <c r="ND299" s="35"/>
      <c r="NE299" s="35"/>
      <c r="NF299" s="35"/>
      <c r="NG299" s="35"/>
      <c r="NH299" s="35"/>
      <c r="NI299" s="35"/>
      <c r="NJ299" s="35"/>
      <c r="NK299" s="35"/>
      <c r="NL299" s="35"/>
      <c r="NM299" s="35"/>
      <c r="NN299" s="35"/>
      <c r="NO299" s="35"/>
      <c r="NP299" s="35"/>
      <c r="NQ299" s="35"/>
      <c r="NR299" s="35"/>
      <c r="NS299" s="35"/>
      <c r="NT299" s="35"/>
      <c r="NU299" s="35"/>
      <c r="NV299" s="35"/>
      <c r="NW299" s="35"/>
      <c r="NX299" s="35"/>
      <c r="NY299" s="35"/>
      <c r="NZ299" s="35"/>
      <c r="OA299" s="35"/>
      <c r="OB299" s="35"/>
      <c r="OC299" s="35"/>
      <c r="OD299" s="35"/>
      <c r="OE299" s="35"/>
      <c r="OF299" s="35"/>
      <c r="OG299" s="35"/>
      <c r="OH299" s="35"/>
      <c r="OI299" s="35"/>
      <c r="OJ299" s="35"/>
      <c r="OK299" s="35"/>
      <c r="OL299" s="35"/>
      <c r="OM299" s="35"/>
      <c r="ON299" s="35"/>
      <c r="OO299" s="35"/>
      <c r="OP299" s="35"/>
      <c r="OQ299" s="35"/>
      <c r="OR299" s="35"/>
      <c r="OS299" s="35"/>
      <c r="OT299" s="35"/>
      <c r="OU299" s="35"/>
      <c r="OV299" s="35"/>
      <c r="OW299" s="35"/>
      <c r="OX299" s="35"/>
      <c r="OY299" s="35"/>
      <c r="OZ299" s="35"/>
      <c r="PA299" s="35"/>
      <c r="PB299" s="35"/>
      <c r="PC299" s="35">
        <v>10</v>
      </c>
      <c r="PD299" s="35"/>
      <c r="PE299" s="35"/>
      <c r="PF299" s="35"/>
      <c r="PG299" s="35"/>
      <c r="PH299" s="35"/>
      <c r="PI299" s="35"/>
      <c r="PJ299" s="35"/>
      <c r="PK299" s="35"/>
      <c r="PL299" s="35"/>
      <c r="PM299" s="35"/>
      <c r="PN299" s="35"/>
      <c r="PO299" s="35"/>
      <c r="PP299" s="35"/>
      <c r="PQ299" s="35"/>
      <c r="PR299" s="35"/>
      <c r="PS299" s="35"/>
      <c r="PT299" s="35"/>
      <c r="PU299" s="35"/>
      <c r="PV299" s="35"/>
      <c r="PW299" s="35"/>
      <c r="PX299" s="35"/>
      <c r="PY299" s="35"/>
      <c r="PZ299" s="35"/>
      <c r="QA299" s="35"/>
      <c r="QB299" s="35"/>
      <c r="QC299" s="35"/>
      <c r="QD299" s="35"/>
      <c r="QE299" s="35"/>
      <c r="QF299" s="35"/>
      <c r="QG299" s="35"/>
      <c r="QH299" s="35"/>
      <c r="QI299" s="35"/>
      <c r="QJ299" s="35"/>
      <c r="QK299" s="35"/>
      <c r="QL299" s="35"/>
      <c r="QM299" s="35"/>
      <c r="QN299" s="35"/>
      <c r="QO299" s="35"/>
      <c r="QP299" s="35"/>
      <c r="QQ299" s="35"/>
      <c r="QR299" s="35"/>
      <c r="QS299" s="35"/>
      <c r="QT299" s="35"/>
      <c r="QU299" s="35"/>
      <c r="QV299" s="35"/>
      <c r="QW299" s="35"/>
      <c r="QX299" s="35"/>
      <c r="QY299" s="35"/>
      <c r="QZ299" s="35"/>
      <c r="RA299" s="35"/>
      <c r="RB299" s="35"/>
      <c r="RC299" s="35"/>
      <c r="RD299" s="35"/>
      <c r="RE299" s="35"/>
      <c r="RF299" s="35"/>
      <c r="RG299" s="35"/>
      <c r="RH299" s="35"/>
      <c r="RI299" s="35"/>
      <c r="RJ299" s="35"/>
      <c r="RK299" s="35"/>
      <c r="RL299" s="35"/>
      <c r="RM299" s="35"/>
      <c r="RN299" s="35"/>
      <c r="RO299" s="35"/>
      <c r="RP299" s="35"/>
      <c r="RQ299" s="35"/>
      <c r="RR299" s="35"/>
      <c r="RS299" s="35"/>
      <c r="RT299" s="35"/>
      <c r="RU299" s="35"/>
      <c r="RV299" s="35"/>
      <c r="RW299" s="35"/>
      <c r="RX299" s="35"/>
      <c r="RY299" s="35"/>
      <c r="RZ299" s="35"/>
      <c r="SA299" s="35"/>
      <c r="SB299" s="35"/>
      <c r="SC299" s="35"/>
      <c r="SD299" s="35"/>
      <c r="SE299" s="35"/>
      <c r="SF299" s="35"/>
      <c r="SG299" s="35">
        <v>10</v>
      </c>
      <c r="SH299" s="35"/>
      <c r="SI299" s="35"/>
      <c r="SJ299" s="35"/>
      <c r="SK299" s="35"/>
      <c r="SL299" s="35"/>
      <c r="SM299" s="35"/>
      <c r="SN299" s="35"/>
      <c r="SO299" s="35"/>
      <c r="SP299" s="35"/>
      <c r="SQ299" s="35"/>
      <c r="SR299" s="35"/>
      <c r="SS299" s="35"/>
      <c r="ST299" s="35"/>
      <c r="SU299" s="35"/>
      <c r="SV299" s="35"/>
      <c r="SW299" s="35"/>
      <c r="SX299" s="35"/>
      <c r="SY299" s="35"/>
      <c r="SZ299" s="35"/>
      <c r="TA299" s="35"/>
      <c r="TB299" s="35"/>
      <c r="TC299" s="35"/>
      <c r="TD299" s="35"/>
      <c r="TE299" s="35"/>
      <c r="TF299" s="35"/>
      <c r="TG299" s="35"/>
      <c r="TH299" s="35"/>
      <c r="TI299" s="35"/>
      <c r="TJ299" s="35"/>
      <c r="TK299" s="35"/>
      <c r="TL299" s="35"/>
      <c r="TM299" s="35"/>
      <c r="TN299" s="35"/>
      <c r="TO299" s="35"/>
      <c r="TP299" s="35"/>
      <c r="TQ299" s="35"/>
      <c r="TR299" s="35"/>
      <c r="TS299" s="35"/>
      <c r="TT299" s="35"/>
      <c r="TU299" s="35"/>
      <c r="TV299" s="35"/>
      <c r="TW299" s="35"/>
      <c r="TX299" s="35"/>
      <c r="TY299" s="35"/>
      <c r="TZ299" s="35"/>
      <c r="UA299" s="35"/>
      <c r="UB299" s="35"/>
      <c r="UC299" s="35">
        <v>50</v>
      </c>
      <c r="UD299" s="35"/>
      <c r="UE299" s="35"/>
      <c r="UF299" s="35">
        <v>50</v>
      </c>
      <c r="UG299" s="35"/>
      <c r="UH299" s="35"/>
      <c r="UI299" s="35"/>
      <c r="UJ299" s="35"/>
      <c r="UK299" s="35"/>
      <c r="UL299" s="35"/>
      <c r="UM299" s="35"/>
      <c r="UN299" s="35"/>
      <c r="UO299" s="35"/>
      <c r="UP299" s="35"/>
      <c r="UQ299" s="35"/>
      <c r="UR299" s="35"/>
      <c r="US299" s="35"/>
      <c r="UT299" s="35"/>
      <c r="UU299" s="35"/>
      <c r="UV299" s="35"/>
      <c r="UW299" s="35"/>
      <c r="UX299" s="35"/>
      <c r="UY299" s="35"/>
      <c r="UZ299" s="35"/>
      <c r="VA299" s="35"/>
      <c r="VB299" s="35"/>
      <c r="VC299" s="35"/>
      <c r="VD299" s="35"/>
      <c r="VE299" s="35"/>
      <c r="VF299" s="35"/>
      <c r="VG299" s="35"/>
      <c r="VH299" s="35"/>
      <c r="VI299" s="35"/>
      <c r="VJ299" s="35"/>
      <c r="VK299" s="35"/>
      <c r="VL299" s="35"/>
      <c r="VM299" s="35">
        <v>10</v>
      </c>
      <c r="VN299" s="35"/>
      <c r="VO299" s="35"/>
      <c r="VP299" s="35"/>
      <c r="VQ299" s="35"/>
      <c r="VR299" s="35"/>
      <c r="VS299" s="35"/>
      <c r="VT299" s="35"/>
      <c r="VU299" s="35"/>
      <c r="VV299" s="35"/>
      <c r="VW299" s="35"/>
      <c r="VX299" s="35"/>
      <c r="VY299" s="35"/>
      <c r="VZ299" s="35"/>
      <c r="WA299" s="35"/>
      <c r="WB299" s="35"/>
      <c r="WC299" s="35"/>
      <c r="WD299" s="35"/>
      <c r="WE299" s="35"/>
      <c r="WF299" s="35"/>
      <c r="WG299" s="35"/>
      <c r="WH299" s="35"/>
      <c r="WI299" s="35"/>
      <c r="WJ299" s="35"/>
      <c r="WK299" s="35"/>
      <c r="WL299" s="35"/>
      <c r="WM299" s="35"/>
      <c r="WN299" s="35"/>
      <c r="WO299" s="35"/>
      <c r="WP299" s="35"/>
      <c r="WQ299" s="35"/>
      <c r="WR299" s="35"/>
      <c r="WS299" s="35"/>
      <c r="WT299" s="35"/>
      <c r="WU299" s="35"/>
      <c r="WV299" s="35"/>
      <c r="WW299" s="35"/>
      <c r="WX299" s="35"/>
      <c r="WY299" s="35"/>
      <c r="WZ299" s="35"/>
      <c r="XA299" s="35"/>
      <c r="XB299" s="35">
        <v>110</v>
      </c>
      <c r="XC299" s="35"/>
      <c r="XD299" s="35"/>
      <c r="XE299" s="35"/>
      <c r="XF299" s="35"/>
      <c r="XG299" s="35">
        <v>100</v>
      </c>
      <c r="XH299" s="35"/>
      <c r="XI299" s="35"/>
      <c r="XJ299" s="35"/>
      <c r="XK299" s="35"/>
      <c r="XL299" s="35"/>
      <c r="XM299" s="35"/>
      <c r="XN299" s="35"/>
      <c r="XO299" s="35"/>
      <c r="XP299" s="35"/>
      <c r="XQ299" s="35">
        <v>10</v>
      </c>
      <c r="XR299" s="35"/>
      <c r="XS299" s="35"/>
      <c r="XT299" s="35"/>
      <c r="XU299" s="35"/>
      <c r="XV299" s="35"/>
      <c r="XW299" s="35"/>
      <c r="XX299" s="35"/>
      <c r="XY299" s="35"/>
      <c r="XZ299" s="35"/>
      <c r="YA299" s="35"/>
      <c r="YB299" s="35"/>
      <c r="YC299" s="35"/>
      <c r="YD299" s="35"/>
      <c r="YE299" s="35"/>
      <c r="YF299" s="35"/>
      <c r="YG299" s="35"/>
      <c r="YH299" s="35"/>
      <c r="YI299" s="35"/>
      <c r="YJ299" s="35"/>
      <c r="YK299" s="35"/>
      <c r="YL299" s="35"/>
      <c r="YM299" s="35"/>
      <c r="YN299" s="35"/>
      <c r="YO299" s="35"/>
      <c r="YP299" s="35"/>
      <c r="YQ299" s="35"/>
      <c r="YR299" s="35"/>
      <c r="YS299" s="35"/>
      <c r="YT299" s="35"/>
      <c r="YU299" s="35"/>
      <c r="YV299" s="35"/>
      <c r="YW299" s="35"/>
      <c r="YX299" s="35"/>
      <c r="YY299" s="35"/>
      <c r="YZ299" s="35"/>
      <c r="ZA299" s="35"/>
      <c r="ZB299" s="35">
        <v>1</v>
      </c>
      <c r="ZC299" s="35"/>
      <c r="ZD299" s="35"/>
      <c r="ZE299" s="35"/>
      <c r="ZF299" s="35"/>
      <c r="ZG299" s="35"/>
      <c r="ZH299" s="35"/>
      <c r="ZI299" s="35">
        <v>1</v>
      </c>
      <c r="ZJ299" s="35"/>
      <c r="ZK299" s="35"/>
      <c r="ZL299" s="35"/>
      <c r="ZM299" s="35"/>
      <c r="ZN299" s="35"/>
      <c r="ZO299" s="35"/>
      <c r="ZP299" s="35"/>
      <c r="ZQ299" s="35"/>
      <c r="ZR299" s="35"/>
      <c r="ZS299" s="35"/>
      <c r="ZT299" s="35"/>
      <c r="ZU299" s="35"/>
      <c r="ZV299" s="35"/>
      <c r="ZW299" s="35"/>
      <c r="ZX299" s="35"/>
      <c r="ZY299" s="35"/>
      <c r="ZZ299" s="35"/>
      <c r="AAA299" s="35"/>
      <c r="AAB299" s="35"/>
      <c r="AAC299" s="35"/>
      <c r="AAD299" s="35"/>
      <c r="AAE299" s="35"/>
      <c r="AAF299" s="35"/>
      <c r="AAG299" s="35"/>
      <c r="AAH299" s="35"/>
      <c r="AAI299" s="35"/>
      <c r="AAJ299" s="35"/>
      <c r="AAK299" s="35"/>
      <c r="AAL299" s="35"/>
      <c r="AAM299" s="35"/>
      <c r="AAN299" s="35"/>
      <c r="AAO299" s="35"/>
      <c r="AAP299" s="35"/>
      <c r="AAQ299" s="35"/>
      <c r="AAR299" s="35"/>
      <c r="AAS299" s="35"/>
      <c r="AAT299" s="35"/>
      <c r="AAU299" s="35"/>
      <c r="AAV299" s="35"/>
      <c r="AAW299" s="35"/>
      <c r="AAX299" s="35"/>
      <c r="AAY299" s="35"/>
      <c r="AAZ299" s="35"/>
      <c r="ABA299" s="35"/>
      <c r="ABB299" s="35"/>
      <c r="ABC299" s="35"/>
      <c r="ABD299" s="35"/>
      <c r="ABE299" s="35"/>
      <c r="ABF299" s="35"/>
      <c r="ABG299" s="35"/>
      <c r="ABH299" s="35"/>
      <c r="ABI299" s="35"/>
      <c r="ABJ299" s="35"/>
      <c r="ABK299" s="35"/>
      <c r="ABL299" s="35"/>
      <c r="ABM299" s="35"/>
      <c r="ABN299" s="35"/>
      <c r="ABO299" s="35"/>
      <c r="ABP299" s="35"/>
      <c r="ABQ299" s="35"/>
      <c r="ABR299" s="35"/>
      <c r="ABS299" s="35"/>
      <c r="ABT299" s="35"/>
      <c r="ABU299" s="35"/>
      <c r="ABV299" s="35"/>
      <c r="ABW299" s="35"/>
      <c r="ABX299" s="35"/>
      <c r="ABY299" s="35"/>
      <c r="ABZ299" s="35"/>
      <c r="ACA299" s="35"/>
      <c r="ACB299" s="35"/>
      <c r="ACC299" s="35"/>
      <c r="ACD299" s="35"/>
      <c r="ACE299" s="35"/>
      <c r="ACF299" s="35"/>
      <c r="ACG299" s="35"/>
      <c r="ACH299" s="35"/>
      <c r="ACI299" s="35"/>
      <c r="ACJ299" s="35"/>
      <c r="ACK299" s="35"/>
      <c r="ACL299" s="35"/>
      <c r="ACM299" s="35"/>
      <c r="ACN299" s="35"/>
      <c r="ACO299" s="35"/>
      <c r="ACP299" s="35"/>
      <c r="ACQ299" s="35"/>
      <c r="ACR299" s="35"/>
      <c r="ACS299" s="35"/>
      <c r="ACT299" s="35"/>
      <c r="ACU299" s="35"/>
      <c r="ACV299" s="35"/>
      <c r="ACW299" s="35"/>
      <c r="ACX299" s="35"/>
      <c r="ACY299" s="35"/>
      <c r="ACZ299" s="35"/>
      <c r="ADA299" s="35"/>
      <c r="ADB299" s="35"/>
      <c r="ADC299" s="35"/>
      <c r="ADD299" s="35"/>
      <c r="ADE299" s="35"/>
      <c r="ADF299" s="35"/>
      <c r="ADG299" s="35"/>
      <c r="ADH299" s="35"/>
      <c r="ADI299" s="35"/>
      <c r="ADJ299" s="35"/>
      <c r="ADK299" s="35"/>
      <c r="ADL299" s="35"/>
      <c r="ADM299" s="35"/>
      <c r="ADN299" s="35"/>
      <c r="ADO299" s="35"/>
      <c r="ADP299" s="35"/>
      <c r="ADQ299" s="35"/>
      <c r="ADR299" s="35"/>
      <c r="ADS299" s="35"/>
      <c r="ADT299" s="35"/>
      <c r="ADU299" s="35"/>
      <c r="ADV299" s="35"/>
      <c r="ADW299" s="35"/>
      <c r="ADX299" s="35"/>
      <c r="ADY299" s="26">
        <f t="shared" si="12"/>
        <v>0</v>
      </c>
      <c r="ADZ299" s="5"/>
    </row>
    <row r="300" spans="1:806" s="33" customFormat="1" x14ac:dyDescent="0.2">
      <c r="A300" s="38" t="s">
        <v>106</v>
      </c>
      <c r="B300" s="65">
        <f t="shared" si="11"/>
        <v>0</v>
      </c>
      <c r="C300" s="57">
        <v>10</v>
      </c>
      <c r="D300" s="59">
        <v>44651</v>
      </c>
      <c r="E300" s="67">
        <v>39.96</v>
      </c>
      <c r="F300" s="67">
        <f t="shared" si="13"/>
        <v>0</v>
      </c>
      <c r="G300" s="6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15"/>
      <c r="BF300" s="15"/>
      <c r="BG300" s="136"/>
      <c r="BH300" s="35"/>
      <c r="BI300" s="35"/>
      <c r="BJ300" s="35"/>
      <c r="BK300" s="35"/>
      <c r="BL300" s="35"/>
      <c r="BM300" s="35"/>
      <c r="BN300" s="35"/>
      <c r="BO300" s="35"/>
      <c r="BP300" s="35"/>
      <c r="BQ300" s="35"/>
      <c r="BR300" s="35"/>
      <c r="BS300" s="35"/>
      <c r="BT300" s="35"/>
      <c r="BU300" s="35"/>
      <c r="BV300" s="35"/>
      <c r="BW300" s="35"/>
      <c r="BX300" s="35"/>
      <c r="BY300" s="35"/>
      <c r="BZ300" s="35"/>
      <c r="CA300" s="35"/>
      <c r="CB300" s="35"/>
      <c r="CC300" s="35"/>
      <c r="CD300" s="35"/>
      <c r="CE300" s="35"/>
      <c r="CF300" s="35"/>
      <c r="CG300" s="35"/>
      <c r="CH300" s="35"/>
      <c r="CI300" s="35"/>
      <c r="CJ300" s="35"/>
      <c r="CK300" s="35"/>
      <c r="CL300" s="35"/>
      <c r="CM300" s="35"/>
      <c r="CN300" s="35"/>
      <c r="CO300" s="35"/>
      <c r="CP300" s="35"/>
      <c r="CQ300" s="35"/>
      <c r="CR300" s="35"/>
      <c r="CS300" s="35"/>
      <c r="CT300" s="35"/>
      <c r="CU300" s="35"/>
      <c r="CV300" s="35"/>
      <c r="CW300" s="35"/>
      <c r="CX300" s="35"/>
      <c r="CY300" s="35"/>
      <c r="CZ300" s="35"/>
      <c r="DA300" s="35"/>
      <c r="DB300" s="35"/>
      <c r="DC300" s="35"/>
      <c r="DD300" s="35"/>
      <c r="DE300" s="35"/>
      <c r="DF300" s="35"/>
      <c r="DG300" s="35"/>
      <c r="DH300" s="35"/>
      <c r="DI300" s="35"/>
      <c r="DJ300" s="35"/>
      <c r="DK300" s="35"/>
      <c r="DL300" s="35"/>
      <c r="DM300" s="35"/>
      <c r="DN300" s="35"/>
      <c r="DO300" s="35"/>
      <c r="DP300" s="35"/>
      <c r="DQ300" s="35"/>
      <c r="DR300" s="35"/>
      <c r="DS300" s="35"/>
      <c r="DT300" s="35"/>
      <c r="DU300" s="35"/>
      <c r="DV300" s="35"/>
      <c r="DW300" s="35"/>
      <c r="DX300" s="35"/>
      <c r="DY300" s="35"/>
      <c r="DZ300" s="35"/>
      <c r="EA300" s="35"/>
      <c r="EB300" s="35"/>
      <c r="EC300" s="35"/>
      <c r="ED300" s="35"/>
      <c r="EE300" s="35"/>
      <c r="EF300" s="35"/>
      <c r="EG300" s="35"/>
      <c r="EH300" s="35"/>
      <c r="EI300" s="35"/>
      <c r="EJ300" s="35"/>
      <c r="EK300" s="35"/>
      <c r="EL300" s="35"/>
      <c r="EM300" s="35"/>
      <c r="EN300" s="35"/>
      <c r="EO300" s="35"/>
      <c r="EP300" s="35"/>
      <c r="EQ300" s="35"/>
      <c r="ER300" s="35"/>
      <c r="ES300" s="35"/>
      <c r="ET300" s="35"/>
      <c r="EU300" s="35"/>
      <c r="EV300" s="35"/>
      <c r="EW300" s="35"/>
      <c r="EX300" s="35"/>
      <c r="EY300" s="35"/>
      <c r="EZ300" s="35"/>
      <c r="FA300" s="35"/>
      <c r="FB300" s="35"/>
      <c r="FC300" s="35"/>
      <c r="FD300" s="35"/>
      <c r="FE300" s="35"/>
      <c r="FF300" s="35"/>
      <c r="FG300" s="35"/>
      <c r="FH300" s="35"/>
      <c r="FI300" s="35"/>
      <c r="FJ300" s="35"/>
      <c r="FK300" s="35"/>
      <c r="FL300" s="35"/>
      <c r="FM300" s="35"/>
      <c r="FN300" s="35"/>
      <c r="FO300" s="35"/>
      <c r="FP300" s="35"/>
      <c r="FQ300" s="35"/>
      <c r="FR300" s="35"/>
      <c r="FS300" s="35"/>
      <c r="FT300" s="35"/>
      <c r="FU300" s="35"/>
      <c r="FV300" s="35"/>
      <c r="FW300" s="35"/>
      <c r="FX300" s="35"/>
      <c r="FY300" s="35"/>
      <c r="FZ300" s="35"/>
      <c r="GA300" s="35"/>
      <c r="GB300" s="35"/>
      <c r="GC300" s="35"/>
      <c r="GD300" s="35"/>
      <c r="GE300" s="35"/>
      <c r="GF300" s="35"/>
      <c r="GG300" s="35"/>
      <c r="GH300" s="35"/>
      <c r="GI300" s="35"/>
      <c r="GJ300" s="35"/>
      <c r="GK300" s="35"/>
      <c r="GL300" s="35"/>
      <c r="GM300" s="35"/>
      <c r="GN300" s="35"/>
      <c r="GO300" s="35"/>
      <c r="GP300" s="35"/>
      <c r="GQ300" s="35"/>
      <c r="GR300" s="35"/>
      <c r="GS300" s="35"/>
      <c r="GT300" s="35"/>
      <c r="GU300" s="35"/>
      <c r="GV300" s="35"/>
      <c r="GW300" s="35"/>
      <c r="GX300" s="35"/>
      <c r="GY300" s="35"/>
      <c r="GZ300" s="35"/>
      <c r="HA300" s="35"/>
      <c r="HB300" s="35"/>
      <c r="HC300" s="35"/>
      <c r="HD300" s="35"/>
      <c r="HE300" s="35"/>
      <c r="HF300" s="35"/>
      <c r="HG300" s="35"/>
      <c r="HH300" s="35"/>
      <c r="HI300" s="35"/>
      <c r="HJ300" s="35"/>
      <c r="HK300" s="35"/>
      <c r="HL300" s="35"/>
      <c r="HM300" s="35"/>
      <c r="HN300" s="35"/>
      <c r="HO300" s="35"/>
      <c r="HP300" s="35"/>
      <c r="HQ300" s="35"/>
      <c r="HR300" s="35"/>
      <c r="HS300" s="35"/>
      <c r="HT300" s="35"/>
      <c r="HU300" s="35"/>
      <c r="HV300" s="35"/>
      <c r="HW300" s="35"/>
      <c r="HX300" s="35"/>
      <c r="HY300" s="35"/>
      <c r="HZ300" s="35"/>
      <c r="IA300" s="35"/>
      <c r="IB300" s="35"/>
      <c r="IC300" s="35"/>
      <c r="ID300" s="35"/>
      <c r="IE300" s="35"/>
      <c r="IF300" s="35"/>
      <c r="IG300" s="35"/>
      <c r="IH300" s="35"/>
      <c r="II300" s="35"/>
      <c r="IJ300" s="35"/>
      <c r="IK300" s="35"/>
      <c r="IL300" s="35"/>
      <c r="IM300" s="35"/>
      <c r="IN300" s="35"/>
      <c r="IO300" s="35"/>
      <c r="IP300" s="35"/>
      <c r="IQ300" s="35"/>
      <c r="IR300" s="35"/>
      <c r="IS300" s="35"/>
      <c r="IT300" s="35"/>
      <c r="IU300" s="35"/>
      <c r="IV300" s="35"/>
      <c r="IW300" s="35"/>
      <c r="IX300" s="35"/>
      <c r="IY300" s="35"/>
      <c r="IZ300" s="35"/>
      <c r="JA300" s="35"/>
      <c r="JB300" s="35"/>
      <c r="JC300" s="35"/>
      <c r="JD300" s="35"/>
      <c r="JE300" s="35"/>
      <c r="JF300" s="35"/>
      <c r="JG300" s="35"/>
      <c r="JH300" s="35"/>
      <c r="JI300" s="35"/>
      <c r="JJ300" s="35"/>
      <c r="JK300" s="35"/>
      <c r="JL300" s="35"/>
      <c r="JM300" s="35"/>
      <c r="JN300" s="35"/>
      <c r="JO300" s="35"/>
      <c r="JP300" s="35"/>
      <c r="JQ300" s="35"/>
      <c r="JR300" s="35"/>
      <c r="JS300" s="35"/>
      <c r="JT300" s="35"/>
      <c r="JU300" s="35"/>
      <c r="JV300" s="35"/>
      <c r="JW300" s="35"/>
      <c r="JX300" s="35"/>
      <c r="JY300" s="35"/>
      <c r="JZ300" s="35"/>
      <c r="KA300" s="35"/>
      <c r="KB300" s="35"/>
      <c r="KC300" s="35"/>
      <c r="KD300" s="35"/>
      <c r="KE300" s="35"/>
      <c r="KF300" s="35"/>
      <c r="KG300" s="35"/>
      <c r="KH300" s="35"/>
      <c r="KI300" s="35"/>
      <c r="KJ300" s="35"/>
      <c r="KK300" s="35"/>
      <c r="KL300" s="35"/>
      <c r="KM300" s="35"/>
      <c r="KN300" s="35"/>
      <c r="KO300" s="35"/>
      <c r="KP300" s="35"/>
      <c r="KQ300" s="35"/>
      <c r="KR300" s="35"/>
      <c r="KS300" s="35"/>
      <c r="KT300" s="35"/>
      <c r="KU300" s="35"/>
      <c r="KV300" s="35"/>
      <c r="KW300" s="35"/>
      <c r="KX300" s="35"/>
      <c r="KY300" s="35"/>
      <c r="KZ300" s="35"/>
      <c r="LA300" s="35"/>
      <c r="LB300" s="35"/>
      <c r="LC300" s="35"/>
      <c r="LD300" s="35"/>
      <c r="LE300" s="35"/>
      <c r="LF300" s="35"/>
      <c r="LG300" s="35"/>
      <c r="LH300" s="35"/>
      <c r="LI300" s="35"/>
      <c r="LJ300" s="35"/>
      <c r="LK300" s="35"/>
      <c r="LL300" s="35"/>
      <c r="LM300" s="35"/>
      <c r="LN300" s="35"/>
      <c r="LO300" s="35"/>
      <c r="LP300" s="35"/>
      <c r="LQ300" s="35"/>
      <c r="LR300" s="35"/>
      <c r="LS300" s="35"/>
      <c r="LT300" s="35"/>
      <c r="LU300" s="35"/>
      <c r="LV300" s="35"/>
      <c r="LW300" s="35"/>
      <c r="LX300" s="35"/>
      <c r="LY300" s="35"/>
      <c r="LZ300" s="35"/>
      <c r="MA300" s="35"/>
      <c r="MB300" s="35"/>
      <c r="MC300" s="35"/>
      <c r="MD300" s="35"/>
      <c r="ME300" s="35"/>
      <c r="MF300" s="35"/>
      <c r="MG300" s="35"/>
      <c r="MH300" s="35"/>
      <c r="MI300" s="35"/>
      <c r="MJ300" s="35"/>
      <c r="MK300" s="35"/>
      <c r="ML300" s="35"/>
      <c r="MM300" s="35"/>
      <c r="MN300" s="35"/>
      <c r="MO300" s="35"/>
      <c r="MP300" s="35"/>
      <c r="MQ300" s="35"/>
      <c r="MR300" s="35"/>
      <c r="MS300" s="35"/>
      <c r="MT300" s="35"/>
      <c r="MU300" s="35"/>
      <c r="MV300" s="35"/>
      <c r="MW300" s="35"/>
      <c r="MX300" s="35"/>
      <c r="MY300" s="35"/>
      <c r="MZ300" s="35"/>
      <c r="NA300" s="35"/>
      <c r="NB300" s="35"/>
      <c r="NC300" s="35"/>
      <c r="ND300" s="35"/>
      <c r="NE300" s="35"/>
      <c r="NF300" s="35"/>
      <c r="NG300" s="35"/>
      <c r="NH300" s="35"/>
      <c r="NI300" s="35"/>
      <c r="NJ300" s="35"/>
      <c r="NK300" s="35"/>
      <c r="NL300" s="35"/>
      <c r="NM300" s="35"/>
      <c r="NN300" s="35"/>
      <c r="NO300" s="35"/>
      <c r="NP300" s="35"/>
      <c r="NQ300" s="35"/>
      <c r="NR300" s="35"/>
      <c r="NS300" s="35"/>
      <c r="NT300" s="35"/>
      <c r="NU300" s="35"/>
      <c r="NV300" s="35"/>
      <c r="NW300" s="35"/>
      <c r="NX300" s="35"/>
      <c r="NY300" s="35"/>
      <c r="NZ300" s="35"/>
      <c r="OA300" s="35"/>
      <c r="OB300" s="35"/>
      <c r="OC300" s="35"/>
      <c r="OD300" s="35"/>
      <c r="OE300" s="35"/>
      <c r="OF300" s="35"/>
      <c r="OG300" s="35"/>
      <c r="OH300" s="35"/>
      <c r="OI300" s="35"/>
      <c r="OJ300" s="35"/>
      <c r="OK300" s="35"/>
      <c r="OL300" s="35"/>
      <c r="OM300" s="35"/>
      <c r="ON300" s="35"/>
      <c r="OO300" s="35"/>
      <c r="OP300" s="35"/>
      <c r="OQ300" s="35"/>
      <c r="OR300" s="35"/>
      <c r="OS300" s="35"/>
      <c r="OT300" s="35"/>
      <c r="OU300" s="35"/>
      <c r="OV300" s="35"/>
      <c r="OW300" s="35"/>
      <c r="OX300" s="35"/>
      <c r="OY300" s="35"/>
      <c r="OZ300" s="35"/>
      <c r="PA300" s="35"/>
      <c r="PB300" s="35"/>
      <c r="PC300" s="35"/>
      <c r="PD300" s="35"/>
      <c r="PE300" s="35"/>
      <c r="PF300" s="35"/>
      <c r="PG300" s="35"/>
      <c r="PH300" s="35"/>
      <c r="PI300" s="35"/>
      <c r="PJ300" s="35"/>
      <c r="PK300" s="35"/>
      <c r="PL300" s="35"/>
      <c r="PM300" s="35"/>
      <c r="PN300" s="35"/>
      <c r="PO300" s="35"/>
      <c r="PP300" s="35"/>
      <c r="PQ300" s="35"/>
      <c r="PR300" s="35"/>
      <c r="PS300" s="35"/>
      <c r="PT300" s="35"/>
      <c r="PU300" s="35"/>
      <c r="PV300" s="35"/>
      <c r="PW300" s="35"/>
      <c r="PX300" s="35"/>
      <c r="PY300" s="35"/>
      <c r="PZ300" s="35"/>
      <c r="QA300" s="35"/>
      <c r="QB300" s="35"/>
      <c r="QC300" s="35"/>
      <c r="QD300" s="35"/>
      <c r="QE300" s="35"/>
      <c r="QF300" s="35"/>
      <c r="QG300" s="35"/>
      <c r="QH300" s="35"/>
      <c r="QI300" s="35"/>
      <c r="QJ300" s="35"/>
      <c r="QK300" s="35"/>
      <c r="QL300" s="35"/>
      <c r="QM300" s="35"/>
      <c r="QN300" s="35"/>
      <c r="QO300" s="35"/>
      <c r="QP300" s="35"/>
      <c r="QQ300" s="35"/>
      <c r="QR300" s="35"/>
      <c r="QS300" s="35"/>
      <c r="QT300" s="35"/>
      <c r="QU300" s="35"/>
      <c r="QV300" s="35"/>
      <c r="QW300" s="35"/>
      <c r="QX300" s="35"/>
      <c r="QY300" s="35"/>
      <c r="QZ300" s="35"/>
      <c r="RA300" s="35"/>
      <c r="RB300" s="35"/>
      <c r="RC300" s="35"/>
      <c r="RD300" s="35"/>
      <c r="RE300" s="35"/>
      <c r="RF300" s="35"/>
      <c r="RG300" s="35"/>
      <c r="RH300" s="35"/>
      <c r="RI300" s="35"/>
      <c r="RJ300" s="35"/>
      <c r="RK300" s="35"/>
      <c r="RL300" s="35"/>
      <c r="RM300" s="35"/>
      <c r="RN300" s="35"/>
      <c r="RO300" s="35"/>
      <c r="RP300" s="35"/>
      <c r="RQ300" s="35"/>
      <c r="RR300" s="35"/>
      <c r="RS300" s="35"/>
      <c r="RT300" s="35"/>
      <c r="RU300" s="35"/>
      <c r="RV300" s="35"/>
      <c r="RW300" s="35"/>
      <c r="RX300" s="35"/>
      <c r="RY300" s="35"/>
      <c r="RZ300" s="35"/>
      <c r="SA300" s="35"/>
      <c r="SB300" s="35"/>
      <c r="SC300" s="35"/>
      <c r="SD300" s="35"/>
      <c r="SE300" s="35"/>
      <c r="SF300" s="35"/>
      <c r="SG300" s="35"/>
      <c r="SH300" s="35"/>
      <c r="SI300" s="35"/>
      <c r="SJ300" s="35"/>
      <c r="SK300" s="35"/>
      <c r="SL300" s="35"/>
      <c r="SM300" s="35"/>
      <c r="SN300" s="35">
        <v>80</v>
      </c>
      <c r="SO300" s="35"/>
      <c r="SP300" s="35"/>
      <c r="SQ300" s="35"/>
      <c r="SR300" s="35"/>
      <c r="SS300" s="35"/>
      <c r="ST300" s="35"/>
      <c r="SU300" s="35"/>
      <c r="SV300" s="35"/>
      <c r="SW300" s="35"/>
      <c r="SX300" s="35"/>
      <c r="SY300" s="35"/>
      <c r="SZ300" s="35"/>
      <c r="TA300" s="35"/>
      <c r="TB300" s="35"/>
      <c r="TC300" s="35">
        <v>80</v>
      </c>
      <c r="TD300" s="35"/>
      <c r="TE300" s="35"/>
      <c r="TF300" s="35"/>
      <c r="TG300" s="35"/>
      <c r="TH300" s="35"/>
      <c r="TI300" s="35"/>
      <c r="TJ300" s="35"/>
      <c r="TK300" s="35"/>
      <c r="TL300" s="35"/>
      <c r="TM300" s="35"/>
      <c r="TN300" s="35"/>
      <c r="TO300" s="35"/>
      <c r="TP300" s="35"/>
      <c r="TQ300" s="35"/>
      <c r="TR300" s="35"/>
      <c r="TS300" s="35"/>
      <c r="TT300" s="35"/>
      <c r="TU300" s="35"/>
      <c r="TV300" s="35"/>
      <c r="TW300" s="35"/>
      <c r="TX300" s="35"/>
      <c r="TY300" s="35"/>
      <c r="TZ300" s="35"/>
      <c r="UA300" s="35"/>
      <c r="UB300" s="35"/>
      <c r="UC300" s="35"/>
      <c r="UD300" s="35"/>
      <c r="UE300" s="35"/>
      <c r="UF300" s="35"/>
      <c r="UG300" s="35"/>
      <c r="UH300" s="35"/>
      <c r="UI300" s="35"/>
      <c r="UJ300" s="35"/>
      <c r="UK300" s="35"/>
      <c r="UL300" s="35"/>
      <c r="UM300" s="35"/>
      <c r="UN300" s="35"/>
      <c r="UO300" s="35"/>
      <c r="UP300" s="35"/>
      <c r="UQ300" s="35"/>
      <c r="UR300" s="35"/>
      <c r="US300" s="35"/>
      <c r="UT300" s="35"/>
      <c r="UU300" s="35"/>
      <c r="UV300" s="35"/>
      <c r="UW300" s="35"/>
      <c r="UX300" s="35"/>
      <c r="UY300" s="35"/>
      <c r="UZ300" s="35"/>
      <c r="VA300" s="35"/>
      <c r="VB300" s="35"/>
      <c r="VC300" s="35"/>
      <c r="VD300" s="35"/>
      <c r="VE300" s="35"/>
      <c r="VF300" s="35"/>
      <c r="VG300" s="35"/>
      <c r="VH300" s="35"/>
      <c r="VI300" s="35"/>
      <c r="VJ300" s="35"/>
      <c r="VK300" s="35"/>
      <c r="VL300" s="35"/>
      <c r="VM300" s="35"/>
      <c r="VN300" s="35"/>
      <c r="VO300" s="35"/>
      <c r="VP300" s="35"/>
      <c r="VQ300" s="35"/>
      <c r="VR300" s="35"/>
      <c r="VS300" s="35"/>
      <c r="VT300" s="35"/>
      <c r="VU300" s="35"/>
      <c r="VV300" s="35"/>
      <c r="VW300" s="35"/>
      <c r="VX300" s="35"/>
      <c r="VY300" s="35"/>
      <c r="VZ300" s="35"/>
      <c r="WA300" s="35"/>
      <c r="WB300" s="35"/>
      <c r="WC300" s="35"/>
      <c r="WD300" s="35"/>
      <c r="WE300" s="35"/>
      <c r="WF300" s="35"/>
      <c r="WG300" s="35"/>
      <c r="WH300" s="35"/>
      <c r="WI300" s="35"/>
      <c r="WJ300" s="35"/>
      <c r="WK300" s="35"/>
      <c r="WL300" s="35"/>
      <c r="WM300" s="35"/>
      <c r="WN300" s="35"/>
      <c r="WO300" s="35"/>
      <c r="WP300" s="35"/>
      <c r="WQ300" s="35"/>
      <c r="WR300" s="35"/>
      <c r="WS300" s="35"/>
      <c r="WT300" s="35"/>
      <c r="WU300" s="35"/>
      <c r="WV300" s="35"/>
      <c r="WW300" s="35"/>
      <c r="WX300" s="35"/>
      <c r="WY300" s="35"/>
      <c r="WZ300" s="35"/>
      <c r="XA300" s="35"/>
      <c r="XB300" s="35"/>
      <c r="XC300" s="35"/>
      <c r="XD300" s="35"/>
      <c r="XE300" s="35"/>
      <c r="XF300" s="35"/>
      <c r="XG300" s="35"/>
      <c r="XH300" s="35"/>
      <c r="XI300" s="35"/>
      <c r="XJ300" s="35"/>
      <c r="XK300" s="35"/>
      <c r="XL300" s="35"/>
      <c r="XM300" s="35"/>
      <c r="XN300" s="35"/>
      <c r="XO300" s="35"/>
      <c r="XP300" s="35"/>
      <c r="XQ300" s="35"/>
      <c r="XR300" s="35"/>
      <c r="XS300" s="35"/>
      <c r="XT300" s="35"/>
      <c r="XU300" s="35"/>
      <c r="XV300" s="35"/>
      <c r="XW300" s="35"/>
      <c r="XX300" s="35"/>
      <c r="XY300" s="35"/>
      <c r="XZ300" s="35"/>
      <c r="YA300" s="35"/>
      <c r="YB300" s="35"/>
      <c r="YC300" s="35"/>
      <c r="YD300" s="35"/>
      <c r="YE300" s="35"/>
      <c r="YF300" s="35"/>
      <c r="YG300" s="35"/>
      <c r="YH300" s="35"/>
      <c r="YI300" s="35"/>
      <c r="YJ300" s="35"/>
      <c r="YK300" s="35"/>
      <c r="YL300" s="35"/>
      <c r="YM300" s="35"/>
      <c r="YN300" s="35"/>
      <c r="YO300" s="35"/>
      <c r="YP300" s="35"/>
      <c r="YQ300" s="35"/>
      <c r="YR300" s="35"/>
      <c r="YS300" s="35"/>
      <c r="YT300" s="35"/>
      <c r="YU300" s="35"/>
      <c r="YV300" s="35"/>
      <c r="YW300" s="35"/>
      <c r="YX300" s="35"/>
      <c r="YY300" s="35"/>
      <c r="YZ300" s="35"/>
      <c r="ZA300" s="35"/>
      <c r="ZB300" s="35"/>
      <c r="ZC300" s="35"/>
      <c r="ZD300" s="35"/>
      <c r="ZE300" s="35"/>
      <c r="ZF300" s="35"/>
      <c r="ZG300" s="35"/>
      <c r="ZH300" s="35"/>
      <c r="ZI300" s="35"/>
      <c r="ZJ300" s="35"/>
      <c r="ZK300" s="35"/>
      <c r="ZL300" s="35"/>
      <c r="ZM300" s="35"/>
      <c r="ZN300" s="35"/>
      <c r="ZO300" s="35"/>
      <c r="ZP300" s="35"/>
      <c r="ZQ300" s="35"/>
      <c r="ZR300" s="35"/>
      <c r="ZS300" s="35"/>
      <c r="ZT300" s="35"/>
      <c r="ZU300" s="35"/>
      <c r="ZV300" s="35"/>
      <c r="ZW300" s="35"/>
      <c r="ZX300" s="35"/>
      <c r="ZY300" s="35"/>
      <c r="ZZ300" s="35"/>
      <c r="AAA300" s="35"/>
      <c r="AAB300" s="35"/>
      <c r="AAC300" s="35"/>
      <c r="AAD300" s="35"/>
      <c r="AAE300" s="35"/>
      <c r="AAF300" s="35"/>
      <c r="AAG300" s="35"/>
      <c r="AAH300" s="35"/>
      <c r="AAI300" s="35"/>
      <c r="AAJ300" s="35"/>
      <c r="AAK300" s="35"/>
      <c r="AAL300" s="35"/>
      <c r="AAM300" s="35"/>
      <c r="AAN300" s="35"/>
      <c r="AAO300" s="35"/>
      <c r="AAP300" s="35"/>
      <c r="AAQ300" s="35"/>
      <c r="AAR300" s="35"/>
      <c r="AAS300" s="35"/>
      <c r="AAT300" s="35"/>
      <c r="AAU300" s="35"/>
      <c r="AAV300" s="35"/>
      <c r="AAW300" s="35"/>
      <c r="AAX300" s="35"/>
      <c r="AAY300" s="35"/>
      <c r="AAZ300" s="35"/>
      <c r="ABA300" s="35"/>
      <c r="ABB300" s="35"/>
      <c r="ABC300" s="35"/>
      <c r="ABD300" s="35"/>
      <c r="ABE300" s="35"/>
      <c r="ABF300" s="35"/>
      <c r="ABG300" s="35"/>
      <c r="ABH300" s="35"/>
      <c r="ABI300" s="35"/>
      <c r="ABJ300" s="35"/>
      <c r="ABK300" s="35"/>
      <c r="ABL300" s="35"/>
      <c r="ABM300" s="35"/>
      <c r="ABN300" s="35"/>
      <c r="ABO300" s="35"/>
      <c r="ABP300" s="35"/>
      <c r="ABQ300" s="35"/>
      <c r="ABR300" s="35"/>
      <c r="ABS300" s="35"/>
      <c r="ABT300" s="35"/>
      <c r="ABU300" s="35"/>
      <c r="ABV300" s="35"/>
      <c r="ABW300" s="35"/>
      <c r="ABX300" s="35"/>
      <c r="ABY300" s="35"/>
      <c r="ABZ300" s="35"/>
      <c r="ACA300" s="35"/>
      <c r="ACB300" s="35"/>
      <c r="ACC300" s="35"/>
      <c r="ACD300" s="35"/>
      <c r="ACE300" s="35"/>
      <c r="ACF300" s="35"/>
      <c r="ACG300" s="35"/>
      <c r="ACH300" s="35"/>
      <c r="ACI300" s="35"/>
      <c r="ACJ300" s="35"/>
      <c r="ACK300" s="35"/>
      <c r="ACL300" s="35"/>
      <c r="ACM300" s="35"/>
      <c r="ACN300" s="35"/>
      <c r="ACO300" s="35"/>
      <c r="ACP300" s="35"/>
      <c r="ACQ300" s="35"/>
      <c r="ACR300" s="35"/>
      <c r="ACS300" s="35"/>
      <c r="ACT300" s="35"/>
      <c r="ACU300" s="35"/>
      <c r="ACV300" s="35"/>
      <c r="ACW300" s="35"/>
      <c r="ACX300" s="35"/>
      <c r="ACY300" s="35"/>
      <c r="ACZ300" s="35"/>
      <c r="ADA300" s="35"/>
      <c r="ADB300" s="35"/>
      <c r="ADC300" s="35"/>
      <c r="ADD300" s="35"/>
      <c r="ADE300" s="35"/>
      <c r="ADF300" s="35"/>
      <c r="ADG300" s="35"/>
      <c r="ADH300" s="35"/>
      <c r="ADI300" s="35"/>
      <c r="ADJ300" s="35"/>
      <c r="ADK300" s="35"/>
      <c r="ADL300" s="35"/>
      <c r="ADM300" s="35"/>
      <c r="ADN300" s="35"/>
      <c r="ADO300" s="35"/>
      <c r="ADP300" s="35"/>
      <c r="ADQ300" s="35"/>
      <c r="ADR300" s="35"/>
      <c r="ADS300" s="35"/>
      <c r="ADT300" s="35"/>
      <c r="ADU300" s="35"/>
      <c r="ADV300" s="35"/>
      <c r="ADW300" s="35"/>
      <c r="ADX300" s="35"/>
      <c r="ADY300" s="26">
        <f t="shared" si="12"/>
        <v>0</v>
      </c>
      <c r="ADZ300" s="5"/>
    </row>
    <row r="301" spans="1:806" s="33" customFormat="1" x14ac:dyDescent="0.2">
      <c r="A301" s="38" t="s">
        <v>542</v>
      </c>
      <c r="B301" s="65">
        <f t="shared" si="11"/>
        <v>0</v>
      </c>
      <c r="C301" s="57">
        <v>10</v>
      </c>
      <c r="D301" s="59">
        <v>44697</v>
      </c>
      <c r="E301" s="67">
        <v>66.2</v>
      </c>
      <c r="F301" s="67">
        <f t="shared" si="13"/>
        <v>0</v>
      </c>
      <c r="G301" s="6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15"/>
      <c r="BF301" s="15"/>
      <c r="BG301" s="136"/>
      <c r="BH301" s="35"/>
      <c r="BI301" s="35"/>
      <c r="BJ301" s="35"/>
      <c r="BK301" s="35"/>
      <c r="BL301" s="35"/>
      <c r="BM301" s="35"/>
      <c r="BN301" s="35"/>
      <c r="BO301" s="35"/>
      <c r="BP301" s="35"/>
      <c r="BQ301" s="35"/>
      <c r="BR301" s="35"/>
      <c r="BS301" s="35"/>
      <c r="BT301" s="35"/>
      <c r="BU301" s="35"/>
      <c r="BV301" s="35"/>
      <c r="BW301" s="35"/>
      <c r="BX301" s="35"/>
      <c r="BY301" s="35"/>
      <c r="BZ301" s="35"/>
      <c r="CA301" s="35"/>
      <c r="CB301" s="35"/>
      <c r="CC301" s="35"/>
      <c r="CD301" s="35"/>
      <c r="CE301" s="35"/>
      <c r="CF301" s="35"/>
      <c r="CG301" s="35"/>
      <c r="CH301" s="35"/>
      <c r="CI301" s="35"/>
      <c r="CJ301" s="35"/>
      <c r="CK301" s="35"/>
      <c r="CL301" s="35"/>
      <c r="CM301" s="35"/>
      <c r="CN301" s="35"/>
      <c r="CO301" s="35"/>
      <c r="CP301" s="35"/>
      <c r="CQ301" s="35"/>
      <c r="CR301" s="35"/>
      <c r="CS301" s="35"/>
      <c r="CT301" s="35"/>
      <c r="CU301" s="35"/>
      <c r="CV301" s="35"/>
      <c r="CW301" s="35"/>
      <c r="CX301" s="35"/>
      <c r="CY301" s="35"/>
      <c r="CZ301" s="35"/>
      <c r="DA301" s="35"/>
      <c r="DB301" s="35"/>
      <c r="DC301" s="35"/>
      <c r="DD301" s="35"/>
      <c r="DE301" s="35"/>
      <c r="DF301" s="35"/>
      <c r="DG301" s="35"/>
      <c r="DH301" s="35"/>
      <c r="DI301" s="35"/>
      <c r="DJ301" s="35"/>
      <c r="DK301" s="35"/>
      <c r="DL301" s="35"/>
      <c r="DM301" s="35"/>
      <c r="DN301" s="35"/>
      <c r="DO301" s="35"/>
      <c r="DP301" s="35"/>
      <c r="DQ301" s="35"/>
      <c r="DR301" s="35"/>
      <c r="DS301" s="35"/>
      <c r="DT301" s="35"/>
      <c r="DU301" s="35"/>
      <c r="DV301" s="35"/>
      <c r="DW301" s="35"/>
      <c r="DX301" s="35"/>
      <c r="DY301" s="35"/>
      <c r="DZ301" s="35"/>
      <c r="EA301" s="35"/>
      <c r="EB301" s="35"/>
      <c r="EC301" s="35"/>
      <c r="ED301" s="35"/>
      <c r="EE301" s="35"/>
      <c r="EF301" s="35"/>
      <c r="EG301" s="35"/>
      <c r="EH301" s="35"/>
      <c r="EI301" s="35"/>
      <c r="EJ301" s="35"/>
      <c r="EK301" s="35"/>
      <c r="EL301" s="35"/>
      <c r="EM301" s="35"/>
      <c r="EN301" s="35"/>
      <c r="EO301" s="35"/>
      <c r="EP301" s="35"/>
      <c r="EQ301" s="35"/>
      <c r="ER301" s="35"/>
      <c r="ES301" s="35"/>
      <c r="ET301" s="35"/>
      <c r="EU301" s="35"/>
      <c r="EV301" s="35"/>
      <c r="EW301" s="35"/>
      <c r="EX301" s="35"/>
      <c r="EY301" s="35"/>
      <c r="EZ301" s="35"/>
      <c r="FA301" s="35"/>
      <c r="FB301" s="35"/>
      <c r="FC301" s="35"/>
      <c r="FD301" s="35"/>
      <c r="FE301" s="35"/>
      <c r="FF301" s="35"/>
      <c r="FG301" s="35"/>
      <c r="FH301" s="35"/>
      <c r="FI301" s="35"/>
      <c r="FJ301" s="35"/>
      <c r="FK301" s="35"/>
      <c r="FL301" s="35"/>
      <c r="FM301" s="35"/>
      <c r="FN301" s="35"/>
      <c r="FO301" s="35"/>
      <c r="FP301" s="35"/>
      <c r="FQ301" s="35"/>
      <c r="FR301" s="35"/>
      <c r="FS301" s="35"/>
      <c r="FT301" s="35"/>
      <c r="FU301" s="35"/>
      <c r="FV301" s="35"/>
      <c r="FW301" s="35"/>
      <c r="FX301" s="35"/>
      <c r="FY301" s="35"/>
      <c r="FZ301" s="35"/>
      <c r="GA301" s="35"/>
      <c r="GB301" s="35"/>
      <c r="GC301" s="35"/>
      <c r="GD301" s="35"/>
      <c r="GE301" s="35"/>
      <c r="GF301" s="35"/>
      <c r="GG301" s="35"/>
      <c r="GH301" s="35"/>
      <c r="GI301" s="35"/>
      <c r="GJ301" s="35"/>
      <c r="GK301" s="35"/>
      <c r="GL301" s="35"/>
      <c r="GM301" s="35"/>
      <c r="GN301" s="35"/>
      <c r="GO301" s="35"/>
      <c r="GP301" s="35"/>
      <c r="GQ301" s="35"/>
      <c r="GR301" s="35"/>
      <c r="GS301" s="35"/>
      <c r="GT301" s="35"/>
      <c r="GU301" s="35"/>
      <c r="GV301" s="35"/>
      <c r="GW301" s="35"/>
      <c r="GX301" s="35"/>
      <c r="GY301" s="35"/>
      <c r="GZ301" s="35"/>
      <c r="HA301" s="35"/>
      <c r="HB301" s="35"/>
      <c r="HC301" s="35"/>
      <c r="HD301" s="35"/>
      <c r="HE301" s="35"/>
      <c r="HF301" s="35"/>
      <c r="HG301" s="35"/>
      <c r="HH301" s="35"/>
      <c r="HI301" s="35"/>
      <c r="HJ301" s="35"/>
      <c r="HK301" s="35"/>
      <c r="HL301" s="35"/>
      <c r="HM301" s="35"/>
      <c r="HN301" s="35"/>
      <c r="HO301" s="35"/>
      <c r="HP301" s="35"/>
      <c r="HQ301" s="35"/>
      <c r="HR301" s="35"/>
      <c r="HS301" s="35"/>
      <c r="HT301" s="35"/>
      <c r="HU301" s="35"/>
      <c r="HV301" s="35"/>
      <c r="HW301" s="35"/>
      <c r="HX301" s="35"/>
      <c r="HY301" s="35"/>
      <c r="HZ301" s="35"/>
      <c r="IA301" s="35"/>
      <c r="IB301" s="35"/>
      <c r="IC301" s="35"/>
      <c r="ID301" s="35"/>
      <c r="IE301" s="35"/>
      <c r="IF301" s="35"/>
      <c r="IG301" s="35"/>
      <c r="IH301" s="35"/>
      <c r="II301" s="35"/>
      <c r="IJ301" s="35"/>
      <c r="IK301" s="35"/>
      <c r="IL301" s="35"/>
      <c r="IM301" s="35"/>
      <c r="IN301" s="35"/>
      <c r="IO301" s="35"/>
      <c r="IP301" s="35"/>
      <c r="IQ301" s="35"/>
      <c r="IR301" s="35"/>
      <c r="IS301" s="35"/>
      <c r="IT301" s="35"/>
      <c r="IU301" s="35"/>
      <c r="IV301" s="35"/>
      <c r="IW301" s="35"/>
      <c r="IX301" s="35"/>
      <c r="IY301" s="35"/>
      <c r="IZ301" s="35"/>
      <c r="JA301" s="35"/>
      <c r="JB301" s="35"/>
      <c r="JC301" s="35"/>
      <c r="JD301" s="35"/>
      <c r="JE301" s="35"/>
      <c r="JF301" s="35"/>
      <c r="JG301" s="35"/>
      <c r="JH301" s="35"/>
      <c r="JI301" s="35"/>
      <c r="JJ301" s="35"/>
      <c r="JK301" s="35"/>
      <c r="JL301" s="35"/>
      <c r="JM301" s="35"/>
      <c r="JN301" s="35"/>
      <c r="JO301" s="35"/>
      <c r="JP301" s="35"/>
      <c r="JQ301" s="35"/>
      <c r="JR301" s="35"/>
      <c r="JS301" s="35"/>
      <c r="JT301" s="35"/>
      <c r="JU301" s="35"/>
      <c r="JV301" s="35"/>
      <c r="JW301" s="35"/>
      <c r="JX301" s="35"/>
      <c r="JY301" s="35"/>
      <c r="JZ301" s="35"/>
      <c r="KA301" s="35"/>
      <c r="KB301" s="35"/>
      <c r="KC301" s="35"/>
      <c r="KD301" s="35"/>
      <c r="KE301" s="35"/>
      <c r="KF301" s="35"/>
      <c r="KG301" s="35"/>
      <c r="KH301" s="35"/>
      <c r="KI301" s="35"/>
      <c r="KJ301" s="35"/>
      <c r="KK301" s="35"/>
      <c r="KL301" s="35"/>
      <c r="KM301" s="35"/>
      <c r="KN301" s="35"/>
      <c r="KO301" s="35"/>
      <c r="KP301" s="35"/>
      <c r="KQ301" s="35"/>
      <c r="KR301" s="35"/>
      <c r="KS301" s="35"/>
      <c r="KT301" s="35"/>
      <c r="KU301" s="35"/>
      <c r="KV301" s="35"/>
      <c r="KW301" s="35"/>
      <c r="KX301" s="35"/>
      <c r="KY301" s="35"/>
      <c r="KZ301" s="35"/>
      <c r="LA301" s="35"/>
      <c r="LB301" s="35"/>
      <c r="LC301" s="35"/>
      <c r="LD301" s="35"/>
      <c r="LE301" s="35"/>
      <c r="LF301" s="35"/>
      <c r="LG301" s="35"/>
      <c r="LH301" s="35"/>
      <c r="LI301" s="35"/>
      <c r="LJ301" s="35"/>
      <c r="LK301" s="35"/>
      <c r="LL301" s="35"/>
      <c r="LM301" s="35"/>
      <c r="LN301" s="35"/>
      <c r="LO301" s="35"/>
      <c r="LP301" s="35"/>
      <c r="LQ301" s="35"/>
      <c r="LR301" s="35"/>
      <c r="LS301" s="35"/>
      <c r="LT301" s="35"/>
      <c r="LU301" s="35"/>
      <c r="LV301" s="35"/>
      <c r="LW301" s="35"/>
      <c r="LX301" s="35"/>
      <c r="LY301" s="35"/>
      <c r="LZ301" s="35"/>
      <c r="MA301" s="35"/>
      <c r="MB301" s="35"/>
      <c r="MC301" s="35"/>
      <c r="MD301" s="35"/>
      <c r="ME301" s="35"/>
      <c r="MF301" s="35"/>
      <c r="MG301" s="35"/>
      <c r="MH301" s="35"/>
      <c r="MI301" s="35"/>
      <c r="MJ301" s="35"/>
      <c r="MK301" s="35"/>
      <c r="ML301" s="35"/>
      <c r="MM301" s="35"/>
      <c r="MN301" s="35"/>
      <c r="MO301" s="35"/>
      <c r="MP301" s="35"/>
      <c r="MQ301" s="35"/>
      <c r="MR301" s="35"/>
      <c r="MS301" s="35"/>
      <c r="MT301" s="35"/>
      <c r="MU301" s="35"/>
      <c r="MV301" s="35"/>
      <c r="MW301" s="35"/>
      <c r="MX301" s="35"/>
      <c r="MY301" s="35"/>
      <c r="MZ301" s="35"/>
      <c r="NA301" s="35"/>
      <c r="NB301" s="35"/>
      <c r="NC301" s="35"/>
      <c r="ND301" s="35"/>
      <c r="NE301" s="35"/>
      <c r="NF301" s="35"/>
      <c r="NG301" s="35"/>
      <c r="NH301" s="35"/>
      <c r="NI301" s="35"/>
      <c r="NJ301" s="35"/>
      <c r="NK301" s="35"/>
      <c r="NL301" s="35"/>
      <c r="NM301" s="35"/>
      <c r="NN301" s="35"/>
      <c r="NO301" s="35"/>
      <c r="NP301" s="35"/>
      <c r="NQ301" s="35"/>
      <c r="NR301" s="35"/>
      <c r="NS301" s="35"/>
      <c r="NT301" s="35"/>
      <c r="NU301" s="35"/>
      <c r="NV301" s="35"/>
      <c r="NW301" s="35"/>
      <c r="NX301" s="35"/>
      <c r="NY301" s="35"/>
      <c r="NZ301" s="35"/>
      <c r="OA301" s="35"/>
      <c r="OB301" s="35"/>
      <c r="OC301" s="35"/>
      <c r="OD301" s="35"/>
      <c r="OE301" s="35"/>
      <c r="OF301" s="35"/>
      <c r="OG301" s="35"/>
      <c r="OH301" s="35"/>
      <c r="OI301" s="35"/>
      <c r="OJ301" s="35"/>
      <c r="OK301" s="35"/>
      <c r="OL301" s="35"/>
      <c r="OM301" s="35"/>
      <c r="ON301" s="35"/>
      <c r="OO301" s="35"/>
      <c r="OP301" s="35"/>
      <c r="OQ301" s="35"/>
      <c r="OR301" s="35"/>
      <c r="OS301" s="35"/>
      <c r="OT301" s="35"/>
      <c r="OU301" s="35"/>
      <c r="OV301" s="35"/>
      <c r="OW301" s="35"/>
      <c r="OX301" s="35"/>
      <c r="OY301" s="35"/>
      <c r="OZ301" s="35"/>
      <c r="PA301" s="35"/>
      <c r="PB301" s="35"/>
      <c r="PC301" s="35"/>
      <c r="PD301" s="35"/>
      <c r="PE301" s="35"/>
      <c r="PF301" s="35"/>
      <c r="PG301" s="35"/>
      <c r="PH301" s="35"/>
      <c r="PI301" s="35"/>
      <c r="PJ301" s="35"/>
      <c r="PK301" s="35"/>
      <c r="PL301" s="35"/>
      <c r="PM301" s="35"/>
      <c r="PN301" s="35"/>
      <c r="PO301" s="35"/>
      <c r="PP301" s="35"/>
      <c r="PQ301" s="35"/>
      <c r="PR301" s="35"/>
      <c r="PS301" s="35"/>
      <c r="PT301" s="35"/>
      <c r="PU301" s="35"/>
      <c r="PV301" s="35"/>
      <c r="PW301" s="35"/>
      <c r="PX301" s="35"/>
      <c r="PY301" s="35"/>
      <c r="PZ301" s="35"/>
      <c r="QA301" s="35"/>
      <c r="QB301" s="35"/>
      <c r="QC301" s="35"/>
      <c r="QD301" s="35"/>
      <c r="QE301" s="35"/>
      <c r="QF301" s="35"/>
      <c r="QG301" s="35"/>
      <c r="QH301" s="35"/>
      <c r="QI301" s="35"/>
      <c r="QJ301" s="35"/>
      <c r="QK301" s="35"/>
      <c r="QL301" s="35"/>
      <c r="QM301" s="35"/>
      <c r="QN301" s="35"/>
      <c r="QO301" s="35"/>
      <c r="QP301" s="35"/>
      <c r="QQ301" s="35"/>
      <c r="QR301" s="35"/>
      <c r="QS301" s="35"/>
      <c r="QT301" s="35"/>
      <c r="QU301" s="35"/>
      <c r="QV301" s="35"/>
      <c r="QW301" s="35"/>
      <c r="QX301" s="35"/>
      <c r="QY301" s="35"/>
      <c r="QZ301" s="35"/>
      <c r="RA301" s="35"/>
      <c r="RB301" s="35"/>
      <c r="RC301" s="35"/>
      <c r="RD301" s="35"/>
      <c r="RE301" s="35"/>
      <c r="RF301" s="35"/>
      <c r="RG301" s="35"/>
      <c r="RH301" s="35"/>
      <c r="RI301" s="35"/>
      <c r="RJ301" s="35"/>
      <c r="RK301" s="35"/>
      <c r="RL301" s="35"/>
      <c r="RM301" s="35"/>
      <c r="RN301" s="35"/>
      <c r="RO301" s="35"/>
      <c r="RP301" s="35"/>
      <c r="RQ301" s="35"/>
      <c r="RR301" s="35"/>
      <c r="RS301" s="35"/>
      <c r="RT301" s="35"/>
      <c r="RU301" s="35"/>
      <c r="RV301" s="35"/>
      <c r="RW301" s="35"/>
      <c r="RX301" s="35"/>
      <c r="RY301" s="35"/>
      <c r="RZ301" s="35"/>
      <c r="SA301" s="35"/>
      <c r="SB301" s="35"/>
      <c r="SC301" s="35"/>
      <c r="SD301" s="35"/>
      <c r="SE301" s="35"/>
      <c r="SF301" s="35"/>
      <c r="SG301" s="35"/>
      <c r="SH301" s="35"/>
      <c r="SI301" s="35"/>
      <c r="SJ301" s="35"/>
      <c r="SK301" s="35"/>
      <c r="SL301" s="35"/>
      <c r="SM301" s="35"/>
      <c r="SN301" s="35"/>
      <c r="SO301" s="35"/>
      <c r="SP301" s="35"/>
      <c r="SQ301" s="35"/>
      <c r="SR301" s="35"/>
      <c r="SS301" s="35"/>
      <c r="ST301" s="35"/>
      <c r="SU301" s="35"/>
      <c r="SV301" s="35"/>
      <c r="SW301" s="35"/>
      <c r="SX301" s="35"/>
      <c r="SY301" s="35"/>
      <c r="SZ301" s="35"/>
      <c r="TA301" s="35"/>
      <c r="TB301" s="35"/>
      <c r="TC301" s="35"/>
      <c r="TD301" s="35"/>
      <c r="TE301" s="35"/>
      <c r="TF301" s="35"/>
      <c r="TG301" s="35"/>
      <c r="TH301" s="35"/>
      <c r="TI301" s="35"/>
      <c r="TJ301" s="35"/>
      <c r="TK301" s="35"/>
      <c r="TL301" s="35"/>
      <c r="TM301" s="35"/>
      <c r="TN301" s="35"/>
      <c r="TO301" s="35"/>
      <c r="TP301" s="35"/>
      <c r="TQ301" s="35"/>
      <c r="TR301" s="35"/>
      <c r="TS301" s="35"/>
      <c r="TT301" s="35"/>
      <c r="TU301" s="35"/>
      <c r="TV301" s="35"/>
      <c r="TW301" s="35"/>
      <c r="TX301" s="35"/>
      <c r="TY301" s="35"/>
      <c r="TZ301" s="35"/>
      <c r="UA301" s="35"/>
      <c r="UB301" s="35"/>
      <c r="UC301" s="35"/>
      <c r="UD301" s="35"/>
      <c r="UE301" s="35"/>
      <c r="UF301" s="35"/>
      <c r="UG301" s="35"/>
      <c r="UH301" s="35"/>
      <c r="UI301" s="35"/>
      <c r="UJ301" s="35"/>
      <c r="UK301" s="35"/>
      <c r="UL301" s="35"/>
      <c r="UM301" s="35"/>
      <c r="UN301" s="35"/>
      <c r="UO301" s="35"/>
      <c r="UP301" s="35"/>
      <c r="UQ301" s="35"/>
      <c r="UR301" s="35"/>
      <c r="US301" s="35"/>
      <c r="UT301" s="35"/>
      <c r="UU301" s="35"/>
      <c r="UV301" s="35"/>
      <c r="UW301" s="35"/>
      <c r="UX301" s="35"/>
      <c r="UY301" s="35"/>
      <c r="UZ301" s="35"/>
      <c r="VA301" s="35"/>
      <c r="VB301" s="35"/>
      <c r="VC301" s="35"/>
      <c r="VD301" s="35"/>
      <c r="VE301" s="35"/>
      <c r="VF301" s="35"/>
      <c r="VG301" s="35"/>
      <c r="VH301" s="35"/>
      <c r="VI301" s="35"/>
      <c r="VJ301" s="35"/>
      <c r="VK301" s="35"/>
      <c r="VL301" s="35"/>
      <c r="VM301" s="35">
        <v>10</v>
      </c>
      <c r="VN301" s="35">
        <v>10</v>
      </c>
      <c r="VO301" s="35"/>
      <c r="VP301" s="35"/>
      <c r="VQ301" s="35"/>
      <c r="VR301" s="35"/>
      <c r="VS301" s="35"/>
      <c r="VT301" s="35"/>
      <c r="VU301" s="35"/>
      <c r="VV301" s="35"/>
      <c r="VW301" s="35"/>
      <c r="VX301" s="35"/>
      <c r="VY301" s="35"/>
      <c r="VZ301" s="35"/>
      <c r="WA301" s="35"/>
      <c r="WB301" s="35"/>
      <c r="WC301" s="35"/>
      <c r="WD301" s="35"/>
      <c r="WE301" s="35"/>
      <c r="WF301" s="35"/>
      <c r="WG301" s="35"/>
      <c r="WH301" s="35"/>
      <c r="WI301" s="35"/>
      <c r="WJ301" s="35"/>
      <c r="WK301" s="35"/>
      <c r="WL301" s="35"/>
      <c r="WM301" s="35"/>
      <c r="WN301" s="35"/>
      <c r="WO301" s="35"/>
      <c r="WP301" s="35"/>
      <c r="WQ301" s="35"/>
      <c r="WR301" s="35"/>
      <c r="WS301" s="35"/>
      <c r="WT301" s="35"/>
      <c r="WU301" s="35"/>
      <c r="WV301" s="35"/>
      <c r="WW301" s="35"/>
      <c r="WX301" s="35"/>
      <c r="WY301" s="35"/>
      <c r="WZ301" s="35"/>
      <c r="XA301" s="35"/>
      <c r="XB301" s="35"/>
      <c r="XC301" s="35"/>
      <c r="XD301" s="35"/>
      <c r="XE301" s="35"/>
      <c r="XF301" s="35"/>
      <c r="XG301" s="35"/>
      <c r="XH301" s="35"/>
      <c r="XI301" s="35"/>
      <c r="XJ301" s="35"/>
      <c r="XK301" s="35"/>
      <c r="XL301" s="35"/>
      <c r="XM301" s="35"/>
      <c r="XN301" s="35"/>
      <c r="XO301" s="35"/>
      <c r="XP301" s="35"/>
      <c r="XQ301" s="35"/>
      <c r="XR301" s="35"/>
      <c r="XS301" s="35"/>
      <c r="XT301" s="35"/>
      <c r="XU301" s="35"/>
      <c r="XV301" s="35"/>
      <c r="XW301" s="35"/>
      <c r="XX301" s="35"/>
      <c r="XY301" s="35"/>
      <c r="XZ301" s="35"/>
      <c r="YA301" s="35"/>
      <c r="YB301" s="35"/>
      <c r="YC301" s="35"/>
      <c r="YD301" s="35"/>
      <c r="YE301" s="35"/>
      <c r="YF301" s="35"/>
      <c r="YG301" s="35"/>
      <c r="YH301" s="35"/>
      <c r="YI301" s="35"/>
      <c r="YJ301" s="35"/>
      <c r="YK301" s="35"/>
      <c r="YL301" s="35"/>
      <c r="YM301" s="35"/>
      <c r="YN301" s="35"/>
      <c r="YO301" s="35"/>
      <c r="YP301" s="35"/>
      <c r="YQ301" s="35"/>
      <c r="YR301" s="35"/>
      <c r="YS301" s="35"/>
      <c r="YT301" s="35"/>
      <c r="YU301" s="35"/>
      <c r="YV301" s="35"/>
      <c r="YW301" s="35"/>
      <c r="YX301" s="35"/>
      <c r="YY301" s="35"/>
      <c r="YZ301" s="35"/>
      <c r="ZA301" s="35"/>
      <c r="ZB301" s="35"/>
      <c r="ZC301" s="35"/>
      <c r="ZD301" s="35"/>
      <c r="ZE301" s="35"/>
      <c r="ZF301" s="35"/>
      <c r="ZG301" s="35"/>
      <c r="ZH301" s="35"/>
      <c r="ZI301" s="35"/>
      <c r="ZJ301" s="35"/>
      <c r="ZK301" s="35"/>
      <c r="ZL301" s="35"/>
      <c r="ZM301" s="35"/>
      <c r="ZN301" s="35"/>
      <c r="ZO301" s="35"/>
      <c r="ZP301" s="35"/>
      <c r="ZQ301" s="35"/>
      <c r="ZR301" s="35"/>
      <c r="ZS301" s="35"/>
      <c r="ZT301" s="35"/>
      <c r="ZU301" s="35"/>
      <c r="ZV301" s="35"/>
      <c r="ZW301" s="35"/>
      <c r="ZX301" s="35"/>
      <c r="ZY301" s="35"/>
      <c r="ZZ301" s="35"/>
      <c r="AAA301" s="35"/>
      <c r="AAB301" s="35"/>
      <c r="AAC301" s="35"/>
      <c r="AAD301" s="35"/>
      <c r="AAE301" s="35"/>
      <c r="AAF301" s="35"/>
      <c r="AAG301" s="35"/>
      <c r="AAH301" s="35"/>
      <c r="AAI301" s="35"/>
      <c r="AAJ301" s="35"/>
      <c r="AAK301" s="35"/>
      <c r="AAL301" s="35"/>
      <c r="AAM301" s="35"/>
      <c r="AAN301" s="35"/>
      <c r="AAO301" s="35"/>
      <c r="AAP301" s="35"/>
      <c r="AAQ301" s="35"/>
      <c r="AAR301" s="35"/>
      <c r="AAS301" s="35"/>
      <c r="AAT301" s="35"/>
      <c r="AAU301" s="35"/>
      <c r="AAV301" s="35"/>
      <c r="AAW301" s="35"/>
      <c r="AAX301" s="35"/>
      <c r="AAY301" s="35"/>
      <c r="AAZ301" s="35"/>
      <c r="ABA301" s="35"/>
      <c r="ABB301" s="35"/>
      <c r="ABC301" s="35"/>
      <c r="ABD301" s="35"/>
      <c r="ABE301" s="35"/>
      <c r="ABF301" s="35"/>
      <c r="ABG301" s="35"/>
      <c r="ABH301" s="35"/>
      <c r="ABI301" s="35"/>
      <c r="ABJ301" s="35"/>
      <c r="ABK301" s="35"/>
      <c r="ABL301" s="35"/>
      <c r="ABM301" s="35"/>
      <c r="ABN301" s="35"/>
      <c r="ABO301" s="35"/>
      <c r="ABP301" s="35"/>
      <c r="ABQ301" s="35"/>
      <c r="ABR301" s="35"/>
      <c r="ABS301" s="35"/>
      <c r="ABT301" s="35"/>
      <c r="ABU301" s="35"/>
      <c r="ABV301" s="35"/>
      <c r="ABW301" s="35"/>
      <c r="ABX301" s="35"/>
      <c r="ABY301" s="35"/>
      <c r="ABZ301" s="35"/>
      <c r="ACA301" s="35"/>
      <c r="ACB301" s="35"/>
      <c r="ACC301" s="35"/>
      <c r="ACD301" s="35"/>
      <c r="ACE301" s="35"/>
      <c r="ACF301" s="35"/>
      <c r="ACG301" s="35"/>
      <c r="ACH301" s="35"/>
      <c r="ACI301" s="35"/>
      <c r="ACJ301" s="35"/>
      <c r="ACK301" s="35"/>
      <c r="ACL301" s="35"/>
      <c r="ACM301" s="35"/>
      <c r="ACN301" s="35"/>
      <c r="ACO301" s="35"/>
      <c r="ACP301" s="35"/>
      <c r="ACQ301" s="35"/>
      <c r="ACR301" s="35"/>
      <c r="ACS301" s="35"/>
      <c r="ACT301" s="35"/>
      <c r="ACU301" s="35"/>
      <c r="ACV301" s="35"/>
      <c r="ACW301" s="35"/>
      <c r="ACX301" s="35"/>
      <c r="ACY301" s="35"/>
      <c r="ACZ301" s="35"/>
      <c r="ADA301" s="35"/>
      <c r="ADB301" s="35"/>
      <c r="ADC301" s="35"/>
      <c r="ADD301" s="35"/>
      <c r="ADE301" s="35"/>
      <c r="ADF301" s="35"/>
      <c r="ADG301" s="35"/>
      <c r="ADH301" s="35"/>
      <c r="ADI301" s="35"/>
      <c r="ADJ301" s="35"/>
      <c r="ADK301" s="35"/>
      <c r="ADL301" s="35"/>
      <c r="ADM301" s="35"/>
      <c r="ADN301" s="35"/>
      <c r="ADO301" s="35"/>
      <c r="ADP301" s="35"/>
      <c r="ADQ301" s="35"/>
      <c r="ADR301" s="35"/>
      <c r="ADS301" s="35"/>
      <c r="ADT301" s="35"/>
      <c r="ADU301" s="35"/>
      <c r="ADV301" s="35"/>
      <c r="ADW301" s="35"/>
      <c r="ADX301" s="35"/>
      <c r="ADY301" s="26">
        <f t="shared" si="12"/>
        <v>0</v>
      </c>
      <c r="ADZ301" s="5"/>
    </row>
    <row r="302" spans="1:806" s="33" customFormat="1" x14ac:dyDescent="0.2">
      <c r="A302" s="38" t="s">
        <v>103</v>
      </c>
      <c r="B302" s="65">
        <f t="shared" si="11"/>
        <v>0</v>
      </c>
      <c r="C302" s="57">
        <v>1</v>
      </c>
      <c r="D302" s="59">
        <v>44767</v>
      </c>
      <c r="E302" s="67">
        <v>37.07</v>
      </c>
      <c r="F302" s="67">
        <f t="shared" si="13"/>
        <v>0</v>
      </c>
      <c r="G302" s="6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>
        <v>2</v>
      </c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15"/>
      <c r="BF302" s="15"/>
      <c r="BG302" s="136"/>
      <c r="BH302" s="35"/>
      <c r="BI302" s="35"/>
      <c r="BJ302" s="35"/>
      <c r="BK302" s="35"/>
      <c r="BL302" s="35"/>
      <c r="BM302" s="35"/>
      <c r="BN302" s="35"/>
      <c r="BO302" s="35"/>
      <c r="BP302" s="35"/>
      <c r="BQ302" s="35"/>
      <c r="BR302" s="35"/>
      <c r="BS302" s="35"/>
      <c r="BT302" s="35"/>
      <c r="BU302" s="35"/>
      <c r="BV302" s="35"/>
      <c r="BW302" s="35"/>
      <c r="BX302" s="35"/>
      <c r="BY302" s="35"/>
      <c r="BZ302" s="35"/>
      <c r="CA302" s="35"/>
      <c r="CB302" s="35"/>
      <c r="CC302" s="35"/>
      <c r="CD302" s="35"/>
      <c r="CE302" s="35"/>
      <c r="CF302" s="35"/>
      <c r="CG302" s="35"/>
      <c r="CH302" s="35"/>
      <c r="CI302" s="35"/>
      <c r="CJ302" s="35"/>
      <c r="CK302" s="35"/>
      <c r="CL302" s="35"/>
      <c r="CM302" s="35"/>
      <c r="CN302" s="35"/>
      <c r="CO302" s="35"/>
      <c r="CP302" s="35"/>
      <c r="CQ302" s="35"/>
      <c r="CR302" s="35"/>
      <c r="CS302" s="35"/>
      <c r="CT302" s="35"/>
      <c r="CU302" s="35"/>
      <c r="CV302" s="35"/>
      <c r="CW302" s="35"/>
      <c r="CX302" s="35"/>
      <c r="CY302" s="35"/>
      <c r="CZ302" s="35"/>
      <c r="DA302" s="35"/>
      <c r="DB302" s="35"/>
      <c r="DC302" s="35"/>
      <c r="DD302" s="35"/>
      <c r="DE302" s="35"/>
      <c r="DF302" s="35"/>
      <c r="DG302" s="35"/>
      <c r="DH302" s="35"/>
      <c r="DI302" s="35"/>
      <c r="DJ302" s="35"/>
      <c r="DK302" s="35"/>
      <c r="DL302" s="35"/>
      <c r="DM302" s="35"/>
      <c r="DN302" s="35"/>
      <c r="DO302" s="35"/>
      <c r="DP302" s="35"/>
      <c r="DQ302" s="35"/>
      <c r="DR302" s="35"/>
      <c r="DS302" s="35"/>
      <c r="DT302" s="35"/>
      <c r="DU302" s="35"/>
      <c r="DV302" s="35"/>
      <c r="DW302" s="35"/>
      <c r="DX302" s="35"/>
      <c r="DY302" s="35"/>
      <c r="DZ302" s="35"/>
      <c r="EA302" s="35"/>
      <c r="EB302" s="35"/>
      <c r="EC302" s="35"/>
      <c r="ED302" s="35"/>
      <c r="EE302" s="35"/>
      <c r="EF302" s="35"/>
      <c r="EG302" s="35"/>
      <c r="EH302" s="35"/>
      <c r="EI302" s="35"/>
      <c r="EJ302" s="35"/>
      <c r="EK302" s="35"/>
      <c r="EL302" s="35"/>
      <c r="EM302" s="35"/>
      <c r="EN302" s="35"/>
      <c r="EO302" s="35"/>
      <c r="EP302" s="35"/>
      <c r="EQ302" s="35"/>
      <c r="ER302" s="35"/>
      <c r="ES302" s="35"/>
      <c r="ET302" s="35"/>
      <c r="EU302" s="35"/>
      <c r="EV302" s="35"/>
      <c r="EW302" s="35"/>
      <c r="EX302" s="35"/>
      <c r="EY302" s="35"/>
      <c r="EZ302" s="35"/>
      <c r="FA302" s="35"/>
      <c r="FB302" s="35"/>
      <c r="FC302" s="35"/>
      <c r="FD302" s="35"/>
      <c r="FE302" s="35"/>
      <c r="FF302" s="35"/>
      <c r="FG302" s="35"/>
      <c r="FH302" s="35"/>
      <c r="FI302" s="35"/>
      <c r="FJ302" s="35"/>
      <c r="FK302" s="35"/>
      <c r="FL302" s="35"/>
      <c r="FM302" s="35"/>
      <c r="FN302" s="35"/>
      <c r="FO302" s="35"/>
      <c r="FP302" s="35"/>
      <c r="FQ302" s="35"/>
      <c r="FR302" s="35"/>
      <c r="FS302" s="35"/>
      <c r="FT302" s="35"/>
      <c r="FU302" s="35"/>
      <c r="FV302" s="35"/>
      <c r="FW302" s="35"/>
      <c r="FX302" s="35"/>
      <c r="FY302" s="35"/>
      <c r="FZ302" s="35"/>
      <c r="GA302" s="35"/>
      <c r="GB302" s="35"/>
      <c r="GC302" s="35"/>
      <c r="GD302" s="35"/>
      <c r="GE302" s="35"/>
      <c r="GF302" s="35"/>
      <c r="GG302" s="35"/>
      <c r="GH302" s="35"/>
      <c r="GI302" s="35"/>
      <c r="GJ302" s="35"/>
      <c r="GK302" s="35"/>
      <c r="GL302" s="35"/>
      <c r="GM302" s="35"/>
      <c r="GN302" s="35"/>
      <c r="GO302" s="35"/>
      <c r="GP302" s="35"/>
      <c r="GQ302" s="35"/>
      <c r="GR302" s="35"/>
      <c r="GS302" s="35"/>
      <c r="GT302" s="35"/>
      <c r="GU302" s="35"/>
      <c r="GV302" s="35"/>
      <c r="GW302" s="35"/>
      <c r="GX302" s="35"/>
      <c r="GY302" s="35"/>
      <c r="GZ302" s="35"/>
      <c r="HA302" s="35"/>
      <c r="HB302" s="35"/>
      <c r="HC302" s="35"/>
      <c r="HD302" s="35"/>
      <c r="HE302" s="35"/>
      <c r="HF302" s="35"/>
      <c r="HG302" s="35"/>
      <c r="HH302" s="35"/>
      <c r="HI302" s="35"/>
      <c r="HJ302" s="35"/>
      <c r="HK302" s="35"/>
      <c r="HL302" s="35"/>
      <c r="HM302" s="35"/>
      <c r="HN302" s="35"/>
      <c r="HO302" s="35"/>
      <c r="HP302" s="35"/>
      <c r="HQ302" s="35"/>
      <c r="HR302" s="35"/>
      <c r="HS302" s="35"/>
      <c r="HT302" s="35"/>
      <c r="HU302" s="35"/>
      <c r="HV302" s="35"/>
      <c r="HW302" s="35"/>
      <c r="HX302" s="35"/>
      <c r="HY302" s="35"/>
      <c r="HZ302" s="35"/>
      <c r="IA302" s="35"/>
      <c r="IB302" s="35"/>
      <c r="IC302" s="35"/>
      <c r="ID302" s="35"/>
      <c r="IE302" s="35"/>
      <c r="IF302" s="35"/>
      <c r="IG302" s="35"/>
      <c r="IH302" s="35"/>
      <c r="II302" s="35"/>
      <c r="IJ302" s="35"/>
      <c r="IK302" s="35"/>
      <c r="IL302" s="35"/>
      <c r="IM302" s="35"/>
      <c r="IN302" s="35"/>
      <c r="IO302" s="35"/>
      <c r="IP302" s="35"/>
      <c r="IQ302" s="35"/>
      <c r="IR302" s="35"/>
      <c r="IS302" s="35"/>
      <c r="IT302" s="35"/>
      <c r="IU302" s="35"/>
      <c r="IV302" s="35"/>
      <c r="IW302" s="35"/>
      <c r="IX302" s="35"/>
      <c r="IY302" s="35"/>
      <c r="IZ302" s="35"/>
      <c r="JA302" s="35"/>
      <c r="JB302" s="35"/>
      <c r="JC302" s="35"/>
      <c r="JD302" s="35"/>
      <c r="JE302" s="35"/>
      <c r="JF302" s="35"/>
      <c r="JG302" s="35"/>
      <c r="JH302" s="35"/>
      <c r="JI302" s="35"/>
      <c r="JJ302" s="35"/>
      <c r="JK302" s="35"/>
      <c r="JL302" s="35"/>
      <c r="JM302" s="35"/>
      <c r="JN302" s="35"/>
      <c r="JO302" s="35"/>
      <c r="JP302" s="35"/>
      <c r="JQ302" s="35"/>
      <c r="JR302" s="35"/>
      <c r="JS302" s="35"/>
      <c r="JT302" s="35"/>
      <c r="JU302" s="35"/>
      <c r="JV302" s="35"/>
      <c r="JW302" s="35"/>
      <c r="JX302" s="35"/>
      <c r="JY302" s="35"/>
      <c r="JZ302" s="35"/>
      <c r="KA302" s="35"/>
      <c r="KB302" s="35"/>
      <c r="KC302" s="35"/>
      <c r="KD302" s="35"/>
      <c r="KE302" s="35"/>
      <c r="KF302" s="35"/>
      <c r="KG302" s="35"/>
      <c r="KH302" s="35"/>
      <c r="KI302" s="35"/>
      <c r="KJ302" s="35"/>
      <c r="KK302" s="35"/>
      <c r="KL302" s="35"/>
      <c r="KM302" s="35"/>
      <c r="KN302" s="35"/>
      <c r="KO302" s="35"/>
      <c r="KP302" s="35"/>
      <c r="KQ302" s="35"/>
      <c r="KR302" s="35"/>
      <c r="KS302" s="35"/>
      <c r="KT302" s="35"/>
      <c r="KU302" s="35"/>
      <c r="KV302" s="35"/>
      <c r="KW302" s="35"/>
      <c r="KX302" s="35"/>
      <c r="KY302" s="35"/>
      <c r="KZ302" s="35"/>
      <c r="LA302" s="35"/>
      <c r="LB302" s="35"/>
      <c r="LC302" s="35"/>
      <c r="LD302" s="35"/>
      <c r="LE302" s="35"/>
      <c r="LF302" s="35"/>
      <c r="LG302" s="35"/>
      <c r="LH302" s="35"/>
      <c r="LI302" s="35"/>
      <c r="LJ302" s="35"/>
      <c r="LK302" s="35"/>
      <c r="LL302" s="35"/>
      <c r="LM302" s="35"/>
      <c r="LN302" s="35"/>
      <c r="LO302" s="35"/>
      <c r="LP302" s="35"/>
      <c r="LQ302" s="35"/>
      <c r="LR302" s="35"/>
      <c r="LS302" s="35"/>
      <c r="LT302" s="35"/>
      <c r="LU302" s="35"/>
      <c r="LV302" s="35"/>
      <c r="LW302" s="35"/>
      <c r="LX302" s="35"/>
      <c r="LY302" s="35"/>
      <c r="LZ302" s="35"/>
      <c r="MA302" s="35"/>
      <c r="MB302" s="35"/>
      <c r="MC302" s="35"/>
      <c r="MD302" s="35"/>
      <c r="ME302" s="35"/>
      <c r="MF302" s="35"/>
      <c r="MG302" s="35"/>
      <c r="MH302" s="35"/>
      <c r="MI302" s="35"/>
      <c r="MJ302" s="35"/>
      <c r="MK302" s="35"/>
      <c r="ML302" s="35"/>
      <c r="MM302" s="35"/>
      <c r="MN302" s="35"/>
      <c r="MO302" s="35"/>
      <c r="MP302" s="35"/>
      <c r="MQ302" s="35"/>
      <c r="MR302" s="35"/>
      <c r="MS302" s="35"/>
      <c r="MT302" s="35"/>
      <c r="MU302" s="35"/>
      <c r="MV302" s="35"/>
      <c r="MW302" s="35"/>
      <c r="MX302" s="35"/>
      <c r="MY302" s="35"/>
      <c r="MZ302" s="35"/>
      <c r="NA302" s="35"/>
      <c r="NB302" s="35"/>
      <c r="NC302" s="35"/>
      <c r="ND302" s="35"/>
      <c r="NE302" s="35"/>
      <c r="NF302" s="35"/>
      <c r="NG302" s="35"/>
      <c r="NH302" s="35"/>
      <c r="NI302" s="35"/>
      <c r="NJ302" s="35"/>
      <c r="NK302" s="35"/>
      <c r="NL302" s="35"/>
      <c r="NM302" s="35"/>
      <c r="NN302" s="35"/>
      <c r="NO302" s="35"/>
      <c r="NP302" s="35"/>
      <c r="NQ302" s="35"/>
      <c r="NR302" s="35"/>
      <c r="NS302" s="35"/>
      <c r="NT302" s="35"/>
      <c r="NU302" s="35"/>
      <c r="NV302" s="35"/>
      <c r="NW302" s="35"/>
      <c r="NX302" s="35"/>
      <c r="NY302" s="35"/>
      <c r="NZ302" s="35"/>
      <c r="OA302" s="35"/>
      <c r="OB302" s="35"/>
      <c r="OC302" s="35"/>
      <c r="OD302" s="35"/>
      <c r="OE302" s="35"/>
      <c r="OF302" s="35"/>
      <c r="OG302" s="35"/>
      <c r="OH302" s="35"/>
      <c r="OI302" s="35"/>
      <c r="OJ302" s="35"/>
      <c r="OK302" s="35"/>
      <c r="OL302" s="35"/>
      <c r="OM302" s="35"/>
      <c r="ON302" s="35"/>
      <c r="OO302" s="35"/>
      <c r="OP302" s="35"/>
      <c r="OQ302" s="35"/>
      <c r="OR302" s="35"/>
      <c r="OS302" s="35"/>
      <c r="OT302" s="35"/>
      <c r="OU302" s="35"/>
      <c r="OV302" s="35"/>
      <c r="OW302" s="35"/>
      <c r="OX302" s="35"/>
      <c r="OY302" s="35"/>
      <c r="OZ302" s="35"/>
      <c r="PA302" s="35"/>
      <c r="PB302" s="35"/>
      <c r="PC302" s="35"/>
      <c r="PD302" s="35"/>
      <c r="PE302" s="35"/>
      <c r="PF302" s="35"/>
      <c r="PG302" s="35"/>
      <c r="PH302" s="35"/>
      <c r="PI302" s="35"/>
      <c r="PJ302" s="35"/>
      <c r="PK302" s="35"/>
      <c r="PL302" s="35"/>
      <c r="PM302" s="35"/>
      <c r="PN302" s="35"/>
      <c r="PO302" s="35"/>
      <c r="PP302" s="35"/>
      <c r="PQ302" s="35"/>
      <c r="PR302" s="35"/>
      <c r="PS302" s="35"/>
      <c r="PT302" s="35"/>
      <c r="PU302" s="35"/>
      <c r="PV302" s="35"/>
      <c r="PW302" s="35"/>
      <c r="PX302" s="35"/>
      <c r="PY302" s="35"/>
      <c r="PZ302" s="35"/>
      <c r="QA302" s="35"/>
      <c r="QB302" s="35"/>
      <c r="QC302" s="35"/>
      <c r="QD302" s="35"/>
      <c r="QE302" s="35"/>
      <c r="QF302" s="35"/>
      <c r="QG302" s="35"/>
      <c r="QH302" s="35"/>
      <c r="QI302" s="35"/>
      <c r="QJ302" s="35"/>
      <c r="QK302" s="35"/>
      <c r="QL302" s="35"/>
      <c r="QM302" s="35"/>
      <c r="QN302" s="35"/>
      <c r="QO302" s="35"/>
      <c r="QP302" s="35"/>
      <c r="QQ302" s="35"/>
      <c r="QR302" s="35"/>
      <c r="QS302" s="35"/>
      <c r="QT302" s="35"/>
      <c r="QU302" s="35"/>
      <c r="QV302" s="35"/>
      <c r="QW302" s="35"/>
      <c r="QX302" s="35"/>
      <c r="QY302" s="35"/>
      <c r="QZ302" s="35"/>
      <c r="RA302" s="35"/>
      <c r="RB302" s="35"/>
      <c r="RC302" s="35"/>
      <c r="RD302" s="35"/>
      <c r="RE302" s="35"/>
      <c r="RF302" s="35"/>
      <c r="RG302" s="35"/>
      <c r="RH302" s="35"/>
      <c r="RI302" s="35"/>
      <c r="RJ302" s="35"/>
      <c r="RK302" s="35"/>
      <c r="RL302" s="35"/>
      <c r="RM302" s="35"/>
      <c r="RN302" s="35"/>
      <c r="RO302" s="35"/>
      <c r="RP302" s="35"/>
      <c r="RQ302" s="35"/>
      <c r="RR302" s="35"/>
      <c r="RS302" s="35"/>
      <c r="RT302" s="35"/>
      <c r="RU302" s="35"/>
      <c r="RV302" s="35"/>
      <c r="RW302" s="35"/>
      <c r="RX302" s="35"/>
      <c r="RY302" s="35"/>
      <c r="RZ302" s="35"/>
      <c r="SA302" s="35"/>
      <c r="SB302" s="35"/>
      <c r="SC302" s="35"/>
      <c r="SD302" s="35"/>
      <c r="SE302" s="35"/>
      <c r="SF302" s="35"/>
      <c r="SG302" s="35"/>
      <c r="SH302" s="35"/>
      <c r="SI302" s="35"/>
      <c r="SJ302" s="35"/>
      <c r="SK302" s="35"/>
      <c r="SL302" s="35"/>
      <c r="SM302" s="35"/>
      <c r="SN302" s="35"/>
      <c r="SO302" s="35"/>
      <c r="SP302" s="35"/>
      <c r="SQ302" s="35"/>
      <c r="SR302" s="35"/>
      <c r="SS302" s="35"/>
      <c r="ST302" s="35"/>
      <c r="SU302" s="35"/>
      <c r="SV302" s="35"/>
      <c r="SW302" s="35"/>
      <c r="SX302" s="35"/>
      <c r="SY302" s="35"/>
      <c r="SZ302" s="35"/>
      <c r="TA302" s="35"/>
      <c r="TB302" s="35"/>
      <c r="TC302" s="35"/>
      <c r="TD302" s="35"/>
      <c r="TE302" s="35"/>
      <c r="TF302" s="35"/>
      <c r="TG302" s="35"/>
      <c r="TH302" s="35"/>
      <c r="TI302" s="35"/>
      <c r="TJ302" s="35"/>
      <c r="TK302" s="35"/>
      <c r="TL302" s="35"/>
      <c r="TM302" s="35"/>
      <c r="TN302" s="35"/>
      <c r="TO302" s="35"/>
      <c r="TP302" s="35"/>
      <c r="TQ302" s="35"/>
      <c r="TR302" s="35"/>
      <c r="TS302" s="35"/>
      <c r="TT302" s="35"/>
      <c r="TU302" s="35"/>
      <c r="TV302" s="35"/>
      <c r="TW302" s="35"/>
      <c r="TX302" s="35"/>
      <c r="TY302" s="35"/>
      <c r="TZ302" s="35"/>
      <c r="UA302" s="35"/>
      <c r="UB302" s="35"/>
      <c r="UC302" s="35"/>
      <c r="UD302" s="35"/>
      <c r="UE302" s="35"/>
      <c r="UF302" s="35"/>
      <c r="UG302" s="35"/>
      <c r="UH302" s="35"/>
      <c r="UI302" s="35"/>
      <c r="UJ302" s="35"/>
      <c r="UK302" s="35"/>
      <c r="UL302" s="35"/>
      <c r="UM302" s="35"/>
      <c r="UN302" s="35"/>
      <c r="UO302" s="35"/>
      <c r="UP302" s="35"/>
      <c r="UQ302" s="35"/>
      <c r="UR302" s="35"/>
      <c r="US302" s="35"/>
      <c r="UT302" s="35"/>
      <c r="UU302" s="35"/>
      <c r="UV302" s="35"/>
      <c r="UW302" s="35"/>
      <c r="UX302" s="35"/>
      <c r="UY302" s="35"/>
      <c r="UZ302" s="35"/>
      <c r="VA302" s="35"/>
      <c r="VB302" s="35"/>
      <c r="VC302" s="35"/>
      <c r="VD302" s="35"/>
      <c r="VE302" s="35"/>
      <c r="VF302" s="35"/>
      <c r="VG302" s="35"/>
      <c r="VH302" s="35"/>
      <c r="VI302" s="35"/>
      <c r="VJ302" s="35"/>
      <c r="VK302" s="35"/>
      <c r="VL302" s="35"/>
      <c r="VM302" s="35"/>
      <c r="VN302" s="35"/>
      <c r="VO302" s="35"/>
      <c r="VP302" s="35"/>
      <c r="VQ302" s="35"/>
      <c r="VR302" s="35"/>
      <c r="VS302" s="35"/>
      <c r="VT302" s="35"/>
      <c r="VU302" s="35"/>
      <c r="VV302" s="35"/>
      <c r="VW302" s="35"/>
      <c r="VX302" s="35"/>
      <c r="VY302" s="35"/>
      <c r="VZ302" s="35"/>
      <c r="WA302" s="35"/>
      <c r="WB302" s="35"/>
      <c r="WC302" s="35"/>
      <c r="WD302" s="35"/>
      <c r="WE302" s="35"/>
      <c r="WF302" s="35"/>
      <c r="WG302" s="35"/>
      <c r="WH302" s="35"/>
      <c r="WI302" s="35"/>
      <c r="WJ302" s="35"/>
      <c r="WK302" s="35"/>
      <c r="WL302" s="35"/>
      <c r="WM302" s="35"/>
      <c r="WN302" s="35"/>
      <c r="WO302" s="35"/>
      <c r="WP302" s="35"/>
      <c r="WQ302" s="35"/>
      <c r="WR302" s="35"/>
      <c r="WS302" s="35"/>
      <c r="WT302" s="35"/>
      <c r="WU302" s="35"/>
      <c r="WV302" s="35"/>
      <c r="WW302" s="35"/>
      <c r="WX302" s="35"/>
      <c r="WY302" s="35"/>
      <c r="WZ302" s="35"/>
      <c r="XA302" s="35"/>
      <c r="XB302" s="35"/>
      <c r="XC302" s="35"/>
      <c r="XD302" s="35"/>
      <c r="XE302" s="35"/>
      <c r="XF302" s="35"/>
      <c r="XG302" s="35"/>
      <c r="XH302" s="35"/>
      <c r="XI302" s="35"/>
      <c r="XJ302" s="35"/>
      <c r="XK302" s="35"/>
      <c r="XL302" s="35"/>
      <c r="XM302" s="35"/>
      <c r="XN302" s="35"/>
      <c r="XO302" s="35"/>
      <c r="XP302" s="35"/>
      <c r="XQ302" s="35"/>
      <c r="XR302" s="35"/>
      <c r="XS302" s="35"/>
      <c r="XT302" s="35"/>
      <c r="XU302" s="35"/>
      <c r="XV302" s="35"/>
      <c r="XW302" s="35"/>
      <c r="XX302" s="35"/>
      <c r="XY302" s="35"/>
      <c r="XZ302" s="35"/>
      <c r="YA302" s="35"/>
      <c r="YB302" s="35"/>
      <c r="YC302" s="35"/>
      <c r="YD302" s="35"/>
      <c r="YE302" s="35"/>
      <c r="YF302" s="35"/>
      <c r="YG302" s="35"/>
      <c r="YH302" s="35"/>
      <c r="YI302" s="35"/>
      <c r="YJ302" s="35"/>
      <c r="YK302" s="35"/>
      <c r="YL302" s="35"/>
      <c r="YM302" s="35"/>
      <c r="YN302" s="35"/>
      <c r="YO302" s="35"/>
      <c r="YP302" s="35"/>
      <c r="YQ302" s="35"/>
      <c r="YR302" s="35"/>
      <c r="YS302" s="35"/>
      <c r="YT302" s="35"/>
      <c r="YU302" s="35"/>
      <c r="YV302" s="35"/>
      <c r="YW302" s="35"/>
      <c r="YX302" s="35"/>
      <c r="YY302" s="35"/>
      <c r="YZ302" s="35"/>
      <c r="ZA302" s="35"/>
      <c r="ZB302" s="35"/>
      <c r="ZC302" s="35"/>
      <c r="ZD302" s="35"/>
      <c r="ZE302" s="35"/>
      <c r="ZF302" s="35"/>
      <c r="ZG302" s="35"/>
      <c r="ZH302" s="35"/>
      <c r="ZI302" s="35"/>
      <c r="ZJ302" s="35"/>
      <c r="ZK302" s="35"/>
      <c r="ZL302" s="35"/>
      <c r="ZM302" s="35"/>
      <c r="ZN302" s="35"/>
      <c r="ZO302" s="35"/>
      <c r="ZP302" s="35"/>
      <c r="ZQ302" s="35"/>
      <c r="ZR302" s="35"/>
      <c r="ZS302" s="35"/>
      <c r="ZT302" s="35"/>
      <c r="ZU302" s="35"/>
      <c r="ZV302" s="35"/>
      <c r="ZW302" s="35"/>
      <c r="ZX302" s="35"/>
      <c r="ZY302" s="35"/>
      <c r="ZZ302" s="35"/>
      <c r="AAA302" s="35"/>
      <c r="AAB302" s="35"/>
      <c r="AAC302" s="35">
        <v>7</v>
      </c>
      <c r="AAD302" s="35"/>
      <c r="AAE302" s="35"/>
      <c r="AAF302" s="35"/>
      <c r="AAG302" s="35"/>
      <c r="AAH302" s="35"/>
      <c r="AAI302" s="35"/>
      <c r="AAJ302" s="35"/>
      <c r="AAK302" s="35"/>
      <c r="AAL302" s="35"/>
      <c r="AAM302" s="35">
        <v>5</v>
      </c>
      <c r="AAN302" s="35"/>
      <c r="AAO302" s="35"/>
      <c r="AAP302" s="35"/>
      <c r="AAQ302" s="35"/>
      <c r="AAR302" s="35"/>
      <c r="AAS302" s="35"/>
      <c r="AAT302" s="35"/>
      <c r="AAU302" s="35"/>
      <c r="AAV302" s="35"/>
      <c r="AAW302" s="35"/>
      <c r="AAX302" s="35"/>
      <c r="AAY302" s="35"/>
      <c r="AAZ302" s="35"/>
      <c r="ABA302" s="35"/>
      <c r="ABB302" s="35"/>
      <c r="ABC302" s="35"/>
      <c r="ABD302" s="35"/>
      <c r="ABE302" s="35"/>
      <c r="ABF302" s="35"/>
      <c r="ABG302" s="35"/>
      <c r="ABH302" s="35"/>
      <c r="ABI302" s="35"/>
      <c r="ABJ302" s="35"/>
      <c r="ABK302" s="35"/>
      <c r="ABL302" s="35"/>
      <c r="ABM302" s="35"/>
      <c r="ABN302" s="35"/>
      <c r="ABO302" s="35"/>
      <c r="ABP302" s="35"/>
      <c r="ABQ302" s="35"/>
      <c r="ABR302" s="35"/>
      <c r="ABS302" s="35"/>
      <c r="ABT302" s="35"/>
      <c r="ABU302" s="35"/>
      <c r="ABV302" s="35"/>
      <c r="ABW302" s="35"/>
      <c r="ABX302" s="35"/>
      <c r="ABY302" s="35"/>
      <c r="ABZ302" s="35"/>
      <c r="ACA302" s="35"/>
      <c r="ACB302" s="35"/>
      <c r="ACC302" s="35"/>
      <c r="ACD302" s="35"/>
      <c r="ACE302" s="35"/>
      <c r="ACF302" s="35"/>
      <c r="ACG302" s="35"/>
      <c r="ACH302" s="35"/>
      <c r="ACI302" s="35"/>
      <c r="ACJ302" s="35"/>
      <c r="ACK302" s="35"/>
      <c r="ACL302" s="35"/>
      <c r="ACM302" s="35"/>
      <c r="ACN302" s="35"/>
      <c r="ACO302" s="35"/>
      <c r="ACP302" s="35"/>
      <c r="ACQ302" s="35"/>
      <c r="ACR302" s="35"/>
      <c r="ACS302" s="35"/>
      <c r="ACT302" s="35"/>
      <c r="ACU302" s="35"/>
      <c r="ACV302" s="35"/>
      <c r="ACW302" s="35"/>
      <c r="ACX302" s="35"/>
      <c r="ACY302" s="35"/>
      <c r="ACZ302" s="35"/>
      <c r="ADA302" s="35"/>
      <c r="ADB302" s="35"/>
      <c r="ADC302" s="35"/>
      <c r="ADD302" s="35"/>
      <c r="ADE302" s="35"/>
      <c r="ADF302" s="35"/>
      <c r="ADG302" s="35"/>
      <c r="ADH302" s="35"/>
      <c r="ADI302" s="35"/>
      <c r="ADJ302" s="35"/>
      <c r="ADK302" s="35"/>
      <c r="ADL302" s="35"/>
      <c r="ADM302" s="35"/>
      <c r="ADN302" s="35"/>
      <c r="ADO302" s="35"/>
      <c r="ADP302" s="35"/>
      <c r="ADQ302" s="35"/>
      <c r="ADR302" s="35"/>
      <c r="ADS302" s="35"/>
      <c r="ADT302" s="35"/>
      <c r="ADU302" s="35"/>
      <c r="ADV302" s="35"/>
      <c r="ADW302" s="35"/>
      <c r="ADX302" s="35"/>
      <c r="ADY302" s="26">
        <f t="shared" si="12"/>
        <v>0</v>
      </c>
      <c r="ADZ302" s="5"/>
    </row>
    <row r="303" spans="1:806" s="33" customFormat="1" x14ac:dyDescent="0.2">
      <c r="A303" s="38" t="s">
        <v>85</v>
      </c>
      <c r="B303" s="65">
        <f t="shared" si="11"/>
        <v>0</v>
      </c>
      <c r="C303" s="57">
        <v>1</v>
      </c>
      <c r="D303" s="59">
        <v>43185</v>
      </c>
      <c r="E303" s="67">
        <v>28.37</v>
      </c>
      <c r="F303" s="67">
        <f t="shared" si="13"/>
        <v>0</v>
      </c>
      <c r="G303" s="6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15"/>
      <c r="BF303" s="15"/>
      <c r="BG303" s="136"/>
      <c r="BH303" s="35"/>
      <c r="BI303" s="35"/>
      <c r="BJ303" s="35"/>
      <c r="BK303" s="35"/>
      <c r="BL303" s="35"/>
      <c r="BM303" s="35"/>
      <c r="BN303" s="35"/>
      <c r="BO303" s="35"/>
      <c r="BP303" s="35"/>
      <c r="BQ303" s="35"/>
      <c r="BR303" s="35"/>
      <c r="BS303" s="35"/>
      <c r="BT303" s="35"/>
      <c r="BU303" s="35"/>
      <c r="BV303" s="35"/>
      <c r="BW303" s="35"/>
      <c r="BX303" s="35"/>
      <c r="BY303" s="35"/>
      <c r="BZ303" s="35"/>
      <c r="CA303" s="35"/>
      <c r="CB303" s="35"/>
      <c r="CC303" s="35"/>
      <c r="CD303" s="35"/>
      <c r="CE303" s="35"/>
      <c r="CF303" s="35"/>
      <c r="CG303" s="35"/>
      <c r="CH303" s="35"/>
      <c r="CI303" s="35"/>
      <c r="CJ303" s="35"/>
      <c r="CK303" s="35"/>
      <c r="CL303" s="35"/>
      <c r="CM303" s="35"/>
      <c r="CN303" s="35"/>
      <c r="CO303" s="35"/>
      <c r="CP303" s="35"/>
      <c r="CQ303" s="35"/>
      <c r="CR303" s="35"/>
      <c r="CS303" s="35"/>
      <c r="CT303" s="35"/>
      <c r="CU303" s="35"/>
      <c r="CV303" s="35"/>
      <c r="CW303" s="35"/>
      <c r="CX303" s="35"/>
      <c r="CY303" s="35"/>
      <c r="CZ303" s="35"/>
      <c r="DA303" s="35"/>
      <c r="DB303" s="35"/>
      <c r="DC303" s="35"/>
      <c r="DD303" s="35"/>
      <c r="DE303" s="35"/>
      <c r="DF303" s="35"/>
      <c r="DG303" s="35"/>
      <c r="DH303" s="35"/>
      <c r="DI303" s="35"/>
      <c r="DJ303" s="35"/>
      <c r="DK303" s="35"/>
      <c r="DL303" s="35"/>
      <c r="DM303" s="35"/>
      <c r="DN303" s="35"/>
      <c r="DO303" s="35"/>
      <c r="DP303" s="35"/>
      <c r="DQ303" s="35"/>
      <c r="DR303" s="35"/>
      <c r="DS303" s="35"/>
      <c r="DT303" s="35"/>
      <c r="DU303" s="35"/>
      <c r="DV303" s="35"/>
      <c r="DW303" s="35"/>
      <c r="DX303" s="35"/>
      <c r="DY303" s="35"/>
      <c r="DZ303" s="35"/>
      <c r="EA303" s="35"/>
      <c r="EB303" s="35"/>
      <c r="EC303" s="35"/>
      <c r="ED303" s="35"/>
      <c r="EE303" s="35"/>
      <c r="EF303" s="35"/>
      <c r="EG303" s="35"/>
      <c r="EH303" s="35"/>
      <c r="EI303" s="35"/>
      <c r="EJ303" s="35"/>
      <c r="EK303" s="35"/>
      <c r="EL303" s="35"/>
      <c r="EM303" s="35"/>
      <c r="EN303" s="35"/>
      <c r="EO303" s="35"/>
      <c r="EP303" s="35"/>
      <c r="EQ303" s="35"/>
      <c r="ER303" s="35"/>
      <c r="ES303" s="35"/>
      <c r="ET303" s="35"/>
      <c r="EU303" s="35"/>
      <c r="EV303" s="35"/>
      <c r="EW303" s="35"/>
      <c r="EX303" s="35"/>
      <c r="EY303" s="35"/>
      <c r="EZ303" s="35"/>
      <c r="FA303" s="35"/>
      <c r="FB303" s="35"/>
      <c r="FC303" s="35"/>
      <c r="FD303" s="35"/>
      <c r="FE303" s="35"/>
      <c r="FF303" s="35"/>
      <c r="FG303" s="35"/>
      <c r="FH303" s="35"/>
      <c r="FI303" s="35"/>
      <c r="FJ303" s="35"/>
      <c r="FK303" s="35"/>
      <c r="FL303" s="35"/>
      <c r="FM303" s="35"/>
      <c r="FN303" s="35"/>
      <c r="FO303" s="35"/>
      <c r="FP303" s="35"/>
      <c r="FQ303" s="35"/>
      <c r="FR303" s="35"/>
      <c r="FS303" s="35"/>
      <c r="FT303" s="35"/>
      <c r="FU303" s="35"/>
      <c r="FV303" s="35"/>
      <c r="FW303" s="35"/>
      <c r="FX303" s="35"/>
      <c r="FY303" s="35"/>
      <c r="FZ303" s="35"/>
      <c r="GA303" s="35"/>
      <c r="GB303" s="35"/>
      <c r="GC303" s="35"/>
      <c r="GD303" s="35"/>
      <c r="GE303" s="35"/>
      <c r="GF303" s="35"/>
      <c r="GG303" s="35"/>
      <c r="GH303" s="35"/>
      <c r="GI303" s="35"/>
      <c r="GJ303" s="35"/>
      <c r="GK303" s="35"/>
      <c r="GL303" s="35"/>
      <c r="GM303" s="35"/>
      <c r="GN303" s="35"/>
      <c r="GO303" s="35"/>
      <c r="GP303" s="35"/>
      <c r="GQ303" s="35"/>
      <c r="GR303" s="35"/>
      <c r="GS303" s="35"/>
      <c r="GT303" s="35"/>
      <c r="GU303" s="35"/>
      <c r="GV303" s="35"/>
      <c r="GW303" s="35"/>
      <c r="GX303" s="35"/>
      <c r="GY303" s="35"/>
      <c r="GZ303" s="35"/>
      <c r="HA303" s="35"/>
      <c r="HB303" s="35"/>
      <c r="HC303" s="35"/>
      <c r="HD303" s="35"/>
      <c r="HE303" s="35"/>
      <c r="HF303" s="35"/>
      <c r="HG303" s="35"/>
      <c r="HH303" s="35"/>
      <c r="HI303" s="35"/>
      <c r="HJ303" s="35"/>
      <c r="HK303" s="35"/>
      <c r="HL303" s="35"/>
      <c r="HM303" s="35"/>
      <c r="HN303" s="35"/>
      <c r="HO303" s="35"/>
      <c r="HP303" s="35"/>
      <c r="HQ303" s="35"/>
      <c r="HR303" s="35"/>
      <c r="HS303" s="35"/>
      <c r="HT303" s="35"/>
      <c r="HU303" s="35"/>
      <c r="HV303" s="35"/>
      <c r="HW303" s="35"/>
      <c r="HX303" s="35"/>
      <c r="HY303" s="35"/>
      <c r="HZ303" s="35"/>
      <c r="IA303" s="35"/>
      <c r="IB303" s="35"/>
      <c r="IC303" s="35"/>
      <c r="ID303" s="35"/>
      <c r="IE303" s="35"/>
      <c r="IF303" s="35"/>
      <c r="IG303" s="35"/>
      <c r="IH303" s="35"/>
      <c r="II303" s="35"/>
      <c r="IJ303" s="35"/>
      <c r="IK303" s="35"/>
      <c r="IL303" s="35"/>
      <c r="IM303" s="35"/>
      <c r="IN303" s="35"/>
      <c r="IO303" s="35"/>
      <c r="IP303" s="35"/>
      <c r="IQ303" s="35"/>
      <c r="IR303" s="35"/>
      <c r="IS303" s="35"/>
      <c r="IT303" s="35"/>
      <c r="IU303" s="35"/>
      <c r="IV303" s="35"/>
      <c r="IW303" s="35"/>
      <c r="IX303" s="35"/>
      <c r="IY303" s="35"/>
      <c r="IZ303" s="35"/>
      <c r="JA303" s="35"/>
      <c r="JB303" s="35"/>
      <c r="JC303" s="35"/>
      <c r="JD303" s="35"/>
      <c r="JE303" s="35"/>
      <c r="JF303" s="35"/>
      <c r="JG303" s="35"/>
      <c r="JH303" s="35"/>
      <c r="JI303" s="35"/>
      <c r="JJ303" s="35"/>
      <c r="JK303" s="35"/>
      <c r="JL303" s="35"/>
      <c r="JM303" s="35"/>
      <c r="JN303" s="35"/>
      <c r="JO303" s="35"/>
      <c r="JP303" s="35"/>
      <c r="JQ303" s="35"/>
      <c r="JR303" s="35"/>
      <c r="JS303" s="35"/>
      <c r="JT303" s="35"/>
      <c r="JU303" s="35"/>
      <c r="JV303" s="35"/>
      <c r="JW303" s="35"/>
      <c r="JX303" s="35"/>
      <c r="JY303" s="35"/>
      <c r="JZ303" s="35"/>
      <c r="KA303" s="35"/>
      <c r="KB303" s="35"/>
      <c r="KC303" s="35"/>
      <c r="KD303" s="35"/>
      <c r="KE303" s="35"/>
      <c r="KF303" s="35"/>
      <c r="KG303" s="35"/>
      <c r="KH303" s="35"/>
      <c r="KI303" s="35"/>
      <c r="KJ303" s="35"/>
      <c r="KK303" s="35"/>
      <c r="KL303" s="35"/>
      <c r="KM303" s="35"/>
      <c r="KN303" s="35"/>
      <c r="KO303" s="35"/>
      <c r="KP303" s="35"/>
      <c r="KQ303" s="35"/>
      <c r="KR303" s="35"/>
      <c r="KS303" s="35"/>
      <c r="KT303" s="35"/>
      <c r="KU303" s="35"/>
      <c r="KV303" s="35"/>
      <c r="KW303" s="35"/>
      <c r="KX303" s="35"/>
      <c r="KY303" s="35"/>
      <c r="KZ303" s="35"/>
      <c r="LA303" s="35"/>
      <c r="LB303" s="35"/>
      <c r="LC303" s="35"/>
      <c r="LD303" s="35"/>
      <c r="LE303" s="35"/>
      <c r="LF303" s="35"/>
      <c r="LG303" s="35"/>
      <c r="LH303" s="35"/>
      <c r="LI303" s="35"/>
      <c r="LJ303" s="35"/>
      <c r="LK303" s="35"/>
      <c r="LL303" s="35"/>
      <c r="LM303" s="35"/>
      <c r="LN303" s="35"/>
      <c r="LO303" s="35"/>
      <c r="LP303" s="35"/>
      <c r="LQ303" s="35"/>
      <c r="LR303" s="35"/>
      <c r="LS303" s="35"/>
      <c r="LT303" s="35"/>
      <c r="LU303" s="35"/>
      <c r="LV303" s="35"/>
      <c r="LW303" s="35"/>
      <c r="LX303" s="35"/>
      <c r="LY303" s="35"/>
      <c r="LZ303" s="35"/>
      <c r="MA303" s="35"/>
      <c r="MB303" s="35"/>
      <c r="MC303" s="35"/>
      <c r="MD303" s="35"/>
      <c r="ME303" s="35"/>
      <c r="MF303" s="35"/>
      <c r="MG303" s="35"/>
      <c r="MH303" s="35"/>
      <c r="MI303" s="35"/>
      <c r="MJ303" s="35"/>
      <c r="MK303" s="35"/>
      <c r="ML303" s="35"/>
      <c r="MM303" s="35"/>
      <c r="MN303" s="35"/>
      <c r="MO303" s="35"/>
      <c r="MP303" s="35"/>
      <c r="MQ303" s="35"/>
      <c r="MR303" s="35"/>
      <c r="MS303" s="35"/>
      <c r="MT303" s="35"/>
      <c r="MU303" s="35"/>
      <c r="MV303" s="35"/>
      <c r="MW303" s="35"/>
      <c r="MX303" s="35"/>
      <c r="MY303" s="35"/>
      <c r="MZ303" s="35"/>
      <c r="NA303" s="35"/>
      <c r="NB303" s="35"/>
      <c r="NC303" s="35"/>
      <c r="ND303" s="35"/>
      <c r="NE303" s="35"/>
      <c r="NF303" s="35"/>
      <c r="NG303" s="35"/>
      <c r="NH303" s="35"/>
      <c r="NI303" s="35"/>
      <c r="NJ303" s="35"/>
      <c r="NK303" s="35"/>
      <c r="NL303" s="35"/>
      <c r="NM303" s="35"/>
      <c r="NN303" s="35"/>
      <c r="NO303" s="35"/>
      <c r="NP303" s="35"/>
      <c r="NQ303" s="35"/>
      <c r="NR303" s="35"/>
      <c r="NS303" s="35"/>
      <c r="NT303" s="35"/>
      <c r="NU303" s="35"/>
      <c r="NV303" s="35"/>
      <c r="NW303" s="35"/>
      <c r="NX303" s="35"/>
      <c r="NY303" s="35"/>
      <c r="NZ303" s="35"/>
      <c r="OA303" s="35"/>
      <c r="OB303" s="35"/>
      <c r="OC303" s="35"/>
      <c r="OD303" s="35"/>
      <c r="OE303" s="35"/>
      <c r="OF303" s="35"/>
      <c r="OG303" s="35"/>
      <c r="OH303" s="35"/>
      <c r="OI303" s="35"/>
      <c r="OJ303" s="35"/>
      <c r="OK303" s="35"/>
      <c r="OL303" s="35"/>
      <c r="OM303" s="35"/>
      <c r="ON303" s="35"/>
      <c r="OO303" s="35"/>
      <c r="OP303" s="35"/>
      <c r="OQ303" s="35"/>
      <c r="OR303" s="35"/>
      <c r="OS303" s="35"/>
      <c r="OT303" s="35"/>
      <c r="OU303" s="35"/>
      <c r="OV303" s="35"/>
      <c r="OW303" s="35"/>
      <c r="OX303" s="35"/>
      <c r="OY303" s="35"/>
      <c r="OZ303" s="35"/>
      <c r="PA303" s="35"/>
      <c r="PB303" s="35"/>
      <c r="PC303" s="35"/>
      <c r="PD303" s="35"/>
      <c r="PE303" s="35"/>
      <c r="PF303" s="35"/>
      <c r="PG303" s="35"/>
      <c r="PH303" s="35"/>
      <c r="PI303" s="35"/>
      <c r="PJ303" s="35"/>
      <c r="PK303" s="35"/>
      <c r="PL303" s="35"/>
      <c r="PM303" s="35"/>
      <c r="PN303" s="35"/>
      <c r="PO303" s="35"/>
      <c r="PP303" s="35"/>
      <c r="PQ303" s="35"/>
      <c r="PR303" s="35"/>
      <c r="PS303" s="35"/>
      <c r="PT303" s="35"/>
      <c r="PU303" s="35"/>
      <c r="PV303" s="35"/>
      <c r="PW303" s="35"/>
      <c r="PX303" s="35"/>
      <c r="PY303" s="35"/>
      <c r="PZ303" s="35"/>
      <c r="QA303" s="35"/>
      <c r="QB303" s="35"/>
      <c r="QC303" s="35"/>
      <c r="QD303" s="35"/>
      <c r="QE303" s="35"/>
      <c r="QF303" s="35"/>
      <c r="QG303" s="35"/>
      <c r="QH303" s="35"/>
      <c r="QI303" s="35"/>
      <c r="QJ303" s="35"/>
      <c r="QK303" s="35"/>
      <c r="QL303" s="35"/>
      <c r="QM303" s="35"/>
      <c r="QN303" s="35"/>
      <c r="QO303" s="35"/>
      <c r="QP303" s="35"/>
      <c r="QQ303" s="35"/>
      <c r="QR303" s="35"/>
      <c r="QS303" s="35"/>
      <c r="QT303" s="35"/>
      <c r="QU303" s="35"/>
      <c r="QV303" s="35"/>
      <c r="QW303" s="35"/>
      <c r="QX303" s="35"/>
      <c r="QY303" s="35"/>
      <c r="QZ303" s="35"/>
      <c r="RA303" s="35"/>
      <c r="RB303" s="35"/>
      <c r="RC303" s="35"/>
      <c r="RD303" s="35"/>
      <c r="RE303" s="35"/>
      <c r="RF303" s="35"/>
      <c r="RG303" s="35"/>
      <c r="RH303" s="35"/>
      <c r="RI303" s="35"/>
      <c r="RJ303" s="35"/>
      <c r="RK303" s="35"/>
      <c r="RL303" s="35"/>
      <c r="RM303" s="35"/>
      <c r="RN303" s="35"/>
      <c r="RO303" s="35"/>
      <c r="RP303" s="35"/>
      <c r="RQ303" s="35"/>
      <c r="RR303" s="35"/>
      <c r="RS303" s="35"/>
      <c r="RT303" s="35"/>
      <c r="RU303" s="35"/>
      <c r="RV303" s="35"/>
      <c r="RW303" s="35"/>
      <c r="RX303" s="35"/>
      <c r="RY303" s="35"/>
      <c r="RZ303" s="35"/>
      <c r="SA303" s="35"/>
      <c r="SB303" s="35"/>
      <c r="SC303" s="35"/>
      <c r="SD303" s="35"/>
      <c r="SE303" s="35"/>
      <c r="SF303" s="35"/>
      <c r="SG303" s="35"/>
      <c r="SH303" s="35"/>
      <c r="SI303" s="35"/>
      <c r="SJ303" s="35"/>
      <c r="SK303" s="35"/>
      <c r="SL303" s="35"/>
      <c r="SM303" s="35"/>
      <c r="SN303" s="35"/>
      <c r="SO303" s="35"/>
      <c r="SP303" s="35"/>
      <c r="SQ303" s="35"/>
      <c r="SR303" s="35"/>
      <c r="SS303" s="35"/>
      <c r="ST303" s="35"/>
      <c r="SU303" s="35"/>
      <c r="SV303" s="35"/>
      <c r="SW303" s="35"/>
      <c r="SX303" s="35"/>
      <c r="SY303" s="35"/>
      <c r="SZ303" s="35"/>
      <c r="TA303" s="35"/>
      <c r="TB303" s="35"/>
      <c r="TC303" s="35"/>
      <c r="TD303" s="35"/>
      <c r="TE303" s="35"/>
      <c r="TF303" s="35"/>
      <c r="TG303" s="35"/>
      <c r="TH303" s="35"/>
      <c r="TI303" s="35"/>
      <c r="TJ303" s="35"/>
      <c r="TK303" s="35"/>
      <c r="TL303" s="35"/>
      <c r="TM303" s="35"/>
      <c r="TN303" s="35"/>
      <c r="TO303" s="35"/>
      <c r="TP303" s="35"/>
      <c r="TQ303" s="35"/>
      <c r="TR303" s="35"/>
      <c r="TS303" s="35"/>
      <c r="TT303" s="35"/>
      <c r="TU303" s="35"/>
      <c r="TV303" s="35"/>
      <c r="TW303" s="35"/>
      <c r="TX303" s="35"/>
      <c r="TY303" s="35"/>
      <c r="TZ303" s="35"/>
      <c r="UA303" s="35"/>
      <c r="UB303" s="35"/>
      <c r="UC303" s="35"/>
      <c r="UD303" s="35"/>
      <c r="UE303" s="35"/>
      <c r="UF303" s="35"/>
      <c r="UG303" s="35"/>
      <c r="UH303" s="35"/>
      <c r="UI303" s="35"/>
      <c r="UJ303" s="35"/>
      <c r="UK303" s="35"/>
      <c r="UL303" s="35"/>
      <c r="UM303" s="35"/>
      <c r="UN303" s="35"/>
      <c r="UO303" s="35"/>
      <c r="UP303" s="35"/>
      <c r="UQ303" s="35"/>
      <c r="UR303" s="35"/>
      <c r="US303" s="35"/>
      <c r="UT303" s="35"/>
      <c r="UU303" s="35"/>
      <c r="UV303" s="35"/>
      <c r="UW303" s="35"/>
      <c r="UX303" s="35"/>
      <c r="UY303" s="35"/>
      <c r="UZ303" s="35"/>
      <c r="VA303" s="35"/>
      <c r="VB303" s="35"/>
      <c r="VC303" s="35"/>
      <c r="VD303" s="35"/>
      <c r="VE303" s="35"/>
      <c r="VF303" s="35"/>
      <c r="VG303" s="35"/>
      <c r="VH303" s="35"/>
      <c r="VI303" s="35"/>
      <c r="VJ303" s="35"/>
      <c r="VK303" s="35"/>
      <c r="VL303" s="35"/>
      <c r="VM303" s="35"/>
      <c r="VN303" s="35"/>
      <c r="VO303" s="35"/>
      <c r="VP303" s="35"/>
      <c r="VQ303" s="35"/>
      <c r="VR303" s="35"/>
      <c r="VS303" s="35"/>
      <c r="VT303" s="35"/>
      <c r="VU303" s="35"/>
      <c r="VV303" s="35"/>
      <c r="VW303" s="35"/>
      <c r="VX303" s="35"/>
      <c r="VY303" s="35"/>
      <c r="VZ303" s="35"/>
      <c r="WA303" s="35"/>
      <c r="WB303" s="35"/>
      <c r="WC303" s="35"/>
      <c r="WD303" s="35"/>
      <c r="WE303" s="35"/>
      <c r="WF303" s="35"/>
      <c r="WG303" s="35"/>
      <c r="WH303" s="35"/>
      <c r="WI303" s="35"/>
      <c r="WJ303" s="35"/>
      <c r="WK303" s="35"/>
      <c r="WL303" s="35"/>
      <c r="WM303" s="35"/>
      <c r="WN303" s="35"/>
      <c r="WO303" s="35"/>
      <c r="WP303" s="35"/>
      <c r="WQ303" s="35"/>
      <c r="WR303" s="35"/>
      <c r="WS303" s="35"/>
      <c r="WT303" s="35"/>
      <c r="WU303" s="35"/>
      <c r="WV303" s="35"/>
      <c r="WW303" s="35"/>
      <c r="WX303" s="35"/>
      <c r="WY303" s="35"/>
      <c r="WZ303" s="35"/>
      <c r="XA303" s="35"/>
      <c r="XB303" s="35"/>
      <c r="XC303" s="35"/>
      <c r="XD303" s="35"/>
      <c r="XE303" s="35"/>
      <c r="XF303" s="35"/>
      <c r="XG303" s="35"/>
      <c r="XH303" s="35"/>
      <c r="XI303" s="35"/>
      <c r="XJ303" s="35"/>
      <c r="XK303" s="35"/>
      <c r="XL303" s="35"/>
      <c r="XM303" s="35"/>
      <c r="XN303" s="35"/>
      <c r="XO303" s="35"/>
      <c r="XP303" s="35"/>
      <c r="XQ303" s="35"/>
      <c r="XR303" s="35"/>
      <c r="XS303" s="35"/>
      <c r="XT303" s="35"/>
      <c r="XU303" s="35"/>
      <c r="XV303" s="35"/>
      <c r="XW303" s="35"/>
      <c r="XX303" s="35"/>
      <c r="XY303" s="35"/>
      <c r="XZ303" s="35"/>
      <c r="YA303" s="35"/>
      <c r="YB303" s="35"/>
      <c r="YC303" s="35"/>
      <c r="YD303" s="35"/>
      <c r="YE303" s="35"/>
      <c r="YF303" s="35"/>
      <c r="YG303" s="35"/>
      <c r="YH303" s="35"/>
      <c r="YI303" s="35"/>
      <c r="YJ303" s="35"/>
      <c r="YK303" s="35"/>
      <c r="YL303" s="35"/>
      <c r="YM303" s="35"/>
      <c r="YN303" s="35"/>
      <c r="YO303" s="35"/>
      <c r="YP303" s="35"/>
      <c r="YQ303" s="35"/>
      <c r="YR303" s="35"/>
      <c r="YS303" s="35"/>
      <c r="YT303" s="35"/>
      <c r="YU303" s="35"/>
      <c r="YV303" s="35"/>
      <c r="YW303" s="35"/>
      <c r="YX303" s="35"/>
      <c r="YY303" s="35"/>
      <c r="YZ303" s="35"/>
      <c r="ZA303" s="35"/>
      <c r="ZB303" s="35"/>
      <c r="ZC303" s="35"/>
      <c r="ZD303" s="35"/>
      <c r="ZE303" s="35"/>
      <c r="ZF303" s="35"/>
      <c r="ZG303" s="35"/>
      <c r="ZH303" s="35"/>
      <c r="ZI303" s="35"/>
      <c r="ZJ303" s="35"/>
      <c r="ZK303" s="35"/>
      <c r="ZL303" s="35"/>
      <c r="ZM303" s="35"/>
      <c r="ZN303" s="35"/>
      <c r="ZO303" s="35"/>
      <c r="ZP303" s="35"/>
      <c r="ZQ303" s="35"/>
      <c r="ZR303" s="35"/>
      <c r="ZS303" s="35"/>
      <c r="ZT303" s="35"/>
      <c r="ZU303" s="35"/>
      <c r="ZV303" s="35"/>
      <c r="ZW303" s="35"/>
      <c r="ZX303" s="35"/>
      <c r="ZY303" s="35"/>
      <c r="ZZ303" s="35"/>
      <c r="AAA303" s="35"/>
      <c r="AAB303" s="35"/>
      <c r="AAC303" s="35"/>
      <c r="AAD303" s="35"/>
      <c r="AAE303" s="35"/>
      <c r="AAF303" s="35"/>
      <c r="AAG303" s="35"/>
      <c r="AAH303" s="35"/>
      <c r="AAI303" s="35"/>
      <c r="AAJ303" s="35"/>
      <c r="AAK303" s="35"/>
      <c r="AAL303" s="35"/>
      <c r="AAM303" s="35"/>
      <c r="AAN303" s="35"/>
      <c r="AAO303" s="35"/>
      <c r="AAP303" s="35"/>
      <c r="AAQ303" s="35"/>
      <c r="AAR303" s="35"/>
      <c r="AAS303" s="35"/>
      <c r="AAT303" s="35"/>
      <c r="AAU303" s="35"/>
      <c r="AAV303" s="35"/>
      <c r="AAW303" s="35"/>
      <c r="AAX303" s="35"/>
      <c r="AAY303" s="35"/>
      <c r="AAZ303" s="35"/>
      <c r="ABA303" s="35"/>
      <c r="ABB303" s="35"/>
      <c r="ABC303" s="35"/>
      <c r="ABD303" s="35"/>
      <c r="ABE303" s="35"/>
      <c r="ABF303" s="35"/>
      <c r="ABG303" s="35"/>
      <c r="ABH303" s="35"/>
      <c r="ABI303" s="35"/>
      <c r="ABJ303" s="35"/>
      <c r="ABK303" s="35"/>
      <c r="ABL303" s="35"/>
      <c r="ABM303" s="35"/>
      <c r="ABN303" s="35"/>
      <c r="ABO303" s="35"/>
      <c r="ABP303" s="35"/>
      <c r="ABQ303" s="35"/>
      <c r="ABR303" s="35"/>
      <c r="ABS303" s="35"/>
      <c r="ABT303" s="35"/>
      <c r="ABU303" s="35"/>
      <c r="ABV303" s="35"/>
      <c r="ABW303" s="35"/>
      <c r="ABX303" s="35"/>
      <c r="ABY303" s="35"/>
      <c r="ABZ303" s="35"/>
      <c r="ACA303" s="35"/>
      <c r="ACB303" s="35"/>
      <c r="ACC303" s="35"/>
      <c r="ACD303" s="35"/>
      <c r="ACE303" s="35"/>
      <c r="ACF303" s="35"/>
      <c r="ACG303" s="35"/>
      <c r="ACH303" s="35"/>
      <c r="ACI303" s="35"/>
      <c r="ACJ303" s="35"/>
      <c r="ACK303" s="35"/>
      <c r="ACL303" s="35"/>
      <c r="ACM303" s="35"/>
      <c r="ACN303" s="35"/>
      <c r="ACO303" s="35"/>
      <c r="ACP303" s="35"/>
      <c r="ACQ303" s="35"/>
      <c r="ACR303" s="35"/>
      <c r="ACS303" s="35"/>
      <c r="ACT303" s="35"/>
      <c r="ACU303" s="35"/>
      <c r="ACV303" s="35"/>
      <c r="ACW303" s="35"/>
      <c r="ACX303" s="35"/>
      <c r="ACY303" s="35"/>
      <c r="ACZ303" s="35"/>
      <c r="ADA303" s="35"/>
      <c r="ADB303" s="35"/>
      <c r="ADC303" s="35"/>
      <c r="ADD303" s="35"/>
      <c r="ADE303" s="35"/>
      <c r="ADF303" s="35"/>
      <c r="ADG303" s="35"/>
      <c r="ADH303" s="35"/>
      <c r="ADI303" s="35"/>
      <c r="ADJ303" s="35"/>
      <c r="ADK303" s="35"/>
      <c r="ADL303" s="35"/>
      <c r="ADM303" s="35"/>
      <c r="ADN303" s="35"/>
      <c r="ADO303" s="35"/>
      <c r="ADP303" s="35"/>
      <c r="ADQ303" s="35"/>
      <c r="ADR303" s="35"/>
      <c r="ADS303" s="35"/>
      <c r="ADT303" s="35"/>
      <c r="ADU303" s="35"/>
      <c r="ADV303" s="35"/>
      <c r="ADW303" s="35"/>
      <c r="ADX303" s="35"/>
      <c r="ADY303" s="26">
        <f t="shared" si="12"/>
        <v>0</v>
      </c>
      <c r="ADZ303" s="5"/>
    </row>
    <row r="304" spans="1:806" s="33" customFormat="1" x14ac:dyDescent="0.2">
      <c r="A304" s="38" t="s">
        <v>85</v>
      </c>
      <c r="B304" s="65">
        <f t="shared" si="11"/>
        <v>0</v>
      </c>
      <c r="C304" s="57">
        <v>1</v>
      </c>
      <c r="D304" s="59">
        <v>44816</v>
      </c>
      <c r="E304" s="67">
        <v>53.15</v>
      </c>
      <c r="F304" s="67">
        <f t="shared" si="13"/>
        <v>0</v>
      </c>
      <c r="G304" s="6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15"/>
      <c r="BF304" s="15"/>
      <c r="BG304" s="136"/>
      <c r="BH304" s="35"/>
      <c r="BI304" s="35"/>
      <c r="BJ304" s="35"/>
      <c r="BK304" s="35"/>
      <c r="BL304" s="35"/>
      <c r="BM304" s="35"/>
      <c r="BN304" s="35"/>
      <c r="BO304" s="35"/>
      <c r="BP304" s="35"/>
      <c r="BQ304" s="35"/>
      <c r="BR304" s="35"/>
      <c r="BS304" s="35"/>
      <c r="BT304" s="35"/>
      <c r="BU304" s="35"/>
      <c r="BV304" s="35"/>
      <c r="BW304" s="35"/>
      <c r="BX304" s="35"/>
      <c r="BY304" s="35"/>
      <c r="BZ304" s="35"/>
      <c r="CA304" s="35"/>
      <c r="CB304" s="35"/>
      <c r="CC304" s="35"/>
      <c r="CD304" s="35"/>
      <c r="CE304" s="35"/>
      <c r="CF304" s="35"/>
      <c r="CG304" s="35"/>
      <c r="CH304" s="35"/>
      <c r="CI304" s="35"/>
      <c r="CJ304" s="35"/>
      <c r="CK304" s="35"/>
      <c r="CL304" s="35"/>
      <c r="CM304" s="35"/>
      <c r="CN304" s="35"/>
      <c r="CO304" s="35"/>
      <c r="CP304" s="35"/>
      <c r="CQ304" s="35"/>
      <c r="CR304" s="35"/>
      <c r="CS304" s="35"/>
      <c r="CT304" s="35"/>
      <c r="CU304" s="35"/>
      <c r="CV304" s="35"/>
      <c r="CW304" s="35"/>
      <c r="CX304" s="35"/>
      <c r="CY304" s="35"/>
      <c r="CZ304" s="35"/>
      <c r="DA304" s="35"/>
      <c r="DB304" s="35"/>
      <c r="DC304" s="35"/>
      <c r="DD304" s="35"/>
      <c r="DE304" s="35"/>
      <c r="DF304" s="35"/>
      <c r="DG304" s="35"/>
      <c r="DH304" s="35"/>
      <c r="DI304" s="35"/>
      <c r="DJ304" s="35"/>
      <c r="DK304" s="35"/>
      <c r="DL304" s="35"/>
      <c r="DM304" s="35"/>
      <c r="DN304" s="35"/>
      <c r="DO304" s="35"/>
      <c r="DP304" s="35"/>
      <c r="DQ304" s="35"/>
      <c r="DR304" s="35"/>
      <c r="DS304" s="35"/>
      <c r="DT304" s="35"/>
      <c r="DU304" s="35"/>
      <c r="DV304" s="35"/>
      <c r="DW304" s="35"/>
      <c r="DX304" s="35"/>
      <c r="DY304" s="35"/>
      <c r="DZ304" s="35"/>
      <c r="EA304" s="35"/>
      <c r="EB304" s="35"/>
      <c r="EC304" s="35"/>
      <c r="ED304" s="35"/>
      <c r="EE304" s="35"/>
      <c r="EF304" s="35"/>
      <c r="EG304" s="35"/>
      <c r="EH304" s="35"/>
      <c r="EI304" s="35"/>
      <c r="EJ304" s="35"/>
      <c r="EK304" s="35"/>
      <c r="EL304" s="35"/>
      <c r="EM304" s="35"/>
      <c r="EN304" s="35"/>
      <c r="EO304" s="35"/>
      <c r="EP304" s="35"/>
      <c r="EQ304" s="35"/>
      <c r="ER304" s="35"/>
      <c r="ES304" s="35"/>
      <c r="ET304" s="35"/>
      <c r="EU304" s="35"/>
      <c r="EV304" s="35"/>
      <c r="EW304" s="35"/>
      <c r="EX304" s="35"/>
      <c r="EY304" s="35"/>
      <c r="EZ304" s="35"/>
      <c r="FA304" s="35"/>
      <c r="FB304" s="35"/>
      <c r="FC304" s="35"/>
      <c r="FD304" s="35"/>
      <c r="FE304" s="35"/>
      <c r="FF304" s="35"/>
      <c r="FG304" s="35"/>
      <c r="FH304" s="35"/>
      <c r="FI304" s="35"/>
      <c r="FJ304" s="35"/>
      <c r="FK304" s="35"/>
      <c r="FL304" s="35"/>
      <c r="FM304" s="35"/>
      <c r="FN304" s="35"/>
      <c r="FO304" s="35"/>
      <c r="FP304" s="35"/>
      <c r="FQ304" s="35"/>
      <c r="FR304" s="35"/>
      <c r="FS304" s="35"/>
      <c r="FT304" s="35"/>
      <c r="FU304" s="35"/>
      <c r="FV304" s="35"/>
      <c r="FW304" s="35"/>
      <c r="FX304" s="35"/>
      <c r="FY304" s="35"/>
      <c r="FZ304" s="35"/>
      <c r="GA304" s="35"/>
      <c r="GB304" s="35"/>
      <c r="GC304" s="35"/>
      <c r="GD304" s="35"/>
      <c r="GE304" s="35"/>
      <c r="GF304" s="35"/>
      <c r="GG304" s="35"/>
      <c r="GH304" s="35"/>
      <c r="GI304" s="35"/>
      <c r="GJ304" s="35"/>
      <c r="GK304" s="35"/>
      <c r="GL304" s="35"/>
      <c r="GM304" s="35"/>
      <c r="GN304" s="35"/>
      <c r="GO304" s="35"/>
      <c r="GP304" s="35"/>
      <c r="GQ304" s="35"/>
      <c r="GR304" s="35"/>
      <c r="GS304" s="35"/>
      <c r="GT304" s="35"/>
      <c r="GU304" s="35"/>
      <c r="GV304" s="35"/>
      <c r="GW304" s="35"/>
      <c r="GX304" s="35"/>
      <c r="GY304" s="35"/>
      <c r="GZ304" s="35"/>
      <c r="HA304" s="35"/>
      <c r="HB304" s="35"/>
      <c r="HC304" s="35"/>
      <c r="HD304" s="35"/>
      <c r="HE304" s="35"/>
      <c r="HF304" s="35"/>
      <c r="HG304" s="35"/>
      <c r="HH304" s="35"/>
      <c r="HI304" s="35"/>
      <c r="HJ304" s="35"/>
      <c r="HK304" s="35"/>
      <c r="HL304" s="35"/>
      <c r="HM304" s="35"/>
      <c r="HN304" s="35"/>
      <c r="HO304" s="35"/>
      <c r="HP304" s="35"/>
      <c r="HQ304" s="35"/>
      <c r="HR304" s="35"/>
      <c r="HS304" s="35"/>
      <c r="HT304" s="35"/>
      <c r="HU304" s="35"/>
      <c r="HV304" s="35"/>
      <c r="HW304" s="35"/>
      <c r="HX304" s="35"/>
      <c r="HY304" s="35"/>
      <c r="HZ304" s="35"/>
      <c r="IA304" s="35"/>
      <c r="IB304" s="35"/>
      <c r="IC304" s="35"/>
      <c r="ID304" s="35"/>
      <c r="IE304" s="35"/>
      <c r="IF304" s="35"/>
      <c r="IG304" s="35"/>
      <c r="IH304" s="35"/>
      <c r="II304" s="35"/>
      <c r="IJ304" s="35"/>
      <c r="IK304" s="35"/>
      <c r="IL304" s="35"/>
      <c r="IM304" s="35"/>
      <c r="IN304" s="35"/>
      <c r="IO304" s="35"/>
      <c r="IP304" s="35"/>
      <c r="IQ304" s="35"/>
      <c r="IR304" s="35"/>
      <c r="IS304" s="35"/>
      <c r="IT304" s="35"/>
      <c r="IU304" s="35"/>
      <c r="IV304" s="35"/>
      <c r="IW304" s="35"/>
      <c r="IX304" s="35"/>
      <c r="IY304" s="35"/>
      <c r="IZ304" s="35"/>
      <c r="JA304" s="35"/>
      <c r="JB304" s="35"/>
      <c r="JC304" s="35"/>
      <c r="JD304" s="35"/>
      <c r="JE304" s="35"/>
      <c r="JF304" s="35"/>
      <c r="JG304" s="35"/>
      <c r="JH304" s="35"/>
      <c r="JI304" s="35"/>
      <c r="JJ304" s="35"/>
      <c r="JK304" s="35"/>
      <c r="JL304" s="35"/>
      <c r="JM304" s="35"/>
      <c r="JN304" s="35"/>
      <c r="JO304" s="35"/>
      <c r="JP304" s="35"/>
      <c r="JQ304" s="35"/>
      <c r="JR304" s="35"/>
      <c r="JS304" s="35"/>
      <c r="JT304" s="35"/>
      <c r="JU304" s="35"/>
      <c r="JV304" s="35"/>
      <c r="JW304" s="35"/>
      <c r="JX304" s="35"/>
      <c r="JY304" s="35"/>
      <c r="JZ304" s="35"/>
      <c r="KA304" s="35"/>
      <c r="KB304" s="35"/>
      <c r="KC304" s="35"/>
      <c r="KD304" s="35"/>
      <c r="KE304" s="35"/>
      <c r="KF304" s="35"/>
      <c r="KG304" s="35"/>
      <c r="KH304" s="35"/>
      <c r="KI304" s="35"/>
      <c r="KJ304" s="35"/>
      <c r="KK304" s="35"/>
      <c r="KL304" s="35"/>
      <c r="KM304" s="35"/>
      <c r="KN304" s="35"/>
      <c r="KO304" s="35"/>
      <c r="KP304" s="35"/>
      <c r="KQ304" s="35"/>
      <c r="KR304" s="35"/>
      <c r="KS304" s="35"/>
      <c r="KT304" s="35"/>
      <c r="KU304" s="35"/>
      <c r="KV304" s="35"/>
      <c r="KW304" s="35"/>
      <c r="KX304" s="35"/>
      <c r="KY304" s="35"/>
      <c r="KZ304" s="35"/>
      <c r="LA304" s="35"/>
      <c r="LB304" s="35"/>
      <c r="LC304" s="35"/>
      <c r="LD304" s="35"/>
      <c r="LE304" s="35"/>
      <c r="LF304" s="35"/>
      <c r="LG304" s="35"/>
      <c r="LH304" s="35"/>
      <c r="LI304" s="35"/>
      <c r="LJ304" s="35"/>
      <c r="LK304" s="35"/>
      <c r="LL304" s="35"/>
      <c r="LM304" s="35"/>
      <c r="LN304" s="35"/>
      <c r="LO304" s="35"/>
      <c r="LP304" s="35"/>
      <c r="LQ304" s="35"/>
      <c r="LR304" s="35"/>
      <c r="LS304" s="35"/>
      <c r="LT304" s="35"/>
      <c r="LU304" s="35"/>
      <c r="LV304" s="35"/>
      <c r="LW304" s="35"/>
      <c r="LX304" s="35"/>
      <c r="LY304" s="35"/>
      <c r="LZ304" s="35"/>
      <c r="MA304" s="35"/>
      <c r="MB304" s="35"/>
      <c r="MC304" s="35"/>
      <c r="MD304" s="35"/>
      <c r="ME304" s="35"/>
      <c r="MF304" s="35"/>
      <c r="MG304" s="35"/>
      <c r="MH304" s="35"/>
      <c r="MI304" s="35"/>
      <c r="MJ304" s="35"/>
      <c r="MK304" s="35"/>
      <c r="ML304" s="35"/>
      <c r="MM304" s="35"/>
      <c r="MN304" s="35"/>
      <c r="MO304" s="35"/>
      <c r="MP304" s="35"/>
      <c r="MQ304" s="35"/>
      <c r="MR304" s="35"/>
      <c r="MS304" s="35"/>
      <c r="MT304" s="35"/>
      <c r="MU304" s="35"/>
      <c r="MV304" s="35"/>
      <c r="MW304" s="35"/>
      <c r="MX304" s="35"/>
      <c r="MY304" s="35"/>
      <c r="MZ304" s="35"/>
      <c r="NA304" s="35"/>
      <c r="NB304" s="35"/>
      <c r="NC304" s="35"/>
      <c r="ND304" s="35"/>
      <c r="NE304" s="35"/>
      <c r="NF304" s="35"/>
      <c r="NG304" s="35"/>
      <c r="NH304" s="35"/>
      <c r="NI304" s="35"/>
      <c r="NJ304" s="35"/>
      <c r="NK304" s="35"/>
      <c r="NL304" s="35"/>
      <c r="NM304" s="35"/>
      <c r="NN304" s="35"/>
      <c r="NO304" s="35"/>
      <c r="NP304" s="35"/>
      <c r="NQ304" s="35"/>
      <c r="NR304" s="35"/>
      <c r="NS304" s="35"/>
      <c r="NT304" s="35"/>
      <c r="NU304" s="35"/>
      <c r="NV304" s="35"/>
      <c r="NW304" s="35"/>
      <c r="NX304" s="35"/>
      <c r="NY304" s="35"/>
      <c r="NZ304" s="35"/>
      <c r="OA304" s="35"/>
      <c r="OB304" s="35"/>
      <c r="OC304" s="35"/>
      <c r="OD304" s="35"/>
      <c r="OE304" s="35"/>
      <c r="OF304" s="35"/>
      <c r="OG304" s="35"/>
      <c r="OH304" s="35"/>
      <c r="OI304" s="35"/>
      <c r="OJ304" s="35"/>
      <c r="OK304" s="35"/>
      <c r="OL304" s="35"/>
      <c r="OM304" s="35"/>
      <c r="ON304" s="35"/>
      <c r="OO304" s="35"/>
      <c r="OP304" s="35"/>
      <c r="OQ304" s="35"/>
      <c r="OR304" s="35"/>
      <c r="OS304" s="35"/>
      <c r="OT304" s="35"/>
      <c r="OU304" s="35"/>
      <c r="OV304" s="35"/>
      <c r="OW304" s="35"/>
      <c r="OX304" s="35"/>
      <c r="OY304" s="35"/>
      <c r="OZ304" s="35"/>
      <c r="PA304" s="35"/>
      <c r="PB304" s="35"/>
      <c r="PC304" s="35"/>
      <c r="PD304" s="35"/>
      <c r="PE304" s="35"/>
      <c r="PF304" s="35"/>
      <c r="PG304" s="35"/>
      <c r="PH304" s="35"/>
      <c r="PI304" s="35"/>
      <c r="PJ304" s="35"/>
      <c r="PK304" s="35"/>
      <c r="PL304" s="35"/>
      <c r="PM304" s="35"/>
      <c r="PN304" s="35"/>
      <c r="PO304" s="35"/>
      <c r="PP304" s="35"/>
      <c r="PQ304" s="35"/>
      <c r="PR304" s="35"/>
      <c r="PS304" s="35"/>
      <c r="PT304" s="35"/>
      <c r="PU304" s="35"/>
      <c r="PV304" s="35"/>
      <c r="PW304" s="35"/>
      <c r="PX304" s="35"/>
      <c r="PY304" s="35"/>
      <c r="PZ304" s="35"/>
      <c r="QA304" s="35"/>
      <c r="QB304" s="35"/>
      <c r="QC304" s="35"/>
      <c r="QD304" s="35"/>
      <c r="QE304" s="35"/>
      <c r="QF304" s="35"/>
      <c r="QG304" s="35"/>
      <c r="QH304" s="35"/>
      <c r="QI304" s="35"/>
      <c r="QJ304" s="35"/>
      <c r="QK304" s="35"/>
      <c r="QL304" s="35"/>
      <c r="QM304" s="35"/>
      <c r="QN304" s="35"/>
      <c r="QO304" s="35"/>
      <c r="QP304" s="35"/>
      <c r="QQ304" s="35"/>
      <c r="QR304" s="35"/>
      <c r="QS304" s="35"/>
      <c r="QT304" s="35"/>
      <c r="QU304" s="35"/>
      <c r="QV304" s="35"/>
      <c r="QW304" s="35"/>
      <c r="QX304" s="35"/>
      <c r="QY304" s="35"/>
      <c r="QZ304" s="35"/>
      <c r="RA304" s="35"/>
      <c r="RB304" s="35"/>
      <c r="RC304" s="35"/>
      <c r="RD304" s="35"/>
      <c r="RE304" s="35"/>
      <c r="RF304" s="35"/>
      <c r="RG304" s="35"/>
      <c r="RH304" s="35"/>
      <c r="RI304" s="35"/>
      <c r="RJ304" s="35"/>
      <c r="RK304" s="35"/>
      <c r="RL304" s="35"/>
      <c r="RM304" s="35"/>
      <c r="RN304" s="35"/>
      <c r="RO304" s="35"/>
      <c r="RP304" s="35"/>
      <c r="RQ304" s="35"/>
      <c r="RR304" s="35"/>
      <c r="RS304" s="35"/>
      <c r="RT304" s="35"/>
      <c r="RU304" s="35"/>
      <c r="RV304" s="35"/>
      <c r="RW304" s="35"/>
      <c r="RX304" s="35"/>
      <c r="RY304" s="35"/>
      <c r="RZ304" s="35"/>
      <c r="SA304" s="35"/>
      <c r="SB304" s="35"/>
      <c r="SC304" s="35"/>
      <c r="SD304" s="35"/>
      <c r="SE304" s="35"/>
      <c r="SF304" s="35"/>
      <c r="SG304" s="35"/>
      <c r="SH304" s="35"/>
      <c r="SI304" s="35"/>
      <c r="SJ304" s="35"/>
      <c r="SK304" s="35"/>
      <c r="SL304" s="35"/>
      <c r="SM304" s="35"/>
      <c r="SN304" s="35"/>
      <c r="SO304" s="35"/>
      <c r="SP304" s="35"/>
      <c r="SQ304" s="35"/>
      <c r="SR304" s="35"/>
      <c r="SS304" s="35"/>
      <c r="ST304" s="35"/>
      <c r="SU304" s="35"/>
      <c r="SV304" s="35"/>
      <c r="SW304" s="35"/>
      <c r="SX304" s="35"/>
      <c r="SY304" s="35"/>
      <c r="SZ304" s="35"/>
      <c r="TA304" s="35"/>
      <c r="TB304" s="35"/>
      <c r="TC304" s="35"/>
      <c r="TD304" s="35"/>
      <c r="TE304" s="35"/>
      <c r="TF304" s="35"/>
      <c r="TG304" s="35"/>
      <c r="TH304" s="35"/>
      <c r="TI304" s="35"/>
      <c r="TJ304" s="35"/>
      <c r="TK304" s="35"/>
      <c r="TL304" s="35"/>
      <c r="TM304" s="35"/>
      <c r="TN304" s="35"/>
      <c r="TO304" s="35"/>
      <c r="TP304" s="35"/>
      <c r="TQ304" s="35"/>
      <c r="TR304" s="35"/>
      <c r="TS304" s="35"/>
      <c r="TT304" s="35"/>
      <c r="TU304" s="35"/>
      <c r="TV304" s="35"/>
      <c r="TW304" s="35"/>
      <c r="TX304" s="35"/>
      <c r="TY304" s="35"/>
      <c r="TZ304" s="35"/>
      <c r="UA304" s="35"/>
      <c r="UB304" s="35"/>
      <c r="UC304" s="35"/>
      <c r="UD304" s="35"/>
      <c r="UE304" s="35"/>
      <c r="UF304" s="35"/>
      <c r="UG304" s="35"/>
      <c r="UH304" s="35"/>
      <c r="UI304" s="35"/>
      <c r="UJ304" s="35"/>
      <c r="UK304" s="35"/>
      <c r="UL304" s="35"/>
      <c r="UM304" s="35"/>
      <c r="UN304" s="35"/>
      <c r="UO304" s="35"/>
      <c r="UP304" s="35"/>
      <c r="UQ304" s="35"/>
      <c r="UR304" s="35"/>
      <c r="US304" s="35"/>
      <c r="UT304" s="35"/>
      <c r="UU304" s="35"/>
      <c r="UV304" s="35"/>
      <c r="UW304" s="35"/>
      <c r="UX304" s="35"/>
      <c r="UY304" s="35"/>
      <c r="UZ304" s="35"/>
      <c r="VA304" s="35"/>
      <c r="VB304" s="35"/>
      <c r="VC304" s="35"/>
      <c r="VD304" s="35"/>
      <c r="VE304" s="35"/>
      <c r="VF304" s="35"/>
      <c r="VG304" s="35"/>
      <c r="VH304" s="35"/>
      <c r="VI304" s="35"/>
      <c r="VJ304" s="35"/>
      <c r="VK304" s="35"/>
      <c r="VL304" s="35"/>
      <c r="VM304" s="35"/>
      <c r="VN304" s="35"/>
      <c r="VO304" s="35"/>
      <c r="VP304" s="35"/>
      <c r="VQ304" s="35"/>
      <c r="VR304" s="35"/>
      <c r="VS304" s="35"/>
      <c r="VT304" s="35"/>
      <c r="VU304" s="35"/>
      <c r="VV304" s="35"/>
      <c r="VW304" s="35"/>
      <c r="VX304" s="35"/>
      <c r="VY304" s="35"/>
      <c r="VZ304" s="35"/>
      <c r="WA304" s="35"/>
      <c r="WB304" s="35"/>
      <c r="WC304" s="35"/>
      <c r="WD304" s="35"/>
      <c r="WE304" s="35"/>
      <c r="WF304" s="35"/>
      <c r="WG304" s="35"/>
      <c r="WH304" s="35"/>
      <c r="WI304" s="35"/>
      <c r="WJ304" s="35"/>
      <c r="WK304" s="35"/>
      <c r="WL304" s="35"/>
      <c r="WM304" s="35"/>
      <c r="WN304" s="35"/>
      <c r="WO304" s="35"/>
      <c r="WP304" s="35"/>
      <c r="WQ304" s="35"/>
      <c r="WR304" s="35"/>
      <c r="WS304" s="35"/>
      <c r="WT304" s="35"/>
      <c r="WU304" s="35"/>
      <c r="WV304" s="35"/>
      <c r="WW304" s="35"/>
      <c r="WX304" s="35"/>
      <c r="WY304" s="35"/>
      <c r="WZ304" s="35"/>
      <c r="XA304" s="35"/>
      <c r="XB304" s="35"/>
      <c r="XC304" s="35"/>
      <c r="XD304" s="35"/>
      <c r="XE304" s="35"/>
      <c r="XF304" s="35"/>
      <c r="XG304" s="35"/>
      <c r="XH304" s="35"/>
      <c r="XI304" s="35"/>
      <c r="XJ304" s="35"/>
      <c r="XK304" s="35"/>
      <c r="XL304" s="35"/>
      <c r="XM304" s="35"/>
      <c r="XN304" s="35"/>
      <c r="XO304" s="35"/>
      <c r="XP304" s="35"/>
      <c r="XQ304" s="35"/>
      <c r="XR304" s="35"/>
      <c r="XS304" s="35"/>
      <c r="XT304" s="35"/>
      <c r="XU304" s="35"/>
      <c r="XV304" s="35"/>
      <c r="XW304" s="35"/>
      <c r="XX304" s="35"/>
      <c r="XY304" s="35"/>
      <c r="XZ304" s="35"/>
      <c r="YA304" s="35"/>
      <c r="YB304" s="35"/>
      <c r="YC304" s="35"/>
      <c r="YD304" s="35"/>
      <c r="YE304" s="35"/>
      <c r="YF304" s="35"/>
      <c r="YG304" s="35"/>
      <c r="YH304" s="35"/>
      <c r="YI304" s="35"/>
      <c r="YJ304" s="35"/>
      <c r="YK304" s="35"/>
      <c r="YL304" s="35"/>
      <c r="YM304" s="35"/>
      <c r="YN304" s="35"/>
      <c r="YO304" s="35"/>
      <c r="YP304" s="35"/>
      <c r="YQ304" s="35"/>
      <c r="YR304" s="35"/>
      <c r="YS304" s="35"/>
      <c r="YT304" s="35"/>
      <c r="YU304" s="35"/>
      <c r="YV304" s="35"/>
      <c r="YW304" s="35"/>
      <c r="YX304" s="35"/>
      <c r="YY304" s="35"/>
      <c r="YZ304" s="35"/>
      <c r="ZA304" s="35"/>
      <c r="ZB304" s="35"/>
      <c r="ZC304" s="35"/>
      <c r="ZD304" s="35"/>
      <c r="ZE304" s="35"/>
      <c r="ZF304" s="35"/>
      <c r="ZG304" s="35"/>
      <c r="ZH304" s="35"/>
      <c r="ZI304" s="35"/>
      <c r="ZJ304" s="35"/>
      <c r="ZK304" s="35"/>
      <c r="ZL304" s="35"/>
      <c r="ZM304" s="35"/>
      <c r="ZN304" s="35"/>
      <c r="ZO304" s="35"/>
      <c r="ZP304" s="35"/>
      <c r="ZQ304" s="35"/>
      <c r="ZR304" s="35"/>
      <c r="ZS304" s="35"/>
      <c r="ZT304" s="35"/>
      <c r="ZU304" s="35"/>
      <c r="ZV304" s="35"/>
      <c r="ZW304" s="35"/>
      <c r="ZX304" s="35"/>
      <c r="ZY304" s="35"/>
      <c r="ZZ304" s="35"/>
      <c r="AAA304" s="35"/>
      <c r="AAB304" s="35"/>
      <c r="AAC304" s="35"/>
      <c r="AAD304" s="35"/>
      <c r="AAE304" s="35"/>
      <c r="AAF304" s="35"/>
      <c r="AAG304" s="35"/>
      <c r="AAH304" s="35"/>
      <c r="AAI304" s="35"/>
      <c r="AAJ304" s="35"/>
      <c r="AAK304" s="35"/>
      <c r="AAL304" s="35"/>
      <c r="AAM304" s="35"/>
      <c r="AAN304" s="35"/>
      <c r="AAO304" s="35"/>
      <c r="AAP304" s="35"/>
      <c r="AAQ304" s="35"/>
      <c r="AAR304" s="35"/>
      <c r="AAS304" s="35"/>
      <c r="AAT304" s="35"/>
      <c r="AAU304" s="35"/>
      <c r="AAV304" s="35"/>
      <c r="AAW304" s="35"/>
      <c r="AAX304" s="35"/>
      <c r="AAY304" s="35"/>
      <c r="AAZ304" s="35"/>
      <c r="ABA304" s="35"/>
      <c r="ABB304" s="35"/>
      <c r="ABC304" s="35"/>
      <c r="ABD304" s="35"/>
      <c r="ABE304" s="35"/>
      <c r="ABF304" s="35"/>
      <c r="ABG304" s="35"/>
      <c r="ABH304" s="35"/>
      <c r="ABI304" s="35"/>
      <c r="ABJ304" s="35"/>
      <c r="ABK304" s="35"/>
      <c r="ABL304" s="35"/>
      <c r="ABM304" s="35"/>
      <c r="ABN304" s="35"/>
      <c r="ABO304" s="35"/>
      <c r="ABP304" s="35"/>
      <c r="ABQ304" s="35"/>
      <c r="ABR304" s="35"/>
      <c r="ABS304" s="35"/>
      <c r="ABT304" s="35"/>
      <c r="ABU304" s="35"/>
      <c r="ABV304" s="35"/>
      <c r="ABW304" s="35"/>
      <c r="ABX304" s="35"/>
      <c r="ABY304" s="35"/>
      <c r="ABZ304" s="35"/>
      <c r="ACA304" s="35"/>
      <c r="ACB304" s="35"/>
      <c r="ACC304" s="35"/>
      <c r="ACD304" s="35"/>
      <c r="ACE304" s="35"/>
      <c r="ACF304" s="35"/>
      <c r="ACG304" s="35"/>
      <c r="ACH304" s="35"/>
      <c r="ACI304" s="35"/>
      <c r="ACJ304" s="35"/>
      <c r="ACK304" s="35"/>
      <c r="ACL304" s="35"/>
      <c r="ACM304" s="35"/>
      <c r="ACN304" s="35"/>
      <c r="ACO304" s="35"/>
      <c r="ACP304" s="35"/>
      <c r="ACQ304" s="35">
        <v>5</v>
      </c>
      <c r="ACR304" s="35">
        <v>5</v>
      </c>
      <c r="ACS304" s="35"/>
      <c r="ACT304" s="35"/>
      <c r="ACU304" s="35"/>
      <c r="ACV304" s="35"/>
      <c r="ACW304" s="35"/>
      <c r="ACX304" s="35"/>
      <c r="ACY304" s="35"/>
      <c r="ACZ304" s="35"/>
      <c r="ADA304" s="35"/>
      <c r="ADB304" s="35"/>
      <c r="ADC304" s="35"/>
      <c r="ADD304" s="35"/>
      <c r="ADE304" s="35"/>
      <c r="ADF304" s="35"/>
      <c r="ADG304" s="35"/>
      <c r="ADH304" s="35"/>
      <c r="ADI304" s="35"/>
      <c r="ADJ304" s="35"/>
      <c r="ADK304" s="35"/>
      <c r="ADL304" s="35"/>
      <c r="ADM304" s="35"/>
      <c r="ADN304" s="35"/>
      <c r="ADO304" s="35"/>
      <c r="ADP304" s="35"/>
      <c r="ADQ304" s="35"/>
      <c r="ADR304" s="35"/>
      <c r="ADS304" s="35"/>
      <c r="ADT304" s="35"/>
      <c r="ADU304" s="35"/>
      <c r="ADV304" s="35"/>
      <c r="ADW304" s="35"/>
      <c r="ADX304" s="35"/>
      <c r="ADY304" s="26">
        <f t="shared" si="12"/>
        <v>0</v>
      </c>
      <c r="ADZ304" s="5"/>
    </row>
    <row r="305" spans="1:806" s="33" customFormat="1" x14ac:dyDescent="0.2">
      <c r="A305" s="38" t="s">
        <v>85</v>
      </c>
      <c r="B305" s="65">
        <f t="shared" si="11"/>
        <v>0</v>
      </c>
      <c r="C305" s="57">
        <v>10</v>
      </c>
      <c r="D305" s="59">
        <v>44767</v>
      </c>
      <c r="E305" s="67">
        <v>50.97</v>
      </c>
      <c r="F305" s="67">
        <f t="shared" si="13"/>
        <v>0</v>
      </c>
      <c r="G305" s="6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>
        <v>10</v>
      </c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15"/>
      <c r="BF305" s="15"/>
      <c r="BG305" s="136"/>
      <c r="BH305" s="35"/>
      <c r="BI305" s="35"/>
      <c r="BJ305" s="35"/>
      <c r="BK305" s="35"/>
      <c r="BL305" s="35"/>
      <c r="BM305" s="35"/>
      <c r="BN305" s="35"/>
      <c r="BO305" s="35"/>
      <c r="BP305" s="35"/>
      <c r="BQ305" s="35"/>
      <c r="BR305" s="35"/>
      <c r="BS305" s="35"/>
      <c r="BT305" s="35"/>
      <c r="BU305" s="35"/>
      <c r="BV305" s="35"/>
      <c r="BW305" s="35"/>
      <c r="BX305" s="35"/>
      <c r="BY305" s="35"/>
      <c r="BZ305" s="35"/>
      <c r="CA305" s="35"/>
      <c r="CB305" s="35"/>
      <c r="CC305" s="35"/>
      <c r="CD305" s="35"/>
      <c r="CE305" s="35"/>
      <c r="CF305" s="35"/>
      <c r="CG305" s="35"/>
      <c r="CH305" s="35"/>
      <c r="CI305" s="35"/>
      <c r="CJ305" s="35"/>
      <c r="CK305" s="35"/>
      <c r="CL305" s="35"/>
      <c r="CM305" s="35"/>
      <c r="CN305" s="35"/>
      <c r="CO305" s="35"/>
      <c r="CP305" s="35"/>
      <c r="CQ305" s="35"/>
      <c r="CR305" s="35"/>
      <c r="CS305" s="35"/>
      <c r="CT305" s="35"/>
      <c r="CU305" s="35"/>
      <c r="CV305" s="35"/>
      <c r="CW305" s="35"/>
      <c r="CX305" s="35"/>
      <c r="CY305" s="35"/>
      <c r="CZ305" s="35"/>
      <c r="DA305" s="35"/>
      <c r="DB305" s="35"/>
      <c r="DC305" s="35"/>
      <c r="DD305" s="35"/>
      <c r="DE305" s="35"/>
      <c r="DF305" s="35"/>
      <c r="DG305" s="35"/>
      <c r="DH305" s="35"/>
      <c r="DI305" s="35"/>
      <c r="DJ305" s="35"/>
      <c r="DK305" s="35"/>
      <c r="DL305" s="35"/>
      <c r="DM305" s="35"/>
      <c r="DN305" s="35"/>
      <c r="DO305" s="35"/>
      <c r="DP305" s="35"/>
      <c r="DQ305" s="35"/>
      <c r="DR305" s="35"/>
      <c r="DS305" s="35"/>
      <c r="DT305" s="35"/>
      <c r="DU305" s="35"/>
      <c r="DV305" s="35"/>
      <c r="DW305" s="35"/>
      <c r="DX305" s="35"/>
      <c r="DY305" s="35"/>
      <c r="DZ305" s="35"/>
      <c r="EA305" s="35"/>
      <c r="EB305" s="35"/>
      <c r="EC305" s="35"/>
      <c r="ED305" s="35"/>
      <c r="EE305" s="35"/>
      <c r="EF305" s="35"/>
      <c r="EG305" s="35"/>
      <c r="EH305" s="35"/>
      <c r="EI305" s="35"/>
      <c r="EJ305" s="35"/>
      <c r="EK305" s="35"/>
      <c r="EL305" s="35"/>
      <c r="EM305" s="35"/>
      <c r="EN305" s="35"/>
      <c r="EO305" s="35"/>
      <c r="EP305" s="35"/>
      <c r="EQ305" s="35"/>
      <c r="ER305" s="35"/>
      <c r="ES305" s="35"/>
      <c r="ET305" s="35"/>
      <c r="EU305" s="35"/>
      <c r="EV305" s="35"/>
      <c r="EW305" s="35"/>
      <c r="EX305" s="35"/>
      <c r="EY305" s="35"/>
      <c r="EZ305" s="35"/>
      <c r="FA305" s="35"/>
      <c r="FB305" s="35"/>
      <c r="FC305" s="35"/>
      <c r="FD305" s="35"/>
      <c r="FE305" s="35"/>
      <c r="FF305" s="35"/>
      <c r="FG305" s="35"/>
      <c r="FH305" s="35"/>
      <c r="FI305" s="35"/>
      <c r="FJ305" s="35"/>
      <c r="FK305" s="35"/>
      <c r="FL305" s="35"/>
      <c r="FM305" s="35"/>
      <c r="FN305" s="35"/>
      <c r="FO305" s="35"/>
      <c r="FP305" s="35"/>
      <c r="FQ305" s="35"/>
      <c r="FR305" s="35"/>
      <c r="FS305" s="35"/>
      <c r="FT305" s="35"/>
      <c r="FU305" s="35"/>
      <c r="FV305" s="35"/>
      <c r="FW305" s="35"/>
      <c r="FX305" s="35"/>
      <c r="FY305" s="35"/>
      <c r="FZ305" s="35"/>
      <c r="GA305" s="35"/>
      <c r="GB305" s="35"/>
      <c r="GC305" s="35"/>
      <c r="GD305" s="35"/>
      <c r="GE305" s="35"/>
      <c r="GF305" s="35"/>
      <c r="GG305" s="35"/>
      <c r="GH305" s="35"/>
      <c r="GI305" s="35"/>
      <c r="GJ305" s="35"/>
      <c r="GK305" s="35"/>
      <c r="GL305" s="35"/>
      <c r="GM305" s="35"/>
      <c r="GN305" s="35"/>
      <c r="GO305" s="35"/>
      <c r="GP305" s="35"/>
      <c r="GQ305" s="35"/>
      <c r="GR305" s="35"/>
      <c r="GS305" s="35"/>
      <c r="GT305" s="35"/>
      <c r="GU305" s="35"/>
      <c r="GV305" s="35"/>
      <c r="GW305" s="35"/>
      <c r="GX305" s="35"/>
      <c r="GY305" s="35"/>
      <c r="GZ305" s="35"/>
      <c r="HA305" s="35"/>
      <c r="HB305" s="35"/>
      <c r="HC305" s="35"/>
      <c r="HD305" s="35"/>
      <c r="HE305" s="35"/>
      <c r="HF305" s="35"/>
      <c r="HG305" s="35"/>
      <c r="HH305" s="35"/>
      <c r="HI305" s="35"/>
      <c r="HJ305" s="35"/>
      <c r="HK305" s="35"/>
      <c r="HL305" s="35"/>
      <c r="HM305" s="35"/>
      <c r="HN305" s="35"/>
      <c r="HO305" s="35"/>
      <c r="HP305" s="35"/>
      <c r="HQ305" s="35"/>
      <c r="HR305" s="35"/>
      <c r="HS305" s="35"/>
      <c r="HT305" s="35"/>
      <c r="HU305" s="35"/>
      <c r="HV305" s="35"/>
      <c r="HW305" s="35"/>
      <c r="HX305" s="35"/>
      <c r="HY305" s="35"/>
      <c r="HZ305" s="35"/>
      <c r="IA305" s="35"/>
      <c r="IB305" s="35"/>
      <c r="IC305" s="35"/>
      <c r="ID305" s="35"/>
      <c r="IE305" s="35"/>
      <c r="IF305" s="35"/>
      <c r="IG305" s="35"/>
      <c r="IH305" s="35"/>
      <c r="II305" s="35"/>
      <c r="IJ305" s="35"/>
      <c r="IK305" s="35"/>
      <c r="IL305" s="35"/>
      <c r="IM305" s="35"/>
      <c r="IN305" s="35"/>
      <c r="IO305" s="35"/>
      <c r="IP305" s="35"/>
      <c r="IQ305" s="35"/>
      <c r="IR305" s="35"/>
      <c r="IS305" s="35"/>
      <c r="IT305" s="35"/>
      <c r="IU305" s="35"/>
      <c r="IV305" s="35"/>
      <c r="IW305" s="35"/>
      <c r="IX305" s="35"/>
      <c r="IY305" s="35"/>
      <c r="IZ305" s="35"/>
      <c r="JA305" s="35"/>
      <c r="JB305" s="35"/>
      <c r="JC305" s="35"/>
      <c r="JD305" s="35"/>
      <c r="JE305" s="35"/>
      <c r="JF305" s="35"/>
      <c r="JG305" s="35"/>
      <c r="JH305" s="35"/>
      <c r="JI305" s="35"/>
      <c r="JJ305" s="35"/>
      <c r="JK305" s="35"/>
      <c r="JL305" s="35"/>
      <c r="JM305" s="35"/>
      <c r="JN305" s="35"/>
      <c r="JO305" s="35"/>
      <c r="JP305" s="35"/>
      <c r="JQ305" s="35"/>
      <c r="JR305" s="35"/>
      <c r="JS305" s="35"/>
      <c r="JT305" s="35"/>
      <c r="JU305" s="35"/>
      <c r="JV305" s="35"/>
      <c r="JW305" s="35"/>
      <c r="JX305" s="35"/>
      <c r="JY305" s="35"/>
      <c r="JZ305" s="35"/>
      <c r="KA305" s="35"/>
      <c r="KB305" s="35"/>
      <c r="KC305" s="35"/>
      <c r="KD305" s="35"/>
      <c r="KE305" s="35"/>
      <c r="KF305" s="35"/>
      <c r="KG305" s="35"/>
      <c r="KH305" s="35"/>
      <c r="KI305" s="35"/>
      <c r="KJ305" s="35"/>
      <c r="KK305" s="35"/>
      <c r="KL305" s="35"/>
      <c r="KM305" s="35"/>
      <c r="KN305" s="35"/>
      <c r="KO305" s="35"/>
      <c r="KP305" s="35"/>
      <c r="KQ305" s="35"/>
      <c r="KR305" s="35"/>
      <c r="KS305" s="35"/>
      <c r="KT305" s="35"/>
      <c r="KU305" s="35"/>
      <c r="KV305" s="35"/>
      <c r="KW305" s="35"/>
      <c r="KX305" s="35"/>
      <c r="KY305" s="35"/>
      <c r="KZ305" s="35"/>
      <c r="LA305" s="35"/>
      <c r="LB305" s="35"/>
      <c r="LC305" s="35"/>
      <c r="LD305" s="35"/>
      <c r="LE305" s="35"/>
      <c r="LF305" s="35"/>
      <c r="LG305" s="35"/>
      <c r="LH305" s="35"/>
      <c r="LI305" s="35"/>
      <c r="LJ305" s="35"/>
      <c r="LK305" s="35"/>
      <c r="LL305" s="35"/>
      <c r="LM305" s="35"/>
      <c r="LN305" s="35"/>
      <c r="LO305" s="35"/>
      <c r="LP305" s="35"/>
      <c r="LQ305" s="35"/>
      <c r="LR305" s="35"/>
      <c r="LS305" s="35"/>
      <c r="LT305" s="35"/>
      <c r="LU305" s="35"/>
      <c r="LV305" s="35"/>
      <c r="LW305" s="35"/>
      <c r="LX305" s="35"/>
      <c r="LY305" s="35"/>
      <c r="LZ305" s="35"/>
      <c r="MA305" s="35"/>
      <c r="MB305" s="35"/>
      <c r="MC305" s="35"/>
      <c r="MD305" s="35"/>
      <c r="ME305" s="35"/>
      <c r="MF305" s="35"/>
      <c r="MG305" s="35"/>
      <c r="MH305" s="35"/>
      <c r="MI305" s="35"/>
      <c r="MJ305" s="35"/>
      <c r="MK305" s="35"/>
      <c r="ML305" s="35"/>
      <c r="MM305" s="35"/>
      <c r="MN305" s="35"/>
      <c r="MO305" s="35"/>
      <c r="MP305" s="35"/>
      <c r="MQ305" s="35"/>
      <c r="MR305" s="35"/>
      <c r="MS305" s="35"/>
      <c r="MT305" s="35"/>
      <c r="MU305" s="35"/>
      <c r="MV305" s="35"/>
      <c r="MW305" s="35"/>
      <c r="MX305" s="35"/>
      <c r="MY305" s="35"/>
      <c r="MZ305" s="35"/>
      <c r="NA305" s="35"/>
      <c r="NB305" s="35"/>
      <c r="NC305" s="35"/>
      <c r="ND305" s="35"/>
      <c r="NE305" s="35"/>
      <c r="NF305" s="35"/>
      <c r="NG305" s="35"/>
      <c r="NH305" s="35"/>
      <c r="NI305" s="35"/>
      <c r="NJ305" s="35"/>
      <c r="NK305" s="35"/>
      <c r="NL305" s="35"/>
      <c r="NM305" s="35"/>
      <c r="NN305" s="35"/>
      <c r="NO305" s="35"/>
      <c r="NP305" s="35"/>
      <c r="NQ305" s="35"/>
      <c r="NR305" s="35"/>
      <c r="NS305" s="35"/>
      <c r="NT305" s="35"/>
      <c r="NU305" s="35"/>
      <c r="NV305" s="35"/>
      <c r="NW305" s="35"/>
      <c r="NX305" s="35"/>
      <c r="NY305" s="35"/>
      <c r="NZ305" s="35"/>
      <c r="OA305" s="35"/>
      <c r="OB305" s="35"/>
      <c r="OC305" s="35"/>
      <c r="OD305" s="35"/>
      <c r="OE305" s="35"/>
      <c r="OF305" s="35"/>
      <c r="OG305" s="35"/>
      <c r="OH305" s="35"/>
      <c r="OI305" s="35"/>
      <c r="OJ305" s="35"/>
      <c r="OK305" s="35"/>
      <c r="OL305" s="35"/>
      <c r="OM305" s="35"/>
      <c r="ON305" s="35"/>
      <c r="OO305" s="35"/>
      <c r="OP305" s="35"/>
      <c r="OQ305" s="35"/>
      <c r="OR305" s="35"/>
      <c r="OS305" s="35"/>
      <c r="OT305" s="35"/>
      <c r="OU305" s="35"/>
      <c r="OV305" s="35"/>
      <c r="OW305" s="35"/>
      <c r="OX305" s="35"/>
      <c r="OY305" s="35"/>
      <c r="OZ305" s="35"/>
      <c r="PA305" s="35"/>
      <c r="PB305" s="35"/>
      <c r="PC305" s="35"/>
      <c r="PD305" s="35"/>
      <c r="PE305" s="35"/>
      <c r="PF305" s="35"/>
      <c r="PG305" s="35"/>
      <c r="PH305" s="35"/>
      <c r="PI305" s="35"/>
      <c r="PJ305" s="35"/>
      <c r="PK305" s="35"/>
      <c r="PL305" s="35"/>
      <c r="PM305" s="35"/>
      <c r="PN305" s="35"/>
      <c r="PO305" s="35"/>
      <c r="PP305" s="35"/>
      <c r="PQ305" s="35"/>
      <c r="PR305" s="35"/>
      <c r="PS305" s="35"/>
      <c r="PT305" s="35"/>
      <c r="PU305" s="35"/>
      <c r="PV305" s="35"/>
      <c r="PW305" s="35"/>
      <c r="PX305" s="35"/>
      <c r="PY305" s="35"/>
      <c r="PZ305" s="35"/>
      <c r="QA305" s="35"/>
      <c r="QB305" s="35"/>
      <c r="QC305" s="35"/>
      <c r="QD305" s="35"/>
      <c r="QE305" s="35"/>
      <c r="QF305" s="35"/>
      <c r="QG305" s="35"/>
      <c r="QH305" s="35"/>
      <c r="QI305" s="35"/>
      <c r="QJ305" s="35"/>
      <c r="QK305" s="35"/>
      <c r="QL305" s="35"/>
      <c r="QM305" s="35"/>
      <c r="QN305" s="35"/>
      <c r="QO305" s="35"/>
      <c r="QP305" s="35"/>
      <c r="QQ305" s="35"/>
      <c r="QR305" s="35"/>
      <c r="QS305" s="35"/>
      <c r="QT305" s="35"/>
      <c r="QU305" s="35"/>
      <c r="QV305" s="35"/>
      <c r="QW305" s="35"/>
      <c r="QX305" s="35"/>
      <c r="QY305" s="35"/>
      <c r="QZ305" s="35"/>
      <c r="RA305" s="35"/>
      <c r="RB305" s="35"/>
      <c r="RC305" s="35"/>
      <c r="RD305" s="35"/>
      <c r="RE305" s="35"/>
      <c r="RF305" s="35"/>
      <c r="RG305" s="35"/>
      <c r="RH305" s="35"/>
      <c r="RI305" s="35"/>
      <c r="RJ305" s="35"/>
      <c r="RK305" s="35"/>
      <c r="RL305" s="35"/>
      <c r="RM305" s="35"/>
      <c r="RN305" s="35"/>
      <c r="RO305" s="35"/>
      <c r="RP305" s="35"/>
      <c r="RQ305" s="35"/>
      <c r="RR305" s="35"/>
      <c r="RS305" s="35"/>
      <c r="RT305" s="35"/>
      <c r="RU305" s="35"/>
      <c r="RV305" s="35"/>
      <c r="RW305" s="35"/>
      <c r="RX305" s="35"/>
      <c r="RY305" s="35"/>
      <c r="RZ305" s="35"/>
      <c r="SA305" s="35"/>
      <c r="SB305" s="35"/>
      <c r="SC305" s="35"/>
      <c r="SD305" s="35"/>
      <c r="SE305" s="35"/>
      <c r="SF305" s="35"/>
      <c r="SG305" s="35"/>
      <c r="SH305" s="35"/>
      <c r="SI305" s="35"/>
      <c r="SJ305" s="35"/>
      <c r="SK305" s="35"/>
      <c r="SL305" s="35"/>
      <c r="SM305" s="35"/>
      <c r="SN305" s="35"/>
      <c r="SO305" s="35"/>
      <c r="SP305" s="35"/>
      <c r="SQ305" s="35"/>
      <c r="SR305" s="35"/>
      <c r="SS305" s="35"/>
      <c r="ST305" s="35"/>
      <c r="SU305" s="35"/>
      <c r="SV305" s="35"/>
      <c r="SW305" s="35"/>
      <c r="SX305" s="35"/>
      <c r="SY305" s="35"/>
      <c r="SZ305" s="35"/>
      <c r="TA305" s="35"/>
      <c r="TB305" s="35"/>
      <c r="TC305" s="35"/>
      <c r="TD305" s="35"/>
      <c r="TE305" s="35"/>
      <c r="TF305" s="35"/>
      <c r="TG305" s="35"/>
      <c r="TH305" s="35"/>
      <c r="TI305" s="35"/>
      <c r="TJ305" s="35"/>
      <c r="TK305" s="35"/>
      <c r="TL305" s="35"/>
      <c r="TM305" s="35"/>
      <c r="TN305" s="35"/>
      <c r="TO305" s="35"/>
      <c r="TP305" s="35"/>
      <c r="TQ305" s="35"/>
      <c r="TR305" s="35"/>
      <c r="TS305" s="35"/>
      <c r="TT305" s="35"/>
      <c r="TU305" s="35"/>
      <c r="TV305" s="35"/>
      <c r="TW305" s="35"/>
      <c r="TX305" s="35"/>
      <c r="TY305" s="35"/>
      <c r="TZ305" s="35"/>
      <c r="UA305" s="35"/>
      <c r="UB305" s="35"/>
      <c r="UC305" s="35"/>
      <c r="UD305" s="35"/>
      <c r="UE305" s="35"/>
      <c r="UF305" s="35"/>
      <c r="UG305" s="35"/>
      <c r="UH305" s="35"/>
      <c r="UI305" s="35"/>
      <c r="UJ305" s="35"/>
      <c r="UK305" s="35"/>
      <c r="UL305" s="35"/>
      <c r="UM305" s="35"/>
      <c r="UN305" s="35"/>
      <c r="UO305" s="35"/>
      <c r="UP305" s="35"/>
      <c r="UQ305" s="35"/>
      <c r="UR305" s="35"/>
      <c r="US305" s="35"/>
      <c r="UT305" s="35"/>
      <c r="UU305" s="35"/>
      <c r="UV305" s="35"/>
      <c r="UW305" s="35"/>
      <c r="UX305" s="35"/>
      <c r="UY305" s="35"/>
      <c r="UZ305" s="35"/>
      <c r="VA305" s="35"/>
      <c r="VB305" s="35"/>
      <c r="VC305" s="35"/>
      <c r="VD305" s="35"/>
      <c r="VE305" s="35"/>
      <c r="VF305" s="35"/>
      <c r="VG305" s="35"/>
      <c r="VH305" s="35"/>
      <c r="VI305" s="35"/>
      <c r="VJ305" s="35"/>
      <c r="VK305" s="35"/>
      <c r="VL305" s="35"/>
      <c r="VM305" s="35"/>
      <c r="VN305" s="35"/>
      <c r="VO305" s="35"/>
      <c r="VP305" s="35"/>
      <c r="VQ305" s="35"/>
      <c r="VR305" s="35"/>
      <c r="VS305" s="35"/>
      <c r="VT305" s="35"/>
      <c r="VU305" s="35"/>
      <c r="VV305" s="35"/>
      <c r="VW305" s="35"/>
      <c r="VX305" s="35"/>
      <c r="VY305" s="35"/>
      <c r="VZ305" s="35"/>
      <c r="WA305" s="35"/>
      <c r="WB305" s="35"/>
      <c r="WC305" s="35"/>
      <c r="WD305" s="35"/>
      <c r="WE305" s="35"/>
      <c r="WF305" s="35"/>
      <c r="WG305" s="35"/>
      <c r="WH305" s="35"/>
      <c r="WI305" s="35"/>
      <c r="WJ305" s="35"/>
      <c r="WK305" s="35"/>
      <c r="WL305" s="35"/>
      <c r="WM305" s="35"/>
      <c r="WN305" s="35"/>
      <c r="WO305" s="35"/>
      <c r="WP305" s="35"/>
      <c r="WQ305" s="35"/>
      <c r="WR305" s="35"/>
      <c r="WS305" s="35"/>
      <c r="WT305" s="35"/>
      <c r="WU305" s="35"/>
      <c r="WV305" s="35"/>
      <c r="WW305" s="35"/>
      <c r="WX305" s="35"/>
      <c r="WY305" s="35"/>
      <c r="WZ305" s="35"/>
      <c r="XA305" s="35"/>
      <c r="XB305" s="35"/>
      <c r="XC305" s="35"/>
      <c r="XD305" s="35"/>
      <c r="XE305" s="35"/>
      <c r="XF305" s="35"/>
      <c r="XG305" s="35"/>
      <c r="XH305" s="35"/>
      <c r="XI305" s="35"/>
      <c r="XJ305" s="35"/>
      <c r="XK305" s="35"/>
      <c r="XL305" s="35"/>
      <c r="XM305" s="35"/>
      <c r="XN305" s="35"/>
      <c r="XO305" s="35"/>
      <c r="XP305" s="35"/>
      <c r="XQ305" s="35"/>
      <c r="XR305" s="35"/>
      <c r="XS305" s="35"/>
      <c r="XT305" s="35"/>
      <c r="XU305" s="35"/>
      <c r="XV305" s="35"/>
      <c r="XW305" s="35"/>
      <c r="XX305" s="35"/>
      <c r="XY305" s="35"/>
      <c r="XZ305" s="35"/>
      <c r="YA305" s="35"/>
      <c r="YB305" s="35"/>
      <c r="YC305" s="35"/>
      <c r="YD305" s="35"/>
      <c r="YE305" s="35"/>
      <c r="YF305" s="35"/>
      <c r="YG305" s="35"/>
      <c r="YH305" s="35"/>
      <c r="YI305" s="35"/>
      <c r="YJ305" s="35"/>
      <c r="YK305" s="35"/>
      <c r="YL305" s="35"/>
      <c r="YM305" s="35"/>
      <c r="YN305" s="35"/>
      <c r="YO305" s="35"/>
      <c r="YP305" s="35"/>
      <c r="YQ305" s="35"/>
      <c r="YR305" s="35"/>
      <c r="YS305" s="35"/>
      <c r="YT305" s="35"/>
      <c r="YU305" s="35"/>
      <c r="YV305" s="35"/>
      <c r="YW305" s="35"/>
      <c r="YX305" s="35"/>
      <c r="YY305" s="35"/>
      <c r="YZ305" s="35"/>
      <c r="ZA305" s="35"/>
      <c r="ZB305" s="35"/>
      <c r="ZC305" s="35"/>
      <c r="ZD305" s="35"/>
      <c r="ZE305" s="35"/>
      <c r="ZF305" s="35"/>
      <c r="ZG305" s="35"/>
      <c r="ZH305" s="35"/>
      <c r="ZI305" s="35"/>
      <c r="ZJ305" s="35"/>
      <c r="ZK305" s="35"/>
      <c r="ZL305" s="35"/>
      <c r="ZM305" s="35"/>
      <c r="ZN305" s="35"/>
      <c r="ZO305" s="35"/>
      <c r="ZP305" s="35"/>
      <c r="ZQ305" s="35"/>
      <c r="ZR305" s="35"/>
      <c r="ZS305" s="35"/>
      <c r="ZT305" s="35"/>
      <c r="ZU305" s="35"/>
      <c r="ZV305" s="35"/>
      <c r="ZW305" s="35"/>
      <c r="ZX305" s="35"/>
      <c r="ZY305" s="35"/>
      <c r="ZZ305" s="35"/>
      <c r="AAA305" s="35"/>
      <c r="AAB305" s="35"/>
      <c r="AAC305" s="35">
        <v>10</v>
      </c>
      <c r="AAD305" s="35"/>
      <c r="AAE305" s="35"/>
      <c r="AAF305" s="35"/>
      <c r="AAG305" s="35"/>
      <c r="AAH305" s="35"/>
      <c r="AAI305" s="35"/>
      <c r="AAJ305" s="35"/>
      <c r="AAK305" s="35"/>
      <c r="AAL305" s="35"/>
      <c r="AAM305" s="35"/>
      <c r="AAN305" s="35"/>
      <c r="AAO305" s="35"/>
      <c r="AAP305" s="35"/>
      <c r="AAQ305" s="35"/>
      <c r="AAR305" s="35"/>
      <c r="AAS305" s="35"/>
      <c r="AAT305" s="35"/>
      <c r="AAU305" s="35"/>
      <c r="AAV305" s="35"/>
      <c r="AAW305" s="35"/>
      <c r="AAX305" s="35"/>
      <c r="AAY305" s="35"/>
      <c r="AAZ305" s="35"/>
      <c r="ABA305" s="35"/>
      <c r="ABB305" s="35"/>
      <c r="ABC305" s="35"/>
      <c r="ABD305" s="35"/>
      <c r="ABE305" s="35"/>
      <c r="ABF305" s="35"/>
      <c r="ABG305" s="35"/>
      <c r="ABH305" s="35"/>
      <c r="ABI305" s="35"/>
      <c r="ABJ305" s="35"/>
      <c r="ABK305" s="35"/>
      <c r="ABL305" s="35"/>
      <c r="ABM305" s="35"/>
      <c r="ABN305" s="35"/>
      <c r="ABO305" s="35"/>
      <c r="ABP305" s="35"/>
      <c r="ABQ305" s="35"/>
      <c r="ABR305" s="35"/>
      <c r="ABS305" s="35"/>
      <c r="ABT305" s="35"/>
      <c r="ABU305" s="35"/>
      <c r="ABV305" s="35"/>
      <c r="ABW305" s="35"/>
      <c r="ABX305" s="35"/>
      <c r="ABY305" s="35"/>
      <c r="ABZ305" s="35"/>
      <c r="ACA305" s="35"/>
      <c r="ACB305" s="35"/>
      <c r="ACC305" s="35"/>
      <c r="ACD305" s="35"/>
      <c r="ACE305" s="35"/>
      <c r="ACF305" s="35"/>
      <c r="ACG305" s="35"/>
      <c r="ACH305" s="35"/>
      <c r="ACI305" s="35"/>
      <c r="ACJ305" s="35"/>
      <c r="ACK305" s="35"/>
      <c r="ACL305" s="35"/>
      <c r="ACM305" s="35"/>
      <c r="ACN305" s="35"/>
      <c r="ACO305" s="35"/>
      <c r="ACP305" s="35"/>
      <c r="ACQ305" s="35"/>
      <c r="ACR305" s="35"/>
      <c r="ACS305" s="35"/>
      <c r="ACT305" s="35"/>
      <c r="ACU305" s="35"/>
      <c r="ACV305" s="35"/>
      <c r="ACW305" s="35"/>
      <c r="ACX305" s="35"/>
      <c r="ACY305" s="35"/>
      <c r="ACZ305" s="35"/>
      <c r="ADA305" s="35"/>
      <c r="ADB305" s="35"/>
      <c r="ADC305" s="35"/>
      <c r="ADD305" s="35"/>
      <c r="ADE305" s="35"/>
      <c r="ADF305" s="35"/>
      <c r="ADG305" s="35"/>
      <c r="ADH305" s="35"/>
      <c r="ADI305" s="35"/>
      <c r="ADJ305" s="35"/>
      <c r="ADK305" s="35"/>
      <c r="ADL305" s="35"/>
      <c r="ADM305" s="35"/>
      <c r="ADN305" s="35"/>
      <c r="ADO305" s="35"/>
      <c r="ADP305" s="35"/>
      <c r="ADQ305" s="35"/>
      <c r="ADR305" s="35"/>
      <c r="ADS305" s="35"/>
      <c r="ADT305" s="35"/>
      <c r="ADU305" s="35"/>
      <c r="ADV305" s="35"/>
      <c r="ADW305" s="35"/>
      <c r="ADX305" s="35"/>
      <c r="ADY305" s="26">
        <f t="shared" si="12"/>
        <v>0</v>
      </c>
      <c r="ADZ305" s="5"/>
    </row>
    <row r="306" spans="1:806" s="33" customFormat="1" x14ac:dyDescent="0.2">
      <c r="A306" s="38" t="s">
        <v>115</v>
      </c>
      <c r="B306" s="65">
        <f t="shared" si="11"/>
        <v>0</v>
      </c>
      <c r="C306" s="57">
        <v>10</v>
      </c>
      <c r="D306" s="59">
        <v>44802</v>
      </c>
      <c r="E306" s="67">
        <v>37.04</v>
      </c>
      <c r="F306" s="67">
        <f t="shared" si="13"/>
        <v>0</v>
      </c>
      <c r="G306" s="65">
        <v>20</v>
      </c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15"/>
      <c r="BF306" s="15"/>
      <c r="BG306" s="136"/>
      <c r="BH306" s="35"/>
      <c r="BI306" s="35"/>
      <c r="BJ306" s="35"/>
      <c r="BK306" s="35"/>
      <c r="BL306" s="35"/>
      <c r="BM306" s="35"/>
      <c r="BN306" s="35"/>
      <c r="BO306" s="35"/>
      <c r="BP306" s="35"/>
      <c r="BQ306" s="35"/>
      <c r="BR306" s="35"/>
      <c r="BS306" s="35"/>
      <c r="BT306" s="35"/>
      <c r="BU306" s="35"/>
      <c r="BV306" s="35"/>
      <c r="BW306" s="35"/>
      <c r="BX306" s="35"/>
      <c r="BY306" s="35"/>
      <c r="BZ306" s="35"/>
      <c r="CA306" s="35"/>
      <c r="CB306" s="35"/>
      <c r="CC306" s="35"/>
      <c r="CD306" s="35"/>
      <c r="CE306" s="35"/>
      <c r="CF306" s="35"/>
      <c r="CG306" s="35"/>
      <c r="CH306" s="35"/>
      <c r="CI306" s="35"/>
      <c r="CJ306" s="35"/>
      <c r="CK306" s="35"/>
      <c r="CL306" s="35"/>
      <c r="CM306" s="35"/>
      <c r="CN306" s="35"/>
      <c r="CO306" s="35"/>
      <c r="CP306" s="35"/>
      <c r="CQ306" s="35"/>
      <c r="CR306" s="35"/>
      <c r="CS306" s="35"/>
      <c r="CT306" s="35"/>
      <c r="CU306" s="35"/>
      <c r="CV306" s="35"/>
      <c r="CW306" s="35"/>
      <c r="CX306" s="35"/>
      <c r="CY306" s="35"/>
      <c r="CZ306" s="35"/>
      <c r="DA306" s="35"/>
      <c r="DB306" s="35"/>
      <c r="DC306" s="35"/>
      <c r="DD306" s="35"/>
      <c r="DE306" s="35"/>
      <c r="DF306" s="35"/>
      <c r="DG306" s="35"/>
      <c r="DH306" s="35"/>
      <c r="DI306" s="35"/>
      <c r="DJ306" s="35"/>
      <c r="DK306" s="35"/>
      <c r="DL306" s="35"/>
      <c r="DM306" s="35"/>
      <c r="DN306" s="35"/>
      <c r="DO306" s="35"/>
      <c r="DP306" s="35"/>
      <c r="DQ306" s="35"/>
      <c r="DR306" s="35"/>
      <c r="DS306" s="35"/>
      <c r="DT306" s="35"/>
      <c r="DU306" s="35"/>
      <c r="DV306" s="35"/>
      <c r="DW306" s="35"/>
      <c r="DX306" s="35"/>
      <c r="DY306" s="35"/>
      <c r="DZ306" s="35"/>
      <c r="EA306" s="35"/>
      <c r="EB306" s="35"/>
      <c r="EC306" s="35"/>
      <c r="ED306" s="35"/>
      <c r="EE306" s="35"/>
      <c r="EF306" s="35"/>
      <c r="EG306" s="35"/>
      <c r="EH306" s="35"/>
      <c r="EI306" s="35"/>
      <c r="EJ306" s="35"/>
      <c r="EK306" s="35"/>
      <c r="EL306" s="35"/>
      <c r="EM306" s="35"/>
      <c r="EN306" s="35"/>
      <c r="EO306" s="35"/>
      <c r="EP306" s="35"/>
      <c r="EQ306" s="35"/>
      <c r="ER306" s="35"/>
      <c r="ES306" s="35"/>
      <c r="ET306" s="35"/>
      <c r="EU306" s="35"/>
      <c r="EV306" s="35"/>
      <c r="EW306" s="35"/>
      <c r="EX306" s="35"/>
      <c r="EY306" s="35"/>
      <c r="EZ306" s="35"/>
      <c r="FA306" s="35"/>
      <c r="FB306" s="35"/>
      <c r="FC306" s="35"/>
      <c r="FD306" s="35"/>
      <c r="FE306" s="35"/>
      <c r="FF306" s="35"/>
      <c r="FG306" s="35"/>
      <c r="FH306" s="35"/>
      <c r="FI306" s="35"/>
      <c r="FJ306" s="35"/>
      <c r="FK306" s="35"/>
      <c r="FL306" s="35"/>
      <c r="FM306" s="35"/>
      <c r="FN306" s="35"/>
      <c r="FO306" s="35"/>
      <c r="FP306" s="35"/>
      <c r="FQ306" s="35"/>
      <c r="FR306" s="35"/>
      <c r="FS306" s="35"/>
      <c r="FT306" s="35"/>
      <c r="FU306" s="35"/>
      <c r="FV306" s="35"/>
      <c r="FW306" s="35"/>
      <c r="FX306" s="35"/>
      <c r="FY306" s="35"/>
      <c r="FZ306" s="35"/>
      <c r="GA306" s="35"/>
      <c r="GB306" s="35"/>
      <c r="GC306" s="35"/>
      <c r="GD306" s="35"/>
      <c r="GE306" s="35"/>
      <c r="GF306" s="35"/>
      <c r="GG306" s="35"/>
      <c r="GH306" s="35"/>
      <c r="GI306" s="35"/>
      <c r="GJ306" s="35"/>
      <c r="GK306" s="35"/>
      <c r="GL306" s="35"/>
      <c r="GM306" s="35"/>
      <c r="GN306" s="35"/>
      <c r="GO306" s="35"/>
      <c r="GP306" s="35"/>
      <c r="GQ306" s="35"/>
      <c r="GR306" s="35"/>
      <c r="GS306" s="35"/>
      <c r="GT306" s="35"/>
      <c r="GU306" s="35"/>
      <c r="GV306" s="35"/>
      <c r="GW306" s="35"/>
      <c r="GX306" s="35"/>
      <c r="GY306" s="35"/>
      <c r="GZ306" s="35"/>
      <c r="HA306" s="35"/>
      <c r="HB306" s="35"/>
      <c r="HC306" s="35"/>
      <c r="HD306" s="35"/>
      <c r="HE306" s="35"/>
      <c r="HF306" s="35"/>
      <c r="HG306" s="35"/>
      <c r="HH306" s="35"/>
      <c r="HI306" s="35"/>
      <c r="HJ306" s="35"/>
      <c r="HK306" s="35"/>
      <c r="HL306" s="35"/>
      <c r="HM306" s="35"/>
      <c r="HN306" s="35"/>
      <c r="HO306" s="35"/>
      <c r="HP306" s="35"/>
      <c r="HQ306" s="35"/>
      <c r="HR306" s="35"/>
      <c r="HS306" s="35"/>
      <c r="HT306" s="35"/>
      <c r="HU306" s="35"/>
      <c r="HV306" s="35"/>
      <c r="HW306" s="35"/>
      <c r="HX306" s="35"/>
      <c r="HY306" s="35"/>
      <c r="HZ306" s="35"/>
      <c r="IA306" s="35"/>
      <c r="IB306" s="35"/>
      <c r="IC306" s="35"/>
      <c r="ID306" s="35"/>
      <c r="IE306" s="35"/>
      <c r="IF306" s="35"/>
      <c r="IG306" s="35"/>
      <c r="IH306" s="35"/>
      <c r="II306" s="35"/>
      <c r="IJ306" s="35"/>
      <c r="IK306" s="35"/>
      <c r="IL306" s="35"/>
      <c r="IM306" s="35"/>
      <c r="IN306" s="35"/>
      <c r="IO306" s="35"/>
      <c r="IP306" s="35"/>
      <c r="IQ306" s="35"/>
      <c r="IR306" s="35"/>
      <c r="IS306" s="35"/>
      <c r="IT306" s="35"/>
      <c r="IU306" s="35"/>
      <c r="IV306" s="35"/>
      <c r="IW306" s="35"/>
      <c r="IX306" s="35"/>
      <c r="IY306" s="35"/>
      <c r="IZ306" s="35"/>
      <c r="JA306" s="35"/>
      <c r="JB306" s="35"/>
      <c r="JC306" s="35"/>
      <c r="JD306" s="35"/>
      <c r="JE306" s="35"/>
      <c r="JF306" s="35"/>
      <c r="JG306" s="35"/>
      <c r="JH306" s="35"/>
      <c r="JI306" s="35"/>
      <c r="JJ306" s="35"/>
      <c r="JK306" s="35"/>
      <c r="JL306" s="35"/>
      <c r="JM306" s="35"/>
      <c r="JN306" s="35"/>
      <c r="JO306" s="35"/>
      <c r="JP306" s="35"/>
      <c r="JQ306" s="35"/>
      <c r="JR306" s="35"/>
      <c r="JS306" s="35"/>
      <c r="JT306" s="35"/>
      <c r="JU306" s="35"/>
      <c r="JV306" s="35"/>
      <c r="JW306" s="35"/>
      <c r="JX306" s="35"/>
      <c r="JY306" s="35"/>
      <c r="JZ306" s="35"/>
      <c r="KA306" s="35"/>
      <c r="KB306" s="35"/>
      <c r="KC306" s="35"/>
      <c r="KD306" s="35"/>
      <c r="KE306" s="35"/>
      <c r="KF306" s="35"/>
      <c r="KG306" s="35"/>
      <c r="KH306" s="35"/>
      <c r="KI306" s="35"/>
      <c r="KJ306" s="35"/>
      <c r="KK306" s="35"/>
      <c r="KL306" s="35"/>
      <c r="KM306" s="35"/>
      <c r="KN306" s="35"/>
      <c r="KO306" s="35"/>
      <c r="KP306" s="35"/>
      <c r="KQ306" s="35"/>
      <c r="KR306" s="35"/>
      <c r="KS306" s="35"/>
      <c r="KT306" s="35"/>
      <c r="KU306" s="35"/>
      <c r="KV306" s="35"/>
      <c r="KW306" s="35"/>
      <c r="KX306" s="35"/>
      <c r="KY306" s="35"/>
      <c r="KZ306" s="35"/>
      <c r="LA306" s="35"/>
      <c r="LB306" s="35"/>
      <c r="LC306" s="35"/>
      <c r="LD306" s="35"/>
      <c r="LE306" s="35"/>
      <c r="LF306" s="35"/>
      <c r="LG306" s="35"/>
      <c r="LH306" s="35"/>
      <c r="LI306" s="35"/>
      <c r="LJ306" s="35"/>
      <c r="LK306" s="35"/>
      <c r="LL306" s="35"/>
      <c r="LM306" s="35"/>
      <c r="LN306" s="35"/>
      <c r="LO306" s="35"/>
      <c r="LP306" s="35"/>
      <c r="LQ306" s="35"/>
      <c r="LR306" s="35"/>
      <c r="LS306" s="35"/>
      <c r="LT306" s="35"/>
      <c r="LU306" s="35"/>
      <c r="LV306" s="35"/>
      <c r="LW306" s="35"/>
      <c r="LX306" s="35"/>
      <c r="LY306" s="35"/>
      <c r="LZ306" s="35"/>
      <c r="MA306" s="35"/>
      <c r="MB306" s="35"/>
      <c r="MC306" s="35"/>
      <c r="MD306" s="35"/>
      <c r="ME306" s="35"/>
      <c r="MF306" s="35"/>
      <c r="MG306" s="35"/>
      <c r="MH306" s="35"/>
      <c r="MI306" s="35"/>
      <c r="MJ306" s="35"/>
      <c r="MK306" s="35"/>
      <c r="ML306" s="35"/>
      <c r="MM306" s="35"/>
      <c r="MN306" s="35"/>
      <c r="MO306" s="35"/>
      <c r="MP306" s="35"/>
      <c r="MQ306" s="35"/>
      <c r="MR306" s="35"/>
      <c r="MS306" s="35"/>
      <c r="MT306" s="35"/>
      <c r="MU306" s="35"/>
      <c r="MV306" s="35"/>
      <c r="MW306" s="35"/>
      <c r="MX306" s="35"/>
      <c r="MY306" s="35"/>
      <c r="MZ306" s="35">
        <v>10</v>
      </c>
      <c r="NA306" s="35"/>
      <c r="NB306" s="35"/>
      <c r="NC306" s="35"/>
      <c r="ND306" s="35"/>
      <c r="NE306" s="35"/>
      <c r="NF306" s="35"/>
      <c r="NG306" s="35"/>
      <c r="NH306" s="35"/>
      <c r="NI306" s="35"/>
      <c r="NJ306" s="35"/>
      <c r="NK306" s="35"/>
      <c r="NL306" s="35"/>
      <c r="NM306" s="35"/>
      <c r="NN306" s="35"/>
      <c r="NO306" s="35"/>
      <c r="NP306" s="35"/>
      <c r="NQ306" s="35"/>
      <c r="NR306" s="35"/>
      <c r="NS306" s="35"/>
      <c r="NT306" s="35"/>
      <c r="NU306" s="35"/>
      <c r="NV306" s="35"/>
      <c r="NW306" s="35"/>
      <c r="NX306" s="35"/>
      <c r="NY306" s="35"/>
      <c r="NZ306" s="35">
        <v>10</v>
      </c>
      <c r="OA306" s="35"/>
      <c r="OB306" s="35"/>
      <c r="OC306" s="35"/>
      <c r="OD306" s="35"/>
      <c r="OE306" s="35"/>
      <c r="OF306" s="35"/>
      <c r="OG306" s="35"/>
      <c r="OH306" s="35"/>
      <c r="OI306" s="35"/>
      <c r="OJ306" s="35"/>
      <c r="OK306" s="35"/>
      <c r="OL306" s="35"/>
      <c r="OM306" s="35"/>
      <c r="ON306" s="35"/>
      <c r="OO306" s="35"/>
      <c r="OP306" s="35"/>
      <c r="OQ306" s="35"/>
      <c r="OR306" s="35"/>
      <c r="OS306" s="35"/>
      <c r="OT306" s="35"/>
      <c r="OU306" s="35"/>
      <c r="OV306" s="35"/>
      <c r="OW306" s="35"/>
      <c r="OX306" s="35"/>
      <c r="OY306" s="35"/>
      <c r="OZ306" s="35"/>
      <c r="PA306" s="35"/>
      <c r="PB306" s="35"/>
      <c r="PC306" s="35"/>
      <c r="PD306" s="35"/>
      <c r="PE306" s="35"/>
      <c r="PF306" s="35"/>
      <c r="PG306" s="35"/>
      <c r="PH306" s="35"/>
      <c r="PI306" s="35"/>
      <c r="PJ306" s="35"/>
      <c r="PK306" s="35"/>
      <c r="PL306" s="35"/>
      <c r="PM306" s="35"/>
      <c r="PN306" s="35"/>
      <c r="PO306" s="35"/>
      <c r="PP306" s="35"/>
      <c r="PQ306" s="35"/>
      <c r="PR306" s="35"/>
      <c r="PS306" s="35"/>
      <c r="PT306" s="35"/>
      <c r="PU306" s="35"/>
      <c r="PV306" s="35"/>
      <c r="PW306" s="35"/>
      <c r="PX306" s="35"/>
      <c r="PY306" s="35"/>
      <c r="PZ306" s="35"/>
      <c r="QA306" s="35"/>
      <c r="QB306" s="35"/>
      <c r="QC306" s="35"/>
      <c r="QD306" s="35"/>
      <c r="QE306" s="35"/>
      <c r="QF306" s="35"/>
      <c r="QG306" s="35"/>
      <c r="QH306" s="35"/>
      <c r="QI306" s="35"/>
      <c r="QJ306" s="35"/>
      <c r="QK306" s="35"/>
      <c r="QL306" s="35"/>
      <c r="QM306" s="35"/>
      <c r="QN306" s="35"/>
      <c r="QO306" s="35"/>
      <c r="QP306" s="35"/>
      <c r="QQ306" s="35"/>
      <c r="QR306" s="35"/>
      <c r="QS306" s="35"/>
      <c r="QT306" s="35"/>
      <c r="QU306" s="35"/>
      <c r="QV306" s="35"/>
      <c r="QW306" s="35"/>
      <c r="QX306" s="35"/>
      <c r="QY306" s="35"/>
      <c r="QZ306" s="35"/>
      <c r="RA306" s="35"/>
      <c r="RB306" s="35"/>
      <c r="RC306" s="35"/>
      <c r="RD306" s="35"/>
      <c r="RE306" s="35"/>
      <c r="RF306" s="35"/>
      <c r="RG306" s="35"/>
      <c r="RH306" s="35"/>
      <c r="RI306" s="35"/>
      <c r="RJ306" s="35"/>
      <c r="RK306" s="35"/>
      <c r="RL306" s="35"/>
      <c r="RM306" s="35"/>
      <c r="RN306" s="35"/>
      <c r="RO306" s="35"/>
      <c r="RP306" s="35"/>
      <c r="RQ306" s="35"/>
      <c r="RR306" s="35"/>
      <c r="RS306" s="35"/>
      <c r="RT306" s="35"/>
      <c r="RU306" s="35"/>
      <c r="RV306" s="35"/>
      <c r="RW306" s="35"/>
      <c r="RX306" s="35"/>
      <c r="RY306" s="35"/>
      <c r="RZ306" s="35"/>
      <c r="SA306" s="35"/>
      <c r="SB306" s="35"/>
      <c r="SC306" s="35"/>
      <c r="SD306" s="35"/>
      <c r="SE306" s="35"/>
      <c r="SF306" s="35"/>
      <c r="SG306" s="35"/>
      <c r="SH306" s="35"/>
      <c r="SI306" s="35"/>
      <c r="SJ306" s="35"/>
      <c r="SK306" s="35"/>
      <c r="SL306" s="35"/>
      <c r="SM306" s="35"/>
      <c r="SN306" s="35"/>
      <c r="SO306" s="35"/>
      <c r="SP306" s="35"/>
      <c r="SQ306" s="35"/>
      <c r="SR306" s="35"/>
      <c r="SS306" s="35"/>
      <c r="ST306" s="35"/>
      <c r="SU306" s="35"/>
      <c r="SV306" s="35"/>
      <c r="SW306" s="35"/>
      <c r="SX306" s="35"/>
      <c r="SY306" s="35"/>
      <c r="SZ306" s="35"/>
      <c r="TA306" s="35"/>
      <c r="TB306" s="35"/>
      <c r="TC306" s="35"/>
      <c r="TD306" s="35"/>
      <c r="TE306" s="35"/>
      <c r="TF306" s="35"/>
      <c r="TG306" s="35"/>
      <c r="TH306" s="35"/>
      <c r="TI306" s="35"/>
      <c r="TJ306" s="35"/>
      <c r="TK306" s="35"/>
      <c r="TL306" s="35"/>
      <c r="TM306" s="35"/>
      <c r="TN306" s="35"/>
      <c r="TO306" s="35"/>
      <c r="TP306" s="35"/>
      <c r="TQ306" s="35"/>
      <c r="TR306" s="35"/>
      <c r="TS306" s="35"/>
      <c r="TT306" s="35"/>
      <c r="TU306" s="35"/>
      <c r="TV306" s="35"/>
      <c r="TW306" s="35"/>
      <c r="TX306" s="35"/>
      <c r="TY306" s="35"/>
      <c r="TZ306" s="35"/>
      <c r="UA306" s="35"/>
      <c r="UB306" s="35"/>
      <c r="UC306" s="35"/>
      <c r="UD306" s="35"/>
      <c r="UE306" s="35"/>
      <c r="UF306" s="35"/>
      <c r="UG306" s="35"/>
      <c r="UH306" s="35"/>
      <c r="UI306" s="35"/>
      <c r="UJ306" s="35"/>
      <c r="UK306" s="35"/>
      <c r="UL306" s="35"/>
      <c r="UM306" s="35"/>
      <c r="UN306" s="35"/>
      <c r="UO306" s="35"/>
      <c r="UP306" s="35"/>
      <c r="UQ306" s="35"/>
      <c r="UR306" s="35"/>
      <c r="US306" s="35"/>
      <c r="UT306" s="35"/>
      <c r="UU306" s="35"/>
      <c r="UV306" s="35"/>
      <c r="UW306" s="35"/>
      <c r="UX306" s="35"/>
      <c r="UY306" s="35"/>
      <c r="UZ306" s="35"/>
      <c r="VA306" s="35"/>
      <c r="VB306" s="35"/>
      <c r="VC306" s="35"/>
      <c r="VD306" s="35"/>
      <c r="VE306" s="35"/>
      <c r="VF306" s="35"/>
      <c r="VG306" s="35"/>
      <c r="VH306" s="35"/>
      <c r="VI306" s="35"/>
      <c r="VJ306" s="35"/>
      <c r="VK306" s="35"/>
      <c r="VL306" s="35"/>
      <c r="VM306" s="35"/>
      <c r="VN306" s="35"/>
      <c r="VO306" s="35"/>
      <c r="VP306" s="35"/>
      <c r="VQ306" s="35"/>
      <c r="VR306" s="35"/>
      <c r="VS306" s="35"/>
      <c r="VT306" s="35"/>
      <c r="VU306" s="35"/>
      <c r="VV306" s="35"/>
      <c r="VW306" s="35"/>
      <c r="VX306" s="35"/>
      <c r="VY306" s="35"/>
      <c r="VZ306" s="35"/>
      <c r="WA306" s="35"/>
      <c r="WB306" s="35"/>
      <c r="WC306" s="35"/>
      <c r="WD306" s="35"/>
      <c r="WE306" s="35"/>
      <c r="WF306" s="35"/>
      <c r="WG306" s="35"/>
      <c r="WH306" s="35"/>
      <c r="WI306" s="35"/>
      <c r="WJ306" s="35"/>
      <c r="WK306" s="35"/>
      <c r="WL306" s="35"/>
      <c r="WM306" s="35"/>
      <c r="WN306" s="35"/>
      <c r="WO306" s="35"/>
      <c r="WP306" s="35"/>
      <c r="WQ306" s="35"/>
      <c r="WR306" s="35"/>
      <c r="WS306" s="35"/>
      <c r="WT306" s="35"/>
      <c r="WU306" s="35"/>
      <c r="WV306" s="35"/>
      <c r="WW306" s="35"/>
      <c r="WX306" s="35"/>
      <c r="WY306" s="35"/>
      <c r="WZ306" s="35"/>
      <c r="XA306" s="35"/>
      <c r="XB306" s="35"/>
      <c r="XC306" s="35"/>
      <c r="XD306" s="35"/>
      <c r="XE306" s="35"/>
      <c r="XF306" s="35"/>
      <c r="XG306" s="35"/>
      <c r="XH306" s="35"/>
      <c r="XI306" s="35"/>
      <c r="XJ306" s="35"/>
      <c r="XK306" s="35"/>
      <c r="XL306" s="35"/>
      <c r="XM306" s="35"/>
      <c r="XN306" s="35"/>
      <c r="XO306" s="35"/>
      <c r="XP306" s="35"/>
      <c r="XQ306" s="35"/>
      <c r="XR306" s="35"/>
      <c r="XS306" s="35"/>
      <c r="XT306" s="35"/>
      <c r="XU306" s="35"/>
      <c r="XV306" s="35"/>
      <c r="XW306" s="35"/>
      <c r="XX306" s="35"/>
      <c r="XY306" s="35"/>
      <c r="XZ306" s="35"/>
      <c r="YA306" s="35"/>
      <c r="YB306" s="35"/>
      <c r="YC306" s="35"/>
      <c r="YD306" s="35"/>
      <c r="YE306" s="35"/>
      <c r="YF306" s="35"/>
      <c r="YG306" s="35"/>
      <c r="YH306" s="35"/>
      <c r="YI306" s="35"/>
      <c r="YJ306" s="35"/>
      <c r="YK306" s="35"/>
      <c r="YL306" s="35"/>
      <c r="YM306" s="35"/>
      <c r="YN306" s="35"/>
      <c r="YO306" s="35"/>
      <c r="YP306" s="35"/>
      <c r="YQ306" s="35"/>
      <c r="YR306" s="35"/>
      <c r="YS306" s="35"/>
      <c r="YT306" s="35"/>
      <c r="YU306" s="35"/>
      <c r="YV306" s="35"/>
      <c r="YW306" s="35"/>
      <c r="YX306" s="35"/>
      <c r="YY306" s="35"/>
      <c r="YZ306" s="35"/>
      <c r="ZA306" s="35"/>
      <c r="ZB306" s="35"/>
      <c r="ZC306" s="35"/>
      <c r="ZD306" s="35"/>
      <c r="ZE306" s="35"/>
      <c r="ZF306" s="35"/>
      <c r="ZG306" s="35"/>
      <c r="ZH306" s="35"/>
      <c r="ZI306" s="35"/>
      <c r="ZJ306" s="35"/>
      <c r="ZK306" s="35"/>
      <c r="ZL306" s="35"/>
      <c r="ZM306" s="35"/>
      <c r="ZN306" s="35"/>
      <c r="ZO306" s="35"/>
      <c r="ZP306" s="35"/>
      <c r="ZQ306" s="35"/>
      <c r="ZR306" s="35"/>
      <c r="ZS306" s="35"/>
      <c r="ZT306" s="35"/>
      <c r="ZU306" s="35"/>
      <c r="ZV306" s="35"/>
      <c r="ZW306" s="35"/>
      <c r="ZX306" s="35"/>
      <c r="ZY306" s="35"/>
      <c r="ZZ306" s="35"/>
      <c r="AAA306" s="35"/>
      <c r="AAB306" s="35"/>
      <c r="AAC306" s="35"/>
      <c r="AAD306" s="35"/>
      <c r="AAE306" s="35"/>
      <c r="AAF306" s="35"/>
      <c r="AAG306" s="35"/>
      <c r="AAH306" s="35">
        <v>10</v>
      </c>
      <c r="AAI306" s="35"/>
      <c r="AAJ306" s="35"/>
      <c r="AAK306" s="35"/>
      <c r="AAL306" s="35"/>
      <c r="AAM306" s="35"/>
      <c r="AAN306" s="35"/>
      <c r="AAO306" s="35"/>
      <c r="AAP306" s="35"/>
      <c r="AAQ306" s="35"/>
      <c r="AAR306" s="35"/>
      <c r="AAS306" s="35"/>
      <c r="AAT306" s="35"/>
      <c r="AAU306" s="35"/>
      <c r="AAV306" s="35"/>
      <c r="AAW306" s="35"/>
      <c r="AAX306" s="35"/>
      <c r="AAY306" s="35"/>
      <c r="AAZ306" s="35"/>
      <c r="ABA306" s="35"/>
      <c r="ABB306" s="35"/>
      <c r="ABC306" s="35"/>
      <c r="ABD306" s="35"/>
      <c r="ABE306" s="35"/>
      <c r="ABF306" s="35"/>
      <c r="ABG306" s="35"/>
      <c r="ABH306" s="35"/>
      <c r="ABI306" s="35"/>
      <c r="ABJ306" s="35"/>
      <c r="ABK306" s="35"/>
      <c r="ABL306" s="35"/>
      <c r="ABM306" s="35"/>
      <c r="ABN306" s="35"/>
      <c r="ABO306" s="35"/>
      <c r="ABP306" s="35"/>
      <c r="ABQ306" s="35">
        <v>10</v>
      </c>
      <c r="ABR306" s="35"/>
      <c r="ABS306" s="35"/>
      <c r="ABT306" s="35"/>
      <c r="ABU306" s="35"/>
      <c r="ABV306" s="35"/>
      <c r="ABW306" s="35"/>
      <c r="ABX306" s="35"/>
      <c r="ABY306" s="35"/>
      <c r="ABZ306" s="35"/>
      <c r="ACA306" s="35"/>
      <c r="ACB306" s="35"/>
      <c r="ACC306" s="35"/>
      <c r="ACD306" s="35"/>
      <c r="ACE306" s="35"/>
      <c r="ACF306" s="35"/>
      <c r="ACG306" s="35"/>
      <c r="ACH306" s="35"/>
      <c r="ACI306" s="35"/>
      <c r="ACJ306" s="35"/>
      <c r="ACK306" s="35"/>
      <c r="ACL306" s="35"/>
      <c r="ACM306" s="35"/>
      <c r="ACN306" s="35"/>
      <c r="ACO306" s="35"/>
      <c r="ACP306" s="35"/>
      <c r="ACQ306" s="35"/>
      <c r="ACR306" s="35"/>
      <c r="ACS306" s="35"/>
      <c r="ACT306" s="35"/>
      <c r="ACU306" s="35"/>
      <c r="ACV306" s="35"/>
      <c r="ACW306" s="35"/>
      <c r="ACX306" s="35"/>
      <c r="ACY306" s="35"/>
      <c r="ACZ306" s="35"/>
      <c r="ADA306" s="35"/>
      <c r="ADB306" s="35"/>
      <c r="ADC306" s="35"/>
      <c r="ADD306" s="35"/>
      <c r="ADE306" s="35"/>
      <c r="ADF306" s="35"/>
      <c r="ADG306" s="35"/>
      <c r="ADH306" s="35"/>
      <c r="ADI306" s="35"/>
      <c r="ADJ306" s="35"/>
      <c r="ADK306" s="35"/>
      <c r="ADL306" s="35"/>
      <c r="ADM306" s="35"/>
      <c r="ADN306" s="35"/>
      <c r="ADO306" s="35"/>
      <c r="ADP306" s="35"/>
      <c r="ADQ306" s="35"/>
      <c r="ADR306" s="35"/>
      <c r="ADS306" s="35"/>
      <c r="ADT306" s="35"/>
      <c r="ADU306" s="35"/>
      <c r="ADV306" s="35"/>
      <c r="ADW306" s="35"/>
      <c r="ADX306" s="35"/>
      <c r="ADY306" s="26">
        <f t="shared" si="12"/>
        <v>0</v>
      </c>
      <c r="ADZ306" s="5"/>
    </row>
    <row r="307" spans="1:806" s="33" customFormat="1" x14ac:dyDescent="0.2">
      <c r="A307" s="38" t="s">
        <v>115</v>
      </c>
      <c r="B307" s="65">
        <f t="shared" si="11"/>
        <v>0</v>
      </c>
      <c r="C307" s="57">
        <v>10</v>
      </c>
      <c r="D307" s="59">
        <v>44816</v>
      </c>
      <c r="E307" s="67">
        <v>36.979999999999997</v>
      </c>
      <c r="F307" s="67">
        <f t="shared" si="13"/>
        <v>0</v>
      </c>
      <c r="G307" s="6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15"/>
      <c r="BF307" s="15"/>
      <c r="BG307" s="136"/>
      <c r="BH307" s="35"/>
      <c r="BI307" s="35"/>
      <c r="BJ307" s="35"/>
      <c r="BK307" s="35"/>
      <c r="BL307" s="35"/>
      <c r="BM307" s="35"/>
      <c r="BN307" s="35">
        <v>10</v>
      </c>
      <c r="BO307" s="35"/>
      <c r="BP307" s="35"/>
      <c r="BQ307" s="35"/>
      <c r="BR307" s="35"/>
      <c r="BS307" s="35"/>
      <c r="BT307" s="35"/>
      <c r="BU307" s="35"/>
      <c r="BV307" s="35"/>
      <c r="BW307" s="35"/>
      <c r="BX307" s="35"/>
      <c r="BY307" s="35"/>
      <c r="BZ307" s="35"/>
      <c r="CA307" s="35"/>
      <c r="CB307" s="35"/>
      <c r="CC307" s="35"/>
      <c r="CD307" s="35"/>
      <c r="CE307" s="35"/>
      <c r="CF307" s="35"/>
      <c r="CG307" s="35"/>
      <c r="CH307" s="35"/>
      <c r="CI307" s="35"/>
      <c r="CJ307" s="35"/>
      <c r="CK307" s="35"/>
      <c r="CL307" s="35"/>
      <c r="CM307" s="35"/>
      <c r="CN307" s="35"/>
      <c r="CO307" s="35"/>
      <c r="CP307" s="35"/>
      <c r="CQ307" s="35"/>
      <c r="CR307" s="35"/>
      <c r="CS307" s="35"/>
      <c r="CT307" s="35"/>
      <c r="CU307" s="35"/>
      <c r="CV307" s="35"/>
      <c r="CW307" s="35"/>
      <c r="CX307" s="35"/>
      <c r="CY307" s="35"/>
      <c r="CZ307" s="35"/>
      <c r="DA307" s="35"/>
      <c r="DB307" s="35"/>
      <c r="DC307" s="35"/>
      <c r="DD307" s="35"/>
      <c r="DE307" s="35"/>
      <c r="DF307" s="35"/>
      <c r="DG307" s="35"/>
      <c r="DH307" s="35"/>
      <c r="DI307" s="35"/>
      <c r="DJ307" s="35"/>
      <c r="DK307" s="35"/>
      <c r="DL307" s="35"/>
      <c r="DM307" s="35"/>
      <c r="DN307" s="35"/>
      <c r="DO307" s="35"/>
      <c r="DP307" s="35"/>
      <c r="DQ307" s="35"/>
      <c r="DR307" s="35"/>
      <c r="DS307" s="35"/>
      <c r="DT307" s="35"/>
      <c r="DU307" s="35"/>
      <c r="DV307" s="35"/>
      <c r="DW307" s="35"/>
      <c r="DX307" s="35"/>
      <c r="DY307" s="35"/>
      <c r="DZ307" s="35"/>
      <c r="EA307" s="35"/>
      <c r="EB307" s="35"/>
      <c r="EC307" s="35"/>
      <c r="ED307" s="35"/>
      <c r="EE307" s="35"/>
      <c r="EF307" s="35"/>
      <c r="EG307" s="35"/>
      <c r="EH307" s="35"/>
      <c r="EI307" s="35"/>
      <c r="EJ307" s="35"/>
      <c r="EK307" s="35"/>
      <c r="EL307" s="35"/>
      <c r="EM307" s="35"/>
      <c r="EN307" s="35"/>
      <c r="EO307" s="35"/>
      <c r="EP307" s="35"/>
      <c r="EQ307" s="35"/>
      <c r="ER307" s="35"/>
      <c r="ES307" s="35"/>
      <c r="ET307" s="35"/>
      <c r="EU307" s="35"/>
      <c r="EV307" s="35"/>
      <c r="EW307" s="35"/>
      <c r="EX307" s="35"/>
      <c r="EY307" s="35"/>
      <c r="EZ307" s="35"/>
      <c r="FA307" s="35"/>
      <c r="FB307" s="35"/>
      <c r="FC307" s="35"/>
      <c r="FD307" s="35"/>
      <c r="FE307" s="35"/>
      <c r="FF307" s="35"/>
      <c r="FG307" s="35"/>
      <c r="FH307" s="35"/>
      <c r="FI307" s="35"/>
      <c r="FJ307" s="35"/>
      <c r="FK307" s="35"/>
      <c r="FL307" s="35"/>
      <c r="FM307" s="35"/>
      <c r="FN307" s="35"/>
      <c r="FO307" s="35"/>
      <c r="FP307" s="35"/>
      <c r="FQ307" s="35"/>
      <c r="FR307" s="35"/>
      <c r="FS307" s="35"/>
      <c r="FT307" s="35"/>
      <c r="FU307" s="35"/>
      <c r="FV307" s="35"/>
      <c r="FW307" s="35"/>
      <c r="FX307" s="35"/>
      <c r="FY307" s="35"/>
      <c r="FZ307" s="35"/>
      <c r="GA307" s="35"/>
      <c r="GB307" s="35"/>
      <c r="GC307" s="35"/>
      <c r="GD307" s="35"/>
      <c r="GE307" s="35"/>
      <c r="GF307" s="35"/>
      <c r="GG307" s="35"/>
      <c r="GH307" s="35"/>
      <c r="GI307" s="35"/>
      <c r="GJ307" s="35"/>
      <c r="GK307" s="35"/>
      <c r="GL307" s="35"/>
      <c r="GM307" s="35"/>
      <c r="GN307" s="35"/>
      <c r="GO307" s="35"/>
      <c r="GP307" s="35"/>
      <c r="GQ307" s="35"/>
      <c r="GR307" s="35"/>
      <c r="GS307" s="35"/>
      <c r="GT307" s="35"/>
      <c r="GU307" s="35"/>
      <c r="GV307" s="35"/>
      <c r="GW307" s="35"/>
      <c r="GX307" s="35"/>
      <c r="GY307" s="35"/>
      <c r="GZ307" s="35"/>
      <c r="HA307" s="35"/>
      <c r="HB307" s="35"/>
      <c r="HC307" s="35"/>
      <c r="HD307" s="35"/>
      <c r="HE307" s="35"/>
      <c r="HF307" s="35"/>
      <c r="HG307" s="35"/>
      <c r="HH307" s="35"/>
      <c r="HI307" s="35"/>
      <c r="HJ307" s="35"/>
      <c r="HK307" s="35"/>
      <c r="HL307" s="35"/>
      <c r="HM307" s="35"/>
      <c r="HN307" s="35"/>
      <c r="HO307" s="35"/>
      <c r="HP307" s="35"/>
      <c r="HQ307" s="35"/>
      <c r="HR307" s="35"/>
      <c r="HS307" s="35"/>
      <c r="HT307" s="35"/>
      <c r="HU307" s="35"/>
      <c r="HV307" s="35"/>
      <c r="HW307" s="35"/>
      <c r="HX307" s="35"/>
      <c r="HY307" s="35"/>
      <c r="HZ307" s="35"/>
      <c r="IA307" s="35"/>
      <c r="IB307" s="35"/>
      <c r="IC307" s="35"/>
      <c r="ID307" s="35"/>
      <c r="IE307" s="35"/>
      <c r="IF307" s="35"/>
      <c r="IG307" s="35"/>
      <c r="IH307" s="35"/>
      <c r="II307" s="35"/>
      <c r="IJ307" s="35"/>
      <c r="IK307" s="35"/>
      <c r="IL307" s="35"/>
      <c r="IM307" s="35"/>
      <c r="IN307" s="35"/>
      <c r="IO307" s="35"/>
      <c r="IP307" s="35"/>
      <c r="IQ307" s="35"/>
      <c r="IR307" s="35"/>
      <c r="IS307" s="35"/>
      <c r="IT307" s="35"/>
      <c r="IU307" s="35"/>
      <c r="IV307" s="35"/>
      <c r="IW307" s="35"/>
      <c r="IX307" s="35"/>
      <c r="IY307" s="35"/>
      <c r="IZ307" s="35"/>
      <c r="JA307" s="35"/>
      <c r="JB307" s="35"/>
      <c r="JC307" s="35"/>
      <c r="JD307" s="35"/>
      <c r="JE307" s="35"/>
      <c r="JF307" s="35"/>
      <c r="JG307" s="35"/>
      <c r="JH307" s="35"/>
      <c r="JI307" s="35"/>
      <c r="JJ307" s="35"/>
      <c r="JK307" s="35"/>
      <c r="JL307" s="35"/>
      <c r="JM307" s="35"/>
      <c r="JN307" s="35"/>
      <c r="JO307" s="35"/>
      <c r="JP307" s="35"/>
      <c r="JQ307" s="35"/>
      <c r="JR307" s="35"/>
      <c r="JS307" s="35"/>
      <c r="JT307" s="35"/>
      <c r="JU307" s="35"/>
      <c r="JV307" s="35"/>
      <c r="JW307" s="35"/>
      <c r="JX307" s="35"/>
      <c r="JY307" s="35"/>
      <c r="JZ307" s="35"/>
      <c r="KA307" s="35"/>
      <c r="KB307" s="35"/>
      <c r="KC307" s="35"/>
      <c r="KD307" s="35"/>
      <c r="KE307" s="35"/>
      <c r="KF307" s="35"/>
      <c r="KG307" s="35"/>
      <c r="KH307" s="35"/>
      <c r="KI307" s="35"/>
      <c r="KJ307" s="35"/>
      <c r="KK307" s="35"/>
      <c r="KL307" s="35"/>
      <c r="KM307" s="35"/>
      <c r="KN307" s="35"/>
      <c r="KO307" s="35"/>
      <c r="KP307" s="35"/>
      <c r="KQ307" s="35"/>
      <c r="KR307" s="35"/>
      <c r="KS307" s="35"/>
      <c r="KT307" s="35"/>
      <c r="KU307" s="35"/>
      <c r="KV307" s="35"/>
      <c r="KW307" s="35"/>
      <c r="KX307" s="35"/>
      <c r="KY307" s="35"/>
      <c r="KZ307" s="35"/>
      <c r="LA307" s="35"/>
      <c r="LB307" s="35"/>
      <c r="LC307" s="35"/>
      <c r="LD307" s="35"/>
      <c r="LE307" s="35"/>
      <c r="LF307" s="35"/>
      <c r="LG307" s="35"/>
      <c r="LH307" s="35"/>
      <c r="LI307" s="35"/>
      <c r="LJ307" s="35"/>
      <c r="LK307" s="35"/>
      <c r="LL307" s="35"/>
      <c r="LM307" s="35"/>
      <c r="LN307" s="35"/>
      <c r="LO307" s="35"/>
      <c r="LP307" s="35"/>
      <c r="LQ307" s="35"/>
      <c r="LR307" s="35"/>
      <c r="LS307" s="35"/>
      <c r="LT307" s="35"/>
      <c r="LU307" s="35"/>
      <c r="LV307" s="35"/>
      <c r="LW307" s="35"/>
      <c r="LX307" s="35"/>
      <c r="LY307" s="35"/>
      <c r="LZ307" s="35"/>
      <c r="MA307" s="35"/>
      <c r="MB307" s="35"/>
      <c r="MC307" s="35"/>
      <c r="MD307" s="35"/>
      <c r="ME307" s="35"/>
      <c r="MF307" s="35"/>
      <c r="MG307" s="35"/>
      <c r="MH307" s="35"/>
      <c r="MI307" s="35"/>
      <c r="MJ307" s="35"/>
      <c r="MK307" s="35"/>
      <c r="ML307" s="35"/>
      <c r="MM307" s="35"/>
      <c r="MN307" s="35"/>
      <c r="MO307" s="35"/>
      <c r="MP307" s="35"/>
      <c r="MQ307" s="35"/>
      <c r="MR307" s="35"/>
      <c r="MS307" s="35"/>
      <c r="MT307" s="35"/>
      <c r="MU307" s="35"/>
      <c r="MV307" s="35"/>
      <c r="MW307" s="35"/>
      <c r="MX307" s="35"/>
      <c r="MY307" s="35"/>
      <c r="MZ307" s="35"/>
      <c r="NA307" s="35"/>
      <c r="NB307" s="35"/>
      <c r="NC307" s="35"/>
      <c r="ND307" s="35"/>
      <c r="NE307" s="35"/>
      <c r="NF307" s="35"/>
      <c r="NG307" s="35"/>
      <c r="NH307" s="35"/>
      <c r="NI307" s="35"/>
      <c r="NJ307" s="35"/>
      <c r="NK307" s="35"/>
      <c r="NL307" s="35"/>
      <c r="NM307" s="35"/>
      <c r="NN307" s="35"/>
      <c r="NO307" s="35"/>
      <c r="NP307" s="35"/>
      <c r="NQ307" s="35"/>
      <c r="NR307" s="35"/>
      <c r="NS307" s="35"/>
      <c r="NT307" s="35"/>
      <c r="NU307" s="35"/>
      <c r="NV307" s="35"/>
      <c r="NW307" s="35"/>
      <c r="NX307" s="35"/>
      <c r="NY307" s="35"/>
      <c r="NZ307" s="35">
        <v>20</v>
      </c>
      <c r="OA307" s="35"/>
      <c r="OB307" s="35"/>
      <c r="OC307" s="35"/>
      <c r="OD307" s="35"/>
      <c r="OE307" s="35"/>
      <c r="OF307" s="35"/>
      <c r="OG307" s="35"/>
      <c r="OH307" s="35"/>
      <c r="OI307" s="35"/>
      <c r="OJ307" s="35"/>
      <c r="OK307" s="35"/>
      <c r="OL307" s="35"/>
      <c r="OM307" s="35"/>
      <c r="ON307" s="35"/>
      <c r="OO307" s="35"/>
      <c r="OP307" s="35"/>
      <c r="OQ307" s="35"/>
      <c r="OR307" s="35"/>
      <c r="OS307" s="35"/>
      <c r="OT307" s="35"/>
      <c r="OU307" s="35"/>
      <c r="OV307" s="35"/>
      <c r="OW307" s="35"/>
      <c r="OX307" s="35"/>
      <c r="OY307" s="35"/>
      <c r="OZ307" s="35"/>
      <c r="PA307" s="35"/>
      <c r="PB307" s="35"/>
      <c r="PC307" s="35"/>
      <c r="PD307" s="35"/>
      <c r="PE307" s="35">
        <v>10</v>
      </c>
      <c r="PF307" s="35"/>
      <c r="PG307" s="35"/>
      <c r="PH307" s="35"/>
      <c r="PI307" s="35"/>
      <c r="PJ307" s="35"/>
      <c r="PK307" s="35"/>
      <c r="PL307" s="35"/>
      <c r="PM307" s="35"/>
      <c r="PN307" s="35"/>
      <c r="PO307" s="35"/>
      <c r="PP307" s="35"/>
      <c r="PQ307" s="35"/>
      <c r="PR307" s="35"/>
      <c r="PS307" s="35"/>
      <c r="PT307" s="35"/>
      <c r="PU307" s="35"/>
      <c r="PV307" s="35"/>
      <c r="PW307" s="35"/>
      <c r="PX307" s="35"/>
      <c r="PY307" s="35"/>
      <c r="PZ307" s="35"/>
      <c r="QA307" s="35"/>
      <c r="QB307" s="35"/>
      <c r="QC307" s="35"/>
      <c r="QD307" s="35"/>
      <c r="QE307" s="35"/>
      <c r="QF307" s="35"/>
      <c r="QG307" s="35"/>
      <c r="QH307" s="35"/>
      <c r="QI307" s="35"/>
      <c r="QJ307" s="35"/>
      <c r="QK307" s="35"/>
      <c r="QL307" s="35"/>
      <c r="QM307" s="35"/>
      <c r="QN307" s="35"/>
      <c r="QO307" s="35"/>
      <c r="QP307" s="35"/>
      <c r="QQ307" s="35"/>
      <c r="QR307" s="35"/>
      <c r="QS307" s="35"/>
      <c r="QT307" s="35"/>
      <c r="QU307" s="35"/>
      <c r="QV307" s="35"/>
      <c r="QW307" s="35"/>
      <c r="QX307" s="35"/>
      <c r="QY307" s="35"/>
      <c r="QZ307" s="35"/>
      <c r="RA307" s="35"/>
      <c r="RB307" s="35"/>
      <c r="RC307" s="35"/>
      <c r="RD307" s="35"/>
      <c r="RE307" s="35"/>
      <c r="RF307" s="35"/>
      <c r="RG307" s="35"/>
      <c r="RH307" s="35"/>
      <c r="RI307" s="35"/>
      <c r="RJ307" s="35"/>
      <c r="RK307" s="35"/>
      <c r="RL307" s="35"/>
      <c r="RM307" s="35"/>
      <c r="RN307" s="35"/>
      <c r="RO307" s="35"/>
      <c r="RP307" s="35"/>
      <c r="RQ307" s="35"/>
      <c r="RR307" s="35"/>
      <c r="RS307" s="35"/>
      <c r="RT307" s="35"/>
      <c r="RU307" s="35"/>
      <c r="RV307" s="35"/>
      <c r="RW307" s="35"/>
      <c r="RX307" s="35"/>
      <c r="RY307" s="35"/>
      <c r="RZ307" s="35"/>
      <c r="SA307" s="35"/>
      <c r="SB307" s="35"/>
      <c r="SC307" s="35"/>
      <c r="SD307" s="35"/>
      <c r="SE307" s="35"/>
      <c r="SF307" s="35"/>
      <c r="SG307" s="35"/>
      <c r="SH307" s="35"/>
      <c r="SI307" s="35"/>
      <c r="SJ307" s="35"/>
      <c r="SK307" s="35"/>
      <c r="SL307" s="35"/>
      <c r="SM307" s="35"/>
      <c r="SN307" s="35"/>
      <c r="SO307" s="35"/>
      <c r="SP307" s="35"/>
      <c r="SQ307" s="35"/>
      <c r="SR307" s="35"/>
      <c r="SS307" s="35"/>
      <c r="ST307" s="35"/>
      <c r="SU307" s="35"/>
      <c r="SV307" s="35"/>
      <c r="SW307" s="35"/>
      <c r="SX307" s="35"/>
      <c r="SY307" s="35"/>
      <c r="SZ307" s="35"/>
      <c r="TA307" s="35"/>
      <c r="TB307" s="35"/>
      <c r="TC307" s="35"/>
      <c r="TD307" s="35"/>
      <c r="TE307" s="35"/>
      <c r="TF307" s="35"/>
      <c r="TG307" s="35"/>
      <c r="TH307" s="35"/>
      <c r="TI307" s="35"/>
      <c r="TJ307" s="35"/>
      <c r="TK307" s="35"/>
      <c r="TL307" s="35"/>
      <c r="TM307" s="35"/>
      <c r="TN307" s="35"/>
      <c r="TO307" s="35"/>
      <c r="TP307" s="35"/>
      <c r="TQ307" s="35"/>
      <c r="TR307" s="35"/>
      <c r="TS307" s="35"/>
      <c r="TT307" s="35"/>
      <c r="TU307" s="35"/>
      <c r="TV307" s="35"/>
      <c r="TW307" s="35"/>
      <c r="TX307" s="35"/>
      <c r="TY307" s="35"/>
      <c r="TZ307" s="35"/>
      <c r="UA307" s="35"/>
      <c r="UB307" s="35"/>
      <c r="UC307" s="35"/>
      <c r="UD307" s="35"/>
      <c r="UE307" s="35"/>
      <c r="UF307" s="35"/>
      <c r="UG307" s="35"/>
      <c r="UH307" s="35"/>
      <c r="UI307" s="35"/>
      <c r="UJ307" s="35"/>
      <c r="UK307" s="35"/>
      <c r="UL307" s="35"/>
      <c r="UM307" s="35"/>
      <c r="UN307" s="35"/>
      <c r="UO307" s="35"/>
      <c r="UP307" s="35"/>
      <c r="UQ307" s="35"/>
      <c r="UR307" s="35"/>
      <c r="US307" s="35"/>
      <c r="UT307" s="35"/>
      <c r="UU307" s="35"/>
      <c r="UV307" s="35"/>
      <c r="UW307" s="35"/>
      <c r="UX307" s="35"/>
      <c r="UY307" s="35"/>
      <c r="UZ307" s="35"/>
      <c r="VA307" s="35"/>
      <c r="VB307" s="35"/>
      <c r="VC307" s="35"/>
      <c r="VD307" s="35"/>
      <c r="VE307" s="35"/>
      <c r="VF307" s="35"/>
      <c r="VG307" s="35"/>
      <c r="VH307" s="35"/>
      <c r="VI307" s="35"/>
      <c r="VJ307" s="35"/>
      <c r="VK307" s="35"/>
      <c r="VL307" s="35"/>
      <c r="VM307" s="35"/>
      <c r="VN307" s="35"/>
      <c r="VO307" s="35"/>
      <c r="VP307" s="35"/>
      <c r="VQ307" s="35"/>
      <c r="VR307" s="35"/>
      <c r="VS307" s="35"/>
      <c r="VT307" s="35"/>
      <c r="VU307" s="35"/>
      <c r="VV307" s="35"/>
      <c r="VW307" s="35"/>
      <c r="VX307" s="35"/>
      <c r="VY307" s="35"/>
      <c r="VZ307" s="35"/>
      <c r="WA307" s="35"/>
      <c r="WB307" s="35"/>
      <c r="WC307" s="35"/>
      <c r="WD307" s="35"/>
      <c r="WE307" s="35"/>
      <c r="WF307" s="35"/>
      <c r="WG307" s="35"/>
      <c r="WH307" s="35"/>
      <c r="WI307" s="35"/>
      <c r="WJ307" s="35"/>
      <c r="WK307" s="35"/>
      <c r="WL307" s="35"/>
      <c r="WM307" s="35"/>
      <c r="WN307" s="35"/>
      <c r="WO307" s="35"/>
      <c r="WP307" s="35"/>
      <c r="WQ307" s="35"/>
      <c r="WR307" s="35"/>
      <c r="WS307" s="35"/>
      <c r="WT307" s="35"/>
      <c r="WU307" s="35"/>
      <c r="WV307" s="35"/>
      <c r="WW307" s="35"/>
      <c r="WX307" s="35"/>
      <c r="WY307" s="35"/>
      <c r="WZ307" s="35"/>
      <c r="XA307" s="35"/>
      <c r="XB307" s="35"/>
      <c r="XC307" s="35"/>
      <c r="XD307" s="35"/>
      <c r="XE307" s="35"/>
      <c r="XF307" s="35"/>
      <c r="XG307" s="35"/>
      <c r="XH307" s="35"/>
      <c r="XI307" s="35"/>
      <c r="XJ307" s="35"/>
      <c r="XK307" s="35"/>
      <c r="XL307" s="35"/>
      <c r="XM307" s="35"/>
      <c r="XN307" s="35"/>
      <c r="XO307" s="35"/>
      <c r="XP307" s="35"/>
      <c r="XQ307" s="35"/>
      <c r="XR307" s="35"/>
      <c r="XS307" s="35"/>
      <c r="XT307" s="35"/>
      <c r="XU307" s="35"/>
      <c r="XV307" s="35"/>
      <c r="XW307" s="35"/>
      <c r="XX307" s="35"/>
      <c r="XY307" s="35"/>
      <c r="XZ307" s="35"/>
      <c r="YA307" s="35"/>
      <c r="YB307" s="35"/>
      <c r="YC307" s="35"/>
      <c r="YD307" s="35"/>
      <c r="YE307" s="35"/>
      <c r="YF307" s="35"/>
      <c r="YG307" s="35"/>
      <c r="YH307" s="35"/>
      <c r="YI307" s="35"/>
      <c r="YJ307" s="35"/>
      <c r="YK307" s="35"/>
      <c r="YL307" s="35"/>
      <c r="YM307" s="35"/>
      <c r="YN307" s="35"/>
      <c r="YO307" s="35"/>
      <c r="YP307" s="35"/>
      <c r="YQ307" s="35"/>
      <c r="YR307" s="35"/>
      <c r="YS307" s="35"/>
      <c r="YT307" s="35"/>
      <c r="YU307" s="35"/>
      <c r="YV307" s="35"/>
      <c r="YW307" s="35"/>
      <c r="YX307" s="35"/>
      <c r="YY307" s="35"/>
      <c r="YZ307" s="35"/>
      <c r="ZA307" s="35"/>
      <c r="ZB307" s="35"/>
      <c r="ZC307" s="35"/>
      <c r="ZD307" s="35"/>
      <c r="ZE307" s="35"/>
      <c r="ZF307" s="35"/>
      <c r="ZG307" s="35"/>
      <c r="ZH307" s="35"/>
      <c r="ZI307" s="35"/>
      <c r="ZJ307" s="35"/>
      <c r="ZK307" s="35"/>
      <c r="ZL307" s="35"/>
      <c r="ZM307" s="35"/>
      <c r="ZN307" s="35"/>
      <c r="ZO307" s="35"/>
      <c r="ZP307" s="35"/>
      <c r="ZQ307" s="35"/>
      <c r="ZR307" s="35"/>
      <c r="ZS307" s="35"/>
      <c r="ZT307" s="35"/>
      <c r="ZU307" s="35"/>
      <c r="ZV307" s="35"/>
      <c r="ZW307" s="35"/>
      <c r="ZX307" s="35"/>
      <c r="ZY307" s="35"/>
      <c r="ZZ307" s="35"/>
      <c r="AAA307" s="35"/>
      <c r="AAB307" s="35"/>
      <c r="AAC307" s="35"/>
      <c r="AAD307" s="35"/>
      <c r="AAE307" s="35"/>
      <c r="AAF307" s="35"/>
      <c r="AAG307" s="35"/>
      <c r="AAH307" s="35"/>
      <c r="AAI307" s="35"/>
      <c r="AAJ307" s="35"/>
      <c r="AAK307" s="35"/>
      <c r="AAL307" s="35"/>
      <c r="AAM307" s="35"/>
      <c r="AAN307" s="35"/>
      <c r="AAO307" s="35"/>
      <c r="AAP307" s="35"/>
      <c r="AAQ307" s="35"/>
      <c r="AAR307" s="35"/>
      <c r="AAS307" s="35"/>
      <c r="AAT307" s="35"/>
      <c r="AAU307" s="35"/>
      <c r="AAV307" s="35"/>
      <c r="AAW307" s="35"/>
      <c r="AAX307" s="35"/>
      <c r="AAY307" s="35"/>
      <c r="AAZ307" s="35"/>
      <c r="ABA307" s="35"/>
      <c r="ABB307" s="35"/>
      <c r="ABC307" s="35"/>
      <c r="ABD307" s="35"/>
      <c r="ABE307" s="35"/>
      <c r="ABF307" s="35"/>
      <c r="ABG307" s="35"/>
      <c r="ABH307" s="35"/>
      <c r="ABI307" s="35"/>
      <c r="ABJ307" s="35"/>
      <c r="ABK307" s="35"/>
      <c r="ABL307" s="35"/>
      <c r="ABM307" s="35"/>
      <c r="ABN307" s="35"/>
      <c r="ABO307" s="35"/>
      <c r="ABP307" s="35"/>
      <c r="ABQ307" s="35"/>
      <c r="ABR307" s="35"/>
      <c r="ABS307" s="35"/>
      <c r="ABT307" s="35"/>
      <c r="ABU307" s="35"/>
      <c r="ABV307" s="35"/>
      <c r="ABW307" s="35"/>
      <c r="ABX307" s="35"/>
      <c r="ABY307" s="35"/>
      <c r="ABZ307" s="35"/>
      <c r="ACA307" s="35"/>
      <c r="ACB307" s="35"/>
      <c r="ACC307" s="35"/>
      <c r="ACD307" s="35"/>
      <c r="ACE307" s="35"/>
      <c r="ACF307" s="35"/>
      <c r="ACG307" s="35"/>
      <c r="ACH307" s="35"/>
      <c r="ACI307" s="35"/>
      <c r="ACJ307" s="35"/>
      <c r="ACK307" s="35"/>
      <c r="ACL307" s="35"/>
      <c r="ACM307" s="35"/>
      <c r="ACN307" s="35"/>
      <c r="ACO307" s="35"/>
      <c r="ACP307" s="35"/>
      <c r="ACQ307" s="35">
        <v>20</v>
      </c>
      <c r="ACR307" s="35"/>
      <c r="ACS307" s="35"/>
      <c r="ACT307" s="35"/>
      <c r="ACU307" s="35"/>
      <c r="ACV307" s="35"/>
      <c r="ACW307" s="35"/>
      <c r="ACX307" s="35"/>
      <c r="ACY307" s="35"/>
      <c r="ACZ307" s="35"/>
      <c r="ADA307" s="35"/>
      <c r="ADB307" s="35"/>
      <c r="ADC307" s="35"/>
      <c r="ADD307" s="35"/>
      <c r="ADE307" s="35"/>
      <c r="ADF307" s="35"/>
      <c r="ADG307" s="35"/>
      <c r="ADH307" s="35"/>
      <c r="ADI307" s="35"/>
      <c r="ADJ307" s="35"/>
      <c r="ADK307" s="35"/>
      <c r="ADL307" s="35"/>
      <c r="ADM307" s="35"/>
      <c r="ADN307" s="35"/>
      <c r="ADO307" s="35"/>
      <c r="ADP307" s="35"/>
      <c r="ADQ307" s="35"/>
      <c r="ADR307" s="35"/>
      <c r="ADS307" s="35"/>
      <c r="ADT307" s="35"/>
      <c r="ADU307" s="35"/>
      <c r="ADV307" s="35"/>
      <c r="ADW307" s="35"/>
      <c r="ADX307" s="35"/>
      <c r="ADY307" s="26">
        <f t="shared" si="12"/>
        <v>0</v>
      </c>
      <c r="ADZ307" s="5"/>
    </row>
    <row r="308" spans="1:806" s="33" customFormat="1" x14ac:dyDescent="0.2">
      <c r="A308" s="38" t="s">
        <v>437</v>
      </c>
      <c r="B308" s="65">
        <f t="shared" si="11"/>
        <v>0</v>
      </c>
      <c r="C308" s="57">
        <v>10</v>
      </c>
      <c r="D308" s="59">
        <v>44319</v>
      </c>
      <c r="E308" s="67">
        <v>55.71</v>
      </c>
      <c r="F308" s="67">
        <f t="shared" si="13"/>
        <v>0</v>
      </c>
      <c r="G308" s="6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15"/>
      <c r="BF308" s="15"/>
      <c r="BG308" s="136"/>
      <c r="BH308" s="35"/>
      <c r="BI308" s="35"/>
      <c r="BJ308" s="35"/>
      <c r="BK308" s="35"/>
      <c r="BL308" s="35"/>
      <c r="BM308" s="35"/>
      <c r="BN308" s="35"/>
      <c r="BO308" s="35"/>
      <c r="BP308" s="35"/>
      <c r="BQ308" s="35"/>
      <c r="BR308" s="35"/>
      <c r="BS308" s="35"/>
      <c r="BT308" s="35"/>
      <c r="BU308" s="35"/>
      <c r="BV308" s="35"/>
      <c r="BW308" s="35"/>
      <c r="BX308" s="35"/>
      <c r="BY308" s="35"/>
      <c r="BZ308" s="35"/>
      <c r="CA308" s="35"/>
      <c r="CB308" s="35"/>
      <c r="CC308" s="35"/>
      <c r="CD308" s="35"/>
      <c r="CE308" s="35"/>
      <c r="CF308" s="35"/>
      <c r="CG308" s="35"/>
      <c r="CH308" s="35"/>
      <c r="CI308" s="35"/>
      <c r="CJ308" s="35"/>
      <c r="CK308" s="35"/>
      <c r="CL308" s="35"/>
      <c r="CM308" s="35"/>
      <c r="CN308" s="35"/>
      <c r="CO308" s="35"/>
      <c r="CP308" s="35"/>
      <c r="CQ308" s="35"/>
      <c r="CR308" s="35"/>
      <c r="CS308" s="35"/>
      <c r="CT308" s="35"/>
      <c r="CU308" s="35"/>
      <c r="CV308" s="35"/>
      <c r="CW308" s="35"/>
      <c r="CX308" s="35"/>
      <c r="CY308" s="35"/>
      <c r="CZ308" s="35"/>
      <c r="DA308" s="35"/>
      <c r="DB308" s="35"/>
      <c r="DC308" s="35"/>
      <c r="DD308" s="35"/>
      <c r="DE308" s="35"/>
      <c r="DF308" s="35"/>
      <c r="DG308" s="35"/>
      <c r="DH308" s="35"/>
      <c r="DI308" s="35"/>
      <c r="DJ308" s="35"/>
      <c r="DK308" s="35"/>
      <c r="DL308" s="35"/>
      <c r="DM308" s="35"/>
      <c r="DN308" s="35"/>
      <c r="DO308" s="35"/>
      <c r="DP308" s="35"/>
      <c r="DQ308" s="35"/>
      <c r="DR308" s="35"/>
      <c r="DS308" s="35"/>
      <c r="DT308" s="35"/>
      <c r="DU308" s="35"/>
      <c r="DV308" s="35"/>
      <c r="DW308" s="35"/>
      <c r="DX308" s="35"/>
      <c r="DY308" s="35"/>
      <c r="DZ308" s="35"/>
      <c r="EA308" s="35"/>
      <c r="EB308" s="35"/>
      <c r="EC308" s="35"/>
      <c r="ED308" s="35"/>
      <c r="EE308" s="35"/>
      <c r="EF308" s="35"/>
      <c r="EG308" s="35"/>
      <c r="EH308" s="35"/>
      <c r="EI308" s="35"/>
      <c r="EJ308" s="35"/>
      <c r="EK308" s="35"/>
      <c r="EL308" s="35"/>
      <c r="EM308" s="35"/>
      <c r="EN308" s="35"/>
      <c r="EO308" s="35"/>
      <c r="EP308" s="35"/>
      <c r="EQ308" s="35"/>
      <c r="ER308" s="35"/>
      <c r="ES308" s="35"/>
      <c r="ET308" s="35"/>
      <c r="EU308" s="35"/>
      <c r="EV308" s="35"/>
      <c r="EW308" s="35"/>
      <c r="EX308" s="35"/>
      <c r="EY308" s="35"/>
      <c r="EZ308" s="35"/>
      <c r="FA308" s="35"/>
      <c r="FB308" s="35"/>
      <c r="FC308" s="35"/>
      <c r="FD308" s="35"/>
      <c r="FE308" s="35"/>
      <c r="FF308" s="35"/>
      <c r="FG308" s="35"/>
      <c r="FH308" s="35"/>
      <c r="FI308" s="35"/>
      <c r="FJ308" s="35"/>
      <c r="FK308" s="35"/>
      <c r="FL308" s="35"/>
      <c r="FM308" s="35"/>
      <c r="FN308" s="35"/>
      <c r="FO308" s="35"/>
      <c r="FP308" s="35"/>
      <c r="FQ308" s="35"/>
      <c r="FR308" s="35"/>
      <c r="FS308" s="35"/>
      <c r="FT308" s="35"/>
      <c r="FU308" s="35"/>
      <c r="FV308" s="35"/>
      <c r="FW308" s="35"/>
      <c r="FX308" s="35"/>
      <c r="FY308" s="35"/>
      <c r="FZ308" s="35"/>
      <c r="GA308" s="35"/>
      <c r="GB308" s="35"/>
      <c r="GC308" s="35"/>
      <c r="GD308" s="35"/>
      <c r="GE308" s="35"/>
      <c r="GF308" s="35"/>
      <c r="GG308" s="35"/>
      <c r="GH308" s="35"/>
      <c r="GI308" s="35"/>
      <c r="GJ308" s="35"/>
      <c r="GK308" s="35"/>
      <c r="GL308" s="35"/>
      <c r="GM308" s="35"/>
      <c r="GN308" s="35"/>
      <c r="GO308" s="35"/>
      <c r="GP308" s="35"/>
      <c r="GQ308" s="35"/>
      <c r="GR308" s="35"/>
      <c r="GS308" s="35"/>
      <c r="GT308" s="35"/>
      <c r="GU308" s="35"/>
      <c r="GV308" s="35"/>
      <c r="GW308" s="35"/>
      <c r="GX308" s="35"/>
      <c r="GY308" s="35"/>
      <c r="GZ308" s="35"/>
      <c r="HA308" s="35"/>
      <c r="HB308" s="35"/>
      <c r="HC308" s="35"/>
      <c r="HD308" s="35"/>
      <c r="HE308" s="35"/>
      <c r="HF308" s="35"/>
      <c r="HG308" s="35"/>
      <c r="HH308" s="35"/>
      <c r="HI308" s="35"/>
      <c r="HJ308" s="35"/>
      <c r="HK308" s="35"/>
      <c r="HL308" s="35"/>
      <c r="HM308" s="35"/>
      <c r="HN308" s="35"/>
      <c r="HO308" s="35"/>
      <c r="HP308" s="35"/>
      <c r="HQ308" s="35"/>
      <c r="HR308" s="35"/>
      <c r="HS308" s="35"/>
      <c r="HT308" s="35"/>
      <c r="HU308" s="35"/>
      <c r="HV308" s="35"/>
      <c r="HW308" s="35"/>
      <c r="HX308" s="35"/>
      <c r="HY308" s="35"/>
      <c r="HZ308" s="35"/>
      <c r="IA308" s="35"/>
      <c r="IB308" s="35"/>
      <c r="IC308" s="35"/>
      <c r="ID308" s="35"/>
      <c r="IE308" s="35"/>
      <c r="IF308" s="35"/>
      <c r="IG308" s="35"/>
      <c r="IH308" s="35"/>
      <c r="II308" s="35"/>
      <c r="IJ308" s="35"/>
      <c r="IK308" s="35"/>
      <c r="IL308" s="35"/>
      <c r="IM308" s="35"/>
      <c r="IN308" s="35"/>
      <c r="IO308" s="35"/>
      <c r="IP308" s="35"/>
      <c r="IQ308" s="35"/>
      <c r="IR308" s="35"/>
      <c r="IS308" s="35"/>
      <c r="IT308" s="35"/>
      <c r="IU308" s="35"/>
      <c r="IV308" s="35"/>
      <c r="IW308" s="35"/>
      <c r="IX308" s="35"/>
      <c r="IY308" s="35"/>
      <c r="IZ308" s="35"/>
      <c r="JA308" s="35"/>
      <c r="JB308" s="35"/>
      <c r="JC308" s="35"/>
      <c r="JD308" s="35"/>
      <c r="JE308" s="35"/>
      <c r="JF308" s="35"/>
      <c r="JG308" s="35"/>
      <c r="JH308" s="35"/>
      <c r="JI308" s="35"/>
      <c r="JJ308" s="35"/>
      <c r="JK308" s="35"/>
      <c r="JL308" s="35"/>
      <c r="JM308" s="35"/>
      <c r="JN308" s="35"/>
      <c r="JO308" s="35"/>
      <c r="JP308" s="35"/>
      <c r="JQ308" s="35"/>
      <c r="JR308" s="35"/>
      <c r="JS308" s="35"/>
      <c r="JT308" s="35"/>
      <c r="JU308" s="35"/>
      <c r="JV308" s="35"/>
      <c r="JW308" s="35"/>
      <c r="JX308" s="35"/>
      <c r="JY308" s="35"/>
      <c r="JZ308" s="35"/>
      <c r="KA308" s="35"/>
      <c r="KB308" s="35"/>
      <c r="KC308" s="35"/>
      <c r="KD308" s="35"/>
      <c r="KE308" s="35"/>
      <c r="KF308" s="35"/>
      <c r="KG308" s="35"/>
      <c r="KH308" s="35"/>
      <c r="KI308" s="35"/>
      <c r="KJ308" s="35"/>
      <c r="KK308" s="35"/>
      <c r="KL308" s="35"/>
      <c r="KM308" s="35"/>
      <c r="KN308" s="35"/>
      <c r="KO308" s="35"/>
      <c r="KP308" s="35"/>
      <c r="KQ308" s="35"/>
      <c r="KR308" s="35"/>
      <c r="KS308" s="35"/>
      <c r="KT308" s="35"/>
      <c r="KU308" s="35"/>
      <c r="KV308" s="35"/>
      <c r="KW308" s="35"/>
      <c r="KX308" s="35"/>
      <c r="KY308" s="35"/>
      <c r="KZ308" s="35"/>
      <c r="LA308" s="35"/>
      <c r="LB308" s="35"/>
      <c r="LC308" s="35"/>
      <c r="LD308" s="35"/>
      <c r="LE308" s="35"/>
      <c r="LF308" s="35"/>
      <c r="LG308" s="35"/>
      <c r="LH308" s="35"/>
      <c r="LI308" s="35"/>
      <c r="LJ308" s="35"/>
      <c r="LK308" s="35"/>
      <c r="LL308" s="35"/>
      <c r="LM308" s="35"/>
      <c r="LN308" s="35"/>
      <c r="LO308" s="35"/>
      <c r="LP308" s="35"/>
      <c r="LQ308" s="35"/>
      <c r="LR308" s="35"/>
      <c r="LS308" s="35"/>
      <c r="LT308" s="35"/>
      <c r="LU308" s="35"/>
      <c r="LV308" s="35"/>
      <c r="LW308" s="35"/>
      <c r="LX308" s="35"/>
      <c r="LY308" s="35"/>
      <c r="LZ308" s="35"/>
      <c r="MA308" s="35"/>
      <c r="MB308" s="35"/>
      <c r="MC308" s="35"/>
      <c r="MD308" s="35"/>
      <c r="ME308" s="35"/>
      <c r="MF308" s="35"/>
      <c r="MG308" s="35"/>
      <c r="MH308" s="35"/>
      <c r="MI308" s="35"/>
      <c r="MJ308" s="35"/>
      <c r="MK308" s="35"/>
      <c r="ML308" s="35"/>
      <c r="MM308" s="35"/>
      <c r="MN308" s="35"/>
      <c r="MO308" s="35"/>
      <c r="MP308" s="35"/>
      <c r="MQ308" s="35"/>
      <c r="MR308" s="35"/>
      <c r="MS308" s="35"/>
      <c r="MT308" s="35"/>
      <c r="MU308" s="35"/>
      <c r="MV308" s="35"/>
      <c r="MW308" s="35"/>
      <c r="MX308" s="35"/>
      <c r="MY308" s="35"/>
      <c r="MZ308" s="35"/>
      <c r="NA308" s="35"/>
      <c r="NB308" s="35"/>
      <c r="NC308" s="35"/>
      <c r="ND308" s="35"/>
      <c r="NE308" s="35"/>
      <c r="NF308" s="35"/>
      <c r="NG308" s="35"/>
      <c r="NH308" s="35"/>
      <c r="NI308" s="35"/>
      <c r="NJ308" s="35"/>
      <c r="NK308" s="35"/>
      <c r="NL308" s="35"/>
      <c r="NM308" s="35"/>
      <c r="NN308" s="35"/>
      <c r="NO308" s="35"/>
      <c r="NP308" s="35"/>
      <c r="NQ308" s="35"/>
      <c r="NR308" s="35"/>
      <c r="NS308" s="35"/>
      <c r="NT308" s="35"/>
      <c r="NU308" s="35"/>
      <c r="NV308" s="35"/>
      <c r="NW308" s="35"/>
      <c r="NX308" s="35"/>
      <c r="NY308" s="35"/>
      <c r="NZ308" s="35"/>
      <c r="OA308" s="35"/>
      <c r="OB308" s="35"/>
      <c r="OC308" s="35"/>
      <c r="OD308" s="35"/>
      <c r="OE308" s="35"/>
      <c r="OF308" s="35"/>
      <c r="OG308" s="35"/>
      <c r="OH308" s="35"/>
      <c r="OI308" s="35"/>
      <c r="OJ308" s="35"/>
      <c r="OK308" s="35"/>
      <c r="OL308" s="35"/>
      <c r="OM308" s="35"/>
      <c r="ON308" s="35"/>
      <c r="OO308" s="35"/>
      <c r="OP308" s="35"/>
      <c r="OQ308" s="35"/>
      <c r="OR308" s="35"/>
      <c r="OS308" s="35"/>
      <c r="OT308" s="35"/>
      <c r="OU308" s="35"/>
      <c r="OV308" s="35"/>
      <c r="OW308" s="35"/>
      <c r="OX308" s="35"/>
      <c r="OY308" s="35"/>
      <c r="OZ308" s="35"/>
      <c r="PA308" s="35"/>
      <c r="PB308" s="35"/>
      <c r="PC308" s="35"/>
      <c r="PD308" s="35"/>
      <c r="PE308" s="35"/>
      <c r="PF308" s="35"/>
      <c r="PG308" s="35"/>
      <c r="PH308" s="35"/>
      <c r="PI308" s="35"/>
      <c r="PJ308" s="35"/>
      <c r="PK308" s="35"/>
      <c r="PL308" s="35"/>
      <c r="PM308" s="35"/>
      <c r="PN308" s="35"/>
      <c r="PO308" s="35"/>
      <c r="PP308" s="35"/>
      <c r="PQ308" s="35"/>
      <c r="PR308" s="35"/>
      <c r="PS308" s="35"/>
      <c r="PT308" s="35"/>
      <c r="PU308" s="35"/>
      <c r="PV308" s="35"/>
      <c r="PW308" s="35"/>
      <c r="PX308" s="35"/>
      <c r="PY308" s="35"/>
      <c r="PZ308" s="35"/>
      <c r="QA308" s="35"/>
      <c r="QB308" s="35"/>
      <c r="QC308" s="35"/>
      <c r="QD308" s="35"/>
      <c r="QE308" s="35"/>
      <c r="QF308" s="35"/>
      <c r="QG308" s="35"/>
      <c r="QH308" s="35"/>
      <c r="QI308" s="35"/>
      <c r="QJ308" s="35"/>
      <c r="QK308" s="35"/>
      <c r="QL308" s="35"/>
      <c r="QM308" s="35"/>
      <c r="QN308" s="35"/>
      <c r="QO308" s="35"/>
      <c r="QP308" s="35"/>
      <c r="QQ308" s="35"/>
      <c r="QR308" s="35"/>
      <c r="QS308" s="35"/>
      <c r="QT308" s="35"/>
      <c r="QU308" s="35"/>
      <c r="QV308" s="35"/>
      <c r="QW308" s="35"/>
      <c r="QX308" s="35"/>
      <c r="QY308" s="35"/>
      <c r="QZ308" s="35"/>
      <c r="RA308" s="35"/>
      <c r="RB308" s="35"/>
      <c r="RC308" s="35"/>
      <c r="RD308" s="35"/>
      <c r="RE308" s="35"/>
      <c r="RF308" s="35"/>
      <c r="RG308" s="35"/>
      <c r="RH308" s="35"/>
      <c r="RI308" s="35"/>
      <c r="RJ308" s="35"/>
      <c r="RK308" s="35"/>
      <c r="RL308" s="35"/>
      <c r="RM308" s="35"/>
      <c r="RN308" s="35"/>
      <c r="RO308" s="35"/>
      <c r="RP308" s="35"/>
      <c r="RQ308" s="35"/>
      <c r="RR308" s="35"/>
      <c r="RS308" s="35"/>
      <c r="RT308" s="35"/>
      <c r="RU308" s="35"/>
      <c r="RV308" s="35"/>
      <c r="RW308" s="35"/>
      <c r="RX308" s="35"/>
      <c r="RY308" s="35"/>
      <c r="RZ308" s="35"/>
      <c r="SA308" s="35"/>
      <c r="SB308" s="35"/>
      <c r="SC308" s="35"/>
      <c r="SD308" s="35"/>
      <c r="SE308" s="35"/>
      <c r="SF308" s="35"/>
      <c r="SG308" s="35"/>
      <c r="SH308" s="35"/>
      <c r="SI308" s="35"/>
      <c r="SJ308" s="35"/>
      <c r="SK308" s="35"/>
      <c r="SL308" s="35"/>
      <c r="SM308" s="35"/>
      <c r="SN308" s="35"/>
      <c r="SO308" s="35"/>
      <c r="SP308" s="35"/>
      <c r="SQ308" s="35"/>
      <c r="SR308" s="35"/>
      <c r="SS308" s="35"/>
      <c r="ST308" s="35"/>
      <c r="SU308" s="35"/>
      <c r="SV308" s="35"/>
      <c r="SW308" s="35"/>
      <c r="SX308" s="35"/>
      <c r="SY308" s="35"/>
      <c r="SZ308" s="35"/>
      <c r="TA308" s="35"/>
      <c r="TB308" s="35"/>
      <c r="TC308" s="35"/>
      <c r="TD308" s="35"/>
      <c r="TE308" s="35"/>
      <c r="TF308" s="35"/>
      <c r="TG308" s="35"/>
      <c r="TH308" s="35"/>
      <c r="TI308" s="35"/>
      <c r="TJ308" s="35"/>
      <c r="TK308" s="35"/>
      <c r="TL308" s="35"/>
      <c r="TM308" s="35"/>
      <c r="TN308" s="35"/>
      <c r="TO308" s="35"/>
      <c r="TP308" s="35"/>
      <c r="TQ308" s="35"/>
      <c r="TR308" s="35"/>
      <c r="TS308" s="35"/>
      <c r="TT308" s="35"/>
      <c r="TU308" s="35"/>
      <c r="TV308" s="35"/>
      <c r="TW308" s="35"/>
      <c r="TX308" s="35"/>
      <c r="TY308" s="35"/>
      <c r="TZ308" s="35"/>
      <c r="UA308" s="35"/>
      <c r="UB308" s="35"/>
      <c r="UC308" s="35"/>
      <c r="UD308" s="35"/>
      <c r="UE308" s="35"/>
      <c r="UF308" s="35"/>
      <c r="UG308" s="35"/>
      <c r="UH308" s="35"/>
      <c r="UI308" s="35"/>
      <c r="UJ308" s="35"/>
      <c r="UK308" s="35"/>
      <c r="UL308" s="35"/>
      <c r="UM308" s="35"/>
      <c r="UN308" s="35"/>
      <c r="UO308" s="35"/>
      <c r="UP308" s="35"/>
      <c r="UQ308" s="35"/>
      <c r="UR308" s="35"/>
      <c r="US308" s="35"/>
      <c r="UT308" s="35"/>
      <c r="UU308" s="35"/>
      <c r="UV308" s="35"/>
      <c r="UW308" s="35"/>
      <c r="UX308" s="35"/>
      <c r="UY308" s="35"/>
      <c r="UZ308" s="35"/>
      <c r="VA308" s="35"/>
      <c r="VB308" s="35"/>
      <c r="VC308" s="35"/>
      <c r="VD308" s="35"/>
      <c r="VE308" s="35"/>
      <c r="VF308" s="35"/>
      <c r="VG308" s="35"/>
      <c r="VH308" s="35"/>
      <c r="VI308" s="35"/>
      <c r="VJ308" s="35"/>
      <c r="VK308" s="35"/>
      <c r="VL308" s="35"/>
      <c r="VM308" s="35"/>
      <c r="VN308" s="35"/>
      <c r="VO308" s="35"/>
      <c r="VP308" s="35"/>
      <c r="VQ308" s="35"/>
      <c r="VR308" s="35"/>
      <c r="VS308" s="35"/>
      <c r="VT308" s="35"/>
      <c r="VU308" s="35"/>
      <c r="VV308" s="35"/>
      <c r="VW308" s="35"/>
      <c r="VX308" s="35"/>
      <c r="VY308" s="35"/>
      <c r="VZ308" s="35"/>
      <c r="WA308" s="35"/>
      <c r="WB308" s="35"/>
      <c r="WC308" s="35"/>
      <c r="WD308" s="35"/>
      <c r="WE308" s="35"/>
      <c r="WF308" s="35"/>
      <c r="WG308" s="35"/>
      <c r="WH308" s="35"/>
      <c r="WI308" s="35"/>
      <c r="WJ308" s="35"/>
      <c r="WK308" s="35"/>
      <c r="WL308" s="35"/>
      <c r="WM308" s="35"/>
      <c r="WN308" s="35"/>
      <c r="WO308" s="35"/>
      <c r="WP308" s="35"/>
      <c r="WQ308" s="35"/>
      <c r="WR308" s="35"/>
      <c r="WS308" s="35"/>
      <c r="WT308" s="35"/>
      <c r="WU308" s="35"/>
      <c r="WV308" s="35"/>
      <c r="WW308" s="35"/>
      <c r="WX308" s="35"/>
      <c r="WY308" s="35"/>
      <c r="WZ308" s="35"/>
      <c r="XA308" s="35"/>
      <c r="XB308" s="35"/>
      <c r="XC308" s="35"/>
      <c r="XD308" s="35"/>
      <c r="XE308" s="35"/>
      <c r="XF308" s="35"/>
      <c r="XG308" s="35"/>
      <c r="XH308" s="35"/>
      <c r="XI308" s="35"/>
      <c r="XJ308" s="35"/>
      <c r="XK308" s="35"/>
      <c r="XL308" s="35"/>
      <c r="XM308" s="35"/>
      <c r="XN308" s="35"/>
      <c r="XO308" s="35"/>
      <c r="XP308" s="35"/>
      <c r="XQ308" s="35"/>
      <c r="XR308" s="35"/>
      <c r="XS308" s="35"/>
      <c r="XT308" s="35"/>
      <c r="XU308" s="35"/>
      <c r="XV308" s="35"/>
      <c r="XW308" s="35"/>
      <c r="XX308" s="35"/>
      <c r="XY308" s="35"/>
      <c r="XZ308" s="35"/>
      <c r="YA308" s="35"/>
      <c r="YB308" s="35"/>
      <c r="YC308" s="35"/>
      <c r="YD308" s="35"/>
      <c r="YE308" s="35"/>
      <c r="YF308" s="35"/>
      <c r="YG308" s="35"/>
      <c r="YH308" s="35"/>
      <c r="YI308" s="35"/>
      <c r="YJ308" s="35"/>
      <c r="YK308" s="35"/>
      <c r="YL308" s="35"/>
      <c r="YM308" s="35"/>
      <c r="YN308" s="35"/>
      <c r="YO308" s="35"/>
      <c r="YP308" s="35"/>
      <c r="YQ308" s="35"/>
      <c r="YR308" s="35"/>
      <c r="YS308" s="35"/>
      <c r="YT308" s="35"/>
      <c r="YU308" s="35"/>
      <c r="YV308" s="35"/>
      <c r="YW308" s="35"/>
      <c r="YX308" s="35"/>
      <c r="YY308" s="35"/>
      <c r="YZ308" s="35"/>
      <c r="ZA308" s="35"/>
      <c r="ZB308" s="35"/>
      <c r="ZC308" s="35"/>
      <c r="ZD308" s="35"/>
      <c r="ZE308" s="35"/>
      <c r="ZF308" s="35"/>
      <c r="ZG308" s="35"/>
      <c r="ZH308" s="35"/>
      <c r="ZI308" s="35"/>
      <c r="ZJ308" s="35"/>
      <c r="ZK308" s="35"/>
      <c r="ZL308" s="35"/>
      <c r="ZM308" s="35"/>
      <c r="ZN308" s="35"/>
      <c r="ZO308" s="35"/>
      <c r="ZP308" s="35"/>
      <c r="ZQ308" s="35"/>
      <c r="ZR308" s="35"/>
      <c r="ZS308" s="35"/>
      <c r="ZT308" s="35"/>
      <c r="ZU308" s="35"/>
      <c r="ZV308" s="35"/>
      <c r="ZW308" s="35"/>
      <c r="ZX308" s="35"/>
      <c r="ZY308" s="35"/>
      <c r="ZZ308" s="35"/>
      <c r="AAA308" s="35"/>
      <c r="AAB308" s="35"/>
      <c r="AAC308" s="35"/>
      <c r="AAD308" s="35"/>
      <c r="AAE308" s="35"/>
      <c r="AAF308" s="35"/>
      <c r="AAG308" s="35"/>
      <c r="AAH308" s="35"/>
      <c r="AAI308" s="35"/>
      <c r="AAJ308" s="35"/>
      <c r="AAK308" s="35"/>
      <c r="AAL308" s="35"/>
      <c r="AAM308" s="35"/>
      <c r="AAN308" s="35"/>
      <c r="AAO308" s="35"/>
      <c r="AAP308" s="35"/>
      <c r="AAQ308" s="35"/>
      <c r="AAR308" s="35"/>
      <c r="AAS308" s="35"/>
      <c r="AAT308" s="35"/>
      <c r="AAU308" s="35"/>
      <c r="AAV308" s="35"/>
      <c r="AAW308" s="35"/>
      <c r="AAX308" s="35"/>
      <c r="AAY308" s="35"/>
      <c r="AAZ308" s="35"/>
      <c r="ABA308" s="35"/>
      <c r="ABB308" s="35"/>
      <c r="ABC308" s="35"/>
      <c r="ABD308" s="35"/>
      <c r="ABE308" s="35"/>
      <c r="ABF308" s="35"/>
      <c r="ABG308" s="35"/>
      <c r="ABH308" s="35"/>
      <c r="ABI308" s="35"/>
      <c r="ABJ308" s="35"/>
      <c r="ABK308" s="35"/>
      <c r="ABL308" s="35"/>
      <c r="ABM308" s="35"/>
      <c r="ABN308" s="35"/>
      <c r="ABO308" s="35"/>
      <c r="ABP308" s="35"/>
      <c r="ABQ308" s="35"/>
      <c r="ABR308" s="35"/>
      <c r="ABS308" s="35"/>
      <c r="ABT308" s="35"/>
      <c r="ABU308" s="35"/>
      <c r="ABV308" s="35"/>
      <c r="ABW308" s="35"/>
      <c r="ABX308" s="35"/>
      <c r="ABY308" s="35"/>
      <c r="ABZ308" s="35"/>
      <c r="ACA308" s="35"/>
      <c r="ACB308" s="35"/>
      <c r="ACC308" s="35"/>
      <c r="ACD308" s="35"/>
      <c r="ACE308" s="35"/>
      <c r="ACF308" s="35"/>
      <c r="ACG308" s="35"/>
      <c r="ACH308" s="35"/>
      <c r="ACI308" s="35"/>
      <c r="ACJ308" s="35"/>
      <c r="ACK308" s="35"/>
      <c r="ACL308" s="35"/>
      <c r="ACM308" s="35"/>
      <c r="ACN308" s="35"/>
      <c r="ACO308" s="35"/>
      <c r="ACP308" s="35"/>
      <c r="ACQ308" s="35"/>
      <c r="ACR308" s="35"/>
      <c r="ACS308" s="35"/>
      <c r="ACT308" s="35"/>
      <c r="ACU308" s="35"/>
      <c r="ACV308" s="35"/>
      <c r="ACW308" s="35"/>
      <c r="ACX308" s="35"/>
      <c r="ACY308" s="35"/>
      <c r="ACZ308" s="35"/>
      <c r="ADA308" s="35"/>
      <c r="ADB308" s="35"/>
      <c r="ADC308" s="35"/>
      <c r="ADD308" s="35"/>
      <c r="ADE308" s="35"/>
      <c r="ADF308" s="35"/>
      <c r="ADG308" s="35"/>
      <c r="ADH308" s="35"/>
      <c r="ADI308" s="35"/>
      <c r="ADJ308" s="35"/>
      <c r="ADK308" s="35"/>
      <c r="ADL308" s="35"/>
      <c r="ADM308" s="35"/>
      <c r="ADN308" s="35"/>
      <c r="ADO308" s="35"/>
      <c r="ADP308" s="35"/>
      <c r="ADQ308" s="35"/>
      <c r="ADR308" s="35"/>
      <c r="ADS308" s="35"/>
      <c r="ADT308" s="35"/>
      <c r="ADU308" s="35"/>
      <c r="ADV308" s="35"/>
      <c r="ADW308" s="35"/>
      <c r="ADX308" s="35"/>
      <c r="ADY308" s="26">
        <f t="shared" si="12"/>
        <v>0</v>
      </c>
      <c r="ADZ308" s="5"/>
    </row>
    <row r="309" spans="1:806" s="33" customFormat="1" x14ac:dyDescent="0.2">
      <c r="A309" s="38" t="s">
        <v>427</v>
      </c>
      <c r="B309" s="65">
        <f t="shared" si="11"/>
        <v>0</v>
      </c>
      <c r="C309" s="57">
        <v>1.1000000000000001</v>
      </c>
      <c r="D309" s="59">
        <v>44781</v>
      </c>
      <c r="E309" s="67">
        <v>35.119999999999997</v>
      </c>
      <c r="F309" s="67">
        <f t="shared" si="13"/>
        <v>0</v>
      </c>
      <c r="G309" s="6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>
        <v>3.3</v>
      </c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15"/>
      <c r="BF309" s="15"/>
      <c r="BG309" s="136"/>
      <c r="BH309" s="35"/>
      <c r="BI309" s="35"/>
      <c r="BJ309" s="35"/>
      <c r="BK309" s="35"/>
      <c r="BL309" s="35"/>
      <c r="BM309" s="35"/>
      <c r="BN309" s="35"/>
      <c r="BO309" s="35"/>
      <c r="BP309" s="35"/>
      <c r="BQ309" s="35"/>
      <c r="BR309" s="35"/>
      <c r="BS309" s="35"/>
      <c r="BT309" s="35"/>
      <c r="BU309" s="35"/>
      <c r="BV309" s="35"/>
      <c r="BW309" s="35"/>
      <c r="BX309" s="35"/>
      <c r="BY309" s="35"/>
      <c r="BZ309" s="35"/>
      <c r="CA309" s="35"/>
      <c r="CB309" s="35"/>
      <c r="CC309" s="35"/>
      <c r="CD309" s="35"/>
      <c r="CE309" s="35"/>
      <c r="CF309" s="35"/>
      <c r="CG309" s="35"/>
      <c r="CH309" s="35"/>
      <c r="CI309" s="35"/>
      <c r="CJ309" s="35"/>
      <c r="CK309" s="35"/>
      <c r="CL309" s="35"/>
      <c r="CM309" s="35"/>
      <c r="CN309" s="35"/>
      <c r="CO309" s="35"/>
      <c r="CP309" s="35"/>
      <c r="CQ309" s="35"/>
      <c r="CR309" s="35"/>
      <c r="CS309" s="35"/>
      <c r="CT309" s="35"/>
      <c r="CU309" s="35"/>
      <c r="CV309" s="35"/>
      <c r="CW309" s="35"/>
      <c r="CX309" s="35"/>
      <c r="CY309" s="35"/>
      <c r="CZ309" s="35"/>
      <c r="DA309" s="35"/>
      <c r="DB309" s="35"/>
      <c r="DC309" s="35"/>
      <c r="DD309" s="35"/>
      <c r="DE309" s="35"/>
      <c r="DF309" s="35"/>
      <c r="DG309" s="35"/>
      <c r="DH309" s="35"/>
      <c r="DI309" s="35"/>
      <c r="DJ309" s="35"/>
      <c r="DK309" s="35"/>
      <c r="DL309" s="35"/>
      <c r="DM309" s="35"/>
      <c r="DN309" s="35"/>
      <c r="DO309" s="35"/>
      <c r="DP309" s="35"/>
      <c r="DQ309" s="35"/>
      <c r="DR309" s="35"/>
      <c r="DS309" s="35"/>
      <c r="DT309" s="35"/>
      <c r="DU309" s="35"/>
      <c r="DV309" s="35"/>
      <c r="DW309" s="35"/>
      <c r="DX309" s="35"/>
      <c r="DY309" s="35"/>
      <c r="DZ309" s="35"/>
      <c r="EA309" s="35"/>
      <c r="EB309" s="35"/>
      <c r="EC309" s="35"/>
      <c r="ED309" s="35"/>
      <c r="EE309" s="35"/>
      <c r="EF309" s="35"/>
      <c r="EG309" s="35"/>
      <c r="EH309" s="35"/>
      <c r="EI309" s="35"/>
      <c r="EJ309" s="35"/>
      <c r="EK309" s="35"/>
      <c r="EL309" s="35"/>
      <c r="EM309" s="35"/>
      <c r="EN309" s="35"/>
      <c r="EO309" s="35"/>
      <c r="EP309" s="35"/>
      <c r="EQ309" s="35"/>
      <c r="ER309" s="35"/>
      <c r="ES309" s="35"/>
      <c r="ET309" s="35"/>
      <c r="EU309" s="35"/>
      <c r="EV309" s="35"/>
      <c r="EW309" s="35"/>
      <c r="EX309" s="35"/>
      <c r="EY309" s="35"/>
      <c r="EZ309" s="35"/>
      <c r="FA309" s="35"/>
      <c r="FB309" s="35"/>
      <c r="FC309" s="35"/>
      <c r="FD309" s="35"/>
      <c r="FE309" s="35"/>
      <c r="FF309" s="35"/>
      <c r="FG309" s="35"/>
      <c r="FH309" s="35"/>
      <c r="FI309" s="35"/>
      <c r="FJ309" s="35"/>
      <c r="FK309" s="35"/>
      <c r="FL309" s="35"/>
      <c r="FM309" s="35"/>
      <c r="FN309" s="35"/>
      <c r="FO309" s="35"/>
      <c r="FP309" s="35"/>
      <c r="FQ309" s="35"/>
      <c r="FR309" s="35"/>
      <c r="FS309" s="35"/>
      <c r="FT309" s="35"/>
      <c r="FU309" s="35"/>
      <c r="FV309" s="35"/>
      <c r="FW309" s="35"/>
      <c r="FX309" s="35"/>
      <c r="FY309" s="35"/>
      <c r="FZ309" s="35"/>
      <c r="GA309" s="35"/>
      <c r="GB309" s="35"/>
      <c r="GC309" s="35"/>
      <c r="GD309" s="35"/>
      <c r="GE309" s="35"/>
      <c r="GF309" s="35"/>
      <c r="GG309" s="35"/>
      <c r="GH309" s="35"/>
      <c r="GI309" s="35"/>
      <c r="GJ309" s="35"/>
      <c r="GK309" s="35"/>
      <c r="GL309" s="35"/>
      <c r="GM309" s="35"/>
      <c r="GN309" s="35"/>
      <c r="GO309" s="35"/>
      <c r="GP309" s="35"/>
      <c r="GQ309" s="35"/>
      <c r="GR309" s="35"/>
      <c r="GS309" s="35"/>
      <c r="GT309" s="35"/>
      <c r="GU309" s="35"/>
      <c r="GV309" s="35"/>
      <c r="GW309" s="35"/>
      <c r="GX309" s="35"/>
      <c r="GY309" s="35"/>
      <c r="GZ309" s="35"/>
      <c r="HA309" s="35"/>
      <c r="HB309" s="35"/>
      <c r="HC309" s="35"/>
      <c r="HD309" s="35"/>
      <c r="HE309" s="35"/>
      <c r="HF309" s="35"/>
      <c r="HG309" s="35"/>
      <c r="HH309" s="35"/>
      <c r="HI309" s="35"/>
      <c r="HJ309" s="35"/>
      <c r="HK309" s="35"/>
      <c r="HL309" s="35"/>
      <c r="HM309" s="35"/>
      <c r="HN309" s="35"/>
      <c r="HO309" s="35"/>
      <c r="HP309" s="35"/>
      <c r="HQ309" s="35"/>
      <c r="HR309" s="35"/>
      <c r="HS309" s="35"/>
      <c r="HT309" s="35"/>
      <c r="HU309" s="35"/>
      <c r="HV309" s="35"/>
      <c r="HW309" s="35"/>
      <c r="HX309" s="35"/>
      <c r="HY309" s="35"/>
      <c r="HZ309" s="35"/>
      <c r="IA309" s="35"/>
      <c r="IB309" s="35"/>
      <c r="IC309" s="35"/>
      <c r="ID309" s="35"/>
      <c r="IE309" s="35"/>
      <c r="IF309" s="35"/>
      <c r="IG309" s="35"/>
      <c r="IH309" s="35"/>
      <c r="II309" s="35"/>
      <c r="IJ309" s="35"/>
      <c r="IK309" s="35"/>
      <c r="IL309" s="35"/>
      <c r="IM309" s="35"/>
      <c r="IN309" s="35"/>
      <c r="IO309" s="35"/>
      <c r="IP309" s="35"/>
      <c r="IQ309" s="35"/>
      <c r="IR309" s="35"/>
      <c r="IS309" s="35"/>
      <c r="IT309" s="35"/>
      <c r="IU309" s="35"/>
      <c r="IV309" s="35"/>
      <c r="IW309" s="35"/>
      <c r="IX309" s="35"/>
      <c r="IY309" s="35"/>
      <c r="IZ309" s="35"/>
      <c r="JA309" s="35"/>
      <c r="JB309" s="35"/>
      <c r="JC309" s="35"/>
      <c r="JD309" s="35"/>
      <c r="JE309" s="35"/>
      <c r="JF309" s="35"/>
      <c r="JG309" s="35"/>
      <c r="JH309" s="35"/>
      <c r="JI309" s="35"/>
      <c r="JJ309" s="35"/>
      <c r="JK309" s="35"/>
      <c r="JL309" s="35"/>
      <c r="JM309" s="35"/>
      <c r="JN309" s="35"/>
      <c r="JO309" s="35"/>
      <c r="JP309" s="35"/>
      <c r="JQ309" s="35"/>
      <c r="JR309" s="35"/>
      <c r="JS309" s="35"/>
      <c r="JT309" s="35"/>
      <c r="JU309" s="35"/>
      <c r="JV309" s="35"/>
      <c r="JW309" s="35"/>
      <c r="JX309" s="35"/>
      <c r="JY309" s="35"/>
      <c r="JZ309" s="35"/>
      <c r="KA309" s="35"/>
      <c r="KB309" s="35"/>
      <c r="KC309" s="35"/>
      <c r="KD309" s="35"/>
      <c r="KE309" s="35"/>
      <c r="KF309" s="35"/>
      <c r="KG309" s="35"/>
      <c r="KH309" s="35"/>
      <c r="KI309" s="35"/>
      <c r="KJ309" s="35"/>
      <c r="KK309" s="35"/>
      <c r="KL309" s="35"/>
      <c r="KM309" s="35"/>
      <c r="KN309" s="35"/>
      <c r="KO309" s="35"/>
      <c r="KP309" s="35"/>
      <c r="KQ309" s="35"/>
      <c r="KR309" s="35"/>
      <c r="KS309" s="35"/>
      <c r="KT309" s="35"/>
      <c r="KU309" s="35"/>
      <c r="KV309" s="35"/>
      <c r="KW309" s="35"/>
      <c r="KX309" s="35"/>
      <c r="KY309" s="35"/>
      <c r="KZ309" s="35"/>
      <c r="LA309" s="35"/>
      <c r="LB309" s="35"/>
      <c r="LC309" s="35"/>
      <c r="LD309" s="35"/>
      <c r="LE309" s="35"/>
      <c r="LF309" s="35"/>
      <c r="LG309" s="35"/>
      <c r="LH309" s="35"/>
      <c r="LI309" s="35"/>
      <c r="LJ309" s="35"/>
      <c r="LK309" s="35"/>
      <c r="LL309" s="35"/>
      <c r="LM309" s="35"/>
      <c r="LN309" s="35"/>
      <c r="LO309" s="35"/>
      <c r="LP309" s="35"/>
      <c r="LQ309" s="35"/>
      <c r="LR309" s="35"/>
      <c r="LS309" s="35"/>
      <c r="LT309" s="35"/>
      <c r="LU309" s="35"/>
      <c r="LV309" s="35"/>
      <c r="LW309" s="35"/>
      <c r="LX309" s="35"/>
      <c r="LY309" s="35"/>
      <c r="LZ309" s="35"/>
      <c r="MA309" s="35"/>
      <c r="MB309" s="35"/>
      <c r="MC309" s="35"/>
      <c r="MD309" s="35"/>
      <c r="ME309" s="35"/>
      <c r="MF309" s="35"/>
      <c r="MG309" s="35"/>
      <c r="MH309" s="35"/>
      <c r="MI309" s="35"/>
      <c r="MJ309" s="35"/>
      <c r="MK309" s="35"/>
      <c r="ML309" s="35"/>
      <c r="MM309" s="35"/>
      <c r="MN309" s="35"/>
      <c r="MO309" s="35"/>
      <c r="MP309" s="35"/>
      <c r="MQ309" s="35"/>
      <c r="MR309" s="35"/>
      <c r="MS309" s="35"/>
      <c r="MT309" s="35"/>
      <c r="MU309" s="35"/>
      <c r="MV309" s="35"/>
      <c r="MW309" s="35"/>
      <c r="MX309" s="35"/>
      <c r="MY309" s="35"/>
      <c r="MZ309" s="35"/>
      <c r="NA309" s="35"/>
      <c r="NB309" s="35"/>
      <c r="NC309" s="35"/>
      <c r="ND309" s="35"/>
      <c r="NE309" s="35"/>
      <c r="NF309" s="35"/>
      <c r="NG309" s="35"/>
      <c r="NH309" s="35"/>
      <c r="NI309" s="35"/>
      <c r="NJ309" s="35"/>
      <c r="NK309" s="35"/>
      <c r="NL309" s="35"/>
      <c r="NM309" s="35"/>
      <c r="NN309" s="35"/>
      <c r="NO309" s="35"/>
      <c r="NP309" s="35"/>
      <c r="NQ309" s="35"/>
      <c r="NR309" s="35"/>
      <c r="NS309" s="35"/>
      <c r="NT309" s="35"/>
      <c r="NU309" s="35"/>
      <c r="NV309" s="35"/>
      <c r="NW309" s="35"/>
      <c r="NX309" s="35"/>
      <c r="NY309" s="35"/>
      <c r="NZ309" s="35"/>
      <c r="OA309" s="35"/>
      <c r="OB309" s="35"/>
      <c r="OC309" s="35"/>
      <c r="OD309" s="35"/>
      <c r="OE309" s="35"/>
      <c r="OF309" s="35"/>
      <c r="OG309" s="35"/>
      <c r="OH309" s="35"/>
      <c r="OI309" s="35"/>
      <c r="OJ309" s="35"/>
      <c r="OK309" s="35"/>
      <c r="OL309" s="35"/>
      <c r="OM309" s="35"/>
      <c r="ON309" s="35"/>
      <c r="OO309" s="35"/>
      <c r="OP309" s="35"/>
      <c r="OQ309" s="35"/>
      <c r="OR309" s="35"/>
      <c r="OS309" s="35"/>
      <c r="OT309" s="35"/>
      <c r="OU309" s="35"/>
      <c r="OV309" s="35"/>
      <c r="OW309" s="35"/>
      <c r="OX309" s="35"/>
      <c r="OY309" s="35"/>
      <c r="OZ309" s="35"/>
      <c r="PA309" s="35"/>
      <c r="PB309" s="35"/>
      <c r="PC309" s="35"/>
      <c r="PD309" s="35"/>
      <c r="PE309" s="35"/>
      <c r="PF309" s="35"/>
      <c r="PG309" s="35"/>
      <c r="PH309" s="35"/>
      <c r="PI309" s="35"/>
      <c r="PJ309" s="35"/>
      <c r="PK309" s="35"/>
      <c r="PL309" s="35"/>
      <c r="PM309" s="35"/>
      <c r="PN309" s="35"/>
      <c r="PO309" s="35"/>
      <c r="PP309" s="35"/>
      <c r="PQ309" s="35"/>
      <c r="PR309" s="35"/>
      <c r="PS309" s="35"/>
      <c r="PT309" s="35"/>
      <c r="PU309" s="35"/>
      <c r="PV309" s="35"/>
      <c r="PW309" s="35"/>
      <c r="PX309" s="35"/>
      <c r="PY309" s="35"/>
      <c r="PZ309" s="35"/>
      <c r="QA309" s="35"/>
      <c r="QB309" s="35"/>
      <c r="QC309" s="35"/>
      <c r="QD309" s="35"/>
      <c r="QE309" s="35"/>
      <c r="QF309" s="35"/>
      <c r="QG309" s="35"/>
      <c r="QH309" s="35"/>
      <c r="QI309" s="35"/>
      <c r="QJ309" s="35"/>
      <c r="QK309" s="35"/>
      <c r="QL309" s="35"/>
      <c r="QM309" s="35"/>
      <c r="QN309" s="35"/>
      <c r="QO309" s="35"/>
      <c r="QP309" s="35"/>
      <c r="QQ309" s="35"/>
      <c r="QR309" s="35"/>
      <c r="QS309" s="35"/>
      <c r="QT309" s="35"/>
      <c r="QU309" s="35"/>
      <c r="QV309" s="35"/>
      <c r="QW309" s="35"/>
      <c r="QX309" s="35"/>
      <c r="QY309" s="35"/>
      <c r="QZ309" s="35"/>
      <c r="RA309" s="35"/>
      <c r="RB309" s="35"/>
      <c r="RC309" s="35"/>
      <c r="RD309" s="35"/>
      <c r="RE309" s="35"/>
      <c r="RF309" s="35"/>
      <c r="RG309" s="35"/>
      <c r="RH309" s="35"/>
      <c r="RI309" s="35"/>
      <c r="RJ309" s="35"/>
      <c r="RK309" s="35"/>
      <c r="RL309" s="35"/>
      <c r="RM309" s="35"/>
      <c r="RN309" s="35"/>
      <c r="RO309" s="35"/>
      <c r="RP309" s="35"/>
      <c r="RQ309" s="35"/>
      <c r="RR309" s="35"/>
      <c r="RS309" s="35"/>
      <c r="RT309" s="35"/>
      <c r="RU309" s="35"/>
      <c r="RV309" s="35"/>
      <c r="RW309" s="35"/>
      <c r="RX309" s="35"/>
      <c r="RY309" s="35"/>
      <c r="RZ309" s="35"/>
      <c r="SA309" s="35"/>
      <c r="SB309" s="35"/>
      <c r="SC309" s="35"/>
      <c r="SD309" s="35"/>
      <c r="SE309" s="35"/>
      <c r="SF309" s="35"/>
      <c r="SG309" s="35"/>
      <c r="SH309" s="35"/>
      <c r="SI309" s="35"/>
      <c r="SJ309" s="35"/>
      <c r="SK309" s="35"/>
      <c r="SL309" s="35"/>
      <c r="SM309" s="35"/>
      <c r="SN309" s="35"/>
      <c r="SO309" s="35"/>
      <c r="SP309" s="35"/>
      <c r="SQ309" s="35"/>
      <c r="SR309" s="35"/>
      <c r="SS309" s="35"/>
      <c r="ST309" s="35"/>
      <c r="SU309" s="35"/>
      <c r="SV309" s="35"/>
      <c r="SW309" s="35"/>
      <c r="SX309" s="35"/>
      <c r="SY309" s="35"/>
      <c r="SZ309" s="35"/>
      <c r="TA309" s="35"/>
      <c r="TB309" s="35"/>
      <c r="TC309" s="35"/>
      <c r="TD309" s="35"/>
      <c r="TE309" s="35"/>
      <c r="TF309" s="35"/>
      <c r="TG309" s="35"/>
      <c r="TH309" s="35"/>
      <c r="TI309" s="35"/>
      <c r="TJ309" s="35"/>
      <c r="TK309" s="35"/>
      <c r="TL309" s="35"/>
      <c r="TM309" s="35"/>
      <c r="TN309" s="35"/>
      <c r="TO309" s="35"/>
      <c r="TP309" s="35"/>
      <c r="TQ309" s="35"/>
      <c r="TR309" s="35"/>
      <c r="TS309" s="35"/>
      <c r="TT309" s="35"/>
      <c r="TU309" s="35"/>
      <c r="TV309" s="35"/>
      <c r="TW309" s="35"/>
      <c r="TX309" s="35"/>
      <c r="TY309" s="35"/>
      <c r="TZ309" s="35"/>
      <c r="UA309" s="35"/>
      <c r="UB309" s="35"/>
      <c r="UC309" s="35"/>
      <c r="UD309" s="35"/>
      <c r="UE309" s="35"/>
      <c r="UF309" s="35"/>
      <c r="UG309" s="35"/>
      <c r="UH309" s="35"/>
      <c r="UI309" s="35"/>
      <c r="UJ309" s="35"/>
      <c r="UK309" s="35"/>
      <c r="UL309" s="35"/>
      <c r="UM309" s="35"/>
      <c r="UN309" s="35"/>
      <c r="UO309" s="35"/>
      <c r="UP309" s="35"/>
      <c r="UQ309" s="35"/>
      <c r="UR309" s="35"/>
      <c r="US309" s="35"/>
      <c r="UT309" s="35"/>
      <c r="UU309" s="35"/>
      <c r="UV309" s="35"/>
      <c r="UW309" s="35"/>
      <c r="UX309" s="35"/>
      <c r="UY309" s="35"/>
      <c r="UZ309" s="35"/>
      <c r="VA309" s="35"/>
      <c r="VB309" s="35"/>
      <c r="VC309" s="35"/>
      <c r="VD309" s="35"/>
      <c r="VE309" s="35"/>
      <c r="VF309" s="35"/>
      <c r="VG309" s="35"/>
      <c r="VH309" s="35"/>
      <c r="VI309" s="35"/>
      <c r="VJ309" s="35"/>
      <c r="VK309" s="35"/>
      <c r="VL309" s="35"/>
      <c r="VM309" s="35"/>
      <c r="VN309" s="35"/>
      <c r="VO309" s="35"/>
      <c r="VP309" s="35"/>
      <c r="VQ309" s="35"/>
      <c r="VR309" s="35"/>
      <c r="VS309" s="35"/>
      <c r="VT309" s="35"/>
      <c r="VU309" s="35"/>
      <c r="VV309" s="35"/>
      <c r="VW309" s="35"/>
      <c r="VX309" s="35"/>
      <c r="VY309" s="35"/>
      <c r="VZ309" s="35"/>
      <c r="WA309" s="35"/>
      <c r="WB309" s="35"/>
      <c r="WC309" s="35"/>
      <c r="WD309" s="35"/>
      <c r="WE309" s="35"/>
      <c r="WF309" s="35"/>
      <c r="WG309" s="35"/>
      <c r="WH309" s="35"/>
      <c r="WI309" s="35"/>
      <c r="WJ309" s="35"/>
      <c r="WK309" s="35"/>
      <c r="WL309" s="35"/>
      <c r="WM309" s="35"/>
      <c r="WN309" s="35"/>
      <c r="WO309" s="35"/>
      <c r="WP309" s="35"/>
      <c r="WQ309" s="35"/>
      <c r="WR309" s="35"/>
      <c r="WS309" s="35"/>
      <c r="WT309" s="35"/>
      <c r="WU309" s="35"/>
      <c r="WV309" s="35"/>
      <c r="WW309" s="35"/>
      <c r="WX309" s="35"/>
      <c r="WY309" s="35"/>
      <c r="WZ309" s="35"/>
      <c r="XA309" s="35"/>
      <c r="XB309" s="35"/>
      <c r="XC309" s="35"/>
      <c r="XD309" s="35"/>
      <c r="XE309" s="35"/>
      <c r="XF309" s="35"/>
      <c r="XG309" s="35"/>
      <c r="XH309" s="35"/>
      <c r="XI309" s="35"/>
      <c r="XJ309" s="35"/>
      <c r="XK309" s="35"/>
      <c r="XL309" s="35"/>
      <c r="XM309" s="35"/>
      <c r="XN309" s="35"/>
      <c r="XO309" s="35"/>
      <c r="XP309" s="35"/>
      <c r="XQ309" s="35"/>
      <c r="XR309" s="35"/>
      <c r="XS309" s="35"/>
      <c r="XT309" s="35"/>
      <c r="XU309" s="35"/>
      <c r="XV309" s="35"/>
      <c r="XW309" s="35"/>
      <c r="XX309" s="35"/>
      <c r="XY309" s="35"/>
      <c r="XZ309" s="35"/>
      <c r="YA309" s="35"/>
      <c r="YB309" s="35"/>
      <c r="YC309" s="35"/>
      <c r="YD309" s="35"/>
      <c r="YE309" s="35"/>
      <c r="YF309" s="35"/>
      <c r="YG309" s="35"/>
      <c r="YH309" s="35"/>
      <c r="YI309" s="35"/>
      <c r="YJ309" s="35"/>
      <c r="YK309" s="35"/>
      <c r="YL309" s="35"/>
      <c r="YM309" s="35"/>
      <c r="YN309" s="35"/>
      <c r="YO309" s="35"/>
      <c r="YP309" s="35"/>
      <c r="YQ309" s="35"/>
      <c r="YR309" s="35"/>
      <c r="YS309" s="35"/>
      <c r="YT309" s="35"/>
      <c r="YU309" s="35"/>
      <c r="YV309" s="35"/>
      <c r="YW309" s="35"/>
      <c r="YX309" s="35"/>
      <c r="YY309" s="35"/>
      <c r="YZ309" s="35"/>
      <c r="ZA309" s="35"/>
      <c r="ZB309" s="35"/>
      <c r="ZC309" s="35"/>
      <c r="ZD309" s="35"/>
      <c r="ZE309" s="35"/>
      <c r="ZF309" s="35"/>
      <c r="ZG309" s="35"/>
      <c r="ZH309" s="35"/>
      <c r="ZI309" s="35"/>
      <c r="ZJ309" s="35"/>
      <c r="ZK309" s="35"/>
      <c r="ZL309" s="35"/>
      <c r="ZM309" s="35"/>
      <c r="ZN309" s="35"/>
      <c r="ZO309" s="35"/>
      <c r="ZP309" s="35"/>
      <c r="ZQ309" s="35"/>
      <c r="ZR309" s="35"/>
      <c r="ZS309" s="35"/>
      <c r="ZT309" s="35"/>
      <c r="ZU309" s="35"/>
      <c r="ZV309" s="35"/>
      <c r="ZW309" s="35"/>
      <c r="ZX309" s="35"/>
      <c r="ZY309" s="35"/>
      <c r="ZZ309" s="35"/>
      <c r="AAA309" s="35"/>
      <c r="AAB309" s="35"/>
      <c r="AAC309" s="35"/>
      <c r="AAD309" s="35"/>
      <c r="AAE309" s="35"/>
      <c r="AAF309" s="35"/>
      <c r="AAG309" s="35"/>
      <c r="AAH309" s="35"/>
      <c r="AAI309" s="35"/>
      <c r="AAJ309" s="35"/>
      <c r="AAK309" s="35"/>
      <c r="AAL309" s="35"/>
      <c r="AAM309" s="35"/>
      <c r="AAN309" s="35"/>
      <c r="AAO309" s="35"/>
      <c r="AAP309" s="35"/>
      <c r="AAQ309" s="35"/>
      <c r="AAR309" s="35"/>
      <c r="AAS309" s="35"/>
      <c r="AAT309" s="35"/>
      <c r="AAU309" s="35"/>
      <c r="AAV309" s="35"/>
      <c r="AAW309" s="35"/>
      <c r="AAX309" s="35"/>
      <c r="AAY309" s="35"/>
      <c r="AAZ309" s="35">
        <v>3.3</v>
      </c>
      <c r="ABA309" s="35"/>
      <c r="ABB309" s="35"/>
      <c r="ABC309" s="35"/>
      <c r="ABD309" s="35"/>
      <c r="ABE309" s="35"/>
      <c r="ABF309" s="35"/>
      <c r="ABG309" s="35"/>
      <c r="ABH309" s="35"/>
      <c r="ABI309" s="35"/>
      <c r="ABJ309" s="35"/>
      <c r="ABK309" s="35"/>
      <c r="ABL309" s="35"/>
      <c r="ABM309" s="35"/>
      <c r="ABN309" s="35"/>
      <c r="ABO309" s="35"/>
      <c r="ABP309" s="35"/>
      <c r="ABQ309" s="35"/>
      <c r="ABR309" s="35"/>
      <c r="ABS309" s="35"/>
      <c r="ABT309" s="35"/>
      <c r="ABU309" s="35"/>
      <c r="ABV309" s="35"/>
      <c r="ABW309" s="35"/>
      <c r="ABX309" s="35"/>
      <c r="ABY309" s="35"/>
      <c r="ABZ309" s="35"/>
      <c r="ACA309" s="35"/>
      <c r="ACB309" s="35"/>
      <c r="ACC309" s="35"/>
      <c r="ACD309" s="35"/>
      <c r="ACE309" s="35"/>
      <c r="ACF309" s="35"/>
      <c r="ACG309" s="35"/>
      <c r="ACH309" s="35"/>
      <c r="ACI309" s="35"/>
      <c r="ACJ309" s="35"/>
      <c r="ACK309" s="35"/>
      <c r="ACL309" s="35"/>
      <c r="ACM309" s="35"/>
      <c r="ACN309" s="35"/>
      <c r="ACO309" s="35"/>
      <c r="ACP309" s="35"/>
      <c r="ACQ309" s="35"/>
      <c r="ACR309" s="35"/>
      <c r="ACS309" s="35"/>
      <c r="ACT309" s="35"/>
      <c r="ACU309" s="35"/>
      <c r="ACV309" s="35"/>
      <c r="ACW309" s="35"/>
      <c r="ACX309" s="35"/>
      <c r="ACY309" s="35"/>
      <c r="ACZ309" s="35"/>
      <c r="ADA309" s="35"/>
      <c r="ADB309" s="35"/>
      <c r="ADC309" s="35"/>
      <c r="ADD309" s="35"/>
      <c r="ADE309" s="35"/>
      <c r="ADF309" s="35"/>
      <c r="ADG309" s="35"/>
      <c r="ADH309" s="35"/>
      <c r="ADI309" s="35"/>
      <c r="ADJ309" s="35"/>
      <c r="ADK309" s="35"/>
      <c r="ADL309" s="35"/>
      <c r="ADM309" s="35"/>
      <c r="ADN309" s="35"/>
      <c r="ADO309" s="35"/>
      <c r="ADP309" s="35"/>
      <c r="ADQ309" s="35"/>
      <c r="ADR309" s="35"/>
      <c r="ADS309" s="35"/>
      <c r="ADT309" s="35"/>
      <c r="ADU309" s="35"/>
      <c r="ADV309" s="35"/>
      <c r="ADW309" s="35"/>
      <c r="ADX309" s="35"/>
      <c r="ADY309" s="26">
        <f t="shared" si="12"/>
        <v>0</v>
      </c>
      <c r="ADZ309" s="5"/>
    </row>
    <row r="310" spans="1:806" s="33" customFormat="1" x14ac:dyDescent="0.2">
      <c r="A310" s="38" t="s">
        <v>162</v>
      </c>
      <c r="B310" s="65">
        <f t="shared" si="11"/>
        <v>0</v>
      </c>
      <c r="C310" s="57">
        <v>1</v>
      </c>
      <c r="D310" s="59">
        <v>44452</v>
      </c>
      <c r="E310" s="67">
        <v>24.32</v>
      </c>
      <c r="F310" s="67">
        <f t="shared" si="13"/>
        <v>0</v>
      </c>
      <c r="G310" s="6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15"/>
      <c r="BF310" s="15"/>
      <c r="BG310" s="136"/>
      <c r="BH310" s="35"/>
      <c r="BI310" s="35"/>
      <c r="BJ310" s="35"/>
      <c r="BK310" s="35"/>
      <c r="BL310" s="35"/>
      <c r="BM310" s="35"/>
      <c r="BN310" s="35"/>
      <c r="BO310" s="35"/>
      <c r="BP310" s="35"/>
      <c r="BQ310" s="35"/>
      <c r="BR310" s="35"/>
      <c r="BS310" s="35"/>
      <c r="BT310" s="35"/>
      <c r="BU310" s="35"/>
      <c r="BV310" s="35"/>
      <c r="BW310" s="35"/>
      <c r="BX310" s="35"/>
      <c r="BY310" s="35"/>
      <c r="BZ310" s="35"/>
      <c r="CA310" s="35"/>
      <c r="CB310" s="35"/>
      <c r="CC310" s="35"/>
      <c r="CD310" s="35"/>
      <c r="CE310" s="35"/>
      <c r="CF310" s="35"/>
      <c r="CG310" s="35"/>
      <c r="CH310" s="35"/>
      <c r="CI310" s="35"/>
      <c r="CJ310" s="35"/>
      <c r="CK310" s="35"/>
      <c r="CL310" s="35"/>
      <c r="CM310" s="35"/>
      <c r="CN310" s="35"/>
      <c r="CO310" s="35"/>
      <c r="CP310" s="35"/>
      <c r="CQ310" s="35"/>
      <c r="CR310" s="35"/>
      <c r="CS310" s="35"/>
      <c r="CT310" s="35"/>
      <c r="CU310" s="35"/>
      <c r="CV310" s="35"/>
      <c r="CW310" s="35"/>
      <c r="CX310" s="35"/>
      <c r="CY310" s="35"/>
      <c r="CZ310" s="35"/>
      <c r="DA310" s="35"/>
      <c r="DB310" s="35"/>
      <c r="DC310" s="35"/>
      <c r="DD310" s="35"/>
      <c r="DE310" s="35"/>
      <c r="DF310" s="35"/>
      <c r="DG310" s="35"/>
      <c r="DH310" s="35"/>
      <c r="DI310" s="35"/>
      <c r="DJ310" s="35"/>
      <c r="DK310" s="35"/>
      <c r="DL310" s="35"/>
      <c r="DM310" s="35"/>
      <c r="DN310" s="35"/>
      <c r="DO310" s="35"/>
      <c r="DP310" s="35"/>
      <c r="DQ310" s="35"/>
      <c r="DR310" s="35"/>
      <c r="DS310" s="35"/>
      <c r="DT310" s="35"/>
      <c r="DU310" s="35"/>
      <c r="DV310" s="35"/>
      <c r="DW310" s="35"/>
      <c r="DX310" s="35"/>
      <c r="DY310" s="35"/>
      <c r="DZ310" s="35"/>
      <c r="EA310" s="35"/>
      <c r="EB310" s="35"/>
      <c r="EC310" s="35"/>
      <c r="ED310" s="35"/>
      <c r="EE310" s="35"/>
      <c r="EF310" s="35"/>
      <c r="EG310" s="35"/>
      <c r="EH310" s="35"/>
      <c r="EI310" s="35"/>
      <c r="EJ310" s="35"/>
      <c r="EK310" s="35"/>
      <c r="EL310" s="35"/>
      <c r="EM310" s="35"/>
      <c r="EN310" s="35"/>
      <c r="EO310" s="35"/>
      <c r="EP310" s="35"/>
      <c r="EQ310" s="35"/>
      <c r="ER310" s="35"/>
      <c r="ES310" s="35"/>
      <c r="ET310" s="35"/>
      <c r="EU310" s="35"/>
      <c r="EV310" s="35"/>
      <c r="EW310" s="35"/>
      <c r="EX310" s="35"/>
      <c r="EY310" s="35"/>
      <c r="EZ310" s="35"/>
      <c r="FA310" s="35"/>
      <c r="FB310" s="35"/>
      <c r="FC310" s="35"/>
      <c r="FD310" s="35"/>
      <c r="FE310" s="35"/>
      <c r="FF310" s="35"/>
      <c r="FG310" s="35"/>
      <c r="FH310" s="35"/>
      <c r="FI310" s="35"/>
      <c r="FJ310" s="35"/>
      <c r="FK310" s="35"/>
      <c r="FL310" s="35"/>
      <c r="FM310" s="35"/>
      <c r="FN310" s="35"/>
      <c r="FO310" s="35"/>
      <c r="FP310" s="35"/>
      <c r="FQ310" s="35"/>
      <c r="FR310" s="35"/>
      <c r="FS310" s="35"/>
      <c r="FT310" s="35"/>
      <c r="FU310" s="35"/>
      <c r="FV310" s="35"/>
      <c r="FW310" s="35"/>
      <c r="FX310" s="35"/>
      <c r="FY310" s="35"/>
      <c r="FZ310" s="35"/>
      <c r="GA310" s="35"/>
      <c r="GB310" s="35"/>
      <c r="GC310" s="35"/>
      <c r="GD310" s="35"/>
      <c r="GE310" s="35"/>
      <c r="GF310" s="35"/>
      <c r="GG310" s="35"/>
      <c r="GH310" s="35"/>
      <c r="GI310" s="35"/>
      <c r="GJ310" s="35"/>
      <c r="GK310" s="35"/>
      <c r="GL310" s="35"/>
      <c r="GM310" s="35"/>
      <c r="GN310" s="35"/>
      <c r="GO310" s="35"/>
      <c r="GP310" s="35"/>
      <c r="GQ310" s="35"/>
      <c r="GR310" s="35"/>
      <c r="GS310" s="35"/>
      <c r="GT310" s="35"/>
      <c r="GU310" s="35"/>
      <c r="GV310" s="35"/>
      <c r="GW310" s="35"/>
      <c r="GX310" s="35"/>
      <c r="GY310" s="35"/>
      <c r="GZ310" s="35"/>
      <c r="HA310" s="35"/>
      <c r="HB310" s="35"/>
      <c r="HC310" s="35"/>
      <c r="HD310" s="35"/>
      <c r="HE310" s="35"/>
      <c r="HF310" s="35"/>
      <c r="HG310" s="35"/>
      <c r="HH310" s="35"/>
      <c r="HI310" s="35"/>
      <c r="HJ310" s="35"/>
      <c r="HK310" s="35"/>
      <c r="HL310" s="35"/>
      <c r="HM310" s="35"/>
      <c r="HN310" s="35"/>
      <c r="HO310" s="35"/>
      <c r="HP310" s="35"/>
      <c r="HQ310" s="35"/>
      <c r="HR310" s="35"/>
      <c r="HS310" s="35"/>
      <c r="HT310" s="35"/>
      <c r="HU310" s="35"/>
      <c r="HV310" s="35"/>
      <c r="HW310" s="35"/>
      <c r="HX310" s="35"/>
      <c r="HY310" s="35"/>
      <c r="HZ310" s="35"/>
      <c r="IA310" s="35"/>
      <c r="IB310" s="35"/>
      <c r="IC310" s="35"/>
      <c r="ID310" s="35"/>
      <c r="IE310" s="35"/>
      <c r="IF310" s="35"/>
      <c r="IG310" s="35"/>
      <c r="IH310" s="35"/>
      <c r="II310" s="35"/>
      <c r="IJ310" s="35"/>
      <c r="IK310" s="35"/>
      <c r="IL310" s="35"/>
      <c r="IM310" s="35"/>
      <c r="IN310" s="35"/>
      <c r="IO310" s="35"/>
      <c r="IP310" s="35"/>
      <c r="IQ310" s="35"/>
      <c r="IR310" s="35"/>
      <c r="IS310" s="35"/>
      <c r="IT310" s="35"/>
      <c r="IU310" s="35"/>
      <c r="IV310" s="35"/>
      <c r="IW310" s="35"/>
      <c r="IX310" s="35"/>
      <c r="IY310" s="35"/>
      <c r="IZ310" s="35"/>
      <c r="JA310" s="35"/>
      <c r="JB310" s="35"/>
      <c r="JC310" s="35"/>
      <c r="JD310" s="35"/>
      <c r="JE310" s="35"/>
      <c r="JF310" s="35"/>
      <c r="JG310" s="35"/>
      <c r="JH310" s="35"/>
      <c r="JI310" s="35"/>
      <c r="JJ310" s="35"/>
      <c r="JK310" s="35"/>
      <c r="JL310" s="35"/>
      <c r="JM310" s="35"/>
      <c r="JN310" s="35"/>
      <c r="JO310" s="35"/>
      <c r="JP310" s="35"/>
      <c r="JQ310" s="35"/>
      <c r="JR310" s="35"/>
      <c r="JS310" s="35"/>
      <c r="JT310" s="35"/>
      <c r="JU310" s="35"/>
      <c r="JV310" s="35"/>
      <c r="JW310" s="35"/>
      <c r="JX310" s="35"/>
      <c r="JY310" s="35"/>
      <c r="JZ310" s="35"/>
      <c r="KA310" s="35"/>
      <c r="KB310" s="35"/>
      <c r="KC310" s="35"/>
      <c r="KD310" s="35"/>
      <c r="KE310" s="35"/>
      <c r="KF310" s="35"/>
      <c r="KG310" s="35"/>
      <c r="KH310" s="35"/>
      <c r="KI310" s="35"/>
      <c r="KJ310" s="35"/>
      <c r="KK310" s="35"/>
      <c r="KL310" s="35"/>
      <c r="KM310" s="35"/>
      <c r="KN310" s="35"/>
      <c r="KO310" s="35"/>
      <c r="KP310" s="35"/>
      <c r="KQ310" s="35"/>
      <c r="KR310" s="35"/>
      <c r="KS310" s="35"/>
      <c r="KT310" s="35"/>
      <c r="KU310" s="35"/>
      <c r="KV310" s="35"/>
      <c r="KW310" s="35"/>
      <c r="KX310" s="35"/>
      <c r="KY310" s="35"/>
      <c r="KZ310" s="35"/>
      <c r="LA310" s="35"/>
      <c r="LB310" s="35"/>
      <c r="LC310" s="35"/>
      <c r="LD310" s="35"/>
      <c r="LE310" s="35"/>
      <c r="LF310" s="35"/>
      <c r="LG310" s="35"/>
      <c r="LH310" s="35"/>
      <c r="LI310" s="35"/>
      <c r="LJ310" s="35"/>
      <c r="LK310" s="35"/>
      <c r="LL310" s="35"/>
      <c r="LM310" s="35"/>
      <c r="LN310" s="35"/>
      <c r="LO310" s="35"/>
      <c r="LP310" s="35"/>
      <c r="LQ310" s="35"/>
      <c r="LR310" s="35"/>
      <c r="LS310" s="35"/>
      <c r="LT310" s="35"/>
      <c r="LU310" s="35"/>
      <c r="LV310" s="35"/>
      <c r="LW310" s="35"/>
      <c r="LX310" s="35"/>
      <c r="LY310" s="35"/>
      <c r="LZ310" s="35"/>
      <c r="MA310" s="35"/>
      <c r="MB310" s="35"/>
      <c r="MC310" s="35"/>
      <c r="MD310" s="35"/>
      <c r="ME310" s="35"/>
      <c r="MF310" s="35"/>
      <c r="MG310" s="35"/>
      <c r="MH310" s="35"/>
      <c r="MI310" s="35"/>
      <c r="MJ310" s="35"/>
      <c r="MK310" s="35"/>
      <c r="ML310" s="35"/>
      <c r="MM310" s="35"/>
      <c r="MN310" s="35"/>
      <c r="MO310" s="35"/>
      <c r="MP310" s="35"/>
      <c r="MQ310" s="35"/>
      <c r="MR310" s="35"/>
      <c r="MS310" s="35"/>
      <c r="MT310" s="35"/>
      <c r="MU310" s="35"/>
      <c r="MV310" s="35"/>
      <c r="MW310" s="35"/>
      <c r="MX310" s="35"/>
      <c r="MY310" s="35"/>
      <c r="MZ310" s="35"/>
      <c r="NA310" s="35"/>
      <c r="NB310" s="35"/>
      <c r="NC310" s="35"/>
      <c r="ND310" s="35"/>
      <c r="NE310" s="35"/>
      <c r="NF310" s="35"/>
      <c r="NG310" s="35"/>
      <c r="NH310" s="35"/>
      <c r="NI310" s="35"/>
      <c r="NJ310" s="35"/>
      <c r="NK310" s="35"/>
      <c r="NL310" s="35"/>
      <c r="NM310" s="35"/>
      <c r="NN310" s="35"/>
      <c r="NO310" s="35"/>
      <c r="NP310" s="35"/>
      <c r="NQ310" s="35"/>
      <c r="NR310" s="35"/>
      <c r="NS310" s="35"/>
      <c r="NT310" s="35"/>
      <c r="NU310" s="35"/>
      <c r="NV310" s="35"/>
      <c r="NW310" s="35"/>
      <c r="NX310" s="35"/>
      <c r="NY310" s="35"/>
      <c r="NZ310" s="35"/>
      <c r="OA310" s="35"/>
      <c r="OB310" s="35"/>
      <c r="OC310" s="35"/>
      <c r="OD310" s="35"/>
      <c r="OE310" s="35"/>
      <c r="OF310" s="35"/>
      <c r="OG310" s="35"/>
      <c r="OH310" s="35"/>
      <c r="OI310" s="35"/>
      <c r="OJ310" s="35"/>
      <c r="OK310" s="35"/>
      <c r="OL310" s="35"/>
      <c r="OM310" s="35"/>
      <c r="ON310" s="35"/>
      <c r="OO310" s="35"/>
      <c r="OP310" s="35"/>
      <c r="OQ310" s="35"/>
      <c r="OR310" s="35"/>
      <c r="OS310" s="35"/>
      <c r="OT310" s="35"/>
      <c r="OU310" s="35"/>
      <c r="OV310" s="35"/>
      <c r="OW310" s="35"/>
      <c r="OX310" s="35"/>
      <c r="OY310" s="35"/>
      <c r="OZ310" s="35"/>
      <c r="PA310" s="35"/>
      <c r="PB310" s="35"/>
      <c r="PC310" s="35"/>
      <c r="PD310" s="35"/>
      <c r="PE310" s="35"/>
      <c r="PF310" s="35"/>
      <c r="PG310" s="35"/>
      <c r="PH310" s="35"/>
      <c r="PI310" s="35"/>
      <c r="PJ310" s="35"/>
      <c r="PK310" s="35"/>
      <c r="PL310" s="35"/>
      <c r="PM310" s="35"/>
      <c r="PN310" s="35"/>
      <c r="PO310" s="35"/>
      <c r="PP310" s="35"/>
      <c r="PQ310" s="35"/>
      <c r="PR310" s="35"/>
      <c r="PS310" s="35"/>
      <c r="PT310" s="35"/>
      <c r="PU310" s="35"/>
      <c r="PV310" s="35"/>
      <c r="PW310" s="35"/>
      <c r="PX310" s="35"/>
      <c r="PY310" s="35"/>
      <c r="PZ310" s="35"/>
      <c r="QA310" s="35"/>
      <c r="QB310" s="35"/>
      <c r="QC310" s="35"/>
      <c r="QD310" s="35"/>
      <c r="QE310" s="35"/>
      <c r="QF310" s="35"/>
      <c r="QG310" s="35"/>
      <c r="QH310" s="35"/>
      <c r="QI310" s="35"/>
      <c r="QJ310" s="35"/>
      <c r="QK310" s="35"/>
      <c r="QL310" s="35"/>
      <c r="QM310" s="35"/>
      <c r="QN310" s="35"/>
      <c r="QO310" s="35"/>
      <c r="QP310" s="35"/>
      <c r="QQ310" s="35"/>
      <c r="QR310" s="35"/>
      <c r="QS310" s="35"/>
      <c r="QT310" s="35"/>
      <c r="QU310" s="35"/>
      <c r="QV310" s="35"/>
      <c r="QW310" s="35"/>
      <c r="QX310" s="35"/>
      <c r="QY310" s="35"/>
      <c r="QZ310" s="35"/>
      <c r="RA310" s="35"/>
      <c r="RB310" s="35"/>
      <c r="RC310" s="35"/>
      <c r="RD310" s="35"/>
      <c r="RE310" s="35"/>
      <c r="RF310" s="35"/>
      <c r="RG310" s="35"/>
      <c r="RH310" s="35"/>
      <c r="RI310" s="35"/>
      <c r="RJ310" s="35"/>
      <c r="RK310" s="35"/>
      <c r="RL310" s="35"/>
      <c r="RM310" s="35"/>
      <c r="RN310" s="35"/>
      <c r="RO310" s="35"/>
      <c r="RP310" s="35"/>
      <c r="RQ310" s="35"/>
      <c r="RR310" s="35"/>
      <c r="RS310" s="35"/>
      <c r="RT310" s="35"/>
      <c r="RU310" s="35"/>
      <c r="RV310" s="35"/>
      <c r="RW310" s="35"/>
      <c r="RX310" s="35"/>
      <c r="RY310" s="35"/>
      <c r="RZ310" s="35"/>
      <c r="SA310" s="35"/>
      <c r="SB310" s="35"/>
      <c r="SC310" s="35"/>
      <c r="SD310" s="35"/>
      <c r="SE310" s="35"/>
      <c r="SF310" s="35"/>
      <c r="SG310" s="35"/>
      <c r="SH310" s="35"/>
      <c r="SI310" s="35"/>
      <c r="SJ310" s="35"/>
      <c r="SK310" s="35"/>
      <c r="SL310" s="35"/>
      <c r="SM310" s="35"/>
      <c r="SN310" s="35"/>
      <c r="SO310" s="35"/>
      <c r="SP310" s="35"/>
      <c r="SQ310" s="35"/>
      <c r="SR310" s="35"/>
      <c r="SS310" s="35"/>
      <c r="ST310" s="35"/>
      <c r="SU310" s="35"/>
      <c r="SV310" s="35"/>
      <c r="SW310" s="35"/>
      <c r="SX310" s="35"/>
      <c r="SY310" s="35"/>
      <c r="SZ310" s="35"/>
      <c r="TA310" s="35"/>
      <c r="TB310" s="35"/>
      <c r="TC310" s="35"/>
      <c r="TD310" s="35"/>
      <c r="TE310" s="35"/>
      <c r="TF310" s="35"/>
      <c r="TG310" s="35"/>
      <c r="TH310" s="35"/>
      <c r="TI310" s="35"/>
      <c r="TJ310" s="35"/>
      <c r="TK310" s="35"/>
      <c r="TL310" s="35"/>
      <c r="TM310" s="35"/>
      <c r="TN310" s="35"/>
      <c r="TO310" s="35"/>
      <c r="TP310" s="35"/>
      <c r="TQ310" s="35"/>
      <c r="TR310" s="35"/>
      <c r="TS310" s="35"/>
      <c r="TT310" s="35"/>
      <c r="TU310" s="35"/>
      <c r="TV310" s="35"/>
      <c r="TW310" s="35"/>
      <c r="TX310" s="35"/>
      <c r="TY310" s="35"/>
      <c r="TZ310" s="35"/>
      <c r="UA310" s="35"/>
      <c r="UB310" s="35"/>
      <c r="UC310" s="35"/>
      <c r="UD310" s="35"/>
      <c r="UE310" s="35"/>
      <c r="UF310" s="35"/>
      <c r="UG310" s="35"/>
      <c r="UH310" s="35"/>
      <c r="UI310" s="35"/>
      <c r="UJ310" s="35"/>
      <c r="UK310" s="35"/>
      <c r="UL310" s="35"/>
      <c r="UM310" s="35"/>
      <c r="UN310" s="35"/>
      <c r="UO310" s="35"/>
      <c r="UP310" s="35"/>
      <c r="UQ310" s="35"/>
      <c r="UR310" s="35"/>
      <c r="US310" s="35"/>
      <c r="UT310" s="35"/>
      <c r="UU310" s="35"/>
      <c r="UV310" s="35"/>
      <c r="UW310" s="35"/>
      <c r="UX310" s="35"/>
      <c r="UY310" s="35"/>
      <c r="UZ310" s="35"/>
      <c r="VA310" s="35"/>
      <c r="VB310" s="35"/>
      <c r="VC310" s="35"/>
      <c r="VD310" s="35"/>
      <c r="VE310" s="35"/>
      <c r="VF310" s="35"/>
      <c r="VG310" s="35"/>
      <c r="VH310" s="35"/>
      <c r="VI310" s="35"/>
      <c r="VJ310" s="35"/>
      <c r="VK310" s="35"/>
      <c r="VL310" s="35"/>
      <c r="VM310" s="35"/>
      <c r="VN310" s="35"/>
      <c r="VO310" s="35"/>
      <c r="VP310" s="35"/>
      <c r="VQ310" s="35"/>
      <c r="VR310" s="35"/>
      <c r="VS310" s="35"/>
      <c r="VT310" s="35"/>
      <c r="VU310" s="35"/>
      <c r="VV310" s="35"/>
      <c r="VW310" s="35"/>
      <c r="VX310" s="35"/>
      <c r="VY310" s="35"/>
      <c r="VZ310" s="35"/>
      <c r="WA310" s="35"/>
      <c r="WB310" s="35"/>
      <c r="WC310" s="35"/>
      <c r="WD310" s="35"/>
      <c r="WE310" s="35"/>
      <c r="WF310" s="35"/>
      <c r="WG310" s="35"/>
      <c r="WH310" s="35"/>
      <c r="WI310" s="35"/>
      <c r="WJ310" s="35"/>
      <c r="WK310" s="35"/>
      <c r="WL310" s="35"/>
      <c r="WM310" s="35"/>
      <c r="WN310" s="35"/>
      <c r="WO310" s="35"/>
      <c r="WP310" s="35"/>
      <c r="WQ310" s="35"/>
      <c r="WR310" s="35"/>
      <c r="WS310" s="35"/>
      <c r="WT310" s="35"/>
      <c r="WU310" s="35"/>
      <c r="WV310" s="35"/>
      <c r="WW310" s="35"/>
      <c r="WX310" s="35"/>
      <c r="WY310" s="35"/>
      <c r="WZ310" s="35"/>
      <c r="XA310" s="35"/>
      <c r="XB310" s="35"/>
      <c r="XC310" s="35"/>
      <c r="XD310" s="35"/>
      <c r="XE310" s="35"/>
      <c r="XF310" s="35"/>
      <c r="XG310" s="35"/>
      <c r="XH310" s="35"/>
      <c r="XI310" s="35"/>
      <c r="XJ310" s="35"/>
      <c r="XK310" s="35"/>
      <c r="XL310" s="35"/>
      <c r="XM310" s="35"/>
      <c r="XN310" s="35"/>
      <c r="XO310" s="35"/>
      <c r="XP310" s="35"/>
      <c r="XQ310" s="35"/>
      <c r="XR310" s="35"/>
      <c r="XS310" s="35"/>
      <c r="XT310" s="35"/>
      <c r="XU310" s="35"/>
      <c r="XV310" s="35"/>
      <c r="XW310" s="35"/>
      <c r="XX310" s="35"/>
      <c r="XY310" s="35"/>
      <c r="XZ310" s="35"/>
      <c r="YA310" s="35"/>
      <c r="YB310" s="35"/>
      <c r="YC310" s="35"/>
      <c r="YD310" s="35"/>
      <c r="YE310" s="35"/>
      <c r="YF310" s="35"/>
      <c r="YG310" s="35"/>
      <c r="YH310" s="35"/>
      <c r="YI310" s="35"/>
      <c r="YJ310" s="35"/>
      <c r="YK310" s="35"/>
      <c r="YL310" s="35"/>
      <c r="YM310" s="35"/>
      <c r="YN310" s="35"/>
      <c r="YO310" s="35"/>
      <c r="YP310" s="35"/>
      <c r="YQ310" s="35"/>
      <c r="YR310" s="35"/>
      <c r="YS310" s="35"/>
      <c r="YT310" s="35"/>
      <c r="YU310" s="35"/>
      <c r="YV310" s="35"/>
      <c r="YW310" s="35"/>
      <c r="YX310" s="35"/>
      <c r="YY310" s="35"/>
      <c r="YZ310" s="35"/>
      <c r="ZA310" s="35"/>
      <c r="ZB310" s="35"/>
      <c r="ZC310" s="35"/>
      <c r="ZD310" s="35"/>
      <c r="ZE310" s="35"/>
      <c r="ZF310" s="35"/>
      <c r="ZG310" s="35"/>
      <c r="ZH310" s="35"/>
      <c r="ZI310" s="35"/>
      <c r="ZJ310" s="35"/>
      <c r="ZK310" s="35"/>
      <c r="ZL310" s="35"/>
      <c r="ZM310" s="35"/>
      <c r="ZN310" s="35"/>
      <c r="ZO310" s="35"/>
      <c r="ZP310" s="35"/>
      <c r="ZQ310" s="35"/>
      <c r="ZR310" s="35"/>
      <c r="ZS310" s="35"/>
      <c r="ZT310" s="35"/>
      <c r="ZU310" s="35"/>
      <c r="ZV310" s="35"/>
      <c r="ZW310" s="35"/>
      <c r="ZX310" s="35"/>
      <c r="ZY310" s="35"/>
      <c r="ZZ310" s="35"/>
      <c r="AAA310" s="35"/>
      <c r="AAB310" s="35"/>
      <c r="AAC310" s="35"/>
      <c r="AAD310" s="35"/>
      <c r="AAE310" s="35"/>
      <c r="AAF310" s="35"/>
      <c r="AAG310" s="35"/>
      <c r="AAH310" s="35"/>
      <c r="AAI310" s="35"/>
      <c r="AAJ310" s="35"/>
      <c r="AAK310" s="35"/>
      <c r="AAL310" s="35"/>
      <c r="AAM310" s="35"/>
      <c r="AAN310" s="35"/>
      <c r="AAO310" s="35"/>
      <c r="AAP310" s="35"/>
      <c r="AAQ310" s="35"/>
      <c r="AAR310" s="35"/>
      <c r="AAS310" s="35"/>
      <c r="AAT310" s="35"/>
      <c r="AAU310" s="35"/>
      <c r="AAV310" s="35"/>
      <c r="AAW310" s="35"/>
      <c r="AAX310" s="35"/>
      <c r="AAY310" s="35"/>
      <c r="AAZ310" s="35"/>
      <c r="ABA310" s="35"/>
      <c r="ABB310" s="35"/>
      <c r="ABC310" s="35"/>
      <c r="ABD310" s="35"/>
      <c r="ABE310" s="35"/>
      <c r="ABF310" s="35"/>
      <c r="ABG310" s="35"/>
      <c r="ABH310" s="35"/>
      <c r="ABI310" s="35"/>
      <c r="ABJ310" s="35"/>
      <c r="ABK310" s="35"/>
      <c r="ABL310" s="35"/>
      <c r="ABM310" s="35"/>
      <c r="ABN310" s="35"/>
      <c r="ABO310" s="35"/>
      <c r="ABP310" s="35"/>
      <c r="ABQ310" s="35"/>
      <c r="ABR310" s="35"/>
      <c r="ABS310" s="35"/>
      <c r="ABT310" s="35"/>
      <c r="ABU310" s="35"/>
      <c r="ABV310" s="35"/>
      <c r="ABW310" s="35"/>
      <c r="ABX310" s="35"/>
      <c r="ABY310" s="35"/>
      <c r="ABZ310" s="35"/>
      <c r="ACA310" s="35"/>
      <c r="ACB310" s="35"/>
      <c r="ACC310" s="35"/>
      <c r="ACD310" s="35"/>
      <c r="ACE310" s="35"/>
      <c r="ACF310" s="35"/>
      <c r="ACG310" s="35"/>
      <c r="ACH310" s="35"/>
      <c r="ACI310" s="35"/>
      <c r="ACJ310" s="35"/>
      <c r="ACK310" s="35"/>
      <c r="ACL310" s="35"/>
      <c r="ACM310" s="35"/>
      <c r="ACN310" s="35"/>
      <c r="ACO310" s="35"/>
      <c r="ACP310" s="35"/>
      <c r="ACQ310" s="35"/>
      <c r="ACR310" s="35"/>
      <c r="ACS310" s="35"/>
      <c r="ACT310" s="35"/>
      <c r="ACU310" s="35"/>
      <c r="ACV310" s="35"/>
      <c r="ACW310" s="35"/>
      <c r="ACX310" s="35"/>
      <c r="ACY310" s="35"/>
      <c r="ACZ310" s="35"/>
      <c r="ADA310" s="35"/>
      <c r="ADB310" s="35"/>
      <c r="ADC310" s="35"/>
      <c r="ADD310" s="35"/>
      <c r="ADE310" s="35"/>
      <c r="ADF310" s="35"/>
      <c r="ADG310" s="35"/>
      <c r="ADH310" s="35"/>
      <c r="ADI310" s="35"/>
      <c r="ADJ310" s="35"/>
      <c r="ADK310" s="35"/>
      <c r="ADL310" s="35"/>
      <c r="ADM310" s="35"/>
      <c r="ADN310" s="35"/>
      <c r="ADO310" s="35"/>
      <c r="ADP310" s="35"/>
      <c r="ADQ310" s="35"/>
      <c r="ADR310" s="35"/>
      <c r="ADS310" s="35"/>
      <c r="ADT310" s="35"/>
      <c r="ADU310" s="35"/>
      <c r="ADV310" s="35"/>
      <c r="ADW310" s="35"/>
      <c r="ADX310" s="35"/>
      <c r="ADY310" s="26">
        <f t="shared" si="12"/>
        <v>0</v>
      </c>
      <c r="ADZ310" s="5"/>
    </row>
    <row r="311" spans="1:806" s="33" customFormat="1" x14ac:dyDescent="0.2">
      <c r="A311" s="38" t="s">
        <v>300</v>
      </c>
      <c r="B311" s="65">
        <f t="shared" si="11"/>
        <v>16</v>
      </c>
      <c r="C311" s="57">
        <v>8</v>
      </c>
      <c r="D311" s="59">
        <v>44816</v>
      </c>
      <c r="E311" s="67">
        <v>25.42</v>
      </c>
      <c r="F311" s="67">
        <f t="shared" si="13"/>
        <v>406.72</v>
      </c>
      <c r="G311" s="6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15"/>
      <c r="BF311" s="15"/>
      <c r="BG311" s="136"/>
      <c r="BH311" s="35"/>
      <c r="BI311" s="35"/>
      <c r="BJ311" s="35"/>
      <c r="BK311" s="35"/>
      <c r="BL311" s="35"/>
      <c r="BM311" s="35"/>
      <c r="BN311" s="35"/>
      <c r="BO311" s="35"/>
      <c r="BP311" s="35"/>
      <c r="BQ311" s="35"/>
      <c r="BR311" s="35"/>
      <c r="BS311" s="35"/>
      <c r="BT311" s="35"/>
      <c r="BU311" s="35"/>
      <c r="BV311" s="35"/>
      <c r="BW311" s="35"/>
      <c r="BX311" s="35"/>
      <c r="BY311" s="35"/>
      <c r="BZ311" s="35"/>
      <c r="CA311" s="35"/>
      <c r="CB311" s="35"/>
      <c r="CC311" s="35"/>
      <c r="CD311" s="35"/>
      <c r="CE311" s="35"/>
      <c r="CF311" s="35"/>
      <c r="CG311" s="35"/>
      <c r="CH311" s="35"/>
      <c r="CI311" s="35"/>
      <c r="CJ311" s="35"/>
      <c r="CK311" s="35"/>
      <c r="CL311" s="35"/>
      <c r="CM311" s="35"/>
      <c r="CN311" s="35"/>
      <c r="CO311" s="35"/>
      <c r="CP311" s="35"/>
      <c r="CQ311" s="35"/>
      <c r="CR311" s="35"/>
      <c r="CS311" s="35"/>
      <c r="CT311" s="35"/>
      <c r="CU311" s="35"/>
      <c r="CV311" s="35"/>
      <c r="CW311" s="35"/>
      <c r="CX311" s="35"/>
      <c r="CY311" s="35"/>
      <c r="CZ311" s="35"/>
      <c r="DA311" s="35"/>
      <c r="DB311" s="35"/>
      <c r="DC311" s="35"/>
      <c r="DD311" s="35"/>
      <c r="DE311" s="35"/>
      <c r="DF311" s="35"/>
      <c r="DG311" s="35"/>
      <c r="DH311" s="35"/>
      <c r="DI311" s="35"/>
      <c r="DJ311" s="35"/>
      <c r="DK311" s="35"/>
      <c r="DL311" s="35"/>
      <c r="DM311" s="35"/>
      <c r="DN311" s="35"/>
      <c r="DO311" s="35"/>
      <c r="DP311" s="35"/>
      <c r="DQ311" s="35"/>
      <c r="DR311" s="35"/>
      <c r="DS311" s="35"/>
      <c r="DT311" s="35"/>
      <c r="DU311" s="35"/>
      <c r="DV311" s="35"/>
      <c r="DW311" s="35"/>
      <c r="DX311" s="35"/>
      <c r="DY311" s="35"/>
      <c r="DZ311" s="35"/>
      <c r="EA311" s="35"/>
      <c r="EB311" s="35"/>
      <c r="EC311" s="35"/>
      <c r="ED311" s="35"/>
      <c r="EE311" s="35"/>
      <c r="EF311" s="35"/>
      <c r="EG311" s="35"/>
      <c r="EH311" s="35"/>
      <c r="EI311" s="35"/>
      <c r="EJ311" s="35"/>
      <c r="EK311" s="35"/>
      <c r="EL311" s="35"/>
      <c r="EM311" s="35"/>
      <c r="EN311" s="35"/>
      <c r="EO311" s="35"/>
      <c r="EP311" s="35"/>
      <c r="EQ311" s="35"/>
      <c r="ER311" s="35"/>
      <c r="ES311" s="35"/>
      <c r="ET311" s="35"/>
      <c r="EU311" s="35">
        <v>8</v>
      </c>
      <c r="EV311" s="35"/>
      <c r="EW311" s="35">
        <v>16</v>
      </c>
      <c r="EX311" s="35"/>
      <c r="EY311" s="35"/>
      <c r="EZ311" s="35"/>
      <c r="FA311" s="35"/>
      <c r="FB311" s="35"/>
      <c r="FC311" s="35"/>
      <c r="FD311" s="35"/>
      <c r="FE311" s="35"/>
      <c r="FF311" s="35"/>
      <c r="FG311" s="35"/>
      <c r="FH311" s="35"/>
      <c r="FI311" s="35"/>
      <c r="FJ311" s="35"/>
      <c r="FK311" s="35"/>
      <c r="FL311" s="35"/>
      <c r="FM311" s="35"/>
      <c r="FN311" s="35"/>
      <c r="FO311" s="35"/>
      <c r="FP311" s="35"/>
      <c r="FQ311" s="35"/>
      <c r="FR311" s="35"/>
      <c r="FS311" s="35"/>
      <c r="FT311" s="35"/>
      <c r="FU311" s="35"/>
      <c r="FV311" s="35"/>
      <c r="FW311" s="35"/>
      <c r="FX311" s="35"/>
      <c r="FY311" s="35"/>
      <c r="FZ311" s="35"/>
      <c r="GA311" s="35"/>
      <c r="GB311" s="35"/>
      <c r="GC311" s="35"/>
      <c r="GD311" s="35"/>
      <c r="GE311" s="35"/>
      <c r="GF311" s="35"/>
      <c r="GG311" s="35"/>
      <c r="GH311" s="35"/>
      <c r="GI311" s="35"/>
      <c r="GJ311" s="35"/>
      <c r="GK311" s="35"/>
      <c r="GL311" s="35"/>
      <c r="GM311" s="35"/>
      <c r="GN311" s="35"/>
      <c r="GO311" s="35"/>
      <c r="GP311" s="35"/>
      <c r="GQ311" s="35"/>
      <c r="GR311" s="35"/>
      <c r="GS311" s="35"/>
      <c r="GT311" s="35"/>
      <c r="GU311" s="35"/>
      <c r="GV311" s="35"/>
      <c r="GW311" s="35"/>
      <c r="GX311" s="35"/>
      <c r="GY311" s="35"/>
      <c r="GZ311" s="35"/>
      <c r="HA311" s="35"/>
      <c r="HB311" s="35"/>
      <c r="HC311" s="35"/>
      <c r="HD311" s="35"/>
      <c r="HE311" s="35"/>
      <c r="HF311" s="35"/>
      <c r="HG311" s="35"/>
      <c r="HH311" s="35"/>
      <c r="HI311" s="35"/>
      <c r="HJ311" s="35"/>
      <c r="HK311" s="35"/>
      <c r="HL311" s="35"/>
      <c r="HM311" s="35"/>
      <c r="HN311" s="35"/>
      <c r="HO311" s="35"/>
      <c r="HP311" s="35"/>
      <c r="HQ311" s="35"/>
      <c r="HR311" s="35"/>
      <c r="HS311" s="35"/>
      <c r="HT311" s="35"/>
      <c r="HU311" s="35"/>
      <c r="HV311" s="35"/>
      <c r="HW311" s="35"/>
      <c r="HX311" s="35"/>
      <c r="HY311" s="35"/>
      <c r="HZ311" s="35"/>
      <c r="IA311" s="35"/>
      <c r="IB311" s="35"/>
      <c r="IC311" s="35"/>
      <c r="ID311" s="35"/>
      <c r="IE311" s="35"/>
      <c r="IF311" s="35"/>
      <c r="IG311" s="35"/>
      <c r="IH311" s="35"/>
      <c r="II311" s="35"/>
      <c r="IJ311" s="35"/>
      <c r="IK311" s="35"/>
      <c r="IL311" s="35"/>
      <c r="IM311" s="35"/>
      <c r="IN311" s="35"/>
      <c r="IO311" s="35"/>
      <c r="IP311" s="35"/>
      <c r="IQ311" s="35"/>
      <c r="IR311" s="35"/>
      <c r="IS311" s="35"/>
      <c r="IT311" s="35"/>
      <c r="IU311" s="35"/>
      <c r="IV311" s="35"/>
      <c r="IW311" s="35"/>
      <c r="IX311" s="35"/>
      <c r="IY311" s="35"/>
      <c r="IZ311" s="35"/>
      <c r="JA311" s="35"/>
      <c r="JB311" s="35"/>
      <c r="JC311" s="35"/>
      <c r="JD311" s="35"/>
      <c r="JE311" s="35"/>
      <c r="JF311" s="35"/>
      <c r="JG311" s="35"/>
      <c r="JH311" s="35"/>
      <c r="JI311" s="35"/>
      <c r="JJ311" s="35"/>
      <c r="JK311" s="35"/>
      <c r="JL311" s="35"/>
      <c r="JM311" s="35"/>
      <c r="JN311" s="35"/>
      <c r="JO311" s="35"/>
      <c r="JP311" s="35"/>
      <c r="JQ311" s="35"/>
      <c r="JR311" s="35"/>
      <c r="JS311" s="35"/>
      <c r="JT311" s="35"/>
      <c r="JU311" s="35"/>
      <c r="JV311" s="35"/>
      <c r="JW311" s="35"/>
      <c r="JX311" s="35"/>
      <c r="JY311" s="35"/>
      <c r="JZ311" s="35"/>
      <c r="KA311" s="35"/>
      <c r="KB311" s="35"/>
      <c r="KC311" s="35"/>
      <c r="KD311" s="35"/>
      <c r="KE311" s="35"/>
      <c r="KF311" s="35"/>
      <c r="KG311" s="35"/>
      <c r="KH311" s="35"/>
      <c r="KI311" s="35"/>
      <c r="KJ311" s="35"/>
      <c r="KK311" s="35"/>
      <c r="KL311" s="35"/>
      <c r="KM311" s="35"/>
      <c r="KN311" s="35"/>
      <c r="KO311" s="35"/>
      <c r="KP311" s="35"/>
      <c r="KQ311" s="35"/>
      <c r="KR311" s="35"/>
      <c r="KS311" s="35"/>
      <c r="KT311" s="35"/>
      <c r="KU311" s="35"/>
      <c r="KV311" s="35"/>
      <c r="KW311" s="35"/>
      <c r="KX311" s="35"/>
      <c r="KY311" s="35"/>
      <c r="KZ311" s="35"/>
      <c r="LA311" s="35"/>
      <c r="LB311" s="35"/>
      <c r="LC311" s="35"/>
      <c r="LD311" s="35"/>
      <c r="LE311" s="35"/>
      <c r="LF311" s="35"/>
      <c r="LG311" s="35"/>
      <c r="LH311" s="35"/>
      <c r="LI311" s="35"/>
      <c r="LJ311" s="35"/>
      <c r="LK311" s="35"/>
      <c r="LL311" s="35"/>
      <c r="LM311" s="35"/>
      <c r="LN311" s="35"/>
      <c r="LO311" s="35"/>
      <c r="LP311" s="35"/>
      <c r="LQ311" s="35"/>
      <c r="LR311" s="35"/>
      <c r="LS311" s="35"/>
      <c r="LT311" s="35"/>
      <c r="LU311" s="35"/>
      <c r="LV311" s="35"/>
      <c r="LW311" s="35"/>
      <c r="LX311" s="35"/>
      <c r="LY311" s="35"/>
      <c r="LZ311" s="35"/>
      <c r="MA311" s="35"/>
      <c r="MB311" s="35"/>
      <c r="MC311" s="35"/>
      <c r="MD311" s="35"/>
      <c r="ME311" s="35"/>
      <c r="MF311" s="35"/>
      <c r="MG311" s="35"/>
      <c r="MH311" s="35"/>
      <c r="MI311" s="35"/>
      <c r="MJ311" s="35"/>
      <c r="MK311" s="35"/>
      <c r="ML311" s="35"/>
      <c r="MM311" s="35"/>
      <c r="MN311" s="35"/>
      <c r="MO311" s="35"/>
      <c r="MP311" s="35"/>
      <c r="MQ311" s="35"/>
      <c r="MR311" s="35"/>
      <c r="MS311" s="35"/>
      <c r="MT311" s="35"/>
      <c r="MU311" s="35"/>
      <c r="MV311" s="35"/>
      <c r="MW311" s="35"/>
      <c r="MX311" s="35"/>
      <c r="MY311" s="35"/>
      <c r="MZ311" s="35"/>
      <c r="NA311" s="35"/>
      <c r="NB311" s="35"/>
      <c r="NC311" s="35"/>
      <c r="ND311" s="35"/>
      <c r="NE311" s="35"/>
      <c r="NF311" s="35"/>
      <c r="NG311" s="35"/>
      <c r="NH311" s="35"/>
      <c r="NI311" s="35"/>
      <c r="NJ311" s="35"/>
      <c r="NK311" s="35"/>
      <c r="NL311" s="35"/>
      <c r="NM311" s="35"/>
      <c r="NN311" s="35"/>
      <c r="NO311" s="35"/>
      <c r="NP311" s="35"/>
      <c r="NQ311" s="35"/>
      <c r="NR311" s="35"/>
      <c r="NS311" s="35"/>
      <c r="NT311" s="35"/>
      <c r="NU311" s="35"/>
      <c r="NV311" s="35"/>
      <c r="NW311" s="35"/>
      <c r="NX311" s="35"/>
      <c r="NY311" s="35"/>
      <c r="NZ311" s="35"/>
      <c r="OA311" s="35"/>
      <c r="OB311" s="35"/>
      <c r="OC311" s="35"/>
      <c r="OD311" s="35"/>
      <c r="OE311" s="35"/>
      <c r="OF311" s="35"/>
      <c r="OG311" s="35"/>
      <c r="OH311" s="35"/>
      <c r="OI311" s="35"/>
      <c r="OJ311" s="35"/>
      <c r="OK311" s="35"/>
      <c r="OL311" s="35"/>
      <c r="OM311" s="35"/>
      <c r="ON311" s="35"/>
      <c r="OO311" s="35"/>
      <c r="OP311" s="35"/>
      <c r="OQ311" s="35"/>
      <c r="OR311" s="35"/>
      <c r="OS311" s="35"/>
      <c r="OT311" s="35"/>
      <c r="OU311" s="35"/>
      <c r="OV311" s="35"/>
      <c r="OW311" s="35"/>
      <c r="OX311" s="35"/>
      <c r="OY311" s="35"/>
      <c r="OZ311" s="35"/>
      <c r="PA311" s="35"/>
      <c r="PB311" s="35"/>
      <c r="PC311" s="35"/>
      <c r="PD311" s="35"/>
      <c r="PE311" s="35"/>
      <c r="PF311" s="35"/>
      <c r="PG311" s="35"/>
      <c r="PH311" s="35"/>
      <c r="PI311" s="35"/>
      <c r="PJ311" s="35"/>
      <c r="PK311" s="35"/>
      <c r="PL311" s="35"/>
      <c r="PM311" s="35"/>
      <c r="PN311" s="35"/>
      <c r="PO311" s="35"/>
      <c r="PP311" s="35"/>
      <c r="PQ311" s="35"/>
      <c r="PR311" s="35"/>
      <c r="PS311" s="35"/>
      <c r="PT311" s="35"/>
      <c r="PU311" s="35"/>
      <c r="PV311" s="35"/>
      <c r="PW311" s="35"/>
      <c r="PX311" s="35"/>
      <c r="PY311" s="35"/>
      <c r="PZ311" s="35"/>
      <c r="QA311" s="35"/>
      <c r="QB311" s="35"/>
      <c r="QC311" s="35"/>
      <c r="QD311" s="35"/>
      <c r="QE311" s="35"/>
      <c r="QF311" s="35"/>
      <c r="QG311" s="35"/>
      <c r="QH311" s="35"/>
      <c r="QI311" s="35"/>
      <c r="QJ311" s="35"/>
      <c r="QK311" s="35"/>
      <c r="QL311" s="35"/>
      <c r="QM311" s="35"/>
      <c r="QN311" s="35"/>
      <c r="QO311" s="35"/>
      <c r="QP311" s="35"/>
      <c r="QQ311" s="35"/>
      <c r="QR311" s="35"/>
      <c r="QS311" s="35"/>
      <c r="QT311" s="35"/>
      <c r="QU311" s="35"/>
      <c r="QV311" s="35"/>
      <c r="QW311" s="35"/>
      <c r="QX311" s="35"/>
      <c r="QY311" s="35"/>
      <c r="QZ311" s="35"/>
      <c r="RA311" s="35"/>
      <c r="RB311" s="35">
        <v>16</v>
      </c>
      <c r="RC311" s="35"/>
      <c r="RD311" s="35"/>
      <c r="RE311" s="35"/>
      <c r="RF311" s="35"/>
      <c r="RG311" s="35"/>
      <c r="RH311" s="35"/>
      <c r="RI311" s="35"/>
      <c r="RJ311" s="35"/>
      <c r="RK311" s="35"/>
      <c r="RL311" s="35"/>
      <c r="RM311" s="35"/>
      <c r="RN311" s="35"/>
      <c r="RO311" s="35"/>
      <c r="RP311" s="35"/>
      <c r="RQ311" s="35"/>
      <c r="RR311" s="35"/>
      <c r="RS311" s="35"/>
      <c r="RT311" s="35"/>
      <c r="RU311" s="35"/>
      <c r="RV311" s="35"/>
      <c r="RW311" s="35"/>
      <c r="RX311" s="35"/>
      <c r="RY311" s="35"/>
      <c r="RZ311" s="35"/>
      <c r="SA311" s="35"/>
      <c r="SB311" s="35"/>
      <c r="SC311" s="35"/>
      <c r="SD311" s="35"/>
      <c r="SE311" s="35"/>
      <c r="SF311" s="35"/>
      <c r="SG311" s="35"/>
      <c r="SH311" s="35"/>
      <c r="SI311" s="35"/>
      <c r="SJ311" s="35"/>
      <c r="SK311" s="35"/>
      <c r="SL311" s="35"/>
      <c r="SM311" s="35"/>
      <c r="SN311" s="35"/>
      <c r="SO311" s="35"/>
      <c r="SP311" s="35"/>
      <c r="SQ311" s="35"/>
      <c r="SR311" s="35"/>
      <c r="SS311" s="35"/>
      <c r="ST311" s="35"/>
      <c r="SU311" s="35"/>
      <c r="SV311" s="35"/>
      <c r="SW311" s="35"/>
      <c r="SX311" s="35"/>
      <c r="SY311" s="35"/>
      <c r="SZ311" s="35"/>
      <c r="TA311" s="35"/>
      <c r="TB311" s="35"/>
      <c r="TC311" s="35"/>
      <c r="TD311" s="35"/>
      <c r="TE311" s="35"/>
      <c r="TF311" s="35"/>
      <c r="TG311" s="35"/>
      <c r="TH311" s="35"/>
      <c r="TI311" s="35"/>
      <c r="TJ311" s="35"/>
      <c r="TK311" s="35"/>
      <c r="TL311" s="35"/>
      <c r="TM311" s="35"/>
      <c r="TN311" s="35"/>
      <c r="TO311" s="35"/>
      <c r="TP311" s="35"/>
      <c r="TQ311" s="35"/>
      <c r="TR311" s="35"/>
      <c r="TS311" s="35"/>
      <c r="TT311" s="35"/>
      <c r="TU311" s="35"/>
      <c r="TV311" s="35"/>
      <c r="TW311" s="35"/>
      <c r="TX311" s="35"/>
      <c r="TY311" s="35"/>
      <c r="TZ311" s="35"/>
      <c r="UA311" s="35"/>
      <c r="UB311" s="35"/>
      <c r="UC311" s="35"/>
      <c r="UD311" s="35"/>
      <c r="UE311" s="35"/>
      <c r="UF311" s="35"/>
      <c r="UG311" s="35"/>
      <c r="UH311" s="35"/>
      <c r="UI311" s="35"/>
      <c r="UJ311" s="35"/>
      <c r="UK311" s="35"/>
      <c r="UL311" s="35"/>
      <c r="UM311" s="35"/>
      <c r="UN311" s="35"/>
      <c r="UO311" s="35"/>
      <c r="UP311" s="35"/>
      <c r="UQ311" s="35"/>
      <c r="UR311" s="35"/>
      <c r="US311" s="35"/>
      <c r="UT311" s="35"/>
      <c r="UU311" s="35"/>
      <c r="UV311" s="35"/>
      <c r="UW311" s="35"/>
      <c r="UX311" s="35"/>
      <c r="UY311" s="35"/>
      <c r="UZ311" s="35"/>
      <c r="VA311" s="35"/>
      <c r="VB311" s="35"/>
      <c r="VC311" s="35"/>
      <c r="VD311" s="35"/>
      <c r="VE311" s="35"/>
      <c r="VF311" s="35"/>
      <c r="VG311" s="35"/>
      <c r="VH311" s="35"/>
      <c r="VI311" s="35"/>
      <c r="VJ311" s="35"/>
      <c r="VK311" s="35"/>
      <c r="VL311" s="35"/>
      <c r="VM311" s="35">
        <v>8</v>
      </c>
      <c r="VN311" s="35"/>
      <c r="VO311" s="35"/>
      <c r="VP311" s="35"/>
      <c r="VQ311" s="35"/>
      <c r="VR311" s="35"/>
      <c r="VS311" s="35"/>
      <c r="VT311" s="35"/>
      <c r="VU311" s="35"/>
      <c r="VV311" s="35"/>
      <c r="VW311" s="35"/>
      <c r="VX311" s="35"/>
      <c r="VY311" s="35"/>
      <c r="VZ311" s="35"/>
      <c r="WA311" s="35"/>
      <c r="WB311" s="35"/>
      <c r="WC311" s="35"/>
      <c r="WD311" s="35"/>
      <c r="WE311" s="35"/>
      <c r="WF311" s="35"/>
      <c r="WG311" s="35"/>
      <c r="WH311" s="35"/>
      <c r="WI311" s="35"/>
      <c r="WJ311" s="35"/>
      <c r="WK311" s="35"/>
      <c r="WL311" s="35"/>
      <c r="WM311" s="35"/>
      <c r="WN311" s="35"/>
      <c r="WO311" s="35"/>
      <c r="WP311" s="35"/>
      <c r="WQ311" s="35"/>
      <c r="WR311" s="35"/>
      <c r="WS311" s="35"/>
      <c r="WT311" s="35"/>
      <c r="WU311" s="35"/>
      <c r="WV311" s="35"/>
      <c r="WW311" s="35"/>
      <c r="WX311" s="35"/>
      <c r="WY311" s="35"/>
      <c r="WZ311" s="35"/>
      <c r="XA311" s="35"/>
      <c r="XB311" s="35"/>
      <c r="XC311" s="35"/>
      <c r="XD311" s="35"/>
      <c r="XE311" s="35"/>
      <c r="XF311" s="35"/>
      <c r="XG311" s="35"/>
      <c r="XH311" s="35"/>
      <c r="XI311" s="35"/>
      <c r="XJ311" s="35"/>
      <c r="XK311" s="35"/>
      <c r="XL311" s="35"/>
      <c r="XM311" s="35"/>
      <c r="XN311" s="35"/>
      <c r="XO311" s="35"/>
      <c r="XP311" s="35"/>
      <c r="XQ311" s="35"/>
      <c r="XR311" s="35"/>
      <c r="XS311" s="35"/>
      <c r="XT311" s="35"/>
      <c r="XU311" s="35"/>
      <c r="XV311" s="35"/>
      <c r="XW311" s="35"/>
      <c r="XX311" s="35"/>
      <c r="XY311" s="35"/>
      <c r="XZ311" s="35"/>
      <c r="YA311" s="35"/>
      <c r="YB311" s="35"/>
      <c r="YC311" s="35"/>
      <c r="YD311" s="35"/>
      <c r="YE311" s="35"/>
      <c r="YF311" s="35"/>
      <c r="YG311" s="35"/>
      <c r="YH311" s="35"/>
      <c r="YI311" s="35"/>
      <c r="YJ311" s="35"/>
      <c r="YK311" s="35"/>
      <c r="YL311" s="35"/>
      <c r="YM311" s="35"/>
      <c r="YN311" s="35"/>
      <c r="YO311" s="35"/>
      <c r="YP311" s="35"/>
      <c r="YQ311" s="35"/>
      <c r="YR311" s="35"/>
      <c r="YS311" s="35"/>
      <c r="YT311" s="35"/>
      <c r="YU311" s="35"/>
      <c r="YV311" s="35"/>
      <c r="YW311" s="35"/>
      <c r="YX311" s="35"/>
      <c r="YY311" s="35"/>
      <c r="YZ311" s="35"/>
      <c r="ZA311" s="35"/>
      <c r="ZB311" s="35"/>
      <c r="ZC311" s="35"/>
      <c r="ZD311" s="35"/>
      <c r="ZE311" s="35"/>
      <c r="ZF311" s="35"/>
      <c r="ZG311" s="35"/>
      <c r="ZH311" s="35"/>
      <c r="ZI311" s="35"/>
      <c r="ZJ311" s="35"/>
      <c r="ZK311" s="35"/>
      <c r="ZL311" s="35"/>
      <c r="ZM311" s="35"/>
      <c r="ZN311" s="35"/>
      <c r="ZO311" s="35"/>
      <c r="ZP311" s="35"/>
      <c r="ZQ311" s="35"/>
      <c r="ZR311" s="35"/>
      <c r="ZS311" s="35"/>
      <c r="ZT311" s="35"/>
      <c r="ZU311" s="35"/>
      <c r="ZV311" s="35"/>
      <c r="ZW311" s="35"/>
      <c r="ZX311" s="35"/>
      <c r="ZY311" s="35"/>
      <c r="ZZ311" s="35"/>
      <c r="AAA311" s="35"/>
      <c r="AAB311" s="35"/>
      <c r="AAC311" s="35"/>
      <c r="AAD311" s="35"/>
      <c r="AAE311" s="35"/>
      <c r="AAF311" s="35"/>
      <c r="AAG311" s="35"/>
      <c r="AAH311" s="35"/>
      <c r="AAI311" s="35"/>
      <c r="AAJ311" s="35"/>
      <c r="AAK311" s="35"/>
      <c r="AAL311" s="35"/>
      <c r="AAM311" s="35"/>
      <c r="AAN311" s="35"/>
      <c r="AAO311" s="35"/>
      <c r="AAP311" s="35"/>
      <c r="AAQ311" s="35"/>
      <c r="AAR311" s="35"/>
      <c r="AAS311" s="35"/>
      <c r="AAT311" s="35"/>
      <c r="AAU311" s="35"/>
      <c r="AAV311" s="35"/>
      <c r="AAW311" s="35"/>
      <c r="AAX311" s="35"/>
      <c r="AAY311" s="35"/>
      <c r="AAZ311" s="35"/>
      <c r="ABA311" s="35"/>
      <c r="ABB311" s="35"/>
      <c r="ABC311" s="35"/>
      <c r="ABD311" s="35"/>
      <c r="ABE311" s="35"/>
      <c r="ABF311" s="35"/>
      <c r="ABG311" s="35"/>
      <c r="ABH311" s="35"/>
      <c r="ABI311" s="35"/>
      <c r="ABJ311" s="35"/>
      <c r="ABK311" s="35"/>
      <c r="ABL311" s="35"/>
      <c r="ABM311" s="35"/>
      <c r="ABN311" s="35"/>
      <c r="ABO311" s="35"/>
      <c r="ABP311" s="35"/>
      <c r="ABQ311" s="35"/>
      <c r="ABR311" s="35"/>
      <c r="ABS311" s="35"/>
      <c r="ABT311" s="35"/>
      <c r="ABU311" s="35"/>
      <c r="ABV311" s="35"/>
      <c r="ABW311" s="35"/>
      <c r="ABX311" s="35"/>
      <c r="ABY311" s="35"/>
      <c r="ABZ311" s="35"/>
      <c r="ACA311" s="35"/>
      <c r="ACB311" s="35"/>
      <c r="ACC311" s="35"/>
      <c r="ACD311" s="35"/>
      <c r="ACE311" s="35"/>
      <c r="ACF311" s="35"/>
      <c r="ACG311" s="35"/>
      <c r="ACH311" s="35"/>
      <c r="ACI311" s="35"/>
      <c r="ACJ311" s="35"/>
      <c r="ACK311" s="35"/>
      <c r="ACL311" s="35"/>
      <c r="ACM311" s="35"/>
      <c r="ACN311" s="35"/>
      <c r="ACO311" s="35"/>
      <c r="ACP311" s="35"/>
      <c r="ACQ311" s="35">
        <v>32</v>
      </c>
      <c r="ACR311" s="35"/>
      <c r="ACS311" s="35"/>
      <c r="ACT311" s="35"/>
      <c r="ACU311" s="35"/>
      <c r="ACV311" s="35"/>
      <c r="ACW311" s="35"/>
      <c r="ACX311" s="35"/>
      <c r="ACY311" s="35"/>
      <c r="ACZ311" s="35"/>
      <c r="ADA311" s="35"/>
      <c r="ADB311" s="35"/>
      <c r="ADC311" s="35"/>
      <c r="ADD311" s="35"/>
      <c r="ADE311" s="35"/>
      <c r="ADF311" s="35"/>
      <c r="ADG311" s="35"/>
      <c r="ADH311" s="35"/>
      <c r="ADI311" s="35"/>
      <c r="ADJ311" s="35"/>
      <c r="ADK311" s="35"/>
      <c r="ADL311" s="35"/>
      <c r="ADM311" s="35"/>
      <c r="ADN311" s="35"/>
      <c r="ADO311" s="35"/>
      <c r="ADP311" s="35"/>
      <c r="ADQ311" s="35"/>
      <c r="ADR311" s="35"/>
      <c r="ADS311" s="35"/>
      <c r="ADT311" s="35"/>
      <c r="ADU311" s="35"/>
      <c r="ADV311" s="35"/>
      <c r="ADW311" s="35"/>
      <c r="ADX311" s="35"/>
      <c r="ADY311" s="26">
        <f t="shared" si="12"/>
        <v>0</v>
      </c>
      <c r="ADZ311" s="5"/>
    </row>
    <row r="312" spans="1:806" s="33" customFormat="1" x14ac:dyDescent="0.2">
      <c r="A312" s="38" t="s">
        <v>163</v>
      </c>
      <c r="B312" s="65">
        <f t="shared" si="11"/>
        <v>0</v>
      </c>
      <c r="C312" s="57">
        <v>10</v>
      </c>
      <c r="D312" s="60">
        <v>44739</v>
      </c>
      <c r="E312" s="67">
        <v>36.15</v>
      </c>
      <c r="F312" s="67">
        <f t="shared" si="13"/>
        <v>0</v>
      </c>
      <c r="G312" s="65">
        <v>10</v>
      </c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15"/>
      <c r="BF312" s="15"/>
      <c r="BG312" s="136"/>
      <c r="BH312" s="35"/>
      <c r="BI312" s="35"/>
      <c r="BJ312" s="35"/>
      <c r="BK312" s="35"/>
      <c r="BL312" s="35"/>
      <c r="BM312" s="35"/>
      <c r="BN312" s="35"/>
      <c r="BO312" s="35"/>
      <c r="BP312" s="35"/>
      <c r="BQ312" s="35"/>
      <c r="BR312" s="35"/>
      <c r="BS312" s="35"/>
      <c r="BT312" s="35"/>
      <c r="BU312" s="35"/>
      <c r="BV312" s="35"/>
      <c r="BW312" s="35"/>
      <c r="BX312" s="35"/>
      <c r="BY312" s="35"/>
      <c r="BZ312" s="35"/>
      <c r="CA312" s="35"/>
      <c r="CB312" s="35"/>
      <c r="CC312" s="35"/>
      <c r="CD312" s="35"/>
      <c r="CE312" s="35"/>
      <c r="CF312" s="35"/>
      <c r="CG312" s="35"/>
      <c r="CH312" s="35"/>
      <c r="CI312" s="35"/>
      <c r="CJ312" s="35"/>
      <c r="CK312" s="35"/>
      <c r="CL312" s="35"/>
      <c r="CM312" s="35"/>
      <c r="CN312" s="35"/>
      <c r="CO312" s="35"/>
      <c r="CP312" s="35"/>
      <c r="CQ312" s="35"/>
      <c r="CR312" s="35"/>
      <c r="CS312" s="35"/>
      <c r="CT312" s="35"/>
      <c r="CU312" s="35"/>
      <c r="CV312" s="35"/>
      <c r="CW312" s="35"/>
      <c r="CX312" s="35"/>
      <c r="CY312" s="35"/>
      <c r="CZ312" s="35"/>
      <c r="DA312" s="35"/>
      <c r="DB312" s="35"/>
      <c r="DC312" s="35"/>
      <c r="DD312" s="35"/>
      <c r="DE312" s="35"/>
      <c r="DF312" s="35"/>
      <c r="DG312" s="35"/>
      <c r="DH312" s="35"/>
      <c r="DI312" s="35"/>
      <c r="DJ312" s="35"/>
      <c r="DK312" s="35"/>
      <c r="DL312" s="35"/>
      <c r="DM312" s="35"/>
      <c r="DN312" s="35"/>
      <c r="DO312" s="35"/>
      <c r="DP312" s="35"/>
      <c r="DQ312" s="35"/>
      <c r="DR312" s="35"/>
      <c r="DS312" s="35"/>
      <c r="DT312" s="35"/>
      <c r="DU312" s="35"/>
      <c r="DV312" s="35"/>
      <c r="DW312" s="35"/>
      <c r="DX312" s="35"/>
      <c r="DY312" s="35"/>
      <c r="DZ312" s="35"/>
      <c r="EA312" s="35"/>
      <c r="EB312" s="35"/>
      <c r="EC312" s="35"/>
      <c r="ED312" s="35"/>
      <c r="EE312" s="35"/>
      <c r="EF312" s="35"/>
      <c r="EG312" s="35"/>
      <c r="EH312" s="35"/>
      <c r="EI312" s="35"/>
      <c r="EJ312" s="35"/>
      <c r="EK312" s="35"/>
      <c r="EL312" s="35"/>
      <c r="EM312" s="35"/>
      <c r="EN312" s="35"/>
      <c r="EO312" s="35"/>
      <c r="EP312" s="35"/>
      <c r="EQ312" s="35"/>
      <c r="ER312" s="35"/>
      <c r="ES312" s="35"/>
      <c r="ET312" s="35"/>
      <c r="EU312" s="35"/>
      <c r="EV312" s="35"/>
      <c r="EW312" s="35"/>
      <c r="EX312" s="35"/>
      <c r="EY312" s="35"/>
      <c r="EZ312" s="35"/>
      <c r="FA312" s="35"/>
      <c r="FB312" s="35"/>
      <c r="FC312" s="35"/>
      <c r="FD312" s="35"/>
      <c r="FE312" s="35"/>
      <c r="FF312" s="35"/>
      <c r="FG312" s="35"/>
      <c r="FH312" s="35"/>
      <c r="FI312" s="35"/>
      <c r="FJ312" s="35"/>
      <c r="FK312" s="35"/>
      <c r="FL312" s="35"/>
      <c r="FM312" s="35"/>
      <c r="FN312" s="35"/>
      <c r="FO312" s="35"/>
      <c r="FP312" s="35"/>
      <c r="FQ312" s="35">
        <v>10</v>
      </c>
      <c r="FR312" s="35"/>
      <c r="FS312" s="35"/>
      <c r="FT312" s="35"/>
      <c r="FU312" s="35"/>
      <c r="FV312" s="35"/>
      <c r="FW312" s="35"/>
      <c r="FX312" s="35"/>
      <c r="FY312" s="35">
        <v>20</v>
      </c>
      <c r="FZ312" s="35"/>
      <c r="GA312" s="35"/>
      <c r="GB312" s="35"/>
      <c r="GC312" s="35"/>
      <c r="GD312" s="35">
        <v>20</v>
      </c>
      <c r="GE312" s="35"/>
      <c r="GF312" s="35"/>
      <c r="GG312" s="35">
        <v>10</v>
      </c>
      <c r="GH312" s="35"/>
      <c r="GI312" s="35"/>
      <c r="GJ312" s="35"/>
      <c r="GK312" s="35"/>
      <c r="GL312" s="35"/>
      <c r="GM312" s="35"/>
      <c r="GN312" s="35"/>
      <c r="GO312" s="35"/>
      <c r="GP312" s="35"/>
      <c r="GQ312" s="35"/>
      <c r="GR312" s="35"/>
      <c r="GS312" s="35"/>
      <c r="GT312" s="35"/>
      <c r="GU312" s="35"/>
      <c r="GV312" s="35"/>
      <c r="GW312" s="35"/>
      <c r="GX312" s="35"/>
      <c r="GY312" s="35"/>
      <c r="GZ312" s="35"/>
      <c r="HA312" s="35"/>
      <c r="HB312" s="35"/>
      <c r="HC312" s="35"/>
      <c r="HD312" s="35"/>
      <c r="HE312" s="35"/>
      <c r="HF312" s="35"/>
      <c r="HG312" s="35"/>
      <c r="HH312" s="35"/>
      <c r="HI312" s="35"/>
      <c r="HJ312" s="35">
        <v>10</v>
      </c>
      <c r="HK312" s="35"/>
      <c r="HL312" s="35"/>
      <c r="HM312" s="35"/>
      <c r="HN312" s="35"/>
      <c r="HO312" s="35"/>
      <c r="HP312" s="35"/>
      <c r="HQ312" s="35"/>
      <c r="HR312" s="35"/>
      <c r="HS312" s="35"/>
      <c r="HT312" s="35"/>
      <c r="HU312" s="35"/>
      <c r="HV312" s="35"/>
      <c r="HW312" s="35"/>
      <c r="HX312" s="35"/>
      <c r="HY312" s="35"/>
      <c r="HZ312" s="35"/>
      <c r="IA312" s="35"/>
      <c r="IB312" s="35"/>
      <c r="IC312" s="35"/>
      <c r="ID312" s="35"/>
      <c r="IE312" s="35"/>
      <c r="IF312" s="35"/>
      <c r="IG312" s="35"/>
      <c r="IH312" s="35"/>
      <c r="II312" s="35"/>
      <c r="IJ312" s="35"/>
      <c r="IK312" s="35"/>
      <c r="IL312" s="35"/>
      <c r="IM312" s="35"/>
      <c r="IN312" s="35"/>
      <c r="IO312" s="35"/>
      <c r="IP312" s="35"/>
      <c r="IQ312" s="35"/>
      <c r="IR312" s="35"/>
      <c r="IS312" s="35"/>
      <c r="IT312" s="35"/>
      <c r="IU312" s="35"/>
      <c r="IV312" s="35"/>
      <c r="IW312" s="35"/>
      <c r="IX312" s="35"/>
      <c r="IY312" s="35"/>
      <c r="IZ312" s="35"/>
      <c r="JA312" s="35"/>
      <c r="JB312" s="35"/>
      <c r="JC312" s="35"/>
      <c r="JD312" s="35"/>
      <c r="JE312" s="35"/>
      <c r="JF312" s="35"/>
      <c r="JG312" s="35"/>
      <c r="JH312" s="35"/>
      <c r="JI312" s="35"/>
      <c r="JJ312" s="35"/>
      <c r="JK312" s="35"/>
      <c r="JL312" s="35"/>
      <c r="JM312" s="35"/>
      <c r="JN312" s="35"/>
      <c r="JO312" s="35"/>
      <c r="JP312" s="35"/>
      <c r="JQ312" s="35"/>
      <c r="JR312" s="35"/>
      <c r="JS312" s="35"/>
      <c r="JT312" s="35"/>
      <c r="JU312" s="35"/>
      <c r="JV312" s="35"/>
      <c r="JW312" s="35"/>
      <c r="JX312" s="35"/>
      <c r="JY312" s="35"/>
      <c r="JZ312" s="35"/>
      <c r="KA312" s="35"/>
      <c r="KB312" s="35"/>
      <c r="KC312" s="35"/>
      <c r="KD312" s="35"/>
      <c r="KE312" s="35"/>
      <c r="KF312" s="35"/>
      <c r="KG312" s="35"/>
      <c r="KH312" s="35"/>
      <c r="KI312" s="35"/>
      <c r="KJ312" s="35"/>
      <c r="KK312" s="35"/>
      <c r="KL312" s="35"/>
      <c r="KM312" s="35"/>
      <c r="KN312" s="35"/>
      <c r="KO312" s="35"/>
      <c r="KP312" s="35"/>
      <c r="KQ312" s="35"/>
      <c r="KR312" s="35"/>
      <c r="KS312" s="35"/>
      <c r="KT312" s="35"/>
      <c r="KU312" s="35"/>
      <c r="KV312" s="35"/>
      <c r="KW312" s="35"/>
      <c r="KX312" s="35"/>
      <c r="KY312" s="35"/>
      <c r="KZ312" s="35"/>
      <c r="LA312" s="35"/>
      <c r="LB312" s="35"/>
      <c r="LC312" s="35"/>
      <c r="LD312" s="35"/>
      <c r="LE312" s="35"/>
      <c r="LF312" s="35"/>
      <c r="LG312" s="35"/>
      <c r="LH312" s="35"/>
      <c r="LI312" s="35"/>
      <c r="LJ312" s="35"/>
      <c r="LK312" s="35"/>
      <c r="LL312" s="35"/>
      <c r="LM312" s="35"/>
      <c r="LN312" s="35"/>
      <c r="LO312" s="35"/>
      <c r="LP312" s="35"/>
      <c r="LQ312" s="35"/>
      <c r="LR312" s="35"/>
      <c r="LS312" s="35"/>
      <c r="LT312" s="35"/>
      <c r="LU312" s="35"/>
      <c r="LV312" s="35"/>
      <c r="LW312" s="35"/>
      <c r="LX312" s="35"/>
      <c r="LY312" s="35"/>
      <c r="LZ312" s="35"/>
      <c r="MA312" s="35"/>
      <c r="MB312" s="35"/>
      <c r="MC312" s="35"/>
      <c r="MD312" s="35"/>
      <c r="ME312" s="35"/>
      <c r="MF312" s="35"/>
      <c r="MG312" s="35"/>
      <c r="MH312" s="35"/>
      <c r="MI312" s="35"/>
      <c r="MJ312" s="35"/>
      <c r="MK312" s="35"/>
      <c r="ML312" s="35"/>
      <c r="MM312" s="35"/>
      <c r="MN312" s="35"/>
      <c r="MO312" s="35"/>
      <c r="MP312" s="35"/>
      <c r="MQ312" s="35"/>
      <c r="MR312" s="35"/>
      <c r="MS312" s="35"/>
      <c r="MT312" s="35"/>
      <c r="MU312" s="35"/>
      <c r="MV312" s="35"/>
      <c r="MW312" s="35"/>
      <c r="MX312" s="35"/>
      <c r="MY312" s="35"/>
      <c r="MZ312" s="35"/>
      <c r="NA312" s="35"/>
      <c r="NB312" s="35"/>
      <c r="NC312" s="35"/>
      <c r="ND312" s="35"/>
      <c r="NE312" s="35"/>
      <c r="NF312" s="35"/>
      <c r="NG312" s="35"/>
      <c r="NH312" s="35"/>
      <c r="NI312" s="35"/>
      <c r="NJ312" s="35"/>
      <c r="NK312" s="35"/>
      <c r="NL312" s="35"/>
      <c r="NM312" s="35"/>
      <c r="NN312" s="35"/>
      <c r="NO312" s="35"/>
      <c r="NP312" s="35"/>
      <c r="NQ312" s="35"/>
      <c r="NR312" s="35"/>
      <c r="NS312" s="35"/>
      <c r="NT312" s="35"/>
      <c r="NU312" s="35"/>
      <c r="NV312" s="35"/>
      <c r="NW312" s="35"/>
      <c r="NX312" s="35"/>
      <c r="NY312" s="35"/>
      <c r="NZ312" s="35"/>
      <c r="OA312" s="35"/>
      <c r="OB312" s="35"/>
      <c r="OC312" s="35"/>
      <c r="OD312" s="35"/>
      <c r="OE312" s="35"/>
      <c r="OF312" s="35"/>
      <c r="OG312" s="35"/>
      <c r="OH312" s="35"/>
      <c r="OI312" s="35"/>
      <c r="OJ312" s="35"/>
      <c r="OK312" s="35"/>
      <c r="OL312" s="35"/>
      <c r="OM312" s="35"/>
      <c r="ON312" s="35"/>
      <c r="OO312" s="35"/>
      <c r="OP312" s="35"/>
      <c r="OQ312" s="35"/>
      <c r="OR312" s="35"/>
      <c r="OS312" s="35"/>
      <c r="OT312" s="35"/>
      <c r="OU312" s="35"/>
      <c r="OV312" s="35"/>
      <c r="OW312" s="35"/>
      <c r="OX312" s="35"/>
      <c r="OY312" s="35"/>
      <c r="OZ312" s="35"/>
      <c r="PA312" s="35"/>
      <c r="PB312" s="35"/>
      <c r="PC312" s="35"/>
      <c r="PD312" s="35"/>
      <c r="PE312" s="35"/>
      <c r="PF312" s="35"/>
      <c r="PG312" s="35"/>
      <c r="PH312" s="35"/>
      <c r="PI312" s="35"/>
      <c r="PJ312" s="35"/>
      <c r="PK312" s="35"/>
      <c r="PL312" s="35"/>
      <c r="PM312" s="35"/>
      <c r="PN312" s="35"/>
      <c r="PO312" s="35"/>
      <c r="PP312" s="35"/>
      <c r="PQ312" s="35"/>
      <c r="PR312" s="35"/>
      <c r="PS312" s="35"/>
      <c r="PT312" s="35"/>
      <c r="PU312" s="35"/>
      <c r="PV312" s="35"/>
      <c r="PW312" s="35"/>
      <c r="PX312" s="35"/>
      <c r="PY312" s="35"/>
      <c r="PZ312" s="35"/>
      <c r="QA312" s="35"/>
      <c r="QB312" s="35"/>
      <c r="QC312" s="35"/>
      <c r="QD312" s="35"/>
      <c r="QE312" s="35"/>
      <c r="QF312" s="35"/>
      <c r="QG312" s="35"/>
      <c r="QH312" s="35"/>
      <c r="QI312" s="35"/>
      <c r="QJ312" s="35"/>
      <c r="QK312" s="35"/>
      <c r="QL312" s="35"/>
      <c r="QM312" s="35"/>
      <c r="QN312" s="35"/>
      <c r="QO312" s="35"/>
      <c r="QP312" s="35"/>
      <c r="QQ312" s="35"/>
      <c r="QR312" s="35"/>
      <c r="QS312" s="35"/>
      <c r="QT312" s="35"/>
      <c r="QU312" s="35"/>
      <c r="QV312" s="35"/>
      <c r="QW312" s="35"/>
      <c r="QX312" s="35"/>
      <c r="QY312" s="35"/>
      <c r="QZ312" s="35"/>
      <c r="RA312" s="35"/>
      <c r="RB312" s="35"/>
      <c r="RC312" s="35"/>
      <c r="RD312" s="35"/>
      <c r="RE312" s="35"/>
      <c r="RF312" s="35"/>
      <c r="RG312" s="35"/>
      <c r="RH312" s="35"/>
      <c r="RI312" s="35"/>
      <c r="RJ312" s="35"/>
      <c r="RK312" s="35"/>
      <c r="RL312" s="35"/>
      <c r="RM312" s="35"/>
      <c r="RN312" s="35"/>
      <c r="RO312" s="35"/>
      <c r="RP312" s="35"/>
      <c r="RQ312" s="35"/>
      <c r="RR312" s="35"/>
      <c r="RS312" s="35"/>
      <c r="RT312" s="35"/>
      <c r="RU312" s="35"/>
      <c r="RV312" s="35"/>
      <c r="RW312" s="35"/>
      <c r="RX312" s="35"/>
      <c r="RY312" s="35"/>
      <c r="RZ312" s="35"/>
      <c r="SA312" s="35"/>
      <c r="SB312" s="35"/>
      <c r="SC312" s="35"/>
      <c r="SD312" s="35"/>
      <c r="SE312" s="35"/>
      <c r="SF312" s="35"/>
      <c r="SG312" s="35"/>
      <c r="SH312" s="35">
        <v>10</v>
      </c>
      <c r="SI312" s="35"/>
      <c r="SJ312" s="35"/>
      <c r="SK312" s="35"/>
      <c r="SL312" s="35"/>
      <c r="SM312" s="35"/>
      <c r="SN312" s="35"/>
      <c r="SO312" s="35"/>
      <c r="SP312" s="35"/>
      <c r="SQ312" s="35"/>
      <c r="SR312" s="35"/>
      <c r="SS312" s="35"/>
      <c r="ST312" s="35"/>
      <c r="SU312" s="35"/>
      <c r="SV312" s="35"/>
      <c r="SW312" s="35"/>
      <c r="SX312" s="35"/>
      <c r="SY312" s="35"/>
      <c r="SZ312" s="35"/>
      <c r="TA312" s="35"/>
      <c r="TB312" s="35"/>
      <c r="TC312" s="35"/>
      <c r="TD312" s="35"/>
      <c r="TE312" s="35"/>
      <c r="TF312" s="35"/>
      <c r="TG312" s="35"/>
      <c r="TH312" s="35"/>
      <c r="TI312" s="35"/>
      <c r="TJ312" s="35"/>
      <c r="TK312" s="35"/>
      <c r="TL312" s="35"/>
      <c r="TM312" s="35"/>
      <c r="TN312" s="35"/>
      <c r="TO312" s="35"/>
      <c r="TP312" s="35"/>
      <c r="TQ312" s="35"/>
      <c r="TR312" s="35"/>
      <c r="TS312" s="35"/>
      <c r="TT312" s="35"/>
      <c r="TU312" s="35"/>
      <c r="TV312" s="35"/>
      <c r="TW312" s="35"/>
      <c r="TX312" s="35"/>
      <c r="TY312" s="35"/>
      <c r="TZ312" s="35"/>
      <c r="UA312" s="35"/>
      <c r="UB312" s="35"/>
      <c r="UC312" s="35"/>
      <c r="UD312" s="35"/>
      <c r="UE312" s="35"/>
      <c r="UF312" s="35"/>
      <c r="UG312" s="35"/>
      <c r="UH312" s="35"/>
      <c r="UI312" s="35"/>
      <c r="UJ312" s="35"/>
      <c r="UK312" s="35"/>
      <c r="UL312" s="35"/>
      <c r="UM312" s="35"/>
      <c r="UN312" s="35"/>
      <c r="UO312" s="35"/>
      <c r="UP312" s="35"/>
      <c r="UQ312" s="35">
        <v>40</v>
      </c>
      <c r="UR312" s="35"/>
      <c r="US312" s="35"/>
      <c r="UT312" s="35"/>
      <c r="UU312" s="35"/>
      <c r="UV312" s="35"/>
      <c r="UW312" s="35"/>
      <c r="UX312" s="35"/>
      <c r="UY312" s="35"/>
      <c r="UZ312" s="35"/>
      <c r="VA312" s="35"/>
      <c r="VB312" s="35"/>
      <c r="VC312" s="35"/>
      <c r="VD312" s="35"/>
      <c r="VE312" s="35"/>
      <c r="VF312" s="35"/>
      <c r="VG312" s="35"/>
      <c r="VH312" s="35"/>
      <c r="VI312" s="35"/>
      <c r="VJ312" s="35"/>
      <c r="VK312" s="35"/>
      <c r="VL312" s="35"/>
      <c r="VM312" s="35"/>
      <c r="VN312" s="35"/>
      <c r="VO312" s="35"/>
      <c r="VP312" s="35"/>
      <c r="VQ312" s="35"/>
      <c r="VR312" s="35"/>
      <c r="VS312" s="35"/>
      <c r="VT312" s="35">
        <v>10</v>
      </c>
      <c r="VU312" s="35"/>
      <c r="VV312" s="35"/>
      <c r="VW312" s="35"/>
      <c r="VX312" s="35"/>
      <c r="VY312" s="35"/>
      <c r="VZ312" s="35"/>
      <c r="WA312" s="35"/>
      <c r="WB312" s="35"/>
      <c r="WC312" s="35"/>
      <c r="WD312" s="35"/>
      <c r="WE312" s="35"/>
      <c r="WF312" s="35"/>
      <c r="WG312" s="35"/>
      <c r="WH312" s="35"/>
      <c r="WI312" s="35"/>
      <c r="WJ312" s="35"/>
      <c r="WK312" s="35"/>
      <c r="WL312" s="35"/>
      <c r="WM312" s="35"/>
      <c r="WN312" s="35"/>
      <c r="WO312" s="35"/>
      <c r="WP312" s="35"/>
      <c r="WQ312" s="35"/>
      <c r="WR312" s="35"/>
      <c r="WS312" s="35"/>
      <c r="WT312" s="35"/>
      <c r="WU312" s="35"/>
      <c r="WV312" s="35"/>
      <c r="WW312" s="35"/>
      <c r="WX312" s="35"/>
      <c r="WY312" s="35"/>
      <c r="WZ312" s="35"/>
      <c r="XA312" s="35"/>
      <c r="XB312" s="35"/>
      <c r="XC312" s="35"/>
      <c r="XD312" s="35"/>
      <c r="XE312" s="35"/>
      <c r="XF312" s="35"/>
      <c r="XG312" s="35"/>
      <c r="XH312" s="35"/>
      <c r="XI312" s="35"/>
      <c r="XJ312" s="35"/>
      <c r="XK312" s="35"/>
      <c r="XL312" s="35"/>
      <c r="XM312" s="35"/>
      <c r="XN312" s="35"/>
      <c r="XO312" s="35"/>
      <c r="XP312" s="35"/>
      <c r="XQ312" s="35"/>
      <c r="XR312" s="35"/>
      <c r="XS312" s="35"/>
      <c r="XT312" s="35"/>
      <c r="XU312" s="35"/>
      <c r="XV312" s="35"/>
      <c r="XW312" s="35"/>
      <c r="XX312" s="35"/>
      <c r="XY312" s="35"/>
      <c r="XZ312" s="35"/>
      <c r="YA312" s="35"/>
      <c r="YB312" s="35"/>
      <c r="YC312" s="35"/>
      <c r="YD312" s="35"/>
      <c r="YE312" s="35"/>
      <c r="YF312" s="35"/>
      <c r="YG312" s="35"/>
      <c r="YH312" s="35">
        <v>40</v>
      </c>
      <c r="YI312" s="35"/>
      <c r="YJ312" s="35"/>
      <c r="YK312" s="35"/>
      <c r="YL312" s="35"/>
      <c r="YM312" s="35"/>
      <c r="YN312" s="35"/>
      <c r="YO312" s="35"/>
      <c r="YP312" s="35"/>
      <c r="YQ312" s="35"/>
      <c r="YR312" s="35"/>
      <c r="YS312" s="35"/>
      <c r="YT312" s="35"/>
      <c r="YU312" s="35"/>
      <c r="YV312" s="35"/>
      <c r="YW312" s="35"/>
      <c r="YX312" s="35"/>
      <c r="YY312" s="35"/>
      <c r="YZ312" s="35"/>
      <c r="ZA312" s="35"/>
      <c r="ZB312" s="35"/>
      <c r="ZC312" s="35"/>
      <c r="ZD312" s="35"/>
      <c r="ZE312" s="35"/>
      <c r="ZF312" s="35"/>
      <c r="ZG312" s="35"/>
      <c r="ZH312" s="35"/>
      <c r="ZI312" s="35"/>
      <c r="ZJ312" s="35"/>
      <c r="ZK312" s="35"/>
      <c r="ZL312" s="35"/>
      <c r="ZM312" s="35"/>
      <c r="ZN312" s="35"/>
      <c r="ZO312" s="35"/>
      <c r="ZP312" s="35"/>
      <c r="ZQ312" s="35"/>
      <c r="ZR312" s="35"/>
      <c r="ZS312" s="35"/>
      <c r="ZT312" s="35"/>
      <c r="ZU312" s="35"/>
      <c r="ZV312" s="35"/>
      <c r="ZW312" s="35"/>
      <c r="ZX312" s="35"/>
      <c r="ZY312" s="35"/>
      <c r="ZZ312" s="35"/>
      <c r="AAA312" s="35"/>
      <c r="AAB312" s="35"/>
      <c r="AAC312" s="35"/>
      <c r="AAD312" s="35"/>
      <c r="AAE312" s="35"/>
      <c r="AAF312" s="35"/>
      <c r="AAG312" s="35"/>
      <c r="AAH312" s="35"/>
      <c r="AAI312" s="35"/>
      <c r="AAJ312" s="35"/>
      <c r="AAK312" s="35"/>
      <c r="AAL312" s="35"/>
      <c r="AAM312" s="35"/>
      <c r="AAN312" s="35"/>
      <c r="AAO312" s="35"/>
      <c r="AAP312" s="35"/>
      <c r="AAQ312" s="35"/>
      <c r="AAR312" s="35"/>
      <c r="AAS312" s="35"/>
      <c r="AAT312" s="35"/>
      <c r="AAU312" s="35"/>
      <c r="AAV312" s="35"/>
      <c r="AAW312" s="35"/>
      <c r="AAX312" s="35"/>
      <c r="AAY312" s="35"/>
      <c r="AAZ312" s="35"/>
      <c r="ABA312" s="35"/>
      <c r="ABB312" s="35"/>
      <c r="ABC312" s="35"/>
      <c r="ABD312" s="35"/>
      <c r="ABE312" s="35"/>
      <c r="ABF312" s="35"/>
      <c r="ABG312" s="35"/>
      <c r="ABH312" s="35"/>
      <c r="ABI312" s="35"/>
      <c r="ABJ312" s="35"/>
      <c r="ABK312" s="35"/>
      <c r="ABL312" s="35"/>
      <c r="ABM312" s="35"/>
      <c r="ABN312" s="35"/>
      <c r="ABO312" s="35"/>
      <c r="ABP312" s="35"/>
      <c r="ABQ312" s="35"/>
      <c r="ABR312" s="35"/>
      <c r="ABS312" s="35"/>
      <c r="ABT312" s="35"/>
      <c r="ABU312" s="35"/>
      <c r="ABV312" s="35"/>
      <c r="ABW312" s="35"/>
      <c r="ABX312" s="35"/>
      <c r="ABY312" s="35"/>
      <c r="ABZ312" s="35"/>
      <c r="ACA312" s="35"/>
      <c r="ACB312" s="35"/>
      <c r="ACC312" s="35"/>
      <c r="ACD312" s="35"/>
      <c r="ACE312" s="35"/>
      <c r="ACF312" s="35"/>
      <c r="ACG312" s="35"/>
      <c r="ACH312" s="35"/>
      <c r="ACI312" s="35"/>
      <c r="ACJ312" s="35"/>
      <c r="ACK312" s="35"/>
      <c r="ACL312" s="35"/>
      <c r="ACM312" s="35"/>
      <c r="ACN312" s="35"/>
      <c r="ACO312" s="35"/>
      <c r="ACP312" s="35"/>
      <c r="ACQ312" s="35"/>
      <c r="ACR312" s="35"/>
      <c r="ACS312" s="35"/>
      <c r="ACT312" s="35"/>
      <c r="ACU312" s="35"/>
      <c r="ACV312" s="35"/>
      <c r="ACW312" s="35"/>
      <c r="ACX312" s="35"/>
      <c r="ACY312" s="35"/>
      <c r="ACZ312" s="35"/>
      <c r="ADA312" s="35"/>
      <c r="ADB312" s="35"/>
      <c r="ADC312" s="35"/>
      <c r="ADD312" s="35"/>
      <c r="ADE312" s="35"/>
      <c r="ADF312" s="35"/>
      <c r="ADG312" s="35"/>
      <c r="ADH312" s="35"/>
      <c r="ADI312" s="35"/>
      <c r="ADJ312" s="35"/>
      <c r="ADK312" s="35"/>
      <c r="ADL312" s="35"/>
      <c r="ADM312" s="35"/>
      <c r="ADN312" s="35"/>
      <c r="ADO312" s="35"/>
      <c r="ADP312" s="35"/>
      <c r="ADQ312" s="35"/>
      <c r="ADR312" s="35"/>
      <c r="ADS312" s="35"/>
      <c r="ADT312" s="35"/>
      <c r="ADU312" s="35"/>
      <c r="ADV312" s="35"/>
      <c r="ADW312" s="35"/>
      <c r="ADX312" s="35"/>
      <c r="ADY312" s="26">
        <f t="shared" si="12"/>
        <v>0</v>
      </c>
      <c r="ADZ312" s="5"/>
    </row>
    <row r="313" spans="1:806" s="33" customFormat="1" x14ac:dyDescent="0.2">
      <c r="A313" s="38" t="s">
        <v>163</v>
      </c>
      <c r="B313" s="65">
        <f t="shared" si="11"/>
        <v>10</v>
      </c>
      <c r="C313" s="57">
        <v>10</v>
      </c>
      <c r="D313" s="60">
        <v>44753</v>
      </c>
      <c r="E313" s="67">
        <v>40.880000000000003</v>
      </c>
      <c r="F313" s="67">
        <f t="shared" si="13"/>
        <v>408.8</v>
      </c>
      <c r="G313" s="65">
        <v>30</v>
      </c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  <c r="BB313" s="35"/>
      <c r="BC313" s="35"/>
      <c r="BD313" s="35"/>
      <c r="BE313" s="15"/>
      <c r="BF313" s="15"/>
      <c r="BG313" s="136"/>
      <c r="BH313" s="35"/>
      <c r="BI313" s="35"/>
      <c r="BJ313" s="35"/>
      <c r="BK313" s="35"/>
      <c r="BL313" s="35"/>
      <c r="BM313" s="35"/>
      <c r="BN313" s="35"/>
      <c r="BO313" s="35"/>
      <c r="BP313" s="35"/>
      <c r="BQ313" s="35"/>
      <c r="BR313" s="35"/>
      <c r="BS313" s="35"/>
      <c r="BT313" s="35"/>
      <c r="BU313" s="35"/>
      <c r="BV313" s="35"/>
      <c r="BW313" s="35"/>
      <c r="BX313" s="35"/>
      <c r="BY313" s="35"/>
      <c r="BZ313" s="35"/>
      <c r="CA313" s="35"/>
      <c r="CB313" s="35"/>
      <c r="CC313" s="35"/>
      <c r="CD313" s="35"/>
      <c r="CE313" s="35"/>
      <c r="CF313" s="35"/>
      <c r="CG313" s="35"/>
      <c r="CH313" s="35"/>
      <c r="CI313" s="35"/>
      <c r="CJ313" s="35"/>
      <c r="CK313" s="35"/>
      <c r="CL313" s="35"/>
      <c r="CM313" s="35"/>
      <c r="CN313" s="35"/>
      <c r="CO313" s="35"/>
      <c r="CP313" s="35"/>
      <c r="CQ313" s="35"/>
      <c r="CR313" s="35"/>
      <c r="CS313" s="35"/>
      <c r="CT313" s="35"/>
      <c r="CU313" s="35"/>
      <c r="CV313" s="35"/>
      <c r="CW313" s="35"/>
      <c r="CX313" s="35"/>
      <c r="CY313" s="35"/>
      <c r="CZ313" s="35"/>
      <c r="DA313" s="35"/>
      <c r="DB313" s="35"/>
      <c r="DC313" s="35"/>
      <c r="DD313" s="35"/>
      <c r="DE313" s="35"/>
      <c r="DF313" s="35"/>
      <c r="DG313" s="35"/>
      <c r="DH313" s="35"/>
      <c r="DI313" s="35"/>
      <c r="DJ313" s="35"/>
      <c r="DK313" s="35"/>
      <c r="DL313" s="35"/>
      <c r="DM313" s="35"/>
      <c r="DN313" s="35"/>
      <c r="DO313" s="35"/>
      <c r="DP313" s="35"/>
      <c r="DQ313" s="35"/>
      <c r="DR313" s="35"/>
      <c r="DS313" s="35"/>
      <c r="DT313" s="35"/>
      <c r="DU313" s="35"/>
      <c r="DV313" s="35"/>
      <c r="DW313" s="35"/>
      <c r="DX313" s="35"/>
      <c r="DY313" s="35"/>
      <c r="DZ313" s="35"/>
      <c r="EA313" s="35"/>
      <c r="EB313" s="35"/>
      <c r="EC313" s="35"/>
      <c r="ED313" s="35"/>
      <c r="EE313" s="35"/>
      <c r="EF313" s="35"/>
      <c r="EG313" s="35"/>
      <c r="EH313" s="35"/>
      <c r="EI313" s="35"/>
      <c r="EJ313" s="35"/>
      <c r="EK313" s="35"/>
      <c r="EL313" s="35"/>
      <c r="EM313" s="35"/>
      <c r="EN313" s="35"/>
      <c r="EO313" s="35"/>
      <c r="EP313" s="35"/>
      <c r="EQ313" s="35"/>
      <c r="ER313" s="35"/>
      <c r="ES313" s="35"/>
      <c r="ET313" s="35"/>
      <c r="EU313" s="35"/>
      <c r="EV313" s="35"/>
      <c r="EW313" s="35"/>
      <c r="EX313" s="35"/>
      <c r="EY313" s="35"/>
      <c r="EZ313" s="35"/>
      <c r="FA313" s="35"/>
      <c r="FB313" s="35"/>
      <c r="FC313" s="35"/>
      <c r="FD313" s="35"/>
      <c r="FE313" s="35"/>
      <c r="FF313" s="35"/>
      <c r="FG313" s="35"/>
      <c r="FH313" s="35"/>
      <c r="FI313" s="35"/>
      <c r="FJ313" s="35"/>
      <c r="FK313" s="35"/>
      <c r="FL313" s="35"/>
      <c r="FM313" s="35"/>
      <c r="FN313" s="35">
        <v>10</v>
      </c>
      <c r="FO313" s="35"/>
      <c r="FP313" s="35"/>
      <c r="FQ313" s="35"/>
      <c r="FR313" s="35"/>
      <c r="FS313" s="35"/>
      <c r="FT313" s="35"/>
      <c r="FU313" s="35"/>
      <c r="FV313" s="35"/>
      <c r="FW313" s="35"/>
      <c r="FX313" s="35"/>
      <c r="FY313" s="35">
        <v>10</v>
      </c>
      <c r="FZ313" s="35"/>
      <c r="GA313" s="35"/>
      <c r="GB313" s="35">
        <v>20</v>
      </c>
      <c r="GC313" s="35"/>
      <c r="GD313" s="35"/>
      <c r="GE313" s="35"/>
      <c r="GF313" s="35"/>
      <c r="GG313" s="35"/>
      <c r="GH313" s="35"/>
      <c r="GI313" s="35"/>
      <c r="GJ313" s="35"/>
      <c r="GK313" s="35"/>
      <c r="GL313" s="35"/>
      <c r="GM313" s="35"/>
      <c r="GN313" s="35"/>
      <c r="GO313" s="35"/>
      <c r="GP313" s="35"/>
      <c r="GQ313" s="35"/>
      <c r="GR313" s="35"/>
      <c r="GS313" s="35"/>
      <c r="GT313" s="35"/>
      <c r="GU313" s="35"/>
      <c r="GV313" s="35"/>
      <c r="GW313" s="35"/>
      <c r="GX313" s="35"/>
      <c r="GY313" s="35"/>
      <c r="GZ313" s="35"/>
      <c r="HA313" s="35"/>
      <c r="HB313" s="35"/>
      <c r="HC313" s="35"/>
      <c r="HD313" s="35"/>
      <c r="HE313" s="35"/>
      <c r="HF313" s="35"/>
      <c r="HG313" s="35"/>
      <c r="HH313" s="35"/>
      <c r="HI313" s="35">
        <v>10</v>
      </c>
      <c r="HJ313" s="35">
        <v>10</v>
      </c>
      <c r="HK313" s="35"/>
      <c r="HL313" s="35"/>
      <c r="HM313" s="35"/>
      <c r="HN313" s="35"/>
      <c r="HO313" s="35"/>
      <c r="HP313" s="35"/>
      <c r="HQ313" s="35"/>
      <c r="HR313" s="35"/>
      <c r="HS313" s="35"/>
      <c r="HT313" s="35"/>
      <c r="HU313" s="35"/>
      <c r="HV313" s="35"/>
      <c r="HW313" s="35"/>
      <c r="HX313" s="35"/>
      <c r="HY313" s="35"/>
      <c r="HZ313" s="35"/>
      <c r="IA313" s="35"/>
      <c r="IB313" s="35"/>
      <c r="IC313" s="35"/>
      <c r="ID313" s="35"/>
      <c r="IE313" s="35"/>
      <c r="IF313" s="35"/>
      <c r="IG313" s="35"/>
      <c r="IH313" s="35"/>
      <c r="II313" s="35"/>
      <c r="IJ313" s="35"/>
      <c r="IK313" s="35"/>
      <c r="IL313" s="35"/>
      <c r="IM313" s="35"/>
      <c r="IN313" s="35"/>
      <c r="IO313" s="35"/>
      <c r="IP313" s="35"/>
      <c r="IQ313" s="35"/>
      <c r="IR313" s="35"/>
      <c r="IS313" s="35"/>
      <c r="IT313" s="35"/>
      <c r="IU313" s="35"/>
      <c r="IV313" s="35"/>
      <c r="IW313" s="35"/>
      <c r="IX313" s="35"/>
      <c r="IY313" s="35"/>
      <c r="IZ313" s="35"/>
      <c r="JA313" s="35"/>
      <c r="JB313" s="35"/>
      <c r="JC313" s="35"/>
      <c r="JD313" s="35"/>
      <c r="JE313" s="35"/>
      <c r="JF313" s="35"/>
      <c r="JG313" s="35"/>
      <c r="JH313" s="35"/>
      <c r="JI313" s="35"/>
      <c r="JJ313" s="35"/>
      <c r="JK313" s="35"/>
      <c r="JL313" s="35"/>
      <c r="JM313" s="35"/>
      <c r="JN313" s="35"/>
      <c r="JO313" s="35"/>
      <c r="JP313" s="35"/>
      <c r="JQ313" s="35"/>
      <c r="JR313" s="35"/>
      <c r="JS313" s="35"/>
      <c r="JT313" s="35"/>
      <c r="JU313" s="35"/>
      <c r="JV313" s="35"/>
      <c r="JW313" s="35"/>
      <c r="JX313" s="35"/>
      <c r="JY313" s="35"/>
      <c r="JZ313" s="35"/>
      <c r="KA313" s="35"/>
      <c r="KB313" s="35"/>
      <c r="KC313" s="35"/>
      <c r="KD313" s="35"/>
      <c r="KE313" s="35"/>
      <c r="KF313" s="35"/>
      <c r="KG313" s="35"/>
      <c r="KH313" s="35"/>
      <c r="KI313" s="35"/>
      <c r="KJ313" s="35"/>
      <c r="KK313" s="35"/>
      <c r="KL313" s="35"/>
      <c r="KM313" s="35"/>
      <c r="KN313" s="35"/>
      <c r="KO313" s="35"/>
      <c r="KP313" s="35"/>
      <c r="KQ313" s="35"/>
      <c r="KR313" s="35"/>
      <c r="KS313" s="35"/>
      <c r="KT313" s="35"/>
      <c r="KU313" s="35"/>
      <c r="KV313" s="35"/>
      <c r="KW313" s="35"/>
      <c r="KX313" s="35"/>
      <c r="KY313" s="35"/>
      <c r="KZ313" s="35"/>
      <c r="LA313" s="35"/>
      <c r="LB313" s="35"/>
      <c r="LC313" s="35"/>
      <c r="LD313" s="35"/>
      <c r="LE313" s="35"/>
      <c r="LF313" s="35"/>
      <c r="LG313" s="35"/>
      <c r="LH313" s="35"/>
      <c r="LI313" s="35"/>
      <c r="LJ313" s="35"/>
      <c r="LK313" s="35"/>
      <c r="LL313" s="35"/>
      <c r="LM313" s="35"/>
      <c r="LN313" s="35"/>
      <c r="LO313" s="35"/>
      <c r="LP313" s="35"/>
      <c r="LQ313" s="35"/>
      <c r="LR313" s="35"/>
      <c r="LS313" s="35"/>
      <c r="LT313" s="35"/>
      <c r="LU313" s="35"/>
      <c r="LV313" s="35"/>
      <c r="LW313" s="35"/>
      <c r="LX313" s="35"/>
      <c r="LY313" s="35"/>
      <c r="LZ313" s="35"/>
      <c r="MA313" s="35"/>
      <c r="MB313" s="35"/>
      <c r="MC313" s="35"/>
      <c r="MD313" s="35"/>
      <c r="ME313" s="35"/>
      <c r="MF313" s="35"/>
      <c r="MG313" s="35"/>
      <c r="MH313" s="35"/>
      <c r="MI313" s="35"/>
      <c r="MJ313" s="35"/>
      <c r="MK313" s="35"/>
      <c r="ML313" s="35"/>
      <c r="MM313" s="35"/>
      <c r="MN313" s="35"/>
      <c r="MO313" s="35"/>
      <c r="MP313" s="35"/>
      <c r="MQ313" s="35"/>
      <c r="MR313" s="35"/>
      <c r="MS313" s="35"/>
      <c r="MT313" s="35"/>
      <c r="MU313" s="35"/>
      <c r="MV313" s="35"/>
      <c r="MW313" s="35"/>
      <c r="MX313" s="35"/>
      <c r="MY313" s="35"/>
      <c r="MZ313" s="35"/>
      <c r="NA313" s="35"/>
      <c r="NB313" s="35"/>
      <c r="NC313" s="35"/>
      <c r="ND313" s="35"/>
      <c r="NE313" s="35"/>
      <c r="NF313" s="35"/>
      <c r="NG313" s="35"/>
      <c r="NH313" s="35"/>
      <c r="NI313" s="35"/>
      <c r="NJ313" s="35"/>
      <c r="NK313" s="35"/>
      <c r="NL313" s="35"/>
      <c r="NM313" s="35"/>
      <c r="NN313" s="35"/>
      <c r="NO313" s="35"/>
      <c r="NP313" s="35"/>
      <c r="NQ313" s="35"/>
      <c r="NR313" s="35"/>
      <c r="NS313" s="35"/>
      <c r="NT313" s="35"/>
      <c r="NU313" s="35"/>
      <c r="NV313" s="35"/>
      <c r="NW313" s="35"/>
      <c r="NX313" s="35"/>
      <c r="NY313" s="35"/>
      <c r="NZ313" s="35"/>
      <c r="OA313" s="35"/>
      <c r="OB313" s="35"/>
      <c r="OC313" s="35"/>
      <c r="OD313" s="35"/>
      <c r="OE313" s="35"/>
      <c r="OF313" s="35"/>
      <c r="OG313" s="35"/>
      <c r="OH313" s="35"/>
      <c r="OI313" s="35"/>
      <c r="OJ313" s="35"/>
      <c r="OK313" s="35"/>
      <c r="OL313" s="35"/>
      <c r="OM313" s="35"/>
      <c r="ON313" s="35"/>
      <c r="OO313" s="35"/>
      <c r="OP313" s="35"/>
      <c r="OQ313" s="35"/>
      <c r="OR313" s="35">
        <v>10</v>
      </c>
      <c r="OS313" s="35"/>
      <c r="OT313" s="35"/>
      <c r="OU313" s="35"/>
      <c r="OV313" s="35"/>
      <c r="OW313" s="35"/>
      <c r="OX313" s="35"/>
      <c r="OY313" s="35"/>
      <c r="OZ313" s="35"/>
      <c r="PA313" s="35"/>
      <c r="PB313" s="35"/>
      <c r="PC313" s="35"/>
      <c r="PD313" s="35"/>
      <c r="PE313" s="35"/>
      <c r="PF313" s="35"/>
      <c r="PG313" s="35"/>
      <c r="PH313" s="35"/>
      <c r="PI313" s="35"/>
      <c r="PJ313" s="35"/>
      <c r="PK313" s="35"/>
      <c r="PL313" s="35"/>
      <c r="PM313" s="35"/>
      <c r="PN313" s="35"/>
      <c r="PO313" s="35"/>
      <c r="PP313" s="35"/>
      <c r="PQ313" s="35"/>
      <c r="PR313" s="35"/>
      <c r="PS313" s="35"/>
      <c r="PT313" s="35"/>
      <c r="PU313" s="35"/>
      <c r="PV313" s="35"/>
      <c r="PW313" s="35"/>
      <c r="PX313" s="35"/>
      <c r="PY313" s="35"/>
      <c r="PZ313" s="35"/>
      <c r="QA313" s="35"/>
      <c r="QB313" s="35"/>
      <c r="QC313" s="35"/>
      <c r="QD313" s="35"/>
      <c r="QE313" s="35"/>
      <c r="QF313" s="35"/>
      <c r="QG313" s="35"/>
      <c r="QH313" s="35"/>
      <c r="QI313" s="35"/>
      <c r="QJ313" s="35"/>
      <c r="QK313" s="35"/>
      <c r="QL313" s="35"/>
      <c r="QM313" s="35"/>
      <c r="QN313" s="35"/>
      <c r="QO313" s="35"/>
      <c r="QP313" s="35"/>
      <c r="QQ313" s="35"/>
      <c r="QR313" s="35"/>
      <c r="QS313" s="35"/>
      <c r="QT313" s="35"/>
      <c r="QU313" s="35"/>
      <c r="QV313" s="35"/>
      <c r="QW313" s="35"/>
      <c r="QX313" s="35"/>
      <c r="QY313" s="35"/>
      <c r="QZ313" s="35"/>
      <c r="RA313" s="35"/>
      <c r="RB313" s="35"/>
      <c r="RC313" s="35"/>
      <c r="RD313" s="35"/>
      <c r="RE313" s="35"/>
      <c r="RF313" s="35"/>
      <c r="RG313" s="35"/>
      <c r="RH313" s="35"/>
      <c r="RI313" s="35"/>
      <c r="RJ313" s="35"/>
      <c r="RK313" s="35"/>
      <c r="RL313" s="35"/>
      <c r="RM313" s="35"/>
      <c r="RN313" s="35"/>
      <c r="RO313" s="35"/>
      <c r="RP313" s="35"/>
      <c r="RQ313" s="35"/>
      <c r="RR313" s="35"/>
      <c r="RS313" s="35"/>
      <c r="RT313" s="35"/>
      <c r="RU313" s="35"/>
      <c r="RV313" s="35"/>
      <c r="RW313" s="35"/>
      <c r="RX313" s="35"/>
      <c r="RY313" s="35"/>
      <c r="RZ313" s="35"/>
      <c r="SA313" s="35"/>
      <c r="SB313" s="35"/>
      <c r="SC313" s="35"/>
      <c r="SD313" s="35"/>
      <c r="SE313" s="35"/>
      <c r="SF313" s="35"/>
      <c r="SG313" s="35"/>
      <c r="SH313" s="35"/>
      <c r="SI313" s="35"/>
      <c r="SJ313" s="35"/>
      <c r="SK313" s="35"/>
      <c r="SL313" s="35"/>
      <c r="SM313" s="35"/>
      <c r="SN313" s="35"/>
      <c r="SO313" s="35"/>
      <c r="SP313" s="35"/>
      <c r="SQ313" s="35"/>
      <c r="SR313" s="35"/>
      <c r="SS313" s="35"/>
      <c r="ST313" s="35"/>
      <c r="SU313" s="35"/>
      <c r="SV313" s="35"/>
      <c r="SW313" s="35"/>
      <c r="SX313" s="35"/>
      <c r="SY313" s="35"/>
      <c r="SZ313" s="35"/>
      <c r="TA313" s="35"/>
      <c r="TB313" s="35"/>
      <c r="TC313" s="35"/>
      <c r="TD313" s="35"/>
      <c r="TE313" s="35"/>
      <c r="TF313" s="35"/>
      <c r="TG313" s="35"/>
      <c r="TH313" s="35"/>
      <c r="TI313" s="35"/>
      <c r="TJ313" s="35"/>
      <c r="TK313" s="35"/>
      <c r="TL313" s="35"/>
      <c r="TM313" s="35"/>
      <c r="TN313" s="35"/>
      <c r="TO313" s="35"/>
      <c r="TP313" s="35"/>
      <c r="TQ313" s="35"/>
      <c r="TR313" s="35"/>
      <c r="TS313" s="35"/>
      <c r="TT313" s="35"/>
      <c r="TU313" s="35"/>
      <c r="TV313" s="35"/>
      <c r="TW313" s="35"/>
      <c r="TX313" s="35"/>
      <c r="TY313" s="35"/>
      <c r="TZ313" s="35"/>
      <c r="UA313" s="35"/>
      <c r="UB313" s="35"/>
      <c r="UC313" s="35"/>
      <c r="UD313" s="35"/>
      <c r="UE313" s="35"/>
      <c r="UF313" s="35"/>
      <c r="UG313" s="35"/>
      <c r="UH313" s="35"/>
      <c r="UI313" s="35"/>
      <c r="UJ313" s="35"/>
      <c r="UK313" s="35"/>
      <c r="UL313" s="35"/>
      <c r="UM313" s="35"/>
      <c r="UN313" s="35"/>
      <c r="UO313" s="35"/>
      <c r="UP313" s="35"/>
      <c r="UQ313" s="35"/>
      <c r="UR313" s="35"/>
      <c r="US313" s="35"/>
      <c r="UT313" s="35"/>
      <c r="UU313" s="35"/>
      <c r="UV313" s="35"/>
      <c r="UW313" s="35"/>
      <c r="UX313" s="35"/>
      <c r="UY313" s="35"/>
      <c r="UZ313" s="35"/>
      <c r="VA313" s="35"/>
      <c r="VB313" s="35"/>
      <c r="VC313" s="35"/>
      <c r="VD313" s="35"/>
      <c r="VE313" s="35"/>
      <c r="VF313" s="35"/>
      <c r="VG313" s="35"/>
      <c r="VH313" s="35"/>
      <c r="VI313" s="35"/>
      <c r="VJ313" s="35"/>
      <c r="VK313" s="35"/>
      <c r="VL313" s="35"/>
      <c r="VM313" s="35">
        <v>30</v>
      </c>
      <c r="VN313" s="35"/>
      <c r="VO313" s="35"/>
      <c r="VP313" s="35"/>
      <c r="VQ313" s="35"/>
      <c r="VR313" s="35"/>
      <c r="VS313" s="35"/>
      <c r="VT313" s="35"/>
      <c r="VU313" s="35"/>
      <c r="VV313" s="35"/>
      <c r="VW313" s="35"/>
      <c r="VX313" s="35"/>
      <c r="VY313" s="35"/>
      <c r="VZ313" s="35"/>
      <c r="WA313" s="35"/>
      <c r="WB313" s="35"/>
      <c r="WC313" s="35"/>
      <c r="WD313" s="35"/>
      <c r="WE313" s="35"/>
      <c r="WF313" s="35"/>
      <c r="WG313" s="35"/>
      <c r="WH313" s="35"/>
      <c r="WI313" s="35"/>
      <c r="WJ313" s="35"/>
      <c r="WK313" s="35"/>
      <c r="WL313" s="35"/>
      <c r="WM313" s="35"/>
      <c r="WN313" s="35"/>
      <c r="WO313" s="35"/>
      <c r="WP313" s="35"/>
      <c r="WQ313" s="35"/>
      <c r="WR313" s="35"/>
      <c r="WS313" s="35"/>
      <c r="WT313" s="35"/>
      <c r="WU313" s="35"/>
      <c r="WV313" s="35"/>
      <c r="WW313" s="35"/>
      <c r="WX313" s="35"/>
      <c r="WY313" s="35"/>
      <c r="WZ313" s="35"/>
      <c r="XA313" s="35"/>
      <c r="XB313" s="35"/>
      <c r="XC313" s="35"/>
      <c r="XD313" s="35"/>
      <c r="XE313" s="35"/>
      <c r="XF313" s="35"/>
      <c r="XG313" s="35"/>
      <c r="XH313" s="35"/>
      <c r="XI313" s="35"/>
      <c r="XJ313" s="35"/>
      <c r="XK313" s="35"/>
      <c r="XL313" s="35"/>
      <c r="XM313" s="35"/>
      <c r="XN313" s="35"/>
      <c r="XO313" s="35"/>
      <c r="XP313" s="35"/>
      <c r="XQ313" s="35"/>
      <c r="XR313" s="35"/>
      <c r="XS313" s="35"/>
      <c r="XT313" s="35"/>
      <c r="XU313" s="35"/>
      <c r="XV313" s="35"/>
      <c r="XW313" s="35"/>
      <c r="XX313" s="35"/>
      <c r="XY313" s="35"/>
      <c r="XZ313" s="35"/>
      <c r="YA313" s="35"/>
      <c r="YB313" s="35"/>
      <c r="YC313" s="35"/>
      <c r="YD313" s="35"/>
      <c r="YE313" s="35"/>
      <c r="YF313" s="35"/>
      <c r="YG313" s="35"/>
      <c r="YH313" s="35"/>
      <c r="YI313" s="35"/>
      <c r="YJ313" s="35"/>
      <c r="YK313" s="35"/>
      <c r="YL313" s="35"/>
      <c r="YM313" s="35"/>
      <c r="YN313" s="35"/>
      <c r="YO313" s="35"/>
      <c r="YP313" s="35"/>
      <c r="YQ313" s="35"/>
      <c r="YR313" s="35"/>
      <c r="YS313" s="35"/>
      <c r="YT313" s="35"/>
      <c r="YU313" s="35"/>
      <c r="YV313" s="35"/>
      <c r="YW313" s="35"/>
      <c r="YX313" s="35"/>
      <c r="YY313" s="35"/>
      <c r="YZ313" s="35"/>
      <c r="ZA313" s="35"/>
      <c r="ZB313" s="35">
        <v>10</v>
      </c>
      <c r="ZC313" s="35"/>
      <c r="ZD313" s="35"/>
      <c r="ZE313" s="35"/>
      <c r="ZF313" s="35"/>
      <c r="ZG313" s="35"/>
      <c r="ZH313" s="35"/>
      <c r="ZI313" s="35"/>
      <c r="ZJ313" s="35"/>
      <c r="ZK313" s="35"/>
      <c r="ZL313" s="35"/>
      <c r="ZM313" s="35"/>
      <c r="ZN313" s="35"/>
      <c r="ZO313" s="35"/>
      <c r="ZP313" s="35"/>
      <c r="ZQ313" s="35"/>
      <c r="ZR313" s="35"/>
      <c r="ZS313" s="35"/>
      <c r="ZT313" s="35"/>
      <c r="ZU313" s="35"/>
      <c r="ZV313" s="35"/>
      <c r="ZW313" s="35"/>
      <c r="ZX313" s="35"/>
      <c r="ZY313" s="35"/>
      <c r="ZZ313" s="35"/>
      <c r="AAA313" s="35"/>
      <c r="AAB313" s="35"/>
      <c r="AAC313" s="35"/>
      <c r="AAD313" s="35"/>
      <c r="AAE313" s="35"/>
      <c r="AAF313" s="35"/>
      <c r="AAG313" s="35"/>
      <c r="AAH313" s="35"/>
      <c r="AAI313" s="35"/>
      <c r="AAJ313" s="35"/>
      <c r="AAK313" s="35"/>
      <c r="AAL313" s="35"/>
      <c r="AAM313" s="35"/>
      <c r="AAN313" s="35"/>
      <c r="AAO313" s="35"/>
      <c r="AAP313" s="35"/>
      <c r="AAQ313" s="35"/>
      <c r="AAR313" s="35"/>
      <c r="AAS313" s="35"/>
      <c r="AAT313" s="35"/>
      <c r="AAU313" s="35"/>
      <c r="AAV313" s="35"/>
      <c r="AAW313" s="35"/>
      <c r="AAX313" s="35"/>
      <c r="AAY313" s="35"/>
      <c r="AAZ313" s="35"/>
      <c r="ABA313" s="35"/>
      <c r="ABB313" s="35"/>
      <c r="ABC313" s="35"/>
      <c r="ABD313" s="35"/>
      <c r="ABE313" s="35"/>
      <c r="ABF313" s="35"/>
      <c r="ABG313" s="35"/>
      <c r="ABH313" s="35"/>
      <c r="ABI313" s="35"/>
      <c r="ABJ313" s="35"/>
      <c r="ABK313" s="35"/>
      <c r="ABL313" s="35"/>
      <c r="ABM313" s="35"/>
      <c r="ABN313" s="35"/>
      <c r="ABO313" s="35"/>
      <c r="ABP313" s="35"/>
      <c r="ABQ313" s="35"/>
      <c r="ABR313" s="35"/>
      <c r="ABS313" s="35"/>
      <c r="ABT313" s="35"/>
      <c r="ABU313" s="35"/>
      <c r="ABV313" s="35"/>
      <c r="ABW313" s="35"/>
      <c r="ABX313" s="35"/>
      <c r="ABY313" s="35"/>
      <c r="ABZ313" s="35"/>
      <c r="ACA313" s="35"/>
      <c r="ACB313" s="35"/>
      <c r="ACC313" s="35"/>
      <c r="ACD313" s="35"/>
      <c r="ACE313" s="35"/>
      <c r="ACF313" s="35"/>
      <c r="ACG313" s="35"/>
      <c r="ACH313" s="35"/>
      <c r="ACI313" s="35"/>
      <c r="ACJ313" s="35"/>
      <c r="ACK313" s="35"/>
      <c r="ACL313" s="35"/>
      <c r="ACM313" s="35"/>
      <c r="ACN313" s="35"/>
      <c r="ACO313" s="35"/>
      <c r="ACP313" s="35"/>
      <c r="ACQ313" s="35"/>
      <c r="ACR313" s="35"/>
      <c r="ACS313" s="35"/>
      <c r="ACT313" s="35"/>
      <c r="ACU313" s="35"/>
      <c r="ACV313" s="35"/>
      <c r="ACW313" s="35"/>
      <c r="ACX313" s="35"/>
      <c r="ACY313" s="35"/>
      <c r="ACZ313" s="35"/>
      <c r="ADA313" s="35"/>
      <c r="ADB313" s="35"/>
      <c r="ADC313" s="35"/>
      <c r="ADD313" s="35"/>
      <c r="ADE313" s="35"/>
      <c r="ADF313" s="35"/>
      <c r="ADG313" s="35"/>
      <c r="ADH313" s="35"/>
      <c r="ADI313" s="35"/>
      <c r="ADJ313" s="35"/>
      <c r="ADK313" s="35"/>
      <c r="ADL313" s="35"/>
      <c r="ADM313" s="35"/>
      <c r="ADN313" s="35"/>
      <c r="ADO313" s="35"/>
      <c r="ADP313" s="35"/>
      <c r="ADQ313" s="35"/>
      <c r="ADR313" s="35"/>
      <c r="ADS313" s="35"/>
      <c r="ADT313" s="35"/>
      <c r="ADU313" s="35"/>
      <c r="ADV313" s="35"/>
      <c r="ADW313" s="35"/>
      <c r="ADX313" s="35"/>
      <c r="ADY313" s="26">
        <f t="shared" si="12"/>
        <v>0</v>
      </c>
      <c r="ADZ313" s="5"/>
    </row>
    <row r="314" spans="1:806" s="33" customFormat="1" x14ac:dyDescent="0.2">
      <c r="A314" s="38" t="s">
        <v>163</v>
      </c>
      <c r="B314" s="65">
        <f t="shared" si="11"/>
        <v>10</v>
      </c>
      <c r="C314" s="57">
        <v>10</v>
      </c>
      <c r="D314" s="60">
        <v>44824</v>
      </c>
      <c r="E314" s="67">
        <v>38.99</v>
      </c>
      <c r="F314" s="67">
        <f t="shared" si="13"/>
        <v>389.90000000000003</v>
      </c>
      <c r="G314" s="6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  <c r="BB314" s="35"/>
      <c r="BC314" s="35"/>
      <c r="BD314" s="35"/>
      <c r="BE314" s="15"/>
      <c r="BF314" s="15"/>
      <c r="BG314" s="136"/>
      <c r="BH314" s="35"/>
      <c r="BI314" s="35"/>
      <c r="BJ314" s="35"/>
      <c r="BK314" s="35"/>
      <c r="BL314" s="35"/>
      <c r="BM314" s="35"/>
      <c r="BN314" s="35"/>
      <c r="BO314" s="35"/>
      <c r="BP314" s="35"/>
      <c r="BQ314" s="35"/>
      <c r="BR314" s="35"/>
      <c r="BS314" s="35"/>
      <c r="BT314" s="35"/>
      <c r="BU314" s="35"/>
      <c r="BV314" s="35"/>
      <c r="BW314" s="35"/>
      <c r="BX314" s="35"/>
      <c r="BY314" s="35"/>
      <c r="BZ314" s="35"/>
      <c r="CA314" s="35"/>
      <c r="CB314" s="35"/>
      <c r="CC314" s="35"/>
      <c r="CD314" s="35"/>
      <c r="CE314" s="35"/>
      <c r="CF314" s="35"/>
      <c r="CG314" s="35"/>
      <c r="CH314" s="35"/>
      <c r="CI314" s="35"/>
      <c r="CJ314" s="35"/>
      <c r="CK314" s="35"/>
      <c r="CL314" s="35"/>
      <c r="CM314" s="35"/>
      <c r="CN314" s="35"/>
      <c r="CO314" s="35"/>
      <c r="CP314" s="35"/>
      <c r="CQ314" s="35"/>
      <c r="CR314" s="35"/>
      <c r="CS314" s="35"/>
      <c r="CT314" s="35"/>
      <c r="CU314" s="35"/>
      <c r="CV314" s="35"/>
      <c r="CW314" s="35"/>
      <c r="CX314" s="35"/>
      <c r="CY314" s="35"/>
      <c r="CZ314" s="35"/>
      <c r="DA314" s="35"/>
      <c r="DB314" s="35"/>
      <c r="DC314" s="35"/>
      <c r="DD314" s="35"/>
      <c r="DE314" s="35"/>
      <c r="DF314" s="35"/>
      <c r="DG314" s="35"/>
      <c r="DH314" s="35"/>
      <c r="DI314" s="35"/>
      <c r="DJ314" s="35"/>
      <c r="DK314" s="35"/>
      <c r="DL314" s="35"/>
      <c r="DM314" s="35"/>
      <c r="DN314" s="35"/>
      <c r="DO314" s="35"/>
      <c r="DP314" s="35"/>
      <c r="DQ314" s="35"/>
      <c r="DR314" s="35"/>
      <c r="DS314" s="35"/>
      <c r="DT314" s="35"/>
      <c r="DU314" s="35"/>
      <c r="DV314" s="35"/>
      <c r="DW314" s="35"/>
      <c r="DX314" s="35"/>
      <c r="DY314" s="35"/>
      <c r="DZ314" s="35"/>
      <c r="EA314" s="35"/>
      <c r="EB314" s="35"/>
      <c r="EC314" s="35"/>
      <c r="ED314" s="35"/>
      <c r="EE314" s="35"/>
      <c r="EF314" s="35"/>
      <c r="EG314" s="35"/>
      <c r="EH314" s="35"/>
      <c r="EI314" s="35"/>
      <c r="EJ314" s="35"/>
      <c r="EK314" s="35"/>
      <c r="EL314" s="35"/>
      <c r="EM314" s="35"/>
      <c r="EN314" s="35"/>
      <c r="EO314" s="35"/>
      <c r="EP314" s="35"/>
      <c r="EQ314" s="35"/>
      <c r="ER314" s="35"/>
      <c r="ES314" s="35"/>
      <c r="ET314" s="35"/>
      <c r="EU314" s="35"/>
      <c r="EV314" s="35"/>
      <c r="EW314" s="35"/>
      <c r="EX314" s="35"/>
      <c r="EY314" s="35"/>
      <c r="EZ314" s="35"/>
      <c r="FA314" s="35"/>
      <c r="FB314" s="35"/>
      <c r="FC314" s="35"/>
      <c r="FD314" s="35"/>
      <c r="FE314" s="35"/>
      <c r="FF314" s="35"/>
      <c r="FG314" s="35"/>
      <c r="FH314" s="35"/>
      <c r="FI314" s="35"/>
      <c r="FJ314" s="35"/>
      <c r="FK314" s="35"/>
      <c r="FL314" s="35"/>
      <c r="FM314" s="35"/>
      <c r="FN314" s="35"/>
      <c r="FO314" s="35"/>
      <c r="FP314" s="35"/>
      <c r="FQ314" s="35"/>
      <c r="FR314" s="35"/>
      <c r="FS314" s="35"/>
      <c r="FT314" s="35"/>
      <c r="FU314" s="35"/>
      <c r="FV314" s="35"/>
      <c r="FW314" s="35"/>
      <c r="FX314" s="35"/>
      <c r="FY314" s="35"/>
      <c r="FZ314" s="35"/>
      <c r="GA314" s="35"/>
      <c r="GB314" s="35"/>
      <c r="GC314" s="35"/>
      <c r="GD314" s="35"/>
      <c r="GE314" s="35"/>
      <c r="GF314" s="35"/>
      <c r="GG314" s="35">
        <v>40</v>
      </c>
      <c r="GH314" s="35"/>
      <c r="GI314" s="35"/>
      <c r="GJ314" s="35"/>
      <c r="GK314" s="35"/>
      <c r="GL314" s="35"/>
      <c r="GM314" s="35"/>
      <c r="GN314" s="35"/>
      <c r="GO314" s="35"/>
      <c r="GP314" s="35"/>
      <c r="GQ314" s="35"/>
      <c r="GR314" s="35"/>
      <c r="GS314" s="35"/>
      <c r="GT314" s="35"/>
      <c r="GU314" s="35"/>
      <c r="GV314" s="35"/>
      <c r="GW314" s="35"/>
      <c r="GX314" s="35"/>
      <c r="GY314" s="35"/>
      <c r="GZ314" s="35"/>
      <c r="HA314" s="35"/>
      <c r="HB314" s="35"/>
      <c r="HC314" s="35"/>
      <c r="HD314" s="35"/>
      <c r="HE314" s="35"/>
      <c r="HF314" s="35"/>
      <c r="HG314" s="35"/>
      <c r="HH314" s="35"/>
      <c r="HI314" s="35">
        <v>10</v>
      </c>
      <c r="HJ314" s="35"/>
      <c r="HK314" s="35"/>
      <c r="HL314" s="35"/>
      <c r="HM314" s="35"/>
      <c r="HN314" s="35"/>
      <c r="HO314" s="35"/>
      <c r="HP314" s="35"/>
      <c r="HQ314" s="35"/>
      <c r="HR314" s="35"/>
      <c r="HS314" s="35"/>
      <c r="HT314" s="35"/>
      <c r="HU314" s="35"/>
      <c r="HV314" s="35"/>
      <c r="HW314" s="35"/>
      <c r="HX314" s="35"/>
      <c r="HY314" s="35"/>
      <c r="HZ314" s="35"/>
      <c r="IA314" s="35"/>
      <c r="IB314" s="35"/>
      <c r="IC314" s="35"/>
      <c r="ID314" s="35"/>
      <c r="IE314" s="35"/>
      <c r="IF314" s="35"/>
      <c r="IG314" s="35"/>
      <c r="IH314" s="35"/>
      <c r="II314" s="35"/>
      <c r="IJ314" s="35"/>
      <c r="IK314" s="35"/>
      <c r="IL314" s="35"/>
      <c r="IM314" s="35"/>
      <c r="IN314" s="35"/>
      <c r="IO314" s="35"/>
      <c r="IP314" s="35"/>
      <c r="IQ314" s="35"/>
      <c r="IR314" s="35"/>
      <c r="IS314" s="35"/>
      <c r="IT314" s="35"/>
      <c r="IU314" s="35"/>
      <c r="IV314" s="35"/>
      <c r="IW314" s="35"/>
      <c r="IX314" s="35"/>
      <c r="IY314" s="35"/>
      <c r="IZ314" s="35"/>
      <c r="JA314" s="35"/>
      <c r="JB314" s="35"/>
      <c r="JC314" s="35"/>
      <c r="JD314" s="35"/>
      <c r="JE314" s="35"/>
      <c r="JF314" s="35"/>
      <c r="JG314" s="35"/>
      <c r="JH314" s="35"/>
      <c r="JI314" s="35"/>
      <c r="JJ314" s="35"/>
      <c r="JK314" s="35"/>
      <c r="JL314" s="35"/>
      <c r="JM314" s="35"/>
      <c r="JN314" s="35"/>
      <c r="JO314" s="35"/>
      <c r="JP314" s="35"/>
      <c r="JQ314" s="35"/>
      <c r="JR314" s="35"/>
      <c r="JS314" s="35"/>
      <c r="JT314" s="35"/>
      <c r="JU314" s="35"/>
      <c r="JV314" s="35"/>
      <c r="JW314" s="35"/>
      <c r="JX314" s="35"/>
      <c r="JY314" s="35"/>
      <c r="JZ314" s="35"/>
      <c r="KA314" s="35"/>
      <c r="KB314" s="35"/>
      <c r="KC314" s="35"/>
      <c r="KD314" s="35"/>
      <c r="KE314" s="35"/>
      <c r="KF314" s="35"/>
      <c r="KG314" s="35"/>
      <c r="KH314" s="35"/>
      <c r="KI314" s="35"/>
      <c r="KJ314" s="35"/>
      <c r="KK314" s="35"/>
      <c r="KL314" s="35"/>
      <c r="KM314" s="35"/>
      <c r="KN314" s="35"/>
      <c r="KO314" s="35"/>
      <c r="KP314" s="35"/>
      <c r="KQ314" s="35"/>
      <c r="KR314" s="35"/>
      <c r="KS314" s="35"/>
      <c r="KT314" s="35"/>
      <c r="KU314" s="35"/>
      <c r="KV314" s="35"/>
      <c r="KW314" s="35"/>
      <c r="KX314" s="35"/>
      <c r="KY314" s="35"/>
      <c r="KZ314" s="35"/>
      <c r="LA314" s="35"/>
      <c r="LB314" s="35"/>
      <c r="LC314" s="35"/>
      <c r="LD314" s="35"/>
      <c r="LE314" s="35"/>
      <c r="LF314" s="35"/>
      <c r="LG314" s="35"/>
      <c r="LH314" s="35"/>
      <c r="LI314" s="35"/>
      <c r="LJ314" s="35"/>
      <c r="LK314" s="35"/>
      <c r="LL314" s="35"/>
      <c r="LM314" s="35"/>
      <c r="LN314" s="35"/>
      <c r="LO314" s="35"/>
      <c r="LP314" s="35"/>
      <c r="LQ314" s="35"/>
      <c r="LR314" s="35"/>
      <c r="LS314" s="35"/>
      <c r="LT314" s="35"/>
      <c r="LU314" s="35"/>
      <c r="LV314" s="35"/>
      <c r="LW314" s="35"/>
      <c r="LX314" s="35"/>
      <c r="LY314" s="35"/>
      <c r="LZ314" s="35"/>
      <c r="MA314" s="35"/>
      <c r="MB314" s="35"/>
      <c r="MC314" s="35"/>
      <c r="MD314" s="35"/>
      <c r="ME314" s="35"/>
      <c r="MF314" s="35"/>
      <c r="MG314" s="35"/>
      <c r="MH314" s="35"/>
      <c r="MI314" s="35"/>
      <c r="MJ314" s="35"/>
      <c r="MK314" s="35"/>
      <c r="ML314" s="35"/>
      <c r="MM314" s="35"/>
      <c r="MN314" s="35"/>
      <c r="MO314" s="35"/>
      <c r="MP314" s="35"/>
      <c r="MQ314" s="35"/>
      <c r="MR314" s="35"/>
      <c r="MS314" s="35"/>
      <c r="MT314" s="35"/>
      <c r="MU314" s="35"/>
      <c r="MV314" s="35"/>
      <c r="MW314" s="35"/>
      <c r="MX314" s="35"/>
      <c r="MY314" s="35"/>
      <c r="MZ314" s="35"/>
      <c r="NA314" s="35"/>
      <c r="NB314" s="35"/>
      <c r="NC314" s="35"/>
      <c r="ND314" s="35"/>
      <c r="NE314" s="35"/>
      <c r="NF314" s="35"/>
      <c r="NG314" s="35"/>
      <c r="NH314" s="35"/>
      <c r="NI314" s="35"/>
      <c r="NJ314" s="35"/>
      <c r="NK314" s="35"/>
      <c r="NL314" s="35"/>
      <c r="NM314" s="35"/>
      <c r="NN314" s="35"/>
      <c r="NO314" s="35"/>
      <c r="NP314" s="35"/>
      <c r="NQ314" s="35"/>
      <c r="NR314" s="35"/>
      <c r="NS314" s="35"/>
      <c r="NT314" s="35"/>
      <c r="NU314" s="35"/>
      <c r="NV314" s="35"/>
      <c r="NW314" s="35"/>
      <c r="NX314" s="35"/>
      <c r="NY314" s="35"/>
      <c r="NZ314" s="35"/>
      <c r="OA314" s="35"/>
      <c r="OB314" s="35"/>
      <c r="OC314" s="35"/>
      <c r="OD314" s="35"/>
      <c r="OE314" s="35"/>
      <c r="OF314" s="35"/>
      <c r="OG314" s="35"/>
      <c r="OH314" s="35"/>
      <c r="OI314" s="35"/>
      <c r="OJ314" s="35"/>
      <c r="OK314" s="35"/>
      <c r="OL314" s="35"/>
      <c r="OM314" s="35"/>
      <c r="ON314" s="35"/>
      <c r="OO314" s="35"/>
      <c r="OP314" s="35"/>
      <c r="OQ314" s="35"/>
      <c r="OR314" s="35"/>
      <c r="OS314" s="35"/>
      <c r="OT314" s="35"/>
      <c r="OU314" s="35"/>
      <c r="OV314" s="35"/>
      <c r="OW314" s="35"/>
      <c r="OX314" s="35"/>
      <c r="OY314" s="35"/>
      <c r="OZ314" s="35"/>
      <c r="PA314" s="35"/>
      <c r="PB314" s="35"/>
      <c r="PC314" s="35"/>
      <c r="PD314" s="35"/>
      <c r="PE314" s="35"/>
      <c r="PF314" s="35"/>
      <c r="PG314" s="35"/>
      <c r="PH314" s="35"/>
      <c r="PI314" s="35"/>
      <c r="PJ314" s="35"/>
      <c r="PK314" s="35"/>
      <c r="PL314" s="35"/>
      <c r="PM314" s="35"/>
      <c r="PN314" s="35"/>
      <c r="PO314" s="35"/>
      <c r="PP314" s="35"/>
      <c r="PQ314" s="35"/>
      <c r="PR314" s="35"/>
      <c r="PS314" s="35"/>
      <c r="PT314" s="35"/>
      <c r="PU314" s="35"/>
      <c r="PV314" s="35"/>
      <c r="PW314" s="35"/>
      <c r="PX314" s="35"/>
      <c r="PY314" s="35"/>
      <c r="PZ314" s="35"/>
      <c r="QA314" s="35"/>
      <c r="QB314" s="35"/>
      <c r="QC314" s="35"/>
      <c r="QD314" s="35"/>
      <c r="QE314" s="35"/>
      <c r="QF314" s="35"/>
      <c r="QG314" s="35"/>
      <c r="QH314" s="35"/>
      <c r="QI314" s="35"/>
      <c r="QJ314" s="35"/>
      <c r="QK314" s="35"/>
      <c r="QL314" s="35"/>
      <c r="QM314" s="35"/>
      <c r="QN314" s="35"/>
      <c r="QO314" s="35"/>
      <c r="QP314" s="35"/>
      <c r="QQ314" s="35"/>
      <c r="QR314" s="35"/>
      <c r="QS314" s="35"/>
      <c r="QT314" s="35"/>
      <c r="QU314" s="35"/>
      <c r="QV314" s="35"/>
      <c r="QW314" s="35"/>
      <c r="QX314" s="35"/>
      <c r="QY314" s="35"/>
      <c r="QZ314" s="35"/>
      <c r="RA314" s="35"/>
      <c r="RB314" s="35"/>
      <c r="RC314" s="35"/>
      <c r="RD314" s="35"/>
      <c r="RE314" s="35"/>
      <c r="RF314" s="35"/>
      <c r="RG314" s="35"/>
      <c r="RH314" s="35"/>
      <c r="RI314" s="35"/>
      <c r="RJ314" s="35"/>
      <c r="RK314" s="35"/>
      <c r="RL314" s="35"/>
      <c r="RM314" s="35"/>
      <c r="RN314" s="35"/>
      <c r="RO314" s="35"/>
      <c r="RP314" s="35"/>
      <c r="RQ314" s="35"/>
      <c r="RR314" s="35"/>
      <c r="RS314" s="35"/>
      <c r="RT314" s="35"/>
      <c r="RU314" s="35"/>
      <c r="RV314" s="35"/>
      <c r="RW314" s="35"/>
      <c r="RX314" s="35"/>
      <c r="RY314" s="35"/>
      <c r="RZ314" s="35"/>
      <c r="SA314" s="35"/>
      <c r="SB314" s="35"/>
      <c r="SC314" s="35"/>
      <c r="SD314" s="35"/>
      <c r="SE314" s="35"/>
      <c r="SF314" s="35"/>
      <c r="SG314" s="35"/>
      <c r="SH314" s="35"/>
      <c r="SI314" s="35"/>
      <c r="SJ314" s="35"/>
      <c r="SK314" s="35"/>
      <c r="SL314" s="35"/>
      <c r="SM314" s="35"/>
      <c r="SN314" s="35"/>
      <c r="SO314" s="35"/>
      <c r="SP314" s="35"/>
      <c r="SQ314" s="35"/>
      <c r="SR314" s="35"/>
      <c r="SS314" s="35"/>
      <c r="ST314" s="35"/>
      <c r="SU314" s="35"/>
      <c r="SV314" s="35"/>
      <c r="SW314" s="35"/>
      <c r="SX314" s="35"/>
      <c r="SY314" s="35"/>
      <c r="SZ314" s="35"/>
      <c r="TA314" s="35"/>
      <c r="TB314" s="35"/>
      <c r="TC314" s="35"/>
      <c r="TD314" s="35"/>
      <c r="TE314" s="35"/>
      <c r="TF314" s="35"/>
      <c r="TG314" s="35"/>
      <c r="TH314" s="35"/>
      <c r="TI314" s="35"/>
      <c r="TJ314" s="35"/>
      <c r="TK314" s="35"/>
      <c r="TL314" s="35"/>
      <c r="TM314" s="35"/>
      <c r="TN314" s="35"/>
      <c r="TO314" s="35"/>
      <c r="TP314" s="35"/>
      <c r="TQ314" s="35"/>
      <c r="TR314" s="35"/>
      <c r="TS314" s="35"/>
      <c r="TT314" s="35"/>
      <c r="TU314" s="35"/>
      <c r="TV314" s="35"/>
      <c r="TW314" s="35"/>
      <c r="TX314" s="35"/>
      <c r="TY314" s="35"/>
      <c r="TZ314" s="35"/>
      <c r="UA314" s="35"/>
      <c r="UB314" s="35"/>
      <c r="UC314" s="35"/>
      <c r="UD314" s="35"/>
      <c r="UE314" s="35"/>
      <c r="UF314" s="35"/>
      <c r="UG314" s="35"/>
      <c r="UH314" s="35"/>
      <c r="UI314" s="35"/>
      <c r="UJ314" s="35"/>
      <c r="UK314" s="35"/>
      <c r="UL314" s="35"/>
      <c r="UM314" s="35"/>
      <c r="UN314" s="35"/>
      <c r="UO314" s="35"/>
      <c r="UP314" s="35"/>
      <c r="UQ314" s="35"/>
      <c r="UR314" s="35"/>
      <c r="US314" s="35"/>
      <c r="UT314" s="35"/>
      <c r="UU314" s="35"/>
      <c r="UV314" s="35"/>
      <c r="UW314" s="35"/>
      <c r="UX314" s="35"/>
      <c r="UY314" s="35"/>
      <c r="UZ314" s="35"/>
      <c r="VA314" s="35"/>
      <c r="VB314" s="35"/>
      <c r="VC314" s="35"/>
      <c r="VD314" s="35"/>
      <c r="VE314" s="35"/>
      <c r="VF314" s="35"/>
      <c r="VG314" s="35"/>
      <c r="VH314" s="35"/>
      <c r="VI314" s="35"/>
      <c r="VJ314" s="35"/>
      <c r="VK314" s="35"/>
      <c r="VL314" s="35"/>
      <c r="VM314" s="35"/>
      <c r="VN314" s="35"/>
      <c r="VO314" s="35"/>
      <c r="VP314" s="35"/>
      <c r="VQ314" s="35"/>
      <c r="VR314" s="35"/>
      <c r="VS314" s="35"/>
      <c r="VT314" s="35">
        <v>40</v>
      </c>
      <c r="VU314" s="35"/>
      <c r="VV314" s="35"/>
      <c r="VW314" s="35"/>
      <c r="VX314" s="35"/>
      <c r="VY314" s="35"/>
      <c r="VZ314" s="35"/>
      <c r="WA314" s="35"/>
      <c r="WB314" s="35"/>
      <c r="WC314" s="35"/>
      <c r="WD314" s="35">
        <v>40</v>
      </c>
      <c r="WE314" s="35"/>
      <c r="WF314" s="35"/>
      <c r="WG314" s="35"/>
      <c r="WH314" s="35"/>
      <c r="WI314" s="35"/>
      <c r="WJ314" s="35"/>
      <c r="WK314" s="35"/>
      <c r="WL314" s="35"/>
      <c r="WM314" s="35"/>
      <c r="WN314" s="35"/>
      <c r="WO314" s="35"/>
      <c r="WP314" s="35"/>
      <c r="WQ314" s="35"/>
      <c r="WR314" s="35"/>
      <c r="WS314" s="35"/>
      <c r="WT314" s="35"/>
      <c r="WU314" s="35"/>
      <c r="WV314" s="35"/>
      <c r="WW314" s="35"/>
      <c r="WX314" s="35"/>
      <c r="WY314" s="35"/>
      <c r="WZ314" s="35"/>
      <c r="XA314" s="35"/>
      <c r="XB314" s="35"/>
      <c r="XC314" s="35"/>
      <c r="XD314" s="35"/>
      <c r="XE314" s="35"/>
      <c r="XF314" s="35"/>
      <c r="XG314" s="35"/>
      <c r="XH314" s="35"/>
      <c r="XI314" s="35"/>
      <c r="XJ314" s="35"/>
      <c r="XK314" s="35"/>
      <c r="XL314" s="35"/>
      <c r="XM314" s="35"/>
      <c r="XN314" s="35"/>
      <c r="XO314" s="35"/>
      <c r="XP314" s="35"/>
      <c r="XQ314" s="35"/>
      <c r="XR314" s="35"/>
      <c r="XS314" s="35"/>
      <c r="XT314" s="35"/>
      <c r="XU314" s="35"/>
      <c r="XV314" s="35"/>
      <c r="XW314" s="35"/>
      <c r="XX314" s="35"/>
      <c r="XY314" s="35"/>
      <c r="XZ314" s="35"/>
      <c r="YA314" s="35"/>
      <c r="YB314" s="35"/>
      <c r="YC314" s="35"/>
      <c r="YD314" s="35"/>
      <c r="YE314" s="35"/>
      <c r="YF314" s="35"/>
      <c r="YG314" s="35"/>
      <c r="YH314" s="35"/>
      <c r="YI314" s="35"/>
      <c r="YJ314" s="35"/>
      <c r="YK314" s="35"/>
      <c r="YL314" s="35"/>
      <c r="YM314" s="35"/>
      <c r="YN314" s="35"/>
      <c r="YO314" s="35"/>
      <c r="YP314" s="35"/>
      <c r="YQ314" s="35"/>
      <c r="YR314" s="35"/>
      <c r="YS314" s="35"/>
      <c r="YT314" s="35"/>
      <c r="YU314" s="35"/>
      <c r="YV314" s="35"/>
      <c r="YW314" s="35"/>
      <c r="YX314" s="35"/>
      <c r="YY314" s="35"/>
      <c r="YZ314" s="35"/>
      <c r="ZA314" s="35"/>
      <c r="ZB314" s="35"/>
      <c r="ZC314" s="35"/>
      <c r="ZD314" s="35"/>
      <c r="ZE314" s="35"/>
      <c r="ZF314" s="35"/>
      <c r="ZG314" s="35"/>
      <c r="ZH314" s="35"/>
      <c r="ZI314" s="35"/>
      <c r="ZJ314" s="35"/>
      <c r="ZK314" s="35"/>
      <c r="ZL314" s="35"/>
      <c r="ZM314" s="35"/>
      <c r="ZN314" s="35"/>
      <c r="ZO314" s="35"/>
      <c r="ZP314" s="35"/>
      <c r="ZQ314" s="35"/>
      <c r="ZR314" s="35"/>
      <c r="ZS314" s="35">
        <v>40</v>
      </c>
      <c r="ZT314" s="35"/>
      <c r="ZU314" s="35"/>
      <c r="ZV314" s="35"/>
      <c r="ZW314" s="35"/>
      <c r="ZX314" s="35"/>
      <c r="ZY314" s="35"/>
      <c r="ZZ314" s="35"/>
      <c r="AAA314" s="35"/>
      <c r="AAB314" s="35"/>
      <c r="AAC314" s="35"/>
      <c r="AAD314" s="35"/>
      <c r="AAE314" s="35"/>
      <c r="AAF314" s="35"/>
      <c r="AAG314" s="35"/>
      <c r="AAH314" s="35"/>
      <c r="AAI314" s="35"/>
      <c r="AAJ314" s="35"/>
      <c r="AAK314" s="35"/>
      <c r="AAL314" s="35"/>
      <c r="AAM314" s="35"/>
      <c r="AAN314" s="35"/>
      <c r="AAO314" s="35"/>
      <c r="AAP314" s="35"/>
      <c r="AAQ314" s="35"/>
      <c r="AAR314" s="35"/>
      <c r="AAS314" s="35"/>
      <c r="AAT314" s="35"/>
      <c r="AAU314" s="35"/>
      <c r="AAV314" s="35"/>
      <c r="AAW314" s="35"/>
      <c r="AAX314" s="35"/>
      <c r="AAY314" s="35"/>
      <c r="AAZ314" s="35"/>
      <c r="ABA314" s="35"/>
      <c r="ABB314" s="35"/>
      <c r="ABC314" s="35"/>
      <c r="ABD314" s="35"/>
      <c r="ABE314" s="35"/>
      <c r="ABF314" s="35"/>
      <c r="ABG314" s="35"/>
      <c r="ABH314" s="35"/>
      <c r="ABI314" s="35"/>
      <c r="ABJ314" s="35"/>
      <c r="ABK314" s="35"/>
      <c r="ABL314" s="35"/>
      <c r="ABM314" s="35"/>
      <c r="ABN314" s="35"/>
      <c r="ABO314" s="35"/>
      <c r="ABP314" s="35"/>
      <c r="ABQ314" s="35"/>
      <c r="ABR314" s="35"/>
      <c r="ABS314" s="35"/>
      <c r="ABT314" s="35"/>
      <c r="ABU314" s="35"/>
      <c r="ABV314" s="35"/>
      <c r="ABW314" s="35"/>
      <c r="ABX314" s="35"/>
      <c r="ABY314" s="35"/>
      <c r="ABZ314" s="35"/>
      <c r="ACA314" s="35"/>
      <c r="ACB314" s="35"/>
      <c r="ACC314" s="35"/>
      <c r="ACD314" s="35"/>
      <c r="ACE314" s="35"/>
      <c r="ACF314" s="35"/>
      <c r="ACG314" s="35"/>
      <c r="ACH314" s="35"/>
      <c r="ACI314" s="35"/>
      <c r="ACJ314" s="35"/>
      <c r="ACK314" s="35"/>
      <c r="ACL314" s="35"/>
      <c r="ACM314" s="35"/>
      <c r="ACN314" s="35"/>
      <c r="ACO314" s="35"/>
      <c r="ACP314" s="35"/>
      <c r="ACQ314" s="35"/>
      <c r="ACR314" s="35"/>
      <c r="ACS314" s="35"/>
      <c r="ACT314" s="35"/>
      <c r="ACU314" s="35"/>
      <c r="ACV314" s="35"/>
      <c r="ACW314" s="35"/>
      <c r="ACX314" s="35"/>
      <c r="ACY314" s="35"/>
      <c r="ACZ314" s="35"/>
      <c r="ADA314" s="35"/>
      <c r="ADB314" s="35">
        <v>10</v>
      </c>
      <c r="ADC314" s="35"/>
      <c r="ADD314" s="35"/>
      <c r="ADE314" s="35"/>
      <c r="ADF314" s="35"/>
      <c r="ADG314" s="35"/>
      <c r="ADH314" s="35"/>
      <c r="ADI314" s="35"/>
      <c r="ADJ314" s="35"/>
      <c r="ADK314" s="35"/>
      <c r="ADL314" s="35"/>
      <c r="ADM314" s="35"/>
      <c r="ADN314" s="35"/>
      <c r="ADO314" s="35"/>
      <c r="ADP314" s="35"/>
      <c r="ADQ314" s="35"/>
      <c r="ADR314" s="35"/>
      <c r="ADS314" s="35"/>
      <c r="ADT314" s="35"/>
      <c r="ADU314" s="35"/>
      <c r="ADV314" s="35"/>
      <c r="ADW314" s="35"/>
      <c r="ADX314" s="35"/>
      <c r="ADY314" s="26">
        <f t="shared" si="12"/>
        <v>0</v>
      </c>
      <c r="ADZ314" s="5"/>
    </row>
    <row r="315" spans="1:806" s="33" customFormat="1" x14ac:dyDescent="0.2">
      <c r="A315" s="38" t="s">
        <v>163</v>
      </c>
      <c r="B315" s="65">
        <f t="shared" si="11"/>
        <v>0</v>
      </c>
      <c r="C315" s="57">
        <v>10</v>
      </c>
      <c r="D315" s="60">
        <v>44725</v>
      </c>
      <c r="E315" s="67">
        <v>33.049999999999997</v>
      </c>
      <c r="F315" s="67">
        <f t="shared" si="13"/>
        <v>0</v>
      </c>
      <c r="G315" s="6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15"/>
      <c r="BF315" s="15"/>
      <c r="BG315" s="136"/>
      <c r="BH315" s="35"/>
      <c r="BI315" s="35"/>
      <c r="BJ315" s="35"/>
      <c r="BK315" s="35"/>
      <c r="BL315" s="35"/>
      <c r="BM315" s="35"/>
      <c r="BN315" s="35"/>
      <c r="BO315" s="35"/>
      <c r="BP315" s="35"/>
      <c r="BQ315" s="35"/>
      <c r="BR315" s="35"/>
      <c r="BS315" s="35"/>
      <c r="BT315" s="35"/>
      <c r="BU315" s="35"/>
      <c r="BV315" s="35"/>
      <c r="BW315" s="35"/>
      <c r="BX315" s="35"/>
      <c r="BY315" s="35"/>
      <c r="BZ315" s="35"/>
      <c r="CA315" s="35"/>
      <c r="CB315" s="35"/>
      <c r="CC315" s="35"/>
      <c r="CD315" s="35"/>
      <c r="CE315" s="35"/>
      <c r="CF315" s="35"/>
      <c r="CG315" s="35"/>
      <c r="CH315" s="35"/>
      <c r="CI315" s="35"/>
      <c r="CJ315" s="35"/>
      <c r="CK315" s="35"/>
      <c r="CL315" s="35"/>
      <c r="CM315" s="35"/>
      <c r="CN315" s="35"/>
      <c r="CO315" s="35"/>
      <c r="CP315" s="35"/>
      <c r="CQ315" s="35"/>
      <c r="CR315" s="35"/>
      <c r="CS315" s="35"/>
      <c r="CT315" s="35"/>
      <c r="CU315" s="35"/>
      <c r="CV315" s="35"/>
      <c r="CW315" s="35"/>
      <c r="CX315" s="35"/>
      <c r="CY315" s="35"/>
      <c r="CZ315" s="35"/>
      <c r="DA315" s="35"/>
      <c r="DB315" s="35"/>
      <c r="DC315" s="35"/>
      <c r="DD315" s="35"/>
      <c r="DE315" s="35"/>
      <c r="DF315" s="35"/>
      <c r="DG315" s="35"/>
      <c r="DH315" s="35"/>
      <c r="DI315" s="35"/>
      <c r="DJ315" s="35"/>
      <c r="DK315" s="35"/>
      <c r="DL315" s="35"/>
      <c r="DM315" s="35"/>
      <c r="DN315" s="35"/>
      <c r="DO315" s="35"/>
      <c r="DP315" s="35"/>
      <c r="DQ315" s="35"/>
      <c r="DR315" s="35"/>
      <c r="DS315" s="35"/>
      <c r="DT315" s="35"/>
      <c r="DU315" s="35"/>
      <c r="DV315" s="35"/>
      <c r="DW315" s="35"/>
      <c r="DX315" s="35"/>
      <c r="DY315" s="35"/>
      <c r="DZ315" s="35"/>
      <c r="EA315" s="35"/>
      <c r="EB315" s="35"/>
      <c r="EC315" s="35"/>
      <c r="ED315" s="35"/>
      <c r="EE315" s="35"/>
      <c r="EF315" s="35"/>
      <c r="EG315" s="35"/>
      <c r="EH315" s="35"/>
      <c r="EI315" s="35"/>
      <c r="EJ315" s="35"/>
      <c r="EK315" s="35"/>
      <c r="EL315" s="35"/>
      <c r="EM315" s="35"/>
      <c r="EN315" s="35"/>
      <c r="EO315" s="35"/>
      <c r="EP315" s="35"/>
      <c r="EQ315" s="35"/>
      <c r="ER315" s="35"/>
      <c r="ES315" s="35"/>
      <c r="ET315" s="35"/>
      <c r="EU315" s="35"/>
      <c r="EV315" s="35"/>
      <c r="EW315" s="35"/>
      <c r="EX315" s="35"/>
      <c r="EY315" s="35"/>
      <c r="EZ315" s="35"/>
      <c r="FA315" s="35"/>
      <c r="FB315" s="35"/>
      <c r="FC315" s="35"/>
      <c r="FD315" s="35"/>
      <c r="FE315" s="35"/>
      <c r="FF315" s="35"/>
      <c r="FG315" s="35"/>
      <c r="FH315" s="35"/>
      <c r="FI315" s="35"/>
      <c r="FJ315" s="35"/>
      <c r="FK315" s="35"/>
      <c r="FL315" s="35"/>
      <c r="FM315" s="35"/>
      <c r="FN315" s="35"/>
      <c r="FO315" s="35"/>
      <c r="FP315" s="35"/>
      <c r="FQ315" s="35"/>
      <c r="FR315" s="35"/>
      <c r="FS315" s="35"/>
      <c r="FT315" s="35"/>
      <c r="FU315" s="35"/>
      <c r="FV315" s="35"/>
      <c r="FW315" s="35"/>
      <c r="FX315" s="35"/>
      <c r="FY315" s="35"/>
      <c r="FZ315" s="35"/>
      <c r="GA315" s="35"/>
      <c r="GB315" s="35"/>
      <c r="GC315" s="35"/>
      <c r="GD315" s="35"/>
      <c r="GE315" s="35"/>
      <c r="GF315" s="35"/>
      <c r="GG315" s="35"/>
      <c r="GH315" s="35"/>
      <c r="GI315" s="35"/>
      <c r="GJ315" s="35"/>
      <c r="GK315" s="35"/>
      <c r="GL315" s="35"/>
      <c r="GM315" s="35"/>
      <c r="GN315" s="35"/>
      <c r="GO315" s="35"/>
      <c r="GP315" s="35"/>
      <c r="GQ315" s="35"/>
      <c r="GR315" s="35"/>
      <c r="GS315" s="35"/>
      <c r="GT315" s="35"/>
      <c r="GU315" s="35"/>
      <c r="GV315" s="35"/>
      <c r="GW315" s="35"/>
      <c r="GX315" s="35"/>
      <c r="GY315" s="35"/>
      <c r="GZ315" s="35"/>
      <c r="HA315" s="35"/>
      <c r="HB315" s="35"/>
      <c r="HC315" s="35"/>
      <c r="HD315" s="35"/>
      <c r="HE315" s="35"/>
      <c r="HF315" s="35"/>
      <c r="HG315" s="35"/>
      <c r="HH315" s="35"/>
      <c r="HI315" s="35"/>
      <c r="HJ315" s="35"/>
      <c r="HK315" s="35"/>
      <c r="HL315" s="35"/>
      <c r="HM315" s="35"/>
      <c r="HN315" s="35"/>
      <c r="HO315" s="35"/>
      <c r="HP315" s="35"/>
      <c r="HQ315" s="35"/>
      <c r="HR315" s="35"/>
      <c r="HS315" s="35"/>
      <c r="HT315" s="35"/>
      <c r="HU315" s="35"/>
      <c r="HV315" s="35"/>
      <c r="HW315" s="35"/>
      <c r="HX315" s="35"/>
      <c r="HY315" s="35"/>
      <c r="HZ315" s="35"/>
      <c r="IA315" s="35"/>
      <c r="IB315" s="35"/>
      <c r="IC315" s="35"/>
      <c r="ID315" s="35"/>
      <c r="IE315" s="35"/>
      <c r="IF315" s="35"/>
      <c r="IG315" s="35"/>
      <c r="IH315" s="35"/>
      <c r="II315" s="35"/>
      <c r="IJ315" s="35"/>
      <c r="IK315" s="35"/>
      <c r="IL315" s="35"/>
      <c r="IM315" s="35"/>
      <c r="IN315" s="35"/>
      <c r="IO315" s="35"/>
      <c r="IP315" s="35"/>
      <c r="IQ315" s="35"/>
      <c r="IR315" s="35"/>
      <c r="IS315" s="35"/>
      <c r="IT315" s="35"/>
      <c r="IU315" s="35"/>
      <c r="IV315" s="35"/>
      <c r="IW315" s="35"/>
      <c r="IX315" s="35"/>
      <c r="IY315" s="35"/>
      <c r="IZ315" s="35"/>
      <c r="JA315" s="35"/>
      <c r="JB315" s="35"/>
      <c r="JC315" s="35"/>
      <c r="JD315" s="35"/>
      <c r="JE315" s="35"/>
      <c r="JF315" s="35"/>
      <c r="JG315" s="35"/>
      <c r="JH315" s="35"/>
      <c r="JI315" s="35"/>
      <c r="JJ315" s="35"/>
      <c r="JK315" s="35"/>
      <c r="JL315" s="35"/>
      <c r="JM315" s="35"/>
      <c r="JN315" s="35"/>
      <c r="JO315" s="35"/>
      <c r="JP315" s="35"/>
      <c r="JQ315" s="35"/>
      <c r="JR315" s="35"/>
      <c r="JS315" s="35"/>
      <c r="JT315" s="35"/>
      <c r="JU315" s="35"/>
      <c r="JV315" s="35"/>
      <c r="JW315" s="35"/>
      <c r="JX315" s="35"/>
      <c r="JY315" s="35"/>
      <c r="JZ315" s="35"/>
      <c r="KA315" s="35"/>
      <c r="KB315" s="35"/>
      <c r="KC315" s="35"/>
      <c r="KD315" s="35"/>
      <c r="KE315" s="35"/>
      <c r="KF315" s="35"/>
      <c r="KG315" s="35"/>
      <c r="KH315" s="35"/>
      <c r="KI315" s="35"/>
      <c r="KJ315" s="35"/>
      <c r="KK315" s="35"/>
      <c r="KL315" s="35"/>
      <c r="KM315" s="35"/>
      <c r="KN315" s="35"/>
      <c r="KO315" s="35"/>
      <c r="KP315" s="35"/>
      <c r="KQ315" s="35"/>
      <c r="KR315" s="35"/>
      <c r="KS315" s="35"/>
      <c r="KT315" s="35"/>
      <c r="KU315" s="35"/>
      <c r="KV315" s="35"/>
      <c r="KW315" s="35"/>
      <c r="KX315" s="35"/>
      <c r="KY315" s="35"/>
      <c r="KZ315" s="35"/>
      <c r="LA315" s="35"/>
      <c r="LB315" s="35"/>
      <c r="LC315" s="35"/>
      <c r="LD315" s="35"/>
      <c r="LE315" s="35"/>
      <c r="LF315" s="35"/>
      <c r="LG315" s="35"/>
      <c r="LH315" s="35"/>
      <c r="LI315" s="35"/>
      <c r="LJ315" s="35"/>
      <c r="LK315" s="35"/>
      <c r="LL315" s="35"/>
      <c r="LM315" s="35"/>
      <c r="LN315" s="35"/>
      <c r="LO315" s="35"/>
      <c r="LP315" s="35"/>
      <c r="LQ315" s="35"/>
      <c r="LR315" s="35"/>
      <c r="LS315" s="35"/>
      <c r="LT315" s="35"/>
      <c r="LU315" s="35"/>
      <c r="LV315" s="35"/>
      <c r="LW315" s="35"/>
      <c r="LX315" s="35"/>
      <c r="LY315" s="35"/>
      <c r="LZ315" s="35"/>
      <c r="MA315" s="35"/>
      <c r="MB315" s="35"/>
      <c r="MC315" s="35"/>
      <c r="MD315" s="35"/>
      <c r="ME315" s="35"/>
      <c r="MF315" s="35"/>
      <c r="MG315" s="35"/>
      <c r="MH315" s="35"/>
      <c r="MI315" s="35"/>
      <c r="MJ315" s="35"/>
      <c r="MK315" s="35"/>
      <c r="ML315" s="35"/>
      <c r="MM315" s="35"/>
      <c r="MN315" s="35"/>
      <c r="MO315" s="35"/>
      <c r="MP315" s="35"/>
      <c r="MQ315" s="35"/>
      <c r="MR315" s="35"/>
      <c r="MS315" s="35"/>
      <c r="MT315" s="35"/>
      <c r="MU315" s="35"/>
      <c r="MV315" s="35"/>
      <c r="MW315" s="35"/>
      <c r="MX315" s="35"/>
      <c r="MY315" s="35"/>
      <c r="MZ315" s="35"/>
      <c r="NA315" s="35"/>
      <c r="NB315" s="35"/>
      <c r="NC315" s="35"/>
      <c r="ND315" s="35"/>
      <c r="NE315" s="35"/>
      <c r="NF315" s="35"/>
      <c r="NG315" s="35"/>
      <c r="NH315" s="35"/>
      <c r="NI315" s="35"/>
      <c r="NJ315" s="35"/>
      <c r="NK315" s="35"/>
      <c r="NL315" s="35"/>
      <c r="NM315" s="35"/>
      <c r="NN315" s="35"/>
      <c r="NO315" s="35"/>
      <c r="NP315" s="35"/>
      <c r="NQ315" s="35"/>
      <c r="NR315" s="35"/>
      <c r="NS315" s="35"/>
      <c r="NT315" s="35"/>
      <c r="NU315" s="35"/>
      <c r="NV315" s="35"/>
      <c r="NW315" s="35"/>
      <c r="NX315" s="35"/>
      <c r="NY315" s="35"/>
      <c r="NZ315" s="35"/>
      <c r="OA315" s="35"/>
      <c r="OB315" s="35"/>
      <c r="OC315" s="35"/>
      <c r="OD315" s="35"/>
      <c r="OE315" s="35"/>
      <c r="OF315" s="35"/>
      <c r="OG315" s="35"/>
      <c r="OH315" s="35"/>
      <c r="OI315" s="35"/>
      <c r="OJ315" s="35"/>
      <c r="OK315" s="35"/>
      <c r="OL315" s="35"/>
      <c r="OM315" s="35"/>
      <c r="ON315" s="35"/>
      <c r="OO315" s="35"/>
      <c r="OP315" s="35"/>
      <c r="OQ315" s="35"/>
      <c r="OR315" s="35"/>
      <c r="OS315" s="35"/>
      <c r="OT315" s="35"/>
      <c r="OU315" s="35"/>
      <c r="OV315" s="35"/>
      <c r="OW315" s="35"/>
      <c r="OX315" s="35"/>
      <c r="OY315" s="35"/>
      <c r="OZ315" s="35"/>
      <c r="PA315" s="35"/>
      <c r="PB315" s="35"/>
      <c r="PC315" s="35"/>
      <c r="PD315" s="35"/>
      <c r="PE315" s="35"/>
      <c r="PF315" s="35"/>
      <c r="PG315" s="35"/>
      <c r="PH315" s="35"/>
      <c r="PI315" s="35"/>
      <c r="PJ315" s="35"/>
      <c r="PK315" s="35"/>
      <c r="PL315" s="35"/>
      <c r="PM315" s="35"/>
      <c r="PN315" s="35"/>
      <c r="PO315" s="35"/>
      <c r="PP315" s="35"/>
      <c r="PQ315" s="35"/>
      <c r="PR315" s="35"/>
      <c r="PS315" s="35"/>
      <c r="PT315" s="35"/>
      <c r="PU315" s="35"/>
      <c r="PV315" s="35"/>
      <c r="PW315" s="35"/>
      <c r="PX315" s="35"/>
      <c r="PY315" s="35"/>
      <c r="PZ315" s="35"/>
      <c r="QA315" s="35"/>
      <c r="QB315" s="35"/>
      <c r="QC315" s="35"/>
      <c r="QD315" s="35"/>
      <c r="QE315" s="35"/>
      <c r="QF315" s="35"/>
      <c r="QG315" s="35"/>
      <c r="QH315" s="35"/>
      <c r="QI315" s="35"/>
      <c r="QJ315" s="35"/>
      <c r="QK315" s="35"/>
      <c r="QL315" s="35"/>
      <c r="QM315" s="35"/>
      <c r="QN315" s="35"/>
      <c r="QO315" s="35"/>
      <c r="QP315" s="35"/>
      <c r="QQ315" s="35"/>
      <c r="QR315" s="35"/>
      <c r="QS315" s="35"/>
      <c r="QT315" s="35"/>
      <c r="QU315" s="35"/>
      <c r="QV315" s="35"/>
      <c r="QW315" s="35"/>
      <c r="QX315" s="35"/>
      <c r="QY315" s="35"/>
      <c r="QZ315" s="35"/>
      <c r="RA315" s="35"/>
      <c r="RB315" s="35"/>
      <c r="RC315" s="35"/>
      <c r="RD315" s="35"/>
      <c r="RE315" s="35"/>
      <c r="RF315" s="35"/>
      <c r="RG315" s="35"/>
      <c r="RH315" s="35"/>
      <c r="RI315" s="35"/>
      <c r="RJ315" s="35"/>
      <c r="RK315" s="35"/>
      <c r="RL315" s="35"/>
      <c r="RM315" s="35"/>
      <c r="RN315" s="35"/>
      <c r="RO315" s="35"/>
      <c r="RP315" s="35"/>
      <c r="RQ315" s="35"/>
      <c r="RR315" s="35"/>
      <c r="RS315" s="35"/>
      <c r="RT315" s="35"/>
      <c r="RU315" s="35"/>
      <c r="RV315" s="35"/>
      <c r="RW315" s="35"/>
      <c r="RX315" s="35"/>
      <c r="RY315" s="35"/>
      <c r="RZ315" s="35"/>
      <c r="SA315" s="35"/>
      <c r="SB315" s="35"/>
      <c r="SC315" s="35"/>
      <c r="SD315" s="35"/>
      <c r="SE315" s="35"/>
      <c r="SF315" s="35"/>
      <c r="SG315" s="35"/>
      <c r="SH315" s="35"/>
      <c r="SI315" s="35"/>
      <c r="SJ315" s="35"/>
      <c r="SK315" s="35"/>
      <c r="SL315" s="35"/>
      <c r="SM315" s="35"/>
      <c r="SN315" s="35"/>
      <c r="SO315" s="35"/>
      <c r="SP315" s="35"/>
      <c r="SQ315" s="35"/>
      <c r="SR315" s="35"/>
      <c r="SS315" s="35"/>
      <c r="ST315" s="35"/>
      <c r="SU315" s="35"/>
      <c r="SV315" s="35"/>
      <c r="SW315" s="35"/>
      <c r="SX315" s="35"/>
      <c r="SY315" s="35"/>
      <c r="SZ315" s="35"/>
      <c r="TA315" s="35"/>
      <c r="TB315" s="35"/>
      <c r="TC315" s="35"/>
      <c r="TD315" s="35"/>
      <c r="TE315" s="35"/>
      <c r="TF315" s="35"/>
      <c r="TG315" s="35"/>
      <c r="TH315" s="35"/>
      <c r="TI315" s="35"/>
      <c r="TJ315" s="35"/>
      <c r="TK315" s="35"/>
      <c r="TL315" s="35"/>
      <c r="TM315" s="35"/>
      <c r="TN315" s="35"/>
      <c r="TO315" s="35"/>
      <c r="TP315" s="35"/>
      <c r="TQ315" s="35"/>
      <c r="TR315" s="35"/>
      <c r="TS315" s="35"/>
      <c r="TT315" s="35"/>
      <c r="TU315" s="35"/>
      <c r="TV315" s="35"/>
      <c r="TW315" s="35"/>
      <c r="TX315" s="35"/>
      <c r="TY315" s="35"/>
      <c r="TZ315" s="35"/>
      <c r="UA315" s="35"/>
      <c r="UB315" s="35"/>
      <c r="UC315" s="35"/>
      <c r="UD315" s="35"/>
      <c r="UE315" s="35"/>
      <c r="UF315" s="35"/>
      <c r="UG315" s="35"/>
      <c r="UH315" s="35"/>
      <c r="UI315" s="35"/>
      <c r="UJ315" s="35"/>
      <c r="UK315" s="35"/>
      <c r="UL315" s="35"/>
      <c r="UM315" s="35"/>
      <c r="UN315" s="35"/>
      <c r="UO315" s="35"/>
      <c r="UP315" s="35"/>
      <c r="UQ315" s="35"/>
      <c r="UR315" s="35"/>
      <c r="US315" s="35"/>
      <c r="UT315" s="35"/>
      <c r="UU315" s="35"/>
      <c r="UV315" s="35"/>
      <c r="UW315" s="35"/>
      <c r="UX315" s="35"/>
      <c r="UY315" s="35"/>
      <c r="UZ315" s="35"/>
      <c r="VA315" s="35"/>
      <c r="VB315" s="35"/>
      <c r="VC315" s="35"/>
      <c r="VD315" s="35"/>
      <c r="VE315" s="35"/>
      <c r="VF315" s="35"/>
      <c r="VG315" s="35"/>
      <c r="VH315" s="35"/>
      <c r="VI315" s="35"/>
      <c r="VJ315" s="35"/>
      <c r="VK315" s="35"/>
      <c r="VL315" s="35"/>
      <c r="VM315" s="35"/>
      <c r="VN315" s="35"/>
      <c r="VO315" s="35"/>
      <c r="VP315" s="35"/>
      <c r="VQ315" s="35"/>
      <c r="VR315" s="35"/>
      <c r="VS315" s="35"/>
      <c r="VT315" s="35">
        <v>10</v>
      </c>
      <c r="VU315" s="35"/>
      <c r="VV315" s="35"/>
      <c r="VW315" s="35"/>
      <c r="VX315" s="35"/>
      <c r="VY315" s="35"/>
      <c r="VZ315" s="35"/>
      <c r="WA315" s="35"/>
      <c r="WB315" s="35"/>
      <c r="WC315" s="35"/>
      <c r="WD315" s="35"/>
      <c r="WE315" s="35"/>
      <c r="WF315" s="35"/>
      <c r="WG315" s="35"/>
      <c r="WH315" s="35"/>
      <c r="WI315" s="35"/>
      <c r="WJ315" s="35"/>
      <c r="WK315" s="35"/>
      <c r="WL315" s="35"/>
      <c r="WM315" s="35"/>
      <c r="WN315" s="35"/>
      <c r="WO315" s="35"/>
      <c r="WP315" s="35"/>
      <c r="WQ315" s="35"/>
      <c r="WR315" s="35"/>
      <c r="WS315" s="35"/>
      <c r="WT315" s="35"/>
      <c r="WU315" s="35"/>
      <c r="WV315" s="35"/>
      <c r="WW315" s="35"/>
      <c r="WX315" s="35"/>
      <c r="WY315" s="35"/>
      <c r="WZ315" s="35"/>
      <c r="XA315" s="35"/>
      <c r="XB315" s="35">
        <v>10</v>
      </c>
      <c r="XC315" s="35"/>
      <c r="XD315" s="35"/>
      <c r="XE315" s="35"/>
      <c r="XF315" s="35"/>
      <c r="XG315" s="35"/>
      <c r="XH315" s="35"/>
      <c r="XI315" s="35"/>
      <c r="XJ315" s="35"/>
      <c r="XK315" s="35"/>
      <c r="XL315" s="35"/>
      <c r="XM315" s="35"/>
      <c r="XN315" s="35"/>
      <c r="XO315" s="35"/>
      <c r="XP315" s="35"/>
      <c r="XQ315" s="35"/>
      <c r="XR315" s="35"/>
      <c r="XS315" s="35"/>
      <c r="XT315" s="35"/>
      <c r="XU315" s="35"/>
      <c r="XV315" s="35"/>
      <c r="XW315" s="35"/>
      <c r="XX315" s="35"/>
      <c r="XY315" s="35"/>
      <c r="XZ315" s="35"/>
      <c r="YA315" s="35"/>
      <c r="YB315" s="35"/>
      <c r="YC315" s="35"/>
      <c r="YD315" s="35"/>
      <c r="YE315" s="35"/>
      <c r="YF315" s="35"/>
      <c r="YG315" s="35"/>
      <c r="YH315" s="35"/>
      <c r="YI315" s="35"/>
      <c r="YJ315" s="35"/>
      <c r="YK315" s="35"/>
      <c r="YL315" s="35"/>
      <c r="YM315" s="35"/>
      <c r="YN315" s="35"/>
      <c r="YO315" s="35"/>
      <c r="YP315" s="35"/>
      <c r="YQ315" s="35"/>
      <c r="YR315" s="35"/>
      <c r="YS315" s="35"/>
      <c r="YT315" s="35"/>
      <c r="YU315" s="35"/>
      <c r="YV315" s="35"/>
      <c r="YW315" s="35"/>
      <c r="YX315" s="35"/>
      <c r="YY315" s="35"/>
      <c r="YZ315" s="35"/>
      <c r="ZA315" s="35"/>
      <c r="ZB315" s="35"/>
      <c r="ZC315" s="35"/>
      <c r="ZD315" s="35"/>
      <c r="ZE315" s="35"/>
      <c r="ZF315" s="35"/>
      <c r="ZG315" s="35"/>
      <c r="ZH315" s="35"/>
      <c r="ZI315" s="35"/>
      <c r="ZJ315" s="35"/>
      <c r="ZK315" s="35"/>
      <c r="ZL315" s="35"/>
      <c r="ZM315" s="35"/>
      <c r="ZN315" s="35"/>
      <c r="ZO315" s="35"/>
      <c r="ZP315" s="35"/>
      <c r="ZQ315" s="35"/>
      <c r="ZR315" s="35"/>
      <c r="ZS315" s="35"/>
      <c r="ZT315" s="35"/>
      <c r="ZU315" s="35"/>
      <c r="ZV315" s="35"/>
      <c r="ZW315" s="35"/>
      <c r="ZX315" s="35"/>
      <c r="ZY315" s="35"/>
      <c r="ZZ315" s="35"/>
      <c r="AAA315" s="35"/>
      <c r="AAB315" s="35"/>
      <c r="AAC315" s="35"/>
      <c r="AAD315" s="35"/>
      <c r="AAE315" s="35"/>
      <c r="AAF315" s="35"/>
      <c r="AAG315" s="35"/>
      <c r="AAH315" s="35"/>
      <c r="AAI315" s="35"/>
      <c r="AAJ315" s="35"/>
      <c r="AAK315" s="35"/>
      <c r="AAL315" s="35"/>
      <c r="AAM315" s="35"/>
      <c r="AAN315" s="35"/>
      <c r="AAO315" s="35"/>
      <c r="AAP315" s="35"/>
      <c r="AAQ315" s="35"/>
      <c r="AAR315" s="35"/>
      <c r="AAS315" s="35"/>
      <c r="AAT315" s="35"/>
      <c r="AAU315" s="35"/>
      <c r="AAV315" s="35"/>
      <c r="AAW315" s="35"/>
      <c r="AAX315" s="35"/>
      <c r="AAY315" s="35"/>
      <c r="AAZ315" s="35"/>
      <c r="ABA315" s="35"/>
      <c r="ABB315" s="35"/>
      <c r="ABC315" s="35"/>
      <c r="ABD315" s="35"/>
      <c r="ABE315" s="35"/>
      <c r="ABF315" s="35"/>
      <c r="ABG315" s="35"/>
      <c r="ABH315" s="35"/>
      <c r="ABI315" s="35"/>
      <c r="ABJ315" s="35"/>
      <c r="ABK315" s="35"/>
      <c r="ABL315" s="35"/>
      <c r="ABM315" s="35"/>
      <c r="ABN315" s="35"/>
      <c r="ABO315" s="35"/>
      <c r="ABP315" s="35"/>
      <c r="ABQ315" s="35"/>
      <c r="ABR315" s="35"/>
      <c r="ABS315" s="35"/>
      <c r="ABT315" s="35"/>
      <c r="ABU315" s="35"/>
      <c r="ABV315" s="35"/>
      <c r="ABW315" s="35"/>
      <c r="ABX315" s="35"/>
      <c r="ABY315" s="35"/>
      <c r="ABZ315" s="35"/>
      <c r="ACA315" s="35"/>
      <c r="ACB315" s="35"/>
      <c r="ACC315" s="35"/>
      <c r="ACD315" s="35"/>
      <c r="ACE315" s="35"/>
      <c r="ACF315" s="35"/>
      <c r="ACG315" s="35"/>
      <c r="ACH315" s="35"/>
      <c r="ACI315" s="35"/>
      <c r="ACJ315" s="35"/>
      <c r="ACK315" s="35"/>
      <c r="ACL315" s="35"/>
      <c r="ACM315" s="35"/>
      <c r="ACN315" s="35"/>
      <c r="ACO315" s="35"/>
      <c r="ACP315" s="35"/>
      <c r="ACQ315" s="35"/>
      <c r="ACR315" s="35"/>
      <c r="ACS315" s="35"/>
      <c r="ACT315" s="35"/>
      <c r="ACU315" s="35"/>
      <c r="ACV315" s="35"/>
      <c r="ACW315" s="35"/>
      <c r="ACX315" s="35"/>
      <c r="ACY315" s="35"/>
      <c r="ACZ315" s="35"/>
      <c r="ADA315" s="35"/>
      <c r="ADB315" s="35"/>
      <c r="ADC315" s="35"/>
      <c r="ADD315" s="35"/>
      <c r="ADE315" s="35"/>
      <c r="ADF315" s="35"/>
      <c r="ADG315" s="35"/>
      <c r="ADH315" s="35"/>
      <c r="ADI315" s="35"/>
      <c r="ADJ315" s="35"/>
      <c r="ADK315" s="35"/>
      <c r="ADL315" s="35"/>
      <c r="ADM315" s="35"/>
      <c r="ADN315" s="35"/>
      <c r="ADO315" s="35"/>
      <c r="ADP315" s="35"/>
      <c r="ADQ315" s="35"/>
      <c r="ADR315" s="35"/>
      <c r="ADS315" s="35"/>
      <c r="ADT315" s="35"/>
      <c r="ADU315" s="35"/>
      <c r="ADV315" s="35"/>
      <c r="ADW315" s="35"/>
      <c r="ADX315" s="35"/>
      <c r="ADY315" s="26">
        <f t="shared" si="12"/>
        <v>0</v>
      </c>
      <c r="ADZ315" s="5"/>
    </row>
    <row r="316" spans="1:806" s="33" customFormat="1" x14ac:dyDescent="0.2">
      <c r="A316" s="38" t="s">
        <v>228</v>
      </c>
      <c r="B316" s="65">
        <f t="shared" si="11"/>
        <v>24</v>
      </c>
      <c r="C316" s="57">
        <v>8</v>
      </c>
      <c r="D316" s="60">
        <v>44832</v>
      </c>
      <c r="E316" s="67">
        <v>38.26</v>
      </c>
      <c r="F316" s="67">
        <f t="shared" si="13"/>
        <v>918.24</v>
      </c>
      <c r="G316" s="6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15"/>
      <c r="BF316" s="15"/>
      <c r="BG316" s="136"/>
      <c r="BH316" s="35"/>
      <c r="BI316" s="35"/>
      <c r="BJ316" s="35"/>
      <c r="BK316" s="35"/>
      <c r="BL316" s="35"/>
      <c r="BM316" s="35"/>
      <c r="BN316" s="35"/>
      <c r="BO316" s="35"/>
      <c r="BP316" s="35"/>
      <c r="BQ316" s="35"/>
      <c r="BR316" s="35"/>
      <c r="BS316" s="35"/>
      <c r="BT316" s="35"/>
      <c r="BU316" s="35"/>
      <c r="BV316" s="35"/>
      <c r="BW316" s="35"/>
      <c r="BX316" s="35"/>
      <c r="BY316" s="35"/>
      <c r="BZ316" s="35"/>
      <c r="CA316" s="35"/>
      <c r="CB316" s="35"/>
      <c r="CC316" s="35"/>
      <c r="CD316" s="35"/>
      <c r="CE316" s="35"/>
      <c r="CF316" s="35"/>
      <c r="CG316" s="35"/>
      <c r="CH316" s="35"/>
      <c r="CI316" s="35"/>
      <c r="CJ316" s="35"/>
      <c r="CK316" s="35"/>
      <c r="CL316" s="35"/>
      <c r="CM316" s="35"/>
      <c r="CN316" s="35"/>
      <c r="CO316" s="35"/>
      <c r="CP316" s="35"/>
      <c r="CQ316" s="35"/>
      <c r="CR316" s="35"/>
      <c r="CS316" s="35"/>
      <c r="CT316" s="35"/>
      <c r="CU316" s="35"/>
      <c r="CV316" s="35"/>
      <c r="CW316" s="35"/>
      <c r="CX316" s="35"/>
      <c r="CY316" s="35"/>
      <c r="CZ316" s="35"/>
      <c r="DA316" s="35"/>
      <c r="DB316" s="35"/>
      <c r="DC316" s="35"/>
      <c r="DD316" s="35"/>
      <c r="DE316" s="35"/>
      <c r="DF316" s="35"/>
      <c r="DG316" s="35"/>
      <c r="DH316" s="35"/>
      <c r="DI316" s="35"/>
      <c r="DJ316" s="35"/>
      <c r="DK316" s="35"/>
      <c r="DL316" s="35"/>
      <c r="DM316" s="35"/>
      <c r="DN316" s="35"/>
      <c r="DO316" s="35"/>
      <c r="DP316" s="35"/>
      <c r="DQ316" s="35"/>
      <c r="DR316" s="35"/>
      <c r="DS316" s="35"/>
      <c r="DT316" s="35"/>
      <c r="DU316" s="35"/>
      <c r="DV316" s="35"/>
      <c r="DW316" s="35"/>
      <c r="DX316" s="35"/>
      <c r="DY316" s="35"/>
      <c r="DZ316" s="35"/>
      <c r="EA316" s="35"/>
      <c r="EB316" s="35"/>
      <c r="EC316" s="35"/>
      <c r="ED316" s="35"/>
      <c r="EE316" s="35"/>
      <c r="EF316" s="35"/>
      <c r="EG316" s="35"/>
      <c r="EH316" s="35"/>
      <c r="EI316" s="35"/>
      <c r="EJ316" s="35"/>
      <c r="EK316" s="35"/>
      <c r="EL316" s="35"/>
      <c r="EM316" s="35"/>
      <c r="EN316" s="35"/>
      <c r="EO316" s="35"/>
      <c r="EP316" s="35"/>
      <c r="EQ316" s="35"/>
      <c r="ER316" s="35"/>
      <c r="ES316" s="35"/>
      <c r="ET316" s="35"/>
      <c r="EU316" s="35"/>
      <c r="EV316" s="35"/>
      <c r="EW316" s="35"/>
      <c r="EX316" s="35"/>
      <c r="EY316" s="35"/>
      <c r="EZ316" s="35"/>
      <c r="FA316" s="35"/>
      <c r="FB316" s="35"/>
      <c r="FC316" s="35"/>
      <c r="FD316" s="35"/>
      <c r="FE316" s="35"/>
      <c r="FF316" s="35"/>
      <c r="FG316" s="35"/>
      <c r="FH316" s="35"/>
      <c r="FI316" s="35"/>
      <c r="FJ316" s="35"/>
      <c r="FK316" s="35"/>
      <c r="FL316" s="35"/>
      <c r="FM316" s="35"/>
      <c r="FN316" s="35"/>
      <c r="FO316" s="35"/>
      <c r="FP316" s="35"/>
      <c r="FQ316" s="35"/>
      <c r="FR316" s="35"/>
      <c r="FS316" s="35"/>
      <c r="FT316" s="35"/>
      <c r="FU316" s="35"/>
      <c r="FV316" s="35"/>
      <c r="FW316" s="35"/>
      <c r="FX316" s="35"/>
      <c r="FY316" s="35"/>
      <c r="FZ316" s="35"/>
      <c r="GA316" s="35"/>
      <c r="GB316" s="35"/>
      <c r="GC316" s="35"/>
      <c r="GD316" s="35"/>
      <c r="GE316" s="35"/>
      <c r="GF316" s="35"/>
      <c r="GG316" s="35"/>
      <c r="GH316" s="35"/>
      <c r="GI316" s="35"/>
      <c r="GJ316" s="35"/>
      <c r="GK316" s="35"/>
      <c r="GL316" s="35"/>
      <c r="GM316" s="35"/>
      <c r="GN316" s="35"/>
      <c r="GO316" s="35"/>
      <c r="GP316" s="35"/>
      <c r="GQ316" s="35"/>
      <c r="GR316" s="35"/>
      <c r="GS316" s="35"/>
      <c r="GT316" s="35"/>
      <c r="GU316" s="35"/>
      <c r="GV316" s="35"/>
      <c r="GW316" s="35"/>
      <c r="GX316" s="35"/>
      <c r="GY316" s="35"/>
      <c r="GZ316" s="35"/>
      <c r="HA316" s="35"/>
      <c r="HB316" s="35"/>
      <c r="HC316" s="35"/>
      <c r="HD316" s="35"/>
      <c r="HE316" s="35"/>
      <c r="HF316" s="35"/>
      <c r="HG316" s="35"/>
      <c r="HH316" s="35"/>
      <c r="HI316" s="35">
        <v>24</v>
      </c>
      <c r="HJ316" s="35"/>
      <c r="HK316" s="35"/>
      <c r="HL316" s="35"/>
      <c r="HM316" s="35"/>
      <c r="HN316" s="35"/>
      <c r="HO316" s="35"/>
      <c r="HP316" s="35"/>
      <c r="HQ316" s="35"/>
      <c r="HR316" s="35"/>
      <c r="HS316" s="35"/>
      <c r="HT316" s="35"/>
      <c r="HU316" s="35"/>
      <c r="HV316" s="35"/>
      <c r="HW316" s="35"/>
      <c r="HX316" s="35"/>
      <c r="HY316" s="35"/>
      <c r="HZ316" s="35"/>
      <c r="IA316" s="35"/>
      <c r="IB316" s="35"/>
      <c r="IC316" s="35"/>
      <c r="ID316" s="35"/>
      <c r="IE316" s="35"/>
      <c r="IF316" s="35"/>
      <c r="IG316" s="35"/>
      <c r="IH316" s="35"/>
      <c r="II316" s="35"/>
      <c r="IJ316" s="35"/>
      <c r="IK316" s="35"/>
      <c r="IL316" s="35"/>
      <c r="IM316" s="35"/>
      <c r="IN316" s="35"/>
      <c r="IO316" s="35"/>
      <c r="IP316" s="35"/>
      <c r="IQ316" s="35"/>
      <c r="IR316" s="35"/>
      <c r="IS316" s="35"/>
      <c r="IT316" s="35"/>
      <c r="IU316" s="35"/>
      <c r="IV316" s="35"/>
      <c r="IW316" s="35"/>
      <c r="IX316" s="35"/>
      <c r="IY316" s="35"/>
      <c r="IZ316" s="35"/>
      <c r="JA316" s="35"/>
      <c r="JB316" s="35"/>
      <c r="JC316" s="35"/>
      <c r="JD316" s="35"/>
      <c r="JE316" s="35"/>
      <c r="JF316" s="35"/>
      <c r="JG316" s="35"/>
      <c r="JH316" s="35"/>
      <c r="JI316" s="35"/>
      <c r="JJ316" s="35"/>
      <c r="JK316" s="35"/>
      <c r="JL316" s="35"/>
      <c r="JM316" s="35"/>
      <c r="JN316" s="35"/>
      <c r="JO316" s="35"/>
      <c r="JP316" s="35"/>
      <c r="JQ316" s="35"/>
      <c r="JR316" s="35"/>
      <c r="JS316" s="35"/>
      <c r="JT316" s="35"/>
      <c r="JU316" s="35"/>
      <c r="JV316" s="35"/>
      <c r="JW316" s="35"/>
      <c r="JX316" s="35"/>
      <c r="JY316" s="35"/>
      <c r="JZ316" s="35"/>
      <c r="KA316" s="35"/>
      <c r="KB316" s="35"/>
      <c r="KC316" s="35"/>
      <c r="KD316" s="35"/>
      <c r="KE316" s="35"/>
      <c r="KF316" s="35"/>
      <c r="KG316" s="35"/>
      <c r="KH316" s="35"/>
      <c r="KI316" s="35"/>
      <c r="KJ316" s="35"/>
      <c r="KK316" s="35"/>
      <c r="KL316" s="35"/>
      <c r="KM316" s="35"/>
      <c r="KN316" s="35"/>
      <c r="KO316" s="35"/>
      <c r="KP316" s="35"/>
      <c r="KQ316" s="35"/>
      <c r="KR316" s="35"/>
      <c r="KS316" s="35"/>
      <c r="KT316" s="35"/>
      <c r="KU316" s="35"/>
      <c r="KV316" s="35"/>
      <c r="KW316" s="35"/>
      <c r="KX316" s="35"/>
      <c r="KY316" s="35"/>
      <c r="KZ316" s="35"/>
      <c r="LA316" s="35"/>
      <c r="LB316" s="35"/>
      <c r="LC316" s="35"/>
      <c r="LD316" s="35"/>
      <c r="LE316" s="35"/>
      <c r="LF316" s="35"/>
      <c r="LG316" s="35"/>
      <c r="LH316" s="35"/>
      <c r="LI316" s="35"/>
      <c r="LJ316" s="35"/>
      <c r="LK316" s="35"/>
      <c r="LL316" s="35"/>
      <c r="LM316" s="35"/>
      <c r="LN316" s="35"/>
      <c r="LO316" s="35"/>
      <c r="LP316" s="35"/>
      <c r="LQ316" s="35"/>
      <c r="LR316" s="35"/>
      <c r="LS316" s="35"/>
      <c r="LT316" s="35"/>
      <c r="LU316" s="35"/>
      <c r="LV316" s="35"/>
      <c r="LW316" s="35"/>
      <c r="LX316" s="35"/>
      <c r="LY316" s="35"/>
      <c r="LZ316" s="35"/>
      <c r="MA316" s="35"/>
      <c r="MB316" s="35"/>
      <c r="MC316" s="35"/>
      <c r="MD316" s="35"/>
      <c r="ME316" s="35"/>
      <c r="MF316" s="35"/>
      <c r="MG316" s="35"/>
      <c r="MH316" s="35"/>
      <c r="MI316" s="35"/>
      <c r="MJ316" s="35"/>
      <c r="MK316" s="35"/>
      <c r="ML316" s="35"/>
      <c r="MM316" s="35"/>
      <c r="MN316" s="35"/>
      <c r="MO316" s="35"/>
      <c r="MP316" s="35"/>
      <c r="MQ316" s="35"/>
      <c r="MR316" s="35"/>
      <c r="MS316" s="35"/>
      <c r="MT316" s="35"/>
      <c r="MU316" s="35"/>
      <c r="MV316" s="35"/>
      <c r="MW316" s="35"/>
      <c r="MX316" s="35"/>
      <c r="MY316" s="35"/>
      <c r="MZ316" s="35"/>
      <c r="NA316" s="35"/>
      <c r="NB316" s="35"/>
      <c r="NC316" s="35"/>
      <c r="ND316" s="35"/>
      <c r="NE316" s="35"/>
      <c r="NF316" s="35"/>
      <c r="NG316" s="35"/>
      <c r="NH316" s="35"/>
      <c r="NI316" s="35"/>
      <c r="NJ316" s="35"/>
      <c r="NK316" s="35"/>
      <c r="NL316" s="35"/>
      <c r="NM316" s="35"/>
      <c r="NN316" s="35"/>
      <c r="NO316" s="35"/>
      <c r="NP316" s="35"/>
      <c r="NQ316" s="35"/>
      <c r="NR316" s="35"/>
      <c r="NS316" s="35"/>
      <c r="NT316" s="35"/>
      <c r="NU316" s="35"/>
      <c r="NV316" s="35"/>
      <c r="NW316" s="35"/>
      <c r="NX316" s="35"/>
      <c r="NY316" s="35"/>
      <c r="NZ316" s="35"/>
      <c r="OA316" s="35"/>
      <c r="OB316" s="35"/>
      <c r="OC316" s="35"/>
      <c r="OD316" s="35"/>
      <c r="OE316" s="35"/>
      <c r="OF316" s="35"/>
      <c r="OG316" s="35"/>
      <c r="OH316" s="35"/>
      <c r="OI316" s="35"/>
      <c r="OJ316" s="35"/>
      <c r="OK316" s="35"/>
      <c r="OL316" s="35"/>
      <c r="OM316" s="35"/>
      <c r="ON316" s="35"/>
      <c r="OO316" s="35"/>
      <c r="OP316" s="35"/>
      <c r="OQ316" s="35"/>
      <c r="OR316" s="35"/>
      <c r="OS316" s="35"/>
      <c r="OT316" s="35"/>
      <c r="OU316" s="35"/>
      <c r="OV316" s="35"/>
      <c r="OW316" s="35"/>
      <c r="OX316" s="35"/>
      <c r="OY316" s="35"/>
      <c r="OZ316" s="35"/>
      <c r="PA316" s="35"/>
      <c r="PB316" s="35"/>
      <c r="PC316" s="35"/>
      <c r="PD316" s="35"/>
      <c r="PE316" s="35"/>
      <c r="PF316" s="35"/>
      <c r="PG316" s="35"/>
      <c r="PH316" s="35"/>
      <c r="PI316" s="35"/>
      <c r="PJ316" s="35"/>
      <c r="PK316" s="35"/>
      <c r="PL316" s="35"/>
      <c r="PM316" s="35"/>
      <c r="PN316" s="35"/>
      <c r="PO316" s="35"/>
      <c r="PP316" s="35"/>
      <c r="PQ316" s="35"/>
      <c r="PR316" s="35"/>
      <c r="PS316" s="35"/>
      <c r="PT316" s="35"/>
      <c r="PU316" s="35"/>
      <c r="PV316" s="35"/>
      <c r="PW316" s="35"/>
      <c r="PX316" s="35"/>
      <c r="PY316" s="35"/>
      <c r="PZ316" s="35"/>
      <c r="QA316" s="35"/>
      <c r="QB316" s="35"/>
      <c r="QC316" s="35"/>
      <c r="QD316" s="35"/>
      <c r="QE316" s="35"/>
      <c r="QF316" s="35"/>
      <c r="QG316" s="35"/>
      <c r="QH316" s="35"/>
      <c r="QI316" s="35"/>
      <c r="QJ316" s="35"/>
      <c r="QK316" s="35"/>
      <c r="QL316" s="35"/>
      <c r="QM316" s="35"/>
      <c r="QN316" s="35"/>
      <c r="QO316" s="35"/>
      <c r="QP316" s="35"/>
      <c r="QQ316" s="35"/>
      <c r="QR316" s="35"/>
      <c r="QS316" s="35"/>
      <c r="QT316" s="35"/>
      <c r="QU316" s="35"/>
      <c r="QV316" s="35"/>
      <c r="QW316" s="35"/>
      <c r="QX316" s="35"/>
      <c r="QY316" s="35"/>
      <c r="QZ316" s="35"/>
      <c r="RA316" s="35"/>
      <c r="RB316" s="35"/>
      <c r="RC316" s="35"/>
      <c r="RD316" s="35"/>
      <c r="RE316" s="35"/>
      <c r="RF316" s="35"/>
      <c r="RG316" s="35"/>
      <c r="RH316" s="35"/>
      <c r="RI316" s="35"/>
      <c r="RJ316" s="35"/>
      <c r="RK316" s="35"/>
      <c r="RL316" s="35"/>
      <c r="RM316" s="35"/>
      <c r="RN316" s="35"/>
      <c r="RO316" s="35"/>
      <c r="RP316" s="35"/>
      <c r="RQ316" s="35"/>
      <c r="RR316" s="35"/>
      <c r="RS316" s="35"/>
      <c r="RT316" s="35"/>
      <c r="RU316" s="35"/>
      <c r="RV316" s="35"/>
      <c r="RW316" s="35"/>
      <c r="RX316" s="35"/>
      <c r="RY316" s="35"/>
      <c r="RZ316" s="35"/>
      <c r="SA316" s="35"/>
      <c r="SB316" s="35"/>
      <c r="SC316" s="35"/>
      <c r="SD316" s="35"/>
      <c r="SE316" s="35"/>
      <c r="SF316" s="35"/>
      <c r="SG316" s="35"/>
      <c r="SH316" s="35"/>
      <c r="SI316" s="35"/>
      <c r="SJ316" s="35"/>
      <c r="SK316" s="35"/>
      <c r="SL316" s="35"/>
      <c r="SM316" s="35"/>
      <c r="SN316" s="35"/>
      <c r="SO316" s="35"/>
      <c r="SP316" s="35"/>
      <c r="SQ316" s="35"/>
      <c r="SR316" s="35"/>
      <c r="SS316" s="35"/>
      <c r="ST316" s="35"/>
      <c r="SU316" s="35"/>
      <c r="SV316" s="35"/>
      <c r="SW316" s="35"/>
      <c r="SX316" s="35"/>
      <c r="SY316" s="35"/>
      <c r="SZ316" s="35"/>
      <c r="TA316" s="35"/>
      <c r="TB316" s="35"/>
      <c r="TC316" s="35"/>
      <c r="TD316" s="35"/>
      <c r="TE316" s="35"/>
      <c r="TF316" s="35"/>
      <c r="TG316" s="35"/>
      <c r="TH316" s="35"/>
      <c r="TI316" s="35"/>
      <c r="TJ316" s="35"/>
      <c r="TK316" s="35"/>
      <c r="TL316" s="35"/>
      <c r="TM316" s="35"/>
      <c r="TN316" s="35"/>
      <c r="TO316" s="35"/>
      <c r="TP316" s="35"/>
      <c r="TQ316" s="35"/>
      <c r="TR316" s="35"/>
      <c r="TS316" s="35"/>
      <c r="TT316" s="35"/>
      <c r="TU316" s="35"/>
      <c r="TV316" s="35"/>
      <c r="TW316" s="35"/>
      <c r="TX316" s="35"/>
      <c r="TY316" s="35"/>
      <c r="TZ316" s="35"/>
      <c r="UA316" s="35"/>
      <c r="UB316" s="35"/>
      <c r="UC316" s="35"/>
      <c r="UD316" s="35"/>
      <c r="UE316" s="35"/>
      <c r="UF316" s="35"/>
      <c r="UG316" s="35"/>
      <c r="UH316" s="35"/>
      <c r="UI316" s="35"/>
      <c r="UJ316" s="35"/>
      <c r="UK316" s="35"/>
      <c r="UL316" s="35"/>
      <c r="UM316" s="35"/>
      <c r="UN316" s="35"/>
      <c r="UO316" s="35"/>
      <c r="UP316" s="35"/>
      <c r="UQ316" s="35"/>
      <c r="UR316" s="35"/>
      <c r="US316" s="35"/>
      <c r="UT316" s="35"/>
      <c r="UU316" s="35"/>
      <c r="UV316" s="35"/>
      <c r="UW316" s="35"/>
      <c r="UX316" s="35"/>
      <c r="UY316" s="35"/>
      <c r="UZ316" s="35"/>
      <c r="VA316" s="35"/>
      <c r="VB316" s="35"/>
      <c r="VC316" s="35"/>
      <c r="VD316" s="35"/>
      <c r="VE316" s="35"/>
      <c r="VF316" s="35"/>
      <c r="VG316" s="35"/>
      <c r="VH316" s="35"/>
      <c r="VI316" s="35"/>
      <c r="VJ316" s="35"/>
      <c r="VK316" s="35"/>
      <c r="VL316" s="35"/>
      <c r="VM316" s="35"/>
      <c r="VN316" s="35"/>
      <c r="VO316" s="35"/>
      <c r="VP316" s="35"/>
      <c r="VQ316" s="35"/>
      <c r="VR316" s="35"/>
      <c r="VS316" s="35"/>
      <c r="VT316" s="35"/>
      <c r="VU316" s="35"/>
      <c r="VV316" s="35"/>
      <c r="VW316" s="35"/>
      <c r="VX316" s="35"/>
      <c r="VY316" s="35"/>
      <c r="VZ316" s="35"/>
      <c r="WA316" s="35"/>
      <c r="WB316" s="35"/>
      <c r="WC316" s="35"/>
      <c r="WD316" s="35"/>
      <c r="WE316" s="35"/>
      <c r="WF316" s="35"/>
      <c r="WG316" s="35"/>
      <c r="WH316" s="35"/>
      <c r="WI316" s="35"/>
      <c r="WJ316" s="35"/>
      <c r="WK316" s="35"/>
      <c r="WL316" s="35"/>
      <c r="WM316" s="35"/>
      <c r="WN316" s="35"/>
      <c r="WO316" s="35"/>
      <c r="WP316" s="35"/>
      <c r="WQ316" s="35"/>
      <c r="WR316" s="35"/>
      <c r="WS316" s="35"/>
      <c r="WT316" s="35"/>
      <c r="WU316" s="35"/>
      <c r="WV316" s="35"/>
      <c r="WW316" s="35"/>
      <c r="WX316" s="35"/>
      <c r="WY316" s="35"/>
      <c r="WZ316" s="35"/>
      <c r="XA316" s="35"/>
      <c r="XB316" s="35"/>
      <c r="XC316" s="35"/>
      <c r="XD316" s="35"/>
      <c r="XE316" s="35"/>
      <c r="XF316" s="35"/>
      <c r="XG316" s="35"/>
      <c r="XH316" s="35"/>
      <c r="XI316" s="35"/>
      <c r="XJ316" s="35"/>
      <c r="XK316" s="35"/>
      <c r="XL316" s="35"/>
      <c r="XM316" s="35"/>
      <c r="XN316" s="35"/>
      <c r="XO316" s="35"/>
      <c r="XP316" s="35"/>
      <c r="XQ316" s="35"/>
      <c r="XR316" s="35"/>
      <c r="XS316" s="35"/>
      <c r="XT316" s="35"/>
      <c r="XU316" s="35"/>
      <c r="XV316" s="35"/>
      <c r="XW316" s="35"/>
      <c r="XX316" s="35"/>
      <c r="XY316" s="35"/>
      <c r="XZ316" s="35"/>
      <c r="YA316" s="35"/>
      <c r="YB316" s="35"/>
      <c r="YC316" s="35"/>
      <c r="YD316" s="35"/>
      <c r="YE316" s="35"/>
      <c r="YF316" s="35"/>
      <c r="YG316" s="35"/>
      <c r="YH316" s="35"/>
      <c r="YI316" s="35"/>
      <c r="YJ316" s="35"/>
      <c r="YK316" s="35"/>
      <c r="YL316" s="35"/>
      <c r="YM316" s="35"/>
      <c r="YN316" s="35"/>
      <c r="YO316" s="35"/>
      <c r="YP316" s="35"/>
      <c r="YQ316" s="35"/>
      <c r="YR316" s="35"/>
      <c r="YS316" s="35"/>
      <c r="YT316" s="35"/>
      <c r="YU316" s="35"/>
      <c r="YV316" s="35"/>
      <c r="YW316" s="35"/>
      <c r="YX316" s="35"/>
      <c r="YY316" s="35"/>
      <c r="YZ316" s="35"/>
      <c r="ZA316" s="35"/>
      <c r="ZB316" s="35"/>
      <c r="ZC316" s="35"/>
      <c r="ZD316" s="35"/>
      <c r="ZE316" s="35"/>
      <c r="ZF316" s="35"/>
      <c r="ZG316" s="35"/>
      <c r="ZH316" s="35"/>
      <c r="ZI316" s="35"/>
      <c r="ZJ316" s="35"/>
      <c r="ZK316" s="35"/>
      <c r="ZL316" s="35"/>
      <c r="ZM316" s="35"/>
      <c r="ZN316" s="35"/>
      <c r="ZO316" s="35"/>
      <c r="ZP316" s="35"/>
      <c r="ZQ316" s="35"/>
      <c r="ZR316" s="35"/>
      <c r="ZS316" s="35"/>
      <c r="ZT316" s="35"/>
      <c r="ZU316" s="35"/>
      <c r="ZV316" s="35"/>
      <c r="ZW316" s="35"/>
      <c r="ZX316" s="35"/>
      <c r="ZY316" s="35"/>
      <c r="ZZ316" s="35"/>
      <c r="AAA316" s="35"/>
      <c r="AAB316" s="35"/>
      <c r="AAC316" s="35"/>
      <c r="AAD316" s="35"/>
      <c r="AAE316" s="35"/>
      <c r="AAF316" s="35"/>
      <c r="AAG316" s="35"/>
      <c r="AAH316" s="35"/>
      <c r="AAI316" s="35"/>
      <c r="AAJ316" s="35"/>
      <c r="AAK316" s="35"/>
      <c r="AAL316" s="35"/>
      <c r="AAM316" s="35"/>
      <c r="AAN316" s="35"/>
      <c r="AAO316" s="35"/>
      <c r="AAP316" s="35"/>
      <c r="AAQ316" s="35"/>
      <c r="AAR316" s="35"/>
      <c r="AAS316" s="35"/>
      <c r="AAT316" s="35"/>
      <c r="AAU316" s="35"/>
      <c r="AAV316" s="35"/>
      <c r="AAW316" s="35"/>
      <c r="AAX316" s="35"/>
      <c r="AAY316" s="35"/>
      <c r="AAZ316" s="35"/>
      <c r="ABA316" s="35"/>
      <c r="ABB316" s="35"/>
      <c r="ABC316" s="35"/>
      <c r="ABD316" s="35"/>
      <c r="ABE316" s="35"/>
      <c r="ABF316" s="35"/>
      <c r="ABG316" s="35"/>
      <c r="ABH316" s="35"/>
      <c r="ABI316" s="35"/>
      <c r="ABJ316" s="35"/>
      <c r="ABK316" s="35"/>
      <c r="ABL316" s="35"/>
      <c r="ABM316" s="35"/>
      <c r="ABN316" s="35"/>
      <c r="ABO316" s="35"/>
      <c r="ABP316" s="35"/>
      <c r="ABQ316" s="35"/>
      <c r="ABR316" s="35"/>
      <c r="ABS316" s="35"/>
      <c r="ABT316" s="35"/>
      <c r="ABU316" s="35"/>
      <c r="ABV316" s="35"/>
      <c r="ABW316" s="35"/>
      <c r="ABX316" s="35"/>
      <c r="ABY316" s="35"/>
      <c r="ABZ316" s="35"/>
      <c r="ACA316" s="35"/>
      <c r="ACB316" s="35"/>
      <c r="ACC316" s="35"/>
      <c r="ACD316" s="35"/>
      <c r="ACE316" s="35"/>
      <c r="ACF316" s="35"/>
      <c r="ACG316" s="35"/>
      <c r="ACH316" s="35"/>
      <c r="ACI316" s="35"/>
      <c r="ACJ316" s="35"/>
      <c r="ACK316" s="35"/>
      <c r="ACL316" s="35"/>
      <c r="ACM316" s="35"/>
      <c r="ACN316" s="35"/>
      <c r="ACO316" s="35"/>
      <c r="ACP316" s="35"/>
      <c r="ACQ316" s="35"/>
      <c r="ACR316" s="35"/>
      <c r="ACS316" s="35"/>
      <c r="ACT316" s="35"/>
      <c r="ACU316" s="35"/>
      <c r="ACV316" s="35"/>
      <c r="ACW316" s="35"/>
      <c r="ACX316" s="35"/>
      <c r="ACY316" s="35"/>
      <c r="ACZ316" s="35"/>
      <c r="ADA316" s="35"/>
      <c r="ADB316" s="35"/>
      <c r="ADC316" s="35"/>
      <c r="ADD316" s="35"/>
      <c r="ADE316" s="35"/>
      <c r="ADF316" s="35"/>
      <c r="ADG316" s="35"/>
      <c r="ADH316" s="35"/>
      <c r="ADI316" s="35"/>
      <c r="ADJ316" s="35">
        <v>24</v>
      </c>
      <c r="ADK316" s="35"/>
      <c r="ADL316" s="35"/>
      <c r="ADM316" s="35"/>
      <c r="ADN316" s="35"/>
      <c r="ADO316" s="35"/>
      <c r="ADP316" s="35"/>
      <c r="ADQ316" s="35"/>
      <c r="ADR316" s="35"/>
      <c r="ADS316" s="35"/>
      <c r="ADT316" s="35"/>
      <c r="ADU316" s="35"/>
      <c r="ADV316" s="35"/>
      <c r="ADW316" s="35"/>
      <c r="ADX316" s="35"/>
      <c r="ADY316" s="26">
        <f t="shared" si="12"/>
        <v>0</v>
      </c>
      <c r="ADZ316" s="5"/>
    </row>
    <row r="317" spans="1:806" s="33" customFormat="1" x14ac:dyDescent="0.2">
      <c r="A317" s="38" t="s">
        <v>402</v>
      </c>
      <c r="B317" s="65">
        <f t="shared" si="11"/>
        <v>0</v>
      </c>
      <c r="C317" s="57">
        <v>1</v>
      </c>
      <c r="D317" s="60">
        <v>44431</v>
      </c>
      <c r="E317" s="67">
        <v>20.32</v>
      </c>
      <c r="F317" s="67">
        <f t="shared" si="13"/>
        <v>0</v>
      </c>
      <c r="G317" s="6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15"/>
      <c r="BF317" s="15"/>
      <c r="BG317" s="136"/>
      <c r="BH317" s="35"/>
      <c r="BI317" s="35"/>
      <c r="BJ317" s="35"/>
      <c r="BK317" s="35"/>
      <c r="BL317" s="35"/>
      <c r="BM317" s="35"/>
      <c r="BN317" s="35"/>
      <c r="BO317" s="35"/>
      <c r="BP317" s="35"/>
      <c r="BQ317" s="35"/>
      <c r="BR317" s="35"/>
      <c r="BS317" s="35"/>
      <c r="BT317" s="35"/>
      <c r="BU317" s="35"/>
      <c r="BV317" s="35"/>
      <c r="BW317" s="35"/>
      <c r="BX317" s="35"/>
      <c r="BY317" s="35"/>
      <c r="BZ317" s="35"/>
      <c r="CA317" s="35"/>
      <c r="CB317" s="35"/>
      <c r="CC317" s="35"/>
      <c r="CD317" s="35"/>
      <c r="CE317" s="35"/>
      <c r="CF317" s="35"/>
      <c r="CG317" s="35"/>
      <c r="CH317" s="35"/>
      <c r="CI317" s="35"/>
      <c r="CJ317" s="35"/>
      <c r="CK317" s="35"/>
      <c r="CL317" s="35"/>
      <c r="CM317" s="35"/>
      <c r="CN317" s="35"/>
      <c r="CO317" s="35"/>
      <c r="CP317" s="35"/>
      <c r="CQ317" s="35"/>
      <c r="CR317" s="35"/>
      <c r="CS317" s="35"/>
      <c r="CT317" s="35"/>
      <c r="CU317" s="35"/>
      <c r="CV317" s="35"/>
      <c r="CW317" s="35"/>
      <c r="CX317" s="35"/>
      <c r="CY317" s="35"/>
      <c r="CZ317" s="35"/>
      <c r="DA317" s="35"/>
      <c r="DB317" s="35"/>
      <c r="DC317" s="35"/>
      <c r="DD317" s="35"/>
      <c r="DE317" s="35"/>
      <c r="DF317" s="35"/>
      <c r="DG317" s="35"/>
      <c r="DH317" s="35"/>
      <c r="DI317" s="35"/>
      <c r="DJ317" s="35"/>
      <c r="DK317" s="35"/>
      <c r="DL317" s="35"/>
      <c r="DM317" s="35"/>
      <c r="DN317" s="35"/>
      <c r="DO317" s="35"/>
      <c r="DP317" s="35"/>
      <c r="DQ317" s="35"/>
      <c r="DR317" s="35"/>
      <c r="DS317" s="35"/>
      <c r="DT317" s="35"/>
      <c r="DU317" s="35"/>
      <c r="DV317" s="35"/>
      <c r="DW317" s="35"/>
      <c r="DX317" s="35"/>
      <c r="DY317" s="35"/>
      <c r="DZ317" s="35"/>
      <c r="EA317" s="35"/>
      <c r="EB317" s="35"/>
      <c r="EC317" s="35"/>
      <c r="ED317" s="35"/>
      <c r="EE317" s="35"/>
      <c r="EF317" s="35"/>
      <c r="EG317" s="35"/>
      <c r="EH317" s="35"/>
      <c r="EI317" s="35"/>
      <c r="EJ317" s="35"/>
      <c r="EK317" s="35"/>
      <c r="EL317" s="35"/>
      <c r="EM317" s="35"/>
      <c r="EN317" s="35"/>
      <c r="EO317" s="35"/>
      <c r="EP317" s="35"/>
      <c r="EQ317" s="35"/>
      <c r="ER317" s="35"/>
      <c r="ES317" s="35"/>
      <c r="ET317" s="35"/>
      <c r="EU317" s="35"/>
      <c r="EV317" s="35"/>
      <c r="EW317" s="35"/>
      <c r="EX317" s="35"/>
      <c r="EY317" s="35"/>
      <c r="EZ317" s="35"/>
      <c r="FA317" s="35"/>
      <c r="FB317" s="35"/>
      <c r="FC317" s="35"/>
      <c r="FD317" s="35"/>
      <c r="FE317" s="35"/>
      <c r="FF317" s="35"/>
      <c r="FG317" s="35"/>
      <c r="FH317" s="35"/>
      <c r="FI317" s="35"/>
      <c r="FJ317" s="35"/>
      <c r="FK317" s="35"/>
      <c r="FL317" s="35"/>
      <c r="FM317" s="35"/>
      <c r="FN317" s="35"/>
      <c r="FO317" s="35"/>
      <c r="FP317" s="35"/>
      <c r="FQ317" s="35"/>
      <c r="FR317" s="35"/>
      <c r="FS317" s="35"/>
      <c r="FT317" s="35"/>
      <c r="FU317" s="35"/>
      <c r="FV317" s="35"/>
      <c r="FW317" s="35"/>
      <c r="FX317" s="35"/>
      <c r="FY317" s="35"/>
      <c r="FZ317" s="35"/>
      <c r="GA317" s="35"/>
      <c r="GB317" s="35"/>
      <c r="GC317" s="35"/>
      <c r="GD317" s="35"/>
      <c r="GE317" s="35"/>
      <c r="GF317" s="35"/>
      <c r="GG317" s="35"/>
      <c r="GH317" s="35"/>
      <c r="GI317" s="35"/>
      <c r="GJ317" s="35"/>
      <c r="GK317" s="35"/>
      <c r="GL317" s="35"/>
      <c r="GM317" s="35"/>
      <c r="GN317" s="35"/>
      <c r="GO317" s="35"/>
      <c r="GP317" s="35"/>
      <c r="GQ317" s="35"/>
      <c r="GR317" s="35"/>
      <c r="GS317" s="35"/>
      <c r="GT317" s="35"/>
      <c r="GU317" s="35"/>
      <c r="GV317" s="35"/>
      <c r="GW317" s="35"/>
      <c r="GX317" s="35"/>
      <c r="GY317" s="35"/>
      <c r="GZ317" s="35"/>
      <c r="HA317" s="35"/>
      <c r="HB317" s="35"/>
      <c r="HC317" s="35"/>
      <c r="HD317" s="35"/>
      <c r="HE317" s="35"/>
      <c r="HF317" s="35"/>
      <c r="HG317" s="35"/>
      <c r="HH317" s="35"/>
      <c r="HI317" s="35"/>
      <c r="HJ317" s="35"/>
      <c r="HK317" s="35"/>
      <c r="HL317" s="35"/>
      <c r="HM317" s="35"/>
      <c r="HN317" s="35"/>
      <c r="HO317" s="35"/>
      <c r="HP317" s="35"/>
      <c r="HQ317" s="35"/>
      <c r="HR317" s="35"/>
      <c r="HS317" s="35"/>
      <c r="HT317" s="35"/>
      <c r="HU317" s="35"/>
      <c r="HV317" s="35"/>
      <c r="HW317" s="35"/>
      <c r="HX317" s="35"/>
      <c r="HY317" s="35"/>
      <c r="HZ317" s="35"/>
      <c r="IA317" s="35"/>
      <c r="IB317" s="35"/>
      <c r="IC317" s="35"/>
      <c r="ID317" s="35"/>
      <c r="IE317" s="35"/>
      <c r="IF317" s="35"/>
      <c r="IG317" s="35"/>
      <c r="IH317" s="35"/>
      <c r="II317" s="35"/>
      <c r="IJ317" s="35"/>
      <c r="IK317" s="35"/>
      <c r="IL317" s="35"/>
      <c r="IM317" s="35"/>
      <c r="IN317" s="35"/>
      <c r="IO317" s="35"/>
      <c r="IP317" s="35"/>
      <c r="IQ317" s="35"/>
      <c r="IR317" s="35"/>
      <c r="IS317" s="35"/>
      <c r="IT317" s="35"/>
      <c r="IU317" s="35"/>
      <c r="IV317" s="35"/>
      <c r="IW317" s="35"/>
      <c r="IX317" s="35"/>
      <c r="IY317" s="35"/>
      <c r="IZ317" s="35"/>
      <c r="JA317" s="35"/>
      <c r="JB317" s="35"/>
      <c r="JC317" s="35"/>
      <c r="JD317" s="35"/>
      <c r="JE317" s="35"/>
      <c r="JF317" s="35"/>
      <c r="JG317" s="35"/>
      <c r="JH317" s="35"/>
      <c r="JI317" s="35"/>
      <c r="JJ317" s="35"/>
      <c r="JK317" s="35"/>
      <c r="JL317" s="35"/>
      <c r="JM317" s="35"/>
      <c r="JN317" s="35"/>
      <c r="JO317" s="35"/>
      <c r="JP317" s="35"/>
      <c r="JQ317" s="35"/>
      <c r="JR317" s="35"/>
      <c r="JS317" s="35"/>
      <c r="JT317" s="35"/>
      <c r="JU317" s="35"/>
      <c r="JV317" s="35"/>
      <c r="JW317" s="35"/>
      <c r="JX317" s="35"/>
      <c r="JY317" s="35"/>
      <c r="JZ317" s="35"/>
      <c r="KA317" s="35"/>
      <c r="KB317" s="35"/>
      <c r="KC317" s="35"/>
      <c r="KD317" s="35"/>
      <c r="KE317" s="35"/>
      <c r="KF317" s="35"/>
      <c r="KG317" s="35"/>
      <c r="KH317" s="35"/>
      <c r="KI317" s="35"/>
      <c r="KJ317" s="35"/>
      <c r="KK317" s="35"/>
      <c r="KL317" s="35"/>
      <c r="KM317" s="35"/>
      <c r="KN317" s="35"/>
      <c r="KO317" s="35"/>
      <c r="KP317" s="35"/>
      <c r="KQ317" s="35"/>
      <c r="KR317" s="35"/>
      <c r="KS317" s="35"/>
      <c r="KT317" s="35"/>
      <c r="KU317" s="35"/>
      <c r="KV317" s="35"/>
      <c r="KW317" s="35"/>
      <c r="KX317" s="35"/>
      <c r="KY317" s="35"/>
      <c r="KZ317" s="35"/>
      <c r="LA317" s="35"/>
      <c r="LB317" s="35"/>
      <c r="LC317" s="35"/>
      <c r="LD317" s="35"/>
      <c r="LE317" s="35"/>
      <c r="LF317" s="35"/>
      <c r="LG317" s="35"/>
      <c r="LH317" s="35"/>
      <c r="LI317" s="35"/>
      <c r="LJ317" s="35"/>
      <c r="LK317" s="35"/>
      <c r="LL317" s="35"/>
      <c r="LM317" s="35"/>
      <c r="LN317" s="35"/>
      <c r="LO317" s="35"/>
      <c r="LP317" s="35"/>
      <c r="LQ317" s="35"/>
      <c r="LR317" s="35"/>
      <c r="LS317" s="35"/>
      <c r="LT317" s="35"/>
      <c r="LU317" s="35"/>
      <c r="LV317" s="35"/>
      <c r="LW317" s="35"/>
      <c r="LX317" s="35"/>
      <c r="LY317" s="35"/>
      <c r="LZ317" s="35"/>
      <c r="MA317" s="35"/>
      <c r="MB317" s="35"/>
      <c r="MC317" s="35"/>
      <c r="MD317" s="35"/>
      <c r="ME317" s="35"/>
      <c r="MF317" s="35"/>
      <c r="MG317" s="35"/>
      <c r="MH317" s="35"/>
      <c r="MI317" s="35"/>
      <c r="MJ317" s="35"/>
      <c r="MK317" s="35"/>
      <c r="ML317" s="35"/>
      <c r="MM317" s="35"/>
      <c r="MN317" s="35"/>
      <c r="MO317" s="35"/>
      <c r="MP317" s="35"/>
      <c r="MQ317" s="35"/>
      <c r="MR317" s="35"/>
      <c r="MS317" s="35"/>
      <c r="MT317" s="35"/>
      <c r="MU317" s="35"/>
      <c r="MV317" s="35"/>
      <c r="MW317" s="35"/>
      <c r="MX317" s="35"/>
      <c r="MY317" s="35"/>
      <c r="MZ317" s="35"/>
      <c r="NA317" s="35"/>
      <c r="NB317" s="35"/>
      <c r="NC317" s="35"/>
      <c r="ND317" s="35"/>
      <c r="NE317" s="35"/>
      <c r="NF317" s="35"/>
      <c r="NG317" s="35"/>
      <c r="NH317" s="35"/>
      <c r="NI317" s="35"/>
      <c r="NJ317" s="35"/>
      <c r="NK317" s="35"/>
      <c r="NL317" s="35"/>
      <c r="NM317" s="35"/>
      <c r="NN317" s="35"/>
      <c r="NO317" s="35"/>
      <c r="NP317" s="35"/>
      <c r="NQ317" s="35"/>
      <c r="NR317" s="35"/>
      <c r="NS317" s="35"/>
      <c r="NT317" s="35"/>
      <c r="NU317" s="35"/>
      <c r="NV317" s="35"/>
      <c r="NW317" s="35"/>
      <c r="NX317" s="35"/>
      <c r="NY317" s="35"/>
      <c r="NZ317" s="35"/>
      <c r="OA317" s="35"/>
      <c r="OB317" s="35"/>
      <c r="OC317" s="35"/>
      <c r="OD317" s="35"/>
      <c r="OE317" s="35"/>
      <c r="OF317" s="35"/>
      <c r="OG317" s="35"/>
      <c r="OH317" s="35"/>
      <c r="OI317" s="35"/>
      <c r="OJ317" s="35"/>
      <c r="OK317" s="35"/>
      <c r="OL317" s="35"/>
      <c r="OM317" s="35"/>
      <c r="ON317" s="35"/>
      <c r="OO317" s="35"/>
      <c r="OP317" s="35"/>
      <c r="OQ317" s="35"/>
      <c r="OR317" s="35"/>
      <c r="OS317" s="35"/>
      <c r="OT317" s="35"/>
      <c r="OU317" s="35"/>
      <c r="OV317" s="35"/>
      <c r="OW317" s="35"/>
      <c r="OX317" s="35"/>
      <c r="OY317" s="35"/>
      <c r="OZ317" s="35"/>
      <c r="PA317" s="35"/>
      <c r="PB317" s="35"/>
      <c r="PC317" s="35"/>
      <c r="PD317" s="35"/>
      <c r="PE317" s="35"/>
      <c r="PF317" s="35"/>
      <c r="PG317" s="35"/>
      <c r="PH317" s="35"/>
      <c r="PI317" s="35"/>
      <c r="PJ317" s="35"/>
      <c r="PK317" s="35"/>
      <c r="PL317" s="35"/>
      <c r="PM317" s="35"/>
      <c r="PN317" s="35"/>
      <c r="PO317" s="35"/>
      <c r="PP317" s="35"/>
      <c r="PQ317" s="35"/>
      <c r="PR317" s="35"/>
      <c r="PS317" s="35"/>
      <c r="PT317" s="35"/>
      <c r="PU317" s="35"/>
      <c r="PV317" s="35"/>
      <c r="PW317" s="35"/>
      <c r="PX317" s="35"/>
      <c r="PY317" s="35"/>
      <c r="PZ317" s="35"/>
      <c r="QA317" s="35"/>
      <c r="QB317" s="35"/>
      <c r="QC317" s="35"/>
      <c r="QD317" s="35"/>
      <c r="QE317" s="35"/>
      <c r="QF317" s="35"/>
      <c r="QG317" s="35"/>
      <c r="QH317" s="35"/>
      <c r="QI317" s="35"/>
      <c r="QJ317" s="35"/>
      <c r="QK317" s="35"/>
      <c r="QL317" s="35"/>
      <c r="QM317" s="35"/>
      <c r="QN317" s="35"/>
      <c r="QO317" s="35"/>
      <c r="QP317" s="35"/>
      <c r="QQ317" s="35"/>
      <c r="QR317" s="35"/>
      <c r="QS317" s="35"/>
      <c r="QT317" s="35"/>
      <c r="QU317" s="35"/>
      <c r="QV317" s="35"/>
      <c r="QW317" s="35"/>
      <c r="QX317" s="35"/>
      <c r="QY317" s="35"/>
      <c r="QZ317" s="35"/>
      <c r="RA317" s="35"/>
      <c r="RB317" s="35"/>
      <c r="RC317" s="35"/>
      <c r="RD317" s="35"/>
      <c r="RE317" s="35"/>
      <c r="RF317" s="35"/>
      <c r="RG317" s="35"/>
      <c r="RH317" s="35"/>
      <c r="RI317" s="35"/>
      <c r="RJ317" s="35"/>
      <c r="RK317" s="35"/>
      <c r="RL317" s="35"/>
      <c r="RM317" s="35"/>
      <c r="RN317" s="35"/>
      <c r="RO317" s="35"/>
      <c r="RP317" s="35"/>
      <c r="RQ317" s="35"/>
      <c r="RR317" s="35"/>
      <c r="RS317" s="35"/>
      <c r="RT317" s="35"/>
      <c r="RU317" s="35"/>
      <c r="RV317" s="35"/>
      <c r="RW317" s="35"/>
      <c r="RX317" s="35"/>
      <c r="RY317" s="35"/>
      <c r="RZ317" s="35"/>
      <c r="SA317" s="35"/>
      <c r="SB317" s="35"/>
      <c r="SC317" s="35"/>
      <c r="SD317" s="35"/>
      <c r="SE317" s="35"/>
      <c r="SF317" s="35"/>
      <c r="SG317" s="35"/>
      <c r="SH317" s="35"/>
      <c r="SI317" s="35"/>
      <c r="SJ317" s="35"/>
      <c r="SK317" s="35"/>
      <c r="SL317" s="35"/>
      <c r="SM317" s="35"/>
      <c r="SN317" s="35"/>
      <c r="SO317" s="35"/>
      <c r="SP317" s="35"/>
      <c r="SQ317" s="35"/>
      <c r="SR317" s="35"/>
      <c r="SS317" s="35"/>
      <c r="ST317" s="35"/>
      <c r="SU317" s="35"/>
      <c r="SV317" s="35"/>
      <c r="SW317" s="35"/>
      <c r="SX317" s="35"/>
      <c r="SY317" s="35"/>
      <c r="SZ317" s="35"/>
      <c r="TA317" s="35"/>
      <c r="TB317" s="35"/>
      <c r="TC317" s="35"/>
      <c r="TD317" s="35"/>
      <c r="TE317" s="35"/>
      <c r="TF317" s="35"/>
      <c r="TG317" s="35"/>
      <c r="TH317" s="35"/>
      <c r="TI317" s="35"/>
      <c r="TJ317" s="35"/>
      <c r="TK317" s="35"/>
      <c r="TL317" s="35"/>
      <c r="TM317" s="35"/>
      <c r="TN317" s="35"/>
      <c r="TO317" s="35"/>
      <c r="TP317" s="35"/>
      <c r="TQ317" s="35"/>
      <c r="TR317" s="35"/>
      <c r="TS317" s="35"/>
      <c r="TT317" s="35"/>
      <c r="TU317" s="35"/>
      <c r="TV317" s="35"/>
      <c r="TW317" s="35"/>
      <c r="TX317" s="35"/>
      <c r="TY317" s="35"/>
      <c r="TZ317" s="35"/>
      <c r="UA317" s="35"/>
      <c r="UB317" s="35"/>
      <c r="UC317" s="35"/>
      <c r="UD317" s="35"/>
      <c r="UE317" s="35"/>
      <c r="UF317" s="35"/>
      <c r="UG317" s="35"/>
      <c r="UH317" s="35"/>
      <c r="UI317" s="35"/>
      <c r="UJ317" s="35"/>
      <c r="UK317" s="35"/>
      <c r="UL317" s="35"/>
      <c r="UM317" s="35"/>
      <c r="UN317" s="35"/>
      <c r="UO317" s="35"/>
      <c r="UP317" s="35"/>
      <c r="UQ317" s="35"/>
      <c r="UR317" s="35"/>
      <c r="US317" s="35"/>
      <c r="UT317" s="35"/>
      <c r="UU317" s="35"/>
      <c r="UV317" s="35"/>
      <c r="UW317" s="35"/>
      <c r="UX317" s="35"/>
      <c r="UY317" s="35"/>
      <c r="UZ317" s="35"/>
      <c r="VA317" s="35"/>
      <c r="VB317" s="35"/>
      <c r="VC317" s="35"/>
      <c r="VD317" s="35"/>
      <c r="VE317" s="35"/>
      <c r="VF317" s="35"/>
      <c r="VG317" s="35"/>
      <c r="VH317" s="35"/>
      <c r="VI317" s="35"/>
      <c r="VJ317" s="35"/>
      <c r="VK317" s="35"/>
      <c r="VL317" s="35"/>
      <c r="VM317" s="35"/>
      <c r="VN317" s="35"/>
      <c r="VO317" s="35"/>
      <c r="VP317" s="35"/>
      <c r="VQ317" s="35"/>
      <c r="VR317" s="35"/>
      <c r="VS317" s="35"/>
      <c r="VT317" s="35"/>
      <c r="VU317" s="35"/>
      <c r="VV317" s="35"/>
      <c r="VW317" s="35"/>
      <c r="VX317" s="35"/>
      <c r="VY317" s="35"/>
      <c r="VZ317" s="35"/>
      <c r="WA317" s="35"/>
      <c r="WB317" s="35"/>
      <c r="WC317" s="35"/>
      <c r="WD317" s="35"/>
      <c r="WE317" s="35"/>
      <c r="WF317" s="35"/>
      <c r="WG317" s="35"/>
      <c r="WH317" s="35"/>
      <c r="WI317" s="35"/>
      <c r="WJ317" s="35"/>
      <c r="WK317" s="35"/>
      <c r="WL317" s="35"/>
      <c r="WM317" s="35"/>
      <c r="WN317" s="35"/>
      <c r="WO317" s="35"/>
      <c r="WP317" s="35"/>
      <c r="WQ317" s="35"/>
      <c r="WR317" s="35"/>
      <c r="WS317" s="35"/>
      <c r="WT317" s="35"/>
      <c r="WU317" s="35"/>
      <c r="WV317" s="35"/>
      <c r="WW317" s="35"/>
      <c r="WX317" s="35"/>
      <c r="WY317" s="35"/>
      <c r="WZ317" s="35"/>
      <c r="XA317" s="35"/>
      <c r="XB317" s="35"/>
      <c r="XC317" s="35"/>
      <c r="XD317" s="35"/>
      <c r="XE317" s="35"/>
      <c r="XF317" s="35"/>
      <c r="XG317" s="35"/>
      <c r="XH317" s="35"/>
      <c r="XI317" s="35"/>
      <c r="XJ317" s="35"/>
      <c r="XK317" s="35"/>
      <c r="XL317" s="35"/>
      <c r="XM317" s="35"/>
      <c r="XN317" s="35"/>
      <c r="XO317" s="35"/>
      <c r="XP317" s="35"/>
      <c r="XQ317" s="35"/>
      <c r="XR317" s="35"/>
      <c r="XS317" s="35"/>
      <c r="XT317" s="35"/>
      <c r="XU317" s="35"/>
      <c r="XV317" s="35"/>
      <c r="XW317" s="35"/>
      <c r="XX317" s="35"/>
      <c r="XY317" s="35"/>
      <c r="XZ317" s="35"/>
      <c r="YA317" s="35"/>
      <c r="YB317" s="35"/>
      <c r="YC317" s="35"/>
      <c r="YD317" s="35"/>
      <c r="YE317" s="35"/>
      <c r="YF317" s="35"/>
      <c r="YG317" s="35"/>
      <c r="YH317" s="35"/>
      <c r="YI317" s="35"/>
      <c r="YJ317" s="35"/>
      <c r="YK317" s="35"/>
      <c r="YL317" s="35"/>
      <c r="YM317" s="35"/>
      <c r="YN317" s="35"/>
      <c r="YO317" s="35"/>
      <c r="YP317" s="35"/>
      <c r="YQ317" s="35"/>
      <c r="YR317" s="35"/>
      <c r="YS317" s="35"/>
      <c r="YT317" s="35"/>
      <c r="YU317" s="35"/>
      <c r="YV317" s="35"/>
      <c r="YW317" s="35"/>
      <c r="YX317" s="35"/>
      <c r="YY317" s="35"/>
      <c r="YZ317" s="35"/>
      <c r="ZA317" s="35"/>
      <c r="ZB317" s="35"/>
      <c r="ZC317" s="35"/>
      <c r="ZD317" s="35"/>
      <c r="ZE317" s="35"/>
      <c r="ZF317" s="35"/>
      <c r="ZG317" s="35"/>
      <c r="ZH317" s="35"/>
      <c r="ZI317" s="35"/>
      <c r="ZJ317" s="35"/>
      <c r="ZK317" s="35"/>
      <c r="ZL317" s="35"/>
      <c r="ZM317" s="35"/>
      <c r="ZN317" s="35"/>
      <c r="ZO317" s="35"/>
      <c r="ZP317" s="35"/>
      <c r="ZQ317" s="35"/>
      <c r="ZR317" s="35"/>
      <c r="ZS317" s="35"/>
      <c r="ZT317" s="35"/>
      <c r="ZU317" s="35"/>
      <c r="ZV317" s="35"/>
      <c r="ZW317" s="35"/>
      <c r="ZX317" s="35"/>
      <c r="ZY317" s="35"/>
      <c r="ZZ317" s="35"/>
      <c r="AAA317" s="35"/>
      <c r="AAB317" s="35"/>
      <c r="AAC317" s="35"/>
      <c r="AAD317" s="35"/>
      <c r="AAE317" s="35"/>
      <c r="AAF317" s="35"/>
      <c r="AAG317" s="35"/>
      <c r="AAH317" s="35"/>
      <c r="AAI317" s="35"/>
      <c r="AAJ317" s="35"/>
      <c r="AAK317" s="35"/>
      <c r="AAL317" s="35"/>
      <c r="AAM317" s="35"/>
      <c r="AAN317" s="35"/>
      <c r="AAO317" s="35"/>
      <c r="AAP317" s="35"/>
      <c r="AAQ317" s="35"/>
      <c r="AAR317" s="35"/>
      <c r="AAS317" s="35"/>
      <c r="AAT317" s="35"/>
      <c r="AAU317" s="35"/>
      <c r="AAV317" s="35"/>
      <c r="AAW317" s="35"/>
      <c r="AAX317" s="35"/>
      <c r="AAY317" s="35"/>
      <c r="AAZ317" s="35"/>
      <c r="ABA317" s="35"/>
      <c r="ABB317" s="35"/>
      <c r="ABC317" s="35"/>
      <c r="ABD317" s="35"/>
      <c r="ABE317" s="35"/>
      <c r="ABF317" s="35"/>
      <c r="ABG317" s="35"/>
      <c r="ABH317" s="35"/>
      <c r="ABI317" s="35"/>
      <c r="ABJ317" s="35"/>
      <c r="ABK317" s="35"/>
      <c r="ABL317" s="35"/>
      <c r="ABM317" s="35"/>
      <c r="ABN317" s="35"/>
      <c r="ABO317" s="35"/>
      <c r="ABP317" s="35"/>
      <c r="ABQ317" s="35"/>
      <c r="ABR317" s="35"/>
      <c r="ABS317" s="35"/>
      <c r="ABT317" s="35"/>
      <c r="ABU317" s="35"/>
      <c r="ABV317" s="35"/>
      <c r="ABW317" s="35"/>
      <c r="ABX317" s="35"/>
      <c r="ABY317" s="35"/>
      <c r="ABZ317" s="35"/>
      <c r="ACA317" s="35"/>
      <c r="ACB317" s="35"/>
      <c r="ACC317" s="35"/>
      <c r="ACD317" s="35"/>
      <c r="ACE317" s="35"/>
      <c r="ACF317" s="35"/>
      <c r="ACG317" s="35"/>
      <c r="ACH317" s="35"/>
      <c r="ACI317" s="35"/>
      <c r="ACJ317" s="35"/>
      <c r="ACK317" s="35"/>
      <c r="ACL317" s="35"/>
      <c r="ACM317" s="35"/>
      <c r="ACN317" s="35"/>
      <c r="ACO317" s="35"/>
      <c r="ACP317" s="35"/>
      <c r="ACQ317" s="35"/>
      <c r="ACR317" s="35"/>
      <c r="ACS317" s="35"/>
      <c r="ACT317" s="35"/>
      <c r="ACU317" s="35"/>
      <c r="ACV317" s="35"/>
      <c r="ACW317" s="35"/>
      <c r="ACX317" s="35"/>
      <c r="ACY317" s="35"/>
      <c r="ACZ317" s="35"/>
      <c r="ADA317" s="35"/>
      <c r="ADB317" s="35"/>
      <c r="ADC317" s="35"/>
      <c r="ADD317" s="35"/>
      <c r="ADE317" s="35"/>
      <c r="ADF317" s="35"/>
      <c r="ADG317" s="35"/>
      <c r="ADH317" s="35"/>
      <c r="ADI317" s="35"/>
      <c r="ADJ317" s="35"/>
      <c r="ADK317" s="35"/>
      <c r="ADL317" s="35"/>
      <c r="ADM317" s="35"/>
      <c r="ADN317" s="35"/>
      <c r="ADO317" s="35"/>
      <c r="ADP317" s="35"/>
      <c r="ADQ317" s="35"/>
      <c r="ADR317" s="35"/>
      <c r="ADS317" s="35"/>
      <c r="ADT317" s="35"/>
      <c r="ADU317" s="35"/>
      <c r="ADV317" s="35"/>
      <c r="ADW317" s="35"/>
      <c r="ADX317" s="35"/>
      <c r="ADY317" s="26">
        <f t="shared" si="12"/>
        <v>0</v>
      </c>
      <c r="ADZ317" s="5"/>
    </row>
    <row r="318" spans="1:806" s="33" customFormat="1" x14ac:dyDescent="0.2">
      <c r="A318" s="38" t="s">
        <v>107</v>
      </c>
      <c r="B318" s="65">
        <f t="shared" si="11"/>
        <v>10</v>
      </c>
      <c r="C318" s="57">
        <v>10</v>
      </c>
      <c r="D318" s="60">
        <v>44824</v>
      </c>
      <c r="E318" s="67">
        <v>29.82</v>
      </c>
      <c r="F318" s="67">
        <f t="shared" si="13"/>
        <v>298.2</v>
      </c>
      <c r="G318" s="6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15"/>
      <c r="BF318" s="15"/>
      <c r="BG318" s="136"/>
      <c r="BH318" s="35"/>
      <c r="BI318" s="35"/>
      <c r="BJ318" s="35"/>
      <c r="BK318" s="35"/>
      <c r="BL318" s="35"/>
      <c r="BM318" s="35"/>
      <c r="BN318" s="35"/>
      <c r="BO318" s="35"/>
      <c r="BP318" s="35"/>
      <c r="BQ318" s="35"/>
      <c r="BR318" s="35"/>
      <c r="BS318" s="35"/>
      <c r="BT318" s="35"/>
      <c r="BU318" s="35"/>
      <c r="BV318" s="35"/>
      <c r="BW318" s="35"/>
      <c r="BX318" s="35"/>
      <c r="BY318" s="35"/>
      <c r="BZ318" s="35"/>
      <c r="CA318" s="35"/>
      <c r="CB318" s="35"/>
      <c r="CC318" s="35"/>
      <c r="CD318" s="35"/>
      <c r="CE318" s="35"/>
      <c r="CF318" s="35"/>
      <c r="CG318" s="35"/>
      <c r="CH318" s="35"/>
      <c r="CI318" s="35"/>
      <c r="CJ318" s="35"/>
      <c r="CK318" s="35"/>
      <c r="CL318" s="35"/>
      <c r="CM318" s="35"/>
      <c r="CN318" s="35"/>
      <c r="CO318" s="35"/>
      <c r="CP318" s="35"/>
      <c r="CQ318" s="35"/>
      <c r="CR318" s="35"/>
      <c r="CS318" s="35"/>
      <c r="CT318" s="35"/>
      <c r="CU318" s="35"/>
      <c r="CV318" s="35"/>
      <c r="CW318" s="35"/>
      <c r="CX318" s="35"/>
      <c r="CY318" s="35"/>
      <c r="CZ318" s="35"/>
      <c r="DA318" s="35"/>
      <c r="DB318" s="35"/>
      <c r="DC318" s="35"/>
      <c r="DD318" s="35"/>
      <c r="DE318" s="35"/>
      <c r="DF318" s="35"/>
      <c r="DG318" s="35"/>
      <c r="DH318" s="35"/>
      <c r="DI318" s="35"/>
      <c r="DJ318" s="35"/>
      <c r="DK318" s="35"/>
      <c r="DL318" s="35"/>
      <c r="DM318" s="35"/>
      <c r="DN318" s="35"/>
      <c r="DO318" s="35"/>
      <c r="DP318" s="35"/>
      <c r="DQ318" s="35"/>
      <c r="DR318" s="35"/>
      <c r="DS318" s="35"/>
      <c r="DT318" s="35"/>
      <c r="DU318" s="35"/>
      <c r="DV318" s="35"/>
      <c r="DW318" s="35"/>
      <c r="DX318" s="35"/>
      <c r="DY318" s="35"/>
      <c r="DZ318" s="35"/>
      <c r="EA318" s="35"/>
      <c r="EB318" s="35"/>
      <c r="EC318" s="35"/>
      <c r="ED318" s="35"/>
      <c r="EE318" s="35"/>
      <c r="EF318" s="35"/>
      <c r="EG318" s="35"/>
      <c r="EH318" s="35"/>
      <c r="EI318" s="35"/>
      <c r="EJ318" s="35"/>
      <c r="EK318" s="35"/>
      <c r="EL318" s="35"/>
      <c r="EM318" s="35"/>
      <c r="EN318" s="35"/>
      <c r="EO318" s="35"/>
      <c r="EP318" s="35"/>
      <c r="EQ318" s="35"/>
      <c r="ER318" s="35"/>
      <c r="ES318" s="35"/>
      <c r="ET318" s="35"/>
      <c r="EU318" s="35"/>
      <c r="EV318" s="35"/>
      <c r="EW318" s="35"/>
      <c r="EX318" s="35"/>
      <c r="EY318" s="35"/>
      <c r="EZ318" s="35"/>
      <c r="FA318" s="35"/>
      <c r="FB318" s="35"/>
      <c r="FC318" s="35"/>
      <c r="FD318" s="35"/>
      <c r="FE318" s="35"/>
      <c r="FF318" s="35"/>
      <c r="FG318" s="35"/>
      <c r="FH318" s="35"/>
      <c r="FI318" s="35"/>
      <c r="FJ318" s="35"/>
      <c r="FK318" s="35"/>
      <c r="FL318" s="35"/>
      <c r="FM318" s="35"/>
      <c r="FN318" s="35"/>
      <c r="FO318" s="35"/>
      <c r="FP318" s="35"/>
      <c r="FQ318" s="35"/>
      <c r="FR318" s="35"/>
      <c r="FS318" s="35"/>
      <c r="FT318" s="35"/>
      <c r="FU318" s="35"/>
      <c r="FV318" s="35"/>
      <c r="FW318" s="35"/>
      <c r="FX318" s="35"/>
      <c r="FY318" s="35"/>
      <c r="FZ318" s="35"/>
      <c r="GA318" s="35"/>
      <c r="GB318" s="35"/>
      <c r="GC318" s="35"/>
      <c r="GD318" s="35"/>
      <c r="GE318" s="35"/>
      <c r="GF318" s="35"/>
      <c r="GG318" s="35"/>
      <c r="GH318" s="35"/>
      <c r="GI318" s="35"/>
      <c r="GJ318" s="35"/>
      <c r="GK318" s="35"/>
      <c r="GL318" s="35"/>
      <c r="GM318" s="35"/>
      <c r="GN318" s="35"/>
      <c r="GO318" s="35"/>
      <c r="GP318" s="35"/>
      <c r="GQ318" s="35"/>
      <c r="GR318" s="35"/>
      <c r="GS318" s="35"/>
      <c r="GT318" s="35"/>
      <c r="GU318" s="35"/>
      <c r="GV318" s="35"/>
      <c r="GW318" s="35"/>
      <c r="GX318" s="35"/>
      <c r="GY318" s="35"/>
      <c r="GZ318" s="35"/>
      <c r="HA318" s="35"/>
      <c r="HB318" s="35"/>
      <c r="HC318" s="35">
        <v>10</v>
      </c>
      <c r="HD318" s="35"/>
      <c r="HE318" s="35"/>
      <c r="HF318" s="35"/>
      <c r="HG318" s="35"/>
      <c r="HH318" s="35"/>
      <c r="HI318" s="35"/>
      <c r="HJ318" s="35"/>
      <c r="HK318" s="35"/>
      <c r="HL318" s="35"/>
      <c r="HM318" s="35"/>
      <c r="HN318" s="35"/>
      <c r="HO318" s="35"/>
      <c r="HP318" s="35"/>
      <c r="HQ318" s="35"/>
      <c r="HR318" s="35"/>
      <c r="HS318" s="35"/>
      <c r="HT318" s="35"/>
      <c r="HU318" s="35"/>
      <c r="HV318" s="35">
        <v>10</v>
      </c>
      <c r="HW318" s="35">
        <v>10</v>
      </c>
      <c r="HX318" s="35"/>
      <c r="HY318" s="35"/>
      <c r="HZ318" s="35"/>
      <c r="IA318" s="35"/>
      <c r="IB318" s="35"/>
      <c r="IC318" s="35">
        <v>10</v>
      </c>
      <c r="ID318" s="35"/>
      <c r="IE318" s="35"/>
      <c r="IF318" s="35"/>
      <c r="IG318" s="35">
        <v>10</v>
      </c>
      <c r="IH318" s="35"/>
      <c r="II318" s="35"/>
      <c r="IJ318" s="35"/>
      <c r="IK318" s="35"/>
      <c r="IL318" s="35"/>
      <c r="IM318" s="35"/>
      <c r="IN318" s="35"/>
      <c r="IO318" s="35"/>
      <c r="IP318" s="35"/>
      <c r="IQ318" s="35"/>
      <c r="IR318" s="35"/>
      <c r="IS318" s="35"/>
      <c r="IT318" s="35"/>
      <c r="IU318" s="35"/>
      <c r="IV318" s="35"/>
      <c r="IW318" s="35"/>
      <c r="IX318" s="35"/>
      <c r="IY318" s="35"/>
      <c r="IZ318" s="35"/>
      <c r="JA318" s="35"/>
      <c r="JB318" s="35"/>
      <c r="JC318" s="35"/>
      <c r="JD318" s="35"/>
      <c r="JE318" s="35"/>
      <c r="JF318" s="35"/>
      <c r="JG318" s="35"/>
      <c r="JH318" s="35"/>
      <c r="JI318" s="35"/>
      <c r="JJ318" s="35"/>
      <c r="JK318" s="35"/>
      <c r="JL318" s="35"/>
      <c r="JM318" s="35"/>
      <c r="JN318" s="35"/>
      <c r="JO318" s="35"/>
      <c r="JP318" s="35"/>
      <c r="JQ318" s="35"/>
      <c r="JR318" s="35"/>
      <c r="JS318" s="35"/>
      <c r="JT318" s="35"/>
      <c r="JU318" s="35"/>
      <c r="JV318" s="35"/>
      <c r="JW318" s="35"/>
      <c r="JX318" s="35"/>
      <c r="JY318" s="35"/>
      <c r="JZ318" s="35"/>
      <c r="KA318" s="35"/>
      <c r="KB318" s="35"/>
      <c r="KC318" s="35"/>
      <c r="KD318" s="35"/>
      <c r="KE318" s="35"/>
      <c r="KF318" s="35"/>
      <c r="KG318" s="35"/>
      <c r="KH318" s="35"/>
      <c r="KI318" s="35"/>
      <c r="KJ318" s="35"/>
      <c r="KK318" s="35"/>
      <c r="KL318" s="35"/>
      <c r="KM318" s="35"/>
      <c r="KN318" s="35"/>
      <c r="KO318" s="35"/>
      <c r="KP318" s="35"/>
      <c r="KQ318" s="35"/>
      <c r="KR318" s="35"/>
      <c r="KS318" s="35"/>
      <c r="KT318" s="35"/>
      <c r="KU318" s="35"/>
      <c r="KV318" s="35"/>
      <c r="KW318" s="35"/>
      <c r="KX318" s="35"/>
      <c r="KY318" s="35"/>
      <c r="KZ318" s="35"/>
      <c r="LA318" s="35"/>
      <c r="LB318" s="35"/>
      <c r="LC318" s="35"/>
      <c r="LD318" s="35"/>
      <c r="LE318" s="35"/>
      <c r="LF318" s="35"/>
      <c r="LG318" s="35"/>
      <c r="LH318" s="35"/>
      <c r="LI318" s="35"/>
      <c r="LJ318" s="35"/>
      <c r="LK318" s="35"/>
      <c r="LL318" s="35"/>
      <c r="LM318" s="35"/>
      <c r="LN318" s="35"/>
      <c r="LO318" s="35"/>
      <c r="LP318" s="35"/>
      <c r="LQ318" s="35"/>
      <c r="LR318" s="35"/>
      <c r="LS318" s="35"/>
      <c r="LT318" s="35"/>
      <c r="LU318" s="35"/>
      <c r="LV318" s="35"/>
      <c r="LW318" s="35"/>
      <c r="LX318" s="35"/>
      <c r="LY318" s="35"/>
      <c r="LZ318" s="35"/>
      <c r="MA318" s="35"/>
      <c r="MB318" s="35"/>
      <c r="MC318" s="35"/>
      <c r="MD318" s="35"/>
      <c r="ME318" s="35"/>
      <c r="MF318" s="35"/>
      <c r="MG318" s="35"/>
      <c r="MH318" s="35"/>
      <c r="MI318" s="35"/>
      <c r="MJ318" s="35"/>
      <c r="MK318" s="35"/>
      <c r="ML318" s="35"/>
      <c r="MM318" s="35"/>
      <c r="MN318" s="35"/>
      <c r="MO318" s="35"/>
      <c r="MP318" s="35"/>
      <c r="MQ318" s="35"/>
      <c r="MR318" s="35"/>
      <c r="MS318" s="35"/>
      <c r="MT318" s="35"/>
      <c r="MU318" s="35"/>
      <c r="MV318" s="35"/>
      <c r="MW318" s="35"/>
      <c r="MX318" s="35"/>
      <c r="MY318" s="35"/>
      <c r="MZ318" s="35"/>
      <c r="NA318" s="35"/>
      <c r="NB318" s="35"/>
      <c r="NC318" s="35"/>
      <c r="ND318" s="35"/>
      <c r="NE318" s="35"/>
      <c r="NF318" s="35"/>
      <c r="NG318" s="35"/>
      <c r="NH318" s="35"/>
      <c r="NI318" s="35"/>
      <c r="NJ318" s="35"/>
      <c r="NK318" s="35"/>
      <c r="NL318" s="35"/>
      <c r="NM318" s="35"/>
      <c r="NN318" s="35"/>
      <c r="NO318" s="35"/>
      <c r="NP318" s="35"/>
      <c r="NQ318" s="35"/>
      <c r="NR318" s="35"/>
      <c r="NS318" s="35"/>
      <c r="NT318" s="35"/>
      <c r="NU318" s="35"/>
      <c r="NV318" s="35"/>
      <c r="NW318" s="35"/>
      <c r="NX318" s="35"/>
      <c r="NY318" s="35"/>
      <c r="NZ318" s="35"/>
      <c r="OA318" s="35"/>
      <c r="OB318" s="35"/>
      <c r="OC318" s="35"/>
      <c r="OD318" s="35"/>
      <c r="OE318" s="35"/>
      <c r="OF318" s="35"/>
      <c r="OG318" s="35"/>
      <c r="OH318" s="35"/>
      <c r="OI318" s="35"/>
      <c r="OJ318" s="35"/>
      <c r="OK318" s="35"/>
      <c r="OL318" s="35"/>
      <c r="OM318" s="35"/>
      <c r="ON318" s="35"/>
      <c r="OO318" s="35"/>
      <c r="OP318" s="35"/>
      <c r="OQ318" s="35"/>
      <c r="OR318" s="35"/>
      <c r="OS318" s="35"/>
      <c r="OT318" s="35"/>
      <c r="OU318" s="35"/>
      <c r="OV318" s="35"/>
      <c r="OW318" s="35"/>
      <c r="OX318" s="35"/>
      <c r="OY318" s="35"/>
      <c r="OZ318" s="35"/>
      <c r="PA318" s="35"/>
      <c r="PB318" s="35"/>
      <c r="PC318" s="35"/>
      <c r="PD318" s="35"/>
      <c r="PE318" s="35"/>
      <c r="PF318" s="35"/>
      <c r="PG318" s="35"/>
      <c r="PH318" s="35"/>
      <c r="PI318" s="35"/>
      <c r="PJ318" s="35"/>
      <c r="PK318" s="35"/>
      <c r="PL318" s="35"/>
      <c r="PM318" s="35"/>
      <c r="PN318" s="35"/>
      <c r="PO318" s="35"/>
      <c r="PP318" s="35"/>
      <c r="PQ318" s="35"/>
      <c r="PR318" s="35"/>
      <c r="PS318" s="35"/>
      <c r="PT318" s="35"/>
      <c r="PU318" s="35"/>
      <c r="PV318" s="35"/>
      <c r="PW318" s="35"/>
      <c r="PX318" s="35"/>
      <c r="PY318" s="35"/>
      <c r="PZ318" s="35"/>
      <c r="QA318" s="35"/>
      <c r="QB318" s="35"/>
      <c r="QC318" s="35"/>
      <c r="QD318" s="35"/>
      <c r="QE318" s="35"/>
      <c r="QF318" s="35"/>
      <c r="QG318" s="35"/>
      <c r="QH318" s="35"/>
      <c r="QI318" s="35"/>
      <c r="QJ318" s="35"/>
      <c r="QK318" s="35"/>
      <c r="QL318" s="35"/>
      <c r="QM318" s="35"/>
      <c r="QN318" s="35"/>
      <c r="QO318" s="35"/>
      <c r="QP318" s="35"/>
      <c r="QQ318" s="35"/>
      <c r="QR318" s="35"/>
      <c r="QS318" s="35"/>
      <c r="QT318" s="35"/>
      <c r="QU318" s="35"/>
      <c r="QV318" s="35"/>
      <c r="QW318" s="35"/>
      <c r="QX318" s="35"/>
      <c r="QY318" s="35"/>
      <c r="QZ318" s="35"/>
      <c r="RA318" s="35"/>
      <c r="RB318" s="35"/>
      <c r="RC318" s="35"/>
      <c r="RD318" s="35"/>
      <c r="RE318" s="35"/>
      <c r="RF318" s="35"/>
      <c r="RG318" s="35"/>
      <c r="RH318" s="35"/>
      <c r="RI318" s="35"/>
      <c r="RJ318" s="35"/>
      <c r="RK318" s="35"/>
      <c r="RL318" s="35"/>
      <c r="RM318" s="35"/>
      <c r="RN318" s="35"/>
      <c r="RO318" s="35"/>
      <c r="RP318" s="35"/>
      <c r="RQ318" s="35"/>
      <c r="RR318" s="35"/>
      <c r="RS318" s="35"/>
      <c r="RT318" s="35"/>
      <c r="RU318" s="35"/>
      <c r="RV318" s="35"/>
      <c r="RW318" s="35"/>
      <c r="RX318" s="35"/>
      <c r="RY318" s="35"/>
      <c r="RZ318" s="35"/>
      <c r="SA318" s="35"/>
      <c r="SB318" s="35"/>
      <c r="SC318" s="35"/>
      <c r="SD318" s="35"/>
      <c r="SE318" s="35"/>
      <c r="SF318" s="35"/>
      <c r="SG318" s="35"/>
      <c r="SH318" s="35"/>
      <c r="SI318" s="35"/>
      <c r="SJ318" s="35"/>
      <c r="SK318" s="35"/>
      <c r="SL318" s="35"/>
      <c r="SM318" s="35"/>
      <c r="SN318" s="35"/>
      <c r="SO318" s="35"/>
      <c r="SP318" s="35"/>
      <c r="SQ318" s="35"/>
      <c r="SR318" s="35"/>
      <c r="SS318" s="35"/>
      <c r="ST318" s="35"/>
      <c r="SU318" s="35"/>
      <c r="SV318" s="35"/>
      <c r="SW318" s="35"/>
      <c r="SX318" s="35"/>
      <c r="SY318" s="35"/>
      <c r="SZ318" s="35"/>
      <c r="TA318" s="35"/>
      <c r="TB318" s="35"/>
      <c r="TC318" s="35"/>
      <c r="TD318" s="35"/>
      <c r="TE318" s="35"/>
      <c r="TF318" s="35"/>
      <c r="TG318" s="35"/>
      <c r="TH318" s="35"/>
      <c r="TI318" s="35"/>
      <c r="TJ318" s="35"/>
      <c r="TK318" s="35"/>
      <c r="TL318" s="35"/>
      <c r="TM318" s="35"/>
      <c r="TN318" s="35"/>
      <c r="TO318" s="35"/>
      <c r="TP318" s="35"/>
      <c r="TQ318" s="35"/>
      <c r="TR318" s="35"/>
      <c r="TS318" s="35"/>
      <c r="TT318" s="35"/>
      <c r="TU318" s="35"/>
      <c r="TV318" s="35"/>
      <c r="TW318" s="35"/>
      <c r="TX318" s="35"/>
      <c r="TY318" s="35"/>
      <c r="TZ318" s="35"/>
      <c r="UA318" s="35"/>
      <c r="UB318" s="35"/>
      <c r="UC318" s="35"/>
      <c r="UD318" s="35"/>
      <c r="UE318" s="35"/>
      <c r="UF318" s="35"/>
      <c r="UG318" s="35"/>
      <c r="UH318" s="35"/>
      <c r="UI318" s="35"/>
      <c r="UJ318" s="35"/>
      <c r="UK318" s="35"/>
      <c r="UL318" s="35"/>
      <c r="UM318" s="35"/>
      <c r="UN318" s="35"/>
      <c r="UO318" s="35"/>
      <c r="UP318" s="35"/>
      <c r="UQ318" s="35"/>
      <c r="UR318" s="35"/>
      <c r="US318" s="35"/>
      <c r="UT318" s="35"/>
      <c r="UU318" s="35"/>
      <c r="UV318" s="35"/>
      <c r="UW318" s="35"/>
      <c r="UX318" s="35"/>
      <c r="UY318" s="35"/>
      <c r="UZ318" s="35"/>
      <c r="VA318" s="35"/>
      <c r="VB318" s="35"/>
      <c r="VC318" s="35"/>
      <c r="VD318" s="35"/>
      <c r="VE318" s="35"/>
      <c r="VF318" s="35"/>
      <c r="VG318" s="35"/>
      <c r="VH318" s="35"/>
      <c r="VI318" s="35"/>
      <c r="VJ318" s="35"/>
      <c r="VK318" s="35"/>
      <c r="VL318" s="35"/>
      <c r="VM318" s="35">
        <v>10</v>
      </c>
      <c r="VN318" s="35"/>
      <c r="VO318" s="35"/>
      <c r="VP318" s="35"/>
      <c r="VQ318" s="35"/>
      <c r="VR318" s="35"/>
      <c r="VS318" s="35"/>
      <c r="VT318" s="35"/>
      <c r="VU318" s="35"/>
      <c r="VV318" s="35"/>
      <c r="VW318" s="35"/>
      <c r="VX318" s="35"/>
      <c r="VY318" s="35"/>
      <c r="VZ318" s="35"/>
      <c r="WA318" s="35"/>
      <c r="WB318" s="35"/>
      <c r="WC318" s="35"/>
      <c r="WD318" s="35"/>
      <c r="WE318" s="35"/>
      <c r="WF318" s="35"/>
      <c r="WG318" s="35"/>
      <c r="WH318" s="35"/>
      <c r="WI318" s="35"/>
      <c r="WJ318" s="35"/>
      <c r="WK318" s="35"/>
      <c r="WL318" s="35"/>
      <c r="WM318" s="35"/>
      <c r="WN318" s="35"/>
      <c r="WO318" s="35"/>
      <c r="WP318" s="35"/>
      <c r="WQ318" s="35"/>
      <c r="WR318" s="35"/>
      <c r="WS318" s="35"/>
      <c r="WT318" s="35"/>
      <c r="WU318" s="35"/>
      <c r="WV318" s="35"/>
      <c r="WW318" s="35"/>
      <c r="WX318" s="35"/>
      <c r="WY318" s="35"/>
      <c r="WZ318" s="35"/>
      <c r="XA318" s="35"/>
      <c r="XB318" s="35"/>
      <c r="XC318" s="35"/>
      <c r="XD318" s="35"/>
      <c r="XE318" s="35"/>
      <c r="XF318" s="35"/>
      <c r="XG318" s="35"/>
      <c r="XH318" s="35"/>
      <c r="XI318" s="35"/>
      <c r="XJ318" s="35"/>
      <c r="XK318" s="35"/>
      <c r="XL318" s="35"/>
      <c r="XM318" s="35"/>
      <c r="XN318" s="35"/>
      <c r="XO318" s="35"/>
      <c r="XP318" s="35"/>
      <c r="XQ318" s="35"/>
      <c r="XR318" s="35"/>
      <c r="XS318" s="35"/>
      <c r="XT318" s="35"/>
      <c r="XU318" s="35"/>
      <c r="XV318" s="35"/>
      <c r="XW318" s="35"/>
      <c r="XX318" s="35"/>
      <c r="XY318" s="35">
        <v>10</v>
      </c>
      <c r="XZ318" s="35"/>
      <c r="YA318" s="35"/>
      <c r="YB318" s="35"/>
      <c r="YC318" s="35"/>
      <c r="YD318" s="35"/>
      <c r="YE318" s="35"/>
      <c r="YF318" s="35"/>
      <c r="YG318" s="35"/>
      <c r="YH318" s="35"/>
      <c r="YI318" s="35"/>
      <c r="YJ318" s="35"/>
      <c r="YK318" s="35"/>
      <c r="YL318" s="35"/>
      <c r="YM318" s="35"/>
      <c r="YN318" s="35"/>
      <c r="YO318" s="35"/>
      <c r="YP318" s="35"/>
      <c r="YQ318" s="35"/>
      <c r="YR318" s="35"/>
      <c r="YS318" s="35"/>
      <c r="YT318" s="35"/>
      <c r="YU318" s="35"/>
      <c r="YV318" s="35"/>
      <c r="YW318" s="35"/>
      <c r="YX318" s="35"/>
      <c r="YY318" s="35"/>
      <c r="YZ318" s="35"/>
      <c r="ZA318" s="35"/>
      <c r="ZB318" s="35"/>
      <c r="ZC318" s="35"/>
      <c r="ZD318" s="35"/>
      <c r="ZE318" s="35"/>
      <c r="ZF318" s="35"/>
      <c r="ZG318" s="35"/>
      <c r="ZH318" s="35"/>
      <c r="ZI318" s="35"/>
      <c r="ZJ318" s="35"/>
      <c r="ZK318" s="35"/>
      <c r="ZL318" s="35"/>
      <c r="ZM318" s="35"/>
      <c r="ZN318" s="35"/>
      <c r="ZO318" s="35"/>
      <c r="ZP318" s="35"/>
      <c r="ZQ318" s="35"/>
      <c r="ZR318" s="35"/>
      <c r="ZS318" s="35">
        <v>10</v>
      </c>
      <c r="ZT318" s="35"/>
      <c r="ZU318" s="35"/>
      <c r="ZV318" s="35"/>
      <c r="ZW318" s="35"/>
      <c r="ZX318" s="35"/>
      <c r="ZY318" s="35"/>
      <c r="ZZ318" s="35"/>
      <c r="AAA318" s="35"/>
      <c r="AAB318" s="35"/>
      <c r="AAC318" s="35"/>
      <c r="AAD318" s="35"/>
      <c r="AAE318" s="35"/>
      <c r="AAF318" s="35"/>
      <c r="AAG318" s="35"/>
      <c r="AAH318" s="35"/>
      <c r="AAI318" s="35"/>
      <c r="AAJ318" s="35"/>
      <c r="AAK318" s="35"/>
      <c r="AAL318" s="35"/>
      <c r="AAM318" s="35"/>
      <c r="AAN318" s="35"/>
      <c r="AAO318" s="35"/>
      <c r="AAP318" s="35"/>
      <c r="AAQ318" s="35"/>
      <c r="AAR318" s="35"/>
      <c r="AAS318" s="35"/>
      <c r="AAT318" s="35"/>
      <c r="AAU318" s="35"/>
      <c r="AAV318" s="35"/>
      <c r="AAW318" s="35"/>
      <c r="AAX318" s="35"/>
      <c r="AAY318" s="35"/>
      <c r="AAZ318" s="35"/>
      <c r="ABA318" s="35"/>
      <c r="ABB318" s="35"/>
      <c r="ABC318" s="35"/>
      <c r="ABD318" s="35"/>
      <c r="ABE318" s="35"/>
      <c r="ABF318" s="35"/>
      <c r="ABG318" s="35"/>
      <c r="ABH318" s="35"/>
      <c r="ABI318" s="35">
        <v>10</v>
      </c>
      <c r="ABJ318" s="35"/>
      <c r="ABK318" s="35"/>
      <c r="ABL318" s="35"/>
      <c r="ABM318" s="35"/>
      <c r="ABN318" s="35"/>
      <c r="ABO318" s="35"/>
      <c r="ABP318" s="35"/>
      <c r="ABQ318" s="35"/>
      <c r="ABR318" s="35"/>
      <c r="ABS318" s="35"/>
      <c r="ABT318" s="35"/>
      <c r="ABU318" s="35"/>
      <c r="ABV318" s="35"/>
      <c r="ABW318" s="35"/>
      <c r="ABX318" s="35"/>
      <c r="ABY318" s="35"/>
      <c r="ABZ318" s="35"/>
      <c r="ACA318" s="35"/>
      <c r="ACB318" s="35"/>
      <c r="ACC318" s="35"/>
      <c r="ACD318" s="35"/>
      <c r="ACE318" s="35"/>
      <c r="ACF318" s="35"/>
      <c r="ACG318" s="35"/>
      <c r="ACH318" s="35"/>
      <c r="ACI318" s="35"/>
      <c r="ACJ318" s="35"/>
      <c r="ACK318" s="35"/>
      <c r="ACL318" s="35"/>
      <c r="ACM318" s="35"/>
      <c r="ACN318" s="35"/>
      <c r="ACO318" s="35"/>
      <c r="ACP318" s="35"/>
      <c r="ACQ318" s="35"/>
      <c r="ACR318" s="35"/>
      <c r="ACS318" s="35"/>
      <c r="ACT318" s="35"/>
      <c r="ACU318" s="35"/>
      <c r="ACV318" s="35"/>
      <c r="ACW318" s="35"/>
      <c r="ACX318" s="35"/>
      <c r="ACY318" s="35"/>
      <c r="ACZ318" s="35"/>
      <c r="ADA318" s="35"/>
      <c r="ADB318" s="35">
        <v>10</v>
      </c>
      <c r="ADC318" s="35"/>
      <c r="ADD318" s="35"/>
      <c r="ADE318" s="35"/>
      <c r="ADF318" s="35"/>
      <c r="ADG318" s="35"/>
      <c r="ADH318" s="35"/>
      <c r="ADI318" s="35"/>
      <c r="ADJ318" s="35"/>
      <c r="ADK318" s="35"/>
      <c r="ADL318" s="35"/>
      <c r="ADM318" s="35"/>
      <c r="ADN318" s="35"/>
      <c r="ADO318" s="35"/>
      <c r="ADP318" s="35"/>
      <c r="ADQ318" s="35"/>
      <c r="ADR318" s="35"/>
      <c r="ADS318" s="35"/>
      <c r="ADT318" s="35"/>
      <c r="ADU318" s="35"/>
      <c r="ADV318" s="35"/>
      <c r="ADW318" s="35"/>
      <c r="ADX318" s="35"/>
      <c r="ADY318" s="26">
        <f t="shared" si="12"/>
        <v>0</v>
      </c>
      <c r="ADZ318" s="5"/>
    </row>
    <row r="319" spans="1:806" s="33" customFormat="1" x14ac:dyDescent="0.2">
      <c r="A319" s="38" t="s">
        <v>107</v>
      </c>
      <c r="B319" s="65">
        <f t="shared" si="11"/>
        <v>0</v>
      </c>
      <c r="C319" s="57">
        <v>10</v>
      </c>
      <c r="D319" s="60">
        <v>44809</v>
      </c>
      <c r="E319" s="67">
        <v>30.09</v>
      </c>
      <c r="F319" s="67">
        <f t="shared" si="13"/>
        <v>0</v>
      </c>
      <c r="G319" s="6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15"/>
      <c r="BF319" s="15"/>
      <c r="BG319" s="136"/>
      <c r="BH319" s="35"/>
      <c r="BI319" s="35"/>
      <c r="BJ319" s="35"/>
      <c r="BK319" s="35"/>
      <c r="BL319" s="35"/>
      <c r="BM319" s="35"/>
      <c r="BN319" s="35"/>
      <c r="BO319" s="35"/>
      <c r="BP319" s="35"/>
      <c r="BQ319" s="35"/>
      <c r="BR319" s="35"/>
      <c r="BS319" s="35"/>
      <c r="BT319" s="35"/>
      <c r="BU319" s="35"/>
      <c r="BV319" s="35"/>
      <c r="BW319" s="35"/>
      <c r="BX319" s="35"/>
      <c r="BY319" s="35"/>
      <c r="BZ319" s="35"/>
      <c r="CA319" s="35"/>
      <c r="CB319" s="35"/>
      <c r="CC319" s="35"/>
      <c r="CD319" s="35"/>
      <c r="CE319" s="35"/>
      <c r="CF319" s="35"/>
      <c r="CG319" s="35"/>
      <c r="CH319" s="35"/>
      <c r="CI319" s="35"/>
      <c r="CJ319" s="35"/>
      <c r="CK319" s="35"/>
      <c r="CL319" s="35"/>
      <c r="CM319" s="35"/>
      <c r="CN319" s="35"/>
      <c r="CO319" s="35"/>
      <c r="CP319" s="35"/>
      <c r="CQ319" s="35"/>
      <c r="CR319" s="35"/>
      <c r="CS319" s="35"/>
      <c r="CT319" s="35"/>
      <c r="CU319" s="35"/>
      <c r="CV319" s="35"/>
      <c r="CW319" s="35"/>
      <c r="CX319" s="35"/>
      <c r="CY319" s="35"/>
      <c r="CZ319" s="35"/>
      <c r="DA319" s="35"/>
      <c r="DB319" s="35"/>
      <c r="DC319" s="35"/>
      <c r="DD319" s="35"/>
      <c r="DE319" s="35"/>
      <c r="DF319" s="35"/>
      <c r="DG319" s="35"/>
      <c r="DH319" s="35"/>
      <c r="DI319" s="35"/>
      <c r="DJ319" s="35"/>
      <c r="DK319" s="35"/>
      <c r="DL319" s="35"/>
      <c r="DM319" s="35"/>
      <c r="DN319" s="35"/>
      <c r="DO319" s="35"/>
      <c r="DP319" s="35"/>
      <c r="DQ319" s="35"/>
      <c r="DR319" s="35"/>
      <c r="DS319" s="35"/>
      <c r="DT319" s="35"/>
      <c r="DU319" s="35"/>
      <c r="DV319" s="35"/>
      <c r="DW319" s="35"/>
      <c r="DX319" s="35"/>
      <c r="DY319" s="35"/>
      <c r="DZ319" s="35"/>
      <c r="EA319" s="35"/>
      <c r="EB319" s="35"/>
      <c r="EC319" s="35"/>
      <c r="ED319" s="35"/>
      <c r="EE319" s="35"/>
      <c r="EF319" s="35"/>
      <c r="EG319" s="35"/>
      <c r="EH319" s="35"/>
      <c r="EI319" s="35"/>
      <c r="EJ319" s="35"/>
      <c r="EK319" s="35"/>
      <c r="EL319" s="35"/>
      <c r="EM319" s="35"/>
      <c r="EN319" s="35"/>
      <c r="EO319" s="35"/>
      <c r="EP319" s="35"/>
      <c r="EQ319" s="35"/>
      <c r="ER319" s="35"/>
      <c r="ES319" s="35"/>
      <c r="ET319" s="35"/>
      <c r="EU319" s="35"/>
      <c r="EV319" s="35"/>
      <c r="EW319" s="35"/>
      <c r="EX319" s="35"/>
      <c r="EY319" s="35"/>
      <c r="EZ319" s="35"/>
      <c r="FA319" s="35"/>
      <c r="FB319" s="35"/>
      <c r="FC319" s="35"/>
      <c r="FD319" s="35"/>
      <c r="FE319" s="35"/>
      <c r="FF319" s="35"/>
      <c r="FG319" s="35"/>
      <c r="FH319" s="35"/>
      <c r="FI319" s="35"/>
      <c r="FJ319" s="35"/>
      <c r="FK319" s="35"/>
      <c r="FL319" s="35"/>
      <c r="FM319" s="35"/>
      <c r="FN319" s="35"/>
      <c r="FO319" s="35"/>
      <c r="FP319" s="35"/>
      <c r="FQ319" s="35"/>
      <c r="FR319" s="35"/>
      <c r="FS319" s="35"/>
      <c r="FT319" s="35"/>
      <c r="FU319" s="35"/>
      <c r="FV319" s="35"/>
      <c r="FW319" s="35"/>
      <c r="FX319" s="35"/>
      <c r="FY319" s="35"/>
      <c r="FZ319" s="35"/>
      <c r="GA319" s="35"/>
      <c r="GB319" s="35"/>
      <c r="GC319" s="35"/>
      <c r="GD319" s="35"/>
      <c r="GE319" s="35"/>
      <c r="GF319" s="35"/>
      <c r="GG319" s="35"/>
      <c r="GH319" s="35"/>
      <c r="GI319" s="35"/>
      <c r="GJ319" s="35"/>
      <c r="GK319" s="35"/>
      <c r="GL319" s="35"/>
      <c r="GM319" s="35"/>
      <c r="GN319" s="35"/>
      <c r="GO319" s="35"/>
      <c r="GP319" s="35"/>
      <c r="GQ319" s="35"/>
      <c r="GR319" s="35"/>
      <c r="GS319" s="35"/>
      <c r="GT319" s="35"/>
      <c r="GU319" s="35"/>
      <c r="GV319" s="35"/>
      <c r="GW319" s="35"/>
      <c r="GX319" s="35"/>
      <c r="GY319" s="35"/>
      <c r="GZ319" s="35"/>
      <c r="HA319" s="35"/>
      <c r="HB319" s="35"/>
      <c r="HC319" s="35"/>
      <c r="HD319" s="35"/>
      <c r="HE319" s="35"/>
      <c r="HF319" s="35"/>
      <c r="HG319" s="35"/>
      <c r="HH319" s="35"/>
      <c r="HI319" s="35"/>
      <c r="HJ319" s="35"/>
      <c r="HK319" s="35"/>
      <c r="HL319" s="35"/>
      <c r="HM319" s="35"/>
      <c r="HN319" s="35"/>
      <c r="HO319" s="35"/>
      <c r="HP319" s="35"/>
      <c r="HQ319" s="35"/>
      <c r="HR319" s="35"/>
      <c r="HS319" s="35"/>
      <c r="HT319" s="35"/>
      <c r="HU319" s="35"/>
      <c r="HV319" s="35"/>
      <c r="HW319" s="35"/>
      <c r="HX319" s="35"/>
      <c r="HY319" s="35"/>
      <c r="HZ319" s="35"/>
      <c r="IA319" s="35"/>
      <c r="IB319" s="35"/>
      <c r="IC319" s="35">
        <v>10</v>
      </c>
      <c r="ID319" s="35"/>
      <c r="IE319" s="35"/>
      <c r="IF319" s="35"/>
      <c r="IG319" s="35">
        <v>10</v>
      </c>
      <c r="IH319" s="35"/>
      <c r="II319" s="35"/>
      <c r="IJ319" s="35"/>
      <c r="IK319" s="35"/>
      <c r="IL319" s="35"/>
      <c r="IM319" s="35"/>
      <c r="IN319" s="35"/>
      <c r="IO319" s="35"/>
      <c r="IP319" s="35"/>
      <c r="IQ319" s="35"/>
      <c r="IR319" s="35"/>
      <c r="IS319" s="35"/>
      <c r="IT319" s="35"/>
      <c r="IU319" s="35"/>
      <c r="IV319" s="35"/>
      <c r="IW319" s="35"/>
      <c r="IX319" s="35"/>
      <c r="IY319" s="35"/>
      <c r="IZ319" s="35"/>
      <c r="JA319" s="35"/>
      <c r="JB319" s="35"/>
      <c r="JC319" s="35"/>
      <c r="JD319" s="35"/>
      <c r="JE319" s="35"/>
      <c r="JF319" s="35"/>
      <c r="JG319" s="35"/>
      <c r="JH319" s="35"/>
      <c r="JI319" s="35"/>
      <c r="JJ319" s="35"/>
      <c r="JK319" s="35"/>
      <c r="JL319" s="35"/>
      <c r="JM319" s="35"/>
      <c r="JN319" s="35"/>
      <c r="JO319" s="35"/>
      <c r="JP319" s="35"/>
      <c r="JQ319" s="35"/>
      <c r="JR319" s="35"/>
      <c r="JS319" s="35"/>
      <c r="JT319" s="35"/>
      <c r="JU319" s="35"/>
      <c r="JV319" s="35"/>
      <c r="JW319" s="35"/>
      <c r="JX319" s="35"/>
      <c r="JY319" s="35"/>
      <c r="JZ319" s="35"/>
      <c r="KA319" s="35"/>
      <c r="KB319" s="35"/>
      <c r="KC319" s="35"/>
      <c r="KD319" s="35"/>
      <c r="KE319" s="35"/>
      <c r="KF319" s="35"/>
      <c r="KG319" s="35"/>
      <c r="KH319" s="35"/>
      <c r="KI319" s="35"/>
      <c r="KJ319" s="35"/>
      <c r="KK319" s="35"/>
      <c r="KL319" s="35"/>
      <c r="KM319" s="35"/>
      <c r="KN319" s="35"/>
      <c r="KO319" s="35"/>
      <c r="KP319" s="35"/>
      <c r="KQ319" s="35"/>
      <c r="KR319" s="35"/>
      <c r="KS319" s="35"/>
      <c r="KT319" s="35"/>
      <c r="KU319" s="35"/>
      <c r="KV319" s="35"/>
      <c r="KW319" s="35"/>
      <c r="KX319" s="35"/>
      <c r="KY319" s="35"/>
      <c r="KZ319" s="35"/>
      <c r="LA319" s="35"/>
      <c r="LB319" s="35"/>
      <c r="LC319" s="35"/>
      <c r="LD319" s="35"/>
      <c r="LE319" s="35"/>
      <c r="LF319" s="35"/>
      <c r="LG319" s="35"/>
      <c r="LH319" s="35"/>
      <c r="LI319" s="35"/>
      <c r="LJ319" s="35"/>
      <c r="LK319" s="35"/>
      <c r="LL319" s="35"/>
      <c r="LM319" s="35"/>
      <c r="LN319" s="35"/>
      <c r="LO319" s="35"/>
      <c r="LP319" s="35"/>
      <c r="LQ319" s="35"/>
      <c r="LR319" s="35"/>
      <c r="LS319" s="35"/>
      <c r="LT319" s="35"/>
      <c r="LU319" s="35"/>
      <c r="LV319" s="35"/>
      <c r="LW319" s="35"/>
      <c r="LX319" s="35"/>
      <c r="LY319" s="35"/>
      <c r="LZ319" s="35"/>
      <c r="MA319" s="35"/>
      <c r="MB319" s="35"/>
      <c r="MC319" s="35"/>
      <c r="MD319" s="35"/>
      <c r="ME319" s="35"/>
      <c r="MF319" s="35"/>
      <c r="MG319" s="35"/>
      <c r="MH319" s="35"/>
      <c r="MI319" s="35"/>
      <c r="MJ319" s="35"/>
      <c r="MK319" s="35"/>
      <c r="ML319" s="35"/>
      <c r="MM319" s="35"/>
      <c r="MN319" s="35"/>
      <c r="MO319" s="35"/>
      <c r="MP319" s="35"/>
      <c r="MQ319" s="35"/>
      <c r="MR319" s="35"/>
      <c r="MS319" s="35"/>
      <c r="MT319" s="35"/>
      <c r="MU319" s="35"/>
      <c r="MV319" s="35"/>
      <c r="MW319" s="35"/>
      <c r="MX319" s="35"/>
      <c r="MY319" s="35"/>
      <c r="MZ319" s="35"/>
      <c r="NA319" s="35"/>
      <c r="NB319" s="35"/>
      <c r="NC319" s="35"/>
      <c r="ND319" s="35"/>
      <c r="NE319" s="35"/>
      <c r="NF319" s="35"/>
      <c r="NG319" s="35"/>
      <c r="NH319" s="35"/>
      <c r="NI319" s="35"/>
      <c r="NJ319" s="35"/>
      <c r="NK319" s="35"/>
      <c r="NL319" s="35"/>
      <c r="NM319" s="35"/>
      <c r="NN319" s="35"/>
      <c r="NO319" s="35"/>
      <c r="NP319" s="35"/>
      <c r="NQ319" s="35"/>
      <c r="NR319" s="35"/>
      <c r="NS319" s="35"/>
      <c r="NT319" s="35"/>
      <c r="NU319" s="35"/>
      <c r="NV319" s="35"/>
      <c r="NW319" s="35"/>
      <c r="NX319" s="35"/>
      <c r="NY319" s="35"/>
      <c r="NZ319" s="35"/>
      <c r="OA319" s="35"/>
      <c r="OB319" s="35"/>
      <c r="OC319" s="35"/>
      <c r="OD319" s="35"/>
      <c r="OE319" s="35"/>
      <c r="OF319" s="35"/>
      <c r="OG319" s="35"/>
      <c r="OH319" s="35"/>
      <c r="OI319" s="35"/>
      <c r="OJ319" s="35"/>
      <c r="OK319" s="35"/>
      <c r="OL319" s="35"/>
      <c r="OM319" s="35"/>
      <c r="ON319" s="35"/>
      <c r="OO319" s="35"/>
      <c r="OP319" s="35"/>
      <c r="OQ319" s="35"/>
      <c r="OR319" s="35"/>
      <c r="OS319" s="35"/>
      <c r="OT319" s="35"/>
      <c r="OU319" s="35"/>
      <c r="OV319" s="35"/>
      <c r="OW319" s="35"/>
      <c r="OX319" s="35"/>
      <c r="OY319" s="35"/>
      <c r="OZ319" s="35"/>
      <c r="PA319" s="35"/>
      <c r="PB319" s="35"/>
      <c r="PC319" s="35"/>
      <c r="PD319" s="35"/>
      <c r="PE319" s="35"/>
      <c r="PF319" s="35"/>
      <c r="PG319" s="35"/>
      <c r="PH319" s="35"/>
      <c r="PI319" s="35"/>
      <c r="PJ319" s="35"/>
      <c r="PK319" s="35"/>
      <c r="PL319" s="35"/>
      <c r="PM319" s="35"/>
      <c r="PN319" s="35"/>
      <c r="PO319" s="35"/>
      <c r="PP319" s="35"/>
      <c r="PQ319" s="35"/>
      <c r="PR319" s="35"/>
      <c r="PS319" s="35"/>
      <c r="PT319" s="35"/>
      <c r="PU319" s="35"/>
      <c r="PV319" s="35"/>
      <c r="PW319" s="35"/>
      <c r="PX319" s="35"/>
      <c r="PY319" s="35"/>
      <c r="PZ319" s="35"/>
      <c r="QA319" s="35"/>
      <c r="QB319" s="35"/>
      <c r="QC319" s="35"/>
      <c r="QD319" s="35"/>
      <c r="QE319" s="35"/>
      <c r="QF319" s="35"/>
      <c r="QG319" s="35"/>
      <c r="QH319" s="35"/>
      <c r="QI319" s="35"/>
      <c r="QJ319" s="35"/>
      <c r="QK319" s="35"/>
      <c r="QL319" s="35"/>
      <c r="QM319" s="35"/>
      <c r="QN319" s="35"/>
      <c r="QO319" s="35"/>
      <c r="QP319" s="35"/>
      <c r="QQ319" s="35"/>
      <c r="QR319" s="35"/>
      <c r="QS319" s="35"/>
      <c r="QT319" s="35"/>
      <c r="QU319" s="35"/>
      <c r="QV319" s="35"/>
      <c r="QW319" s="35"/>
      <c r="QX319" s="35"/>
      <c r="QY319" s="35"/>
      <c r="QZ319" s="35"/>
      <c r="RA319" s="35"/>
      <c r="RB319" s="35"/>
      <c r="RC319" s="35"/>
      <c r="RD319" s="35"/>
      <c r="RE319" s="35"/>
      <c r="RF319" s="35"/>
      <c r="RG319" s="35"/>
      <c r="RH319" s="35"/>
      <c r="RI319" s="35"/>
      <c r="RJ319" s="35"/>
      <c r="RK319" s="35"/>
      <c r="RL319" s="35"/>
      <c r="RM319" s="35"/>
      <c r="RN319" s="35"/>
      <c r="RO319" s="35"/>
      <c r="RP319" s="35"/>
      <c r="RQ319" s="35"/>
      <c r="RR319" s="35"/>
      <c r="RS319" s="35"/>
      <c r="RT319" s="35"/>
      <c r="RU319" s="35"/>
      <c r="RV319" s="35"/>
      <c r="RW319" s="35"/>
      <c r="RX319" s="35"/>
      <c r="RY319" s="35"/>
      <c r="RZ319" s="35"/>
      <c r="SA319" s="35"/>
      <c r="SB319" s="35"/>
      <c r="SC319" s="35"/>
      <c r="SD319" s="35"/>
      <c r="SE319" s="35"/>
      <c r="SF319" s="35"/>
      <c r="SG319" s="35"/>
      <c r="SH319" s="35"/>
      <c r="SI319" s="35"/>
      <c r="SJ319" s="35"/>
      <c r="SK319" s="35"/>
      <c r="SL319" s="35"/>
      <c r="SM319" s="35"/>
      <c r="SN319" s="35"/>
      <c r="SO319" s="35"/>
      <c r="SP319" s="35"/>
      <c r="SQ319" s="35"/>
      <c r="SR319" s="35"/>
      <c r="SS319" s="35"/>
      <c r="ST319" s="35"/>
      <c r="SU319" s="35"/>
      <c r="SV319" s="35"/>
      <c r="SW319" s="35"/>
      <c r="SX319" s="35"/>
      <c r="SY319" s="35"/>
      <c r="SZ319" s="35"/>
      <c r="TA319" s="35"/>
      <c r="TB319" s="35"/>
      <c r="TC319" s="35"/>
      <c r="TD319" s="35"/>
      <c r="TE319" s="35"/>
      <c r="TF319" s="35"/>
      <c r="TG319" s="35"/>
      <c r="TH319" s="35"/>
      <c r="TI319" s="35"/>
      <c r="TJ319" s="35"/>
      <c r="TK319" s="35"/>
      <c r="TL319" s="35"/>
      <c r="TM319" s="35"/>
      <c r="TN319" s="35"/>
      <c r="TO319" s="35"/>
      <c r="TP319" s="35"/>
      <c r="TQ319" s="35"/>
      <c r="TR319" s="35"/>
      <c r="TS319" s="35"/>
      <c r="TT319" s="35"/>
      <c r="TU319" s="35"/>
      <c r="TV319" s="35"/>
      <c r="TW319" s="35"/>
      <c r="TX319" s="35"/>
      <c r="TY319" s="35"/>
      <c r="TZ319" s="35"/>
      <c r="UA319" s="35"/>
      <c r="UB319" s="35"/>
      <c r="UC319" s="35"/>
      <c r="UD319" s="35"/>
      <c r="UE319" s="35"/>
      <c r="UF319" s="35"/>
      <c r="UG319" s="35"/>
      <c r="UH319" s="35"/>
      <c r="UI319" s="35"/>
      <c r="UJ319" s="35"/>
      <c r="UK319" s="35"/>
      <c r="UL319" s="35"/>
      <c r="UM319" s="35"/>
      <c r="UN319" s="35"/>
      <c r="UO319" s="35"/>
      <c r="UP319" s="35"/>
      <c r="UQ319" s="35"/>
      <c r="UR319" s="35"/>
      <c r="US319" s="35"/>
      <c r="UT319" s="35"/>
      <c r="UU319" s="35"/>
      <c r="UV319" s="35"/>
      <c r="UW319" s="35"/>
      <c r="UX319" s="35"/>
      <c r="UY319" s="35"/>
      <c r="UZ319" s="35"/>
      <c r="VA319" s="35"/>
      <c r="VB319" s="35"/>
      <c r="VC319" s="35"/>
      <c r="VD319" s="35"/>
      <c r="VE319" s="35"/>
      <c r="VF319" s="35"/>
      <c r="VG319" s="35"/>
      <c r="VH319" s="35"/>
      <c r="VI319" s="35"/>
      <c r="VJ319" s="35"/>
      <c r="VK319" s="35"/>
      <c r="VL319" s="35"/>
      <c r="VM319" s="35"/>
      <c r="VN319" s="35"/>
      <c r="VO319" s="35"/>
      <c r="VP319" s="35"/>
      <c r="VQ319" s="35"/>
      <c r="VR319" s="35"/>
      <c r="VS319" s="35"/>
      <c r="VT319" s="35"/>
      <c r="VU319" s="35"/>
      <c r="VV319" s="35"/>
      <c r="VW319" s="35"/>
      <c r="VX319" s="35"/>
      <c r="VY319" s="35"/>
      <c r="VZ319" s="35"/>
      <c r="WA319" s="35"/>
      <c r="WB319" s="35"/>
      <c r="WC319" s="35"/>
      <c r="WD319" s="35"/>
      <c r="WE319" s="35"/>
      <c r="WF319" s="35"/>
      <c r="WG319" s="35"/>
      <c r="WH319" s="35"/>
      <c r="WI319" s="35"/>
      <c r="WJ319" s="35"/>
      <c r="WK319" s="35"/>
      <c r="WL319" s="35"/>
      <c r="WM319" s="35"/>
      <c r="WN319" s="35"/>
      <c r="WO319" s="35"/>
      <c r="WP319" s="35"/>
      <c r="WQ319" s="35"/>
      <c r="WR319" s="35"/>
      <c r="WS319" s="35"/>
      <c r="WT319" s="35"/>
      <c r="WU319" s="35"/>
      <c r="WV319" s="35"/>
      <c r="WW319" s="35"/>
      <c r="WX319" s="35"/>
      <c r="WY319" s="35"/>
      <c r="WZ319" s="35"/>
      <c r="XA319" s="35"/>
      <c r="XB319" s="35"/>
      <c r="XC319" s="35"/>
      <c r="XD319" s="35"/>
      <c r="XE319" s="35"/>
      <c r="XF319" s="35"/>
      <c r="XG319" s="35"/>
      <c r="XH319" s="35"/>
      <c r="XI319" s="35"/>
      <c r="XJ319" s="35"/>
      <c r="XK319" s="35"/>
      <c r="XL319" s="35"/>
      <c r="XM319" s="35"/>
      <c r="XN319" s="35"/>
      <c r="XO319" s="35"/>
      <c r="XP319" s="35"/>
      <c r="XQ319" s="35"/>
      <c r="XR319" s="35"/>
      <c r="XS319" s="35"/>
      <c r="XT319" s="35"/>
      <c r="XU319" s="35"/>
      <c r="XV319" s="35"/>
      <c r="XW319" s="35"/>
      <c r="XX319" s="35"/>
      <c r="XY319" s="35"/>
      <c r="XZ319" s="35"/>
      <c r="YA319" s="35"/>
      <c r="YB319" s="35"/>
      <c r="YC319" s="35"/>
      <c r="YD319" s="35"/>
      <c r="YE319" s="35"/>
      <c r="YF319" s="35"/>
      <c r="YG319" s="35"/>
      <c r="YH319" s="35"/>
      <c r="YI319" s="35"/>
      <c r="YJ319" s="35"/>
      <c r="YK319" s="35"/>
      <c r="YL319" s="35"/>
      <c r="YM319" s="35"/>
      <c r="YN319" s="35"/>
      <c r="YO319" s="35"/>
      <c r="YP319" s="35"/>
      <c r="YQ319" s="35"/>
      <c r="YR319" s="35"/>
      <c r="YS319" s="35"/>
      <c r="YT319" s="35"/>
      <c r="YU319" s="35"/>
      <c r="YV319" s="35"/>
      <c r="YW319" s="35"/>
      <c r="YX319" s="35"/>
      <c r="YY319" s="35"/>
      <c r="YZ319" s="35"/>
      <c r="ZA319" s="35"/>
      <c r="ZB319" s="35"/>
      <c r="ZC319" s="35"/>
      <c r="ZD319" s="35"/>
      <c r="ZE319" s="35"/>
      <c r="ZF319" s="35"/>
      <c r="ZG319" s="35"/>
      <c r="ZH319" s="35"/>
      <c r="ZI319" s="35"/>
      <c r="ZJ319" s="35"/>
      <c r="ZK319" s="35"/>
      <c r="ZL319" s="35"/>
      <c r="ZM319" s="35"/>
      <c r="ZN319" s="35"/>
      <c r="ZO319" s="35"/>
      <c r="ZP319" s="35"/>
      <c r="ZQ319" s="35"/>
      <c r="ZR319" s="35"/>
      <c r="ZS319" s="35"/>
      <c r="ZT319" s="35"/>
      <c r="ZU319" s="35"/>
      <c r="ZV319" s="35"/>
      <c r="ZW319" s="35"/>
      <c r="ZX319" s="35"/>
      <c r="ZY319" s="35"/>
      <c r="ZZ319" s="35"/>
      <c r="AAA319" s="35"/>
      <c r="AAB319" s="35"/>
      <c r="AAC319" s="35"/>
      <c r="AAD319" s="35"/>
      <c r="AAE319" s="35"/>
      <c r="AAF319" s="35"/>
      <c r="AAG319" s="35"/>
      <c r="AAH319" s="35"/>
      <c r="AAI319" s="35"/>
      <c r="AAJ319" s="35"/>
      <c r="AAK319" s="35"/>
      <c r="AAL319" s="35"/>
      <c r="AAM319" s="35"/>
      <c r="AAN319" s="35"/>
      <c r="AAO319" s="35">
        <v>10</v>
      </c>
      <c r="AAP319" s="35"/>
      <c r="AAQ319" s="35"/>
      <c r="AAR319" s="35"/>
      <c r="AAS319" s="35"/>
      <c r="AAT319" s="35"/>
      <c r="AAU319" s="35"/>
      <c r="AAV319" s="35"/>
      <c r="AAW319" s="35"/>
      <c r="AAX319" s="35"/>
      <c r="AAY319" s="35"/>
      <c r="AAZ319" s="35"/>
      <c r="ABA319" s="35"/>
      <c r="ABB319" s="35"/>
      <c r="ABC319" s="35"/>
      <c r="ABD319" s="35"/>
      <c r="ABE319" s="35"/>
      <c r="ABF319" s="35"/>
      <c r="ABG319" s="35"/>
      <c r="ABH319" s="35"/>
      <c r="ABI319" s="35"/>
      <c r="ABJ319" s="35"/>
      <c r="ABK319" s="35"/>
      <c r="ABL319" s="35"/>
      <c r="ABM319" s="35"/>
      <c r="ABN319" s="35"/>
      <c r="ABO319" s="35"/>
      <c r="ABP319" s="35"/>
      <c r="ABQ319" s="35"/>
      <c r="ABR319" s="35"/>
      <c r="ABS319" s="35"/>
      <c r="ABT319" s="35"/>
      <c r="ABU319" s="35">
        <v>10</v>
      </c>
      <c r="ABV319" s="35"/>
      <c r="ABW319" s="35"/>
      <c r="ABX319" s="35"/>
      <c r="ABY319" s="35"/>
      <c r="ABZ319" s="35"/>
      <c r="ACA319" s="35"/>
      <c r="ACB319" s="35"/>
      <c r="ACC319" s="35"/>
      <c r="ACD319" s="35"/>
      <c r="ACE319" s="35"/>
      <c r="ACF319" s="35"/>
      <c r="ACG319" s="35"/>
      <c r="ACH319" s="35"/>
      <c r="ACI319" s="35"/>
      <c r="ACJ319" s="35"/>
      <c r="ACK319" s="35"/>
      <c r="ACL319" s="35"/>
      <c r="ACM319" s="35"/>
      <c r="ACN319" s="35"/>
      <c r="ACO319" s="35"/>
      <c r="ACP319" s="35"/>
      <c r="ACQ319" s="35"/>
      <c r="ACR319" s="35"/>
      <c r="ACS319" s="35"/>
      <c r="ACT319" s="35"/>
      <c r="ACU319" s="35"/>
      <c r="ACV319" s="35"/>
      <c r="ACW319" s="35"/>
      <c r="ACX319" s="35"/>
      <c r="ACY319" s="35"/>
      <c r="ACZ319" s="35"/>
      <c r="ADA319" s="35"/>
      <c r="ADB319" s="35"/>
      <c r="ADC319" s="35"/>
      <c r="ADD319" s="35"/>
      <c r="ADE319" s="35"/>
      <c r="ADF319" s="35"/>
      <c r="ADG319" s="35"/>
      <c r="ADH319" s="35"/>
      <c r="ADI319" s="35"/>
      <c r="ADJ319" s="35"/>
      <c r="ADK319" s="35"/>
      <c r="ADL319" s="35"/>
      <c r="ADM319" s="35"/>
      <c r="ADN319" s="35"/>
      <c r="ADO319" s="35"/>
      <c r="ADP319" s="35"/>
      <c r="ADQ319" s="35"/>
      <c r="ADR319" s="35"/>
      <c r="ADS319" s="35"/>
      <c r="ADT319" s="35"/>
      <c r="ADU319" s="35"/>
      <c r="ADV319" s="35"/>
      <c r="ADW319" s="35"/>
      <c r="ADX319" s="35"/>
      <c r="ADY319" s="26">
        <f t="shared" si="12"/>
        <v>0</v>
      </c>
      <c r="ADZ319" s="5"/>
    </row>
    <row r="320" spans="1:806" s="33" customFormat="1" x14ac:dyDescent="0.2">
      <c r="A320" s="38" t="s">
        <v>227</v>
      </c>
      <c r="B320" s="65">
        <f t="shared" si="11"/>
        <v>0</v>
      </c>
      <c r="C320" s="57">
        <v>0.9</v>
      </c>
      <c r="D320" s="60">
        <v>44672</v>
      </c>
      <c r="E320" s="67">
        <v>34.06</v>
      </c>
      <c r="F320" s="67">
        <f t="shared" si="13"/>
        <v>0</v>
      </c>
      <c r="G320" s="6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15"/>
      <c r="BF320" s="15"/>
      <c r="BG320" s="136"/>
      <c r="BH320" s="35"/>
      <c r="BI320" s="35"/>
      <c r="BJ320" s="35"/>
      <c r="BK320" s="35"/>
      <c r="BL320" s="35"/>
      <c r="BM320" s="35"/>
      <c r="BN320" s="35"/>
      <c r="BO320" s="35"/>
      <c r="BP320" s="35"/>
      <c r="BQ320" s="35"/>
      <c r="BR320" s="35"/>
      <c r="BS320" s="35"/>
      <c r="BT320" s="35"/>
      <c r="BU320" s="35"/>
      <c r="BV320" s="35"/>
      <c r="BW320" s="35"/>
      <c r="BX320" s="35"/>
      <c r="BY320" s="35"/>
      <c r="BZ320" s="35"/>
      <c r="CA320" s="35"/>
      <c r="CB320" s="35"/>
      <c r="CC320" s="35"/>
      <c r="CD320" s="35"/>
      <c r="CE320" s="35"/>
      <c r="CF320" s="35"/>
      <c r="CG320" s="35"/>
      <c r="CH320" s="35"/>
      <c r="CI320" s="35"/>
      <c r="CJ320" s="35"/>
      <c r="CK320" s="35">
        <v>0.9</v>
      </c>
      <c r="CL320" s="35"/>
      <c r="CM320" s="35"/>
      <c r="CN320" s="35"/>
      <c r="CO320" s="35"/>
      <c r="CP320" s="35"/>
      <c r="CQ320" s="35"/>
      <c r="CR320" s="35"/>
      <c r="CS320" s="35"/>
      <c r="CT320" s="35"/>
      <c r="CU320" s="35"/>
      <c r="CV320" s="35"/>
      <c r="CW320" s="35"/>
      <c r="CX320" s="35"/>
      <c r="CY320" s="35"/>
      <c r="CZ320" s="35"/>
      <c r="DA320" s="35"/>
      <c r="DB320" s="35"/>
      <c r="DC320" s="35"/>
      <c r="DD320" s="35"/>
      <c r="DE320" s="35"/>
      <c r="DF320" s="35"/>
      <c r="DG320" s="35"/>
      <c r="DH320" s="35"/>
      <c r="DI320" s="35"/>
      <c r="DJ320" s="35"/>
      <c r="DK320" s="35"/>
      <c r="DL320" s="35"/>
      <c r="DM320" s="35"/>
      <c r="DN320" s="35"/>
      <c r="DO320" s="35"/>
      <c r="DP320" s="35"/>
      <c r="DQ320" s="35"/>
      <c r="DR320" s="35"/>
      <c r="DS320" s="35"/>
      <c r="DT320" s="35"/>
      <c r="DU320" s="35"/>
      <c r="DV320" s="35"/>
      <c r="DW320" s="35"/>
      <c r="DX320" s="35"/>
      <c r="DY320" s="35"/>
      <c r="DZ320" s="35"/>
      <c r="EA320" s="35"/>
      <c r="EB320" s="35"/>
      <c r="EC320" s="35"/>
      <c r="ED320" s="35"/>
      <c r="EE320" s="35"/>
      <c r="EF320" s="35"/>
      <c r="EG320" s="35"/>
      <c r="EH320" s="35"/>
      <c r="EI320" s="35"/>
      <c r="EJ320" s="35"/>
      <c r="EK320" s="35"/>
      <c r="EL320" s="35"/>
      <c r="EM320" s="35"/>
      <c r="EN320" s="35"/>
      <c r="EO320" s="35"/>
      <c r="EP320" s="35"/>
      <c r="EQ320" s="35"/>
      <c r="ER320" s="35"/>
      <c r="ES320" s="35"/>
      <c r="ET320" s="35"/>
      <c r="EU320" s="35"/>
      <c r="EV320" s="35"/>
      <c r="EW320" s="35"/>
      <c r="EX320" s="35"/>
      <c r="EY320" s="35"/>
      <c r="EZ320" s="35"/>
      <c r="FA320" s="35"/>
      <c r="FB320" s="35"/>
      <c r="FC320" s="35"/>
      <c r="FD320" s="35"/>
      <c r="FE320" s="35"/>
      <c r="FF320" s="35"/>
      <c r="FG320" s="35"/>
      <c r="FH320" s="35"/>
      <c r="FI320" s="35"/>
      <c r="FJ320" s="35"/>
      <c r="FK320" s="35"/>
      <c r="FL320" s="35"/>
      <c r="FM320" s="35"/>
      <c r="FN320" s="35"/>
      <c r="FO320" s="35"/>
      <c r="FP320" s="35"/>
      <c r="FQ320" s="35"/>
      <c r="FR320" s="35"/>
      <c r="FS320" s="35"/>
      <c r="FT320" s="35"/>
      <c r="FU320" s="35"/>
      <c r="FV320" s="35"/>
      <c r="FW320" s="35"/>
      <c r="FX320" s="35"/>
      <c r="FY320" s="35"/>
      <c r="FZ320" s="35"/>
      <c r="GA320" s="35"/>
      <c r="GB320" s="35"/>
      <c r="GC320" s="35"/>
      <c r="GD320" s="35"/>
      <c r="GE320" s="35"/>
      <c r="GF320" s="35"/>
      <c r="GG320" s="35"/>
      <c r="GH320" s="35"/>
      <c r="GI320" s="35"/>
      <c r="GJ320" s="35"/>
      <c r="GK320" s="35"/>
      <c r="GL320" s="35"/>
      <c r="GM320" s="35"/>
      <c r="GN320" s="35"/>
      <c r="GO320" s="35"/>
      <c r="GP320" s="35"/>
      <c r="GQ320" s="35"/>
      <c r="GR320" s="35"/>
      <c r="GS320" s="35"/>
      <c r="GT320" s="35"/>
      <c r="GU320" s="35"/>
      <c r="GV320" s="35"/>
      <c r="GW320" s="35"/>
      <c r="GX320" s="35"/>
      <c r="GY320" s="35"/>
      <c r="GZ320" s="35"/>
      <c r="HA320" s="35"/>
      <c r="HB320" s="35"/>
      <c r="HC320" s="35"/>
      <c r="HD320" s="35"/>
      <c r="HE320" s="35"/>
      <c r="HF320" s="35"/>
      <c r="HG320" s="35"/>
      <c r="HH320" s="35"/>
      <c r="HI320" s="35"/>
      <c r="HJ320" s="35"/>
      <c r="HK320" s="35"/>
      <c r="HL320" s="35"/>
      <c r="HM320" s="35"/>
      <c r="HN320" s="35"/>
      <c r="HO320" s="35"/>
      <c r="HP320" s="35"/>
      <c r="HQ320" s="35"/>
      <c r="HR320" s="35"/>
      <c r="HS320" s="35"/>
      <c r="HT320" s="35"/>
      <c r="HU320" s="35"/>
      <c r="HV320" s="35"/>
      <c r="HW320" s="35"/>
      <c r="HX320" s="35"/>
      <c r="HY320" s="35"/>
      <c r="HZ320" s="35"/>
      <c r="IA320" s="35"/>
      <c r="IB320" s="35"/>
      <c r="IC320" s="35"/>
      <c r="ID320" s="35"/>
      <c r="IE320" s="35"/>
      <c r="IF320" s="35"/>
      <c r="IG320" s="35"/>
      <c r="IH320" s="35"/>
      <c r="II320" s="35"/>
      <c r="IJ320" s="35"/>
      <c r="IK320" s="35"/>
      <c r="IL320" s="35"/>
      <c r="IM320" s="35"/>
      <c r="IN320" s="35"/>
      <c r="IO320" s="35"/>
      <c r="IP320" s="35"/>
      <c r="IQ320" s="35"/>
      <c r="IR320" s="35"/>
      <c r="IS320" s="35"/>
      <c r="IT320" s="35"/>
      <c r="IU320" s="35"/>
      <c r="IV320" s="35"/>
      <c r="IW320" s="35"/>
      <c r="IX320" s="35"/>
      <c r="IY320" s="35"/>
      <c r="IZ320" s="35"/>
      <c r="JA320" s="35"/>
      <c r="JB320" s="35"/>
      <c r="JC320" s="35"/>
      <c r="JD320" s="35"/>
      <c r="JE320" s="35"/>
      <c r="JF320" s="35"/>
      <c r="JG320" s="35"/>
      <c r="JH320" s="35"/>
      <c r="JI320" s="35"/>
      <c r="JJ320" s="35"/>
      <c r="JK320" s="35"/>
      <c r="JL320" s="35"/>
      <c r="JM320" s="35"/>
      <c r="JN320" s="35"/>
      <c r="JO320" s="35"/>
      <c r="JP320" s="35"/>
      <c r="JQ320" s="35"/>
      <c r="JR320" s="35"/>
      <c r="JS320" s="35"/>
      <c r="JT320" s="35"/>
      <c r="JU320" s="35"/>
      <c r="JV320" s="35"/>
      <c r="JW320" s="35"/>
      <c r="JX320" s="35"/>
      <c r="JY320" s="35"/>
      <c r="JZ320" s="35"/>
      <c r="KA320" s="35"/>
      <c r="KB320" s="35"/>
      <c r="KC320" s="35"/>
      <c r="KD320" s="35"/>
      <c r="KE320" s="35"/>
      <c r="KF320" s="35"/>
      <c r="KG320" s="35"/>
      <c r="KH320" s="35"/>
      <c r="KI320" s="35"/>
      <c r="KJ320" s="35"/>
      <c r="KK320" s="35"/>
      <c r="KL320" s="35"/>
      <c r="KM320" s="35"/>
      <c r="KN320" s="35"/>
      <c r="KO320" s="35"/>
      <c r="KP320" s="35"/>
      <c r="KQ320" s="35"/>
      <c r="KR320" s="35"/>
      <c r="KS320" s="35"/>
      <c r="KT320" s="35"/>
      <c r="KU320" s="35"/>
      <c r="KV320" s="35"/>
      <c r="KW320" s="35"/>
      <c r="KX320" s="35"/>
      <c r="KY320" s="35"/>
      <c r="KZ320" s="35"/>
      <c r="LA320" s="35"/>
      <c r="LB320" s="35"/>
      <c r="LC320" s="35"/>
      <c r="LD320" s="35"/>
      <c r="LE320" s="35"/>
      <c r="LF320" s="35"/>
      <c r="LG320" s="35"/>
      <c r="LH320" s="35"/>
      <c r="LI320" s="35"/>
      <c r="LJ320" s="35"/>
      <c r="LK320" s="35"/>
      <c r="LL320" s="35"/>
      <c r="LM320" s="35"/>
      <c r="LN320" s="35"/>
      <c r="LO320" s="35"/>
      <c r="LP320" s="35"/>
      <c r="LQ320" s="35"/>
      <c r="LR320" s="35"/>
      <c r="LS320" s="35"/>
      <c r="LT320" s="35"/>
      <c r="LU320" s="35"/>
      <c r="LV320" s="35"/>
      <c r="LW320" s="35"/>
      <c r="LX320" s="35"/>
      <c r="LY320" s="35"/>
      <c r="LZ320" s="35"/>
      <c r="MA320" s="35"/>
      <c r="MB320" s="35"/>
      <c r="MC320" s="35"/>
      <c r="MD320" s="35"/>
      <c r="ME320" s="35"/>
      <c r="MF320" s="35"/>
      <c r="MG320" s="35"/>
      <c r="MH320" s="35"/>
      <c r="MI320" s="35"/>
      <c r="MJ320" s="35"/>
      <c r="MK320" s="35"/>
      <c r="ML320" s="35"/>
      <c r="MM320" s="35"/>
      <c r="MN320" s="35"/>
      <c r="MO320" s="35"/>
      <c r="MP320" s="35"/>
      <c r="MQ320" s="35"/>
      <c r="MR320" s="35"/>
      <c r="MS320" s="35"/>
      <c r="MT320" s="35"/>
      <c r="MU320" s="35"/>
      <c r="MV320" s="35"/>
      <c r="MW320" s="35"/>
      <c r="MX320" s="35"/>
      <c r="MY320" s="35"/>
      <c r="MZ320" s="35"/>
      <c r="NA320" s="35"/>
      <c r="NB320" s="35"/>
      <c r="NC320" s="35"/>
      <c r="ND320" s="35"/>
      <c r="NE320" s="35"/>
      <c r="NF320" s="35"/>
      <c r="NG320" s="35"/>
      <c r="NH320" s="35"/>
      <c r="NI320" s="35"/>
      <c r="NJ320" s="35"/>
      <c r="NK320" s="35"/>
      <c r="NL320" s="35"/>
      <c r="NM320" s="35"/>
      <c r="NN320" s="35"/>
      <c r="NO320" s="35"/>
      <c r="NP320" s="35"/>
      <c r="NQ320" s="35"/>
      <c r="NR320" s="35"/>
      <c r="NS320" s="35"/>
      <c r="NT320" s="35"/>
      <c r="NU320" s="35"/>
      <c r="NV320" s="35"/>
      <c r="NW320" s="35"/>
      <c r="NX320" s="35"/>
      <c r="NY320" s="35"/>
      <c r="NZ320" s="35"/>
      <c r="OA320" s="35"/>
      <c r="OB320" s="35"/>
      <c r="OC320" s="35"/>
      <c r="OD320" s="35"/>
      <c r="OE320" s="35"/>
      <c r="OF320" s="35"/>
      <c r="OG320" s="35"/>
      <c r="OH320" s="35"/>
      <c r="OI320" s="35"/>
      <c r="OJ320" s="35"/>
      <c r="OK320" s="35"/>
      <c r="OL320" s="35"/>
      <c r="OM320" s="35"/>
      <c r="ON320" s="35"/>
      <c r="OO320" s="35"/>
      <c r="OP320" s="35"/>
      <c r="OQ320" s="35"/>
      <c r="OR320" s="35"/>
      <c r="OS320" s="35"/>
      <c r="OT320" s="35"/>
      <c r="OU320" s="35"/>
      <c r="OV320" s="35"/>
      <c r="OW320" s="35"/>
      <c r="OX320" s="35"/>
      <c r="OY320" s="35"/>
      <c r="OZ320" s="35"/>
      <c r="PA320" s="35"/>
      <c r="PB320" s="35"/>
      <c r="PC320" s="35"/>
      <c r="PD320" s="35"/>
      <c r="PE320" s="35"/>
      <c r="PF320" s="35"/>
      <c r="PG320" s="35"/>
      <c r="PH320" s="35"/>
      <c r="PI320" s="35"/>
      <c r="PJ320" s="35"/>
      <c r="PK320" s="35"/>
      <c r="PL320" s="35"/>
      <c r="PM320" s="35"/>
      <c r="PN320" s="35"/>
      <c r="PO320" s="35"/>
      <c r="PP320" s="35"/>
      <c r="PQ320" s="35"/>
      <c r="PR320" s="35"/>
      <c r="PS320" s="35"/>
      <c r="PT320" s="35"/>
      <c r="PU320" s="35"/>
      <c r="PV320" s="35"/>
      <c r="PW320" s="35"/>
      <c r="PX320" s="35"/>
      <c r="PY320" s="35"/>
      <c r="PZ320" s="35"/>
      <c r="QA320" s="35"/>
      <c r="QB320" s="35"/>
      <c r="QC320" s="35"/>
      <c r="QD320" s="35"/>
      <c r="QE320" s="35"/>
      <c r="QF320" s="35"/>
      <c r="QG320" s="35"/>
      <c r="QH320" s="35"/>
      <c r="QI320" s="35"/>
      <c r="QJ320" s="35"/>
      <c r="QK320" s="35"/>
      <c r="QL320" s="35"/>
      <c r="QM320" s="35"/>
      <c r="QN320" s="35"/>
      <c r="QO320" s="35"/>
      <c r="QP320" s="35"/>
      <c r="QQ320" s="35"/>
      <c r="QR320" s="35"/>
      <c r="QS320" s="35"/>
      <c r="QT320" s="35"/>
      <c r="QU320" s="35"/>
      <c r="QV320" s="35"/>
      <c r="QW320" s="35"/>
      <c r="QX320" s="35"/>
      <c r="QY320" s="35"/>
      <c r="QZ320" s="35"/>
      <c r="RA320" s="35"/>
      <c r="RB320" s="35"/>
      <c r="RC320" s="35"/>
      <c r="RD320" s="35"/>
      <c r="RE320" s="35"/>
      <c r="RF320" s="35"/>
      <c r="RG320" s="35"/>
      <c r="RH320" s="35"/>
      <c r="RI320" s="35"/>
      <c r="RJ320" s="35"/>
      <c r="RK320" s="35"/>
      <c r="RL320" s="35"/>
      <c r="RM320" s="35"/>
      <c r="RN320" s="35"/>
      <c r="RO320" s="35"/>
      <c r="RP320" s="35"/>
      <c r="RQ320" s="35"/>
      <c r="RR320" s="35"/>
      <c r="RS320" s="35"/>
      <c r="RT320" s="35"/>
      <c r="RU320" s="35"/>
      <c r="RV320" s="35"/>
      <c r="RW320" s="35"/>
      <c r="RX320" s="35"/>
      <c r="RY320" s="35"/>
      <c r="RZ320" s="35"/>
      <c r="SA320" s="35"/>
      <c r="SB320" s="35"/>
      <c r="SC320" s="35"/>
      <c r="SD320" s="35"/>
      <c r="SE320" s="35"/>
      <c r="SF320" s="35"/>
      <c r="SG320" s="35"/>
      <c r="SH320" s="35"/>
      <c r="SI320" s="35"/>
      <c r="SJ320" s="35"/>
      <c r="SK320" s="35"/>
      <c r="SL320" s="35"/>
      <c r="SM320" s="35"/>
      <c r="SN320" s="35"/>
      <c r="SO320" s="35"/>
      <c r="SP320" s="35"/>
      <c r="SQ320" s="35"/>
      <c r="SR320" s="35"/>
      <c r="SS320" s="35"/>
      <c r="ST320" s="35"/>
      <c r="SU320" s="35"/>
      <c r="SV320" s="35"/>
      <c r="SW320" s="35"/>
      <c r="SX320" s="35"/>
      <c r="SY320" s="35"/>
      <c r="SZ320" s="35"/>
      <c r="TA320" s="35"/>
      <c r="TB320" s="35"/>
      <c r="TC320" s="35"/>
      <c r="TD320" s="35"/>
      <c r="TE320" s="35"/>
      <c r="TF320" s="35"/>
      <c r="TG320" s="35"/>
      <c r="TH320" s="35"/>
      <c r="TI320" s="35"/>
      <c r="TJ320" s="35"/>
      <c r="TK320" s="35"/>
      <c r="TL320" s="35"/>
      <c r="TM320" s="35"/>
      <c r="TN320" s="35"/>
      <c r="TO320" s="35"/>
      <c r="TP320" s="35"/>
      <c r="TQ320" s="35"/>
      <c r="TR320" s="35"/>
      <c r="TS320" s="35"/>
      <c r="TT320" s="35"/>
      <c r="TU320" s="35"/>
      <c r="TV320" s="35"/>
      <c r="TW320" s="35"/>
      <c r="TX320" s="35"/>
      <c r="TY320" s="35"/>
      <c r="TZ320" s="35"/>
      <c r="UA320" s="35"/>
      <c r="UB320" s="35"/>
      <c r="UC320" s="35"/>
      <c r="UD320" s="35"/>
      <c r="UE320" s="35"/>
      <c r="UF320" s="35"/>
      <c r="UG320" s="35"/>
      <c r="UH320" s="35"/>
      <c r="UI320" s="35"/>
      <c r="UJ320" s="35"/>
      <c r="UK320" s="35"/>
      <c r="UL320" s="35"/>
      <c r="UM320" s="35"/>
      <c r="UN320" s="35"/>
      <c r="UO320" s="35"/>
      <c r="UP320" s="35"/>
      <c r="UQ320" s="35">
        <v>0.9</v>
      </c>
      <c r="UR320" s="35"/>
      <c r="US320" s="35"/>
      <c r="UT320" s="35"/>
      <c r="UU320" s="35"/>
      <c r="UV320" s="35"/>
      <c r="UW320" s="35"/>
      <c r="UX320" s="35"/>
      <c r="UY320" s="35"/>
      <c r="UZ320" s="35"/>
      <c r="VA320" s="35"/>
      <c r="VB320" s="35"/>
      <c r="VC320" s="35"/>
      <c r="VD320" s="35"/>
      <c r="VE320" s="35"/>
      <c r="VF320" s="35"/>
      <c r="VG320" s="35"/>
      <c r="VH320" s="35"/>
      <c r="VI320" s="35"/>
      <c r="VJ320" s="35"/>
      <c r="VK320" s="35"/>
      <c r="VL320" s="35"/>
      <c r="VM320" s="35"/>
      <c r="VN320" s="35"/>
      <c r="VO320" s="35"/>
      <c r="VP320" s="35"/>
      <c r="VQ320" s="35"/>
      <c r="VR320" s="35"/>
      <c r="VS320" s="35"/>
      <c r="VT320" s="35"/>
      <c r="VU320" s="35"/>
      <c r="VV320" s="35"/>
      <c r="VW320" s="35"/>
      <c r="VX320" s="35"/>
      <c r="VY320" s="35"/>
      <c r="VZ320" s="35"/>
      <c r="WA320" s="35"/>
      <c r="WB320" s="35"/>
      <c r="WC320" s="35"/>
      <c r="WD320" s="35"/>
      <c r="WE320" s="35"/>
      <c r="WF320" s="35"/>
      <c r="WG320" s="35"/>
      <c r="WH320" s="35"/>
      <c r="WI320" s="35"/>
      <c r="WJ320" s="35"/>
      <c r="WK320" s="35"/>
      <c r="WL320" s="35"/>
      <c r="WM320" s="35"/>
      <c r="WN320" s="35"/>
      <c r="WO320" s="35"/>
      <c r="WP320" s="35"/>
      <c r="WQ320" s="35"/>
      <c r="WR320" s="35"/>
      <c r="WS320" s="35"/>
      <c r="WT320" s="35"/>
      <c r="WU320" s="35"/>
      <c r="WV320" s="35"/>
      <c r="WW320" s="35"/>
      <c r="WX320" s="35"/>
      <c r="WY320" s="35"/>
      <c r="WZ320" s="35"/>
      <c r="XA320" s="35"/>
      <c r="XB320" s="35"/>
      <c r="XC320" s="35"/>
      <c r="XD320" s="35"/>
      <c r="XE320" s="35"/>
      <c r="XF320" s="35"/>
      <c r="XG320" s="35"/>
      <c r="XH320" s="35"/>
      <c r="XI320" s="35"/>
      <c r="XJ320" s="35"/>
      <c r="XK320" s="35"/>
      <c r="XL320" s="35"/>
      <c r="XM320" s="35"/>
      <c r="XN320" s="35"/>
      <c r="XO320" s="35"/>
      <c r="XP320" s="35"/>
      <c r="XQ320" s="35"/>
      <c r="XR320" s="35"/>
      <c r="XS320" s="35"/>
      <c r="XT320" s="35"/>
      <c r="XU320" s="35"/>
      <c r="XV320" s="35"/>
      <c r="XW320" s="35"/>
      <c r="XX320" s="35"/>
      <c r="XY320" s="35"/>
      <c r="XZ320" s="35"/>
      <c r="YA320" s="35"/>
      <c r="YB320" s="35"/>
      <c r="YC320" s="35"/>
      <c r="YD320" s="35"/>
      <c r="YE320" s="35"/>
      <c r="YF320" s="35"/>
      <c r="YG320" s="35"/>
      <c r="YH320" s="35"/>
      <c r="YI320" s="35"/>
      <c r="YJ320" s="35"/>
      <c r="YK320" s="35"/>
      <c r="YL320" s="35"/>
      <c r="YM320" s="35"/>
      <c r="YN320" s="35"/>
      <c r="YO320" s="35"/>
      <c r="YP320" s="35"/>
      <c r="YQ320" s="35"/>
      <c r="YR320" s="35"/>
      <c r="YS320" s="35"/>
      <c r="YT320" s="35"/>
      <c r="YU320" s="35"/>
      <c r="YV320" s="35"/>
      <c r="YW320" s="35"/>
      <c r="YX320" s="35"/>
      <c r="YY320" s="35"/>
      <c r="YZ320" s="35"/>
      <c r="ZA320" s="35"/>
      <c r="ZB320" s="35"/>
      <c r="ZC320" s="35"/>
      <c r="ZD320" s="35"/>
      <c r="ZE320" s="35"/>
      <c r="ZF320" s="35"/>
      <c r="ZG320" s="35"/>
      <c r="ZH320" s="35"/>
      <c r="ZI320" s="35"/>
      <c r="ZJ320" s="35"/>
      <c r="ZK320" s="35"/>
      <c r="ZL320" s="35"/>
      <c r="ZM320" s="35"/>
      <c r="ZN320" s="35"/>
      <c r="ZO320" s="35"/>
      <c r="ZP320" s="35"/>
      <c r="ZQ320" s="35"/>
      <c r="ZR320" s="35"/>
      <c r="ZS320" s="35"/>
      <c r="ZT320" s="35"/>
      <c r="ZU320" s="35"/>
      <c r="ZV320" s="35"/>
      <c r="ZW320" s="35"/>
      <c r="ZX320" s="35"/>
      <c r="ZY320" s="35"/>
      <c r="ZZ320" s="35"/>
      <c r="AAA320" s="35"/>
      <c r="AAB320" s="35"/>
      <c r="AAC320" s="35"/>
      <c r="AAD320" s="35"/>
      <c r="AAE320" s="35"/>
      <c r="AAF320" s="35"/>
      <c r="AAG320" s="35"/>
      <c r="AAH320" s="35"/>
      <c r="AAI320" s="35"/>
      <c r="AAJ320" s="35"/>
      <c r="AAK320" s="35"/>
      <c r="AAL320" s="35"/>
      <c r="AAM320" s="35"/>
      <c r="AAN320" s="35"/>
      <c r="AAO320" s="35"/>
      <c r="AAP320" s="35"/>
      <c r="AAQ320" s="35"/>
      <c r="AAR320" s="35"/>
      <c r="AAS320" s="35"/>
      <c r="AAT320" s="35"/>
      <c r="AAU320" s="35"/>
      <c r="AAV320" s="35"/>
      <c r="AAW320" s="35"/>
      <c r="AAX320" s="35"/>
      <c r="AAY320" s="35"/>
      <c r="AAZ320" s="35"/>
      <c r="ABA320" s="35"/>
      <c r="ABB320" s="35"/>
      <c r="ABC320" s="35"/>
      <c r="ABD320" s="35"/>
      <c r="ABE320" s="35"/>
      <c r="ABF320" s="35"/>
      <c r="ABG320" s="35"/>
      <c r="ABH320" s="35"/>
      <c r="ABI320" s="35"/>
      <c r="ABJ320" s="35"/>
      <c r="ABK320" s="35"/>
      <c r="ABL320" s="35"/>
      <c r="ABM320" s="35"/>
      <c r="ABN320" s="35"/>
      <c r="ABO320" s="35"/>
      <c r="ABP320" s="35"/>
      <c r="ABQ320" s="35"/>
      <c r="ABR320" s="35"/>
      <c r="ABS320" s="35"/>
      <c r="ABT320" s="35"/>
      <c r="ABU320" s="35"/>
      <c r="ABV320" s="35"/>
      <c r="ABW320" s="35"/>
      <c r="ABX320" s="35"/>
      <c r="ABY320" s="35"/>
      <c r="ABZ320" s="35"/>
      <c r="ACA320" s="35"/>
      <c r="ACB320" s="35"/>
      <c r="ACC320" s="35"/>
      <c r="ACD320" s="35"/>
      <c r="ACE320" s="35"/>
      <c r="ACF320" s="35"/>
      <c r="ACG320" s="35"/>
      <c r="ACH320" s="35"/>
      <c r="ACI320" s="35"/>
      <c r="ACJ320" s="35"/>
      <c r="ACK320" s="35"/>
      <c r="ACL320" s="35"/>
      <c r="ACM320" s="35"/>
      <c r="ACN320" s="35"/>
      <c r="ACO320" s="35"/>
      <c r="ACP320" s="35"/>
      <c r="ACQ320" s="35"/>
      <c r="ACR320" s="35"/>
      <c r="ACS320" s="35"/>
      <c r="ACT320" s="35"/>
      <c r="ACU320" s="35"/>
      <c r="ACV320" s="35"/>
      <c r="ACW320" s="35"/>
      <c r="ACX320" s="35"/>
      <c r="ACY320" s="35"/>
      <c r="ACZ320" s="35"/>
      <c r="ADA320" s="35"/>
      <c r="ADB320" s="35"/>
      <c r="ADC320" s="35"/>
      <c r="ADD320" s="35"/>
      <c r="ADE320" s="35"/>
      <c r="ADF320" s="35"/>
      <c r="ADG320" s="35"/>
      <c r="ADH320" s="35"/>
      <c r="ADI320" s="35"/>
      <c r="ADJ320" s="35"/>
      <c r="ADK320" s="35"/>
      <c r="ADL320" s="35"/>
      <c r="ADM320" s="35"/>
      <c r="ADN320" s="35"/>
      <c r="ADO320" s="35"/>
      <c r="ADP320" s="35"/>
      <c r="ADQ320" s="35"/>
      <c r="ADR320" s="35"/>
      <c r="ADS320" s="35"/>
      <c r="ADT320" s="35"/>
      <c r="ADU320" s="35"/>
      <c r="ADV320" s="35"/>
      <c r="ADW320" s="35"/>
      <c r="ADX320" s="35"/>
      <c r="ADY320" s="26">
        <f t="shared" si="12"/>
        <v>0</v>
      </c>
      <c r="ADZ320" s="5"/>
    </row>
    <row r="321" spans="1:806" s="33" customFormat="1" x14ac:dyDescent="0.2">
      <c r="A321" s="38" t="s">
        <v>2</v>
      </c>
      <c r="B321" s="65">
        <f t="shared" si="11"/>
        <v>18</v>
      </c>
      <c r="C321" s="57">
        <v>9</v>
      </c>
      <c r="D321" s="60">
        <v>44824</v>
      </c>
      <c r="E321" s="67">
        <v>29.82</v>
      </c>
      <c r="F321" s="67">
        <f t="shared" si="13"/>
        <v>536.76</v>
      </c>
      <c r="G321" s="65">
        <v>9</v>
      </c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15"/>
      <c r="BF321" s="15"/>
      <c r="BG321" s="136"/>
      <c r="BH321" s="35"/>
      <c r="BI321" s="35"/>
      <c r="BJ321" s="35"/>
      <c r="BK321" s="35"/>
      <c r="BL321" s="35"/>
      <c r="BM321" s="35"/>
      <c r="BN321" s="35"/>
      <c r="BO321" s="35">
        <v>0.9</v>
      </c>
      <c r="BP321" s="35"/>
      <c r="BQ321" s="35"/>
      <c r="BR321" s="35"/>
      <c r="BS321" s="35"/>
      <c r="BT321" s="35"/>
      <c r="BU321" s="35"/>
      <c r="BV321" s="35"/>
      <c r="BW321" s="35"/>
      <c r="BX321" s="35"/>
      <c r="BY321" s="35"/>
      <c r="BZ321" s="35"/>
      <c r="CA321" s="35"/>
      <c r="CB321" s="35"/>
      <c r="CC321" s="35"/>
      <c r="CD321" s="35"/>
      <c r="CE321" s="35"/>
      <c r="CF321" s="35"/>
      <c r="CG321" s="35"/>
      <c r="CH321" s="35"/>
      <c r="CI321" s="35"/>
      <c r="CJ321" s="35"/>
      <c r="CK321" s="35"/>
      <c r="CL321" s="35"/>
      <c r="CM321" s="35"/>
      <c r="CN321" s="35"/>
      <c r="CO321" s="35"/>
      <c r="CP321" s="35"/>
      <c r="CQ321" s="35"/>
      <c r="CR321" s="35"/>
      <c r="CS321" s="35"/>
      <c r="CT321" s="35"/>
      <c r="CU321" s="35"/>
      <c r="CV321" s="35"/>
      <c r="CW321" s="35"/>
      <c r="CX321" s="35"/>
      <c r="CY321" s="35"/>
      <c r="CZ321" s="35"/>
      <c r="DA321" s="35"/>
      <c r="DB321" s="35"/>
      <c r="DC321" s="35"/>
      <c r="DD321" s="35">
        <v>0.9</v>
      </c>
      <c r="DE321" s="35"/>
      <c r="DF321" s="35"/>
      <c r="DG321" s="35"/>
      <c r="DH321" s="35"/>
      <c r="DI321" s="35"/>
      <c r="DJ321" s="35"/>
      <c r="DK321" s="35"/>
      <c r="DL321" s="35"/>
      <c r="DM321" s="35"/>
      <c r="DN321" s="35"/>
      <c r="DO321" s="35"/>
      <c r="DP321" s="35"/>
      <c r="DQ321" s="35"/>
      <c r="DR321" s="35"/>
      <c r="DS321" s="35"/>
      <c r="DT321" s="35"/>
      <c r="DU321" s="35"/>
      <c r="DV321" s="35"/>
      <c r="DW321" s="35"/>
      <c r="DX321" s="35"/>
      <c r="DY321" s="35"/>
      <c r="DZ321" s="35"/>
      <c r="EA321" s="35"/>
      <c r="EB321" s="35"/>
      <c r="EC321" s="35"/>
      <c r="ED321" s="35"/>
      <c r="EE321" s="35"/>
      <c r="EF321" s="35"/>
      <c r="EG321" s="35"/>
      <c r="EH321" s="35"/>
      <c r="EI321" s="35"/>
      <c r="EJ321" s="35"/>
      <c r="EK321" s="35"/>
      <c r="EL321" s="35"/>
      <c r="EM321" s="35"/>
      <c r="EN321" s="35"/>
      <c r="EO321" s="35"/>
      <c r="EP321" s="35"/>
      <c r="EQ321" s="35"/>
      <c r="ER321" s="35"/>
      <c r="ES321" s="35"/>
      <c r="ET321" s="35"/>
      <c r="EU321" s="35"/>
      <c r="EV321" s="35"/>
      <c r="EW321" s="35"/>
      <c r="EX321" s="35"/>
      <c r="EY321" s="35"/>
      <c r="EZ321" s="35"/>
      <c r="FA321" s="35"/>
      <c r="FB321" s="35"/>
      <c r="FC321" s="35"/>
      <c r="FD321" s="35"/>
      <c r="FE321" s="35"/>
      <c r="FF321" s="35"/>
      <c r="FG321" s="35"/>
      <c r="FH321" s="35"/>
      <c r="FI321" s="35"/>
      <c r="FJ321" s="35"/>
      <c r="FK321" s="35"/>
      <c r="FL321" s="35"/>
      <c r="FM321" s="35"/>
      <c r="FN321" s="35"/>
      <c r="FO321" s="35"/>
      <c r="FP321" s="35"/>
      <c r="FQ321" s="35"/>
      <c r="FR321" s="35"/>
      <c r="FS321" s="35"/>
      <c r="FT321" s="35"/>
      <c r="FU321" s="35"/>
      <c r="FV321" s="35"/>
      <c r="FW321" s="35"/>
      <c r="FX321" s="35"/>
      <c r="FY321" s="35"/>
      <c r="FZ321" s="35"/>
      <c r="GA321" s="35"/>
      <c r="GB321" s="35"/>
      <c r="GC321" s="35"/>
      <c r="GD321" s="35"/>
      <c r="GE321" s="35"/>
      <c r="GF321" s="35"/>
      <c r="GG321" s="35"/>
      <c r="GH321" s="35"/>
      <c r="GI321" s="35"/>
      <c r="GJ321" s="35"/>
      <c r="GK321" s="35"/>
      <c r="GL321" s="35"/>
      <c r="GM321" s="35"/>
      <c r="GN321" s="35"/>
      <c r="GO321" s="35"/>
      <c r="GP321" s="35"/>
      <c r="GQ321" s="35"/>
      <c r="GR321" s="35"/>
      <c r="GS321" s="35"/>
      <c r="GT321" s="35"/>
      <c r="GU321" s="35"/>
      <c r="GV321" s="35"/>
      <c r="GW321" s="35"/>
      <c r="GX321" s="35"/>
      <c r="GY321" s="35"/>
      <c r="GZ321" s="35"/>
      <c r="HA321" s="35"/>
      <c r="HB321" s="35"/>
      <c r="HC321" s="35"/>
      <c r="HD321" s="35"/>
      <c r="HE321" s="35"/>
      <c r="HF321" s="35"/>
      <c r="HG321" s="35"/>
      <c r="HH321" s="35"/>
      <c r="HI321" s="35"/>
      <c r="HJ321" s="35"/>
      <c r="HK321" s="35"/>
      <c r="HL321" s="35"/>
      <c r="HM321" s="35"/>
      <c r="HN321" s="35"/>
      <c r="HO321" s="35"/>
      <c r="HP321" s="35"/>
      <c r="HQ321" s="35"/>
      <c r="HR321" s="35"/>
      <c r="HS321" s="35"/>
      <c r="HT321" s="35"/>
      <c r="HU321" s="35"/>
      <c r="HV321" s="35"/>
      <c r="HW321" s="35"/>
      <c r="HX321" s="35"/>
      <c r="HY321" s="35"/>
      <c r="HZ321" s="35"/>
      <c r="IA321" s="35"/>
      <c r="IB321" s="35"/>
      <c r="IC321" s="35"/>
      <c r="ID321" s="35"/>
      <c r="IE321" s="35"/>
      <c r="IF321" s="35"/>
      <c r="IG321" s="35"/>
      <c r="IH321" s="35"/>
      <c r="II321" s="35"/>
      <c r="IJ321" s="35"/>
      <c r="IK321" s="35"/>
      <c r="IL321" s="35"/>
      <c r="IM321" s="35"/>
      <c r="IN321" s="35"/>
      <c r="IO321" s="35"/>
      <c r="IP321" s="35"/>
      <c r="IQ321" s="35"/>
      <c r="IR321" s="35"/>
      <c r="IS321" s="35"/>
      <c r="IT321" s="35"/>
      <c r="IU321" s="35"/>
      <c r="IV321" s="35"/>
      <c r="IW321" s="35"/>
      <c r="IX321" s="35"/>
      <c r="IY321" s="35"/>
      <c r="IZ321" s="35"/>
      <c r="JA321" s="35"/>
      <c r="JB321" s="35"/>
      <c r="JC321" s="35"/>
      <c r="JD321" s="35"/>
      <c r="JE321" s="35"/>
      <c r="JF321" s="35"/>
      <c r="JG321" s="35"/>
      <c r="JH321" s="35"/>
      <c r="JI321" s="35"/>
      <c r="JJ321" s="35"/>
      <c r="JK321" s="35"/>
      <c r="JL321" s="35"/>
      <c r="JM321" s="35"/>
      <c r="JN321" s="35"/>
      <c r="JO321" s="35"/>
      <c r="JP321" s="35"/>
      <c r="JQ321" s="35"/>
      <c r="JR321" s="35"/>
      <c r="JS321" s="35"/>
      <c r="JT321" s="35"/>
      <c r="JU321" s="35"/>
      <c r="JV321" s="35"/>
      <c r="JW321" s="35"/>
      <c r="JX321" s="35"/>
      <c r="JY321" s="35"/>
      <c r="JZ321" s="35"/>
      <c r="KA321" s="35"/>
      <c r="KB321" s="35"/>
      <c r="KC321" s="35"/>
      <c r="KD321" s="35"/>
      <c r="KE321" s="35"/>
      <c r="KF321" s="35"/>
      <c r="KG321" s="35"/>
      <c r="KH321" s="35"/>
      <c r="KI321" s="35"/>
      <c r="KJ321" s="35"/>
      <c r="KK321" s="35"/>
      <c r="KL321" s="35"/>
      <c r="KM321" s="35"/>
      <c r="KN321" s="35"/>
      <c r="KO321" s="35"/>
      <c r="KP321" s="35"/>
      <c r="KQ321" s="35"/>
      <c r="KR321" s="35"/>
      <c r="KS321" s="35"/>
      <c r="KT321" s="35"/>
      <c r="KU321" s="35"/>
      <c r="KV321" s="35"/>
      <c r="KW321" s="35"/>
      <c r="KX321" s="35"/>
      <c r="KY321" s="35"/>
      <c r="KZ321" s="35"/>
      <c r="LA321" s="35"/>
      <c r="LB321" s="35"/>
      <c r="LC321" s="35"/>
      <c r="LD321" s="35"/>
      <c r="LE321" s="35"/>
      <c r="LF321" s="35"/>
      <c r="LG321" s="35"/>
      <c r="LH321" s="35"/>
      <c r="LI321" s="35"/>
      <c r="LJ321" s="35"/>
      <c r="LK321" s="35"/>
      <c r="LL321" s="35"/>
      <c r="LM321" s="35"/>
      <c r="LN321" s="35"/>
      <c r="LO321" s="35"/>
      <c r="LP321" s="35"/>
      <c r="LQ321" s="35"/>
      <c r="LR321" s="35"/>
      <c r="LS321" s="35"/>
      <c r="LT321" s="35"/>
      <c r="LU321" s="35"/>
      <c r="LV321" s="35"/>
      <c r="LW321" s="35"/>
      <c r="LX321" s="35"/>
      <c r="LY321" s="35"/>
      <c r="LZ321" s="35"/>
      <c r="MA321" s="35"/>
      <c r="MB321" s="35"/>
      <c r="MC321" s="35"/>
      <c r="MD321" s="35"/>
      <c r="ME321" s="35"/>
      <c r="MF321" s="35"/>
      <c r="MG321" s="35"/>
      <c r="MH321" s="35"/>
      <c r="MI321" s="35"/>
      <c r="MJ321" s="35"/>
      <c r="MK321" s="35"/>
      <c r="ML321" s="35"/>
      <c r="MM321" s="35"/>
      <c r="MN321" s="35"/>
      <c r="MO321" s="35"/>
      <c r="MP321" s="35"/>
      <c r="MQ321" s="35"/>
      <c r="MR321" s="35"/>
      <c r="MS321" s="35"/>
      <c r="MT321" s="35"/>
      <c r="MU321" s="35"/>
      <c r="MV321" s="35"/>
      <c r="MW321" s="35"/>
      <c r="MX321" s="35"/>
      <c r="MY321" s="35"/>
      <c r="MZ321" s="35"/>
      <c r="NA321" s="35"/>
      <c r="NB321" s="35"/>
      <c r="NC321" s="35"/>
      <c r="ND321" s="35"/>
      <c r="NE321" s="35"/>
      <c r="NF321" s="35"/>
      <c r="NG321" s="35"/>
      <c r="NH321" s="35"/>
      <c r="NI321" s="35"/>
      <c r="NJ321" s="35"/>
      <c r="NK321" s="35"/>
      <c r="NL321" s="35"/>
      <c r="NM321" s="35"/>
      <c r="NN321" s="35"/>
      <c r="NO321" s="35"/>
      <c r="NP321" s="35"/>
      <c r="NQ321" s="35"/>
      <c r="NR321" s="35"/>
      <c r="NS321" s="35"/>
      <c r="NT321" s="35"/>
      <c r="NU321" s="35"/>
      <c r="NV321" s="35"/>
      <c r="NW321" s="35"/>
      <c r="NX321" s="35"/>
      <c r="NY321" s="35"/>
      <c r="NZ321" s="35"/>
      <c r="OA321" s="35"/>
      <c r="OB321" s="35"/>
      <c r="OC321" s="35"/>
      <c r="OD321" s="35"/>
      <c r="OE321" s="35"/>
      <c r="OF321" s="35"/>
      <c r="OG321" s="35"/>
      <c r="OH321" s="35"/>
      <c r="OI321" s="35"/>
      <c r="OJ321" s="35"/>
      <c r="OK321" s="35"/>
      <c r="OL321" s="35"/>
      <c r="OM321" s="35"/>
      <c r="ON321" s="35"/>
      <c r="OO321" s="35"/>
      <c r="OP321" s="35"/>
      <c r="OQ321" s="35"/>
      <c r="OR321" s="35"/>
      <c r="OS321" s="35"/>
      <c r="OT321" s="35"/>
      <c r="OU321" s="35">
        <v>9</v>
      </c>
      <c r="OV321" s="35"/>
      <c r="OW321" s="35"/>
      <c r="OX321" s="35"/>
      <c r="OY321" s="35"/>
      <c r="OZ321" s="35"/>
      <c r="PA321" s="35"/>
      <c r="PB321" s="35"/>
      <c r="PC321" s="35"/>
      <c r="PD321" s="35"/>
      <c r="PE321" s="35">
        <v>0.9</v>
      </c>
      <c r="PF321" s="35"/>
      <c r="PG321" s="35"/>
      <c r="PH321" s="35"/>
      <c r="PI321" s="35"/>
      <c r="PJ321" s="35"/>
      <c r="PK321" s="35"/>
      <c r="PL321" s="35"/>
      <c r="PM321" s="35"/>
      <c r="PN321" s="35"/>
      <c r="PO321" s="35"/>
      <c r="PP321" s="35"/>
      <c r="PQ321" s="35"/>
      <c r="PR321" s="35"/>
      <c r="PS321" s="35"/>
      <c r="PT321" s="35"/>
      <c r="PU321" s="35"/>
      <c r="PV321" s="35"/>
      <c r="PW321" s="35"/>
      <c r="PX321" s="35"/>
      <c r="PY321" s="35"/>
      <c r="PZ321" s="35"/>
      <c r="QA321" s="35"/>
      <c r="QB321" s="35"/>
      <c r="QC321" s="35"/>
      <c r="QD321" s="35"/>
      <c r="QE321" s="35"/>
      <c r="QF321" s="35">
        <v>0.9</v>
      </c>
      <c r="QG321" s="35"/>
      <c r="QH321" s="35"/>
      <c r="QI321" s="35"/>
      <c r="QJ321" s="35"/>
      <c r="QK321" s="35"/>
      <c r="QL321" s="35"/>
      <c r="QM321" s="35"/>
      <c r="QN321" s="35"/>
      <c r="QO321" s="35"/>
      <c r="QP321" s="35"/>
      <c r="QQ321" s="35"/>
      <c r="QR321" s="35"/>
      <c r="QS321" s="35"/>
      <c r="QT321" s="35"/>
      <c r="QU321" s="35"/>
      <c r="QV321" s="35"/>
      <c r="QW321" s="35"/>
      <c r="QX321" s="35"/>
      <c r="QY321" s="35"/>
      <c r="QZ321" s="35"/>
      <c r="RA321" s="35"/>
      <c r="RB321" s="35"/>
      <c r="RC321" s="35">
        <v>9</v>
      </c>
      <c r="RD321" s="35"/>
      <c r="RE321" s="35"/>
      <c r="RF321" s="35"/>
      <c r="RG321" s="35"/>
      <c r="RH321" s="35"/>
      <c r="RI321" s="35"/>
      <c r="RJ321" s="35"/>
      <c r="RK321" s="35"/>
      <c r="RL321" s="35"/>
      <c r="RM321" s="35"/>
      <c r="RN321" s="35"/>
      <c r="RO321" s="35"/>
      <c r="RP321" s="35"/>
      <c r="RQ321" s="35"/>
      <c r="RR321" s="35"/>
      <c r="RS321" s="35"/>
      <c r="RT321" s="35"/>
      <c r="RU321" s="35"/>
      <c r="RV321" s="35"/>
      <c r="RW321" s="35"/>
      <c r="RX321" s="35"/>
      <c r="RY321" s="35"/>
      <c r="RZ321" s="35"/>
      <c r="SA321" s="35"/>
      <c r="SB321" s="35"/>
      <c r="SC321" s="35"/>
      <c r="SD321" s="35"/>
      <c r="SE321" s="35"/>
      <c r="SF321" s="35"/>
      <c r="SG321" s="35"/>
      <c r="SH321" s="35"/>
      <c r="SI321" s="35"/>
      <c r="SJ321" s="35"/>
      <c r="SK321" s="35"/>
      <c r="SL321" s="35"/>
      <c r="SM321" s="35"/>
      <c r="SN321" s="35"/>
      <c r="SO321" s="35"/>
      <c r="SP321" s="35"/>
      <c r="SQ321" s="35"/>
      <c r="SR321" s="35"/>
      <c r="SS321" s="35"/>
      <c r="ST321" s="35"/>
      <c r="SU321" s="35"/>
      <c r="SV321" s="35"/>
      <c r="SW321" s="35"/>
      <c r="SX321" s="35"/>
      <c r="SY321" s="35"/>
      <c r="SZ321" s="35"/>
      <c r="TA321" s="35"/>
      <c r="TB321" s="35"/>
      <c r="TC321" s="35"/>
      <c r="TD321" s="35"/>
      <c r="TE321" s="35"/>
      <c r="TF321" s="35"/>
      <c r="TG321" s="35"/>
      <c r="TH321" s="35"/>
      <c r="TI321" s="35"/>
      <c r="TJ321" s="35"/>
      <c r="TK321" s="35"/>
      <c r="TL321" s="35"/>
      <c r="TM321" s="35"/>
      <c r="TN321" s="35"/>
      <c r="TO321" s="35"/>
      <c r="TP321" s="35"/>
      <c r="TQ321" s="35"/>
      <c r="TR321" s="35"/>
      <c r="TS321" s="35"/>
      <c r="TT321" s="35"/>
      <c r="TU321" s="35"/>
      <c r="TV321" s="35"/>
      <c r="TW321" s="35"/>
      <c r="TX321" s="35"/>
      <c r="TY321" s="35"/>
      <c r="TZ321" s="35"/>
      <c r="UA321" s="35"/>
      <c r="UB321" s="35"/>
      <c r="UC321" s="35"/>
      <c r="UD321" s="35"/>
      <c r="UE321" s="35"/>
      <c r="UF321" s="35"/>
      <c r="UG321" s="35"/>
      <c r="UH321" s="35"/>
      <c r="UI321" s="35"/>
      <c r="UJ321" s="35"/>
      <c r="UK321" s="35"/>
      <c r="UL321" s="35"/>
      <c r="UM321" s="35"/>
      <c r="UN321" s="35"/>
      <c r="UO321" s="35"/>
      <c r="UP321" s="35"/>
      <c r="UQ321" s="35"/>
      <c r="UR321" s="35"/>
      <c r="US321" s="35"/>
      <c r="UT321" s="35"/>
      <c r="UU321" s="35"/>
      <c r="UV321" s="35">
        <v>0.9</v>
      </c>
      <c r="UW321" s="35"/>
      <c r="UX321" s="35"/>
      <c r="UY321" s="35"/>
      <c r="UZ321" s="35"/>
      <c r="VA321" s="35"/>
      <c r="VB321" s="35"/>
      <c r="VC321" s="35"/>
      <c r="VD321" s="35"/>
      <c r="VE321" s="35"/>
      <c r="VF321" s="35">
        <v>9</v>
      </c>
      <c r="VG321" s="35"/>
      <c r="VH321" s="35"/>
      <c r="VI321" s="35"/>
      <c r="VJ321" s="35"/>
      <c r="VK321" s="35"/>
      <c r="VL321" s="35"/>
      <c r="VM321" s="35"/>
      <c r="VN321" s="35"/>
      <c r="VO321" s="35"/>
      <c r="VP321" s="35"/>
      <c r="VQ321" s="35"/>
      <c r="VR321" s="35"/>
      <c r="VS321" s="35"/>
      <c r="VT321" s="35"/>
      <c r="VU321" s="35"/>
      <c r="VV321" s="35"/>
      <c r="VW321" s="35"/>
      <c r="VX321" s="35"/>
      <c r="VY321" s="35"/>
      <c r="VZ321" s="35"/>
      <c r="WA321" s="35"/>
      <c r="WB321" s="35"/>
      <c r="WC321" s="35"/>
      <c r="WD321" s="35"/>
      <c r="WE321" s="35"/>
      <c r="WF321" s="35"/>
      <c r="WG321" s="35"/>
      <c r="WH321" s="35"/>
      <c r="WI321" s="35"/>
      <c r="WJ321" s="35"/>
      <c r="WK321" s="35"/>
      <c r="WL321" s="35"/>
      <c r="WM321" s="35"/>
      <c r="WN321" s="35"/>
      <c r="WO321" s="35"/>
      <c r="WP321" s="35"/>
      <c r="WQ321" s="35"/>
      <c r="WR321" s="35"/>
      <c r="WS321" s="35"/>
      <c r="WT321" s="35"/>
      <c r="WU321" s="35"/>
      <c r="WV321" s="35"/>
      <c r="WW321" s="35"/>
      <c r="WX321" s="35"/>
      <c r="WY321" s="35"/>
      <c r="WZ321" s="35"/>
      <c r="XA321" s="35"/>
      <c r="XB321" s="35">
        <v>0.9</v>
      </c>
      <c r="XC321" s="35"/>
      <c r="XD321" s="35"/>
      <c r="XE321" s="35"/>
      <c r="XF321" s="35"/>
      <c r="XG321" s="35"/>
      <c r="XH321" s="35"/>
      <c r="XI321" s="35"/>
      <c r="XJ321" s="35"/>
      <c r="XK321" s="35"/>
      <c r="XL321" s="35"/>
      <c r="XM321" s="35"/>
      <c r="XN321" s="35"/>
      <c r="XO321" s="35"/>
      <c r="XP321" s="35"/>
      <c r="XQ321" s="35"/>
      <c r="XR321" s="35"/>
      <c r="XS321" s="35"/>
      <c r="XT321" s="35"/>
      <c r="XU321" s="35"/>
      <c r="XV321" s="35"/>
      <c r="XW321" s="35"/>
      <c r="XX321" s="35"/>
      <c r="XY321" s="35"/>
      <c r="XZ321" s="35"/>
      <c r="YA321" s="35"/>
      <c r="YB321" s="35"/>
      <c r="YC321" s="35"/>
      <c r="YD321" s="35"/>
      <c r="YE321" s="35"/>
      <c r="YF321" s="35"/>
      <c r="YG321" s="35"/>
      <c r="YH321" s="35"/>
      <c r="YI321" s="35"/>
      <c r="YJ321" s="35"/>
      <c r="YK321" s="35"/>
      <c r="YL321" s="35"/>
      <c r="YM321" s="35"/>
      <c r="YN321" s="35"/>
      <c r="YO321" s="35"/>
      <c r="YP321" s="35"/>
      <c r="YQ321" s="35"/>
      <c r="YR321" s="35"/>
      <c r="YS321" s="35"/>
      <c r="YT321" s="35"/>
      <c r="YU321" s="35"/>
      <c r="YV321" s="35"/>
      <c r="YW321" s="35"/>
      <c r="YX321" s="35"/>
      <c r="YY321" s="35"/>
      <c r="YZ321" s="35"/>
      <c r="ZA321" s="35"/>
      <c r="ZB321" s="35"/>
      <c r="ZC321" s="35"/>
      <c r="ZD321" s="35"/>
      <c r="ZE321" s="35"/>
      <c r="ZF321" s="35"/>
      <c r="ZG321" s="35"/>
      <c r="ZH321" s="35"/>
      <c r="ZI321" s="35"/>
      <c r="ZJ321" s="35"/>
      <c r="ZK321" s="35"/>
      <c r="ZL321" s="35"/>
      <c r="ZM321" s="35"/>
      <c r="ZN321" s="35"/>
      <c r="ZO321" s="35"/>
      <c r="ZP321" s="35"/>
      <c r="ZQ321" s="35"/>
      <c r="ZR321" s="35"/>
      <c r="ZS321" s="35">
        <v>18</v>
      </c>
      <c r="ZT321" s="35"/>
      <c r="ZU321" s="35">
        <v>18</v>
      </c>
      <c r="ZV321" s="35"/>
      <c r="ZW321" s="35"/>
      <c r="ZX321" s="35"/>
      <c r="ZY321" s="35"/>
      <c r="ZZ321" s="35"/>
      <c r="AAA321" s="35"/>
      <c r="AAB321" s="35"/>
      <c r="AAC321" s="35">
        <v>18</v>
      </c>
      <c r="AAD321" s="35"/>
      <c r="AAE321" s="35"/>
      <c r="AAF321" s="35"/>
      <c r="AAG321" s="35"/>
      <c r="AAH321" s="35"/>
      <c r="AAI321" s="35"/>
      <c r="AAJ321" s="35"/>
      <c r="AAK321" s="35"/>
      <c r="AAL321" s="35"/>
      <c r="AAM321" s="35"/>
      <c r="AAN321" s="35"/>
      <c r="AAO321" s="35"/>
      <c r="AAP321" s="35">
        <v>18</v>
      </c>
      <c r="AAQ321" s="35"/>
      <c r="AAR321" s="35"/>
      <c r="AAS321" s="35">
        <v>9</v>
      </c>
      <c r="AAT321" s="35"/>
      <c r="AAU321" s="35"/>
      <c r="AAV321" s="35"/>
      <c r="AAW321" s="35"/>
      <c r="AAX321" s="35"/>
      <c r="AAY321" s="35"/>
      <c r="AAZ321" s="35">
        <v>9</v>
      </c>
      <c r="ABA321" s="35"/>
      <c r="ABB321" s="35"/>
      <c r="ABC321" s="35"/>
      <c r="ABD321" s="35"/>
      <c r="ABE321" s="35"/>
      <c r="ABF321" s="35"/>
      <c r="ABG321" s="35"/>
      <c r="ABH321" s="35"/>
      <c r="ABI321" s="35"/>
      <c r="ABJ321" s="35"/>
      <c r="ABK321" s="35"/>
      <c r="ABL321" s="35"/>
      <c r="ABM321" s="35"/>
      <c r="ABN321" s="35"/>
      <c r="ABO321" s="35"/>
      <c r="ABP321" s="35"/>
      <c r="ABQ321" s="35"/>
      <c r="ABR321" s="35"/>
      <c r="ABS321" s="35"/>
      <c r="ABT321" s="35"/>
      <c r="ABU321" s="35"/>
      <c r="ABV321" s="35"/>
      <c r="ABW321" s="35"/>
      <c r="ABX321" s="35"/>
      <c r="ABY321" s="35"/>
      <c r="ABZ321" s="35"/>
      <c r="ACA321" s="35"/>
      <c r="ACB321" s="35"/>
      <c r="ACC321" s="35"/>
      <c r="ACD321" s="35"/>
      <c r="ACE321" s="35"/>
      <c r="ACF321" s="35"/>
      <c r="ACG321" s="35"/>
      <c r="ACH321" s="35"/>
      <c r="ACI321" s="35"/>
      <c r="ACJ321" s="35"/>
      <c r="ACK321" s="35"/>
      <c r="ACL321" s="35"/>
      <c r="ACM321" s="35"/>
      <c r="ACN321" s="35"/>
      <c r="ACO321" s="35"/>
      <c r="ACP321" s="35"/>
      <c r="ACQ321" s="35"/>
      <c r="ACR321" s="35"/>
      <c r="ACS321" s="35"/>
      <c r="ACT321" s="35"/>
      <c r="ACU321" s="35"/>
      <c r="ACV321" s="35"/>
      <c r="ACW321" s="35"/>
      <c r="ACX321" s="35"/>
      <c r="ACY321" s="35"/>
      <c r="ACZ321" s="35"/>
      <c r="ADA321" s="35"/>
      <c r="ADB321" s="35">
        <v>18</v>
      </c>
      <c r="ADC321" s="35"/>
      <c r="ADD321" s="35"/>
      <c r="ADE321" s="35"/>
      <c r="ADF321" s="35"/>
      <c r="ADG321" s="35"/>
      <c r="ADH321" s="35"/>
      <c r="ADI321" s="35"/>
      <c r="ADJ321" s="35"/>
      <c r="ADK321" s="35"/>
      <c r="ADL321" s="35"/>
      <c r="ADM321" s="35"/>
      <c r="ADN321" s="35"/>
      <c r="ADO321" s="35"/>
      <c r="ADP321" s="35"/>
      <c r="ADQ321" s="35"/>
      <c r="ADR321" s="35"/>
      <c r="ADS321" s="35"/>
      <c r="ADT321" s="35"/>
      <c r="ADU321" s="35"/>
      <c r="ADV321" s="35"/>
      <c r="ADW321" s="35"/>
      <c r="ADX321" s="35">
        <v>18</v>
      </c>
      <c r="ADY321" s="26">
        <f t="shared" si="12"/>
        <v>0</v>
      </c>
      <c r="ADZ321" s="5"/>
    </row>
    <row r="322" spans="1:806" s="33" customFormat="1" x14ac:dyDescent="0.2">
      <c r="A322" s="38" t="s">
        <v>2</v>
      </c>
      <c r="B322" s="65">
        <f t="shared" si="11"/>
        <v>0</v>
      </c>
      <c r="C322" s="57">
        <v>9</v>
      </c>
      <c r="D322" s="60">
        <v>44753</v>
      </c>
      <c r="E322" s="67">
        <v>31.26</v>
      </c>
      <c r="F322" s="67">
        <f t="shared" si="13"/>
        <v>0</v>
      </c>
      <c r="G322" s="6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B322" s="35"/>
      <c r="BC322" s="35"/>
      <c r="BD322" s="35"/>
      <c r="BE322" s="15"/>
      <c r="BF322" s="15"/>
      <c r="BG322" s="136"/>
      <c r="BH322" s="35"/>
      <c r="BI322" s="35"/>
      <c r="BJ322" s="35"/>
      <c r="BK322" s="35"/>
      <c r="BL322" s="35"/>
      <c r="BM322" s="35"/>
      <c r="BN322" s="35"/>
      <c r="BO322" s="35"/>
      <c r="BP322" s="35"/>
      <c r="BQ322" s="35"/>
      <c r="BR322" s="35"/>
      <c r="BS322" s="35"/>
      <c r="BT322" s="35"/>
      <c r="BU322" s="35"/>
      <c r="BV322" s="35"/>
      <c r="BW322" s="35"/>
      <c r="BX322" s="35"/>
      <c r="BY322" s="35"/>
      <c r="BZ322" s="35"/>
      <c r="CA322" s="35"/>
      <c r="CB322" s="35"/>
      <c r="CC322" s="35"/>
      <c r="CD322" s="35"/>
      <c r="CE322" s="35"/>
      <c r="CF322" s="35"/>
      <c r="CG322" s="35"/>
      <c r="CH322" s="35"/>
      <c r="CI322" s="35"/>
      <c r="CJ322" s="35"/>
      <c r="CK322" s="35"/>
      <c r="CL322" s="35"/>
      <c r="CM322" s="35"/>
      <c r="CN322" s="35"/>
      <c r="CO322" s="35"/>
      <c r="CP322" s="35"/>
      <c r="CQ322" s="35"/>
      <c r="CR322" s="35"/>
      <c r="CS322" s="35"/>
      <c r="CT322" s="35"/>
      <c r="CU322" s="35"/>
      <c r="CV322" s="35"/>
      <c r="CW322" s="35"/>
      <c r="CX322" s="35"/>
      <c r="CY322" s="35"/>
      <c r="CZ322" s="35"/>
      <c r="DA322" s="35"/>
      <c r="DB322" s="35"/>
      <c r="DC322" s="35"/>
      <c r="DD322" s="35"/>
      <c r="DE322" s="35"/>
      <c r="DF322" s="35"/>
      <c r="DG322" s="35"/>
      <c r="DH322" s="35"/>
      <c r="DI322" s="35"/>
      <c r="DJ322" s="35"/>
      <c r="DK322" s="35"/>
      <c r="DL322" s="35">
        <v>9</v>
      </c>
      <c r="DM322" s="35"/>
      <c r="DN322" s="35"/>
      <c r="DO322" s="35"/>
      <c r="DP322" s="35"/>
      <c r="DQ322" s="35"/>
      <c r="DR322" s="35"/>
      <c r="DS322" s="35"/>
      <c r="DT322" s="35"/>
      <c r="DU322" s="35"/>
      <c r="DV322" s="35"/>
      <c r="DW322" s="35"/>
      <c r="DX322" s="35"/>
      <c r="DY322" s="35"/>
      <c r="DZ322" s="35"/>
      <c r="EA322" s="35"/>
      <c r="EB322" s="35"/>
      <c r="EC322" s="35"/>
      <c r="ED322" s="35"/>
      <c r="EE322" s="35"/>
      <c r="EF322" s="35"/>
      <c r="EG322" s="35"/>
      <c r="EH322" s="35"/>
      <c r="EI322" s="35"/>
      <c r="EJ322" s="35"/>
      <c r="EK322" s="35"/>
      <c r="EL322" s="35"/>
      <c r="EM322" s="35"/>
      <c r="EN322" s="35"/>
      <c r="EO322" s="35"/>
      <c r="EP322" s="35"/>
      <c r="EQ322" s="35"/>
      <c r="ER322" s="35"/>
      <c r="ES322" s="35"/>
      <c r="ET322" s="35"/>
      <c r="EU322" s="35"/>
      <c r="EV322" s="35"/>
      <c r="EW322" s="35"/>
      <c r="EX322" s="35"/>
      <c r="EY322" s="35"/>
      <c r="EZ322" s="35"/>
      <c r="FA322" s="35"/>
      <c r="FB322" s="35"/>
      <c r="FC322" s="35"/>
      <c r="FD322" s="35"/>
      <c r="FE322" s="35"/>
      <c r="FF322" s="35"/>
      <c r="FG322" s="35"/>
      <c r="FH322" s="35"/>
      <c r="FI322" s="35"/>
      <c r="FJ322" s="35"/>
      <c r="FK322" s="35"/>
      <c r="FL322" s="35"/>
      <c r="FM322" s="35"/>
      <c r="FN322" s="35"/>
      <c r="FO322" s="35"/>
      <c r="FP322" s="35"/>
      <c r="FQ322" s="35"/>
      <c r="FR322" s="35"/>
      <c r="FS322" s="35"/>
      <c r="FT322" s="35"/>
      <c r="FU322" s="35"/>
      <c r="FV322" s="35"/>
      <c r="FW322" s="35"/>
      <c r="FX322" s="35"/>
      <c r="FY322" s="35"/>
      <c r="FZ322" s="35"/>
      <c r="GA322" s="35"/>
      <c r="GB322" s="35"/>
      <c r="GC322" s="35"/>
      <c r="GD322" s="35"/>
      <c r="GE322" s="35"/>
      <c r="GF322" s="35"/>
      <c r="GG322" s="35"/>
      <c r="GH322" s="35"/>
      <c r="GI322" s="35"/>
      <c r="GJ322" s="35"/>
      <c r="GK322" s="35"/>
      <c r="GL322" s="35"/>
      <c r="GM322" s="35"/>
      <c r="GN322" s="35"/>
      <c r="GO322" s="35"/>
      <c r="GP322" s="35"/>
      <c r="GQ322" s="35"/>
      <c r="GR322" s="35"/>
      <c r="GS322" s="35"/>
      <c r="GT322" s="35"/>
      <c r="GU322" s="35"/>
      <c r="GV322" s="35"/>
      <c r="GW322" s="35"/>
      <c r="GX322" s="35"/>
      <c r="GY322" s="35"/>
      <c r="GZ322" s="35"/>
      <c r="HA322" s="35"/>
      <c r="HB322" s="35"/>
      <c r="HC322" s="35"/>
      <c r="HD322" s="35"/>
      <c r="HE322" s="35"/>
      <c r="HF322" s="35"/>
      <c r="HG322" s="35"/>
      <c r="HH322" s="35"/>
      <c r="HI322" s="35"/>
      <c r="HJ322" s="35"/>
      <c r="HK322" s="35"/>
      <c r="HL322" s="35"/>
      <c r="HM322" s="35"/>
      <c r="HN322" s="35"/>
      <c r="HO322" s="35"/>
      <c r="HP322" s="35"/>
      <c r="HQ322" s="35"/>
      <c r="HR322" s="35"/>
      <c r="HS322" s="35"/>
      <c r="HT322" s="35"/>
      <c r="HU322" s="35"/>
      <c r="HV322" s="35"/>
      <c r="HW322" s="35"/>
      <c r="HX322" s="35"/>
      <c r="HY322" s="35"/>
      <c r="HZ322" s="35"/>
      <c r="IA322" s="35"/>
      <c r="IB322" s="35"/>
      <c r="IC322" s="35"/>
      <c r="ID322" s="35"/>
      <c r="IE322" s="35"/>
      <c r="IF322" s="35"/>
      <c r="IG322" s="35"/>
      <c r="IH322" s="35"/>
      <c r="II322" s="35"/>
      <c r="IJ322" s="35"/>
      <c r="IK322" s="35"/>
      <c r="IL322" s="35"/>
      <c r="IM322" s="35"/>
      <c r="IN322" s="35"/>
      <c r="IO322" s="35"/>
      <c r="IP322" s="35"/>
      <c r="IQ322" s="35"/>
      <c r="IR322" s="35"/>
      <c r="IS322" s="35"/>
      <c r="IT322" s="35"/>
      <c r="IU322" s="35"/>
      <c r="IV322" s="35"/>
      <c r="IW322" s="35"/>
      <c r="IX322" s="35"/>
      <c r="IY322" s="35"/>
      <c r="IZ322" s="35"/>
      <c r="JA322" s="35"/>
      <c r="JB322" s="35"/>
      <c r="JC322" s="35"/>
      <c r="JD322" s="35"/>
      <c r="JE322" s="35"/>
      <c r="JF322" s="35"/>
      <c r="JG322" s="35"/>
      <c r="JH322" s="35"/>
      <c r="JI322" s="35"/>
      <c r="JJ322" s="35"/>
      <c r="JK322" s="35"/>
      <c r="JL322" s="35"/>
      <c r="JM322" s="35"/>
      <c r="JN322" s="35"/>
      <c r="JO322" s="35"/>
      <c r="JP322" s="35"/>
      <c r="JQ322" s="35"/>
      <c r="JR322" s="35"/>
      <c r="JS322" s="35"/>
      <c r="JT322" s="35"/>
      <c r="JU322" s="35"/>
      <c r="JV322" s="35"/>
      <c r="JW322" s="35"/>
      <c r="JX322" s="35"/>
      <c r="JY322" s="35"/>
      <c r="JZ322" s="35"/>
      <c r="KA322" s="35"/>
      <c r="KB322" s="35"/>
      <c r="KC322" s="35"/>
      <c r="KD322" s="35"/>
      <c r="KE322" s="35"/>
      <c r="KF322" s="35"/>
      <c r="KG322" s="35"/>
      <c r="KH322" s="35"/>
      <c r="KI322" s="35"/>
      <c r="KJ322" s="35"/>
      <c r="KK322" s="35"/>
      <c r="KL322" s="35"/>
      <c r="KM322" s="35"/>
      <c r="KN322" s="35"/>
      <c r="KO322" s="35"/>
      <c r="KP322" s="35"/>
      <c r="KQ322" s="35"/>
      <c r="KR322" s="35"/>
      <c r="KS322" s="35"/>
      <c r="KT322" s="35"/>
      <c r="KU322" s="35">
        <v>9</v>
      </c>
      <c r="KV322" s="35"/>
      <c r="KW322" s="35"/>
      <c r="KX322" s="35"/>
      <c r="KY322" s="35"/>
      <c r="KZ322" s="35"/>
      <c r="LA322" s="35"/>
      <c r="LB322" s="35"/>
      <c r="LC322" s="35"/>
      <c r="LD322" s="35"/>
      <c r="LE322" s="35"/>
      <c r="LF322" s="35"/>
      <c r="LG322" s="35"/>
      <c r="LH322" s="35"/>
      <c r="LI322" s="35"/>
      <c r="LJ322" s="35"/>
      <c r="LK322" s="35">
        <v>9</v>
      </c>
      <c r="LL322" s="35"/>
      <c r="LM322" s="35"/>
      <c r="LN322" s="35"/>
      <c r="LO322" s="35"/>
      <c r="LP322" s="35"/>
      <c r="LQ322" s="35"/>
      <c r="LR322" s="35"/>
      <c r="LS322" s="35"/>
      <c r="LT322" s="35"/>
      <c r="LU322" s="35"/>
      <c r="LV322" s="35"/>
      <c r="LW322" s="35"/>
      <c r="LX322" s="35"/>
      <c r="LY322" s="35"/>
      <c r="LZ322" s="35"/>
      <c r="MA322" s="35"/>
      <c r="MB322" s="35"/>
      <c r="MC322" s="35"/>
      <c r="MD322" s="35"/>
      <c r="ME322" s="35"/>
      <c r="MF322" s="35"/>
      <c r="MG322" s="35"/>
      <c r="MH322" s="35"/>
      <c r="MI322" s="35"/>
      <c r="MJ322" s="35"/>
      <c r="MK322" s="35"/>
      <c r="ML322" s="35"/>
      <c r="MM322" s="35"/>
      <c r="MN322" s="35"/>
      <c r="MO322" s="35"/>
      <c r="MP322" s="35"/>
      <c r="MQ322" s="35"/>
      <c r="MR322" s="35"/>
      <c r="MS322" s="35"/>
      <c r="MT322" s="35"/>
      <c r="MU322" s="35"/>
      <c r="MV322" s="35"/>
      <c r="MW322" s="35"/>
      <c r="MX322" s="35"/>
      <c r="MY322" s="35"/>
      <c r="MZ322" s="35"/>
      <c r="NA322" s="35"/>
      <c r="NB322" s="35"/>
      <c r="NC322" s="35"/>
      <c r="ND322" s="35"/>
      <c r="NE322" s="35"/>
      <c r="NF322" s="35"/>
      <c r="NG322" s="35"/>
      <c r="NH322" s="35"/>
      <c r="NI322" s="35"/>
      <c r="NJ322" s="35"/>
      <c r="NK322" s="35"/>
      <c r="NL322" s="35"/>
      <c r="NM322" s="35"/>
      <c r="NN322" s="35"/>
      <c r="NO322" s="35"/>
      <c r="NP322" s="35"/>
      <c r="NQ322" s="35"/>
      <c r="NR322" s="35"/>
      <c r="NS322" s="35"/>
      <c r="NT322" s="35"/>
      <c r="NU322" s="35"/>
      <c r="NV322" s="35"/>
      <c r="NW322" s="35"/>
      <c r="NX322" s="35"/>
      <c r="NY322" s="35"/>
      <c r="NZ322" s="35"/>
      <c r="OA322" s="35"/>
      <c r="OB322" s="35"/>
      <c r="OC322" s="35"/>
      <c r="OD322" s="35"/>
      <c r="OE322" s="35"/>
      <c r="OF322" s="35"/>
      <c r="OG322" s="35"/>
      <c r="OH322" s="35"/>
      <c r="OI322" s="35"/>
      <c r="OJ322" s="35"/>
      <c r="OK322" s="35"/>
      <c r="OL322" s="35"/>
      <c r="OM322" s="35"/>
      <c r="ON322" s="35"/>
      <c r="OO322" s="35"/>
      <c r="OP322" s="35"/>
      <c r="OQ322" s="35"/>
      <c r="OR322" s="35"/>
      <c r="OS322" s="35"/>
      <c r="OT322" s="35"/>
      <c r="OU322" s="35"/>
      <c r="OV322" s="35"/>
      <c r="OW322" s="35"/>
      <c r="OX322" s="35"/>
      <c r="OY322" s="35"/>
      <c r="OZ322" s="35"/>
      <c r="PA322" s="35"/>
      <c r="PB322" s="35"/>
      <c r="PC322" s="35"/>
      <c r="PD322" s="35"/>
      <c r="PE322" s="35"/>
      <c r="PF322" s="35"/>
      <c r="PG322" s="35"/>
      <c r="PH322" s="35"/>
      <c r="PI322" s="35"/>
      <c r="PJ322" s="35"/>
      <c r="PK322" s="35"/>
      <c r="PL322" s="35"/>
      <c r="PM322" s="35"/>
      <c r="PN322" s="35"/>
      <c r="PO322" s="35"/>
      <c r="PP322" s="35"/>
      <c r="PQ322" s="35"/>
      <c r="PR322" s="35"/>
      <c r="PS322" s="35"/>
      <c r="PT322" s="35"/>
      <c r="PU322" s="35"/>
      <c r="PV322" s="35"/>
      <c r="PW322" s="35"/>
      <c r="PX322" s="35"/>
      <c r="PY322" s="35"/>
      <c r="PZ322" s="35"/>
      <c r="QA322" s="35"/>
      <c r="QB322" s="35"/>
      <c r="QC322" s="35"/>
      <c r="QD322" s="35"/>
      <c r="QE322" s="35"/>
      <c r="QF322" s="35">
        <v>9</v>
      </c>
      <c r="QG322" s="35"/>
      <c r="QH322" s="35"/>
      <c r="QI322" s="35"/>
      <c r="QJ322" s="35"/>
      <c r="QK322" s="35"/>
      <c r="QL322" s="35"/>
      <c r="QM322" s="35"/>
      <c r="QN322" s="35"/>
      <c r="QO322" s="35"/>
      <c r="QP322" s="35"/>
      <c r="QQ322" s="35"/>
      <c r="QR322" s="35"/>
      <c r="QS322" s="35"/>
      <c r="QT322" s="35"/>
      <c r="QU322" s="35"/>
      <c r="QV322" s="35"/>
      <c r="QW322" s="35"/>
      <c r="QX322" s="35"/>
      <c r="QY322" s="35"/>
      <c r="QZ322" s="35"/>
      <c r="RA322" s="35"/>
      <c r="RB322" s="35"/>
      <c r="RC322" s="35"/>
      <c r="RD322" s="35"/>
      <c r="RE322" s="35"/>
      <c r="RF322" s="35"/>
      <c r="RG322" s="35"/>
      <c r="RH322" s="35"/>
      <c r="RI322" s="35"/>
      <c r="RJ322" s="35"/>
      <c r="RK322" s="35"/>
      <c r="RL322" s="35"/>
      <c r="RM322" s="35"/>
      <c r="RN322" s="35"/>
      <c r="RO322" s="35"/>
      <c r="RP322" s="35"/>
      <c r="RQ322" s="35"/>
      <c r="RR322" s="35"/>
      <c r="RS322" s="35"/>
      <c r="RT322" s="35"/>
      <c r="RU322" s="35"/>
      <c r="RV322" s="35"/>
      <c r="RW322" s="35"/>
      <c r="RX322" s="35"/>
      <c r="RY322" s="35"/>
      <c r="RZ322" s="35"/>
      <c r="SA322" s="35"/>
      <c r="SB322" s="35"/>
      <c r="SC322" s="35"/>
      <c r="SD322" s="35"/>
      <c r="SE322" s="35"/>
      <c r="SF322" s="35"/>
      <c r="SG322" s="35"/>
      <c r="SH322" s="35"/>
      <c r="SI322" s="35"/>
      <c r="SJ322" s="35"/>
      <c r="SK322" s="35"/>
      <c r="SL322" s="35"/>
      <c r="SM322" s="35"/>
      <c r="SN322" s="35"/>
      <c r="SO322" s="35"/>
      <c r="SP322" s="35"/>
      <c r="SQ322" s="35"/>
      <c r="SR322" s="35"/>
      <c r="SS322" s="35"/>
      <c r="ST322" s="35"/>
      <c r="SU322" s="35"/>
      <c r="SV322" s="35"/>
      <c r="SW322" s="35"/>
      <c r="SX322" s="35"/>
      <c r="SY322" s="35"/>
      <c r="SZ322" s="35"/>
      <c r="TA322" s="35"/>
      <c r="TB322" s="35"/>
      <c r="TC322" s="35"/>
      <c r="TD322" s="35"/>
      <c r="TE322" s="35"/>
      <c r="TF322" s="35"/>
      <c r="TG322" s="35"/>
      <c r="TH322" s="35"/>
      <c r="TI322" s="35"/>
      <c r="TJ322" s="35"/>
      <c r="TK322" s="35"/>
      <c r="TL322" s="35"/>
      <c r="TM322" s="35"/>
      <c r="TN322" s="35"/>
      <c r="TO322" s="35"/>
      <c r="TP322" s="35"/>
      <c r="TQ322" s="35"/>
      <c r="TR322" s="35"/>
      <c r="TS322" s="35"/>
      <c r="TT322" s="35"/>
      <c r="TU322" s="35"/>
      <c r="TV322" s="35"/>
      <c r="TW322" s="35"/>
      <c r="TX322" s="35"/>
      <c r="TY322" s="35"/>
      <c r="TZ322" s="35"/>
      <c r="UA322" s="35"/>
      <c r="UB322" s="35"/>
      <c r="UC322" s="35"/>
      <c r="UD322" s="35"/>
      <c r="UE322" s="35"/>
      <c r="UF322" s="35"/>
      <c r="UG322" s="35"/>
      <c r="UH322" s="35"/>
      <c r="UI322" s="35"/>
      <c r="UJ322" s="35"/>
      <c r="UK322" s="35"/>
      <c r="UL322" s="35"/>
      <c r="UM322" s="35"/>
      <c r="UN322" s="35"/>
      <c r="UO322" s="35"/>
      <c r="UP322" s="35"/>
      <c r="UQ322" s="35"/>
      <c r="UR322" s="35"/>
      <c r="US322" s="35"/>
      <c r="UT322" s="35"/>
      <c r="UU322" s="35"/>
      <c r="UV322" s="35"/>
      <c r="UW322" s="35"/>
      <c r="UX322" s="35"/>
      <c r="UY322" s="35"/>
      <c r="UZ322" s="35"/>
      <c r="VA322" s="35"/>
      <c r="VB322" s="35"/>
      <c r="VC322" s="35"/>
      <c r="VD322" s="35"/>
      <c r="VE322" s="35"/>
      <c r="VF322" s="35"/>
      <c r="VG322" s="35"/>
      <c r="VH322" s="35">
        <v>9</v>
      </c>
      <c r="VI322" s="35"/>
      <c r="VJ322" s="35"/>
      <c r="VK322" s="35"/>
      <c r="VL322" s="35"/>
      <c r="VM322" s="35">
        <v>9</v>
      </c>
      <c r="VN322" s="35"/>
      <c r="VO322" s="35"/>
      <c r="VP322" s="35"/>
      <c r="VQ322" s="35"/>
      <c r="VR322" s="35"/>
      <c r="VS322" s="35"/>
      <c r="VT322" s="35"/>
      <c r="VU322" s="35"/>
      <c r="VV322" s="35"/>
      <c r="VW322" s="35"/>
      <c r="VX322" s="35"/>
      <c r="VY322" s="35"/>
      <c r="VZ322" s="35"/>
      <c r="WA322" s="35"/>
      <c r="WB322" s="35"/>
      <c r="WC322" s="35"/>
      <c r="WD322" s="35"/>
      <c r="WE322" s="35"/>
      <c r="WF322" s="35"/>
      <c r="WG322" s="35"/>
      <c r="WH322" s="35"/>
      <c r="WI322" s="35"/>
      <c r="WJ322" s="35"/>
      <c r="WK322" s="35"/>
      <c r="WL322" s="35"/>
      <c r="WM322" s="35"/>
      <c r="WN322" s="35"/>
      <c r="WO322" s="35"/>
      <c r="WP322" s="35"/>
      <c r="WQ322" s="35"/>
      <c r="WR322" s="35"/>
      <c r="WS322" s="35"/>
      <c r="WT322" s="35"/>
      <c r="WU322" s="35"/>
      <c r="WV322" s="35"/>
      <c r="WW322" s="35"/>
      <c r="WX322" s="35"/>
      <c r="WY322" s="35"/>
      <c r="WZ322" s="35"/>
      <c r="XA322" s="35"/>
      <c r="XB322" s="35">
        <v>18</v>
      </c>
      <c r="XC322" s="35"/>
      <c r="XD322" s="35"/>
      <c r="XE322" s="35"/>
      <c r="XF322" s="35"/>
      <c r="XG322" s="35"/>
      <c r="XH322" s="35"/>
      <c r="XI322" s="35"/>
      <c r="XJ322" s="35"/>
      <c r="XK322" s="35"/>
      <c r="XL322" s="35"/>
      <c r="XM322" s="35"/>
      <c r="XN322" s="35"/>
      <c r="XO322" s="35"/>
      <c r="XP322" s="35"/>
      <c r="XQ322" s="35"/>
      <c r="XR322" s="35"/>
      <c r="XS322" s="35"/>
      <c r="XT322" s="35"/>
      <c r="XU322" s="35"/>
      <c r="XV322" s="35"/>
      <c r="XW322" s="35"/>
      <c r="XX322" s="35"/>
      <c r="XY322" s="35"/>
      <c r="XZ322" s="35"/>
      <c r="YA322" s="35"/>
      <c r="YB322" s="35"/>
      <c r="YC322" s="35"/>
      <c r="YD322" s="35"/>
      <c r="YE322" s="35"/>
      <c r="YF322" s="35"/>
      <c r="YG322" s="35"/>
      <c r="YH322" s="35"/>
      <c r="YI322" s="35"/>
      <c r="YJ322" s="35"/>
      <c r="YK322" s="35">
        <v>9</v>
      </c>
      <c r="YL322" s="35"/>
      <c r="YM322" s="35"/>
      <c r="YN322" s="35"/>
      <c r="YO322" s="35"/>
      <c r="YP322" s="35"/>
      <c r="YQ322" s="35"/>
      <c r="YR322" s="35"/>
      <c r="YS322" s="35"/>
      <c r="YT322" s="35"/>
      <c r="YU322" s="35"/>
      <c r="YV322" s="35"/>
      <c r="YW322" s="35"/>
      <c r="YX322" s="35"/>
      <c r="YY322" s="35"/>
      <c r="YZ322" s="35"/>
      <c r="ZA322" s="35"/>
      <c r="ZB322" s="35">
        <v>27</v>
      </c>
      <c r="ZC322" s="35"/>
      <c r="ZD322" s="35"/>
      <c r="ZE322" s="35"/>
      <c r="ZF322" s="35"/>
      <c r="ZG322" s="35"/>
      <c r="ZH322" s="35"/>
      <c r="ZI322" s="35"/>
      <c r="ZJ322" s="35"/>
      <c r="ZK322" s="35"/>
      <c r="ZL322" s="35"/>
      <c r="ZM322" s="35">
        <v>18</v>
      </c>
      <c r="ZN322" s="35"/>
      <c r="ZO322" s="35"/>
      <c r="ZP322" s="35"/>
      <c r="ZQ322" s="35"/>
      <c r="ZR322" s="35"/>
      <c r="ZS322" s="35"/>
      <c r="ZT322" s="35"/>
      <c r="ZU322" s="35"/>
      <c r="ZV322" s="35"/>
      <c r="ZW322" s="35"/>
      <c r="ZX322" s="35"/>
      <c r="ZY322" s="35"/>
      <c r="ZZ322" s="35"/>
      <c r="AAA322" s="35"/>
      <c r="AAB322" s="35"/>
      <c r="AAC322" s="35"/>
      <c r="AAD322" s="35"/>
      <c r="AAE322" s="35"/>
      <c r="AAF322" s="35"/>
      <c r="AAG322" s="35"/>
      <c r="AAH322" s="35"/>
      <c r="AAI322" s="35"/>
      <c r="AAJ322" s="35"/>
      <c r="AAK322" s="35"/>
      <c r="AAL322" s="35"/>
      <c r="AAM322" s="35"/>
      <c r="AAN322" s="35"/>
      <c r="AAO322" s="35"/>
      <c r="AAP322" s="35"/>
      <c r="AAQ322" s="35"/>
      <c r="AAR322" s="35"/>
      <c r="AAS322" s="35"/>
      <c r="AAT322" s="35"/>
      <c r="AAU322" s="35"/>
      <c r="AAV322" s="35"/>
      <c r="AAW322" s="35"/>
      <c r="AAX322" s="35"/>
      <c r="AAY322" s="35"/>
      <c r="AAZ322" s="35"/>
      <c r="ABA322" s="35"/>
      <c r="ABB322" s="35"/>
      <c r="ABC322" s="35"/>
      <c r="ABD322" s="35"/>
      <c r="ABE322" s="35"/>
      <c r="ABF322" s="35"/>
      <c r="ABG322" s="35"/>
      <c r="ABH322" s="35"/>
      <c r="ABI322" s="35"/>
      <c r="ABJ322" s="35"/>
      <c r="ABK322" s="35"/>
      <c r="ABL322" s="35"/>
      <c r="ABM322" s="35"/>
      <c r="ABN322" s="35"/>
      <c r="ABO322" s="35"/>
      <c r="ABP322" s="35"/>
      <c r="ABQ322" s="35"/>
      <c r="ABR322" s="35"/>
      <c r="ABS322" s="35"/>
      <c r="ABT322" s="35"/>
      <c r="ABU322" s="35"/>
      <c r="ABV322" s="35"/>
      <c r="ABW322" s="35"/>
      <c r="ABX322" s="35"/>
      <c r="ABY322" s="35"/>
      <c r="ABZ322" s="35"/>
      <c r="ACA322" s="35"/>
      <c r="ACB322" s="35"/>
      <c r="ACC322" s="35"/>
      <c r="ACD322" s="35"/>
      <c r="ACE322" s="35"/>
      <c r="ACF322" s="35"/>
      <c r="ACG322" s="35"/>
      <c r="ACH322" s="35"/>
      <c r="ACI322" s="35"/>
      <c r="ACJ322" s="35"/>
      <c r="ACK322" s="35"/>
      <c r="ACL322" s="35"/>
      <c r="ACM322" s="35"/>
      <c r="ACN322" s="35"/>
      <c r="ACO322" s="35"/>
      <c r="ACP322" s="35"/>
      <c r="ACQ322" s="35"/>
      <c r="ACR322" s="35"/>
      <c r="ACS322" s="35"/>
      <c r="ACT322" s="35"/>
      <c r="ACU322" s="35"/>
      <c r="ACV322" s="35"/>
      <c r="ACW322" s="35"/>
      <c r="ACX322" s="35"/>
      <c r="ACY322" s="35"/>
      <c r="ACZ322" s="35"/>
      <c r="ADA322" s="35"/>
      <c r="ADB322" s="35"/>
      <c r="ADC322" s="35"/>
      <c r="ADD322" s="35"/>
      <c r="ADE322" s="35"/>
      <c r="ADF322" s="35"/>
      <c r="ADG322" s="35"/>
      <c r="ADH322" s="35"/>
      <c r="ADI322" s="35"/>
      <c r="ADJ322" s="35"/>
      <c r="ADK322" s="35"/>
      <c r="ADL322" s="35"/>
      <c r="ADM322" s="35"/>
      <c r="ADN322" s="35"/>
      <c r="ADO322" s="35"/>
      <c r="ADP322" s="35"/>
      <c r="ADQ322" s="35"/>
      <c r="ADR322" s="35"/>
      <c r="ADS322" s="35"/>
      <c r="ADT322" s="35"/>
      <c r="ADU322" s="35"/>
      <c r="ADV322" s="35"/>
      <c r="ADW322" s="35"/>
      <c r="ADX322" s="35"/>
      <c r="ADY322" s="26">
        <f t="shared" si="12"/>
        <v>0</v>
      </c>
      <c r="ADZ322" s="5"/>
    </row>
    <row r="323" spans="1:806" s="33" customFormat="1" x14ac:dyDescent="0.2">
      <c r="A323" s="38" t="s">
        <v>2</v>
      </c>
      <c r="B323" s="65">
        <f t="shared" si="11"/>
        <v>0</v>
      </c>
      <c r="C323" s="57">
        <v>9</v>
      </c>
      <c r="D323" s="60">
        <v>44775</v>
      </c>
      <c r="E323" s="67">
        <v>31.08</v>
      </c>
      <c r="F323" s="67">
        <f t="shared" si="13"/>
        <v>0</v>
      </c>
      <c r="G323" s="6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15"/>
      <c r="BF323" s="15"/>
      <c r="BG323" s="136"/>
      <c r="BH323" s="35"/>
      <c r="BI323" s="35"/>
      <c r="BJ323" s="35"/>
      <c r="BK323" s="35"/>
      <c r="BL323" s="35"/>
      <c r="BM323" s="35"/>
      <c r="BN323" s="35"/>
      <c r="BO323" s="35"/>
      <c r="BP323" s="35"/>
      <c r="BQ323" s="35"/>
      <c r="BR323" s="35"/>
      <c r="BS323" s="35"/>
      <c r="BT323" s="35"/>
      <c r="BU323" s="35"/>
      <c r="BV323" s="35"/>
      <c r="BW323" s="35"/>
      <c r="BX323" s="35"/>
      <c r="BY323" s="35"/>
      <c r="BZ323" s="35"/>
      <c r="CA323" s="35"/>
      <c r="CB323" s="35"/>
      <c r="CC323" s="35"/>
      <c r="CD323" s="35"/>
      <c r="CE323" s="35"/>
      <c r="CF323" s="35"/>
      <c r="CG323" s="35"/>
      <c r="CH323" s="35"/>
      <c r="CI323" s="35"/>
      <c r="CJ323" s="35"/>
      <c r="CK323" s="35"/>
      <c r="CL323" s="35"/>
      <c r="CM323" s="35"/>
      <c r="CN323" s="35"/>
      <c r="CO323" s="35"/>
      <c r="CP323" s="35"/>
      <c r="CQ323" s="35"/>
      <c r="CR323" s="35"/>
      <c r="CS323" s="35"/>
      <c r="CT323" s="35"/>
      <c r="CU323" s="35"/>
      <c r="CV323" s="35"/>
      <c r="CW323" s="35"/>
      <c r="CX323" s="35"/>
      <c r="CY323" s="35"/>
      <c r="CZ323" s="35"/>
      <c r="DA323" s="35"/>
      <c r="DB323" s="35"/>
      <c r="DC323" s="35"/>
      <c r="DD323" s="35"/>
      <c r="DE323" s="35"/>
      <c r="DF323" s="35"/>
      <c r="DG323" s="35"/>
      <c r="DH323" s="35"/>
      <c r="DI323" s="35"/>
      <c r="DJ323" s="35"/>
      <c r="DK323" s="35"/>
      <c r="DL323" s="35"/>
      <c r="DM323" s="35"/>
      <c r="DN323" s="35"/>
      <c r="DO323" s="35"/>
      <c r="DP323" s="35"/>
      <c r="DQ323" s="35"/>
      <c r="DR323" s="35"/>
      <c r="DS323" s="35"/>
      <c r="DT323" s="35"/>
      <c r="DU323" s="35"/>
      <c r="DV323" s="35"/>
      <c r="DW323" s="35"/>
      <c r="DX323" s="35"/>
      <c r="DY323" s="35"/>
      <c r="DZ323" s="35"/>
      <c r="EA323" s="35"/>
      <c r="EB323" s="35"/>
      <c r="EC323" s="35"/>
      <c r="ED323" s="35"/>
      <c r="EE323" s="35"/>
      <c r="EF323" s="35"/>
      <c r="EG323" s="35"/>
      <c r="EH323" s="35"/>
      <c r="EI323" s="35"/>
      <c r="EJ323" s="35"/>
      <c r="EK323" s="35"/>
      <c r="EL323" s="35"/>
      <c r="EM323" s="35"/>
      <c r="EN323" s="35"/>
      <c r="EO323" s="35"/>
      <c r="EP323" s="35"/>
      <c r="EQ323" s="35"/>
      <c r="ER323" s="35"/>
      <c r="ES323" s="35"/>
      <c r="ET323" s="35"/>
      <c r="EU323" s="35"/>
      <c r="EV323" s="35"/>
      <c r="EW323" s="35"/>
      <c r="EX323" s="35"/>
      <c r="EY323" s="35"/>
      <c r="EZ323" s="35"/>
      <c r="FA323" s="35"/>
      <c r="FB323" s="35"/>
      <c r="FC323" s="35"/>
      <c r="FD323" s="35"/>
      <c r="FE323" s="35"/>
      <c r="FF323" s="35"/>
      <c r="FG323" s="35"/>
      <c r="FH323" s="35"/>
      <c r="FI323" s="35"/>
      <c r="FJ323" s="35"/>
      <c r="FK323" s="35"/>
      <c r="FL323" s="35"/>
      <c r="FM323" s="35"/>
      <c r="FN323" s="35"/>
      <c r="FO323" s="35"/>
      <c r="FP323" s="35"/>
      <c r="FQ323" s="35"/>
      <c r="FR323" s="35"/>
      <c r="FS323" s="35"/>
      <c r="FT323" s="35"/>
      <c r="FU323" s="35"/>
      <c r="FV323" s="35"/>
      <c r="FW323" s="35"/>
      <c r="FX323" s="35"/>
      <c r="FY323" s="35"/>
      <c r="FZ323" s="35"/>
      <c r="GA323" s="35"/>
      <c r="GB323" s="35"/>
      <c r="GC323" s="35"/>
      <c r="GD323" s="35"/>
      <c r="GE323" s="35"/>
      <c r="GF323" s="35"/>
      <c r="GG323" s="35"/>
      <c r="GH323" s="35"/>
      <c r="GI323" s="35"/>
      <c r="GJ323" s="35"/>
      <c r="GK323" s="35"/>
      <c r="GL323" s="35"/>
      <c r="GM323" s="35"/>
      <c r="GN323" s="35"/>
      <c r="GO323" s="35"/>
      <c r="GP323" s="35"/>
      <c r="GQ323" s="35"/>
      <c r="GR323" s="35"/>
      <c r="GS323" s="35"/>
      <c r="GT323" s="35"/>
      <c r="GU323" s="35"/>
      <c r="GV323" s="35"/>
      <c r="GW323" s="35"/>
      <c r="GX323" s="35"/>
      <c r="GY323" s="35"/>
      <c r="GZ323" s="35"/>
      <c r="HA323" s="35"/>
      <c r="HB323" s="35"/>
      <c r="HC323" s="35"/>
      <c r="HD323" s="35"/>
      <c r="HE323" s="35"/>
      <c r="HF323" s="35"/>
      <c r="HG323" s="35"/>
      <c r="HH323" s="35"/>
      <c r="HI323" s="35"/>
      <c r="HJ323" s="35"/>
      <c r="HK323" s="35"/>
      <c r="HL323" s="35"/>
      <c r="HM323" s="35"/>
      <c r="HN323" s="35"/>
      <c r="HO323" s="35"/>
      <c r="HP323" s="35"/>
      <c r="HQ323" s="35"/>
      <c r="HR323" s="35"/>
      <c r="HS323" s="35"/>
      <c r="HT323" s="35"/>
      <c r="HU323" s="35"/>
      <c r="HV323" s="35"/>
      <c r="HW323" s="35"/>
      <c r="HX323" s="35"/>
      <c r="HY323" s="35"/>
      <c r="HZ323" s="35"/>
      <c r="IA323" s="35"/>
      <c r="IB323" s="35"/>
      <c r="IC323" s="35"/>
      <c r="ID323" s="35"/>
      <c r="IE323" s="35"/>
      <c r="IF323" s="35"/>
      <c r="IG323" s="35"/>
      <c r="IH323" s="35"/>
      <c r="II323" s="35"/>
      <c r="IJ323" s="35"/>
      <c r="IK323" s="35"/>
      <c r="IL323" s="35"/>
      <c r="IM323" s="35"/>
      <c r="IN323" s="35"/>
      <c r="IO323" s="35"/>
      <c r="IP323" s="35"/>
      <c r="IQ323" s="35"/>
      <c r="IR323" s="35"/>
      <c r="IS323" s="35"/>
      <c r="IT323" s="35"/>
      <c r="IU323" s="35"/>
      <c r="IV323" s="35"/>
      <c r="IW323" s="35"/>
      <c r="IX323" s="35"/>
      <c r="IY323" s="35"/>
      <c r="IZ323" s="35"/>
      <c r="JA323" s="35"/>
      <c r="JB323" s="35"/>
      <c r="JC323" s="35"/>
      <c r="JD323" s="35"/>
      <c r="JE323" s="35"/>
      <c r="JF323" s="35"/>
      <c r="JG323" s="35"/>
      <c r="JH323" s="35"/>
      <c r="JI323" s="35"/>
      <c r="JJ323" s="35"/>
      <c r="JK323" s="35"/>
      <c r="JL323" s="35"/>
      <c r="JM323" s="35"/>
      <c r="JN323" s="35"/>
      <c r="JO323" s="35"/>
      <c r="JP323" s="35"/>
      <c r="JQ323" s="35"/>
      <c r="JR323" s="35"/>
      <c r="JS323" s="35"/>
      <c r="JT323" s="35"/>
      <c r="JU323" s="35"/>
      <c r="JV323" s="35"/>
      <c r="JW323" s="35"/>
      <c r="JX323" s="35"/>
      <c r="JY323" s="35"/>
      <c r="JZ323" s="35"/>
      <c r="KA323" s="35"/>
      <c r="KB323" s="35"/>
      <c r="KC323" s="35"/>
      <c r="KD323" s="35"/>
      <c r="KE323" s="35"/>
      <c r="KF323" s="35"/>
      <c r="KG323" s="35"/>
      <c r="KH323" s="35"/>
      <c r="KI323" s="35"/>
      <c r="KJ323" s="35"/>
      <c r="KK323" s="35"/>
      <c r="KL323" s="35"/>
      <c r="KM323" s="35"/>
      <c r="KN323" s="35"/>
      <c r="KO323" s="35"/>
      <c r="KP323" s="35"/>
      <c r="KQ323" s="35"/>
      <c r="KR323" s="35"/>
      <c r="KS323" s="35"/>
      <c r="KT323" s="35"/>
      <c r="KU323" s="35"/>
      <c r="KV323" s="35"/>
      <c r="KW323" s="35"/>
      <c r="KX323" s="35"/>
      <c r="KY323" s="35"/>
      <c r="KZ323" s="35"/>
      <c r="LA323" s="35"/>
      <c r="LB323" s="35"/>
      <c r="LC323" s="35"/>
      <c r="LD323" s="35"/>
      <c r="LE323" s="35"/>
      <c r="LF323" s="35"/>
      <c r="LG323" s="35"/>
      <c r="LH323" s="35"/>
      <c r="LI323" s="35"/>
      <c r="LJ323" s="35"/>
      <c r="LK323" s="35"/>
      <c r="LL323" s="35"/>
      <c r="LM323" s="35"/>
      <c r="LN323" s="35"/>
      <c r="LO323" s="35"/>
      <c r="LP323" s="35"/>
      <c r="LQ323" s="35"/>
      <c r="LR323" s="35"/>
      <c r="LS323" s="35"/>
      <c r="LT323" s="35"/>
      <c r="LU323" s="35"/>
      <c r="LV323" s="35"/>
      <c r="LW323" s="35"/>
      <c r="LX323" s="35"/>
      <c r="LY323" s="35"/>
      <c r="LZ323" s="35"/>
      <c r="MA323" s="35"/>
      <c r="MB323" s="35"/>
      <c r="MC323" s="35"/>
      <c r="MD323" s="35"/>
      <c r="ME323" s="35"/>
      <c r="MF323" s="35"/>
      <c r="MG323" s="35"/>
      <c r="MH323" s="35"/>
      <c r="MI323" s="35"/>
      <c r="MJ323" s="35"/>
      <c r="MK323" s="35"/>
      <c r="ML323" s="35"/>
      <c r="MM323" s="35"/>
      <c r="MN323" s="35"/>
      <c r="MO323" s="35"/>
      <c r="MP323" s="35"/>
      <c r="MQ323" s="35"/>
      <c r="MR323" s="35"/>
      <c r="MS323" s="35"/>
      <c r="MT323" s="35"/>
      <c r="MU323" s="35"/>
      <c r="MV323" s="35"/>
      <c r="MW323" s="35"/>
      <c r="MX323" s="35"/>
      <c r="MY323" s="35"/>
      <c r="MZ323" s="35"/>
      <c r="NA323" s="35"/>
      <c r="NB323" s="35"/>
      <c r="NC323" s="35"/>
      <c r="ND323" s="35"/>
      <c r="NE323" s="35"/>
      <c r="NF323" s="35"/>
      <c r="NG323" s="35"/>
      <c r="NH323" s="35"/>
      <c r="NI323" s="35"/>
      <c r="NJ323" s="35"/>
      <c r="NK323" s="35"/>
      <c r="NL323" s="35"/>
      <c r="NM323" s="35"/>
      <c r="NN323" s="35"/>
      <c r="NO323" s="35"/>
      <c r="NP323" s="35"/>
      <c r="NQ323" s="35"/>
      <c r="NR323" s="35"/>
      <c r="NS323" s="35"/>
      <c r="NT323" s="35"/>
      <c r="NU323" s="35"/>
      <c r="NV323" s="35"/>
      <c r="NW323" s="35"/>
      <c r="NX323" s="35"/>
      <c r="NY323" s="35"/>
      <c r="NZ323" s="35"/>
      <c r="OA323" s="35"/>
      <c r="OB323" s="35"/>
      <c r="OC323" s="35"/>
      <c r="OD323" s="35"/>
      <c r="OE323" s="35"/>
      <c r="OF323" s="35"/>
      <c r="OG323" s="35"/>
      <c r="OH323" s="35"/>
      <c r="OI323" s="35"/>
      <c r="OJ323" s="35"/>
      <c r="OK323" s="35"/>
      <c r="OL323" s="35"/>
      <c r="OM323" s="35"/>
      <c r="ON323" s="35"/>
      <c r="OO323" s="35"/>
      <c r="OP323" s="35"/>
      <c r="OQ323" s="35"/>
      <c r="OR323" s="35"/>
      <c r="OS323" s="35"/>
      <c r="OT323" s="35"/>
      <c r="OU323" s="35"/>
      <c r="OV323" s="35"/>
      <c r="OW323" s="35"/>
      <c r="OX323" s="35"/>
      <c r="OY323" s="35"/>
      <c r="OZ323" s="35"/>
      <c r="PA323" s="35"/>
      <c r="PB323" s="35"/>
      <c r="PC323" s="35"/>
      <c r="PD323" s="35"/>
      <c r="PE323" s="35"/>
      <c r="PF323" s="35"/>
      <c r="PG323" s="35"/>
      <c r="PH323" s="35"/>
      <c r="PI323" s="35"/>
      <c r="PJ323" s="35"/>
      <c r="PK323" s="35"/>
      <c r="PL323" s="35"/>
      <c r="PM323" s="35"/>
      <c r="PN323" s="35"/>
      <c r="PO323" s="35"/>
      <c r="PP323" s="35"/>
      <c r="PQ323" s="35"/>
      <c r="PR323" s="35"/>
      <c r="PS323" s="35"/>
      <c r="PT323" s="35"/>
      <c r="PU323" s="35"/>
      <c r="PV323" s="35"/>
      <c r="PW323" s="35"/>
      <c r="PX323" s="35"/>
      <c r="PY323" s="35"/>
      <c r="PZ323" s="35"/>
      <c r="QA323" s="35"/>
      <c r="QB323" s="35"/>
      <c r="QC323" s="35"/>
      <c r="QD323" s="35"/>
      <c r="QE323" s="35"/>
      <c r="QF323" s="35"/>
      <c r="QG323" s="35"/>
      <c r="QH323" s="35"/>
      <c r="QI323" s="35"/>
      <c r="QJ323" s="35"/>
      <c r="QK323" s="35"/>
      <c r="QL323" s="35"/>
      <c r="QM323" s="35"/>
      <c r="QN323" s="35"/>
      <c r="QO323" s="35"/>
      <c r="QP323" s="35"/>
      <c r="QQ323" s="35"/>
      <c r="QR323" s="35"/>
      <c r="QS323" s="35"/>
      <c r="QT323" s="35"/>
      <c r="QU323" s="35"/>
      <c r="QV323" s="35"/>
      <c r="QW323" s="35"/>
      <c r="QX323" s="35"/>
      <c r="QY323" s="35"/>
      <c r="QZ323" s="35"/>
      <c r="RA323" s="35"/>
      <c r="RB323" s="35"/>
      <c r="RC323" s="35"/>
      <c r="RD323" s="35"/>
      <c r="RE323" s="35"/>
      <c r="RF323" s="35"/>
      <c r="RG323" s="35"/>
      <c r="RH323" s="35"/>
      <c r="RI323" s="35"/>
      <c r="RJ323" s="35"/>
      <c r="RK323" s="35"/>
      <c r="RL323" s="35"/>
      <c r="RM323" s="35"/>
      <c r="RN323" s="35"/>
      <c r="RO323" s="35"/>
      <c r="RP323" s="35"/>
      <c r="RQ323" s="35"/>
      <c r="RR323" s="35"/>
      <c r="RS323" s="35"/>
      <c r="RT323" s="35"/>
      <c r="RU323" s="35"/>
      <c r="RV323" s="35"/>
      <c r="RW323" s="35"/>
      <c r="RX323" s="35"/>
      <c r="RY323" s="35"/>
      <c r="RZ323" s="35"/>
      <c r="SA323" s="35"/>
      <c r="SB323" s="35"/>
      <c r="SC323" s="35"/>
      <c r="SD323" s="35"/>
      <c r="SE323" s="35"/>
      <c r="SF323" s="35"/>
      <c r="SG323" s="35"/>
      <c r="SH323" s="35"/>
      <c r="SI323" s="35"/>
      <c r="SJ323" s="35"/>
      <c r="SK323" s="35"/>
      <c r="SL323" s="35"/>
      <c r="SM323" s="35"/>
      <c r="SN323" s="35"/>
      <c r="SO323" s="35"/>
      <c r="SP323" s="35"/>
      <c r="SQ323" s="35"/>
      <c r="SR323" s="35"/>
      <c r="SS323" s="35"/>
      <c r="ST323" s="35"/>
      <c r="SU323" s="35"/>
      <c r="SV323" s="35"/>
      <c r="SW323" s="35"/>
      <c r="SX323" s="35"/>
      <c r="SY323" s="35"/>
      <c r="SZ323" s="35"/>
      <c r="TA323" s="35"/>
      <c r="TB323" s="35"/>
      <c r="TC323" s="35"/>
      <c r="TD323" s="35"/>
      <c r="TE323" s="35"/>
      <c r="TF323" s="35"/>
      <c r="TG323" s="35"/>
      <c r="TH323" s="35"/>
      <c r="TI323" s="35"/>
      <c r="TJ323" s="35"/>
      <c r="TK323" s="35"/>
      <c r="TL323" s="35"/>
      <c r="TM323" s="35"/>
      <c r="TN323" s="35"/>
      <c r="TO323" s="35"/>
      <c r="TP323" s="35"/>
      <c r="TQ323" s="35"/>
      <c r="TR323" s="35"/>
      <c r="TS323" s="35"/>
      <c r="TT323" s="35"/>
      <c r="TU323" s="35"/>
      <c r="TV323" s="35"/>
      <c r="TW323" s="35"/>
      <c r="TX323" s="35"/>
      <c r="TY323" s="35"/>
      <c r="TZ323" s="35"/>
      <c r="UA323" s="35"/>
      <c r="UB323" s="35"/>
      <c r="UC323" s="35"/>
      <c r="UD323" s="35"/>
      <c r="UE323" s="35"/>
      <c r="UF323" s="35"/>
      <c r="UG323" s="35"/>
      <c r="UH323" s="35"/>
      <c r="UI323" s="35"/>
      <c r="UJ323" s="35"/>
      <c r="UK323" s="35"/>
      <c r="UL323" s="35"/>
      <c r="UM323" s="35"/>
      <c r="UN323" s="35"/>
      <c r="UO323" s="35"/>
      <c r="UP323" s="35"/>
      <c r="UQ323" s="35"/>
      <c r="UR323" s="35"/>
      <c r="US323" s="35"/>
      <c r="UT323" s="35"/>
      <c r="UU323" s="35"/>
      <c r="UV323" s="35"/>
      <c r="UW323" s="35"/>
      <c r="UX323" s="35"/>
      <c r="UY323" s="35"/>
      <c r="UZ323" s="35"/>
      <c r="VA323" s="35"/>
      <c r="VB323" s="35"/>
      <c r="VC323" s="35"/>
      <c r="VD323" s="35"/>
      <c r="VE323" s="35"/>
      <c r="VF323" s="35"/>
      <c r="VG323" s="35"/>
      <c r="VH323" s="35"/>
      <c r="VI323" s="35"/>
      <c r="VJ323" s="35"/>
      <c r="VK323" s="35"/>
      <c r="VL323" s="35"/>
      <c r="VM323" s="35"/>
      <c r="VN323" s="35"/>
      <c r="VO323" s="35"/>
      <c r="VP323" s="35"/>
      <c r="VQ323" s="35"/>
      <c r="VR323" s="35"/>
      <c r="VS323" s="35"/>
      <c r="VT323" s="35"/>
      <c r="VU323" s="35"/>
      <c r="VV323" s="35"/>
      <c r="VW323" s="35"/>
      <c r="VX323" s="35"/>
      <c r="VY323" s="35"/>
      <c r="VZ323" s="35"/>
      <c r="WA323" s="35"/>
      <c r="WB323" s="35"/>
      <c r="WC323" s="35"/>
      <c r="WD323" s="35"/>
      <c r="WE323" s="35"/>
      <c r="WF323" s="35"/>
      <c r="WG323" s="35"/>
      <c r="WH323" s="35"/>
      <c r="WI323" s="35"/>
      <c r="WJ323" s="35"/>
      <c r="WK323" s="35"/>
      <c r="WL323" s="35"/>
      <c r="WM323" s="35"/>
      <c r="WN323" s="35"/>
      <c r="WO323" s="35"/>
      <c r="WP323" s="35"/>
      <c r="WQ323" s="35"/>
      <c r="WR323" s="35"/>
      <c r="WS323" s="35"/>
      <c r="WT323" s="35"/>
      <c r="WU323" s="35"/>
      <c r="WV323" s="35"/>
      <c r="WW323" s="35"/>
      <c r="WX323" s="35"/>
      <c r="WY323" s="35"/>
      <c r="WZ323" s="35"/>
      <c r="XA323" s="35"/>
      <c r="XB323" s="35"/>
      <c r="XC323" s="35"/>
      <c r="XD323" s="35"/>
      <c r="XE323" s="35"/>
      <c r="XF323" s="35"/>
      <c r="XG323" s="35"/>
      <c r="XH323" s="35"/>
      <c r="XI323" s="35"/>
      <c r="XJ323" s="35"/>
      <c r="XK323" s="35"/>
      <c r="XL323" s="35"/>
      <c r="XM323" s="35"/>
      <c r="XN323" s="35"/>
      <c r="XO323" s="35"/>
      <c r="XP323" s="35"/>
      <c r="XQ323" s="35"/>
      <c r="XR323" s="35"/>
      <c r="XS323" s="35"/>
      <c r="XT323" s="35"/>
      <c r="XU323" s="35"/>
      <c r="XV323" s="35"/>
      <c r="XW323" s="35"/>
      <c r="XX323" s="35"/>
      <c r="XY323" s="35"/>
      <c r="XZ323" s="35"/>
      <c r="YA323" s="35"/>
      <c r="YB323" s="35"/>
      <c r="YC323" s="35"/>
      <c r="YD323" s="35"/>
      <c r="YE323" s="35"/>
      <c r="YF323" s="35"/>
      <c r="YG323" s="35"/>
      <c r="YH323" s="35"/>
      <c r="YI323" s="35"/>
      <c r="YJ323" s="35"/>
      <c r="YK323" s="35"/>
      <c r="YL323" s="35"/>
      <c r="YM323" s="35"/>
      <c r="YN323" s="35"/>
      <c r="YO323" s="35"/>
      <c r="YP323" s="35"/>
      <c r="YQ323" s="35"/>
      <c r="YR323" s="35"/>
      <c r="YS323" s="35"/>
      <c r="YT323" s="35"/>
      <c r="YU323" s="35"/>
      <c r="YV323" s="35"/>
      <c r="YW323" s="35"/>
      <c r="YX323" s="35"/>
      <c r="YY323" s="35"/>
      <c r="YZ323" s="35"/>
      <c r="ZA323" s="35"/>
      <c r="ZB323" s="35"/>
      <c r="ZC323" s="35"/>
      <c r="ZD323" s="35"/>
      <c r="ZE323" s="35"/>
      <c r="ZF323" s="35"/>
      <c r="ZG323" s="35"/>
      <c r="ZH323" s="35"/>
      <c r="ZI323" s="35"/>
      <c r="ZJ323" s="35"/>
      <c r="ZK323" s="35"/>
      <c r="ZL323" s="35"/>
      <c r="ZM323" s="35"/>
      <c r="ZN323" s="35"/>
      <c r="ZO323" s="35"/>
      <c r="ZP323" s="35"/>
      <c r="ZQ323" s="35"/>
      <c r="ZR323" s="35"/>
      <c r="ZS323" s="35"/>
      <c r="ZT323" s="35"/>
      <c r="ZU323" s="35"/>
      <c r="ZV323" s="35"/>
      <c r="ZW323" s="35"/>
      <c r="ZX323" s="35"/>
      <c r="ZY323" s="35"/>
      <c r="ZZ323" s="35"/>
      <c r="AAA323" s="35"/>
      <c r="AAB323" s="35"/>
      <c r="AAC323" s="35"/>
      <c r="AAD323" s="35"/>
      <c r="AAE323" s="35"/>
      <c r="AAF323" s="35"/>
      <c r="AAG323" s="35"/>
      <c r="AAH323" s="35"/>
      <c r="AAI323" s="35"/>
      <c r="AAJ323" s="35"/>
      <c r="AAK323" s="35"/>
      <c r="AAL323" s="35"/>
      <c r="AAM323" s="35"/>
      <c r="AAN323" s="35"/>
      <c r="AAO323" s="35">
        <v>18</v>
      </c>
      <c r="AAP323" s="35"/>
      <c r="AAQ323" s="35"/>
      <c r="AAR323" s="35"/>
      <c r="AAS323" s="35">
        <v>9</v>
      </c>
      <c r="AAT323" s="35"/>
      <c r="AAU323" s="35"/>
      <c r="AAV323" s="35"/>
      <c r="AAW323" s="35"/>
      <c r="AAX323" s="35"/>
      <c r="AAY323" s="35"/>
      <c r="AAZ323" s="35"/>
      <c r="ABA323" s="35"/>
      <c r="ABB323" s="35"/>
      <c r="ABC323" s="35"/>
      <c r="ABD323" s="35"/>
      <c r="ABE323" s="35"/>
      <c r="ABF323" s="35"/>
      <c r="ABG323" s="35"/>
      <c r="ABH323" s="35"/>
      <c r="ABI323" s="35"/>
      <c r="ABJ323" s="35"/>
      <c r="ABK323" s="35"/>
      <c r="ABL323" s="35"/>
      <c r="ABM323" s="35"/>
      <c r="ABN323" s="35"/>
      <c r="ABO323" s="35"/>
      <c r="ABP323" s="35"/>
      <c r="ABQ323" s="35"/>
      <c r="ABR323" s="35"/>
      <c r="ABS323" s="35"/>
      <c r="ABT323" s="35"/>
      <c r="ABU323" s="35"/>
      <c r="ABV323" s="35"/>
      <c r="ABW323" s="35"/>
      <c r="ABX323" s="35"/>
      <c r="ABY323" s="35"/>
      <c r="ABZ323" s="35"/>
      <c r="ACA323" s="35"/>
      <c r="ACB323" s="35"/>
      <c r="ACC323" s="35"/>
      <c r="ACD323" s="35"/>
      <c r="ACE323" s="35"/>
      <c r="ACF323" s="35"/>
      <c r="ACG323" s="35"/>
      <c r="ACH323" s="35"/>
      <c r="ACI323" s="35"/>
      <c r="ACJ323" s="35"/>
      <c r="ACK323" s="35"/>
      <c r="ACL323" s="35"/>
      <c r="ACM323" s="35"/>
      <c r="ACN323" s="35"/>
      <c r="ACO323" s="35"/>
      <c r="ACP323" s="35"/>
      <c r="ACQ323" s="35"/>
      <c r="ACR323" s="35"/>
      <c r="ACS323" s="35"/>
      <c r="ACT323" s="35">
        <v>9</v>
      </c>
      <c r="ACU323" s="35"/>
      <c r="ACV323" s="35"/>
      <c r="ACW323" s="35"/>
      <c r="ACX323" s="35"/>
      <c r="ACY323" s="35"/>
      <c r="ACZ323" s="35"/>
      <c r="ADA323" s="35"/>
      <c r="ADB323" s="35"/>
      <c r="ADC323" s="35"/>
      <c r="ADD323" s="35"/>
      <c r="ADE323" s="35"/>
      <c r="ADF323" s="35"/>
      <c r="ADG323" s="35"/>
      <c r="ADH323" s="35"/>
      <c r="ADI323" s="35"/>
      <c r="ADJ323" s="35"/>
      <c r="ADK323" s="35"/>
      <c r="ADL323" s="35"/>
      <c r="ADM323" s="35"/>
      <c r="ADN323" s="35"/>
      <c r="ADO323" s="35"/>
      <c r="ADP323" s="35"/>
      <c r="ADQ323" s="35"/>
      <c r="ADR323" s="35"/>
      <c r="ADS323" s="35"/>
      <c r="ADT323" s="35"/>
      <c r="ADU323" s="35"/>
      <c r="ADV323" s="35"/>
      <c r="ADW323" s="35"/>
      <c r="ADX323" s="35"/>
      <c r="ADY323" s="26">
        <f t="shared" si="12"/>
        <v>0</v>
      </c>
      <c r="ADZ323" s="5"/>
    </row>
    <row r="324" spans="1:806" s="33" customFormat="1" x14ac:dyDescent="0.2">
      <c r="A324" s="38" t="s">
        <v>183</v>
      </c>
      <c r="B324" s="65">
        <f t="shared" si="11"/>
        <v>0</v>
      </c>
      <c r="C324" s="57">
        <v>10</v>
      </c>
      <c r="D324" s="60">
        <v>44781</v>
      </c>
      <c r="E324" s="67">
        <v>35.119999999999997</v>
      </c>
      <c r="F324" s="67">
        <f t="shared" si="13"/>
        <v>0</v>
      </c>
      <c r="G324" s="6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15"/>
      <c r="BF324" s="15"/>
      <c r="BG324" s="136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  <c r="BR324" s="35"/>
      <c r="BS324" s="35"/>
      <c r="BT324" s="35"/>
      <c r="BU324" s="35"/>
      <c r="BV324" s="35"/>
      <c r="BW324" s="35"/>
      <c r="BX324" s="35"/>
      <c r="BY324" s="35"/>
      <c r="BZ324" s="35"/>
      <c r="CA324" s="35"/>
      <c r="CB324" s="35"/>
      <c r="CC324" s="35"/>
      <c r="CD324" s="35"/>
      <c r="CE324" s="35"/>
      <c r="CF324" s="35"/>
      <c r="CG324" s="35"/>
      <c r="CH324" s="35"/>
      <c r="CI324" s="35"/>
      <c r="CJ324" s="35"/>
      <c r="CK324" s="35"/>
      <c r="CL324" s="35"/>
      <c r="CM324" s="35"/>
      <c r="CN324" s="35"/>
      <c r="CO324" s="35"/>
      <c r="CP324" s="35"/>
      <c r="CQ324" s="35"/>
      <c r="CR324" s="35"/>
      <c r="CS324" s="35"/>
      <c r="CT324" s="35"/>
      <c r="CU324" s="35"/>
      <c r="CV324" s="35"/>
      <c r="CW324" s="35"/>
      <c r="CX324" s="35"/>
      <c r="CY324" s="35"/>
      <c r="CZ324" s="35"/>
      <c r="DA324" s="35"/>
      <c r="DB324" s="35"/>
      <c r="DC324" s="35"/>
      <c r="DD324" s="35"/>
      <c r="DE324" s="35"/>
      <c r="DF324" s="35"/>
      <c r="DG324" s="35"/>
      <c r="DH324" s="35"/>
      <c r="DI324" s="35"/>
      <c r="DJ324" s="35"/>
      <c r="DK324" s="35"/>
      <c r="DL324" s="35"/>
      <c r="DM324" s="35"/>
      <c r="DN324" s="35"/>
      <c r="DO324" s="35"/>
      <c r="DP324" s="35"/>
      <c r="DQ324" s="35"/>
      <c r="DR324" s="35"/>
      <c r="DS324" s="35"/>
      <c r="DT324" s="35"/>
      <c r="DU324" s="35"/>
      <c r="DV324" s="35"/>
      <c r="DW324" s="35"/>
      <c r="DX324" s="35"/>
      <c r="DY324" s="35"/>
      <c r="DZ324" s="35"/>
      <c r="EA324" s="35"/>
      <c r="EB324" s="35"/>
      <c r="EC324" s="35"/>
      <c r="ED324" s="35"/>
      <c r="EE324" s="35"/>
      <c r="EF324" s="35"/>
      <c r="EG324" s="35"/>
      <c r="EH324" s="35"/>
      <c r="EI324" s="35"/>
      <c r="EJ324" s="35"/>
      <c r="EK324" s="35"/>
      <c r="EL324" s="35"/>
      <c r="EM324" s="35"/>
      <c r="EN324" s="35"/>
      <c r="EO324" s="35"/>
      <c r="EP324" s="35"/>
      <c r="EQ324" s="35"/>
      <c r="ER324" s="35"/>
      <c r="ES324" s="35"/>
      <c r="ET324" s="35"/>
      <c r="EU324" s="35"/>
      <c r="EV324" s="35"/>
      <c r="EW324" s="35"/>
      <c r="EX324" s="35"/>
      <c r="EY324" s="35"/>
      <c r="EZ324" s="35"/>
      <c r="FA324" s="35"/>
      <c r="FB324" s="35"/>
      <c r="FC324" s="35"/>
      <c r="FD324" s="35"/>
      <c r="FE324" s="35"/>
      <c r="FF324" s="35"/>
      <c r="FG324" s="35"/>
      <c r="FH324" s="35"/>
      <c r="FI324" s="35"/>
      <c r="FJ324" s="35"/>
      <c r="FK324" s="35"/>
      <c r="FL324" s="35"/>
      <c r="FM324" s="35"/>
      <c r="FN324" s="35"/>
      <c r="FO324" s="35"/>
      <c r="FP324" s="35"/>
      <c r="FQ324" s="35"/>
      <c r="FR324" s="35"/>
      <c r="FS324" s="35"/>
      <c r="FT324" s="35"/>
      <c r="FU324" s="35"/>
      <c r="FV324" s="35"/>
      <c r="FW324" s="35"/>
      <c r="FX324" s="35"/>
      <c r="FY324" s="35"/>
      <c r="FZ324" s="35"/>
      <c r="GA324" s="35"/>
      <c r="GB324" s="35"/>
      <c r="GC324" s="35"/>
      <c r="GD324" s="35"/>
      <c r="GE324" s="35"/>
      <c r="GF324" s="35"/>
      <c r="GG324" s="35"/>
      <c r="GH324" s="35"/>
      <c r="GI324" s="35"/>
      <c r="GJ324" s="35"/>
      <c r="GK324" s="35"/>
      <c r="GL324" s="35"/>
      <c r="GM324" s="35"/>
      <c r="GN324" s="35"/>
      <c r="GO324" s="35"/>
      <c r="GP324" s="35"/>
      <c r="GQ324" s="35"/>
      <c r="GR324" s="35"/>
      <c r="GS324" s="35"/>
      <c r="GT324" s="35"/>
      <c r="GU324" s="35"/>
      <c r="GV324" s="35"/>
      <c r="GW324" s="35"/>
      <c r="GX324" s="35"/>
      <c r="GY324" s="35"/>
      <c r="GZ324" s="35"/>
      <c r="HA324" s="35"/>
      <c r="HB324" s="35"/>
      <c r="HC324" s="35"/>
      <c r="HD324" s="35"/>
      <c r="HE324" s="35"/>
      <c r="HF324" s="35"/>
      <c r="HG324" s="35"/>
      <c r="HH324" s="35"/>
      <c r="HI324" s="35"/>
      <c r="HJ324" s="35"/>
      <c r="HK324" s="35"/>
      <c r="HL324" s="35"/>
      <c r="HM324" s="35"/>
      <c r="HN324" s="35"/>
      <c r="HO324" s="35"/>
      <c r="HP324" s="35"/>
      <c r="HQ324" s="35"/>
      <c r="HR324" s="35"/>
      <c r="HS324" s="35"/>
      <c r="HT324" s="35"/>
      <c r="HU324" s="35"/>
      <c r="HV324" s="35"/>
      <c r="HW324" s="35"/>
      <c r="HX324" s="35"/>
      <c r="HY324" s="35"/>
      <c r="HZ324" s="35"/>
      <c r="IA324" s="35"/>
      <c r="IB324" s="35"/>
      <c r="IC324" s="35"/>
      <c r="ID324" s="35"/>
      <c r="IE324" s="35"/>
      <c r="IF324" s="35"/>
      <c r="IG324" s="35"/>
      <c r="IH324" s="35"/>
      <c r="II324" s="35"/>
      <c r="IJ324" s="35"/>
      <c r="IK324" s="35"/>
      <c r="IL324" s="35"/>
      <c r="IM324" s="35"/>
      <c r="IN324" s="35"/>
      <c r="IO324" s="35"/>
      <c r="IP324" s="35"/>
      <c r="IQ324" s="35"/>
      <c r="IR324" s="35"/>
      <c r="IS324" s="35"/>
      <c r="IT324" s="35"/>
      <c r="IU324" s="35"/>
      <c r="IV324" s="35"/>
      <c r="IW324" s="35"/>
      <c r="IX324" s="35"/>
      <c r="IY324" s="35"/>
      <c r="IZ324" s="35"/>
      <c r="JA324" s="35"/>
      <c r="JB324" s="35"/>
      <c r="JC324" s="35"/>
      <c r="JD324" s="35"/>
      <c r="JE324" s="35"/>
      <c r="JF324" s="35"/>
      <c r="JG324" s="35"/>
      <c r="JH324" s="35"/>
      <c r="JI324" s="35"/>
      <c r="JJ324" s="35"/>
      <c r="JK324" s="35"/>
      <c r="JL324" s="35"/>
      <c r="JM324" s="35"/>
      <c r="JN324" s="35"/>
      <c r="JO324" s="35"/>
      <c r="JP324" s="35"/>
      <c r="JQ324" s="35"/>
      <c r="JR324" s="35"/>
      <c r="JS324" s="35"/>
      <c r="JT324" s="35"/>
      <c r="JU324" s="35"/>
      <c r="JV324" s="35"/>
      <c r="JW324" s="35"/>
      <c r="JX324" s="35"/>
      <c r="JY324" s="35"/>
      <c r="JZ324" s="35"/>
      <c r="KA324" s="35"/>
      <c r="KB324" s="35"/>
      <c r="KC324" s="35"/>
      <c r="KD324" s="35"/>
      <c r="KE324" s="35"/>
      <c r="KF324" s="35"/>
      <c r="KG324" s="35"/>
      <c r="KH324" s="35"/>
      <c r="KI324" s="35"/>
      <c r="KJ324" s="35"/>
      <c r="KK324" s="35"/>
      <c r="KL324" s="35"/>
      <c r="KM324" s="35"/>
      <c r="KN324" s="35"/>
      <c r="KO324" s="35"/>
      <c r="KP324" s="35"/>
      <c r="KQ324" s="35"/>
      <c r="KR324" s="35"/>
      <c r="KS324" s="35"/>
      <c r="KT324" s="35"/>
      <c r="KU324" s="35"/>
      <c r="KV324" s="35"/>
      <c r="KW324" s="35"/>
      <c r="KX324" s="35"/>
      <c r="KY324" s="35"/>
      <c r="KZ324" s="35"/>
      <c r="LA324" s="35"/>
      <c r="LB324" s="35"/>
      <c r="LC324" s="35"/>
      <c r="LD324" s="35"/>
      <c r="LE324" s="35"/>
      <c r="LF324" s="35"/>
      <c r="LG324" s="35"/>
      <c r="LH324" s="35"/>
      <c r="LI324" s="35"/>
      <c r="LJ324" s="35"/>
      <c r="LK324" s="35"/>
      <c r="LL324" s="35"/>
      <c r="LM324" s="35"/>
      <c r="LN324" s="35"/>
      <c r="LO324" s="35"/>
      <c r="LP324" s="35"/>
      <c r="LQ324" s="35"/>
      <c r="LR324" s="35"/>
      <c r="LS324" s="35"/>
      <c r="LT324" s="35"/>
      <c r="LU324" s="35"/>
      <c r="LV324" s="35"/>
      <c r="LW324" s="35"/>
      <c r="LX324" s="35"/>
      <c r="LY324" s="35"/>
      <c r="LZ324" s="35"/>
      <c r="MA324" s="35"/>
      <c r="MB324" s="35"/>
      <c r="MC324" s="35"/>
      <c r="MD324" s="35"/>
      <c r="ME324" s="35"/>
      <c r="MF324" s="35"/>
      <c r="MG324" s="35"/>
      <c r="MH324" s="35"/>
      <c r="MI324" s="35"/>
      <c r="MJ324" s="35"/>
      <c r="MK324" s="35"/>
      <c r="ML324" s="35"/>
      <c r="MM324" s="35"/>
      <c r="MN324" s="35"/>
      <c r="MO324" s="35">
        <v>10</v>
      </c>
      <c r="MP324" s="35"/>
      <c r="MQ324" s="35">
        <v>20</v>
      </c>
      <c r="MR324" s="35"/>
      <c r="MS324" s="35"/>
      <c r="MT324" s="35"/>
      <c r="MU324" s="35"/>
      <c r="MV324" s="35">
        <v>20</v>
      </c>
      <c r="MW324" s="35"/>
      <c r="MX324" s="35"/>
      <c r="MY324" s="35"/>
      <c r="MZ324" s="35"/>
      <c r="NA324" s="35"/>
      <c r="NB324" s="35"/>
      <c r="NC324" s="35"/>
      <c r="ND324" s="35"/>
      <c r="NE324" s="35"/>
      <c r="NF324" s="35"/>
      <c r="NG324" s="35"/>
      <c r="NH324" s="35"/>
      <c r="NI324" s="35"/>
      <c r="NJ324" s="35"/>
      <c r="NK324" s="35"/>
      <c r="NL324" s="35"/>
      <c r="NM324" s="35"/>
      <c r="NN324" s="35"/>
      <c r="NO324" s="35"/>
      <c r="NP324" s="35"/>
      <c r="NQ324" s="35"/>
      <c r="NR324" s="35"/>
      <c r="NS324" s="35"/>
      <c r="NT324" s="35"/>
      <c r="NU324" s="35"/>
      <c r="NV324" s="35"/>
      <c r="NW324" s="35"/>
      <c r="NX324" s="35"/>
      <c r="NY324" s="35"/>
      <c r="NZ324" s="35"/>
      <c r="OA324" s="35"/>
      <c r="OB324" s="35"/>
      <c r="OC324" s="35"/>
      <c r="OD324" s="35"/>
      <c r="OE324" s="35"/>
      <c r="OF324" s="35"/>
      <c r="OG324" s="35"/>
      <c r="OH324" s="35"/>
      <c r="OI324" s="35"/>
      <c r="OJ324" s="35"/>
      <c r="OK324" s="35"/>
      <c r="OL324" s="35"/>
      <c r="OM324" s="35"/>
      <c r="ON324" s="35"/>
      <c r="OO324" s="35"/>
      <c r="OP324" s="35"/>
      <c r="OQ324" s="35"/>
      <c r="OR324" s="35"/>
      <c r="OS324" s="35"/>
      <c r="OT324" s="35"/>
      <c r="OU324" s="35"/>
      <c r="OV324" s="35"/>
      <c r="OW324" s="35"/>
      <c r="OX324" s="35"/>
      <c r="OY324" s="35"/>
      <c r="OZ324" s="35"/>
      <c r="PA324" s="35"/>
      <c r="PB324" s="35"/>
      <c r="PC324" s="35">
        <v>1</v>
      </c>
      <c r="PD324" s="35"/>
      <c r="PE324" s="35"/>
      <c r="PF324" s="35"/>
      <c r="PG324" s="35"/>
      <c r="PH324" s="35"/>
      <c r="PI324" s="35"/>
      <c r="PJ324" s="35"/>
      <c r="PK324" s="35"/>
      <c r="PL324" s="35"/>
      <c r="PM324" s="35"/>
      <c r="PN324" s="35"/>
      <c r="PO324" s="35"/>
      <c r="PP324" s="35"/>
      <c r="PQ324" s="35"/>
      <c r="PR324" s="35"/>
      <c r="PS324" s="35"/>
      <c r="PT324" s="35"/>
      <c r="PU324" s="35"/>
      <c r="PV324" s="35"/>
      <c r="PW324" s="35"/>
      <c r="PX324" s="35"/>
      <c r="PY324" s="35"/>
      <c r="PZ324" s="35"/>
      <c r="QA324" s="35">
        <v>1</v>
      </c>
      <c r="QB324" s="35"/>
      <c r="QC324" s="35"/>
      <c r="QD324" s="35"/>
      <c r="QE324" s="35"/>
      <c r="QF324" s="35"/>
      <c r="QG324" s="35"/>
      <c r="QH324" s="35"/>
      <c r="QI324" s="35"/>
      <c r="QJ324" s="35"/>
      <c r="QK324" s="35"/>
      <c r="QL324" s="35"/>
      <c r="QM324" s="35"/>
      <c r="QN324" s="35"/>
      <c r="QO324" s="35"/>
      <c r="QP324" s="35"/>
      <c r="QQ324" s="35"/>
      <c r="QR324" s="35"/>
      <c r="QS324" s="35"/>
      <c r="QT324" s="35"/>
      <c r="QU324" s="35"/>
      <c r="QV324" s="35"/>
      <c r="QW324" s="35"/>
      <c r="QX324" s="35"/>
      <c r="QY324" s="35"/>
      <c r="QZ324" s="35"/>
      <c r="RA324" s="35"/>
      <c r="RB324" s="35"/>
      <c r="RC324" s="35"/>
      <c r="RD324" s="35"/>
      <c r="RE324" s="35"/>
      <c r="RF324" s="35"/>
      <c r="RG324" s="35"/>
      <c r="RH324" s="35"/>
      <c r="RI324" s="35"/>
      <c r="RJ324" s="35"/>
      <c r="RK324" s="35"/>
      <c r="RL324" s="35"/>
      <c r="RM324" s="35"/>
      <c r="RN324" s="35"/>
      <c r="RO324" s="35"/>
      <c r="RP324" s="35"/>
      <c r="RQ324" s="35"/>
      <c r="RR324" s="35"/>
      <c r="RS324" s="35"/>
      <c r="RT324" s="35"/>
      <c r="RU324" s="35"/>
      <c r="RV324" s="35"/>
      <c r="RW324" s="35"/>
      <c r="RX324" s="35"/>
      <c r="RY324" s="35"/>
      <c r="RZ324" s="35"/>
      <c r="SA324" s="35"/>
      <c r="SB324" s="35"/>
      <c r="SC324" s="35"/>
      <c r="SD324" s="35"/>
      <c r="SE324" s="35"/>
      <c r="SF324" s="35"/>
      <c r="SG324" s="35"/>
      <c r="SH324" s="35"/>
      <c r="SI324" s="35"/>
      <c r="SJ324" s="35"/>
      <c r="SK324" s="35"/>
      <c r="SL324" s="35"/>
      <c r="SM324" s="35"/>
      <c r="SN324" s="35">
        <v>20</v>
      </c>
      <c r="SO324" s="35"/>
      <c r="SP324" s="35"/>
      <c r="SQ324" s="35"/>
      <c r="SR324" s="35"/>
      <c r="SS324" s="35"/>
      <c r="ST324" s="35"/>
      <c r="SU324" s="35"/>
      <c r="SV324" s="35"/>
      <c r="SW324" s="35"/>
      <c r="SX324" s="35"/>
      <c r="SY324" s="35"/>
      <c r="SZ324" s="35"/>
      <c r="TA324" s="35"/>
      <c r="TB324" s="35"/>
      <c r="TC324" s="35"/>
      <c r="TD324" s="35"/>
      <c r="TE324" s="35"/>
      <c r="TF324" s="35"/>
      <c r="TG324" s="35"/>
      <c r="TH324" s="35"/>
      <c r="TI324" s="35"/>
      <c r="TJ324" s="35"/>
      <c r="TK324" s="35"/>
      <c r="TL324" s="35"/>
      <c r="TM324" s="35"/>
      <c r="TN324" s="35"/>
      <c r="TO324" s="35"/>
      <c r="TP324" s="35"/>
      <c r="TQ324" s="35"/>
      <c r="TR324" s="35"/>
      <c r="TS324" s="35"/>
      <c r="TT324" s="35"/>
      <c r="TU324" s="35"/>
      <c r="TV324" s="35"/>
      <c r="TW324" s="35"/>
      <c r="TX324" s="35"/>
      <c r="TY324" s="35"/>
      <c r="TZ324" s="35"/>
      <c r="UA324" s="35"/>
      <c r="UB324" s="35"/>
      <c r="UC324" s="35">
        <v>1</v>
      </c>
      <c r="UD324" s="35"/>
      <c r="UE324" s="35"/>
      <c r="UF324" s="35"/>
      <c r="UG324" s="35"/>
      <c r="UH324" s="35"/>
      <c r="UI324" s="35"/>
      <c r="UJ324" s="35"/>
      <c r="UK324" s="35"/>
      <c r="UL324" s="35"/>
      <c r="UM324" s="35"/>
      <c r="UN324" s="35"/>
      <c r="UO324" s="35"/>
      <c r="UP324" s="35"/>
      <c r="UQ324" s="35"/>
      <c r="UR324" s="35"/>
      <c r="US324" s="35"/>
      <c r="UT324" s="35"/>
      <c r="UU324" s="35"/>
      <c r="UV324" s="35"/>
      <c r="UW324" s="35"/>
      <c r="UX324" s="35"/>
      <c r="UY324" s="35"/>
      <c r="UZ324" s="35"/>
      <c r="VA324" s="35"/>
      <c r="VB324" s="35"/>
      <c r="VC324" s="35"/>
      <c r="VD324" s="35"/>
      <c r="VE324" s="35"/>
      <c r="VF324" s="35"/>
      <c r="VG324" s="35"/>
      <c r="VH324" s="35"/>
      <c r="VI324" s="35"/>
      <c r="VJ324" s="35"/>
      <c r="VK324" s="35"/>
      <c r="VL324" s="35"/>
      <c r="VM324" s="35"/>
      <c r="VN324" s="35"/>
      <c r="VO324" s="35"/>
      <c r="VP324" s="35"/>
      <c r="VQ324" s="35"/>
      <c r="VR324" s="35"/>
      <c r="VS324" s="35"/>
      <c r="VT324" s="35"/>
      <c r="VU324" s="35"/>
      <c r="VV324" s="35"/>
      <c r="VW324" s="35"/>
      <c r="VX324" s="35"/>
      <c r="VY324" s="35"/>
      <c r="VZ324" s="35"/>
      <c r="WA324" s="35"/>
      <c r="WB324" s="35"/>
      <c r="WC324" s="35"/>
      <c r="WD324" s="35"/>
      <c r="WE324" s="35"/>
      <c r="WF324" s="35"/>
      <c r="WG324" s="35"/>
      <c r="WH324" s="35"/>
      <c r="WI324" s="35"/>
      <c r="WJ324" s="35"/>
      <c r="WK324" s="35"/>
      <c r="WL324" s="35"/>
      <c r="WM324" s="35"/>
      <c r="WN324" s="35"/>
      <c r="WO324" s="35"/>
      <c r="WP324" s="35"/>
      <c r="WQ324" s="35"/>
      <c r="WR324" s="35"/>
      <c r="WS324" s="35"/>
      <c r="WT324" s="35"/>
      <c r="WU324" s="35"/>
      <c r="WV324" s="35"/>
      <c r="WW324" s="35"/>
      <c r="WX324" s="35"/>
      <c r="WY324" s="35"/>
      <c r="WZ324" s="35"/>
      <c r="XA324" s="35"/>
      <c r="XB324" s="35"/>
      <c r="XC324" s="35"/>
      <c r="XD324" s="35"/>
      <c r="XE324" s="35"/>
      <c r="XF324" s="35"/>
      <c r="XG324" s="35"/>
      <c r="XH324" s="35"/>
      <c r="XI324" s="35"/>
      <c r="XJ324" s="35"/>
      <c r="XK324" s="35"/>
      <c r="XL324" s="35"/>
      <c r="XM324" s="35"/>
      <c r="XN324" s="35"/>
      <c r="XO324" s="35"/>
      <c r="XP324" s="35"/>
      <c r="XQ324" s="35"/>
      <c r="XR324" s="35"/>
      <c r="XS324" s="35"/>
      <c r="XT324" s="35"/>
      <c r="XU324" s="35"/>
      <c r="XV324" s="35"/>
      <c r="XW324" s="35"/>
      <c r="XX324" s="35"/>
      <c r="XY324" s="35">
        <v>20</v>
      </c>
      <c r="XZ324" s="35"/>
      <c r="YA324" s="35"/>
      <c r="YB324" s="35"/>
      <c r="YC324" s="35"/>
      <c r="YD324" s="35"/>
      <c r="YE324" s="35"/>
      <c r="YF324" s="35"/>
      <c r="YG324" s="35"/>
      <c r="YH324" s="35"/>
      <c r="YI324" s="35"/>
      <c r="YJ324" s="35"/>
      <c r="YK324" s="35"/>
      <c r="YL324" s="35"/>
      <c r="YM324" s="35"/>
      <c r="YN324" s="35"/>
      <c r="YO324" s="35"/>
      <c r="YP324" s="35"/>
      <c r="YQ324" s="35"/>
      <c r="YR324" s="35"/>
      <c r="YS324" s="35"/>
      <c r="YT324" s="35"/>
      <c r="YU324" s="35"/>
      <c r="YV324" s="35"/>
      <c r="YW324" s="35"/>
      <c r="YX324" s="35"/>
      <c r="YY324" s="35"/>
      <c r="YZ324" s="35"/>
      <c r="ZA324" s="35"/>
      <c r="ZB324" s="35"/>
      <c r="ZC324" s="35"/>
      <c r="ZD324" s="35"/>
      <c r="ZE324" s="35"/>
      <c r="ZF324" s="35"/>
      <c r="ZG324" s="35"/>
      <c r="ZH324" s="35"/>
      <c r="ZI324" s="35">
        <v>1</v>
      </c>
      <c r="ZJ324" s="35"/>
      <c r="ZK324" s="35"/>
      <c r="ZL324" s="35"/>
      <c r="ZM324" s="35"/>
      <c r="ZN324" s="35"/>
      <c r="ZO324" s="35"/>
      <c r="ZP324" s="35"/>
      <c r="ZQ324" s="35"/>
      <c r="ZR324" s="35"/>
      <c r="ZS324" s="35"/>
      <c r="ZT324" s="35"/>
      <c r="ZU324" s="35"/>
      <c r="ZV324" s="35"/>
      <c r="ZW324" s="35"/>
      <c r="ZX324" s="35"/>
      <c r="ZY324" s="35"/>
      <c r="ZZ324" s="35"/>
      <c r="AAA324" s="35"/>
      <c r="AAB324" s="35"/>
      <c r="AAC324" s="35"/>
      <c r="AAD324" s="35"/>
      <c r="AAE324" s="35"/>
      <c r="AAF324" s="35"/>
      <c r="AAG324" s="35"/>
      <c r="AAH324" s="35"/>
      <c r="AAI324" s="35"/>
      <c r="AAJ324" s="35"/>
      <c r="AAK324" s="35"/>
      <c r="AAL324" s="35"/>
      <c r="AAM324" s="35"/>
      <c r="AAN324" s="35"/>
      <c r="AAO324" s="35"/>
      <c r="AAP324" s="35"/>
      <c r="AAQ324" s="35"/>
      <c r="AAR324" s="35"/>
      <c r="AAS324" s="35"/>
      <c r="AAT324" s="35"/>
      <c r="AAU324" s="35"/>
      <c r="AAV324" s="35"/>
      <c r="AAW324" s="35"/>
      <c r="AAX324" s="35"/>
      <c r="AAY324" s="35"/>
      <c r="AAZ324" s="35">
        <v>10</v>
      </c>
      <c r="ABA324" s="35"/>
      <c r="ABB324" s="35"/>
      <c r="ABC324" s="35"/>
      <c r="ABD324" s="35"/>
      <c r="ABE324" s="35"/>
      <c r="ABF324" s="35"/>
      <c r="ABG324" s="35"/>
      <c r="ABH324" s="35"/>
      <c r="ABI324" s="35"/>
      <c r="ABJ324" s="35"/>
      <c r="ABK324" s="35"/>
      <c r="ABL324" s="35"/>
      <c r="ABM324" s="35"/>
      <c r="ABN324" s="35"/>
      <c r="ABO324" s="35"/>
      <c r="ABP324" s="35"/>
      <c r="ABQ324" s="35"/>
      <c r="ABR324" s="35"/>
      <c r="ABS324" s="35"/>
      <c r="ABT324" s="35"/>
      <c r="ABU324" s="35"/>
      <c r="ABV324" s="35"/>
      <c r="ABW324" s="35"/>
      <c r="ABX324" s="35"/>
      <c r="ABY324" s="35"/>
      <c r="ABZ324" s="35"/>
      <c r="ACA324" s="35"/>
      <c r="ACB324" s="35"/>
      <c r="ACC324" s="35"/>
      <c r="ACD324" s="35"/>
      <c r="ACE324" s="35"/>
      <c r="ACF324" s="35"/>
      <c r="ACG324" s="35"/>
      <c r="ACH324" s="35"/>
      <c r="ACI324" s="35"/>
      <c r="ACJ324" s="35"/>
      <c r="ACK324" s="35"/>
      <c r="ACL324" s="35"/>
      <c r="ACM324" s="35"/>
      <c r="ACN324" s="35"/>
      <c r="ACO324" s="35"/>
      <c r="ACP324" s="35"/>
      <c r="ACQ324" s="35"/>
      <c r="ACR324" s="35"/>
      <c r="ACS324" s="35"/>
      <c r="ACT324" s="35"/>
      <c r="ACU324" s="35"/>
      <c r="ACV324" s="35"/>
      <c r="ACW324" s="35"/>
      <c r="ACX324" s="35"/>
      <c r="ACY324" s="35"/>
      <c r="ACZ324" s="35"/>
      <c r="ADA324" s="35"/>
      <c r="ADB324" s="35"/>
      <c r="ADC324" s="35"/>
      <c r="ADD324" s="35"/>
      <c r="ADE324" s="35"/>
      <c r="ADF324" s="35"/>
      <c r="ADG324" s="35"/>
      <c r="ADH324" s="35"/>
      <c r="ADI324" s="35"/>
      <c r="ADJ324" s="35"/>
      <c r="ADK324" s="35"/>
      <c r="ADL324" s="35"/>
      <c r="ADM324" s="35"/>
      <c r="ADN324" s="35"/>
      <c r="ADO324" s="35"/>
      <c r="ADP324" s="35"/>
      <c r="ADQ324" s="35"/>
      <c r="ADR324" s="35"/>
      <c r="ADS324" s="35"/>
      <c r="ADT324" s="35"/>
      <c r="ADU324" s="35"/>
      <c r="ADV324" s="35"/>
      <c r="ADW324" s="35"/>
      <c r="ADX324" s="35"/>
      <c r="ADY324" s="26">
        <f t="shared" si="12"/>
        <v>0</v>
      </c>
      <c r="ADZ324" s="5"/>
    </row>
    <row r="325" spans="1:806" s="33" customFormat="1" x14ac:dyDescent="0.2">
      <c r="A325" s="38" t="s">
        <v>183</v>
      </c>
      <c r="B325" s="65">
        <f t="shared" si="11"/>
        <v>0</v>
      </c>
      <c r="C325" s="57">
        <v>10</v>
      </c>
      <c r="D325" s="60">
        <v>44753</v>
      </c>
      <c r="E325" s="67">
        <v>36.07</v>
      </c>
      <c r="F325" s="67">
        <f t="shared" si="13"/>
        <v>0</v>
      </c>
      <c r="G325" s="65">
        <v>20</v>
      </c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15"/>
      <c r="BF325" s="15"/>
      <c r="BG325" s="136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  <c r="BR325" s="35"/>
      <c r="BS325" s="35"/>
      <c r="BT325" s="35"/>
      <c r="BU325" s="35"/>
      <c r="BV325" s="35"/>
      <c r="BW325" s="35"/>
      <c r="BX325" s="35"/>
      <c r="BY325" s="35"/>
      <c r="BZ325" s="35"/>
      <c r="CA325" s="35"/>
      <c r="CB325" s="35"/>
      <c r="CC325" s="35"/>
      <c r="CD325" s="35"/>
      <c r="CE325" s="35"/>
      <c r="CF325" s="35"/>
      <c r="CG325" s="35"/>
      <c r="CH325" s="35"/>
      <c r="CI325" s="35"/>
      <c r="CJ325" s="35"/>
      <c r="CK325" s="35"/>
      <c r="CL325" s="35"/>
      <c r="CM325" s="35"/>
      <c r="CN325" s="35"/>
      <c r="CO325" s="35"/>
      <c r="CP325" s="35"/>
      <c r="CQ325" s="35"/>
      <c r="CR325" s="35"/>
      <c r="CS325" s="35"/>
      <c r="CT325" s="35"/>
      <c r="CU325" s="35"/>
      <c r="CV325" s="35"/>
      <c r="CW325" s="35"/>
      <c r="CX325" s="35"/>
      <c r="CY325" s="35"/>
      <c r="CZ325" s="35"/>
      <c r="DA325" s="35"/>
      <c r="DB325" s="35"/>
      <c r="DC325" s="35"/>
      <c r="DD325" s="35"/>
      <c r="DE325" s="35"/>
      <c r="DF325" s="35"/>
      <c r="DG325" s="35"/>
      <c r="DH325" s="35"/>
      <c r="DI325" s="35"/>
      <c r="DJ325" s="35"/>
      <c r="DK325" s="35"/>
      <c r="DL325" s="35"/>
      <c r="DM325" s="35"/>
      <c r="DN325" s="35"/>
      <c r="DO325" s="35"/>
      <c r="DP325" s="35"/>
      <c r="DQ325" s="35"/>
      <c r="DR325" s="35"/>
      <c r="DS325" s="35"/>
      <c r="DT325" s="35"/>
      <c r="DU325" s="35"/>
      <c r="DV325" s="35"/>
      <c r="DW325" s="35"/>
      <c r="DX325" s="35"/>
      <c r="DY325" s="35"/>
      <c r="DZ325" s="35"/>
      <c r="EA325" s="35"/>
      <c r="EB325" s="35"/>
      <c r="EC325" s="35"/>
      <c r="ED325" s="35"/>
      <c r="EE325" s="35"/>
      <c r="EF325" s="35"/>
      <c r="EG325" s="35"/>
      <c r="EH325" s="35"/>
      <c r="EI325" s="35"/>
      <c r="EJ325" s="35"/>
      <c r="EK325" s="35"/>
      <c r="EL325" s="35"/>
      <c r="EM325" s="35"/>
      <c r="EN325" s="35"/>
      <c r="EO325" s="35"/>
      <c r="EP325" s="35"/>
      <c r="EQ325" s="35"/>
      <c r="ER325" s="35"/>
      <c r="ES325" s="35"/>
      <c r="ET325" s="35"/>
      <c r="EU325" s="35"/>
      <c r="EV325" s="35"/>
      <c r="EW325" s="35"/>
      <c r="EX325" s="35"/>
      <c r="EY325" s="35"/>
      <c r="EZ325" s="35"/>
      <c r="FA325" s="35"/>
      <c r="FB325" s="35"/>
      <c r="FC325" s="35"/>
      <c r="FD325" s="35"/>
      <c r="FE325" s="35"/>
      <c r="FF325" s="35"/>
      <c r="FG325" s="35"/>
      <c r="FH325" s="35"/>
      <c r="FI325" s="35"/>
      <c r="FJ325" s="35"/>
      <c r="FK325" s="35"/>
      <c r="FL325" s="35"/>
      <c r="FM325" s="35"/>
      <c r="FN325" s="35"/>
      <c r="FO325" s="35"/>
      <c r="FP325" s="35"/>
      <c r="FQ325" s="35"/>
      <c r="FR325" s="35"/>
      <c r="FS325" s="35"/>
      <c r="FT325" s="35"/>
      <c r="FU325" s="35"/>
      <c r="FV325" s="35"/>
      <c r="FW325" s="35"/>
      <c r="FX325" s="35"/>
      <c r="FY325" s="35"/>
      <c r="FZ325" s="35"/>
      <c r="GA325" s="35"/>
      <c r="GB325" s="35"/>
      <c r="GC325" s="35"/>
      <c r="GD325" s="35"/>
      <c r="GE325" s="35"/>
      <c r="GF325" s="35"/>
      <c r="GG325" s="35"/>
      <c r="GH325" s="35"/>
      <c r="GI325" s="35"/>
      <c r="GJ325" s="35"/>
      <c r="GK325" s="35"/>
      <c r="GL325" s="35"/>
      <c r="GM325" s="35"/>
      <c r="GN325" s="35"/>
      <c r="GO325" s="35"/>
      <c r="GP325" s="35"/>
      <c r="GQ325" s="35"/>
      <c r="GR325" s="35"/>
      <c r="GS325" s="35"/>
      <c r="GT325" s="35"/>
      <c r="GU325" s="35"/>
      <c r="GV325" s="35"/>
      <c r="GW325" s="35"/>
      <c r="GX325" s="35"/>
      <c r="GY325" s="35"/>
      <c r="GZ325" s="35"/>
      <c r="HA325" s="35"/>
      <c r="HB325" s="35"/>
      <c r="HC325" s="35"/>
      <c r="HD325" s="35"/>
      <c r="HE325" s="35"/>
      <c r="HF325" s="35"/>
      <c r="HG325" s="35"/>
      <c r="HH325" s="35"/>
      <c r="HI325" s="35"/>
      <c r="HJ325" s="35"/>
      <c r="HK325" s="35"/>
      <c r="HL325" s="35"/>
      <c r="HM325" s="35"/>
      <c r="HN325" s="35"/>
      <c r="HO325" s="35"/>
      <c r="HP325" s="35"/>
      <c r="HQ325" s="35"/>
      <c r="HR325" s="35"/>
      <c r="HS325" s="35"/>
      <c r="HT325" s="35"/>
      <c r="HU325" s="35"/>
      <c r="HV325" s="35"/>
      <c r="HW325" s="35"/>
      <c r="HX325" s="35"/>
      <c r="HY325" s="35"/>
      <c r="HZ325" s="35"/>
      <c r="IA325" s="35"/>
      <c r="IB325" s="35"/>
      <c r="IC325" s="35"/>
      <c r="ID325" s="35"/>
      <c r="IE325" s="35"/>
      <c r="IF325" s="35"/>
      <c r="IG325" s="35"/>
      <c r="IH325" s="35"/>
      <c r="II325" s="35"/>
      <c r="IJ325" s="35"/>
      <c r="IK325" s="35"/>
      <c r="IL325" s="35"/>
      <c r="IM325" s="35"/>
      <c r="IN325" s="35"/>
      <c r="IO325" s="35"/>
      <c r="IP325" s="35"/>
      <c r="IQ325" s="35"/>
      <c r="IR325" s="35"/>
      <c r="IS325" s="35"/>
      <c r="IT325" s="35"/>
      <c r="IU325" s="35"/>
      <c r="IV325" s="35"/>
      <c r="IW325" s="35"/>
      <c r="IX325" s="35"/>
      <c r="IY325" s="35"/>
      <c r="IZ325" s="35"/>
      <c r="JA325" s="35"/>
      <c r="JB325" s="35"/>
      <c r="JC325" s="35"/>
      <c r="JD325" s="35"/>
      <c r="JE325" s="35"/>
      <c r="JF325" s="35"/>
      <c r="JG325" s="35"/>
      <c r="JH325" s="35"/>
      <c r="JI325" s="35"/>
      <c r="JJ325" s="35"/>
      <c r="JK325" s="35"/>
      <c r="JL325" s="35"/>
      <c r="JM325" s="35"/>
      <c r="JN325" s="35"/>
      <c r="JO325" s="35"/>
      <c r="JP325" s="35"/>
      <c r="JQ325" s="35"/>
      <c r="JR325" s="35"/>
      <c r="JS325" s="35"/>
      <c r="JT325" s="35"/>
      <c r="JU325" s="35"/>
      <c r="JV325" s="35"/>
      <c r="JW325" s="35"/>
      <c r="JX325" s="35"/>
      <c r="JY325" s="35"/>
      <c r="JZ325" s="35"/>
      <c r="KA325" s="35"/>
      <c r="KB325" s="35"/>
      <c r="KC325" s="35"/>
      <c r="KD325" s="35"/>
      <c r="KE325" s="35"/>
      <c r="KF325" s="35"/>
      <c r="KG325" s="35"/>
      <c r="KH325" s="35"/>
      <c r="KI325" s="35"/>
      <c r="KJ325" s="35"/>
      <c r="KK325" s="35"/>
      <c r="KL325" s="35"/>
      <c r="KM325" s="35"/>
      <c r="KN325" s="35"/>
      <c r="KO325" s="35"/>
      <c r="KP325" s="35"/>
      <c r="KQ325" s="35"/>
      <c r="KR325" s="35"/>
      <c r="KS325" s="35"/>
      <c r="KT325" s="35"/>
      <c r="KU325" s="35"/>
      <c r="KV325" s="35"/>
      <c r="KW325" s="35"/>
      <c r="KX325" s="35"/>
      <c r="KY325" s="35"/>
      <c r="KZ325" s="35"/>
      <c r="LA325" s="35"/>
      <c r="LB325" s="35"/>
      <c r="LC325" s="35"/>
      <c r="LD325" s="35"/>
      <c r="LE325" s="35"/>
      <c r="LF325" s="35"/>
      <c r="LG325" s="35"/>
      <c r="LH325" s="35"/>
      <c r="LI325" s="35"/>
      <c r="LJ325" s="35"/>
      <c r="LK325" s="35"/>
      <c r="LL325" s="35"/>
      <c r="LM325" s="35"/>
      <c r="LN325" s="35"/>
      <c r="LO325" s="35"/>
      <c r="LP325" s="35"/>
      <c r="LQ325" s="35"/>
      <c r="LR325" s="35"/>
      <c r="LS325" s="35"/>
      <c r="LT325" s="35"/>
      <c r="LU325" s="35"/>
      <c r="LV325" s="35"/>
      <c r="LW325" s="35"/>
      <c r="LX325" s="35"/>
      <c r="LY325" s="35"/>
      <c r="LZ325" s="35"/>
      <c r="MA325" s="35"/>
      <c r="MB325" s="35"/>
      <c r="MC325" s="35"/>
      <c r="MD325" s="35"/>
      <c r="ME325" s="35"/>
      <c r="MF325" s="35"/>
      <c r="MG325" s="35"/>
      <c r="MH325" s="35"/>
      <c r="MI325" s="35">
        <v>10</v>
      </c>
      <c r="MJ325" s="35"/>
      <c r="MK325" s="35"/>
      <c r="ML325" s="35"/>
      <c r="MM325" s="35"/>
      <c r="MN325" s="35"/>
      <c r="MO325" s="35"/>
      <c r="MP325" s="35"/>
      <c r="MQ325" s="35"/>
      <c r="MR325" s="35">
        <v>40</v>
      </c>
      <c r="MS325" s="35"/>
      <c r="MT325" s="35">
        <v>10</v>
      </c>
      <c r="MU325" s="35"/>
      <c r="MV325" s="35">
        <v>20</v>
      </c>
      <c r="MW325" s="35"/>
      <c r="MX325" s="35"/>
      <c r="MY325" s="35"/>
      <c r="MZ325" s="35"/>
      <c r="NA325" s="35"/>
      <c r="NB325" s="35"/>
      <c r="NC325" s="35"/>
      <c r="ND325" s="35"/>
      <c r="NE325" s="35"/>
      <c r="NF325" s="35"/>
      <c r="NG325" s="35"/>
      <c r="NH325" s="35"/>
      <c r="NI325" s="35"/>
      <c r="NJ325" s="35"/>
      <c r="NK325" s="35"/>
      <c r="NL325" s="35"/>
      <c r="NM325" s="35"/>
      <c r="NN325" s="35"/>
      <c r="NO325" s="35"/>
      <c r="NP325" s="35"/>
      <c r="NQ325" s="35"/>
      <c r="NR325" s="35"/>
      <c r="NS325" s="35"/>
      <c r="NT325" s="35"/>
      <c r="NU325" s="35"/>
      <c r="NV325" s="35"/>
      <c r="NW325" s="35"/>
      <c r="NX325" s="35"/>
      <c r="NY325" s="35"/>
      <c r="NZ325" s="35"/>
      <c r="OA325" s="35"/>
      <c r="OB325" s="35"/>
      <c r="OC325" s="35"/>
      <c r="OD325" s="35"/>
      <c r="OE325" s="35"/>
      <c r="OF325" s="35"/>
      <c r="OG325" s="35"/>
      <c r="OH325" s="35"/>
      <c r="OI325" s="35"/>
      <c r="OJ325" s="35"/>
      <c r="OK325" s="35"/>
      <c r="OL325" s="35"/>
      <c r="OM325" s="35"/>
      <c r="ON325" s="35"/>
      <c r="OO325" s="35"/>
      <c r="OP325" s="35"/>
      <c r="OQ325" s="35"/>
      <c r="OR325" s="35"/>
      <c r="OS325" s="35"/>
      <c r="OT325" s="35"/>
      <c r="OU325" s="35"/>
      <c r="OV325" s="35"/>
      <c r="OW325" s="35"/>
      <c r="OX325" s="35"/>
      <c r="OY325" s="35"/>
      <c r="OZ325" s="35"/>
      <c r="PA325" s="35"/>
      <c r="PB325" s="35"/>
      <c r="PC325" s="35"/>
      <c r="PD325" s="35"/>
      <c r="PE325" s="35"/>
      <c r="PF325" s="35"/>
      <c r="PG325" s="35"/>
      <c r="PH325" s="35"/>
      <c r="PI325" s="35"/>
      <c r="PJ325" s="35"/>
      <c r="PK325" s="35"/>
      <c r="PL325" s="35"/>
      <c r="PM325" s="35"/>
      <c r="PN325" s="35"/>
      <c r="PO325" s="35"/>
      <c r="PP325" s="35"/>
      <c r="PQ325" s="35"/>
      <c r="PR325" s="35"/>
      <c r="PS325" s="35"/>
      <c r="PT325" s="35"/>
      <c r="PU325" s="35"/>
      <c r="PV325" s="35"/>
      <c r="PW325" s="35"/>
      <c r="PX325" s="35"/>
      <c r="PY325" s="35"/>
      <c r="PZ325" s="35"/>
      <c r="QA325" s="35"/>
      <c r="QB325" s="35"/>
      <c r="QC325" s="35"/>
      <c r="QD325" s="35"/>
      <c r="QE325" s="35"/>
      <c r="QF325" s="35"/>
      <c r="QG325" s="35"/>
      <c r="QH325" s="35"/>
      <c r="QI325" s="35"/>
      <c r="QJ325" s="35"/>
      <c r="QK325" s="35"/>
      <c r="QL325" s="35"/>
      <c r="QM325" s="35"/>
      <c r="QN325" s="35"/>
      <c r="QO325" s="35"/>
      <c r="QP325" s="35"/>
      <c r="QQ325" s="35"/>
      <c r="QR325" s="35"/>
      <c r="QS325" s="35"/>
      <c r="QT325" s="35"/>
      <c r="QU325" s="35"/>
      <c r="QV325" s="35"/>
      <c r="QW325" s="35"/>
      <c r="QX325" s="35"/>
      <c r="QY325" s="35"/>
      <c r="QZ325" s="35"/>
      <c r="RA325" s="35"/>
      <c r="RB325" s="35"/>
      <c r="RC325" s="35"/>
      <c r="RD325" s="35"/>
      <c r="RE325" s="35"/>
      <c r="RF325" s="35"/>
      <c r="RG325" s="35"/>
      <c r="RH325" s="35"/>
      <c r="RI325" s="35"/>
      <c r="RJ325" s="35"/>
      <c r="RK325" s="35"/>
      <c r="RL325" s="35"/>
      <c r="RM325" s="35"/>
      <c r="RN325" s="35"/>
      <c r="RO325" s="35"/>
      <c r="RP325" s="35"/>
      <c r="RQ325" s="35"/>
      <c r="RR325" s="35"/>
      <c r="RS325" s="35"/>
      <c r="RT325" s="35"/>
      <c r="RU325" s="35"/>
      <c r="RV325" s="35"/>
      <c r="RW325" s="35"/>
      <c r="RX325" s="35"/>
      <c r="RY325" s="35"/>
      <c r="RZ325" s="35"/>
      <c r="SA325" s="35"/>
      <c r="SB325" s="35"/>
      <c r="SC325" s="35"/>
      <c r="SD325" s="35"/>
      <c r="SE325" s="35"/>
      <c r="SF325" s="35"/>
      <c r="SG325" s="35"/>
      <c r="SH325" s="35"/>
      <c r="SI325" s="35"/>
      <c r="SJ325" s="35"/>
      <c r="SK325" s="35"/>
      <c r="SL325" s="35"/>
      <c r="SM325" s="35"/>
      <c r="SN325" s="35"/>
      <c r="SO325" s="35"/>
      <c r="SP325" s="35"/>
      <c r="SQ325" s="35"/>
      <c r="SR325" s="35"/>
      <c r="SS325" s="35"/>
      <c r="ST325" s="35"/>
      <c r="SU325" s="35"/>
      <c r="SV325" s="35"/>
      <c r="SW325" s="35"/>
      <c r="SX325" s="35"/>
      <c r="SY325" s="35"/>
      <c r="SZ325" s="35"/>
      <c r="TA325" s="35"/>
      <c r="TB325" s="35"/>
      <c r="TC325" s="35"/>
      <c r="TD325" s="35"/>
      <c r="TE325" s="35"/>
      <c r="TF325" s="35"/>
      <c r="TG325" s="35"/>
      <c r="TH325" s="35"/>
      <c r="TI325" s="35"/>
      <c r="TJ325" s="35"/>
      <c r="TK325" s="35"/>
      <c r="TL325" s="35"/>
      <c r="TM325" s="35"/>
      <c r="TN325" s="35"/>
      <c r="TO325" s="35"/>
      <c r="TP325" s="35"/>
      <c r="TQ325" s="35"/>
      <c r="TR325" s="35"/>
      <c r="TS325" s="35"/>
      <c r="TT325" s="35"/>
      <c r="TU325" s="35"/>
      <c r="TV325" s="35"/>
      <c r="TW325" s="35"/>
      <c r="TX325" s="35"/>
      <c r="TY325" s="35"/>
      <c r="TZ325" s="35"/>
      <c r="UA325" s="35"/>
      <c r="UB325" s="35"/>
      <c r="UC325" s="35"/>
      <c r="UD325" s="35"/>
      <c r="UE325" s="35"/>
      <c r="UF325" s="35"/>
      <c r="UG325" s="35"/>
      <c r="UH325" s="35"/>
      <c r="UI325" s="35"/>
      <c r="UJ325" s="35"/>
      <c r="UK325" s="35"/>
      <c r="UL325" s="35"/>
      <c r="UM325" s="35"/>
      <c r="UN325" s="35"/>
      <c r="UO325" s="35"/>
      <c r="UP325" s="35"/>
      <c r="UQ325" s="35"/>
      <c r="UR325" s="35"/>
      <c r="US325" s="35"/>
      <c r="UT325" s="35"/>
      <c r="UU325" s="35"/>
      <c r="UV325" s="35"/>
      <c r="UW325" s="35"/>
      <c r="UX325" s="35"/>
      <c r="UY325" s="35"/>
      <c r="UZ325" s="35"/>
      <c r="VA325" s="35"/>
      <c r="VB325" s="35"/>
      <c r="VC325" s="35"/>
      <c r="VD325" s="35"/>
      <c r="VE325" s="35"/>
      <c r="VF325" s="35"/>
      <c r="VG325" s="35"/>
      <c r="VH325" s="35"/>
      <c r="VI325" s="35"/>
      <c r="VJ325" s="35"/>
      <c r="VK325" s="35"/>
      <c r="VL325" s="35"/>
      <c r="VM325" s="35"/>
      <c r="VN325" s="35"/>
      <c r="VO325" s="35"/>
      <c r="VP325" s="35"/>
      <c r="VQ325" s="35"/>
      <c r="VR325" s="35"/>
      <c r="VS325" s="35"/>
      <c r="VT325" s="35"/>
      <c r="VU325" s="35"/>
      <c r="VV325" s="35"/>
      <c r="VW325" s="35"/>
      <c r="VX325" s="35"/>
      <c r="VY325" s="35"/>
      <c r="VZ325" s="35"/>
      <c r="WA325" s="35"/>
      <c r="WB325" s="35"/>
      <c r="WC325" s="35"/>
      <c r="WD325" s="35">
        <v>10</v>
      </c>
      <c r="WE325" s="35"/>
      <c r="WF325" s="35"/>
      <c r="WG325" s="35"/>
      <c r="WH325" s="35"/>
      <c r="WI325" s="35"/>
      <c r="WJ325" s="35"/>
      <c r="WK325" s="35"/>
      <c r="WL325" s="35"/>
      <c r="WM325" s="35"/>
      <c r="WN325" s="35"/>
      <c r="WO325" s="35"/>
      <c r="WP325" s="35"/>
      <c r="WQ325" s="35"/>
      <c r="WR325" s="35"/>
      <c r="WS325" s="35"/>
      <c r="WT325" s="35"/>
      <c r="WU325" s="35"/>
      <c r="WV325" s="35"/>
      <c r="WW325" s="35"/>
      <c r="WX325" s="35"/>
      <c r="WY325" s="35"/>
      <c r="WZ325" s="35"/>
      <c r="XA325" s="35"/>
      <c r="XB325" s="35">
        <v>10</v>
      </c>
      <c r="XC325" s="35"/>
      <c r="XD325" s="35"/>
      <c r="XE325" s="35"/>
      <c r="XF325" s="35"/>
      <c r="XG325" s="35"/>
      <c r="XH325" s="35"/>
      <c r="XI325" s="35"/>
      <c r="XJ325" s="35"/>
      <c r="XK325" s="35"/>
      <c r="XL325" s="35"/>
      <c r="XM325" s="35"/>
      <c r="XN325" s="35"/>
      <c r="XO325" s="35"/>
      <c r="XP325" s="35"/>
      <c r="XQ325" s="35"/>
      <c r="XR325" s="35"/>
      <c r="XS325" s="35"/>
      <c r="XT325" s="35"/>
      <c r="XU325" s="35"/>
      <c r="XV325" s="35"/>
      <c r="XW325" s="35"/>
      <c r="XX325" s="35"/>
      <c r="XY325" s="35"/>
      <c r="XZ325" s="35"/>
      <c r="YA325" s="35"/>
      <c r="YB325" s="35"/>
      <c r="YC325" s="35"/>
      <c r="YD325" s="35"/>
      <c r="YE325" s="35"/>
      <c r="YF325" s="35"/>
      <c r="YG325" s="35"/>
      <c r="YH325" s="35"/>
      <c r="YI325" s="35"/>
      <c r="YJ325" s="35"/>
      <c r="YK325" s="35"/>
      <c r="YL325" s="35"/>
      <c r="YM325" s="35"/>
      <c r="YN325" s="35"/>
      <c r="YO325" s="35"/>
      <c r="YP325" s="35"/>
      <c r="YQ325" s="35"/>
      <c r="YR325" s="35"/>
      <c r="YS325" s="35"/>
      <c r="YT325" s="35"/>
      <c r="YU325" s="35"/>
      <c r="YV325" s="35"/>
      <c r="YW325" s="35"/>
      <c r="YX325" s="35"/>
      <c r="YY325" s="35"/>
      <c r="YZ325" s="35"/>
      <c r="ZA325" s="35"/>
      <c r="ZB325" s="35">
        <v>40</v>
      </c>
      <c r="ZC325" s="35"/>
      <c r="ZD325" s="35"/>
      <c r="ZE325" s="35"/>
      <c r="ZF325" s="35"/>
      <c r="ZG325" s="35"/>
      <c r="ZH325" s="35"/>
      <c r="ZI325" s="35"/>
      <c r="ZJ325" s="35"/>
      <c r="ZK325" s="35"/>
      <c r="ZL325" s="35"/>
      <c r="ZM325" s="35"/>
      <c r="ZN325" s="35"/>
      <c r="ZO325" s="35"/>
      <c r="ZP325" s="35"/>
      <c r="ZQ325" s="35"/>
      <c r="ZR325" s="35"/>
      <c r="ZS325" s="35"/>
      <c r="ZT325" s="35"/>
      <c r="ZU325" s="35"/>
      <c r="ZV325" s="35"/>
      <c r="ZW325" s="35"/>
      <c r="ZX325" s="35"/>
      <c r="ZY325" s="35"/>
      <c r="ZZ325" s="35"/>
      <c r="AAA325" s="35"/>
      <c r="AAB325" s="35"/>
      <c r="AAC325" s="35"/>
      <c r="AAD325" s="35"/>
      <c r="AAE325" s="35"/>
      <c r="AAF325" s="35"/>
      <c r="AAG325" s="35"/>
      <c r="AAH325" s="35"/>
      <c r="AAI325" s="35"/>
      <c r="AAJ325" s="35"/>
      <c r="AAK325" s="35"/>
      <c r="AAL325" s="35"/>
      <c r="AAM325" s="35"/>
      <c r="AAN325" s="35"/>
      <c r="AAO325" s="35"/>
      <c r="AAP325" s="35"/>
      <c r="AAQ325" s="35"/>
      <c r="AAR325" s="35"/>
      <c r="AAS325" s="35"/>
      <c r="AAT325" s="35"/>
      <c r="AAU325" s="35"/>
      <c r="AAV325" s="35"/>
      <c r="AAW325" s="35"/>
      <c r="AAX325" s="35"/>
      <c r="AAY325" s="35"/>
      <c r="AAZ325" s="35"/>
      <c r="ABA325" s="35"/>
      <c r="ABB325" s="35"/>
      <c r="ABC325" s="35"/>
      <c r="ABD325" s="35"/>
      <c r="ABE325" s="35"/>
      <c r="ABF325" s="35"/>
      <c r="ABG325" s="35"/>
      <c r="ABH325" s="35"/>
      <c r="ABI325" s="35"/>
      <c r="ABJ325" s="35"/>
      <c r="ABK325" s="35"/>
      <c r="ABL325" s="35"/>
      <c r="ABM325" s="35"/>
      <c r="ABN325" s="35"/>
      <c r="ABO325" s="35"/>
      <c r="ABP325" s="35"/>
      <c r="ABQ325" s="35"/>
      <c r="ABR325" s="35"/>
      <c r="ABS325" s="35"/>
      <c r="ABT325" s="35"/>
      <c r="ABU325" s="35"/>
      <c r="ABV325" s="35"/>
      <c r="ABW325" s="35"/>
      <c r="ABX325" s="35"/>
      <c r="ABY325" s="35"/>
      <c r="ABZ325" s="35"/>
      <c r="ACA325" s="35"/>
      <c r="ACB325" s="35"/>
      <c r="ACC325" s="35"/>
      <c r="ACD325" s="35"/>
      <c r="ACE325" s="35"/>
      <c r="ACF325" s="35"/>
      <c r="ACG325" s="35"/>
      <c r="ACH325" s="35"/>
      <c r="ACI325" s="35"/>
      <c r="ACJ325" s="35"/>
      <c r="ACK325" s="35"/>
      <c r="ACL325" s="35"/>
      <c r="ACM325" s="35"/>
      <c r="ACN325" s="35"/>
      <c r="ACO325" s="35"/>
      <c r="ACP325" s="35"/>
      <c r="ACQ325" s="35"/>
      <c r="ACR325" s="35"/>
      <c r="ACS325" s="35"/>
      <c r="ACT325" s="35"/>
      <c r="ACU325" s="35"/>
      <c r="ACV325" s="35"/>
      <c r="ACW325" s="35"/>
      <c r="ACX325" s="35"/>
      <c r="ACY325" s="35"/>
      <c r="ACZ325" s="35"/>
      <c r="ADA325" s="35"/>
      <c r="ADB325" s="35"/>
      <c r="ADC325" s="35"/>
      <c r="ADD325" s="35"/>
      <c r="ADE325" s="35"/>
      <c r="ADF325" s="35"/>
      <c r="ADG325" s="35"/>
      <c r="ADH325" s="35"/>
      <c r="ADI325" s="35"/>
      <c r="ADJ325" s="35"/>
      <c r="ADK325" s="35"/>
      <c r="ADL325" s="35"/>
      <c r="ADM325" s="35"/>
      <c r="ADN325" s="35"/>
      <c r="ADO325" s="35"/>
      <c r="ADP325" s="35"/>
      <c r="ADQ325" s="35"/>
      <c r="ADR325" s="35"/>
      <c r="ADS325" s="35"/>
      <c r="ADT325" s="35"/>
      <c r="ADU325" s="35"/>
      <c r="ADV325" s="35"/>
      <c r="ADW325" s="35"/>
      <c r="ADX325" s="35"/>
      <c r="ADY325" s="26">
        <f t="shared" si="12"/>
        <v>0</v>
      </c>
      <c r="ADZ325" s="5"/>
    </row>
    <row r="326" spans="1:806" s="33" customFormat="1" x14ac:dyDescent="0.2">
      <c r="A326" s="38" t="s">
        <v>37</v>
      </c>
      <c r="B326" s="65">
        <f t="shared" si="11"/>
        <v>0</v>
      </c>
      <c r="C326" s="57">
        <v>11</v>
      </c>
      <c r="D326" s="59">
        <v>44685</v>
      </c>
      <c r="E326" s="67">
        <v>37.590000000000003</v>
      </c>
      <c r="F326" s="67">
        <f t="shared" si="13"/>
        <v>0</v>
      </c>
      <c r="G326" s="6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15"/>
      <c r="BF326" s="15"/>
      <c r="BG326" s="136"/>
      <c r="BH326" s="35"/>
      <c r="BI326" s="35"/>
      <c r="BJ326" s="35"/>
      <c r="BK326" s="35"/>
      <c r="BL326" s="35"/>
      <c r="BM326" s="35"/>
      <c r="BN326" s="35"/>
      <c r="BO326" s="35"/>
      <c r="BP326" s="35"/>
      <c r="BQ326" s="35"/>
      <c r="BR326" s="35"/>
      <c r="BS326" s="35"/>
      <c r="BT326" s="35"/>
      <c r="BU326" s="35"/>
      <c r="BV326" s="35"/>
      <c r="BW326" s="35"/>
      <c r="BX326" s="35">
        <v>22</v>
      </c>
      <c r="BY326" s="35"/>
      <c r="BZ326" s="35"/>
      <c r="CA326" s="35"/>
      <c r="CB326" s="35"/>
      <c r="CC326" s="35"/>
      <c r="CD326" s="35"/>
      <c r="CE326" s="35"/>
      <c r="CF326" s="35"/>
      <c r="CG326" s="35"/>
      <c r="CH326" s="35"/>
      <c r="CI326" s="35"/>
      <c r="CJ326" s="35"/>
      <c r="CK326" s="35"/>
      <c r="CL326" s="35"/>
      <c r="CM326" s="35"/>
      <c r="CN326" s="35"/>
      <c r="CO326" s="35"/>
      <c r="CP326" s="35"/>
      <c r="CQ326" s="35"/>
      <c r="CR326" s="35"/>
      <c r="CS326" s="35"/>
      <c r="CT326" s="35"/>
      <c r="CU326" s="35"/>
      <c r="CV326" s="35"/>
      <c r="CW326" s="35"/>
      <c r="CX326" s="35"/>
      <c r="CY326" s="35"/>
      <c r="CZ326" s="35"/>
      <c r="DA326" s="35"/>
      <c r="DB326" s="35"/>
      <c r="DC326" s="35"/>
      <c r="DD326" s="35"/>
      <c r="DE326" s="35"/>
      <c r="DF326" s="35"/>
      <c r="DG326" s="35"/>
      <c r="DH326" s="35"/>
      <c r="DI326" s="35"/>
      <c r="DJ326" s="35"/>
      <c r="DK326" s="35"/>
      <c r="DL326" s="35"/>
      <c r="DM326" s="35"/>
      <c r="DN326" s="35"/>
      <c r="DO326" s="35"/>
      <c r="DP326" s="35"/>
      <c r="DQ326" s="35"/>
      <c r="DR326" s="35"/>
      <c r="DS326" s="35"/>
      <c r="DT326" s="35"/>
      <c r="DU326" s="35"/>
      <c r="DV326" s="35"/>
      <c r="DW326" s="35"/>
      <c r="DX326" s="35"/>
      <c r="DY326" s="35"/>
      <c r="DZ326" s="35"/>
      <c r="EA326" s="35"/>
      <c r="EB326" s="35"/>
      <c r="EC326" s="35"/>
      <c r="ED326" s="35"/>
      <c r="EE326" s="35"/>
      <c r="EF326" s="35"/>
      <c r="EG326" s="35"/>
      <c r="EH326" s="35"/>
      <c r="EI326" s="35"/>
      <c r="EJ326" s="35"/>
      <c r="EK326" s="35"/>
      <c r="EL326" s="35"/>
      <c r="EM326" s="35"/>
      <c r="EN326" s="35"/>
      <c r="EO326" s="35"/>
      <c r="EP326" s="35"/>
      <c r="EQ326" s="35"/>
      <c r="ER326" s="35"/>
      <c r="ES326" s="35"/>
      <c r="ET326" s="35"/>
      <c r="EU326" s="35"/>
      <c r="EV326" s="35"/>
      <c r="EW326" s="35"/>
      <c r="EX326" s="35"/>
      <c r="EY326" s="35"/>
      <c r="EZ326" s="35"/>
      <c r="FA326" s="35"/>
      <c r="FB326" s="35"/>
      <c r="FC326" s="35"/>
      <c r="FD326" s="35"/>
      <c r="FE326" s="35"/>
      <c r="FF326" s="35"/>
      <c r="FG326" s="35"/>
      <c r="FH326" s="35"/>
      <c r="FI326" s="35"/>
      <c r="FJ326" s="35"/>
      <c r="FK326" s="35"/>
      <c r="FL326" s="35"/>
      <c r="FM326" s="35"/>
      <c r="FN326" s="35"/>
      <c r="FO326" s="35"/>
      <c r="FP326" s="35"/>
      <c r="FQ326" s="35"/>
      <c r="FR326" s="35">
        <v>11</v>
      </c>
      <c r="FS326" s="35"/>
      <c r="FT326" s="35"/>
      <c r="FU326" s="35"/>
      <c r="FV326" s="35"/>
      <c r="FW326" s="35">
        <v>11</v>
      </c>
      <c r="FX326" s="35"/>
      <c r="FY326" s="35"/>
      <c r="FZ326" s="35"/>
      <c r="GA326" s="35"/>
      <c r="GB326" s="35"/>
      <c r="GC326" s="35"/>
      <c r="GD326" s="35"/>
      <c r="GE326" s="35"/>
      <c r="GF326" s="35"/>
      <c r="GG326" s="35"/>
      <c r="GH326" s="35"/>
      <c r="GI326" s="35"/>
      <c r="GJ326" s="35"/>
      <c r="GK326" s="35"/>
      <c r="GL326" s="35"/>
      <c r="GM326" s="35"/>
      <c r="GN326" s="35"/>
      <c r="GO326" s="35"/>
      <c r="GP326" s="35"/>
      <c r="GQ326" s="35"/>
      <c r="GR326" s="35"/>
      <c r="GS326" s="35"/>
      <c r="GT326" s="35"/>
      <c r="GU326" s="35"/>
      <c r="GV326" s="35"/>
      <c r="GW326" s="35"/>
      <c r="GX326" s="35"/>
      <c r="GY326" s="35"/>
      <c r="GZ326" s="35"/>
      <c r="HA326" s="35"/>
      <c r="HB326" s="35"/>
      <c r="HC326" s="35"/>
      <c r="HD326" s="35"/>
      <c r="HE326" s="35"/>
      <c r="HF326" s="35"/>
      <c r="HG326" s="35"/>
      <c r="HH326" s="35"/>
      <c r="HI326" s="35"/>
      <c r="HJ326" s="35"/>
      <c r="HK326" s="35"/>
      <c r="HL326" s="35"/>
      <c r="HM326" s="35"/>
      <c r="HN326" s="35"/>
      <c r="HO326" s="35"/>
      <c r="HP326" s="35"/>
      <c r="HQ326" s="35"/>
      <c r="HR326" s="35"/>
      <c r="HS326" s="35"/>
      <c r="HT326" s="35"/>
      <c r="HU326" s="35"/>
      <c r="HV326" s="35"/>
      <c r="HW326" s="35"/>
      <c r="HX326" s="35"/>
      <c r="HY326" s="35"/>
      <c r="HZ326" s="35"/>
      <c r="IA326" s="35"/>
      <c r="IB326" s="35"/>
      <c r="IC326" s="35"/>
      <c r="ID326" s="35"/>
      <c r="IE326" s="35"/>
      <c r="IF326" s="35"/>
      <c r="IG326" s="35"/>
      <c r="IH326" s="35"/>
      <c r="II326" s="35"/>
      <c r="IJ326" s="35"/>
      <c r="IK326" s="35"/>
      <c r="IL326" s="35"/>
      <c r="IM326" s="35"/>
      <c r="IN326" s="35"/>
      <c r="IO326" s="35"/>
      <c r="IP326" s="35"/>
      <c r="IQ326" s="35"/>
      <c r="IR326" s="35"/>
      <c r="IS326" s="35"/>
      <c r="IT326" s="35"/>
      <c r="IU326" s="35"/>
      <c r="IV326" s="35"/>
      <c r="IW326" s="35"/>
      <c r="IX326" s="35"/>
      <c r="IY326" s="35"/>
      <c r="IZ326" s="35"/>
      <c r="JA326" s="35"/>
      <c r="JB326" s="35"/>
      <c r="JC326" s="35"/>
      <c r="JD326" s="35"/>
      <c r="JE326" s="35"/>
      <c r="JF326" s="35"/>
      <c r="JG326" s="35"/>
      <c r="JH326" s="35"/>
      <c r="JI326" s="35"/>
      <c r="JJ326" s="35"/>
      <c r="JK326" s="35"/>
      <c r="JL326" s="35"/>
      <c r="JM326" s="35"/>
      <c r="JN326" s="35"/>
      <c r="JO326" s="35"/>
      <c r="JP326" s="35"/>
      <c r="JQ326" s="35"/>
      <c r="JR326" s="35"/>
      <c r="JS326" s="35"/>
      <c r="JT326" s="35"/>
      <c r="JU326" s="35"/>
      <c r="JV326" s="35"/>
      <c r="JW326" s="35"/>
      <c r="JX326" s="35"/>
      <c r="JY326" s="35"/>
      <c r="JZ326" s="35"/>
      <c r="KA326" s="35"/>
      <c r="KB326" s="35"/>
      <c r="KC326" s="35"/>
      <c r="KD326" s="35"/>
      <c r="KE326" s="35"/>
      <c r="KF326" s="35"/>
      <c r="KG326" s="35"/>
      <c r="KH326" s="35"/>
      <c r="KI326" s="35"/>
      <c r="KJ326" s="35"/>
      <c r="KK326" s="35"/>
      <c r="KL326" s="35"/>
      <c r="KM326" s="35"/>
      <c r="KN326" s="35"/>
      <c r="KO326" s="35"/>
      <c r="KP326" s="35"/>
      <c r="KQ326" s="35"/>
      <c r="KR326" s="35"/>
      <c r="KS326" s="35"/>
      <c r="KT326" s="35"/>
      <c r="KU326" s="35"/>
      <c r="KV326" s="35"/>
      <c r="KW326" s="35"/>
      <c r="KX326" s="35"/>
      <c r="KY326" s="35"/>
      <c r="KZ326" s="35"/>
      <c r="LA326" s="35"/>
      <c r="LB326" s="35"/>
      <c r="LC326" s="35"/>
      <c r="LD326" s="35"/>
      <c r="LE326" s="35"/>
      <c r="LF326" s="35"/>
      <c r="LG326" s="35"/>
      <c r="LH326" s="35"/>
      <c r="LI326" s="35"/>
      <c r="LJ326" s="35"/>
      <c r="LK326" s="35"/>
      <c r="LL326" s="35"/>
      <c r="LM326" s="35"/>
      <c r="LN326" s="35"/>
      <c r="LO326" s="35"/>
      <c r="LP326" s="35"/>
      <c r="LQ326" s="35"/>
      <c r="LR326" s="35"/>
      <c r="LS326" s="35"/>
      <c r="LT326" s="35"/>
      <c r="LU326" s="35"/>
      <c r="LV326" s="35"/>
      <c r="LW326" s="35"/>
      <c r="LX326" s="35"/>
      <c r="LY326" s="35"/>
      <c r="LZ326" s="35"/>
      <c r="MA326" s="35"/>
      <c r="MB326" s="35"/>
      <c r="MC326" s="35"/>
      <c r="MD326" s="35"/>
      <c r="ME326" s="35"/>
      <c r="MF326" s="35"/>
      <c r="MG326" s="35"/>
      <c r="MH326" s="35"/>
      <c r="MI326" s="35"/>
      <c r="MJ326" s="35"/>
      <c r="MK326" s="35"/>
      <c r="ML326" s="35"/>
      <c r="MM326" s="35"/>
      <c r="MN326" s="35"/>
      <c r="MO326" s="35"/>
      <c r="MP326" s="35"/>
      <c r="MQ326" s="35"/>
      <c r="MR326" s="35"/>
      <c r="MS326" s="35"/>
      <c r="MT326" s="35"/>
      <c r="MU326" s="35"/>
      <c r="MV326" s="35"/>
      <c r="MW326" s="35"/>
      <c r="MX326" s="35"/>
      <c r="MY326" s="35"/>
      <c r="MZ326" s="35"/>
      <c r="NA326" s="35"/>
      <c r="NB326" s="35"/>
      <c r="NC326" s="35"/>
      <c r="ND326" s="35"/>
      <c r="NE326" s="35"/>
      <c r="NF326" s="35"/>
      <c r="NG326" s="35"/>
      <c r="NH326" s="35"/>
      <c r="NI326" s="35"/>
      <c r="NJ326" s="35"/>
      <c r="NK326" s="35"/>
      <c r="NL326" s="35"/>
      <c r="NM326" s="35"/>
      <c r="NN326" s="35"/>
      <c r="NO326" s="35"/>
      <c r="NP326" s="35"/>
      <c r="NQ326" s="35"/>
      <c r="NR326" s="35"/>
      <c r="NS326" s="35"/>
      <c r="NT326" s="35"/>
      <c r="NU326" s="35"/>
      <c r="NV326" s="35"/>
      <c r="NW326" s="35"/>
      <c r="NX326" s="35"/>
      <c r="NY326" s="35"/>
      <c r="NZ326" s="35"/>
      <c r="OA326" s="35"/>
      <c r="OB326" s="35"/>
      <c r="OC326" s="35"/>
      <c r="OD326" s="35"/>
      <c r="OE326" s="35"/>
      <c r="OF326" s="35"/>
      <c r="OG326" s="35"/>
      <c r="OH326" s="35"/>
      <c r="OI326" s="35"/>
      <c r="OJ326" s="35"/>
      <c r="OK326" s="35"/>
      <c r="OL326" s="35"/>
      <c r="OM326" s="35"/>
      <c r="ON326" s="35"/>
      <c r="OO326" s="35"/>
      <c r="OP326" s="35"/>
      <c r="OQ326" s="35"/>
      <c r="OR326" s="35"/>
      <c r="OS326" s="35"/>
      <c r="OT326" s="35"/>
      <c r="OU326" s="35"/>
      <c r="OV326" s="35"/>
      <c r="OW326" s="35"/>
      <c r="OX326" s="35"/>
      <c r="OY326" s="35"/>
      <c r="OZ326" s="35"/>
      <c r="PA326" s="35"/>
      <c r="PB326" s="35"/>
      <c r="PC326" s="35">
        <v>22</v>
      </c>
      <c r="PD326" s="35"/>
      <c r="PE326" s="35"/>
      <c r="PF326" s="35"/>
      <c r="PG326" s="35"/>
      <c r="PH326" s="35"/>
      <c r="PI326" s="35"/>
      <c r="PJ326" s="35"/>
      <c r="PK326" s="35"/>
      <c r="PL326" s="35"/>
      <c r="PM326" s="35"/>
      <c r="PN326" s="35"/>
      <c r="PO326" s="35"/>
      <c r="PP326" s="35"/>
      <c r="PQ326" s="35"/>
      <c r="PR326" s="35"/>
      <c r="PS326" s="35"/>
      <c r="PT326" s="35"/>
      <c r="PU326" s="35"/>
      <c r="PV326" s="35"/>
      <c r="PW326" s="35"/>
      <c r="PX326" s="35"/>
      <c r="PY326" s="35"/>
      <c r="PZ326" s="35"/>
      <c r="QA326" s="35"/>
      <c r="QB326" s="35"/>
      <c r="QC326" s="35"/>
      <c r="QD326" s="35"/>
      <c r="QE326" s="35"/>
      <c r="QF326" s="35"/>
      <c r="QG326" s="35"/>
      <c r="QH326" s="35"/>
      <c r="QI326" s="35"/>
      <c r="QJ326" s="35"/>
      <c r="QK326" s="35"/>
      <c r="QL326" s="35"/>
      <c r="QM326" s="35"/>
      <c r="QN326" s="35"/>
      <c r="QO326" s="35"/>
      <c r="QP326" s="35"/>
      <c r="QQ326" s="35"/>
      <c r="QR326" s="35"/>
      <c r="QS326" s="35"/>
      <c r="QT326" s="35"/>
      <c r="QU326" s="35"/>
      <c r="QV326" s="35"/>
      <c r="QW326" s="35"/>
      <c r="QX326" s="35"/>
      <c r="QY326" s="35"/>
      <c r="QZ326" s="35"/>
      <c r="RA326" s="35"/>
      <c r="RB326" s="35"/>
      <c r="RC326" s="35"/>
      <c r="RD326" s="35"/>
      <c r="RE326" s="35"/>
      <c r="RF326" s="35"/>
      <c r="RG326" s="35"/>
      <c r="RH326" s="35"/>
      <c r="RI326" s="35"/>
      <c r="RJ326" s="35"/>
      <c r="RK326" s="35"/>
      <c r="RL326" s="35"/>
      <c r="RM326" s="35"/>
      <c r="RN326" s="35"/>
      <c r="RO326" s="35"/>
      <c r="RP326" s="35"/>
      <c r="RQ326" s="35"/>
      <c r="RR326" s="35"/>
      <c r="RS326" s="35"/>
      <c r="RT326" s="35"/>
      <c r="RU326" s="35"/>
      <c r="RV326" s="35"/>
      <c r="RW326" s="35"/>
      <c r="RX326" s="35"/>
      <c r="RY326" s="35"/>
      <c r="RZ326" s="35"/>
      <c r="SA326" s="35"/>
      <c r="SB326" s="35"/>
      <c r="SC326" s="35"/>
      <c r="SD326" s="35"/>
      <c r="SE326" s="35"/>
      <c r="SF326" s="35"/>
      <c r="SG326" s="35"/>
      <c r="SH326" s="35"/>
      <c r="SI326" s="35"/>
      <c r="SJ326" s="35"/>
      <c r="SK326" s="35"/>
      <c r="SL326" s="35"/>
      <c r="SM326" s="35"/>
      <c r="SN326" s="35"/>
      <c r="SO326" s="35"/>
      <c r="SP326" s="35"/>
      <c r="SQ326" s="35"/>
      <c r="SR326" s="35"/>
      <c r="SS326" s="35"/>
      <c r="ST326" s="35"/>
      <c r="SU326" s="35"/>
      <c r="SV326" s="35"/>
      <c r="SW326" s="35"/>
      <c r="SX326" s="35"/>
      <c r="SY326" s="35"/>
      <c r="SZ326" s="35"/>
      <c r="TA326" s="35"/>
      <c r="TB326" s="35"/>
      <c r="TC326" s="35"/>
      <c r="TD326" s="35"/>
      <c r="TE326" s="35"/>
      <c r="TF326" s="35"/>
      <c r="TG326" s="35"/>
      <c r="TH326" s="35"/>
      <c r="TI326" s="35"/>
      <c r="TJ326" s="35"/>
      <c r="TK326" s="35"/>
      <c r="TL326" s="35"/>
      <c r="TM326" s="35"/>
      <c r="TN326" s="35"/>
      <c r="TO326" s="35"/>
      <c r="TP326" s="35"/>
      <c r="TQ326" s="35"/>
      <c r="TR326" s="35"/>
      <c r="TS326" s="35"/>
      <c r="TT326" s="35"/>
      <c r="TU326" s="35"/>
      <c r="TV326" s="35"/>
      <c r="TW326" s="35"/>
      <c r="TX326" s="35"/>
      <c r="TY326" s="35"/>
      <c r="TZ326" s="35"/>
      <c r="UA326" s="35"/>
      <c r="UB326" s="35"/>
      <c r="UC326" s="35"/>
      <c r="UD326" s="35"/>
      <c r="UE326" s="35"/>
      <c r="UF326" s="35"/>
      <c r="UG326" s="35"/>
      <c r="UH326" s="35"/>
      <c r="UI326" s="35"/>
      <c r="UJ326" s="35"/>
      <c r="UK326" s="35"/>
      <c r="UL326" s="35"/>
      <c r="UM326" s="35"/>
      <c r="UN326" s="35"/>
      <c r="UO326" s="35"/>
      <c r="UP326" s="35"/>
      <c r="UQ326" s="35"/>
      <c r="UR326" s="35"/>
      <c r="US326" s="35"/>
      <c r="UT326" s="35"/>
      <c r="UU326" s="35"/>
      <c r="UV326" s="35"/>
      <c r="UW326" s="35"/>
      <c r="UX326" s="35"/>
      <c r="UY326" s="35"/>
      <c r="UZ326" s="35"/>
      <c r="VA326" s="35"/>
      <c r="VB326" s="35"/>
      <c r="VC326" s="35"/>
      <c r="VD326" s="35"/>
      <c r="VE326" s="35"/>
      <c r="VF326" s="35"/>
      <c r="VG326" s="35">
        <v>22</v>
      </c>
      <c r="VH326" s="35"/>
      <c r="VI326" s="35"/>
      <c r="VJ326" s="35"/>
      <c r="VK326" s="35"/>
      <c r="VL326" s="35"/>
      <c r="VM326" s="35"/>
      <c r="VN326" s="35"/>
      <c r="VO326" s="35"/>
      <c r="VP326" s="35"/>
      <c r="VQ326" s="35"/>
      <c r="VR326" s="35"/>
      <c r="VS326" s="35"/>
      <c r="VT326" s="35"/>
      <c r="VU326" s="35"/>
      <c r="VV326" s="35"/>
      <c r="VW326" s="35"/>
      <c r="VX326" s="35"/>
      <c r="VY326" s="35"/>
      <c r="VZ326" s="35"/>
      <c r="WA326" s="35"/>
      <c r="WB326" s="35"/>
      <c r="WC326" s="35"/>
      <c r="WD326" s="35"/>
      <c r="WE326" s="35"/>
      <c r="WF326" s="35"/>
      <c r="WG326" s="35"/>
      <c r="WH326" s="35"/>
      <c r="WI326" s="35"/>
      <c r="WJ326" s="35"/>
      <c r="WK326" s="35"/>
      <c r="WL326" s="35"/>
      <c r="WM326" s="35"/>
      <c r="WN326" s="35"/>
      <c r="WO326" s="35"/>
      <c r="WP326" s="35"/>
      <c r="WQ326" s="35"/>
      <c r="WR326" s="35"/>
      <c r="WS326" s="35"/>
      <c r="WT326" s="35"/>
      <c r="WU326" s="35"/>
      <c r="WV326" s="35"/>
      <c r="WW326" s="35"/>
      <c r="WX326" s="35"/>
      <c r="WY326" s="35"/>
      <c r="WZ326" s="35"/>
      <c r="XA326" s="35"/>
      <c r="XB326" s="35"/>
      <c r="XC326" s="35"/>
      <c r="XD326" s="35"/>
      <c r="XE326" s="35"/>
      <c r="XF326" s="35"/>
      <c r="XG326" s="35"/>
      <c r="XH326" s="35"/>
      <c r="XI326" s="35"/>
      <c r="XJ326" s="35"/>
      <c r="XK326" s="35"/>
      <c r="XL326" s="35"/>
      <c r="XM326" s="35"/>
      <c r="XN326" s="35"/>
      <c r="XO326" s="35"/>
      <c r="XP326" s="35"/>
      <c r="XQ326" s="35"/>
      <c r="XR326" s="35"/>
      <c r="XS326" s="35"/>
      <c r="XT326" s="35"/>
      <c r="XU326" s="35"/>
      <c r="XV326" s="35"/>
      <c r="XW326" s="35"/>
      <c r="XX326" s="35"/>
      <c r="XY326" s="35"/>
      <c r="XZ326" s="35"/>
      <c r="YA326" s="35"/>
      <c r="YB326" s="35"/>
      <c r="YC326" s="35"/>
      <c r="YD326" s="35"/>
      <c r="YE326" s="35"/>
      <c r="YF326" s="35"/>
      <c r="YG326" s="35"/>
      <c r="YH326" s="35"/>
      <c r="YI326" s="35"/>
      <c r="YJ326" s="35"/>
      <c r="YK326" s="35"/>
      <c r="YL326" s="35"/>
      <c r="YM326" s="35"/>
      <c r="YN326" s="35"/>
      <c r="YO326" s="35"/>
      <c r="YP326" s="35"/>
      <c r="YQ326" s="35"/>
      <c r="YR326" s="35"/>
      <c r="YS326" s="35"/>
      <c r="YT326" s="35"/>
      <c r="YU326" s="35"/>
      <c r="YV326" s="35"/>
      <c r="YW326" s="35"/>
      <c r="YX326" s="35"/>
      <c r="YY326" s="35"/>
      <c r="YZ326" s="35"/>
      <c r="ZA326" s="35"/>
      <c r="ZB326" s="35"/>
      <c r="ZC326" s="35"/>
      <c r="ZD326" s="35"/>
      <c r="ZE326" s="35"/>
      <c r="ZF326" s="35"/>
      <c r="ZG326" s="35"/>
      <c r="ZH326" s="35"/>
      <c r="ZI326" s="35"/>
      <c r="ZJ326" s="35"/>
      <c r="ZK326" s="35"/>
      <c r="ZL326" s="35"/>
      <c r="ZM326" s="35"/>
      <c r="ZN326" s="35"/>
      <c r="ZO326" s="35"/>
      <c r="ZP326" s="35"/>
      <c r="ZQ326" s="35"/>
      <c r="ZR326" s="35"/>
      <c r="ZS326" s="35"/>
      <c r="ZT326" s="35"/>
      <c r="ZU326" s="35"/>
      <c r="ZV326" s="35"/>
      <c r="ZW326" s="35"/>
      <c r="ZX326" s="35"/>
      <c r="ZY326" s="35"/>
      <c r="ZZ326" s="35"/>
      <c r="AAA326" s="35"/>
      <c r="AAB326" s="35"/>
      <c r="AAC326" s="35"/>
      <c r="AAD326" s="35"/>
      <c r="AAE326" s="35"/>
      <c r="AAF326" s="35"/>
      <c r="AAG326" s="35"/>
      <c r="AAH326" s="35"/>
      <c r="AAI326" s="35"/>
      <c r="AAJ326" s="35"/>
      <c r="AAK326" s="35"/>
      <c r="AAL326" s="35"/>
      <c r="AAM326" s="35"/>
      <c r="AAN326" s="35"/>
      <c r="AAO326" s="35"/>
      <c r="AAP326" s="35"/>
      <c r="AAQ326" s="35"/>
      <c r="AAR326" s="35"/>
      <c r="AAS326" s="35"/>
      <c r="AAT326" s="35"/>
      <c r="AAU326" s="35"/>
      <c r="AAV326" s="35"/>
      <c r="AAW326" s="35"/>
      <c r="AAX326" s="35"/>
      <c r="AAY326" s="35"/>
      <c r="AAZ326" s="35"/>
      <c r="ABA326" s="35"/>
      <c r="ABB326" s="35"/>
      <c r="ABC326" s="35"/>
      <c r="ABD326" s="35"/>
      <c r="ABE326" s="35"/>
      <c r="ABF326" s="35"/>
      <c r="ABG326" s="35"/>
      <c r="ABH326" s="35"/>
      <c r="ABI326" s="35"/>
      <c r="ABJ326" s="35"/>
      <c r="ABK326" s="35"/>
      <c r="ABL326" s="35"/>
      <c r="ABM326" s="35"/>
      <c r="ABN326" s="35"/>
      <c r="ABO326" s="35"/>
      <c r="ABP326" s="35"/>
      <c r="ABQ326" s="35"/>
      <c r="ABR326" s="35"/>
      <c r="ABS326" s="35"/>
      <c r="ABT326" s="35"/>
      <c r="ABU326" s="35"/>
      <c r="ABV326" s="35"/>
      <c r="ABW326" s="35"/>
      <c r="ABX326" s="35"/>
      <c r="ABY326" s="35"/>
      <c r="ABZ326" s="35"/>
      <c r="ACA326" s="35"/>
      <c r="ACB326" s="35"/>
      <c r="ACC326" s="35"/>
      <c r="ACD326" s="35"/>
      <c r="ACE326" s="35"/>
      <c r="ACF326" s="35"/>
      <c r="ACG326" s="35"/>
      <c r="ACH326" s="35"/>
      <c r="ACI326" s="35"/>
      <c r="ACJ326" s="35"/>
      <c r="ACK326" s="35"/>
      <c r="ACL326" s="35"/>
      <c r="ACM326" s="35"/>
      <c r="ACN326" s="35"/>
      <c r="ACO326" s="35"/>
      <c r="ACP326" s="35"/>
      <c r="ACQ326" s="35"/>
      <c r="ACR326" s="35"/>
      <c r="ACS326" s="35"/>
      <c r="ACT326" s="35"/>
      <c r="ACU326" s="35"/>
      <c r="ACV326" s="35"/>
      <c r="ACW326" s="35"/>
      <c r="ACX326" s="35"/>
      <c r="ACY326" s="35"/>
      <c r="ACZ326" s="35"/>
      <c r="ADA326" s="35"/>
      <c r="ADB326" s="35"/>
      <c r="ADC326" s="35"/>
      <c r="ADD326" s="35"/>
      <c r="ADE326" s="35"/>
      <c r="ADF326" s="35"/>
      <c r="ADG326" s="35"/>
      <c r="ADH326" s="35"/>
      <c r="ADI326" s="35"/>
      <c r="ADJ326" s="35"/>
      <c r="ADK326" s="35"/>
      <c r="ADL326" s="35"/>
      <c r="ADM326" s="35"/>
      <c r="ADN326" s="35"/>
      <c r="ADO326" s="35"/>
      <c r="ADP326" s="35"/>
      <c r="ADQ326" s="35"/>
      <c r="ADR326" s="35"/>
      <c r="ADS326" s="35"/>
      <c r="ADT326" s="35"/>
      <c r="ADU326" s="35"/>
      <c r="ADV326" s="35"/>
      <c r="ADW326" s="35"/>
      <c r="ADX326" s="35"/>
      <c r="ADY326" s="26">
        <f t="shared" si="12"/>
        <v>0</v>
      </c>
      <c r="ADZ326" s="5"/>
    </row>
    <row r="327" spans="1:806" s="33" customFormat="1" x14ac:dyDescent="0.2">
      <c r="A327" s="38" t="s">
        <v>37</v>
      </c>
      <c r="B327" s="65">
        <f t="shared" si="11"/>
        <v>11</v>
      </c>
      <c r="C327" s="57">
        <v>11</v>
      </c>
      <c r="D327" s="59">
        <v>44774</v>
      </c>
      <c r="E327" s="67">
        <v>30.4</v>
      </c>
      <c r="F327" s="67">
        <f t="shared" si="13"/>
        <v>334.4</v>
      </c>
      <c r="G327" s="6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15"/>
      <c r="BF327" s="15"/>
      <c r="BG327" s="136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  <c r="BR327" s="35"/>
      <c r="BS327" s="35"/>
      <c r="BT327" s="35"/>
      <c r="BU327" s="35"/>
      <c r="BV327" s="35"/>
      <c r="BW327" s="35"/>
      <c r="BX327" s="35"/>
      <c r="BY327" s="35"/>
      <c r="BZ327" s="35"/>
      <c r="CA327" s="35"/>
      <c r="CB327" s="35"/>
      <c r="CC327" s="35"/>
      <c r="CD327" s="35"/>
      <c r="CE327" s="35"/>
      <c r="CF327" s="35"/>
      <c r="CG327" s="35"/>
      <c r="CH327" s="35"/>
      <c r="CI327" s="35"/>
      <c r="CJ327" s="35"/>
      <c r="CK327" s="35"/>
      <c r="CL327" s="35"/>
      <c r="CM327" s="35"/>
      <c r="CN327" s="35"/>
      <c r="CO327" s="35"/>
      <c r="CP327" s="35"/>
      <c r="CQ327" s="35"/>
      <c r="CR327" s="35"/>
      <c r="CS327" s="35"/>
      <c r="CT327" s="35"/>
      <c r="CU327" s="35"/>
      <c r="CV327" s="35"/>
      <c r="CW327" s="35"/>
      <c r="CX327" s="35"/>
      <c r="CY327" s="35"/>
      <c r="CZ327" s="35"/>
      <c r="DA327" s="35"/>
      <c r="DB327" s="35"/>
      <c r="DC327" s="35"/>
      <c r="DD327" s="35"/>
      <c r="DE327" s="35"/>
      <c r="DF327" s="35"/>
      <c r="DG327" s="35"/>
      <c r="DH327" s="35"/>
      <c r="DI327" s="35"/>
      <c r="DJ327" s="35"/>
      <c r="DK327" s="35"/>
      <c r="DL327" s="35"/>
      <c r="DM327" s="35"/>
      <c r="DN327" s="35"/>
      <c r="DO327" s="35"/>
      <c r="DP327" s="35"/>
      <c r="DQ327" s="35"/>
      <c r="DR327" s="35"/>
      <c r="DS327" s="35"/>
      <c r="DT327" s="35"/>
      <c r="DU327" s="35"/>
      <c r="DV327" s="35"/>
      <c r="DW327" s="35"/>
      <c r="DX327" s="35"/>
      <c r="DY327" s="35"/>
      <c r="DZ327" s="35"/>
      <c r="EA327" s="35"/>
      <c r="EB327" s="35"/>
      <c r="EC327" s="35"/>
      <c r="ED327" s="35"/>
      <c r="EE327" s="35"/>
      <c r="EF327" s="35"/>
      <c r="EG327" s="35"/>
      <c r="EH327" s="35"/>
      <c r="EI327" s="35"/>
      <c r="EJ327" s="35"/>
      <c r="EK327" s="35"/>
      <c r="EL327" s="35"/>
      <c r="EM327" s="35"/>
      <c r="EN327" s="35"/>
      <c r="EO327" s="35"/>
      <c r="EP327" s="35"/>
      <c r="EQ327" s="35"/>
      <c r="ER327" s="35"/>
      <c r="ES327" s="35"/>
      <c r="ET327" s="35"/>
      <c r="EU327" s="35"/>
      <c r="EV327" s="35"/>
      <c r="EW327" s="35"/>
      <c r="EX327" s="35"/>
      <c r="EY327" s="35"/>
      <c r="EZ327" s="35"/>
      <c r="FA327" s="35"/>
      <c r="FB327" s="35"/>
      <c r="FC327" s="35"/>
      <c r="FD327" s="35"/>
      <c r="FE327" s="35"/>
      <c r="FF327" s="35"/>
      <c r="FG327" s="35"/>
      <c r="FH327" s="35"/>
      <c r="FI327" s="35"/>
      <c r="FJ327" s="35"/>
      <c r="FK327" s="35"/>
      <c r="FL327" s="35"/>
      <c r="FM327" s="35"/>
      <c r="FN327" s="35"/>
      <c r="FO327" s="35"/>
      <c r="FP327" s="35"/>
      <c r="FQ327" s="35"/>
      <c r="FR327" s="35"/>
      <c r="FS327" s="35"/>
      <c r="FT327" s="35"/>
      <c r="FU327" s="35"/>
      <c r="FV327" s="35"/>
      <c r="FW327" s="35"/>
      <c r="FX327" s="35"/>
      <c r="FY327" s="35"/>
      <c r="FZ327" s="35"/>
      <c r="GA327" s="35"/>
      <c r="GB327" s="35"/>
      <c r="GC327" s="35"/>
      <c r="GD327" s="35"/>
      <c r="GE327" s="35"/>
      <c r="GF327" s="35"/>
      <c r="GG327" s="35"/>
      <c r="GH327" s="35"/>
      <c r="GI327" s="35"/>
      <c r="GJ327" s="35"/>
      <c r="GK327" s="35"/>
      <c r="GL327" s="35"/>
      <c r="GM327" s="35"/>
      <c r="GN327" s="35"/>
      <c r="GO327" s="35"/>
      <c r="GP327" s="35"/>
      <c r="GQ327" s="35"/>
      <c r="GR327" s="35"/>
      <c r="GS327" s="35"/>
      <c r="GT327" s="35"/>
      <c r="GU327" s="35"/>
      <c r="GV327" s="35"/>
      <c r="GW327" s="35"/>
      <c r="GX327" s="35"/>
      <c r="GY327" s="35"/>
      <c r="GZ327" s="35"/>
      <c r="HA327" s="35"/>
      <c r="HB327" s="35"/>
      <c r="HC327" s="35"/>
      <c r="HD327" s="35"/>
      <c r="HE327" s="35"/>
      <c r="HF327" s="35"/>
      <c r="HG327" s="35"/>
      <c r="HH327" s="35"/>
      <c r="HI327" s="35">
        <v>11</v>
      </c>
      <c r="HJ327" s="35"/>
      <c r="HK327" s="35"/>
      <c r="HL327" s="35"/>
      <c r="HM327" s="35"/>
      <c r="HN327" s="35"/>
      <c r="HO327" s="35"/>
      <c r="HP327" s="35"/>
      <c r="HQ327" s="35"/>
      <c r="HR327" s="35"/>
      <c r="HS327" s="35"/>
      <c r="HT327" s="35"/>
      <c r="HU327" s="35"/>
      <c r="HV327" s="35"/>
      <c r="HW327" s="35"/>
      <c r="HX327" s="35"/>
      <c r="HY327" s="35"/>
      <c r="HZ327" s="35"/>
      <c r="IA327" s="35"/>
      <c r="IB327" s="35"/>
      <c r="IC327" s="35"/>
      <c r="ID327" s="35"/>
      <c r="IE327" s="35"/>
      <c r="IF327" s="35"/>
      <c r="IG327" s="35"/>
      <c r="IH327" s="35"/>
      <c r="II327" s="35"/>
      <c r="IJ327" s="35"/>
      <c r="IK327" s="35"/>
      <c r="IL327" s="35"/>
      <c r="IM327" s="35"/>
      <c r="IN327" s="35"/>
      <c r="IO327" s="35"/>
      <c r="IP327" s="35"/>
      <c r="IQ327" s="35"/>
      <c r="IR327" s="35"/>
      <c r="IS327" s="35"/>
      <c r="IT327" s="35"/>
      <c r="IU327" s="35"/>
      <c r="IV327" s="35"/>
      <c r="IW327" s="35"/>
      <c r="IX327" s="35"/>
      <c r="IY327" s="35"/>
      <c r="IZ327" s="35"/>
      <c r="JA327" s="35"/>
      <c r="JB327" s="35"/>
      <c r="JC327" s="35"/>
      <c r="JD327" s="35"/>
      <c r="JE327" s="35"/>
      <c r="JF327" s="35"/>
      <c r="JG327" s="35"/>
      <c r="JH327" s="35"/>
      <c r="JI327" s="35"/>
      <c r="JJ327" s="35"/>
      <c r="JK327" s="35"/>
      <c r="JL327" s="35"/>
      <c r="JM327" s="35"/>
      <c r="JN327" s="35"/>
      <c r="JO327" s="35"/>
      <c r="JP327" s="35"/>
      <c r="JQ327" s="35"/>
      <c r="JR327" s="35"/>
      <c r="JS327" s="35"/>
      <c r="JT327" s="35"/>
      <c r="JU327" s="35"/>
      <c r="JV327" s="35"/>
      <c r="JW327" s="35"/>
      <c r="JX327" s="35"/>
      <c r="JY327" s="35"/>
      <c r="JZ327" s="35"/>
      <c r="KA327" s="35"/>
      <c r="KB327" s="35"/>
      <c r="KC327" s="35"/>
      <c r="KD327" s="35"/>
      <c r="KE327" s="35"/>
      <c r="KF327" s="35"/>
      <c r="KG327" s="35"/>
      <c r="KH327" s="35"/>
      <c r="KI327" s="35"/>
      <c r="KJ327" s="35"/>
      <c r="KK327" s="35"/>
      <c r="KL327" s="35"/>
      <c r="KM327" s="35"/>
      <c r="KN327" s="35"/>
      <c r="KO327" s="35"/>
      <c r="KP327" s="35"/>
      <c r="KQ327" s="35"/>
      <c r="KR327" s="35"/>
      <c r="KS327" s="35"/>
      <c r="KT327" s="35"/>
      <c r="KU327" s="35"/>
      <c r="KV327" s="35"/>
      <c r="KW327" s="35"/>
      <c r="KX327" s="35"/>
      <c r="KY327" s="35"/>
      <c r="KZ327" s="35"/>
      <c r="LA327" s="35"/>
      <c r="LB327" s="35"/>
      <c r="LC327" s="35"/>
      <c r="LD327" s="35"/>
      <c r="LE327" s="35"/>
      <c r="LF327" s="35"/>
      <c r="LG327" s="35"/>
      <c r="LH327" s="35"/>
      <c r="LI327" s="35"/>
      <c r="LJ327" s="35"/>
      <c r="LK327" s="35"/>
      <c r="LL327" s="35"/>
      <c r="LM327" s="35"/>
      <c r="LN327" s="35"/>
      <c r="LO327" s="35"/>
      <c r="LP327" s="35"/>
      <c r="LQ327" s="35"/>
      <c r="LR327" s="35"/>
      <c r="LS327" s="35"/>
      <c r="LT327" s="35"/>
      <c r="LU327" s="35"/>
      <c r="LV327" s="35"/>
      <c r="LW327" s="35"/>
      <c r="LX327" s="35"/>
      <c r="LY327" s="35"/>
      <c r="LZ327" s="35"/>
      <c r="MA327" s="35"/>
      <c r="MB327" s="35"/>
      <c r="MC327" s="35"/>
      <c r="MD327" s="35"/>
      <c r="ME327" s="35"/>
      <c r="MF327" s="35"/>
      <c r="MG327" s="35"/>
      <c r="MH327" s="35"/>
      <c r="MI327" s="35"/>
      <c r="MJ327" s="35"/>
      <c r="MK327" s="35"/>
      <c r="ML327" s="35"/>
      <c r="MM327" s="35"/>
      <c r="MN327" s="35"/>
      <c r="MO327" s="35"/>
      <c r="MP327" s="35"/>
      <c r="MQ327" s="35"/>
      <c r="MR327" s="35"/>
      <c r="MS327" s="35"/>
      <c r="MT327" s="35"/>
      <c r="MU327" s="35"/>
      <c r="MV327" s="35"/>
      <c r="MW327" s="35"/>
      <c r="MX327" s="35"/>
      <c r="MY327" s="35"/>
      <c r="MZ327" s="35"/>
      <c r="NA327" s="35"/>
      <c r="NB327" s="35"/>
      <c r="NC327" s="35"/>
      <c r="ND327" s="35"/>
      <c r="NE327" s="35"/>
      <c r="NF327" s="35"/>
      <c r="NG327" s="35"/>
      <c r="NH327" s="35"/>
      <c r="NI327" s="35"/>
      <c r="NJ327" s="35"/>
      <c r="NK327" s="35"/>
      <c r="NL327" s="35"/>
      <c r="NM327" s="35"/>
      <c r="NN327" s="35"/>
      <c r="NO327" s="35"/>
      <c r="NP327" s="35"/>
      <c r="NQ327" s="35"/>
      <c r="NR327" s="35"/>
      <c r="NS327" s="35"/>
      <c r="NT327" s="35"/>
      <c r="NU327" s="35"/>
      <c r="NV327" s="35"/>
      <c r="NW327" s="35"/>
      <c r="NX327" s="35"/>
      <c r="NY327" s="35"/>
      <c r="NZ327" s="35"/>
      <c r="OA327" s="35"/>
      <c r="OB327" s="35"/>
      <c r="OC327" s="35"/>
      <c r="OD327" s="35"/>
      <c r="OE327" s="35"/>
      <c r="OF327" s="35"/>
      <c r="OG327" s="35"/>
      <c r="OH327" s="35"/>
      <c r="OI327" s="35"/>
      <c r="OJ327" s="35"/>
      <c r="OK327" s="35"/>
      <c r="OL327" s="35"/>
      <c r="OM327" s="35"/>
      <c r="ON327" s="35"/>
      <c r="OO327" s="35"/>
      <c r="OP327" s="35"/>
      <c r="OQ327" s="35"/>
      <c r="OR327" s="35"/>
      <c r="OS327" s="35"/>
      <c r="OT327" s="35"/>
      <c r="OU327" s="35"/>
      <c r="OV327" s="35"/>
      <c r="OW327" s="35"/>
      <c r="OX327" s="35"/>
      <c r="OY327" s="35"/>
      <c r="OZ327" s="35"/>
      <c r="PA327" s="35"/>
      <c r="PB327" s="35"/>
      <c r="PC327" s="35"/>
      <c r="PD327" s="35"/>
      <c r="PE327" s="35"/>
      <c r="PF327" s="35"/>
      <c r="PG327" s="35"/>
      <c r="PH327" s="35"/>
      <c r="PI327" s="35"/>
      <c r="PJ327" s="35"/>
      <c r="PK327" s="35"/>
      <c r="PL327" s="35"/>
      <c r="PM327" s="35"/>
      <c r="PN327" s="35"/>
      <c r="PO327" s="35"/>
      <c r="PP327" s="35"/>
      <c r="PQ327" s="35"/>
      <c r="PR327" s="35"/>
      <c r="PS327" s="35"/>
      <c r="PT327" s="35"/>
      <c r="PU327" s="35"/>
      <c r="PV327" s="35"/>
      <c r="PW327" s="35"/>
      <c r="PX327" s="35"/>
      <c r="PY327" s="35"/>
      <c r="PZ327" s="35"/>
      <c r="QA327" s="35"/>
      <c r="QB327" s="35"/>
      <c r="QC327" s="35"/>
      <c r="QD327" s="35"/>
      <c r="QE327" s="35"/>
      <c r="QF327" s="35">
        <v>4.4000000000000004</v>
      </c>
      <c r="QG327" s="35"/>
      <c r="QH327" s="35"/>
      <c r="QI327" s="35"/>
      <c r="QJ327" s="35"/>
      <c r="QK327" s="35"/>
      <c r="QL327" s="35"/>
      <c r="QM327" s="35"/>
      <c r="QN327" s="35"/>
      <c r="QO327" s="35"/>
      <c r="QP327" s="35"/>
      <c r="QQ327" s="35"/>
      <c r="QR327" s="35"/>
      <c r="QS327" s="35"/>
      <c r="QT327" s="35"/>
      <c r="QU327" s="35"/>
      <c r="QV327" s="35"/>
      <c r="QW327" s="35"/>
      <c r="QX327" s="35"/>
      <c r="QY327" s="35"/>
      <c r="QZ327" s="35"/>
      <c r="RA327" s="35"/>
      <c r="RB327" s="35"/>
      <c r="RC327" s="35"/>
      <c r="RD327" s="35"/>
      <c r="RE327" s="35"/>
      <c r="RF327" s="35"/>
      <c r="RG327" s="35"/>
      <c r="RH327" s="35"/>
      <c r="RI327" s="35"/>
      <c r="RJ327" s="35"/>
      <c r="RK327" s="35"/>
      <c r="RL327" s="35"/>
      <c r="RM327" s="35"/>
      <c r="RN327" s="35"/>
      <c r="RO327" s="35"/>
      <c r="RP327" s="35"/>
      <c r="RQ327" s="35"/>
      <c r="RR327" s="35"/>
      <c r="RS327" s="35"/>
      <c r="RT327" s="35"/>
      <c r="RU327" s="35"/>
      <c r="RV327" s="35"/>
      <c r="RW327" s="35"/>
      <c r="RX327" s="35"/>
      <c r="RY327" s="35"/>
      <c r="RZ327" s="35"/>
      <c r="SA327" s="35"/>
      <c r="SB327" s="35"/>
      <c r="SC327" s="35"/>
      <c r="SD327" s="35"/>
      <c r="SE327" s="35"/>
      <c r="SF327" s="35"/>
      <c r="SG327" s="35"/>
      <c r="SH327" s="35"/>
      <c r="SI327" s="35"/>
      <c r="SJ327" s="35"/>
      <c r="SK327" s="35"/>
      <c r="SL327" s="35"/>
      <c r="SM327" s="35"/>
      <c r="SN327" s="35"/>
      <c r="SO327" s="35"/>
      <c r="SP327" s="35"/>
      <c r="SQ327" s="35"/>
      <c r="SR327" s="35"/>
      <c r="SS327" s="35"/>
      <c r="ST327" s="35"/>
      <c r="SU327" s="35"/>
      <c r="SV327" s="35"/>
      <c r="SW327" s="35"/>
      <c r="SX327" s="35"/>
      <c r="SY327" s="35"/>
      <c r="SZ327" s="35"/>
      <c r="TA327" s="35"/>
      <c r="TB327" s="35"/>
      <c r="TC327" s="35"/>
      <c r="TD327" s="35"/>
      <c r="TE327" s="35"/>
      <c r="TF327" s="35"/>
      <c r="TG327" s="35"/>
      <c r="TH327" s="35"/>
      <c r="TI327" s="35"/>
      <c r="TJ327" s="35"/>
      <c r="TK327" s="35"/>
      <c r="TL327" s="35"/>
      <c r="TM327" s="35">
        <v>4.4000000000000004</v>
      </c>
      <c r="TN327" s="35"/>
      <c r="TO327" s="35"/>
      <c r="TP327" s="35"/>
      <c r="TQ327" s="35"/>
      <c r="TR327" s="35"/>
      <c r="TS327" s="35"/>
      <c r="TT327" s="35"/>
      <c r="TU327" s="35"/>
      <c r="TV327" s="35"/>
      <c r="TW327" s="35"/>
      <c r="TX327" s="35"/>
      <c r="TY327" s="35"/>
      <c r="TZ327" s="35"/>
      <c r="UA327" s="35"/>
      <c r="UB327" s="35"/>
      <c r="UC327" s="35"/>
      <c r="UD327" s="35"/>
      <c r="UE327" s="35"/>
      <c r="UF327" s="35"/>
      <c r="UG327" s="35"/>
      <c r="UH327" s="35"/>
      <c r="UI327" s="35"/>
      <c r="UJ327" s="35"/>
      <c r="UK327" s="35"/>
      <c r="UL327" s="35"/>
      <c r="UM327" s="35"/>
      <c r="UN327" s="35"/>
      <c r="UO327" s="35"/>
      <c r="UP327" s="35"/>
      <c r="UQ327" s="35"/>
      <c r="UR327" s="35"/>
      <c r="US327" s="35"/>
      <c r="UT327" s="35"/>
      <c r="UU327" s="35"/>
      <c r="UV327" s="35"/>
      <c r="UW327" s="35"/>
      <c r="UX327" s="35"/>
      <c r="UY327" s="35"/>
      <c r="UZ327" s="35"/>
      <c r="VA327" s="35"/>
      <c r="VB327" s="35"/>
      <c r="VC327" s="35"/>
      <c r="VD327" s="35"/>
      <c r="VE327" s="35"/>
      <c r="VF327" s="35"/>
      <c r="VG327" s="35"/>
      <c r="VH327" s="35"/>
      <c r="VI327" s="35"/>
      <c r="VJ327" s="35"/>
      <c r="VK327" s="35"/>
      <c r="VL327" s="35"/>
      <c r="VM327" s="35"/>
      <c r="VN327" s="35"/>
      <c r="VO327" s="35"/>
      <c r="VP327" s="35"/>
      <c r="VQ327" s="35"/>
      <c r="VR327" s="35"/>
      <c r="VS327" s="35"/>
      <c r="VT327" s="35"/>
      <c r="VU327" s="35"/>
      <c r="VV327" s="35"/>
      <c r="VW327" s="35"/>
      <c r="VX327" s="35"/>
      <c r="VY327" s="35"/>
      <c r="VZ327" s="35"/>
      <c r="WA327" s="35"/>
      <c r="WB327" s="35"/>
      <c r="WC327" s="35"/>
      <c r="WD327" s="35"/>
      <c r="WE327" s="35"/>
      <c r="WF327" s="35"/>
      <c r="WG327" s="35"/>
      <c r="WH327" s="35"/>
      <c r="WI327" s="35"/>
      <c r="WJ327" s="35"/>
      <c r="WK327" s="35"/>
      <c r="WL327" s="35"/>
      <c r="WM327" s="35"/>
      <c r="WN327" s="35"/>
      <c r="WO327" s="35"/>
      <c r="WP327" s="35"/>
      <c r="WQ327" s="35"/>
      <c r="WR327" s="35"/>
      <c r="WS327" s="35"/>
      <c r="WT327" s="35"/>
      <c r="WU327" s="35"/>
      <c r="WV327" s="35"/>
      <c r="WW327" s="35"/>
      <c r="WX327" s="35"/>
      <c r="WY327" s="35"/>
      <c r="WZ327" s="35"/>
      <c r="XA327" s="35"/>
      <c r="XB327" s="35"/>
      <c r="XC327" s="35"/>
      <c r="XD327" s="35"/>
      <c r="XE327" s="35"/>
      <c r="XF327" s="35"/>
      <c r="XG327" s="35"/>
      <c r="XH327" s="35"/>
      <c r="XI327" s="35"/>
      <c r="XJ327" s="35"/>
      <c r="XK327" s="35"/>
      <c r="XL327" s="35"/>
      <c r="XM327" s="35"/>
      <c r="XN327" s="35"/>
      <c r="XO327" s="35"/>
      <c r="XP327" s="35"/>
      <c r="XQ327" s="35"/>
      <c r="XR327" s="35"/>
      <c r="XS327" s="35"/>
      <c r="XT327" s="35"/>
      <c r="XU327" s="35"/>
      <c r="XV327" s="35"/>
      <c r="XW327" s="35"/>
      <c r="XX327" s="35"/>
      <c r="XY327" s="35"/>
      <c r="XZ327" s="35"/>
      <c r="YA327" s="35"/>
      <c r="YB327" s="35"/>
      <c r="YC327" s="35"/>
      <c r="YD327" s="35"/>
      <c r="YE327" s="35"/>
      <c r="YF327" s="35"/>
      <c r="YG327" s="35"/>
      <c r="YH327" s="35"/>
      <c r="YI327" s="35"/>
      <c r="YJ327" s="35"/>
      <c r="YK327" s="35"/>
      <c r="YL327" s="35"/>
      <c r="YM327" s="35"/>
      <c r="YN327" s="35"/>
      <c r="YO327" s="35"/>
      <c r="YP327" s="35"/>
      <c r="YQ327" s="35"/>
      <c r="YR327" s="35"/>
      <c r="YS327" s="35"/>
      <c r="YT327" s="35"/>
      <c r="YU327" s="35"/>
      <c r="YV327" s="35"/>
      <c r="YW327" s="35"/>
      <c r="YX327" s="35"/>
      <c r="YY327" s="35"/>
      <c r="YZ327" s="35"/>
      <c r="ZA327" s="35"/>
      <c r="ZB327" s="35"/>
      <c r="ZC327" s="35"/>
      <c r="ZD327" s="35"/>
      <c r="ZE327" s="35"/>
      <c r="ZF327" s="35"/>
      <c r="ZG327" s="35"/>
      <c r="ZH327" s="35"/>
      <c r="ZI327" s="35"/>
      <c r="ZJ327" s="35"/>
      <c r="ZK327" s="35"/>
      <c r="ZL327" s="35"/>
      <c r="ZM327" s="35"/>
      <c r="ZN327" s="35"/>
      <c r="ZO327" s="35"/>
      <c r="ZP327" s="35"/>
      <c r="ZQ327" s="35"/>
      <c r="ZR327" s="35"/>
      <c r="ZS327" s="35"/>
      <c r="ZT327" s="35"/>
      <c r="ZU327" s="35"/>
      <c r="ZV327" s="35"/>
      <c r="ZW327" s="35"/>
      <c r="ZX327" s="35"/>
      <c r="ZY327" s="35"/>
      <c r="ZZ327" s="35"/>
      <c r="AAA327" s="35"/>
      <c r="AAB327" s="35"/>
      <c r="AAC327" s="35"/>
      <c r="AAD327" s="35"/>
      <c r="AAE327" s="35"/>
      <c r="AAF327" s="35"/>
      <c r="AAG327" s="35"/>
      <c r="AAH327" s="35"/>
      <c r="AAI327" s="35"/>
      <c r="AAJ327" s="35"/>
      <c r="AAK327" s="35"/>
      <c r="AAL327" s="35"/>
      <c r="AAM327" s="35"/>
      <c r="AAN327" s="35"/>
      <c r="AAO327" s="35"/>
      <c r="AAP327" s="35"/>
      <c r="AAQ327" s="35"/>
      <c r="AAR327" s="35"/>
      <c r="AAS327" s="35"/>
      <c r="AAT327" s="35"/>
      <c r="AAU327" s="35"/>
      <c r="AAV327" s="35"/>
      <c r="AAW327" s="35"/>
      <c r="AAX327" s="35"/>
      <c r="AAY327" s="35">
        <v>11</v>
      </c>
      <c r="AAZ327" s="35"/>
      <c r="ABA327" s="35"/>
      <c r="ABB327" s="35"/>
      <c r="ABC327" s="35"/>
      <c r="ABD327" s="35"/>
      <c r="ABE327" s="35"/>
      <c r="ABF327" s="35"/>
      <c r="ABG327" s="35"/>
      <c r="ABH327" s="35"/>
      <c r="ABI327" s="35"/>
      <c r="ABJ327" s="35"/>
      <c r="ABK327" s="35"/>
      <c r="ABL327" s="35"/>
      <c r="ABM327" s="35"/>
      <c r="ABN327" s="35"/>
      <c r="ABO327" s="35"/>
      <c r="ABP327" s="35"/>
      <c r="ABQ327" s="35"/>
      <c r="ABR327" s="35"/>
      <c r="ABS327" s="35"/>
      <c r="ABT327" s="35"/>
      <c r="ABU327" s="35"/>
      <c r="ABV327" s="35"/>
      <c r="ABW327" s="35"/>
      <c r="ABX327" s="35"/>
      <c r="ABY327" s="35"/>
      <c r="ABZ327" s="35"/>
      <c r="ACA327" s="35"/>
      <c r="ACB327" s="35"/>
      <c r="ACC327" s="35"/>
      <c r="ACD327" s="35"/>
      <c r="ACE327" s="35"/>
      <c r="ACF327" s="35"/>
      <c r="ACG327" s="35"/>
      <c r="ACH327" s="35"/>
      <c r="ACI327" s="35"/>
      <c r="ACJ327" s="35"/>
      <c r="ACK327" s="35"/>
      <c r="ACL327" s="35"/>
      <c r="ACM327" s="35"/>
      <c r="ACN327" s="35"/>
      <c r="ACO327" s="35"/>
      <c r="ACP327" s="35"/>
      <c r="ACQ327" s="35"/>
      <c r="ACR327" s="35"/>
      <c r="ACS327" s="35"/>
      <c r="ACT327" s="35"/>
      <c r="ACU327" s="35"/>
      <c r="ACV327" s="35"/>
      <c r="ACW327" s="35"/>
      <c r="ACX327" s="35"/>
      <c r="ACY327" s="35"/>
      <c r="ACZ327" s="35"/>
      <c r="ADA327" s="35"/>
      <c r="ADB327" s="35"/>
      <c r="ADC327" s="35"/>
      <c r="ADD327" s="35"/>
      <c r="ADE327" s="35"/>
      <c r="ADF327" s="35"/>
      <c r="ADG327" s="35"/>
      <c r="ADH327" s="35"/>
      <c r="ADI327" s="35"/>
      <c r="ADJ327" s="35"/>
      <c r="ADK327" s="35"/>
      <c r="ADL327" s="35"/>
      <c r="ADM327" s="35"/>
      <c r="ADN327" s="35"/>
      <c r="ADO327" s="35"/>
      <c r="ADP327" s="35"/>
      <c r="ADQ327" s="35"/>
      <c r="ADR327" s="35"/>
      <c r="ADS327" s="35"/>
      <c r="ADT327" s="35"/>
      <c r="ADU327" s="35"/>
      <c r="ADV327" s="35"/>
      <c r="ADW327" s="35"/>
      <c r="ADX327" s="35"/>
      <c r="ADY327" s="26">
        <f t="shared" si="12"/>
        <v>0</v>
      </c>
      <c r="ADZ327" s="5"/>
    </row>
    <row r="328" spans="1:806" s="33" customFormat="1" x14ac:dyDescent="0.2">
      <c r="A328" s="38" t="s">
        <v>37</v>
      </c>
      <c r="B328" s="65">
        <f t="shared" si="11"/>
        <v>0</v>
      </c>
      <c r="C328" s="57">
        <v>11</v>
      </c>
      <c r="D328" s="59">
        <v>44753</v>
      </c>
      <c r="E328" s="67">
        <v>50.5</v>
      </c>
      <c r="F328" s="67">
        <f t="shared" si="13"/>
        <v>0</v>
      </c>
      <c r="G328" s="6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15"/>
      <c r="BF328" s="15"/>
      <c r="BG328" s="136"/>
      <c r="BH328" s="35"/>
      <c r="BI328" s="35"/>
      <c r="BJ328" s="35"/>
      <c r="BK328" s="35"/>
      <c r="BL328" s="35"/>
      <c r="BM328" s="35"/>
      <c r="BN328" s="35"/>
      <c r="BO328" s="35"/>
      <c r="BP328" s="35"/>
      <c r="BQ328" s="35"/>
      <c r="BR328" s="35"/>
      <c r="BS328" s="35"/>
      <c r="BT328" s="35"/>
      <c r="BU328" s="35"/>
      <c r="BV328" s="35"/>
      <c r="BW328" s="35"/>
      <c r="BX328" s="35"/>
      <c r="BY328" s="35"/>
      <c r="BZ328" s="35"/>
      <c r="CA328" s="35"/>
      <c r="CB328" s="35"/>
      <c r="CC328" s="35"/>
      <c r="CD328" s="35"/>
      <c r="CE328" s="35"/>
      <c r="CF328" s="35"/>
      <c r="CG328" s="35"/>
      <c r="CH328" s="35"/>
      <c r="CI328" s="35"/>
      <c r="CJ328" s="35"/>
      <c r="CK328" s="35"/>
      <c r="CL328" s="35"/>
      <c r="CM328" s="35"/>
      <c r="CN328" s="35"/>
      <c r="CO328" s="35"/>
      <c r="CP328" s="35"/>
      <c r="CQ328" s="35"/>
      <c r="CR328" s="35"/>
      <c r="CS328" s="35"/>
      <c r="CT328" s="35"/>
      <c r="CU328" s="35"/>
      <c r="CV328" s="35"/>
      <c r="CW328" s="35"/>
      <c r="CX328" s="35"/>
      <c r="CY328" s="35"/>
      <c r="CZ328" s="35"/>
      <c r="DA328" s="35"/>
      <c r="DB328" s="35"/>
      <c r="DC328" s="35"/>
      <c r="DD328" s="35"/>
      <c r="DE328" s="35"/>
      <c r="DF328" s="35"/>
      <c r="DG328" s="35"/>
      <c r="DH328" s="35"/>
      <c r="DI328" s="35"/>
      <c r="DJ328" s="35"/>
      <c r="DK328" s="35"/>
      <c r="DL328" s="35"/>
      <c r="DM328" s="35"/>
      <c r="DN328" s="35"/>
      <c r="DO328" s="35"/>
      <c r="DP328" s="35"/>
      <c r="DQ328" s="35"/>
      <c r="DR328" s="35"/>
      <c r="DS328" s="35"/>
      <c r="DT328" s="35"/>
      <c r="DU328" s="35"/>
      <c r="DV328" s="35"/>
      <c r="DW328" s="35"/>
      <c r="DX328" s="35"/>
      <c r="DY328" s="35"/>
      <c r="DZ328" s="35"/>
      <c r="EA328" s="35"/>
      <c r="EB328" s="35"/>
      <c r="EC328" s="35"/>
      <c r="ED328" s="35"/>
      <c r="EE328" s="35"/>
      <c r="EF328" s="35"/>
      <c r="EG328" s="35"/>
      <c r="EH328" s="35"/>
      <c r="EI328" s="35"/>
      <c r="EJ328" s="35"/>
      <c r="EK328" s="35"/>
      <c r="EL328" s="35"/>
      <c r="EM328" s="35"/>
      <c r="EN328" s="35"/>
      <c r="EO328" s="35"/>
      <c r="EP328" s="35"/>
      <c r="EQ328" s="35"/>
      <c r="ER328" s="35"/>
      <c r="ES328" s="35"/>
      <c r="ET328" s="35"/>
      <c r="EU328" s="35"/>
      <c r="EV328" s="35"/>
      <c r="EW328" s="35"/>
      <c r="EX328" s="35"/>
      <c r="EY328" s="35"/>
      <c r="EZ328" s="35"/>
      <c r="FA328" s="35"/>
      <c r="FB328" s="35"/>
      <c r="FC328" s="35"/>
      <c r="FD328" s="35"/>
      <c r="FE328" s="35"/>
      <c r="FF328" s="35"/>
      <c r="FG328" s="35"/>
      <c r="FH328" s="35"/>
      <c r="FI328" s="35"/>
      <c r="FJ328" s="35"/>
      <c r="FK328" s="35"/>
      <c r="FL328" s="35"/>
      <c r="FM328" s="35"/>
      <c r="FN328" s="35"/>
      <c r="FO328" s="35">
        <v>1.1000000000000001</v>
      </c>
      <c r="FP328" s="35"/>
      <c r="FQ328" s="35"/>
      <c r="FR328" s="35"/>
      <c r="FS328" s="35"/>
      <c r="FT328" s="35"/>
      <c r="FU328" s="35"/>
      <c r="FV328" s="35"/>
      <c r="FW328" s="35"/>
      <c r="FX328" s="35"/>
      <c r="FY328" s="35"/>
      <c r="FZ328" s="35"/>
      <c r="GA328" s="35"/>
      <c r="GB328" s="35"/>
      <c r="GC328" s="35"/>
      <c r="GD328" s="35"/>
      <c r="GE328" s="35"/>
      <c r="GF328" s="35"/>
      <c r="GG328" s="35">
        <v>11</v>
      </c>
      <c r="GH328" s="35"/>
      <c r="GI328" s="35"/>
      <c r="GJ328" s="35"/>
      <c r="GK328" s="35"/>
      <c r="GL328" s="35"/>
      <c r="GM328" s="35"/>
      <c r="GN328" s="35"/>
      <c r="GO328" s="35"/>
      <c r="GP328" s="35"/>
      <c r="GQ328" s="35"/>
      <c r="GR328" s="35"/>
      <c r="GS328" s="35"/>
      <c r="GT328" s="35"/>
      <c r="GU328" s="35"/>
      <c r="GV328" s="35"/>
      <c r="GW328" s="35"/>
      <c r="GX328" s="35"/>
      <c r="GY328" s="35"/>
      <c r="GZ328" s="35"/>
      <c r="HA328" s="35"/>
      <c r="HB328" s="35"/>
      <c r="HC328" s="35"/>
      <c r="HD328" s="35"/>
      <c r="HE328" s="35"/>
      <c r="HF328" s="35"/>
      <c r="HG328" s="35"/>
      <c r="HH328" s="35"/>
      <c r="HI328" s="35"/>
      <c r="HJ328" s="35"/>
      <c r="HK328" s="35"/>
      <c r="HL328" s="35"/>
      <c r="HM328" s="35"/>
      <c r="HN328" s="35"/>
      <c r="HO328" s="35"/>
      <c r="HP328" s="35"/>
      <c r="HQ328" s="35"/>
      <c r="HR328" s="35"/>
      <c r="HS328" s="35"/>
      <c r="HT328" s="35"/>
      <c r="HU328" s="35"/>
      <c r="HV328" s="35"/>
      <c r="HW328" s="35"/>
      <c r="HX328" s="35"/>
      <c r="HY328" s="35"/>
      <c r="HZ328" s="35"/>
      <c r="IA328" s="35"/>
      <c r="IB328" s="35"/>
      <c r="IC328" s="35"/>
      <c r="ID328" s="35"/>
      <c r="IE328" s="35"/>
      <c r="IF328" s="35"/>
      <c r="IG328" s="35"/>
      <c r="IH328" s="35"/>
      <c r="II328" s="35"/>
      <c r="IJ328" s="35"/>
      <c r="IK328" s="35"/>
      <c r="IL328" s="35"/>
      <c r="IM328" s="35"/>
      <c r="IN328" s="35"/>
      <c r="IO328" s="35"/>
      <c r="IP328" s="35"/>
      <c r="IQ328" s="35"/>
      <c r="IR328" s="35"/>
      <c r="IS328" s="35"/>
      <c r="IT328" s="35"/>
      <c r="IU328" s="35"/>
      <c r="IV328" s="35"/>
      <c r="IW328" s="35"/>
      <c r="IX328" s="35"/>
      <c r="IY328" s="35"/>
      <c r="IZ328" s="35"/>
      <c r="JA328" s="35"/>
      <c r="JB328" s="35"/>
      <c r="JC328" s="35"/>
      <c r="JD328" s="35"/>
      <c r="JE328" s="35"/>
      <c r="JF328" s="35"/>
      <c r="JG328" s="35"/>
      <c r="JH328" s="35"/>
      <c r="JI328" s="35"/>
      <c r="JJ328" s="35"/>
      <c r="JK328" s="35"/>
      <c r="JL328" s="35"/>
      <c r="JM328" s="35"/>
      <c r="JN328" s="35"/>
      <c r="JO328" s="35"/>
      <c r="JP328" s="35"/>
      <c r="JQ328" s="35"/>
      <c r="JR328" s="35"/>
      <c r="JS328" s="35"/>
      <c r="JT328" s="35"/>
      <c r="JU328" s="35"/>
      <c r="JV328" s="35"/>
      <c r="JW328" s="35"/>
      <c r="JX328" s="35"/>
      <c r="JY328" s="35"/>
      <c r="JZ328" s="35"/>
      <c r="KA328" s="35"/>
      <c r="KB328" s="35"/>
      <c r="KC328" s="35"/>
      <c r="KD328" s="35"/>
      <c r="KE328" s="35"/>
      <c r="KF328" s="35"/>
      <c r="KG328" s="35"/>
      <c r="KH328" s="35"/>
      <c r="KI328" s="35"/>
      <c r="KJ328" s="35"/>
      <c r="KK328" s="35"/>
      <c r="KL328" s="35"/>
      <c r="KM328" s="35"/>
      <c r="KN328" s="35"/>
      <c r="KO328" s="35"/>
      <c r="KP328" s="35"/>
      <c r="KQ328" s="35"/>
      <c r="KR328" s="35"/>
      <c r="KS328" s="35"/>
      <c r="KT328" s="35"/>
      <c r="KU328" s="35"/>
      <c r="KV328" s="35"/>
      <c r="KW328" s="35"/>
      <c r="KX328" s="35"/>
      <c r="KY328" s="35"/>
      <c r="KZ328" s="35"/>
      <c r="LA328" s="35"/>
      <c r="LB328" s="35"/>
      <c r="LC328" s="35"/>
      <c r="LD328" s="35"/>
      <c r="LE328" s="35"/>
      <c r="LF328" s="35"/>
      <c r="LG328" s="35"/>
      <c r="LH328" s="35"/>
      <c r="LI328" s="35"/>
      <c r="LJ328" s="35"/>
      <c r="LK328" s="35"/>
      <c r="LL328" s="35"/>
      <c r="LM328" s="35"/>
      <c r="LN328" s="35"/>
      <c r="LO328" s="35"/>
      <c r="LP328" s="35"/>
      <c r="LQ328" s="35"/>
      <c r="LR328" s="35"/>
      <c r="LS328" s="35"/>
      <c r="LT328" s="35"/>
      <c r="LU328" s="35"/>
      <c r="LV328" s="35"/>
      <c r="LW328" s="35"/>
      <c r="LX328" s="35"/>
      <c r="LY328" s="35"/>
      <c r="LZ328" s="35"/>
      <c r="MA328" s="35"/>
      <c r="MB328" s="35"/>
      <c r="MC328" s="35"/>
      <c r="MD328" s="35"/>
      <c r="ME328" s="35"/>
      <c r="MF328" s="35"/>
      <c r="MG328" s="35"/>
      <c r="MH328" s="35"/>
      <c r="MI328" s="35"/>
      <c r="MJ328" s="35"/>
      <c r="MK328" s="35"/>
      <c r="ML328" s="35"/>
      <c r="MM328" s="35"/>
      <c r="MN328" s="35"/>
      <c r="MO328" s="35"/>
      <c r="MP328" s="35"/>
      <c r="MQ328" s="35"/>
      <c r="MR328" s="35"/>
      <c r="MS328" s="35"/>
      <c r="MT328" s="35"/>
      <c r="MU328" s="35"/>
      <c r="MV328" s="35"/>
      <c r="MW328" s="35"/>
      <c r="MX328" s="35"/>
      <c r="MY328" s="35"/>
      <c r="MZ328" s="35"/>
      <c r="NA328" s="35"/>
      <c r="NB328" s="35"/>
      <c r="NC328" s="35"/>
      <c r="ND328" s="35"/>
      <c r="NE328" s="35"/>
      <c r="NF328" s="35"/>
      <c r="NG328" s="35"/>
      <c r="NH328" s="35"/>
      <c r="NI328" s="35"/>
      <c r="NJ328" s="35"/>
      <c r="NK328" s="35"/>
      <c r="NL328" s="35"/>
      <c r="NM328" s="35"/>
      <c r="NN328" s="35"/>
      <c r="NO328" s="35"/>
      <c r="NP328" s="35"/>
      <c r="NQ328" s="35"/>
      <c r="NR328" s="35"/>
      <c r="NS328" s="35"/>
      <c r="NT328" s="35"/>
      <c r="NU328" s="35"/>
      <c r="NV328" s="35"/>
      <c r="NW328" s="35"/>
      <c r="NX328" s="35"/>
      <c r="NY328" s="35"/>
      <c r="NZ328" s="35"/>
      <c r="OA328" s="35"/>
      <c r="OB328" s="35"/>
      <c r="OC328" s="35"/>
      <c r="OD328" s="35"/>
      <c r="OE328" s="35"/>
      <c r="OF328" s="35"/>
      <c r="OG328" s="35"/>
      <c r="OH328" s="35"/>
      <c r="OI328" s="35"/>
      <c r="OJ328" s="35"/>
      <c r="OK328" s="35"/>
      <c r="OL328" s="35"/>
      <c r="OM328" s="35"/>
      <c r="ON328" s="35"/>
      <c r="OO328" s="35"/>
      <c r="OP328" s="35"/>
      <c r="OQ328" s="35"/>
      <c r="OR328" s="35"/>
      <c r="OS328" s="35"/>
      <c r="OT328" s="35"/>
      <c r="OU328" s="35"/>
      <c r="OV328" s="35"/>
      <c r="OW328" s="35"/>
      <c r="OX328" s="35"/>
      <c r="OY328" s="35"/>
      <c r="OZ328" s="35"/>
      <c r="PA328" s="35"/>
      <c r="PB328" s="35"/>
      <c r="PC328" s="35"/>
      <c r="PD328" s="35">
        <v>1.1000000000000001</v>
      </c>
      <c r="PE328" s="35"/>
      <c r="PF328" s="35"/>
      <c r="PG328" s="35"/>
      <c r="PH328" s="35"/>
      <c r="PI328" s="35"/>
      <c r="PJ328" s="35"/>
      <c r="PK328" s="35"/>
      <c r="PL328" s="35"/>
      <c r="PM328" s="35"/>
      <c r="PN328" s="35"/>
      <c r="PO328" s="35"/>
      <c r="PP328" s="35"/>
      <c r="PQ328" s="35"/>
      <c r="PR328" s="35"/>
      <c r="PS328" s="35"/>
      <c r="PT328" s="35"/>
      <c r="PU328" s="35"/>
      <c r="PV328" s="35"/>
      <c r="PW328" s="35"/>
      <c r="PX328" s="35"/>
      <c r="PY328" s="35"/>
      <c r="PZ328" s="35"/>
      <c r="QA328" s="35"/>
      <c r="QB328" s="35"/>
      <c r="QC328" s="35"/>
      <c r="QD328" s="35"/>
      <c r="QE328" s="35"/>
      <c r="QF328" s="35"/>
      <c r="QG328" s="35"/>
      <c r="QH328" s="35"/>
      <c r="QI328" s="35"/>
      <c r="QJ328" s="35"/>
      <c r="QK328" s="35"/>
      <c r="QL328" s="35"/>
      <c r="QM328" s="35"/>
      <c r="QN328" s="35"/>
      <c r="QO328" s="35"/>
      <c r="QP328" s="35"/>
      <c r="QQ328" s="35"/>
      <c r="QR328" s="35"/>
      <c r="QS328" s="35"/>
      <c r="QT328" s="35"/>
      <c r="QU328" s="35"/>
      <c r="QV328" s="35"/>
      <c r="QW328" s="35"/>
      <c r="QX328" s="35"/>
      <c r="QY328" s="35"/>
      <c r="QZ328" s="35"/>
      <c r="RA328" s="35"/>
      <c r="RB328" s="35"/>
      <c r="RC328" s="35"/>
      <c r="RD328" s="35"/>
      <c r="RE328" s="35"/>
      <c r="RF328" s="35"/>
      <c r="RG328" s="35"/>
      <c r="RH328" s="35"/>
      <c r="RI328" s="35"/>
      <c r="RJ328" s="35"/>
      <c r="RK328" s="35"/>
      <c r="RL328" s="35"/>
      <c r="RM328" s="35"/>
      <c r="RN328" s="35"/>
      <c r="RO328" s="35"/>
      <c r="RP328" s="35"/>
      <c r="RQ328" s="35"/>
      <c r="RR328" s="35"/>
      <c r="RS328" s="35"/>
      <c r="RT328" s="35"/>
      <c r="RU328" s="35"/>
      <c r="RV328" s="35"/>
      <c r="RW328" s="35"/>
      <c r="RX328" s="35"/>
      <c r="RY328" s="35"/>
      <c r="RZ328" s="35"/>
      <c r="SA328" s="35"/>
      <c r="SB328" s="35"/>
      <c r="SC328" s="35"/>
      <c r="SD328" s="35"/>
      <c r="SE328" s="35"/>
      <c r="SF328" s="35"/>
      <c r="SG328" s="35"/>
      <c r="SH328" s="35"/>
      <c r="SI328" s="35"/>
      <c r="SJ328" s="35"/>
      <c r="SK328" s="35"/>
      <c r="SL328" s="35"/>
      <c r="SM328" s="35"/>
      <c r="SN328" s="35"/>
      <c r="SO328" s="35"/>
      <c r="SP328" s="35"/>
      <c r="SQ328" s="35"/>
      <c r="SR328" s="35"/>
      <c r="SS328" s="35"/>
      <c r="ST328" s="35"/>
      <c r="SU328" s="35"/>
      <c r="SV328" s="35"/>
      <c r="SW328" s="35"/>
      <c r="SX328" s="35"/>
      <c r="SY328" s="35"/>
      <c r="SZ328" s="35"/>
      <c r="TA328" s="35"/>
      <c r="TB328" s="35"/>
      <c r="TC328" s="35"/>
      <c r="TD328" s="35"/>
      <c r="TE328" s="35"/>
      <c r="TF328" s="35"/>
      <c r="TG328" s="35"/>
      <c r="TH328" s="35"/>
      <c r="TI328" s="35"/>
      <c r="TJ328" s="35"/>
      <c r="TK328" s="35"/>
      <c r="TL328" s="35"/>
      <c r="TM328" s="35"/>
      <c r="TN328" s="35"/>
      <c r="TO328" s="35"/>
      <c r="TP328" s="35"/>
      <c r="TQ328" s="35"/>
      <c r="TR328" s="35"/>
      <c r="TS328" s="35"/>
      <c r="TT328" s="35"/>
      <c r="TU328" s="35"/>
      <c r="TV328" s="35"/>
      <c r="TW328" s="35"/>
      <c r="TX328" s="35"/>
      <c r="TY328" s="35"/>
      <c r="TZ328" s="35"/>
      <c r="UA328" s="35"/>
      <c r="UB328" s="35"/>
      <c r="UC328" s="35"/>
      <c r="UD328" s="35"/>
      <c r="UE328" s="35"/>
      <c r="UF328" s="35"/>
      <c r="UG328" s="35"/>
      <c r="UH328" s="35"/>
      <c r="UI328" s="35"/>
      <c r="UJ328" s="35"/>
      <c r="UK328" s="35"/>
      <c r="UL328" s="35"/>
      <c r="UM328" s="35"/>
      <c r="UN328" s="35"/>
      <c r="UO328" s="35"/>
      <c r="UP328" s="35"/>
      <c r="UQ328" s="35"/>
      <c r="UR328" s="35"/>
      <c r="US328" s="35"/>
      <c r="UT328" s="35"/>
      <c r="UU328" s="35"/>
      <c r="UV328" s="35"/>
      <c r="UW328" s="35"/>
      <c r="UX328" s="35"/>
      <c r="UY328" s="35"/>
      <c r="UZ328" s="35"/>
      <c r="VA328" s="35"/>
      <c r="VB328" s="35"/>
      <c r="VC328" s="35"/>
      <c r="VD328" s="35"/>
      <c r="VE328" s="35"/>
      <c r="VF328" s="35"/>
      <c r="VG328" s="35"/>
      <c r="VH328" s="35"/>
      <c r="VI328" s="35"/>
      <c r="VJ328" s="35"/>
      <c r="VK328" s="35"/>
      <c r="VL328" s="35"/>
      <c r="VM328" s="35"/>
      <c r="VN328" s="35"/>
      <c r="VO328" s="35"/>
      <c r="VP328" s="35"/>
      <c r="VQ328" s="35"/>
      <c r="VR328" s="35"/>
      <c r="VS328" s="35"/>
      <c r="VT328" s="35"/>
      <c r="VU328" s="35"/>
      <c r="VV328" s="35"/>
      <c r="VW328" s="35"/>
      <c r="VX328" s="35"/>
      <c r="VY328" s="35"/>
      <c r="VZ328" s="35"/>
      <c r="WA328" s="35"/>
      <c r="WB328" s="35"/>
      <c r="WC328" s="35"/>
      <c r="WD328" s="35"/>
      <c r="WE328" s="35"/>
      <c r="WF328" s="35"/>
      <c r="WG328" s="35"/>
      <c r="WH328" s="35"/>
      <c r="WI328" s="35"/>
      <c r="WJ328" s="35"/>
      <c r="WK328" s="35"/>
      <c r="WL328" s="35"/>
      <c r="WM328" s="35"/>
      <c r="WN328" s="35"/>
      <c r="WO328" s="35"/>
      <c r="WP328" s="35"/>
      <c r="WQ328" s="35"/>
      <c r="WR328" s="35"/>
      <c r="WS328" s="35"/>
      <c r="WT328" s="35"/>
      <c r="WU328" s="35"/>
      <c r="WV328" s="35"/>
      <c r="WW328" s="35"/>
      <c r="WX328" s="35"/>
      <c r="WY328" s="35"/>
      <c r="WZ328" s="35"/>
      <c r="XA328" s="35"/>
      <c r="XB328" s="35"/>
      <c r="XC328" s="35"/>
      <c r="XD328" s="35"/>
      <c r="XE328" s="35"/>
      <c r="XF328" s="35"/>
      <c r="XG328" s="35"/>
      <c r="XH328" s="35"/>
      <c r="XI328" s="35"/>
      <c r="XJ328" s="35"/>
      <c r="XK328" s="35"/>
      <c r="XL328" s="35"/>
      <c r="XM328" s="35"/>
      <c r="XN328" s="35"/>
      <c r="XO328" s="35"/>
      <c r="XP328" s="35"/>
      <c r="XQ328" s="35"/>
      <c r="XR328" s="35"/>
      <c r="XS328" s="35"/>
      <c r="XT328" s="35"/>
      <c r="XU328" s="35"/>
      <c r="XV328" s="35"/>
      <c r="XW328" s="35"/>
      <c r="XX328" s="35"/>
      <c r="XY328" s="35"/>
      <c r="XZ328" s="35"/>
      <c r="YA328" s="35"/>
      <c r="YB328" s="35"/>
      <c r="YC328" s="35"/>
      <c r="YD328" s="35"/>
      <c r="YE328" s="35"/>
      <c r="YF328" s="35"/>
      <c r="YG328" s="35"/>
      <c r="YH328" s="35"/>
      <c r="YI328" s="35"/>
      <c r="YJ328" s="35"/>
      <c r="YK328" s="35"/>
      <c r="YL328" s="35"/>
      <c r="YM328" s="35"/>
      <c r="YN328" s="35"/>
      <c r="YO328" s="35"/>
      <c r="YP328" s="35"/>
      <c r="YQ328" s="35"/>
      <c r="YR328" s="35"/>
      <c r="YS328" s="35"/>
      <c r="YT328" s="35"/>
      <c r="YU328" s="35"/>
      <c r="YV328" s="35"/>
      <c r="YW328" s="35"/>
      <c r="YX328" s="35"/>
      <c r="YY328" s="35"/>
      <c r="YZ328" s="35"/>
      <c r="ZA328" s="35"/>
      <c r="ZB328" s="35">
        <v>11</v>
      </c>
      <c r="ZC328" s="35"/>
      <c r="ZD328" s="35"/>
      <c r="ZE328" s="35"/>
      <c r="ZF328" s="35"/>
      <c r="ZG328" s="35"/>
      <c r="ZH328" s="35"/>
      <c r="ZI328" s="35"/>
      <c r="ZJ328" s="35"/>
      <c r="ZK328" s="35"/>
      <c r="ZL328" s="35"/>
      <c r="ZM328" s="35"/>
      <c r="ZN328" s="35"/>
      <c r="ZO328" s="35"/>
      <c r="ZP328" s="35"/>
      <c r="ZQ328" s="35"/>
      <c r="ZR328" s="35"/>
      <c r="ZS328" s="35"/>
      <c r="ZT328" s="35"/>
      <c r="ZU328" s="35"/>
      <c r="ZV328" s="35"/>
      <c r="ZW328" s="35"/>
      <c r="ZX328" s="35"/>
      <c r="ZY328" s="35"/>
      <c r="ZZ328" s="35"/>
      <c r="AAA328" s="35"/>
      <c r="AAB328" s="35"/>
      <c r="AAC328" s="35"/>
      <c r="AAD328" s="35"/>
      <c r="AAE328" s="35"/>
      <c r="AAF328" s="35"/>
      <c r="AAG328" s="35"/>
      <c r="AAH328" s="35"/>
      <c r="AAI328" s="35"/>
      <c r="AAJ328" s="35"/>
      <c r="AAK328" s="35"/>
      <c r="AAL328" s="35"/>
      <c r="AAM328" s="35"/>
      <c r="AAN328" s="35"/>
      <c r="AAO328" s="35"/>
      <c r="AAP328" s="35"/>
      <c r="AAQ328" s="35"/>
      <c r="AAR328" s="35"/>
      <c r="AAS328" s="35"/>
      <c r="AAT328" s="35"/>
      <c r="AAU328" s="35"/>
      <c r="AAV328" s="35"/>
      <c r="AAW328" s="35"/>
      <c r="AAX328" s="35"/>
      <c r="AAY328" s="35"/>
      <c r="AAZ328" s="35"/>
      <c r="ABA328" s="35"/>
      <c r="ABB328" s="35"/>
      <c r="ABC328" s="35"/>
      <c r="ABD328" s="35"/>
      <c r="ABE328" s="35"/>
      <c r="ABF328" s="35"/>
      <c r="ABG328" s="35"/>
      <c r="ABH328" s="35"/>
      <c r="ABI328" s="35"/>
      <c r="ABJ328" s="35"/>
      <c r="ABK328" s="35"/>
      <c r="ABL328" s="35"/>
      <c r="ABM328" s="35"/>
      <c r="ABN328" s="35"/>
      <c r="ABO328" s="35"/>
      <c r="ABP328" s="35"/>
      <c r="ABQ328" s="35"/>
      <c r="ABR328" s="35"/>
      <c r="ABS328" s="35"/>
      <c r="ABT328" s="35"/>
      <c r="ABU328" s="35"/>
      <c r="ABV328" s="35"/>
      <c r="ABW328" s="35"/>
      <c r="ABX328" s="35"/>
      <c r="ABY328" s="35"/>
      <c r="ABZ328" s="35"/>
      <c r="ACA328" s="35"/>
      <c r="ACB328" s="35"/>
      <c r="ACC328" s="35"/>
      <c r="ACD328" s="35"/>
      <c r="ACE328" s="35"/>
      <c r="ACF328" s="35"/>
      <c r="ACG328" s="35"/>
      <c r="ACH328" s="35"/>
      <c r="ACI328" s="35"/>
      <c r="ACJ328" s="35"/>
      <c r="ACK328" s="35"/>
      <c r="ACL328" s="35"/>
      <c r="ACM328" s="35"/>
      <c r="ACN328" s="35"/>
      <c r="ACO328" s="35"/>
      <c r="ACP328" s="35"/>
      <c r="ACQ328" s="35"/>
      <c r="ACR328" s="35"/>
      <c r="ACS328" s="35"/>
      <c r="ACT328" s="35"/>
      <c r="ACU328" s="35"/>
      <c r="ACV328" s="35"/>
      <c r="ACW328" s="35"/>
      <c r="ACX328" s="35"/>
      <c r="ACY328" s="35"/>
      <c r="ACZ328" s="35"/>
      <c r="ADA328" s="35"/>
      <c r="ADB328" s="35"/>
      <c r="ADC328" s="35"/>
      <c r="ADD328" s="35"/>
      <c r="ADE328" s="35"/>
      <c r="ADF328" s="35"/>
      <c r="ADG328" s="35"/>
      <c r="ADH328" s="35"/>
      <c r="ADI328" s="35"/>
      <c r="ADJ328" s="35"/>
      <c r="ADK328" s="35"/>
      <c r="ADL328" s="35"/>
      <c r="ADM328" s="35"/>
      <c r="ADN328" s="35"/>
      <c r="ADO328" s="35"/>
      <c r="ADP328" s="35"/>
      <c r="ADQ328" s="35"/>
      <c r="ADR328" s="35"/>
      <c r="ADS328" s="35"/>
      <c r="ADT328" s="35"/>
      <c r="ADU328" s="35"/>
      <c r="ADV328" s="35"/>
      <c r="ADW328" s="35"/>
      <c r="ADX328" s="35"/>
      <c r="ADY328" s="26">
        <f t="shared" si="12"/>
        <v>0</v>
      </c>
      <c r="ADZ328" s="5"/>
    </row>
    <row r="329" spans="1:806" s="33" customFormat="1" x14ac:dyDescent="0.2">
      <c r="A329" s="38" t="s">
        <v>45</v>
      </c>
      <c r="B329" s="65">
        <f t="shared" ref="B329:B393" si="14">SUMIF(G$3:ADX$3,"прих",G329:ADX329)-SUMIF(G$3:ADX$3,"отгр",G329:ADX329)</f>
        <v>0</v>
      </c>
      <c r="C329" s="57">
        <v>11</v>
      </c>
      <c r="D329" s="59">
        <v>44697</v>
      </c>
      <c r="E329" s="67">
        <v>23.69</v>
      </c>
      <c r="F329" s="67">
        <f t="shared" si="13"/>
        <v>0</v>
      </c>
      <c r="G329" s="65">
        <v>11</v>
      </c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15"/>
      <c r="BF329" s="15"/>
      <c r="BG329" s="136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  <c r="BR329" s="35"/>
      <c r="BS329" s="35"/>
      <c r="BT329" s="35"/>
      <c r="BU329" s="35"/>
      <c r="BV329" s="35"/>
      <c r="BW329" s="35"/>
      <c r="BX329" s="35"/>
      <c r="BY329" s="35"/>
      <c r="BZ329" s="35"/>
      <c r="CA329" s="35"/>
      <c r="CB329" s="35"/>
      <c r="CC329" s="35"/>
      <c r="CD329" s="35"/>
      <c r="CE329" s="35"/>
      <c r="CF329" s="35"/>
      <c r="CG329" s="35"/>
      <c r="CH329" s="35"/>
      <c r="CI329" s="35"/>
      <c r="CJ329" s="35"/>
      <c r="CK329" s="35"/>
      <c r="CL329" s="35"/>
      <c r="CM329" s="35"/>
      <c r="CN329" s="35"/>
      <c r="CO329" s="35"/>
      <c r="CP329" s="35"/>
      <c r="CQ329" s="35"/>
      <c r="CR329" s="35"/>
      <c r="CS329" s="35"/>
      <c r="CT329" s="35"/>
      <c r="CU329" s="35"/>
      <c r="CV329" s="35"/>
      <c r="CW329" s="35"/>
      <c r="CX329" s="35"/>
      <c r="CY329" s="35"/>
      <c r="CZ329" s="35"/>
      <c r="DA329" s="35"/>
      <c r="DB329" s="35"/>
      <c r="DC329" s="35"/>
      <c r="DD329" s="35"/>
      <c r="DE329" s="35"/>
      <c r="DF329" s="35"/>
      <c r="DG329" s="35"/>
      <c r="DH329" s="35"/>
      <c r="DI329" s="35"/>
      <c r="DJ329" s="35"/>
      <c r="DK329" s="35"/>
      <c r="DL329" s="35"/>
      <c r="DM329" s="35"/>
      <c r="DN329" s="35"/>
      <c r="DO329" s="35"/>
      <c r="DP329" s="35"/>
      <c r="DQ329" s="35"/>
      <c r="DR329" s="35"/>
      <c r="DS329" s="35"/>
      <c r="DT329" s="35"/>
      <c r="DU329" s="35"/>
      <c r="DV329" s="35"/>
      <c r="DW329" s="35"/>
      <c r="DX329" s="35"/>
      <c r="DY329" s="35"/>
      <c r="DZ329" s="35"/>
      <c r="EA329" s="35"/>
      <c r="EB329" s="35"/>
      <c r="EC329" s="35"/>
      <c r="ED329" s="35"/>
      <c r="EE329" s="35"/>
      <c r="EF329" s="35"/>
      <c r="EG329" s="35"/>
      <c r="EH329" s="35"/>
      <c r="EI329" s="35"/>
      <c r="EJ329" s="35"/>
      <c r="EK329" s="35"/>
      <c r="EL329" s="35"/>
      <c r="EM329" s="35"/>
      <c r="EN329" s="35"/>
      <c r="EO329" s="35"/>
      <c r="EP329" s="35"/>
      <c r="EQ329" s="35"/>
      <c r="ER329" s="35"/>
      <c r="ES329" s="35"/>
      <c r="ET329" s="35"/>
      <c r="EU329" s="35"/>
      <c r="EV329" s="35"/>
      <c r="EW329" s="35"/>
      <c r="EX329" s="35"/>
      <c r="EY329" s="35"/>
      <c r="EZ329" s="35"/>
      <c r="FA329" s="35"/>
      <c r="FB329" s="35"/>
      <c r="FC329" s="35"/>
      <c r="FD329" s="35"/>
      <c r="FE329" s="35"/>
      <c r="FF329" s="35"/>
      <c r="FG329" s="35"/>
      <c r="FH329" s="35"/>
      <c r="FI329" s="35"/>
      <c r="FJ329" s="35"/>
      <c r="FK329" s="35"/>
      <c r="FL329" s="35"/>
      <c r="FM329" s="35"/>
      <c r="FN329" s="35"/>
      <c r="FO329" s="35"/>
      <c r="FP329" s="35"/>
      <c r="FQ329" s="35"/>
      <c r="FR329" s="35"/>
      <c r="FS329" s="35"/>
      <c r="FT329" s="35"/>
      <c r="FU329" s="35"/>
      <c r="FV329" s="35"/>
      <c r="FW329" s="35"/>
      <c r="FX329" s="35"/>
      <c r="FY329" s="35"/>
      <c r="FZ329" s="35"/>
      <c r="GA329" s="35"/>
      <c r="GB329" s="35"/>
      <c r="GC329" s="35"/>
      <c r="GD329" s="35"/>
      <c r="GE329" s="35"/>
      <c r="GF329" s="35"/>
      <c r="GG329" s="35"/>
      <c r="GH329" s="35"/>
      <c r="GI329" s="35"/>
      <c r="GJ329" s="35"/>
      <c r="GK329" s="35"/>
      <c r="GL329" s="35"/>
      <c r="GM329" s="35"/>
      <c r="GN329" s="35"/>
      <c r="GO329" s="35"/>
      <c r="GP329" s="35"/>
      <c r="GQ329" s="35"/>
      <c r="GR329" s="35"/>
      <c r="GS329" s="35"/>
      <c r="GT329" s="35"/>
      <c r="GU329" s="35"/>
      <c r="GV329" s="35"/>
      <c r="GW329" s="35"/>
      <c r="GX329" s="35"/>
      <c r="GY329" s="35"/>
      <c r="GZ329" s="35"/>
      <c r="HA329" s="35"/>
      <c r="HB329" s="35"/>
      <c r="HC329" s="35"/>
      <c r="HD329" s="35"/>
      <c r="HE329" s="35"/>
      <c r="HF329" s="35"/>
      <c r="HG329" s="35"/>
      <c r="HH329" s="35"/>
      <c r="HI329" s="35"/>
      <c r="HJ329" s="35"/>
      <c r="HK329" s="35"/>
      <c r="HL329" s="35"/>
      <c r="HM329" s="35"/>
      <c r="HN329" s="35"/>
      <c r="HO329" s="35"/>
      <c r="HP329" s="35"/>
      <c r="HQ329" s="35"/>
      <c r="HR329" s="35"/>
      <c r="HS329" s="35"/>
      <c r="HT329" s="35"/>
      <c r="HU329" s="35"/>
      <c r="HV329" s="35"/>
      <c r="HW329" s="35"/>
      <c r="HX329" s="35"/>
      <c r="HY329" s="35"/>
      <c r="HZ329" s="35"/>
      <c r="IA329" s="35"/>
      <c r="IB329" s="35"/>
      <c r="IC329" s="35"/>
      <c r="ID329" s="35"/>
      <c r="IE329" s="35"/>
      <c r="IF329" s="35"/>
      <c r="IG329" s="35"/>
      <c r="IH329" s="35"/>
      <c r="II329" s="35"/>
      <c r="IJ329" s="35"/>
      <c r="IK329" s="35"/>
      <c r="IL329" s="35"/>
      <c r="IM329" s="35"/>
      <c r="IN329" s="35"/>
      <c r="IO329" s="35"/>
      <c r="IP329" s="35"/>
      <c r="IQ329" s="35"/>
      <c r="IR329" s="35"/>
      <c r="IS329" s="35"/>
      <c r="IT329" s="35"/>
      <c r="IU329" s="35"/>
      <c r="IV329" s="35"/>
      <c r="IW329" s="35"/>
      <c r="IX329" s="35"/>
      <c r="IY329" s="35"/>
      <c r="IZ329" s="35"/>
      <c r="JA329" s="35"/>
      <c r="JB329" s="35"/>
      <c r="JC329" s="35"/>
      <c r="JD329" s="35"/>
      <c r="JE329" s="35"/>
      <c r="JF329" s="35"/>
      <c r="JG329" s="35"/>
      <c r="JH329" s="35"/>
      <c r="JI329" s="35"/>
      <c r="JJ329" s="35"/>
      <c r="JK329" s="35"/>
      <c r="JL329" s="35"/>
      <c r="JM329" s="35"/>
      <c r="JN329" s="35"/>
      <c r="JO329" s="35"/>
      <c r="JP329" s="35"/>
      <c r="JQ329" s="35"/>
      <c r="JR329" s="35"/>
      <c r="JS329" s="35"/>
      <c r="JT329" s="35"/>
      <c r="JU329" s="35"/>
      <c r="JV329" s="35"/>
      <c r="JW329" s="35"/>
      <c r="JX329" s="35"/>
      <c r="JY329" s="35"/>
      <c r="JZ329" s="35"/>
      <c r="KA329" s="35"/>
      <c r="KB329" s="35"/>
      <c r="KC329" s="35"/>
      <c r="KD329" s="35"/>
      <c r="KE329" s="35"/>
      <c r="KF329" s="35"/>
      <c r="KG329" s="35"/>
      <c r="KH329" s="35"/>
      <c r="KI329" s="35"/>
      <c r="KJ329" s="35"/>
      <c r="KK329" s="35"/>
      <c r="KL329" s="35"/>
      <c r="KM329" s="35"/>
      <c r="KN329" s="35"/>
      <c r="KO329" s="35"/>
      <c r="KP329" s="35"/>
      <c r="KQ329" s="35"/>
      <c r="KR329" s="35"/>
      <c r="KS329" s="35"/>
      <c r="KT329" s="35"/>
      <c r="KU329" s="35"/>
      <c r="KV329" s="35"/>
      <c r="KW329" s="35"/>
      <c r="KX329" s="35"/>
      <c r="KY329" s="35"/>
      <c r="KZ329" s="35"/>
      <c r="LA329" s="35"/>
      <c r="LB329" s="35"/>
      <c r="LC329" s="35"/>
      <c r="LD329" s="35"/>
      <c r="LE329" s="35"/>
      <c r="LF329" s="35"/>
      <c r="LG329" s="35"/>
      <c r="LH329" s="35"/>
      <c r="LI329" s="35"/>
      <c r="LJ329" s="35"/>
      <c r="LK329" s="35"/>
      <c r="LL329" s="35"/>
      <c r="LM329" s="35"/>
      <c r="LN329" s="35"/>
      <c r="LO329" s="35"/>
      <c r="LP329" s="35"/>
      <c r="LQ329" s="35"/>
      <c r="LR329" s="35"/>
      <c r="LS329" s="35"/>
      <c r="LT329" s="35"/>
      <c r="LU329" s="35"/>
      <c r="LV329" s="35"/>
      <c r="LW329" s="35"/>
      <c r="LX329" s="35"/>
      <c r="LY329" s="35"/>
      <c r="LZ329" s="35"/>
      <c r="MA329" s="35"/>
      <c r="MB329" s="35"/>
      <c r="MC329" s="35"/>
      <c r="MD329" s="35"/>
      <c r="ME329" s="35"/>
      <c r="MF329" s="35"/>
      <c r="MG329" s="35"/>
      <c r="MH329" s="35"/>
      <c r="MI329" s="35"/>
      <c r="MJ329" s="35"/>
      <c r="MK329" s="35"/>
      <c r="ML329" s="35"/>
      <c r="MM329" s="35"/>
      <c r="MN329" s="35"/>
      <c r="MO329" s="35"/>
      <c r="MP329" s="35"/>
      <c r="MQ329" s="35"/>
      <c r="MR329" s="35"/>
      <c r="MS329" s="35"/>
      <c r="MT329" s="35"/>
      <c r="MU329" s="35"/>
      <c r="MV329" s="35"/>
      <c r="MW329" s="35"/>
      <c r="MX329" s="35"/>
      <c r="MY329" s="35"/>
      <c r="MZ329" s="35"/>
      <c r="NA329" s="35"/>
      <c r="NB329" s="35"/>
      <c r="NC329" s="35"/>
      <c r="ND329" s="35"/>
      <c r="NE329" s="35">
        <v>22</v>
      </c>
      <c r="NF329" s="35"/>
      <c r="NG329" s="35"/>
      <c r="NH329" s="35"/>
      <c r="NI329" s="35"/>
      <c r="NJ329" s="35"/>
      <c r="NK329" s="35"/>
      <c r="NL329" s="35"/>
      <c r="NM329" s="35"/>
      <c r="NN329" s="35"/>
      <c r="NO329" s="35"/>
      <c r="NP329" s="35"/>
      <c r="NQ329" s="35"/>
      <c r="NR329" s="35"/>
      <c r="NS329" s="35"/>
      <c r="NT329" s="35"/>
      <c r="NU329" s="35"/>
      <c r="NV329" s="35"/>
      <c r="NW329" s="35"/>
      <c r="NX329" s="35"/>
      <c r="NY329" s="35"/>
      <c r="NZ329" s="35"/>
      <c r="OA329" s="35"/>
      <c r="OB329" s="35"/>
      <c r="OC329" s="35"/>
      <c r="OD329" s="35"/>
      <c r="OE329" s="35"/>
      <c r="OF329" s="35"/>
      <c r="OG329" s="35"/>
      <c r="OH329" s="35"/>
      <c r="OI329" s="35"/>
      <c r="OJ329" s="35"/>
      <c r="OK329" s="35"/>
      <c r="OL329" s="35"/>
      <c r="OM329" s="35"/>
      <c r="ON329" s="35"/>
      <c r="OO329" s="35"/>
      <c r="OP329" s="35"/>
      <c r="OQ329" s="35"/>
      <c r="OR329" s="35"/>
      <c r="OS329" s="35"/>
      <c r="OT329" s="35"/>
      <c r="OU329" s="35"/>
      <c r="OV329" s="35">
        <v>55</v>
      </c>
      <c r="OW329" s="35"/>
      <c r="OX329" s="35"/>
      <c r="OY329" s="35"/>
      <c r="OZ329" s="35"/>
      <c r="PA329" s="35"/>
      <c r="PB329" s="35"/>
      <c r="PC329" s="35"/>
      <c r="PD329" s="35"/>
      <c r="PE329" s="35"/>
      <c r="PF329" s="35"/>
      <c r="PG329" s="35"/>
      <c r="PH329" s="35"/>
      <c r="PI329" s="35"/>
      <c r="PJ329" s="35"/>
      <c r="PK329" s="35"/>
      <c r="PL329" s="35"/>
      <c r="PM329" s="35"/>
      <c r="PN329" s="35"/>
      <c r="PO329" s="35"/>
      <c r="PP329" s="35"/>
      <c r="PQ329" s="35"/>
      <c r="PR329" s="35"/>
      <c r="PS329" s="35"/>
      <c r="PT329" s="35"/>
      <c r="PU329" s="35"/>
      <c r="PV329" s="35"/>
      <c r="PW329" s="35"/>
      <c r="PX329" s="35"/>
      <c r="PY329" s="35"/>
      <c r="PZ329" s="35"/>
      <c r="QA329" s="35"/>
      <c r="QB329" s="35"/>
      <c r="QC329" s="35"/>
      <c r="QD329" s="35"/>
      <c r="QE329" s="35"/>
      <c r="QF329" s="35"/>
      <c r="QG329" s="35"/>
      <c r="QH329" s="35"/>
      <c r="QI329" s="35"/>
      <c r="QJ329" s="35"/>
      <c r="QK329" s="35"/>
      <c r="QL329" s="35"/>
      <c r="QM329" s="35"/>
      <c r="QN329" s="35">
        <v>22</v>
      </c>
      <c r="QO329" s="35"/>
      <c r="QP329" s="35"/>
      <c r="QQ329" s="35"/>
      <c r="QR329" s="35"/>
      <c r="QS329" s="35"/>
      <c r="QT329" s="35"/>
      <c r="QU329" s="35"/>
      <c r="QV329" s="35"/>
      <c r="QW329" s="35"/>
      <c r="QX329" s="35"/>
      <c r="QY329" s="35"/>
      <c r="QZ329" s="35"/>
      <c r="RA329" s="35"/>
      <c r="RB329" s="35"/>
      <c r="RC329" s="35"/>
      <c r="RD329" s="35"/>
      <c r="RE329" s="35"/>
      <c r="RF329" s="35"/>
      <c r="RG329" s="35"/>
      <c r="RH329" s="35"/>
      <c r="RI329" s="35"/>
      <c r="RJ329" s="35"/>
      <c r="RK329" s="35"/>
      <c r="RL329" s="35"/>
      <c r="RM329" s="35"/>
      <c r="RN329" s="35"/>
      <c r="RO329" s="35"/>
      <c r="RP329" s="35"/>
      <c r="RQ329" s="35"/>
      <c r="RR329" s="35"/>
      <c r="RS329" s="35"/>
      <c r="RT329" s="35"/>
      <c r="RU329" s="35"/>
      <c r="RV329" s="35"/>
      <c r="RW329" s="35"/>
      <c r="RX329" s="35"/>
      <c r="RY329" s="35"/>
      <c r="RZ329" s="35"/>
      <c r="SA329" s="35"/>
      <c r="SB329" s="35"/>
      <c r="SC329" s="35"/>
      <c r="SD329" s="35"/>
      <c r="SE329" s="35"/>
      <c r="SF329" s="35"/>
      <c r="SG329" s="35"/>
      <c r="SH329" s="35"/>
      <c r="SI329" s="35"/>
      <c r="SJ329" s="35"/>
      <c r="SK329" s="35"/>
      <c r="SL329" s="35"/>
      <c r="SM329" s="35"/>
      <c r="SN329" s="35"/>
      <c r="SO329" s="35"/>
      <c r="SP329" s="35"/>
      <c r="SQ329" s="35"/>
      <c r="SR329" s="35"/>
      <c r="SS329" s="35"/>
      <c r="ST329" s="35"/>
      <c r="SU329" s="35"/>
      <c r="SV329" s="35"/>
      <c r="SW329" s="35"/>
      <c r="SX329" s="35"/>
      <c r="SY329" s="35"/>
      <c r="SZ329" s="35"/>
      <c r="TA329" s="35"/>
      <c r="TB329" s="35"/>
      <c r="TC329" s="35"/>
      <c r="TD329" s="35"/>
      <c r="TE329" s="35"/>
      <c r="TF329" s="35"/>
      <c r="TG329" s="35"/>
      <c r="TH329" s="35"/>
      <c r="TI329" s="35"/>
      <c r="TJ329" s="35"/>
      <c r="TK329" s="35">
        <v>11</v>
      </c>
      <c r="TL329" s="35"/>
      <c r="TM329" s="35"/>
      <c r="TN329" s="35"/>
      <c r="TO329" s="35"/>
      <c r="TP329" s="35"/>
      <c r="TQ329" s="35"/>
      <c r="TR329" s="35"/>
      <c r="TS329" s="35"/>
      <c r="TT329" s="35"/>
      <c r="TU329" s="35"/>
      <c r="TV329" s="35"/>
      <c r="TW329" s="35"/>
      <c r="TX329" s="35"/>
      <c r="TY329" s="35"/>
      <c r="TZ329" s="35"/>
      <c r="UA329" s="35"/>
      <c r="UB329" s="35"/>
      <c r="UC329" s="35"/>
      <c r="UD329" s="35"/>
      <c r="UE329" s="35"/>
      <c r="UF329" s="35"/>
      <c r="UG329" s="35"/>
      <c r="UH329" s="35"/>
      <c r="UI329" s="35"/>
      <c r="UJ329" s="35"/>
      <c r="UK329" s="35"/>
      <c r="UL329" s="35"/>
      <c r="UM329" s="35"/>
      <c r="UN329" s="35"/>
      <c r="UO329" s="35"/>
      <c r="UP329" s="35"/>
      <c r="UQ329" s="35"/>
      <c r="UR329" s="35"/>
      <c r="US329" s="35"/>
      <c r="UT329" s="35"/>
      <c r="UU329" s="35"/>
      <c r="UV329" s="35"/>
      <c r="UW329" s="35"/>
      <c r="UX329" s="35"/>
      <c r="UY329" s="35"/>
      <c r="UZ329" s="35"/>
      <c r="VA329" s="35"/>
      <c r="VB329" s="35"/>
      <c r="VC329" s="35"/>
      <c r="VD329" s="35"/>
      <c r="VE329" s="35"/>
      <c r="VF329" s="35"/>
      <c r="VG329" s="35"/>
      <c r="VH329" s="35"/>
      <c r="VI329" s="35">
        <v>33</v>
      </c>
      <c r="VJ329" s="35"/>
      <c r="VK329" s="35"/>
      <c r="VL329" s="35"/>
      <c r="VM329" s="35">
        <v>88</v>
      </c>
      <c r="VN329" s="35"/>
      <c r="VO329" s="35"/>
      <c r="VP329" s="35">
        <v>22</v>
      </c>
      <c r="VQ329" s="35"/>
      <c r="VR329" s="35"/>
      <c r="VS329" s="35"/>
      <c r="VT329" s="35"/>
      <c r="VU329" s="35"/>
      <c r="VV329" s="35"/>
      <c r="VW329" s="35"/>
      <c r="VX329" s="35"/>
      <c r="VY329" s="35"/>
      <c r="VZ329" s="35"/>
      <c r="WA329" s="35"/>
      <c r="WB329" s="35"/>
      <c r="WC329" s="35"/>
      <c r="WD329" s="35"/>
      <c r="WE329" s="35"/>
      <c r="WF329" s="35"/>
      <c r="WG329" s="35"/>
      <c r="WH329" s="35"/>
      <c r="WI329" s="35"/>
      <c r="WJ329" s="35"/>
      <c r="WK329" s="35"/>
      <c r="WL329" s="35"/>
      <c r="WM329" s="35"/>
      <c r="WN329" s="35"/>
      <c r="WO329" s="35"/>
      <c r="WP329" s="35"/>
      <c r="WQ329" s="35"/>
      <c r="WR329" s="35"/>
      <c r="WS329" s="35"/>
      <c r="WT329" s="35"/>
      <c r="WU329" s="35"/>
      <c r="WV329" s="35"/>
      <c r="WW329" s="35"/>
      <c r="WX329" s="35"/>
      <c r="WY329" s="35"/>
      <c r="WZ329" s="35"/>
      <c r="XA329" s="35"/>
      <c r="XB329" s="35"/>
      <c r="XC329" s="35"/>
      <c r="XD329" s="35"/>
      <c r="XE329" s="35"/>
      <c r="XF329" s="35"/>
      <c r="XG329" s="35"/>
      <c r="XH329" s="35"/>
      <c r="XI329" s="35"/>
      <c r="XJ329" s="35"/>
      <c r="XK329" s="35"/>
      <c r="XL329" s="35"/>
      <c r="XM329" s="35"/>
      <c r="XN329" s="35"/>
      <c r="XO329" s="35"/>
      <c r="XP329" s="35"/>
      <c r="XQ329" s="35"/>
      <c r="XR329" s="35"/>
      <c r="XS329" s="35"/>
      <c r="XT329" s="35"/>
      <c r="XU329" s="35"/>
      <c r="XV329" s="35"/>
      <c r="XW329" s="35"/>
      <c r="XX329" s="35"/>
      <c r="XY329" s="35"/>
      <c r="XZ329" s="35"/>
      <c r="YA329" s="35"/>
      <c r="YB329" s="35"/>
      <c r="YC329" s="35"/>
      <c r="YD329" s="35"/>
      <c r="YE329" s="35"/>
      <c r="YF329" s="35"/>
      <c r="YG329" s="35"/>
      <c r="YH329" s="35"/>
      <c r="YI329" s="35"/>
      <c r="YJ329" s="35"/>
      <c r="YK329" s="35"/>
      <c r="YL329" s="35"/>
      <c r="YM329" s="35"/>
      <c r="YN329" s="35"/>
      <c r="YO329" s="35"/>
      <c r="YP329" s="35"/>
      <c r="YQ329" s="35"/>
      <c r="YR329" s="35"/>
      <c r="YS329" s="35"/>
      <c r="YT329" s="35"/>
      <c r="YU329" s="35"/>
      <c r="YV329" s="35"/>
      <c r="YW329" s="35">
        <v>11</v>
      </c>
      <c r="YX329" s="35"/>
      <c r="YY329" s="35"/>
      <c r="YZ329" s="35"/>
      <c r="ZA329" s="35"/>
      <c r="ZB329" s="35"/>
      <c r="ZC329" s="35"/>
      <c r="ZD329" s="35"/>
      <c r="ZE329" s="35"/>
      <c r="ZF329" s="35"/>
      <c r="ZG329" s="35">
        <v>33</v>
      </c>
      <c r="ZH329" s="35"/>
      <c r="ZI329" s="35"/>
      <c r="ZJ329" s="35"/>
      <c r="ZK329" s="35"/>
      <c r="ZL329" s="35"/>
      <c r="ZM329" s="35"/>
      <c r="ZN329" s="35"/>
      <c r="ZO329" s="35"/>
      <c r="ZP329" s="35"/>
      <c r="ZQ329" s="35"/>
      <c r="ZR329" s="35"/>
      <c r="ZS329" s="35"/>
      <c r="ZT329" s="35"/>
      <c r="ZU329" s="35"/>
      <c r="ZV329" s="35"/>
      <c r="ZW329" s="35"/>
      <c r="ZX329" s="35"/>
      <c r="ZY329" s="35"/>
      <c r="ZZ329" s="35"/>
      <c r="AAA329" s="35"/>
      <c r="AAB329" s="35"/>
      <c r="AAC329" s="35"/>
      <c r="AAD329" s="35"/>
      <c r="AAE329" s="35"/>
      <c r="AAF329" s="35"/>
      <c r="AAG329" s="35"/>
      <c r="AAH329" s="35"/>
      <c r="AAI329" s="35"/>
      <c r="AAJ329" s="35"/>
      <c r="AAK329" s="35"/>
      <c r="AAL329" s="35"/>
      <c r="AAM329" s="35"/>
      <c r="AAN329" s="35"/>
      <c r="AAO329" s="35"/>
      <c r="AAP329" s="35"/>
      <c r="AAQ329" s="35"/>
      <c r="AAR329" s="35"/>
      <c r="AAS329" s="35"/>
      <c r="AAT329" s="35"/>
      <c r="AAU329" s="35"/>
      <c r="AAV329" s="35"/>
      <c r="AAW329" s="35"/>
      <c r="AAX329" s="35"/>
      <c r="AAY329" s="35"/>
      <c r="AAZ329" s="35"/>
      <c r="ABA329" s="35"/>
      <c r="ABB329" s="35"/>
      <c r="ABC329" s="35"/>
      <c r="ABD329" s="35"/>
      <c r="ABE329" s="35"/>
      <c r="ABF329" s="35"/>
      <c r="ABG329" s="35"/>
      <c r="ABH329" s="35"/>
      <c r="ABI329" s="35"/>
      <c r="ABJ329" s="35"/>
      <c r="ABK329" s="35"/>
      <c r="ABL329" s="35"/>
      <c r="ABM329" s="35"/>
      <c r="ABN329" s="35"/>
      <c r="ABO329" s="35"/>
      <c r="ABP329" s="35"/>
      <c r="ABQ329" s="35"/>
      <c r="ABR329" s="35"/>
      <c r="ABS329" s="35"/>
      <c r="ABT329" s="35"/>
      <c r="ABU329" s="35"/>
      <c r="ABV329" s="35"/>
      <c r="ABW329" s="35"/>
      <c r="ABX329" s="35"/>
      <c r="ABY329" s="35"/>
      <c r="ABZ329" s="35"/>
      <c r="ACA329" s="35"/>
      <c r="ACB329" s="35"/>
      <c r="ACC329" s="35"/>
      <c r="ACD329" s="35"/>
      <c r="ACE329" s="35"/>
      <c r="ACF329" s="35"/>
      <c r="ACG329" s="35"/>
      <c r="ACH329" s="35"/>
      <c r="ACI329" s="35"/>
      <c r="ACJ329" s="35"/>
      <c r="ACK329" s="35"/>
      <c r="ACL329" s="35"/>
      <c r="ACM329" s="35"/>
      <c r="ACN329" s="35"/>
      <c r="ACO329" s="35"/>
      <c r="ACP329" s="35"/>
      <c r="ACQ329" s="35"/>
      <c r="ACR329" s="35"/>
      <c r="ACS329" s="35"/>
      <c r="ACT329" s="35"/>
      <c r="ACU329" s="35"/>
      <c r="ACV329" s="35"/>
      <c r="ACW329" s="35"/>
      <c r="ACX329" s="35"/>
      <c r="ACY329" s="35"/>
      <c r="ACZ329" s="35"/>
      <c r="ADA329" s="35"/>
      <c r="ADB329" s="35"/>
      <c r="ADC329" s="35"/>
      <c r="ADD329" s="35"/>
      <c r="ADE329" s="35"/>
      <c r="ADF329" s="35"/>
      <c r="ADG329" s="35"/>
      <c r="ADH329" s="35"/>
      <c r="ADI329" s="35"/>
      <c r="ADJ329" s="35"/>
      <c r="ADK329" s="35"/>
      <c r="ADL329" s="35"/>
      <c r="ADM329" s="35"/>
      <c r="ADN329" s="35"/>
      <c r="ADO329" s="35"/>
      <c r="ADP329" s="35"/>
      <c r="ADQ329" s="35"/>
      <c r="ADR329" s="35"/>
      <c r="ADS329" s="35"/>
      <c r="ADT329" s="35"/>
      <c r="ADU329" s="35"/>
      <c r="ADV329" s="35"/>
      <c r="ADW329" s="35"/>
      <c r="ADX329" s="35"/>
      <c r="ADY329" s="26">
        <f t="shared" ref="ADY329:ADY393" si="15">$B329-SUMIF($G$3:$AIM$3,"",$G329:$AIM329)</f>
        <v>0</v>
      </c>
      <c r="ADZ329" s="5"/>
    </row>
    <row r="330" spans="1:806" s="33" customFormat="1" x14ac:dyDescent="0.2">
      <c r="A330" s="38" t="s">
        <v>45</v>
      </c>
      <c r="B330" s="65">
        <f t="shared" si="14"/>
        <v>22</v>
      </c>
      <c r="C330" s="57">
        <v>11</v>
      </c>
      <c r="D330" s="59">
        <v>44760</v>
      </c>
      <c r="E330" s="67">
        <v>30.27</v>
      </c>
      <c r="F330" s="67">
        <f t="shared" si="13"/>
        <v>665.93999999999994</v>
      </c>
      <c r="G330" s="65">
        <v>77</v>
      </c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15"/>
      <c r="BF330" s="15"/>
      <c r="BG330" s="136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  <c r="BR330" s="35"/>
      <c r="BS330" s="35"/>
      <c r="BT330" s="35"/>
      <c r="BU330" s="35"/>
      <c r="BV330" s="35"/>
      <c r="BW330" s="35"/>
      <c r="BX330" s="35"/>
      <c r="BY330" s="35"/>
      <c r="BZ330" s="35"/>
      <c r="CA330" s="35"/>
      <c r="CB330" s="35"/>
      <c r="CC330" s="35"/>
      <c r="CD330" s="35"/>
      <c r="CE330" s="35"/>
      <c r="CF330" s="35"/>
      <c r="CG330" s="35"/>
      <c r="CH330" s="35"/>
      <c r="CI330" s="35"/>
      <c r="CJ330" s="35"/>
      <c r="CK330" s="35"/>
      <c r="CL330" s="35"/>
      <c r="CM330" s="35"/>
      <c r="CN330" s="35"/>
      <c r="CO330" s="35"/>
      <c r="CP330" s="35"/>
      <c r="CQ330" s="35"/>
      <c r="CR330" s="35"/>
      <c r="CS330" s="35"/>
      <c r="CT330" s="35"/>
      <c r="CU330" s="35"/>
      <c r="CV330" s="35"/>
      <c r="CW330" s="35"/>
      <c r="CX330" s="35"/>
      <c r="CY330" s="35"/>
      <c r="CZ330" s="35"/>
      <c r="DA330" s="35"/>
      <c r="DB330" s="35"/>
      <c r="DC330" s="35"/>
      <c r="DD330" s="35"/>
      <c r="DE330" s="35"/>
      <c r="DF330" s="35"/>
      <c r="DG330" s="35"/>
      <c r="DH330" s="35"/>
      <c r="DI330" s="35"/>
      <c r="DJ330" s="35"/>
      <c r="DK330" s="35"/>
      <c r="DL330" s="35"/>
      <c r="DM330" s="35"/>
      <c r="DN330" s="35"/>
      <c r="DO330" s="35"/>
      <c r="DP330" s="35"/>
      <c r="DQ330" s="35"/>
      <c r="DR330" s="35"/>
      <c r="DS330" s="35"/>
      <c r="DT330" s="35"/>
      <c r="DU330" s="35"/>
      <c r="DV330" s="35"/>
      <c r="DW330" s="35"/>
      <c r="DX330" s="35"/>
      <c r="DY330" s="35"/>
      <c r="DZ330" s="35"/>
      <c r="EA330" s="35"/>
      <c r="EB330" s="35"/>
      <c r="EC330" s="35"/>
      <c r="ED330" s="35"/>
      <c r="EE330" s="35"/>
      <c r="EF330" s="35"/>
      <c r="EG330" s="35"/>
      <c r="EH330" s="35"/>
      <c r="EI330" s="35"/>
      <c r="EJ330" s="35"/>
      <c r="EK330" s="35"/>
      <c r="EL330" s="35"/>
      <c r="EM330" s="35"/>
      <c r="EN330" s="35"/>
      <c r="EO330" s="35"/>
      <c r="EP330" s="35"/>
      <c r="EQ330" s="35"/>
      <c r="ER330" s="35"/>
      <c r="ES330" s="35"/>
      <c r="ET330" s="35"/>
      <c r="EU330" s="35"/>
      <c r="EV330" s="35"/>
      <c r="EW330" s="35"/>
      <c r="EX330" s="35"/>
      <c r="EY330" s="35"/>
      <c r="EZ330" s="35"/>
      <c r="FA330" s="35"/>
      <c r="FB330" s="35"/>
      <c r="FC330" s="35"/>
      <c r="FD330" s="35"/>
      <c r="FE330" s="35"/>
      <c r="FF330" s="35"/>
      <c r="FG330" s="35"/>
      <c r="FH330" s="35"/>
      <c r="FI330" s="35"/>
      <c r="FJ330" s="35"/>
      <c r="FK330" s="35"/>
      <c r="FL330" s="35"/>
      <c r="FM330" s="35"/>
      <c r="FN330" s="35"/>
      <c r="FO330" s="35"/>
      <c r="FP330" s="35"/>
      <c r="FQ330" s="35"/>
      <c r="FR330" s="35"/>
      <c r="FS330" s="35"/>
      <c r="FT330" s="35"/>
      <c r="FU330" s="35"/>
      <c r="FV330" s="35"/>
      <c r="FW330" s="35"/>
      <c r="FX330" s="35"/>
      <c r="FY330" s="35"/>
      <c r="FZ330" s="35"/>
      <c r="GA330" s="35"/>
      <c r="GB330" s="35"/>
      <c r="GC330" s="35"/>
      <c r="GD330" s="35"/>
      <c r="GE330" s="35"/>
      <c r="GF330" s="35"/>
      <c r="GG330" s="35"/>
      <c r="GH330" s="35"/>
      <c r="GI330" s="35"/>
      <c r="GJ330" s="35"/>
      <c r="GK330" s="35"/>
      <c r="GL330" s="35"/>
      <c r="GM330" s="35"/>
      <c r="GN330" s="35"/>
      <c r="GO330" s="35"/>
      <c r="GP330" s="35"/>
      <c r="GQ330" s="35"/>
      <c r="GR330" s="35"/>
      <c r="GS330" s="35"/>
      <c r="GT330" s="35"/>
      <c r="GU330" s="35"/>
      <c r="GV330" s="35"/>
      <c r="GW330" s="35"/>
      <c r="GX330" s="35"/>
      <c r="GY330" s="35"/>
      <c r="GZ330" s="35"/>
      <c r="HA330" s="35"/>
      <c r="HB330" s="35"/>
      <c r="HC330" s="35"/>
      <c r="HD330" s="35"/>
      <c r="HE330" s="35"/>
      <c r="HF330" s="35"/>
      <c r="HG330" s="35"/>
      <c r="HH330" s="35"/>
      <c r="HI330" s="35"/>
      <c r="HJ330" s="35"/>
      <c r="HK330" s="35"/>
      <c r="HL330" s="35"/>
      <c r="HM330" s="35"/>
      <c r="HN330" s="35"/>
      <c r="HO330" s="35"/>
      <c r="HP330" s="35"/>
      <c r="HQ330" s="35"/>
      <c r="HR330" s="35"/>
      <c r="HS330" s="35"/>
      <c r="HT330" s="35"/>
      <c r="HU330" s="35"/>
      <c r="HV330" s="35"/>
      <c r="HW330" s="35"/>
      <c r="HX330" s="35"/>
      <c r="HY330" s="35"/>
      <c r="HZ330" s="35"/>
      <c r="IA330" s="35"/>
      <c r="IB330" s="35"/>
      <c r="IC330" s="35"/>
      <c r="ID330" s="35"/>
      <c r="IE330" s="35"/>
      <c r="IF330" s="35"/>
      <c r="IG330" s="35"/>
      <c r="IH330" s="35"/>
      <c r="II330" s="35"/>
      <c r="IJ330" s="35"/>
      <c r="IK330" s="35"/>
      <c r="IL330" s="35"/>
      <c r="IM330" s="35"/>
      <c r="IN330" s="35"/>
      <c r="IO330" s="35"/>
      <c r="IP330" s="35"/>
      <c r="IQ330" s="35"/>
      <c r="IR330" s="35"/>
      <c r="IS330" s="35"/>
      <c r="IT330" s="35"/>
      <c r="IU330" s="35"/>
      <c r="IV330" s="35"/>
      <c r="IW330" s="35"/>
      <c r="IX330" s="35"/>
      <c r="IY330" s="35"/>
      <c r="IZ330" s="35"/>
      <c r="JA330" s="35"/>
      <c r="JB330" s="35"/>
      <c r="JC330" s="35"/>
      <c r="JD330" s="35"/>
      <c r="JE330" s="35"/>
      <c r="JF330" s="35"/>
      <c r="JG330" s="35"/>
      <c r="JH330" s="35"/>
      <c r="JI330" s="35"/>
      <c r="JJ330" s="35"/>
      <c r="JK330" s="35">
        <v>11</v>
      </c>
      <c r="JL330" s="35"/>
      <c r="JM330" s="35"/>
      <c r="JN330" s="35"/>
      <c r="JO330" s="35"/>
      <c r="JP330" s="35"/>
      <c r="JQ330" s="35"/>
      <c r="JR330" s="35"/>
      <c r="JS330" s="35"/>
      <c r="JT330" s="35"/>
      <c r="JU330" s="35"/>
      <c r="JV330" s="35"/>
      <c r="JW330" s="35"/>
      <c r="JX330" s="35"/>
      <c r="JY330" s="35"/>
      <c r="JZ330" s="35"/>
      <c r="KA330" s="35"/>
      <c r="KB330" s="35"/>
      <c r="KC330" s="35"/>
      <c r="KD330" s="35"/>
      <c r="KE330" s="35"/>
      <c r="KF330" s="35"/>
      <c r="KG330" s="35"/>
      <c r="KH330" s="35"/>
      <c r="KI330" s="35"/>
      <c r="KJ330" s="35"/>
      <c r="KK330" s="35"/>
      <c r="KL330" s="35"/>
      <c r="KM330" s="35"/>
      <c r="KN330" s="35"/>
      <c r="KO330" s="35"/>
      <c r="KP330" s="35"/>
      <c r="KQ330" s="35"/>
      <c r="KR330" s="35"/>
      <c r="KS330" s="35"/>
      <c r="KT330" s="35"/>
      <c r="KU330" s="35"/>
      <c r="KV330" s="35"/>
      <c r="KW330" s="35"/>
      <c r="KX330" s="35"/>
      <c r="KY330" s="35"/>
      <c r="KZ330" s="35"/>
      <c r="LA330" s="35"/>
      <c r="LB330" s="35"/>
      <c r="LC330" s="35"/>
      <c r="LD330" s="35"/>
      <c r="LE330" s="35"/>
      <c r="LF330" s="35"/>
      <c r="LG330" s="35"/>
      <c r="LH330" s="35"/>
      <c r="LI330" s="35"/>
      <c r="LJ330" s="35"/>
      <c r="LK330" s="35"/>
      <c r="LL330" s="35"/>
      <c r="LM330" s="35"/>
      <c r="LN330" s="35"/>
      <c r="LO330" s="35"/>
      <c r="LP330" s="35"/>
      <c r="LQ330" s="35"/>
      <c r="LR330" s="35"/>
      <c r="LS330" s="35"/>
      <c r="LT330" s="35"/>
      <c r="LU330" s="35"/>
      <c r="LV330" s="35"/>
      <c r="LW330" s="35"/>
      <c r="LX330" s="35"/>
      <c r="LY330" s="35"/>
      <c r="LZ330" s="35"/>
      <c r="MA330" s="35"/>
      <c r="MB330" s="35"/>
      <c r="MC330" s="35"/>
      <c r="MD330" s="35"/>
      <c r="ME330" s="35"/>
      <c r="MF330" s="35"/>
      <c r="MG330" s="35"/>
      <c r="MH330" s="35"/>
      <c r="MI330" s="35"/>
      <c r="MJ330" s="35"/>
      <c r="MK330" s="35"/>
      <c r="ML330" s="35"/>
      <c r="MM330" s="35"/>
      <c r="MN330" s="35"/>
      <c r="MO330" s="35"/>
      <c r="MP330" s="35"/>
      <c r="MQ330" s="35"/>
      <c r="MR330" s="35"/>
      <c r="MS330" s="35"/>
      <c r="MT330" s="35"/>
      <c r="MU330" s="35"/>
      <c r="MV330" s="35"/>
      <c r="MW330" s="35"/>
      <c r="MX330" s="35"/>
      <c r="MY330" s="35"/>
      <c r="MZ330" s="35"/>
      <c r="NA330" s="35"/>
      <c r="NB330" s="35"/>
      <c r="NC330" s="35"/>
      <c r="ND330" s="35"/>
      <c r="NE330" s="35"/>
      <c r="NF330" s="35"/>
      <c r="NG330" s="35"/>
      <c r="NH330" s="35"/>
      <c r="NI330" s="35"/>
      <c r="NJ330" s="35"/>
      <c r="NK330" s="35"/>
      <c r="NL330" s="35"/>
      <c r="NM330" s="35"/>
      <c r="NN330" s="35"/>
      <c r="NO330" s="35"/>
      <c r="NP330" s="35"/>
      <c r="NQ330" s="35"/>
      <c r="NR330" s="35"/>
      <c r="NS330" s="35"/>
      <c r="NT330" s="35"/>
      <c r="NU330" s="35"/>
      <c r="NV330" s="35"/>
      <c r="NW330" s="35"/>
      <c r="NX330" s="35"/>
      <c r="NY330" s="35"/>
      <c r="NZ330" s="35"/>
      <c r="OA330" s="35"/>
      <c r="OB330" s="35"/>
      <c r="OC330" s="35"/>
      <c r="OD330" s="35"/>
      <c r="OE330" s="35"/>
      <c r="OF330" s="35"/>
      <c r="OG330" s="35"/>
      <c r="OH330" s="35"/>
      <c r="OI330" s="35"/>
      <c r="OJ330" s="35"/>
      <c r="OK330" s="35"/>
      <c r="OL330" s="35"/>
      <c r="OM330" s="35"/>
      <c r="ON330" s="35"/>
      <c r="OO330" s="35"/>
      <c r="OP330" s="35"/>
      <c r="OQ330" s="35"/>
      <c r="OR330" s="35"/>
      <c r="OS330" s="35"/>
      <c r="OT330" s="35"/>
      <c r="OU330" s="35"/>
      <c r="OV330" s="35"/>
      <c r="OW330" s="35"/>
      <c r="OX330" s="35"/>
      <c r="OY330" s="35"/>
      <c r="OZ330" s="35">
        <v>33</v>
      </c>
      <c r="PA330" s="35"/>
      <c r="PB330" s="35"/>
      <c r="PC330" s="35"/>
      <c r="PD330" s="35"/>
      <c r="PE330" s="35"/>
      <c r="PF330" s="35"/>
      <c r="PG330" s="35"/>
      <c r="PH330" s="35"/>
      <c r="PI330" s="35"/>
      <c r="PJ330" s="35"/>
      <c r="PK330" s="35"/>
      <c r="PL330" s="35"/>
      <c r="PM330" s="35"/>
      <c r="PN330" s="35"/>
      <c r="PO330" s="35"/>
      <c r="PP330" s="35"/>
      <c r="PQ330" s="35"/>
      <c r="PR330" s="35"/>
      <c r="PS330" s="35"/>
      <c r="PT330" s="35"/>
      <c r="PU330" s="35"/>
      <c r="PV330" s="35"/>
      <c r="PW330" s="35"/>
      <c r="PX330" s="35"/>
      <c r="PY330" s="35"/>
      <c r="PZ330" s="35"/>
      <c r="QA330" s="35"/>
      <c r="QB330" s="35">
        <v>11</v>
      </c>
      <c r="QC330" s="35"/>
      <c r="QD330" s="35"/>
      <c r="QE330" s="35"/>
      <c r="QF330" s="35"/>
      <c r="QG330" s="35"/>
      <c r="QH330" s="35"/>
      <c r="QI330" s="35"/>
      <c r="QJ330" s="35"/>
      <c r="QK330" s="35"/>
      <c r="QL330" s="35"/>
      <c r="QM330" s="35"/>
      <c r="QN330" s="35">
        <v>11</v>
      </c>
      <c r="QO330" s="35"/>
      <c r="QP330" s="35"/>
      <c r="QQ330" s="35"/>
      <c r="QR330" s="35"/>
      <c r="QS330" s="35"/>
      <c r="QT330" s="35"/>
      <c r="QU330" s="35"/>
      <c r="QV330" s="35"/>
      <c r="QW330" s="35"/>
      <c r="QX330" s="35"/>
      <c r="QY330" s="35"/>
      <c r="QZ330" s="35"/>
      <c r="RA330" s="35"/>
      <c r="RB330" s="35"/>
      <c r="RC330" s="35"/>
      <c r="RD330" s="35"/>
      <c r="RE330" s="35"/>
      <c r="RF330" s="35"/>
      <c r="RG330" s="35"/>
      <c r="RH330" s="35"/>
      <c r="RI330" s="35"/>
      <c r="RJ330" s="35"/>
      <c r="RK330" s="35"/>
      <c r="RL330" s="35"/>
      <c r="RM330" s="35"/>
      <c r="RN330" s="35"/>
      <c r="RO330" s="35"/>
      <c r="RP330" s="35"/>
      <c r="RQ330" s="35"/>
      <c r="RR330" s="35"/>
      <c r="RS330" s="35"/>
      <c r="RT330" s="35"/>
      <c r="RU330" s="35"/>
      <c r="RV330" s="35"/>
      <c r="RW330" s="35"/>
      <c r="RX330" s="35"/>
      <c r="RY330" s="35"/>
      <c r="RZ330" s="35"/>
      <c r="SA330" s="35"/>
      <c r="SB330" s="35"/>
      <c r="SC330" s="35"/>
      <c r="SD330" s="35"/>
      <c r="SE330" s="35"/>
      <c r="SF330" s="35"/>
      <c r="SG330" s="35"/>
      <c r="SH330" s="35"/>
      <c r="SI330" s="35"/>
      <c r="SJ330" s="35"/>
      <c r="SK330" s="35"/>
      <c r="SL330" s="35"/>
      <c r="SM330" s="35"/>
      <c r="SN330" s="35"/>
      <c r="SO330" s="35"/>
      <c r="SP330" s="35"/>
      <c r="SQ330" s="35"/>
      <c r="SR330" s="35"/>
      <c r="SS330" s="35"/>
      <c r="ST330" s="35"/>
      <c r="SU330" s="35"/>
      <c r="SV330" s="35"/>
      <c r="SW330" s="35"/>
      <c r="SX330" s="35"/>
      <c r="SY330" s="35"/>
      <c r="SZ330" s="35"/>
      <c r="TA330" s="35"/>
      <c r="TB330" s="35"/>
      <c r="TC330" s="35"/>
      <c r="TD330" s="35"/>
      <c r="TE330" s="35"/>
      <c r="TF330" s="35"/>
      <c r="TG330" s="35"/>
      <c r="TH330" s="35"/>
      <c r="TI330" s="35"/>
      <c r="TJ330" s="35"/>
      <c r="TK330" s="35">
        <v>11</v>
      </c>
      <c r="TL330" s="35"/>
      <c r="TM330" s="35"/>
      <c r="TN330" s="35"/>
      <c r="TO330" s="35"/>
      <c r="TP330" s="35"/>
      <c r="TQ330" s="35"/>
      <c r="TR330" s="35"/>
      <c r="TS330" s="35"/>
      <c r="TT330" s="35"/>
      <c r="TU330" s="35"/>
      <c r="TV330" s="35"/>
      <c r="TW330" s="35"/>
      <c r="TX330" s="35"/>
      <c r="TY330" s="35"/>
      <c r="TZ330" s="35"/>
      <c r="UA330" s="35"/>
      <c r="UB330" s="35"/>
      <c r="UC330" s="35"/>
      <c r="UD330" s="35"/>
      <c r="UE330" s="35"/>
      <c r="UF330" s="35"/>
      <c r="UG330" s="35"/>
      <c r="UH330" s="35"/>
      <c r="UI330" s="35"/>
      <c r="UJ330" s="35"/>
      <c r="UK330" s="35"/>
      <c r="UL330" s="35"/>
      <c r="UM330" s="35"/>
      <c r="UN330" s="35"/>
      <c r="UO330" s="35"/>
      <c r="UP330" s="35"/>
      <c r="UQ330" s="35"/>
      <c r="UR330" s="35"/>
      <c r="US330" s="35"/>
      <c r="UT330" s="35"/>
      <c r="UU330" s="35"/>
      <c r="UV330" s="35"/>
      <c r="UW330" s="35"/>
      <c r="UX330" s="35"/>
      <c r="UY330" s="35"/>
      <c r="UZ330" s="35"/>
      <c r="VA330" s="35"/>
      <c r="VB330" s="35"/>
      <c r="VC330" s="35"/>
      <c r="VD330" s="35"/>
      <c r="VE330" s="35"/>
      <c r="VF330" s="35"/>
      <c r="VG330" s="35"/>
      <c r="VH330" s="35"/>
      <c r="VI330" s="35"/>
      <c r="VJ330" s="35"/>
      <c r="VK330" s="35"/>
      <c r="VL330" s="35"/>
      <c r="VM330" s="35"/>
      <c r="VN330" s="35"/>
      <c r="VO330" s="35"/>
      <c r="VP330" s="35"/>
      <c r="VQ330" s="35"/>
      <c r="VR330" s="35"/>
      <c r="VS330" s="35"/>
      <c r="VT330" s="35"/>
      <c r="VU330" s="35"/>
      <c r="VV330" s="35"/>
      <c r="VW330" s="35"/>
      <c r="VX330" s="35"/>
      <c r="VY330" s="35"/>
      <c r="VZ330" s="35"/>
      <c r="WA330" s="35"/>
      <c r="WB330" s="35"/>
      <c r="WC330" s="35"/>
      <c r="WD330" s="35"/>
      <c r="WE330" s="35"/>
      <c r="WF330" s="35"/>
      <c r="WG330" s="35"/>
      <c r="WH330" s="35"/>
      <c r="WI330" s="35"/>
      <c r="WJ330" s="35"/>
      <c r="WK330" s="35">
        <v>11</v>
      </c>
      <c r="WL330" s="35"/>
      <c r="WM330" s="35"/>
      <c r="WN330" s="35"/>
      <c r="WO330" s="35"/>
      <c r="WP330" s="35"/>
      <c r="WQ330" s="35"/>
      <c r="WR330" s="35"/>
      <c r="WS330" s="35"/>
      <c r="WT330" s="35"/>
      <c r="WU330" s="35"/>
      <c r="WV330" s="35"/>
      <c r="WW330" s="35"/>
      <c r="WX330" s="35"/>
      <c r="WY330" s="35"/>
      <c r="WZ330" s="35"/>
      <c r="XA330" s="35"/>
      <c r="XB330" s="35"/>
      <c r="XC330" s="35"/>
      <c r="XD330" s="35"/>
      <c r="XE330" s="35"/>
      <c r="XF330" s="35"/>
      <c r="XG330" s="35"/>
      <c r="XH330" s="35"/>
      <c r="XI330" s="35"/>
      <c r="XJ330" s="35"/>
      <c r="XK330" s="35"/>
      <c r="XL330" s="35"/>
      <c r="XM330" s="35"/>
      <c r="XN330" s="35"/>
      <c r="XO330" s="35"/>
      <c r="XP330" s="35"/>
      <c r="XQ330" s="35"/>
      <c r="XR330" s="35"/>
      <c r="XS330" s="35"/>
      <c r="XT330" s="35"/>
      <c r="XU330" s="35"/>
      <c r="XV330" s="35"/>
      <c r="XW330" s="35"/>
      <c r="XX330" s="35"/>
      <c r="XY330" s="35"/>
      <c r="XZ330" s="35"/>
      <c r="YA330" s="35"/>
      <c r="YB330" s="35"/>
      <c r="YC330" s="35"/>
      <c r="YD330" s="35"/>
      <c r="YE330" s="35"/>
      <c r="YF330" s="35"/>
      <c r="YG330" s="35"/>
      <c r="YH330" s="35"/>
      <c r="YI330" s="35"/>
      <c r="YJ330" s="35"/>
      <c r="YK330" s="35"/>
      <c r="YL330" s="35"/>
      <c r="YM330" s="35"/>
      <c r="YN330" s="35"/>
      <c r="YO330" s="35"/>
      <c r="YP330" s="35"/>
      <c r="YQ330" s="35"/>
      <c r="YR330" s="35"/>
      <c r="YS330" s="35"/>
      <c r="YT330" s="35"/>
      <c r="YU330" s="35"/>
      <c r="YV330" s="35"/>
      <c r="YW330" s="35"/>
      <c r="YX330" s="35"/>
      <c r="YY330" s="35"/>
      <c r="YZ330" s="35"/>
      <c r="ZA330" s="35"/>
      <c r="ZB330" s="35"/>
      <c r="ZC330" s="35"/>
      <c r="ZD330" s="35"/>
      <c r="ZE330" s="35"/>
      <c r="ZF330" s="35"/>
      <c r="ZG330" s="35">
        <v>11</v>
      </c>
      <c r="ZH330" s="35"/>
      <c r="ZI330" s="35"/>
      <c r="ZJ330" s="35"/>
      <c r="ZK330" s="35"/>
      <c r="ZL330" s="35"/>
      <c r="ZM330" s="35"/>
      <c r="ZN330" s="35"/>
      <c r="ZO330" s="35"/>
      <c r="ZP330" s="35"/>
      <c r="ZQ330" s="35"/>
      <c r="ZR330" s="35"/>
      <c r="ZS330" s="35">
        <v>22</v>
      </c>
      <c r="ZT330" s="35"/>
      <c r="ZU330" s="35"/>
      <c r="ZV330" s="35"/>
      <c r="ZW330" s="35"/>
      <c r="ZX330" s="35"/>
      <c r="ZY330" s="35"/>
      <c r="ZZ330" s="35"/>
      <c r="AAA330" s="35"/>
      <c r="AAB330" s="35"/>
      <c r="AAC330" s="35"/>
      <c r="AAD330" s="35"/>
      <c r="AAE330" s="35"/>
      <c r="AAF330" s="35"/>
      <c r="AAG330" s="35"/>
      <c r="AAH330" s="35"/>
      <c r="AAI330" s="35"/>
      <c r="AAJ330" s="35"/>
      <c r="AAK330" s="35"/>
      <c r="AAL330" s="35"/>
      <c r="AAM330" s="35"/>
      <c r="AAN330" s="35"/>
      <c r="AAO330" s="35"/>
      <c r="AAP330" s="35"/>
      <c r="AAQ330" s="35"/>
      <c r="AAR330" s="35"/>
      <c r="AAS330" s="35"/>
      <c r="AAT330" s="35"/>
      <c r="AAU330" s="35"/>
      <c r="AAV330" s="35"/>
      <c r="AAW330" s="35"/>
      <c r="AAX330" s="35"/>
      <c r="AAY330" s="35"/>
      <c r="AAZ330" s="35"/>
      <c r="ABA330" s="35"/>
      <c r="ABB330" s="35"/>
      <c r="ABC330" s="35"/>
      <c r="ABD330" s="35"/>
      <c r="ABE330" s="35"/>
      <c r="ABF330" s="35"/>
      <c r="ABG330" s="35"/>
      <c r="ABH330" s="35"/>
      <c r="ABI330" s="35"/>
      <c r="ABJ330" s="35"/>
      <c r="ABK330" s="35"/>
      <c r="ABL330" s="35"/>
      <c r="ABM330" s="35"/>
      <c r="ABN330" s="35"/>
      <c r="ABO330" s="35"/>
      <c r="ABP330" s="35"/>
      <c r="ABQ330" s="35"/>
      <c r="ABR330" s="35"/>
      <c r="ABS330" s="35"/>
      <c r="ABT330" s="35"/>
      <c r="ABU330" s="35"/>
      <c r="ABV330" s="35"/>
      <c r="ABW330" s="35"/>
      <c r="ABX330" s="35"/>
      <c r="ABY330" s="35"/>
      <c r="ABZ330" s="35"/>
      <c r="ACA330" s="35"/>
      <c r="ACB330" s="35"/>
      <c r="ACC330" s="35"/>
      <c r="ACD330" s="35"/>
      <c r="ACE330" s="35"/>
      <c r="ACF330" s="35"/>
      <c r="ACG330" s="35"/>
      <c r="ACH330" s="35"/>
      <c r="ACI330" s="35"/>
      <c r="ACJ330" s="35"/>
      <c r="ACK330" s="35"/>
      <c r="ACL330" s="35"/>
      <c r="ACM330" s="35"/>
      <c r="ACN330" s="35"/>
      <c r="ACO330" s="35"/>
      <c r="ACP330" s="35"/>
      <c r="ACQ330" s="35"/>
      <c r="ACR330" s="35"/>
      <c r="ACS330" s="35"/>
      <c r="ACT330" s="35"/>
      <c r="ACU330" s="35"/>
      <c r="ACV330" s="35"/>
      <c r="ACW330" s="35"/>
      <c r="ACX330" s="35"/>
      <c r="ACY330" s="35"/>
      <c r="ACZ330" s="35"/>
      <c r="ADA330" s="35"/>
      <c r="ADB330" s="35"/>
      <c r="ADC330" s="35"/>
      <c r="ADD330" s="35"/>
      <c r="ADE330" s="35"/>
      <c r="ADF330" s="35"/>
      <c r="ADG330" s="35"/>
      <c r="ADH330" s="35"/>
      <c r="ADI330" s="35"/>
      <c r="ADJ330" s="35"/>
      <c r="ADK330" s="35"/>
      <c r="ADL330" s="35"/>
      <c r="ADM330" s="35"/>
      <c r="ADN330" s="35"/>
      <c r="ADO330" s="35"/>
      <c r="ADP330" s="35"/>
      <c r="ADQ330" s="35"/>
      <c r="ADR330" s="35"/>
      <c r="ADS330" s="35"/>
      <c r="ADT330" s="35"/>
      <c r="ADU330" s="35"/>
      <c r="ADV330" s="35"/>
      <c r="ADW330" s="35"/>
      <c r="ADX330" s="35">
        <v>22</v>
      </c>
      <c r="ADY330" s="26">
        <f t="shared" si="15"/>
        <v>0</v>
      </c>
      <c r="ADZ330" s="5"/>
    </row>
    <row r="331" spans="1:806" s="33" customFormat="1" x14ac:dyDescent="0.2">
      <c r="A331" s="38" t="s">
        <v>45</v>
      </c>
      <c r="B331" s="65">
        <f t="shared" si="14"/>
        <v>11</v>
      </c>
      <c r="C331" s="57">
        <v>11</v>
      </c>
      <c r="D331" s="59">
        <v>44739</v>
      </c>
      <c r="E331" s="67">
        <v>26.58</v>
      </c>
      <c r="F331" s="67">
        <f t="shared" si="13"/>
        <v>292.38</v>
      </c>
      <c r="G331" s="6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15"/>
      <c r="BF331" s="15"/>
      <c r="BG331" s="136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  <c r="BT331" s="35"/>
      <c r="BU331" s="35"/>
      <c r="BV331" s="35"/>
      <c r="BW331" s="35"/>
      <c r="BX331" s="35"/>
      <c r="BY331" s="35"/>
      <c r="BZ331" s="35"/>
      <c r="CA331" s="35"/>
      <c r="CB331" s="35"/>
      <c r="CC331" s="35"/>
      <c r="CD331" s="35"/>
      <c r="CE331" s="35"/>
      <c r="CF331" s="35"/>
      <c r="CG331" s="35"/>
      <c r="CH331" s="35"/>
      <c r="CI331" s="35"/>
      <c r="CJ331" s="35"/>
      <c r="CK331" s="35"/>
      <c r="CL331" s="35"/>
      <c r="CM331" s="35"/>
      <c r="CN331" s="35"/>
      <c r="CO331" s="35"/>
      <c r="CP331" s="35"/>
      <c r="CQ331" s="35"/>
      <c r="CR331" s="35"/>
      <c r="CS331" s="35"/>
      <c r="CT331" s="35"/>
      <c r="CU331" s="35"/>
      <c r="CV331" s="35"/>
      <c r="CW331" s="35"/>
      <c r="CX331" s="35"/>
      <c r="CY331" s="35"/>
      <c r="CZ331" s="35"/>
      <c r="DA331" s="35"/>
      <c r="DB331" s="35"/>
      <c r="DC331" s="35"/>
      <c r="DD331" s="35"/>
      <c r="DE331" s="35"/>
      <c r="DF331" s="35"/>
      <c r="DG331" s="35"/>
      <c r="DH331" s="35"/>
      <c r="DI331" s="35"/>
      <c r="DJ331" s="35"/>
      <c r="DK331" s="35"/>
      <c r="DL331" s="35"/>
      <c r="DM331" s="35"/>
      <c r="DN331" s="35"/>
      <c r="DO331" s="35"/>
      <c r="DP331" s="35"/>
      <c r="DQ331" s="35"/>
      <c r="DR331" s="35"/>
      <c r="DS331" s="35"/>
      <c r="DT331" s="35"/>
      <c r="DU331" s="35"/>
      <c r="DV331" s="35"/>
      <c r="DW331" s="35"/>
      <c r="DX331" s="35"/>
      <c r="DY331" s="35"/>
      <c r="DZ331" s="35"/>
      <c r="EA331" s="35"/>
      <c r="EB331" s="35"/>
      <c r="EC331" s="35"/>
      <c r="ED331" s="35"/>
      <c r="EE331" s="35"/>
      <c r="EF331" s="35"/>
      <c r="EG331" s="35"/>
      <c r="EH331" s="35"/>
      <c r="EI331" s="35"/>
      <c r="EJ331" s="35"/>
      <c r="EK331" s="35"/>
      <c r="EL331" s="35"/>
      <c r="EM331" s="35"/>
      <c r="EN331" s="35"/>
      <c r="EO331" s="35"/>
      <c r="EP331" s="35"/>
      <c r="EQ331" s="35"/>
      <c r="ER331" s="35"/>
      <c r="ES331" s="35"/>
      <c r="ET331" s="35"/>
      <c r="EU331" s="35"/>
      <c r="EV331" s="35"/>
      <c r="EW331" s="35"/>
      <c r="EX331" s="35"/>
      <c r="EY331" s="35"/>
      <c r="EZ331" s="35"/>
      <c r="FA331" s="35"/>
      <c r="FB331" s="35"/>
      <c r="FC331" s="35"/>
      <c r="FD331" s="35"/>
      <c r="FE331" s="35"/>
      <c r="FF331" s="35"/>
      <c r="FG331" s="35"/>
      <c r="FH331" s="35"/>
      <c r="FI331" s="35"/>
      <c r="FJ331" s="35"/>
      <c r="FK331" s="35"/>
      <c r="FL331" s="35"/>
      <c r="FM331" s="35"/>
      <c r="FN331" s="35"/>
      <c r="FO331" s="35"/>
      <c r="FP331" s="35"/>
      <c r="FQ331" s="35"/>
      <c r="FR331" s="35"/>
      <c r="FS331" s="35"/>
      <c r="FT331" s="35"/>
      <c r="FU331" s="35"/>
      <c r="FV331" s="35"/>
      <c r="FW331" s="35"/>
      <c r="FX331" s="35"/>
      <c r="FY331" s="35"/>
      <c r="FZ331" s="35"/>
      <c r="GA331" s="35"/>
      <c r="GB331" s="35"/>
      <c r="GC331" s="35"/>
      <c r="GD331" s="35"/>
      <c r="GE331" s="35"/>
      <c r="GF331" s="35"/>
      <c r="GG331" s="35"/>
      <c r="GH331" s="35"/>
      <c r="GI331" s="35"/>
      <c r="GJ331" s="35"/>
      <c r="GK331" s="35"/>
      <c r="GL331" s="35"/>
      <c r="GM331" s="35"/>
      <c r="GN331" s="35"/>
      <c r="GO331" s="35"/>
      <c r="GP331" s="35"/>
      <c r="GQ331" s="35"/>
      <c r="GR331" s="35"/>
      <c r="GS331" s="35"/>
      <c r="GT331" s="35"/>
      <c r="GU331" s="35"/>
      <c r="GV331" s="35"/>
      <c r="GW331" s="35"/>
      <c r="GX331" s="35"/>
      <c r="GY331" s="35"/>
      <c r="GZ331" s="35"/>
      <c r="HA331" s="35"/>
      <c r="HB331" s="35"/>
      <c r="HC331" s="35"/>
      <c r="HD331" s="35"/>
      <c r="HE331" s="35"/>
      <c r="HF331" s="35"/>
      <c r="HG331" s="35"/>
      <c r="HH331" s="35"/>
      <c r="HI331" s="35"/>
      <c r="HJ331" s="35"/>
      <c r="HK331" s="35"/>
      <c r="HL331" s="35"/>
      <c r="HM331" s="35"/>
      <c r="HN331" s="35"/>
      <c r="HO331" s="35"/>
      <c r="HP331" s="35"/>
      <c r="HQ331" s="35"/>
      <c r="HR331" s="35"/>
      <c r="HS331" s="35"/>
      <c r="HT331" s="35"/>
      <c r="HU331" s="35"/>
      <c r="HV331" s="35"/>
      <c r="HW331" s="35"/>
      <c r="HX331" s="35"/>
      <c r="HY331" s="35"/>
      <c r="HZ331" s="35"/>
      <c r="IA331" s="35"/>
      <c r="IB331" s="35"/>
      <c r="IC331" s="35"/>
      <c r="ID331" s="35"/>
      <c r="IE331" s="35"/>
      <c r="IF331" s="35"/>
      <c r="IG331" s="35"/>
      <c r="IH331" s="35"/>
      <c r="II331" s="35"/>
      <c r="IJ331" s="35"/>
      <c r="IK331" s="35"/>
      <c r="IL331" s="35"/>
      <c r="IM331" s="35"/>
      <c r="IN331" s="35"/>
      <c r="IO331" s="35"/>
      <c r="IP331" s="35"/>
      <c r="IQ331" s="35"/>
      <c r="IR331" s="35"/>
      <c r="IS331" s="35"/>
      <c r="IT331" s="35"/>
      <c r="IU331" s="35"/>
      <c r="IV331" s="35"/>
      <c r="IW331" s="35"/>
      <c r="IX331" s="35"/>
      <c r="IY331" s="35"/>
      <c r="IZ331" s="35"/>
      <c r="JA331" s="35"/>
      <c r="JB331" s="35"/>
      <c r="JC331" s="35"/>
      <c r="JD331" s="35"/>
      <c r="JE331" s="35"/>
      <c r="JF331" s="35"/>
      <c r="JG331" s="35"/>
      <c r="JH331" s="35"/>
      <c r="JI331" s="35"/>
      <c r="JJ331" s="35"/>
      <c r="JK331" s="35"/>
      <c r="JL331" s="35"/>
      <c r="JM331" s="35"/>
      <c r="JN331" s="35"/>
      <c r="JO331" s="35"/>
      <c r="JP331" s="35"/>
      <c r="JQ331" s="35"/>
      <c r="JR331" s="35"/>
      <c r="JS331" s="35"/>
      <c r="JT331" s="35"/>
      <c r="JU331" s="35"/>
      <c r="JV331" s="35"/>
      <c r="JW331" s="35"/>
      <c r="JX331" s="35"/>
      <c r="JY331" s="35"/>
      <c r="JZ331" s="35"/>
      <c r="KA331" s="35"/>
      <c r="KB331" s="35"/>
      <c r="KC331" s="35"/>
      <c r="KD331" s="35"/>
      <c r="KE331" s="35"/>
      <c r="KF331" s="35"/>
      <c r="KG331" s="35"/>
      <c r="KH331" s="35"/>
      <c r="KI331" s="35"/>
      <c r="KJ331" s="35"/>
      <c r="KK331" s="35"/>
      <c r="KL331" s="35"/>
      <c r="KM331" s="35"/>
      <c r="KN331" s="35"/>
      <c r="KO331" s="35"/>
      <c r="KP331" s="35"/>
      <c r="KQ331" s="35"/>
      <c r="KR331" s="35"/>
      <c r="KS331" s="35"/>
      <c r="KT331" s="35"/>
      <c r="KU331" s="35"/>
      <c r="KV331" s="35"/>
      <c r="KW331" s="35"/>
      <c r="KX331" s="35"/>
      <c r="KY331" s="35"/>
      <c r="KZ331" s="35"/>
      <c r="LA331" s="35"/>
      <c r="LB331" s="35"/>
      <c r="LC331" s="35"/>
      <c r="LD331" s="35"/>
      <c r="LE331" s="35"/>
      <c r="LF331" s="35"/>
      <c r="LG331" s="35"/>
      <c r="LH331" s="35"/>
      <c r="LI331" s="35"/>
      <c r="LJ331" s="35"/>
      <c r="LK331" s="35"/>
      <c r="LL331" s="35"/>
      <c r="LM331" s="35"/>
      <c r="LN331" s="35"/>
      <c r="LO331" s="35"/>
      <c r="LP331" s="35"/>
      <c r="LQ331" s="35"/>
      <c r="LR331" s="35"/>
      <c r="LS331" s="35"/>
      <c r="LT331" s="35"/>
      <c r="LU331" s="35"/>
      <c r="LV331" s="35"/>
      <c r="LW331" s="35"/>
      <c r="LX331" s="35"/>
      <c r="LY331" s="35"/>
      <c r="LZ331" s="35"/>
      <c r="MA331" s="35"/>
      <c r="MB331" s="35"/>
      <c r="MC331" s="35"/>
      <c r="MD331" s="35"/>
      <c r="ME331" s="35"/>
      <c r="MF331" s="35"/>
      <c r="MG331" s="35"/>
      <c r="MH331" s="35"/>
      <c r="MI331" s="35"/>
      <c r="MJ331" s="35"/>
      <c r="MK331" s="35"/>
      <c r="ML331" s="35"/>
      <c r="MM331" s="35"/>
      <c r="MN331" s="35"/>
      <c r="MO331" s="35"/>
      <c r="MP331" s="35"/>
      <c r="MQ331" s="35"/>
      <c r="MR331" s="35"/>
      <c r="MS331" s="35"/>
      <c r="MT331" s="35"/>
      <c r="MU331" s="35"/>
      <c r="MV331" s="35"/>
      <c r="MW331" s="35"/>
      <c r="MX331" s="35"/>
      <c r="MY331" s="35"/>
      <c r="MZ331" s="35"/>
      <c r="NA331" s="35"/>
      <c r="NB331" s="35"/>
      <c r="NC331" s="35"/>
      <c r="ND331" s="35"/>
      <c r="NE331" s="35"/>
      <c r="NF331" s="35"/>
      <c r="NG331" s="35"/>
      <c r="NH331" s="35"/>
      <c r="NI331" s="35"/>
      <c r="NJ331" s="35"/>
      <c r="NK331" s="35"/>
      <c r="NL331" s="35"/>
      <c r="NM331" s="35"/>
      <c r="NN331" s="35"/>
      <c r="NO331" s="35"/>
      <c r="NP331" s="35"/>
      <c r="NQ331" s="35"/>
      <c r="NR331" s="35"/>
      <c r="NS331" s="35"/>
      <c r="NT331" s="35"/>
      <c r="NU331" s="35"/>
      <c r="NV331" s="35"/>
      <c r="NW331" s="35"/>
      <c r="NX331" s="35"/>
      <c r="NY331" s="35"/>
      <c r="NZ331" s="35"/>
      <c r="OA331" s="35"/>
      <c r="OB331" s="35"/>
      <c r="OC331" s="35"/>
      <c r="OD331" s="35"/>
      <c r="OE331" s="35"/>
      <c r="OF331" s="35"/>
      <c r="OG331" s="35"/>
      <c r="OH331" s="35"/>
      <c r="OI331" s="35"/>
      <c r="OJ331" s="35"/>
      <c r="OK331" s="35"/>
      <c r="OL331" s="35"/>
      <c r="OM331" s="35"/>
      <c r="ON331" s="35"/>
      <c r="OO331" s="35"/>
      <c r="OP331" s="35"/>
      <c r="OQ331" s="35"/>
      <c r="OR331" s="35"/>
      <c r="OS331" s="35"/>
      <c r="OT331" s="35"/>
      <c r="OU331" s="35"/>
      <c r="OV331" s="35"/>
      <c r="OW331" s="35"/>
      <c r="OX331" s="35"/>
      <c r="OY331" s="35"/>
      <c r="OZ331" s="35"/>
      <c r="PA331" s="35"/>
      <c r="PB331" s="35"/>
      <c r="PC331" s="35"/>
      <c r="PD331" s="35"/>
      <c r="PE331" s="35"/>
      <c r="PF331" s="35"/>
      <c r="PG331" s="35"/>
      <c r="PH331" s="35"/>
      <c r="PI331" s="35"/>
      <c r="PJ331" s="35"/>
      <c r="PK331" s="35"/>
      <c r="PL331" s="35"/>
      <c r="PM331" s="35"/>
      <c r="PN331" s="35"/>
      <c r="PO331" s="35"/>
      <c r="PP331" s="35"/>
      <c r="PQ331" s="35"/>
      <c r="PR331" s="35"/>
      <c r="PS331" s="35"/>
      <c r="PT331" s="35"/>
      <c r="PU331" s="35"/>
      <c r="PV331" s="35"/>
      <c r="PW331" s="35"/>
      <c r="PX331" s="35"/>
      <c r="PY331" s="35"/>
      <c r="PZ331" s="35"/>
      <c r="QA331" s="35"/>
      <c r="QB331" s="35"/>
      <c r="QC331" s="35"/>
      <c r="QD331" s="35"/>
      <c r="QE331" s="35"/>
      <c r="QF331" s="35"/>
      <c r="QG331" s="35"/>
      <c r="QH331" s="35"/>
      <c r="QI331" s="35"/>
      <c r="QJ331" s="35"/>
      <c r="QK331" s="35"/>
      <c r="QL331" s="35"/>
      <c r="QM331" s="35"/>
      <c r="QN331" s="35"/>
      <c r="QO331" s="35"/>
      <c r="QP331" s="35"/>
      <c r="QQ331" s="35"/>
      <c r="QR331" s="35"/>
      <c r="QS331" s="35"/>
      <c r="QT331" s="35"/>
      <c r="QU331" s="35"/>
      <c r="QV331" s="35"/>
      <c r="QW331" s="35"/>
      <c r="QX331" s="35"/>
      <c r="QY331" s="35"/>
      <c r="QZ331" s="35"/>
      <c r="RA331" s="35"/>
      <c r="RB331" s="35"/>
      <c r="RC331" s="35"/>
      <c r="RD331" s="35"/>
      <c r="RE331" s="35"/>
      <c r="RF331" s="35"/>
      <c r="RG331" s="35"/>
      <c r="RH331" s="35"/>
      <c r="RI331" s="35"/>
      <c r="RJ331" s="35"/>
      <c r="RK331" s="35"/>
      <c r="RL331" s="35"/>
      <c r="RM331" s="35"/>
      <c r="RN331" s="35"/>
      <c r="RO331" s="35"/>
      <c r="RP331" s="35"/>
      <c r="RQ331" s="35"/>
      <c r="RR331" s="35"/>
      <c r="RS331" s="35"/>
      <c r="RT331" s="35"/>
      <c r="RU331" s="35"/>
      <c r="RV331" s="35"/>
      <c r="RW331" s="35"/>
      <c r="RX331" s="35"/>
      <c r="RY331" s="35"/>
      <c r="RZ331" s="35"/>
      <c r="SA331" s="35"/>
      <c r="SB331" s="35"/>
      <c r="SC331" s="35"/>
      <c r="SD331" s="35"/>
      <c r="SE331" s="35"/>
      <c r="SF331" s="35"/>
      <c r="SG331" s="35"/>
      <c r="SH331" s="35"/>
      <c r="SI331" s="35"/>
      <c r="SJ331" s="35"/>
      <c r="SK331" s="35"/>
      <c r="SL331" s="35"/>
      <c r="SM331" s="35"/>
      <c r="SN331" s="35"/>
      <c r="SO331" s="35"/>
      <c r="SP331" s="35"/>
      <c r="SQ331" s="35"/>
      <c r="SR331" s="35"/>
      <c r="SS331" s="35"/>
      <c r="ST331" s="35"/>
      <c r="SU331" s="35"/>
      <c r="SV331" s="35"/>
      <c r="SW331" s="35"/>
      <c r="SX331" s="35"/>
      <c r="SY331" s="35"/>
      <c r="SZ331" s="35"/>
      <c r="TA331" s="35"/>
      <c r="TB331" s="35"/>
      <c r="TC331" s="35"/>
      <c r="TD331" s="35"/>
      <c r="TE331" s="35"/>
      <c r="TF331" s="35"/>
      <c r="TG331" s="35"/>
      <c r="TH331" s="35"/>
      <c r="TI331" s="35"/>
      <c r="TJ331" s="35"/>
      <c r="TK331" s="35"/>
      <c r="TL331" s="35"/>
      <c r="TM331" s="35"/>
      <c r="TN331" s="35"/>
      <c r="TO331" s="35"/>
      <c r="TP331" s="35"/>
      <c r="TQ331" s="35"/>
      <c r="TR331" s="35"/>
      <c r="TS331" s="35"/>
      <c r="TT331" s="35"/>
      <c r="TU331" s="35"/>
      <c r="TV331" s="35"/>
      <c r="TW331" s="35"/>
      <c r="TX331" s="35"/>
      <c r="TY331" s="35"/>
      <c r="TZ331" s="35"/>
      <c r="UA331" s="35"/>
      <c r="UB331" s="35"/>
      <c r="UC331" s="35"/>
      <c r="UD331" s="35"/>
      <c r="UE331" s="35"/>
      <c r="UF331" s="35"/>
      <c r="UG331" s="35"/>
      <c r="UH331" s="35"/>
      <c r="UI331" s="35"/>
      <c r="UJ331" s="35"/>
      <c r="UK331" s="35"/>
      <c r="UL331" s="35"/>
      <c r="UM331" s="35"/>
      <c r="UN331" s="35"/>
      <c r="UO331" s="35"/>
      <c r="UP331" s="35"/>
      <c r="UQ331" s="35"/>
      <c r="UR331" s="35"/>
      <c r="US331" s="35"/>
      <c r="UT331" s="35"/>
      <c r="UU331" s="35"/>
      <c r="UV331" s="35"/>
      <c r="UW331" s="35"/>
      <c r="UX331" s="35"/>
      <c r="UY331" s="35"/>
      <c r="UZ331" s="35"/>
      <c r="VA331" s="35"/>
      <c r="VB331" s="35"/>
      <c r="VC331" s="35"/>
      <c r="VD331" s="35"/>
      <c r="VE331" s="35"/>
      <c r="VF331" s="35"/>
      <c r="VG331" s="35"/>
      <c r="VH331" s="35"/>
      <c r="VI331" s="35"/>
      <c r="VJ331" s="35"/>
      <c r="VK331" s="35"/>
      <c r="VL331" s="35"/>
      <c r="VM331" s="35"/>
      <c r="VN331" s="35"/>
      <c r="VO331" s="35"/>
      <c r="VP331" s="35"/>
      <c r="VQ331" s="35"/>
      <c r="VR331" s="35"/>
      <c r="VS331" s="35"/>
      <c r="VT331" s="35"/>
      <c r="VU331" s="35"/>
      <c r="VV331" s="35"/>
      <c r="VW331" s="35"/>
      <c r="VX331" s="35"/>
      <c r="VY331" s="35"/>
      <c r="VZ331" s="35"/>
      <c r="WA331" s="35"/>
      <c r="WB331" s="35"/>
      <c r="WC331" s="35"/>
      <c r="WD331" s="35"/>
      <c r="WE331" s="35"/>
      <c r="WF331" s="35"/>
      <c r="WG331" s="35"/>
      <c r="WH331" s="35"/>
      <c r="WI331" s="35"/>
      <c r="WJ331" s="35"/>
      <c r="WK331" s="35"/>
      <c r="WL331" s="35"/>
      <c r="WM331" s="35"/>
      <c r="WN331" s="35"/>
      <c r="WO331" s="35"/>
      <c r="WP331" s="35"/>
      <c r="WQ331" s="35"/>
      <c r="WR331" s="35"/>
      <c r="WS331" s="35"/>
      <c r="WT331" s="35"/>
      <c r="WU331" s="35"/>
      <c r="WV331" s="35"/>
      <c r="WW331" s="35"/>
      <c r="WX331" s="35"/>
      <c r="WY331" s="35"/>
      <c r="WZ331" s="35"/>
      <c r="XA331" s="35"/>
      <c r="XB331" s="35"/>
      <c r="XC331" s="35"/>
      <c r="XD331" s="35"/>
      <c r="XE331" s="35"/>
      <c r="XF331" s="35"/>
      <c r="XG331" s="35"/>
      <c r="XH331" s="35"/>
      <c r="XI331" s="35"/>
      <c r="XJ331" s="35"/>
      <c r="XK331" s="35"/>
      <c r="XL331" s="35"/>
      <c r="XM331" s="35"/>
      <c r="XN331" s="35"/>
      <c r="XO331" s="35"/>
      <c r="XP331" s="35"/>
      <c r="XQ331" s="35"/>
      <c r="XR331" s="35"/>
      <c r="XS331" s="35"/>
      <c r="XT331" s="35"/>
      <c r="XU331" s="35"/>
      <c r="XV331" s="35"/>
      <c r="XW331" s="35"/>
      <c r="XX331" s="35"/>
      <c r="XY331" s="35"/>
      <c r="XZ331" s="35"/>
      <c r="YA331" s="35"/>
      <c r="YB331" s="35"/>
      <c r="YC331" s="35"/>
      <c r="YD331" s="35"/>
      <c r="YE331" s="35"/>
      <c r="YF331" s="35"/>
      <c r="YG331" s="35"/>
      <c r="YH331" s="35">
        <v>33</v>
      </c>
      <c r="YI331" s="35"/>
      <c r="YJ331" s="35"/>
      <c r="YK331" s="35"/>
      <c r="YL331" s="35"/>
      <c r="YM331" s="35"/>
      <c r="YN331" s="35"/>
      <c r="YO331" s="35"/>
      <c r="YP331" s="35"/>
      <c r="YQ331" s="35"/>
      <c r="YR331" s="35"/>
      <c r="YS331" s="35"/>
      <c r="YT331" s="35"/>
      <c r="YU331" s="35"/>
      <c r="YV331" s="35"/>
      <c r="YW331" s="35"/>
      <c r="YX331" s="35"/>
      <c r="YY331" s="35"/>
      <c r="YZ331" s="35"/>
      <c r="ZA331" s="35"/>
      <c r="ZB331" s="35"/>
      <c r="ZC331" s="35"/>
      <c r="ZD331" s="35"/>
      <c r="ZE331" s="35"/>
      <c r="ZF331" s="35"/>
      <c r="ZG331" s="35"/>
      <c r="ZH331" s="35"/>
      <c r="ZI331" s="35"/>
      <c r="ZJ331" s="35"/>
      <c r="ZK331" s="35"/>
      <c r="ZL331" s="35"/>
      <c r="ZM331" s="35"/>
      <c r="ZN331" s="35"/>
      <c r="ZO331" s="35"/>
      <c r="ZP331" s="35"/>
      <c r="ZQ331" s="35"/>
      <c r="ZR331" s="35"/>
      <c r="ZS331" s="35"/>
      <c r="ZT331" s="35"/>
      <c r="ZU331" s="35"/>
      <c r="ZV331" s="35"/>
      <c r="ZW331" s="35"/>
      <c r="ZX331" s="35"/>
      <c r="ZY331" s="35"/>
      <c r="ZZ331" s="35"/>
      <c r="AAA331" s="35"/>
      <c r="AAB331" s="35"/>
      <c r="AAC331" s="35"/>
      <c r="AAD331" s="35"/>
      <c r="AAE331" s="35"/>
      <c r="AAF331" s="35"/>
      <c r="AAG331" s="35"/>
      <c r="AAH331" s="35"/>
      <c r="AAI331" s="35"/>
      <c r="AAJ331" s="35"/>
      <c r="AAK331" s="35"/>
      <c r="AAL331" s="35"/>
      <c r="AAM331" s="35"/>
      <c r="AAN331" s="35"/>
      <c r="AAO331" s="35"/>
      <c r="AAP331" s="35"/>
      <c r="AAQ331" s="35"/>
      <c r="AAR331" s="35"/>
      <c r="AAS331" s="35"/>
      <c r="AAT331" s="35"/>
      <c r="AAU331" s="35"/>
      <c r="AAV331" s="35"/>
      <c r="AAW331" s="35"/>
      <c r="AAX331" s="35"/>
      <c r="AAY331" s="35"/>
      <c r="AAZ331" s="35"/>
      <c r="ABA331" s="35"/>
      <c r="ABB331" s="35"/>
      <c r="ABC331" s="35"/>
      <c r="ABD331" s="35"/>
      <c r="ABE331" s="35"/>
      <c r="ABF331" s="35"/>
      <c r="ABG331" s="35"/>
      <c r="ABH331" s="35"/>
      <c r="ABI331" s="35"/>
      <c r="ABJ331" s="35"/>
      <c r="ABK331" s="35"/>
      <c r="ABL331" s="35"/>
      <c r="ABM331" s="35"/>
      <c r="ABN331" s="35"/>
      <c r="ABO331" s="35"/>
      <c r="ABP331" s="35"/>
      <c r="ABQ331" s="35"/>
      <c r="ABR331" s="35"/>
      <c r="ABS331" s="35"/>
      <c r="ABT331" s="35"/>
      <c r="ABU331" s="35"/>
      <c r="ABV331" s="35"/>
      <c r="ABW331" s="35"/>
      <c r="ABX331" s="35"/>
      <c r="ABY331" s="35"/>
      <c r="ABZ331" s="35"/>
      <c r="ACA331" s="35"/>
      <c r="ACB331" s="35"/>
      <c r="ACC331" s="35"/>
      <c r="ACD331" s="35"/>
      <c r="ACE331" s="35"/>
      <c r="ACF331" s="35"/>
      <c r="ACG331" s="35"/>
      <c r="ACH331" s="35"/>
      <c r="ACI331" s="35"/>
      <c r="ACJ331" s="35"/>
      <c r="ACK331" s="35"/>
      <c r="ACL331" s="35"/>
      <c r="ACM331" s="35"/>
      <c r="ACN331" s="35"/>
      <c r="ACO331" s="35"/>
      <c r="ACP331" s="35"/>
      <c r="ACQ331" s="35"/>
      <c r="ACR331" s="35"/>
      <c r="ACS331" s="35"/>
      <c r="ACT331" s="35"/>
      <c r="ACU331" s="35"/>
      <c r="ACV331" s="35"/>
      <c r="ACW331" s="35"/>
      <c r="ACX331" s="35"/>
      <c r="ACY331" s="35"/>
      <c r="ACZ331" s="35"/>
      <c r="ADA331" s="35"/>
      <c r="ADB331" s="35"/>
      <c r="ADC331" s="35"/>
      <c r="ADD331" s="35"/>
      <c r="ADE331" s="35"/>
      <c r="ADF331" s="35"/>
      <c r="ADG331" s="35"/>
      <c r="ADH331" s="35"/>
      <c r="ADI331" s="35"/>
      <c r="ADJ331" s="35"/>
      <c r="ADK331" s="35"/>
      <c r="ADL331" s="35"/>
      <c r="ADM331" s="35"/>
      <c r="ADN331" s="35"/>
      <c r="ADO331" s="35"/>
      <c r="ADP331" s="35"/>
      <c r="ADQ331" s="35"/>
      <c r="ADR331" s="35"/>
      <c r="ADS331" s="35"/>
      <c r="ADT331" s="35"/>
      <c r="ADU331" s="35"/>
      <c r="ADV331" s="35"/>
      <c r="ADW331" s="35">
        <v>22</v>
      </c>
      <c r="ADX331" s="35">
        <v>11</v>
      </c>
      <c r="ADY331" s="26">
        <f t="shared" si="15"/>
        <v>0</v>
      </c>
      <c r="ADZ331" s="5"/>
    </row>
    <row r="332" spans="1:806" s="33" customFormat="1" x14ac:dyDescent="0.2">
      <c r="A332" s="38" t="s">
        <v>118</v>
      </c>
      <c r="B332" s="65">
        <f t="shared" si="14"/>
        <v>0</v>
      </c>
      <c r="C332" s="57">
        <v>10</v>
      </c>
      <c r="D332" s="59">
        <v>44249</v>
      </c>
      <c r="E332" s="67">
        <v>27.48</v>
      </c>
      <c r="F332" s="67">
        <f t="shared" si="13"/>
        <v>0</v>
      </c>
      <c r="G332" s="6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15"/>
      <c r="BF332" s="15"/>
      <c r="BG332" s="136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  <c r="BT332" s="35"/>
      <c r="BU332" s="35"/>
      <c r="BV332" s="35"/>
      <c r="BW332" s="35"/>
      <c r="BX332" s="35"/>
      <c r="BY332" s="35"/>
      <c r="BZ332" s="35"/>
      <c r="CA332" s="35"/>
      <c r="CB332" s="35"/>
      <c r="CC332" s="35"/>
      <c r="CD332" s="35"/>
      <c r="CE332" s="35"/>
      <c r="CF332" s="35"/>
      <c r="CG332" s="35"/>
      <c r="CH332" s="35"/>
      <c r="CI332" s="35"/>
      <c r="CJ332" s="35"/>
      <c r="CK332" s="35"/>
      <c r="CL332" s="35"/>
      <c r="CM332" s="35"/>
      <c r="CN332" s="35"/>
      <c r="CO332" s="35"/>
      <c r="CP332" s="35"/>
      <c r="CQ332" s="35"/>
      <c r="CR332" s="35"/>
      <c r="CS332" s="35"/>
      <c r="CT332" s="35"/>
      <c r="CU332" s="35"/>
      <c r="CV332" s="35"/>
      <c r="CW332" s="35"/>
      <c r="CX332" s="35"/>
      <c r="CY332" s="35"/>
      <c r="CZ332" s="35"/>
      <c r="DA332" s="35"/>
      <c r="DB332" s="35"/>
      <c r="DC332" s="35"/>
      <c r="DD332" s="35"/>
      <c r="DE332" s="35"/>
      <c r="DF332" s="35"/>
      <c r="DG332" s="35"/>
      <c r="DH332" s="35"/>
      <c r="DI332" s="35"/>
      <c r="DJ332" s="35"/>
      <c r="DK332" s="35"/>
      <c r="DL332" s="35"/>
      <c r="DM332" s="35"/>
      <c r="DN332" s="35"/>
      <c r="DO332" s="35"/>
      <c r="DP332" s="35"/>
      <c r="DQ332" s="35"/>
      <c r="DR332" s="35"/>
      <c r="DS332" s="35"/>
      <c r="DT332" s="35"/>
      <c r="DU332" s="35"/>
      <c r="DV332" s="35"/>
      <c r="DW332" s="35"/>
      <c r="DX332" s="35"/>
      <c r="DY332" s="35"/>
      <c r="DZ332" s="35"/>
      <c r="EA332" s="35"/>
      <c r="EB332" s="35"/>
      <c r="EC332" s="35"/>
      <c r="ED332" s="35"/>
      <c r="EE332" s="35"/>
      <c r="EF332" s="35"/>
      <c r="EG332" s="35"/>
      <c r="EH332" s="35"/>
      <c r="EI332" s="35"/>
      <c r="EJ332" s="35"/>
      <c r="EK332" s="35"/>
      <c r="EL332" s="35"/>
      <c r="EM332" s="35"/>
      <c r="EN332" s="35"/>
      <c r="EO332" s="35"/>
      <c r="EP332" s="35"/>
      <c r="EQ332" s="35"/>
      <c r="ER332" s="35"/>
      <c r="ES332" s="35"/>
      <c r="ET332" s="35"/>
      <c r="EU332" s="35"/>
      <c r="EV332" s="35"/>
      <c r="EW332" s="35"/>
      <c r="EX332" s="35"/>
      <c r="EY332" s="35"/>
      <c r="EZ332" s="35"/>
      <c r="FA332" s="35"/>
      <c r="FB332" s="35"/>
      <c r="FC332" s="35"/>
      <c r="FD332" s="35"/>
      <c r="FE332" s="35"/>
      <c r="FF332" s="35"/>
      <c r="FG332" s="35"/>
      <c r="FH332" s="35"/>
      <c r="FI332" s="35"/>
      <c r="FJ332" s="35"/>
      <c r="FK332" s="35"/>
      <c r="FL332" s="35"/>
      <c r="FM332" s="35"/>
      <c r="FN332" s="35"/>
      <c r="FO332" s="35"/>
      <c r="FP332" s="35"/>
      <c r="FQ332" s="35"/>
      <c r="FR332" s="35"/>
      <c r="FS332" s="35"/>
      <c r="FT332" s="35"/>
      <c r="FU332" s="35"/>
      <c r="FV332" s="35"/>
      <c r="FW332" s="35"/>
      <c r="FX332" s="35"/>
      <c r="FY332" s="35"/>
      <c r="FZ332" s="35"/>
      <c r="GA332" s="35"/>
      <c r="GB332" s="35"/>
      <c r="GC332" s="35"/>
      <c r="GD332" s="35"/>
      <c r="GE332" s="35"/>
      <c r="GF332" s="35"/>
      <c r="GG332" s="35"/>
      <c r="GH332" s="35"/>
      <c r="GI332" s="35"/>
      <c r="GJ332" s="35"/>
      <c r="GK332" s="35"/>
      <c r="GL332" s="35"/>
      <c r="GM332" s="35"/>
      <c r="GN332" s="35"/>
      <c r="GO332" s="35"/>
      <c r="GP332" s="35"/>
      <c r="GQ332" s="35"/>
      <c r="GR332" s="35"/>
      <c r="GS332" s="35"/>
      <c r="GT332" s="35"/>
      <c r="GU332" s="35"/>
      <c r="GV332" s="35"/>
      <c r="GW332" s="35"/>
      <c r="GX332" s="35"/>
      <c r="GY332" s="35"/>
      <c r="GZ332" s="35"/>
      <c r="HA332" s="35"/>
      <c r="HB332" s="35"/>
      <c r="HC332" s="35"/>
      <c r="HD332" s="35"/>
      <c r="HE332" s="35"/>
      <c r="HF332" s="35"/>
      <c r="HG332" s="35"/>
      <c r="HH332" s="35"/>
      <c r="HI332" s="35"/>
      <c r="HJ332" s="35"/>
      <c r="HK332" s="35"/>
      <c r="HL332" s="35"/>
      <c r="HM332" s="35"/>
      <c r="HN332" s="35"/>
      <c r="HO332" s="35"/>
      <c r="HP332" s="35"/>
      <c r="HQ332" s="35"/>
      <c r="HR332" s="35"/>
      <c r="HS332" s="35"/>
      <c r="HT332" s="35"/>
      <c r="HU332" s="35"/>
      <c r="HV332" s="35"/>
      <c r="HW332" s="35"/>
      <c r="HX332" s="35"/>
      <c r="HY332" s="35"/>
      <c r="HZ332" s="35"/>
      <c r="IA332" s="35"/>
      <c r="IB332" s="35"/>
      <c r="IC332" s="35"/>
      <c r="ID332" s="35"/>
      <c r="IE332" s="35"/>
      <c r="IF332" s="35"/>
      <c r="IG332" s="35"/>
      <c r="IH332" s="35"/>
      <c r="II332" s="35"/>
      <c r="IJ332" s="35"/>
      <c r="IK332" s="35"/>
      <c r="IL332" s="35"/>
      <c r="IM332" s="35"/>
      <c r="IN332" s="35"/>
      <c r="IO332" s="35"/>
      <c r="IP332" s="35"/>
      <c r="IQ332" s="35"/>
      <c r="IR332" s="35"/>
      <c r="IS332" s="35"/>
      <c r="IT332" s="35"/>
      <c r="IU332" s="35"/>
      <c r="IV332" s="35"/>
      <c r="IW332" s="35"/>
      <c r="IX332" s="35"/>
      <c r="IY332" s="35"/>
      <c r="IZ332" s="35"/>
      <c r="JA332" s="35"/>
      <c r="JB332" s="35"/>
      <c r="JC332" s="35"/>
      <c r="JD332" s="35"/>
      <c r="JE332" s="35"/>
      <c r="JF332" s="35"/>
      <c r="JG332" s="35"/>
      <c r="JH332" s="35"/>
      <c r="JI332" s="35"/>
      <c r="JJ332" s="35"/>
      <c r="JK332" s="35"/>
      <c r="JL332" s="35"/>
      <c r="JM332" s="35"/>
      <c r="JN332" s="35"/>
      <c r="JO332" s="35"/>
      <c r="JP332" s="35"/>
      <c r="JQ332" s="35"/>
      <c r="JR332" s="35"/>
      <c r="JS332" s="35"/>
      <c r="JT332" s="35"/>
      <c r="JU332" s="35"/>
      <c r="JV332" s="35"/>
      <c r="JW332" s="35"/>
      <c r="JX332" s="35"/>
      <c r="JY332" s="35"/>
      <c r="JZ332" s="35"/>
      <c r="KA332" s="35"/>
      <c r="KB332" s="35"/>
      <c r="KC332" s="35"/>
      <c r="KD332" s="35"/>
      <c r="KE332" s="35"/>
      <c r="KF332" s="35"/>
      <c r="KG332" s="35"/>
      <c r="KH332" s="35"/>
      <c r="KI332" s="35"/>
      <c r="KJ332" s="35"/>
      <c r="KK332" s="35"/>
      <c r="KL332" s="35"/>
      <c r="KM332" s="35"/>
      <c r="KN332" s="35"/>
      <c r="KO332" s="35"/>
      <c r="KP332" s="35"/>
      <c r="KQ332" s="35"/>
      <c r="KR332" s="35"/>
      <c r="KS332" s="35"/>
      <c r="KT332" s="35"/>
      <c r="KU332" s="35"/>
      <c r="KV332" s="35"/>
      <c r="KW332" s="35"/>
      <c r="KX332" s="35"/>
      <c r="KY332" s="35"/>
      <c r="KZ332" s="35"/>
      <c r="LA332" s="35"/>
      <c r="LB332" s="35"/>
      <c r="LC332" s="35"/>
      <c r="LD332" s="35"/>
      <c r="LE332" s="35"/>
      <c r="LF332" s="35"/>
      <c r="LG332" s="35"/>
      <c r="LH332" s="35"/>
      <c r="LI332" s="35"/>
      <c r="LJ332" s="35"/>
      <c r="LK332" s="35"/>
      <c r="LL332" s="35"/>
      <c r="LM332" s="35"/>
      <c r="LN332" s="35"/>
      <c r="LO332" s="35"/>
      <c r="LP332" s="35"/>
      <c r="LQ332" s="35"/>
      <c r="LR332" s="35"/>
      <c r="LS332" s="35"/>
      <c r="LT332" s="35"/>
      <c r="LU332" s="35"/>
      <c r="LV332" s="35"/>
      <c r="LW332" s="35"/>
      <c r="LX332" s="35"/>
      <c r="LY332" s="35"/>
      <c r="LZ332" s="35"/>
      <c r="MA332" s="35"/>
      <c r="MB332" s="35"/>
      <c r="MC332" s="35"/>
      <c r="MD332" s="35"/>
      <c r="ME332" s="35"/>
      <c r="MF332" s="35"/>
      <c r="MG332" s="35"/>
      <c r="MH332" s="35"/>
      <c r="MI332" s="35"/>
      <c r="MJ332" s="35"/>
      <c r="MK332" s="35"/>
      <c r="ML332" s="35"/>
      <c r="MM332" s="35"/>
      <c r="MN332" s="35"/>
      <c r="MO332" s="35"/>
      <c r="MP332" s="35"/>
      <c r="MQ332" s="35"/>
      <c r="MR332" s="35"/>
      <c r="MS332" s="35"/>
      <c r="MT332" s="35"/>
      <c r="MU332" s="35"/>
      <c r="MV332" s="35"/>
      <c r="MW332" s="35"/>
      <c r="MX332" s="35"/>
      <c r="MY332" s="35"/>
      <c r="MZ332" s="35"/>
      <c r="NA332" s="35"/>
      <c r="NB332" s="35"/>
      <c r="NC332" s="35"/>
      <c r="ND332" s="35"/>
      <c r="NE332" s="35"/>
      <c r="NF332" s="35"/>
      <c r="NG332" s="35"/>
      <c r="NH332" s="35"/>
      <c r="NI332" s="35"/>
      <c r="NJ332" s="35"/>
      <c r="NK332" s="35"/>
      <c r="NL332" s="35"/>
      <c r="NM332" s="35"/>
      <c r="NN332" s="35"/>
      <c r="NO332" s="35"/>
      <c r="NP332" s="35"/>
      <c r="NQ332" s="35"/>
      <c r="NR332" s="35"/>
      <c r="NS332" s="35"/>
      <c r="NT332" s="35"/>
      <c r="NU332" s="35"/>
      <c r="NV332" s="35"/>
      <c r="NW332" s="35"/>
      <c r="NX332" s="35"/>
      <c r="NY332" s="35"/>
      <c r="NZ332" s="35"/>
      <c r="OA332" s="35"/>
      <c r="OB332" s="35"/>
      <c r="OC332" s="35"/>
      <c r="OD332" s="35"/>
      <c r="OE332" s="35"/>
      <c r="OF332" s="35"/>
      <c r="OG332" s="35"/>
      <c r="OH332" s="35"/>
      <c r="OI332" s="35"/>
      <c r="OJ332" s="35"/>
      <c r="OK332" s="35"/>
      <c r="OL332" s="35"/>
      <c r="OM332" s="35"/>
      <c r="ON332" s="35"/>
      <c r="OO332" s="35"/>
      <c r="OP332" s="35"/>
      <c r="OQ332" s="35"/>
      <c r="OR332" s="35"/>
      <c r="OS332" s="35"/>
      <c r="OT332" s="35"/>
      <c r="OU332" s="35"/>
      <c r="OV332" s="35"/>
      <c r="OW332" s="35"/>
      <c r="OX332" s="35"/>
      <c r="OY332" s="35"/>
      <c r="OZ332" s="35"/>
      <c r="PA332" s="35"/>
      <c r="PB332" s="35"/>
      <c r="PC332" s="35"/>
      <c r="PD332" s="35"/>
      <c r="PE332" s="35"/>
      <c r="PF332" s="35"/>
      <c r="PG332" s="35"/>
      <c r="PH332" s="35"/>
      <c r="PI332" s="35"/>
      <c r="PJ332" s="35"/>
      <c r="PK332" s="35"/>
      <c r="PL332" s="35"/>
      <c r="PM332" s="35"/>
      <c r="PN332" s="35"/>
      <c r="PO332" s="35"/>
      <c r="PP332" s="35"/>
      <c r="PQ332" s="35"/>
      <c r="PR332" s="35"/>
      <c r="PS332" s="35"/>
      <c r="PT332" s="35"/>
      <c r="PU332" s="35"/>
      <c r="PV332" s="35"/>
      <c r="PW332" s="35"/>
      <c r="PX332" s="35"/>
      <c r="PY332" s="35"/>
      <c r="PZ332" s="35"/>
      <c r="QA332" s="35"/>
      <c r="QB332" s="35"/>
      <c r="QC332" s="35"/>
      <c r="QD332" s="35"/>
      <c r="QE332" s="35"/>
      <c r="QF332" s="35"/>
      <c r="QG332" s="35"/>
      <c r="QH332" s="35"/>
      <c r="QI332" s="35"/>
      <c r="QJ332" s="35"/>
      <c r="QK332" s="35"/>
      <c r="QL332" s="35"/>
      <c r="QM332" s="35"/>
      <c r="QN332" s="35"/>
      <c r="QO332" s="35"/>
      <c r="QP332" s="35"/>
      <c r="QQ332" s="35"/>
      <c r="QR332" s="35"/>
      <c r="QS332" s="35"/>
      <c r="QT332" s="35"/>
      <c r="QU332" s="35"/>
      <c r="QV332" s="35"/>
      <c r="QW332" s="35"/>
      <c r="QX332" s="35"/>
      <c r="QY332" s="35"/>
      <c r="QZ332" s="35"/>
      <c r="RA332" s="35"/>
      <c r="RB332" s="35"/>
      <c r="RC332" s="35"/>
      <c r="RD332" s="35"/>
      <c r="RE332" s="35"/>
      <c r="RF332" s="35"/>
      <c r="RG332" s="35"/>
      <c r="RH332" s="35"/>
      <c r="RI332" s="35"/>
      <c r="RJ332" s="35"/>
      <c r="RK332" s="35"/>
      <c r="RL332" s="35"/>
      <c r="RM332" s="35"/>
      <c r="RN332" s="35"/>
      <c r="RO332" s="35"/>
      <c r="RP332" s="35"/>
      <c r="RQ332" s="35"/>
      <c r="RR332" s="35"/>
      <c r="RS332" s="35"/>
      <c r="RT332" s="35"/>
      <c r="RU332" s="35"/>
      <c r="RV332" s="35"/>
      <c r="RW332" s="35"/>
      <c r="RX332" s="35"/>
      <c r="RY332" s="35"/>
      <c r="RZ332" s="35"/>
      <c r="SA332" s="35"/>
      <c r="SB332" s="35"/>
      <c r="SC332" s="35"/>
      <c r="SD332" s="35"/>
      <c r="SE332" s="35"/>
      <c r="SF332" s="35"/>
      <c r="SG332" s="35"/>
      <c r="SH332" s="35"/>
      <c r="SI332" s="35"/>
      <c r="SJ332" s="35"/>
      <c r="SK332" s="35"/>
      <c r="SL332" s="35"/>
      <c r="SM332" s="35"/>
      <c r="SN332" s="35"/>
      <c r="SO332" s="35"/>
      <c r="SP332" s="35"/>
      <c r="SQ332" s="35"/>
      <c r="SR332" s="35"/>
      <c r="SS332" s="35"/>
      <c r="ST332" s="35"/>
      <c r="SU332" s="35"/>
      <c r="SV332" s="35"/>
      <c r="SW332" s="35"/>
      <c r="SX332" s="35"/>
      <c r="SY332" s="35"/>
      <c r="SZ332" s="35"/>
      <c r="TA332" s="35"/>
      <c r="TB332" s="35"/>
      <c r="TC332" s="35"/>
      <c r="TD332" s="35"/>
      <c r="TE332" s="35"/>
      <c r="TF332" s="35"/>
      <c r="TG332" s="35"/>
      <c r="TH332" s="35"/>
      <c r="TI332" s="35"/>
      <c r="TJ332" s="35"/>
      <c r="TK332" s="35"/>
      <c r="TL332" s="35"/>
      <c r="TM332" s="35"/>
      <c r="TN332" s="35"/>
      <c r="TO332" s="35"/>
      <c r="TP332" s="35"/>
      <c r="TQ332" s="35"/>
      <c r="TR332" s="35"/>
      <c r="TS332" s="35"/>
      <c r="TT332" s="35"/>
      <c r="TU332" s="35"/>
      <c r="TV332" s="35"/>
      <c r="TW332" s="35"/>
      <c r="TX332" s="35"/>
      <c r="TY332" s="35"/>
      <c r="TZ332" s="35"/>
      <c r="UA332" s="35"/>
      <c r="UB332" s="35"/>
      <c r="UC332" s="35"/>
      <c r="UD332" s="35"/>
      <c r="UE332" s="35"/>
      <c r="UF332" s="35"/>
      <c r="UG332" s="35"/>
      <c r="UH332" s="35"/>
      <c r="UI332" s="35"/>
      <c r="UJ332" s="35"/>
      <c r="UK332" s="35"/>
      <c r="UL332" s="35"/>
      <c r="UM332" s="35"/>
      <c r="UN332" s="35"/>
      <c r="UO332" s="35"/>
      <c r="UP332" s="35"/>
      <c r="UQ332" s="35"/>
      <c r="UR332" s="35"/>
      <c r="US332" s="35"/>
      <c r="UT332" s="35"/>
      <c r="UU332" s="35"/>
      <c r="UV332" s="35"/>
      <c r="UW332" s="35"/>
      <c r="UX332" s="35"/>
      <c r="UY332" s="35"/>
      <c r="UZ332" s="35"/>
      <c r="VA332" s="35"/>
      <c r="VB332" s="35"/>
      <c r="VC332" s="35"/>
      <c r="VD332" s="35"/>
      <c r="VE332" s="35"/>
      <c r="VF332" s="35"/>
      <c r="VG332" s="35"/>
      <c r="VH332" s="35"/>
      <c r="VI332" s="35"/>
      <c r="VJ332" s="35"/>
      <c r="VK332" s="35"/>
      <c r="VL332" s="35"/>
      <c r="VM332" s="35"/>
      <c r="VN332" s="35"/>
      <c r="VO332" s="35"/>
      <c r="VP332" s="35"/>
      <c r="VQ332" s="35"/>
      <c r="VR332" s="35"/>
      <c r="VS332" s="35"/>
      <c r="VT332" s="35"/>
      <c r="VU332" s="35"/>
      <c r="VV332" s="35"/>
      <c r="VW332" s="35"/>
      <c r="VX332" s="35"/>
      <c r="VY332" s="35"/>
      <c r="VZ332" s="35"/>
      <c r="WA332" s="35"/>
      <c r="WB332" s="35"/>
      <c r="WC332" s="35"/>
      <c r="WD332" s="35"/>
      <c r="WE332" s="35"/>
      <c r="WF332" s="35"/>
      <c r="WG332" s="35"/>
      <c r="WH332" s="35"/>
      <c r="WI332" s="35"/>
      <c r="WJ332" s="35"/>
      <c r="WK332" s="35"/>
      <c r="WL332" s="35"/>
      <c r="WM332" s="35"/>
      <c r="WN332" s="35"/>
      <c r="WO332" s="35"/>
      <c r="WP332" s="35"/>
      <c r="WQ332" s="35"/>
      <c r="WR332" s="35"/>
      <c r="WS332" s="35"/>
      <c r="WT332" s="35"/>
      <c r="WU332" s="35"/>
      <c r="WV332" s="35"/>
      <c r="WW332" s="35"/>
      <c r="WX332" s="35"/>
      <c r="WY332" s="35"/>
      <c r="WZ332" s="35"/>
      <c r="XA332" s="35"/>
      <c r="XB332" s="35"/>
      <c r="XC332" s="35"/>
      <c r="XD332" s="35"/>
      <c r="XE332" s="35"/>
      <c r="XF332" s="35"/>
      <c r="XG332" s="35"/>
      <c r="XH332" s="35"/>
      <c r="XI332" s="35"/>
      <c r="XJ332" s="35"/>
      <c r="XK332" s="35"/>
      <c r="XL332" s="35"/>
      <c r="XM332" s="35"/>
      <c r="XN332" s="35"/>
      <c r="XO332" s="35"/>
      <c r="XP332" s="35"/>
      <c r="XQ332" s="35"/>
      <c r="XR332" s="35"/>
      <c r="XS332" s="35"/>
      <c r="XT332" s="35"/>
      <c r="XU332" s="35"/>
      <c r="XV332" s="35"/>
      <c r="XW332" s="35"/>
      <c r="XX332" s="35"/>
      <c r="XY332" s="35"/>
      <c r="XZ332" s="35"/>
      <c r="YA332" s="35"/>
      <c r="YB332" s="35"/>
      <c r="YC332" s="35"/>
      <c r="YD332" s="35"/>
      <c r="YE332" s="35"/>
      <c r="YF332" s="35"/>
      <c r="YG332" s="35"/>
      <c r="YH332" s="35"/>
      <c r="YI332" s="35"/>
      <c r="YJ332" s="35"/>
      <c r="YK332" s="35"/>
      <c r="YL332" s="35"/>
      <c r="YM332" s="35"/>
      <c r="YN332" s="35"/>
      <c r="YO332" s="35"/>
      <c r="YP332" s="35"/>
      <c r="YQ332" s="35"/>
      <c r="YR332" s="35"/>
      <c r="YS332" s="35"/>
      <c r="YT332" s="35"/>
      <c r="YU332" s="35"/>
      <c r="YV332" s="35"/>
      <c r="YW332" s="35"/>
      <c r="YX332" s="35"/>
      <c r="YY332" s="35"/>
      <c r="YZ332" s="35"/>
      <c r="ZA332" s="35"/>
      <c r="ZB332" s="35"/>
      <c r="ZC332" s="35"/>
      <c r="ZD332" s="35"/>
      <c r="ZE332" s="35"/>
      <c r="ZF332" s="35"/>
      <c r="ZG332" s="35"/>
      <c r="ZH332" s="35"/>
      <c r="ZI332" s="35"/>
      <c r="ZJ332" s="35"/>
      <c r="ZK332" s="35"/>
      <c r="ZL332" s="35"/>
      <c r="ZM332" s="35"/>
      <c r="ZN332" s="35"/>
      <c r="ZO332" s="35"/>
      <c r="ZP332" s="35"/>
      <c r="ZQ332" s="35"/>
      <c r="ZR332" s="35"/>
      <c r="ZS332" s="35"/>
      <c r="ZT332" s="35"/>
      <c r="ZU332" s="35"/>
      <c r="ZV332" s="35"/>
      <c r="ZW332" s="35"/>
      <c r="ZX332" s="35"/>
      <c r="ZY332" s="35"/>
      <c r="ZZ332" s="35"/>
      <c r="AAA332" s="35"/>
      <c r="AAB332" s="35"/>
      <c r="AAC332" s="35"/>
      <c r="AAD332" s="35"/>
      <c r="AAE332" s="35"/>
      <c r="AAF332" s="35"/>
      <c r="AAG332" s="35"/>
      <c r="AAH332" s="35"/>
      <c r="AAI332" s="35"/>
      <c r="AAJ332" s="35"/>
      <c r="AAK332" s="35"/>
      <c r="AAL332" s="35"/>
      <c r="AAM332" s="35"/>
      <c r="AAN332" s="35"/>
      <c r="AAO332" s="35"/>
      <c r="AAP332" s="35"/>
      <c r="AAQ332" s="35"/>
      <c r="AAR332" s="35"/>
      <c r="AAS332" s="35"/>
      <c r="AAT332" s="35"/>
      <c r="AAU332" s="35"/>
      <c r="AAV332" s="35"/>
      <c r="AAW332" s="35"/>
      <c r="AAX332" s="35"/>
      <c r="AAY332" s="35"/>
      <c r="AAZ332" s="35"/>
      <c r="ABA332" s="35"/>
      <c r="ABB332" s="35"/>
      <c r="ABC332" s="35"/>
      <c r="ABD332" s="35"/>
      <c r="ABE332" s="35"/>
      <c r="ABF332" s="35"/>
      <c r="ABG332" s="35"/>
      <c r="ABH332" s="35"/>
      <c r="ABI332" s="35"/>
      <c r="ABJ332" s="35"/>
      <c r="ABK332" s="35"/>
      <c r="ABL332" s="35"/>
      <c r="ABM332" s="35"/>
      <c r="ABN332" s="35"/>
      <c r="ABO332" s="35"/>
      <c r="ABP332" s="35"/>
      <c r="ABQ332" s="35"/>
      <c r="ABR332" s="35"/>
      <c r="ABS332" s="35"/>
      <c r="ABT332" s="35"/>
      <c r="ABU332" s="35"/>
      <c r="ABV332" s="35"/>
      <c r="ABW332" s="35"/>
      <c r="ABX332" s="35"/>
      <c r="ABY332" s="35"/>
      <c r="ABZ332" s="35"/>
      <c r="ACA332" s="35"/>
      <c r="ACB332" s="35"/>
      <c r="ACC332" s="35"/>
      <c r="ACD332" s="35"/>
      <c r="ACE332" s="35"/>
      <c r="ACF332" s="35"/>
      <c r="ACG332" s="35"/>
      <c r="ACH332" s="35"/>
      <c r="ACI332" s="35"/>
      <c r="ACJ332" s="35"/>
      <c r="ACK332" s="35"/>
      <c r="ACL332" s="35"/>
      <c r="ACM332" s="35"/>
      <c r="ACN332" s="35"/>
      <c r="ACO332" s="35"/>
      <c r="ACP332" s="35"/>
      <c r="ACQ332" s="35"/>
      <c r="ACR332" s="35"/>
      <c r="ACS332" s="35"/>
      <c r="ACT332" s="35"/>
      <c r="ACU332" s="35"/>
      <c r="ACV332" s="35"/>
      <c r="ACW332" s="35"/>
      <c r="ACX332" s="35"/>
      <c r="ACY332" s="35"/>
      <c r="ACZ332" s="35"/>
      <c r="ADA332" s="35"/>
      <c r="ADB332" s="35"/>
      <c r="ADC332" s="35"/>
      <c r="ADD332" s="35"/>
      <c r="ADE332" s="35"/>
      <c r="ADF332" s="35"/>
      <c r="ADG332" s="35"/>
      <c r="ADH332" s="35"/>
      <c r="ADI332" s="35"/>
      <c r="ADJ332" s="35"/>
      <c r="ADK332" s="35"/>
      <c r="ADL332" s="35"/>
      <c r="ADM332" s="35"/>
      <c r="ADN332" s="35"/>
      <c r="ADO332" s="35"/>
      <c r="ADP332" s="35"/>
      <c r="ADQ332" s="35"/>
      <c r="ADR332" s="35"/>
      <c r="ADS332" s="35"/>
      <c r="ADT332" s="35"/>
      <c r="ADU332" s="35"/>
      <c r="ADV332" s="35"/>
      <c r="ADW332" s="35"/>
      <c r="ADX332" s="35"/>
      <c r="ADY332" s="26">
        <f t="shared" si="15"/>
        <v>0</v>
      </c>
      <c r="ADZ332" s="5"/>
    </row>
    <row r="333" spans="1:806" s="33" customFormat="1" x14ac:dyDescent="0.2">
      <c r="A333" s="38" t="s">
        <v>506</v>
      </c>
      <c r="B333" s="65">
        <f t="shared" si="14"/>
        <v>0</v>
      </c>
      <c r="C333" s="57">
        <v>1.1000000000000001</v>
      </c>
      <c r="D333" s="59">
        <v>44669</v>
      </c>
      <c r="E333" s="67">
        <v>81.010000000000005</v>
      </c>
      <c r="F333" s="67">
        <f t="shared" si="13"/>
        <v>0</v>
      </c>
      <c r="G333" s="65"/>
      <c r="H333" s="35">
        <v>4.4000000000000004</v>
      </c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/>
      <c r="AV333" s="35"/>
      <c r="AW333" s="35"/>
      <c r="AX333" s="35"/>
      <c r="AY333" s="35"/>
      <c r="AZ333" s="35"/>
      <c r="BA333" s="35"/>
      <c r="BB333" s="35"/>
      <c r="BC333" s="35"/>
      <c r="BD333" s="35"/>
      <c r="BE333" s="15"/>
      <c r="BF333" s="15"/>
      <c r="BG333" s="136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  <c r="BT333" s="35"/>
      <c r="BU333" s="35"/>
      <c r="BV333" s="35"/>
      <c r="BW333" s="35"/>
      <c r="BX333" s="35"/>
      <c r="BY333" s="35"/>
      <c r="BZ333" s="35"/>
      <c r="CA333" s="35"/>
      <c r="CB333" s="35"/>
      <c r="CC333" s="35"/>
      <c r="CD333" s="35"/>
      <c r="CE333" s="35"/>
      <c r="CF333" s="35"/>
      <c r="CG333" s="35"/>
      <c r="CH333" s="35"/>
      <c r="CI333" s="35"/>
      <c r="CJ333" s="35"/>
      <c r="CK333" s="35"/>
      <c r="CL333" s="35"/>
      <c r="CM333" s="35"/>
      <c r="CN333" s="35"/>
      <c r="CO333" s="35"/>
      <c r="CP333" s="35"/>
      <c r="CQ333" s="35"/>
      <c r="CR333" s="35"/>
      <c r="CS333" s="35"/>
      <c r="CT333" s="35"/>
      <c r="CU333" s="35"/>
      <c r="CV333" s="35"/>
      <c r="CW333" s="35"/>
      <c r="CX333" s="35"/>
      <c r="CY333" s="35"/>
      <c r="CZ333" s="35"/>
      <c r="DA333" s="35"/>
      <c r="DB333" s="35"/>
      <c r="DC333" s="35"/>
      <c r="DD333" s="35"/>
      <c r="DE333" s="35"/>
      <c r="DF333" s="35"/>
      <c r="DG333" s="35"/>
      <c r="DH333" s="35"/>
      <c r="DI333" s="35"/>
      <c r="DJ333" s="35"/>
      <c r="DK333" s="35"/>
      <c r="DL333" s="35"/>
      <c r="DM333" s="35"/>
      <c r="DN333" s="35"/>
      <c r="DO333" s="35"/>
      <c r="DP333" s="35"/>
      <c r="DQ333" s="35"/>
      <c r="DR333" s="35"/>
      <c r="DS333" s="35"/>
      <c r="DT333" s="35"/>
      <c r="DU333" s="35"/>
      <c r="DV333" s="35"/>
      <c r="DW333" s="35"/>
      <c r="DX333" s="35"/>
      <c r="DY333" s="35"/>
      <c r="DZ333" s="35"/>
      <c r="EA333" s="35"/>
      <c r="EB333" s="35"/>
      <c r="EC333" s="35"/>
      <c r="ED333" s="35"/>
      <c r="EE333" s="35"/>
      <c r="EF333" s="35"/>
      <c r="EG333" s="35"/>
      <c r="EH333" s="35"/>
      <c r="EI333" s="35"/>
      <c r="EJ333" s="35"/>
      <c r="EK333" s="35"/>
      <c r="EL333" s="35"/>
      <c r="EM333" s="35"/>
      <c r="EN333" s="35"/>
      <c r="EO333" s="35"/>
      <c r="EP333" s="35"/>
      <c r="EQ333" s="35"/>
      <c r="ER333" s="35"/>
      <c r="ES333" s="35"/>
      <c r="ET333" s="35"/>
      <c r="EU333" s="35"/>
      <c r="EV333" s="35"/>
      <c r="EW333" s="35"/>
      <c r="EX333" s="35"/>
      <c r="EY333" s="35"/>
      <c r="EZ333" s="35"/>
      <c r="FA333" s="35"/>
      <c r="FB333" s="35"/>
      <c r="FC333" s="35"/>
      <c r="FD333" s="35"/>
      <c r="FE333" s="35"/>
      <c r="FF333" s="35"/>
      <c r="FG333" s="35"/>
      <c r="FH333" s="35"/>
      <c r="FI333" s="35"/>
      <c r="FJ333" s="35"/>
      <c r="FK333" s="35"/>
      <c r="FL333" s="35"/>
      <c r="FM333" s="35"/>
      <c r="FN333" s="35"/>
      <c r="FO333" s="35"/>
      <c r="FP333" s="35"/>
      <c r="FQ333" s="35"/>
      <c r="FR333" s="35"/>
      <c r="FS333" s="35"/>
      <c r="FT333" s="35"/>
      <c r="FU333" s="35"/>
      <c r="FV333" s="35"/>
      <c r="FW333" s="35"/>
      <c r="FX333" s="35"/>
      <c r="FY333" s="35"/>
      <c r="FZ333" s="35"/>
      <c r="GA333" s="35"/>
      <c r="GB333" s="35"/>
      <c r="GC333" s="35"/>
      <c r="GD333" s="35"/>
      <c r="GE333" s="35"/>
      <c r="GF333" s="35"/>
      <c r="GG333" s="35"/>
      <c r="GH333" s="35"/>
      <c r="GI333" s="35"/>
      <c r="GJ333" s="35"/>
      <c r="GK333" s="35"/>
      <c r="GL333" s="35"/>
      <c r="GM333" s="35"/>
      <c r="GN333" s="35"/>
      <c r="GO333" s="35"/>
      <c r="GP333" s="35"/>
      <c r="GQ333" s="35"/>
      <c r="GR333" s="35"/>
      <c r="GS333" s="35"/>
      <c r="GT333" s="35"/>
      <c r="GU333" s="35"/>
      <c r="GV333" s="35"/>
      <c r="GW333" s="35"/>
      <c r="GX333" s="35"/>
      <c r="GY333" s="35"/>
      <c r="GZ333" s="35"/>
      <c r="HA333" s="35"/>
      <c r="HB333" s="35"/>
      <c r="HC333" s="35"/>
      <c r="HD333" s="35"/>
      <c r="HE333" s="35"/>
      <c r="HF333" s="35"/>
      <c r="HG333" s="35"/>
      <c r="HH333" s="35"/>
      <c r="HI333" s="35"/>
      <c r="HJ333" s="35"/>
      <c r="HK333" s="35"/>
      <c r="HL333" s="35"/>
      <c r="HM333" s="35"/>
      <c r="HN333" s="35"/>
      <c r="HO333" s="35"/>
      <c r="HP333" s="35"/>
      <c r="HQ333" s="35"/>
      <c r="HR333" s="35"/>
      <c r="HS333" s="35"/>
      <c r="HT333" s="35"/>
      <c r="HU333" s="35"/>
      <c r="HV333" s="35"/>
      <c r="HW333" s="35"/>
      <c r="HX333" s="35"/>
      <c r="HY333" s="35"/>
      <c r="HZ333" s="35"/>
      <c r="IA333" s="35"/>
      <c r="IB333" s="35"/>
      <c r="IC333" s="35"/>
      <c r="ID333" s="35"/>
      <c r="IE333" s="35"/>
      <c r="IF333" s="35"/>
      <c r="IG333" s="35"/>
      <c r="IH333" s="35"/>
      <c r="II333" s="35"/>
      <c r="IJ333" s="35"/>
      <c r="IK333" s="35"/>
      <c r="IL333" s="35"/>
      <c r="IM333" s="35"/>
      <c r="IN333" s="35"/>
      <c r="IO333" s="35"/>
      <c r="IP333" s="35"/>
      <c r="IQ333" s="35"/>
      <c r="IR333" s="35"/>
      <c r="IS333" s="35"/>
      <c r="IT333" s="35"/>
      <c r="IU333" s="35"/>
      <c r="IV333" s="35"/>
      <c r="IW333" s="35"/>
      <c r="IX333" s="35"/>
      <c r="IY333" s="35"/>
      <c r="IZ333" s="35"/>
      <c r="JA333" s="35"/>
      <c r="JB333" s="35"/>
      <c r="JC333" s="35"/>
      <c r="JD333" s="35"/>
      <c r="JE333" s="35"/>
      <c r="JF333" s="35"/>
      <c r="JG333" s="35"/>
      <c r="JH333" s="35"/>
      <c r="JI333" s="35"/>
      <c r="JJ333" s="35"/>
      <c r="JK333" s="35"/>
      <c r="JL333" s="35"/>
      <c r="JM333" s="35"/>
      <c r="JN333" s="35"/>
      <c r="JO333" s="35"/>
      <c r="JP333" s="35"/>
      <c r="JQ333" s="35"/>
      <c r="JR333" s="35"/>
      <c r="JS333" s="35"/>
      <c r="JT333" s="35"/>
      <c r="JU333" s="35"/>
      <c r="JV333" s="35"/>
      <c r="JW333" s="35"/>
      <c r="JX333" s="35"/>
      <c r="JY333" s="35"/>
      <c r="JZ333" s="35"/>
      <c r="KA333" s="35"/>
      <c r="KB333" s="35"/>
      <c r="KC333" s="35"/>
      <c r="KD333" s="35"/>
      <c r="KE333" s="35"/>
      <c r="KF333" s="35"/>
      <c r="KG333" s="35"/>
      <c r="KH333" s="35"/>
      <c r="KI333" s="35"/>
      <c r="KJ333" s="35"/>
      <c r="KK333" s="35"/>
      <c r="KL333" s="35"/>
      <c r="KM333" s="35"/>
      <c r="KN333" s="35"/>
      <c r="KO333" s="35"/>
      <c r="KP333" s="35"/>
      <c r="KQ333" s="35"/>
      <c r="KR333" s="35"/>
      <c r="KS333" s="35"/>
      <c r="KT333" s="35"/>
      <c r="KU333" s="35"/>
      <c r="KV333" s="35"/>
      <c r="KW333" s="35"/>
      <c r="KX333" s="35"/>
      <c r="KY333" s="35"/>
      <c r="KZ333" s="35"/>
      <c r="LA333" s="35"/>
      <c r="LB333" s="35"/>
      <c r="LC333" s="35"/>
      <c r="LD333" s="35"/>
      <c r="LE333" s="35"/>
      <c r="LF333" s="35"/>
      <c r="LG333" s="35"/>
      <c r="LH333" s="35"/>
      <c r="LI333" s="35"/>
      <c r="LJ333" s="35"/>
      <c r="LK333" s="35"/>
      <c r="LL333" s="35"/>
      <c r="LM333" s="35"/>
      <c r="LN333" s="35"/>
      <c r="LO333" s="35"/>
      <c r="LP333" s="35"/>
      <c r="LQ333" s="35"/>
      <c r="LR333" s="35"/>
      <c r="LS333" s="35"/>
      <c r="LT333" s="35"/>
      <c r="LU333" s="35"/>
      <c r="LV333" s="35"/>
      <c r="LW333" s="35"/>
      <c r="LX333" s="35"/>
      <c r="LY333" s="35"/>
      <c r="LZ333" s="35"/>
      <c r="MA333" s="35"/>
      <c r="MB333" s="35"/>
      <c r="MC333" s="35"/>
      <c r="MD333" s="35"/>
      <c r="ME333" s="35"/>
      <c r="MF333" s="35"/>
      <c r="MG333" s="35"/>
      <c r="MH333" s="35"/>
      <c r="MI333" s="35"/>
      <c r="MJ333" s="35"/>
      <c r="MK333" s="35"/>
      <c r="ML333" s="35"/>
      <c r="MM333" s="35"/>
      <c r="MN333" s="35"/>
      <c r="MO333" s="35"/>
      <c r="MP333" s="35"/>
      <c r="MQ333" s="35"/>
      <c r="MR333" s="35"/>
      <c r="MS333" s="35"/>
      <c r="MT333" s="35"/>
      <c r="MU333" s="35"/>
      <c r="MV333" s="35"/>
      <c r="MW333" s="35"/>
      <c r="MX333" s="35"/>
      <c r="MY333" s="35"/>
      <c r="MZ333" s="35"/>
      <c r="NA333" s="35"/>
      <c r="NB333" s="35"/>
      <c r="NC333" s="35"/>
      <c r="ND333" s="35"/>
      <c r="NE333" s="35"/>
      <c r="NF333" s="35"/>
      <c r="NG333" s="35"/>
      <c r="NH333" s="35"/>
      <c r="NI333" s="35"/>
      <c r="NJ333" s="35"/>
      <c r="NK333" s="35"/>
      <c r="NL333" s="35"/>
      <c r="NM333" s="35"/>
      <c r="NN333" s="35"/>
      <c r="NO333" s="35"/>
      <c r="NP333" s="35"/>
      <c r="NQ333" s="35"/>
      <c r="NR333" s="35"/>
      <c r="NS333" s="35"/>
      <c r="NT333" s="35"/>
      <c r="NU333" s="35"/>
      <c r="NV333" s="35"/>
      <c r="NW333" s="35"/>
      <c r="NX333" s="35"/>
      <c r="NY333" s="35"/>
      <c r="NZ333" s="35"/>
      <c r="OA333" s="35"/>
      <c r="OB333" s="35"/>
      <c r="OC333" s="35"/>
      <c r="OD333" s="35"/>
      <c r="OE333" s="35"/>
      <c r="OF333" s="35"/>
      <c r="OG333" s="35"/>
      <c r="OH333" s="35"/>
      <c r="OI333" s="35"/>
      <c r="OJ333" s="35"/>
      <c r="OK333" s="35"/>
      <c r="OL333" s="35"/>
      <c r="OM333" s="35"/>
      <c r="ON333" s="35"/>
      <c r="OO333" s="35"/>
      <c r="OP333" s="35"/>
      <c r="OQ333" s="35"/>
      <c r="OR333" s="35"/>
      <c r="OS333" s="35"/>
      <c r="OT333" s="35"/>
      <c r="OU333" s="35"/>
      <c r="OV333" s="35"/>
      <c r="OW333" s="35"/>
      <c r="OX333" s="35"/>
      <c r="OY333" s="35"/>
      <c r="OZ333" s="35"/>
      <c r="PA333" s="35"/>
      <c r="PB333" s="35"/>
      <c r="PC333" s="35"/>
      <c r="PD333" s="35"/>
      <c r="PE333" s="35"/>
      <c r="PF333" s="35"/>
      <c r="PG333" s="35"/>
      <c r="PH333" s="35"/>
      <c r="PI333" s="35"/>
      <c r="PJ333" s="35"/>
      <c r="PK333" s="35"/>
      <c r="PL333" s="35"/>
      <c r="PM333" s="35"/>
      <c r="PN333" s="35"/>
      <c r="PO333" s="35"/>
      <c r="PP333" s="35"/>
      <c r="PQ333" s="35"/>
      <c r="PR333" s="35"/>
      <c r="PS333" s="35"/>
      <c r="PT333" s="35"/>
      <c r="PU333" s="35"/>
      <c r="PV333" s="35"/>
      <c r="PW333" s="35"/>
      <c r="PX333" s="35"/>
      <c r="PY333" s="35"/>
      <c r="PZ333" s="35"/>
      <c r="QA333" s="35"/>
      <c r="QB333" s="35"/>
      <c r="QC333" s="35"/>
      <c r="QD333" s="35"/>
      <c r="QE333" s="35"/>
      <c r="QF333" s="35"/>
      <c r="QG333" s="35"/>
      <c r="QH333" s="35"/>
      <c r="QI333" s="35"/>
      <c r="QJ333" s="35"/>
      <c r="QK333" s="35"/>
      <c r="QL333" s="35"/>
      <c r="QM333" s="35"/>
      <c r="QN333" s="35"/>
      <c r="QO333" s="35"/>
      <c r="QP333" s="35"/>
      <c r="QQ333" s="35"/>
      <c r="QR333" s="35"/>
      <c r="QS333" s="35"/>
      <c r="QT333" s="35"/>
      <c r="QU333" s="35"/>
      <c r="QV333" s="35"/>
      <c r="QW333" s="35"/>
      <c r="QX333" s="35"/>
      <c r="QY333" s="35"/>
      <c r="QZ333" s="35"/>
      <c r="RA333" s="35"/>
      <c r="RB333" s="35"/>
      <c r="RC333" s="35"/>
      <c r="RD333" s="35"/>
      <c r="RE333" s="35"/>
      <c r="RF333" s="35"/>
      <c r="RG333" s="35"/>
      <c r="RH333" s="35"/>
      <c r="RI333" s="35"/>
      <c r="RJ333" s="35"/>
      <c r="RK333" s="35"/>
      <c r="RL333" s="35"/>
      <c r="RM333" s="35"/>
      <c r="RN333" s="35"/>
      <c r="RO333" s="35"/>
      <c r="RP333" s="35"/>
      <c r="RQ333" s="35"/>
      <c r="RR333" s="35"/>
      <c r="RS333" s="35"/>
      <c r="RT333" s="35"/>
      <c r="RU333" s="35"/>
      <c r="RV333" s="35"/>
      <c r="RW333" s="35"/>
      <c r="RX333" s="35"/>
      <c r="RY333" s="35"/>
      <c r="RZ333" s="35"/>
      <c r="SA333" s="35"/>
      <c r="SB333" s="35"/>
      <c r="SC333" s="35"/>
      <c r="SD333" s="35"/>
      <c r="SE333" s="35"/>
      <c r="SF333" s="35"/>
      <c r="SG333" s="35"/>
      <c r="SH333" s="35"/>
      <c r="SI333" s="35"/>
      <c r="SJ333" s="35"/>
      <c r="SK333" s="35"/>
      <c r="SL333" s="35"/>
      <c r="SM333" s="35"/>
      <c r="SN333" s="35">
        <v>4.4000000000000004</v>
      </c>
      <c r="SO333" s="35"/>
      <c r="SP333" s="35"/>
      <c r="SQ333" s="35"/>
      <c r="SR333" s="35"/>
      <c r="SS333" s="35"/>
      <c r="ST333" s="35"/>
      <c r="SU333" s="35"/>
      <c r="SV333" s="35"/>
      <c r="SW333" s="35"/>
      <c r="SX333" s="35"/>
      <c r="SY333" s="35"/>
      <c r="SZ333" s="35"/>
      <c r="TA333" s="35"/>
      <c r="TB333" s="35"/>
      <c r="TC333" s="35"/>
      <c r="TD333" s="35"/>
      <c r="TE333" s="35"/>
      <c r="TF333" s="35"/>
      <c r="TG333" s="35"/>
      <c r="TH333" s="35"/>
      <c r="TI333" s="35"/>
      <c r="TJ333" s="35"/>
      <c r="TK333" s="35"/>
      <c r="TL333" s="35"/>
      <c r="TM333" s="35"/>
      <c r="TN333" s="35"/>
      <c r="TO333" s="35"/>
      <c r="TP333" s="35"/>
      <c r="TQ333" s="35"/>
      <c r="TR333" s="35"/>
      <c r="TS333" s="35"/>
      <c r="TT333" s="35"/>
      <c r="TU333" s="35"/>
      <c r="TV333" s="35"/>
      <c r="TW333" s="35"/>
      <c r="TX333" s="35"/>
      <c r="TY333" s="35"/>
      <c r="TZ333" s="35"/>
      <c r="UA333" s="35"/>
      <c r="UB333" s="35"/>
      <c r="UC333" s="35">
        <v>11</v>
      </c>
      <c r="UD333" s="35"/>
      <c r="UE333" s="35"/>
      <c r="UF333" s="35"/>
      <c r="UG333" s="35"/>
      <c r="UH333" s="35"/>
      <c r="UI333" s="35"/>
      <c r="UJ333" s="35"/>
      <c r="UK333" s="35"/>
      <c r="UL333" s="35"/>
      <c r="UM333" s="35"/>
      <c r="UN333" s="35"/>
      <c r="UO333" s="35"/>
      <c r="UP333" s="35">
        <v>11</v>
      </c>
      <c r="UQ333" s="35"/>
      <c r="UR333" s="35"/>
      <c r="US333" s="35"/>
      <c r="UT333" s="35"/>
      <c r="UU333" s="35"/>
      <c r="UV333" s="35"/>
      <c r="UW333" s="35"/>
      <c r="UX333" s="35"/>
      <c r="UY333" s="35"/>
      <c r="UZ333" s="35"/>
      <c r="VA333" s="35"/>
      <c r="VB333" s="35"/>
      <c r="VC333" s="35"/>
      <c r="VD333" s="35"/>
      <c r="VE333" s="35"/>
      <c r="VF333" s="35"/>
      <c r="VG333" s="35"/>
      <c r="VH333" s="35"/>
      <c r="VI333" s="35"/>
      <c r="VJ333" s="35"/>
      <c r="VK333" s="35"/>
      <c r="VL333" s="35"/>
      <c r="VM333" s="35"/>
      <c r="VN333" s="35"/>
      <c r="VO333" s="35"/>
      <c r="VP333" s="35"/>
      <c r="VQ333" s="35"/>
      <c r="VR333" s="35"/>
      <c r="VS333" s="35"/>
      <c r="VT333" s="35"/>
      <c r="VU333" s="35"/>
      <c r="VV333" s="35"/>
      <c r="VW333" s="35"/>
      <c r="VX333" s="35"/>
      <c r="VY333" s="35"/>
      <c r="VZ333" s="35"/>
      <c r="WA333" s="35"/>
      <c r="WB333" s="35"/>
      <c r="WC333" s="35"/>
      <c r="WD333" s="35"/>
      <c r="WE333" s="35"/>
      <c r="WF333" s="35"/>
      <c r="WG333" s="35"/>
      <c r="WH333" s="35"/>
      <c r="WI333" s="35"/>
      <c r="WJ333" s="35"/>
      <c r="WK333" s="35"/>
      <c r="WL333" s="35"/>
      <c r="WM333" s="35"/>
      <c r="WN333" s="35"/>
      <c r="WO333" s="35"/>
      <c r="WP333" s="35"/>
      <c r="WQ333" s="35"/>
      <c r="WR333" s="35"/>
      <c r="WS333" s="35"/>
      <c r="WT333" s="35"/>
      <c r="WU333" s="35"/>
      <c r="WV333" s="35"/>
      <c r="WW333" s="35"/>
      <c r="WX333" s="35"/>
      <c r="WY333" s="35"/>
      <c r="WZ333" s="35"/>
      <c r="XA333" s="35"/>
      <c r="XB333" s="35"/>
      <c r="XC333" s="35"/>
      <c r="XD333" s="35"/>
      <c r="XE333" s="35"/>
      <c r="XF333" s="35"/>
      <c r="XG333" s="35"/>
      <c r="XH333" s="35"/>
      <c r="XI333" s="35"/>
      <c r="XJ333" s="35"/>
      <c r="XK333" s="35"/>
      <c r="XL333" s="35"/>
      <c r="XM333" s="35"/>
      <c r="XN333" s="35"/>
      <c r="XO333" s="35"/>
      <c r="XP333" s="35"/>
      <c r="XQ333" s="35"/>
      <c r="XR333" s="35"/>
      <c r="XS333" s="35"/>
      <c r="XT333" s="35"/>
      <c r="XU333" s="35"/>
      <c r="XV333" s="35"/>
      <c r="XW333" s="35"/>
      <c r="XX333" s="35"/>
      <c r="XY333" s="35"/>
      <c r="XZ333" s="35"/>
      <c r="YA333" s="35"/>
      <c r="YB333" s="35"/>
      <c r="YC333" s="35"/>
      <c r="YD333" s="35"/>
      <c r="YE333" s="35"/>
      <c r="YF333" s="35"/>
      <c r="YG333" s="35"/>
      <c r="YH333" s="35"/>
      <c r="YI333" s="35"/>
      <c r="YJ333" s="35"/>
      <c r="YK333" s="35"/>
      <c r="YL333" s="35"/>
      <c r="YM333" s="35"/>
      <c r="YN333" s="35"/>
      <c r="YO333" s="35"/>
      <c r="YP333" s="35"/>
      <c r="YQ333" s="35"/>
      <c r="YR333" s="35"/>
      <c r="YS333" s="35"/>
      <c r="YT333" s="35"/>
      <c r="YU333" s="35"/>
      <c r="YV333" s="35"/>
      <c r="YW333" s="35"/>
      <c r="YX333" s="35"/>
      <c r="YY333" s="35"/>
      <c r="YZ333" s="35"/>
      <c r="ZA333" s="35"/>
      <c r="ZB333" s="35"/>
      <c r="ZC333" s="35"/>
      <c r="ZD333" s="35"/>
      <c r="ZE333" s="35"/>
      <c r="ZF333" s="35"/>
      <c r="ZG333" s="35"/>
      <c r="ZH333" s="35"/>
      <c r="ZI333" s="35"/>
      <c r="ZJ333" s="35"/>
      <c r="ZK333" s="35"/>
      <c r="ZL333" s="35"/>
      <c r="ZM333" s="35"/>
      <c r="ZN333" s="35"/>
      <c r="ZO333" s="35"/>
      <c r="ZP333" s="35"/>
      <c r="ZQ333" s="35"/>
      <c r="ZR333" s="35"/>
      <c r="ZS333" s="35"/>
      <c r="ZT333" s="35"/>
      <c r="ZU333" s="35"/>
      <c r="ZV333" s="35"/>
      <c r="ZW333" s="35"/>
      <c r="ZX333" s="35"/>
      <c r="ZY333" s="35"/>
      <c r="ZZ333" s="35"/>
      <c r="AAA333" s="35"/>
      <c r="AAB333" s="35"/>
      <c r="AAC333" s="35"/>
      <c r="AAD333" s="35"/>
      <c r="AAE333" s="35"/>
      <c r="AAF333" s="35"/>
      <c r="AAG333" s="35"/>
      <c r="AAH333" s="35"/>
      <c r="AAI333" s="35"/>
      <c r="AAJ333" s="35"/>
      <c r="AAK333" s="35"/>
      <c r="AAL333" s="35"/>
      <c r="AAM333" s="35"/>
      <c r="AAN333" s="35"/>
      <c r="AAO333" s="35"/>
      <c r="AAP333" s="35"/>
      <c r="AAQ333" s="35"/>
      <c r="AAR333" s="35"/>
      <c r="AAS333" s="35"/>
      <c r="AAT333" s="35"/>
      <c r="AAU333" s="35"/>
      <c r="AAV333" s="35"/>
      <c r="AAW333" s="35"/>
      <c r="AAX333" s="35"/>
      <c r="AAY333" s="35"/>
      <c r="AAZ333" s="35"/>
      <c r="ABA333" s="35"/>
      <c r="ABB333" s="35"/>
      <c r="ABC333" s="35"/>
      <c r="ABD333" s="35"/>
      <c r="ABE333" s="35"/>
      <c r="ABF333" s="35"/>
      <c r="ABG333" s="35"/>
      <c r="ABH333" s="35"/>
      <c r="ABI333" s="35"/>
      <c r="ABJ333" s="35"/>
      <c r="ABK333" s="35"/>
      <c r="ABL333" s="35"/>
      <c r="ABM333" s="35"/>
      <c r="ABN333" s="35"/>
      <c r="ABO333" s="35"/>
      <c r="ABP333" s="35"/>
      <c r="ABQ333" s="35"/>
      <c r="ABR333" s="35"/>
      <c r="ABS333" s="35"/>
      <c r="ABT333" s="35"/>
      <c r="ABU333" s="35"/>
      <c r="ABV333" s="35"/>
      <c r="ABW333" s="35"/>
      <c r="ABX333" s="35"/>
      <c r="ABY333" s="35"/>
      <c r="ABZ333" s="35"/>
      <c r="ACA333" s="35"/>
      <c r="ACB333" s="35"/>
      <c r="ACC333" s="35"/>
      <c r="ACD333" s="35"/>
      <c r="ACE333" s="35"/>
      <c r="ACF333" s="35"/>
      <c r="ACG333" s="35"/>
      <c r="ACH333" s="35"/>
      <c r="ACI333" s="35"/>
      <c r="ACJ333" s="35"/>
      <c r="ACK333" s="35"/>
      <c r="ACL333" s="35"/>
      <c r="ACM333" s="35"/>
      <c r="ACN333" s="35"/>
      <c r="ACO333" s="35"/>
      <c r="ACP333" s="35"/>
      <c r="ACQ333" s="35"/>
      <c r="ACR333" s="35"/>
      <c r="ACS333" s="35"/>
      <c r="ACT333" s="35"/>
      <c r="ACU333" s="35"/>
      <c r="ACV333" s="35"/>
      <c r="ACW333" s="35"/>
      <c r="ACX333" s="35"/>
      <c r="ACY333" s="35"/>
      <c r="ACZ333" s="35"/>
      <c r="ADA333" s="35"/>
      <c r="ADB333" s="35"/>
      <c r="ADC333" s="35"/>
      <c r="ADD333" s="35"/>
      <c r="ADE333" s="35"/>
      <c r="ADF333" s="35"/>
      <c r="ADG333" s="35"/>
      <c r="ADH333" s="35"/>
      <c r="ADI333" s="35"/>
      <c r="ADJ333" s="35"/>
      <c r="ADK333" s="35"/>
      <c r="ADL333" s="35"/>
      <c r="ADM333" s="35"/>
      <c r="ADN333" s="35"/>
      <c r="ADO333" s="35"/>
      <c r="ADP333" s="35"/>
      <c r="ADQ333" s="35"/>
      <c r="ADR333" s="35"/>
      <c r="ADS333" s="35"/>
      <c r="ADT333" s="35"/>
      <c r="ADU333" s="35"/>
      <c r="ADV333" s="35"/>
      <c r="ADW333" s="35"/>
      <c r="ADX333" s="35"/>
      <c r="ADY333" s="26">
        <f t="shared" si="15"/>
        <v>0</v>
      </c>
      <c r="ADZ333" s="5"/>
    </row>
    <row r="334" spans="1:806" s="33" customFormat="1" x14ac:dyDescent="0.2">
      <c r="A334" s="38" t="s">
        <v>356</v>
      </c>
      <c r="B334" s="65">
        <f t="shared" si="14"/>
        <v>0</v>
      </c>
      <c r="C334" s="57">
        <v>1</v>
      </c>
      <c r="D334" s="59">
        <v>44503</v>
      </c>
      <c r="E334" s="67">
        <v>27.8</v>
      </c>
      <c r="F334" s="67">
        <f t="shared" si="13"/>
        <v>0</v>
      </c>
      <c r="G334" s="65">
        <v>5</v>
      </c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/>
      <c r="BE334" s="15"/>
      <c r="BF334" s="15"/>
      <c r="BG334" s="136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  <c r="BT334" s="35"/>
      <c r="BU334" s="35"/>
      <c r="BV334" s="35"/>
      <c r="BW334" s="35"/>
      <c r="BX334" s="35"/>
      <c r="BY334" s="35"/>
      <c r="BZ334" s="35"/>
      <c r="CA334" s="35"/>
      <c r="CB334" s="35"/>
      <c r="CC334" s="35"/>
      <c r="CD334" s="35"/>
      <c r="CE334" s="35"/>
      <c r="CF334" s="35"/>
      <c r="CG334" s="35"/>
      <c r="CH334" s="35"/>
      <c r="CI334" s="35"/>
      <c r="CJ334" s="35"/>
      <c r="CK334" s="35"/>
      <c r="CL334" s="35"/>
      <c r="CM334" s="35"/>
      <c r="CN334" s="35"/>
      <c r="CO334" s="35"/>
      <c r="CP334" s="35"/>
      <c r="CQ334" s="35"/>
      <c r="CR334" s="35"/>
      <c r="CS334" s="35"/>
      <c r="CT334" s="35"/>
      <c r="CU334" s="35"/>
      <c r="CV334" s="35"/>
      <c r="CW334" s="35"/>
      <c r="CX334" s="35"/>
      <c r="CY334" s="35"/>
      <c r="CZ334" s="35"/>
      <c r="DA334" s="35"/>
      <c r="DB334" s="35"/>
      <c r="DC334" s="35"/>
      <c r="DD334" s="35"/>
      <c r="DE334" s="35"/>
      <c r="DF334" s="35"/>
      <c r="DG334" s="35"/>
      <c r="DH334" s="35"/>
      <c r="DI334" s="35"/>
      <c r="DJ334" s="35"/>
      <c r="DK334" s="35"/>
      <c r="DL334" s="35"/>
      <c r="DM334" s="35"/>
      <c r="DN334" s="35"/>
      <c r="DO334" s="35"/>
      <c r="DP334" s="35"/>
      <c r="DQ334" s="35"/>
      <c r="DR334" s="35"/>
      <c r="DS334" s="35"/>
      <c r="DT334" s="35"/>
      <c r="DU334" s="35"/>
      <c r="DV334" s="35"/>
      <c r="DW334" s="35"/>
      <c r="DX334" s="35"/>
      <c r="DY334" s="35"/>
      <c r="DZ334" s="35"/>
      <c r="EA334" s="35"/>
      <c r="EB334" s="35"/>
      <c r="EC334" s="35"/>
      <c r="ED334" s="35"/>
      <c r="EE334" s="35"/>
      <c r="EF334" s="35"/>
      <c r="EG334" s="35"/>
      <c r="EH334" s="35"/>
      <c r="EI334" s="35"/>
      <c r="EJ334" s="35"/>
      <c r="EK334" s="35"/>
      <c r="EL334" s="35"/>
      <c r="EM334" s="35"/>
      <c r="EN334" s="35"/>
      <c r="EO334" s="35"/>
      <c r="EP334" s="35"/>
      <c r="EQ334" s="35"/>
      <c r="ER334" s="35"/>
      <c r="ES334" s="35"/>
      <c r="ET334" s="35"/>
      <c r="EU334" s="35"/>
      <c r="EV334" s="35"/>
      <c r="EW334" s="35"/>
      <c r="EX334" s="35"/>
      <c r="EY334" s="35"/>
      <c r="EZ334" s="35"/>
      <c r="FA334" s="35"/>
      <c r="FB334" s="35"/>
      <c r="FC334" s="35"/>
      <c r="FD334" s="35"/>
      <c r="FE334" s="35"/>
      <c r="FF334" s="35"/>
      <c r="FG334" s="35"/>
      <c r="FH334" s="35"/>
      <c r="FI334" s="35"/>
      <c r="FJ334" s="35"/>
      <c r="FK334" s="35"/>
      <c r="FL334" s="35"/>
      <c r="FM334" s="35"/>
      <c r="FN334" s="35"/>
      <c r="FO334" s="35"/>
      <c r="FP334" s="35"/>
      <c r="FQ334" s="35"/>
      <c r="FR334" s="35"/>
      <c r="FS334" s="35"/>
      <c r="FT334" s="35"/>
      <c r="FU334" s="35"/>
      <c r="FV334" s="35"/>
      <c r="FW334" s="35"/>
      <c r="FX334" s="35"/>
      <c r="FY334" s="35"/>
      <c r="FZ334" s="35"/>
      <c r="GA334" s="35"/>
      <c r="GB334" s="35"/>
      <c r="GC334" s="35"/>
      <c r="GD334" s="35"/>
      <c r="GE334" s="35"/>
      <c r="GF334" s="35"/>
      <c r="GG334" s="35"/>
      <c r="GH334" s="35"/>
      <c r="GI334" s="35"/>
      <c r="GJ334" s="35"/>
      <c r="GK334" s="35"/>
      <c r="GL334" s="35"/>
      <c r="GM334" s="35"/>
      <c r="GN334" s="35"/>
      <c r="GO334" s="35"/>
      <c r="GP334" s="35"/>
      <c r="GQ334" s="35"/>
      <c r="GR334" s="35"/>
      <c r="GS334" s="35"/>
      <c r="GT334" s="35"/>
      <c r="GU334" s="35"/>
      <c r="GV334" s="35"/>
      <c r="GW334" s="35"/>
      <c r="GX334" s="35"/>
      <c r="GY334" s="35"/>
      <c r="GZ334" s="35"/>
      <c r="HA334" s="35"/>
      <c r="HB334" s="35"/>
      <c r="HC334" s="35"/>
      <c r="HD334" s="35"/>
      <c r="HE334" s="35"/>
      <c r="HF334" s="35"/>
      <c r="HG334" s="35"/>
      <c r="HH334" s="35"/>
      <c r="HI334" s="35"/>
      <c r="HJ334" s="35"/>
      <c r="HK334" s="35"/>
      <c r="HL334" s="35"/>
      <c r="HM334" s="35"/>
      <c r="HN334" s="35"/>
      <c r="HO334" s="35"/>
      <c r="HP334" s="35"/>
      <c r="HQ334" s="35"/>
      <c r="HR334" s="35"/>
      <c r="HS334" s="35"/>
      <c r="HT334" s="35"/>
      <c r="HU334" s="35"/>
      <c r="HV334" s="35"/>
      <c r="HW334" s="35"/>
      <c r="HX334" s="35"/>
      <c r="HY334" s="35"/>
      <c r="HZ334" s="35"/>
      <c r="IA334" s="35"/>
      <c r="IB334" s="35"/>
      <c r="IC334" s="35"/>
      <c r="ID334" s="35"/>
      <c r="IE334" s="35"/>
      <c r="IF334" s="35"/>
      <c r="IG334" s="35"/>
      <c r="IH334" s="35"/>
      <c r="II334" s="35"/>
      <c r="IJ334" s="35"/>
      <c r="IK334" s="35"/>
      <c r="IL334" s="35"/>
      <c r="IM334" s="35"/>
      <c r="IN334" s="35"/>
      <c r="IO334" s="35"/>
      <c r="IP334" s="35"/>
      <c r="IQ334" s="35"/>
      <c r="IR334" s="35"/>
      <c r="IS334" s="35"/>
      <c r="IT334" s="35"/>
      <c r="IU334" s="35"/>
      <c r="IV334" s="35"/>
      <c r="IW334" s="35"/>
      <c r="IX334" s="35"/>
      <c r="IY334" s="35"/>
      <c r="IZ334" s="35"/>
      <c r="JA334" s="35"/>
      <c r="JB334" s="35"/>
      <c r="JC334" s="35"/>
      <c r="JD334" s="35"/>
      <c r="JE334" s="35"/>
      <c r="JF334" s="35"/>
      <c r="JG334" s="35"/>
      <c r="JH334" s="35"/>
      <c r="JI334" s="35"/>
      <c r="JJ334" s="35"/>
      <c r="JK334" s="35"/>
      <c r="JL334" s="35"/>
      <c r="JM334" s="35"/>
      <c r="JN334" s="35"/>
      <c r="JO334" s="35">
        <v>3</v>
      </c>
      <c r="JP334" s="35"/>
      <c r="JQ334" s="35"/>
      <c r="JR334" s="35"/>
      <c r="JS334" s="35">
        <v>2</v>
      </c>
      <c r="JT334" s="35"/>
      <c r="JU334" s="35"/>
      <c r="JV334" s="35"/>
      <c r="JW334" s="35"/>
      <c r="JX334" s="35"/>
      <c r="JY334" s="35"/>
      <c r="JZ334" s="35"/>
      <c r="KA334" s="35"/>
      <c r="KB334" s="35"/>
      <c r="KC334" s="35"/>
      <c r="KD334" s="35"/>
      <c r="KE334" s="35"/>
      <c r="KF334" s="35"/>
      <c r="KG334" s="35"/>
      <c r="KH334" s="35"/>
      <c r="KI334" s="35"/>
      <c r="KJ334" s="35"/>
      <c r="KK334" s="35"/>
      <c r="KL334" s="35"/>
      <c r="KM334" s="35"/>
      <c r="KN334" s="35"/>
      <c r="KO334" s="35"/>
      <c r="KP334" s="35"/>
      <c r="KQ334" s="35"/>
      <c r="KR334" s="35"/>
      <c r="KS334" s="35"/>
      <c r="KT334" s="35"/>
      <c r="KU334" s="35"/>
      <c r="KV334" s="35"/>
      <c r="KW334" s="35"/>
      <c r="KX334" s="35"/>
      <c r="KY334" s="35"/>
      <c r="KZ334" s="35"/>
      <c r="LA334" s="35"/>
      <c r="LB334" s="35"/>
      <c r="LC334" s="35"/>
      <c r="LD334" s="35"/>
      <c r="LE334" s="35"/>
      <c r="LF334" s="35"/>
      <c r="LG334" s="35"/>
      <c r="LH334" s="35"/>
      <c r="LI334" s="35"/>
      <c r="LJ334" s="35"/>
      <c r="LK334" s="35"/>
      <c r="LL334" s="35"/>
      <c r="LM334" s="35"/>
      <c r="LN334" s="35"/>
      <c r="LO334" s="35"/>
      <c r="LP334" s="35"/>
      <c r="LQ334" s="35"/>
      <c r="LR334" s="35"/>
      <c r="LS334" s="35"/>
      <c r="LT334" s="35"/>
      <c r="LU334" s="35"/>
      <c r="LV334" s="35"/>
      <c r="LW334" s="35"/>
      <c r="LX334" s="35"/>
      <c r="LY334" s="35"/>
      <c r="LZ334" s="35"/>
      <c r="MA334" s="35"/>
      <c r="MB334" s="35"/>
      <c r="MC334" s="35"/>
      <c r="MD334" s="35"/>
      <c r="ME334" s="35"/>
      <c r="MF334" s="35"/>
      <c r="MG334" s="35"/>
      <c r="MH334" s="35"/>
      <c r="MI334" s="35"/>
      <c r="MJ334" s="35"/>
      <c r="MK334" s="35"/>
      <c r="ML334" s="35"/>
      <c r="MM334" s="35"/>
      <c r="MN334" s="35"/>
      <c r="MO334" s="35"/>
      <c r="MP334" s="35"/>
      <c r="MQ334" s="35"/>
      <c r="MR334" s="35"/>
      <c r="MS334" s="35"/>
      <c r="MT334" s="35"/>
      <c r="MU334" s="35"/>
      <c r="MV334" s="35"/>
      <c r="MW334" s="35"/>
      <c r="MX334" s="35"/>
      <c r="MY334" s="35"/>
      <c r="MZ334" s="35"/>
      <c r="NA334" s="35"/>
      <c r="NB334" s="35"/>
      <c r="NC334" s="35"/>
      <c r="ND334" s="35"/>
      <c r="NE334" s="35"/>
      <c r="NF334" s="35"/>
      <c r="NG334" s="35"/>
      <c r="NH334" s="35"/>
      <c r="NI334" s="35"/>
      <c r="NJ334" s="35"/>
      <c r="NK334" s="35"/>
      <c r="NL334" s="35"/>
      <c r="NM334" s="35"/>
      <c r="NN334" s="35"/>
      <c r="NO334" s="35"/>
      <c r="NP334" s="35"/>
      <c r="NQ334" s="35"/>
      <c r="NR334" s="35"/>
      <c r="NS334" s="35"/>
      <c r="NT334" s="35"/>
      <c r="NU334" s="35"/>
      <c r="NV334" s="35"/>
      <c r="NW334" s="35"/>
      <c r="NX334" s="35"/>
      <c r="NY334" s="35"/>
      <c r="NZ334" s="35"/>
      <c r="OA334" s="35"/>
      <c r="OB334" s="35"/>
      <c r="OC334" s="35"/>
      <c r="OD334" s="35"/>
      <c r="OE334" s="35"/>
      <c r="OF334" s="35"/>
      <c r="OG334" s="35"/>
      <c r="OH334" s="35"/>
      <c r="OI334" s="35"/>
      <c r="OJ334" s="35"/>
      <c r="OK334" s="35"/>
      <c r="OL334" s="35"/>
      <c r="OM334" s="35"/>
      <c r="ON334" s="35"/>
      <c r="OO334" s="35"/>
      <c r="OP334" s="35"/>
      <c r="OQ334" s="35"/>
      <c r="OR334" s="35"/>
      <c r="OS334" s="35"/>
      <c r="OT334" s="35"/>
      <c r="OU334" s="35"/>
      <c r="OV334" s="35"/>
      <c r="OW334" s="35"/>
      <c r="OX334" s="35"/>
      <c r="OY334" s="35"/>
      <c r="OZ334" s="35"/>
      <c r="PA334" s="35"/>
      <c r="PB334" s="35"/>
      <c r="PC334" s="35"/>
      <c r="PD334" s="35"/>
      <c r="PE334" s="35"/>
      <c r="PF334" s="35"/>
      <c r="PG334" s="35"/>
      <c r="PH334" s="35"/>
      <c r="PI334" s="35"/>
      <c r="PJ334" s="35"/>
      <c r="PK334" s="35"/>
      <c r="PL334" s="35"/>
      <c r="PM334" s="35"/>
      <c r="PN334" s="35"/>
      <c r="PO334" s="35"/>
      <c r="PP334" s="35"/>
      <c r="PQ334" s="35"/>
      <c r="PR334" s="35"/>
      <c r="PS334" s="35"/>
      <c r="PT334" s="35"/>
      <c r="PU334" s="35"/>
      <c r="PV334" s="35"/>
      <c r="PW334" s="35"/>
      <c r="PX334" s="35"/>
      <c r="PY334" s="35"/>
      <c r="PZ334" s="35"/>
      <c r="QA334" s="35"/>
      <c r="QB334" s="35"/>
      <c r="QC334" s="35"/>
      <c r="QD334" s="35"/>
      <c r="QE334" s="35"/>
      <c r="QF334" s="35"/>
      <c r="QG334" s="35"/>
      <c r="QH334" s="35"/>
      <c r="QI334" s="35"/>
      <c r="QJ334" s="35"/>
      <c r="QK334" s="35"/>
      <c r="QL334" s="35"/>
      <c r="QM334" s="35"/>
      <c r="QN334" s="35"/>
      <c r="QO334" s="35"/>
      <c r="QP334" s="35"/>
      <c r="QQ334" s="35"/>
      <c r="QR334" s="35"/>
      <c r="QS334" s="35"/>
      <c r="QT334" s="35"/>
      <c r="QU334" s="35"/>
      <c r="QV334" s="35"/>
      <c r="QW334" s="35"/>
      <c r="QX334" s="35"/>
      <c r="QY334" s="35"/>
      <c r="QZ334" s="35"/>
      <c r="RA334" s="35"/>
      <c r="RB334" s="35"/>
      <c r="RC334" s="35"/>
      <c r="RD334" s="35"/>
      <c r="RE334" s="35"/>
      <c r="RF334" s="35"/>
      <c r="RG334" s="35"/>
      <c r="RH334" s="35"/>
      <c r="RI334" s="35"/>
      <c r="RJ334" s="35"/>
      <c r="RK334" s="35"/>
      <c r="RL334" s="35"/>
      <c r="RM334" s="35"/>
      <c r="RN334" s="35"/>
      <c r="RO334" s="35"/>
      <c r="RP334" s="35"/>
      <c r="RQ334" s="35"/>
      <c r="RR334" s="35"/>
      <c r="RS334" s="35"/>
      <c r="RT334" s="35"/>
      <c r="RU334" s="35"/>
      <c r="RV334" s="35"/>
      <c r="RW334" s="35"/>
      <c r="RX334" s="35"/>
      <c r="RY334" s="35"/>
      <c r="RZ334" s="35"/>
      <c r="SA334" s="35"/>
      <c r="SB334" s="35"/>
      <c r="SC334" s="35"/>
      <c r="SD334" s="35"/>
      <c r="SE334" s="35"/>
      <c r="SF334" s="35"/>
      <c r="SG334" s="35"/>
      <c r="SH334" s="35"/>
      <c r="SI334" s="35"/>
      <c r="SJ334" s="35"/>
      <c r="SK334" s="35"/>
      <c r="SL334" s="35"/>
      <c r="SM334" s="35"/>
      <c r="SN334" s="35"/>
      <c r="SO334" s="35"/>
      <c r="SP334" s="35"/>
      <c r="SQ334" s="35"/>
      <c r="SR334" s="35"/>
      <c r="SS334" s="35"/>
      <c r="ST334" s="35"/>
      <c r="SU334" s="35"/>
      <c r="SV334" s="35"/>
      <c r="SW334" s="35"/>
      <c r="SX334" s="35"/>
      <c r="SY334" s="35"/>
      <c r="SZ334" s="35"/>
      <c r="TA334" s="35"/>
      <c r="TB334" s="35"/>
      <c r="TC334" s="35"/>
      <c r="TD334" s="35"/>
      <c r="TE334" s="35"/>
      <c r="TF334" s="35"/>
      <c r="TG334" s="35"/>
      <c r="TH334" s="35"/>
      <c r="TI334" s="35"/>
      <c r="TJ334" s="35"/>
      <c r="TK334" s="35"/>
      <c r="TL334" s="35"/>
      <c r="TM334" s="35"/>
      <c r="TN334" s="35"/>
      <c r="TO334" s="35"/>
      <c r="TP334" s="35"/>
      <c r="TQ334" s="35"/>
      <c r="TR334" s="35"/>
      <c r="TS334" s="35"/>
      <c r="TT334" s="35"/>
      <c r="TU334" s="35"/>
      <c r="TV334" s="35"/>
      <c r="TW334" s="35"/>
      <c r="TX334" s="35"/>
      <c r="TY334" s="35"/>
      <c r="TZ334" s="35"/>
      <c r="UA334" s="35"/>
      <c r="UB334" s="35"/>
      <c r="UC334" s="35"/>
      <c r="UD334" s="35"/>
      <c r="UE334" s="35"/>
      <c r="UF334" s="35"/>
      <c r="UG334" s="35"/>
      <c r="UH334" s="35"/>
      <c r="UI334" s="35"/>
      <c r="UJ334" s="35"/>
      <c r="UK334" s="35"/>
      <c r="UL334" s="35"/>
      <c r="UM334" s="35"/>
      <c r="UN334" s="35"/>
      <c r="UO334" s="35"/>
      <c r="UP334" s="35"/>
      <c r="UQ334" s="35"/>
      <c r="UR334" s="35"/>
      <c r="US334" s="35"/>
      <c r="UT334" s="35"/>
      <c r="UU334" s="35"/>
      <c r="UV334" s="35"/>
      <c r="UW334" s="35"/>
      <c r="UX334" s="35"/>
      <c r="UY334" s="35"/>
      <c r="UZ334" s="35"/>
      <c r="VA334" s="35"/>
      <c r="VB334" s="35"/>
      <c r="VC334" s="35"/>
      <c r="VD334" s="35"/>
      <c r="VE334" s="35"/>
      <c r="VF334" s="35"/>
      <c r="VG334" s="35"/>
      <c r="VH334" s="35"/>
      <c r="VI334" s="35"/>
      <c r="VJ334" s="35"/>
      <c r="VK334" s="35"/>
      <c r="VL334" s="35"/>
      <c r="VM334" s="35"/>
      <c r="VN334" s="35"/>
      <c r="VO334" s="35"/>
      <c r="VP334" s="35"/>
      <c r="VQ334" s="35"/>
      <c r="VR334" s="35"/>
      <c r="VS334" s="35"/>
      <c r="VT334" s="35"/>
      <c r="VU334" s="35"/>
      <c r="VV334" s="35"/>
      <c r="VW334" s="35"/>
      <c r="VX334" s="35"/>
      <c r="VY334" s="35"/>
      <c r="VZ334" s="35"/>
      <c r="WA334" s="35"/>
      <c r="WB334" s="35"/>
      <c r="WC334" s="35"/>
      <c r="WD334" s="35"/>
      <c r="WE334" s="35"/>
      <c r="WF334" s="35"/>
      <c r="WG334" s="35"/>
      <c r="WH334" s="35"/>
      <c r="WI334" s="35"/>
      <c r="WJ334" s="35"/>
      <c r="WK334" s="35"/>
      <c r="WL334" s="35"/>
      <c r="WM334" s="35"/>
      <c r="WN334" s="35"/>
      <c r="WO334" s="35"/>
      <c r="WP334" s="35"/>
      <c r="WQ334" s="35"/>
      <c r="WR334" s="35"/>
      <c r="WS334" s="35"/>
      <c r="WT334" s="35"/>
      <c r="WU334" s="35"/>
      <c r="WV334" s="35"/>
      <c r="WW334" s="35"/>
      <c r="WX334" s="35"/>
      <c r="WY334" s="35"/>
      <c r="WZ334" s="35"/>
      <c r="XA334" s="35"/>
      <c r="XB334" s="35"/>
      <c r="XC334" s="35"/>
      <c r="XD334" s="35"/>
      <c r="XE334" s="35"/>
      <c r="XF334" s="35"/>
      <c r="XG334" s="35"/>
      <c r="XH334" s="35"/>
      <c r="XI334" s="35"/>
      <c r="XJ334" s="35"/>
      <c r="XK334" s="35"/>
      <c r="XL334" s="35"/>
      <c r="XM334" s="35"/>
      <c r="XN334" s="35"/>
      <c r="XO334" s="35"/>
      <c r="XP334" s="35"/>
      <c r="XQ334" s="35"/>
      <c r="XR334" s="35"/>
      <c r="XS334" s="35"/>
      <c r="XT334" s="35"/>
      <c r="XU334" s="35"/>
      <c r="XV334" s="35"/>
      <c r="XW334" s="35"/>
      <c r="XX334" s="35"/>
      <c r="XY334" s="35"/>
      <c r="XZ334" s="35"/>
      <c r="YA334" s="35"/>
      <c r="YB334" s="35"/>
      <c r="YC334" s="35"/>
      <c r="YD334" s="35"/>
      <c r="YE334" s="35"/>
      <c r="YF334" s="35"/>
      <c r="YG334" s="35"/>
      <c r="YH334" s="35"/>
      <c r="YI334" s="35"/>
      <c r="YJ334" s="35"/>
      <c r="YK334" s="35"/>
      <c r="YL334" s="35"/>
      <c r="YM334" s="35"/>
      <c r="YN334" s="35"/>
      <c r="YO334" s="35"/>
      <c r="YP334" s="35"/>
      <c r="YQ334" s="35"/>
      <c r="YR334" s="35"/>
      <c r="YS334" s="35"/>
      <c r="YT334" s="35"/>
      <c r="YU334" s="35"/>
      <c r="YV334" s="35"/>
      <c r="YW334" s="35"/>
      <c r="YX334" s="35"/>
      <c r="YY334" s="35"/>
      <c r="YZ334" s="35"/>
      <c r="ZA334" s="35"/>
      <c r="ZB334" s="35"/>
      <c r="ZC334" s="35"/>
      <c r="ZD334" s="35"/>
      <c r="ZE334" s="35"/>
      <c r="ZF334" s="35"/>
      <c r="ZG334" s="35"/>
      <c r="ZH334" s="35"/>
      <c r="ZI334" s="35"/>
      <c r="ZJ334" s="35"/>
      <c r="ZK334" s="35"/>
      <c r="ZL334" s="35"/>
      <c r="ZM334" s="35"/>
      <c r="ZN334" s="35"/>
      <c r="ZO334" s="35"/>
      <c r="ZP334" s="35"/>
      <c r="ZQ334" s="35"/>
      <c r="ZR334" s="35"/>
      <c r="ZS334" s="35"/>
      <c r="ZT334" s="35"/>
      <c r="ZU334" s="35"/>
      <c r="ZV334" s="35"/>
      <c r="ZW334" s="35"/>
      <c r="ZX334" s="35"/>
      <c r="ZY334" s="35"/>
      <c r="ZZ334" s="35"/>
      <c r="AAA334" s="35"/>
      <c r="AAB334" s="35"/>
      <c r="AAC334" s="35"/>
      <c r="AAD334" s="35"/>
      <c r="AAE334" s="35"/>
      <c r="AAF334" s="35"/>
      <c r="AAG334" s="35"/>
      <c r="AAH334" s="35"/>
      <c r="AAI334" s="35"/>
      <c r="AAJ334" s="35"/>
      <c r="AAK334" s="35"/>
      <c r="AAL334" s="35"/>
      <c r="AAM334" s="35"/>
      <c r="AAN334" s="35"/>
      <c r="AAO334" s="35"/>
      <c r="AAP334" s="35"/>
      <c r="AAQ334" s="35"/>
      <c r="AAR334" s="35"/>
      <c r="AAS334" s="35"/>
      <c r="AAT334" s="35"/>
      <c r="AAU334" s="35"/>
      <c r="AAV334" s="35"/>
      <c r="AAW334" s="35"/>
      <c r="AAX334" s="35"/>
      <c r="AAY334" s="35"/>
      <c r="AAZ334" s="35"/>
      <c r="ABA334" s="35"/>
      <c r="ABB334" s="35"/>
      <c r="ABC334" s="35"/>
      <c r="ABD334" s="35"/>
      <c r="ABE334" s="35"/>
      <c r="ABF334" s="35"/>
      <c r="ABG334" s="35"/>
      <c r="ABH334" s="35"/>
      <c r="ABI334" s="35"/>
      <c r="ABJ334" s="35"/>
      <c r="ABK334" s="35"/>
      <c r="ABL334" s="35"/>
      <c r="ABM334" s="35"/>
      <c r="ABN334" s="35"/>
      <c r="ABO334" s="35"/>
      <c r="ABP334" s="35"/>
      <c r="ABQ334" s="35"/>
      <c r="ABR334" s="35"/>
      <c r="ABS334" s="35"/>
      <c r="ABT334" s="35"/>
      <c r="ABU334" s="35"/>
      <c r="ABV334" s="35"/>
      <c r="ABW334" s="35"/>
      <c r="ABX334" s="35"/>
      <c r="ABY334" s="35"/>
      <c r="ABZ334" s="35"/>
      <c r="ACA334" s="35"/>
      <c r="ACB334" s="35"/>
      <c r="ACC334" s="35"/>
      <c r="ACD334" s="35"/>
      <c r="ACE334" s="35"/>
      <c r="ACF334" s="35"/>
      <c r="ACG334" s="35"/>
      <c r="ACH334" s="35"/>
      <c r="ACI334" s="35"/>
      <c r="ACJ334" s="35"/>
      <c r="ACK334" s="35"/>
      <c r="ACL334" s="35"/>
      <c r="ACM334" s="35"/>
      <c r="ACN334" s="35"/>
      <c r="ACO334" s="35"/>
      <c r="ACP334" s="35"/>
      <c r="ACQ334" s="35"/>
      <c r="ACR334" s="35"/>
      <c r="ACS334" s="35"/>
      <c r="ACT334" s="35"/>
      <c r="ACU334" s="35"/>
      <c r="ACV334" s="35"/>
      <c r="ACW334" s="35"/>
      <c r="ACX334" s="35"/>
      <c r="ACY334" s="35"/>
      <c r="ACZ334" s="35"/>
      <c r="ADA334" s="35"/>
      <c r="ADB334" s="35"/>
      <c r="ADC334" s="35"/>
      <c r="ADD334" s="35"/>
      <c r="ADE334" s="35"/>
      <c r="ADF334" s="35"/>
      <c r="ADG334" s="35"/>
      <c r="ADH334" s="35"/>
      <c r="ADI334" s="35"/>
      <c r="ADJ334" s="35"/>
      <c r="ADK334" s="35"/>
      <c r="ADL334" s="35"/>
      <c r="ADM334" s="35"/>
      <c r="ADN334" s="35"/>
      <c r="ADO334" s="35"/>
      <c r="ADP334" s="35"/>
      <c r="ADQ334" s="35"/>
      <c r="ADR334" s="35"/>
      <c r="ADS334" s="35"/>
      <c r="ADT334" s="35"/>
      <c r="ADU334" s="35"/>
      <c r="ADV334" s="35"/>
      <c r="ADW334" s="35"/>
      <c r="ADX334" s="35"/>
      <c r="ADY334" s="26">
        <f t="shared" si="15"/>
        <v>0</v>
      </c>
      <c r="ADZ334" s="5"/>
    </row>
    <row r="335" spans="1:806" s="33" customFormat="1" x14ac:dyDescent="0.2">
      <c r="A335" s="38" t="s">
        <v>246</v>
      </c>
      <c r="B335" s="65">
        <f t="shared" si="14"/>
        <v>0</v>
      </c>
      <c r="C335" s="57">
        <v>11</v>
      </c>
      <c r="D335" s="59">
        <v>44585</v>
      </c>
      <c r="E335" s="67">
        <v>18.2</v>
      </c>
      <c r="F335" s="67">
        <f t="shared" si="13"/>
        <v>0</v>
      </c>
      <c r="G335" s="6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15"/>
      <c r="BF335" s="15"/>
      <c r="BG335" s="136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  <c r="BT335" s="35"/>
      <c r="BU335" s="35"/>
      <c r="BV335" s="35"/>
      <c r="BW335" s="35"/>
      <c r="BX335" s="35"/>
      <c r="BY335" s="35"/>
      <c r="BZ335" s="35"/>
      <c r="CA335" s="35"/>
      <c r="CB335" s="35"/>
      <c r="CC335" s="35"/>
      <c r="CD335" s="35"/>
      <c r="CE335" s="35"/>
      <c r="CF335" s="35"/>
      <c r="CG335" s="35"/>
      <c r="CH335" s="35"/>
      <c r="CI335" s="35"/>
      <c r="CJ335" s="35"/>
      <c r="CK335" s="35"/>
      <c r="CL335" s="35"/>
      <c r="CM335" s="35"/>
      <c r="CN335" s="35"/>
      <c r="CO335" s="35"/>
      <c r="CP335" s="35"/>
      <c r="CQ335" s="35"/>
      <c r="CR335" s="35"/>
      <c r="CS335" s="35"/>
      <c r="CT335" s="35"/>
      <c r="CU335" s="35"/>
      <c r="CV335" s="35"/>
      <c r="CW335" s="35"/>
      <c r="CX335" s="35"/>
      <c r="CY335" s="35"/>
      <c r="CZ335" s="35"/>
      <c r="DA335" s="35"/>
      <c r="DB335" s="35"/>
      <c r="DC335" s="35"/>
      <c r="DD335" s="35"/>
      <c r="DE335" s="35"/>
      <c r="DF335" s="35"/>
      <c r="DG335" s="35"/>
      <c r="DH335" s="35"/>
      <c r="DI335" s="35"/>
      <c r="DJ335" s="35"/>
      <c r="DK335" s="35"/>
      <c r="DL335" s="35"/>
      <c r="DM335" s="35"/>
      <c r="DN335" s="35"/>
      <c r="DO335" s="35"/>
      <c r="DP335" s="35"/>
      <c r="DQ335" s="35"/>
      <c r="DR335" s="35"/>
      <c r="DS335" s="35"/>
      <c r="DT335" s="35"/>
      <c r="DU335" s="35"/>
      <c r="DV335" s="35"/>
      <c r="DW335" s="35"/>
      <c r="DX335" s="35"/>
      <c r="DY335" s="35"/>
      <c r="DZ335" s="35"/>
      <c r="EA335" s="35"/>
      <c r="EB335" s="35"/>
      <c r="EC335" s="35"/>
      <c r="ED335" s="35"/>
      <c r="EE335" s="35"/>
      <c r="EF335" s="35"/>
      <c r="EG335" s="35"/>
      <c r="EH335" s="35"/>
      <c r="EI335" s="35"/>
      <c r="EJ335" s="35"/>
      <c r="EK335" s="35"/>
      <c r="EL335" s="35"/>
      <c r="EM335" s="35"/>
      <c r="EN335" s="35"/>
      <c r="EO335" s="35"/>
      <c r="EP335" s="35"/>
      <c r="EQ335" s="35"/>
      <c r="ER335" s="35"/>
      <c r="ES335" s="35"/>
      <c r="ET335" s="35"/>
      <c r="EU335" s="35"/>
      <c r="EV335" s="35"/>
      <c r="EW335" s="35"/>
      <c r="EX335" s="35"/>
      <c r="EY335" s="35"/>
      <c r="EZ335" s="35"/>
      <c r="FA335" s="35"/>
      <c r="FB335" s="35"/>
      <c r="FC335" s="35"/>
      <c r="FD335" s="35"/>
      <c r="FE335" s="35"/>
      <c r="FF335" s="35"/>
      <c r="FG335" s="35"/>
      <c r="FH335" s="35"/>
      <c r="FI335" s="35"/>
      <c r="FJ335" s="35"/>
      <c r="FK335" s="35"/>
      <c r="FL335" s="35"/>
      <c r="FM335" s="35"/>
      <c r="FN335" s="35"/>
      <c r="FO335" s="35"/>
      <c r="FP335" s="35"/>
      <c r="FQ335" s="35"/>
      <c r="FR335" s="35"/>
      <c r="FS335" s="35"/>
      <c r="FT335" s="35"/>
      <c r="FU335" s="35"/>
      <c r="FV335" s="35"/>
      <c r="FW335" s="35"/>
      <c r="FX335" s="35"/>
      <c r="FY335" s="35"/>
      <c r="FZ335" s="35"/>
      <c r="GA335" s="35"/>
      <c r="GB335" s="35"/>
      <c r="GC335" s="35"/>
      <c r="GD335" s="35"/>
      <c r="GE335" s="35"/>
      <c r="GF335" s="35"/>
      <c r="GG335" s="35"/>
      <c r="GH335" s="35"/>
      <c r="GI335" s="35"/>
      <c r="GJ335" s="35"/>
      <c r="GK335" s="35"/>
      <c r="GL335" s="35"/>
      <c r="GM335" s="35"/>
      <c r="GN335" s="35"/>
      <c r="GO335" s="35"/>
      <c r="GP335" s="35"/>
      <c r="GQ335" s="35"/>
      <c r="GR335" s="35"/>
      <c r="GS335" s="35"/>
      <c r="GT335" s="35"/>
      <c r="GU335" s="35"/>
      <c r="GV335" s="35"/>
      <c r="GW335" s="35"/>
      <c r="GX335" s="35"/>
      <c r="GY335" s="35"/>
      <c r="GZ335" s="35"/>
      <c r="HA335" s="35"/>
      <c r="HB335" s="35"/>
      <c r="HC335" s="35"/>
      <c r="HD335" s="35"/>
      <c r="HE335" s="35"/>
      <c r="HF335" s="35"/>
      <c r="HG335" s="35"/>
      <c r="HH335" s="35"/>
      <c r="HI335" s="35"/>
      <c r="HJ335" s="35"/>
      <c r="HK335" s="35"/>
      <c r="HL335" s="35"/>
      <c r="HM335" s="35"/>
      <c r="HN335" s="35"/>
      <c r="HO335" s="35"/>
      <c r="HP335" s="35"/>
      <c r="HQ335" s="35"/>
      <c r="HR335" s="35"/>
      <c r="HS335" s="35"/>
      <c r="HT335" s="35"/>
      <c r="HU335" s="35"/>
      <c r="HV335" s="35"/>
      <c r="HW335" s="35"/>
      <c r="HX335" s="35"/>
      <c r="HY335" s="35"/>
      <c r="HZ335" s="35"/>
      <c r="IA335" s="35"/>
      <c r="IB335" s="35"/>
      <c r="IC335" s="35"/>
      <c r="ID335" s="35"/>
      <c r="IE335" s="35"/>
      <c r="IF335" s="35"/>
      <c r="IG335" s="35"/>
      <c r="IH335" s="35"/>
      <c r="II335" s="35"/>
      <c r="IJ335" s="35"/>
      <c r="IK335" s="35"/>
      <c r="IL335" s="35"/>
      <c r="IM335" s="35"/>
      <c r="IN335" s="35"/>
      <c r="IO335" s="35"/>
      <c r="IP335" s="35"/>
      <c r="IQ335" s="35"/>
      <c r="IR335" s="35"/>
      <c r="IS335" s="35"/>
      <c r="IT335" s="35"/>
      <c r="IU335" s="35"/>
      <c r="IV335" s="35"/>
      <c r="IW335" s="35"/>
      <c r="IX335" s="35"/>
      <c r="IY335" s="35"/>
      <c r="IZ335" s="35"/>
      <c r="JA335" s="35"/>
      <c r="JB335" s="35"/>
      <c r="JC335" s="35"/>
      <c r="JD335" s="35"/>
      <c r="JE335" s="35"/>
      <c r="JF335" s="35"/>
      <c r="JG335" s="35"/>
      <c r="JH335" s="35"/>
      <c r="JI335" s="35"/>
      <c r="JJ335" s="35"/>
      <c r="JK335" s="35"/>
      <c r="JL335" s="35"/>
      <c r="JM335" s="35"/>
      <c r="JN335" s="35"/>
      <c r="JO335" s="35"/>
      <c r="JP335" s="35"/>
      <c r="JQ335" s="35"/>
      <c r="JR335" s="35"/>
      <c r="JS335" s="35"/>
      <c r="JT335" s="35"/>
      <c r="JU335" s="35"/>
      <c r="JV335" s="35"/>
      <c r="JW335" s="35"/>
      <c r="JX335" s="35"/>
      <c r="JY335" s="35"/>
      <c r="JZ335" s="35"/>
      <c r="KA335" s="35"/>
      <c r="KB335" s="35"/>
      <c r="KC335" s="35"/>
      <c r="KD335" s="35"/>
      <c r="KE335" s="35"/>
      <c r="KF335" s="35"/>
      <c r="KG335" s="35"/>
      <c r="KH335" s="35"/>
      <c r="KI335" s="35"/>
      <c r="KJ335" s="35"/>
      <c r="KK335" s="35"/>
      <c r="KL335" s="35"/>
      <c r="KM335" s="35"/>
      <c r="KN335" s="35"/>
      <c r="KO335" s="35"/>
      <c r="KP335" s="35"/>
      <c r="KQ335" s="35"/>
      <c r="KR335" s="35"/>
      <c r="KS335" s="35"/>
      <c r="KT335" s="35"/>
      <c r="KU335" s="35"/>
      <c r="KV335" s="35"/>
      <c r="KW335" s="35"/>
      <c r="KX335" s="35"/>
      <c r="KY335" s="35"/>
      <c r="KZ335" s="35"/>
      <c r="LA335" s="35"/>
      <c r="LB335" s="35"/>
      <c r="LC335" s="35"/>
      <c r="LD335" s="35"/>
      <c r="LE335" s="35"/>
      <c r="LF335" s="35"/>
      <c r="LG335" s="35"/>
      <c r="LH335" s="35"/>
      <c r="LI335" s="35"/>
      <c r="LJ335" s="35"/>
      <c r="LK335" s="35"/>
      <c r="LL335" s="35"/>
      <c r="LM335" s="35"/>
      <c r="LN335" s="35"/>
      <c r="LO335" s="35"/>
      <c r="LP335" s="35"/>
      <c r="LQ335" s="35"/>
      <c r="LR335" s="35"/>
      <c r="LS335" s="35"/>
      <c r="LT335" s="35"/>
      <c r="LU335" s="35"/>
      <c r="LV335" s="35"/>
      <c r="LW335" s="35"/>
      <c r="LX335" s="35"/>
      <c r="LY335" s="35"/>
      <c r="LZ335" s="35"/>
      <c r="MA335" s="35"/>
      <c r="MB335" s="35"/>
      <c r="MC335" s="35"/>
      <c r="MD335" s="35"/>
      <c r="ME335" s="35"/>
      <c r="MF335" s="35"/>
      <c r="MG335" s="35"/>
      <c r="MH335" s="35"/>
      <c r="MI335" s="35"/>
      <c r="MJ335" s="35"/>
      <c r="MK335" s="35"/>
      <c r="ML335" s="35"/>
      <c r="MM335" s="35"/>
      <c r="MN335" s="35"/>
      <c r="MO335" s="35"/>
      <c r="MP335" s="35"/>
      <c r="MQ335" s="35"/>
      <c r="MR335" s="35"/>
      <c r="MS335" s="35"/>
      <c r="MT335" s="35"/>
      <c r="MU335" s="35"/>
      <c r="MV335" s="35"/>
      <c r="MW335" s="35"/>
      <c r="MX335" s="35"/>
      <c r="MY335" s="35"/>
      <c r="MZ335" s="35"/>
      <c r="NA335" s="35"/>
      <c r="NB335" s="35"/>
      <c r="NC335" s="35"/>
      <c r="ND335" s="35"/>
      <c r="NE335" s="35"/>
      <c r="NF335" s="35"/>
      <c r="NG335" s="35"/>
      <c r="NH335" s="35"/>
      <c r="NI335" s="35"/>
      <c r="NJ335" s="35"/>
      <c r="NK335" s="35"/>
      <c r="NL335" s="35"/>
      <c r="NM335" s="35"/>
      <c r="NN335" s="35"/>
      <c r="NO335" s="35"/>
      <c r="NP335" s="35"/>
      <c r="NQ335" s="35"/>
      <c r="NR335" s="35"/>
      <c r="NS335" s="35"/>
      <c r="NT335" s="35"/>
      <c r="NU335" s="35"/>
      <c r="NV335" s="35"/>
      <c r="NW335" s="35"/>
      <c r="NX335" s="35"/>
      <c r="NY335" s="35"/>
      <c r="NZ335" s="35"/>
      <c r="OA335" s="35"/>
      <c r="OB335" s="35"/>
      <c r="OC335" s="35"/>
      <c r="OD335" s="35"/>
      <c r="OE335" s="35"/>
      <c r="OF335" s="35"/>
      <c r="OG335" s="35"/>
      <c r="OH335" s="35"/>
      <c r="OI335" s="35"/>
      <c r="OJ335" s="35"/>
      <c r="OK335" s="35"/>
      <c r="OL335" s="35"/>
      <c r="OM335" s="35"/>
      <c r="ON335" s="35"/>
      <c r="OO335" s="35"/>
      <c r="OP335" s="35"/>
      <c r="OQ335" s="35"/>
      <c r="OR335" s="35"/>
      <c r="OS335" s="35"/>
      <c r="OT335" s="35"/>
      <c r="OU335" s="35"/>
      <c r="OV335" s="35"/>
      <c r="OW335" s="35"/>
      <c r="OX335" s="35"/>
      <c r="OY335" s="35"/>
      <c r="OZ335" s="35"/>
      <c r="PA335" s="35"/>
      <c r="PB335" s="35"/>
      <c r="PC335" s="35">
        <v>11</v>
      </c>
      <c r="PD335" s="35"/>
      <c r="PE335" s="35"/>
      <c r="PF335" s="35"/>
      <c r="PG335" s="35"/>
      <c r="PH335" s="35"/>
      <c r="PI335" s="35"/>
      <c r="PJ335" s="35"/>
      <c r="PK335" s="35"/>
      <c r="PL335" s="35"/>
      <c r="PM335" s="35"/>
      <c r="PN335" s="35"/>
      <c r="PO335" s="35"/>
      <c r="PP335" s="35"/>
      <c r="PQ335" s="35"/>
      <c r="PR335" s="35"/>
      <c r="PS335" s="35"/>
      <c r="PT335" s="35"/>
      <c r="PU335" s="35">
        <v>11</v>
      </c>
      <c r="PV335" s="35"/>
      <c r="PW335" s="35"/>
      <c r="PX335" s="35"/>
      <c r="PY335" s="35"/>
      <c r="PZ335" s="35"/>
      <c r="QA335" s="35"/>
      <c r="QB335" s="35"/>
      <c r="QC335" s="35"/>
      <c r="QD335" s="35"/>
      <c r="QE335" s="35"/>
      <c r="QF335" s="35"/>
      <c r="QG335" s="35"/>
      <c r="QH335" s="35"/>
      <c r="QI335" s="35"/>
      <c r="QJ335" s="35"/>
      <c r="QK335" s="35"/>
      <c r="QL335" s="35"/>
      <c r="QM335" s="35"/>
      <c r="QN335" s="35"/>
      <c r="QO335" s="35"/>
      <c r="QP335" s="35"/>
      <c r="QQ335" s="35"/>
      <c r="QR335" s="35"/>
      <c r="QS335" s="35"/>
      <c r="QT335" s="35"/>
      <c r="QU335" s="35"/>
      <c r="QV335" s="35"/>
      <c r="QW335" s="35"/>
      <c r="QX335" s="35"/>
      <c r="QY335" s="35"/>
      <c r="QZ335" s="35"/>
      <c r="RA335" s="35"/>
      <c r="RB335" s="35"/>
      <c r="RC335" s="35"/>
      <c r="RD335" s="35"/>
      <c r="RE335" s="35"/>
      <c r="RF335" s="35"/>
      <c r="RG335" s="35"/>
      <c r="RH335" s="35"/>
      <c r="RI335" s="35"/>
      <c r="RJ335" s="35"/>
      <c r="RK335" s="35"/>
      <c r="RL335" s="35"/>
      <c r="RM335" s="35"/>
      <c r="RN335" s="35"/>
      <c r="RO335" s="35"/>
      <c r="RP335" s="35"/>
      <c r="RQ335" s="35"/>
      <c r="RR335" s="35"/>
      <c r="RS335" s="35"/>
      <c r="RT335" s="35"/>
      <c r="RU335" s="35"/>
      <c r="RV335" s="35"/>
      <c r="RW335" s="35"/>
      <c r="RX335" s="35"/>
      <c r="RY335" s="35"/>
      <c r="RZ335" s="35"/>
      <c r="SA335" s="35"/>
      <c r="SB335" s="35"/>
      <c r="SC335" s="35"/>
      <c r="SD335" s="35"/>
      <c r="SE335" s="35"/>
      <c r="SF335" s="35"/>
      <c r="SG335" s="35"/>
      <c r="SH335" s="35"/>
      <c r="SI335" s="35"/>
      <c r="SJ335" s="35"/>
      <c r="SK335" s="35"/>
      <c r="SL335" s="35"/>
      <c r="SM335" s="35"/>
      <c r="SN335" s="35"/>
      <c r="SO335" s="35"/>
      <c r="SP335" s="35"/>
      <c r="SQ335" s="35"/>
      <c r="SR335" s="35"/>
      <c r="SS335" s="35"/>
      <c r="ST335" s="35"/>
      <c r="SU335" s="35"/>
      <c r="SV335" s="35"/>
      <c r="SW335" s="35"/>
      <c r="SX335" s="35"/>
      <c r="SY335" s="35"/>
      <c r="SZ335" s="35"/>
      <c r="TA335" s="35"/>
      <c r="TB335" s="35"/>
      <c r="TC335" s="35"/>
      <c r="TD335" s="35"/>
      <c r="TE335" s="35"/>
      <c r="TF335" s="35"/>
      <c r="TG335" s="35"/>
      <c r="TH335" s="35"/>
      <c r="TI335" s="35"/>
      <c r="TJ335" s="35"/>
      <c r="TK335" s="35"/>
      <c r="TL335" s="35"/>
      <c r="TM335" s="35"/>
      <c r="TN335" s="35"/>
      <c r="TO335" s="35"/>
      <c r="TP335" s="35"/>
      <c r="TQ335" s="35"/>
      <c r="TR335" s="35"/>
      <c r="TS335" s="35"/>
      <c r="TT335" s="35"/>
      <c r="TU335" s="35"/>
      <c r="TV335" s="35"/>
      <c r="TW335" s="35"/>
      <c r="TX335" s="35"/>
      <c r="TY335" s="35"/>
      <c r="TZ335" s="35"/>
      <c r="UA335" s="35"/>
      <c r="UB335" s="35"/>
      <c r="UC335" s="35"/>
      <c r="UD335" s="35"/>
      <c r="UE335" s="35"/>
      <c r="UF335" s="35"/>
      <c r="UG335" s="35"/>
      <c r="UH335" s="35"/>
      <c r="UI335" s="35"/>
      <c r="UJ335" s="35"/>
      <c r="UK335" s="35"/>
      <c r="UL335" s="35"/>
      <c r="UM335" s="35"/>
      <c r="UN335" s="35"/>
      <c r="UO335" s="35"/>
      <c r="UP335" s="35"/>
      <c r="UQ335" s="35"/>
      <c r="UR335" s="35"/>
      <c r="US335" s="35"/>
      <c r="UT335" s="35"/>
      <c r="UU335" s="35"/>
      <c r="UV335" s="35"/>
      <c r="UW335" s="35"/>
      <c r="UX335" s="35"/>
      <c r="UY335" s="35"/>
      <c r="UZ335" s="35"/>
      <c r="VA335" s="35"/>
      <c r="VB335" s="35"/>
      <c r="VC335" s="35"/>
      <c r="VD335" s="35"/>
      <c r="VE335" s="35"/>
      <c r="VF335" s="35"/>
      <c r="VG335" s="35"/>
      <c r="VH335" s="35"/>
      <c r="VI335" s="35"/>
      <c r="VJ335" s="35"/>
      <c r="VK335" s="35"/>
      <c r="VL335" s="35"/>
      <c r="VM335" s="35"/>
      <c r="VN335" s="35"/>
      <c r="VO335" s="35"/>
      <c r="VP335" s="35"/>
      <c r="VQ335" s="35"/>
      <c r="VR335" s="35"/>
      <c r="VS335" s="35"/>
      <c r="VT335" s="35"/>
      <c r="VU335" s="35"/>
      <c r="VV335" s="35"/>
      <c r="VW335" s="35"/>
      <c r="VX335" s="35"/>
      <c r="VY335" s="35"/>
      <c r="VZ335" s="35"/>
      <c r="WA335" s="35"/>
      <c r="WB335" s="35"/>
      <c r="WC335" s="35"/>
      <c r="WD335" s="35"/>
      <c r="WE335" s="35"/>
      <c r="WF335" s="35"/>
      <c r="WG335" s="35"/>
      <c r="WH335" s="35"/>
      <c r="WI335" s="35"/>
      <c r="WJ335" s="35"/>
      <c r="WK335" s="35"/>
      <c r="WL335" s="35"/>
      <c r="WM335" s="35"/>
      <c r="WN335" s="35"/>
      <c r="WO335" s="35"/>
      <c r="WP335" s="35"/>
      <c r="WQ335" s="35"/>
      <c r="WR335" s="35"/>
      <c r="WS335" s="35"/>
      <c r="WT335" s="35"/>
      <c r="WU335" s="35"/>
      <c r="WV335" s="35"/>
      <c r="WW335" s="35"/>
      <c r="WX335" s="35"/>
      <c r="WY335" s="35"/>
      <c r="WZ335" s="35"/>
      <c r="XA335" s="35"/>
      <c r="XB335" s="35"/>
      <c r="XC335" s="35"/>
      <c r="XD335" s="35"/>
      <c r="XE335" s="35"/>
      <c r="XF335" s="35"/>
      <c r="XG335" s="35"/>
      <c r="XH335" s="35"/>
      <c r="XI335" s="35"/>
      <c r="XJ335" s="35"/>
      <c r="XK335" s="35"/>
      <c r="XL335" s="35"/>
      <c r="XM335" s="35"/>
      <c r="XN335" s="35"/>
      <c r="XO335" s="35"/>
      <c r="XP335" s="35"/>
      <c r="XQ335" s="35"/>
      <c r="XR335" s="35"/>
      <c r="XS335" s="35"/>
      <c r="XT335" s="35"/>
      <c r="XU335" s="35"/>
      <c r="XV335" s="35"/>
      <c r="XW335" s="35"/>
      <c r="XX335" s="35"/>
      <c r="XY335" s="35"/>
      <c r="XZ335" s="35"/>
      <c r="YA335" s="35"/>
      <c r="YB335" s="35"/>
      <c r="YC335" s="35"/>
      <c r="YD335" s="35"/>
      <c r="YE335" s="35"/>
      <c r="YF335" s="35"/>
      <c r="YG335" s="35"/>
      <c r="YH335" s="35"/>
      <c r="YI335" s="35"/>
      <c r="YJ335" s="35"/>
      <c r="YK335" s="35"/>
      <c r="YL335" s="35"/>
      <c r="YM335" s="35"/>
      <c r="YN335" s="35"/>
      <c r="YO335" s="35"/>
      <c r="YP335" s="35"/>
      <c r="YQ335" s="35"/>
      <c r="YR335" s="35"/>
      <c r="YS335" s="35"/>
      <c r="YT335" s="35"/>
      <c r="YU335" s="35"/>
      <c r="YV335" s="35"/>
      <c r="YW335" s="35"/>
      <c r="YX335" s="35"/>
      <c r="YY335" s="35"/>
      <c r="YZ335" s="35"/>
      <c r="ZA335" s="35"/>
      <c r="ZB335" s="35"/>
      <c r="ZC335" s="35"/>
      <c r="ZD335" s="35"/>
      <c r="ZE335" s="35"/>
      <c r="ZF335" s="35"/>
      <c r="ZG335" s="35"/>
      <c r="ZH335" s="35"/>
      <c r="ZI335" s="35"/>
      <c r="ZJ335" s="35"/>
      <c r="ZK335" s="35"/>
      <c r="ZL335" s="35"/>
      <c r="ZM335" s="35"/>
      <c r="ZN335" s="35"/>
      <c r="ZO335" s="35"/>
      <c r="ZP335" s="35"/>
      <c r="ZQ335" s="35"/>
      <c r="ZR335" s="35"/>
      <c r="ZS335" s="35"/>
      <c r="ZT335" s="35"/>
      <c r="ZU335" s="35"/>
      <c r="ZV335" s="35"/>
      <c r="ZW335" s="35"/>
      <c r="ZX335" s="35"/>
      <c r="ZY335" s="35"/>
      <c r="ZZ335" s="35"/>
      <c r="AAA335" s="35"/>
      <c r="AAB335" s="35"/>
      <c r="AAC335" s="35"/>
      <c r="AAD335" s="35"/>
      <c r="AAE335" s="35"/>
      <c r="AAF335" s="35"/>
      <c r="AAG335" s="35"/>
      <c r="AAH335" s="35"/>
      <c r="AAI335" s="35"/>
      <c r="AAJ335" s="35"/>
      <c r="AAK335" s="35"/>
      <c r="AAL335" s="35"/>
      <c r="AAM335" s="35"/>
      <c r="AAN335" s="35"/>
      <c r="AAO335" s="35"/>
      <c r="AAP335" s="35"/>
      <c r="AAQ335" s="35"/>
      <c r="AAR335" s="35"/>
      <c r="AAS335" s="35"/>
      <c r="AAT335" s="35"/>
      <c r="AAU335" s="35"/>
      <c r="AAV335" s="35"/>
      <c r="AAW335" s="35"/>
      <c r="AAX335" s="35"/>
      <c r="AAY335" s="35"/>
      <c r="AAZ335" s="35"/>
      <c r="ABA335" s="35"/>
      <c r="ABB335" s="35"/>
      <c r="ABC335" s="35"/>
      <c r="ABD335" s="35"/>
      <c r="ABE335" s="35"/>
      <c r="ABF335" s="35"/>
      <c r="ABG335" s="35"/>
      <c r="ABH335" s="35"/>
      <c r="ABI335" s="35"/>
      <c r="ABJ335" s="35"/>
      <c r="ABK335" s="35"/>
      <c r="ABL335" s="35"/>
      <c r="ABM335" s="35"/>
      <c r="ABN335" s="35"/>
      <c r="ABO335" s="35"/>
      <c r="ABP335" s="35"/>
      <c r="ABQ335" s="35"/>
      <c r="ABR335" s="35"/>
      <c r="ABS335" s="35"/>
      <c r="ABT335" s="35"/>
      <c r="ABU335" s="35"/>
      <c r="ABV335" s="35"/>
      <c r="ABW335" s="35"/>
      <c r="ABX335" s="35"/>
      <c r="ABY335" s="35"/>
      <c r="ABZ335" s="35"/>
      <c r="ACA335" s="35"/>
      <c r="ACB335" s="35"/>
      <c r="ACC335" s="35"/>
      <c r="ACD335" s="35"/>
      <c r="ACE335" s="35"/>
      <c r="ACF335" s="35"/>
      <c r="ACG335" s="35"/>
      <c r="ACH335" s="35"/>
      <c r="ACI335" s="35"/>
      <c r="ACJ335" s="35"/>
      <c r="ACK335" s="35"/>
      <c r="ACL335" s="35"/>
      <c r="ACM335" s="35"/>
      <c r="ACN335" s="35"/>
      <c r="ACO335" s="35"/>
      <c r="ACP335" s="35"/>
      <c r="ACQ335" s="35"/>
      <c r="ACR335" s="35"/>
      <c r="ACS335" s="35"/>
      <c r="ACT335" s="35"/>
      <c r="ACU335" s="35"/>
      <c r="ACV335" s="35"/>
      <c r="ACW335" s="35"/>
      <c r="ACX335" s="35"/>
      <c r="ACY335" s="35"/>
      <c r="ACZ335" s="35"/>
      <c r="ADA335" s="35"/>
      <c r="ADB335" s="35"/>
      <c r="ADC335" s="35"/>
      <c r="ADD335" s="35"/>
      <c r="ADE335" s="35"/>
      <c r="ADF335" s="35"/>
      <c r="ADG335" s="35"/>
      <c r="ADH335" s="35"/>
      <c r="ADI335" s="35"/>
      <c r="ADJ335" s="35"/>
      <c r="ADK335" s="35"/>
      <c r="ADL335" s="35"/>
      <c r="ADM335" s="35"/>
      <c r="ADN335" s="35"/>
      <c r="ADO335" s="35"/>
      <c r="ADP335" s="35"/>
      <c r="ADQ335" s="35"/>
      <c r="ADR335" s="35"/>
      <c r="ADS335" s="35"/>
      <c r="ADT335" s="35"/>
      <c r="ADU335" s="35"/>
      <c r="ADV335" s="35"/>
      <c r="ADW335" s="35"/>
      <c r="ADX335" s="35"/>
      <c r="ADY335" s="26">
        <f t="shared" si="15"/>
        <v>0</v>
      </c>
      <c r="ADZ335" s="5"/>
    </row>
    <row r="336" spans="1:806" s="33" customFormat="1" x14ac:dyDescent="0.2">
      <c r="A336" s="38" t="s">
        <v>277</v>
      </c>
      <c r="B336" s="65">
        <f t="shared" si="14"/>
        <v>0</v>
      </c>
      <c r="C336" s="57">
        <v>10</v>
      </c>
      <c r="D336" s="60">
        <v>44760</v>
      </c>
      <c r="E336" s="67">
        <v>60.54</v>
      </c>
      <c r="F336" s="67">
        <f t="shared" si="13"/>
        <v>0</v>
      </c>
      <c r="G336" s="65">
        <v>30</v>
      </c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15"/>
      <c r="BF336" s="15"/>
      <c r="BG336" s="136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  <c r="BR336" s="35"/>
      <c r="BS336" s="35"/>
      <c r="BT336" s="35"/>
      <c r="BU336" s="35"/>
      <c r="BV336" s="35"/>
      <c r="BW336" s="35"/>
      <c r="BX336" s="35"/>
      <c r="BY336" s="35"/>
      <c r="BZ336" s="35"/>
      <c r="CA336" s="35"/>
      <c r="CB336" s="35"/>
      <c r="CC336" s="35"/>
      <c r="CD336" s="35"/>
      <c r="CE336" s="35"/>
      <c r="CF336" s="35"/>
      <c r="CG336" s="35"/>
      <c r="CH336" s="35"/>
      <c r="CI336" s="35"/>
      <c r="CJ336" s="35"/>
      <c r="CK336" s="35"/>
      <c r="CL336" s="35"/>
      <c r="CM336" s="35"/>
      <c r="CN336" s="35"/>
      <c r="CO336" s="35"/>
      <c r="CP336" s="35"/>
      <c r="CQ336" s="35"/>
      <c r="CR336" s="35"/>
      <c r="CS336" s="35"/>
      <c r="CT336" s="35"/>
      <c r="CU336" s="35"/>
      <c r="CV336" s="35"/>
      <c r="CW336" s="35"/>
      <c r="CX336" s="35"/>
      <c r="CY336" s="35"/>
      <c r="CZ336" s="35"/>
      <c r="DA336" s="35"/>
      <c r="DB336" s="35"/>
      <c r="DC336" s="35"/>
      <c r="DD336" s="35"/>
      <c r="DE336" s="35"/>
      <c r="DF336" s="35"/>
      <c r="DG336" s="35"/>
      <c r="DH336" s="35"/>
      <c r="DI336" s="35"/>
      <c r="DJ336" s="35"/>
      <c r="DK336" s="35"/>
      <c r="DL336" s="35"/>
      <c r="DM336" s="35"/>
      <c r="DN336" s="35"/>
      <c r="DO336" s="35"/>
      <c r="DP336" s="35"/>
      <c r="DQ336" s="35"/>
      <c r="DR336" s="35"/>
      <c r="DS336" s="35"/>
      <c r="DT336" s="35"/>
      <c r="DU336" s="35"/>
      <c r="DV336" s="35"/>
      <c r="DW336" s="35"/>
      <c r="DX336" s="35"/>
      <c r="DY336" s="35"/>
      <c r="DZ336" s="35"/>
      <c r="EA336" s="35"/>
      <c r="EB336" s="35"/>
      <c r="EC336" s="35"/>
      <c r="ED336" s="35"/>
      <c r="EE336" s="35"/>
      <c r="EF336" s="35"/>
      <c r="EG336" s="35"/>
      <c r="EH336" s="35"/>
      <c r="EI336" s="35"/>
      <c r="EJ336" s="35"/>
      <c r="EK336" s="35"/>
      <c r="EL336" s="35"/>
      <c r="EM336" s="35"/>
      <c r="EN336" s="35"/>
      <c r="EO336" s="35"/>
      <c r="EP336" s="35"/>
      <c r="EQ336" s="35"/>
      <c r="ER336" s="35"/>
      <c r="ES336" s="35"/>
      <c r="ET336" s="35"/>
      <c r="EU336" s="35"/>
      <c r="EV336" s="35"/>
      <c r="EW336" s="35"/>
      <c r="EX336" s="35"/>
      <c r="EY336" s="35"/>
      <c r="EZ336" s="35"/>
      <c r="FA336" s="35"/>
      <c r="FB336" s="35"/>
      <c r="FC336" s="35"/>
      <c r="FD336" s="35"/>
      <c r="FE336" s="35"/>
      <c r="FF336" s="35"/>
      <c r="FG336" s="35"/>
      <c r="FH336" s="35"/>
      <c r="FI336" s="35"/>
      <c r="FJ336" s="35"/>
      <c r="FK336" s="35"/>
      <c r="FL336" s="35"/>
      <c r="FM336" s="35"/>
      <c r="FN336" s="35"/>
      <c r="FO336" s="35"/>
      <c r="FP336" s="35"/>
      <c r="FQ336" s="35"/>
      <c r="FR336" s="35"/>
      <c r="FS336" s="35"/>
      <c r="FT336" s="35"/>
      <c r="FU336" s="35"/>
      <c r="FV336" s="35"/>
      <c r="FW336" s="35"/>
      <c r="FX336" s="35"/>
      <c r="FY336" s="35"/>
      <c r="FZ336" s="35"/>
      <c r="GA336" s="35"/>
      <c r="GB336" s="35"/>
      <c r="GC336" s="35"/>
      <c r="GD336" s="35"/>
      <c r="GE336" s="35"/>
      <c r="GF336" s="35"/>
      <c r="GG336" s="35"/>
      <c r="GH336" s="35"/>
      <c r="GI336" s="35"/>
      <c r="GJ336" s="35"/>
      <c r="GK336" s="35"/>
      <c r="GL336" s="35"/>
      <c r="GM336" s="35"/>
      <c r="GN336" s="35"/>
      <c r="GO336" s="35"/>
      <c r="GP336" s="35"/>
      <c r="GQ336" s="35"/>
      <c r="GR336" s="35"/>
      <c r="GS336" s="35"/>
      <c r="GT336" s="35"/>
      <c r="GU336" s="35"/>
      <c r="GV336" s="35"/>
      <c r="GW336" s="35"/>
      <c r="GX336" s="35"/>
      <c r="GY336" s="35"/>
      <c r="GZ336" s="35"/>
      <c r="HA336" s="35"/>
      <c r="HB336" s="35"/>
      <c r="HC336" s="35"/>
      <c r="HD336" s="35"/>
      <c r="HE336" s="35"/>
      <c r="HF336" s="35"/>
      <c r="HG336" s="35"/>
      <c r="HH336" s="35"/>
      <c r="HI336" s="35"/>
      <c r="HJ336" s="35"/>
      <c r="HK336" s="35"/>
      <c r="HL336" s="35"/>
      <c r="HM336" s="35"/>
      <c r="HN336" s="35"/>
      <c r="HO336" s="35"/>
      <c r="HP336" s="35"/>
      <c r="HQ336" s="35"/>
      <c r="HR336" s="35"/>
      <c r="HS336" s="35"/>
      <c r="HT336" s="35"/>
      <c r="HU336" s="35"/>
      <c r="HV336" s="35"/>
      <c r="HW336" s="35"/>
      <c r="HX336" s="35"/>
      <c r="HY336" s="35"/>
      <c r="HZ336" s="35"/>
      <c r="IA336" s="35"/>
      <c r="IB336" s="35"/>
      <c r="IC336" s="35"/>
      <c r="ID336" s="35"/>
      <c r="IE336" s="35"/>
      <c r="IF336" s="35"/>
      <c r="IG336" s="35"/>
      <c r="IH336" s="35"/>
      <c r="II336" s="35"/>
      <c r="IJ336" s="35"/>
      <c r="IK336" s="35"/>
      <c r="IL336" s="35"/>
      <c r="IM336" s="35"/>
      <c r="IN336" s="35"/>
      <c r="IO336" s="35"/>
      <c r="IP336" s="35"/>
      <c r="IQ336" s="35"/>
      <c r="IR336" s="35"/>
      <c r="IS336" s="35"/>
      <c r="IT336" s="35"/>
      <c r="IU336" s="35"/>
      <c r="IV336" s="35"/>
      <c r="IW336" s="35"/>
      <c r="IX336" s="35"/>
      <c r="IY336" s="35"/>
      <c r="IZ336" s="35"/>
      <c r="JA336" s="35"/>
      <c r="JB336" s="35"/>
      <c r="JC336" s="35"/>
      <c r="JD336" s="35"/>
      <c r="JE336" s="35"/>
      <c r="JF336" s="35"/>
      <c r="JG336" s="35"/>
      <c r="JH336" s="35"/>
      <c r="JI336" s="35"/>
      <c r="JJ336" s="35"/>
      <c r="JK336" s="35"/>
      <c r="JL336" s="35"/>
      <c r="JM336" s="35"/>
      <c r="JN336" s="35"/>
      <c r="JO336" s="35"/>
      <c r="JP336" s="35"/>
      <c r="JQ336" s="35"/>
      <c r="JR336" s="35"/>
      <c r="JS336" s="35"/>
      <c r="JT336" s="35"/>
      <c r="JU336" s="35"/>
      <c r="JV336" s="35"/>
      <c r="JW336" s="35"/>
      <c r="JX336" s="35"/>
      <c r="JY336" s="35"/>
      <c r="JZ336" s="35"/>
      <c r="KA336" s="35"/>
      <c r="KB336" s="35"/>
      <c r="KC336" s="35"/>
      <c r="KD336" s="35"/>
      <c r="KE336" s="35"/>
      <c r="KF336" s="35"/>
      <c r="KG336" s="35"/>
      <c r="KH336" s="35"/>
      <c r="KI336" s="35"/>
      <c r="KJ336" s="35"/>
      <c r="KK336" s="35"/>
      <c r="KL336" s="35"/>
      <c r="KM336" s="35"/>
      <c r="KN336" s="35"/>
      <c r="KO336" s="35"/>
      <c r="KP336" s="35"/>
      <c r="KQ336" s="35"/>
      <c r="KR336" s="35"/>
      <c r="KS336" s="35"/>
      <c r="KT336" s="35"/>
      <c r="KU336" s="35"/>
      <c r="KV336" s="35"/>
      <c r="KW336" s="35"/>
      <c r="KX336" s="35"/>
      <c r="KY336" s="35"/>
      <c r="KZ336" s="35"/>
      <c r="LA336" s="35"/>
      <c r="LB336" s="35"/>
      <c r="LC336" s="35"/>
      <c r="LD336" s="35"/>
      <c r="LE336" s="35"/>
      <c r="LF336" s="35"/>
      <c r="LG336" s="35"/>
      <c r="LH336" s="35"/>
      <c r="LI336" s="35"/>
      <c r="LJ336" s="35"/>
      <c r="LK336" s="35"/>
      <c r="LL336" s="35"/>
      <c r="LM336" s="35"/>
      <c r="LN336" s="35"/>
      <c r="LO336" s="35"/>
      <c r="LP336" s="35"/>
      <c r="LQ336" s="35"/>
      <c r="LR336" s="35"/>
      <c r="LS336" s="35"/>
      <c r="LT336" s="35"/>
      <c r="LU336" s="35"/>
      <c r="LV336" s="35"/>
      <c r="LW336" s="35"/>
      <c r="LX336" s="35"/>
      <c r="LY336" s="35"/>
      <c r="LZ336" s="35"/>
      <c r="MA336" s="35">
        <v>50</v>
      </c>
      <c r="MB336" s="35">
        <v>30</v>
      </c>
      <c r="MC336" s="35"/>
      <c r="MD336" s="35"/>
      <c r="ME336" s="35"/>
      <c r="MF336" s="35"/>
      <c r="MG336" s="35"/>
      <c r="MH336" s="35"/>
      <c r="MI336" s="35"/>
      <c r="MJ336" s="35"/>
      <c r="MK336" s="35">
        <v>50</v>
      </c>
      <c r="ML336" s="35">
        <v>40</v>
      </c>
      <c r="MM336" s="35"/>
      <c r="MN336" s="35"/>
      <c r="MO336" s="35"/>
      <c r="MP336" s="35"/>
      <c r="MQ336" s="35"/>
      <c r="MR336" s="35"/>
      <c r="MS336" s="35"/>
      <c r="MT336" s="35"/>
      <c r="MU336" s="35"/>
      <c r="MV336" s="35"/>
      <c r="MW336" s="35"/>
      <c r="MX336" s="35"/>
      <c r="MY336" s="35"/>
      <c r="MZ336" s="35"/>
      <c r="NA336" s="35"/>
      <c r="NB336" s="35"/>
      <c r="NC336" s="35"/>
      <c r="ND336" s="35"/>
      <c r="NE336" s="35"/>
      <c r="NF336" s="35"/>
      <c r="NG336" s="35"/>
      <c r="NH336" s="35"/>
      <c r="NI336" s="35"/>
      <c r="NJ336" s="35"/>
      <c r="NK336" s="35"/>
      <c r="NL336" s="35"/>
      <c r="NM336" s="35"/>
      <c r="NN336" s="35"/>
      <c r="NO336" s="35"/>
      <c r="NP336" s="35"/>
      <c r="NQ336" s="35"/>
      <c r="NR336" s="35"/>
      <c r="NS336" s="35"/>
      <c r="NT336" s="35"/>
      <c r="NU336" s="35"/>
      <c r="NV336" s="35"/>
      <c r="NW336" s="35"/>
      <c r="NX336" s="35"/>
      <c r="NY336" s="35"/>
      <c r="NZ336" s="35"/>
      <c r="OA336" s="35"/>
      <c r="OB336" s="35"/>
      <c r="OC336" s="35"/>
      <c r="OD336" s="35"/>
      <c r="OE336" s="35"/>
      <c r="OF336" s="35"/>
      <c r="OG336" s="35"/>
      <c r="OH336" s="35"/>
      <c r="OI336" s="35"/>
      <c r="OJ336" s="35"/>
      <c r="OK336" s="35"/>
      <c r="OL336" s="35"/>
      <c r="OM336" s="35"/>
      <c r="ON336" s="35"/>
      <c r="OO336" s="35"/>
      <c r="OP336" s="35"/>
      <c r="OQ336" s="35"/>
      <c r="OR336" s="35"/>
      <c r="OS336" s="35"/>
      <c r="OT336" s="35"/>
      <c r="OU336" s="35"/>
      <c r="OV336" s="35"/>
      <c r="OW336" s="35"/>
      <c r="OX336" s="35"/>
      <c r="OY336" s="35"/>
      <c r="OZ336" s="35"/>
      <c r="PA336" s="35">
        <v>30</v>
      </c>
      <c r="PB336" s="35"/>
      <c r="PC336" s="35"/>
      <c r="PD336" s="35"/>
      <c r="PE336" s="35">
        <v>50</v>
      </c>
      <c r="PF336" s="35"/>
      <c r="PG336" s="35"/>
      <c r="PH336" s="35"/>
      <c r="PI336" s="35"/>
      <c r="PJ336" s="35"/>
      <c r="PK336" s="35"/>
      <c r="PL336" s="35"/>
      <c r="PM336" s="35"/>
      <c r="PN336" s="35"/>
      <c r="PO336" s="35"/>
      <c r="PP336" s="35"/>
      <c r="PQ336" s="35"/>
      <c r="PR336" s="35"/>
      <c r="PS336" s="35"/>
      <c r="PT336" s="35"/>
      <c r="PU336" s="35"/>
      <c r="PV336" s="35"/>
      <c r="PW336" s="35"/>
      <c r="PX336" s="35"/>
      <c r="PY336" s="35"/>
      <c r="PZ336" s="35"/>
      <c r="QA336" s="35"/>
      <c r="QB336" s="35"/>
      <c r="QC336" s="35"/>
      <c r="QD336" s="35"/>
      <c r="QE336" s="35"/>
      <c r="QF336" s="35">
        <v>30</v>
      </c>
      <c r="QG336" s="35"/>
      <c r="QH336" s="35"/>
      <c r="QI336" s="35"/>
      <c r="QJ336" s="35"/>
      <c r="QK336" s="35"/>
      <c r="QL336" s="35"/>
      <c r="QM336" s="35"/>
      <c r="QN336" s="35"/>
      <c r="QO336" s="35"/>
      <c r="QP336" s="35"/>
      <c r="QQ336" s="35"/>
      <c r="QR336" s="35"/>
      <c r="QS336" s="35"/>
      <c r="QT336" s="35"/>
      <c r="QU336" s="35"/>
      <c r="QV336" s="35"/>
      <c r="QW336" s="35"/>
      <c r="QX336" s="35"/>
      <c r="QY336" s="35"/>
      <c r="QZ336" s="35"/>
      <c r="RA336" s="35"/>
      <c r="RB336" s="35"/>
      <c r="RC336" s="35"/>
      <c r="RD336" s="35"/>
      <c r="RE336" s="35"/>
      <c r="RF336" s="35"/>
      <c r="RG336" s="35"/>
      <c r="RH336" s="35"/>
      <c r="RI336" s="35"/>
      <c r="RJ336" s="35"/>
      <c r="RK336" s="35"/>
      <c r="RL336" s="35"/>
      <c r="RM336" s="35"/>
      <c r="RN336" s="35"/>
      <c r="RO336" s="35"/>
      <c r="RP336" s="35"/>
      <c r="RQ336" s="35"/>
      <c r="RR336" s="35"/>
      <c r="RS336" s="35"/>
      <c r="RT336" s="35"/>
      <c r="RU336" s="35"/>
      <c r="RV336" s="35"/>
      <c r="RW336" s="35"/>
      <c r="RX336" s="35"/>
      <c r="RY336" s="35"/>
      <c r="RZ336" s="35"/>
      <c r="SA336" s="35"/>
      <c r="SB336" s="35"/>
      <c r="SC336" s="35"/>
      <c r="SD336" s="35"/>
      <c r="SE336" s="35"/>
      <c r="SF336" s="35"/>
      <c r="SG336" s="35"/>
      <c r="SH336" s="35"/>
      <c r="SI336" s="35"/>
      <c r="SJ336" s="35"/>
      <c r="SK336" s="35"/>
      <c r="SL336" s="35"/>
      <c r="SM336" s="35"/>
      <c r="SN336" s="35">
        <v>40</v>
      </c>
      <c r="SO336" s="35"/>
      <c r="SP336" s="35"/>
      <c r="SQ336" s="35"/>
      <c r="SR336" s="35"/>
      <c r="SS336" s="35"/>
      <c r="ST336" s="35"/>
      <c r="SU336" s="35"/>
      <c r="SV336" s="35"/>
      <c r="SW336" s="35"/>
      <c r="SX336" s="35"/>
      <c r="SY336" s="35"/>
      <c r="SZ336" s="35"/>
      <c r="TA336" s="35"/>
      <c r="TB336" s="35"/>
      <c r="TC336" s="35"/>
      <c r="TD336" s="35"/>
      <c r="TE336" s="35"/>
      <c r="TF336" s="35"/>
      <c r="TG336" s="35"/>
      <c r="TH336" s="35"/>
      <c r="TI336" s="35"/>
      <c r="TJ336" s="35"/>
      <c r="TK336" s="35"/>
      <c r="TL336" s="35"/>
      <c r="TM336" s="35"/>
      <c r="TN336" s="35"/>
      <c r="TO336" s="35"/>
      <c r="TP336" s="35"/>
      <c r="TQ336" s="35"/>
      <c r="TR336" s="35"/>
      <c r="TS336" s="35"/>
      <c r="TT336" s="35"/>
      <c r="TU336" s="35"/>
      <c r="TV336" s="35"/>
      <c r="TW336" s="35"/>
      <c r="TX336" s="35"/>
      <c r="TY336" s="35"/>
      <c r="TZ336" s="35"/>
      <c r="UA336" s="35"/>
      <c r="UB336" s="35">
        <v>40</v>
      </c>
      <c r="UC336" s="35"/>
      <c r="UD336" s="35"/>
      <c r="UE336" s="35"/>
      <c r="UF336" s="35"/>
      <c r="UG336" s="35"/>
      <c r="UH336" s="35"/>
      <c r="UI336" s="35"/>
      <c r="UJ336" s="35"/>
      <c r="UK336" s="35"/>
      <c r="UL336" s="35"/>
      <c r="UM336" s="35"/>
      <c r="UN336" s="35"/>
      <c r="UO336" s="35"/>
      <c r="UP336" s="35"/>
      <c r="UQ336" s="35"/>
      <c r="UR336" s="35"/>
      <c r="US336" s="35"/>
      <c r="UT336" s="35"/>
      <c r="UU336" s="35"/>
      <c r="UV336" s="35"/>
      <c r="UW336" s="35"/>
      <c r="UX336" s="35"/>
      <c r="UY336" s="35"/>
      <c r="UZ336" s="35"/>
      <c r="VA336" s="35"/>
      <c r="VB336" s="35"/>
      <c r="VC336" s="35"/>
      <c r="VD336" s="35"/>
      <c r="VE336" s="35"/>
      <c r="VF336" s="35"/>
      <c r="VG336" s="35"/>
      <c r="VH336" s="35"/>
      <c r="VI336" s="35"/>
      <c r="VJ336" s="35"/>
      <c r="VK336" s="35"/>
      <c r="VL336" s="35"/>
      <c r="VM336" s="35"/>
      <c r="VN336" s="35"/>
      <c r="VO336" s="35"/>
      <c r="VP336" s="35"/>
      <c r="VQ336" s="35"/>
      <c r="VR336" s="35"/>
      <c r="VS336" s="35"/>
      <c r="VT336" s="35"/>
      <c r="VU336" s="35"/>
      <c r="VV336" s="35"/>
      <c r="VW336" s="35"/>
      <c r="VX336" s="35"/>
      <c r="VY336" s="35"/>
      <c r="VZ336" s="35"/>
      <c r="WA336" s="35"/>
      <c r="WB336" s="35"/>
      <c r="WC336" s="35"/>
      <c r="WD336" s="35"/>
      <c r="WE336" s="35"/>
      <c r="WF336" s="35"/>
      <c r="WG336" s="35"/>
      <c r="WH336" s="35"/>
      <c r="WI336" s="35"/>
      <c r="WJ336" s="35"/>
      <c r="WK336" s="35"/>
      <c r="WL336" s="35"/>
      <c r="WM336" s="35"/>
      <c r="WN336" s="35"/>
      <c r="WO336" s="35"/>
      <c r="WP336" s="35"/>
      <c r="WQ336" s="35"/>
      <c r="WR336" s="35"/>
      <c r="WS336" s="35"/>
      <c r="WT336" s="35"/>
      <c r="WU336" s="35"/>
      <c r="WV336" s="35"/>
      <c r="WW336" s="35"/>
      <c r="WX336" s="35"/>
      <c r="WY336" s="35"/>
      <c r="WZ336" s="35"/>
      <c r="XA336" s="35"/>
      <c r="XB336" s="35">
        <v>210</v>
      </c>
      <c r="XC336" s="35"/>
      <c r="XD336" s="35"/>
      <c r="XE336" s="35"/>
      <c r="XF336" s="35"/>
      <c r="XG336" s="35"/>
      <c r="XH336" s="35"/>
      <c r="XI336" s="35"/>
      <c r="XJ336" s="35"/>
      <c r="XK336" s="35"/>
      <c r="XL336" s="35"/>
      <c r="XM336" s="35"/>
      <c r="XN336" s="35"/>
      <c r="XO336" s="35"/>
      <c r="XP336" s="35"/>
      <c r="XQ336" s="35"/>
      <c r="XR336" s="35">
        <v>110</v>
      </c>
      <c r="XS336" s="35">
        <v>50</v>
      </c>
      <c r="XT336" s="35">
        <v>50</v>
      </c>
      <c r="XU336" s="35"/>
      <c r="XV336" s="35"/>
      <c r="XW336" s="35"/>
      <c r="XX336" s="35"/>
      <c r="XY336" s="35"/>
      <c r="XZ336" s="35"/>
      <c r="YA336" s="35"/>
      <c r="YB336" s="35"/>
      <c r="YC336" s="35"/>
      <c r="YD336" s="35"/>
      <c r="YE336" s="35"/>
      <c r="YF336" s="35"/>
      <c r="YG336" s="35"/>
      <c r="YH336" s="35"/>
      <c r="YI336" s="35"/>
      <c r="YJ336" s="35"/>
      <c r="YK336" s="35"/>
      <c r="YL336" s="35"/>
      <c r="YM336" s="35"/>
      <c r="YN336" s="35"/>
      <c r="YO336" s="35"/>
      <c r="YP336" s="35"/>
      <c r="YQ336" s="35"/>
      <c r="YR336" s="35"/>
      <c r="YS336" s="35"/>
      <c r="YT336" s="35"/>
      <c r="YU336" s="35"/>
      <c r="YV336" s="35"/>
      <c r="YW336" s="35"/>
      <c r="YX336" s="35"/>
      <c r="YY336" s="35"/>
      <c r="YZ336" s="35"/>
      <c r="ZA336" s="35"/>
      <c r="ZB336" s="35"/>
      <c r="ZC336" s="35"/>
      <c r="ZD336" s="35"/>
      <c r="ZE336" s="35"/>
      <c r="ZF336" s="35"/>
      <c r="ZG336" s="35"/>
      <c r="ZH336" s="35"/>
      <c r="ZI336" s="35"/>
      <c r="ZJ336" s="35"/>
      <c r="ZK336" s="35"/>
      <c r="ZL336" s="35"/>
      <c r="ZM336" s="35"/>
      <c r="ZN336" s="35"/>
      <c r="ZO336" s="35"/>
      <c r="ZP336" s="35"/>
      <c r="ZQ336" s="35"/>
      <c r="ZR336" s="35"/>
      <c r="ZS336" s="35">
        <v>100</v>
      </c>
      <c r="ZT336" s="35"/>
      <c r="ZU336" s="35"/>
      <c r="ZV336" s="35"/>
      <c r="ZW336" s="35"/>
      <c r="ZX336" s="35"/>
      <c r="ZY336" s="35"/>
      <c r="ZZ336" s="35"/>
      <c r="AAA336" s="35"/>
      <c r="AAB336" s="35"/>
      <c r="AAC336" s="35"/>
      <c r="AAD336" s="35"/>
      <c r="AAE336" s="35"/>
      <c r="AAF336" s="35"/>
      <c r="AAG336" s="35"/>
      <c r="AAH336" s="35"/>
      <c r="AAI336" s="35"/>
      <c r="AAJ336" s="35"/>
      <c r="AAK336" s="35"/>
      <c r="AAL336" s="35"/>
      <c r="AAM336" s="35"/>
      <c r="AAN336" s="35"/>
      <c r="AAO336" s="35"/>
      <c r="AAP336" s="35"/>
      <c r="AAQ336" s="35"/>
      <c r="AAR336" s="35"/>
      <c r="AAS336" s="35"/>
      <c r="AAT336" s="35">
        <v>10</v>
      </c>
      <c r="AAU336" s="35"/>
      <c r="AAV336" s="35"/>
      <c r="AAW336" s="35"/>
      <c r="AAX336" s="35"/>
      <c r="AAY336" s="35"/>
      <c r="AAZ336" s="35"/>
      <c r="ABA336" s="35"/>
      <c r="ABB336" s="35"/>
      <c r="ABC336" s="35"/>
      <c r="ABD336" s="35"/>
      <c r="ABE336" s="35"/>
      <c r="ABF336" s="35"/>
      <c r="ABG336" s="35"/>
      <c r="ABH336" s="35"/>
      <c r="ABI336" s="35"/>
      <c r="ABJ336" s="35"/>
      <c r="ABK336" s="35"/>
      <c r="ABL336" s="35"/>
      <c r="ABM336" s="35"/>
      <c r="ABN336" s="35"/>
      <c r="ABO336" s="35"/>
      <c r="ABP336" s="35"/>
      <c r="ABQ336" s="35"/>
      <c r="ABR336" s="35"/>
      <c r="ABS336" s="35"/>
      <c r="ABT336" s="35"/>
      <c r="ABU336" s="35"/>
      <c r="ABV336" s="35"/>
      <c r="ABW336" s="35"/>
      <c r="ABX336" s="35"/>
      <c r="ABY336" s="35"/>
      <c r="ABZ336" s="35"/>
      <c r="ACA336" s="35"/>
      <c r="ACB336" s="35"/>
      <c r="ACC336" s="35"/>
      <c r="ACD336" s="35"/>
      <c r="ACE336" s="35"/>
      <c r="ACF336" s="35"/>
      <c r="ACG336" s="35"/>
      <c r="ACH336" s="35"/>
      <c r="ACI336" s="35"/>
      <c r="ACJ336" s="35"/>
      <c r="ACK336" s="35"/>
      <c r="ACL336" s="35"/>
      <c r="ACM336" s="35"/>
      <c r="ACN336" s="35"/>
      <c r="ACO336" s="35"/>
      <c r="ACP336" s="35"/>
      <c r="ACQ336" s="35"/>
      <c r="ACR336" s="35"/>
      <c r="ACS336" s="35"/>
      <c r="ACT336" s="35"/>
      <c r="ACU336" s="35"/>
      <c r="ACV336" s="35"/>
      <c r="ACW336" s="35"/>
      <c r="ACX336" s="35"/>
      <c r="ACY336" s="35"/>
      <c r="ACZ336" s="35"/>
      <c r="ADA336" s="35"/>
      <c r="ADB336" s="35"/>
      <c r="ADC336" s="35"/>
      <c r="ADD336" s="35"/>
      <c r="ADE336" s="35"/>
      <c r="ADF336" s="35"/>
      <c r="ADG336" s="35"/>
      <c r="ADH336" s="35"/>
      <c r="ADI336" s="35"/>
      <c r="ADJ336" s="35"/>
      <c r="ADK336" s="35"/>
      <c r="ADL336" s="35"/>
      <c r="ADM336" s="35"/>
      <c r="ADN336" s="35"/>
      <c r="ADO336" s="35"/>
      <c r="ADP336" s="35"/>
      <c r="ADQ336" s="35"/>
      <c r="ADR336" s="35"/>
      <c r="ADS336" s="35"/>
      <c r="ADT336" s="35"/>
      <c r="ADU336" s="35"/>
      <c r="ADV336" s="35"/>
      <c r="ADW336" s="35"/>
      <c r="ADX336" s="35"/>
      <c r="ADY336" s="26">
        <f t="shared" si="15"/>
        <v>0</v>
      </c>
      <c r="ADZ336" s="5"/>
    </row>
    <row r="337" spans="1:806" s="33" customFormat="1" x14ac:dyDescent="0.2">
      <c r="A337" s="38" t="s">
        <v>277</v>
      </c>
      <c r="B337" s="65">
        <f t="shared" si="14"/>
        <v>90</v>
      </c>
      <c r="C337" s="57">
        <v>10</v>
      </c>
      <c r="D337" s="59">
        <v>44795</v>
      </c>
      <c r="E337" s="67">
        <v>59.6</v>
      </c>
      <c r="F337" s="67">
        <f t="shared" si="13"/>
        <v>5364</v>
      </c>
      <c r="G337" s="65">
        <v>10</v>
      </c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/>
      <c r="BA337" s="35"/>
      <c r="BB337" s="35"/>
      <c r="BC337" s="35"/>
      <c r="BD337" s="35"/>
      <c r="BE337" s="15"/>
      <c r="BF337" s="15"/>
      <c r="BG337" s="136"/>
      <c r="BH337" s="35"/>
      <c r="BI337" s="35"/>
      <c r="BJ337" s="35"/>
      <c r="BK337" s="35"/>
      <c r="BL337" s="35"/>
      <c r="BM337" s="35"/>
      <c r="BN337" s="35"/>
      <c r="BO337" s="35"/>
      <c r="BP337" s="35"/>
      <c r="BQ337" s="35"/>
      <c r="BR337" s="35"/>
      <c r="BS337" s="35"/>
      <c r="BT337" s="35"/>
      <c r="BU337" s="35"/>
      <c r="BV337" s="35"/>
      <c r="BW337" s="35"/>
      <c r="BX337" s="35"/>
      <c r="BY337" s="35"/>
      <c r="BZ337" s="35"/>
      <c r="CA337" s="35"/>
      <c r="CB337" s="35"/>
      <c r="CC337" s="35"/>
      <c r="CD337" s="35"/>
      <c r="CE337" s="35"/>
      <c r="CF337" s="35"/>
      <c r="CG337" s="35"/>
      <c r="CH337" s="35"/>
      <c r="CI337" s="35"/>
      <c r="CJ337" s="35"/>
      <c r="CK337" s="35"/>
      <c r="CL337" s="35"/>
      <c r="CM337" s="35"/>
      <c r="CN337" s="35"/>
      <c r="CO337" s="35"/>
      <c r="CP337" s="35"/>
      <c r="CQ337" s="35"/>
      <c r="CR337" s="35"/>
      <c r="CS337" s="35"/>
      <c r="CT337" s="35"/>
      <c r="CU337" s="35"/>
      <c r="CV337" s="35"/>
      <c r="CW337" s="35"/>
      <c r="CX337" s="35"/>
      <c r="CY337" s="35"/>
      <c r="CZ337" s="35"/>
      <c r="DA337" s="35"/>
      <c r="DB337" s="35"/>
      <c r="DC337" s="35"/>
      <c r="DD337" s="35"/>
      <c r="DE337" s="35"/>
      <c r="DF337" s="35"/>
      <c r="DG337" s="35"/>
      <c r="DH337" s="35"/>
      <c r="DI337" s="35"/>
      <c r="DJ337" s="35"/>
      <c r="DK337" s="35"/>
      <c r="DL337" s="35"/>
      <c r="DM337" s="35"/>
      <c r="DN337" s="35"/>
      <c r="DO337" s="35"/>
      <c r="DP337" s="35"/>
      <c r="DQ337" s="35"/>
      <c r="DR337" s="35"/>
      <c r="DS337" s="35"/>
      <c r="DT337" s="35"/>
      <c r="DU337" s="35"/>
      <c r="DV337" s="35"/>
      <c r="DW337" s="35"/>
      <c r="DX337" s="35"/>
      <c r="DY337" s="35"/>
      <c r="DZ337" s="35"/>
      <c r="EA337" s="35"/>
      <c r="EB337" s="35"/>
      <c r="EC337" s="35"/>
      <c r="ED337" s="35"/>
      <c r="EE337" s="35"/>
      <c r="EF337" s="35"/>
      <c r="EG337" s="35"/>
      <c r="EH337" s="35"/>
      <c r="EI337" s="35"/>
      <c r="EJ337" s="35"/>
      <c r="EK337" s="35"/>
      <c r="EL337" s="35"/>
      <c r="EM337" s="35"/>
      <c r="EN337" s="35"/>
      <c r="EO337" s="35"/>
      <c r="EP337" s="35"/>
      <c r="EQ337" s="35"/>
      <c r="ER337" s="35"/>
      <c r="ES337" s="35"/>
      <c r="ET337" s="35"/>
      <c r="EU337" s="35"/>
      <c r="EV337" s="35"/>
      <c r="EW337" s="35"/>
      <c r="EX337" s="35"/>
      <c r="EY337" s="35"/>
      <c r="EZ337" s="35"/>
      <c r="FA337" s="35"/>
      <c r="FB337" s="35"/>
      <c r="FC337" s="35"/>
      <c r="FD337" s="35"/>
      <c r="FE337" s="35"/>
      <c r="FF337" s="35"/>
      <c r="FG337" s="35"/>
      <c r="FH337" s="35"/>
      <c r="FI337" s="35"/>
      <c r="FJ337" s="35"/>
      <c r="FK337" s="35"/>
      <c r="FL337" s="35"/>
      <c r="FM337" s="35"/>
      <c r="FN337" s="35"/>
      <c r="FO337" s="35"/>
      <c r="FP337" s="35"/>
      <c r="FQ337" s="35"/>
      <c r="FR337" s="35"/>
      <c r="FS337" s="35"/>
      <c r="FT337" s="35"/>
      <c r="FU337" s="35"/>
      <c r="FV337" s="35"/>
      <c r="FW337" s="35"/>
      <c r="FX337" s="35"/>
      <c r="FY337" s="35"/>
      <c r="FZ337" s="35"/>
      <c r="GA337" s="35"/>
      <c r="GB337" s="35"/>
      <c r="GC337" s="35"/>
      <c r="GD337" s="35"/>
      <c r="GE337" s="35"/>
      <c r="GF337" s="35"/>
      <c r="GG337" s="35"/>
      <c r="GH337" s="35"/>
      <c r="GI337" s="35"/>
      <c r="GJ337" s="35"/>
      <c r="GK337" s="35"/>
      <c r="GL337" s="35"/>
      <c r="GM337" s="35"/>
      <c r="GN337" s="35"/>
      <c r="GO337" s="35"/>
      <c r="GP337" s="35"/>
      <c r="GQ337" s="35"/>
      <c r="GR337" s="35"/>
      <c r="GS337" s="35"/>
      <c r="GT337" s="35"/>
      <c r="GU337" s="35"/>
      <c r="GV337" s="35"/>
      <c r="GW337" s="35"/>
      <c r="GX337" s="35"/>
      <c r="GY337" s="35"/>
      <c r="GZ337" s="35"/>
      <c r="HA337" s="35"/>
      <c r="HB337" s="35"/>
      <c r="HC337" s="35"/>
      <c r="HD337" s="35"/>
      <c r="HE337" s="35"/>
      <c r="HF337" s="35"/>
      <c r="HG337" s="35"/>
      <c r="HH337" s="35"/>
      <c r="HI337" s="35"/>
      <c r="HJ337" s="35"/>
      <c r="HK337" s="35"/>
      <c r="HL337" s="35"/>
      <c r="HM337" s="35"/>
      <c r="HN337" s="35"/>
      <c r="HO337" s="35"/>
      <c r="HP337" s="35"/>
      <c r="HQ337" s="35"/>
      <c r="HR337" s="35"/>
      <c r="HS337" s="35"/>
      <c r="HT337" s="35"/>
      <c r="HU337" s="35"/>
      <c r="HV337" s="35"/>
      <c r="HW337" s="35"/>
      <c r="HX337" s="35"/>
      <c r="HY337" s="35"/>
      <c r="HZ337" s="35"/>
      <c r="IA337" s="35"/>
      <c r="IB337" s="35"/>
      <c r="IC337" s="35"/>
      <c r="ID337" s="35"/>
      <c r="IE337" s="35"/>
      <c r="IF337" s="35"/>
      <c r="IG337" s="35"/>
      <c r="IH337" s="35"/>
      <c r="II337" s="35"/>
      <c r="IJ337" s="35"/>
      <c r="IK337" s="35"/>
      <c r="IL337" s="35"/>
      <c r="IM337" s="35"/>
      <c r="IN337" s="35"/>
      <c r="IO337" s="35"/>
      <c r="IP337" s="35"/>
      <c r="IQ337" s="35"/>
      <c r="IR337" s="35"/>
      <c r="IS337" s="35"/>
      <c r="IT337" s="35"/>
      <c r="IU337" s="35"/>
      <c r="IV337" s="35"/>
      <c r="IW337" s="35"/>
      <c r="IX337" s="35"/>
      <c r="IY337" s="35"/>
      <c r="IZ337" s="35"/>
      <c r="JA337" s="35"/>
      <c r="JB337" s="35"/>
      <c r="JC337" s="35"/>
      <c r="JD337" s="35"/>
      <c r="JE337" s="35"/>
      <c r="JF337" s="35"/>
      <c r="JG337" s="35"/>
      <c r="JH337" s="35"/>
      <c r="JI337" s="35"/>
      <c r="JJ337" s="35"/>
      <c r="JK337" s="35"/>
      <c r="JL337" s="35"/>
      <c r="JM337" s="35"/>
      <c r="JN337" s="35"/>
      <c r="JO337" s="35"/>
      <c r="JP337" s="35"/>
      <c r="JQ337" s="35"/>
      <c r="JR337" s="35"/>
      <c r="JS337" s="35"/>
      <c r="JT337" s="35"/>
      <c r="JU337" s="35"/>
      <c r="JV337" s="35"/>
      <c r="JW337" s="35"/>
      <c r="JX337" s="35"/>
      <c r="JY337" s="35"/>
      <c r="JZ337" s="35"/>
      <c r="KA337" s="35"/>
      <c r="KB337" s="35"/>
      <c r="KC337" s="35"/>
      <c r="KD337" s="35"/>
      <c r="KE337" s="35"/>
      <c r="KF337" s="35"/>
      <c r="KG337" s="35"/>
      <c r="KH337" s="35"/>
      <c r="KI337" s="35"/>
      <c r="KJ337" s="35"/>
      <c r="KK337" s="35"/>
      <c r="KL337" s="35"/>
      <c r="KM337" s="35"/>
      <c r="KN337" s="35"/>
      <c r="KO337" s="35"/>
      <c r="KP337" s="35"/>
      <c r="KQ337" s="35"/>
      <c r="KR337" s="35"/>
      <c r="KS337" s="35"/>
      <c r="KT337" s="35"/>
      <c r="KU337" s="35"/>
      <c r="KV337" s="35"/>
      <c r="KW337" s="35"/>
      <c r="KX337" s="35"/>
      <c r="KY337" s="35"/>
      <c r="KZ337" s="35"/>
      <c r="LA337" s="35"/>
      <c r="LB337" s="35"/>
      <c r="LC337" s="35"/>
      <c r="LD337" s="35"/>
      <c r="LE337" s="35"/>
      <c r="LF337" s="35"/>
      <c r="LG337" s="35"/>
      <c r="LH337" s="35"/>
      <c r="LI337" s="35"/>
      <c r="LJ337" s="35"/>
      <c r="LK337" s="35"/>
      <c r="LL337" s="35"/>
      <c r="LM337" s="35"/>
      <c r="LN337" s="35"/>
      <c r="LO337" s="35"/>
      <c r="LP337" s="35"/>
      <c r="LQ337" s="35"/>
      <c r="LR337" s="35"/>
      <c r="LS337" s="35"/>
      <c r="LT337" s="35"/>
      <c r="LU337" s="35"/>
      <c r="LV337" s="35"/>
      <c r="LW337" s="35"/>
      <c r="LX337" s="35"/>
      <c r="LY337" s="35">
        <v>50</v>
      </c>
      <c r="LZ337" s="35"/>
      <c r="MA337" s="35"/>
      <c r="MB337" s="35">
        <v>20</v>
      </c>
      <c r="MC337" s="35"/>
      <c r="MD337" s="35"/>
      <c r="ME337" s="35"/>
      <c r="MF337" s="35"/>
      <c r="MG337" s="35"/>
      <c r="MH337" s="35"/>
      <c r="MI337" s="35"/>
      <c r="MJ337" s="35"/>
      <c r="MK337" s="35"/>
      <c r="ML337" s="35">
        <v>10</v>
      </c>
      <c r="MM337" s="35">
        <v>90</v>
      </c>
      <c r="MN337" s="35"/>
      <c r="MO337" s="35"/>
      <c r="MP337" s="35"/>
      <c r="MQ337" s="35"/>
      <c r="MR337" s="35"/>
      <c r="MS337" s="35"/>
      <c r="MT337" s="35"/>
      <c r="MU337" s="35"/>
      <c r="MV337" s="35"/>
      <c r="MW337" s="35"/>
      <c r="MX337" s="35"/>
      <c r="MY337" s="35"/>
      <c r="MZ337" s="35"/>
      <c r="NA337" s="35"/>
      <c r="NB337" s="35"/>
      <c r="NC337" s="35"/>
      <c r="ND337" s="35"/>
      <c r="NE337" s="35"/>
      <c r="NF337" s="35"/>
      <c r="NG337" s="35"/>
      <c r="NH337" s="35"/>
      <c r="NI337" s="35"/>
      <c r="NJ337" s="35"/>
      <c r="NK337" s="35"/>
      <c r="NL337" s="35"/>
      <c r="NM337" s="35"/>
      <c r="NN337" s="35"/>
      <c r="NO337" s="35"/>
      <c r="NP337" s="35"/>
      <c r="NQ337" s="35"/>
      <c r="NR337" s="35"/>
      <c r="NS337" s="35"/>
      <c r="NT337" s="35"/>
      <c r="NU337" s="35"/>
      <c r="NV337" s="35"/>
      <c r="NW337" s="35"/>
      <c r="NX337" s="35"/>
      <c r="NY337" s="35"/>
      <c r="NZ337" s="35"/>
      <c r="OA337" s="35"/>
      <c r="OB337" s="35"/>
      <c r="OC337" s="35"/>
      <c r="OD337" s="35"/>
      <c r="OE337" s="35"/>
      <c r="OF337" s="35"/>
      <c r="OG337" s="35"/>
      <c r="OH337" s="35"/>
      <c r="OI337" s="35"/>
      <c r="OJ337" s="35"/>
      <c r="OK337" s="35"/>
      <c r="OL337" s="35"/>
      <c r="OM337" s="35"/>
      <c r="ON337" s="35"/>
      <c r="OO337" s="35"/>
      <c r="OP337" s="35"/>
      <c r="OQ337" s="35"/>
      <c r="OR337" s="35"/>
      <c r="OS337" s="35"/>
      <c r="OT337" s="35"/>
      <c r="OU337" s="35"/>
      <c r="OV337" s="35">
        <v>60</v>
      </c>
      <c r="OW337" s="35"/>
      <c r="OX337" s="35"/>
      <c r="OY337" s="35"/>
      <c r="OZ337" s="35"/>
      <c r="PA337" s="35"/>
      <c r="PB337" s="35"/>
      <c r="PC337" s="35"/>
      <c r="PD337" s="35"/>
      <c r="PE337" s="35"/>
      <c r="PF337" s="35"/>
      <c r="PG337" s="35"/>
      <c r="PH337" s="35"/>
      <c r="PI337" s="35"/>
      <c r="PJ337" s="35"/>
      <c r="PK337" s="35"/>
      <c r="PL337" s="35"/>
      <c r="PM337" s="35"/>
      <c r="PN337" s="35"/>
      <c r="PO337" s="35"/>
      <c r="PP337" s="35"/>
      <c r="PQ337" s="35"/>
      <c r="PR337" s="35"/>
      <c r="PS337" s="35"/>
      <c r="PT337" s="35"/>
      <c r="PU337" s="35"/>
      <c r="PV337" s="35"/>
      <c r="PW337" s="35"/>
      <c r="PX337" s="35"/>
      <c r="PY337" s="35"/>
      <c r="PZ337" s="35"/>
      <c r="QA337" s="35"/>
      <c r="QB337" s="35"/>
      <c r="QC337" s="35"/>
      <c r="QD337" s="35"/>
      <c r="QE337" s="35"/>
      <c r="QF337" s="35"/>
      <c r="QG337" s="35"/>
      <c r="QH337" s="35"/>
      <c r="QI337" s="35"/>
      <c r="QJ337" s="35"/>
      <c r="QK337" s="35"/>
      <c r="QL337" s="35"/>
      <c r="QM337" s="35"/>
      <c r="QN337" s="35"/>
      <c r="QO337" s="35"/>
      <c r="QP337" s="35"/>
      <c r="QQ337" s="35"/>
      <c r="QR337" s="35"/>
      <c r="QS337" s="35"/>
      <c r="QT337" s="35"/>
      <c r="QU337" s="35"/>
      <c r="QV337" s="35"/>
      <c r="QW337" s="35"/>
      <c r="QX337" s="35"/>
      <c r="QY337" s="35"/>
      <c r="QZ337" s="35"/>
      <c r="RA337" s="35"/>
      <c r="RB337" s="35"/>
      <c r="RC337" s="35"/>
      <c r="RD337" s="35"/>
      <c r="RE337" s="35"/>
      <c r="RF337" s="35"/>
      <c r="RG337" s="35"/>
      <c r="RH337" s="35"/>
      <c r="RI337" s="35"/>
      <c r="RJ337" s="35"/>
      <c r="RK337" s="35"/>
      <c r="RL337" s="35"/>
      <c r="RM337" s="35"/>
      <c r="RN337" s="35"/>
      <c r="RO337" s="35"/>
      <c r="RP337" s="35"/>
      <c r="RQ337" s="35"/>
      <c r="RR337" s="35"/>
      <c r="RS337" s="35"/>
      <c r="RT337" s="35"/>
      <c r="RU337" s="35"/>
      <c r="RV337" s="35"/>
      <c r="RW337" s="35"/>
      <c r="RX337" s="35"/>
      <c r="RY337" s="35"/>
      <c r="RZ337" s="35"/>
      <c r="SA337" s="35"/>
      <c r="SB337" s="35"/>
      <c r="SC337" s="35"/>
      <c r="SD337" s="35"/>
      <c r="SE337" s="35"/>
      <c r="SF337" s="35"/>
      <c r="SG337" s="35"/>
      <c r="SH337" s="35"/>
      <c r="SI337" s="35"/>
      <c r="SJ337" s="35"/>
      <c r="SK337" s="35"/>
      <c r="SL337" s="35"/>
      <c r="SM337" s="35"/>
      <c r="SN337" s="35"/>
      <c r="SO337" s="35"/>
      <c r="SP337" s="35"/>
      <c r="SQ337" s="35"/>
      <c r="SR337" s="35"/>
      <c r="SS337" s="35"/>
      <c r="ST337" s="35"/>
      <c r="SU337" s="35"/>
      <c r="SV337" s="35"/>
      <c r="SW337" s="35"/>
      <c r="SX337" s="35"/>
      <c r="SY337" s="35"/>
      <c r="SZ337" s="35"/>
      <c r="TA337" s="35"/>
      <c r="TB337" s="35"/>
      <c r="TC337" s="35"/>
      <c r="TD337" s="35"/>
      <c r="TE337" s="35"/>
      <c r="TF337" s="35"/>
      <c r="TG337" s="35"/>
      <c r="TH337" s="35"/>
      <c r="TI337" s="35"/>
      <c r="TJ337" s="35"/>
      <c r="TK337" s="35"/>
      <c r="TL337" s="35"/>
      <c r="TM337" s="35"/>
      <c r="TN337" s="35"/>
      <c r="TO337" s="35"/>
      <c r="TP337" s="35"/>
      <c r="TQ337" s="35"/>
      <c r="TR337" s="35"/>
      <c r="TS337" s="35"/>
      <c r="TT337" s="35"/>
      <c r="TU337" s="35"/>
      <c r="TV337" s="35"/>
      <c r="TW337" s="35"/>
      <c r="TX337" s="35"/>
      <c r="TY337" s="35"/>
      <c r="TZ337" s="35"/>
      <c r="UA337" s="35"/>
      <c r="UB337" s="35"/>
      <c r="UC337" s="35"/>
      <c r="UD337" s="35"/>
      <c r="UE337" s="35"/>
      <c r="UF337" s="35"/>
      <c r="UG337" s="35"/>
      <c r="UH337" s="35"/>
      <c r="UI337" s="35"/>
      <c r="UJ337" s="35"/>
      <c r="UK337" s="35"/>
      <c r="UL337" s="35"/>
      <c r="UM337" s="35"/>
      <c r="UN337" s="35"/>
      <c r="UO337" s="35"/>
      <c r="UP337" s="35"/>
      <c r="UQ337" s="35"/>
      <c r="UR337" s="35"/>
      <c r="US337" s="35"/>
      <c r="UT337" s="35"/>
      <c r="UU337" s="35"/>
      <c r="UV337" s="35"/>
      <c r="UW337" s="35"/>
      <c r="UX337" s="35"/>
      <c r="UY337" s="35"/>
      <c r="UZ337" s="35"/>
      <c r="VA337" s="35"/>
      <c r="VB337" s="35"/>
      <c r="VC337" s="35"/>
      <c r="VD337" s="35"/>
      <c r="VE337" s="35"/>
      <c r="VF337" s="35"/>
      <c r="VG337" s="35"/>
      <c r="VH337" s="35"/>
      <c r="VI337" s="35"/>
      <c r="VJ337" s="35"/>
      <c r="VK337" s="35"/>
      <c r="VL337" s="35"/>
      <c r="VM337" s="35"/>
      <c r="VN337" s="35"/>
      <c r="VO337" s="35"/>
      <c r="VP337" s="35"/>
      <c r="VQ337" s="35"/>
      <c r="VR337" s="35"/>
      <c r="VS337" s="35"/>
      <c r="VT337" s="35"/>
      <c r="VU337" s="35"/>
      <c r="VV337" s="35"/>
      <c r="VW337" s="35"/>
      <c r="VX337" s="35"/>
      <c r="VY337" s="35"/>
      <c r="VZ337" s="35"/>
      <c r="WA337" s="35"/>
      <c r="WB337" s="35"/>
      <c r="WC337" s="35"/>
      <c r="WD337" s="35"/>
      <c r="WE337" s="35"/>
      <c r="WF337" s="35"/>
      <c r="WG337" s="35"/>
      <c r="WH337" s="35"/>
      <c r="WI337" s="35"/>
      <c r="WJ337" s="35"/>
      <c r="WK337" s="35"/>
      <c r="WL337" s="35"/>
      <c r="WM337" s="35"/>
      <c r="WN337" s="35"/>
      <c r="WO337" s="35"/>
      <c r="WP337" s="35"/>
      <c r="WQ337" s="35"/>
      <c r="WR337" s="35"/>
      <c r="WS337" s="35"/>
      <c r="WT337" s="35"/>
      <c r="WU337" s="35"/>
      <c r="WV337" s="35"/>
      <c r="WW337" s="35"/>
      <c r="WX337" s="35"/>
      <c r="WY337" s="35"/>
      <c r="WZ337" s="35"/>
      <c r="XA337" s="35"/>
      <c r="XB337" s="35"/>
      <c r="XC337" s="35"/>
      <c r="XD337" s="35"/>
      <c r="XE337" s="35"/>
      <c r="XF337" s="35"/>
      <c r="XG337" s="35"/>
      <c r="XH337" s="35"/>
      <c r="XI337" s="35"/>
      <c r="XJ337" s="35"/>
      <c r="XK337" s="35"/>
      <c r="XL337" s="35"/>
      <c r="XM337" s="35"/>
      <c r="XN337" s="35"/>
      <c r="XO337" s="35"/>
      <c r="XP337" s="35"/>
      <c r="XQ337" s="35"/>
      <c r="XR337" s="35"/>
      <c r="XS337" s="35"/>
      <c r="XT337" s="35"/>
      <c r="XU337" s="35"/>
      <c r="XV337" s="35"/>
      <c r="XW337" s="35"/>
      <c r="XX337" s="35"/>
      <c r="XY337" s="35"/>
      <c r="XZ337" s="35"/>
      <c r="YA337" s="35"/>
      <c r="YB337" s="35"/>
      <c r="YC337" s="35"/>
      <c r="YD337" s="35"/>
      <c r="YE337" s="35"/>
      <c r="YF337" s="35"/>
      <c r="YG337" s="35"/>
      <c r="YH337" s="35"/>
      <c r="YI337" s="35"/>
      <c r="YJ337" s="35"/>
      <c r="YK337" s="35"/>
      <c r="YL337" s="35"/>
      <c r="YM337" s="35"/>
      <c r="YN337" s="35"/>
      <c r="YO337" s="35"/>
      <c r="YP337" s="35"/>
      <c r="YQ337" s="35"/>
      <c r="YR337" s="35"/>
      <c r="YS337" s="35"/>
      <c r="YT337" s="35"/>
      <c r="YU337" s="35"/>
      <c r="YV337" s="35"/>
      <c r="YW337" s="35"/>
      <c r="YX337" s="35"/>
      <c r="YY337" s="35"/>
      <c r="YZ337" s="35"/>
      <c r="ZA337" s="35"/>
      <c r="ZB337" s="35"/>
      <c r="ZC337" s="35"/>
      <c r="ZD337" s="35"/>
      <c r="ZE337" s="35"/>
      <c r="ZF337" s="35"/>
      <c r="ZG337" s="35"/>
      <c r="ZH337" s="35"/>
      <c r="ZI337" s="35"/>
      <c r="ZJ337" s="35"/>
      <c r="ZK337" s="35"/>
      <c r="ZL337" s="35"/>
      <c r="ZM337" s="35"/>
      <c r="ZN337" s="35"/>
      <c r="ZO337" s="35"/>
      <c r="ZP337" s="35"/>
      <c r="ZQ337" s="35"/>
      <c r="ZR337" s="35"/>
      <c r="ZS337" s="35"/>
      <c r="ZT337" s="35"/>
      <c r="ZU337" s="35"/>
      <c r="ZV337" s="35"/>
      <c r="ZW337" s="35"/>
      <c r="ZX337" s="35"/>
      <c r="ZY337" s="35"/>
      <c r="ZZ337" s="35"/>
      <c r="AAA337" s="35"/>
      <c r="AAB337" s="35"/>
      <c r="AAC337" s="35"/>
      <c r="AAD337" s="35"/>
      <c r="AAE337" s="35"/>
      <c r="AAF337" s="35"/>
      <c r="AAG337" s="35"/>
      <c r="AAH337" s="35"/>
      <c r="AAI337" s="35"/>
      <c r="AAJ337" s="35"/>
      <c r="AAK337" s="35"/>
      <c r="AAL337" s="35"/>
      <c r="AAM337" s="35"/>
      <c r="AAN337" s="35"/>
      <c r="AAO337" s="35"/>
      <c r="AAP337" s="35"/>
      <c r="AAQ337" s="35"/>
      <c r="AAR337" s="35"/>
      <c r="AAS337" s="35"/>
      <c r="AAT337" s="35"/>
      <c r="AAU337" s="35"/>
      <c r="AAV337" s="35"/>
      <c r="AAW337" s="35"/>
      <c r="AAX337" s="35"/>
      <c r="AAY337" s="35"/>
      <c r="AAZ337" s="35"/>
      <c r="ABA337" s="35"/>
      <c r="ABB337" s="35"/>
      <c r="ABC337" s="35"/>
      <c r="ABD337" s="35"/>
      <c r="ABE337" s="35"/>
      <c r="ABF337" s="35"/>
      <c r="ABG337" s="35"/>
      <c r="ABH337" s="35"/>
      <c r="ABI337" s="35"/>
      <c r="ABJ337" s="35"/>
      <c r="ABK337" s="35"/>
      <c r="ABL337" s="35"/>
      <c r="ABM337" s="35"/>
      <c r="ABN337" s="35"/>
      <c r="ABO337" s="35">
        <v>100</v>
      </c>
      <c r="ABP337" s="35"/>
      <c r="ABQ337" s="35"/>
      <c r="ABR337" s="35"/>
      <c r="ABS337" s="35"/>
      <c r="ABT337" s="35"/>
      <c r="ABU337" s="35"/>
      <c r="ABV337" s="35"/>
      <c r="ABW337" s="35"/>
      <c r="ABX337" s="35"/>
      <c r="ABY337" s="35"/>
      <c r="ABZ337" s="35"/>
      <c r="ACA337" s="35"/>
      <c r="ACB337" s="35"/>
      <c r="ACC337" s="35"/>
      <c r="ACD337" s="35"/>
      <c r="ACE337" s="35"/>
      <c r="ACF337" s="35"/>
      <c r="ACG337" s="35"/>
      <c r="ACH337" s="35"/>
      <c r="ACI337" s="35"/>
      <c r="ACJ337" s="35"/>
      <c r="ACK337" s="35"/>
      <c r="ACL337" s="35"/>
      <c r="ACM337" s="35"/>
      <c r="ACN337" s="35"/>
      <c r="ACO337" s="35"/>
      <c r="ACP337" s="35"/>
      <c r="ACQ337" s="35"/>
      <c r="ACR337" s="35"/>
      <c r="ACS337" s="35"/>
      <c r="ACT337" s="35"/>
      <c r="ACU337" s="35"/>
      <c r="ACV337" s="35"/>
      <c r="ACW337" s="35"/>
      <c r="ACX337" s="35"/>
      <c r="ACY337" s="35"/>
      <c r="ACZ337" s="35"/>
      <c r="ADA337" s="35"/>
      <c r="ADB337" s="35"/>
      <c r="ADC337" s="35"/>
      <c r="ADD337" s="35"/>
      <c r="ADE337" s="35"/>
      <c r="ADF337" s="35"/>
      <c r="ADG337" s="35"/>
      <c r="ADH337" s="35"/>
      <c r="ADI337" s="35"/>
      <c r="ADJ337" s="35"/>
      <c r="ADK337" s="35"/>
      <c r="ADL337" s="35"/>
      <c r="ADM337" s="35"/>
      <c r="ADN337" s="35"/>
      <c r="ADO337" s="35"/>
      <c r="ADP337" s="35"/>
      <c r="ADQ337" s="35"/>
      <c r="ADR337" s="35"/>
      <c r="ADS337" s="35"/>
      <c r="ADT337" s="35"/>
      <c r="ADU337" s="35"/>
      <c r="ADV337" s="35"/>
      <c r="ADW337" s="35"/>
      <c r="ADX337" s="35"/>
      <c r="ADY337" s="26">
        <f t="shared" si="15"/>
        <v>0</v>
      </c>
      <c r="ADZ337" s="5"/>
    </row>
    <row r="338" spans="1:806" s="33" customFormat="1" x14ac:dyDescent="0.2">
      <c r="A338" s="38" t="s">
        <v>121</v>
      </c>
      <c r="B338" s="65">
        <f t="shared" si="14"/>
        <v>0</v>
      </c>
      <c r="C338" s="57">
        <v>11</v>
      </c>
      <c r="D338" s="60">
        <v>44832</v>
      </c>
      <c r="E338" s="67">
        <v>36.01</v>
      </c>
      <c r="F338" s="67">
        <f t="shared" si="13"/>
        <v>0</v>
      </c>
      <c r="G338" s="6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>
        <v>1.1000000000000001</v>
      </c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>
        <v>1.1000000000000001</v>
      </c>
      <c r="AX338" s="35"/>
      <c r="AY338" s="35"/>
      <c r="AZ338" s="35"/>
      <c r="BA338" s="35"/>
      <c r="BB338" s="35"/>
      <c r="BC338" s="35"/>
      <c r="BD338" s="35"/>
      <c r="BE338" s="15"/>
      <c r="BF338" s="15"/>
      <c r="BG338" s="136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  <c r="BT338" s="35"/>
      <c r="BU338" s="35"/>
      <c r="BV338" s="35"/>
      <c r="BW338" s="35"/>
      <c r="BX338" s="35"/>
      <c r="BY338" s="35"/>
      <c r="BZ338" s="35"/>
      <c r="CA338" s="35"/>
      <c r="CB338" s="35"/>
      <c r="CC338" s="35"/>
      <c r="CD338" s="35"/>
      <c r="CE338" s="35"/>
      <c r="CF338" s="35"/>
      <c r="CG338" s="35"/>
      <c r="CH338" s="35"/>
      <c r="CI338" s="35"/>
      <c r="CJ338" s="35"/>
      <c r="CK338" s="35"/>
      <c r="CL338" s="35"/>
      <c r="CM338" s="35"/>
      <c r="CN338" s="35"/>
      <c r="CO338" s="35"/>
      <c r="CP338" s="35"/>
      <c r="CQ338" s="35">
        <v>1.1000000000000001</v>
      </c>
      <c r="CR338" s="35"/>
      <c r="CS338" s="35"/>
      <c r="CT338" s="35"/>
      <c r="CU338" s="35"/>
      <c r="CV338" s="35"/>
      <c r="CW338" s="35"/>
      <c r="CX338" s="35"/>
      <c r="CY338" s="35">
        <v>1.1000000000000001</v>
      </c>
      <c r="CZ338" s="35"/>
      <c r="DA338" s="35"/>
      <c r="DB338" s="35"/>
      <c r="DC338" s="35"/>
      <c r="DD338" s="35"/>
      <c r="DE338" s="35"/>
      <c r="DF338" s="35"/>
      <c r="DG338" s="35"/>
      <c r="DH338" s="35"/>
      <c r="DI338" s="35"/>
      <c r="DJ338" s="35"/>
      <c r="DK338" s="35"/>
      <c r="DL338" s="35"/>
      <c r="DM338" s="35"/>
      <c r="DN338" s="35"/>
      <c r="DO338" s="35"/>
      <c r="DP338" s="35"/>
      <c r="DQ338" s="35"/>
      <c r="DR338" s="35"/>
      <c r="DS338" s="35">
        <v>2.2000000000000002</v>
      </c>
      <c r="DT338" s="35"/>
      <c r="DU338" s="35"/>
      <c r="DV338" s="35"/>
      <c r="DW338" s="35"/>
      <c r="DX338" s="35"/>
      <c r="DY338" s="35"/>
      <c r="DZ338" s="35"/>
      <c r="EA338" s="35"/>
      <c r="EB338" s="35"/>
      <c r="EC338" s="35"/>
      <c r="ED338" s="35"/>
      <c r="EE338" s="35"/>
      <c r="EF338" s="35"/>
      <c r="EG338" s="35"/>
      <c r="EH338" s="35"/>
      <c r="EI338" s="35"/>
      <c r="EJ338" s="35"/>
      <c r="EK338" s="35"/>
      <c r="EL338" s="35"/>
      <c r="EM338" s="35"/>
      <c r="EN338" s="35"/>
      <c r="EO338" s="35"/>
      <c r="EP338" s="35"/>
      <c r="EQ338" s="35"/>
      <c r="ER338" s="35"/>
      <c r="ES338" s="35"/>
      <c r="ET338" s="35"/>
      <c r="EU338" s="35"/>
      <c r="EV338" s="35"/>
      <c r="EW338" s="35"/>
      <c r="EX338" s="35"/>
      <c r="EY338" s="35"/>
      <c r="EZ338" s="35"/>
      <c r="FA338" s="35"/>
      <c r="FB338" s="35"/>
      <c r="FC338" s="35"/>
      <c r="FD338" s="35"/>
      <c r="FE338" s="35"/>
      <c r="FF338" s="35"/>
      <c r="FG338" s="35"/>
      <c r="FH338" s="35"/>
      <c r="FI338" s="35"/>
      <c r="FJ338" s="35"/>
      <c r="FK338" s="35"/>
      <c r="FL338" s="35"/>
      <c r="FM338" s="35"/>
      <c r="FN338" s="35"/>
      <c r="FO338" s="35"/>
      <c r="FP338" s="35"/>
      <c r="FQ338" s="35"/>
      <c r="FR338" s="35"/>
      <c r="FS338" s="35"/>
      <c r="FT338" s="35"/>
      <c r="FU338" s="35"/>
      <c r="FV338" s="35"/>
      <c r="FW338" s="35"/>
      <c r="FX338" s="35"/>
      <c r="FY338" s="35"/>
      <c r="FZ338" s="35"/>
      <c r="GA338" s="35"/>
      <c r="GB338" s="35"/>
      <c r="GC338" s="35"/>
      <c r="GD338" s="35"/>
      <c r="GE338" s="35"/>
      <c r="GF338" s="35"/>
      <c r="GG338" s="35"/>
      <c r="GH338" s="35"/>
      <c r="GI338" s="35"/>
      <c r="GJ338" s="35"/>
      <c r="GK338" s="35"/>
      <c r="GL338" s="35"/>
      <c r="GM338" s="35"/>
      <c r="GN338" s="35"/>
      <c r="GO338" s="35"/>
      <c r="GP338" s="35"/>
      <c r="GQ338" s="35"/>
      <c r="GR338" s="35"/>
      <c r="GS338" s="35"/>
      <c r="GT338" s="35"/>
      <c r="GU338" s="35"/>
      <c r="GV338" s="35"/>
      <c r="GW338" s="35"/>
      <c r="GX338" s="35"/>
      <c r="GY338" s="35"/>
      <c r="GZ338" s="35"/>
      <c r="HA338" s="35"/>
      <c r="HB338" s="35"/>
      <c r="HC338" s="35"/>
      <c r="HD338" s="35"/>
      <c r="HE338" s="35"/>
      <c r="HF338" s="35"/>
      <c r="HG338" s="35"/>
      <c r="HH338" s="35"/>
      <c r="HI338" s="35"/>
      <c r="HJ338" s="35"/>
      <c r="HK338" s="35"/>
      <c r="HL338" s="35"/>
      <c r="HM338" s="35"/>
      <c r="HN338" s="35"/>
      <c r="HO338" s="35"/>
      <c r="HP338" s="35"/>
      <c r="HQ338" s="35"/>
      <c r="HR338" s="35"/>
      <c r="HS338" s="35"/>
      <c r="HT338" s="35"/>
      <c r="HU338" s="35"/>
      <c r="HV338" s="35"/>
      <c r="HW338" s="35"/>
      <c r="HX338" s="35"/>
      <c r="HY338" s="35"/>
      <c r="HZ338" s="35"/>
      <c r="IA338" s="35"/>
      <c r="IB338" s="35"/>
      <c r="IC338" s="35"/>
      <c r="ID338" s="35"/>
      <c r="IE338" s="35"/>
      <c r="IF338" s="35"/>
      <c r="IG338" s="35"/>
      <c r="IH338" s="35"/>
      <c r="II338" s="35"/>
      <c r="IJ338" s="35"/>
      <c r="IK338" s="35"/>
      <c r="IL338" s="35"/>
      <c r="IM338" s="35"/>
      <c r="IN338" s="35"/>
      <c r="IO338" s="35"/>
      <c r="IP338" s="35"/>
      <c r="IQ338" s="35"/>
      <c r="IR338" s="35"/>
      <c r="IS338" s="35"/>
      <c r="IT338" s="35"/>
      <c r="IU338" s="35"/>
      <c r="IV338" s="35"/>
      <c r="IW338" s="35"/>
      <c r="IX338" s="35"/>
      <c r="IY338" s="35"/>
      <c r="IZ338" s="35"/>
      <c r="JA338" s="35"/>
      <c r="JB338" s="35"/>
      <c r="JC338" s="35"/>
      <c r="JD338" s="35"/>
      <c r="JE338" s="35"/>
      <c r="JF338" s="35"/>
      <c r="JG338" s="35"/>
      <c r="JH338" s="35"/>
      <c r="JI338" s="35"/>
      <c r="JJ338" s="35"/>
      <c r="JK338" s="35"/>
      <c r="JL338" s="35"/>
      <c r="JM338" s="35"/>
      <c r="JN338" s="35"/>
      <c r="JO338" s="35"/>
      <c r="JP338" s="35"/>
      <c r="JQ338" s="35"/>
      <c r="JR338" s="35"/>
      <c r="JS338" s="35"/>
      <c r="JT338" s="35"/>
      <c r="JU338" s="35"/>
      <c r="JV338" s="35"/>
      <c r="JW338" s="35"/>
      <c r="JX338" s="35"/>
      <c r="JY338" s="35"/>
      <c r="JZ338" s="35"/>
      <c r="KA338" s="35"/>
      <c r="KB338" s="35"/>
      <c r="KC338" s="35"/>
      <c r="KD338" s="35"/>
      <c r="KE338" s="35"/>
      <c r="KF338" s="35"/>
      <c r="KG338" s="35"/>
      <c r="KH338" s="35"/>
      <c r="KI338" s="35"/>
      <c r="KJ338" s="35"/>
      <c r="KK338" s="35"/>
      <c r="KL338" s="35"/>
      <c r="KM338" s="35"/>
      <c r="KN338" s="35"/>
      <c r="KO338" s="35"/>
      <c r="KP338" s="35"/>
      <c r="KQ338" s="35"/>
      <c r="KR338" s="35"/>
      <c r="KS338" s="35"/>
      <c r="KT338" s="35"/>
      <c r="KU338" s="35"/>
      <c r="KV338" s="35"/>
      <c r="KW338" s="35"/>
      <c r="KX338" s="35"/>
      <c r="KY338" s="35"/>
      <c r="KZ338" s="35"/>
      <c r="LA338" s="35"/>
      <c r="LB338" s="35"/>
      <c r="LC338" s="35"/>
      <c r="LD338" s="35"/>
      <c r="LE338" s="35"/>
      <c r="LF338" s="35"/>
      <c r="LG338" s="35"/>
      <c r="LH338" s="35"/>
      <c r="LI338" s="35"/>
      <c r="LJ338" s="35"/>
      <c r="LK338" s="35"/>
      <c r="LL338" s="35"/>
      <c r="LM338" s="35"/>
      <c r="LN338" s="35"/>
      <c r="LO338" s="35"/>
      <c r="LP338" s="35"/>
      <c r="LQ338" s="35"/>
      <c r="LR338" s="35"/>
      <c r="LS338" s="35"/>
      <c r="LT338" s="35"/>
      <c r="LU338" s="35"/>
      <c r="LV338" s="35"/>
      <c r="LW338" s="35"/>
      <c r="LX338" s="35"/>
      <c r="LY338" s="35"/>
      <c r="LZ338" s="35"/>
      <c r="MA338" s="35"/>
      <c r="MB338" s="35"/>
      <c r="MC338" s="35"/>
      <c r="MD338" s="35"/>
      <c r="ME338" s="35"/>
      <c r="MF338" s="35"/>
      <c r="MG338" s="35"/>
      <c r="MH338" s="35"/>
      <c r="MI338" s="35"/>
      <c r="MJ338" s="35"/>
      <c r="MK338" s="35"/>
      <c r="ML338" s="35"/>
      <c r="MM338" s="35"/>
      <c r="MN338" s="35"/>
      <c r="MO338" s="35"/>
      <c r="MP338" s="35"/>
      <c r="MQ338" s="35"/>
      <c r="MR338" s="35"/>
      <c r="MS338" s="35"/>
      <c r="MT338" s="35"/>
      <c r="MU338" s="35"/>
      <c r="MV338" s="35"/>
      <c r="MW338" s="35"/>
      <c r="MX338" s="35"/>
      <c r="MY338" s="35"/>
      <c r="MZ338" s="35"/>
      <c r="NA338" s="35"/>
      <c r="NB338" s="35"/>
      <c r="NC338" s="35"/>
      <c r="ND338" s="35"/>
      <c r="NE338" s="35"/>
      <c r="NF338" s="35"/>
      <c r="NG338" s="35"/>
      <c r="NH338" s="35"/>
      <c r="NI338" s="35"/>
      <c r="NJ338" s="35"/>
      <c r="NK338" s="35"/>
      <c r="NL338" s="35"/>
      <c r="NM338" s="35"/>
      <c r="NN338" s="35"/>
      <c r="NO338" s="35"/>
      <c r="NP338" s="35"/>
      <c r="NQ338" s="35"/>
      <c r="NR338" s="35"/>
      <c r="NS338" s="35"/>
      <c r="NT338" s="35"/>
      <c r="NU338" s="35"/>
      <c r="NV338" s="35"/>
      <c r="NW338" s="35"/>
      <c r="NX338" s="35"/>
      <c r="NY338" s="35"/>
      <c r="NZ338" s="35"/>
      <c r="OA338" s="35"/>
      <c r="OB338" s="35"/>
      <c r="OC338" s="35"/>
      <c r="OD338" s="35"/>
      <c r="OE338" s="35"/>
      <c r="OF338" s="35"/>
      <c r="OG338" s="35"/>
      <c r="OH338" s="35"/>
      <c r="OI338" s="35"/>
      <c r="OJ338" s="35"/>
      <c r="OK338" s="35"/>
      <c r="OL338" s="35"/>
      <c r="OM338" s="35"/>
      <c r="ON338" s="35"/>
      <c r="OO338" s="35"/>
      <c r="OP338" s="35"/>
      <c r="OQ338" s="35"/>
      <c r="OR338" s="35"/>
      <c r="OS338" s="35"/>
      <c r="OT338" s="35"/>
      <c r="OU338" s="35"/>
      <c r="OV338" s="35"/>
      <c r="OW338" s="35"/>
      <c r="OX338" s="35"/>
      <c r="OY338" s="35"/>
      <c r="OZ338" s="35"/>
      <c r="PA338" s="35"/>
      <c r="PB338" s="35"/>
      <c r="PC338" s="35">
        <v>3.3</v>
      </c>
      <c r="PD338" s="35"/>
      <c r="PE338" s="35"/>
      <c r="PF338" s="35"/>
      <c r="PG338" s="35"/>
      <c r="PH338" s="35"/>
      <c r="PI338" s="35"/>
      <c r="PJ338" s="35"/>
      <c r="PK338" s="35">
        <v>1.1000000000000001</v>
      </c>
      <c r="PL338" s="35"/>
      <c r="PM338" s="35"/>
      <c r="PN338" s="35"/>
      <c r="PO338" s="35"/>
      <c r="PP338" s="35"/>
      <c r="PQ338" s="35"/>
      <c r="PR338" s="35"/>
      <c r="PS338" s="35">
        <v>2.2000000000000002</v>
      </c>
      <c r="PT338" s="35"/>
      <c r="PU338" s="35"/>
      <c r="PV338" s="35"/>
      <c r="PW338" s="35"/>
      <c r="PX338" s="35"/>
      <c r="PY338" s="35"/>
      <c r="PZ338" s="35"/>
      <c r="QA338" s="35"/>
      <c r="QB338" s="35"/>
      <c r="QC338" s="35"/>
      <c r="QD338" s="35"/>
      <c r="QE338" s="35"/>
      <c r="QF338" s="35"/>
      <c r="QG338" s="35"/>
      <c r="QH338" s="35"/>
      <c r="QI338" s="35"/>
      <c r="QJ338" s="35"/>
      <c r="QK338" s="35"/>
      <c r="QL338" s="35"/>
      <c r="QM338" s="35"/>
      <c r="QN338" s="35"/>
      <c r="QO338" s="35"/>
      <c r="QP338" s="35"/>
      <c r="QQ338" s="35"/>
      <c r="QR338" s="35"/>
      <c r="QS338" s="35"/>
      <c r="QT338" s="35"/>
      <c r="QU338" s="35"/>
      <c r="QV338" s="35"/>
      <c r="QW338" s="35"/>
      <c r="QX338" s="35"/>
      <c r="QY338" s="35"/>
      <c r="QZ338" s="35"/>
      <c r="RA338" s="35"/>
      <c r="RB338" s="35"/>
      <c r="RC338" s="35"/>
      <c r="RD338" s="35"/>
      <c r="RE338" s="35"/>
      <c r="RF338" s="35"/>
      <c r="RG338" s="35"/>
      <c r="RH338" s="35"/>
      <c r="RI338" s="35"/>
      <c r="RJ338" s="35"/>
      <c r="RK338" s="35"/>
      <c r="RL338" s="35"/>
      <c r="RM338" s="35"/>
      <c r="RN338" s="35"/>
      <c r="RO338" s="35"/>
      <c r="RP338" s="35"/>
      <c r="RQ338" s="35"/>
      <c r="RR338" s="35"/>
      <c r="RS338" s="35"/>
      <c r="RT338" s="35"/>
      <c r="RU338" s="35"/>
      <c r="RV338" s="35"/>
      <c r="RW338" s="35"/>
      <c r="RX338" s="35"/>
      <c r="RY338" s="35"/>
      <c r="RZ338" s="35"/>
      <c r="SA338" s="35"/>
      <c r="SB338" s="35"/>
      <c r="SC338" s="35"/>
      <c r="SD338" s="35"/>
      <c r="SE338" s="35"/>
      <c r="SF338" s="35"/>
      <c r="SG338" s="35"/>
      <c r="SH338" s="35"/>
      <c r="SI338" s="35"/>
      <c r="SJ338" s="35"/>
      <c r="SK338" s="35"/>
      <c r="SL338" s="35"/>
      <c r="SM338" s="35"/>
      <c r="SN338" s="35"/>
      <c r="SO338" s="35"/>
      <c r="SP338" s="35"/>
      <c r="SQ338" s="35"/>
      <c r="SR338" s="35"/>
      <c r="SS338" s="35"/>
      <c r="ST338" s="35"/>
      <c r="SU338" s="35"/>
      <c r="SV338" s="35"/>
      <c r="SW338" s="35"/>
      <c r="SX338" s="35"/>
      <c r="SY338" s="35"/>
      <c r="SZ338" s="35"/>
      <c r="TA338" s="35"/>
      <c r="TB338" s="35"/>
      <c r="TC338" s="35"/>
      <c r="TD338" s="35"/>
      <c r="TE338" s="35"/>
      <c r="TF338" s="35"/>
      <c r="TG338" s="35"/>
      <c r="TH338" s="35"/>
      <c r="TI338" s="35"/>
      <c r="TJ338" s="35"/>
      <c r="TK338" s="35"/>
      <c r="TL338" s="35"/>
      <c r="TM338" s="35"/>
      <c r="TN338" s="35"/>
      <c r="TO338" s="35"/>
      <c r="TP338" s="35"/>
      <c r="TQ338" s="35"/>
      <c r="TR338" s="35"/>
      <c r="TS338" s="35"/>
      <c r="TT338" s="35"/>
      <c r="TU338" s="35"/>
      <c r="TV338" s="35"/>
      <c r="TW338" s="35"/>
      <c r="TX338" s="35"/>
      <c r="TY338" s="35"/>
      <c r="TZ338" s="35"/>
      <c r="UA338" s="35"/>
      <c r="UB338" s="35"/>
      <c r="UC338" s="35"/>
      <c r="UD338" s="35"/>
      <c r="UE338" s="35"/>
      <c r="UF338" s="35"/>
      <c r="UG338" s="35"/>
      <c r="UH338" s="35"/>
      <c r="UI338" s="35"/>
      <c r="UJ338" s="35"/>
      <c r="UK338" s="35"/>
      <c r="UL338" s="35"/>
      <c r="UM338" s="35"/>
      <c r="UN338" s="35"/>
      <c r="UO338" s="35"/>
      <c r="UP338" s="35"/>
      <c r="UQ338" s="35"/>
      <c r="UR338" s="35"/>
      <c r="US338" s="35"/>
      <c r="UT338" s="35"/>
      <c r="UU338" s="35"/>
      <c r="UV338" s="35"/>
      <c r="UW338" s="35"/>
      <c r="UX338" s="35"/>
      <c r="UY338" s="35"/>
      <c r="UZ338" s="35"/>
      <c r="VA338" s="35"/>
      <c r="VB338" s="35"/>
      <c r="VC338" s="35"/>
      <c r="VD338" s="35"/>
      <c r="VE338" s="35"/>
      <c r="VF338" s="35"/>
      <c r="VG338" s="35"/>
      <c r="VH338" s="35"/>
      <c r="VI338" s="35"/>
      <c r="VJ338" s="35"/>
      <c r="VK338" s="35"/>
      <c r="VL338" s="35"/>
      <c r="VM338" s="35"/>
      <c r="VN338" s="35"/>
      <c r="VO338" s="35"/>
      <c r="VP338" s="35"/>
      <c r="VQ338" s="35"/>
      <c r="VR338" s="35"/>
      <c r="VS338" s="35"/>
      <c r="VT338" s="35"/>
      <c r="VU338" s="35"/>
      <c r="VV338" s="35"/>
      <c r="VW338" s="35"/>
      <c r="VX338" s="35"/>
      <c r="VY338" s="35"/>
      <c r="VZ338" s="35"/>
      <c r="WA338" s="35"/>
      <c r="WB338" s="35"/>
      <c r="WC338" s="35"/>
      <c r="WD338" s="35">
        <v>1.1000000000000001</v>
      </c>
      <c r="WE338" s="35"/>
      <c r="WF338" s="35"/>
      <c r="WG338" s="35"/>
      <c r="WH338" s="35"/>
      <c r="WI338" s="35"/>
      <c r="WJ338" s="35"/>
      <c r="WK338" s="35"/>
      <c r="WL338" s="35"/>
      <c r="WM338" s="35"/>
      <c r="WN338" s="35"/>
      <c r="WO338" s="35"/>
      <c r="WP338" s="35"/>
      <c r="WQ338" s="35"/>
      <c r="WR338" s="35"/>
      <c r="WS338" s="35"/>
      <c r="WT338" s="35"/>
      <c r="WU338" s="35"/>
      <c r="WV338" s="35"/>
      <c r="WW338" s="35"/>
      <c r="WX338" s="35"/>
      <c r="WY338" s="35"/>
      <c r="WZ338" s="35"/>
      <c r="XA338" s="35"/>
      <c r="XB338" s="35"/>
      <c r="XC338" s="35"/>
      <c r="XD338" s="35"/>
      <c r="XE338" s="35"/>
      <c r="XF338" s="35"/>
      <c r="XG338" s="35"/>
      <c r="XH338" s="35"/>
      <c r="XI338" s="35"/>
      <c r="XJ338" s="35"/>
      <c r="XK338" s="35"/>
      <c r="XL338" s="35"/>
      <c r="XM338" s="35"/>
      <c r="XN338" s="35"/>
      <c r="XO338" s="35"/>
      <c r="XP338" s="35"/>
      <c r="XQ338" s="35"/>
      <c r="XR338" s="35"/>
      <c r="XS338" s="35"/>
      <c r="XT338" s="35"/>
      <c r="XU338" s="35"/>
      <c r="XV338" s="35"/>
      <c r="XW338" s="35"/>
      <c r="XX338" s="35"/>
      <c r="XY338" s="35"/>
      <c r="XZ338" s="35"/>
      <c r="YA338" s="35"/>
      <c r="YB338" s="35"/>
      <c r="YC338" s="35"/>
      <c r="YD338" s="35"/>
      <c r="YE338" s="35"/>
      <c r="YF338" s="35"/>
      <c r="YG338" s="35"/>
      <c r="YH338" s="35">
        <v>1.1000000000000001</v>
      </c>
      <c r="YI338" s="35"/>
      <c r="YJ338" s="35"/>
      <c r="YK338" s="35"/>
      <c r="YL338" s="35"/>
      <c r="YM338" s="35"/>
      <c r="YN338" s="35"/>
      <c r="YO338" s="35"/>
      <c r="YP338" s="35"/>
      <c r="YQ338" s="35"/>
      <c r="YR338" s="35"/>
      <c r="YS338" s="35"/>
      <c r="YT338" s="35"/>
      <c r="YU338" s="35"/>
      <c r="YV338" s="35"/>
      <c r="YW338" s="35"/>
      <c r="YX338" s="35"/>
      <c r="YY338" s="35"/>
      <c r="YZ338" s="35"/>
      <c r="ZA338" s="35"/>
      <c r="ZB338" s="35"/>
      <c r="ZC338" s="35"/>
      <c r="ZD338" s="35"/>
      <c r="ZE338" s="35"/>
      <c r="ZF338" s="35"/>
      <c r="ZG338" s="35"/>
      <c r="ZH338" s="35"/>
      <c r="ZI338" s="35"/>
      <c r="ZJ338" s="35"/>
      <c r="ZK338" s="35"/>
      <c r="ZL338" s="35"/>
      <c r="ZM338" s="35"/>
      <c r="ZN338" s="35"/>
      <c r="ZO338" s="35"/>
      <c r="ZP338" s="35"/>
      <c r="ZQ338" s="35"/>
      <c r="ZR338" s="35"/>
      <c r="ZS338" s="35"/>
      <c r="ZT338" s="35"/>
      <c r="ZU338" s="35"/>
      <c r="ZV338" s="35"/>
      <c r="ZW338" s="35"/>
      <c r="ZX338" s="35"/>
      <c r="ZY338" s="35"/>
      <c r="ZZ338" s="35"/>
      <c r="AAA338" s="35"/>
      <c r="AAB338" s="35"/>
      <c r="AAC338" s="35"/>
      <c r="AAD338" s="35"/>
      <c r="AAE338" s="35"/>
      <c r="AAF338" s="35"/>
      <c r="AAG338" s="35"/>
      <c r="AAH338" s="35"/>
      <c r="AAI338" s="35"/>
      <c r="AAJ338" s="35"/>
      <c r="AAK338" s="35"/>
      <c r="AAL338" s="35"/>
      <c r="AAM338" s="35"/>
      <c r="AAN338" s="35"/>
      <c r="AAO338" s="35"/>
      <c r="AAP338" s="35"/>
      <c r="AAQ338" s="35"/>
      <c r="AAR338" s="35"/>
      <c r="AAS338" s="35"/>
      <c r="AAT338" s="35"/>
      <c r="AAU338" s="35"/>
      <c r="AAV338" s="35"/>
      <c r="AAW338" s="35"/>
      <c r="AAX338" s="35"/>
      <c r="AAY338" s="35"/>
      <c r="AAZ338" s="35">
        <v>3.3</v>
      </c>
      <c r="ABA338" s="35"/>
      <c r="ABB338" s="35"/>
      <c r="ABC338" s="35"/>
      <c r="ABD338" s="35"/>
      <c r="ABE338" s="35"/>
      <c r="ABF338" s="35"/>
      <c r="ABG338" s="35"/>
      <c r="ABH338" s="35"/>
      <c r="ABI338" s="35">
        <v>1.1000000000000001</v>
      </c>
      <c r="ABJ338" s="35"/>
      <c r="ABK338" s="35"/>
      <c r="ABL338" s="35"/>
      <c r="ABM338" s="35"/>
      <c r="ABN338" s="35"/>
      <c r="ABO338" s="35"/>
      <c r="ABP338" s="35"/>
      <c r="ABQ338" s="35"/>
      <c r="ABR338" s="35"/>
      <c r="ABS338" s="35"/>
      <c r="ABT338" s="35"/>
      <c r="ABU338" s="35"/>
      <c r="ABV338" s="35"/>
      <c r="ABW338" s="35"/>
      <c r="ABX338" s="35"/>
      <c r="ABY338" s="35"/>
      <c r="ABZ338" s="35"/>
      <c r="ACA338" s="35"/>
      <c r="ACB338" s="35"/>
      <c r="ACC338" s="35"/>
      <c r="ACD338" s="35"/>
      <c r="ACE338" s="35"/>
      <c r="ACF338" s="35"/>
      <c r="ACG338" s="35"/>
      <c r="ACH338" s="35"/>
      <c r="ACI338" s="35"/>
      <c r="ACJ338" s="35"/>
      <c r="ACK338" s="35"/>
      <c r="ACL338" s="35"/>
      <c r="ACM338" s="35"/>
      <c r="ACN338" s="35"/>
      <c r="ACO338" s="35"/>
      <c r="ACP338" s="35"/>
      <c r="ACQ338" s="35"/>
      <c r="ACR338" s="35"/>
      <c r="ACS338" s="35"/>
      <c r="ACT338" s="35"/>
      <c r="ACU338" s="35"/>
      <c r="ACV338" s="35"/>
      <c r="ACW338" s="35"/>
      <c r="ACX338" s="35"/>
      <c r="ACY338" s="35"/>
      <c r="ACZ338" s="35"/>
      <c r="ADA338" s="35"/>
      <c r="ADB338" s="35"/>
      <c r="ADC338" s="35"/>
      <c r="ADD338" s="35"/>
      <c r="ADE338" s="35"/>
      <c r="ADF338" s="35"/>
      <c r="ADG338" s="35"/>
      <c r="ADH338" s="35"/>
      <c r="ADI338" s="35"/>
      <c r="ADJ338" s="35">
        <v>11</v>
      </c>
      <c r="ADK338" s="35"/>
      <c r="ADL338" s="35"/>
      <c r="ADM338" s="35"/>
      <c r="ADN338" s="35">
        <v>11</v>
      </c>
      <c r="ADO338" s="35"/>
      <c r="ADP338" s="35"/>
      <c r="ADQ338" s="35"/>
      <c r="ADR338" s="35"/>
      <c r="ADS338" s="35"/>
      <c r="ADT338" s="35"/>
      <c r="ADU338" s="35"/>
      <c r="ADV338" s="35"/>
      <c r="ADW338" s="35"/>
      <c r="ADX338" s="35"/>
      <c r="ADY338" s="26">
        <f t="shared" si="15"/>
        <v>0</v>
      </c>
      <c r="ADZ338" s="5"/>
    </row>
    <row r="339" spans="1:806" s="33" customFormat="1" x14ac:dyDescent="0.2">
      <c r="A339" s="38" t="s">
        <v>304</v>
      </c>
      <c r="B339" s="65">
        <f t="shared" si="14"/>
        <v>50</v>
      </c>
      <c r="C339" s="57">
        <v>1</v>
      </c>
      <c r="D339" s="60">
        <v>44809</v>
      </c>
      <c r="E339" s="67">
        <v>39.35</v>
      </c>
      <c r="F339" s="67">
        <f t="shared" si="13"/>
        <v>1967.5</v>
      </c>
      <c r="G339" s="6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>
        <v>50</v>
      </c>
      <c r="V339" s="35"/>
      <c r="W339" s="35"/>
      <c r="X339" s="35"/>
      <c r="Y339" s="35"/>
      <c r="Z339" s="35"/>
      <c r="AA339" s="35">
        <v>50</v>
      </c>
      <c r="AB339" s="35"/>
      <c r="AC339" s="35"/>
      <c r="AD339" s="35"/>
      <c r="AE339" s="35"/>
      <c r="AF339" s="35"/>
      <c r="AG339" s="35"/>
      <c r="AH339" s="35"/>
      <c r="AI339" s="35"/>
      <c r="AJ339" s="35"/>
      <c r="AK339" s="35">
        <v>150</v>
      </c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15"/>
      <c r="BF339" s="15"/>
      <c r="BG339" s="136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>
        <v>70</v>
      </c>
      <c r="BR339" s="35"/>
      <c r="BS339" s="35"/>
      <c r="BT339" s="35"/>
      <c r="BU339" s="35"/>
      <c r="BV339" s="35"/>
      <c r="BW339" s="35"/>
      <c r="BX339" s="35"/>
      <c r="BY339" s="35"/>
      <c r="BZ339" s="35"/>
      <c r="CA339" s="35"/>
      <c r="CB339" s="35"/>
      <c r="CC339" s="35"/>
      <c r="CD339" s="35"/>
      <c r="CE339" s="35"/>
      <c r="CF339" s="35"/>
      <c r="CG339" s="35"/>
      <c r="CH339" s="35"/>
      <c r="CI339" s="35"/>
      <c r="CJ339" s="35"/>
      <c r="CK339" s="35"/>
      <c r="CL339" s="35"/>
      <c r="CM339" s="35"/>
      <c r="CN339" s="35"/>
      <c r="CO339" s="35"/>
      <c r="CP339" s="35"/>
      <c r="CQ339" s="35"/>
      <c r="CR339" s="35"/>
      <c r="CS339" s="35"/>
      <c r="CT339" s="35"/>
      <c r="CU339" s="35"/>
      <c r="CV339" s="35"/>
      <c r="CW339" s="35"/>
      <c r="CX339" s="35"/>
      <c r="CY339" s="35"/>
      <c r="CZ339" s="35"/>
      <c r="DA339" s="35"/>
      <c r="DB339" s="35"/>
      <c r="DC339" s="35"/>
      <c r="DD339" s="35"/>
      <c r="DE339" s="35"/>
      <c r="DF339" s="35"/>
      <c r="DG339" s="35"/>
      <c r="DH339" s="35"/>
      <c r="DI339" s="35"/>
      <c r="DJ339" s="35"/>
      <c r="DK339" s="35"/>
      <c r="DL339" s="35"/>
      <c r="DM339" s="35"/>
      <c r="DN339" s="35"/>
      <c r="DO339" s="35"/>
      <c r="DP339" s="35"/>
      <c r="DQ339" s="35"/>
      <c r="DR339" s="35"/>
      <c r="DS339" s="35"/>
      <c r="DT339" s="35"/>
      <c r="DU339" s="35"/>
      <c r="DV339" s="35"/>
      <c r="DW339" s="35"/>
      <c r="DX339" s="35"/>
      <c r="DY339" s="35"/>
      <c r="DZ339" s="35"/>
      <c r="EA339" s="35"/>
      <c r="EB339" s="35"/>
      <c r="EC339" s="35"/>
      <c r="ED339" s="35"/>
      <c r="EE339" s="35"/>
      <c r="EF339" s="35"/>
      <c r="EG339" s="35"/>
      <c r="EH339" s="35"/>
      <c r="EI339" s="35"/>
      <c r="EJ339" s="35"/>
      <c r="EK339" s="35"/>
      <c r="EL339" s="35"/>
      <c r="EM339" s="35"/>
      <c r="EN339" s="35"/>
      <c r="EO339" s="35"/>
      <c r="EP339" s="35"/>
      <c r="EQ339" s="35"/>
      <c r="ER339" s="35"/>
      <c r="ES339" s="35"/>
      <c r="ET339" s="35"/>
      <c r="EU339" s="35"/>
      <c r="EV339" s="35"/>
      <c r="EW339" s="35"/>
      <c r="EX339" s="35"/>
      <c r="EY339" s="35"/>
      <c r="EZ339" s="35"/>
      <c r="FA339" s="35"/>
      <c r="FB339" s="35"/>
      <c r="FC339" s="35"/>
      <c r="FD339" s="35"/>
      <c r="FE339" s="35"/>
      <c r="FF339" s="35"/>
      <c r="FG339" s="35"/>
      <c r="FH339" s="35"/>
      <c r="FI339" s="35"/>
      <c r="FJ339" s="35"/>
      <c r="FK339" s="35"/>
      <c r="FL339" s="35"/>
      <c r="FM339" s="35"/>
      <c r="FN339" s="35"/>
      <c r="FO339" s="35"/>
      <c r="FP339" s="35"/>
      <c r="FQ339" s="35"/>
      <c r="FR339" s="35"/>
      <c r="FS339" s="35"/>
      <c r="FT339" s="35"/>
      <c r="FU339" s="35"/>
      <c r="FV339" s="35"/>
      <c r="FW339" s="35"/>
      <c r="FX339" s="35"/>
      <c r="FY339" s="35"/>
      <c r="FZ339" s="35"/>
      <c r="GA339" s="35"/>
      <c r="GB339" s="35"/>
      <c r="GC339" s="35"/>
      <c r="GD339" s="35"/>
      <c r="GE339" s="35"/>
      <c r="GF339" s="35"/>
      <c r="GG339" s="35"/>
      <c r="GH339" s="35"/>
      <c r="GI339" s="35"/>
      <c r="GJ339" s="35"/>
      <c r="GK339" s="35"/>
      <c r="GL339" s="35"/>
      <c r="GM339" s="35"/>
      <c r="GN339" s="35"/>
      <c r="GO339" s="35"/>
      <c r="GP339" s="35"/>
      <c r="GQ339" s="35"/>
      <c r="GR339" s="35"/>
      <c r="GS339" s="35"/>
      <c r="GT339" s="35"/>
      <c r="GU339" s="35"/>
      <c r="GV339" s="35"/>
      <c r="GW339" s="35"/>
      <c r="GX339" s="35"/>
      <c r="GY339" s="35"/>
      <c r="GZ339" s="35"/>
      <c r="HA339" s="35"/>
      <c r="HB339" s="35"/>
      <c r="HC339" s="35"/>
      <c r="HD339" s="35"/>
      <c r="HE339" s="35"/>
      <c r="HF339" s="35"/>
      <c r="HG339" s="35"/>
      <c r="HH339" s="35"/>
      <c r="HI339" s="35"/>
      <c r="HJ339" s="35"/>
      <c r="HK339" s="35"/>
      <c r="HL339" s="35"/>
      <c r="HM339" s="35"/>
      <c r="HN339" s="35"/>
      <c r="HO339" s="35"/>
      <c r="HP339" s="35"/>
      <c r="HQ339" s="35"/>
      <c r="HR339" s="35"/>
      <c r="HS339" s="35"/>
      <c r="HT339" s="35"/>
      <c r="HU339" s="35"/>
      <c r="HV339" s="35"/>
      <c r="HW339" s="35"/>
      <c r="HX339" s="35"/>
      <c r="HY339" s="35"/>
      <c r="HZ339" s="35"/>
      <c r="IA339" s="35"/>
      <c r="IB339" s="35"/>
      <c r="IC339" s="35"/>
      <c r="ID339" s="35"/>
      <c r="IE339" s="35"/>
      <c r="IF339" s="35"/>
      <c r="IG339" s="35"/>
      <c r="IH339" s="35"/>
      <c r="II339" s="35"/>
      <c r="IJ339" s="35"/>
      <c r="IK339" s="35"/>
      <c r="IL339" s="35"/>
      <c r="IM339" s="35"/>
      <c r="IN339" s="35"/>
      <c r="IO339" s="35"/>
      <c r="IP339" s="35"/>
      <c r="IQ339" s="35"/>
      <c r="IR339" s="35"/>
      <c r="IS339" s="35"/>
      <c r="IT339" s="35"/>
      <c r="IU339" s="35"/>
      <c r="IV339" s="35"/>
      <c r="IW339" s="35"/>
      <c r="IX339" s="35"/>
      <c r="IY339" s="35"/>
      <c r="IZ339" s="35"/>
      <c r="JA339" s="35"/>
      <c r="JB339" s="35"/>
      <c r="JC339" s="35"/>
      <c r="JD339" s="35"/>
      <c r="JE339" s="35"/>
      <c r="JF339" s="35"/>
      <c r="JG339" s="35"/>
      <c r="JH339" s="35"/>
      <c r="JI339" s="35"/>
      <c r="JJ339" s="35"/>
      <c r="JK339" s="35"/>
      <c r="JL339" s="35"/>
      <c r="JM339" s="35"/>
      <c r="JN339" s="35"/>
      <c r="JO339" s="35"/>
      <c r="JP339" s="35"/>
      <c r="JQ339" s="35"/>
      <c r="JR339" s="35"/>
      <c r="JS339" s="35"/>
      <c r="JT339" s="35"/>
      <c r="JU339" s="35"/>
      <c r="JV339" s="35"/>
      <c r="JW339" s="35"/>
      <c r="JX339" s="35"/>
      <c r="JY339" s="35"/>
      <c r="JZ339" s="35"/>
      <c r="KA339" s="35"/>
      <c r="KB339" s="35"/>
      <c r="KC339" s="35"/>
      <c r="KD339" s="35"/>
      <c r="KE339" s="35"/>
      <c r="KF339" s="35"/>
      <c r="KG339" s="35"/>
      <c r="KH339" s="35"/>
      <c r="KI339" s="35"/>
      <c r="KJ339" s="35"/>
      <c r="KK339" s="35"/>
      <c r="KL339" s="35"/>
      <c r="KM339" s="35"/>
      <c r="KN339" s="35"/>
      <c r="KO339" s="35"/>
      <c r="KP339" s="35"/>
      <c r="KQ339" s="35"/>
      <c r="KR339" s="35"/>
      <c r="KS339" s="35"/>
      <c r="KT339" s="35"/>
      <c r="KU339" s="35"/>
      <c r="KV339" s="35"/>
      <c r="KW339" s="35"/>
      <c r="KX339" s="35"/>
      <c r="KY339" s="35"/>
      <c r="KZ339" s="35"/>
      <c r="LA339" s="35"/>
      <c r="LB339" s="35"/>
      <c r="LC339" s="35"/>
      <c r="LD339" s="35"/>
      <c r="LE339" s="35"/>
      <c r="LF339" s="35"/>
      <c r="LG339" s="35"/>
      <c r="LH339" s="35"/>
      <c r="LI339" s="35"/>
      <c r="LJ339" s="35"/>
      <c r="LK339" s="35"/>
      <c r="LL339" s="35"/>
      <c r="LM339" s="35"/>
      <c r="LN339" s="35"/>
      <c r="LO339" s="35"/>
      <c r="LP339" s="35"/>
      <c r="LQ339" s="35"/>
      <c r="LR339" s="35"/>
      <c r="LS339" s="35"/>
      <c r="LT339" s="35"/>
      <c r="LU339" s="35"/>
      <c r="LV339" s="35"/>
      <c r="LW339" s="35"/>
      <c r="LX339" s="35"/>
      <c r="LY339" s="35"/>
      <c r="LZ339" s="35"/>
      <c r="MA339" s="35"/>
      <c r="MB339" s="35"/>
      <c r="MC339" s="35"/>
      <c r="MD339" s="35"/>
      <c r="ME339" s="35"/>
      <c r="MF339" s="35"/>
      <c r="MG339" s="35"/>
      <c r="MH339" s="35"/>
      <c r="MI339" s="35"/>
      <c r="MJ339" s="35"/>
      <c r="MK339" s="35"/>
      <c r="ML339" s="35"/>
      <c r="MM339" s="35"/>
      <c r="MN339" s="35"/>
      <c r="MO339" s="35"/>
      <c r="MP339" s="35"/>
      <c r="MQ339" s="35"/>
      <c r="MR339" s="35"/>
      <c r="MS339" s="35"/>
      <c r="MT339" s="35"/>
      <c r="MU339" s="35"/>
      <c r="MV339" s="35"/>
      <c r="MW339" s="35"/>
      <c r="MX339" s="35"/>
      <c r="MY339" s="35"/>
      <c r="MZ339" s="35"/>
      <c r="NA339" s="35"/>
      <c r="NB339" s="35"/>
      <c r="NC339" s="35"/>
      <c r="ND339" s="35"/>
      <c r="NE339" s="35"/>
      <c r="NF339" s="35"/>
      <c r="NG339" s="35"/>
      <c r="NH339" s="35"/>
      <c r="NI339" s="35"/>
      <c r="NJ339" s="35"/>
      <c r="NK339" s="35"/>
      <c r="NL339" s="35"/>
      <c r="NM339" s="35"/>
      <c r="NN339" s="35"/>
      <c r="NO339" s="35"/>
      <c r="NP339" s="35"/>
      <c r="NQ339" s="35"/>
      <c r="NR339" s="35"/>
      <c r="NS339" s="35"/>
      <c r="NT339" s="35"/>
      <c r="NU339" s="35"/>
      <c r="NV339" s="35"/>
      <c r="NW339" s="35"/>
      <c r="NX339" s="35"/>
      <c r="NY339" s="35"/>
      <c r="NZ339" s="35"/>
      <c r="OA339" s="35"/>
      <c r="OB339" s="35"/>
      <c r="OC339" s="35"/>
      <c r="OD339" s="35"/>
      <c r="OE339" s="35"/>
      <c r="OF339" s="35"/>
      <c r="OG339" s="35"/>
      <c r="OH339" s="35"/>
      <c r="OI339" s="35"/>
      <c r="OJ339" s="35"/>
      <c r="OK339" s="35"/>
      <c r="OL339" s="35"/>
      <c r="OM339" s="35"/>
      <c r="ON339" s="35"/>
      <c r="OO339" s="35"/>
      <c r="OP339" s="35"/>
      <c r="OQ339" s="35"/>
      <c r="OR339" s="35"/>
      <c r="OS339" s="35"/>
      <c r="OT339" s="35"/>
      <c r="OU339" s="35"/>
      <c r="OV339" s="35">
        <v>120</v>
      </c>
      <c r="OW339" s="35"/>
      <c r="OX339" s="35"/>
      <c r="OY339" s="35"/>
      <c r="OZ339" s="35"/>
      <c r="PA339" s="35"/>
      <c r="PB339" s="35"/>
      <c r="PC339" s="35"/>
      <c r="PD339" s="35"/>
      <c r="PE339" s="35"/>
      <c r="PF339" s="35"/>
      <c r="PG339" s="35"/>
      <c r="PH339" s="35"/>
      <c r="PI339" s="35"/>
      <c r="PJ339" s="35"/>
      <c r="PK339" s="35"/>
      <c r="PL339" s="35">
        <v>50</v>
      </c>
      <c r="PM339" s="35"/>
      <c r="PN339" s="35"/>
      <c r="PO339" s="35"/>
      <c r="PP339" s="35"/>
      <c r="PQ339" s="35"/>
      <c r="PR339" s="35"/>
      <c r="PS339" s="35"/>
      <c r="PT339" s="35"/>
      <c r="PU339" s="35"/>
      <c r="PV339" s="35"/>
      <c r="PW339" s="35"/>
      <c r="PX339" s="35"/>
      <c r="PY339" s="35"/>
      <c r="PZ339" s="35"/>
      <c r="QA339" s="35"/>
      <c r="QB339" s="35"/>
      <c r="QC339" s="35"/>
      <c r="QD339" s="35"/>
      <c r="QE339" s="35"/>
      <c r="QF339" s="35"/>
      <c r="QG339" s="35"/>
      <c r="QH339" s="35"/>
      <c r="QI339" s="35"/>
      <c r="QJ339" s="35"/>
      <c r="QK339" s="35"/>
      <c r="QL339" s="35"/>
      <c r="QM339" s="35"/>
      <c r="QN339" s="35"/>
      <c r="QO339" s="35"/>
      <c r="QP339" s="35"/>
      <c r="QQ339" s="35"/>
      <c r="QR339" s="35"/>
      <c r="QS339" s="35"/>
      <c r="QT339" s="35"/>
      <c r="QU339" s="35"/>
      <c r="QV339" s="35"/>
      <c r="QW339" s="35"/>
      <c r="QX339" s="35"/>
      <c r="QY339" s="35"/>
      <c r="QZ339" s="35"/>
      <c r="RA339" s="35"/>
      <c r="RB339" s="35"/>
      <c r="RC339" s="35"/>
      <c r="RD339" s="35"/>
      <c r="RE339" s="35"/>
      <c r="RF339" s="35"/>
      <c r="RG339" s="35"/>
      <c r="RH339" s="35"/>
      <c r="RI339" s="35"/>
      <c r="RJ339" s="35"/>
      <c r="RK339" s="35"/>
      <c r="RL339" s="35"/>
      <c r="RM339" s="35"/>
      <c r="RN339" s="35"/>
      <c r="RO339" s="35"/>
      <c r="RP339" s="35"/>
      <c r="RQ339" s="35"/>
      <c r="RR339" s="35"/>
      <c r="RS339" s="35"/>
      <c r="RT339" s="35"/>
      <c r="RU339" s="35"/>
      <c r="RV339" s="35"/>
      <c r="RW339" s="35"/>
      <c r="RX339" s="35"/>
      <c r="RY339" s="35"/>
      <c r="RZ339" s="35"/>
      <c r="SA339" s="35"/>
      <c r="SB339" s="35"/>
      <c r="SC339" s="35"/>
      <c r="SD339" s="35"/>
      <c r="SE339" s="35"/>
      <c r="SF339" s="35"/>
      <c r="SG339" s="35"/>
      <c r="SH339" s="35"/>
      <c r="SI339" s="35"/>
      <c r="SJ339" s="35"/>
      <c r="SK339" s="35"/>
      <c r="SL339" s="35"/>
      <c r="SM339" s="35"/>
      <c r="SN339" s="35"/>
      <c r="SO339" s="35"/>
      <c r="SP339" s="35"/>
      <c r="SQ339" s="35"/>
      <c r="SR339" s="35"/>
      <c r="SS339" s="35"/>
      <c r="ST339" s="35"/>
      <c r="SU339" s="35"/>
      <c r="SV339" s="35"/>
      <c r="SW339" s="35"/>
      <c r="SX339" s="35"/>
      <c r="SY339" s="35"/>
      <c r="SZ339" s="35"/>
      <c r="TA339" s="35"/>
      <c r="TB339" s="35"/>
      <c r="TC339" s="35"/>
      <c r="TD339" s="35"/>
      <c r="TE339" s="35"/>
      <c r="TF339" s="35"/>
      <c r="TG339" s="35"/>
      <c r="TH339" s="35"/>
      <c r="TI339" s="35"/>
      <c r="TJ339" s="35"/>
      <c r="TK339" s="35"/>
      <c r="TL339" s="35"/>
      <c r="TM339" s="35"/>
      <c r="TN339" s="35"/>
      <c r="TO339" s="35"/>
      <c r="TP339" s="35"/>
      <c r="TQ339" s="35"/>
      <c r="TR339" s="35"/>
      <c r="TS339" s="35"/>
      <c r="TT339" s="35"/>
      <c r="TU339" s="35"/>
      <c r="TV339" s="35"/>
      <c r="TW339" s="35"/>
      <c r="TX339" s="35"/>
      <c r="TY339" s="35"/>
      <c r="TZ339" s="35"/>
      <c r="UA339" s="35"/>
      <c r="UB339" s="35"/>
      <c r="UC339" s="35">
        <v>100</v>
      </c>
      <c r="UD339" s="35"/>
      <c r="UE339" s="35"/>
      <c r="UF339" s="35"/>
      <c r="UG339" s="35"/>
      <c r="UH339" s="35"/>
      <c r="UI339" s="35"/>
      <c r="UJ339" s="35"/>
      <c r="UK339" s="35"/>
      <c r="UL339" s="35"/>
      <c r="UM339" s="35"/>
      <c r="UN339" s="35"/>
      <c r="UO339" s="35"/>
      <c r="UP339" s="35"/>
      <c r="UQ339" s="35"/>
      <c r="UR339" s="35"/>
      <c r="US339" s="35"/>
      <c r="UT339" s="35"/>
      <c r="UU339" s="35"/>
      <c r="UV339" s="35"/>
      <c r="UW339" s="35"/>
      <c r="UX339" s="35">
        <v>50</v>
      </c>
      <c r="UY339" s="35"/>
      <c r="UZ339" s="35"/>
      <c r="VA339" s="35"/>
      <c r="VB339" s="35"/>
      <c r="VC339" s="35"/>
      <c r="VD339" s="35"/>
      <c r="VE339" s="35"/>
      <c r="VF339" s="35"/>
      <c r="VG339" s="35"/>
      <c r="VH339" s="35"/>
      <c r="VI339" s="35"/>
      <c r="VJ339" s="35"/>
      <c r="VK339" s="35"/>
      <c r="VL339" s="35"/>
      <c r="VM339" s="35"/>
      <c r="VN339" s="35"/>
      <c r="VO339" s="35"/>
      <c r="VP339" s="35"/>
      <c r="VQ339" s="35"/>
      <c r="VR339" s="35"/>
      <c r="VS339" s="35"/>
      <c r="VT339" s="35"/>
      <c r="VU339" s="35"/>
      <c r="VV339" s="35"/>
      <c r="VW339" s="35"/>
      <c r="VX339" s="35"/>
      <c r="VY339" s="35"/>
      <c r="VZ339" s="35"/>
      <c r="WA339" s="35"/>
      <c r="WB339" s="35"/>
      <c r="WC339" s="35"/>
      <c r="WD339" s="35"/>
      <c r="WE339" s="35"/>
      <c r="WF339" s="35"/>
      <c r="WG339" s="35"/>
      <c r="WH339" s="35"/>
      <c r="WI339" s="35"/>
      <c r="WJ339" s="35"/>
      <c r="WK339" s="35"/>
      <c r="WL339" s="35"/>
      <c r="WM339" s="35"/>
      <c r="WN339" s="35"/>
      <c r="WO339" s="35"/>
      <c r="WP339" s="35"/>
      <c r="WQ339" s="35"/>
      <c r="WR339" s="35"/>
      <c r="WS339" s="35"/>
      <c r="WT339" s="35"/>
      <c r="WU339" s="35"/>
      <c r="WV339" s="35"/>
      <c r="WW339" s="35"/>
      <c r="WX339" s="35"/>
      <c r="WY339" s="35"/>
      <c r="WZ339" s="35"/>
      <c r="XA339" s="35"/>
      <c r="XB339" s="35"/>
      <c r="XC339" s="35"/>
      <c r="XD339" s="35"/>
      <c r="XE339" s="35"/>
      <c r="XF339" s="35"/>
      <c r="XG339" s="35"/>
      <c r="XH339" s="35"/>
      <c r="XI339" s="35"/>
      <c r="XJ339" s="35"/>
      <c r="XK339" s="35"/>
      <c r="XL339" s="35"/>
      <c r="XM339" s="35"/>
      <c r="XN339" s="35"/>
      <c r="XO339" s="35"/>
      <c r="XP339" s="35"/>
      <c r="XQ339" s="35"/>
      <c r="XR339" s="35"/>
      <c r="XS339" s="35"/>
      <c r="XT339" s="35"/>
      <c r="XU339" s="35"/>
      <c r="XV339" s="35"/>
      <c r="XW339" s="35"/>
      <c r="XX339" s="35"/>
      <c r="XY339" s="35"/>
      <c r="XZ339" s="35"/>
      <c r="YA339" s="35"/>
      <c r="YB339" s="35"/>
      <c r="YC339" s="35"/>
      <c r="YD339" s="35"/>
      <c r="YE339" s="35"/>
      <c r="YF339" s="35"/>
      <c r="YG339" s="35"/>
      <c r="YH339" s="35"/>
      <c r="YI339" s="35"/>
      <c r="YJ339" s="35"/>
      <c r="YK339" s="35"/>
      <c r="YL339" s="35"/>
      <c r="YM339" s="35"/>
      <c r="YN339" s="35"/>
      <c r="YO339" s="35"/>
      <c r="YP339" s="35"/>
      <c r="YQ339" s="35"/>
      <c r="YR339" s="35"/>
      <c r="YS339" s="35"/>
      <c r="YT339" s="35"/>
      <c r="YU339" s="35"/>
      <c r="YV339" s="35"/>
      <c r="YW339" s="35"/>
      <c r="YX339" s="35"/>
      <c r="YY339" s="35"/>
      <c r="YZ339" s="35"/>
      <c r="ZA339" s="35"/>
      <c r="ZB339" s="35"/>
      <c r="ZC339" s="35"/>
      <c r="ZD339" s="35"/>
      <c r="ZE339" s="35"/>
      <c r="ZF339" s="35"/>
      <c r="ZG339" s="35"/>
      <c r="ZH339" s="35"/>
      <c r="ZI339" s="35"/>
      <c r="ZJ339" s="35"/>
      <c r="ZK339" s="35"/>
      <c r="ZL339" s="35"/>
      <c r="ZM339" s="35"/>
      <c r="ZN339" s="35"/>
      <c r="ZO339" s="35"/>
      <c r="ZP339" s="35"/>
      <c r="ZQ339" s="35"/>
      <c r="ZR339" s="35"/>
      <c r="ZS339" s="35"/>
      <c r="ZT339" s="35"/>
      <c r="ZU339" s="35"/>
      <c r="ZV339" s="35"/>
      <c r="ZW339" s="35"/>
      <c r="ZX339" s="35"/>
      <c r="ZY339" s="35"/>
      <c r="ZZ339" s="35"/>
      <c r="AAA339" s="35"/>
      <c r="AAB339" s="35"/>
      <c r="AAC339" s="35"/>
      <c r="AAD339" s="35"/>
      <c r="AAE339" s="35"/>
      <c r="AAF339" s="35"/>
      <c r="AAG339" s="35"/>
      <c r="AAH339" s="35"/>
      <c r="AAI339" s="35"/>
      <c r="AAJ339" s="35"/>
      <c r="AAK339" s="35"/>
      <c r="AAL339" s="35"/>
      <c r="AAM339" s="35"/>
      <c r="AAN339" s="35"/>
      <c r="AAO339" s="35"/>
      <c r="AAP339" s="35"/>
      <c r="AAQ339" s="35"/>
      <c r="AAR339" s="35"/>
      <c r="AAS339" s="35"/>
      <c r="AAT339" s="35"/>
      <c r="AAU339" s="35"/>
      <c r="AAV339" s="35"/>
      <c r="AAW339" s="35"/>
      <c r="AAX339" s="35"/>
      <c r="AAY339" s="35"/>
      <c r="AAZ339" s="35"/>
      <c r="ABA339" s="35"/>
      <c r="ABB339" s="35"/>
      <c r="ABC339" s="35"/>
      <c r="ABD339" s="35"/>
      <c r="ABE339" s="35"/>
      <c r="ABF339" s="35"/>
      <c r="ABG339" s="35"/>
      <c r="ABH339" s="35"/>
      <c r="ABI339" s="35"/>
      <c r="ABJ339" s="35"/>
      <c r="ABK339" s="35"/>
      <c r="ABL339" s="35"/>
      <c r="ABM339" s="35"/>
      <c r="ABN339" s="35"/>
      <c r="ABO339" s="35"/>
      <c r="ABP339" s="35"/>
      <c r="ABQ339" s="35">
        <v>150</v>
      </c>
      <c r="ABR339" s="35"/>
      <c r="ABS339" s="35"/>
      <c r="ABT339" s="35"/>
      <c r="ABU339" s="35">
        <v>50</v>
      </c>
      <c r="ABV339" s="35"/>
      <c r="ABW339" s="35"/>
      <c r="ABX339" s="35"/>
      <c r="ABY339" s="35"/>
      <c r="ABZ339" s="35"/>
      <c r="ACA339" s="35"/>
      <c r="ACB339" s="35"/>
      <c r="ACC339" s="35"/>
      <c r="ACD339" s="35"/>
      <c r="ACE339" s="35"/>
      <c r="ACF339" s="35"/>
      <c r="ACG339" s="35"/>
      <c r="ACH339" s="35"/>
      <c r="ACI339" s="35"/>
      <c r="ACJ339" s="35"/>
      <c r="ACK339" s="35"/>
      <c r="ACL339" s="35"/>
      <c r="ACM339" s="35"/>
      <c r="ACN339" s="35"/>
      <c r="ACO339" s="35"/>
      <c r="ACP339" s="35"/>
      <c r="ACQ339" s="35"/>
      <c r="ACR339" s="35"/>
      <c r="ACS339" s="35"/>
      <c r="ACT339" s="35"/>
      <c r="ACU339" s="35"/>
      <c r="ACV339" s="35"/>
      <c r="ACW339" s="35"/>
      <c r="ACX339" s="35"/>
      <c r="ACY339" s="35"/>
      <c r="ACZ339" s="35"/>
      <c r="ADA339" s="35"/>
      <c r="ADB339" s="35"/>
      <c r="ADC339" s="35"/>
      <c r="ADD339" s="35"/>
      <c r="ADE339" s="35"/>
      <c r="ADF339" s="35"/>
      <c r="ADG339" s="35"/>
      <c r="ADH339" s="35"/>
      <c r="ADI339" s="35"/>
      <c r="ADJ339" s="35"/>
      <c r="ADK339" s="35"/>
      <c r="ADL339" s="35"/>
      <c r="ADM339" s="35"/>
      <c r="ADN339" s="35"/>
      <c r="ADO339" s="35"/>
      <c r="ADP339" s="35"/>
      <c r="ADQ339" s="35"/>
      <c r="ADR339" s="35"/>
      <c r="ADS339" s="35"/>
      <c r="ADT339" s="35"/>
      <c r="ADU339" s="35"/>
      <c r="ADV339" s="35"/>
      <c r="ADW339" s="35"/>
      <c r="ADX339" s="35"/>
      <c r="ADY339" s="26">
        <f t="shared" si="15"/>
        <v>0</v>
      </c>
      <c r="ADZ339" s="5"/>
    </row>
    <row r="340" spans="1:806" s="33" customFormat="1" x14ac:dyDescent="0.2">
      <c r="A340" s="38" t="s">
        <v>81</v>
      </c>
      <c r="B340" s="65">
        <f t="shared" si="14"/>
        <v>1</v>
      </c>
      <c r="C340" s="57">
        <v>1</v>
      </c>
      <c r="D340" s="60">
        <v>44832</v>
      </c>
      <c r="E340" s="67">
        <v>42.77</v>
      </c>
      <c r="F340" s="67">
        <f t="shared" si="13"/>
        <v>42.77</v>
      </c>
      <c r="G340" s="65">
        <v>10</v>
      </c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15"/>
      <c r="BF340" s="15"/>
      <c r="BG340" s="136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  <c r="BT340" s="35"/>
      <c r="BU340" s="35"/>
      <c r="BV340" s="35"/>
      <c r="BW340" s="35"/>
      <c r="BX340" s="35"/>
      <c r="BY340" s="35"/>
      <c r="BZ340" s="35"/>
      <c r="CA340" s="35"/>
      <c r="CB340" s="35"/>
      <c r="CC340" s="35"/>
      <c r="CD340" s="35"/>
      <c r="CE340" s="35"/>
      <c r="CF340" s="35"/>
      <c r="CG340" s="35"/>
      <c r="CH340" s="35"/>
      <c r="CI340" s="35"/>
      <c r="CJ340" s="35"/>
      <c r="CK340" s="35"/>
      <c r="CL340" s="35"/>
      <c r="CM340" s="35"/>
      <c r="CN340" s="35"/>
      <c r="CO340" s="35"/>
      <c r="CP340" s="35"/>
      <c r="CQ340" s="35"/>
      <c r="CR340" s="35"/>
      <c r="CS340" s="35"/>
      <c r="CT340" s="35"/>
      <c r="CU340" s="35"/>
      <c r="CV340" s="35"/>
      <c r="CW340" s="35"/>
      <c r="CX340" s="35"/>
      <c r="CY340" s="35"/>
      <c r="CZ340" s="35"/>
      <c r="DA340" s="35"/>
      <c r="DB340" s="35"/>
      <c r="DC340" s="35"/>
      <c r="DD340" s="35"/>
      <c r="DE340" s="35"/>
      <c r="DF340" s="35"/>
      <c r="DG340" s="35"/>
      <c r="DH340" s="35"/>
      <c r="DI340" s="35"/>
      <c r="DJ340" s="35"/>
      <c r="DK340" s="35"/>
      <c r="DL340" s="35"/>
      <c r="DM340" s="35"/>
      <c r="DN340" s="35"/>
      <c r="DO340" s="35"/>
      <c r="DP340" s="35"/>
      <c r="DQ340" s="35"/>
      <c r="DR340" s="35"/>
      <c r="DS340" s="35"/>
      <c r="DT340" s="35"/>
      <c r="DU340" s="35"/>
      <c r="DV340" s="35"/>
      <c r="DW340" s="35"/>
      <c r="DX340" s="35"/>
      <c r="DY340" s="35"/>
      <c r="DZ340" s="35"/>
      <c r="EA340" s="35"/>
      <c r="EB340" s="35"/>
      <c r="EC340" s="35"/>
      <c r="ED340" s="35"/>
      <c r="EE340" s="35"/>
      <c r="EF340" s="35"/>
      <c r="EG340" s="35"/>
      <c r="EH340" s="35"/>
      <c r="EI340" s="35"/>
      <c r="EJ340" s="35"/>
      <c r="EK340" s="35"/>
      <c r="EL340" s="35"/>
      <c r="EM340" s="35"/>
      <c r="EN340" s="35"/>
      <c r="EO340" s="35"/>
      <c r="EP340" s="35"/>
      <c r="EQ340" s="35"/>
      <c r="ER340" s="35"/>
      <c r="ES340" s="35"/>
      <c r="ET340" s="35"/>
      <c r="EU340" s="35"/>
      <c r="EV340" s="35"/>
      <c r="EW340" s="35"/>
      <c r="EX340" s="35"/>
      <c r="EY340" s="35"/>
      <c r="EZ340" s="35"/>
      <c r="FA340" s="35"/>
      <c r="FB340" s="35"/>
      <c r="FC340" s="35"/>
      <c r="FD340" s="35"/>
      <c r="FE340" s="35"/>
      <c r="FF340" s="35"/>
      <c r="FG340" s="35"/>
      <c r="FH340" s="35"/>
      <c r="FI340" s="35"/>
      <c r="FJ340" s="35"/>
      <c r="FK340" s="35"/>
      <c r="FL340" s="35"/>
      <c r="FM340" s="35"/>
      <c r="FN340" s="35"/>
      <c r="FO340" s="35"/>
      <c r="FP340" s="35"/>
      <c r="FQ340" s="35"/>
      <c r="FR340" s="35"/>
      <c r="FS340" s="35"/>
      <c r="FT340" s="35"/>
      <c r="FU340" s="35"/>
      <c r="FV340" s="35"/>
      <c r="FW340" s="35"/>
      <c r="FX340" s="35"/>
      <c r="FY340" s="35"/>
      <c r="FZ340" s="35"/>
      <c r="GA340" s="35"/>
      <c r="GB340" s="35"/>
      <c r="GC340" s="35"/>
      <c r="GD340" s="35"/>
      <c r="GE340" s="35"/>
      <c r="GF340" s="35"/>
      <c r="GG340" s="35"/>
      <c r="GH340" s="35"/>
      <c r="GI340" s="35"/>
      <c r="GJ340" s="35"/>
      <c r="GK340" s="35"/>
      <c r="GL340" s="35"/>
      <c r="GM340" s="35"/>
      <c r="GN340" s="35"/>
      <c r="GO340" s="35"/>
      <c r="GP340" s="35"/>
      <c r="GQ340" s="35"/>
      <c r="GR340" s="35"/>
      <c r="GS340" s="35"/>
      <c r="GT340" s="35"/>
      <c r="GU340" s="35"/>
      <c r="GV340" s="35"/>
      <c r="GW340" s="35"/>
      <c r="GX340" s="35"/>
      <c r="GY340" s="35"/>
      <c r="GZ340" s="35"/>
      <c r="HA340" s="35"/>
      <c r="HB340" s="35"/>
      <c r="HC340" s="35"/>
      <c r="HD340" s="35"/>
      <c r="HE340" s="35"/>
      <c r="HF340" s="35"/>
      <c r="HG340" s="35"/>
      <c r="HH340" s="35"/>
      <c r="HI340" s="35"/>
      <c r="HJ340" s="35"/>
      <c r="HK340" s="35"/>
      <c r="HL340" s="35"/>
      <c r="HM340" s="35"/>
      <c r="HN340" s="35"/>
      <c r="HO340" s="35"/>
      <c r="HP340" s="35"/>
      <c r="HQ340" s="35"/>
      <c r="HR340" s="35"/>
      <c r="HS340" s="35"/>
      <c r="HT340" s="35"/>
      <c r="HU340" s="35"/>
      <c r="HV340" s="35"/>
      <c r="HW340" s="35"/>
      <c r="HX340" s="35"/>
      <c r="HY340" s="35"/>
      <c r="HZ340" s="35"/>
      <c r="IA340" s="35"/>
      <c r="IB340" s="35"/>
      <c r="IC340" s="35"/>
      <c r="ID340" s="35"/>
      <c r="IE340" s="35"/>
      <c r="IF340" s="35"/>
      <c r="IG340" s="35"/>
      <c r="IH340" s="35"/>
      <c r="II340" s="35"/>
      <c r="IJ340" s="35"/>
      <c r="IK340" s="35"/>
      <c r="IL340" s="35"/>
      <c r="IM340" s="35"/>
      <c r="IN340" s="35"/>
      <c r="IO340" s="35"/>
      <c r="IP340" s="35"/>
      <c r="IQ340" s="35"/>
      <c r="IR340" s="35"/>
      <c r="IS340" s="35"/>
      <c r="IT340" s="35"/>
      <c r="IU340" s="35"/>
      <c r="IV340" s="35"/>
      <c r="IW340" s="35"/>
      <c r="IX340" s="35"/>
      <c r="IY340" s="35"/>
      <c r="IZ340" s="35"/>
      <c r="JA340" s="35"/>
      <c r="JB340" s="35"/>
      <c r="JC340" s="35"/>
      <c r="JD340" s="35"/>
      <c r="JE340" s="35"/>
      <c r="JF340" s="35"/>
      <c r="JG340" s="35"/>
      <c r="JH340" s="35"/>
      <c r="JI340" s="35"/>
      <c r="JJ340" s="35"/>
      <c r="JK340" s="35"/>
      <c r="JL340" s="35"/>
      <c r="JM340" s="35"/>
      <c r="JN340" s="35"/>
      <c r="JO340" s="35"/>
      <c r="JP340" s="35"/>
      <c r="JQ340" s="35"/>
      <c r="JR340" s="35"/>
      <c r="JS340" s="35">
        <v>1</v>
      </c>
      <c r="JT340" s="35"/>
      <c r="JU340" s="35"/>
      <c r="JV340" s="35"/>
      <c r="JW340" s="35"/>
      <c r="JX340" s="35"/>
      <c r="JY340" s="35"/>
      <c r="JZ340" s="35"/>
      <c r="KA340" s="35"/>
      <c r="KB340" s="35"/>
      <c r="KC340" s="35"/>
      <c r="KD340" s="35"/>
      <c r="KE340" s="35"/>
      <c r="KF340" s="35"/>
      <c r="KG340" s="35"/>
      <c r="KH340" s="35"/>
      <c r="KI340" s="35"/>
      <c r="KJ340" s="35"/>
      <c r="KK340" s="35"/>
      <c r="KL340" s="35"/>
      <c r="KM340" s="35"/>
      <c r="KN340" s="35"/>
      <c r="KO340" s="35"/>
      <c r="KP340" s="35"/>
      <c r="KQ340" s="35"/>
      <c r="KR340" s="35"/>
      <c r="KS340" s="35"/>
      <c r="KT340" s="35"/>
      <c r="KU340" s="35"/>
      <c r="KV340" s="35"/>
      <c r="KW340" s="35"/>
      <c r="KX340" s="35">
        <v>2</v>
      </c>
      <c r="KY340" s="35"/>
      <c r="KZ340" s="35"/>
      <c r="LA340" s="35"/>
      <c r="LB340" s="35"/>
      <c r="LC340" s="35">
        <v>2</v>
      </c>
      <c r="LD340" s="35"/>
      <c r="LE340" s="35">
        <v>1</v>
      </c>
      <c r="LF340" s="35"/>
      <c r="LG340" s="35"/>
      <c r="LH340" s="35"/>
      <c r="LI340" s="35"/>
      <c r="LJ340" s="35"/>
      <c r="LK340" s="35"/>
      <c r="LL340" s="35"/>
      <c r="LM340" s="35"/>
      <c r="LN340" s="35"/>
      <c r="LO340" s="35"/>
      <c r="LP340" s="35"/>
      <c r="LQ340" s="35"/>
      <c r="LR340" s="35"/>
      <c r="LS340" s="35"/>
      <c r="LT340" s="35"/>
      <c r="LU340" s="35"/>
      <c r="LV340" s="35"/>
      <c r="LW340" s="35"/>
      <c r="LX340" s="35"/>
      <c r="LY340" s="35"/>
      <c r="LZ340" s="35"/>
      <c r="MA340" s="35"/>
      <c r="MB340" s="35"/>
      <c r="MC340" s="35"/>
      <c r="MD340" s="35"/>
      <c r="ME340" s="35"/>
      <c r="MF340" s="35"/>
      <c r="MG340" s="35"/>
      <c r="MH340" s="35"/>
      <c r="MI340" s="35"/>
      <c r="MJ340" s="35"/>
      <c r="MK340" s="35"/>
      <c r="ML340" s="35"/>
      <c r="MM340" s="35"/>
      <c r="MN340" s="35"/>
      <c r="MO340" s="35"/>
      <c r="MP340" s="35"/>
      <c r="MQ340" s="35"/>
      <c r="MR340" s="35"/>
      <c r="MS340" s="35"/>
      <c r="MT340" s="35"/>
      <c r="MU340" s="35"/>
      <c r="MV340" s="35"/>
      <c r="MW340" s="35"/>
      <c r="MX340" s="35"/>
      <c r="MY340" s="35"/>
      <c r="MZ340" s="35"/>
      <c r="NA340" s="35"/>
      <c r="NB340" s="35"/>
      <c r="NC340" s="35"/>
      <c r="ND340" s="35"/>
      <c r="NE340" s="35"/>
      <c r="NF340" s="35"/>
      <c r="NG340" s="35"/>
      <c r="NH340" s="35"/>
      <c r="NI340" s="35"/>
      <c r="NJ340" s="35"/>
      <c r="NK340" s="35"/>
      <c r="NL340" s="35"/>
      <c r="NM340" s="35"/>
      <c r="NN340" s="35"/>
      <c r="NO340" s="35"/>
      <c r="NP340" s="35"/>
      <c r="NQ340" s="35"/>
      <c r="NR340" s="35"/>
      <c r="NS340" s="35"/>
      <c r="NT340" s="35"/>
      <c r="NU340" s="35"/>
      <c r="NV340" s="35"/>
      <c r="NW340" s="35"/>
      <c r="NX340" s="35"/>
      <c r="NY340" s="35"/>
      <c r="NZ340" s="35"/>
      <c r="OA340" s="35"/>
      <c r="OB340" s="35"/>
      <c r="OC340" s="35"/>
      <c r="OD340" s="35"/>
      <c r="OE340" s="35"/>
      <c r="OF340" s="35"/>
      <c r="OG340" s="35"/>
      <c r="OH340" s="35"/>
      <c r="OI340" s="35"/>
      <c r="OJ340" s="35"/>
      <c r="OK340" s="35"/>
      <c r="OL340" s="35"/>
      <c r="OM340" s="35"/>
      <c r="ON340" s="35"/>
      <c r="OO340" s="35"/>
      <c r="OP340" s="35"/>
      <c r="OQ340" s="35"/>
      <c r="OR340" s="35"/>
      <c r="OS340" s="35"/>
      <c r="OT340" s="35"/>
      <c r="OU340" s="35"/>
      <c r="OV340" s="35"/>
      <c r="OW340" s="35"/>
      <c r="OX340" s="35"/>
      <c r="OY340" s="35"/>
      <c r="OZ340" s="35"/>
      <c r="PA340" s="35"/>
      <c r="PB340" s="35"/>
      <c r="PC340" s="35"/>
      <c r="PD340" s="35"/>
      <c r="PE340" s="35"/>
      <c r="PF340" s="35"/>
      <c r="PG340" s="35"/>
      <c r="PH340" s="35"/>
      <c r="PI340" s="35"/>
      <c r="PJ340" s="35"/>
      <c r="PK340" s="35"/>
      <c r="PL340" s="35"/>
      <c r="PM340" s="35"/>
      <c r="PN340" s="35"/>
      <c r="PO340" s="35"/>
      <c r="PP340" s="35"/>
      <c r="PQ340" s="35"/>
      <c r="PR340" s="35"/>
      <c r="PS340" s="35"/>
      <c r="PT340" s="35"/>
      <c r="PU340" s="35"/>
      <c r="PV340" s="35"/>
      <c r="PW340" s="35"/>
      <c r="PX340" s="35"/>
      <c r="PY340" s="35"/>
      <c r="PZ340" s="35"/>
      <c r="QA340" s="35"/>
      <c r="QB340" s="35"/>
      <c r="QC340" s="35"/>
      <c r="QD340" s="35"/>
      <c r="QE340" s="35"/>
      <c r="QF340" s="35">
        <v>1</v>
      </c>
      <c r="QG340" s="35"/>
      <c r="QH340" s="35"/>
      <c r="QI340" s="35"/>
      <c r="QJ340" s="35"/>
      <c r="QK340" s="35">
        <v>10</v>
      </c>
      <c r="QL340" s="35"/>
      <c r="QM340" s="35"/>
      <c r="QN340" s="35"/>
      <c r="QO340" s="35"/>
      <c r="QP340" s="35"/>
      <c r="QQ340" s="35"/>
      <c r="QR340" s="35"/>
      <c r="QS340" s="35"/>
      <c r="QT340" s="35"/>
      <c r="QU340" s="35"/>
      <c r="QV340" s="35"/>
      <c r="QW340" s="35"/>
      <c r="QX340" s="35"/>
      <c r="QY340" s="35"/>
      <c r="QZ340" s="35"/>
      <c r="RA340" s="35"/>
      <c r="RB340" s="35"/>
      <c r="RC340" s="35"/>
      <c r="RD340" s="35"/>
      <c r="RE340" s="35"/>
      <c r="RF340" s="35"/>
      <c r="RG340" s="35"/>
      <c r="RH340" s="35"/>
      <c r="RI340" s="35"/>
      <c r="RJ340" s="35"/>
      <c r="RK340" s="35"/>
      <c r="RL340" s="35"/>
      <c r="RM340" s="35"/>
      <c r="RN340" s="35"/>
      <c r="RO340" s="35"/>
      <c r="RP340" s="35"/>
      <c r="RQ340" s="35"/>
      <c r="RR340" s="35"/>
      <c r="RS340" s="35"/>
      <c r="RT340" s="35"/>
      <c r="RU340" s="35"/>
      <c r="RV340" s="35"/>
      <c r="RW340" s="35"/>
      <c r="RX340" s="35"/>
      <c r="RY340" s="35"/>
      <c r="RZ340" s="35"/>
      <c r="SA340" s="35"/>
      <c r="SB340" s="35"/>
      <c r="SC340" s="35"/>
      <c r="SD340" s="35"/>
      <c r="SE340" s="35"/>
      <c r="SF340" s="35"/>
      <c r="SG340" s="35"/>
      <c r="SH340" s="35"/>
      <c r="SI340" s="35"/>
      <c r="SJ340" s="35"/>
      <c r="SK340" s="35"/>
      <c r="SL340" s="35"/>
      <c r="SM340" s="35"/>
      <c r="SN340" s="35"/>
      <c r="SO340" s="35"/>
      <c r="SP340" s="35"/>
      <c r="SQ340" s="35"/>
      <c r="SR340" s="35"/>
      <c r="SS340" s="35"/>
      <c r="ST340" s="35"/>
      <c r="SU340" s="35"/>
      <c r="SV340" s="35"/>
      <c r="SW340" s="35"/>
      <c r="SX340" s="35"/>
      <c r="SY340" s="35"/>
      <c r="SZ340" s="35"/>
      <c r="TA340" s="35"/>
      <c r="TB340" s="35"/>
      <c r="TC340" s="35"/>
      <c r="TD340" s="35"/>
      <c r="TE340" s="35"/>
      <c r="TF340" s="35"/>
      <c r="TG340" s="35"/>
      <c r="TH340" s="35"/>
      <c r="TI340" s="35"/>
      <c r="TJ340" s="35"/>
      <c r="TK340" s="35"/>
      <c r="TL340" s="35"/>
      <c r="TM340" s="35"/>
      <c r="TN340" s="35"/>
      <c r="TO340" s="35"/>
      <c r="TP340" s="35"/>
      <c r="TQ340" s="35"/>
      <c r="TR340" s="35"/>
      <c r="TS340" s="35"/>
      <c r="TT340" s="35"/>
      <c r="TU340" s="35"/>
      <c r="TV340" s="35"/>
      <c r="TW340" s="35"/>
      <c r="TX340" s="35"/>
      <c r="TY340" s="35"/>
      <c r="TZ340" s="35"/>
      <c r="UA340" s="35"/>
      <c r="UB340" s="35"/>
      <c r="UC340" s="35"/>
      <c r="UD340" s="35"/>
      <c r="UE340" s="35"/>
      <c r="UF340" s="35"/>
      <c r="UG340" s="35"/>
      <c r="UH340" s="35"/>
      <c r="UI340" s="35"/>
      <c r="UJ340" s="35"/>
      <c r="UK340" s="35"/>
      <c r="UL340" s="35"/>
      <c r="UM340" s="35"/>
      <c r="UN340" s="35"/>
      <c r="UO340" s="35"/>
      <c r="UP340" s="35"/>
      <c r="UQ340" s="35"/>
      <c r="UR340" s="35"/>
      <c r="US340" s="35"/>
      <c r="UT340" s="35"/>
      <c r="UU340" s="35"/>
      <c r="UV340" s="35"/>
      <c r="UW340" s="35"/>
      <c r="UX340" s="35"/>
      <c r="UY340" s="35"/>
      <c r="UZ340" s="35"/>
      <c r="VA340" s="35"/>
      <c r="VB340" s="35"/>
      <c r="VC340" s="35"/>
      <c r="VD340" s="35"/>
      <c r="VE340" s="35"/>
      <c r="VF340" s="35"/>
      <c r="VG340" s="35"/>
      <c r="VH340" s="35"/>
      <c r="VI340" s="35"/>
      <c r="VJ340" s="35"/>
      <c r="VK340" s="35"/>
      <c r="VL340" s="35"/>
      <c r="VM340" s="35"/>
      <c r="VN340" s="35"/>
      <c r="VO340" s="35"/>
      <c r="VP340" s="35"/>
      <c r="VQ340" s="35"/>
      <c r="VR340" s="35"/>
      <c r="VS340" s="35"/>
      <c r="VT340" s="35"/>
      <c r="VU340" s="35"/>
      <c r="VV340" s="35"/>
      <c r="VW340" s="35"/>
      <c r="VX340" s="35"/>
      <c r="VY340" s="35"/>
      <c r="VZ340" s="35"/>
      <c r="WA340" s="35"/>
      <c r="WB340" s="35"/>
      <c r="WC340" s="35"/>
      <c r="WD340" s="35"/>
      <c r="WE340" s="35"/>
      <c r="WF340" s="35"/>
      <c r="WG340" s="35"/>
      <c r="WH340" s="35"/>
      <c r="WI340" s="35"/>
      <c r="WJ340" s="35"/>
      <c r="WK340" s="35"/>
      <c r="WL340" s="35"/>
      <c r="WM340" s="35"/>
      <c r="WN340" s="35"/>
      <c r="WO340" s="35"/>
      <c r="WP340" s="35"/>
      <c r="WQ340" s="35"/>
      <c r="WR340" s="35"/>
      <c r="WS340" s="35"/>
      <c r="WT340" s="35"/>
      <c r="WU340" s="35"/>
      <c r="WV340" s="35"/>
      <c r="WW340" s="35"/>
      <c r="WX340" s="35"/>
      <c r="WY340" s="35"/>
      <c r="WZ340" s="35"/>
      <c r="XA340" s="35"/>
      <c r="XB340" s="35"/>
      <c r="XC340" s="35"/>
      <c r="XD340" s="35"/>
      <c r="XE340" s="35"/>
      <c r="XF340" s="35"/>
      <c r="XG340" s="35"/>
      <c r="XH340" s="35"/>
      <c r="XI340" s="35"/>
      <c r="XJ340" s="35"/>
      <c r="XK340" s="35"/>
      <c r="XL340" s="35"/>
      <c r="XM340" s="35"/>
      <c r="XN340" s="35"/>
      <c r="XO340" s="35"/>
      <c r="XP340" s="35"/>
      <c r="XQ340" s="35"/>
      <c r="XR340" s="35"/>
      <c r="XS340" s="35"/>
      <c r="XT340" s="35"/>
      <c r="XU340" s="35"/>
      <c r="XV340" s="35"/>
      <c r="XW340" s="35"/>
      <c r="XX340" s="35"/>
      <c r="XY340" s="35">
        <v>3</v>
      </c>
      <c r="XZ340" s="35"/>
      <c r="YA340" s="35"/>
      <c r="YB340" s="35"/>
      <c r="YC340" s="35">
        <v>1</v>
      </c>
      <c r="YD340" s="35"/>
      <c r="YE340" s="35"/>
      <c r="YF340" s="35"/>
      <c r="YG340" s="35"/>
      <c r="YH340" s="35"/>
      <c r="YI340" s="35"/>
      <c r="YJ340" s="35"/>
      <c r="YK340" s="35"/>
      <c r="YL340" s="35"/>
      <c r="YM340" s="35"/>
      <c r="YN340" s="35"/>
      <c r="YO340" s="35"/>
      <c r="YP340" s="35"/>
      <c r="YQ340" s="35"/>
      <c r="YR340" s="35"/>
      <c r="YS340" s="35"/>
      <c r="YT340" s="35"/>
      <c r="YU340" s="35"/>
      <c r="YV340" s="35"/>
      <c r="YW340" s="35"/>
      <c r="YX340" s="35"/>
      <c r="YY340" s="35"/>
      <c r="YZ340" s="35"/>
      <c r="ZA340" s="35"/>
      <c r="ZB340" s="35"/>
      <c r="ZC340" s="35"/>
      <c r="ZD340" s="35"/>
      <c r="ZE340" s="35"/>
      <c r="ZF340" s="35"/>
      <c r="ZG340" s="35"/>
      <c r="ZH340" s="35"/>
      <c r="ZI340" s="35"/>
      <c r="ZJ340" s="35"/>
      <c r="ZK340" s="35"/>
      <c r="ZL340" s="35"/>
      <c r="ZM340" s="35"/>
      <c r="ZN340" s="35"/>
      <c r="ZO340" s="35"/>
      <c r="ZP340" s="35"/>
      <c r="ZQ340" s="35"/>
      <c r="ZR340" s="35"/>
      <c r="ZS340" s="35"/>
      <c r="ZT340" s="35"/>
      <c r="ZU340" s="35"/>
      <c r="ZV340" s="35"/>
      <c r="ZW340" s="35"/>
      <c r="ZX340" s="35"/>
      <c r="ZY340" s="35"/>
      <c r="ZZ340" s="35"/>
      <c r="AAA340" s="35"/>
      <c r="AAB340" s="35"/>
      <c r="AAC340" s="35"/>
      <c r="AAD340" s="35"/>
      <c r="AAE340" s="35"/>
      <c r="AAF340" s="35"/>
      <c r="AAG340" s="35"/>
      <c r="AAH340" s="35"/>
      <c r="AAI340" s="35"/>
      <c r="AAJ340" s="35"/>
      <c r="AAK340" s="35"/>
      <c r="AAL340" s="35"/>
      <c r="AAM340" s="35"/>
      <c r="AAN340" s="35"/>
      <c r="AAO340" s="35"/>
      <c r="AAP340" s="35"/>
      <c r="AAQ340" s="35"/>
      <c r="AAR340" s="35"/>
      <c r="AAS340" s="35"/>
      <c r="AAT340" s="35"/>
      <c r="AAU340" s="35"/>
      <c r="AAV340" s="35"/>
      <c r="AAW340" s="35"/>
      <c r="AAX340" s="35"/>
      <c r="AAY340" s="35"/>
      <c r="AAZ340" s="35"/>
      <c r="ABA340" s="35"/>
      <c r="ABB340" s="35"/>
      <c r="ABC340" s="35"/>
      <c r="ABD340" s="35"/>
      <c r="ABE340" s="35"/>
      <c r="ABF340" s="35"/>
      <c r="ABG340" s="35"/>
      <c r="ABH340" s="35"/>
      <c r="ABI340" s="35">
        <v>2</v>
      </c>
      <c r="ABJ340" s="35"/>
      <c r="ABK340" s="35"/>
      <c r="ABL340" s="35"/>
      <c r="ABM340" s="35"/>
      <c r="ABN340" s="35"/>
      <c r="ABO340" s="35"/>
      <c r="ABP340" s="35"/>
      <c r="ABQ340" s="35"/>
      <c r="ABR340" s="35"/>
      <c r="ABS340" s="35"/>
      <c r="ABT340" s="35"/>
      <c r="ABU340" s="35">
        <v>2</v>
      </c>
      <c r="ABV340" s="35"/>
      <c r="ABW340" s="35"/>
      <c r="ABX340" s="35"/>
      <c r="ABY340" s="35"/>
      <c r="ABZ340" s="35"/>
      <c r="ACA340" s="35"/>
      <c r="ACB340" s="35"/>
      <c r="ACC340" s="35"/>
      <c r="ACD340" s="35"/>
      <c r="ACE340" s="35"/>
      <c r="ACF340" s="35"/>
      <c r="ACG340" s="35"/>
      <c r="ACH340" s="35"/>
      <c r="ACI340" s="35"/>
      <c r="ACJ340" s="35"/>
      <c r="ACK340" s="35"/>
      <c r="ACL340" s="35"/>
      <c r="ACM340" s="35">
        <v>2</v>
      </c>
      <c r="ACN340" s="35"/>
      <c r="ACO340" s="35"/>
      <c r="ACP340" s="35"/>
      <c r="ACQ340" s="35"/>
      <c r="ACR340" s="35"/>
      <c r="ACS340" s="35"/>
      <c r="ACT340" s="35"/>
      <c r="ACU340" s="35"/>
      <c r="ACV340" s="35"/>
      <c r="ACW340" s="35"/>
      <c r="ACX340" s="35"/>
      <c r="ACY340" s="35"/>
      <c r="ACZ340" s="35"/>
      <c r="ADA340" s="35"/>
      <c r="ADB340" s="35"/>
      <c r="ADC340" s="35"/>
      <c r="ADD340" s="35"/>
      <c r="ADE340" s="35"/>
      <c r="ADF340" s="35"/>
      <c r="ADG340" s="35"/>
      <c r="ADH340" s="35"/>
      <c r="ADI340" s="35"/>
      <c r="ADJ340" s="35">
        <v>1</v>
      </c>
      <c r="ADK340" s="35"/>
      <c r="ADL340" s="35"/>
      <c r="ADM340" s="35"/>
      <c r="ADN340" s="35"/>
      <c r="ADO340" s="35"/>
      <c r="ADP340" s="35"/>
      <c r="ADQ340" s="35"/>
      <c r="ADR340" s="35"/>
      <c r="ADS340" s="35"/>
      <c r="ADT340" s="35"/>
      <c r="ADU340" s="35"/>
      <c r="ADV340" s="35"/>
      <c r="ADW340" s="35"/>
      <c r="ADX340" s="35"/>
      <c r="ADY340" s="26">
        <f t="shared" si="15"/>
        <v>0</v>
      </c>
      <c r="ADZ340" s="5"/>
    </row>
    <row r="341" spans="1:806" s="33" customFormat="1" x14ac:dyDescent="0.2">
      <c r="A341" s="38" t="s">
        <v>81</v>
      </c>
      <c r="B341" s="65">
        <f t="shared" si="14"/>
        <v>0</v>
      </c>
      <c r="C341" s="57">
        <v>10</v>
      </c>
      <c r="D341" s="60">
        <v>44809</v>
      </c>
      <c r="E341" s="67">
        <v>39.35</v>
      </c>
      <c r="F341" s="67">
        <f t="shared" si="13"/>
        <v>0</v>
      </c>
      <c r="G341" s="65">
        <v>10</v>
      </c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15"/>
      <c r="BF341" s="15"/>
      <c r="BG341" s="136"/>
      <c r="BH341" s="35"/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  <c r="BT341" s="35"/>
      <c r="BU341" s="35"/>
      <c r="BV341" s="35"/>
      <c r="BW341" s="35"/>
      <c r="BX341" s="35"/>
      <c r="BY341" s="35"/>
      <c r="BZ341" s="35"/>
      <c r="CA341" s="35"/>
      <c r="CB341" s="35"/>
      <c r="CC341" s="35"/>
      <c r="CD341" s="35"/>
      <c r="CE341" s="35"/>
      <c r="CF341" s="35"/>
      <c r="CG341" s="35"/>
      <c r="CH341" s="35"/>
      <c r="CI341" s="35"/>
      <c r="CJ341" s="35"/>
      <c r="CK341" s="35"/>
      <c r="CL341" s="35"/>
      <c r="CM341" s="35"/>
      <c r="CN341" s="35"/>
      <c r="CO341" s="35"/>
      <c r="CP341" s="35"/>
      <c r="CQ341" s="35"/>
      <c r="CR341" s="35"/>
      <c r="CS341" s="35"/>
      <c r="CT341" s="35"/>
      <c r="CU341" s="35"/>
      <c r="CV341" s="35"/>
      <c r="CW341" s="35"/>
      <c r="CX341" s="35"/>
      <c r="CY341" s="35"/>
      <c r="CZ341" s="35"/>
      <c r="DA341" s="35"/>
      <c r="DB341" s="35"/>
      <c r="DC341" s="35"/>
      <c r="DD341" s="35"/>
      <c r="DE341" s="35"/>
      <c r="DF341" s="35"/>
      <c r="DG341" s="35"/>
      <c r="DH341" s="35"/>
      <c r="DI341" s="35"/>
      <c r="DJ341" s="35"/>
      <c r="DK341" s="35"/>
      <c r="DL341" s="35"/>
      <c r="DM341" s="35"/>
      <c r="DN341" s="35"/>
      <c r="DO341" s="35"/>
      <c r="DP341" s="35"/>
      <c r="DQ341" s="35"/>
      <c r="DR341" s="35"/>
      <c r="DS341" s="35"/>
      <c r="DT341" s="35"/>
      <c r="DU341" s="35"/>
      <c r="DV341" s="35"/>
      <c r="DW341" s="35"/>
      <c r="DX341" s="35"/>
      <c r="DY341" s="35"/>
      <c r="DZ341" s="35"/>
      <c r="EA341" s="35"/>
      <c r="EB341" s="35"/>
      <c r="EC341" s="35"/>
      <c r="ED341" s="35"/>
      <c r="EE341" s="35"/>
      <c r="EF341" s="35"/>
      <c r="EG341" s="35"/>
      <c r="EH341" s="35"/>
      <c r="EI341" s="35"/>
      <c r="EJ341" s="35"/>
      <c r="EK341" s="35"/>
      <c r="EL341" s="35"/>
      <c r="EM341" s="35"/>
      <c r="EN341" s="35"/>
      <c r="EO341" s="35"/>
      <c r="EP341" s="35"/>
      <c r="EQ341" s="35"/>
      <c r="ER341" s="35"/>
      <c r="ES341" s="35"/>
      <c r="ET341" s="35"/>
      <c r="EU341" s="35"/>
      <c r="EV341" s="35"/>
      <c r="EW341" s="35"/>
      <c r="EX341" s="35"/>
      <c r="EY341" s="35"/>
      <c r="EZ341" s="35"/>
      <c r="FA341" s="35"/>
      <c r="FB341" s="35"/>
      <c r="FC341" s="35"/>
      <c r="FD341" s="35"/>
      <c r="FE341" s="35"/>
      <c r="FF341" s="35"/>
      <c r="FG341" s="35"/>
      <c r="FH341" s="35"/>
      <c r="FI341" s="35"/>
      <c r="FJ341" s="35"/>
      <c r="FK341" s="35"/>
      <c r="FL341" s="35"/>
      <c r="FM341" s="35"/>
      <c r="FN341" s="35"/>
      <c r="FO341" s="35"/>
      <c r="FP341" s="35"/>
      <c r="FQ341" s="35"/>
      <c r="FR341" s="35"/>
      <c r="FS341" s="35"/>
      <c r="FT341" s="35"/>
      <c r="FU341" s="35"/>
      <c r="FV341" s="35"/>
      <c r="FW341" s="35"/>
      <c r="FX341" s="35"/>
      <c r="FY341" s="35"/>
      <c r="FZ341" s="35"/>
      <c r="GA341" s="35"/>
      <c r="GB341" s="35"/>
      <c r="GC341" s="35"/>
      <c r="GD341" s="35"/>
      <c r="GE341" s="35"/>
      <c r="GF341" s="35"/>
      <c r="GG341" s="35"/>
      <c r="GH341" s="35"/>
      <c r="GI341" s="35"/>
      <c r="GJ341" s="35"/>
      <c r="GK341" s="35"/>
      <c r="GL341" s="35"/>
      <c r="GM341" s="35"/>
      <c r="GN341" s="35"/>
      <c r="GO341" s="35"/>
      <c r="GP341" s="35"/>
      <c r="GQ341" s="35"/>
      <c r="GR341" s="35"/>
      <c r="GS341" s="35"/>
      <c r="GT341" s="35"/>
      <c r="GU341" s="35"/>
      <c r="GV341" s="35"/>
      <c r="GW341" s="35"/>
      <c r="GX341" s="35"/>
      <c r="GY341" s="35"/>
      <c r="GZ341" s="35"/>
      <c r="HA341" s="35"/>
      <c r="HB341" s="35"/>
      <c r="HC341" s="35"/>
      <c r="HD341" s="35"/>
      <c r="HE341" s="35"/>
      <c r="HF341" s="35"/>
      <c r="HG341" s="35"/>
      <c r="HH341" s="35"/>
      <c r="HI341" s="35"/>
      <c r="HJ341" s="35"/>
      <c r="HK341" s="35"/>
      <c r="HL341" s="35"/>
      <c r="HM341" s="35"/>
      <c r="HN341" s="35"/>
      <c r="HO341" s="35"/>
      <c r="HP341" s="35"/>
      <c r="HQ341" s="35"/>
      <c r="HR341" s="35"/>
      <c r="HS341" s="35"/>
      <c r="HT341" s="35"/>
      <c r="HU341" s="35"/>
      <c r="HV341" s="35"/>
      <c r="HW341" s="35"/>
      <c r="HX341" s="35"/>
      <c r="HY341" s="35"/>
      <c r="HZ341" s="35"/>
      <c r="IA341" s="35"/>
      <c r="IB341" s="35"/>
      <c r="IC341" s="35"/>
      <c r="ID341" s="35"/>
      <c r="IE341" s="35"/>
      <c r="IF341" s="35"/>
      <c r="IG341" s="35"/>
      <c r="IH341" s="35"/>
      <c r="II341" s="35"/>
      <c r="IJ341" s="35"/>
      <c r="IK341" s="35"/>
      <c r="IL341" s="35"/>
      <c r="IM341" s="35"/>
      <c r="IN341" s="35"/>
      <c r="IO341" s="35"/>
      <c r="IP341" s="35"/>
      <c r="IQ341" s="35"/>
      <c r="IR341" s="35"/>
      <c r="IS341" s="35"/>
      <c r="IT341" s="35"/>
      <c r="IU341" s="35"/>
      <c r="IV341" s="35"/>
      <c r="IW341" s="35"/>
      <c r="IX341" s="35"/>
      <c r="IY341" s="35"/>
      <c r="IZ341" s="35"/>
      <c r="JA341" s="35"/>
      <c r="JB341" s="35"/>
      <c r="JC341" s="35"/>
      <c r="JD341" s="35"/>
      <c r="JE341" s="35"/>
      <c r="JF341" s="35"/>
      <c r="JG341" s="35"/>
      <c r="JH341" s="35"/>
      <c r="JI341" s="35"/>
      <c r="JJ341" s="35"/>
      <c r="JK341" s="35"/>
      <c r="JL341" s="35"/>
      <c r="JM341" s="35"/>
      <c r="JN341" s="35"/>
      <c r="JO341" s="35"/>
      <c r="JP341" s="35"/>
      <c r="JQ341" s="35"/>
      <c r="JR341" s="35"/>
      <c r="JS341" s="35"/>
      <c r="JT341" s="35"/>
      <c r="JU341" s="35"/>
      <c r="JV341" s="35"/>
      <c r="JW341" s="35"/>
      <c r="JX341" s="35"/>
      <c r="JY341" s="35"/>
      <c r="JZ341" s="35"/>
      <c r="KA341" s="35"/>
      <c r="KB341" s="35"/>
      <c r="KC341" s="35"/>
      <c r="KD341" s="35"/>
      <c r="KE341" s="35"/>
      <c r="KF341" s="35"/>
      <c r="KG341" s="35"/>
      <c r="KH341" s="35"/>
      <c r="KI341" s="35"/>
      <c r="KJ341" s="35"/>
      <c r="KK341" s="35"/>
      <c r="KL341" s="35"/>
      <c r="KM341" s="35"/>
      <c r="KN341" s="35"/>
      <c r="KO341" s="35"/>
      <c r="KP341" s="35"/>
      <c r="KQ341" s="35"/>
      <c r="KR341" s="35"/>
      <c r="KS341" s="35"/>
      <c r="KT341" s="35"/>
      <c r="KU341" s="35"/>
      <c r="KV341" s="35"/>
      <c r="KW341" s="35"/>
      <c r="KX341" s="35"/>
      <c r="KY341" s="35"/>
      <c r="KZ341" s="35"/>
      <c r="LA341" s="35"/>
      <c r="LB341" s="35"/>
      <c r="LC341" s="35">
        <v>1</v>
      </c>
      <c r="LD341" s="35"/>
      <c r="LE341" s="35"/>
      <c r="LF341" s="35"/>
      <c r="LG341" s="35"/>
      <c r="LH341" s="35"/>
      <c r="LI341" s="35"/>
      <c r="LJ341" s="35"/>
      <c r="LK341" s="35"/>
      <c r="LL341" s="35"/>
      <c r="LM341" s="35"/>
      <c r="LN341" s="35"/>
      <c r="LO341" s="35"/>
      <c r="LP341" s="35"/>
      <c r="LQ341" s="35"/>
      <c r="LR341" s="35"/>
      <c r="LS341" s="35"/>
      <c r="LT341" s="35"/>
      <c r="LU341" s="35"/>
      <c r="LV341" s="35"/>
      <c r="LW341" s="35"/>
      <c r="LX341" s="35"/>
      <c r="LY341" s="35"/>
      <c r="LZ341" s="35"/>
      <c r="MA341" s="35"/>
      <c r="MB341" s="35"/>
      <c r="MC341" s="35"/>
      <c r="MD341" s="35"/>
      <c r="ME341" s="35"/>
      <c r="MF341" s="35"/>
      <c r="MG341" s="35"/>
      <c r="MH341" s="35"/>
      <c r="MI341" s="35"/>
      <c r="MJ341" s="35"/>
      <c r="MK341" s="35"/>
      <c r="ML341" s="35"/>
      <c r="MM341" s="35"/>
      <c r="MN341" s="35"/>
      <c r="MO341" s="35"/>
      <c r="MP341" s="35"/>
      <c r="MQ341" s="35"/>
      <c r="MR341" s="35"/>
      <c r="MS341" s="35"/>
      <c r="MT341" s="35"/>
      <c r="MU341" s="35"/>
      <c r="MV341" s="35"/>
      <c r="MW341" s="35"/>
      <c r="MX341" s="35"/>
      <c r="MY341" s="35"/>
      <c r="MZ341" s="35"/>
      <c r="NA341" s="35"/>
      <c r="NB341" s="35"/>
      <c r="NC341" s="35"/>
      <c r="ND341" s="35"/>
      <c r="NE341" s="35"/>
      <c r="NF341" s="35"/>
      <c r="NG341" s="35"/>
      <c r="NH341" s="35"/>
      <c r="NI341" s="35"/>
      <c r="NJ341" s="35"/>
      <c r="NK341" s="35"/>
      <c r="NL341" s="35"/>
      <c r="NM341" s="35"/>
      <c r="NN341" s="35"/>
      <c r="NO341" s="35"/>
      <c r="NP341" s="35"/>
      <c r="NQ341" s="35"/>
      <c r="NR341" s="35"/>
      <c r="NS341" s="35"/>
      <c r="NT341" s="35"/>
      <c r="NU341" s="35"/>
      <c r="NV341" s="35"/>
      <c r="NW341" s="35"/>
      <c r="NX341" s="35"/>
      <c r="NY341" s="35"/>
      <c r="NZ341" s="35"/>
      <c r="OA341" s="35"/>
      <c r="OB341" s="35"/>
      <c r="OC341" s="35"/>
      <c r="OD341" s="35"/>
      <c r="OE341" s="35"/>
      <c r="OF341" s="35"/>
      <c r="OG341" s="35"/>
      <c r="OH341" s="35"/>
      <c r="OI341" s="35"/>
      <c r="OJ341" s="35"/>
      <c r="OK341" s="35"/>
      <c r="OL341" s="35"/>
      <c r="OM341" s="35"/>
      <c r="ON341" s="35"/>
      <c r="OO341" s="35"/>
      <c r="OP341" s="35"/>
      <c r="OQ341" s="35"/>
      <c r="OR341" s="35"/>
      <c r="OS341" s="35"/>
      <c r="OT341" s="35"/>
      <c r="OU341" s="35"/>
      <c r="OV341" s="35"/>
      <c r="OW341" s="35"/>
      <c r="OX341" s="35"/>
      <c r="OY341" s="35"/>
      <c r="OZ341" s="35"/>
      <c r="PA341" s="35"/>
      <c r="PB341" s="35"/>
      <c r="PC341" s="35"/>
      <c r="PD341" s="35"/>
      <c r="PE341" s="35"/>
      <c r="PF341" s="35"/>
      <c r="PG341" s="35"/>
      <c r="PH341" s="35"/>
      <c r="PI341" s="35"/>
      <c r="PJ341" s="35"/>
      <c r="PK341" s="35"/>
      <c r="PL341" s="35"/>
      <c r="PM341" s="35"/>
      <c r="PN341" s="35"/>
      <c r="PO341" s="35"/>
      <c r="PP341" s="35"/>
      <c r="PQ341" s="35"/>
      <c r="PR341" s="35"/>
      <c r="PS341" s="35"/>
      <c r="PT341" s="35"/>
      <c r="PU341" s="35"/>
      <c r="PV341" s="35"/>
      <c r="PW341" s="35"/>
      <c r="PX341" s="35"/>
      <c r="PY341" s="35"/>
      <c r="PZ341" s="35"/>
      <c r="QA341" s="35"/>
      <c r="QB341" s="35"/>
      <c r="QC341" s="35"/>
      <c r="QD341" s="35"/>
      <c r="QE341" s="35"/>
      <c r="QF341" s="35"/>
      <c r="QG341" s="35"/>
      <c r="QH341" s="35"/>
      <c r="QI341" s="35"/>
      <c r="QJ341" s="35"/>
      <c r="QK341" s="35"/>
      <c r="QL341" s="35"/>
      <c r="QM341" s="35"/>
      <c r="QN341" s="35"/>
      <c r="QO341" s="35"/>
      <c r="QP341" s="35"/>
      <c r="QQ341" s="35"/>
      <c r="QR341" s="35"/>
      <c r="QS341" s="35"/>
      <c r="QT341" s="35"/>
      <c r="QU341" s="35"/>
      <c r="QV341" s="35"/>
      <c r="QW341" s="35"/>
      <c r="QX341" s="35"/>
      <c r="QY341" s="35"/>
      <c r="QZ341" s="35"/>
      <c r="RA341" s="35"/>
      <c r="RB341" s="35"/>
      <c r="RC341" s="35"/>
      <c r="RD341" s="35"/>
      <c r="RE341" s="35"/>
      <c r="RF341" s="35"/>
      <c r="RG341" s="35"/>
      <c r="RH341" s="35"/>
      <c r="RI341" s="35"/>
      <c r="RJ341" s="35"/>
      <c r="RK341" s="35"/>
      <c r="RL341" s="35"/>
      <c r="RM341" s="35"/>
      <c r="RN341" s="35"/>
      <c r="RO341" s="35"/>
      <c r="RP341" s="35"/>
      <c r="RQ341" s="35"/>
      <c r="RR341" s="35"/>
      <c r="RS341" s="35"/>
      <c r="RT341" s="35"/>
      <c r="RU341" s="35"/>
      <c r="RV341" s="35"/>
      <c r="RW341" s="35"/>
      <c r="RX341" s="35"/>
      <c r="RY341" s="35"/>
      <c r="RZ341" s="35"/>
      <c r="SA341" s="35"/>
      <c r="SB341" s="35"/>
      <c r="SC341" s="35"/>
      <c r="SD341" s="35"/>
      <c r="SE341" s="35"/>
      <c r="SF341" s="35"/>
      <c r="SG341" s="35"/>
      <c r="SH341" s="35"/>
      <c r="SI341" s="35"/>
      <c r="SJ341" s="35"/>
      <c r="SK341" s="35"/>
      <c r="SL341" s="35"/>
      <c r="SM341" s="35"/>
      <c r="SN341" s="35"/>
      <c r="SO341" s="35"/>
      <c r="SP341" s="35"/>
      <c r="SQ341" s="35"/>
      <c r="SR341" s="35"/>
      <c r="SS341" s="35"/>
      <c r="ST341" s="35"/>
      <c r="SU341" s="35"/>
      <c r="SV341" s="35"/>
      <c r="SW341" s="35"/>
      <c r="SX341" s="35"/>
      <c r="SY341" s="35"/>
      <c r="SZ341" s="35"/>
      <c r="TA341" s="35"/>
      <c r="TB341" s="35"/>
      <c r="TC341" s="35"/>
      <c r="TD341" s="35"/>
      <c r="TE341" s="35"/>
      <c r="TF341" s="35"/>
      <c r="TG341" s="35"/>
      <c r="TH341" s="35"/>
      <c r="TI341" s="35"/>
      <c r="TJ341" s="35"/>
      <c r="TK341" s="35"/>
      <c r="TL341" s="35"/>
      <c r="TM341" s="35"/>
      <c r="TN341" s="35"/>
      <c r="TO341" s="35"/>
      <c r="TP341" s="35"/>
      <c r="TQ341" s="35"/>
      <c r="TR341" s="35"/>
      <c r="TS341" s="35"/>
      <c r="TT341" s="35"/>
      <c r="TU341" s="35"/>
      <c r="TV341" s="35"/>
      <c r="TW341" s="35"/>
      <c r="TX341" s="35"/>
      <c r="TY341" s="35"/>
      <c r="TZ341" s="35"/>
      <c r="UA341" s="35"/>
      <c r="UB341" s="35"/>
      <c r="UC341" s="35"/>
      <c r="UD341" s="35"/>
      <c r="UE341" s="35"/>
      <c r="UF341" s="35"/>
      <c r="UG341" s="35"/>
      <c r="UH341" s="35"/>
      <c r="UI341" s="35"/>
      <c r="UJ341" s="35"/>
      <c r="UK341" s="35"/>
      <c r="UL341" s="35"/>
      <c r="UM341" s="35"/>
      <c r="UN341" s="35"/>
      <c r="UO341" s="35"/>
      <c r="UP341" s="35"/>
      <c r="UQ341" s="35"/>
      <c r="UR341" s="35"/>
      <c r="US341" s="35"/>
      <c r="UT341" s="35"/>
      <c r="UU341" s="35"/>
      <c r="UV341" s="35"/>
      <c r="UW341" s="35"/>
      <c r="UX341" s="35"/>
      <c r="UY341" s="35"/>
      <c r="UZ341" s="35"/>
      <c r="VA341" s="35"/>
      <c r="VB341" s="35"/>
      <c r="VC341" s="35"/>
      <c r="VD341" s="35"/>
      <c r="VE341" s="35"/>
      <c r="VF341" s="35"/>
      <c r="VG341" s="35"/>
      <c r="VH341" s="35"/>
      <c r="VI341" s="35"/>
      <c r="VJ341" s="35"/>
      <c r="VK341" s="35"/>
      <c r="VL341" s="35"/>
      <c r="VM341" s="35"/>
      <c r="VN341" s="35"/>
      <c r="VO341" s="35"/>
      <c r="VP341" s="35"/>
      <c r="VQ341" s="35"/>
      <c r="VR341" s="35"/>
      <c r="VS341" s="35"/>
      <c r="VT341" s="35"/>
      <c r="VU341" s="35"/>
      <c r="VV341" s="35"/>
      <c r="VW341" s="35"/>
      <c r="VX341" s="35"/>
      <c r="VY341" s="35"/>
      <c r="VZ341" s="35"/>
      <c r="WA341" s="35"/>
      <c r="WB341" s="35"/>
      <c r="WC341" s="35"/>
      <c r="WD341" s="35"/>
      <c r="WE341" s="35">
        <v>10</v>
      </c>
      <c r="WF341" s="35"/>
      <c r="WG341" s="35"/>
      <c r="WH341" s="35"/>
      <c r="WI341" s="35"/>
      <c r="WJ341" s="35"/>
      <c r="WK341" s="35"/>
      <c r="WL341" s="35"/>
      <c r="WM341" s="35"/>
      <c r="WN341" s="35"/>
      <c r="WO341" s="35"/>
      <c r="WP341" s="35"/>
      <c r="WQ341" s="35"/>
      <c r="WR341" s="35"/>
      <c r="WS341" s="35"/>
      <c r="WT341" s="35"/>
      <c r="WU341" s="35"/>
      <c r="WV341" s="35"/>
      <c r="WW341" s="35"/>
      <c r="WX341" s="35"/>
      <c r="WY341" s="35"/>
      <c r="WZ341" s="35"/>
      <c r="XA341" s="35"/>
      <c r="XB341" s="35"/>
      <c r="XC341" s="35"/>
      <c r="XD341" s="35"/>
      <c r="XE341" s="35"/>
      <c r="XF341" s="35"/>
      <c r="XG341" s="35"/>
      <c r="XH341" s="35"/>
      <c r="XI341" s="35"/>
      <c r="XJ341" s="35"/>
      <c r="XK341" s="35"/>
      <c r="XL341" s="35"/>
      <c r="XM341" s="35"/>
      <c r="XN341" s="35"/>
      <c r="XO341" s="35"/>
      <c r="XP341" s="35"/>
      <c r="XQ341" s="35"/>
      <c r="XR341" s="35"/>
      <c r="XS341" s="35"/>
      <c r="XT341" s="35"/>
      <c r="XU341" s="35"/>
      <c r="XV341" s="35"/>
      <c r="XW341" s="35"/>
      <c r="XX341" s="35"/>
      <c r="XY341" s="35"/>
      <c r="XZ341" s="35"/>
      <c r="YA341" s="35"/>
      <c r="YB341" s="35"/>
      <c r="YC341" s="35"/>
      <c r="YD341" s="35"/>
      <c r="YE341" s="35"/>
      <c r="YF341" s="35"/>
      <c r="YG341" s="35"/>
      <c r="YH341" s="35"/>
      <c r="YI341" s="35"/>
      <c r="YJ341" s="35"/>
      <c r="YK341" s="35"/>
      <c r="YL341" s="35"/>
      <c r="YM341" s="35"/>
      <c r="YN341" s="35"/>
      <c r="YO341" s="35"/>
      <c r="YP341" s="35"/>
      <c r="YQ341" s="35"/>
      <c r="YR341" s="35"/>
      <c r="YS341" s="35"/>
      <c r="YT341" s="35"/>
      <c r="YU341" s="35"/>
      <c r="YV341" s="35"/>
      <c r="YW341" s="35"/>
      <c r="YX341" s="35"/>
      <c r="YY341" s="35"/>
      <c r="YZ341" s="35"/>
      <c r="ZA341" s="35"/>
      <c r="ZB341" s="35"/>
      <c r="ZC341" s="35"/>
      <c r="ZD341" s="35"/>
      <c r="ZE341" s="35"/>
      <c r="ZF341" s="35"/>
      <c r="ZG341" s="35"/>
      <c r="ZH341" s="35"/>
      <c r="ZI341" s="35"/>
      <c r="ZJ341" s="35"/>
      <c r="ZK341" s="35"/>
      <c r="ZL341" s="35"/>
      <c r="ZM341" s="35"/>
      <c r="ZN341" s="35"/>
      <c r="ZO341" s="35"/>
      <c r="ZP341" s="35"/>
      <c r="ZQ341" s="35"/>
      <c r="ZR341" s="35"/>
      <c r="ZS341" s="35"/>
      <c r="ZT341" s="35"/>
      <c r="ZU341" s="35"/>
      <c r="ZV341" s="35"/>
      <c r="ZW341" s="35"/>
      <c r="ZX341" s="35"/>
      <c r="ZY341" s="35"/>
      <c r="ZZ341" s="35"/>
      <c r="AAA341" s="35"/>
      <c r="AAB341" s="35"/>
      <c r="AAC341" s="35"/>
      <c r="AAD341" s="35"/>
      <c r="AAE341" s="35"/>
      <c r="AAF341" s="35"/>
      <c r="AAG341" s="35"/>
      <c r="AAH341" s="35"/>
      <c r="AAI341" s="35"/>
      <c r="AAJ341" s="35"/>
      <c r="AAK341" s="35"/>
      <c r="AAL341" s="35"/>
      <c r="AAM341" s="35"/>
      <c r="AAN341" s="35"/>
      <c r="AAO341" s="35"/>
      <c r="AAP341" s="35"/>
      <c r="AAQ341" s="35"/>
      <c r="AAR341" s="35"/>
      <c r="AAS341" s="35"/>
      <c r="AAT341" s="35"/>
      <c r="AAU341" s="35"/>
      <c r="AAV341" s="35"/>
      <c r="AAW341" s="35"/>
      <c r="AAX341" s="35"/>
      <c r="AAY341" s="35"/>
      <c r="AAZ341" s="35"/>
      <c r="ABA341" s="35"/>
      <c r="ABB341" s="35"/>
      <c r="ABC341" s="35"/>
      <c r="ABD341" s="35"/>
      <c r="ABE341" s="35"/>
      <c r="ABF341" s="35"/>
      <c r="ABG341" s="35"/>
      <c r="ABH341" s="35"/>
      <c r="ABI341" s="35"/>
      <c r="ABJ341" s="35"/>
      <c r="ABK341" s="35"/>
      <c r="ABL341" s="35"/>
      <c r="ABM341" s="35"/>
      <c r="ABN341" s="35"/>
      <c r="ABO341" s="35"/>
      <c r="ABP341" s="35"/>
      <c r="ABQ341" s="35">
        <v>1</v>
      </c>
      <c r="ABR341" s="35"/>
      <c r="ABS341" s="35"/>
      <c r="ABT341" s="35"/>
      <c r="ABU341" s="35">
        <v>10</v>
      </c>
      <c r="ABV341" s="35"/>
      <c r="ABW341" s="35"/>
      <c r="ABX341" s="35"/>
      <c r="ABY341" s="35"/>
      <c r="ABZ341" s="35"/>
      <c r="ACA341" s="35"/>
      <c r="ACB341" s="35"/>
      <c r="ACC341" s="35"/>
      <c r="ACD341" s="35"/>
      <c r="ACE341" s="35">
        <v>10</v>
      </c>
      <c r="ACF341" s="35"/>
      <c r="ACG341" s="35"/>
      <c r="ACH341" s="35"/>
      <c r="ACI341" s="35"/>
      <c r="ACJ341" s="35"/>
      <c r="ACK341" s="35"/>
      <c r="ACL341" s="35"/>
      <c r="ACM341" s="35"/>
      <c r="ACN341" s="35"/>
      <c r="ACO341" s="35"/>
      <c r="ACP341" s="35"/>
      <c r="ACQ341" s="35"/>
      <c r="ACR341" s="35"/>
      <c r="ACS341" s="35"/>
      <c r="ACT341" s="35"/>
      <c r="ACU341" s="35"/>
      <c r="ACV341" s="35"/>
      <c r="ACW341" s="35"/>
      <c r="ACX341" s="35"/>
      <c r="ACY341" s="35"/>
      <c r="ACZ341" s="35"/>
      <c r="ADA341" s="35"/>
      <c r="ADB341" s="35"/>
      <c r="ADC341" s="35"/>
      <c r="ADD341" s="35"/>
      <c r="ADE341" s="35"/>
      <c r="ADF341" s="35"/>
      <c r="ADG341" s="35"/>
      <c r="ADH341" s="35"/>
      <c r="ADI341" s="35"/>
      <c r="ADJ341" s="35"/>
      <c r="ADK341" s="35"/>
      <c r="ADL341" s="35"/>
      <c r="ADM341" s="35"/>
      <c r="ADN341" s="35"/>
      <c r="ADO341" s="35"/>
      <c r="ADP341" s="35"/>
      <c r="ADQ341" s="35"/>
      <c r="ADR341" s="35"/>
      <c r="ADS341" s="35"/>
      <c r="ADT341" s="35"/>
      <c r="ADU341" s="35"/>
      <c r="ADV341" s="35"/>
      <c r="ADW341" s="35"/>
      <c r="ADX341" s="35"/>
      <c r="ADY341" s="26">
        <f t="shared" si="15"/>
        <v>0</v>
      </c>
      <c r="ADZ341" s="5"/>
    </row>
    <row r="342" spans="1:806" s="33" customFormat="1" x14ac:dyDescent="0.2">
      <c r="A342" s="38" t="s">
        <v>81</v>
      </c>
      <c r="B342" s="65">
        <f t="shared" si="14"/>
        <v>0</v>
      </c>
      <c r="C342" s="57">
        <v>1</v>
      </c>
      <c r="D342" s="60">
        <v>44634</v>
      </c>
      <c r="E342" s="67">
        <v>41.21</v>
      </c>
      <c r="F342" s="67">
        <f t="shared" si="13"/>
        <v>0</v>
      </c>
      <c r="G342" s="65">
        <v>2</v>
      </c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15"/>
      <c r="BF342" s="15"/>
      <c r="BG342" s="136"/>
      <c r="BH342" s="35"/>
      <c r="BI342" s="35"/>
      <c r="BJ342" s="35"/>
      <c r="BK342" s="35"/>
      <c r="BL342" s="35"/>
      <c r="BM342" s="35"/>
      <c r="BN342" s="35"/>
      <c r="BO342" s="35"/>
      <c r="BP342" s="35"/>
      <c r="BQ342" s="35"/>
      <c r="BR342" s="35"/>
      <c r="BS342" s="35"/>
      <c r="BT342" s="35"/>
      <c r="BU342" s="35"/>
      <c r="BV342" s="35"/>
      <c r="BW342" s="35"/>
      <c r="BX342" s="35"/>
      <c r="BY342" s="35"/>
      <c r="BZ342" s="35"/>
      <c r="CA342" s="35"/>
      <c r="CB342" s="35"/>
      <c r="CC342" s="35"/>
      <c r="CD342" s="35"/>
      <c r="CE342" s="35"/>
      <c r="CF342" s="35"/>
      <c r="CG342" s="35"/>
      <c r="CH342" s="35"/>
      <c r="CI342" s="35"/>
      <c r="CJ342" s="35"/>
      <c r="CK342" s="35"/>
      <c r="CL342" s="35"/>
      <c r="CM342" s="35"/>
      <c r="CN342" s="35"/>
      <c r="CO342" s="35"/>
      <c r="CP342" s="35"/>
      <c r="CQ342" s="35"/>
      <c r="CR342" s="35"/>
      <c r="CS342" s="35"/>
      <c r="CT342" s="35"/>
      <c r="CU342" s="35"/>
      <c r="CV342" s="35"/>
      <c r="CW342" s="35"/>
      <c r="CX342" s="35"/>
      <c r="CY342" s="35"/>
      <c r="CZ342" s="35"/>
      <c r="DA342" s="35"/>
      <c r="DB342" s="35"/>
      <c r="DC342" s="35"/>
      <c r="DD342" s="35"/>
      <c r="DE342" s="35"/>
      <c r="DF342" s="35"/>
      <c r="DG342" s="35"/>
      <c r="DH342" s="35"/>
      <c r="DI342" s="35"/>
      <c r="DJ342" s="35"/>
      <c r="DK342" s="35"/>
      <c r="DL342" s="35"/>
      <c r="DM342" s="35"/>
      <c r="DN342" s="35"/>
      <c r="DO342" s="35"/>
      <c r="DP342" s="35"/>
      <c r="DQ342" s="35"/>
      <c r="DR342" s="35"/>
      <c r="DS342" s="35"/>
      <c r="DT342" s="35"/>
      <c r="DU342" s="35"/>
      <c r="DV342" s="35"/>
      <c r="DW342" s="35"/>
      <c r="DX342" s="35"/>
      <c r="DY342" s="35"/>
      <c r="DZ342" s="35"/>
      <c r="EA342" s="35"/>
      <c r="EB342" s="35"/>
      <c r="EC342" s="35"/>
      <c r="ED342" s="35"/>
      <c r="EE342" s="35"/>
      <c r="EF342" s="35"/>
      <c r="EG342" s="35"/>
      <c r="EH342" s="35"/>
      <c r="EI342" s="35"/>
      <c r="EJ342" s="35"/>
      <c r="EK342" s="35"/>
      <c r="EL342" s="35"/>
      <c r="EM342" s="35"/>
      <c r="EN342" s="35"/>
      <c r="EO342" s="35"/>
      <c r="EP342" s="35"/>
      <c r="EQ342" s="35"/>
      <c r="ER342" s="35"/>
      <c r="ES342" s="35"/>
      <c r="ET342" s="35"/>
      <c r="EU342" s="35"/>
      <c r="EV342" s="35"/>
      <c r="EW342" s="35"/>
      <c r="EX342" s="35"/>
      <c r="EY342" s="35"/>
      <c r="EZ342" s="35"/>
      <c r="FA342" s="35"/>
      <c r="FB342" s="35"/>
      <c r="FC342" s="35"/>
      <c r="FD342" s="35"/>
      <c r="FE342" s="35"/>
      <c r="FF342" s="35"/>
      <c r="FG342" s="35"/>
      <c r="FH342" s="35"/>
      <c r="FI342" s="35"/>
      <c r="FJ342" s="35"/>
      <c r="FK342" s="35"/>
      <c r="FL342" s="35"/>
      <c r="FM342" s="35"/>
      <c r="FN342" s="35"/>
      <c r="FO342" s="35"/>
      <c r="FP342" s="35"/>
      <c r="FQ342" s="35"/>
      <c r="FR342" s="35"/>
      <c r="FS342" s="35"/>
      <c r="FT342" s="35"/>
      <c r="FU342" s="35"/>
      <c r="FV342" s="35"/>
      <c r="FW342" s="35"/>
      <c r="FX342" s="35"/>
      <c r="FY342" s="35"/>
      <c r="FZ342" s="35"/>
      <c r="GA342" s="35"/>
      <c r="GB342" s="35"/>
      <c r="GC342" s="35"/>
      <c r="GD342" s="35"/>
      <c r="GE342" s="35"/>
      <c r="GF342" s="35"/>
      <c r="GG342" s="35"/>
      <c r="GH342" s="35"/>
      <c r="GI342" s="35"/>
      <c r="GJ342" s="35"/>
      <c r="GK342" s="35"/>
      <c r="GL342" s="35"/>
      <c r="GM342" s="35"/>
      <c r="GN342" s="35"/>
      <c r="GO342" s="35"/>
      <c r="GP342" s="35"/>
      <c r="GQ342" s="35"/>
      <c r="GR342" s="35"/>
      <c r="GS342" s="35"/>
      <c r="GT342" s="35"/>
      <c r="GU342" s="35"/>
      <c r="GV342" s="35"/>
      <c r="GW342" s="35"/>
      <c r="GX342" s="35"/>
      <c r="GY342" s="35"/>
      <c r="GZ342" s="35"/>
      <c r="HA342" s="35"/>
      <c r="HB342" s="35"/>
      <c r="HC342" s="35"/>
      <c r="HD342" s="35"/>
      <c r="HE342" s="35"/>
      <c r="HF342" s="35"/>
      <c r="HG342" s="35"/>
      <c r="HH342" s="35"/>
      <c r="HI342" s="35"/>
      <c r="HJ342" s="35"/>
      <c r="HK342" s="35"/>
      <c r="HL342" s="35"/>
      <c r="HM342" s="35"/>
      <c r="HN342" s="35"/>
      <c r="HO342" s="35"/>
      <c r="HP342" s="35"/>
      <c r="HQ342" s="35"/>
      <c r="HR342" s="35"/>
      <c r="HS342" s="35"/>
      <c r="HT342" s="35"/>
      <c r="HU342" s="35"/>
      <c r="HV342" s="35"/>
      <c r="HW342" s="35"/>
      <c r="HX342" s="35"/>
      <c r="HY342" s="35"/>
      <c r="HZ342" s="35"/>
      <c r="IA342" s="35"/>
      <c r="IB342" s="35"/>
      <c r="IC342" s="35"/>
      <c r="ID342" s="35"/>
      <c r="IE342" s="35"/>
      <c r="IF342" s="35"/>
      <c r="IG342" s="35"/>
      <c r="IH342" s="35"/>
      <c r="II342" s="35"/>
      <c r="IJ342" s="35"/>
      <c r="IK342" s="35"/>
      <c r="IL342" s="35"/>
      <c r="IM342" s="35"/>
      <c r="IN342" s="35"/>
      <c r="IO342" s="35"/>
      <c r="IP342" s="35"/>
      <c r="IQ342" s="35"/>
      <c r="IR342" s="35"/>
      <c r="IS342" s="35"/>
      <c r="IT342" s="35"/>
      <c r="IU342" s="35"/>
      <c r="IV342" s="35"/>
      <c r="IW342" s="35"/>
      <c r="IX342" s="35"/>
      <c r="IY342" s="35"/>
      <c r="IZ342" s="35"/>
      <c r="JA342" s="35"/>
      <c r="JB342" s="35"/>
      <c r="JC342" s="35"/>
      <c r="JD342" s="35"/>
      <c r="JE342" s="35"/>
      <c r="JF342" s="35"/>
      <c r="JG342" s="35"/>
      <c r="JH342" s="35"/>
      <c r="JI342" s="35"/>
      <c r="JJ342" s="35"/>
      <c r="JK342" s="35"/>
      <c r="JL342" s="35"/>
      <c r="JM342" s="35"/>
      <c r="JN342" s="35">
        <v>2</v>
      </c>
      <c r="JO342" s="35"/>
      <c r="JP342" s="35"/>
      <c r="JQ342" s="35"/>
      <c r="JR342" s="35"/>
      <c r="JS342" s="35">
        <v>1</v>
      </c>
      <c r="JT342" s="35"/>
      <c r="JU342" s="35"/>
      <c r="JV342" s="35"/>
      <c r="JW342" s="35"/>
      <c r="JX342" s="35"/>
      <c r="JY342" s="35"/>
      <c r="JZ342" s="35"/>
      <c r="KA342" s="35"/>
      <c r="KB342" s="35"/>
      <c r="KC342" s="35"/>
      <c r="KD342" s="35"/>
      <c r="KE342" s="35"/>
      <c r="KF342" s="35"/>
      <c r="KG342" s="35"/>
      <c r="KH342" s="35"/>
      <c r="KI342" s="35"/>
      <c r="KJ342" s="35"/>
      <c r="KK342" s="35"/>
      <c r="KL342" s="35"/>
      <c r="KM342" s="35"/>
      <c r="KN342" s="35"/>
      <c r="KO342" s="35"/>
      <c r="KP342" s="35"/>
      <c r="KQ342" s="35"/>
      <c r="KR342" s="35"/>
      <c r="KS342" s="35"/>
      <c r="KT342" s="35"/>
      <c r="KU342" s="35"/>
      <c r="KV342" s="35"/>
      <c r="KW342" s="35"/>
      <c r="KX342" s="35"/>
      <c r="KY342" s="35"/>
      <c r="KZ342" s="35"/>
      <c r="LA342" s="35"/>
      <c r="LB342" s="35"/>
      <c r="LC342" s="35"/>
      <c r="LD342" s="35"/>
      <c r="LE342" s="35"/>
      <c r="LF342" s="35"/>
      <c r="LG342" s="35"/>
      <c r="LH342" s="35"/>
      <c r="LI342" s="35"/>
      <c r="LJ342" s="35"/>
      <c r="LK342" s="35"/>
      <c r="LL342" s="35"/>
      <c r="LM342" s="35"/>
      <c r="LN342" s="35"/>
      <c r="LO342" s="35"/>
      <c r="LP342" s="35"/>
      <c r="LQ342" s="35"/>
      <c r="LR342" s="35"/>
      <c r="LS342" s="35"/>
      <c r="LT342" s="35"/>
      <c r="LU342" s="35"/>
      <c r="LV342" s="35"/>
      <c r="LW342" s="35"/>
      <c r="LX342" s="35"/>
      <c r="LY342" s="35"/>
      <c r="LZ342" s="35"/>
      <c r="MA342" s="35"/>
      <c r="MB342" s="35"/>
      <c r="MC342" s="35"/>
      <c r="MD342" s="35"/>
      <c r="ME342" s="35"/>
      <c r="MF342" s="35"/>
      <c r="MG342" s="35"/>
      <c r="MH342" s="35"/>
      <c r="MI342" s="35"/>
      <c r="MJ342" s="35"/>
      <c r="MK342" s="35"/>
      <c r="ML342" s="35"/>
      <c r="MM342" s="35"/>
      <c r="MN342" s="35"/>
      <c r="MO342" s="35"/>
      <c r="MP342" s="35"/>
      <c r="MQ342" s="35"/>
      <c r="MR342" s="35"/>
      <c r="MS342" s="35"/>
      <c r="MT342" s="35"/>
      <c r="MU342" s="35"/>
      <c r="MV342" s="35"/>
      <c r="MW342" s="35"/>
      <c r="MX342" s="35"/>
      <c r="MY342" s="35"/>
      <c r="MZ342" s="35"/>
      <c r="NA342" s="35"/>
      <c r="NB342" s="35"/>
      <c r="NC342" s="35"/>
      <c r="ND342" s="35"/>
      <c r="NE342" s="35"/>
      <c r="NF342" s="35"/>
      <c r="NG342" s="35"/>
      <c r="NH342" s="35"/>
      <c r="NI342" s="35"/>
      <c r="NJ342" s="35"/>
      <c r="NK342" s="35"/>
      <c r="NL342" s="35"/>
      <c r="NM342" s="35"/>
      <c r="NN342" s="35"/>
      <c r="NO342" s="35"/>
      <c r="NP342" s="35"/>
      <c r="NQ342" s="35"/>
      <c r="NR342" s="35"/>
      <c r="NS342" s="35"/>
      <c r="NT342" s="35"/>
      <c r="NU342" s="35"/>
      <c r="NV342" s="35"/>
      <c r="NW342" s="35"/>
      <c r="NX342" s="35"/>
      <c r="NY342" s="35"/>
      <c r="NZ342" s="35"/>
      <c r="OA342" s="35"/>
      <c r="OB342" s="35"/>
      <c r="OC342" s="35"/>
      <c r="OD342" s="35"/>
      <c r="OE342" s="35"/>
      <c r="OF342" s="35"/>
      <c r="OG342" s="35"/>
      <c r="OH342" s="35"/>
      <c r="OI342" s="35"/>
      <c r="OJ342" s="35"/>
      <c r="OK342" s="35"/>
      <c r="OL342" s="35"/>
      <c r="OM342" s="35"/>
      <c r="ON342" s="35"/>
      <c r="OO342" s="35"/>
      <c r="OP342" s="35"/>
      <c r="OQ342" s="35"/>
      <c r="OR342" s="35"/>
      <c r="OS342" s="35"/>
      <c r="OT342" s="35"/>
      <c r="OU342" s="35"/>
      <c r="OV342" s="35"/>
      <c r="OW342" s="35"/>
      <c r="OX342" s="35"/>
      <c r="OY342" s="35"/>
      <c r="OZ342" s="35"/>
      <c r="PA342" s="35"/>
      <c r="PB342" s="35"/>
      <c r="PC342" s="35"/>
      <c r="PD342" s="35"/>
      <c r="PE342" s="35"/>
      <c r="PF342" s="35"/>
      <c r="PG342" s="35"/>
      <c r="PH342" s="35"/>
      <c r="PI342" s="35"/>
      <c r="PJ342" s="35"/>
      <c r="PK342" s="35"/>
      <c r="PL342" s="35"/>
      <c r="PM342" s="35"/>
      <c r="PN342" s="35"/>
      <c r="PO342" s="35"/>
      <c r="PP342" s="35"/>
      <c r="PQ342" s="35"/>
      <c r="PR342" s="35"/>
      <c r="PS342" s="35"/>
      <c r="PT342" s="35"/>
      <c r="PU342" s="35"/>
      <c r="PV342" s="35"/>
      <c r="PW342" s="35"/>
      <c r="PX342" s="35"/>
      <c r="PY342" s="35"/>
      <c r="PZ342" s="35"/>
      <c r="QA342" s="35"/>
      <c r="QB342" s="35"/>
      <c r="QC342" s="35"/>
      <c r="QD342" s="35"/>
      <c r="QE342" s="35"/>
      <c r="QF342" s="35"/>
      <c r="QG342" s="35"/>
      <c r="QH342" s="35"/>
      <c r="QI342" s="35"/>
      <c r="QJ342" s="35"/>
      <c r="QK342" s="35"/>
      <c r="QL342" s="35"/>
      <c r="QM342" s="35"/>
      <c r="QN342" s="35"/>
      <c r="QO342" s="35"/>
      <c r="QP342" s="35"/>
      <c r="QQ342" s="35"/>
      <c r="QR342" s="35"/>
      <c r="QS342" s="35"/>
      <c r="QT342" s="35"/>
      <c r="QU342" s="35"/>
      <c r="QV342" s="35"/>
      <c r="QW342" s="35"/>
      <c r="QX342" s="35"/>
      <c r="QY342" s="35"/>
      <c r="QZ342" s="35"/>
      <c r="RA342" s="35"/>
      <c r="RB342" s="35"/>
      <c r="RC342" s="35"/>
      <c r="RD342" s="35"/>
      <c r="RE342" s="35"/>
      <c r="RF342" s="35"/>
      <c r="RG342" s="35"/>
      <c r="RH342" s="35"/>
      <c r="RI342" s="35"/>
      <c r="RJ342" s="35"/>
      <c r="RK342" s="35"/>
      <c r="RL342" s="35"/>
      <c r="RM342" s="35"/>
      <c r="RN342" s="35"/>
      <c r="RO342" s="35"/>
      <c r="RP342" s="35"/>
      <c r="RQ342" s="35"/>
      <c r="RR342" s="35"/>
      <c r="RS342" s="35"/>
      <c r="RT342" s="35"/>
      <c r="RU342" s="35"/>
      <c r="RV342" s="35"/>
      <c r="RW342" s="35"/>
      <c r="RX342" s="35"/>
      <c r="RY342" s="35"/>
      <c r="RZ342" s="35"/>
      <c r="SA342" s="35"/>
      <c r="SB342" s="35"/>
      <c r="SC342" s="35"/>
      <c r="SD342" s="35"/>
      <c r="SE342" s="35"/>
      <c r="SF342" s="35"/>
      <c r="SG342" s="35">
        <v>1</v>
      </c>
      <c r="SH342" s="35"/>
      <c r="SI342" s="35"/>
      <c r="SJ342" s="35"/>
      <c r="SK342" s="35"/>
      <c r="SL342" s="35"/>
      <c r="SM342" s="35"/>
      <c r="SN342" s="35"/>
      <c r="SO342" s="35"/>
      <c r="SP342" s="35"/>
      <c r="SQ342" s="35"/>
      <c r="SR342" s="35"/>
      <c r="SS342" s="35"/>
      <c r="ST342" s="35"/>
      <c r="SU342" s="35"/>
      <c r="SV342" s="35"/>
      <c r="SW342" s="35"/>
      <c r="SX342" s="35"/>
      <c r="SY342" s="35"/>
      <c r="SZ342" s="35"/>
      <c r="TA342" s="35"/>
      <c r="TB342" s="35"/>
      <c r="TC342" s="35"/>
      <c r="TD342" s="35"/>
      <c r="TE342" s="35"/>
      <c r="TF342" s="35"/>
      <c r="TG342" s="35"/>
      <c r="TH342" s="35"/>
      <c r="TI342" s="35"/>
      <c r="TJ342" s="35"/>
      <c r="TK342" s="35"/>
      <c r="TL342" s="35"/>
      <c r="TM342" s="35"/>
      <c r="TN342" s="35"/>
      <c r="TO342" s="35"/>
      <c r="TP342" s="35"/>
      <c r="TQ342" s="35"/>
      <c r="TR342" s="35"/>
      <c r="TS342" s="35"/>
      <c r="TT342" s="35"/>
      <c r="TU342" s="35"/>
      <c r="TV342" s="35"/>
      <c r="TW342" s="35"/>
      <c r="TX342" s="35"/>
      <c r="TY342" s="35"/>
      <c r="TZ342" s="35"/>
      <c r="UA342" s="35"/>
      <c r="UB342" s="35"/>
      <c r="UC342" s="35"/>
      <c r="UD342" s="35"/>
      <c r="UE342" s="35"/>
      <c r="UF342" s="35"/>
      <c r="UG342" s="35"/>
      <c r="UH342" s="35"/>
      <c r="UI342" s="35"/>
      <c r="UJ342" s="35"/>
      <c r="UK342" s="35"/>
      <c r="UL342" s="35"/>
      <c r="UM342" s="35"/>
      <c r="UN342" s="35"/>
      <c r="UO342" s="35"/>
      <c r="UP342" s="35"/>
      <c r="UQ342" s="35"/>
      <c r="UR342" s="35"/>
      <c r="US342" s="35"/>
      <c r="UT342" s="35"/>
      <c r="UU342" s="35"/>
      <c r="UV342" s="35"/>
      <c r="UW342" s="35"/>
      <c r="UX342" s="35"/>
      <c r="UY342" s="35"/>
      <c r="UZ342" s="35"/>
      <c r="VA342" s="35"/>
      <c r="VB342" s="35"/>
      <c r="VC342" s="35"/>
      <c r="VD342" s="35"/>
      <c r="VE342" s="35"/>
      <c r="VF342" s="35"/>
      <c r="VG342" s="35"/>
      <c r="VH342" s="35"/>
      <c r="VI342" s="35"/>
      <c r="VJ342" s="35"/>
      <c r="VK342" s="35"/>
      <c r="VL342" s="35"/>
      <c r="VM342" s="35"/>
      <c r="VN342" s="35"/>
      <c r="VO342" s="35"/>
      <c r="VP342" s="35"/>
      <c r="VQ342" s="35"/>
      <c r="VR342" s="35"/>
      <c r="VS342" s="35"/>
      <c r="VT342" s="35"/>
      <c r="VU342" s="35"/>
      <c r="VV342" s="35"/>
      <c r="VW342" s="35"/>
      <c r="VX342" s="35"/>
      <c r="VY342" s="35"/>
      <c r="VZ342" s="35"/>
      <c r="WA342" s="35"/>
      <c r="WB342" s="35"/>
      <c r="WC342" s="35"/>
      <c r="WD342" s="35"/>
      <c r="WE342" s="35"/>
      <c r="WF342" s="35"/>
      <c r="WG342" s="35"/>
      <c r="WH342" s="35"/>
      <c r="WI342" s="35"/>
      <c r="WJ342" s="35"/>
      <c r="WK342" s="35"/>
      <c r="WL342" s="35"/>
      <c r="WM342" s="35"/>
      <c r="WN342" s="35"/>
      <c r="WO342" s="35"/>
      <c r="WP342" s="35"/>
      <c r="WQ342" s="35"/>
      <c r="WR342" s="35"/>
      <c r="WS342" s="35"/>
      <c r="WT342" s="35"/>
      <c r="WU342" s="35"/>
      <c r="WV342" s="35"/>
      <c r="WW342" s="35"/>
      <c r="WX342" s="35"/>
      <c r="WY342" s="35"/>
      <c r="WZ342" s="35"/>
      <c r="XA342" s="35"/>
      <c r="XB342" s="35"/>
      <c r="XC342" s="35"/>
      <c r="XD342" s="35"/>
      <c r="XE342" s="35"/>
      <c r="XF342" s="35"/>
      <c r="XG342" s="35"/>
      <c r="XH342" s="35"/>
      <c r="XI342" s="35"/>
      <c r="XJ342" s="35"/>
      <c r="XK342" s="35"/>
      <c r="XL342" s="35"/>
      <c r="XM342" s="35"/>
      <c r="XN342" s="35"/>
      <c r="XO342" s="35"/>
      <c r="XP342" s="35"/>
      <c r="XQ342" s="35"/>
      <c r="XR342" s="35"/>
      <c r="XS342" s="35"/>
      <c r="XT342" s="35"/>
      <c r="XU342" s="35"/>
      <c r="XV342" s="35"/>
      <c r="XW342" s="35"/>
      <c r="XX342" s="35"/>
      <c r="XY342" s="35"/>
      <c r="XZ342" s="35"/>
      <c r="YA342" s="35"/>
      <c r="YB342" s="35"/>
      <c r="YC342" s="35"/>
      <c r="YD342" s="35"/>
      <c r="YE342" s="35"/>
      <c r="YF342" s="35"/>
      <c r="YG342" s="35"/>
      <c r="YH342" s="35"/>
      <c r="YI342" s="35"/>
      <c r="YJ342" s="35"/>
      <c r="YK342" s="35"/>
      <c r="YL342" s="35"/>
      <c r="YM342" s="35"/>
      <c r="YN342" s="35"/>
      <c r="YO342" s="35"/>
      <c r="YP342" s="35"/>
      <c r="YQ342" s="35"/>
      <c r="YR342" s="35"/>
      <c r="YS342" s="35"/>
      <c r="YT342" s="35"/>
      <c r="YU342" s="35"/>
      <c r="YV342" s="35"/>
      <c r="YW342" s="35"/>
      <c r="YX342" s="35"/>
      <c r="YY342" s="35"/>
      <c r="YZ342" s="35"/>
      <c r="ZA342" s="35"/>
      <c r="ZB342" s="35"/>
      <c r="ZC342" s="35"/>
      <c r="ZD342" s="35"/>
      <c r="ZE342" s="35"/>
      <c r="ZF342" s="35"/>
      <c r="ZG342" s="35"/>
      <c r="ZH342" s="35"/>
      <c r="ZI342" s="35"/>
      <c r="ZJ342" s="35"/>
      <c r="ZK342" s="35"/>
      <c r="ZL342" s="35"/>
      <c r="ZM342" s="35"/>
      <c r="ZN342" s="35"/>
      <c r="ZO342" s="35"/>
      <c r="ZP342" s="35"/>
      <c r="ZQ342" s="35"/>
      <c r="ZR342" s="35"/>
      <c r="ZS342" s="35"/>
      <c r="ZT342" s="35"/>
      <c r="ZU342" s="35"/>
      <c r="ZV342" s="35"/>
      <c r="ZW342" s="35"/>
      <c r="ZX342" s="35"/>
      <c r="ZY342" s="35"/>
      <c r="ZZ342" s="35"/>
      <c r="AAA342" s="35"/>
      <c r="AAB342" s="35"/>
      <c r="AAC342" s="35"/>
      <c r="AAD342" s="35"/>
      <c r="AAE342" s="35"/>
      <c r="AAF342" s="35"/>
      <c r="AAG342" s="35"/>
      <c r="AAH342" s="35"/>
      <c r="AAI342" s="35"/>
      <c r="AAJ342" s="35"/>
      <c r="AAK342" s="35"/>
      <c r="AAL342" s="35"/>
      <c r="AAM342" s="35"/>
      <c r="AAN342" s="35"/>
      <c r="AAO342" s="35"/>
      <c r="AAP342" s="35"/>
      <c r="AAQ342" s="35"/>
      <c r="AAR342" s="35"/>
      <c r="AAS342" s="35"/>
      <c r="AAT342" s="35"/>
      <c r="AAU342" s="35"/>
      <c r="AAV342" s="35"/>
      <c r="AAW342" s="35"/>
      <c r="AAX342" s="35"/>
      <c r="AAY342" s="35"/>
      <c r="AAZ342" s="35"/>
      <c r="ABA342" s="35"/>
      <c r="ABB342" s="35"/>
      <c r="ABC342" s="35"/>
      <c r="ABD342" s="35"/>
      <c r="ABE342" s="35"/>
      <c r="ABF342" s="35"/>
      <c r="ABG342" s="35"/>
      <c r="ABH342" s="35"/>
      <c r="ABI342" s="35"/>
      <c r="ABJ342" s="35"/>
      <c r="ABK342" s="35"/>
      <c r="ABL342" s="35"/>
      <c r="ABM342" s="35"/>
      <c r="ABN342" s="35"/>
      <c r="ABO342" s="35"/>
      <c r="ABP342" s="35"/>
      <c r="ABQ342" s="35"/>
      <c r="ABR342" s="35"/>
      <c r="ABS342" s="35"/>
      <c r="ABT342" s="35"/>
      <c r="ABU342" s="35"/>
      <c r="ABV342" s="35"/>
      <c r="ABW342" s="35"/>
      <c r="ABX342" s="35"/>
      <c r="ABY342" s="35"/>
      <c r="ABZ342" s="35"/>
      <c r="ACA342" s="35"/>
      <c r="ACB342" s="35"/>
      <c r="ACC342" s="35"/>
      <c r="ACD342" s="35"/>
      <c r="ACE342" s="35"/>
      <c r="ACF342" s="35"/>
      <c r="ACG342" s="35"/>
      <c r="ACH342" s="35"/>
      <c r="ACI342" s="35"/>
      <c r="ACJ342" s="35"/>
      <c r="ACK342" s="35"/>
      <c r="ACL342" s="35"/>
      <c r="ACM342" s="35"/>
      <c r="ACN342" s="35"/>
      <c r="ACO342" s="35"/>
      <c r="ACP342" s="35"/>
      <c r="ACQ342" s="35"/>
      <c r="ACR342" s="35"/>
      <c r="ACS342" s="35"/>
      <c r="ACT342" s="35"/>
      <c r="ACU342" s="35"/>
      <c r="ACV342" s="35"/>
      <c r="ACW342" s="35"/>
      <c r="ACX342" s="35"/>
      <c r="ACY342" s="35"/>
      <c r="ACZ342" s="35"/>
      <c r="ADA342" s="35"/>
      <c r="ADB342" s="35"/>
      <c r="ADC342" s="35"/>
      <c r="ADD342" s="35"/>
      <c r="ADE342" s="35"/>
      <c r="ADF342" s="35"/>
      <c r="ADG342" s="35"/>
      <c r="ADH342" s="35"/>
      <c r="ADI342" s="35"/>
      <c r="ADJ342" s="35"/>
      <c r="ADK342" s="35"/>
      <c r="ADL342" s="35"/>
      <c r="ADM342" s="35"/>
      <c r="ADN342" s="35"/>
      <c r="ADO342" s="35"/>
      <c r="ADP342" s="35"/>
      <c r="ADQ342" s="35"/>
      <c r="ADR342" s="35"/>
      <c r="ADS342" s="35"/>
      <c r="ADT342" s="35"/>
      <c r="ADU342" s="35"/>
      <c r="ADV342" s="35"/>
      <c r="ADW342" s="35"/>
      <c r="ADX342" s="35"/>
      <c r="ADY342" s="26">
        <f t="shared" si="15"/>
        <v>0</v>
      </c>
      <c r="ADZ342" s="5"/>
    </row>
    <row r="343" spans="1:806" s="33" customFormat="1" x14ac:dyDescent="0.2">
      <c r="A343" s="38" t="s">
        <v>132</v>
      </c>
      <c r="B343" s="65">
        <f t="shared" si="14"/>
        <v>0</v>
      </c>
      <c r="C343" s="57">
        <v>1.1000000000000001</v>
      </c>
      <c r="D343" s="59">
        <v>44795</v>
      </c>
      <c r="E343" s="67">
        <v>32.1</v>
      </c>
      <c r="F343" s="67">
        <f t="shared" si="13"/>
        <v>0</v>
      </c>
      <c r="G343" s="6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15"/>
      <c r="BF343" s="15"/>
      <c r="BG343" s="136"/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  <c r="BT343" s="35"/>
      <c r="BU343" s="35"/>
      <c r="BV343" s="35"/>
      <c r="BW343" s="35"/>
      <c r="BX343" s="35"/>
      <c r="BY343" s="35"/>
      <c r="BZ343" s="35"/>
      <c r="CA343" s="35"/>
      <c r="CB343" s="35"/>
      <c r="CC343" s="35"/>
      <c r="CD343" s="35"/>
      <c r="CE343" s="35"/>
      <c r="CF343" s="35"/>
      <c r="CG343" s="35"/>
      <c r="CH343" s="35"/>
      <c r="CI343" s="35"/>
      <c r="CJ343" s="35"/>
      <c r="CK343" s="35"/>
      <c r="CL343" s="35"/>
      <c r="CM343" s="35"/>
      <c r="CN343" s="35"/>
      <c r="CO343" s="35"/>
      <c r="CP343" s="35"/>
      <c r="CQ343" s="35"/>
      <c r="CR343" s="35"/>
      <c r="CS343" s="35"/>
      <c r="CT343" s="35"/>
      <c r="CU343" s="35"/>
      <c r="CV343" s="35"/>
      <c r="CW343" s="35"/>
      <c r="CX343" s="35"/>
      <c r="CY343" s="35"/>
      <c r="CZ343" s="35"/>
      <c r="DA343" s="35"/>
      <c r="DB343" s="35"/>
      <c r="DC343" s="35"/>
      <c r="DD343" s="35"/>
      <c r="DE343" s="35"/>
      <c r="DF343" s="35"/>
      <c r="DG343" s="35"/>
      <c r="DH343" s="35"/>
      <c r="DI343" s="35"/>
      <c r="DJ343" s="35"/>
      <c r="DK343" s="35"/>
      <c r="DL343" s="35"/>
      <c r="DM343" s="35"/>
      <c r="DN343" s="35"/>
      <c r="DO343" s="35"/>
      <c r="DP343" s="35"/>
      <c r="DQ343" s="35"/>
      <c r="DR343" s="35"/>
      <c r="DS343" s="35"/>
      <c r="DT343" s="35"/>
      <c r="DU343" s="35"/>
      <c r="DV343" s="35"/>
      <c r="DW343" s="35"/>
      <c r="DX343" s="35"/>
      <c r="DY343" s="35"/>
      <c r="DZ343" s="35"/>
      <c r="EA343" s="35"/>
      <c r="EB343" s="35"/>
      <c r="EC343" s="35"/>
      <c r="ED343" s="35"/>
      <c r="EE343" s="35"/>
      <c r="EF343" s="35"/>
      <c r="EG343" s="35"/>
      <c r="EH343" s="35"/>
      <c r="EI343" s="35"/>
      <c r="EJ343" s="35"/>
      <c r="EK343" s="35"/>
      <c r="EL343" s="35"/>
      <c r="EM343" s="35"/>
      <c r="EN343" s="35"/>
      <c r="EO343" s="35"/>
      <c r="EP343" s="35"/>
      <c r="EQ343" s="35"/>
      <c r="ER343" s="35"/>
      <c r="ES343" s="35"/>
      <c r="ET343" s="35"/>
      <c r="EU343" s="35"/>
      <c r="EV343" s="35"/>
      <c r="EW343" s="35"/>
      <c r="EX343" s="35"/>
      <c r="EY343" s="35"/>
      <c r="EZ343" s="35"/>
      <c r="FA343" s="35"/>
      <c r="FB343" s="35"/>
      <c r="FC343" s="35"/>
      <c r="FD343" s="35"/>
      <c r="FE343" s="35"/>
      <c r="FF343" s="35"/>
      <c r="FG343" s="35"/>
      <c r="FH343" s="35"/>
      <c r="FI343" s="35"/>
      <c r="FJ343" s="35"/>
      <c r="FK343" s="35"/>
      <c r="FL343" s="35"/>
      <c r="FM343" s="35"/>
      <c r="FN343" s="35"/>
      <c r="FO343" s="35"/>
      <c r="FP343" s="35"/>
      <c r="FQ343" s="35"/>
      <c r="FR343" s="35"/>
      <c r="FS343" s="35"/>
      <c r="FT343" s="35"/>
      <c r="FU343" s="35"/>
      <c r="FV343" s="35"/>
      <c r="FW343" s="35"/>
      <c r="FX343" s="35"/>
      <c r="FY343" s="35"/>
      <c r="FZ343" s="35"/>
      <c r="GA343" s="35"/>
      <c r="GB343" s="35"/>
      <c r="GC343" s="35"/>
      <c r="GD343" s="35"/>
      <c r="GE343" s="35"/>
      <c r="GF343" s="35"/>
      <c r="GG343" s="35"/>
      <c r="GH343" s="35"/>
      <c r="GI343" s="35"/>
      <c r="GJ343" s="35"/>
      <c r="GK343" s="35"/>
      <c r="GL343" s="35"/>
      <c r="GM343" s="35"/>
      <c r="GN343" s="35"/>
      <c r="GO343" s="35"/>
      <c r="GP343" s="35"/>
      <c r="GQ343" s="35"/>
      <c r="GR343" s="35"/>
      <c r="GS343" s="35"/>
      <c r="GT343" s="35"/>
      <c r="GU343" s="35"/>
      <c r="GV343" s="35"/>
      <c r="GW343" s="35"/>
      <c r="GX343" s="35"/>
      <c r="GY343" s="35"/>
      <c r="GZ343" s="35"/>
      <c r="HA343" s="35"/>
      <c r="HB343" s="35"/>
      <c r="HC343" s="35"/>
      <c r="HD343" s="35"/>
      <c r="HE343" s="35"/>
      <c r="HF343" s="35"/>
      <c r="HG343" s="35"/>
      <c r="HH343" s="35"/>
      <c r="HI343" s="35"/>
      <c r="HJ343" s="35"/>
      <c r="HK343" s="35"/>
      <c r="HL343" s="35"/>
      <c r="HM343" s="35"/>
      <c r="HN343" s="35"/>
      <c r="HO343" s="35"/>
      <c r="HP343" s="35"/>
      <c r="HQ343" s="35"/>
      <c r="HR343" s="35"/>
      <c r="HS343" s="35"/>
      <c r="HT343" s="35"/>
      <c r="HU343" s="35"/>
      <c r="HV343" s="35"/>
      <c r="HW343" s="35"/>
      <c r="HX343" s="35"/>
      <c r="HY343" s="35"/>
      <c r="HZ343" s="35"/>
      <c r="IA343" s="35"/>
      <c r="IB343" s="35"/>
      <c r="IC343" s="35"/>
      <c r="ID343" s="35"/>
      <c r="IE343" s="35"/>
      <c r="IF343" s="35"/>
      <c r="IG343" s="35"/>
      <c r="IH343" s="35"/>
      <c r="II343" s="35"/>
      <c r="IJ343" s="35"/>
      <c r="IK343" s="35"/>
      <c r="IL343" s="35"/>
      <c r="IM343" s="35"/>
      <c r="IN343" s="35"/>
      <c r="IO343" s="35"/>
      <c r="IP343" s="35"/>
      <c r="IQ343" s="35"/>
      <c r="IR343" s="35"/>
      <c r="IS343" s="35"/>
      <c r="IT343" s="35"/>
      <c r="IU343" s="35"/>
      <c r="IV343" s="35"/>
      <c r="IW343" s="35"/>
      <c r="IX343" s="35"/>
      <c r="IY343" s="35"/>
      <c r="IZ343" s="35"/>
      <c r="JA343" s="35"/>
      <c r="JB343" s="35"/>
      <c r="JC343" s="35"/>
      <c r="JD343" s="35"/>
      <c r="JE343" s="35"/>
      <c r="JF343" s="35"/>
      <c r="JG343" s="35"/>
      <c r="JH343" s="35"/>
      <c r="JI343" s="35"/>
      <c r="JJ343" s="35"/>
      <c r="JK343" s="35"/>
      <c r="JL343" s="35"/>
      <c r="JM343" s="35"/>
      <c r="JN343" s="35"/>
      <c r="JO343" s="35"/>
      <c r="JP343" s="35"/>
      <c r="JQ343" s="35"/>
      <c r="JR343" s="35"/>
      <c r="JS343" s="35"/>
      <c r="JT343" s="35"/>
      <c r="JU343" s="35"/>
      <c r="JV343" s="35"/>
      <c r="JW343" s="35"/>
      <c r="JX343" s="35"/>
      <c r="JY343" s="35"/>
      <c r="JZ343" s="35"/>
      <c r="KA343" s="35"/>
      <c r="KB343" s="35"/>
      <c r="KC343" s="35"/>
      <c r="KD343" s="35"/>
      <c r="KE343" s="35"/>
      <c r="KF343" s="35"/>
      <c r="KG343" s="35"/>
      <c r="KH343" s="35"/>
      <c r="KI343" s="35"/>
      <c r="KJ343" s="35"/>
      <c r="KK343" s="35"/>
      <c r="KL343" s="35"/>
      <c r="KM343" s="35"/>
      <c r="KN343" s="35"/>
      <c r="KO343" s="35"/>
      <c r="KP343" s="35"/>
      <c r="KQ343" s="35"/>
      <c r="KR343" s="35"/>
      <c r="KS343" s="35"/>
      <c r="KT343" s="35"/>
      <c r="KU343" s="35"/>
      <c r="KV343" s="35"/>
      <c r="KW343" s="35"/>
      <c r="KX343" s="35"/>
      <c r="KY343" s="35"/>
      <c r="KZ343" s="35"/>
      <c r="LA343" s="35"/>
      <c r="LB343" s="35"/>
      <c r="LC343" s="35"/>
      <c r="LD343" s="35"/>
      <c r="LE343" s="35"/>
      <c r="LF343" s="35"/>
      <c r="LG343" s="35"/>
      <c r="LH343" s="35"/>
      <c r="LI343" s="35"/>
      <c r="LJ343" s="35"/>
      <c r="LK343" s="35"/>
      <c r="LL343" s="35"/>
      <c r="LM343" s="35"/>
      <c r="LN343" s="35"/>
      <c r="LO343" s="35"/>
      <c r="LP343" s="35"/>
      <c r="LQ343" s="35"/>
      <c r="LR343" s="35"/>
      <c r="LS343" s="35"/>
      <c r="LT343" s="35"/>
      <c r="LU343" s="35"/>
      <c r="LV343" s="35">
        <v>5.5</v>
      </c>
      <c r="LW343" s="35"/>
      <c r="LX343" s="35"/>
      <c r="LY343" s="35"/>
      <c r="LZ343" s="35"/>
      <c r="MA343" s="35"/>
      <c r="MB343" s="35"/>
      <c r="MC343" s="35"/>
      <c r="MD343" s="35"/>
      <c r="ME343" s="35"/>
      <c r="MF343" s="35"/>
      <c r="MG343" s="35"/>
      <c r="MH343" s="35"/>
      <c r="MI343" s="35"/>
      <c r="MJ343" s="35"/>
      <c r="MK343" s="35"/>
      <c r="ML343" s="35"/>
      <c r="MM343" s="35"/>
      <c r="MN343" s="35"/>
      <c r="MO343" s="35"/>
      <c r="MP343" s="35"/>
      <c r="MQ343" s="35"/>
      <c r="MR343" s="35"/>
      <c r="MS343" s="35"/>
      <c r="MT343" s="35"/>
      <c r="MU343" s="35"/>
      <c r="MV343" s="35"/>
      <c r="MW343" s="35"/>
      <c r="MX343" s="35"/>
      <c r="MY343" s="35"/>
      <c r="MZ343" s="35"/>
      <c r="NA343" s="35"/>
      <c r="NB343" s="35"/>
      <c r="NC343" s="35"/>
      <c r="ND343" s="35"/>
      <c r="NE343" s="35"/>
      <c r="NF343" s="35"/>
      <c r="NG343" s="35"/>
      <c r="NH343" s="35"/>
      <c r="NI343" s="35"/>
      <c r="NJ343" s="35"/>
      <c r="NK343" s="35"/>
      <c r="NL343" s="35"/>
      <c r="NM343" s="35"/>
      <c r="NN343" s="35"/>
      <c r="NO343" s="35"/>
      <c r="NP343" s="35"/>
      <c r="NQ343" s="35"/>
      <c r="NR343" s="35"/>
      <c r="NS343" s="35"/>
      <c r="NT343" s="35"/>
      <c r="NU343" s="35"/>
      <c r="NV343" s="35"/>
      <c r="NW343" s="35"/>
      <c r="NX343" s="35"/>
      <c r="NY343" s="35"/>
      <c r="NZ343" s="35"/>
      <c r="OA343" s="35"/>
      <c r="OB343" s="35"/>
      <c r="OC343" s="35"/>
      <c r="OD343" s="35"/>
      <c r="OE343" s="35"/>
      <c r="OF343" s="35"/>
      <c r="OG343" s="35"/>
      <c r="OH343" s="35"/>
      <c r="OI343" s="35"/>
      <c r="OJ343" s="35"/>
      <c r="OK343" s="35"/>
      <c r="OL343" s="35"/>
      <c r="OM343" s="35"/>
      <c r="ON343" s="35"/>
      <c r="OO343" s="35"/>
      <c r="OP343" s="35"/>
      <c r="OQ343" s="35"/>
      <c r="OR343" s="35"/>
      <c r="OS343" s="35"/>
      <c r="OT343" s="35"/>
      <c r="OU343" s="35"/>
      <c r="OV343" s="35"/>
      <c r="OW343" s="35"/>
      <c r="OX343" s="35"/>
      <c r="OY343" s="35"/>
      <c r="OZ343" s="35"/>
      <c r="PA343" s="35"/>
      <c r="PB343" s="35"/>
      <c r="PC343" s="35">
        <v>1.1000000000000001</v>
      </c>
      <c r="PD343" s="35"/>
      <c r="PE343" s="35"/>
      <c r="PF343" s="35"/>
      <c r="PG343" s="35"/>
      <c r="PH343" s="35"/>
      <c r="PI343" s="35">
        <v>1.1000000000000001</v>
      </c>
      <c r="PJ343" s="35"/>
      <c r="PK343" s="35"/>
      <c r="PL343" s="35"/>
      <c r="PM343" s="35"/>
      <c r="PN343" s="35"/>
      <c r="PO343" s="35"/>
      <c r="PP343" s="35"/>
      <c r="PQ343" s="35"/>
      <c r="PR343" s="35"/>
      <c r="PS343" s="35"/>
      <c r="PT343" s="35"/>
      <c r="PU343" s="35"/>
      <c r="PV343" s="35"/>
      <c r="PW343" s="35"/>
      <c r="PX343" s="35"/>
      <c r="PY343" s="35"/>
      <c r="PZ343" s="35"/>
      <c r="QA343" s="35"/>
      <c r="QB343" s="35"/>
      <c r="QC343" s="35"/>
      <c r="QD343" s="35"/>
      <c r="QE343" s="35"/>
      <c r="QF343" s="35"/>
      <c r="QG343" s="35"/>
      <c r="QH343" s="35"/>
      <c r="QI343" s="35"/>
      <c r="QJ343" s="35"/>
      <c r="QK343" s="35"/>
      <c r="QL343" s="35"/>
      <c r="QM343" s="35"/>
      <c r="QN343" s="35"/>
      <c r="QO343" s="35"/>
      <c r="QP343" s="35"/>
      <c r="QQ343" s="35"/>
      <c r="QR343" s="35"/>
      <c r="QS343" s="35"/>
      <c r="QT343" s="35"/>
      <c r="QU343" s="35"/>
      <c r="QV343" s="35"/>
      <c r="QW343" s="35"/>
      <c r="QX343" s="35"/>
      <c r="QY343" s="35"/>
      <c r="QZ343" s="35"/>
      <c r="RA343" s="35"/>
      <c r="RB343" s="35"/>
      <c r="RC343" s="35"/>
      <c r="RD343" s="35"/>
      <c r="RE343" s="35"/>
      <c r="RF343" s="35"/>
      <c r="RG343" s="35"/>
      <c r="RH343" s="35"/>
      <c r="RI343" s="35"/>
      <c r="RJ343" s="35"/>
      <c r="RK343" s="35"/>
      <c r="RL343" s="35"/>
      <c r="RM343" s="35"/>
      <c r="RN343" s="35"/>
      <c r="RO343" s="35"/>
      <c r="RP343" s="35"/>
      <c r="RQ343" s="35"/>
      <c r="RR343" s="35"/>
      <c r="RS343" s="35"/>
      <c r="RT343" s="35"/>
      <c r="RU343" s="35"/>
      <c r="RV343" s="35"/>
      <c r="RW343" s="35"/>
      <c r="RX343" s="35"/>
      <c r="RY343" s="35"/>
      <c r="RZ343" s="35"/>
      <c r="SA343" s="35"/>
      <c r="SB343" s="35"/>
      <c r="SC343" s="35"/>
      <c r="SD343" s="35"/>
      <c r="SE343" s="35"/>
      <c r="SF343" s="35"/>
      <c r="SG343" s="35"/>
      <c r="SH343" s="35"/>
      <c r="SI343" s="35"/>
      <c r="SJ343" s="35"/>
      <c r="SK343" s="35"/>
      <c r="SL343" s="35"/>
      <c r="SM343" s="35"/>
      <c r="SN343" s="35"/>
      <c r="SO343" s="35"/>
      <c r="SP343" s="35"/>
      <c r="SQ343" s="35"/>
      <c r="SR343" s="35"/>
      <c r="SS343" s="35"/>
      <c r="ST343" s="35"/>
      <c r="SU343" s="35"/>
      <c r="SV343" s="35"/>
      <c r="SW343" s="35"/>
      <c r="SX343" s="35"/>
      <c r="SY343" s="35"/>
      <c r="SZ343" s="35"/>
      <c r="TA343" s="35"/>
      <c r="TB343" s="35"/>
      <c r="TC343" s="35"/>
      <c r="TD343" s="35"/>
      <c r="TE343" s="35"/>
      <c r="TF343" s="35"/>
      <c r="TG343" s="35"/>
      <c r="TH343" s="35"/>
      <c r="TI343" s="35"/>
      <c r="TJ343" s="35"/>
      <c r="TK343" s="35"/>
      <c r="TL343" s="35"/>
      <c r="TM343" s="35"/>
      <c r="TN343" s="35"/>
      <c r="TO343" s="35"/>
      <c r="TP343" s="35"/>
      <c r="TQ343" s="35"/>
      <c r="TR343" s="35"/>
      <c r="TS343" s="35"/>
      <c r="TT343" s="35"/>
      <c r="TU343" s="35"/>
      <c r="TV343" s="35"/>
      <c r="TW343" s="35"/>
      <c r="TX343" s="35"/>
      <c r="TY343" s="35"/>
      <c r="TZ343" s="35"/>
      <c r="UA343" s="35"/>
      <c r="UB343" s="35"/>
      <c r="UC343" s="35"/>
      <c r="UD343" s="35"/>
      <c r="UE343" s="35"/>
      <c r="UF343" s="35"/>
      <c r="UG343" s="35"/>
      <c r="UH343" s="35"/>
      <c r="UI343" s="35"/>
      <c r="UJ343" s="35"/>
      <c r="UK343" s="35"/>
      <c r="UL343" s="35"/>
      <c r="UM343" s="35"/>
      <c r="UN343" s="35"/>
      <c r="UO343" s="35"/>
      <c r="UP343" s="35"/>
      <c r="UQ343" s="35"/>
      <c r="UR343" s="35"/>
      <c r="US343" s="35"/>
      <c r="UT343" s="35"/>
      <c r="UU343" s="35"/>
      <c r="UV343" s="35"/>
      <c r="UW343" s="35"/>
      <c r="UX343" s="35"/>
      <c r="UY343" s="35"/>
      <c r="UZ343" s="35"/>
      <c r="VA343" s="35"/>
      <c r="VB343" s="35"/>
      <c r="VC343" s="35"/>
      <c r="VD343" s="35"/>
      <c r="VE343" s="35"/>
      <c r="VF343" s="35"/>
      <c r="VG343" s="35"/>
      <c r="VH343" s="35"/>
      <c r="VI343" s="35"/>
      <c r="VJ343" s="35"/>
      <c r="VK343" s="35"/>
      <c r="VL343" s="35"/>
      <c r="VM343" s="35"/>
      <c r="VN343" s="35"/>
      <c r="VO343" s="35"/>
      <c r="VP343" s="35"/>
      <c r="VQ343" s="35"/>
      <c r="VR343" s="35"/>
      <c r="VS343" s="35"/>
      <c r="VT343" s="35"/>
      <c r="VU343" s="35"/>
      <c r="VV343" s="35"/>
      <c r="VW343" s="35"/>
      <c r="VX343" s="35"/>
      <c r="VY343" s="35"/>
      <c r="VZ343" s="35"/>
      <c r="WA343" s="35"/>
      <c r="WB343" s="35"/>
      <c r="WC343" s="35"/>
      <c r="WD343" s="35"/>
      <c r="WE343" s="35"/>
      <c r="WF343" s="35"/>
      <c r="WG343" s="35"/>
      <c r="WH343" s="35"/>
      <c r="WI343" s="35"/>
      <c r="WJ343" s="35"/>
      <c r="WK343" s="35"/>
      <c r="WL343" s="35"/>
      <c r="WM343" s="35"/>
      <c r="WN343" s="35"/>
      <c r="WO343" s="35"/>
      <c r="WP343" s="35"/>
      <c r="WQ343" s="35"/>
      <c r="WR343" s="35"/>
      <c r="WS343" s="35"/>
      <c r="WT343" s="35"/>
      <c r="WU343" s="35"/>
      <c r="WV343" s="35"/>
      <c r="WW343" s="35"/>
      <c r="WX343" s="35"/>
      <c r="WY343" s="35"/>
      <c r="WZ343" s="35"/>
      <c r="XA343" s="35"/>
      <c r="XB343" s="35"/>
      <c r="XC343" s="35"/>
      <c r="XD343" s="35"/>
      <c r="XE343" s="35"/>
      <c r="XF343" s="35"/>
      <c r="XG343" s="35"/>
      <c r="XH343" s="35"/>
      <c r="XI343" s="35"/>
      <c r="XJ343" s="35"/>
      <c r="XK343" s="35"/>
      <c r="XL343" s="35"/>
      <c r="XM343" s="35"/>
      <c r="XN343" s="35"/>
      <c r="XO343" s="35"/>
      <c r="XP343" s="35"/>
      <c r="XQ343" s="35"/>
      <c r="XR343" s="35"/>
      <c r="XS343" s="35"/>
      <c r="XT343" s="35"/>
      <c r="XU343" s="35"/>
      <c r="XV343" s="35"/>
      <c r="XW343" s="35"/>
      <c r="XX343" s="35"/>
      <c r="XY343" s="35"/>
      <c r="XZ343" s="35"/>
      <c r="YA343" s="35"/>
      <c r="YB343" s="35"/>
      <c r="YC343" s="35"/>
      <c r="YD343" s="35"/>
      <c r="YE343" s="35"/>
      <c r="YF343" s="35"/>
      <c r="YG343" s="35"/>
      <c r="YH343" s="35"/>
      <c r="YI343" s="35"/>
      <c r="YJ343" s="35"/>
      <c r="YK343" s="35"/>
      <c r="YL343" s="35"/>
      <c r="YM343" s="35"/>
      <c r="YN343" s="35"/>
      <c r="YO343" s="35"/>
      <c r="YP343" s="35"/>
      <c r="YQ343" s="35"/>
      <c r="YR343" s="35"/>
      <c r="YS343" s="35"/>
      <c r="YT343" s="35"/>
      <c r="YU343" s="35"/>
      <c r="YV343" s="35"/>
      <c r="YW343" s="35"/>
      <c r="YX343" s="35"/>
      <c r="YY343" s="35"/>
      <c r="YZ343" s="35"/>
      <c r="ZA343" s="35"/>
      <c r="ZB343" s="35"/>
      <c r="ZC343" s="35"/>
      <c r="ZD343" s="35"/>
      <c r="ZE343" s="35"/>
      <c r="ZF343" s="35"/>
      <c r="ZG343" s="35"/>
      <c r="ZH343" s="35"/>
      <c r="ZI343" s="35"/>
      <c r="ZJ343" s="35"/>
      <c r="ZK343" s="35"/>
      <c r="ZL343" s="35"/>
      <c r="ZM343" s="35"/>
      <c r="ZN343" s="35"/>
      <c r="ZO343" s="35"/>
      <c r="ZP343" s="35"/>
      <c r="ZQ343" s="35"/>
      <c r="ZR343" s="35"/>
      <c r="ZS343" s="35"/>
      <c r="ZT343" s="35"/>
      <c r="ZU343" s="35"/>
      <c r="ZV343" s="35"/>
      <c r="ZW343" s="35"/>
      <c r="ZX343" s="35"/>
      <c r="ZY343" s="35"/>
      <c r="ZZ343" s="35"/>
      <c r="AAA343" s="35"/>
      <c r="AAB343" s="35"/>
      <c r="AAC343" s="35"/>
      <c r="AAD343" s="35"/>
      <c r="AAE343" s="35"/>
      <c r="AAF343" s="35"/>
      <c r="AAG343" s="35"/>
      <c r="AAH343" s="35"/>
      <c r="AAI343" s="35"/>
      <c r="AAJ343" s="35"/>
      <c r="AAK343" s="35"/>
      <c r="AAL343" s="35"/>
      <c r="AAM343" s="35"/>
      <c r="AAN343" s="35"/>
      <c r="AAO343" s="35"/>
      <c r="AAP343" s="35"/>
      <c r="AAQ343" s="35"/>
      <c r="AAR343" s="35"/>
      <c r="AAS343" s="35"/>
      <c r="AAT343" s="35"/>
      <c r="AAU343" s="35"/>
      <c r="AAV343" s="35"/>
      <c r="AAW343" s="35"/>
      <c r="AAX343" s="35"/>
      <c r="AAY343" s="35"/>
      <c r="AAZ343" s="35"/>
      <c r="ABA343" s="35"/>
      <c r="ABB343" s="35"/>
      <c r="ABC343" s="35"/>
      <c r="ABD343" s="35"/>
      <c r="ABE343" s="35"/>
      <c r="ABF343" s="35"/>
      <c r="ABG343" s="35"/>
      <c r="ABH343" s="35"/>
      <c r="ABI343" s="35"/>
      <c r="ABJ343" s="35"/>
      <c r="ABK343" s="35"/>
      <c r="ABL343" s="35"/>
      <c r="ABM343" s="35"/>
      <c r="ABN343" s="35"/>
      <c r="ABO343" s="35">
        <v>1.1000000000000001</v>
      </c>
      <c r="ABP343" s="35"/>
      <c r="ABQ343" s="35">
        <v>4.4000000000000004</v>
      </c>
      <c r="ABR343" s="35"/>
      <c r="ABS343" s="35"/>
      <c r="ABT343" s="35"/>
      <c r="ABU343" s="35"/>
      <c r="ABV343" s="35"/>
      <c r="ABW343" s="35"/>
      <c r="ABX343" s="35"/>
      <c r="ABY343" s="35"/>
      <c r="ABZ343" s="35"/>
      <c r="ACA343" s="35"/>
      <c r="ACB343" s="35"/>
      <c r="ACC343" s="35"/>
      <c r="ACD343" s="35"/>
      <c r="ACE343" s="35"/>
      <c r="ACF343" s="35"/>
      <c r="ACG343" s="35"/>
      <c r="ACH343" s="35"/>
      <c r="ACI343" s="35"/>
      <c r="ACJ343" s="35"/>
      <c r="ACK343" s="35"/>
      <c r="ACL343" s="35"/>
      <c r="ACM343" s="35"/>
      <c r="ACN343" s="35"/>
      <c r="ACO343" s="35"/>
      <c r="ACP343" s="35"/>
      <c r="ACQ343" s="35"/>
      <c r="ACR343" s="35"/>
      <c r="ACS343" s="35"/>
      <c r="ACT343" s="35"/>
      <c r="ACU343" s="35"/>
      <c r="ACV343" s="35"/>
      <c r="ACW343" s="35"/>
      <c r="ACX343" s="35"/>
      <c r="ACY343" s="35"/>
      <c r="ACZ343" s="35"/>
      <c r="ADA343" s="35"/>
      <c r="ADB343" s="35"/>
      <c r="ADC343" s="35"/>
      <c r="ADD343" s="35"/>
      <c r="ADE343" s="35"/>
      <c r="ADF343" s="35"/>
      <c r="ADG343" s="35"/>
      <c r="ADH343" s="35"/>
      <c r="ADI343" s="35"/>
      <c r="ADJ343" s="35"/>
      <c r="ADK343" s="35"/>
      <c r="ADL343" s="35"/>
      <c r="ADM343" s="35"/>
      <c r="ADN343" s="35"/>
      <c r="ADO343" s="35"/>
      <c r="ADP343" s="35"/>
      <c r="ADQ343" s="35"/>
      <c r="ADR343" s="35"/>
      <c r="ADS343" s="35"/>
      <c r="ADT343" s="35"/>
      <c r="ADU343" s="35"/>
      <c r="ADV343" s="35"/>
      <c r="ADW343" s="35"/>
      <c r="ADX343" s="35"/>
      <c r="ADY343" s="26">
        <f t="shared" si="15"/>
        <v>0</v>
      </c>
      <c r="ADZ343" s="5"/>
    </row>
    <row r="344" spans="1:806" s="33" customFormat="1" x14ac:dyDescent="0.2">
      <c r="A344" s="38" t="s">
        <v>200</v>
      </c>
      <c r="B344" s="65">
        <f t="shared" si="14"/>
        <v>10</v>
      </c>
      <c r="C344" s="57">
        <v>10</v>
      </c>
      <c r="D344" s="60">
        <v>43318</v>
      </c>
      <c r="E344" s="67">
        <v>17.920000000000002</v>
      </c>
      <c r="F344" s="67">
        <f t="shared" si="13"/>
        <v>179.20000000000002</v>
      </c>
      <c r="G344" s="65">
        <v>10</v>
      </c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15"/>
      <c r="BF344" s="15"/>
      <c r="BG344" s="136"/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  <c r="BT344" s="35"/>
      <c r="BU344" s="35"/>
      <c r="BV344" s="35"/>
      <c r="BW344" s="35"/>
      <c r="BX344" s="35"/>
      <c r="BY344" s="35"/>
      <c r="BZ344" s="35"/>
      <c r="CA344" s="35"/>
      <c r="CB344" s="35"/>
      <c r="CC344" s="35"/>
      <c r="CD344" s="35"/>
      <c r="CE344" s="35"/>
      <c r="CF344" s="35"/>
      <c r="CG344" s="35"/>
      <c r="CH344" s="35"/>
      <c r="CI344" s="35"/>
      <c r="CJ344" s="35"/>
      <c r="CK344" s="35"/>
      <c r="CL344" s="35"/>
      <c r="CM344" s="35"/>
      <c r="CN344" s="35"/>
      <c r="CO344" s="35"/>
      <c r="CP344" s="35"/>
      <c r="CQ344" s="35"/>
      <c r="CR344" s="35"/>
      <c r="CS344" s="35"/>
      <c r="CT344" s="35"/>
      <c r="CU344" s="35"/>
      <c r="CV344" s="35"/>
      <c r="CW344" s="35"/>
      <c r="CX344" s="35"/>
      <c r="CY344" s="35"/>
      <c r="CZ344" s="35"/>
      <c r="DA344" s="35"/>
      <c r="DB344" s="35"/>
      <c r="DC344" s="35"/>
      <c r="DD344" s="35"/>
      <c r="DE344" s="35"/>
      <c r="DF344" s="35"/>
      <c r="DG344" s="35"/>
      <c r="DH344" s="35"/>
      <c r="DI344" s="35"/>
      <c r="DJ344" s="35"/>
      <c r="DK344" s="35"/>
      <c r="DL344" s="35"/>
      <c r="DM344" s="35"/>
      <c r="DN344" s="35"/>
      <c r="DO344" s="35"/>
      <c r="DP344" s="35"/>
      <c r="DQ344" s="35"/>
      <c r="DR344" s="35"/>
      <c r="DS344" s="35"/>
      <c r="DT344" s="35"/>
      <c r="DU344" s="35"/>
      <c r="DV344" s="35"/>
      <c r="DW344" s="35"/>
      <c r="DX344" s="35"/>
      <c r="DY344" s="35"/>
      <c r="DZ344" s="35"/>
      <c r="EA344" s="35"/>
      <c r="EB344" s="35"/>
      <c r="EC344" s="35"/>
      <c r="ED344" s="35"/>
      <c r="EE344" s="35"/>
      <c r="EF344" s="35"/>
      <c r="EG344" s="35"/>
      <c r="EH344" s="35"/>
      <c r="EI344" s="35"/>
      <c r="EJ344" s="35"/>
      <c r="EK344" s="35"/>
      <c r="EL344" s="35"/>
      <c r="EM344" s="35"/>
      <c r="EN344" s="35"/>
      <c r="EO344" s="35"/>
      <c r="EP344" s="35"/>
      <c r="EQ344" s="35"/>
      <c r="ER344" s="35"/>
      <c r="ES344" s="35"/>
      <c r="ET344" s="35"/>
      <c r="EU344" s="35"/>
      <c r="EV344" s="35"/>
      <c r="EW344" s="35"/>
      <c r="EX344" s="35"/>
      <c r="EY344" s="35"/>
      <c r="EZ344" s="35"/>
      <c r="FA344" s="35"/>
      <c r="FB344" s="35"/>
      <c r="FC344" s="35"/>
      <c r="FD344" s="35"/>
      <c r="FE344" s="35"/>
      <c r="FF344" s="35"/>
      <c r="FG344" s="35"/>
      <c r="FH344" s="35"/>
      <c r="FI344" s="35"/>
      <c r="FJ344" s="35"/>
      <c r="FK344" s="35"/>
      <c r="FL344" s="35"/>
      <c r="FM344" s="35"/>
      <c r="FN344" s="35"/>
      <c r="FO344" s="35"/>
      <c r="FP344" s="35"/>
      <c r="FQ344" s="35"/>
      <c r="FR344" s="35"/>
      <c r="FS344" s="35"/>
      <c r="FT344" s="35"/>
      <c r="FU344" s="35"/>
      <c r="FV344" s="35"/>
      <c r="FW344" s="35"/>
      <c r="FX344" s="35"/>
      <c r="FY344" s="35"/>
      <c r="FZ344" s="35"/>
      <c r="GA344" s="35"/>
      <c r="GB344" s="35"/>
      <c r="GC344" s="35"/>
      <c r="GD344" s="35"/>
      <c r="GE344" s="35"/>
      <c r="GF344" s="35"/>
      <c r="GG344" s="35"/>
      <c r="GH344" s="35"/>
      <c r="GI344" s="35"/>
      <c r="GJ344" s="35"/>
      <c r="GK344" s="35"/>
      <c r="GL344" s="35"/>
      <c r="GM344" s="35"/>
      <c r="GN344" s="35"/>
      <c r="GO344" s="35"/>
      <c r="GP344" s="35"/>
      <c r="GQ344" s="35"/>
      <c r="GR344" s="35"/>
      <c r="GS344" s="35"/>
      <c r="GT344" s="35"/>
      <c r="GU344" s="35"/>
      <c r="GV344" s="35"/>
      <c r="GW344" s="35"/>
      <c r="GX344" s="35"/>
      <c r="GY344" s="35"/>
      <c r="GZ344" s="35"/>
      <c r="HA344" s="35"/>
      <c r="HB344" s="35"/>
      <c r="HC344" s="35"/>
      <c r="HD344" s="35"/>
      <c r="HE344" s="35"/>
      <c r="HF344" s="35"/>
      <c r="HG344" s="35"/>
      <c r="HH344" s="35"/>
      <c r="HI344" s="35"/>
      <c r="HJ344" s="35"/>
      <c r="HK344" s="35"/>
      <c r="HL344" s="35"/>
      <c r="HM344" s="35"/>
      <c r="HN344" s="35"/>
      <c r="HO344" s="35"/>
      <c r="HP344" s="35"/>
      <c r="HQ344" s="35"/>
      <c r="HR344" s="35"/>
      <c r="HS344" s="35"/>
      <c r="HT344" s="35"/>
      <c r="HU344" s="35"/>
      <c r="HV344" s="35"/>
      <c r="HW344" s="35"/>
      <c r="HX344" s="35"/>
      <c r="HY344" s="35"/>
      <c r="HZ344" s="35"/>
      <c r="IA344" s="35"/>
      <c r="IB344" s="35"/>
      <c r="IC344" s="35"/>
      <c r="ID344" s="35"/>
      <c r="IE344" s="35"/>
      <c r="IF344" s="35"/>
      <c r="IG344" s="35"/>
      <c r="IH344" s="35"/>
      <c r="II344" s="35"/>
      <c r="IJ344" s="35"/>
      <c r="IK344" s="35"/>
      <c r="IL344" s="35"/>
      <c r="IM344" s="35"/>
      <c r="IN344" s="35"/>
      <c r="IO344" s="35"/>
      <c r="IP344" s="35"/>
      <c r="IQ344" s="35"/>
      <c r="IR344" s="35"/>
      <c r="IS344" s="35"/>
      <c r="IT344" s="35"/>
      <c r="IU344" s="35"/>
      <c r="IV344" s="35"/>
      <c r="IW344" s="35"/>
      <c r="IX344" s="35"/>
      <c r="IY344" s="35"/>
      <c r="IZ344" s="35"/>
      <c r="JA344" s="35"/>
      <c r="JB344" s="35"/>
      <c r="JC344" s="35"/>
      <c r="JD344" s="35"/>
      <c r="JE344" s="35"/>
      <c r="JF344" s="35"/>
      <c r="JG344" s="35"/>
      <c r="JH344" s="35"/>
      <c r="JI344" s="35"/>
      <c r="JJ344" s="35"/>
      <c r="JK344" s="35"/>
      <c r="JL344" s="35"/>
      <c r="JM344" s="35"/>
      <c r="JN344" s="35"/>
      <c r="JO344" s="35"/>
      <c r="JP344" s="35"/>
      <c r="JQ344" s="35"/>
      <c r="JR344" s="35"/>
      <c r="JS344" s="35"/>
      <c r="JT344" s="35"/>
      <c r="JU344" s="35"/>
      <c r="JV344" s="35"/>
      <c r="JW344" s="35"/>
      <c r="JX344" s="35"/>
      <c r="JY344" s="35"/>
      <c r="JZ344" s="35"/>
      <c r="KA344" s="35"/>
      <c r="KB344" s="35"/>
      <c r="KC344" s="35"/>
      <c r="KD344" s="35"/>
      <c r="KE344" s="35"/>
      <c r="KF344" s="35"/>
      <c r="KG344" s="35"/>
      <c r="KH344" s="35"/>
      <c r="KI344" s="35"/>
      <c r="KJ344" s="35"/>
      <c r="KK344" s="35"/>
      <c r="KL344" s="35"/>
      <c r="KM344" s="35"/>
      <c r="KN344" s="35"/>
      <c r="KO344" s="35"/>
      <c r="KP344" s="35"/>
      <c r="KQ344" s="35"/>
      <c r="KR344" s="35"/>
      <c r="KS344" s="35"/>
      <c r="KT344" s="35"/>
      <c r="KU344" s="35"/>
      <c r="KV344" s="35"/>
      <c r="KW344" s="35"/>
      <c r="KX344" s="35"/>
      <c r="KY344" s="35"/>
      <c r="KZ344" s="35"/>
      <c r="LA344" s="35"/>
      <c r="LB344" s="35"/>
      <c r="LC344" s="35"/>
      <c r="LD344" s="35"/>
      <c r="LE344" s="35"/>
      <c r="LF344" s="35"/>
      <c r="LG344" s="35"/>
      <c r="LH344" s="35"/>
      <c r="LI344" s="35"/>
      <c r="LJ344" s="35"/>
      <c r="LK344" s="35"/>
      <c r="LL344" s="35"/>
      <c r="LM344" s="35"/>
      <c r="LN344" s="35"/>
      <c r="LO344" s="35"/>
      <c r="LP344" s="35"/>
      <c r="LQ344" s="35"/>
      <c r="LR344" s="35"/>
      <c r="LS344" s="35"/>
      <c r="LT344" s="35"/>
      <c r="LU344" s="35"/>
      <c r="LV344" s="35"/>
      <c r="LW344" s="35"/>
      <c r="LX344" s="35"/>
      <c r="LY344" s="35"/>
      <c r="LZ344" s="35"/>
      <c r="MA344" s="35"/>
      <c r="MB344" s="35"/>
      <c r="MC344" s="35"/>
      <c r="MD344" s="35"/>
      <c r="ME344" s="35"/>
      <c r="MF344" s="35"/>
      <c r="MG344" s="35"/>
      <c r="MH344" s="35"/>
      <c r="MI344" s="35"/>
      <c r="MJ344" s="35"/>
      <c r="MK344" s="35"/>
      <c r="ML344" s="35"/>
      <c r="MM344" s="35"/>
      <c r="MN344" s="35"/>
      <c r="MO344" s="35"/>
      <c r="MP344" s="35"/>
      <c r="MQ344" s="35"/>
      <c r="MR344" s="35"/>
      <c r="MS344" s="35"/>
      <c r="MT344" s="35"/>
      <c r="MU344" s="35"/>
      <c r="MV344" s="35"/>
      <c r="MW344" s="35"/>
      <c r="MX344" s="35"/>
      <c r="MY344" s="35"/>
      <c r="MZ344" s="35"/>
      <c r="NA344" s="35"/>
      <c r="NB344" s="35"/>
      <c r="NC344" s="35"/>
      <c r="ND344" s="35"/>
      <c r="NE344" s="35"/>
      <c r="NF344" s="35"/>
      <c r="NG344" s="35"/>
      <c r="NH344" s="35"/>
      <c r="NI344" s="35"/>
      <c r="NJ344" s="35"/>
      <c r="NK344" s="35"/>
      <c r="NL344" s="35"/>
      <c r="NM344" s="35"/>
      <c r="NN344" s="35"/>
      <c r="NO344" s="35"/>
      <c r="NP344" s="35"/>
      <c r="NQ344" s="35"/>
      <c r="NR344" s="35"/>
      <c r="NS344" s="35"/>
      <c r="NT344" s="35"/>
      <c r="NU344" s="35"/>
      <c r="NV344" s="35"/>
      <c r="NW344" s="35"/>
      <c r="NX344" s="35"/>
      <c r="NY344" s="35"/>
      <c r="NZ344" s="35"/>
      <c r="OA344" s="35"/>
      <c r="OB344" s="35"/>
      <c r="OC344" s="35"/>
      <c r="OD344" s="35"/>
      <c r="OE344" s="35"/>
      <c r="OF344" s="35"/>
      <c r="OG344" s="35"/>
      <c r="OH344" s="35"/>
      <c r="OI344" s="35"/>
      <c r="OJ344" s="35"/>
      <c r="OK344" s="35"/>
      <c r="OL344" s="35"/>
      <c r="OM344" s="35"/>
      <c r="ON344" s="35"/>
      <c r="OO344" s="35"/>
      <c r="OP344" s="35"/>
      <c r="OQ344" s="35"/>
      <c r="OR344" s="35"/>
      <c r="OS344" s="35"/>
      <c r="OT344" s="35"/>
      <c r="OU344" s="35"/>
      <c r="OV344" s="35"/>
      <c r="OW344" s="35"/>
      <c r="OX344" s="35"/>
      <c r="OY344" s="35"/>
      <c r="OZ344" s="35"/>
      <c r="PA344" s="35"/>
      <c r="PB344" s="35"/>
      <c r="PC344" s="35"/>
      <c r="PD344" s="35"/>
      <c r="PE344" s="35"/>
      <c r="PF344" s="35"/>
      <c r="PG344" s="35"/>
      <c r="PH344" s="35"/>
      <c r="PI344" s="35"/>
      <c r="PJ344" s="35"/>
      <c r="PK344" s="35"/>
      <c r="PL344" s="35"/>
      <c r="PM344" s="35"/>
      <c r="PN344" s="35"/>
      <c r="PO344" s="35"/>
      <c r="PP344" s="35"/>
      <c r="PQ344" s="35"/>
      <c r="PR344" s="35"/>
      <c r="PS344" s="35"/>
      <c r="PT344" s="35"/>
      <c r="PU344" s="35"/>
      <c r="PV344" s="35"/>
      <c r="PW344" s="35"/>
      <c r="PX344" s="35"/>
      <c r="PY344" s="35"/>
      <c r="PZ344" s="35"/>
      <c r="QA344" s="35"/>
      <c r="QB344" s="35"/>
      <c r="QC344" s="35"/>
      <c r="QD344" s="35"/>
      <c r="QE344" s="35"/>
      <c r="QF344" s="35"/>
      <c r="QG344" s="35"/>
      <c r="QH344" s="35"/>
      <c r="QI344" s="35"/>
      <c r="QJ344" s="35"/>
      <c r="QK344" s="35"/>
      <c r="QL344" s="35"/>
      <c r="QM344" s="35"/>
      <c r="QN344" s="35"/>
      <c r="QO344" s="35"/>
      <c r="QP344" s="35"/>
      <c r="QQ344" s="35"/>
      <c r="QR344" s="35"/>
      <c r="QS344" s="35"/>
      <c r="QT344" s="35"/>
      <c r="QU344" s="35"/>
      <c r="QV344" s="35"/>
      <c r="QW344" s="35"/>
      <c r="QX344" s="35"/>
      <c r="QY344" s="35"/>
      <c r="QZ344" s="35"/>
      <c r="RA344" s="35"/>
      <c r="RB344" s="35"/>
      <c r="RC344" s="35"/>
      <c r="RD344" s="35"/>
      <c r="RE344" s="35"/>
      <c r="RF344" s="35"/>
      <c r="RG344" s="35"/>
      <c r="RH344" s="35"/>
      <c r="RI344" s="35"/>
      <c r="RJ344" s="35"/>
      <c r="RK344" s="35"/>
      <c r="RL344" s="35"/>
      <c r="RM344" s="35"/>
      <c r="RN344" s="35"/>
      <c r="RO344" s="35"/>
      <c r="RP344" s="35"/>
      <c r="RQ344" s="35"/>
      <c r="RR344" s="35"/>
      <c r="RS344" s="35"/>
      <c r="RT344" s="35"/>
      <c r="RU344" s="35"/>
      <c r="RV344" s="35"/>
      <c r="RW344" s="35"/>
      <c r="RX344" s="35"/>
      <c r="RY344" s="35"/>
      <c r="RZ344" s="35"/>
      <c r="SA344" s="35"/>
      <c r="SB344" s="35"/>
      <c r="SC344" s="35"/>
      <c r="SD344" s="35"/>
      <c r="SE344" s="35"/>
      <c r="SF344" s="35"/>
      <c r="SG344" s="35"/>
      <c r="SH344" s="35"/>
      <c r="SI344" s="35"/>
      <c r="SJ344" s="35"/>
      <c r="SK344" s="35"/>
      <c r="SL344" s="35"/>
      <c r="SM344" s="35"/>
      <c r="SN344" s="35"/>
      <c r="SO344" s="35"/>
      <c r="SP344" s="35"/>
      <c r="SQ344" s="35"/>
      <c r="SR344" s="35"/>
      <c r="SS344" s="35"/>
      <c r="ST344" s="35"/>
      <c r="SU344" s="35"/>
      <c r="SV344" s="35"/>
      <c r="SW344" s="35"/>
      <c r="SX344" s="35"/>
      <c r="SY344" s="35"/>
      <c r="SZ344" s="35"/>
      <c r="TA344" s="35"/>
      <c r="TB344" s="35"/>
      <c r="TC344" s="35"/>
      <c r="TD344" s="35"/>
      <c r="TE344" s="35"/>
      <c r="TF344" s="35"/>
      <c r="TG344" s="35"/>
      <c r="TH344" s="35"/>
      <c r="TI344" s="35"/>
      <c r="TJ344" s="35"/>
      <c r="TK344" s="35"/>
      <c r="TL344" s="35"/>
      <c r="TM344" s="35"/>
      <c r="TN344" s="35"/>
      <c r="TO344" s="35"/>
      <c r="TP344" s="35"/>
      <c r="TQ344" s="35"/>
      <c r="TR344" s="35"/>
      <c r="TS344" s="35"/>
      <c r="TT344" s="35"/>
      <c r="TU344" s="35"/>
      <c r="TV344" s="35"/>
      <c r="TW344" s="35"/>
      <c r="TX344" s="35"/>
      <c r="TY344" s="35"/>
      <c r="TZ344" s="35"/>
      <c r="UA344" s="35"/>
      <c r="UB344" s="35"/>
      <c r="UC344" s="35"/>
      <c r="UD344" s="35"/>
      <c r="UE344" s="35"/>
      <c r="UF344" s="35"/>
      <c r="UG344" s="35"/>
      <c r="UH344" s="35"/>
      <c r="UI344" s="35"/>
      <c r="UJ344" s="35"/>
      <c r="UK344" s="35"/>
      <c r="UL344" s="35"/>
      <c r="UM344" s="35"/>
      <c r="UN344" s="35"/>
      <c r="UO344" s="35"/>
      <c r="UP344" s="35"/>
      <c r="UQ344" s="35"/>
      <c r="UR344" s="35"/>
      <c r="US344" s="35"/>
      <c r="UT344" s="35"/>
      <c r="UU344" s="35"/>
      <c r="UV344" s="35"/>
      <c r="UW344" s="35"/>
      <c r="UX344" s="35"/>
      <c r="UY344" s="35"/>
      <c r="UZ344" s="35"/>
      <c r="VA344" s="35"/>
      <c r="VB344" s="35"/>
      <c r="VC344" s="35"/>
      <c r="VD344" s="35"/>
      <c r="VE344" s="35"/>
      <c r="VF344" s="35"/>
      <c r="VG344" s="35"/>
      <c r="VH344" s="35"/>
      <c r="VI344" s="35"/>
      <c r="VJ344" s="35"/>
      <c r="VK344" s="35"/>
      <c r="VL344" s="35"/>
      <c r="VM344" s="35"/>
      <c r="VN344" s="35"/>
      <c r="VO344" s="35"/>
      <c r="VP344" s="35"/>
      <c r="VQ344" s="35"/>
      <c r="VR344" s="35"/>
      <c r="VS344" s="35"/>
      <c r="VT344" s="35"/>
      <c r="VU344" s="35"/>
      <c r="VV344" s="35"/>
      <c r="VW344" s="35"/>
      <c r="VX344" s="35"/>
      <c r="VY344" s="35"/>
      <c r="VZ344" s="35"/>
      <c r="WA344" s="35"/>
      <c r="WB344" s="35"/>
      <c r="WC344" s="35"/>
      <c r="WD344" s="35"/>
      <c r="WE344" s="35"/>
      <c r="WF344" s="35"/>
      <c r="WG344" s="35"/>
      <c r="WH344" s="35"/>
      <c r="WI344" s="35"/>
      <c r="WJ344" s="35"/>
      <c r="WK344" s="35"/>
      <c r="WL344" s="35"/>
      <c r="WM344" s="35"/>
      <c r="WN344" s="35"/>
      <c r="WO344" s="35"/>
      <c r="WP344" s="35"/>
      <c r="WQ344" s="35"/>
      <c r="WR344" s="35"/>
      <c r="WS344" s="35"/>
      <c r="WT344" s="35"/>
      <c r="WU344" s="35"/>
      <c r="WV344" s="35"/>
      <c r="WW344" s="35"/>
      <c r="WX344" s="35"/>
      <c r="WY344" s="35"/>
      <c r="WZ344" s="35"/>
      <c r="XA344" s="35"/>
      <c r="XB344" s="35"/>
      <c r="XC344" s="35"/>
      <c r="XD344" s="35"/>
      <c r="XE344" s="35"/>
      <c r="XF344" s="35"/>
      <c r="XG344" s="35"/>
      <c r="XH344" s="35"/>
      <c r="XI344" s="35"/>
      <c r="XJ344" s="35"/>
      <c r="XK344" s="35"/>
      <c r="XL344" s="35"/>
      <c r="XM344" s="35"/>
      <c r="XN344" s="35"/>
      <c r="XO344" s="35"/>
      <c r="XP344" s="35"/>
      <c r="XQ344" s="35"/>
      <c r="XR344" s="35"/>
      <c r="XS344" s="35"/>
      <c r="XT344" s="35"/>
      <c r="XU344" s="35"/>
      <c r="XV344" s="35"/>
      <c r="XW344" s="35"/>
      <c r="XX344" s="35"/>
      <c r="XY344" s="35"/>
      <c r="XZ344" s="35"/>
      <c r="YA344" s="35"/>
      <c r="YB344" s="35"/>
      <c r="YC344" s="35"/>
      <c r="YD344" s="35"/>
      <c r="YE344" s="35"/>
      <c r="YF344" s="35"/>
      <c r="YG344" s="35"/>
      <c r="YH344" s="35"/>
      <c r="YI344" s="35"/>
      <c r="YJ344" s="35"/>
      <c r="YK344" s="35"/>
      <c r="YL344" s="35"/>
      <c r="YM344" s="35"/>
      <c r="YN344" s="35"/>
      <c r="YO344" s="35"/>
      <c r="YP344" s="35"/>
      <c r="YQ344" s="35"/>
      <c r="YR344" s="35"/>
      <c r="YS344" s="35"/>
      <c r="YT344" s="35"/>
      <c r="YU344" s="35"/>
      <c r="YV344" s="35"/>
      <c r="YW344" s="35"/>
      <c r="YX344" s="35"/>
      <c r="YY344" s="35"/>
      <c r="YZ344" s="35"/>
      <c r="ZA344" s="35"/>
      <c r="ZB344" s="35"/>
      <c r="ZC344" s="35"/>
      <c r="ZD344" s="35"/>
      <c r="ZE344" s="35"/>
      <c r="ZF344" s="35"/>
      <c r="ZG344" s="35"/>
      <c r="ZH344" s="35"/>
      <c r="ZI344" s="35"/>
      <c r="ZJ344" s="35"/>
      <c r="ZK344" s="35"/>
      <c r="ZL344" s="35"/>
      <c r="ZM344" s="35"/>
      <c r="ZN344" s="35"/>
      <c r="ZO344" s="35"/>
      <c r="ZP344" s="35"/>
      <c r="ZQ344" s="35"/>
      <c r="ZR344" s="35"/>
      <c r="ZS344" s="35"/>
      <c r="ZT344" s="35"/>
      <c r="ZU344" s="35"/>
      <c r="ZV344" s="35"/>
      <c r="ZW344" s="35"/>
      <c r="ZX344" s="35"/>
      <c r="ZY344" s="35"/>
      <c r="ZZ344" s="35"/>
      <c r="AAA344" s="35"/>
      <c r="AAB344" s="35"/>
      <c r="AAC344" s="35"/>
      <c r="AAD344" s="35"/>
      <c r="AAE344" s="35"/>
      <c r="AAF344" s="35"/>
      <c r="AAG344" s="35"/>
      <c r="AAH344" s="35"/>
      <c r="AAI344" s="35"/>
      <c r="AAJ344" s="35"/>
      <c r="AAK344" s="35"/>
      <c r="AAL344" s="35"/>
      <c r="AAM344" s="35"/>
      <c r="AAN344" s="35"/>
      <c r="AAO344" s="35"/>
      <c r="AAP344" s="35"/>
      <c r="AAQ344" s="35"/>
      <c r="AAR344" s="35"/>
      <c r="AAS344" s="35"/>
      <c r="AAT344" s="35"/>
      <c r="AAU344" s="35"/>
      <c r="AAV344" s="35"/>
      <c r="AAW344" s="35"/>
      <c r="AAX344" s="35"/>
      <c r="AAY344" s="35"/>
      <c r="AAZ344" s="35"/>
      <c r="ABA344" s="35"/>
      <c r="ABB344" s="35"/>
      <c r="ABC344" s="35"/>
      <c r="ABD344" s="35"/>
      <c r="ABE344" s="35"/>
      <c r="ABF344" s="35"/>
      <c r="ABG344" s="35"/>
      <c r="ABH344" s="35"/>
      <c r="ABI344" s="35"/>
      <c r="ABJ344" s="35"/>
      <c r="ABK344" s="35"/>
      <c r="ABL344" s="35"/>
      <c r="ABM344" s="35"/>
      <c r="ABN344" s="35"/>
      <c r="ABO344" s="35"/>
      <c r="ABP344" s="35"/>
      <c r="ABQ344" s="35"/>
      <c r="ABR344" s="35"/>
      <c r="ABS344" s="35"/>
      <c r="ABT344" s="35"/>
      <c r="ABU344" s="35"/>
      <c r="ABV344" s="35"/>
      <c r="ABW344" s="35"/>
      <c r="ABX344" s="35"/>
      <c r="ABY344" s="35"/>
      <c r="ABZ344" s="35"/>
      <c r="ACA344" s="35"/>
      <c r="ACB344" s="35"/>
      <c r="ACC344" s="35"/>
      <c r="ACD344" s="35"/>
      <c r="ACE344" s="35"/>
      <c r="ACF344" s="35"/>
      <c r="ACG344" s="35"/>
      <c r="ACH344" s="35"/>
      <c r="ACI344" s="35"/>
      <c r="ACJ344" s="35"/>
      <c r="ACK344" s="35"/>
      <c r="ACL344" s="35"/>
      <c r="ACM344" s="35"/>
      <c r="ACN344" s="35"/>
      <c r="ACO344" s="35"/>
      <c r="ACP344" s="35"/>
      <c r="ACQ344" s="35"/>
      <c r="ACR344" s="35"/>
      <c r="ACS344" s="35"/>
      <c r="ACT344" s="35"/>
      <c r="ACU344" s="35"/>
      <c r="ACV344" s="35"/>
      <c r="ACW344" s="35"/>
      <c r="ACX344" s="35"/>
      <c r="ACY344" s="35"/>
      <c r="ACZ344" s="35"/>
      <c r="ADA344" s="35"/>
      <c r="ADB344" s="35"/>
      <c r="ADC344" s="35"/>
      <c r="ADD344" s="35"/>
      <c r="ADE344" s="35"/>
      <c r="ADF344" s="35"/>
      <c r="ADG344" s="35"/>
      <c r="ADH344" s="35"/>
      <c r="ADI344" s="35"/>
      <c r="ADJ344" s="35"/>
      <c r="ADK344" s="35"/>
      <c r="ADL344" s="35"/>
      <c r="ADM344" s="35"/>
      <c r="ADN344" s="35"/>
      <c r="ADO344" s="35"/>
      <c r="ADP344" s="35"/>
      <c r="ADQ344" s="35"/>
      <c r="ADR344" s="35"/>
      <c r="ADS344" s="35"/>
      <c r="ADT344" s="35"/>
      <c r="ADU344" s="35"/>
      <c r="ADV344" s="35"/>
      <c r="ADW344" s="35"/>
      <c r="ADX344" s="35">
        <v>10</v>
      </c>
      <c r="ADY344" s="26">
        <f t="shared" si="15"/>
        <v>0</v>
      </c>
      <c r="ADZ344" s="5"/>
    </row>
    <row r="345" spans="1:806" s="33" customFormat="1" x14ac:dyDescent="0.2">
      <c r="A345" s="38" t="s">
        <v>211</v>
      </c>
      <c r="B345" s="65">
        <f t="shared" si="14"/>
        <v>0</v>
      </c>
      <c r="C345" s="57">
        <v>1</v>
      </c>
      <c r="D345" s="60">
        <v>44809</v>
      </c>
      <c r="E345" s="67">
        <v>48.6</v>
      </c>
      <c r="F345" s="67">
        <f t="shared" si="13"/>
        <v>0</v>
      </c>
      <c r="G345" s="65">
        <v>20</v>
      </c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>
        <v>20</v>
      </c>
      <c r="T345" s="35">
        <v>20</v>
      </c>
      <c r="U345" s="35"/>
      <c r="V345" s="35"/>
      <c r="W345" s="35"/>
      <c r="X345" s="35"/>
      <c r="Y345" s="35"/>
      <c r="Z345" s="35"/>
      <c r="AA345" s="35">
        <v>10</v>
      </c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15"/>
      <c r="BF345" s="15"/>
      <c r="BG345" s="136"/>
      <c r="BH345" s="35"/>
      <c r="BI345" s="35"/>
      <c r="BJ345" s="35"/>
      <c r="BK345" s="35"/>
      <c r="BL345" s="35">
        <v>10</v>
      </c>
      <c r="BM345" s="35"/>
      <c r="BN345" s="35"/>
      <c r="BO345" s="35"/>
      <c r="BP345" s="35"/>
      <c r="BQ345" s="35">
        <v>10</v>
      </c>
      <c r="BR345" s="35"/>
      <c r="BS345" s="35"/>
      <c r="BT345" s="35"/>
      <c r="BU345" s="35"/>
      <c r="BV345" s="35"/>
      <c r="BW345" s="35"/>
      <c r="BX345" s="35"/>
      <c r="BY345" s="35"/>
      <c r="BZ345" s="35"/>
      <c r="CA345" s="35"/>
      <c r="CB345" s="35"/>
      <c r="CC345" s="35"/>
      <c r="CD345" s="35"/>
      <c r="CE345" s="35"/>
      <c r="CF345" s="35"/>
      <c r="CG345" s="35"/>
      <c r="CH345" s="35"/>
      <c r="CI345" s="35"/>
      <c r="CJ345" s="35"/>
      <c r="CK345" s="35"/>
      <c r="CL345" s="35"/>
      <c r="CM345" s="35"/>
      <c r="CN345" s="35"/>
      <c r="CO345" s="35"/>
      <c r="CP345" s="35"/>
      <c r="CQ345" s="35"/>
      <c r="CR345" s="35"/>
      <c r="CS345" s="35"/>
      <c r="CT345" s="35"/>
      <c r="CU345" s="35"/>
      <c r="CV345" s="35"/>
      <c r="CW345" s="35"/>
      <c r="CX345" s="35"/>
      <c r="CY345" s="35"/>
      <c r="CZ345" s="35"/>
      <c r="DA345" s="35"/>
      <c r="DB345" s="35"/>
      <c r="DC345" s="35"/>
      <c r="DD345" s="35"/>
      <c r="DE345" s="35"/>
      <c r="DF345" s="35"/>
      <c r="DG345" s="35"/>
      <c r="DH345" s="35"/>
      <c r="DI345" s="35"/>
      <c r="DJ345" s="35"/>
      <c r="DK345" s="35"/>
      <c r="DL345" s="35"/>
      <c r="DM345" s="35"/>
      <c r="DN345" s="35"/>
      <c r="DO345" s="35"/>
      <c r="DP345" s="35"/>
      <c r="DQ345" s="35"/>
      <c r="DR345" s="35"/>
      <c r="DS345" s="35"/>
      <c r="DT345" s="35"/>
      <c r="DU345" s="35"/>
      <c r="DV345" s="35"/>
      <c r="DW345" s="35"/>
      <c r="DX345" s="35"/>
      <c r="DY345" s="35"/>
      <c r="DZ345" s="35"/>
      <c r="EA345" s="35"/>
      <c r="EB345" s="35"/>
      <c r="EC345" s="35"/>
      <c r="ED345" s="35"/>
      <c r="EE345" s="35"/>
      <c r="EF345" s="35"/>
      <c r="EG345" s="35"/>
      <c r="EH345" s="35"/>
      <c r="EI345" s="35"/>
      <c r="EJ345" s="35"/>
      <c r="EK345" s="35"/>
      <c r="EL345" s="35"/>
      <c r="EM345" s="35"/>
      <c r="EN345" s="35"/>
      <c r="EO345" s="35"/>
      <c r="EP345" s="35"/>
      <c r="EQ345" s="35"/>
      <c r="ER345" s="35"/>
      <c r="ES345" s="35"/>
      <c r="ET345" s="35"/>
      <c r="EU345" s="35"/>
      <c r="EV345" s="35"/>
      <c r="EW345" s="35"/>
      <c r="EX345" s="35"/>
      <c r="EY345" s="35"/>
      <c r="EZ345" s="35"/>
      <c r="FA345" s="35"/>
      <c r="FB345" s="35"/>
      <c r="FC345" s="35"/>
      <c r="FD345" s="35"/>
      <c r="FE345" s="35"/>
      <c r="FF345" s="35"/>
      <c r="FG345" s="35"/>
      <c r="FH345" s="35"/>
      <c r="FI345" s="35"/>
      <c r="FJ345" s="35"/>
      <c r="FK345" s="35"/>
      <c r="FL345" s="35"/>
      <c r="FM345" s="35"/>
      <c r="FN345" s="35"/>
      <c r="FO345" s="35"/>
      <c r="FP345" s="35"/>
      <c r="FQ345" s="35"/>
      <c r="FR345" s="35"/>
      <c r="FS345" s="35"/>
      <c r="FT345" s="35"/>
      <c r="FU345" s="35"/>
      <c r="FV345" s="35"/>
      <c r="FW345" s="35"/>
      <c r="FX345" s="35"/>
      <c r="FY345" s="35"/>
      <c r="FZ345" s="35"/>
      <c r="GA345" s="35"/>
      <c r="GB345" s="35"/>
      <c r="GC345" s="35"/>
      <c r="GD345" s="35"/>
      <c r="GE345" s="35"/>
      <c r="GF345" s="35"/>
      <c r="GG345" s="35"/>
      <c r="GH345" s="35"/>
      <c r="GI345" s="35"/>
      <c r="GJ345" s="35"/>
      <c r="GK345" s="35"/>
      <c r="GL345" s="35"/>
      <c r="GM345" s="35"/>
      <c r="GN345" s="35"/>
      <c r="GO345" s="35"/>
      <c r="GP345" s="35"/>
      <c r="GQ345" s="35"/>
      <c r="GR345" s="35"/>
      <c r="GS345" s="35"/>
      <c r="GT345" s="35"/>
      <c r="GU345" s="35"/>
      <c r="GV345" s="35"/>
      <c r="GW345" s="35"/>
      <c r="GX345" s="35"/>
      <c r="GY345" s="35"/>
      <c r="GZ345" s="35"/>
      <c r="HA345" s="35"/>
      <c r="HB345" s="35"/>
      <c r="HC345" s="35"/>
      <c r="HD345" s="35"/>
      <c r="HE345" s="35"/>
      <c r="HF345" s="35"/>
      <c r="HG345" s="35"/>
      <c r="HH345" s="35"/>
      <c r="HI345" s="35"/>
      <c r="HJ345" s="35"/>
      <c r="HK345" s="35"/>
      <c r="HL345" s="35"/>
      <c r="HM345" s="35"/>
      <c r="HN345" s="35"/>
      <c r="HO345" s="35"/>
      <c r="HP345" s="35"/>
      <c r="HQ345" s="35"/>
      <c r="HR345" s="35"/>
      <c r="HS345" s="35"/>
      <c r="HT345" s="35"/>
      <c r="HU345" s="35"/>
      <c r="HV345" s="35"/>
      <c r="HW345" s="35"/>
      <c r="HX345" s="35"/>
      <c r="HY345" s="35"/>
      <c r="HZ345" s="35"/>
      <c r="IA345" s="35"/>
      <c r="IB345" s="35"/>
      <c r="IC345" s="35"/>
      <c r="ID345" s="35"/>
      <c r="IE345" s="35"/>
      <c r="IF345" s="35"/>
      <c r="IG345" s="35"/>
      <c r="IH345" s="35"/>
      <c r="II345" s="35"/>
      <c r="IJ345" s="35"/>
      <c r="IK345" s="35"/>
      <c r="IL345" s="35"/>
      <c r="IM345" s="35"/>
      <c r="IN345" s="35"/>
      <c r="IO345" s="35"/>
      <c r="IP345" s="35"/>
      <c r="IQ345" s="35"/>
      <c r="IR345" s="35"/>
      <c r="IS345" s="35"/>
      <c r="IT345" s="35"/>
      <c r="IU345" s="35"/>
      <c r="IV345" s="35"/>
      <c r="IW345" s="35"/>
      <c r="IX345" s="35"/>
      <c r="IY345" s="35"/>
      <c r="IZ345" s="35"/>
      <c r="JA345" s="35"/>
      <c r="JB345" s="35"/>
      <c r="JC345" s="35"/>
      <c r="JD345" s="35"/>
      <c r="JE345" s="35"/>
      <c r="JF345" s="35"/>
      <c r="JG345" s="35"/>
      <c r="JH345" s="35"/>
      <c r="JI345" s="35"/>
      <c r="JJ345" s="35"/>
      <c r="JK345" s="35"/>
      <c r="JL345" s="35"/>
      <c r="JM345" s="35"/>
      <c r="JN345" s="35"/>
      <c r="JO345" s="35"/>
      <c r="JP345" s="35"/>
      <c r="JQ345" s="35"/>
      <c r="JR345" s="35"/>
      <c r="JS345" s="35"/>
      <c r="JT345" s="35"/>
      <c r="JU345" s="35"/>
      <c r="JV345" s="35"/>
      <c r="JW345" s="35"/>
      <c r="JX345" s="35"/>
      <c r="JY345" s="35"/>
      <c r="JZ345" s="35"/>
      <c r="KA345" s="35"/>
      <c r="KB345" s="35"/>
      <c r="KC345" s="35"/>
      <c r="KD345" s="35"/>
      <c r="KE345" s="35"/>
      <c r="KF345" s="35"/>
      <c r="KG345" s="35"/>
      <c r="KH345" s="35"/>
      <c r="KI345" s="35"/>
      <c r="KJ345" s="35"/>
      <c r="KK345" s="35"/>
      <c r="KL345" s="35"/>
      <c r="KM345" s="35"/>
      <c r="KN345" s="35"/>
      <c r="KO345" s="35"/>
      <c r="KP345" s="35"/>
      <c r="KQ345" s="35"/>
      <c r="KR345" s="35"/>
      <c r="KS345" s="35"/>
      <c r="KT345" s="35"/>
      <c r="KU345" s="35"/>
      <c r="KV345" s="35"/>
      <c r="KW345" s="35"/>
      <c r="KX345" s="35"/>
      <c r="KY345" s="35"/>
      <c r="KZ345" s="35"/>
      <c r="LA345" s="35"/>
      <c r="LB345" s="35"/>
      <c r="LC345" s="35"/>
      <c r="LD345" s="35"/>
      <c r="LE345" s="35"/>
      <c r="LF345" s="35"/>
      <c r="LG345" s="35"/>
      <c r="LH345" s="35"/>
      <c r="LI345" s="35"/>
      <c r="LJ345" s="35"/>
      <c r="LK345" s="35"/>
      <c r="LL345" s="35"/>
      <c r="LM345" s="35"/>
      <c r="LN345" s="35"/>
      <c r="LO345" s="35"/>
      <c r="LP345" s="35"/>
      <c r="LQ345" s="35"/>
      <c r="LR345" s="35"/>
      <c r="LS345" s="35"/>
      <c r="LT345" s="35"/>
      <c r="LU345" s="35"/>
      <c r="LV345" s="35"/>
      <c r="LW345" s="35"/>
      <c r="LX345" s="35"/>
      <c r="LY345" s="35"/>
      <c r="LZ345" s="35"/>
      <c r="MA345" s="35"/>
      <c r="MB345" s="35"/>
      <c r="MC345" s="35"/>
      <c r="MD345" s="35"/>
      <c r="ME345" s="35"/>
      <c r="MF345" s="35"/>
      <c r="MG345" s="35"/>
      <c r="MH345" s="35"/>
      <c r="MI345" s="35"/>
      <c r="MJ345" s="35"/>
      <c r="MK345" s="35"/>
      <c r="ML345" s="35"/>
      <c r="MM345" s="35"/>
      <c r="MN345" s="35"/>
      <c r="MO345" s="35"/>
      <c r="MP345" s="35"/>
      <c r="MQ345" s="35"/>
      <c r="MR345" s="35"/>
      <c r="MS345" s="35"/>
      <c r="MT345" s="35"/>
      <c r="MU345" s="35"/>
      <c r="MV345" s="35"/>
      <c r="MW345" s="35"/>
      <c r="MX345" s="35"/>
      <c r="MY345" s="35"/>
      <c r="MZ345" s="35"/>
      <c r="NA345" s="35"/>
      <c r="NB345" s="35"/>
      <c r="NC345" s="35"/>
      <c r="ND345" s="35"/>
      <c r="NE345" s="35"/>
      <c r="NF345" s="35"/>
      <c r="NG345" s="35"/>
      <c r="NH345" s="35"/>
      <c r="NI345" s="35"/>
      <c r="NJ345" s="35"/>
      <c r="NK345" s="35"/>
      <c r="NL345" s="35"/>
      <c r="NM345" s="35"/>
      <c r="NN345" s="35"/>
      <c r="NO345" s="35"/>
      <c r="NP345" s="35"/>
      <c r="NQ345" s="35"/>
      <c r="NR345" s="35"/>
      <c r="NS345" s="35"/>
      <c r="NT345" s="35"/>
      <c r="NU345" s="35"/>
      <c r="NV345" s="35"/>
      <c r="NW345" s="35"/>
      <c r="NX345" s="35"/>
      <c r="NY345" s="35"/>
      <c r="NZ345" s="35"/>
      <c r="OA345" s="35"/>
      <c r="OB345" s="35"/>
      <c r="OC345" s="35"/>
      <c r="OD345" s="35"/>
      <c r="OE345" s="35"/>
      <c r="OF345" s="35"/>
      <c r="OG345" s="35"/>
      <c r="OH345" s="35"/>
      <c r="OI345" s="35"/>
      <c r="OJ345" s="35"/>
      <c r="OK345" s="35"/>
      <c r="OL345" s="35"/>
      <c r="OM345" s="35"/>
      <c r="ON345" s="35"/>
      <c r="OO345" s="35"/>
      <c r="OP345" s="35"/>
      <c r="OQ345" s="35"/>
      <c r="OR345" s="35"/>
      <c r="OS345" s="35"/>
      <c r="OT345" s="35"/>
      <c r="OU345" s="35"/>
      <c r="OV345" s="35"/>
      <c r="OW345" s="35"/>
      <c r="OX345" s="35"/>
      <c r="OY345" s="35"/>
      <c r="OZ345" s="35"/>
      <c r="PA345" s="35"/>
      <c r="PB345" s="35"/>
      <c r="PC345" s="35"/>
      <c r="PD345" s="35"/>
      <c r="PE345" s="35"/>
      <c r="PF345" s="35"/>
      <c r="PG345" s="35"/>
      <c r="PH345" s="35"/>
      <c r="PI345" s="35"/>
      <c r="PJ345" s="35"/>
      <c r="PK345" s="35"/>
      <c r="PL345" s="35"/>
      <c r="PM345" s="35"/>
      <c r="PN345" s="35"/>
      <c r="PO345" s="35"/>
      <c r="PP345" s="35"/>
      <c r="PQ345" s="35"/>
      <c r="PR345" s="35"/>
      <c r="PS345" s="35"/>
      <c r="PT345" s="35"/>
      <c r="PU345" s="35"/>
      <c r="PV345" s="35"/>
      <c r="PW345" s="35"/>
      <c r="PX345" s="35"/>
      <c r="PY345" s="35"/>
      <c r="PZ345" s="35"/>
      <c r="QA345" s="35"/>
      <c r="QB345" s="35"/>
      <c r="QC345" s="35"/>
      <c r="QD345" s="35"/>
      <c r="QE345" s="35"/>
      <c r="QF345" s="35"/>
      <c r="QG345" s="35"/>
      <c r="QH345" s="35"/>
      <c r="QI345" s="35"/>
      <c r="QJ345" s="35"/>
      <c r="QK345" s="35"/>
      <c r="QL345" s="35"/>
      <c r="QM345" s="35"/>
      <c r="QN345" s="35"/>
      <c r="QO345" s="35"/>
      <c r="QP345" s="35"/>
      <c r="QQ345" s="35"/>
      <c r="QR345" s="35"/>
      <c r="QS345" s="35"/>
      <c r="QT345" s="35"/>
      <c r="QU345" s="35"/>
      <c r="QV345" s="35"/>
      <c r="QW345" s="35"/>
      <c r="QX345" s="35"/>
      <c r="QY345" s="35"/>
      <c r="QZ345" s="35"/>
      <c r="RA345" s="35"/>
      <c r="RB345" s="35"/>
      <c r="RC345" s="35"/>
      <c r="RD345" s="35"/>
      <c r="RE345" s="35"/>
      <c r="RF345" s="35"/>
      <c r="RG345" s="35"/>
      <c r="RH345" s="35"/>
      <c r="RI345" s="35"/>
      <c r="RJ345" s="35"/>
      <c r="RK345" s="35"/>
      <c r="RL345" s="35"/>
      <c r="RM345" s="35"/>
      <c r="RN345" s="35"/>
      <c r="RO345" s="35"/>
      <c r="RP345" s="35"/>
      <c r="RQ345" s="35"/>
      <c r="RR345" s="35"/>
      <c r="RS345" s="35"/>
      <c r="RT345" s="35"/>
      <c r="RU345" s="35"/>
      <c r="RV345" s="35"/>
      <c r="RW345" s="35"/>
      <c r="RX345" s="35"/>
      <c r="RY345" s="35"/>
      <c r="RZ345" s="35"/>
      <c r="SA345" s="35"/>
      <c r="SB345" s="35"/>
      <c r="SC345" s="35"/>
      <c r="SD345" s="35"/>
      <c r="SE345" s="35"/>
      <c r="SF345" s="35"/>
      <c r="SG345" s="35"/>
      <c r="SH345" s="35"/>
      <c r="SI345" s="35"/>
      <c r="SJ345" s="35"/>
      <c r="SK345" s="35"/>
      <c r="SL345" s="35"/>
      <c r="SM345" s="35"/>
      <c r="SN345" s="35"/>
      <c r="SO345" s="35"/>
      <c r="SP345" s="35"/>
      <c r="SQ345" s="35"/>
      <c r="SR345" s="35"/>
      <c r="SS345" s="35"/>
      <c r="ST345" s="35"/>
      <c r="SU345" s="35"/>
      <c r="SV345" s="35"/>
      <c r="SW345" s="35"/>
      <c r="SX345" s="35"/>
      <c r="SY345" s="35"/>
      <c r="SZ345" s="35"/>
      <c r="TA345" s="35"/>
      <c r="TB345" s="35"/>
      <c r="TC345" s="35"/>
      <c r="TD345" s="35"/>
      <c r="TE345" s="35"/>
      <c r="TF345" s="35"/>
      <c r="TG345" s="35"/>
      <c r="TH345" s="35"/>
      <c r="TI345" s="35"/>
      <c r="TJ345" s="35"/>
      <c r="TK345" s="35"/>
      <c r="TL345" s="35"/>
      <c r="TM345" s="35"/>
      <c r="TN345" s="35"/>
      <c r="TO345" s="35"/>
      <c r="TP345" s="35"/>
      <c r="TQ345" s="35"/>
      <c r="TR345" s="35"/>
      <c r="TS345" s="35"/>
      <c r="TT345" s="35"/>
      <c r="TU345" s="35"/>
      <c r="TV345" s="35"/>
      <c r="TW345" s="35"/>
      <c r="TX345" s="35"/>
      <c r="TY345" s="35"/>
      <c r="TZ345" s="35"/>
      <c r="UA345" s="35"/>
      <c r="UB345" s="35"/>
      <c r="UC345" s="35">
        <v>10</v>
      </c>
      <c r="UD345" s="35"/>
      <c r="UE345" s="35"/>
      <c r="UF345" s="35"/>
      <c r="UG345" s="35"/>
      <c r="UH345" s="35"/>
      <c r="UI345" s="35"/>
      <c r="UJ345" s="35"/>
      <c r="UK345" s="35"/>
      <c r="UL345" s="35"/>
      <c r="UM345" s="35"/>
      <c r="UN345" s="35"/>
      <c r="UO345" s="35"/>
      <c r="UP345" s="35"/>
      <c r="UQ345" s="35"/>
      <c r="UR345" s="35"/>
      <c r="US345" s="35"/>
      <c r="UT345" s="35"/>
      <c r="UU345" s="35"/>
      <c r="UV345" s="35"/>
      <c r="UW345" s="35"/>
      <c r="UX345" s="35"/>
      <c r="UY345" s="35"/>
      <c r="UZ345" s="35"/>
      <c r="VA345" s="35"/>
      <c r="VB345" s="35"/>
      <c r="VC345" s="35"/>
      <c r="VD345" s="35"/>
      <c r="VE345" s="35"/>
      <c r="VF345" s="35"/>
      <c r="VG345" s="35"/>
      <c r="VH345" s="35"/>
      <c r="VI345" s="35"/>
      <c r="VJ345" s="35"/>
      <c r="VK345" s="35"/>
      <c r="VL345" s="35"/>
      <c r="VM345" s="35"/>
      <c r="VN345" s="35"/>
      <c r="VO345" s="35"/>
      <c r="VP345" s="35"/>
      <c r="VQ345" s="35"/>
      <c r="VR345" s="35"/>
      <c r="VS345" s="35"/>
      <c r="VT345" s="35"/>
      <c r="VU345" s="35"/>
      <c r="VV345" s="35"/>
      <c r="VW345" s="35"/>
      <c r="VX345" s="35"/>
      <c r="VY345" s="35"/>
      <c r="VZ345" s="35"/>
      <c r="WA345" s="35"/>
      <c r="WB345" s="35"/>
      <c r="WC345" s="35"/>
      <c r="WD345" s="35"/>
      <c r="WE345" s="35"/>
      <c r="WF345" s="35"/>
      <c r="WG345" s="35"/>
      <c r="WH345" s="35"/>
      <c r="WI345" s="35"/>
      <c r="WJ345" s="35"/>
      <c r="WK345" s="35"/>
      <c r="WL345" s="35"/>
      <c r="WM345" s="35"/>
      <c r="WN345" s="35"/>
      <c r="WO345" s="35"/>
      <c r="WP345" s="35"/>
      <c r="WQ345" s="35"/>
      <c r="WR345" s="35"/>
      <c r="WS345" s="35"/>
      <c r="WT345" s="35"/>
      <c r="WU345" s="35"/>
      <c r="WV345" s="35"/>
      <c r="WW345" s="35"/>
      <c r="WX345" s="35"/>
      <c r="WY345" s="35"/>
      <c r="WZ345" s="35"/>
      <c r="XA345" s="35"/>
      <c r="XB345" s="35"/>
      <c r="XC345" s="35"/>
      <c r="XD345" s="35"/>
      <c r="XE345" s="35"/>
      <c r="XF345" s="35"/>
      <c r="XG345" s="35"/>
      <c r="XH345" s="35"/>
      <c r="XI345" s="35"/>
      <c r="XJ345" s="35"/>
      <c r="XK345" s="35"/>
      <c r="XL345" s="35"/>
      <c r="XM345" s="35"/>
      <c r="XN345" s="35"/>
      <c r="XO345" s="35"/>
      <c r="XP345" s="35"/>
      <c r="XQ345" s="35"/>
      <c r="XR345" s="35"/>
      <c r="XS345" s="35"/>
      <c r="XT345" s="35"/>
      <c r="XU345" s="35"/>
      <c r="XV345" s="35"/>
      <c r="XW345" s="35"/>
      <c r="XX345" s="35"/>
      <c r="XY345" s="35"/>
      <c r="XZ345" s="35"/>
      <c r="YA345" s="35"/>
      <c r="YB345" s="35"/>
      <c r="YC345" s="35"/>
      <c r="YD345" s="35"/>
      <c r="YE345" s="35"/>
      <c r="YF345" s="35"/>
      <c r="YG345" s="35"/>
      <c r="YH345" s="35"/>
      <c r="YI345" s="35"/>
      <c r="YJ345" s="35"/>
      <c r="YK345" s="35"/>
      <c r="YL345" s="35"/>
      <c r="YM345" s="35"/>
      <c r="YN345" s="35"/>
      <c r="YO345" s="35"/>
      <c r="YP345" s="35"/>
      <c r="YQ345" s="35"/>
      <c r="YR345" s="35"/>
      <c r="YS345" s="35"/>
      <c r="YT345" s="35"/>
      <c r="YU345" s="35"/>
      <c r="YV345" s="35"/>
      <c r="YW345" s="35"/>
      <c r="YX345" s="35"/>
      <c r="YY345" s="35"/>
      <c r="YZ345" s="35"/>
      <c r="ZA345" s="35"/>
      <c r="ZB345" s="35"/>
      <c r="ZC345" s="35"/>
      <c r="ZD345" s="35"/>
      <c r="ZE345" s="35"/>
      <c r="ZF345" s="35"/>
      <c r="ZG345" s="35"/>
      <c r="ZH345" s="35"/>
      <c r="ZI345" s="35"/>
      <c r="ZJ345" s="35"/>
      <c r="ZK345" s="35"/>
      <c r="ZL345" s="35"/>
      <c r="ZM345" s="35"/>
      <c r="ZN345" s="35"/>
      <c r="ZO345" s="35"/>
      <c r="ZP345" s="35"/>
      <c r="ZQ345" s="35"/>
      <c r="ZR345" s="35"/>
      <c r="ZS345" s="35"/>
      <c r="ZT345" s="35"/>
      <c r="ZU345" s="35"/>
      <c r="ZV345" s="35"/>
      <c r="ZW345" s="35"/>
      <c r="ZX345" s="35"/>
      <c r="ZY345" s="35"/>
      <c r="ZZ345" s="35"/>
      <c r="AAA345" s="35"/>
      <c r="AAB345" s="35"/>
      <c r="AAC345" s="35"/>
      <c r="AAD345" s="35"/>
      <c r="AAE345" s="35"/>
      <c r="AAF345" s="35"/>
      <c r="AAG345" s="35"/>
      <c r="AAH345" s="35"/>
      <c r="AAI345" s="35"/>
      <c r="AAJ345" s="35"/>
      <c r="AAK345" s="35"/>
      <c r="AAL345" s="35"/>
      <c r="AAM345" s="35"/>
      <c r="AAN345" s="35"/>
      <c r="AAO345" s="35"/>
      <c r="AAP345" s="35"/>
      <c r="AAQ345" s="35"/>
      <c r="AAR345" s="35"/>
      <c r="AAS345" s="35"/>
      <c r="AAT345" s="35"/>
      <c r="AAU345" s="35"/>
      <c r="AAV345" s="35"/>
      <c r="AAW345" s="35"/>
      <c r="AAX345" s="35"/>
      <c r="AAY345" s="35"/>
      <c r="AAZ345" s="35"/>
      <c r="ABA345" s="35"/>
      <c r="ABB345" s="35"/>
      <c r="ABC345" s="35"/>
      <c r="ABD345" s="35"/>
      <c r="ABE345" s="35"/>
      <c r="ABF345" s="35"/>
      <c r="ABG345" s="35"/>
      <c r="ABH345" s="35"/>
      <c r="ABI345" s="35"/>
      <c r="ABJ345" s="35"/>
      <c r="ABK345" s="35"/>
      <c r="ABL345" s="35"/>
      <c r="ABM345" s="35"/>
      <c r="ABN345" s="35"/>
      <c r="ABO345" s="35">
        <v>20</v>
      </c>
      <c r="ABP345" s="35"/>
      <c r="ABQ345" s="35"/>
      <c r="ABR345" s="35"/>
      <c r="ABS345" s="35"/>
      <c r="ABT345" s="35"/>
      <c r="ABU345" s="35">
        <v>20</v>
      </c>
      <c r="ABV345" s="35"/>
      <c r="ABW345" s="35"/>
      <c r="ABX345" s="35"/>
      <c r="ABY345" s="35"/>
      <c r="ABZ345" s="35"/>
      <c r="ACA345" s="35"/>
      <c r="ACB345" s="35"/>
      <c r="ACC345" s="35"/>
      <c r="ACD345" s="35"/>
      <c r="ACE345" s="35"/>
      <c r="ACF345" s="35"/>
      <c r="ACG345" s="35"/>
      <c r="ACH345" s="35"/>
      <c r="ACI345" s="35"/>
      <c r="ACJ345" s="35"/>
      <c r="ACK345" s="35"/>
      <c r="ACL345" s="35"/>
      <c r="ACM345" s="35"/>
      <c r="ACN345" s="35"/>
      <c r="ACO345" s="35"/>
      <c r="ACP345" s="35"/>
      <c r="ACQ345" s="35"/>
      <c r="ACR345" s="35"/>
      <c r="ACS345" s="35"/>
      <c r="ACT345" s="35"/>
      <c r="ACU345" s="35"/>
      <c r="ACV345" s="35"/>
      <c r="ACW345" s="35"/>
      <c r="ACX345" s="35"/>
      <c r="ACY345" s="35"/>
      <c r="ACZ345" s="35"/>
      <c r="ADA345" s="35"/>
      <c r="ADB345" s="35"/>
      <c r="ADC345" s="35"/>
      <c r="ADD345" s="35"/>
      <c r="ADE345" s="35"/>
      <c r="ADF345" s="35"/>
      <c r="ADG345" s="35"/>
      <c r="ADH345" s="35"/>
      <c r="ADI345" s="35"/>
      <c r="ADJ345" s="35"/>
      <c r="ADK345" s="35"/>
      <c r="ADL345" s="35"/>
      <c r="ADM345" s="35"/>
      <c r="ADN345" s="35"/>
      <c r="ADO345" s="35"/>
      <c r="ADP345" s="35"/>
      <c r="ADQ345" s="35"/>
      <c r="ADR345" s="35"/>
      <c r="ADS345" s="35"/>
      <c r="ADT345" s="35"/>
      <c r="ADU345" s="35"/>
      <c r="ADV345" s="35"/>
      <c r="ADW345" s="35"/>
      <c r="ADX345" s="35"/>
      <c r="ADY345" s="26">
        <f t="shared" si="15"/>
        <v>0</v>
      </c>
      <c r="ADZ345" s="5"/>
    </row>
    <row r="346" spans="1:806" s="33" customFormat="1" x14ac:dyDescent="0.2">
      <c r="A346" s="38" t="s">
        <v>211</v>
      </c>
      <c r="B346" s="65">
        <f t="shared" si="14"/>
        <v>20</v>
      </c>
      <c r="C346" s="57">
        <v>10</v>
      </c>
      <c r="D346" s="60">
        <v>44832</v>
      </c>
      <c r="E346" s="67">
        <v>47.26</v>
      </c>
      <c r="F346" s="67">
        <f t="shared" si="13"/>
        <v>945.19999999999993</v>
      </c>
      <c r="G346" s="6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>
        <v>20</v>
      </c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15"/>
      <c r="BF346" s="15"/>
      <c r="BG346" s="136"/>
      <c r="BH346" s="35"/>
      <c r="BI346" s="35"/>
      <c r="BJ346" s="35"/>
      <c r="BK346" s="35"/>
      <c r="BL346" s="35"/>
      <c r="BM346" s="35"/>
      <c r="BN346" s="35"/>
      <c r="BO346" s="35"/>
      <c r="BP346" s="35"/>
      <c r="BQ346" s="35">
        <v>10</v>
      </c>
      <c r="BR346" s="35"/>
      <c r="BS346" s="35"/>
      <c r="BT346" s="35"/>
      <c r="BU346" s="35"/>
      <c r="BV346" s="35"/>
      <c r="BW346" s="35"/>
      <c r="BX346" s="35"/>
      <c r="BY346" s="35"/>
      <c r="BZ346" s="35"/>
      <c r="CA346" s="35"/>
      <c r="CB346" s="35"/>
      <c r="CC346" s="35"/>
      <c r="CD346" s="35"/>
      <c r="CE346" s="35"/>
      <c r="CF346" s="35"/>
      <c r="CG346" s="35"/>
      <c r="CH346" s="35"/>
      <c r="CI346" s="35"/>
      <c r="CJ346" s="35"/>
      <c r="CK346" s="35"/>
      <c r="CL346" s="35"/>
      <c r="CM346" s="35"/>
      <c r="CN346" s="35"/>
      <c r="CO346" s="35"/>
      <c r="CP346" s="35"/>
      <c r="CQ346" s="35"/>
      <c r="CR346" s="35"/>
      <c r="CS346" s="35"/>
      <c r="CT346" s="35"/>
      <c r="CU346" s="35"/>
      <c r="CV346" s="35"/>
      <c r="CW346" s="35"/>
      <c r="CX346" s="35"/>
      <c r="CY346" s="35"/>
      <c r="CZ346" s="35"/>
      <c r="DA346" s="35"/>
      <c r="DB346" s="35"/>
      <c r="DC346" s="35"/>
      <c r="DD346" s="35"/>
      <c r="DE346" s="35"/>
      <c r="DF346" s="35"/>
      <c r="DG346" s="35"/>
      <c r="DH346" s="35"/>
      <c r="DI346" s="35"/>
      <c r="DJ346" s="35"/>
      <c r="DK346" s="35"/>
      <c r="DL346" s="35"/>
      <c r="DM346" s="35"/>
      <c r="DN346" s="35"/>
      <c r="DO346" s="35"/>
      <c r="DP346" s="35"/>
      <c r="DQ346" s="35"/>
      <c r="DR346" s="35"/>
      <c r="DS346" s="35"/>
      <c r="DT346" s="35"/>
      <c r="DU346" s="35"/>
      <c r="DV346" s="35"/>
      <c r="DW346" s="35"/>
      <c r="DX346" s="35"/>
      <c r="DY346" s="35"/>
      <c r="DZ346" s="35"/>
      <c r="EA346" s="35"/>
      <c r="EB346" s="35"/>
      <c r="EC346" s="35"/>
      <c r="ED346" s="35"/>
      <c r="EE346" s="35"/>
      <c r="EF346" s="35"/>
      <c r="EG346" s="35"/>
      <c r="EH346" s="35"/>
      <c r="EI346" s="35"/>
      <c r="EJ346" s="35"/>
      <c r="EK346" s="35"/>
      <c r="EL346" s="35"/>
      <c r="EM346" s="35"/>
      <c r="EN346" s="35"/>
      <c r="EO346" s="35"/>
      <c r="EP346" s="35"/>
      <c r="EQ346" s="35"/>
      <c r="ER346" s="35"/>
      <c r="ES346" s="35"/>
      <c r="ET346" s="35"/>
      <c r="EU346" s="35"/>
      <c r="EV346" s="35"/>
      <c r="EW346" s="35"/>
      <c r="EX346" s="35"/>
      <c r="EY346" s="35"/>
      <c r="EZ346" s="35"/>
      <c r="FA346" s="35"/>
      <c r="FB346" s="35"/>
      <c r="FC346" s="35"/>
      <c r="FD346" s="35"/>
      <c r="FE346" s="35"/>
      <c r="FF346" s="35"/>
      <c r="FG346" s="35"/>
      <c r="FH346" s="35"/>
      <c r="FI346" s="35"/>
      <c r="FJ346" s="35"/>
      <c r="FK346" s="35"/>
      <c r="FL346" s="35"/>
      <c r="FM346" s="35"/>
      <c r="FN346" s="35"/>
      <c r="FO346" s="35"/>
      <c r="FP346" s="35"/>
      <c r="FQ346" s="35"/>
      <c r="FR346" s="35"/>
      <c r="FS346" s="35"/>
      <c r="FT346" s="35"/>
      <c r="FU346" s="35"/>
      <c r="FV346" s="35"/>
      <c r="FW346" s="35"/>
      <c r="FX346" s="35"/>
      <c r="FY346" s="35"/>
      <c r="FZ346" s="35"/>
      <c r="GA346" s="35"/>
      <c r="GB346" s="35"/>
      <c r="GC346" s="35"/>
      <c r="GD346" s="35"/>
      <c r="GE346" s="35"/>
      <c r="GF346" s="35"/>
      <c r="GG346" s="35"/>
      <c r="GH346" s="35"/>
      <c r="GI346" s="35"/>
      <c r="GJ346" s="35"/>
      <c r="GK346" s="35"/>
      <c r="GL346" s="35"/>
      <c r="GM346" s="35"/>
      <c r="GN346" s="35"/>
      <c r="GO346" s="35"/>
      <c r="GP346" s="35"/>
      <c r="GQ346" s="35"/>
      <c r="GR346" s="35"/>
      <c r="GS346" s="35"/>
      <c r="GT346" s="35"/>
      <c r="GU346" s="35"/>
      <c r="GV346" s="35"/>
      <c r="GW346" s="35"/>
      <c r="GX346" s="35"/>
      <c r="GY346" s="35"/>
      <c r="GZ346" s="35"/>
      <c r="HA346" s="35"/>
      <c r="HB346" s="35"/>
      <c r="HC346" s="35"/>
      <c r="HD346" s="35"/>
      <c r="HE346" s="35"/>
      <c r="HF346" s="35"/>
      <c r="HG346" s="35"/>
      <c r="HH346" s="35"/>
      <c r="HI346" s="35"/>
      <c r="HJ346" s="35"/>
      <c r="HK346" s="35"/>
      <c r="HL346" s="35"/>
      <c r="HM346" s="35"/>
      <c r="HN346" s="35"/>
      <c r="HO346" s="35"/>
      <c r="HP346" s="35"/>
      <c r="HQ346" s="35"/>
      <c r="HR346" s="35"/>
      <c r="HS346" s="35"/>
      <c r="HT346" s="35"/>
      <c r="HU346" s="35"/>
      <c r="HV346" s="35"/>
      <c r="HW346" s="35"/>
      <c r="HX346" s="35"/>
      <c r="HY346" s="35"/>
      <c r="HZ346" s="35"/>
      <c r="IA346" s="35"/>
      <c r="IB346" s="35"/>
      <c r="IC346" s="35"/>
      <c r="ID346" s="35"/>
      <c r="IE346" s="35"/>
      <c r="IF346" s="35"/>
      <c r="IG346" s="35"/>
      <c r="IH346" s="35"/>
      <c r="II346" s="35"/>
      <c r="IJ346" s="35"/>
      <c r="IK346" s="35"/>
      <c r="IL346" s="35"/>
      <c r="IM346" s="35"/>
      <c r="IN346" s="35"/>
      <c r="IO346" s="35"/>
      <c r="IP346" s="35"/>
      <c r="IQ346" s="35"/>
      <c r="IR346" s="35"/>
      <c r="IS346" s="35"/>
      <c r="IT346" s="35"/>
      <c r="IU346" s="35"/>
      <c r="IV346" s="35"/>
      <c r="IW346" s="35"/>
      <c r="IX346" s="35"/>
      <c r="IY346" s="35"/>
      <c r="IZ346" s="35"/>
      <c r="JA346" s="35"/>
      <c r="JB346" s="35"/>
      <c r="JC346" s="35"/>
      <c r="JD346" s="35"/>
      <c r="JE346" s="35"/>
      <c r="JF346" s="35"/>
      <c r="JG346" s="35"/>
      <c r="JH346" s="35"/>
      <c r="JI346" s="35"/>
      <c r="JJ346" s="35"/>
      <c r="JK346" s="35"/>
      <c r="JL346" s="35"/>
      <c r="JM346" s="35"/>
      <c r="JN346" s="35"/>
      <c r="JO346" s="35"/>
      <c r="JP346" s="35"/>
      <c r="JQ346" s="35"/>
      <c r="JR346" s="35"/>
      <c r="JS346" s="35"/>
      <c r="JT346" s="35"/>
      <c r="JU346" s="35"/>
      <c r="JV346" s="35"/>
      <c r="JW346" s="35"/>
      <c r="JX346" s="35"/>
      <c r="JY346" s="35"/>
      <c r="JZ346" s="35"/>
      <c r="KA346" s="35"/>
      <c r="KB346" s="35"/>
      <c r="KC346" s="35"/>
      <c r="KD346" s="35"/>
      <c r="KE346" s="35"/>
      <c r="KF346" s="35"/>
      <c r="KG346" s="35"/>
      <c r="KH346" s="35"/>
      <c r="KI346" s="35"/>
      <c r="KJ346" s="35"/>
      <c r="KK346" s="35"/>
      <c r="KL346" s="35"/>
      <c r="KM346" s="35"/>
      <c r="KN346" s="35"/>
      <c r="KO346" s="35"/>
      <c r="KP346" s="35"/>
      <c r="KQ346" s="35"/>
      <c r="KR346" s="35"/>
      <c r="KS346" s="35"/>
      <c r="KT346" s="35"/>
      <c r="KU346" s="35"/>
      <c r="KV346" s="35"/>
      <c r="KW346" s="35"/>
      <c r="KX346" s="35"/>
      <c r="KY346" s="35"/>
      <c r="KZ346" s="35"/>
      <c r="LA346" s="35"/>
      <c r="LB346" s="35"/>
      <c r="LC346" s="35"/>
      <c r="LD346" s="35"/>
      <c r="LE346" s="35"/>
      <c r="LF346" s="35"/>
      <c r="LG346" s="35"/>
      <c r="LH346" s="35"/>
      <c r="LI346" s="35"/>
      <c r="LJ346" s="35"/>
      <c r="LK346" s="35"/>
      <c r="LL346" s="35"/>
      <c r="LM346" s="35"/>
      <c r="LN346" s="35"/>
      <c r="LO346" s="35"/>
      <c r="LP346" s="35"/>
      <c r="LQ346" s="35"/>
      <c r="LR346" s="35"/>
      <c r="LS346" s="35"/>
      <c r="LT346" s="35"/>
      <c r="LU346" s="35"/>
      <c r="LV346" s="35"/>
      <c r="LW346" s="35"/>
      <c r="LX346" s="35"/>
      <c r="LY346" s="35"/>
      <c r="LZ346" s="35"/>
      <c r="MA346" s="35"/>
      <c r="MB346" s="35"/>
      <c r="MC346" s="35"/>
      <c r="MD346" s="35"/>
      <c r="ME346" s="35"/>
      <c r="MF346" s="35"/>
      <c r="MG346" s="35"/>
      <c r="MH346" s="35"/>
      <c r="MI346" s="35"/>
      <c r="MJ346" s="35"/>
      <c r="MK346" s="35"/>
      <c r="ML346" s="35"/>
      <c r="MM346" s="35"/>
      <c r="MN346" s="35"/>
      <c r="MO346" s="35"/>
      <c r="MP346" s="35"/>
      <c r="MQ346" s="35"/>
      <c r="MR346" s="35"/>
      <c r="MS346" s="35"/>
      <c r="MT346" s="35"/>
      <c r="MU346" s="35"/>
      <c r="MV346" s="35"/>
      <c r="MW346" s="35"/>
      <c r="MX346" s="35"/>
      <c r="MY346" s="35"/>
      <c r="MZ346" s="35"/>
      <c r="NA346" s="35"/>
      <c r="NB346" s="35"/>
      <c r="NC346" s="35"/>
      <c r="ND346" s="35"/>
      <c r="NE346" s="35"/>
      <c r="NF346" s="35"/>
      <c r="NG346" s="35"/>
      <c r="NH346" s="35"/>
      <c r="NI346" s="35"/>
      <c r="NJ346" s="35"/>
      <c r="NK346" s="35"/>
      <c r="NL346" s="35"/>
      <c r="NM346" s="35"/>
      <c r="NN346" s="35"/>
      <c r="NO346" s="35"/>
      <c r="NP346" s="35"/>
      <c r="NQ346" s="35"/>
      <c r="NR346" s="35"/>
      <c r="NS346" s="35"/>
      <c r="NT346" s="35"/>
      <c r="NU346" s="35"/>
      <c r="NV346" s="35"/>
      <c r="NW346" s="35"/>
      <c r="NX346" s="35"/>
      <c r="NY346" s="35"/>
      <c r="NZ346" s="35"/>
      <c r="OA346" s="35"/>
      <c r="OB346" s="35"/>
      <c r="OC346" s="35"/>
      <c r="OD346" s="35"/>
      <c r="OE346" s="35"/>
      <c r="OF346" s="35"/>
      <c r="OG346" s="35"/>
      <c r="OH346" s="35"/>
      <c r="OI346" s="35"/>
      <c r="OJ346" s="35"/>
      <c r="OK346" s="35"/>
      <c r="OL346" s="35"/>
      <c r="OM346" s="35"/>
      <c r="ON346" s="35"/>
      <c r="OO346" s="35"/>
      <c r="OP346" s="35"/>
      <c r="OQ346" s="35"/>
      <c r="OR346" s="35"/>
      <c r="OS346" s="35"/>
      <c r="OT346" s="35"/>
      <c r="OU346" s="35"/>
      <c r="OV346" s="35"/>
      <c r="OW346" s="35"/>
      <c r="OX346" s="35"/>
      <c r="OY346" s="35"/>
      <c r="OZ346" s="35"/>
      <c r="PA346" s="35"/>
      <c r="PB346" s="35"/>
      <c r="PC346" s="35">
        <v>10</v>
      </c>
      <c r="PD346" s="35"/>
      <c r="PE346" s="35"/>
      <c r="PF346" s="35"/>
      <c r="PG346" s="35"/>
      <c r="PH346" s="35"/>
      <c r="PI346" s="35"/>
      <c r="PJ346" s="35"/>
      <c r="PK346" s="35"/>
      <c r="PL346" s="35"/>
      <c r="PM346" s="35"/>
      <c r="PN346" s="35"/>
      <c r="PO346" s="35"/>
      <c r="PP346" s="35"/>
      <c r="PQ346" s="35"/>
      <c r="PR346" s="35"/>
      <c r="PS346" s="35"/>
      <c r="PT346" s="35"/>
      <c r="PU346" s="35"/>
      <c r="PV346" s="35"/>
      <c r="PW346" s="35"/>
      <c r="PX346" s="35"/>
      <c r="PY346" s="35"/>
      <c r="PZ346" s="35"/>
      <c r="QA346" s="35"/>
      <c r="QB346" s="35"/>
      <c r="QC346" s="35"/>
      <c r="QD346" s="35"/>
      <c r="QE346" s="35"/>
      <c r="QF346" s="35"/>
      <c r="QG346" s="35"/>
      <c r="QH346" s="35"/>
      <c r="QI346" s="35"/>
      <c r="QJ346" s="35"/>
      <c r="QK346" s="35"/>
      <c r="QL346" s="35"/>
      <c r="QM346" s="35"/>
      <c r="QN346" s="35"/>
      <c r="QO346" s="35"/>
      <c r="QP346" s="35"/>
      <c r="QQ346" s="35"/>
      <c r="QR346" s="35"/>
      <c r="QS346" s="35"/>
      <c r="QT346" s="35"/>
      <c r="QU346" s="35"/>
      <c r="QV346" s="35"/>
      <c r="QW346" s="35"/>
      <c r="QX346" s="35"/>
      <c r="QY346" s="35"/>
      <c r="QZ346" s="35"/>
      <c r="RA346" s="35"/>
      <c r="RB346" s="35"/>
      <c r="RC346" s="35"/>
      <c r="RD346" s="35"/>
      <c r="RE346" s="35"/>
      <c r="RF346" s="35"/>
      <c r="RG346" s="35"/>
      <c r="RH346" s="35"/>
      <c r="RI346" s="35"/>
      <c r="RJ346" s="35"/>
      <c r="RK346" s="35"/>
      <c r="RL346" s="35"/>
      <c r="RM346" s="35"/>
      <c r="RN346" s="35"/>
      <c r="RO346" s="35"/>
      <c r="RP346" s="35"/>
      <c r="RQ346" s="35"/>
      <c r="RR346" s="35"/>
      <c r="RS346" s="35"/>
      <c r="RT346" s="35"/>
      <c r="RU346" s="35"/>
      <c r="RV346" s="35"/>
      <c r="RW346" s="35"/>
      <c r="RX346" s="35"/>
      <c r="RY346" s="35"/>
      <c r="RZ346" s="35"/>
      <c r="SA346" s="35"/>
      <c r="SB346" s="35"/>
      <c r="SC346" s="35"/>
      <c r="SD346" s="35"/>
      <c r="SE346" s="35"/>
      <c r="SF346" s="35"/>
      <c r="SG346" s="35"/>
      <c r="SH346" s="35"/>
      <c r="SI346" s="35"/>
      <c r="SJ346" s="35"/>
      <c r="SK346" s="35"/>
      <c r="SL346" s="35"/>
      <c r="SM346" s="35"/>
      <c r="SN346" s="35"/>
      <c r="SO346" s="35"/>
      <c r="SP346" s="35"/>
      <c r="SQ346" s="35"/>
      <c r="SR346" s="35"/>
      <c r="SS346" s="35"/>
      <c r="ST346" s="35"/>
      <c r="SU346" s="35"/>
      <c r="SV346" s="35"/>
      <c r="SW346" s="35"/>
      <c r="SX346" s="35"/>
      <c r="SY346" s="35"/>
      <c r="SZ346" s="35"/>
      <c r="TA346" s="35"/>
      <c r="TB346" s="35"/>
      <c r="TC346" s="35"/>
      <c r="TD346" s="35"/>
      <c r="TE346" s="35"/>
      <c r="TF346" s="35"/>
      <c r="TG346" s="35"/>
      <c r="TH346" s="35"/>
      <c r="TI346" s="35"/>
      <c r="TJ346" s="35"/>
      <c r="TK346" s="35"/>
      <c r="TL346" s="35"/>
      <c r="TM346" s="35"/>
      <c r="TN346" s="35"/>
      <c r="TO346" s="35"/>
      <c r="TP346" s="35"/>
      <c r="TQ346" s="35"/>
      <c r="TR346" s="35"/>
      <c r="TS346" s="35"/>
      <c r="TT346" s="35"/>
      <c r="TU346" s="35"/>
      <c r="TV346" s="35"/>
      <c r="TW346" s="35"/>
      <c r="TX346" s="35"/>
      <c r="TY346" s="35"/>
      <c r="TZ346" s="35"/>
      <c r="UA346" s="35"/>
      <c r="UB346" s="35"/>
      <c r="UC346" s="35"/>
      <c r="UD346" s="35"/>
      <c r="UE346" s="35"/>
      <c r="UF346" s="35"/>
      <c r="UG346" s="35"/>
      <c r="UH346" s="35"/>
      <c r="UI346" s="35"/>
      <c r="UJ346" s="35"/>
      <c r="UK346" s="35"/>
      <c r="UL346" s="35"/>
      <c r="UM346" s="35"/>
      <c r="UN346" s="35"/>
      <c r="UO346" s="35"/>
      <c r="UP346" s="35"/>
      <c r="UQ346" s="35"/>
      <c r="UR346" s="35"/>
      <c r="US346" s="35"/>
      <c r="UT346" s="35"/>
      <c r="UU346" s="35"/>
      <c r="UV346" s="35"/>
      <c r="UW346" s="35"/>
      <c r="UX346" s="35"/>
      <c r="UY346" s="35"/>
      <c r="UZ346" s="35"/>
      <c r="VA346" s="35"/>
      <c r="VB346" s="35"/>
      <c r="VC346" s="35"/>
      <c r="VD346" s="35"/>
      <c r="VE346" s="35"/>
      <c r="VF346" s="35"/>
      <c r="VG346" s="35"/>
      <c r="VH346" s="35"/>
      <c r="VI346" s="35"/>
      <c r="VJ346" s="35"/>
      <c r="VK346" s="35"/>
      <c r="VL346" s="35"/>
      <c r="VM346" s="35"/>
      <c r="VN346" s="35"/>
      <c r="VO346" s="35"/>
      <c r="VP346" s="35"/>
      <c r="VQ346" s="35"/>
      <c r="VR346" s="35"/>
      <c r="VS346" s="35"/>
      <c r="VT346" s="35"/>
      <c r="VU346" s="35"/>
      <c r="VV346" s="35"/>
      <c r="VW346" s="35"/>
      <c r="VX346" s="35"/>
      <c r="VY346" s="35"/>
      <c r="VZ346" s="35"/>
      <c r="WA346" s="35"/>
      <c r="WB346" s="35"/>
      <c r="WC346" s="35"/>
      <c r="WD346" s="35"/>
      <c r="WE346" s="35"/>
      <c r="WF346" s="35"/>
      <c r="WG346" s="35"/>
      <c r="WH346" s="35"/>
      <c r="WI346" s="35"/>
      <c r="WJ346" s="35"/>
      <c r="WK346" s="35"/>
      <c r="WL346" s="35"/>
      <c r="WM346" s="35"/>
      <c r="WN346" s="35"/>
      <c r="WO346" s="35"/>
      <c r="WP346" s="35"/>
      <c r="WQ346" s="35"/>
      <c r="WR346" s="35"/>
      <c r="WS346" s="35"/>
      <c r="WT346" s="35"/>
      <c r="WU346" s="35"/>
      <c r="WV346" s="35"/>
      <c r="WW346" s="35"/>
      <c r="WX346" s="35"/>
      <c r="WY346" s="35"/>
      <c r="WZ346" s="35"/>
      <c r="XA346" s="35"/>
      <c r="XB346" s="35"/>
      <c r="XC346" s="35"/>
      <c r="XD346" s="35"/>
      <c r="XE346" s="35"/>
      <c r="XF346" s="35"/>
      <c r="XG346" s="35"/>
      <c r="XH346" s="35"/>
      <c r="XI346" s="35"/>
      <c r="XJ346" s="35"/>
      <c r="XK346" s="35"/>
      <c r="XL346" s="35"/>
      <c r="XM346" s="35"/>
      <c r="XN346" s="35"/>
      <c r="XO346" s="35"/>
      <c r="XP346" s="35"/>
      <c r="XQ346" s="35"/>
      <c r="XR346" s="35"/>
      <c r="XS346" s="35"/>
      <c r="XT346" s="35"/>
      <c r="XU346" s="35"/>
      <c r="XV346" s="35"/>
      <c r="XW346" s="35"/>
      <c r="XX346" s="35"/>
      <c r="XY346" s="35"/>
      <c r="XZ346" s="35"/>
      <c r="YA346" s="35"/>
      <c r="YB346" s="35"/>
      <c r="YC346" s="35"/>
      <c r="YD346" s="35"/>
      <c r="YE346" s="35"/>
      <c r="YF346" s="35"/>
      <c r="YG346" s="35"/>
      <c r="YH346" s="35"/>
      <c r="YI346" s="35"/>
      <c r="YJ346" s="35"/>
      <c r="YK346" s="35"/>
      <c r="YL346" s="35"/>
      <c r="YM346" s="35"/>
      <c r="YN346" s="35"/>
      <c r="YO346" s="35"/>
      <c r="YP346" s="35"/>
      <c r="YQ346" s="35"/>
      <c r="YR346" s="35"/>
      <c r="YS346" s="35"/>
      <c r="YT346" s="35"/>
      <c r="YU346" s="35"/>
      <c r="YV346" s="35"/>
      <c r="YW346" s="35"/>
      <c r="YX346" s="35"/>
      <c r="YY346" s="35"/>
      <c r="YZ346" s="35"/>
      <c r="ZA346" s="35"/>
      <c r="ZB346" s="35"/>
      <c r="ZC346" s="35"/>
      <c r="ZD346" s="35"/>
      <c r="ZE346" s="35"/>
      <c r="ZF346" s="35"/>
      <c r="ZG346" s="35"/>
      <c r="ZH346" s="35"/>
      <c r="ZI346" s="35"/>
      <c r="ZJ346" s="35"/>
      <c r="ZK346" s="35"/>
      <c r="ZL346" s="35"/>
      <c r="ZM346" s="35"/>
      <c r="ZN346" s="35"/>
      <c r="ZO346" s="35"/>
      <c r="ZP346" s="35"/>
      <c r="ZQ346" s="35"/>
      <c r="ZR346" s="35"/>
      <c r="ZS346" s="35"/>
      <c r="ZT346" s="35"/>
      <c r="ZU346" s="35"/>
      <c r="ZV346" s="35"/>
      <c r="ZW346" s="35"/>
      <c r="ZX346" s="35"/>
      <c r="ZY346" s="35"/>
      <c r="ZZ346" s="35"/>
      <c r="AAA346" s="35"/>
      <c r="AAB346" s="35"/>
      <c r="AAC346" s="35"/>
      <c r="AAD346" s="35"/>
      <c r="AAE346" s="35"/>
      <c r="AAF346" s="35"/>
      <c r="AAG346" s="35"/>
      <c r="AAH346" s="35"/>
      <c r="AAI346" s="35"/>
      <c r="AAJ346" s="35"/>
      <c r="AAK346" s="35"/>
      <c r="AAL346" s="35"/>
      <c r="AAM346" s="35"/>
      <c r="AAN346" s="35"/>
      <c r="AAO346" s="35"/>
      <c r="AAP346" s="35"/>
      <c r="AAQ346" s="35"/>
      <c r="AAR346" s="35"/>
      <c r="AAS346" s="35"/>
      <c r="AAT346" s="35"/>
      <c r="AAU346" s="35"/>
      <c r="AAV346" s="35"/>
      <c r="AAW346" s="35"/>
      <c r="AAX346" s="35"/>
      <c r="AAY346" s="35"/>
      <c r="AAZ346" s="35"/>
      <c r="ABA346" s="35"/>
      <c r="ABB346" s="35"/>
      <c r="ABC346" s="35"/>
      <c r="ABD346" s="35"/>
      <c r="ABE346" s="35"/>
      <c r="ABF346" s="35"/>
      <c r="ABG346" s="35"/>
      <c r="ABH346" s="35"/>
      <c r="ABI346" s="35"/>
      <c r="ABJ346" s="35"/>
      <c r="ABK346" s="35"/>
      <c r="ABL346" s="35"/>
      <c r="ABM346" s="35"/>
      <c r="ABN346" s="35"/>
      <c r="ABO346" s="35"/>
      <c r="ABP346" s="35"/>
      <c r="ABQ346" s="35"/>
      <c r="ABR346" s="35"/>
      <c r="ABS346" s="35"/>
      <c r="ABT346" s="35"/>
      <c r="ABU346" s="35"/>
      <c r="ABV346" s="35"/>
      <c r="ABW346" s="35"/>
      <c r="ABX346" s="35"/>
      <c r="ABY346" s="35"/>
      <c r="ABZ346" s="35"/>
      <c r="ACA346" s="35"/>
      <c r="ACB346" s="35"/>
      <c r="ACC346" s="35"/>
      <c r="ACD346" s="35"/>
      <c r="ACE346" s="35"/>
      <c r="ACF346" s="35"/>
      <c r="ACG346" s="35"/>
      <c r="ACH346" s="35"/>
      <c r="ACI346" s="35"/>
      <c r="ACJ346" s="35"/>
      <c r="ACK346" s="35"/>
      <c r="ACL346" s="35"/>
      <c r="ACM346" s="35"/>
      <c r="ACN346" s="35"/>
      <c r="ACO346" s="35"/>
      <c r="ACP346" s="35"/>
      <c r="ACQ346" s="35"/>
      <c r="ACR346" s="35"/>
      <c r="ACS346" s="35"/>
      <c r="ACT346" s="35"/>
      <c r="ACU346" s="35"/>
      <c r="ACV346" s="35"/>
      <c r="ACW346" s="35"/>
      <c r="ACX346" s="35"/>
      <c r="ACY346" s="35"/>
      <c r="ACZ346" s="35"/>
      <c r="ADA346" s="35"/>
      <c r="ADB346" s="35"/>
      <c r="ADC346" s="35"/>
      <c r="ADD346" s="35"/>
      <c r="ADE346" s="35"/>
      <c r="ADF346" s="35"/>
      <c r="ADG346" s="35"/>
      <c r="ADH346" s="35"/>
      <c r="ADI346" s="35"/>
      <c r="ADJ346" s="35">
        <v>20</v>
      </c>
      <c r="ADK346" s="35"/>
      <c r="ADL346" s="35"/>
      <c r="ADM346" s="35"/>
      <c r="ADN346" s="35"/>
      <c r="ADO346" s="35"/>
      <c r="ADP346" s="35"/>
      <c r="ADQ346" s="35"/>
      <c r="ADR346" s="35"/>
      <c r="ADS346" s="35"/>
      <c r="ADT346" s="35"/>
      <c r="ADU346" s="35"/>
      <c r="ADV346" s="35"/>
      <c r="ADW346" s="35"/>
      <c r="ADX346" s="35"/>
      <c r="ADY346" s="26">
        <f t="shared" si="15"/>
        <v>0</v>
      </c>
      <c r="ADZ346" s="5"/>
    </row>
    <row r="347" spans="1:806" s="33" customFormat="1" x14ac:dyDescent="0.2">
      <c r="A347" s="38" t="s">
        <v>346</v>
      </c>
      <c r="B347" s="65">
        <f t="shared" si="14"/>
        <v>0</v>
      </c>
      <c r="C347" s="57">
        <v>1</v>
      </c>
      <c r="D347" s="60">
        <v>44809</v>
      </c>
      <c r="E347" s="67">
        <v>49.77</v>
      </c>
      <c r="F347" s="67">
        <f t="shared" si="13"/>
        <v>0</v>
      </c>
      <c r="G347" s="6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15"/>
      <c r="BF347" s="15"/>
      <c r="BG347" s="136"/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  <c r="BT347" s="35"/>
      <c r="BU347" s="35"/>
      <c r="BV347" s="35"/>
      <c r="BW347" s="35"/>
      <c r="BX347" s="35"/>
      <c r="BY347" s="35"/>
      <c r="BZ347" s="35"/>
      <c r="CA347" s="35"/>
      <c r="CB347" s="35"/>
      <c r="CC347" s="35"/>
      <c r="CD347" s="35"/>
      <c r="CE347" s="35"/>
      <c r="CF347" s="35"/>
      <c r="CG347" s="35"/>
      <c r="CH347" s="35"/>
      <c r="CI347" s="35"/>
      <c r="CJ347" s="35"/>
      <c r="CK347" s="35"/>
      <c r="CL347" s="35"/>
      <c r="CM347" s="35"/>
      <c r="CN347" s="35"/>
      <c r="CO347" s="35"/>
      <c r="CP347" s="35"/>
      <c r="CQ347" s="35"/>
      <c r="CR347" s="35"/>
      <c r="CS347" s="35"/>
      <c r="CT347" s="35"/>
      <c r="CU347" s="35"/>
      <c r="CV347" s="35"/>
      <c r="CW347" s="35"/>
      <c r="CX347" s="35"/>
      <c r="CY347" s="35"/>
      <c r="CZ347" s="35"/>
      <c r="DA347" s="35"/>
      <c r="DB347" s="35"/>
      <c r="DC347" s="35"/>
      <c r="DD347" s="35"/>
      <c r="DE347" s="35"/>
      <c r="DF347" s="35"/>
      <c r="DG347" s="35"/>
      <c r="DH347" s="35"/>
      <c r="DI347" s="35"/>
      <c r="DJ347" s="35"/>
      <c r="DK347" s="35"/>
      <c r="DL347" s="35"/>
      <c r="DM347" s="35"/>
      <c r="DN347" s="35"/>
      <c r="DO347" s="35"/>
      <c r="DP347" s="35"/>
      <c r="DQ347" s="35"/>
      <c r="DR347" s="35"/>
      <c r="DS347" s="35"/>
      <c r="DT347" s="35"/>
      <c r="DU347" s="35"/>
      <c r="DV347" s="35"/>
      <c r="DW347" s="35"/>
      <c r="DX347" s="35"/>
      <c r="DY347" s="35"/>
      <c r="DZ347" s="35"/>
      <c r="EA347" s="35"/>
      <c r="EB347" s="35"/>
      <c r="EC347" s="35"/>
      <c r="ED347" s="35"/>
      <c r="EE347" s="35"/>
      <c r="EF347" s="35"/>
      <c r="EG347" s="35"/>
      <c r="EH347" s="35"/>
      <c r="EI347" s="35"/>
      <c r="EJ347" s="35"/>
      <c r="EK347" s="35"/>
      <c r="EL347" s="35"/>
      <c r="EM347" s="35"/>
      <c r="EN347" s="35"/>
      <c r="EO347" s="35"/>
      <c r="EP347" s="35"/>
      <c r="EQ347" s="35"/>
      <c r="ER347" s="35"/>
      <c r="ES347" s="35"/>
      <c r="ET347" s="35"/>
      <c r="EU347" s="35"/>
      <c r="EV347" s="35"/>
      <c r="EW347" s="35"/>
      <c r="EX347" s="35"/>
      <c r="EY347" s="35"/>
      <c r="EZ347" s="35"/>
      <c r="FA347" s="35"/>
      <c r="FB347" s="35"/>
      <c r="FC347" s="35"/>
      <c r="FD347" s="35"/>
      <c r="FE347" s="35"/>
      <c r="FF347" s="35"/>
      <c r="FG347" s="35"/>
      <c r="FH347" s="35"/>
      <c r="FI347" s="35"/>
      <c r="FJ347" s="35"/>
      <c r="FK347" s="35"/>
      <c r="FL347" s="35"/>
      <c r="FM347" s="35"/>
      <c r="FN347" s="35"/>
      <c r="FO347" s="35"/>
      <c r="FP347" s="35"/>
      <c r="FQ347" s="35"/>
      <c r="FR347" s="35"/>
      <c r="FS347" s="35"/>
      <c r="FT347" s="35"/>
      <c r="FU347" s="35"/>
      <c r="FV347" s="35"/>
      <c r="FW347" s="35"/>
      <c r="FX347" s="35"/>
      <c r="FY347" s="35"/>
      <c r="FZ347" s="35"/>
      <c r="GA347" s="35"/>
      <c r="GB347" s="35"/>
      <c r="GC347" s="35"/>
      <c r="GD347" s="35"/>
      <c r="GE347" s="35"/>
      <c r="GF347" s="35"/>
      <c r="GG347" s="35"/>
      <c r="GH347" s="35"/>
      <c r="GI347" s="35"/>
      <c r="GJ347" s="35"/>
      <c r="GK347" s="35"/>
      <c r="GL347" s="35"/>
      <c r="GM347" s="35"/>
      <c r="GN347" s="35"/>
      <c r="GO347" s="35"/>
      <c r="GP347" s="35"/>
      <c r="GQ347" s="35"/>
      <c r="GR347" s="35"/>
      <c r="GS347" s="35"/>
      <c r="GT347" s="35"/>
      <c r="GU347" s="35"/>
      <c r="GV347" s="35"/>
      <c r="GW347" s="35"/>
      <c r="GX347" s="35"/>
      <c r="GY347" s="35"/>
      <c r="GZ347" s="35"/>
      <c r="HA347" s="35"/>
      <c r="HB347" s="35"/>
      <c r="HC347" s="35"/>
      <c r="HD347" s="35"/>
      <c r="HE347" s="35"/>
      <c r="HF347" s="35"/>
      <c r="HG347" s="35"/>
      <c r="HH347" s="35"/>
      <c r="HI347" s="35"/>
      <c r="HJ347" s="35"/>
      <c r="HK347" s="35"/>
      <c r="HL347" s="35"/>
      <c r="HM347" s="35"/>
      <c r="HN347" s="35"/>
      <c r="HO347" s="35"/>
      <c r="HP347" s="35"/>
      <c r="HQ347" s="35"/>
      <c r="HR347" s="35"/>
      <c r="HS347" s="35"/>
      <c r="HT347" s="35"/>
      <c r="HU347" s="35"/>
      <c r="HV347" s="35"/>
      <c r="HW347" s="35"/>
      <c r="HX347" s="35"/>
      <c r="HY347" s="35"/>
      <c r="HZ347" s="35"/>
      <c r="IA347" s="35"/>
      <c r="IB347" s="35"/>
      <c r="IC347" s="35"/>
      <c r="ID347" s="35"/>
      <c r="IE347" s="35"/>
      <c r="IF347" s="35"/>
      <c r="IG347" s="35"/>
      <c r="IH347" s="35"/>
      <c r="II347" s="35"/>
      <c r="IJ347" s="35"/>
      <c r="IK347" s="35"/>
      <c r="IL347" s="35"/>
      <c r="IM347" s="35"/>
      <c r="IN347" s="35"/>
      <c r="IO347" s="35"/>
      <c r="IP347" s="35"/>
      <c r="IQ347" s="35"/>
      <c r="IR347" s="35"/>
      <c r="IS347" s="35"/>
      <c r="IT347" s="35"/>
      <c r="IU347" s="35"/>
      <c r="IV347" s="35"/>
      <c r="IW347" s="35"/>
      <c r="IX347" s="35"/>
      <c r="IY347" s="35"/>
      <c r="IZ347" s="35"/>
      <c r="JA347" s="35"/>
      <c r="JB347" s="35"/>
      <c r="JC347" s="35"/>
      <c r="JD347" s="35"/>
      <c r="JE347" s="35"/>
      <c r="JF347" s="35"/>
      <c r="JG347" s="35"/>
      <c r="JH347" s="35"/>
      <c r="JI347" s="35"/>
      <c r="JJ347" s="35"/>
      <c r="JK347" s="35"/>
      <c r="JL347" s="35"/>
      <c r="JM347" s="35"/>
      <c r="JN347" s="35"/>
      <c r="JO347" s="35"/>
      <c r="JP347" s="35"/>
      <c r="JQ347" s="35"/>
      <c r="JR347" s="35"/>
      <c r="JS347" s="35"/>
      <c r="JT347" s="35"/>
      <c r="JU347" s="35"/>
      <c r="JV347" s="35"/>
      <c r="JW347" s="35"/>
      <c r="JX347" s="35"/>
      <c r="JY347" s="35"/>
      <c r="JZ347" s="35"/>
      <c r="KA347" s="35"/>
      <c r="KB347" s="35"/>
      <c r="KC347" s="35"/>
      <c r="KD347" s="35"/>
      <c r="KE347" s="35"/>
      <c r="KF347" s="35"/>
      <c r="KG347" s="35"/>
      <c r="KH347" s="35"/>
      <c r="KI347" s="35"/>
      <c r="KJ347" s="35"/>
      <c r="KK347" s="35"/>
      <c r="KL347" s="35"/>
      <c r="KM347" s="35"/>
      <c r="KN347" s="35"/>
      <c r="KO347" s="35"/>
      <c r="KP347" s="35"/>
      <c r="KQ347" s="35"/>
      <c r="KR347" s="35"/>
      <c r="KS347" s="35"/>
      <c r="KT347" s="35"/>
      <c r="KU347" s="35"/>
      <c r="KV347" s="35"/>
      <c r="KW347" s="35"/>
      <c r="KX347" s="35"/>
      <c r="KY347" s="35"/>
      <c r="KZ347" s="35"/>
      <c r="LA347" s="35"/>
      <c r="LB347" s="35"/>
      <c r="LC347" s="35"/>
      <c r="LD347" s="35"/>
      <c r="LE347" s="35"/>
      <c r="LF347" s="35"/>
      <c r="LG347" s="35"/>
      <c r="LH347" s="35"/>
      <c r="LI347" s="35"/>
      <c r="LJ347" s="35"/>
      <c r="LK347" s="35"/>
      <c r="LL347" s="35"/>
      <c r="LM347" s="35"/>
      <c r="LN347" s="35"/>
      <c r="LO347" s="35"/>
      <c r="LP347" s="35"/>
      <c r="LQ347" s="35"/>
      <c r="LR347" s="35"/>
      <c r="LS347" s="35"/>
      <c r="LT347" s="35"/>
      <c r="LU347" s="35"/>
      <c r="LV347" s="35"/>
      <c r="LW347" s="35"/>
      <c r="LX347" s="35"/>
      <c r="LY347" s="35"/>
      <c r="LZ347" s="35"/>
      <c r="MA347" s="35"/>
      <c r="MB347" s="35"/>
      <c r="MC347" s="35"/>
      <c r="MD347" s="35"/>
      <c r="ME347" s="35"/>
      <c r="MF347" s="35"/>
      <c r="MG347" s="35"/>
      <c r="MH347" s="35"/>
      <c r="MI347" s="35"/>
      <c r="MJ347" s="35"/>
      <c r="MK347" s="35"/>
      <c r="ML347" s="35"/>
      <c r="MM347" s="35"/>
      <c r="MN347" s="35"/>
      <c r="MO347" s="35"/>
      <c r="MP347" s="35"/>
      <c r="MQ347" s="35"/>
      <c r="MR347" s="35"/>
      <c r="MS347" s="35"/>
      <c r="MT347" s="35"/>
      <c r="MU347" s="35"/>
      <c r="MV347" s="35"/>
      <c r="MW347" s="35"/>
      <c r="MX347" s="35"/>
      <c r="MY347" s="35"/>
      <c r="MZ347" s="35"/>
      <c r="NA347" s="35"/>
      <c r="NB347" s="35"/>
      <c r="NC347" s="35"/>
      <c r="ND347" s="35"/>
      <c r="NE347" s="35"/>
      <c r="NF347" s="35"/>
      <c r="NG347" s="35"/>
      <c r="NH347" s="35"/>
      <c r="NI347" s="35"/>
      <c r="NJ347" s="35"/>
      <c r="NK347" s="35"/>
      <c r="NL347" s="35"/>
      <c r="NM347" s="35"/>
      <c r="NN347" s="35"/>
      <c r="NO347" s="35"/>
      <c r="NP347" s="35"/>
      <c r="NQ347" s="35"/>
      <c r="NR347" s="35"/>
      <c r="NS347" s="35"/>
      <c r="NT347" s="35"/>
      <c r="NU347" s="35"/>
      <c r="NV347" s="35"/>
      <c r="NW347" s="35"/>
      <c r="NX347" s="35"/>
      <c r="NY347" s="35"/>
      <c r="NZ347" s="35"/>
      <c r="OA347" s="35"/>
      <c r="OB347" s="35"/>
      <c r="OC347" s="35"/>
      <c r="OD347" s="35"/>
      <c r="OE347" s="35"/>
      <c r="OF347" s="35"/>
      <c r="OG347" s="35"/>
      <c r="OH347" s="35"/>
      <c r="OI347" s="35"/>
      <c r="OJ347" s="35"/>
      <c r="OK347" s="35"/>
      <c r="OL347" s="35"/>
      <c r="OM347" s="35"/>
      <c r="ON347" s="35"/>
      <c r="OO347" s="35"/>
      <c r="OP347" s="35"/>
      <c r="OQ347" s="35"/>
      <c r="OR347" s="35"/>
      <c r="OS347" s="35"/>
      <c r="OT347" s="35"/>
      <c r="OU347" s="35"/>
      <c r="OV347" s="35"/>
      <c r="OW347" s="35"/>
      <c r="OX347" s="35"/>
      <c r="OY347" s="35"/>
      <c r="OZ347" s="35"/>
      <c r="PA347" s="35"/>
      <c r="PB347" s="35"/>
      <c r="PC347" s="35"/>
      <c r="PD347" s="35"/>
      <c r="PE347" s="35"/>
      <c r="PF347" s="35"/>
      <c r="PG347" s="35"/>
      <c r="PH347" s="35"/>
      <c r="PI347" s="35"/>
      <c r="PJ347" s="35"/>
      <c r="PK347" s="35"/>
      <c r="PL347" s="35"/>
      <c r="PM347" s="35"/>
      <c r="PN347" s="35"/>
      <c r="PO347" s="35"/>
      <c r="PP347" s="35"/>
      <c r="PQ347" s="35"/>
      <c r="PR347" s="35"/>
      <c r="PS347" s="35"/>
      <c r="PT347" s="35"/>
      <c r="PU347" s="35"/>
      <c r="PV347" s="35"/>
      <c r="PW347" s="35"/>
      <c r="PX347" s="35"/>
      <c r="PY347" s="35"/>
      <c r="PZ347" s="35"/>
      <c r="QA347" s="35"/>
      <c r="QB347" s="35"/>
      <c r="QC347" s="35"/>
      <c r="QD347" s="35"/>
      <c r="QE347" s="35"/>
      <c r="QF347" s="35"/>
      <c r="QG347" s="35"/>
      <c r="QH347" s="35"/>
      <c r="QI347" s="35"/>
      <c r="QJ347" s="35"/>
      <c r="QK347" s="35"/>
      <c r="QL347" s="35"/>
      <c r="QM347" s="35"/>
      <c r="QN347" s="35"/>
      <c r="QO347" s="35"/>
      <c r="QP347" s="35"/>
      <c r="QQ347" s="35"/>
      <c r="QR347" s="35"/>
      <c r="QS347" s="35"/>
      <c r="QT347" s="35"/>
      <c r="QU347" s="35"/>
      <c r="QV347" s="35"/>
      <c r="QW347" s="35"/>
      <c r="QX347" s="35"/>
      <c r="QY347" s="35"/>
      <c r="QZ347" s="35"/>
      <c r="RA347" s="35"/>
      <c r="RB347" s="35"/>
      <c r="RC347" s="35"/>
      <c r="RD347" s="35"/>
      <c r="RE347" s="35"/>
      <c r="RF347" s="35"/>
      <c r="RG347" s="35"/>
      <c r="RH347" s="35"/>
      <c r="RI347" s="35"/>
      <c r="RJ347" s="35"/>
      <c r="RK347" s="35"/>
      <c r="RL347" s="35"/>
      <c r="RM347" s="35"/>
      <c r="RN347" s="35"/>
      <c r="RO347" s="35"/>
      <c r="RP347" s="35"/>
      <c r="RQ347" s="35"/>
      <c r="RR347" s="35"/>
      <c r="RS347" s="35"/>
      <c r="RT347" s="35"/>
      <c r="RU347" s="35"/>
      <c r="RV347" s="35"/>
      <c r="RW347" s="35"/>
      <c r="RX347" s="35"/>
      <c r="RY347" s="35"/>
      <c r="RZ347" s="35"/>
      <c r="SA347" s="35"/>
      <c r="SB347" s="35"/>
      <c r="SC347" s="35"/>
      <c r="SD347" s="35"/>
      <c r="SE347" s="35"/>
      <c r="SF347" s="35"/>
      <c r="SG347" s="35"/>
      <c r="SH347" s="35"/>
      <c r="SI347" s="35"/>
      <c r="SJ347" s="35"/>
      <c r="SK347" s="35"/>
      <c r="SL347" s="35"/>
      <c r="SM347" s="35"/>
      <c r="SN347" s="35"/>
      <c r="SO347" s="35"/>
      <c r="SP347" s="35"/>
      <c r="SQ347" s="35"/>
      <c r="SR347" s="35"/>
      <c r="SS347" s="35"/>
      <c r="ST347" s="35"/>
      <c r="SU347" s="35"/>
      <c r="SV347" s="35"/>
      <c r="SW347" s="35"/>
      <c r="SX347" s="35"/>
      <c r="SY347" s="35"/>
      <c r="SZ347" s="35"/>
      <c r="TA347" s="35"/>
      <c r="TB347" s="35"/>
      <c r="TC347" s="35"/>
      <c r="TD347" s="35"/>
      <c r="TE347" s="35"/>
      <c r="TF347" s="35"/>
      <c r="TG347" s="35"/>
      <c r="TH347" s="35"/>
      <c r="TI347" s="35"/>
      <c r="TJ347" s="35"/>
      <c r="TK347" s="35"/>
      <c r="TL347" s="35"/>
      <c r="TM347" s="35"/>
      <c r="TN347" s="35"/>
      <c r="TO347" s="35"/>
      <c r="TP347" s="35"/>
      <c r="TQ347" s="35"/>
      <c r="TR347" s="35"/>
      <c r="TS347" s="35"/>
      <c r="TT347" s="35"/>
      <c r="TU347" s="35"/>
      <c r="TV347" s="35"/>
      <c r="TW347" s="35"/>
      <c r="TX347" s="35"/>
      <c r="TY347" s="35"/>
      <c r="TZ347" s="35"/>
      <c r="UA347" s="35"/>
      <c r="UB347" s="35"/>
      <c r="UC347" s="35"/>
      <c r="UD347" s="35"/>
      <c r="UE347" s="35"/>
      <c r="UF347" s="35"/>
      <c r="UG347" s="35"/>
      <c r="UH347" s="35"/>
      <c r="UI347" s="35"/>
      <c r="UJ347" s="35"/>
      <c r="UK347" s="35"/>
      <c r="UL347" s="35"/>
      <c r="UM347" s="35"/>
      <c r="UN347" s="35"/>
      <c r="UO347" s="35"/>
      <c r="UP347" s="35"/>
      <c r="UQ347" s="35"/>
      <c r="UR347" s="35"/>
      <c r="US347" s="35"/>
      <c r="UT347" s="35"/>
      <c r="UU347" s="35"/>
      <c r="UV347" s="35"/>
      <c r="UW347" s="35"/>
      <c r="UX347" s="35"/>
      <c r="UY347" s="35"/>
      <c r="UZ347" s="35"/>
      <c r="VA347" s="35"/>
      <c r="VB347" s="35"/>
      <c r="VC347" s="35"/>
      <c r="VD347" s="35"/>
      <c r="VE347" s="35"/>
      <c r="VF347" s="35"/>
      <c r="VG347" s="35"/>
      <c r="VH347" s="35"/>
      <c r="VI347" s="35"/>
      <c r="VJ347" s="35"/>
      <c r="VK347" s="35"/>
      <c r="VL347" s="35"/>
      <c r="VM347" s="35"/>
      <c r="VN347" s="35"/>
      <c r="VO347" s="35"/>
      <c r="VP347" s="35"/>
      <c r="VQ347" s="35"/>
      <c r="VR347" s="35"/>
      <c r="VS347" s="35"/>
      <c r="VT347" s="35"/>
      <c r="VU347" s="35"/>
      <c r="VV347" s="35"/>
      <c r="VW347" s="35"/>
      <c r="VX347" s="35"/>
      <c r="VY347" s="35"/>
      <c r="VZ347" s="35"/>
      <c r="WA347" s="35"/>
      <c r="WB347" s="35"/>
      <c r="WC347" s="35"/>
      <c r="WD347" s="35"/>
      <c r="WE347" s="35"/>
      <c r="WF347" s="35"/>
      <c r="WG347" s="35"/>
      <c r="WH347" s="35"/>
      <c r="WI347" s="35"/>
      <c r="WJ347" s="35"/>
      <c r="WK347" s="35"/>
      <c r="WL347" s="35"/>
      <c r="WM347" s="35"/>
      <c r="WN347" s="35"/>
      <c r="WO347" s="35"/>
      <c r="WP347" s="35"/>
      <c r="WQ347" s="35"/>
      <c r="WR347" s="35"/>
      <c r="WS347" s="35"/>
      <c r="WT347" s="35"/>
      <c r="WU347" s="35"/>
      <c r="WV347" s="35"/>
      <c r="WW347" s="35"/>
      <c r="WX347" s="35"/>
      <c r="WY347" s="35"/>
      <c r="WZ347" s="35"/>
      <c r="XA347" s="35"/>
      <c r="XB347" s="35"/>
      <c r="XC347" s="35"/>
      <c r="XD347" s="35"/>
      <c r="XE347" s="35"/>
      <c r="XF347" s="35"/>
      <c r="XG347" s="35"/>
      <c r="XH347" s="35"/>
      <c r="XI347" s="35"/>
      <c r="XJ347" s="35"/>
      <c r="XK347" s="35"/>
      <c r="XL347" s="35"/>
      <c r="XM347" s="35"/>
      <c r="XN347" s="35"/>
      <c r="XO347" s="35"/>
      <c r="XP347" s="35"/>
      <c r="XQ347" s="35"/>
      <c r="XR347" s="35"/>
      <c r="XS347" s="35"/>
      <c r="XT347" s="35"/>
      <c r="XU347" s="35"/>
      <c r="XV347" s="35"/>
      <c r="XW347" s="35"/>
      <c r="XX347" s="35"/>
      <c r="XY347" s="35"/>
      <c r="XZ347" s="35"/>
      <c r="YA347" s="35"/>
      <c r="YB347" s="35"/>
      <c r="YC347" s="35"/>
      <c r="YD347" s="35"/>
      <c r="YE347" s="35"/>
      <c r="YF347" s="35"/>
      <c r="YG347" s="35"/>
      <c r="YH347" s="35"/>
      <c r="YI347" s="35"/>
      <c r="YJ347" s="35"/>
      <c r="YK347" s="35"/>
      <c r="YL347" s="35"/>
      <c r="YM347" s="35"/>
      <c r="YN347" s="35"/>
      <c r="YO347" s="35"/>
      <c r="YP347" s="35"/>
      <c r="YQ347" s="35"/>
      <c r="YR347" s="35"/>
      <c r="YS347" s="35"/>
      <c r="YT347" s="35"/>
      <c r="YU347" s="35"/>
      <c r="YV347" s="35"/>
      <c r="YW347" s="35"/>
      <c r="YX347" s="35"/>
      <c r="YY347" s="35"/>
      <c r="YZ347" s="35"/>
      <c r="ZA347" s="35"/>
      <c r="ZB347" s="35"/>
      <c r="ZC347" s="35"/>
      <c r="ZD347" s="35"/>
      <c r="ZE347" s="35"/>
      <c r="ZF347" s="35"/>
      <c r="ZG347" s="35"/>
      <c r="ZH347" s="35"/>
      <c r="ZI347" s="35"/>
      <c r="ZJ347" s="35"/>
      <c r="ZK347" s="35"/>
      <c r="ZL347" s="35"/>
      <c r="ZM347" s="35"/>
      <c r="ZN347" s="35"/>
      <c r="ZO347" s="35"/>
      <c r="ZP347" s="35"/>
      <c r="ZQ347" s="35"/>
      <c r="ZR347" s="35"/>
      <c r="ZS347" s="35"/>
      <c r="ZT347" s="35"/>
      <c r="ZU347" s="35"/>
      <c r="ZV347" s="35"/>
      <c r="ZW347" s="35"/>
      <c r="ZX347" s="35"/>
      <c r="ZY347" s="35"/>
      <c r="ZZ347" s="35"/>
      <c r="AAA347" s="35"/>
      <c r="AAB347" s="35"/>
      <c r="AAC347" s="35"/>
      <c r="AAD347" s="35"/>
      <c r="AAE347" s="35"/>
      <c r="AAF347" s="35"/>
      <c r="AAG347" s="35"/>
      <c r="AAH347" s="35"/>
      <c r="AAI347" s="35"/>
      <c r="AAJ347" s="35"/>
      <c r="AAK347" s="35"/>
      <c r="AAL347" s="35"/>
      <c r="AAM347" s="35"/>
      <c r="AAN347" s="35"/>
      <c r="AAO347" s="35"/>
      <c r="AAP347" s="35"/>
      <c r="AAQ347" s="35"/>
      <c r="AAR347" s="35"/>
      <c r="AAS347" s="35"/>
      <c r="AAT347" s="35"/>
      <c r="AAU347" s="35"/>
      <c r="AAV347" s="35"/>
      <c r="AAW347" s="35"/>
      <c r="AAX347" s="35"/>
      <c r="AAY347" s="35"/>
      <c r="AAZ347" s="35"/>
      <c r="ABA347" s="35"/>
      <c r="ABB347" s="35"/>
      <c r="ABC347" s="35"/>
      <c r="ABD347" s="35"/>
      <c r="ABE347" s="35"/>
      <c r="ABF347" s="35"/>
      <c r="ABG347" s="35"/>
      <c r="ABH347" s="35"/>
      <c r="ABI347" s="35"/>
      <c r="ABJ347" s="35"/>
      <c r="ABK347" s="35"/>
      <c r="ABL347" s="35"/>
      <c r="ABM347" s="35"/>
      <c r="ABN347" s="35"/>
      <c r="ABO347" s="35"/>
      <c r="ABP347" s="35"/>
      <c r="ABQ347" s="35"/>
      <c r="ABR347" s="35"/>
      <c r="ABS347" s="35"/>
      <c r="ABT347" s="35"/>
      <c r="ABU347" s="35">
        <v>1</v>
      </c>
      <c r="ABV347" s="35"/>
      <c r="ABW347" s="35"/>
      <c r="ABX347" s="35"/>
      <c r="ABY347" s="35"/>
      <c r="ABZ347" s="35"/>
      <c r="ACA347" s="35"/>
      <c r="ACB347" s="35"/>
      <c r="ACC347" s="35"/>
      <c r="ACD347" s="35">
        <v>1</v>
      </c>
      <c r="ACE347" s="35"/>
      <c r="ACF347" s="35"/>
      <c r="ACG347" s="35"/>
      <c r="ACH347" s="35"/>
      <c r="ACI347" s="35"/>
      <c r="ACJ347" s="35"/>
      <c r="ACK347" s="35"/>
      <c r="ACL347" s="35"/>
      <c r="ACM347" s="35"/>
      <c r="ACN347" s="35"/>
      <c r="ACO347" s="35"/>
      <c r="ACP347" s="35"/>
      <c r="ACQ347" s="35"/>
      <c r="ACR347" s="35"/>
      <c r="ACS347" s="35"/>
      <c r="ACT347" s="35"/>
      <c r="ACU347" s="35"/>
      <c r="ACV347" s="35"/>
      <c r="ACW347" s="35"/>
      <c r="ACX347" s="35"/>
      <c r="ACY347" s="35"/>
      <c r="ACZ347" s="35"/>
      <c r="ADA347" s="35"/>
      <c r="ADB347" s="35"/>
      <c r="ADC347" s="35"/>
      <c r="ADD347" s="35"/>
      <c r="ADE347" s="35"/>
      <c r="ADF347" s="35"/>
      <c r="ADG347" s="35"/>
      <c r="ADH347" s="35"/>
      <c r="ADI347" s="35"/>
      <c r="ADJ347" s="35"/>
      <c r="ADK347" s="35"/>
      <c r="ADL347" s="35"/>
      <c r="ADM347" s="35"/>
      <c r="ADN347" s="35"/>
      <c r="ADO347" s="35"/>
      <c r="ADP347" s="35"/>
      <c r="ADQ347" s="35"/>
      <c r="ADR347" s="35"/>
      <c r="ADS347" s="35"/>
      <c r="ADT347" s="35"/>
      <c r="ADU347" s="35"/>
      <c r="ADV347" s="35"/>
      <c r="ADW347" s="35"/>
      <c r="ADX347" s="35"/>
      <c r="ADY347" s="26">
        <f t="shared" si="15"/>
        <v>0</v>
      </c>
      <c r="ADZ347" s="5"/>
    </row>
    <row r="348" spans="1:806" s="33" customFormat="1" ht="13.9" customHeight="1" x14ac:dyDescent="0.2">
      <c r="A348" s="38" t="s">
        <v>153</v>
      </c>
      <c r="B348" s="65">
        <f t="shared" si="14"/>
        <v>0</v>
      </c>
      <c r="C348" s="57">
        <v>10</v>
      </c>
      <c r="D348" s="59">
        <v>44809</v>
      </c>
      <c r="E348" s="67">
        <v>43.98</v>
      </c>
      <c r="F348" s="67">
        <f t="shared" si="13"/>
        <v>0</v>
      </c>
      <c r="G348" s="65">
        <v>2</v>
      </c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/>
      <c r="BE348" s="15"/>
      <c r="BF348" s="15"/>
      <c r="BG348" s="136"/>
      <c r="BH348" s="35"/>
      <c r="BI348" s="35"/>
      <c r="BJ348" s="35"/>
      <c r="BK348" s="35"/>
      <c r="BL348" s="35"/>
      <c r="BM348" s="35"/>
      <c r="BN348" s="35"/>
      <c r="BO348" s="35"/>
      <c r="BP348" s="35"/>
      <c r="BQ348" s="35"/>
      <c r="BR348" s="35"/>
      <c r="BS348" s="35"/>
      <c r="BT348" s="35"/>
      <c r="BU348" s="35"/>
      <c r="BV348" s="35"/>
      <c r="BW348" s="35"/>
      <c r="BX348" s="35"/>
      <c r="BY348" s="35"/>
      <c r="BZ348" s="35"/>
      <c r="CA348" s="35"/>
      <c r="CB348" s="35"/>
      <c r="CC348" s="35"/>
      <c r="CD348" s="35"/>
      <c r="CE348" s="35"/>
      <c r="CF348" s="35"/>
      <c r="CG348" s="35"/>
      <c r="CH348" s="35"/>
      <c r="CI348" s="35"/>
      <c r="CJ348" s="35"/>
      <c r="CK348" s="35"/>
      <c r="CL348" s="35"/>
      <c r="CM348" s="35"/>
      <c r="CN348" s="35"/>
      <c r="CO348" s="35"/>
      <c r="CP348" s="35"/>
      <c r="CQ348" s="35"/>
      <c r="CR348" s="35"/>
      <c r="CS348" s="35"/>
      <c r="CT348" s="35"/>
      <c r="CU348" s="35"/>
      <c r="CV348" s="35"/>
      <c r="CW348" s="35"/>
      <c r="CX348" s="35"/>
      <c r="CY348" s="35"/>
      <c r="CZ348" s="35"/>
      <c r="DA348" s="35"/>
      <c r="DB348" s="35"/>
      <c r="DC348" s="35"/>
      <c r="DD348" s="35"/>
      <c r="DE348" s="35"/>
      <c r="DF348" s="35"/>
      <c r="DG348" s="35"/>
      <c r="DH348" s="35"/>
      <c r="DI348" s="35"/>
      <c r="DJ348" s="35"/>
      <c r="DK348" s="35"/>
      <c r="DL348" s="35"/>
      <c r="DM348" s="35"/>
      <c r="DN348" s="35"/>
      <c r="DO348" s="35"/>
      <c r="DP348" s="35"/>
      <c r="DQ348" s="35"/>
      <c r="DR348" s="35"/>
      <c r="DS348" s="35"/>
      <c r="DT348" s="35"/>
      <c r="DU348" s="35"/>
      <c r="DV348" s="35"/>
      <c r="DW348" s="35"/>
      <c r="DX348" s="35"/>
      <c r="DY348" s="35"/>
      <c r="DZ348" s="35"/>
      <c r="EA348" s="35"/>
      <c r="EB348" s="35"/>
      <c r="EC348" s="35"/>
      <c r="ED348" s="35"/>
      <c r="EE348" s="35"/>
      <c r="EF348" s="35"/>
      <c r="EG348" s="35"/>
      <c r="EH348" s="35"/>
      <c r="EI348" s="35"/>
      <c r="EJ348" s="35"/>
      <c r="EK348" s="35"/>
      <c r="EL348" s="35"/>
      <c r="EM348" s="35"/>
      <c r="EN348" s="35"/>
      <c r="EO348" s="35"/>
      <c r="EP348" s="35"/>
      <c r="EQ348" s="35"/>
      <c r="ER348" s="35"/>
      <c r="ES348" s="35"/>
      <c r="ET348" s="35"/>
      <c r="EU348" s="35"/>
      <c r="EV348" s="35"/>
      <c r="EW348" s="35"/>
      <c r="EX348" s="35"/>
      <c r="EY348" s="35"/>
      <c r="EZ348" s="35"/>
      <c r="FA348" s="35"/>
      <c r="FB348" s="35"/>
      <c r="FC348" s="35"/>
      <c r="FD348" s="35"/>
      <c r="FE348" s="35"/>
      <c r="FF348" s="35"/>
      <c r="FG348" s="35"/>
      <c r="FH348" s="35"/>
      <c r="FI348" s="35"/>
      <c r="FJ348" s="35"/>
      <c r="FK348" s="35"/>
      <c r="FL348" s="35"/>
      <c r="FM348" s="35"/>
      <c r="FN348" s="35"/>
      <c r="FO348" s="35"/>
      <c r="FP348" s="35"/>
      <c r="FQ348" s="35"/>
      <c r="FR348" s="35"/>
      <c r="FS348" s="35"/>
      <c r="FT348" s="35"/>
      <c r="FU348" s="35"/>
      <c r="FV348" s="35"/>
      <c r="FW348" s="35"/>
      <c r="FX348" s="35"/>
      <c r="FY348" s="35"/>
      <c r="FZ348" s="35"/>
      <c r="GA348" s="35"/>
      <c r="GB348" s="35"/>
      <c r="GC348" s="35"/>
      <c r="GD348" s="35"/>
      <c r="GE348" s="35"/>
      <c r="GF348" s="35"/>
      <c r="GG348" s="35"/>
      <c r="GH348" s="35"/>
      <c r="GI348" s="35"/>
      <c r="GJ348" s="35"/>
      <c r="GK348" s="35"/>
      <c r="GL348" s="35"/>
      <c r="GM348" s="35"/>
      <c r="GN348" s="35"/>
      <c r="GO348" s="35"/>
      <c r="GP348" s="35"/>
      <c r="GQ348" s="35"/>
      <c r="GR348" s="35"/>
      <c r="GS348" s="35"/>
      <c r="GT348" s="35"/>
      <c r="GU348" s="35"/>
      <c r="GV348" s="35"/>
      <c r="GW348" s="35"/>
      <c r="GX348" s="35"/>
      <c r="GY348" s="35"/>
      <c r="GZ348" s="35"/>
      <c r="HA348" s="35"/>
      <c r="HB348" s="35"/>
      <c r="HC348" s="35"/>
      <c r="HD348" s="35"/>
      <c r="HE348" s="35"/>
      <c r="HF348" s="35"/>
      <c r="HG348" s="35"/>
      <c r="HH348" s="35"/>
      <c r="HI348" s="35"/>
      <c r="HJ348" s="35"/>
      <c r="HK348" s="35"/>
      <c r="HL348" s="35"/>
      <c r="HM348" s="35"/>
      <c r="HN348" s="35"/>
      <c r="HO348" s="35"/>
      <c r="HP348" s="35"/>
      <c r="HQ348" s="35"/>
      <c r="HR348" s="35"/>
      <c r="HS348" s="35"/>
      <c r="HT348" s="35"/>
      <c r="HU348" s="35"/>
      <c r="HV348" s="35"/>
      <c r="HW348" s="35"/>
      <c r="HX348" s="35"/>
      <c r="HY348" s="35"/>
      <c r="HZ348" s="35"/>
      <c r="IA348" s="35"/>
      <c r="IB348" s="35"/>
      <c r="IC348" s="35"/>
      <c r="ID348" s="35"/>
      <c r="IE348" s="35"/>
      <c r="IF348" s="35"/>
      <c r="IG348" s="35"/>
      <c r="IH348" s="35"/>
      <c r="II348" s="35"/>
      <c r="IJ348" s="35"/>
      <c r="IK348" s="35"/>
      <c r="IL348" s="35"/>
      <c r="IM348" s="35"/>
      <c r="IN348" s="35"/>
      <c r="IO348" s="35"/>
      <c r="IP348" s="35"/>
      <c r="IQ348" s="35"/>
      <c r="IR348" s="35"/>
      <c r="IS348" s="35"/>
      <c r="IT348" s="35"/>
      <c r="IU348" s="35"/>
      <c r="IV348" s="35"/>
      <c r="IW348" s="35"/>
      <c r="IX348" s="35"/>
      <c r="IY348" s="35"/>
      <c r="IZ348" s="35"/>
      <c r="JA348" s="35"/>
      <c r="JB348" s="35"/>
      <c r="JC348" s="35"/>
      <c r="JD348" s="35"/>
      <c r="JE348" s="35"/>
      <c r="JF348" s="35"/>
      <c r="JG348" s="35"/>
      <c r="JH348" s="35"/>
      <c r="JI348" s="35"/>
      <c r="JJ348" s="35"/>
      <c r="JK348" s="35"/>
      <c r="JL348" s="35"/>
      <c r="JM348" s="35"/>
      <c r="JN348" s="35"/>
      <c r="JO348" s="35"/>
      <c r="JP348" s="35"/>
      <c r="JQ348" s="35"/>
      <c r="JR348" s="35"/>
      <c r="JS348" s="35"/>
      <c r="JT348" s="35"/>
      <c r="JU348" s="35"/>
      <c r="JV348" s="35"/>
      <c r="JW348" s="35"/>
      <c r="JX348" s="35"/>
      <c r="JY348" s="35"/>
      <c r="JZ348" s="35"/>
      <c r="KA348" s="35"/>
      <c r="KB348" s="35"/>
      <c r="KC348" s="35"/>
      <c r="KD348" s="35"/>
      <c r="KE348" s="35"/>
      <c r="KF348" s="35"/>
      <c r="KG348" s="35"/>
      <c r="KH348" s="35"/>
      <c r="KI348" s="35"/>
      <c r="KJ348" s="35"/>
      <c r="KK348" s="35"/>
      <c r="KL348" s="35"/>
      <c r="KM348" s="35"/>
      <c r="KN348" s="35"/>
      <c r="KO348" s="35"/>
      <c r="KP348" s="35"/>
      <c r="KQ348" s="35"/>
      <c r="KR348" s="35"/>
      <c r="KS348" s="35"/>
      <c r="KT348" s="35"/>
      <c r="KU348" s="35"/>
      <c r="KV348" s="35"/>
      <c r="KW348" s="35"/>
      <c r="KX348" s="35"/>
      <c r="KY348" s="35"/>
      <c r="KZ348" s="35"/>
      <c r="LA348" s="35"/>
      <c r="LB348" s="35"/>
      <c r="LC348" s="35"/>
      <c r="LD348" s="35"/>
      <c r="LE348" s="35"/>
      <c r="LF348" s="35"/>
      <c r="LG348" s="35"/>
      <c r="LH348" s="35"/>
      <c r="LI348" s="35"/>
      <c r="LJ348" s="35"/>
      <c r="LK348" s="35"/>
      <c r="LL348" s="35"/>
      <c r="LM348" s="35"/>
      <c r="LN348" s="35"/>
      <c r="LO348" s="35"/>
      <c r="LP348" s="35"/>
      <c r="LQ348" s="35"/>
      <c r="LR348" s="35"/>
      <c r="LS348" s="35"/>
      <c r="LT348" s="35"/>
      <c r="LU348" s="35"/>
      <c r="LV348" s="35"/>
      <c r="LW348" s="35"/>
      <c r="LX348" s="35"/>
      <c r="LY348" s="35"/>
      <c r="LZ348" s="35"/>
      <c r="MA348" s="35"/>
      <c r="MB348" s="35"/>
      <c r="MC348" s="35">
        <v>10</v>
      </c>
      <c r="MD348" s="35"/>
      <c r="ME348" s="35">
        <v>3</v>
      </c>
      <c r="MF348" s="35"/>
      <c r="MG348" s="35"/>
      <c r="MH348" s="35"/>
      <c r="MI348" s="35"/>
      <c r="MJ348" s="35"/>
      <c r="MK348" s="35"/>
      <c r="ML348" s="35"/>
      <c r="MM348" s="35"/>
      <c r="MN348" s="35"/>
      <c r="MO348" s="35"/>
      <c r="MP348" s="35"/>
      <c r="MQ348" s="35"/>
      <c r="MR348" s="35"/>
      <c r="MS348" s="35"/>
      <c r="MT348" s="35"/>
      <c r="MU348" s="35"/>
      <c r="MV348" s="35"/>
      <c r="MW348" s="35"/>
      <c r="MX348" s="35"/>
      <c r="MY348" s="35"/>
      <c r="MZ348" s="35"/>
      <c r="NA348" s="35"/>
      <c r="NB348" s="35"/>
      <c r="NC348" s="35"/>
      <c r="ND348" s="35"/>
      <c r="NE348" s="35"/>
      <c r="NF348" s="35"/>
      <c r="NG348" s="35"/>
      <c r="NH348" s="35"/>
      <c r="NI348" s="35"/>
      <c r="NJ348" s="35"/>
      <c r="NK348" s="35"/>
      <c r="NL348" s="35"/>
      <c r="NM348" s="35"/>
      <c r="NN348" s="35"/>
      <c r="NO348" s="35">
        <v>10</v>
      </c>
      <c r="NP348" s="35"/>
      <c r="NQ348" s="35"/>
      <c r="NR348" s="35"/>
      <c r="NS348" s="35"/>
      <c r="NT348" s="35"/>
      <c r="NU348" s="35"/>
      <c r="NV348" s="35"/>
      <c r="NW348" s="35"/>
      <c r="NX348" s="35"/>
      <c r="NY348" s="35"/>
      <c r="NZ348" s="35"/>
      <c r="OA348" s="35"/>
      <c r="OB348" s="35"/>
      <c r="OC348" s="35"/>
      <c r="OD348" s="35"/>
      <c r="OE348" s="35"/>
      <c r="OF348" s="35"/>
      <c r="OG348" s="35"/>
      <c r="OH348" s="35"/>
      <c r="OI348" s="35"/>
      <c r="OJ348" s="35"/>
      <c r="OK348" s="35"/>
      <c r="OL348" s="35"/>
      <c r="OM348" s="35"/>
      <c r="ON348" s="35"/>
      <c r="OO348" s="35"/>
      <c r="OP348" s="35"/>
      <c r="OQ348" s="35"/>
      <c r="OR348" s="35"/>
      <c r="OS348" s="35"/>
      <c r="OT348" s="35"/>
      <c r="OU348" s="35"/>
      <c r="OV348" s="35"/>
      <c r="OW348" s="35"/>
      <c r="OX348" s="35"/>
      <c r="OY348" s="35"/>
      <c r="OZ348" s="35"/>
      <c r="PA348" s="35"/>
      <c r="PB348" s="35"/>
      <c r="PC348" s="35">
        <v>2</v>
      </c>
      <c r="PD348" s="35"/>
      <c r="PE348" s="35">
        <v>10</v>
      </c>
      <c r="PF348" s="35"/>
      <c r="PG348" s="35"/>
      <c r="PH348" s="35"/>
      <c r="PI348" s="35">
        <v>1</v>
      </c>
      <c r="PJ348" s="35"/>
      <c r="PK348" s="35"/>
      <c r="PL348" s="35"/>
      <c r="PM348" s="35"/>
      <c r="PN348" s="35"/>
      <c r="PO348" s="35"/>
      <c r="PP348" s="35"/>
      <c r="PQ348" s="35"/>
      <c r="PR348" s="35"/>
      <c r="PS348" s="35"/>
      <c r="PT348" s="35"/>
      <c r="PU348" s="35"/>
      <c r="PV348" s="35"/>
      <c r="PW348" s="35"/>
      <c r="PX348" s="35"/>
      <c r="PY348" s="35"/>
      <c r="PZ348" s="35"/>
      <c r="QA348" s="35"/>
      <c r="QB348" s="35"/>
      <c r="QC348" s="35"/>
      <c r="QD348" s="35"/>
      <c r="QE348" s="35"/>
      <c r="QF348" s="35"/>
      <c r="QG348" s="35"/>
      <c r="QH348" s="35"/>
      <c r="QI348" s="35"/>
      <c r="QJ348" s="35"/>
      <c r="QK348" s="35"/>
      <c r="QL348" s="35"/>
      <c r="QM348" s="35"/>
      <c r="QN348" s="35"/>
      <c r="QO348" s="35"/>
      <c r="QP348" s="35"/>
      <c r="QQ348" s="35"/>
      <c r="QR348" s="35"/>
      <c r="QS348" s="35"/>
      <c r="QT348" s="35"/>
      <c r="QU348" s="35"/>
      <c r="QV348" s="35"/>
      <c r="QW348" s="35"/>
      <c r="QX348" s="35"/>
      <c r="QY348" s="35"/>
      <c r="QZ348" s="35"/>
      <c r="RA348" s="35"/>
      <c r="RB348" s="35"/>
      <c r="RC348" s="35"/>
      <c r="RD348" s="35"/>
      <c r="RE348" s="35"/>
      <c r="RF348" s="35"/>
      <c r="RG348" s="35"/>
      <c r="RH348" s="35"/>
      <c r="RI348" s="35"/>
      <c r="RJ348" s="35"/>
      <c r="RK348" s="35"/>
      <c r="RL348" s="35"/>
      <c r="RM348" s="35"/>
      <c r="RN348" s="35"/>
      <c r="RO348" s="35"/>
      <c r="RP348" s="35"/>
      <c r="RQ348" s="35"/>
      <c r="RR348" s="35"/>
      <c r="RS348" s="35"/>
      <c r="RT348" s="35"/>
      <c r="RU348" s="35"/>
      <c r="RV348" s="35"/>
      <c r="RW348" s="35"/>
      <c r="RX348" s="35"/>
      <c r="RY348" s="35"/>
      <c r="RZ348" s="35"/>
      <c r="SA348" s="35"/>
      <c r="SB348" s="35"/>
      <c r="SC348" s="35"/>
      <c r="SD348" s="35"/>
      <c r="SE348" s="35"/>
      <c r="SF348" s="35"/>
      <c r="SG348" s="35"/>
      <c r="SH348" s="35"/>
      <c r="SI348" s="35"/>
      <c r="SJ348" s="35"/>
      <c r="SK348" s="35"/>
      <c r="SL348" s="35"/>
      <c r="SM348" s="35"/>
      <c r="SN348" s="35"/>
      <c r="SO348" s="35"/>
      <c r="SP348" s="35"/>
      <c r="SQ348" s="35"/>
      <c r="SR348" s="35"/>
      <c r="SS348" s="35"/>
      <c r="ST348" s="35"/>
      <c r="SU348" s="35"/>
      <c r="SV348" s="35"/>
      <c r="SW348" s="35"/>
      <c r="SX348" s="35"/>
      <c r="SY348" s="35"/>
      <c r="SZ348" s="35"/>
      <c r="TA348" s="35"/>
      <c r="TB348" s="35"/>
      <c r="TC348" s="35"/>
      <c r="TD348" s="35"/>
      <c r="TE348" s="35"/>
      <c r="TF348" s="35"/>
      <c r="TG348" s="35"/>
      <c r="TH348" s="35"/>
      <c r="TI348" s="35"/>
      <c r="TJ348" s="35"/>
      <c r="TK348" s="35"/>
      <c r="TL348" s="35"/>
      <c r="TM348" s="35"/>
      <c r="TN348" s="35"/>
      <c r="TO348" s="35"/>
      <c r="TP348" s="35"/>
      <c r="TQ348" s="35"/>
      <c r="TR348" s="35"/>
      <c r="TS348" s="35"/>
      <c r="TT348" s="35"/>
      <c r="TU348" s="35"/>
      <c r="TV348" s="35"/>
      <c r="TW348" s="35"/>
      <c r="TX348" s="35"/>
      <c r="TY348" s="35"/>
      <c r="TZ348" s="35"/>
      <c r="UA348" s="35"/>
      <c r="UB348" s="35"/>
      <c r="UC348" s="35"/>
      <c r="UD348" s="35"/>
      <c r="UE348" s="35"/>
      <c r="UF348" s="35"/>
      <c r="UG348" s="35"/>
      <c r="UH348" s="35"/>
      <c r="UI348" s="35"/>
      <c r="UJ348" s="35"/>
      <c r="UK348" s="35"/>
      <c r="UL348" s="35"/>
      <c r="UM348" s="35"/>
      <c r="UN348" s="35"/>
      <c r="UO348" s="35"/>
      <c r="UP348" s="35"/>
      <c r="UQ348" s="35"/>
      <c r="UR348" s="35"/>
      <c r="US348" s="35"/>
      <c r="UT348" s="35"/>
      <c r="UU348" s="35"/>
      <c r="UV348" s="35"/>
      <c r="UW348" s="35"/>
      <c r="UX348" s="35"/>
      <c r="UY348" s="35"/>
      <c r="UZ348" s="35"/>
      <c r="VA348" s="35"/>
      <c r="VB348" s="35"/>
      <c r="VC348" s="35"/>
      <c r="VD348" s="35"/>
      <c r="VE348" s="35"/>
      <c r="VF348" s="35"/>
      <c r="VG348" s="35"/>
      <c r="VH348" s="35"/>
      <c r="VI348" s="35"/>
      <c r="VJ348" s="35"/>
      <c r="VK348" s="35"/>
      <c r="VL348" s="35"/>
      <c r="VM348" s="35"/>
      <c r="VN348" s="35"/>
      <c r="VO348" s="35"/>
      <c r="VP348" s="35"/>
      <c r="VQ348" s="35"/>
      <c r="VR348" s="35"/>
      <c r="VS348" s="35"/>
      <c r="VT348" s="35"/>
      <c r="VU348" s="35"/>
      <c r="VV348" s="35"/>
      <c r="VW348" s="35"/>
      <c r="VX348" s="35"/>
      <c r="VY348" s="35"/>
      <c r="VZ348" s="35"/>
      <c r="WA348" s="35"/>
      <c r="WB348" s="35"/>
      <c r="WC348" s="35"/>
      <c r="WD348" s="35"/>
      <c r="WE348" s="35"/>
      <c r="WF348" s="35"/>
      <c r="WG348" s="35"/>
      <c r="WH348" s="35"/>
      <c r="WI348" s="35"/>
      <c r="WJ348" s="35"/>
      <c r="WK348" s="35"/>
      <c r="WL348" s="35"/>
      <c r="WM348" s="35"/>
      <c r="WN348" s="35"/>
      <c r="WO348" s="35"/>
      <c r="WP348" s="35"/>
      <c r="WQ348" s="35"/>
      <c r="WR348" s="35"/>
      <c r="WS348" s="35"/>
      <c r="WT348" s="35"/>
      <c r="WU348" s="35"/>
      <c r="WV348" s="35"/>
      <c r="WW348" s="35"/>
      <c r="WX348" s="35"/>
      <c r="WY348" s="35"/>
      <c r="WZ348" s="35"/>
      <c r="XA348" s="35"/>
      <c r="XB348" s="35"/>
      <c r="XC348" s="35"/>
      <c r="XD348" s="35"/>
      <c r="XE348" s="35"/>
      <c r="XF348" s="35"/>
      <c r="XG348" s="35"/>
      <c r="XH348" s="35"/>
      <c r="XI348" s="35"/>
      <c r="XJ348" s="35"/>
      <c r="XK348" s="35"/>
      <c r="XL348" s="35"/>
      <c r="XM348" s="35"/>
      <c r="XN348" s="35"/>
      <c r="XO348" s="35"/>
      <c r="XP348" s="35"/>
      <c r="XQ348" s="35"/>
      <c r="XR348" s="35"/>
      <c r="XS348" s="35"/>
      <c r="XT348" s="35"/>
      <c r="XU348" s="35"/>
      <c r="XV348" s="35"/>
      <c r="XW348" s="35"/>
      <c r="XX348" s="35"/>
      <c r="XY348" s="35"/>
      <c r="XZ348" s="35"/>
      <c r="YA348" s="35"/>
      <c r="YB348" s="35"/>
      <c r="YC348" s="35"/>
      <c r="YD348" s="35"/>
      <c r="YE348" s="35"/>
      <c r="YF348" s="35"/>
      <c r="YG348" s="35"/>
      <c r="YH348" s="35"/>
      <c r="YI348" s="35"/>
      <c r="YJ348" s="35"/>
      <c r="YK348" s="35"/>
      <c r="YL348" s="35"/>
      <c r="YM348" s="35"/>
      <c r="YN348" s="35"/>
      <c r="YO348" s="35"/>
      <c r="YP348" s="35"/>
      <c r="YQ348" s="35"/>
      <c r="YR348" s="35"/>
      <c r="YS348" s="35"/>
      <c r="YT348" s="35"/>
      <c r="YU348" s="35"/>
      <c r="YV348" s="35"/>
      <c r="YW348" s="35"/>
      <c r="YX348" s="35"/>
      <c r="YY348" s="35"/>
      <c r="YZ348" s="35"/>
      <c r="ZA348" s="35"/>
      <c r="ZB348" s="35"/>
      <c r="ZC348" s="35"/>
      <c r="ZD348" s="35"/>
      <c r="ZE348" s="35"/>
      <c r="ZF348" s="35"/>
      <c r="ZG348" s="35"/>
      <c r="ZH348" s="35"/>
      <c r="ZI348" s="35"/>
      <c r="ZJ348" s="35"/>
      <c r="ZK348" s="35"/>
      <c r="ZL348" s="35"/>
      <c r="ZM348" s="35"/>
      <c r="ZN348" s="35"/>
      <c r="ZO348" s="35"/>
      <c r="ZP348" s="35"/>
      <c r="ZQ348" s="35"/>
      <c r="ZR348" s="35"/>
      <c r="ZS348" s="35"/>
      <c r="ZT348" s="35"/>
      <c r="ZU348" s="35"/>
      <c r="ZV348" s="35"/>
      <c r="ZW348" s="35"/>
      <c r="ZX348" s="35"/>
      <c r="ZY348" s="35"/>
      <c r="ZZ348" s="35"/>
      <c r="AAA348" s="35"/>
      <c r="AAB348" s="35"/>
      <c r="AAC348" s="35"/>
      <c r="AAD348" s="35"/>
      <c r="AAE348" s="35"/>
      <c r="AAF348" s="35"/>
      <c r="AAG348" s="35"/>
      <c r="AAH348" s="35"/>
      <c r="AAI348" s="35"/>
      <c r="AAJ348" s="35"/>
      <c r="AAK348" s="35"/>
      <c r="AAL348" s="35"/>
      <c r="AAM348" s="35"/>
      <c r="AAN348" s="35"/>
      <c r="AAO348" s="35"/>
      <c r="AAP348" s="35"/>
      <c r="AAQ348" s="35"/>
      <c r="AAR348" s="35"/>
      <c r="AAS348" s="35"/>
      <c r="AAT348" s="35"/>
      <c r="AAU348" s="35"/>
      <c r="AAV348" s="35"/>
      <c r="AAW348" s="35"/>
      <c r="AAX348" s="35"/>
      <c r="AAY348" s="35"/>
      <c r="AAZ348" s="35"/>
      <c r="ABA348" s="35"/>
      <c r="ABB348" s="35"/>
      <c r="ABC348" s="35"/>
      <c r="ABD348" s="35"/>
      <c r="ABE348" s="35"/>
      <c r="ABF348" s="35"/>
      <c r="ABG348" s="35"/>
      <c r="ABH348" s="35"/>
      <c r="ABI348" s="35"/>
      <c r="ABJ348" s="35"/>
      <c r="ABK348" s="35"/>
      <c r="ABL348" s="35"/>
      <c r="ABM348" s="35"/>
      <c r="ABN348" s="35"/>
      <c r="ABO348" s="35"/>
      <c r="ABP348" s="35"/>
      <c r="ABQ348" s="35"/>
      <c r="ABR348" s="35"/>
      <c r="ABS348" s="35"/>
      <c r="ABT348" s="35"/>
      <c r="ABU348" s="35">
        <v>10</v>
      </c>
      <c r="ABV348" s="35"/>
      <c r="ABW348" s="35"/>
      <c r="ABX348" s="35"/>
      <c r="ABY348" s="35"/>
      <c r="ABZ348" s="35"/>
      <c r="ACA348" s="35"/>
      <c r="ACB348" s="35"/>
      <c r="ACC348" s="35"/>
      <c r="ACD348" s="35"/>
      <c r="ACE348" s="35"/>
      <c r="ACF348" s="35"/>
      <c r="ACG348" s="35"/>
      <c r="ACH348" s="35"/>
      <c r="ACI348" s="35"/>
      <c r="ACJ348" s="35"/>
      <c r="ACK348" s="35"/>
      <c r="ACL348" s="35"/>
      <c r="ACM348" s="35"/>
      <c r="ACN348" s="35"/>
      <c r="ACO348" s="35"/>
      <c r="ACP348" s="35"/>
      <c r="ACQ348" s="35"/>
      <c r="ACR348" s="35"/>
      <c r="ACS348" s="35"/>
      <c r="ACT348" s="35"/>
      <c r="ACU348" s="35"/>
      <c r="ACV348" s="35"/>
      <c r="ACW348" s="35"/>
      <c r="ACX348" s="35"/>
      <c r="ACY348" s="35"/>
      <c r="ACZ348" s="35"/>
      <c r="ADA348" s="35"/>
      <c r="ADB348" s="35"/>
      <c r="ADC348" s="35"/>
      <c r="ADD348" s="35"/>
      <c r="ADE348" s="35"/>
      <c r="ADF348" s="35"/>
      <c r="ADG348" s="35"/>
      <c r="ADH348" s="35"/>
      <c r="ADI348" s="35"/>
      <c r="ADJ348" s="35"/>
      <c r="ADK348" s="35"/>
      <c r="ADL348" s="35"/>
      <c r="ADM348" s="35"/>
      <c r="ADN348" s="35"/>
      <c r="ADO348" s="35"/>
      <c r="ADP348" s="35"/>
      <c r="ADQ348" s="35"/>
      <c r="ADR348" s="35"/>
      <c r="ADS348" s="35"/>
      <c r="ADT348" s="35"/>
      <c r="ADU348" s="35"/>
      <c r="ADV348" s="35"/>
      <c r="ADW348" s="35"/>
      <c r="ADX348" s="35"/>
      <c r="ADY348" s="26">
        <f t="shared" si="15"/>
        <v>0</v>
      </c>
      <c r="ADZ348" s="5"/>
    </row>
    <row r="349" spans="1:806" s="33" customFormat="1" x14ac:dyDescent="0.2">
      <c r="A349" s="38" t="s">
        <v>440</v>
      </c>
      <c r="B349" s="65">
        <f t="shared" si="14"/>
        <v>10</v>
      </c>
      <c r="C349" s="57">
        <v>10</v>
      </c>
      <c r="D349" s="59">
        <v>44832</v>
      </c>
      <c r="E349" s="67">
        <v>63.02</v>
      </c>
      <c r="F349" s="67">
        <f t="shared" si="13"/>
        <v>630.20000000000005</v>
      </c>
      <c r="G349" s="65">
        <v>20</v>
      </c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  <c r="BB349" s="35"/>
      <c r="BC349" s="35"/>
      <c r="BD349" s="35"/>
      <c r="BE349" s="15"/>
      <c r="BF349" s="15"/>
      <c r="BG349" s="136"/>
      <c r="BH349" s="35"/>
      <c r="BI349" s="35"/>
      <c r="BJ349" s="35"/>
      <c r="BK349" s="35"/>
      <c r="BL349" s="35"/>
      <c r="BM349" s="35"/>
      <c r="BN349" s="35"/>
      <c r="BO349" s="35"/>
      <c r="BP349" s="35"/>
      <c r="BQ349" s="35"/>
      <c r="BR349" s="35"/>
      <c r="BS349" s="35"/>
      <c r="BT349" s="35"/>
      <c r="BU349" s="35"/>
      <c r="BV349" s="35"/>
      <c r="BW349" s="35"/>
      <c r="BX349" s="35"/>
      <c r="BY349" s="35"/>
      <c r="BZ349" s="35"/>
      <c r="CA349" s="35"/>
      <c r="CB349" s="35"/>
      <c r="CC349" s="35"/>
      <c r="CD349" s="35"/>
      <c r="CE349" s="35"/>
      <c r="CF349" s="35"/>
      <c r="CG349" s="35"/>
      <c r="CH349" s="35"/>
      <c r="CI349" s="35"/>
      <c r="CJ349" s="35"/>
      <c r="CK349" s="35"/>
      <c r="CL349" s="35"/>
      <c r="CM349" s="35"/>
      <c r="CN349" s="35"/>
      <c r="CO349" s="35"/>
      <c r="CP349" s="35"/>
      <c r="CQ349" s="35"/>
      <c r="CR349" s="35"/>
      <c r="CS349" s="35"/>
      <c r="CT349" s="35"/>
      <c r="CU349" s="35"/>
      <c r="CV349" s="35"/>
      <c r="CW349" s="35"/>
      <c r="CX349" s="35"/>
      <c r="CY349" s="35"/>
      <c r="CZ349" s="35"/>
      <c r="DA349" s="35"/>
      <c r="DB349" s="35"/>
      <c r="DC349" s="35"/>
      <c r="DD349" s="35"/>
      <c r="DE349" s="35"/>
      <c r="DF349" s="35"/>
      <c r="DG349" s="35"/>
      <c r="DH349" s="35"/>
      <c r="DI349" s="35"/>
      <c r="DJ349" s="35"/>
      <c r="DK349" s="35"/>
      <c r="DL349" s="35"/>
      <c r="DM349" s="35"/>
      <c r="DN349" s="35"/>
      <c r="DO349" s="35"/>
      <c r="DP349" s="35"/>
      <c r="DQ349" s="35"/>
      <c r="DR349" s="35"/>
      <c r="DS349" s="35"/>
      <c r="DT349" s="35"/>
      <c r="DU349" s="35"/>
      <c r="DV349" s="35"/>
      <c r="DW349" s="35"/>
      <c r="DX349" s="35"/>
      <c r="DY349" s="35"/>
      <c r="DZ349" s="35"/>
      <c r="EA349" s="35"/>
      <c r="EB349" s="35"/>
      <c r="EC349" s="35"/>
      <c r="ED349" s="35"/>
      <c r="EE349" s="35"/>
      <c r="EF349" s="35"/>
      <c r="EG349" s="35"/>
      <c r="EH349" s="35"/>
      <c r="EI349" s="35"/>
      <c r="EJ349" s="35"/>
      <c r="EK349" s="35"/>
      <c r="EL349" s="35"/>
      <c r="EM349" s="35"/>
      <c r="EN349" s="35"/>
      <c r="EO349" s="35"/>
      <c r="EP349" s="35"/>
      <c r="EQ349" s="35"/>
      <c r="ER349" s="35"/>
      <c r="ES349" s="35"/>
      <c r="ET349" s="35"/>
      <c r="EU349" s="35"/>
      <c r="EV349" s="35"/>
      <c r="EW349" s="35"/>
      <c r="EX349" s="35"/>
      <c r="EY349" s="35"/>
      <c r="EZ349" s="35"/>
      <c r="FA349" s="35"/>
      <c r="FB349" s="35"/>
      <c r="FC349" s="35"/>
      <c r="FD349" s="35"/>
      <c r="FE349" s="35"/>
      <c r="FF349" s="35"/>
      <c r="FG349" s="35"/>
      <c r="FH349" s="35"/>
      <c r="FI349" s="35"/>
      <c r="FJ349" s="35"/>
      <c r="FK349" s="35"/>
      <c r="FL349" s="35"/>
      <c r="FM349" s="35"/>
      <c r="FN349" s="35"/>
      <c r="FO349" s="35"/>
      <c r="FP349" s="35"/>
      <c r="FQ349" s="35"/>
      <c r="FR349" s="35"/>
      <c r="FS349" s="35"/>
      <c r="FT349" s="35"/>
      <c r="FU349" s="35"/>
      <c r="FV349" s="35"/>
      <c r="FW349" s="35"/>
      <c r="FX349" s="35"/>
      <c r="FY349" s="35"/>
      <c r="FZ349" s="35"/>
      <c r="GA349" s="35"/>
      <c r="GB349" s="35"/>
      <c r="GC349" s="35"/>
      <c r="GD349" s="35"/>
      <c r="GE349" s="35"/>
      <c r="GF349" s="35"/>
      <c r="GG349" s="35"/>
      <c r="GH349" s="35"/>
      <c r="GI349" s="35"/>
      <c r="GJ349" s="35"/>
      <c r="GK349" s="35"/>
      <c r="GL349" s="35"/>
      <c r="GM349" s="35"/>
      <c r="GN349" s="35"/>
      <c r="GO349" s="35"/>
      <c r="GP349" s="35"/>
      <c r="GQ349" s="35"/>
      <c r="GR349" s="35"/>
      <c r="GS349" s="35"/>
      <c r="GT349" s="35"/>
      <c r="GU349" s="35"/>
      <c r="GV349" s="35"/>
      <c r="GW349" s="35"/>
      <c r="GX349" s="35"/>
      <c r="GY349" s="35"/>
      <c r="GZ349" s="35"/>
      <c r="HA349" s="35"/>
      <c r="HB349" s="35"/>
      <c r="HC349" s="35"/>
      <c r="HD349" s="35"/>
      <c r="HE349" s="35"/>
      <c r="HF349" s="35"/>
      <c r="HG349" s="35"/>
      <c r="HH349" s="35"/>
      <c r="HI349" s="35"/>
      <c r="HJ349" s="35"/>
      <c r="HK349" s="35"/>
      <c r="HL349" s="35"/>
      <c r="HM349" s="35"/>
      <c r="HN349" s="35"/>
      <c r="HO349" s="35"/>
      <c r="HP349" s="35"/>
      <c r="HQ349" s="35"/>
      <c r="HR349" s="35"/>
      <c r="HS349" s="35"/>
      <c r="HT349" s="35"/>
      <c r="HU349" s="35"/>
      <c r="HV349" s="35"/>
      <c r="HW349" s="35"/>
      <c r="HX349" s="35"/>
      <c r="HY349" s="35"/>
      <c r="HZ349" s="35"/>
      <c r="IA349" s="35"/>
      <c r="IB349" s="35"/>
      <c r="IC349" s="35"/>
      <c r="ID349" s="35"/>
      <c r="IE349" s="35"/>
      <c r="IF349" s="35"/>
      <c r="IG349" s="35"/>
      <c r="IH349" s="35"/>
      <c r="II349" s="35"/>
      <c r="IJ349" s="35"/>
      <c r="IK349" s="35"/>
      <c r="IL349" s="35"/>
      <c r="IM349" s="35"/>
      <c r="IN349" s="35"/>
      <c r="IO349" s="35"/>
      <c r="IP349" s="35"/>
      <c r="IQ349" s="35"/>
      <c r="IR349" s="35"/>
      <c r="IS349" s="35"/>
      <c r="IT349" s="35"/>
      <c r="IU349" s="35"/>
      <c r="IV349" s="35"/>
      <c r="IW349" s="35"/>
      <c r="IX349" s="35"/>
      <c r="IY349" s="35"/>
      <c r="IZ349" s="35"/>
      <c r="JA349" s="35"/>
      <c r="JB349" s="35"/>
      <c r="JC349" s="35"/>
      <c r="JD349" s="35"/>
      <c r="JE349" s="35"/>
      <c r="JF349" s="35"/>
      <c r="JG349" s="35"/>
      <c r="JH349" s="35"/>
      <c r="JI349" s="35"/>
      <c r="JJ349" s="35"/>
      <c r="JK349" s="35"/>
      <c r="JL349" s="35"/>
      <c r="JM349" s="35"/>
      <c r="JN349" s="35"/>
      <c r="JO349" s="35"/>
      <c r="JP349" s="35"/>
      <c r="JQ349" s="35"/>
      <c r="JR349" s="35"/>
      <c r="JS349" s="35"/>
      <c r="JT349" s="35"/>
      <c r="JU349" s="35"/>
      <c r="JV349" s="35"/>
      <c r="JW349" s="35"/>
      <c r="JX349" s="35"/>
      <c r="JY349" s="35"/>
      <c r="JZ349" s="35"/>
      <c r="KA349" s="35"/>
      <c r="KB349" s="35"/>
      <c r="KC349" s="35"/>
      <c r="KD349" s="35"/>
      <c r="KE349" s="35"/>
      <c r="KF349" s="35"/>
      <c r="KG349" s="35"/>
      <c r="KH349" s="35"/>
      <c r="KI349" s="35"/>
      <c r="KJ349" s="35"/>
      <c r="KK349" s="35"/>
      <c r="KL349" s="35"/>
      <c r="KM349" s="35"/>
      <c r="KN349" s="35"/>
      <c r="KO349" s="35"/>
      <c r="KP349" s="35"/>
      <c r="KQ349" s="35"/>
      <c r="KR349" s="35"/>
      <c r="KS349" s="35"/>
      <c r="KT349" s="35"/>
      <c r="KU349" s="35"/>
      <c r="KV349" s="35"/>
      <c r="KW349" s="35"/>
      <c r="KX349" s="35"/>
      <c r="KY349" s="35"/>
      <c r="KZ349" s="35"/>
      <c r="LA349" s="35"/>
      <c r="LB349" s="35"/>
      <c r="LC349" s="35"/>
      <c r="LD349" s="35"/>
      <c r="LE349" s="35"/>
      <c r="LF349" s="35"/>
      <c r="LG349" s="35"/>
      <c r="LH349" s="35"/>
      <c r="LI349" s="35"/>
      <c r="LJ349" s="35"/>
      <c r="LK349" s="35"/>
      <c r="LL349" s="35"/>
      <c r="LM349" s="35"/>
      <c r="LN349" s="35"/>
      <c r="LO349" s="35"/>
      <c r="LP349" s="35"/>
      <c r="LQ349" s="35"/>
      <c r="LR349" s="35"/>
      <c r="LS349" s="35"/>
      <c r="LT349" s="35"/>
      <c r="LU349" s="35"/>
      <c r="LV349" s="35"/>
      <c r="LW349" s="35"/>
      <c r="LX349" s="35"/>
      <c r="LY349" s="35"/>
      <c r="LZ349" s="35"/>
      <c r="MA349" s="35"/>
      <c r="MB349" s="35"/>
      <c r="MC349" s="35"/>
      <c r="MD349" s="35"/>
      <c r="ME349" s="35"/>
      <c r="MF349" s="35"/>
      <c r="MG349" s="35"/>
      <c r="MH349" s="35"/>
      <c r="MI349" s="35"/>
      <c r="MJ349" s="35"/>
      <c r="MK349" s="35"/>
      <c r="ML349" s="35"/>
      <c r="MM349" s="35"/>
      <c r="MN349" s="35"/>
      <c r="MO349" s="35"/>
      <c r="MP349" s="35"/>
      <c r="MQ349" s="35"/>
      <c r="MR349" s="35"/>
      <c r="MS349" s="35"/>
      <c r="MT349" s="35"/>
      <c r="MU349" s="35"/>
      <c r="MV349" s="35"/>
      <c r="MW349" s="35"/>
      <c r="MX349" s="35"/>
      <c r="MY349" s="35"/>
      <c r="MZ349" s="35"/>
      <c r="NA349" s="35"/>
      <c r="NB349" s="35"/>
      <c r="NC349" s="35"/>
      <c r="ND349" s="35"/>
      <c r="NE349" s="35"/>
      <c r="NF349" s="35"/>
      <c r="NG349" s="35"/>
      <c r="NH349" s="35"/>
      <c r="NI349" s="35"/>
      <c r="NJ349" s="35"/>
      <c r="NK349" s="35"/>
      <c r="NL349" s="35"/>
      <c r="NM349" s="35"/>
      <c r="NN349" s="35"/>
      <c r="NO349" s="35"/>
      <c r="NP349" s="35"/>
      <c r="NQ349" s="35"/>
      <c r="NR349" s="35"/>
      <c r="NS349" s="35"/>
      <c r="NT349" s="35"/>
      <c r="NU349" s="35"/>
      <c r="NV349" s="35"/>
      <c r="NW349" s="35"/>
      <c r="NX349" s="35"/>
      <c r="NY349" s="35"/>
      <c r="NZ349" s="35"/>
      <c r="OA349" s="35"/>
      <c r="OB349" s="35"/>
      <c r="OC349" s="35"/>
      <c r="OD349" s="35"/>
      <c r="OE349" s="35"/>
      <c r="OF349" s="35"/>
      <c r="OG349" s="35"/>
      <c r="OH349" s="35"/>
      <c r="OI349" s="35"/>
      <c r="OJ349" s="35"/>
      <c r="OK349" s="35"/>
      <c r="OL349" s="35"/>
      <c r="OM349" s="35"/>
      <c r="ON349" s="35"/>
      <c r="OO349" s="35"/>
      <c r="OP349" s="35"/>
      <c r="OQ349" s="35"/>
      <c r="OR349" s="35"/>
      <c r="OS349" s="35">
        <v>20</v>
      </c>
      <c r="OT349" s="35"/>
      <c r="OU349" s="35"/>
      <c r="OV349" s="35"/>
      <c r="OW349" s="35"/>
      <c r="OX349" s="35"/>
      <c r="OY349" s="35"/>
      <c r="OZ349" s="35"/>
      <c r="PA349" s="35"/>
      <c r="PB349" s="35"/>
      <c r="PC349" s="35"/>
      <c r="PD349" s="35"/>
      <c r="PE349" s="35"/>
      <c r="PF349" s="35"/>
      <c r="PG349" s="35"/>
      <c r="PH349" s="35"/>
      <c r="PI349" s="35"/>
      <c r="PJ349" s="35"/>
      <c r="PK349" s="35"/>
      <c r="PL349" s="35"/>
      <c r="PM349" s="35"/>
      <c r="PN349" s="35"/>
      <c r="PO349" s="35"/>
      <c r="PP349" s="35"/>
      <c r="PQ349" s="35"/>
      <c r="PR349" s="35"/>
      <c r="PS349" s="35"/>
      <c r="PT349" s="35"/>
      <c r="PU349" s="35"/>
      <c r="PV349" s="35"/>
      <c r="PW349" s="35"/>
      <c r="PX349" s="35"/>
      <c r="PY349" s="35"/>
      <c r="PZ349" s="35"/>
      <c r="QA349" s="35"/>
      <c r="QB349" s="35"/>
      <c r="QC349" s="35"/>
      <c r="QD349" s="35"/>
      <c r="QE349" s="35"/>
      <c r="QF349" s="35"/>
      <c r="QG349" s="35"/>
      <c r="QH349" s="35"/>
      <c r="QI349" s="35"/>
      <c r="QJ349" s="35"/>
      <c r="QK349" s="35"/>
      <c r="QL349" s="35"/>
      <c r="QM349" s="35"/>
      <c r="QN349" s="35"/>
      <c r="QO349" s="35"/>
      <c r="QP349" s="35"/>
      <c r="QQ349" s="35"/>
      <c r="QR349" s="35"/>
      <c r="QS349" s="35"/>
      <c r="QT349" s="35"/>
      <c r="QU349" s="35"/>
      <c r="QV349" s="35"/>
      <c r="QW349" s="35"/>
      <c r="QX349" s="35"/>
      <c r="QY349" s="35"/>
      <c r="QZ349" s="35"/>
      <c r="RA349" s="35"/>
      <c r="RB349" s="35"/>
      <c r="RC349" s="35"/>
      <c r="RD349" s="35"/>
      <c r="RE349" s="35"/>
      <c r="RF349" s="35"/>
      <c r="RG349" s="35"/>
      <c r="RH349" s="35"/>
      <c r="RI349" s="35"/>
      <c r="RJ349" s="35"/>
      <c r="RK349" s="35"/>
      <c r="RL349" s="35"/>
      <c r="RM349" s="35"/>
      <c r="RN349" s="35"/>
      <c r="RO349" s="35"/>
      <c r="RP349" s="35"/>
      <c r="RQ349" s="35"/>
      <c r="RR349" s="35"/>
      <c r="RS349" s="35"/>
      <c r="RT349" s="35"/>
      <c r="RU349" s="35"/>
      <c r="RV349" s="35"/>
      <c r="RW349" s="35"/>
      <c r="RX349" s="35"/>
      <c r="RY349" s="35"/>
      <c r="RZ349" s="35"/>
      <c r="SA349" s="35"/>
      <c r="SB349" s="35"/>
      <c r="SC349" s="35"/>
      <c r="SD349" s="35"/>
      <c r="SE349" s="35"/>
      <c r="SF349" s="35"/>
      <c r="SG349" s="35"/>
      <c r="SH349" s="35"/>
      <c r="SI349" s="35"/>
      <c r="SJ349" s="35"/>
      <c r="SK349" s="35"/>
      <c r="SL349" s="35"/>
      <c r="SM349" s="35"/>
      <c r="SN349" s="35"/>
      <c r="SO349" s="35"/>
      <c r="SP349" s="35"/>
      <c r="SQ349" s="35"/>
      <c r="SR349" s="35"/>
      <c r="SS349" s="35"/>
      <c r="ST349" s="35"/>
      <c r="SU349" s="35"/>
      <c r="SV349" s="35"/>
      <c r="SW349" s="35"/>
      <c r="SX349" s="35"/>
      <c r="SY349" s="35"/>
      <c r="SZ349" s="35"/>
      <c r="TA349" s="35"/>
      <c r="TB349" s="35"/>
      <c r="TC349" s="35"/>
      <c r="TD349" s="35"/>
      <c r="TE349" s="35"/>
      <c r="TF349" s="35"/>
      <c r="TG349" s="35"/>
      <c r="TH349" s="35"/>
      <c r="TI349" s="35"/>
      <c r="TJ349" s="35"/>
      <c r="TK349" s="35"/>
      <c r="TL349" s="35"/>
      <c r="TM349" s="35"/>
      <c r="TN349" s="35"/>
      <c r="TO349" s="35"/>
      <c r="TP349" s="35"/>
      <c r="TQ349" s="35"/>
      <c r="TR349" s="35"/>
      <c r="TS349" s="35"/>
      <c r="TT349" s="35"/>
      <c r="TU349" s="35"/>
      <c r="TV349" s="35"/>
      <c r="TW349" s="35"/>
      <c r="TX349" s="35"/>
      <c r="TY349" s="35"/>
      <c r="TZ349" s="35"/>
      <c r="UA349" s="35"/>
      <c r="UB349" s="35"/>
      <c r="UC349" s="35"/>
      <c r="UD349" s="35"/>
      <c r="UE349" s="35"/>
      <c r="UF349" s="35"/>
      <c r="UG349" s="35"/>
      <c r="UH349" s="35"/>
      <c r="UI349" s="35"/>
      <c r="UJ349" s="35"/>
      <c r="UK349" s="35"/>
      <c r="UL349" s="35"/>
      <c r="UM349" s="35"/>
      <c r="UN349" s="35"/>
      <c r="UO349" s="35"/>
      <c r="UP349" s="35"/>
      <c r="UQ349" s="35"/>
      <c r="UR349" s="35"/>
      <c r="US349" s="35"/>
      <c r="UT349" s="35"/>
      <c r="UU349" s="35"/>
      <c r="UV349" s="35"/>
      <c r="UW349" s="35"/>
      <c r="UX349" s="35"/>
      <c r="UY349" s="35"/>
      <c r="UZ349" s="35"/>
      <c r="VA349" s="35"/>
      <c r="VB349" s="35"/>
      <c r="VC349" s="35"/>
      <c r="VD349" s="35"/>
      <c r="VE349" s="35"/>
      <c r="VF349" s="35"/>
      <c r="VG349" s="35"/>
      <c r="VH349" s="35"/>
      <c r="VI349" s="35"/>
      <c r="VJ349" s="35"/>
      <c r="VK349" s="35"/>
      <c r="VL349" s="35"/>
      <c r="VM349" s="35"/>
      <c r="VN349" s="35"/>
      <c r="VO349" s="35"/>
      <c r="VP349" s="35"/>
      <c r="VQ349" s="35"/>
      <c r="VR349" s="35"/>
      <c r="VS349" s="35"/>
      <c r="VT349" s="35"/>
      <c r="VU349" s="35"/>
      <c r="VV349" s="35"/>
      <c r="VW349" s="35"/>
      <c r="VX349" s="35"/>
      <c r="VY349" s="35"/>
      <c r="VZ349" s="35"/>
      <c r="WA349" s="35"/>
      <c r="WB349" s="35"/>
      <c r="WC349" s="35"/>
      <c r="WD349" s="35"/>
      <c r="WE349" s="35"/>
      <c r="WF349" s="35"/>
      <c r="WG349" s="35"/>
      <c r="WH349" s="35"/>
      <c r="WI349" s="35"/>
      <c r="WJ349" s="35"/>
      <c r="WK349" s="35"/>
      <c r="WL349" s="35"/>
      <c r="WM349" s="35"/>
      <c r="WN349" s="35"/>
      <c r="WO349" s="35"/>
      <c r="WP349" s="35"/>
      <c r="WQ349" s="35"/>
      <c r="WR349" s="35"/>
      <c r="WS349" s="35"/>
      <c r="WT349" s="35"/>
      <c r="WU349" s="35"/>
      <c r="WV349" s="35"/>
      <c r="WW349" s="35"/>
      <c r="WX349" s="35"/>
      <c r="WY349" s="35"/>
      <c r="WZ349" s="35"/>
      <c r="XA349" s="35"/>
      <c r="XB349" s="35"/>
      <c r="XC349" s="35"/>
      <c r="XD349" s="35"/>
      <c r="XE349" s="35"/>
      <c r="XF349" s="35"/>
      <c r="XG349" s="35"/>
      <c r="XH349" s="35"/>
      <c r="XI349" s="35"/>
      <c r="XJ349" s="35"/>
      <c r="XK349" s="35"/>
      <c r="XL349" s="35"/>
      <c r="XM349" s="35"/>
      <c r="XN349" s="35"/>
      <c r="XO349" s="35"/>
      <c r="XP349" s="35"/>
      <c r="XQ349" s="35"/>
      <c r="XR349" s="35"/>
      <c r="XS349" s="35"/>
      <c r="XT349" s="35"/>
      <c r="XU349" s="35"/>
      <c r="XV349" s="35"/>
      <c r="XW349" s="35"/>
      <c r="XX349" s="35"/>
      <c r="XY349" s="35"/>
      <c r="XZ349" s="35"/>
      <c r="YA349" s="35"/>
      <c r="YB349" s="35"/>
      <c r="YC349" s="35"/>
      <c r="YD349" s="35"/>
      <c r="YE349" s="35"/>
      <c r="YF349" s="35"/>
      <c r="YG349" s="35"/>
      <c r="YH349" s="35"/>
      <c r="YI349" s="35"/>
      <c r="YJ349" s="35"/>
      <c r="YK349" s="35"/>
      <c r="YL349" s="35"/>
      <c r="YM349" s="35"/>
      <c r="YN349" s="35"/>
      <c r="YO349" s="35"/>
      <c r="YP349" s="35"/>
      <c r="YQ349" s="35"/>
      <c r="YR349" s="35"/>
      <c r="YS349" s="35"/>
      <c r="YT349" s="35"/>
      <c r="YU349" s="35"/>
      <c r="YV349" s="35"/>
      <c r="YW349" s="35"/>
      <c r="YX349" s="35"/>
      <c r="YY349" s="35"/>
      <c r="YZ349" s="35"/>
      <c r="ZA349" s="35"/>
      <c r="ZB349" s="35"/>
      <c r="ZC349" s="35"/>
      <c r="ZD349" s="35"/>
      <c r="ZE349" s="35"/>
      <c r="ZF349" s="35"/>
      <c r="ZG349" s="35"/>
      <c r="ZH349" s="35"/>
      <c r="ZI349" s="35"/>
      <c r="ZJ349" s="35"/>
      <c r="ZK349" s="35"/>
      <c r="ZL349" s="35"/>
      <c r="ZM349" s="35"/>
      <c r="ZN349" s="35"/>
      <c r="ZO349" s="35"/>
      <c r="ZP349" s="35"/>
      <c r="ZQ349" s="35"/>
      <c r="ZR349" s="35"/>
      <c r="ZS349" s="35"/>
      <c r="ZT349" s="35"/>
      <c r="ZU349" s="35"/>
      <c r="ZV349" s="35"/>
      <c r="ZW349" s="35"/>
      <c r="ZX349" s="35"/>
      <c r="ZY349" s="35"/>
      <c r="ZZ349" s="35"/>
      <c r="AAA349" s="35"/>
      <c r="AAB349" s="35"/>
      <c r="AAC349" s="35">
        <v>20</v>
      </c>
      <c r="AAD349" s="35"/>
      <c r="AAE349" s="35"/>
      <c r="AAF349" s="35">
        <v>20</v>
      </c>
      <c r="AAG349" s="35"/>
      <c r="AAH349" s="35"/>
      <c r="AAI349" s="35"/>
      <c r="AAJ349" s="35"/>
      <c r="AAK349" s="35"/>
      <c r="AAL349" s="35"/>
      <c r="AAM349" s="35"/>
      <c r="AAN349" s="35"/>
      <c r="AAO349" s="35"/>
      <c r="AAP349" s="35"/>
      <c r="AAQ349" s="35"/>
      <c r="AAR349" s="35"/>
      <c r="AAS349" s="35">
        <v>10</v>
      </c>
      <c r="AAT349" s="35"/>
      <c r="AAU349" s="35"/>
      <c r="AAV349" s="35"/>
      <c r="AAW349" s="35"/>
      <c r="AAX349" s="35"/>
      <c r="AAY349" s="35"/>
      <c r="AAZ349" s="35"/>
      <c r="ABA349" s="35"/>
      <c r="ABB349" s="35"/>
      <c r="ABC349" s="35"/>
      <c r="ABD349" s="35"/>
      <c r="ABE349" s="35"/>
      <c r="ABF349" s="35"/>
      <c r="ABG349" s="35"/>
      <c r="ABH349" s="35"/>
      <c r="ABI349" s="35"/>
      <c r="ABJ349" s="35"/>
      <c r="ABK349" s="35"/>
      <c r="ABL349" s="35"/>
      <c r="ABM349" s="35"/>
      <c r="ABN349" s="35"/>
      <c r="ABO349" s="35">
        <v>10</v>
      </c>
      <c r="ABP349" s="35"/>
      <c r="ABQ349" s="35"/>
      <c r="ABR349" s="35"/>
      <c r="ABS349" s="35"/>
      <c r="ABT349" s="35"/>
      <c r="ABU349" s="35"/>
      <c r="ABV349" s="35"/>
      <c r="ABW349" s="35"/>
      <c r="ABX349" s="35"/>
      <c r="ABY349" s="35"/>
      <c r="ABZ349" s="35"/>
      <c r="ACA349" s="35"/>
      <c r="ACB349" s="35"/>
      <c r="ACC349" s="35"/>
      <c r="ACD349" s="35"/>
      <c r="ACE349" s="35"/>
      <c r="ACF349" s="35"/>
      <c r="ACG349" s="35"/>
      <c r="ACH349" s="35"/>
      <c r="ACI349" s="35"/>
      <c r="ACJ349" s="35"/>
      <c r="ACK349" s="35"/>
      <c r="ACL349" s="35"/>
      <c r="ACM349" s="35"/>
      <c r="ACN349" s="35"/>
      <c r="ACO349" s="35">
        <v>10</v>
      </c>
      <c r="ACP349" s="35"/>
      <c r="ACQ349" s="35"/>
      <c r="ACR349" s="35"/>
      <c r="ACS349" s="35"/>
      <c r="ACT349" s="35"/>
      <c r="ACU349" s="35"/>
      <c r="ACV349" s="35"/>
      <c r="ACW349" s="35"/>
      <c r="ACX349" s="35"/>
      <c r="ACY349" s="35"/>
      <c r="ACZ349" s="35"/>
      <c r="ADA349" s="35"/>
      <c r="ADB349" s="35">
        <v>10</v>
      </c>
      <c r="ADC349" s="35"/>
      <c r="ADD349" s="35"/>
      <c r="ADE349" s="35"/>
      <c r="ADF349" s="35"/>
      <c r="ADG349" s="35"/>
      <c r="ADH349" s="35">
        <v>10</v>
      </c>
      <c r="ADI349" s="35"/>
      <c r="ADJ349" s="35">
        <v>10</v>
      </c>
      <c r="ADK349" s="35"/>
      <c r="ADL349" s="35"/>
      <c r="ADM349" s="35"/>
      <c r="ADN349" s="35"/>
      <c r="ADO349" s="35"/>
      <c r="ADP349" s="35"/>
      <c r="ADQ349" s="35"/>
      <c r="ADR349" s="35"/>
      <c r="ADS349" s="35"/>
      <c r="ADT349" s="35"/>
      <c r="ADU349" s="35"/>
      <c r="ADV349" s="35"/>
      <c r="ADW349" s="35"/>
      <c r="ADX349" s="35"/>
      <c r="ADY349" s="26">
        <f t="shared" si="15"/>
        <v>0</v>
      </c>
      <c r="ADZ349" s="5"/>
    </row>
    <row r="350" spans="1:806" s="33" customFormat="1" x14ac:dyDescent="0.2">
      <c r="A350" s="38" t="s">
        <v>430</v>
      </c>
      <c r="B350" s="65">
        <f t="shared" si="14"/>
        <v>0</v>
      </c>
      <c r="C350" s="57">
        <v>10</v>
      </c>
      <c r="D350" s="59">
        <v>44298</v>
      </c>
      <c r="E350" s="67">
        <v>23.35</v>
      </c>
      <c r="F350" s="67">
        <f t="shared" si="13"/>
        <v>0</v>
      </c>
      <c r="G350" s="6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15"/>
      <c r="BF350" s="15"/>
      <c r="BG350" s="136"/>
      <c r="BH350" s="35"/>
      <c r="BI350" s="35"/>
      <c r="BJ350" s="35"/>
      <c r="BK350" s="35"/>
      <c r="BL350" s="35"/>
      <c r="BM350" s="35"/>
      <c r="BN350" s="35"/>
      <c r="BO350" s="35"/>
      <c r="BP350" s="35"/>
      <c r="BQ350" s="35"/>
      <c r="BR350" s="35"/>
      <c r="BS350" s="35"/>
      <c r="BT350" s="35"/>
      <c r="BU350" s="35"/>
      <c r="BV350" s="35"/>
      <c r="BW350" s="35"/>
      <c r="BX350" s="35"/>
      <c r="BY350" s="35"/>
      <c r="BZ350" s="35"/>
      <c r="CA350" s="35"/>
      <c r="CB350" s="35"/>
      <c r="CC350" s="35"/>
      <c r="CD350" s="35"/>
      <c r="CE350" s="35"/>
      <c r="CF350" s="35"/>
      <c r="CG350" s="35"/>
      <c r="CH350" s="35"/>
      <c r="CI350" s="35"/>
      <c r="CJ350" s="35"/>
      <c r="CK350" s="35"/>
      <c r="CL350" s="35"/>
      <c r="CM350" s="35"/>
      <c r="CN350" s="35"/>
      <c r="CO350" s="35"/>
      <c r="CP350" s="35"/>
      <c r="CQ350" s="35"/>
      <c r="CR350" s="35"/>
      <c r="CS350" s="35"/>
      <c r="CT350" s="35"/>
      <c r="CU350" s="35"/>
      <c r="CV350" s="35"/>
      <c r="CW350" s="35"/>
      <c r="CX350" s="35"/>
      <c r="CY350" s="35"/>
      <c r="CZ350" s="35"/>
      <c r="DA350" s="35"/>
      <c r="DB350" s="35"/>
      <c r="DC350" s="35"/>
      <c r="DD350" s="35"/>
      <c r="DE350" s="35"/>
      <c r="DF350" s="35"/>
      <c r="DG350" s="35"/>
      <c r="DH350" s="35"/>
      <c r="DI350" s="35"/>
      <c r="DJ350" s="35"/>
      <c r="DK350" s="35"/>
      <c r="DL350" s="35"/>
      <c r="DM350" s="35"/>
      <c r="DN350" s="35"/>
      <c r="DO350" s="35"/>
      <c r="DP350" s="35"/>
      <c r="DQ350" s="35"/>
      <c r="DR350" s="35"/>
      <c r="DS350" s="35"/>
      <c r="DT350" s="35"/>
      <c r="DU350" s="35"/>
      <c r="DV350" s="35"/>
      <c r="DW350" s="35"/>
      <c r="DX350" s="35"/>
      <c r="DY350" s="35"/>
      <c r="DZ350" s="35"/>
      <c r="EA350" s="35"/>
      <c r="EB350" s="35"/>
      <c r="EC350" s="35"/>
      <c r="ED350" s="35"/>
      <c r="EE350" s="35"/>
      <c r="EF350" s="35"/>
      <c r="EG350" s="35"/>
      <c r="EH350" s="35"/>
      <c r="EI350" s="35"/>
      <c r="EJ350" s="35"/>
      <c r="EK350" s="35"/>
      <c r="EL350" s="35"/>
      <c r="EM350" s="35"/>
      <c r="EN350" s="35"/>
      <c r="EO350" s="35"/>
      <c r="EP350" s="35"/>
      <c r="EQ350" s="35"/>
      <c r="ER350" s="35"/>
      <c r="ES350" s="35"/>
      <c r="ET350" s="35"/>
      <c r="EU350" s="35"/>
      <c r="EV350" s="35"/>
      <c r="EW350" s="35"/>
      <c r="EX350" s="35"/>
      <c r="EY350" s="35"/>
      <c r="EZ350" s="35"/>
      <c r="FA350" s="35"/>
      <c r="FB350" s="35"/>
      <c r="FC350" s="35"/>
      <c r="FD350" s="35"/>
      <c r="FE350" s="35"/>
      <c r="FF350" s="35"/>
      <c r="FG350" s="35"/>
      <c r="FH350" s="35"/>
      <c r="FI350" s="35"/>
      <c r="FJ350" s="35"/>
      <c r="FK350" s="35"/>
      <c r="FL350" s="35"/>
      <c r="FM350" s="35"/>
      <c r="FN350" s="35"/>
      <c r="FO350" s="35"/>
      <c r="FP350" s="35"/>
      <c r="FQ350" s="35"/>
      <c r="FR350" s="35"/>
      <c r="FS350" s="35"/>
      <c r="FT350" s="35"/>
      <c r="FU350" s="35"/>
      <c r="FV350" s="35"/>
      <c r="FW350" s="35"/>
      <c r="FX350" s="35"/>
      <c r="FY350" s="35"/>
      <c r="FZ350" s="35"/>
      <c r="GA350" s="35"/>
      <c r="GB350" s="35"/>
      <c r="GC350" s="35"/>
      <c r="GD350" s="35"/>
      <c r="GE350" s="35"/>
      <c r="GF350" s="35"/>
      <c r="GG350" s="35"/>
      <c r="GH350" s="35"/>
      <c r="GI350" s="35"/>
      <c r="GJ350" s="35"/>
      <c r="GK350" s="35"/>
      <c r="GL350" s="35"/>
      <c r="GM350" s="35"/>
      <c r="GN350" s="35"/>
      <c r="GO350" s="35"/>
      <c r="GP350" s="35"/>
      <c r="GQ350" s="35"/>
      <c r="GR350" s="35"/>
      <c r="GS350" s="35"/>
      <c r="GT350" s="35"/>
      <c r="GU350" s="35"/>
      <c r="GV350" s="35"/>
      <c r="GW350" s="35"/>
      <c r="GX350" s="35"/>
      <c r="GY350" s="35"/>
      <c r="GZ350" s="35"/>
      <c r="HA350" s="35"/>
      <c r="HB350" s="35"/>
      <c r="HC350" s="35"/>
      <c r="HD350" s="35"/>
      <c r="HE350" s="35"/>
      <c r="HF350" s="35"/>
      <c r="HG350" s="35"/>
      <c r="HH350" s="35"/>
      <c r="HI350" s="35"/>
      <c r="HJ350" s="35"/>
      <c r="HK350" s="35"/>
      <c r="HL350" s="35"/>
      <c r="HM350" s="35"/>
      <c r="HN350" s="35"/>
      <c r="HO350" s="35"/>
      <c r="HP350" s="35"/>
      <c r="HQ350" s="35"/>
      <c r="HR350" s="35"/>
      <c r="HS350" s="35"/>
      <c r="HT350" s="35"/>
      <c r="HU350" s="35"/>
      <c r="HV350" s="35"/>
      <c r="HW350" s="35"/>
      <c r="HX350" s="35"/>
      <c r="HY350" s="35"/>
      <c r="HZ350" s="35"/>
      <c r="IA350" s="35"/>
      <c r="IB350" s="35"/>
      <c r="IC350" s="35"/>
      <c r="ID350" s="35"/>
      <c r="IE350" s="35"/>
      <c r="IF350" s="35"/>
      <c r="IG350" s="35"/>
      <c r="IH350" s="35"/>
      <c r="II350" s="35"/>
      <c r="IJ350" s="35"/>
      <c r="IK350" s="35"/>
      <c r="IL350" s="35"/>
      <c r="IM350" s="35"/>
      <c r="IN350" s="35"/>
      <c r="IO350" s="35"/>
      <c r="IP350" s="35"/>
      <c r="IQ350" s="35"/>
      <c r="IR350" s="35"/>
      <c r="IS350" s="35"/>
      <c r="IT350" s="35"/>
      <c r="IU350" s="35"/>
      <c r="IV350" s="35"/>
      <c r="IW350" s="35"/>
      <c r="IX350" s="35"/>
      <c r="IY350" s="35"/>
      <c r="IZ350" s="35"/>
      <c r="JA350" s="35"/>
      <c r="JB350" s="35"/>
      <c r="JC350" s="35"/>
      <c r="JD350" s="35"/>
      <c r="JE350" s="35"/>
      <c r="JF350" s="35"/>
      <c r="JG350" s="35"/>
      <c r="JH350" s="35"/>
      <c r="JI350" s="35"/>
      <c r="JJ350" s="35"/>
      <c r="JK350" s="35"/>
      <c r="JL350" s="35"/>
      <c r="JM350" s="35"/>
      <c r="JN350" s="35"/>
      <c r="JO350" s="35"/>
      <c r="JP350" s="35"/>
      <c r="JQ350" s="35"/>
      <c r="JR350" s="35"/>
      <c r="JS350" s="35"/>
      <c r="JT350" s="35"/>
      <c r="JU350" s="35"/>
      <c r="JV350" s="35"/>
      <c r="JW350" s="35"/>
      <c r="JX350" s="35"/>
      <c r="JY350" s="35"/>
      <c r="JZ350" s="35"/>
      <c r="KA350" s="35"/>
      <c r="KB350" s="35"/>
      <c r="KC350" s="35"/>
      <c r="KD350" s="35"/>
      <c r="KE350" s="35"/>
      <c r="KF350" s="35"/>
      <c r="KG350" s="35"/>
      <c r="KH350" s="35"/>
      <c r="KI350" s="35"/>
      <c r="KJ350" s="35"/>
      <c r="KK350" s="35"/>
      <c r="KL350" s="35"/>
      <c r="KM350" s="35"/>
      <c r="KN350" s="35"/>
      <c r="KO350" s="35"/>
      <c r="KP350" s="35"/>
      <c r="KQ350" s="35"/>
      <c r="KR350" s="35"/>
      <c r="KS350" s="35"/>
      <c r="KT350" s="35"/>
      <c r="KU350" s="35"/>
      <c r="KV350" s="35"/>
      <c r="KW350" s="35"/>
      <c r="KX350" s="35"/>
      <c r="KY350" s="35"/>
      <c r="KZ350" s="35"/>
      <c r="LA350" s="35"/>
      <c r="LB350" s="35"/>
      <c r="LC350" s="35"/>
      <c r="LD350" s="35"/>
      <c r="LE350" s="35"/>
      <c r="LF350" s="35"/>
      <c r="LG350" s="35"/>
      <c r="LH350" s="35"/>
      <c r="LI350" s="35"/>
      <c r="LJ350" s="35"/>
      <c r="LK350" s="35"/>
      <c r="LL350" s="35"/>
      <c r="LM350" s="35"/>
      <c r="LN350" s="35"/>
      <c r="LO350" s="35"/>
      <c r="LP350" s="35"/>
      <c r="LQ350" s="35"/>
      <c r="LR350" s="35"/>
      <c r="LS350" s="35"/>
      <c r="LT350" s="35"/>
      <c r="LU350" s="35"/>
      <c r="LV350" s="35"/>
      <c r="LW350" s="35"/>
      <c r="LX350" s="35"/>
      <c r="LY350" s="35"/>
      <c r="LZ350" s="35"/>
      <c r="MA350" s="35"/>
      <c r="MB350" s="35"/>
      <c r="MC350" s="35"/>
      <c r="MD350" s="35"/>
      <c r="ME350" s="35"/>
      <c r="MF350" s="35"/>
      <c r="MG350" s="35"/>
      <c r="MH350" s="35"/>
      <c r="MI350" s="35"/>
      <c r="MJ350" s="35"/>
      <c r="MK350" s="35"/>
      <c r="ML350" s="35"/>
      <c r="MM350" s="35"/>
      <c r="MN350" s="35"/>
      <c r="MO350" s="35"/>
      <c r="MP350" s="35"/>
      <c r="MQ350" s="35"/>
      <c r="MR350" s="35"/>
      <c r="MS350" s="35"/>
      <c r="MT350" s="35"/>
      <c r="MU350" s="35"/>
      <c r="MV350" s="35"/>
      <c r="MW350" s="35"/>
      <c r="MX350" s="35"/>
      <c r="MY350" s="35"/>
      <c r="MZ350" s="35"/>
      <c r="NA350" s="35"/>
      <c r="NB350" s="35"/>
      <c r="NC350" s="35"/>
      <c r="ND350" s="35"/>
      <c r="NE350" s="35"/>
      <c r="NF350" s="35"/>
      <c r="NG350" s="35"/>
      <c r="NH350" s="35"/>
      <c r="NI350" s="35"/>
      <c r="NJ350" s="35"/>
      <c r="NK350" s="35"/>
      <c r="NL350" s="35"/>
      <c r="NM350" s="35"/>
      <c r="NN350" s="35"/>
      <c r="NO350" s="35"/>
      <c r="NP350" s="35"/>
      <c r="NQ350" s="35"/>
      <c r="NR350" s="35"/>
      <c r="NS350" s="35"/>
      <c r="NT350" s="35"/>
      <c r="NU350" s="35"/>
      <c r="NV350" s="35"/>
      <c r="NW350" s="35"/>
      <c r="NX350" s="35"/>
      <c r="NY350" s="35"/>
      <c r="NZ350" s="35"/>
      <c r="OA350" s="35"/>
      <c r="OB350" s="35"/>
      <c r="OC350" s="35"/>
      <c r="OD350" s="35"/>
      <c r="OE350" s="35"/>
      <c r="OF350" s="35"/>
      <c r="OG350" s="35"/>
      <c r="OH350" s="35"/>
      <c r="OI350" s="35"/>
      <c r="OJ350" s="35"/>
      <c r="OK350" s="35"/>
      <c r="OL350" s="35"/>
      <c r="OM350" s="35"/>
      <c r="ON350" s="35"/>
      <c r="OO350" s="35"/>
      <c r="OP350" s="35"/>
      <c r="OQ350" s="35"/>
      <c r="OR350" s="35"/>
      <c r="OS350" s="35"/>
      <c r="OT350" s="35"/>
      <c r="OU350" s="35"/>
      <c r="OV350" s="35"/>
      <c r="OW350" s="35"/>
      <c r="OX350" s="35"/>
      <c r="OY350" s="35"/>
      <c r="OZ350" s="35"/>
      <c r="PA350" s="35"/>
      <c r="PB350" s="35"/>
      <c r="PC350" s="35"/>
      <c r="PD350" s="35"/>
      <c r="PE350" s="35"/>
      <c r="PF350" s="35"/>
      <c r="PG350" s="35"/>
      <c r="PH350" s="35"/>
      <c r="PI350" s="35"/>
      <c r="PJ350" s="35"/>
      <c r="PK350" s="35"/>
      <c r="PL350" s="35"/>
      <c r="PM350" s="35"/>
      <c r="PN350" s="35"/>
      <c r="PO350" s="35"/>
      <c r="PP350" s="35"/>
      <c r="PQ350" s="35"/>
      <c r="PR350" s="35"/>
      <c r="PS350" s="35"/>
      <c r="PT350" s="35"/>
      <c r="PU350" s="35"/>
      <c r="PV350" s="35"/>
      <c r="PW350" s="35"/>
      <c r="PX350" s="35"/>
      <c r="PY350" s="35"/>
      <c r="PZ350" s="35"/>
      <c r="QA350" s="35"/>
      <c r="QB350" s="35"/>
      <c r="QC350" s="35"/>
      <c r="QD350" s="35"/>
      <c r="QE350" s="35"/>
      <c r="QF350" s="35"/>
      <c r="QG350" s="35"/>
      <c r="QH350" s="35"/>
      <c r="QI350" s="35"/>
      <c r="QJ350" s="35"/>
      <c r="QK350" s="35"/>
      <c r="QL350" s="35"/>
      <c r="QM350" s="35"/>
      <c r="QN350" s="35"/>
      <c r="QO350" s="35"/>
      <c r="QP350" s="35"/>
      <c r="QQ350" s="35"/>
      <c r="QR350" s="35"/>
      <c r="QS350" s="35"/>
      <c r="QT350" s="35"/>
      <c r="QU350" s="35"/>
      <c r="QV350" s="35"/>
      <c r="QW350" s="35"/>
      <c r="QX350" s="35"/>
      <c r="QY350" s="35"/>
      <c r="QZ350" s="35"/>
      <c r="RA350" s="35"/>
      <c r="RB350" s="35"/>
      <c r="RC350" s="35"/>
      <c r="RD350" s="35"/>
      <c r="RE350" s="35"/>
      <c r="RF350" s="35"/>
      <c r="RG350" s="35"/>
      <c r="RH350" s="35"/>
      <c r="RI350" s="35"/>
      <c r="RJ350" s="35"/>
      <c r="RK350" s="35"/>
      <c r="RL350" s="35"/>
      <c r="RM350" s="35"/>
      <c r="RN350" s="35"/>
      <c r="RO350" s="35"/>
      <c r="RP350" s="35"/>
      <c r="RQ350" s="35"/>
      <c r="RR350" s="35"/>
      <c r="RS350" s="35"/>
      <c r="RT350" s="35"/>
      <c r="RU350" s="35"/>
      <c r="RV350" s="35"/>
      <c r="RW350" s="35"/>
      <c r="RX350" s="35"/>
      <c r="RY350" s="35"/>
      <c r="RZ350" s="35"/>
      <c r="SA350" s="35"/>
      <c r="SB350" s="35"/>
      <c r="SC350" s="35"/>
      <c r="SD350" s="35"/>
      <c r="SE350" s="35"/>
      <c r="SF350" s="35"/>
      <c r="SG350" s="35"/>
      <c r="SH350" s="35"/>
      <c r="SI350" s="35"/>
      <c r="SJ350" s="35"/>
      <c r="SK350" s="35"/>
      <c r="SL350" s="35"/>
      <c r="SM350" s="35"/>
      <c r="SN350" s="35"/>
      <c r="SO350" s="35"/>
      <c r="SP350" s="35"/>
      <c r="SQ350" s="35"/>
      <c r="SR350" s="35"/>
      <c r="SS350" s="35"/>
      <c r="ST350" s="35"/>
      <c r="SU350" s="35"/>
      <c r="SV350" s="35"/>
      <c r="SW350" s="35"/>
      <c r="SX350" s="35"/>
      <c r="SY350" s="35"/>
      <c r="SZ350" s="35"/>
      <c r="TA350" s="35"/>
      <c r="TB350" s="35"/>
      <c r="TC350" s="35"/>
      <c r="TD350" s="35"/>
      <c r="TE350" s="35"/>
      <c r="TF350" s="35"/>
      <c r="TG350" s="35"/>
      <c r="TH350" s="35"/>
      <c r="TI350" s="35"/>
      <c r="TJ350" s="35"/>
      <c r="TK350" s="35"/>
      <c r="TL350" s="35"/>
      <c r="TM350" s="35"/>
      <c r="TN350" s="35"/>
      <c r="TO350" s="35"/>
      <c r="TP350" s="35"/>
      <c r="TQ350" s="35"/>
      <c r="TR350" s="35"/>
      <c r="TS350" s="35"/>
      <c r="TT350" s="35"/>
      <c r="TU350" s="35"/>
      <c r="TV350" s="35"/>
      <c r="TW350" s="35"/>
      <c r="TX350" s="35"/>
      <c r="TY350" s="35"/>
      <c r="TZ350" s="35"/>
      <c r="UA350" s="35"/>
      <c r="UB350" s="35"/>
      <c r="UC350" s="35"/>
      <c r="UD350" s="35"/>
      <c r="UE350" s="35"/>
      <c r="UF350" s="35"/>
      <c r="UG350" s="35"/>
      <c r="UH350" s="35"/>
      <c r="UI350" s="35"/>
      <c r="UJ350" s="35"/>
      <c r="UK350" s="35"/>
      <c r="UL350" s="35"/>
      <c r="UM350" s="35"/>
      <c r="UN350" s="35"/>
      <c r="UO350" s="35"/>
      <c r="UP350" s="35"/>
      <c r="UQ350" s="35"/>
      <c r="UR350" s="35"/>
      <c r="US350" s="35"/>
      <c r="UT350" s="35"/>
      <c r="UU350" s="35"/>
      <c r="UV350" s="35"/>
      <c r="UW350" s="35"/>
      <c r="UX350" s="35"/>
      <c r="UY350" s="35"/>
      <c r="UZ350" s="35"/>
      <c r="VA350" s="35"/>
      <c r="VB350" s="35"/>
      <c r="VC350" s="35"/>
      <c r="VD350" s="35"/>
      <c r="VE350" s="35"/>
      <c r="VF350" s="35"/>
      <c r="VG350" s="35"/>
      <c r="VH350" s="35"/>
      <c r="VI350" s="35"/>
      <c r="VJ350" s="35"/>
      <c r="VK350" s="35"/>
      <c r="VL350" s="35"/>
      <c r="VM350" s="35"/>
      <c r="VN350" s="35"/>
      <c r="VO350" s="35"/>
      <c r="VP350" s="35"/>
      <c r="VQ350" s="35"/>
      <c r="VR350" s="35"/>
      <c r="VS350" s="35"/>
      <c r="VT350" s="35"/>
      <c r="VU350" s="35"/>
      <c r="VV350" s="35"/>
      <c r="VW350" s="35"/>
      <c r="VX350" s="35"/>
      <c r="VY350" s="35"/>
      <c r="VZ350" s="35"/>
      <c r="WA350" s="35"/>
      <c r="WB350" s="35"/>
      <c r="WC350" s="35"/>
      <c r="WD350" s="35"/>
      <c r="WE350" s="35"/>
      <c r="WF350" s="35"/>
      <c r="WG350" s="35"/>
      <c r="WH350" s="35"/>
      <c r="WI350" s="35"/>
      <c r="WJ350" s="35"/>
      <c r="WK350" s="35"/>
      <c r="WL350" s="35"/>
      <c r="WM350" s="35"/>
      <c r="WN350" s="35"/>
      <c r="WO350" s="35"/>
      <c r="WP350" s="35"/>
      <c r="WQ350" s="35"/>
      <c r="WR350" s="35"/>
      <c r="WS350" s="35"/>
      <c r="WT350" s="35"/>
      <c r="WU350" s="35"/>
      <c r="WV350" s="35"/>
      <c r="WW350" s="35"/>
      <c r="WX350" s="35"/>
      <c r="WY350" s="35"/>
      <c r="WZ350" s="35"/>
      <c r="XA350" s="35"/>
      <c r="XB350" s="35"/>
      <c r="XC350" s="35"/>
      <c r="XD350" s="35"/>
      <c r="XE350" s="35"/>
      <c r="XF350" s="35"/>
      <c r="XG350" s="35"/>
      <c r="XH350" s="35"/>
      <c r="XI350" s="35"/>
      <c r="XJ350" s="35"/>
      <c r="XK350" s="35"/>
      <c r="XL350" s="35"/>
      <c r="XM350" s="35"/>
      <c r="XN350" s="35"/>
      <c r="XO350" s="35"/>
      <c r="XP350" s="35"/>
      <c r="XQ350" s="35"/>
      <c r="XR350" s="35"/>
      <c r="XS350" s="35"/>
      <c r="XT350" s="35"/>
      <c r="XU350" s="35"/>
      <c r="XV350" s="35"/>
      <c r="XW350" s="35"/>
      <c r="XX350" s="35"/>
      <c r="XY350" s="35"/>
      <c r="XZ350" s="35"/>
      <c r="YA350" s="35"/>
      <c r="YB350" s="35"/>
      <c r="YC350" s="35"/>
      <c r="YD350" s="35"/>
      <c r="YE350" s="35"/>
      <c r="YF350" s="35"/>
      <c r="YG350" s="35"/>
      <c r="YH350" s="35"/>
      <c r="YI350" s="35"/>
      <c r="YJ350" s="35"/>
      <c r="YK350" s="35"/>
      <c r="YL350" s="35"/>
      <c r="YM350" s="35"/>
      <c r="YN350" s="35"/>
      <c r="YO350" s="35"/>
      <c r="YP350" s="35"/>
      <c r="YQ350" s="35"/>
      <c r="YR350" s="35"/>
      <c r="YS350" s="35"/>
      <c r="YT350" s="35"/>
      <c r="YU350" s="35"/>
      <c r="YV350" s="35"/>
      <c r="YW350" s="35"/>
      <c r="YX350" s="35"/>
      <c r="YY350" s="35"/>
      <c r="YZ350" s="35"/>
      <c r="ZA350" s="35"/>
      <c r="ZB350" s="35"/>
      <c r="ZC350" s="35"/>
      <c r="ZD350" s="35"/>
      <c r="ZE350" s="35"/>
      <c r="ZF350" s="35"/>
      <c r="ZG350" s="35"/>
      <c r="ZH350" s="35"/>
      <c r="ZI350" s="35"/>
      <c r="ZJ350" s="35"/>
      <c r="ZK350" s="35"/>
      <c r="ZL350" s="35"/>
      <c r="ZM350" s="35"/>
      <c r="ZN350" s="35"/>
      <c r="ZO350" s="35"/>
      <c r="ZP350" s="35"/>
      <c r="ZQ350" s="35"/>
      <c r="ZR350" s="35"/>
      <c r="ZS350" s="35"/>
      <c r="ZT350" s="35"/>
      <c r="ZU350" s="35"/>
      <c r="ZV350" s="35"/>
      <c r="ZW350" s="35"/>
      <c r="ZX350" s="35"/>
      <c r="ZY350" s="35"/>
      <c r="ZZ350" s="35"/>
      <c r="AAA350" s="35"/>
      <c r="AAB350" s="35"/>
      <c r="AAC350" s="35"/>
      <c r="AAD350" s="35"/>
      <c r="AAE350" s="35"/>
      <c r="AAF350" s="35"/>
      <c r="AAG350" s="35"/>
      <c r="AAH350" s="35"/>
      <c r="AAI350" s="35"/>
      <c r="AAJ350" s="35"/>
      <c r="AAK350" s="35"/>
      <c r="AAL350" s="35"/>
      <c r="AAM350" s="35"/>
      <c r="AAN350" s="35"/>
      <c r="AAO350" s="35"/>
      <c r="AAP350" s="35"/>
      <c r="AAQ350" s="35"/>
      <c r="AAR350" s="35"/>
      <c r="AAS350" s="35"/>
      <c r="AAT350" s="35"/>
      <c r="AAU350" s="35"/>
      <c r="AAV350" s="35"/>
      <c r="AAW350" s="35"/>
      <c r="AAX350" s="35"/>
      <c r="AAY350" s="35"/>
      <c r="AAZ350" s="35"/>
      <c r="ABA350" s="35"/>
      <c r="ABB350" s="35"/>
      <c r="ABC350" s="35"/>
      <c r="ABD350" s="35"/>
      <c r="ABE350" s="35"/>
      <c r="ABF350" s="35"/>
      <c r="ABG350" s="35"/>
      <c r="ABH350" s="35"/>
      <c r="ABI350" s="35"/>
      <c r="ABJ350" s="35"/>
      <c r="ABK350" s="35"/>
      <c r="ABL350" s="35"/>
      <c r="ABM350" s="35"/>
      <c r="ABN350" s="35"/>
      <c r="ABO350" s="35"/>
      <c r="ABP350" s="35"/>
      <c r="ABQ350" s="35"/>
      <c r="ABR350" s="35"/>
      <c r="ABS350" s="35"/>
      <c r="ABT350" s="35"/>
      <c r="ABU350" s="35"/>
      <c r="ABV350" s="35"/>
      <c r="ABW350" s="35"/>
      <c r="ABX350" s="35"/>
      <c r="ABY350" s="35"/>
      <c r="ABZ350" s="35"/>
      <c r="ACA350" s="35"/>
      <c r="ACB350" s="35"/>
      <c r="ACC350" s="35"/>
      <c r="ACD350" s="35"/>
      <c r="ACE350" s="35"/>
      <c r="ACF350" s="35"/>
      <c r="ACG350" s="35"/>
      <c r="ACH350" s="35"/>
      <c r="ACI350" s="35"/>
      <c r="ACJ350" s="35"/>
      <c r="ACK350" s="35"/>
      <c r="ACL350" s="35"/>
      <c r="ACM350" s="35"/>
      <c r="ACN350" s="35"/>
      <c r="ACO350" s="35"/>
      <c r="ACP350" s="35"/>
      <c r="ACQ350" s="35"/>
      <c r="ACR350" s="35"/>
      <c r="ACS350" s="35"/>
      <c r="ACT350" s="35"/>
      <c r="ACU350" s="35"/>
      <c r="ACV350" s="35"/>
      <c r="ACW350" s="35"/>
      <c r="ACX350" s="35"/>
      <c r="ACY350" s="35"/>
      <c r="ACZ350" s="35"/>
      <c r="ADA350" s="35"/>
      <c r="ADB350" s="35"/>
      <c r="ADC350" s="35"/>
      <c r="ADD350" s="35"/>
      <c r="ADE350" s="35"/>
      <c r="ADF350" s="35"/>
      <c r="ADG350" s="35"/>
      <c r="ADH350" s="35"/>
      <c r="ADI350" s="35"/>
      <c r="ADJ350" s="35"/>
      <c r="ADK350" s="35"/>
      <c r="ADL350" s="35"/>
      <c r="ADM350" s="35"/>
      <c r="ADN350" s="35"/>
      <c r="ADO350" s="35"/>
      <c r="ADP350" s="35"/>
      <c r="ADQ350" s="35"/>
      <c r="ADR350" s="35"/>
      <c r="ADS350" s="35"/>
      <c r="ADT350" s="35"/>
      <c r="ADU350" s="35"/>
      <c r="ADV350" s="35"/>
      <c r="ADW350" s="35"/>
      <c r="ADX350" s="35"/>
      <c r="ADY350" s="26">
        <f t="shared" si="15"/>
        <v>0</v>
      </c>
      <c r="ADZ350" s="5"/>
    </row>
    <row r="351" spans="1:806" s="33" customFormat="1" x14ac:dyDescent="0.2">
      <c r="A351" s="38" t="s">
        <v>164</v>
      </c>
      <c r="B351" s="65">
        <f t="shared" si="14"/>
        <v>0</v>
      </c>
      <c r="C351" s="57">
        <v>1</v>
      </c>
      <c r="D351" s="59">
        <v>44767</v>
      </c>
      <c r="E351" s="67">
        <v>41.71</v>
      </c>
      <c r="F351" s="67">
        <f t="shared" si="13"/>
        <v>0</v>
      </c>
      <c r="G351" s="65"/>
      <c r="H351" s="35"/>
      <c r="I351" s="35">
        <v>6</v>
      </c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15"/>
      <c r="BF351" s="15"/>
      <c r="BG351" s="136"/>
      <c r="BH351" s="35"/>
      <c r="BI351" s="35"/>
      <c r="BJ351" s="35"/>
      <c r="BK351" s="35"/>
      <c r="BL351" s="35"/>
      <c r="BM351" s="35"/>
      <c r="BN351" s="35"/>
      <c r="BO351" s="35"/>
      <c r="BP351" s="35"/>
      <c r="BQ351" s="35"/>
      <c r="BR351" s="35"/>
      <c r="BS351" s="35"/>
      <c r="BT351" s="35"/>
      <c r="BU351" s="35"/>
      <c r="BV351" s="35"/>
      <c r="BW351" s="35"/>
      <c r="BX351" s="35"/>
      <c r="BY351" s="35"/>
      <c r="BZ351" s="35"/>
      <c r="CA351" s="35"/>
      <c r="CB351" s="35"/>
      <c r="CC351" s="35"/>
      <c r="CD351" s="35"/>
      <c r="CE351" s="35"/>
      <c r="CF351" s="35"/>
      <c r="CG351" s="35"/>
      <c r="CH351" s="35"/>
      <c r="CI351" s="35"/>
      <c r="CJ351" s="35"/>
      <c r="CK351" s="35"/>
      <c r="CL351" s="35"/>
      <c r="CM351" s="35"/>
      <c r="CN351" s="35"/>
      <c r="CO351" s="35"/>
      <c r="CP351" s="35"/>
      <c r="CQ351" s="35"/>
      <c r="CR351" s="35"/>
      <c r="CS351" s="35"/>
      <c r="CT351" s="35"/>
      <c r="CU351" s="35"/>
      <c r="CV351" s="35"/>
      <c r="CW351" s="35"/>
      <c r="CX351" s="35"/>
      <c r="CY351" s="35"/>
      <c r="CZ351" s="35"/>
      <c r="DA351" s="35"/>
      <c r="DB351" s="35"/>
      <c r="DC351" s="35"/>
      <c r="DD351" s="35"/>
      <c r="DE351" s="35"/>
      <c r="DF351" s="35"/>
      <c r="DG351" s="35"/>
      <c r="DH351" s="35"/>
      <c r="DI351" s="35"/>
      <c r="DJ351" s="35"/>
      <c r="DK351" s="35"/>
      <c r="DL351" s="35"/>
      <c r="DM351" s="35"/>
      <c r="DN351" s="35"/>
      <c r="DO351" s="35"/>
      <c r="DP351" s="35"/>
      <c r="DQ351" s="35"/>
      <c r="DR351" s="35"/>
      <c r="DS351" s="35"/>
      <c r="DT351" s="35"/>
      <c r="DU351" s="35"/>
      <c r="DV351" s="35"/>
      <c r="DW351" s="35"/>
      <c r="DX351" s="35"/>
      <c r="DY351" s="35"/>
      <c r="DZ351" s="35"/>
      <c r="EA351" s="35"/>
      <c r="EB351" s="35"/>
      <c r="EC351" s="35"/>
      <c r="ED351" s="35"/>
      <c r="EE351" s="35"/>
      <c r="EF351" s="35"/>
      <c r="EG351" s="35"/>
      <c r="EH351" s="35"/>
      <c r="EI351" s="35"/>
      <c r="EJ351" s="35"/>
      <c r="EK351" s="35"/>
      <c r="EL351" s="35"/>
      <c r="EM351" s="35"/>
      <c r="EN351" s="35"/>
      <c r="EO351" s="35"/>
      <c r="EP351" s="35"/>
      <c r="EQ351" s="35"/>
      <c r="ER351" s="35"/>
      <c r="ES351" s="35"/>
      <c r="ET351" s="35"/>
      <c r="EU351" s="35"/>
      <c r="EV351" s="35"/>
      <c r="EW351" s="35"/>
      <c r="EX351" s="35"/>
      <c r="EY351" s="35"/>
      <c r="EZ351" s="35"/>
      <c r="FA351" s="35"/>
      <c r="FB351" s="35"/>
      <c r="FC351" s="35"/>
      <c r="FD351" s="35"/>
      <c r="FE351" s="35"/>
      <c r="FF351" s="35"/>
      <c r="FG351" s="35"/>
      <c r="FH351" s="35"/>
      <c r="FI351" s="35"/>
      <c r="FJ351" s="35"/>
      <c r="FK351" s="35"/>
      <c r="FL351" s="35"/>
      <c r="FM351" s="35"/>
      <c r="FN351" s="35"/>
      <c r="FO351" s="35"/>
      <c r="FP351" s="35"/>
      <c r="FQ351" s="35"/>
      <c r="FR351" s="35"/>
      <c r="FS351" s="35"/>
      <c r="FT351" s="35"/>
      <c r="FU351" s="35"/>
      <c r="FV351" s="35"/>
      <c r="FW351" s="35"/>
      <c r="FX351" s="35"/>
      <c r="FY351" s="35"/>
      <c r="FZ351" s="35"/>
      <c r="GA351" s="35"/>
      <c r="GB351" s="35"/>
      <c r="GC351" s="35"/>
      <c r="GD351" s="35"/>
      <c r="GE351" s="35"/>
      <c r="GF351" s="35"/>
      <c r="GG351" s="35"/>
      <c r="GH351" s="35"/>
      <c r="GI351" s="35"/>
      <c r="GJ351" s="35"/>
      <c r="GK351" s="35"/>
      <c r="GL351" s="35"/>
      <c r="GM351" s="35"/>
      <c r="GN351" s="35"/>
      <c r="GO351" s="35"/>
      <c r="GP351" s="35"/>
      <c r="GQ351" s="35"/>
      <c r="GR351" s="35"/>
      <c r="GS351" s="35"/>
      <c r="GT351" s="35"/>
      <c r="GU351" s="35"/>
      <c r="GV351" s="35"/>
      <c r="GW351" s="35"/>
      <c r="GX351" s="35"/>
      <c r="GY351" s="35"/>
      <c r="GZ351" s="35"/>
      <c r="HA351" s="35"/>
      <c r="HB351" s="35"/>
      <c r="HC351" s="35"/>
      <c r="HD351" s="35"/>
      <c r="HE351" s="35"/>
      <c r="HF351" s="35"/>
      <c r="HG351" s="35"/>
      <c r="HH351" s="35"/>
      <c r="HI351" s="35"/>
      <c r="HJ351" s="35"/>
      <c r="HK351" s="35"/>
      <c r="HL351" s="35"/>
      <c r="HM351" s="35"/>
      <c r="HN351" s="35"/>
      <c r="HO351" s="35"/>
      <c r="HP351" s="35"/>
      <c r="HQ351" s="35"/>
      <c r="HR351" s="35"/>
      <c r="HS351" s="35"/>
      <c r="HT351" s="35"/>
      <c r="HU351" s="35"/>
      <c r="HV351" s="35"/>
      <c r="HW351" s="35"/>
      <c r="HX351" s="35"/>
      <c r="HY351" s="35"/>
      <c r="HZ351" s="35"/>
      <c r="IA351" s="35"/>
      <c r="IB351" s="35"/>
      <c r="IC351" s="35"/>
      <c r="ID351" s="35"/>
      <c r="IE351" s="35"/>
      <c r="IF351" s="35"/>
      <c r="IG351" s="35"/>
      <c r="IH351" s="35"/>
      <c r="II351" s="35"/>
      <c r="IJ351" s="35"/>
      <c r="IK351" s="35"/>
      <c r="IL351" s="35"/>
      <c r="IM351" s="35"/>
      <c r="IN351" s="35"/>
      <c r="IO351" s="35"/>
      <c r="IP351" s="35"/>
      <c r="IQ351" s="35"/>
      <c r="IR351" s="35"/>
      <c r="IS351" s="35"/>
      <c r="IT351" s="35"/>
      <c r="IU351" s="35"/>
      <c r="IV351" s="35"/>
      <c r="IW351" s="35"/>
      <c r="IX351" s="35"/>
      <c r="IY351" s="35"/>
      <c r="IZ351" s="35"/>
      <c r="JA351" s="35"/>
      <c r="JB351" s="35"/>
      <c r="JC351" s="35"/>
      <c r="JD351" s="35"/>
      <c r="JE351" s="35"/>
      <c r="JF351" s="35"/>
      <c r="JG351" s="35"/>
      <c r="JH351" s="35"/>
      <c r="JI351" s="35"/>
      <c r="JJ351" s="35"/>
      <c r="JK351" s="35"/>
      <c r="JL351" s="35">
        <v>20</v>
      </c>
      <c r="JM351" s="35"/>
      <c r="JN351" s="35"/>
      <c r="JO351" s="35"/>
      <c r="JP351" s="35"/>
      <c r="JQ351" s="35"/>
      <c r="JR351" s="35"/>
      <c r="JS351" s="35"/>
      <c r="JT351" s="35"/>
      <c r="JU351" s="35"/>
      <c r="JV351" s="35"/>
      <c r="JW351" s="35"/>
      <c r="JX351" s="35"/>
      <c r="JY351" s="35"/>
      <c r="JZ351" s="35"/>
      <c r="KA351" s="35"/>
      <c r="KB351" s="35"/>
      <c r="KC351" s="35"/>
      <c r="KD351" s="35"/>
      <c r="KE351" s="35"/>
      <c r="KF351" s="35"/>
      <c r="KG351" s="35"/>
      <c r="KH351" s="35"/>
      <c r="KI351" s="35"/>
      <c r="KJ351" s="35"/>
      <c r="KK351" s="35"/>
      <c r="KL351" s="35"/>
      <c r="KM351" s="35"/>
      <c r="KN351" s="35"/>
      <c r="KO351" s="35"/>
      <c r="KP351" s="35"/>
      <c r="KQ351" s="35"/>
      <c r="KR351" s="35"/>
      <c r="KS351" s="35"/>
      <c r="KT351" s="35"/>
      <c r="KU351" s="35"/>
      <c r="KV351" s="35"/>
      <c r="KW351" s="35"/>
      <c r="KX351" s="35"/>
      <c r="KY351" s="35"/>
      <c r="KZ351" s="35"/>
      <c r="LA351" s="35"/>
      <c r="LB351" s="35"/>
      <c r="LC351" s="35"/>
      <c r="LD351" s="35"/>
      <c r="LE351" s="35"/>
      <c r="LF351" s="35"/>
      <c r="LG351" s="35"/>
      <c r="LH351" s="35"/>
      <c r="LI351" s="35"/>
      <c r="LJ351" s="35"/>
      <c r="LK351" s="35"/>
      <c r="LL351" s="35"/>
      <c r="LM351" s="35"/>
      <c r="LN351" s="35"/>
      <c r="LO351" s="35"/>
      <c r="LP351" s="35"/>
      <c r="LQ351" s="35"/>
      <c r="LR351" s="35"/>
      <c r="LS351" s="35"/>
      <c r="LT351" s="35"/>
      <c r="LU351" s="35"/>
      <c r="LV351" s="35"/>
      <c r="LW351" s="35"/>
      <c r="LX351" s="35"/>
      <c r="LY351" s="35"/>
      <c r="LZ351" s="35"/>
      <c r="MA351" s="35"/>
      <c r="MB351" s="35"/>
      <c r="MC351" s="35"/>
      <c r="MD351" s="35"/>
      <c r="ME351" s="35"/>
      <c r="MF351" s="35"/>
      <c r="MG351" s="35"/>
      <c r="MH351" s="35"/>
      <c r="MI351" s="35"/>
      <c r="MJ351" s="35"/>
      <c r="MK351" s="35"/>
      <c r="ML351" s="35"/>
      <c r="MM351" s="35"/>
      <c r="MN351" s="35"/>
      <c r="MO351" s="35"/>
      <c r="MP351" s="35"/>
      <c r="MQ351" s="35"/>
      <c r="MR351" s="35"/>
      <c r="MS351" s="35"/>
      <c r="MT351" s="35"/>
      <c r="MU351" s="35"/>
      <c r="MV351" s="35"/>
      <c r="MW351" s="35"/>
      <c r="MX351" s="35"/>
      <c r="MY351" s="35"/>
      <c r="MZ351" s="35"/>
      <c r="NA351" s="35"/>
      <c r="NB351" s="35"/>
      <c r="NC351" s="35"/>
      <c r="ND351" s="35"/>
      <c r="NE351" s="35"/>
      <c r="NF351" s="35"/>
      <c r="NG351" s="35"/>
      <c r="NH351" s="35"/>
      <c r="NI351" s="35"/>
      <c r="NJ351" s="35"/>
      <c r="NK351" s="35"/>
      <c r="NL351" s="35"/>
      <c r="NM351" s="35"/>
      <c r="NN351" s="35"/>
      <c r="NO351" s="35"/>
      <c r="NP351" s="35"/>
      <c r="NQ351" s="35"/>
      <c r="NR351" s="35"/>
      <c r="NS351" s="35"/>
      <c r="NT351" s="35"/>
      <c r="NU351" s="35"/>
      <c r="NV351" s="35"/>
      <c r="NW351" s="35"/>
      <c r="NX351" s="35"/>
      <c r="NY351" s="35"/>
      <c r="NZ351" s="35"/>
      <c r="OA351" s="35"/>
      <c r="OB351" s="35"/>
      <c r="OC351" s="35"/>
      <c r="OD351" s="35"/>
      <c r="OE351" s="35"/>
      <c r="OF351" s="35"/>
      <c r="OG351" s="35"/>
      <c r="OH351" s="35"/>
      <c r="OI351" s="35"/>
      <c r="OJ351" s="35"/>
      <c r="OK351" s="35"/>
      <c r="OL351" s="35"/>
      <c r="OM351" s="35"/>
      <c r="ON351" s="35"/>
      <c r="OO351" s="35"/>
      <c r="OP351" s="35"/>
      <c r="OQ351" s="35"/>
      <c r="OR351" s="35"/>
      <c r="OS351" s="35"/>
      <c r="OT351" s="35"/>
      <c r="OU351" s="35"/>
      <c r="OV351" s="35"/>
      <c r="OW351" s="35"/>
      <c r="OX351" s="35"/>
      <c r="OY351" s="35"/>
      <c r="OZ351" s="35"/>
      <c r="PA351" s="35"/>
      <c r="PB351" s="35"/>
      <c r="PC351" s="35">
        <v>30</v>
      </c>
      <c r="PD351" s="35">
        <v>20</v>
      </c>
      <c r="PE351" s="35"/>
      <c r="PF351" s="35"/>
      <c r="PG351" s="35"/>
      <c r="PH351" s="35"/>
      <c r="PI351" s="35"/>
      <c r="PJ351" s="35"/>
      <c r="PK351" s="35"/>
      <c r="PL351" s="35"/>
      <c r="PM351" s="35">
        <v>30</v>
      </c>
      <c r="PN351" s="35"/>
      <c r="PO351" s="35"/>
      <c r="PP351" s="35"/>
      <c r="PQ351" s="35"/>
      <c r="PR351" s="35"/>
      <c r="PS351" s="35"/>
      <c r="PT351" s="35"/>
      <c r="PU351" s="35"/>
      <c r="PV351" s="35"/>
      <c r="PW351" s="35"/>
      <c r="PX351" s="35"/>
      <c r="PY351" s="35"/>
      <c r="PZ351" s="35"/>
      <c r="QA351" s="35"/>
      <c r="QB351" s="35"/>
      <c r="QC351" s="35"/>
      <c r="QD351" s="35"/>
      <c r="QE351" s="35"/>
      <c r="QF351" s="35">
        <v>30</v>
      </c>
      <c r="QG351" s="35"/>
      <c r="QH351" s="35"/>
      <c r="QI351" s="35"/>
      <c r="QJ351" s="35"/>
      <c r="QK351" s="35"/>
      <c r="QL351" s="35"/>
      <c r="QM351" s="35"/>
      <c r="QN351" s="35"/>
      <c r="QO351" s="35"/>
      <c r="QP351" s="35"/>
      <c r="QQ351" s="35"/>
      <c r="QR351" s="35"/>
      <c r="QS351" s="35"/>
      <c r="QT351" s="35"/>
      <c r="QU351" s="35"/>
      <c r="QV351" s="35"/>
      <c r="QW351" s="35"/>
      <c r="QX351" s="35"/>
      <c r="QY351" s="35"/>
      <c r="QZ351" s="35"/>
      <c r="RA351" s="35"/>
      <c r="RB351" s="35"/>
      <c r="RC351" s="35"/>
      <c r="RD351" s="35"/>
      <c r="RE351" s="35"/>
      <c r="RF351" s="35"/>
      <c r="RG351" s="35"/>
      <c r="RH351" s="35"/>
      <c r="RI351" s="35"/>
      <c r="RJ351" s="35"/>
      <c r="RK351" s="35"/>
      <c r="RL351" s="35"/>
      <c r="RM351" s="35"/>
      <c r="RN351" s="35"/>
      <c r="RO351" s="35"/>
      <c r="RP351" s="35"/>
      <c r="RQ351" s="35"/>
      <c r="RR351" s="35"/>
      <c r="RS351" s="35"/>
      <c r="RT351" s="35"/>
      <c r="RU351" s="35">
        <v>30</v>
      </c>
      <c r="RV351" s="35"/>
      <c r="RW351" s="35"/>
      <c r="RX351" s="35"/>
      <c r="RY351" s="35"/>
      <c r="RZ351" s="35"/>
      <c r="SA351" s="35"/>
      <c r="SB351" s="35"/>
      <c r="SC351" s="35"/>
      <c r="SD351" s="35"/>
      <c r="SE351" s="35"/>
      <c r="SF351" s="35"/>
      <c r="SG351" s="35"/>
      <c r="SH351" s="35"/>
      <c r="SI351" s="35"/>
      <c r="SJ351" s="35"/>
      <c r="SK351" s="35"/>
      <c r="SL351" s="35"/>
      <c r="SM351" s="35"/>
      <c r="SN351" s="35">
        <v>6</v>
      </c>
      <c r="SO351" s="35"/>
      <c r="SP351" s="35"/>
      <c r="SQ351" s="35"/>
      <c r="SR351" s="35"/>
      <c r="SS351" s="35"/>
      <c r="ST351" s="35"/>
      <c r="SU351" s="35"/>
      <c r="SV351" s="35"/>
      <c r="SW351" s="35"/>
      <c r="SX351" s="35"/>
      <c r="SY351" s="35"/>
      <c r="SZ351" s="35"/>
      <c r="TA351" s="35"/>
      <c r="TB351" s="35"/>
      <c r="TC351" s="35"/>
      <c r="TD351" s="35"/>
      <c r="TE351" s="35"/>
      <c r="TF351" s="35"/>
      <c r="TG351" s="35"/>
      <c r="TH351" s="35"/>
      <c r="TI351" s="35"/>
      <c r="TJ351" s="35"/>
      <c r="TK351" s="35"/>
      <c r="TL351" s="35"/>
      <c r="TM351" s="35"/>
      <c r="TN351" s="35"/>
      <c r="TO351" s="35"/>
      <c r="TP351" s="35"/>
      <c r="TQ351" s="35"/>
      <c r="TR351" s="35"/>
      <c r="TS351" s="35"/>
      <c r="TT351" s="35"/>
      <c r="TU351" s="35"/>
      <c r="TV351" s="35"/>
      <c r="TW351" s="35"/>
      <c r="TX351" s="35"/>
      <c r="TY351" s="35"/>
      <c r="TZ351" s="35"/>
      <c r="UA351" s="35"/>
      <c r="UB351" s="35"/>
      <c r="UC351" s="35"/>
      <c r="UD351" s="35"/>
      <c r="UE351" s="35"/>
      <c r="UF351" s="35"/>
      <c r="UG351" s="35"/>
      <c r="UH351" s="35"/>
      <c r="UI351" s="35"/>
      <c r="UJ351" s="35"/>
      <c r="UK351" s="35"/>
      <c r="UL351" s="35"/>
      <c r="UM351" s="35"/>
      <c r="UN351" s="35"/>
      <c r="UO351" s="35"/>
      <c r="UP351" s="35"/>
      <c r="UQ351" s="35"/>
      <c r="UR351" s="35"/>
      <c r="US351" s="35"/>
      <c r="UT351" s="35"/>
      <c r="UU351" s="35"/>
      <c r="UV351" s="35"/>
      <c r="UW351" s="35"/>
      <c r="UX351" s="35"/>
      <c r="UY351" s="35"/>
      <c r="UZ351" s="35"/>
      <c r="VA351" s="35"/>
      <c r="VB351" s="35"/>
      <c r="VC351" s="35"/>
      <c r="VD351" s="35"/>
      <c r="VE351" s="35"/>
      <c r="VF351" s="35"/>
      <c r="VG351" s="35"/>
      <c r="VH351" s="35"/>
      <c r="VI351" s="35"/>
      <c r="VJ351" s="35"/>
      <c r="VK351" s="35"/>
      <c r="VL351" s="35"/>
      <c r="VM351" s="35"/>
      <c r="VN351" s="35"/>
      <c r="VO351" s="35"/>
      <c r="VP351" s="35"/>
      <c r="VQ351" s="35"/>
      <c r="VR351" s="35"/>
      <c r="VS351" s="35"/>
      <c r="VT351" s="35"/>
      <c r="VU351" s="35"/>
      <c r="VV351" s="35"/>
      <c r="VW351" s="35"/>
      <c r="VX351" s="35"/>
      <c r="VY351" s="35"/>
      <c r="VZ351" s="35"/>
      <c r="WA351" s="35"/>
      <c r="WB351" s="35"/>
      <c r="WC351" s="35"/>
      <c r="WD351" s="35"/>
      <c r="WE351" s="35"/>
      <c r="WF351" s="35"/>
      <c r="WG351" s="35"/>
      <c r="WH351" s="35"/>
      <c r="WI351" s="35"/>
      <c r="WJ351" s="35"/>
      <c r="WK351" s="35"/>
      <c r="WL351" s="35"/>
      <c r="WM351" s="35"/>
      <c r="WN351" s="35"/>
      <c r="WO351" s="35"/>
      <c r="WP351" s="35"/>
      <c r="WQ351" s="35"/>
      <c r="WR351" s="35"/>
      <c r="WS351" s="35"/>
      <c r="WT351" s="35"/>
      <c r="WU351" s="35"/>
      <c r="WV351" s="35"/>
      <c r="WW351" s="35"/>
      <c r="WX351" s="35"/>
      <c r="WY351" s="35"/>
      <c r="WZ351" s="35"/>
      <c r="XA351" s="35"/>
      <c r="XB351" s="35"/>
      <c r="XC351" s="35"/>
      <c r="XD351" s="35"/>
      <c r="XE351" s="35"/>
      <c r="XF351" s="35"/>
      <c r="XG351" s="35"/>
      <c r="XH351" s="35"/>
      <c r="XI351" s="35"/>
      <c r="XJ351" s="35"/>
      <c r="XK351" s="35"/>
      <c r="XL351" s="35"/>
      <c r="XM351" s="35"/>
      <c r="XN351" s="35"/>
      <c r="XO351" s="35"/>
      <c r="XP351" s="35"/>
      <c r="XQ351" s="35"/>
      <c r="XR351" s="35"/>
      <c r="XS351" s="35"/>
      <c r="XT351" s="35"/>
      <c r="XU351" s="35"/>
      <c r="XV351" s="35"/>
      <c r="XW351" s="35"/>
      <c r="XX351" s="35"/>
      <c r="XY351" s="35"/>
      <c r="XZ351" s="35"/>
      <c r="YA351" s="35"/>
      <c r="YB351" s="35"/>
      <c r="YC351" s="35"/>
      <c r="YD351" s="35"/>
      <c r="YE351" s="35"/>
      <c r="YF351" s="35"/>
      <c r="YG351" s="35"/>
      <c r="YH351" s="35"/>
      <c r="YI351" s="35"/>
      <c r="YJ351" s="35"/>
      <c r="YK351" s="35"/>
      <c r="YL351" s="35"/>
      <c r="YM351" s="35"/>
      <c r="YN351" s="35"/>
      <c r="YO351" s="35"/>
      <c r="YP351" s="35"/>
      <c r="YQ351" s="35"/>
      <c r="YR351" s="35"/>
      <c r="YS351" s="35"/>
      <c r="YT351" s="35"/>
      <c r="YU351" s="35"/>
      <c r="YV351" s="35"/>
      <c r="YW351" s="35"/>
      <c r="YX351" s="35"/>
      <c r="YY351" s="35"/>
      <c r="YZ351" s="35"/>
      <c r="ZA351" s="35"/>
      <c r="ZB351" s="35"/>
      <c r="ZC351" s="35"/>
      <c r="ZD351" s="35"/>
      <c r="ZE351" s="35"/>
      <c r="ZF351" s="35"/>
      <c r="ZG351" s="35"/>
      <c r="ZH351" s="35"/>
      <c r="ZI351" s="35"/>
      <c r="ZJ351" s="35"/>
      <c r="ZK351" s="35"/>
      <c r="ZL351" s="35"/>
      <c r="ZM351" s="35"/>
      <c r="ZN351" s="35"/>
      <c r="ZO351" s="35"/>
      <c r="ZP351" s="35"/>
      <c r="ZQ351" s="35"/>
      <c r="ZR351" s="35"/>
      <c r="ZS351" s="35"/>
      <c r="ZT351" s="35"/>
      <c r="ZU351" s="35"/>
      <c r="ZV351" s="35"/>
      <c r="ZW351" s="35"/>
      <c r="ZX351" s="35"/>
      <c r="ZY351" s="35"/>
      <c r="ZZ351" s="35"/>
      <c r="AAA351" s="35"/>
      <c r="AAB351" s="35"/>
      <c r="AAC351" s="35">
        <v>7</v>
      </c>
      <c r="AAD351" s="35"/>
      <c r="AAE351" s="35">
        <v>7</v>
      </c>
      <c r="AAF351" s="35"/>
      <c r="AAG351" s="35"/>
      <c r="AAH351" s="35"/>
      <c r="AAI351" s="35"/>
      <c r="AAJ351" s="35"/>
      <c r="AAK351" s="35"/>
      <c r="AAL351" s="35"/>
      <c r="AAM351" s="35"/>
      <c r="AAN351" s="35"/>
      <c r="AAO351" s="35"/>
      <c r="AAP351" s="35"/>
      <c r="AAQ351" s="35"/>
      <c r="AAR351" s="35"/>
      <c r="AAS351" s="35"/>
      <c r="AAT351" s="35"/>
      <c r="AAU351" s="35"/>
      <c r="AAV351" s="35"/>
      <c r="AAW351" s="35"/>
      <c r="AAX351" s="35"/>
      <c r="AAY351" s="35"/>
      <c r="AAZ351" s="35"/>
      <c r="ABA351" s="35"/>
      <c r="ABB351" s="35"/>
      <c r="ABC351" s="35"/>
      <c r="ABD351" s="35"/>
      <c r="ABE351" s="35"/>
      <c r="ABF351" s="35"/>
      <c r="ABG351" s="35"/>
      <c r="ABH351" s="35"/>
      <c r="ABI351" s="35"/>
      <c r="ABJ351" s="35"/>
      <c r="ABK351" s="35"/>
      <c r="ABL351" s="35"/>
      <c r="ABM351" s="35"/>
      <c r="ABN351" s="35"/>
      <c r="ABO351" s="35"/>
      <c r="ABP351" s="35"/>
      <c r="ABQ351" s="35"/>
      <c r="ABR351" s="35"/>
      <c r="ABS351" s="35"/>
      <c r="ABT351" s="35"/>
      <c r="ABU351" s="35"/>
      <c r="ABV351" s="35"/>
      <c r="ABW351" s="35"/>
      <c r="ABX351" s="35"/>
      <c r="ABY351" s="35"/>
      <c r="ABZ351" s="35"/>
      <c r="ACA351" s="35"/>
      <c r="ACB351" s="35"/>
      <c r="ACC351" s="35"/>
      <c r="ACD351" s="35"/>
      <c r="ACE351" s="35"/>
      <c r="ACF351" s="35"/>
      <c r="ACG351" s="35"/>
      <c r="ACH351" s="35"/>
      <c r="ACI351" s="35"/>
      <c r="ACJ351" s="35"/>
      <c r="ACK351" s="35"/>
      <c r="ACL351" s="35"/>
      <c r="ACM351" s="35"/>
      <c r="ACN351" s="35"/>
      <c r="ACO351" s="35"/>
      <c r="ACP351" s="35"/>
      <c r="ACQ351" s="35"/>
      <c r="ACR351" s="35"/>
      <c r="ACS351" s="35"/>
      <c r="ACT351" s="35"/>
      <c r="ACU351" s="35"/>
      <c r="ACV351" s="35"/>
      <c r="ACW351" s="35"/>
      <c r="ACX351" s="35"/>
      <c r="ACY351" s="35"/>
      <c r="ACZ351" s="35"/>
      <c r="ADA351" s="35"/>
      <c r="ADB351" s="35"/>
      <c r="ADC351" s="35"/>
      <c r="ADD351" s="35"/>
      <c r="ADE351" s="35"/>
      <c r="ADF351" s="35"/>
      <c r="ADG351" s="35"/>
      <c r="ADH351" s="35"/>
      <c r="ADI351" s="35"/>
      <c r="ADJ351" s="35"/>
      <c r="ADK351" s="35"/>
      <c r="ADL351" s="35"/>
      <c r="ADM351" s="35"/>
      <c r="ADN351" s="35"/>
      <c r="ADO351" s="35"/>
      <c r="ADP351" s="35"/>
      <c r="ADQ351" s="35"/>
      <c r="ADR351" s="35"/>
      <c r="ADS351" s="35"/>
      <c r="ADT351" s="35"/>
      <c r="ADU351" s="35"/>
      <c r="ADV351" s="35"/>
      <c r="ADW351" s="35"/>
      <c r="ADX351" s="35"/>
      <c r="ADY351" s="26">
        <f t="shared" si="15"/>
        <v>0</v>
      </c>
      <c r="ADZ351" s="5"/>
    </row>
    <row r="352" spans="1:806" s="33" customFormat="1" x14ac:dyDescent="0.2">
      <c r="A352" s="38" t="s">
        <v>164</v>
      </c>
      <c r="B352" s="65">
        <f t="shared" si="14"/>
        <v>0</v>
      </c>
      <c r="C352" s="57">
        <v>10</v>
      </c>
      <c r="D352" s="59">
        <v>44767</v>
      </c>
      <c r="E352" s="67">
        <v>37.07</v>
      </c>
      <c r="F352" s="67">
        <f t="shared" si="13"/>
        <v>0</v>
      </c>
      <c r="G352" s="6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15"/>
      <c r="BF352" s="15"/>
      <c r="BG352" s="136"/>
      <c r="BH352" s="35"/>
      <c r="BI352" s="35"/>
      <c r="BJ352" s="35"/>
      <c r="BK352" s="35"/>
      <c r="BL352" s="35"/>
      <c r="BM352" s="35"/>
      <c r="BN352" s="35"/>
      <c r="BO352" s="35"/>
      <c r="BP352" s="35"/>
      <c r="BQ352" s="35"/>
      <c r="BR352" s="35"/>
      <c r="BS352" s="35"/>
      <c r="BT352" s="35"/>
      <c r="BU352" s="35"/>
      <c r="BV352" s="35"/>
      <c r="BW352" s="35"/>
      <c r="BX352" s="35"/>
      <c r="BY352" s="35"/>
      <c r="BZ352" s="35"/>
      <c r="CA352" s="35"/>
      <c r="CB352" s="35"/>
      <c r="CC352" s="35"/>
      <c r="CD352" s="35"/>
      <c r="CE352" s="35"/>
      <c r="CF352" s="35"/>
      <c r="CG352" s="35"/>
      <c r="CH352" s="35"/>
      <c r="CI352" s="35"/>
      <c r="CJ352" s="35"/>
      <c r="CK352" s="35"/>
      <c r="CL352" s="35"/>
      <c r="CM352" s="35"/>
      <c r="CN352" s="35"/>
      <c r="CO352" s="35"/>
      <c r="CP352" s="35"/>
      <c r="CQ352" s="35"/>
      <c r="CR352" s="35"/>
      <c r="CS352" s="35"/>
      <c r="CT352" s="35"/>
      <c r="CU352" s="35"/>
      <c r="CV352" s="35"/>
      <c r="CW352" s="35"/>
      <c r="CX352" s="35"/>
      <c r="CY352" s="35"/>
      <c r="CZ352" s="35"/>
      <c r="DA352" s="35"/>
      <c r="DB352" s="35"/>
      <c r="DC352" s="35"/>
      <c r="DD352" s="35"/>
      <c r="DE352" s="35"/>
      <c r="DF352" s="35"/>
      <c r="DG352" s="35"/>
      <c r="DH352" s="35"/>
      <c r="DI352" s="35"/>
      <c r="DJ352" s="35"/>
      <c r="DK352" s="35"/>
      <c r="DL352" s="35"/>
      <c r="DM352" s="35"/>
      <c r="DN352" s="35"/>
      <c r="DO352" s="35"/>
      <c r="DP352" s="35"/>
      <c r="DQ352" s="35"/>
      <c r="DR352" s="35"/>
      <c r="DS352" s="35"/>
      <c r="DT352" s="35"/>
      <c r="DU352" s="35"/>
      <c r="DV352" s="35"/>
      <c r="DW352" s="35"/>
      <c r="DX352" s="35"/>
      <c r="DY352" s="35"/>
      <c r="DZ352" s="35"/>
      <c r="EA352" s="35"/>
      <c r="EB352" s="35"/>
      <c r="EC352" s="35"/>
      <c r="ED352" s="35"/>
      <c r="EE352" s="35"/>
      <c r="EF352" s="35"/>
      <c r="EG352" s="35"/>
      <c r="EH352" s="35"/>
      <c r="EI352" s="35"/>
      <c r="EJ352" s="35"/>
      <c r="EK352" s="35"/>
      <c r="EL352" s="35"/>
      <c r="EM352" s="35"/>
      <c r="EN352" s="35"/>
      <c r="EO352" s="35"/>
      <c r="EP352" s="35"/>
      <c r="EQ352" s="35"/>
      <c r="ER352" s="35"/>
      <c r="ES352" s="35"/>
      <c r="ET352" s="35"/>
      <c r="EU352" s="35"/>
      <c r="EV352" s="35"/>
      <c r="EW352" s="35"/>
      <c r="EX352" s="35"/>
      <c r="EY352" s="35"/>
      <c r="EZ352" s="35"/>
      <c r="FA352" s="35"/>
      <c r="FB352" s="35"/>
      <c r="FC352" s="35"/>
      <c r="FD352" s="35"/>
      <c r="FE352" s="35"/>
      <c r="FF352" s="35"/>
      <c r="FG352" s="35"/>
      <c r="FH352" s="35"/>
      <c r="FI352" s="35"/>
      <c r="FJ352" s="35"/>
      <c r="FK352" s="35"/>
      <c r="FL352" s="35"/>
      <c r="FM352" s="35"/>
      <c r="FN352" s="35"/>
      <c r="FO352" s="35"/>
      <c r="FP352" s="35"/>
      <c r="FQ352" s="35"/>
      <c r="FR352" s="35"/>
      <c r="FS352" s="35"/>
      <c r="FT352" s="35"/>
      <c r="FU352" s="35"/>
      <c r="FV352" s="35"/>
      <c r="FW352" s="35"/>
      <c r="FX352" s="35"/>
      <c r="FY352" s="35"/>
      <c r="FZ352" s="35"/>
      <c r="GA352" s="35"/>
      <c r="GB352" s="35"/>
      <c r="GC352" s="35"/>
      <c r="GD352" s="35"/>
      <c r="GE352" s="35"/>
      <c r="GF352" s="35"/>
      <c r="GG352" s="35"/>
      <c r="GH352" s="35"/>
      <c r="GI352" s="35"/>
      <c r="GJ352" s="35"/>
      <c r="GK352" s="35"/>
      <c r="GL352" s="35"/>
      <c r="GM352" s="35"/>
      <c r="GN352" s="35"/>
      <c r="GO352" s="35"/>
      <c r="GP352" s="35"/>
      <c r="GQ352" s="35"/>
      <c r="GR352" s="35"/>
      <c r="GS352" s="35"/>
      <c r="GT352" s="35"/>
      <c r="GU352" s="35"/>
      <c r="GV352" s="35"/>
      <c r="GW352" s="35"/>
      <c r="GX352" s="35"/>
      <c r="GY352" s="35"/>
      <c r="GZ352" s="35"/>
      <c r="HA352" s="35"/>
      <c r="HB352" s="35"/>
      <c r="HC352" s="35"/>
      <c r="HD352" s="35"/>
      <c r="HE352" s="35"/>
      <c r="HF352" s="35"/>
      <c r="HG352" s="35"/>
      <c r="HH352" s="35"/>
      <c r="HI352" s="35"/>
      <c r="HJ352" s="35"/>
      <c r="HK352" s="35"/>
      <c r="HL352" s="35"/>
      <c r="HM352" s="35"/>
      <c r="HN352" s="35"/>
      <c r="HO352" s="35"/>
      <c r="HP352" s="35"/>
      <c r="HQ352" s="35"/>
      <c r="HR352" s="35"/>
      <c r="HS352" s="35"/>
      <c r="HT352" s="35"/>
      <c r="HU352" s="35"/>
      <c r="HV352" s="35"/>
      <c r="HW352" s="35"/>
      <c r="HX352" s="35"/>
      <c r="HY352" s="35"/>
      <c r="HZ352" s="35"/>
      <c r="IA352" s="35"/>
      <c r="IB352" s="35"/>
      <c r="IC352" s="35"/>
      <c r="ID352" s="35"/>
      <c r="IE352" s="35"/>
      <c r="IF352" s="35"/>
      <c r="IG352" s="35"/>
      <c r="IH352" s="35"/>
      <c r="II352" s="35"/>
      <c r="IJ352" s="35"/>
      <c r="IK352" s="35"/>
      <c r="IL352" s="35"/>
      <c r="IM352" s="35"/>
      <c r="IN352" s="35"/>
      <c r="IO352" s="35"/>
      <c r="IP352" s="35"/>
      <c r="IQ352" s="35"/>
      <c r="IR352" s="35"/>
      <c r="IS352" s="35"/>
      <c r="IT352" s="35"/>
      <c r="IU352" s="35"/>
      <c r="IV352" s="35"/>
      <c r="IW352" s="35"/>
      <c r="IX352" s="35"/>
      <c r="IY352" s="35"/>
      <c r="IZ352" s="35"/>
      <c r="JA352" s="35"/>
      <c r="JB352" s="35"/>
      <c r="JC352" s="35"/>
      <c r="JD352" s="35"/>
      <c r="JE352" s="35"/>
      <c r="JF352" s="35"/>
      <c r="JG352" s="35"/>
      <c r="JH352" s="35"/>
      <c r="JI352" s="35"/>
      <c r="JJ352" s="35"/>
      <c r="JK352" s="35"/>
      <c r="JL352" s="35"/>
      <c r="JM352" s="35"/>
      <c r="JN352" s="35"/>
      <c r="JO352" s="35"/>
      <c r="JP352" s="35"/>
      <c r="JQ352" s="35"/>
      <c r="JR352" s="35"/>
      <c r="JS352" s="35"/>
      <c r="JT352" s="35"/>
      <c r="JU352" s="35"/>
      <c r="JV352" s="35"/>
      <c r="JW352" s="35"/>
      <c r="JX352" s="35"/>
      <c r="JY352" s="35"/>
      <c r="JZ352" s="35"/>
      <c r="KA352" s="35"/>
      <c r="KB352" s="35"/>
      <c r="KC352" s="35"/>
      <c r="KD352" s="35"/>
      <c r="KE352" s="35"/>
      <c r="KF352" s="35"/>
      <c r="KG352" s="35"/>
      <c r="KH352" s="35"/>
      <c r="KI352" s="35"/>
      <c r="KJ352" s="35"/>
      <c r="KK352" s="35">
        <v>50</v>
      </c>
      <c r="KL352" s="35"/>
      <c r="KM352" s="35"/>
      <c r="KN352" s="35"/>
      <c r="KO352" s="35"/>
      <c r="KP352" s="35"/>
      <c r="KQ352" s="35"/>
      <c r="KR352" s="35"/>
      <c r="KS352" s="35"/>
      <c r="KT352" s="35"/>
      <c r="KU352" s="35"/>
      <c r="KV352" s="35"/>
      <c r="KW352" s="35"/>
      <c r="KX352" s="35"/>
      <c r="KY352" s="35"/>
      <c r="KZ352" s="35"/>
      <c r="LA352" s="35"/>
      <c r="LB352" s="35"/>
      <c r="LC352" s="35"/>
      <c r="LD352" s="35"/>
      <c r="LE352" s="35"/>
      <c r="LF352" s="35"/>
      <c r="LG352" s="35"/>
      <c r="LH352" s="35"/>
      <c r="LI352" s="35"/>
      <c r="LJ352" s="35"/>
      <c r="LK352" s="35"/>
      <c r="LL352" s="35"/>
      <c r="LM352" s="35"/>
      <c r="LN352" s="35"/>
      <c r="LO352" s="35"/>
      <c r="LP352" s="35"/>
      <c r="LQ352" s="35"/>
      <c r="LR352" s="35"/>
      <c r="LS352" s="35"/>
      <c r="LT352" s="35"/>
      <c r="LU352" s="35"/>
      <c r="LV352" s="35"/>
      <c r="LW352" s="35"/>
      <c r="LX352" s="35"/>
      <c r="LY352" s="35"/>
      <c r="LZ352" s="35"/>
      <c r="MA352" s="35"/>
      <c r="MB352" s="35"/>
      <c r="MC352" s="35"/>
      <c r="MD352" s="35"/>
      <c r="ME352" s="35"/>
      <c r="MF352" s="35"/>
      <c r="MG352" s="35"/>
      <c r="MH352" s="35"/>
      <c r="MI352" s="35"/>
      <c r="MJ352" s="35"/>
      <c r="MK352" s="35"/>
      <c r="ML352" s="35"/>
      <c r="MM352" s="35"/>
      <c r="MN352" s="35"/>
      <c r="MO352" s="35"/>
      <c r="MP352" s="35"/>
      <c r="MQ352" s="35"/>
      <c r="MR352" s="35"/>
      <c r="MS352" s="35"/>
      <c r="MT352" s="35"/>
      <c r="MU352" s="35"/>
      <c r="MV352" s="35"/>
      <c r="MW352" s="35"/>
      <c r="MX352" s="35"/>
      <c r="MY352" s="35"/>
      <c r="MZ352" s="35"/>
      <c r="NA352" s="35"/>
      <c r="NB352" s="35"/>
      <c r="NC352" s="35"/>
      <c r="ND352" s="35"/>
      <c r="NE352" s="35"/>
      <c r="NF352" s="35"/>
      <c r="NG352" s="35"/>
      <c r="NH352" s="35"/>
      <c r="NI352" s="35"/>
      <c r="NJ352" s="35"/>
      <c r="NK352" s="35"/>
      <c r="NL352" s="35"/>
      <c r="NM352" s="35"/>
      <c r="NN352" s="35"/>
      <c r="NO352" s="35"/>
      <c r="NP352" s="35"/>
      <c r="NQ352" s="35"/>
      <c r="NR352" s="35"/>
      <c r="NS352" s="35"/>
      <c r="NT352" s="35"/>
      <c r="NU352" s="35"/>
      <c r="NV352" s="35"/>
      <c r="NW352" s="35"/>
      <c r="NX352" s="35"/>
      <c r="NY352" s="35"/>
      <c r="NZ352" s="35"/>
      <c r="OA352" s="35"/>
      <c r="OB352" s="35"/>
      <c r="OC352" s="35"/>
      <c r="OD352" s="35"/>
      <c r="OE352" s="35"/>
      <c r="OF352" s="35"/>
      <c r="OG352" s="35"/>
      <c r="OH352" s="35"/>
      <c r="OI352" s="35"/>
      <c r="OJ352" s="35"/>
      <c r="OK352" s="35"/>
      <c r="OL352" s="35"/>
      <c r="OM352" s="35"/>
      <c r="ON352" s="35"/>
      <c r="OO352" s="35"/>
      <c r="OP352" s="35"/>
      <c r="OQ352" s="35"/>
      <c r="OR352" s="35"/>
      <c r="OS352" s="35"/>
      <c r="OT352" s="35"/>
      <c r="OU352" s="35"/>
      <c r="OV352" s="35"/>
      <c r="OW352" s="35"/>
      <c r="OX352" s="35"/>
      <c r="OY352" s="35"/>
      <c r="OZ352" s="35"/>
      <c r="PA352" s="35"/>
      <c r="PB352" s="35"/>
      <c r="PC352" s="35"/>
      <c r="PD352" s="35"/>
      <c r="PE352" s="35"/>
      <c r="PF352" s="35"/>
      <c r="PG352" s="35"/>
      <c r="PH352" s="35"/>
      <c r="PI352" s="35"/>
      <c r="PJ352" s="35"/>
      <c r="PK352" s="35"/>
      <c r="PL352" s="35"/>
      <c r="PM352" s="35"/>
      <c r="PN352" s="35"/>
      <c r="PO352" s="35"/>
      <c r="PP352" s="35"/>
      <c r="PQ352" s="35"/>
      <c r="PR352" s="35"/>
      <c r="PS352" s="35"/>
      <c r="PT352" s="35"/>
      <c r="PU352" s="35"/>
      <c r="PV352" s="35"/>
      <c r="PW352" s="35"/>
      <c r="PX352" s="35"/>
      <c r="PY352" s="35"/>
      <c r="PZ352" s="35"/>
      <c r="QA352" s="35"/>
      <c r="QB352" s="35"/>
      <c r="QC352" s="35"/>
      <c r="QD352" s="35"/>
      <c r="QE352" s="35"/>
      <c r="QF352" s="35"/>
      <c r="QG352" s="35"/>
      <c r="QH352" s="35"/>
      <c r="QI352" s="35"/>
      <c r="QJ352" s="35"/>
      <c r="QK352" s="35"/>
      <c r="QL352" s="35"/>
      <c r="QM352" s="35"/>
      <c r="QN352" s="35"/>
      <c r="QO352" s="35"/>
      <c r="QP352" s="35"/>
      <c r="QQ352" s="35"/>
      <c r="QR352" s="35"/>
      <c r="QS352" s="35"/>
      <c r="QT352" s="35"/>
      <c r="QU352" s="35"/>
      <c r="QV352" s="35"/>
      <c r="QW352" s="35"/>
      <c r="QX352" s="35"/>
      <c r="QY352" s="35"/>
      <c r="QZ352" s="35"/>
      <c r="RA352" s="35"/>
      <c r="RB352" s="35"/>
      <c r="RC352" s="35"/>
      <c r="RD352" s="35"/>
      <c r="RE352" s="35"/>
      <c r="RF352" s="35"/>
      <c r="RG352" s="35"/>
      <c r="RH352" s="35"/>
      <c r="RI352" s="35"/>
      <c r="RJ352" s="35"/>
      <c r="RK352" s="35"/>
      <c r="RL352" s="35"/>
      <c r="RM352" s="35"/>
      <c r="RN352" s="35"/>
      <c r="RO352" s="35"/>
      <c r="RP352" s="35"/>
      <c r="RQ352" s="35"/>
      <c r="RR352" s="35"/>
      <c r="RS352" s="35"/>
      <c r="RT352" s="35"/>
      <c r="RU352" s="35"/>
      <c r="RV352" s="35"/>
      <c r="RW352" s="35"/>
      <c r="RX352" s="35"/>
      <c r="RY352" s="35"/>
      <c r="RZ352" s="35"/>
      <c r="SA352" s="35"/>
      <c r="SB352" s="35"/>
      <c r="SC352" s="35"/>
      <c r="SD352" s="35"/>
      <c r="SE352" s="35"/>
      <c r="SF352" s="35"/>
      <c r="SG352" s="35"/>
      <c r="SH352" s="35"/>
      <c r="SI352" s="35"/>
      <c r="SJ352" s="35"/>
      <c r="SK352" s="35"/>
      <c r="SL352" s="35"/>
      <c r="SM352" s="35"/>
      <c r="SN352" s="35"/>
      <c r="SO352" s="35"/>
      <c r="SP352" s="35"/>
      <c r="SQ352" s="35"/>
      <c r="SR352" s="35"/>
      <c r="SS352" s="35"/>
      <c r="ST352" s="35"/>
      <c r="SU352" s="35"/>
      <c r="SV352" s="35"/>
      <c r="SW352" s="35"/>
      <c r="SX352" s="35"/>
      <c r="SY352" s="35"/>
      <c r="SZ352" s="35"/>
      <c r="TA352" s="35"/>
      <c r="TB352" s="35"/>
      <c r="TC352" s="35"/>
      <c r="TD352" s="35"/>
      <c r="TE352" s="35"/>
      <c r="TF352" s="35"/>
      <c r="TG352" s="35"/>
      <c r="TH352" s="35"/>
      <c r="TI352" s="35"/>
      <c r="TJ352" s="35"/>
      <c r="TK352" s="35"/>
      <c r="TL352" s="35"/>
      <c r="TM352" s="35"/>
      <c r="TN352" s="35"/>
      <c r="TO352" s="35"/>
      <c r="TP352" s="35"/>
      <c r="TQ352" s="35"/>
      <c r="TR352" s="35"/>
      <c r="TS352" s="35"/>
      <c r="TT352" s="35"/>
      <c r="TU352" s="35"/>
      <c r="TV352" s="35"/>
      <c r="TW352" s="35"/>
      <c r="TX352" s="35"/>
      <c r="TY352" s="35"/>
      <c r="TZ352" s="35"/>
      <c r="UA352" s="35"/>
      <c r="UB352" s="35"/>
      <c r="UC352" s="35"/>
      <c r="UD352" s="35"/>
      <c r="UE352" s="35"/>
      <c r="UF352" s="35"/>
      <c r="UG352" s="35"/>
      <c r="UH352" s="35"/>
      <c r="UI352" s="35"/>
      <c r="UJ352" s="35"/>
      <c r="UK352" s="35"/>
      <c r="UL352" s="35"/>
      <c r="UM352" s="35"/>
      <c r="UN352" s="35"/>
      <c r="UO352" s="35"/>
      <c r="UP352" s="35"/>
      <c r="UQ352" s="35"/>
      <c r="UR352" s="35"/>
      <c r="US352" s="35"/>
      <c r="UT352" s="35"/>
      <c r="UU352" s="35"/>
      <c r="UV352" s="35"/>
      <c r="UW352" s="35"/>
      <c r="UX352" s="35"/>
      <c r="UY352" s="35"/>
      <c r="UZ352" s="35"/>
      <c r="VA352" s="35"/>
      <c r="VB352" s="35"/>
      <c r="VC352" s="35"/>
      <c r="VD352" s="35"/>
      <c r="VE352" s="35"/>
      <c r="VF352" s="35"/>
      <c r="VG352" s="35"/>
      <c r="VH352" s="35"/>
      <c r="VI352" s="35"/>
      <c r="VJ352" s="35"/>
      <c r="VK352" s="35"/>
      <c r="VL352" s="35"/>
      <c r="VM352" s="35"/>
      <c r="VN352" s="35"/>
      <c r="VO352" s="35"/>
      <c r="VP352" s="35"/>
      <c r="VQ352" s="35"/>
      <c r="VR352" s="35"/>
      <c r="VS352" s="35"/>
      <c r="VT352" s="35"/>
      <c r="VU352" s="35"/>
      <c r="VV352" s="35"/>
      <c r="VW352" s="35"/>
      <c r="VX352" s="35"/>
      <c r="VY352" s="35"/>
      <c r="VZ352" s="35"/>
      <c r="WA352" s="35"/>
      <c r="WB352" s="35"/>
      <c r="WC352" s="35"/>
      <c r="WD352" s="35"/>
      <c r="WE352" s="35"/>
      <c r="WF352" s="35"/>
      <c r="WG352" s="35"/>
      <c r="WH352" s="35"/>
      <c r="WI352" s="35"/>
      <c r="WJ352" s="35"/>
      <c r="WK352" s="35"/>
      <c r="WL352" s="35"/>
      <c r="WM352" s="35"/>
      <c r="WN352" s="35"/>
      <c r="WO352" s="35"/>
      <c r="WP352" s="35"/>
      <c r="WQ352" s="35"/>
      <c r="WR352" s="35"/>
      <c r="WS352" s="35"/>
      <c r="WT352" s="35"/>
      <c r="WU352" s="35"/>
      <c r="WV352" s="35"/>
      <c r="WW352" s="35"/>
      <c r="WX352" s="35"/>
      <c r="WY352" s="35"/>
      <c r="WZ352" s="35"/>
      <c r="XA352" s="35"/>
      <c r="XB352" s="35"/>
      <c r="XC352" s="35"/>
      <c r="XD352" s="35"/>
      <c r="XE352" s="35"/>
      <c r="XF352" s="35"/>
      <c r="XG352" s="35"/>
      <c r="XH352" s="35"/>
      <c r="XI352" s="35"/>
      <c r="XJ352" s="35"/>
      <c r="XK352" s="35"/>
      <c r="XL352" s="35"/>
      <c r="XM352" s="35"/>
      <c r="XN352" s="35"/>
      <c r="XO352" s="35"/>
      <c r="XP352" s="35"/>
      <c r="XQ352" s="35"/>
      <c r="XR352" s="35"/>
      <c r="XS352" s="35"/>
      <c r="XT352" s="35"/>
      <c r="XU352" s="35"/>
      <c r="XV352" s="35"/>
      <c r="XW352" s="35"/>
      <c r="XX352" s="35"/>
      <c r="XY352" s="35"/>
      <c r="XZ352" s="35"/>
      <c r="YA352" s="35"/>
      <c r="YB352" s="35"/>
      <c r="YC352" s="35"/>
      <c r="YD352" s="35"/>
      <c r="YE352" s="35"/>
      <c r="YF352" s="35"/>
      <c r="YG352" s="35"/>
      <c r="YH352" s="35"/>
      <c r="YI352" s="35"/>
      <c r="YJ352" s="35"/>
      <c r="YK352" s="35"/>
      <c r="YL352" s="35"/>
      <c r="YM352" s="35"/>
      <c r="YN352" s="35"/>
      <c r="YO352" s="35"/>
      <c r="YP352" s="35"/>
      <c r="YQ352" s="35"/>
      <c r="YR352" s="35"/>
      <c r="YS352" s="35"/>
      <c r="YT352" s="35"/>
      <c r="YU352" s="35"/>
      <c r="YV352" s="35"/>
      <c r="YW352" s="35"/>
      <c r="YX352" s="35"/>
      <c r="YY352" s="35"/>
      <c r="YZ352" s="35"/>
      <c r="ZA352" s="35"/>
      <c r="ZB352" s="35"/>
      <c r="ZC352" s="35"/>
      <c r="ZD352" s="35"/>
      <c r="ZE352" s="35"/>
      <c r="ZF352" s="35"/>
      <c r="ZG352" s="35"/>
      <c r="ZH352" s="35"/>
      <c r="ZI352" s="35"/>
      <c r="ZJ352" s="35"/>
      <c r="ZK352" s="35"/>
      <c r="ZL352" s="35"/>
      <c r="ZM352" s="35"/>
      <c r="ZN352" s="35"/>
      <c r="ZO352" s="35"/>
      <c r="ZP352" s="35"/>
      <c r="ZQ352" s="35"/>
      <c r="ZR352" s="35"/>
      <c r="ZS352" s="35"/>
      <c r="ZT352" s="35"/>
      <c r="ZU352" s="35"/>
      <c r="ZV352" s="35"/>
      <c r="ZW352" s="35"/>
      <c r="ZX352" s="35"/>
      <c r="ZY352" s="35"/>
      <c r="ZZ352" s="35"/>
      <c r="AAA352" s="35"/>
      <c r="AAB352" s="35"/>
      <c r="AAC352" s="35">
        <v>50</v>
      </c>
      <c r="AAD352" s="35"/>
      <c r="AAE352" s="35"/>
      <c r="AAF352" s="35"/>
      <c r="AAG352" s="35"/>
      <c r="AAH352" s="35"/>
      <c r="AAI352" s="35"/>
      <c r="AAJ352" s="35"/>
      <c r="AAK352" s="35"/>
      <c r="AAL352" s="35"/>
      <c r="AAM352" s="35"/>
      <c r="AAN352" s="35"/>
      <c r="AAO352" s="35"/>
      <c r="AAP352" s="35"/>
      <c r="AAQ352" s="35"/>
      <c r="AAR352" s="35"/>
      <c r="AAS352" s="35"/>
      <c r="AAT352" s="35"/>
      <c r="AAU352" s="35"/>
      <c r="AAV352" s="35"/>
      <c r="AAW352" s="35"/>
      <c r="AAX352" s="35"/>
      <c r="AAY352" s="35"/>
      <c r="AAZ352" s="35"/>
      <c r="ABA352" s="35"/>
      <c r="ABB352" s="35"/>
      <c r="ABC352" s="35"/>
      <c r="ABD352" s="35"/>
      <c r="ABE352" s="35"/>
      <c r="ABF352" s="35"/>
      <c r="ABG352" s="35"/>
      <c r="ABH352" s="35"/>
      <c r="ABI352" s="35"/>
      <c r="ABJ352" s="35"/>
      <c r="ABK352" s="35"/>
      <c r="ABL352" s="35"/>
      <c r="ABM352" s="35"/>
      <c r="ABN352" s="35"/>
      <c r="ABO352" s="35"/>
      <c r="ABP352" s="35"/>
      <c r="ABQ352" s="35"/>
      <c r="ABR352" s="35"/>
      <c r="ABS352" s="35"/>
      <c r="ABT352" s="35"/>
      <c r="ABU352" s="35"/>
      <c r="ABV352" s="35"/>
      <c r="ABW352" s="35"/>
      <c r="ABX352" s="35"/>
      <c r="ABY352" s="35"/>
      <c r="ABZ352" s="35"/>
      <c r="ACA352" s="35"/>
      <c r="ACB352" s="35"/>
      <c r="ACC352" s="35"/>
      <c r="ACD352" s="35"/>
      <c r="ACE352" s="35"/>
      <c r="ACF352" s="35"/>
      <c r="ACG352" s="35"/>
      <c r="ACH352" s="35"/>
      <c r="ACI352" s="35"/>
      <c r="ACJ352" s="35"/>
      <c r="ACK352" s="35"/>
      <c r="ACL352" s="35"/>
      <c r="ACM352" s="35"/>
      <c r="ACN352" s="35"/>
      <c r="ACO352" s="35"/>
      <c r="ACP352" s="35"/>
      <c r="ACQ352" s="35"/>
      <c r="ACR352" s="35"/>
      <c r="ACS352" s="35"/>
      <c r="ACT352" s="35"/>
      <c r="ACU352" s="35"/>
      <c r="ACV352" s="35"/>
      <c r="ACW352" s="35"/>
      <c r="ACX352" s="35"/>
      <c r="ACY352" s="35"/>
      <c r="ACZ352" s="35"/>
      <c r="ADA352" s="35"/>
      <c r="ADB352" s="35"/>
      <c r="ADC352" s="35"/>
      <c r="ADD352" s="35"/>
      <c r="ADE352" s="35"/>
      <c r="ADF352" s="35"/>
      <c r="ADG352" s="35"/>
      <c r="ADH352" s="35"/>
      <c r="ADI352" s="35"/>
      <c r="ADJ352" s="35"/>
      <c r="ADK352" s="35"/>
      <c r="ADL352" s="35"/>
      <c r="ADM352" s="35"/>
      <c r="ADN352" s="35"/>
      <c r="ADO352" s="35"/>
      <c r="ADP352" s="35"/>
      <c r="ADQ352" s="35"/>
      <c r="ADR352" s="35"/>
      <c r="ADS352" s="35"/>
      <c r="ADT352" s="35"/>
      <c r="ADU352" s="35"/>
      <c r="ADV352" s="35"/>
      <c r="ADW352" s="35"/>
      <c r="ADX352" s="35"/>
      <c r="ADY352" s="26">
        <f t="shared" si="15"/>
        <v>0</v>
      </c>
      <c r="ADZ352" s="5"/>
    </row>
    <row r="353" spans="1:806" s="33" customFormat="1" x14ac:dyDescent="0.2">
      <c r="A353" s="38" t="s">
        <v>124</v>
      </c>
      <c r="B353" s="65">
        <f t="shared" si="14"/>
        <v>0</v>
      </c>
      <c r="C353" s="57">
        <v>0.8</v>
      </c>
      <c r="D353" s="60">
        <v>44816</v>
      </c>
      <c r="E353" s="67">
        <v>50.84</v>
      </c>
      <c r="F353" s="67">
        <f t="shared" si="13"/>
        <v>0</v>
      </c>
      <c r="G353" s="6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>
        <v>0.8</v>
      </c>
      <c r="AC353" s="35"/>
      <c r="AD353" s="35"/>
      <c r="AE353" s="35">
        <v>1.6</v>
      </c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15"/>
      <c r="BF353" s="15"/>
      <c r="BG353" s="136"/>
      <c r="BH353" s="35"/>
      <c r="BI353" s="35"/>
      <c r="BJ353" s="35"/>
      <c r="BK353" s="35"/>
      <c r="BL353" s="35"/>
      <c r="BM353" s="35"/>
      <c r="BN353" s="35"/>
      <c r="BO353" s="35"/>
      <c r="BP353" s="35"/>
      <c r="BQ353" s="35"/>
      <c r="BR353" s="35"/>
      <c r="BS353" s="35"/>
      <c r="BT353" s="35"/>
      <c r="BU353" s="35"/>
      <c r="BV353" s="35"/>
      <c r="BW353" s="35"/>
      <c r="BX353" s="35"/>
      <c r="BY353" s="35"/>
      <c r="BZ353" s="35"/>
      <c r="CA353" s="35"/>
      <c r="CB353" s="35"/>
      <c r="CC353" s="35"/>
      <c r="CD353" s="35"/>
      <c r="CE353" s="35"/>
      <c r="CF353" s="35"/>
      <c r="CG353" s="35"/>
      <c r="CH353" s="35"/>
      <c r="CI353" s="35"/>
      <c r="CJ353" s="35"/>
      <c r="CK353" s="35"/>
      <c r="CL353" s="35"/>
      <c r="CM353" s="35"/>
      <c r="CN353" s="35"/>
      <c r="CO353" s="35"/>
      <c r="CP353" s="35"/>
      <c r="CQ353" s="35"/>
      <c r="CR353" s="35"/>
      <c r="CS353" s="35"/>
      <c r="CT353" s="35"/>
      <c r="CU353" s="35"/>
      <c r="CV353" s="35"/>
      <c r="CW353" s="35"/>
      <c r="CX353" s="35"/>
      <c r="CY353" s="35"/>
      <c r="CZ353" s="35"/>
      <c r="DA353" s="35"/>
      <c r="DB353" s="35"/>
      <c r="DC353" s="35"/>
      <c r="DD353" s="35"/>
      <c r="DE353" s="35"/>
      <c r="DF353" s="35"/>
      <c r="DG353" s="35"/>
      <c r="DH353" s="35"/>
      <c r="DI353" s="35"/>
      <c r="DJ353" s="35"/>
      <c r="DK353" s="35"/>
      <c r="DL353" s="35"/>
      <c r="DM353" s="35"/>
      <c r="DN353" s="35"/>
      <c r="DO353" s="35"/>
      <c r="DP353" s="35"/>
      <c r="DQ353" s="35"/>
      <c r="DR353" s="35"/>
      <c r="DS353" s="35"/>
      <c r="DT353" s="35"/>
      <c r="DU353" s="35"/>
      <c r="DV353" s="35"/>
      <c r="DW353" s="35">
        <v>0.8</v>
      </c>
      <c r="DX353" s="35"/>
      <c r="DY353" s="35"/>
      <c r="DZ353" s="35"/>
      <c r="EA353" s="35"/>
      <c r="EB353" s="35"/>
      <c r="EC353" s="35"/>
      <c r="ED353" s="35"/>
      <c r="EE353" s="35"/>
      <c r="EF353" s="35"/>
      <c r="EG353" s="35"/>
      <c r="EH353" s="35"/>
      <c r="EI353" s="35"/>
      <c r="EJ353" s="35"/>
      <c r="EK353" s="35"/>
      <c r="EL353" s="35"/>
      <c r="EM353" s="35"/>
      <c r="EN353" s="35"/>
      <c r="EO353" s="35"/>
      <c r="EP353" s="35"/>
      <c r="EQ353" s="35"/>
      <c r="ER353" s="35"/>
      <c r="ES353" s="35"/>
      <c r="ET353" s="35"/>
      <c r="EU353" s="35"/>
      <c r="EV353" s="35"/>
      <c r="EW353" s="35"/>
      <c r="EX353" s="35"/>
      <c r="EY353" s="35"/>
      <c r="EZ353" s="35"/>
      <c r="FA353" s="35"/>
      <c r="FB353" s="35"/>
      <c r="FC353" s="35"/>
      <c r="FD353" s="35"/>
      <c r="FE353" s="35"/>
      <c r="FF353" s="35"/>
      <c r="FG353" s="35"/>
      <c r="FH353" s="35"/>
      <c r="FI353" s="35"/>
      <c r="FJ353" s="35"/>
      <c r="FK353" s="35"/>
      <c r="FL353" s="35"/>
      <c r="FM353" s="35"/>
      <c r="FN353" s="35"/>
      <c r="FO353" s="35"/>
      <c r="FP353" s="35"/>
      <c r="FQ353" s="35"/>
      <c r="FR353" s="35"/>
      <c r="FS353" s="35"/>
      <c r="FT353" s="35"/>
      <c r="FU353" s="35"/>
      <c r="FV353" s="35"/>
      <c r="FW353" s="35"/>
      <c r="FX353" s="35"/>
      <c r="FY353" s="35"/>
      <c r="FZ353" s="35"/>
      <c r="GA353" s="35"/>
      <c r="GB353" s="35"/>
      <c r="GC353" s="35"/>
      <c r="GD353" s="35"/>
      <c r="GE353" s="35"/>
      <c r="GF353" s="35"/>
      <c r="GG353" s="35"/>
      <c r="GH353" s="35"/>
      <c r="GI353" s="35"/>
      <c r="GJ353" s="35"/>
      <c r="GK353" s="35"/>
      <c r="GL353" s="35"/>
      <c r="GM353" s="35"/>
      <c r="GN353" s="35"/>
      <c r="GO353" s="35"/>
      <c r="GP353" s="35"/>
      <c r="GQ353" s="35"/>
      <c r="GR353" s="35"/>
      <c r="GS353" s="35"/>
      <c r="GT353" s="35"/>
      <c r="GU353" s="35"/>
      <c r="GV353" s="35"/>
      <c r="GW353" s="35"/>
      <c r="GX353" s="35"/>
      <c r="GY353" s="35"/>
      <c r="GZ353" s="35"/>
      <c r="HA353" s="35"/>
      <c r="HB353" s="35"/>
      <c r="HC353" s="35"/>
      <c r="HD353" s="35"/>
      <c r="HE353" s="35"/>
      <c r="HF353" s="35"/>
      <c r="HG353" s="35"/>
      <c r="HH353" s="35"/>
      <c r="HI353" s="35"/>
      <c r="HJ353" s="35"/>
      <c r="HK353" s="35"/>
      <c r="HL353" s="35"/>
      <c r="HM353" s="35"/>
      <c r="HN353" s="35"/>
      <c r="HO353" s="35"/>
      <c r="HP353" s="35"/>
      <c r="HQ353" s="35"/>
      <c r="HR353" s="35"/>
      <c r="HS353" s="35"/>
      <c r="HT353" s="35"/>
      <c r="HU353" s="35"/>
      <c r="HV353" s="35"/>
      <c r="HW353" s="35"/>
      <c r="HX353" s="35"/>
      <c r="HY353" s="35"/>
      <c r="HZ353" s="35"/>
      <c r="IA353" s="35"/>
      <c r="IB353" s="35"/>
      <c r="IC353" s="35"/>
      <c r="ID353" s="35"/>
      <c r="IE353" s="35"/>
      <c r="IF353" s="35"/>
      <c r="IG353" s="35"/>
      <c r="IH353" s="35"/>
      <c r="II353" s="35"/>
      <c r="IJ353" s="35"/>
      <c r="IK353" s="35"/>
      <c r="IL353" s="35"/>
      <c r="IM353" s="35"/>
      <c r="IN353" s="35"/>
      <c r="IO353" s="35"/>
      <c r="IP353" s="35"/>
      <c r="IQ353" s="35"/>
      <c r="IR353" s="35"/>
      <c r="IS353" s="35"/>
      <c r="IT353" s="35"/>
      <c r="IU353" s="35"/>
      <c r="IV353" s="35"/>
      <c r="IW353" s="35"/>
      <c r="IX353" s="35"/>
      <c r="IY353" s="35"/>
      <c r="IZ353" s="35"/>
      <c r="JA353" s="35"/>
      <c r="JB353" s="35"/>
      <c r="JC353" s="35"/>
      <c r="JD353" s="35">
        <v>8</v>
      </c>
      <c r="JE353" s="35"/>
      <c r="JF353" s="35"/>
      <c r="JG353" s="35"/>
      <c r="JH353" s="35"/>
      <c r="JI353" s="35"/>
      <c r="JJ353" s="35"/>
      <c r="JK353" s="35"/>
      <c r="JL353" s="35"/>
      <c r="JM353" s="35"/>
      <c r="JN353" s="35"/>
      <c r="JO353" s="35"/>
      <c r="JP353" s="35"/>
      <c r="JQ353" s="35"/>
      <c r="JR353" s="35"/>
      <c r="JS353" s="35"/>
      <c r="JT353" s="35"/>
      <c r="JU353" s="35"/>
      <c r="JV353" s="35"/>
      <c r="JW353" s="35"/>
      <c r="JX353" s="35"/>
      <c r="JY353" s="35"/>
      <c r="JZ353" s="35"/>
      <c r="KA353" s="35"/>
      <c r="KB353" s="35"/>
      <c r="KC353" s="35"/>
      <c r="KD353" s="35"/>
      <c r="KE353" s="35"/>
      <c r="KF353" s="35"/>
      <c r="KG353" s="35"/>
      <c r="KH353" s="35"/>
      <c r="KI353" s="35"/>
      <c r="KJ353" s="35"/>
      <c r="KK353" s="35"/>
      <c r="KL353" s="35"/>
      <c r="KM353" s="35"/>
      <c r="KN353" s="35"/>
      <c r="KO353" s="35"/>
      <c r="KP353" s="35"/>
      <c r="KQ353" s="35">
        <v>1.6</v>
      </c>
      <c r="KR353" s="35"/>
      <c r="KS353" s="35"/>
      <c r="KT353" s="35"/>
      <c r="KU353" s="35"/>
      <c r="KV353" s="35"/>
      <c r="KW353" s="35"/>
      <c r="KX353" s="35"/>
      <c r="KY353" s="35"/>
      <c r="KZ353" s="35"/>
      <c r="LA353" s="35"/>
      <c r="LB353" s="35"/>
      <c r="LC353" s="35"/>
      <c r="LD353" s="35"/>
      <c r="LE353" s="35"/>
      <c r="LF353" s="35"/>
      <c r="LG353" s="35"/>
      <c r="LH353" s="35"/>
      <c r="LI353" s="35"/>
      <c r="LJ353" s="35"/>
      <c r="LK353" s="35"/>
      <c r="LL353" s="35"/>
      <c r="LM353" s="35"/>
      <c r="LN353" s="35"/>
      <c r="LO353" s="35"/>
      <c r="LP353" s="35"/>
      <c r="LQ353" s="35"/>
      <c r="LR353" s="35"/>
      <c r="LS353" s="35"/>
      <c r="LT353" s="35"/>
      <c r="LU353" s="35"/>
      <c r="LV353" s="35"/>
      <c r="LW353" s="35"/>
      <c r="LX353" s="35"/>
      <c r="LY353" s="35"/>
      <c r="LZ353" s="35"/>
      <c r="MA353" s="35"/>
      <c r="MB353" s="35"/>
      <c r="MC353" s="35"/>
      <c r="MD353" s="35"/>
      <c r="ME353" s="35"/>
      <c r="MF353" s="35"/>
      <c r="MG353" s="35"/>
      <c r="MH353" s="35"/>
      <c r="MI353" s="35"/>
      <c r="MJ353" s="35"/>
      <c r="MK353" s="35"/>
      <c r="ML353" s="35"/>
      <c r="MM353" s="35"/>
      <c r="MN353" s="35"/>
      <c r="MO353" s="35"/>
      <c r="MP353" s="35"/>
      <c r="MQ353" s="35"/>
      <c r="MR353" s="35"/>
      <c r="MS353" s="35"/>
      <c r="MT353" s="35"/>
      <c r="MU353" s="35"/>
      <c r="MV353" s="35"/>
      <c r="MW353" s="35"/>
      <c r="MX353" s="35"/>
      <c r="MY353" s="35"/>
      <c r="MZ353" s="35"/>
      <c r="NA353" s="35"/>
      <c r="NB353" s="35"/>
      <c r="NC353" s="35"/>
      <c r="ND353" s="35"/>
      <c r="NE353" s="35"/>
      <c r="NF353" s="35"/>
      <c r="NG353" s="35"/>
      <c r="NH353" s="35"/>
      <c r="NI353" s="35"/>
      <c r="NJ353" s="35"/>
      <c r="NK353" s="35"/>
      <c r="NL353" s="35"/>
      <c r="NM353" s="35"/>
      <c r="NN353" s="35"/>
      <c r="NO353" s="35"/>
      <c r="NP353" s="35"/>
      <c r="NQ353" s="35"/>
      <c r="NR353" s="35"/>
      <c r="NS353" s="35"/>
      <c r="NT353" s="35"/>
      <c r="NU353" s="35"/>
      <c r="NV353" s="35"/>
      <c r="NW353" s="35"/>
      <c r="NX353" s="35"/>
      <c r="NY353" s="35"/>
      <c r="NZ353" s="35"/>
      <c r="OA353" s="35"/>
      <c r="OB353" s="35"/>
      <c r="OC353" s="35"/>
      <c r="OD353" s="35"/>
      <c r="OE353" s="35"/>
      <c r="OF353" s="35"/>
      <c r="OG353" s="35"/>
      <c r="OH353" s="35"/>
      <c r="OI353" s="35"/>
      <c r="OJ353" s="35"/>
      <c r="OK353" s="35"/>
      <c r="OL353" s="35"/>
      <c r="OM353" s="35"/>
      <c r="ON353" s="35"/>
      <c r="OO353" s="35"/>
      <c r="OP353" s="35"/>
      <c r="OQ353" s="35"/>
      <c r="OR353" s="35"/>
      <c r="OS353" s="35"/>
      <c r="OT353" s="35"/>
      <c r="OU353" s="35"/>
      <c r="OV353" s="35"/>
      <c r="OW353" s="35"/>
      <c r="OX353" s="35"/>
      <c r="OY353" s="35"/>
      <c r="OZ353" s="35"/>
      <c r="PA353" s="35"/>
      <c r="PB353" s="35"/>
      <c r="PC353" s="35"/>
      <c r="PD353" s="35"/>
      <c r="PE353" s="35">
        <v>8</v>
      </c>
      <c r="PF353" s="35"/>
      <c r="PG353" s="35"/>
      <c r="PH353" s="35"/>
      <c r="PI353" s="35"/>
      <c r="PJ353" s="35"/>
      <c r="PK353" s="35"/>
      <c r="PL353" s="35"/>
      <c r="PM353" s="35"/>
      <c r="PN353" s="35"/>
      <c r="PO353" s="35"/>
      <c r="PP353" s="35"/>
      <c r="PQ353" s="35"/>
      <c r="PR353" s="35"/>
      <c r="PS353" s="35"/>
      <c r="PT353" s="35"/>
      <c r="PU353" s="35"/>
      <c r="PV353" s="35"/>
      <c r="PW353" s="35"/>
      <c r="PX353" s="35"/>
      <c r="PY353" s="35"/>
      <c r="PZ353" s="35"/>
      <c r="QA353" s="35"/>
      <c r="QB353" s="35"/>
      <c r="QC353" s="35"/>
      <c r="QD353" s="35"/>
      <c r="QE353" s="35"/>
      <c r="QF353" s="35"/>
      <c r="QG353" s="35"/>
      <c r="QH353" s="35"/>
      <c r="QI353" s="35"/>
      <c r="QJ353" s="35"/>
      <c r="QK353" s="35"/>
      <c r="QL353" s="35"/>
      <c r="QM353" s="35"/>
      <c r="QN353" s="35"/>
      <c r="QO353" s="35"/>
      <c r="QP353" s="35"/>
      <c r="QQ353" s="35"/>
      <c r="QR353" s="35"/>
      <c r="QS353" s="35"/>
      <c r="QT353" s="35"/>
      <c r="QU353" s="35"/>
      <c r="QV353" s="35"/>
      <c r="QW353" s="35"/>
      <c r="QX353" s="35"/>
      <c r="QY353" s="35"/>
      <c r="QZ353" s="35"/>
      <c r="RA353" s="35"/>
      <c r="RB353" s="35"/>
      <c r="RC353" s="35"/>
      <c r="RD353" s="35"/>
      <c r="RE353" s="35"/>
      <c r="RF353" s="35"/>
      <c r="RG353" s="35"/>
      <c r="RH353" s="35"/>
      <c r="RI353" s="35"/>
      <c r="RJ353" s="35"/>
      <c r="RK353" s="35"/>
      <c r="RL353" s="35"/>
      <c r="RM353" s="35"/>
      <c r="RN353" s="35"/>
      <c r="RO353" s="35"/>
      <c r="RP353" s="35"/>
      <c r="RQ353" s="35"/>
      <c r="RR353" s="35"/>
      <c r="RS353" s="35"/>
      <c r="RT353" s="35"/>
      <c r="RU353" s="35"/>
      <c r="RV353" s="35"/>
      <c r="RW353" s="35"/>
      <c r="RX353" s="35"/>
      <c r="RY353" s="35"/>
      <c r="RZ353" s="35"/>
      <c r="SA353" s="35"/>
      <c r="SB353" s="35"/>
      <c r="SC353" s="35"/>
      <c r="SD353" s="35"/>
      <c r="SE353" s="35"/>
      <c r="SF353" s="35"/>
      <c r="SG353" s="35"/>
      <c r="SH353" s="35"/>
      <c r="SI353" s="35"/>
      <c r="SJ353" s="35"/>
      <c r="SK353" s="35"/>
      <c r="SL353" s="35"/>
      <c r="SM353" s="35"/>
      <c r="SN353" s="35"/>
      <c r="SO353" s="35"/>
      <c r="SP353" s="35"/>
      <c r="SQ353" s="35"/>
      <c r="SR353" s="35"/>
      <c r="SS353" s="35"/>
      <c r="ST353" s="35"/>
      <c r="SU353" s="35"/>
      <c r="SV353" s="35"/>
      <c r="SW353" s="35"/>
      <c r="SX353" s="35"/>
      <c r="SY353" s="35"/>
      <c r="SZ353" s="35"/>
      <c r="TA353" s="35"/>
      <c r="TB353" s="35"/>
      <c r="TC353" s="35"/>
      <c r="TD353" s="35"/>
      <c r="TE353" s="35"/>
      <c r="TF353" s="35"/>
      <c r="TG353" s="35"/>
      <c r="TH353" s="35"/>
      <c r="TI353" s="35"/>
      <c r="TJ353" s="35"/>
      <c r="TK353" s="35"/>
      <c r="TL353" s="35"/>
      <c r="TM353" s="35"/>
      <c r="TN353" s="35"/>
      <c r="TO353" s="35"/>
      <c r="TP353" s="35"/>
      <c r="TQ353" s="35"/>
      <c r="TR353" s="35"/>
      <c r="TS353" s="35"/>
      <c r="TT353" s="35"/>
      <c r="TU353" s="35"/>
      <c r="TV353" s="35"/>
      <c r="TW353" s="35"/>
      <c r="TX353" s="35"/>
      <c r="TY353" s="35"/>
      <c r="TZ353" s="35"/>
      <c r="UA353" s="35"/>
      <c r="UB353" s="35"/>
      <c r="UC353" s="35">
        <v>0.8</v>
      </c>
      <c r="UD353" s="35"/>
      <c r="UE353" s="35"/>
      <c r="UF353" s="35"/>
      <c r="UG353" s="35"/>
      <c r="UH353" s="35"/>
      <c r="UI353" s="35"/>
      <c r="UJ353" s="35"/>
      <c r="UK353" s="35"/>
      <c r="UL353" s="35"/>
      <c r="UM353" s="35"/>
      <c r="UN353" s="35"/>
      <c r="UO353" s="35">
        <v>0.8</v>
      </c>
      <c r="UP353" s="35"/>
      <c r="UQ353" s="35"/>
      <c r="UR353" s="35"/>
      <c r="US353" s="35"/>
      <c r="UT353" s="35"/>
      <c r="UU353" s="35"/>
      <c r="UV353" s="35"/>
      <c r="UW353" s="35"/>
      <c r="UX353" s="35"/>
      <c r="UY353" s="35"/>
      <c r="UZ353" s="35"/>
      <c r="VA353" s="35"/>
      <c r="VB353" s="35"/>
      <c r="VC353" s="35"/>
      <c r="VD353" s="35"/>
      <c r="VE353" s="35"/>
      <c r="VF353" s="35"/>
      <c r="VG353" s="35"/>
      <c r="VH353" s="35"/>
      <c r="VI353" s="35"/>
      <c r="VJ353" s="35"/>
      <c r="VK353" s="35"/>
      <c r="VL353" s="35"/>
      <c r="VM353" s="35"/>
      <c r="VN353" s="35"/>
      <c r="VO353" s="35"/>
      <c r="VP353" s="35"/>
      <c r="VQ353" s="35"/>
      <c r="VR353" s="35"/>
      <c r="VS353" s="35"/>
      <c r="VT353" s="35"/>
      <c r="VU353" s="35"/>
      <c r="VV353" s="35"/>
      <c r="VW353" s="35"/>
      <c r="VX353" s="35"/>
      <c r="VY353" s="35"/>
      <c r="VZ353" s="35"/>
      <c r="WA353" s="35"/>
      <c r="WB353" s="35"/>
      <c r="WC353" s="35"/>
      <c r="WD353" s="35"/>
      <c r="WE353" s="35"/>
      <c r="WF353" s="35"/>
      <c r="WG353" s="35"/>
      <c r="WH353" s="35"/>
      <c r="WI353" s="35"/>
      <c r="WJ353" s="35"/>
      <c r="WK353" s="35"/>
      <c r="WL353" s="35"/>
      <c r="WM353" s="35"/>
      <c r="WN353" s="35"/>
      <c r="WO353" s="35"/>
      <c r="WP353" s="35"/>
      <c r="WQ353" s="35"/>
      <c r="WR353" s="35"/>
      <c r="WS353" s="35"/>
      <c r="WT353" s="35"/>
      <c r="WU353" s="35"/>
      <c r="WV353" s="35"/>
      <c r="WW353" s="35"/>
      <c r="WX353" s="35"/>
      <c r="WY353" s="35"/>
      <c r="WZ353" s="35"/>
      <c r="XA353" s="35"/>
      <c r="XB353" s="35">
        <v>2.4</v>
      </c>
      <c r="XC353" s="35"/>
      <c r="XD353" s="35"/>
      <c r="XE353" s="35"/>
      <c r="XF353" s="35"/>
      <c r="XG353" s="35"/>
      <c r="XH353" s="35"/>
      <c r="XI353" s="35"/>
      <c r="XJ353" s="35"/>
      <c r="XK353" s="35"/>
      <c r="XL353" s="35"/>
      <c r="XM353" s="35"/>
      <c r="XN353" s="35"/>
      <c r="XO353" s="35"/>
      <c r="XP353" s="35"/>
      <c r="XQ353" s="35"/>
      <c r="XR353" s="35"/>
      <c r="XS353" s="35"/>
      <c r="XT353" s="35"/>
      <c r="XU353" s="35"/>
      <c r="XV353" s="35">
        <v>1.6</v>
      </c>
      <c r="XW353" s="35"/>
      <c r="XX353" s="35"/>
      <c r="XY353" s="35"/>
      <c r="XZ353" s="35"/>
      <c r="YA353" s="35"/>
      <c r="YB353" s="35"/>
      <c r="YC353" s="35"/>
      <c r="YD353" s="35"/>
      <c r="YE353" s="35"/>
      <c r="YF353" s="35"/>
      <c r="YG353" s="35"/>
      <c r="YH353" s="35"/>
      <c r="YI353" s="35"/>
      <c r="YJ353" s="35"/>
      <c r="YK353" s="35"/>
      <c r="YL353" s="35"/>
      <c r="YM353" s="35"/>
      <c r="YN353" s="35"/>
      <c r="YO353" s="35"/>
      <c r="YP353" s="35"/>
      <c r="YQ353" s="35"/>
      <c r="YR353" s="35"/>
      <c r="YS353" s="35"/>
      <c r="YT353" s="35"/>
      <c r="YU353" s="35"/>
      <c r="YV353" s="35"/>
      <c r="YW353" s="35"/>
      <c r="YX353" s="35"/>
      <c r="YY353" s="35"/>
      <c r="YZ353" s="35"/>
      <c r="ZA353" s="35"/>
      <c r="ZB353" s="35"/>
      <c r="ZC353" s="35"/>
      <c r="ZD353" s="35"/>
      <c r="ZE353" s="35"/>
      <c r="ZF353" s="35"/>
      <c r="ZG353" s="35"/>
      <c r="ZH353" s="35"/>
      <c r="ZI353" s="35"/>
      <c r="ZJ353" s="35"/>
      <c r="ZK353" s="35"/>
      <c r="ZL353" s="35"/>
      <c r="ZM353" s="35"/>
      <c r="ZN353" s="35"/>
      <c r="ZO353" s="35"/>
      <c r="ZP353" s="35"/>
      <c r="ZQ353" s="35"/>
      <c r="ZR353" s="35"/>
      <c r="ZS353" s="35">
        <v>2.4</v>
      </c>
      <c r="ZT353" s="35"/>
      <c r="ZU353" s="35"/>
      <c r="ZV353" s="35"/>
      <c r="ZW353" s="35"/>
      <c r="ZX353" s="35"/>
      <c r="ZY353" s="35"/>
      <c r="ZZ353" s="35"/>
      <c r="AAA353" s="35"/>
      <c r="AAB353" s="35"/>
      <c r="AAC353" s="35"/>
      <c r="AAD353" s="35"/>
      <c r="AAE353" s="35"/>
      <c r="AAF353" s="35"/>
      <c r="AAG353" s="35"/>
      <c r="AAH353" s="35"/>
      <c r="AAI353" s="35"/>
      <c r="AAJ353" s="35"/>
      <c r="AAK353" s="35"/>
      <c r="AAL353" s="35"/>
      <c r="AAM353" s="35"/>
      <c r="AAN353" s="35"/>
      <c r="AAO353" s="35"/>
      <c r="AAP353" s="35"/>
      <c r="AAQ353" s="35"/>
      <c r="AAR353" s="35"/>
      <c r="AAS353" s="35"/>
      <c r="AAT353" s="35"/>
      <c r="AAU353" s="35"/>
      <c r="AAV353" s="35"/>
      <c r="AAW353" s="35"/>
      <c r="AAX353" s="35"/>
      <c r="AAY353" s="35"/>
      <c r="AAZ353" s="35"/>
      <c r="ABA353" s="35"/>
      <c r="ABB353" s="35"/>
      <c r="ABC353" s="35"/>
      <c r="ABD353" s="35"/>
      <c r="ABE353" s="35"/>
      <c r="ABF353" s="35"/>
      <c r="ABG353" s="35"/>
      <c r="ABH353" s="35"/>
      <c r="ABI353" s="35"/>
      <c r="ABJ353" s="35"/>
      <c r="ABK353" s="35"/>
      <c r="ABL353" s="35"/>
      <c r="ABM353" s="35"/>
      <c r="ABN353" s="35"/>
      <c r="ABO353" s="35"/>
      <c r="ABP353" s="35"/>
      <c r="ABQ353" s="35"/>
      <c r="ABR353" s="35"/>
      <c r="ABS353" s="35"/>
      <c r="ABT353" s="35"/>
      <c r="ABU353" s="35"/>
      <c r="ABV353" s="35"/>
      <c r="ABW353" s="35"/>
      <c r="ABX353" s="35"/>
      <c r="ABY353" s="35"/>
      <c r="ABZ353" s="35"/>
      <c r="ACA353" s="35"/>
      <c r="ACB353" s="35"/>
      <c r="ACC353" s="35"/>
      <c r="ACD353" s="35"/>
      <c r="ACE353" s="35"/>
      <c r="ACF353" s="35"/>
      <c r="ACG353" s="35"/>
      <c r="ACH353" s="35"/>
      <c r="ACI353" s="35"/>
      <c r="ACJ353" s="35"/>
      <c r="ACK353" s="35"/>
      <c r="ACL353" s="35"/>
      <c r="ACM353" s="35"/>
      <c r="ACN353" s="35"/>
      <c r="ACO353" s="35"/>
      <c r="ACP353" s="35"/>
      <c r="ACQ353" s="35">
        <v>1.6</v>
      </c>
      <c r="ACR353" s="35"/>
      <c r="ACS353" s="35"/>
      <c r="ACT353" s="35"/>
      <c r="ACU353" s="35"/>
      <c r="ACV353" s="35"/>
      <c r="ACW353" s="35"/>
      <c r="ACX353" s="35"/>
      <c r="ACY353" s="35"/>
      <c r="ACZ353" s="35"/>
      <c r="ADA353" s="35"/>
      <c r="ADB353" s="35"/>
      <c r="ADC353" s="35"/>
      <c r="ADD353" s="35"/>
      <c r="ADE353" s="35"/>
      <c r="ADF353" s="35"/>
      <c r="ADG353" s="35"/>
      <c r="ADH353" s="35"/>
      <c r="ADI353" s="35"/>
      <c r="ADJ353" s="35"/>
      <c r="ADK353" s="35"/>
      <c r="ADL353" s="35"/>
      <c r="ADM353" s="35"/>
      <c r="ADN353" s="35"/>
      <c r="ADO353" s="35"/>
      <c r="ADP353" s="35"/>
      <c r="ADQ353" s="35"/>
      <c r="ADR353" s="35"/>
      <c r="ADS353" s="35"/>
      <c r="ADT353" s="35"/>
      <c r="ADU353" s="35"/>
      <c r="ADV353" s="35"/>
      <c r="ADW353" s="35"/>
      <c r="ADX353" s="35"/>
      <c r="ADY353" s="26">
        <f t="shared" si="15"/>
        <v>0</v>
      </c>
      <c r="ADZ353" s="5"/>
    </row>
    <row r="354" spans="1:806" s="33" customFormat="1" x14ac:dyDescent="0.2">
      <c r="A354" s="38" t="s">
        <v>124</v>
      </c>
      <c r="B354" s="65">
        <f t="shared" si="14"/>
        <v>0</v>
      </c>
      <c r="C354" s="57">
        <v>8</v>
      </c>
      <c r="D354" s="60">
        <v>44795</v>
      </c>
      <c r="E354" s="67">
        <v>48.14</v>
      </c>
      <c r="F354" s="67">
        <f t="shared" si="13"/>
        <v>0</v>
      </c>
      <c r="G354" s="6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/>
      <c r="BE354" s="15"/>
      <c r="BF354" s="15"/>
      <c r="BG354" s="136"/>
      <c r="BH354" s="35"/>
      <c r="BI354" s="35"/>
      <c r="BJ354" s="35"/>
      <c r="BK354" s="35"/>
      <c r="BL354" s="35"/>
      <c r="BM354" s="35"/>
      <c r="BN354" s="35"/>
      <c r="BO354" s="35"/>
      <c r="BP354" s="35"/>
      <c r="BQ354" s="35"/>
      <c r="BR354" s="35"/>
      <c r="BS354" s="35"/>
      <c r="BT354" s="35"/>
      <c r="BU354" s="35"/>
      <c r="BV354" s="35"/>
      <c r="BW354" s="35"/>
      <c r="BX354" s="35"/>
      <c r="BY354" s="35"/>
      <c r="BZ354" s="35"/>
      <c r="CA354" s="35"/>
      <c r="CB354" s="35"/>
      <c r="CC354" s="35"/>
      <c r="CD354" s="35"/>
      <c r="CE354" s="35"/>
      <c r="CF354" s="35"/>
      <c r="CG354" s="35"/>
      <c r="CH354" s="35"/>
      <c r="CI354" s="35"/>
      <c r="CJ354" s="35"/>
      <c r="CK354" s="35"/>
      <c r="CL354" s="35"/>
      <c r="CM354" s="35"/>
      <c r="CN354" s="35"/>
      <c r="CO354" s="35"/>
      <c r="CP354" s="35"/>
      <c r="CQ354" s="35"/>
      <c r="CR354" s="35"/>
      <c r="CS354" s="35"/>
      <c r="CT354" s="35"/>
      <c r="CU354" s="35"/>
      <c r="CV354" s="35"/>
      <c r="CW354" s="35"/>
      <c r="CX354" s="35"/>
      <c r="CY354" s="35"/>
      <c r="CZ354" s="35"/>
      <c r="DA354" s="35"/>
      <c r="DB354" s="35"/>
      <c r="DC354" s="35"/>
      <c r="DD354" s="35"/>
      <c r="DE354" s="35"/>
      <c r="DF354" s="35"/>
      <c r="DG354" s="35"/>
      <c r="DH354" s="35"/>
      <c r="DI354" s="35"/>
      <c r="DJ354" s="35"/>
      <c r="DK354" s="35"/>
      <c r="DL354" s="35"/>
      <c r="DM354" s="35"/>
      <c r="DN354" s="35"/>
      <c r="DO354" s="35"/>
      <c r="DP354" s="35"/>
      <c r="DQ354" s="35"/>
      <c r="DR354" s="35"/>
      <c r="DS354" s="35"/>
      <c r="DT354" s="35"/>
      <c r="DU354" s="35"/>
      <c r="DV354" s="35"/>
      <c r="DW354" s="35"/>
      <c r="DX354" s="35"/>
      <c r="DY354" s="35"/>
      <c r="DZ354" s="35"/>
      <c r="EA354" s="35"/>
      <c r="EB354" s="35"/>
      <c r="EC354" s="35"/>
      <c r="ED354" s="35"/>
      <c r="EE354" s="35"/>
      <c r="EF354" s="35"/>
      <c r="EG354" s="35"/>
      <c r="EH354" s="35"/>
      <c r="EI354" s="35"/>
      <c r="EJ354" s="35"/>
      <c r="EK354" s="35"/>
      <c r="EL354" s="35"/>
      <c r="EM354" s="35"/>
      <c r="EN354" s="35"/>
      <c r="EO354" s="35"/>
      <c r="EP354" s="35"/>
      <c r="EQ354" s="35"/>
      <c r="ER354" s="35"/>
      <c r="ES354" s="35"/>
      <c r="ET354" s="35"/>
      <c r="EU354" s="35"/>
      <c r="EV354" s="35"/>
      <c r="EW354" s="35"/>
      <c r="EX354" s="35"/>
      <c r="EY354" s="35"/>
      <c r="EZ354" s="35"/>
      <c r="FA354" s="35"/>
      <c r="FB354" s="35"/>
      <c r="FC354" s="35"/>
      <c r="FD354" s="35"/>
      <c r="FE354" s="35"/>
      <c r="FF354" s="35"/>
      <c r="FG354" s="35"/>
      <c r="FH354" s="35"/>
      <c r="FI354" s="35"/>
      <c r="FJ354" s="35"/>
      <c r="FK354" s="35"/>
      <c r="FL354" s="35"/>
      <c r="FM354" s="35"/>
      <c r="FN354" s="35"/>
      <c r="FO354" s="35"/>
      <c r="FP354" s="35"/>
      <c r="FQ354" s="35"/>
      <c r="FR354" s="35"/>
      <c r="FS354" s="35"/>
      <c r="FT354" s="35"/>
      <c r="FU354" s="35"/>
      <c r="FV354" s="35"/>
      <c r="FW354" s="35"/>
      <c r="FX354" s="35"/>
      <c r="FY354" s="35"/>
      <c r="FZ354" s="35"/>
      <c r="GA354" s="35"/>
      <c r="GB354" s="35"/>
      <c r="GC354" s="35"/>
      <c r="GD354" s="35"/>
      <c r="GE354" s="35"/>
      <c r="GF354" s="35"/>
      <c r="GG354" s="35"/>
      <c r="GH354" s="35"/>
      <c r="GI354" s="35"/>
      <c r="GJ354" s="35"/>
      <c r="GK354" s="35"/>
      <c r="GL354" s="35"/>
      <c r="GM354" s="35"/>
      <c r="GN354" s="35"/>
      <c r="GO354" s="35"/>
      <c r="GP354" s="35"/>
      <c r="GQ354" s="35"/>
      <c r="GR354" s="35"/>
      <c r="GS354" s="35"/>
      <c r="GT354" s="35"/>
      <c r="GU354" s="35"/>
      <c r="GV354" s="35"/>
      <c r="GW354" s="35"/>
      <c r="GX354" s="35"/>
      <c r="GY354" s="35"/>
      <c r="GZ354" s="35"/>
      <c r="HA354" s="35"/>
      <c r="HB354" s="35"/>
      <c r="HC354" s="35"/>
      <c r="HD354" s="35"/>
      <c r="HE354" s="35"/>
      <c r="HF354" s="35"/>
      <c r="HG354" s="35"/>
      <c r="HH354" s="35"/>
      <c r="HI354" s="35"/>
      <c r="HJ354" s="35"/>
      <c r="HK354" s="35"/>
      <c r="HL354" s="35"/>
      <c r="HM354" s="35"/>
      <c r="HN354" s="35"/>
      <c r="HO354" s="35"/>
      <c r="HP354" s="35"/>
      <c r="HQ354" s="35"/>
      <c r="HR354" s="35"/>
      <c r="HS354" s="35"/>
      <c r="HT354" s="35"/>
      <c r="HU354" s="35"/>
      <c r="HV354" s="35"/>
      <c r="HW354" s="35"/>
      <c r="HX354" s="35"/>
      <c r="HY354" s="35"/>
      <c r="HZ354" s="35"/>
      <c r="IA354" s="35"/>
      <c r="IB354" s="35"/>
      <c r="IC354" s="35"/>
      <c r="ID354" s="35"/>
      <c r="IE354" s="35"/>
      <c r="IF354" s="35"/>
      <c r="IG354" s="35"/>
      <c r="IH354" s="35"/>
      <c r="II354" s="35"/>
      <c r="IJ354" s="35"/>
      <c r="IK354" s="35"/>
      <c r="IL354" s="35"/>
      <c r="IM354" s="35"/>
      <c r="IN354" s="35"/>
      <c r="IO354" s="35"/>
      <c r="IP354" s="35"/>
      <c r="IQ354" s="35"/>
      <c r="IR354" s="35"/>
      <c r="IS354" s="35"/>
      <c r="IT354" s="35"/>
      <c r="IU354" s="35"/>
      <c r="IV354" s="35"/>
      <c r="IW354" s="35"/>
      <c r="IX354" s="35"/>
      <c r="IY354" s="35"/>
      <c r="IZ354" s="35"/>
      <c r="JA354" s="35"/>
      <c r="JB354" s="35"/>
      <c r="JC354" s="35"/>
      <c r="JD354" s="35"/>
      <c r="JE354" s="35"/>
      <c r="JF354" s="35"/>
      <c r="JG354" s="35"/>
      <c r="JH354" s="35"/>
      <c r="JI354" s="35"/>
      <c r="JJ354" s="35"/>
      <c r="JK354" s="35"/>
      <c r="JL354" s="35"/>
      <c r="JM354" s="35"/>
      <c r="JN354" s="35"/>
      <c r="JO354" s="35"/>
      <c r="JP354" s="35"/>
      <c r="JQ354" s="35"/>
      <c r="JR354" s="35"/>
      <c r="JS354" s="35"/>
      <c r="JT354" s="35"/>
      <c r="JU354" s="35"/>
      <c r="JV354" s="35"/>
      <c r="JW354" s="35"/>
      <c r="JX354" s="35"/>
      <c r="JY354" s="35"/>
      <c r="JZ354" s="35"/>
      <c r="KA354" s="35"/>
      <c r="KB354" s="35"/>
      <c r="KC354" s="35"/>
      <c r="KD354" s="35"/>
      <c r="KE354" s="35"/>
      <c r="KF354" s="35"/>
      <c r="KG354" s="35"/>
      <c r="KH354" s="35"/>
      <c r="KI354" s="35"/>
      <c r="KJ354" s="35"/>
      <c r="KK354" s="35"/>
      <c r="KL354" s="35"/>
      <c r="KM354" s="35"/>
      <c r="KN354" s="35">
        <v>8</v>
      </c>
      <c r="KO354" s="35"/>
      <c r="KP354" s="35"/>
      <c r="KQ354" s="35"/>
      <c r="KR354" s="35"/>
      <c r="KS354" s="35"/>
      <c r="KT354" s="35"/>
      <c r="KU354" s="35"/>
      <c r="KV354" s="35"/>
      <c r="KW354" s="35"/>
      <c r="KX354" s="35"/>
      <c r="KY354" s="35"/>
      <c r="KZ354" s="35"/>
      <c r="LA354" s="35"/>
      <c r="LB354" s="35"/>
      <c r="LC354" s="35"/>
      <c r="LD354" s="35"/>
      <c r="LE354" s="35"/>
      <c r="LF354" s="35"/>
      <c r="LG354" s="35"/>
      <c r="LH354" s="35"/>
      <c r="LI354" s="35"/>
      <c r="LJ354" s="35"/>
      <c r="LK354" s="35"/>
      <c r="LL354" s="35"/>
      <c r="LM354" s="35"/>
      <c r="LN354" s="35"/>
      <c r="LO354" s="35"/>
      <c r="LP354" s="35"/>
      <c r="LQ354" s="35"/>
      <c r="LR354" s="35"/>
      <c r="LS354" s="35"/>
      <c r="LT354" s="35"/>
      <c r="LU354" s="35"/>
      <c r="LV354" s="35"/>
      <c r="LW354" s="35"/>
      <c r="LX354" s="35"/>
      <c r="LY354" s="35"/>
      <c r="LZ354" s="35"/>
      <c r="MA354" s="35"/>
      <c r="MB354" s="35"/>
      <c r="MC354" s="35"/>
      <c r="MD354" s="35"/>
      <c r="ME354" s="35"/>
      <c r="MF354" s="35"/>
      <c r="MG354" s="35"/>
      <c r="MH354" s="35"/>
      <c r="MI354" s="35"/>
      <c r="MJ354" s="35"/>
      <c r="MK354" s="35"/>
      <c r="ML354" s="35"/>
      <c r="MM354" s="35"/>
      <c r="MN354" s="35"/>
      <c r="MO354" s="35"/>
      <c r="MP354" s="35"/>
      <c r="MQ354" s="35"/>
      <c r="MR354" s="35"/>
      <c r="MS354" s="35"/>
      <c r="MT354" s="35"/>
      <c r="MU354" s="35"/>
      <c r="MV354" s="35"/>
      <c r="MW354" s="35"/>
      <c r="MX354" s="35"/>
      <c r="MY354" s="35"/>
      <c r="MZ354" s="35"/>
      <c r="NA354" s="35"/>
      <c r="NB354" s="35"/>
      <c r="NC354" s="35"/>
      <c r="ND354" s="35"/>
      <c r="NE354" s="35"/>
      <c r="NF354" s="35"/>
      <c r="NG354" s="35"/>
      <c r="NH354" s="35"/>
      <c r="NI354" s="35"/>
      <c r="NJ354" s="35"/>
      <c r="NK354" s="35"/>
      <c r="NL354" s="35"/>
      <c r="NM354" s="35"/>
      <c r="NN354" s="35"/>
      <c r="NO354" s="35"/>
      <c r="NP354" s="35"/>
      <c r="NQ354" s="35"/>
      <c r="NR354" s="35"/>
      <c r="NS354" s="35"/>
      <c r="NT354" s="35"/>
      <c r="NU354" s="35"/>
      <c r="NV354" s="35"/>
      <c r="NW354" s="35"/>
      <c r="NX354" s="35"/>
      <c r="NY354" s="35"/>
      <c r="NZ354" s="35"/>
      <c r="OA354" s="35"/>
      <c r="OB354" s="35"/>
      <c r="OC354" s="35"/>
      <c r="OD354" s="35"/>
      <c r="OE354" s="35"/>
      <c r="OF354" s="35"/>
      <c r="OG354" s="35"/>
      <c r="OH354" s="35"/>
      <c r="OI354" s="35"/>
      <c r="OJ354" s="35"/>
      <c r="OK354" s="35"/>
      <c r="OL354" s="35"/>
      <c r="OM354" s="35"/>
      <c r="ON354" s="35"/>
      <c r="OO354" s="35"/>
      <c r="OP354" s="35"/>
      <c r="OQ354" s="35"/>
      <c r="OR354" s="35"/>
      <c r="OS354" s="35"/>
      <c r="OT354" s="35"/>
      <c r="OU354" s="35"/>
      <c r="OV354" s="35"/>
      <c r="OW354" s="35"/>
      <c r="OX354" s="35"/>
      <c r="OY354" s="35"/>
      <c r="OZ354" s="35"/>
      <c r="PA354" s="35"/>
      <c r="PB354" s="35"/>
      <c r="PC354" s="35"/>
      <c r="PD354" s="35"/>
      <c r="PE354" s="35"/>
      <c r="PF354" s="35"/>
      <c r="PG354" s="35"/>
      <c r="PH354" s="35"/>
      <c r="PI354" s="35"/>
      <c r="PJ354" s="35"/>
      <c r="PK354" s="35"/>
      <c r="PL354" s="35"/>
      <c r="PM354" s="35"/>
      <c r="PN354" s="35"/>
      <c r="PO354" s="35"/>
      <c r="PP354" s="35"/>
      <c r="PQ354" s="35"/>
      <c r="PR354" s="35"/>
      <c r="PS354" s="35"/>
      <c r="PT354" s="35"/>
      <c r="PU354" s="35"/>
      <c r="PV354" s="35"/>
      <c r="PW354" s="35"/>
      <c r="PX354" s="35"/>
      <c r="PY354" s="35"/>
      <c r="PZ354" s="35"/>
      <c r="QA354" s="35"/>
      <c r="QB354" s="35"/>
      <c r="QC354" s="35"/>
      <c r="QD354" s="35"/>
      <c r="QE354" s="35"/>
      <c r="QF354" s="35"/>
      <c r="QG354" s="35"/>
      <c r="QH354" s="35"/>
      <c r="QI354" s="35"/>
      <c r="QJ354" s="35"/>
      <c r="QK354" s="35"/>
      <c r="QL354" s="35"/>
      <c r="QM354" s="35"/>
      <c r="QN354" s="35"/>
      <c r="QO354" s="35"/>
      <c r="QP354" s="35"/>
      <c r="QQ354" s="35"/>
      <c r="QR354" s="35"/>
      <c r="QS354" s="35"/>
      <c r="QT354" s="35"/>
      <c r="QU354" s="35"/>
      <c r="QV354" s="35"/>
      <c r="QW354" s="35"/>
      <c r="QX354" s="35"/>
      <c r="QY354" s="35"/>
      <c r="QZ354" s="35"/>
      <c r="RA354" s="35"/>
      <c r="RB354" s="35"/>
      <c r="RC354" s="35"/>
      <c r="RD354" s="35"/>
      <c r="RE354" s="35"/>
      <c r="RF354" s="35"/>
      <c r="RG354" s="35"/>
      <c r="RH354" s="35"/>
      <c r="RI354" s="35"/>
      <c r="RJ354" s="35"/>
      <c r="RK354" s="35"/>
      <c r="RL354" s="35"/>
      <c r="RM354" s="35"/>
      <c r="RN354" s="35"/>
      <c r="RO354" s="35"/>
      <c r="RP354" s="35"/>
      <c r="RQ354" s="35"/>
      <c r="RR354" s="35"/>
      <c r="RS354" s="35"/>
      <c r="RT354" s="35"/>
      <c r="RU354" s="35"/>
      <c r="RV354" s="35"/>
      <c r="RW354" s="35"/>
      <c r="RX354" s="35"/>
      <c r="RY354" s="35"/>
      <c r="RZ354" s="35"/>
      <c r="SA354" s="35"/>
      <c r="SB354" s="35"/>
      <c r="SC354" s="35"/>
      <c r="SD354" s="35"/>
      <c r="SE354" s="35"/>
      <c r="SF354" s="35"/>
      <c r="SG354" s="35"/>
      <c r="SH354" s="35"/>
      <c r="SI354" s="35"/>
      <c r="SJ354" s="35"/>
      <c r="SK354" s="35"/>
      <c r="SL354" s="35"/>
      <c r="SM354" s="35"/>
      <c r="SN354" s="35"/>
      <c r="SO354" s="35"/>
      <c r="SP354" s="35"/>
      <c r="SQ354" s="35"/>
      <c r="SR354" s="35"/>
      <c r="SS354" s="35"/>
      <c r="ST354" s="35"/>
      <c r="SU354" s="35"/>
      <c r="SV354" s="35"/>
      <c r="SW354" s="35"/>
      <c r="SX354" s="35"/>
      <c r="SY354" s="35"/>
      <c r="SZ354" s="35"/>
      <c r="TA354" s="35"/>
      <c r="TB354" s="35"/>
      <c r="TC354" s="35"/>
      <c r="TD354" s="35"/>
      <c r="TE354" s="35"/>
      <c r="TF354" s="35"/>
      <c r="TG354" s="35"/>
      <c r="TH354" s="35"/>
      <c r="TI354" s="35"/>
      <c r="TJ354" s="35"/>
      <c r="TK354" s="35"/>
      <c r="TL354" s="35"/>
      <c r="TM354" s="35"/>
      <c r="TN354" s="35"/>
      <c r="TO354" s="35"/>
      <c r="TP354" s="35"/>
      <c r="TQ354" s="35"/>
      <c r="TR354" s="35"/>
      <c r="TS354" s="35"/>
      <c r="TT354" s="35"/>
      <c r="TU354" s="35"/>
      <c r="TV354" s="35"/>
      <c r="TW354" s="35"/>
      <c r="TX354" s="35"/>
      <c r="TY354" s="35"/>
      <c r="TZ354" s="35"/>
      <c r="UA354" s="35"/>
      <c r="UB354" s="35"/>
      <c r="UC354" s="35"/>
      <c r="UD354" s="35"/>
      <c r="UE354" s="35"/>
      <c r="UF354" s="35"/>
      <c r="UG354" s="35"/>
      <c r="UH354" s="35"/>
      <c r="UI354" s="35"/>
      <c r="UJ354" s="35"/>
      <c r="UK354" s="35"/>
      <c r="UL354" s="35"/>
      <c r="UM354" s="35"/>
      <c r="UN354" s="35"/>
      <c r="UO354" s="35"/>
      <c r="UP354" s="35"/>
      <c r="UQ354" s="35"/>
      <c r="UR354" s="35"/>
      <c r="US354" s="35"/>
      <c r="UT354" s="35"/>
      <c r="UU354" s="35"/>
      <c r="UV354" s="35"/>
      <c r="UW354" s="35"/>
      <c r="UX354" s="35"/>
      <c r="UY354" s="35"/>
      <c r="UZ354" s="35"/>
      <c r="VA354" s="35"/>
      <c r="VB354" s="35"/>
      <c r="VC354" s="35"/>
      <c r="VD354" s="35"/>
      <c r="VE354" s="35"/>
      <c r="VF354" s="35"/>
      <c r="VG354" s="35"/>
      <c r="VH354" s="35"/>
      <c r="VI354" s="35"/>
      <c r="VJ354" s="35"/>
      <c r="VK354" s="35"/>
      <c r="VL354" s="35"/>
      <c r="VM354" s="35">
        <v>0.8</v>
      </c>
      <c r="VN354" s="35"/>
      <c r="VO354" s="35"/>
      <c r="VP354" s="35"/>
      <c r="VQ354" s="35"/>
      <c r="VR354" s="35"/>
      <c r="VS354" s="35">
        <v>0.8</v>
      </c>
      <c r="VT354" s="35"/>
      <c r="VU354" s="35"/>
      <c r="VV354" s="35"/>
      <c r="VW354" s="35"/>
      <c r="VX354" s="35"/>
      <c r="VY354" s="35"/>
      <c r="VZ354" s="35"/>
      <c r="WA354" s="35"/>
      <c r="WB354" s="35"/>
      <c r="WC354" s="35"/>
      <c r="WD354" s="35"/>
      <c r="WE354" s="35"/>
      <c r="WF354" s="35"/>
      <c r="WG354" s="35"/>
      <c r="WH354" s="35"/>
      <c r="WI354" s="35"/>
      <c r="WJ354" s="35"/>
      <c r="WK354" s="35"/>
      <c r="WL354" s="35"/>
      <c r="WM354" s="35"/>
      <c r="WN354" s="35"/>
      <c r="WO354" s="35"/>
      <c r="WP354" s="35"/>
      <c r="WQ354" s="35"/>
      <c r="WR354" s="35"/>
      <c r="WS354" s="35"/>
      <c r="WT354" s="35"/>
      <c r="WU354" s="35"/>
      <c r="WV354" s="35"/>
      <c r="WW354" s="35"/>
      <c r="WX354" s="35"/>
      <c r="WY354" s="35"/>
      <c r="WZ354" s="35"/>
      <c r="XA354" s="35"/>
      <c r="XB354" s="35">
        <v>8</v>
      </c>
      <c r="XC354" s="35"/>
      <c r="XD354" s="35"/>
      <c r="XE354" s="35"/>
      <c r="XF354" s="35"/>
      <c r="XG354" s="35"/>
      <c r="XH354" s="35"/>
      <c r="XI354" s="35"/>
      <c r="XJ354" s="35"/>
      <c r="XK354" s="35"/>
      <c r="XL354" s="35"/>
      <c r="XM354" s="35"/>
      <c r="XN354" s="35"/>
      <c r="XO354" s="35"/>
      <c r="XP354" s="35"/>
      <c r="XQ354" s="35"/>
      <c r="XR354" s="35"/>
      <c r="XS354" s="35"/>
      <c r="XT354" s="35"/>
      <c r="XU354" s="35">
        <v>8</v>
      </c>
      <c r="XV354" s="35"/>
      <c r="XW354" s="35"/>
      <c r="XX354" s="35"/>
      <c r="XY354" s="35"/>
      <c r="XZ354" s="35"/>
      <c r="YA354" s="35"/>
      <c r="YB354" s="35"/>
      <c r="YC354" s="35"/>
      <c r="YD354" s="35"/>
      <c r="YE354" s="35"/>
      <c r="YF354" s="35"/>
      <c r="YG354" s="35"/>
      <c r="YH354" s="35"/>
      <c r="YI354" s="35"/>
      <c r="YJ354" s="35"/>
      <c r="YK354" s="35"/>
      <c r="YL354" s="35"/>
      <c r="YM354" s="35"/>
      <c r="YN354" s="35"/>
      <c r="YO354" s="35"/>
      <c r="YP354" s="35"/>
      <c r="YQ354" s="35"/>
      <c r="YR354" s="35"/>
      <c r="YS354" s="35"/>
      <c r="YT354" s="35"/>
      <c r="YU354" s="35"/>
      <c r="YV354" s="35"/>
      <c r="YW354" s="35"/>
      <c r="YX354" s="35"/>
      <c r="YY354" s="35"/>
      <c r="YZ354" s="35"/>
      <c r="ZA354" s="35"/>
      <c r="ZB354" s="35"/>
      <c r="ZC354" s="35"/>
      <c r="ZD354" s="35"/>
      <c r="ZE354" s="35"/>
      <c r="ZF354" s="35"/>
      <c r="ZG354" s="35"/>
      <c r="ZH354" s="35"/>
      <c r="ZI354" s="35"/>
      <c r="ZJ354" s="35"/>
      <c r="ZK354" s="35"/>
      <c r="ZL354" s="35"/>
      <c r="ZM354" s="35"/>
      <c r="ZN354" s="35"/>
      <c r="ZO354" s="35"/>
      <c r="ZP354" s="35"/>
      <c r="ZQ354" s="35"/>
      <c r="ZR354" s="35"/>
      <c r="ZS354" s="35"/>
      <c r="ZT354" s="35"/>
      <c r="ZU354" s="35"/>
      <c r="ZV354" s="35"/>
      <c r="ZW354" s="35"/>
      <c r="ZX354" s="35"/>
      <c r="ZY354" s="35"/>
      <c r="ZZ354" s="35"/>
      <c r="AAA354" s="35"/>
      <c r="AAB354" s="35"/>
      <c r="AAC354" s="35"/>
      <c r="AAD354" s="35"/>
      <c r="AAE354" s="35"/>
      <c r="AAF354" s="35"/>
      <c r="AAG354" s="35"/>
      <c r="AAH354" s="35"/>
      <c r="AAI354" s="35"/>
      <c r="AAJ354" s="35"/>
      <c r="AAK354" s="35"/>
      <c r="AAL354" s="35"/>
      <c r="AAM354" s="35"/>
      <c r="AAN354" s="35"/>
      <c r="AAO354" s="35"/>
      <c r="AAP354" s="35"/>
      <c r="AAQ354" s="35"/>
      <c r="AAR354" s="35"/>
      <c r="AAS354" s="35"/>
      <c r="AAT354" s="35"/>
      <c r="AAU354" s="35"/>
      <c r="AAV354" s="35"/>
      <c r="AAW354" s="35"/>
      <c r="AAX354" s="35"/>
      <c r="AAY354" s="35"/>
      <c r="AAZ354" s="35"/>
      <c r="ABA354" s="35"/>
      <c r="ABB354" s="35"/>
      <c r="ABC354" s="35"/>
      <c r="ABD354" s="35"/>
      <c r="ABE354" s="35"/>
      <c r="ABF354" s="35"/>
      <c r="ABG354" s="35"/>
      <c r="ABH354" s="35"/>
      <c r="ABI354" s="35"/>
      <c r="ABJ354" s="35"/>
      <c r="ABK354" s="35"/>
      <c r="ABL354" s="35"/>
      <c r="ABM354" s="35"/>
      <c r="ABN354" s="35"/>
      <c r="ABO354" s="35">
        <v>8</v>
      </c>
      <c r="ABP354" s="35"/>
      <c r="ABQ354" s="35"/>
      <c r="ABR354" s="35"/>
      <c r="ABS354" s="35"/>
      <c r="ABT354" s="35"/>
      <c r="ABU354" s="35"/>
      <c r="ABV354" s="35"/>
      <c r="ABW354" s="35"/>
      <c r="ABX354" s="35"/>
      <c r="ABY354" s="35"/>
      <c r="ABZ354" s="35"/>
      <c r="ACA354" s="35"/>
      <c r="ACB354" s="35"/>
      <c r="ACC354" s="35"/>
      <c r="ACD354" s="35"/>
      <c r="ACE354" s="35"/>
      <c r="ACF354" s="35"/>
      <c r="ACG354" s="35"/>
      <c r="ACH354" s="35"/>
      <c r="ACI354" s="35"/>
      <c r="ACJ354" s="35"/>
      <c r="ACK354" s="35"/>
      <c r="ACL354" s="35"/>
      <c r="ACM354" s="35"/>
      <c r="ACN354" s="35"/>
      <c r="ACO354" s="35"/>
      <c r="ACP354" s="35"/>
      <c r="ACQ354" s="35"/>
      <c r="ACR354" s="35"/>
      <c r="ACS354" s="35"/>
      <c r="ACT354" s="35"/>
      <c r="ACU354" s="35"/>
      <c r="ACV354" s="35"/>
      <c r="ACW354" s="35"/>
      <c r="ACX354" s="35"/>
      <c r="ACY354" s="35"/>
      <c r="ACZ354" s="35"/>
      <c r="ADA354" s="35"/>
      <c r="ADB354" s="35"/>
      <c r="ADC354" s="35"/>
      <c r="ADD354" s="35"/>
      <c r="ADE354" s="35"/>
      <c r="ADF354" s="35"/>
      <c r="ADG354" s="35"/>
      <c r="ADH354" s="35"/>
      <c r="ADI354" s="35"/>
      <c r="ADJ354" s="35"/>
      <c r="ADK354" s="35"/>
      <c r="ADL354" s="35"/>
      <c r="ADM354" s="35"/>
      <c r="ADN354" s="35"/>
      <c r="ADO354" s="35"/>
      <c r="ADP354" s="35"/>
      <c r="ADQ354" s="35"/>
      <c r="ADR354" s="35"/>
      <c r="ADS354" s="35"/>
      <c r="ADT354" s="35"/>
      <c r="ADU354" s="35"/>
      <c r="ADV354" s="35"/>
      <c r="ADW354" s="35"/>
      <c r="ADX354" s="35"/>
      <c r="ADY354" s="26">
        <f t="shared" si="15"/>
        <v>0</v>
      </c>
      <c r="ADZ354" s="5"/>
    </row>
    <row r="355" spans="1:806" s="33" customFormat="1" x14ac:dyDescent="0.2">
      <c r="A355" s="51" t="s">
        <v>551</v>
      </c>
      <c r="B355" s="65">
        <f t="shared" si="14"/>
        <v>8</v>
      </c>
      <c r="C355" s="57">
        <v>8</v>
      </c>
      <c r="D355" s="60">
        <v>44832</v>
      </c>
      <c r="E355" s="67">
        <v>45.01</v>
      </c>
      <c r="F355" s="67">
        <f t="shared" si="13"/>
        <v>360.08</v>
      </c>
      <c r="G355" s="6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>
        <v>24</v>
      </c>
      <c r="AA355" s="35"/>
      <c r="AB355" s="35"/>
      <c r="AC355" s="35"/>
      <c r="AD355" s="35"/>
      <c r="AE355" s="35">
        <v>16</v>
      </c>
      <c r="AF355" s="35"/>
      <c r="AG355" s="35"/>
      <c r="AH355" s="35"/>
      <c r="AI355" s="35"/>
      <c r="AJ355" s="35"/>
      <c r="AK355" s="35"/>
      <c r="AL355" s="35">
        <v>24</v>
      </c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15"/>
      <c r="BF355" s="15"/>
      <c r="BG355" s="136"/>
      <c r="BH355" s="35"/>
      <c r="BI355" s="35"/>
      <c r="BJ355" s="35"/>
      <c r="BK355" s="35"/>
      <c r="BL355" s="35"/>
      <c r="BM355" s="35"/>
      <c r="BN355" s="35"/>
      <c r="BO355" s="35"/>
      <c r="BP355" s="35"/>
      <c r="BQ355" s="35"/>
      <c r="BR355" s="35"/>
      <c r="BS355" s="35"/>
      <c r="BT355" s="35"/>
      <c r="BU355" s="35"/>
      <c r="BV355" s="35"/>
      <c r="BW355" s="35"/>
      <c r="BX355" s="35"/>
      <c r="BY355" s="35"/>
      <c r="BZ355" s="35"/>
      <c r="CA355" s="35"/>
      <c r="CB355" s="35"/>
      <c r="CC355" s="35"/>
      <c r="CD355" s="35"/>
      <c r="CE355" s="35"/>
      <c r="CF355" s="35"/>
      <c r="CG355" s="35"/>
      <c r="CH355" s="35"/>
      <c r="CI355" s="35"/>
      <c r="CJ355" s="35"/>
      <c r="CK355" s="35"/>
      <c r="CL355" s="35"/>
      <c r="CM355" s="35"/>
      <c r="CN355" s="35"/>
      <c r="CO355" s="35"/>
      <c r="CP355" s="35"/>
      <c r="CQ355" s="35"/>
      <c r="CR355" s="35"/>
      <c r="CS355" s="35"/>
      <c r="CT355" s="35"/>
      <c r="CU355" s="35"/>
      <c r="CV355" s="35"/>
      <c r="CW355" s="35"/>
      <c r="CX355" s="35"/>
      <c r="CY355" s="35"/>
      <c r="CZ355" s="35"/>
      <c r="DA355" s="35"/>
      <c r="DB355" s="35"/>
      <c r="DC355" s="35"/>
      <c r="DD355" s="35"/>
      <c r="DE355" s="35"/>
      <c r="DF355" s="35"/>
      <c r="DG355" s="35"/>
      <c r="DH355" s="35"/>
      <c r="DI355" s="35"/>
      <c r="DJ355" s="35"/>
      <c r="DK355" s="35"/>
      <c r="DL355" s="35"/>
      <c r="DM355" s="35"/>
      <c r="DN355" s="35"/>
      <c r="DO355" s="35"/>
      <c r="DP355" s="35"/>
      <c r="DQ355" s="35"/>
      <c r="DR355" s="35"/>
      <c r="DS355" s="35"/>
      <c r="DT355" s="35"/>
      <c r="DU355" s="35"/>
      <c r="DV355" s="35"/>
      <c r="DW355" s="35"/>
      <c r="DX355" s="35"/>
      <c r="DY355" s="35"/>
      <c r="DZ355" s="35"/>
      <c r="EA355" s="35"/>
      <c r="EB355" s="35"/>
      <c r="EC355" s="35"/>
      <c r="ED355" s="35"/>
      <c r="EE355" s="35"/>
      <c r="EF355" s="35"/>
      <c r="EG355" s="35"/>
      <c r="EH355" s="35"/>
      <c r="EI355" s="35"/>
      <c r="EJ355" s="35"/>
      <c r="EK355" s="35"/>
      <c r="EL355" s="35"/>
      <c r="EM355" s="35"/>
      <c r="EN355" s="35"/>
      <c r="EO355" s="35"/>
      <c r="EP355" s="35"/>
      <c r="EQ355" s="35"/>
      <c r="ER355" s="35"/>
      <c r="ES355" s="35"/>
      <c r="ET355" s="35"/>
      <c r="EU355" s="35"/>
      <c r="EV355" s="35"/>
      <c r="EW355" s="35"/>
      <c r="EX355" s="35"/>
      <c r="EY355" s="35"/>
      <c r="EZ355" s="35"/>
      <c r="FA355" s="35"/>
      <c r="FB355" s="35"/>
      <c r="FC355" s="35"/>
      <c r="FD355" s="35"/>
      <c r="FE355" s="35"/>
      <c r="FF355" s="35"/>
      <c r="FG355" s="35"/>
      <c r="FH355" s="35"/>
      <c r="FI355" s="35"/>
      <c r="FJ355" s="35"/>
      <c r="FK355" s="35"/>
      <c r="FL355" s="35"/>
      <c r="FM355" s="35"/>
      <c r="FN355" s="35"/>
      <c r="FO355" s="35"/>
      <c r="FP355" s="35"/>
      <c r="FQ355" s="35"/>
      <c r="FR355" s="35"/>
      <c r="FS355" s="35"/>
      <c r="FT355" s="35"/>
      <c r="FU355" s="35"/>
      <c r="FV355" s="35"/>
      <c r="FW355" s="35"/>
      <c r="FX355" s="35"/>
      <c r="FY355" s="35"/>
      <c r="FZ355" s="35"/>
      <c r="GA355" s="35"/>
      <c r="GB355" s="35"/>
      <c r="GC355" s="35"/>
      <c r="GD355" s="35"/>
      <c r="GE355" s="35"/>
      <c r="GF355" s="35"/>
      <c r="GG355" s="35"/>
      <c r="GH355" s="35"/>
      <c r="GI355" s="35"/>
      <c r="GJ355" s="35"/>
      <c r="GK355" s="35"/>
      <c r="GL355" s="35"/>
      <c r="GM355" s="35"/>
      <c r="GN355" s="35"/>
      <c r="GO355" s="35"/>
      <c r="GP355" s="35"/>
      <c r="GQ355" s="35"/>
      <c r="GR355" s="35"/>
      <c r="GS355" s="35"/>
      <c r="GT355" s="35"/>
      <c r="GU355" s="35"/>
      <c r="GV355" s="35"/>
      <c r="GW355" s="35"/>
      <c r="GX355" s="35"/>
      <c r="GY355" s="35"/>
      <c r="GZ355" s="35"/>
      <c r="HA355" s="35"/>
      <c r="HB355" s="35"/>
      <c r="HC355" s="35"/>
      <c r="HD355" s="35"/>
      <c r="HE355" s="35"/>
      <c r="HF355" s="35"/>
      <c r="HG355" s="35"/>
      <c r="HH355" s="35"/>
      <c r="HI355" s="35">
        <v>8</v>
      </c>
      <c r="HJ355" s="35"/>
      <c r="HK355" s="35"/>
      <c r="HL355" s="35"/>
      <c r="HM355" s="35"/>
      <c r="HN355" s="35"/>
      <c r="HO355" s="35"/>
      <c r="HP355" s="35"/>
      <c r="HQ355" s="35"/>
      <c r="HR355" s="35"/>
      <c r="HS355" s="35"/>
      <c r="HT355" s="35"/>
      <c r="HU355" s="35"/>
      <c r="HV355" s="35"/>
      <c r="HW355" s="35"/>
      <c r="HX355" s="35"/>
      <c r="HY355" s="35"/>
      <c r="HZ355" s="35"/>
      <c r="IA355" s="35"/>
      <c r="IB355" s="35"/>
      <c r="IC355" s="35"/>
      <c r="ID355" s="35"/>
      <c r="IE355" s="35"/>
      <c r="IF355" s="35"/>
      <c r="IG355" s="35"/>
      <c r="IH355" s="35"/>
      <c r="II355" s="35"/>
      <c r="IJ355" s="35"/>
      <c r="IK355" s="35"/>
      <c r="IL355" s="35"/>
      <c r="IM355" s="35"/>
      <c r="IN355" s="35"/>
      <c r="IO355" s="35"/>
      <c r="IP355" s="35"/>
      <c r="IQ355" s="35"/>
      <c r="IR355" s="35"/>
      <c r="IS355" s="35"/>
      <c r="IT355" s="35"/>
      <c r="IU355" s="35"/>
      <c r="IV355" s="35"/>
      <c r="IW355" s="35"/>
      <c r="IX355" s="35"/>
      <c r="IY355" s="35"/>
      <c r="IZ355" s="35"/>
      <c r="JA355" s="35"/>
      <c r="JB355" s="35"/>
      <c r="JC355" s="35"/>
      <c r="JD355" s="35"/>
      <c r="JE355" s="35"/>
      <c r="JF355" s="35"/>
      <c r="JG355" s="35"/>
      <c r="JH355" s="35"/>
      <c r="JI355" s="35"/>
      <c r="JJ355" s="35"/>
      <c r="JK355" s="35"/>
      <c r="JL355" s="35"/>
      <c r="JM355" s="35"/>
      <c r="JN355" s="35"/>
      <c r="JO355" s="35"/>
      <c r="JP355" s="35"/>
      <c r="JQ355" s="35"/>
      <c r="JR355" s="35"/>
      <c r="JS355" s="35"/>
      <c r="JT355" s="35"/>
      <c r="JU355" s="35"/>
      <c r="JV355" s="35"/>
      <c r="JW355" s="35"/>
      <c r="JX355" s="35"/>
      <c r="JY355" s="35"/>
      <c r="JZ355" s="35"/>
      <c r="KA355" s="35"/>
      <c r="KB355" s="35"/>
      <c r="KC355" s="35"/>
      <c r="KD355" s="35"/>
      <c r="KE355" s="35"/>
      <c r="KF355" s="35"/>
      <c r="KG355" s="35"/>
      <c r="KH355" s="35"/>
      <c r="KI355" s="35"/>
      <c r="KJ355" s="35"/>
      <c r="KK355" s="35"/>
      <c r="KL355" s="35"/>
      <c r="KM355" s="35"/>
      <c r="KN355" s="35"/>
      <c r="KO355" s="35"/>
      <c r="KP355" s="35"/>
      <c r="KQ355" s="35"/>
      <c r="KR355" s="35"/>
      <c r="KS355" s="35"/>
      <c r="KT355" s="35"/>
      <c r="KU355" s="35"/>
      <c r="KV355" s="35"/>
      <c r="KW355" s="35"/>
      <c r="KX355" s="35"/>
      <c r="KY355" s="35"/>
      <c r="KZ355" s="35"/>
      <c r="LA355" s="35"/>
      <c r="LB355" s="35"/>
      <c r="LC355" s="35"/>
      <c r="LD355" s="35"/>
      <c r="LE355" s="35"/>
      <c r="LF355" s="35"/>
      <c r="LG355" s="35"/>
      <c r="LH355" s="35"/>
      <c r="LI355" s="35"/>
      <c r="LJ355" s="35"/>
      <c r="LK355" s="35"/>
      <c r="LL355" s="35"/>
      <c r="LM355" s="35"/>
      <c r="LN355" s="35"/>
      <c r="LO355" s="35"/>
      <c r="LP355" s="35"/>
      <c r="LQ355" s="35"/>
      <c r="LR355" s="35"/>
      <c r="LS355" s="35"/>
      <c r="LT355" s="35"/>
      <c r="LU355" s="35"/>
      <c r="LV355" s="35"/>
      <c r="LW355" s="35"/>
      <c r="LX355" s="35"/>
      <c r="LY355" s="35"/>
      <c r="LZ355" s="35"/>
      <c r="MA355" s="35"/>
      <c r="MB355" s="35"/>
      <c r="MC355" s="35"/>
      <c r="MD355" s="35"/>
      <c r="ME355" s="35"/>
      <c r="MF355" s="35"/>
      <c r="MG355" s="35"/>
      <c r="MH355" s="35"/>
      <c r="MI355" s="35"/>
      <c r="MJ355" s="35"/>
      <c r="MK355" s="35"/>
      <c r="ML355" s="35"/>
      <c r="MM355" s="35"/>
      <c r="MN355" s="35"/>
      <c r="MO355" s="35"/>
      <c r="MP355" s="35"/>
      <c r="MQ355" s="35"/>
      <c r="MR355" s="35"/>
      <c r="MS355" s="35"/>
      <c r="MT355" s="35"/>
      <c r="MU355" s="35"/>
      <c r="MV355" s="35"/>
      <c r="MW355" s="35"/>
      <c r="MX355" s="35"/>
      <c r="MY355" s="35"/>
      <c r="MZ355" s="35"/>
      <c r="NA355" s="35"/>
      <c r="NB355" s="35"/>
      <c r="NC355" s="35"/>
      <c r="ND355" s="35"/>
      <c r="NE355" s="35"/>
      <c r="NF355" s="35"/>
      <c r="NG355" s="35"/>
      <c r="NH355" s="35"/>
      <c r="NI355" s="35"/>
      <c r="NJ355" s="35"/>
      <c r="NK355" s="35"/>
      <c r="NL355" s="35"/>
      <c r="NM355" s="35"/>
      <c r="NN355" s="35"/>
      <c r="NO355" s="35"/>
      <c r="NP355" s="35"/>
      <c r="NQ355" s="35"/>
      <c r="NR355" s="35"/>
      <c r="NS355" s="35"/>
      <c r="NT355" s="35"/>
      <c r="NU355" s="35"/>
      <c r="NV355" s="35"/>
      <c r="NW355" s="35"/>
      <c r="NX355" s="35"/>
      <c r="NY355" s="35"/>
      <c r="NZ355" s="35"/>
      <c r="OA355" s="35"/>
      <c r="OB355" s="35"/>
      <c r="OC355" s="35"/>
      <c r="OD355" s="35"/>
      <c r="OE355" s="35"/>
      <c r="OF355" s="35"/>
      <c r="OG355" s="35"/>
      <c r="OH355" s="35"/>
      <c r="OI355" s="35"/>
      <c r="OJ355" s="35"/>
      <c r="OK355" s="35"/>
      <c r="OL355" s="35"/>
      <c r="OM355" s="35"/>
      <c r="ON355" s="35"/>
      <c r="OO355" s="35"/>
      <c r="OP355" s="35"/>
      <c r="OQ355" s="35"/>
      <c r="OR355" s="35"/>
      <c r="OS355" s="35"/>
      <c r="OT355" s="35"/>
      <c r="OU355" s="35"/>
      <c r="OV355" s="35"/>
      <c r="OW355" s="35"/>
      <c r="OX355" s="35"/>
      <c r="OY355" s="35"/>
      <c r="OZ355" s="35"/>
      <c r="PA355" s="35"/>
      <c r="PB355" s="35"/>
      <c r="PC355" s="35"/>
      <c r="PD355" s="35"/>
      <c r="PE355" s="35"/>
      <c r="PF355" s="35"/>
      <c r="PG355" s="35"/>
      <c r="PH355" s="35"/>
      <c r="PI355" s="35"/>
      <c r="PJ355" s="35"/>
      <c r="PK355" s="35"/>
      <c r="PL355" s="35"/>
      <c r="PM355" s="35"/>
      <c r="PN355" s="35"/>
      <c r="PO355" s="35"/>
      <c r="PP355" s="35"/>
      <c r="PQ355" s="35"/>
      <c r="PR355" s="35"/>
      <c r="PS355" s="35"/>
      <c r="PT355" s="35"/>
      <c r="PU355" s="35"/>
      <c r="PV355" s="35"/>
      <c r="PW355" s="35"/>
      <c r="PX355" s="35"/>
      <c r="PY355" s="35"/>
      <c r="PZ355" s="35"/>
      <c r="QA355" s="35"/>
      <c r="QB355" s="35"/>
      <c r="QC355" s="35"/>
      <c r="QD355" s="35"/>
      <c r="QE355" s="35"/>
      <c r="QF355" s="35"/>
      <c r="QG355" s="35"/>
      <c r="QH355" s="35"/>
      <c r="QI355" s="35"/>
      <c r="QJ355" s="35"/>
      <c r="QK355" s="35"/>
      <c r="QL355" s="35"/>
      <c r="QM355" s="35"/>
      <c r="QN355" s="35"/>
      <c r="QO355" s="35"/>
      <c r="QP355" s="35"/>
      <c r="QQ355" s="35"/>
      <c r="QR355" s="35"/>
      <c r="QS355" s="35"/>
      <c r="QT355" s="35"/>
      <c r="QU355" s="35"/>
      <c r="QV355" s="35"/>
      <c r="QW355" s="35"/>
      <c r="QX355" s="35"/>
      <c r="QY355" s="35"/>
      <c r="QZ355" s="35"/>
      <c r="RA355" s="35"/>
      <c r="RB355" s="35"/>
      <c r="RC355" s="35"/>
      <c r="RD355" s="35"/>
      <c r="RE355" s="35"/>
      <c r="RF355" s="35"/>
      <c r="RG355" s="35"/>
      <c r="RH355" s="35"/>
      <c r="RI355" s="35"/>
      <c r="RJ355" s="35"/>
      <c r="RK355" s="35"/>
      <c r="RL355" s="35"/>
      <c r="RM355" s="35"/>
      <c r="RN355" s="35"/>
      <c r="RO355" s="35"/>
      <c r="RP355" s="35"/>
      <c r="RQ355" s="35"/>
      <c r="RR355" s="35"/>
      <c r="RS355" s="35"/>
      <c r="RT355" s="35"/>
      <c r="RU355" s="35"/>
      <c r="RV355" s="35"/>
      <c r="RW355" s="35"/>
      <c r="RX355" s="35"/>
      <c r="RY355" s="35"/>
      <c r="RZ355" s="35"/>
      <c r="SA355" s="35"/>
      <c r="SB355" s="35"/>
      <c r="SC355" s="35"/>
      <c r="SD355" s="35"/>
      <c r="SE355" s="35"/>
      <c r="SF355" s="35"/>
      <c r="SG355" s="35"/>
      <c r="SH355" s="35"/>
      <c r="SI355" s="35"/>
      <c r="SJ355" s="35"/>
      <c r="SK355" s="35"/>
      <c r="SL355" s="35"/>
      <c r="SM355" s="35"/>
      <c r="SN355" s="35"/>
      <c r="SO355" s="35"/>
      <c r="SP355" s="35"/>
      <c r="SQ355" s="35"/>
      <c r="SR355" s="35"/>
      <c r="SS355" s="35"/>
      <c r="ST355" s="35"/>
      <c r="SU355" s="35"/>
      <c r="SV355" s="35"/>
      <c r="SW355" s="35"/>
      <c r="SX355" s="35"/>
      <c r="SY355" s="35"/>
      <c r="SZ355" s="35"/>
      <c r="TA355" s="35"/>
      <c r="TB355" s="35"/>
      <c r="TC355" s="35"/>
      <c r="TD355" s="35"/>
      <c r="TE355" s="35"/>
      <c r="TF355" s="35"/>
      <c r="TG355" s="35"/>
      <c r="TH355" s="35"/>
      <c r="TI355" s="35"/>
      <c r="TJ355" s="35"/>
      <c r="TK355" s="35"/>
      <c r="TL355" s="35"/>
      <c r="TM355" s="35"/>
      <c r="TN355" s="35"/>
      <c r="TO355" s="35"/>
      <c r="TP355" s="35"/>
      <c r="TQ355" s="35"/>
      <c r="TR355" s="35"/>
      <c r="TS355" s="35"/>
      <c r="TT355" s="35"/>
      <c r="TU355" s="35"/>
      <c r="TV355" s="35"/>
      <c r="TW355" s="35"/>
      <c r="TX355" s="35"/>
      <c r="TY355" s="35"/>
      <c r="TZ355" s="35"/>
      <c r="UA355" s="35"/>
      <c r="UB355" s="35"/>
      <c r="UC355" s="35"/>
      <c r="UD355" s="35"/>
      <c r="UE355" s="35"/>
      <c r="UF355" s="35"/>
      <c r="UG355" s="35"/>
      <c r="UH355" s="35"/>
      <c r="UI355" s="35"/>
      <c r="UJ355" s="35"/>
      <c r="UK355" s="35"/>
      <c r="UL355" s="35"/>
      <c r="UM355" s="35"/>
      <c r="UN355" s="35"/>
      <c r="UO355" s="35"/>
      <c r="UP355" s="35"/>
      <c r="UQ355" s="35"/>
      <c r="UR355" s="35"/>
      <c r="US355" s="35"/>
      <c r="UT355" s="35"/>
      <c r="UU355" s="35"/>
      <c r="UV355" s="35"/>
      <c r="UW355" s="35"/>
      <c r="UX355" s="35"/>
      <c r="UY355" s="35"/>
      <c r="UZ355" s="35"/>
      <c r="VA355" s="35"/>
      <c r="VB355" s="35"/>
      <c r="VC355" s="35"/>
      <c r="VD355" s="35"/>
      <c r="VE355" s="35"/>
      <c r="VF355" s="35"/>
      <c r="VG355" s="35"/>
      <c r="VH355" s="35"/>
      <c r="VI355" s="35"/>
      <c r="VJ355" s="35"/>
      <c r="VK355" s="35"/>
      <c r="VL355" s="35"/>
      <c r="VM355" s="35"/>
      <c r="VN355" s="35"/>
      <c r="VO355" s="35"/>
      <c r="VP355" s="35"/>
      <c r="VQ355" s="35"/>
      <c r="VR355" s="35"/>
      <c r="VS355" s="35"/>
      <c r="VT355" s="35"/>
      <c r="VU355" s="35"/>
      <c r="VV355" s="35"/>
      <c r="VW355" s="35"/>
      <c r="VX355" s="35"/>
      <c r="VY355" s="35"/>
      <c r="VZ355" s="35"/>
      <c r="WA355" s="35"/>
      <c r="WB355" s="35"/>
      <c r="WC355" s="35"/>
      <c r="WD355" s="35"/>
      <c r="WE355" s="35"/>
      <c r="WF355" s="35"/>
      <c r="WG355" s="35"/>
      <c r="WH355" s="35"/>
      <c r="WI355" s="35"/>
      <c r="WJ355" s="35"/>
      <c r="WK355" s="35">
        <v>24</v>
      </c>
      <c r="WL355" s="35"/>
      <c r="WM355" s="35"/>
      <c r="WN355" s="35"/>
      <c r="WO355" s="35"/>
      <c r="WP355" s="35"/>
      <c r="WQ355" s="35"/>
      <c r="WR355" s="35"/>
      <c r="WS355" s="35"/>
      <c r="WT355" s="35"/>
      <c r="WU355" s="35"/>
      <c r="WV355" s="35"/>
      <c r="WW355" s="35"/>
      <c r="WX355" s="35"/>
      <c r="WY355" s="35"/>
      <c r="WZ355" s="35"/>
      <c r="XA355" s="35"/>
      <c r="XB355" s="35"/>
      <c r="XC355" s="35"/>
      <c r="XD355" s="35"/>
      <c r="XE355" s="35"/>
      <c r="XF355" s="35"/>
      <c r="XG355" s="35"/>
      <c r="XH355" s="35"/>
      <c r="XI355" s="35"/>
      <c r="XJ355" s="35"/>
      <c r="XK355" s="35"/>
      <c r="XL355" s="35"/>
      <c r="XM355" s="35"/>
      <c r="XN355" s="35"/>
      <c r="XO355" s="35"/>
      <c r="XP355" s="35"/>
      <c r="XQ355" s="35"/>
      <c r="XR355" s="35"/>
      <c r="XS355" s="35"/>
      <c r="XT355" s="35"/>
      <c r="XU355" s="35"/>
      <c r="XV355" s="35"/>
      <c r="XW355" s="35"/>
      <c r="XX355" s="35"/>
      <c r="XY355" s="35"/>
      <c r="XZ355" s="35"/>
      <c r="YA355" s="35"/>
      <c r="YB355" s="35"/>
      <c r="YC355" s="35"/>
      <c r="YD355" s="35"/>
      <c r="YE355" s="35"/>
      <c r="YF355" s="35"/>
      <c r="YG355" s="35"/>
      <c r="YH355" s="35"/>
      <c r="YI355" s="35"/>
      <c r="YJ355" s="35"/>
      <c r="YK355" s="35"/>
      <c r="YL355" s="35"/>
      <c r="YM355" s="35"/>
      <c r="YN355" s="35"/>
      <c r="YO355" s="35"/>
      <c r="YP355" s="35"/>
      <c r="YQ355" s="35"/>
      <c r="YR355" s="35"/>
      <c r="YS355" s="35"/>
      <c r="YT355" s="35"/>
      <c r="YU355" s="35"/>
      <c r="YV355" s="35"/>
      <c r="YW355" s="35"/>
      <c r="YX355" s="35"/>
      <c r="YY355" s="35"/>
      <c r="YZ355" s="35"/>
      <c r="ZA355" s="35"/>
      <c r="ZB355" s="35"/>
      <c r="ZC355" s="35"/>
      <c r="ZD355" s="35"/>
      <c r="ZE355" s="35"/>
      <c r="ZF355" s="35"/>
      <c r="ZG355" s="35"/>
      <c r="ZH355" s="35"/>
      <c r="ZI355" s="35"/>
      <c r="ZJ355" s="35"/>
      <c r="ZK355" s="35"/>
      <c r="ZL355" s="35"/>
      <c r="ZM355" s="35"/>
      <c r="ZN355" s="35"/>
      <c r="ZO355" s="35"/>
      <c r="ZP355" s="35"/>
      <c r="ZQ355" s="35"/>
      <c r="ZR355" s="35"/>
      <c r="ZS355" s="35">
        <v>16</v>
      </c>
      <c r="ZT355" s="35"/>
      <c r="ZU355" s="35"/>
      <c r="ZV355" s="35"/>
      <c r="ZW355" s="35"/>
      <c r="ZX355" s="35"/>
      <c r="ZY355" s="35"/>
      <c r="ZZ355" s="35"/>
      <c r="AAA355" s="35"/>
      <c r="AAB355" s="35"/>
      <c r="AAC355" s="35"/>
      <c r="AAD355" s="35"/>
      <c r="AAE355" s="35"/>
      <c r="AAF355" s="35"/>
      <c r="AAG355" s="35"/>
      <c r="AAH355" s="35"/>
      <c r="AAI355" s="35"/>
      <c r="AAJ355" s="35"/>
      <c r="AAK355" s="35"/>
      <c r="AAL355" s="35"/>
      <c r="AAM355" s="35"/>
      <c r="AAN355" s="35"/>
      <c r="AAO355" s="35"/>
      <c r="AAP355" s="35"/>
      <c r="AAQ355" s="35"/>
      <c r="AAR355" s="35"/>
      <c r="AAS355" s="35"/>
      <c r="AAT355" s="35"/>
      <c r="AAU355" s="35"/>
      <c r="AAV355" s="35"/>
      <c r="AAW355" s="35"/>
      <c r="AAX355" s="35"/>
      <c r="AAY355" s="35"/>
      <c r="AAZ355" s="35"/>
      <c r="ABA355" s="35"/>
      <c r="ABB355" s="35"/>
      <c r="ABC355" s="35"/>
      <c r="ABD355" s="35"/>
      <c r="ABE355" s="35"/>
      <c r="ABF355" s="35"/>
      <c r="ABG355" s="35"/>
      <c r="ABH355" s="35"/>
      <c r="ABI355" s="35"/>
      <c r="ABJ355" s="35"/>
      <c r="ABK355" s="35"/>
      <c r="ABL355" s="35"/>
      <c r="ABM355" s="35"/>
      <c r="ABN355" s="35"/>
      <c r="ABO355" s="35"/>
      <c r="ABP355" s="35"/>
      <c r="ABQ355" s="35"/>
      <c r="ABR355" s="35"/>
      <c r="ABS355" s="35"/>
      <c r="ABT355" s="35"/>
      <c r="ABU355" s="35"/>
      <c r="ABV355" s="35"/>
      <c r="ABW355" s="35"/>
      <c r="ABX355" s="35"/>
      <c r="ABY355" s="35"/>
      <c r="ABZ355" s="35"/>
      <c r="ACA355" s="35"/>
      <c r="ACB355" s="35"/>
      <c r="ACC355" s="35"/>
      <c r="ACD355" s="35"/>
      <c r="ACE355" s="35"/>
      <c r="ACF355" s="35"/>
      <c r="ACG355" s="35"/>
      <c r="ACH355" s="35"/>
      <c r="ACI355" s="35"/>
      <c r="ACJ355" s="35"/>
      <c r="ACK355" s="35"/>
      <c r="ACL355" s="35"/>
      <c r="ACM355" s="35"/>
      <c r="ACN355" s="35"/>
      <c r="ACO355" s="35"/>
      <c r="ACP355" s="35"/>
      <c r="ACQ355" s="35"/>
      <c r="ACR355" s="35"/>
      <c r="ACS355" s="35"/>
      <c r="ACT355" s="35"/>
      <c r="ACU355" s="35"/>
      <c r="ACV355" s="35"/>
      <c r="ACW355" s="35"/>
      <c r="ACX355" s="35"/>
      <c r="ACY355" s="35"/>
      <c r="ACZ355" s="35"/>
      <c r="ADA355" s="35"/>
      <c r="ADB355" s="35">
        <v>24</v>
      </c>
      <c r="ADC355" s="35"/>
      <c r="ADD355" s="35"/>
      <c r="ADE355" s="35"/>
      <c r="ADF355" s="35"/>
      <c r="ADG355" s="35"/>
      <c r="ADH355" s="35"/>
      <c r="ADI355" s="35"/>
      <c r="ADJ355" s="35">
        <v>8</v>
      </c>
      <c r="ADK355" s="35"/>
      <c r="ADL355" s="35"/>
      <c r="ADM355" s="35"/>
      <c r="ADN355" s="35"/>
      <c r="ADO355" s="35"/>
      <c r="ADP355" s="35"/>
      <c r="ADQ355" s="35"/>
      <c r="ADR355" s="35"/>
      <c r="ADS355" s="35"/>
      <c r="ADT355" s="35"/>
      <c r="ADU355" s="35"/>
      <c r="ADV355" s="35"/>
      <c r="ADW355" s="35"/>
      <c r="ADX355" s="35"/>
      <c r="ADY355" s="26">
        <f t="shared" si="15"/>
        <v>0</v>
      </c>
      <c r="ADZ355" s="5"/>
    </row>
    <row r="356" spans="1:806" s="33" customFormat="1" x14ac:dyDescent="0.2">
      <c r="A356" s="51" t="s">
        <v>295</v>
      </c>
      <c r="B356" s="65">
        <f t="shared" si="14"/>
        <v>0</v>
      </c>
      <c r="C356" s="57">
        <v>10</v>
      </c>
      <c r="D356" s="59">
        <v>44788</v>
      </c>
      <c r="E356" s="67">
        <v>39.799999999999997</v>
      </c>
      <c r="F356" s="67">
        <f t="shared" si="13"/>
        <v>0</v>
      </c>
      <c r="G356" s="6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15"/>
      <c r="BF356" s="15"/>
      <c r="BG356" s="136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  <c r="BU356" s="35"/>
      <c r="BV356" s="35"/>
      <c r="BW356" s="35"/>
      <c r="BX356" s="35"/>
      <c r="BY356" s="35"/>
      <c r="BZ356" s="35"/>
      <c r="CA356" s="35"/>
      <c r="CB356" s="35"/>
      <c r="CC356" s="35"/>
      <c r="CD356" s="35"/>
      <c r="CE356" s="35"/>
      <c r="CF356" s="35"/>
      <c r="CG356" s="35"/>
      <c r="CH356" s="35"/>
      <c r="CI356" s="35"/>
      <c r="CJ356" s="35"/>
      <c r="CK356" s="35"/>
      <c r="CL356" s="35"/>
      <c r="CM356" s="35"/>
      <c r="CN356" s="35"/>
      <c r="CO356" s="35"/>
      <c r="CP356" s="35"/>
      <c r="CQ356" s="35"/>
      <c r="CR356" s="35"/>
      <c r="CS356" s="35"/>
      <c r="CT356" s="35"/>
      <c r="CU356" s="35"/>
      <c r="CV356" s="35"/>
      <c r="CW356" s="35"/>
      <c r="CX356" s="35"/>
      <c r="CY356" s="35"/>
      <c r="CZ356" s="35"/>
      <c r="DA356" s="35"/>
      <c r="DB356" s="35"/>
      <c r="DC356" s="35"/>
      <c r="DD356" s="35"/>
      <c r="DE356" s="35"/>
      <c r="DF356" s="35"/>
      <c r="DG356" s="35"/>
      <c r="DH356" s="35"/>
      <c r="DI356" s="35"/>
      <c r="DJ356" s="35"/>
      <c r="DK356" s="35"/>
      <c r="DL356" s="35"/>
      <c r="DM356" s="35"/>
      <c r="DN356" s="35"/>
      <c r="DO356" s="35"/>
      <c r="DP356" s="35"/>
      <c r="DQ356" s="35"/>
      <c r="DR356" s="35"/>
      <c r="DS356" s="35"/>
      <c r="DT356" s="35"/>
      <c r="DU356" s="35"/>
      <c r="DV356" s="35"/>
      <c r="DW356" s="35"/>
      <c r="DX356" s="35"/>
      <c r="DY356" s="35"/>
      <c r="DZ356" s="35"/>
      <c r="EA356" s="35"/>
      <c r="EB356" s="35"/>
      <c r="EC356" s="35"/>
      <c r="ED356" s="35"/>
      <c r="EE356" s="35"/>
      <c r="EF356" s="35"/>
      <c r="EG356" s="35"/>
      <c r="EH356" s="35"/>
      <c r="EI356" s="35"/>
      <c r="EJ356" s="35"/>
      <c r="EK356" s="35"/>
      <c r="EL356" s="35"/>
      <c r="EM356" s="35"/>
      <c r="EN356" s="35"/>
      <c r="EO356" s="35"/>
      <c r="EP356" s="35"/>
      <c r="EQ356" s="35"/>
      <c r="ER356" s="35"/>
      <c r="ES356" s="35"/>
      <c r="ET356" s="35"/>
      <c r="EU356" s="35"/>
      <c r="EV356" s="35"/>
      <c r="EW356" s="35"/>
      <c r="EX356" s="35"/>
      <c r="EY356" s="35"/>
      <c r="EZ356" s="35"/>
      <c r="FA356" s="35"/>
      <c r="FB356" s="35"/>
      <c r="FC356" s="35"/>
      <c r="FD356" s="35"/>
      <c r="FE356" s="35"/>
      <c r="FF356" s="35"/>
      <c r="FG356" s="35"/>
      <c r="FH356" s="35"/>
      <c r="FI356" s="35"/>
      <c r="FJ356" s="35"/>
      <c r="FK356" s="35"/>
      <c r="FL356" s="35"/>
      <c r="FM356" s="35"/>
      <c r="FN356" s="35"/>
      <c r="FO356" s="35"/>
      <c r="FP356" s="35"/>
      <c r="FQ356" s="35"/>
      <c r="FR356" s="35"/>
      <c r="FS356" s="35"/>
      <c r="FT356" s="35"/>
      <c r="FU356" s="35"/>
      <c r="FV356" s="35"/>
      <c r="FW356" s="35"/>
      <c r="FX356" s="35"/>
      <c r="FY356" s="35"/>
      <c r="FZ356" s="35"/>
      <c r="GA356" s="35"/>
      <c r="GB356" s="35"/>
      <c r="GC356" s="35"/>
      <c r="GD356" s="35"/>
      <c r="GE356" s="35"/>
      <c r="GF356" s="35"/>
      <c r="GG356" s="35"/>
      <c r="GH356" s="35"/>
      <c r="GI356" s="35"/>
      <c r="GJ356" s="35"/>
      <c r="GK356" s="35"/>
      <c r="GL356" s="35"/>
      <c r="GM356" s="35"/>
      <c r="GN356" s="35"/>
      <c r="GO356" s="35"/>
      <c r="GP356" s="35"/>
      <c r="GQ356" s="35"/>
      <c r="GR356" s="35"/>
      <c r="GS356" s="35"/>
      <c r="GT356" s="35"/>
      <c r="GU356" s="35"/>
      <c r="GV356" s="35"/>
      <c r="GW356" s="35"/>
      <c r="GX356" s="35"/>
      <c r="GY356" s="35"/>
      <c r="GZ356" s="35"/>
      <c r="HA356" s="35"/>
      <c r="HB356" s="35"/>
      <c r="HC356" s="35"/>
      <c r="HD356" s="35"/>
      <c r="HE356" s="35"/>
      <c r="HF356" s="35"/>
      <c r="HG356" s="35"/>
      <c r="HH356" s="35"/>
      <c r="HI356" s="35"/>
      <c r="HJ356" s="35"/>
      <c r="HK356" s="35"/>
      <c r="HL356" s="35"/>
      <c r="HM356" s="35"/>
      <c r="HN356" s="35"/>
      <c r="HO356" s="35"/>
      <c r="HP356" s="35"/>
      <c r="HQ356" s="35"/>
      <c r="HR356" s="35"/>
      <c r="HS356" s="35"/>
      <c r="HT356" s="35"/>
      <c r="HU356" s="35"/>
      <c r="HV356" s="35"/>
      <c r="HW356" s="35"/>
      <c r="HX356" s="35"/>
      <c r="HY356" s="35"/>
      <c r="HZ356" s="35"/>
      <c r="IA356" s="35"/>
      <c r="IB356" s="35"/>
      <c r="IC356" s="35"/>
      <c r="ID356" s="35"/>
      <c r="IE356" s="35"/>
      <c r="IF356" s="35"/>
      <c r="IG356" s="35"/>
      <c r="IH356" s="35"/>
      <c r="II356" s="35"/>
      <c r="IJ356" s="35"/>
      <c r="IK356" s="35"/>
      <c r="IL356" s="35"/>
      <c r="IM356" s="35"/>
      <c r="IN356" s="35"/>
      <c r="IO356" s="35"/>
      <c r="IP356" s="35"/>
      <c r="IQ356" s="35"/>
      <c r="IR356" s="35"/>
      <c r="IS356" s="35"/>
      <c r="IT356" s="35"/>
      <c r="IU356" s="35"/>
      <c r="IV356" s="35"/>
      <c r="IW356" s="35"/>
      <c r="IX356" s="35"/>
      <c r="IY356" s="35"/>
      <c r="IZ356" s="35"/>
      <c r="JA356" s="35"/>
      <c r="JB356" s="35"/>
      <c r="JC356" s="35"/>
      <c r="JD356" s="35"/>
      <c r="JE356" s="35"/>
      <c r="JF356" s="35"/>
      <c r="JG356" s="35"/>
      <c r="JH356" s="35"/>
      <c r="JI356" s="35"/>
      <c r="JJ356" s="35"/>
      <c r="JK356" s="35"/>
      <c r="JL356" s="35"/>
      <c r="JM356" s="35"/>
      <c r="JN356" s="35"/>
      <c r="JO356" s="35"/>
      <c r="JP356" s="35"/>
      <c r="JQ356" s="35"/>
      <c r="JR356" s="35"/>
      <c r="JS356" s="35"/>
      <c r="JT356" s="35"/>
      <c r="JU356" s="35"/>
      <c r="JV356" s="35"/>
      <c r="JW356" s="35"/>
      <c r="JX356" s="35"/>
      <c r="JY356" s="35"/>
      <c r="JZ356" s="35"/>
      <c r="KA356" s="35"/>
      <c r="KB356" s="35"/>
      <c r="KC356" s="35"/>
      <c r="KD356" s="35"/>
      <c r="KE356" s="35"/>
      <c r="KF356" s="35"/>
      <c r="KG356" s="35"/>
      <c r="KH356" s="35"/>
      <c r="KI356" s="35"/>
      <c r="KJ356" s="35"/>
      <c r="KK356" s="35"/>
      <c r="KL356" s="35"/>
      <c r="KM356" s="35"/>
      <c r="KN356" s="35"/>
      <c r="KO356" s="35"/>
      <c r="KP356" s="35"/>
      <c r="KQ356" s="35"/>
      <c r="KR356" s="35"/>
      <c r="KS356" s="35"/>
      <c r="KT356" s="35"/>
      <c r="KU356" s="35"/>
      <c r="KV356" s="35"/>
      <c r="KW356" s="35"/>
      <c r="KX356" s="35"/>
      <c r="KY356" s="35"/>
      <c r="KZ356" s="35"/>
      <c r="LA356" s="35"/>
      <c r="LB356" s="35"/>
      <c r="LC356" s="35"/>
      <c r="LD356" s="35"/>
      <c r="LE356" s="35"/>
      <c r="LF356" s="35"/>
      <c r="LG356" s="35"/>
      <c r="LH356" s="35"/>
      <c r="LI356" s="35"/>
      <c r="LJ356" s="35"/>
      <c r="LK356" s="35"/>
      <c r="LL356" s="35"/>
      <c r="LM356" s="35"/>
      <c r="LN356" s="35"/>
      <c r="LO356" s="35"/>
      <c r="LP356" s="35"/>
      <c r="LQ356" s="35"/>
      <c r="LR356" s="35"/>
      <c r="LS356" s="35"/>
      <c r="LT356" s="35"/>
      <c r="LU356" s="35"/>
      <c r="LV356" s="35"/>
      <c r="LW356" s="35"/>
      <c r="LX356" s="35"/>
      <c r="LY356" s="35"/>
      <c r="LZ356" s="35"/>
      <c r="MA356" s="35"/>
      <c r="MB356" s="35"/>
      <c r="MC356" s="35"/>
      <c r="MD356" s="35"/>
      <c r="ME356" s="35"/>
      <c r="MF356" s="35"/>
      <c r="MG356" s="35"/>
      <c r="MH356" s="35"/>
      <c r="MI356" s="35"/>
      <c r="MJ356" s="35"/>
      <c r="MK356" s="35"/>
      <c r="ML356" s="35"/>
      <c r="MM356" s="35"/>
      <c r="MN356" s="35"/>
      <c r="MO356" s="35"/>
      <c r="MP356" s="35"/>
      <c r="MQ356" s="35"/>
      <c r="MR356" s="35"/>
      <c r="MS356" s="35"/>
      <c r="MT356" s="35"/>
      <c r="MU356" s="35"/>
      <c r="MV356" s="35"/>
      <c r="MW356" s="35"/>
      <c r="MX356" s="35"/>
      <c r="MY356" s="35"/>
      <c r="MZ356" s="35"/>
      <c r="NA356" s="35"/>
      <c r="NB356" s="35"/>
      <c r="NC356" s="35"/>
      <c r="ND356" s="35"/>
      <c r="NE356" s="35"/>
      <c r="NF356" s="35"/>
      <c r="NG356" s="35"/>
      <c r="NH356" s="35"/>
      <c r="NI356" s="35"/>
      <c r="NJ356" s="35"/>
      <c r="NK356" s="35"/>
      <c r="NL356" s="35"/>
      <c r="NM356" s="35"/>
      <c r="NN356" s="35"/>
      <c r="NO356" s="35"/>
      <c r="NP356" s="35"/>
      <c r="NQ356" s="35"/>
      <c r="NR356" s="35"/>
      <c r="NS356" s="35"/>
      <c r="NT356" s="35"/>
      <c r="NU356" s="35"/>
      <c r="NV356" s="35"/>
      <c r="NW356" s="35"/>
      <c r="NX356" s="35"/>
      <c r="NY356" s="35"/>
      <c r="NZ356" s="35"/>
      <c r="OA356" s="35"/>
      <c r="OB356" s="35"/>
      <c r="OC356" s="35"/>
      <c r="OD356" s="35"/>
      <c r="OE356" s="35"/>
      <c r="OF356" s="35"/>
      <c r="OG356" s="35"/>
      <c r="OH356" s="35"/>
      <c r="OI356" s="35"/>
      <c r="OJ356" s="35"/>
      <c r="OK356" s="35"/>
      <c r="OL356" s="35"/>
      <c r="OM356" s="35"/>
      <c r="ON356" s="35"/>
      <c r="OO356" s="35"/>
      <c r="OP356" s="35"/>
      <c r="OQ356" s="35"/>
      <c r="OR356" s="35"/>
      <c r="OS356" s="35"/>
      <c r="OT356" s="35"/>
      <c r="OU356" s="35"/>
      <c r="OV356" s="35"/>
      <c r="OW356" s="35"/>
      <c r="OX356" s="35"/>
      <c r="OY356" s="35"/>
      <c r="OZ356" s="35"/>
      <c r="PA356" s="35"/>
      <c r="PB356" s="35"/>
      <c r="PC356" s="35"/>
      <c r="PD356" s="35"/>
      <c r="PE356" s="35"/>
      <c r="PF356" s="35"/>
      <c r="PG356" s="35"/>
      <c r="PH356" s="35"/>
      <c r="PI356" s="35"/>
      <c r="PJ356" s="35"/>
      <c r="PK356" s="35"/>
      <c r="PL356" s="35"/>
      <c r="PM356" s="35"/>
      <c r="PN356" s="35"/>
      <c r="PO356" s="35"/>
      <c r="PP356" s="35"/>
      <c r="PQ356" s="35"/>
      <c r="PR356" s="35"/>
      <c r="PS356" s="35"/>
      <c r="PT356" s="35"/>
      <c r="PU356" s="35"/>
      <c r="PV356" s="35"/>
      <c r="PW356" s="35"/>
      <c r="PX356" s="35"/>
      <c r="PY356" s="35"/>
      <c r="PZ356" s="35"/>
      <c r="QA356" s="35"/>
      <c r="QB356" s="35"/>
      <c r="QC356" s="35"/>
      <c r="QD356" s="35"/>
      <c r="QE356" s="35"/>
      <c r="QF356" s="35"/>
      <c r="QG356" s="35"/>
      <c r="QH356" s="35"/>
      <c r="QI356" s="35"/>
      <c r="QJ356" s="35"/>
      <c r="QK356" s="35"/>
      <c r="QL356" s="35"/>
      <c r="QM356" s="35"/>
      <c r="QN356" s="35"/>
      <c r="QO356" s="35"/>
      <c r="QP356" s="35"/>
      <c r="QQ356" s="35"/>
      <c r="QR356" s="35"/>
      <c r="QS356" s="35"/>
      <c r="QT356" s="35"/>
      <c r="QU356" s="35"/>
      <c r="QV356" s="35"/>
      <c r="QW356" s="35"/>
      <c r="QX356" s="35"/>
      <c r="QY356" s="35"/>
      <c r="QZ356" s="35"/>
      <c r="RA356" s="35"/>
      <c r="RB356" s="35"/>
      <c r="RC356" s="35"/>
      <c r="RD356" s="35"/>
      <c r="RE356" s="35"/>
      <c r="RF356" s="35"/>
      <c r="RG356" s="35"/>
      <c r="RH356" s="35"/>
      <c r="RI356" s="35"/>
      <c r="RJ356" s="35"/>
      <c r="RK356" s="35"/>
      <c r="RL356" s="35"/>
      <c r="RM356" s="35"/>
      <c r="RN356" s="35"/>
      <c r="RO356" s="35"/>
      <c r="RP356" s="35"/>
      <c r="RQ356" s="35"/>
      <c r="RR356" s="35"/>
      <c r="RS356" s="35"/>
      <c r="RT356" s="35"/>
      <c r="RU356" s="35"/>
      <c r="RV356" s="35"/>
      <c r="RW356" s="35"/>
      <c r="RX356" s="35"/>
      <c r="RY356" s="35"/>
      <c r="RZ356" s="35"/>
      <c r="SA356" s="35"/>
      <c r="SB356" s="35"/>
      <c r="SC356" s="35"/>
      <c r="SD356" s="35"/>
      <c r="SE356" s="35"/>
      <c r="SF356" s="35"/>
      <c r="SG356" s="35"/>
      <c r="SH356" s="35"/>
      <c r="SI356" s="35"/>
      <c r="SJ356" s="35"/>
      <c r="SK356" s="35"/>
      <c r="SL356" s="35"/>
      <c r="SM356" s="35"/>
      <c r="SN356" s="35"/>
      <c r="SO356" s="35"/>
      <c r="SP356" s="35"/>
      <c r="SQ356" s="35"/>
      <c r="SR356" s="35"/>
      <c r="SS356" s="35"/>
      <c r="ST356" s="35"/>
      <c r="SU356" s="35"/>
      <c r="SV356" s="35"/>
      <c r="SW356" s="35"/>
      <c r="SX356" s="35"/>
      <c r="SY356" s="35"/>
      <c r="SZ356" s="35"/>
      <c r="TA356" s="35"/>
      <c r="TB356" s="35"/>
      <c r="TC356" s="35"/>
      <c r="TD356" s="35"/>
      <c r="TE356" s="35"/>
      <c r="TF356" s="35"/>
      <c r="TG356" s="35"/>
      <c r="TH356" s="35"/>
      <c r="TI356" s="35"/>
      <c r="TJ356" s="35"/>
      <c r="TK356" s="35"/>
      <c r="TL356" s="35"/>
      <c r="TM356" s="35"/>
      <c r="TN356" s="35"/>
      <c r="TO356" s="35"/>
      <c r="TP356" s="35"/>
      <c r="TQ356" s="35"/>
      <c r="TR356" s="35"/>
      <c r="TS356" s="35"/>
      <c r="TT356" s="35"/>
      <c r="TU356" s="35"/>
      <c r="TV356" s="35"/>
      <c r="TW356" s="35"/>
      <c r="TX356" s="35"/>
      <c r="TY356" s="35"/>
      <c r="TZ356" s="35"/>
      <c r="UA356" s="35"/>
      <c r="UB356" s="35"/>
      <c r="UC356" s="35"/>
      <c r="UD356" s="35"/>
      <c r="UE356" s="35"/>
      <c r="UF356" s="35"/>
      <c r="UG356" s="35"/>
      <c r="UH356" s="35"/>
      <c r="UI356" s="35"/>
      <c r="UJ356" s="35"/>
      <c r="UK356" s="35"/>
      <c r="UL356" s="35"/>
      <c r="UM356" s="35"/>
      <c r="UN356" s="35"/>
      <c r="UO356" s="35"/>
      <c r="UP356" s="35"/>
      <c r="UQ356" s="35"/>
      <c r="UR356" s="35"/>
      <c r="US356" s="35"/>
      <c r="UT356" s="35"/>
      <c r="UU356" s="35"/>
      <c r="UV356" s="35"/>
      <c r="UW356" s="35"/>
      <c r="UX356" s="35"/>
      <c r="UY356" s="35"/>
      <c r="UZ356" s="35"/>
      <c r="VA356" s="35"/>
      <c r="VB356" s="35"/>
      <c r="VC356" s="35"/>
      <c r="VD356" s="35"/>
      <c r="VE356" s="35"/>
      <c r="VF356" s="35"/>
      <c r="VG356" s="35"/>
      <c r="VH356" s="35"/>
      <c r="VI356" s="35"/>
      <c r="VJ356" s="35"/>
      <c r="VK356" s="35"/>
      <c r="VL356" s="35"/>
      <c r="VM356" s="35"/>
      <c r="VN356" s="35"/>
      <c r="VO356" s="35"/>
      <c r="VP356" s="35"/>
      <c r="VQ356" s="35"/>
      <c r="VR356" s="35"/>
      <c r="VS356" s="35"/>
      <c r="VT356" s="35"/>
      <c r="VU356" s="35"/>
      <c r="VV356" s="35"/>
      <c r="VW356" s="35"/>
      <c r="VX356" s="35"/>
      <c r="VY356" s="35"/>
      <c r="VZ356" s="35"/>
      <c r="WA356" s="35"/>
      <c r="WB356" s="35"/>
      <c r="WC356" s="35"/>
      <c r="WD356" s="35"/>
      <c r="WE356" s="35"/>
      <c r="WF356" s="35"/>
      <c r="WG356" s="35"/>
      <c r="WH356" s="35"/>
      <c r="WI356" s="35"/>
      <c r="WJ356" s="35"/>
      <c r="WK356" s="35"/>
      <c r="WL356" s="35"/>
      <c r="WM356" s="35"/>
      <c r="WN356" s="35"/>
      <c r="WO356" s="35"/>
      <c r="WP356" s="35"/>
      <c r="WQ356" s="35"/>
      <c r="WR356" s="35"/>
      <c r="WS356" s="35"/>
      <c r="WT356" s="35"/>
      <c r="WU356" s="35"/>
      <c r="WV356" s="35"/>
      <c r="WW356" s="35"/>
      <c r="WX356" s="35"/>
      <c r="WY356" s="35"/>
      <c r="WZ356" s="35"/>
      <c r="XA356" s="35"/>
      <c r="XB356" s="35"/>
      <c r="XC356" s="35"/>
      <c r="XD356" s="35"/>
      <c r="XE356" s="35"/>
      <c r="XF356" s="35"/>
      <c r="XG356" s="35"/>
      <c r="XH356" s="35"/>
      <c r="XI356" s="35"/>
      <c r="XJ356" s="35"/>
      <c r="XK356" s="35"/>
      <c r="XL356" s="35"/>
      <c r="XM356" s="35"/>
      <c r="XN356" s="35"/>
      <c r="XO356" s="35"/>
      <c r="XP356" s="35"/>
      <c r="XQ356" s="35"/>
      <c r="XR356" s="35"/>
      <c r="XS356" s="35"/>
      <c r="XT356" s="35"/>
      <c r="XU356" s="35"/>
      <c r="XV356" s="35"/>
      <c r="XW356" s="35"/>
      <c r="XX356" s="35"/>
      <c r="XY356" s="35"/>
      <c r="XZ356" s="35"/>
      <c r="YA356" s="35"/>
      <c r="YB356" s="35"/>
      <c r="YC356" s="35"/>
      <c r="YD356" s="35"/>
      <c r="YE356" s="35"/>
      <c r="YF356" s="35"/>
      <c r="YG356" s="35"/>
      <c r="YH356" s="35"/>
      <c r="YI356" s="35"/>
      <c r="YJ356" s="35"/>
      <c r="YK356" s="35"/>
      <c r="YL356" s="35"/>
      <c r="YM356" s="35"/>
      <c r="YN356" s="35"/>
      <c r="YO356" s="35"/>
      <c r="YP356" s="35"/>
      <c r="YQ356" s="35"/>
      <c r="YR356" s="35"/>
      <c r="YS356" s="35"/>
      <c r="YT356" s="35"/>
      <c r="YU356" s="35"/>
      <c r="YV356" s="35"/>
      <c r="YW356" s="35"/>
      <c r="YX356" s="35"/>
      <c r="YY356" s="35"/>
      <c r="YZ356" s="35"/>
      <c r="ZA356" s="35"/>
      <c r="ZB356" s="35"/>
      <c r="ZC356" s="35"/>
      <c r="ZD356" s="35"/>
      <c r="ZE356" s="35"/>
      <c r="ZF356" s="35"/>
      <c r="ZG356" s="35"/>
      <c r="ZH356" s="35"/>
      <c r="ZI356" s="35"/>
      <c r="ZJ356" s="35"/>
      <c r="ZK356" s="35"/>
      <c r="ZL356" s="35"/>
      <c r="ZM356" s="35"/>
      <c r="ZN356" s="35"/>
      <c r="ZO356" s="35"/>
      <c r="ZP356" s="35"/>
      <c r="ZQ356" s="35"/>
      <c r="ZR356" s="35"/>
      <c r="ZS356" s="35"/>
      <c r="ZT356" s="35"/>
      <c r="ZU356" s="35"/>
      <c r="ZV356" s="35"/>
      <c r="ZW356" s="35"/>
      <c r="ZX356" s="35"/>
      <c r="ZY356" s="35"/>
      <c r="ZZ356" s="35"/>
      <c r="AAA356" s="35"/>
      <c r="AAB356" s="35"/>
      <c r="AAC356" s="35"/>
      <c r="AAD356" s="35"/>
      <c r="AAE356" s="35"/>
      <c r="AAF356" s="35"/>
      <c r="AAG356" s="35"/>
      <c r="AAH356" s="35"/>
      <c r="AAI356" s="35"/>
      <c r="AAJ356" s="35"/>
      <c r="AAK356" s="35"/>
      <c r="AAL356" s="35"/>
      <c r="AAM356" s="35"/>
      <c r="AAN356" s="35"/>
      <c r="AAO356" s="35"/>
      <c r="AAP356" s="35"/>
      <c r="AAQ356" s="35">
        <v>20</v>
      </c>
      <c r="AAR356" s="35"/>
      <c r="AAS356" s="35"/>
      <c r="AAT356" s="35"/>
      <c r="AAU356" s="35"/>
      <c r="AAV356" s="35"/>
      <c r="AAW356" s="35"/>
      <c r="AAX356" s="35"/>
      <c r="AAY356" s="35"/>
      <c r="AAZ356" s="35"/>
      <c r="ABA356" s="35"/>
      <c r="ABB356" s="35"/>
      <c r="ABC356" s="35"/>
      <c r="ABD356" s="35"/>
      <c r="ABE356" s="35"/>
      <c r="ABF356" s="35"/>
      <c r="ABG356" s="35"/>
      <c r="ABH356" s="35"/>
      <c r="ABI356" s="35">
        <v>20</v>
      </c>
      <c r="ABJ356" s="35"/>
      <c r="ABK356" s="35"/>
      <c r="ABL356" s="35"/>
      <c r="ABM356" s="35"/>
      <c r="ABN356" s="35"/>
      <c r="ABO356" s="35"/>
      <c r="ABP356" s="35"/>
      <c r="ABQ356" s="35"/>
      <c r="ABR356" s="35"/>
      <c r="ABS356" s="35"/>
      <c r="ABT356" s="35"/>
      <c r="ABU356" s="35"/>
      <c r="ABV356" s="35"/>
      <c r="ABW356" s="35"/>
      <c r="ABX356" s="35"/>
      <c r="ABY356" s="35"/>
      <c r="ABZ356" s="35"/>
      <c r="ACA356" s="35"/>
      <c r="ACB356" s="35"/>
      <c r="ACC356" s="35"/>
      <c r="ACD356" s="35"/>
      <c r="ACE356" s="35"/>
      <c r="ACF356" s="35"/>
      <c r="ACG356" s="35"/>
      <c r="ACH356" s="35"/>
      <c r="ACI356" s="35"/>
      <c r="ACJ356" s="35"/>
      <c r="ACK356" s="35"/>
      <c r="ACL356" s="35"/>
      <c r="ACM356" s="35"/>
      <c r="ACN356" s="35"/>
      <c r="ACO356" s="35"/>
      <c r="ACP356" s="35"/>
      <c r="ACQ356" s="35"/>
      <c r="ACR356" s="35"/>
      <c r="ACS356" s="35"/>
      <c r="ACT356" s="35"/>
      <c r="ACU356" s="35"/>
      <c r="ACV356" s="35"/>
      <c r="ACW356" s="35"/>
      <c r="ACX356" s="35"/>
      <c r="ACY356" s="35"/>
      <c r="ACZ356" s="35"/>
      <c r="ADA356" s="35"/>
      <c r="ADB356" s="35"/>
      <c r="ADC356" s="35"/>
      <c r="ADD356" s="35"/>
      <c r="ADE356" s="35"/>
      <c r="ADF356" s="35"/>
      <c r="ADG356" s="35"/>
      <c r="ADH356" s="35"/>
      <c r="ADI356" s="35"/>
      <c r="ADJ356" s="35"/>
      <c r="ADK356" s="35"/>
      <c r="ADL356" s="35"/>
      <c r="ADM356" s="35"/>
      <c r="ADN356" s="35"/>
      <c r="ADO356" s="35"/>
      <c r="ADP356" s="35"/>
      <c r="ADQ356" s="35"/>
      <c r="ADR356" s="35"/>
      <c r="ADS356" s="35"/>
      <c r="ADT356" s="35"/>
      <c r="ADU356" s="35"/>
      <c r="ADV356" s="35"/>
      <c r="ADW356" s="35"/>
      <c r="ADX356" s="35"/>
      <c r="ADY356" s="26">
        <f t="shared" si="15"/>
        <v>0</v>
      </c>
      <c r="ADZ356" s="5"/>
    </row>
    <row r="357" spans="1:806" s="33" customFormat="1" x14ac:dyDescent="0.2">
      <c r="A357" s="51" t="s">
        <v>548</v>
      </c>
      <c r="B357" s="65">
        <f t="shared" si="14"/>
        <v>5</v>
      </c>
      <c r="C357" s="57">
        <v>1</v>
      </c>
      <c r="D357" s="59">
        <v>44824</v>
      </c>
      <c r="E357" s="67">
        <v>52.76</v>
      </c>
      <c r="F357" s="67">
        <f t="shared" si="13"/>
        <v>263.8</v>
      </c>
      <c r="G357" s="6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/>
      <c r="BE357" s="15"/>
      <c r="BF357" s="15"/>
      <c r="BG357" s="136"/>
      <c r="BH357" s="35"/>
      <c r="BI357" s="35"/>
      <c r="BJ357" s="35"/>
      <c r="BK357" s="35"/>
      <c r="BL357" s="35"/>
      <c r="BM357" s="35"/>
      <c r="BN357" s="35"/>
      <c r="BO357" s="35"/>
      <c r="BP357" s="35"/>
      <c r="BQ357" s="35"/>
      <c r="BR357" s="35"/>
      <c r="BS357" s="35"/>
      <c r="BT357" s="35"/>
      <c r="BU357" s="35"/>
      <c r="BV357" s="35"/>
      <c r="BW357" s="35"/>
      <c r="BX357" s="35"/>
      <c r="BY357" s="35"/>
      <c r="BZ357" s="35"/>
      <c r="CA357" s="35"/>
      <c r="CB357" s="35"/>
      <c r="CC357" s="35"/>
      <c r="CD357" s="35"/>
      <c r="CE357" s="35"/>
      <c r="CF357" s="35"/>
      <c r="CG357" s="35"/>
      <c r="CH357" s="35"/>
      <c r="CI357" s="35"/>
      <c r="CJ357" s="35"/>
      <c r="CK357" s="35"/>
      <c r="CL357" s="35"/>
      <c r="CM357" s="35"/>
      <c r="CN357" s="35">
        <v>1</v>
      </c>
      <c r="CO357" s="35"/>
      <c r="CP357" s="35"/>
      <c r="CQ357" s="35"/>
      <c r="CR357" s="35"/>
      <c r="CS357" s="35"/>
      <c r="CT357" s="35"/>
      <c r="CU357" s="35"/>
      <c r="CV357" s="35"/>
      <c r="CW357" s="35"/>
      <c r="CX357" s="35"/>
      <c r="CY357" s="35"/>
      <c r="CZ357" s="35"/>
      <c r="DA357" s="35"/>
      <c r="DB357" s="35"/>
      <c r="DC357" s="35"/>
      <c r="DD357" s="35"/>
      <c r="DE357" s="35"/>
      <c r="DF357" s="35"/>
      <c r="DG357" s="35"/>
      <c r="DH357" s="35"/>
      <c r="DI357" s="35"/>
      <c r="DJ357" s="35"/>
      <c r="DK357" s="35"/>
      <c r="DL357" s="35"/>
      <c r="DM357" s="35"/>
      <c r="DN357" s="35"/>
      <c r="DO357" s="35"/>
      <c r="DP357" s="35"/>
      <c r="DQ357" s="35"/>
      <c r="DR357" s="35"/>
      <c r="DS357" s="35"/>
      <c r="DT357" s="35"/>
      <c r="DU357" s="35"/>
      <c r="DV357" s="35"/>
      <c r="DW357" s="35"/>
      <c r="DX357" s="35"/>
      <c r="DY357" s="35"/>
      <c r="DZ357" s="35"/>
      <c r="EA357" s="35">
        <v>5</v>
      </c>
      <c r="EB357" s="35"/>
      <c r="EC357" s="35"/>
      <c r="ED357" s="35"/>
      <c r="EE357" s="35"/>
      <c r="EF357" s="35"/>
      <c r="EG357" s="35"/>
      <c r="EH357" s="35"/>
      <c r="EI357" s="35"/>
      <c r="EJ357" s="35"/>
      <c r="EK357" s="35"/>
      <c r="EL357" s="35"/>
      <c r="EM357" s="35"/>
      <c r="EN357" s="35"/>
      <c r="EO357" s="35"/>
      <c r="EP357" s="35"/>
      <c r="EQ357" s="35"/>
      <c r="ER357" s="35"/>
      <c r="ES357" s="35"/>
      <c r="ET357" s="35"/>
      <c r="EU357" s="35"/>
      <c r="EV357" s="35"/>
      <c r="EW357" s="35"/>
      <c r="EX357" s="35"/>
      <c r="EY357" s="35"/>
      <c r="EZ357" s="35"/>
      <c r="FA357" s="35"/>
      <c r="FB357" s="35"/>
      <c r="FC357" s="35"/>
      <c r="FD357" s="35"/>
      <c r="FE357" s="35"/>
      <c r="FF357" s="35"/>
      <c r="FG357" s="35"/>
      <c r="FH357" s="35"/>
      <c r="FI357" s="35"/>
      <c r="FJ357" s="35"/>
      <c r="FK357" s="35"/>
      <c r="FL357" s="35"/>
      <c r="FM357" s="35"/>
      <c r="FN357" s="35"/>
      <c r="FO357" s="35"/>
      <c r="FP357" s="35"/>
      <c r="FQ357" s="35"/>
      <c r="FR357" s="35"/>
      <c r="FS357" s="35"/>
      <c r="FT357" s="35"/>
      <c r="FU357" s="35"/>
      <c r="FV357" s="35"/>
      <c r="FW357" s="35"/>
      <c r="FX357" s="35"/>
      <c r="FY357" s="35"/>
      <c r="FZ357" s="35"/>
      <c r="GA357" s="35"/>
      <c r="GB357" s="35"/>
      <c r="GC357" s="35"/>
      <c r="GD357" s="35"/>
      <c r="GE357" s="35"/>
      <c r="GF357" s="35"/>
      <c r="GG357" s="35"/>
      <c r="GH357" s="35"/>
      <c r="GI357" s="35"/>
      <c r="GJ357" s="35"/>
      <c r="GK357" s="35"/>
      <c r="GL357" s="35"/>
      <c r="GM357" s="35"/>
      <c r="GN357" s="35"/>
      <c r="GO357" s="35"/>
      <c r="GP357" s="35"/>
      <c r="GQ357" s="35"/>
      <c r="GR357" s="35"/>
      <c r="GS357" s="35"/>
      <c r="GT357" s="35"/>
      <c r="GU357" s="35"/>
      <c r="GV357" s="35"/>
      <c r="GW357" s="35"/>
      <c r="GX357" s="35"/>
      <c r="GY357" s="35"/>
      <c r="GZ357" s="35"/>
      <c r="HA357" s="35"/>
      <c r="HB357" s="35"/>
      <c r="HC357" s="35"/>
      <c r="HD357" s="35"/>
      <c r="HE357" s="35"/>
      <c r="HF357" s="35"/>
      <c r="HG357" s="35"/>
      <c r="HH357" s="35"/>
      <c r="HI357" s="35"/>
      <c r="HJ357" s="35"/>
      <c r="HK357" s="35"/>
      <c r="HL357" s="35"/>
      <c r="HM357" s="35"/>
      <c r="HN357" s="35"/>
      <c r="HO357" s="35"/>
      <c r="HP357" s="35"/>
      <c r="HQ357" s="35"/>
      <c r="HR357" s="35"/>
      <c r="HS357" s="35"/>
      <c r="HT357" s="35"/>
      <c r="HU357" s="35"/>
      <c r="HV357" s="35"/>
      <c r="HW357" s="35"/>
      <c r="HX357" s="35"/>
      <c r="HY357" s="35"/>
      <c r="HZ357" s="35"/>
      <c r="IA357" s="35"/>
      <c r="IB357" s="35"/>
      <c r="IC357" s="35"/>
      <c r="ID357" s="35"/>
      <c r="IE357" s="35"/>
      <c r="IF357" s="35"/>
      <c r="IG357" s="35"/>
      <c r="IH357" s="35"/>
      <c r="II357" s="35"/>
      <c r="IJ357" s="35"/>
      <c r="IK357" s="35"/>
      <c r="IL357" s="35"/>
      <c r="IM357" s="35"/>
      <c r="IN357" s="35"/>
      <c r="IO357" s="35"/>
      <c r="IP357" s="35"/>
      <c r="IQ357" s="35"/>
      <c r="IR357" s="35"/>
      <c r="IS357" s="35"/>
      <c r="IT357" s="35"/>
      <c r="IU357" s="35"/>
      <c r="IV357" s="35"/>
      <c r="IW357" s="35"/>
      <c r="IX357" s="35"/>
      <c r="IY357" s="35"/>
      <c r="IZ357" s="35"/>
      <c r="JA357" s="35"/>
      <c r="JB357" s="35"/>
      <c r="JC357" s="35"/>
      <c r="JD357" s="35"/>
      <c r="JE357" s="35"/>
      <c r="JF357" s="35"/>
      <c r="JG357" s="35"/>
      <c r="JH357" s="35"/>
      <c r="JI357" s="35"/>
      <c r="JJ357" s="35"/>
      <c r="JK357" s="35"/>
      <c r="JL357" s="35"/>
      <c r="JM357" s="35"/>
      <c r="JN357" s="35"/>
      <c r="JO357" s="35"/>
      <c r="JP357" s="35"/>
      <c r="JQ357" s="35"/>
      <c r="JR357" s="35"/>
      <c r="JS357" s="35"/>
      <c r="JT357" s="35"/>
      <c r="JU357" s="35"/>
      <c r="JV357" s="35"/>
      <c r="JW357" s="35"/>
      <c r="JX357" s="35"/>
      <c r="JY357" s="35"/>
      <c r="JZ357" s="35"/>
      <c r="KA357" s="35"/>
      <c r="KB357" s="35"/>
      <c r="KC357" s="35"/>
      <c r="KD357" s="35"/>
      <c r="KE357" s="35"/>
      <c r="KF357" s="35"/>
      <c r="KG357" s="35"/>
      <c r="KH357" s="35"/>
      <c r="KI357" s="35"/>
      <c r="KJ357" s="35"/>
      <c r="KK357" s="35"/>
      <c r="KL357" s="35"/>
      <c r="KM357" s="35"/>
      <c r="KN357" s="35"/>
      <c r="KO357" s="35"/>
      <c r="KP357" s="35"/>
      <c r="KQ357" s="35"/>
      <c r="KR357" s="35"/>
      <c r="KS357" s="35"/>
      <c r="KT357" s="35"/>
      <c r="KU357" s="35"/>
      <c r="KV357" s="35"/>
      <c r="KW357" s="35"/>
      <c r="KX357" s="35"/>
      <c r="KY357" s="35"/>
      <c r="KZ357" s="35"/>
      <c r="LA357" s="35"/>
      <c r="LB357" s="35"/>
      <c r="LC357" s="35"/>
      <c r="LD357" s="35"/>
      <c r="LE357" s="35"/>
      <c r="LF357" s="35"/>
      <c r="LG357" s="35"/>
      <c r="LH357" s="35"/>
      <c r="LI357" s="35"/>
      <c r="LJ357" s="35"/>
      <c r="LK357" s="35"/>
      <c r="LL357" s="35"/>
      <c r="LM357" s="35"/>
      <c r="LN357" s="35"/>
      <c r="LO357" s="35"/>
      <c r="LP357" s="35"/>
      <c r="LQ357" s="35"/>
      <c r="LR357" s="35"/>
      <c r="LS357" s="35"/>
      <c r="LT357" s="35"/>
      <c r="LU357" s="35"/>
      <c r="LV357" s="35"/>
      <c r="LW357" s="35"/>
      <c r="LX357" s="35"/>
      <c r="LY357" s="35"/>
      <c r="LZ357" s="35"/>
      <c r="MA357" s="35"/>
      <c r="MB357" s="35"/>
      <c r="MC357" s="35"/>
      <c r="MD357" s="35"/>
      <c r="ME357" s="35"/>
      <c r="MF357" s="35"/>
      <c r="MG357" s="35"/>
      <c r="MH357" s="35"/>
      <c r="MI357" s="35"/>
      <c r="MJ357" s="35"/>
      <c r="MK357" s="35"/>
      <c r="ML357" s="35"/>
      <c r="MM357" s="35"/>
      <c r="MN357" s="35"/>
      <c r="MO357" s="35"/>
      <c r="MP357" s="35"/>
      <c r="MQ357" s="35"/>
      <c r="MR357" s="35"/>
      <c r="MS357" s="35"/>
      <c r="MT357" s="35"/>
      <c r="MU357" s="35"/>
      <c r="MV357" s="35"/>
      <c r="MW357" s="35"/>
      <c r="MX357" s="35"/>
      <c r="MY357" s="35"/>
      <c r="MZ357" s="35"/>
      <c r="NA357" s="35"/>
      <c r="NB357" s="35"/>
      <c r="NC357" s="35"/>
      <c r="ND357" s="35"/>
      <c r="NE357" s="35"/>
      <c r="NF357" s="35"/>
      <c r="NG357" s="35"/>
      <c r="NH357" s="35"/>
      <c r="NI357" s="35"/>
      <c r="NJ357" s="35"/>
      <c r="NK357" s="35"/>
      <c r="NL357" s="35"/>
      <c r="NM357" s="35"/>
      <c r="NN357" s="35"/>
      <c r="NO357" s="35"/>
      <c r="NP357" s="35"/>
      <c r="NQ357" s="35"/>
      <c r="NR357" s="35"/>
      <c r="NS357" s="35"/>
      <c r="NT357" s="35"/>
      <c r="NU357" s="35">
        <v>1</v>
      </c>
      <c r="NV357" s="35"/>
      <c r="NW357" s="35"/>
      <c r="NX357" s="35"/>
      <c r="NY357" s="35"/>
      <c r="NZ357" s="35"/>
      <c r="OA357" s="35"/>
      <c r="OB357" s="35"/>
      <c r="OC357" s="35"/>
      <c r="OD357" s="35"/>
      <c r="OE357" s="35"/>
      <c r="OF357" s="35"/>
      <c r="OG357" s="35"/>
      <c r="OH357" s="35"/>
      <c r="OI357" s="35"/>
      <c r="OJ357" s="35"/>
      <c r="OK357" s="35"/>
      <c r="OL357" s="35"/>
      <c r="OM357" s="35"/>
      <c r="ON357" s="35"/>
      <c r="OO357" s="35"/>
      <c r="OP357" s="35"/>
      <c r="OQ357" s="35"/>
      <c r="OR357" s="35"/>
      <c r="OS357" s="35"/>
      <c r="OT357" s="35"/>
      <c r="OU357" s="35"/>
      <c r="OV357" s="35"/>
      <c r="OW357" s="35"/>
      <c r="OX357" s="35"/>
      <c r="OY357" s="35"/>
      <c r="OZ357" s="35"/>
      <c r="PA357" s="35"/>
      <c r="PB357" s="35"/>
      <c r="PC357" s="35"/>
      <c r="PD357" s="35"/>
      <c r="PE357" s="35"/>
      <c r="PF357" s="35"/>
      <c r="PG357" s="35"/>
      <c r="PH357" s="35"/>
      <c r="PI357" s="35"/>
      <c r="PJ357" s="35"/>
      <c r="PK357" s="35"/>
      <c r="PL357" s="35"/>
      <c r="PM357" s="35"/>
      <c r="PN357" s="35"/>
      <c r="PO357" s="35"/>
      <c r="PP357" s="35"/>
      <c r="PQ357" s="35"/>
      <c r="PR357" s="35"/>
      <c r="PS357" s="35"/>
      <c r="PT357" s="35"/>
      <c r="PU357" s="35"/>
      <c r="PV357" s="35"/>
      <c r="PW357" s="35"/>
      <c r="PX357" s="35"/>
      <c r="PY357" s="35"/>
      <c r="PZ357" s="35"/>
      <c r="QA357" s="35"/>
      <c r="QB357" s="35"/>
      <c r="QC357" s="35"/>
      <c r="QD357" s="35"/>
      <c r="QE357" s="35"/>
      <c r="QF357" s="35"/>
      <c r="QG357" s="35"/>
      <c r="QH357" s="35"/>
      <c r="QI357" s="35"/>
      <c r="QJ357" s="35"/>
      <c r="QK357" s="35"/>
      <c r="QL357" s="35"/>
      <c r="QM357" s="35"/>
      <c r="QN357" s="35"/>
      <c r="QO357" s="35"/>
      <c r="QP357" s="35"/>
      <c r="QQ357" s="35"/>
      <c r="QR357" s="35"/>
      <c r="QS357" s="35"/>
      <c r="QT357" s="35"/>
      <c r="QU357" s="35"/>
      <c r="QV357" s="35"/>
      <c r="QW357" s="35"/>
      <c r="QX357" s="35"/>
      <c r="QY357" s="35"/>
      <c r="QZ357" s="35"/>
      <c r="RA357" s="35"/>
      <c r="RB357" s="35"/>
      <c r="RC357" s="35"/>
      <c r="RD357" s="35"/>
      <c r="RE357" s="35"/>
      <c r="RF357" s="35"/>
      <c r="RG357" s="35"/>
      <c r="RH357" s="35"/>
      <c r="RI357" s="35"/>
      <c r="RJ357" s="35"/>
      <c r="RK357" s="35"/>
      <c r="RL357" s="35"/>
      <c r="RM357" s="35"/>
      <c r="RN357" s="35"/>
      <c r="RO357" s="35"/>
      <c r="RP357" s="35"/>
      <c r="RQ357" s="35"/>
      <c r="RR357" s="35"/>
      <c r="RS357" s="35"/>
      <c r="RT357" s="35"/>
      <c r="RU357" s="35"/>
      <c r="RV357" s="35"/>
      <c r="RW357" s="35"/>
      <c r="RX357" s="35"/>
      <c r="RY357" s="35"/>
      <c r="RZ357" s="35"/>
      <c r="SA357" s="35"/>
      <c r="SB357" s="35"/>
      <c r="SC357" s="35"/>
      <c r="SD357" s="35"/>
      <c r="SE357" s="35"/>
      <c r="SF357" s="35"/>
      <c r="SG357" s="35"/>
      <c r="SH357" s="35"/>
      <c r="SI357" s="35"/>
      <c r="SJ357" s="35"/>
      <c r="SK357" s="35"/>
      <c r="SL357" s="35"/>
      <c r="SM357" s="35"/>
      <c r="SN357" s="35"/>
      <c r="SO357" s="35"/>
      <c r="SP357" s="35"/>
      <c r="SQ357" s="35"/>
      <c r="SR357" s="35"/>
      <c r="SS357" s="35"/>
      <c r="ST357" s="35"/>
      <c r="SU357" s="35"/>
      <c r="SV357" s="35"/>
      <c r="SW357" s="35"/>
      <c r="SX357" s="35"/>
      <c r="SY357" s="35"/>
      <c r="SZ357" s="35"/>
      <c r="TA357" s="35"/>
      <c r="TB357" s="35"/>
      <c r="TC357" s="35"/>
      <c r="TD357" s="35"/>
      <c r="TE357" s="35"/>
      <c r="TF357" s="35"/>
      <c r="TG357" s="35"/>
      <c r="TH357" s="35"/>
      <c r="TI357" s="35"/>
      <c r="TJ357" s="35"/>
      <c r="TK357" s="35"/>
      <c r="TL357" s="35"/>
      <c r="TM357" s="35"/>
      <c r="TN357" s="35"/>
      <c r="TO357" s="35"/>
      <c r="TP357" s="35"/>
      <c r="TQ357" s="35"/>
      <c r="TR357" s="35"/>
      <c r="TS357" s="35"/>
      <c r="TT357" s="35"/>
      <c r="TU357" s="35"/>
      <c r="TV357" s="35"/>
      <c r="TW357" s="35"/>
      <c r="TX357" s="35"/>
      <c r="TY357" s="35"/>
      <c r="TZ357" s="35"/>
      <c r="UA357" s="35"/>
      <c r="UB357" s="35"/>
      <c r="UC357" s="35"/>
      <c r="UD357" s="35"/>
      <c r="UE357" s="35"/>
      <c r="UF357" s="35"/>
      <c r="UG357" s="35"/>
      <c r="UH357" s="35"/>
      <c r="UI357" s="35"/>
      <c r="UJ357" s="35"/>
      <c r="UK357" s="35"/>
      <c r="UL357" s="35"/>
      <c r="UM357" s="35"/>
      <c r="UN357" s="35"/>
      <c r="UO357" s="35"/>
      <c r="UP357" s="35"/>
      <c r="UQ357" s="35"/>
      <c r="UR357" s="35"/>
      <c r="US357" s="35"/>
      <c r="UT357" s="35"/>
      <c r="UU357" s="35"/>
      <c r="UV357" s="35"/>
      <c r="UW357" s="35"/>
      <c r="UX357" s="35"/>
      <c r="UY357" s="35"/>
      <c r="UZ357" s="35"/>
      <c r="VA357" s="35"/>
      <c r="VB357" s="35"/>
      <c r="VC357" s="35"/>
      <c r="VD357" s="35"/>
      <c r="VE357" s="35"/>
      <c r="VF357" s="35"/>
      <c r="VG357" s="35"/>
      <c r="VH357" s="35"/>
      <c r="VI357" s="35"/>
      <c r="VJ357" s="35"/>
      <c r="VK357" s="35"/>
      <c r="VL357" s="35"/>
      <c r="VM357" s="35"/>
      <c r="VN357" s="35"/>
      <c r="VO357" s="35"/>
      <c r="VP357" s="35"/>
      <c r="VQ357" s="35"/>
      <c r="VR357" s="35"/>
      <c r="VS357" s="35"/>
      <c r="VT357" s="35"/>
      <c r="VU357" s="35"/>
      <c r="VV357" s="35"/>
      <c r="VW357" s="35"/>
      <c r="VX357" s="35"/>
      <c r="VY357" s="35"/>
      <c r="VZ357" s="35"/>
      <c r="WA357" s="35"/>
      <c r="WB357" s="35"/>
      <c r="WC357" s="35"/>
      <c r="WD357" s="35">
        <v>1</v>
      </c>
      <c r="WE357" s="35"/>
      <c r="WF357" s="35"/>
      <c r="WG357" s="35"/>
      <c r="WH357" s="35"/>
      <c r="WI357" s="35"/>
      <c r="WJ357" s="35"/>
      <c r="WK357" s="35"/>
      <c r="WL357" s="35"/>
      <c r="WM357" s="35"/>
      <c r="WN357" s="35"/>
      <c r="WO357" s="35"/>
      <c r="WP357" s="35"/>
      <c r="WQ357" s="35"/>
      <c r="WR357" s="35"/>
      <c r="WS357" s="35"/>
      <c r="WT357" s="35"/>
      <c r="WU357" s="35"/>
      <c r="WV357" s="35"/>
      <c r="WW357" s="35"/>
      <c r="WX357" s="35"/>
      <c r="WY357" s="35"/>
      <c r="WZ357" s="35"/>
      <c r="XA357" s="35"/>
      <c r="XB357" s="35"/>
      <c r="XC357" s="35"/>
      <c r="XD357" s="35"/>
      <c r="XE357" s="35"/>
      <c r="XF357" s="35"/>
      <c r="XG357" s="35"/>
      <c r="XH357" s="35"/>
      <c r="XI357" s="35"/>
      <c r="XJ357" s="35"/>
      <c r="XK357" s="35"/>
      <c r="XL357" s="35"/>
      <c r="XM357" s="35"/>
      <c r="XN357" s="35"/>
      <c r="XO357" s="35"/>
      <c r="XP357" s="35"/>
      <c r="XQ357" s="35"/>
      <c r="XR357" s="35"/>
      <c r="XS357" s="35"/>
      <c r="XT357" s="35"/>
      <c r="XU357" s="35"/>
      <c r="XV357" s="35"/>
      <c r="XW357" s="35"/>
      <c r="XX357" s="35"/>
      <c r="XY357" s="35"/>
      <c r="XZ357" s="35"/>
      <c r="YA357" s="35"/>
      <c r="YB357" s="35"/>
      <c r="YC357" s="35"/>
      <c r="YD357" s="35"/>
      <c r="YE357" s="35"/>
      <c r="YF357" s="35"/>
      <c r="YG357" s="35"/>
      <c r="YH357" s="35"/>
      <c r="YI357" s="35"/>
      <c r="YJ357" s="35"/>
      <c r="YK357" s="35"/>
      <c r="YL357" s="35"/>
      <c r="YM357" s="35"/>
      <c r="YN357" s="35"/>
      <c r="YO357" s="35"/>
      <c r="YP357" s="35"/>
      <c r="YQ357" s="35"/>
      <c r="YR357" s="35"/>
      <c r="YS357" s="35"/>
      <c r="YT357" s="35"/>
      <c r="YU357" s="35"/>
      <c r="YV357" s="35"/>
      <c r="YW357" s="35"/>
      <c r="YX357" s="35"/>
      <c r="YY357" s="35"/>
      <c r="YZ357" s="35"/>
      <c r="ZA357" s="35"/>
      <c r="ZB357" s="35"/>
      <c r="ZC357" s="35"/>
      <c r="ZD357" s="35"/>
      <c r="ZE357" s="35"/>
      <c r="ZF357" s="35"/>
      <c r="ZG357" s="35"/>
      <c r="ZH357" s="35"/>
      <c r="ZI357" s="35"/>
      <c r="ZJ357" s="35"/>
      <c r="ZK357" s="35"/>
      <c r="ZL357" s="35"/>
      <c r="ZM357" s="35"/>
      <c r="ZN357" s="35"/>
      <c r="ZO357" s="35"/>
      <c r="ZP357" s="35"/>
      <c r="ZQ357" s="35"/>
      <c r="ZR357" s="35"/>
      <c r="ZS357" s="35"/>
      <c r="ZT357" s="35"/>
      <c r="ZU357" s="35"/>
      <c r="ZV357" s="35"/>
      <c r="ZW357" s="35"/>
      <c r="ZX357" s="35"/>
      <c r="ZY357" s="35"/>
      <c r="ZZ357" s="35"/>
      <c r="AAA357" s="35"/>
      <c r="AAB357" s="35"/>
      <c r="AAC357" s="35">
        <v>1</v>
      </c>
      <c r="AAD357" s="35"/>
      <c r="AAE357" s="35"/>
      <c r="AAF357" s="35"/>
      <c r="AAG357" s="35"/>
      <c r="AAH357" s="35"/>
      <c r="AAI357" s="35"/>
      <c r="AAJ357" s="35"/>
      <c r="AAK357" s="35"/>
      <c r="AAL357" s="35"/>
      <c r="AAM357" s="35"/>
      <c r="AAN357" s="35"/>
      <c r="AAO357" s="35"/>
      <c r="AAP357" s="35"/>
      <c r="AAQ357" s="35"/>
      <c r="AAR357" s="35"/>
      <c r="AAS357" s="35"/>
      <c r="AAT357" s="35"/>
      <c r="AAU357" s="35"/>
      <c r="AAV357" s="35"/>
      <c r="AAW357" s="35"/>
      <c r="AAX357" s="35"/>
      <c r="AAY357" s="35"/>
      <c r="AAZ357" s="35"/>
      <c r="ABA357" s="35"/>
      <c r="ABB357" s="35"/>
      <c r="ABC357" s="35"/>
      <c r="ABD357" s="35"/>
      <c r="ABE357" s="35"/>
      <c r="ABF357" s="35"/>
      <c r="ABG357" s="35"/>
      <c r="ABH357" s="35"/>
      <c r="ABI357" s="35"/>
      <c r="ABJ357" s="35"/>
      <c r="ABK357" s="35"/>
      <c r="ABL357" s="35"/>
      <c r="ABM357" s="35"/>
      <c r="ABN357" s="35"/>
      <c r="ABO357" s="35"/>
      <c r="ABP357" s="35"/>
      <c r="ABQ357" s="35"/>
      <c r="ABR357" s="35"/>
      <c r="ABS357" s="35"/>
      <c r="ABT357" s="35"/>
      <c r="ABU357" s="35"/>
      <c r="ABV357" s="35"/>
      <c r="ABW357" s="35"/>
      <c r="ABX357" s="35"/>
      <c r="ABY357" s="35"/>
      <c r="ABZ357" s="35"/>
      <c r="ACA357" s="35"/>
      <c r="ACB357" s="35"/>
      <c r="ACC357" s="35"/>
      <c r="ACD357" s="35"/>
      <c r="ACE357" s="35"/>
      <c r="ACF357" s="35"/>
      <c r="ACG357" s="35"/>
      <c r="ACH357" s="35"/>
      <c r="ACI357" s="35"/>
      <c r="ACJ357" s="35"/>
      <c r="ACK357" s="35"/>
      <c r="ACL357" s="35"/>
      <c r="ACM357" s="35"/>
      <c r="ACN357" s="35"/>
      <c r="ACO357" s="35"/>
      <c r="ACP357" s="35"/>
      <c r="ACQ357" s="35"/>
      <c r="ACR357" s="35"/>
      <c r="ACS357" s="35"/>
      <c r="ACT357" s="35"/>
      <c r="ACU357" s="35"/>
      <c r="ACV357" s="35"/>
      <c r="ACW357" s="35"/>
      <c r="ACX357" s="35"/>
      <c r="ACY357" s="35"/>
      <c r="ACZ357" s="35"/>
      <c r="ADA357" s="35"/>
      <c r="ADB357" s="35">
        <v>5</v>
      </c>
      <c r="ADC357" s="35"/>
      <c r="ADD357" s="35"/>
      <c r="ADE357" s="35"/>
      <c r="ADF357" s="35"/>
      <c r="ADG357" s="35"/>
      <c r="ADH357" s="35"/>
      <c r="ADI357" s="35"/>
      <c r="ADJ357" s="35"/>
      <c r="ADK357" s="35"/>
      <c r="ADL357" s="35"/>
      <c r="ADM357" s="35"/>
      <c r="ADN357" s="35"/>
      <c r="ADO357" s="35"/>
      <c r="ADP357" s="35"/>
      <c r="ADQ357" s="35"/>
      <c r="ADR357" s="35"/>
      <c r="ADS357" s="35"/>
      <c r="ADT357" s="35"/>
      <c r="ADU357" s="35"/>
      <c r="ADV357" s="35"/>
      <c r="ADW357" s="35"/>
      <c r="ADX357" s="35"/>
      <c r="ADY357" s="26">
        <f t="shared" si="15"/>
        <v>0</v>
      </c>
      <c r="ADZ357" s="5"/>
    </row>
    <row r="358" spans="1:806" s="33" customFormat="1" x14ac:dyDescent="0.2">
      <c r="A358" s="51" t="s">
        <v>450</v>
      </c>
      <c r="B358" s="65">
        <f t="shared" si="14"/>
        <v>0</v>
      </c>
      <c r="C358" s="57">
        <v>1</v>
      </c>
      <c r="D358" s="59">
        <v>44396</v>
      </c>
      <c r="E358" s="67">
        <v>79.8</v>
      </c>
      <c r="F358" s="67">
        <f t="shared" si="13"/>
        <v>0</v>
      </c>
      <c r="G358" s="6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15"/>
      <c r="BF358" s="15"/>
      <c r="BG358" s="136"/>
      <c r="BH358" s="35"/>
      <c r="BI358" s="35"/>
      <c r="BJ358" s="35"/>
      <c r="BK358" s="35"/>
      <c r="BL358" s="35"/>
      <c r="BM358" s="35"/>
      <c r="BN358" s="35"/>
      <c r="BO358" s="35"/>
      <c r="BP358" s="35"/>
      <c r="BQ358" s="35"/>
      <c r="BR358" s="35"/>
      <c r="BS358" s="35"/>
      <c r="BT358" s="35"/>
      <c r="BU358" s="35"/>
      <c r="BV358" s="35"/>
      <c r="BW358" s="35"/>
      <c r="BX358" s="35"/>
      <c r="BY358" s="35"/>
      <c r="BZ358" s="35"/>
      <c r="CA358" s="35"/>
      <c r="CB358" s="35"/>
      <c r="CC358" s="35"/>
      <c r="CD358" s="35"/>
      <c r="CE358" s="35"/>
      <c r="CF358" s="35"/>
      <c r="CG358" s="35"/>
      <c r="CH358" s="35"/>
      <c r="CI358" s="35"/>
      <c r="CJ358" s="35"/>
      <c r="CK358" s="35"/>
      <c r="CL358" s="35"/>
      <c r="CM358" s="35"/>
      <c r="CN358" s="35"/>
      <c r="CO358" s="35"/>
      <c r="CP358" s="35"/>
      <c r="CQ358" s="35"/>
      <c r="CR358" s="35"/>
      <c r="CS358" s="35"/>
      <c r="CT358" s="35"/>
      <c r="CU358" s="35"/>
      <c r="CV358" s="35"/>
      <c r="CW358" s="35"/>
      <c r="CX358" s="35"/>
      <c r="CY358" s="35"/>
      <c r="CZ358" s="35"/>
      <c r="DA358" s="35"/>
      <c r="DB358" s="35"/>
      <c r="DC358" s="35"/>
      <c r="DD358" s="35"/>
      <c r="DE358" s="35"/>
      <c r="DF358" s="35"/>
      <c r="DG358" s="35"/>
      <c r="DH358" s="35"/>
      <c r="DI358" s="35"/>
      <c r="DJ358" s="35"/>
      <c r="DK358" s="35"/>
      <c r="DL358" s="35"/>
      <c r="DM358" s="35"/>
      <c r="DN358" s="35"/>
      <c r="DO358" s="35"/>
      <c r="DP358" s="35"/>
      <c r="DQ358" s="35"/>
      <c r="DR358" s="35"/>
      <c r="DS358" s="35"/>
      <c r="DT358" s="35"/>
      <c r="DU358" s="35"/>
      <c r="DV358" s="35"/>
      <c r="DW358" s="35"/>
      <c r="DX358" s="35"/>
      <c r="DY358" s="35"/>
      <c r="DZ358" s="35"/>
      <c r="EA358" s="35"/>
      <c r="EB358" s="35"/>
      <c r="EC358" s="35"/>
      <c r="ED358" s="35"/>
      <c r="EE358" s="35"/>
      <c r="EF358" s="35"/>
      <c r="EG358" s="35"/>
      <c r="EH358" s="35"/>
      <c r="EI358" s="35"/>
      <c r="EJ358" s="35"/>
      <c r="EK358" s="35"/>
      <c r="EL358" s="35"/>
      <c r="EM358" s="35"/>
      <c r="EN358" s="35"/>
      <c r="EO358" s="35"/>
      <c r="EP358" s="35"/>
      <c r="EQ358" s="35"/>
      <c r="ER358" s="35"/>
      <c r="ES358" s="35"/>
      <c r="ET358" s="35"/>
      <c r="EU358" s="35"/>
      <c r="EV358" s="35"/>
      <c r="EW358" s="35"/>
      <c r="EX358" s="35"/>
      <c r="EY358" s="35"/>
      <c r="EZ358" s="35"/>
      <c r="FA358" s="35"/>
      <c r="FB358" s="35"/>
      <c r="FC358" s="35"/>
      <c r="FD358" s="35"/>
      <c r="FE358" s="35"/>
      <c r="FF358" s="35"/>
      <c r="FG358" s="35"/>
      <c r="FH358" s="35"/>
      <c r="FI358" s="35"/>
      <c r="FJ358" s="35"/>
      <c r="FK358" s="35"/>
      <c r="FL358" s="35"/>
      <c r="FM358" s="35"/>
      <c r="FN358" s="35"/>
      <c r="FO358" s="35"/>
      <c r="FP358" s="35"/>
      <c r="FQ358" s="35"/>
      <c r="FR358" s="35"/>
      <c r="FS358" s="35"/>
      <c r="FT358" s="35"/>
      <c r="FU358" s="35"/>
      <c r="FV358" s="35"/>
      <c r="FW358" s="35"/>
      <c r="FX358" s="35"/>
      <c r="FY358" s="35"/>
      <c r="FZ358" s="35"/>
      <c r="GA358" s="35"/>
      <c r="GB358" s="35"/>
      <c r="GC358" s="35"/>
      <c r="GD358" s="35"/>
      <c r="GE358" s="35"/>
      <c r="GF358" s="35"/>
      <c r="GG358" s="35"/>
      <c r="GH358" s="35"/>
      <c r="GI358" s="35"/>
      <c r="GJ358" s="35"/>
      <c r="GK358" s="35"/>
      <c r="GL358" s="35"/>
      <c r="GM358" s="35"/>
      <c r="GN358" s="35"/>
      <c r="GO358" s="35"/>
      <c r="GP358" s="35"/>
      <c r="GQ358" s="35"/>
      <c r="GR358" s="35"/>
      <c r="GS358" s="35"/>
      <c r="GT358" s="35"/>
      <c r="GU358" s="35"/>
      <c r="GV358" s="35"/>
      <c r="GW358" s="35"/>
      <c r="GX358" s="35"/>
      <c r="GY358" s="35"/>
      <c r="GZ358" s="35"/>
      <c r="HA358" s="35"/>
      <c r="HB358" s="35"/>
      <c r="HC358" s="35"/>
      <c r="HD358" s="35"/>
      <c r="HE358" s="35"/>
      <c r="HF358" s="35"/>
      <c r="HG358" s="35"/>
      <c r="HH358" s="35"/>
      <c r="HI358" s="35"/>
      <c r="HJ358" s="35"/>
      <c r="HK358" s="35"/>
      <c r="HL358" s="35"/>
      <c r="HM358" s="35"/>
      <c r="HN358" s="35"/>
      <c r="HO358" s="35"/>
      <c r="HP358" s="35"/>
      <c r="HQ358" s="35"/>
      <c r="HR358" s="35"/>
      <c r="HS358" s="35"/>
      <c r="HT358" s="35"/>
      <c r="HU358" s="35"/>
      <c r="HV358" s="35"/>
      <c r="HW358" s="35"/>
      <c r="HX358" s="35"/>
      <c r="HY358" s="35"/>
      <c r="HZ358" s="35"/>
      <c r="IA358" s="35"/>
      <c r="IB358" s="35"/>
      <c r="IC358" s="35"/>
      <c r="ID358" s="35"/>
      <c r="IE358" s="35"/>
      <c r="IF358" s="35"/>
      <c r="IG358" s="35"/>
      <c r="IH358" s="35"/>
      <c r="II358" s="35"/>
      <c r="IJ358" s="35"/>
      <c r="IK358" s="35"/>
      <c r="IL358" s="35"/>
      <c r="IM358" s="35"/>
      <c r="IN358" s="35"/>
      <c r="IO358" s="35"/>
      <c r="IP358" s="35"/>
      <c r="IQ358" s="35"/>
      <c r="IR358" s="35"/>
      <c r="IS358" s="35"/>
      <c r="IT358" s="35"/>
      <c r="IU358" s="35"/>
      <c r="IV358" s="35"/>
      <c r="IW358" s="35"/>
      <c r="IX358" s="35"/>
      <c r="IY358" s="35"/>
      <c r="IZ358" s="35"/>
      <c r="JA358" s="35"/>
      <c r="JB358" s="35"/>
      <c r="JC358" s="35"/>
      <c r="JD358" s="35"/>
      <c r="JE358" s="35"/>
      <c r="JF358" s="35"/>
      <c r="JG358" s="35"/>
      <c r="JH358" s="35"/>
      <c r="JI358" s="35"/>
      <c r="JJ358" s="35"/>
      <c r="JK358" s="35"/>
      <c r="JL358" s="35"/>
      <c r="JM358" s="35"/>
      <c r="JN358" s="35"/>
      <c r="JO358" s="35"/>
      <c r="JP358" s="35"/>
      <c r="JQ358" s="35"/>
      <c r="JR358" s="35"/>
      <c r="JS358" s="35"/>
      <c r="JT358" s="35"/>
      <c r="JU358" s="35"/>
      <c r="JV358" s="35"/>
      <c r="JW358" s="35"/>
      <c r="JX358" s="35"/>
      <c r="JY358" s="35"/>
      <c r="JZ358" s="35"/>
      <c r="KA358" s="35"/>
      <c r="KB358" s="35"/>
      <c r="KC358" s="35"/>
      <c r="KD358" s="35"/>
      <c r="KE358" s="35"/>
      <c r="KF358" s="35"/>
      <c r="KG358" s="35"/>
      <c r="KH358" s="35"/>
      <c r="KI358" s="35"/>
      <c r="KJ358" s="35"/>
      <c r="KK358" s="35"/>
      <c r="KL358" s="35"/>
      <c r="KM358" s="35"/>
      <c r="KN358" s="35"/>
      <c r="KO358" s="35"/>
      <c r="KP358" s="35"/>
      <c r="KQ358" s="35"/>
      <c r="KR358" s="35"/>
      <c r="KS358" s="35"/>
      <c r="KT358" s="35"/>
      <c r="KU358" s="35"/>
      <c r="KV358" s="35"/>
      <c r="KW358" s="35"/>
      <c r="KX358" s="35"/>
      <c r="KY358" s="35"/>
      <c r="KZ358" s="35"/>
      <c r="LA358" s="35"/>
      <c r="LB358" s="35"/>
      <c r="LC358" s="35"/>
      <c r="LD358" s="35"/>
      <c r="LE358" s="35"/>
      <c r="LF358" s="35"/>
      <c r="LG358" s="35"/>
      <c r="LH358" s="35"/>
      <c r="LI358" s="35"/>
      <c r="LJ358" s="35"/>
      <c r="LK358" s="35"/>
      <c r="LL358" s="35"/>
      <c r="LM358" s="35"/>
      <c r="LN358" s="35"/>
      <c r="LO358" s="35"/>
      <c r="LP358" s="35"/>
      <c r="LQ358" s="35"/>
      <c r="LR358" s="35"/>
      <c r="LS358" s="35"/>
      <c r="LT358" s="35"/>
      <c r="LU358" s="35"/>
      <c r="LV358" s="35"/>
      <c r="LW358" s="35"/>
      <c r="LX358" s="35"/>
      <c r="LY358" s="35"/>
      <c r="LZ358" s="35"/>
      <c r="MA358" s="35"/>
      <c r="MB358" s="35"/>
      <c r="MC358" s="35"/>
      <c r="MD358" s="35"/>
      <c r="ME358" s="35"/>
      <c r="MF358" s="35"/>
      <c r="MG358" s="35"/>
      <c r="MH358" s="35"/>
      <c r="MI358" s="35"/>
      <c r="MJ358" s="35"/>
      <c r="MK358" s="35"/>
      <c r="ML358" s="35"/>
      <c r="MM358" s="35"/>
      <c r="MN358" s="35"/>
      <c r="MO358" s="35"/>
      <c r="MP358" s="35"/>
      <c r="MQ358" s="35"/>
      <c r="MR358" s="35"/>
      <c r="MS358" s="35"/>
      <c r="MT358" s="35"/>
      <c r="MU358" s="35"/>
      <c r="MV358" s="35"/>
      <c r="MW358" s="35"/>
      <c r="MX358" s="35"/>
      <c r="MY358" s="35"/>
      <c r="MZ358" s="35"/>
      <c r="NA358" s="35"/>
      <c r="NB358" s="35"/>
      <c r="NC358" s="35"/>
      <c r="ND358" s="35"/>
      <c r="NE358" s="35"/>
      <c r="NF358" s="35"/>
      <c r="NG358" s="35"/>
      <c r="NH358" s="35"/>
      <c r="NI358" s="35"/>
      <c r="NJ358" s="35"/>
      <c r="NK358" s="35"/>
      <c r="NL358" s="35"/>
      <c r="NM358" s="35"/>
      <c r="NN358" s="35"/>
      <c r="NO358" s="35"/>
      <c r="NP358" s="35"/>
      <c r="NQ358" s="35"/>
      <c r="NR358" s="35"/>
      <c r="NS358" s="35"/>
      <c r="NT358" s="35"/>
      <c r="NU358" s="35"/>
      <c r="NV358" s="35"/>
      <c r="NW358" s="35"/>
      <c r="NX358" s="35"/>
      <c r="NY358" s="35"/>
      <c r="NZ358" s="35"/>
      <c r="OA358" s="35"/>
      <c r="OB358" s="35"/>
      <c r="OC358" s="35"/>
      <c r="OD358" s="35"/>
      <c r="OE358" s="35"/>
      <c r="OF358" s="35"/>
      <c r="OG358" s="35"/>
      <c r="OH358" s="35"/>
      <c r="OI358" s="35"/>
      <c r="OJ358" s="35"/>
      <c r="OK358" s="35"/>
      <c r="OL358" s="35"/>
      <c r="OM358" s="35"/>
      <c r="ON358" s="35"/>
      <c r="OO358" s="35"/>
      <c r="OP358" s="35"/>
      <c r="OQ358" s="35"/>
      <c r="OR358" s="35"/>
      <c r="OS358" s="35"/>
      <c r="OT358" s="35"/>
      <c r="OU358" s="35"/>
      <c r="OV358" s="35"/>
      <c r="OW358" s="35"/>
      <c r="OX358" s="35"/>
      <c r="OY358" s="35"/>
      <c r="OZ358" s="35"/>
      <c r="PA358" s="35"/>
      <c r="PB358" s="35"/>
      <c r="PC358" s="35"/>
      <c r="PD358" s="35"/>
      <c r="PE358" s="35"/>
      <c r="PF358" s="35"/>
      <c r="PG358" s="35"/>
      <c r="PH358" s="35"/>
      <c r="PI358" s="35"/>
      <c r="PJ358" s="35"/>
      <c r="PK358" s="35"/>
      <c r="PL358" s="35"/>
      <c r="PM358" s="35"/>
      <c r="PN358" s="35"/>
      <c r="PO358" s="35"/>
      <c r="PP358" s="35"/>
      <c r="PQ358" s="35"/>
      <c r="PR358" s="35"/>
      <c r="PS358" s="35"/>
      <c r="PT358" s="35"/>
      <c r="PU358" s="35"/>
      <c r="PV358" s="35"/>
      <c r="PW358" s="35"/>
      <c r="PX358" s="35"/>
      <c r="PY358" s="35"/>
      <c r="PZ358" s="35"/>
      <c r="QA358" s="35"/>
      <c r="QB358" s="35"/>
      <c r="QC358" s="35"/>
      <c r="QD358" s="35"/>
      <c r="QE358" s="35"/>
      <c r="QF358" s="35"/>
      <c r="QG358" s="35"/>
      <c r="QH358" s="35"/>
      <c r="QI358" s="35"/>
      <c r="QJ358" s="35"/>
      <c r="QK358" s="35"/>
      <c r="QL358" s="35"/>
      <c r="QM358" s="35"/>
      <c r="QN358" s="35"/>
      <c r="QO358" s="35"/>
      <c r="QP358" s="35"/>
      <c r="QQ358" s="35"/>
      <c r="QR358" s="35"/>
      <c r="QS358" s="35"/>
      <c r="QT358" s="35"/>
      <c r="QU358" s="35"/>
      <c r="QV358" s="35"/>
      <c r="QW358" s="35"/>
      <c r="QX358" s="35"/>
      <c r="QY358" s="35"/>
      <c r="QZ358" s="35"/>
      <c r="RA358" s="35"/>
      <c r="RB358" s="35"/>
      <c r="RC358" s="35"/>
      <c r="RD358" s="35"/>
      <c r="RE358" s="35"/>
      <c r="RF358" s="35"/>
      <c r="RG358" s="35"/>
      <c r="RH358" s="35"/>
      <c r="RI358" s="35"/>
      <c r="RJ358" s="35"/>
      <c r="RK358" s="35"/>
      <c r="RL358" s="35"/>
      <c r="RM358" s="35"/>
      <c r="RN358" s="35"/>
      <c r="RO358" s="35"/>
      <c r="RP358" s="35"/>
      <c r="RQ358" s="35"/>
      <c r="RR358" s="35"/>
      <c r="RS358" s="35"/>
      <c r="RT358" s="35"/>
      <c r="RU358" s="35"/>
      <c r="RV358" s="35"/>
      <c r="RW358" s="35"/>
      <c r="RX358" s="35"/>
      <c r="RY358" s="35"/>
      <c r="RZ358" s="35"/>
      <c r="SA358" s="35"/>
      <c r="SB358" s="35"/>
      <c r="SC358" s="35"/>
      <c r="SD358" s="35"/>
      <c r="SE358" s="35"/>
      <c r="SF358" s="35"/>
      <c r="SG358" s="35"/>
      <c r="SH358" s="35"/>
      <c r="SI358" s="35"/>
      <c r="SJ358" s="35"/>
      <c r="SK358" s="35"/>
      <c r="SL358" s="35"/>
      <c r="SM358" s="35"/>
      <c r="SN358" s="35"/>
      <c r="SO358" s="35"/>
      <c r="SP358" s="35"/>
      <c r="SQ358" s="35"/>
      <c r="SR358" s="35"/>
      <c r="SS358" s="35"/>
      <c r="ST358" s="35"/>
      <c r="SU358" s="35"/>
      <c r="SV358" s="35"/>
      <c r="SW358" s="35"/>
      <c r="SX358" s="35"/>
      <c r="SY358" s="35"/>
      <c r="SZ358" s="35"/>
      <c r="TA358" s="35"/>
      <c r="TB358" s="35"/>
      <c r="TC358" s="35"/>
      <c r="TD358" s="35"/>
      <c r="TE358" s="35"/>
      <c r="TF358" s="35"/>
      <c r="TG358" s="35"/>
      <c r="TH358" s="35"/>
      <c r="TI358" s="35"/>
      <c r="TJ358" s="35"/>
      <c r="TK358" s="35"/>
      <c r="TL358" s="35"/>
      <c r="TM358" s="35"/>
      <c r="TN358" s="35"/>
      <c r="TO358" s="35"/>
      <c r="TP358" s="35"/>
      <c r="TQ358" s="35"/>
      <c r="TR358" s="35"/>
      <c r="TS358" s="35"/>
      <c r="TT358" s="35"/>
      <c r="TU358" s="35"/>
      <c r="TV358" s="35"/>
      <c r="TW358" s="35"/>
      <c r="TX358" s="35"/>
      <c r="TY358" s="35"/>
      <c r="TZ358" s="35"/>
      <c r="UA358" s="35"/>
      <c r="UB358" s="35"/>
      <c r="UC358" s="35"/>
      <c r="UD358" s="35"/>
      <c r="UE358" s="35"/>
      <c r="UF358" s="35"/>
      <c r="UG358" s="35"/>
      <c r="UH358" s="35"/>
      <c r="UI358" s="35"/>
      <c r="UJ358" s="35"/>
      <c r="UK358" s="35"/>
      <c r="UL358" s="35"/>
      <c r="UM358" s="35"/>
      <c r="UN358" s="35"/>
      <c r="UO358" s="35"/>
      <c r="UP358" s="35"/>
      <c r="UQ358" s="35"/>
      <c r="UR358" s="35"/>
      <c r="US358" s="35"/>
      <c r="UT358" s="35"/>
      <c r="UU358" s="35"/>
      <c r="UV358" s="35"/>
      <c r="UW358" s="35"/>
      <c r="UX358" s="35"/>
      <c r="UY358" s="35"/>
      <c r="UZ358" s="35"/>
      <c r="VA358" s="35"/>
      <c r="VB358" s="35"/>
      <c r="VC358" s="35"/>
      <c r="VD358" s="35"/>
      <c r="VE358" s="35"/>
      <c r="VF358" s="35"/>
      <c r="VG358" s="35"/>
      <c r="VH358" s="35"/>
      <c r="VI358" s="35"/>
      <c r="VJ358" s="35"/>
      <c r="VK358" s="35"/>
      <c r="VL358" s="35"/>
      <c r="VM358" s="35"/>
      <c r="VN358" s="35"/>
      <c r="VO358" s="35"/>
      <c r="VP358" s="35"/>
      <c r="VQ358" s="35"/>
      <c r="VR358" s="35"/>
      <c r="VS358" s="35"/>
      <c r="VT358" s="35"/>
      <c r="VU358" s="35"/>
      <c r="VV358" s="35"/>
      <c r="VW358" s="35"/>
      <c r="VX358" s="35"/>
      <c r="VY358" s="35"/>
      <c r="VZ358" s="35"/>
      <c r="WA358" s="35"/>
      <c r="WB358" s="35"/>
      <c r="WC358" s="35"/>
      <c r="WD358" s="35"/>
      <c r="WE358" s="35"/>
      <c r="WF358" s="35"/>
      <c r="WG358" s="35"/>
      <c r="WH358" s="35"/>
      <c r="WI358" s="35"/>
      <c r="WJ358" s="35"/>
      <c r="WK358" s="35"/>
      <c r="WL358" s="35"/>
      <c r="WM358" s="35"/>
      <c r="WN358" s="35"/>
      <c r="WO358" s="35"/>
      <c r="WP358" s="35"/>
      <c r="WQ358" s="35"/>
      <c r="WR358" s="35"/>
      <c r="WS358" s="35"/>
      <c r="WT358" s="35"/>
      <c r="WU358" s="35"/>
      <c r="WV358" s="35"/>
      <c r="WW358" s="35"/>
      <c r="WX358" s="35"/>
      <c r="WY358" s="35"/>
      <c r="WZ358" s="35"/>
      <c r="XA358" s="35"/>
      <c r="XB358" s="35"/>
      <c r="XC358" s="35"/>
      <c r="XD358" s="35"/>
      <c r="XE358" s="35"/>
      <c r="XF358" s="35"/>
      <c r="XG358" s="35"/>
      <c r="XH358" s="35"/>
      <c r="XI358" s="35"/>
      <c r="XJ358" s="35"/>
      <c r="XK358" s="35"/>
      <c r="XL358" s="35"/>
      <c r="XM358" s="35"/>
      <c r="XN358" s="35"/>
      <c r="XO358" s="35"/>
      <c r="XP358" s="35"/>
      <c r="XQ358" s="35"/>
      <c r="XR358" s="35"/>
      <c r="XS358" s="35"/>
      <c r="XT358" s="35"/>
      <c r="XU358" s="35"/>
      <c r="XV358" s="35"/>
      <c r="XW358" s="35"/>
      <c r="XX358" s="35"/>
      <c r="XY358" s="35"/>
      <c r="XZ358" s="35"/>
      <c r="YA358" s="35"/>
      <c r="YB358" s="35"/>
      <c r="YC358" s="35"/>
      <c r="YD358" s="35"/>
      <c r="YE358" s="35"/>
      <c r="YF358" s="35"/>
      <c r="YG358" s="35"/>
      <c r="YH358" s="35"/>
      <c r="YI358" s="35"/>
      <c r="YJ358" s="35"/>
      <c r="YK358" s="35"/>
      <c r="YL358" s="35"/>
      <c r="YM358" s="35"/>
      <c r="YN358" s="35"/>
      <c r="YO358" s="35"/>
      <c r="YP358" s="35"/>
      <c r="YQ358" s="35"/>
      <c r="YR358" s="35"/>
      <c r="YS358" s="35"/>
      <c r="YT358" s="35"/>
      <c r="YU358" s="35"/>
      <c r="YV358" s="35"/>
      <c r="YW358" s="35"/>
      <c r="YX358" s="35"/>
      <c r="YY358" s="35"/>
      <c r="YZ358" s="35"/>
      <c r="ZA358" s="35"/>
      <c r="ZB358" s="35"/>
      <c r="ZC358" s="35"/>
      <c r="ZD358" s="35"/>
      <c r="ZE358" s="35"/>
      <c r="ZF358" s="35"/>
      <c r="ZG358" s="35"/>
      <c r="ZH358" s="35"/>
      <c r="ZI358" s="35"/>
      <c r="ZJ358" s="35"/>
      <c r="ZK358" s="35"/>
      <c r="ZL358" s="35"/>
      <c r="ZM358" s="35"/>
      <c r="ZN358" s="35"/>
      <c r="ZO358" s="35"/>
      <c r="ZP358" s="35"/>
      <c r="ZQ358" s="35"/>
      <c r="ZR358" s="35"/>
      <c r="ZS358" s="35"/>
      <c r="ZT358" s="35"/>
      <c r="ZU358" s="35"/>
      <c r="ZV358" s="35"/>
      <c r="ZW358" s="35"/>
      <c r="ZX358" s="35"/>
      <c r="ZY358" s="35"/>
      <c r="ZZ358" s="35"/>
      <c r="AAA358" s="35"/>
      <c r="AAB358" s="35"/>
      <c r="AAC358" s="35"/>
      <c r="AAD358" s="35"/>
      <c r="AAE358" s="35"/>
      <c r="AAF358" s="35"/>
      <c r="AAG358" s="35"/>
      <c r="AAH358" s="35"/>
      <c r="AAI358" s="35"/>
      <c r="AAJ358" s="35"/>
      <c r="AAK358" s="35"/>
      <c r="AAL358" s="35"/>
      <c r="AAM358" s="35"/>
      <c r="AAN358" s="35"/>
      <c r="AAO358" s="35"/>
      <c r="AAP358" s="35"/>
      <c r="AAQ358" s="35"/>
      <c r="AAR358" s="35"/>
      <c r="AAS358" s="35"/>
      <c r="AAT358" s="35"/>
      <c r="AAU358" s="35"/>
      <c r="AAV358" s="35"/>
      <c r="AAW358" s="35"/>
      <c r="AAX358" s="35"/>
      <c r="AAY358" s="35"/>
      <c r="AAZ358" s="35"/>
      <c r="ABA358" s="35"/>
      <c r="ABB358" s="35"/>
      <c r="ABC358" s="35"/>
      <c r="ABD358" s="35"/>
      <c r="ABE358" s="35"/>
      <c r="ABF358" s="35"/>
      <c r="ABG358" s="35"/>
      <c r="ABH358" s="35"/>
      <c r="ABI358" s="35"/>
      <c r="ABJ358" s="35"/>
      <c r="ABK358" s="35"/>
      <c r="ABL358" s="35"/>
      <c r="ABM358" s="35"/>
      <c r="ABN358" s="35"/>
      <c r="ABO358" s="35"/>
      <c r="ABP358" s="35"/>
      <c r="ABQ358" s="35"/>
      <c r="ABR358" s="35"/>
      <c r="ABS358" s="35"/>
      <c r="ABT358" s="35"/>
      <c r="ABU358" s="35"/>
      <c r="ABV358" s="35"/>
      <c r="ABW358" s="35"/>
      <c r="ABX358" s="35"/>
      <c r="ABY358" s="35"/>
      <c r="ABZ358" s="35"/>
      <c r="ACA358" s="35"/>
      <c r="ACB358" s="35"/>
      <c r="ACC358" s="35"/>
      <c r="ACD358" s="35"/>
      <c r="ACE358" s="35"/>
      <c r="ACF358" s="35"/>
      <c r="ACG358" s="35"/>
      <c r="ACH358" s="35"/>
      <c r="ACI358" s="35"/>
      <c r="ACJ358" s="35"/>
      <c r="ACK358" s="35"/>
      <c r="ACL358" s="35"/>
      <c r="ACM358" s="35"/>
      <c r="ACN358" s="35"/>
      <c r="ACO358" s="35"/>
      <c r="ACP358" s="35"/>
      <c r="ACQ358" s="35"/>
      <c r="ACR358" s="35"/>
      <c r="ACS358" s="35"/>
      <c r="ACT358" s="35"/>
      <c r="ACU358" s="35"/>
      <c r="ACV358" s="35"/>
      <c r="ACW358" s="35"/>
      <c r="ACX358" s="35"/>
      <c r="ACY358" s="35"/>
      <c r="ACZ358" s="35"/>
      <c r="ADA358" s="35"/>
      <c r="ADB358" s="35"/>
      <c r="ADC358" s="35"/>
      <c r="ADD358" s="35"/>
      <c r="ADE358" s="35"/>
      <c r="ADF358" s="35"/>
      <c r="ADG358" s="35"/>
      <c r="ADH358" s="35"/>
      <c r="ADI358" s="35"/>
      <c r="ADJ358" s="35"/>
      <c r="ADK358" s="35"/>
      <c r="ADL358" s="35"/>
      <c r="ADM358" s="35"/>
      <c r="ADN358" s="35"/>
      <c r="ADO358" s="35"/>
      <c r="ADP358" s="35"/>
      <c r="ADQ358" s="35"/>
      <c r="ADR358" s="35"/>
      <c r="ADS358" s="35"/>
      <c r="ADT358" s="35"/>
      <c r="ADU358" s="35"/>
      <c r="ADV358" s="35"/>
      <c r="ADW358" s="35"/>
      <c r="ADX358" s="35"/>
      <c r="ADY358" s="26">
        <f t="shared" si="15"/>
        <v>0</v>
      </c>
      <c r="ADZ358" s="5"/>
    </row>
    <row r="359" spans="1:806" s="33" customFormat="1" x14ac:dyDescent="0.2">
      <c r="A359" s="51" t="s">
        <v>421</v>
      </c>
      <c r="B359" s="65">
        <f t="shared" si="14"/>
        <v>0</v>
      </c>
      <c r="C359" s="57">
        <v>10</v>
      </c>
      <c r="D359" s="59">
        <v>44249</v>
      </c>
      <c r="E359" s="67">
        <v>27.78</v>
      </c>
      <c r="F359" s="67">
        <f t="shared" si="13"/>
        <v>0</v>
      </c>
      <c r="G359" s="6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15"/>
      <c r="BF359" s="15"/>
      <c r="BG359" s="136"/>
      <c r="BH359" s="35"/>
      <c r="BI359" s="35"/>
      <c r="BJ359" s="35"/>
      <c r="BK359" s="35"/>
      <c r="BL359" s="35"/>
      <c r="BM359" s="35"/>
      <c r="BN359" s="35"/>
      <c r="BO359" s="35"/>
      <c r="BP359" s="35"/>
      <c r="BQ359" s="35"/>
      <c r="BR359" s="35"/>
      <c r="BS359" s="35"/>
      <c r="BT359" s="35"/>
      <c r="BU359" s="35"/>
      <c r="BV359" s="35"/>
      <c r="BW359" s="35"/>
      <c r="BX359" s="35"/>
      <c r="BY359" s="35"/>
      <c r="BZ359" s="35"/>
      <c r="CA359" s="35"/>
      <c r="CB359" s="35"/>
      <c r="CC359" s="35"/>
      <c r="CD359" s="35"/>
      <c r="CE359" s="35"/>
      <c r="CF359" s="35"/>
      <c r="CG359" s="35"/>
      <c r="CH359" s="35"/>
      <c r="CI359" s="35"/>
      <c r="CJ359" s="35"/>
      <c r="CK359" s="35"/>
      <c r="CL359" s="35"/>
      <c r="CM359" s="35"/>
      <c r="CN359" s="35"/>
      <c r="CO359" s="35"/>
      <c r="CP359" s="35"/>
      <c r="CQ359" s="35"/>
      <c r="CR359" s="35"/>
      <c r="CS359" s="35"/>
      <c r="CT359" s="35"/>
      <c r="CU359" s="35"/>
      <c r="CV359" s="35"/>
      <c r="CW359" s="35"/>
      <c r="CX359" s="35"/>
      <c r="CY359" s="35"/>
      <c r="CZ359" s="35"/>
      <c r="DA359" s="35"/>
      <c r="DB359" s="35"/>
      <c r="DC359" s="35"/>
      <c r="DD359" s="35"/>
      <c r="DE359" s="35"/>
      <c r="DF359" s="35"/>
      <c r="DG359" s="35"/>
      <c r="DH359" s="35"/>
      <c r="DI359" s="35"/>
      <c r="DJ359" s="35"/>
      <c r="DK359" s="35"/>
      <c r="DL359" s="35"/>
      <c r="DM359" s="35"/>
      <c r="DN359" s="35"/>
      <c r="DO359" s="35"/>
      <c r="DP359" s="35"/>
      <c r="DQ359" s="35"/>
      <c r="DR359" s="35"/>
      <c r="DS359" s="35"/>
      <c r="DT359" s="35"/>
      <c r="DU359" s="35"/>
      <c r="DV359" s="35"/>
      <c r="DW359" s="35"/>
      <c r="DX359" s="35"/>
      <c r="DY359" s="35"/>
      <c r="DZ359" s="35"/>
      <c r="EA359" s="35"/>
      <c r="EB359" s="35"/>
      <c r="EC359" s="35"/>
      <c r="ED359" s="35"/>
      <c r="EE359" s="35"/>
      <c r="EF359" s="35"/>
      <c r="EG359" s="35"/>
      <c r="EH359" s="35"/>
      <c r="EI359" s="35"/>
      <c r="EJ359" s="35"/>
      <c r="EK359" s="35"/>
      <c r="EL359" s="35"/>
      <c r="EM359" s="35"/>
      <c r="EN359" s="35"/>
      <c r="EO359" s="35"/>
      <c r="EP359" s="35"/>
      <c r="EQ359" s="35"/>
      <c r="ER359" s="35"/>
      <c r="ES359" s="35"/>
      <c r="ET359" s="35"/>
      <c r="EU359" s="35"/>
      <c r="EV359" s="35"/>
      <c r="EW359" s="35"/>
      <c r="EX359" s="35"/>
      <c r="EY359" s="35"/>
      <c r="EZ359" s="35"/>
      <c r="FA359" s="35"/>
      <c r="FB359" s="35"/>
      <c r="FC359" s="35"/>
      <c r="FD359" s="35"/>
      <c r="FE359" s="35"/>
      <c r="FF359" s="35"/>
      <c r="FG359" s="35"/>
      <c r="FH359" s="35"/>
      <c r="FI359" s="35"/>
      <c r="FJ359" s="35"/>
      <c r="FK359" s="35"/>
      <c r="FL359" s="35"/>
      <c r="FM359" s="35"/>
      <c r="FN359" s="35"/>
      <c r="FO359" s="35"/>
      <c r="FP359" s="35"/>
      <c r="FQ359" s="35"/>
      <c r="FR359" s="35"/>
      <c r="FS359" s="35"/>
      <c r="FT359" s="35"/>
      <c r="FU359" s="35"/>
      <c r="FV359" s="35"/>
      <c r="FW359" s="35"/>
      <c r="FX359" s="35"/>
      <c r="FY359" s="35"/>
      <c r="FZ359" s="35"/>
      <c r="GA359" s="35"/>
      <c r="GB359" s="35"/>
      <c r="GC359" s="35"/>
      <c r="GD359" s="35"/>
      <c r="GE359" s="35"/>
      <c r="GF359" s="35"/>
      <c r="GG359" s="35"/>
      <c r="GH359" s="35"/>
      <c r="GI359" s="35"/>
      <c r="GJ359" s="35"/>
      <c r="GK359" s="35"/>
      <c r="GL359" s="35"/>
      <c r="GM359" s="35"/>
      <c r="GN359" s="35"/>
      <c r="GO359" s="35"/>
      <c r="GP359" s="35"/>
      <c r="GQ359" s="35"/>
      <c r="GR359" s="35"/>
      <c r="GS359" s="35"/>
      <c r="GT359" s="35"/>
      <c r="GU359" s="35"/>
      <c r="GV359" s="35"/>
      <c r="GW359" s="35"/>
      <c r="GX359" s="35"/>
      <c r="GY359" s="35"/>
      <c r="GZ359" s="35"/>
      <c r="HA359" s="35"/>
      <c r="HB359" s="35"/>
      <c r="HC359" s="35"/>
      <c r="HD359" s="35"/>
      <c r="HE359" s="35"/>
      <c r="HF359" s="35"/>
      <c r="HG359" s="35"/>
      <c r="HH359" s="35"/>
      <c r="HI359" s="35"/>
      <c r="HJ359" s="35"/>
      <c r="HK359" s="35"/>
      <c r="HL359" s="35"/>
      <c r="HM359" s="35"/>
      <c r="HN359" s="35"/>
      <c r="HO359" s="35"/>
      <c r="HP359" s="35"/>
      <c r="HQ359" s="35"/>
      <c r="HR359" s="35"/>
      <c r="HS359" s="35"/>
      <c r="HT359" s="35"/>
      <c r="HU359" s="35"/>
      <c r="HV359" s="35"/>
      <c r="HW359" s="35"/>
      <c r="HX359" s="35"/>
      <c r="HY359" s="35"/>
      <c r="HZ359" s="35"/>
      <c r="IA359" s="35"/>
      <c r="IB359" s="35"/>
      <c r="IC359" s="35"/>
      <c r="ID359" s="35"/>
      <c r="IE359" s="35"/>
      <c r="IF359" s="35"/>
      <c r="IG359" s="35"/>
      <c r="IH359" s="35"/>
      <c r="II359" s="35"/>
      <c r="IJ359" s="35"/>
      <c r="IK359" s="35"/>
      <c r="IL359" s="35"/>
      <c r="IM359" s="35"/>
      <c r="IN359" s="35"/>
      <c r="IO359" s="35"/>
      <c r="IP359" s="35"/>
      <c r="IQ359" s="35"/>
      <c r="IR359" s="35"/>
      <c r="IS359" s="35"/>
      <c r="IT359" s="35"/>
      <c r="IU359" s="35"/>
      <c r="IV359" s="35"/>
      <c r="IW359" s="35"/>
      <c r="IX359" s="35"/>
      <c r="IY359" s="35"/>
      <c r="IZ359" s="35"/>
      <c r="JA359" s="35"/>
      <c r="JB359" s="35"/>
      <c r="JC359" s="35"/>
      <c r="JD359" s="35"/>
      <c r="JE359" s="35"/>
      <c r="JF359" s="35"/>
      <c r="JG359" s="35"/>
      <c r="JH359" s="35"/>
      <c r="JI359" s="35"/>
      <c r="JJ359" s="35"/>
      <c r="JK359" s="35"/>
      <c r="JL359" s="35"/>
      <c r="JM359" s="35"/>
      <c r="JN359" s="35"/>
      <c r="JO359" s="35"/>
      <c r="JP359" s="35"/>
      <c r="JQ359" s="35"/>
      <c r="JR359" s="35"/>
      <c r="JS359" s="35"/>
      <c r="JT359" s="35"/>
      <c r="JU359" s="35"/>
      <c r="JV359" s="35"/>
      <c r="JW359" s="35"/>
      <c r="JX359" s="35"/>
      <c r="JY359" s="35"/>
      <c r="JZ359" s="35"/>
      <c r="KA359" s="35"/>
      <c r="KB359" s="35"/>
      <c r="KC359" s="35"/>
      <c r="KD359" s="35"/>
      <c r="KE359" s="35"/>
      <c r="KF359" s="35"/>
      <c r="KG359" s="35"/>
      <c r="KH359" s="35"/>
      <c r="KI359" s="35"/>
      <c r="KJ359" s="35"/>
      <c r="KK359" s="35"/>
      <c r="KL359" s="35"/>
      <c r="KM359" s="35"/>
      <c r="KN359" s="35"/>
      <c r="KO359" s="35"/>
      <c r="KP359" s="35"/>
      <c r="KQ359" s="35"/>
      <c r="KR359" s="35"/>
      <c r="KS359" s="35"/>
      <c r="KT359" s="35"/>
      <c r="KU359" s="35"/>
      <c r="KV359" s="35"/>
      <c r="KW359" s="35"/>
      <c r="KX359" s="35"/>
      <c r="KY359" s="35"/>
      <c r="KZ359" s="35"/>
      <c r="LA359" s="35"/>
      <c r="LB359" s="35"/>
      <c r="LC359" s="35"/>
      <c r="LD359" s="35"/>
      <c r="LE359" s="35"/>
      <c r="LF359" s="35"/>
      <c r="LG359" s="35"/>
      <c r="LH359" s="35"/>
      <c r="LI359" s="35"/>
      <c r="LJ359" s="35"/>
      <c r="LK359" s="35"/>
      <c r="LL359" s="35"/>
      <c r="LM359" s="35"/>
      <c r="LN359" s="35"/>
      <c r="LO359" s="35"/>
      <c r="LP359" s="35"/>
      <c r="LQ359" s="35"/>
      <c r="LR359" s="35"/>
      <c r="LS359" s="35"/>
      <c r="LT359" s="35"/>
      <c r="LU359" s="35"/>
      <c r="LV359" s="35"/>
      <c r="LW359" s="35"/>
      <c r="LX359" s="35"/>
      <c r="LY359" s="35"/>
      <c r="LZ359" s="35"/>
      <c r="MA359" s="35"/>
      <c r="MB359" s="35"/>
      <c r="MC359" s="35"/>
      <c r="MD359" s="35"/>
      <c r="ME359" s="35"/>
      <c r="MF359" s="35"/>
      <c r="MG359" s="35"/>
      <c r="MH359" s="35"/>
      <c r="MI359" s="35"/>
      <c r="MJ359" s="35"/>
      <c r="MK359" s="35"/>
      <c r="ML359" s="35"/>
      <c r="MM359" s="35"/>
      <c r="MN359" s="35"/>
      <c r="MO359" s="35"/>
      <c r="MP359" s="35"/>
      <c r="MQ359" s="35"/>
      <c r="MR359" s="35"/>
      <c r="MS359" s="35"/>
      <c r="MT359" s="35"/>
      <c r="MU359" s="35"/>
      <c r="MV359" s="35"/>
      <c r="MW359" s="35"/>
      <c r="MX359" s="35"/>
      <c r="MY359" s="35"/>
      <c r="MZ359" s="35"/>
      <c r="NA359" s="35"/>
      <c r="NB359" s="35"/>
      <c r="NC359" s="35"/>
      <c r="ND359" s="35"/>
      <c r="NE359" s="35"/>
      <c r="NF359" s="35"/>
      <c r="NG359" s="35"/>
      <c r="NH359" s="35"/>
      <c r="NI359" s="35"/>
      <c r="NJ359" s="35"/>
      <c r="NK359" s="35"/>
      <c r="NL359" s="35"/>
      <c r="NM359" s="35"/>
      <c r="NN359" s="35"/>
      <c r="NO359" s="35"/>
      <c r="NP359" s="35"/>
      <c r="NQ359" s="35"/>
      <c r="NR359" s="35"/>
      <c r="NS359" s="35"/>
      <c r="NT359" s="35"/>
      <c r="NU359" s="35"/>
      <c r="NV359" s="35"/>
      <c r="NW359" s="35"/>
      <c r="NX359" s="35"/>
      <c r="NY359" s="35"/>
      <c r="NZ359" s="35"/>
      <c r="OA359" s="35"/>
      <c r="OB359" s="35"/>
      <c r="OC359" s="35"/>
      <c r="OD359" s="35"/>
      <c r="OE359" s="35"/>
      <c r="OF359" s="35"/>
      <c r="OG359" s="35"/>
      <c r="OH359" s="35"/>
      <c r="OI359" s="35"/>
      <c r="OJ359" s="35"/>
      <c r="OK359" s="35"/>
      <c r="OL359" s="35"/>
      <c r="OM359" s="35"/>
      <c r="ON359" s="35"/>
      <c r="OO359" s="35"/>
      <c r="OP359" s="35"/>
      <c r="OQ359" s="35"/>
      <c r="OR359" s="35"/>
      <c r="OS359" s="35"/>
      <c r="OT359" s="35"/>
      <c r="OU359" s="35"/>
      <c r="OV359" s="35"/>
      <c r="OW359" s="35"/>
      <c r="OX359" s="35"/>
      <c r="OY359" s="35"/>
      <c r="OZ359" s="35"/>
      <c r="PA359" s="35"/>
      <c r="PB359" s="35"/>
      <c r="PC359" s="35"/>
      <c r="PD359" s="35"/>
      <c r="PE359" s="35"/>
      <c r="PF359" s="35"/>
      <c r="PG359" s="35"/>
      <c r="PH359" s="35"/>
      <c r="PI359" s="35"/>
      <c r="PJ359" s="35"/>
      <c r="PK359" s="35"/>
      <c r="PL359" s="35"/>
      <c r="PM359" s="35"/>
      <c r="PN359" s="35"/>
      <c r="PO359" s="35"/>
      <c r="PP359" s="35"/>
      <c r="PQ359" s="35"/>
      <c r="PR359" s="35"/>
      <c r="PS359" s="35"/>
      <c r="PT359" s="35"/>
      <c r="PU359" s="35"/>
      <c r="PV359" s="35"/>
      <c r="PW359" s="35"/>
      <c r="PX359" s="35"/>
      <c r="PY359" s="35"/>
      <c r="PZ359" s="35"/>
      <c r="QA359" s="35"/>
      <c r="QB359" s="35"/>
      <c r="QC359" s="35"/>
      <c r="QD359" s="35"/>
      <c r="QE359" s="35"/>
      <c r="QF359" s="35"/>
      <c r="QG359" s="35"/>
      <c r="QH359" s="35"/>
      <c r="QI359" s="35"/>
      <c r="QJ359" s="35"/>
      <c r="QK359" s="35"/>
      <c r="QL359" s="35"/>
      <c r="QM359" s="35"/>
      <c r="QN359" s="35"/>
      <c r="QO359" s="35"/>
      <c r="QP359" s="35"/>
      <c r="QQ359" s="35"/>
      <c r="QR359" s="35"/>
      <c r="QS359" s="35"/>
      <c r="QT359" s="35"/>
      <c r="QU359" s="35"/>
      <c r="QV359" s="35"/>
      <c r="QW359" s="35"/>
      <c r="QX359" s="35"/>
      <c r="QY359" s="35"/>
      <c r="QZ359" s="35"/>
      <c r="RA359" s="35"/>
      <c r="RB359" s="35"/>
      <c r="RC359" s="35"/>
      <c r="RD359" s="35"/>
      <c r="RE359" s="35"/>
      <c r="RF359" s="35"/>
      <c r="RG359" s="35"/>
      <c r="RH359" s="35"/>
      <c r="RI359" s="35"/>
      <c r="RJ359" s="35"/>
      <c r="RK359" s="35"/>
      <c r="RL359" s="35"/>
      <c r="RM359" s="35"/>
      <c r="RN359" s="35"/>
      <c r="RO359" s="35"/>
      <c r="RP359" s="35"/>
      <c r="RQ359" s="35"/>
      <c r="RR359" s="35"/>
      <c r="RS359" s="35"/>
      <c r="RT359" s="35"/>
      <c r="RU359" s="35"/>
      <c r="RV359" s="35"/>
      <c r="RW359" s="35"/>
      <c r="RX359" s="35"/>
      <c r="RY359" s="35"/>
      <c r="RZ359" s="35"/>
      <c r="SA359" s="35"/>
      <c r="SB359" s="35"/>
      <c r="SC359" s="35"/>
      <c r="SD359" s="35"/>
      <c r="SE359" s="35"/>
      <c r="SF359" s="35"/>
      <c r="SG359" s="35"/>
      <c r="SH359" s="35"/>
      <c r="SI359" s="35"/>
      <c r="SJ359" s="35"/>
      <c r="SK359" s="35"/>
      <c r="SL359" s="35"/>
      <c r="SM359" s="35"/>
      <c r="SN359" s="35"/>
      <c r="SO359" s="35"/>
      <c r="SP359" s="35"/>
      <c r="SQ359" s="35"/>
      <c r="SR359" s="35"/>
      <c r="SS359" s="35"/>
      <c r="ST359" s="35"/>
      <c r="SU359" s="35"/>
      <c r="SV359" s="35"/>
      <c r="SW359" s="35"/>
      <c r="SX359" s="35"/>
      <c r="SY359" s="35"/>
      <c r="SZ359" s="35"/>
      <c r="TA359" s="35"/>
      <c r="TB359" s="35"/>
      <c r="TC359" s="35"/>
      <c r="TD359" s="35"/>
      <c r="TE359" s="35"/>
      <c r="TF359" s="35"/>
      <c r="TG359" s="35"/>
      <c r="TH359" s="35"/>
      <c r="TI359" s="35"/>
      <c r="TJ359" s="35"/>
      <c r="TK359" s="35"/>
      <c r="TL359" s="35"/>
      <c r="TM359" s="35"/>
      <c r="TN359" s="35"/>
      <c r="TO359" s="35"/>
      <c r="TP359" s="35"/>
      <c r="TQ359" s="35"/>
      <c r="TR359" s="35"/>
      <c r="TS359" s="35"/>
      <c r="TT359" s="35"/>
      <c r="TU359" s="35"/>
      <c r="TV359" s="35"/>
      <c r="TW359" s="35"/>
      <c r="TX359" s="35"/>
      <c r="TY359" s="35"/>
      <c r="TZ359" s="35"/>
      <c r="UA359" s="35"/>
      <c r="UB359" s="35"/>
      <c r="UC359" s="35"/>
      <c r="UD359" s="35"/>
      <c r="UE359" s="35"/>
      <c r="UF359" s="35"/>
      <c r="UG359" s="35"/>
      <c r="UH359" s="35"/>
      <c r="UI359" s="35"/>
      <c r="UJ359" s="35"/>
      <c r="UK359" s="35"/>
      <c r="UL359" s="35"/>
      <c r="UM359" s="35"/>
      <c r="UN359" s="35"/>
      <c r="UO359" s="35"/>
      <c r="UP359" s="35"/>
      <c r="UQ359" s="35"/>
      <c r="UR359" s="35"/>
      <c r="US359" s="35"/>
      <c r="UT359" s="35"/>
      <c r="UU359" s="35"/>
      <c r="UV359" s="35"/>
      <c r="UW359" s="35"/>
      <c r="UX359" s="35"/>
      <c r="UY359" s="35"/>
      <c r="UZ359" s="35"/>
      <c r="VA359" s="35"/>
      <c r="VB359" s="35"/>
      <c r="VC359" s="35"/>
      <c r="VD359" s="35"/>
      <c r="VE359" s="35"/>
      <c r="VF359" s="35"/>
      <c r="VG359" s="35"/>
      <c r="VH359" s="35"/>
      <c r="VI359" s="35"/>
      <c r="VJ359" s="35"/>
      <c r="VK359" s="35"/>
      <c r="VL359" s="35"/>
      <c r="VM359" s="35"/>
      <c r="VN359" s="35"/>
      <c r="VO359" s="35"/>
      <c r="VP359" s="35"/>
      <c r="VQ359" s="35"/>
      <c r="VR359" s="35"/>
      <c r="VS359" s="35"/>
      <c r="VT359" s="35"/>
      <c r="VU359" s="35"/>
      <c r="VV359" s="35"/>
      <c r="VW359" s="35"/>
      <c r="VX359" s="35"/>
      <c r="VY359" s="35"/>
      <c r="VZ359" s="35"/>
      <c r="WA359" s="35"/>
      <c r="WB359" s="35"/>
      <c r="WC359" s="35"/>
      <c r="WD359" s="35"/>
      <c r="WE359" s="35"/>
      <c r="WF359" s="35"/>
      <c r="WG359" s="35"/>
      <c r="WH359" s="35"/>
      <c r="WI359" s="35"/>
      <c r="WJ359" s="35"/>
      <c r="WK359" s="35"/>
      <c r="WL359" s="35"/>
      <c r="WM359" s="35"/>
      <c r="WN359" s="35"/>
      <c r="WO359" s="35"/>
      <c r="WP359" s="35"/>
      <c r="WQ359" s="35"/>
      <c r="WR359" s="35"/>
      <c r="WS359" s="35"/>
      <c r="WT359" s="35"/>
      <c r="WU359" s="35"/>
      <c r="WV359" s="35"/>
      <c r="WW359" s="35"/>
      <c r="WX359" s="35"/>
      <c r="WY359" s="35"/>
      <c r="WZ359" s="35"/>
      <c r="XA359" s="35"/>
      <c r="XB359" s="35"/>
      <c r="XC359" s="35"/>
      <c r="XD359" s="35"/>
      <c r="XE359" s="35"/>
      <c r="XF359" s="35"/>
      <c r="XG359" s="35"/>
      <c r="XH359" s="35"/>
      <c r="XI359" s="35"/>
      <c r="XJ359" s="35"/>
      <c r="XK359" s="35"/>
      <c r="XL359" s="35"/>
      <c r="XM359" s="35"/>
      <c r="XN359" s="35"/>
      <c r="XO359" s="35"/>
      <c r="XP359" s="35"/>
      <c r="XQ359" s="35"/>
      <c r="XR359" s="35"/>
      <c r="XS359" s="35"/>
      <c r="XT359" s="35"/>
      <c r="XU359" s="35"/>
      <c r="XV359" s="35"/>
      <c r="XW359" s="35"/>
      <c r="XX359" s="35"/>
      <c r="XY359" s="35"/>
      <c r="XZ359" s="35"/>
      <c r="YA359" s="35"/>
      <c r="YB359" s="35"/>
      <c r="YC359" s="35"/>
      <c r="YD359" s="35"/>
      <c r="YE359" s="35"/>
      <c r="YF359" s="35"/>
      <c r="YG359" s="35"/>
      <c r="YH359" s="35"/>
      <c r="YI359" s="35"/>
      <c r="YJ359" s="35"/>
      <c r="YK359" s="35"/>
      <c r="YL359" s="35"/>
      <c r="YM359" s="35"/>
      <c r="YN359" s="35"/>
      <c r="YO359" s="35"/>
      <c r="YP359" s="35"/>
      <c r="YQ359" s="35"/>
      <c r="YR359" s="35"/>
      <c r="YS359" s="35"/>
      <c r="YT359" s="35"/>
      <c r="YU359" s="35"/>
      <c r="YV359" s="35"/>
      <c r="YW359" s="35"/>
      <c r="YX359" s="35"/>
      <c r="YY359" s="35"/>
      <c r="YZ359" s="35"/>
      <c r="ZA359" s="35"/>
      <c r="ZB359" s="35"/>
      <c r="ZC359" s="35"/>
      <c r="ZD359" s="35"/>
      <c r="ZE359" s="35"/>
      <c r="ZF359" s="35"/>
      <c r="ZG359" s="35"/>
      <c r="ZH359" s="35"/>
      <c r="ZI359" s="35"/>
      <c r="ZJ359" s="35"/>
      <c r="ZK359" s="35"/>
      <c r="ZL359" s="35"/>
      <c r="ZM359" s="35"/>
      <c r="ZN359" s="35"/>
      <c r="ZO359" s="35"/>
      <c r="ZP359" s="35"/>
      <c r="ZQ359" s="35"/>
      <c r="ZR359" s="35"/>
      <c r="ZS359" s="35"/>
      <c r="ZT359" s="35"/>
      <c r="ZU359" s="35"/>
      <c r="ZV359" s="35"/>
      <c r="ZW359" s="35"/>
      <c r="ZX359" s="35"/>
      <c r="ZY359" s="35"/>
      <c r="ZZ359" s="35"/>
      <c r="AAA359" s="35"/>
      <c r="AAB359" s="35"/>
      <c r="AAC359" s="35"/>
      <c r="AAD359" s="35"/>
      <c r="AAE359" s="35"/>
      <c r="AAF359" s="35"/>
      <c r="AAG359" s="35"/>
      <c r="AAH359" s="35"/>
      <c r="AAI359" s="35"/>
      <c r="AAJ359" s="35"/>
      <c r="AAK359" s="35"/>
      <c r="AAL359" s="35"/>
      <c r="AAM359" s="35"/>
      <c r="AAN359" s="35"/>
      <c r="AAO359" s="35"/>
      <c r="AAP359" s="35"/>
      <c r="AAQ359" s="35"/>
      <c r="AAR359" s="35"/>
      <c r="AAS359" s="35"/>
      <c r="AAT359" s="35"/>
      <c r="AAU359" s="35"/>
      <c r="AAV359" s="35"/>
      <c r="AAW359" s="35"/>
      <c r="AAX359" s="35"/>
      <c r="AAY359" s="35"/>
      <c r="AAZ359" s="35"/>
      <c r="ABA359" s="35"/>
      <c r="ABB359" s="35"/>
      <c r="ABC359" s="35"/>
      <c r="ABD359" s="35"/>
      <c r="ABE359" s="35"/>
      <c r="ABF359" s="35"/>
      <c r="ABG359" s="35"/>
      <c r="ABH359" s="35"/>
      <c r="ABI359" s="35"/>
      <c r="ABJ359" s="35"/>
      <c r="ABK359" s="35"/>
      <c r="ABL359" s="35"/>
      <c r="ABM359" s="35"/>
      <c r="ABN359" s="35"/>
      <c r="ABO359" s="35"/>
      <c r="ABP359" s="35"/>
      <c r="ABQ359" s="35"/>
      <c r="ABR359" s="35"/>
      <c r="ABS359" s="35"/>
      <c r="ABT359" s="35"/>
      <c r="ABU359" s="35"/>
      <c r="ABV359" s="35"/>
      <c r="ABW359" s="35"/>
      <c r="ABX359" s="35"/>
      <c r="ABY359" s="35"/>
      <c r="ABZ359" s="35"/>
      <c r="ACA359" s="35"/>
      <c r="ACB359" s="35"/>
      <c r="ACC359" s="35"/>
      <c r="ACD359" s="35"/>
      <c r="ACE359" s="35"/>
      <c r="ACF359" s="35"/>
      <c r="ACG359" s="35"/>
      <c r="ACH359" s="35"/>
      <c r="ACI359" s="35"/>
      <c r="ACJ359" s="35"/>
      <c r="ACK359" s="35"/>
      <c r="ACL359" s="35"/>
      <c r="ACM359" s="35"/>
      <c r="ACN359" s="35"/>
      <c r="ACO359" s="35"/>
      <c r="ACP359" s="35"/>
      <c r="ACQ359" s="35"/>
      <c r="ACR359" s="35"/>
      <c r="ACS359" s="35"/>
      <c r="ACT359" s="35"/>
      <c r="ACU359" s="35"/>
      <c r="ACV359" s="35"/>
      <c r="ACW359" s="35"/>
      <c r="ACX359" s="35"/>
      <c r="ACY359" s="35"/>
      <c r="ACZ359" s="35"/>
      <c r="ADA359" s="35"/>
      <c r="ADB359" s="35"/>
      <c r="ADC359" s="35"/>
      <c r="ADD359" s="35"/>
      <c r="ADE359" s="35"/>
      <c r="ADF359" s="35"/>
      <c r="ADG359" s="35"/>
      <c r="ADH359" s="35"/>
      <c r="ADI359" s="35"/>
      <c r="ADJ359" s="35"/>
      <c r="ADK359" s="35"/>
      <c r="ADL359" s="35"/>
      <c r="ADM359" s="35"/>
      <c r="ADN359" s="35"/>
      <c r="ADO359" s="35"/>
      <c r="ADP359" s="35"/>
      <c r="ADQ359" s="35"/>
      <c r="ADR359" s="35"/>
      <c r="ADS359" s="35"/>
      <c r="ADT359" s="35"/>
      <c r="ADU359" s="35"/>
      <c r="ADV359" s="35"/>
      <c r="ADW359" s="35"/>
      <c r="ADX359" s="35"/>
      <c r="ADY359" s="26">
        <f t="shared" si="15"/>
        <v>0</v>
      </c>
      <c r="ADZ359" s="5"/>
    </row>
    <row r="360" spans="1:806" s="33" customFormat="1" ht="12" customHeight="1" x14ac:dyDescent="0.2">
      <c r="A360" s="23" t="s">
        <v>22</v>
      </c>
      <c r="B360" s="65">
        <f t="shared" si="14"/>
        <v>0</v>
      </c>
      <c r="C360" s="57">
        <v>10</v>
      </c>
      <c r="D360" s="59">
        <v>44832</v>
      </c>
      <c r="E360" s="96">
        <v>31.51</v>
      </c>
      <c r="F360" s="67">
        <f t="shared" si="13"/>
        <v>0</v>
      </c>
      <c r="G360" s="6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  <c r="BB360" s="35"/>
      <c r="BC360" s="35"/>
      <c r="BD360" s="35"/>
      <c r="BE360" s="15"/>
      <c r="BF360" s="15"/>
      <c r="BG360" s="136"/>
      <c r="BH360" s="35"/>
      <c r="BI360" s="35"/>
      <c r="BJ360" s="35"/>
      <c r="BK360" s="35"/>
      <c r="BL360" s="35"/>
      <c r="BM360" s="35"/>
      <c r="BN360" s="35"/>
      <c r="BO360" s="35"/>
      <c r="BP360" s="35"/>
      <c r="BQ360" s="35"/>
      <c r="BR360" s="35"/>
      <c r="BS360" s="35"/>
      <c r="BT360" s="35"/>
      <c r="BU360" s="35"/>
      <c r="BV360" s="35"/>
      <c r="BW360" s="35"/>
      <c r="BX360" s="35"/>
      <c r="BY360" s="35"/>
      <c r="BZ360" s="35"/>
      <c r="CA360" s="35"/>
      <c r="CB360" s="35"/>
      <c r="CC360" s="35"/>
      <c r="CD360" s="35"/>
      <c r="CE360" s="35"/>
      <c r="CF360" s="35"/>
      <c r="CG360" s="35"/>
      <c r="CH360" s="35"/>
      <c r="CI360" s="35"/>
      <c r="CJ360" s="35"/>
      <c r="CK360" s="35"/>
      <c r="CL360" s="35"/>
      <c r="CM360" s="35"/>
      <c r="CN360" s="35"/>
      <c r="CO360" s="35"/>
      <c r="CP360" s="35"/>
      <c r="CQ360" s="35"/>
      <c r="CR360" s="35"/>
      <c r="CS360" s="35"/>
      <c r="CT360" s="35"/>
      <c r="CU360" s="35"/>
      <c r="CV360" s="35"/>
      <c r="CW360" s="35"/>
      <c r="CX360" s="35"/>
      <c r="CY360" s="35"/>
      <c r="CZ360" s="35"/>
      <c r="DA360" s="35"/>
      <c r="DB360" s="35"/>
      <c r="DC360" s="35"/>
      <c r="DD360" s="35"/>
      <c r="DE360" s="35"/>
      <c r="DF360" s="35"/>
      <c r="DG360" s="35"/>
      <c r="DH360" s="35"/>
      <c r="DI360" s="35"/>
      <c r="DJ360" s="35"/>
      <c r="DK360" s="35"/>
      <c r="DL360" s="35"/>
      <c r="DM360" s="35"/>
      <c r="DN360" s="35"/>
      <c r="DO360" s="35"/>
      <c r="DP360" s="35"/>
      <c r="DQ360" s="35"/>
      <c r="DR360" s="35"/>
      <c r="DS360" s="35"/>
      <c r="DT360" s="35"/>
      <c r="DU360" s="35"/>
      <c r="DV360" s="35"/>
      <c r="DW360" s="35"/>
      <c r="DX360" s="35"/>
      <c r="DY360" s="35"/>
      <c r="DZ360" s="35"/>
      <c r="EA360" s="35"/>
      <c r="EB360" s="35"/>
      <c r="EC360" s="35"/>
      <c r="ED360" s="35"/>
      <c r="EE360" s="35"/>
      <c r="EF360" s="35"/>
      <c r="EG360" s="35"/>
      <c r="EH360" s="35"/>
      <c r="EI360" s="35"/>
      <c r="EJ360" s="35"/>
      <c r="EK360" s="35"/>
      <c r="EL360" s="35"/>
      <c r="EM360" s="35"/>
      <c r="EN360" s="35"/>
      <c r="EO360" s="35"/>
      <c r="EP360" s="35"/>
      <c r="EQ360" s="35"/>
      <c r="ER360" s="35"/>
      <c r="ES360" s="35"/>
      <c r="ET360" s="35"/>
      <c r="EU360" s="35"/>
      <c r="EV360" s="35"/>
      <c r="EW360" s="35"/>
      <c r="EX360" s="35"/>
      <c r="EY360" s="35"/>
      <c r="EZ360" s="35"/>
      <c r="FA360" s="35"/>
      <c r="FB360" s="35"/>
      <c r="FC360" s="35"/>
      <c r="FD360" s="35"/>
      <c r="FE360" s="35"/>
      <c r="FF360" s="35"/>
      <c r="FG360" s="35"/>
      <c r="FH360" s="35"/>
      <c r="FI360" s="35"/>
      <c r="FJ360" s="35"/>
      <c r="FK360" s="35"/>
      <c r="FL360" s="35"/>
      <c r="FM360" s="35"/>
      <c r="FN360" s="35"/>
      <c r="FO360" s="35"/>
      <c r="FP360" s="35"/>
      <c r="FQ360" s="35"/>
      <c r="FR360" s="35"/>
      <c r="FS360" s="35"/>
      <c r="FT360" s="35"/>
      <c r="FU360" s="35"/>
      <c r="FV360" s="35"/>
      <c r="FW360" s="35"/>
      <c r="FX360" s="35"/>
      <c r="FY360" s="35"/>
      <c r="FZ360" s="35"/>
      <c r="GA360" s="35"/>
      <c r="GB360" s="35"/>
      <c r="GC360" s="35"/>
      <c r="GD360" s="35"/>
      <c r="GE360" s="35"/>
      <c r="GF360" s="35"/>
      <c r="GG360" s="35"/>
      <c r="GH360" s="35"/>
      <c r="GI360" s="35"/>
      <c r="GJ360" s="35"/>
      <c r="GK360" s="35"/>
      <c r="GL360" s="35"/>
      <c r="GM360" s="35"/>
      <c r="GN360" s="35"/>
      <c r="GO360" s="35"/>
      <c r="GP360" s="35"/>
      <c r="GQ360" s="35"/>
      <c r="GR360" s="35"/>
      <c r="GS360" s="35"/>
      <c r="GT360" s="35"/>
      <c r="GU360" s="35"/>
      <c r="GV360" s="35"/>
      <c r="GW360" s="35"/>
      <c r="GX360" s="35"/>
      <c r="GY360" s="35"/>
      <c r="GZ360" s="35"/>
      <c r="HA360" s="35"/>
      <c r="HB360" s="35"/>
      <c r="HC360" s="35"/>
      <c r="HD360" s="35"/>
      <c r="HE360" s="35">
        <v>50</v>
      </c>
      <c r="HF360" s="35"/>
      <c r="HG360" s="35"/>
      <c r="HH360" s="35"/>
      <c r="HI360" s="35"/>
      <c r="HJ360" s="35"/>
      <c r="HK360" s="35"/>
      <c r="HL360" s="35"/>
      <c r="HM360" s="35"/>
      <c r="HN360" s="35"/>
      <c r="HO360" s="35"/>
      <c r="HP360" s="35"/>
      <c r="HQ360" s="35"/>
      <c r="HR360" s="35"/>
      <c r="HS360" s="35"/>
      <c r="HT360" s="35"/>
      <c r="HU360" s="35"/>
      <c r="HV360" s="35"/>
      <c r="HW360" s="35"/>
      <c r="HX360" s="35"/>
      <c r="HY360" s="35"/>
      <c r="HZ360" s="35"/>
      <c r="IA360" s="35"/>
      <c r="IB360" s="35"/>
      <c r="IC360" s="35"/>
      <c r="ID360" s="35"/>
      <c r="IE360" s="35"/>
      <c r="IF360" s="35"/>
      <c r="IG360" s="35"/>
      <c r="IH360" s="35"/>
      <c r="II360" s="35"/>
      <c r="IJ360" s="35"/>
      <c r="IK360" s="35"/>
      <c r="IL360" s="35"/>
      <c r="IM360" s="35"/>
      <c r="IN360" s="35"/>
      <c r="IO360" s="35"/>
      <c r="IP360" s="35"/>
      <c r="IQ360" s="35"/>
      <c r="IR360" s="35">
        <v>20</v>
      </c>
      <c r="IS360" s="35"/>
      <c r="IT360" s="35"/>
      <c r="IU360" s="35"/>
      <c r="IV360" s="35"/>
      <c r="IW360" s="35"/>
      <c r="IX360" s="35"/>
      <c r="IY360" s="35"/>
      <c r="IZ360" s="35"/>
      <c r="JA360" s="35"/>
      <c r="JB360" s="35"/>
      <c r="JC360" s="35"/>
      <c r="JD360" s="35"/>
      <c r="JE360" s="35"/>
      <c r="JF360" s="35"/>
      <c r="JG360" s="35"/>
      <c r="JH360" s="35"/>
      <c r="JI360" s="35"/>
      <c r="JJ360" s="35"/>
      <c r="JK360" s="35"/>
      <c r="JL360" s="35"/>
      <c r="JM360" s="35"/>
      <c r="JN360" s="35"/>
      <c r="JO360" s="35"/>
      <c r="JP360" s="35"/>
      <c r="JQ360" s="35"/>
      <c r="JR360" s="35"/>
      <c r="JS360" s="35"/>
      <c r="JT360" s="35"/>
      <c r="JU360" s="35"/>
      <c r="JV360" s="35"/>
      <c r="JW360" s="35"/>
      <c r="JX360" s="35"/>
      <c r="JY360" s="35"/>
      <c r="JZ360" s="35"/>
      <c r="KA360" s="35"/>
      <c r="KB360" s="35"/>
      <c r="KC360" s="35"/>
      <c r="KD360" s="35"/>
      <c r="KE360" s="35"/>
      <c r="KF360" s="35"/>
      <c r="KG360" s="35"/>
      <c r="KH360" s="35"/>
      <c r="KI360" s="35"/>
      <c r="KJ360" s="35"/>
      <c r="KK360" s="35"/>
      <c r="KL360" s="35"/>
      <c r="KM360" s="35"/>
      <c r="KN360" s="35"/>
      <c r="KO360" s="35"/>
      <c r="KP360" s="35"/>
      <c r="KQ360" s="35"/>
      <c r="KR360" s="35"/>
      <c r="KS360" s="35"/>
      <c r="KT360" s="35"/>
      <c r="KU360" s="35"/>
      <c r="KV360" s="35"/>
      <c r="KW360" s="35"/>
      <c r="KX360" s="35"/>
      <c r="KY360" s="35"/>
      <c r="KZ360" s="35"/>
      <c r="LA360" s="35"/>
      <c r="LB360" s="35"/>
      <c r="LC360" s="35"/>
      <c r="LD360" s="35"/>
      <c r="LE360" s="35"/>
      <c r="LF360" s="35"/>
      <c r="LG360" s="35"/>
      <c r="LH360" s="35"/>
      <c r="LI360" s="35"/>
      <c r="LJ360" s="35"/>
      <c r="LK360" s="35"/>
      <c r="LL360" s="35"/>
      <c r="LM360" s="35"/>
      <c r="LN360" s="35"/>
      <c r="LO360" s="35"/>
      <c r="LP360" s="35"/>
      <c r="LQ360" s="35"/>
      <c r="LR360" s="35"/>
      <c r="LS360" s="35"/>
      <c r="LT360" s="35"/>
      <c r="LU360" s="35"/>
      <c r="LV360" s="35"/>
      <c r="LW360" s="35"/>
      <c r="LX360" s="35"/>
      <c r="LY360" s="35"/>
      <c r="LZ360" s="35"/>
      <c r="MA360" s="35"/>
      <c r="MB360" s="35"/>
      <c r="MC360" s="35"/>
      <c r="MD360" s="35"/>
      <c r="ME360" s="35"/>
      <c r="MF360" s="35"/>
      <c r="MG360" s="35"/>
      <c r="MH360" s="35"/>
      <c r="MI360" s="35"/>
      <c r="MJ360" s="35"/>
      <c r="MK360" s="35"/>
      <c r="ML360" s="35"/>
      <c r="MM360" s="35"/>
      <c r="MN360" s="35"/>
      <c r="MO360" s="35"/>
      <c r="MP360" s="35"/>
      <c r="MQ360" s="35"/>
      <c r="MR360" s="35"/>
      <c r="MS360" s="35"/>
      <c r="MT360" s="35"/>
      <c r="MU360" s="35"/>
      <c r="MV360" s="35"/>
      <c r="MW360" s="35"/>
      <c r="MX360" s="35"/>
      <c r="MY360" s="35"/>
      <c r="MZ360" s="35"/>
      <c r="NA360" s="35"/>
      <c r="NB360" s="35"/>
      <c r="NC360" s="35"/>
      <c r="ND360" s="35"/>
      <c r="NE360" s="35"/>
      <c r="NF360" s="35"/>
      <c r="NG360" s="35"/>
      <c r="NH360" s="35"/>
      <c r="NI360" s="35"/>
      <c r="NJ360" s="35"/>
      <c r="NK360" s="35"/>
      <c r="NL360" s="35"/>
      <c r="NM360" s="35"/>
      <c r="NN360" s="35"/>
      <c r="NO360" s="35"/>
      <c r="NP360" s="35"/>
      <c r="NQ360" s="35"/>
      <c r="NR360" s="35"/>
      <c r="NS360" s="35"/>
      <c r="NT360" s="35"/>
      <c r="NU360" s="35"/>
      <c r="NV360" s="35"/>
      <c r="NW360" s="35"/>
      <c r="NX360" s="35"/>
      <c r="NY360" s="35"/>
      <c r="NZ360" s="35"/>
      <c r="OA360" s="35"/>
      <c r="OB360" s="35"/>
      <c r="OC360" s="35"/>
      <c r="OD360" s="35"/>
      <c r="OE360" s="35"/>
      <c r="OF360" s="35"/>
      <c r="OG360" s="35"/>
      <c r="OH360" s="35"/>
      <c r="OI360" s="35"/>
      <c r="OJ360" s="35"/>
      <c r="OK360" s="35"/>
      <c r="OL360" s="35"/>
      <c r="OM360" s="35"/>
      <c r="ON360" s="35"/>
      <c r="OO360" s="35"/>
      <c r="OP360" s="35"/>
      <c r="OQ360" s="35"/>
      <c r="OR360" s="35"/>
      <c r="OS360" s="35"/>
      <c r="OT360" s="35"/>
      <c r="OU360" s="35"/>
      <c r="OV360" s="35"/>
      <c r="OW360" s="35"/>
      <c r="OX360" s="35"/>
      <c r="OY360" s="35"/>
      <c r="OZ360" s="35"/>
      <c r="PA360" s="35"/>
      <c r="PB360" s="35"/>
      <c r="PC360" s="35"/>
      <c r="PD360" s="35"/>
      <c r="PE360" s="35">
        <v>20</v>
      </c>
      <c r="PF360" s="35"/>
      <c r="PG360" s="35"/>
      <c r="PH360" s="35"/>
      <c r="PI360" s="35"/>
      <c r="PJ360" s="35"/>
      <c r="PK360" s="35"/>
      <c r="PL360" s="35"/>
      <c r="PM360" s="35"/>
      <c r="PN360" s="35"/>
      <c r="PO360" s="35"/>
      <c r="PP360" s="35"/>
      <c r="PQ360" s="35"/>
      <c r="PR360" s="35"/>
      <c r="PS360" s="35"/>
      <c r="PT360" s="35"/>
      <c r="PU360" s="35"/>
      <c r="PV360" s="35"/>
      <c r="PW360" s="35"/>
      <c r="PX360" s="35"/>
      <c r="PY360" s="35"/>
      <c r="PZ360" s="35"/>
      <c r="QA360" s="35"/>
      <c r="QB360" s="35"/>
      <c r="QC360" s="35"/>
      <c r="QD360" s="35"/>
      <c r="QE360" s="35"/>
      <c r="QF360" s="35"/>
      <c r="QG360" s="35"/>
      <c r="QH360" s="35"/>
      <c r="QI360" s="35"/>
      <c r="QJ360" s="35"/>
      <c r="QK360" s="35"/>
      <c r="QL360" s="35"/>
      <c r="QM360" s="35"/>
      <c r="QN360" s="35"/>
      <c r="QO360" s="35"/>
      <c r="QP360" s="35"/>
      <c r="QQ360" s="35"/>
      <c r="QR360" s="35"/>
      <c r="QS360" s="35"/>
      <c r="QT360" s="35"/>
      <c r="QU360" s="35"/>
      <c r="QV360" s="35">
        <v>20</v>
      </c>
      <c r="QW360" s="35"/>
      <c r="QX360" s="35"/>
      <c r="QY360" s="35"/>
      <c r="QZ360" s="35"/>
      <c r="RA360" s="35"/>
      <c r="RB360" s="35"/>
      <c r="RC360" s="35"/>
      <c r="RD360" s="35"/>
      <c r="RE360" s="35"/>
      <c r="RF360" s="35"/>
      <c r="RG360" s="35"/>
      <c r="RH360" s="35"/>
      <c r="RI360" s="35"/>
      <c r="RJ360" s="35"/>
      <c r="RK360" s="35"/>
      <c r="RL360" s="35"/>
      <c r="RM360" s="35"/>
      <c r="RN360" s="35"/>
      <c r="RO360" s="35"/>
      <c r="RP360" s="35"/>
      <c r="RQ360" s="35"/>
      <c r="RR360" s="35"/>
      <c r="RS360" s="35"/>
      <c r="RT360" s="35"/>
      <c r="RU360" s="35"/>
      <c r="RV360" s="35"/>
      <c r="RW360" s="35"/>
      <c r="RX360" s="35"/>
      <c r="RY360" s="35"/>
      <c r="RZ360" s="35"/>
      <c r="SA360" s="35"/>
      <c r="SB360" s="35"/>
      <c r="SC360" s="35"/>
      <c r="SD360" s="35"/>
      <c r="SE360" s="35"/>
      <c r="SF360" s="35"/>
      <c r="SG360" s="35"/>
      <c r="SH360" s="35"/>
      <c r="SI360" s="35"/>
      <c r="SJ360" s="35"/>
      <c r="SK360" s="35"/>
      <c r="SL360" s="35"/>
      <c r="SM360" s="35"/>
      <c r="SN360" s="35"/>
      <c r="SO360" s="35"/>
      <c r="SP360" s="35"/>
      <c r="SQ360" s="35"/>
      <c r="SR360" s="35"/>
      <c r="SS360" s="35"/>
      <c r="ST360" s="35"/>
      <c r="SU360" s="35"/>
      <c r="SV360" s="35"/>
      <c r="SW360" s="35"/>
      <c r="SX360" s="35"/>
      <c r="SY360" s="35"/>
      <c r="SZ360" s="35"/>
      <c r="TA360" s="35"/>
      <c r="TB360" s="35"/>
      <c r="TC360" s="35"/>
      <c r="TD360" s="35"/>
      <c r="TE360" s="35"/>
      <c r="TF360" s="35"/>
      <c r="TG360" s="35"/>
      <c r="TH360" s="35"/>
      <c r="TI360" s="35"/>
      <c r="TJ360" s="35"/>
      <c r="TK360" s="35"/>
      <c r="TL360" s="35"/>
      <c r="TM360" s="35"/>
      <c r="TN360" s="35"/>
      <c r="TO360" s="35"/>
      <c r="TP360" s="35"/>
      <c r="TQ360" s="35"/>
      <c r="TR360" s="35"/>
      <c r="TS360" s="35"/>
      <c r="TT360" s="35"/>
      <c r="TU360" s="35"/>
      <c r="TV360" s="35"/>
      <c r="TW360" s="35"/>
      <c r="TX360" s="35"/>
      <c r="TY360" s="35"/>
      <c r="TZ360" s="35"/>
      <c r="UA360" s="35"/>
      <c r="UB360" s="35"/>
      <c r="UC360" s="35"/>
      <c r="UD360" s="35"/>
      <c r="UE360" s="35"/>
      <c r="UF360" s="35"/>
      <c r="UG360" s="35"/>
      <c r="UH360" s="35"/>
      <c r="UI360" s="35"/>
      <c r="UJ360" s="35"/>
      <c r="UK360" s="35"/>
      <c r="UL360" s="35"/>
      <c r="UM360" s="35"/>
      <c r="UN360" s="35"/>
      <c r="UO360" s="35"/>
      <c r="UP360" s="35"/>
      <c r="UQ360" s="35"/>
      <c r="UR360" s="35"/>
      <c r="US360" s="35"/>
      <c r="UT360" s="35"/>
      <c r="UU360" s="35"/>
      <c r="UV360" s="35"/>
      <c r="UW360" s="35"/>
      <c r="UX360" s="35"/>
      <c r="UY360" s="35"/>
      <c r="UZ360" s="35"/>
      <c r="VA360" s="35"/>
      <c r="VB360" s="35"/>
      <c r="VC360" s="35"/>
      <c r="VD360" s="35"/>
      <c r="VE360" s="35"/>
      <c r="VF360" s="35"/>
      <c r="VG360" s="35"/>
      <c r="VH360" s="35"/>
      <c r="VI360" s="35"/>
      <c r="VJ360" s="35"/>
      <c r="VK360" s="35"/>
      <c r="VL360" s="35"/>
      <c r="VM360" s="35">
        <v>40</v>
      </c>
      <c r="VN360" s="35"/>
      <c r="VO360" s="35"/>
      <c r="VP360" s="35"/>
      <c r="VQ360" s="35"/>
      <c r="VR360" s="35"/>
      <c r="VS360" s="35"/>
      <c r="VT360" s="35"/>
      <c r="VU360" s="35"/>
      <c r="VV360" s="35"/>
      <c r="VW360" s="35"/>
      <c r="VX360" s="35"/>
      <c r="VY360" s="35"/>
      <c r="VZ360" s="35"/>
      <c r="WA360" s="35"/>
      <c r="WB360" s="35"/>
      <c r="WC360" s="35"/>
      <c r="WD360" s="35"/>
      <c r="WE360" s="35"/>
      <c r="WF360" s="35"/>
      <c r="WG360" s="35"/>
      <c r="WH360" s="35"/>
      <c r="WI360" s="35"/>
      <c r="WJ360" s="35"/>
      <c r="WK360" s="35"/>
      <c r="WL360" s="35"/>
      <c r="WM360" s="35"/>
      <c r="WN360" s="35"/>
      <c r="WO360" s="35"/>
      <c r="WP360" s="35"/>
      <c r="WQ360" s="35">
        <v>20</v>
      </c>
      <c r="WR360" s="35"/>
      <c r="WS360" s="35"/>
      <c r="WT360" s="35"/>
      <c r="WU360" s="35"/>
      <c r="WV360" s="35"/>
      <c r="WW360" s="35"/>
      <c r="WX360" s="35"/>
      <c r="WY360" s="35"/>
      <c r="WZ360" s="35"/>
      <c r="XA360" s="35"/>
      <c r="XB360" s="35"/>
      <c r="XC360" s="35"/>
      <c r="XD360" s="35"/>
      <c r="XE360" s="35"/>
      <c r="XF360" s="35"/>
      <c r="XG360" s="35"/>
      <c r="XH360" s="35"/>
      <c r="XI360" s="35"/>
      <c r="XJ360" s="35"/>
      <c r="XK360" s="35"/>
      <c r="XL360" s="35"/>
      <c r="XM360" s="35"/>
      <c r="XN360" s="35"/>
      <c r="XO360" s="35"/>
      <c r="XP360" s="35"/>
      <c r="XQ360" s="35"/>
      <c r="XR360" s="35"/>
      <c r="XS360" s="35"/>
      <c r="XT360" s="35"/>
      <c r="XU360" s="35"/>
      <c r="XV360" s="35"/>
      <c r="XW360" s="35"/>
      <c r="XX360" s="35"/>
      <c r="XY360" s="35"/>
      <c r="XZ360" s="35"/>
      <c r="YA360" s="35"/>
      <c r="YB360" s="35"/>
      <c r="YC360" s="35"/>
      <c r="YD360" s="35"/>
      <c r="YE360" s="35"/>
      <c r="YF360" s="35"/>
      <c r="YG360" s="35"/>
      <c r="YH360" s="35"/>
      <c r="YI360" s="35"/>
      <c r="YJ360" s="35"/>
      <c r="YK360" s="35"/>
      <c r="YL360" s="35"/>
      <c r="YM360" s="35"/>
      <c r="YN360" s="35"/>
      <c r="YO360" s="35"/>
      <c r="YP360" s="35"/>
      <c r="YQ360" s="35"/>
      <c r="YR360" s="35"/>
      <c r="YS360" s="35"/>
      <c r="YT360" s="35"/>
      <c r="YU360" s="35"/>
      <c r="YV360" s="35"/>
      <c r="YW360" s="35"/>
      <c r="YX360" s="35"/>
      <c r="YY360" s="35"/>
      <c r="YZ360" s="35"/>
      <c r="ZA360" s="35"/>
      <c r="ZB360" s="35"/>
      <c r="ZC360" s="35"/>
      <c r="ZD360" s="35"/>
      <c r="ZE360" s="35"/>
      <c r="ZF360" s="35"/>
      <c r="ZG360" s="35"/>
      <c r="ZH360" s="35"/>
      <c r="ZI360" s="35"/>
      <c r="ZJ360" s="35"/>
      <c r="ZK360" s="35"/>
      <c r="ZL360" s="35"/>
      <c r="ZM360" s="35"/>
      <c r="ZN360" s="35"/>
      <c r="ZO360" s="35"/>
      <c r="ZP360" s="35"/>
      <c r="ZQ360" s="35"/>
      <c r="ZR360" s="35"/>
      <c r="ZS360" s="35"/>
      <c r="ZT360" s="35"/>
      <c r="ZU360" s="35"/>
      <c r="ZV360" s="35"/>
      <c r="ZW360" s="35"/>
      <c r="ZX360" s="35"/>
      <c r="ZY360" s="35"/>
      <c r="ZZ360" s="35"/>
      <c r="AAA360" s="35"/>
      <c r="AAB360" s="35"/>
      <c r="AAC360" s="35"/>
      <c r="AAD360" s="35"/>
      <c r="AAE360" s="35"/>
      <c r="AAF360" s="35"/>
      <c r="AAG360" s="35"/>
      <c r="AAH360" s="35"/>
      <c r="AAI360" s="35"/>
      <c r="AAJ360" s="35"/>
      <c r="AAK360" s="35"/>
      <c r="AAL360" s="35"/>
      <c r="AAM360" s="35"/>
      <c r="AAN360" s="35"/>
      <c r="AAO360" s="35"/>
      <c r="AAP360" s="35"/>
      <c r="AAQ360" s="35"/>
      <c r="AAR360" s="35"/>
      <c r="AAS360" s="35"/>
      <c r="AAT360" s="35"/>
      <c r="AAU360" s="35"/>
      <c r="AAV360" s="35"/>
      <c r="AAW360" s="35"/>
      <c r="AAX360" s="35"/>
      <c r="AAY360" s="35"/>
      <c r="AAZ360" s="35"/>
      <c r="ABA360" s="35"/>
      <c r="ABB360" s="35"/>
      <c r="ABC360" s="35"/>
      <c r="ABD360" s="35"/>
      <c r="ABE360" s="35"/>
      <c r="ABF360" s="35"/>
      <c r="ABG360" s="35"/>
      <c r="ABH360" s="35"/>
      <c r="ABI360" s="35"/>
      <c r="ABJ360" s="35"/>
      <c r="ABK360" s="35"/>
      <c r="ABL360" s="35"/>
      <c r="ABM360" s="35"/>
      <c r="ABN360" s="35"/>
      <c r="ABO360" s="35"/>
      <c r="ABP360" s="35"/>
      <c r="ABQ360" s="35"/>
      <c r="ABR360" s="35"/>
      <c r="ABS360" s="35"/>
      <c r="ABT360" s="35"/>
      <c r="ABU360" s="35"/>
      <c r="ABV360" s="35"/>
      <c r="ABW360" s="35"/>
      <c r="ABX360" s="35"/>
      <c r="ABY360" s="35"/>
      <c r="ABZ360" s="35"/>
      <c r="ACA360" s="35"/>
      <c r="ACB360" s="35"/>
      <c r="ACC360" s="35"/>
      <c r="ACD360" s="35"/>
      <c r="ACE360" s="35"/>
      <c r="ACF360" s="35"/>
      <c r="ACG360" s="35"/>
      <c r="ACH360" s="35"/>
      <c r="ACI360" s="35"/>
      <c r="ACJ360" s="35"/>
      <c r="ACK360" s="35"/>
      <c r="ACL360" s="35"/>
      <c r="ACM360" s="35"/>
      <c r="ACN360" s="35"/>
      <c r="ACO360" s="35"/>
      <c r="ACP360" s="35"/>
      <c r="ACQ360" s="35"/>
      <c r="ACR360" s="35"/>
      <c r="ACS360" s="35"/>
      <c r="ACT360" s="35"/>
      <c r="ACU360" s="35"/>
      <c r="ACV360" s="35"/>
      <c r="ACW360" s="35"/>
      <c r="ACX360" s="35"/>
      <c r="ACY360" s="35"/>
      <c r="ACZ360" s="35"/>
      <c r="ADA360" s="35"/>
      <c r="ADB360" s="35"/>
      <c r="ADC360" s="35"/>
      <c r="ADD360" s="35"/>
      <c r="ADE360" s="35"/>
      <c r="ADF360" s="35"/>
      <c r="ADG360" s="35"/>
      <c r="ADH360" s="35"/>
      <c r="ADI360" s="35"/>
      <c r="ADJ360" s="35">
        <v>50</v>
      </c>
      <c r="ADK360" s="35"/>
      <c r="ADL360" s="35"/>
      <c r="ADM360" s="35"/>
      <c r="ADN360" s="35"/>
      <c r="ADO360" s="35"/>
      <c r="ADP360" s="35"/>
      <c r="ADQ360" s="35"/>
      <c r="ADR360" s="35"/>
      <c r="ADS360" s="35"/>
      <c r="ADT360" s="35"/>
      <c r="ADU360" s="35"/>
      <c r="ADV360" s="35"/>
      <c r="ADW360" s="35"/>
      <c r="ADX360" s="35"/>
      <c r="ADY360" s="26">
        <f t="shared" si="15"/>
        <v>0</v>
      </c>
      <c r="ADZ360" s="5"/>
    </row>
    <row r="361" spans="1:806" s="33" customFormat="1" x14ac:dyDescent="0.2">
      <c r="A361" s="51" t="s">
        <v>16</v>
      </c>
      <c r="B361" s="65">
        <f t="shared" si="14"/>
        <v>0</v>
      </c>
      <c r="C361" s="57">
        <v>1</v>
      </c>
      <c r="D361" s="59">
        <v>44781</v>
      </c>
      <c r="E361" s="67">
        <v>56.2</v>
      </c>
      <c r="F361" s="67">
        <f t="shared" si="13"/>
        <v>0</v>
      </c>
      <c r="G361" s="6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15"/>
      <c r="BF361" s="15"/>
      <c r="BG361" s="136"/>
      <c r="BH361" s="35"/>
      <c r="BI361" s="35"/>
      <c r="BJ361" s="35"/>
      <c r="BK361" s="35">
        <v>40</v>
      </c>
      <c r="BL361" s="35"/>
      <c r="BM361" s="35"/>
      <c r="BN361" s="35"/>
      <c r="BO361" s="35"/>
      <c r="BP361" s="35"/>
      <c r="BQ361" s="35"/>
      <c r="BR361" s="35"/>
      <c r="BS361" s="35"/>
      <c r="BT361" s="35">
        <v>10</v>
      </c>
      <c r="BU361" s="35"/>
      <c r="BV361" s="35"/>
      <c r="BW361" s="35"/>
      <c r="BX361" s="35"/>
      <c r="BY361" s="35"/>
      <c r="BZ361" s="35"/>
      <c r="CA361" s="35"/>
      <c r="CB361" s="35"/>
      <c r="CC361" s="35"/>
      <c r="CD361" s="35"/>
      <c r="CE361" s="35"/>
      <c r="CF361" s="35"/>
      <c r="CG361" s="35"/>
      <c r="CH361" s="35"/>
      <c r="CI361" s="35"/>
      <c r="CJ361" s="35"/>
      <c r="CK361" s="35"/>
      <c r="CL361" s="35"/>
      <c r="CM361" s="35"/>
      <c r="CN361" s="35"/>
      <c r="CO361" s="35"/>
      <c r="CP361" s="35"/>
      <c r="CQ361" s="35"/>
      <c r="CR361" s="35"/>
      <c r="CS361" s="35"/>
      <c r="CT361" s="35"/>
      <c r="CU361" s="35"/>
      <c r="CV361" s="35"/>
      <c r="CW361" s="35"/>
      <c r="CX361" s="35"/>
      <c r="CY361" s="35"/>
      <c r="CZ361" s="35"/>
      <c r="DA361" s="35">
        <v>60</v>
      </c>
      <c r="DB361" s="35"/>
      <c r="DC361" s="35"/>
      <c r="DD361" s="35"/>
      <c r="DE361" s="35"/>
      <c r="DF361" s="35"/>
      <c r="DG361" s="35"/>
      <c r="DH361" s="35"/>
      <c r="DI361" s="35"/>
      <c r="DJ361" s="35"/>
      <c r="DK361" s="35"/>
      <c r="DL361" s="35"/>
      <c r="DM361" s="35"/>
      <c r="DN361" s="35"/>
      <c r="DO361" s="35"/>
      <c r="DP361" s="35"/>
      <c r="DQ361" s="35"/>
      <c r="DR361" s="35"/>
      <c r="DS361" s="35"/>
      <c r="DT361" s="35"/>
      <c r="DU361" s="35"/>
      <c r="DV361" s="35"/>
      <c r="DW361" s="35"/>
      <c r="DX361" s="35"/>
      <c r="DY361" s="35"/>
      <c r="DZ361" s="35"/>
      <c r="EA361" s="35"/>
      <c r="EB361" s="35"/>
      <c r="EC361" s="35"/>
      <c r="ED361" s="35"/>
      <c r="EE361" s="35"/>
      <c r="EF361" s="35"/>
      <c r="EG361" s="35"/>
      <c r="EH361" s="35"/>
      <c r="EI361" s="35"/>
      <c r="EJ361" s="35"/>
      <c r="EK361" s="35"/>
      <c r="EL361" s="35"/>
      <c r="EM361" s="35"/>
      <c r="EN361" s="35"/>
      <c r="EO361" s="35"/>
      <c r="EP361" s="35"/>
      <c r="EQ361" s="35"/>
      <c r="ER361" s="35"/>
      <c r="ES361" s="35"/>
      <c r="ET361" s="35"/>
      <c r="EU361" s="35"/>
      <c r="EV361" s="35"/>
      <c r="EW361" s="35"/>
      <c r="EX361" s="35"/>
      <c r="EY361" s="35"/>
      <c r="EZ361" s="35"/>
      <c r="FA361" s="35"/>
      <c r="FB361" s="35"/>
      <c r="FC361" s="35"/>
      <c r="FD361" s="35"/>
      <c r="FE361" s="35"/>
      <c r="FF361" s="35"/>
      <c r="FG361" s="35"/>
      <c r="FH361" s="35"/>
      <c r="FI361" s="35"/>
      <c r="FJ361" s="35"/>
      <c r="FK361" s="35"/>
      <c r="FL361" s="35"/>
      <c r="FM361" s="35"/>
      <c r="FN361" s="35"/>
      <c r="FO361" s="35"/>
      <c r="FP361" s="35"/>
      <c r="FQ361" s="35"/>
      <c r="FR361" s="35"/>
      <c r="FS361" s="35"/>
      <c r="FT361" s="35"/>
      <c r="FU361" s="35"/>
      <c r="FV361" s="35"/>
      <c r="FW361" s="35"/>
      <c r="FX361" s="35"/>
      <c r="FY361" s="35"/>
      <c r="FZ361" s="35"/>
      <c r="GA361" s="35"/>
      <c r="GB361" s="35"/>
      <c r="GC361" s="35"/>
      <c r="GD361" s="35"/>
      <c r="GE361" s="35"/>
      <c r="GF361" s="35"/>
      <c r="GG361" s="35"/>
      <c r="GH361" s="35"/>
      <c r="GI361" s="35"/>
      <c r="GJ361" s="35"/>
      <c r="GK361" s="35"/>
      <c r="GL361" s="35"/>
      <c r="GM361" s="35"/>
      <c r="GN361" s="35"/>
      <c r="GO361" s="35"/>
      <c r="GP361" s="35"/>
      <c r="GQ361" s="35"/>
      <c r="GR361" s="35"/>
      <c r="GS361" s="35"/>
      <c r="GT361" s="35"/>
      <c r="GU361" s="35"/>
      <c r="GV361" s="35"/>
      <c r="GW361" s="35"/>
      <c r="GX361" s="35"/>
      <c r="GY361" s="35"/>
      <c r="GZ361" s="35"/>
      <c r="HA361" s="35"/>
      <c r="HB361" s="35"/>
      <c r="HC361" s="35"/>
      <c r="HD361" s="35"/>
      <c r="HE361" s="35"/>
      <c r="HF361" s="35"/>
      <c r="HG361" s="35"/>
      <c r="HH361" s="35"/>
      <c r="HI361" s="35"/>
      <c r="HJ361" s="35"/>
      <c r="HK361" s="35"/>
      <c r="HL361" s="35"/>
      <c r="HM361" s="35"/>
      <c r="HN361" s="35"/>
      <c r="HO361" s="35"/>
      <c r="HP361" s="35"/>
      <c r="HQ361" s="35"/>
      <c r="HR361" s="35"/>
      <c r="HS361" s="35"/>
      <c r="HT361" s="35"/>
      <c r="HU361" s="35"/>
      <c r="HV361" s="35"/>
      <c r="HW361" s="35"/>
      <c r="HX361" s="35"/>
      <c r="HY361" s="35"/>
      <c r="HZ361" s="35"/>
      <c r="IA361" s="35"/>
      <c r="IB361" s="35"/>
      <c r="IC361" s="35"/>
      <c r="ID361" s="35"/>
      <c r="IE361" s="35"/>
      <c r="IF361" s="35"/>
      <c r="IG361" s="35"/>
      <c r="IH361" s="35"/>
      <c r="II361" s="35"/>
      <c r="IJ361" s="35"/>
      <c r="IK361" s="35"/>
      <c r="IL361" s="35"/>
      <c r="IM361" s="35"/>
      <c r="IN361" s="35"/>
      <c r="IO361" s="35"/>
      <c r="IP361" s="35"/>
      <c r="IQ361" s="35"/>
      <c r="IR361" s="35"/>
      <c r="IS361" s="35"/>
      <c r="IT361" s="35"/>
      <c r="IU361" s="35"/>
      <c r="IV361" s="35"/>
      <c r="IW361" s="35"/>
      <c r="IX361" s="35"/>
      <c r="IY361" s="35"/>
      <c r="IZ361" s="35"/>
      <c r="JA361" s="35"/>
      <c r="JB361" s="35"/>
      <c r="JC361" s="35"/>
      <c r="JD361" s="35"/>
      <c r="JE361" s="35"/>
      <c r="JF361" s="35"/>
      <c r="JG361" s="35"/>
      <c r="JH361" s="35"/>
      <c r="JI361" s="35"/>
      <c r="JJ361" s="35"/>
      <c r="JK361" s="35"/>
      <c r="JL361" s="35"/>
      <c r="JM361" s="35"/>
      <c r="JN361" s="35"/>
      <c r="JO361" s="35"/>
      <c r="JP361" s="35"/>
      <c r="JQ361" s="35"/>
      <c r="JR361" s="35"/>
      <c r="JS361" s="35"/>
      <c r="JT361" s="35"/>
      <c r="JU361" s="35"/>
      <c r="JV361" s="35"/>
      <c r="JW361" s="35"/>
      <c r="JX361" s="35"/>
      <c r="JY361" s="35"/>
      <c r="JZ361" s="35"/>
      <c r="KA361" s="35"/>
      <c r="KB361" s="35"/>
      <c r="KC361" s="35"/>
      <c r="KD361" s="35"/>
      <c r="KE361" s="35"/>
      <c r="KF361" s="35"/>
      <c r="KG361" s="35"/>
      <c r="KH361" s="35"/>
      <c r="KI361" s="35"/>
      <c r="KJ361" s="35"/>
      <c r="KK361" s="35"/>
      <c r="KL361" s="35"/>
      <c r="KM361" s="35"/>
      <c r="KN361" s="35"/>
      <c r="KO361" s="35"/>
      <c r="KP361" s="35"/>
      <c r="KQ361" s="35"/>
      <c r="KR361" s="35"/>
      <c r="KS361" s="35"/>
      <c r="KT361" s="35"/>
      <c r="KU361" s="35"/>
      <c r="KV361" s="35"/>
      <c r="KW361" s="35"/>
      <c r="KX361" s="35"/>
      <c r="KY361" s="35"/>
      <c r="KZ361" s="35"/>
      <c r="LA361" s="35"/>
      <c r="LB361" s="35"/>
      <c r="LC361" s="35"/>
      <c r="LD361" s="35"/>
      <c r="LE361" s="35"/>
      <c r="LF361" s="35"/>
      <c r="LG361" s="35"/>
      <c r="LH361" s="35"/>
      <c r="LI361" s="35"/>
      <c r="LJ361" s="35"/>
      <c r="LK361" s="35"/>
      <c r="LL361" s="35"/>
      <c r="LM361" s="35"/>
      <c r="LN361" s="35"/>
      <c r="LO361" s="35"/>
      <c r="LP361" s="35"/>
      <c r="LQ361" s="35"/>
      <c r="LR361" s="35"/>
      <c r="LS361" s="35"/>
      <c r="LT361" s="35"/>
      <c r="LU361" s="35"/>
      <c r="LV361" s="35"/>
      <c r="LW361" s="35"/>
      <c r="LX361" s="35"/>
      <c r="LY361" s="35"/>
      <c r="LZ361" s="35"/>
      <c r="MA361" s="35"/>
      <c r="MB361" s="35"/>
      <c r="MC361" s="35"/>
      <c r="MD361" s="35"/>
      <c r="ME361" s="35"/>
      <c r="MF361" s="35"/>
      <c r="MG361" s="35"/>
      <c r="MH361" s="35"/>
      <c r="MI361" s="35"/>
      <c r="MJ361" s="35"/>
      <c r="MK361" s="35"/>
      <c r="ML361" s="35"/>
      <c r="MM361" s="35"/>
      <c r="MN361" s="35"/>
      <c r="MO361" s="35"/>
      <c r="MP361" s="35"/>
      <c r="MQ361" s="35"/>
      <c r="MR361" s="35"/>
      <c r="MS361" s="35"/>
      <c r="MT361" s="35"/>
      <c r="MU361" s="35"/>
      <c r="MV361" s="35"/>
      <c r="MW361" s="35"/>
      <c r="MX361" s="35">
        <v>10</v>
      </c>
      <c r="MY361" s="35"/>
      <c r="MZ361" s="35"/>
      <c r="NA361" s="35"/>
      <c r="NB361" s="35"/>
      <c r="NC361" s="35"/>
      <c r="ND361" s="35"/>
      <c r="NE361" s="35"/>
      <c r="NF361" s="35"/>
      <c r="NG361" s="35"/>
      <c r="NH361" s="35"/>
      <c r="NI361" s="35"/>
      <c r="NJ361" s="35"/>
      <c r="NK361" s="35"/>
      <c r="NL361" s="35"/>
      <c r="NM361" s="35"/>
      <c r="NN361" s="35"/>
      <c r="NO361" s="35"/>
      <c r="NP361" s="35"/>
      <c r="NQ361" s="35"/>
      <c r="NR361" s="35"/>
      <c r="NS361" s="35"/>
      <c r="NT361" s="35"/>
      <c r="NU361" s="35"/>
      <c r="NV361" s="35"/>
      <c r="NW361" s="35"/>
      <c r="NX361" s="35"/>
      <c r="NY361" s="35"/>
      <c r="NZ361" s="35"/>
      <c r="OA361" s="35"/>
      <c r="OB361" s="35"/>
      <c r="OC361" s="35"/>
      <c r="OD361" s="35"/>
      <c r="OE361" s="35"/>
      <c r="OF361" s="35"/>
      <c r="OG361" s="35"/>
      <c r="OH361" s="35"/>
      <c r="OI361" s="35"/>
      <c r="OJ361" s="35"/>
      <c r="OK361" s="35"/>
      <c r="OL361" s="35"/>
      <c r="OM361" s="35"/>
      <c r="ON361" s="35"/>
      <c r="OO361" s="35"/>
      <c r="OP361" s="35"/>
      <c r="OQ361" s="35"/>
      <c r="OR361" s="35"/>
      <c r="OS361" s="35"/>
      <c r="OT361" s="35"/>
      <c r="OU361" s="35"/>
      <c r="OV361" s="35"/>
      <c r="OW361" s="35"/>
      <c r="OX361" s="35"/>
      <c r="OY361" s="35"/>
      <c r="OZ361" s="35"/>
      <c r="PA361" s="35"/>
      <c r="PB361" s="35"/>
      <c r="PC361" s="35">
        <v>80</v>
      </c>
      <c r="PD361" s="35"/>
      <c r="PE361" s="35"/>
      <c r="PF361" s="35"/>
      <c r="PG361" s="35"/>
      <c r="PH361" s="35"/>
      <c r="PI361" s="35">
        <v>20</v>
      </c>
      <c r="PJ361" s="35"/>
      <c r="PK361" s="35"/>
      <c r="PL361" s="35"/>
      <c r="PM361" s="35"/>
      <c r="PN361" s="35"/>
      <c r="PO361" s="35"/>
      <c r="PP361" s="35"/>
      <c r="PQ361" s="35"/>
      <c r="PR361" s="35"/>
      <c r="PS361" s="35"/>
      <c r="PT361" s="35"/>
      <c r="PU361" s="35"/>
      <c r="PV361" s="35"/>
      <c r="PW361" s="35"/>
      <c r="PX361" s="35"/>
      <c r="PY361" s="35"/>
      <c r="PZ361" s="35"/>
      <c r="QA361" s="35"/>
      <c r="QB361" s="35"/>
      <c r="QC361" s="35"/>
      <c r="QD361" s="35"/>
      <c r="QE361" s="35"/>
      <c r="QF361" s="35"/>
      <c r="QG361" s="35"/>
      <c r="QH361" s="35"/>
      <c r="QI361" s="35"/>
      <c r="QJ361" s="35"/>
      <c r="QK361" s="35"/>
      <c r="QL361" s="35"/>
      <c r="QM361" s="35"/>
      <c r="QN361" s="35"/>
      <c r="QO361" s="35"/>
      <c r="QP361" s="35"/>
      <c r="QQ361" s="35"/>
      <c r="QR361" s="35"/>
      <c r="QS361" s="35"/>
      <c r="QT361" s="35"/>
      <c r="QU361" s="35"/>
      <c r="QV361" s="35"/>
      <c r="QW361" s="35"/>
      <c r="QX361" s="35"/>
      <c r="QY361" s="35"/>
      <c r="QZ361" s="35"/>
      <c r="RA361" s="35"/>
      <c r="RB361" s="35"/>
      <c r="RC361" s="35"/>
      <c r="RD361" s="35"/>
      <c r="RE361" s="35"/>
      <c r="RF361" s="35"/>
      <c r="RG361" s="35"/>
      <c r="RH361" s="35"/>
      <c r="RI361" s="35"/>
      <c r="RJ361" s="35"/>
      <c r="RK361" s="35"/>
      <c r="RL361" s="35"/>
      <c r="RM361" s="35"/>
      <c r="RN361" s="35"/>
      <c r="RO361" s="35"/>
      <c r="RP361" s="35"/>
      <c r="RQ361" s="35"/>
      <c r="RR361" s="35"/>
      <c r="RS361" s="35"/>
      <c r="RT361" s="35"/>
      <c r="RU361" s="35"/>
      <c r="RV361" s="35"/>
      <c r="RW361" s="35"/>
      <c r="RX361" s="35"/>
      <c r="RY361" s="35"/>
      <c r="RZ361" s="35"/>
      <c r="SA361" s="35"/>
      <c r="SB361" s="35"/>
      <c r="SC361" s="35"/>
      <c r="SD361" s="35"/>
      <c r="SE361" s="35"/>
      <c r="SF361" s="35"/>
      <c r="SG361" s="35"/>
      <c r="SH361" s="35"/>
      <c r="SI361" s="35"/>
      <c r="SJ361" s="35"/>
      <c r="SK361" s="35"/>
      <c r="SL361" s="35"/>
      <c r="SM361" s="35"/>
      <c r="SN361" s="35"/>
      <c r="SO361" s="35"/>
      <c r="SP361" s="35"/>
      <c r="SQ361" s="35"/>
      <c r="SR361" s="35"/>
      <c r="SS361" s="35"/>
      <c r="ST361" s="35"/>
      <c r="SU361" s="35"/>
      <c r="SV361" s="35"/>
      <c r="SW361" s="35"/>
      <c r="SX361" s="35"/>
      <c r="SY361" s="35"/>
      <c r="SZ361" s="35"/>
      <c r="TA361" s="35"/>
      <c r="TB361" s="35"/>
      <c r="TC361" s="35"/>
      <c r="TD361" s="35"/>
      <c r="TE361" s="35"/>
      <c r="TF361" s="35"/>
      <c r="TG361" s="35"/>
      <c r="TH361" s="35"/>
      <c r="TI361" s="35"/>
      <c r="TJ361" s="35"/>
      <c r="TK361" s="35"/>
      <c r="TL361" s="35"/>
      <c r="TM361" s="35"/>
      <c r="TN361" s="35"/>
      <c r="TO361" s="35"/>
      <c r="TP361" s="35"/>
      <c r="TQ361" s="35"/>
      <c r="TR361" s="35"/>
      <c r="TS361" s="35"/>
      <c r="TT361" s="35"/>
      <c r="TU361" s="35"/>
      <c r="TV361" s="35"/>
      <c r="TW361" s="35">
        <v>10</v>
      </c>
      <c r="TX361" s="35"/>
      <c r="TY361" s="35"/>
      <c r="TZ361" s="35"/>
      <c r="UA361" s="35"/>
      <c r="UB361" s="35"/>
      <c r="UC361" s="35"/>
      <c r="UD361" s="35"/>
      <c r="UE361" s="35"/>
      <c r="UF361" s="35"/>
      <c r="UG361" s="35"/>
      <c r="UH361" s="35"/>
      <c r="UI361" s="35"/>
      <c r="UJ361" s="35"/>
      <c r="UK361" s="35"/>
      <c r="UL361" s="35"/>
      <c r="UM361" s="35"/>
      <c r="UN361" s="35"/>
      <c r="UO361" s="35"/>
      <c r="UP361" s="35"/>
      <c r="UQ361" s="35"/>
      <c r="UR361" s="35"/>
      <c r="US361" s="35"/>
      <c r="UT361" s="35"/>
      <c r="UU361" s="35"/>
      <c r="UV361" s="35"/>
      <c r="UW361" s="35"/>
      <c r="UX361" s="35"/>
      <c r="UY361" s="35"/>
      <c r="UZ361" s="35"/>
      <c r="VA361" s="35"/>
      <c r="VB361" s="35"/>
      <c r="VC361" s="35"/>
      <c r="VD361" s="35"/>
      <c r="VE361" s="35"/>
      <c r="VF361" s="35">
        <v>10</v>
      </c>
      <c r="VG361" s="35"/>
      <c r="VH361" s="35"/>
      <c r="VI361" s="35"/>
      <c r="VJ361" s="35"/>
      <c r="VK361" s="35"/>
      <c r="VL361" s="35"/>
      <c r="VM361" s="35"/>
      <c r="VN361" s="35"/>
      <c r="VO361" s="35"/>
      <c r="VP361" s="35"/>
      <c r="VQ361" s="35"/>
      <c r="VR361" s="35"/>
      <c r="VS361" s="35"/>
      <c r="VT361" s="35"/>
      <c r="VU361" s="35"/>
      <c r="VV361" s="35"/>
      <c r="VW361" s="35"/>
      <c r="VX361" s="35"/>
      <c r="VY361" s="35"/>
      <c r="VZ361" s="35"/>
      <c r="WA361" s="35"/>
      <c r="WB361" s="35"/>
      <c r="WC361" s="35"/>
      <c r="WD361" s="35"/>
      <c r="WE361" s="35"/>
      <c r="WF361" s="35"/>
      <c r="WG361" s="35"/>
      <c r="WH361" s="35"/>
      <c r="WI361" s="35"/>
      <c r="WJ361" s="35"/>
      <c r="WK361" s="35"/>
      <c r="WL361" s="35"/>
      <c r="WM361" s="35"/>
      <c r="WN361" s="35"/>
      <c r="WO361" s="35"/>
      <c r="WP361" s="35"/>
      <c r="WQ361" s="35"/>
      <c r="WR361" s="35"/>
      <c r="WS361" s="35"/>
      <c r="WT361" s="35"/>
      <c r="WU361" s="35"/>
      <c r="WV361" s="35"/>
      <c r="WW361" s="35"/>
      <c r="WX361" s="35"/>
      <c r="WY361" s="35"/>
      <c r="WZ361" s="35"/>
      <c r="XA361" s="35"/>
      <c r="XB361" s="35">
        <v>20</v>
      </c>
      <c r="XC361" s="35"/>
      <c r="XD361" s="35">
        <v>20</v>
      </c>
      <c r="XE361" s="35"/>
      <c r="XF361" s="35"/>
      <c r="XG361" s="35"/>
      <c r="XH361" s="35"/>
      <c r="XI361" s="35"/>
      <c r="XJ361" s="35"/>
      <c r="XK361" s="35"/>
      <c r="XL361" s="35"/>
      <c r="XM361" s="35"/>
      <c r="XN361" s="35"/>
      <c r="XO361" s="35"/>
      <c r="XP361" s="35"/>
      <c r="XQ361" s="35"/>
      <c r="XR361" s="35"/>
      <c r="XS361" s="35"/>
      <c r="XT361" s="35"/>
      <c r="XU361" s="35"/>
      <c r="XV361" s="35"/>
      <c r="XW361" s="35"/>
      <c r="XX361" s="35"/>
      <c r="XY361" s="35"/>
      <c r="XZ361" s="35"/>
      <c r="YA361" s="35"/>
      <c r="YB361" s="35"/>
      <c r="YC361" s="35"/>
      <c r="YD361" s="35"/>
      <c r="YE361" s="35"/>
      <c r="YF361" s="35"/>
      <c r="YG361" s="35"/>
      <c r="YH361" s="35">
        <v>60</v>
      </c>
      <c r="YI361" s="35"/>
      <c r="YJ361" s="35"/>
      <c r="YK361" s="35"/>
      <c r="YL361" s="35"/>
      <c r="YM361" s="35"/>
      <c r="YN361" s="35"/>
      <c r="YO361" s="35"/>
      <c r="YP361" s="35"/>
      <c r="YQ361" s="35"/>
      <c r="YR361" s="35"/>
      <c r="YS361" s="35"/>
      <c r="YT361" s="35"/>
      <c r="YU361" s="35"/>
      <c r="YV361" s="35"/>
      <c r="YW361" s="35"/>
      <c r="YX361" s="35"/>
      <c r="YY361" s="35"/>
      <c r="YZ361" s="35"/>
      <c r="ZA361" s="35"/>
      <c r="ZB361" s="35"/>
      <c r="ZC361" s="35"/>
      <c r="ZD361" s="35"/>
      <c r="ZE361" s="35"/>
      <c r="ZF361" s="35"/>
      <c r="ZG361" s="35"/>
      <c r="ZH361" s="35"/>
      <c r="ZI361" s="35"/>
      <c r="ZJ361" s="35"/>
      <c r="ZK361" s="35"/>
      <c r="ZL361" s="35"/>
      <c r="ZM361" s="35"/>
      <c r="ZN361" s="35"/>
      <c r="ZO361" s="35"/>
      <c r="ZP361" s="35"/>
      <c r="ZQ361" s="35"/>
      <c r="ZR361" s="35"/>
      <c r="ZS361" s="35"/>
      <c r="ZT361" s="35"/>
      <c r="ZU361" s="35"/>
      <c r="ZV361" s="35"/>
      <c r="ZW361" s="35"/>
      <c r="ZX361" s="35"/>
      <c r="ZY361" s="35"/>
      <c r="ZZ361" s="35"/>
      <c r="AAA361" s="35"/>
      <c r="AAB361" s="35"/>
      <c r="AAC361" s="35"/>
      <c r="AAD361" s="35"/>
      <c r="AAE361" s="35"/>
      <c r="AAF361" s="35"/>
      <c r="AAG361" s="35"/>
      <c r="AAH361" s="35"/>
      <c r="AAI361" s="35"/>
      <c r="AAJ361" s="35"/>
      <c r="AAK361" s="35"/>
      <c r="AAL361" s="35"/>
      <c r="AAM361" s="35"/>
      <c r="AAN361" s="35"/>
      <c r="AAO361" s="35"/>
      <c r="AAP361" s="35"/>
      <c r="AAQ361" s="35"/>
      <c r="AAR361" s="35"/>
      <c r="AAS361" s="35"/>
      <c r="AAT361" s="35"/>
      <c r="AAU361" s="35"/>
      <c r="AAV361" s="35"/>
      <c r="AAW361" s="35"/>
      <c r="AAX361" s="35"/>
      <c r="AAY361" s="35"/>
      <c r="AAZ361" s="35">
        <v>1</v>
      </c>
      <c r="ABA361" s="35"/>
      <c r="ABB361" s="35"/>
      <c r="ABC361" s="35"/>
      <c r="ABD361" s="35"/>
      <c r="ABE361" s="35">
        <v>1</v>
      </c>
      <c r="ABF361" s="35"/>
      <c r="ABG361" s="35"/>
      <c r="ABH361" s="35"/>
      <c r="ABI361" s="35"/>
      <c r="ABJ361" s="35"/>
      <c r="ABK361" s="35"/>
      <c r="ABL361" s="35"/>
      <c r="ABM361" s="35"/>
      <c r="ABN361" s="35"/>
      <c r="ABO361" s="35"/>
      <c r="ABP361" s="35"/>
      <c r="ABQ361" s="35"/>
      <c r="ABR361" s="35"/>
      <c r="ABS361" s="35"/>
      <c r="ABT361" s="35"/>
      <c r="ABU361" s="35"/>
      <c r="ABV361" s="35"/>
      <c r="ABW361" s="35"/>
      <c r="ABX361" s="35"/>
      <c r="ABY361" s="35"/>
      <c r="ABZ361" s="35"/>
      <c r="ACA361" s="35"/>
      <c r="ACB361" s="35"/>
      <c r="ACC361" s="35"/>
      <c r="ACD361" s="35"/>
      <c r="ACE361" s="35"/>
      <c r="ACF361" s="35"/>
      <c r="ACG361" s="35"/>
      <c r="ACH361" s="35"/>
      <c r="ACI361" s="35"/>
      <c r="ACJ361" s="35"/>
      <c r="ACK361" s="35"/>
      <c r="ACL361" s="35"/>
      <c r="ACM361" s="35"/>
      <c r="ACN361" s="35"/>
      <c r="ACO361" s="35"/>
      <c r="ACP361" s="35"/>
      <c r="ACQ361" s="35"/>
      <c r="ACR361" s="35"/>
      <c r="ACS361" s="35"/>
      <c r="ACT361" s="35"/>
      <c r="ACU361" s="35"/>
      <c r="ACV361" s="35"/>
      <c r="ACW361" s="35"/>
      <c r="ACX361" s="35"/>
      <c r="ACY361" s="35"/>
      <c r="ACZ361" s="35"/>
      <c r="ADA361" s="35"/>
      <c r="ADB361" s="35"/>
      <c r="ADC361" s="35"/>
      <c r="ADD361" s="35"/>
      <c r="ADE361" s="35"/>
      <c r="ADF361" s="35"/>
      <c r="ADG361" s="35"/>
      <c r="ADH361" s="35"/>
      <c r="ADI361" s="35"/>
      <c r="ADJ361" s="35"/>
      <c r="ADK361" s="35"/>
      <c r="ADL361" s="35"/>
      <c r="ADM361" s="35"/>
      <c r="ADN361" s="35"/>
      <c r="ADO361" s="35"/>
      <c r="ADP361" s="35"/>
      <c r="ADQ361" s="35"/>
      <c r="ADR361" s="35"/>
      <c r="ADS361" s="35"/>
      <c r="ADT361" s="35"/>
      <c r="ADU361" s="35"/>
      <c r="ADV361" s="35"/>
      <c r="ADW361" s="35"/>
      <c r="ADX361" s="35"/>
      <c r="ADY361" s="26">
        <f t="shared" si="15"/>
        <v>0</v>
      </c>
      <c r="ADZ361" s="5"/>
    </row>
    <row r="362" spans="1:806" s="33" customFormat="1" x14ac:dyDescent="0.2">
      <c r="A362" s="51" t="s">
        <v>16</v>
      </c>
      <c r="B362" s="65">
        <f t="shared" si="14"/>
        <v>0</v>
      </c>
      <c r="C362" s="57">
        <v>10</v>
      </c>
      <c r="D362" s="59">
        <v>44781</v>
      </c>
      <c r="E362" s="67">
        <v>53.84</v>
      </c>
      <c r="F362" s="67">
        <f t="shared" si="13"/>
        <v>0</v>
      </c>
      <c r="G362" s="6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15"/>
      <c r="BF362" s="15"/>
      <c r="BG362" s="136"/>
      <c r="BH362" s="35"/>
      <c r="BI362" s="35"/>
      <c r="BJ362" s="35"/>
      <c r="BK362" s="35"/>
      <c r="BL362" s="35"/>
      <c r="BM362" s="35"/>
      <c r="BN362" s="35"/>
      <c r="BO362" s="35"/>
      <c r="BP362" s="35"/>
      <c r="BQ362" s="35"/>
      <c r="BR362" s="35"/>
      <c r="BS362" s="35"/>
      <c r="BT362" s="35"/>
      <c r="BU362" s="35"/>
      <c r="BV362" s="35"/>
      <c r="BW362" s="35"/>
      <c r="BX362" s="35"/>
      <c r="BY362" s="35"/>
      <c r="BZ362" s="35"/>
      <c r="CA362" s="35"/>
      <c r="CB362" s="35"/>
      <c r="CC362" s="35"/>
      <c r="CD362" s="35"/>
      <c r="CE362" s="35"/>
      <c r="CF362" s="35"/>
      <c r="CG362" s="35"/>
      <c r="CH362" s="35"/>
      <c r="CI362" s="35"/>
      <c r="CJ362" s="35"/>
      <c r="CK362" s="35"/>
      <c r="CL362" s="35"/>
      <c r="CM362" s="35"/>
      <c r="CN362" s="35"/>
      <c r="CO362" s="35"/>
      <c r="CP362" s="35"/>
      <c r="CQ362" s="35"/>
      <c r="CR362" s="35"/>
      <c r="CS362" s="35"/>
      <c r="CT362" s="35"/>
      <c r="CU362" s="35"/>
      <c r="CV362" s="35"/>
      <c r="CW362" s="35"/>
      <c r="CX362" s="35"/>
      <c r="CY362" s="35"/>
      <c r="CZ362" s="35"/>
      <c r="DA362" s="35"/>
      <c r="DB362" s="35"/>
      <c r="DC362" s="35">
        <v>100</v>
      </c>
      <c r="DD362" s="35"/>
      <c r="DE362" s="35"/>
      <c r="DF362" s="35"/>
      <c r="DG362" s="35"/>
      <c r="DH362" s="35"/>
      <c r="DI362" s="35"/>
      <c r="DJ362" s="35"/>
      <c r="DK362" s="35"/>
      <c r="DL362" s="35"/>
      <c r="DM362" s="35"/>
      <c r="DN362" s="35"/>
      <c r="DO362" s="35"/>
      <c r="DP362" s="35"/>
      <c r="DQ362" s="35"/>
      <c r="DR362" s="35"/>
      <c r="DS362" s="35"/>
      <c r="DT362" s="35"/>
      <c r="DU362" s="35"/>
      <c r="DV362" s="35"/>
      <c r="DW362" s="35"/>
      <c r="DX362" s="35"/>
      <c r="DY362" s="35"/>
      <c r="DZ362" s="35"/>
      <c r="EA362" s="35"/>
      <c r="EB362" s="35"/>
      <c r="EC362" s="35"/>
      <c r="ED362" s="35"/>
      <c r="EE362" s="35"/>
      <c r="EF362" s="35"/>
      <c r="EG362" s="35"/>
      <c r="EH362" s="35"/>
      <c r="EI362" s="35"/>
      <c r="EJ362" s="35"/>
      <c r="EK362" s="35"/>
      <c r="EL362" s="35"/>
      <c r="EM362" s="35"/>
      <c r="EN362" s="35"/>
      <c r="EO362" s="35"/>
      <c r="EP362" s="35"/>
      <c r="EQ362" s="35"/>
      <c r="ER362" s="35"/>
      <c r="ES362" s="35"/>
      <c r="ET362" s="35"/>
      <c r="EU362" s="35"/>
      <c r="EV362" s="35"/>
      <c r="EW362" s="35"/>
      <c r="EX362" s="35"/>
      <c r="EY362" s="35"/>
      <c r="EZ362" s="35"/>
      <c r="FA362" s="35"/>
      <c r="FB362" s="35"/>
      <c r="FC362" s="35"/>
      <c r="FD362" s="35"/>
      <c r="FE362" s="35"/>
      <c r="FF362" s="35"/>
      <c r="FG362" s="35"/>
      <c r="FH362" s="35"/>
      <c r="FI362" s="35"/>
      <c r="FJ362" s="35"/>
      <c r="FK362" s="35"/>
      <c r="FL362" s="35"/>
      <c r="FM362" s="35"/>
      <c r="FN362" s="35"/>
      <c r="FO362" s="35"/>
      <c r="FP362" s="35"/>
      <c r="FQ362" s="35"/>
      <c r="FR362" s="35"/>
      <c r="FS362" s="35"/>
      <c r="FT362" s="35"/>
      <c r="FU362" s="35"/>
      <c r="FV362" s="35"/>
      <c r="FW362" s="35"/>
      <c r="FX362" s="35"/>
      <c r="FY362" s="35"/>
      <c r="FZ362" s="35"/>
      <c r="GA362" s="35"/>
      <c r="GB362" s="35"/>
      <c r="GC362" s="35"/>
      <c r="GD362" s="35"/>
      <c r="GE362" s="35"/>
      <c r="GF362" s="35"/>
      <c r="GG362" s="35"/>
      <c r="GH362" s="35"/>
      <c r="GI362" s="35"/>
      <c r="GJ362" s="35"/>
      <c r="GK362" s="35"/>
      <c r="GL362" s="35"/>
      <c r="GM362" s="35"/>
      <c r="GN362" s="35"/>
      <c r="GO362" s="35"/>
      <c r="GP362" s="35"/>
      <c r="GQ362" s="35"/>
      <c r="GR362" s="35"/>
      <c r="GS362" s="35"/>
      <c r="GT362" s="35"/>
      <c r="GU362" s="35"/>
      <c r="GV362" s="35"/>
      <c r="GW362" s="35"/>
      <c r="GX362" s="35"/>
      <c r="GY362" s="35"/>
      <c r="GZ362" s="35"/>
      <c r="HA362" s="35"/>
      <c r="HB362" s="35"/>
      <c r="HC362" s="35"/>
      <c r="HD362" s="35"/>
      <c r="HE362" s="35"/>
      <c r="HF362" s="35"/>
      <c r="HG362" s="35"/>
      <c r="HH362" s="35"/>
      <c r="HI362" s="35"/>
      <c r="HJ362" s="35"/>
      <c r="HK362" s="35"/>
      <c r="HL362" s="35"/>
      <c r="HM362" s="35"/>
      <c r="HN362" s="35"/>
      <c r="HO362" s="35"/>
      <c r="HP362" s="35"/>
      <c r="HQ362" s="35"/>
      <c r="HR362" s="35"/>
      <c r="HS362" s="35"/>
      <c r="HT362" s="35"/>
      <c r="HU362" s="35"/>
      <c r="HV362" s="35"/>
      <c r="HW362" s="35"/>
      <c r="HX362" s="35"/>
      <c r="HY362" s="35"/>
      <c r="HZ362" s="35"/>
      <c r="IA362" s="35"/>
      <c r="IB362" s="35"/>
      <c r="IC362" s="35"/>
      <c r="ID362" s="35"/>
      <c r="IE362" s="35"/>
      <c r="IF362" s="35"/>
      <c r="IG362" s="35"/>
      <c r="IH362" s="35"/>
      <c r="II362" s="35"/>
      <c r="IJ362" s="35"/>
      <c r="IK362" s="35"/>
      <c r="IL362" s="35"/>
      <c r="IM362" s="35"/>
      <c r="IN362" s="35"/>
      <c r="IO362" s="35"/>
      <c r="IP362" s="35"/>
      <c r="IQ362" s="35"/>
      <c r="IR362" s="35"/>
      <c r="IS362" s="35"/>
      <c r="IT362" s="35"/>
      <c r="IU362" s="35"/>
      <c r="IV362" s="35"/>
      <c r="IW362" s="35"/>
      <c r="IX362" s="35"/>
      <c r="IY362" s="35"/>
      <c r="IZ362" s="35"/>
      <c r="JA362" s="35"/>
      <c r="JB362" s="35"/>
      <c r="JC362" s="35"/>
      <c r="JD362" s="35"/>
      <c r="JE362" s="35"/>
      <c r="JF362" s="35"/>
      <c r="JG362" s="35"/>
      <c r="JH362" s="35"/>
      <c r="JI362" s="35"/>
      <c r="JJ362" s="35"/>
      <c r="JK362" s="35"/>
      <c r="JL362" s="35"/>
      <c r="JM362" s="35"/>
      <c r="JN362" s="35"/>
      <c r="JO362" s="35"/>
      <c r="JP362" s="35"/>
      <c r="JQ362" s="35"/>
      <c r="JR362" s="35"/>
      <c r="JS362" s="35"/>
      <c r="JT362" s="35"/>
      <c r="JU362" s="35"/>
      <c r="JV362" s="35"/>
      <c r="JW362" s="35"/>
      <c r="JX362" s="35"/>
      <c r="JY362" s="35"/>
      <c r="JZ362" s="35"/>
      <c r="KA362" s="35"/>
      <c r="KB362" s="35"/>
      <c r="KC362" s="35"/>
      <c r="KD362" s="35"/>
      <c r="KE362" s="35"/>
      <c r="KF362" s="35"/>
      <c r="KG362" s="35"/>
      <c r="KH362" s="35"/>
      <c r="KI362" s="35"/>
      <c r="KJ362" s="35"/>
      <c r="KK362" s="35"/>
      <c r="KL362" s="35"/>
      <c r="KM362" s="35"/>
      <c r="KN362" s="35"/>
      <c r="KO362" s="35"/>
      <c r="KP362" s="35"/>
      <c r="KQ362" s="35"/>
      <c r="KR362" s="35"/>
      <c r="KS362" s="35"/>
      <c r="KT362" s="35"/>
      <c r="KU362" s="35"/>
      <c r="KV362" s="35"/>
      <c r="KW362" s="35"/>
      <c r="KX362" s="35"/>
      <c r="KY362" s="35"/>
      <c r="KZ362" s="35"/>
      <c r="LA362" s="35"/>
      <c r="LB362" s="35"/>
      <c r="LC362" s="35"/>
      <c r="LD362" s="35"/>
      <c r="LE362" s="35"/>
      <c r="LF362" s="35"/>
      <c r="LG362" s="35"/>
      <c r="LH362" s="35"/>
      <c r="LI362" s="35"/>
      <c r="LJ362" s="35"/>
      <c r="LK362" s="35"/>
      <c r="LL362" s="35"/>
      <c r="LM362" s="35"/>
      <c r="LN362" s="35"/>
      <c r="LO362" s="35"/>
      <c r="LP362" s="35"/>
      <c r="LQ362" s="35"/>
      <c r="LR362" s="35"/>
      <c r="LS362" s="35"/>
      <c r="LT362" s="35"/>
      <c r="LU362" s="35"/>
      <c r="LV362" s="35"/>
      <c r="LW362" s="35"/>
      <c r="LX362" s="35"/>
      <c r="LY362" s="35"/>
      <c r="LZ362" s="35"/>
      <c r="MA362" s="35"/>
      <c r="MB362" s="35"/>
      <c r="MC362" s="35"/>
      <c r="MD362" s="35"/>
      <c r="ME362" s="35"/>
      <c r="MF362" s="35"/>
      <c r="MG362" s="35"/>
      <c r="MH362" s="35"/>
      <c r="MI362" s="35"/>
      <c r="MJ362" s="35"/>
      <c r="MK362" s="35"/>
      <c r="ML362" s="35"/>
      <c r="MM362" s="35"/>
      <c r="MN362" s="35"/>
      <c r="MO362" s="35"/>
      <c r="MP362" s="35"/>
      <c r="MQ362" s="35"/>
      <c r="MR362" s="35"/>
      <c r="MS362" s="35"/>
      <c r="MT362" s="35"/>
      <c r="MU362" s="35"/>
      <c r="MV362" s="35"/>
      <c r="MW362" s="35"/>
      <c r="MX362" s="35"/>
      <c r="MY362" s="35"/>
      <c r="MZ362" s="35"/>
      <c r="NA362" s="35"/>
      <c r="NB362" s="35"/>
      <c r="NC362" s="35"/>
      <c r="ND362" s="35"/>
      <c r="NE362" s="35"/>
      <c r="NF362" s="35"/>
      <c r="NG362" s="35"/>
      <c r="NH362" s="35"/>
      <c r="NI362" s="35"/>
      <c r="NJ362" s="35"/>
      <c r="NK362" s="35"/>
      <c r="NL362" s="35"/>
      <c r="NM362" s="35"/>
      <c r="NN362" s="35"/>
      <c r="NO362" s="35"/>
      <c r="NP362" s="35"/>
      <c r="NQ362" s="35"/>
      <c r="NR362" s="35"/>
      <c r="NS362" s="35"/>
      <c r="NT362" s="35"/>
      <c r="NU362" s="35"/>
      <c r="NV362" s="35"/>
      <c r="NW362" s="35"/>
      <c r="NX362" s="35"/>
      <c r="NY362" s="35"/>
      <c r="NZ362" s="35"/>
      <c r="OA362" s="35"/>
      <c r="OB362" s="35"/>
      <c r="OC362" s="35"/>
      <c r="OD362" s="35"/>
      <c r="OE362" s="35"/>
      <c r="OF362" s="35"/>
      <c r="OG362" s="35"/>
      <c r="OH362" s="35"/>
      <c r="OI362" s="35"/>
      <c r="OJ362" s="35"/>
      <c r="OK362" s="35"/>
      <c r="OL362" s="35"/>
      <c r="OM362" s="35"/>
      <c r="ON362" s="35"/>
      <c r="OO362" s="35"/>
      <c r="OP362" s="35"/>
      <c r="OQ362" s="35"/>
      <c r="OR362" s="35"/>
      <c r="OS362" s="35"/>
      <c r="OT362" s="35"/>
      <c r="OU362" s="35"/>
      <c r="OV362" s="35"/>
      <c r="OW362" s="35"/>
      <c r="OX362" s="35"/>
      <c r="OY362" s="35"/>
      <c r="OZ362" s="35"/>
      <c r="PA362" s="35"/>
      <c r="PB362" s="35"/>
      <c r="PC362" s="35"/>
      <c r="PD362" s="35"/>
      <c r="PE362" s="35"/>
      <c r="PF362" s="35"/>
      <c r="PG362" s="35"/>
      <c r="PH362" s="35"/>
      <c r="PI362" s="35"/>
      <c r="PJ362" s="35"/>
      <c r="PK362" s="35"/>
      <c r="PL362" s="35"/>
      <c r="PM362" s="35"/>
      <c r="PN362" s="35"/>
      <c r="PO362" s="35"/>
      <c r="PP362" s="35"/>
      <c r="PQ362" s="35"/>
      <c r="PR362" s="35"/>
      <c r="PS362" s="35"/>
      <c r="PT362" s="35"/>
      <c r="PU362" s="35"/>
      <c r="PV362" s="35"/>
      <c r="PW362" s="35"/>
      <c r="PX362" s="35"/>
      <c r="PY362" s="35"/>
      <c r="PZ362" s="35"/>
      <c r="QA362" s="35"/>
      <c r="QB362" s="35"/>
      <c r="QC362" s="35"/>
      <c r="QD362" s="35"/>
      <c r="QE362" s="35"/>
      <c r="QF362" s="35"/>
      <c r="QG362" s="35"/>
      <c r="QH362" s="35"/>
      <c r="QI362" s="35"/>
      <c r="QJ362" s="35"/>
      <c r="QK362" s="35"/>
      <c r="QL362" s="35"/>
      <c r="QM362" s="35"/>
      <c r="QN362" s="35"/>
      <c r="QO362" s="35"/>
      <c r="QP362" s="35"/>
      <c r="QQ362" s="35"/>
      <c r="QR362" s="35"/>
      <c r="QS362" s="35"/>
      <c r="QT362" s="35"/>
      <c r="QU362" s="35"/>
      <c r="QV362" s="35"/>
      <c r="QW362" s="35"/>
      <c r="QX362" s="35"/>
      <c r="QY362" s="35"/>
      <c r="QZ362" s="35"/>
      <c r="RA362" s="35"/>
      <c r="RB362" s="35"/>
      <c r="RC362" s="35"/>
      <c r="RD362" s="35"/>
      <c r="RE362" s="35"/>
      <c r="RF362" s="35"/>
      <c r="RG362" s="35"/>
      <c r="RH362" s="35"/>
      <c r="RI362" s="35"/>
      <c r="RJ362" s="35"/>
      <c r="RK362" s="35"/>
      <c r="RL362" s="35"/>
      <c r="RM362" s="35"/>
      <c r="RN362" s="35"/>
      <c r="RO362" s="35"/>
      <c r="RP362" s="35"/>
      <c r="RQ362" s="35"/>
      <c r="RR362" s="35"/>
      <c r="RS362" s="35"/>
      <c r="RT362" s="35"/>
      <c r="RU362" s="35"/>
      <c r="RV362" s="35"/>
      <c r="RW362" s="35"/>
      <c r="RX362" s="35"/>
      <c r="RY362" s="35"/>
      <c r="RZ362" s="35"/>
      <c r="SA362" s="35"/>
      <c r="SB362" s="35"/>
      <c r="SC362" s="35"/>
      <c r="SD362" s="35"/>
      <c r="SE362" s="35"/>
      <c r="SF362" s="35"/>
      <c r="SG362" s="35"/>
      <c r="SH362" s="35"/>
      <c r="SI362" s="35"/>
      <c r="SJ362" s="35"/>
      <c r="SK362" s="35"/>
      <c r="SL362" s="35"/>
      <c r="SM362" s="35"/>
      <c r="SN362" s="35"/>
      <c r="SO362" s="35"/>
      <c r="SP362" s="35"/>
      <c r="SQ362" s="35"/>
      <c r="SR362" s="35"/>
      <c r="SS362" s="35"/>
      <c r="ST362" s="35"/>
      <c r="SU362" s="35"/>
      <c r="SV362" s="35"/>
      <c r="SW362" s="35"/>
      <c r="SX362" s="35"/>
      <c r="SY362" s="35"/>
      <c r="SZ362" s="35"/>
      <c r="TA362" s="35"/>
      <c r="TB362" s="35"/>
      <c r="TC362" s="35"/>
      <c r="TD362" s="35"/>
      <c r="TE362" s="35"/>
      <c r="TF362" s="35"/>
      <c r="TG362" s="35"/>
      <c r="TH362" s="35"/>
      <c r="TI362" s="35"/>
      <c r="TJ362" s="35"/>
      <c r="TK362" s="35"/>
      <c r="TL362" s="35"/>
      <c r="TM362" s="35"/>
      <c r="TN362" s="35"/>
      <c r="TO362" s="35"/>
      <c r="TP362" s="35"/>
      <c r="TQ362" s="35"/>
      <c r="TR362" s="35"/>
      <c r="TS362" s="35"/>
      <c r="TT362" s="35"/>
      <c r="TU362" s="35"/>
      <c r="TV362" s="35"/>
      <c r="TW362" s="35"/>
      <c r="TX362" s="35"/>
      <c r="TY362" s="35"/>
      <c r="TZ362" s="35"/>
      <c r="UA362" s="35"/>
      <c r="UB362" s="35"/>
      <c r="UC362" s="35"/>
      <c r="UD362" s="35"/>
      <c r="UE362" s="35"/>
      <c r="UF362" s="35"/>
      <c r="UG362" s="35"/>
      <c r="UH362" s="35"/>
      <c r="UI362" s="35"/>
      <c r="UJ362" s="35"/>
      <c r="UK362" s="35"/>
      <c r="UL362" s="35"/>
      <c r="UM362" s="35"/>
      <c r="UN362" s="35"/>
      <c r="UO362" s="35"/>
      <c r="UP362" s="35"/>
      <c r="UQ362" s="35"/>
      <c r="UR362" s="35"/>
      <c r="US362" s="35"/>
      <c r="UT362" s="35"/>
      <c r="UU362" s="35"/>
      <c r="UV362" s="35"/>
      <c r="UW362" s="35"/>
      <c r="UX362" s="35"/>
      <c r="UY362" s="35"/>
      <c r="UZ362" s="35"/>
      <c r="VA362" s="35"/>
      <c r="VB362" s="35"/>
      <c r="VC362" s="35"/>
      <c r="VD362" s="35"/>
      <c r="VE362" s="35"/>
      <c r="VF362" s="35"/>
      <c r="VG362" s="35"/>
      <c r="VH362" s="35"/>
      <c r="VI362" s="35"/>
      <c r="VJ362" s="35"/>
      <c r="VK362" s="35"/>
      <c r="VL362" s="35"/>
      <c r="VM362" s="35"/>
      <c r="VN362" s="35"/>
      <c r="VO362" s="35"/>
      <c r="VP362" s="35"/>
      <c r="VQ362" s="35"/>
      <c r="VR362" s="35"/>
      <c r="VS362" s="35"/>
      <c r="VT362" s="35"/>
      <c r="VU362" s="35"/>
      <c r="VV362" s="35"/>
      <c r="VW362" s="35"/>
      <c r="VX362" s="35"/>
      <c r="VY362" s="35"/>
      <c r="VZ362" s="35"/>
      <c r="WA362" s="35"/>
      <c r="WB362" s="35"/>
      <c r="WC362" s="35"/>
      <c r="WD362" s="35"/>
      <c r="WE362" s="35"/>
      <c r="WF362" s="35"/>
      <c r="WG362" s="35"/>
      <c r="WH362" s="35"/>
      <c r="WI362" s="35"/>
      <c r="WJ362" s="35"/>
      <c r="WK362" s="35"/>
      <c r="WL362" s="35"/>
      <c r="WM362" s="35"/>
      <c r="WN362" s="35"/>
      <c r="WO362" s="35"/>
      <c r="WP362" s="35"/>
      <c r="WQ362" s="35"/>
      <c r="WR362" s="35"/>
      <c r="WS362" s="35"/>
      <c r="WT362" s="35"/>
      <c r="WU362" s="35"/>
      <c r="WV362" s="35"/>
      <c r="WW362" s="35"/>
      <c r="WX362" s="35"/>
      <c r="WY362" s="35"/>
      <c r="WZ362" s="35"/>
      <c r="XA362" s="35"/>
      <c r="XB362" s="35"/>
      <c r="XC362" s="35"/>
      <c r="XD362" s="35"/>
      <c r="XE362" s="35"/>
      <c r="XF362" s="35"/>
      <c r="XG362" s="35"/>
      <c r="XH362" s="35"/>
      <c r="XI362" s="35"/>
      <c r="XJ362" s="35"/>
      <c r="XK362" s="35"/>
      <c r="XL362" s="35"/>
      <c r="XM362" s="35"/>
      <c r="XN362" s="35"/>
      <c r="XO362" s="35"/>
      <c r="XP362" s="35"/>
      <c r="XQ362" s="35"/>
      <c r="XR362" s="35"/>
      <c r="XS362" s="35"/>
      <c r="XT362" s="35"/>
      <c r="XU362" s="35"/>
      <c r="XV362" s="35"/>
      <c r="XW362" s="35"/>
      <c r="XX362" s="35"/>
      <c r="XY362" s="35"/>
      <c r="XZ362" s="35"/>
      <c r="YA362" s="35"/>
      <c r="YB362" s="35"/>
      <c r="YC362" s="35"/>
      <c r="YD362" s="35"/>
      <c r="YE362" s="35"/>
      <c r="YF362" s="35"/>
      <c r="YG362" s="35"/>
      <c r="YH362" s="35"/>
      <c r="YI362" s="35"/>
      <c r="YJ362" s="35"/>
      <c r="YK362" s="35"/>
      <c r="YL362" s="35"/>
      <c r="YM362" s="35"/>
      <c r="YN362" s="35"/>
      <c r="YO362" s="35"/>
      <c r="YP362" s="35"/>
      <c r="YQ362" s="35"/>
      <c r="YR362" s="35"/>
      <c r="YS362" s="35"/>
      <c r="YT362" s="35"/>
      <c r="YU362" s="35"/>
      <c r="YV362" s="35"/>
      <c r="YW362" s="35"/>
      <c r="YX362" s="35"/>
      <c r="YY362" s="35"/>
      <c r="YZ362" s="35"/>
      <c r="ZA362" s="35"/>
      <c r="ZB362" s="35"/>
      <c r="ZC362" s="35"/>
      <c r="ZD362" s="35"/>
      <c r="ZE362" s="35"/>
      <c r="ZF362" s="35"/>
      <c r="ZG362" s="35"/>
      <c r="ZH362" s="35"/>
      <c r="ZI362" s="35"/>
      <c r="ZJ362" s="35"/>
      <c r="ZK362" s="35"/>
      <c r="ZL362" s="35"/>
      <c r="ZM362" s="35"/>
      <c r="ZN362" s="35"/>
      <c r="ZO362" s="35"/>
      <c r="ZP362" s="35"/>
      <c r="ZQ362" s="35"/>
      <c r="ZR362" s="35"/>
      <c r="ZS362" s="35"/>
      <c r="ZT362" s="35"/>
      <c r="ZU362" s="35"/>
      <c r="ZV362" s="35"/>
      <c r="ZW362" s="35"/>
      <c r="ZX362" s="35"/>
      <c r="ZY362" s="35"/>
      <c r="ZZ362" s="35"/>
      <c r="AAA362" s="35"/>
      <c r="AAB362" s="35"/>
      <c r="AAC362" s="35"/>
      <c r="AAD362" s="35"/>
      <c r="AAE362" s="35"/>
      <c r="AAF362" s="35"/>
      <c r="AAG362" s="35"/>
      <c r="AAH362" s="35"/>
      <c r="AAI362" s="35"/>
      <c r="AAJ362" s="35"/>
      <c r="AAK362" s="35"/>
      <c r="AAL362" s="35"/>
      <c r="AAM362" s="35"/>
      <c r="AAN362" s="35"/>
      <c r="AAO362" s="35"/>
      <c r="AAP362" s="35"/>
      <c r="AAQ362" s="35"/>
      <c r="AAR362" s="35"/>
      <c r="AAS362" s="35"/>
      <c r="AAT362" s="35"/>
      <c r="AAU362" s="35"/>
      <c r="AAV362" s="35"/>
      <c r="AAW362" s="35"/>
      <c r="AAX362" s="35"/>
      <c r="AAY362" s="35"/>
      <c r="AAZ362" s="35">
        <v>100</v>
      </c>
      <c r="ABA362" s="35"/>
      <c r="ABB362" s="35"/>
      <c r="ABC362" s="35"/>
      <c r="ABD362" s="35"/>
      <c r="ABE362" s="35"/>
      <c r="ABF362" s="35"/>
      <c r="ABG362" s="35"/>
      <c r="ABH362" s="35"/>
      <c r="ABI362" s="35"/>
      <c r="ABJ362" s="35"/>
      <c r="ABK362" s="35"/>
      <c r="ABL362" s="35"/>
      <c r="ABM362" s="35"/>
      <c r="ABN362" s="35"/>
      <c r="ABO362" s="35"/>
      <c r="ABP362" s="35"/>
      <c r="ABQ362" s="35"/>
      <c r="ABR362" s="35"/>
      <c r="ABS362" s="35"/>
      <c r="ABT362" s="35"/>
      <c r="ABU362" s="35"/>
      <c r="ABV362" s="35"/>
      <c r="ABW362" s="35"/>
      <c r="ABX362" s="35"/>
      <c r="ABY362" s="35"/>
      <c r="ABZ362" s="35"/>
      <c r="ACA362" s="35"/>
      <c r="ACB362" s="35"/>
      <c r="ACC362" s="35"/>
      <c r="ACD362" s="35"/>
      <c r="ACE362" s="35"/>
      <c r="ACF362" s="35"/>
      <c r="ACG362" s="35"/>
      <c r="ACH362" s="35"/>
      <c r="ACI362" s="35"/>
      <c r="ACJ362" s="35"/>
      <c r="ACK362" s="35"/>
      <c r="ACL362" s="35"/>
      <c r="ACM362" s="35"/>
      <c r="ACN362" s="35"/>
      <c r="ACO362" s="35"/>
      <c r="ACP362" s="35"/>
      <c r="ACQ362" s="35"/>
      <c r="ACR362" s="35"/>
      <c r="ACS362" s="35"/>
      <c r="ACT362" s="35"/>
      <c r="ACU362" s="35"/>
      <c r="ACV362" s="35"/>
      <c r="ACW362" s="35"/>
      <c r="ACX362" s="35"/>
      <c r="ACY362" s="35"/>
      <c r="ACZ362" s="35"/>
      <c r="ADA362" s="35"/>
      <c r="ADB362" s="35"/>
      <c r="ADC362" s="35"/>
      <c r="ADD362" s="35"/>
      <c r="ADE362" s="35"/>
      <c r="ADF362" s="35"/>
      <c r="ADG362" s="35"/>
      <c r="ADH362" s="35"/>
      <c r="ADI362" s="35"/>
      <c r="ADJ362" s="35"/>
      <c r="ADK362" s="35"/>
      <c r="ADL362" s="35"/>
      <c r="ADM362" s="35"/>
      <c r="ADN362" s="35"/>
      <c r="ADO362" s="35"/>
      <c r="ADP362" s="35"/>
      <c r="ADQ362" s="35"/>
      <c r="ADR362" s="35"/>
      <c r="ADS362" s="35"/>
      <c r="ADT362" s="35"/>
      <c r="ADU362" s="35"/>
      <c r="ADV362" s="35"/>
      <c r="ADW362" s="35"/>
      <c r="ADX362" s="35"/>
      <c r="ADY362" s="26">
        <f t="shared" si="15"/>
        <v>0</v>
      </c>
      <c r="ADZ362" s="5"/>
    </row>
    <row r="363" spans="1:806" s="33" customFormat="1" x14ac:dyDescent="0.2">
      <c r="A363" s="51" t="s">
        <v>16</v>
      </c>
      <c r="B363" s="65">
        <f t="shared" si="14"/>
        <v>10</v>
      </c>
      <c r="C363" s="57">
        <v>10</v>
      </c>
      <c r="D363" s="59">
        <v>44753</v>
      </c>
      <c r="E363" s="67">
        <v>55.31</v>
      </c>
      <c r="F363" s="67">
        <f t="shared" si="13"/>
        <v>553.1</v>
      </c>
      <c r="G363" s="6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15"/>
      <c r="BF363" s="15"/>
      <c r="BG363" s="136"/>
      <c r="BH363" s="35"/>
      <c r="BI363" s="35"/>
      <c r="BJ363" s="35"/>
      <c r="BK363" s="35"/>
      <c r="BL363" s="35"/>
      <c r="BM363" s="35"/>
      <c r="BN363" s="35"/>
      <c r="BO363" s="35"/>
      <c r="BP363" s="35"/>
      <c r="BQ363" s="35"/>
      <c r="BR363" s="35"/>
      <c r="BS363" s="35"/>
      <c r="BT363" s="35"/>
      <c r="BU363" s="35"/>
      <c r="BV363" s="35"/>
      <c r="BW363" s="35">
        <v>20</v>
      </c>
      <c r="BX363" s="35">
        <v>10</v>
      </c>
      <c r="BY363" s="35"/>
      <c r="BZ363" s="35"/>
      <c r="CA363" s="35"/>
      <c r="CB363" s="35"/>
      <c r="CC363" s="35"/>
      <c r="CD363" s="35"/>
      <c r="CE363" s="35"/>
      <c r="CF363" s="35"/>
      <c r="CG363" s="35"/>
      <c r="CH363" s="35"/>
      <c r="CI363" s="35"/>
      <c r="CJ363" s="35"/>
      <c r="CK363" s="35"/>
      <c r="CL363" s="35"/>
      <c r="CM363" s="35"/>
      <c r="CN363" s="35"/>
      <c r="CO363" s="35"/>
      <c r="CP363" s="35"/>
      <c r="CQ363" s="35"/>
      <c r="CR363" s="35"/>
      <c r="CS363" s="35"/>
      <c r="CT363" s="35"/>
      <c r="CU363" s="35"/>
      <c r="CV363" s="35"/>
      <c r="CW363" s="35"/>
      <c r="CX363" s="35"/>
      <c r="CY363" s="35"/>
      <c r="CZ363" s="35"/>
      <c r="DA363" s="35"/>
      <c r="DB363" s="35"/>
      <c r="DC363" s="35"/>
      <c r="DD363" s="35"/>
      <c r="DE363" s="35"/>
      <c r="DF363" s="35"/>
      <c r="DG363" s="35"/>
      <c r="DH363" s="35"/>
      <c r="DI363" s="35"/>
      <c r="DJ363" s="35"/>
      <c r="DK363" s="35"/>
      <c r="DL363" s="35"/>
      <c r="DM363" s="35"/>
      <c r="DN363" s="35"/>
      <c r="DO363" s="35"/>
      <c r="DP363" s="35"/>
      <c r="DQ363" s="35"/>
      <c r="DR363" s="35"/>
      <c r="DS363" s="35"/>
      <c r="DT363" s="35"/>
      <c r="DU363" s="35"/>
      <c r="DV363" s="35"/>
      <c r="DW363" s="35"/>
      <c r="DX363" s="35"/>
      <c r="DY363" s="35"/>
      <c r="DZ363" s="35"/>
      <c r="EA363" s="35"/>
      <c r="EB363" s="35"/>
      <c r="EC363" s="35"/>
      <c r="ED363" s="35"/>
      <c r="EE363" s="35"/>
      <c r="EF363" s="35"/>
      <c r="EG363" s="35"/>
      <c r="EH363" s="35"/>
      <c r="EI363" s="35"/>
      <c r="EJ363" s="35"/>
      <c r="EK363" s="35"/>
      <c r="EL363" s="35"/>
      <c r="EM363" s="35"/>
      <c r="EN363" s="35"/>
      <c r="EO363" s="35"/>
      <c r="EP363" s="35"/>
      <c r="EQ363" s="35"/>
      <c r="ER363" s="35"/>
      <c r="ES363" s="35"/>
      <c r="ET363" s="35"/>
      <c r="EU363" s="35"/>
      <c r="EV363" s="35"/>
      <c r="EW363" s="35"/>
      <c r="EX363" s="35"/>
      <c r="EY363" s="35"/>
      <c r="EZ363" s="35"/>
      <c r="FA363" s="35"/>
      <c r="FB363" s="35"/>
      <c r="FC363" s="35"/>
      <c r="FD363" s="35"/>
      <c r="FE363" s="35"/>
      <c r="FF363" s="35"/>
      <c r="FG363" s="35"/>
      <c r="FH363" s="35"/>
      <c r="FI363" s="35"/>
      <c r="FJ363" s="35"/>
      <c r="FK363" s="35"/>
      <c r="FL363" s="35"/>
      <c r="FM363" s="35"/>
      <c r="FN363" s="35"/>
      <c r="FO363" s="35"/>
      <c r="FP363" s="35"/>
      <c r="FQ363" s="35"/>
      <c r="FR363" s="35"/>
      <c r="FS363" s="35"/>
      <c r="FT363" s="35"/>
      <c r="FU363" s="35"/>
      <c r="FV363" s="35"/>
      <c r="FW363" s="35"/>
      <c r="FX363" s="35"/>
      <c r="FY363" s="35"/>
      <c r="FZ363" s="35"/>
      <c r="GA363" s="35"/>
      <c r="GB363" s="35"/>
      <c r="GC363" s="35"/>
      <c r="GD363" s="35"/>
      <c r="GE363" s="35"/>
      <c r="GF363" s="35"/>
      <c r="GG363" s="35"/>
      <c r="GH363" s="35"/>
      <c r="GI363" s="35"/>
      <c r="GJ363" s="35"/>
      <c r="GK363" s="35"/>
      <c r="GL363" s="35"/>
      <c r="GM363" s="35"/>
      <c r="GN363" s="35"/>
      <c r="GO363" s="35"/>
      <c r="GP363" s="35"/>
      <c r="GQ363" s="35"/>
      <c r="GR363" s="35"/>
      <c r="GS363" s="35"/>
      <c r="GT363" s="35"/>
      <c r="GU363" s="35"/>
      <c r="GV363" s="35"/>
      <c r="GW363" s="35"/>
      <c r="GX363" s="35"/>
      <c r="GY363" s="35"/>
      <c r="GZ363" s="35"/>
      <c r="HA363" s="35"/>
      <c r="HB363" s="35"/>
      <c r="HC363" s="35"/>
      <c r="HD363" s="35"/>
      <c r="HE363" s="35"/>
      <c r="HF363" s="35"/>
      <c r="HG363" s="35"/>
      <c r="HH363" s="35"/>
      <c r="HI363" s="35"/>
      <c r="HJ363" s="35"/>
      <c r="HK363" s="35"/>
      <c r="HL363" s="35"/>
      <c r="HM363" s="35"/>
      <c r="HN363" s="35"/>
      <c r="HO363" s="35"/>
      <c r="HP363" s="35"/>
      <c r="HQ363" s="35"/>
      <c r="HR363" s="35"/>
      <c r="HS363" s="35"/>
      <c r="HT363" s="35"/>
      <c r="HU363" s="35"/>
      <c r="HV363" s="35"/>
      <c r="HW363" s="35"/>
      <c r="HX363" s="35"/>
      <c r="HY363" s="35"/>
      <c r="HZ363" s="35"/>
      <c r="IA363" s="35"/>
      <c r="IB363" s="35"/>
      <c r="IC363" s="35"/>
      <c r="ID363" s="35"/>
      <c r="IE363" s="35"/>
      <c r="IF363" s="35"/>
      <c r="IG363" s="35"/>
      <c r="IH363" s="35"/>
      <c r="II363" s="35"/>
      <c r="IJ363" s="35"/>
      <c r="IK363" s="35"/>
      <c r="IL363" s="35"/>
      <c r="IM363" s="35"/>
      <c r="IN363" s="35"/>
      <c r="IO363" s="35"/>
      <c r="IP363" s="35"/>
      <c r="IQ363" s="35"/>
      <c r="IR363" s="35"/>
      <c r="IS363" s="35"/>
      <c r="IT363" s="35"/>
      <c r="IU363" s="35"/>
      <c r="IV363" s="35"/>
      <c r="IW363" s="35"/>
      <c r="IX363" s="35"/>
      <c r="IY363" s="35"/>
      <c r="IZ363" s="35"/>
      <c r="JA363" s="35"/>
      <c r="JB363" s="35"/>
      <c r="JC363" s="35"/>
      <c r="JD363" s="35"/>
      <c r="JE363" s="35"/>
      <c r="JF363" s="35"/>
      <c r="JG363" s="35"/>
      <c r="JH363" s="35"/>
      <c r="JI363" s="35"/>
      <c r="JJ363" s="35"/>
      <c r="JK363" s="35"/>
      <c r="JL363" s="35"/>
      <c r="JM363" s="35"/>
      <c r="JN363" s="35"/>
      <c r="JO363" s="35"/>
      <c r="JP363" s="35"/>
      <c r="JQ363" s="35"/>
      <c r="JR363" s="35"/>
      <c r="JS363" s="35"/>
      <c r="JT363" s="35"/>
      <c r="JU363" s="35"/>
      <c r="JV363" s="35"/>
      <c r="JW363" s="35"/>
      <c r="JX363" s="35"/>
      <c r="JY363" s="35"/>
      <c r="JZ363" s="35"/>
      <c r="KA363" s="35"/>
      <c r="KB363" s="35"/>
      <c r="KC363" s="35"/>
      <c r="KD363" s="35"/>
      <c r="KE363" s="35"/>
      <c r="KF363" s="35"/>
      <c r="KG363" s="35"/>
      <c r="KH363" s="35"/>
      <c r="KI363" s="35"/>
      <c r="KJ363" s="35"/>
      <c r="KK363" s="35"/>
      <c r="KL363" s="35"/>
      <c r="KM363" s="35"/>
      <c r="KN363" s="35"/>
      <c r="KO363" s="35"/>
      <c r="KP363" s="35"/>
      <c r="KQ363" s="35"/>
      <c r="KR363" s="35"/>
      <c r="KS363" s="35"/>
      <c r="KT363" s="35"/>
      <c r="KU363" s="35"/>
      <c r="KV363" s="35"/>
      <c r="KW363" s="35"/>
      <c r="KX363" s="35"/>
      <c r="KY363" s="35"/>
      <c r="KZ363" s="35"/>
      <c r="LA363" s="35"/>
      <c r="LB363" s="35"/>
      <c r="LC363" s="35"/>
      <c r="LD363" s="35"/>
      <c r="LE363" s="35"/>
      <c r="LF363" s="35"/>
      <c r="LG363" s="35"/>
      <c r="LH363" s="35"/>
      <c r="LI363" s="35"/>
      <c r="LJ363" s="35"/>
      <c r="LK363" s="35"/>
      <c r="LL363" s="35"/>
      <c r="LM363" s="35"/>
      <c r="LN363" s="35"/>
      <c r="LO363" s="35"/>
      <c r="LP363" s="35"/>
      <c r="LQ363" s="35"/>
      <c r="LR363" s="35"/>
      <c r="LS363" s="35"/>
      <c r="LT363" s="35"/>
      <c r="LU363" s="35"/>
      <c r="LV363" s="35"/>
      <c r="LW363" s="35"/>
      <c r="LX363" s="35"/>
      <c r="LY363" s="35"/>
      <c r="LZ363" s="35"/>
      <c r="MA363" s="35"/>
      <c r="MB363" s="35"/>
      <c r="MC363" s="35"/>
      <c r="MD363" s="35"/>
      <c r="ME363" s="35"/>
      <c r="MF363" s="35"/>
      <c r="MG363" s="35"/>
      <c r="MH363" s="35"/>
      <c r="MI363" s="35"/>
      <c r="MJ363" s="35"/>
      <c r="MK363" s="35"/>
      <c r="ML363" s="35"/>
      <c r="MM363" s="35"/>
      <c r="MN363" s="35"/>
      <c r="MO363" s="35"/>
      <c r="MP363" s="35"/>
      <c r="MQ363" s="35"/>
      <c r="MR363" s="35"/>
      <c r="MS363" s="35"/>
      <c r="MT363" s="35"/>
      <c r="MU363" s="35"/>
      <c r="MV363" s="35"/>
      <c r="MW363" s="35"/>
      <c r="MX363" s="35"/>
      <c r="MY363" s="35"/>
      <c r="MZ363" s="35"/>
      <c r="NA363" s="35"/>
      <c r="NB363" s="35"/>
      <c r="NC363" s="35"/>
      <c r="ND363" s="35"/>
      <c r="NE363" s="35"/>
      <c r="NF363" s="35"/>
      <c r="NG363" s="35"/>
      <c r="NH363" s="35"/>
      <c r="NI363" s="35"/>
      <c r="NJ363" s="35"/>
      <c r="NK363" s="35"/>
      <c r="NL363" s="35"/>
      <c r="NM363" s="35"/>
      <c r="NN363" s="35"/>
      <c r="NO363" s="35"/>
      <c r="NP363" s="35"/>
      <c r="NQ363" s="35"/>
      <c r="NR363" s="35"/>
      <c r="NS363" s="35"/>
      <c r="NT363" s="35"/>
      <c r="NU363" s="35"/>
      <c r="NV363" s="35"/>
      <c r="NW363" s="35"/>
      <c r="NX363" s="35"/>
      <c r="NY363" s="35"/>
      <c r="NZ363" s="35"/>
      <c r="OA363" s="35"/>
      <c r="OB363" s="35"/>
      <c r="OC363" s="35"/>
      <c r="OD363" s="35"/>
      <c r="OE363" s="35"/>
      <c r="OF363" s="35"/>
      <c r="OG363" s="35"/>
      <c r="OH363" s="35"/>
      <c r="OI363" s="35"/>
      <c r="OJ363" s="35"/>
      <c r="OK363" s="35"/>
      <c r="OL363" s="35"/>
      <c r="OM363" s="35"/>
      <c r="ON363" s="35"/>
      <c r="OO363" s="35">
        <v>10</v>
      </c>
      <c r="OP363" s="35"/>
      <c r="OQ363" s="35"/>
      <c r="OR363" s="35"/>
      <c r="OS363" s="35"/>
      <c r="OT363" s="35"/>
      <c r="OU363" s="35"/>
      <c r="OV363" s="35"/>
      <c r="OW363" s="35"/>
      <c r="OX363" s="35"/>
      <c r="OY363" s="35"/>
      <c r="OZ363" s="35"/>
      <c r="PA363" s="35"/>
      <c r="PB363" s="35"/>
      <c r="PC363" s="35"/>
      <c r="PD363" s="35"/>
      <c r="PE363" s="35">
        <v>20</v>
      </c>
      <c r="PF363" s="35"/>
      <c r="PG363" s="35"/>
      <c r="PH363" s="35"/>
      <c r="PI363" s="35"/>
      <c r="PJ363" s="35"/>
      <c r="PK363" s="35"/>
      <c r="PL363" s="35"/>
      <c r="PM363" s="35"/>
      <c r="PN363" s="35"/>
      <c r="PO363" s="35"/>
      <c r="PP363" s="35"/>
      <c r="PQ363" s="35"/>
      <c r="PR363" s="35"/>
      <c r="PS363" s="35"/>
      <c r="PT363" s="35"/>
      <c r="PU363" s="35"/>
      <c r="PV363" s="35"/>
      <c r="PW363" s="35"/>
      <c r="PX363" s="35"/>
      <c r="PY363" s="35"/>
      <c r="PZ363" s="35"/>
      <c r="QA363" s="35"/>
      <c r="QB363" s="35"/>
      <c r="QC363" s="35"/>
      <c r="QD363" s="35"/>
      <c r="QE363" s="35"/>
      <c r="QF363" s="35"/>
      <c r="QG363" s="35"/>
      <c r="QH363" s="35"/>
      <c r="QI363" s="35"/>
      <c r="QJ363" s="35"/>
      <c r="QK363" s="35"/>
      <c r="QL363" s="35"/>
      <c r="QM363" s="35"/>
      <c r="QN363" s="35"/>
      <c r="QO363" s="35"/>
      <c r="QP363" s="35"/>
      <c r="QQ363" s="35"/>
      <c r="QR363" s="35"/>
      <c r="QS363" s="35"/>
      <c r="QT363" s="35"/>
      <c r="QU363" s="35"/>
      <c r="QV363" s="35"/>
      <c r="QW363" s="35"/>
      <c r="QX363" s="35"/>
      <c r="QY363" s="35"/>
      <c r="QZ363" s="35"/>
      <c r="RA363" s="35"/>
      <c r="RB363" s="35"/>
      <c r="RC363" s="35"/>
      <c r="RD363" s="35"/>
      <c r="RE363" s="35"/>
      <c r="RF363" s="35"/>
      <c r="RG363" s="35"/>
      <c r="RH363" s="35"/>
      <c r="RI363" s="35"/>
      <c r="RJ363" s="35"/>
      <c r="RK363" s="35"/>
      <c r="RL363" s="35"/>
      <c r="RM363" s="35"/>
      <c r="RN363" s="35"/>
      <c r="RO363" s="35"/>
      <c r="RP363" s="35"/>
      <c r="RQ363" s="35"/>
      <c r="RR363" s="35"/>
      <c r="RS363" s="35"/>
      <c r="RT363" s="35"/>
      <c r="RU363" s="35"/>
      <c r="RV363" s="35"/>
      <c r="RW363" s="35"/>
      <c r="RX363" s="35"/>
      <c r="RY363" s="35"/>
      <c r="RZ363" s="35"/>
      <c r="SA363" s="35"/>
      <c r="SB363" s="35"/>
      <c r="SC363" s="35"/>
      <c r="SD363" s="35"/>
      <c r="SE363" s="35"/>
      <c r="SF363" s="35"/>
      <c r="SG363" s="35"/>
      <c r="SH363" s="35"/>
      <c r="SI363" s="35"/>
      <c r="SJ363" s="35"/>
      <c r="SK363" s="35"/>
      <c r="SL363" s="35"/>
      <c r="SM363" s="35"/>
      <c r="SN363" s="35">
        <v>10</v>
      </c>
      <c r="SO363" s="35"/>
      <c r="SP363" s="35"/>
      <c r="SQ363" s="35"/>
      <c r="SR363" s="35"/>
      <c r="SS363" s="35"/>
      <c r="ST363" s="35"/>
      <c r="SU363" s="35"/>
      <c r="SV363" s="35"/>
      <c r="SW363" s="35"/>
      <c r="SX363" s="35"/>
      <c r="SY363" s="35"/>
      <c r="SZ363" s="35"/>
      <c r="TA363" s="35"/>
      <c r="TB363" s="35"/>
      <c r="TC363" s="35"/>
      <c r="TD363" s="35"/>
      <c r="TE363" s="35"/>
      <c r="TF363" s="35"/>
      <c r="TG363" s="35"/>
      <c r="TH363" s="35"/>
      <c r="TI363" s="35"/>
      <c r="TJ363" s="35"/>
      <c r="TK363" s="35"/>
      <c r="TL363" s="35"/>
      <c r="TM363" s="35"/>
      <c r="TN363" s="35"/>
      <c r="TO363" s="35"/>
      <c r="TP363" s="35"/>
      <c r="TQ363" s="35"/>
      <c r="TR363" s="35"/>
      <c r="TS363" s="35"/>
      <c r="TT363" s="35"/>
      <c r="TU363" s="35"/>
      <c r="TV363" s="35"/>
      <c r="TW363" s="35"/>
      <c r="TX363" s="35"/>
      <c r="TY363" s="35"/>
      <c r="TZ363" s="35"/>
      <c r="UA363" s="35"/>
      <c r="UB363" s="35"/>
      <c r="UC363" s="35"/>
      <c r="UD363" s="35"/>
      <c r="UE363" s="35"/>
      <c r="UF363" s="35"/>
      <c r="UG363" s="35"/>
      <c r="UH363" s="35"/>
      <c r="UI363" s="35"/>
      <c r="UJ363" s="35"/>
      <c r="UK363" s="35"/>
      <c r="UL363" s="35"/>
      <c r="UM363" s="35"/>
      <c r="UN363" s="35"/>
      <c r="UO363" s="35"/>
      <c r="UP363" s="35"/>
      <c r="UQ363" s="35"/>
      <c r="UR363" s="35"/>
      <c r="US363" s="35"/>
      <c r="UT363" s="35"/>
      <c r="UU363" s="35"/>
      <c r="UV363" s="35"/>
      <c r="UW363" s="35"/>
      <c r="UX363" s="35"/>
      <c r="UY363" s="35"/>
      <c r="UZ363" s="35"/>
      <c r="VA363" s="35"/>
      <c r="VB363" s="35"/>
      <c r="VC363" s="35"/>
      <c r="VD363" s="35"/>
      <c r="VE363" s="35"/>
      <c r="VF363" s="35"/>
      <c r="VG363" s="35"/>
      <c r="VH363" s="35"/>
      <c r="VI363" s="35"/>
      <c r="VJ363" s="35"/>
      <c r="VK363" s="35"/>
      <c r="VL363" s="35"/>
      <c r="VM363" s="35"/>
      <c r="VN363" s="35"/>
      <c r="VO363" s="35"/>
      <c r="VP363" s="35"/>
      <c r="VQ363" s="35"/>
      <c r="VR363" s="35"/>
      <c r="VS363" s="35"/>
      <c r="VT363" s="35"/>
      <c r="VU363" s="35"/>
      <c r="VV363" s="35"/>
      <c r="VW363" s="35"/>
      <c r="VX363" s="35"/>
      <c r="VY363" s="35"/>
      <c r="VZ363" s="35"/>
      <c r="WA363" s="35"/>
      <c r="WB363" s="35"/>
      <c r="WC363" s="35"/>
      <c r="WD363" s="35"/>
      <c r="WE363" s="35"/>
      <c r="WF363" s="35"/>
      <c r="WG363" s="35"/>
      <c r="WH363" s="35"/>
      <c r="WI363" s="35"/>
      <c r="WJ363" s="35"/>
      <c r="WK363" s="35"/>
      <c r="WL363" s="35"/>
      <c r="WM363" s="35"/>
      <c r="WN363" s="35"/>
      <c r="WO363" s="35"/>
      <c r="WP363" s="35"/>
      <c r="WQ363" s="35"/>
      <c r="WR363" s="35"/>
      <c r="WS363" s="35"/>
      <c r="WT363" s="35"/>
      <c r="WU363" s="35"/>
      <c r="WV363" s="35"/>
      <c r="WW363" s="35"/>
      <c r="WX363" s="35"/>
      <c r="WY363" s="35"/>
      <c r="WZ363" s="35"/>
      <c r="XA363" s="35"/>
      <c r="XB363" s="35"/>
      <c r="XC363" s="35"/>
      <c r="XD363" s="35"/>
      <c r="XE363" s="35"/>
      <c r="XF363" s="35"/>
      <c r="XG363" s="35"/>
      <c r="XH363" s="35"/>
      <c r="XI363" s="35"/>
      <c r="XJ363" s="35"/>
      <c r="XK363" s="35"/>
      <c r="XL363" s="35"/>
      <c r="XM363" s="35"/>
      <c r="XN363" s="35"/>
      <c r="XO363" s="35"/>
      <c r="XP363" s="35"/>
      <c r="XQ363" s="35"/>
      <c r="XR363" s="35"/>
      <c r="XS363" s="35"/>
      <c r="XT363" s="35"/>
      <c r="XU363" s="35"/>
      <c r="XV363" s="35"/>
      <c r="XW363" s="35"/>
      <c r="XX363" s="35"/>
      <c r="XY363" s="35"/>
      <c r="XZ363" s="35"/>
      <c r="YA363" s="35"/>
      <c r="YB363" s="35"/>
      <c r="YC363" s="35"/>
      <c r="YD363" s="35"/>
      <c r="YE363" s="35"/>
      <c r="YF363" s="35"/>
      <c r="YG363" s="35"/>
      <c r="YH363" s="35"/>
      <c r="YI363" s="35"/>
      <c r="YJ363" s="35"/>
      <c r="YK363" s="35"/>
      <c r="YL363" s="35"/>
      <c r="YM363" s="35"/>
      <c r="YN363" s="35"/>
      <c r="YO363" s="35"/>
      <c r="YP363" s="35"/>
      <c r="YQ363" s="35"/>
      <c r="YR363" s="35"/>
      <c r="YS363" s="35"/>
      <c r="YT363" s="35"/>
      <c r="YU363" s="35"/>
      <c r="YV363" s="35"/>
      <c r="YW363" s="35"/>
      <c r="YX363" s="35"/>
      <c r="YY363" s="35"/>
      <c r="YZ363" s="35"/>
      <c r="ZA363" s="35"/>
      <c r="ZB363" s="35">
        <v>10</v>
      </c>
      <c r="ZC363" s="35"/>
      <c r="ZD363" s="35"/>
      <c r="ZE363" s="35"/>
      <c r="ZF363" s="35"/>
      <c r="ZG363" s="35"/>
      <c r="ZH363" s="35"/>
      <c r="ZI363" s="35"/>
      <c r="ZJ363" s="35"/>
      <c r="ZK363" s="35"/>
      <c r="ZL363" s="35"/>
      <c r="ZM363" s="35"/>
      <c r="ZN363" s="35"/>
      <c r="ZO363" s="35"/>
      <c r="ZP363" s="35"/>
      <c r="ZQ363" s="35"/>
      <c r="ZR363" s="35"/>
      <c r="ZS363" s="35"/>
      <c r="ZT363" s="35"/>
      <c r="ZU363" s="35"/>
      <c r="ZV363" s="35"/>
      <c r="ZW363" s="35"/>
      <c r="ZX363" s="35"/>
      <c r="ZY363" s="35"/>
      <c r="ZZ363" s="35"/>
      <c r="AAA363" s="35"/>
      <c r="AAB363" s="35"/>
      <c r="AAC363" s="35"/>
      <c r="AAD363" s="35"/>
      <c r="AAE363" s="35"/>
      <c r="AAF363" s="35"/>
      <c r="AAG363" s="35"/>
      <c r="AAH363" s="35"/>
      <c r="AAI363" s="35"/>
      <c r="AAJ363" s="35"/>
      <c r="AAK363" s="35"/>
      <c r="AAL363" s="35"/>
      <c r="AAM363" s="35"/>
      <c r="AAN363" s="35"/>
      <c r="AAO363" s="35"/>
      <c r="AAP363" s="35"/>
      <c r="AAQ363" s="35"/>
      <c r="AAR363" s="35"/>
      <c r="AAS363" s="35"/>
      <c r="AAT363" s="35"/>
      <c r="AAU363" s="35"/>
      <c r="AAV363" s="35"/>
      <c r="AAW363" s="35"/>
      <c r="AAX363" s="35"/>
      <c r="AAY363" s="35"/>
      <c r="AAZ363" s="35"/>
      <c r="ABA363" s="35"/>
      <c r="ABB363" s="35"/>
      <c r="ABC363" s="35"/>
      <c r="ABD363" s="35"/>
      <c r="ABE363" s="35"/>
      <c r="ABF363" s="35"/>
      <c r="ABG363" s="35"/>
      <c r="ABH363" s="35"/>
      <c r="ABI363" s="35"/>
      <c r="ABJ363" s="35"/>
      <c r="ABK363" s="35"/>
      <c r="ABL363" s="35"/>
      <c r="ABM363" s="35"/>
      <c r="ABN363" s="35"/>
      <c r="ABO363" s="35"/>
      <c r="ABP363" s="35"/>
      <c r="ABQ363" s="35"/>
      <c r="ABR363" s="35"/>
      <c r="ABS363" s="35"/>
      <c r="ABT363" s="35"/>
      <c r="ABU363" s="35"/>
      <c r="ABV363" s="35"/>
      <c r="ABW363" s="35"/>
      <c r="ABX363" s="35"/>
      <c r="ABY363" s="35"/>
      <c r="ABZ363" s="35"/>
      <c r="ACA363" s="35"/>
      <c r="ACB363" s="35"/>
      <c r="ACC363" s="35"/>
      <c r="ACD363" s="35"/>
      <c r="ACE363" s="35"/>
      <c r="ACF363" s="35"/>
      <c r="ACG363" s="35"/>
      <c r="ACH363" s="35"/>
      <c r="ACI363" s="35"/>
      <c r="ACJ363" s="35"/>
      <c r="ACK363" s="35"/>
      <c r="ACL363" s="35"/>
      <c r="ACM363" s="35"/>
      <c r="ACN363" s="35"/>
      <c r="ACO363" s="35"/>
      <c r="ACP363" s="35"/>
      <c r="ACQ363" s="35"/>
      <c r="ACR363" s="35"/>
      <c r="ACS363" s="35"/>
      <c r="ACT363" s="35"/>
      <c r="ACU363" s="35"/>
      <c r="ACV363" s="35"/>
      <c r="ACW363" s="35"/>
      <c r="ACX363" s="35"/>
      <c r="ACY363" s="35"/>
      <c r="ACZ363" s="35"/>
      <c r="ADA363" s="35"/>
      <c r="ADB363" s="35"/>
      <c r="ADC363" s="35"/>
      <c r="ADD363" s="35"/>
      <c r="ADE363" s="35"/>
      <c r="ADF363" s="35"/>
      <c r="ADG363" s="35"/>
      <c r="ADH363" s="35"/>
      <c r="ADI363" s="35"/>
      <c r="ADJ363" s="35"/>
      <c r="ADK363" s="35"/>
      <c r="ADL363" s="35"/>
      <c r="ADM363" s="35"/>
      <c r="ADN363" s="35"/>
      <c r="ADO363" s="35"/>
      <c r="ADP363" s="35"/>
      <c r="ADQ363" s="35"/>
      <c r="ADR363" s="35"/>
      <c r="ADS363" s="35"/>
      <c r="ADT363" s="35"/>
      <c r="ADU363" s="35"/>
      <c r="ADV363" s="35"/>
      <c r="ADW363" s="35"/>
      <c r="ADX363" s="35"/>
      <c r="ADY363" s="26">
        <f t="shared" si="15"/>
        <v>0</v>
      </c>
      <c r="ADZ363" s="5"/>
    </row>
    <row r="364" spans="1:806" s="33" customFormat="1" x14ac:dyDescent="0.2">
      <c r="A364" s="51" t="s">
        <v>56</v>
      </c>
      <c r="B364" s="65">
        <f t="shared" si="14"/>
        <v>0</v>
      </c>
      <c r="C364" s="57">
        <v>10</v>
      </c>
      <c r="D364" s="60">
        <v>44775</v>
      </c>
      <c r="E364" s="67">
        <v>45.43</v>
      </c>
      <c r="F364" s="67">
        <f t="shared" si="13"/>
        <v>0</v>
      </c>
      <c r="G364" s="65">
        <v>10</v>
      </c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15"/>
      <c r="BF364" s="15"/>
      <c r="BG364" s="136"/>
      <c r="BH364" s="35"/>
      <c r="BI364" s="35"/>
      <c r="BJ364" s="35"/>
      <c r="BK364" s="35"/>
      <c r="BL364" s="35"/>
      <c r="BM364" s="35"/>
      <c r="BN364" s="35"/>
      <c r="BO364" s="35"/>
      <c r="BP364" s="35"/>
      <c r="BQ364" s="35"/>
      <c r="BR364" s="35"/>
      <c r="BS364" s="35"/>
      <c r="BT364" s="35"/>
      <c r="BU364" s="35"/>
      <c r="BV364" s="35"/>
      <c r="BW364" s="35"/>
      <c r="BX364" s="35"/>
      <c r="BY364" s="35"/>
      <c r="BZ364" s="35"/>
      <c r="CA364" s="35"/>
      <c r="CB364" s="35"/>
      <c r="CC364" s="35"/>
      <c r="CD364" s="35"/>
      <c r="CE364" s="35"/>
      <c r="CF364" s="35"/>
      <c r="CG364" s="35"/>
      <c r="CH364" s="35"/>
      <c r="CI364" s="35"/>
      <c r="CJ364" s="35"/>
      <c r="CK364" s="35"/>
      <c r="CL364" s="35"/>
      <c r="CM364" s="35"/>
      <c r="CN364" s="35"/>
      <c r="CO364" s="35"/>
      <c r="CP364" s="35"/>
      <c r="CQ364" s="35"/>
      <c r="CR364" s="35"/>
      <c r="CS364" s="35"/>
      <c r="CT364" s="35"/>
      <c r="CU364" s="35"/>
      <c r="CV364" s="35"/>
      <c r="CW364" s="35"/>
      <c r="CX364" s="35"/>
      <c r="CY364" s="35"/>
      <c r="CZ364" s="35"/>
      <c r="DA364" s="35"/>
      <c r="DB364" s="35"/>
      <c r="DC364" s="35"/>
      <c r="DD364" s="35"/>
      <c r="DE364" s="35"/>
      <c r="DF364" s="35"/>
      <c r="DG364" s="35"/>
      <c r="DH364" s="35"/>
      <c r="DI364" s="35"/>
      <c r="DJ364" s="35"/>
      <c r="DK364" s="35"/>
      <c r="DL364" s="35"/>
      <c r="DM364" s="35"/>
      <c r="DN364" s="35"/>
      <c r="DO364" s="35"/>
      <c r="DP364" s="35"/>
      <c r="DQ364" s="35"/>
      <c r="DR364" s="35"/>
      <c r="DS364" s="35"/>
      <c r="DT364" s="35"/>
      <c r="DU364" s="35">
        <v>10</v>
      </c>
      <c r="DV364" s="35"/>
      <c r="DW364" s="35"/>
      <c r="DX364" s="35"/>
      <c r="DY364" s="35"/>
      <c r="DZ364" s="35"/>
      <c r="EA364" s="35"/>
      <c r="EB364" s="35"/>
      <c r="EC364" s="35"/>
      <c r="ED364" s="35"/>
      <c r="EE364" s="35"/>
      <c r="EF364" s="35"/>
      <c r="EG364" s="35"/>
      <c r="EH364" s="35"/>
      <c r="EI364" s="35"/>
      <c r="EJ364" s="35"/>
      <c r="EK364" s="35"/>
      <c r="EL364" s="35"/>
      <c r="EM364" s="35"/>
      <c r="EN364" s="35"/>
      <c r="EO364" s="35"/>
      <c r="EP364" s="35"/>
      <c r="EQ364" s="35"/>
      <c r="ER364" s="35"/>
      <c r="ES364" s="35"/>
      <c r="ET364" s="35"/>
      <c r="EU364" s="35"/>
      <c r="EV364" s="35"/>
      <c r="EW364" s="35"/>
      <c r="EX364" s="35"/>
      <c r="EY364" s="35"/>
      <c r="EZ364" s="35"/>
      <c r="FA364" s="35"/>
      <c r="FB364" s="35"/>
      <c r="FC364" s="35"/>
      <c r="FD364" s="35"/>
      <c r="FE364" s="35"/>
      <c r="FF364" s="35"/>
      <c r="FG364" s="35"/>
      <c r="FH364" s="35"/>
      <c r="FI364" s="35"/>
      <c r="FJ364" s="35"/>
      <c r="FK364" s="35"/>
      <c r="FL364" s="35"/>
      <c r="FM364" s="35"/>
      <c r="FN364" s="35"/>
      <c r="FO364" s="35"/>
      <c r="FP364" s="35"/>
      <c r="FQ364" s="35"/>
      <c r="FR364" s="35"/>
      <c r="FS364" s="35"/>
      <c r="FT364" s="35"/>
      <c r="FU364" s="35"/>
      <c r="FV364" s="35"/>
      <c r="FW364" s="35"/>
      <c r="FX364" s="35"/>
      <c r="FY364" s="35"/>
      <c r="FZ364" s="35"/>
      <c r="GA364" s="35"/>
      <c r="GB364" s="35"/>
      <c r="GC364" s="35"/>
      <c r="GD364" s="35"/>
      <c r="GE364" s="35"/>
      <c r="GF364" s="35"/>
      <c r="GG364" s="35"/>
      <c r="GH364" s="35"/>
      <c r="GI364" s="35"/>
      <c r="GJ364" s="35"/>
      <c r="GK364" s="35"/>
      <c r="GL364" s="35"/>
      <c r="GM364" s="35"/>
      <c r="GN364" s="35"/>
      <c r="GO364" s="35"/>
      <c r="GP364" s="35"/>
      <c r="GQ364" s="35"/>
      <c r="GR364" s="35"/>
      <c r="GS364" s="35"/>
      <c r="GT364" s="35"/>
      <c r="GU364" s="35"/>
      <c r="GV364" s="35"/>
      <c r="GW364" s="35"/>
      <c r="GX364" s="35"/>
      <c r="GY364" s="35"/>
      <c r="GZ364" s="35"/>
      <c r="HA364" s="35"/>
      <c r="HB364" s="35"/>
      <c r="HC364" s="35"/>
      <c r="HD364" s="35"/>
      <c r="HE364" s="35"/>
      <c r="HF364" s="35"/>
      <c r="HG364" s="35"/>
      <c r="HH364" s="35"/>
      <c r="HI364" s="35"/>
      <c r="HJ364" s="35"/>
      <c r="HK364" s="35"/>
      <c r="HL364" s="35"/>
      <c r="HM364" s="35"/>
      <c r="HN364" s="35"/>
      <c r="HO364" s="35"/>
      <c r="HP364" s="35"/>
      <c r="HQ364" s="35"/>
      <c r="HR364" s="35"/>
      <c r="HS364" s="35"/>
      <c r="HT364" s="35"/>
      <c r="HU364" s="35"/>
      <c r="HV364" s="35"/>
      <c r="HW364" s="35"/>
      <c r="HX364" s="35"/>
      <c r="HY364" s="35"/>
      <c r="HZ364" s="35"/>
      <c r="IA364" s="35"/>
      <c r="IB364" s="35"/>
      <c r="IC364" s="35"/>
      <c r="ID364" s="35"/>
      <c r="IE364" s="35"/>
      <c r="IF364" s="35"/>
      <c r="IG364" s="35"/>
      <c r="IH364" s="35"/>
      <c r="II364" s="35"/>
      <c r="IJ364" s="35"/>
      <c r="IK364" s="35"/>
      <c r="IL364" s="35"/>
      <c r="IM364" s="35"/>
      <c r="IN364" s="35"/>
      <c r="IO364" s="35"/>
      <c r="IP364" s="35"/>
      <c r="IQ364" s="35"/>
      <c r="IR364" s="35"/>
      <c r="IS364" s="35"/>
      <c r="IT364" s="35"/>
      <c r="IU364" s="35"/>
      <c r="IV364" s="35"/>
      <c r="IW364" s="35"/>
      <c r="IX364" s="35"/>
      <c r="IY364" s="35"/>
      <c r="IZ364" s="35"/>
      <c r="JA364" s="35"/>
      <c r="JB364" s="35"/>
      <c r="JC364" s="35"/>
      <c r="JD364" s="35"/>
      <c r="JE364" s="35"/>
      <c r="JF364" s="35"/>
      <c r="JG364" s="35"/>
      <c r="JH364" s="35"/>
      <c r="JI364" s="35"/>
      <c r="JJ364" s="35"/>
      <c r="JK364" s="35"/>
      <c r="JL364" s="35"/>
      <c r="JM364" s="35"/>
      <c r="JN364" s="35"/>
      <c r="JO364" s="35"/>
      <c r="JP364" s="35"/>
      <c r="JQ364" s="35"/>
      <c r="JR364" s="35"/>
      <c r="JS364" s="35"/>
      <c r="JT364" s="35"/>
      <c r="JU364" s="35"/>
      <c r="JV364" s="35"/>
      <c r="JW364" s="35"/>
      <c r="JX364" s="35"/>
      <c r="JY364" s="35"/>
      <c r="JZ364" s="35"/>
      <c r="KA364" s="35"/>
      <c r="KB364" s="35"/>
      <c r="KC364" s="35"/>
      <c r="KD364" s="35"/>
      <c r="KE364" s="35"/>
      <c r="KF364" s="35"/>
      <c r="KG364" s="35"/>
      <c r="KH364" s="35"/>
      <c r="KI364" s="35"/>
      <c r="KJ364" s="35"/>
      <c r="KK364" s="35"/>
      <c r="KL364" s="35"/>
      <c r="KM364" s="35"/>
      <c r="KN364" s="35"/>
      <c r="KO364" s="35"/>
      <c r="KP364" s="35"/>
      <c r="KQ364" s="35"/>
      <c r="KR364" s="35"/>
      <c r="KS364" s="35"/>
      <c r="KT364" s="35"/>
      <c r="KU364" s="35"/>
      <c r="KV364" s="35"/>
      <c r="KW364" s="35"/>
      <c r="KX364" s="35"/>
      <c r="KY364" s="35"/>
      <c r="KZ364" s="35"/>
      <c r="LA364" s="35"/>
      <c r="LB364" s="35"/>
      <c r="LC364" s="35"/>
      <c r="LD364" s="35"/>
      <c r="LE364" s="35"/>
      <c r="LF364" s="35"/>
      <c r="LG364" s="35"/>
      <c r="LH364" s="35"/>
      <c r="LI364" s="35"/>
      <c r="LJ364" s="35"/>
      <c r="LK364" s="35"/>
      <c r="LL364" s="35"/>
      <c r="LM364" s="35"/>
      <c r="LN364" s="35"/>
      <c r="LO364" s="35"/>
      <c r="LP364" s="35"/>
      <c r="LQ364" s="35"/>
      <c r="LR364" s="35"/>
      <c r="LS364" s="35"/>
      <c r="LT364" s="35"/>
      <c r="LU364" s="35"/>
      <c r="LV364" s="35"/>
      <c r="LW364" s="35"/>
      <c r="LX364" s="35"/>
      <c r="LY364" s="35"/>
      <c r="LZ364" s="35"/>
      <c r="MA364" s="35"/>
      <c r="MB364" s="35"/>
      <c r="MC364" s="35"/>
      <c r="MD364" s="35"/>
      <c r="ME364" s="35"/>
      <c r="MF364" s="35"/>
      <c r="MG364" s="35"/>
      <c r="MH364" s="35"/>
      <c r="MI364" s="35"/>
      <c r="MJ364" s="35"/>
      <c r="MK364" s="35"/>
      <c r="ML364" s="35"/>
      <c r="MM364" s="35"/>
      <c r="MN364" s="35"/>
      <c r="MO364" s="35"/>
      <c r="MP364" s="35"/>
      <c r="MQ364" s="35"/>
      <c r="MR364" s="35"/>
      <c r="MS364" s="35"/>
      <c r="MT364" s="35"/>
      <c r="MU364" s="35"/>
      <c r="MV364" s="35"/>
      <c r="MW364" s="35"/>
      <c r="MX364" s="35"/>
      <c r="MY364" s="35"/>
      <c r="MZ364" s="35"/>
      <c r="NA364" s="35"/>
      <c r="NB364" s="35"/>
      <c r="NC364" s="35"/>
      <c r="ND364" s="35"/>
      <c r="NE364" s="35"/>
      <c r="NF364" s="35"/>
      <c r="NG364" s="35"/>
      <c r="NH364" s="35"/>
      <c r="NI364" s="35"/>
      <c r="NJ364" s="35"/>
      <c r="NK364" s="35"/>
      <c r="NL364" s="35"/>
      <c r="NM364" s="35"/>
      <c r="NN364" s="35"/>
      <c r="NO364" s="35"/>
      <c r="NP364" s="35"/>
      <c r="NQ364" s="35"/>
      <c r="NR364" s="35"/>
      <c r="NS364" s="35"/>
      <c r="NT364" s="35"/>
      <c r="NU364" s="35"/>
      <c r="NV364" s="35"/>
      <c r="NW364" s="35"/>
      <c r="NX364" s="35"/>
      <c r="NY364" s="35"/>
      <c r="NZ364" s="35"/>
      <c r="OA364" s="35"/>
      <c r="OB364" s="35"/>
      <c r="OC364" s="35"/>
      <c r="OD364" s="35"/>
      <c r="OE364" s="35"/>
      <c r="OF364" s="35"/>
      <c r="OG364" s="35"/>
      <c r="OH364" s="35"/>
      <c r="OI364" s="35"/>
      <c r="OJ364" s="35"/>
      <c r="OK364" s="35"/>
      <c r="OL364" s="35"/>
      <c r="OM364" s="35"/>
      <c r="ON364" s="35"/>
      <c r="OO364" s="35"/>
      <c r="OP364" s="35"/>
      <c r="OQ364" s="35"/>
      <c r="OR364" s="35"/>
      <c r="OS364" s="35"/>
      <c r="OT364" s="35"/>
      <c r="OU364" s="35"/>
      <c r="OV364" s="35"/>
      <c r="OW364" s="35"/>
      <c r="OX364" s="35"/>
      <c r="OY364" s="35"/>
      <c r="OZ364" s="35"/>
      <c r="PA364" s="35"/>
      <c r="PB364" s="35"/>
      <c r="PC364" s="35"/>
      <c r="PD364" s="35"/>
      <c r="PE364" s="35"/>
      <c r="PF364" s="35"/>
      <c r="PG364" s="35"/>
      <c r="PH364" s="35"/>
      <c r="PI364" s="35"/>
      <c r="PJ364" s="35"/>
      <c r="PK364" s="35"/>
      <c r="PL364" s="35"/>
      <c r="PM364" s="35"/>
      <c r="PN364" s="35"/>
      <c r="PO364" s="35"/>
      <c r="PP364" s="35"/>
      <c r="PQ364" s="35"/>
      <c r="PR364" s="35"/>
      <c r="PS364" s="35"/>
      <c r="PT364" s="35"/>
      <c r="PU364" s="35"/>
      <c r="PV364" s="35"/>
      <c r="PW364" s="35"/>
      <c r="PX364" s="35"/>
      <c r="PY364" s="35"/>
      <c r="PZ364" s="35"/>
      <c r="QA364" s="35"/>
      <c r="QB364" s="35"/>
      <c r="QC364" s="35"/>
      <c r="QD364" s="35"/>
      <c r="QE364" s="35"/>
      <c r="QF364" s="35"/>
      <c r="QG364" s="35"/>
      <c r="QH364" s="35"/>
      <c r="QI364" s="35"/>
      <c r="QJ364" s="35"/>
      <c r="QK364" s="35"/>
      <c r="QL364" s="35"/>
      <c r="QM364" s="35"/>
      <c r="QN364" s="35"/>
      <c r="QO364" s="35"/>
      <c r="QP364" s="35"/>
      <c r="QQ364" s="35"/>
      <c r="QR364" s="35"/>
      <c r="QS364" s="35"/>
      <c r="QT364" s="35"/>
      <c r="QU364" s="35"/>
      <c r="QV364" s="35"/>
      <c r="QW364" s="35"/>
      <c r="QX364" s="35"/>
      <c r="QY364" s="35"/>
      <c r="QZ364" s="35"/>
      <c r="RA364" s="35"/>
      <c r="RB364" s="35"/>
      <c r="RC364" s="35"/>
      <c r="RD364" s="35"/>
      <c r="RE364" s="35"/>
      <c r="RF364" s="35"/>
      <c r="RG364" s="35"/>
      <c r="RH364" s="35"/>
      <c r="RI364" s="35"/>
      <c r="RJ364" s="35"/>
      <c r="RK364" s="35"/>
      <c r="RL364" s="35"/>
      <c r="RM364" s="35"/>
      <c r="RN364" s="35"/>
      <c r="RO364" s="35"/>
      <c r="RP364" s="35"/>
      <c r="RQ364" s="35"/>
      <c r="RR364" s="35"/>
      <c r="RS364" s="35"/>
      <c r="RT364" s="35"/>
      <c r="RU364" s="35"/>
      <c r="RV364" s="35"/>
      <c r="RW364" s="35"/>
      <c r="RX364" s="35"/>
      <c r="RY364" s="35"/>
      <c r="RZ364" s="35"/>
      <c r="SA364" s="35"/>
      <c r="SB364" s="35"/>
      <c r="SC364" s="35"/>
      <c r="SD364" s="35"/>
      <c r="SE364" s="35"/>
      <c r="SF364" s="35"/>
      <c r="SG364" s="35"/>
      <c r="SH364" s="35"/>
      <c r="SI364" s="35"/>
      <c r="SJ364" s="35"/>
      <c r="SK364" s="35"/>
      <c r="SL364" s="35"/>
      <c r="SM364" s="35"/>
      <c r="SN364" s="35"/>
      <c r="SO364" s="35"/>
      <c r="SP364" s="35"/>
      <c r="SQ364" s="35"/>
      <c r="SR364" s="35"/>
      <c r="SS364" s="35"/>
      <c r="ST364" s="35"/>
      <c r="SU364" s="35"/>
      <c r="SV364" s="35"/>
      <c r="SW364" s="35"/>
      <c r="SX364" s="35"/>
      <c r="SY364" s="35"/>
      <c r="SZ364" s="35"/>
      <c r="TA364" s="35"/>
      <c r="TB364" s="35"/>
      <c r="TC364" s="35"/>
      <c r="TD364" s="35"/>
      <c r="TE364" s="35"/>
      <c r="TF364" s="35"/>
      <c r="TG364" s="35"/>
      <c r="TH364" s="35"/>
      <c r="TI364" s="35"/>
      <c r="TJ364" s="35"/>
      <c r="TK364" s="35"/>
      <c r="TL364" s="35"/>
      <c r="TM364" s="35"/>
      <c r="TN364" s="35"/>
      <c r="TO364" s="35"/>
      <c r="TP364" s="35"/>
      <c r="TQ364" s="35"/>
      <c r="TR364" s="35"/>
      <c r="TS364" s="35"/>
      <c r="TT364" s="35"/>
      <c r="TU364" s="35"/>
      <c r="TV364" s="35"/>
      <c r="TW364" s="35"/>
      <c r="TX364" s="35"/>
      <c r="TY364" s="35"/>
      <c r="TZ364" s="35"/>
      <c r="UA364" s="35"/>
      <c r="UB364" s="35"/>
      <c r="UC364" s="35"/>
      <c r="UD364" s="35"/>
      <c r="UE364" s="35"/>
      <c r="UF364" s="35"/>
      <c r="UG364" s="35"/>
      <c r="UH364" s="35"/>
      <c r="UI364" s="35"/>
      <c r="UJ364" s="35"/>
      <c r="UK364" s="35"/>
      <c r="UL364" s="35"/>
      <c r="UM364" s="35"/>
      <c r="UN364" s="35"/>
      <c r="UO364" s="35"/>
      <c r="UP364" s="35"/>
      <c r="UQ364" s="35"/>
      <c r="UR364" s="35"/>
      <c r="US364" s="35"/>
      <c r="UT364" s="35"/>
      <c r="UU364" s="35"/>
      <c r="UV364" s="35"/>
      <c r="UW364" s="35"/>
      <c r="UX364" s="35"/>
      <c r="UY364" s="35"/>
      <c r="UZ364" s="35"/>
      <c r="VA364" s="35"/>
      <c r="VB364" s="35"/>
      <c r="VC364" s="35"/>
      <c r="VD364" s="35"/>
      <c r="VE364" s="35"/>
      <c r="VF364" s="35"/>
      <c r="VG364" s="35"/>
      <c r="VH364" s="35"/>
      <c r="VI364" s="35"/>
      <c r="VJ364" s="35"/>
      <c r="VK364" s="35"/>
      <c r="VL364" s="35"/>
      <c r="VM364" s="35"/>
      <c r="VN364" s="35"/>
      <c r="VO364" s="35"/>
      <c r="VP364" s="35"/>
      <c r="VQ364" s="35"/>
      <c r="VR364" s="35"/>
      <c r="VS364" s="35"/>
      <c r="VT364" s="35"/>
      <c r="VU364" s="35"/>
      <c r="VV364" s="35"/>
      <c r="VW364" s="35"/>
      <c r="VX364" s="35"/>
      <c r="VY364" s="35"/>
      <c r="VZ364" s="35"/>
      <c r="WA364" s="35"/>
      <c r="WB364" s="35"/>
      <c r="WC364" s="35"/>
      <c r="WD364" s="35"/>
      <c r="WE364" s="35"/>
      <c r="WF364" s="35"/>
      <c r="WG364" s="35"/>
      <c r="WH364" s="35"/>
      <c r="WI364" s="35"/>
      <c r="WJ364" s="35"/>
      <c r="WK364" s="35"/>
      <c r="WL364" s="35"/>
      <c r="WM364" s="35"/>
      <c r="WN364" s="35">
        <v>10</v>
      </c>
      <c r="WO364" s="35"/>
      <c r="WP364" s="35"/>
      <c r="WQ364" s="35"/>
      <c r="WR364" s="35"/>
      <c r="WS364" s="35"/>
      <c r="WT364" s="35"/>
      <c r="WU364" s="35"/>
      <c r="WV364" s="35"/>
      <c r="WW364" s="35"/>
      <c r="WX364" s="35"/>
      <c r="WY364" s="35"/>
      <c r="WZ364" s="35"/>
      <c r="XA364" s="35"/>
      <c r="XB364" s="35"/>
      <c r="XC364" s="35"/>
      <c r="XD364" s="35"/>
      <c r="XE364" s="35"/>
      <c r="XF364" s="35"/>
      <c r="XG364" s="35"/>
      <c r="XH364" s="35"/>
      <c r="XI364" s="35"/>
      <c r="XJ364" s="35"/>
      <c r="XK364" s="35"/>
      <c r="XL364" s="35"/>
      <c r="XM364" s="35"/>
      <c r="XN364" s="35"/>
      <c r="XO364" s="35"/>
      <c r="XP364" s="35"/>
      <c r="XQ364" s="35"/>
      <c r="XR364" s="35"/>
      <c r="XS364" s="35"/>
      <c r="XT364" s="35"/>
      <c r="XU364" s="35"/>
      <c r="XV364" s="35"/>
      <c r="XW364" s="35"/>
      <c r="XX364" s="35"/>
      <c r="XY364" s="35"/>
      <c r="XZ364" s="35"/>
      <c r="YA364" s="35"/>
      <c r="YB364" s="35"/>
      <c r="YC364" s="35"/>
      <c r="YD364" s="35"/>
      <c r="YE364" s="35"/>
      <c r="YF364" s="35"/>
      <c r="YG364" s="35"/>
      <c r="YH364" s="35"/>
      <c r="YI364" s="35"/>
      <c r="YJ364" s="35"/>
      <c r="YK364" s="35"/>
      <c r="YL364" s="35"/>
      <c r="YM364" s="35"/>
      <c r="YN364" s="35"/>
      <c r="YO364" s="35"/>
      <c r="YP364" s="35"/>
      <c r="YQ364" s="35"/>
      <c r="YR364" s="35"/>
      <c r="YS364" s="35"/>
      <c r="YT364" s="35"/>
      <c r="YU364" s="35"/>
      <c r="YV364" s="35"/>
      <c r="YW364" s="35"/>
      <c r="YX364" s="35"/>
      <c r="YY364" s="35"/>
      <c r="YZ364" s="35"/>
      <c r="ZA364" s="35"/>
      <c r="ZB364" s="35"/>
      <c r="ZC364" s="35"/>
      <c r="ZD364" s="35"/>
      <c r="ZE364" s="35"/>
      <c r="ZF364" s="35"/>
      <c r="ZG364" s="35"/>
      <c r="ZH364" s="35"/>
      <c r="ZI364" s="35"/>
      <c r="ZJ364" s="35"/>
      <c r="ZK364" s="35"/>
      <c r="ZL364" s="35"/>
      <c r="ZM364" s="35"/>
      <c r="ZN364" s="35"/>
      <c r="ZO364" s="35"/>
      <c r="ZP364" s="35"/>
      <c r="ZQ364" s="35"/>
      <c r="ZR364" s="35"/>
      <c r="ZS364" s="35"/>
      <c r="ZT364" s="35"/>
      <c r="ZU364" s="35"/>
      <c r="ZV364" s="35"/>
      <c r="ZW364" s="35"/>
      <c r="ZX364" s="35"/>
      <c r="ZY364" s="35"/>
      <c r="ZZ364" s="35"/>
      <c r="AAA364" s="35"/>
      <c r="AAB364" s="35"/>
      <c r="AAC364" s="35"/>
      <c r="AAD364" s="35"/>
      <c r="AAE364" s="35"/>
      <c r="AAF364" s="35"/>
      <c r="AAG364" s="35"/>
      <c r="AAH364" s="35"/>
      <c r="AAI364" s="35"/>
      <c r="AAJ364" s="35"/>
      <c r="AAK364" s="35"/>
      <c r="AAL364" s="35"/>
      <c r="AAM364" s="35"/>
      <c r="AAN364" s="35"/>
      <c r="AAO364" s="35">
        <v>10</v>
      </c>
      <c r="AAP364" s="35"/>
      <c r="AAQ364" s="35"/>
      <c r="AAR364" s="35"/>
      <c r="AAS364" s="35"/>
      <c r="AAT364" s="35"/>
      <c r="AAU364" s="35"/>
      <c r="AAV364" s="35"/>
      <c r="AAW364" s="35"/>
      <c r="AAX364" s="35"/>
      <c r="AAY364" s="35"/>
      <c r="AAZ364" s="35"/>
      <c r="ABA364" s="35"/>
      <c r="ABB364" s="35"/>
      <c r="ABC364" s="35"/>
      <c r="ABD364" s="35"/>
      <c r="ABE364" s="35"/>
      <c r="ABF364" s="35"/>
      <c r="ABG364" s="35"/>
      <c r="ABH364" s="35"/>
      <c r="ABI364" s="35"/>
      <c r="ABJ364" s="35"/>
      <c r="ABK364" s="35"/>
      <c r="ABL364" s="35"/>
      <c r="ABM364" s="35"/>
      <c r="ABN364" s="35"/>
      <c r="ABO364" s="35"/>
      <c r="ABP364" s="35"/>
      <c r="ABQ364" s="35"/>
      <c r="ABR364" s="35"/>
      <c r="ABS364" s="35"/>
      <c r="ABT364" s="35"/>
      <c r="ABU364" s="35"/>
      <c r="ABV364" s="35"/>
      <c r="ABW364" s="35"/>
      <c r="ABX364" s="35"/>
      <c r="ABY364" s="35"/>
      <c r="ABZ364" s="35"/>
      <c r="ACA364" s="35"/>
      <c r="ACB364" s="35"/>
      <c r="ACC364" s="35"/>
      <c r="ACD364" s="35"/>
      <c r="ACE364" s="35"/>
      <c r="ACF364" s="35"/>
      <c r="ACG364" s="35"/>
      <c r="ACH364" s="35"/>
      <c r="ACI364" s="35"/>
      <c r="ACJ364" s="35"/>
      <c r="ACK364" s="35"/>
      <c r="ACL364" s="35"/>
      <c r="ACM364" s="35"/>
      <c r="ACN364" s="35"/>
      <c r="ACO364" s="35"/>
      <c r="ACP364" s="35"/>
      <c r="ACQ364" s="35"/>
      <c r="ACR364" s="35"/>
      <c r="ACS364" s="35"/>
      <c r="ACT364" s="35"/>
      <c r="ACU364" s="35"/>
      <c r="ACV364" s="35"/>
      <c r="ACW364" s="35"/>
      <c r="ACX364" s="35"/>
      <c r="ACY364" s="35"/>
      <c r="ACZ364" s="35"/>
      <c r="ADA364" s="35"/>
      <c r="ADB364" s="35"/>
      <c r="ADC364" s="35"/>
      <c r="ADD364" s="35"/>
      <c r="ADE364" s="35"/>
      <c r="ADF364" s="35"/>
      <c r="ADG364" s="35"/>
      <c r="ADH364" s="35"/>
      <c r="ADI364" s="35"/>
      <c r="ADJ364" s="35"/>
      <c r="ADK364" s="35"/>
      <c r="ADL364" s="35"/>
      <c r="ADM364" s="35"/>
      <c r="ADN364" s="35"/>
      <c r="ADO364" s="35"/>
      <c r="ADP364" s="35"/>
      <c r="ADQ364" s="35"/>
      <c r="ADR364" s="35"/>
      <c r="ADS364" s="35"/>
      <c r="ADT364" s="35"/>
      <c r="ADU364" s="35"/>
      <c r="ADV364" s="35"/>
      <c r="ADW364" s="35"/>
      <c r="ADX364" s="35"/>
      <c r="ADY364" s="26">
        <f t="shared" si="15"/>
        <v>0</v>
      </c>
      <c r="ADZ364" s="5"/>
    </row>
    <row r="365" spans="1:806" s="33" customFormat="1" x14ac:dyDescent="0.2">
      <c r="A365" s="51" t="s">
        <v>56</v>
      </c>
      <c r="B365" s="65">
        <f t="shared" si="14"/>
        <v>0</v>
      </c>
      <c r="C365" s="57">
        <v>1</v>
      </c>
      <c r="D365" s="60">
        <v>44697</v>
      </c>
      <c r="E365" s="67">
        <v>35.53</v>
      </c>
      <c r="F365" s="67">
        <f t="shared" si="13"/>
        <v>0</v>
      </c>
      <c r="G365" s="6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/>
      <c r="BE365" s="15"/>
      <c r="BF365" s="15"/>
      <c r="BG365" s="136"/>
      <c r="BH365" s="35"/>
      <c r="BI365" s="35"/>
      <c r="BJ365" s="35"/>
      <c r="BK365" s="35"/>
      <c r="BL365" s="35"/>
      <c r="BM365" s="35"/>
      <c r="BN365" s="35"/>
      <c r="BO365" s="35">
        <v>1</v>
      </c>
      <c r="BP365" s="35"/>
      <c r="BQ365" s="35"/>
      <c r="BR365" s="35"/>
      <c r="BS365" s="35"/>
      <c r="BT365" s="35"/>
      <c r="BU365" s="35"/>
      <c r="BV365" s="35"/>
      <c r="BW365" s="35"/>
      <c r="BX365" s="35"/>
      <c r="BY365" s="35"/>
      <c r="BZ365" s="35"/>
      <c r="CA365" s="35"/>
      <c r="CB365" s="35"/>
      <c r="CC365" s="35"/>
      <c r="CD365" s="35"/>
      <c r="CE365" s="35"/>
      <c r="CF365" s="35"/>
      <c r="CG365" s="35"/>
      <c r="CH365" s="35"/>
      <c r="CI365" s="35"/>
      <c r="CJ365" s="35"/>
      <c r="CK365" s="35"/>
      <c r="CL365" s="35"/>
      <c r="CM365" s="35">
        <v>5</v>
      </c>
      <c r="CN365" s="35"/>
      <c r="CO365" s="35"/>
      <c r="CP365" s="35"/>
      <c r="CQ365" s="35"/>
      <c r="CR365" s="35"/>
      <c r="CS365" s="35"/>
      <c r="CT365" s="35"/>
      <c r="CU365" s="35"/>
      <c r="CV365" s="35"/>
      <c r="CW365" s="35"/>
      <c r="CX365" s="35"/>
      <c r="CY365" s="35"/>
      <c r="CZ365" s="35"/>
      <c r="DA365" s="35"/>
      <c r="DB365" s="35"/>
      <c r="DC365" s="35"/>
      <c r="DD365" s="35"/>
      <c r="DE365" s="35"/>
      <c r="DF365" s="35"/>
      <c r="DG365" s="35"/>
      <c r="DH365" s="35"/>
      <c r="DI365" s="35"/>
      <c r="DJ365" s="35"/>
      <c r="DK365" s="35"/>
      <c r="DL365" s="35"/>
      <c r="DM365" s="35"/>
      <c r="DN365" s="35"/>
      <c r="DO365" s="35"/>
      <c r="DP365" s="35"/>
      <c r="DQ365" s="35"/>
      <c r="DR365" s="35"/>
      <c r="DS365" s="35"/>
      <c r="DT365" s="35"/>
      <c r="DU365" s="35"/>
      <c r="DV365" s="35"/>
      <c r="DW365" s="35"/>
      <c r="DX365" s="35"/>
      <c r="DY365" s="35"/>
      <c r="DZ365" s="35"/>
      <c r="EA365" s="35"/>
      <c r="EB365" s="35"/>
      <c r="EC365" s="35"/>
      <c r="ED365" s="35"/>
      <c r="EE365" s="35"/>
      <c r="EF365" s="35"/>
      <c r="EG365" s="35"/>
      <c r="EH365" s="35"/>
      <c r="EI365" s="35"/>
      <c r="EJ365" s="35"/>
      <c r="EK365" s="35"/>
      <c r="EL365" s="35"/>
      <c r="EM365" s="35"/>
      <c r="EN365" s="35"/>
      <c r="EO365" s="35"/>
      <c r="EP365" s="35"/>
      <c r="EQ365" s="35"/>
      <c r="ER365" s="35"/>
      <c r="ES365" s="35"/>
      <c r="ET365" s="35"/>
      <c r="EU365" s="35"/>
      <c r="EV365" s="35"/>
      <c r="EW365" s="35"/>
      <c r="EX365" s="35"/>
      <c r="EY365" s="35"/>
      <c r="EZ365" s="35"/>
      <c r="FA365" s="35"/>
      <c r="FB365" s="35"/>
      <c r="FC365" s="35"/>
      <c r="FD365" s="35"/>
      <c r="FE365" s="35"/>
      <c r="FF365" s="35"/>
      <c r="FG365" s="35"/>
      <c r="FH365" s="35"/>
      <c r="FI365" s="35"/>
      <c r="FJ365" s="35"/>
      <c r="FK365" s="35"/>
      <c r="FL365" s="35"/>
      <c r="FM365" s="35"/>
      <c r="FN365" s="35"/>
      <c r="FO365" s="35"/>
      <c r="FP365" s="35"/>
      <c r="FQ365" s="35"/>
      <c r="FR365" s="35"/>
      <c r="FS365" s="35"/>
      <c r="FT365" s="35"/>
      <c r="FU365" s="35"/>
      <c r="FV365" s="35"/>
      <c r="FW365" s="35"/>
      <c r="FX365" s="35"/>
      <c r="FY365" s="35"/>
      <c r="FZ365" s="35"/>
      <c r="GA365" s="35"/>
      <c r="GB365" s="35"/>
      <c r="GC365" s="35"/>
      <c r="GD365" s="35"/>
      <c r="GE365" s="35"/>
      <c r="GF365" s="35"/>
      <c r="GG365" s="35"/>
      <c r="GH365" s="35"/>
      <c r="GI365" s="35"/>
      <c r="GJ365" s="35"/>
      <c r="GK365" s="35"/>
      <c r="GL365" s="35"/>
      <c r="GM365" s="35"/>
      <c r="GN365" s="35"/>
      <c r="GO365" s="35"/>
      <c r="GP365" s="35"/>
      <c r="GQ365" s="35"/>
      <c r="GR365" s="35"/>
      <c r="GS365" s="35"/>
      <c r="GT365" s="35"/>
      <c r="GU365" s="35"/>
      <c r="GV365" s="35"/>
      <c r="GW365" s="35"/>
      <c r="GX365" s="35"/>
      <c r="GY365" s="35"/>
      <c r="GZ365" s="35"/>
      <c r="HA365" s="35"/>
      <c r="HB365" s="35"/>
      <c r="HC365" s="35"/>
      <c r="HD365" s="35"/>
      <c r="HE365" s="35"/>
      <c r="HF365" s="35"/>
      <c r="HG365" s="35"/>
      <c r="HH365" s="35"/>
      <c r="HI365" s="35"/>
      <c r="HJ365" s="35"/>
      <c r="HK365" s="35"/>
      <c r="HL365" s="35"/>
      <c r="HM365" s="35"/>
      <c r="HN365" s="35"/>
      <c r="HO365" s="35"/>
      <c r="HP365" s="35"/>
      <c r="HQ365" s="35"/>
      <c r="HR365" s="35"/>
      <c r="HS365" s="35"/>
      <c r="HT365" s="35"/>
      <c r="HU365" s="35"/>
      <c r="HV365" s="35"/>
      <c r="HW365" s="35"/>
      <c r="HX365" s="35"/>
      <c r="HY365" s="35"/>
      <c r="HZ365" s="35"/>
      <c r="IA365" s="35"/>
      <c r="IB365" s="35"/>
      <c r="IC365" s="35"/>
      <c r="ID365" s="35"/>
      <c r="IE365" s="35"/>
      <c r="IF365" s="35"/>
      <c r="IG365" s="35"/>
      <c r="IH365" s="35"/>
      <c r="II365" s="35"/>
      <c r="IJ365" s="35"/>
      <c r="IK365" s="35"/>
      <c r="IL365" s="35"/>
      <c r="IM365" s="35"/>
      <c r="IN365" s="35"/>
      <c r="IO365" s="35"/>
      <c r="IP365" s="35"/>
      <c r="IQ365" s="35"/>
      <c r="IR365" s="35"/>
      <c r="IS365" s="35"/>
      <c r="IT365" s="35"/>
      <c r="IU365" s="35"/>
      <c r="IV365" s="35"/>
      <c r="IW365" s="35"/>
      <c r="IX365" s="35"/>
      <c r="IY365" s="35"/>
      <c r="IZ365" s="35"/>
      <c r="JA365" s="35"/>
      <c r="JB365" s="35"/>
      <c r="JC365" s="35"/>
      <c r="JD365" s="35"/>
      <c r="JE365" s="35"/>
      <c r="JF365" s="35"/>
      <c r="JG365" s="35"/>
      <c r="JH365" s="35"/>
      <c r="JI365" s="35"/>
      <c r="JJ365" s="35"/>
      <c r="JK365" s="35"/>
      <c r="JL365" s="35"/>
      <c r="JM365" s="35"/>
      <c r="JN365" s="35"/>
      <c r="JO365" s="35"/>
      <c r="JP365" s="35"/>
      <c r="JQ365" s="35"/>
      <c r="JR365" s="35"/>
      <c r="JS365" s="35"/>
      <c r="JT365" s="35"/>
      <c r="JU365" s="35"/>
      <c r="JV365" s="35"/>
      <c r="JW365" s="35"/>
      <c r="JX365" s="35"/>
      <c r="JY365" s="35"/>
      <c r="JZ365" s="35"/>
      <c r="KA365" s="35"/>
      <c r="KB365" s="35"/>
      <c r="KC365" s="35"/>
      <c r="KD365" s="35"/>
      <c r="KE365" s="35"/>
      <c r="KF365" s="35"/>
      <c r="KG365" s="35"/>
      <c r="KH365" s="35"/>
      <c r="KI365" s="35"/>
      <c r="KJ365" s="35"/>
      <c r="KK365" s="35"/>
      <c r="KL365" s="35"/>
      <c r="KM365" s="35"/>
      <c r="KN365" s="35"/>
      <c r="KO365" s="35"/>
      <c r="KP365" s="35"/>
      <c r="KQ365" s="35"/>
      <c r="KR365" s="35"/>
      <c r="KS365" s="35"/>
      <c r="KT365" s="35"/>
      <c r="KU365" s="35"/>
      <c r="KV365" s="35"/>
      <c r="KW365" s="35"/>
      <c r="KX365" s="35"/>
      <c r="KY365" s="35"/>
      <c r="KZ365" s="35"/>
      <c r="LA365" s="35"/>
      <c r="LB365" s="35"/>
      <c r="LC365" s="35"/>
      <c r="LD365" s="35"/>
      <c r="LE365" s="35"/>
      <c r="LF365" s="35"/>
      <c r="LG365" s="35"/>
      <c r="LH365" s="35"/>
      <c r="LI365" s="35"/>
      <c r="LJ365" s="35"/>
      <c r="LK365" s="35"/>
      <c r="LL365" s="35"/>
      <c r="LM365" s="35"/>
      <c r="LN365" s="35"/>
      <c r="LO365" s="35"/>
      <c r="LP365" s="35"/>
      <c r="LQ365" s="35"/>
      <c r="LR365" s="35"/>
      <c r="LS365" s="35"/>
      <c r="LT365" s="35"/>
      <c r="LU365" s="35"/>
      <c r="LV365" s="35"/>
      <c r="LW365" s="35"/>
      <c r="LX365" s="35"/>
      <c r="LY365" s="35"/>
      <c r="LZ365" s="35"/>
      <c r="MA365" s="35"/>
      <c r="MB365" s="35"/>
      <c r="MC365" s="35"/>
      <c r="MD365" s="35"/>
      <c r="ME365" s="35"/>
      <c r="MF365" s="35"/>
      <c r="MG365" s="35"/>
      <c r="MH365" s="35"/>
      <c r="MI365" s="35"/>
      <c r="MJ365" s="35"/>
      <c r="MK365" s="35"/>
      <c r="ML365" s="35"/>
      <c r="MM365" s="35"/>
      <c r="MN365" s="35"/>
      <c r="MO365" s="35"/>
      <c r="MP365" s="35"/>
      <c r="MQ365" s="35"/>
      <c r="MR365" s="35"/>
      <c r="MS365" s="35"/>
      <c r="MT365" s="35"/>
      <c r="MU365" s="35"/>
      <c r="MV365" s="35"/>
      <c r="MW365" s="35"/>
      <c r="MX365" s="35"/>
      <c r="MY365" s="35"/>
      <c r="MZ365" s="35"/>
      <c r="NA365" s="35"/>
      <c r="NB365" s="35"/>
      <c r="NC365" s="35"/>
      <c r="ND365" s="35"/>
      <c r="NE365" s="35"/>
      <c r="NF365" s="35"/>
      <c r="NG365" s="35"/>
      <c r="NH365" s="35"/>
      <c r="NI365" s="35"/>
      <c r="NJ365" s="35"/>
      <c r="NK365" s="35"/>
      <c r="NL365" s="35"/>
      <c r="NM365" s="35"/>
      <c r="NN365" s="35"/>
      <c r="NO365" s="35"/>
      <c r="NP365" s="35"/>
      <c r="NQ365" s="35"/>
      <c r="NR365" s="35"/>
      <c r="NS365" s="35"/>
      <c r="NT365" s="35"/>
      <c r="NU365" s="35"/>
      <c r="NV365" s="35"/>
      <c r="NW365" s="35"/>
      <c r="NX365" s="35"/>
      <c r="NY365" s="35"/>
      <c r="NZ365" s="35"/>
      <c r="OA365" s="35"/>
      <c r="OB365" s="35"/>
      <c r="OC365" s="35"/>
      <c r="OD365" s="35"/>
      <c r="OE365" s="35"/>
      <c r="OF365" s="35"/>
      <c r="OG365" s="35"/>
      <c r="OH365" s="35"/>
      <c r="OI365" s="35"/>
      <c r="OJ365" s="35"/>
      <c r="OK365" s="35"/>
      <c r="OL365" s="35"/>
      <c r="OM365" s="35"/>
      <c r="ON365" s="35"/>
      <c r="OO365" s="35"/>
      <c r="OP365" s="35"/>
      <c r="OQ365" s="35"/>
      <c r="OR365" s="35"/>
      <c r="OS365" s="35"/>
      <c r="OT365" s="35"/>
      <c r="OU365" s="35"/>
      <c r="OV365" s="35"/>
      <c r="OW365" s="35"/>
      <c r="OX365" s="35"/>
      <c r="OY365" s="35"/>
      <c r="OZ365" s="35"/>
      <c r="PA365" s="35"/>
      <c r="PB365" s="35"/>
      <c r="PC365" s="35"/>
      <c r="PD365" s="35"/>
      <c r="PE365" s="35">
        <v>1</v>
      </c>
      <c r="PF365" s="35"/>
      <c r="PG365" s="35"/>
      <c r="PH365" s="35"/>
      <c r="PI365" s="35"/>
      <c r="PJ365" s="35"/>
      <c r="PK365" s="35"/>
      <c r="PL365" s="35"/>
      <c r="PM365" s="35"/>
      <c r="PN365" s="35"/>
      <c r="PO365" s="35"/>
      <c r="PP365" s="35"/>
      <c r="PQ365" s="35"/>
      <c r="PR365" s="35"/>
      <c r="PS365" s="35"/>
      <c r="PT365" s="35"/>
      <c r="PU365" s="35"/>
      <c r="PV365" s="35"/>
      <c r="PW365" s="35"/>
      <c r="PX365" s="35"/>
      <c r="PY365" s="35"/>
      <c r="PZ365" s="35"/>
      <c r="QA365" s="35"/>
      <c r="QB365" s="35"/>
      <c r="QC365" s="35"/>
      <c r="QD365" s="35"/>
      <c r="QE365" s="35"/>
      <c r="QF365" s="35"/>
      <c r="QG365" s="35"/>
      <c r="QH365" s="35"/>
      <c r="QI365" s="35"/>
      <c r="QJ365" s="35"/>
      <c r="QK365" s="35"/>
      <c r="QL365" s="35"/>
      <c r="QM365" s="35"/>
      <c r="QN365" s="35"/>
      <c r="QO365" s="35"/>
      <c r="QP365" s="35"/>
      <c r="QQ365" s="35"/>
      <c r="QR365" s="35"/>
      <c r="QS365" s="35"/>
      <c r="QT365" s="35"/>
      <c r="QU365" s="35"/>
      <c r="QV365" s="35"/>
      <c r="QW365" s="35"/>
      <c r="QX365" s="35"/>
      <c r="QY365" s="35"/>
      <c r="QZ365" s="35"/>
      <c r="RA365" s="35"/>
      <c r="RB365" s="35"/>
      <c r="RC365" s="35"/>
      <c r="RD365" s="35"/>
      <c r="RE365" s="35"/>
      <c r="RF365" s="35"/>
      <c r="RG365" s="35"/>
      <c r="RH365" s="35"/>
      <c r="RI365" s="35"/>
      <c r="RJ365" s="35"/>
      <c r="RK365" s="35"/>
      <c r="RL365" s="35"/>
      <c r="RM365" s="35"/>
      <c r="RN365" s="35"/>
      <c r="RO365" s="35"/>
      <c r="RP365" s="35"/>
      <c r="RQ365" s="35"/>
      <c r="RR365" s="35"/>
      <c r="RS365" s="35"/>
      <c r="RT365" s="35"/>
      <c r="RU365" s="35"/>
      <c r="RV365" s="35"/>
      <c r="RW365" s="35"/>
      <c r="RX365" s="35"/>
      <c r="RY365" s="35"/>
      <c r="RZ365" s="35"/>
      <c r="SA365" s="35"/>
      <c r="SB365" s="35"/>
      <c r="SC365" s="35"/>
      <c r="SD365" s="35"/>
      <c r="SE365" s="35"/>
      <c r="SF365" s="35"/>
      <c r="SG365" s="35"/>
      <c r="SH365" s="35"/>
      <c r="SI365" s="35"/>
      <c r="SJ365" s="35"/>
      <c r="SK365" s="35"/>
      <c r="SL365" s="35"/>
      <c r="SM365" s="35"/>
      <c r="SN365" s="35">
        <v>5</v>
      </c>
      <c r="SO365" s="35"/>
      <c r="SP365" s="35"/>
      <c r="SQ365" s="35"/>
      <c r="SR365" s="35"/>
      <c r="SS365" s="35"/>
      <c r="ST365" s="35"/>
      <c r="SU365" s="35"/>
      <c r="SV365" s="35"/>
      <c r="SW365" s="35"/>
      <c r="SX365" s="35"/>
      <c r="SY365" s="35"/>
      <c r="SZ365" s="35">
        <v>5</v>
      </c>
      <c r="TA365" s="35"/>
      <c r="TB365" s="35"/>
      <c r="TC365" s="35"/>
      <c r="TD365" s="35"/>
      <c r="TE365" s="35"/>
      <c r="TF365" s="35"/>
      <c r="TG365" s="35"/>
      <c r="TH365" s="35"/>
      <c r="TI365" s="35"/>
      <c r="TJ365" s="35"/>
      <c r="TK365" s="35"/>
      <c r="TL365" s="35"/>
      <c r="TM365" s="35"/>
      <c r="TN365" s="35"/>
      <c r="TO365" s="35"/>
      <c r="TP365" s="35"/>
      <c r="TQ365" s="35"/>
      <c r="TR365" s="35"/>
      <c r="TS365" s="35"/>
      <c r="TT365" s="35"/>
      <c r="TU365" s="35"/>
      <c r="TV365" s="35"/>
      <c r="TW365" s="35"/>
      <c r="TX365" s="35"/>
      <c r="TY365" s="35"/>
      <c r="TZ365" s="35"/>
      <c r="UA365" s="35"/>
      <c r="UB365" s="35"/>
      <c r="UC365" s="35"/>
      <c r="UD365" s="35"/>
      <c r="UE365" s="35"/>
      <c r="UF365" s="35"/>
      <c r="UG365" s="35"/>
      <c r="UH365" s="35"/>
      <c r="UI365" s="35"/>
      <c r="UJ365" s="35"/>
      <c r="UK365" s="35"/>
      <c r="UL365" s="35"/>
      <c r="UM365" s="35"/>
      <c r="UN365" s="35"/>
      <c r="UO365" s="35"/>
      <c r="UP365" s="35"/>
      <c r="UQ365" s="35"/>
      <c r="UR365" s="35"/>
      <c r="US365" s="35"/>
      <c r="UT365" s="35"/>
      <c r="UU365" s="35"/>
      <c r="UV365" s="35"/>
      <c r="UW365" s="35"/>
      <c r="UX365" s="35"/>
      <c r="UY365" s="35"/>
      <c r="UZ365" s="35"/>
      <c r="VA365" s="35"/>
      <c r="VB365" s="35"/>
      <c r="VC365" s="35"/>
      <c r="VD365" s="35"/>
      <c r="VE365" s="35"/>
      <c r="VF365" s="35"/>
      <c r="VG365" s="35"/>
      <c r="VH365" s="35"/>
      <c r="VI365" s="35"/>
      <c r="VJ365" s="35"/>
      <c r="VK365" s="35"/>
      <c r="VL365" s="35"/>
      <c r="VM365" s="35">
        <v>5</v>
      </c>
      <c r="VN365" s="35"/>
      <c r="VO365" s="35"/>
      <c r="VP365" s="35"/>
      <c r="VQ365" s="35"/>
      <c r="VR365" s="35"/>
      <c r="VS365" s="35"/>
      <c r="VT365" s="35"/>
      <c r="VU365" s="35"/>
      <c r="VV365" s="35"/>
      <c r="VW365" s="35"/>
      <c r="VX365" s="35"/>
      <c r="VY365" s="35"/>
      <c r="VZ365" s="35"/>
      <c r="WA365" s="35"/>
      <c r="WB365" s="35"/>
      <c r="WC365" s="35"/>
      <c r="WD365" s="35"/>
      <c r="WE365" s="35"/>
      <c r="WF365" s="35"/>
      <c r="WG365" s="35"/>
      <c r="WH365" s="35"/>
      <c r="WI365" s="35"/>
      <c r="WJ365" s="35"/>
      <c r="WK365" s="35"/>
      <c r="WL365" s="35"/>
      <c r="WM365" s="35"/>
      <c r="WN365" s="35"/>
      <c r="WO365" s="35"/>
      <c r="WP365" s="35"/>
      <c r="WQ365" s="35"/>
      <c r="WR365" s="35"/>
      <c r="WS365" s="35"/>
      <c r="WT365" s="35"/>
      <c r="WU365" s="35"/>
      <c r="WV365" s="35"/>
      <c r="WW365" s="35"/>
      <c r="WX365" s="35"/>
      <c r="WY365" s="35"/>
      <c r="WZ365" s="35"/>
      <c r="XA365" s="35"/>
      <c r="XB365" s="35"/>
      <c r="XC365" s="35"/>
      <c r="XD365" s="35"/>
      <c r="XE365" s="35"/>
      <c r="XF365" s="35"/>
      <c r="XG365" s="35"/>
      <c r="XH365" s="35"/>
      <c r="XI365" s="35"/>
      <c r="XJ365" s="35"/>
      <c r="XK365" s="35"/>
      <c r="XL365" s="35"/>
      <c r="XM365" s="35"/>
      <c r="XN365" s="35"/>
      <c r="XO365" s="35"/>
      <c r="XP365" s="35"/>
      <c r="XQ365" s="35"/>
      <c r="XR365" s="35"/>
      <c r="XS365" s="35"/>
      <c r="XT365" s="35"/>
      <c r="XU365" s="35"/>
      <c r="XV365" s="35"/>
      <c r="XW365" s="35"/>
      <c r="XX365" s="35"/>
      <c r="XY365" s="35"/>
      <c r="XZ365" s="35"/>
      <c r="YA365" s="35"/>
      <c r="YB365" s="35"/>
      <c r="YC365" s="35"/>
      <c r="YD365" s="35"/>
      <c r="YE365" s="35"/>
      <c r="YF365" s="35"/>
      <c r="YG365" s="35"/>
      <c r="YH365" s="35"/>
      <c r="YI365" s="35"/>
      <c r="YJ365" s="35"/>
      <c r="YK365" s="35"/>
      <c r="YL365" s="35"/>
      <c r="YM365" s="35"/>
      <c r="YN365" s="35"/>
      <c r="YO365" s="35"/>
      <c r="YP365" s="35"/>
      <c r="YQ365" s="35"/>
      <c r="YR365" s="35"/>
      <c r="YS365" s="35"/>
      <c r="YT365" s="35"/>
      <c r="YU365" s="35"/>
      <c r="YV365" s="35"/>
      <c r="YW365" s="35"/>
      <c r="YX365" s="35"/>
      <c r="YY365" s="35"/>
      <c r="YZ365" s="35"/>
      <c r="ZA365" s="35"/>
      <c r="ZB365" s="35"/>
      <c r="ZC365" s="35"/>
      <c r="ZD365" s="35"/>
      <c r="ZE365" s="35"/>
      <c r="ZF365" s="35"/>
      <c r="ZG365" s="35"/>
      <c r="ZH365" s="35"/>
      <c r="ZI365" s="35"/>
      <c r="ZJ365" s="35"/>
      <c r="ZK365" s="35"/>
      <c r="ZL365" s="35"/>
      <c r="ZM365" s="35"/>
      <c r="ZN365" s="35"/>
      <c r="ZO365" s="35"/>
      <c r="ZP365" s="35"/>
      <c r="ZQ365" s="35"/>
      <c r="ZR365" s="35"/>
      <c r="ZS365" s="35"/>
      <c r="ZT365" s="35"/>
      <c r="ZU365" s="35"/>
      <c r="ZV365" s="35"/>
      <c r="ZW365" s="35"/>
      <c r="ZX365" s="35"/>
      <c r="ZY365" s="35"/>
      <c r="ZZ365" s="35"/>
      <c r="AAA365" s="35"/>
      <c r="AAB365" s="35"/>
      <c r="AAC365" s="35"/>
      <c r="AAD365" s="35"/>
      <c r="AAE365" s="35"/>
      <c r="AAF365" s="35"/>
      <c r="AAG365" s="35"/>
      <c r="AAH365" s="35"/>
      <c r="AAI365" s="35"/>
      <c r="AAJ365" s="35"/>
      <c r="AAK365" s="35"/>
      <c r="AAL365" s="35"/>
      <c r="AAM365" s="35"/>
      <c r="AAN365" s="35"/>
      <c r="AAO365" s="35"/>
      <c r="AAP365" s="35"/>
      <c r="AAQ365" s="35"/>
      <c r="AAR365" s="35"/>
      <c r="AAS365" s="35"/>
      <c r="AAT365" s="35"/>
      <c r="AAU365" s="35"/>
      <c r="AAV365" s="35"/>
      <c r="AAW365" s="35"/>
      <c r="AAX365" s="35"/>
      <c r="AAY365" s="35"/>
      <c r="AAZ365" s="35"/>
      <c r="ABA365" s="35"/>
      <c r="ABB365" s="35"/>
      <c r="ABC365" s="35"/>
      <c r="ABD365" s="35"/>
      <c r="ABE365" s="35"/>
      <c r="ABF365" s="35"/>
      <c r="ABG365" s="35"/>
      <c r="ABH365" s="35"/>
      <c r="ABI365" s="35"/>
      <c r="ABJ365" s="35"/>
      <c r="ABK365" s="35"/>
      <c r="ABL365" s="35"/>
      <c r="ABM365" s="35"/>
      <c r="ABN365" s="35"/>
      <c r="ABO365" s="35"/>
      <c r="ABP365" s="35"/>
      <c r="ABQ365" s="35"/>
      <c r="ABR365" s="35"/>
      <c r="ABS365" s="35"/>
      <c r="ABT365" s="35"/>
      <c r="ABU365" s="35"/>
      <c r="ABV365" s="35"/>
      <c r="ABW365" s="35"/>
      <c r="ABX365" s="35"/>
      <c r="ABY365" s="35"/>
      <c r="ABZ365" s="35"/>
      <c r="ACA365" s="35"/>
      <c r="ACB365" s="35"/>
      <c r="ACC365" s="35"/>
      <c r="ACD365" s="35"/>
      <c r="ACE365" s="35"/>
      <c r="ACF365" s="35"/>
      <c r="ACG365" s="35"/>
      <c r="ACH365" s="35"/>
      <c r="ACI365" s="35"/>
      <c r="ACJ365" s="35"/>
      <c r="ACK365" s="35"/>
      <c r="ACL365" s="35"/>
      <c r="ACM365" s="35"/>
      <c r="ACN365" s="35"/>
      <c r="ACO365" s="35"/>
      <c r="ACP365" s="35"/>
      <c r="ACQ365" s="35"/>
      <c r="ACR365" s="35"/>
      <c r="ACS365" s="35"/>
      <c r="ACT365" s="35"/>
      <c r="ACU365" s="35"/>
      <c r="ACV365" s="35"/>
      <c r="ACW365" s="35"/>
      <c r="ACX365" s="35"/>
      <c r="ACY365" s="35"/>
      <c r="ACZ365" s="35"/>
      <c r="ADA365" s="35"/>
      <c r="ADB365" s="35"/>
      <c r="ADC365" s="35"/>
      <c r="ADD365" s="35"/>
      <c r="ADE365" s="35"/>
      <c r="ADF365" s="35"/>
      <c r="ADG365" s="35"/>
      <c r="ADH365" s="35"/>
      <c r="ADI365" s="35"/>
      <c r="ADJ365" s="35"/>
      <c r="ADK365" s="35"/>
      <c r="ADL365" s="35"/>
      <c r="ADM365" s="35"/>
      <c r="ADN365" s="35"/>
      <c r="ADO365" s="35"/>
      <c r="ADP365" s="35"/>
      <c r="ADQ365" s="35"/>
      <c r="ADR365" s="35"/>
      <c r="ADS365" s="35"/>
      <c r="ADT365" s="35"/>
      <c r="ADU365" s="35"/>
      <c r="ADV365" s="35"/>
      <c r="ADW365" s="35"/>
      <c r="ADX365" s="35"/>
      <c r="ADY365" s="26">
        <f t="shared" si="15"/>
        <v>0</v>
      </c>
      <c r="ADZ365" s="5"/>
    </row>
    <row r="366" spans="1:806" s="33" customFormat="1" x14ac:dyDescent="0.2">
      <c r="A366" s="51" t="s">
        <v>186</v>
      </c>
      <c r="B366" s="65">
        <f t="shared" si="14"/>
        <v>30</v>
      </c>
      <c r="C366" s="57">
        <v>10</v>
      </c>
      <c r="D366" s="60">
        <v>44795</v>
      </c>
      <c r="E366" s="67">
        <v>38.97</v>
      </c>
      <c r="F366" s="67">
        <f t="shared" si="13"/>
        <v>1169.0999999999999</v>
      </c>
      <c r="G366" s="6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/>
      <c r="BE366" s="15"/>
      <c r="BF366" s="15"/>
      <c r="BG366" s="136"/>
      <c r="BH366" s="35"/>
      <c r="BI366" s="35"/>
      <c r="BJ366" s="35"/>
      <c r="BK366" s="35"/>
      <c r="BL366" s="35"/>
      <c r="BM366" s="35"/>
      <c r="BN366" s="35"/>
      <c r="BO366" s="35"/>
      <c r="BP366" s="35"/>
      <c r="BQ366" s="35"/>
      <c r="BR366" s="35"/>
      <c r="BS366" s="35"/>
      <c r="BT366" s="35"/>
      <c r="BU366" s="35"/>
      <c r="BV366" s="35"/>
      <c r="BW366" s="35"/>
      <c r="BX366" s="35"/>
      <c r="BY366" s="35"/>
      <c r="BZ366" s="35"/>
      <c r="CA366" s="35"/>
      <c r="CB366" s="35"/>
      <c r="CC366" s="35"/>
      <c r="CD366" s="35"/>
      <c r="CE366" s="35"/>
      <c r="CF366" s="35"/>
      <c r="CG366" s="35"/>
      <c r="CH366" s="35"/>
      <c r="CI366" s="35"/>
      <c r="CJ366" s="35"/>
      <c r="CK366" s="35"/>
      <c r="CL366" s="35"/>
      <c r="CM366" s="35"/>
      <c r="CN366" s="35"/>
      <c r="CO366" s="35"/>
      <c r="CP366" s="35"/>
      <c r="CQ366" s="35"/>
      <c r="CR366" s="35"/>
      <c r="CS366" s="35"/>
      <c r="CT366" s="35"/>
      <c r="CU366" s="35"/>
      <c r="CV366" s="35"/>
      <c r="CW366" s="35"/>
      <c r="CX366" s="35"/>
      <c r="CY366" s="35"/>
      <c r="CZ366" s="35"/>
      <c r="DA366" s="35"/>
      <c r="DB366" s="35"/>
      <c r="DC366" s="35"/>
      <c r="DD366" s="35"/>
      <c r="DE366" s="35"/>
      <c r="DF366" s="35"/>
      <c r="DG366" s="35"/>
      <c r="DH366" s="35"/>
      <c r="DI366" s="35"/>
      <c r="DJ366" s="35"/>
      <c r="DK366" s="35"/>
      <c r="DL366" s="35"/>
      <c r="DM366" s="35"/>
      <c r="DN366" s="35"/>
      <c r="DO366" s="35"/>
      <c r="DP366" s="35"/>
      <c r="DQ366" s="35"/>
      <c r="DR366" s="35"/>
      <c r="DS366" s="35"/>
      <c r="DT366" s="35"/>
      <c r="DU366" s="35"/>
      <c r="DV366" s="35"/>
      <c r="DW366" s="35"/>
      <c r="DX366" s="35"/>
      <c r="DY366" s="35"/>
      <c r="DZ366" s="35"/>
      <c r="EA366" s="35"/>
      <c r="EB366" s="35"/>
      <c r="EC366" s="35"/>
      <c r="ED366" s="35"/>
      <c r="EE366" s="35"/>
      <c r="EF366" s="35"/>
      <c r="EG366" s="35"/>
      <c r="EH366" s="35"/>
      <c r="EI366" s="35"/>
      <c r="EJ366" s="35"/>
      <c r="EK366" s="35"/>
      <c r="EL366" s="35"/>
      <c r="EM366" s="35"/>
      <c r="EN366" s="35"/>
      <c r="EO366" s="35"/>
      <c r="EP366" s="35"/>
      <c r="EQ366" s="35"/>
      <c r="ER366" s="35"/>
      <c r="ES366" s="35"/>
      <c r="ET366" s="35"/>
      <c r="EU366" s="35"/>
      <c r="EV366" s="35"/>
      <c r="EW366" s="35"/>
      <c r="EX366" s="35"/>
      <c r="EY366" s="35"/>
      <c r="EZ366" s="35"/>
      <c r="FA366" s="35"/>
      <c r="FB366" s="35"/>
      <c r="FC366" s="35"/>
      <c r="FD366" s="35"/>
      <c r="FE366" s="35"/>
      <c r="FF366" s="35"/>
      <c r="FG366" s="35"/>
      <c r="FH366" s="35"/>
      <c r="FI366" s="35"/>
      <c r="FJ366" s="35"/>
      <c r="FK366" s="35"/>
      <c r="FL366" s="35"/>
      <c r="FM366" s="35"/>
      <c r="FN366" s="35"/>
      <c r="FO366" s="35"/>
      <c r="FP366" s="35"/>
      <c r="FQ366" s="35"/>
      <c r="FR366" s="35"/>
      <c r="FS366" s="35"/>
      <c r="FT366" s="35"/>
      <c r="FU366" s="35"/>
      <c r="FV366" s="35"/>
      <c r="FW366" s="35"/>
      <c r="FX366" s="35"/>
      <c r="FY366" s="35"/>
      <c r="FZ366" s="35"/>
      <c r="GA366" s="35"/>
      <c r="GB366" s="35"/>
      <c r="GC366" s="35"/>
      <c r="GD366" s="35"/>
      <c r="GE366" s="35"/>
      <c r="GF366" s="35"/>
      <c r="GG366" s="35"/>
      <c r="GH366" s="35"/>
      <c r="GI366" s="35"/>
      <c r="GJ366" s="35"/>
      <c r="GK366" s="35"/>
      <c r="GL366" s="35"/>
      <c r="GM366" s="35"/>
      <c r="GN366" s="35"/>
      <c r="GO366" s="35"/>
      <c r="GP366" s="35"/>
      <c r="GQ366" s="35"/>
      <c r="GR366" s="35"/>
      <c r="GS366" s="35"/>
      <c r="GT366" s="35"/>
      <c r="GU366" s="35"/>
      <c r="GV366" s="35"/>
      <c r="GW366" s="35"/>
      <c r="GX366" s="35"/>
      <c r="GY366" s="35"/>
      <c r="GZ366" s="35"/>
      <c r="HA366" s="35"/>
      <c r="HB366" s="35"/>
      <c r="HC366" s="35"/>
      <c r="HD366" s="35"/>
      <c r="HE366" s="35"/>
      <c r="HF366" s="35"/>
      <c r="HG366" s="35"/>
      <c r="HH366" s="35"/>
      <c r="HI366" s="35"/>
      <c r="HJ366" s="35"/>
      <c r="HK366" s="35"/>
      <c r="HL366" s="35"/>
      <c r="HM366" s="35"/>
      <c r="HN366" s="35"/>
      <c r="HO366" s="35"/>
      <c r="HP366" s="35"/>
      <c r="HQ366" s="35"/>
      <c r="HR366" s="35"/>
      <c r="HS366" s="35"/>
      <c r="HT366" s="35"/>
      <c r="HU366" s="35"/>
      <c r="HV366" s="35"/>
      <c r="HW366" s="35"/>
      <c r="HX366" s="35"/>
      <c r="HY366" s="35"/>
      <c r="HZ366" s="35"/>
      <c r="IA366" s="35"/>
      <c r="IB366" s="35"/>
      <c r="IC366" s="35"/>
      <c r="ID366" s="35"/>
      <c r="IE366" s="35"/>
      <c r="IF366" s="35"/>
      <c r="IG366" s="35"/>
      <c r="IH366" s="35"/>
      <c r="II366" s="35"/>
      <c r="IJ366" s="35"/>
      <c r="IK366" s="35"/>
      <c r="IL366" s="35"/>
      <c r="IM366" s="35"/>
      <c r="IN366" s="35"/>
      <c r="IO366" s="35"/>
      <c r="IP366" s="35"/>
      <c r="IQ366" s="35"/>
      <c r="IR366" s="35"/>
      <c r="IS366" s="35"/>
      <c r="IT366" s="35"/>
      <c r="IU366" s="35"/>
      <c r="IV366" s="35"/>
      <c r="IW366" s="35"/>
      <c r="IX366" s="35"/>
      <c r="IY366" s="35"/>
      <c r="IZ366" s="35"/>
      <c r="JA366" s="35"/>
      <c r="JB366" s="35"/>
      <c r="JC366" s="35"/>
      <c r="JD366" s="35"/>
      <c r="JE366" s="35"/>
      <c r="JF366" s="35"/>
      <c r="JG366" s="35"/>
      <c r="JH366" s="35"/>
      <c r="JI366" s="35"/>
      <c r="JJ366" s="35"/>
      <c r="JK366" s="35"/>
      <c r="JL366" s="35"/>
      <c r="JM366" s="35"/>
      <c r="JN366" s="35"/>
      <c r="JO366" s="35"/>
      <c r="JP366" s="35"/>
      <c r="JQ366" s="35"/>
      <c r="JR366" s="35"/>
      <c r="JS366" s="35"/>
      <c r="JT366" s="35"/>
      <c r="JU366" s="35"/>
      <c r="JV366" s="35"/>
      <c r="JW366" s="35"/>
      <c r="JX366" s="35"/>
      <c r="JY366" s="35"/>
      <c r="JZ366" s="35"/>
      <c r="KA366" s="35"/>
      <c r="KB366" s="35"/>
      <c r="KC366" s="35"/>
      <c r="KD366" s="35"/>
      <c r="KE366" s="35"/>
      <c r="KF366" s="35"/>
      <c r="KG366" s="35"/>
      <c r="KH366" s="35"/>
      <c r="KI366" s="35"/>
      <c r="KJ366" s="35"/>
      <c r="KK366" s="35"/>
      <c r="KL366" s="35"/>
      <c r="KM366" s="35"/>
      <c r="KN366" s="35"/>
      <c r="KO366" s="35"/>
      <c r="KP366" s="35"/>
      <c r="KQ366" s="35"/>
      <c r="KR366" s="35"/>
      <c r="KS366" s="35"/>
      <c r="KT366" s="35"/>
      <c r="KU366" s="35"/>
      <c r="KV366" s="35"/>
      <c r="KW366" s="35"/>
      <c r="KX366" s="35"/>
      <c r="KY366" s="35"/>
      <c r="KZ366" s="35"/>
      <c r="LA366" s="35"/>
      <c r="LB366" s="35"/>
      <c r="LC366" s="35"/>
      <c r="LD366" s="35"/>
      <c r="LE366" s="35"/>
      <c r="LF366" s="35"/>
      <c r="LG366" s="35"/>
      <c r="LH366" s="35"/>
      <c r="LI366" s="35"/>
      <c r="LJ366" s="35"/>
      <c r="LK366" s="35"/>
      <c r="LL366" s="35"/>
      <c r="LM366" s="35"/>
      <c r="LN366" s="35"/>
      <c r="LO366" s="35"/>
      <c r="LP366" s="35"/>
      <c r="LQ366" s="35"/>
      <c r="LR366" s="35"/>
      <c r="LS366" s="35"/>
      <c r="LT366" s="35"/>
      <c r="LU366" s="35"/>
      <c r="LV366" s="35"/>
      <c r="LW366" s="35"/>
      <c r="LX366" s="35"/>
      <c r="LY366" s="35"/>
      <c r="LZ366" s="35"/>
      <c r="MA366" s="35"/>
      <c r="MB366" s="35"/>
      <c r="MC366" s="35"/>
      <c r="MD366" s="35"/>
      <c r="ME366" s="35"/>
      <c r="MF366" s="35"/>
      <c r="MG366" s="35"/>
      <c r="MH366" s="35">
        <v>10</v>
      </c>
      <c r="MI366" s="35"/>
      <c r="MJ366" s="35"/>
      <c r="MK366" s="35"/>
      <c r="ML366" s="35"/>
      <c r="MM366" s="35"/>
      <c r="MN366" s="35"/>
      <c r="MO366" s="35"/>
      <c r="MP366" s="35"/>
      <c r="MQ366" s="35"/>
      <c r="MR366" s="35">
        <v>20</v>
      </c>
      <c r="MS366" s="35"/>
      <c r="MT366" s="35">
        <v>10</v>
      </c>
      <c r="MU366" s="35"/>
      <c r="MV366" s="35"/>
      <c r="MW366" s="35"/>
      <c r="MX366" s="35"/>
      <c r="MY366" s="35"/>
      <c r="MZ366" s="35"/>
      <c r="NA366" s="35"/>
      <c r="NB366" s="35"/>
      <c r="NC366" s="35"/>
      <c r="ND366" s="35"/>
      <c r="NE366" s="35"/>
      <c r="NF366" s="35"/>
      <c r="NG366" s="35"/>
      <c r="NH366" s="35"/>
      <c r="NI366" s="35"/>
      <c r="NJ366" s="35"/>
      <c r="NK366" s="35"/>
      <c r="NL366" s="35"/>
      <c r="NM366" s="35"/>
      <c r="NN366" s="35"/>
      <c r="NO366" s="35"/>
      <c r="NP366" s="35">
        <v>20</v>
      </c>
      <c r="NQ366" s="35"/>
      <c r="NR366" s="35"/>
      <c r="NS366" s="35"/>
      <c r="NT366" s="35"/>
      <c r="NU366" s="35"/>
      <c r="NV366" s="35"/>
      <c r="NW366" s="35"/>
      <c r="NX366" s="35"/>
      <c r="NY366" s="35"/>
      <c r="NZ366" s="35"/>
      <c r="OA366" s="35"/>
      <c r="OB366" s="35"/>
      <c r="OC366" s="35"/>
      <c r="OD366" s="35"/>
      <c r="OE366" s="35"/>
      <c r="OF366" s="35"/>
      <c r="OG366" s="35"/>
      <c r="OH366" s="35"/>
      <c r="OI366" s="35"/>
      <c r="OJ366" s="35"/>
      <c r="OK366" s="35"/>
      <c r="OL366" s="35"/>
      <c r="OM366" s="35"/>
      <c r="ON366" s="35"/>
      <c r="OO366" s="35"/>
      <c r="OP366" s="35"/>
      <c r="OQ366" s="35"/>
      <c r="OR366" s="35"/>
      <c r="OS366" s="35"/>
      <c r="OT366" s="35"/>
      <c r="OU366" s="35"/>
      <c r="OV366" s="35"/>
      <c r="OW366" s="35"/>
      <c r="OX366" s="35"/>
      <c r="OY366" s="35"/>
      <c r="OZ366" s="35"/>
      <c r="PA366" s="35"/>
      <c r="PB366" s="35"/>
      <c r="PC366" s="35"/>
      <c r="PD366" s="35"/>
      <c r="PE366" s="35">
        <v>20</v>
      </c>
      <c r="PF366" s="35"/>
      <c r="PG366" s="35"/>
      <c r="PH366" s="35"/>
      <c r="PI366" s="35"/>
      <c r="PJ366" s="35"/>
      <c r="PK366" s="35"/>
      <c r="PL366" s="35"/>
      <c r="PM366" s="35"/>
      <c r="PN366" s="35"/>
      <c r="PO366" s="35"/>
      <c r="PP366" s="35"/>
      <c r="PQ366" s="35"/>
      <c r="PR366" s="35"/>
      <c r="PS366" s="35"/>
      <c r="PT366" s="35"/>
      <c r="PU366" s="35"/>
      <c r="PV366" s="35"/>
      <c r="PW366" s="35"/>
      <c r="PX366" s="35"/>
      <c r="PY366" s="35"/>
      <c r="PZ366" s="35"/>
      <c r="QA366" s="35"/>
      <c r="QB366" s="35"/>
      <c r="QC366" s="35"/>
      <c r="QD366" s="35"/>
      <c r="QE366" s="35"/>
      <c r="QF366" s="35"/>
      <c r="QG366" s="35"/>
      <c r="QH366" s="35"/>
      <c r="QI366" s="35"/>
      <c r="QJ366" s="35"/>
      <c r="QK366" s="35"/>
      <c r="QL366" s="35"/>
      <c r="QM366" s="35"/>
      <c r="QN366" s="35"/>
      <c r="QO366" s="35"/>
      <c r="QP366" s="35"/>
      <c r="QQ366" s="35"/>
      <c r="QR366" s="35"/>
      <c r="QS366" s="35"/>
      <c r="QT366" s="35"/>
      <c r="QU366" s="35"/>
      <c r="QV366" s="35"/>
      <c r="QW366" s="35"/>
      <c r="QX366" s="35"/>
      <c r="QY366" s="35"/>
      <c r="QZ366" s="35"/>
      <c r="RA366" s="35"/>
      <c r="RB366" s="35"/>
      <c r="RC366" s="35">
        <v>10</v>
      </c>
      <c r="RD366" s="35"/>
      <c r="RE366" s="35"/>
      <c r="RF366" s="35"/>
      <c r="RG366" s="35"/>
      <c r="RH366" s="35"/>
      <c r="RI366" s="35"/>
      <c r="RJ366" s="35"/>
      <c r="RK366" s="35"/>
      <c r="RL366" s="35"/>
      <c r="RM366" s="35"/>
      <c r="RN366" s="35"/>
      <c r="RO366" s="35"/>
      <c r="RP366" s="35"/>
      <c r="RQ366" s="35"/>
      <c r="RR366" s="35"/>
      <c r="RS366" s="35"/>
      <c r="RT366" s="35"/>
      <c r="RU366" s="35"/>
      <c r="RV366" s="35"/>
      <c r="RW366" s="35"/>
      <c r="RX366" s="35"/>
      <c r="RY366" s="35"/>
      <c r="RZ366" s="35"/>
      <c r="SA366" s="35"/>
      <c r="SB366" s="35"/>
      <c r="SC366" s="35"/>
      <c r="SD366" s="35"/>
      <c r="SE366" s="35"/>
      <c r="SF366" s="35"/>
      <c r="SG366" s="35"/>
      <c r="SH366" s="35"/>
      <c r="SI366" s="35"/>
      <c r="SJ366" s="35"/>
      <c r="SK366" s="35"/>
      <c r="SL366" s="35"/>
      <c r="SM366" s="35"/>
      <c r="SN366" s="35"/>
      <c r="SO366" s="35"/>
      <c r="SP366" s="35"/>
      <c r="SQ366" s="35"/>
      <c r="SR366" s="35"/>
      <c r="SS366" s="35"/>
      <c r="ST366" s="35"/>
      <c r="SU366" s="35"/>
      <c r="SV366" s="35"/>
      <c r="SW366" s="35"/>
      <c r="SX366" s="35"/>
      <c r="SY366" s="35"/>
      <c r="SZ366" s="35"/>
      <c r="TA366" s="35"/>
      <c r="TB366" s="35"/>
      <c r="TC366" s="35"/>
      <c r="TD366" s="35"/>
      <c r="TE366" s="35"/>
      <c r="TF366" s="35"/>
      <c r="TG366" s="35"/>
      <c r="TH366" s="35"/>
      <c r="TI366" s="35"/>
      <c r="TJ366" s="35"/>
      <c r="TK366" s="35"/>
      <c r="TL366" s="35"/>
      <c r="TM366" s="35"/>
      <c r="TN366" s="35"/>
      <c r="TO366" s="35"/>
      <c r="TP366" s="35"/>
      <c r="TQ366" s="35"/>
      <c r="TR366" s="35"/>
      <c r="TS366" s="35"/>
      <c r="TT366" s="35"/>
      <c r="TU366" s="35"/>
      <c r="TV366" s="35"/>
      <c r="TW366" s="35"/>
      <c r="TX366" s="35"/>
      <c r="TY366" s="35"/>
      <c r="TZ366" s="35"/>
      <c r="UA366" s="35"/>
      <c r="UB366" s="35"/>
      <c r="UC366" s="35"/>
      <c r="UD366" s="35"/>
      <c r="UE366" s="35"/>
      <c r="UF366" s="35"/>
      <c r="UG366" s="35"/>
      <c r="UH366" s="35"/>
      <c r="UI366" s="35"/>
      <c r="UJ366" s="35"/>
      <c r="UK366" s="35"/>
      <c r="UL366" s="35"/>
      <c r="UM366" s="35"/>
      <c r="UN366" s="35"/>
      <c r="UO366" s="35"/>
      <c r="UP366" s="35"/>
      <c r="UQ366" s="35"/>
      <c r="UR366" s="35"/>
      <c r="US366" s="35"/>
      <c r="UT366" s="35"/>
      <c r="UU366" s="35"/>
      <c r="UV366" s="35"/>
      <c r="UW366" s="35"/>
      <c r="UX366" s="35"/>
      <c r="UY366" s="35"/>
      <c r="UZ366" s="35"/>
      <c r="VA366" s="35"/>
      <c r="VB366" s="35"/>
      <c r="VC366" s="35"/>
      <c r="VD366" s="35"/>
      <c r="VE366" s="35"/>
      <c r="VF366" s="35"/>
      <c r="VG366" s="35"/>
      <c r="VH366" s="35"/>
      <c r="VI366" s="35"/>
      <c r="VJ366" s="35"/>
      <c r="VK366" s="35"/>
      <c r="VL366" s="35"/>
      <c r="VM366" s="35"/>
      <c r="VN366" s="35"/>
      <c r="VO366" s="35"/>
      <c r="VP366" s="35"/>
      <c r="VQ366" s="35"/>
      <c r="VR366" s="35"/>
      <c r="VS366" s="35"/>
      <c r="VT366" s="35"/>
      <c r="VU366" s="35"/>
      <c r="VV366" s="35"/>
      <c r="VW366" s="35"/>
      <c r="VX366" s="35"/>
      <c r="VY366" s="35"/>
      <c r="VZ366" s="35"/>
      <c r="WA366" s="35"/>
      <c r="WB366" s="35"/>
      <c r="WC366" s="35"/>
      <c r="WD366" s="35"/>
      <c r="WE366" s="35"/>
      <c r="WF366" s="35"/>
      <c r="WG366" s="35"/>
      <c r="WH366" s="35"/>
      <c r="WI366" s="35"/>
      <c r="WJ366" s="35"/>
      <c r="WK366" s="35"/>
      <c r="WL366" s="35"/>
      <c r="WM366" s="35"/>
      <c r="WN366" s="35"/>
      <c r="WO366" s="35"/>
      <c r="WP366" s="35"/>
      <c r="WQ366" s="35"/>
      <c r="WR366" s="35"/>
      <c r="WS366" s="35"/>
      <c r="WT366" s="35"/>
      <c r="WU366" s="35"/>
      <c r="WV366" s="35"/>
      <c r="WW366" s="35"/>
      <c r="WX366" s="35"/>
      <c r="WY366" s="35"/>
      <c r="WZ366" s="35"/>
      <c r="XA366" s="35"/>
      <c r="XB366" s="35">
        <v>10</v>
      </c>
      <c r="XC366" s="35"/>
      <c r="XD366" s="35"/>
      <c r="XE366" s="35"/>
      <c r="XF366" s="35"/>
      <c r="XG366" s="35"/>
      <c r="XH366" s="35"/>
      <c r="XI366" s="35"/>
      <c r="XJ366" s="35"/>
      <c r="XK366" s="35"/>
      <c r="XL366" s="35"/>
      <c r="XM366" s="35"/>
      <c r="XN366" s="35"/>
      <c r="XO366" s="35"/>
      <c r="XP366" s="35"/>
      <c r="XQ366" s="35"/>
      <c r="XR366" s="35"/>
      <c r="XS366" s="35"/>
      <c r="XT366" s="35"/>
      <c r="XU366" s="35"/>
      <c r="XV366" s="35"/>
      <c r="XW366" s="35"/>
      <c r="XX366" s="35"/>
      <c r="XY366" s="35"/>
      <c r="XZ366" s="35"/>
      <c r="YA366" s="35"/>
      <c r="YB366" s="35"/>
      <c r="YC366" s="35"/>
      <c r="YD366" s="35"/>
      <c r="YE366" s="35"/>
      <c r="YF366" s="35"/>
      <c r="YG366" s="35"/>
      <c r="YH366" s="35"/>
      <c r="YI366" s="35"/>
      <c r="YJ366" s="35"/>
      <c r="YK366" s="35"/>
      <c r="YL366" s="35"/>
      <c r="YM366" s="35"/>
      <c r="YN366" s="35"/>
      <c r="YO366" s="35"/>
      <c r="YP366" s="35"/>
      <c r="YQ366" s="35"/>
      <c r="YR366" s="35"/>
      <c r="YS366" s="35"/>
      <c r="YT366" s="35"/>
      <c r="YU366" s="35"/>
      <c r="YV366" s="35"/>
      <c r="YW366" s="35"/>
      <c r="YX366" s="35"/>
      <c r="YY366" s="35"/>
      <c r="YZ366" s="35"/>
      <c r="ZA366" s="35"/>
      <c r="ZB366" s="35">
        <v>20</v>
      </c>
      <c r="ZC366" s="35"/>
      <c r="ZD366" s="35"/>
      <c r="ZE366" s="35"/>
      <c r="ZF366" s="35"/>
      <c r="ZG366" s="35"/>
      <c r="ZH366" s="35"/>
      <c r="ZI366" s="35"/>
      <c r="ZJ366" s="35"/>
      <c r="ZK366" s="35"/>
      <c r="ZL366" s="35"/>
      <c r="ZM366" s="35"/>
      <c r="ZN366" s="35"/>
      <c r="ZO366" s="35"/>
      <c r="ZP366" s="35"/>
      <c r="ZQ366" s="35"/>
      <c r="ZR366" s="35"/>
      <c r="ZS366" s="35"/>
      <c r="ZT366" s="35"/>
      <c r="ZU366" s="35"/>
      <c r="ZV366" s="35"/>
      <c r="ZW366" s="35"/>
      <c r="ZX366" s="35"/>
      <c r="ZY366" s="35"/>
      <c r="ZZ366" s="35"/>
      <c r="AAA366" s="35"/>
      <c r="AAB366" s="35"/>
      <c r="AAC366" s="35">
        <v>10</v>
      </c>
      <c r="AAD366" s="35"/>
      <c r="AAE366" s="35"/>
      <c r="AAF366" s="35">
        <v>10</v>
      </c>
      <c r="AAG366" s="35"/>
      <c r="AAH366" s="35"/>
      <c r="AAI366" s="35"/>
      <c r="AAJ366" s="35"/>
      <c r="AAK366" s="35"/>
      <c r="AAL366" s="35"/>
      <c r="AAM366" s="35"/>
      <c r="AAN366" s="35"/>
      <c r="AAO366" s="35"/>
      <c r="AAP366" s="35"/>
      <c r="AAQ366" s="35"/>
      <c r="AAR366" s="35"/>
      <c r="AAS366" s="35">
        <v>10</v>
      </c>
      <c r="AAT366" s="35"/>
      <c r="AAU366" s="35"/>
      <c r="AAV366" s="35"/>
      <c r="AAW366" s="35"/>
      <c r="AAX366" s="35"/>
      <c r="AAY366" s="35"/>
      <c r="AAZ366" s="35"/>
      <c r="ABA366" s="35"/>
      <c r="ABB366" s="35"/>
      <c r="ABC366" s="35"/>
      <c r="ABD366" s="35"/>
      <c r="ABE366" s="35"/>
      <c r="ABF366" s="35"/>
      <c r="ABG366" s="35"/>
      <c r="ABH366" s="35"/>
      <c r="ABI366" s="35"/>
      <c r="ABJ366" s="35"/>
      <c r="ABK366" s="35"/>
      <c r="ABL366" s="35"/>
      <c r="ABM366" s="35"/>
      <c r="ABN366" s="35"/>
      <c r="ABO366" s="35">
        <v>40</v>
      </c>
      <c r="ABP366" s="35"/>
      <c r="ABQ366" s="35"/>
      <c r="ABR366" s="35"/>
      <c r="ABS366" s="35"/>
      <c r="ABT366" s="35"/>
      <c r="ABU366" s="35"/>
      <c r="ABV366" s="35"/>
      <c r="ABW366" s="35"/>
      <c r="ABX366" s="35"/>
      <c r="ABY366" s="35"/>
      <c r="ABZ366" s="35"/>
      <c r="ACA366" s="35"/>
      <c r="ACB366" s="35"/>
      <c r="ACC366" s="35"/>
      <c r="ACD366" s="35"/>
      <c r="ACE366" s="35"/>
      <c r="ACF366" s="35"/>
      <c r="ACG366" s="35"/>
      <c r="ACH366" s="35"/>
      <c r="ACI366" s="35"/>
      <c r="ACJ366" s="35"/>
      <c r="ACK366" s="35"/>
      <c r="ACL366" s="35"/>
      <c r="ACM366" s="35"/>
      <c r="ACN366" s="35"/>
      <c r="ACO366" s="35"/>
      <c r="ACP366" s="35"/>
      <c r="ACQ366" s="35"/>
      <c r="ACR366" s="35"/>
      <c r="ACS366" s="35"/>
      <c r="ACT366" s="35"/>
      <c r="ACU366" s="35"/>
      <c r="ACV366" s="35"/>
      <c r="ACW366" s="35"/>
      <c r="ACX366" s="35"/>
      <c r="ACY366" s="35"/>
      <c r="ACZ366" s="35"/>
      <c r="ADA366" s="35"/>
      <c r="ADB366" s="35"/>
      <c r="ADC366" s="35"/>
      <c r="ADD366" s="35"/>
      <c r="ADE366" s="35"/>
      <c r="ADF366" s="35"/>
      <c r="ADG366" s="35"/>
      <c r="ADH366" s="35">
        <v>10</v>
      </c>
      <c r="ADI366" s="35"/>
      <c r="ADJ366" s="35"/>
      <c r="ADK366" s="35"/>
      <c r="ADL366" s="35"/>
      <c r="ADM366" s="35"/>
      <c r="ADN366" s="35"/>
      <c r="ADO366" s="35"/>
      <c r="ADP366" s="35"/>
      <c r="ADQ366" s="35"/>
      <c r="ADR366" s="35"/>
      <c r="ADS366" s="35"/>
      <c r="ADT366" s="35"/>
      <c r="ADU366" s="35"/>
      <c r="ADV366" s="35"/>
      <c r="ADW366" s="35"/>
      <c r="ADX366" s="35"/>
      <c r="ADY366" s="26">
        <f t="shared" si="15"/>
        <v>0</v>
      </c>
      <c r="ADZ366" s="5"/>
    </row>
    <row r="367" spans="1:806" s="33" customFormat="1" x14ac:dyDescent="0.2">
      <c r="A367" s="51" t="s">
        <v>350</v>
      </c>
      <c r="B367" s="65">
        <f t="shared" si="14"/>
        <v>0</v>
      </c>
      <c r="C367" s="57">
        <v>1</v>
      </c>
      <c r="D367" s="60">
        <v>44672</v>
      </c>
      <c r="E367" s="67">
        <v>34.06</v>
      </c>
      <c r="F367" s="67">
        <f t="shared" si="13"/>
        <v>0</v>
      </c>
      <c r="G367" s="6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15"/>
      <c r="BF367" s="15"/>
      <c r="BG367" s="136"/>
      <c r="BH367" s="35"/>
      <c r="BI367" s="35"/>
      <c r="BJ367" s="35"/>
      <c r="BK367" s="35"/>
      <c r="BL367" s="35"/>
      <c r="BM367" s="35"/>
      <c r="BN367" s="35"/>
      <c r="BO367" s="35"/>
      <c r="BP367" s="35"/>
      <c r="BQ367" s="35"/>
      <c r="BR367" s="35"/>
      <c r="BS367" s="35"/>
      <c r="BT367" s="35"/>
      <c r="BU367" s="35"/>
      <c r="BV367" s="35"/>
      <c r="BW367" s="35"/>
      <c r="BX367" s="35"/>
      <c r="BY367" s="35"/>
      <c r="BZ367" s="35"/>
      <c r="CA367" s="35"/>
      <c r="CB367" s="35"/>
      <c r="CC367" s="35"/>
      <c r="CD367" s="35"/>
      <c r="CE367" s="35"/>
      <c r="CF367" s="35"/>
      <c r="CG367" s="35"/>
      <c r="CH367" s="35"/>
      <c r="CI367" s="35"/>
      <c r="CJ367" s="35"/>
      <c r="CK367" s="35"/>
      <c r="CL367" s="35"/>
      <c r="CM367" s="35"/>
      <c r="CN367" s="35"/>
      <c r="CO367" s="35"/>
      <c r="CP367" s="35"/>
      <c r="CQ367" s="35"/>
      <c r="CR367" s="35"/>
      <c r="CS367" s="35"/>
      <c r="CT367" s="35"/>
      <c r="CU367" s="35"/>
      <c r="CV367" s="35"/>
      <c r="CW367" s="35"/>
      <c r="CX367" s="35"/>
      <c r="CY367" s="35"/>
      <c r="CZ367" s="35"/>
      <c r="DA367" s="35"/>
      <c r="DB367" s="35"/>
      <c r="DC367" s="35"/>
      <c r="DD367" s="35"/>
      <c r="DE367" s="35"/>
      <c r="DF367" s="35"/>
      <c r="DG367" s="35"/>
      <c r="DH367" s="35"/>
      <c r="DI367" s="35"/>
      <c r="DJ367" s="35"/>
      <c r="DK367" s="35"/>
      <c r="DL367" s="35"/>
      <c r="DM367" s="35"/>
      <c r="DN367" s="35"/>
      <c r="DO367" s="35"/>
      <c r="DP367" s="35"/>
      <c r="DQ367" s="35"/>
      <c r="DR367" s="35"/>
      <c r="DS367" s="35"/>
      <c r="DT367" s="35"/>
      <c r="DU367" s="35"/>
      <c r="DV367" s="35"/>
      <c r="DW367" s="35"/>
      <c r="DX367" s="35"/>
      <c r="DY367" s="35"/>
      <c r="DZ367" s="35"/>
      <c r="EA367" s="35"/>
      <c r="EB367" s="35"/>
      <c r="EC367" s="35"/>
      <c r="ED367" s="35"/>
      <c r="EE367" s="35"/>
      <c r="EF367" s="35"/>
      <c r="EG367" s="35"/>
      <c r="EH367" s="35"/>
      <c r="EI367" s="35"/>
      <c r="EJ367" s="35"/>
      <c r="EK367" s="35"/>
      <c r="EL367" s="35"/>
      <c r="EM367" s="35"/>
      <c r="EN367" s="35"/>
      <c r="EO367" s="35"/>
      <c r="EP367" s="35"/>
      <c r="EQ367" s="35"/>
      <c r="ER367" s="35"/>
      <c r="ES367" s="35"/>
      <c r="ET367" s="35"/>
      <c r="EU367" s="35"/>
      <c r="EV367" s="35"/>
      <c r="EW367" s="35"/>
      <c r="EX367" s="35"/>
      <c r="EY367" s="35"/>
      <c r="EZ367" s="35"/>
      <c r="FA367" s="35"/>
      <c r="FB367" s="35"/>
      <c r="FC367" s="35"/>
      <c r="FD367" s="35"/>
      <c r="FE367" s="35"/>
      <c r="FF367" s="35"/>
      <c r="FG367" s="35"/>
      <c r="FH367" s="35"/>
      <c r="FI367" s="35"/>
      <c r="FJ367" s="35"/>
      <c r="FK367" s="35"/>
      <c r="FL367" s="35"/>
      <c r="FM367" s="35"/>
      <c r="FN367" s="35"/>
      <c r="FO367" s="35"/>
      <c r="FP367" s="35"/>
      <c r="FQ367" s="35"/>
      <c r="FR367" s="35"/>
      <c r="FS367" s="35"/>
      <c r="FT367" s="35"/>
      <c r="FU367" s="35"/>
      <c r="FV367" s="35"/>
      <c r="FW367" s="35"/>
      <c r="FX367" s="35"/>
      <c r="FY367" s="35"/>
      <c r="FZ367" s="35"/>
      <c r="GA367" s="35"/>
      <c r="GB367" s="35"/>
      <c r="GC367" s="35"/>
      <c r="GD367" s="35"/>
      <c r="GE367" s="35"/>
      <c r="GF367" s="35"/>
      <c r="GG367" s="35"/>
      <c r="GH367" s="35"/>
      <c r="GI367" s="35"/>
      <c r="GJ367" s="35"/>
      <c r="GK367" s="35"/>
      <c r="GL367" s="35"/>
      <c r="GM367" s="35"/>
      <c r="GN367" s="35"/>
      <c r="GO367" s="35"/>
      <c r="GP367" s="35"/>
      <c r="GQ367" s="35"/>
      <c r="GR367" s="35"/>
      <c r="GS367" s="35"/>
      <c r="GT367" s="35"/>
      <c r="GU367" s="35"/>
      <c r="GV367" s="35"/>
      <c r="GW367" s="35"/>
      <c r="GX367" s="35"/>
      <c r="GY367" s="35"/>
      <c r="GZ367" s="35"/>
      <c r="HA367" s="35"/>
      <c r="HB367" s="35"/>
      <c r="HC367" s="35"/>
      <c r="HD367" s="35"/>
      <c r="HE367" s="35"/>
      <c r="HF367" s="35"/>
      <c r="HG367" s="35"/>
      <c r="HH367" s="35"/>
      <c r="HI367" s="35"/>
      <c r="HJ367" s="35"/>
      <c r="HK367" s="35"/>
      <c r="HL367" s="35"/>
      <c r="HM367" s="35"/>
      <c r="HN367" s="35"/>
      <c r="HO367" s="35"/>
      <c r="HP367" s="35"/>
      <c r="HQ367" s="35"/>
      <c r="HR367" s="35"/>
      <c r="HS367" s="35"/>
      <c r="HT367" s="35"/>
      <c r="HU367" s="35"/>
      <c r="HV367" s="35"/>
      <c r="HW367" s="35"/>
      <c r="HX367" s="35"/>
      <c r="HY367" s="35"/>
      <c r="HZ367" s="35"/>
      <c r="IA367" s="35"/>
      <c r="IB367" s="35"/>
      <c r="IC367" s="35"/>
      <c r="ID367" s="35"/>
      <c r="IE367" s="35"/>
      <c r="IF367" s="35"/>
      <c r="IG367" s="35"/>
      <c r="IH367" s="35"/>
      <c r="II367" s="35"/>
      <c r="IJ367" s="35"/>
      <c r="IK367" s="35"/>
      <c r="IL367" s="35"/>
      <c r="IM367" s="35"/>
      <c r="IN367" s="35"/>
      <c r="IO367" s="35"/>
      <c r="IP367" s="35"/>
      <c r="IQ367" s="35"/>
      <c r="IR367" s="35"/>
      <c r="IS367" s="35"/>
      <c r="IT367" s="35"/>
      <c r="IU367" s="35"/>
      <c r="IV367" s="35"/>
      <c r="IW367" s="35"/>
      <c r="IX367" s="35"/>
      <c r="IY367" s="35"/>
      <c r="IZ367" s="35"/>
      <c r="JA367" s="35"/>
      <c r="JB367" s="35"/>
      <c r="JC367" s="35"/>
      <c r="JD367" s="35"/>
      <c r="JE367" s="35"/>
      <c r="JF367" s="35"/>
      <c r="JG367" s="35"/>
      <c r="JH367" s="35"/>
      <c r="JI367" s="35"/>
      <c r="JJ367" s="35"/>
      <c r="JK367" s="35"/>
      <c r="JL367" s="35"/>
      <c r="JM367" s="35"/>
      <c r="JN367" s="35"/>
      <c r="JO367" s="35"/>
      <c r="JP367" s="35"/>
      <c r="JQ367" s="35"/>
      <c r="JR367" s="35"/>
      <c r="JS367" s="35"/>
      <c r="JT367" s="35"/>
      <c r="JU367" s="35"/>
      <c r="JV367" s="35"/>
      <c r="JW367" s="35"/>
      <c r="JX367" s="35"/>
      <c r="JY367" s="35"/>
      <c r="JZ367" s="35"/>
      <c r="KA367" s="35"/>
      <c r="KB367" s="35"/>
      <c r="KC367" s="35"/>
      <c r="KD367" s="35"/>
      <c r="KE367" s="35"/>
      <c r="KF367" s="35"/>
      <c r="KG367" s="35"/>
      <c r="KH367" s="35"/>
      <c r="KI367" s="35"/>
      <c r="KJ367" s="35"/>
      <c r="KK367" s="35"/>
      <c r="KL367" s="35"/>
      <c r="KM367" s="35"/>
      <c r="KN367" s="35"/>
      <c r="KO367" s="35"/>
      <c r="KP367" s="35"/>
      <c r="KQ367" s="35"/>
      <c r="KR367" s="35"/>
      <c r="KS367" s="35"/>
      <c r="KT367" s="35"/>
      <c r="KU367" s="35"/>
      <c r="KV367" s="35"/>
      <c r="KW367" s="35"/>
      <c r="KX367" s="35"/>
      <c r="KY367" s="35"/>
      <c r="KZ367" s="35"/>
      <c r="LA367" s="35"/>
      <c r="LB367" s="35"/>
      <c r="LC367" s="35"/>
      <c r="LD367" s="35"/>
      <c r="LE367" s="35"/>
      <c r="LF367" s="35"/>
      <c r="LG367" s="35"/>
      <c r="LH367" s="35"/>
      <c r="LI367" s="35"/>
      <c r="LJ367" s="35"/>
      <c r="LK367" s="35"/>
      <c r="LL367" s="35"/>
      <c r="LM367" s="35"/>
      <c r="LN367" s="35"/>
      <c r="LO367" s="35"/>
      <c r="LP367" s="35"/>
      <c r="LQ367" s="35"/>
      <c r="LR367" s="35"/>
      <c r="LS367" s="35"/>
      <c r="LT367" s="35"/>
      <c r="LU367" s="35"/>
      <c r="LV367" s="35"/>
      <c r="LW367" s="35"/>
      <c r="LX367" s="35"/>
      <c r="LY367" s="35"/>
      <c r="LZ367" s="35"/>
      <c r="MA367" s="35"/>
      <c r="MB367" s="35"/>
      <c r="MC367" s="35"/>
      <c r="MD367" s="35"/>
      <c r="ME367" s="35"/>
      <c r="MF367" s="35"/>
      <c r="MG367" s="35"/>
      <c r="MH367" s="35"/>
      <c r="MI367" s="35"/>
      <c r="MJ367" s="35"/>
      <c r="MK367" s="35"/>
      <c r="ML367" s="35"/>
      <c r="MM367" s="35"/>
      <c r="MN367" s="35"/>
      <c r="MO367" s="35"/>
      <c r="MP367" s="35"/>
      <c r="MQ367" s="35"/>
      <c r="MR367" s="35"/>
      <c r="MS367" s="35"/>
      <c r="MT367" s="35"/>
      <c r="MU367" s="35"/>
      <c r="MV367" s="35"/>
      <c r="MW367" s="35"/>
      <c r="MX367" s="35"/>
      <c r="MY367" s="35"/>
      <c r="MZ367" s="35"/>
      <c r="NA367" s="35"/>
      <c r="NB367" s="35"/>
      <c r="NC367" s="35"/>
      <c r="ND367" s="35"/>
      <c r="NE367" s="35"/>
      <c r="NF367" s="35"/>
      <c r="NG367" s="35"/>
      <c r="NH367" s="35"/>
      <c r="NI367" s="35"/>
      <c r="NJ367" s="35"/>
      <c r="NK367" s="35"/>
      <c r="NL367" s="35"/>
      <c r="NM367" s="35"/>
      <c r="NN367" s="35"/>
      <c r="NO367" s="35"/>
      <c r="NP367" s="35"/>
      <c r="NQ367" s="35"/>
      <c r="NR367" s="35"/>
      <c r="NS367" s="35"/>
      <c r="NT367" s="35"/>
      <c r="NU367" s="35"/>
      <c r="NV367" s="35"/>
      <c r="NW367" s="35"/>
      <c r="NX367" s="35"/>
      <c r="NY367" s="35"/>
      <c r="NZ367" s="35"/>
      <c r="OA367" s="35"/>
      <c r="OB367" s="35"/>
      <c r="OC367" s="35"/>
      <c r="OD367" s="35"/>
      <c r="OE367" s="35"/>
      <c r="OF367" s="35"/>
      <c r="OG367" s="35"/>
      <c r="OH367" s="35"/>
      <c r="OI367" s="35"/>
      <c r="OJ367" s="35"/>
      <c r="OK367" s="35"/>
      <c r="OL367" s="35"/>
      <c r="OM367" s="35"/>
      <c r="ON367" s="35"/>
      <c r="OO367" s="35"/>
      <c r="OP367" s="35"/>
      <c r="OQ367" s="35"/>
      <c r="OR367" s="35"/>
      <c r="OS367" s="35"/>
      <c r="OT367" s="35"/>
      <c r="OU367" s="35"/>
      <c r="OV367" s="35"/>
      <c r="OW367" s="35"/>
      <c r="OX367" s="35"/>
      <c r="OY367" s="35"/>
      <c r="OZ367" s="35"/>
      <c r="PA367" s="35"/>
      <c r="PB367" s="35"/>
      <c r="PC367" s="35"/>
      <c r="PD367" s="35"/>
      <c r="PE367" s="35"/>
      <c r="PF367" s="35"/>
      <c r="PG367" s="35"/>
      <c r="PH367" s="35"/>
      <c r="PI367" s="35"/>
      <c r="PJ367" s="35"/>
      <c r="PK367" s="35"/>
      <c r="PL367" s="35"/>
      <c r="PM367" s="35"/>
      <c r="PN367" s="35"/>
      <c r="PO367" s="35"/>
      <c r="PP367" s="35"/>
      <c r="PQ367" s="35"/>
      <c r="PR367" s="35"/>
      <c r="PS367" s="35"/>
      <c r="PT367" s="35"/>
      <c r="PU367" s="35"/>
      <c r="PV367" s="35"/>
      <c r="PW367" s="35"/>
      <c r="PX367" s="35"/>
      <c r="PY367" s="35"/>
      <c r="PZ367" s="35"/>
      <c r="QA367" s="35"/>
      <c r="QB367" s="35"/>
      <c r="QC367" s="35"/>
      <c r="QD367" s="35"/>
      <c r="QE367" s="35"/>
      <c r="QF367" s="35"/>
      <c r="QG367" s="35"/>
      <c r="QH367" s="35"/>
      <c r="QI367" s="35"/>
      <c r="QJ367" s="35"/>
      <c r="QK367" s="35"/>
      <c r="QL367" s="35"/>
      <c r="QM367" s="35"/>
      <c r="QN367" s="35"/>
      <c r="QO367" s="35"/>
      <c r="QP367" s="35"/>
      <c r="QQ367" s="35"/>
      <c r="QR367" s="35"/>
      <c r="QS367" s="35"/>
      <c r="QT367" s="35"/>
      <c r="QU367" s="35"/>
      <c r="QV367" s="35"/>
      <c r="QW367" s="35"/>
      <c r="QX367" s="35"/>
      <c r="QY367" s="35"/>
      <c r="QZ367" s="35"/>
      <c r="RA367" s="35"/>
      <c r="RB367" s="35"/>
      <c r="RC367" s="35"/>
      <c r="RD367" s="35"/>
      <c r="RE367" s="35"/>
      <c r="RF367" s="35"/>
      <c r="RG367" s="35"/>
      <c r="RH367" s="35"/>
      <c r="RI367" s="35"/>
      <c r="RJ367" s="35"/>
      <c r="RK367" s="35"/>
      <c r="RL367" s="35"/>
      <c r="RM367" s="35"/>
      <c r="RN367" s="35"/>
      <c r="RO367" s="35"/>
      <c r="RP367" s="35"/>
      <c r="RQ367" s="35"/>
      <c r="RR367" s="35"/>
      <c r="RS367" s="35"/>
      <c r="RT367" s="35"/>
      <c r="RU367" s="35"/>
      <c r="RV367" s="35"/>
      <c r="RW367" s="35"/>
      <c r="RX367" s="35"/>
      <c r="RY367" s="35"/>
      <c r="RZ367" s="35"/>
      <c r="SA367" s="35"/>
      <c r="SB367" s="35"/>
      <c r="SC367" s="35"/>
      <c r="SD367" s="35"/>
      <c r="SE367" s="35"/>
      <c r="SF367" s="35"/>
      <c r="SG367" s="35"/>
      <c r="SH367" s="35"/>
      <c r="SI367" s="35"/>
      <c r="SJ367" s="35"/>
      <c r="SK367" s="35"/>
      <c r="SL367" s="35"/>
      <c r="SM367" s="35"/>
      <c r="SN367" s="35"/>
      <c r="SO367" s="35"/>
      <c r="SP367" s="35"/>
      <c r="SQ367" s="35"/>
      <c r="SR367" s="35"/>
      <c r="SS367" s="35"/>
      <c r="ST367" s="35"/>
      <c r="SU367" s="35"/>
      <c r="SV367" s="35"/>
      <c r="SW367" s="35"/>
      <c r="SX367" s="35"/>
      <c r="SY367" s="35"/>
      <c r="SZ367" s="35"/>
      <c r="TA367" s="35"/>
      <c r="TB367" s="35"/>
      <c r="TC367" s="35"/>
      <c r="TD367" s="35"/>
      <c r="TE367" s="35"/>
      <c r="TF367" s="35"/>
      <c r="TG367" s="35"/>
      <c r="TH367" s="35"/>
      <c r="TI367" s="35"/>
      <c r="TJ367" s="35"/>
      <c r="TK367" s="35"/>
      <c r="TL367" s="35"/>
      <c r="TM367" s="35"/>
      <c r="TN367" s="35"/>
      <c r="TO367" s="35"/>
      <c r="TP367" s="35"/>
      <c r="TQ367" s="35"/>
      <c r="TR367" s="35"/>
      <c r="TS367" s="35"/>
      <c r="TT367" s="35"/>
      <c r="TU367" s="35"/>
      <c r="TV367" s="35"/>
      <c r="TW367" s="35"/>
      <c r="TX367" s="35"/>
      <c r="TY367" s="35"/>
      <c r="TZ367" s="35"/>
      <c r="UA367" s="35"/>
      <c r="UB367" s="35"/>
      <c r="UC367" s="35"/>
      <c r="UD367" s="35"/>
      <c r="UE367" s="35"/>
      <c r="UF367" s="35"/>
      <c r="UG367" s="35"/>
      <c r="UH367" s="35"/>
      <c r="UI367" s="35"/>
      <c r="UJ367" s="35"/>
      <c r="UK367" s="35"/>
      <c r="UL367" s="35"/>
      <c r="UM367" s="35"/>
      <c r="UN367" s="35"/>
      <c r="UO367" s="35"/>
      <c r="UP367" s="35"/>
      <c r="UQ367" s="35">
        <v>10</v>
      </c>
      <c r="UR367" s="35"/>
      <c r="US367" s="35"/>
      <c r="UT367" s="35">
        <v>10</v>
      </c>
      <c r="UU367" s="35"/>
      <c r="UV367" s="35"/>
      <c r="UW367" s="35"/>
      <c r="UX367" s="35"/>
      <c r="UY367" s="35"/>
      <c r="UZ367" s="35"/>
      <c r="VA367" s="35"/>
      <c r="VB367" s="35"/>
      <c r="VC367" s="35"/>
      <c r="VD367" s="35"/>
      <c r="VE367" s="35"/>
      <c r="VF367" s="35"/>
      <c r="VG367" s="35"/>
      <c r="VH367" s="35"/>
      <c r="VI367" s="35"/>
      <c r="VJ367" s="35"/>
      <c r="VK367" s="35"/>
      <c r="VL367" s="35"/>
      <c r="VM367" s="35"/>
      <c r="VN367" s="35"/>
      <c r="VO367" s="35"/>
      <c r="VP367" s="35"/>
      <c r="VQ367" s="35"/>
      <c r="VR367" s="35"/>
      <c r="VS367" s="35"/>
      <c r="VT367" s="35"/>
      <c r="VU367" s="35"/>
      <c r="VV367" s="35"/>
      <c r="VW367" s="35"/>
      <c r="VX367" s="35"/>
      <c r="VY367" s="35"/>
      <c r="VZ367" s="35"/>
      <c r="WA367" s="35"/>
      <c r="WB367" s="35"/>
      <c r="WC367" s="35"/>
      <c r="WD367" s="35"/>
      <c r="WE367" s="35"/>
      <c r="WF367" s="35"/>
      <c r="WG367" s="35"/>
      <c r="WH367" s="35"/>
      <c r="WI367" s="35"/>
      <c r="WJ367" s="35"/>
      <c r="WK367" s="35"/>
      <c r="WL367" s="35"/>
      <c r="WM367" s="35"/>
      <c r="WN367" s="35"/>
      <c r="WO367" s="35"/>
      <c r="WP367" s="35"/>
      <c r="WQ367" s="35"/>
      <c r="WR367" s="35"/>
      <c r="WS367" s="35"/>
      <c r="WT367" s="35"/>
      <c r="WU367" s="35"/>
      <c r="WV367" s="35"/>
      <c r="WW367" s="35"/>
      <c r="WX367" s="35"/>
      <c r="WY367" s="35"/>
      <c r="WZ367" s="35"/>
      <c r="XA367" s="35"/>
      <c r="XB367" s="35"/>
      <c r="XC367" s="35"/>
      <c r="XD367" s="35"/>
      <c r="XE367" s="35"/>
      <c r="XF367" s="35"/>
      <c r="XG367" s="35"/>
      <c r="XH367" s="35"/>
      <c r="XI367" s="35"/>
      <c r="XJ367" s="35"/>
      <c r="XK367" s="35"/>
      <c r="XL367" s="35"/>
      <c r="XM367" s="35"/>
      <c r="XN367" s="35"/>
      <c r="XO367" s="35"/>
      <c r="XP367" s="35"/>
      <c r="XQ367" s="35"/>
      <c r="XR367" s="35"/>
      <c r="XS367" s="35"/>
      <c r="XT367" s="35"/>
      <c r="XU367" s="35"/>
      <c r="XV367" s="35"/>
      <c r="XW367" s="35"/>
      <c r="XX367" s="35"/>
      <c r="XY367" s="35"/>
      <c r="XZ367" s="35"/>
      <c r="YA367" s="35"/>
      <c r="YB367" s="35"/>
      <c r="YC367" s="35"/>
      <c r="YD367" s="35"/>
      <c r="YE367" s="35"/>
      <c r="YF367" s="35"/>
      <c r="YG367" s="35"/>
      <c r="YH367" s="35"/>
      <c r="YI367" s="35"/>
      <c r="YJ367" s="35"/>
      <c r="YK367" s="35"/>
      <c r="YL367" s="35"/>
      <c r="YM367" s="35"/>
      <c r="YN367" s="35"/>
      <c r="YO367" s="35"/>
      <c r="YP367" s="35"/>
      <c r="YQ367" s="35"/>
      <c r="YR367" s="35"/>
      <c r="YS367" s="35"/>
      <c r="YT367" s="35"/>
      <c r="YU367" s="35"/>
      <c r="YV367" s="35"/>
      <c r="YW367" s="35"/>
      <c r="YX367" s="35"/>
      <c r="YY367" s="35"/>
      <c r="YZ367" s="35"/>
      <c r="ZA367" s="35"/>
      <c r="ZB367" s="35"/>
      <c r="ZC367" s="35"/>
      <c r="ZD367" s="35"/>
      <c r="ZE367" s="35"/>
      <c r="ZF367" s="35"/>
      <c r="ZG367" s="35"/>
      <c r="ZH367" s="35"/>
      <c r="ZI367" s="35"/>
      <c r="ZJ367" s="35"/>
      <c r="ZK367" s="35"/>
      <c r="ZL367" s="35"/>
      <c r="ZM367" s="35"/>
      <c r="ZN367" s="35"/>
      <c r="ZO367" s="35"/>
      <c r="ZP367" s="35"/>
      <c r="ZQ367" s="35"/>
      <c r="ZR367" s="35"/>
      <c r="ZS367" s="35"/>
      <c r="ZT367" s="35"/>
      <c r="ZU367" s="35"/>
      <c r="ZV367" s="35"/>
      <c r="ZW367" s="35"/>
      <c r="ZX367" s="35"/>
      <c r="ZY367" s="35"/>
      <c r="ZZ367" s="35"/>
      <c r="AAA367" s="35"/>
      <c r="AAB367" s="35"/>
      <c r="AAC367" s="35"/>
      <c r="AAD367" s="35"/>
      <c r="AAE367" s="35"/>
      <c r="AAF367" s="35"/>
      <c r="AAG367" s="35"/>
      <c r="AAH367" s="35"/>
      <c r="AAI367" s="35"/>
      <c r="AAJ367" s="35"/>
      <c r="AAK367" s="35"/>
      <c r="AAL367" s="35"/>
      <c r="AAM367" s="35"/>
      <c r="AAN367" s="35"/>
      <c r="AAO367" s="35"/>
      <c r="AAP367" s="35"/>
      <c r="AAQ367" s="35"/>
      <c r="AAR367" s="35"/>
      <c r="AAS367" s="35"/>
      <c r="AAT367" s="35"/>
      <c r="AAU367" s="35"/>
      <c r="AAV367" s="35"/>
      <c r="AAW367" s="35"/>
      <c r="AAX367" s="35"/>
      <c r="AAY367" s="35"/>
      <c r="AAZ367" s="35"/>
      <c r="ABA367" s="35"/>
      <c r="ABB367" s="35"/>
      <c r="ABC367" s="35"/>
      <c r="ABD367" s="35"/>
      <c r="ABE367" s="35"/>
      <c r="ABF367" s="35"/>
      <c r="ABG367" s="35"/>
      <c r="ABH367" s="35"/>
      <c r="ABI367" s="35"/>
      <c r="ABJ367" s="35"/>
      <c r="ABK367" s="35"/>
      <c r="ABL367" s="35"/>
      <c r="ABM367" s="35"/>
      <c r="ABN367" s="35"/>
      <c r="ABO367" s="35"/>
      <c r="ABP367" s="35"/>
      <c r="ABQ367" s="35"/>
      <c r="ABR367" s="35"/>
      <c r="ABS367" s="35"/>
      <c r="ABT367" s="35"/>
      <c r="ABU367" s="35"/>
      <c r="ABV367" s="35"/>
      <c r="ABW367" s="35"/>
      <c r="ABX367" s="35"/>
      <c r="ABY367" s="35"/>
      <c r="ABZ367" s="35"/>
      <c r="ACA367" s="35"/>
      <c r="ACB367" s="35"/>
      <c r="ACC367" s="35"/>
      <c r="ACD367" s="35"/>
      <c r="ACE367" s="35"/>
      <c r="ACF367" s="35"/>
      <c r="ACG367" s="35"/>
      <c r="ACH367" s="35"/>
      <c r="ACI367" s="35"/>
      <c r="ACJ367" s="35"/>
      <c r="ACK367" s="35"/>
      <c r="ACL367" s="35"/>
      <c r="ACM367" s="35"/>
      <c r="ACN367" s="35"/>
      <c r="ACO367" s="35"/>
      <c r="ACP367" s="35"/>
      <c r="ACQ367" s="35"/>
      <c r="ACR367" s="35"/>
      <c r="ACS367" s="35"/>
      <c r="ACT367" s="35"/>
      <c r="ACU367" s="35"/>
      <c r="ACV367" s="35"/>
      <c r="ACW367" s="35"/>
      <c r="ACX367" s="35"/>
      <c r="ACY367" s="35"/>
      <c r="ACZ367" s="35"/>
      <c r="ADA367" s="35"/>
      <c r="ADB367" s="35"/>
      <c r="ADC367" s="35"/>
      <c r="ADD367" s="35"/>
      <c r="ADE367" s="35"/>
      <c r="ADF367" s="35"/>
      <c r="ADG367" s="35"/>
      <c r="ADH367" s="35"/>
      <c r="ADI367" s="35"/>
      <c r="ADJ367" s="35"/>
      <c r="ADK367" s="35"/>
      <c r="ADL367" s="35"/>
      <c r="ADM367" s="35"/>
      <c r="ADN367" s="35"/>
      <c r="ADO367" s="35"/>
      <c r="ADP367" s="35"/>
      <c r="ADQ367" s="35"/>
      <c r="ADR367" s="35"/>
      <c r="ADS367" s="35"/>
      <c r="ADT367" s="35"/>
      <c r="ADU367" s="35"/>
      <c r="ADV367" s="35"/>
      <c r="ADW367" s="35"/>
      <c r="ADX367" s="35"/>
      <c r="ADY367" s="26">
        <f t="shared" si="15"/>
        <v>0</v>
      </c>
      <c r="ADZ367" s="5"/>
    </row>
    <row r="368" spans="1:806" s="33" customFormat="1" x14ac:dyDescent="0.2">
      <c r="A368" s="51" t="s">
        <v>189</v>
      </c>
      <c r="B368" s="65">
        <f t="shared" si="14"/>
        <v>0</v>
      </c>
      <c r="C368" s="57">
        <v>11</v>
      </c>
      <c r="D368" s="60">
        <v>44697</v>
      </c>
      <c r="E368" s="67">
        <v>26.12</v>
      </c>
      <c r="F368" s="67">
        <f t="shared" si="13"/>
        <v>0</v>
      </c>
      <c r="G368" s="6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15"/>
      <c r="BF368" s="15"/>
      <c r="BG368" s="136"/>
      <c r="BH368" s="35"/>
      <c r="BI368" s="35"/>
      <c r="BJ368" s="35"/>
      <c r="BK368" s="35"/>
      <c r="BL368" s="35"/>
      <c r="BM368" s="35"/>
      <c r="BN368" s="35"/>
      <c r="BO368" s="35"/>
      <c r="BP368" s="35"/>
      <c r="BQ368" s="35"/>
      <c r="BR368" s="35"/>
      <c r="BS368" s="35"/>
      <c r="BT368" s="35"/>
      <c r="BU368" s="35"/>
      <c r="BV368" s="35"/>
      <c r="BW368" s="35"/>
      <c r="BX368" s="35"/>
      <c r="BY368" s="35"/>
      <c r="BZ368" s="35"/>
      <c r="CA368" s="35"/>
      <c r="CB368" s="35"/>
      <c r="CC368" s="35"/>
      <c r="CD368" s="35"/>
      <c r="CE368" s="35"/>
      <c r="CF368" s="35"/>
      <c r="CG368" s="35"/>
      <c r="CH368" s="35"/>
      <c r="CI368" s="35"/>
      <c r="CJ368" s="35"/>
      <c r="CK368" s="35"/>
      <c r="CL368" s="35"/>
      <c r="CM368" s="35"/>
      <c r="CN368" s="35"/>
      <c r="CO368" s="35"/>
      <c r="CP368" s="35"/>
      <c r="CQ368" s="35"/>
      <c r="CR368" s="35"/>
      <c r="CS368" s="35"/>
      <c r="CT368" s="35"/>
      <c r="CU368" s="35"/>
      <c r="CV368" s="35"/>
      <c r="CW368" s="35"/>
      <c r="CX368" s="35"/>
      <c r="CY368" s="35"/>
      <c r="CZ368" s="35"/>
      <c r="DA368" s="35"/>
      <c r="DB368" s="35"/>
      <c r="DC368" s="35"/>
      <c r="DD368" s="35"/>
      <c r="DE368" s="35"/>
      <c r="DF368" s="35"/>
      <c r="DG368" s="35"/>
      <c r="DH368" s="35"/>
      <c r="DI368" s="35"/>
      <c r="DJ368" s="35"/>
      <c r="DK368" s="35"/>
      <c r="DL368" s="35"/>
      <c r="DM368" s="35"/>
      <c r="DN368" s="35"/>
      <c r="DO368" s="35"/>
      <c r="DP368" s="35"/>
      <c r="DQ368" s="35"/>
      <c r="DR368" s="35"/>
      <c r="DS368" s="35"/>
      <c r="DT368" s="35"/>
      <c r="DU368" s="35"/>
      <c r="DV368" s="35"/>
      <c r="DW368" s="35"/>
      <c r="DX368" s="35"/>
      <c r="DY368" s="35"/>
      <c r="DZ368" s="35"/>
      <c r="EA368" s="35"/>
      <c r="EB368" s="35"/>
      <c r="EC368" s="35"/>
      <c r="ED368" s="35"/>
      <c r="EE368" s="35"/>
      <c r="EF368" s="35"/>
      <c r="EG368" s="35"/>
      <c r="EH368" s="35"/>
      <c r="EI368" s="35"/>
      <c r="EJ368" s="35"/>
      <c r="EK368" s="35"/>
      <c r="EL368" s="35"/>
      <c r="EM368" s="35"/>
      <c r="EN368" s="35"/>
      <c r="EO368" s="35"/>
      <c r="EP368" s="35"/>
      <c r="EQ368" s="35"/>
      <c r="ER368" s="35"/>
      <c r="ES368" s="35"/>
      <c r="ET368" s="35"/>
      <c r="EU368" s="35"/>
      <c r="EV368" s="35"/>
      <c r="EW368" s="35"/>
      <c r="EX368" s="35"/>
      <c r="EY368" s="35"/>
      <c r="EZ368" s="35"/>
      <c r="FA368" s="35"/>
      <c r="FB368" s="35"/>
      <c r="FC368" s="35"/>
      <c r="FD368" s="35"/>
      <c r="FE368" s="35"/>
      <c r="FF368" s="35"/>
      <c r="FG368" s="35"/>
      <c r="FH368" s="35"/>
      <c r="FI368" s="35"/>
      <c r="FJ368" s="35"/>
      <c r="FK368" s="35"/>
      <c r="FL368" s="35"/>
      <c r="FM368" s="35"/>
      <c r="FN368" s="35"/>
      <c r="FO368" s="35"/>
      <c r="FP368" s="35"/>
      <c r="FQ368" s="35"/>
      <c r="FR368" s="35"/>
      <c r="FS368" s="35"/>
      <c r="FT368" s="35"/>
      <c r="FU368" s="35"/>
      <c r="FV368" s="35"/>
      <c r="FW368" s="35"/>
      <c r="FX368" s="35"/>
      <c r="FY368" s="35"/>
      <c r="FZ368" s="35"/>
      <c r="GA368" s="35"/>
      <c r="GB368" s="35"/>
      <c r="GC368" s="35"/>
      <c r="GD368" s="35"/>
      <c r="GE368" s="35"/>
      <c r="GF368" s="35"/>
      <c r="GG368" s="35"/>
      <c r="GH368" s="35"/>
      <c r="GI368" s="35"/>
      <c r="GJ368" s="35"/>
      <c r="GK368" s="35"/>
      <c r="GL368" s="35"/>
      <c r="GM368" s="35"/>
      <c r="GN368" s="35"/>
      <c r="GO368" s="35"/>
      <c r="GP368" s="35"/>
      <c r="GQ368" s="35"/>
      <c r="GR368" s="35"/>
      <c r="GS368" s="35"/>
      <c r="GT368" s="35"/>
      <c r="GU368" s="35"/>
      <c r="GV368" s="35"/>
      <c r="GW368" s="35"/>
      <c r="GX368" s="35"/>
      <c r="GY368" s="35"/>
      <c r="GZ368" s="35"/>
      <c r="HA368" s="35"/>
      <c r="HB368" s="35"/>
      <c r="HC368" s="35"/>
      <c r="HD368" s="35"/>
      <c r="HE368" s="35"/>
      <c r="HF368" s="35"/>
      <c r="HG368" s="35"/>
      <c r="HH368" s="35"/>
      <c r="HI368" s="35"/>
      <c r="HJ368" s="35"/>
      <c r="HK368" s="35"/>
      <c r="HL368" s="35"/>
      <c r="HM368" s="35"/>
      <c r="HN368" s="35"/>
      <c r="HO368" s="35"/>
      <c r="HP368" s="35"/>
      <c r="HQ368" s="35"/>
      <c r="HR368" s="35"/>
      <c r="HS368" s="35"/>
      <c r="HT368" s="35"/>
      <c r="HU368" s="35"/>
      <c r="HV368" s="35"/>
      <c r="HW368" s="35"/>
      <c r="HX368" s="35"/>
      <c r="HY368" s="35"/>
      <c r="HZ368" s="35"/>
      <c r="IA368" s="35"/>
      <c r="IB368" s="35"/>
      <c r="IC368" s="35"/>
      <c r="ID368" s="35"/>
      <c r="IE368" s="35"/>
      <c r="IF368" s="35"/>
      <c r="IG368" s="35"/>
      <c r="IH368" s="35"/>
      <c r="II368" s="35"/>
      <c r="IJ368" s="35"/>
      <c r="IK368" s="35"/>
      <c r="IL368" s="35"/>
      <c r="IM368" s="35"/>
      <c r="IN368" s="35"/>
      <c r="IO368" s="35"/>
      <c r="IP368" s="35"/>
      <c r="IQ368" s="35"/>
      <c r="IR368" s="35"/>
      <c r="IS368" s="35"/>
      <c r="IT368" s="35"/>
      <c r="IU368" s="35"/>
      <c r="IV368" s="35"/>
      <c r="IW368" s="35"/>
      <c r="IX368" s="35"/>
      <c r="IY368" s="35"/>
      <c r="IZ368" s="35"/>
      <c r="JA368" s="35"/>
      <c r="JB368" s="35"/>
      <c r="JC368" s="35"/>
      <c r="JD368" s="35"/>
      <c r="JE368" s="35"/>
      <c r="JF368" s="35"/>
      <c r="JG368" s="35"/>
      <c r="JH368" s="35"/>
      <c r="JI368" s="35"/>
      <c r="JJ368" s="35"/>
      <c r="JK368" s="35"/>
      <c r="JL368" s="35"/>
      <c r="JM368" s="35"/>
      <c r="JN368" s="35"/>
      <c r="JO368" s="35"/>
      <c r="JP368" s="35"/>
      <c r="JQ368" s="35"/>
      <c r="JR368" s="35"/>
      <c r="JS368" s="35"/>
      <c r="JT368" s="35"/>
      <c r="JU368" s="35"/>
      <c r="JV368" s="35"/>
      <c r="JW368" s="35"/>
      <c r="JX368" s="35"/>
      <c r="JY368" s="35"/>
      <c r="JZ368" s="35"/>
      <c r="KA368" s="35"/>
      <c r="KB368" s="35"/>
      <c r="KC368" s="35"/>
      <c r="KD368" s="35"/>
      <c r="KE368" s="35"/>
      <c r="KF368" s="35"/>
      <c r="KG368" s="35"/>
      <c r="KH368" s="35"/>
      <c r="KI368" s="35"/>
      <c r="KJ368" s="35"/>
      <c r="KK368" s="35"/>
      <c r="KL368" s="35"/>
      <c r="KM368" s="35"/>
      <c r="KN368" s="35"/>
      <c r="KO368" s="35"/>
      <c r="KP368" s="35"/>
      <c r="KQ368" s="35"/>
      <c r="KR368" s="35"/>
      <c r="KS368" s="35"/>
      <c r="KT368" s="35"/>
      <c r="KU368" s="35"/>
      <c r="KV368" s="35"/>
      <c r="KW368" s="35"/>
      <c r="KX368" s="35"/>
      <c r="KY368" s="35"/>
      <c r="KZ368" s="35"/>
      <c r="LA368" s="35"/>
      <c r="LB368" s="35"/>
      <c r="LC368" s="35"/>
      <c r="LD368" s="35"/>
      <c r="LE368" s="35"/>
      <c r="LF368" s="35"/>
      <c r="LG368" s="35"/>
      <c r="LH368" s="35"/>
      <c r="LI368" s="35"/>
      <c r="LJ368" s="35"/>
      <c r="LK368" s="35"/>
      <c r="LL368" s="35"/>
      <c r="LM368" s="35"/>
      <c r="LN368" s="35"/>
      <c r="LO368" s="35"/>
      <c r="LP368" s="35"/>
      <c r="LQ368" s="35"/>
      <c r="LR368" s="35"/>
      <c r="LS368" s="35"/>
      <c r="LT368" s="35">
        <v>11</v>
      </c>
      <c r="LU368" s="35"/>
      <c r="LV368" s="35"/>
      <c r="LW368" s="35"/>
      <c r="LX368" s="35"/>
      <c r="LY368" s="35"/>
      <c r="LZ368" s="35"/>
      <c r="MA368" s="35"/>
      <c r="MB368" s="35"/>
      <c r="MC368" s="35"/>
      <c r="MD368" s="35"/>
      <c r="ME368" s="35"/>
      <c r="MF368" s="35"/>
      <c r="MG368" s="35"/>
      <c r="MH368" s="35"/>
      <c r="MI368" s="35"/>
      <c r="MJ368" s="35"/>
      <c r="MK368" s="35"/>
      <c r="ML368" s="35"/>
      <c r="MM368" s="35"/>
      <c r="MN368" s="35"/>
      <c r="MO368" s="35"/>
      <c r="MP368" s="35"/>
      <c r="MQ368" s="35"/>
      <c r="MR368" s="35"/>
      <c r="MS368" s="35"/>
      <c r="MT368" s="35"/>
      <c r="MU368" s="35"/>
      <c r="MV368" s="35"/>
      <c r="MW368" s="35"/>
      <c r="MX368" s="35"/>
      <c r="MY368" s="35"/>
      <c r="MZ368" s="35"/>
      <c r="NA368" s="35"/>
      <c r="NB368" s="35"/>
      <c r="NC368" s="35"/>
      <c r="ND368" s="35"/>
      <c r="NE368" s="35"/>
      <c r="NF368" s="35"/>
      <c r="NG368" s="35"/>
      <c r="NH368" s="35"/>
      <c r="NI368" s="35"/>
      <c r="NJ368" s="35"/>
      <c r="NK368" s="35"/>
      <c r="NL368" s="35"/>
      <c r="NM368" s="35"/>
      <c r="NN368" s="35"/>
      <c r="NO368" s="35"/>
      <c r="NP368" s="35"/>
      <c r="NQ368" s="35"/>
      <c r="NR368" s="35"/>
      <c r="NS368" s="35"/>
      <c r="NT368" s="35"/>
      <c r="NU368" s="35"/>
      <c r="NV368" s="35"/>
      <c r="NW368" s="35"/>
      <c r="NX368" s="35"/>
      <c r="NY368" s="35"/>
      <c r="NZ368" s="35"/>
      <c r="OA368" s="35"/>
      <c r="OB368" s="35"/>
      <c r="OC368" s="35"/>
      <c r="OD368" s="35"/>
      <c r="OE368" s="35"/>
      <c r="OF368" s="35"/>
      <c r="OG368" s="35"/>
      <c r="OH368" s="35"/>
      <c r="OI368" s="35"/>
      <c r="OJ368" s="35"/>
      <c r="OK368" s="35"/>
      <c r="OL368" s="35"/>
      <c r="OM368" s="35"/>
      <c r="ON368" s="35"/>
      <c r="OO368" s="35"/>
      <c r="OP368" s="35"/>
      <c r="OQ368" s="35"/>
      <c r="OR368" s="35"/>
      <c r="OS368" s="35"/>
      <c r="OT368" s="35"/>
      <c r="OU368" s="35"/>
      <c r="OV368" s="35"/>
      <c r="OW368" s="35"/>
      <c r="OX368" s="35"/>
      <c r="OY368" s="35"/>
      <c r="OZ368" s="35"/>
      <c r="PA368" s="35"/>
      <c r="PB368" s="35"/>
      <c r="PC368" s="35"/>
      <c r="PD368" s="35"/>
      <c r="PE368" s="35"/>
      <c r="PF368" s="35"/>
      <c r="PG368" s="35"/>
      <c r="PH368" s="35"/>
      <c r="PI368" s="35"/>
      <c r="PJ368" s="35"/>
      <c r="PK368" s="35"/>
      <c r="PL368" s="35"/>
      <c r="PM368" s="35"/>
      <c r="PN368" s="35"/>
      <c r="PO368" s="35"/>
      <c r="PP368" s="35"/>
      <c r="PQ368" s="35"/>
      <c r="PR368" s="35"/>
      <c r="PS368" s="35"/>
      <c r="PT368" s="35"/>
      <c r="PU368" s="35"/>
      <c r="PV368" s="35"/>
      <c r="PW368" s="35"/>
      <c r="PX368" s="35"/>
      <c r="PY368" s="35"/>
      <c r="PZ368" s="35"/>
      <c r="QA368" s="35"/>
      <c r="QB368" s="35"/>
      <c r="QC368" s="35"/>
      <c r="QD368" s="35"/>
      <c r="QE368" s="35"/>
      <c r="QF368" s="35"/>
      <c r="QG368" s="35"/>
      <c r="QH368" s="35"/>
      <c r="QI368" s="35"/>
      <c r="QJ368" s="35"/>
      <c r="QK368" s="35"/>
      <c r="QL368" s="35"/>
      <c r="QM368" s="35"/>
      <c r="QN368" s="35"/>
      <c r="QO368" s="35"/>
      <c r="QP368" s="35"/>
      <c r="QQ368" s="35"/>
      <c r="QR368" s="35"/>
      <c r="QS368" s="35"/>
      <c r="QT368" s="35"/>
      <c r="QU368" s="35"/>
      <c r="QV368" s="35"/>
      <c r="QW368" s="35"/>
      <c r="QX368" s="35"/>
      <c r="QY368" s="35"/>
      <c r="QZ368" s="35"/>
      <c r="RA368" s="35"/>
      <c r="RB368" s="35"/>
      <c r="RC368" s="35"/>
      <c r="RD368" s="35"/>
      <c r="RE368" s="35"/>
      <c r="RF368" s="35"/>
      <c r="RG368" s="35"/>
      <c r="RH368" s="35"/>
      <c r="RI368" s="35"/>
      <c r="RJ368" s="35"/>
      <c r="RK368" s="35"/>
      <c r="RL368" s="35"/>
      <c r="RM368" s="35"/>
      <c r="RN368" s="35"/>
      <c r="RO368" s="35"/>
      <c r="RP368" s="35"/>
      <c r="RQ368" s="35"/>
      <c r="RR368" s="35"/>
      <c r="RS368" s="35"/>
      <c r="RT368" s="35"/>
      <c r="RU368" s="35"/>
      <c r="RV368" s="35"/>
      <c r="RW368" s="35"/>
      <c r="RX368" s="35"/>
      <c r="RY368" s="35"/>
      <c r="RZ368" s="35"/>
      <c r="SA368" s="35"/>
      <c r="SB368" s="35"/>
      <c r="SC368" s="35"/>
      <c r="SD368" s="35"/>
      <c r="SE368" s="35"/>
      <c r="SF368" s="35"/>
      <c r="SG368" s="35"/>
      <c r="SH368" s="35"/>
      <c r="SI368" s="35"/>
      <c r="SJ368" s="35"/>
      <c r="SK368" s="35"/>
      <c r="SL368" s="35"/>
      <c r="SM368" s="35"/>
      <c r="SN368" s="35"/>
      <c r="SO368" s="35"/>
      <c r="SP368" s="35"/>
      <c r="SQ368" s="35"/>
      <c r="SR368" s="35"/>
      <c r="SS368" s="35"/>
      <c r="ST368" s="35"/>
      <c r="SU368" s="35"/>
      <c r="SV368" s="35"/>
      <c r="SW368" s="35"/>
      <c r="SX368" s="35"/>
      <c r="SY368" s="35"/>
      <c r="SZ368" s="35"/>
      <c r="TA368" s="35"/>
      <c r="TB368" s="35"/>
      <c r="TC368" s="35"/>
      <c r="TD368" s="35"/>
      <c r="TE368" s="35"/>
      <c r="TF368" s="35"/>
      <c r="TG368" s="35"/>
      <c r="TH368" s="35"/>
      <c r="TI368" s="35"/>
      <c r="TJ368" s="35"/>
      <c r="TK368" s="35"/>
      <c r="TL368" s="35"/>
      <c r="TM368" s="35"/>
      <c r="TN368" s="35"/>
      <c r="TO368" s="35"/>
      <c r="TP368" s="35"/>
      <c r="TQ368" s="35"/>
      <c r="TR368" s="35"/>
      <c r="TS368" s="35"/>
      <c r="TT368" s="35"/>
      <c r="TU368" s="35"/>
      <c r="TV368" s="35"/>
      <c r="TW368" s="35"/>
      <c r="TX368" s="35"/>
      <c r="TY368" s="35"/>
      <c r="TZ368" s="35"/>
      <c r="UA368" s="35"/>
      <c r="UB368" s="35"/>
      <c r="UC368" s="35"/>
      <c r="UD368" s="35"/>
      <c r="UE368" s="35"/>
      <c r="UF368" s="35"/>
      <c r="UG368" s="35"/>
      <c r="UH368" s="35"/>
      <c r="UI368" s="35"/>
      <c r="UJ368" s="35"/>
      <c r="UK368" s="35"/>
      <c r="UL368" s="35"/>
      <c r="UM368" s="35"/>
      <c r="UN368" s="35"/>
      <c r="UO368" s="35"/>
      <c r="UP368" s="35"/>
      <c r="UQ368" s="35"/>
      <c r="UR368" s="35"/>
      <c r="US368" s="35"/>
      <c r="UT368" s="35"/>
      <c r="UU368" s="35"/>
      <c r="UV368" s="35"/>
      <c r="UW368" s="35"/>
      <c r="UX368" s="35"/>
      <c r="UY368" s="35"/>
      <c r="UZ368" s="35"/>
      <c r="VA368" s="35"/>
      <c r="VB368" s="35"/>
      <c r="VC368" s="35"/>
      <c r="VD368" s="35"/>
      <c r="VE368" s="35"/>
      <c r="VF368" s="35"/>
      <c r="VG368" s="35"/>
      <c r="VH368" s="35"/>
      <c r="VI368" s="35"/>
      <c r="VJ368" s="35"/>
      <c r="VK368" s="35"/>
      <c r="VL368" s="35"/>
      <c r="VM368" s="35">
        <v>11</v>
      </c>
      <c r="VN368" s="35"/>
      <c r="VO368" s="35"/>
      <c r="VP368" s="35"/>
      <c r="VQ368" s="35"/>
      <c r="VR368" s="35"/>
      <c r="VS368" s="35"/>
      <c r="VT368" s="35"/>
      <c r="VU368" s="35"/>
      <c r="VV368" s="35"/>
      <c r="VW368" s="35"/>
      <c r="VX368" s="35"/>
      <c r="VY368" s="35"/>
      <c r="VZ368" s="35"/>
      <c r="WA368" s="35"/>
      <c r="WB368" s="35"/>
      <c r="WC368" s="35"/>
      <c r="WD368" s="35"/>
      <c r="WE368" s="35"/>
      <c r="WF368" s="35"/>
      <c r="WG368" s="35"/>
      <c r="WH368" s="35"/>
      <c r="WI368" s="35"/>
      <c r="WJ368" s="35"/>
      <c r="WK368" s="35"/>
      <c r="WL368" s="35"/>
      <c r="WM368" s="35"/>
      <c r="WN368" s="35"/>
      <c r="WO368" s="35"/>
      <c r="WP368" s="35"/>
      <c r="WQ368" s="35"/>
      <c r="WR368" s="35"/>
      <c r="WS368" s="35"/>
      <c r="WT368" s="35"/>
      <c r="WU368" s="35"/>
      <c r="WV368" s="35"/>
      <c r="WW368" s="35"/>
      <c r="WX368" s="35"/>
      <c r="WY368" s="35"/>
      <c r="WZ368" s="35"/>
      <c r="XA368" s="35"/>
      <c r="XB368" s="35"/>
      <c r="XC368" s="35"/>
      <c r="XD368" s="35"/>
      <c r="XE368" s="35"/>
      <c r="XF368" s="35"/>
      <c r="XG368" s="35"/>
      <c r="XH368" s="35"/>
      <c r="XI368" s="35"/>
      <c r="XJ368" s="35"/>
      <c r="XK368" s="35"/>
      <c r="XL368" s="35"/>
      <c r="XM368" s="35"/>
      <c r="XN368" s="35"/>
      <c r="XO368" s="35"/>
      <c r="XP368" s="35"/>
      <c r="XQ368" s="35"/>
      <c r="XR368" s="35"/>
      <c r="XS368" s="35"/>
      <c r="XT368" s="35"/>
      <c r="XU368" s="35"/>
      <c r="XV368" s="35"/>
      <c r="XW368" s="35"/>
      <c r="XX368" s="35"/>
      <c r="XY368" s="35"/>
      <c r="XZ368" s="35"/>
      <c r="YA368" s="35"/>
      <c r="YB368" s="35"/>
      <c r="YC368" s="35"/>
      <c r="YD368" s="35"/>
      <c r="YE368" s="35"/>
      <c r="YF368" s="35"/>
      <c r="YG368" s="35"/>
      <c r="YH368" s="35"/>
      <c r="YI368" s="35"/>
      <c r="YJ368" s="35"/>
      <c r="YK368" s="35"/>
      <c r="YL368" s="35"/>
      <c r="YM368" s="35"/>
      <c r="YN368" s="35"/>
      <c r="YO368" s="35"/>
      <c r="YP368" s="35"/>
      <c r="YQ368" s="35"/>
      <c r="YR368" s="35"/>
      <c r="YS368" s="35"/>
      <c r="YT368" s="35"/>
      <c r="YU368" s="35"/>
      <c r="YV368" s="35"/>
      <c r="YW368" s="35"/>
      <c r="YX368" s="35"/>
      <c r="YY368" s="35"/>
      <c r="YZ368" s="35"/>
      <c r="ZA368" s="35"/>
      <c r="ZB368" s="35"/>
      <c r="ZC368" s="35"/>
      <c r="ZD368" s="35"/>
      <c r="ZE368" s="35"/>
      <c r="ZF368" s="35"/>
      <c r="ZG368" s="35"/>
      <c r="ZH368" s="35"/>
      <c r="ZI368" s="35"/>
      <c r="ZJ368" s="35"/>
      <c r="ZK368" s="35"/>
      <c r="ZL368" s="35"/>
      <c r="ZM368" s="35"/>
      <c r="ZN368" s="35"/>
      <c r="ZO368" s="35"/>
      <c r="ZP368" s="35"/>
      <c r="ZQ368" s="35"/>
      <c r="ZR368" s="35"/>
      <c r="ZS368" s="35"/>
      <c r="ZT368" s="35"/>
      <c r="ZU368" s="35"/>
      <c r="ZV368" s="35"/>
      <c r="ZW368" s="35"/>
      <c r="ZX368" s="35"/>
      <c r="ZY368" s="35"/>
      <c r="ZZ368" s="35"/>
      <c r="AAA368" s="35"/>
      <c r="AAB368" s="35"/>
      <c r="AAC368" s="35"/>
      <c r="AAD368" s="35"/>
      <c r="AAE368" s="35"/>
      <c r="AAF368" s="35"/>
      <c r="AAG368" s="35"/>
      <c r="AAH368" s="35"/>
      <c r="AAI368" s="35"/>
      <c r="AAJ368" s="35"/>
      <c r="AAK368" s="35"/>
      <c r="AAL368" s="35"/>
      <c r="AAM368" s="35"/>
      <c r="AAN368" s="35"/>
      <c r="AAO368" s="35"/>
      <c r="AAP368" s="35"/>
      <c r="AAQ368" s="35"/>
      <c r="AAR368" s="35"/>
      <c r="AAS368" s="35"/>
      <c r="AAT368" s="35"/>
      <c r="AAU368" s="35"/>
      <c r="AAV368" s="35"/>
      <c r="AAW368" s="35"/>
      <c r="AAX368" s="35"/>
      <c r="AAY368" s="35"/>
      <c r="AAZ368" s="35"/>
      <c r="ABA368" s="35"/>
      <c r="ABB368" s="35"/>
      <c r="ABC368" s="35"/>
      <c r="ABD368" s="35"/>
      <c r="ABE368" s="35"/>
      <c r="ABF368" s="35"/>
      <c r="ABG368" s="35"/>
      <c r="ABH368" s="35"/>
      <c r="ABI368" s="35"/>
      <c r="ABJ368" s="35"/>
      <c r="ABK368" s="35"/>
      <c r="ABL368" s="35"/>
      <c r="ABM368" s="35"/>
      <c r="ABN368" s="35"/>
      <c r="ABO368" s="35"/>
      <c r="ABP368" s="35"/>
      <c r="ABQ368" s="35"/>
      <c r="ABR368" s="35"/>
      <c r="ABS368" s="35"/>
      <c r="ABT368" s="35"/>
      <c r="ABU368" s="35"/>
      <c r="ABV368" s="35"/>
      <c r="ABW368" s="35"/>
      <c r="ABX368" s="35"/>
      <c r="ABY368" s="35"/>
      <c r="ABZ368" s="35"/>
      <c r="ACA368" s="35"/>
      <c r="ACB368" s="35"/>
      <c r="ACC368" s="35"/>
      <c r="ACD368" s="35"/>
      <c r="ACE368" s="35"/>
      <c r="ACF368" s="35"/>
      <c r="ACG368" s="35"/>
      <c r="ACH368" s="35"/>
      <c r="ACI368" s="35"/>
      <c r="ACJ368" s="35"/>
      <c r="ACK368" s="35"/>
      <c r="ACL368" s="35"/>
      <c r="ACM368" s="35"/>
      <c r="ACN368" s="35"/>
      <c r="ACO368" s="35"/>
      <c r="ACP368" s="35"/>
      <c r="ACQ368" s="35"/>
      <c r="ACR368" s="35"/>
      <c r="ACS368" s="35"/>
      <c r="ACT368" s="35"/>
      <c r="ACU368" s="35"/>
      <c r="ACV368" s="35"/>
      <c r="ACW368" s="35"/>
      <c r="ACX368" s="35"/>
      <c r="ACY368" s="35"/>
      <c r="ACZ368" s="35"/>
      <c r="ADA368" s="35"/>
      <c r="ADB368" s="35"/>
      <c r="ADC368" s="35"/>
      <c r="ADD368" s="35"/>
      <c r="ADE368" s="35"/>
      <c r="ADF368" s="35"/>
      <c r="ADG368" s="35"/>
      <c r="ADH368" s="35"/>
      <c r="ADI368" s="35"/>
      <c r="ADJ368" s="35"/>
      <c r="ADK368" s="35"/>
      <c r="ADL368" s="35"/>
      <c r="ADM368" s="35"/>
      <c r="ADN368" s="35"/>
      <c r="ADO368" s="35"/>
      <c r="ADP368" s="35"/>
      <c r="ADQ368" s="35"/>
      <c r="ADR368" s="35"/>
      <c r="ADS368" s="35"/>
      <c r="ADT368" s="35"/>
      <c r="ADU368" s="35"/>
      <c r="ADV368" s="35"/>
      <c r="ADW368" s="35"/>
      <c r="ADX368" s="35"/>
      <c r="ADY368" s="26">
        <f t="shared" si="15"/>
        <v>0</v>
      </c>
      <c r="ADZ368" s="5"/>
    </row>
    <row r="369" spans="1:806" s="33" customFormat="1" x14ac:dyDescent="0.2">
      <c r="A369" s="38" t="s">
        <v>100</v>
      </c>
      <c r="B369" s="65">
        <f t="shared" si="14"/>
        <v>0</v>
      </c>
      <c r="C369" s="57">
        <v>10</v>
      </c>
      <c r="D369" s="59">
        <v>44725</v>
      </c>
      <c r="E369" s="67">
        <v>33.049999999999997</v>
      </c>
      <c r="F369" s="67">
        <f t="shared" si="13"/>
        <v>0</v>
      </c>
      <c r="G369" s="65">
        <v>10</v>
      </c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15"/>
      <c r="BF369" s="15"/>
      <c r="BG369" s="136"/>
      <c r="BH369" s="35"/>
      <c r="BI369" s="35"/>
      <c r="BJ369" s="35"/>
      <c r="BK369" s="35"/>
      <c r="BL369" s="35"/>
      <c r="BM369" s="35"/>
      <c r="BN369" s="35"/>
      <c r="BO369" s="35"/>
      <c r="BP369" s="35"/>
      <c r="BQ369" s="35"/>
      <c r="BR369" s="35"/>
      <c r="BS369" s="35"/>
      <c r="BT369" s="35"/>
      <c r="BU369" s="35"/>
      <c r="BV369" s="35"/>
      <c r="BW369" s="35"/>
      <c r="BX369" s="35"/>
      <c r="BY369" s="35"/>
      <c r="BZ369" s="35"/>
      <c r="CA369" s="35"/>
      <c r="CB369" s="35"/>
      <c r="CC369" s="35"/>
      <c r="CD369" s="35"/>
      <c r="CE369" s="35"/>
      <c r="CF369" s="35"/>
      <c r="CG369" s="35"/>
      <c r="CH369" s="35"/>
      <c r="CI369" s="35"/>
      <c r="CJ369" s="35"/>
      <c r="CK369" s="35"/>
      <c r="CL369" s="35"/>
      <c r="CM369" s="35"/>
      <c r="CN369" s="35"/>
      <c r="CO369" s="35"/>
      <c r="CP369" s="35"/>
      <c r="CQ369" s="35"/>
      <c r="CR369" s="35"/>
      <c r="CS369" s="35"/>
      <c r="CT369" s="35"/>
      <c r="CU369" s="35"/>
      <c r="CV369" s="35"/>
      <c r="CW369" s="35"/>
      <c r="CX369" s="35"/>
      <c r="CY369" s="35"/>
      <c r="CZ369" s="35"/>
      <c r="DA369" s="35"/>
      <c r="DB369" s="35"/>
      <c r="DC369" s="35"/>
      <c r="DD369" s="35"/>
      <c r="DE369" s="35"/>
      <c r="DF369" s="35"/>
      <c r="DG369" s="35"/>
      <c r="DH369" s="35"/>
      <c r="DI369" s="35"/>
      <c r="DJ369" s="35"/>
      <c r="DK369" s="35"/>
      <c r="DL369" s="35"/>
      <c r="DM369" s="35"/>
      <c r="DN369" s="35"/>
      <c r="DO369" s="35"/>
      <c r="DP369" s="35"/>
      <c r="DQ369" s="35"/>
      <c r="DR369" s="35"/>
      <c r="DS369" s="35"/>
      <c r="DT369" s="35"/>
      <c r="DU369" s="35"/>
      <c r="DV369" s="35"/>
      <c r="DW369" s="35"/>
      <c r="DX369" s="35"/>
      <c r="DY369" s="35"/>
      <c r="DZ369" s="35"/>
      <c r="EA369" s="35"/>
      <c r="EB369" s="35"/>
      <c r="EC369" s="35"/>
      <c r="ED369" s="35"/>
      <c r="EE369" s="35"/>
      <c r="EF369" s="35"/>
      <c r="EG369" s="35"/>
      <c r="EH369" s="35"/>
      <c r="EI369" s="35"/>
      <c r="EJ369" s="35"/>
      <c r="EK369" s="35"/>
      <c r="EL369" s="35"/>
      <c r="EM369" s="35"/>
      <c r="EN369" s="35"/>
      <c r="EO369" s="35"/>
      <c r="EP369" s="35"/>
      <c r="EQ369" s="35"/>
      <c r="ER369" s="35"/>
      <c r="ES369" s="35"/>
      <c r="ET369" s="35"/>
      <c r="EU369" s="35"/>
      <c r="EV369" s="35"/>
      <c r="EW369" s="35"/>
      <c r="EX369" s="35"/>
      <c r="EY369" s="35"/>
      <c r="EZ369" s="35"/>
      <c r="FA369" s="35"/>
      <c r="FB369" s="35"/>
      <c r="FC369" s="35"/>
      <c r="FD369" s="35"/>
      <c r="FE369" s="35"/>
      <c r="FF369" s="35"/>
      <c r="FG369" s="35"/>
      <c r="FH369" s="35"/>
      <c r="FI369" s="35"/>
      <c r="FJ369" s="35"/>
      <c r="FK369" s="35"/>
      <c r="FL369" s="35"/>
      <c r="FM369" s="35"/>
      <c r="FN369" s="35"/>
      <c r="FO369" s="35"/>
      <c r="FP369" s="35"/>
      <c r="FQ369" s="35"/>
      <c r="FR369" s="35"/>
      <c r="FS369" s="35"/>
      <c r="FT369" s="35"/>
      <c r="FU369" s="35"/>
      <c r="FV369" s="35"/>
      <c r="FW369" s="35"/>
      <c r="FX369" s="35"/>
      <c r="FY369" s="35"/>
      <c r="FZ369" s="35"/>
      <c r="GA369" s="35"/>
      <c r="GB369" s="35"/>
      <c r="GC369" s="35"/>
      <c r="GD369" s="35"/>
      <c r="GE369" s="35"/>
      <c r="GF369" s="35"/>
      <c r="GG369" s="35"/>
      <c r="GH369" s="35"/>
      <c r="GI369" s="35"/>
      <c r="GJ369" s="35"/>
      <c r="GK369" s="35"/>
      <c r="GL369" s="35"/>
      <c r="GM369" s="35"/>
      <c r="GN369" s="35"/>
      <c r="GO369" s="35"/>
      <c r="GP369" s="35"/>
      <c r="GQ369" s="35"/>
      <c r="GR369" s="35"/>
      <c r="GS369" s="35"/>
      <c r="GT369" s="35"/>
      <c r="GU369" s="35"/>
      <c r="GV369" s="35"/>
      <c r="GW369" s="35"/>
      <c r="GX369" s="35"/>
      <c r="GY369" s="35"/>
      <c r="GZ369" s="35"/>
      <c r="HA369" s="35"/>
      <c r="HB369" s="35"/>
      <c r="HC369" s="35"/>
      <c r="HD369" s="35"/>
      <c r="HE369" s="35"/>
      <c r="HF369" s="35"/>
      <c r="HG369" s="35"/>
      <c r="HH369" s="35"/>
      <c r="HI369" s="35"/>
      <c r="HJ369" s="35"/>
      <c r="HK369" s="35"/>
      <c r="HL369" s="35"/>
      <c r="HM369" s="35"/>
      <c r="HN369" s="35"/>
      <c r="HO369" s="35"/>
      <c r="HP369" s="35"/>
      <c r="HQ369" s="35"/>
      <c r="HR369" s="35"/>
      <c r="HS369" s="35"/>
      <c r="HT369" s="35"/>
      <c r="HU369" s="35"/>
      <c r="HV369" s="35"/>
      <c r="HW369" s="35"/>
      <c r="HX369" s="35"/>
      <c r="HY369" s="35"/>
      <c r="HZ369" s="35"/>
      <c r="IA369" s="35"/>
      <c r="IB369" s="35"/>
      <c r="IC369" s="35"/>
      <c r="ID369" s="35"/>
      <c r="IE369" s="35"/>
      <c r="IF369" s="35">
        <v>10</v>
      </c>
      <c r="IG369" s="35"/>
      <c r="IH369" s="35"/>
      <c r="II369" s="35"/>
      <c r="IJ369" s="35"/>
      <c r="IK369" s="35">
        <v>20</v>
      </c>
      <c r="IL369" s="35"/>
      <c r="IM369" s="35"/>
      <c r="IN369" s="35"/>
      <c r="IO369" s="35"/>
      <c r="IP369" s="35"/>
      <c r="IQ369" s="35"/>
      <c r="IR369" s="35"/>
      <c r="IS369" s="35"/>
      <c r="IT369" s="35"/>
      <c r="IU369" s="35"/>
      <c r="IV369" s="35"/>
      <c r="IW369" s="35"/>
      <c r="IX369" s="35"/>
      <c r="IY369" s="35"/>
      <c r="IZ369" s="35"/>
      <c r="JA369" s="35"/>
      <c r="JB369" s="35"/>
      <c r="JC369" s="35"/>
      <c r="JD369" s="35"/>
      <c r="JE369" s="35"/>
      <c r="JF369" s="35"/>
      <c r="JG369" s="35"/>
      <c r="JH369" s="35"/>
      <c r="JI369" s="35"/>
      <c r="JJ369" s="35"/>
      <c r="JK369" s="35"/>
      <c r="JL369" s="35"/>
      <c r="JM369" s="35"/>
      <c r="JN369" s="35"/>
      <c r="JO369" s="35"/>
      <c r="JP369" s="35"/>
      <c r="JQ369" s="35"/>
      <c r="JR369" s="35"/>
      <c r="JS369" s="35"/>
      <c r="JT369" s="35"/>
      <c r="JU369" s="35"/>
      <c r="JV369" s="35"/>
      <c r="JW369" s="35"/>
      <c r="JX369" s="35"/>
      <c r="JY369" s="35"/>
      <c r="JZ369" s="35"/>
      <c r="KA369" s="35"/>
      <c r="KB369" s="35"/>
      <c r="KC369" s="35"/>
      <c r="KD369" s="35"/>
      <c r="KE369" s="35"/>
      <c r="KF369" s="35"/>
      <c r="KG369" s="35"/>
      <c r="KH369" s="35"/>
      <c r="KI369" s="35"/>
      <c r="KJ369" s="35"/>
      <c r="KK369" s="35"/>
      <c r="KL369" s="35"/>
      <c r="KM369" s="35"/>
      <c r="KN369" s="35"/>
      <c r="KO369" s="35"/>
      <c r="KP369" s="35"/>
      <c r="KQ369" s="35"/>
      <c r="KR369" s="35"/>
      <c r="KS369" s="35"/>
      <c r="KT369" s="35"/>
      <c r="KU369" s="35"/>
      <c r="KV369" s="35"/>
      <c r="KW369" s="35"/>
      <c r="KX369" s="35"/>
      <c r="KY369" s="35"/>
      <c r="KZ369" s="35"/>
      <c r="LA369" s="35"/>
      <c r="LB369" s="35"/>
      <c r="LC369" s="35"/>
      <c r="LD369" s="35"/>
      <c r="LE369" s="35"/>
      <c r="LF369" s="35"/>
      <c r="LG369" s="35"/>
      <c r="LH369" s="35"/>
      <c r="LI369" s="35"/>
      <c r="LJ369" s="35"/>
      <c r="LK369" s="35"/>
      <c r="LL369" s="35"/>
      <c r="LM369" s="35"/>
      <c r="LN369" s="35"/>
      <c r="LO369" s="35"/>
      <c r="LP369" s="35"/>
      <c r="LQ369" s="35"/>
      <c r="LR369" s="35"/>
      <c r="LS369" s="35"/>
      <c r="LT369" s="35"/>
      <c r="LU369" s="35"/>
      <c r="LV369" s="35"/>
      <c r="LW369" s="35"/>
      <c r="LX369" s="35"/>
      <c r="LY369" s="35"/>
      <c r="LZ369" s="35"/>
      <c r="MA369" s="35"/>
      <c r="MB369" s="35"/>
      <c r="MC369" s="35"/>
      <c r="MD369" s="35"/>
      <c r="ME369" s="35"/>
      <c r="MF369" s="35"/>
      <c r="MG369" s="35"/>
      <c r="MH369" s="35"/>
      <c r="MI369" s="35">
        <v>40</v>
      </c>
      <c r="MJ369" s="35"/>
      <c r="MK369" s="35"/>
      <c r="ML369" s="35"/>
      <c r="MM369" s="35"/>
      <c r="MN369" s="35"/>
      <c r="MO369" s="35"/>
      <c r="MP369" s="35"/>
      <c r="MQ369" s="35"/>
      <c r="MR369" s="35"/>
      <c r="MS369" s="35"/>
      <c r="MT369" s="35">
        <v>70</v>
      </c>
      <c r="MU369" s="35"/>
      <c r="MV369" s="35"/>
      <c r="MW369" s="35"/>
      <c r="MX369" s="35"/>
      <c r="MY369" s="35"/>
      <c r="MZ369" s="35"/>
      <c r="NA369" s="35"/>
      <c r="NB369" s="35"/>
      <c r="NC369" s="35"/>
      <c r="ND369" s="35"/>
      <c r="NE369" s="35"/>
      <c r="NF369" s="35"/>
      <c r="NG369" s="35"/>
      <c r="NH369" s="35"/>
      <c r="NI369" s="35"/>
      <c r="NJ369" s="35"/>
      <c r="NK369" s="35"/>
      <c r="NL369" s="35"/>
      <c r="NM369" s="35"/>
      <c r="NN369" s="35"/>
      <c r="NO369" s="35"/>
      <c r="NP369" s="35"/>
      <c r="NQ369" s="35"/>
      <c r="NR369" s="35"/>
      <c r="NS369" s="35"/>
      <c r="NT369" s="35"/>
      <c r="NU369" s="35"/>
      <c r="NV369" s="35"/>
      <c r="NW369" s="35"/>
      <c r="NX369" s="35"/>
      <c r="NY369" s="35"/>
      <c r="NZ369" s="35"/>
      <c r="OA369" s="35"/>
      <c r="OB369" s="35"/>
      <c r="OC369" s="35"/>
      <c r="OD369" s="35"/>
      <c r="OE369" s="35"/>
      <c r="OF369" s="35"/>
      <c r="OG369" s="35"/>
      <c r="OH369" s="35"/>
      <c r="OI369" s="35"/>
      <c r="OJ369" s="35"/>
      <c r="OK369" s="35"/>
      <c r="OL369" s="35"/>
      <c r="OM369" s="35"/>
      <c r="ON369" s="35"/>
      <c r="OO369" s="35"/>
      <c r="OP369" s="35"/>
      <c r="OQ369" s="35"/>
      <c r="OR369" s="35"/>
      <c r="OS369" s="35"/>
      <c r="OT369" s="35"/>
      <c r="OU369" s="35"/>
      <c r="OV369" s="35"/>
      <c r="OW369" s="35"/>
      <c r="OX369" s="35"/>
      <c r="OY369" s="35"/>
      <c r="OZ369" s="35"/>
      <c r="PA369" s="35"/>
      <c r="PB369" s="35"/>
      <c r="PC369" s="35"/>
      <c r="PD369" s="35"/>
      <c r="PE369" s="35"/>
      <c r="PF369" s="35"/>
      <c r="PG369" s="35"/>
      <c r="PH369" s="35"/>
      <c r="PI369" s="35"/>
      <c r="PJ369" s="35"/>
      <c r="PK369" s="35"/>
      <c r="PL369" s="35"/>
      <c r="PM369" s="35"/>
      <c r="PN369" s="35"/>
      <c r="PO369" s="35"/>
      <c r="PP369" s="35"/>
      <c r="PQ369" s="35"/>
      <c r="PR369" s="35"/>
      <c r="PS369" s="35"/>
      <c r="PT369" s="35"/>
      <c r="PU369" s="35"/>
      <c r="PV369" s="35"/>
      <c r="PW369" s="35"/>
      <c r="PX369" s="35"/>
      <c r="PY369" s="35"/>
      <c r="PZ369" s="35"/>
      <c r="QA369" s="35"/>
      <c r="QB369" s="35"/>
      <c r="QC369" s="35"/>
      <c r="QD369" s="35"/>
      <c r="QE369" s="35"/>
      <c r="QF369" s="35"/>
      <c r="QG369" s="35"/>
      <c r="QH369" s="35"/>
      <c r="QI369" s="35"/>
      <c r="QJ369" s="35"/>
      <c r="QK369" s="35"/>
      <c r="QL369" s="35"/>
      <c r="QM369" s="35"/>
      <c r="QN369" s="35"/>
      <c r="QO369" s="35"/>
      <c r="QP369" s="35"/>
      <c r="QQ369" s="35"/>
      <c r="QR369" s="35"/>
      <c r="QS369" s="35"/>
      <c r="QT369" s="35"/>
      <c r="QU369" s="35"/>
      <c r="QV369" s="35"/>
      <c r="QW369" s="35"/>
      <c r="QX369" s="35"/>
      <c r="QY369" s="35"/>
      <c r="QZ369" s="35"/>
      <c r="RA369" s="35"/>
      <c r="RB369" s="35"/>
      <c r="RC369" s="35"/>
      <c r="RD369" s="35"/>
      <c r="RE369" s="35"/>
      <c r="RF369" s="35"/>
      <c r="RG369" s="35"/>
      <c r="RH369" s="35"/>
      <c r="RI369" s="35"/>
      <c r="RJ369" s="35"/>
      <c r="RK369" s="35"/>
      <c r="RL369" s="35"/>
      <c r="RM369" s="35"/>
      <c r="RN369" s="35"/>
      <c r="RO369" s="35"/>
      <c r="RP369" s="35"/>
      <c r="RQ369" s="35"/>
      <c r="RR369" s="35"/>
      <c r="RS369" s="35"/>
      <c r="RT369" s="35"/>
      <c r="RU369" s="35"/>
      <c r="RV369" s="35"/>
      <c r="RW369" s="35"/>
      <c r="RX369" s="35"/>
      <c r="RY369" s="35"/>
      <c r="RZ369" s="35"/>
      <c r="SA369" s="35"/>
      <c r="SB369" s="35"/>
      <c r="SC369" s="35"/>
      <c r="SD369" s="35"/>
      <c r="SE369" s="35"/>
      <c r="SF369" s="35"/>
      <c r="SG369" s="35"/>
      <c r="SH369" s="35"/>
      <c r="SI369" s="35"/>
      <c r="SJ369" s="35"/>
      <c r="SK369" s="35"/>
      <c r="SL369" s="35"/>
      <c r="SM369" s="35"/>
      <c r="SN369" s="35"/>
      <c r="SO369" s="35"/>
      <c r="SP369" s="35"/>
      <c r="SQ369" s="35"/>
      <c r="SR369" s="35"/>
      <c r="SS369" s="35"/>
      <c r="ST369" s="35"/>
      <c r="SU369" s="35"/>
      <c r="SV369" s="35"/>
      <c r="SW369" s="35"/>
      <c r="SX369" s="35"/>
      <c r="SY369" s="35"/>
      <c r="SZ369" s="35"/>
      <c r="TA369" s="35"/>
      <c r="TB369" s="35"/>
      <c r="TC369" s="35"/>
      <c r="TD369" s="35"/>
      <c r="TE369" s="35"/>
      <c r="TF369" s="35"/>
      <c r="TG369" s="35"/>
      <c r="TH369" s="35"/>
      <c r="TI369" s="35"/>
      <c r="TJ369" s="35"/>
      <c r="TK369" s="35"/>
      <c r="TL369" s="35"/>
      <c r="TM369" s="35"/>
      <c r="TN369" s="35"/>
      <c r="TO369" s="35"/>
      <c r="TP369" s="35"/>
      <c r="TQ369" s="35"/>
      <c r="TR369" s="35">
        <v>10</v>
      </c>
      <c r="TS369" s="35"/>
      <c r="TT369" s="35"/>
      <c r="TU369" s="35"/>
      <c r="TV369" s="35"/>
      <c r="TW369" s="35"/>
      <c r="TX369" s="35"/>
      <c r="TY369" s="35"/>
      <c r="TZ369" s="35"/>
      <c r="UA369" s="35"/>
      <c r="UB369" s="35"/>
      <c r="UC369" s="35"/>
      <c r="UD369" s="35"/>
      <c r="UE369" s="35"/>
      <c r="UF369" s="35"/>
      <c r="UG369" s="35"/>
      <c r="UH369" s="35"/>
      <c r="UI369" s="35"/>
      <c r="UJ369" s="35"/>
      <c r="UK369" s="35"/>
      <c r="UL369" s="35"/>
      <c r="UM369" s="35"/>
      <c r="UN369" s="35"/>
      <c r="UO369" s="35"/>
      <c r="UP369" s="35"/>
      <c r="UQ369" s="35"/>
      <c r="UR369" s="35"/>
      <c r="US369" s="35"/>
      <c r="UT369" s="35"/>
      <c r="UU369" s="35"/>
      <c r="UV369" s="35"/>
      <c r="UW369" s="35"/>
      <c r="UX369" s="35"/>
      <c r="UY369" s="35"/>
      <c r="UZ369" s="35"/>
      <c r="VA369" s="35"/>
      <c r="VB369" s="35"/>
      <c r="VC369" s="35"/>
      <c r="VD369" s="35"/>
      <c r="VE369" s="35"/>
      <c r="VF369" s="35"/>
      <c r="VG369" s="35"/>
      <c r="VH369" s="35"/>
      <c r="VI369" s="35"/>
      <c r="VJ369" s="35"/>
      <c r="VK369" s="35"/>
      <c r="VL369" s="35"/>
      <c r="VM369" s="35"/>
      <c r="VN369" s="35"/>
      <c r="VO369" s="35"/>
      <c r="VP369" s="35"/>
      <c r="VQ369" s="35"/>
      <c r="VR369" s="35"/>
      <c r="VS369" s="35"/>
      <c r="VT369" s="35"/>
      <c r="VU369" s="35"/>
      <c r="VV369" s="35"/>
      <c r="VW369" s="35"/>
      <c r="VX369" s="35"/>
      <c r="VY369" s="35"/>
      <c r="VZ369" s="35"/>
      <c r="WA369" s="35"/>
      <c r="WB369" s="35"/>
      <c r="WC369" s="35"/>
      <c r="WD369" s="35"/>
      <c r="WE369" s="35"/>
      <c r="WF369" s="35"/>
      <c r="WG369" s="35"/>
      <c r="WH369" s="35"/>
      <c r="WI369" s="35"/>
      <c r="WJ369" s="35"/>
      <c r="WK369" s="35">
        <v>40</v>
      </c>
      <c r="WL369" s="35"/>
      <c r="WM369" s="35"/>
      <c r="WN369" s="35"/>
      <c r="WO369" s="35"/>
      <c r="WP369" s="35"/>
      <c r="WQ369" s="35"/>
      <c r="WR369" s="35"/>
      <c r="WS369" s="35"/>
      <c r="WT369" s="35"/>
      <c r="WU369" s="35"/>
      <c r="WV369" s="35"/>
      <c r="WW369" s="35"/>
      <c r="WX369" s="35"/>
      <c r="WY369" s="35"/>
      <c r="WZ369" s="35"/>
      <c r="XA369" s="35"/>
      <c r="XB369" s="35">
        <v>100</v>
      </c>
      <c r="XC369" s="35"/>
      <c r="XD369" s="35"/>
      <c r="XE369" s="35"/>
      <c r="XF369" s="35"/>
      <c r="XG369" s="35"/>
      <c r="XH369" s="35"/>
      <c r="XI369" s="35"/>
      <c r="XJ369" s="35"/>
      <c r="XK369" s="35"/>
      <c r="XL369" s="35"/>
      <c r="XM369" s="35"/>
      <c r="XN369" s="35"/>
      <c r="XO369" s="35"/>
      <c r="XP369" s="35"/>
      <c r="XQ369" s="35"/>
      <c r="XR369" s="35"/>
      <c r="XS369" s="35"/>
      <c r="XT369" s="35"/>
      <c r="XU369" s="35"/>
      <c r="XV369" s="35"/>
      <c r="XW369" s="35"/>
      <c r="XX369" s="35"/>
      <c r="XY369" s="35"/>
      <c r="XZ369" s="35"/>
      <c r="YA369" s="35"/>
      <c r="YB369" s="35"/>
      <c r="YC369" s="35"/>
      <c r="YD369" s="35"/>
      <c r="YE369" s="35"/>
      <c r="YF369" s="35"/>
      <c r="YG369" s="35"/>
      <c r="YH369" s="35"/>
      <c r="YI369" s="35"/>
      <c r="YJ369" s="35"/>
      <c r="YK369" s="35"/>
      <c r="YL369" s="35"/>
      <c r="YM369" s="35"/>
      <c r="YN369" s="35"/>
      <c r="YO369" s="35"/>
      <c r="YP369" s="35"/>
      <c r="YQ369" s="35"/>
      <c r="YR369" s="35"/>
      <c r="YS369" s="35"/>
      <c r="YT369" s="35"/>
      <c r="YU369" s="35"/>
      <c r="YV369" s="35"/>
      <c r="YW369" s="35"/>
      <c r="YX369" s="35"/>
      <c r="YY369" s="35"/>
      <c r="YZ369" s="35"/>
      <c r="ZA369" s="35"/>
      <c r="ZB369" s="35"/>
      <c r="ZC369" s="35"/>
      <c r="ZD369" s="35"/>
      <c r="ZE369" s="35"/>
      <c r="ZF369" s="35"/>
      <c r="ZG369" s="35"/>
      <c r="ZH369" s="35"/>
      <c r="ZI369" s="35"/>
      <c r="ZJ369" s="35"/>
      <c r="ZK369" s="35"/>
      <c r="ZL369" s="35"/>
      <c r="ZM369" s="35"/>
      <c r="ZN369" s="35"/>
      <c r="ZO369" s="35"/>
      <c r="ZP369" s="35"/>
      <c r="ZQ369" s="35"/>
      <c r="ZR369" s="35"/>
      <c r="ZS369" s="35"/>
      <c r="ZT369" s="35"/>
      <c r="ZU369" s="35"/>
      <c r="ZV369" s="35"/>
      <c r="ZW369" s="35"/>
      <c r="ZX369" s="35"/>
      <c r="ZY369" s="35"/>
      <c r="ZZ369" s="35"/>
      <c r="AAA369" s="35"/>
      <c r="AAB369" s="35"/>
      <c r="AAC369" s="35"/>
      <c r="AAD369" s="35"/>
      <c r="AAE369" s="35"/>
      <c r="AAF369" s="35"/>
      <c r="AAG369" s="35"/>
      <c r="AAH369" s="35"/>
      <c r="AAI369" s="35"/>
      <c r="AAJ369" s="35"/>
      <c r="AAK369" s="35"/>
      <c r="AAL369" s="35"/>
      <c r="AAM369" s="35"/>
      <c r="AAN369" s="35"/>
      <c r="AAO369" s="35"/>
      <c r="AAP369" s="35"/>
      <c r="AAQ369" s="35"/>
      <c r="AAR369" s="35"/>
      <c r="AAS369" s="35"/>
      <c r="AAT369" s="35"/>
      <c r="AAU369" s="35"/>
      <c r="AAV369" s="35"/>
      <c r="AAW369" s="35"/>
      <c r="AAX369" s="35"/>
      <c r="AAY369" s="35"/>
      <c r="AAZ369" s="35"/>
      <c r="ABA369" s="35"/>
      <c r="ABB369" s="35"/>
      <c r="ABC369" s="35"/>
      <c r="ABD369" s="35"/>
      <c r="ABE369" s="35"/>
      <c r="ABF369" s="35"/>
      <c r="ABG369" s="35"/>
      <c r="ABH369" s="35"/>
      <c r="ABI369" s="35"/>
      <c r="ABJ369" s="35"/>
      <c r="ABK369" s="35"/>
      <c r="ABL369" s="35"/>
      <c r="ABM369" s="35"/>
      <c r="ABN369" s="35"/>
      <c r="ABO369" s="35"/>
      <c r="ABP369" s="35"/>
      <c r="ABQ369" s="35"/>
      <c r="ABR369" s="35"/>
      <c r="ABS369" s="35"/>
      <c r="ABT369" s="35"/>
      <c r="ABU369" s="35"/>
      <c r="ABV369" s="35"/>
      <c r="ABW369" s="35"/>
      <c r="ABX369" s="35"/>
      <c r="ABY369" s="35"/>
      <c r="ABZ369" s="35"/>
      <c r="ACA369" s="35"/>
      <c r="ACB369" s="35"/>
      <c r="ACC369" s="35"/>
      <c r="ACD369" s="35"/>
      <c r="ACE369" s="35"/>
      <c r="ACF369" s="35"/>
      <c r="ACG369" s="35"/>
      <c r="ACH369" s="35"/>
      <c r="ACI369" s="35"/>
      <c r="ACJ369" s="35"/>
      <c r="ACK369" s="35"/>
      <c r="ACL369" s="35"/>
      <c r="ACM369" s="35"/>
      <c r="ACN369" s="35"/>
      <c r="ACO369" s="35"/>
      <c r="ACP369" s="35"/>
      <c r="ACQ369" s="35"/>
      <c r="ACR369" s="35"/>
      <c r="ACS369" s="35"/>
      <c r="ACT369" s="35"/>
      <c r="ACU369" s="35"/>
      <c r="ACV369" s="35"/>
      <c r="ACW369" s="35"/>
      <c r="ACX369" s="35"/>
      <c r="ACY369" s="35"/>
      <c r="ACZ369" s="35"/>
      <c r="ADA369" s="35"/>
      <c r="ADB369" s="35"/>
      <c r="ADC369" s="35"/>
      <c r="ADD369" s="35"/>
      <c r="ADE369" s="35"/>
      <c r="ADF369" s="35"/>
      <c r="ADG369" s="35"/>
      <c r="ADH369" s="35"/>
      <c r="ADI369" s="35"/>
      <c r="ADJ369" s="35"/>
      <c r="ADK369" s="35"/>
      <c r="ADL369" s="35"/>
      <c r="ADM369" s="35"/>
      <c r="ADN369" s="35"/>
      <c r="ADO369" s="35"/>
      <c r="ADP369" s="35"/>
      <c r="ADQ369" s="35"/>
      <c r="ADR369" s="35"/>
      <c r="ADS369" s="35"/>
      <c r="ADT369" s="35"/>
      <c r="ADU369" s="35"/>
      <c r="ADV369" s="35"/>
      <c r="ADW369" s="35"/>
      <c r="ADX369" s="35"/>
      <c r="ADY369" s="26">
        <f t="shared" si="15"/>
        <v>0</v>
      </c>
      <c r="ADZ369" s="5"/>
    </row>
    <row r="370" spans="1:806" s="33" customFormat="1" x14ac:dyDescent="0.2">
      <c r="A370" s="38" t="s">
        <v>100</v>
      </c>
      <c r="B370" s="65">
        <f t="shared" si="14"/>
        <v>0</v>
      </c>
      <c r="C370" s="57">
        <v>1</v>
      </c>
      <c r="D370" s="59">
        <v>44795</v>
      </c>
      <c r="E370" s="67">
        <v>43.55</v>
      </c>
      <c r="F370" s="67">
        <f t="shared" si="13"/>
        <v>0</v>
      </c>
      <c r="G370" s="6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15"/>
      <c r="BF370" s="15"/>
      <c r="BG370" s="136"/>
      <c r="BH370" s="35"/>
      <c r="BI370" s="35"/>
      <c r="BJ370" s="35"/>
      <c r="BK370" s="35"/>
      <c r="BL370" s="35"/>
      <c r="BM370" s="35"/>
      <c r="BN370" s="35"/>
      <c r="BO370" s="35"/>
      <c r="BP370" s="35"/>
      <c r="BQ370" s="35"/>
      <c r="BR370" s="35"/>
      <c r="BS370" s="35"/>
      <c r="BT370" s="35"/>
      <c r="BU370" s="35"/>
      <c r="BV370" s="35"/>
      <c r="BW370" s="35">
        <v>2</v>
      </c>
      <c r="BX370" s="35">
        <v>3</v>
      </c>
      <c r="BY370" s="35"/>
      <c r="BZ370" s="35"/>
      <c r="CA370" s="35"/>
      <c r="CB370" s="35"/>
      <c r="CC370" s="35"/>
      <c r="CD370" s="35"/>
      <c r="CE370" s="35"/>
      <c r="CF370" s="35"/>
      <c r="CG370" s="35"/>
      <c r="CH370" s="35"/>
      <c r="CI370" s="35"/>
      <c r="CJ370" s="35"/>
      <c r="CK370" s="35"/>
      <c r="CL370" s="35"/>
      <c r="CM370" s="35"/>
      <c r="CN370" s="35"/>
      <c r="CO370" s="35"/>
      <c r="CP370" s="35"/>
      <c r="CQ370" s="35"/>
      <c r="CR370" s="35"/>
      <c r="CS370" s="35"/>
      <c r="CT370" s="35"/>
      <c r="CU370" s="35"/>
      <c r="CV370" s="35"/>
      <c r="CW370" s="35"/>
      <c r="CX370" s="35"/>
      <c r="CY370" s="35"/>
      <c r="CZ370" s="35"/>
      <c r="DA370" s="35">
        <v>1</v>
      </c>
      <c r="DB370" s="35">
        <v>2</v>
      </c>
      <c r="DC370" s="35"/>
      <c r="DD370" s="35"/>
      <c r="DE370" s="35"/>
      <c r="DF370" s="35"/>
      <c r="DG370" s="35"/>
      <c r="DH370" s="35"/>
      <c r="DI370" s="35"/>
      <c r="DJ370" s="35"/>
      <c r="DK370" s="35"/>
      <c r="DL370" s="35"/>
      <c r="DM370" s="35"/>
      <c r="DN370" s="35"/>
      <c r="DO370" s="35">
        <v>3</v>
      </c>
      <c r="DP370" s="35"/>
      <c r="DQ370" s="35"/>
      <c r="DR370" s="35"/>
      <c r="DS370" s="35"/>
      <c r="DT370" s="35"/>
      <c r="DU370" s="35"/>
      <c r="DV370" s="35"/>
      <c r="DW370" s="35"/>
      <c r="DX370" s="35"/>
      <c r="DY370" s="35"/>
      <c r="DZ370" s="35"/>
      <c r="EA370" s="35"/>
      <c r="EB370" s="35"/>
      <c r="EC370" s="35"/>
      <c r="ED370" s="35"/>
      <c r="EE370" s="35"/>
      <c r="EF370" s="35"/>
      <c r="EG370" s="35"/>
      <c r="EH370" s="35"/>
      <c r="EI370" s="35"/>
      <c r="EJ370" s="35"/>
      <c r="EK370" s="35"/>
      <c r="EL370" s="35"/>
      <c r="EM370" s="35"/>
      <c r="EN370" s="35"/>
      <c r="EO370" s="35"/>
      <c r="EP370" s="35"/>
      <c r="EQ370" s="35"/>
      <c r="ER370" s="35"/>
      <c r="ES370" s="35"/>
      <c r="ET370" s="35"/>
      <c r="EU370" s="35"/>
      <c r="EV370" s="35"/>
      <c r="EW370" s="35"/>
      <c r="EX370" s="35"/>
      <c r="EY370" s="35"/>
      <c r="EZ370" s="35"/>
      <c r="FA370" s="35"/>
      <c r="FB370" s="35"/>
      <c r="FC370" s="35"/>
      <c r="FD370" s="35"/>
      <c r="FE370" s="35"/>
      <c r="FF370" s="35"/>
      <c r="FG370" s="35"/>
      <c r="FH370" s="35"/>
      <c r="FI370" s="35"/>
      <c r="FJ370" s="35"/>
      <c r="FK370" s="35"/>
      <c r="FL370" s="35"/>
      <c r="FM370" s="35"/>
      <c r="FN370" s="35"/>
      <c r="FO370" s="35"/>
      <c r="FP370" s="35"/>
      <c r="FQ370" s="35"/>
      <c r="FR370" s="35"/>
      <c r="FS370" s="35"/>
      <c r="FT370" s="35"/>
      <c r="FU370" s="35"/>
      <c r="FV370" s="35"/>
      <c r="FW370" s="35"/>
      <c r="FX370" s="35"/>
      <c r="FY370" s="35"/>
      <c r="FZ370" s="35"/>
      <c r="GA370" s="35"/>
      <c r="GB370" s="35"/>
      <c r="GC370" s="35"/>
      <c r="GD370" s="35"/>
      <c r="GE370" s="35"/>
      <c r="GF370" s="35"/>
      <c r="GG370" s="35"/>
      <c r="GH370" s="35"/>
      <c r="GI370" s="35"/>
      <c r="GJ370" s="35"/>
      <c r="GK370" s="35"/>
      <c r="GL370" s="35"/>
      <c r="GM370" s="35"/>
      <c r="GN370" s="35"/>
      <c r="GO370" s="35"/>
      <c r="GP370" s="35"/>
      <c r="GQ370" s="35"/>
      <c r="GR370" s="35"/>
      <c r="GS370" s="35"/>
      <c r="GT370" s="35"/>
      <c r="GU370" s="35"/>
      <c r="GV370" s="35"/>
      <c r="GW370" s="35"/>
      <c r="GX370" s="35"/>
      <c r="GY370" s="35"/>
      <c r="GZ370" s="35"/>
      <c r="HA370" s="35"/>
      <c r="HB370" s="35"/>
      <c r="HC370" s="35"/>
      <c r="HD370" s="35"/>
      <c r="HE370" s="35"/>
      <c r="HF370" s="35"/>
      <c r="HG370" s="35"/>
      <c r="HH370" s="35"/>
      <c r="HI370" s="35"/>
      <c r="HJ370" s="35"/>
      <c r="HK370" s="35"/>
      <c r="HL370" s="35"/>
      <c r="HM370" s="35"/>
      <c r="HN370" s="35"/>
      <c r="HO370" s="35"/>
      <c r="HP370" s="35"/>
      <c r="HQ370" s="35"/>
      <c r="HR370" s="35"/>
      <c r="HS370" s="35"/>
      <c r="HT370" s="35"/>
      <c r="HU370" s="35"/>
      <c r="HV370" s="35"/>
      <c r="HW370" s="35"/>
      <c r="HX370" s="35"/>
      <c r="HY370" s="35"/>
      <c r="HZ370" s="35"/>
      <c r="IA370" s="35"/>
      <c r="IB370" s="35"/>
      <c r="IC370" s="35"/>
      <c r="ID370" s="35"/>
      <c r="IE370" s="35"/>
      <c r="IF370" s="35"/>
      <c r="IG370" s="35"/>
      <c r="IH370" s="35"/>
      <c r="II370" s="35"/>
      <c r="IJ370" s="35"/>
      <c r="IK370" s="35"/>
      <c r="IL370" s="35"/>
      <c r="IM370" s="35"/>
      <c r="IN370" s="35"/>
      <c r="IO370" s="35"/>
      <c r="IP370" s="35"/>
      <c r="IQ370" s="35"/>
      <c r="IR370" s="35"/>
      <c r="IS370" s="35"/>
      <c r="IT370" s="35"/>
      <c r="IU370" s="35"/>
      <c r="IV370" s="35"/>
      <c r="IW370" s="35"/>
      <c r="IX370" s="35"/>
      <c r="IY370" s="35"/>
      <c r="IZ370" s="35"/>
      <c r="JA370" s="35"/>
      <c r="JB370" s="35"/>
      <c r="JC370" s="35"/>
      <c r="JD370" s="35"/>
      <c r="JE370" s="35"/>
      <c r="JF370" s="35"/>
      <c r="JG370" s="35"/>
      <c r="JH370" s="35"/>
      <c r="JI370" s="35"/>
      <c r="JJ370" s="35"/>
      <c r="JK370" s="35"/>
      <c r="JL370" s="35"/>
      <c r="JM370" s="35"/>
      <c r="JN370" s="35"/>
      <c r="JO370" s="35"/>
      <c r="JP370" s="35"/>
      <c r="JQ370" s="35"/>
      <c r="JR370" s="35"/>
      <c r="JS370" s="35"/>
      <c r="JT370" s="35"/>
      <c r="JU370" s="35"/>
      <c r="JV370" s="35"/>
      <c r="JW370" s="35"/>
      <c r="JX370" s="35"/>
      <c r="JY370" s="35"/>
      <c r="JZ370" s="35"/>
      <c r="KA370" s="35"/>
      <c r="KB370" s="35"/>
      <c r="KC370" s="35"/>
      <c r="KD370" s="35"/>
      <c r="KE370" s="35"/>
      <c r="KF370" s="35"/>
      <c r="KG370" s="35"/>
      <c r="KH370" s="35"/>
      <c r="KI370" s="35"/>
      <c r="KJ370" s="35"/>
      <c r="KK370" s="35"/>
      <c r="KL370" s="35"/>
      <c r="KM370" s="35"/>
      <c r="KN370" s="35"/>
      <c r="KO370" s="35"/>
      <c r="KP370" s="35"/>
      <c r="KQ370" s="35"/>
      <c r="KR370" s="35"/>
      <c r="KS370" s="35"/>
      <c r="KT370" s="35"/>
      <c r="KU370" s="35"/>
      <c r="KV370" s="35"/>
      <c r="KW370" s="35"/>
      <c r="KX370" s="35"/>
      <c r="KY370" s="35"/>
      <c r="KZ370" s="35"/>
      <c r="LA370" s="35"/>
      <c r="LB370" s="35"/>
      <c r="LC370" s="35"/>
      <c r="LD370" s="35"/>
      <c r="LE370" s="35"/>
      <c r="LF370" s="35"/>
      <c r="LG370" s="35"/>
      <c r="LH370" s="35"/>
      <c r="LI370" s="35"/>
      <c r="LJ370" s="35"/>
      <c r="LK370" s="35"/>
      <c r="LL370" s="35"/>
      <c r="LM370" s="35"/>
      <c r="LN370" s="35"/>
      <c r="LO370" s="35"/>
      <c r="LP370" s="35"/>
      <c r="LQ370" s="35"/>
      <c r="LR370" s="35"/>
      <c r="LS370" s="35"/>
      <c r="LT370" s="35"/>
      <c r="LU370" s="35"/>
      <c r="LV370" s="35"/>
      <c r="LW370" s="35"/>
      <c r="LX370" s="35"/>
      <c r="LY370" s="35"/>
      <c r="LZ370" s="35"/>
      <c r="MA370" s="35"/>
      <c r="MB370" s="35"/>
      <c r="MC370" s="35"/>
      <c r="MD370" s="35"/>
      <c r="ME370" s="35"/>
      <c r="MF370" s="35"/>
      <c r="MG370" s="35"/>
      <c r="MH370" s="35"/>
      <c r="MI370" s="35"/>
      <c r="MJ370" s="35"/>
      <c r="MK370" s="35"/>
      <c r="ML370" s="35"/>
      <c r="MM370" s="35"/>
      <c r="MN370" s="35"/>
      <c r="MO370" s="35"/>
      <c r="MP370" s="35"/>
      <c r="MQ370" s="35"/>
      <c r="MR370" s="35"/>
      <c r="MS370" s="35"/>
      <c r="MT370" s="35"/>
      <c r="MU370" s="35"/>
      <c r="MV370" s="35"/>
      <c r="MW370" s="35"/>
      <c r="MX370" s="35"/>
      <c r="MY370" s="35"/>
      <c r="MZ370" s="35"/>
      <c r="NA370" s="35"/>
      <c r="NB370" s="35"/>
      <c r="NC370" s="35"/>
      <c r="ND370" s="35"/>
      <c r="NE370" s="35"/>
      <c r="NF370" s="35"/>
      <c r="NG370" s="35"/>
      <c r="NH370" s="35"/>
      <c r="NI370" s="35"/>
      <c r="NJ370" s="35"/>
      <c r="NK370" s="35"/>
      <c r="NL370" s="35"/>
      <c r="NM370" s="35"/>
      <c r="NN370" s="35"/>
      <c r="NO370" s="35"/>
      <c r="NP370" s="35"/>
      <c r="NQ370" s="35"/>
      <c r="NR370" s="35"/>
      <c r="NS370" s="35"/>
      <c r="NT370" s="35"/>
      <c r="NU370" s="35"/>
      <c r="NV370" s="35"/>
      <c r="NW370" s="35"/>
      <c r="NX370" s="35"/>
      <c r="NY370" s="35"/>
      <c r="NZ370" s="35"/>
      <c r="OA370" s="35"/>
      <c r="OB370" s="35"/>
      <c r="OC370" s="35"/>
      <c r="OD370" s="35"/>
      <c r="OE370" s="35"/>
      <c r="OF370" s="35"/>
      <c r="OG370" s="35"/>
      <c r="OH370" s="35"/>
      <c r="OI370" s="35"/>
      <c r="OJ370" s="35"/>
      <c r="OK370" s="35"/>
      <c r="OL370" s="35"/>
      <c r="OM370" s="35"/>
      <c r="ON370" s="35"/>
      <c r="OO370" s="35"/>
      <c r="OP370" s="35"/>
      <c r="OQ370" s="35"/>
      <c r="OR370" s="35"/>
      <c r="OS370" s="35"/>
      <c r="OT370" s="35"/>
      <c r="OU370" s="35"/>
      <c r="OV370" s="35"/>
      <c r="OW370" s="35"/>
      <c r="OX370" s="35"/>
      <c r="OY370" s="35"/>
      <c r="OZ370" s="35"/>
      <c r="PA370" s="35"/>
      <c r="PB370" s="35"/>
      <c r="PC370" s="35">
        <v>2</v>
      </c>
      <c r="PD370" s="35"/>
      <c r="PE370" s="35"/>
      <c r="PF370" s="35"/>
      <c r="PG370" s="35"/>
      <c r="PH370" s="35"/>
      <c r="PI370" s="35"/>
      <c r="PJ370" s="35"/>
      <c r="PK370" s="35"/>
      <c r="PL370" s="35"/>
      <c r="PM370" s="35"/>
      <c r="PN370" s="35"/>
      <c r="PO370" s="35"/>
      <c r="PP370" s="35"/>
      <c r="PQ370" s="35"/>
      <c r="PR370" s="35"/>
      <c r="PS370" s="35"/>
      <c r="PT370" s="35"/>
      <c r="PU370" s="35"/>
      <c r="PV370" s="35"/>
      <c r="PW370" s="35"/>
      <c r="PX370" s="35"/>
      <c r="PY370" s="35"/>
      <c r="PZ370" s="35"/>
      <c r="QA370" s="35"/>
      <c r="QB370" s="35"/>
      <c r="QC370" s="35"/>
      <c r="QD370" s="35"/>
      <c r="QE370" s="35"/>
      <c r="QF370" s="35"/>
      <c r="QG370" s="35"/>
      <c r="QH370" s="35"/>
      <c r="QI370" s="35"/>
      <c r="QJ370" s="35"/>
      <c r="QK370" s="35"/>
      <c r="QL370" s="35"/>
      <c r="QM370" s="35"/>
      <c r="QN370" s="35"/>
      <c r="QO370" s="35"/>
      <c r="QP370" s="35"/>
      <c r="QQ370" s="35"/>
      <c r="QR370" s="35"/>
      <c r="QS370" s="35"/>
      <c r="QT370" s="35"/>
      <c r="QU370" s="35"/>
      <c r="QV370" s="35"/>
      <c r="QW370" s="35"/>
      <c r="QX370" s="35"/>
      <c r="QY370" s="35"/>
      <c r="QZ370" s="35"/>
      <c r="RA370" s="35"/>
      <c r="RB370" s="35"/>
      <c r="RC370" s="35"/>
      <c r="RD370" s="35"/>
      <c r="RE370" s="35"/>
      <c r="RF370" s="35"/>
      <c r="RG370" s="35"/>
      <c r="RH370" s="35"/>
      <c r="RI370" s="35"/>
      <c r="RJ370" s="35"/>
      <c r="RK370" s="35"/>
      <c r="RL370" s="35"/>
      <c r="RM370" s="35"/>
      <c r="RN370" s="35"/>
      <c r="RO370" s="35"/>
      <c r="RP370" s="35"/>
      <c r="RQ370" s="35"/>
      <c r="RR370" s="35"/>
      <c r="RS370" s="35"/>
      <c r="RT370" s="35"/>
      <c r="RU370" s="35"/>
      <c r="RV370" s="35"/>
      <c r="RW370" s="35"/>
      <c r="RX370" s="35"/>
      <c r="RY370" s="35"/>
      <c r="RZ370" s="35"/>
      <c r="SA370" s="35"/>
      <c r="SB370" s="35"/>
      <c r="SC370" s="35"/>
      <c r="SD370" s="35"/>
      <c r="SE370" s="35"/>
      <c r="SF370" s="35"/>
      <c r="SG370" s="35"/>
      <c r="SH370" s="35"/>
      <c r="SI370" s="35"/>
      <c r="SJ370" s="35"/>
      <c r="SK370" s="35"/>
      <c r="SL370" s="35"/>
      <c r="SM370" s="35"/>
      <c r="SN370" s="35"/>
      <c r="SO370" s="35"/>
      <c r="SP370" s="35"/>
      <c r="SQ370" s="35"/>
      <c r="SR370" s="35"/>
      <c r="SS370" s="35"/>
      <c r="ST370" s="35"/>
      <c r="SU370" s="35"/>
      <c r="SV370" s="35"/>
      <c r="SW370" s="35"/>
      <c r="SX370" s="35"/>
      <c r="SY370" s="35"/>
      <c r="SZ370" s="35"/>
      <c r="TA370" s="35"/>
      <c r="TB370" s="35"/>
      <c r="TC370" s="35"/>
      <c r="TD370" s="35"/>
      <c r="TE370" s="35"/>
      <c r="TF370" s="35"/>
      <c r="TG370" s="35"/>
      <c r="TH370" s="35"/>
      <c r="TI370" s="35"/>
      <c r="TJ370" s="35"/>
      <c r="TK370" s="35"/>
      <c r="TL370" s="35"/>
      <c r="TM370" s="35"/>
      <c r="TN370" s="35"/>
      <c r="TO370" s="35"/>
      <c r="TP370" s="35"/>
      <c r="TQ370" s="35"/>
      <c r="TR370" s="35"/>
      <c r="TS370" s="35"/>
      <c r="TT370" s="35"/>
      <c r="TU370" s="35"/>
      <c r="TV370" s="35"/>
      <c r="TW370" s="35"/>
      <c r="TX370" s="35"/>
      <c r="TY370" s="35"/>
      <c r="TZ370" s="35"/>
      <c r="UA370" s="35"/>
      <c r="UB370" s="35"/>
      <c r="UC370" s="35">
        <v>3</v>
      </c>
      <c r="UD370" s="35"/>
      <c r="UE370" s="35"/>
      <c r="UF370" s="35"/>
      <c r="UG370" s="35"/>
      <c r="UH370" s="35"/>
      <c r="UI370" s="35"/>
      <c r="UJ370" s="35"/>
      <c r="UK370" s="35"/>
      <c r="UL370" s="35"/>
      <c r="UM370" s="35"/>
      <c r="UN370" s="35"/>
      <c r="UO370" s="35"/>
      <c r="UP370" s="35"/>
      <c r="UQ370" s="35"/>
      <c r="UR370" s="35"/>
      <c r="US370" s="35"/>
      <c r="UT370" s="35"/>
      <c r="UU370" s="35"/>
      <c r="UV370" s="35"/>
      <c r="UW370" s="35"/>
      <c r="UX370" s="35"/>
      <c r="UY370" s="35"/>
      <c r="UZ370" s="35"/>
      <c r="VA370" s="35"/>
      <c r="VB370" s="35"/>
      <c r="VC370" s="35"/>
      <c r="VD370" s="35"/>
      <c r="VE370" s="35"/>
      <c r="VF370" s="35"/>
      <c r="VG370" s="35"/>
      <c r="VH370" s="35"/>
      <c r="VI370" s="35"/>
      <c r="VJ370" s="35"/>
      <c r="VK370" s="35"/>
      <c r="VL370" s="35"/>
      <c r="VM370" s="35"/>
      <c r="VN370" s="35"/>
      <c r="VO370" s="35"/>
      <c r="VP370" s="35"/>
      <c r="VQ370" s="35"/>
      <c r="VR370" s="35"/>
      <c r="VS370" s="35"/>
      <c r="VT370" s="35"/>
      <c r="VU370" s="35"/>
      <c r="VV370" s="35"/>
      <c r="VW370" s="35"/>
      <c r="VX370" s="35"/>
      <c r="VY370" s="35"/>
      <c r="VZ370" s="35"/>
      <c r="WA370" s="35"/>
      <c r="WB370" s="35"/>
      <c r="WC370" s="35"/>
      <c r="WD370" s="35"/>
      <c r="WE370" s="35"/>
      <c r="WF370" s="35"/>
      <c r="WG370" s="35"/>
      <c r="WH370" s="35"/>
      <c r="WI370" s="35"/>
      <c r="WJ370" s="35"/>
      <c r="WK370" s="35"/>
      <c r="WL370" s="35"/>
      <c r="WM370" s="35"/>
      <c r="WN370" s="35"/>
      <c r="WO370" s="35"/>
      <c r="WP370" s="35"/>
      <c r="WQ370" s="35"/>
      <c r="WR370" s="35"/>
      <c r="WS370" s="35"/>
      <c r="WT370" s="35"/>
      <c r="WU370" s="35"/>
      <c r="WV370" s="35"/>
      <c r="WW370" s="35"/>
      <c r="WX370" s="35"/>
      <c r="WY370" s="35"/>
      <c r="WZ370" s="35"/>
      <c r="XA370" s="35"/>
      <c r="XB370" s="35"/>
      <c r="XC370" s="35"/>
      <c r="XD370" s="35"/>
      <c r="XE370" s="35"/>
      <c r="XF370" s="35"/>
      <c r="XG370" s="35"/>
      <c r="XH370" s="35"/>
      <c r="XI370" s="35"/>
      <c r="XJ370" s="35"/>
      <c r="XK370" s="35"/>
      <c r="XL370" s="35"/>
      <c r="XM370" s="35"/>
      <c r="XN370" s="35"/>
      <c r="XO370" s="35"/>
      <c r="XP370" s="35"/>
      <c r="XQ370" s="35"/>
      <c r="XR370" s="35"/>
      <c r="XS370" s="35"/>
      <c r="XT370" s="35"/>
      <c r="XU370" s="35"/>
      <c r="XV370" s="35"/>
      <c r="XW370" s="35"/>
      <c r="XX370" s="35"/>
      <c r="XY370" s="35"/>
      <c r="XZ370" s="35"/>
      <c r="YA370" s="35"/>
      <c r="YB370" s="35"/>
      <c r="YC370" s="35"/>
      <c r="YD370" s="35"/>
      <c r="YE370" s="35"/>
      <c r="YF370" s="35"/>
      <c r="YG370" s="35"/>
      <c r="YH370" s="35">
        <v>1</v>
      </c>
      <c r="YI370" s="35"/>
      <c r="YJ370" s="35"/>
      <c r="YK370" s="35"/>
      <c r="YL370" s="35"/>
      <c r="YM370" s="35"/>
      <c r="YN370" s="35"/>
      <c r="YO370" s="35"/>
      <c r="YP370" s="35"/>
      <c r="YQ370" s="35"/>
      <c r="YR370" s="35"/>
      <c r="YS370" s="35"/>
      <c r="YT370" s="35"/>
      <c r="YU370" s="35"/>
      <c r="YV370" s="35"/>
      <c r="YW370" s="35"/>
      <c r="YX370" s="35"/>
      <c r="YY370" s="35"/>
      <c r="YZ370" s="35"/>
      <c r="ZA370" s="35"/>
      <c r="ZB370" s="35">
        <v>2</v>
      </c>
      <c r="ZC370" s="35"/>
      <c r="ZD370" s="35"/>
      <c r="ZE370" s="35"/>
      <c r="ZF370" s="35"/>
      <c r="ZG370" s="35"/>
      <c r="ZH370" s="35"/>
      <c r="ZI370" s="35"/>
      <c r="ZJ370" s="35"/>
      <c r="ZK370" s="35"/>
      <c r="ZL370" s="35"/>
      <c r="ZM370" s="35"/>
      <c r="ZN370" s="35"/>
      <c r="ZO370" s="35"/>
      <c r="ZP370" s="35"/>
      <c r="ZQ370" s="35"/>
      <c r="ZR370" s="35"/>
      <c r="ZS370" s="35"/>
      <c r="ZT370" s="35"/>
      <c r="ZU370" s="35"/>
      <c r="ZV370" s="35"/>
      <c r="ZW370" s="35"/>
      <c r="ZX370" s="35"/>
      <c r="ZY370" s="35"/>
      <c r="ZZ370" s="35"/>
      <c r="AAA370" s="35"/>
      <c r="AAB370" s="35"/>
      <c r="AAC370" s="35"/>
      <c r="AAD370" s="35"/>
      <c r="AAE370" s="35"/>
      <c r="AAF370" s="35"/>
      <c r="AAG370" s="35"/>
      <c r="AAH370" s="35"/>
      <c r="AAI370" s="35"/>
      <c r="AAJ370" s="35"/>
      <c r="AAK370" s="35"/>
      <c r="AAL370" s="35"/>
      <c r="AAM370" s="35"/>
      <c r="AAN370" s="35"/>
      <c r="AAO370" s="35"/>
      <c r="AAP370" s="35"/>
      <c r="AAQ370" s="35"/>
      <c r="AAR370" s="35"/>
      <c r="AAS370" s="35"/>
      <c r="AAT370" s="35"/>
      <c r="AAU370" s="35"/>
      <c r="AAV370" s="35"/>
      <c r="AAW370" s="35"/>
      <c r="AAX370" s="35"/>
      <c r="AAY370" s="35"/>
      <c r="AAZ370" s="35"/>
      <c r="ABA370" s="35"/>
      <c r="ABB370" s="35"/>
      <c r="ABC370" s="35"/>
      <c r="ABD370" s="35"/>
      <c r="ABE370" s="35"/>
      <c r="ABF370" s="35"/>
      <c r="ABG370" s="35"/>
      <c r="ABH370" s="35"/>
      <c r="ABI370" s="35"/>
      <c r="ABJ370" s="35"/>
      <c r="ABK370" s="35"/>
      <c r="ABL370" s="35"/>
      <c r="ABM370" s="35"/>
      <c r="ABN370" s="35"/>
      <c r="ABO370" s="35">
        <v>3</v>
      </c>
      <c r="ABP370" s="35"/>
      <c r="ABQ370" s="35"/>
      <c r="ABR370" s="35"/>
      <c r="ABS370" s="35"/>
      <c r="ABT370" s="35"/>
      <c r="ABU370" s="35"/>
      <c r="ABV370" s="35"/>
      <c r="ABW370" s="35"/>
      <c r="ABX370" s="35"/>
      <c r="ABY370" s="35"/>
      <c r="ABZ370" s="35"/>
      <c r="ACA370" s="35"/>
      <c r="ACB370" s="35"/>
      <c r="ACC370" s="35"/>
      <c r="ACD370" s="35"/>
      <c r="ACE370" s="35"/>
      <c r="ACF370" s="35"/>
      <c r="ACG370" s="35"/>
      <c r="ACH370" s="35"/>
      <c r="ACI370" s="35"/>
      <c r="ACJ370" s="35"/>
      <c r="ACK370" s="35"/>
      <c r="ACL370" s="35"/>
      <c r="ACM370" s="35"/>
      <c r="ACN370" s="35"/>
      <c r="ACO370" s="35"/>
      <c r="ACP370" s="35"/>
      <c r="ACQ370" s="35"/>
      <c r="ACR370" s="35"/>
      <c r="ACS370" s="35"/>
      <c r="ACT370" s="35"/>
      <c r="ACU370" s="35"/>
      <c r="ACV370" s="35"/>
      <c r="ACW370" s="35"/>
      <c r="ACX370" s="35"/>
      <c r="ACY370" s="35"/>
      <c r="ACZ370" s="35"/>
      <c r="ADA370" s="35"/>
      <c r="ADB370" s="35"/>
      <c r="ADC370" s="35"/>
      <c r="ADD370" s="35"/>
      <c r="ADE370" s="35"/>
      <c r="ADF370" s="35"/>
      <c r="ADG370" s="35"/>
      <c r="ADH370" s="35"/>
      <c r="ADI370" s="35"/>
      <c r="ADJ370" s="35"/>
      <c r="ADK370" s="35"/>
      <c r="ADL370" s="35"/>
      <c r="ADM370" s="35"/>
      <c r="ADN370" s="35"/>
      <c r="ADO370" s="35"/>
      <c r="ADP370" s="35"/>
      <c r="ADQ370" s="35"/>
      <c r="ADR370" s="35"/>
      <c r="ADS370" s="35"/>
      <c r="ADT370" s="35"/>
      <c r="ADU370" s="35"/>
      <c r="ADV370" s="35"/>
      <c r="ADW370" s="35"/>
      <c r="ADX370" s="35"/>
      <c r="ADY370" s="26">
        <f t="shared" si="15"/>
        <v>0</v>
      </c>
      <c r="ADZ370" s="5"/>
    </row>
    <row r="371" spans="1:806" s="33" customFormat="1" x14ac:dyDescent="0.2">
      <c r="A371" s="38" t="s">
        <v>100</v>
      </c>
      <c r="B371" s="65">
        <f t="shared" si="14"/>
        <v>0</v>
      </c>
      <c r="C371" s="57">
        <v>10</v>
      </c>
      <c r="D371" s="59">
        <v>44557</v>
      </c>
      <c r="E371" s="67">
        <v>26.06</v>
      </c>
      <c r="F371" s="67">
        <f t="shared" si="13"/>
        <v>0</v>
      </c>
      <c r="G371" s="65">
        <v>40</v>
      </c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15"/>
      <c r="BF371" s="15"/>
      <c r="BG371" s="136"/>
      <c r="BH371" s="35"/>
      <c r="BI371" s="35"/>
      <c r="BJ371" s="35"/>
      <c r="BK371" s="35"/>
      <c r="BL371" s="35"/>
      <c r="BM371" s="35"/>
      <c r="BN371" s="35"/>
      <c r="BO371" s="35"/>
      <c r="BP371" s="35"/>
      <c r="BQ371" s="35"/>
      <c r="BR371" s="35"/>
      <c r="BS371" s="35"/>
      <c r="BT371" s="35"/>
      <c r="BU371" s="35"/>
      <c r="BV371" s="35"/>
      <c r="BW371" s="35"/>
      <c r="BX371" s="35"/>
      <c r="BY371" s="35"/>
      <c r="BZ371" s="35"/>
      <c r="CA371" s="35"/>
      <c r="CB371" s="35"/>
      <c r="CC371" s="35"/>
      <c r="CD371" s="35"/>
      <c r="CE371" s="35"/>
      <c r="CF371" s="35"/>
      <c r="CG371" s="35"/>
      <c r="CH371" s="35"/>
      <c r="CI371" s="35"/>
      <c r="CJ371" s="35"/>
      <c r="CK371" s="35"/>
      <c r="CL371" s="35"/>
      <c r="CM371" s="35"/>
      <c r="CN371" s="35"/>
      <c r="CO371" s="35"/>
      <c r="CP371" s="35"/>
      <c r="CQ371" s="35"/>
      <c r="CR371" s="35"/>
      <c r="CS371" s="35"/>
      <c r="CT371" s="35"/>
      <c r="CU371" s="35"/>
      <c r="CV371" s="35"/>
      <c r="CW371" s="35"/>
      <c r="CX371" s="35"/>
      <c r="CY371" s="35"/>
      <c r="CZ371" s="35"/>
      <c r="DA371" s="35"/>
      <c r="DB371" s="35"/>
      <c r="DC371" s="35"/>
      <c r="DD371" s="35"/>
      <c r="DE371" s="35"/>
      <c r="DF371" s="35"/>
      <c r="DG371" s="35"/>
      <c r="DH371" s="35"/>
      <c r="DI371" s="35"/>
      <c r="DJ371" s="35"/>
      <c r="DK371" s="35"/>
      <c r="DL371" s="35"/>
      <c r="DM371" s="35"/>
      <c r="DN371" s="35"/>
      <c r="DO371" s="35"/>
      <c r="DP371" s="35"/>
      <c r="DQ371" s="35"/>
      <c r="DR371" s="35"/>
      <c r="DS371" s="35"/>
      <c r="DT371" s="35"/>
      <c r="DU371" s="35"/>
      <c r="DV371" s="35"/>
      <c r="DW371" s="35"/>
      <c r="DX371" s="35"/>
      <c r="DY371" s="35"/>
      <c r="DZ371" s="35"/>
      <c r="EA371" s="35"/>
      <c r="EB371" s="35"/>
      <c r="EC371" s="35"/>
      <c r="ED371" s="35"/>
      <c r="EE371" s="35"/>
      <c r="EF371" s="35"/>
      <c r="EG371" s="35"/>
      <c r="EH371" s="35"/>
      <c r="EI371" s="35"/>
      <c r="EJ371" s="35"/>
      <c r="EK371" s="35"/>
      <c r="EL371" s="35"/>
      <c r="EM371" s="35"/>
      <c r="EN371" s="35"/>
      <c r="EO371" s="35"/>
      <c r="EP371" s="35"/>
      <c r="EQ371" s="35"/>
      <c r="ER371" s="35"/>
      <c r="ES371" s="35"/>
      <c r="ET371" s="35"/>
      <c r="EU371" s="35"/>
      <c r="EV371" s="35"/>
      <c r="EW371" s="35"/>
      <c r="EX371" s="35"/>
      <c r="EY371" s="35"/>
      <c r="EZ371" s="35"/>
      <c r="FA371" s="35"/>
      <c r="FB371" s="35"/>
      <c r="FC371" s="35"/>
      <c r="FD371" s="35"/>
      <c r="FE371" s="35"/>
      <c r="FF371" s="35"/>
      <c r="FG371" s="35"/>
      <c r="FH371" s="35"/>
      <c r="FI371" s="35"/>
      <c r="FJ371" s="35"/>
      <c r="FK371" s="35"/>
      <c r="FL371" s="35"/>
      <c r="FM371" s="35"/>
      <c r="FN371" s="35"/>
      <c r="FO371" s="35"/>
      <c r="FP371" s="35"/>
      <c r="FQ371" s="35"/>
      <c r="FR371" s="35"/>
      <c r="FS371" s="35"/>
      <c r="FT371" s="35"/>
      <c r="FU371" s="35"/>
      <c r="FV371" s="35"/>
      <c r="FW371" s="35"/>
      <c r="FX371" s="35"/>
      <c r="FY371" s="35"/>
      <c r="FZ371" s="35"/>
      <c r="GA371" s="35"/>
      <c r="GB371" s="35"/>
      <c r="GC371" s="35"/>
      <c r="GD371" s="35"/>
      <c r="GE371" s="35"/>
      <c r="GF371" s="35"/>
      <c r="GG371" s="35"/>
      <c r="GH371" s="35"/>
      <c r="GI371" s="35"/>
      <c r="GJ371" s="35"/>
      <c r="GK371" s="35"/>
      <c r="GL371" s="35"/>
      <c r="GM371" s="35"/>
      <c r="GN371" s="35"/>
      <c r="GO371" s="35"/>
      <c r="GP371" s="35"/>
      <c r="GQ371" s="35"/>
      <c r="GR371" s="35"/>
      <c r="GS371" s="35"/>
      <c r="GT371" s="35"/>
      <c r="GU371" s="35"/>
      <c r="GV371" s="35"/>
      <c r="GW371" s="35"/>
      <c r="GX371" s="35"/>
      <c r="GY371" s="35"/>
      <c r="GZ371" s="35"/>
      <c r="HA371" s="35"/>
      <c r="HB371" s="35"/>
      <c r="HC371" s="35"/>
      <c r="HD371" s="35"/>
      <c r="HE371" s="35"/>
      <c r="HF371" s="35"/>
      <c r="HG371" s="35"/>
      <c r="HH371" s="35"/>
      <c r="HI371" s="35"/>
      <c r="HJ371" s="35"/>
      <c r="HK371" s="35"/>
      <c r="HL371" s="35"/>
      <c r="HM371" s="35"/>
      <c r="HN371" s="35"/>
      <c r="HO371" s="35"/>
      <c r="HP371" s="35"/>
      <c r="HQ371" s="35"/>
      <c r="HR371" s="35"/>
      <c r="HS371" s="35"/>
      <c r="HT371" s="35"/>
      <c r="HU371" s="35"/>
      <c r="HV371" s="35"/>
      <c r="HW371" s="35"/>
      <c r="HX371" s="35"/>
      <c r="HY371" s="35"/>
      <c r="HZ371" s="35"/>
      <c r="IA371" s="35"/>
      <c r="IB371" s="35"/>
      <c r="IC371" s="35"/>
      <c r="ID371" s="35"/>
      <c r="IE371" s="35"/>
      <c r="IF371" s="35"/>
      <c r="IG371" s="35"/>
      <c r="IH371" s="35"/>
      <c r="II371" s="35"/>
      <c r="IJ371" s="35"/>
      <c r="IK371" s="35"/>
      <c r="IL371" s="35"/>
      <c r="IM371" s="35"/>
      <c r="IN371" s="35"/>
      <c r="IO371" s="35"/>
      <c r="IP371" s="35"/>
      <c r="IQ371" s="35"/>
      <c r="IR371" s="35"/>
      <c r="IS371" s="35"/>
      <c r="IT371" s="35"/>
      <c r="IU371" s="35"/>
      <c r="IV371" s="35"/>
      <c r="IW371" s="35"/>
      <c r="IX371" s="35"/>
      <c r="IY371" s="35"/>
      <c r="IZ371" s="35"/>
      <c r="JA371" s="35"/>
      <c r="JB371" s="35"/>
      <c r="JC371" s="35"/>
      <c r="JD371" s="35"/>
      <c r="JE371" s="35"/>
      <c r="JF371" s="35"/>
      <c r="JG371" s="35"/>
      <c r="JH371" s="35"/>
      <c r="JI371" s="35"/>
      <c r="JJ371" s="35"/>
      <c r="JK371" s="35"/>
      <c r="JL371" s="35"/>
      <c r="JM371" s="35"/>
      <c r="JN371" s="35"/>
      <c r="JO371" s="35"/>
      <c r="JP371" s="35"/>
      <c r="JQ371" s="35"/>
      <c r="JR371" s="35"/>
      <c r="JS371" s="35"/>
      <c r="JT371" s="35"/>
      <c r="JU371" s="35"/>
      <c r="JV371" s="35"/>
      <c r="JW371" s="35"/>
      <c r="JX371" s="35"/>
      <c r="JY371" s="35"/>
      <c r="JZ371" s="35"/>
      <c r="KA371" s="35"/>
      <c r="KB371" s="35"/>
      <c r="KC371" s="35"/>
      <c r="KD371" s="35"/>
      <c r="KE371" s="35"/>
      <c r="KF371" s="35"/>
      <c r="KG371" s="35"/>
      <c r="KH371" s="35"/>
      <c r="KI371" s="35"/>
      <c r="KJ371" s="35"/>
      <c r="KK371" s="35"/>
      <c r="KL371" s="35"/>
      <c r="KM371" s="35"/>
      <c r="KN371" s="35"/>
      <c r="KO371" s="35"/>
      <c r="KP371" s="35"/>
      <c r="KQ371" s="35"/>
      <c r="KR371" s="35"/>
      <c r="KS371" s="35"/>
      <c r="KT371" s="35"/>
      <c r="KU371" s="35"/>
      <c r="KV371" s="35"/>
      <c r="KW371" s="35"/>
      <c r="KX371" s="35"/>
      <c r="KY371" s="35"/>
      <c r="KZ371" s="35"/>
      <c r="LA371" s="35"/>
      <c r="LB371" s="35"/>
      <c r="LC371" s="35"/>
      <c r="LD371" s="35"/>
      <c r="LE371" s="35"/>
      <c r="LF371" s="35"/>
      <c r="LG371" s="35"/>
      <c r="LH371" s="35"/>
      <c r="LI371" s="35"/>
      <c r="LJ371" s="35"/>
      <c r="LK371" s="35"/>
      <c r="LL371" s="35"/>
      <c r="LM371" s="35"/>
      <c r="LN371" s="35"/>
      <c r="LO371" s="35"/>
      <c r="LP371" s="35"/>
      <c r="LQ371" s="35"/>
      <c r="LR371" s="35"/>
      <c r="LS371" s="35"/>
      <c r="LT371" s="35"/>
      <c r="LU371" s="35"/>
      <c r="LV371" s="35"/>
      <c r="LW371" s="35"/>
      <c r="LX371" s="35"/>
      <c r="LY371" s="35"/>
      <c r="LZ371" s="35"/>
      <c r="MA371" s="35"/>
      <c r="MB371" s="35"/>
      <c r="MC371" s="35"/>
      <c r="MD371" s="35"/>
      <c r="ME371" s="35"/>
      <c r="MF371" s="35"/>
      <c r="MG371" s="35"/>
      <c r="MH371" s="35"/>
      <c r="MI371" s="35"/>
      <c r="MJ371" s="35"/>
      <c r="MK371" s="35"/>
      <c r="ML371" s="35"/>
      <c r="MM371" s="35"/>
      <c r="MN371" s="35"/>
      <c r="MO371" s="35"/>
      <c r="MP371" s="35"/>
      <c r="MQ371" s="35"/>
      <c r="MR371" s="35"/>
      <c r="MS371" s="35"/>
      <c r="MT371" s="35">
        <v>30</v>
      </c>
      <c r="MU371" s="35"/>
      <c r="MV371" s="35"/>
      <c r="MW371" s="35"/>
      <c r="MX371" s="35"/>
      <c r="MY371" s="35"/>
      <c r="MZ371" s="35"/>
      <c r="NA371" s="35"/>
      <c r="NB371" s="35"/>
      <c r="NC371" s="35"/>
      <c r="ND371" s="35"/>
      <c r="NE371" s="35"/>
      <c r="NF371" s="35"/>
      <c r="NG371" s="35"/>
      <c r="NH371" s="35"/>
      <c r="NI371" s="35"/>
      <c r="NJ371" s="35"/>
      <c r="NK371" s="35"/>
      <c r="NL371" s="35"/>
      <c r="NM371" s="35"/>
      <c r="NN371" s="35"/>
      <c r="NO371" s="35"/>
      <c r="NP371" s="35"/>
      <c r="NQ371" s="35"/>
      <c r="NR371" s="35"/>
      <c r="NS371" s="35"/>
      <c r="NT371" s="35"/>
      <c r="NU371" s="35"/>
      <c r="NV371" s="35"/>
      <c r="NW371" s="35"/>
      <c r="NX371" s="35"/>
      <c r="NY371" s="35"/>
      <c r="NZ371" s="35"/>
      <c r="OA371" s="35"/>
      <c r="OB371" s="35"/>
      <c r="OC371" s="35"/>
      <c r="OD371" s="35"/>
      <c r="OE371" s="35"/>
      <c r="OF371" s="35"/>
      <c r="OG371" s="35"/>
      <c r="OH371" s="35"/>
      <c r="OI371" s="35"/>
      <c r="OJ371" s="35"/>
      <c r="OK371" s="35"/>
      <c r="OL371" s="35"/>
      <c r="OM371" s="35"/>
      <c r="ON371" s="35"/>
      <c r="OO371" s="35"/>
      <c r="OP371" s="35"/>
      <c r="OQ371" s="35"/>
      <c r="OR371" s="35"/>
      <c r="OS371" s="35"/>
      <c r="OT371" s="35"/>
      <c r="OU371" s="35"/>
      <c r="OV371" s="35"/>
      <c r="OW371" s="35"/>
      <c r="OX371" s="35"/>
      <c r="OY371" s="35"/>
      <c r="OZ371" s="35"/>
      <c r="PA371" s="35"/>
      <c r="PB371" s="35"/>
      <c r="PC371" s="35"/>
      <c r="PD371" s="35"/>
      <c r="PE371" s="35"/>
      <c r="PF371" s="35"/>
      <c r="PG371" s="35"/>
      <c r="PH371" s="35"/>
      <c r="PI371" s="35"/>
      <c r="PJ371" s="35"/>
      <c r="PK371" s="35"/>
      <c r="PL371" s="35"/>
      <c r="PM371" s="35"/>
      <c r="PN371" s="35"/>
      <c r="PO371" s="35"/>
      <c r="PP371" s="35"/>
      <c r="PQ371" s="35"/>
      <c r="PR371" s="35"/>
      <c r="PS371" s="35"/>
      <c r="PT371" s="35"/>
      <c r="PU371" s="35"/>
      <c r="PV371" s="35"/>
      <c r="PW371" s="35"/>
      <c r="PX371" s="35"/>
      <c r="PY371" s="35"/>
      <c r="PZ371" s="35"/>
      <c r="QA371" s="35"/>
      <c r="QB371" s="35"/>
      <c r="QC371" s="35"/>
      <c r="QD371" s="35"/>
      <c r="QE371" s="35"/>
      <c r="QF371" s="35"/>
      <c r="QG371" s="35"/>
      <c r="QH371" s="35"/>
      <c r="QI371" s="35"/>
      <c r="QJ371" s="35"/>
      <c r="QK371" s="35"/>
      <c r="QL371" s="35"/>
      <c r="QM371" s="35"/>
      <c r="QN371" s="35"/>
      <c r="QO371" s="35"/>
      <c r="QP371" s="35"/>
      <c r="QQ371" s="35"/>
      <c r="QR371" s="35"/>
      <c r="QS371" s="35"/>
      <c r="QT371" s="35"/>
      <c r="QU371" s="35"/>
      <c r="QV371" s="35"/>
      <c r="QW371" s="35"/>
      <c r="QX371" s="35"/>
      <c r="QY371" s="35"/>
      <c r="QZ371" s="35"/>
      <c r="RA371" s="35"/>
      <c r="RB371" s="35"/>
      <c r="RC371" s="35"/>
      <c r="RD371" s="35"/>
      <c r="RE371" s="35"/>
      <c r="RF371" s="35"/>
      <c r="RG371" s="35"/>
      <c r="RH371" s="35"/>
      <c r="RI371" s="35"/>
      <c r="RJ371" s="35"/>
      <c r="RK371" s="35"/>
      <c r="RL371" s="35"/>
      <c r="RM371" s="35"/>
      <c r="RN371" s="35"/>
      <c r="RO371" s="35"/>
      <c r="RP371" s="35"/>
      <c r="RQ371" s="35"/>
      <c r="RR371" s="35"/>
      <c r="RS371" s="35"/>
      <c r="RT371" s="35"/>
      <c r="RU371" s="35"/>
      <c r="RV371" s="35"/>
      <c r="RW371" s="35"/>
      <c r="RX371" s="35"/>
      <c r="RY371" s="35"/>
      <c r="RZ371" s="35"/>
      <c r="SA371" s="35"/>
      <c r="SB371" s="35"/>
      <c r="SC371" s="35"/>
      <c r="SD371" s="35"/>
      <c r="SE371" s="35"/>
      <c r="SF371" s="35"/>
      <c r="SG371" s="35"/>
      <c r="SH371" s="35"/>
      <c r="SI371" s="35"/>
      <c r="SJ371" s="35"/>
      <c r="SK371" s="35"/>
      <c r="SL371" s="35"/>
      <c r="SM371" s="35"/>
      <c r="SN371" s="35"/>
      <c r="SO371" s="35"/>
      <c r="SP371" s="35"/>
      <c r="SQ371" s="35"/>
      <c r="SR371" s="35"/>
      <c r="SS371" s="35"/>
      <c r="ST371" s="35"/>
      <c r="SU371" s="35"/>
      <c r="SV371" s="35"/>
      <c r="SW371" s="35"/>
      <c r="SX371" s="35"/>
      <c r="SY371" s="35"/>
      <c r="SZ371" s="35"/>
      <c r="TA371" s="35"/>
      <c r="TB371" s="35"/>
      <c r="TC371" s="35"/>
      <c r="TD371" s="35"/>
      <c r="TE371" s="35"/>
      <c r="TF371" s="35"/>
      <c r="TG371" s="35"/>
      <c r="TH371" s="35"/>
      <c r="TI371" s="35"/>
      <c r="TJ371" s="35"/>
      <c r="TK371" s="35"/>
      <c r="TL371" s="35"/>
      <c r="TM371" s="35"/>
      <c r="TN371" s="35"/>
      <c r="TO371" s="35"/>
      <c r="TP371" s="35"/>
      <c r="TQ371" s="35"/>
      <c r="TR371" s="35">
        <v>10</v>
      </c>
      <c r="TS371" s="35"/>
      <c r="TT371" s="35"/>
      <c r="TU371" s="35"/>
      <c r="TV371" s="35"/>
      <c r="TW371" s="35"/>
      <c r="TX371" s="35"/>
      <c r="TY371" s="35"/>
      <c r="TZ371" s="35"/>
      <c r="UA371" s="35"/>
      <c r="UB371" s="35"/>
      <c r="UC371" s="35"/>
      <c r="UD371" s="35"/>
      <c r="UE371" s="35"/>
      <c r="UF371" s="35"/>
      <c r="UG371" s="35"/>
      <c r="UH371" s="35"/>
      <c r="UI371" s="35"/>
      <c r="UJ371" s="35"/>
      <c r="UK371" s="35"/>
      <c r="UL371" s="35"/>
      <c r="UM371" s="35"/>
      <c r="UN371" s="35"/>
      <c r="UO371" s="35"/>
      <c r="UP371" s="35"/>
      <c r="UQ371" s="35"/>
      <c r="UR371" s="35"/>
      <c r="US371" s="35"/>
      <c r="UT371" s="35"/>
      <c r="UU371" s="35"/>
      <c r="UV371" s="35"/>
      <c r="UW371" s="35"/>
      <c r="UX371" s="35"/>
      <c r="UY371" s="35"/>
      <c r="UZ371" s="35"/>
      <c r="VA371" s="35"/>
      <c r="VB371" s="35"/>
      <c r="VC371" s="35"/>
      <c r="VD371" s="35"/>
      <c r="VE371" s="35"/>
      <c r="VF371" s="35"/>
      <c r="VG371" s="35"/>
      <c r="VH371" s="35"/>
      <c r="VI371" s="35"/>
      <c r="VJ371" s="35"/>
      <c r="VK371" s="35"/>
      <c r="VL371" s="35"/>
      <c r="VM371" s="35"/>
      <c r="VN371" s="35"/>
      <c r="VO371" s="35"/>
      <c r="VP371" s="35"/>
      <c r="VQ371" s="35"/>
      <c r="VR371" s="35"/>
      <c r="VS371" s="35"/>
      <c r="VT371" s="35"/>
      <c r="VU371" s="35"/>
      <c r="VV371" s="35"/>
      <c r="VW371" s="35"/>
      <c r="VX371" s="35"/>
      <c r="VY371" s="35"/>
      <c r="VZ371" s="35"/>
      <c r="WA371" s="35"/>
      <c r="WB371" s="35"/>
      <c r="WC371" s="35"/>
      <c r="WD371" s="35"/>
      <c r="WE371" s="35"/>
      <c r="WF371" s="35"/>
      <c r="WG371" s="35"/>
      <c r="WH371" s="35"/>
      <c r="WI371" s="35"/>
      <c r="WJ371" s="35"/>
      <c r="WK371" s="35"/>
      <c r="WL371" s="35"/>
      <c r="WM371" s="35"/>
      <c r="WN371" s="35"/>
      <c r="WO371" s="35"/>
      <c r="WP371" s="35"/>
      <c r="WQ371" s="35"/>
      <c r="WR371" s="35"/>
      <c r="WS371" s="35"/>
      <c r="WT371" s="35"/>
      <c r="WU371" s="35"/>
      <c r="WV371" s="35"/>
      <c r="WW371" s="35"/>
      <c r="WX371" s="35"/>
      <c r="WY371" s="35"/>
      <c r="WZ371" s="35"/>
      <c r="XA371" s="35"/>
      <c r="XB371" s="35"/>
      <c r="XC371" s="35"/>
      <c r="XD371" s="35"/>
      <c r="XE371" s="35"/>
      <c r="XF371" s="35"/>
      <c r="XG371" s="35"/>
      <c r="XH371" s="35"/>
      <c r="XI371" s="35"/>
      <c r="XJ371" s="35"/>
      <c r="XK371" s="35"/>
      <c r="XL371" s="35"/>
      <c r="XM371" s="35"/>
      <c r="XN371" s="35"/>
      <c r="XO371" s="35"/>
      <c r="XP371" s="35"/>
      <c r="XQ371" s="35"/>
      <c r="XR371" s="35"/>
      <c r="XS371" s="35"/>
      <c r="XT371" s="35"/>
      <c r="XU371" s="35"/>
      <c r="XV371" s="35"/>
      <c r="XW371" s="35"/>
      <c r="XX371" s="35"/>
      <c r="XY371" s="35"/>
      <c r="XZ371" s="35"/>
      <c r="YA371" s="35"/>
      <c r="YB371" s="35"/>
      <c r="YC371" s="35"/>
      <c r="YD371" s="35"/>
      <c r="YE371" s="35"/>
      <c r="YF371" s="35"/>
      <c r="YG371" s="35"/>
      <c r="YH371" s="35"/>
      <c r="YI371" s="35"/>
      <c r="YJ371" s="35"/>
      <c r="YK371" s="35"/>
      <c r="YL371" s="35"/>
      <c r="YM371" s="35"/>
      <c r="YN371" s="35"/>
      <c r="YO371" s="35"/>
      <c r="YP371" s="35"/>
      <c r="YQ371" s="35"/>
      <c r="YR371" s="35"/>
      <c r="YS371" s="35"/>
      <c r="YT371" s="35"/>
      <c r="YU371" s="35"/>
      <c r="YV371" s="35"/>
      <c r="YW371" s="35"/>
      <c r="YX371" s="35"/>
      <c r="YY371" s="35"/>
      <c r="YZ371" s="35"/>
      <c r="ZA371" s="35"/>
      <c r="ZB371" s="35"/>
      <c r="ZC371" s="35"/>
      <c r="ZD371" s="35"/>
      <c r="ZE371" s="35"/>
      <c r="ZF371" s="35"/>
      <c r="ZG371" s="35"/>
      <c r="ZH371" s="35"/>
      <c r="ZI371" s="35"/>
      <c r="ZJ371" s="35"/>
      <c r="ZK371" s="35"/>
      <c r="ZL371" s="35"/>
      <c r="ZM371" s="35"/>
      <c r="ZN371" s="35"/>
      <c r="ZO371" s="35"/>
      <c r="ZP371" s="35"/>
      <c r="ZQ371" s="35"/>
      <c r="ZR371" s="35"/>
      <c r="ZS371" s="35"/>
      <c r="ZT371" s="35"/>
      <c r="ZU371" s="35"/>
      <c r="ZV371" s="35"/>
      <c r="ZW371" s="35"/>
      <c r="ZX371" s="35"/>
      <c r="ZY371" s="35"/>
      <c r="ZZ371" s="35"/>
      <c r="AAA371" s="35"/>
      <c r="AAB371" s="35"/>
      <c r="AAC371" s="35"/>
      <c r="AAD371" s="35"/>
      <c r="AAE371" s="35"/>
      <c r="AAF371" s="35"/>
      <c r="AAG371" s="35"/>
      <c r="AAH371" s="35"/>
      <c r="AAI371" s="35"/>
      <c r="AAJ371" s="35"/>
      <c r="AAK371" s="35"/>
      <c r="AAL371" s="35"/>
      <c r="AAM371" s="35"/>
      <c r="AAN371" s="35"/>
      <c r="AAO371" s="35"/>
      <c r="AAP371" s="35"/>
      <c r="AAQ371" s="35"/>
      <c r="AAR371" s="35"/>
      <c r="AAS371" s="35"/>
      <c r="AAT371" s="35"/>
      <c r="AAU371" s="35"/>
      <c r="AAV371" s="35"/>
      <c r="AAW371" s="35"/>
      <c r="AAX371" s="35"/>
      <c r="AAY371" s="35"/>
      <c r="AAZ371" s="35"/>
      <c r="ABA371" s="35"/>
      <c r="ABB371" s="35"/>
      <c r="ABC371" s="35"/>
      <c r="ABD371" s="35"/>
      <c r="ABE371" s="35"/>
      <c r="ABF371" s="35"/>
      <c r="ABG371" s="35"/>
      <c r="ABH371" s="35"/>
      <c r="ABI371" s="35"/>
      <c r="ABJ371" s="35"/>
      <c r="ABK371" s="35"/>
      <c r="ABL371" s="35"/>
      <c r="ABM371" s="35"/>
      <c r="ABN371" s="35"/>
      <c r="ABO371" s="35"/>
      <c r="ABP371" s="35"/>
      <c r="ABQ371" s="35"/>
      <c r="ABR371" s="35"/>
      <c r="ABS371" s="35"/>
      <c r="ABT371" s="35"/>
      <c r="ABU371" s="35"/>
      <c r="ABV371" s="35"/>
      <c r="ABW371" s="35"/>
      <c r="ABX371" s="35"/>
      <c r="ABY371" s="35"/>
      <c r="ABZ371" s="35"/>
      <c r="ACA371" s="35"/>
      <c r="ACB371" s="35"/>
      <c r="ACC371" s="35"/>
      <c r="ACD371" s="35"/>
      <c r="ACE371" s="35"/>
      <c r="ACF371" s="35"/>
      <c r="ACG371" s="35"/>
      <c r="ACH371" s="35"/>
      <c r="ACI371" s="35"/>
      <c r="ACJ371" s="35"/>
      <c r="ACK371" s="35"/>
      <c r="ACL371" s="35"/>
      <c r="ACM371" s="35"/>
      <c r="ACN371" s="35"/>
      <c r="ACO371" s="35"/>
      <c r="ACP371" s="35"/>
      <c r="ACQ371" s="35"/>
      <c r="ACR371" s="35"/>
      <c r="ACS371" s="35"/>
      <c r="ACT371" s="35"/>
      <c r="ACU371" s="35"/>
      <c r="ACV371" s="35"/>
      <c r="ACW371" s="35"/>
      <c r="ACX371" s="35"/>
      <c r="ACY371" s="35"/>
      <c r="ACZ371" s="35"/>
      <c r="ADA371" s="35"/>
      <c r="ADB371" s="35"/>
      <c r="ADC371" s="35"/>
      <c r="ADD371" s="35"/>
      <c r="ADE371" s="35"/>
      <c r="ADF371" s="35"/>
      <c r="ADG371" s="35"/>
      <c r="ADH371" s="35"/>
      <c r="ADI371" s="35"/>
      <c r="ADJ371" s="35"/>
      <c r="ADK371" s="35"/>
      <c r="ADL371" s="35"/>
      <c r="ADM371" s="35"/>
      <c r="ADN371" s="35"/>
      <c r="ADO371" s="35"/>
      <c r="ADP371" s="35"/>
      <c r="ADQ371" s="35"/>
      <c r="ADR371" s="35"/>
      <c r="ADS371" s="35"/>
      <c r="ADT371" s="35"/>
      <c r="ADU371" s="35"/>
      <c r="ADV371" s="35"/>
      <c r="ADW371" s="35"/>
      <c r="ADX371" s="35"/>
      <c r="ADY371" s="26">
        <f t="shared" si="15"/>
        <v>0</v>
      </c>
      <c r="ADZ371" s="5"/>
    </row>
    <row r="372" spans="1:806" s="33" customFormat="1" x14ac:dyDescent="0.2">
      <c r="A372" s="38" t="s">
        <v>193</v>
      </c>
      <c r="B372" s="65">
        <f t="shared" si="14"/>
        <v>0</v>
      </c>
      <c r="C372" s="57">
        <v>1</v>
      </c>
      <c r="D372" s="59">
        <v>44802</v>
      </c>
      <c r="E372" s="67">
        <v>61.69</v>
      </c>
      <c r="F372" s="67">
        <f t="shared" si="13"/>
        <v>0</v>
      </c>
      <c r="G372" s="6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15"/>
      <c r="BF372" s="15"/>
      <c r="BG372" s="136"/>
      <c r="BH372" s="35"/>
      <c r="BI372" s="35"/>
      <c r="BJ372" s="35"/>
      <c r="BK372" s="35"/>
      <c r="BL372" s="35"/>
      <c r="BM372" s="35"/>
      <c r="BN372" s="35"/>
      <c r="BO372" s="35"/>
      <c r="BP372" s="35"/>
      <c r="BQ372" s="35"/>
      <c r="BR372" s="35"/>
      <c r="BS372" s="35"/>
      <c r="BT372" s="35"/>
      <c r="BU372" s="35"/>
      <c r="BV372" s="35"/>
      <c r="BW372" s="35"/>
      <c r="BX372" s="35"/>
      <c r="BY372" s="35"/>
      <c r="BZ372" s="35"/>
      <c r="CA372" s="35"/>
      <c r="CB372" s="35"/>
      <c r="CC372" s="35"/>
      <c r="CD372" s="35"/>
      <c r="CE372" s="35"/>
      <c r="CF372" s="35"/>
      <c r="CG372" s="35"/>
      <c r="CH372" s="35"/>
      <c r="CI372" s="35"/>
      <c r="CJ372" s="35"/>
      <c r="CK372" s="35"/>
      <c r="CL372" s="35"/>
      <c r="CM372" s="35"/>
      <c r="CN372" s="35"/>
      <c r="CO372" s="35"/>
      <c r="CP372" s="35"/>
      <c r="CQ372" s="35"/>
      <c r="CR372" s="35"/>
      <c r="CS372" s="35"/>
      <c r="CT372" s="35"/>
      <c r="CU372" s="35"/>
      <c r="CV372" s="35"/>
      <c r="CW372" s="35"/>
      <c r="CX372" s="35"/>
      <c r="CY372" s="35"/>
      <c r="CZ372" s="35"/>
      <c r="DA372" s="35"/>
      <c r="DB372" s="35"/>
      <c r="DC372" s="35"/>
      <c r="DD372" s="35"/>
      <c r="DE372" s="35"/>
      <c r="DF372" s="35"/>
      <c r="DG372" s="35"/>
      <c r="DH372" s="35"/>
      <c r="DI372" s="35"/>
      <c r="DJ372" s="35"/>
      <c r="DK372" s="35"/>
      <c r="DL372" s="35"/>
      <c r="DM372" s="35"/>
      <c r="DN372" s="35"/>
      <c r="DO372" s="35"/>
      <c r="DP372" s="35"/>
      <c r="DQ372" s="35"/>
      <c r="DR372" s="35"/>
      <c r="DS372" s="35"/>
      <c r="DT372" s="35"/>
      <c r="DU372" s="35"/>
      <c r="DV372" s="35"/>
      <c r="DW372" s="35"/>
      <c r="DX372" s="35"/>
      <c r="DY372" s="35"/>
      <c r="DZ372" s="35"/>
      <c r="EA372" s="35"/>
      <c r="EB372" s="35"/>
      <c r="EC372" s="35"/>
      <c r="ED372" s="35"/>
      <c r="EE372" s="35"/>
      <c r="EF372" s="35"/>
      <c r="EG372" s="35"/>
      <c r="EH372" s="35"/>
      <c r="EI372" s="35"/>
      <c r="EJ372" s="35"/>
      <c r="EK372" s="35"/>
      <c r="EL372" s="35"/>
      <c r="EM372" s="35"/>
      <c r="EN372" s="35"/>
      <c r="EO372" s="35"/>
      <c r="EP372" s="35"/>
      <c r="EQ372" s="35"/>
      <c r="ER372" s="35"/>
      <c r="ES372" s="35"/>
      <c r="ET372" s="35"/>
      <c r="EU372" s="35"/>
      <c r="EV372" s="35"/>
      <c r="EW372" s="35"/>
      <c r="EX372" s="35"/>
      <c r="EY372" s="35"/>
      <c r="EZ372" s="35"/>
      <c r="FA372" s="35"/>
      <c r="FB372" s="35"/>
      <c r="FC372" s="35"/>
      <c r="FD372" s="35"/>
      <c r="FE372" s="35"/>
      <c r="FF372" s="35"/>
      <c r="FG372" s="35"/>
      <c r="FH372" s="35"/>
      <c r="FI372" s="35"/>
      <c r="FJ372" s="35"/>
      <c r="FK372" s="35"/>
      <c r="FL372" s="35"/>
      <c r="FM372" s="35"/>
      <c r="FN372" s="35"/>
      <c r="FO372" s="35"/>
      <c r="FP372" s="35"/>
      <c r="FQ372" s="35"/>
      <c r="FR372" s="35"/>
      <c r="FS372" s="35"/>
      <c r="FT372" s="35"/>
      <c r="FU372" s="35"/>
      <c r="FV372" s="35"/>
      <c r="FW372" s="35"/>
      <c r="FX372" s="35"/>
      <c r="FY372" s="35"/>
      <c r="FZ372" s="35"/>
      <c r="GA372" s="35"/>
      <c r="GB372" s="35"/>
      <c r="GC372" s="35"/>
      <c r="GD372" s="35"/>
      <c r="GE372" s="35"/>
      <c r="GF372" s="35"/>
      <c r="GG372" s="35"/>
      <c r="GH372" s="35"/>
      <c r="GI372" s="35"/>
      <c r="GJ372" s="35"/>
      <c r="GK372" s="35"/>
      <c r="GL372" s="35"/>
      <c r="GM372" s="35"/>
      <c r="GN372" s="35"/>
      <c r="GO372" s="35"/>
      <c r="GP372" s="35"/>
      <c r="GQ372" s="35"/>
      <c r="GR372" s="35">
        <v>1</v>
      </c>
      <c r="GS372" s="35"/>
      <c r="GT372" s="35"/>
      <c r="GU372" s="35"/>
      <c r="GV372" s="35"/>
      <c r="GW372" s="35"/>
      <c r="GX372" s="35"/>
      <c r="GY372" s="35"/>
      <c r="GZ372" s="35"/>
      <c r="HA372" s="35"/>
      <c r="HB372" s="35"/>
      <c r="HC372" s="35"/>
      <c r="HD372" s="35"/>
      <c r="HE372" s="35"/>
      <c r="HF372" s="35"/>
      <c r="HG372" s="35"/>
      <c r="HH372" s="35"/>
      <c r="HI372" s="35"/>
      <c r="HJ372" s="35"/>
      <c r="HK372" s="35"/>
      <c r="HL372" s="35"/>
      <c r="HM372" s="35"/>
      <c r="HN372" s="35"/>
      <c r="HO372" s="35"/>
      <c r="HP372" s="35"/>
      <c r="HQ372" s="35"/>
      <c r="HR372" s="35"/>
      <c r="HS372" s="35"/>
      <c r="HT372" s="35"/>
      <c r="HU372" s="35"/>
      <c r="HV372" s="35"/>
      <c r="HW372" s="35"/>
      <c r="HX372" s="35"/>
      <c r="HY372" s="35"/>
      <c r="HZ372" s="35"/>
      <c r="IA372" s="35"/>
      <c r="IB372" s="35"/>
      <c r="IC372" s="35"/>
      <c r="ID372" s="35">
        <v>1</v>
      </c>
      <c r="IE372" s="35"/>
      <c r="IF372" s="35"/>
      <c r="IG372" s="35"/>
      <c r="IH372" s="35"/>
      <c r="II372" s="35"/>
      <c r="IJ372" s="35"/>
      <c r="IK372" s="35"/>
      <c r="IL372" s="35">
        <v>4</v>
      </c>
      <c r="IM372" s="35"/>
      <c r="IN372" s="35"/>
      <c r="IO372" s="35"/>
      <c r="IP372" s="35"/>
      <c r="IQ372" s="35"/>
      <c r="IR372" s="35">
        <v>1</v>
      </c>
      <c r="IS372" s="35"/>
      <c r="IT372" s="35"/>
      <c r="IU372" s="35"/>
      <c r="IV372" s="35"/>
      <c r="IW372" s="35"/>
      <c r="IX372" s="35"/>
      <c r="IY372" s="35"/>
      <c r="IZ372" s="35"/>
      <c r="JA372" s="35"/>
      <c r="JB372" s="35"/>
      <c r="JC372" s="35"/>
      <c r="JD372" s="35"/>
      <c r="JE372" s="35"/>
      <c r="JF372" s="35"/>
      <c r="JG372" s="35"/>
      <c r="JH372" s="35"/>
      <c r="JI372" s="35"/>
      <c r="JJ372" s="35"/>
      <c r="JK372" s="35"/>
      <c r="JL372" s="35"/>
      <c r="JM372" s="35"/>
      <c r="JN372" s="35"/>
      <c r="JO372" s="35"/>
      <c r="JP372" s="35"/>
      <c r="JQ372" s="35"/>
      <c r="JR372" s="35"/>
      <c r="JS372" s="35"/>
      <c r="JT372" s="35"/>
      <c r="JU372" s="35"/>
      <c r="JV372" s="35"/>
      <c r="JW372" s="35"/>
      <c r="JX372" s="35"/>
      <c r="JY372" s="35"/>
      <c r="JZ372" s="35"/>
      <c r="KA372" s="35"/>
      <c r="KB372" s="35"/>
      <c r="KC372" s="35"/>
      <c r="KD372" s="35"/>
      <c r="KE372" s="35"/>
      <c r="KF372" s="35"/>
      <c r="KG372" s="35"/>
      <c r="KH372" s="35"/>
      <c r="KI372" s="35"/>
      <c r="KJ372" s="35"/>
      <c r="KK372" s="35"/>
      <c r="KL372" s="35"/>
      <c r="KM372" s="35"/>
      <c r="KN372" s="35"/>
      <c r="KO372" s="35"/>
      <c r="KP372" s="35"/>
      <c r="KQ372" s="35"/>
      <c r="KR372" s="35"/>
      <c r="KS372" s="35"/>
      <c r="KT372" s="35"/>
      <c r="KU372" s="35"/>
      <c r="KV372" s="35"/>
      <c r="KW372" s="35"/>
      <c r="KX372" s="35"/>
      <c r="KY372" s="35"/>
      <c r="KZ372" s="35"/>
      <c r="LA372" s="35"/>
      <c r="LB372" s="35"/>
      <c r="LC372" s="35"/>
      <c r="LD372" s="35"/>
      <c r="LE372" s="35"/>
      <c r="LF372" s="35"/>
      <c r="LG372" s="35"/>
      <c r="LH372" s="35"/>
      <c r="LI372" s="35"/>
      <c r="LJ372" s="35"/>
      <c r="LK372" s="35"/>
      <c r="LL372" s="35"/>
      <c r="LM372" s="35"/>
      <c r="LN372" s="35"/>
      <c r="LO372" s="35"/>
      <c r="LP372" s="35"/>
      <c r="LQ372" s="35"/>
      <c r="LR372" s="35"/>
      <c r="LS372" s="35"/>
      <c r="LT372" s="35"/>
      <c r="LU372" s="35"/>
      <c r="LV372" s="35"/>
      <c r="LW372" s="35"/>
      <c r="LX372" s="35"/>
      <c r="LY372" s="35"/>
      <c r="LZ372" s="35"/>
      <c r="MA372" s="35"/>
      <c r="MB372" s="35"/>
      <c r="MC372" s="35"/>
      <c r="MD372" s="35"/>
      <c r="ME372" s="35"/>
      <c r="MF372" s="35"/>
      <c r="MG372" s="35"/>
      <c r="MH372" s="35"/>
      <c r="MI372" s="35"/>
      <c r="MJ372" s="35"/>
      <c r="MK372" s="35"/>
      <c r="ML372" s="35"/>
      <c r="MM372" s="35"/>
      <c r="MN372" s="35"/>
      <c r="MO372" s="35"/>
      <c r="MP372" s="35"/>
      <c r="MQ372" s="35"/>
      <c r="MR372" s="35"/>
      <c r="MS372" s="35"/>
      <c r="MT372" s="35"/>
      <c r="MU372" s="35"/>
      <c r="MV372" s="35"/>
      <c r="MW372" s="35"/>
      <c r="MX372" s="35"/>
      <c r="MY372" s="35"/>
      <c r="MZ372" s="35"/>
      <c r="NA372" s="35"/>
      <c r="NB372" s="35"/>
      <c r="NC372" s="35"/>
      <c r="ND372" s="35"/>
      <c r="NE372" s="35"/>
      <c r="NF372" s="35"/>
      <c r="NG372" s="35"/>
      <c r="NH372" s="35"/>
      <c r="NI372" s="35"/>
      <c r="NJ372" s="35"/>
      <c r="NK372" s="35"/>
      <c r="NL372" s="35"/>
      <c r="NM372" s="35"/>
      <c r="NN372" s="35"/>
      <c r="NO372" s="35"/>
      <c r="NP372" s="35"/>
      <c r="NQ372" s="35"/>
      <c r="NR372" s="35"/>
      <c r="NS372" s="35"/>
      <c r="NT372" s="35"/>
      <c r="NU372" s="35"/>
      <c r="NV372" s="35"/>
      <c r="NW372" s="35"/>
      <c r="NX372" s="35"/>
      <c r="NY372" s="35"/>
      <c r="NZ372" s="35"/>
      <c r="OA372" s="35"/>
      <c r="OB372" s="35"/>
      <c r="OC372" s="35"/>
      <c r="OD372" s="35"/>
      <c r="OE372" s="35"/>
      <c r="OF372" s="35"/>
      <c r="OG372" s="35"/>
      <c r="OH372" s="35"/>
      <c r="OI372" s="35"/>
      <c r="OJ372" s="35"/>
      <c r="OK372" s="35"/>
      <c r="OL372" s="35"/>
      <c r="OM372" s="35"/>
      <c r="ON372" s="35"/>
      <c r="OO372" s="35"/>
      <c r="OP372" s="35"/>
      <c r="OQ372" s="35"/>
      <c r="OR372" s="35"/>
      <c r="OS372" s="35"/>
      <c r="OT372" s="35"/>
      <c r="OU372" s="35"/>
      <c r="OV372" s="35"/>
      <c r="OW372" s="35"/>
      <c r="OX372" s="35"/>
      <c r="OY372" s="35"/>
      <c r="OZ372" s="35"/>
      <c r="PA372" s="35"/>
      <c r="PB372" s="35"/>
      <c r="PC372" s="35"/>
      <c r="PD372" s="35"/>
      <c r="PE372" s="35"/>
      <c r="PF372" s="35"/>
      <c r="PG372" s="35"/>
      <c r="PH372" s="35"/>
      <c r="PI372" s="35"/>
      <c r="PJ372" s="35"/>
      <c r="PK372" s="35"/>
      <c r="PL372" s="35"/>
      <c r="PM372" s="35"/>
      <c r="PN372" s="35"/>
      <c r="PO372" s="35"/>
      <c r="PP372" s="35"/>
      <c r="PQ372" s="35"/>
      <c r="PR372" s="35"/>
      <c r="PS372" s="35"/>
      <c r="PT372" s="35"/>
      <c r="PU372" s="35"/>
      <c r="PV372" s="35"/>
      <c r="PW372" s="35"/>
      <c r="PX372" s="35"/>
      <c r="PY372" s="35"/>
      <c r="PZ372" s="35"/>
      <c r="QA372" s="35"/>
      <c r="QB372" s="35"/>
      <c r="QC372" s="35"/>
      <c r="QD372" s="35"/>
      <c r="QE372" s="35"/>
      <c r="QF372" s="35"/>
      <c r="QG372" s="35"/>
      <c r="QH372" s="35"/>
      <c r="QI372" s="35"/>
      <c r="QJ372" s="35"/>
      <c r="QK372" s="35"/>
      <c r="QL372" s="35"/>
      <c r="QM372" s="35"/>
      <c r="QN372" s="35"/>
      <c r="QO372" s="35"/>
      <c r="QP372" s="35"/>
      <c r="QQ372" s="35"/>
      <c r="QR372" s="35"/>
      <c r="QS372" s="35"/>
      <c r="QT372" s="35"/>
      <c r="QU372" s="35"/>
      <c r="QV372" s="35"/>
      <c r="QW372" s="35"/>
      <c r="QX372" s="35"/>
      <c r="QY372" s="35"/>
      <c r="QZ372" s="35"/>
      <c r="RA372" s="35"/>
      <c r="RB372" s="35"/>
      <c r="RC372" s="35"/>
      <c r="RD372" s="35"/>
      <c r="RE372" s="35"/>
      <c r="RF372" s="35"/>
      <c r="RG372" s="35"/>
      <c r="RH372" s="35"/>
      <c r="RI372" s="35"/>
      <c r="RJ372" s="35"/>
      <c r="RK372" s="35"/>
      <c r="RL372" s="35"/>
      <c r="RM372" s="35"/>
      <c r="RN372" s="35"/>
      <c r="RO372" s="35"/>
      <c r="RP372" s="35"/>
      <c r="RQ372" s="35"/>
      <c r="RR372" s="35"/>
      <c r="RS372" s="35"/>
      <c r="RT372" s="35"/>
      <c r="RU372" s="35"/>
      <c r="RV372" s="35"/>
      <c r="RW372" s="35"/>
      <c r="RX372" s="35"/>
      <c r="RY372" s="35"/>
      <c r="RZ372" s="35"/>
      <c r="SA372" s="35"/>
      <c r="SB372" s="35"/>
      <c r="SC372" s="35"/>
      <c r="SD372" s="35"/>
      <c r="SE372" s="35"/>
      <c r="SF372" s="35"/>
      <c r="SG372" s="35"/>
      <c r="SH372" s="35"/>
      <c r="SI372" s="35"/>
      <c r="SJ372" s="35"/>
      <c r="SK372" s="35"/>
      <c r="SL372" s="35"/>
      <c r="SM372" s="35"/>
      <c r="SN372" s="35"/>
      <c r="SO372" s="35"/>
      <c r="SP372" s="35"/>
      <c r="SQ372" s="35"/>
      <c r="SR372" s="35"/>
      <c r="SS372" s="35"/>
      <c r="ST372" s="35"/>
      <c r="SU372" s="35"/>
      <c r="SV372" s="35"/>
      <c r="SW372" s="35"/>
      <c r="SX372" s="35"/>
      <c r="SY372" s="35"/>
      <c r="SZ372" s="35"/>
      <c r="TA372" s="35"/>
      <c r="TB372" s="35"/>
      <c r="TC372" s="35"/>
      <c r="TD372" s="35"/>
      <c r="TE372" s="35"/>
      <c r="TF372" s="35"/>
      <c r="TG372" s="35"/>
      <c r="TH372" s="35"/>
      <c r="TI372" s="35"/>
      <c r="TJ372" s="35"/>
      <c r="TK372" s="35"/>
      <c r="TL372" s="35"/>
      <c r="TM372" s="35"/>
      <c r="TN372" s="35"/>
      <c r="TO372" s="35"/>
      <c r="TP372" s="35"/>
      <c r="TQ372" s="35"/>
      <c r="TR372" s="35"/>
      <c r="TS372" s="35"/>
      <c r="TT372" s="35"/>
      <c r="TU372" s="35"/>
      <c r="TV372" s="35"/>
      <c r="TW372" s="35"/>
      <c r="TX372" s="35"/>
      <c r="TY372" s="35"/>
      <c r="TZ372" s="35"/>
      <c r="UA372" s="35"/>
      <c r="UB372" s="35"/>
      <c r="UC372" s="35"/>
      <c r="UD372" s="35"/>
      <c r="UE372" s="35"/>
      <c r="UF372" s="35"/>
      <c r="UG372" s="35"/>
      <c r="UH372" s="35"/>
      <c r="UI372" s="35"/>
      <c r="UJ372" s="35"/>
      <c r="UK372" s="35"/>
      <c r="UL372" s="35"/>
      <c r="UM372" s="35"/>
      <c r="UN372" s="35"/>
      <c r="UO372" s="35"/>
      <c r="UP372" s="35"/>
      <c r="UQ372" s="35"/>
      <c r="UR372" s="35"/>
      <c r="US372" s="35"/>
      <c r="UT372" s="35"/>
      <c r="UU372" s="35"/>
      <c r="UV372" s="35"/>
      <c r="UW372" s="35"/>
      <c r="UX372" s="35"/>
      <c r="UY372" s="35"/>
      <c r="UZ372" s="35"/>
      <c r="VA372" s="35"/>
      <c r="VB372" s="35"/>
      <c r="VC372" s="35"/>
      <c r="VD372" s="35"/>
      <c r="VE372" s="35"/>
      <c r="VF372" s="35"/>
      <c r="VG372" s="35">
        <v>1</v>
      </c>
      <c r="VH372" s="35"/>
      <c r="VI372" s="35"/>
      <c r="VJ372" s="35"/>
      <c r="VK372" s="35"/>
      <c r="VL372" s="35"/>
      <c r="VM372" s="35"/>
      <c r="VN372" s="35"/>
      <c r="VO372" s="35"/>
      <c r="VP372" s="35"/>
      <c r="VQ372" s="35"/>
      <c r="VR372" s="35"/>
      <c r="VS372" s="35"/>
      <c r="VT372" s="35"/>
      <c r="VU372" s="35"/>
      <c r="VV372" s="35"/>
      <c r="VW372" s="35"/>
      <c r="VX372" s="35"/>
      <c r="VY372" s="35"/>
      <c r="VZ372" s="35"/>
      <c r="WA372" s="35"/>
      <c r="WB372" s="35"/>
      <c r="WC372" s="35"/>
      <c r="WD372" s="35"/>
      <c r="WE372" s="35"/>
      <c r="WF372" s="35"/>
      <c r="WG372" s="35"/>
      <c r="WH372" s="35"/>
      <c r="WI372" s="35"/>
      <c r="WJ372" s="35"/>
      <c r="WK372" s="35"/>
      <c r="WL372" s="35"/>
      <c r="WM372" s="35"/>
      <c r="WN372" s="35"/>
      <c r="WO372" s="35"/>
      <c r="WP372" s="35"/>
      <c r="WQ372" s="35"/>
      <c r="WR372" s="35"/>
      <c r="WS372" s="35"/>
      <c r="WT372" s="35"/>
      <c r="WU372" s="35"/>
      <c r="WV372" s="35"/>
      <c r="WW372" s="35"/>
      <c r="WX372" s="35"/>
      <c r="WY372" s="35"/>
      <c r="WZ372" s="35"/>
      <c r="XA372" s="35"/>
      <c r="XB372" s="35"/>
      <c r="XC372" s="35"/>
      <c r="XD372" s="35"/>
      <c r="XE372" s="35"/>
      <c r="XF372" s="35"/>
      <c r="XG372" s="35"/>
      <c r="XH372" s="35"/>
      <c r="XI372" s="35"/>
      <c r="XJ372" s="35"/>
      <c r="XK372" s="35"/>
      <c r="XL372" s="35"/>
      <c r="XM372" s="35"/>
      <c r="XN372" s="35"/>
      <c r="XO372" s="35"/>
      <c r="XP372" s="35"/>
      <c r="XQ372" s="35"/>
      <c r="XR372" s="35"/>
      <c r="XS372" s="35"/>
      <c r="XT372" s="35"/>
      <c r="XU372" s="35"/>
      <c r="XV372" s="35"/>
      <c r="XW372" s="35"/>
      <c r="XX372" s="35"/>
      <c r="XY372" s="35"/>
      <c r="XZ372" s="35"/>
      <c r="YA372" s="35"/>
      <c r="YB372" s="35"/>
      <c r="YC372" s="35"/>
      <c r="YD372" s="35"/>
      <c r="YE372" s="35"/>
      <c r="YF372" s="35"/>
      <c r="YG372" s="35"/>
      <c r="YH372" s="35"/>
      <c r="YI372" s="35"/>
      <c r="YJ372" s="35"/>
      <c r="YK372" s="35"/>
      <c r="YL372" s="35"/>
      <c r="YM372" s="35"/>
      <c r="YN372" s="35"/>
      <c r="YO372" s="35"/>
      <c r="YP372" s="35"/>
      <c r="YQ372" s="35"/>
      <c r="YR372" s="35"/>
      <c r="YS372" s="35"/>
      <c r="YT372" s="35"/>
      <c r="YU372" s="35"/>
      <c r="YV372" s="35"/>
      <c r="YW372" s="35"/>
      <c r="YX372" s="35"/>
      <c r="YY372" s="35"/>
      <c r="YZ372" s="35"/>
      <c r="ZA372" s="35"/>
      <c r="ZB372" s="35">
        <v>1</v>
      </c>
      <c r="ZC372" s="35"/>
      <c r="ZD372" s="35"/>
      <c r="ZE372" s="35"/>
      <c r="ZF372" s="35"/>
      <c r="ZG372" s="35"/>
      <c r="ZH372" s="35"/>
      <c r="ZI372" s="35">
        <v>1</v>
      </c>
      <c r="ZJ372" s="35"/>
      <c r="ZK372" s="35"/>
      <c r="ZL372" s="35"/>
      <c r="ZM372" s="35"/>
      <c r="ZN372" s="35"/>
      <c r="ZO372" s="35"/>
      <c r="ZP372" s="35"/>
      <c r="ZQ372" s="35"/>
      <c r="ZR372" s="35"/>
      <c r="ZS372" s="35"/>
      <c r="ZT372" s="35"/>
      <c r="ZU372" s="35"/>
      <c r="ZV372" s="35"/>
      <c r="ZW372" s="35"/>
      <c r="ZX372" s="35"/>
      <c r="ZY372" s="35"/>
      <c r="ZZ372" s="35"/>
      <c r="AAA372" s="35"/>
      <c r="AAB372" s="35"/>
      <c r="AAC372" s="35">
        <v>1</v>
      </c>
      <c r="AAD372" s="35"/>
      <c r="AAE372" s="35"/>
      <c r="AAF372" s="35"/>
      <c r="AAG372" s="35">
        <v>1</v>
      </c>
      <c r="AAH372" s="35"/>
      <c r="AAI372" s="35"/>
      <c r="AAJ372" s="35"/>
      <c r="AAK372" s="35"/>
      <c r="AAL372" s="35"/>
      <c r="AAM372" s="35"/>
      <c r="AAN372" s="35"/>
      <c r="AAO372" s="35"/>
      <c r="AAP372" s="35"/>
      <c r="AAQ372" s="35"/>
      <c r="AAR372" s="35"/>
      <c r="AAS372" s="35"/>
      <c r="AAT372" s="35"/>
      <c r="AAU372" s="35"/>
      <c r="AAV372" s="35"/>
      <c r="AAW372" s="35"/>
      <c r="AAX372" s="35"/>
      <c r="AAY372" s="35"/>
      <c r="AAZ372" s="35">
        <v>1</v>
      </c>
      <c r="ABA372" s="35"/>
      <c r="ABB372" s="35"/>
      <c r="ABC372" s="35"/>
      <c r="ABD372" s="35"/>
      <c r="ABE372" s="35"/>
      <c r="ABF372" s="35"/>
      <c r="ABG372" s="35"/>
      <c r="ABH372" s="35"/>
      <c r="ABI372" s="35"/>
      <c r="ABJ372" s="35"/>
      <c r="ABK372" s="35"/>
      <c r="ABL372" s="35"/>
      <c r="ABM372" s="35"/>
      <c r="ABN372" s="35"/>
      <c r="ABO372" s="35"/>
      <c r="ABP372" s="35"/>
      <c r="ABQ372" s="35">
        <v>5</v>
      </c>
      <c r="ABR372" s="35"/>
      <c r="ABS372" s="35"/>
      <c r="ABT372" s="35"/>
      <c r="ABU372" s="35"/>
      <c r="ABV372" s="35"/>
      <c r="ABW372" s="35"/>
      <c r="ABX372" s="35"/>
      <c r="ABY372" s="35"/>
      <c r="ABZ372" s="35"/>
      <c r="ACA372" s="35"/>
      <c r="ACB372" s="35"/>
      <c r="ACC372" s="35"/>
      <c r="ACD372" s="35"/>
      <c r="ACE372" s="35"/>
      <c r="ACF372" s="35"/>
      <c r="ACG372" s="35"/>
      <c r="ACH372" s="35"/>
      <c r="ACI372" s="35"/>
      <c r="ACJ372" s="35"/>
      <c r="ACK372" s="35"/>
      <c r="ACL372" s="35"/>
      <c r="ACM372" s="35"/>
      <c r="ACN372" s="35"/>
      <c r="ACO372" s="35"/>
      <c r="ACP372" s="35"/>
      <c r="ACQ372" s="35"/>
      <c r="ACR372" s="35"/>
      <c r="ACS372" s="35"/>
      <c r="ACT372" s="35"/>
      <c r="ACU372" s="35"/>
      <c r="ACV372" s="35"/>
      <c r="ACW372" s="35"/>
      <c r="ACX372" s="35"/>
      <c r="ACY372" s="35"/>
      <c r="ACZ372" s="35"/>
      <c r="ADA372" s="35"/>
      <c r="ADB372" s="35"/>
      <c r="ADC372" s="35"/>
      <c r="ADD372" s="35"/>
      <c r="ADE372" s="35"/>
      <c r="ADF372" s="35"/>
      <c r="ADG372" s="35"/>
      <c r="ADH372" s="35"/>
      <c r="ADI372" s="35"/>
      <c r="ADJ372" s="35"/>
      <c r="ADK372" s="35"/>
      <c r="ADL372" s="35"/>
      <c r="ADM372" s="35"/>
      <c r="ADN372" s="35"/>
      <c r="ADO372" s="35"/>
      <c r="ADP372" s="35"/>
      <c r="ADQ372" s="35"/>
      <c r="ADR372" s="35"/>
      <c r="ADS372" s="35"/>
      <c r="ADT372" s="35"/>
      <c r="ADU372" s="35"/>
      <c r="ADV372" s="35"/>
      <c r="ADW372" s="35"/>
      <c r="ADX372" s="35"/>
      <c r="ADY372" s="26">
        <f t="shared" si="15"/>
        <v>0</v>
      </c>
      <c r="ADZ372" s="5"/>
    </row>
    <row r="373" spans="1:806" s="33" customFormat="1" x14ac:dyDescent="0.2">
      <c r="A373" s="38" t="s">
        <v>426</v>
      </c>
      <c r="B373" s="65">
        <f t="shared" si="14"/>
        <v>0</v>
      </c>
      <c r="C373" s="57">
        <v>8</v>
      </c>
      <c r="D373" s="60">
        <v>44452</v>
      </c>
      <c r="E373" s="67">
        <v>19.14</v>
      </c>
      <c r="F373" s="67">
        <f t="shared" si="13"/>
        <v>0</v>
      </c>
      <c r="G373" s="6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  <c r="BB373" s="35"/>
      <c r="BC373" s="35"/>
      <c r="BD373" s="35"/>
      <c r="BE373" s="15"/>
      <c r="BF373" s="15"/>
      <c r="BG373" s="136"/>
      <c r="BH373" s="35"/>
      <c r="BI373" s="35"/>
      <c r="BJ373" s="35"/>
      <c r="BK373" s="35"/>
      <c r="BL373" s="35"/>
      <c r="BM373" s="35"/>
      <c r="BN373" s="35"/>
      <c r="BO373" s="35"/>
      <c r="BP373" s="35"/>
      <c r="BQ373" s="35"/>
      <c r="BR373" s="35"/>
      <c r="BS373" s="35"/>
      <c r="BT373" s="35"/>
      <c r="BU373" s="35"/>
      <c r="BV373" s="35"/>
      <c r="BW373" s="35"/>
      <c r="BX373" s="35"/>
      <c r="BY373" s="35"/>
      <c r="BZ373" s="35"/>
      <c r="CA373" s="35"/>
      <c r="CB373" s="35"/>
      <c r="CC373" s="35"/>
      <c r="CD373" s="35"/>
      <c r="CE373" s="35"/>
      <c r="CF373" s="35"/>
      <c r="CG373" s="35"/>
      <c r="CH373" s="35"/>
      <c r="CI373" s="35"/>
      <c r="CJ373" s="35"/>
      <c r="CK373" s="35"/>
      <c r="CL373" s="35"/>
      <c r="CM373" s="35"/>
      <c r="CN373" s="35"/>
      <c r="CO373" s="35"/>
      <c r="CP373" s="35"/>
      <c r="CQ373" s="35"/>
      <c r="CR373" s="35"/>
      <c r="CS373" s="35"/>
      <c r="CT373" s="35"/>
      <c r="CU373" s="35"/>
      <c r="CV373" s="35"/>
      <c r="CW373" s="35"/>
      <c r="CX373" s="35"/>
      <c r="CY373" s="35"/>
      <c r="CZ373" s="35"/>
      <c r="DA373" s="35"/>
      <c r="DB373" s="35"/>
      <c r="DC373" s="35"/>
      <c r="DD373" s="35"/>
      <c r="DE373" s="35"/>
      <c r="DF373" s="35"/>
      <c r="DG373" s="35"/>
      <c r="DH373" s="35"/>
      <c r="DI373" s="35"/>
      <c r="DJ373" s="35"/>
      <c r="DK373" s="35"/>
      <c r="DL373" s="35"/>
      <c r="DM373" s="35"/>
      <c r="DN373" s="35"/>
      <c r="DO373" s="35"/>
      <c r="DP373" s="35"/>
      <c r="DQ373" s="35"/>
      <c r="DR373" s="35"/>
      <c r="DS373" s="35"/>
      <c r="DT373" s="35"/>
      <c r="DU373" s="35"/>
      <c r="DV373" s="35"/>
      <c r="DW373" s="35"/>
      <c r="DX373" s="35"/>
      <c r="DY373" s="35"/>
      <c r="DZ373" s="35"/>
      <c r="EA373" s="35"/>
      <c r="EB373" s="35"/>
      <c r="EC373" s="35"/>
      <c r="ED373" s="35"/>
      <c r="EE373" s="35"/>
      <c r="EF373" s="35"/>
      <c r="EG373" s="35"/>
      <c r="EH373" s="35"/>
      <c r="EI373" s="35"/>
      <c r="EJ373" s="35"/>
      <c r="EK373" s="35"/>
      <c r="EL373" s="35"/>
      <c r="EM373" s="35"/>
      <c r="EN373" s="35"/>
      <c r="EO373" s="35"/>
      <c r="EP373" s="35"/>
      <c r="EQ373" s="35"/>
      <c r="ER373" s="35"/>
      <c r="ES373" s="35"/>
      <c r="ET373" s="35"/>
      <c r="EU373" s="35"/>
      <c r="EV373" s="35"/>
      <c r="EW373" s="35"/>
      <c r="EX373" s="35"/>
      <c r="EY373" s="35"/>
      <c r="EZ373" s="35"/>
      <c r="FA373" s="35"/>
      <c r="FB373" s="35"/>
      <c r="FC373" s="35"/>
      <c r="FD373" s="35"/>
      <c r="FE373" s="35"/>
      <c r="FF373" s="35"/>
      <c r="FG373" s="35"/>
      <c r="FH373" s="35"/>
      <c r="FI373" s="35"/>
      <c r="FJ373" s="35"/>
      <c r="FK373" s="35"/>
      <c r="FL373" s="35"/>
      <c r="FM373" s="35"/>
      <c r="FN373" s="35"/>
      <c r="FO373" s="35"/>
      <c r="FP373" s="35"/>
      <c r="FQ373" s="35"/>
      <c r="FR373" s="35"/>
      <c r="FS373" s="35"/>
      <c r="FT373" s="35"/>
      <c r="FU373" s="35"/>
      <c r="FV373" s="35"/>
      <c r="FW373" s="35"/>
      <c r="FX373" s="35"/>
      <c r="FY373" s="35"/>
      <c r="FZ373" s="35"/>
      <c r="GA373" s="35"/>
      <c r="GB373" s="35"/>
      <c r="GC373" s="35"/>
      <c r="GD373" s="35"/>
      <c r="GE373" s="35"/>
      <c r="GF373" s="35"/>
      <c r="GG373" s="35"/>
      <c r="GH373" s="35"/>
      <c r="GI373" s="35"/>
      <c r="GJ373" s="35"/>
      <c r="GK373" s="35"/>
      <c r="GL373" s="35"/>
      <c r="GM373" s="35"/>
      <c r="GN373" s="35"/>
      <c r="GO373" s="35"/>
      <c r="GP373" s="35"/>
      <c r="GQ373" s="35"/>
      <c r="GR373" s="35"/>
      <c r="GS373" s="35"/>
      <c r="GT373" s="35"/>
      <c r="GU373" s="35"/>
      <c r="GV373" s="35"/>
      <c r="GW373" s="35"/>
      <c r="GX373" s="35"/>
      <c r="GY373" s="35"/>
      <c r="GZ373" s="35"/>
      <c r="HA373" s="35"/>
      <c r="HB373" s="35"/>
      <c r="HC373" s="35"/>
      <c r="HD373" s="35"/>
      <c r="HE373" s="35"/>
      <c r="HF373" s="35"/>
      <c r="HG373" s="35"/>
      <c r="HH373" s="35"/>
      <c r="HI373" s="35"/>
      <c r="HJ373" s="35"/>
      <c r="HK373" s="35"/>
      <c r="HL373" s="35"/>
      <c r="HM373" s="35"/>
      <c r="HN373" s="35"/>
      <c r="HO373" s="35"/>
      <c r="HP373" s="35"/>
      <c r="HQ373" s="35"/>
      <c r="HR373" s="35"/>
      <c r="HS373" s="35"/>
      <c r="HT373" s="35"/>
      <c r="HU373" s="35"/>
      <c r="HV373" s="35"/>
      <c r="HW373" s="35"/>
      <c r="HX373" s="35"/>
      <c r="HY373" s="35"/>
      <c r="HZ373" s="35"/>
      <c r="IA373" s="35"/>
      <c r="IB373" s="35"/>
      <c r="IC373" s="35"/>
      <c r="ID373" s="35"/>
      <c r="IE373" s="35"/>
      <c r="IF373" s="35"/>
      <c r="IG373" s="35"/>
      <c r="IH373" s="35"/>
      <c r="II373" s="35"/>
      <c r="IJ373" s="35"/>
      <c r="IK373" s="35"/>
      <c r="IL373" s="35"/>
      <c r="IM373" s="35"/>
      <c r="IN373" s="35"/>
      <c r="IO373" s="35"/>
      <c r="IP373" s="35"/>
      <c r="IQ373" s="35"/>
      <c r="IR373" s="35"/>
      <c r="IS373" s="35"/>
      <c r="IT373" s="35"/>
      <c r="IU373" s="35"/>
      <c r="IV373" s="35"/>
      <c r="IW373" s="35"/>
      <c r="IX373" s="35"/>
      <c r="IY373" s="35"/>
      <c r="IZ373" s="35"/>
      <c r="JA373" s="35"/>
      <c r="JB373" s="35"/>
      <c r="JC373" s="35"/>
      <c r="JD373" s="35"/>
      <c r="JE373" s="35"/>
      <c r="JF373" s="35"/>
      <c r="JG373" s="35"/>
      <c r="JH373" s="35"/>
      <c r="JI373" s="35"/>
      <c r="JJ373" s="35"/>
      <c r="JK373" s="35"/>
      <c r="JL373" s="35"/>
      <c r="JM373" s="35"/>
      <c r="JN373" s="35"/>
      <c r="JO373" s="35"/>
      <c r="JP373" s="35"/>
      <c r="JQ373" s="35"/>
      <c r="JR373" s="35"/>
      <c r="JS373" s="35"/>
      <c r="JT373" s="35"/>
      <c r="JU373" s="35"/>
      <c r="JV373" s="35"/>
      <c r="JW373" s="35"/>
      <c r="JX373" s="35"/>
      <c r="JY373" s="35"/>
      <c r="JZ373" s="35"/>
      <c r="KA373" s="35"/>
      <c r="KB373" s="35"/>
      <c r="KC373" s="35"/>
      <c r="KD373" s="35"/>
      <c r="KE373" s="35"/>
      <c r="KF373" s="35"/>
      <c r="KG373" s="35"/>
      <c r="KH373" s="35"/>
      <c r="KI373" s="35"/>
      <c r="KJ373" s="35"/>
      <c r="KK373" s="35"/>
      <c r="KL373" s="35"/>
      <c r="KM373" s="35"/>
      <c r="KN373" s="35"/>
      <c r="KO373" s="35"/>
      <c r="KP373" s="35"/>
      <c r="KQ373" s="35"/>
      <c r="KR373" s="35"/>
      <c r="KS373" s="35"/>
      <c r="KT373" s="35"/>
      <c r="KU373" s="35"/>
      <c r="KV373" s="35"/>
      <c r="KW373" s="35"/>
      <c r="KX373" s="35"/>
      <c r="KY373" s="35"/>
      <c r="KZ373" s="35"/>
      <c r="LA373" s="35"/>
      <c r="LB373" s="35"/>
      <c r="LC373" s="35"/>
      <c r="LD373" s="35"/>
      <c r="LE373" s="35"/>
      <c r="LF373" s="35"/>
      <c r="LG373" s="35"/>
      <c r="LH373" s="35"/>
      <c r="LI373" s="35"/>
      <c r="LJ373" s="35"/>
      <c r="LK373" s="35"/>
      <c r="LL373" s="35"/>
      <c r="LM373" s="35"/>
      <c r="LN373" s="35"/>
      <c r="LO373" s="35"/>
      <c r="LP373" s="35"/>
      <c r="LQ373" s="35"/>
      <c r="LR373" s="35"/>
      <c r="LS373" s="35"/>
      <c r="LT373" s="35"/>
      <c r="LU373" s="35"/>
      <c r="LV373" s="35"/>
      <c r="LW373" s="35"/>
      <c r="LX373" s="35"/>
      <c r="LY373" s="35"/>
      <c r="LZ373" s="35"/>
      <c r="MA373" s="35"/>
      <c r="MB373" s="35"/>
      <c r="MC373" s="35"/>
      <c r="MD373" s="35"/>
      <c r="ME373" s="35"/>
      <c r="MF373" s="35"/>
      <c r="MG373" s="35"/>
      <c r="MH373" s="35"/>
      <c r="MI373" s="35"/>
      <c r="MJ373" s="35"/>
      <c r="MK373" s="35"/>
      <c r="ML373" s="35"/>
      <c r="MM373" s="35"/>
      <c r="MN373" s="35"/>
      <c r="MO373" s="35"/>
      <c r="MP373" s="35"/>
      <c r="MQ373" s="35"/>
      <c r="MR373" s="35"/>
      <c r="MS373" s="35"/>
      <c r="MT373" s="35"/>
      <c r="MU373" s="35"/>
      <c r="MV373" s="35"/>
      <c r="MW373" s="35"/>
      <c r="MX373" s="35"/>
      <c r="MY373" s="35"/>
      <c r="MZ373" s="35"/>
      <c r="NA373" s="35"/>
      <c r="NB373" s="35"/>
      <c r="NC373" s="35"/>
      <c r="ND373" s="35"/>
      <c r="NE373" s="35"/>
      <c r="NF373" s="35"/>
      <c r="NG373" s="35"/>
      <c r="NH373" s="35"/>
      <c r="NI373" s="35"/>
      <c r="NJ373" s="35"/>
      <c r="NK373" s="35"/>
      <c r="NL373" s="35"/>
      <c r="NM373" s="35"/>
      <c r="NN373" s="35"/>
      <c r="NO373" s="35"/>
      <c r="NP373" s="35"/>
      <c r="NQ373" s="35"/>
      <c r="NR373" s="35"/>
      <c r="NS373" s="35"/>
      <c r="NT373" s="35"/>
      <c r="NU373" s="35"/>
      <c r="NV373" s="35"/>
      <c r="NW373" s="35"/>
      <c r="NX373" s="35"/>
      <c r="NY373" s="35"/>
      <c r="NZ373" s="35"/>
      <c r="OA373" s="35"/>
      <c r="OB373" s="35"/>
      <c r="OC373" s="35"/>
      <c r="OD373" s="35"/>
      <c r="OE373" s="35"/>
      <c r="OF373" s="35"/>
      <c r="OG373" s="35"/>
      <c r="OH373" s="35"/>
      <c r="OI373" s="35"/>
      <c r="OJ373" s="35"/>
      <c r="OK373" s="35"/>
      <c r="OL373" s="35"/>
      <c r="OM373" s="35"/>
      <c r="ON373" s="35"/>
      <c r="OO373" s="35"/>
      <c r="OP373" s="35"/>
      <c r="OQ373" s="35"/>
      <c r="OR373" s="35"/>
      <c r="OS373" s="35"/>
      <c r="OT373" s="35"/>
      <c r="OU373" s="35"/>
      <c r="OV373" s="35"/>
      <c r="OW373" s="35"/>
      <c r="OX373" s="35"/>
      <c r="OY373" s="35"/>
      <c r="OZ373" s="35"/>
      <c r="PA373" s="35"/>
      <c r="PB373" s="35"/>
      <c r="PC373" s="35"/>
      <c r="PD373" s="35"/>
      <c r="PE373" s="35"/>
      <c r="PF373" s="35"/>
      <c r="PG373" s="35"/>
      <c r="PH373" s="35"/>
      <c r="PI373" s="35"/>
      <c r="PJ373" s="35"/>
      <c r="PK373" s="35"/>
      <c r="PL373" s="35"/>
      <c r="PM373" s="35"/>
      <c r="PN373" s="35"/>
      <c r="PO373" s="35"/>
      <c r="PP373" s="35"/>
      <c r="PQ373" s="35"/>
      <c r="PR373" s="35"/>
      <c r="PS373" s="35"/>
      <c r="PT373" s="35"/>
      <c r="PU373" s="35"/>
      <c r="PV373" s="35"/>
      <c r="PW373" s="35"/>
      <c r="PX373" s="35"/>
      <c r="PY373" s="35"/>
      <c r="PZ373" s="35"/>
      <c r="QA373" s="35"/>
      <c r="QB373" s="35"/>
      <c r="QC373" s="35"/>
      <c r="QD373" s="35"/>
      <c r="QE373" s="35"/>
      <c r="QF373" s="35"/>
      <c r="QG373" s="35"/>
      <c r="QH373" s="35"/>
      <c r="QI373" s="35"/>
      <c r="QJ373" s="35"/>
      <c r="QK373" s="35"/>
      <c r="QL373" s="35"/>
      <c r="QM373" s="35"/>
      <c r="QN373" s="35"/>
      <c r="QO373" s="35"/>
      <c r="QP373" s="35"/>
      <c r="QQ373" s="35"/>
      <c r="QR373" s="35"/>
      <c r="QS373" s="35"/>
      <c r="QT373" s="35"/>
      <c r="QU373" s="35"/>
      <c r="QV373" s="35"/>
      <c r="QW373" s="35"/>
      <c r="QX373" s="35"/>
      <c r="QY373" s="35"/>
      <c r="QZ373" s="35"/>
      <c r="RA373" s="35"/>
      <c r="RB373" s="35"/>
      <c r="RC373" s="35"/>
      <c r="RD373" s="35"/>
      <c r="RE373" s="35"/>
      <c r="RF373" s="35"/>
      <c r="RG373" s="35"/>
      <c r="RH373" s="35"/>
      <c r="RI373" s="35"/>
      <c r="RJ373" s="35"/>
      <c r="RK373" s="35"/>
      <c r="RL373" s="35"/>
      <c r="RM373" s="35"/>
      <c r="RN373" s="35"/>
      <c r="RO373" s="35"/>
      <c r="RP373" s="35"/>
      <c r="RQ373" s="35"/>
      <c r="RR373" s="35"/>
      <c r="RS373" s="35"/>
      <c r="RT373" s="35"/>
      <c r="RU373" s="35"/>
      <c r="RV373" s="35"/>
      <c r="RW373" s="35"/>
      <c r="RX373" s="35"/>
      <c r="RY373" s="35"/>
      <c r="RZ373" s="35"/>
      <c r="SA373" s="35"/>
      <c r="SB373" s="35"/>
      <c r="SC373" s="35"/>
      <c r="SD373" s="35"/>
      <c r="SE373" s="35"/>
      <c r="SF373" s="35"/>
      <c r="SG373" s="35"/>
      <c r="SH373" s="35"/>
      <c r="SI373" s="35"/>
      <c r="SJ373" s="35"/>
      <c r="SK373" s="35"/>
      <c r="SL373" s="35"/>
      <c r="SM373" s="35"/>
      <c r="SN373" s="35"/>
      <c r="SO373" s="35"/>
      <c r="SP373" s="35"/>
      <c r="SQ373" s="35"/>
      <c r="SR373" s="35"/>
      <c r="SS373" s="35"/>
      <c r="ST373" s="35"/>
      <c r="SU373" s="35"/>
      <c r="SV373" s="35"/>
      <c r="SW373" s="35"/>
      <c r="SX373" s="35"/>
      <c r="SY373" s="35"/>
      <c r="SZ373" s="35"/>
      <c r="TA373" s="35"/>
      <c r="TB373" s="35"/>
      <c r="TC373" s="35"/>
      <c r="TD373" s="35"/>
      <c r="TE373" s="35"/>
      <c r="TF373" s="35"/>
      <c r="TG373" s="35"/>
      <c r="TH373" s="35"/>
      <c r="TI373" s="35"/>
      <c r="TJ373" s="35"/>
      <c r="TK373" s="35"/>
      <c r="TL373" s="35"/>
      <c r="TM373" s="35"/>
      <c r="TN373" s="35"/>
      <c r="TO373" s="35"/>
      <c r="TP373" s="35"/>
      <c r="TQ373" s="35"/>
      <c r="TR373" s="35"/>
      <c r="TS373" s="35"/>
      <c r="TT373" s="35"/>
      <c r="TU373" s="35"/>
      <c r="TV373" s="35"/>
      <c r="TW373" s="35"/>
      <c r="TX373" s="35"/>
      <c r="TY373" s="35"/>
      <c r="TZ373" s="35"/>
      <c r="UA373" s="35"/>
      <c r="UB373" s="35"/>
      <c r="UC373" s="35"/>
      <c r="UD373" s="35"/>
      <c r="UE373" s="35"/>
      <c r="UF373" s="35"/>
      <c r="UG373" s="35"/>
      <c r="UH373" s="35"/>
      <c r="UI373" s="35"/>
      <c r="UJ373" s="35"/>
      <c r="UK373" s="35"/>
      <c r="UL373" s="35"/>
      <c r="UM373" s="35"/>
      <c r="UN373" s="35"/>
      <c r="UO373" s="35"/>
      <c r="UP373" s="35"/>
      <c r="UQ373" s="35"/>
      <c r="UR373" s="35"/>
      <c r="US373" s="35"/>
      <c r="UT373" s="35"/>
      <c r="UU373" s="35"/>
      <c r="UV373" s="35"/>
      <c r="UW373" s="35"/>
      <c r="UX373" s="35"/>
      <c r="UY373" s="35"/>
      <c r="UZ373" s="35"/>
      <c r="VA373" s="35"/>
      <c r="VB373" s="35"/>
      <c r="VC373" s="35"/>
      <c r="VD373" s="35"/>
      <c r="VE373" s="35"/>
      <c r="VF373" s="35"/>
      <c r="VG373" s="35"/>
      <c r="VH373" s="35"/>
      <c r="VI373" s="35"/>
      <c r="VJ373" s="35"/>
      <c r="VK373" s="35"/>
      <c r="VL373" s="35"/>
      <c r="VM373" s="35"/>
      <c r="VN373" s="35"/>
      <c r="VO373" s="35"/>
      <c r="VP373" s="35"/>
      <c r="VQ373" s="35"/>
      <c r="VR373" s="35"/>
      <c r="VS373" s="35"/>
      <c r="VT373" s="35"/>
      <c r="VU373" s="35"/>
      <c r="VV373" s="35"/>
      <c r="VW373" s="35"/>
      <c r="VX373" s="35"/>
      <c r="VY373" s="35"/>
      <c r="VZ373" s="35"/>
      <c r="WA373" s="35"/>
      <c r="WB373" s="35"/>
      <c r="WC373" s="35"/>
      <c r="WD373" s="35"/>
      <c r="WE373" s="35"/>
      <c r="WF373" s="35"/>
      <c r="WG373" s="35"/>
      <c r="WH373" s="35"/>
      <c r="WI373" s="35"/>
      <c r="WJ373" s="35"/>
      <c r="WK373" s="35"/>
      <c r="WL373" s="35"/>
      <c r="WM373" s="35"/>
      <c r="WN373" s="35"/>
      <c r="WO373" s="35"/>
      <c r="WP373" s="35"/>
      <c r="WQ373" s="35"/>
      <c r="WR373" s="35"/>
      <c r="WS373" s="35"/>
      <c r="WT373" s="35"/>
      <c r="WU373" s="35"/>
      <c r="WV373" s="35"/>
      <c r="WW373" s="35"/>
      <c r="WX373" s="35"/>
      <c r="WY373" s="35"/>
      <c r="WZ373" s="35"/>
      <c r="XA373" s="35"/>
      <c r="XB373" s="35"/>
      <c r="XC373" s="35"/>
      <c r="XD373" s="35"/>
      <c r="XE373" s="35"/>
      <c r="XF373" s="35"/>
      <c r="XG373" s="35"/>
      <c r="XH373" s="35"/>
      <c r="XI373" s="35"/>
      <c r="XJ373" s="35"/>
      <c r="XK373" s="35"/>
      <c r="XL373" s="35"/>
      <c r="XM373" s="35"/>
      <c r="XN373" s="35"/>
      <c r="XO373" s="35"/>
      <c r="XP373" s="35"/>
      <c r="XQ373" s="35"/>
      <c r="XR373" s="35"/>
      <c r="XS373" s="35"/>
      <c r="XT373" s="35"/>
      <c r="XU373" s="35"/>
      <c r="XV373" s="35"/>
      <c r="XW373" s="35"/>
      <c r="XX373" s="35"/>
      <c r="XY373" s="35"/>
      <c r="XZ373" s="35"/>
      <c r="YA373" s="35"/>
      <c r="YB373" s="35"/>
      <c r="YC373" s="35"/>
      <c r="YD373" s="35"/>
      <c r="YE373" s="35"/>
      <c r="YF373" s="35"/>
      <c r="YG373" s="35"/>
      <c r="YH373" s="35"/>
      <c r="YI373" s="35"/>
      <c r="YJ373" s="35"/>
      <c r="YK373" s="35"/>
      <c r="YL373" s="35"/>
      <c r="YM373" s="35"/>
      <c r="YN373" s="35"/>
      <c r="YO373" s="35"/>
      <c r="YP373" s="35"/>
      <c r="YQ373" s="35"/>
      <c r="YR373" s="35"/>
      <c r="YS373" s="35"/>
      <c r="YT373" s="35"/>
      <c r="YU373" s="35"/>
      <c r="YV373" s="35"/>
      <c r="YW373" s="35"/>
      <c r="YX373" s="35"/>
      <c r="YY373" s="35"/>
      <c r="YZ373" s="35"/>
      <c r="ZA373" s="35"/>
      <c r="ZB373" s="35"/>
      <c r="ZC373" s="35"/>
      <c r="ZD373" s="35"/>
      <c r="ZE373" s="35"/>
      <c r="ZF373" s="35"/>
      <c r="ZG373" s="35"/>
      <c r="ZH373" s="35"/>
      <c r="ZI373" s="35"/>
      <c r="ZJ373" s="35"/>
      <c r="ZK373" s="35"/>
      <c r="ZL373" s="35"/>
      <c r="ZM373" s="35"/>
      <c r="ZN373" s="35"/>
      <c r="ZO373" s="35"/>
      <c r="ZP373" s="35"/>
      <c r="ZQ373" s="35"/>
      <c r="ZR373" s="35"/>
      <c r="ZS373" s="35"/>
      <c r="ZT373" s="35"/>
      <c r="ZU373" s="35"/>
      <c r="ZV373" s="35"/>
      <c r="ZW373" s="35"/>
      <c r="ZX373" s="35"/>
      <c r="ZY373" s="35"/>
      <c r="ZZ373" s="35"/>
      <c r="AAA373" s="35"/>
      <c r="AAB373" s="35"/>
      <c r="AAC373" s="35"/>
      <c r="AAD373" s="35"/>
      <c r="AAE373" s="35"/>
      <c r="AAF373" s="35"/>
      <c r="AAG373" s="35"/>
      <c r="AAH373" s="35"/>
      <c r="AAI373" s="35"/>
      <c r="AAJ373" s="35"/>
      <c r="AAK373" s="35"/>
      <c r="AAL373" s="35"/>
      <c r="AAM373" s="35"/>
      <c r="AAN373" s="35"/>
      <c r="AAO373" s="35"/>
      <c r="AAP373" s="35"/>
      <c r="AAQ373" s="35"/>
      <c r="AAR373" s="35"/>
      <c r="AAS373" s="35"/>
      <c r="AAT373" s="35"/>
      <c r="AAU373" s="35"/>
      <c r="AAV373" s="35"/>
      <c r="AAW373" s="35"/>
      <c r="AAX373" s="35"/>
      <c r="AAY373" s="35"/>
      <c r="AAZ373" s="35"/>
      <c r="ABA373" s="35"/>
      <c r="ABB373" s="35"/>
      <c r="ABC373" s="35"/>
      <c r="ABD373" s="35"/>
      <c r="ABE373" s="35"/>
      <c r="ABF373" s="35"/>
      <c r="ABG373" s="35"/>
      <c r="ABH373" s="35"/>
      <c r="ABI373" s="35"/>
      <c r="ABJ373" s="35"/>
      <c r="ABK373" s="35"/>
      <c r="ABL373" s="35"/>
      <c r="ABM373" s="35"/>
      <c r="ABN373" s="35"/>
      <c r="ABO373" s="35"/>
      <c r="ABP373" s="35"/>
      <c r="ABQ373" s="35"/>
      <c r="ABR373" s="35"/>
      <c r="ABS373" s="35"/>
      <c r="ABT373" s="35"/>
      <c r="ABU373" s="35"/>
      <c r="ABV373" s="35"/>
      <c r="ABW373" s="35"/>
      <c r="ABX373" s="35"/>
      <c r="ABY373" s="35"/>
      <c r="ABZ373" s="35"/>
      <c r="ACA373" s="35"/>
      <c r="ACB373" s="35"/>
      <c r="ACC373" s="35"/>
      <c r="ACD373" s="35"/>
      <c r="ACE373" s="35"/>
      <c r="ACF373" s="35"/>
      <c r="ACG373" s="35"/>
      <c r="ACH373" s="35"/>
      <c r="ACI373" s="35"/>
      <c r="ACJ373" s="35"/>
      <c r="ACK373" s="35"/>
      <c r="ACL373" s="35"/>
      <c r="ACM373" s="35"/>
      <c r="ACN373" s="35"/>
      <c r="ACO373" s="35"/>
      <c r="ACP373" s="35"/>
      <c r="ACQ373" s="35"/>
      <c r="ACR373" s="35"/>
      <c r="ACS373" s="35"/>
      <c r="ACT373" s="35"/>
      <c r="ACU373" s="35"/>
      <c r="ACV373" s="35"/>
      <c r="ACW373" s="35"/>
      <c r="ACX373" s="35"/>
      <c r="ACY373" s="35"/>
      <c r="ACZ373" s="35"/>
      <c r="ADA373" s="35"/>
      <c r="ADB373" s="35"/>
      <c r="ADC373" s="35"/>
      <c r="ADD373" s="35"/>
      <c r="ADE373" s="35"/>
      <c r="ADF373" s="35"/>
      <c r="ADG373" s="35"/>
      <c r="ADH373" s="35"/>
      <c r="ADI373" s="35"/>
      <c r="ADJ373" s="35"/>
      <c r="ADK373" s="35"/>
      <c r="ADL373" s="35"/>
      <c r="ADM373" s="35"/>
      <c r="ADN373" s="35"/>
      <c r="ADO373" s="35"/>
      <c r="ADP373" s="35"/>
      <c r="ADQ373" s="35"/>
      <c r="ADR373" s="35"/>
      <c r="ADS373" s="35"/>
      <c r="ADT373" s="35"/>
      <c r="ADU373" s="35"/>
      <c r="ADV373" s="35"/>
      <c r="ADW373" s="35"/>
      <c r="ADX373" s="35"/>
      <c r="ADY373" s="26">
        <f t="shared" si="15"/>
        <v>0</v>
      </c>
      <c r="ADZ373" s="5"/>
    </row>
    <row r="374" spans="1:806" s="33" customFormat="1" x14ac:dyDescent="0.2">
      <c r="A374" s="38" t="s">
        <v>524</v>
      </c>
      <c r="B374" s="65">
        <f t="shared" si="14"/>
        <v>0</v>
      </c>
      <c r="C374" s="57">
        <v>9</v>
      </c>
      <c r="D374" s="60">
        <v>44672</v>
      </c>
      <c r="E374" s="67">
        <v>47.21</v>
      </c>
      <c r="F374" s="67">
        <f t="shared" si="13"/>
        <v>0</v>
      </c>
      <c r="G374" s="6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  <c r="AU374" s="35"/>
      <c r="AV374" s="35"/>
      <c r="AW374" s="35"/>
      <c r="AX374" s="35"/>
      <c r="AY374" s="35"/>
      <c r="AZ374" s="35"/>
      <c r="BA374" s="35"/>
      <c r="BB374" s="35"/>
      <c r="BC374" s="35"/>
      <c r="BD374" s="35"/>
      <c r="BE374" s="15"/>
      <c r="BF374" s="15"/>
      <c r="BG374" s="136"/>
      <c r="BH374" s="35"/>
      <c r="BI374" s="35"/>
      <c r="BJ374" s="35"/>
      <c r="BK374" s="35"/>
      <c r="BL374" s="35"/>
      <c r="BM374" s="35"/>
      <c r="BN374" s="35"/>
      <c r="BO374" s="35"/>
      <c r="BP374" s="35"/>
      <c r="BQ374" s="35"/>
      <c r="BR374" s="35"/>
      <c r="BS374" s="35"/>
      <c r="BT374" s="35"/>
      <c r="BU374" s="35"/>
      <c r="BV374" s="35"/>
      <c r="BW374" s="35"/>
      <c r="BX374" s="35"/>
      <c r="BY374" s="35"/>
      <c r="BZ374" s="35"/>
      <c r="CA374" s="35"/>
      <c r="CB374" s="35"/>
      <c r="CC374" s="35"/>
      <c r="CD374" s="35"/>
      <c r="CE374" s="35"/>
      <c r="CF374" s="35"/>
      <c r="CG374" s="35"/>
      <c r="CH374" s="35"/>
      <c r="CI374" s="35"/>
      <c r="CJ374" s="35"/>
      <c r="CK374" s="35">
        <v>9</v>
      </c>
      <c r="CL374" s="35"/>
      <c r="CM374" s="35"/>
      <c r="CN374" s="35"/>
      <c r="CO374" s="35"/>
      <c r="CP374" s="35"/>
      <c r="CQ374" s="35"/>
      <c r="CR374" s="35"/>
      <c r="CS374" s="35"/>
      <c r="CT374" s="35"/>
      <c r="CU374" s="35"/>
      <c r="CV374" s="35"/>
      <c r="CW374" s="35"/>
      <c r="CX374" s="35"/>
      <c r="CY374" s="35"/>
      <c r="CZ374" s="35"/>
      <c r="DA374" s="35"/>
      <c r="DB374" s="35"/>
      <c r="DC374" s="35"/>
      <c r="DD374" s="35"/>
      <c r="DE374" s="35"/>
      <c r="DF374" s="35"/>
      <c r="DG374" s="35"/>
      <c r="DH374" s="35"/>
      <c r="DI374" s="35"/>
      <c r="DJ374" s="35"/>
      <c r="DK374" s="35"/>
      <c r="DL374" s="35"/>
      <c r="DM374" s="35"/>
      <c r="DN374" s="35"/>
      <c r="DO374" s="35"/>
      <c r="DP374" s="35"/>
      <c r="DQ374" s="35"/>
      <c r="DR374" s="35"/>
      <c r="DS374" s="35"/>
      <c r="DT374" s="35"/>
      <c r="DU374" s="35"/>
      <c r="DV374" s="35"/>
      <c r="DW374" s="35"/>
      <c r="DX374" s="35"/>
      <c r="DY374" s="35"/>
      <c r="DZ374" s="35"/>
      <c r="EA374" s="35"/>
      <c r="EB374" s="35"/>
      <c r="EC374" s="35"/>
      <c r="ED374" s="35"/>
      <c r="EE374" s="35"/>
      <c r="EF374" s="35"/>
      <c r="EG374" s="35"/>
      <c r="EH374" s="35"/>
      <c r="EI374" s="35"/>
      <c r="EJ374" s="35"/>
      <c r="EK374" s="35"/>
      <c r="EL374" s="35"/>
      <c r="EM374" s="35"/>
      <c r="EN374" s="35"/>
      <c r="EO374" s="35"/>
      <c r="EP374" s="35"/>
      <c r="EQ374" s="35"/>
      <c r="ER374" s="35"/>
      <c r="ES374" s="35"/>
      <c r="ET374" s="35"/>
      <c r="EU374" s="35"/>
      <c r="EV374" s="35"/>
      <c r="EW374" s="35"/>
      <c r="EX374" s="35"/>
      <c r="EY374" s="35"/>
      <c r="EZ374" s="35"/>
      <c r="FA374" s="35"/>
      <c r="FB374" s="35"/>
      <c r="FC374" s="35"/>
      <c r="FD374" s="35"/>
      <c r="FE374" s="35"/>
      <c r="FF374" s="35"/>
      <c r="FG374" s="35"/>
      <c r="FH374" s="35"/>
      <c r="FI374" s="35"/>
      <c r="FJ374" s="35"/>
      <c r="FK374" s="35"/>
      <c r="FL374" s="35"/>
      <c r="FM374" s="35"/>
      <c r="FN374" s="35"/>
      <c r="FO374" s="35"/>
      <c r="FP374" s="35"/>
      <c r="FQ374" s="35"/>
      <c r="FR374" s="35"/>
      <c r="FS374" s="35"/>
      <c r="FT374" s="35"/>
      <c r="FU374" s="35"/>
      <c r="FV374" s="35"/>
      <c r="FW374" s="35"/>
      <c r="FX374" s="35"/>
      <c r="FY374" s="35"/>
      <c r="FZ374" s="35"/>
      <c r="GA374" s="35"/>
      <c r="GB374" s="35"/>
      <c r="GC374" s="35"/>
      <c r="GD374" s="35"/>
      <c r="GE374" s="35"/>
      <c r="GF374" s="35"/>
      <c r="GG374" s="35"/>
      <c r="GH374" s="35"/>
      <c r="GI374" s="35"/>
      <c r="GJ374" s="35"/>
      <c r="GK374" s="35"/>
      <c r="GL374" s="35"/>
      <c r="GM374" s="35"/>
      <c r="GN374" s="35"/>
      <c r="GO374" s="35"/>
      <c r="GP374" s="35"/>
      <c r="GQ374" s="35"/>
      <c r="GR374" s="35"/>
      <c r="GS374" s="35"/>
      <c r="GT374" s="35"/>
      <c r="GU374" s="35"/>
      <c r="GV374" s="35"/>
      <c r="GW374" s="35"/>
      <c r="GX374" s="35"/>
      <c r="GY374" s="35"/>
      <c r="GZ374" s="35"/>
      <c r="HA374" s="35"/>
      <c r="HB374" s="35"/>
      <c r="HC374" s="35"/>
      <c r="HD374" s="35"/>
      <c r="HE374" s="35"/>
      <c r="HF374" s="35"/>
      <c r="HG374" s="35"/>
      <c r="HH374" s="35"/>
      <c r="HI374" s="35"/>
      <c r="HJ374" s="35"/>
      <c r="HK374" s="35"/>
      <c r="HL374" s="35"/>
      <c r="HM374" s="35"/>
      <c r="HN374" s="35"/>
      <c r="HO374" s="35"/>
      <c r="HP374" s="35"/>
      <c r="HQ374" s="35"/>
      <c r="HR374" s="35"/>
      <c r="HS374" s="35"/>
      <c r="HT374" s="35"/>
      <c r="HU374" s="35"/>
      <c r="HV374" s="35"/>
      <c r="HW374" s="35"/>
      <c r="HX374" s="35"/>
      <c r="HY374" s="35"/>
      <c r="HZ374" s="35"/>
      <c r="IA374" s="35"/>
      <c r="IB374" s="35"/>
      <c r="IC374" s="35"/>
      <c r="ID374" s="35"/>
      <c r="IE374" s="35"/>
      <c r="IF374" s="35"/>
      <c r="IG374" s="35"/>
      <c r="IH374" s="35"/>
      <c r="II374" s="35"/>
      <c r="IJ374" s="35"/>
      <c r="IK374" s="35"/>
      <c r="IL374" s="35"/>
      <c r="IM374" s="35"/>
      <c r="IN374" s="35"/>
      <c r="IO374" s="35"/>
      <c r="IP374" s="35"/>
      <c r="IQ374" s="35"/>
      <c r="IR374" s="35"/>
      <c r="IS374" s="35"/>
      <c r="IT374" s="35"/>
      <c r="IU374" s="35"/>
      <c r="IV374" s="35"/>
      <c r="IW374" s="35"/>
      <c r="IX374" s="35"/>
      <c r="IY374" s="35"/>
      <c r="IZ374" s="35"/>
      <c r="JA374" s="35"/>
      <c r="JB374" s="35"/>
      <c r="JC374" s="35"/>
      <c r="JD374" s="35"/>
      <c r="JE374" s="35"/>
      <c r="JF374" s="35"/>
      <c r="JG374" s="35"/>
      <c r="JH374" s="35"/>
      <c r="JI374" s="35"/>
      <c r="JJ374" s="35"/>
      <c r="JK374" s="35"/>
      <c r="JL374" s="35"/>
      <c r="JM374" s="35"/>
      <c r="JN374" s="35"/>
      <c r="JO374" s="35"/>
      <c r="JP374" s="35"/>
      <c r="JQ374" s="35"/>
      <c r="JR374" s="35"/>
      <c r="JS374" s="35"/>
      <c r="JT374" s="35"/>
      <c r="JU374" s="35"/>
      <c r="JV374" s="35"/>
      <c r="JW374" s="35"/>
      <c r="JX374" s="35"/>
      <c r="JY374" s="35"/>
      <c r="JZ374" s="35"/>
      <c r="KA374" s="35"/>
      <c r="KB374" s="35"/>
      <c r="KC374" s="35"/>
      <c r="KD374" s="35"/>
      <c r="KE374" s="35"/>
      <c r="KF374" s="35"/>
      <c r="KG374" s="35"/>
      <c r="KH374" s="35"/>
      <c r="KI374" s="35"/>
      <c r="KJ374" s="35"/>
      <c r="KK374" s="35"/>
      <c r="KL374" s="35"/>
      <c r="KM374" s="35"/>
      <c r="KN374" s="35"/>
      <c r="KO374" s="35"/>
      <c r="KP374" s="35"/>
      <c r="KQ374" s="35"/>
      <c r="KR374" s="35"/>
      <c r="KS374" s="35"/>
      <c r="KT374" s="35"/>
      <c r="KU374" s="35"/>
      <c r="KV374" s="35"/>
      <c r="KW374" s="35"/>
      <c r="KX374" s="35"/>
      <c r="KY374" s="35"/>
      <c r="KZ374" s="35"/>
      <c r="LA374" s="35"/>
      <c r="LB374" s="35"/>
      <c r="LC374" s="35"/>
      <c r="LD374" s="35"/>
      <c r="LE374" s="35"/>
      <c r="LF374" s="35"/>
      <c r="LG374" s="35"/>
      <c r="LH374" s="35"/>
      <c r="LI374" s="35"/>
      <c r="LJ374" s="35"/>
      <c r="LK374" s="35"/>
      <c r="LL374" s="35"/>
      <c r="LM374" s="35"/>
      <c r="LN374" s="35"/>
      <c r="LO374" s="35"/>
      <c r="LP374" s="35"/>
      <c r="LQ374" s="35"/>
      <c r="LR374" s="35"/>
      <c r="LS374" s="35"/>
      <c r="LT374" s="35"/>
      <c r="LU374" s="35"/>
      <c r="LV374" s="35"/>
      <c r="LW374" s="35"/>
      <c r="LX374" s="35"/>
      <c r="LY374" s="35"/>
      <c r="LZ374" s="35"/>
      <c r="MA374" s="35"/>
      <c r="MB374" s="35"/>
      <c r="MC374" s="35"/>
      <c r="MD374" s="35"/>
      <c r="ME374" s="35"/>
      <c r="MF374" s="35"/>
      <c r="MG374" s="35"/>
      <c r="MH374" s="35"/>
      <c r="MI374" s="35"/>
      <c r="MJ374" s="35"/>
      <c r="MK374" s="35"/>
      <c r="ML374" s="35"/>
      <c r="MM374" s="35"/>
      <c r="MN374" s="35"/>
      <c r="MO374" s="35"/>
      <c r="MP374" s="35"/>
      <c r="MQ374" s="35"/>
      <c r="MR374" s="35"/>
      <c r="MS374" s="35"/>
      <c r="MT374" s="35"/>
      <c r="MU374" s="35"/>
      <c r="MV374" s="35"/>
      <c r="MW374" s="35"/>
      <c r="MX374" s="35"/>
      <c r="MY374" s="35"/>
      <c r="MZ374" s="35"/>
      <c r="NA374" s="35"/>
      <c r="NB374" s="35"/>
      <c r="NC374" s="35"/>
      <c r="ND374" s="35"/>
      <c r="NE374" s="35"/>
      <c r="NF374" s="35"/>
      <c r="NG374" s="35"/>
      <c r="NH374" s="35"/>
      <c r="NI374" s="35"/>
      <c r="NJ374" s="35"/>
      <c r="NK374" s="35"/>
      <c r="NL374" s="35"/>
      <c r="NM374" s="35"/>
      <c r="NN374" s="35"/>
      <c r="NO374" s="35"/>
      <c r="NP374" s="35"/>
      <c r="NQ374" s="35"/>
      <c r="NR374" s="35"/>
      <c r="NS374" s="35"/>
      <c r="NT374" s="35"/>
      <c r="NU374" s="35"/>
      <c r="NV374" s="35"/>
      <c r="NW374" s="35"/>
      <c r="NX374" s="35"/>
      <c r="NY374" s="35"/>
      <c r="NZ374" s="35"/>
      <c r="OA374" s="35"/>
      <c r="OB374" s="35"/>
      <c r="OC374" s="35"/>
      <c r="OD374" s="35"/>
      <c r="OE374" s="35"/>
      <c r="OF374" s="35"/>
      <c r="OG374" s="35"/>
      <c r="OH374" s="35"/>
      <c r="OI374" s="35"/>
      <c r="OJ374" s="35"/>
      <c r="OK374" s="35"/>
      <c r="OL374" s="35"/>
      <c r="OM374" s="35"/>
      <c r="ON374" s="35"/>
      <c r="OO374" s="35"/>
      <c r="OP374" s="35"/>
      <c r="OQ374" s="35"/>
      <c r="OR374" s="35"/>
      <c r="OS374" s="35"/>
      <c r="OT374" s="35"/>
      <c r="OU374" s="35"/>
      <c r="OV374" s="35"/>
      <c r="OW374" s="35"/>
      <c r="OX374" s="35"/>
      <c r="OY374" s="35"/>
      <c r="OZ374" s="35"/>
      <c r="PA374" s="35"/>
      <c r="PB374" s="35"/>
      <c r="PC374" s="35"/>
      <c r="PD374" s="35"/>
      <c r="PE374" s="35"/>
      <c r="PF374" s="35"/>
      <c r="PG374" s="35"/>
      <c r="PH374" s="35"/>
      <c r="PI374" s="35"/>
      <c r="PJ374" s="35"/>
      <c r="PK374" s="35"/>
      <c r="PL374" s="35"/>
      <c r="PM374" s="35"/>
      <c r="PN374" s="35"/>
      <c r="PO374" s="35"/>
      <c r="PP374" s="35"/>
      <c r="PQ374" s="35"/>
      <c r="PR374" s="35"/>
      <c r="PS374" s="35"/>
      <c r="PT374" s="35"/>
      <c r="PU374" s="35"/>
      <c r="PV374" s="35"/>
      <c r="PW374" s="35"/>
      <c r="PX374" s="35"/>
      <c r="PY374" s="35"/>
      <c r="PZ374" s="35"/>
      <c r="QA374" s="35"/>
      <c r="QB374" s="35"/>
      <c r="QC374" s="35"/>
      <c r="QD374" s="35"/>
      <c r="QE374" s="35"/>
      <c r="QF374" s="35"/>
      <c r="QG374" s="35"/>
      <c r="QH374" s="35"/>
      <c r="QI374" s="35"/>
      <c r="QJ374" s="35"/>
      <c r="QK374" s="35"/>
      <c r="QL374" s="35"/>
      <c r="QM374" s="35"/>
      <c r="QN374" s="35"/>
      <c r="QO374" s="35"/>
      <c r="QP374" s="35"/>
      <c r="QQ374" s="35"/>
      <c r="QR374" s="35"/>
      <c r="QS374" s="35"/>
      <c r="QT374" s="35"/>
      <c r="QU374" s="35"/>
      <c r="QV374" s="35"/>
      <c r="QW374" s="35"/>
      <c r="QX374" s="35"/>
      <c r="QY374" s="35"/>
      <c r="QZ374" s="35"/>
      <c r="RA374" s="35"/>
      <c r="RB374" s="35"/>
      <c r="RC374" s="35"/>
      <c r="RD374" s="35"/>
      <c r="RE374" s="35"/>
      <c r="RF374" s="35"/>
      <c r="RG374" s="35"/>
      <c r="RH374" s="35"/>
      <c r="RI374" s="35"/>
      <c r="RJ374" s="35"/>
      <c r="RK374" s="35"/>
      <c r="RL374" s="35"/>
      <c r="RM374" s="35"/>
      <c r="RN374" s="35"/>
      <c r="RO374" s="35"/>
      <c r="RP374" s="35"/>
      <c r="RQ374" s="35"/>
      <c r="RR374" s="35"/>
      <c r="RS374" s="35"/>
      <c r="RT374" s="35"/>
      <c r="RU374" s="35"/>
      <c r="RV374" s="35"/>
      <c r="RW374" s="35"/>
      <c r="RX374" s="35"/>
      <c r="RY374" s="35"/>
      <c r="RZ374" s="35"/>
      <c r="SA374" s="35"/>
      <c r="SB374" s="35"/>
      <c r="SC374" s="35"/>
      <c r="SD374" s="35"/>
      <c r="SE374" s="35"/>
      <c r="SF374" s="35"/>
      <c r="SG374" s="35"/>
      <c r="SH374" s="35"/>
      <c r="SI374" s="35"/>
      <c r="SJ374" s="35"/>
      <c r="SK374" s="35"/>
      <c r="SL374" s="35"/>
      <c r="SM374" s="35"/>
      <c r="SN374" s="35"/>
      <c r="SO374" s="35"/>
      <c r="SP374" s="35"/>
      <c r="SQ374" s="35"/>
      <c r="SR374" s="35"/>
      <c r="SS374" s="35"/>
      <c r="ST374" s="35"/>
      <c r="SU374" s="35"/>
      <c r="SV374" s="35"/>
      <c r="SW374" s="35"/>
      <c r="SX374" s="35"/>
      <c r="SY374" s="35"/>
      <c r="SZ374" s="35"/>
      <c r="TA374" s="35"/>
      <c r="TB374" s="35"/>
      <c r="TC374" s="35"/>
      <c r="TD374" s="35"/>
      <c r="TE374" s="35"/>
      <c r="TF374" s="35"/>
      <c r="TG374" s="35"/>
      <c r="TH374" s="35"/>
      <c r="TI374" s="35"/>
      <c r="TJ374" s="35"/>
      <c r="TK374" s="35"/>
      <c r="TL374" s="35"/>
      <c r="TM374" s="35"/>
      <c r="TN374" s="35"/>
      <c r="TO374" s="35"/>
      <c r="TP374" s="35"/>
      <c r="TQ374" s="35"/>
      <c r="TR374" s="35"/>
      <c r="TS374" s="35"/>
      <c r="TT374" s="35"/>
      <c r="TU374" s="35"/>
      <c r="TV374" s="35"/>
      <c r="TW374" s="35"/>
      <c r="TX374" s="35"/>
      <c r="TY374" s="35"/>
      <c r="TZ374" s="35"/>
      <c r="UA374" s="35"/>
      <c r="UB374" s="35"/>
      <c r="UC374" s="35"/>
      <c r="UD374" s="35"/>
      <c r="UE374" s="35"/>
      <c r="UF374" s="35"/>
      <c r="UG374" s="35"/>
      <c r="UH374" s="35"/>
      <c r="UI374" s="35"/>
      <c r="UJ374" s="35"/>
      <c r="UK374" s="35"/>
      <c r="UL374" s="35"/>
      <c r="UM374" s="35"/>
      <c r="UN374" s="35"/>
      <c r="UO374" s="35"/>
      <c r="UP374" s="35"/>
      <c r="UQ374" s="35">
        <v>9</v>
      </c>
      <c r="UR374" s="35"/>
      <c r="US374" s="35"/>
      <c r="UT374" s="35"/>
      <c r="UU374" s="35"/>
      <c r="UV374" s="35"/>
      <c r="UW374" s="35"/>
      <c r="UX374" s="35"/>
      <c r="UY374" s="35"/>
      <c r="UZ374" s="35"/>
      <c r="VA374" s="35"/>
      <c r="VB374" s="35"/>
      <c r="VC374" s="35"/>
      <c r="VD374" s="35"/>
      <c r="VE374" s="35"/>
      <c r="VF374" s="35"/>
      <c r="VG374" s="35"/>
      <c r="VH374" s="35"/>
      <c r="VI374" s="35"/>
      <c r="VJ374" s="35"/>
      <c r="VK374" s="35"/>
      <c r="VL374" s="35"/>
      <c r="VM374" s="35"/>
      <c r="VN374" s="35"/>
      <c r="VO374" s="35"/>
      <c r="VP374" s="35"/>
      <c r="VQ374" s="35"/>
      <c r="VR374" s="35"/>
      <c r="VS374" s="35"/>
      <c r="VT374" s="35"/>
      <c r="VU374" s="35"/>
      <c r="VV374" s="35"/>
      <c r="VW374" s="35"/>
      <c r="VX374" s="35"/>
      <c r="VY374" s="35"/>
      <c r="VZ374" s="35"/>
      <c r="WA374" s="35"/>
      <c r="WB374" s="35"/>
      <c r="WC374" s="35"/>
      <c r="WD374" s="35"/>
      <c r="WE374" s="35"/>
      <c r="WF374" s="35"/>
      <c r="WG374" s="35"/>
      <c r="WH374" s="35"/>
      <c r="WI374" s="35"/>
      <c r="WJ374" s="35"/>
      <c r="WK374" s="35"/>
      <c r="WL374" s="35"/>
      <c r="WM374" s="35"/>
      <c r="WN374" s="35"/>
      <c r="WO374" s="35"/>
      <c r="WP374" s="35"/>
      <c r="WQ374" s="35"/>
      <c r="WR374" s="35"/>
      <c r="WS374" s="35"/>
      <c r="WT374" s="35"/>
      <c r="WU374" s="35"/>
      <c r="WV374" s="35"/>
      <c r="WW374" s="35"/>
      <c r="WX374" s="35"/>
      <c r="WY374" s="35"/>
      <c r="WZ374" s="35"/>
      <c r="XA374" s="35"/>
      <c r="XB374" s="35"/>
      <c r="XC374" s="35"/>
      <c r="XD374" s="35"/>
      <c r="XE374" s="35"/>
      <c r="XF374" s="35"/>
      <c r="XG374" s="35"/>
      <c r="XH374" s="35"/>
      <c r="XI374" s="35"/>
      <c r="XJ374" s="35"/>
      <c r="XK374" s="35"/>
      <c r="XL374" s="35"/>
      <c r="XM374" s="35"/>
      <c r="XN374" s="35"/>
      <c r="XO374" s="35"/>
      <c r="XP374" s="35"/>
      <c r="XQ374" s="35"/>
      <c r="XR374" s="35"/>
      <c r="XS374" s="35"/>
      <c r="XT374" s="35"/>
      <c r="XU374" s="35"/>
      <c r="XV374" s="35"/>
      <c r="XW374" s="35"/>
      <c r="XX374" s="35"/>
      <c r="XY374" s="35"/>
      <c r="XZ374" s="35"/>
      <c r="YA374" s="35"/>
      <c r="YB374" s="35"/>
      <c r="YC374" s="35"/>
      <c r="YD374" s="35"/>
      <c r="YE374" s="35"/>
      <c r="YF374" s="35"/>
      <c r="YG374" s="35"/>
      <c r="YH374" s="35"/>
      <c r="YI374" s="35"/>
      <c r="YJ374" s="35"/>
      <c r="YK374" s="35"/>
      <c r="YL374" s="35"/>
      <c r="YM374" s="35"/>
      <c r="YN374" s="35"/>
      <c r="YO374" s="35"/>
      <c r="YP374" s="35"/>
      <c r="YQ374" s="35"/>
      <c r="YR374" s="35"/>
      <c r="YS374" s="35"/>
      <c r="YT374" s="35"/>
      <c r="YU374" s="35"/>
      <c r="YV374" s="35"/>
      <c r="YW374" s="35"/>
      <c r="YX374" s="35"/>
      <c r="YY374" s="35"/>
      <c r="YZ374" s="35"/>
      <c r="ZA374" s="35"/>
      <c r="ZB374" s="35"/>
      <c r="ZC374" s="35"/>
      <c r="ZD374" s="35"/>
      <c r="ZE374" s="35"/>
      <c r="ZF374" s="35"/>
      <c r="ZG374" s="35"/>
      <c r="ZH374" s="35"/>
      <c r="ZI374" s="35"/>
      <c r="ZJ374" s="35"/>
      <c r="ZK374" s="35"/>
      <c r="ZL374" s="35"/>
      <c r="ZM374" s="35"/>
      <c r="ZN374" s="35"/>
      <c r="ZO374" s="35"/>
      <c r="ZP374" s="35"/>
      <c r="ZQ374" s="35"/>
      <c r="ZR374" s="35"/>
      <c r="ZS374" s="35"/>
      <c r="ZT374" s="35"/>
      <c r="ZU374" s="35"/>
      <c r="ZV374" s="35"/>
      <c r="ZW374" s="35"/>
      <c r="ZX374" s="35"/>
      <c r="ZY374" s="35"/>
      <c r="ZZ374" s="35"/>
      <c r="AAA374" s="35"/>
      <c r="AAB374" s="35"/>
      <c r="AAC374" s="35"/>
      <c r="AAD374" s="35"/>
      <c r="AAE374" s="35"/>
      <c r="AAF374" s="35"/>
      <c r="AAG374" s="35"/>
      <c r="AAH374" s="35"/>
      <c r="AAI374" s="35"/>
      <c r="AAJ374" s="35"/>
      <c r="AAK374" s="35"/>
      <c r="AAL374" s="35"/>
      <c r="AAM374" s="35"/>
      <c r="AAN374" s="35"/>
      <c r="AAO374" s="35"/>
      <c r="AAP374" s="35"/>
      <c r="AAQ374" s="35"/>
      <c r="AAR374" s="35"/>
      <c r="AAS374" s="35"/>
      <c r="AAT374" s="35"/>
      <c r="AAU374" s="35"/>
      <c r="AAV374" s="35"/>
      <c r="AAW374" s="35"/>
      <c r="AAX374" s="35"/>
      <c r="AAY374" s="35"/>
      <c r="AAZ374" s="35"/>
      <c r="ABA374" s="35"/>
      <c r="ABB374" s="35"/>
      <c r="ABC374" s="35"/>
      <c r="ABD374" s="35"/>
      <c r="ABE374" s="35"/>
      <c r="ABF374" s="35"/>
      <c r="ABG374" s="35"/>
      <c r="ABH374" s="35"/>
      <c r="ABI374" s="35"/>
      <c r="ABJ374" s="35"/>
      <c r="ABK374" s="35"/>
      <c r="ABL374" s="35"/>
      <c r="ABM374" s="35"/>
      <c r="ABN374" s="35"/>
      <c r="ABO374" s="35"/>
      <c r="ABP374" s="35"/>
      <c r="ABQ374" s="35"/>
      <c r="ABR374" s="35"/>
      <c r="ABS374" s="35"/>
      <c r="ABT374" s="35"/>
      <c r="ABU374" s="35"/>
      <c r="ABV374" s="35"/>
      <c r="ABW374" s="35"/>
      <c r="ABX374" s="35"/>
      <c r="ABY374" s="35"/>
      <c r="ABZ374" s="35"/>
      <c r="ACA374" s="35"/>
      <c r="ACB374" s="35"/>
      <c r="ACC374" s="35"/>
      <c r="ACD374" s="35"/>
      <c r="ACE374" s="35"/>
      <c r="ACF374" s="35"/>
      <c r="ACG374" s="35"/>
      <c r="ACH374" s="35"/>
      <c r="ACI374" s="35"/>
      <c r="ACJ374" s="35"/>
      <c r="ACK374" s="35"/>
      <c r="ACL374" s="35"/>
      <c r="ACM374" s="35"/>
      <c r="ACN374" s="35"/>
      <c r="ACO374" s="35"/>
      <c r="ACP374" s="35"/>
      <c r="ACQ374" s="35"/>
      <c r="ACR374" s="35"/>
      <c r="ACS374" s="35"/>
      <c r="ACT374" s="35"/>
      <c r="ACU374" s="35"/>
      <c r="ACV374" s="35"/>
      <c r="ACW374" s="35"/>
      <c r="ACX374" s="35"/>
      <c r="ACY374" s="35"/>
      <c r="ACZ374" s="35"/>
      <c r="ADA374" s="35"/>
      <c r="ADB374" s="35"/>
      <c r="ADC374" s="35"/>
      <c r="ADD374" s="35"/>
      <c r="ADE374" s="35"/>
      <c r="ADF374" s="35"/>
      <c r="ADG374" s="35"/>
      <c r="ADH374" s="35"/>
      <c r="ADI374" s="35"/>
      <c r="ADJ374" s="35"/>
      <c r="ADK374" s="35"/>
      <c r="ADL374" s="35"/>
      <c r="ADM374" s="35"/>
      <c r="ADN374" s="35"/>
      <c r="ADO374" s="35"/>
      <c r="ADP374" s="35"/>
      <c r="ADQ374" s="35"/>
      <c r="ADR374" s="35"/>
      <c r="ADS374" s="35"/>
      <c r="ADT374" s="35"/>
      <c r="ADU374" s="35"/>
      <c r="ADV374" s="35"/>
      <c r="ADW374" s="35"/>
      <c r="ADX374" s="35"/>
      <c r="ADY374" s="26">
        <f t="shared" si="15"/>
        <v>0</v>
      </c>
      <c r="ADZ374" s="5"/>
    </row>
    <row r="375" spans="1:806" s="33" customFormat="1" x14ac:dyDescent="0.2">
      <c r="A375" s="38" t="s">
        <v>108</v>
      </c>
      <c r="B375" s="65">
        <f t="shared" si="14"/>
        <v>5</v>
      </c>
      <c r="C375" s="57">
        <v>1</v>
      </c>
      <c r="D375" s="60">
        <v>44781</v>
      </c>
      <c r="E375" s="67">
        <v>40.880000000000003</v>
      </c>
      <c r="F375" s="67">
        <f t="shared" si="13"/>
        <v>204.4</v>
      </c>
      <c r="G375" s="6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  <c r="AU375" s="35"/>
      <c r="AV375" s="35"/>
      <c r="AW375" s="35"/>
      <c r="AX375" s="35"/>
      <c r="AY375" s="35"/>
      <c r="AZ375" s="35"/>
      <c r="BA375" s="35"/>
      <c r="BB375" s="35"/>
      <c r="BC375" s="35"/>
      <c r="BD375" s="35"/>
      <c r="BE375" s="15"/>
      <c r="BF375" s="15"/>
      <c r="BG375" s="136"/>
      <c r="BH375" s="35"/>
      <c r="BI375" s="35"/>
      <c r="BJ375" s="35"/>
      <c r="BK375" s="35"/>
      <c r="BL375" s="35"/>
      <c r="BM375" s="35"/>
      <c r="BN375" s="35"/>
      <c r="BO375" s="35"/>
      <c r="BP375" s="35"/>
      <c r="BQ375" s="35"/>
      <c r="BR375" s="35"/>
      <c r="BS375" s="35"/>
      <c r="BT375" s="35"/>
      <c r="BU375" s="35"/>
      <c r="BV375" s="35"/>
      <c r="BW375" s="35"/>
      <c r="BX375" s="35"/>
      <c r="BY375" s="35"/>
      <c r="BZ375" s="35">
        <v>10</v>
      </c>
      <c r="CA375" s="35"/>
      <c r="CB375" s="35"/>
      <c r="CC375" s="35"/>
      <c r="CD375" s="35"/>
      <c r="CE375" s="35"/>
      <c r="CF375" s="35"/>
      <c r="CG375" s="35"/>
      <c r="CH375" s="35"/>
      <c r="CI375" s="35"/>
      <c r="CJ375" s="35"/>
      <c r="CK375" s="35"/>
      <c r="CL375" s="35"/>
      <c r="CM375" s="35"/>
      <c r="CN375" s="35"/>
      <c r="CO375" s="35"/>
      <c r="CP375" s="35"/>
      <c r="CQ375" s="35"/>
      <c r="CR375" s="35"/>
      <c r="CS375" s="35"/>
      <c r="CT375" s="35"/>
      <c r="CU375" s="35"/>
      <c r="CV375" s="35"/>
      <c r="CW375" s="35"/>
      <c r="CX375" s="35"/>
      <c r="CY375" s="35"/>
      <c r="CZ375" s="35"/>
      <c r="DA375" s="35"/>
      <c r="DB375" s="35"/>
      <c r="DC375" s="35"/>
      <c r="DD375" s="35"/>
      <c r="DE375" s="35"/>
      <c r="DF375" s="35"/>
      <c r="DG375" s="35"/>
      <c r="DH375" s="35"/>
      <c r="DI375" s="35"/>
      <c r="DJ375" s="35"/>
      <c r="DK375" s="35"/>
      <c r="DL375" s="35"/>
      <c r="DM375" s="35"/>
      <c r="DN375" s="35"/>
      <c r="DO375" s="35"/>
      <c r="DP375" s="35"/>
      <c r="DQ375" s="35"/>
      <c r="DR375" s="35"/>
      <c r="DS375" s="35"/>
      <c r="DT375" s="35"/>
      <c r="DU375" s="35"/>
      <c r="DV375" s="35"/>
      <c r="DW375" s="35"/>
      <c r="DX375" s="35"/>
      <c r="DY375" s="35"/>
      <c r="DZ375" s="35"/>
      <c r="EA375" s="35"/>
      <c r="EB375" s="35"/>
      <c r="EC375" s="35"/>
      <c r="ED375" s="35"/>
      <c r="EE375" s="35"/>
      <c r="EF375" s="35"/>
      <c r="EG375" s="35"/>
      <c r="EH375" s="35"/>
      <c r="EI375" s="35"/>
      <c r="EJ375" s="35"/>
      <c r="EK375" s="35"/>
      <c r="EL375" s="35"/>
      <c r="EM375" s="35"/>
      <c r="EN375" s="35"/>
      <c r="EO375" s="35"/>
      <c r="EP375" s="35"/>
      <c r="EQ375" s="35"/>
      <c r="ER375" s="35"/>
      <c r="ES375" s="35"/>
      <c r="ET375" s="35"/>
      <c r="EU375" s="35"/>
      <c r="EV375" s="35"/>
      <c r="EW375" s="35"/>
      <c r="EX375" s="35"/>
      <c r="EY375" s="35"/>
      <c r="EZ375" s="35"/>
      <c r="FA375" s="35"/>
      <c r="FB375" s="35"/>
      <c r="FC375" s="35"/>
      <c r="FD375" s="35"/>
      <c r="FE375" s="35"/>
      <c r="FF375" s="35"/>
      <c r="FG375" s="35"/>
      <c r="FH375" s="35"/>
      <c r="FI375" s="35"/>
      <c r="FJ375" s="35"/>
      <c r="FK375" s="35"/>
      <c r="FL375" s="35"/>
      <c r="FM375" s="35"/>
      <c r="FN375" s="35"/>
      <c r="FO375" s="35"/>
      <c r="FP375" s="35"/>
      <c r="FQ375" s="35"/>
      <c r="FR375" s="35"/>
      <c r="FS375" s="35"/>
      <c r="FT375" s="35"/>
      <c r="FU375" s="35"/>
      <c r="FV375" s="35"/>
      <c r="FW375" s="35"/>
      <c r="FX375" s="35"/>
      <c r="FY375" s="35"/>
      <c r="FZ375" s="35"/>
      <c r="GA375" s="35"/>
      <c r="GB375" s="35">
        <v>10</v>
      </c>
      <c r="GC375" s="35"/>
      <c r="GD375" s="35"/>
      <c r="GE375" s="35"/>
      <c r="GF375" s="35"/>
      <c r="GG375" s="35"/>
      <c r="GH375" s="35"/>
      <c r="GI375" s="35"/>
      <c r="GJ375" s="35"/>
      <c r="GK375" s="35"/>
      <c r="GL375" s="35"/>
      <c r="GM375" s="35"/>
      <c r="GN375" s="35"/>
      <c r="GO375" s="35"/>
      <c r="GP375" s="35"/>
      <c r="GQ375" s="35"/>
      <c r="GR375" s="35"/>
      <c r="GS375" s="35"/>
      <c r="GT375" s="35"/>
      <c r="GU375" s="35"/>
      <c r="GV375" s="35"/>
      <c r="GW375" s="35"/>
      <c r="GX375" s="35"/>
      <c r="GY375" s="35"/>
      <c r="GZ375" s="35"/>
      <c r="HA375" s="35"/>
      <c r="HB375" s="35"/>
      <c r="HC375" s="35"/>
      <c r="HD375" s="35"/>
      <c r="HE375" s="35"/>
      <c r="HF375" s="35"/>
      <c r="HG375" s="35"/>
      <c r="HH375" s="35"/>
      <c r="HI375" s="35"/>
      <c r="HJ375" s="35"/>
      <c r="HK375" s="35"/>
      <c r="HL375" s="35"/>
      <c r="HM375" s="35"/>
      <c r="HN375" s="35"/>
      <c r="HO375" s="35"/>
      <c r="HP375" s="35"/>
      <c r="HQ375" s="35"/>
      <c r="HR375" s="35"/>
      <c r="HS375" s="35"/>
      <c r="HT375" s="35"/>
      <c r="HU375" s="35"/>
      <c r="HV375" s="35"/>
      <c r="HW375" s="35"/>
      <c r="HX375" s="35"/>
      <c r="HY375" s="35"/>
      <c r="HZ375" s="35"/>
      <c r="IA375" s="35"/>
      <c r="IB375" s="35"/>
      <c r="IC375" s="35"/>
      <c r="ID375" s="35"/>
      <c r="IE375" s="35"/>
      <c r="IF375" s="35"/>
      <c r="IG375" s="35"/>
      <c r="IH375" s="35"/>
      <c r="II375" s="35"/>
      <c r="IJ375" s="35"/>
      <c r="IK375" s="35"/>
      <c r="IL375" s="35"/>
      <c r="IM375" s="35"/>
      <c r="IN375" s="35"/>
      <c r="IO375" s="35"/>
      <c r="IP375" s="35"/>
      <c r="IQ375" s="35"/>
      <c r="IR375" s="35"/>
      <c r="IS375" s="35"/>
      <c r="IT375" s="35"/>
      <c r="IU375" s="35"/>
      <c r="IV375" s="35"/>
      <c r="IW375" s="35"/>
      <c r="IX375" s="35"/>
      <c r="IY375" s="35"/>
      <c r="IZ375" s="35"/>
      <c r="JA375" s="35"/>
      <c r="JB375" s="35"/>
      <c r="JC375" s="35"/>
      <c r="JD375" s="35"/>
      <c r="JE375" s="35"/>
      <c r="JF375" s="35"/>
      <c r="JG375" s="35"/>
      <c r="JH375" s="35"/>
      <c r="JI375" s="35"/>
      <c r="JJ375" s="35"/>
      <c r="JK375" s="35"/>
      <c r="JL375" s="35"/>
      <c r="JM375" s="35"/>
      <c r="JN375" s="35"/>
      <c r="JO375" s="35"/>
      <c r="JP375" s="35"/>
      <c r="JQ375" s="35"/>
      <c r="JR375" s="35"/>
      <c r="JS375" s="35"/>
      <c r="JT375" s="35"/>
      <c r="JU375" s="35"/>
      <c r="JV375" s="35"/>
      <c r="JW375" s="35"/>
      <c r="JX375" s="35"/>
      <c r="JY375" s="35"/>
      <c r="JZ375" s="35"/>
      <c r="KA375" s="35"/>
      <c r="KB375" s="35"/>
      <c r="KC375" s="35"/>
      <c r="KD375" s="35"/>
      <c r="KE375" s="35"/>
      <c r="KF375" s="35"/>
      <c r="KG375" s="35"/>
      <c r="KH375" s="35"/>
      <c r="KI375" s="35"/>
      <c r="KJ375" s="35"/>
      <c r="KK375" s="35"/>
      <c r="KL375" s="35"/>
      <c r="KM375" s="35"/>
      <c r="KN375" s="35"/>
      <c r="KO375" s="35"/>
      <c r="KP375" s="35"/>
      <c r="KQ375" s="35"/>
      <c r="KR375" s="35"/>
      <c r="KS375" s="35"/>
      <c r="KT375" s="35"/>
      <c r="KU375" s="35"/>
      <c r="KV375" s="35"/>
      <c r="KW375" s="35"/>
      <c r="KX375" s="35"/>
      <c r="KY375" s="35"/>
      <c r="KZ375" s="35"/>
      <c r="LA375" s="35"/>
      <c r="LB375" s="35"/>
      <c r="LC375" s="35"/>
      <c r="LD375" s="35"/>
      <c r="LE375" s="35"/>
      <c r="LF375" s="35"/>
      <c r="LG375" s="35"/>
      <c r="LH375" s="35"/>
      <c r="LI375" s="35"/>
      <c r="LJ375" s="35"/>
      <c r="LK375" s="35"/>
      <c r="LL375" s="35"/>
      <c r="LM375" s="35"/>
      <c r="LN375" s="35"/>
      <c r="LO375" s="35"/>
      <c r="LP375" s="35"/>
      <c r="LQ375" s="35"/>
      <c r="LR375" s="35"/>
      <c r="LS375" s="35"/>
      <c r="LT375" s="35"/>
      <c r="LU375" s="35"/>
      <c r="LV375" s="35"/>
      <c r="LW375" s="35"/>
      <c r="LX375" s="35"/>
      <c r="LY375" s="35"/>
      <c r="LZ375" s="35"/>
      <c r="MA375" s="35"/>
      <c r="MB375" s="35"/>
      <c r="MC375" s="35"/>
      <c r="MD375" s="35"/>
      <c r="ME375" s="35"/>
      <c r="MF375" s="35"/>
      <c r="MG375" s="35"/>
      <c r="MH375" s="35"/>
      <c r="MI375" s="35"/>
      <c r="MJ375" s="35"/>
      <c r="MK375" s="35"/>
      <c r="ML375" s="35"/>
      <c r="MM375" s="35"/>
      <c r="MN375" s="35"/>
      <c r="MO375" s="35"/>
      <c r="MP375" s="35"/>
      <c r="MQ375" s="35"/>
      <c r="MR375" s="35"/>
      <c r="MS375" s="35"/>
      <c r="MT375" s="35"/>
      <c r="MU375" s="35"/>
      <c r="MV375" s="35"/>
      <c r="MW375" s="35"/>
      <c r="MX375" s="35"/>
      <c r="MY375" s="35"/>
      <c r="MZ375" s="35"/>
      <c r="NA375" s="35"/>
      <c r="NB375" s="35"/>
      <c r="NC375" s="35"/>
      <c r="ND375" s="35"/>
      <c r="NE375" s="35"/>
      <c r="NF375" s="35"/>
      <c r="NG375" s="35"/>
      <c r="NH375" s="35"/>
      <c r="NI375" s="35"/>
      <c r="NJ375" s="35"/>
      <c r="NK375" s="35"/>
      <c r="NL375" s="35"/>
      <c r="NM375" s="35"/>
      <c r="NN375" s="35"/>
      <c r="NO375" s="35"/>
      <c r="NP375" s="35"/>
      <c r="NQ375" s="35"/>
      <c r="NR375" s="35"/>
      <c r="NS375" s="35"/>
      <c r="NT375" s="35"/>
      <c r="NU375" s="35"/>
      <c r="NV375" s="35"/>
      <c r="NW375" s="35"/>
      <c r="NX375" s="35"/>
      <c r="NY375" s="35"/>
      <c r="NZ375" s="35"/>
      <c r="OA375" s="35"/>
      <c r="OB375" s="35"/>
      <c r="OC375" s="35"/>
      <c r="OD375" s="35"/>
      <c r="OE375" s="35"/>
      <c r="OF375" s="35"/>
      <c r="OG375" s="35"/>
      <c r="OH375" s="35"/>
      <c r="OI375" s="35"/>
      <c r="OJ375" s="35"/>
      <c r="OK375" s="35"/>
      <c r="OL375" s="35"/>
      <c r="OM375" s="35"/>
      <c r="ON375" s="35"/>
      <c r="OO375" s="35"/>
      <c r="OP375" s="35"/>
      <c r="OQ375" s="35"/>
      <c r="OR375" s="35"/>
      <c r="OS375" s="35"/>
      <c r="OT375" s="35"/>
      <c r="OU375" s="35"/>
      <c r="OV375" s="35"/>
      <c r="OW375" s="35"/>
      <c r="OX375" s="35"/>
      <c r="OY375" s="35"/>
      <c r="OZ375" s="35"/>
      <c r="PA375" s="35"/>
      <c r="PB375" s="35"/>
      <c r="PC375" s="35"/>
      <c r="PD375" s="35"/>
      <c r="PE375" s="35">
        <v>10</v>
      </c>
      <c r="PF375" s="35"/>
      <c r="PG375" s="35"/>
      <c r="PH375" s="35"/>
      <c r="PI375" s="35"/>
      <c r="PJ375" s="35"/>
      <c r="PK375" s="35"/>
      <c r="PL375" s="35"/>
      <c r="PM375" s="35"/>
      <c r="PN375" s="35"/>
      <c r="PO375" s="35"/>
      <c r="PP375" s="35"/>
      <c r="PQ375" s="35"/>
      <c r="PR375" s="35"/>
      <c r="PS375" s="35"/>
      <c r="PT375" s="35"/>
      <c r="PU375" s="35"/>
      <c r="PV375" s="35"/>
      <c r="PW375" s="35"/>
      <c r="PX375" s="35"/>
      <c r="PY375" s="35"/>
      <c r="PZ375" s="35"/>
      <c r="QA375" s="35"/>
      <c r="QB375" s="35"/>
      <c r="QC375" s="35"/>
      <c r="QD375" s="35"/>
      <c r="QE375" s="35"/>
      <c r="QF375" s="35">
        <v>2</v>
      </c>
      <c r="QG375" s="35"/>
      <c r="QH375" s="35"/>
      <c r="QI375" s="35"/>
      <c r="QJ375" s="35"/>
      <c r="QK375" s="35"/>
      <c r="QL375" s="35"/>
      <c r="QM375" s="35"/>
      <c r="QN375" s="35"/>
      <c r="QO375" s="35"/>
      <c r="QP375" s="35"/>
      <c r="QQ375" s="35"/>
      <c r="QR375" s="35"/>
      <c r="QS375" s="35"/>
      <c r="QT375" s="35"/>
      <c r="QU375" s="35"/>
      <c r="QV375" s="35"/>
      <c r="QW375" s="35"/>
      <c r="QX375" s="35"/>
      <c r="QY375" s="35"/>
      <c r="QZ375" s="35"/>
      <c r="RA375" s="35"/>
      <c r="RB375" s="35">
        <v>5</v>
      </c>
      <c r="RC375" s="35"/>
      <c r="RD375" s="35"/>
      <c r="RE375" s="35"/>
      <c r="RF375" s="35"/>
      <c r="RG375" s="35"/>
      <c r="RH375" s="35"/>
      <c r="RI375" s="35"/>
      <c r="RJ375" s="35"/>
      <c r="RK375" s="35"/>
      <c r="RL375" s="35"/>
      <c r="RM375" s="35"/>
      <c r="RN375" s="35"/>
      <c r="RO375" s="35"/>
      <c r="RP375" s="35"/>
      <c r="RQ375" s="35"/>
      <c r="RR375" s="35"/>
      <c r="RS375" s="35"/>
      <c r="RT375" s="35"/>
      <c r="RU375" s="35"/>
      <c r="RV375" s="35"/>
      <c r="RW375" s="35"/>
      <c r="RX375" s="35"/>
      <c r="RY375" s="35"/>
      <c r="RZ375" s="35"/>
      <c r="SA375" s="35"/>
      <c r="SB375" s="35"/>
      <c r="SC375" s="35"/>
      <c r="SD375" s="35"/>
      <c r="SE375" s="35">
        <v>2</v>
      </c>
      <c r="SF375" s="35"/>
      <c r="SG375" s="35">
        <v>3</v>
      </c>
      <c r="SH375" s="35">
        <v>3</v>
      </c>
      <c r="SI375" s="35"/>
      <c r="SJ375" s="35"/>
      <c r="SK375" s="35"/>
      <c r="SL375" s="35"/>
      <c r="SM375" s="35"/>
      <c r="SN375" s="35"/>
      <c r="SO375" s="35"/>
      <c r="SP375" s="35"/>
      <c r="SQ375" s="35"/>
      <c r="SR375" s="35"/>
      <c r="SS375" s="35"/>
      <c r="ST375" s="35"/>
      <c r="SU375" s="35"/>
      <c r="SV375" s="35"/>
      <c r="SW375" s="35"/>
      <c r="SX375" s="35"/>
      <c r="SY375" s="35"/>
      <c r="SZ375" s="35"/>
      <c r="TA375" s="35"/>
      <c r="TB375" s="35"/>
      <c r="TC375" s="35"/>
      <c r="TD375" s="35"/>
      <c r="TE375" s="35"/>
      <c r="TF375" s="35"/>
      <c r="TG375" s="35"/>
      <c r="TH375" s="35"/>
      <c r="TI375" s="35"/>
      <c r="TJ375" s="35"/>
      <c r="TK375" s="35"/>
      <c r="TL375" s="35"/>
      <c r="TM375" s="35"/>
      <c r="TN375" s="35"/>
      <c r="TO375" s="35"/>
      <c r="TP375" s="35"/>
      <c r="TQ375" s="35"/>
      <c r="TR375" s="35"/>
      <c r="TS375" s="35"/>
      <c r="TT375" s="35"/>
      <c r="TU375" s="35"/>
      <c r="TV375" s="35"/>
      <c r="TW375" s="35"/>
      <c r="TX375" s="35"/>
      <c r="TY375" s="35"/>
      <c r="TZ375" s="35"/>
      <c r="UA375" s="35"/>
      <c r="UB375" s="35"/>
      <c r="UC375" s="35"/>
      <c r="UD375" s="35"/>
      <c r="UE375" s="35"/>
      <c r="UF375" s="35"/>
      <c r="UG375" s="35"/>
      <c r="UH375" s="35"/>
      <c r="UI375" s="35"/>
      <c r="UJ375" s="35"/>
      <c r="UK375" s="35"/>
      <c r="UL375" s="35"/>
      <c r="UM375" s="35"/>
      <c r="UN375" s="35"/>
      <c r="UO375" s="35"/>
      <c r="UP375" s="35"/>
      <c r="UQ375" s="35"/>
      <c r="UR375" s="35"/>
      <c r="US375" s="35"/>
      <c r="UT375" s="35"/>
      <c r="UU375" s="35"/>
      <c r="UV375" s="35"/>
      <c r="UW375" s="35"/>
      <c r="UX375" s="35"/>
      <c r="UY375" s="35"/>
      <c r="UZ375" s="35"/>
      <c r="VA375" s="35"/>
      <c r="VB375" s="35"/>
      <c r="VC375" s="35"/>
      <c r="VD375" s="35"/>
      <c r="VE375" s="35"/>
      <c r="VF375" s="35"/>
      <c r="VG375" s="35"/>
      <c r="VH375" s="35"/>
      <c r="VI375" s="35"/>
      <c r="VJ375" s="35"/>
      <c r="VK375" s="35"/>
      <c r="VL375" s="35"/>
      <c r="VM375" s="35"/>
      <c r="VN375" s="35"/>
      <c r="VO375" s="35"/>
      <c r="VP375" s="35"/>
      <c r="VQ375" s="35"/>
      <c r="VR375" s="35"/>
      <c r="VS375" s="35"/>
      <c r="VT375" s="35"/>
      <c r="VU375" s="35"/>
      <c r="VV375" s="35"/>
      <c r="VW375" s="35"/>
      <c r="VX375" s="35"/>
      <c r="VY375" s="35"/>
      <c r="VZ375" s="35"/>
      <c r="WA375" s="35"/>
      <c r="WB375" s="35"/>
      <c r="WC375" s="35"/>
      <c r="WD375" s="35"/>
      <c r="WE375" s="35"/>
      <c r="WF375" s="35"/>
      <c r="WG375" s="35"/>
      <c r="WH375" s="35"/>
      <c r="WI375" s="35"/>
      <c r="WJ375" s="35"/>
      <c r="WK375" s="35"/>
      <c r="WL375" s="35"/>
      <c r="WM375" s="35"/>
      <c r="WN375" s="35"/>
      <c r="WO375" s="35"/>
      <c r="WP375" s="35"/>
      <c r="WQ375" s="35"/>
      <c r="WR375" s="35"/>
      <c r="WS375" s="35"/>
      <c r="WT375" s="35"/>
      <c r="WU375" s="35"/>
      <c r="WV375" s="35"/>
      <c r="WW375" s="35"/>
      <c r="WX375" s="35"/>
      <c r="WY375" s="35"/>
      <c r="WZ375" s="35"/>
      <c r="XA375" s="35"/>
      <c r="XB375" s="35"/>
      <c r="XC375" s="35"/>
      <c r="XD375" s="35"/>
      <c r="XE375" s="35"/>
      <c r="XF375" s="35"/>
      <c r="XG375" s="35"/>
      <c r="XH375" s="35"/>
      <c r="XI375" s="35"/>
      <c r="XJ375" s="35"/>
      <c r="XK375" s="35"/>
      <c r="XL375" s="35"/>
      <c r="XM375" s="35"/>
      <c r="XN375" s="35"/>
      <c r="XO375" s="35"/>
      <c r="XP375" s="35"/>
      <c r="XQ375" s="35"/>
      <c r="XR375" s="35"/>
      <c r="XS375" s="35"/>
      <c r="XT375" s="35"/>
      <c r="XU375" s="35"/>
      <c r="XV375" s="35"/>
      <c r="XW375" s="35"/>
      <c r="XX375" s="35"/>
      <c r="XY375" s="35">
        <v>10</v>
      </c>
      <c r="XZ375" s="35"/>
      <c r="YA375" s="35"/>
      <c r="YB375" s="35"/>
      <c r="YC375" s="35"/>
      <c r="YD375" s="35"/>
      <c r="YE375" s="35"/>
      <c r="YF375" s="35"/>
      <c r="YG375" s="35"/>
      <c r="YH375" s="35"/>
      <c r="YI375" s="35"/>
      <c r="YJ375" s="35"/>
      <c r="YK375" s="35"/>
      <c r="YL375" s="35"/>
      <c r="YM375" s="35"/>
      <c r="YN375" s="35"/>
      <c r="YO375" s="35"/>
      <c r="YP375" s="35"/>
      <c r="YQ375" s="35"/>
      <c r="YR375" s="35"/>
      <c r="YS375" s="35"/>
      <c r="YT375" s="35"/>
      <c r="YU375" s="35"/>
      <c r="YV375" s="35"/>
      <c r="YW375" s="35"/>
      <c r="YX375" s="35"/>
      <c r="YY375" s="35"/>
      <c r="YZ375" s="35"/>
      <c r="ZA375" s="35"/>
      <c r="ZB375" s="35">
        <v>4</v>
      </c>
      <c r="ZC375" s="35"/>
      <c r="ZD375" s="35"/>
      <c r="ZE375" s="35"/>
      <c r="ZF375" s="35"/>
      <c r="ZG375" s="35"/>
      <c r="ZH375" s="35"/>
      <c r="ZI375" s="35"/>
      <c r="ZJ375" s="35"/>
      <c r="ZK375" s="35"/>
      <c r="ZL375" s="35"/>
      <c r="ZM375" s="35"/>
      <c r="ZN375" s="35"/>
      <c r="ZO375" s="35"/>
      <c r="ZP375" s="35"/>
      <c r="ZQ375" s="35"/>
      <c r="ZR375" s="35"/>
      <c r="ZS375" s="35"/>
      <c r="ZT375" s="35"/>
      <c r="ZU375" s="35"/>
      <c r="ZV375" s="35"/>
      <c r="ZW375" s="35"/>
      <c r="ZX375" s="35"/>
      <c r="ZY375" s="35"/>
      <c r="ZZ375" s="35"/>
      <c r="AAA375" s="35"/>
      <c r="AAB375" s="35"/>
      <c r="AAC375" s="35"/>
      <c r="AAD375" s="35"/>
      <c r="AAE375" s="35"/>
      <c r="AAF375" s="35"/>
      <c r="AAG375" s="35"/>
      <c r="AAH375" s="35"/>
      <c r="AAI375" s="35"/>
      <c r="AAJ375" s="35"/>
      <c r="AAK375" s="35"/>
      <c r="AAL375" s="35"/>
      <c r="AAM375" s="35"/>
      <c r="AAN375" s="35"/>
      <c r="AAO375" s="35"/>
      <c r="AAP375" s="35"/>
      <c r="AAQ375" s="35"/>
      <c r="AAR375" s="35"/>
      <c r="AAS375" s="35"/>
      <c r="AAT375" s="35"/>
      <c r="AAU375" s="35"/>
      <c r="AAV375" s="35"/>
      <c r="AAW375" s="35"/>
      <c r="AAX375" s="35"/>
      <c r="AAY375" s="35"/>
      <c r="AAZ375" s="35">
        <v>1</v>
      </c>
      <c r="ABA375" s="35"/>
      <c r="ABB375" s="35"/>
      <c r="ABC375" s="35"/>
      <c r="ABD375" s="35"/>
      <c r="ABE375" s="35"/>
      <c r="ABF375" s="35"/>
      <c r="ABG375" s="35"/>
      <c r="ABH375" s="35"/>
      <c r="ABI375" s="35"/>
      <c r="ABJ375" s="35"/>
      <c r="ABK375" s="35"/>
      <c r="ABL375" s="35"/>
      <c r="ABM375" s="35"/>
      <c r="ABN375" s="35"/>
      <c r="ABO375" s="35"/>
      <c r="ABP375" s="35"/>
      <c r="ABQ375" s="35"/>
      <c r="ABR375" s="35"/>
      <c r="ABS375" s="35"/>
      <c r="ABT375" s="35"/>
      <c r="ABU375" s="35"/>
      <c r="ABV375" s="35"/>
      <c r="ABW375" s="35"/>
      <c r="ABX375" s="35"/>
      <c r="ABY375" s="35"/>
      <c r="ABZ375" s="35"/>
      <c r="ACA375" s="35"/>
      <c r="ACB375" s="35"/>
      <c r="ACC375" s="35"/>
      <c r="ACD375" s="35"/>
      <c r="ACE375" s="35"/>
      <c r="ACF375" s="35"/>
      <c r="ACG375" s="35"/>
      <c r="ACH375" s="35"/>
      <c r="ACI375" s="35"/>
      <c r="ACJ375" s="35"/>
      <c r="ACK375" s="35"/>
      <c r="ACL375" s="35"/>
      <c r="ACM375" s="35"/>
      <c r="ACN375" s="35"/>
      <c r="ACO375" s="35"/>
      <c r="ACP375" s="35"/>
      <c r="ACQ375" s="35"/>
      <c r="ACR375" s="35"/>
      <c r="ACS375" s="35"/>
      <c r="ACT375" s="35"/>
      <c r="ACU375" s="35"/>
      <c r="ACV375" s="35"/>
      <c r="ACW375" s="35"/>
      <c r="ACX375" s="35"/>
      <c r="ACY375" s="35"/>
      <c r="ACZ375" s="35"/>
      <c r="ADA375" s="35"/>
      <c r="ADB375" s="35"/>
      <c r="ADC375" s="35"/>
      <c r="ADD375" s="35"/>
      <c r="ADE375" s="35"/>
      <c r="ADF375" s="35"/>
      <c r="ADG375" s="35"/>
      <c r="ADH375" s="35"/>
      <c r="ADI375" s="35"/>
      <c r="ADJ375" s="35"/>
      <c r="ADK375" s="35"/>
      <c r="ADL375" s="35"/>
      <c r="ADM375" s="35"/>
      <c r="ADN375" s="35"/>
      <c r="ADO375" s="35"/>
      <c r="ADP375" s="35"/>
      <c r="ADQ375" s="35"/>
      <c r="ADR375" s="35"/>
      <c r="ADS375" s="35"/>
      <c r="ADT375" s="35"/>
      <c r="ADU375" s="35"/>
      <c r="ADV375" s="35"/>
      <c r="ADW375" s="35"/>
      <c r="ADX375" s="35"/>
      <c r="ADY375" s="26">
        <f t="shared" si="15"/>
        <v>0</v>
      </c>
      <c r="ADZ375" s="5"/>
    </row>
    <row r="376" spans="1:806" s="33" customFormat="1" x14ac:dyDescent="0.2">
      <c r="A376" s="38" t="s">
        <v>108</v>
      </c>
      <c r="B376" s="65">
        <f t="shared" si="14"/>
        <v>20</v>
      </c>
      <c r="C376" s="57">
        <v>10</v>
      </c>
      <c r="D376" s="60">
        <v>44816</v>
      </c>
      <c r="E376" s="67">
        <v>36.979999999999997</v>
      </c>
      <c r="F376" s="67">
        <f t="shared" si="13"/>
        <v>739.59999999999991</v>
      </c>
      <c r="G376" s="6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  <c r="AU376" s="35"/>
      <c r="AV376" s="35"/>
      <c r="AW376" s="35"/>
      <c r="AX376" s="35"/>
      <c r="AY376" s="35"/>
      <c r="AZ376" s="35"/>
      <c r="BA376" s="35"/>
      <c r="BB376" s="35"/>
      <c r="BC376" s="35"/>
      <c r="BD376" s="35"/>
      <c r="BE376" s="15"/>
      <c r="BF376" s="15"/>
      <c r="BG376" s="136"/>
      <c r="BH376" s="35"/>
      <c r="BI376" s="35"/>
      <c r="BJ376" s="35"/>
      <c r="BK376" s="35"/>
      <c r="BL376" s="35"/>
      <c r="BM376" s="35"/>
      <c r="BN376" s="35"/>
      <c r="BO376" s="35"/>
      <c r="BP376" s="35"/>
      <c r="BQ376" s="35"/>
      <c r="BR376" s="35"/>
      <c r="BS376" s="35"/>
      <c r="BT376" s="35"/>
      <c r="BU376" s="35"/>
      <c r="BV376" s="35"/>
      <c r="BW376" s="35"/>
      <c r="BX376" s="35"/>
      <c r="BY376" s="35"/>
      <c r="BZ376" s="35"/>
      <c r="CA376" s="35"/>
      <c r="CB376" s="35"/>
      <c r="CC376" s="35"/>
      <c r="CD376" s="35"/>
      <c r="CE376" s="35"/>
      <c r="CF376" s="35"/>
      <c r="CG376" s="35"/>
      <c r="CH376" s="35"/>
      <c r="CI376" s="35"/>
      <c r="CJ376" s="35"/>
      <c r="CK376" s="35">
        <v>10</v>
      </c>
      <c r="CL376" s="35"/>
      <c r="CM376" s="35"/>
      <c r="CN376" s="35"/>
      <c r="CO376" s="35"/>
      <c r="CP376" s="35">
        <v>20</v>
      </c>
      <c r="CQ376" s="35"/>
      <c r="CR376" s="35"/>
      <c r="CS376" s="35"/>
      <c r="CT376" s="35"/>
      <c r="CU376" s="35"/>
      <c r="CV376" s="35"/>
      <c r="CW376" s="35"/>
      <c r="CX376" s="35"/>
      <c r="CY376" s="35"/>
      <c r="CZ376" s="35">
        <v>20</v>
      </c>
      <c r="DA376" s="35"/>
      <c r="DB376" s="35"/>
      <c r="DC376" s="35"/>
      <c r="DD376" s="35"/>
      <c r="DE376" s="35"/>
      <c r="DF376" s="35"/>
      <c r="DG376" s="35"/>
      <c r="DH376" s="35"/>
      <c r="DI376" s="35"/>
      <c r="DJ376" s="35"/>
      <c r="DK376" s="35"/>
      <c r="DL376" s="35"/>
      <c r="DM376" s="35"/>
      <c r="DN376" s="35"/>
      <c r="DO376" s="35"/>
      <c r="DP376" s="35"/>
      <c r="DQ376" s="35"/>
      <c r="DR376" s="35"/>
      <c r="DS376" s="35"/>
      <c r="DT376" s="35"/>
      <c r="DU376" s="35"/>
      <c r="DV376" s="35"/>
      <c r="DW376" s="35"/>
      <c r="DX376" s="35"/>
      <c r="DY376" s="35"/>
      <c r="DZ376" s="35"/>
      <c r="EA376" s="35"/>
      <c r="EB376" s="35"/>
      <c r="EC376" s="35"/>
      <c r="ED376" s="35"/>
      <c r="EE376" s="35"/>
      <c r="EF376" s="35"/>
      <c r="EG376" s="35"/>
      <c r="EH376" s="35"/>
      <c r="EI376" s="35"/>
      <c r="EJ376" s="35"/>
      <c r="EK376" s="35"/>
      <c r="EL376" s="35"/>
      <c r="EM376" s="35"/>
      <c r="EN376" s="35"/>
      <c r="EO376" s="35"/>
      <c r="EP376" s="35"/>
      <c r="EQ376" s="35"/>
      <c r="ER376" s="35"/>
      <c r="ES376" s="35"/>
      <c r="ET376" s="35"/>
      <c r="EU376" s="35"/>
      <c r="EV376" s="35"/>
      <c r="EW376" s="35"/>
      <c r="EX376" s="35"/>
      <c r="EY376" s="35"/>
      <c r="EZ376" s="35"/>
      <c r="FA376" s="35"/>
      <c r="FB376" s="35"/>
      <c r="FC376" s="35"/>
      <c r="FD376" s="35"/>
      <c r="FE376" s="35"/>
      <c r="FF376" s="35"/>
      <c r="FG376" s="35"/>
      <c r="FH376" s="35"/>
      <c r="FI376" s="35"/>
      <c r="FJ376" s="35"/>
      <c r="FK376" s="35"/>
      <c r="FL376" s="35"/>
      <c r="FM376" s="35"/>
      <c r="FN376" s="35"/>
      <c r="FO376" s="35"/>
      <c r="FP376" s="35"/>
      <c r="FQ376" s="35"/>
      <c r="FR376" s="35"/>
      <c r="FS376" s="35"/>
      <c r="FT376" s="35"/>
      <c r="FU376" s="35"/>
      <c r="FV376" s="35"/>
      <c r="FW376" s="35"/>
      <c r="FX376" s="35"/>
      <c r="FY376" s="35"/>
      <c r="FZ376" s="35"/>
      <c r="GA376" s="35"/>
      <c r="GB376" s="35"/>
      <c r="GC376" s="35"/>
      <c r="GD376" s="35"/>
      <c r="GE376" s="35"/>
      <c r="GF376" s="35"/>
      <c r="GG376" s="35"/>
      <c r="GH376" s="35"/>
      <c r="GI376" s="35"/>
      <c r="GJ376" s="35"/>
      <c r="GK376" s="35"/>
      <c r="GL376" s="35"/>
      <c r="GM376" s="35">
        <v>10</v>
      </c>
      <c r="GN376" s="35"/>
      <c r="GO376" s="35"/>
      <c r="GP376" s="35"/>
      <c r="GQ376" s="35"/>
      <c r="GR376" s="35"/>
      <c r="GS376" s="35"/>
      <c r="GT376" s="35"/>
      <c r="GU376" s="35"/>
      <c r="GV376" s="35"/>
      <c r="GW376" s="35"/>
      <c r="GX376" s="35"/>
      <c r="GY376" s="35"/>
      <c r="GZ376" s="35"/>
      <c r="HA376" s="35"/>
      <c r="HB376" s="35"/>
      <c r="HC376" s="35"/>
      <c r="HD376" s="35"/>
      <c r="HE376" s="35"/>
      <c r="HF376" s="35"/>
      <c r="HG376" s="35"/>
      <c r="HH376" s="35"/>
      <c r="HI376" s="35">
        <v>20</v>
      </c>
      <c r="HJ376" s="35"/>
      <c r="HK376" s="35"/>
      <c r="HL376" s="35"/>
      <c r="HM376" s="35"/>
      <c r="HN376" s="35"/>
      <c r="HO376" s="35"/>
      <c r="HP376" s="35"/>
      <c r="HQ376" s="35"/>
      <c r="HR376" s="35"/>
      <c r="HS376" s="35"/>
      <c r="HT376" s="35"/>
      <c r="HU376" s="35"/>
      <c r="HV376" s="35"/>
      <c r="HW376" s="35"/>
      <c r="HX376" s="35"/>
      <c r="HY376" s="35"/>
      <c r="HZ376" s="35"/>
      <c r="IA376" s="35"/>
      <c r="IB376" s="35"/>
      <c r="IC376" s="35"/>
      <c r="ID376" s="35"/>
      <c r="IE376" s="35"/>
      <c r="IF376" s="35"/>
      <c r="IG376" s="35"/>
      <c r="IH376" s="35"/>
      <c r="II376" s="35"/>
      <c r="IJ376" s="35"/>
      <c r="IK376" s="35"/>
      <c r="IL376" s="35"/>
      <c r="IM376" s="35"/>
      <c r="IN376" s="35"/>
      <c r="IO376" s="35"/>
      <c r="IP376" s="35"/>
      <c r="IQ376" s="35"/>
      <c r="IR376" s="35"/>
      <c r="IS376" s="35"/>
      <c r="IT376" s="35"/>
      <c r="IU376" s="35"/>
      <c r="IV376" s="35"/>
      <c r="IW376" s="35"/>
      <c r="IX376" s="35"/>
      <c r="IY376" s="35"/>
      <c r="IZ376" s="35"/>
      <c r="JA376" s="35"/>
      <c r="JB376" s="35"/>
      <c r="JC376" s="35"/>
      <c r="JD376" s="35"/>
      <c r="JE376" s="35"/>
      <c r="JF376" s="35"/>
      <c r="JG376" s="35"/>
      <c r="JH376" s="35"/>
      <c r="JI376" s="35"/>
      <c r="JJ376" s="35"/>
      <c r="JK376" s="35"/>
      <c r="JL376" s="35"/>
      <c r="JM376" s="35"/>
      <c r="JN376" s="35"/>
      <c r="JO376" s="35"/>
      <c r="JP376" s="35"/>
      <c r="JQ376" s="35"/>
      <c r="JR376" s="35"/>
      <c r="JS376" s="35"/>
      <c r="JT376" s="35"/>
      <c r="JU376" s="35"/>
      <c r="JV376" s="35"/>
      <c r="JW376" s="35"/>
      <c r="JX376" s="35"/>
      <c r="JY376" s="35"/>
      <c r="JZ376" s="35"/>
      <c r="KA376" s="35"/>
      <c r="KB376" s="35"/>
      <c r="KC376" s="35"/>
      <c r="KD376" s="35"/>
      <c r="KE376" s="35"/>
      <c r="KF376" s="35"/>
      <c r="KG376" s="35"/>
      <c r="KH376" s="35"/>
      <c r="KI376" s="35"/>
      <c r="KJ376" s="35"/>
      <c r="KK376" s="35"/>
      <c r="KL376" s="35"/>
      <c r="KM376" s="35"/>
      <c r="KN376" s="35"/>
      <c r="KO376" s="35"/>
      <c r="KP376" s="35"/>
      <c r="KQ376" s="35"/>
      <c r="KR376" s="35"/>
      <c r="KS376" s="35"/>
      <c r="KT376" s="35"/>
      <c r="KU376" s="35"/>
      <c r="KV376" s="35"/>
      <c r="KW376" s="35"/>
      <c r="KX376" s="35"/>
      <c r="KY376" s="35"/>
      <c r="KZ376" s="35"/>
      <c r="LA376" s="35"/>
      <c r="LB376" s="35"/>
      <c r="LC376" s="35"/>
      <c r="LD376" s="35"/>
      <c r="LE376" s="35"/>
      <c r="LF376" s="35"/>
      <c r="LG376" s="35"/>
      <c r="LH376" s="35"/>
      <c r="LI376" s="35"/>
      <c r="LJ376" s="35"/>
      <c r="LK376" s="35"/>
      <c r="LL376" s="35"/>
      <c r="LM376" s="35"/>
      <c r="LN376" s="35"/>
      <c r="LO376" s="35"/>
      <c r="LP376" s="35"/>
      <c r="LQ376" s="35"/>
      <c r="LR376" s="35"/>
      <c r="LS376" s="35"/>
      <c r="LT376" s="35"/>
      <c r="LU376" s="35"/>
      <c r="LV376" s="35"/>
      <c r="LW376" s="35"/>
      <c r="LX376" s="35"/>
      <c r="LY376" s="35"/>
      <c r="LZ376" s="35"/>
      <c r="MA376" s="35"/>
      <c r="MB376" s="35"/>
      <c r="MC376" s="35"/>
      <c r="MD376" s="35"/>
      <c r="ME376" s="35"/>
      <c r="MF376" s="35"/>
      <c r="MG376" s="35"/>
      <c r="MH376" s="35"/>
      <c r="MI376" s="35"/>
      <c r="MJ376" s="35"/>
      <c r="MK376" s="35"/>
      <c r="ML376" s="35"/>
      <c r="MM376" s="35"/>
      <c r="MN376" s="35"/>
      <c r="MO376" s="35"/>
      <c r="MP376" s="35"/>
      <c r="MQ376" s="35"/>
      <c r="MR376" s="35"/>
      <c r="MS376" s="35"/>
      <c r="MT376" s="35"/>
      <c r="MU376" s="35"/>
      <c r="MV376" s="35"/>
      <c r="MW376" s="35"/>
      <c r="MX376" s="35"/>
      <c r="MY376" s="35"/>
      <c r="MZ376" s="35"/>
      <c r="NA376" s="35"/>
      <c r="NB376" s="35"/>
      <c r="NC376" s="35"/>
      <c r="ND376" s="35"/>
      <c r="NE376" s="35"/>
      <c r="NF376" s="35"/>
      <c r="NG376" s="35"/>
      <c r="NH376" s="35"/>
      <c r="NI376" s="35"/>
      <c r="NJ376" s="35"/>
      <c r="NK376" s="35"/>
      <c r="NL376" s="35"/>
      <c r="NM376" s="35"/>
      <c r="NN376" s="35"/>
      <c r="NO376" s="35"/>
      <c r="NP376" s="35"/>
      <c r="NQ376" s="35"/>
      <c r="NR376" s="35"/>
      <c r="NS376" s="35"/>
      <c r="NT376" s="35"/>
      <c r="NU376" s="35"/>
      <c r="NV376" s="35"/>
      <c r="NW376" s="35"/>
      <c r="NX376" s="35"/>
      <c r="NY376" s="35"/>
      <c r="NZ376" s="35"/>
      <c r="OA376" s="35"/>
      <c r="OB376" s="35"/>
      <c r="OC376" s="35"/>
      <c r="OD376" s="35"/>
      <c r="OE376" s="35"/>
      <c r="OF376" s="35"/>
      <c r="OG376" s="35"/>
      <c r="OH376" s="35"/>
      <c r="OI376" s="35"/>
      <c r="OJ376" s="35"/>
      <c r="OK376" s="35"/>
      <c r="OL376" s="35"/>
      <c r="OM376" s="35"/>
      <c r="ON376" s="35"/>
      <c r="OO376" s="35"/>
      <c r="OP376" s="35"/>
      <c r="OQ376" s="35"/>
      <c r="OR376" s="35"/>
      <c r="OS376" s="35"/>
      <c r="OT376" s="35"/>
      <c r="OU376" s="35"/>
      <c r="OV376" s="35"/>
      <c r="OW376" s="35"/>
      <c r="OX376" s="35"/>
      <c r="OY376" s="35"/>
      <c r="OZ376" s="35"/>
      <c r="PA376" s="35"/>
      <c r="PB376" s="35"/>
      <c r="PC376" s="35"/>
      <c r="PD376" s="35"/>
      <c r="PE376" s="35"/>
      <c r="PF376" s="35"/>
      <c r="PG376" s="35"/>
      <c r="PH376" s="35"/>
      <c r="PI376" s="35"/>
      <c r="PJ376" s="35"/>
      <c r="PK376" s="35"/>
      <c r="PL376" s="35"/>
      <c r="PM376" s="35"/>
      <c r="PN376" s="35"/>
      <c r="PO376" s="35"/>
      <c r="PP376" s="35"/>
      <c r="PQ376" s="35"/>
      <c r="PR376" s="35"/>
      <c r="PS376" s="35"/>
      <c r="PT376" s="35"/>
      <c r="PU376" s="35"/>
      <c r="PV376" s="35"/>
      <c r="PW376" s="35"/>
      <c r="PX376" s="35"/>
      <c r="PY376" s="35"/>
      <c r="PZ376" s="35"/>
      <c r="QA376" s="35"/>
      <c r="QB376" s="35"/>
      <c r="QC376" s="35"/>
      <c r="QD376" s="35"/>
      <c r="QE376" s="35"/>
      <c r="QF376" s="35"/>
      <c r="QG376" s="35"/>
      <c r="QH376" s="35"/>
      <c r="QI376" s="35"/>
      <c r="QJ376" s="35"/>
      <c r="QK376" s="35"/>
      <c r="QL376" s="35"/>
      <c r="QM376" s="35"/>
      <c r="QN376" s="35"/>
      <c r="QO376" s="35"/>
      <c r="QP376" s="35"/>
      <c r="QQ376" s="35"/>
      <c r="QR376" s="35"/>
      <c r="QS376" s="35"/>
      <c r="QT376" s="35"/>
      <c r="QU376" s="35"/>
      <c r="QV376" s="35"/>
      <c r="QW376" s="35"/>
      <c r="QX376" s="35"/>
      <c r="QY376" s="35"/>
      <c r="QZ376" s="35"/>
      <c r="RA376" s="35"/>
      <c r="RB376" s="35"/>
      <c r="RC376" s="35"/>
      <c r="RD376" s="35"/>
      <c r="RE376" s="35"/>
      <c r="RF376" s="35"/>
      <c r="RG376" s="35"/>
      <c r="RH376" s="35"/>
      <c r="RI376" s="35"/>
      <c r="RJ376" s="35"/>
      <c r="RK376" s="35"/>
      <c r="RL376" s="35"/>
      <c r="RM376" s="35"/>
      <c r="RN376" s="35"/>
      <c r="RO376" s="35"/>
      <c r="RP376" s="35"/>
      <c r="RQ376" s="35"/>
      <c r="RR376" s="35"/>
      <c r="RS376" s="35"/>
      <c r="RT376" s="35"/>
      <c r="RU376" s="35"/>
      <c r="RV376" s="35"/>
      <c r="RW376" s="35"/>
      <c r="RX376" s="35"/>
      <c r="RY376" s="35"/>
      <c r="RZ376" s="35"/>
      <c r="SA376" s="35"/>
      <c r="SB376" s="35"/>
      <c r="SC376" s="35"/>
      <c r="SD376" s="35"/>
      <c r="SE376" s="35"/>
      <c r="SF376" s="35"/>
      <c r="SG376" s="35"/>
      <c r="SH376" s="35"/>
      <c r="SI376" s="35"/>
      <c r="SJ376" s="35"/>
      <c r="SK376" s="35"/>
      <c r="SL376" s="35"/>
      <c r="SM376" s="35"/>
      <c r="SN376" s="35"/>
      <c r="SO376" s="35"/>
      <c r="SP376" s="35"/>
      <c r="SQ376" s="35"/>
      <c r="SR376" s="35"/>
      <c r="SS376" s="35"/>
      <c r="ST376" s="35"/>
      <c r="SU376" s="35"/>
      <c r="SV376" s="35"/>
      <c r="SW376" s="35"/>
      <c r="SX376" s="35"/>
      <c r="SY376" s="35"/>
      <c r="SZ376" s="35"/>
      <c r="TA376" s="35"/>
      <c r="TB376" s="35"/>
      <c r="TC376" s="35"/>
      <c r="TD376" s="35"/>
      <c r="TE376" s="35"/>
      <c r="TF376" s="35"/>
      <c r="TG376" s="35"/>
      <c r="TH376" s="35"/>
      <c r="TI376" s="35"/>
      <c r="TJ376" s="35"/>
      <c r="TK376" s="35"/>
      <c r="TL376" s="35"/>
      <c r="TM376" s="35"/>
      <c r="TN376" s="35"/>
      <c r="TO376" s="35"/>
      <c r="TP376" s="35"/>
      <c r="TQ376" s="35"/>
      <c r="TR376" s="35"/>
      <c r="TS376" s="35"/>
      <c r="TT376" s="35"/>
      <c r="TU376" s="35"/>
      <c r="TV376" s="35"/>
      <c r="TW376" s="35"/>
      <c r="TX376" s="35"/>
      <c r="TY376" s="35"/>
      <c r="TZ376" s="35"/>
      <c r="UA376" s="35"/>
      <c r="UB376" s="35"/>
      <c r="UC376" s="35"/>
      <c r="UD376" s="35"/>
      <c r="UE376" s="35"/>
      <c r="UF376" s="35"/>
      <c r="UG376" s="35"/>
      <c r="UH376" s="35"/>
      <c r="UI376" s="35"/>
      <c r="UJ376" s="35"/>
      <c r="UK376" s="35"/>
      <c r="UL376" s="35"/>
      <c r="UM376" s="35"/>
      <c r="UN376" s="35"/>
      <c r="UO376" s="35"/>
      <c r="UP376" s="35"/>
      <c r="UQ376" s="35"/>
      <c r="UR376" s="35"/>
      <c r="US376" s="35"/>
      <c r="UT376" s="35"/>
      <c r="UU376" s="35"/>
      <c r="UV376" s="35"/>
      <c r="UW376" s="35"/>
      <c r="UX376" s="35"/>
      <c r="UY376" s="35"/>
      <c r="UZ376" s="35"/>
      <c r="VA376" s="35"/>
      <c r="VB376" s="35"/>
      <c r="VC376" s="35"/>
      <c r="VD376" s="35"/>
      <c r="VE376" s="35"/>
      <c r="VF376" s="35">
        <v>10</v>
      </c>
      <c r="VG376" s="35"/>
      <c r="VH376" s="35"/>
      <c r="VI376" s="35"/>
      <c r="VJ376" s="35"/>
      <c r="VK376" s="35"/>
      <c r="VL376" s="35"/>
      <c r="VM376" s="35"/>
      <c r="VN376" s="35"/>
      <c r="VO376" s="35"/>
      <c r="VP376" s="35"/>
      <c r="VQ376" s="35"/>
      <c r="VR376" s="35"/>
      <c r="VS376" s="35"/>
      <c r="VT376" s="35"/>
      <c r="VU376" s="35"/>
      <c r="VV376" s="35"/>
      <c r="VW376" s="35"/>
      <c r="VX376" s="35"/>
      <c r="VY376" s="35"/>
      <c r="VZ376" s="35"/>
      <c r="WA376" s="35"/>
      <c r="WB376" s="35"/>
      <c r="WC376" s="35"/>
      <c r="WD376" s="35">
        <v>20</v>
      </c>
      <c r="WE376" s="35"/>
      <c r="WF376" s="35"/>
      <c r="WG376" s="35"/>
      <c r="WH376" s="35"/>
      <c r="WI376" s="35"/>
      <c r="WJ376" s="35"/>
      <c r="WK376" s="35"/>
      <c r="WL376" s="35"/>
      <c r="WM376" s="35"/>
      <c r="WN376" s="35"/>
      <c r="WO376" s="35"/>
      <c r="WP376" s="35"/>
      <c r="WQ376" s="35"/>
      <c r="WR376" s="35"/>
      <c r="WS376" s="35"/>
      <c r="WT376" s="35"/>
      <c r="WU376" s="35"/>
      <c r="WV376" s="35"/>
      <c r="WW376" s="35"/>
      <c r="WX376" s="35"/>
      <c r="WY376" s="35"/>
      <c r="WZ376" s="35"/>
      <c r="XA376" s="35"/>
      <c r="XB376" s="35">
        <v>20</v>
      </c>
      <c r="XC376" s="35"/>
      <c r="XD376" s="35"/>
      <c r="XE376" s="35"/>
      <c r="XF376" s="35"/>
      <c r="XG376" s="35"/>
      <c r="XH376" s="35"/>
      <c r="XI376" s="35"/>
      <c r="XJ376" s="35"/>
      <c r="XK376" s="35"/>
      <c r="XL376" s="35"/>
      <c r="XM376" s="35"/>
      <c r="XN376" s="35"/>
      <c r="XO376" s="35"/>
      <c r="XP376" s="35"/>
      <c r="XQ376" s="35"/>
      <c r="XR376" s="35"/>
      <c r="XS376" s="35"/>
      <c r="XT376" s="35"/>
      <c r="XU376" s="35"/>
      <c r="XV376" s="35"/>
      <c r="XW376" s="35"/>
      <c r="XX376" s="35"/>
      <c r="XY376" s="35"/>
      <c r="XZ376" s="35"/>
      <c r="YA376" s="35"/>
      <c r="YB376" s="35"/>
      <c r="YC376" s="35"/>
      <c r="YD376" s="35"/>
      <c r="YE376" s="35"/>
      <c r="YF376" s="35"/>
      <c r="YG376" s="35"/>
      <c r="YH376" s="35"/>
      <c r="YI376" s="35"/>
      <c r="YJ376" s="35"/>
      <c r="YK376" s="35"/>
      <c r="YL376" s="35"/>
      <c r="YM376" s="35"/>
      <c r="YN376" s="35"/>
      <c r="YO376" s="35"/>
      <c r="YP376" s="35"/>
      <c r="YQ376" s="35"/>
      <c r="YR376" s="35"/>
      <c r="YS376" s="35"/>
      <c r="YT376" s="35"/>
      <c r="YU376" s="35"/>
      <c r="YV376" s="35"/>
      <c r="YW376" s="35"/>
      <c r="YX376" s="35"/>
      <c r="YY376" s="35"/>
      <c r="YZ376" s="35"/>
      <c r="ZA376" s="35"/>
      <c r="ZB376" s="35">
        <v>10</v>
      </c>
      <c r="ZC376" s="35"/>
      <c r="ZD376" s="35"/>
      <c r="ZE376" s="35"/>
      <c r="ZF376" s="35"/>
      <c r="ZG376" s="35"/>
      <c r="ZH376" s="35"/>
      <c r="ZI376" s="35"/>
      <c r="ZJ376" s="35"/>
      <c r="ZK376" s="35"/>
      <c r="ZL376" s="35"/>
      <c r="ZM376" s="35"/>
      <c r="ZN376" s="35"/>
      <c r="ZO376" s="35"/>
      <c r="ZP376" s="35"/>
      <c r="ZQ376" s="35"/>
      <c r="ZR376" s="35"/>
      <c r="ZS376" s="35"/>
      <c r="ZT376" s="35"/>
      <c r="ZU376" s="35"/>
      <c r="ZV376" s="35"/>
      <c r="ZW376" s="35"/>
      <c r="ZX376" s="35"/>
      <c r="ZY376" s="35"/>
      <c r="ZZ376" s="35"/>
      <c r="AAA376" s="35"/>
      <c r="AAB376" s="35"/>
      <c r="AAC376" s="35"/>
      <c r="AAD376" s="35"/>
      <c r="AAE376" s="35"/>
      <c r="AAF376" s="35"/>
      <c r="AAG376" s="35"/>
      <c r="AAH376" s="35"/>
      <c r="AAI376" s="35"/>
      <c r="AAJ376" s="35"/>
      <c r="AAK376" s="35"/>
      <c r="AAL376" s="35"/>
      <c r="AAM376" s="35"/>
      <c r="AAN376" s="35"/>
      <c r="AAO376" s="35"/>
      <c r="AAP376" s="35"/>
      <c r="AAQ376" s="35"/>
      <c r="AAR376" s="35"/>
      <c r="AAS376" s="35"/>
      <c r="AAT376" s="35"/>
      <c r="AAU376" s="35"/>
      <c r="AAV376" s="35"/>
      <c r="AAW376" s="35"/>
      <c r="AAX376" s="35"/>
      <c r="AAY376" s="35"/>
      <c r="AAZ376" s="35"/>
      <c r="ABA376" s="35"/>
      <c r="ABB376" s="35"/>
      <c r="ABC376" s="35"/>
      <c r="ABD376" s="35"/>
      <c r="ABE376" s="35"/>
      <c r="ABF376" s="35"/>
      <c r="ABG376" s="35"/>
      <c r="ABH376" s="35"/>
      <c r="ABI376" s="35"/>
      <c r="ABJ376" s="35"/>
      <c r="ABK376" s="35"/>
      <c r="ABL376" s="35"/>
      <c r="ABM376" s="35"/>
      <c r="ABN376" s="35"/>
      <c r="ABO376" s="35"/>
      <c r="ABP376" s="35"/>
      <c r="ABQ376" s="35"/>
      <c r="ABR376" s="35"/>
      <c r="ABS376" s="35"/>
      <c r="ABT376" s="35"/>
      <c r="ABU376" s="35"/>
      <c r="ABV376" s="35"/>
      <c r="ABW376" s="35"/>
      <c r="ABX376" s="35"/>
      <c r="ABY376" s="35"/>
      <c r="ABZ376" s="35"/>
      <c r="ACA376" s="35"/>
      <c r="ACB376" s="35"/>
      <c r="ACC376" s="35"/>
      <c r="ACD376" s="35"/>
      <c r="ACE376" s="35"/>
      <c r="ACF376" s="35"/>
      <c r="ACG376" s="35"/>
      <c r="ACH376" s="35"/>
      <c r="ACI376" s="35"/>
      <c r="ACJ376" s="35"/>
      <c r="ACK376" s="35"/>
      <c r="ACL376" s="35"/>
      <c r="ACM376" s="35"/>
      <c r="ACN376" s="35"/>
      <c r="ACO376" s="35"/>
      <c r="ACP376" s="35"/>
      <c r="ACQ376" s="35">
        <v>20</v>
      </c>
      <c r="ACR376" s="35"/>
      <c r="ACS376" s="35"/>
      <c r="ACT376" s="35"/>
      <c r="ACU376" s="35"/>
      <c r="ACV376" s="35"/>
      <c r="ACW376" s="35"/>
      <c r="ACX376" s="35"/>
      <c r="ACY376" s="35"/>
      <c r="ACZ376" s="35"/>
      <c r="ADA376" s="35"/>
      <c r="ADB376" s="35"/>
      <c r="ADC376" s="35"/>
      <c r="ADD376" s="35"/>
      <c r="ADE376" s="35"/>
      <c r="ADF376" s="35"/>
      <c r="ADG376" s="35"/>
      <c r="ADH376" s="35"/>
      <c r="ADI376" s="35"/>
      <c r="ADJ376" s="35"/>
      <c r="ADK376" s="35"/>
      <c r="ADL376" s="35"/>
      <c r="ADM376" s="35"/>
      <c r="ADN376" s="35"/>
      <c r="ADO376" s="35"/>
      <c r="ADP376" s="35"/>
      <c r="ADQ376" s="35"/>
      <c r="ADR376" s="35"/>
      <c r="ADS376" s="35"/>
      <c r="ADT376" s="35"/>
      <c r="ADU376" s="35"/>
      <c r="ADV376" s="35"/>
      <c r="ADW376" s="35"/>
      <c r="ADX376" s="35"/>
      <c r="ADY376" s="26">
        <f t="shared" si="15"/>
        <v>0</v>
      </c>
      <c r="ADZ376" s="5"/>
    </row>
    <row r="377" spans="1:806" s="33" customFormat="1" x14ac:dyDescent="0.2">
      <c r="A377" s="38" t="s">
        <v>225</v>
      </c>
      <c r="B377" s="65">
        <f t="shared" si="14"/>
        <v>10</v>
      </c>
      <c r="C377" s="57">
        <v>10</v>
      </c>
      <c r="D377" s="60">
        <v>44725</v>
      </c>
      <c r="E377" s="67">
        <v>24.29</v>
      </c>
      <c r="F377" s="67">
        <f t="shared" si="13"/>
        <v>242.89999999999998</v>
      </c>
      <c r="G377" s="6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  <c r="AU377" s="35"/>
      <c r="AV377" s="35"/>
      <c r="AW377" s="35"/>
      <c r="AX377" s="35"/>
      <c r="AY377" s="35"/>
      <c r="AZ377" s="35"/>
      <c r="BA377" s="35"/>
      <c r="BB377" s="35"/>
      <c r="BC377" s="35"/>
      <c r="BD377" s="35"/>
      <c r="BE377" s="15"/>
      <c r="BF377" s="15"/>
      <c r="BG377" s="136"/>
      <c r="BH377" s="35"/>
      <c r="BI377" s="35"/>
      <c r="BJ377" s="35"/>
      <c r="BK377" s="35"/>
      <c r="BL377" s="35"/>
      <c r="BM377" s="35"/>
      <c r="BN377" s="35"/>
      <c r="BO377" s="35"/>
      <c r="BP377" s="35"/>
      <c r="BQ377" s="35"/>
      <c r="BR377" s="35"/>
      <c r="BS377" s="35"/>
      <c r="BT377" s="35"/>
      <c r="BU377" s="35"/>
      <c r="BV377" s="35"/>
      <c r="BW377" s="35"/>
      <c r="BX377" s="35"/>
      <c r="BY377" s="35"/>
      <c r="BZ377" s="35"/>
      <c r="CA377" s="35"/>
      <c r="CB377" s="35"/>
      <c r="CC377" s="35"/>
      <c r="CD377" s="35"/>
      <c r="CE377" s="35"/>
      <c r="CF377" s="35"/>
      <c r="CG377" s="35"/>
      <c r="CH377" s="35"/>
      <c r="CI377" s="35"/>
      <c r="CJ377" s="35"/>
      <c r="CK377" s="35"/>
      <c r="CL377" s="35"/>
      <c r="CM377" s="35"/>
      <c r="CN377" s="35"/>
      <c r="CO377" s="35"/>
      <c r="CP377" s="35"/>
      <c r="CQ377" s="35"/>
      <c r="CR377" s="35"/>
      <c r="CS377" s="35"/>
      <c r="CT377" s="35"/>
      <c r="CU377" s="35"/>
      <c r="CV377" s="35"/>
      <c r="CW377" s="35"/>
      <c r="CX377" s="35"/>
      <c r="CY377" s="35"/>
      <c r="CZ377" s="35"/>
      <c r="DA377" s="35"/>
      <c r="DB377" s="35"/>
      <c r="DC377" s="35"/>
      <c r="DD377" s="35"/>
      <c r="DE377" s="35"/>
      <c r="DF377" s="35"/>
      <c r="DG377" s="35"/>
      <c r="DH377" s="35"/>
      <c r="DI377" s="35"/>
      <c r="DJ377" s="35"/>
      <c r="DK377" s="35"/>
      <c r="DL377" s="35"/>
      <c r="DM377" s="35"/>
      <c r="DN377" s="35"/>
      <c r="DO377" s="35"/>
      <c r="DP377" s="35"/>
      <c r="DQ377" s="35"/>
      <c r="DR377" s="35"/>
      <c r="DS377" s="35"/>
      <c r="DT377" s="35"/>
      <c r="DU377" s="35"/>
      <c r="DV377" s="35"/>
      <c r="DW377" s="35"/>
      <c r="DX377" s="35"/>
      <c r="DY377" s="35"/>
      <c r="DZ377" s="35"/>
      <c r="EA377" s="35"/>
      <c r="EB377" s="35"/>
      <c r="EC377" s="35"/>
      <c r="ED377" s="35"/>
      <c r="EE377" s="35"/>
      <c r="EF377" s="35"/>
      <c r="EG377" s="35"/>
      <c r="EH377" s="35"/>
      <c r="EI377" s="35"/>
      <c r="EJ377" s="35"/>
      <c r="EK377" s="35"/>
      <c r="EL377" s="35"/>
      <c r="EM377" s="35"/>
      <c r="EN377" s="35"/>
      <c r="EO377" s="35"/>
      <c r="EP377" s="35"/>
      <c r="EQ377" s="35"/>
      <c r="ER377" s="35"/>
      <c r="ES377" s="35"/>
      <c r="ET377" s="35"/>
      <c r="EU377" s="35"/>
      <c r="EV377" s="35"/>
      <c r="EW377" s="35"/>
      <c r="EX377" s="35"/>
      <c r="EY377" s="35"/>
      <c r="EZ377" s="35"/>
      <c r="FA377" s="35"/>
      <c r="FB377" s="35"/>
      <c r="FC377" s="35"/>
      <c r="FD377" s="35"/>
      <c r="FE377" s="35"/>
      <c r="FF377" s="35"/>
      <c r="FG377" s="35"/>
      <c r="FH377" s="35"/>
      <c r="FI377" s="35"/>
      <c r="FJ377" s="35"/>
      <c r="FK377" s="35"/>
      <c r="FL377" s="35"/>
      <c r="FM377" s="35"/>
      <c r="FN377" s="35"/>
      <c r="FO377" s="35"/>
      <c r="FP377" s="35"/>
      <c r="FQ377" s="35"/>
      <c r="FR377" s="35"/>
      <c r="FS377" s="35"/>
      <c r="FT377" s="35"/>
      <c r="FU377" s="35">
        <v>200</v>
      </c>
      <c r="FV377" s="35"/>
      <c r="FW377" s="35"/>
      <c r="FX377" s="35"/>
      <c r="FY377" s="35"/>
      <c r="FZ377" s="35"/>
      <c r="GA377" s="35"/>
      <c r="GB377" s="35"/>
      <c r="GC377" s="35"/>
      <c r="GD377" s="35">
        <v>50</v>
      </c>
      <c r="GE377" s="35"/>
      <c r="GF377" s="35"/>
      <c r="GG377" s="35">
        <v>100</v>
      </c>
      <c r="GH377" s="35">
        <v>10</v>
      </c>
      <c r="GI377" s="35"/>
      <c r="GJ377" s="35"/>
      <c r="GK377" s="35"/>
      <c r="GL377" s="35"/>
      <c r="GM377" s="35">
        <v>50</v>
      </c>
      <c r="GN377" s="35"/>
      <c r="GO377" s="35"/>
      <c r="GP377" s="35"/>
      <c r="GQ377" s="35"/>
      <c r="GR377" s="35"/>
      <c r="GS377" s="35"/>
      <c r="GT377" s="35">
        <v>50</v>
      </c>
      <c r="GU377" s="35"/>
      <c r="GV377" s="35"/>
      <c r="GW377" s="35">
        <v>20</v>
      </c>
      <c r="GX377" s="35"/>
      <c r="GY377" s="35">
        <v>50</v>
      </c>
      <c r="GZ377" s="35"/>
      <c r="HA377" s="35"/>
      <c r="HB377" s="35">
        <v>20</v>
      </c>
      <c r="HC377" s="35"/>
      <c r="HD377" s="35">
        <v>20</v>
      </c>
      <c r="HE377" s="35"/>
      <c r="HF377" s="35"/>
      <c r="HG377" s="35"/>
      <c r="HH377" s="35">
        <v>20</v>
      </c>
      <c r="HI377" s="35">
        <v>10</v>
      </c>
      <c r="HJ377" s="35"/>
      <c r="HK377" s="35"/>
      <c r="HL377" s="35"/>
      <c r="HM377" s="35"/>
      <c r="HN377" s="35"/>
      <c r="HO377" s="35"/>
      <c r="HP377" s="35"/>
      <c r="HQ377" s="35"/>
      <c r="HR377" s="35"/>
      <c r="HS377" s="35"/>
      <c r="HT377" s="35"/>
      <c r="HU377" s="35"/>
      <c r="HV377" s="35"/>
      <c r="HW377" s="35"/>
      <c r="HX377" s="35"/>
      <c r="HY377" s="35"/>
      <c r="HZ377" s="35"/>
      <c r="IA377" s="35"/>
      <c r="IB377" s="35"/>
      <c r="IC377" s="35"/>
      <c r="ID377" s="35"/>
      <c r="IE377" s="35"/>
      <c r="IF377" s="35"/>
      <c r="IG377" s="35"/>
      <c r="IH377" s="35"/>
      <c r="II377" s="35"/>
      <c r="IJ377" s="35"/>
      <c r="IK377" s="35"/>
      <c r="IL377" s="35"/>
      <c r="IM377" s="35"/>
      <c r="IN377" s="35"/>
      <c r="IO377" s="35"/>
      <c r="IP377" s="35"/>
      <c r="IQ377" s="35"/>
      <c r="IR377" s="35"/>
      <c r="IS377" s="35"/>
      <c r="IT377" s="35"/>
      <c r="IU377" s="35"/>
      <c r="IV377" s="35"/>
      <c r="IW377" s="35"/>
      <c r="IX377" s="35"/>
      <c r="IY377" s="35"/>
      <c r="IZ377" s="35"/>
      <c r="JA377" s="35"/>
      <c r="JB377" s="35"/>
      <c r="JC377" s="35"/>
      <c r="JD377" s="35"/>
      <c r="JE377" s="35"/>
      <c r="JF377" s="35"/>
      <c r="JG377" s="35"/>
      <c r="JH377" s="35"/>
      <c r="JI377" s="35"/>
      <c r="JJ377" s="35"/>
      <c r="JK377" s="35"/>
      <c r="JL377" s="35"/>
      <c r="JM377" s="35"/>
      <c r="JN377" s="35"/>
      <c r="JO377" s="35"/>
      <c r="JP377" s="35"/>
      <c r="JQ377" s="35"/>
      <c r="JR377" s="35"/>
      <c r="JS377" s="35"/>
      <c r="JT377" s="35"/>
      <c r="JU377" s="35"/>
      <c r="JV377" s="35"/>
      <c r="JW377" s="35"/>
      <c r="JX377" s="35"/>
      <c r="JY377" s="35"/>
      <c r="JZ377" s="35"/>
      <c r="KA377" s="35"/>
      <c r="KB377" s="35"/>
      <c r="KC377" s="35"/>
      <c r="KD377" s="35"/>
      <c r="KE377" s="35"/>
      <c r="KF377" s="35"/>
      <c r="KG377" s="35"/>
      <c r="KH377" s="35"/>
      <c r="KI377" s="35"/>
      <c r="KJ377" s="35"/>
      <c r="KK377" s="35"/>
      <c r="KL377" s="35"/>
      <c r="KM377" s="35"/>
      <c r="KN377" s="35"/>
      <c r="KO377" s="35"/>
      <c r="KP377" s="35"/>
      <c r="KQ377" s="35"/>
      <c r="KR377" s="35"/>
      <c r="KS377" s="35"/>
      <c r="KT377" s="35"/>
      <c r="KU377" s="35"/>
      <c r="KV377" s="35"/>
      <c r="KW377" s="35"/>
      <c r="KX377" s="35"/>
      <c r="KY377" s="35"/>
      <c r="KZ377" s="35"/>
      <c r="LA377" s="35"/>
      <c r="LB377" s="35"/>
      <c r="LC377" s="35"/>
      <c r="LD377" s="35"/>
      <c r="LE377" s="35"/>
      <c r="LF377" s="35"/>
      <c r="LG377" s="35"/>
      <c r="LH377" s="35"/>
      <c r="LI377" s="35"/>
      <c r="LJ377" s="35"/>
      <c r="LK377" s="35"/>
      <c r="LL377" s="35"/>
      <c r="LM377" s="35"/>
      <c r="LN377" s="35"/>
      <c r="LO377" s="35"/>
      <c r="LP377" s="35"/>
      <c r="LQ377" s="35"/>
      <c r="LR377" s="35"/>
      <c r="LS377" s="35"/>
      <c r="LT377" s="35"/>
      <c r="LU377" s="35"/>
      <c r="LV377" s="35"/>
      <c r="LW377" s="35"/>
      <c r="LX377" s="35"/>
      <c r="LY377" s="35"/>
      <c r="LZ377" s="35"/>
      <c r="MA377" s="35"/>
      <c r="MB377" s="35"/>
      <c r="MC377" s="35"/>
      <c r="MD377" s="35"/>
      <c r="ME377" s="35"/>
      <c r="MF377" s="35"/>
      <c r="MG377" s="35"/>
      <c r="MH377" s="35"/>
      <c r="MI377" s="35"/>
      <c r="MJ377" s="35"/>
      <c r="MK377" s="35"/>
      <c r="ML377" s="35"/>
      <c r="MM377" s="35"/>
      <c r="MN377" s="35"/>
      <c r="MO377" s="35"/>
      <c r="MP377" s="35"/>
      <c r="MQ377" s="35"/>
      <c r="MR377" s="35"/>
      <c r="MS377" s="35"/>
      <c r="MT377" s="35"/>
      <c r="MU377" s="35"/>
      <c r="MV377" s="35"/>
      <c r="MW377" s="35"/>
      <c r="MX377" s="35"/>
      <c r="MY377" s="35"/>
      <c r="MZ377" s="35"/>
      <c r="NA377" s="35"/>
      <c r="NB377" s="35"/>
      <c r="NC377" s="35"/>
      <c r="ND377" s="35"/>
      <c r="NE377" s="35"/>
      <c r="NF377" s="35"/>
      <c r="NG377" s="35"/>
      <c r="NH377" s="35"/>
      <c r="NI377" s="35"/>
      <c r="NJ377" s="35"/>
      <c r="NK377" s="35"/>
      <c r="NL377" s="35"/>
      <c r="NM377" s="35"/>
      <c r="NN377" s="35"/>
      <c r="NO377" s="35"/>
      <c r="NP377" s="35"/>
      <c r="NQ377" s="35"/>
      <c r="NR377" s="35"/>
      <c r="NS377" s="35"/>
      <c r="NT377" s="35"/>
      <c r="NU377" s="35"/>
      <c r="NV377" s="35"/>
      <c r="NW377" s="35"/>
      <c r="NX377" s="35"/>
      <c r="NY377" s="35"/>
      <c r="NZ377" s="35"/>
      <c r="OA377" s="35"/>
      <c r="OB377" s="35"/>
      <c r="OC377" s="35"/>
      <c r="OD377" s="35"/>
      <c r="OE377" s="35"/>
      <c r="OF377" s="35"/>
      <c r="OG377" s="35"/>
      <c r="OH377" s="35"/>
      <c r="OI377" s="35"/>
      <c r="OJ377" s="35"/>
      <c r="OK377" s="35"/>
      <c r="OL377" s="35"/>
      <c r="OM377" s="35"/>
      <c r="ON377" s="35"/>
      <c r="OO377" s="35"/>
      <c r="OP377" s="35"/>
      <c r="OQ377" s="35"/>
      <c r="OR377" s="35"/>
      <c r="OS377" s="35"/>
      <c r="OT377" s="35"/>
      <c r="OU377" s="35"/>
      <c r="OV377" s="35"/>
      <c r="OW377" s="35"/>
      <c r="OX377" s="35"/>
      <c r="OY377" s="35"/>
      <c r="OZ377" s="35"/>
      <c r="PA377" s="35"/>
      <c r="PB377" s="35"/>
      <c r="PC377" s="35"/>
      <c r="PD377" s="35"/>
      <c r="PE377" s="35"/>
      <c r="PF377" s="35"/>
      <c r="PG377" s="35"/>
      <c r="PH377" s="35"/>
      <c r="PI377" s="35"/>
      <c r="PJ377" s="35"/>
      <c r="PK377" s="35"/>
      <c r="PL377" s="35"/>
      <c r="PM377" s="35"/>
      <c r="PN377" s="35"/>
      <c r="PO377" s="35"/>
      <c r="PP377" s="35"/>
      <c r="PQ377" s="35"/>
      <c r="PR377" s="35"/>
      <c r="PS377" s="35"/>
      <c r="PT377" s="35"/>
      <c r="PU377" s="35"/>
      <c r="PV377" s="35"/>
      <c r="PW377" s="35"/>
      <c r="PX377" s="35"/>
      <c r="PY377" s="35"/>
      <c r="PZ377" s="35"/>
      <c r="QA377" s="35"/>
      <c r="QB377" s="35"/>
      <c r="QC377" s="35"/>
      <c r="QD377" s="35"/>
      <c r="QE377" s="35"/>
      <c r="QF377" s="35"/>
      <c r="QG377" s="35"/>
      <c r="QH377" s="35"/>
      <c r="QI377" s="35"/>
      <c r="QJ377" s="35"/>
      <c r="QK377" s="35"/>
      <c r="QL377" s="35"/>
      <c r="QM377" s="35"/>
      <c r="QN377" s="35"/>
      <c r="QO377" s="35"/>
      <c r="QP377" s="35"/>
      <c r="QQ377" s="35"/>
      <c r="QR377" s="35"/>
      <c r="QS377" s="35"/>
      <c r="QT377" s="35"/>
      <c r="QU377" s="35"/>
      <c r="QV377" s="35"/>
      <c r="QW377" s="35"/>
      <c r="QX377" s="35"/>
      <c r="QY377" s="35"/>
      <c r="QZ377" s="35"/>
      <c r="RA377" s="35"/>
      <c r="RB377" s="35"/>
      <c r="RC377" s="35"/>
      <c r="RD377" s="35"/>
      <c r="RE377" s="35"/>
      <c r="RF377" s="35"/>
      <c r="RG377" s="35"/>
      <c r="RH377" s="35"/>
      <c r="RI377" s="35"/>
      <c r="RJ377" s="35"/>
      <c r="RK377" s="35"/>
      <c r="RL377" s="35"/>
      <c r="RM377" s="35"/>
      <c r="RN377" s="35"/>
      <c r="RO377" s="35"/>
      <c r="RP377" s="35"/>
      <c r="RQ377" s="35"/>
      <c r="RR377" s="35"/>
      <c r="RS377" s="35"/>
      <c r="RT377" s="35"/>
      <c r="RU377" s="35"/>
      <c r="RV377" s="35"/>
      <c r="RW377" s="35"/>
      <c r="RX377" s="35"/>
      <c r="RY377" s="35"/>
      <c r="RZ377" s="35"/>
      <c r="SA377" s="35"/>
      <c r="SB377" s="35"/>
      <c r="SC377" s="35"/>
      <c r="SD377" s="35"/>
      <c r="SE377" s="35"/>
      <c r="SF377" s="35"/>
      <c r="SG377" s="35"/>
      <c r="SH377" s="35"/>
      <c r="SI377" s="35"/>
      <c r="SJ377" s="35"/>
      <c r="SK377" s="35"/>
      <c r="SL377" s="35"/>
      <c r="SM377" s="35"/>
      <c r="SN377" s="35"/>
      <c r="SO377" s="35"/>
      <c r="SP377" s="35"/>
      <c r="SQ377" s="35"/>
      <c r="SR377" s="35"/>
      <c r="SS377" s="35"/>
      <c r="ST377" s="35"/>
      <c r="SU377" s="35"/>
      <c r="SV377" s="35"/>
      <c r="SW377" s="35"/>
      <c r="SX377" s="35"/>
      <c r="SY377" s="35"/>
      <c r="SZ377" s="35"/>
      <c r="TA377" s="35"/>
      <c r="TB377" s="35"/>
      <c r="TC377" s="35"/>
      <c r="TD377" s="35"/>
      <c r="TE377" s="35"/>
      <c r="TF377" s="35"/>
      <c r="TG377" s="35"/>
      <c r="TH377" s="35"/>
      <c r="TI377" s="35"/>
      <c r="TJ377" s="35"/>
      <c r="TK377" s="35"/>
      <c r="TL377" s="35"/>
      <c r="TM377" s="35"/>
      <c r="TN377" s="35"/>
      <c r="TO377" s="35"/>
      <c r="TP377" s="35"/>
      <c r="TQ377" s="35"/>
      <c r="TR377" s="35"/>
      <c r="TS377" s="35"/>
      <c r="TT377" s="35"/>
      <c r="TU377" s="35"/>
      <c r="TV377" s="35"/>
      <c r="TW377" s="35"/>
      <c r="TX377" s="35"/>
      <c r="TY377" s="35"/>
      <c r="TZ377" s="35"/>
      <c r="UA377" s="35"/>
      <c r="UB377" s="35"/>
      <c r="UC377" s="35"/>
      <c r="UD377" s="35"/>
      <c r="UE377" s="35"/>
      <c r="UF377" s="35"/>
      <c r="UG377" s="35"/>
      <c r="UH377" s="35"/>
      <c r="UI377" s="35"/>
      <c r="UJ377" s="35"/>
      <c r="UK377" s="35"/>
      <c r="UL377" s="35"/>
      <c r="UM377" s="35"/>
      <c r="UN377" s="35"/>
      <c r="UO377" s="35"/>
      <c r="UP377" s="35"/>
      <c r="UQ377" s="35">
        <v>220</v>
      </c>
      <c r="UR377" s="35"/>
      <c r="US377" s="35">
        <v>220</v>
      </c>
      <c r="UT377" s="35"/>
      <c r="UU377" s="35"/>
      <c r="UV377" s="35"/>
      <c r="UW377" s="35"/>
      <c r="UX377" s="35"/>
      <c r="UY377" s="35"/>
      <c r="UZ377" s="35"/>
      <c r="VA377" s="35"/>
      <c r="VB377" s="35"/>
      <c r="VC377" s="35"/>
      <c r="VD377" s="35"/>
      <c r="VE377" s="35"/>
      <c r="VF377" s="35"/>
      <c r="VG377" s="35"/>
      <c r="VH377" s="35"/>
      <c r="VI377" s="35"/>
      <c r="VJ377" s="35"/>
      <c r="VK377" s="35"/>
      <c r="VL377" s="35"/>
      <c r="VM377" s="35"/>
      <c r="VN377" s="35"/>
      <c r="VO377" s="35"/>
      <c r="VP377" s="35"/>
      <c r="VQ377" s="35"/>
      <c r="VR377" s="35"/>
      <c r="VS377" s="35"/>
      <c r="VT377" s="35"/>
      <c r="VU377" s="35"/>
      <c r="VV377" s="35"/>
      <c r="VW377" s="35"/>
      <c r="VX377" s="35"/>
      <c r="VY377" s="35"/>
      <c r="VZ377" s="35"/>
      <c r="WA377" s="35"/>
      <c r="WB377" s="35"/>
      <c r="WC377" s="35"/>
      <c r="WD377" s="35"/>
      <c r="WE377" s="35"/>
      <c r="WF377" s="35"/>
      <c r="WG377" s="35"/>
      <c r="WH377" s="35"/>
      <c r="WI377" s="35"/>
      <c r="WJ377" s="35"/>
      <c r="WK377" s="35">
        <v>200</v>
      </c>
      <c r="WL377" s="35"/>
      <c r="WM377" s="35"/>
      <c r="WN377" s="35"/>
      <c r="WO377" s="35"/>
      <c r="WP377" s="35"/>
      <c r="WQ377" s="35"/>
      <c r="WR377" s="35"/>
      <c r="WS377" s="35"/>
      <c r="WT377" s="35"/>
      <c r="WU377" s="35"/>
      <c r="WV377" s="35"/>
      <c r="WW377" s="35"/>
      <c r="WX377" s="35"/>
      <c r="WY377" s="35"/>
      <c r="WZ377" s="35"/>
      <c r="XA377" s="35"/>
      <c r="XB377" s="35">
        <v>400</v>
      </c>
      <c r="XC377" s="35"/>
      <c r="XD377" s="35"/>
      <c r="XE377" s="35"/>
      <c r="XF377" s="35"/>
      <c r="XG377" s="35"/>
      <c r="XH377" s="35"/>
      <c r="XI377" s="35"/>
      <c r="XJ377" s="35"/>
      <c r="XK377" s="35"/>
      <c r="XL377" s="35"/>
      <c r="XM377" s="35"/>
      <c r="XN377" s="35"/>
      <c r="XO377" s="35"/>
      <c r="XP377" s="35"/>
      <c r="XQ377" s="35"/>
      <c r="XR377" s="35"/>
      <c r="XS377" s="35"/>
      <c r="XT377" s="35"/>
      <c r="XU377" s="35"/>
      <c r="XV377" s="35"/>
      <c r="XW377" s="35"/>
      <c r="XX377" s="35"/>
      <c r="XY377" s="35"/>
      <c r="XZ377" s="35"/>
      <c r="YA377" s="35"/>
      <c r="YB377" s="35"/>
      <c r="YC377" s="35"/>
      <c r="YD377" s="35"/>
      <c r="YE377" s="35"/>
      <c r="YF377" s="35"/>
      <c r="YG377" s="35"/>
      <c r="YH377" s="35"/>
      <c r="YI377" s="35"/>
      <c r="YJ377" s="35"/>
      <c r="YK377" s="35"/>
      <c r="YL377" s="35"/>
      <c r="YM377" s="35"/>
      <c r="YN377" s="35"/>
      <c r="YO377" s="35"/>
      <c r="YP377" s="35"/>
      <c r="YQ377" s="35"/>
      <c r="YR377" s="35"/>
      <c r="YS377" s="35"/>
      <c r="YT377" s="35"/>
      <c r="YU377" s="35"/>
      <c r="YV377" s="35"/>
      <c r="YW377" s="35"/>
      <c r="YX377" s="35"/>
      <c r="YY377" s="35"/>
      <c r="YZ377" s="35"/>
      <c r="ZA377" s="35"/>
      <c r="ZB377" s="35"/>
      <c r="ZC377" s="35"/>
      <c r="ZD377" s="35"/>
      <c r="ZE377" s="35"/>
      <c r="ZF377" s="35"/>
      <c r="ZG377" s="35"/>
      <c r="ZH377" s="35"/>
      <c r="ZI377" s="35"/>
      <c r="ZJ377" s="35"/>
      <c r="ZK377" s="35"/>
      <c r="ZL377" s="35"/>
      <c r="ZM377" s="35"/>
      <c r="ZN377" s="35"/>
      <c r="ZO377" s="35"/>
      <c r="ZP377" s="35"/>
      <c r="ZQ377" s="35"/>
      <c r="ZR377" s="35"/>
      <c r="ZS377" s="35"/>
      <c r="ZT377" s="35"/>
      <c r="ZU377" s="35"/>
      <c r="ZV377" s="35"/>
      <c r="ZW377" s="35"/>
      <c r="ZX377" s="35"/>
      <c r="ZY377" s="35"/>
      <c r="ZZ377" s="35"/>
      <c r="AAA377" s="35"/>
      <c r="AAB377" s="35"/>
      <c r="AAC377" s="35"/>
      <c r="AAD377" s="35"/>
      <c r="AAE377" s="35"/>
      <c r="AAF377" s="35"/>
      <c r="AAG377" s="35"/>
      <c r="AAH377" s="35"/>
      <c r="AAI377" s="35"/>
      <c r="AAJ377" s="35"/>
      <c r="AAK377" s="35"/>
      <c r="AAL377" s="35"/>
      <c r="AAM377" s="35"/>
      <c r="AAN377" s="35"/>
      <c r="AAO377" s="35"/>
      <c r="AAP377" s="35"/>
      <c r="AAQ377" s="35"/>
      <c r="AAR377" s="35"/>
      <c r="AAS377" s="35"/>
      <c r="AAT377" s="35"/>
      <c r="AAU377" s="35"/>
      <c r="AAV377" s="35"/>
      <c r="AAW377" s="35"/>
      <c r="AAX377" s="35"/>
      <c r="AAY377" s="35"/>
      <c r="AAZ377" s="35"/>
      <c r="ABA377" s="35"/>
      <c r="ABB377" s="35"/>
      <c r="ABC377" s="35"/>
      <c r="ABD377" s="35"/>
      <c r="ABE377" s="35"/>
      <c r="ABF377" s="35"/>
      <c r="ABG377" s="35"/>
      <c r="ABH377" s="35"/>
      <c r="ABI377" s="35"/>
      <c r="ABJ377" s="35"/>
      <c r="ABK377" s="35"/>
      <c r="ABL377" s="35"/>
      <c r="ABM377" s="35"/>
      <c r="ABN377" s="35"/>
      <c r="ABO377" s="35"/>
      <c r="ABP377" s="35"/>
      <c r="ABQ377" s="35"/>
      <c r="ABR377" s="35"/>
      <c r="ABS377" s="35"/>
      <c r="ABT377" s="35"/>
      <c r="ABU377" s="35"/>
      <c r="ABV377" s="35"/>
      <c r="ABW377" s="35"/>
      <c r="ABX377" s="35"/>
      <c r="ABY377" s="35"/>
      <c r="ABZ377" s="35"/>
      <c r="ACA377" s="35"/>
      <c r="ACB377" s="35"/>
      <c r="ACC377" s="35"/>
      <c r="ACD377" s="35"/>
      <c r="ACE377" s="35"/>
      <c r="ACF377" s="35"/>
      <c r="ACG377" s="35"/>
      <c r="ACH377" s="35"/>
      <c r="ACI377" s="35"/>
      <c r="ACJ377" s="35"/>
      <c r="ACK377" s="35"/>
      <c r="ACL377" s="35"/>
      <c r="ACM377" s="35"/>
      <c r="ACN377" s="35"/>
      <c r="ACO377" s="35"/>
      <c r="ACP377" s="35"/>
      <c r="ACQ377" s="35"/>
      <c r="ACR377" s="35"/>
      <c r="ACS377" s="35"/>
      <c r="ACT377" s="35"/>
      <c r="ACU377" s="35"/>
      <c r="ACV377" s="35"/>
      <c r="ACW377" s="35"/>
      <c r="ACX377" s="35"/>
      <c r="ACY377" s="35"/>
      <c r="ACZ377" s="35"/>
      <c r="ADA377" s="35"/>
      <c r="ADB377" s="35"/>
      <c r="ADC377" s="35"/>
      <c r="ADD377" s="35"/>
      <c r="ADE377" s="35"/>
      <c r="ADF377" s="35"/>
      <c r="ADG377" s="35"/>
      <c r="ADH377" s="35"/>
      <c r="ADI377" s="35"/>
      <c r="ADJ377" s="35"/>
      <c r="ADK377" s="35"/>
      <c r="ADL377" s="35"/>
      <c r="ADM377" s="35"/>
      <c r="ADN377" s="35"/>
      <c r="ADO377" s="35"/>
      <c r="ADP377" s="35"/>
      <c r="ADQ377" s="35"/>
      <c r="ADR377" s="35"/>
      <c r="ADS377" s="35"/>
      <c r="ADT377" s="35"/>
      <c r="ADU377" s="35"/>
      <c r="ADV377" s="35"/>
      <c r="ADW377" s="35"/>
      <c r="ADX377" s="35"/>
      <c r="ADY377" s="26">
        <f t="shared" si="15"/>
        <v>0</v>
      </c>
      <c r="ADZ377" s="5"/>
    </row>
    <row r="378" spans="1:806" s="33" customFormat="1" x14ac:dyDescent="0.2">
      <c r="A378" s="38" t="s">
        <v>484</v>
      </c>
      <c r="B378" s="65">
        <f t="shared" si="14"/>
        <v>0</v>
      </c>
      <c r="C378" s="57">
        <v>9</v>
      </c>
      <c r="D378" s="60">
        <v>44739</v>
      </c>
      <c r="E378" s="67">
        <v>38.630000000000003</v>
      </c>
      <c r="F378" s="67">
        <f t="shared" si="13"/>
        <v>0</v>
      </c>
      <c r="G378" s="6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U378" s="35"/>
      <c r="AV378" s="35"/>
      <c r="AW378" s="35"/>
      <c r="AX378" s="35"/>
      <c r="AY378" s="35"/>
      <c r="AZ378" s="35"/>
      <c r="BA378" s="35"/>
      <c r="BB378" s="35"/>
      <c r="BC378" s="35"/>
      <c r="BD378" s="35"/>
      <c r="BE378" s="15"/>
      <c r="BF378" s="15"/>
      <c r="BG378" s="136"/>
      <c r="BH378" s="35"/>
      <c r="BI378" s="35"/>
      <c r="BJ378" s="35"/>
      <c r="BK378" s="35"/>
      <c r="BL378" s="35"/>
      <c r="BM378" s="35"/>
      <c r="BN378" s="35"/>
      <c r="BO378" s="35"/>
      <c r="BP378" s="35"/>
      <c r="BQ378" s="35"/>
      <c r="BR378" s="35"/>
      <c r="BS378" s="35"/>
      <c r="BT378" s="35"/>
      <c r="BU378" s="35"/>
      <c r="BV378" s="35"/>
      <c r="BW378" s="35"/>
      <c r="BX378" s="35"/>
      <c r="BY378" s="35"/>
      <c r="BZ378" s="35">
        <v>9</v>
      </c>
      <c r="CA378" s="35"/>
      <c r="CB378" s="35"/>
      <c r="CC378" s="35"/>
      <c r="CD378" s="35"/>
      <c r="CE378" s="35"/>
      <c r="CF378" s="35"/>
      <c r="CG378" s="35"/>
      <c r="CH378" s="35"/>
      <c r="CI378" s="35"/>
      <c r="CJ378" s="35"/>
      <c r="CK378" s="35"/>
      <c r="CL378" s="35"/>
      <c r="CM378" s="35"/>
      <c r="CN378" s="35"/>
      <c r="CO378" s="35"/>
      <c r="CP378" s="35"/>
      <c r="CQ378" s="35"/>
      <c r="CR378" s="35"/>
      <c r="CS378" s="35"/>
      <c r="CT378" s="35"/>
      <c r="CU378" s="35"/>
      <c r="CV378" s="35"/>
      <c r="CW378" s="35"/>
      <c r="CX378" s="35"/>
      <c r="CY378" s="35"/>
      <c r="CZ378" s="35">
        <v>18</v>
      </c>
      <c r="DA378" s="35"/>
      <c r="DB378" s="35"/>
      <c r="DC378" s="35"/>
      <c r="DD378" s="35"/>
      <c r="DE378" s="35"/>
      <c r="DF378" s="35"/>
      <c r="DG378" s="35"/>
      <c r="DH378" s="35"/>
      <c r="DI378" s="35"/>
      <c r="DJ378" s="35"/>
      <c r="DK378" s="35"/>
      <c r="DL378" s="35"/>
      <c r="DM378" s="35"/>
      <c r="DN378" s="35"/>
      <c r="DO378" s="35"/>
      <c r="DP378" s="35"/>
      <c r="DQ378" s="35"/>
      <c r="DR378" s="35"/>
      <c r="DS378" s="35"/>
      <c r="DT378" s="35"/>
      <c r="DU378" s="35"/>
      <c r="DV378" s="35"/>
      <c r="DW378" s="35"/>
      <c r="DX378" s="35"/>
      <c r="DY378" s="35"/>
      <c r="DZ378" s="35"/>
      <c r="EA378" s="35"/>
      <c r="EB378" s="35"/>
      <c r="EC378" s="35"/>
      <c r="ED378" s="35"/>
      <c r="EE378" s="35"/>
      <c r="EF378" s="35"/>
      <c r="EG378" s="35"/>
      <c r="EH378" s="35"/>
      <c r="EI378" s="35"/>
      <c r="EJ378" s="35"/>
      <c r="EK378" s="35"/>
      <c r="EL378" s="35"/>
      <c r="EM378" s="35"/>
      <c r="EN378" s="35"/>
      <c r="EO378" s="35"/>
      <c r="EP378" s="35"/>
      <c r="EQ378" s="35"/>
      <c r="ER378" s="35"/>
      <c r="ES378" s="35"/>
      <c r="ET378" s="35"/>
      <c r="EU378" s="35"/>
      <c r="EV378" s="35"/>
      <c r="EW378" s="35"/>
      <c r="EX378" s="35"/>
      <c r="EY378" s="35"/>
      <c r="EZ378" s="35"/>
      <c r="FA378" s="35"/>
      <c r="FB378" s="35"/>
      <c r="FC378" s="35"/>
      <c r="FD378" s="35"/>
      <c r="FE378" s="35"/>
      <c r="FF378" s="35"/>
      <c r="FG378" s="35"/>
      <c r="FH378" s="35"/>
      <c r="FI378" s="35"/>
      <c r="FJ378" s="35"/>
      <c r="FK378" s="35"/>
      <c r="FL378" s="35"/>
      <c r="FM378" s="35"/>
      <c r="FN378" s="35"/>
      <c r="FO378" s="35"/>
      <c r="FP378" s="35"/>
      <c r="FQ378" s="35"/>
      <c r="FR378" s="35"/>
      <c r="FS378" s="35"/>
      <c r="FT378" s="35"/>
      <c r="FU378" s="35"/>
      <c r="FV378" s="35"/>
      <c r="FW378" s="35"/>
      <c r="FX378" s="35"/>
      <c r="FY378" s="35"/>
      <c r="FZ378" s="35"/>
      <c r="GA378" s="35"/>
      <c r="GB378" s="35"/>
      <c r="GC378" s="35"/>
      <c r="GD378" s="35"/>
      <c r="GE378" s="35"/>
      <c r="GF378" s="35"/>
      <c r="GG378" s="35"/>
      <c r="GH378" s="35"/>
      <c r="GI378" s="35"/>
      <c r="GJ378" s="35"/>
      <c r="GK378" s="35"/>
      <c r="GL378" s="35"/>
      <c r="GM378" s="35"/>
      <c r="GN378" s="35"/>
      <c r="GO378" s="35"/>
      <c r="GP378" s="35"/>
      <c r="GQ378" s="35"/>
      <c r="GR378" s="35"/>
      <c r="GS378" s="35"/>
      <c r="GT378" s="35"/>
      <c r="GU378" s="35"/>
      <c r="GV378" s="35"/>
      <c r="GW378" s="35"/>
      <c r="GX378" s="35"/>
      <c r="GY378" s="35"/>
      <c r="GZ378" s="35"/>
      <c r="HA378" s="35"/>
      <c r="HB378" s="35"/>
      <c r="HC378" s="35"/>
      <c r="HD378" s="35"/>
      <c r="HE378" s="35"/>
      <c r="HF378" s="35"/>
      <c r="HG378" s="35"/>
      <c r="HH378" s="35"/>
      <c r="HI378" s="35"/>
      <c r="HJ378" s="35"/>
      <c r="HK378" s="35"/>
      <c r="HL378" s="35"/>
      <c r="HM378" s="35"/>
      <c r="HN378" s="35"/>
      <c r="HO378" s="35"/>
      <c r="HP378" s="35"/>
      <c r="HQ378" s="35"/>
      <c r="HR378" s="35"/>
      <c r="HS378" s="35"/>
      <c r="HT378" s="35"/>
      <c r="HU378" s="35"/>
      <c r="HV378" s="35"/>
      <c r="HW378" s="35"/>
      <c r="HX378" s="35"/>
      <c r="HY378" s="35"/>
      <c r="HZ378" s="35"/>
      <c r="IA378" s="35"/>
      <c r="IB378" s="35"/>
      <c r="IC378" s="35"/>
      <c r="ID378" s="35"/>
      <c r="IE378" s="35"/>
      <c r="IF378" s="35"/>
      <c r="IG378" s="35"/>
      <c r="IH378" s="35"/>
      <c r="II378" s="35"/>
      <c r="IJ378" s="35"/>
      <c r="IK378" s="35"/>
      <c r="IL378" s="35"/>
      <c r="IM378" s="35"/>
      <c r="IN378" s="35"/>
      <c r="IO378" s="35"/>
      <c r="IP378" s="35"/>
      <c r="IQ378" s="35"/>
      <c r="IR378" s="35"/>
      <c r="IS378" s="35"/>
      <c r="IT378" s="35"/>
      <c r="IU378" s="35"/>
      <c r="IV378" s="35"/>
      <c r="IW378" s="35"/>
      <c r="IX378" s="35"/>
      <c r="IY378" s="35"/>
      <c r="IZ378" s="35"/>
      <c r="JA378" s="35"/>
      <c r="JB378" s="35"/>
      <c r="JC378" s="35"/>
      <c r="JD378" s="35"/>
      <c r="JE378" s="35"/>
      <c r="JF378" s="35"/>
      <c r="JG378" s="35"/>
      <c r="JH378" s="35"/>
      <c r="JI378" s="35"/>
      <c r="JJ378" s="35"/>
      <c r="JK378" s="35"/>
      <c r="JL378" s="35"/>
      <c r="JM378" s="35"/>
      <c r="JN378" s="35"/>
      <c r="JO378" s="35"/>
      <c r="JP378" s="35"/>
      <c r="JQ378" s="35"/>
      <c r="JR378" s="35"/>
      <c r="JS378" s="35"/>
      <c r="JT378" s="35"/>
      <c r="JU378" s="35"/>
      <c r="JV378" s="35"/>
      <c r="JW378" s="35"/>
      <c r="JX378" s="35"/>
      <c r="JY378" s="35"/>
      <c r="JZ378" s="35"/>
      <c r="KA378" s="35"/>
      <c r="KB378" s="35"/>
      <c r="KC378" s="35"/>
      <c r="KD378" s="35"/>
      <c r="KE378" s="35"/>
      <c r="KF378" s="35"/>
      <c r="KG378" s="35"/>
      <c r="KH378" s="35"/>
      <c r="KI378" s="35"/>
      <c r="KJ378" s="35"/>
      <c r="KK378" s="35"/>
      <c r="KL378" s="35"/>
      <c r="KM378" s="35"/>
      <c r="KN378" s="35"/>
      <c r="KO378" s="35"/>
      <c r="KP378" s="35"/>
      <c r="KQ378" s="35"/>
      <c r="KR378" s="35"/>
      <c r="KS378" s="35"/>
      <c r="KT378" s="35"/>
      <c r="KU378" s="35"/>
      <c r="KV378" s="35"/>
      <c r="KW378" s="35"/>
      <c r="KX378" s="35"/>
      <c r="KY378" s="35"/>
      <c r="KZ378" s="35"/>
      <c r="LA378" s="35"/>
      <c r="LB378" s="35"/>
      <c r="LC378" s="35"/>
      <c r="LD378" s="35"/>
      <c r="LE378" s="35"/>
      <c r="LF378" s="35"/>
      <c r="LG378" s="35"/>
      <c r="LH378" s="35"/>
      <c r="LI378" s="35"/>
      <c r="LJ378" s="35"/>
      <c r="LK378" s="35"/>
      <c r="LL378" s="35"/>
      <c r="LM378" s="35"/>
      <c r="LN378" s="35"/>
      <c r="LO378" s="35"/>
      <c r="LP378" s="35"/>
      <c r="LQ378" s="35"/>
      <c r="LR378" s="35"/>
      <c r="LS378" s="35"/>
      <c r="LT378" s="35"/>
      <c r="LU378" s="35"/>
      <c r="LV378" s="35"/>
      <c r="LW378" s="35"/>
      <c r="LX378" s="35"/>
      <c r="LY378" s="35"/>
      <c r="LZ378" s="35"/>
      <c r="MA378" s="35"/>
      <c r="MB378" s="35"/>
      <c r="MC378" s="35"/>
      <c r="MD378" s="35"/>
      <c r="ME378" s="35"/>
      <c r="MF378" s="35"/>
      <c r="MG378" s="35"/>
      <c r="MH378" s="35"/>
      <c r="MI378" s="35"/>
      <c r="MJ378" s="35"/>
      <c r="MK378" s="35"/>
      <c r="ML378" s="35"/>
      <c r="MM378" s="35"/>
      <c r="MN378" s="35"/>
      <c r="MO378" s="35"/>
      <c r="MP378" s="35"/>
      <c r="MQ378" s="35"/>
      <c r="MR378" s="35"/>
      <c r="MS378" s="35"/>
      <c r="MT378" s="35"/>
      <c r="MU378" s="35"/>
      <c r="MV378" s="35"/>
      <c r="MW378" s="35"/>
      <c r="MX378" s="35"/>
      <c r="MY378" s="35"/>
      <c r="MZ378" s="35"/>
      <c r="NA378" s="35"/>
      <c r="NB378" s="35"/>
      <c r="NC378" s="35"/>
      <c r="ND378" s="35"/>
      <c r="NE378" s="35"/>
      <c r="NF378" s="35"/>
      <c r="NG378" s="35"/>
      <c r="NH378" s="35"/>
      <c r="NI378" s="35"/>
      <c r="NJ378" s="35"/>
      <c r="NK378" s="35"/>
      <c r="NL378" s="35"/>
      <c r="NM378" s="35"/>
      <c r="NN378" s="35"/>
      <c r="NO378" s="35"/>
      <c r="NP378" s="35"/>
      <c r="NQ378" s="35"/>
      <c r="NR378" s="35"/>
      <c r="NS378" s="35"/>
      <c r="NT378" s="35"/>
      <c r="NU378" s="35"/>
      <c r="NV378" s="35"/>
      <c r="NW378" s="35"/>
      <c r="NX378" s="35"/>
      <c r="NY378" s="35"/>
      <c r="NZ378" s="35"/>
      <c r="OA378" s="35"/>
      <c r="OB378" s="35"/>
      <c r="OC378" s="35"/>
      <c r="OD378" s="35"/>
      <c r="OE378" s="35"/>
      <c r="OF378" s="35"/>
      <c r="OG378" s="35"/>
      <c r="OH378" s="35"/>
      <c r="OI378" s="35"/>
      <c r="OJ378" s="35"/>
      <c r="OK378" s="35"/>
      <c r="OL378" s="35"/>
      <c r="OM378" s="35"/>
      <c r="ON378" s="35"/>
      <c r="OO378" s="35"/>
      <c r="OP378" s="35"/>
      <c r="OQ378" s="35"/>
      <c r="OR378" s="35"/>
      <c r="OS378" s="35"/>
      <c r="OT378" s="35"/>
      <c r="OU378" s="35"/>
      <c r="OV378" s="35"/>
      <c r="OW378" s="35"/>
      <c r="OX378" s="35"/>
      <c r="OY378" s="35"/>
      <c r="OZ378" s="35"/>
      <c r="PA378" s="35"/>
      <c r="PB378" s="35"/>
      <c r="PC378" s="35"/>
      <c r="PD378" s="35"/>
      <c r="PE378" s="35">
        <v>9</v>
      </c>
      <c r="PF378" s="35"/>
      <c r="PG378" s="35"/>
      <c r="PH378" s="35"/>
      <c r="PI378" s="35"/>
      <c r="PJ378" s="35"/>
      <c r="PK378" s="35"/>
      <c r="PL378" s="35"/>
      <c r="PM378" s="35"/>
      <c r="PN378" s="35"/>
      <c r="PO378" s="35"/>
      <c r="PP378" s="35"/>
      <c r="PQ378" s="35"/>
      <c r="PR378" s="35"/>
      <c r="PS378" s="35"/>
      <c r="PT378" s="35"/>
      <c r="PU378" s="35"/>
      <c r="PV378" s="35"/>
      <c r="PW378" s="35"/>
      <c r="PX378" s="35"/>
      <c r="PY378" s="35"/>
      <c r="PZ378" s="35"/>
      <c r="QA378" s="35"/>
      <c r="QB378" s="35"/>
      <c r="QC378" s="35"/>
      <c r="QD378" s="35"/>
      <c r="QE378" s="35"/>
      <c r="QF378" s="35"/>
      <c r="QG378" s="35"/>
      <c r="QH378" s="35"/>
      <c r="QI378" s="35"/>
      <c r="QJ378" s="35"/>
      <c r="QK378" s="35"/>
      <c r="QL378" s="35"/>
      <c r="QM378" s="35"/>
      <c r="QN378" s="35"/>
      <c r="QO378" s="35"/>
      <c r="QP378" s="35"/>
      <c r="QQ378" s="35"/>
      <c r="QR378" s="35"/>
      <c r="QS378" s="35"/>
      <c r="QT378" s="35"/>
      <c r="QU378" s="35"/>
      <c r="QV378" s="35"/>
      <c r="QW378" s="35"/>
      <c r="QX378" s="35"/>
      <c r="QY378" s="35"/>
      <c r="QZ378" s="35"/>
      <c r="RA378" s="35"/>
      <c r="RB378" s="35"/>
      <c r="RC378" s="35"/>
      <c r="RD378" s="35"/>
      <c r="RE378" s="35"/>
      <c r="RF378" s="35"/>
      <c r="RG378" s="35"/>
      <c r="RH378" s="35"/>
      <c r="RI378" s="35"/>
      <c r="RJ378" s="35"/>
      <c r="RK378" s="35"/>
      <c r="RL378" s="35"/>
      <c r="RM378" s="35"/>
      <c r="RN378" s="35"/>
      <c r="RO378" s="35"/>
      <c r="RP378" s="35"/>
      <c r="RQ378" s="35"/>
      <c r="RR378" s="35"/>
      <c r="RS378" s="35"/>
      <c r="RT378" s="35"/>
      <c r="RU378" s="35"/>
      <c r="RV378" s="35"/>
      <c r="RW378" s="35"/>
      <c r="RX378" s="35"/>
      <c r="RY378" s="35"/>
      <c r="RZ378" s="35"/>
      <c r="SA378" s="35"/>
      <c r="SB378" s="35"/>
      <c r="SC378" s="35"/>
      <c r="SD378" s="35"/>
      <c r="SE378" s="35"/>
      <c r="SF378" s="35"/>
      <c r="SG378" s="35"/>
      <c r="SH378" s="35"/>
      <c r="SI378" s="35"/>
      <c r="SJ378" s="35"/>
      <c r="SK378" s="35"/>
      <c r="SL378" s="35"/>
      <c r="SM378" s="35"/>
      <c r="SN378" s="35"/>
      <c r="SO378" s="35"/>
      <c r="SP378" s="35"/>
      <c r="SQ378" s="35"/>
      <c r="SR378" s="35"/>
      <c r="SS378" s="35"/>
      <c r="ST378" s="35"/>
      <c r="SU378" s="35"/>
      <c r="SV378" s="35"/>
      <c r="SW378" s="35"/>
      <c r="SX378" s="35"/>
      <c r="SY378" s="35"/>
      <c r="SZ378" s="35"/>
      <c r="TA378" s="35"/>
      <c r="TB378" s="35"/>
      <c r="TC378" s="35"/>
      <c r="TD378" s="35"/>
      <c r="TE378" s="35"/>
      <c r="TF378" s="35"/>
      <c r="TG378" s="35"/>
      <c r="TH378" s="35"/>
      <c r="TI378" s="35"/>
      <c r="TJ378" s="35"/>
      <c r="TK378" s="35"/>
      <c r="TL378" s="35"/>
      <c r="TM378" s="35"/>
      <c r="TN378" s="35"/>
      <c r="TO378" s="35"/>
      <c r="TP378" s="35"/>
      <c r="TQ378" s="35"/>
      <c r="TR378" s="35"/>
      <c r="TS378" s="35"/>
      <c r="TT378" s="35"/>
      <c r="TU378" s="35"/>
      <c r="TV378" s="35"/>
      <c r="TW378" s="35"/>
      <c r="TX378" s="35"/>
      <c r="TY378" s="35"/>
      <c r="TZ378" s="35"/>
      <c r="UA378" s="35"/>
      <c r="UB378" s="35"/>
      <c r="UC378" s="35"/>
      <c r="UD378" s="35"/>
      <c r="UE378" s="35"/>
      <c r="UF378" s="35"/>
      <c r="UG378" s="35"/>
      <c r="UH378" s="35"/>
      <c r="UI378" s="35"/>
      <c r="UJ378" s="35"/>
      <c r="UK378" s="35"/>
      <c r="UL378" s="35"/>
      <c r="UM378" s="35"/>
      <c r="UN378" s="35"/>
      <c r="UO378" s="35"/>
      <c r="UP378" s="35"/>
      <c r="UQ378" s="35"/>
      <c r="UR378" s="35"/>
      <c r="US378" s="35"/>
      <c r="UT378" s="35"/>
      <c r="UU378" s="35"/>
      <c r="UV378" s="35"/>
      <c r="UW378" s="35"/>
      <c r="UX378" s="35"/>
      <c r="UY378" s="35"/>
      <c r="UZ378" s="35"/>
      <c r="VA378" s="35"/>
      <c r="VB378" s="35"/>
      <c r="VC378" s="35"/>
      <c r="VD378" s="35"/>
      <c r="VE378" s="35"/>
      <c r="VF378" s="35"/>
      <c r="VG378" s="35"/>
      <c r="VH378" s="35"/>
      <c r="VI378" s="35"/>
      <c r="VJ378" s="35"/>
      <c r="VK378" s="35"/>
      <c r="VL378" s="35"/>
      <c r="VM378" s="35">
        <v>18</v>
      </c>
      <c r="VN378" s="35"/>
      <c r="VO378" s="35"/>
      <c r="VP378" s="35"/>
      <c r="VQ378" s="35"/>
      <c r="VR378" s="35"/>
      <c r="VS378" s="35"/>
      <c r="VT378" s="35"/>
      <c r="VU378" s="35"/>
      <c r="VV378" s="35"/>
      <c r="VW378" s="35"/>
      <c r="VX378" s="35"/>
      <c r="VY378" s="35"/>
      <c r="VZ378" s="35">
        <v>18</v>
      </c>
      <c r="WA378" s="35"/>
      <c r="WB378" s="35"/>
      <c r="WC378" s="35"/>
      <c r="WD378" s="35"/>
      <c r="WE378" s="35"/>
      <c r="WF378" s="35"/>
      <c r="WG378" s="35"/>
      <c r="WH378" s="35"/>
      <c r="WI378" s="35"/>
      <c r="WJ378" s="35"/>
      <c r="WK378" s="35"/>
      <c r="WL378" s="35"/>
      <c r="WM378" s="35"/>
      <c r="WN378" s="35"/>
      <c r="WO378" s="35"/>
      <c r="WP378" s="35"/>
      <c r="WQ378" s="35"/>
      <c r="WR378" s="35"/>
      <c r="WS378" s="35"/>
      <c r="WT378" s="35"/>
      <c r="WU378" s="35"/>
      <c r="WV378" s="35"/>
      <c r="WW378" s="35"/>
      <c r="WX378" s="35"/>
      <c r="WY378" s="35"/>
      <c r="WZ378" s="35"/>
      <c r="XA378" s="35"/>
      <c r="XB378" s="35"/>
      <c r="XC378" s="35"/>
      <c r="XD378" s="35"/>
      <c r="XE378" s="35"/>
      <c r="XF378" s="35"/>
      <c r="XG378" s="35"/>
      <c r="XH378" s="35"/>
      <c r="XI378" s="35"/>
      <c r="XJ378" s="35"/>
      <c r="XK378" s="35"/>
      <c r="XL378" s="35"/>
      <c r="XM378" s="35"/>
      <c r="XN378" s="35"/>
      <c r="XO378" s="35"/>
      <c r="XP378" s="35"/>
      <c r="XQ378" s="35"/>
      <c r="XR378" s="35"/>
      <c r="XS378" s="35"/>
      <c r="XT378" s="35"/>
      <c r="XU378" s="35"/>
      <c r="XV378" s="35"/>
      <c r="XW378" s="35"/>
      <c r="XX378" s="35"/>
      <c r="XY378" s="35"/>
      <c r="XZ378" s="35"/>
      <c r="YA378" s="35"/>
      <c r="YB378" s="35"/>
      <c r="YC378" s="35"/>
      <c r="YD378" s="35"/>
      <c r="YE378" s="35"/>
      <c r="YF378" s="35"/>
      <c r="YG378" s="35"/>
      <c r="YH378" s="35">
        <v>18</v>
      </c>
      <c r="YI378" s="35"/>
      <c r="YJ378" s="35"/>
      <c r="YK378" s="35"/>
      <c r="YL378" s="35"/>
      <c r="YM378" s="35"/>
      <c r="YN378" s="35"/>
      <c r="YO378" s="35"/>
      <c r="YP378" s="35"/>
      <c r="YQ378" s="35"/>
      <c r="YR378" s="35"/>
      <c r="YS378" s="35"/>
      <c r="YT378" s="35"/>
      <c r="YU378" s="35"/>
      <c r="YV378" s="35"/>
      <c r="YW378" s="35"/>
      <c r="YX378" s="35"/>
      <c r="YY378" s="35"/>
      <c r="YZ378" s="35"/>
      <c r="ZA378" s="35"/>
      <c r="ZB378" s="35"/>
      <c r="ZC378" s="35"/>
      <c r="ZD378" s="35"/>
      <c r="ZE378" s="35"/>
      <c r="ZF378" s="35"/>
      <c r="ZG378" s="35"/>
      <c r="ZH378" s="35"/>
      <c r="ZI378" s="35"/>
      <c r="ZJ378" s="35"/>
      <c r="ZK378" s="35"/>
      <c r="ZL378" s="35"/>
      <c r="ZM378" s="35"/>
      <c r="ZN378" s="35"/>
      <c r="ZO378" s="35"/>
      <c r="ZP378" s="35"/>
      <c r="ZQ378" s="35"/>
      <c r="ZR378" s="35"/>
      <c r="ZS378" s="35"/>
      <c r="ZT378" s="35"/>
      <c r="ZU378" s="35"/>
      <c r="ZV378" s="35"/>
      <c r="ZW378" s="35"/>
      <c r="ZX378" s="35"/>
      <c r="ZY378" s="35"/>
      <c r="ZZ378" s="35"/>
      <c r="AAA378" s="35"/>
      <c r="AAB378" s="35"/>
      <c r="AAC378" s="35"/>
      <c r="AAD378" s="35"/>
      <c r="AAE378" s="35"/>
      <c r="AAF378" s="35"/>
      <c r="AAG378" s="35"/>
      <c r="AAH378" s="35"/>
      <c r="AAI378" s="35"/>
      <c r="AAJ378" s="35"/>
      <c r="AAK378" s="35"/>
      <c r="AAL378" s="35"/>
      <c r="AAM378" s="35"/>
      <c r="AAN378" s="35"/>
      <c r="AAO378" s="35"/>
      <c r="AAP378" s="35"/>
      <c r="AAQ378" s="35"/>
      <c r="AAR378" s="35"/>
      <c r="AAS378" s="35"/>
      <c r="AAT378" s="35"/>
      <c r="AAU378" s="35"/>
      <c r="AAV378" s="35"/>
      <c r="AAW378" s="35"/>
      <c r="AAX378" s="35"/>
      <c r="AAY378" s="35"/>
      <c r="AAZ378" s="35"/>
      <c r="ABA378" s="35"/>
      <c r="ABB378" s="35"/>
      <c r="ABC378" s="35"/>
      <c r="ABD378" s="35"/>
      <c r="ABE378" s="35"/>
      <c r="ABF378" s="35"/>
      <c r="ABG378" s="35"/>
      <c r="ABH378" s="35"/>
      <c r="ABI378" s="35"/>
      <c r="ABJ378" s="35"/>
      <c r="ABK378" s="35"/>
      <c r="ABL378" s="35"/>
      <c r="ABM378" s="35"/>
      <c r="ABN378" s="35"/>
      <c r="ABO378" s="35"/>
      <c r="ABP378" s="35"/>
      <c r="ABQ378" s="35"/>
      <c r="ABR378" s="35"/>
      <c r="ABS378" s="35"/>
      <c r="ABT378" s="35"/>
      <c r="ABU378" s="35"/>
      <c r="ABV378" s="35"/>
      <c r="ABW378" s="35"/>
      <c r="ABX378" s="35"/>
      <c r="ABY378" s="35"/>
      <c r="ABZ378" s="35"/>
      <c r="ACA378" s="35"/>
      <c r="ACB378" s="35"/>
      <c r="ACC378" s="35"/>
      <c r="ACD378" s="35"/>
      <c r="ACE378" s="35"/>
      <c r="ACF378" s="35"/>
      <c r="ACG378" s="35"/>
      <c r="ACH378" s="35"/>
      <c r="ACI378" s="35"/>
      <c r="ACJ378" s="35"/>
      <c r="ACK378" s="35"/>
      <c r="ACL378" s="35"/>
      <c r="ACM378" s="35"/>
      <c r="ACN378" s="35"/>
      <c r="ACO378" s="35"/>
      <c r="ACP378" s="35"/>
      <c r="ACQ378" s="35"/>
      <c r="ACR378" s="35"/>
      <c r="ACS378" s="35"/>
      <c r="ACT378" s="35"/>
      <c r="ACU378" s="35"/>
      <c r="ACV378" s="35"/>
      <c r="ACW378" s="35"/>
      <c r="ACX378" s="35"/>
      <c r="ACY378" s="35"/>
      <c r="ACZ378" s="35"/>
      <c r="ADA378" s="35"/>
      <c r="ADB378" s="35"/>
      <c r="ADC378" s="35"/>
      <c r="ADD378" s="35"/>
      <c r="ADE378" s="35"/>
      <c r="ADF378" s="35"/>
      <c r="ADG378" s="35"/>
      <c r="ADH378" s="35"/>
      <c r="ADI378" s="35"/>
      <c r="ADJ378" s="35"/>
      <c r="ADK378" s="35"/>
      <c r="ADL378" s="35"/>
      <c r="ADM378" s="35"/>
      <c r="ADN378" s="35"/>
      <c r="ADO378" s="35"/>
      <c r="ADP378" s="35"/>
      <c r="ADQ378" s="35"/>
      <c r="ADR378" s="35"/>
      <c r="ADS378" s="35"/>
      <c r="ADT378" s="35"/>
      <c r="ADU378" s="35"/>
      <c r="ADV378" s="35"/>
      <c r="ADW378" s="35"/>
      <c r="ADX378" s="35"/>
      <c r="ADY378" s="26">
        <f t="shared" si="15"/>
        <v>0</v>
      </c>
      <c r="ADZ378" s="5"/>
    </row>
    <row r="379" spans="1:806" s="33" customFormat="1" x14ac:dyDescent="0.2">
      <c r="A379" s="38" t="s">
        <v>282</v>
      </c>
      <c r="B379" s="65">
        <f t="shared" si="14"/>
        <v>0</v>
      </c>
      <c r="C379" s="57">
        <v>10</v>
      </c>
      <c r="D379" s="59">
        <v>44557</v>
      </c>
      <c r="E379" s="67">
        <v>22.3</v>
      </c>
      <c r="F379" s="67">
        <f t="shared" si="13"/>
        <v>0</v>
      </c>
      <c r="G379" s="6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35"/>
      <c r="AX379" s="35"/>
      <c r="AY379" s="35"/>
      <c r="AZ379" s="35"/>
      <c r="BA379" s="35"/>
      <c r="BB379" s="35"/>
      <c r="BC379" s="35"/>
      <c r="BD379" s="35"/>
      <c r="BE379" s="15"/>
      <c r="BF379" s="15"/>
      <c r="BG379" s="136"/>
      <c r="BH379" s="35"/>
      <c r="BI379" s="35"/>
      <c r="BJ379" s="35"/>
      <c r="BK379" s="35"/>
      <c r="BL379" s="35"/>
      <c r="BM379" s="35"/>
      <c r="BN379" s="35"/>
      <c r="BO379" s="35"/>
      <c r="BP379" s="35"/>
      <c r="BQ379" s="35"/>
      <c r="BR379" s="35"/>
      <c r="BS379" s="35"/>
      <c r="BT379" s="35"/>
      <c r="BU379" s="35"/>
      <c r="BV379" s="35"/>
      <c r="BW379" s="35"/>
      <c r="BX379" s="35"/>
      <c r="BY379" s="35"/>
      <c r="BZ379" s="35"/>
      <c r="CA379" s="35"/>
      <c r="CB379" s="35"/>
      <c r="CC379" s="35"/>
      <c r="CD379" s="35"/>
      <c r="CE379" s="35"/>
      <c r="CF379" s="35"/>
      <c r="CG379" s="35"/>
      <c r="CH379" s="35"/>
      <c r="CI379" s="35"/>
      <c r="CJ379" s="35"/>
      <c r="CK379" s="35"/>
      <c r="CL379" s="35"/>
      <c r="CM379" s="35"/>
      <c r="CN379" s="35"/>
      <c r="CO379" s="35"/>
      <c r="CP379" s="35"/>
      <c r="CQ379" s="35"/>
      <c r="CR379" s="35"/>
      <c r="CS379" s="35"/>
      <c r="CT379" s="35"/>
      <c r="CU379" s="35"/>
      <c r="CV379" s="35"/>
      <c r="CW379" s="35"/>
      <c r="CX379" s="35"/>
      <c r="CY379" s="35"/>
      <c r="CZ379" s="35"/>
      <c r="DA379" s="35"/>
      <c r="DB379" s="35"/>
      <c r="DC379" s="35"/>
      <c r="DD379" s="35"/>
      <c r="DE379" s="35"/>
      <c r="DF379" s="35"/>
      <c r="DG379" s="35"/>
      <c r="DH379" s="35"/>
      <c r="DI379" s="35"/>
      <c r="DJ379" s="35"/>
      <c r="DK379" s="35"/>
      <c r="DL379" s="35"/>
      <c r="DM379" s="35"/>
      <c r="DN379" s="35"/>
      <c r="DO379" s="35"/>
      <c r="DP379" s="35"/>
      <c r="DQ379" s="35"/>
      <c r="DR379" s="35"/>
      <c r="DS379" s="35"/>
      <c r="DT379" s="35"/>
      <c r="DU379" s="35"/>
      <c r="DV379" s="35"/>
      <c r="DW379" s="35"/>
      <c r="DX379" s="35"/>
      <c r="DY379" s="35"/>
      <c r="DZ379" s="35"/>
      <c r="EA379" s="35"/>
      <c r="EB379" s="35"/>
      <c r="EC379" s="35"/>
      <c r="ED379" s="35"/>
      <c r="EE379" s="35"/>
      <c r="EF379" s="35"/>
      <c r="EG379" s="35"/>
      <c r="EH379" s="35"/>
      <c r="EI379" s="35"/>
      <c r="EJ379" s="35"/>
      <c r="EK379" s="35"/>
      <c r="EL379" s="35"/>
      <c r="EM379" s="35"/>
      <c r="EN379" s="35"/>
      <c r="EO379" s="35"/>
      <c r="EP379" s="35"/>
      <c r="EQ379" s="35"/>
      <c r="ER379" s="35"/>
      <c r="ES379" s="35"/>
      <c r="ET379" s="35"/>
      <c r="EU379" s="35"/>
      <c r="EV379" s="35"/>
      <c r="EW379" s="35"/>
      <c r="EX379" s="35"/>
      <c r="EY379" s="35"/>
      <c r="EZ379" s="35"/>
      <c r="FA379" s="35"/>
      <c r="FB379" s="35"/>
      <c r="FC379" s="35"/>
      <c r="FD379" s="35"/>
      <c r="FE379" s="35"/>
      <c r="FF379" s="35"/>
      <c r="FG379" s="35"/>
      <c r="FH379" s="35"/>
      <c r="FI379" s="35"/>
      <c r="FJ379" s="35"/>
      <c r="FK379" s="35"/>
      <c r="FL379" s="35"/>
      <c r="FM379" s="35"/>
      <c r="FN379" s="35"/>
      <c r="FO379" s="35"/>
      <c r="FP379" s="35"/>
      <c r="FQ379" s="35"/>
      <c r="FR379" s="35"/>
      <c r="FS379" s="35"/>
      <c r="FT379" s="35"/>
      <c r="FU379" s="35"/>
      <c r="FV379" s="35"/>
      <c r="FW379" s="35"/>
      <c r="FX379" s="35"/>
      <c r="FY379" s="35"/>
      <c r="FZ379" s="35"/>
      <c r="GA379" s="35"/>
      <c r="GB379" s="35"/>
      <c r="GC379" s="35"/>
      <c r="GD379" s="35"/>
      <c r="GE379" s="35"/>
      <c r="GF379" s="35"/>
      <c r="GG379" s="35"/>
      <c r="GH379" s="35"/>
      <c r="GI379" s="35"/>
      <c r="GJ379" s="35"/>
      <c r="GK379" s="35"/>
      <c r="GL379" s="35"/>
      <c r="GM379" s="35"/>
      <c r="GN379" s="35"/>
      <c r="GO379" s="35"/>
      <c r="GP379" s="35"/>
      <c r="GQ379" s="35"/>
      <c r="GR379" s="35"/>
      <c r="GS379" s="35"/>
      <c r="GT379" s="35"/>
      <c r="GU379" s="35"/>
      <c r="GV379" s="35"/>
      <c r="GW379" s="35"/>
      <c r="GX379" s="35"/>
      <c r="GY379" s="35"/>
      <c r="GZ379" s="35"/>
      <c r="HA379" s="35"/>
      <c r="HB379" s="35"/>
      <c r="HC379" s="35"/>
      <c r="HD379" s="35"/>
      <c r="HE379" s="35"/>
      <c r="HF379" s="35"/>
      <c r="HG379" s="35"/>
      <c r="HH379" s="35"/>
      <c r="HI379" s="35"/>
      <c r="HJ379" s="35"/>
      <c r="HK379" s="35"/>
      <c r="HL379" s="35"/>
      <c r="HM379" s="35"/>
      <c r="HN379" s="35"/>
      <c r="HO379" s="35"/>
      <c r="HP379" s="35"/>
      <c r="HQ379" s="35"/>
      <c r="HR379" s="35"/>
      <c r="HS379" s="35"/>
      <c r="HT379" s="35"/>
      <c r="HU379" s="35"/>
      <c r="HV379" s="35"/>
      <c r="HW379" s="35"/>
      <c r="HX379" s="35"/>
      <c r="HY379" s="35"/>
      <c r="HZ379" s="35"/>
      <c r="IA379" s="35"/>
      <c r="IB379" s="35"/>
      <c r="IC379" s="35"/>
      <c r="ID379" s="35"/>
      <c r="IE379" s="35"/>
      <c r="IF379" s="35"/>
      <c r="IG379" s="35"/>
      <c r="IH379" s="35"/>
      <c r="II379" s="35"/>
      <c r="IJ379" s="35"/>
      <c r="IK379" s="35"/>
      <c r="IL379" s="35"/>
      <c r="IM379" s="35"/>
      <c r="IN379" s="35"/>
      <c r="IO379" s="35"/>
      <c r="IP379" s="35"/>
      <c r="IQ379" s="35"/>
      <c r="IR379" s="35"/>
      <c r="IS379" s="35"/>
      <c r="IT379" s="35"/>
      <c r="IU379" s="35"/>
      <c r="IV379" s="35"/>
      <c r="IW379" s="35"/>
      <c r="IX379" s="35"/>
      <c r="IY379" s="35"/>
      <c r="IZ379" s="35"/>
      <c r="JA379" s="35"/>
      <c r="JB379" s="35"/>
      <c r="JC379" s="35"/>
      <c r="JD379" s="35"/>
      <c r="JE379" s="35"/>
      <c r="JF379" s="35"/>
      <c r="JG379" s="35"/>
      <c r="JH379" s="35"/>
      <c r="JI379" s="35"/>
      <c r="JJ379" s="35"/>
      <c r="JK379" s="35"/>
      <c r="JL379" s="35"/>
      <c r="JM379" s="35"/>
      <c r="JN379" s="35"/>
      <c r="JO379" s="35"/>
      <c r="JP379" s="35"/>
      <c r="JQ379" s="35"/>
      <c r="JR379" s="35"/>
      <c r="JS379" s="35"/>
      <c r="JT379" s="35"/>
      <c r="JU379" s="35"/>
      <c r="JV379" s="35"/>
      <c r="JW379" s="35"/>
      <c r="JX379" s="35"/>
      <c r="JY379" s="35"/>
      <c r="JZ379" s="35"/>
      <c r="KA379" s="35"/>
      <c r="KB379" s="35"/>
      <c r="KC379" s="35"/>
      <c r="KD379" s="35"/>
      <c r="KE379" s="35"/>
      <c r="KF379" s="35"/>
      <c r="KG379" s="35"/>
      <c r="KH379" s="35"/>
      <c r="KI379" s="35"/>
      <c r="KJ379" s="35"/>
      <c r="KK379" s="35"/>
      <c r="KL379" s="35"/>
      <c r="KM379" s="35"/>
      <c r="KN379" s="35"/>
      <c r="KO379" s="35"/>
      <c r="KP379" s="35"/>
      <c r="KQ379" s="35"/>
      <c r="KR379" s="35"/>
      <c r="KS379" s="35"/>
      <c r="KT379" s="35"/>
      <c r="KU379" s="35"/>
      <c r="KV379" s="35"/>
      <c r="KW379" s="35"/>
      <c r="KX379" s="35"/>
      <c r="KY379" s="35"/>
      <c r="KZ379" s="35"/>
      <c r="LA379" s="35"/>
      <c r="LB379" s="35"/>
      <c r="LC379" s="35"/>
      <c r="LD379" s="35"/>
      <c r="LE379" s="35"/>
      <c r="LF379" s="35"/>
      <c r="LG379" s="35"/>
      <c r="LH379" s="35"/>
      <c r="LI379" s="35"/>
      <c r="LJ379" s="35"/>
      <c r="LK379" s="35"/>
      <c r="LL379" s="35"/>
      <c r="LM379" s="35"/>
      <c r="LN379" s="35"/>
      <c r="LO379" s="35"/>
      <c r="LP379" s="35"/>
      <c r="LQ379" s="35"/>
      <c r="LR379" s="35"/>
      <c r="LS379" s="35"/>
      <c r="LT379" s="35"/>
      <c r="LU379" s="35"/>
      <c r="LV379" s="35"/>
      <c r="LW379" s="35"/>
      <c r="LX379" s="35"/>
      <c r="LY379" s="35"/>
      <c r="LZ379" s="35"/>
      <c r="MA379" s="35"/>
      <c r="MB379" s="35"/>
      <c r="MC379" s="35"/>
      <c r="MD379" s="35"/>
      <c r="ME379" s="35"/>
      <c r="MF379" s="35"/>
      <c r="MG379" s="35"/>
      <c r="MH379" s="35"/>
      <c r="MI379" s="35"/>
      <c r="MJ379" s="35"/>
      <c r="MK379" s="35"/>
      <c r="ML379" s="35"/>
      <c r="MM379" s="35"/>
      <c r="MN379" s="35"/>
      <c r="MO379" s="35"/>
      <c r="MP379" s="35"/>
      <c r="MQ379" s="35"/>
      <c r="MR379" s="35"/>
      <c r="MS379" s="35"/>
      <c r="MT379" s="35"/>
      <c r="MU379" s="35"/>
      <c r="MV379" s="35"/>
      <c r="MW379" s="35"/>
      <c r="MX379" s="35"/>
      <c r="MY379" s="35"/>
      <c r="MZ379" s="35"/>
      <c r="NA379" s="35"/>
      <c r="NB379" s="35"/>
      <c r="NC379" s="35"/>
      <c r="ND379" s="35"/>
      <c r="NE379" s="35"/>
      <c r="NF379" s="35"/>
      <c r="NG379" s="35"/>
      <c r="NH379" s="35"/>
      <c r="NI379" s="35"/>
      <c r="NJ379" s="35"/>
      <c r="NK379" s="35"/>
      <c r="NL379" s="35"/>
      <c r="NM379" s="35"/>
      <c r="NN379" s="35"/>
      <c r="NO379" s="35"/>
      <c r="NP379" s="35"/>
      <c r="NQ379" s="35"/>
      <c r="NR379" s="35"/>
      <c r="NS379" s="35"/>
      <c r="NT379" s="35"/>
      <c r="NU379" s="35"/>
      <c r="NV379" s="35"/>
      <c r="NW379" s="35"/>
      <c r="NX379" s="35"/>
      <c r="NY379" s="35"/>
      <c r="NZ379" s="35"/>
      <c r="OA379" s="35"/>
      <c r="OB379" s="35"/>
      <c r="OC379" s="35"/>
      <c r="OD379" s="35"/>
      <c r="OE379" s="35"/>
      <c r="OF379" s="35"/>
      <c r="OG379" s="35"/>
      <c r="OH379" s="35"/>
      <c r="OI379" s="35"/>
      <c r="OJ379" s="35"/>
      <c r="OK379" s="35"/>
      <c r="OL379" s="35"/>
      <c r="OM379" s="35"/>
      <c r="ON379" s="35"/>
      <c r="OO379" s="35"/>
      <c r="OP379" s="35"/>
      <c r="OQ379" s="35"/>
      <c r="OR379" s="35"/>
      <c r="OS379" s="35"/>
      <c r="OT379" s="35"/>
      <c r="OU379" s="35"/>
      <c r="OV379" s="35"/>
      <c r="OW379" s="35"/>
      <c r="OX379" s="35"/>
      <c r="OY379" s="35"/>
      <c r="OZ379" s="35"/>
      <c r="PA379" s="35"/>
      <c r="PB379" s="35"/>
      <c r="PC379" s="35"/>
      <c r="PD379" s="35"/>
      <c r="PE379" s="35"/>
      <c r="PF379" s="35"/>
      <c r="PG379" s="35"/>
      <c r="PH379" s="35"/>
      <c r="PI379" s="35"/>
      <c r="PJ379" s="35"/>
      <c r="PK379" s="35"/>
      <c r="PL379" s="35"/>
      <c r="PM379" s="35"/>
      <c r="PN379" s="35"/>
      <c r="PO379" s="35"/>
      <c r="PP379" s="35"/>
      <c r="PQ379" s="35"/>
      <c r="PR379" s="35"/>
      <c r="PS379" s="35"/>
      <c r="PT379" s="35"/>
      <c r="PU379" s="35"/>
      <c r="PV379" s="35"/>
      <c r="PW379" s="35"/>
      <c r="PX379" s="35"/>
      <c r="PY379" s="35"/>
      <c r="PZ379" s="35"/>
      <c r="QA379" s="35"/>
      <c r="QB379" s="35"/>
      <c r="QC379" s="35"/>
      <c r="QD379" s="35"/>
      <c r="QE379" s="35"/>
      <c r="QF379" s="35"/>
      <c r="QG379" s="35"/>
      <c r="QH379" s="35"/>
      <c r="QI379" s="35"/>
      <c r="QJ379" s="35"/>
      <c r="QK379" s="35"/>
      <c r="QL379" s="35"/>
      <c r="QM379" s="35"/>
      <c r="QN379" s="35"/>
      <c r="QO379" s="35"/>
      <c r="QP379" s="35"/>
      <c r="QQ379" s="35"/>
      <c r="QR379" s="35"/>
      <c r="QS379" s="35"/>
      <c r="QT379" s="35"/>
      <c r="QU379" s="35"/>
      <c r="QV379" s="35"/>
      <c r="QW379" s="35"/>
      <c r="QX379" s="35"/>
      <c r="QY379" s="35"/>
      <c r="QZ379" s="35"/>
      <c r="RA379" s="35"/>
      <c r="RB379" s="35"/>
      <c r="RC379" s="35"/>
      <c r="RD379" s="35"/>
      <c r="RE379" s="35"/>
      <c r="RF379" s="35"/>
      <c r="RG379" s="35"/>
      <c r="RH379" s="35"/>
      <c r="RI379" s="35"/>
      <c r="RJ379" s="35"/>
      <c r="RK379" s="35"/>
      <c r="RL379" s="35"/>
      <c r="RM379" s="35"/>
      <c r="RN379" s="35"/>
      <c r="RO379" s="35"/>
      <c r="RP379" s="35"/>
      <c r="RQ379" s="35"/>
      <c r="RR379" s="35"/>
      <c r="RS379" s="35"/>
      <c r="RT379" s="35"/>
      <c r="RU379" s="35"/>
      <c r="RV379" s="35"/>
      <c r="RW379" s="35"/>
      <c r="RX379" s="35"/>
      <c r="RY379" s="35"/>
      <c r="RZ379" s="35"/>
      <c r="SA379" s="35"/>
      <c r="SB379" s="35"/>
      <c r="SC379" s="35"/>
      <c r="SD379" s="35"/>
      <c r="SE379" s="35"/>
      <c r="SF379" s="35"/>
      <c r="SG379" s="35"/>
      <c r="SH379" s="35"/>
      <c r="SI379" s="35"/>
      <c r="SJ379" s="35"/>
      <c r="SK379" s="35"/>
      <c r="SL379" s="35"/>
      <c r="SM379" s="35"/>
      <c r="SN379" s="35"/>
      <c r="SO379" s="35"/>
      <c r="SP379" s="35"/>
      <c r="SQ379" s="35"/>
      <c r="SR379" s="35"/>
      <c r="SS379" s="35"/>
      <c r="ST379" s="35"/>
      <c r="SU379" s="35"/>
      <c r="SV379" s="35"/>
      <c r="SW379" s="35"/>
      <c r="SX379" s="35"/>
      <c r="SY379" s="35"/>
      <c r="SZ379" s="35"/>
      <c r="TA379" s="35"/>
      <c r="TB379" s="35"/>
      <c r="TC379" s="35"/>
      <c r="TD379" s="35"/>
      <c r="TE379" s="35"/>
      <c r="TF379" s="35"/>
      <c r="TG379" s="35"/>
      <c r="TH379" s="35"/>
      <c r="TI379" s="35"/>
      <c r="TJ379" s="35"/>
      <c r="TK379" s="35"/>
      <c r="TL379" s="35"/>
      <c r="TM379" s="35"/>
      <c r="TN379" s="35"/>
      <c r="TO379" s="35"/>
      <c r="TP379" s="35"/>
      <c r="TQ379" s="35"/>
      <c r="TR379" s="35"/>
      <c r="TS379" s="35"/>
      <c r="TT379" s="35"/>
      <c r="TU379" s="35"/>
      <c r="TV379" s="35"/>
      <c r="TW379" s="35"/>
      <c r="TX379" s="35"/>
      <c r="TY379" s="35"/>
      <c r="TZ379" s="35"/>
      <c r="UA379" s="35"/>
      <c r="UB379" s="35"/>
      <c r="UC379" s="35"/>
      <c r="UD379" s="35"/>
      <c r="UE379" s="35"/>
      <c r="UF379" s="35"/>
      <c r="UG379" s="35"/>
      <c r="UH379" s="35"/>
      <c r="UI379" s="35"/>
      <c r="UJ379" s="35"/>
      <c r="UK379" s="35"/>
      <c r="UL379" s="35"/>
      <c r="UM379" s="35"/>
      <c r="UN379" s="35"/>
      <c r="UO379" s="35"/>
      <c r="UP379" s="35"/>
      <c r="UQ379" s="35"/>
      <c r="UR379" s="35"/>
      <c r="US379" s="35"/>
      <c r="UT379" s="35"/>
      <c r="UU379" s="35"/>
      <c r="UV379" s="35"/>
      <c r="UW379" s="35"/>
      <c r="UX379" s="35"/>
      <c r="UY379" s="35"/>
      <c r="UZ379" s="35"/>
      <c r="VA379" s="35"/>
      <c r="VB379" s="35"/>
      <c r="VC379" s="35"/>
      <c r="VD379" s="35"/>
      <c r="VE379" s="35"/>
      <c r="VF379" s="35"/>
      <c r="VG379" s="35"/>
      <c r="VH379" s="35"/>
      <c r="VI379" s="35"/>
      <c r="VJ379" s="35"/>
      <c r="VK379" s="35"/>
      <c r="VL379" s="35"/>
      <c r="VM379" s="35"/>
      <c r="VN379" s="35"/>
      <c r="VO379" s="35"/>
      <c r="VP379" s="35"/>
      <c r="VQ379" s="35"/>
      <c r="VR379" s="35"/>
      <c r="VS379" s="35"/>
      <c r="VT379" s="35"/>
      <c r="VU379" s="35"/>
      <c r="VV379" s="35"/>
      <c r="VW379" s="35"/>
      <c r="VX379" s="35"/>
      <c r="VY379" s="35"/>
      <c r="VZ379" s="35"/>
      <c r="WA379" s="35"/>
      <c r="WB379" s="35"/>
      <c r="WC379" s="35"/>
      <c r="WD379" s="35"/>
      <c r="WE379" s="35"/>
      <c r="WF379" s="35"/>
      <c r="WG379" s="35"/>
      <c r="WH379" s="35"/>
      <c r="WI379" s="35"/>
      <c r="WJ379" s="35"/>
      <c r="WK379" s="35"/>
      <c r="WL379" s="35"/>
      <c r="WM379" s="35"/>
      <c r="WN379" s="35"/>
      <c r="WO379" s="35"/>
      <c r="WP379" s="35"/>
      <c r="WQ379" s="35"/>
      <c r="WR379" s="35"/>
      <c r="WS379" s="35"/>
      <c r="WT379" s="35"/>
      <c r="WU379" s="35"/>
      <c r="WV379" s="35"/>
      <c r="WW379" s="35"/>
      <c r="WX379" s="35"/>
      <c r="WY379" s="35"/>
      <c r="WZ379" s="35"/>
      <c r="XA379" s="35"/>
      <c r="XB379" s="35"/>
      <c r="XC379" s="35"/>
      <c r="XD379" s="35"/>
      <c r="XE379" s="35"/>
      <c r="XF379" s="35"/>
      <c r="XG379" s="35"/>
      <c r="XH379" s="35"/>
      <c r="XI379" s="35"/>
      <c r="XJ379" s="35"/>
      <c r="XK379" s="35"/>
      <c r="XL379" s="35"/>
      <c r="XM379" s="35"/>
      <c r="XN379" s="35"/>
      <c r="XO379" s="35"/>
      <c r="XP379" s="35"/>
      <c r="XQ379" s="35"/>
      <c r="XR379" s="35"/>
      <c r="XS379" s="35"/>
      <c r="XT379" s="35"/>
      <c r="XU379" s="35"/>
      <c r="XV379" s="35"/>
      <c r="XW379" s="35"/>
      <c r="XX379" s="35"/>
      <c r="XY379" s="35"/>
      <c r="XZ379" s="35"/>
      <c r="YA379" s="35"/>
      <c r="YB379" s="35"/>
      <c r="YC379" s="35"/>
      <c r="YD379" s="35"/>
      <c r="YE379" s="35"/>
      <c r="YF379" s="35"/>
      <c r="YG379" s="35"/>
      <c r="YH379" s="35"/>
      <c r="YI379" s="35"/>
      <c r="YJ379" s="35"/>
      <c r="YK379" s="35"/>
      <c r="YL379" s="35"/>
      <c r="YM379" s="35"/>
      <c r="YN379" s="35"/>
      <c r="YO379" s="35"/>
      <c r="YP379" s="35"/>
      <c r="YQ379" s="35"/>
      <c r="YR379" s="35"/>
      <c r="YS379" s="35"/>
      <c r="YT379" s="35"/>
      <c r="YU379" s="35"/>
      <c r="YV379" s="35"/>
      <c r="YW379" s="35"/>
      <c r="YX379" s="35"/>
      <c r="YY379" s="35"/>
      <c r="YZ379" s="35"/>
      <c r="ZA379" s="35"/>
      <c r="ZB379" s="35"/>
      <c r="ZC379" s="35"/>
      <c r="ZD379" s="35"/>
      <c r="ZE379" s="35"/>
      <c r="ZF379" s="35"/>
      <c r="ZG379" s="35"/>
      <c r="ZH379" s="35"/>
      <c r="ZI379" s="35"/>
      <c r="ZJ379" s="35"/>
      <c r="ZK379" s="35"/>
      <c r="ZL379" s="35"/>
      <c r="ZM379" s="35"/>
      <c r="ZN379" s="35"/>
      <c r="ZO379" s="35"/>
      <c r="ZP379" s="35"/>
      <c r="ZQ379" s="35"/>
      <c r="ZR379" s="35"/>
      <c r="ZS379" s="35"/>
      <c r="ZT379" s="35"/>
      <c r="ZU379" s="35"/>
      <c r="ZV379" s="35"/>
      <c r="ZW379" s="35"/>
      <c r="ZX379" s="35"/>
      <c r="ZY379" s="35"/>
      <c r="ZZ379" s="35"/>
      <c r="AAA379" s="35"/>
      <c r="AAB379" s="35"/>
      <c r="AAC379" s="35"/>
      <c r="AAD379" s="35"/>
      <c r="AAE379" s="35"/>
      <c r="AAF379" s="35"/>
      <c r="AAG379" s="35"/>
      <c r="AAH379" s="35"/>
      <c r="AAI379" s="35"/>
      <c r="AAJ379" s="35"/>
      <c r="AAK379" s="35"/>
      <c r="AAL379" s="35"/>
      <c r="AAM379" s="35"/>
      <c r="AAN379" s="35"/>
      <c r="AAO379" s="35"/>
      <c r="AAP379" s="35"/>
      <c r="AAQ379" s="35"/>
      <c r="AAR379" s="35"/>
      <c r="AAS379" s="35"/>
      <c r="AAT379" s="35"/>
      <c r="AAU379" s="35"/>
      <c r="AAV379" s="35"/>
      <c r="AAW379" s="35"/>
      <c r="AAX379" s="35"/>
      <c r="AAY379" s="35"/>
      <c r="AAZ379" s="35"/>
      <c r="ABA379" s="35"/>
      <c r="ABB379" s="35"/>
      <c r="ABC379" s="35"/>
      <c r="ABD379" s="35"/>
      <c r="ABE379" s="35"/>
      <c r="ABF379" s="35"/>
      <c r="ABG379" s="35"/>
      <c r="ABH379" s="35"/>
      <c r="ABI379" s="35"/>
      <c r="ABJ379" s="35"/>
      <c r="ABK379" s="35"/>
      <c r="ABL379" s="35"/>
      <c r="ABM379" s="35"/>
      <c r="ABN379" s="35"/>
      <c r="ABO379" s="35"/>
      <c r="ABP379" s="35"/>
      <c r="ABQ379" s="35"/>
      <c r="ABR379" s="35"/>
      <c r="ABS379" s="35"/>
      <c r="ABT379" s="35"/>
      <c r="ABU379" s="35"/>
      <c r="ABV379" s="35"/>
      <c r="ABW379" s="35"/>
      <c r="ABX379" s="35"/>
      <c r="ABY379" s="35"/>
      <c r="ABZ379" s="35"/>
      <c r="ACA379" s="35"/>
      <c r="ACB379" s="35"/>
      <c r="ACC379" s="35"/>
      <c r="ACD379" s="35"/>
      <c r="ACE379" s="35"/>
      <c r="ACF379" s="35"/>
      <c r="ACG379" s="35"/>
      <c r="ACH379" s="35"/>
      <c r="ACI379" s="35"/>
      <c r="ACJ379" s="35"/>
      <c r="ACK379" s="35"/>
      <c r="ACL379" s="35"/>
      <c r="ACM379" s="35"/>
      <c r="ACN379" s="35"/>
      <c r="ACO379" s="35"/>
      <c r="ACP379" s="35"/>
      <c r="ACQ379" s="35"/>
      <c r="ACR379" s="35"/>
      <c r="ACS379" s="35"/>
      <c r="ACT379" s="35"/>
      <c r="ACU379" s="35"/>
      <c r="ACV379" s="35"/>
      <c r="ACW379" s="35"/>
      <c r="ACX379" s="35"/>
      <c r="ACY379" s="35"/>
      <c r="ACZ379" s="35"/>
      <c r="ADA379" s="35"/>
      <c r="ADB379" s="35"/>
      <c r="ADC379" s="35"/>
      <c r="ADD379" s="35"/>
      <c r="ADE379" s="35"/>
      <c r="ADF379" s="35"/>
      <c r="ADG379" s="35"/>
      <c r="ADH379" s="35"/>
      <c r="ADI379" s="35"/>
      <c r="ADJ379" s="35"/>
      <c r="ADK379" s="35"/>
      <c r="ADL379" s="35"/>
      <c r="ADM379" s="35"/>
      <c r="ADN379" s="35"/>
      <c r="ADO379" s="35"/>
      <c r="ADP379" s="35"/>
      <c r="ADQ379" s="35"/>
      <c r="ADR379" s="35"/>
      <c r="ADS379" s="35"/>
      <c r="ADT379" s="35"/>
      <c r="ADU379" s="35"/>
      <c r="ADV379" s="35"/>
      <c r="ADW379" s="35"/>
      <c r="ADX379" s="35"/>
      <c r="ADY379" s="26">
        <f t="shared" si="15"/>
        <v>0</v>
      </c>
      <c r="ADZ379" s="5"/>
    </row>
    <row r="380" spans="1:806" s="33" customFormat="1" x14ac:dyDescent="0.2">
      <c r="A380" s="38" t="s">
        <v>588</v>
      </c>
      <c r="B380" s="65">
        <f t="shared" si="14"/>
        <v>0</v>
      </c>
      <c r="C380" s="57">
        <v>1</v>
      </c>
      <c r="D380" s="59">
        <v>44781</v>
      </c>
      <c r="E380" s="67">
        <v>93.64</v>
      </c>
      <c r="F380" s="67">
        <f t="shared" si="13"/>
        <v>0</v>
      </c>
      <c r="G380" s="6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U380" s="35"/>
      <c r="AV380" s="35"/>
      <c r="AW380" s="35"/>
      <c r="AX380" s="35"/>
      <c r="AY380" s="35"/>
      <c r="AZ380" s="35"/>
      <c r="BA380" s="35"/>
      <c r="BB380" s="35"/>
      <c r="BC380" s="35"/>
      <c r="BD380" s="35"/>
      <c r="BE380" s="15"/>
      <c r="BF380" s="15"/>
      <c r="BG380" s="136"/>
      <c r="BH380" s="35"/>
      <c r="BI380" s="35"/>
      <c r="BJ380" s="35"/>
      <c r="BK380" s="35"/>
      <c r="BL380" s="35"/>
      <c r="BM380" s="35"/>
      <c r="BN380" s="35"/>
      <c r="BO380" s="35"/>
      <c r="BP380" s="35"/>
      <c r="BQ380" s="35"/>
      <c r="BR380" s="35"/>
      <c r="BS380" s="35"/>
      <c r="BT380" s="35"/>
      <c r="BU380" s="35"/>
      <c r="BV380" s="35"/>
      <c r="BW380" s="35"/>
      <c r="BX380" s="35"/>
      <c r="BY380" s="35"/>
      <c r="BZ380" s="35"/>
      <c r="CA380" s="35"/>
      <c r="CB380" s="35"/>
      <c r="CC380" s="35"/>
      <c r="CD380" s="35"/>
      <c r="CE380" s="35"/>
      <c r="CF380" s="35"/>
      <c r="CG380" s="35"/>
      <c r="CH380" s="35"/>
      <c r="CI380" s="35"/>
      <c r="CJ380" s="35"/>
      <c r="CK380" s="35"/>
      <c r="CL380" s="35"/>
      <c r="CM380" s="35"/>
      <c r="CN380" s="35"/>
      <c r="CO380" s="35"/>
      <c r="CP380" s="35"/>
      <c r="CQ380" s="35"/>
      <c r="CR380" s="35"/>
      <c r="CS380" s="35"/>
      <c r="CT380" s="35"/>
      <c r="CU380" s="35"/>
      <c r="CV380" s="35"/>
      <c r="CW380" s="35"/>
      <c r="CX380" s="35"/>
      <c r="CY380" s="35"/>
      <c r="CZ380" s="35"/>
      <c r="DA380" s="35"/>
      <c r="DB380" s="35"/>
      <c r="DC380" s="35"/>
      <c r="DD380" s="35"/>
      <c r="DE380" s="35"/>
      <c r="DF380" s="35"/>
      <c r="DG380" s="35"/>
      <c r="DH380" s="35"/>
      <c r="DI380" s="35"/>
      <c r="DJ380" s="35"/>
      <c r="DK380" s="35"/>
      <c r="DL380" s="35"/>
      <c r="DM380" s="35"/>
      <c r="DN380" s="35"/>
      <c r="DO380" s="35"/>
      <c r="DP380" s="35"/>
      <c r="DQ380" s="35"/>
      <c r="DR380" s="35"/>
      <c r="DS380" s="35"/>
      <c r="DT380" s="35"/>
      <c r="DU380" s="35"/>
      <c r="DV380" s="35"/>
      <c r="DW380" s="35"/>
      <c r="DX380" s="35"/>
      <c r="DY380" s="35"/>
      <c r="DZ380" s="35"/>
      <c r="EA380" s="35"/>
      <c r="EB380" s="35"/>
      <c r="EC380" s="35"/>
      <c r="ED380" s="35"/>
      <c r="EE380" s="35"/>
      <c r="EF380" s="35"/>
      <c r="EG380" s="35"/>
      <c r="EH380" s="35"/>
      <c r="EI380" s="35"/>
      <c r="EJ380" s="35"/>
      <c r="EK380" s="35"/>
      <c r="EL380" s="35"/>
      <c r="EM380" s="35"/>
      <c r="EN380" s="35"/>
      <c r="EO380" s="35"/>
      <c r="EP380" s="35"/>
      <c r="EQ380" s="35"/>
      <c r="ER380" s="35"/>
      <c r="ES380" s="35"/>
      <c r="ET380" s="35"/>
      <c r="EU380" s="35"/>
      <c r="EV380" s="35"/>
      <c r="EW380" s="35"/>
      <c r="EX380" s="35"/>
      <c r="EY380" s="35"/>
      <c r="EZ380" s="35"/>
      <c r="FA380" s="35"/>
      <c r="FB380" s="35"/>
      <c r="FC380" s="35"/>
      <c r="FD380" s="35"/>
      <c r="FE380" s="35"/>
      <c r="FF380" s="35"/>
      <c r="FG380" s="35"/>
      <c r="FH380" s="35"/>
      <c r="FI380" s="35"/>
      <c r="FJ380" s="35"/>
      <c r="FK380" s="35"/>
      <c r="FL380" s="35"/>
      <c r="FM380" s="35"/>
      <c r="FN380" s="35"/>
      <c r="FO380" s="35"/>
      <c r="FP380" s="35"/>
      <c r="FQ380" s="35"/>
      <c r="FR380" s="35"/>
      <c r="FS380" s="35"/>
      <c r="FT380" s="35"/>
      <c r="FU380" s="35"/>
      <c r="FV380" s="35"/>
      <c r="FW380" s="35"/>
      <c r="FX380" s="35"/>
      <c r="FY380" s="35"/>
      <c r="FZ380" s="35"/>
      <c r="GA380" s="35"/>
      <c r="GB380" s="35"/>
      <c r="GC380" s="35"/>
      <c r="GD380" s="35"/>
      <c r="GE380" s="35"/>
      <c r="GF380" s="35"/>
      <c r="GG380" s="35"/>
      <c r="GH380" s="35"/>
      <c r="GI380" s="35"/>
      <c r="GJ380" s="35"/>
      <c r="GK380" s="35"/>
      <c r="GL380" s="35"/>
      <c r="GM380" s="35"/>
      <c r="GN380" s="35"/>
      <c r="GO380" s="35"/>
      <c r="GP380" s="35"/>
      <c r="GQ380" s="35"/>
      <c r="GR380" s="35"/>
      <c r="GS380" s="35"/>
      <c r="GT380" s="35"/>
      <c r="GU380" s="35"/>
      <c r="GV380" s="35"/>
      <c r="GW380" s="35"/>
      <c r="GX380" s="35"/>
      <c r="GY380" s="35"/>
      <c r="GZ380" s="35"/>
      <c r="HA380" s="35"/>
      <c r="HB380" s="35"/>
      <c r="HC380" s="35"/>
      <c r="HD380" s="35"/>
      <c r="HE380" s="35"/>
      <c r="HF380" s="35"/>
      <c r="HG380" s="35"/>
      <c r="HH380" s="35"/>
      <c r="HI380" s="35"/>
      <c r="HJ380" s="35"/>
      <c r="HK380" s="35"/>
      <c r="HL380" s="35"/>
      <c r="HM380" s="35"/>
      <c r="HN380" s="35"/>
      <c r="HO380" s="35"/>
      <c r="HP380" s="35"/>
      <c r="HQ380" s="35"/>
      <c r="HR380" s="35"/>
      <c r="HS380" s="35"/>
      <c r="HT380" s="35"/>
      <c r="HU380" s="35"/>
      <c r="HV380" s="35"/>
      <c r="HW380" s="35"/>
      <c r="HX380" s="35"/>
      <c r="HY380" s="35"/>
      <c r="HZ380" s="35"/>
      <c r="IA380" s="35"/>
      <c r="IB380" s="35"/>
      <c r="IC380" s="35"/>
      <c r="ID380" s="35"/>
      <c r="IE380" s="35"/>
      <c r="IF380" s="35"/>
      <c r="IG380" s="35"/>
      <c r="IH380" s="35"/>
      <c r="II380" s="35"/>
      <c r="IJ380" s="35"/>
      <c r="IK380" s="35"/>
      <c r="IL380" s="35"/>
      <c r="IM380" s="35"/>
      <c r="IN380" s="35"/>
      <c r="IO380" s="35"/>
      <c r="IP380" s="35"/>
      <c r="IQ380" s="35"/>
      <c r="IR380" s="35"/>
      <c r="IS380" s="35"/>
      <c r="IT380" s="35"/>
      <c r="IU380" s="35"/>
      <c r="IV380" s="35"/>
      <c r="IW380" s="35"/>
      <c r="IX380" s="35"/>
      <c r="IY380" s="35"/>
      <c r="IZ380" s="35"/>
      <c r="JA380" s="35"/>
      <c r="JB380" s="35"/>
      <c r="JC380" s="35"/>
      <c r="JD380" s="35"/>
      <c r="JE380" s="35"/>
      <c r="JF380" s="35"/>
      <c r="JG380" s="35"/>
      <c r="JH380" s="35"/>
      <c r="JI380" s="35"/>
      <c r="JJ380" s="35"/>
      <c r="JK380" s="35"/>
      <c r="JL380" s="35"/>
      <c r="JM380" s="35"/>
      <c r="JN380" s="35"/>
      <c r="JO380" s="35"/>
      <c r="JP380" s="35"/>
      <c r="JQ380" s="35"/>
      <c r="JR380" s="35"/>
      <c r="JS380" s="35"/>
      <c r="JT380" s="35"/>
      <c r="JU380" s="35"/>
      <c r="JV380" s="35"/>
      <c r="JW380" s="35"/>
      <c r="JX380" s="35"/>
      <c r="JY380" s="35"/>
      <c r="JZ380" s="35"/>
      <c r="KA380" s="35"/>
      <c r="KB380" s="35"/>
      <c r="KC380" s="35"/>
      <c r="KD380" s="35"/>
      <c r="KE380" s="35"/>
      <c r="KF380" s="35"/>
      <c r="KG380" s="35"/>
      <c r="KH380" s="35"/>
      <c r="KI380" s="35"/>
      <c r="KJ380" s="35"/>
      <c r="KK380" s="35"/>
      <c r="KL380" s="35"/>
      <c r="KM380" s="35"/>
      <c r="KN380" s="35"/>
      <c r="KO380" s="35"/>
      <c r="KP380" s="35"/>
      <c r="KQ380" s="35"/>
      <c r="KR380" s="35"/>
      <c r="KS380" s="35"/>
      <c r="KT380" s="35"/>
      <c r="KU380" s="35"/>
      <c r="KV380" s="35"/>
      <c r="KW380" s="35"/>
      <c r="KX380" s="35"/>
      <c r="KY380" s="35"/>
      <c r="KZ380" s="35"/>
      <c r="LA380" s="35"/>
      <c r="LB380" s="35"/>
      <c r="LC380" s="35"/>
      <c r="LD380" s="35"/>
      <c r="LE380" s="35"/>
      <c r="LF380" s="35"/>
      <c r="LG380" s="35"/>
      <c r="LH380" s="35"/>
      <c r="LI380" s="35"/>
      <c r="LJ380" s="35"/>
      <c r="LK380" s="35"/>
      <c r="LL380" s="35"/>
      <c r="LM380" s="35"/>
      <c r="LN380" s="35"/>
      <c r="LO380" s="35"/>
      <c r="LP380" s="35"/>
      <c r="LQ380" s="35"/>
      <c r="LR380" s="35"/>
      <c r="LS380" s="35"/>
      <c r="LT380" s="35"/>
      <c r="LU380" s="35"/>
      <c r="LV380" s="35"/>
      <c r="LW380" s="35"/>
      <c r="LX380" s="35"/>
      <c r="LY380" s="35"/>
      <c r="LZ380" s="35"/>
      <c r="MA380" s="35"/>
      <c r="MB380" s="35"/>
      <c r="MC380" s="35"/>
      <c r="MD380" s="35"/>
      <c r="ME380" s="35"/>
      <c r="MF380" s="35"/>
      <c r="MG380" s="35"/>
      <c r="MH380" s="35"/>
      <c r="MI380" s="35"/>
      <c r="MJ380" s="35"/>
      <c r="MK380" s="35"/>
      <c r="ML380" s="35"/>
      <c r="MM380" s="35"/>
      <c r="MN380" s="35"/>
      <c r="MO380" s="35"/>
      <c r="MP380" s="35"/>
      <c r="MQ380" s="35"/>
      <c r="MR380" s="35"/>
      <c r="MS380" s="35"/>
      <c r="MT380" s="35"/>
      <c r="MU380" s="35"/>
      <c r="MV380" s="35"/>
      <c r="MW380" s="35"/>
      <c r="MX380" s="35"/>
      <c r="MY380" s="35"/>
      <c r="MZ380" s="35"/>
      <c r="NA380" s="35"/>
      <c r="NB380" s="35"/>
      <c r="NC380" s="35"/>
      <c r="ND380" s="35"/>
      <c r="NE380" s="35"/>
      <c r="NF380" s="35"/>
      <c r="NG380" s="35"/>
      <c r="NH380" s="35"/>
      <c r="NI380" s="35"/>
      <c r="NJ380" s="35"/>
      <c r="NK380" s="35"/>
      <c r="NL380" s="35"/>
      <c r="NM380" s="35"/>
      <c r="NN380" s="35"/>
      <c r="NO380" s="35"/>
      <c r="NP380" s="35"/>
      <c r="NQ380" s="35"/>
      <c r="NR380" s="35"/>
      <c r="NS380" s="35"/>
      <c r="NT380" s="35"/>
      <c r="NU380" s="35"/>
      <c r="NV380" s="35"/>
      <c r="NW380" s="35"/>
      <c r="NX380" s="35"/>
      <c r="NY380" s="35"/>
      <c r="NZ380" s="35"/>
      <c r="OA380" s="35"/>
      <c r="OB380" s="35"/>
      <c r="OC380" s="35"/>
      <c r="OD380" s="35"/>
      <c r="OE380" s="35"/>
      <c r="OF380" s="35"/>
      <c r="OG380" s="35">
        <v>1</v>
      </c>
      <c r="OH380" s="35"/>
      <c r="OI380" s="35"/>
      <c r="OJ380" s="35"/>
      <c r="OK380" s="35"/>
      <c r="OL380" s="35"/>
      <c r="OM380" s="35"/>
      <c r="ON380" s="35"/>
      <c r="OO380" s="35"/>
      <c r="OP380" s="35"/>
      <c r="OQ380" s="35"/>
      <c r="OR380" s="35"/>
      <c r="OS380" s="35"/>
      <c r="OT380" s="35"/>
      <c r="OU380" s="35"/>
      <c r="OV380" s="35"/>
      <c r="OW380" s="35"/>
      <c r="OX380" s="35"/>
      <c r="OY380" s="35"/>
      <c r="OZ380" s="35"/>
      <c r="PA380" s="35"/>
      <c r="PB380" s="35"/>
      <c r="PC380" s="35"/>
      <c r="PD380" s="35"/>
      <c r="PE380" s="35"/>
      <c r="PF380" s="35"/>
      <c r="PG380" s="35"/>
      <c r="PH380" s="35"/>
      <c r="PI380" s="35"/>
      <c r="PJ380" s="35"/>
      <c r="PK380" s="35"/>
      <c r="PL380" s="35"/>
      <c r="PM380" s="35"/>
      <c r="PN380" s="35"/>
      <c r="PO380" s="35"/>
      <c r="PP380" s="35"/>
      <c r="PQ380" s="35"/>
      <c r="PR380" s="35"/>
      <c r="PS380" s="35"/>
      <c r="PT380" s="35"/>
      <c r="PU380" s="35"/>
      <c r="PV380" s="35"/>
      <c r="PW380" s="35"/>
      <c r="PX380" s="35"/>
      <c r="PY380" s="35"/>
      <c r="PZ380" s="35"/>
      <c r="QA380" s="35"/>
      <c r="QB380" s="35"/>
      <c r="QC380" s="35"/>
      <c r="QD380" s="35"/>
      <c r="QE380" s="35"/>
      <c r="QF380" s="35"/>
      <c r="QG380" s="35"/>
      <c r="QH380" s="35"/>
      <c r="QI380" s="35"/>
      <c r="QJ380" s="35"/>
      <c r="QK380" s="35"/>
      <c r="QL380" s="35"/>
      <c r="QM380" s="35"/>
      <c r="QN380" s="35"/>
      <c r="QO380" s="35"/>
      <c r="QP380" s="35"/>
      <c r="QQ380" s="35"/>
      <c r="QR380" s="35"/>
      <c r="QS380" s="35"/>
      <c r="QT380" s="35"/>
      <c r="QU380" s="35"/>
      <c r="QV380" s="35"/>
      <c r="QW380" s="35"/>
      <c r="QX380" s="35"/>
      <c r="QY380" s="35"/>
      <c r="QZ380" s="35"/>
      <c r="RA380" s="35"/>
      <c r="RB380" s="35"/>
      <c r="RC380" s="35"/>
      <c r="RD380" s="35"/>
      <c r="RE380" s="35"/>
      <c r="RF380" s="35"/>
      <c r="RG380" s="35"/>
      <c r="RH380" s="35"/>
      <c r="RI380" s="35"/>
      <c r="RJ380" s="35"/>
      <c r="RK380" s="35"/>
      <c r="RL380" s="35"/>
      <c r="RM380" s="35"/>
      <c r="RN380" s="35"/>
      <c r="RO380" s="35"/>
      <c r="RP380" s="35"/>
      <c r="RQ380" s="35"/>
      <c r="RR380" s="35"/>
      <c r="RS380" s="35"/>
      <c r="RT380" s="35"/>
      <c r="RU380" s="35"/>
      <c r="RV380" s="35"/>
      <c r="RW380" s="35"/>
      <c r="RX380" s="35"/>
      <c r="RY380" s="35"/>
      <c r="RZ380" s="35"/>
      <c r="SA380" s="35"/>
      <c r="SB380" s="35"/>
      <c r="SC380" s="35"/>
      <c r="SD380" s="35"/>
      <c r="SE380" s="35"/>
      <c r="SF380" s="35"/>
      <c r="SG380" s="35"/>
      <c r="SH380" s="35"/>
      <c r="SI380" s="35"/>
      <c r="SJ380" s="35"/>
      <c r="SK380" s="35"/>
      <c r="SL380" s="35"/>
      <c r="SM380" s="35"/>
      <c r="SN380" s="35"/>
      <c r="SO380" s="35"/>
      <c r="SP380" s="35"/>
      <c r="SQ380" s="35"/>
      <c r="SR380" s="35"/>
      <c r="SS380" s="35"/>
      <c r="ST380" s="35"/>
      <c r="SU380" s="35"/>
      <c r="SV380" s="35"/>
      <c r="SW380" s="35"/>
      <c r="SX380" s="35"/>
      <c r="SY380" s="35"/>
      <c r="SZ380" s="35"/>
      <c r="TA380" s="35"/>
      <c r="TB380" s="35"/>
      <c r="TC380" s="35"/>
      <c r="TD380" s="35"/>
      <c r="TE380" s="35"/>
      <c r="TF380" s="35"/>
      <c r="TG380" s="35"/>
      <c r="TH380" s="35"/>
      <c r="TI380" s="35"/>
      <c r="TJ380" s="35"/>
      <c r="TK380" s="35"/>
      <c r="TL380" s="35"/>
      <c r="TM380" s="35"/>
      <c r="TN380" s="35"/>
      <c r="TO380" s="35"/>
      <c r="TP380" s="35"/>
      <c r="TQ380" s="35"/>
      <c r="TR380" s="35"/>
      <c r="TS380" s="35"/>
      <c r="TT380" s="35"/>
      <c r="TU380" s="35"/>
      <c r="TV380" s="35"/>
      <c r="TW380" s="35"/>
      <c r="TX380" s="35"/>
      <c r="TY380" s="35"/>
      <c r="TZ380" s="35"/>
      <c r="UA380" s="35"/>
      <c r="UB380" s="35"/>
      <c r="UC380" s="35"/>
      <c r="UD380" s="35"/>
      <c r="UE380" s="35"/>
      <c r="UF380" s="35"/>
      <c r="UG380" s="35"/>
      <c r="UH380" s="35"/>
      <c r="UI380" s="35"/>
      <c r="UJ380" s="35"/>
      <c r="UK380" s="35"/>
      <c r="UL380" s="35"/>
      <c r="UM380" s="35"/>
      <c r="UN380" s="35"/>
      <c r="UO380" s="35"/>
      <c r="UP380" s="35"/>
      <c r="UQ380" s="35"/>
      <c r="UR380" s="35"/>
      <c r="US380" s="35"/>
      <c r="UT380" s="35"/>
      <c r="UU380" s="35"/>
      <c r="UV380" s="35"/>
      <c r="UW380" s="35"/>
      <c r="UX380" s="35"/>
      <c r="UY380" s="35"/>
      <c r="UZ380" s="35"/>
      <c r="VA380" s="35"/>
      <c r="VB380" s="35"/>
      <c r="VC380" s="35"/>
      <c r="VD380" s="35"/>
      <c r="VE380" s="35"/>
      <c r="VF380" s="35"/>
      <c r="VG380" s="35"/>
      <c r="VH380" s="35"/>
      <c r="VI380" s="35"/>
      <c r="VJ380" s="35"/>
      <c r="VK380" s="35"/>
      <c r="VL380" s="35"/>
      <c r="VM380" s="35"/>
      <c r="VN380" s="35"/>
      <c r="VO380" s="35"/>
      <c r="VP380" s="35"/>
      <c r="VQ380" s="35"/>
      <c r="VR380" s="35"/>
      <c r="VS380" s="35"/>
      <c r="VT380" s="35"/>
      <c r="VU380" s="35"/>
      <c r="VV380" s="35"/>
      <c r="VW380" s="35"/>
      <c r="VX380" s="35"/>
      <c r="VY380" s="35"/>
      <c r="VZ380" s="35"/>
      <c r="WA380" s="35"/>
      <c r="WB380" s="35"/>
      <c r="WC380" s="35"/>
      <c r="WD380" s="35"/>
      <c r="WE380" s="35"/>
      <c r="WF380" s="35"/>
      <c r="WG380" s="35"/>
      <c r="WH380" s="35"/>
      <c r="WI380" s="35"/>
      <c r="WJ380" s="35"/>
      <c r="WK380" s="35"/>
      <c r="WL380" s="35"/>
      <c r="WM380" s="35"/>
      <c r="WN380" s="35"/>
      <c r="WO380" s="35"/>
      <c r="WP380" s="35"/>
      <c r="WQ380" s="35"/>
      <c r="WR380" s="35"/>
      <c r="WS380" s="35"/>
      <c r="WT380" s="35"/>
      <c r="WU380" s="35"/>
      <c r="WV380" s="35"/>
      <c r="WW380" s="35"/>
      <c r="WX380" s="35"/>
      <c r="WY380" s="35"/>
      <c r="WZ380" s="35"/>
      <c r="XA380" s="35"/>
      <c r="XB380" s="35"/>
      <c r="XC380" s="35"/>
      <c r="XD380" s="35"/>
      <c r="XE380" s="35"/>
      <c r="XF380" s="35"/>
      <c r="XG380" s="35"/>
      <c r="XH380" s="35"/>
      <c r="XI380" s="35"/>
      <c r="XJ380" s="35"/>
      <c r="XK380" s="35"/>
      <c r="XL380" s="35"/>
      <c r="XM380" s="35"/>
      <c r="XN380" s="35"/>
      <c r="XO380" s="35"/>
      <c r="XP380" s="35"/>
      <c r="XQ380" s="35"/>
      <c r="XR380" s="35"/>
      <c r="XS380" s="35"/>
      <c r="XT380" s="35"/>
      <c r="XU380" s="35"/>
      <c r="XV380" s="35"/>
      <c r="XW380" s="35"/>
      <c r="XX380" s="35"/>
      <c r="XY380" s="35"/>
      <c r="XZ380" s="35"/>
      <c r="YA380" s="35"/>
      <c r="YB380" s="35"/>
      <c r="YC380" s="35"/>
      <c r="YD380" s="35"/>
      <c r="YE380" s="35"/>
      <c r="YF380" s="35"/>
      <c r="YG380" s="35"/>
      <c r="YH380" s="35"/>
      <c r="YI380" s="35"/>
      <c r="YJ380" s="35"/>
      <c r="YK380" s="35"/>
      <c r="YL380" s="35"/>
      <c r="YM380" s="35"/>
      <c r="YN380" s="35"/>
      <c r="YO380" s="35"/>
      <c r="YP380" s="35"/>
      <c r="YQ380" s="35"/>
      <c r="YR380" s="35"/>
      <c r="YS380" s="35"/>
      <c r="YT380" s="35"/>
      <c r="YU380" s="35"/>
      <c r="YV380" s="35"/>
      <c r="YW380" s="35"/>
      <c r="YX380" s="35"/>
      <c r="YY380" s="35"/>
      <c r="YZ380" s="35"/>
      <c r="ZA380" s="35"/>
      <c r="ZB380" s="35"/>
      <c r="ZC380" s="35"/>
      <c r="ZD380" s="35"/>
      <c r="ZE380" s="35"/>
      <c r="ZF380" s="35"/>
      <c r="ZG380" s="35"/>
      <c r="ZH380" s="35"/>
      <c r="ZI380" s="35"/>
      <c r="ZJ380" s="35"/>
      <c r="ZK380" s="35"/>
      <c r="ZL380" s="35"/>
      <c r="ZM380" s="35"/>
      <c r="ZN380" s="35"/>
      <c r="ZO380" s="35"/>
      <c r="ZP380" s="35"/>
      <c r="ZQ380" s="35"/>
      <c r="ZR380" s="35"/>
      <c r="ZS380" s="35"/>
      <c r="ZT380" s="35"/>
      <c r="ZU380" s="35"/>
      <c r="ZV380" s="35"/>
      <c r="ZW380" s="35"/>
      <c r="ZX380" s="35"/>
      <c r="ZY380" s="35"/>
      <c r="ZZ380" s="35"/>
      <c r="AAA380" s="35"/>
      <c r="AAB380" s="35"/>
      <c r="AAC380" s="35"/>
      <c r="AAD380" s="35"/>
      <c r="AAE380" s="35"/>
      <c r="AAF380" s="35"/>
      <c r="AAG380" s="35"/>
      <c r="AAH380" s="35"/>
      <c r="AAI380" s="35"/>
      <c r="AAJ380" s="35"/>
      <c r="AAK380" s="35"/>
      <c r="AAL380" s="35"/>
      <c r="AAM380" s="35"/>
      <c r="AAN380" s="35"/>
      <c r="AAO380" s="35"/>
      <c r="AAP380" s="35"/>
      <c r="AAQ380" s="35"/>
      <c r="AAR380" s="35"/>
      <c r="AAS380" s="35"/>
      <c r="AAT380" s="35"/>
      <c r="AAU380" s="35"/>
      <c r="AAV380" s="35"/>
      <c r="AAW380" s="35"/>
      <c r="AAX380" s="35"/>
      <c r="AAY380" s="35"/>
      <c r="AAZ380" s="35">
        <v>1</v>
      </c>
      <c r="ABA380" s="35"/>
      <c r="ABB380" s="35"/>
      <c r="ABC380" s="35"/>
      <c r="ABD380" s="35"/>
      <c r="ABE380" s="35"/>
      <c r="ABF380" s="35"/>
      <c r="ABG380" s="35"/>
      <c r="ABH380" s="35"/>
      <c r="ABI380" s="35"/>
      <c r="ABJ380" s="35"/>
      <c r="ABK380" s="35"/>
      <c r="ABL380" s="35"/>
      <c r="ABM380" s="35"/>
      <c r="ABN380" s="35"/>
      <c r="ABO380" s="35"/>
      <c r="ABP380" s="35"/>
      <c r="ABQ380" s="35"/>
      <c r="ABR380" s="35"/>
      <c r="ABS380" s="35"/>
      <c r="ABT380" s="35"/>
      <c r="ABU380" s="35"/>
      <c r="ABV380" s="35"/>
      <c r="ABW380" s="35"/>
      <c r="ABX380" s="35"/>
      <c r="ABY380" s="35"/>
      <c r="ABZ380" s="35"/>
      <c r="ACA380" s="35"/>
      <c r="ACB380" s="35"/>
      <c r="ACC380" s="35"/>
      <c r="ACD380" s="35"/>
      <c r="ACE380" s="35"/>
      <c r="ACF380" s="35"/>
      <c r="ACG380" s="35"/>
      <c r="ACH380" s="35"/>
      <c r="ACI380" s="35"/>
      <c r="ACJ380" s="35"/>
      <c r="ACK380" s="35"/>
      <c r="ACL380" s="35"/>
      <c r="ACM380" s="35"/>
      <c r="ACN380" s="35"/>
      <c r="ACO380" s="35"/>
      <c r="ACP380" s="35"/>
      <c r="ACQ380" s="35"/>
      <c r="ACR380" s="35"/>
      <c r="ACS380" s="35"/>
      <c r="ACT380" s="35"/>
      <c r="ACU380" s="35"/>
      <c r="ACV380" s="35"/>
      <c r="ACW380" s="35"/>
      <c r="ACX380" s="35"/>
      <c r="ACY380" s="35"/>
      <c r="ACZ380" s="35"/>
      <c r="ADA380" s="35"/>
      <c r="ADB380" s="35"/>
      <c r="ADC380" s="35"/>
      <c r="ADD380" s="35"/>
      <c r="ADE380" s="35"/>
      <c r="ADF380" s="35"/>
      <c r="ADG380" s="35"/>
      <c r="ADH380" s="35"/>
      <c r="ADI380" s="35"/>
      <c r="ADJ380" s="35"/>
      <c r="ADK380" s="35"/>
      <c r="ADL380" s="35"/>
      <c r="ADM380" s="35"/>
      <c r="ADN380" s="35"/>
      <c r="ADO380" s="35"/>
      <c r="ADP380" s="35"/>
      <c r="ADQ380" s="35"/>
      <c r="ADR380" s="35"/>
      <c r="ADS380" s="35"/>
      <c r="ADT380" s="35"/>
      <c r="ADU380" s="35"/>
      <c r="ADV380" s="35"/>
      <c r="ADW380" s="35"/>
      <c r="ADX380" s="35"/>
      <c r="ADY380" s="26">
        <f t="shared" si="15"/>
        <v>0</v>
      </c>
      <c r="ADZ380" s="5"/>
    </row>
    <row r="381" spans="1:806" s="33" customFormat="1" x14ac:dyDescent="0.2">
      <c r="A381" s="51" t="s">
        <v>565</v>
      </c>
      <c r="B381" s="65">
        <f t="shared" si="14"/>
        <v>0</v>
      </c>
      <c r="C381" s="57">
        <v>1</v>
      </c>
      <c r="D381" s="59">
        <v>44781</v>
      </c>
      <c r="E381" s="67">
        <v>49.15</v>
      </c>
      <c r="F381" s="67">
        <f t="shared" si="13"/>
        <v>0</v>
      </c>
      <c r="G381" s="6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>
        <v>1</v>
      </c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U381" s="35"/>
      <c r="AV381" s="35"/>
      <c r="AW381" s="35">
        <v>1</v>
      </c>
      <c r="AX381" s="35"/>
      <c r="AY381" s="35"/>
      <c r="AZ381" s="35"/>
      <c r="BA381" s="35"/>
      <c r="BB381" s="35"/>
      <c r="BC381" s="35"/>
      <c r="BD381" s="35"/>
      <c r="BE381" s="15"/>
      <c r="BF381" s="15"/>
      <c r="BG381" s="136"/>
      <c r="BH381" s="35"/>
      <c r="BI381" s="35"/>
      <c r="BJ381" s="35"/>
      <c r="BK381" s="35"/>
      <c r="BL381" s="35"/>
      <c r="BM381" s="35"/>
      <c r="BN381" s="35"/>
      <c r="BO381" s="35"/>
      <c r="BP381" s="35"/>
      <c r="BQ381" s="35"/>
      <c r="BR381" s="35"/>
      <c r="BS381" s="35"/>
      <c r="BT381" s="35"/>
      <c r="BU381" s="35"/>
      <c r="BV381" s="35"/>
      <c r="BW381" s="35"/>
      <c r="BX381" s="35"/>
      <c r="BY381" s="35"/>
      <c r="BZ381" s="35"/>
      <c r="CA381" s="35"/>
      <c r="CB381" s="35"/>
      <c r="CC381" s="35"/>
      <c r="CD381" s="35"/>
      <c r="CE381" s="35"/>
      <c r="CF381" s="35"/>
      <c r="CG381" s="35"/>
      <c r="CH381" s="35"/>
      <c r="CI381" s="35"/>
      <c r="CJ381" s="35"/>
      <c r="CK381" s="35"/>
      <c r="CL381" s="35"/>
      <c r="CM381" s="35"/>
      <c r="CN381" s="35"/>
      <c r="CO381" s="35"/>
      <c r="CP381" s="35"/>
      <c r="CQ381" s="35"/>
      <c r="CR381" s="35"/>
      <c r="CS381" s="35"/>
      <c r="CT381" s="35"/>
      <c r="CU381" s="35"/>
      <c r="CV381" s="35"/>
      <c r="CW381" s="35"/>
      <c r="CX381" s="35"/>
      <c r="CY381" s="35"/>
      <c r="CZ381" s="35"/>
      <c r="DA381" s="35"/>
      <c r="DB381" s="35"/>
      <c r="DC381" s="35"/>
      <c r="DD381" s="35"/>
      <c r="DE381" s="35"/>
      <c r="DF381" s="35"/>
      <c r="DG381" s="35"/>
      <c r="DH381" s="35"/>
      <c r="DI381" s="35"/>
      <c r="DJ381" s="35"/>
      <c r="DK381" s="35"/>
      <c r="DL381" s="35"/>
      <c r="DM381" s="35"/>
      <c r="DN381" s="35"/>
      <c r="DO381" s="35"/>
      <c r="DP381" s="35"/>
      <c r="DQ381" s="35"/>
      <c r="DR381" s="35"/>
      <c r="DS381" s="35"/>
      <c r="DT381" s="35"/>
      <c r="DU381" s="35"/>
      <c r="DV381" s="35"/>
      <c r="DW381" s="35"/>
      <c r="DX381" s="35"/>
      <c r="DY381" s="35"/>
      <c r="DZ381" s="35"/>
      <c r="EA381" s="35"/>
      <c r="EB381" s="35"/>
      <c r="EC381" s="35"/>
      <c r="ED381" s="35"/>
      <c r="EE381" s="35"/>
      <c r="EF381" s="35"/>
      <c r="EG381" s="35"/>
      <c r="EH381" s="35"/>
      <c r="EI381" s="35"/>
      <c r="EJ381" s="35"/>
      <c r="EK381" s="35"/>
      <c r="EL381" s="35"/>
      <c r="EM381" s="35"/>
      <c r="EN381" s="35"/>
      <c r="EO381" s="35"/>
      <c r="EP381" s="35"/>
      <c r="EQ381" s="35"/>
      <c r="ER381" s="35"/>
      <c r="ES381" s="35"/>
      <c r="ET381" s="35"/>
      <c r="EU381" s="35"/>
      <c r="EV381" s="35"/>
      <c r="EW381" s="35"/>
      <c r="EX381" s="35"/>
      <c r="EY381" s="35"/>
      <c r="EZ381" s="35"/>
      <c r="FA381" s="35"/>
      <c r="FB381" s="35"/>
      <c r="FC381" s="35"/>
      <c r="FD381" s="35"/>
      <c r="FE381" s="35"/>
      <c r="FF381" s="35"/>
      <c r="FG381" s="35"/>
      <c r="FH381" s="35"/>
      <c r="FI381" s="35"/>
      <c r="FJ381" s="35"/>
      <c r="FK381" s="35"/>
      <c r="FL381" s="35"/>
      <c r="FM381" s="35"/>
      <c r="FN381" s="35"/>
      <c r="FO381" s="35"/>
      <c r="FP381" s="35"/>
      <c r="FQ381" s="35"/>
      <c r="FR381" s="35"/>
      <c r="FS381" s="35"/>
      <c r="FT381" s="35"/>
      <c r="FU381" s="35"/>
      <c r="FV381" s="35"/>
      <c r="FW381" s="35"/>
      <c r="FX381" s="35"/>
      <c r="FY381" s="35"/>
      <c r="FZ381" s="35"/>
      <c r="GA381" s="35"/>
      <c r="GB381" s="35"/>
      <c r="GC381" s="35"/>
      <c r="GD381" s="35"/>
      <c r="GE381" s="35"/>
      <c r="GF381" s="35"/>
      <c r="GG381" s="35"/>
      <c r="GH381" s="35"/>
      <c r="GI381" s="35"/>
      <c r="GJ381" s="35"/>
      <c r="GK381" s="35"/>
      <c r="GL381" s="35"/>
      <c r="GM381" s="35"/>
      <c r="GN381" s="35"/>
      <c r="GO381" s="35"/>
      <c r="GP381" s="35"/>
      <c r="GQ381" s="35"/>
      <c r="GR381" s="35"/>
      <c r="GS381" s="35"/>
      <c r="GT381" s="35"/>
      <c r="GU381" s="35"/>
      <c r="GV381" s="35"/>
      <c r="GW381" s="35"/>
      <c r="GX381" s="35"/>
      <c r="GY381" s="35"/>
      <c r="GZ381" s="35"/>
      <c r="HA381" s="35"/>
      <c r="HB381" s="35"/>
      <c r="HC381" s="35"/>
      <c r="HD381" s="35"/>
      <c r="HE381" s="35"/>
      <c r="HF381" s="35"/>
      <c r="HG381" s="35"/>
      <c r="HH381" s="35"/>
      <c r="HI381" s="35"/>
      <c r="HJ381" s="35"/>
      <c r="HK381" s="35"/>
      <c r="HL381" s="35"/>
      <c r="HM381" s="35"/>
      <c r="HN381" s="35"/>
      <c r="HO381" s="35"/>
      <c r="HP381" s="35"/>
      <c r="HQ381" s="35"/>
      <c r="HR381" s="35"/>
      <c r="HS381" s="35"/>
      <c r="HT381" s="35"/>
      <c r="HU381" s="35"/>
      <c r="HV381" s="35"/>
      <c r="HW381" s="35"/>
      <c r="HX381" s="35"/>
      <c r="HY381" s="35"/>
      <c r="HZ381" s="35"/>
      <c r="IA381" s="35"/>
      <c r="IB381" s="35"/>
      <c r="IC381" s="35"/>
      <c r="ID381" s="35"/>
      <c r="IE381" s="35"/>
      <c r="IF381" s="35"/>
      <c r="IG381" s="35"/>
      <c r="IH381" s="35"/>
      <c r="II381" s="35"/>
      <c r="IJ381" s="35"/>
      <c r="IK381" s="35"/>
      <c r="IL381" s="35"/>
      <c r="IM381" s="35"/>
      <c r="IN381" s="35"/>
      <c r="IO381" s="35"/>
      <c r="IP381" s="35"/>
      <c r="IQ381" s="35"/>
      <c r="IR381" s="35"/>
      <c r="IS381" s="35"/>
      <c r="IT381" s="35"/>
      <c r="IU381" s="35"/>
      <c r="IV381" s="35"/>
      <c r="IW381" s="35"/>
      <c r="IX381" s="35"/>
      <c r="IY381" s="35"/>
      <c r="IZ381" s="35"/>
      <c r="JA381" s="35"/>
      <c r="JB381" s="35"/>
      <c r="JC381" s="35"/>
      <c r="JD381" s="35"/>
      <c r="JE381" s="35"/>
      <c r="JF381" s="35"/>
      <c r="JG381" s="35"/>
      <c r="JH381" s="35"/>
      <c r="JI381" s="35"/>
      <c r="JJ381" s="35"/>
      <c r="JK381" s="35"/>
      <c r="JL381" s="35"/>
      <c r="JM381" s="35"/>
      <c r="JN381" s="35"/>
      <c r="JO381" s="35"/>
      <c r="JP381" s="35"/>
      <c r="JQ381" s="35"/>
      <c r="JR381" s="35"/>
      <c r="JS381" s="35"/>
      <c r="JT381" s="35"/>
      <c r="JU381" s="35"/>
      <c r="JV381" s="35"/>
      <c r="JW381" s="35"/>
      <c r="JX381" s="35"/>
      <c r="JY381" s="35"/>
      <c r="JZ381" s="35"/>
      <c r="KA381" s="35"/>
      <c r="KB381" s="35"/>
      <c r="KC381" s="35"/>
      <c r="KD381" s="35"/>
      <c r="KE381" s="35"/>
      <c r="KF381" s="35"/>
      <c r="KG381" s="35"/>
      <c r="KH381" s="35"/>
      <c r="KI381" s="35"/>
      <c r="KJ381" s="35"/>
      <c r="KK381" s="35"/>
      <c r="KL381" s="35"/>
      <c r="KM381" s="35"/>
      <c r="KN381" s="35"/>
      <c r="KO381" s="35"/>
      <c r="KP381" s="35"/>
      <c r="KQ381" s="35"/>
      <c r="KR381" s="35"/>
      <c r="KS381" s="35"/>
      <c r="KT381" s="35"/>
      <c r="KU381" s="35"/>
      <c r="KV381" s="35"/>
      <c r="KW381" s="35"/>
      <c r="KX381" s="35"/>
      <c r="KY381" s="35"/>
      <c r="KZ381" s="35"/>
      <c r="LA381" s="35"/>
      <c r="LB381" s="35"/>
      <c r="LC381" s="35"/>
      <c r="LD381" s="35"/>
      <c r="LE381" s="35"/>
      <c r="LF381" s="35"/>
      <c r="LG381" s="35"/>
      <c r="LH381" s="35"/>
      <c r="LI381" s="35"/>
      <c r="LJ381" s="35"/>
      <c r="LK381" s="35"/>
      <c r="LL381" s="35"/>
      <c r="LM381" s="35"/>
      <c r="LN381" s="35"/>
      <c r="LO381" s="35"/>
      <c r="LP381" s="35"/>
      <c r="LQ381" s="35"/>
      <c r="LR381" s="35"/>
      <c r="LS381" s="35"/>
      <c r="LT381" s="35"/>
      <c r="LU381" s="35"/>
      <c r="LV381" s="35"/>
      <c r="LW381" s="35"/>
      <c r="LX381" s="35"/>
      <c r="LY381" s="35"/>
      <c r="LZ381" s="35"/>
      <c r="MA381" s="35"/>
      <c r="MB381" s="35"/>
      <c r="MC381" s="35"/>
      <c r="MD381" s="35"/>
      <c r="ME381" s="35"/>
      <c r="MF381" s="35"/>
      <c r="MG381" s="35"/>
      <c r="MH381" s="35"/>
      <c r="MI381" s="35"/>
      <c r="MJ381" s="35"/>
      <c r="MK381" s="35"/>
      <c r="ML381" s="35"/>
      <c r="MM381" s="35"/>
      <c r="MN381" s="35"/>
      <c r="MO381" s="35"/>
      <c r="MP381" s="35"/>
      <c r="MQ381" s="35"/>
      <c r="MR381" s="35"/>
      <c r="MS381" s="35"/>
      <c r="MT381" s="35"/>
      <c r="MU381" s="35"/>
      <c r="MV381" s="35"/>
      <c r="MW381" s="35"/>
      <c r="MX381" s="35"/>
      <c r="MY381" s="35"/>
      <c r="MZ381" s="35"/>
      <c r="NA381" s="35"/>
      <c r="NB381" s="35"/>
      <c r="NC381" s="35"/>
      <c r="ND381" s="35"/>
      <c r="NE381" s="35"/>
      <c r="NF381" s="35"/>
      <c r="NG381" s="35"/>
      <c r="NH381" s="35"/>
      <c r="NI381" s="35"/>
      <c r="NJ381" s="35"/>
      <c r="NK381" s="35"/>
      <c r="NL381" s="35"/>
      <c r="NM381" s="35"/>
      <c r="NN381" s="35"/>
      <c r="NO381" s="35"/>
      <c r="NP381" s="35"/>
      <c r="NQ381" s="35"/>
      <c r="NR381" s="35"/>
      <c r="NS381" s="35"/>
      <c r="NT381" s="35"/>
      <c r="NU381" s="35"/>
      <c r="NV381" s="35"/>
      <c r="NW381" s="35"/>
      <c r="NX381" s="35"/>
      <c r="NY381" s="35"/>
      <c r="NZ381" s="35"/>
      <c r="OA381" s="35"/>
      <c r="OB381" s="35"/>
      <c r="OC381" s="35"/>
      <c r="OD381" s="35"/>
      <c r="OE381" s="35"/>
      <c r="OF381" s="35"/>
      <c r="OG381" s="35"/>
      <c r="OH381" s="35"/>
      <c r="OI381" s="35"/>
      <c r="OJ381" s="35"/>
      <c r="OK381" s="35"/>
      <c r="OL381" s="35"/>
      <c r="OM381" s="35"/>
      <c r="ON381" s="35"/>
      <c r="OO381" s="35"/>
      <c r="OP381" s="35"/>
      <c r="OQ381" s="35"/>
      <c r="OR381" s="35"/>
      <c r="OS381" s="35"/>
      <c r="OT381" s="35"/>
      <c r="OU381" s="35"/>
      <c r="OV381" s="35"/>
      <c r="OW381" s="35"/>
      <c r="OX381" s="35"/>
      <c r="OY381" s="35"/>
      <c r="OZ381" s="35"/>
      <c r="PA381" s="35"/>
      <c r="PB381" s="35"/>
      <c r="PC381" s="35"/>
      <c r="PD381" s="35"/>
      <c r="PE381" s="35"/>
      <c r="PF381" s="35"/>
      <c r="PG381" s="35"/>
      <c r="PH381" s="35"/>
      <c r="PI381" s="35"/>
      <c r="PJ381" s="35"/>
      <c r="PK381" s="35"/>
      <c r="PL381" s="35"/>
      <c r="PM381" s="35"/>
      <c r="PN381" s="35"/>
      <c r="PO381" s="35"/>
      <c r="PP381" s="35"/>
      <c r="PQ381" s="35"/>
      <c r="PR381" s="35"/>
      <c r="PS381" s="35"/>
      <c r="PT381" s="35"/>
      <c r="PU381" s="35"/>
      <c r="PV381" s="35"/>
      <c r="PW381" s="35"/>
      <c r="PX381" s="35"/>
      <c r="PY381" s="35"/>
      <c r="PZ381" s="35"/>
      <c r="QA381" s="35"/>
      <c r="QB381" s="35"/>
      <c r="QC381" s="35"/>
      <c r="QD381" s="35"/>
      <c r="QE381" s="35"/>
      <c r="QF381" s="35"/>
      <c r="QG381" s="35"/>
      <c r="QH381" s="35"/>
      <c r="QI381" s="35"/>
      <c r="QJ381" s="35"/>
      <c r="QK381" s="35"/>
      <c r="QL381" s="35"/>
      <c r="QM381" s="35"/>
      <c r="QN381" s="35"/>
      <c r="QO381" s="35"/>
      <c r="QP381" s="35"/>
      <c r="QQ381" s="35"/>
      <c r="QR381" s="35"/>
      <c r="QS381" s="35"/>
      <c r="QT381" s="35"/>
      <c r="QU381" s="35"/>
      <c r="QV381" s="35"/>
      <c r="QW381" s="35"/>
      <c r="QX381" s="35"/>
      <c r="QY381" s="35"/>
      <c r="QZ381" s="35"/>
      <c r="RA381" s="35"/>
      <c r="RB381" s="35"/>
      <c r="RC381" s="35"/>
      <c r="RD381" s="35"/>
      <c r="RE381" s="35"/>
      <c r="RF381" s="35"/>
      <c r="RG381" s="35"/>
      <c r="RH381" s="35"/>
      <c r="RI381" s="35"/>
      <c r="RJ381" s="35"/>
      <c r="RK381" s="35"/>
      <c r="RL381" s="35"/>
      <c r="RM381" s="35"/>
      <c r="RN381" s="35"/>
      <c r="RO381" s="35"/>
      <c r="RP381" s="35"/>
      <c r="RQ381" s="35"/>
      <c r="RR381" s="35"/>
      <c r="RS381" s="35"/>
      <c r="RT381" s="35"/>
      <c r="RU381" s="35"/>
      <c r="RV381" s="35"/>
      <c r="RW381" s="35"/>
      <c r="RX381" s="35"/>
      <c r="RY381" s="35"/>
      <c r="RZ381" s="35"/>
      <c r="SA381" s="35"/>
      <c r="SB381" s="35"/>
      <c r="SC381" s="35"/>
      <c r="SD381" s="35"/>
      <c r="SE381" s="35"/>
      <c r="SF381" s="35"/>
      <c r="SG381" s="35"/>
      <c r="SH381" s="35"/>
      <c r="SI381" s="35"/>
      <c r="SJ381" s="35"/>
      <c r="SK381" s="35"/>
      <c r="SL381" s="35"/>
      <c r="SM381" s="35"/>
      <c r="SN381" s="35"/>
      <c r="SO381" s="35"/>
      <c r="SP381" s="35"/>
      <c r="SQ381" s="35"/>
      <c r="SR381" s="35"/>
      <c r="SS381" s="35"/>
      <c r="ST381" s="35"/>
      <c r="SU381" s="35"/>
      <c r="SV381" s="35"/>
      <c r="SW381" s="35"/>
      <c r="SX381" s="35"/>
      <c r="SY381" s="35"/>
      <c r="SZ381" s="35"/>
      <c r="TA381" s="35"/>
      <c r="TB381" s="35"/>
      <c r="TC381" s="35"/>
      <c r="TD381" s="35"/>
      <c r="TE381" s="35"/>
      <c r="TF381" s="35"/>
      <c r="TG381" s="35"/>
      <c r="TH381" s="35"/>
      <c r="TI381" s="35"/>
      <c r="TJ381" s="35"/>
      <c r="TK381" s="35"/>
      <c r="TL381" s="35"/>
      <c r="TM381" s="35"/>
      <c r="TN381" s="35"/>
      <c r="TO381" s="35"/>
      <c r="TP381" s="35"/>
      <c r="TQ381" s="35"/>
      <c r="TR381" s="35"/>
      <c r="TS381" s="35"/>
      <c r="TT381" s="35"/>
      <c r="TU381" s="35"/>
      <c r="TV381" s="35"/>
      <c r="TW381" s="35"/>
      <c r="TX381" s="35"/>
      <c r="TY381" s="35"/>
      <c r="TZ381" s="35"/>
      <c r="UA381" s="35"/>
      <c r="UB381" s="35"/>
      <c r="UC381" s="35"/>
      <c r="UD381" s="35"/>
      <c r="UE381" s="35"/>
      <c r="UF381" s="35"/>
      <c r="UG381" s="35"/>
      <c r="UH381" s="35"/>
      <c r="UI381" s="35"/>
      <c r="UJ381" s="35"/>
      <c r="UK381" s="35"/>
      <c r="UL381" s="35"/>
      <c r="UM381" s="35"/>
      <c r="UN381" s="35"/>
      <c r="UO381" s="35"/>
      <c r="UP381" s="35"/>
      <c r="UQ381" s="35"/>
      <c r="UR381" s="35"/>
      <c r="US381" s="35"/>
      <c r="UT381" s="35"/>
      <c r="UU381" s="35"/>
      <c r="UV381" s="35"/>
      <c r="UW381" s="35"/>
      <c r="UX381" s="35"/>
      <c r="UY381" s="35"/>
      <c r="UZ381" s="35"/>
      <c r="VA381" s="35"/>
      <c r="VB381" s="35"/>
      <c r="VC381" s="35"/>
      <c r="VD381" s="35"/>
      <c r="VE381" s="35"/>
      <c r="VF381" s="35"/>
      <c r="VG381" s="35"/>
      <c r="VH381" s="35"/>
      <c r="VI381" s="35"/>
      <c r="VJ381" s="35"/>
      <c r="VK381" s="35"/>
      <c r="VL381" s="35"/>
      <c r="VM381" s="35"/>
      <c r="VN381" s="35"/>
      <c r="VO381" s="35"/>
      <c r="VP381" s="35"/>
      <c r="VQ381" s="35"/>
      <c r="VR381" s="35"/>
      <c r="VS381" s="35"/>
      <c r="VT381" s="35"/>
      <c r="VU381" s="35"/>
      <c r="VV381" s="35"/>
      <c r="VW381" s="35"/>
      <c r="VX381" s="35"/>
      <c r="VY381" s="35"/>
      <c r="VZ381" s="35"/>
      <c r="WA381" s="35"/>
      <c r="WB381" s="35"/>
      <c r="WC381" s="35"/>
      <c r="WD381" s="35"/>
      <c r="WE381" s="35"/>
      <c r="WF381" s="35"/>
      <c r="WG381" s="35"/>
      <c r="WH381" s="35"/>
      <c r="WI381" s="35"/>
      <c r="WJ381" s="35"/>
      <c r="WK381" s="35"/>
      <c r="WL381" s="35"/>
      <c r="WM381" s="35"/>
      <c r="WN381" s="35"/>
      <c r="WO381" s="35"/>
      <c r="WP381" s="35"/>
      <c r="WQ381" s="35"/>
      <c r="WR381" s="35"/>
      <c r="WS381" s="35"/>
      <c r="WT381" s="35"/>
      <c r="WU381" s="35"/>
      <c r="WV381" s="35"/>
      <c r="WW381" s="35"/>
      <c r="WX381" s="35"/>
      <c r="WY381" s="35"/>
      <c r="WZ381" s="35"/>
      <c r="XA381" s="35"/>
      <c r="XB381" s="35"/>
      <c r="XC381" s="35"/>
      <c r="XD381" s="35"/>
      <c r="XE381" s="35"/>
      <c r="XF381" s="35"/>
      <c r="XG381" s="35"/>
      <c r="XH381" s="35"/>
      <c r="XI381" s="35"/>
      <c r="XJ381" s="35"/>
      <c r="XK381" s="35"/>
      <c r="XL381" s="35"/>
      <c r="XM381" s="35"/>
      <c r="XN381" s="35"/>
      <c r="XO381" s="35"/>
      <c r="XP381" s="35"/>
      <c r="XQ381" s="35"/>
      <c r="XR381" s="35"/>
      <c r="XS381" s="35"/>
      <c r="XT381" s="35"/>
      <c r="XU381" s="35"/>
      <c r="XV381" s="35"/>
      <c r="XW381" s="35"/>
      <c r="XX381" s="35"/>
      <c r="XY381" s="35">
        <v>1</v>
      </c>
      <c r="XZ381" s="35"/>
      <c r="YA381" s="35"/>
      <c r="YB381" s="35"/>
      <c r="YC381" s="35"/>
      <c r="YD381" s="35"/>
      <c r="YE381" s="35"/>
      <c r="YF381" s="35"/>
      <c r="YG381" s="35"/>
      <c r="YH381" s="35"/>
      <c r="YI381" s="35"/>
      <c r="YJ381" s="35"/>
      <c r="YK381" s="35"/>
      <c r="YL381" s="35"/>
      <c r="YM381" s="35"/>
      <c r="YN381" s="35"/>
      <c r="YO381" s="35"/>
      <c r="YP381" s="35"/>
      <c r="YQ381" s="35"/>
      <c r="YR381" s="35"/>
      <c r="YS381" s="35"/>
      <c r="YT381" s="35"/>
      <c r="YU381" s="35"/>
      <c r="YV381" s="35"/>
      <c r="YW381" s="35"/>
      <c r="YX381" s="35"/>
      <c r="YY381" s="35"/>
      <c r="YZ381" s="35"/>
      <c r="ZA381" s="35"/>
      <c r="ZB381" s="35"/>
      <c r="ZC381" s="35"/>
      <c r="ZD381" s="35"/>
      <c r="ZE381" s="35"/>
      <c r="ZF381" s="35"/>
      <c r="ZG381" s="35"/>
      <c r="ZH381" s="35"/>
      <c r="ZI381" s="35"/>
      <c r="ZJ381" s="35"/>
      <c r="ZK381" s="35"/>
      <c r="ZL381" s="35"/>
      <c r="ZM381" s="35"/>
      <c r="ZN381" s="35"/>
      <c r="ZO381" s="35"/>
      <c r="ZP381" s="35"/>
      <c r="ZQ381" s="35"/>
      <c r="ZR381" s="35"/>
      <c r="ZS381" s="35"/>
      <c r="ZT381" s="35"/>
      <c r="ZU381" s="35"/>
      <c r="ZV381" s="35"/>
      <c r="ZW381" s="35"/>
      <c r="ZX381" s="35"/>
      <c r="ZY381" s="35"/>
      <c r="ZZ381" s="35"/>
      <c r="AAA381" s="35"/>
      <c r="AAB381" s="35"/>
      <c r="AAC381" s="35"/>
      <c r="AAD381" s="35"/>
      <c r="AAE381" s="35"/>
      <c r="AAF381" s="35"/>
      <c r="AAG381" s="35"/>
      <c r="AAH381" s="35"/>
      <c r="AAI381" s="35"/>
      <c r="AAJ381" s="35"/>
      <c r="AAK381" s="35"/>
      <c r="AAL381" s="35"/>
      <c r="AAM381" s="35"/>
      <c r="AAN381" s="35"/>
      <c r="AAO381" s="35"/>
      <c r="AAP381" s="35"/>
      <c r="AAQ381" s="35"/>
      <c r="AAR381" s="35"/>
      <c r="AAS381" s="35"/>
      <c r="AAT381" s="35"/>
      <c r="AAU381" s="35"/>
      <c r="AAV381" s="35"/>
      <c r="AAW381" s="35"/>
      <c r="AAX381" s="35"/>
      <c r="AAY381" s="35"/>
      <c r="AAZ381" s="35">
        <v>1</v>
      </c>
      <c r="ABA381" s="35"/>
      <c r="ABB381" s="35"/>
      <c r="ABC381" s="35"/>
      <c r="ABD381" s="35"/>
      <c r="ABE381" s="35"/>
      <c r="ABF381" s="35"/>
      <c r="ABG381" s="35"/>
      <c r="ABH381" s="35"/>
      <c r="ABI381" s="35"/>
      <c r="ABJ381" s="35"/>
      <c r="ABK381" s="35"/>
      <c r="ABL381" s="35"/>
      <c r="ABM381" s="35"/>
      <c r="ABN381" s="35"/>
      <c r="ABO381" s="35"/>
      <c r="ABP381" s="35"/>
      <c r="ABQ381" s="35"/>
      <c r="ABR381" s="35"/>
      <c r="ABS381" s="35"/>
      <c r="ABT381" s="35"/>
      <c r="ABU381" s="35"/>
      <c r="ABV381" s="35"/>
      <c r="ABW381" s="35"/>
      <c r="ABX381" s="35"/>
      <c r="ABY381" s="35"/>
      <c r="ABZ381" s="35"/>
      <c r="ACA381" s="35"/>
      <c r="ACB381" s="35"/>
      <c r="ACC381" s="35"/>
      <c r="ACD381" s="35"/>
      <c r="ACE381" s="35"/>
      <c r="ACF381" s="35"/>
      <c r="ACG381" s="35"/>
      <c r="ACH381" s="35"/>
      <c r="ACI381" s="35"/>
      <c r="ACJ381" s="35"/>
      <c r="ACK381" s="35"/>
      <c r="ACL381" s="35"/>
      <c r="ACM381" s="35"/>
      <c r="ACN381" s="35"/>
      <c r="ACO381" s="35"/>
      <c r="ACP381" s="35"/>
      <c r="ACQ381" s="35"/>
      <c r="ACR381" s="35"/>
      <c r="ACS381" s="35"/>
      <c r="ACT381" s="35"/>
      <c r="ACU381" s="35"/>
      <c r="ACV381" s="35"/>
      <c r="ACW381" s="35"/>
      <c r="ACX381" s="35"/>
      <c r="ACY381" s="35"/>
      <c r="ACZ381" s="35"/>
      <c r="ADA381" s="35"/>
      <c r="ADB381" s="35"/>
      <c r="ADC381" s="35"/>
      <c r="ADD381" s="35"/>
      <c r="ADE381" s="35"/>
      <c r="ADF381" s="35"/>
      <c r="ADG381" s="35"/>
      <c r="ADH381" s="35"/>
      <c r="ADI381" s="35"/>
      <c r="ADJ381" s="35"/>
      <c r="ADK381" s="35"/>
      <c r="ADL381" s="35"/>
      <c r="ADM381" s="35"/>
      <c r="ADN381" s="35"/>
      <c r="ADO381" s="35"/>
      <c r="ADP381" s="35"/>
      <c r="ADQ381" s="35"/>
      <c r="ADR381" s="35"/>
      <c r="ADS381" s="35"/>
      <c r="ADT381" s="35"/>
      <c r="ADU381" s="35"/>
      <c r="ADV381" s="35"/>
      <c r="ADW381" s="35"/>
      <c r="ADX381" s="35"/>
      <c r="ADY381" s="26">
        <f t="shared" si="15"/>
        <v>0</v>
      </c>
      <c r="ADZ381" s="5"/>
    </row>
    <row r="382" spans="1:806" s="33" customFormat="1" x14ac:dyDescent="0.2">
      <c r="A382" s="51" t="s">
        <v>18</v>
      </c>
      <c r="B382" s="65">
        <f t="shared" si="14"/>
        <v>10</v>
      </c>
      <c r="C382" s="57">
        <v>10</v>
      </c>
      <c r="D382" s="59">
        <v>44809</v>
      </c>
      <c r="E382" s="67">
        <v>43.98</v>
      </c>
      <c r="F382" s="67">
        <f t="shared" si="13"/>
        <v>439.79999999999995</v>
      </c>
      <c r="G382" s="65">
        <v>30</v>
      </c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  <c r="AU382" s="35"/>
      <c r="AV382" s="35"/>
      <c r="AW382" s="35"/>
      <c r="AX382" s="35"/>
      <c r="AY382" s="35"/>
      <c r="AZ382" s="35"/>
      <c r="BA382" s="35"/>
      <c r="BB382" s="35"/>
      <c r="BC382" s="35"/>
      <c r="BD382" s="35"/>
      <c r="BE382" s="15"/>
      <c r="BF382" s="15"/>
      <c r="BG382" s="136"/>
      <c r="BH382" s="35"/>
      <c r="BI382" s="35"/>
      <c r="BJ382" s="35"/>
      <c r="BK382" s="35"/>
      <c r="BL382" s="35"/>
      <c r="BM382" s="35"/>
      <c r="BN382" s="35"/>
      <c r="BO382" s="35"/>
      <c r="BP382" s="35"/>
      <c r="BQ382" s="35"/>
      <c r="BR382" s="35"/>
      <c r="BS382" s="35"/>
      <c r="BT382" s="35"/>
      <c r="BU382" s="35"/>
      <c r="BV382" s="35"/>
      <c r="BW382" s="35"/>
      <c r="BX382" s="35"/>
      <c r="BY382" s="35"/>
      <c r="BZ382" s="35"/>
      <c r="CA382" s="35"/>
      <c r="CB382" s="35"/>
      <c r="CC382" s="35"/>
      <c r="CD382" s="35"/>
      <c r="CE382" s="35"/>
      <c r="CF382" s="35"/>
      <c r="CG382" s="35"/>
      <c r="CH382" s="35"/>
      <c r="CI382" s="35"/>
      <c r="CJ382" s="35"/>
      <c r="CK382" s="35"/>
      <c r="CL382" s="35"/>
      <c r="CM382" s="35"/>
      <c r="CN382" s="35"/>
      <c r="CO382" s="35"/>
      <c r="CP382" s="35"/>
      <c r="CQ382" s="35"/>
      <c r="CR382" s="35"/>
      <c r="CS382" s="35"/>
      <c r="CT382" s="35"/>
      <c r="CU382" s="35"/>
      <c r="CV382" s="35"/>
      <c r="CW382" s="35"/>
      <c r="CX382" s="35"/>
      <c r="CY382" s="35"/>
      <c r="CZ382" s="35"/>
      <c r="DA382" s="35"/>
      <c r="DB382" s="35"/>
      <c r="DC382" s="35"/>
      <c r="DD382" s="35"/>
      <c r="DE382" s="35"/>
      <c r="DF382" s="35"/>
      <c r="DG382" s="35"/>
      <c r="DH382" s="35"/>
      <c r="DI382" s="35"/>
      <c r="DJ382" s="35"/>
      <c r="DK382" s="35"/>
      <c r="DL382" s="35"/>
      <c r="DM382" s="35"/>
      <c r="DN382" s="35"/>
      <c r="DO382" s="35"/>
      <c r="DP382" s="35"/>
      <c r="DQ382" s="35"/>
      <c r="DR382" s="35"/>
      <c r="DS382" s="35"/>
      <c r="DT382" s="35"/>
      <c r="DU382" s="35"/>
      <c r="DV382" s="35"/>
      <c r="DW382" s="35"/>
      <c r="DX382" s="35"/>
      <c r="DY382" s="35"/>
      <c r="DZ382" s="35"/>
      <c r="EA382" s="35"/>
      <c r="EB382" s="35"/>
      <c r="EC382" s="35"/>
      <c r="ED382" s="35"/>
      <c r="EE382" s="35"/>
      <c r="EF382" s="35"/>
      <c r="EG382" s="35"/>
      <c r="EH382" s="35"/>
      <c r="EI382" s="35"/>
      <c r="EJ382" s="35"/>
      <c r="EK382" s="35"/>
      <c r="EL382" s="35"/>
      <c r="EM382" s="35"/>
      <c r="EN382" s="35"/>
      <c r="EO382" s="35"/>
      <c r="EP382" s="35">
        <v>30</v>
      </c>
      <c r="EQ382" s="35"/>
      <c r="ER382" s="35"/>
      <c r="ES382" s="35"/>
      <c r="ET382" s="35"/>
      <c r="EU382" s="35"/>
      <c r="EV382" s="35"/>
      <c r="EW382" s="35"/>
      <c r="EX382" s="35">
        <v>20</v>
      </c>
      <c r="EY382" s="35"/>
      <c r="EZ382" s="35"/>
      <c r="FA382" s="35"/>
      <c r="FB382" s="35"/>
      <c r="FC382" s="35"/>
      <c r="FD382" s="35"/>
      <c r="FE382" s="35"/>
      <c r="FF382" s="35"/>
      <c r="FG382" s="35"/>
      <c r="FH382" s="35"/>
      <c r="FI382" s="35"/>
      <c r="FJ382" s="35"/>
      <c r="FK382" s="35"/>
      <c r="FL382" s="35"/>
      <c r="FM382" s="35"/>
      <c r="FN382" s="35"/>
      <c r="FO382" s="35"/>
      <c r="FP382" s="35"/>
      <c r="FQ382" s="35"/>
      <c r="FR382" s="35"/>
      <c r="FS382" s="35"/>
      <c r="FT382" s="35"/>
      <c r="FU382" s="35"/>
      <c r="FV382" s="35"/>
      <c r="FW382" s="35"/>
      <c r="FX382" s="35"/>
      <c r="FY382" s="35"/>
      <c r="FZ382" s="35"/>
      <c r="GA382" s="35"/>
      <c r="GB382" s="35"/>
      <c r="GC382" s="35"/>
      <c r="GD382" s="35"/>
      <c r="GE382" s="35"/>
      <c r="GF382" s="35"/>
      <c r="GG382" s="35"/>
      <c r="GH382" s="35"/>
      <c r="GI382" s="35"/>
      <c r="GJ382" s="35"/>
      <c r="GK382" s="35"/>
      <c r="GL382" s="35"/>
      <c r="GM382" s="35"/>
      <c r="GN382" s="35"/>
      <c r="GO382" s="35"/>
      <c r="GP382" s="35"/>
      <c r="GQ382" s="35"/>
      <c r="GR382" s="35"/>
      <c r="GS382" s="35"/>
      <c r="GT382" s="35"/>
      <c r="GU382" s="35"/>
      <c r="GV382" s="35"/>
      <c r="GW382" s="35"/>
      <c r="GX382" s="35"/>
      <c r="GY382" s="35"/>
      <c r="GZ382" s="35"/>
      <c r="HA382" s="35"/>
      <c r="HB382" s="35"/>
      <c r="HC382" s="35"/>
      <c r="HD382" s="35"/>
      <c r="HE382" s="35"/>
      <c r="HF382" s="35"/>
      <c r="HG382" s="35"/>
      <c r="HH382" s="35"/>
      <c r="HI382" s="35"/>
      <c r="HJ382" s="35"/>
      <c r="HK382" s="35"/>
      <c r="HL382" s="35"/>
      <c r="HM382" s="35"/>
      <c r="HN382" s="35"/>
      <c r="HO382" s="35"/>
      <c r="HP382" s="35"/>
      <c r="HQ382" s="35"/>
      <c r="HR382" s="35"/>
      <c r="HS382" s="35"/>
      <c r="HT382" s="35"/>
      <c r="HU382" s="35"/>
      <c r="HV382" s="35"/>
      <c r="HW382" s="35"/>
      <c r="HX382" s="35"/>
      <c r="HY382" s="35"/>
      <c r="HZ382" s="35"/>
      <c r="IA382" s="35"/>
      <c r="IB382" s="35"/>
      <c r="IC382" s="35"/>
      <c r="ID382" s="35"/>
      <c r="IE382" s="35"/>
      <c r="IF382" s="35"/>
      <c r="IG382" s="35"/>
      <c r="IH382" s="35"/>
      <c r="II382" s="35"/>
      <c r="IJ382" s="35"/>
      <c r="IK382" s="35"/>
      <c r="IL382" s="35"/>
      <c r="IM382" s="35"/>
      <c r="IN382" s="35"/>
      <c r="IO382" s="35"/>
      <c r="IP382" s="35"/>
      <c r="IQ382" s="35"/>
      <c r="IR382" s="35"/>
      <c r="IS382" s="35"/>
      <c r="IT382" s="35"/>
      <c r="IU382" s="35"/>
      <c r="IV382" s="35"/>
      <c r="IW382" s="35"/>
      <c r="IX382" s="35"/>
      <c r="IY382" s="35"/>
      <c r="IZ382" s="35"/>
      <c r="JA382" s="35"/>
      <c r="JB382" s="35"/>
      <c r="JC382" s="35"/>
      <c r="JD382" s="35"/>
      <c r="JE382" s="35"/>
      <c r="JF382" s="35"/>
      <c r="JG382" s="35"/>
      <c r="JH382" s="35"/>
      <c r="JI382" s="35"/>
      <c r="JJ382" s="35"/>
      <c r="JK382" s="35"/>
      <c r="JL382" s="35"/>
      <c r="JM382" s="35"/>
      <c r="JN382" s="35"/>
      <c r="JO382" s="35"/>
      <c r="JP382" s="35"/>
      <c r="JQ382" s="35"/>
      <c r="JR382" s="35"/>
      <c r="JS382" s="35"/>
      <c r="JT382" s="35"/>
      <c r="JU382" s="35"/>
      <c r="JV382" s="35"/>
      <c r="JW382" s="35"/>
      <c r="JX382" s="35"/>
      <c r="JY382" s="35"/>
      <c r="JZ382" s="35"/>
      <c r="KA382" s="35"/>
      <c r="KB382" s="35"/>
      <c r="KC382" s="35"/>
      <c r="KD382" s="35"/>
      <c r="KE382" s="35"/>
      <c r="KF382" s="35"/>
      <c r="KG382" s="35"/>
      <c r="KH382" s="35"/>
      <c r="KI382" s="35"/>
      <c r="KJ382" s="35"/>
      <c r="KK382" s="35"/>
      <c r="KL382" s="35"/>
      <c r="KM382" s="35"/>
      <c r="KN382" s="35"/>
      <c r="KO382" s="35"/>
      <c r="KP382" s="35"/>
      <c r="KQ382" s="35"/>
      <c r="KR382" s="35"/>
      <c r="KS382" s="35"/>
      <c r="KT382" s="35"/>
      <c r="KU382" s="35"/>
      <c r="KV382" s="35"/>
      <c r="KW382" s="35"/>
      <c r="KX382" s="35"/>
      <c r="KY382" s="35"/>
      <c r="KZ382" s="35"/>
      <c r="LA382" s="35"/>
      <c r="LB382" s="35"/>
      <c r="LC382" s="35"/>
      <c r="LD382" s="35"/>
      <c r="LE382" s="35"/>
      <c r="LF382" s="35"/>
      <c r="LG382" s="35"/>
      <c r="LH382" s="35"/>
      <c r="LI382" s="35"/>
      <c r="LJ382" s="35"/>
      <c r="LK382" s="35"/>
      <c r="LL382" s="35"/>
      <c r="LM382" s="35"/>
      <c r="LN382" s="35"/>
      <c r="LO382" s="35"/>
      <c r="LP382" s="35"/>
      <c r="LQ382" s="35"/>
      <c r="LR382" s="35"/>
      <c r="LS382" s="35"/>
      <c r="LT382" s="35"/>
      <c r="LU382" s="35"/>
      <c r="LV382" s="35"/>
      <c r="LW382" s="35"/>
      <c r="LX382" s="35"/>
      <c r="LY382" s="35"/>
      <c r="LZ382" s="35"/>
      <c r="MA382" s="35"/>
      <c r="MB382" s="35"/>
      <c r="MC382" s="35"/>
      <c r="MD382" s="35"/>
      <c r="ME382" s="35"/>
      <c r="MF382" s="35"/>
      <c r="MG382" s="35"/>
      <c r="MH382" s="35"/>
      <c r="MI382" s="35"/>
      <c r="MJ382" s="35"/>
      <c r="MK382" s="35"/>
      <c r="ML382" s="35"/>
      <c r="MM382" s="35"/>
      <c r="MN382" s="35"/>
      <c r="MO382" s="35"/>
      <c r="MP382" s="35"/>
      <c r="MQ382" s="35"/>
      <c r="MR382" s="35"/>
      <c r="MS382" s="35"/>
      <c r="MT382" s="35"/>
      <c r="MU382" s="35"/>
      <c r="MV382" s="35"/>
      <c r="MW382" s="35"/>
      <c r="MX382" s="35"/>
      <c r="MY382" s="35"/>
      <c r="MZ382" s="35"/>
      <c r="NA382" s="35"/>
      <c r="NB382" s="35"/>
      <c r="NC382" s="35"/>
      <c r="ND382" s="35"/>
      <c r="NE382" s="35"/>
      <c r="NF382" s="35"/>
      <c r="NG382" s="35"/>
      <c r="NH382" s="35"/>
      <c r="NI382" s="35"/>
      <c r="NJ382" s="35"/>
      <c r="NK382" s="35"/>
      <c r="NL382" s="35"/>
      <c r="NM382" s="35"/>
      <c r="NN382" s="35"/>
      <c r="NO382" s="35"/>
      <c r="NP382" s="35"/>
      <c r="NQ382" s="35"/>
      <c r="NR382" s="35"/>
      <c r="NS382" s="35"/>
      <c r="NT382" s="35"/>
      <c r="NU382" s="35"/>
      <c r="NV382" s="35"/>
      <c r="NW382" s="35"/>
      <c r="NX382" s="35"/>
      <c r="NY382" s="35"/>
      <c r="NZ382" s="35"/>
      <c r="OA382" s="35">
        <v>10</v>
      </c>
      <c r="OB382" s="35"/>
      <c r="OC382" s="35"/>
      <c r="OD382" s="35"/>
      <c r="OE382" s="35"/>
      <c r="OF382" s="35"/>
      <c r="OG382" s="35"/>
      <c r="OH382" s="35"/>
      <c r="OI382" s="35"/>
      <c r="OJ382" s="35"/>
      <c r="OK382" s="35"/>
      <c r="OL382" s="35"/>
      <c r="OM382" s="35"/>
      <c r="ON382" s="35"/>
      <c r="OO382" s="35"/>
      <c r="OP382" s="35"/>
      <c r="OQ382" s="35"/>
      <c r="OR382" s="35"/>
      <c r="OS382" s="35"/>
      <c r="OT382" s="35"/>
      <c r="OU382" s="35"/>
      <c r="OV382" s="35"/>
      <c r="OW382" s="35"/>
      <c r="OX382" s="35"/>
      <c r="OY382" s="35"/>
      <c r="OZ382" s="35"/>
      <c r="PA382" s="35"/>
      <c r="PB382" s="35"/>
      <c r="PC382" s="35"/>
      <c r="PD382" s="35"/>
      <c r="PE382" s="35"/>
      <c r="PF382" s="35"/>
      <c r="PG382" s="35"/>
      <c r="PH382" s="35"/>
      <c r="PI382" s="35"/>
      <c r="PJ382" s="35"/>
      <c r="PK382" s="35"/>
      <c r="PL382" s="35"/>
      <c r="PM382" s="35"/>
      <c r="PN382" s="35"/>
      <c r="PO382" s="35"/>
      <c r="PP382" s="35"/>
      <c r="PQ382" s="35"/>
      <c r="PR382" s="35"/>
      <c r="PS382" s="35"/>
      <c r="PT382" s="35"/>
      <c r="PU382" s="35"/>
      <c r="PV382" s="35"/>
      <c r="PW382" s="35"/>
      <c r="PX382" s="35"/>
      <c r="PY382" s="35"/>
      <c r="PZ382" s="35"/>
      <c r="QA382" s="35"/>
      <c r="QB382" s="35"/>
      <c r="QC382" s="35"/>
      <c r="QD382" s="35"/>
      <c r="QE382" s="35"/>
      <c r="QF382" s="35"/>
      <c r="QG382" s="35"/>
      <c r="QH382" s="35"/>
      <c r="QI382" s="35"/>
      <c r="QJ382" s="35"/>
      <c r="QK382" s="35"/>
      <c r="QL382" s="35"/>
      <c r="QM382" s="35"/>
      <c r="QN382" s="35"/>
      <c r="QO382" s="35"/>
      <c r="QP382" s="35"/>
      <c r="QQ382" s="35"/>
      <c r="QR382" s="35"/>
      <c r="QS382" s="35"/>
      <c r="QT382" s="35"/>
      <c r="QU382" s="35"/>
      <c r="QV382" s="35"/>
      <c r="QW382" s="35"/>
      <c r="QX382" s="35"/>
      <c r="QY382" s="35"/>
      <c r="QZ382" s="35"/>
      <c r="RA382" s="35"/>
      <c r="RB382" s="35"/>
      <c r="RC382" s="35"/>
      <c r="RD382" s="35"/>
      <c r="RE382" s="35"/>
      <c r="RF382" s="35"/>
      <c r="RG382" s="35"/>
      <c r="RH382" s="35"/>
      <c r="RI382" s="35"/>
      <c r="RJ382" s="35"/>
      <c r="RK382" s="35"/>
      <c r="RL382" s="35"/>
      <c r="RM382" s="35"/>
      <c r="RN382" s="35"/>
      <c r="RO382" s="35"/>
      <c r="RP382" s="35"/>
      <c r="RQ382" s="35"/>
      <c r="RR382" s="35"/>
      <c r="RS382" s="35"/>
      <c r="RT382" s="35"/>
      <c r="RU382" s="35"/>
      <c r="RV382" s="35"/>
      <c r="RW382" s="35"/>
      <c r="RX382" s="35"/>
      <c r="RY382" s="35"/>
      <c r="RZ382" s="35"/>
      <c r="SA382" s="35"/>
      <c r="SB382" s="35"/>
      <c r="SC382" s="35"/>
      <c r="SD382" s="35"/>
      <c r="SE382" s="35"/>
      <c r="SF382" s="35"/>
      <c r="SG382" s="35">
        <v>50</v>
      </c>
      <c r="SH382" s="35"/>
      <c r="SI382" s="35"/>
      <c r="SJ382" s="35"/>
      <c r="SK382" s="35"/>
      <c r="SL382" s="35"/>
      <c r="SM382" s="35"/>
      <c r="SN382" s="35"/>
      <c r="SO382" s="35"/>
      <c r="SP382" s="35"/>
      <c r="SQ382" s="35"/>
      <c r="SR382" s="35"/>
      <c r="SS382" s="35"/>
      <c r="ST382" s="35"/>
      <c r="SU382" s="35"/>
      <c r="SV382" s="35"/>
      <c r="SW382" s="35"/>
      <c r="SX382" s="35"/>
      <c r="SY382" s="35"/>
      <c r="SZ382" s="35"/>
      <c r="TA382" s="35"/>
      <c r="TB382" s="35"/>
      <c r="TC382" s="35"/>
      <c r="TD382" s="35"/>
      <c r="TE382" s="35"/>
      <c r="TF382" s="35"/>
      <c r="TG382" s="35"/>
      <c r="TH382" s="35"/>
      <c r="TI382" s="35"/>
      <c r="TJ382" s="35"/>
      <c r="TK382" s="35"/>
      <c r="TL382" s="35"/>
      <c r="TM382" s="35"/>
      <c r="TN382" s="35"/>
      <c r="TO382" s="35"/>
      <c r="TP382" s="35"/>
      <c r="TQ382" s="35"/>
      <c r="TR382" s="35"/>
      <c r="TS382" s="35"/>
      <c r="TT382" s="35"/>
      <c r="TU382" s="35"/>
      <c r="TV382" s="35"/>
      <c r="TW382" s="35"/>
      <c r="TX382" s="35"/>
      <c r="TY382" s="35"/>
      <c r="TZ382" s="35"/>
      <c r="UA382" s="35"/>
      <c r="UB382" s="35"/>
      <c r="UC382" s="35"/>
      <c r="UD382" s="35"/>
      <c r="UE382" s="35"/>
      <c r="UF382" s="35"/>
      <c r="UG382" s="35"/>
      <c r="UH382" s="35"/>
      <c r="UI382" s="35"/>
      <c r="UJ382" s="35">
        <v>10</v>
      </c>
      <c r="UK382" s="35"/>
      <c r="UL382" s="35"/>
      <c r="UM382" s="35"/>
      <c r="UN382" s="35"/>
      <c r="UO382" s="35"/>
      <c r="UP382" s="35"/>
      <c r="UQ382" s="35"/>
      <c r="UR382" s="35"/>
      <c r="US382" s="35"/>
      <c r="UT382" s="35"/>
      <c r="UU382" s="35"/>
      <c r="UV382" s="35"/>
      <c r="UW382" s="35"/>
      <c r="UX382" s="35"/>
      <c r="UY382" s="35"/>
      <c r="UZ382" s="35"/>
      <c r="VA382" s="35"/>
      <c r="VB382" s="35"/>
      <c r="VC382" s="35"/>
      <c r="VD382" s="35"/>
      <c r="VE382" s="35"/>
      <c r="VF382" s="35"/>
      <c r="VG382" s="35"/>
      <c r="VH382" s="35"/>
      <c r="VI382" s="35"/>
      <c r="VJ382" s="35"/>
      <c r="VK382" s="35"/>
      <c r="VL382" s="35"/>
      <c r="VM382" s="35"/>
      <c r="VN382" s="35"/>
      <c r="VO382" s="35"/>
      <c r="VP382" s="35"/>
      <c r="VQ382" s="35"/>
      <c r="VR382" s="35"/>
      <c r="VS382" s="35"/>
      <c r="VT382" s="35"/>
      <c r="VU382" s="35"/>
      <c r="VV382" s="35"/>
      <c r="VW382" s="35"/>
      <c r="VX382" s="35"/>
      <c r="VY382" s="35"/>
      <c r="VZ382" s="35"/>
      <c r="WA382" s="35"/>
      <c r="WB382" s="35"/>
      <c r="WC382" s="35"/>
      <c r="WD382" s="35"/>
      <c r="WE382" s="35"/>
      <c r="WF382" s="35"/>
      <c r="WG382" s="35"/>
      <c r="WH382" s="35"/>
      <c r="WI382" s="35"/>
      <c r="WJ382" s="35"/>
      <c r="WK382" s="35"/>
      <c r="WL382" s="35"/>
      <c r="WM382" s="35"/>
      <c r="WN382" s="35"/>
      <c r="WO382" s="35"/>
      <c r="WP382" s="35"/>
      <c r="WQ382" s="35"/>
      <c r="WR382" s="35"/>
      <c r="WS382" s="35"/>
      <c r="WT382" s="35"/>
      <c r="WU382" s="35"/>
      <c r="WV382" s="35"/>
      <c r="WW382" s="35"/>
      <c r="WX382" s="35"/>
      <c r="WY382" s="35"/>
      <c r="WZ382" s="35"/>
      <c r="XA382" s="35"/>
      <c r="XB382" s="35"/>
      <c r="XC382" s="35"/>
      <c r="XD382" s="35"/>
      <c r="XE382" s="35"/>
      <c r="XF382" s="35"/>
      <c r="XG382" s="35"/>
      <c r="XH382" s="35"/>
      <c r="XI382" s="35"/>
      <c r="XJ382" s="35"/>
      <c r="XK382" s="35"/>
      <c r="XL382" s="35"/>
      <c r="XM382" s="35"/>
      <c r="XN382" s="35"/>
      <c r="XO382" s="35"/>
      <c r="XP382" s="35"/>
      <c r="XQ382" s="35"/>
      <c r="XR382" s="35"/>
      <c r="XS382" s="35"/>
      <c r="XT382" s="35"/>
      <c r="XU382" s="35"/>
      <c r="XV382" s="35"/>
      <c r="XW382" s="35"/>
      <c r="XX382" s="35"/>
      <c r="XY382" s="35"/>
      <c r="XZ382" s="35"/>
      <c r="YA382" s="35"/>
      <c r="YB382" s="35"/>
      <c r="YC382" s="35"/>
      <c r="YD382" s="35"/>
      <c r="YE382" s="35">
        <v>10</v>
      </c>
      <c r="YF382" s="35"/>
      <c r="YG382" s="35"/>
      <c r="YH382" s="35"/>
      <c r="YI382" s="35"/>
      <c r="YJ382" s="35"/>
      <c r="YK382" s="35"/>
      <c r="YL382" s="35"/>
      <c r="YM382" s="35"/>
      <c r="YN382" s="35"/>
      <c r="YO382" s="35"/>
      <c r="YP382" s="35"/>
      <c r="YQ382" s="35"/>
      <c r="YR382" s="35"/>
      <c r="YS382" s="35"/>
      <c r="YT382" s="35"/>
      <c r="YU382" s="35"/>
      <c r="YV382" s="35"/>
      <c r="YW382" s="35"/>
      <c r="YX382" s="35"/>
      <c r="YY382" s="35"/>
      <c r="YZ382" s="35"/>
      <c r="ZA382" s="35"/>
      <c r="ZB382" s="35"/>
      <c r="ZC382" s="35"/>
      <c r="ZD382" s="35"/>
      <c r="ZE382" s="35"/>
      <c r="ZF382" s="35"/>
      <c r="ZG382" s="35"/>
      <c r="ZH382" s="35"/>
      <c r="ZI382" s="35"/>
      <c r="ZJ382" s="35"/>
      <c r="ZK382" s="35"/>
      <c r="ZL382" s="35"/>
      <c r="ZM382" s="35"/>
      <c r="ZN382" s="35"/>
      <c r="ZO382" s="35"/>
      <c r="ZP382" s="35"/>
      <c r="ZQ382" s="35"/>
      <c r="ZR382" s="35"/>
      <c r="ZS382" s="35"/>
      <c r="ZT382" s="35"/>
      <c r="ZU382" s="35"/>
      <c r="ZV382" s="35"/>
      <c r="ZW382" s="35"/>
      <c r="ZX382" s="35"/>
      <c r="ZY382" s="35"/>
      <c r="ZZ382" s="35"/>
      <c r="AAA382" s="35"/>
      <c r="AAB382" s="35"/>
      <c r="AAC382" s="35"/>
      <c r="AAD382" s="35"/>
      <c r="AAE382" s="35"/>
      <c r="AAF382" s="35"/>
      <c r="AAG382" s="35"/>
      <c r="AAH382" s="35"/>
      <c r="AAI382" s="35"/>
      <c r="AAJ382" s="35"/>
      <c r="AAK382" s="35"/>
      <c r="AAL382" s="35"/>
      <c r="AAM382" s="35"/>
      <c r="AAN382" s="35"/>
      <c r="AAO382" s="35"/>
      <c r="AAP382" s="35"/>
      <c r="AAQ382" s="35"/>
      <c r="AAR382" s="35"/>
      <c r="AAS382" s="35"/>
      <c r="AAT382" s="35"/>
      <c r="AAU382" s="35"/>
      <c r="AAV382" s="35"/>
      <c r="AAW382" s="35"/>
      <c r="AAX382" s="35"/>
      <c r="AAY382" s="35"/>
      <c r="AAZ382" s="35"/>
      <c r="ABA382" s="35"/>
      <c r="ABB382" s="35"/>
      <c r="ABC382" s="35"/>
      <c r="ABD382" s="35"/>
      <c r="ABE382" s="35"/>
      <c r="ABF382" s="35"/>
      <c r="ABG382" s="35"/>
      <c r="ABH382" s="35"/>
      <c r="ABI382" s="35"/>
      <c r="ABJ382" s="35"/>
      <c r="ABK382" s="35"/>
      <c r="ABL382" s="35"/>
      <c r="ABM382" s="35"/>
      <c r="ABN382" s="35"/>
      <c r="ABO382" s="35"/>
      <c r="ABP382" s="35"/>
      <c r="ABQ382" s="35"/>
      <c r="ABR382" s="35"/>
      <c r="ABS382" s="35"/>
      <c r="ABT382" s="35"/>
      <c r="ABU382" s="35">
        <v>40</v>
      </c>
      <c r="ABV382" s="35"/>
      <c r="ABW382" s="35"/>
      <c r="ABX382" s="35"/>
      <c r="ABY382" s="35"/>
      <c r="ABZ382" s="35"/>
      <c r="ACA382" s="35"/>
      <c r="ACB382" s="35"/>
      <c r="ACC382" s="35">
        <v>30</v>
      </c>
      <c r="ACD382" s="35"/>
      <c r="ACE382" s="35"/>
      <c r="ACF382" s="35"/>
      <c r="ACG382" s="35"/>
      <c r="ACH382" s="35"/>
      <c r="ACI382" s="35"/>
      <c r="ACJ382" s="35"/>
      <c r="ACK382" s="35"/>
      <c r="ACL382" s="35"/>
      <c r="ACM382" s="35"/>
      <c r="ACN382" s="35"/>
      <c r="ACO382" s="35"/>
      <c r="ACP382" s="35"/>
      <c r="ACQ382" s="35"/>
      <c r="ACR382" s="35"/>
      <c r="ACS382" s="35"/>
      <c r="ACT382" s="35"/>
      <c r="ACU382" s="35"/>
      <c r="ACV382" s="35"/>
      <c r="ACW382" s="35"/>
      <c r="ACX382" s="35"/>
      <c r="ACY382" s="35"/>
      <c r="ACZ382" s="35"/>
      <c r="ADA382" s="35"/>
      <c r="ADB382" s="35"/>
      <c r="ADC382" s="35"/>
      <c r="ADD382" s="35"/>
      <c r="ADE382" s="35"/>
      <c r="ADF382" s="35"/>
      <c r="ADG382" s="35"/>
      <c r="ADH382" s="35"/>
      <c r="ADI382" s="35"/>
      <c r="ADJ382" s="35"/>
      <c r="ADK382" s="35"/>
      <c r="ADL382" s="35"/>
      <c r="ADM382" s="35"/>
      <c r="ADN382" s="35"/>
      <c r="ADO382" s="35"/>
      <c r="ADP382" s="35"/>
      <c r="ADQ382" s="35"/>
      <c r="ADR382" s="35"/>
      <c r="ADS382" s="35"/>
      <c r="ADT382" s="35"/>
      <c r="ADU382" s="35"/>
      <c r="ADV382" s="35"/>
      <c r="ADW382" s="35"/>
      <c r="ADX382" s="35">
        <v>10</v>
      </c>
      <c r="ADY382" s="26">
        <f t="shared" si="15"/>
        <v>0</v>
      </c>
      <c r="ADZ382" s="5"/>
    </row>
    <row r="383" spans="1:806" s="33" customFormat="1" x14ac:dyDescent="0.2">
      <c r="A383" s="51" t="s">
        <v>18</v>
      </c>
      <c r="B383" s="65">
        <f t="shared" si="14"/>
        <v>0</v>
      </c>
      <c r="C383" s="57">
        <v>1</v>
      </c>
      <c r="D383" s="59">
        <v>44795</v>
      </c>
      <c r="E383" s="67">
        <v>45.84</v>
      </c>
      <c r="F383" s="67">
        <f t="shared" si="13"/>
        <v>0</v>
      </c>
      <c r="G383" s="6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>
        <v>1</v>
      </c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  <c r="AU383" s="35"/>
      <c r="AV383" s="35"/>
      <c r="AW383" s="35"/>
      <c r="AX383" s="35"/>
      <c r="AY383" s="35"/>
      <c r="AZ383" s="35"/>
      <c r="BA383" s="35"/>
      <c r="BB383" s="35"/>
      <c r="BC383" s="35"/>
      <c r="BD383" s="35"/>
      <c r="BE383" s="15"/>
      <c r="BF383" s="15"/>
      <c r="BG383" s="136"/>
      <c r="BH383" s="35"/>
      <c r="BI383" s="35"/>
      <c r="BJ383" s="35"/>
      <c r="BK383" s="35"/>
      <c r="BL383" s="35"/>
      <c r="BM383" s="35"/>
      <c r="BN383" s="35"/>
      <c r="BO383" s="35"/>
      <c r="BP383" s="35"/>
      <c r="BQ383" s="35"/>
      <c r="BR383" s="35"/>
      <c r="BS383" s="35"/>
      <c r="BT383" s="35"/>
      <c r="BU383" s="35"/>
      <c r="BV383" s="35"/>
      <c r="BW383" s="35"/>
      <c r="BX383" s="35"/>
      <c r="BY383" s="35"/>
      <c r="BZ383" s="35"/>
      <c r="CA383" s="35"/>
      <c r="CB383" s="35"/>
      <c r="CC383" s="35"/>
      <c r="CD383" s="35"/>
      <c r="CE383" s="35"/>
      <c r="CF383" s="35"/>
      <c r="CG383" s="35"/>
      <c r="CH383" s="35"/>
      <c r="CI383" s="35"/>
      <c r="CJ383" s="35"/>
      <c r="CK383" s="35"/>
      <c r="CL383" s="35"/>
      <c r="CM383" s="35"/>
      <c r="CN383" s="35"/>
      <c r="CO383" s="35"/>
      <c r="CP383" s="35"/>
      <c r="CQ383" s="35"/>
      <c r="CR383" s="35"/>
      <c r="CS383" s="35"/>
      <c r="CT383" s="35"/>
      <c r="CU383" s="35"/>
      <c r="CV383" s="35"/>
      <c r="CW383" s="35"/>
      <c r="CX383" s="35"/>
      <c r="CY383" s="35"/>
      <c r="CZ383" s="35"/>
      <c r="DA383" s="35"/>
      <c r="DB383" s="35"/>
      <c r="DC383" s="35"/>
      <c r="DD383" s="35"/>
      <c r="DE383" s="35"/>
      <c r="DF383" s="35"/>
      <c r="DG383" s="35"/>
      <c r="DH383" s="35"/>
      <c r="DI383" s="35"/>
      <c r="DJ383" s="35"/>
      <c r="DK383" s="35"/>
      <c r="DL383" s="35"/>
      <c r="DM383" s="35"/>
      <c r="DN383" s="35"/>
      <c r="DO383" s="35"/>
      <c r="DP383" s="35"/>
      <c r="DQ383" s="35"/>
      <c r="DR383" s="35"/>
      <c r="DS383" s="35"/>
      <c r="DT383" s="35"/>
      <c r="DU383" s="35"/>
      <c r="DV383" s="35"/>
      <c r="DW383" s="35"/>
      <c r="DX383" s="35"/>
      <c r="DY383" s="35"/>
      <c r="DZ383" s="35"/>
      <c r="EA383" s="35"/>
      <c r="EB383" s="35"/>
      <c r="EC383" s="35"/>
      <c r="ED383" s="35"/>
      <c r="EE383" s="35"/>
      <c r="EF383" s="35"/>
      <c r="EG383" s="35"/>
      <c r="EH383" s="35"/>
      <c r="EI383" s="35"/>
      <c r="EJ383" s="35"/>
      <c r="EK383" s="35"/>
      <c r="EL383" s="35"/>
      <c r="EM383" s="35"/>
      <c r="EN383" s="35"/>
      <c r="EO383" s="35"/>
      <c r="EP383" s="35"/>
      <c r="EQ383" s="35"/>
      <c r="ER383" s="35"/>
      <c r="ES383" s="35"/>
      <c r="ET383" s="35"/>
      <c r="EU383" s="35"/>
      <c r="EV383" s="35"/>
      <c r="EW383" s="35"/>
      <c r="EX383" s="35"/>
      <c r="EY383" s="35"/>
      <c r="EZ383" s="35"/>
      <c r="FA383" s="35"/>
      <c r="FB383" s="35"/>
      <c r="FC383" s="35"/>
      <c r="FD383" s="35"/>
      <c r="FE383" s="35"/>
      <c r="FF383" s="35"/>
      <c r="FG383" s="35"/>
      <c r="FH383" s="35"/>
      <c r="FI383" s="35"/>
      <c r="FJ383" s="35"/>
      <c r="FK383" s="35"/>
      <c r="FL383" s="35"/>
      <c r="FM383" s="35"/>
      <c r="FN383" s="35"/>
      <c r="FO383" s="35"/>
      <c r="FP383" s="35"/>
      <c r="FQ383" s="35"/>
      <c r="FR383" s="35"/>
      <c r="FS383" s="35"/>
      <c r="FT383" s="35"/>
      <c r="FU383" s="35"/>
      <c r="FV383" s="35"/>
      <c r="FW383" s="35"/>
      <c r="FX383" s="35"/>
      <c r="FY383" s="35"/>
      <c r="FZ383" s="35"/>
      <c r="GA383" s="35"/>
      <c r="GB383" s="35"/>
      <c r="GC383" s="35"/>
      <c r="GD383" s="35"/>
      <c r="GE383" s="35"/>
      <c r="GF383" s="35"/>
      <c r="GG383" s="35"/>
      <c r="GH383" s="35"/>
      <c r="GI383" s="35"/>
      <c r="GJ383" s="35"/>
      <c r="GK383" s="35"/>
      <c r="GL383" s="35"/>
      <c r="GM383" s="35"/>
      <c r="GN383" s="35"/>
      <c r="GO383" s="35"/>
      <c r="GP383" s="35"/>
      <c r="GQ383" s="35"/>
      <c r="GR383" s="35"/>
      <c r="GS383" s="35"/>
      <c r="GT383" s="35"/>
      <c r="GU383" s="35"/>
      <c r="GV383" s="35"/>
      <c r="GW383" s="35"/>
      <c r="GX383" s="35"/>
      <c r="GY383" s="35"/>
      <c r="GZ383" s="35"/>
      <c r="HA383" s="35"/>
      <c r="HB383" s="35"/>
      <c r="HC383" s="35"/>
      <c r="HD383" s="35"/>
      <c r="HE383" s="35"/>
      <c r="HF383" s="35"/>
      <c r="HG383" s="35"/>
      <c r="HH383" s="35"/>
      <c r="HI383" s="35"/>
      <c r="HJ383" s="35"/>
      <c r="HK383" s="35"/>
      <c r="HL383" s="35"/>
      <c r="HM383" s="35"/>
      <c r="HN383" s="35"/>
      <c r="HO383" s="35"/>
      <c r="HP383" s="35"/>
      <c r="HQ383" s="35"/>
      <c r="HR383" s="35"/>
      <c r="HS383" s="35"/>
      <c r="HT383" s="35"/>
      <c r="HU383" s="35"/>
      <c r="HV383" s="35"/>
      <c r="HW383" s="35"/>
      <c r="HX383" s="35"/>
      <c r="HY383" s="35"/>
      <c r="HZ383" s="35"/>
      <c r="IA383" s="35"/>
      <c r="IB383" s="35"/>
      <c r="IC383" s="35"/>
      <c r="ID383" s="35"/>
      <c r="IE383" s="35"/>
      <c r="IF383" s="35"/>
      <c r="IG383" s="35"/>
      <c r="IH383" s="35"/>
      <c r="II383" s="35"/>
      <c r="IJ383" s="35"/>
      <c r="IK383" s="35"/>
      <c r="IL383" s="35"/>
      <c r="IM383" s="35"/>
      <c r="IN383" s="35"/>
      <c r="IO383" s="35"/>
      <c r="IP383" s="35"/>
      <c r="IQ383" s="35"/>
      <c r="IR383" s="35"/>
      <c r="IS383" s="35"/>
      <c r="IT383" s="35"/>
      <c r="IU383" s="35"/>
      <c r="IV383" s="35"/>
      <c r="IW383" s="35"/>
      <c r="IX383" s="35"/>
      <c r="IY383" s="35"/>
      <c r="IZ383" s="35"/>
      <c r="JA383" s="35"/>
      <c r="JB383" s="35"/>
      <c r="JC383" s="35"/>
      <c r="JD383" s="35"/>
      <c r="JE383" s="35"/>
      <c r="JF383" s="35"/>
      <c r="JG383" s="35"/>
      <c r="JH383" s="35"/>
      <c r="JI383" s="35"/>
      <c r="JJ383" s="35"/>
      <c r="JK383" s="35"/>
      <c r="JL383" s="35"/>
      <c r="JM383" s="35"/>
      <c r="JN383" s="35"/>
      <c r="JO383" s="35"/>
      <c r="JP383" s="35"/>
      <c r="JQ383" s="35"/>
      <c r="JR383" s="35"/>
      <c r="JS383" s="35"/>
      <c r="JT383" s="35"/>
      <c r="JU383" s="35"/>
      <c r="JV383" s="35"/>
      <c r="JW383" s="35"/>
      <c r="JX383" s="35"/>
      <c r="JY383" s="35"/>
      <c r="JZ383" s="35"/>
      <c r="KA383" s="35"/>
      <c r="KB383" s="35"/>
      <c r="KC383" s="35"/>
      <c r="KD383" s="35"/>
      <c r="KE383" s="35"/>
      <c r="KF383" s="35"/>
      <c r="KG383" s="35"/>
      <c r="KH383" s="35"/>
      <c r="KI383" s="35"/>
      <c r="KJ383" s="35"/>
      <c r="KK383" s="35"/>
      <c r="KL383" s="35"/>
      <c r="KM383" s="35"/>
      <c r="KN383" s="35"/>
      <c r="KO383" s="35"/>
      <c r="KP383" s="35"/>
      <c r="KQ383" s="35"/>
      <c r="KR383" s="35"/>
      <c r="KS383" s="35"/>
      <c r="KT383" s="35"/>
      <c r="KU383" s="35"/>
      <c r="KV383" s="35"/>
      <c r="KW383" s="35"/>
      <c r="KX383" s="35"/>
      <c r="KY383" s="35"/>
      <c r="KZ383" s="35"/>
      <c r="LA383" s="35"/>
      <c r="LB383" s="35"/>
      <c r="LC383" s="35"/>
      <c r="LD383" s="35"/>
      <c r="LE383" s="35"/>
      <c r="LF383" s="35"/>
      <c r="LG383" s="35"/>
      <c r="LH383" s="35"/>
      <c r="LI383" s="35"/>
      <c r="LJ383" s="35"/>
      <c r="LK383" s="35"/>
      <c r="LL383" s="35"/>
      <c r="LM383" s="35"/>
      <c r="LN383" s="35"/>
      <c r="LO383" s="35"/>
      <c r="LP383" s="35"/>
      <c r="LQ383" s="35"/>
      <c r="LR383" s="35"/>
      <c r="LS383" s="35"/>
      <c r="LT383" s="35"/>
      <c r="LU383" s="35"/>
      <c r="LV383" s="35"/>
      <c r="LW383" s="35"/>
      <c r="LX383" s="35"/>
      <c r="LY383" s="35"/>
      <c r="LZ383" s="35"/>
      <c r="MA383" s="35"/>
      <c r="MB383" s="35"/>
      <c r="MC383" s="35"/>
      <c r="MD383" s="35"/>
      <c r="ME383" s="35"/>
      <c r="MF383" s="35"/>
      <c r="MG383" s="35"/>
      <c r="MH383" s="35"/>
      <c r="MI383" s="35"/>
      <c r="MJ383" s="35"/>
      <c r="MK383" s="35"/>
      <c r="ML383" s="35"/>
      <c r="MM383" s="35"/>
      <c r="MN383" s="35"/>
      <c r="MO383" s="35"/>
      <c r="MP383" s="35"/>
      <c r="MQ383" s="35"/>
      <c r="MR383" s="35"/>
      <c r="MS383" s="35"/>
      <c r="MT383" s="35"/>
      <c r="MU383" s="35"/>
      <c r="MV383" s="35"/>
      <c r="MW383" s="35"/>
      <c r="MX383" s="35"/>
      <c r="MY383" s="35"/>
      <c r="MZ383" s="35"/>
      <c r="NA383" s="35"/>
      <c r="NB383" s="35"/>
      <c r="NC383" s="35"/>
      <c r="ND383" s="35"/>
      <c r="NE383" s="35"/>
      <c r="NF383" s="35"/>
      <c r="NG383" s="35"/>
      <c r="NH383" s="35"/>
      <c r="NI383" s="35"/>
      <c r="NJ383" s="35"/>
      <c r="NK383" s="35"/>
      <c r="NL383" s="35"/>
      <c r="NM383" s="35"/>
      <c r="NN383" s="35"/>
      <c r="NO383" s="35"/>
      <c r="NP383" s="35"/>
      <c r="NQ383" s="35"/>
      <c r="NR383" s="35"/>
      <c r="NS383" s="35"/>
      <c r="NT383" s="35"/>
      <c r="NU383" s="35"/>
      <c r="NV383" s="35"/>
      <c r="NW383" s="35"/>
      <c r="NX383" s="35"/>
      <c r="NY383" s="35"/>
      <c r="NZ383" s="35"/>
      <c r="OA383" s="35"/>
      <c r="OB383" s="35"/>
      <c r="OC383" s="35"/>
      <c r="OD383" s="35"/>
      <c r="OE383" s="35"/>
      <c r="OF383" s="35"/>
      <c r="OG383" s="35"/>
      <c r="OH383" s="35"/>
      <c r="OI383" s="35"/>
      <c r="OJ383" s="35"/>
      <c r="OK383" s="35"/>
      <c r="OL383" s="35"/>
      <c r="OM383" s="35"/>
      <c r="ON383" s="35"/>
      <c r="OO383" s="35"/>
      <c r="OP383" s="35"/>
      <c r="OQ383" s="35"/>
      <c r="OR383" s="35"/>
      <c r="OS383" s="35"/>
      <c r="OT383" s="35"/>
      <c r="OU383" s="35"/>
      <c r="OV383" s="35"/>
      <c r="OW383" s="35"/>
      <c r="OX383" s="35"/>
      <c r="OY383" s="35"/>
      <c r="OZ383" s="35"/>
      <c r="PA383" s="35"/>
      <c r="PB383" s="35"/>
      <c r="PC383" s="35"/>
      <c r="PD383" s="35"/>
      <c r="PE383" s="35"/>
      <c r="PF383" s="35"/>
      <c r="PG383" s="35"/>
      <c r="PH383" s="35"/>
      <c r="PI383" s="35"/>
      <c r="PJ383" s="35"/>
      <c r="PK383" s="35"/>
      <c r="PL383" s="35"/>
      <c r="PM383" s="35"/>
      <c r="PN383" s="35"/>
      <c r="PO383" s="35"/>
      <c r="PP383" s="35"/>
      <c r="PQ383" s="35"/>
      <c r="PR383" s="35"/>
      <c r="PS383" s="35"/>
      <c r="PT383" s="35"/>
      <c r="PU383" s="35"/>
      <c r="PV383" s="35"/>
      <c r="PW383" s="35"/>
      <c r="PX383" s="35"/>
      <c r="PY383" s="35"/>
      <c r="PZ383" s="35"/>
      <c r="QA383" s="35"/>
      <c r="QB383" s="35"/>
      <c r="QC383" s="35"/>
      <c r="QD383" s="35"/>
      <c r="QE383" s="35"/>
      <c r="QF383" s="35"/>
      <c r="QG383" s="35"/>
      <c r="QH383" s="35"/>
      <c r="QI383" s="35"/>
      <c r="QJ383" s="35"/>
      <c r="QK383" s="35"/>
      <c r="QL383" s="35"/>
      <c r="QM383" s="35"/>
      <c r="QN383" s="35"/>
      <c r="QO383" s="35"/>
      <c r="QP383" s="35"/>
      <c r="QQ383" s="35"/>
      <c r="QR383" s="35"/>
      <c r="QS383" s="35"/>
      <c r="QT383" s="35"/>
      <c r="QU383" s="35"/>
      <c r="QV383" s="35"/>
      <c r="QW383" s="35"/>
      <c r="QX383" s="35"/>
      <c r="QY383" s="35"/>
      <c r="QZ383" s="35"/>
      <c r="RA383" s="35"/>
      <c r="RB383" s="35"/>
      <c r="RC383" s="35"/>
      <c r="RD383" s="35"/>
      <c r="RE383" s="35"/>
      <c r="RF383" s="35"/>
      <c r="RG383" s="35"/>
      <c r="RH383" s="35"/>
      <c r="RI383" s="35"/>
      <c r="RJ383" s="35"/>
      <c r="RK383" s="35"/>
      <c r="RL383" s="35"/>
      <c r="RM383" s="35"/>
      <c r="RN383" s="35"/>
      <c r="RO383" s="35"/>
      <c r="RP383" s="35"/>
      <c r="RQ383" s="35"/>
      <c r="RR383" s="35"/>
      <c r="RS383" s="35"/>
      <c r="RT383" s="35"/>
      <c r="RU383" s="35"/>
      <c r="RV383" s="35"/>
      <c r="RW383" s="35"/>
      <c r="RX383" s="35"/>
      <c r="RY383" s="35"/>
      <c r="RZ383" s="35"/>
      <c r="SA383" s="35"/>
      <c r="SB383" s="35"/>
      <c r="SC383" s="35"/>
      <c r="SD383" s="35"/>
      <c r="SE383" s="35"/>
      <c r="SF383" s="35"/>
      <c r="SG383" s="35"/>
      <c r="SH383" s="35"/>
      <c r="SI383" s="35"/>
      <c r="SJ383" s="35"/>
      <c r="SK383" s="35"/>
      <c r="SL383" s="35"/>
      <c r="SM383" s="35"/>
      <c r="SN383" s="35"/>
      <c r="SO383" s="35"/>
      <c r="SP383" s="35"/>
      <c r="SQ383" s="35"/>
      <c r="SR383" s="35"/>
      <c r="SS383" s="35"/>
      <c r="ST383" s="35"/>
      <c r="SU383" s="35"/>
      <c r="SV383" s="35"/>
      <c r="SW383" s="35"/>
      <c r="SX383" s="35"/>
      <c r="SY383" s="35"/>
      <c r="SZ383" s="35"/>
      <c r="TA383" s="35"/>
      <c r="TB383" s="35"/>
      <c r="TC383" s="35"/>
      <c r="TD383" s="35"/>
      <c r="TE383" s="35"/>
      <c r="TF383" s="35"/>
      <c r="TG383" s="35"/>
      <c r="TH383" s="35"/>
      <c r="TI383" s="35"/>
      <c r="TJ383" s="35"/>
      <c r="TK383" s="35"/>
      <c r="TL383" s="35"/>
      <c r="TM383" s="35"/>
      <c r="TN383" s="35"/>
      <c r="TO383" s="35"/>
      <c r="TP383" s="35"/>
      <c r="TQ383" s="35"/>
      <c r="TR383" s="35"/>
      <c r="TS383" s="35"/>
      <c r="TT383" s="35"/>
      <c r="TU383" s="35"/>
      <c r="TV383" s="35"/>
      <c r="TW383" s="35"/>
      <c r="TX383" s="35"/>
      <c r="TY383" s="35"/>
      <c r="TZ383" s="35"/>
      <c r="UA383" s="35"/>
      <c r="UB383" s="35"/>
      <c r="UC383" s="35"/>
      <c r="UD383" s="35"/>
      <c r="UE383" s="35"/>
      <c r="UF383" s="35"/>
      <c r="UG383" s="35"/>
      <c r="UH383" s="35"/>
      <c r="UI383" s="35"/>
      <c r="UJ383" s="35"/>
      <c r="UK383" s="35"/>
      <c r="UL383" s="35"/>
      <c r="UM383" s="35"/>
      <c r="UN383" s="35"/>
      <c r="UO383" s="35"/>
      <c r="UP383" s="35"/>
      <c r="UQ383" s="35"/>
      <c r="UR383" s="35"/>
      <c r="US383" s="35"/>
      <c r="UT383" s="35"/>
      <c r="UU383" s="35"/>
      <c r="UV383" s="35"/>
      <c r="UW383" s="35"/>
      <c r="UX383" s="35"/>
      <c r="UY383" s="35"/>
      <c r="UZ383" s="35"/>
      <c r="VA383" s="35"/>
      <c r="VB383" s="35"/>
      <c r="VC383" s="35"/>
      <c r="VD383" s="35"/>
      <c r="VE383" s="35"/>
      <c r="VF383" s="35"/>
      <c r="VG383" s="35"/>
      <c r="VH383" s="35"/>
      <c r="VI383" s="35"/>
      <c r="VJ383" s="35"/>
      <c r="VK383" s="35"/>
      <c r="VL383" s="35"/>
      <c r="VM383" s="35"/>
      <c r="VN383" s="35"/>
      <c r="VO383" s="35"/>
      <c r="VP383" s="35"/>
      <c r="VQ383" s="35"/>
      <c r="VR383" s="35"/>
      <c r="VS383" s="35"/>
      <c r="VT383" s="35"/>
      <c r="VU383" s="35"/>
      <c r="VV383" s="35"/>
      <c r="VW383" s="35"/>
      <c r="VX383" s="35"/>
      <c r="VY383" s="35"/>
      <c r="VZ383" s="35"/>
      <c r="WA383" s="35"/>
      <c r="WB383" s="35"/>
      <c r="WC383" s="35"/>
      <c r="WD383" s="35"/>
      <c r="WE383" s="35"/>
      <c r="WF383" s="35"/>
      <c r="WG383" s="35"/>
      <c r="WH383" s="35"/>
      <c r="WI383" s="35"/>
      <c r="WJ383" s="35"/>
      <c r="WK383" s="35"/>
      <c r="WL383" s="35"/>
      <c r="WM383" s="35"/>
      <c r="WN383" s="35"/>
      <c r="WO383" s="35"/>
      <c r="WP383" s="35"/>
      <c r="WQ383" s="35"/>
      <c r="WR383" s="35"/>
      <c r="WS383" s="35"/>
      <c r="WT383" s="35"/>
      <c r="WU383" s="35"/>
      <c r="WV383" s="35"/>
      <c r="WW383" s="35"/>
      <c r="WX383" s="35"/>
      <c r="WY383" s="35"/>
      <c r="WZ383" s="35"/>
      <c r="XA383" s="35"/>
      <c r="XB383" s="35"/>
      <c r="XC383" s="35"/>
      <c r="XD383" s="35"/>
      <c r="XE383" s="35"/>
      <c r="XF383" s="35"/>
      <c r="XG383" s="35"/>
      <c r="XH383" s="35"/>
      <c r="XI383" s="35"/>
      <c r="XJ383" s="35"/>
      <c r="XK383" s="35"/>
      <c r="XL383" s="35"/>
      <c r="XM383" s="35"/>
      <c r="XN383" s="35"/>
      <c r="XO383" s="35"/>
      <c r="XP383" s="35"/>
      <c r="XQ383" s="35"/>
      <c r="XR383" s="35"/>
      <c r="XS383" s="35"/>
      <c r="XT383" s="35"/>
      <c r="XU383" s="35"/>
      <c r="XV383" s="35"/>
      <c r="XW383" s="35"/>
      <c r="XX383" s="35"/>
      <c r="XY383" s="35"/>
      <c r="XZ383" s="35"/>
      <c r="YA383" s="35"/>
      <c r="YB383" s="35"/>
      <c r="YC383" s="35"/>
      <c r="YD383" s="35"/>
      <c r="YE383" s="35"/>
      <c r="YF383" s="35"/>
      <c r="YG383" s="35"/>
      <c r="YH383" s="35"/>
      <c r="YI383" s="35"/>
      <c r="YJ383" s="35"/>
      <c r="YK383" s="35"/>
      <c r="YL383" s="35"/>
      <c r="YM383" s="35"/>
      <c r="YN383" s="35"/>
      <c r="YO383" s="35"/>
      <c r="YP383" s="35"/>
      <c r="YQ383" s="35"/>
      <c r="YR383" s="35"/>
      <c r="YS383" s="35"/>
      <c r="YT383" s="35"/>
      <c r="YU383" s="35"/>
      <c r="YV383" s="35"/>
      <c r="YW383" s="35"/>
      <c r="YX383" s="35"/>
      <c r="YY383" s="35"/>
      <c r="YZ383" s="35"/>
      <c r="ZA383" s="35"/>
      <c r="ZB383" s="35"/>
      <c r="ZC383" s="35"/>
      <c r="ZD383" s="35"/>
      <c r="ZE383" s="35"/>
      <c r="ZF383" s="35"/>
      <c r="ZG383" s="35"/>
      <c r="ZH383" s="35"/>
      <c r="ZI383" s="35"/>
      <c r="ZJ383" s="35"/>
      <c r="ZK383" s="35"/>
      <c r="ZL383" s="35"/>
      <c r="ZM383" s="35"/>
      <c r="ZN383" s="35"/>
      <c r="ZO383" s="35"/>
      <c r="ZP383" s="35"/>
      <c r="ZQ383" s="35"/>
      <c r="ZR383" s="35"/>
      <c r="ZS383" s="35"/>
      <c r="ZT383" s="35"/>
      <c r="ZU383" s="35"/>
      <c r="ZV383" s="35"/>
      <c r="ZW383" s="35"/>
      <c r="ZX383" s="35"/>
      <c r="ZY383" s="35"/>
      <c r="ZZ383" s="35"/>
      <c r="AAA383" s="35"/>
      <c r="AAB383" s="35"/>
      <c r="AAC383" s="35"/>
      <c r="AAD383" s="35"/>
      <c r="AAE383" s="35"/>
      <c r="AAF383" s="35"/>
      <c r="AAG383" s="35"/>
      <c r="AAH383" s="35"/>
      <c r="AAI383" s="35"/>
      <c r="AAJ383" s="35"/>
      <c r="AAK383" s="35"/>
      <c r="AAL383" s="35"/>
      <c r="AAM383" s="35"/>
      <c r="AAN383" s="35"/>
      <c r="AAO383" s="35"/>
      <c r="AAP383" s="35"/>
      <c r="AAQ383" s="35"/>
      <c r="AAR383" s="35"/>
      <c r="AAS383" s="35"/>
      <c r="AAT383" s="35"/>
      <c r="AAU383" s="35"/>
      <c r="AAV383" s="35"/>
      <c r="AAW383" s="35"/>
      <c r="AAX383" s="35"/>
      <c r="AAY383" s="35"/>
      <c r="AAZ383" s="35"/>
      <c r="ABA383" s="35"/>
      <c r="ABB383" s="35"/>
      <c r="ABC383" s="35"/>
      <c r="ABD383" s="35"/>
      <c r="ABE383" s="35"/>
      <c r="ABF383" s="35"/>
      <c r="ABG383" s="35"/>
      <c r="ABH383" s="35"/>
      <c r="ABI383" s="35"/>
      <c r="ABJ383" s="35"/>
      <c r="ABK383" s="35"/>
      <c r="ABL383" s="35"/>
      <c r="ABM383" s="35"/>
      <c r="ABN383" s="35"/>
      <c r="ABO383" s="35">
        <v>1</v>
      </c>
      <c r="ABP383" s="35"/>
      <c r="ABQ383" s="35"/>
      <c r="ABR383" s="35"/>
      <c r="ABS383" s="35"/>
      <c r="ABT383" s="35"/>
      <c r="ABU383" s="35"/>
      <c r="ABV383" s="35"/>
      <c r="ABW383" s="35"/>
      <c r="ABX383" s="35"/>
      <c r="ABY383" s="35"/>
      <c r="ABZ383" s="35"/>
      <c r="ACA383" s="35"/>
      <c r="ACB383" s="35"/>
      <c r="ACC383" s="35"/>
      <c r="ACD383" s="35"/>
      <c r="ACE383" s="35"/>
      <c r="ACF383" s="35"/>
      <c r="ACG383" s="35"/>
      <c r="ACH383" s="35"/>
      <c r="ACI383" s="35"/>
      <c r="ACJ383" s="35"/>
      <c r="ACK383" s="35"/>
      <c r="ACL383" s="35"/>
      <c r="ACM383" s="35"/>
      <c r="ACN383" s="35"/>
      <c r="ACO383" s="35"/>
      <c r="ACP383" s="35"/>
      <c r="ACQ383" s="35"/>
      <c r="ACR383" s="35"/>
      <c r="ACS383" s="35"/>
      <c r="ACT383" s="35"/>
      <c r="ACU383" s="35"/>
      <c r="ACV383" s="35"/>
      <c r="ACW383" s="35"/>
      <c r="ACX383" s="35"/>
      <c r="ACY383" s="35"/>
      <c r="ACZ383" s="35"/>
      <c r="ADA383" s="35"/>
      <c r="ADB383" s="35"/>
      <c r="ADC383" s="35"/>
      <c r="ADD383" s="35"/>
      <c r="ADE383" s="35"/>
      <c r="ADF383" s="35"/>
      <c r="ADG383" s="35"/>
      <c r="ADH383" s="35"/>
      <c r="ADI383" s="35"/>
      <c r="ADJ383" s="35"/>
      <c r="ADK383" s="35"/>
      <c r="ADL383" s="35"/>
      <c r="ADM383" s="35"/>
      <c r="ADN383" s="35"/>
      <c r="ADO383" s="35"/>
      <c r="ADP383" s="35"/>
      <c r="ADQ383" s="35"/>
      <c r="ADR383" s="35"/>
      <c r="ADS383" s="35"/>
      <c r="ADT383" s="35"/>
      <c r="ADU383" s="35"/>
      <c r="ADV383" s="35"/>
      <c r="ADW383" s="35"/>
      <c r="ADX383" s="35"/>
      <c r="ADY383" s="26">
        <f t="shared" si="15"/>
        <v>0</v>
      </c>
      <c r="ADZ383" s="5"/>
    </row>
    <row r="384" spans="1:806" s="33" customFormat="1" x14ac:dyDescent="0.2">
      <c r="A384" s="51" t="s">
        <v>18</v>
      </c>
      <c r="B384" s="65">
        <f t="shared" si="14"/>
        <v>0</v>
      </c>
      <c r="C384" s="57">
        <v>10</v>
      </c>
      <c r="D384" s="59">
        <v>44795</v>
      </c>
      <c r="E384" s="67">
        <v>43.55</v>
      </c>
      <c r="F384" s="67">
        <f t="shared" si="13"/>
        <v>0</v>
      </c>
      <c r="G384" s="6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  <c r="AU384" s="35"/>
      <c r="AV384" s="35"/>
      <c r="AW384" s="35"/>
      <c r="AX384" s="35"/>
      <c r="AY384" s="35"/>
      <c r="AZ384" s="35"/>
      <c r="BA384" s="35"/>
      <c r="BB384" s="35"/>
      <c r="BC384" s="35"/>
      <c r="BD384" s="35"/>
      <c r="BE384" s="15"/>
      <c r="BF384" s="15"/>
      <c r="BG384" s="136"/>
      <c r="BH384" s="35"/>
      <c r="BI384" s="35"/>
      <c r="BJ384" s="35"/>
      <c r="BK384" s="35"/>
      <c r="BL384" s="35"/>
      <c r="BM384" s="35"/>
      <c r="BN384" s="35"/>
      <c r="BO384" s="35"/>
      <c r="BP384" s="35"/>
      <c r="BQ384" s="35"/>
      <c r="BR384" s="35"/>
      <c r="BS384" s="35"/>
      <c r="BT384" s="35"/>
      <c r="BU384" s="35"/>
      <c r="BV384" s="35"/>
      <c r="BW384" s="35"/>
      <c r="BX384" s="35"/>
      <c r="BY384" s="35"/>
      <c r="BZ384" s="35"/>
      <c r="CA384" s="35"/>
      <c r="CB384" s="35"/>
      <c r="CC384" s="35"/>
      <c r="CD384" s="35"/>
      <c r="CE384" s="35"/>
      <c r="CF384" s="35"/>
      <c r="CG384" s="35"/>
      <c r="CH384" s="35"/>
      <c r="CI384" s="35"/>
      <c r="CJ384" s="35"/>
      <c r="CK384" s="35"/>
      <c r="CL384" s="35"/>
      <c r="CM384" s="35"/>
      <c r="CN384" s="35"/>
      <c r="CO384" s="35"/>
      <c r="CP384" s="35"/>
      <c r="CQ384" s="35"/>
      <c r="CR384" s="35"/>
      <c r="CS384" s="35"/>
      <c r="CT384" s="35"/>
      <c r="CU384" s="35"/>
      <c r="CV384" s="35"/>
      <c r="CW384" s="35"/>
      <c r="CX384" s="35"/>
      <c r="CY384" s="35"/>
      <c r="CZ384" s="35"/>
      <c r="DA384" s="35"/>
      <c r="DB384" s="35"/>
      <c r="DC384" s="35"/>
      <c r="DD384" s="35"/>
      <c r="DE384" s="35"/>
      <c r="DF384" s="35"/>
      <c r="DG384" s="35"/>
      <c r="DH384" s="35"/>
      <c r="DI384" s="35"/>
      <c r="DJ384" s="35"/>
      <c r="DK384" s="35"/>
      <c r="DL384" s="35"/>
      <c r="DM384" s="35"/>
      <c r="DN384" s="35"/>
      <c r="DO384" s="35"/>
      <c r="DP384" s="35"/>
      <c r="DQ384" s="35"/>
      <c r="DR384" s="35"/>
      <c r="DS384" s="35"/>
      <c r="DT384" s="35"/>
      <c r="DU384" s="35"/>
      <c r="DV384" s="35"/>
      <c r="DW384" s="35"/>
      <c r="DX384" s="35"/>
      <c r="DY384" s="35"/>
      <c r="DZ384" s="35"/>
      <c r="EA384" s="35"/>
      <c r="EB384" s="35"/>
      <c r="EC384" s="35"/>
      <c r="ED384" s="35"/>
      <c r="EE384" s="35"/>
      <c r="EF384" s="35"/>
      <c r="EG384" s="35"/>
      <c r="EH384" s="35"/>
      <c r="EI384" s="35"/>
      <c r="EJ384" s="35"/>
      <c r="EK384" s="35"/>
      <c r="EL384" s="35"/>
      <c r="EM384" s="35"/>
      <c r="EN384" s="35"/>
      <c r="EO384" s="35"/>
      <c r="EP384" s="35"/>
      <c r="EQ384" s="35"/>
      <c r="ER384" s="35"/>
      <c r="ES384" s="35"/>
      <c r="ET384" s="35"/>
      <c r="EU384" s="35"/>
      <c r="EV384" s="35"/>
      <c r="EW384" s="35"/>
      <c r="EX384" s="35"/>
      <c r="EY384" s="35"/>
      <c r="EZ384" s="35"/>
      <c r="FA384" s="35"/>
      <c r="FB384" s="35"/>
      <c r="FC384" s="35"/>
      <c r="FD384" s="35"/>
      <c r="FE384" s="35"/>
      <c r="FF384" s="35"/>
      <c r="FG384" s="35"/>
      <c r="FH384" s="35"/>
      <c r="FI384" s="35"/>
      <c r="FJ384" s="35"/>
      <c r="FK384" s="35"/>
      <c r="FL384" s="35"/>
      <c r="FM384" s="35"/>
      <c r="FN384" s="35"/>
      <c r="FO384" s="35"/>
      <c r="FP384" s="35"/>
      <c r="FQ384" s="35"/>
      <c r="FR384" s="35"/>
      <c r="FS384" s="35"/>
      <c r="FT384" s="35"/>
      <c r="FU384" s="35"/>
      <c r="FV384" s="35"/>
      <c r="FW384" s="35"/>
      <c r="FX384" s="35"/>
      <c r="FY384" s="35"/>
      <c r="FZ384" s="35"/>
      <c r="GA384" s="35"/>
      <c r="GB384" s="35"/>
      <c r="GC384" s="35"/>
      <c r="GD384" s="35"/>
      <c r="GE384" s="35"/>
      <c r="GF384" s="35"/>
      <c r="GG384" s="35"/>
      <c r="GH384" s="35"/>
      <c r="GI384" s="35"/>
      <c r="GJ384" s="35"/>
      <c r="GK384" s="35"/>
      <c r="GL384" s="35"/>
      <c r="GM384" s="35"/>
      <c r="GN384" s="35"/>
      <c r="GO384" s="35"/>
      <c r="GP384" s="35"/>
      <c r="GQ384" s="35"/>
      <c r="GR384" s="35"/>
      <c r="GS384" s="35"/>
      <c r="GT384" s="35"/>
      <c r="GU384" s="35"/>
      <c r="GV384" s="35"/>
      <c r="GW384" s="35"/>
      <c r="GX384" s="35"/>
      <c r="GY384" s="35"/>
      <c r="GZ384" s="35"/>
      <c r="HA384" s="35"/>
      <c r="HB384" s="35"/>
      <c r="HC384" s="35"/>
      <c r="HD384" s="35"/>
      <c r="HE384" s="35"/>
      <c r="HF384" s="35"/>
      <c r="HG384" s="35"/>
      <c r="HH384" s="35"/>
      <c r="HI384" s="35"/>
      <c r="HJ384" s="35"/>
      <c r="HK384" s="35"/>
      <c r="HL384" s="35"/>
      <c r="HM384" s="35"/>
      <c r="HN384" s="35"/>
      <c r="HO384" s="35"/>
      <c r="HP384" s="35"/>
      <c r="HQ384" s="35"/>
      <c r="HR384" s="35"/>
      <c r="HS384" s="35"/>
      <c r="HT384" s="35"/>
      <c r="HU384" s="35"/>
      <c r="HV384" s="35"/>
      <c r="HW384" s="35"/>
      <c r="HX384" s="35"/>
      <c r="HY384" s="35"/>
      <c r="HZ384" s="35"/>
      <c r="IA384" s="35"/>
      <c r="IB384" s="35"/>
      <c r="IC384" s="35"/>
      <c r="ID384" s="35"/>
      <c r="IE384" s="35"/>
      <c r="IF384" s="35"/>
      <c r="IG384" s="35"/>
      <c r="IH384" s="35"/>
      <c r="II384" s="35"/>
      <c r="IJ384" s="35"/>
      <c r="IK384" s="35"/>
      <c r="IL384" s="35"/>
      <c r="IM384" s="35"/>
      <c r="IN384" s="35"/>
      <c r="IO384" s="35"/>
      <c r="IP384" s="35"/>
      <c r="IQ384" s="35"/>
      <c r="IR384" s="35"/>
      <c r="IS384" s="35"/>
      <c r="IT384" s="35"/>
      <c r="IU384" s="35"/>
      <c r="IV384" s="35"/>
      <c r="IW384" s="35"/>
      <c r="IX384" s="35"/>
      <c r="IY384" s="35"/>
      <c r="IZ384" s="35"/>
      <c r="JA384" s="35"/>
      <c r="JB384" s="35"/>
      <c r="JC384" s="35"/>
      <c r="JD384" s="35"/>
      <c r="JE384" s="35"/>
      <c r="JF384" s="35"/>
      <c r="JG384" s="35"/>
      <c r="JH384" s="35"/>
      <c r="JI384" s="35"/>
      <c r="JJ384" s="35"/>
      <c r="JK384" s="35"/>
      <c r="JL384" s="35"/>
      <c r="JM384" s="35"/>
      <c r="JN384" s="35"/>
      <c r="JO384" s="35"/>
      <c r="JP384" s="35"/>
      <c r="JQ384" s="35"/>
      <c r="JR384" s="35"/>
      <c r="JS384" s="35"/>
      <c r="JT384" s="35"/>
      <c r="JU384" s="35"/>
      <c r="JV384" s="35"/>
      <c r="JW384" s="35"/>
      <c r="JX384" s="35"/>
      <c r="JY384" s="35"/>
      <c r="JZ384" s="35"/>
      <c r="KA384" s="35"/>
      <c r="KB384" s="35"/>
      <c r="KC384" s="35"/>
      <c r="KD384" s="35"/>
      <c r="KE384" s="35"/>
      <c r="KF384" s="35"/>
      <c r="KG384" s="35"/>
      <c r="KH384" s="35"/>
      <c r="KI384" s="35"/>
      <c r="KJ384" s="35"/>
      <c r="KK384" s="35"/>
      <c r="KL384" s="35"/>
      <c r="KM384" s="35"/>
      <c r="KN384" s="35"/>
      <c r="KO384" s="35"/>
      <c r="KP384" s="35"/>
      <c r="KQ384" s="35"/>
      <c r="KR384" s="35"/>
      <c r="KS384" s="35"/>
      <c r="KT384" s="35"/>
      <c r="KU384" s="35"/>
      <c r="KV384" s="35"/>
      <c r="KW384" s="35"/>
      <c r="KX384" s="35"/>
      <c r="KY384" s="35"/>
      <c r="KZ384" s="35"/>
      <c r="LA384" s="35"/>
      <c r="LB384" s="35"/>
      <c r="LC384" s="35"/>
      <c r="LD384" s="35"/>
      <c r="LE384" s="35"/>
      <c r="LF384" s="35"/>
      <c r="LG384" s="35"/>
      <c r="LH384" s="35"/>
      <c r="LI384" s="35"/>
      <c r="LJ384" s="35"/>
      <c r="LK384" s="35"/>
      <c r="LL384" s="35"/>
      <c r="LM384" s="35"/>
      <c r="LN384" s="35"/>
      <c r="LO384" s="35"/>
      <c r="LP384" s="35"/>
      <c r="LQ384" s="35"/>
      <c r="LR384" s="35"/>
      <c r="LS384" s="35"/>
      <c r="LT384" s="35"/>
      <c r="LU384" s="35"/>
      <c r="LV384" s="35"/>
      <c r="LW384" s="35"/>
      <c r="LX384" s="35"/>
      <c r="LY384" s="35"/>
      <c r="LZ384" s="35"/>
      <c r="MA384" s="35"/>
      <c r="MB384" s="35"/>
      <c r="MC384" s="35"/>
      <c r="MD384" s="35"/>
      <c r="ME384" s="35"/>
      <c r="MF384" s="35"/>
      <c r="MG384" s="35"/>
      <c r="MH384" s="35"/>
      <c r="MI384" s="35"/>
      <c r="MJ384" s="35"/>
      <c r="MK384" s="35"/>
      <c r="ML384" s="35"/>
      <c r="MM384" s="35"/>
      <c r="MN384" s="35"/>
      <c r="MO384" s="35"/>
      <c r="MP384" s="35"/>
      <c r="MQ384" s="35"/>
      <c r="MR384" s="35"/>
      <c r="MS384" s="35"/>
      <c r="MT384" s="35"/>
      <c r="MU384" s="35"/>
      <c r="MV384" s="35"/>
      <c r="MW384" s="35"/>
      <c r="MX384" s="35"/>
      <c r="MY384" s="35"/>
      <c r="MZ384" s="35"/>
      <c r="NA384" s="35"/>
      <c r="NB384" s="35"/>
      <c r="NC384" s="35"/>
      <c r="ND384" s="35"/>
      <c r="NE384" s="35"/>
      <c r="NF384" s="35"/>
      <c r="NG384" s="35"/>
      <c r="NH384" s="35"/>
      <c r="NI384" s="35"/>
      <c r="NJ384" s="35"/>
      <c r="NK384" s="35"/>
      <c r="NL384" s="35"/>
      <c r="NM384" s="35"/>
      <c r="NN384" s="35"/>
      <c r="NO384" s="35"/>
      <c r="NP384" s="35"/>
      <c r="NQ384" s="35"/>
      <c r="NR384" s="35"/>
      <c r="NS384" s="35"/>
      <c r="NT384" s="35"/>
      <c r="NU384" s="35"/>
      <c r="NV384" s="35"/>
      <c r="NW384" s="35"/>
      <c r="NX384" s="35"/>
      <c r="NY384" s="35"/>
      <c r="NZ384" s="35"/>
      <c r="OA384" s="35">
        <v>50</v>
      </c>
      <c r="OB384" s="35"/>
      <c r="OC384" s="35"/>
      <c r="OD384" s="35"/>
      <c r="OE384" s="35"/>
      <c r="OF384" s="35"/>
      <c r="OG384" s="35"/>
      <c r="OH384" s="35"/>
      <c r="OI384" s="35"/>
      <c r="OJ384" s="35"/>
      <c r="OK384" s="35"/>
      <c r="OL384" s="35"/>
      <c r="OM384" s="35"/>
      <c r="ON384" s="35"/>
      <c r="OO384" s="35"/>
      <c r="OP384" s="35"/>
      <c r="OQ384" s="35"/>
      <c r="OR384" s="35"/>
      <c r="OS384" s="35"/>
      <c r="OT384" s="35"/>
      <c r="OU384" s="35"/>
      <c r="OV384" s="35"/>
      <c r="OW384" s="35"/>
      <c r="OX384" s="35"/>
      <c r="OY384" s="35"/>
      <c r="OZ384" s="35"/>
      <c r="PA384" s="35"/>
      <c r="PB384" s="35"/>
      <c r="PC384" s="35"/>
      <c r="PD384" s="35"/>
      <c r="PE384" s="35"/>
      <c r="PF384" s="35"/>
      <c r="PG384" s="35"/>
      <c r="PH384" s="35"/>
      <c r="PI384" s="35"/>
      <c r="PJ384" s="35"/>
      <c r="PK384" s="35"/>
      <c r="PL384" s="35"/>
      <c r="PM384" s="35"/>
      <c r="PN384" s="35"/>
      <c r="PO384" s="35"/>
      <c r="PP384" s="35"/>
      <c r="PQ384" s="35"/>
      <c r="PR384" s="35"/>
      <c r="PS384" s="35"/>
      <c r="PT384" s="35"/>
      <c r="PU384" s="35"/>
      <c r="PV384" s="35"/>
      <c r="PW384" s="35"/>
      <c r="PX384" s="35"/>
      <c r="PY384" s="35"/>
      <c r="PZ384" s="35"/>
      <c r="QA384" s="35"/>
      <c r="QB384" s="35"/>
      <c r="QC384" s="35"/>
      <c r="QD384" s="35"/>
      <c r="QE384" s="35"/>
      <c r="QF384" s="35">
        <v>10</v>
      </c>
      <c r="QG384" s="35"/>
      <c r="QH384" s="35"/>
      <c r="QI384" s="35"/>
      <c r="QJ384" s="35"/>
      <c r="QK384" s="35"/>
      <c r="QL384" s="35"/>
      <c r="QM384" s="35"/>
      <c r="QN384" s="35"/>
      <c r="QO384" s="35"/>
      <c r="QP384" s="35"/>
      <c r="QQ384" s="35"/>
      <c r="QR384" s="35"/>
      <c r="QS384" s="35"/>
      <c r="QT384" s="35"/>
      <c r="QU384" s="35"/>
      <c r="QV384" s="35"/>
      <c r="QW384" s="35"/>
      <c r="QX384" s="35"/>
      <c r="QY384" s="35"/>
      <c r="QZ384" s="35"/>
      <c r="RA384" s="35"/>
      <c r="RB384" s="35"/>
      <c r="RC384" s="35"/>
      <c r="RD384" s="35"/>
      <c r="RE384" s="35"/>
      <c r="RF384" s="35"/>
      <c r="RG384" s="35"/>
      <c r="RH384" s="35"/>
      <c r="RI384" s="35"/>
      <c r="RJ384" s="35"/>
      <c r="RK384" s="35"/>
      <c r="RL384" s="35"/>
      <c r="RM384" s="35"/>
      <c r="RN384" s="35"/>
      <c r="RO384" s="35"/>
      <c r="RP384" s="35"/>
      <c r="RQ384" s="35"/>
      <c r="RR384" s="35">
        <v>10</v>
      </c>
      <c r="RS384" s="35"/>
      <c r="RT384" s="35"/>
      <c r="RU384" s="35"/>
      <c r="RV384" s="35"/>
      <c r="RW384" s="35"/>
      <c r="RX384" s="35"/>
      <c r="RY384" s="35"/>
      <c r="RZ384" s="35"/>
      <c r="SA384" s="35"/>
      <c r="SB384" s="35"/>
      <c r="SC384" s="35"/>
      <c r="SD384" s="35"/>
      <c r="SE384" s="35"/>
      <c r="SF384" s="35"/>
      <c r="SG384" s="35"/>
      <c r="SH384" s="35"/>
      <c r="SI384" s="35"/>
      <c r="SJ384" s="35"/>
      <c r="SK384" s="35"/>
      <c r="SL384" s="35"/>
      <c r="SM384" s="35"/>
      <c r="SN384" s="35">
        <v>2</v>
      </c>
      <c r="SO384" s="35"/>
      <c r="SP384" s="35"/>
      <c r="SQ384" s="35"/>
      <c r="SR384" s="35"/>
      <c r="SS384" s="35"/>
      <c r="ST384" s="35"/>
      <c r="SU384" s="35"/>
      <c r="SV384" s="35"/>
      <c r="SW384" s="35"/>
      <c r="SX384" s="35"/>
      <c r="SY384" s="35"/>
      <c r="SZ384" s="35"/>
      <c r="TA384" s="35"/>
      <c r="TB384" s="35">
        <v>2</v>
      </c>
      <c r="TC384" s="35"/>
      <c r="TD384" s="35"/>
      <c r="TE384" s="35"/>
      <c r="TF384" s="35"/>
      <c r="TG384" s="35"/>
      <c r="TH384" s="35"/>
      <c r="TI384" s="35"/>
      <c r="TJ384" s="35"/>
      <c r="TK384" s="35"/>
      <c r="TL384" s="35"/>
      <c r="TM384" s="35"/>
      <c r="TN384" s="35"/>
      <c r="TO384" s="35"/>
      <c r="TP384" s="35"/>
      <c r="TQ384" s="35"/>
      <c r="TR384" s="35"/>
      <c r="TS384" s="35"/>
      <c r="TT384" s="35"/>
      <c r="TU384" s="35"/>
      <c r="TV384" s="35"/>
      <c r="TW384" s="35"/>
      <c r="TX384" s="35"/>
      <c r="TY384" s="35"/>
      <c r="TZ384" s="35"/>
      <c r="UA384" s="35"/>
      <c r="UB384" s="35"/>
      <c r="UC384" s="35"/>
      <c r="UD384" s="35"/>
      <c r="UE384" s="35"/>
      <c r="UF384" s="35"/>
      <c r="UG384" s="35"/>
      <c r="UH384" s="35"/>
      <c r="UI384" s="35"/>
      <c r="UJ384" s="35"/>
      <c r="UK384" s="35"/>
      <c r="UL384" s="35"/>
      <c r="UM384" s="35"/>
      <c r="UN384" s="35"/>
      <c r="UO384" s="35"/>
      <c r="UP384" s="35"/>
      <c r="UQ384" s="35"/>
      <c r="UR384" s="35"/>
      <c r="US384" s="35"/>
      <c r="UT384" s="35"/>
      <c r="UU384" s="35"/>
      <c r="UV384" s="35"/>
      <c r="UW384" s="35"/>
      <c r="UX384" s="35"/>
      <c r="UY384" s="35"/>
      <c r="UZ384" s="35"/>
      <c r="VA384" s="35"/>
      <c r="VB384" s="35"/>
      <c r="VC384" s="35"/>
      <c r="VD384" s="35"/>
      <c r="VE384" s="35"/>
      <c r="VF384" s="35"/>
      <c r="VG384" s="35"/>
      <c r="VH384" s="35"/>
      <c r="VI384" s="35"/>
      <c r="VJ384" s="35"/>
      <c r="VK384" s="35"/>
      <c r="VL384" s="35"/>
      <c r="VM384" s="35"/>
      <c r="VN384" s="35"/>
      <c r="VO384" s="35"/>
      <c r="VP384" s="35"/>
      <c r="VQ384" s="35"/>
      <c r="VR384" s="35"/>
      <c r="VS384" s="35"/>
      <c r="VT384" s="35"/>
      <c r="VU384" s="35"/>
      <c r="VV384" s="35"/>
      <c r="VW384" s="35"/>
      <c r="VX384" s="35"/>
      <c r="VY384" s="35"/>
      <c r="VZ384" s="35"/>
      <c r="WA384" s="35"/>
      <c r="WB384" s="35"/>
      <c r="WC384" s="35"/>
      <c r="WD384" s="35"/>
      <c r="WE384" s="35"/>
      <c r="WF384" s="35"/>
      <c r="WG384" s="35"/>
      <c r="WH384" s="35"/>
      <c r="WI384" s="35"/>
      <c r="WJ384" s="35"/>
      <c r="WK384" s="35"/>
      <c r="WL384" s="35"/>
      <c r="WM384" s="35"/>
      <c r="WN384" s="35"/>
      <c r="WO384" s="35"/>
      <c r="WP384" s="35"/>
      <c r="WQ384" s="35"/>
      <c r="WR384" s="35"/>
      <c r="WS384" s="35"/>
      <c r="WT384" s="35"/>
      <c r="WU384" s="35"/>
      <c r="WV384" s="35"/>
      <c r="WW384" s="35"/>
      <c r="WX384" s="35"/>
      <c r="WY384" s="35"/>
      <c r="WZ384" s="35"/>
      <c r="XA384" s="35"/>
      <c r="XB384" s="35"/>
      <c r="XC384" s="35"/>
      <c r="XD384" s="35"/>
      <c r="XE384" s="35"/>
      <c r="XF384" s="35"/>
      <c r="XG384" s="35"/>
      <c r="XH384" s="35"/>
      <c r="XI384" s="35"/>
      <c r="XJ384" s="35"/>
      <c r="XK384" s="35"/>
      <c r="XL384" s="35"/>
      <c r="XM384" s="35"/>
      <c r="XN384" s="35"/>
      <c r="XO384" s="35"/>
      <c r="XP384" s="35"/>
      <c r="XQ384" s="35"/>
      <c r="XR384" s="35"/>
      <c r="XS384" s="35"/>
      <c r="XT384" s="35"/>
      <c r="XU384" s="35"/>
      <c r="XV384" s="35"/>
      <c r="XW384" s="35"/>
      <c r="XX384" s="35"/>
      <c r="XY384" s="35"/>
      <c r="XZ384" s="35"/>
      <c r="YA384" s="35"/>
      <c r="YB384" s="35"/>
      <c r="YC384" s="35"/>
      <c r="YD384" s="35"/>
      <c r="YE384" s="35"/>
      <c r="YF384" s="35"/>
      <c r="YG384" s="35"/>
      <c r="YH384" s="35"/>
      <c r="YI384" s="35"/>
      <c r="YJ384" s="35"/>
      <c r="YK384" s="35"/>
      <c r="YL384" s="35"/>
      <c r="YM384" s="35"/>
      <c r="YN384" s="35"/>
      <c r="YO384" s="35"/>
      <c r="YP384" s="35"/>
      <c r="YQ384" s="35"/>
      <c r="YR384" s="35"/>
      <c r="YS384" s="35"/>
      <c r="YT384" s="35"/>
      <c r="YU384" s="35"/>
      <c r="YV384" s="35"/>
      <c r="YW384" s="35"/>
      <c r="YX384" s="35"/>
      <c r="YY384" s="35"/>
      <c r="YZ384" s="35"/>
      <c r="ZA384" s="35"/>
      <c r="ZB384" s="35"/>
      <c r="ZC384" s="35"/>
      <c r="ZD384" s="35"/>
      <c r="ZE384" s="35"/>
      <c r="ZF384" s="35"/>
      <c r="ZG384" s="35"/>
      <c r="ZH384" s="35"/>
      <c r="ZI384" s="35"/>
      <c r="ZJ384" s="35"/>
      <c r="ZK384" s="35"/>
      <c r="ZL384" s="35"/>
      <c r="ZM384" s="35"/>
      <c r="ZN384" s="35"/>
      <c r="ZO384" s="35"/>
      <c r="ZP384" s="35"/>
      <c r="ZQ384" s="35"/>
      <c r="ZR384" s="35"/>
      <c r="ZS384" s="35"/>
      <c r="ZT384" s="35"/>
      <c r="ZU384" s="35"/>
      <c r="ZV384" s="35"/>
      <c r="ZW384" s="35"/>
      <c r="ZX384" s="35"/>
      <c r="ZY384" s="35"/>
      <c r="ZZ384" s="35"/>
      <c r="AAA384" s="35"/>
      <c r="AAB384" s="35"/>
      <c r="AAC384" s="35"/>
      <c r="AAD384" s="35"/>
      <c r="AAE384" s="35"/>
      <c r="AAF384" s="35"/>
      <c r="AAG384" s="35"/>
      <c r="AAH384" s="35"/>
      <c r="AAI384" s="35"/>
      <c r="AAJ384" s="35"/>
      <c r="AAK384" s="35"/>
      <c r="AAL384" s="35"/>
      <c r="AAM384" s="35"/>
      <c r="AAN384" s="35"/>
      <c r="AAO384" s="35"/>
      <c r="AAP384" s="35"/>
      <c r="AAQ384" s="35"/>
      <c r="AAR384" s="35"/>
      <c r="AAS384" s="35"/>
      <c r="AAT384" s="35"/>
      <c r="AAU384" s="35"/>
      <c r="AAV384" s="35"/>
      <c r="AAW384" s="35"/>
      <c r="AAX384" s="35"/>
      <c r="AAY384" s="35"/>
      <c r="AAZ384" s="35"/>
      <c r="ABA384" s="35"/>
      <c r="ABB384" s="35"/>
      <c r="ABC384" s="35"/>
      <c r="ABD384" s="35"/>
      <c r="ABE384" s="35"/>
      <c r="ABF384" s="35"/>
      <c r="ABG384" s="35"/>
      <c r="ABH384" s="35"/>
      <c r="ABI384" s="35"/>
      <c r="ABJ384" s="35"/>
      <c r="ABK384" s="35"/>
      <c r="ABL384" s="35"/>
      <c r="ABM384" s="35"/>
      <c r="ABN384" s="35"/>
      <c r="ABO384" s="35">
        <v>50</v>
      </c>
      <c r="ABP384" s="35"/>
      <c r="ABQ384" s="35"/>
      <c r="ABR384" s="35"/>
      <c r="ABS384" s="35"/>
      <c r="ABT384" s="35"/>
      <c r="ABU384" s="35"/>
      <c r="ABV384" s="35"/>
      <c r="ABW384" s="35"/>
      <c r="ABX384" s="35"/>
      <c r="ABY384" s="35"/>
      <c r="ABZ384" s="35"/>
      <c r="ACA384" s="35"/>
      <c r="ACB384" s="35"/>
      <c r="ACC384" s="35"/>
      <c r="ACD384" s="35"/>
      <c r="ACE384" s="35"/>
      <c r="ACF384" s="35"/>
      <c r="ACG384" s="35"/>
      <c r="ACH384" s="35"/>
      <c r="ACI384" s="35"/>
      <c r="ACJ384" s="35"/>
      <c r="ACK384" s="35"/>
      <c r="ACL384" s="35"/>
      <c r="ACM384" s="35"/>
      <c r="ACN384" s="35"/>
      <c r="ACO384" s="35"/>
      <c r="ACP384" s="35"/>
      <c r="ACQ384" s="35"/>
      <c r="ACR384" s="35"/>
      <c r="ACS384" s="35"/>
      <c r="ACT384" s="35"/>
      <c r="ACU384" s="35"/>
      <c r="ACV384" s="35"/>
      <c r="ACW384" s="35"/>
      <c r="ACX384" s="35"/>
      <c r="ACY384" s="35"/>
      <c r="ACZ384" s="35"/>
      <c r="ADA384" s="35"/>
      <c r="ADB384" s="35"/>
      <c r="ADC384" s="35"/>
      <c r="ADD384" s="35"/>
      <c r="ADE384" s="35"/>
      <c r="ADF384" s="35"/>
      <c r="ADG384" s="35"/>
      <c r="ADH384" s="35"/>
      <c r="ADI384" s="35"/>
      <c r="ADJ384" s="35"/>
      <c r="ADK384" s="35"/>
      <c r="ADL384" s="35"/>
      <c r="ADM384" s="35"/>
      <c r="ADN384" s="35"/>
      <c r="ADO384" s="35"/>
      <c r="ADP384" s="35"/>
      <c r="ADQ384" s="35"/>
      <c r="ADR384" s="35"/>
      <c r="ADS384" s="35"/>
      <c r="ADT384" s="35"/>
      <c r="ADU384" s="35"/>
      <c r="ADV384" s="35"/>
      <c r="ADW384" s="35"/>
      <c r="ADX384" s="35"/>
      <c r="ADY384" s="26">
        <f t="shared" si="15"/>
        <v>0</v>
      </c>
      <c r="ADZ384" s="5"/>
    </row>
    <row r="385" spans="1:829" s="33" customFormat="1" x14ac:dyDescent="0.2">
      <c r="A385" s="51" t="s">
        <v>594</v>
      </c>
      <c r="B385" s="65">
        <f t="shared" si="14"/>
        <v>0</v>
      </c>
      <c r="C385" s="57">
        <v>1</v>
      </c>
      <c r="D385" s="59">
        <v>44802</v>
      </c>
      <c r="E385" s="67">
        <v>60.19</v>
      </c>
      <c r="F385" s="67">
        <f t="shared" si="13"/>
        <v>0</v>
      </c>
      <c r="G385" s="6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  <c r="AU385" s="35"/>
      <c r="AV385" s="35"/>
      <c r="AW385" s="35"/>
      <c r="AX385" s="35"/>
      <c r="AY385" s="35"/>
      <c r="AZ385" s="35"/>
      <c r="BA385" s="35"/>
      <c r="BB385" s="35"/>
      <c r="BC385" s="35"/>
      <c r="BD385" s="35"/>
      <c r="BE385" s="15"/>
      <c r="BF385" s="15"/>
      <c r="BG385" s="136"/>
      <c r="BH385" s="35"/>
      <c r="BI385" s="35"/>
      <c r="BJ385" s="35"/>
      <c r="BK385" s="35"/>
      <c r="BL385" s="35"/>
      <c r="BM385" s="35"/>
      <c r="BN385" s="35"/>
      <c r="BO385" s="35"/>
      <c r="BP385" s="35"/>
      <c r="BQ385" s="35"/>
      <c r="BR385" s="35"/>
      <c r="BS385" s="35"/>
      <c r="BT385" s="35"/>
      <c r="BU385" s="35"/>
      <c r="BV385" s="35"/>
      <c r="BW385" s="35"/>
      <c r="BX385" s="35"/>
      <c r="BY385" s="35"/>
      <c r="BZ385" s="35"/>
      <c r="CA385" s="35"/>
      <c r="CB385" s="35"/>
      <c r="CC385" s="35"/>
      <c r="CD385" s="35"/>
      <c r="CE385" s="35"/>
      <c r="CF385" s="35"/>
      <c r="CG385" s="35"/>
      <c r="CH385" s="35"/>
      <c r="CI385" s="35"/>
      <c r="CJ385" s="35"/>
      <c r="CK385" s="35"/>
      <c r="CL385" s="35"/>
      <c r="CM385" s="35"/>
      <c r="CN385" s="35"/>
      <c r="CO385" s="35"/>
      <c r="CP385" s="35"/>
      <c r="CQ385" s="35"/>
      <c r="CR385" s="35"/>
      <c r="CS385" s="35"/>
      <c r="CT385" s="35"/>
      <c r="CU385" s="35"/>
      <c r="CV385" s="35"/>
      <c r="CW385" s="35"/>
      <c r="CX385" s="35"/>
      <c r="CY385" s="35"/>
      <c r="CZ385" s="35"/>
      <c r="DA385" s="35"/>
      <c r="DB385" s="35"/>
      <c r="DC385" s="35"/>
      <c r="DD385" s="35"/>
      <c r="DE385" s="35"/>
      <c r="DF385" s="35"/>
      <c r="DG385" s="35"/>
      <c r="DH385" s="35"/>
      <c r="DI385" s="35"/>
      <c r="DJ385" s="35"/>
      <c r="DK385" s="35"/>
      <c r="DL385" s="35"/>
      <c r="DM385" s="35"/>
      <c r="DN385" s="35"/>
      <c r="DO385" s="35"/>
      <c r="DP385" s="35"/>
      <c r="DQ385" s="35"/>
      <c r="DR385" s="35"/>
      <c r="DS385" s="35"/>
      <c r="DT385" s="35"/>
      <c r="DU385" s="35"/>
      <c r="DV385" s="35"/>
      <c r="DW385" s="35"/>
      <c r="DX385" s="35"/>
      <c r="DY385" s="35"/>
      <c r="DZ385" s="35"/>
      <c r="EA385" s="35"/>
      <c r="EB385" s="35"/>
      <c r="EC385" s="35"/>
      <c r="ED385" s="35"/>
      <c r="EE385" s="35"/>
      <c r="EF385" s="35"/>
      <c r="EG385" s="35"/>
      <c r="EH385" s="35"/>
      <c r="EI385" s="35"/>
      <c r="EJ385" s="35"/>
      <c r="EK385" s="35"/>
      <c r="EL385" s="35"/>
      <c r="EM385" s="35"/>
      <c r="EN385" s="35"/>
      <c r="EO385" s="35"/>
      <c r="EP385" s="35"/>
      <c r="EQ385" s="35"/>
      <c r="ER385" s="35"/>
      <c r="ES385" s="35"/>
      <c r="ET385" s="35"/>
      <c r="EU385" s="35"/>
      <c r="EV385" s="35"/>
      <c r="EW385" s="35"/>
      <c r="EX385" s="35"/>
      <c r="EY385" s="35"/>
      <c r="EZ385" s="35"/>
      <c r="FA385" s="35"/>
      <c r="FB385" s="35"/>
      <c r="FC385" s="35"/>
      <c r="FD385" s="35"/>
      <c r="FE385" s="35"/>
      <c r="FF385" s="35"/>
      <c r="FG385" s="35"/>
      <c r="FH385" s="35"/>
      <c r="FI385" s="35"/>
      <c r="FJ385" s="35"/>
      <c r="FK385" s="35"/>
      <c r="FL385" s="35"/>
      <c r="FM385" s="35"/>
      <c r="FN385" s="35"/>
      <c r="FO385" s="35"/>
      <c r="FP385" s="35"/>
      <c r="FQ385" s="35"/>
      <c r="FR385" s="35"/>
      <c r="FS385" s="35"/>
      <c r="FT385" s="35"/>
      <c r="FU385" s="35"/>
      <c r="FV385" s="35"/>
      <c r="FW385" s="35"/>
      <c r="FX385" s="35"/>
      <c r="FY385" s="35"/>
      <c r="FZ385" s="35"/>
      <c r="GA385" s="35"/>
      <c r="GB385" s="35"/>
      <c r="GC385" s="35"/>
      <c r="GD385" s="35"/>
      <c r="GE385" s="35"/>
      <c r="GF385" s="35"/>
      <c r="GG385" s="35"/>
      <c r="GH385" s="35"/>
      <c r="GI385" s="35"/>
      <c r="GJ385" s="35"/>
      <c r="GK385" s="35"/>
      <c r="GL385" s="35"/>
      <c r="GM385" s="35"/>
      <c r="GN385" s="35"/>
      <c r="GO385" s="35"/>
      <c r="GP385" s="35"/>
      <c r="GQ385" s="35"/>
      <c r="GR385" s="35"/>
      <c r="GS385" s="35"/>
      <c r="GT385" s="35"/>
      <c r="GU385" s="35"/>
      <c r="GV385" s="35"/>
      <c r="GW385" s="35"/>
      <c r="GX385" s="35"/>
      <c r="GY385" s="35"/>
      <c r="GZ385" s="35"/>
      <c r="HA385" s="35"/>
      <c r="HB385" s="35"/>
      <c r="HC385" s="35"/>
      <c r="HD385" s="35"/>
      <c r="HE385" s="35"/>
      <c r="HF385" s="35"/>
      <c r="HG385" s="35"/>
      <c r="HH385" s="35"/>
      <c r="HI385" s="35"/>
      <c r="HJ385" s="35"/>
      <c r="HK385" s="35"/>
      <c r="HL385" s="35"/>
      <c r="HM385" s="35"/>
      <c r="HN385" s="35"/>
      <c r="HO385" s="35"/>
      <c r="HP385" s="35"/>
      <c r="HQ385" s="35"/>
      <c r="HR385" s="35"/>
      <c r="HS385" s="35"/>
      <c r="HT385" s="35"/>
      <c r="HU385" s="35"/>
      <c r="HV385" s="35"/>
      <c r="HW385" s="35"/>
      <c r="HX385" s="35"/>
      <c r="HY385" s="35"/>
      <c r="HZ385" s="35"/>
      <c r="IA385" s="35"/>
      <c r="IB385" s="35"/>
      <c r="IC385" s="35"/>
      <c r="ID385" s="35"/>
      <c r="IE385" s="35"/>
      <c r="IF385" s="35"/>
      <c r="IG385" s="35"/>
      <c r="IH385" s="35"/>
      <c r="II385" s="35"/>
      <c r="IJ385" s="35"/>
      <c r="IK385" s="35"/>
      <c r="IL385" s="35"/>
      <c r="IM385" s="35"/>
      <c r="IN385" s="35"/>
      <c r="IO385" s="35"/>
      <c r="IP385" s="35"/>
      <c r="IQ385" s="35"/>
      <c r="IR385" s="35"/>
      <c r="IS385" s="35"/>
      <c r="IT385" s="35"/>
      <c r="IU385" s="35"/>
      <c r="IV385" s="35"/>
      <c r="IW385" s="35"/>
      <c r="IX385" s="35"/>
      <c r="IY385" s="35"/>
      <c r="IZ385" s="35"/>
      <c r="JA385" s="35"/>
      <c r="JB385" s="35"/>
      <c r="JC385" s="35"/>
      <c r="JD385" s="35"/>
      <c r="JE385" s="35"/>
      <c r="JF385" s="35"/>
      <c r="JG385" s="35"/>
      <c r="JH385" s="35"/>
      <c r="JI385" s="35"/>
      <c r="JJ385" s="35"/>
      <c r="JK385" s="35"/>
      <c r="JL385" s="35"/>
      <c r="JM385" s="35"/>
      <c r="JN385" s="35"/>
      <c r="JO385" s="35"/>
      <c r="JP385" s="35"/>
      <c r="JQ385" s="35"/>
      <c r="JR385" s="35"/>
      <c r="JS385" s="35"/>
      <c r="JT385" s="35"/>
      <c r="JU385" s="35"/>
      <c r="JV385" s="35"/>
      <c r="JW385" s="35"/>
      <c r="JX385" s="35"/>
      <c r="JY385" s="35"/>
      <c r="JZ385" s="35"/>
      <c r="KA385" s="35"/>
      <c r="KB385" s="35"/>
      <c r="KC385" s="35"/>
      <c r="KD385" s="35"/>
      <c r="KE385" s="35"/>
      <c r="KF385" s="35"/>
      <c r="KG385" s="35"/>
      <c r="KH385" s="35"/>
      <c r="KI385" s="35"/>
      <c r="KJ385" s="35"/>
      <c r="KK385" s="35"/>
      <c r="KL385" s="35"/>
      <c r="KM385" s="35"/>
      <c r="KN385" s="35"/>
      <c r="KO385" s="35"/>
      <c r="KP385" s="35"/>
      <c r="KQ385" s="35"/>
      <c r="KR385" s="35"/>
      <c r="KS385" s="35"/>
      <c r="KT385" s="35"/>
      <c r="KU385" s="35"/>
      <c r="KV385" s="35"/>
      <c r="KW385" s="35"/>
      <c r="KX385" s="35"/>
      <c r="KY385" s="35"/>
      <c r="KZ385" s="35"/>
      <c r="LA385" s="35"/>
      <c r="LB385" s="35"/>
      <c r="LC385" s="35"/>
      <c r="LD385" s="35"/>
      <c r="LE385" s="35"/>
      <c r="LF385" s="35"/>
      <c r="LG385" s="35"/>
      <c r="LH385" s="35"/>
      <c r="LI385" s="35"/>
      <c r="LJ385" s="35"/>
      <c r="LK385" s="35"/>
      <c r="LL385" s="35"/>
      <c r="LM385" s="35"/>
      <c r="LN385" s="35"/>
      <c r="LO385" s="35"/>
      <c r="LP385" s="35"/>
      <c r="LQ385" s="35"/>
      <c r="LR385" s="35"/>
      <c r="LS385" s="35"/>
      <c r="LT385" s="35"/>
      <c r="LU385" s="35"/>
      <c r="LV385" s="35"/>
      <c r="LW385" s="35"/>
      <c r="LX385" s="35"/>
      <c r="LY385" s="35"/>
      <c r="LZ385" s="35"/>
      <c r="MA385" s="35"/>
      <c r="MB385" s="35"/>
      <c r="MC385" s="35"/>
      <c r="MD385" s="35"/>
      <c r="ME385" s="35"/>
      <c r="MF385" s="35"/>
      <c r="MG385" s="35"/>
      <c r="MH385" s="35"/>
      <c r="MI385" s="35"/>
      <c r="MJ385" s="35"/>
      <c r="MK385" s="35"/>
      <c r="ML385" s="35"/>
      <c r="MM385" s="35"/>
      <c r="MN385" s="35"/>
      <c r="MO385" s="35"/>
      <c r="MP385" s="35"/>
      <c r="MQ385" s="35"/>
      <c r="MR385" s="35"/>
      <c r="MS385" s="35"/>
      <c r="MT385" s="35"/>
      <c r="MU385" s="35"/>
      <c r="MV385" s="35"/>
      <c r="MW385" s="35"/>
      <c r="MX385" s="35"/>
      <c r="MY385" s="35"/>
      <c r="MZ385" s="35"/>
      <c r="NA385" s="35"/>
      <c r="NB385" s="35"/>
      <c r="NC385" s="35"/>
      <c r="ND385" s="35"/>
      <c r="NE385" s="35"/>
      <c r="NF385" s="35"/>
      <c r="NG385" s="35"/>
      <c r="NH385" s="35"/>
      <c r="NI385" s="35"/>
      <c r="NJ385" s="35"/>
      <c r="NK385" s="35"/>
      <c r="NL385" s="35"/>
      <c r="NM385" s="35"/>
      <c r="NN385" s="35"/>
      <c r="NO385" s="35"/>
      <c r="NP385" s="35"/>
      <c r="NQ385" s="35"/>
      <c r="NR385" s="35"/>
      <c r="NS385" s="35"/>
      <c r="NT385" s="35"/>
      <c r="NU385" s="35"/>
      <c r="NV385" s="35"/>
      <c r="NW385" s="35"/>
      <c r="NX385" s="35"/>
      <c r="NY385" s="35"/>
      <c r="NZ385" s="35"/>
      <c r="OA385" s="35"/>
      <c r="OB385" s="35"/>
      <c r="OC385" s="35"/>
      <c r="OD385" s="35"/>
      <c r="OE385" s="35"/>
      <c r="OF385" s="35"/>
      <c r="OG385" s="35"/>
      <c r="OH385" s="35"/>
      <c r="OI385" s="35"/>
      <c r="OJ385" s="35">
        <v>2</v>
      </c>
      <c r="OK385" s="35"/>
      <c r="OL385" s="35"/>
      <c r="OM385" s="35"/>
      <c r="ON385" s="35"/>
      <c r="OO385" s="35"/>
      <c r="OP385" s="35"/>
      <c r="OQ385" s="35"/>
      <c r="OR385" s="35"/>
      <c r="OS385" s="35"/>
      <c r="OT385" s="35"/>
      <c r="OU385" s="35"/>
      <c r="OV385" s="35"/>
      <c r="OW385" s="35"/>
      <c r="OX385" s="35"/>
      <c r="OY385" s="35"/>
      <c r="OZ385" s="35"/>
      <c r="PA385" s="35"/>
      <c r="PB385" s="35"/>
      <c r="PC385" s="35"/>
      <c r="PD385" s="35"/>
      <c r="PE385" s="35"/>
      <c r="PF385" s="35"/>
      <c r="PG385" s="35"/>
      <c r="PH385" s="35"/>
      <c r="PI385" s="35"/>
      <c r="PJ385" s="35"/>
      <c r="PK385" s="35"/>
      <c r="PL385" s="35"/>
      <c r="PM385" s="35"/>
      <c r="PN385" s="35"/>
      <c r="PO385" s="35"/>
      <c r="PP385" s="35"/>
      <c r="PQ385" s="35"/>
      <c r="PR385" s="35"/>
      <c r="PS385" s="35"/>
      <c r="PT385" s="35"/>
      <c r="PU385" s="35"/>
      <c r="PV385" s="35"/>
      <c r="PW385" s="35"/>
      <c r="PX385" s="35"/>
      <c r="PY385" s="35"/>
      <c r="PZ385" s="35"/>
      <c r="QA385" s="35"/>
      <c r="QB385" s="35"/>
      <c r="QC385" s="35"/>
      <c r="QD385" s="35"/>
      <c r="QE385" s="35"/>
      <c r="QF385" s="35"/>
      <c r="QG385" s="35"/>
      <c r="QH385" s="35"/>
      <c r="QI385" s="35"/>
      <c r="QJ385" s="35"/>
      <c r="QK385" s="35"/>
      <c r="QL385" s="35"/>
      <c r="QM385" s="35"/>
      <c r="QN385" s="35"/>
      <c r="QO385" s="35"/>
      <c r="QP385" s="35"/>
      <c r="QQ385" s="35"/>
      <c r="QR385" s="35"/>
      <c r="QS385" s="35"/>
      <c r="QT385" s="35"/>
      <c r="QU385" s="35"/>
      <c r="QV385" s="35"/>
      <c r="QW385" s="35"/>
      <c r="QX385" s="35"/>
      <c r="QY385" s="35"/>
      <c r="QZ385" s="35"/>
      <c r="RA385" s="35"/>
      <c r="RB385" s="35"/>
      <c r="RC385" s="35"/>
      <c r="RD385" s="35"/>
      <c r="RE385" s="35"/>
      <c r="RF385" s="35"/>
      <c r="RG385" s="35"/>
      <c r="RH385" s="35"/>
      <c r="RI385" s="35"/>
      <c r="RJ385" s="35"/>
      <c r="RK385" s="35"/>
      <c r="RL385" s="35"/>
      <c r="RM385" s="35"/>
      <c r="RN385" s="35"/>
      <c r="RO385" s="35"/>
      <c r="RP385" s="35"/>
      <c r="RQ385" s="35"/>
      <c r="RR385" s="35"/>
      <c r="RS385" s="35"/>
      <c r="RT385" s="35"/>
      <c r="RU385" s="35"/>
      <c r="RV385" s="35"/>
      <c r="RW385" s="35"/>
      <c r="RX385" s="35"/>
      <c r="RY385" s="35"/>
      <c r="RZ385" s="35"/>
      <c r="SA385" s="35"/>
      <c r="SB385" s="35"/>
      <c r="SC385" s="35"/>
      <c r="SD385" s="35"/>
      <c r="SE385" s="35"/>
      <c r="SF385" s="35"/>
      <c r="SG385" s="35"/>
      <c r="SH385" s="35"/>
      <c r="SI385" s="35"/>
      <c r="SJ385" s="35"/>
      <c r="SK385" s="35"/>
      <c r="SL385" s="35"/>
      <c r="SM385" s="35"/>
      <c r="SN385" s="35"/>
      <c r="SO385" s="35"/>
      <c r="SP385" s="35"/>
      <c r="SQ385" s="35"/>
      <c r="SR385" s="35"/>
      <c r="SS385" s="35"/>
      <c r="ST385" s="35"/>
      <c r="SU385" s="35"/>
      <c r="SV385" s="35"/>
      <c r="SW385" s="35"/>
      <c r="SX385" s="35"/>
      <c r="SY385" s="35"/>
      <c r="SZ385" s="35"/>
      <c r="TA385" s="35"/>
      <c r="TB385" s="35"/>
      <c r="TC385" s="35"/>
      <c r="TD385" s="35"/>
      <c r="TE385" s="35"/>
      <c r="TF385" s="35"/>
      <c r="TG385" s="35"/>
      <c r="TH385" s="35"/>
      <c r="TI385" s="35"/>
      <c r="TJ385" s="35"/>
      <c r="TK385" s="35"/>
      <c r="TL385" s="35"/>
      <c r="TM385" s="35"/>
      <c r="TN385" s="35"/>
      <c r="TO385" s="35"/>
      <c r="TP385" s="35"/>
      <c r="TQ385" s="35"/>
      <c r="TR385" s="35"/>
      <c r="TS385" s="35"/>
      <c r="TT385" s="35"/>
      <c r="TU385" s="35"/>
      <c r="TV385" s="35"/>
      <c r="TW385" s="35"/>
      <c r="TX385" s="35"/>
      <c r="TY385" s="35"/>
      <c r="TZ385" s="35"/>
      <c r="UA385" s="35"/>
      <c r="UB385" s="35"/>
      <c r="UC385" s="35"/>
      <c r="UD385" s="35"/>
      <c r="UE385" s="35"/>
      <c r="UF385" s="35"/>
      <c r="UG385" s="35"/>
      <c r="UH385" s="35"/>
      <c r="UI385" s="35"/>
      <c r="UJ385" s="35"/>
      <c r="UK385" s="35"/>
      <c r="UL385" s="35"/>
      <c r="UM385" s="35"/>
      <c r="UN385" s="35"/>
      <c r="UO385" s="35"/>
      <c r="UP385" s="35"/>
      <c r="UQ385" s="35"/>
      <c r="UR385" s="35"/>
      <c r="US385" s="35"/>
      <c r="UT385" s="35"/>
      <c r="UU385" s="35"/>
      <c r="UV385" s="35"/>
      <c r="UW385" s="35"/>
      <c r="UX385" s="35"/>
      <c r="UY385" s="35"/>
      <c r="UZ385" s="35"/>
      <c r="VA385" s="35"/>
      <c r="VB385" s="35"/>
      <c r="VC385" s="35"/>
      <c r="VD385" s="35"/>
      <c r="VE385" s="35"/>
      <c r="VF385" s="35"/>
      <c r="VG385" s="35"/>
      <c r="VH385" s="35"/>
      <c r="VI385" s="35"/>
      <c r="VJ385" s="35"/>
      <c r="VK385" s="35"/>
      <c r="VL385" s="35"/>
      <c r="VM385" s="35"/>
      <c r="VN385" s="35"/>
      <c r="VO385" s="35"/>
      <c r="VP385" s="35"/>
      <c r="VQ385" s="35"/>
      <c r="VR385" s="35"/>
      <c r="VS385" s="35"/>
      <c r="VT385" s="35"/>
      <c r="VU385" s="35"/>
      <c r="VV385" s="35"/>
      <c r="VW385" s="35"/>
      <c r="VX385" s="35"/>
      <c r="VY385" s="35"/>
      <c r="VZ385" s="35"/>
      <c r="WA385" s="35"/>
      <c r="WB385" s="35"/>
      <c r="WC385" s="35"/>
      <c r="WD385" s="35"/>
      <c r="WE385" s="35"/>
      <c r="WF385" s="35"/>
      <c r="WG385" s="35"/>
      <c r="WH385" s="35"/>
      <c r="WI385" s="35"/>
      <c r="WJ385" s="35"/>
      <c r="WK385" s="35"/>
      <c r="WL385" s="35"/>
      <c r="WM385" s="35"/>
      <c r="WN385" s="35"/>
      <c r="WO385" s="35"/>
      <c r="WP385" s="35"/>
      <c r="WQ385" s="35"/>
      <c r="WR385" s="35"/>
      <c r="WS385" s="35"/>
      <c r="WT385" s="35"/>
      <c r="WU385" s="35"/>
      <c r="WV385" s="35"/>
      <c r="WW385" s="35"/>
      <c r="WX385" s="35"/>
      <c r="WY385" s="35"/>
      <c r="WZ385" s="35"/>
      <c r="XA385" s="35"/>
      <c r="XB385" s="35"/>
      <c r="XC385" s="35"/>
      <c r="XD385" s="35"/>
      <c r="XE385" s="35"/>
      <c r="XF385" s="35"/>
      <c r="XG385" s="35"/>
      <c r="XH385" s="35"/>
      <c r="XI385" s="35"/>
      <c r="XJ385" s="35"/>
      <c r="XK385" s="35"/>
      <c r="XL385" s="35"/>
      <c r="XM385" s="35"/>
      <c r="XN385" s="35"/>
      <c r="XO385" s="35"/>
      <c r="XP385" s="35"/>
      <c r="XQ385" s="35"/>
      <c r="XR385" s="35"/>
      <c r="XS385" s="35"/>
      <c r="XT385" s="35"/>
      <c r="XU385" s="35"/>
      <c r="XV385" s="35"/>
      <c r="XW385" s="35"/>
      <c r="XX385" s="35"/>
      <c r="XY385" s="35"/>
      <c r="XZ385" s="35"/>
      <c r="YA385" s="35"/>
      <c r="YB385" s="35"/>
      <c r="YC385" s="35"/>
      <c r="YD385" s="35"/>
      <c r="YE385" s="35"/>
      <c r="YF385" s="35"/>
      <c r="YG385" s="35"/>
      <c r="YH385" s="35"/>
      <c r="YI385" s="35"/>
      <c r="YJ385" s="35"/>
      <c r="YK385" s="35"/>
      <c r="YL385" s="35"/>
      <c r="YM385" s="35"/>
      <c r="YN385" s="35"/>
      <c r="YO385" s="35"/>
      <c r="YP385" s="35"/>
      <c r="YQ385" s="35"/>
      <c r="YR385" s="35"/>
      <c r="YS385" s="35"/>
      <c r="YT385" s="35"/>
      <c r="YU385" s="35"/>
      <c r="YV385" s="35"/>
      <c r="YW385" s="35"/>
      <c r="YX385" s="35"/>
      <c r="YY385" s="35"/>
      <c r="YZ385" s="35"/>
      <c r="ZA385" s="35"/>
      <c r="ZB385" s="35"/>
      <c r="ZC385" s="35"/>
      <c r="ZD385" s="35"/>
      <c r="ZE385" s="35"/>
      <c r="ZF385" s="35"/>
      <c r="ZG385" s="35"/>
      <c r="ZH385" s="35"/>
      <c r="ZI385" s="35"/>
      <c r="ZJ385" s="35"/>
      <c r="ZK385" s="35"/>
      <c r="ZL385" s="35"/>
      <c r="ZM385" s="35"/>
      <c r="ZN385" s="35"/>
      <c r="ZO385" s="35"/>
      <c r="ZP385" s="35"/>
      <c r="ZQ385" s="35"/>
      <c r="ZR385" s="35"/>
      <c r="ZS385" s="35"/>
      <c r="ZT385" s="35"/>
      <c r="ZU385" s="35"/>
      <c r="ZV385" s="35"/>
      <c r="ZW385" s="35"/>
      <c r="ZX385" s="35"/>
      <c r="ZY385" s="35"/>
      <c r="ZZ385" s="35"/>
      <c r="AAA385" s="35"/>
      <c r="AAB385" s="35"/>
      <c r="AAC385" s="35"/>
      <c r="AAD385" s="35"/>
      <c r="AAE385" s="35"/>
      <c r="AAF385" s="35"/>
      <c r="AAG385" s="35"/>
      <c r="AAH385" s="35"/>
      <c r="AAI385" s="35"/>
      <c r="AAJ385" s="35"/>
      <c r="AAK385" s="35"/>
      <c r="AAL385" s="35"/>
      <c r="AAM385" s="35"/>
      <c r="AAN385" s="35"/>
      <c r="AAO385" s="35"/>
      <c r="AAP385" s="35"/>
      <c r="AAQ385" s="35"/>
      <c r="AAR385" s="35"/>
      <c r="AAS385" s="35"/>
      <c r="AAT385" s="35"/>
      <c r="AAU385" s="35"/>
      <c r="AAV385" s="35"/>
      <c r="AAW385" s="35"/>
      <c r="AAX385" s="35"/>
      <c r="AAY385" s="35"/>
      <c r="AAZ385" s="35"/>
      <c r="ABA385" s="35"/>
      <c r="ABB385" s="35"/>
      <c r="ABC385" s="35"/>
      <c r="ABD385" s="35"/>
      <c r="ABE385" s="35"/>
      <c r="ABF385" s="35"/>
      <c r="ABG385" s="35"/>
      <c r="ABH385" s="35"/>
      <c r="ABI385" s="35"/>
      <c r="ABJ385" s="35"/>
      <c r="ABK385" s="35"/>
      <c r="ABL385" s="35"/>
      <c r="ABM385" s="35"/>
      <c r="ABN385" s="35"/>
      <c r="ABO385" s="35"/>
      <c r="ABP385" s="35"/>
      <c r="ABQ385" s="35">
        <v>2</v>
      </c>
      <c r="ABR385" s="35"/>
      <c r="ABS385" s="35"/>
      <c r="ABT385" s="35"/>
      <c r="ABU385" s="35"/>
      <c r="ABV385" s="35"/>
      <c r="ABW385" s="35"/>
      <c r="ABX385" s="35"/>
      <c r="ABY385" s="35"/>
      <c r="ABZ385" s="35"/>
      <c r="ACA385" s="35"/>
      <c r="ACB385" s="35"/>
      <c r="ACC385" s="35"/>
      <c r="ACD385" s="35"/>
      <c r="ACE385" s="35"/>
      <c r="ACF385" s="35"/>
      <c r="ACG385" s="35"/>
      <c r="ACH385" s="35"/>
      <c r="ACI385" s="35"/>
      <c r="ACJ385" s="35"/>
      <c r="ACK385" s="35"/>
      <c r="ACL385" s="35"/>
      <c r="ACM385" s="35"/>
      <c r="ACN385" s="35"/>
      <c r="ACO385" s="35"/>
      <c r="ACP385" s="35"/>
      <c r="ACQ385" s="35"/>
      <c r="ACR385" s="35"/>
      <c r="ACS385" s="35"/>
      <c r="ACT385" s="35"/>
      <c r="ACU385" s="35"/>
      <c r="ACV385" s="35"/>
      <c r="ACW385" s="35"/>
      <c r="ACX385" s="35"/>
      <c r="ACY385" s="35"/>
      <c r="ACZ385" s="35"/>
      <c r="ADA385" s="35"/>
      <c r="ADB385" s="35"/>
      <c r="ADC385" s="35"/>
      <c r="ADD385" s="35"/>
      <c r="ADE385" s="35"/>
      <c r="ADF385" s="35"/>
      <c r="ADG385" s="35"/>
      <c r="ADH385" s="35"/>
      <c r="ADI385" s="35"/>
      <c r="ADJ385" s="35"/>
      <c r="ADK385" s="35"/>
      <c r="ADL385" s="35"/>
      <c r="ADM385" s="35"/>
      <c r="ADN385" s="35"/>
      <c r="ADO385" s="35"/>
      <c r="ADP385" s="35"/>
      <c r="ADQ385" s="35"/>
      <c r="ADR385" s="35"/>
      <c r="ADS385" s="35"/>
      <c r="ADT385" s="35"/>
      <c r="ADU385" s="35"/>
      <c r="ADV385" s="35"/>
      <c r="ADW385" s="35"/>
      <c r="ADX385" s="35"/>
      <c r="ADY385" s="26">
        <f t="shared" si="15"/>
        <v>0</v>
      </c>
      <c r="ADZ385" s="5"/>
    </row>
    <row r="386" spans="1:829" s="33" customFormat="1" x14ac:dyDescent="0.2">
      <c r="A386" s="51" t="s">
        <v>167</v>
      </c>
      <c r="B386" s="65">
        <f t="shared" si="14"/>
        <v>10</v>
      </c>
      <c r="C386" s="57">
        <v>10</v>
      </c>
      <c r="D386" s="59">
        <v>44832</v>
      </c>
      <c r="E386" s="67">
        <v>40.51</v>
      </c>
      <c r="F386" s="67">
        <f t="shared" si="13"/>
        <v>405.09999999999997</v>
      </c>
      <c r="G386" s="6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5"/>
      <c r="BB386" s="35"/>
      <c r="BC386" s="35"/>
      <c r="BD386" s="35"/>
      <c r="BE386" s="15"/>
      <c r="BF386" s="15"/>
      <c r="BG386" s="136"/>
      <c r="BH386" s="35"/>
      <c r="BI386" s="35"/>
      <c r="BJ386" s="35"/>
      <c r="BK386" s="35"/>
      <c r="BL386" s="35"/>
      <c r="BM386" s="35"/>
      <c r="BN386" s="35"/>
      <c r="BO386" s="35"/>
      <c r="BP386" s="35"/>
      <c r="BQ386" s="35"/>
      <c r="BR386" s="35"/>
      <c r="BS386" s="35"/>
      <c r="BT386" s="35"/>
      <c r="BU386" s="35"/>
      <c r="BV386" s="35"/>
      <c r="BW386" s="35"/>
      <c r="BX386" s="35"/>
      <c r="BY386" s="35"/>
      <c r="BZ386" s="35"/>
      <c r="CA386" s="35"/>
      <c r="CB386" s="35"/>
      <c r="CC386" s="35"/>
      <c r="CD386" s="35"/>
      <c r="CE386" s="35"/>
      <c r="CF386" s="35"/>
      <c r="CG386" s="35"/>
      <c r="CH386" s="35"/>
      <c r="CI386" s="35"/>
      <c r="CJ386" s="35"/>
      <c r="CK386" s="35"/>
      <c r="CL386" s="35"/>
      <c r="CM386" s="35"/>
      <c r="CN386" s="35"/>
      <c r="CO386" s="35"/>
      <c r="CP386" s="35"/>
      <c r="CQ386" s="35"/>
      <c r="CR386" s="35"/>
      <c r="CS386" s="35"/>
      <c r="CT386" s="35"/>
      <c r="CU386" s="35"/>
      <c r="CV386" s="35"/>
      <c r="CW386" s="35"/>
      <c r="CX386" s="35"/>
      <c r="CY386" s="35"/>
      <c r="CZ386" s="35"/>
      <c r="DA386" s="35"/>
      <c r="DB386" s="35"/>
      <c r="DC386" s="35"/>
      <c r="DD386" s="35"/>
      <c r="DE386" s="35"/>
      <c r="DF386" s="35"/>
      <c r="DG386" s="35"/>
      <c r="DH386" s="35"/>
      <c r="DI386" s="35"/>
      <c r="DJ386" s="35"/>
      <c r="DK386" s="35"/>
      <c r="DL386" s="35"/>
      <c r="DM386" s="35"/>
      <c r="DN386" s="35"/>
      <c r="DO386" s="35"/>
      <c r="DP386" s="35"/>
      <c r="DQ386" s="35"/>
      <c r="DR386" s="35"/>
      <c r="DS386" s="35"/>
      <c r="DT386" s="35"/>
      <c r="DU386" s="35"/>
      <c r="DV386" s="35"/>
      <c r="DW386" s="35"/>
      <c r="DX386" s="35"/>
      <c r="DY386" s="35"/>
      <c r="DZ386" s="35"/>
      <c r="EA386" s="35"/>
      <c r="EB386" s="35"/>
      <c r="EC386" s="35"/>
      <c r="ED386" s="35"/>
      <c r="EE386" s="35"/>
      <c r="EF386" s="35"/>
      <c r="EG386" s="35"/>
      <c r="EH386" s="35"/>
      <c r="EI386" s="35"/>
      <c r="EJ386" s="35"/>
      <c r="EK386" s="35"/>
      <c r="EL386" s="35"/>
      <c r="EM386" s="35"/>
      <c r="EN386" s="35"/>
      <c r="EO386" s="35"/>
      <c r="EP386" s="35"/>
      <c r="EQ386" s="35"/>
      <c r="ER386" s="35"/>
      <c r="ES386" s="35"/>
      <c r="ET386" s="35"/>
      <c r="EU386" s="35"/>
      <c r="EV386" s="35"/>
      <c r="EW386" s="35"/>
      <c r="EX386" s="35"/>
      <c r="EY386" s="35"/>
      <c r="EZ386" s="35"/>
      <c r="FA386" s="35"/>
      <c r="FB386" s="35"/>
      <c r="FC386" s="35"/>
      <c r="FD386" s="35"/>
      <c r="FE386" s="35"/>
      <c r="FF386" s="35"/>
      <c r="FG386" s="35"/>
      <c r="FH386" s="35"/>
      <c r="FI386" s="35"/>
      <c r="FJ386" s="35"/>
      <c r="FK386" s="35"/>
      <c r="FL386" s="35"/>
      <c r="FM386" s="35"/>
      <c r="FN386" s="35"/>
      <c r="FO386" s="35"/>
      <c r="FP386" s="35"/>
      <c r="FQ386" s="35"/>
      <c r="FR386" s="35"/>
      <c r="FS386" s="35"/>
      <c r="FT386" s="35"/>
      <c r="FU386" s="35"/>
      <c r="FV386" s="35"/>
      <c r="FW386" s="35"/>
      <c r="FX386" s="35"/>
      <c r="FY386" s="35"/>
      <c r="FZ386" s="35"/>
      <c r="GA386" s="35"/>
      <c r="GB386" s="35"/>
      <c r="GC386" s="35"/>
      <c r="GD386" s="35"/>
      <c r="GE386" s="35"/>
      <c r="GF386" s="35"/>
      <c r="GG386" s="35"/>
      <c r="GH386" s="35"/>
      <c r="GI386" s="35"/>
      <c r="GJ386" s="35"/>
      <c r="GK386" s="35"/>
      <c r="GL386" s="35"/>
      <c r="GM386" s="35"/>
      <c r="GN386" s="35"/>
      <c r="GO386" s="35"/>
      <c r="GP386" s="35"/>
      <c r="GQ386" s="35"/>
      <c r="GR386" s="35"/>
      <c r="GS386" s="35"/>
      <c r="GT386" s="35"/>
      <c r="GU386" s="35"/>
      <c r="GV386" s="35"/>
      <c r="GW386" s="35"/>
      <c r="GX386" s="35"/>
      <c r="GY386" s="35"/>
      <c r="GZ386" s="35"/>
      <c r="HA386" s="35"/>
      <c r="HB386" s="35"/>
      <c r="HC386" s="35"/>
      <c r="HD386" s="35"/>
      <c r="HE386" s="35"/>
      <c r="HF386" s="35"/>
      <c r="HG386" s="35"/>
      <c r="HH386" s="35"/>
      <c r="HI386" s="35"/>
      <c r="HJ386" s="35"/>
      <c r="HK386" s="35"/>
      <c r="HL386" s="35"/>
      <c r="HM386" s="35"/>
      <c r="HN386" s="35"/>
      <c r="HO386" s="35"/>
      <c r="HP386" s="35"/>
      <c r="HQ386" s="35"/>
      <c r="HR386" s="35"/>
      <c r="HS386" s="35"/>
      <c r="HT386" s="35"/>
      <c r="HU386" s="35"/>
      <c r="HV386" s="35"/>
      <c r="HW386" s="35"/>
      <c r="HX386" s="35"/>
      <c r="HY386" s="35"/>
      <c r="HZ386" s="35"/>
      <c r="IA386" s="35"/>
      <c r="IB386" s="35"/>
      <c r="IC386" s="35"/>
      <c r="ID386" s="35"/>
      <c r="IE386" s="35"/>
      <c r="IF386" s="35"/>
      <c r="IG386" s="35"/>
      <c r="IH386" s="35"/>
      <c r="II386" s="35"/>
      <c r="IJ386" s="35"/>
      <c r="IK386" s="35"/>
      <c r="IL386" s="35"/>
      <c r="IM386" s="35"/>
      <c r="IN386" s="35"/>
      <c r="IO386" s="35"/>
      <c r="IP386" s="35"/>
      <c r="IQ386" s="35"/>
      <c r="IR386" s="35"/>
      <c r="IS386" s="35"/>
      <c r="IT386" s="35"/>
      <c r="IU386" s="35"/>
      <c r="IV386" s="35"/>
      <c r="IW386" s="35"/>
      <c r="IX386" s="35"/>
      <c r="IY386" s="35"/>
      <c r="IZ386" s="35"/>
      <c r="JA386" s="35"/>
      <c r="JB386" s="35"/>
      <c r="JC386" s="35"/>
      <c r="JD386" s="35"/>
      <c r="JE386" s="35"/>
      <c r="JF386" s="35"/>
      <c r="JG386" s="35"/>
      <c r="JH386" s="35"/>
      <c r="JI386" s="35"/>
      <c r="JJ386" s="35"/>
      <c r="JK386" s="35"/>
      <c r="JL386" s="35"/>
      <c r="JM386" s="35"/>
      <c r="JN386" s="35"/>
      <c r="JO386" s="35"/>
      <c r="JP386" s="35"/>
      <c r="JQ386" s="35"/>
      <c r="JR386" s="35"/>
      <c r="JS386" s="35"/>
      <c r="JT386" s="35"/>
      <c r="JU386" s="35"/>
      <c r="JV386" s="35"/>
      <c r="JW386" s="35"/>
      <c r="JX386" s="35"/>
      <c r="JY386" s="35"/>
      <c r="JZ386" s="35"/>
      <c r="KA386" s="35"/>
      <c r="KB386" s="35"/>
      <c r="KC386" s="35"/>
      <c r="KD386" s="35"/>
      <c r="KE386" s="35"/>
      <c r="KF386" s="35"/>
      <c r="KG386" s="35"/>
      <c r="KH386" s="35"/>
      <c r="KI386" s="35"/>
      <c r="KJ386" s="35"/>
      <c r="KK386" s="35"/>
      <c r="KL386" s="35"/>
      <c r="KM386" s="35"/>
      <c r="KN386" s="35"/>
      <c r="KO386" s="35"/>
      <c r="KP386" s="35"/>
      <c r="KQ386" s="35"/>
      <c r="KR386" s="35"/>
      <c r="KS386" s="35"/>
      <c r="KT386" s="35"/>
      <c r="KU386" s="35"/>
      <c r="KV386" s="35"/>
      <c r="KW386" s="35"/>
      <c r="KX386" s="35"/>
      <c r="KY386" s="35"/>
      <c r="KZ386" s="35"/>
      <c r="LA386" s="35"/>
      <c r="LB386" s="35"/>
      <c r="LC386" s="35"/>
      <c r="LD386" s="35"/>
      <c r="LE386" s="35"/>
      <c r="LF386" s="35"/>
      <c r="LG386" s="35"/>
      <c r="LH386" s="35"/>
      <c r="LI386" s="35"/>
      <c r="LJ386" s="35"/>
      <c r="LK386" s="35"/>
      <c r="LL386" s="35"/>
      <c r="LM386" s="35"/>
      <c r="LN386" s="35"/>
      <c r="LO386" s="35"/>
      <c r="LP386" s="35"/>
      <c r="LQ386" s="35"/>
      <c r="LR386" s="35"/>
      <c r="LS386" s="35"/>
      <c r="LT386" s="35"/>
      <c r="LU386" s="35"/>
      <c r="LV386" s="35"/>
      <c r="LW386" s="35"/>
      <c r="LX386" s="35"/>
      <c r="LY386" s="35"/>
      <c r="LZ386" s="35"/>
      <c r="MA386" s="35"/>
      <c r="MB386" s="35"/>
      <c r="MC386" s="35"/>
      <c r="MD386" s="35"/>
      <c r="ME386" s="35"/>
      <c r="MF386" s="35"/>
      <c r="MG386" s="35"/>
      <c r="MH386" s="35"/>
      <c r="MI386" s="35"/>
      <c r="MJ386" s="35"/>
      <c r="MK386" s="35"/>
      <c r="ML386" s="35"/>
      <c r="MM386" s="35"/>
      <c r="MN386" s="35"/>
      <c r="MO386" s="35"/>
      <c r="MP386" s="35"/>
      <c r="MQ386" s="35"/>
      <c r="MR386" s="35"/>
      <c r="MS386" s="35"/>
      <c r="MT386" s="35"/>
      <c r="MU386" s="35"/>
      <c r="MV386" s="35"/>
      <c r="MW386" s="35"/>
      <c r="MX386" s="35"/>
      <c r="MY386" s="35"/>
      <c r="MZ386" s="35"/>
      <c r="NA386" s="35"/>
      <c r="NB386" s="35"/>
      <c r="NC386" s="35"/>
      <c r="ND386" s="35"/>
      <c r="NE386" s="35">
        <v>20</v>
      </c>
      <c r="NF386" s="35"/>
      <c r="NG386" s="35"/>
      <c r="NH386" s="35"/>
      <c r="NI386" s="35"/>
      <c r="NJ386" s="35"/>
      <c r="NK386" s="35"/>
      <c r="NL386" s="35"/>
      <c r="NM386" s="35"/>
      <c r="NN386" s="35"/>
      <c r="NO386" s="35"/>
      <c r="NP386" s="35"/>
      <c r="NQ386" s="35"/>
      <c r="NR386" s="35"/>
      <c r="NS386" s="35"/>
      <c r="NT386" s="35"/>
      <c r="NU386" s="35"/>
      <c r="NV386" s="35"/>
      <c r="NW386" s="35"/>
      <c r="NX386" s="35"/>
      <c r="NY386" s="35"/>
      <c r="NZ386" s="35"/>
      <c r="OA386" s="35"/>
      <c r="OB386" s="35"/>
      <c r="OC386" s="35"/>
      <c r="OD386" s="35"/>
      <c r="OE386" s="35"/>
      <c r="OF386" s="35"/>
      <c r="OG386" s="35"/>
      <c r="OH386" s="35"/>
      <c r="OI386" s="35"/>
      <c r="OJ386" s="35"/>
      <c r="OK386" s="35"/>
      <c r="OL386" s="35"/>
      <c r="OM386" s="35"/>
      <c r="ON386" s="35"/>
      <c r="OO386" s="35"/>
      <c r="OP386" s="35"/>
      <c r="OQ386" s="35"/>
      <c r="OR386" s="35"/>
      <c r="OS386" s="35"/>
      <c r="OT386" s="35"/>
      <c r="OU386" s="35"/>
      <c r="OV386" s="35"/>
      <c r="OW386" s="35"/>
      <c r="OX386" s="35"/>
      <c r="OY386" s="35"/>
      <c r="OZ386" s="35"/>
      <c r="PA386" s="35"/>
      <c r="PB386" s="35"/>
      <c r="PC386" s="35">
        <v>2</v>
      </c>
      <c r="PD386" s="35"/>
      <c r="PE386" s="35"/>
      <c r="PF386" s="35"/>
      <c r="PG386" s="35"/>
      <c r="PH386" s="35"/>
      <c r="PI386" s="35"/>
      <c r="PJ386" s="35"/>
      <c r="PK386" s="35"/>
      <c r="PL386" s="35"/>
      <c r="PM386" s="35"/>
      <c r="PN386" s="35">
        <v>2</v>
      </c>
      <c r="PO386" s="35"/>
      <c r="PP386" s="35"/>
      <c r="PQ386" s="35"/>
      <c r="PR386" s="35"/>
      <c r="PS386" s="35"/>
      <c r="PT386" s="35"/>
      <c r="PU386" s="35"/>
      <c r="PV386" s="35"/>
      <c r="PW386" s="35"/>
      <c r="PX386" s="35"/>
      <c r="PY386" s="35"/>
      <c r="PZ386" s="35"/>
      <c r="QA386" s="35"/>
      <c r="QB386" s="35"/>
      <c r="QC386" s="35"/>
      <c r="QD386" s="35"/>
      <c r="QE386" s="35"/>
      <c r="QF386" s="35"/>
      <c r="QG386" s="35"/>
      <c r="QH386" s="35"/>
      <c r="QI386" s="35"/>
      <c r="QJ386" s="35"/>
      <c r="QK386" s="35"/>
      <c r="QL386" s="35"/>
      <c r="QM386" s="35"/>
      <c r="QN386" s="35"/>
      <c r="QO386" s="35"/>
      <c r="QP386" s="35"/>
      <c r="QQ386" s="35"/>
      <c r="QR386" s="35"/>
      <c r="QS386" s="35"/>
      <c r="QT386" s="35"/>
      <c r="QU386" s="35"/>
      <c r="QV386" s="35"/>
      <c r="QW386" s="35"/>
      <c r="QX386" s="35"/>
      <c r="QY386" s="35"/>
      <c r="QZ386" s="35"/>
      <c r="RA386" s="35"/>
      <c r="RB386" s="35"/>
      <c r="RC386" s="35"/>
      <c r="RD386" s="35"/>
      <c r="RE386" s="35"/>
      <c r="RF386" s="35"/>
      <c r="RG386" s="35"/>
      <c r="RH386" s="35"/>
      <c r="RI386" s="35"/>
      <c r="RJ386" s="35"/>
      <c r="RK386" s="35"/>
      <c r="RL386" s="35"/>
      <c r="RM386" s="35"/>
      <c r="RN386" s="35"/>
      <c r="RO386" s="35"/>
      <c r="RP386" s="35"/>
      <c r="RQ386" s="35"/>
      <c r="RR386" s="35"/>
      <c r="RS386" s="35"/>
      <c r="RT386" s="35"/>
      <c r="RU386" s="35"/>
      <c r="RV386" s="35"/>
      <c r="RW386" s="35"/>
      <c r="RX386" s="35"/>
      <c r="RY386" s="35"/>
      <c r="RZ386" s="35"/>
      <c r="SA386" s="35"/>
      <c r="SB386" s="35"/>
      <c r="SC386" s="35"/>
      <c r="SD386" s="35"/>
      <c r="SE386" s="35"/>
      <c r="SF386" s="35"/>
      <c r="SG386" s="35"/>
      <c r="SH386" s="35"/>
      <c r="SI386" s="35"/>
      <c r="SJ386" s="35"/>
      <c r="SK386" s="35"/>
      <c r="SL386" s="35"/>
      <c r="SM386" s="35"/>
      <c r="SN386" s="35"/>
      <c r="SO386" s="35"/>
      <c r="SP386" s="35"/>
      <c r="SQ386" s="35"/>
      <c r="SR386" s="35"/>
      <c r="SS386" s="35"/>
      <c r="ST386" s="35"/>
      <c r="SU386" s="35"/>
      <c r="SV386" s="35"/>
      <c r="SW386" s="35"/>
      <c r="SX386" s="35"/>
      <c r="SY386" s="35"/>
      <c r="SZ386" s="35"/>
      <c r="TA386" s="35"/>
      <c r="TB386" s="35"/>
      <c r="TC386" s="35"/>
      <c r="TD386" s="35"/>
      <c r="TE386" s="35"/>
      <c r="TF386" s="35"/>
      <c r="TG386" s="35"/>
      <c r="TH386" s="35"/>
      <c r="TI386" s="35"/>
      <c r="TJ386" s="35"/>
      <c r="TK386" s="35"/>
      <c r="TL386" s="35"/>
      <c r="TM386" s="35"/>
      <c r="TN386" s="35"/>
      <c r="TO386" s="35"/>
      <c r="TP386" s="35"/>
      <c r="TQ386" s="35"/>
      <c r="TR386" s="35"/>
      <c r="TS386" s="35"/>
      <c r="TT386" s="35"/>
      <c r="TU386" s="35"/>
      <c r="TV386" s="35"/>
      <c r="TW386" s="35"/>
      <c r="TX386" s="35"/>
      <c r="TY386" s="35"/>
      <c r="TZ386" s="35"/>
      <c r="UA386" s="35"/>
      <c r="UB386" s="35"/>
      <c r="UC386" s="35"/>
      <c r="UD386" s="35"/>
      <c r="UE386" s="35"/>
      <c r="UF386" s="35"/>
      <c r="UG386" s="35"/>
      <c r="UH386" s="35"/>
      <c r="UI386" s="35"/>
      <c r="UJ386" s="35"/>
      <c r="UK386" s="35"/>
      <c r="UL386" s="35"/>
      <c r="UM386" s="35"/>
      <c r="UN386" s="35"/>
      <c r="UO386" s="35"/>
      <c r="UP386" s="35"/>
      <c r="UQ386" s="35"/>
      <c r="UR386" s="35"/>
      <c r="US386" s="35"/>
      <c r="UT386" s="35"/>
      <c r="UU386" s="35"/>
      <c r="UV386" s="35"/>
      <c r="UW386" s="35"/>
      <c r="UX386" s="35"/>
      <c r="UY386" s="35"/>
      <c r="UZ386" s="35"/>
      <c r="VA386" s="35"/>
      <c r="VB386" s="35"/>
      <c r="VC386" s="35"/>
      <c r="VD386" s="35"/>
      <c r="VE386" s="35"/>
      <c r="VF386" s="35"/>
      <c r="VG386" s="35"/>
      <c r="VH386" s="35"/>
      <c r="VI386" s="35"/>
      <c r="VJ386" s="35"/>
      <c r="VK386" s="35"/>
      <c r="VL386" s="35"/>
      <c r="VM386" s="35"/>
      <c r="VN386" s="35"/>
      <c r="VO386" s="35"/>
      <c r="VP386" s="35"/>
      <c r="VQ386" s="35"/>
      <c r="VR386" s="35"/>
      <c r="VS386" s="35"/>
      <c r="VT386" s="35"/>
      <c r="VU386" s="35"/>
      <c r="VV386" s="35"/>
      <c r="VW386" s="35"/>
      <c r="VX386" s="35"/>
      <c r="VY386" s="35"/>
      <c r="VZ386" s="35"/>
      <c r="WA386" s="35"/>
      <c r="WB386" s="35"/>
      <c r="WC386" s="35"/>
      <c r="WD386" s="35">
        <v>3</v>
      </c>
      <c r="WE386" s="35"/>
      <c r="WF386" s="35"/>
      <c r="WG386" s="35">
        <v>3</v>
      </c>
      <c r="WH386" s="35"/>
      <c r="WI386" s="35"/>
      <c r="WJ386" s="35"/>
      <c r="WK386" s="35">
        <v>20</v>
      </c>
      <c r="WL386" s="35"/>
      <c r="WM386" s="35"/>
      <c r="WN386" s="35"/>
      <c r="WO386" s="35"/>
      <c r="WP386" s="35"/>
      <c r="WQ386" s="35"/>
      <c r="WR386" s="35"/>
      <c r="WS386" s="35"/>
      <c r="WT386" s="35"/>
      <c r="WU386" s="35"/>
      <c r="WV386" s="35"/>
      <c r="WW386" s="35"/>
      <c r="WX386" s="35"/>
      <c r="WY386" s="35"/>
      <c r="WZ386" s="35"/>
      <c r="XA386" s="35"/>
      <c r="XB386" s="35"/>
      <c r="XC386" s="35"/>
      <c r="XD386" s="35"/>
      <c r="XE386" s="35"/>
      <c r="XF386" s="35"/>
      <c r="XG386" s="35"/>
      <c r="XH386" s="35"/>
      <c r="XI386" s="35"/>
      <c r="XJ386" s="35"/>
      <c r="XK386" s="35"/>
      <c r="XL386" s="35"/>
      <c r="XM386" s="35"/>
      <c r="XN386" s="35"/>
      <c r="XO386" s="35"/>
      <c r="XP386" s="35"/>
      <c r="XQ386" s="35"/>
      <c r="XR386" s="35"/>
      <c r="XS386" s="35"/>
      <c r="XT386" s="35"/>
      <c r="XU386" s="35"/>
      <c r="XV386" s="35"/>
      <c r="XW386" s="35"/>
      <c r="XX386" s="35"/>
      <c r="XY386" s="35"/>
      <c r="XZ386" s="35"/>
      <c r="YA386" s="35"/>
      <c r="YB386" s="35"/>
      <c r="YC386" s="35"/>
      <c r="YD386" s="35"/>
      <c r="YE386" s="35"/>
      <c r="YF386" s="35"/>
      <c r="YG386" s="35"/>
      <c r="YH386" s="35"/>
      <c r="YI386" s="35"/>
      <c r="YJ386" s="35"/>
      <c r="YK386" s="35"/>
      <c r="YL386" s="35"/>
      <c r="YM386" s="35"/>
      <c r="YN386" s="35"/>
      <c r="YO386" s="35"/>
      <c r="YP386" s="35"/>
      <c r="YQ386" s="35"/>
      <c r="YR386" s="35"/>
      <c r="YS386" s="35"/>
      <c r="YT386" s="35"/>
      <c r="YU386" s="35"/>
      <c r="YV386" s="35"/>
      <c r="YW386" s="35"/>
      <c r="YX386" s="35"/>
      <c r="YY386" s="35"/>
      <c r="YZ386" s="35"/>
      <c r="ZA386" s="35"/>
      <c r="ZB386" s="35"/>
      <c r="ZC386" s="35"/>
      <c r="ZD386" s="35"/>
      <c r="ZE386" s="35"/>
      <c r="ZF386" s="35"/>
      <c r="ZG386" s="35"/>
      <c r="ZH386" s="35"/>
      <c r="ZI386" s="35"/>
      <c r="ZJ386" s="35"/>
      <c r="ZK386" s="35"/>
      <c r="ZL386" s="35"/>
      <c r="ZM386" s="35"/>
      <c r="ZN386" s="35"/>
      <c r="ZO386" s="35"/>
      <c r="ZP386" s="35"/>
      <c r="ZQ386" s="35"/>
      <c r="ZR386" s="35"/>
      <c r="ZS386" s="35"/>
      <c r="ZT386" s="35"/>
      <c r="ZU386" s="35"/>
      <c r="ZV386" s="35"/>
      <c r="ZW386" s="35"/>
      <c r="ZX386" s="35"/>
      <c r="ZY386" s="35"/>
      <c r="ZZ386" s="35"/>
      <c r="AAA386" s="35"/>
      <c r="AAB386" s="35"/>
      <c r="AAC386" s="35">
        <v>30</v>
      </c>
      <c r="AAD386" s="35"/>
      <c r="AAE386" s="35"/>
      <c r="AAF386" s="35">
        <v>30</v>
      </c>
      <c r="AAG386" s="35"/>
      <c r="AAH386" s="35"/>
      <c r="AAI386" s="35"/>
      <c r="AAJ386" s="35"/>
      <c r="AAK386" s="35"/>
      <c r="AAL386" s="35"/>
      <c r="AAM386" s="35"/>
      <c r="AAN386" s="35"/>
      <c r="AAO386" s="35"/>
      <c r="AAP386" s="35"/>
      <c r="AAQ386" s="35"/>
      <c r="AAR386" s="35"/>
      <c r="AAS386" s="35"/>
      <c r="AAT386" s="35"/>
      <c r="AAU386" s="35"/>
      <c r="AAV386" s="35"/>
      <c r="AAW386" s="35"/>
      <c r="AAX386" s="35"/>
      <c r="AAY386" s="35"/>
      <c r="AAZ386" s="35"/>
      <c r="ABA386" s="35"/>
      <c r="ABB386" s="35"/>
      <c r="ABC386" s="35"/>
      <c r="ABD386" s="35"/>
      <c r="ABE386" s="35"/>
      <c r="ABF386" s="35"/>
      <c r="ABG386" s="35"/>
      <c r="ABH386" s="35"/>
      <c r="ABI386" s="35"/>
      <c r="ABJ386" s="35"/>
      <c r="ABK386" s="35"/>
      <c r="ABL386" s="35"/>
      <c r="ABM386" s="35"/>
      <c r="ABN386" s="35"/>
      <c r="ABO386" s="35"/>
      <c r="ABP386" s="35"/>
      <c r="ABQ386" s="35"/>
      <c r="ABR386" s="35"/>
      <c r="ABS386" s="35"/>
      <c r="ABT386" s="35"/>
      <c r="ABU386" s="35"/>
      <c r="ABV386" s="35"/>
      <c r="ABW386" s="35"/>
      <c r="ABX386" s="35"/>
      <c r="ABY386" s="35"/>
      <c r="ABZ386" s="35"/>
      <c r="ACA386" s="35"/>
      <c r="ACB386" s="35"/>
      <c r="ACC386" s="35"/>
      <c r="ACD386" s="35"/>
      <c r="ACE386" s="35"/>
      <c r="ACF386" s="35"/>
      <c r="ACG386" s="35"/>
      <c r="ACH386" s="35"/>
      <c r="ACI386" s="35"/>
      <c r="ACJ386" s="35"/>
      <c r="ACK386" s="35"/>
      <c r="ACL386" s="35"/>
      <c r="ACM386" s="35"/>
      <c r="ACN386" s="35"/>
      <c r="ACO386" s="35"/>
      <c r="ACP386" s="35"/>
      <c r="ACQ386" s="35"/>
      <c r="ACR386" s="35"/>
      <c r="ACS386" s="35"/>
      <c r="ACT386" s="35"/>
      <c r="ACU386" s="35"/>
      <c r="ACV386" s="35"/>
      <c r="ACW386" s="35"/>
      <c r="ACX386" s="35"/>
      <c r="ACY386" s="35"/>
      <c r="ACZ386" s="35"/>
      <c r="ADA386" s="35"/>
      <c r="ADB386" s="35"/>
      <c r="ADC386" s="35"/>
      <c r="ADD386" s="35"/>
      <c r="ADE386" s="35"/>
      <c r="ADF386" s="35"/>
      <c r="ADG386" s="35"/>
      <c r="ADH386" s="35">
        <v>10</v>
      </c>
      <c r="ADI386" s="35"/>
      <c r="ADJ386" s="35">
        <v>10</v>
      </c>
      <c r="ADK386" s="35"/>
      <c r="ADL386" s="35"/>
      <c r="ADM386" s="35"/>
      <c r="ADN386" s="35"/>
      <c r="ADO386" s="35"/>
      <c r="ADP386" s="35"/>
      <c r="ADQ386" s="35"/>
      <c r="ADR386" s="35"/>
      <c r="ADS386" s="35"/>
      <c r="ADT386" s="35"/>
      <c r="ADU386" s="35"/>
      <c r="ADV386" s="35"/>
      <c r="ADW386" s="35"/>
      <c r="ADX386" s="35"/>
      <c r="ADY386" s="26">
        <f t="shared" si="15"/>
        <v>0</v>
      </c>
      <c r="ADZ386" s="5"/>
    </row>
    <row r="387" spans="1:829" s="33" customFormat="1" x14ac:dyDescent="0.2">
      <c r="A387" s="51" t="s">
        <v>125</v>
      </c>
      <c r="B387" s="65">
        <f t="shared" si="14"/>
        <v>0</v>
      </c>
      <c r="C387" s="57">
        <v>1</v>
      </c>
      <c r="D387" s="59">
        <v>44788</v>
      </c>
      <c r="E387" s="67">
        <v>58.52</v>
      </c>
      <c r="F387" s="67">
        <f t="shared" si="13"/>
        <v>0</v>
      </c>
      <c r="G387" s="65"/>
      <c r="H387" s="35">
        <v>50</v>
      </c>
      <c r="I387" s="35"/>
      <c r="J387" s="35"/>
      <c r="K387" s="35">
        <v>180</v>
      </c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>
        <v>220</v>
      </c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  <c r="AU387" s="35"/>
      <c r="AV387" s="35"/>
      <c r="AW387" s="35"/>
      <c r="AX387" s="35"/>
      <c r="AY387" s="35"/>
      <c r="AZ387" s="35"/>
      <c r="BA387" s="35"/>
      <c r="BB387" s="35"/>
      <c r="BC387" s="35"/>
      <c r="BD387" s="35"/>
      <c r="BE387" s="15"/>
      <c r="BF387" s="15"/>
      <c r="BG387" s="136"/>
      <c r="BH387" s="35"/>
      <c r="BI387" s="35"/>
      <c r="BJ387" s="35"/>
      <c r="BK387" s="35"/>
      <c r="BL387" s="35"/>
      <c r="BM387" s="35"/>
      <c r="BN387" s="35"/>
      <c r="BO387" s="35"/>
      <c r="BP387" s="35"/>
      <c r="BQ387" s="35"/>
      <c r="BR387" s="35"/>
      <c r="BS387" s="35"/>
      <c r="BT387" s="35"/>
      <c r="BU387" s="35"/>
      <c r="BV387" s="35"/>
      <c r="BW387" s="35"/>
      <c r="BX387" s="35"/>
      <c r="BY387" s="35"/>
      <c r="BZ387" s="35"/>
      <c r="CA387" s="35"/>
      <c r="CB387" s="35"/>
      <c r="CC387" s="35"/>
      <c r="CD387" s="35"/>
      <c r="CE387" s="35"/>
      <c r="CF387" s="35"/>
      <c r="CG387" s="35"/>
      <c r="CH387" s="35"/>
      <c r="CI387" s="35"/>
      <c r="CJ387" s="35"/>
      <c r="CK387" s="35"/>
      <c r="CL387" s="35"/>
      <c r="CM387" s="35"/>
      <c r="CN387" s="35"/>
      <c r="CO387" s="35"/>
      <c r="CP387" s="35"/>
      <c r="CQ387" s="35"/>
      <c r="CR387" s="35"/>
      <c r="CS387" s="35"/>
      <c r="CT387" s="35"/>
      <c r="CU387" s="35"/>
      <c r="CV387" s="35"/>
      <c r="CW387" s="35"/>
      <c r="CX387" s="35"/>
      <c r="CY387" s="35"/>
      <c r="CZ387" s="35"/>
      <c r="DA387" s="35"/>
      <c r="DB387" s="35"/>
      <c r="DC387" s="35"/>
      <c r="DD387" s="35"/>
      <c r="DE387" s="35"/>
      <c r="DF387" s="35"/>
      <c r="DG387" s="35"/>
      <c r="DH387" s="35"/>
      <c r="DI387" s="35"/>
      <c r="DJ387" s="35"/>
      <c r="DK387" s="35"/>
      <c r="DL387" s="35"/>
      <c r="DM387" s="35"/>
      <c r="DN387" s="35"/>
      <c r="DO387" s="35"/>
      <c r="DP387" s="35"/>
      <c r="DQ387" s="35"/>
      <c r="DR387" s="35"/>
      <c r="DS387" s="35"/>
      <c r="DT387" s="35"/>
      <c r="DU387" s="35"/>
      <c r="DV387" s="35"/>
      <c r="DW387" s="35"/>
      <c r="DX387" s="35"/>
      <c r="DY387" s="35"/>
      <c r="DZ387" s="35"/>
      <c r="EA387" s="35"/>
      <c r="EB387" s="35"/>
      <c r="EC387" s="35"/>
      <c r="ED387" s="35"/>
      <c r="EE387" s="35"/>
      <c r="EF387" s="35"/>
      <c r="EG387" s="35"/>
      <c r="EH387" s="35"/>
      <c r="EI387" s="35"/>
      <c r="EJ387" s="35"/>
      <c r="EK387" s="35"/>
      <c r="EL387" s="35"/>
      <c r="EM387" s="35"/>
      <c r="EN387" s="35"/>
      <c r="EO387" s="35"/>
      <c r="EP387" s="35"/>
      <c r="EQ387" s="35"/>
      <c r="ER387" s="35"/>
      <c r="ES387" s="35"/>
      <c r="ET387" s="35"/>
      <c r="EU387" s="35"/>
      <c r="EV387" s="35"/>
      <c r="EW387" s="35"/>
      <c r="EX387" s="35"/>
      <c r="EY387" s="35"/>
      <c r="EZ387" s="35"/>
      <c r="FA387" s="35"/>
      <c r="FB387" s="35"/>
      <c r="FC387" s="35"/>
      <c r="FD387" s="35"/>
      <c r="FE387" s="35"/>
      <c r="FF387" s="35"/>
      <c r="FG387" s="35"/>
      <c r="FH387" s="35"/>
      <c r="FI387" s="35"/>
      <c r="FJ387" s="35"/>
      <c r="FK387" s="35"/>
      <c r="FL387" s="35"/>
      <c r="FM387" s="35"/>
      <c r="FN387" s="35"/>
      <c r="FO387" s="35"/>
      <c r="FP387" s="35"/>
      <c r="FQ387" s="35"/>
      <c r="FR387" s="35"/>
      <c r="FS387" s="35"/>
      <c r="FT387" s="35"/>
      <c r="FU387" s="35"/>
      <c r="FV387" s="35"/>
      <c r="FW387" s="35"/>
      <c r="FX387" s="35"/>
      <c r="FY387" s="35"/>
      <c r="FZ387" s="35"/>
      <c r="GA387" s="35"/>
      <c r="GB387" s="35"/>
      <c r="GC387" s="35"/>
      <c r="GD387" s="35"/>
      <c r="GE387" s="35"/>
      <c r="GF387" s="35"/>
      <c r="GG387" s="35"/>
      <c r="GH387" s="35"/>
      <c r="GI387" s="35"/>
      <c r="GJ387" s="35"/>
      <c r="GK387" s="35"/>
      <c r="GL387" s="35"/>
      <c r="GM387" s="35"/>
      <c r="GN387" s="35"/>
      <c r="GO387" s="35"/>
      <c r="GP387" s="35"/>
      <c r="GQ387" s="35"/>
      <c r="GR387" s="35"/>
      <c r="GS387" s="35"/>
      <c r="GT387" s="35"/>
      <c r="GU387" s="35"/>
      <c r="GV387" s="35"/>
      <c r="GW387" s="35"/>
      <c r="GX387" s="35"/>
      <c r="GY387" s="35"/>
      <c r="GZ387" s="35"/>
      <c r="HA387" s="35"/>
      <c r="HB387" s="35"/>
      <c r="HC387" s="35"/>
      <c r="HD387" s="35"/>
      <c r="HE387" s="35"/>
      <c r="HF387" s="35"/>
      <c r="HG387" s="35"/>
      <c r="HH387" s="35"/>
      <c r="HI387" s="35"/>
      <c r="HJ387" s="35"/>
      <c r="HK387" s="35"/>
      <c r="HL387" s="35"/>
      <c r="HM387" s="35"/>
      <c r="HN387" s="35"/>
      <c r="HO387" s="35"/>
      <c r="HP387" s="35"/>
      <c r="HQ387" s="35"/>
      <c r="HR387" s="35"/>
      <c r="HS387" s="35"/>
      <c r="HT387" s="35"/>
      <c r="HU387" s="35"/>
      <c r="HV387" s="35"/>
      <c r="HW387" s="35"/>
      <c r="HX387" s="35"/>
      <c r="HY387" s="35"/>
      <c r="HZ387" s="35"/>
      <c r="IA387" s="35"/>
      <c r="IB387" s="35"/>
      <c r="IC387" s="35"/>
      <c r="ID387" s="35"/>
      <c r="IE387" s="35"/>
      <c r="IF387" s="35"/>
      <c r="IG387" s="35"/>
      <c r="IH387" s="35"/>
      <c r="II387" s="35"/>
      <c r="IJ387" s="35"/>
      <c r="IK387" s="35"/>
      <c r="IL387" s="35"/>
      <c r="IM387" s="35"/>
      <c r="IN387" s="35"/>
      <c r="IO387" s="35"/>
      <c r="IP387" s="35"/>
      <c r="IQ387" s="35"/>
      <c r="IR387" s="35"/>
      <c r="IS387" s="35"/>
      <c r="IT387" s="35"/>
      <c r="IU387" s="35"/>
      <c r="IV387" s="35"/>
      <c r="IW387" s="35"/>
      <c r="IX387" s="35"/>
      <c r="IY387" s="35"/>
      <c r="IZ387" s="35"/>
      <c r="JA387" s="35"/>
      <c r="JB387" s="35"/>
      <c r="JC387" s="35"/>
      <c r="JD387" s="35"/>
      <c r="JE387" s="35"/>
      <c r="JF387" s="35"/>
      <c r="JG387" s="35"/>
      <c r="JH387" s="35"/>
      <c r="JI387" s="35"/>
      <c r="JJ387" s="35"/>
      <c r="JK387" s="35"/>
      <c r="JL387" s="35"/>
      <c r="JM387" s="35"/>
      <c r="JN387" s="35"/>
      <c r="JO387" s="35"/>
      <c r="JP387" s="35"/>
      <c r="JQ387" s="35"/>
      <c r="JR387" s="35"/>
      <c r="JS387" s="35"/>
      <c r="JT387" s="35"/>
      <c r="JU387" s="35"/>
      <c r="JV387" s="35"/>
      <c r="JW387" s="35"/>
      <c r="JX387" s="35"/>
      <c r="JY387" s="35"/>
      <c r="JZ387" s="35"/>
      <c r="KA387" s="35"/>
      <c r="KB387" s="35"/>
      <c r="KC387" s="35"/>
      <c r="KD387" s="35"/>
      <c r="KE387" s="35"/>
      <c r="KF387" s="35"/>
      <c r="KG387" s="35"/>
      <c r="KH387" s="35"/>
      <c r="KI387" s="35"/>
      <c r="KJ387" s="35"/>
      <c r="KK387" s="35"/>
      <c r="KL387" s="35"/>
      <c r="KM387" s="35"/>
      <c r="KN387" s="35"/>
      <c r="KO387" s="35"/>
      <c r="KP387" s="35"/>
      <c r="KQ387" s="35"/>
      <c r="KR387" s="35"/>
      <c r="KS387" s="35"/>
      <c r="KT387" s="35"/>
      <c r="KU387" s="35"/>
      <c r="KV387" s="35"/>
      <c r="KW387" s="35"/>
      <c r="KX387" s="35"/>
      <c r="KY387" s="35"/>
      <c r="KZ387" s="35"/>
      <c r="LA387" s="35"/>
      <c r="LB387" s="35"/>
      <c r="LC387" s="35"/>
      <c r="LD387" s="35"/>
      <c r="LE387" s="35"/>
      <c r="LF387" s="35"/>
      <c r="LG387" s="35"/>
      <c r="LH387" s="35"/>
      <c r="LI387" s="35"/>
      <c r="LJ387" s="35"/>
      <c r="LK387" s="35"/>
      <c r="LL387" s="35"/>
      <c r="LM387" s="35"/>
      <c r="LN387" s="35"/>
      <c r="LO387" s="35"/>
      <c r="LP387" s="35"/>
      <c r="LQ387" s="35"/>
      <c r="LR387" s="35"/>
      <c r="LS387" s="35"/>
      <c r="LT387" s="35"/>
      <c r="LU387" s="35"/>
      <c r="LV387" s="35"/>
      <c r="LW387" s="35"/>
      <c r="LX387" s="35"/>
      <c r="LY387" s="35"/>
      <c r="LZ387" s="35"/>
      <c r="MA387" s="35"/>
      <c r="MB387" s="35"/>
      <c r="MC387" s="35"/>
      <c r="MD387" s="35"/>
      <c r="ME387" s="35"/>
      <c r="MF387" s="35"/>
      <c r="MG387" s="35"/>
      <c r="MH387" s="35"/>
      <c r="MI387" s="35"/>
      <c r="MJ387" s="35"/>
      <c r="MK387" s="35"/>
      <c r="ML387" s="35"/>
      <c r="MM387" s="35"/>
      <c r="MN387" s="35"/>
      <c r="MO387" s="35"/>
      <c r="MP387" s="35"/>
      <c r="MQ387" s="35"/>
      <c r="MR387" s="35"/>
      <c r="MS387" s="35"/>
      <c r="MT387" s="35"/>
      <c r="MU387" s="35"/>
      <c r="MV387" s="35"/>
      <c r="MW387" s="35"/>
      <c r="MX387" s="35"/>
      <c r="MY387" s="35"/>
      <c r="MZ387" s="35"/>
      <c r="NA387" s="35"/>
      <c r="NB387" s="35"/>
      <c r="NC387" s="35"/>
      <c r="ND387" s="35"/>
      <c r="NE387" s="35"/>
      <c r="NF387" s="35"/>
      <c r="NG387" s="35"/>
      <c r="NH387" s="35"/>
      <c r="NI387" s="35"/>
      <c r="NJ387" s="35"/>
      <c r="NK387" s="35"/>
      <c r="NL387" s="35"/>
      <c r="NM387" s="35"/>
      <c r="NN387" s="35"/>
      <c r="NO387" s="35"/>
      <c r="NP387" s="35"/>
      <c r="NQ387" s="35"/>
      <c r="NR387" s="35"/>
      <c r="NS387" s="35"/>
      <c r="NT387" s="35"/>
      <c r="NU387" s="35"/>
      <c r="NV387" s="35"/>
      <c r="NW387" s="35"/>
      <c r="NX387" s="35"/>
      <c r="NY387" s="35"/>
      <c r="NZ387" s="35"/>
      <c r="OA387" s="35"/>
      <c r="OB387" s="35"/>
      <c r="OC387" s="35"/>
      <c r="OD387" s="35"/>
      <c r="OE387" s="35"/>
      <c r="OF387" s="35"/>
      <c r="OG387" s="35">
        <v>1</v>
      </c>
      <c r="OH387" s="35"/>
      <c r="OI387" s="35"/>
      <c r="OJ387" s="35"/>
      <c r="OK387" s="35"/>
      <c r="OL387" s="35"/>
      <c r="OM387" s="35"/>
      <c r="ON387" s="35"/>
      <c r="OO387" s="35"/>
      <c r="OP387" s="35"/>
      <c r="OQ387" s="35"/>
      <c r="OR387" s="35"/>
      <c r="OS387" s="35"/>
      <c r="OT387" s="35"/>
      <c r="OU387" s="35"/>
      <c r="OV387" s="35"/>
      <c r="OW387" s="35"/>
      <c r="OX387" s="35"/>
      <c r="OY387" s="35"/>
      <c r="OZ387" s="35"/>
      <c r="PA387" s="35"/>
      <c r="PB387" s="35"/>
      <c r="PC387" s="35"/>
      <c r="PD387" s="35"/>
      <c r="PE387" s="35"/>
      <c r="PF387" s="35"/>
      <c r="PG387" s="35"/>
      <c r="PH387" s="35"/>
      <c r="PI387" s="35"/>
      <c r="PJ387" s="35"/>
      <c r="PK387" s="35"/>
      <c r="PL387" s="35"/>
      <c r="PM387" s="35"/>
      <c r="PN387" s="35"/>
      <c r="PO387" s="35"/>
      <c r="PP387" s="35"/>
      <c r="PQ387" s="35"/>
      <c r="PR387" s="35"/>
      <c r="PS387" s="35"/>
      <c r="PT387" s="35"/>
      <c r="PU387" s="35"/>
      <c r="PV387" s="35"/>
      <c r="PW387" s="35"/>
      <c r="PX387" s="35"/>
      <c r="PY387" s="35"/>
      <c r="PZ387" s="35"/>
      <c r="QA387" s="35"/>
      <c r="QB387" s="35"/>
      <c r="QC387" s="35"/>
      <c r="QD387" s="35"/>
      <c r="QE387" s="35"/>
      <c r="QF387" s="35"/>
      <c r="QG387" s="35"/>
      <c r="QH387" s="35"/>
      <c r="QI387" s="35"/>
      <c r="QJ387" s="35"/>
      <c r="QK387" s="35"/>
      <c r="QL387" s="35"/>
      <c r="QM387" s="35"/>
      <c r="QN387" s="35"/>
      <c r="QO387" s="35"/>
      <c r="QP387" s="35"/>
      <c r="QQ387" s="35"/>
      <c r="QR387" s="35"/>
      <c r="QS387" s="35"/>
      <c r="QT387" s="35"/>
      <c r="QU387" s="35"/>
      <c r="QV387" s="35"/>
      <c r="QW387" s="35"/>
      <c r="QX387" s="35"/>
      <c r="QY387" s="35"/>
      <c r="QZ387" s="35"/>
      <c r="RA387" s="35"/>
      <c r="RB387" s="35"/>
      <c r="RC387" s="35"/>
      <c r="RD387" s="35"/>
      <c r="RE387" s="35"/>
      <c r="RF387" s="35"/>
      <c r="RG387" s="35"/>
      <c r="RH387" s="35"/>
      <c r="RI387" s="35"/>
      <c r="RJ387" s="35"/>
      <c r="RK387" s="35"/>
      <c r="RL387" s="35"/>
      <c r="RM387" s="35"/>
      <c r="RN387" s="35"/>
      <c r="RO387" s="35"/>
      <c r="RP387" s="35"/>
      <c r="RQ387" s="35"/>
      <c r="RR387" s="35"/>
      <c r="RS387" s="35"/>
      <c r="RT387" s="35"/>
      <c r="RU387" s="35"/>
      <c r="RV387" s="35"/>
      <c r="RW387" s="35"/>
      <c r="RX387" s="35"/>
      <c r="RY387" s="35"/>
      <c r="RZ387" s="35"/>
      <c r="SA387" s="35"/>
      <c r="SB387" s="35"/>
      <c r="SC387" s="35"/>
      <c r="SD387" s="35"/>
      <c r="SE387" s="35"/>
      <c r="SF387" s="35"/>
      <c r="SG387" s="35"/>
      <c r="SH387" s="35"/>
      <c r="SI387" s="35"/>
      <c r="SJ387" s="35"/>
      <c r="SK387" s="35"/>
      <c r="SL387" s="35"/>
      <c r="SM387" s="35"/>
      <c r="SN387" s="35">
        <v>50</v>
      </c>
      <c r="SO387" s="35"/>
      <c r="SP387" s="35"/>
      <c r="SQ387" s="35"/>
      <c r="SR387" s="35"/>
      <c r="SS387" s="35"/>
      <c r="ST387" s="35"/>
      <c r="SU387" s="35"/>
      <c r="SV387" s="35"/>
      <c r="SW387" s="35"/>
      <c r="SX387" s="35"/>
      <c r="SY387" s="35"/>
      <c r="SZ387" s="35"/>
      <c r="TA387" s="35"/>
      <c r="TB387" s="35"/>
      <c r="TC387" s="35"/>
      <c r="TD387" s="35"/>
      <c r="TE387" s="35"/>
      <c r="TF387" s="35"/>
      <c r="TG387" s="35"/>
      <c r="TH387" s="35"/>
      <c r="TI387" s="35"/>
      <c r="TJ387" s="35"/>
      <c r="TK387" s="35"/>
      <c r="TL387" s="35"/>
      <c r="TM387" s="35"/>
      <c r="TN387" s="35"/>
      <c r="TO387" s="35"/>
      <c r="TP387" s="35"/>
      <c r="TQ387" s="35"/>
      <c r="TR387" s="35"/>
      <c r="TS387" s="35"/>
      <c r="TT387" s="35"/>
      <c r="TU387" s="35"/>
      <c r="TV387" s="35"/>
      <c r="TW387" s="35"/>
      <c r="TX387" s="35"/>
      <c r="TY387" s="35"/>
      <c r="TZ387" s="35"/>
      <c r="UA387" s="35"/>
      <c r="UB387" s="35"/>
      <c r="UC387" s="35"/>
      <c r="UD387" s="35"/>
      <c r="UE387" s="35"/>
      <c r="UF387" s="35"/>
      <c r="UG387" s="35"/>
      <c r="UH387" s="35"/>
      <c r="UI387" s="35"/>
      <c r="UJ387" s="35"/>
      <c r="UK387" s="35"/>
      <c r="UL387" s="35"/>
      <c r="UM387" s="35"/>
      <c r="UN387" s="35"/>
      <c r="UO387" s="35"/>
      <c r="UP387" s="35"/>
      <c r="UQ387" s="35"/>
      <c r="UR387" s="35"/>
      <c r="US387" s="35"/>
      <c r="UT387" s="35"/>
      <c r="UU387" s="35"/>
      <c r="UV387" s="35"/>
      <c r="UW387" s="35"/>
      <c r="UX387" s="35"/>
      <c r="UY387" s="35"/>
      <c r="UZ387" s="35"/>
      <c r="VA387" s="35"/>
      <c r="VB387" s="35"/>
      <c r="VC387" s="35"/>
      <c r="VD387" s="35"/>
      <c r="VE387" s="35"/>
      <c r="VF387" s="35">
        <v>180</v>
      </c>
      <c r="VG387" s="35"/>
      <c r="VH387" s="35"/>
      <c r="VI387" s="35"/>
      <c r="VJ387" s="35"/>
      <c r="VK387" s="35"/>
      <c r="VL387" s="35"/>
      <c r="VM387" s="35"/>
      <c r="VN387" s="35"/>
      <c r="VO387" s="35"/>
      <c r="VP387" s="35"/>
      <c r="VQ387" s="35"/>
      <c r="VR387" s="35"/>
      <c r="VS387" s="35"/>
      <c r="VT387" s="35"/>
      <c r="VU387" s="35"/>
      <c r="VV387" s="35"/>
      <c r="VW387" s="35"/>
      <c r="VX387" s="35"/>
      <c r="VY387" s="35"/>
      <c r="VZ387" s="35"/>
      <c r="WA387" s="35"/>
      <c r="WB387" s="35"/>
      <c r="WC387" s="35"/>
      <c r="WD387" s="35">
        <v>220</v>
      </c>
      <c r="WE387" s="35"/>
      <c r="WF387" s="35"/>
      <c r="WG387" s="35"/>
      <c r="WH387" s="35"/>
      <c r="WI387" s="35"/>
      <c r="WJ387" s="35"/>
      <c r="WK387" s="35"/>
      <c r="WL387" s="35"/>
      <c r="WM387" s="35"/>
      <c r="WN387" s="35"/>
      <c r="WO387" s="35"/>
      <c r="WP387" s="35"/>
      <c r="WQ387" s="35"/>
      <c r="WR387" s="35"/>
      <c r="WS387" s="35"/>
      <c r="WT387" s="35"/>
      <c r="WU387" s="35"/>
      <c r="WV387" s="35"/>
      <c r="WW387" s="35"/>
      <c r="WX387" s="35"/>
      <c r="WY387" s="35"/>
      <c r="WZ387" s="35"/>
      <c r="XA387" s="35"/>
      <c r="XB387" s="35"/>
      <c r="XC387" s="35"/>
      <c r="XD387" s="35"/>
      <c r="XE387" s="35"/>
      <c r="XF387" s="35"/>
      <c r="XG387" s="35"/>
      <c r="XH387" s="35"/>
      <c r="XI387" s="35"/>
      <c r="XJ387" s="35"/>
      <c r="XK387" s="35"/>
      <c r="XL387" s="35"/>
      <c r="XM387" s="35"/>
      <c r="XN387" s="35"/>
      <c r="XO387" s="35"/>
      <c r="XP387" s="35"/>
      <c r="XQ387" s="35"/>
      <c r="XR387" s="35"/>
      <c r="XS387" s="35"/>
      <c r="XT387" s="35"/>
      <c r="XU387" s="35"/>
      <c r="XV387" s="35"/>
      <c r="XW387" s="35"/>
      <c r="XX387" s="35"/>
      <c r="XY387" s="35"/>
      <c r="XZ387" s="35"/>
      <c r="YA387" s="35"/>
      <c r="YB387" s="35"/>
      <c r="YC387" s="35"/>
      <c r="YD387" s="35"/>
      <c r="YE387" s="35"/>
      <c r="YF387" s="35"/>
      <c r="YG387" s="35"/>
      <c r="YH387" s="35"/>
      <c r="YI387" s="35"/>
      <c r="YJ387" s="35"/>
      <c r="YK387" s="35"/>
      <c r="YL387" s="35"/>
      <c r="YM387" s="35"/>
      <c r="YN387" s="35"/>
      <c r="YO387" s="35"/>
      <c r="YP387" s="35"/>
      <c r="YQ387" s="35"/>
      <c r="YR387" s="35"/>
      <c r="YS387" s="35"/>
      <c r="YT387" s="35"/>
      <c r="YU387" s="35"/>
      <c r="YV387" s="35"/>
      <c r="YW387" s="35"/>
      <c r="YX387" s="35"/>
      <c r="YY387" s="35"/>
      <c r="YZ387" s="35"/>
      <c r="ZA387" s="35"/>
      <c r="ZB387" s="35"/>
      <c r="ZC387" s="35"/>
      <c r="ZD387" s="35"/>
      <c r="ZE387" s="35"/>
      <c r="ZF387" s="35"/>
      <c r="ZG387" s="35"/>
      <c r="ZH387" s="35"/>
      <c r="ZI387" s="35"/>
      <c r="ZJ387" s="35"/>
      <c r="ZK387" s="35"/>
      <c r="ZL387" s="35"/>
      <c r="ZM387" s="35"/>
      <c r="ZN387" s="35"/>
      <c r="ZO387" s="35"/>
      <c r="ZP387" s="35"/>
      <c r="ZQ387" s="35"/>
      <c r="ZR387" s="35"/>
      <c r="ZS387" s="35"/>
      <c r="ZT387" s="35"/>
      <c r="ZU387" s="35"/>
      <c r="ZV387" s="35"/>
      <c r="ZW387" s="35"/>
      <c r="ZX387" s="35"/>
      <c r="ZY387" s="35"/>
      <c r="ZZ387" s="35"/>
      <c r="AAA387" s="35"/>
      <c r="AAB387" s="35"/>
      <c r="AAC387" s="35"/>
      <c r="AAD387" s="35"/>
      <c r="AAE387" s="35"/>
      <c r="AAF387" s="35"/>
      <c r="AAG387" s="35"/>
      <c r="AAH387" s="35"/>
      <c r="AAI387" s="35"/>
      <c r="AAJ387" s="35"/>
      <c r="AAK387" s="35"/>
      <c r="AAL387" s="35"/>
      <c r="AAM387" s="35"/>
      <c r="AAN387" s="35"/>
      <c r="AAO387" s="35"/>
      <c r="AAP387" s="35"/>
      <c r="AAQ387" s="35"/>
      <c r="AAR387" s="35"/>
      <c r="AAS387" s="35"/>
      <c r="AAT387" s="35"/>
      <c r="AAU387" s="35"/>
      <c r="AAV387" s="35"/>
      <c r="AAW387" s="35"/>
      <c r="AAX387" s="35"/>
      <c r="AAY387" s="35"/>
      <c r="AAZ387" s="35"/>
      <c r="ABA387" s="35"/>
      <c r="ABB387" s="35"/>
      <c r="ABC387" s="35"/>
      <c r="ABD387" s="35"/>
      <c r="ABE387" s="35"/>
      <c r="ABF387" s="35"/>
      <c r="ABG387" s="35"/>
      <c r="ABH387" s="35"/>
      <c r="ABI387" s="35">
        <v>1</v>
      </c>
      <c r="ABJ387" s="35"/>
      <c r="ABK387" s="35"/>
      <c r="ABL387" s="35"/>
      <c r="ABM387" s="35"/>
      <c r="ABN387" s="35"/>
      <c r="ABO387" s="35"/>
      <c r="ABP387" s="35"/>
      <c r="ABQ387" s="35"/>
      <c r="ABR387" s="35"/>
      <c r="ABS387" s="35"/>
      <c r="ABT387" s="35"/>
      <c r="ABU387" s="35"/>
      <c r="ABV387" s="35"/>
      <c r="ABW387" s="35"/>
      <c r="ABX387" s="35"/>
      <c r="ABY387" s="35"/>
      <c r="ABZ387" s="35"/>
      <c r="ACA387" s="35"/>
      <c r="ACB387" s="35"/>
      <c r="ACC387" s="35"/>
      <c r="ACD387" s="35"/>
      <c r="ACE387" s="35"/>
      <c r="ACF387" s="35"/>
      <c r="ACG387" s="35"/>
      <c r="ACH387" s="35"/>
      <c r="ACI387" s="35"/>
      <c r="ACJ387" s="35"/>
      <c r="ACK387" s="35"/>
      <c r="ACL387" s="35"/>
      <c r="ACM387" s="35"/>
      <c r="ACN387" s="35"/>
      <c r="ACO387" s="35"/>
      <c r="ACP387" s="35"/>
      <c r="ACQ387" s="35"/>
      <c r="ACR387" s="35"/>
      <c r="ACS387" s="35"/>
      <c r="ACT387" s="35"/>
      <c r="ACU387" s="35"/>
      <c r="ACV387" s="35"/>
      <c r="ACW387" s="35"/>
      <c r="ACX387" s="35"/>
      <c r="ACY387" s="35"/>
      <c r="ACZ387" s="35"/>
      <c r="ADA387" s="35"/>
      <c r="ADB387" s="35"/>
      <c r="ADC387" s="35"/>
      <c r="ADD387" s="35"/>
      <c r="ADE387" s="35"/>
      <c r="ADF387" s="35"/>
      <c r="ADG387" s="35"/>
      <c r="ADH387" s="35"/>
      <c r="ADI387" s="35"/>
      <c r="ADJ387" s="35"/>
      <c r="ADK387" s="35"/>
      <c r="ADL387" s="35"/>
      <c r="ADM387" s="35"/>
      <c r="ADN387" s="35"/>
      <c r="ADO387" s="35"/>
      <c r="ADP387" s="35"/>
      <c r="ADQ387" s="35"/>
      <c r="ADR387" s="35"/>
      <c r="ADS387" s="35"/>
      <c r="ADT387" s="35"/>
      <c r="ADU387" s="35"/>
      <c r="ADV387" s="35"/>
      <c r="ADW387" s="35"/>
      <c r="ADX387" s="35"/>
      <c r="ADY387" s="26">
        <f t="shared" si="15"/>
        <v>0</v>
      </c>
      <c r="ADZ387" s="5"/>
    </row>
    <row r="388" spans="1:829" s="33" customFormat="1" x14ac:dyDescent="0.2">
      <c r="A388" s="51" t="s">
        <v>238</v>
      </c>
      <c r="B388" s="65">
        <f t="shared" si="14"/>
        <v>0</v>
      </c>
      <c r="C388" s="57">
        <v>10</v>
      </c>
      <c r="D388" s="59">
        <v>44704</v>
      </c>
      <c r="E388" s="67">
        <v>40.130000000000003</v>
      </c>
      <c r="F388" s="67">
        <f t="shared" si="13"/>
        <v>0</v>
      </c>
      <c r="G388" s="6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  <c r="AU388" s="35"/>
      <c r="AV388" s="35"/>
      <c r="AW388" s="35"/>
      <c r="AX388" s="35"/>
      <c r="AY388" s="35"/>
      <c r="AZ388" s="35"/>
      <c r="BA388" s="35"/>
      <c r="BB388" s="35"/>
      <c r="BC388" s="35"/>
      <c r="BD388" s="35"/>
      <c r="BE388" s="15"/>
      <c r="BF388" s="15"/>
      <c r="BG388" s="136"/>
      <c r="BH388" s="35"/>
      <c r="BI388" s="35"/>
      <c r="BJ388" s="35"/>
      <c r="BK388" s="35"/>
      <c r="BL388" s="35"/>
      <c r="BM388" s="35"/>
      <c r="BN388" s="35"/>
      <c r="BO388" s="35"/>
      <c r="BP388" s="35"/>
      <c r="BQ388" s="35"/>
      <c r="BR388" s="35"/>
      <c r="BS388" s="35"/>
      <c r="BT388" s="35"/>
      <c r="BU388" s="35"/>
      <c r="BV388" s="35"/>
      <c r="BW388" s="35"/>
      <c r="BX388" s="35"/>
      <c r="BY388" s="35"/>
      <c r="BZ388" s="35"/>
      <c r="CA388" s="35"/>
      <c r="CB388" s="35"/>
      <c r="CC388" s="35"/>
      <c r="CD388" s="35"/>
      <c r="CE388" s="35"/>
      <c r="CF388" s="35"/>
      <c r="CG388" s="35"/>
      <c r="CH388" s="35"/>
      <c r="CI388" s="35"/>
      <c r="CJ388" s="35"/>
      <c r="CK388" s="35"/>
      <c r="CL388" s="35"/>
      <c r="CM388" s="35"/>
      <c r="CN388" s="35">
        <v>5</v>
      </c>
      <c r="CO388" s="35"/>
      <c r="CP388" s="35"/>
      <c r="CQ388" s="35"/>
      <c r="CR388" s="35"/>
      <c r="CS388" s="35"/>
      <c r="CT388" s="35"/>
      <c r="CU388" s="35"/>
      <c r="CV388" s="35"/>
      <c r="CW388" s="35"/>
      <c r="CX388" s="35"/>
      <c r="CY388" s="35"/>
      <c r="CZ388" s="35"/>
      <c r="DA388" s="35"/>
      <c r="DB388" s="35"/>
      <c r="DC388" s="35"/>
      <c r="DD388" s="35"/>
      <c r="DE388" s="35"/>
      <c r="DF388" s="35"/>
      <c r="DG388" s="35"/>
      <c r="DH388" s="35"/>
      <c r="DI388" s="35"/>
      <c r="DJ388" s="35"/>
      <c r="DK388" s="35"/>
      <c r="DL388" s="35"/>
      <c r="DM388" s="35"/>
      <c r="DN388" s="35"/>
      <c r="DO388" s="35"/>
      <c r="DP388" s="35"/>
      <c r="DQ388" s="35"/>
      <c r="DR388" s="35"/>
      <c r="DS388" s="35"/>
      <c r="DT388" s="35"/>
      <c r="DU388" s="35"/>
      <c r="DV388" s="35"/>
      <c r="DW388" s="35"/>
      <c r="DX388" s="35"/>
      <c r="DY388" s="35"/>
      <c r="DZ388" s="35"/>
      <c r="EA388" s="35"/>
      <c r="EB388" s="35"/>
      <c r="EC388" s="35"/>
      <c r="ED388" s="35"/>
      <c r="EE388" s="35"/>
      <c r="EF388" s="35"/>
      <c r="EG388" s="35"/>
      <c r="EH388" s="35"/>
      <c r="EI388" s="35"/>
      <c r="EJ388" s="35"/>
      <c r="EK388" s="35"/>
      <c r="EL388" s="35"/>
      <c r="EM388" s="35"/>
      <c r="EN388" s="35"/>
      <c r="EO388" s="35"/>
      <c r="EP388" s="35"/>
      <c r="EQ388" s="35"/>
      <c r="ER388" s="35"/>
      <c r="ES388" s="35"/>
      <c r="ET388" s="35"/>
      <c r="EU388" s="35"/>
      <c r="EV388" s="35"/>
      <c r="EW388" s="35"/>
      <c r="EX388" s="35"/>
      <c r="EY388" s="35"/>
      <c r="EZ388" s="35"/>
      <c r="FA388" s="35"/>
      <c r="FB388" s="35"/>
      <c r="FC388" s="35"/>
      <c r="FD388" s="35"/>
      <c r="FE388" s="35"/>
      <c r="FF388" s="35"/>
      <c r="FG388" s="35"/>
      <c r="FH388" s="35"/>
      <c r="FI388" s="35"/>
      <c r="FJ388" s="35"/>
      <c r="FK388" s="35"/>
      <c r="FL388" s="35"/>
      <c r="FM388" s="35"/>
      <c r="FN388" s="35"/>
      <c r="FO388" s="35"/>
      <c r="FP388" s="35"/>
      <c r="FQ388" s="35"/>
      <c r="FR388" s="35"/>
      <c r="FS388" s="35"/>
      <c r="FT388" s="35"/>
      <c r="FU388" s="35"/>
      <c r="FV388" s="35"/>
      <c r="FW388" s="35"/>
      <c r="FX388" s="35"/>
      <c r="FY388" s="35"/>
      <c r="FZ388" s="35"/>
      <c r="GA388" s="35"/>
      <c r="GB388" s="35"/>
      <c r="GC388" s="35"/>
      <c r="GD388" s="35"/>
      <c r="GE388" s="35"/>
      <c r="GF388" s="35"/>
      <c r="GG388" s="35"/>
      <c r="GH388" s="35"/>
      <c r="GI388" s="35"/>
      <c r="GJ388" s="35"/>
      <c r="GK388" s="35"/>
      <c r="GL388" s="35"/>
      <c r="GM388" s="35"/>
      <c r="GN388" s="35"/>
      <c r="GO388" s="35"/>
      <c r="GP388" s="35"/>
      <c r="GQ388" s="35"/>
      <c r="GR388" s="35"/>
      <c r="GS388" s="35"/>
      <c r="GT388" s="35"/>
      <c r="GU388" s="35"/>
      <c r="GV388" s="35"/>
      <c r="GW388" s="35"/>
      <c r="GX388" s="35"/>
      <c r="GY388" s="35"/>
      <c r="GZ388" s="35"/>
      <c r="HA388" s="35"/>
      <c r="HB388" s="35"/>
      <c r="HC388" s="35"/>
      <c r="HD388" s="35"/>
      <c r="HE388" s="35"/>
      <c r="HF388" s="35"/>
      <c r="HG388" s="35"/>
      <c r="HH388" s="35"/>
      <c r="HI388" s="35"/>
      <c r="HJ388" s="35"/>
      <c r="HK388" s="35"/>
      <c r="HL388" s="35"/>
      <c r="HM388" s="35"/>
      <c r="HN388" s="35"/>
      <c r="HO388" s="35"/>
      <c r="HP388" s="35"/>
      <c r="HQ388" s="35"/>
      <c r="HR388" s="35"/>
      <c r="HS388" s="35"/>
      <c r="HT388" s="35"/>
      <c r="HU388" s="35"/>
      <c r="HV388" s="35"/>
      <c r="HW388" s="35"/>
      <c r="HX388" s="35"/>
      <c r="HY388" s="35"/>
      <c r="HZ388" s="35"/>
      <c r="IA388" s="35"/>
      <c r="IB388" s="35"/>
      <c r="IC388" s="35"/>
      <c r="ID388" s="35"/>
      <c r="IE388" s="35"/>
      <c r="IF388" s="35"/>
      <c r="IG388" s="35"/>
      <c r="IH388" s="35"/>
      <c r="II388" s="35"/>
      <c r="IJ388" s="35"/>
      <c r="IK388" s="35"/>
      <c r="IL388" s="35"/>
      <c r="IM388" s="35"/>
      <c r="IN388" s="35"/>
      <c r="IO388" s="35"/>
      <c r="IP388" s="35"/>
      <c r="IQ388" s="35"/>
      <c r="IR388" s="35"/>
      <c r="IS388" s="35"/>
      <c r="IT388" s="35"/>
      <c r="IU388" s="35"/>
      <c r="IV388" s="35"/>
      <c r="IW388" s="35"/>
      <c r="IX388" s="35"/>
      <c r="IY388" s="35"/>
      <c r="IZ388" s="35"/>
      <c r="JA388" s="35"/>
      <c r="JB388" s="35"/>
      <c r="JC388" s="35"/>
      <c r="JD388" s="35"/>
      <c r="JE388" s="35"/>
      <c r="JF388" s="35"/>
      <c r="JG388" s="35"/>
      <c r="JH388" s="35"/>
      <c r="JI388" s="35"/>
      <c r="JJ388" s="35"/>
      <c r="JK388" s="35"/>
      <c r="JL388" s="35"/>
      <c r="JM388" s="35"/>
      <c r="JN388" s="35"/>
      <c r="JO388" s="35"/>
      <c r="JP388" s="35"/>
      <c r="JQ388" s="35"/>
      <c r="JR388" s="35"/>
      <c r="JS388" s="35"/>
      <c r="JT388" s="35"/>
      <c r="JU388" s="35"/>
      <c r="JV388" s="35"/>
      <c r="JW388" s="35"/>
      <c r="JX388" s="35"/>
      <c r="JY388" s="35"/>
      <c r="JZ388" s="35"/>
      <c r="KA388" s="35"/>
      <c r="KB388" s="35"/>
      <c r="KC388" s="35"/>
      <c r="KD388" s="35"/>
      <c r="KE388" s="35"/>
      <c r="KF388" s="35"/>
      <c r="KG388" s="35"/>
      <c r="KH388" s="35"/>
      <c r="KI388" s="35"/>
      <c r="KJ388" s="35"/>
      <c r="KK388" s="35"/>
      <c r="KL388" s="35"/>
      <c r="KM388" s="35"/>
      <c r="KN388" s="35"/>
      <c r="KO388" s="35"/>
      <c r="KP388" s="35"/>
      <c r="KQ388" s="35"/>
      <c r="KR388" s="35"/>
      <c r="KS388" s="35"/>
      <c r="KT388" s="35"/>
      <c r="KU388" s="35"/>
      <c r="KV388" s="35"/>
      <c r="KW388" s="35"/>
      <c r="KX388" s="35"/>
      <c r="KY388" s="35"/>
      <c r="KZ388" s="35"/>
      <c r="LA388" s="35"/>
      <c r="LB388" s="35"/>
      <c r="LC388" s="35"/>
      <c r="LD388" s="35"/>
      <c r="LE388" s="35"/>
      <c r="LF388" s="35"/>
      <c r="LG388" s="35"/>
      <c r="LH388" s="35"/>
      <c r="LI388" s="35"/>
      <c r="LJ388" s="35"/>
      <c r="LK388" s="35"/>
      <c r="LL388" s="35"/>
      <c r="LM388" s="35"/>
      <c r="LN388" s="35"/>
      <c r="LO388" s="35"/>
      <c r="LP388" s="35"/>
      <c r="LQ388" s="35"/>
      <c r="LR388" s="35"/>
      <c r="LS388" s="35"/>
      <c r="LT388" s="35"/>
      <c r="LU388" s="35"/>
      <c r="LV388" s="35"/>
      <c r="LW388" s="35"/>
      <c r="LX388" s="35"/>
      <c r="LY388" s="35"/>
      <c r="LZ388" s="35"/>
      <c r="MA388" s="35"/>
      <c r="MB388" s="35"/>
      <c r="MC388" s="35"/>
      <c r="MD388" s="35"/>
      <c r="ME388" s="35"/>
      <c r="MF388" s="35"/>
      <c r="MG388" s="35"/>
      <c r="MH388" s="35"/>
      <c r="MI388" s="35"/>
      <c r="MJ388" s="35"/>
      <c r="MK388" s="35"/>
      <c r="ML388" s="35"/>
      <c r="MM388" s="35"/>
      <c r="MN388" s="35"/>
      <c r="MO388" s="35"/>
      <c r="MP388" s="35"/>
      <c r="MQ388" s="35"/>
      <c r="MR388" s="35"/>
      <c r="MS388" s="35"/>
      <c r="MT388" s="35"/>
      <c r="MU388" s="35"/>
      <c r="MV388" s="35"/>
      <c r="MW388" s="35"/>
      <c r="MX388" s="35"/>
      <c r="MY388" s="35"/>
      <c r="MZ388" s="35"/>
      <c r="NA388" s="35"/>
      <c r="NB388" s="35"/>
      <c r="NC388" s="35"/>
      <c r="ND388" s="35"/>
      <c r="NE388" s="35"/>
      <c r="NF388" s="35"/>
      <c r="NG388" s="35"/>
      <c r="NH388" s="35"/>
      <c r="NI388" s="35"/>
      <c r="NJ388" s="35"/>
      <c r="NK388" s="35"/>
      <c r="NL388" s="35"/>
      <c r="NM388" s="35"/>
      <c r="NN388" s="35"/>
      <c r="NO388" s="35"/>
      <c r="NP388" s="35"/>
      <c r="NQ388" s="35"/>
      <c r="NR388" s="35"/>
      <c r="NS388" s="35"/>
      <c r="NT388" s="35"/>
      <c r="NU388" s="35"/>
      <c r="NV388" s="35"/>
      <c r="NW388" s="35"/>
      <c r="NX388" s="35"/>
      <c r="NY388" s="35"/>
      <c r="NZ388" s="35"/>
      <c r="OA388" s="35"/>
      <c r="OB388" s="35"/>
      <c r="OC388" s="35"/>
      <c r="OD388" s="35"/>
      <c r="OE388" s="35"/>
      <c r="OF388" s="35"/>
      <c r="OG388" s="35"/>
      <c r="OH388" s="35"/>
      <c r="OI388" s="35"/>
      <c r="OJ388" s="35"/>
      <c r="OK388" s="35"/>
      <c r="OL388" s="35"/>
      <c r="OM388" s="35"/>
      <c r="ON388" s="35"/>
      <c r="OO388" s="35"/>
      <c r="OP388" s="35"/>
      <c r="OQ388" s="35"/>
      <c r="OR388" s="35"/>
      <c r="OS388" s="35"/>
      <c r="OT388" s="35"/>
      <c r="OU388" s="35"/>
      <c r="OV388" s="35"/>
      <c r="OW388" s="35"/>
      <c r="OX388" s="35"/>
      <c r="OY388" s="35"/>
      <c r="OZ388" s="35"/>
      <c r="PA388" s="35"/>
      <c r="PB388" s="35"/>
      <c r="PC388" s="35"/>
      <c r="PD388" s="35"/>
      <c r="PE388" s="35"/>
      <c r="PF388" s="35"/>
      <c r="PG388" s="35"/>
      <c r="PH388" s="35"/>
      <c r="PI388" s="35"/>
      <c r="PJ388" s="35"/>
      <c r="PK388" s="35"/>
      <c r="PL388" s="35"/>
      <c r="PM388" s="35"/>
      <c r="PN388" s="35"/>
      <c r="PO388" s="35"/>
      <c r="PP388" s="35"/>
      <c r="PQ388" s="35"/>
      <c r="PR388" s="35"/>
      <c r="PS388" s="35"/>
      <c r="PT388" s="35"/>
      <c r="PU388" s="35"/>
      <c r="PV388" s="35"/>
      <c r="PW388" s="35"/>
      <c r="PX388" s="35"/>
      <c r="PY388" s="35"/>
      <c r="PZ388" s="35"/>
      <c r="QA388" s="35"/>
      <c r="QB388" s="35"/>
      <c r="QC388" s="35"/>
      <c r="QD388" s="35"/>
      <c r="QE388" s="35"/>
      <c r="QF388" s="35"/>
      <c r="QG388" s="35"/>
      <c r="QH388" s="35"/>
      <c r="QI388" s="35"/>
      <c r="QJ388" s="35"/>
      <c r="QK388" s="35"/>
      <c r="QL388" s="35"/>
      <c r="QM388" s="35"/>
      <c r="QN388" s="35"/>
      <c r="QO388" s="35"/>
      <c r="QP388" s="35"/>
      <c r="QQ388" s="35"/>
      <c r="QR388" s="35"/>
      <c r="QS388" s="35"/>
      <c r="QT388" s="35"/>
      <c r="QU388" s="35"/>
      <c r="QV388" s="35"/>
      <c r="QW388" s="35"/>
      <c r="QX388" s="35"/>
      <c r="QY388" s="35"/>
      <c r="QZ388" s="35"/>
      <c r="RA388" s="35"/>
      <c r="RB388" s="35"/>
      <c r="RC388" s="35"/>
      <c r="RD388" s="35"/>
      <c r="RE388" s="35"/>
      <c r="RF388" s="35"/>
      <c r="RG388" s="35"/>
      <c r="RH388" s="35"/>
      <c r="RI388" s="35"/>
      <c r="RJ388" s="35"/>
      <c r="RK388" s="35"/>
      <c r="RL388" s="35"/>
      <c r="RM388" s="35"/>
      <c r="RN388" s="35"/>
      <c r="RO388" s="35"/>
      <c r="RP388" s="35"/>
      <c r="RQ388" s="35"/>
      <c r="RR388" s="35"/>
      <c r="RS388" s="35"/>
      <c r="RT388" s="35"/>
      <c r="RU388" s="35"/>
      <c r="RV388" s="35"/>
      <c r="RW388" s="35"/>
      <c r="RX388" s="35"/>
      <c r="RY388" s="35"/>
      <c r="RZ388" s="35"/>
      <c r="SA388" s="35"/>
      <c r="SB388" s="35"/>
      <c r="SC388" s="35"/>
      <c r="SD388" s="35"/>
      <c r="SE388" s="35"/>
      <c r="SF388" s="35"/>
      <c r="SG388" s="35"/>
      <c r="SH388" s="35"/>
      <c r="SI388" s="35"/>
      <c r="SJ388" s="35"/>
      <c r="SK388" s="35"/>
      <c r="SL388" s="35"/>
      <c r="SM388" s="35"/>
      <c r="SN388" s="35"/>
      <c r="SO388" s="35"/>
      <c r="SP388" s="35"/>
      <c r="SQ388" s="35"/>
      <c r="SR388" s="35"/>
      <c r="SS388" s="35"/>
      <c r="ST388" s="35"/>
      <c r="SU388" s="35"/>
      <c r="SV388" s="35"/>
      <c r="SW388" s="35"/>
      <c r="SX388" s="35"/>
      <c r="SY388" s="35"/>
      <c r="SZ388" s="35"/>
      <c r="TA388" s="35"/>
      <c r="TB388" s="35"/>
      <c r="TC388" s="35"/>
      <c r="TD388" s="35"/>
      <c r="TE388" s="35"/>
      <c r="TF388" s="35"/>
      <c r="TG388" s="35"/>
      <c r="TH388" s="35"/>
      <c r="TI388" s="35"/>
      <c r="TJ388" s="35"/>
      <c r="TK388" s="35"/>
      <c r="TL388" s="35"/>
      <c r="TM388" s="35"/>
      <c r="TN388" s="35"/>
      <c r="TO388" s="35"/>
      <c r="TP388" s="35"/>
      <c r="TQ388" s="35"/>
      <c r="TR388" s="35"/>
      <c r="TS388" s="35"/>
      <c r="TT388" s="35"/>
      <c r="TU388" s="35"/>
      <c r="TV388" s="35"/>
      <c r="TW388" s="35"/>
      <c r="TX388" s="35"/>
      <c r="TY388" s="35"/>
      <c r="TZ388" s="35"/>
      <c r="UA388" s="35"/>
      <c r="UB388" s="35"/>
      <c r="UC388" s="35"/>
      <c r="UD388" s="35"/>
      <c r="UE388" s="35"/>
      <c r="UF388" s="35"/>
      <c r="UG388" s="35"/>
      <c r="UH388" s="35"/>
      <c r="UI388" s="35"/>
      <c r="UJ388" s="35"/>
      <c r="UK388" s="35"/>
      <c r="UL388" s="35"/>
      <c r="UM388" s="35"/>
      <c r="UN388" s="35"/>
      <c r="UO388" s="35"/>
      <c r="UP388" s="35"/>
      <c r="UQ388" s="35"/>
      <c r="UR388" s="35"/>
      <c r="US388" s="35"/>
      <c r="UT388" s="35"/>
      <c r="UU388" s="35"/>
      <c r="UV388" s="35"/>
      <c r="UW388" s="35"/>
      <c r="UX388" s="35"/>
      <c r="UY388" s="35"/>
      <c r="UZ388" s="35"/>
      <c r="VA388" s="35"/>
      <c r="VB388" s="35"/>
      <c r="VC388" s="35"/>
      <c r="VD388" s="35"/>
      <c r="VE388" s="35"/>
      <c r="VF388" s="35"/>
      <c r="VG388" s="35"/>
      <c r="VH388" s="35"/>
      <c r="VI388" s="35"/>
      <c r="VJ388" s="35"/>
      <c r="VK388" s="35"/>
      <c r="VL388" s="35"/>
      <c r="VM388" s="35"/>
      <c r="VN388" s="35"/>
      <c r="VO388" s="35"/>
      <c r="VP388" s="35"/>
      <c r="VQ388" s="35"/>
      <c r="VR388" s="35"/>
      <c r="VS388" s="35"/>
      <c r="VT388" s="35"/>
      <c r="VU388" s="35"/>
      <c r="VV388" s="35"/>
      <c r="VW388" s="35"/>
      <c r="VX388" s="35"/>
      <c r="VY388" s="35"/>
      <c r="VZ388" s="35"/>
      <c r="WA388" s="35"/>
      <c r="WB388" s="35"/>
      <c r="WC388" s="35"/>
      <c r="WD388" s="35">
        <v>5</v>
      </c>
      <c r="WE388" s="35"/>
      <c r="WF388" s="35"/>
      <c r="WG388" s="35"/>
      <c r="WH388" s="35"/>
      <c r="WI388" s="35"/>
      <c r="WJ388" s="35"/>
      <c r="WK388" s="35"/>
      <c r="WL388" s="35"/>
      <c r="WM388" s="35"/>
      <c r="WN388" s="35"/>
      <c r="WO388" s="35"/>
      <c r="WP388" s="35"/>
      <c r="WQ388" s="35"/>
      <c r="WR388" s="35"/>
      <c r="WS388" s="35"/>
      <c r="WT388" s="35"/>
      <c r="WU388" s="35"/>
      <c r="WV388" s="35"/>
      <c r="WW388" s="35"/>
      <c r="WX388" s="35"/>
      <c r="WY388" s="35"/>
      <c r="WZ388" s="35"/>
      <c r="XA388" s="35"/>
      <c r="XB388" s="35"/>
      <c r="XC388" s="35"/>
      <c r="XD388" s="35"/>
      <c r="XE388" s="35"/>
      <c r="XF388" s="35"/>
      <c r="XG388" s="35"/>
      <c r="XH388" s="35"/>
      <c r="XI388" s="35"/>
      <c r="XJ388" s="35"/>
      <c r="XK388" s="35"/>
      <c r="XL388" s="35"/>
      <c r="XM388" s="35"/>
      <c r="XN388" s="35"/>
      <c r="XO388" s="35"/>
      <c r="XP388" s="35"/>
      <c r="XQ388" s="35"/>
      <c r="XR388" s="35"/>
      <c r="XS388" s="35"/>
      <c r="XT388" s="35"/>
      <c r="XU388" s="35"/>
      <c r="XV388" s="35"/>
      <c r="XW388" s="35"/>
      <c r="XX388" s="35"/>
      <c r="XY388" s="35"/>
      <c r="XZ388" s="35"/>
      <c r="YA388" s="35"/>
      <c r="YB388" s="35"/>
      <c r="YC388" s="35"/>
      <c r="YD388" s="35"/>
      <c r="YE388" s="35"/>
      <c r="YF388" s="35"/>
      <c r="YG388" s="35"/>
      <c r="YH388" s="35"/>
      <c r="YI388" s="35"/>
      <c r="YJ388" s="35"/>
      <c r="YK388" s="35"/>
      <c r="YL388" s="35"/>
      <c r="YM388" s="35"/>
      <c r="YN388" s="35"/>
      <c r="YO388" s="35"/>
      <c r="YP388" s="35"/>
      <c r="YQ388" s="35"/>
      <c r="YR388" s="35"/>
      <c r="YS388" s="35"/>
      <c r="YT388" s="35"/>
      <c r="YU388" s="35"/>
      <c r="YV388" s="35"/>
      <c r="YW388" s="35"/>
      <c r="YX388" s="35"/>
      <c r="YY388" s="35"/>
      <c r="YZ388" s="35"/>
      <c r="ZA388" s="35"/>
      <c r="ZB388" s="35"/>
      <c r="ZC388" s="35"/>
      <c r="ZD388" s="35"/>
      <c r="ZE388" s="35"/>
      <c r="ZF388" s="35"/>
      <c r="ZG388" s="35"/>
      <c r="ZH388" s="35"/>
      <c r="ZI388" s="35"/>
      <c r="ZJ388" s="35"/>
      <c r="ZK388" s="35"/>
      <c r="ZL388" s="35"/>
      <c r="ZM388" s="35"/>
      <c r="ZN388" s="35"/>
      <c r="ZO388" s="35"/>
      <c r="ZP388" s="35"/>
      <c r="ZQ388" s="35"/>
      <c r="ZR388" s="35"/>
      <c r="ZS388" s="35"/>
      <c r="ZT388" s="35"/>
      <c r="ZU388" s="35"/>
      <c r="ZV388" s="35"/>
      <c r="ZW388" s="35"/>
      <c r="ZX388" s="35"/>
      <c r="ZY388" s="35"/>
      <c r="ZZ388" s="35"/>
      <c r="AAA388" s="35"/>
      <c r="AAB388" s="35"/>
      <c r="AAC388" s="35"/>
      <c r="AAD388" s="35"/>
      <c r="AAE388" s="35"/>
      <c r="AAF388" s="35"/>
      <c r="AAG388" s="35"/>
      <c r="AAH388" s="35"/>
      <c r="AAI388" s="35"/>
      <c r="AAJ388" s="35"/>
      <c r="AAK388" s="35"/>
      <c r="AAL388" s="35"/>
      <c r="AAM388" s="35"/>
      <c r="AAN388" s="35"/>
      <c r="AAO388" s="35"/>
      <c r="AAP388" s="35"/>
      <c r="AAQ388" s="35"/>
      <c r="AAR388" s="35"/>
      <c r="AAS388" s="35"/>
      <c r="AAT388" s="35"/>
      <c r="AAU388" s="35"/>
      <c r="AAV388" s="35"/>
      <c r="AAW388" s="35"/>
      <c r="AAX388" s="35"/>
      <c r="AAY388" s="35"/>
      <c r="AAZ388" s="35"/>
      <c r="ABA388" s="35"/>
      <c r="ABB388" s="35"/>
      <c r="ABC388" s="35"/>
      <c r="ABD388" s="35"/>
      <c r="ABE388" s="35"/>
      <c r="ABF388" s="35"/>
      <c r="ABG388" s="35"/>
      <c r="ABH388" s="35"/>
      <c r="ABI388" s="35"/>
      <c r="ABJ388" s="35"/>
      <c r="ABK388" s="35"/>
      <c r="ABL388" s="35"/>
      <c r="ABM388" s="35"/>
      <c r="ABN388" s="35"/>
      <c r="ABO388" s="35"/>
      <c r="ABP388" s="35"/>
      <c r="ABQ388" s="35"/>
      <c r="ABR388" s="35"/>
      <c r="ABS388" s="35"/>
      <c r="ABT388" s="35"/>
      <c r="ABU388" s="35"/>
      <c r="ABV388" s="35"/>
      <c r="ABW388" s="35"/>
      <c r="ABX388" s="35"/>
      <c r="ABY388" s="35"/>
      <c r="ABZ388" s="35"/>
      <c r="ACA388" s="35"/>
      <c r="ACB388" s="35"/>
      <c r="ACC388" s="35"/>
      <c r="ACD388" s="35"/>
      <c r="ACE388" s="35"/>
      <c r="ACF388" s="35"/>
      <c r="ACG388" s="35"/>
      <c r="ACH388" s="35"/>
      <c r="ACI388" s="35"/>
      <c r="ACJ388" s="35"/>
      <c r="ACK388" s="35"/>
      <c r="ACL388" s="35"/>
      <c r="ACM388" s="35"/>
      <c r="ACN388" s="35"/>
      <c r="ACO388" s="35"/>
      <c r="ACP388" s="35"/>
      <c r="ACQ388" s="35"/>
      <c r="ACR388" s="35"/>
      <c r="ACS388" s="35"/>
      <c r="ACT388" s="35"/>
      <c r="ACU388" s="35"/>
      <c r="ACV388" s="35"/>
      <c r="ACW388" s="35"/>
      <c r="ACX388" s="35"/>
      <c r="ACY388" s="35"/>
      <c r="ACZ388" s="35"/>
      <c r="ADA388" s="35"/>
      <c r="ADB388" s="35"/>
      <c r="ADC388" s="35"/>
      <c r="ADD388" s="35"/>
      <c r="ADE388" s="35"/>
      <c r="ADF388" s="35"/>
      <c r="ADG388" s="35"/>
      <c r="ADH388" s="35"/>
      <c r="ADI388" s="35"/>
      <c r="ADJ388" s="35"/>
      <c r="ADK388" s="35"/>
      <c r="ADL388" s="35"/>
      <c r="ADM388" s="35"/>
      <c r="ADN388" s="35"/>
      <c r="ADO388" s="35"/>
      <c r="ADP388" s="35"/>
      <c r="ADQ388" s="35"/>
      <c r="ADR388" s="35"/>
      <c r="ADS388" s="35"/>
      <c r="ADT388" s="35"/>
      <c r="ADU388" s="35"/>
      <c r="ADV388" s="35"/>
      <c r="ADW388" s="35"/>
      <c r="ADX388" s="35"/>
      <c r="ADY388" s="26">
        <f t="shared" si="15"/>
        <v>0</v>
      </c>
      <c r="ADZ388" s="5"/>
    </row>
    <row r="389" spans="1:829" s="33" customFormat="1" x14ac:dyDescent="0.2">
      <c r="A389" s="51" t="s">
        <v>128</v>
      </c>
      <c r="B389" s="65">
        <f t="shared" si="14"/>
        <v>6</v>
      </c>
      <c r="C389" s="57">
        <v>10</v>
      </c>
      <c r="D389" s="59">
        <v>44543</v>
      </c>
      <c r="E389" s="67">
        <v>24.84</v>
      </c>
      <c r="F389" s="67">
        <f t="shared" si="13"/>
        <v>149.04</v>
      </c>
      <c r="G389" s="65">
        <v>10</v>
      </c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>
        <v>1</v>
      </c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>
        <v>1</v>
      </c>
      <c r="AT389" s="35"/>
      <c r="AU389" s="35"/>
      <c r="AV389" s="35"/>
      <c r="AW389" s="35"/>
      <c r="AX389" s="35"/>
      <c r="AY389" s="35"/>
      <c r="AZ389" s="35"/>
      <c r="BA389" s="35"/>
      <c r="BB389" s="35">
        <v>1</v>
      </c>
      <c r="BC389" s="35"/>
      <c r="BD389" s="35"/>
      <c r="BE389" s="133">
        <v>6</v>
      </c>
      <c r="BF389" s="133"/>
      <c r="BG389" s="136"/>
      <c r="BH389" s="35"/>
      <c r="BI389" s="35"/>
      <c r="BJ389" s="35"/>
      <c r="BK389" s="35"/>
      <c r="BL389" s="35"/>
      <c r="BM389" s="35"/>
      <c r="BN389" s="35"/>
      <c r="BO389" s="35"/>
      <c r="BP389" s="35"/>
      <c r="BQ389" s="35"/>
      <c r="BR389" s="35"/>
      <c r="BS389" s="35"/>
      <c r="BT389" s="35"/>
      <c r="BU389" s="35"/>
      <c r="BV389" s="35"/>
      <c r="BW389" s="35"/>
      <c r="BX389" s="35"/>
      <c r="BY389" s="35"/>
      <c r="BZ389" s="35"/>
      <c r="CA389" s="35"/>
      <c r="CB389" s="35"/>
      <c r="CC389" s="35"/>
      <c r="CD389" s="35"/>
      <c r="CE389" s="35"/>
      <c r="CF389" s="35"/>
      <c r="CG389" s="35"/>
      <c r="CH389" s="35"/>
      <c r="CI389" s="35"/>
      <c r="CJ389" s="35"/>
      <c r="CK389" s="35"/>
      <c r="CL389" s="35"/>
      <c r="CM389" s="35"/>
      <c r="CN389" s="35"/>
      <c r="CO389" s="35"/>
      <c r="CP389" s="35"/>
      <c r="CQ389" s="35"/>
      <c r="CR389" s="35"/>
      <c r="CS389" s="35"/>
      <c r="CT389" s="35"/>
      <c r="CU389" s="35"/>
      <c r="CV389" s="35"/>
      <c r="CW389" s="35"/>
      <c r="CX389" s="35"/>
      <c r="CY389" s="35"/>
      <c r="CZ389" s="35"/>
      <c r="DA389" s="35"/>
      <c r="DB389" s="35"/>
      <c r="DC389" s="35"/>
      <c r="DD389" s="35"/>
      <c r="DE389" s="35"/>
      <c r="DF389" s="35"/>
      <c r="DG389" s="35"/>
      <c r="DH389" s="35"/>
      <c r="DI389" s="35"/>
      <c r="DJ389" s="35"/>
      <c r="DK389" s="35"/>
      <c r="DL389" s="35"/>
      <c r="DM389" s="35"/>
      <c r="DN389" s="35"/>
      <c r="DO389" s="35"/>
      <c r="DP389" s="35"/>
      <c r="DQ389" s="35"/>
      <c r="DR389" s="35"/>
      <c r="DS389" s="35"/>
      <c r="DT389" s="35"/>
      <c r="DU389" s="35"/>
      <c r="DV389" s="35"/>
      <c r="DW389" s="35"/>
      <c r="DX389" s="35"/>
      <c r="DY389" s="35"/>
      <c r="DZ389" s="35"/>
      <c r="EA389" s="35"/>
      <c r="EB389" s="35"/>
      <c r="EC389" s="35"/>
      <c r="ED389" s="35"/>
      <c r="EE389" s="35"/>
      <c r="EF389" s="35"/>
      <c r="EG389" s="35"/>
      <c r="EH389" s="35"/>
      <c r="EI389" s="35"/>
      <c r="EJ389" s="35"/>
      <c r="EK389" s="35"/>
      <c r="EL389" s="35"/>
      <c r="EM389" s="35"/>
      <c r="EN389" s="35"/>
      <c r="EO389" s="35"/>
      <c r="EP389" s="35"/>
      <c r="EQ389" s="35"/>
      <c r="ER389" s="35"/>
      <c r="ES389" s="35"/>
      <c r="ET389" s="35"/>
      <c r="EU389" s="35"/>
      <c r="EV389" s="35"/>
      <c r="EW389" s="35"/>
      <c r="EX389" s="35"/>
      <c r="EY389" s="35"/>
      <c r="EZ389" s="35"/>
      <c r="FA389" s="35"/>
      <c r="FB389" s="35"/>
      <c r="FC389" s="35"/>
      <c r="FD389" s="35"/>
      <c r="FE389" s="35"/>
      <c r="FF389" s="35"/>
      <c r="FG389" s="35"/>
      <c r="FH389" s="35"/>
      <c r="FI389" s="35"/>
      <c r="FJ389" s="35"/>
      <c r="FK389" s="35"/>
      <c r="FL389" s="35"/>
      <c r="FM389" s="35"/>
      <c r="FN389" s="35"/>
      <c r="FO389" s="35"/>
      <c r="FP389" s="35"/>
      <c r="FQ389" s="35"/>
      <c r="FR389" s="35"/>
      <c r="FS389" s="35"/>
      <c r="FT389" s="35"/>
      <c r="FU389" s="35"/>
      <c r="FV389" s="35"/>
      <c r="FW389" s="35"/>
      <c r="FX389" s="35"/>
      <c r="FY389" s="35"/>
      <c r="FZ389" s="35"/>
      <c r="GA389" s="35"/>
      <c r="GB389" s="35"/>
      <c r="GC389" s="35"/>
      <c r="GD389" s="35"/>
      <c r="GE389" s="35"/>
      <c r="GF389" s="35"/>
      <c r="GG389" s="35"/>
      <c r="GH389" s="35"/>
      <c r="GI389" s="35"/>
      <c r="GJ389" s="35"/>
      <c r="GK389" s="35"/>
      <c r="GL389" s="35"/>
      <c r="GM389" s="35"/>
      <c r="GN389" s="35"/>
      <c r="GO389" s="35"/>
      <c r="GP389" s="35"/>
      <c r="GQ389" s="35"/>
      <c r="GR389" s="35"/>
      <c r="GS389" s="35"/>
      <c r="GT389" s="35"/>
      <c r="GU389" s="35"/>
      <c r="GV389" s="35"/>
      <c r="GW389" s="35"/>
      <c r="GX389" s="35"/>
      <c r="GY389" s="35"/>
      <c r="GZ389" s="35"/>
      <c r="HA389" s="35"/>
      <c r="HB389" s="35"/>
      <c r="HC389" s="35"/>
      <c r="HD389" s="35"/>
      <c r="HE389" s="35"/>
      <c r="HF389" s="35"/>
      <c r="HG389" s="35"/>
      <c r="HH389" s="35"/>
      <c r="HI389" s="35"/>
      <c r="HJ389" s="35"/>
      <c r="HK389" s="35"/>
      <c r="HL389" s="35"/>
      <c r="HM389" s="35"/>
      <c r="HN389" s="35"/>
      <c r="HO389" s="35"/>
      <c r="HP389" s="35"/>
      <c r="HQ389" s="35"/>
      <c r="HR389" s="35"/>
      <c r="HS389" s="35"/>
      <c r="HT389" s="35"/>
      <c r="HU389" s="35"/>
      <c r="HV389" s="35"/>
      <c r="HW389" s="35"/>
      <c r="HX389" s="35"/>
      <c r="HY389" s="35"/>
      <c r="HZ389" s="35"/>
      <c r="IA389" s="35"/>
      <c r="IB389" s="35"/>
      <c r="IC389" s="35"/>
      <c r="ID389" s="35"/>
      <c r="IE389" s="35"/>
      <c r="IF389" s="35"/>
      <c r="IG389" s="35"/>
      <c r="IH389" s="35"/>
      <c r="II389" s="35"/>
      <c r="IJ389" s="35"/>
      <c r="IK389" s="35"/>
      <c r="IL389" s="35"/>
      <c r="IM389" s="35"/>
      <c r="IN389" s="35"/>
      <c r="IO389" s="35"/>
      <c r="IP389" s="35"/>
      <c r="IQ389" s="35"/>
      <c r="IR389" s="35"/>
      <c r="IS389" s="35"/>
      <c r="IT389" s="35"/>
      <c r="IU389" s="35"/>
      <c r="IV389" s="35"/>
      <c r="IW389" s="35"/>
      <c r="IX389" s="35"/>
      <c r="IY389" s="35"/>
      <c r="IZ389" s="35"/>
      <c r="JA389" s="35"/>
      <c r="JB389" s="35"/>
      <c r="JC389" s="35"/>
      <c r="JD389" s="35"/>
      <c r="JE389" s="35"/>
      <c r="JF389" s="35"/>
      <c r="JG389" s="35"/>
      <c r="JH389" s="35"/>
      <c r="JI389" s="35"/>
      <c r="JJ389" s="35"/>
      <c r="JK389" s="35"/>
      <c r="JL389" s="35"/>
      <c r="JM389" s="35"/>
      <c r="JN389" s="35"/>
      <c r="JO389" s="35"/>
      <c r="JP389" s="35"/>
      <c r="JQ389" s="35"/>
      <c r="JR389" s="35"/>
      <c r="JS389" s="35"/>
      <c r="JT389" s="35"/>
      <c r="JU389" s="35"/>
      <c r="JV389" s="35"/>
      <c r="JW389" s="35"/>
      <c r="JX389" s="35"/>
      <c r="JY389" s="35"/>
      <c r="JZ389" s="35"/>
      <c r="KA389" s="35"/>
      <c r="KB389" s="35"/>
      <c r="KC389" s="35"/>
      <c r="KD389" s="35"/>
      <c r="KE389" s="35"/>
      <c r="KF389" s="35"/>
      <c r="KG389" s="35"/>
      <c r="KH389" s="35"/>
      <c r="KI389" s="35"/>
      <c r="KJ389" s="35"/>
      <c r="KK389" s="35"/>
      <c r="KL389" s="35"/>
      <c r="KM389" s="35"/>
      <c r="KN389" s="35"/>
      <c r="KO389" s="35"/>
      <c r="KP389" s="35"/>
      <c r="KQ389" s="35"/>
      <c r="KR389" s="35"/>
      <c r="KS389" s="35"/>
      <c r="KT389" s="35"/>
      <c r="KU389" s="35"/>
      <c r="KV389" s="35"/>
      <c r="KW389" s="35"/>
      <c r="KX389" s="35"/>
      <c r="KY389" s="35"/>
      <c r="KZ389" s="35"/>
      <c r="LA389" s="35"/>
      <c r="LB389" s="35"/>
      <c r="LC389" s="35"/>
      <c r="LD389" s="35"/>
      <c r="LE389" s="35"/>
      <c r="LF389" s="35"/>
      <c r="LG389" s="35"/>
      <c r="LH389" s="35"/>
      <c r="LI389" s="35"/>
      <c r="LJ389" s="35"/>
      <c r="LK389" s="35"/>
      <c r="LL389" s="35"/>
      <c r="LM389" s="35"/>
      <c r="LN389" s="35"/>
      <c r="LO389" s="35"/>
      <c r="LP389" s="35"/>
      <c r="LQ389" s="35"/>
      <c r="LR389" s="35"/>
      <c r="LS389" s="35"/>
      <c r="LT389" s="35"/>
      <c r="LU389" s="35"/>
      <c r="LV389" s="35"/>
      <c r="LW389" s="35"/>
      <c r="LX389" s="35"/>
      <c r="LY389" s="35"/>
      <c r="LZ389" s="35"/>
      <c r="MA389" s="35"/>
      <c r="MB389" s="35"/>
      <c r="MC389" s="35"/>
      <c r="MD389" s="35"/>
      <c r="ME389" s="35"/>
      <c r="MF389" s="35"/>
      <c r="MG389" s="35"/>
      <c r="MH389" s="35"/>
      <c r="MI389" s="35"/>
      <c r="MJ389" s="35"/>
      <c r="MK389" s="35"/>
      <c r="ML389" s="35"/>
      <c r="MM389" s="35"/>
      <c r="MN389" s="35"/>
      <c r="MO389" s="35"/>
      <c r="MP389" s="35"/>
      <c r="MQ389" s="35"/>
      <c r="MR389" s="35"/>
      <c r="MS389" s="35"/>
      <c r="MT389" s="35"/>
      <c r="MU389" s="35"/>
      <c r="MV389" s="35"/>
      <c r="MW389" s="35"/>
      <c r="MX389" s="35"/>
      <c r="MY389" s="35"/>
      <c r="MZ389" s="35"/>
      <c r="NA389" s="35"/>
      <c r="NB389" s="35"/>
      <c r="NC389" s="35"/>
      <c r="ND389" s="35"/>
      <c r="NE389" s="35"/>
      <c r="NF389" s="35"/>
      <c r="NG389" s="35"/>
      <c r="NH389" s="35"/>
      <c r="NI389" s="35"/>
      <c r="NJ389" s="35"/>
      <c r="NK389" s="35"/>
      <c r="NL389" s="35"/>
      <c r="NM389" s="35"/>
      <c r="NN389" s="35"/>
      <c r="NO389" s="35"/>
      <c r="NP389" s="35"/>
      <c r="NQ389" s="35"/>
      <c r="NR389" s="35"/>
      <c r="NS389" s="35"/>
      <c r="NT389" s="35"/>
      <c r="NU389" s="35"/>
      <c r="NV389" s="35"/>
      <c r="NW389" s="35"/>
      <c r="NX389" s="35"/>
      <c r="NY389" s="35"/>
      <c r="NZ389" s="35"/>
      <c r="OA389" s="35"/>
      <c r="OB389" s="35"/>
      <c r="OC389" s="35"/>
      <c r="OD389" s="35"/>
      <c r="OE389" s="35"/>
      <c r="OF389" s="35"/>
      <c r="OG389" s="35"/>
      <c r="OH389" s="35"/>
      <c r="OI389" s="35"/>
      <c r="OJ389" s="35"/>
      <c r="OK389" s="35"/>
      <c r="OL389" s="35"/>
      <c r="OM389" s="35"/>
      <c r="ON389" s="35"/>
      <c r="OO389" s="35"/>
      <c r="OP389" s="35"/>
      <c r="OQ389" s="35"/>
      <c r="OR389" s="35"/>
      <c r="OS389" s="35"/>
      <c r="OT389" s="35"/>
      <c r="OU389" s="35"/>
      <c r="OV389" s="35"/>
      <c r="OW389" s="35"/>
      <c r="OX389" s="35"/>
      <c r="OY389" s="35"/>
      <c r="OZ389" s="35"/>
      <c r="PA389" s="35"/>
      <c r="PB389" s="35"/>
      <c r="PC389" s="35"/>
      <c r="PD389" s="35"/>
      <c r="PE389" s="35"/>
      <c r="PF389" s="35"/>
      <c r="PG389" s="35"/>
      <c r="PH389" s="35"/>
      <c r="PI389" s="35"/>
      <c r="PJ389" s="35"/>
      <c r="PK389" s="35"/>
      <c r="PL389" s="35"/>
      <c r="PM389" s="35"/>
      <c r="PN389" s="35"/>
      <c r="PO389" s="35"/>
      <c r="PP389" s="35"/>
      <c r="PQ389" s="35"/>
      <c r="PR389" s="35"/>
      <c r="PS389" s="35"/>
      <c r="PT389" s="35"/>
      <c r="PU389" s="35"/>
      <c r="PV389" s="35"/>
      <c r="PW389" s="35"/>
      <c r="PX389" s="35"/>
      <c r="PY389" s="35"/>
      <c r="PZ389" s="35"/>
      <c r="QA389" s="35"/>
      <c r="QB389" s="35"/>
      <c r="QC389" s="35"/>
      <c r="QD389" s="35"/>
      <c r="QE389" s="35"/>
      <c r="QF389" s="35"/>
      <c r="QG389" s="35"/>
      <c r="QH389" s="35"/>
      <c r="QI389" s="35"/>
      <c r="QJ389" s="35"/>
      <c r="QK389" s="35"/>
      <c r="QL389" s="35"/>
      <c r="QM389" s="35"/>
      <c r="QN389" s="35"/>
      <c r="QO389" s="35"/>
      <c r="QP389" s="35"/>
      <c r="QQ389" s="35"/>
      <c r="QR389" s="35"/>
      <c r="QS389" s="35"/>
      <c r="QT389" s="35"/>
      <c r="QU389" s="35"/>
      <c r="QV389" s="35"/>
      <c r="QW389" s="35"/>
      <c r="QX389" s="35"/>
      <c r="QY389" s="35"/>
      <c r="QZ389" s="35"/>
      <c r="RA389" s="35"/>
      <c r="RB389" s="35"/>
      <c r="RC389" s="35"/>
      <c r="RD389" s="35"/>
      <c r="RE389" s="35"/>
      <c r="RF389" s="35"/>
      <c r="RG389" s="35"/>
      <c r="RH389" s="35"/>
      <c r="RI389" s="35"/>
      <c r="RJ389" s="35"/>
      <c r="RK389" s="35"/>
      <c r="RL389" s="35"/>
      <c r="RM389" s="35"/>
      <c r="RN389" s="35"/>
      <c r="RO389" s="35"/>
      <c r="RP389" s="35"/>
      <c r="RQ389" s="35"/>
      <c r="RR389" s="35"/>
      <c r="RS389" s="35"/>
      <c r="RT389" s="35"/>
      <c r="RU389" s="35"/>
      <c r="RV389" s="35"/>
      <c r="RW389" s="35"/>
      <c r="RX389" s="35"/>
      <c r="RY389" s="35"/>
      <c r="RZ389" s="35"/>
      <c r="SA389" s="35"/>
      <c r="SB389" s="35"/>
      <c r="SC389" s="35"/>
      <c r="SD389" s="35"/>
      <c r="SE389" s="35"/>
      <c r="SF389" s="35"/>
      <c r="SG389" s="35"/>
      <c r="SH389" s="35"/>
      <c r="SI389" s="35"/>
      <c r="SJ389" s="35"/>
      <c r="SK389" s="35"/>
      <c r="SL389" s="35"/>
      <c r="SM389" s="35"/>
      <c r="SN389" s="35"/>
      <c r="SO389" s="35"/>
      <c r="SP389" s="35"/>
      <c r="SQ389" s="35"/>
      <c r="SR389" s="35"/>
      <c r="SS389" s="35"/>
      <c r="ST389" s="35"/>
      <c r="SU389" s="35"/>
      <c r="SV389" s="35"/>
      <c r="SW389" s="35"/>
      <c r="SX389" s="35"/>
      <c r="SY389" s="35"/>
      <c r="SZ389" s="35"/>
      <c r="TA389" s="35"/>
      <c r="TB389" s="35"/>
      <c r="TC389" s="35"/>
      <c r="TD389" s="35"/>
      <c r="TE389" s="35"/>
      <c r="TF389" s="35"/>
      <c r="TG389" s="35"/>
      <c r="TH389" s="35"/>
      <c r="TI389" s="35"/>
      <c r="TJ389" s="35"/>
      <c r="TK389" s="35"/>
      <c r="TL389" s="35"/>
      <c r="TM389" s="35"/>
      <c r="TN389" s="35"/>
      <c r="TO389" s="35"/>
      <c r="TP389" s="35"/>
      <c r="TQ389" s="35"/>
      <c r="TR389" s="35"/>
      <c r="TS389" s="35"/>
      <c r="TT389" s="35"/>
      <c r="TU389" s="35"/>
      <c r="TV389" s="35"/>
      <c r="TW389" s="35"/>
      <c r="TX389" s="35"/>
      <c r="TY389" s="35"/>
      <c r="TZ389" s="35"/>
      <c r="UA389" s="35"/>
      <c r="UB389" s="35"/>
      <c r="UC389" s="35"/>
      <c r="UD389" s="35"/>
      <c r="UE389" s="35"/>
      <c r="UF389" s="35"/>
      <c r="UG389" s="35"/>
      <c r="UH389" s="35"/>
      <c r="UI389" s="35"/>
      <c r="UJ389" s="35"/>
      <c r="UK389" s="35"/>
      <c r="UL389" s="35"/>
      <c r="UM389" s="35"/>
      <c r="UN389" s="35"/>
      <c r="UO389" s="35"/>
      <c r="UP389" s="35"/>
      <c r="UQ389" s="35"/>
      <c r="UR389" s="35"/>
      <c r="US389" s="35"/>
      <c r="UT389" s="35"/>
      <c r="UU389" s="35"/>
      <c r="UV389" s="35"/>
      <c r="UW389" s="35"/>
      <c r="UX389" s="35"/>
      <c r="UY389" s="35"/>
      <c r="UZ389" s="35"/>
      <c r="VA389" s="35"/>
      <c r="VB389" s="35"/>
      <c r="VC389" s="35"/>
      <c r="VD389" s="35"/>
      <c r="VE389" s="35"/>
      <c r="VF389" s="35"/>
      <c r="VG389" s="35"/>
      <c r="VH389" s="35"/>
      <c r="VI389" s="35"/>
      <c r="VJ389" s="35"/>
      <c r="VK389" s="35"/>
      <c r="VL389" s="35"/>
      <c r="VM389" s="35"/>
      <c r="VN389" s="35"/>
      <c r="VO389" s="35"/>
      <c r="VP389" s="35"/>
      <c r="VQ389" s="35"/>
      <c r="VR389" s="35"/>
      <c r="VS389" s="35"/>
      <c r="VT389" s="35"/>
      <c r="VU389" s="35"/>
      <c r="VV389" s="35"/>
      <c r="VW389" s="35"/>
      <c r="VX389" s="35"/>
      <c r="VY389" s="35"/>
      <c r="VZ389" s="35"/>
      <c r="WA389" s="35"/>
      <c r="WB389" s="35"/>
      <c r="WC389" s="35"/>
      <c r="WD389" s="35"/>
      <c r="WE389" s="35"/>
      <c r="WF389" s="35"/>
      <c r="WG389" s="35"/>
      <c r="WH389" s="35"/>
      <c r="WI389" s="35"/>
      <c r="WJ389" s="35"/>
      <c r="WK389" s="35"/>
      <c r="WL389" s="35"/>
      <c r="WM389" s="35"/>
      <c r="WN389" s="35"/>
      <c r="WO389" s="35"/>
      <c r="WP389" s="35"/>
      <c r="WQ389" s="35"/>
      <c r="WR389" s="35"/>
      <c r="WS389" s="35"/>
      <c r="WT389" s="35"/>
      <c r="WU389" s="35"/>
      <c r="WV389" s="35"/>
      <c r="WW389" s="35"/>
      <c r="WX389" s="35"/>
      <c r="WY389" s="35"/>
      <c r="WZ389" s="35"/>
      <c r="XA389" s="35"/>
      <c r="XB389" s="35"/>
      <c r="XC389" s="35"/>
      <c r="XD389" s="35"/>
      <c r="XE389" s="35"/>
      <c r="XF389" s="35"/>
      <c r="XG389" s="35"/>
      <c r="XH389" s="35"/>
      <c r="XI389" s="35"/>
      <c r="XJ389" s="35"/>
      <c r="XK389" s="35"/>
      <c r="XL389" s="35"/>
      <c r="XM389" s="35"/>
      <c r="XN389" s="35"/>
      <c r="XO389" s="35"/>
      <c r="XP389" s="35"/>
      <c r="XQ389" s="35"/>
      <c r="XR389" s="35"/>
      <c r="XS389" s="35"/>
      <c r="XT389" s="35"/>
      <c r="XU389" s="35"/>
      <c r="XV389" s="35"/>
      <c r="XW389" s="35"/>
      <c r="XX389" s="35"/>
      <c r="XY389" s="35"/>
      <c r="XZ389" s="35"/>
      <c r="YA389" s="35"/>
      <c r="YB389" s="35"/>
      <c r="YC389" s="35"/>
      <c r="YD389" s="35"/>
      <c r="YE389" s="35"/>
      <c r="YF389" s="35"/>
      <c r="YG389" s="35"/>
      <c r="YH389" s="35"/>
      <c r="YI389" s="35"/>
      <c r="YJ389" s="35"/>
      <c r="YK389" s="35"/>
      <c r="YL389" s="35"/>
      <c r="YM389" s="35"/>
      <c r="YN389" s="35"/>
      <c r="YO389" s="35"/>
      <c r="YP389" s="35"/>
      <c r="YQ389" s="35"/>
      <c r="YR389" s="35"/>
      <c r="YS389" s="35"/>
      <c r="YT389" s="35"/>
      <c r="YU389" s="35"/>
      <c r="YV389" s="35"/>
      <c r="YW389" s="35"/>
      <c r="YX389" s="35"/>
      <c r="YY389" s="35"/>
      <c r="YZ389" s="35"/>
      <c r="ZA389" s="35"/>
      <c r="ZB389" s="35"/>
      <c r="ZC389" s="35"/>
      <c r="ZD389" s="35"/>
      <c r="ZE389" s="35"/>
      <c r="ZF389" s="35"/>
      <c r="ZG389" s="35"/>
      <c r="ZH389" s="35"/>
      <c r="ZI389" s="35"/>
      <c r="ZJ389" s="35"/>
      <c r="ZK389" s="35"/>
      <c r="ZL389" s="35"/>
      <c r="ZM389" s="35"/>
      <c r="ZN389" s="35"/>
      <c r="ZO389" s="35"/>
      <c r="ZP389" s="35"/>
      <c r="ZQ389" s="35"/>
      <c r="ZR389" s="35"/>
      <c r="ZS389" s="35"/>
      <c r="ZT389" s="35"/>
      <c r="ZU389" s="35"/>
      <c r="ZV389" s="35"/>
      <c r="ZW389" s="35"/>
      <c r="ZX389" s="35"/>
      <c r="ZY389" s="35"/>
      <c r="ZZ389" s="35"/>
      <c r="AAA389" s="35"/>
      <c r="AAB389" s="35"/>
      <c r="AAC389" s="35"/>
      <c r="AAD389" s="35"/>
      <c r="AAE389" s="35"/>
      <c r="AAF389" s="35"/>
      <c r="AAG389" s="35"/>
      <c r="AAH389" s="35"/>
      <c r="AAI389" s="35"/>
      <c r="AAJ389" s="35"/>
      <c r="AAK389" s="35"/>
      <c r="AAL389" s="35"/>
      <c r="AAM389" s="35"/>
      <c r="AAN389" s="35"/>
      <c r="AAO389" s="35"/>
      <c r="AAP389" s="35"/>
      <c r="AAQ389" s="35"/>
      <c r="AAR389" s="35"/>
      <c r="AAS389" s="35"/>
      <c r="AAT389" s="35"/>
      <c r="AAU389" s="35"/>
      <c r="AAV389" s="35"/>
      <c r="AAW389" s="35"/>
      <c r="AAX389" s="35"/>
      <c r="AAY389" s="35"/>
      <c r="AAZ389" s="35"/>
      <c r="ABA389" s="35"/>
      <c r="ABB389" s="35"/>
      <c r="ABC389" s="35"/>
      <c r="ABD389" s="35"/>
      <c r="ABE389" s="35"/>
      <c r="ABF389" s="35"/>
      <c r="ABG389" s="35"/>
      <c r="ABH389" s="35"/>
      <c r="ABI389" s="35"/>
      <c r="ABJ389" s="35"/>
      <c r="ABK389" s="35"/>
      <c r="ABL389" s="35"/>
      <c r="ABM389" s="35"/>
      <c r="ABN389" s="35"/>
      <c r="ABO389" s="35"/>
      <c r="ABP389" s="35"/>
      <c r="ABQ389" s="35"/>
      <c r="ABR389" s="35"/>
      <c r="ABS389" s="35"/>
      <c r="ABT389" s="35"/>
      <c r="ABU389" s="35"/>
      <c r="ABV389" s="35"/>
      <c r="ABW389" s="35"/>
      <c r="ABX389" s="35"/>
      <c r="ABY389" s="35"/>
      <c r="ABZ389" s="35"/>
      <c r="ACA389" s="35"/>
      <c r="ACB389" s="35"/>
      <c r="ACC389" s="35"/>
      <c r="ACD389" s="35"/>
      <c r="ACE389" s="35"/>
      <c r="ACF389" s="35"/>
      <c r="ACG389" s="35">
        <v>1</v>
      </c>
      <c r="ACH389" s="35"/>
      <c r="ACI389" s="35"/>
      <c r="ACJ389" s="35"/>
      <c r="ACK389" s="35"/>
      <c r="ACL389" s="35"/>
      <c r="ACM389" s="35"/>
      <c r="ACN389" s="35"/>
      <c r="ACO389" s="35"/>
      <c r="ACP389" s="35"/>
      <c r="ACQ389" s="35"/>
      <c r="ACR389" s="35"/>
      <c r="ACS389" s="35"/>
      <c r="ACT389" s="35"/>
      <c r="ACU389" s="35"/>
      <c r="ACV389" s="35"/>
      <c r="ACW389" s="35"/>
      <c r="ACX389" s="35"/>
      <c r="ACY389" s="35"/>
      <c r="ACZ389" s="35"/>
      <c r="ADA389" s="35"/>
      <c r="ADB389" s="35"/>
      <c r="ADC389" s="35"/>
      <c r="ADD389" s="35"/>
      <c r="ADE389" s="35"/>
      <c r="ADF389" s="35"/>
      <c r="ADG389" s="35"/>
      <c r="ADH389" s="35"/>
      <c r="ADI389" s="35"/>
      <c r="ADJ389" s="35"/>
      <c r="ADK389" s="35"/>
      <c r="ADL389" s="35"/>
      <c r="ADM389" s="35"/>
      <c r="ADN389" s="35"/>
      <c r="ADO389" s="35"/>
      <c r="ADP389" s="35"/>
      <c r="ADQ389" s="35"/>
      <c r="ADR389" s="35"/>
      <c r="ADS389" s="35"/>
      <c r="ADT389" s="35"/>
      <c r="ADU389" s="35"/>
      <c r="ADV389" s="35"/>
      <c r="ADW389" s="35"/>
      <c r="ADX389" s="35"/>
      <c r="ADY389" s="26">
        <f t="shared" si="15"/>
        <v>0</v>
      </c>
      <c r="ADZ389" s="5"/>
    </row>
    <row r="390" spans="1:829" s="33" customFormat="1" x14ac:dyDescent="0.2">
      <c r="A390" s="51" t="s">
        <v>66</v>
      </c>
      <c r="B390" s="65">
        <f t="shared" si="14"/>
        <v>0</v>
      </c>
      <c r="C390" s="57">
        <v>10</v>
      </c>
      <c r="D390" s="59">
        <v>44775</v>
      </c>
      <c r="E390" s="67">
        <v>38.25</v>
      </c>
      <c r="F390" s="67">
        <f t="shared" si="13"/>
        <v>0</v>
      </c>
      <c r="G390" s="65">
        <v>20</v>
      </c>
      <c r="H390" s="35"/>
      <c r="I390" s="35"/>
      <c r="J390" s="35"/>
      <c r="K390" s="35">
        <v>10</v>
      </c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>
        <v>60</v>
      </c>
      <c r="AH390" s="35"/>
      <c r="AI390" s="35"/>
      <c r="AJ390" s="35">
        <v>20</v>
      </c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  <c r="AU390" s="35"/>
      <c r="AV390" s="35"/>
      <c r="AW390" s="35"/>
      <c r="AX390" s="35"/>
      <c r="AY390" s="35"/>
      <c r="AZ390" s="35"/>
      <c r="BA390" s="35"/>
      <c r="BB390" s="35"/>
      <c r="BC390" s="35"/>
      <c r="BD390" s="35"/>
      <c r="BE390" s="15"/>
      <c r="BF390" s="15"/>
      <c r="BG390" s="136"/>
      <c r="BH390" s="35"/>
      <c r="BI390" s="35"/>
      <c r="BJ390" s="35"/>
      <c r="BK390" s="35"/>
      <c r="BL390" s="35"/>
      <c r="BM390" s="35"/>
      <c r="BN390" s="35"/>
      <c r="BO390" s="35"/>
      <c r="BP390" s="35"/>
      <c r="BQ390" s="35"/>
      <c r="BR390" s="35"/>
      <c r="BS390" s="35"/>
      <c r="BT390" s="35"/>
      <c r="BU390" s="35"/>
      <c r="BV390" s="35"/>
      <c r="BW390" s="35"/>
      <c r="BX390" s="35"/>
      <c r="BY390" s="35"/>
      <c r="BZ390" s="35"/>
      <c r="CA390" s="35"/>
      <c r="CB390" s="35"/>
      <c r="CC390" s="35"/>
      <c r="CD390" s="35"/>
      <c r="CE390" s="35"/>
      <c r="CF390" s="35"/>
      <c r="CG390" s="35"/>
      <c r="CH390" s="35"/>
      <c r="CI390" s="35"/>
      <c r="CJ390" s="35"/>
      <c r="CK390" s="35"/>
      <c r="CL390" s="35"/>
      <c r="CM390" s="35"/>
      <c r="CN390" s="35"/>
      <c r="CO390" s="35"/>
      <c r="CP390" s="35"/>
      <c r="CQ390" s="35"/>
      <c r="CR390" s="35"/>
      <c r="CS390" s="35"/>
      <c r="CT390" s="35"/>
      <c r="CU390" s="35"/>
      <c r="CV390" s="35"/>
      <c r="CW390" s="35"/>
      <c r="CX390" s="35"/>
      <c r="CY390" s="35"/>
      <c r="CZ390" s="35"/>
      <c r="DA390" s="35"/>
      <c r="DB390" s="35"/>
      <c r="DC390" s="35"/>
      <c r="DD390" s="35"/>
      <c r="DE390" s="35"/>
      <c r="DF390" s="35"/>
      <c r="DG390" s="35"/>
      <c r="DH390" s="35"/>
      <c r="DI390" s="35"/>
      <c r="DJ390" s="35"/>
      <c r="DK390" s="35"/>
      <c r="DL390" s="35"/>
      <c r="DM390" s="35"/>
      <c r="DN390" s="35"/>
      <c r="DO390" s="35"/>
      <c r="DP390" s="35"/>
      <c r="DQ390" s="35"/>
      <c r="DR390" s="35"/>
      <c r="DS390" s="35"/>
      <c r="DT390" s="35"/>
      <c r="DU390" s="35"/>
      <c r="DV390" s="35"/>
      <c r="DW390" s="35"/>
      <c r="DX390" s="35"/>
      <c r="DY390" s="35"/>
      <c r="DZ390" s="35"/>
      <c r="EA390" s="35"/>
      <c r="EB390" s="35"/>
      <c r="EC390" s="35"/>
      <c r="ED390" s="35"/>
      <c r="EE390" s="35"/>
      <c r="EF390" s="35"/>
      <c r="EG390" s="35"/>
      <c r="EH390" s="35"/>
      <c r="EI390" s="35"/>
      <c r="EJ390" s="35"/>
      <c r="EK390" s="35"/>
      <c r="EL390" s="35"/>
      <c r="EM390" s="35"/>
      <c r="EN390" s="35"/>
      <c r="EO390" s="35"/>
      <c r="EP390" s="35"/>
      <c r="EQ390" s="35"/>
      <c r="ER390" s="35"/>
      <c r="ES390" s="35"/>
      <c r="ET390" s="35"/>
      <c r="EU390" s="35"/>
      <c r="EV390" s="35"/>
      <c r="EW390" s="35"/>
      <c r="EX390" s="35"/>
      <c r="EY390" s="35"/>
      <c r="EZ390" s="35"/>
      <c r="FA390" s="35"/>
      <c r="FB390" s="35"/>
      <c r="FC390" s="35"/>
      <c r="FD390" s="35"/>
      <c r="FE390" s="35"/>
      <c r="FF390" s="35"/>
      <c r="FG390" s="35"/>
      <c r="FH390" s="35"/>
      <c r="FI390" s="35"/>
      <c r="FJ390" s="35"/>
      <c r="FK390" s="35"/>
      <c r="FL390" s="35"/>
      <c r="FM390" s="35"/>
      <c r="FN390" s="35"/>
      <c r="FO390" s="35"/>
      <c r="FP390" s="35"/>
      <c r="FQ390" s="35"/>
      <c r="FR390" s="35"/>
      <c r="FS390" s="35"/>
      <c r="FT390" s="35"/>
      <c r="FU390" s="35"/>
      <c r="FV390" s="35"/>
      <c r="FW390" s="35"/>
      <c r="FX390" s="35"/>
      <c r="FY390" s="35"/>
      <c r="FZ390" s="35"/>
      <c r="GA390" s="35"/>
      <c r="GB390" s="35"/>
      <c r="GC390" s="35"/>
      <c r="GD390" s="35"/>
      <c r="GE390" s="35"/>
      <c r="GF390" s="35"/>
      <c r="GG390" s="35"/>
      <c r="GH390" s="35"/>
      <c r="GI390" s="35"/>
      <c r="GJ390" s="35"/>
      <c r="GK390" s="35"/>
      <c r="GL390" s="35"/>
      <c r="GM390" s="35"/>
      <c r="GN390" s="35"/>
      <c r="GO390" s="35"/>
      <c r="GP390" s="35"/>
      <c r="GQ390" s="35"/>
      <c r="GR390" s="35"/>
      <c r="GS390" s="35"/>
      <c r="GT390" s="35"/>
      <c r="GU390" s="35"/>
      <c r="GV390" s="35"/>
      <c r="GW390" s="35"/>
      <c r="GX390" s="35"/>
      <c r="GY390" s="35"/>
      <c r="GZ390" s="35"/>
      <c r="HA390" s="35"/>
      <c r="HB390" s="35"/>
      <c r="HC390" s="35"/>
      <c r="HD390" s="35"/>
      <c r="HE390" s="35"/>
      <c r="HF390" s="35"/>
      <c r="HG390" s="35"/>
      <c r="HH390" s="35"/>
      <c r="HI390" s="35"/>
      <c r="HJ390" s="35"/>
      <c r="HK390" s="35"/>
      <c r="HL390" s="35"/>
      <c r="HM390" s="35"/>
      <c r="HN390" s="35"/>
      <c r="HO390" s="35"/>
      <c r="HP390" s="35"/>
      <c r="HQ390" s="35"/>
      <c r="HR390" s="35"/>
      <c r="HS390" s="35"/>
      <c r="HT390" s="35"/>
      <c r="HU390" s="35"/>
      <c r="HV390" s="35"/>
      <c r="HW390" s="35"/>
      <c r="HX390" s="35"/>
      <c r="HY390" s="35"/>
      <c r="HZ390" s="35"/>
      <c r="IA390" s="35"/>
      <c r="IB390" s="35"/>
      <c r="IC390" s="35"/>
      <c r="ID390" s="35"/>
      <c r="IE390" s="35"/>
      <c r="IF390" s="35"/>
      <c r="IG390" s="35"/>
      <c r="IH390" s="35"/>
      <c r="II390" s="35"/>
      <c r="IJ390" s="35"/>
      <c r="IK390" s="35"/>
      <c r="IL390" s="35"/>
      <c r="IM390" s="35"/>
      <c r="IN390" s="35"/>
      <c r="IO390" s="35"/>
      <c r="IP390" s="35"/>
      <c r="IQ390" s="35"/>
      <c r="IR390" s="35"/>
      <c r="IS390" s="35"/>
      <c r="IT390" s="35"/>
      <c r="IU390" s="35"/>
      <c r="IV390" s="35"/>
      <c r="IW390" s="35"/>
      <c r="IX390" s="35"/>
      <c r="IY390" s="35"/>
      <c r="IZ390" s="35"/>
      <c r="JA390" s="35"/>
      <c r="JB390" s="35"/>
      <c r="JC390" s="35"/>
      <c r="JD390" s="35"/>
      <c r="JE390" s="35"/>
      <c r="JF390" s="35"/>
      <c r="JG390" s="35"/>
      <c r="JH390" s="35"/>
      <c r="JI390" s="35"/>
      <c r="JJ390" s="35"/>
      <c r="JK390" s="35"/>
      <c r="JL390" s="35"/>
      <c r="JM390" s="35"/>
      <c r="JN390" s="35"/>
      <c r="JO390" s="35"/>
      <c r="JP390" s="35"/>
      <c r="JQ390" s="35"/>
      <c r="JR390" s="35"/>
      <c r="JS390" s="35"/>
      <c r="JT390" s="35"/>
      <c r="JU390" s="35"/>
      <c r="JV390" s="35"/>
      <c r="JW390" s="35"/>
      <c r="JX390" s="35"/>
      <c r="JY390" s="35"/>
      <c r="JZ390" s="35"/>
      <c r="KA390" s="35"/>
      <c r="KB390" s="35"/>
      <c r="KC390" s="35"/>
      <c r="KD390" s="35"/>
      <c r="KE390" s="35"/>
      <c r="KF390" s="35"/>
      <c r="KG390" s="35"/>
      <c r="KH390" s="35"/>
      <c r="KI390" s="35"/>
      <c r="KJ390" s="35"/>
      <c r="KK390" s="35"/>
      <c r="KL390" s="35"/>
      <c r="KM390" s="35"/>
      <c r="KN390" s="35"/>
      <c r="KO390" s="35"/>
      <c r="KP390" s="35"/>
      <c r="KQ390" s="35"/>
      <c r="KR390" s="35"/>
      <c r="KS390" s="35"/>
      <c r="KT390" s="35"/>
      <c r="KU390" s="35"/>
      <c r="KV390" s="35"/>
      <c r="KW390" s="35"/>
      <c r="KX390" s="35"/>
      <c r="KY390" s="35"/>
      <c r="KZ390" s="35"/>
      <c r="LA390" s="35"/>
      <c r="LB390" s="35"/>
      <c r="LC390" s="35"/>
      <c r="LD390" s="35"/>
      <c r="LE390" s="35"/>
      <c r="LF390" s="35"/>
      <c r="LG390" s="35"/>
      <c r="LH390" s="35"/>
      <c r="LI390" s="35"/>
      <c r="LJ390" s="35"/>
      <c r="LK390" s="35"/>
      <c r="LL390" s="35"/>
      <c r="LM390" s="35"/>
      <c r="LN390" s="35"/>
      <c r="LO390" s="35"/>
      <c r="LP390" s="35"/>
      <c r="LQ390" s="35"/>
      <c r="LR390" s="35"/>
      <c r="LS390" s="35"/>
      <c r="LT390" s="35"/>
      <c r="LU390" s="35"/>
      <c r="LV390" s="35"/>
      <c r="LW390" s="35"/>
      <c r="LX390" s="35"/>
      <c r="LY390" s="35"/>
      <c r="LZ390" s="35"/>
      <c r="MA390" s="35"/>
      <c r="MB390" s="35"/>
      <c r="MC390" s="35"/>
      <c r="MD390" s="35"/>
      <c r="ME390" s="35"/>
      <c r="MF390" s="35"/>
      <c r="MG390" s="35"/>
      <c r="MH390" s="35"/>
      <c r="MI390" s="35"/>
      <c r="MJ390" s="35"/>
      <c r="MK390" s="35"/>
      <c r="ML390" s="35"/>
      <c r="MM390" s="35"/>
      <c r="MN390" s="35"/>
      <c r="MO390" s="35"/>
      <c r="MP390" s="35"/>
      <c r="MQ390" s="35"/>
      <c r="MR390" s="35"/>
      <c r="MS390" s="35"/>
      <c r="MT390" s="35"/>
      <c r="MU390" s="35"/>
      <c r="MV390" s="35"/>
      <c r="MW390" s="35"/>
      <c r="MX390" s="35">
        <v>10</v>
      </c>
      <c r="MY390" s="35"/>
      <c r="MZ390" s="35"/>
      <c r="NA390" s="35"/>
      <c r="NB390" s="35"/>
      <c r="NC390" s="35"/>
      <c r="ND390" s="35"/>
      <c r="NE390" s="35"/>
      <c r="NF390" s="35"/>
      <c r="NG390" s="35"/>
      <c r="NH390" s="35"/>
      <c r="NI390" s="35"/>
      <c r="NJ390" s="35"/>
      <c r="NK390" s="35"/>
      <c r="NL390" s="35"/>
      <c r="NM390" s="35"/>
      <c r="NN390" s="35"/>
      <c r="NO390" s="35"/>
      <c r="NP390" s="35"/>
      <c r="NQ390" s="35"/>
      <c r="NR390" s="35"/>
      <c r="NS390" s="35"/>
      <c r="NT390" s="35"/>
      <c r="NU390" s="35"/>
      <c r="NV390" s="35"/>
      <c r="NW390" s="35"/>
      <c r="NX390" s="35"/>
      <c r="NY390" s="35"/>
      <c r="NZ390" s="35"/>
      <c r="OA390" s="35"/>
      <c r="OB390" s="35"/>
      <c r="OC390" s="35"/>
      <c r="OD390" s="35"/>
      <c r="OE390" s="35"/>
      <c r="OF390" s="35"/>
      <c r="OG390" s="35"/>
      <c r="OH390" s="35"/>
      <c r="OI390" s="35"/>
      <c r="OJ390" s="35"/>
      <c r="OK390" s="35"/>
      <c r="OL390" s="35"/>
      <c r="OM390" s="35"/>
      <c r="ON390" s="35">
        <v>10</v>
      </c>
      <c r="OO390" s="35"/>
      <c r="OP390" s="35"/>
      <c r="OQ390" s="35"/>
      <c r="OR390" s="35"/>
      <c r="OS390" s="35"/>
      <c r="OT390" s="35"/>
      <c r="OU390" s="35"/>
      <c r="OV390" s="35"/>
      <c r="OW390" s="35"/>
      <c r="OX390" s="35"/>
      <c r="OY390" s="35"/>
      <c r="OZ390" s="35"/>
      <c r="PA390" s="35"/>
      <c r="PB390" s="35"/>
      <c r="PC390" s="35"/>
      <c r="PD390" s="35"/>
      <c r="PE390" s="35"/>
      <c r="PF390" s="35"/>
      <c r="PG390" s="35"/>
      <c r="PH390" s="35"/>
      <c r="PI390" s="35"/>
      <c r="PJ390" s="35"/>
      <c r="PK390" s="35"/>
      <c r="PL390" s="35"/>
      <c r="PM390" s="35"/>
      <c r="PN390" s="35"/>
      <c r="PO390" s="35"/>
      <c r="PP390" s="35"/>
      <c r="PQ390" s="35"/>
      <c r="PR390" s="35"/>
      <c r="PS390" s="35"/>
      <c r="PT390" s="35"/>
      <c r="PU390" s="35"/>
      <c r="PV390" s="35"/>
      <c r="PW390" s="35"/>
      <c r="PX390" s="35"/>
      <c r="PY390" s="35"/>
      <c r="PZ390" s="35"/>
      <c r="QA390" s="35"/>
      <c r="QB390" s="35"/>
      <c r="QC390" s="35"/>
      <c r="QD390" s="35"/>
      <c r="QE390" s="35"/>
      <c r="QF390" s="35"/>
      <c r="QG390" s="35"/>
      <c r="QH390" s="35"/>
      <c r="QI390" s="35"/>
      <c r="QJ390" s="35"/>
      <c r="QK390" s="35"/>
      <c r="QL390" s="35"/>
      <c r="QM390" s="35"/>
      <c r="QN390" s="35"/>
      <c r="QO390" s="35"/>
      <c r="QP390" s="35"/>
      <c r="QQ390" s="35"/>
      <c r="QR390" s="35"/>
      <c r="QS390" s="35"/>
      <c r="QT390" s="35"/>
      <c r="QU390" s="35"/>
      <c r="QV390" s="35"/>
      <c r="QW390" s="35"/>
      <c r="QX390" s="35"/>
      <c r="QY390" s="35"/>
      <c r="QZ390" s="35"/>
      <c r="RA390" s="35"/>
      <c r="RB390" s="35"/>
      <c r="RC390" s="35"/>
      <c r="RD390" s="35"/>
      <c r="RE390" s="35"/>
      <c r="RF390" s="35"/>
      <c r="RG390" s="35"/>
      <c r="RH390" s="35"/>
      <c r="RI390" s="35"/>
      <c r="RJ390" s="35"/>
      <c r="RK390" s="35"/>
      <c r="RL390" s="35"/>
      <c r="RM390" s="35"/>
      <c r="RN390" s="35"/>
      <c r="RO390" s="35"/>
      <c r="RP390" s="35"/>
      <c r="RQ390" s="35"/>
      <c r="RR390" s="35"/>
      <c r="RS390" s="35"/>
      <c r="RT390" s="35"/>
      <c r="RU390" s="35"/>
      <c r="RV390" s="35"/>
      <c r="RW390" s="35"/>
      <c r="RX390" s="35"/>
      <c r="RY390" s="35"/>
      <c r="RZ390" s="35"/>
      <c r="SA390" s="35"/>
      <c r="SB390" s="35"/>
      <c r="SC390" s="35"/>
      <c r="SD390" s="35"/>
      <c r="SE390" s="35"/>
      <c r="SF390" s="35"/>
      <c r="SG390" s="35"/>
      <c r="SH390" s="35"/>
      <c r="SI390" s="35"/>
      <c r="SJ390" s="35"/>
      <c r="SK390" s="35"/>
      <c r="SL390" s="35"/>
      <c r="SM390" s="35"/>
      <c r="SN390" s="35"/>
      <c r="SO390" s="35"/>
      <c r="SP390" s="35"/>
      <c r="SQ390" s="35"/>
      <c r="SR390" s="35"/>
      <c r="SS390" s="35"/>
      <c r="ST390" s="35"/>
      <c r="SU390" s="35"/>
      <c r="SV390" s="35"/>
      <c r="SW390" s="35"/>
      <c r="SX390" s="35"/>
      <c r="SY390" s="35"/>
      <c r="SZ390" s="35"/>
      <c r="TA390" s="35"/>
      <c r="TB390" s="35"/>
      <c r="TC390" s="35"/>
      <c r="TD390" s="35"/>
      <c r="TE390" s="35"/>
      <c r="TF390" s="35"/>
      <c r="TG390" s="35"/>
      <c r="TH390" s="35"/>
      <c r="TI390" s="35"/>
      <c r="TJ390" s="35"/>
      <c r="TK390" s="35"/>
      <c r="TL390" s="35"/>
      <c r="TM390" s="35"/>
      <c r="TN390" s="35"/>
      <c r="TO390" s="35"/>
      <c r="TP390" s="35"/>
      <c r="TQ390" s="35"/>
      <c r="TR390" s="35"/>
      <c r="TS390" s="35"/>
      <c r="TT390" s="35"/>
      <c r="TU390" s="35"/>
      <c r="TV390" s="35"/>
      <c r="TW390" s="35"/>
      <c r="TX390" s="35"/>
      <c r="TY390" s="35"/>
      <c r="TZ390" s="35"/>
      <c r="UA390" s="35"/>
      <c r="UB390" s="35"/>
      <c r="UC390" s="35"/>
      <c r="UD390" s="35"/>
      <c r="UE390" s="35"/>
      <c r="UF390" s="35"/>
      <c r="UG390" s="35"/>
      <c r="UH390" s="35"/>
      <c r="UI390" s="35"/>
      <c r="UJ390" s="35"/>
      <c r="UK390" s="35"/>
      <c r="UL390" s="35"/>
      <c r="UM390" s="35"/>
      <c r="UN390" s="35"/>
      <c r="UO390" s="35"/>
      <c r="UP390" s="35"/>
      <c r="UQ390" s="35"/>
      <c r="UR390" s="35"/>
      <c r="US390" s="35"/>
      <c r="UT390" s="35"/>
      <c r="UU390" s="35"/>
      <c r="UV390" s="35"/>
      <c r="UW390" s="35"/>
      <c r="UX390" s="35"/>
      <c r="UY390" s="35"/>
      <c r="UZ390" s="35"/>
      <c r="VA390" s="35"/>
      <c r="VB390" s="35"/>
      <c r="VC390" s="35"/>
      <c r="VD390" s="35"/>
      <c r="VE390" s="35"/>
      <c r="VF390" s="35"/>
      <c r="VG390" s="35"/>
      <c r="VH390" s="35"/>
      <c r="VI390" s="35"/>
      <c r="VJ390" s="35"/>
      <c r="VK390" s="35"/>
      <c r="VL390" s="35"/>
      <c r="VM390" s="35"/>
      <c r="VN390" s="35"/>
      <c r="VO390" s="35"/>
      <c r="VP390" s="35"/>
      <c r="VQ390" s="35"/>
      <c r="VR390" s="35"/>
      <c r="VS390" s="35"/>
      <c r="VT390" s="35"/>
      <c r="VU390" s="35"/>
      <c r="VV390" s="35"/>
      <c r="VW390" s="35"/>
      <c r="VX390" s="35"/>
      <c r="VY390" s="35"/>
      <c r="VZ390" s="35"/>
      <c r="WA390" s="35"/>
      <c r="WB390" s="35"/>
      <c r="WC390" s="35"/>
      <c r="WD390" s="35"/>
      <c r="WE390" s="35"/>
      <c r="WF390" s="35"/>
      <c r="WG390" s="35"/>
      <c r="WH390" s="35"/>
      <c r="WI390" s="35"/>
      <c r="WJ390" s="35"/>
      <c r="WK390" s="35"/>
      <c r="WL390" s="35"/>
      <c r="WM390" s="35"/>
      <c r="WN390" s="35"/>
      <c r="WO390" s="35"/>
      <c r="WP390" s="35"/>
      <c r="WQ390" s="35"/>
      <c r="WR390" s="35"/>
      <c r="WS390" s="35"/>
      <c r="WT390" s="35"/>
      <c r="WU390" s="35"/>
      <c r="WV390" s="35"/>
      <c r="WW390" s="35"/>
      <c r="WX390" s="35"/>
      <c r="WY390" s="35"/>
      <c r="WZ390" s="35"/>
      <c r="XA390" s="35"/>
      <c r="XB390" s="35"/>
      <c r="XC390" s="35"/>
      <c r="XD390" s="35"/>
      <c r="XE390" s="35"/>
      <c r="XF390" s="35"/>
      <c r="XG390" s="35"/>
      <c r="XH390" s="35"/>
      <c r="XI390" s="35"/>
      <c r="XJ390" s="35"/>
      <c r="XK390" s="35"/>
      <c r="XL390" s="35"/>
      <c r="XM390" s="35"/>
      <c r="XN390" s="35"/>
      <c r="XO390" s="35"/>
      <c r="XP390" s="35"/>
      <c r="XQ390" s="35"/>
      <c r="XR390" s="35"/>
      <c r="XS390" s="35"/>
      <c r="XT390" s="35"/>
      <c r="XU390" s="35"/>
      <c r="XV390" s="35"/>
      <c r="XW390" s="35"/>
      <c r="XX390" s="35"/>
      <c r="XY390" s="35"/>
      <c r="XZ390" s="35"/>
      <c r="YA390" s="35"/>
      <c r="YB390" s="35"/>
      <c r="YC390" s="35"/>
      <c r="YD390" s="35"/>
      <c r="YE390" s="35"/>
      <c r="YF390" s="35"/>
      <c r="YG390" s="35"/>
      <c r="YH390" s="35"/>
      <c r="YI390" s="35"/>
      <c r="YJ390" s="35"/>
      <c r="YK390" s="35"/>
      <c r="YL390" s="35"/>
      <c r="YM390" s="35"/>
      <c r="YN390" s="35"/>
      <c r="YO390" s="35"/>
      <c r="YP390" s="35"/>
      <c r="YQ390" s="35"/>
      <c r="YR390" s="35"/>
      <c r="YS390" s="35"/>
      <c r="YT390" s="35"/>
      <c r="YU390" s="35"/>
      <c r="YV390" s="35"/>
      <c r="YW390" s="35"/>
      <c r="YX390" s="35"/>
      <c r="YY390" s="35"/>
      <c r="YZ390" s="35"/>
      <c r="ZA390" s="35"/>
      <c r="ZB390" s="35"/>
      <c r="ZC390" s="35"/>
      <c r="ZD390" s="35"/>
      <c r="ZE390" s="35"/>
      <c r="ZF390" s="35"/>
      <c r="ZG390" s="35"/>
      <c r="ZH390" s="35"/>
      <c r="ZI390" s="35"/>
      <c r="ZJ390" s="35"/>
      <c r="ZK390" s="35"/>
      <c r="ZL390" s="35"/>
      <c r="ZM390" s="35"/>
      <c r="ZN390" s="35"/>
      <c r="ZO390" s="35"/>
      <c r="ZP390" s="35"/>
      <c r="ZQ390" s="35"/>
      <c r="ZR390" s="35"/>
      <c r="ZS390" s="35"/>
      <c r="ZT390" s="35"/>
      <c r="ZU390" s="35"/>
      <c r="ZV390" s="35"/>
      <c r="ZW390" s="35"/>
      <c r="ZX390" s="35"/>
      <c r="ZY390" s="35"/>
      <c r="ZZ390" s="35"/>
      <c r="AAA390" s="35"/>
      <c r="AAB390" s="35"/>
      <c r="AAC390" s="35"/>
      <c r="AAD390" s="35"/>
      <c r="AAE390" s="35"/>
      <c r="AAF390" s="35"/>
      <c r="AAG390" s="35"/>
      <c r="AAH390" s="35"/>
      <c r="AAI390" s="35"/>
      <c r="AAJ390" s="35"/>
      <c r="AAK390" s="35"/>
      <c r="AAL390" s="35"/>
      <c r="AAM390" s="35"/>
      <c r="AAN390" s="35"/>
      <c r="AAO390" s="35">
        <v>90</v>
      </c>
      <c r="AAP390" s="35"/>
      <c r="AAQ390" s="35"/>
      <c r="AAR390" s="35"/>
      <c r="AAS390" s="35"/>
      <c r="AAT390" s="35"/>
      <c r="AAU390" s="35"/>
      <c r="AAV390" s="35"/>
      <c r="AAW390" s="35"/>
      <c r="AAX390" s="35"/>
      <c r="AAY390" s="35"/>
      <c r="AAZ390" s="35"/>
      <c r="ABA390" s="35"/>
      <c r="ABB390" s="35"/>
      <c r="ABC390" s="35"/>
      <c r="ABD390" s="35"/>
      <c r="ABE390" s="35"/>
      <c r="ABF390" s="35"/>
      <c r="ABG390" s="35"/>
      <c r="ABH390" s="35"/>
      <c r="ABI390" s="35"/>
      <c r="ABJ390" s="35"/>
      <c r="ABK390" s="35"/>
      <c r="ABL390" s="35"/>
      <c r="ABM390" s="35"/>
      <c r="ABN390" s="35"/>
      <c r="ABO390" s="35"/>
      <c r="ABP390" s="35"/>
      <c r="ABQ390" s="35"/>
      <c r="ABR390" s="35"/>
      <c r="ABS390" s="35"/>
      <c r="ABT390" s="35"/>
      <c r="ABU390" s="35"/>
      <c r="ABV390" s="35"/>
      <c r="ABW390" s="35"/>
      <c r="ABX390" s="35"/>
      <c r="ABY390" s="35"/>
      <c r="ABZ390" s="35"/>
      <c r="ACA390" s="35"/>
      <c r="ACB390" s="35"/>
      <c r="ACC390" s="35"/>
      <c r="ACD390" s="35"/>
      <c r="ACE390" s="35"/>
      <c r="ACF390" s="35"/>
      <c r="ACG390" s="35"/>
      <c r="ACH390" s="35"/>
      <c r="ACI390" s="35"/>
      <c r="ACJ390" s="35"/>
      <c r="ACK390" s="35"/>
      <c r="ACL390" s="35"/>
      <c r="ACM390" s="35"/>
      <c r="ACN390" s="35"/>
      <c r="ACO390" s="35"/>
      <c r="ACP390" s="35"/>
      <c r="ACQ390" s="35"/>
      <c r="ACR390" s="35"/>
      <c r="ACS390" s="35"/>
      <c r="ACT390" s="35"/>
      <c r="ACU390" s="35"/>
      <c r="ACV390" s="35"/>
      <c r="ACW390" s="35"/>
      <c r="ACX390" s="35"/>
      <c r="ACY390" s="35"/>
      <c r="ACZ390" s="35"/>
      <c r="ADA390" s="35"/>
      <c r="ADB390" s="35"/>
      <c r="ADC390" s="35"/>
      <c r="ADD390" s="35"/>
      <c r="ADE390" s="35"/>
      <c r="ADF390" s="35"/>
      <c r="ADG390" s="35"/>
      <c r="ADH390" s="35"/>
      <c r="ADI390" s="35"/>
      <c r="ADJ390" s="35"/>
      <c r="ADK390" s="35"/>
      <c r="ADL390" s="35"/>
      <c r="ADM390" s="35"/>
      <c r="ADN390" s="35"/>
      <c r="ADO390" s="35"/>
      <c r="ADP390" s="35"/>
      <c r="ADQ390" s="35"/>
      <c r="ADR390" s="35"/>
      <c r="ADS390" s="35"/>
      <c r="ADT390" s="35"/>
      <c r="ADU390" s="35"/>
      <c r="ADV390" s="35"/>
      <c r="ADW390" s="35"/>
      <c r="ADX390" s="35"/>
      <c r="ADY390" s="26">
        <f t="shared" si="15"/>
        <v>0</v>
      </c>
      <c r="ADZ390" s="5"/>
    </row>
    <row r="391" spans="1:829" s="33" customFormat="1" x14ac:dyDescent="0.2">
      <c r="A391" s="51" t="s">
        <v>66</v>
      </c>
      <c r="B391" s="65">
        <f t="shared" si="14"/>
        <v>0</v>
      </c>
      <c r="C391" s="57">
        <v>10</v>
      </c>
      <c r="D391" s="59">
        <v>44816</v>
      </c>
      <c r="E391" s="67">
        <v>36.979999999999997</v>
      </c>
      <c r="F391" s="67">
        <f t="shared" si="13"/>
        <v>0</v>
      </c>
      <c r="G391" s="6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  <c r="AU391" s="35"/>
      <c r="AV391" s="35"/>
      <c r="AW391" s="35"/>
      <c r="AX391" s="35"/>
      <c r="AY391" s="35"/>
      <c r="AZ391" s="35"/>
      <c r="BA391" s="35"/>
      <c r="BB391" s="35"/>
      <c r="BC391" s="35"/>
      <c r="BD391" s="35"/>
      <c r="BE391" s="15"/>
      <c r="BF391" s="15"/>
      <c r="BG391" s="136"/>
      <c r="BH391" s="35"/>
      <c r="BI391" s="35"/>
      <c r="BJ391" s="35"/>
      <c r="BK391" s="35"/>
      <c r="BL391" s="35"/>
      <c r="BM391" s="35"/>
      <c r="BN391" s="35"/>
      <c r="BO391" s="35"/>
      <c r="BP391" s="35"/>
      <c r="BQ391" s="35"/>
      <c r="BR391" s="35"/>
      <c r="BS391" s="35"/>
      <c r="BT391" s="35"/>
      <c r="BU391" s="35"/>
      <c r="BV391" s="35"/>
      <c r="BW391" s="35"/>
      <c r="BX391" s="35"/>
      <c r="BY391" s="35"/>
      <c r="BZ391" s="35"/>
      <c r="CA391" s="35"/>
      <c r="CB391" s="35"/>
      <c r="CC391" s="35"/>
      <c r="CD391" s="35"/>
      <c r="CE391" s="35"/>
      <c r="CF391" s="35"/>
      <c r="CG391" s="35"/>
      <c r="CH391" s="35"/>
      <c r="CI391" s="35"/>
      <c r="CJ391" s="35"/>
      <c r="CK391" s="35"/>
      <c r="CL391" s="35"/>
      <c r="CM391" s="35"/>
      <c r="CN391" s="35"/>
      <c r="CO391" s="35"/>
      <c r="CP391" s="35"/>
      <c r="CQ391" s="35"/>
      <c r="CR391" s="35"/>
      <c r="CS391" s="35"/>
      <c r="CT391" s="35"/>
      <c r="CU391" s="35"/>
      <c r="CV391" s="35"/>
      <c r="CW391" s="35"/>
      <c r="CX391" s="35"/>
      <c r="CY391" s="35"/>
      <c r="CZ391" s="35"/>
      <c r="DA391" s="35"/>
      <c r="DB391" s="35"/>
      <c r="DC391" s="35"/>
      <c r="DD391" s="35"/>
      <c r="DE391" s="35"/>
      <c r="DF391" s="35"/>
      <c r="DG391" s="35"/>
      <c r="DH391" s="35"/>
      <c r="DI391" s="35"/>
      <c r="DJ391" s="35"/>
      <c r="DK391" s="35"/>
      <c r="DL391" s="35"/>
      <c r="DM391" s="35"/>
      <c r="DN391" s="35"/>
      <c r="DO391" s="35"/>
      <c r="DP391" s="35"/>
      <c r="DQ391" s="35"/>
      <c r="DR391" s="35"/>
      <c r="DS391" s="35"/>
      <c r="DT391" s="35"/>
      <c r="DU391" s="35"/>
      <c r="DV391" s="35"/>
      <c r="DW391" s="35"/>
      <c r="DX391" s="35"/>
      <c r="DY391" s="35"/>
      <c r="DZ391" s="35"/>
      <c r="EA391" s="35"/>
      <c r="EB391" s="35"/>
      <c r="EC391" s="35"/>
      <c r="ED391" s="35"/>
      <c r="EE391" s="35"/>
      <c r="EF391" s="35"/>
      <c r="EG391" s="35"/>
      <c r="EH391" s="35"/>
      <c r="EI391" s="35"/>
      <c r="EJ391" s="35"/>
      <c r="EK391" s="35"/>
      <c r="EL391" s="35"/>
      <c r="EM391" s="35"/>
      <c r="EN391" s="35"/>
      <c r="EO391" s="35"/>
      <c r="EP391" s="35"/>
      <c r="EQ391" s="35"/>
      <c r="ER391" s="35"/>
      <c r="ES391" s="35"/>
      <c r="ET391" s="35"/>
      <c r="EU391" s="35"/>
      <c r="EV391" s="35"/>
      <c r="EW391" s="35"/>
      <c r="EX391" s="35"/>
      <c r="EY391" s="35"/>
      <c r="EZ391" s="35"/>
      <c r="FA391" s="35"/>
      <c r="FB391" s="35"/>
      <c r="FC391" s="35"/>
      <c r="FD391" s="35"/>
      <c r="FE391" s="35"/>
      <c r="FF391" s="35"/>
      <c r="FG391" s="35"/>
      <c r="FH391" s="35"/>
      <c r="FI391" s="35"/>
      <c r="FJ391" s="35"/>
      <c r="FK391" s="35"/>
      <c r="FL391" s="35"/>
      <c r="FM391" s="35"/>
      <c r="FN391" s="35"/>
      <c r="FO391" s="35"/>
      <c r="FP391" s="35"/>
      <c r="FQ391" s="35"/>
      <c r="FR391" s="35"/>
      <c r="FS391" s="35"/>
      <c r="FT391" s="35"/>
      <c r="FU391" s="35"/>
      <c r="FV391" s="35"/>
      <c r="FW391" s="35"/>
      <c r="FX391" s="35"/>
      <c r="FY391" s="35"/>
      <c r="FZ391" s="35"/>
      <c r="GA391" s="35"/>
      <c r="GB391" s="35"/>
      <c r="GC391" s="35"/>
      <c r="GD391" s="35"/>
      <c r="GE391" s="35"/>
      <c r="GF391" s="35"/>
      <c r="GG391" s="35"/>
      <c r="GH391" s="35"/>
      <c r="GI391" s="35"/>
      <c r="GJ391" s="35"/>
      <c r="GK391" s="35"/>
      <c r="GL391" s="35"/>
      <c r="GM391" s="35"/>
      <c r="GN391" s="35"/>
      <c r="GO391" s="35"/>
      <c r="GP391" s="35"/>
      <c r="GQ391" s="35"/>
      <c r="GR391" s="35"/>
      <c r="GS391" s="35"/>
      <c r="GT391" s="35"/>
      <c r="GU391" s="35"/>
      <c r="GV391" s="35"/>
      <c r="GW391" s="35"/>
      <c r="GX391" s="35"/>
      <c r="GY391" s="35"/>
      <c r="GZ391" s="35"/>
      <c r="HA391" s="35"/>
      <c r="HB391" s="35"/>
      <c r="HC391" s="35"/>
      <c r="HD391" s="35"/>
      <c r="HE391" s="35"/>
      <c r="HF391" s="35"/>
      <c r="HG391" s="35"/>
      <c r="HH391" s="35"/>
      <c r="HI391" s="35"/>
      <c r="HJ391" s="35"/>
      <c r="HK391" s="35"/>
      <c r="HL391" s="35"/>
      <c r="HM391" s="35"/>
      <c r="HN391" s="35"/>
      <c r="HO391" s="35"/>
      <c r="HP391" s="35"/>
      <c r="HQ391" s="35"/>
      <c r="HR391" s="35"/>
      <c r="HS391" s="35"/>
      <c r="HT391" s="35"/>
      <c r="HU391" s="35"/>
      <c r="HV391" s="35"/>
      <c r="HW391" s="35"/>
      <c r="HX391" s="35"/>
      <c r="HY391" s="35"/>
      <c r="HZ391" s="35"/>
      <c r="IA391" s="35"/>
      <c r="IB391" s="35"/>
      <c r="IC391" s="35"/>
      <c r="ID391" s="35"/>
      <c r="IE391" s="35"/>
      <c r="IF391" s="35"/>
      <c r="IG391" s="35"/>
      <c r="IH391" s="35"/>
      <c r="II391" s="35"/>
      <c r="IJ391" s="35"/>
      <c r="IK391" s="35"/>
      <c r="IL391" s="35"/>
      <c r="IM391" s="35"/>
      <c r="IN391" s="35"/>
      <c r="IO391" s="35"/>
      <c r="IP391" s="35"/>
      <c r="IQ391" s="35"/>
      <c r="IR391" s="35"/>
      <c r="IS391" s="35"/>
      <c r="IT391" s="35"/>
      <c r="IU391" s="35"/>
      <c r="IV391" s="35"/>
      <c r="IW391" s="35"/>
      <c r="IX391" s="35"/>
      <c r="IY391" s="35"/>
      <c r="IZ391" s="35"/>
      <c r="JA391" s="35"/>
      <c r="JB391" s="35"/>
      <c r="JC391" s="35"/>
      <c r="JD391" s="35"/>
      <c r="JE391" s="35"/>
      <c r="JF391" s="35"/>
      <c r="JG391" s="35"/>
      <c r="JH391" s="35"/>
      <c r="JI391" s="35"/>
      <c r="JJ391" s="35"/>
      <c r="JK391" s="35"/>
      <c r="JL391" s="35"/>
      <c r="JM391" s="35"/>
      <c r="JN391" s="35"/>
      <c r="JO391" s="35"/>
      <c r="JP391" s="35"/>
      <c r="JQ391" s="35"/>
      <c r="JR391" s="35"/>
      <c r="JS391" s="35"/>
      <c r="JT391" s="35"/>
      <c r="JU391" s="35"/>
      <c r="JV391" s="35"/>
      <c r="JW391" s="35"/>
      <c r="JX391" s="35"/>
      <c r="JY391" s="35"/>
      <c r="JZ391" s="35"/>
      <c r="KA391" s="35"/>
      <c r="KB391" s="35"/>
      <c r="KC391" s="35"/>
      <c r="KD391" s="35"/>
      <c r="KE391" s="35"/>
      <c r="KF391" s="35"/>
      <c r="KG391" s="35"/>
      <c r="KH391" s="35"/>
      <c r="KI391" s="35"/>
      <c r="KJ391" s="35"/>
      <c r="KK391" s="35"/>
      <c r="KL391" s="35"/>
      <c r="KM391" s="35"/>
      <c r="KN391" s="35"/>
      <c r="KO391" s="35"/>
      <c r="KP391" s="35"/>
      <c r="KQ391" s="35"/>
      <c r="KR391" s="35"/>
      <c r="KS391" s="35"/>
      <c r="KT391" s="35"/>
      <c r="KU391" s="35"/>
      <c r="KV391" s="35"/>
      <c r="KW391" s="35"/>
      <c r="KX391" s="35"/>
      <c r="KY391" s="35"/>
      <c r="KZ391" s="35"/>
      <c r="LA391" s="35"/>
      <c r="LB391" s="35"/>
      <c r="LC391" s="35"/>
      <c r="LD391" s="35"/>
      <c r="LE391" s="35"/>
      <c r="LF391" s="35"/>
      <c r="LG391" s="35"/>
      <c r="LH391" s="35"/>
      <c r="LI391" s="35"/>
      <c r="LJ391" s="35"/>
      <c r="LK391" s="35"/>
      <c r="LL391" s="35"/>
      <c r="LM391" s="35"/>
      <c r="LN391" s="35"/>
      <c r="LO391" s="35"/>
      <c r="LP391" s="35"/>
      <c r="LQ391" s="35"/>
      <c r="LR391" s="35"/>
      <c r="LS391" s="35"/>
      <c r="LT391" s="35"/>
      <c r="LU391" s="35"/>
      <c r="LV391" s="35"/>
      <c r="LW391" s="35"/>
      <c r="LX391" s="35"/>
      <c r="LY391" s="35"/>
      <c r="LZ391" s="35"/>
      <c r="MA391" s="35"/>
      <c r="MB391" s="35"/>
      <c r="MC391" s="35"/>
      <c r="MD391" s="35"/>
      <c r="ME391" s="35"/>
      <c r="MF391" s="35"/>
      <c r="MG391" s="35"/>
      <c r="MH391" s="35"/>
      <c r="MI391" s="35"/>
      <c r="MJ391" s="35"/>
      <c r="MK391" s="35"/>
      <c r="ML391" s="35"/>
      <c r="MM391" s="35"/>
      <c r="MN391" s="35"/>
      <c r="MO391" s="35"/>
      <c r="MP391" s="35"/>
      <c r="MQ391" s="35"/>
      <c r="MR391" s="35"/>
      <c r="MS391" s="35"/>
      <c r="MT391" s="35"/>
      <c r="MU391" s="35"/>
      <c r="MV391" s="35"/>
      <c r="MW391" s="35"/>
      <c r="MX391" s="35"/>
      <c r="MY391" s="35"/>
      <c r="MZ391" s="35"/>
      <c r="NA391" s="35"/>
      <c r="NB391" s="35"/>
      <c r="NC391" s="35"/>
      <c r="ND391" s="35"/>
      <c r="NE391" s="35"/>
      <c r="NF391" s="35"/>
      <c r="NG391" s="35"/>
      <c r="NH391" s="35"/>
      <c r="NI391" s="35"/>
      <c r="NJ391" s="35"/>
      <c r="NK391" s="35"/>
      <c r="NL391" s="35"/>
      <c r="NM391" s="35"/>
      <c r="NN391" s="35"/>
      <c r="NO391" s="35"/>
      <c r="NP391" s="35"/>
      <c r="NQ391" s="35"/>
      <c r="NR391" s="35"/>
      <c r="NS391" s="35"/>
      <c r="NT391" s="35"/>
      <c r="NU391" s="35"/>
      <c r="NV391" s="35"/>
      <c r="NW391" s="35"/>
      <c r="NX391" s="35"/>
      <c r="NY391" s="35"/>
      <c r="NZ391" s="35"/>
      <c r="OA391" s="35"/>
      <c r="OB391" s="35"/>
      <c r="OC391" s="35"/>
      <c r="OD391" s="35"/>
      <c r="OE391" s="35"/>
      <c r="OF391" s="35"/>
      <c r="OG391" s="35"/>
      <c r="OH391" s="35"/>
      <c r="OI391" s="35"/>
      <c r="OJ391" s="35"/>
      <c r="OK391" s="35"/>
      <c r="OL391" s="35"/>
      <c r="OM391" s="35"/>
      <c r="ON391" s="35"/>
      <c r="OO391" s="35"/>
      <c r="OP391" s="35"/>
      <c r="OQ391" s="35"/>
      <c r="OR391" s="35"/>
      <c r="OS391" s="35"/>
      <c r="OT391" s="35"/>
      <c r="OU391" s="35"/>
      <c r="OV391" s="35"/>
      <c r="OW391" s="35"/>
      <c r="OX391" s="35"/>
      <c r="OY391" s="35"/>
      <c r="OZ391" s="35"/>
      <c r="PA391" s="35"/>
      <c r="PB391" s="35"/>
      <c r="PC391" s="35"/>
      <c r="PD391" s="35"/>
      <c r="PE391" s="35"/>
      <c r="PF391" s="35"/>
      <c r="PG391" s="35"/>
      <c r="PH391" s="35"/>
      <c r="PI391" s="35"/>
      <c r="PJ391" s="35"/>
      <c r="PK391" s="35"/>
      <c r="PL391" s="35"/>
      <c r="PM391" s="35"/>
      <c r="PN391" s="35"/>
      <c r="PO391" s="35"/>
      <c r="PP391" s="35"/>
      <c r="PQ391" s="35"/>
      <c r="PR391" s="35"/>
      <c r="PS391" s="35"/>
      <c r="PT391" s="35"/>
      <c r="PU391" s="35"/>
      <c r="PV391" s="35"/>
      <c r="PW391" s="35"/>
      <c r="PX391" s="35"/>
      <c r="PY391" s="35"/>
      <c r="PZ391" s="35"/>
      <c r="QA391" s="35"/>
      <c r="QB391" s="35"/>
      <c r="QC391" s="35"/>
      <c r="QD391" s="35"/>
      <c r="QE391" s="35"/>
      <c r="QF391" s="35"/>
      <c r="QG391" s="35"/>
      <c r="QH391" s="35"/>
      <c r="QI391" s="35"/>
      <c r="QJ391" s="35"/>
      <c r="QK391" s="35"/>
      <c r="QL391" s="35"/>
      <c r="QM391" s="35"/>
      <c r="QN391" s="35"/>
      <c r="QO391" s="35"/>
      <c r="QP391" s="35"/>
      <c r="QQ391" s="35"/>
      <c r="QR391" s="35"/>
      <c r="QS391" s="35"/>
      <c r="QT391" s="35"/>
      <c r="QU391" s="35"/>
      <c r="QV391" s="35"/>
      <c r="QW391" s="35"/>
      <c r="QX391" s="35"/>
      <c r="QY391" s="35"/>
      <c r="QZ391" s="35"/>
      <c r="RA391" s="35"/>
      <c r="RB391" s="35"/>
      <c r="RC391" s="35"/>
      <c r="RD391" s="35"/>
      <c r="RE391" s="35"/>
      <c r="RF391" s="35"/>
      <c r="RG391" s="35"/>
      <c r="RH391" s="35"/>
      <c r="RI391" s="35"/>
      <c r="RJ391" s="35"/>
      <c r="RK391" s="35"/>
      <c r="RL391" s="35"/>
      <c r="RM391" s="35"/>
      <c r="RN391" s="35"/>
      <c r="RO391" s="35"/>
      <c r="RP391" s="35"/>
      <c r="RQ391" s="35"/>
      <c r="RR391" s="35"/>
      <c r="RS391" s="35"/>
      <c r="RT391" s="35"/>
      <c r="RU391" s="35"/>
      <c r="RV391" s="35"/>
      <c r="RW391" s="35"/>
      <c r="RX391" s="35"/>
      <c r="RY391" s="35"/>
      <c r="RZ391" s="35"/>
      <c r="SA391" s="35"/>
      <c r="SB391" s="35"/>
      <c r="SC391" s="35"/>
      <c r="SD391" s="35"/>
      <c r="SE391" s="35"/>
      <c r="SF391" s="35"/>
      <c r="SG391" s="35"/>
      <c r="SH391" s="35"/>
      <c r="SI391" s="35"/>
      <c r="SJ391" s="35"/>
      <c r="SK391" s="35"/>
      <c r="SL391" s="35"/>
      <c r="SM391" s="35"/>
      <c r="SN391" s="35"/>
      <c r="SO391" s="35"/>
      <c r="SP391" s="35"/>
      <c r="SQ391" s="35"/>
      <c r="SR391" s="35"/>
      <c r="SS391" s="35"/>
      <c r="ST391" s="35"/>
      <c r="SU391" s="35"/>
      <c r="SV391" s="35"/>
      <c r="SW391" s="35"/>
      <c r="SX391" s="35"/>
      <c r="SY391" s="35"/>
      <c r="SZ391" s="35"/>
      <c r="TA391" s="35"/>
      <c r="TB391" s="35"/>
      <c r="TC391" s="35"/>
      <c r="TD391" s="35"/>
      <c r="TE391" s="35"/>
      <c r="TF391" s="35"/>
      <c r="TG391" s="35"/>
      <c r="TH391" s="35"/>
      <c r="TI391" s="35"/>
      <c r="TJ391" s="35"/>
      <c r="TK391" s="35"/>
      <c r="TL391" s="35"/>
      <c r="TM391" s="35"/>
      <c r="TN391" s="35"/>
      <c r="TO391" s="35"/>
      <c r="TP391" s="35"/>
      <c r="TQ391" s="35"/>
      <c r="TR391" s="35"/>
      <c r="TS391" s="35"/>
      <c r="TT391" s="35"/>
      <c r="TU391" s="35"/>
      <c r="TV391" s="35"/>
      <c r="TW391" s="35"/>
      <c r="TX391" s="35"/>
      <c r="TY391" s="35"/>
      <c r="TZ391" s="35"/>
      <c r="UA391" s="35"/>
      <c r="UB391" s="35"/>
      <c r="UC391" s="35"/>
      <c r="UD391" s="35"/>
      <c r="UE391" s="35"/>
      <c r="UF391" s="35"/>
      <c r="UG391" s="35"/>
      <c r="UH391" s="35"/>
      <c r="UI391" s="35"/>
      <c r="UJ391" s="35"/>
      <c r="UK391" s="35"/>
      <c r="UL391" s="35"/>
      <c r="UM391" s="35"/>
      <c r="UN391" s="35"/>
      <c r="UO391" s="35"/>
      <c r="UP391" s="35"/>
      <c r="UQ391" s="35"/>
      <c r="UR391" s="35"/>
      <c r="US391" s="35"/>
      <c r="UT391" s="35"/>
      <c r="UU391" s="35"/>
      <c r="UV391" s="35"/>
      <c r="UW391" s="35"/>
      <c r="UX391" s="35"/>
      <c r="UY391" s="35"/>
      <c r="UZ391" s="35"/>
      <c r="VA391" s="35"/>
      <c r="VB391" s="35"/>
      <c r="VC391" s="35"/>
      <c r="VD391" s="35"/>
      <c r="VE391" s="35"/>
      <c r="VF391" s="35"/>
      <c r="VG391" s="35"/>
      <c r="VH391" s="35"/>
      <c r="VI391" s="35"/>
      <c r="VJ391" s="35"/>
      <c r="VK391" s="35"/>
      <c r="VL391" s="35"/>
      <c r="VM391" s="35"/>
      <c r="VN391" s="35"/>
      <c r="VO391" s="35"/>
      <c r="VP391" s="35"/>
      <c r="VQ391" s="35"/>
      <c r="VR391" s="35"/>
      <c r="VS391" s="35"/>
      <c r="VT391" s="35"/>
      <c r="VU391" s="35"/>
      <c r="VV391" s="35"/>
      <c r="VW391" s="35"/>
      <c r="VX391" s="35"/>
      <c r="VY391" s="35"/>
      <c r="VZ391" s="35"/>
      <c r="WA391" s="35"/>
      <c r="WB391" s="35"/>
      <c r="WC391" s="35"/>
      <c r="WD391" s="35"/>
      <c r="WE391" s="35"/>
      <c r="WF391" s="35"/>
      <c r="WG391" s="35"/>
      <c r="WH391" s="35"/>
      <c r="WI391" s="35"/>
      <c r="WJ391" s="35"/>
      <c r="WK391" s="35"/>
      <c r="WL391" s="35"/>
      <c r="WM391" s="35"/>
      <c r="WN391" s="35"/>
      <c r="WO391" s="35"/>
      <c r="WP391" s="35"/>
      <c r="WQ391" s="35"/>
      <c r="WR391" s="35"/>
      <c r="WS391" s="35"/>
      <c r="WT391" s="35"/>
      <c r="WU391" s="35"/>
      <c r="WV391" s="35"/>
      <c r="WW391" s="35"/>
      <c r="WX391" s="35"/>
      <c r="WY391" s="35"/>
      <c r="WZ391" s="35"/>
      <c r="XA391" s="35"/>
      <c r="XB391" s="35"/>
      <c r="XC391" s="35"/>
      <c r="XD391" s="35"/>
      <c r="XE391" s="35"/>
      <c r="XF391" s="35"/>
      <c r="XG391" s="35"/>
      <c r="XH391" s="35"/>
      <c r="XI391" s="35"/>
      <c r="XJ391" s="35"/>
      <c r="XK391" s="35"/>
      <c r="XL391" s="35"/>
      <c r="XM391" s="35"/>
      <c r="XN391" s="35"/>
      <c r="XO391" s="35"/>
      <c r="XP391" s="35"/>
      <c r="XQ391" s="35"/>
      <c r="XR391" s="35"/>
      <c r="XS391" s="35"/>
      <c r="XT391" s="35"/>
      <c r="XU391" s="35"/>
      <c r="XV391" s="35"/>
      <c r="XW391" s="35"/>
      <c r="XX391" s="35"/>
      <c r="XY391" s="35"/>
      <c r="XZ391" s="35"/>
      <c r="YA391" s="35"/>
      <c r="YB391" s="35"/>
      <c r="YC391" s="35"/>
      <c r="YD391" s="35"/>
      <c r="YE391" s="35"/>
      <c r="YF391" s="35"/>
      <c r="YG391" s="35"/>
      <c r="YH391" s="35"/>
      <c r="YI391" s="35"/>
      <c r="YJ391" s="35"/>
      <c r="YK391" s="35"/>
      <c r="YL391" s="35"/>
      <c r="YM391" s="35"/>
      <c r="YN391" s="35"/>
      <c r="YO391" s="35"/>
      <c r="YP391" s="35"/>
      <c r="YQ391" s="35"/>
      <c r="YR391" s="35"/>
      <c r="YS391" s="35"/>
      <c r="YT391" s="35"/>
      <c r="YU391" s="35"/>
      <c r="YV391" s="35"/>
      <c r="YW391" s="35"/>
      <c r="YX391" s="35"/>
      <c r="YY391" s="35"/>
      <c r="YZ391" s="35"/>
      <c r="ZA391" s="35"/>
      <c r="ZB391" s="35"/>
      <c r="ZC391" s="35"/>
      <c r="ZD391" s="35"/>
      <c r="ZE391" s="35"/>
      <c r="ZF391" s="35"/>
      <c r="ZG391" s="35"/>
      <c r="ZH391" s="35"/>
      <c r="ZI391" s="35"/>
      <c r="ZJ391" s="35"/>
      <c r="ZK391" s="35"/>
      <c r="ZL391" s="35"/>
      <c r="ZM391" s="35"/>
      <c r="ZN391" s="35"/>
      <c r="ZO391" s="35"/>
      <c r="ZP391" s="35"/>
      <c r="ZQ391" s="35"/>
      <c r="ZR391" s="35"/>
      <c r="ZS391" s="35"/>
      <c r="ZT391" s="35"/>
      <c r="ZU391" s="35"/>
      <c r="ZV391" s="35"/>
      <c r="ZW391" s="35"/>
      <c r="ZX391" s="35"/>
      <c r="ZY391" s="35"/>
      <c r="ZZ391" s="35"/>
      <c r="AAA391" s="35"/>
      <c r="AAB391" s="35"/>
      <c r="AAC391" s="35"/>
      <c r="AAD391" s="35"/>
      <c r="AAE391" s="35"/>
      <c r="AAF391" s="35"/>
      <c r="AAG391" s="35"/>
      <c r="AAH391" s="35"/>
      <c r="AAI391" s="35"/>
      <c r="AAJ391" s="35"/>
      <c r="AAK391" s="35"/>
      <c r="AAL391" s="35"/>
      <c r="AAM391" s="35"/>
      <c r="AAN391" s="35"/>
      <c r="AAO391" s="35"/>
      <c r="AAP391" s="35"/>
      <c r="AAQ391" s="35"/>
      <c r="AAR391" s="35"/>
      <c r="AAS391" s="35"/>
      <c r="AAT391" s="35"/>
      <c r="AAU391" s="35"/>
      <c r="AAV391" s="35"/>
      <c r="AAW391" s="35"/>
      <c r="AAX391" s="35"/>
      <c r="AAY391" s="35"/>
      <c r="AAZ391" s="35"/>
      <c r="ABA391" s="35"/>
      <c r="ABB391" s="35"/>
      <c r="ABC391" s="35"/>
      <c r="ABD391" s="35"/>
      <c r="ABE391" s="35"/>
      <c r="ABF391" s="35"/>
      <c r="ABG391" s="35"/>
      <c r="ABH391" s="35"/>
      <c r="ABI391" s="35"/>
      <c r="ABJ391" s="35"/>
      <c r="ABK391" s="35"/>
      <c r="ABL391" s="35"/>
      <c r="ABM391" s="35"/>
      <c r="ABN391" s="35"/>
      <c r="ABO391" s="35"/>
      <c r="ABP391" s="35"/>
      <c r="ABQ391" s="35"/>
      <c r="ABR391" s="35"/>
      <c r="ABS391" s="35"/>
      <c r="ABT391" s="35"/>
      <c r="ABU391" s="35"/>
      <c r="ABV391" s="35"/>
      <c r="ABW391" s="35"/>
      <c r="ABX391" s="35"/>
      <c r="ABY391" s="35"/>
      <c r="ABZ391" s="35"/>
      <c r="ACA391" s="35"/>
      <c r="ACB391" s="35"/>
      <c r="ACC391" s="35"/>
      <c r="ACD391" s="35"/>
      <c r="ACE391" s="35"/>
      <c r="ACF391" s="35"/>
      <c r="ACG391" s="35"/>
      <c r="ACH391" s="35"/>
      <c r="ACI391" s="35"/>
      <c r="ACJ391" s="35"/>
      <c r="ACK391" s="35"/>
      <c r="ACL391" s="35"/>
      <c r="ACM391" s="35"/>
      <c r="ACN391" s="35"/>
      <c r="ACO391" s="35"/>
      <c r="ACP391" s="35"/>
      <c r="ACQ391" s="35">
        <v>50</v>
      </c>
      <c r="ACR391" s="35">
        <v>50</v>
      </c>
      <c r="ACS391" s="35"/>
      <c r="ACT391" s="35"/>
      <c r="ACU391" s="35"/>
      <c r="ACV391" s="35"/>
      <c r="ACW391" s="35"/>
      <c r="ACX391" s="35"/>
      <c r="ACY391" s="35"/>
      <c r="ACZ391" s="35"/>
      <c r="ADA391" s="35"/>
      <c r="ADB391" s="35"/>
      <c r="ADC391" s="35"/>
      <c r="ADD391" s="35"/>
      <c r="ADE391" s="35"/>
      <c r="ADF391" s="35"/>
      <c r="ADG391" s="35"/>
      <c r="ADH391" s="35"/>
      <c r="ADI391" s="35"/>
      <c r="ADJ391" s="35"/>
      <c r="ADK391" s="35"/>
      <c r="ADL391" s="35"/>
      <c r="ADM391" s="35"/>
      <c r="ADN391" s="35"/>
      <c r="ADO391" s="35"/>
      <c r="ADP391" s="35"/>
      <c r="ADQ391" s="35"/>
      <c r="ADR391" s="35"/>
      <c r="ADS391" s="35"/>
      <c r="ADT391" s="35"/>
      <c r="ADU391" s="35"/>
      <c r="ADV391" s="35"/>
      <c r="ADW391" s="35"/>
      <c r="ADX391" s="35"/>
      <c r="ADY391" s="26">
        <f t="shared" si="15"/>
        <v>0</v>
      </c>
      <c r="ADZ391" s="5"/>
    </row>
    <row r="392" spans="1:829" x14ac:dyDescent="0.2">
      <c r="A392" s="51" t="s">
        <v>138</v>
      </c>
      <c r="B392" s="65">
        <f t="shared" si="14"/>
        <v>0.90000000000000568</v>
      </c>
      <c r="C392" s="57">
        <v>0.9</v>
      </c>
      <c r="D392" s="60">
        <v>44832</v>
      </c>
      <c r="E392" s="67">
        <v>51.76</v>
      </c>
      <c r="F392" s="67">
        <f t="shared" si="13"/>
        <v>46.584000000000295</v>
      </c>
      <c r="G392" s="65">
        <v>1.8</v>
      </c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  <c r="AO392" s="35"/>
      <c r="AP392" s="35"/>
      <c r="AQ392" s="35"/>
      <c r="AR392" s="35"/>
      <c r="AS392" s="35"/>
      <c r="AT392" s="35"/>
      <c r="AU392" s="35"/>
      <c r="AV392" s="35"/>
      <c r="AW392" s="35"/>
      <c r="AX392" s="35"/>
      <c r="AY392" s="35"/>
      <c r="AZ392" s="35"/>
      <c r="BA392" s="35"/>
      <c r="BB392" s="35"/>
      <c r="BC392" s="35"/>
      <c r="BD392" s="35"/>
      <c r="BE392" s="15"/>
      <c r="BF392" s="15"/>
      <c r="BG392" s="136"/>
      <c r="BH392" s="35"/>
      <c r="BI392" s="35"/>
      <c r="BJ392" s="35"/>
      <c r="BK392" s="35"/>
      <c r="BL392" s="35"/>
      <c r="BM392" s="35"/>
      <c r="BN392" s="35"/>
      <c r="BO392" s="35"/>
      <c r="BP392" s="35"/>
      <c r="BQ392" s="35"/>
      <c r="BR392" s="35"/>
      <c r="BS392" s="35"/>
      <c r="BT392" s="35"/>
      <c r="BU392" s="35"/>
      <c r="BV392" s="35"/>
      <c r="BW392" s="35"/>
      <c r="BX392" s="35"/>
      <c r="BY392" s="35"/>
      <c r="BZ392" s="35"/>
      <c r="CA392" s="35"/>
      <c r="CB392" s="35"/>
      <c r="CC392" s="35"/>
      <c r="CD392" s="35"/>
      <c r="CE392" s="35"/>
      <c r="CF392" s="35"/>
      <c r="CG392" s="35"/>
      <c r="CH392" s="35"/>
      <c r="CI392" s="35"/>
      <c r="CJ392" s="35"/>
      <c r="CK392" s="35"/>
      <c r="CL392" s="35"/>
      <c r="CM392" s="35"/>
      <c r="CN392" s="35"/>
      <c r="CO392" s="35"/>
      <c r="CP392" s="35"/>
      <c r="CQ392" s="35"/>
      <c r="CR392" s="35"/>
      <c r="CS392" s="35"/>
      <c r="CT392" s="35"/>
      <c r="CU392" s="35"/>
      <c r="CV392" s="35"/>
      <c r="CW392" s="35"/>
      <c r="CX392" s="35"/>
      <c r="CY392" s="35">
        <v>0.9</v>
      </c>
      <c r="CZ392" s="35"/>
      <c r="DA392" s="35"/>
      <c r="DB392" s="35"/>
      <c r="DC392" s="35"/>
      <c r="DD392" s="35"/>
      <c r="DE392" s="35"/>
      <c r="DF392" s="35"/>
      <c r="DG392" s="35"/>
      <c r="DH392" s="35"/>
      <c r="DI392" s="35"/>
      <c r="DJ392" s="35"/>
      <c r="DK392" s="35"/>
      <c r="DL392" s="35"/>
      <c r="DM392" s="35"/>
      <c r="DN392" s="35"/>
      <c r="DO392" s="35"/>
      <c r="DP392" s="35"/>
      <c r="DQ392" s="35"/>
      <c r="DR392" s="35"/>
      <c r="DS392" s="35"/>
      <c r="DT392" s="35"/>
      <c r="DU392" s="35"/>
      <c r="DV392" s="35"/>
      <c r="DW392" s="35"/>
      <c r="DX392" s="35"/>
      <c r="DY392" s="35"/>
      <c r="DZ392" s="35"/>
      <c r="EA392" s="35"/>
      <c r="EB392" s="35"/>
      <c r="EC392" s="35"/>
      <c r="ED392" s="35"/>
      <c r="EE392" s="35"/>
      <c r="EF392" s="35"/>
      <c r="EG392" s="35"/>
      <c r="EH392" s="35"/>
      <c r="EI392" s="35"/>
      <c r="EJ392" s="35"/>
      <c r="EK392" s="35"/>
      <c r="EL392" s="35"/>
      <c r="EM392" s="35"/>
      <c r="EN392" s="35"/>
      <c r="EO392" s="35"/>
      <c r="EP392" s="35"/>
      <c r="EQ392" s="35"/>
      <c r="ER392" s="35"/>
      <c r="ES392" s="35"/>
      <c r="ET392" s="35"/>
      <c r="EU392" s="35"/>
      <c r="EV392" s="35"/>
      <c r="EW392" s="35"/>
      <c r="EX392" s="35"/>
      <c r="EY392" s="35"/>
      <c r="EZ392" s="35"/>
      <c r="FA392" s="35"/>
      <c r="FB392" s="35"/>
      <c r="FC392" s="35"/>
      <c r="FD392" s="35"/>
      <c r="FE392" s="35"/>
      <c r="FF392" s="35"/>
      <c r="FG392" s="35"/>
      <c r="FH392" s="35"/>
      <c r="FI392" s="35"/>
      <c r="FJ392" s="35"/>
      <c r="FK392" s="35"/>
      <c r="FL392" s="35"/>
      <c r="FM392" s="35"/>
      <c r="FN392" s="35"/>
      <c r="FO392" s="35"/>
      <c r="FP392" s="35"/>
      <c r="FQ392" s="35"/>
      <c r="FR392" s="35"/>
      <c r="FS392" s="35"/>
      <c r="FT392" s="35"/>
      <c r="FU392" s="35"/>
      <c r="FV392" s="35"/>
      <c r="FW392" s="35"/>
      <c r="FX392" s="35"/>
      <c r="FY392" s="35"/>
      <c r="FZ392" s="35"/>
      <c r="GA392" s="35"/>
      <c r="GB392" s="35"/>
      <c r="GC392" s="35"/>
      <c r="GD392" s="35"/>
      <c r="GE392" s="35"/>
      <c r="GF392" s="35"/>
      <c r="GG392" s="35"/>
      <c r="GH392" s="35"/>
      <c r="GI392" s="35"/>
      <c r="GJ392" s="35"/>
      <c r="GK392" s="35"/>
      <c r="GL392" s="35"/>
      <c r="GM392" s="35"/>
      <c r="GN392" s="35"/>
      <c r="GO392" s="35"/>
      <c r="GP392" s="35"/>
      <c r="GQ392" s="35"/>
      <c r="GR392" s="35"/>
      <c r="GS392" s="35"/>
      <c r="GT392" s="35"/>
      <c r="GU392" s="35"/>
      <c r="GV392" s="35"/>
      <c r="GW392" s="35"/>
      <c r="GX392" s="35"/>
      <c r="GY392" s="35"/>
      <c r="GZ392" s="35"/>
      <c r="HA392" s="35"/>
      <c r="HB392" s="35"/>
      <c r="HC392" s="35"/>
      <c r="HD392" s="35"/>
      <c r="HE392" s="35"/>
      <c r="HF392" s="35"/>
      <c r="HG392" s="35"/>
      <c r="HH392" s="35"/>
      <c r="HI392" s="35"/>
      <c r="HJ392" s="35"/>
      <c r="HK392" s="35"/>
      <c r="HL392" s="35"/>
      <c r="HM392" s="35"/>
      <c r="HN392" s="35"/>
      <c r="HO392" s="35"/>
      <c r="HP392" s="35"/>
      <c r="HQ392" s="35"/>
      <c r="HR392" s="35"/>
      <c r="HS392" s="35"/>
      <c r="HT392" s="35"/>
      <c r="HU392" s="35"/>
      <c r="HV392" s="35"/>
      <c r="HW392" s="35"/>
      <c r="HX392" s="35"/>
      <c r="HY392" s="35"/>
      <c r="HZ392" s="35"/>
      <c r="IA392" s="35"/>
      <c r="IB392" s="35"/>
      <c r="IC392" s="35"/>
      <c r="ID392" s="35"/>
      <c r="IE392" s="35"/>
      <c r="IF392" s="35"/>
      <c r="IG392" s="35"/>
      <c r="IH392" s="35"/>
      <c r="II392" s="35"/>
      <c r="IJ392" s="35"/>
      <c r="IK392" s="35"/>
      <c r="IL392" s="35"/>
      <c r="IM392" s="35"/>
      <c r="IN392" s="35"/>
      <c r="IO392" s="35"/>
      <c r="IP392" s="35"/>
      <c r="IQ392" s="35"/>
      <c r="IR392" s="35"/>
      <c r="IS392" s="35"/>
      <c r="IT392" s="35"/>
      <c r="IU392" s="35"/>
      <c r="IV392" s="35"/>
      <c r="IW392" s="35"/>
      <c r="IX392" s="35"/>
      <c r="IY392" s="35"/>
      <c r="IZ392" s="35"/>
      <c r="JA392" s="35"/>
      <c r="JB392" s="35"/>
      <c r="JC392" s="35"/>
      <c r="JD392" s="35"/>
      <c r="JE392" s="35"/>
      <c r="JF392" s="35"/>
      <c r="JG392" s="35"/>
      <c r="JH392" s="35"/>
      <c r="JI392" s="35"/>
      <c r="JJ392" s="35"/>
      <c r="JK392" s="35"/>
      <c r="JL392" s="35"/>
      <c r="JM392" s="35"/>
      <c r="JN392" s="35">
        <v>1.8</v>
      </c>
      <c r="JO392" s="35">
        <v>1.8</v>
      </c>
      <c r="JP392" s="35"/>
      <c r="JQ392" s="35"/>
      <c r="JR392" s="35"/>
      <c r="JS392" s="35">
        <v>1.8</v>
      </c>
      <c r="JT392" s="35"/>
      <c r="JU392" s="35"/>
      <c r="JV392" s="35"/>
      <c r="JW392" s="35"/>
      <c r="JX392" s="35"/>
      <c r="JY392" s="35"/>
      <c r="JZ392" s="35"/>
      <c r="KA392" s="35"/>
      <c r="KB392" s="35"/>
      <c r="KC392" s="35"/>
      <c r="KD392" s="35"/>
      <c r="KE392" s="35"/>
      <c r="KF392" s="35"/>
      <c r="KG392" s="35"/>
      <c r="KH392" s="35"/>
      <c r="KI392" s="35"/>
      <c r="KJ392" s="35"/>
      <c r="KK392" s="35"/>
      <c r="KL392" s="35"/>
      <c r="KM392" s="35"/>
      <c r="KN392" s="35"/>
      <c r="KO392" s="35"/>
      <c r="KP392" s="35"/>
      <c r="KQ392" s="35"/>
      <c r="KR392" s="35"/>
      <c r="KS392" s="35"/>
      <c r="KT392" s="35"/>
      <c r="KU392" s="35"/>
      <c r="KV392" s="35"/>
      <c r="KW392" s="35"/>
      <c r="KX392" s="35"/>
      <c r="KY392" s="35"/>
      <c r="KZ392" s="35"/>
      <c r="LA392" s="35"/>
      <c r="LB392" s="35"/>
      <c r="LC392" s="35">
        <v>3.6</v>
      </c>
      <c r="LD392" s="35"/>
      <c r="LE392" s="35">
        <v>0.9</v>
      </c>
      <c r="LF392" s="35"/>
      <c r="LG392" s="35"/>
      <c r="LH392" s="35"/>
      <c r="LI392" s="35">
        <v>9</v>
      </c>
      <c r="LJ392" s="35"/>
      <c r="LK392" s="35"/>
      <c r="LL392" s="35"/>
      <c r="LM392" s="35"/>
      <c r="LN392" s="35"/>
      <c r="LO392" s="35"/>
      <c r="LP392" s="35"/>
      <c r="LQ392" s="35"/>
      <c r="LR392" s="35"/>
      <c r="LS392" s="35"/>
      <c r="LT392" s="35"/>
      <c r="LU392" s="35"/>
      <c r="LV392" s="35"/>
      <c r="LW392" s="35"/>
      <c r="LX392" s="35"/>
      <c r="LY392" s="35"/>
      <c r="LZ392" s="35"/>
      <c r="MA392" s="35"/>
      <c r="MB392" s="35"/>
      <c r="MC392" s="35"/>
      <c r="MD392" s="35"/>
      <c r="ME392" s="35"/>
      <c r="MF392" s="35"/>
      <c r="MG392" s="35"/>
      <c r="MH392" s="35"/>
      <c r="MI392" s="35"/>
      <c r="MJ392" s="35"/>
      <c r="MK392" s="35"/>
      <c r="ML392" s="35"/>
      <c r="MM392" s="35"/>
      <c r="MN392" s="35"/>
      <c r="MO392" s="35"/>
      <c r="MP392" s="35"/>
      <c r="MQ392" s="35"/>
      <c r="MR392" s="35"/>
      <c r="MS392" s="35"/>
      <c r="MT392" s="35"/>
      <c r="MU392" s="35"/>
      <c r="MV392" s="35"/>
      <c r="MW392" s="35"/>
      <c r="MX392" s="35"/>
      <c r="MY392" s="35"/>
      <c r="MZ392" s="35"/>
      <c r="NA392" s="35"/>
      <c r="NB392" s="35"/>
      <c r="NC392" s="35"/>
      <c r="ND392" s="35"/>
      <c r="NE392" s="35"/>
      <c r="NF392" s="35"/>
      <c r="NG392" s="35"/>
      <c r="NH392" s="35"/>
      <c r="NI392" s="35"/>
      <c r="NJ392" s="35"/>
      <c r="NK392" s="35"/>
      <c r="NL392" s="35"/>
      <c r="NM392" s="35"/>
      <c r="NN392" s="35"/>
      <c r="NO392" s="35"/>
      <c r="NP392" s="35"/>
      <c r="NQ392" s="35"/>
      <c r="NR392" s="35"/>
      <c r="NS392" s="35"/>
      <c r="NT392" s="35"/>
      <c r="NU392" s="35"/>
      <c r="NV392" s="35"/>
      <c r="NW392" s="35"/>
      <c r="NX392" s="35"/>
      <c r="NY392" s="35"/>
      <c r="NZ392" s="35"/>
      <c r="OA392" s="35"/>
      <c r="OB392" s="35"/>
      <c r="OC392" s="35"/>
      <c r="OD392" s="35"/>
      <c r="OE392" s="35"/>
      <c r="OF392" s="35"/>
      <c r="OG392" s="35"/>
      <c r="OH392" s="35"/>
      <c r="OI392" s="35"/>
      <c r="OJ392" s="35"/>
      <c r="OK392" s="35"/>
      <c r="OL392" s="35"/>
      <c r="OM392" s="35"/>
      <c r="ON392" s="35"/>
      <c r="OO392" s="35"/>
      <c r="OP392" s="35"/>
      <c r="OQ392" s="35"/>
      <c r="OR392" s="35"/>
      <c r="OS392" s="35"/>
      <c r="OT392" s="35"/>
      <c r="OU392" s="35"/>
      <c r="OV392" s="35"/>
      <c r="OW392" s="35"/>
      <c r="OX392" s="35"/>
      <c r="OY392" s="35"/>
      <c r="OZ392" s="35"/>
      <c r="PA392" s="35"/>
      <c r="PB392" s="35"/>
      <c r="PC392" s="35">
        <v>1.8</v>
      </c>
      <c r="PD392" s="35"/>
      <c r="PE392" s="35"/>
      <c r="PF392" s="35"/>
      <c r="PG392" s="35"/>
      <c r="PH392" s="35"/>
      <c r="PI392" s="35"/>
      <c r="PJ392" s="35"/>
      <c r="PK392" s="35"/>
      <c r="PL392" s="35"/>
      <c r="PM392" s="35"/>
      <c r="PN392" s="35"/>
      <c r="PO392" s="35"/>
      <c r="PP392" s="35"/>
      <c r="PQ392" s="35"/>
      <c r="PR392" s="35"/>
      <c r="PS392" s="35"/>
      <c r="PT392" s="35"/>
      <c r="PU392" s="35"/>
      <c r="PV392" s="35"/>
      <c r="PW392" s="35"/>
      <c r="PX392" s="35"/>
      <c r="PY392" s="35"/>
      <c r="PZ392" s="35"/>
      <c r="QA392" s="35"/>
      <c r="QB392" s="35"/>
      <c r="QC392" s="35"/>
      <c r="QD392" s="35"/>
      <c r="QE392" s="35"/>
      <c r="QF392" s="35"/>
      <c r="QG392" s="35"/>
      <c r="QH392" s="35"/>
      <c r="QI392" s="35"/>
      <c r="QJ392" s="35"/>
      <c r="QK392" s="35"/>
      <c r="QL392" s="35"/>
      <c r="QM392" s="35"/>
      <c r="QN392" s="35"/>
      <c r="QO392" s="35"/>
      <c r="QP392" s="35"/>
      <c r="QQ392" s="35"/>
      <c r="QR392" s="35"/>
      <c r="QS392" s="35"/>
      <c r="QT392" s="35"/>
      <c r="QU392" s="35"/>
      <c r="QV392" s="35"/>
      <c r="QW392" s="35"/>
      <c r="QX392" s="35"/>
      <c r="QY392" s="35"/>
      <c r="QZ392" s="35"/>
      <c r="RA392" s="35"/>
      <c r="RB392" s="35"/>
      <c r="RC392" s="35"/>
      <c r="RD392" s="35"/>
      <c r="RE392" s="35"/>
      <c r="RF392" s="35"/>
      <c r="RG392" s="35"/>
      <c r="RH392" s="35"/>
      <c r="RI392" s="35"/>
      <c r="RJ392" s="35"/>
      <c r="RK392" s="35"/>
      <c r="RL392" s="35"/>
      <c r="RM392" s="35"/>
      <c r="RN392" s="35"/>
      <c r="RO392" s="35"/>
      <c r="RP392" s="35"/>
      <c r="RQ392" s="35"/>
      <c r="RR392" s="35"/>
      <c r="RS392" s="35"/>
      <c r="RT392" s="35"/>
      <c r="RU392" s="35"/>
      <c r="RV392" s="35"/>
      <c r="RW392" s="35"/>
      <c r="RX392" s="35"/>
      <c r="RY392" s="35"/>
      <c r="RZ392" s="35"/>
      <c r="SA392" s="35"/>
      <c r="SB392" s="35"/>
      <c r="SC392" s="35"/>
      <c r="SD392" s="35"/>
      <c r="SE392" s="35"/>
      <c r="SF392" s="35"/>
      <c r="SG392" s="35"/>
      <c r="SH392" s="35"/>
      <c r="SI392" s="35"/>
      <c r="SJ392" s="35"/>
      <c r="SK392" s="35"/>
      <c r="SL392" s="35"/>
      <c r="SM392" s="35"/>
      <c r="SN392" s="35"/>
      <c r="SO392" s="35"/>
      <c r="SP392" s="35"/>
      <c r="SQ392" s="35"/>
      <c r="SR392" s="35"/>
      <c r="SS392" s="35"/>
      <c r="ST392" s="35"/>
      <c r="SU392" s="35"/>
      <c r="SV392" s="35"/>
      <c r="SW392" s="35"/>
      <c r="SX392" s="35"/>
      <c r="SY392" s="35"/>
      <c r="SZ392" s="35"/>
      <c r="TA392" s="35"/>
      <c r="TB392" s="35"/>
      <c r="TC392" s="35"/>
      <c r="TD392" s="35"/>
      <c r="TE392" s="35"/>
      <c r="TF392" s="35"/>
      <c r="TG392" s="35"/>
      <c r="TH392" s="35"/>
      <c r="TI392" s="35"/>
      <c r="TJ392" s="35"/>
      <c r="TK392" s="35"/>
      <c r="TL392" s="35"/>
      <c r="TM392" s="35"/>
      <c r="TN392" s="35"/>
      <c r="TO392" s="35"/>
      <c r="TP392" s="35"/>
      <c r="TQ392" s="35"/>
      <c r="TR392" s="35"/>
      <c r="TS392" s="35"/>
      <c r="TT392" s="35"/>
      <c r="TU392" s="35"/>
      <c r="TV392" s="35"/>
      <c r="TW392" s="35"/>
      <c r="TX392" s="35"/>
      <c r="TY392" s="35"/>
      <c r="TZ392" s="35"/>
      <c r="UA392" s="35"/>
      <c r="UB392" s="35"/>
      <c r="UC392" s="35">
        <v>1.8</v>
      </c>
      <c r="UD392" s="35"/>
      <c r="UE392" s="35"/>
      <c r="UF392" s="35"/>
      <c r="UG392" s="35"/>
      <c r="UH392" s="35"/>
      <c r="UI392" s="35"/>
      <c r="UJ392" s="35"/>
      <c r="UK392" s="35"/>
      <c r="UL392" s="35"/>
      <c r="UM392" s="35"/>
      <c r="UN392" s="35"/>
      <c r="UO392" s="35"/>
      <c r="UP392" s="35"/>
      <c r="UQ392" s="35"/>
      <c r="UR392" s="35"/>
      <c r="US392" s="35"/>
      <c r="UT392" s="35"/>
      <c r="UU392" s="35"/>
      <c r="UV392" s="35"/>
      <c r="UW392" s="35"/>
      <c r="UX392" s="35"/>
      <c r="UY392" s="35"/>
      <c r="UZ392" s="35"/>
      <c r="VA392" s="35"/>
      <c r="VB392" s="35"/>
      <c r="VC392" s="35"/>
      <c r="VD392" s="35"/>
      <c r="VE392" s="35"/>
      <c r="VF392" s="35"/>
      <c r="VG392" s="35"/>
      <c r="VH392" s="35"/>
      <c r="VI392" s="35"/>
      <c r="VJ392" s="35"/>
      <c r="VK392" s="35"/>
      <c r="VL392" s="35"/>
      <c r="VM392" s="35"/>
      <c r="VN392" s="35"/>
      <c r="VO392" s="35"/>
      <c r="VP392" s="35"/>
      <c r="VQ392" s="35"/>
      <c r="VR392" s="35"/>
      <c r="VS392" s="35"/>
      <c r="VT392" s="35"/>
      <c r="VU392" s="35"/>
      <c r="VV392" s="35"/>
      <c r="VW392" s="35"/>
      <c r="VX392" s="35"/>
      <c r="VY392" s="35"/>
      <c r="VZ392" s="35"/>
      <c r="WA392" s="35"/>
      <c r="WB392" s="35"/>
      <c r="WC392" s="35"/>
      <c r="WD392" s="35"/>
      <c r="WE392" s="35"/>
      <c r="WF392" s="35"/>
      <c r="WG392" s="35"/>
      <c r="WH392" s="35"/>
      <c r="WI392" s="35"/>
      <c r="WJ392" s="35"/>
      <c r="WK392" s="35">
        <v>9</v>
      </c>
      <c r="WL392" s="35"/>
      <c r="WM392" s="35"/>
      <c r="WN392" s="35"/>
      <c r="WO392" s="35"/>
      <c r="WP392" s="35"/>
      <c r="WQ392" s="35"/>
      <c r="WR392" s="35"/>
      <c r="WS392" s="35"/>
      <c r="WT392" s="35"/>
      <c r="WU392" s="35"/>
      <c r="WV392" s="35"/>
      <c r="WW392" s="35"/>
      <c r="WX392" s="35"/>
      <c r="WY392" s="35"/>
      <c r="WZ392" s="35"/>
      <c r="XA392" s="35"/>
      <c r="XB392" s="35"/>
      <c r="XC392" s="35"/>
      <c r="XD392" s="35"/>
      <c r="XE392" s="35"/>
      <c r="XF392" s="35"/>
      <c r="XG392" s="35"/>
      <c r="XH392" s="35"/>
      <c r="XI392" s="35"/>
      <c r="XJ392" s="35"/>
      <c r="XK392" s="35"/>
      <c r="XL392" s="35"/>
      <c r="XM392" s="35"/>
      <c r="XN392" s="35"/>
      <c r="XO392" s="35"/>
      <c r="XP392" s="35"/>
      <c r="XQ392" s="35"/>
      <c r="XR392" s="35"/>
      <c r="XS392" s="35"/>
      <c r="XT392" s="35"/>
      <c r="XU392" s="35"/>
      <c r="XV392" s="35"/>
      <c r="XW392" s="35"/>
      <c r="XX392" s="35"/>
      <c r="XY392" s="35"/>
      <c r="XZ392" s="35"/>
      <c r="YA392" s="35"/>
      <c r="YB392" s="35"/>
      <c r="YC392" s="35"/>
      <c r="YD392" s="35"/>
      <c r="YE392" s="35"/>
      <c r="YF392" s="35"/>
      <c r="YG392" s="35"/>
      <c r="YH392" s="35"/>
      <c r="YI392" s="35"/>
      <c r="YJ392" s="35"/>
      <c r="YK392" s="35"/>
      <c r="YL392" s="35"/>
      <c r="YM392" s="35"/>
      <c r="YN392" s="35"/>
      <c r="YO392" s="35"/>
      <c r="YP392" s="35"/>
      <c r="YQ392" s="35"/>
      <c r="YR392" s="35"/>
      <c r="YS392" s="35"/>
      <c r="YT392" s="35"/>
      <c r="YU392" s="35"/>
      <c r="YV392" s="35"/>
      <c r="YW392" s="35"/>
      <c r="YX392" s="35"/>
      <c r="YY392" s="35"/>
      <c r="YZ392" s="35"/>
      <c r="ZA392" s="35"/>
      <c r="ZB392" s="35">
        <v>0.9</v>
      </c>
      <c r="ZC392" s="35"/>
      <c r="ZD392" s="35"/>
      <c r="ZE392" s="35"/>
      <c r="ZF392" s="35"/>
      <c r="ZG392" s="35"/>
      <c r="ZH392" s="35"/>
      <c r="ZI392" s="35"/>
      <c r="ZJ392" s="35"/>
      <c r="ZK392" s="35"/>
      <c r="ZL392" s="35"/>
      <c r="ZM392" s="35"/>
      <c r="ZN392" s="35"/>
      <c r="ZO392" s="35"/>
      <c r="ZP392" s="35"/>
      <c r="ZQ392" s="35"/>
      <c r="ZR392" s="35"/>
      <c r="ZS392" s="35"/>
      <c r="ZT392" s="35"/>
      <c r="ZU392" s="35"/>
      <c r="ZV392" s="35"/>
      <c r="ZW392" s="35"/>
      <c r="ZX392" s="35"/>
      <c r="ZY392" s="35"/>
      <c r="ZZ392" s="35"/>
      <c r="AAA392" s="35"/>
      <c r="AAB392" s="35"/>
      <c r="AAC392" s="35"/>
      <c r="AAD392" s="35"/>
      <c r="AAE392" s="35"/>
      <c r="AAF392" s="35"/>
      <c r="AAG392" s="35"/>
      <c r="AAH392" s="35"/>
      <c r="AAI392" s="35"/>
      <c r="AAJ392" s="35"/>
      <c r="AAK392" s="35"/>
      <c r="AAL392" s="35"/>
      <c r="AAM392" s="35"/>
      <c r="AAN392" s="35"/>
      <c r="AAO392" s="35"/>
      <c r="AAP392" s="35"/>
      <c r="AAQ392" s="35"/>
      <c r="AAR392" s="35"/>
      <c r="AAS392" s="35"/>
      <c r="AAT392" s="35"/>
      <c r="AAU392" s="35"/>
      <c r="AAV392" s="35"/>
      <c r="AAW392" s="35"/>
      <c r="AAX392" s="35"/>
      <c r="AAY392" s="35"/>
      <c r="AAZ392" s="35"/>
      <c r="ABA392" s="35"/>
      <c r="ABB392" s="35"/>
      <c r="ABC392" s="35"/>
      <c r="ABD392" s="35"/>
      <c r="ABE392" s="35"/>
      <c r="ABF392" s="35"/>
      <c r="ABG392" s="35"/>
      <c r="ABH392" s="35"/>
      <c r="ABI392" s="35"/>
      <c r="ABJ392" s="35"/>
      <c r="ABK392" s="35"/>
      <c r="ABL392" s="35"/>
      <c r="ABM392" s="35"/>
      <c r="ABN392" s="35"/>
      <c r="ABO392" s="35"/>
      <c r="ABP392" s="35"/>
      <c r="ABQ392" s="35">
        <v>3.6</v>
      </c>
      <c r="ABR392" s="35"/>
      <c r="ABS392" s="35"/>
      <c r="ABT392" s="35"/>
      <c r="ABU392" s="35">
        <v>3.6</v>
      </c>
      <c r="ABV392" s="35"/>
      <c r="ABW392" s="35"/>
      <c r="ABX392" s="35"/>
      <c r="ABY392" s="35"/>
      <c r="ABZ392" s="35"/>
      <c r="ACA392" s="35"/>
      <c r="ACB392" s="35"/>
      <c r="ACC392" s="35"/>
      <c r="ACD392" s="35"/>
      <c r="ACE392" s="35"/>
      <c r="ACF392" s="35"/>
      <c r="ACG392" s="35"/>
      <c r="ACH392" s="35"/>
      <c r="ACI392" s="35"/>
      <c r="ACJ392" s="35"/>
      <c r="ACK392" s="35"/>
      <c r="ACL392" s="35"/>
      <c r="ACM392" s="35">
        <v>3.6</v>
      </c>
      <c r="ACN392" s="35"/>
      <c r="ACO392" s="35"/>
      <c r="ACP392" s="35"/>
      <c r="ACQ392" s="35"/>
      <c r="ACR392" s="35"/>
      <c r="ACS392" s="35"/>
      <c r="ACT392" s="35"/>
      <c r="ACU392" s="35"/>
      <c r="ACV392" s="35"/>
      <c r="ACW392" s="35"/>
      <c r="ACX392" s="35"/>
      <c r="ACY392" s="35"/>
      <c r="ACZ392" s="35"/>
      <c r="ADA392" s="35"/>
      <c r="ADB392" s="35"/>
      <c r="ADC392" s="35"/>
      <c r="ADD392" s="35"/>
      <c r="ADE392" s="35"/>
      <c r="ADF392" s="35"/>
      <c r="ADG392" s="35"/>
      <c r="ADH392" s="35"/>
      <c r="ADI392" s="35"/>
      <c r="ADJ392" s="35">
        <v>1.8</v>
      </c>
      <c r="ADK392" s="35"/>
      <c r="ADL392" s="35"/>
      <c r="ADM392" s="35"/>
      <c r="ADN392" s="35">
        <v>0.9</v>
      </c>
      <c r="ADO392" s="35"/>
      <c r="ADP392" s="35"/>
      <c r="ADQ392" s="35"/>
      <c r="ADR392" s="35"/>
      <c r="ADS392" s="35"/>
      <c r="ADT392" s="35"/>
      <c r="ADU392" s="35"/>
      <c r="ADV392" s="35"/>
      <c r="ADW392" s="35"/>
      <c r="ADX392" s="35"/>
      <c r="ADY392" s="26">
        <f t="shared" si="15"/>
        <v>5.6621374255882984E-15</v>
      </c>
      <c r="ADZ392" s="5"/>
      <c r="AEA392" s="7"/>
      <c r="AEB392" s="7"/>
      <c r="AEC392" s="7"/>
      <c r="AED392" s="7"/>
      <c r="AEE392" s="7"/>
      <c r="AEF392" s="7"/>
      <c r="AEG392" s="7"/>
      <c r="AEH392" s="7"/>
      <c r="AEI392" s="7"/>
      <c r="AEJ392" s="7"/>
      <c r="AEK392" s="7"/>
      <c r="AEL392" s="7"/>
      <c r="AEM392" s="7"/>
      <c r="AEN392" s="7"/>
      <c r="AEO392" s="7"/>
      <c r="AEP392" s="7"/>
      <c r="AEQ392" s="7"/>
      <c r="AER392" s="7"/>
      <c r="AES392" s="7"/>
      <c r="AET392" s="7"/>
      <c r="AEU392" s="7"/>
      <c r="AEV392" s="7"/>
      <c r="AEW392" s="7"/>
    </row>
    <row r="393" spans="1:829" x14ac:dyDescent="0.2">
      <c r="A393" s="38" t="s">
        <v>60</v>
      </c>
      <c r="B393" s="65">
        <f t="shared" si="14"/>
        <v>0</v>
      </c>
      <c r="C393" s="57">
        <v>10</v>
      </c>
      <c r="D393" s="60">
        <v>44795</v>
      </c>
      <c r="E393" s="67">
        <v>36.68</v>
      </c>
      <c r="F393" s="67">
        <f t="shared" si="13"/>
        <v>0</v>
      </c>
      <c r="G393" s="6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  <c r="AO393" s="35"/>
      <c r="AP393" s="35"/>
      <c r="AQ393" s="35"/>
      <c r="AR393" s="35"/>
      <c r="AS393" s="35"/>
      <c r="AT393" s="35"/>
      <c r="AU393" s="35"/>
      <c r="AV393" s="35"/>
      <c r="AW393" s="35"/>
      <c r="AX393" s="35"/>
      <c r="AY393" s="35"/>
      <c r="AZ393" s="35"/>
      <c r="BA393" s="35"/>
      <c r="BB393" s="35"/>
      <c r="BC393" s="35"/>
      <c r="BD393" s="35"/>
      <c r="BE393" s="15"/>
      <c r="BF393" s="15"/>
      <c r="BG393" s="136"/>
      <c r="BH393" s="35"/>
      <c r="BI393" s="35"/>
      <c r="BJ393" s="35"/>
      <c r="BK393" s="35"/>
      <c r="BL393" s="35"/>
      <c r="BM393" s="35"/>
      <c r="BN393" s="35"/>
      <c r="BO393" s="35"/>
      <c r="BP393" s="35"/>
      <c r="BQ393" s="35"/>
      <c r="BR393" s="35"/>
      <c r="BS393" s="35"/>
      <c r="BT393" s="35"/>
      <c r="BU393" s="35"/>
      <c r="BV393" s="35"/>
      <c r="BW393" s="35"/>
      <c r="BX393" s="35"/>
      <c r="BY393" s="35"/>
      <c r="BZ393" s="35"/>
      <c r="CA393" s="35"/>
      <c r="CB393" s="35"/>
      <c r="CC393" s="35"/>
      <c r="CD393" s="35"/>
      <c r="CE393" s="35"/>
      <c r="CF393" s="35"/>
      <c r="CG393" s="35"/>
      <c r="CH393" s="35"/>
      <c r="CI393" s="35"/>
      <c r="CJ393" s="35"/>
      <c r="CK393" s="35"/>
      <c r="CL393" s="35"/>
      <c r="CM393" s="35"/>
      <c r="CN393" s="35"/>
      <c r="CO393" s="35"/>
      <c r="CP393" s="35"/>
      <c r="CQ393" s="35"/>
      <c r="CR393" s="35"/>
      <c r="CS393" s="35"/>
      <c r="CT393" s="35">
        <v>10</v>
      </c>
      <c r="CU393" s="35"/>
      <c r="CV393" s="35">
        <v>10</v>
      </c>
      <c r="CW393" s="35"/>
      <c r="CX393" s="35"/>
      <c r="CY393" s="35"/>
      <c r="CZ393" s="35"/>
      <c r="DA393" s="35"/>
      <c r="DB393" s="35"/>
      <c r="DC393" s="35"/>
      <c r="DD393" s="35"/>
      <c r="DE393" s="35"/>
      <c r="DF393" s="35">
        <v>20</v>
      </c>
      <c r="DG393" s="35"/>
      <c r="DH393" s="35"/>
      <c r="DI393" s="35"/>
      <c r="DJ393" s="35"/>
      <c r="DK393" s="35"/>
      <c r="DL393" s="35"/>
      <c r="DM393" s="35"/>
      <c r="DN393" s="35"/>
      <c r="DO393" s="35"/>
      <c r="DP393" s="35"/>
      <c r="DQ393" s="35"/>
      <c r="DR393" s="35"/>
      <c r="DS393" s="35"/>
      <c r="DT393" s="35"/>
      <c r="DU393" s="35"/>
      <c r="DV393" s="35"/>
      <c r="DW393" s="35"/>
      <c r="DX393" s="35"/>
      <c r="DY393" s="35"/>
      <c r="DZ393" s="35"/>
      <c r="EA393" s="35"/>
      <c r="EB393" s="35"/>
      <c r="EC393" s="35"/>
      <c r="ED393" s="35">
        <v>1</v>
      </c>
      <c r="EE393" s="35"/>
      <c r="EF393" s="35"/>
      <c r="EG393" s="35"/>
      <c r="EH393" s="35"/>
      <c r="EI393" s="35"/>
      <c r="EJ393" s="35"/>
      <c r="EK393" s="35"/>
      <c r="EL393" s="35"/>
      <c r="EM393" s="35"/>
      <c r="EN393" s="35"/>
      <c r="EO393" s="35"/>
      <c r="EP393" s="35"/>
      <c r="EQ393" s="35"/>
      <c r="ER393" s="35"/>
      <c r="ES393" s="35"/>
      <c r="ET393" s="35"/>
      <c r="EU393" s="35"/>
      <c r="EV393" s="35"/>
      <c r="EW393" s="35"/>
      <c r="EX393" s="35"/>
      <c r="EY393" s="35"/>
      <c r="EZ393" s="35"/>
      <c r="FA393" s="35"/>
      <c r="FB393" s="35"/>
      <c r="FC393" s="35"/>
      <c r="FD393" s="35"/>
      <c r="FE393" s="35"/>
      <c r="FF393" s="35"/>
      <c r="FG393" s="35"/>
      <c r="FH393" s="35"/>
      <c r="FI393" s="35"/>
      <c r="FJ393" s="35"/>
      <c r="FK393" s="35"/>
      <c r="FL393" s="35"/>
      <c r="FM393" s="35"/>
      <c r="FN393" s="35"/>
      <c r="FO393" s="35"/>
      <c r="FP393" s="35"/>
      <c r="FQ393" s="35"/>
      <c r="FR393" s="35"/>
      <c r="FS393" s="35"/>
      <c r="FT393" s="35"/>
      <c r="FU393" s="35"/>
      <c r="FV393" s="35"/>
      <c r="FW393" s="35"/>
      <c r="FX393" s="35"/>
      <c r="FY393" s="35"/>
      <c r="FZ393" s="35"/>
      <c r="GA393" s="35"/>
      <c r="GB393" s="35"/>
      <c r="GC393" s="35"/>
      <c r="GD393" s="35"/>
      <c r="GE393" s="35"/>
      <c r="GF393" s="35"/>
      <c r="GG393" s="35"/>
      <c r="GH393" s="35"/>
      <c r="GI393" s="35"/>
      <c r="GJ393" s="35"/>
      <c r="GK393" s="35"/>
      <c r="GL393" s="35"/>
      <c r="GM393" s="35"/>
      <c r="GN393" s="35"/>
      <c r="GO393" s="35"/>
      <c r="GP393" s="35"/>
      <c r="GQ393" s="35"/>
      <c r="GR393" s="35"/>
      <c r="GS393" s="35"/>
      <c r="GT393" s="35"/>
      <c r="GU393" s="35"/>
      <c r="GV393" s="35"/>
      <c r="GW393" s="35"/>
      <c r="GX393" s="35"/>
      <c r="GY393" s="35"/>
      <c r="GZ393" s="35"/>
      <c r="HA393" s="35"/>
      <c r="HB393" s="35"/>
      <c r="HC393" s="35"/>
      <c r="HD393" s="35"/>
      <c r="HE393" s="35"/>
      <c r="HF393" s="35"/>
      <c r="HG393" s="35"/>
      <c r="HH393" s="35"/>
      <c r="HI393" s="35"/>
      <c r="HJ393" s="35"/>
      <c r="HK393" s="35"/>
      <c r="HL393" s="35"/>
      <c r="HM393" s="35"/>
      <c r="HN393" s="35"/>
      <c r="HO393" s="35"/>
      <c r="HP393" s="35"/>
      <c r="HQ393" s="35"/>
      <c r="HR393" s="35"/>
      <c r="HS393" s="35"/>
      <c r="HT393" s="35"/>
      <c r="HU393" s="35"/>
      <c r="HV393" s="35"/>
      <c r="HW393" s="35"/>
      <c r="HX393" s="35"/>
      <c r="HY393" s="35"/>
      <c r="HZ393" s="35"/>
      <c r="IA393" s="35"/>
      <c r="IB393" s="35"/>
      <c r="IC393" s="35"/>
      <c r="ID393" s="35"/>
      <c r="IE393" s="35"/>
      <c r="IF393" s="35"/>
      <c r="IG393" s="35"/>
      <c r="IH393" s="35"/>
      <c r="II393" s="35"/>
      <c r="IJ393" s="35"/>
      <c r="IK393" s="35"/>
      <c r="IL393" s="35"/>
      <c r="IM393" s="35"/>
      <c r="IN393" s="35"/>
      <c r="IO393" s="35"/>
      <c r="IP393" s="35"/>
      <c r="IQ393" s="35"/>
      <c r="IR393" s="35"/>
      <c r="IS393" s="35"/>
      <c r="IT393" s="35"/>
      <c r="IU393" s="35"/>
      <c r="IV393" s="35"/>
      <c r="IW393" s="35"/>
      <c r="IX393" s="35"/>
      <c r="IY393" s="35"/>
      <c r="IZ393" s="35"/>
      <c r="JA393" s="35"/>
      <c r="JB393" s="35"/>
      <c r="JC393" s="35"/>
      <c r="JD393" s="35"/>
      <c r="JE393" s="35"/>
      <c r="JF393" s="35"/>
      <c r="JG393" s="35"/>
      <c r="JH393" s="35"/>
      <c r="JI393" s="35"/>
      <c r="JJ393" s="35"/>
      <c r="JK393" s="35"/>
      <c r="JL393" s="35"/>
      <c r="JM393" s="35"/>
      <c r="JN393" s="35"/>
      <c r="JO393" s="35"/>
      <c r="JP393" s="35"/>
      <c r="JQ393" s="35"/>
      <c r="JR393" s="35"/>
      <c r="JS393" s="35"/>
      <c r="JT393" s="35"/>
      <c r="JU393" s="35"/>
      <c r="JV393" s="35"/>
      <c r="JW393" s="35"/>
      <c r="JX393" s="35"/>
      <c r="JY393" s="35"/>
      <c r="JZ393" s="35"/>
      <c r="KA393" s="35"/>
      <c r="KB393" s="35"/>
      <c r="KC393" s="35"/>
      <c r="KD393" s="35"/>
      <c r="KE393" s="35"/>
      <c r="KF393" s="35"/>
      <c r="KG393" s="35"/>
      <c r="KH393" s="35"/>
      <c r="KI393" s="35"/>
      <c r="KJ393" s="35"/>
      <c r="KK393" s="35"/>
      <c r="KL393" s="35"/>
      <c r="KM393" s="35"/>
      <c r="KN393" s="35"/>
      <c r="KO393" s="35"/>
      <c r="KP393" s="35"/>
      <c r="KQ393" s="35"/>
      <c r="KR393" s="35"/>
      <c r="KS393" s="35"/>
      <c r="KT393" s="35"/>
      <c r="KU393" s="35"/>
      <c r="KV393" s="35"/>
      <c r="KW393" s="35"/>
      <c r="KX393" s="35"/>
      <c r="KY393" s="35"/>
      <c r="KZ393" s="35"/>
      <c r="LA393" s="35"/>
      <c r="LB393" s="35"/>
      <c r="LC393" s="35"/>
      <c r="LD393" s="35"/>
      <c r="LE393" s="35"/>
      <c r="LF393" s="35"/>
      <c r="LG393" s="35"/>
      <c r="LH393" s="35"/>
      <c r="LI393" s="35"/>
      <c r="LJ393" s="35"/>
      <c r="LK393" s="35"/>
      <c r="LL393" s="35"/>
      <c r="LM393" s="35"/>
      <c r="LN393" s="35"/>
      <c r="LO393" s="35"/>
      <c r="LP393" s="35"/>
      <c r="LQ393" s="35"/>
      <c r="LR393" s="35"/>
      <c r="LS393" s="35"/>
      <c r="LT393" s="35"/>
      <c r="LU393" s="35"/>
      <c r="LV393" s="35"/>
      <c r="LW393" s="35"/>
      <c r="LX393" s="35"/>
      <c r="LY393" s="35"/>
      <c r="LZ393" s="35"/>
      <c r="MA393" s="35"/>
      <c r="MB393" s="35"/>
      <c r="MC393" s="35"/>
      <c r="MD393" s="35"/>
      <c r="ME393" s="35"/>
      <c r="MF393" s="35"/>
      <c r="MG393" s="35"/>
      <c r="MH393" s="35"/>
      <c r="MI393" s="35"/>
      <c r="MJ393" s="35"/>
      <c r="MK393" s="35"/>
      <c r="ML393" s="35"/>
      <c r="MM393" s="35"/>
      <c r="MN393" s="35"/>
      <c r="MO393" s="35"/>
      <c r="MP393" s="35"/>
      <c r="MQ393" s="35"/>
      <c r="MR393" s="35"/>
      <c r="MS393" s="35"/>
      <c r="MT393" s="35"/>
      <c r="MU393" s="35"/>
      <c r="MV393" s="35"/>
      <c r="MW393" s="35"/>
      <c r="MX393" s="35"/>
      <c r="MY393" s="35"/>
      <c r="MZ393" s="35"/>
      <c r="NA393" s="35"/>
      <c r="NB393" s="35"/>
      <c r="NC393" s="35"/>
      <c r="ND393" s="35"/>
      <c r="NE393" s="35"/>
      <c r="NF393" s="35"/>
      <c r="NG393" s="35"/>
      <c r="NH393" s="35"/>
      <c r="NI393" s="35"/>
      <c r="NJ393" s="35"/>
      <c r="NK393" s="35"/>
      <c r="NL393" s="35"/>
      <c r="NM393" s="35"/>
      <c r="NN393" s="35"/>
      <c r="NO393" s="35"/>
      <c r="NP393" s="35"/>
      <c r="NQ393" s="35"/>
      <c r="NR393" s="35"/>
      <c r="NS393" s="35"/>
      <c r="NT393" s="35"/>
      <c r="NU393" s="35"/>
      <c r="NV393" s="35"/>
      <c r="NW393" s="35"/>
      <c r="NX393" s="35"/>
      <c r="NY393" s="35"/>
      <c r="NZ393" s="35"/>
      <c r="OA393" s="35">
        <v>20</v>
      </c>
      <c r="OB393" s="35"/>
      <c r="OC393" s="35"/>
      <c r="OD393" s="35"/>
      <c r="OE393" s="35"/>
      <c r="OF393" s="35"/>
      <c r="OG393" s="35"/>
      <c r="OH393" s="35"/>
      <c r="OI393" s="35"/>
      <c r="OJ393" s="35"/>
      <c r="OK393" s="35"/>
      <c r="OL393" s="35"/>
      <c r="OM393" s="35"/>
      <c r="ON393" s="35"/>
      <c r="OO393" s="35"/>
      <c r="OP393" s="35"/>
      <c r="OQ393" s="35"/>
      <c r="OR393" s="35"/>
      <c r="OS393" s="35"/>
      <c r="OT393" s="35"/>
      <c r="OU393" s="35"/>
      <c r="OV393" s="35"/>
      <c r="OW393" s="35"/>
      <c r="OX393" s="35"/>
      <c r="OY393" s="35"/>
      <c r="OZ393" s="35"/>
      <c r="PA393" s="35"/>
      <c r="PB393" s="35"/>
      <c r="PC393" s="35"/>
      <c r="PD393" s="35"/>
      <c r="PE393" s="35"/>
      <c r="PF393" s="35"/>
      <c r="PG393" s="35"/>
      <c r="PH393" s="35"/>
      <c r="PI393" s="35"/>
      <c r="PJ393" s="35"/>
      <c r="PK393" s="35"/>
      <c r="PL393" s="35"/>
      <c r="PM393" s="35"/>
      <c r="PN393" s="35"/>
      <c r="PO393" s="35"/>
      <c r="PP393" s="35"/>
      <c r="PQ393" s="35"/>
      <c r="PR393" s="35"/>
      <c r="PS393" s="35"/>
      <c r="PT393" s="35"/>
      <c r="PU393" s="35"/>
      <c r="PV393" s="35"/>
      <c r="PW393" s="35"/>
      <c r="PX393" s="35"/>
      <c r="PY393" s="35"/>
      <c r="PZ393" s="35"/>
      <c r="QA393" s="35"/>
      <c r="QB393" s="35"/>
      <c r="QC393" s="35"/>
      <c r="QD393" s="35"/>
      <c r="QE393" s="35"/>
      <c r="QF393" s="35"/>
      <c r="QG393" s="35"/>
      <c r="QH393" s="35"/>
      <c r="QI393" s="35"/>
      <c r="QJ393" s="35"/>
      <c r="QK393" s="35"/>
      <c r="QL393" s="35"/>
      <c r="QM393" s="35"/>
      <c r="QN393" s="35"/>
      <c r="QO393" s="35"/>
      <c r="QP393" s="35"/>
      <c r="QQ393" s="35"/>
      <c r="QR393" s="35"/>
      <c r="QS393" s="35"/>
      <c r="QT393" s="35"/>
      <c r="QU393" s="35"/>
      <c r="QV393" s="35"/>
      <c r="QW393" s="35"/>
      <c r="QX393" s="35"/>
      <c r="QY393" s="35"/>
      <c r="QZ393" s="35"/>
      <c r="RA393" s="35"/>
      <c r="RB393" s="35"/>
      <c r="RC393" s="35"/>
      <c r="RD393" s="35"/>
      <c r="RE393" s="35"/>
      <c r="RF393" s="35"/>
      <c r="RG393" s="35"/>
      <c r="RH393" s="35"/>
      <c r="RI393" s="35"/>
      <c r="RJ393" s="35"/>
      <c r="RK393" s="35"/>
      <c r="RL393" s="35"/>
      <c r="RM393" s="35"/>
      <c r="RN393" s="35"/>
      <c r="RO393" s="35"/>
      <c r="RP393" s="35"/>
      <c r="RQ393" s="35"/>
      <c r="RR393" s="35"/>
      <c r="RS393" s="35"/>
      <c r="RT393" s="35"/>
      <c r="RU393" s="35"/>
      <c r="RV393" s="35"/>
      <c r="RW393" s="35"/>
      <c r="RX393" s="35"/>
      <c r="RY393" s="35"/>
      <c r="RZ393" s="35"/>
      <c r="SA393" s="35"/>
      <c r="SB393" s="35"/>
      <c r="SC393" s="35"/>
      <c r="SD393" s="35"/>
      <c r="SE393" s="35"/>
      <c r="SF393" s="35"/>
      <c r="SG393" s="35"/>
      <c r="SH393" s="35"/>
      <c r="SI393" s="35"/>
      <c r="SJ393" s="35"/>
      <c r="SK393" s="35"/>
      <c r="SL393" s="35"/>
      <c r="SM393" s="35"/>
      <c r="SN393" s="35">
        <v>20</v>
      </c>
      <c r="SO393" s="35"/>
      <c r="SP393" s="35"/>
      <c r="SQ393" s="35"/>
      <c r="SR393" s="35"/>
      <c r="SS393" s="35"/>
      <c r="ST393" s="35"/>
      <c r="SU393" s="35"/>
      <c r="SV393" s="35"/>
      <c r="SW393" s="35"/>
      <c r="SX393" s="35"/>
      <c r="SY393" s="35"/>
      <c r="SZ393" s="35"/>
      <c r="TA393" s="35">
        <v>20</v>
      </c>
      <c r="TB393" s="35"/>
      <c r="TC393" s="35"/>
      <c r="TD393" s="35"/>
      <c r="TE393" s="35"/>
      <c r="TF393" s="35"/>
      <c r="TG393" s="35"/>
      <c r="TH393" s="35"/>
      <c r="TI393" s="35"/>
      <c r="TJ393" s="35"/>
      <c r="TK393" s="35"/>
      <c r="TL393" s="35"/>
      <c r="TM393" s="35"/>
      <c r="TN393" s="35"/>
      <c r="TO393" s="35"/>
      <c r="TP393" s="35"/>
      <c r="TQ393" s="35"/>
      <c r="TR393" s="35"/>
      <c r="TS393" s="35"/>
      <c r="TT393" s="35"/>
      <c r="TU393" s="35"/>
      <c r="TV393" s="35"/>
      <c r="TW393" s="35"/>
      <c r="TX393" s="35"/>
      <c r="TY393" s="35"/>
      <c r="TZ393" s="35"/>
      <c r="UA393" s="35"/>
      <c r="UB393" s="35"/>
      <c r="UC393" s="35">
        <v>80</v>
      </c>
      <c r="UD393" s="35"/>
      <c r="UE393" s="35"/>
      <c r="UF393" s="35"/>
      <c r="UG393" s="35"/>
      <c r="UH393" s="35"/>
      <c r="UI393" s="35"/>
      <c r="UJ393" s="35"/>
      <c r="UK393" s="35"/>
      <c r="UL393" s="35"/>
      <c r="UM393" s="35"/>
      <c r="UN393" s="35"/>
      <c r="UO393" s="35"/>
      <c r="UP393" s="35"/>
      <c r="UQ393" s="35"/>
      <c r="UR393" s="35"/>
      <c r="US393" s="35"/>
      <c r="UT393" s="35"/>
      <c r="UU393" s="35"/>
      <c r="UV393" s="35"/>
      <c r="UW393" s="35"/>
      <c r="UX393" s="35"/>
      <c r="UY393" s="35"/>
      <c r="UZ393" s="35"/>
      <c r="VA393" s="35"/>
      <c r="VB393" s="35">
        <v>60</v>
      </c>
      <c r="VC393" s="35"/>
      <c r="VD393" s="35"/>
      <c r="VE393" s="35"/>
      <c r="VF393" s="35"/>
      <c r="VG393" s="35"/>
      <c r="VH393" s="35"/>
      <c r="VI393" s="35"/>
      <c r="VJ393" s="35"/>
      <c r="VK393" s="35"/>
      <c r="VL393" s="35"/>
      <c r="VM393" s="35"/>
      <c r="VN393" s="35"/>
      <c r="VO393" s="35"/>
      <c r="VP393" s="35"/>
      <c r="VQ393" s="35"/>
      <c r="VR393" s="35"/>
      <c r="VS393" s="35"/>
      <c r="VT393" s="35"/>
      <c r="VU393" s="35"/>
      <c r="VV393" s="35"/>
      <c r="VW393" s="35"/>
      <c r="VX393" s="35"/>
      <c r="VY393" s="35"/>
      <c r="VZ393" s="35"/>
      <c r="WA393" s="35"/>
      <c r="WB393" s="35"/>
      <c r="WC393" s="35"/>
      <c r="WD393" s="35"/>
      <c r="WE393" s="35"/>
      <c r="WF393" s="35"/>
      <c r="WG393" s="35"/>
      <c r="WH393" s="35"/>
      <c r="WI393" s="35"/>
      <c r="WJ393" s="35"/>
      <c r="WK393" s="35">
        <v>20</v>
      </c>
      <c r="WL393" s="35"/>
      <c r="WM393" s="35"/>
      <c r="WN393" s="35"/>
      <c r="WO393" s="35"/>
      <c r="WP393" s="35"/>
      <c r="WQ393" s="35"/>
      <c r="WR393" s="35"/>
      <c r="WS393" s="35"/>
      <c r="WT393" s="35"/>
      <c r="WU393" s="35"/>
      <c r="WV393" s="35"/>
      <c r="WW393" s="35"/>
      <c r="WX393" s="35"/>
      <c r="WY393" s="35"/>
      <c r="WZ393" s="35"/>
      <c r="XA393" s="35"/>
      <c r="XB393" s="35"/>
      <c r="XC393" s="35"/>
      <c r="XD393" s="35"/>
      <c r="XE393" s="35"/>
      <c r="XF393" s="35"/>
      <c r="XG393" s="35"/>
      <c r="XH393" s="35"/>
      <c r="XI393" s="35"/>
      <c r="XJ393" s="35"/>
      <c r="XK393" s="35"/>
      <c r="XL393" s="35"/>
      <c r="XM393" s="35"/>
      <c r="XN393" s="35"/>
      <c r="XO393" s="35"/>
      <c r="XP393" s="35"/>
      <c r="XQ393" s="35"/>
      <c r="XR393" s="35"/>
      <c r="XS393" s="35"/>
      <c r="XT393" s="35"/>
      <c r="XU393" s="35"/>
      <c r="XV393" s="35"/>
      <c r="XW393" s="35"/>
      <c r="XX393" s="35"/>
      <c r="XY393" s="35"/>
      <c r="XZ393" s="35"/>
      <c r="YA393" s="35"/>
      <c r="YB393" s="35"/>
      <c r="YC393" s="35"/>
      <c r="YD393" s="35"/>
      <c r="YE393" s="35"/>
      <c r="YF393" s="35"/>
      <c r="YG393" s="35"/>
      <c r="YH393" s="35">
        <v>30</v>
      </c>
      <c r="YI393" s="35"/>
      <c r="YJ393" s="35"/>
      <c r="YK393" s="35"/>
      <c r="YL393" s="35"/>
      <c r="YM393" s="35"/>
      <c r="YN393" s="35"/>
      <c r="YO393" s="35"/>
      <c r="YP393" s="35"/>
      <c r="YQ393" s="35">
        <v>30</v>
      </c>
      <c r="YR393" s="35"/>
      <c r="YS393" s="35"/>
      <c r="YT393" s="35"/>
      <c r="YU393" s="35"/>
      <c r="YV393" s="35"/>
      <c r="YW393" s="35"/>
      <c r="YX393" s="35"/>
      <c r="YY393" s="35"/>
      <c r="YZ393" s="35"/>
      <c r="ZA393" s="35"/>
      <c r="ZB393" s="35">
        <v>1</v>
      </c>
      <c r="ZC393" s="35"/>
      <c r="ZD393" s="35"/>
      <c r="ZE393" s="35"/>
      <c r="ZF393" s="35"/>
      <c r="ZG393" s="35"/>
      <c r="ZH393" s="35"/>
      <c r="ZI393" s="35"/>
      <c r="ZJ393" s="35"/>
      <c r="ZK393" s="35"/>
      <c r="ZL393" s="35"/>
      <c r="ZM393" s="35"/>
      <c r="ZN393" s="35"/>
      <c r="ZO393" s="35"/>
      <c r="ZP393" s="35"/>
      <c r="ZQ393" s="35"/>
      <c r="ZR393" s="35"/>
      <c r="ZS393" s="35"/>
      <c r="ZT393" s="35"/>
      <c r="ZU393" s="35"/>
      <c r="ZV393" s="35"/>
      <c r="ZW393" s="35"/>
      <c r="ZX393" s="35"/>
      <c r="ZY393" s="35"/>
      <c r="ZZ393" s="35"/>
      <c r="AAA393" s="35"/>
      <c r="AAB393" s="35"/>
      <c r="AAC393" s="35"/>
      <c r="AAD393" s="35"/>
      <c r="AAE393" s="35"/>
      <c r="AAF393" s="35"/>
      <c r="AAG393" s="35"/>
      <c r="AAH393" s="35"/>
      <c r="AAI393" s="35"/>
      <c r="AAJ393" s="35"/>
      <c r="AAK393" s="35"/>
      <c r="AAL393" s="35"/>
      <c r="AAM393" s="35"/>
      <c r="AAN393" s="35"/>
      <c r="AAO393" s="35"/>
      <c r="AAP393" s="35"/>
      <c r="AAQ393" s="35"/>
      <c r="AAR393" s="35"/>
      <c r="AAS393" s="35"/>
      <c r="AAT393" s="35"/>
      <c r="AAU393" s="35"/>
      <c r="AAV393" s="35"/>
      <c r="AAW393" s="35"/>
      <c r="AAX393" s="35"/>
      <c r="AAY393" s="35"/>
      <c r="AAZ393" s="35"/>
      <c r="ABA393" s="35"/>
      <c r="ABB393" s="35"/>
      <c r="ABC393" s="35"/>
      <c r="ABD393" s="35"/>
      <c r="ABE393" s="35"/>
      <c r="ABF393" s="35"/>
      <c r="ABG393" s="35"/>
      <c r="ABH393" s="35"/>
      <c r="ABI393" s="35"/>
      <c r="ABJ393" s="35"/>
      <c r="ABK393" s="35"/>
      <c r="ABL393" s="35"/>
      <c r="ABM393" s="35"/>
      <c r="ABN393" s="35"/>
      <c r="ABO393" s="35">
        <v>20</v>
      </c>
      <c r="ABP393" s="35"/>
      <c r="ABQ393" s="35"/>
      <c r="ABR393" s="35"/>
      <c r="ABS393" s="35"/>
      <c r="ABT393" s="35"/>
      <c r="ABU393" s="35"/>
      <c r="ABV393" s="35"/>
      <c r="ABW393" s="35"/>
      <c r="ABX393" s="35"/>
      <c r="ABY393" s="35"/>
      <c r="ABZ393" s="35"/>
      <c r="ACA393" s="35"/>
      <c r="ACB393" s="35"/>
      <c r="ACC393" s="35"/>
      <c r="ACD393" s="35"/>
      <c r="ACE393" s="35"/>
      <c r="ACF393" s="35"/>
      <c r="ACG393" s="35"/>
      <c r="ACH393" s="35"/>
      <c r="ACI393" s="35"/>
      <c r="ACJ393" s="35"/>
      <c r="ACK393" s="35"/>
      <c r="ACL393" s="35"/>
      <c r="ACM393" s="35"/>
      <c r="ACN393" s="35"/>
      <c r="ACO393" s="35"/>
      <c r="ACP393" s="35"/>
      <c r="ACQ393" s="35"/>
      <c r="ACR393" s="35"/>
      <c r="ACS393" s="35"/>
      <c r="ACT393" s="35"/>
      <c r="ACU393" s="35"/>
      <c r="ACV393" s="35"/>
      <c r="ACW393" s="35"/>
      <c r="ACX393" s="35"/>
      <c r="ACY393" s="35"/>
      <c r="ACZ393" s="35"/>
      <c r="ADA393" s="35"/>
      <c r="ADB393" s="35"/>
      <c r="ADC393" s="35"/>
      <c r="ADD393" s="35"/>
      <c r="ADE393" s="35"/>
      <c r="ADF393" s="35"/>
      <c r="ADG393" s="35"/>
      <c r="ADH393" s="35"/>
      <c r="ADI393" s="35"/>
      <c r="ADJ393" s="35"/>
      <c r="ADK393" s="35"/>
      <c r="ADL393" s="35"/>
      <c r="ADM393" s="35"/>
      <c r="ADN393" s="35"/>
      <c r="ADO393" s="35"/>
      <c r="ADP393" s="35"/>
      <c r="ADQ393" s="35"/>
      <c r="ADR393" s="35"/>
      <c r="ADS393" s="35"/>
      <c r="ADT393" s="35"/>
      <c r="ADU393" s="35"/>
      <c r="ADV393" s="35"/>
      <c r="ADW393" s="35"/>
      <c r="ADX393" s="35"/>
      <c r="ADY393" s="26">
        <f t="shared" si="15"/>
        <v>0</v>
      </c>
      <c r="ADZ393" s="5"/>
      <c r="AEA393" s="7"/>
      <c r="AEB393" s="7"/>
      <c r="AEC393" s="7"/>
      <c r="AED393" s="7"/>
      <c r="AEE393" s="7"/>
      <c r="AEF393" s="7"/>
      <c r="AEG393" s="7"/>
      <c r="AEH393" s="7"/>
      <c r="AEI393" s="7"/>
      <c r="AEJ393" s="7"/>
      <c r="AEK393" s="7"/>
      <c r="AEL393" s="7"/>
      <c r="AEM393" s="7"/>
      <c r="AEN393" s="7"/>
      <c r="AEO393" s="7"/>
      <c r="AEP393" s="7"/>
      <c r="AEQ393" s="7"/>
      <c r="AER393" s="7"/>
      <c r="AES393" s="7"/>
      <c r="AET393" s="7"/>
      <c r="AEU393" s="7"/>
      <c r="AEV393" s="7"/>
      <c r="AEW393" s="7"/>
    </row>
    <row r="394" spans="1:829" x14ac:dyDescent="0.2">
      <c r="A394" s="38" t="s">
        <v>60</v>
      </c>
      <c r="B394" s="65">
        <f t="shared" ref="B394:B419" si="16">SUMIF(G$3:ADX$3,"прих",G394:ADX394)-SUMIF(G$3:ADX$3,"отгр",G394:ADX394)</f>
        <v>0</v>
      </c>
      <c r="C394" s="57">
        <v>10</v>
      </c>
      <c r="D394" s="60">
        <v>44760</v>
      </c>
      <c r="E394" s="67">
        <v>37.26</v>
      </c>
      <c r="F394" s="67">
        <f t="shared" si="13"/>
        <v>0</v>
      </c>
      <c r="G394" s="6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  <c r="AU394" s="35"/>
      <c r="AV394" s="35"/>
      <c r="AW394" s="35"/>
      <c r="AX394" s="35"/>
      <c r="AY394" s="35"/>
      <c r="AZ394" s="35"/>
      <c r="BA394" s="35"/>
      <c r="BB394" s="35"/>
      <c r="BC394" s="35"/>
      <c r="BD394" s="35"/>
      <c r="BE394" s="15"/>
      <c r="BF394" s="15"/>
      <c r="BG394" s="136"/>
      <c r="BH394" s="35"/>
      <c r="BI394" s="35"/>
      <c r="BJ394" s="35"/>
      <c r="BK394" s="35"/>
      <c r="BL394" s="35"/>
      <c r="BM394" s="35"/>
      <c r="BN394" s="35"/>
      <c r="BO394" s="35"/>
      <c r="BP394" s="35"/>
      <c r="BQ394" s="35"/>
      <c r="BR394" s="35"/>
      <c r="BS394" s="35"/>
      <c r="BT394" s="35"/>
      <c r="BU394" s="35"/>
      <c r="BV394" s="35"/>
      <c r="BW394" s="35"/>
      <c r="BX394" s="35"/>
      <c r="BY394" s="35"/>
      <c r="BZ394" s="35"/>
      <c r="CA394" s="35"/>
      <c r="CB394" s="35"/>
      <c r="CC394" s="35"/>
      <c r="CD394" s="35"/>
      <c r="CE394" s="35"/>
      <c r="CF394" s="35"/>
      <c r="CG394" s="35"/>
      <c r="CH394" s="35"/>
      <c r="CI394" s="35"/>
      <c r="CJ394" s="35"/>
      <c r="CK394" s="35"/>
      <c r="CL394" s="35"/>
      <c r="CM394" s="35"/>
      <c r="CN394" s="35"/>
      <c r="CO394" s="35"/>
      <c r="CP394" s="35"/>
      <c r="CQ394" s="35"/>
      <c r="CR394" s="35"/>
      <c r="CS394" s="35"/>
      <c r="CT394" s="35"/>
      <c r="CU394" s="35"/>
      <c r="CV394" s="35"/>
      <c r="CW394" s="35"/>
      <c r="CX394" s="35"/>
      <c r="CY394" s="35"/>
      <c r="CZ394" s="35"/>
      <c r="DA394" s="35"/>
      <c r="DB394" s="35"/>
      <c r="DC394" s="35"/>
      <c r="DD394" s="35"/>
      <c r="DE394" s="35"/>
      <c r="DF394" s="35"/>
      <c r="DG394" s="35"/>
      <c r="DH394" s="35"/>
      <c r="DI394" s="35"/>
      <c r="DJ394" s="35"/>
      <c r="DK394" s="35"/>
      <c r="DL394" s="35"/>
      <c r="DM394" s="35"/>
      <c r="DN394" s="35"/>
      <c r="DO394" s="35"/>
      <c r="DP394" s="35"/>
      <c r="DQ394" s="35"/>
      <c r="DR394" s="35"/>
      <c r="DS394" s="35"/>
      <c r="DT394" s="35"/>
      <c r="DU394" s="35"/>
      <c r="DV394" s="35"/>
      <c r="DW394" s="35"/>
      <c r="DX394" s="35"/>
      <c r="DY394" s="35"/>
      <c r="DZ394" s="35"/>
      <c r="EA394" s="35"/>
      <c r="EB394" s="35"/>
      <c r="EC394" s="35"/>
      <c r="ED394" s="35">
        <v>10</v>
      </c>
      <c r="EE394" s="35"/>
      <c r="EF394" s="35"/>
      <c r="EG394" s="35"/>
      <c r="EH394" s="35"/>
      <c r="EI394" s="35"/>
      <c r="EJ394" s="35"/>
      <c r="EK394" s="35"/>
      <c r="EL394" s="35"/>
      <c r="EM394" s="35"/>
      <c r="EN394" s="35"/>
      <c r="EO394" s="35"/>
      <c r="EP394" s="35"/>
      <c r="EQ394" s="35"/>
      <c r="ER394" s="35"/>
      <c r="ES394" s="35"/>
      <c r="ET394" s="35"/>
      <c r="EU394" s="35"/>
      <c r="EV394" s="35"/>
      <c r="EW394" s="35"/>
      <c r="EX394" s="35"/>
      <c r="EY394" s="35"/>
      <c r="EZ394" s="35"/>
      <c r="FA394" s="35"/>
      <c r="FB394" s="35"/>
      <c r="FC394" s="35"/>
      <c r="FD394" s="35"/>
      <c r="FE394" s="35"/>
      <c r="FF394" s="35"/>
      <c r="FG394" s="35"/>
      <c r="FH394" s="35"/>
      <c r="FI394" s="35"/>
      <c r="FJ394" s="35"/>
      <c r="FK394" s="35"/>
      <c r="FL394" s="35"/>
      <c r="FM394" s="35"/>
      <c r="FN394" s="35"/>
      <c r="FO394" s="35"/>
      <c r="FP394" s="35"/>
      <c r="FQ394" s="35"/>
      <c r="FR394" s="35"/>
      <c r="FS394" s="35"/>
      <c r="FT394" s="35"/>
      <c r="FU394" s="35"/>
      <c r="FV394" s="35"/>
      <c r="FW394" s="35"/>
      <c r="FX394" s="35"/>
      <c r="FY394" s="35"/>
      <c r="FZ394" s="35"/>
      <c r="GA394" s="35"/>
      <c r="GB394" s="35"/>
      <c r="GC394" s="35"/>
      <c r="GD394" s="35"/>
      <c r="GE394" s="35"/>
      <c r="GF394" s="35"/>
      <c r="GG394" s="35"/>
      <c r="GH394" s="35"/>
      <c r="GI394" s="35"/>
      <c r="GJ394" s="35"/>
      <c r="GK394" s="35"/>
      <c r="GL394" s="35"/>
      <c r="GM394" s="35"/>
      <c r="GN394" s="35"/>
      <c r="GO394" s="35"/>
      <c r="GP394" s="35"/>
      <c r="GQ394" s="35"/>
      <c r="GR394" s="35"/>
      <c r="GS394" s="35"/>
      <c r="GT394" s="35"/>
      <c r="GU394" s="35"/>
      <c r="GV394" s="35"/>
      <c r="GW394" s="35"/>
      <c r="GX394" s="35"/>
      <c r="GY394" s="35"/>
      <c r="GZ394" s="35"/>
      <c r="HA394" s="35"/>
      <c r="HB394" s="35"/>
      <c r="HC394" s="35"/>
      <c r="HD394" s="35"/>
      <c r="HE394" s="35"/>
      <c r="HF394" s="35"/>
      <c r="HG394" s="35"/>
      <c r="HH394" s="35"/>
      <c r="HI394" s="35"/>
      <c r="HJ394" s="35"/>
      <c r="HK394" s="35"/>
      <c r="HL394" s="35"/>
      <c r="HM394" s="35"/>
      <c r="HN394" s="35"/>
      <c r="HO394" s="35"/>
      <c r="HP394" s="35"/>
      <c r="HQ394" s="35"/>
      <c r="HR394" s="35"/>
      <c r="HS394" s="35"/>
      <c r="HT394" s="35"/>
      <c r="HU394" s="35"/>
      <c r="HV394" s="35"/>
      <c r="HW394" s="35"/>
      <c r="HX394" s="35"/>
      <c r="HY394" s="35"/>
      <c r="HZ394" s="35"/>
      <c r="IA394" s="35"/>
      <c r="IB394" s="35"/>
      <c r="IC394" s="35"/>
      <c r="ID394" s="35"/>
      <c r="IE394" s="35"/>
      <c r="IF394" s="35"/>
      <c r="IG394" s="35"/>
      <c r="IH394" s="35"/>
      <c r="II394" s="35"/>
      <c r="IJ394" s="35"/>
      <c r="IK394" s="35"/>
      <c r="IL394" s="35"/>
      <c r="IM394" s="35"/>
      <c r="IN394" s="35"/>
      <c r="IO394" s="35"/>
      <c r="IP394" s="35"/>
      <c r="IQ394" s="35"/>
      <c r="IR394" s="35"/>
      <c r="IS394" s="35"/>
      <c r="IT394" s="35"/>
      <c r="IU394" s="35"/>
      <c r="IV394" s="35"/>
      <c r="IW394" s="35"/>
      <c r="IX394" s="35"/>
      <c r="IY394" s="35"/>
      <c r="IZ394" s="35"/>
      <c r="JA394" s="35"/>
      <c r="JB394" s="35"/>
      <c r="JC394" s="35"/>
      <c r="JD394" s="35"/>
      <c r="JE394" s="35"/>
      <c r="JF394" s="35"/>
      <c r="JG394" s="35"/>
      <c r="JH394" s="35"/>
      <c r="JI394" s="35"/>
      <c r="JJ394" s="35"/>
      <c r="JK394" s="35"/>
      <c r="JL394" s="35"/>
      <c r="JM394" s="35"/>
      <c r="JN394" s="35"/>
      <c r="JO394" s="35"/>
      <c r="JP394" s="35"/>
      <c r="JQ394" s="35"/>
      <c r="JR394" s="35"/>
      <c r="JS394" s="35"/>
      <c r="JT394" s="35"/>
      <c r="JU394" s="35"/>
      <c r="JV394" s="35"/>
      <c r="JW394" s="35"/>
      <c r="JX394" s="35"/>
      <c r="JY394" s="35"/>
      <c r="JZ394" s="35"/>
      <c r="KA394" s="35"/>
      <c r="KB394" s="35"/>
      <c r="KC394" s="35"/>
      <c r="KD394" s="35"/>
      <c r="KE394" s="35"/>
      <c r="KF394" s="35"/>
      <c r="KG394" s="35"/>
      <c r="KH394" s="35"/>
      <c r="KI394" s="35"/>
      <c r="KJ394" s="35"/>
      <c r="KK394" s="35"/>
      <c r="KL394" s="35"/>
      <c r="KM394" s="35"/>
      <c r="KN394" s="35"/>
      <c r="KO394" s="35"/>
      <c r="KP394" s="35"/>
      <c r="KQ394" s="35"/>
      <c r="KR394" s="35"/>
      <c r="KS394" s="35"/>
      <c r="KT394" s="35"/>
      <c r="KU394" s="35"/>
      <c r="KV394" s="35"/>
      <c r="KW394" s="35"/>
      <c r="KX394" s="35"/>
      <c r="KY394" s="35"/>
      <c r="KZ394" s="35"/>
      <c r="LA394" s="35"/>
      <c r="LB394" s="35"/>
      <c r="LC394" s="35"/>
      <c r="LD394" s="35"/>
      <c r="LE394" s="35"/>
      <c r="LF394" s="35"/>
      <c r="LG394" s="35"/>
      <c r="LH394" s="35"/>
      <c r="LI394" s="35"/>
      <c r="LJ394" s="35"/>
      <c r="LK394" s="35"/>
      <c r="LL394" s="35"/>
      <c r="LM394" s="35"/>
      <c r="LN394" s="35"/>
      <c r="LO394" s="35"/>
      <c r="LP394" s="35"/>
      <c r="LQ394" s="35"/>
      <c r="LR394" s="35"/>
      <c r="LS394" s="35"/>
      <c r="LT394" s="35"/>
      <c r="LU394" s="35"/>
      <c r="LV394" s="35"/>
      <c r="LW394" s="35"/>
      <c r="LX394" s="35"/>
      <c r="LY394" s="35"/>
      <c r="LZ394" s="35"/>
      <c r="MA394" s="35"/>
      <c r="MB394" s="35"/>
      <c r="MC394" s="35"/>
      <c r="MD394" s="35"/>
      <c r="ME394" s="35"/>
      <c r="MF394" s="35"/>
      <c r="MG394" s="35"/>
      <c r="MH394" s="35"/>
      <c r="MI394" s="35"/>
      <c r="MJ394" s="35"/>
      <c r="MK394" s="35"/>
      <c r="ML394" s="35"/>
      <c r="MM394" s="35"/>
      <c r="MN394" s="35"/>
      <c r="MO394" s="35"/>
      <c r="MP394" s="35"/>
      <c r="MQ394" s="35"/>
      <c r="MR394" s="35"/>
      <c r="MS394" s="35"/>
      <c r="MT394" s="35"/>
      <c r="MU394" s="35"/>
      <c r="MV394" s="35"/>
      <c r="MW394" s="35"/>
      <c r="MX394" s="35"/>
      <c r="MY394" s="35"/>
      <c r="MZ394" s="35"/>
      <c r="NA394" s="35"/>
      <c r="NB394" s="35"/>
      <c r="NC394" s="35"/>
      <c r="ND394" s="35"/>
      <c r="NE394" s="35"/>
      <c r="NF394" s="35"/>
      <c r="NG394" s="35"/>
      <c r="NH394" s="35"/>
      <c r="NI394" s="35"/>
      <c r="NJ394" s="35"/>
      <c r="NK394" s="35"/>
      <c r="NL394" s="35"/>
      <c r="NM394" s="35"/>
      <c r="NN394" s="35"/>
      <c r="NO394" s="35"/>
      <c r="NP394" s="35"/>
      <c r="NQ394" s="35"/>
      <c r="NR394" s="35"/>
      <c r="NS394" s="35"/>
      <c r="NT394" s="35"/>
      <c r="NU394" s="35"/>
      <c r="NV394" s="35"/>
      <c r="NW394" s="35"/>
      <c r="NX394" s="35"/>
      <c r="NY394" s="35"/>
      <c r="NZ394" s="35"/>
      <c r="OA394" s="35"/>
      <c r="OB394" s="35"/>
      <c r="OC394" s="35"/>
      <c r="OD394" s="35"/>
      <c r="OE394" s="35"/>
      <c r="OF394" s="35"/>
      <c r="OG394" s="35"/>
      <c r="OH394" s="35"/>
      <c r="OI394" s="35"/>
      <c r="OJ394" s="35"/>
      <c r="OK394" s="35"/>
      <c r="OL394" s="35"/>
      <c r="OM394" s="35"/>
      <c r="ON394" s="35"/>
      <c r="OO394" s="35"/>
      <c r="OP394" s="35"/>
      <c r="OQ394" s="35"/>
      <c r="OR394" s="35"/>
      <c r="OS394" s="35"/>
      <c r="OT394" s="35"/>
      <c r="OU394" s="35"/>
      <c r="OV394" s="35"/>
      <c r="OW394" s="35"/>
      <c r="OX394" s="35"/>
      <c r="OY394" s="35"/>
      <c r="OZ394" s="35"/>
      <c r="PA394" s="35"/>
      <c r="PB394" s="35"/>
      <c r="PC394" s="35"/>
      <c r="PD394" s="35"/>
      <c r="PE394" s="35"/>
      <c r="PF394" s="35"/>
      <c r="PG394" s="35"/>
      <c r="PH394" s="35"/>
      <c r="PI394" s="35"/>
      <c r="PJ394" s="35"/>
      <c r="PK394" s="35"/>
      <c r="PL394" s="35"/>
      <c r="PM394" s="35"/>
      <c r="PN394" s="35"/>
      <c r="PO394" s="35"/>
      <c r="PP394" s="35"/>
      <c r="PQ394" s="35"/>
      <c r="PR394" s="35"/>
      <c r="PS394" s="35"/>
      <c r="PT394" s="35"/>
      <c r="PU394" s="35"/>
      <c r="PV394" s="35"/>
      <c r="PW394" s="35"/>
      <c r="PX394" s="35"/>
      <c r="PY394" s="35"/>
      <c r="PZ394" s="35"/>
      <c r="QA394" s="35"/>
      <c r="QB394" s="35"/>
      <c r="QC394" s="35"/>
      <c r="QD394" s="35"/>
      <c r="QE394" s="35"/>
      <c r="QF394" s="35"/>
      <c r="QG394" s="35"/>
      <c r="QH394" s="35"/>
      <c r="QI394" s="35"/>
      <c r="QJ394" s="35"/>
      <c r="QK394" s="35"/>
      <c r="QL394" s="35"/>
      <c r="QM394" s="35"/>
      <c r="QN394" s="35"/>
      <c r="QO394" s="35"/>
      <c r="QP394" s="35"/>
      <c r="QQ394" s="35"/>
      <c r="QR394" s="35"/>
      <c r="QS394" s="35"/>
      <c r="QT394" s="35"/>
      <c r="QU394" s="35"/>
      <c r="QV394" s="35"/>
      <c r="QW394" s="35"/>
      <c r="QX394" s="35"/>
      <c r="QY394" s="35"/>
      <c r="QZ394" s="35"/>
      <c r="RA394" s="35"/>
      <c r="RB394" s="35"/>
      <c r="RC394" s="35"/>
      <c r="RD394" s="35"/>
      <c r="RE394" s="35"/>
      <c r="RF394" s="35"/>
      <c r="RG394" s="35"/>
      <c r="RH394" s="35"/>
      <c r="RI394" s="35"/>
      <c r="RJ394" s="35"/>
      <c r="RK394" s="35"/>
      <c r="RL394" s="35"/>
      <c r="RM394" s="35"/>
      <c r="RN394" s="35"/>
      <c r="RO394" s="35"/>
      <c r="RP394" s="35"/>
      <c r="RQ394" s="35"/>
      <c r="RR394" s="35"/>
      <c r="RS394" s="35"/>
      <c r="RT394" s="35"/>
      <c r="RU394" s="35"/>
      <c r="RV394" s="35"/>
      <c r="RW394" s="35"/>
      <c r="RX394" s="35"/>
      <c r="RY394" s="35"/>
      <c r="RZ394" s="35"/>
      <c r="SA394" s="35"/>
      <c r="SB394" s="35"/>
      <c r="SC394" s="35"/>
      <c r="SD394" s="35"/>
      <c r="SE394" s="35"/>
      <c r="SF394" s="35"/>
      <c r="SG394" s="35"/>
      <c r="SH394" s="35"/>
      <c r="SI394" s="35"/>
      <c r="SJ394" s="35"/>
      <c r="SK394" s="35"/>
      <c r="SL394" s="35"/>
      <c r="SM394" s="35"/>
      <c r="SN394" s="35"/>
      <c r="SO394" s="35"/>
      <c r="SP394" s="35"/>
      <c r="SQ394" s="35"/>
      <c r="SR394" s="35"/>
      <c r="SS394" s="35"/>
      <c r="ST394" s="35"/>
      <c r="SU394" s="35"/>
      <c r="SV394" s="35"/>
      <c r="SW394" s="35"/>
      <c r="SX394" s="35"/>
      <c r="SY394" s="35"/>
      <c r="SZ394" s="35"/>
      <c r="TA394" s="35"/>
      <c r="TB394" s="35"/>
      <c r="TC394" s="35"/>
      <c r="TD394" s="35"/>
      <c r="TE394" s="35"/>
      <c r="TF394" s="35"/>
      <c r="TG394" s="35"/>
      <c r="TH394" s="35"/>
      <c r="TI394" s="35"/>
      <c r="TJ394" s="35"/>
      <c r="TK394" s="35"/>
      <c r="TL394" s="35"/>
      <c r="TM394" s="35"/>
      <c r="TN394" s="35"/>
      <c r="TO394" s="35"/>
      <c r="TP394" s="35"/>
      <c r="TQ394" s="35"/>
      <c r="TR394" s="35"/>
      <c r="TS394" s="35"/>
      <c r="TT394" s="35"/>
      <c r="TU394" s="35"/>
      <c r="TV394" s="35"/>
      <c r="TW394" s="35"/>
      <c r="TX394" s="35"/>
      <c r="TY394" s="35"/>
      <c r="TZ394" s="35"/>
      <c r="UA394" s="35"/>
      <c r="UB394" s="35"/>
      <c r="UC394" s="35"/>
      <c r="UD394" s="35"/>
      <c r="UE394" s="35"/>
      <c r="UF394" s="35"/>
      <c r="UG394" s="35"/>
      <c r="UH394" s="35"/>
      <c r="UI394" s="35"/>
      <c r="UJ394" s="35"/>
      <c r="UK394" s="35"/>
      <c r="UL394" s="35"/>
      <c r="UM394" s="35"/>
      <c r="UN394" s="35"/>
      <c r="UO394" s="35"/>
      <c r="UP394" s="35"/>
      <c r="UQ394" s="35"/>
      <c r="UR394" s="35"/>
      <c r="US394" s="35"/>
      <c r="UT394" s="35"/>
      <c r="UU394" s="35"/>
      <c r="UV394" s="35"/>
      <c r="UW394" s="35"/>
      <c r="UX394" s="35"/>
      <c r="UY394" s="35"/>
      <c r="UZ394" s="35"/>
      <c r="VA394" s="35"/>
      <c r="VB394" s="35"/>
      <c r="VC394" s="35"/>
      <c r="VD394" s="35"/>
      <c r="VE394" s="35"/>
      <c r="VF394" s="35"/>
      <c r="VG394" s="35"/>
      <c r="VH394" s="35"/>
      <c r="VI394" s="35"/>
      <c r="VJ394" s="35"/>
      <c r="VK394" s="35"/>
      <c r="VL394" s="35"/>
      <c r="VM394" s="35"/>
      <c r="VN394" s="35"/>
      <c r="VO394" s="35"/>
      <c r="VP394" s="35"/>
      <c r="VQ394" s="35"/>
      <c r="VR394" s="35"/>
      <c r="VS394" s="35"/>
      <c r="VT394" s="35"/>
      <c r="VU394" s="35"/>
      <c r="VV394" s="35"/>
      <c r="VW394" s="35"/>
      <c r="VX394" s="35"/>
      <c r="VY394" s="35"/>
      <c r="VZ394" s="35"/>
      <c r="WA394" s="35"/>
      <c r="WB394" s="35"/>
      <c r="WC394" s="35"/>
      <c r="WD394" s="35"/>
      <c r="WE394" s="35"/>
      <c r="WF394" s="35"/>
      <c r="WG394" s="35"/>
      <c r="WH394" s="35"/>
      <c r="WI394" s="35"/>
      <c r="WJ394" s="35"/>
      <c r="WK394" s="35"/>
      <c r="WL394" s="35"/>
      <c r="WM394" s="35"/>
      <c r="WN394" s="35"/>
      <c r="WO394" s="35"/>
      <c r="WP394" s="35"/>
      <c r="WQ394" s="35"/>
      <c r="WR394" s="35"/>
      <c r="WS394" s="35"/>
      <c r="WT394" s="35"/>
      <c r="WU394" s="35"/>
      <c r="WV394" s="35"/>
      <c r="WW394" s="35"/>
      <c r="WX394" s="35"/>
      <c r="WY394" s="35"/>
      <c r="WZ394" s="35"/>
      <c r="XA394" s="35"/>
      <c r="XB394" s="35"/>
      <c r="XC394" s="35"/>
      <c r="XD394" s="35"/>
      <c r="XE394" s="35"/>
      <c r="XF394" s="35"/>
      <c r="XG394" s="35"/>
      <c r="XH394" s="35"/>
      <c r="XI394" s="35"/>
      <c r="XJ394" s="35"/>
      <c r="XK394" s="35"/>
      <c r="XL394" s="35"/>
      <c r="XM394" s="35"/>
      <c r="XN394" s="35"/>
      <c r="XO394" s="35"/>
      <c r="XP394" s="35"/>
      <c r="XQ394" s="35"/>
      <c r="XR394" s="35"/>
      <c r="XS394" s="35"/>
      <c r="XT394" s="35"/>
      <c r="XU394" s="35"/>
      <c r="XV394" s="35"/>
      <c r="XW394" s="35"/>
      <c r="XX394" s="35"/>
      <c r="XY394" s="35"/>
      <c r="XZ394" s="35"/>
      <c r="YA394" s="35"/>
      <c r="YB394" s="35"/>
      <c r="YC394" s="35"/>
      <c r="YD394" s="35"/>
      <c r="YE394" s="35"/>
      <c r="YF394" s="35"/>
      <c r="YG394" s="35"/>
      <c r="YH394" s="35"/>
      <c r="YI394" s="35"/>
      <c r="YJ394" s="35"/>
      <c r="YK394" s="35"/>
      <c r="YL394" s="35"/>
      <c r="YM394" s="35"/>
      <c r="YN394" s="35"/>
      <c r="YO394" s="35"/>
      <c r="YP394" s="35"/>
      <c r="YQ394" s="35"/>
      <c r="YR394" s="35"/>
      <c r="YS394" s="35"/>
      <c r="YT394" s="35"/>
      <c r="YU394" s="35"/>
      <c r="YV394" s="35"/>
      <c r="YW394" s="35"/>
      <c r="YX394" s="35"/>
      <c r="YY394" s="35"/>
      <c r="YZ394" s="35"/>
      <c r="ZA394" s="35"/>
      <c r="ZB394" s="35"/>
      <c r="ZC394" s="35"/>
      <c r="ZD394" s="35"/>
      <c r="ZE394" s="35"/>
      <c r="ZF394" s="35"/>
      <c r="ZG394" s="35"/>
      <c r="ZH394" s="35"/>
      <c r="ZI394" s="35"/>
      <c r="ZJ394" s="35"/>
      <c r="ZK394" s="35"/>
      <c r="ZL394" s="35"/>
      <c r="ZM394" s="35"/>
      <c r="ZN394" s="35"/>
      <c r="ZO394" s="35"/>
      <c r="ZP394" s="35"/>
      <c r="ZQ394" s="35"/>
      <c r="ZR394" s="35"/>
      <c r="ZS394" s="35">
        <v>20</v>
      </c>
      <c r="ZT394" s="35"/>
      <c r="ZU394" s="35"/>
      <c r="ZV394" s="35"/>
      <c r="ZW394" s="35"/>
      <c r="ZX394" s="35"/>
      <c r="ZY394" s="35"/>
      <c r="ZZ394" s="35"/>
      <c r="AAA394" s="35"/>
      <c r="AAB394" s="35"/>
      <c r="AAC394" s="35"/>
      <c r="AAD394" s="35"/>
      <c r="AAE394" s="35"/>
      <c r="AAF394" s="35"/>
      <c r="AAG394" s="35"/>
      <c r="AAH394" s="35"/>
      <c r="AAI394" s="35"/>
      <c r="AAJ394" s="35"/>
      <c r="AAK394" s="35"/>
      <c r="AAL394" s="35"/>
      <c r="AAM394" s="35"/>
      <c r="AAN394" s="35"/>
      <c r="AAO394" s="35"/>
      <c r="AAP394" s="35"/>
      <c r="AAQ394" s="35"/>
      <c r="AAR394" s="35"/>
      <c r="AAS394" s="35"/>
      <c r="AAT394" s="35"/>
      <c r="AAU394" s="35"/>
      <c r="AAV394" s="35"/>
      <c r="AAW394" s="35"/>
      <c r="AAX394" s="35"/>
      <c r="AAY394" s="35"/>
      <c r="AAZ394" s="35"/>
      <c r="ABA394" s="35"/>
      <c r="ABB394" s="35"/>
      <c r="ABC394" s="35"/>
      <c r="ABD394" s="35"/>
      <c r="ABE394" s="35"/>
      <c r="ABF394" s="35"/>
      <c r="ABG394" s="35"/>
      <c r="ABH394" s="35"/>
      <c r="ABI394" s="35"/>
      <c r="ABJ394" s="35"/>
      <c r="ABK394" s="35"/>
      <c r="ABL394" s="35"/>
      <c r="ABM394" s="35"/>
      <c r="ABN394" s="35"/>
      <c r="ABO394" s="35"/>
      <c r="ABP394" s="35"/>
      <c r="ABQ394" s="35"/>
      <c r="ABR394" s="35"/>
      <c r="ABS394" s="35"/>
      <c r="ABT394" s="35"/>
      <c r="ABU394" s="35"/>
      <c r="ABV394" s="35"/>
      <c r="ABW394" s="35"/>
      <c r="ABX394" s="35"/>
      <c r="ABY394" s="35"/>
      <c r="ABZ394" s="35"/>
      <c r="ACA394" s="35"/>
      <c r="ACB394" s="35"/>
      <c r="ACC394" s="35"/>
      <c r="ACD394" s="35"/>
      <c r="ACE394" s="35"/>
      <c r="ACF394" s="35"/>
      <c r="ACG394" s="35"/>
      <c r="ACH394" s="35"/>
      <c r="ACI394" s="35"/>
      <c r="ACJ394" s="35"/>
      <c r="ACK394" s="35"/>
      <c r="ACL394" s="35"/>
      <c r="ACM394" s="35"/>
      <c r="ACN394" s="35"/>
      <c r="ACO394" s="35"/>
      <c r="ACP394" s="35"/>
      <c r="ACQ394" s="35"/>
      <c r="ACR394" s="35"/>
      <c r="ACS394" s="35"/>
      <c r="ACT394" s="35"/>
      <c r="ACU394" s="35"/>
      <c r="ACV394" s="35"/>
      <c r="ACW394" s="35"/>
      <c r="ACX394" s="35"/>
      <c r="ACY394" s="35"/>
      <c r="ACZ394" s="35"/>
      <c r="ADA394" s="35"/>
      <c r="ADB394" s="35"/>
      <c r="ADC394" s="35"/>
      <c r="ADD394" s="35"/>
      <c r="ADE394" s="35"/>
      <c r="ADF394" s="35"/>
      <c r="ADG394" s="35"/>
      <c r="ADH394" s="35"/>
      <c r="ADI394" s="35"/>
      <c r="ADJ394" s="35"/>
      <c r="ADK394" s="35"/>
      <c r="ADL394" s="35"/>
      <c r="ADM394" s="35"/>
      <c r="ADN394" s="35"/>
      <c r="ADO394" s="35"/>
      <c r="ADP394" s="35"/>
      <c r="ADQ394" s="35"/>
      <c r="ADR394" s="35"/>
      <c r="ADS394" s="35"/>
      <c r="ADT394" s="35"/>
      <c r="ADU394" s="35">
        <v>10</v>
      </c>
      <c r="ADV394" s="35"/>
      <c r="ADW394" s="35"/>
      <c r="ADX394" s="35"/>
      <c r="ADY394" s="26">
        <f t="shared" ref="ADY394:ADY459" si="17">$B394-SUMIF($G$3:$AIM$3,"",$G394:$AIM394)</f>
        <v>0</v>
      </c>
      <c r="ADZ394" s="5"/>
      <c r="AEA394" s="7"/>
      <c r="AEB394" s="7"/>
      <c r="AEC394" s="7"/>
      <c r="AED394" s="7"/>
      <c r="AEE394" s="7"/>
      <c r="AEF394" s="7"/>
      <c r="AEG394" s="7"/>
      <c r="AEH394" s="7"/>
      <c r="AEI394" s="7"/>
      <c r="AEJ394" s="7"/>
      <c r="AEK394" s="7"/>
      <c r="AEL394" s="7"/>
      <c r="AEM394" s="7"/>
      <c r="AEN394" s="7"/>
      <c r="AEO394" s="7"/>
      <c r="AEP394" s="7"/>
      <c r="AEQ394" s="7"/>
      <c r="AER394" s="7"/>
      <c r="AES394" s="7"/>
      <c r="AET394" s="7"/>
      <c r="AEU394" s="7"/>
      <c r="AEV394" s="7"/>
      <c r="AEW394" s="7"/>
    </row>
    <row r="395" spans="1:829" x14ac:dyDescent="0.2">
      <c r="A395" s="38" t="s">
        <v>92</v>
      </c>
      <c r="B395" s="65">
        <f t="shared" si="16"/>
        <v>0</v>
      </c>
      <c r="C395" s="57">
        <v>1</v>
      </c>
      <c r="D395" s="60">
        <v>44816</v>
      </c>
      <c r="E395" s="67">
        <v>50.84</v>
      </c>
      <c r="F395" s="67">
        <f t="shared" si="13"/>
        <v>0</v>
      </c>
      <c r="G395" s="6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  <c r="AU395" s="35"/>
      <c r="AV395" s="35"/>
      <c r="AW395" s="35"/>
      <c r="AX395" s="35"/>
      <c r="AY395" s="35"/>
      <c r="AZ395" s="35"/>
      <c r="BA395" s="35"/>
      <c r="BB395" s="35"/>
      <c r="BC395" s="35"/>
      <c r="BD395" s="35"/>
      <c r="BE395" s="15"/>
      <c r="BF395" s="15"/>
      <c r="BG395" s="136"/>
      <c r="BH395" s="35"/>
      <c r="BI395" s="35"/>
      <c r="BJ395" s="35"/>
      <c r="BK395" s="35"/>
      <c r="BL395" s="35"/>
      <c r="BM395" s="35"/>
      <c r="BN395" s="35"/>
      <c r="BO395" s="35"/>
      <c r="BP395" s="35"/>
      <c r="BQ395" s="35"/>
      <c r="BR395" s="35"/>
      <c r="BS395" s="35"/>
      <c r="BT395" s="35"/>
      <c r="BU395" s="35"/>
      <c r="BV395" s="35"/>
      <c r="BW395" s="35"/>
      <c r="BX395" s="35"/>
      <c r="BY395" s="35"/>
      <c r="BZ395" s="35"/>
      <c r="CA395" s="35"/>
      <c r="CB395" s="35"/>
      <c r="CC395" s="35"/>
      <c r="CD395" s="35"/>
      <c r="CE395" s="35"/>
      <c r="CF395" s="35"/>
      <c r="CG395" s="35"/>
      <c r="CH395" s="35"/>
      <c r="CI395" s="35"/>
      <c r="CJ395" s="35"/>
      <c r="CK395" s="35"/>
      <c r="CL395" s="35"/>
      <c r="CM395" s="35"/>
      <c r="CN395" s="35"/>
      <c r="CO395" s="35"/>
      <c r="CP395" s="35"/>
      <c r="CQ395" s="35"/>
      <c r="CR395" s="35"/>
      <c r="CS395" s="35"/>
      <c r="CT395" s="35"/>
      <c r="CU395" s="35"/>
      <c r="CV395" s="35"/>
      <c r="CW395" s="35"/>
      <c r="CX395" s="35"/>
      <c r="CY395" s="35"/>
      <c r="CZ395" s="35"/>
      <c r="DA395" s="35"/>
      <c r="DB395" s="35"/>
      <c r="DC395" s="35"/>
      <c r="DD395" s="35"/>
      <c r="DE395" s="35"/>
      <c r="DF395" s="35"/>
      <c r="DG395" s="35"/>
      <c r="DH395" s="35"/>
      <c r="DI395" s="35"/>
      <c r="DJ395" s="35"/>
      <c r="DK395" s="35"/>
      <c r="DL395" s="35"/>
      <c r="DM395" s="35"/>
      <c r="DN395" s="35"/>
      <c r="DO395" s="35"/>
      <c r="DP395" s="35"/>
      <c r="DQ395" s="35"/>
      <c r="DR395" s="35"/>
      <c r="DS395" s="35"/>
      <c r="DT395" s="35"/>
      <c r="DU395" s="35"/>
      <c r="DV395" s="35"/>
      <c r="DW395" s="35"/>
      <c r="DX395" s="35"/>
      <c r="DY395" s="35"/>
      <c r="DZ395" s="35"/>
      <c r="EA395" s="35"/>
      <c r="EB395" s="35"/>
      <c r="EC395" s="35"/>
      <c r="ED395" s="35"/>
      <c r="EE395" s="35"/>
      <c r="EF395" s="35"/>
      <c r="EG395" s="35"/>
      <c r="EH395" s="35"/>
      <c r="EI395" s="35"/>
      <c r="EJ395" s="35"/>
      <c r="EK395" s="35"/>
      <c r="EL395" s="35"/>
      <c r="EM395" s="35"/>
      <c r="EN395" s="35"/>
      <c r="EO395" s="35"/>
      <c r="EP395" s="35"/>
      <c r="EQ395" s="35"/>
      <c r="ER395" s="35"/>
      <c r="ES395" s="35"/>
      <c r="ET395" s="35"/>
      <c r="EU395" s="35"/>
      <c r="EV395" s="35"/>
      <c r="EW395" s="35"/>
      <c r="EX395" s="35"/>
      <c r="EY395" s="35"/>
      <c r="EZ395" s="35"/>
      <c r="FA395" s="35"/>
      <c r="FB395" s="35"/>
      <c r="FC395" s="35"/>
      <c r="FD395" s="35"/>
      <c r="FE395" s="35"/>
      <c r="FF395" s="35"/>
      <c r="FG395" s="35"/>
      <c r="FH395" s="35"/>
      <c r="FI395" s="35"/>
      <c r="FJ395" s="35"/>
      <c r="FK395" s="35"/>
      <c r="FL395" s="35"/>
      <c r="FM395" s="35"/>
      <c r="FN395" s="35"/>
      <c r="FO395" s="35"/>
      <c r="FP395" s="35"/>
      <c r="FQ395" s="35"/>
      <c r="FR395" s="35"/>
      <c r="FS395" s="35"/>
      <c r="FT395" s="35"/>
      <c r="FU395" s="35"/>
      <c r="FV395" s="35"/>
      <c r="FW395" s="35"/>
      <c r="FX395" s="35"/>
      <c r="FY395" s="35"/>
      <c r="FZ395" s="35"/>
      <c r="GA395" s="35"/>
      <c r="GB395" s="35"/>
      <c r="GC395" s="35"/>
      <c r="GD395" s="35"/>
      <c r="GE395" s="35"/>
      <c r="GF395" s="35"/>
      <c r="GG395" s="35"/>
      <c r="GH395" s="35"/>
      <c r="GI395" s="35"/>
      <c r="GJ395" s="35"/>
      <c r="GK395" s="35"/>
      <c r="GL395" s="35"/>
      <c r="GM395" s="35"/>
      <c r="GN395" s="35"/>
      <c r="GO395" s="35"/>
      <c r="GP395" s="35"/>
      <c r="GQ395" s="35"/>
      <c r="GR395" s="35"/>
      <c r="GS395" s="35"/>
      <c r="GT395" s="35"/>
      <c r="GU395" s="35"/>
      <c r="GV395" s="35"/>
      <c r="GW395" s="35"/>
      <c r="GX395" s="35"/>
      <c r="GY395" s="35"/>
      <c r="GZ395" s="35"/>
      <c r="HA395" s="35"/>
      <c r="HB395" s="35"/>
      <c r="HC395" s="35"/>
      <c r="HD395" s="35"/>
      <c r="HE395" s="35"/>
      <c r="HF395" s="35"/>
      <c r="HG395" s="35"/>
      <c r="HH395" s="35"/>
      <c r="HI395" s="35"/>
      <c r="HJ395" s="35"/>
      <c r="HK395" s="35"/>
      <c r="HL395" s="35"/>
      <c r="HM395" s="35"/>
      <c r="HN395" s="35"/>
      <c r="HO395" s="35"/>
      <c r="HP395" s="35"/>
      <c r="HQ395" s="35"/>
      <c r="HR395" s="35"/>
      <c r="HS395" s="35"/>
      <c r="HT395" s="35"/>
      <c r="HU395" s="35"/>
      <c r="HV395" s="35"/>
      <c r="HW395" s="35"/>
      <c r="HX395" s="35"/>
      <c r="HY395" s="35"/>
      <c r="HZ395" s="35"/>
      <c r="IA395" s="35"/>
      <c r="IB395" s="35"/>
      <c r="IC395" s="35"/>
      <c r="ID395" s="35"/>
      <c r="IE395" s="35"/>
      <c r="IF395" s="35"/>
      <c r="IG395" s="35"/>
      <c r="IH395" s="35"/>
      <c r="II395" s="35"/>
      <c r="IJ395" s="35"/>
      <c r="IK395" s="35"/>
      <c r="IL395" s="35"/>
      <c r="IM395" s="35"/>
      <c r="IN395" s="35"/>
      <c r="IO395" s="35"/>
      <c r="IP395" s="35"/>
      <c r="IQ395" s="35"/>
      <c r="IR395" s="35"/>
      <c r="IS395" s="35"/>
      <c r="IT395" s="35"/>
      <c r="IU395" s="35"/>
      <c r="IV395" s="35"/>
      <c r="IW395" s="35"/>
      <c r="IX395" s="35"/>
      <c r="IY395" s="35"/>
      <c r="IZ395" s="35"/>
      <c r="JA395" s="35"/>
      <c r="JB395" s="35"/>
      <c r="JC395" s="35"/>
      <c r="JD395" s="35"/>
      <c r="JE395" s="35"/>
      <c r="JF395" s="35"/>
      <c r="JG395" s="35"/>
      <c r="JH395" s="35"/>
      <c r="JI395" s="35"/>
      <c r="JJ395" s="35"/>
      <c r="JK395" s="35"/>
      <c r="JL395" s="35"/>
      <c r="JM395" s="35"/>
      <c r="JN395" s="35"/>
      <c r="JO395" s="35"/>
      <c r="JP395" s="35"/>
      <c r="JQ395" s="35"/>
      <c r="JR395" s="35"/>
      <c r="JS395" s="35"/>
      <c r="JT395" s="35"/>
      <c r="JU395" s="35"/>
      <c r="JV395" s="35"/>
      <c r="JW395" s="35"/>
      <c r="JX395" s="35"/>
      <c r="JY395" s="35"/>
      <c r="JZ395" s="35"/>
      <c r="KA395" s="35"/>
      <c r="KB395" s="35"/>
      <c r="KC395" s="35"/>
      <c r="KD395" s="35"/>
      <c r="KE395" s="35"/>
      <c r="KF395" s="35"/>
      <c r="KG395" s="35"/>
      <c r="KH395" s="35"/>
      <c r="KI395" s="35"/>
      <c r="KJ395" s="35"/>
      <c r="KK395" s="35"/>
      <c r="KL395" s="35"/>
      <c r="KM395" s="35"/>
      <c r="KN395" s="35"/>
      <c r="KO395" s="35"/>
      <c r="KP395" s="35"/>
      <c r="KQ395" s="35"/>
      <c r="KR395" s="35"/>
      <c r="KS395" s="35"/>
      <c r="KT395" s="35"/>
      <c r="KU395" s="35"/>
      <c r="KV395" s="35"/>
      <c r="KW395" s="35"/>
      <c r="KX395" s="35"/>
      <c r="KY395" s="35"/>
      <c r="KZ395" s="35"/>
      <c r="LA395" s="35"/>
      <c r="LB395" s="35"/>
      <c r="LC395" s="35"/>
      <c r="LD395" s="35"/>
      <c r="LE395" s="35"/>
      <c r="LF395" s="35"/>
      <c r="LG395" s="35"/>
      <c r="LH395" s="35"/>
      <c r="LI395" s="35"/>
      <c r="LJ395" s="35"/>
      <c r="LK395" s="35"/>
      <c r="LL395" s="35"/>
      <c r="LM395" s="35"/>
      <c r="LN395" s="35"/>
      <c r="LO395" s="35"/>
      <c r="LP395" s="35"/>
      <c r="LQ395" s="35"/>
      <c r="LR395" s="35"/>
      <c r="LS395" s="35"/>
      <c r="LT395" s="35"/>
      <c r="LU395" s="35"/>
      <c r="LV395" s="35"/>
      <c r="LW395" s="35"/>
      <c r="LX395" s="35"/>
      <c r="LY395" s="35"/>
      <c r="LZ395" s="35"/>
      <c r="MA395" s="35"/>
      <c r="MB395" s="35"/>
      <c r="MC395" s="35"/>
      <c r="MD395" s="35"/>
      <c r="ME395" s="35"/>
      <c r="MF395" s="35"/>
      <c r="MG395" s="35"/>
      <c r="MH395" s="35"/>
      <c r="MI395" s="35"/>
      <c r="MJ395" s="35"/>
      <c r="MK395" s="35"/>
      <c r="ML395" s="35"/>
      <c r="MM395" s="35"/>
      <c r="MN395" s="35"/>
      <c r="MO395" s="35"/>
      <c r="MP395" s="35"/>
      <c r="MQ395" s="35"/>
      <c r="MR395" s="35"/>
      <c r="MS395" s="35"/>
      <c r="MT395" s="35"/>
      <c r="MU395" s="35"/>
      <c r="MV395" s="35"/>
      <c r="MW395" s="35"/>
      <c r="MX395" s="35"/>
      <c r="MY395" s="35"/>
      <c r="MZ395" s="35"/>
      <c r="NA395" s="35"/>
      <c r="NB395" s="35"/>
      <c r="NC395" s="35"/>
      <c r="ND395" s="35"/>
      <c r="NE395" s="35"/>
      <c r="NF395" s="35"/>
      <c r="NG395" s="35"/>
      <c r="NH395" s="35"/>
      <c r="NI395" s="35"/>
      <c r="NJ395" s="35"/>
      <c r="NK395" s="35"/>
      <c r="NL395" s="35"/>
      <c r="NM395" s="35"/>
      <c r="NN395" s="35"/>
      <c r="NO395" s="35"/>
      <c r="NP395" s="35"/>
      <c r="NQ395" s="35"/>
      <c r="NR395" s="35"/>
      <c r="NS395" s="35"/>
      <c r="NT395" s="35"/>
      <c r="NU395" s="35"/>
      <c r="NV395" s="35"/>
      <c r="NW395" s="35"/>
      <c r="NX395" s="35"/>
      <c r="NY395" s="35"/>
      <c r="NZ395" s="35"/>
      <c r="OA395" s="35"/>
      <c r="OB395" s="35"/>
      <c r="OC395" s="35"/>
      <c r="OD395" s="35"/>
      <c r="OE395" s="35"/>
      <c r="OF395" s="35"/>
      <c r="OG395" s="35"/>
      <c r="OH395" s="35"/>
      <c r="OI395" s="35"/>
      <c r="OJ395" s="35"/>
      <c r="OK395" s="35"/>
      <c r="OL395" s="35"/>
      <c r="OM395" s="35"/>
      <c r="ON395" s="35"/>
      <c r="OO395" s="35"/>
      <c r="OP395" s="35"/>
      <c r="OQ395" s="35"/>
      <c r="OR395" s="35"/>
      <c r="OS395" s="35"/>
      <c r="OT395" s="35"/>
      <c r="OU395" s="35"/>
      <c r="OV395" s="35"/>
      <c r="OW395" s="35"/>
      <c r="OX395" s="35"/>
      <c r="OY395" s="35"/>
      <c r="OZ395" s="35"/>
      <c r="PA395" s="35"/>
      <c r="PB395" s="35"/>
      <c r="PC395" s="35"/>
      <c r="PD395" s="35"/>
      <c r="PE395" s="35"/>
      <c r="PF395" s="35"/>
      <c r="PG395" s="35"/>
      <c r="PH395" s="35"/>
      <c r="PI395" s="35"/>
      <c r="PJ395" s="35"/>
      <c r="PK395" s="35"/>
      <c r="PL395" s="35"/>
      <c r="PM395" s="35"/>
      <c r="PN395" s="35"/>
      <c r="PO395" s="35"/>
      <c r="PP395" s="35"/>
      <c r="PQ395" s="35"/>
      <c r="PR395" s="35"/>
      <c r="PS395" s="35"/>
      <c r="PT395" s="35"/>
      <c r="PU395" s="35"/>
      <c r="PV395" s="35"/>
      <c r="PW395" s="35"/>
      <c r="PX395" s="35"/>
      <c r="PY395" s="35"/>
      <c r="PZ395" s="35"/>
      <c r="QA395" s="35"/>
      <c r="QB395" s="35"/>
      <c r="QC395" s="35"/>
      <c r="QD395" s="35"/>
      <c r="QE395" s="35"/>
      <c r="QF395" s="35"/>
      <c r="QG395" s="35"/>
      <c r="QH395" s="35"/>
      <c r="QI395" s="35"/>
      <c r="QJ395" s="35"/>
      <c r="QK395" s="35"/>
      <c r="QL395" s="35"/>
      <c r="QM395" s="35"/>
      <c r="QN395" s="35"/>
      <c r="QO395" s="35"/>
      <c r="QP395" s="35"/>
      <c r="QQ395" s="35"/>
      <c r="QR395" s="35"/>
      <c r="QS395" s="35"/>
      <c r="QT395" s="35"/>
      <c r="QU395" s="35"/>
      <c r="QV395" s="35"/>
      <c r="QW395" s="35"/>
      <c r="QX395" s="35"/>
      <c r="QY395" s="35"/>
      <c r="QZ395" s="35"/>
      <c r="RA395" s="35"/>
      <c r="RB395" s="35"/>
      <c r="RC395" s="35"/>
      <c r="RD395" s="35"/>
      <c r="RE395" s="35"/>
      <c r="RF395" s="35"/>
      <c r="RG395" s="35"/>
      <c r="RH395" s="35"/>
      <c r="RI395" s="35"/>
      <c r="RJ395" s="35"/>
      <c r="RK395" s="35"/>
      <c r="RL395" s="35"/>
      <c r="RM395" s="35"/>
      <c r="RN395" s="35"/>
      <c r="RO395" s="35"/>
      <c r="RP395" s="35"/>
      <c r="RQ395" s="35"/>
      <c r="RR395" s="35"/>
      <c r="RS395" s="35"/>
      <c r="RT395" s="35"/>
      <c r="RU395" s="35"/>
      <c r="RV395" s="35"/>
      <c r="RW395" s="35"/>
      <c r="RX395" s="35"/>
      <c r="RY395" s="35"/>
      <c r="RZ395" s="35"/>
      <c r="SA395" s="35"/>
      <c r="SB395" s="35"/>
      <c r="SC395" s="35"/>
      <c r="SD395" s="35"/>
      <c r="SE395" s="35"/>
      <c r="SF395" s="35"/>
      <c r="SG395" s="35"/>
      <c r="SH395" s="35"/>
      <c r="SI395" s="35"/>
      <c r="SJ395" s="35"/>
      <c r="SK395" s="35"/>
      <c r="SL395" s="35"/>
      <c r="SM395" s="35"/>
      <c r="SN395" s="35"/>
      <c r="SO395" s="35"/>
      <c r="SP395" s="35"/>
      <c r="SQ395" s="35"/>
      <c r="SR395" s="35"/>
      <c r="SS395" s="35"/>
      <c r="ST395" s="35"/>
      <c r="SU395" s="35"/>
      <c r="SV395" s="35"/>
      <c r="SW395" s="35"/>
      <c r="SX395" s="35"/>
      <c r="SY395" s="35"/>
      <c r="SZ395" s="35"/>
      <c r="TA395" s="35"/>
      <c r="TB395" s="35"/>
      <c r="TC395" s="35"/>
      <c r="TD395" s="35"/>
      <c r="TE395" s="35"/>
      <c r="TF395" s="35"/>
      <c r="TG395" s="35"/>
      <c r="TH395" s="35"/>
      <c r="TI395" s="35"/>
      <c r="TJ395" s="35"/>
      <c r="TK395" s="35"/>
      <c r="TL395" s="35"/>
      <c r="TM395" s="35"/>
      <c r="TN395" s="35"/>
      <c r="TO395" s="35"/>
      <c r="TP395" s="35"/>
      <c r="TQ395" s="35"/>
      <c r="TR395" s="35"/>
      <c r="TS395" s="35"/>
      <c r="TT395" s="35"/>
      <c r="TU395" s="35"/>
      <c r="TV395" s="35"/>
      <c r="TW395" s="35"/>
      <c r="TX395" s="35"/>
      <c r="TY395" s="35"/>
      <c r="TZ395" s="35"/>
      <c r="UA395" s="35"/>
      <c r="UB395" s="35"/>
      <c r="UC395" s="35"/>
      <c r="UD395" s="35"/>
      <c r="UE395" s="35"/>
      <c r="UF395" s="35"/>
      <c r="UG395" s="35"/>
      <c r="UH395" s="35"/>
      <c r="UI395" s="35"/>
      <c r="UJ395" s="35"/>
      <c r="UK395" s="35"/>
      <c r="UL395" s="35"/>
      <c r="UM395" s="35"/>
      <c r="UN395" s="35"/>
      <c r="UO395" s="35"/>
      <c r="UP395" s="35"/>
      <c r="UQ395" s="35"/>
      <c r="UR395" s="35"/>
      <c r="US395" s="35"/>
      <c r="UT395" s="35"/>
      <c r="UU395" s="35"/>
      <c r="UV395" s="35"/>
      <c r="UW395" s="35"/>
      <c r="UX395" s="35"/>
      <c r="UY395" s="35"/>
      <c r="UZ395" s="35"/>
      <c r="VA395" s="35"/>
      <c r="VB395" s="35"/>
      <c r="VC395" s="35"/>
      <c r="VD395" s="35"/>
      <c r="VE395" s="35"/>
      <c r="VF395" s="35"/>
      <c r="VG395" s="35"/>
      <c r="VH395" s="35"/>
      <c r="VI395" s="35"/>
      <c r="VJ395" s="35"/>
      <c r="VK395" s="35"/>
      <c r="VL395" s="35"/>
      <c r="VM395" s="35"/>
      <c r="VN395" s="35"/>
      <c r="VO395" s="35"/>
      <c r="VP395" s="35"/>
      <c r="VQ395" s="35"/>
      <c r="VR395" s="35"/>
      <c r="VS395" s="35"/>
      <c r="VT395" s="35"/>
      <c r="VU395" s="35"/>
      <c r="VV395" s="35"/>
      <c r="VW395" s="35"/>
      <c r="VX395" s="35"/>
      <c r="VY395" s="35"/>
      <c r="VZ395" s="35"/>
      <c r="WA395" s="35"/>
      <c r="WB395" s="35"/>
      <c r="WC395" s="35"/>
      <c r="WD395" s="35"/>
      <c r="WE395" s="35"/>
      <c r="WF395" s="35"/>
      <c r="WG395" s="35"/>
      <c r="WH395" s="35"/>
      <c r="WI395" s="35"/>
      <c r="WJ395" s="35"/>
      <c r="WK395" s="35"/>
      <c r="WL395" s="35"/>
      <c r="WM395" s="35"/>
      <c r="WN395" s="35"/>
      <c r="WO395" s="35"/>
      <c r="WP395" s="35"/>
      <c r="WQ395" s="35"/>
      <c r="WR395" s="35"/>
      <c r="WS395" s="35"/>
      <c r="WT395" s="35"/>
      <c r="WU395" s="35"/>
      <c r="WV395" s="35"/>
      <c r="WW395" s="35"/>
      <c r="WX395" s="35"/>
      <c r="WY395" s="35"/>
      <c r="WZ395" s="35"/>
      <c r="XA395" s="35"/>
      <c r="XB395" s="35"/>
      <c r="XC395" s="35"/>
      <c r="XD395" s="35"/>
      <c r="XE395" s="35"/>
      <c r="XF395" s="35"/>
      <c r="XG395" s="35"/>
      <c r="XH395" s="35"/>
      <c r="XI395" s="35"/>
      <c r="XJ395" s="35"/>
      <c r="XK395" s="35"/>
      <c r="XL395" s="35"/>
      <c r="XM395" s="35"/>
      <c r="XN395" s="35"/>
      <c r="XO395" s="35"/>
      <c r="XP395" s="35"/>
      <c r="XQ395" s="35"/>
      <c r="XR395" s="35"/>
      <c r="XS395" s="35"/>
      <c r="XT395" s="35"/>
      <c r="XU395" s="35"/>
      <c r="XV395" s="35"/>
      <c r="XW395" s="35"/>
      <c r="XX395" s="35"/>
      <c r="XY395" s="35"/>
      <c r="XZ395" s="35"/>
      <c r="YA395" s="35"/>
      <c r="YB395" s="35"/>
      <c r="YC395" s="35"/>
      <c r="YD395" s="35"/>
      <c r="YE395" s="35"/>
      <c r="YF395" s="35"/>
      <c r="YG395" s="35"/>
      <c r="YH395" s="35"/>
      <c r="YI395" s="35"/>
      <c r="YJ395" s="35"/>
      <c r="YK395" s="35"/>
      <c r="YL395" s="35"/>
      <c r="YM395" s="35"/>
      <c r="YN395" s="35"/>
      <c r="YO395" s="35"/>
      <c r="YP395" s="35"/>
      <c r="YQ395" s="35"/>
      <c r="YR395" s="35"/>
      <c r="YS395" s="35"/>
      <c r="YT395" s="35"/>
      <c r="YU395" s="35"/>
      <c r="YV395" s="35"/>
      <c r="YW395" s="35"/>
      <c r="YX395" s="35"/>
      <c r="YY395" s="35"/>
      <c r="YZ395" s="35"/>
      <c r="ZA395" s="35"/>
      <c r="ZB395" s="35"/>
      <c r="ZC395" s="35"/>
      <c r="ZD395" s="35"/>
      <c r="ZE395" s="35"/>
      <c r="ZF395" s="35"/>
      <c r="ZG395" s="35"/>
      <c r="ZH395" s="35"/>
      <c r="ZI395" s="35"/>
      <c r="ZJ395" s="35"/>
      <c r="ZK395" s="35"/>
      <c r="ZL395" s="35"/>
      <c r="ZM395" s="35"/>
      <c r="ZN395" s="35"/>
      <c r="ZO395" s="35"/>
      <c r="ZP395" s="35"/>
      <c r="ZQ395" s="35"/>
      <c r="ZR395" s="35"/>
      <c r="ZS395" s="35">
        <v>5</v>
      </c>
      <c r="ZT395" s="35"/>
      <c r="ZU395" s="35"/>
      <c r="ZV395" s="35"/>
      <c r="ZW395" s="35">
        <v>5</v>
      </c>
      <c r="ZX395" s="35"/>
      <c r="ZY395" s="35"/>
      <c r="ZZ395" s="35"/>
      <c r="AAA395" s="35"/>
      <c r="AAB395" s="35"/>
      <c r="AAC395" s="35"/>
      <c r="AAD395" s="35"/>
      <c r="AAE395" s="35"/>
      <c r="AAF395" s="35"/>
      <c r="AAG395" s="35"/>
      <c r="AAH395" s="35"/>
      <c r="AAI395" s="35"/>
      <c r="AAJ395" s="35"/>
      <c r="AAK395" s="35"/>
      <c r="AAL395" s="35"/>
      <c r="AAM395" s="35"/>
      <c r="AAN395" s="35"/>
      <c r="AAO395" s="35"/>
      <c r="AAP395" s="35"/>
      <c r="AAQ395" s="35"/>
      <c r="AAR395" s="35"/>
      <c r="AAS395" s="35"/>
      <c r="AAT395" s="35"/>
      <c r="AAU395" s="35"/>
      <c r="AAV395" s="35"/>
      <c r="AAW395" s="35"/>
      <c r="AAX395" s="35"/>
      <c r="AAY395" s="35"/>
      <c r="AAZ395" s="35"/>
      <c r="ABA395" s="35"/>
      <c r="ABB395" s="35"/>
      <c r="ABC395" s="35"/>
      <c r="ABD395" s="35"/>
      <c r="ABE395" s="35"/>
      <c r="ABF395" s="35"/>
      <c r="ABG395" s="35"/>
      <c r="ABH395" s="35"/>
      <c r="ABI395" s="35"/>
      <c r="ABJ395" s="35"/>
      <c r="ABK395" s="35"/>
      <c r="ABL395" s="35"/>
      <c r="ABM395" s="35"/>
      <c r="ABN395" s="35"/>
      <c r="ABO395" s="35"/>
      <c r="ABP395" s="35"/>
      <c r="ABQ395" s="35"/>
      <c r="ABR395" s="35"/>
      <c r="ABS395" s="35"/>
      <c r="ABT395" s="35"/>
      <c r="ABU395" s="35"/>
      <c r="ABV395" s="35"/>
      <c r="ABW395" s="35"/>
      <c r="ABX395" s="35"/>
      <c r="ABY395" s="35"/>
      <c r="ABZ395" s="35"/>
      <c r="ACA395" s="35"/>
      <c r="ACB395" s="35"/>
      <c r="ACC395" s="35"/>
      <c r="ACD395" s="35"/>
      <c r="ACE395" s="35"/>
      <c r="ACF395" s="35"/>
      <c r="ACG395" s="35"/>
      <c r="ACH395" s="35"/>
      <c r="ACI395" s="35"/>
      <c r="ACJ395" s="35"/>
      <c r="ACK395" s="35"/>
      <c r="ACL395" s="35"/>
      <c r="ACM395" s="35"/>
      <c r="ACN395" s="35"/>
      <c r="ACO395" s="35"/>
      <c r="ACP395" s="35"/>
      <c r="ACQ395" s="35">
        <v>3</v>
      </c>
      <c r="ACR395" s="35">
        <v>3</v>
      </c>
      <c r="ACS395" s="35"/>
      <c r="ACT395" s="35"/>
      <c r="ACU395" s="35"/>
      <c r="ACV395" s="35"/>
      <c r="ACW395" s="35"/>
      <c r="ACX395" s="35"/>
      <c r="ACY395" s="35"/>
      <c r="ACZ395" s="35"/>
      <c r="ADA395" s="35"/>
      <c r="ADB395" s="35"/>
      <c r="ADC395" s="35"/>
      <c r="ADD395" s="35"/>
      <c r="ADE395" s="35"/>
      <c r="ADF395" s="35"/>
      <c r="ADG395" s="35"/>
      <c r="ADH395" s="35"/>
      <c r="ADI395" s="35"/>
      <c r="ADJ395" s="35"/>
      <c r="ADK395" s="35"/>
      <c r="ADL395" s="35"/>
      <c r="ADM395" s="35"/>
      <c r="ADN395" s="35"/>
      <c r="ADO395" s="35"/>
      <c r="ADP395" s="35"/>
      <c r="ADQ395" s="35"/>
      <c r="ADR395" s="35"/>
      <c r="ADS395" s="35"/>
      <c r="ADT395" s="35"/>
      <c r="ADU395" s="35"/>
      <c r="ADV395" s="35"/>
      <c r="ADW395" s="35"/>
      <c r="ADX395" s="35"/>
      <c r="ADY395" s="26">
        <f t="shared" si="17"/>
        <v>0</v>
      </c>
      <c r="ADZ395" s="5"/>
      <c r="AEA395" s="7"/>
      <c r="AEB395" s="7"/>
      <c r="AEC395" s="7"/>
      <c r="AED395" s="7"/>
      <c r="AEE395" s="7"/>
      <c r="AEF395" s="7"/>
      <c r="AEG395" s="7"/>
      <c r="AEH395" s="7"/>
      <c r="AEI395" s="7"/>
      <c r="AEJ395" s="7"/>
      <c r="AEK395" s="7"/>
      <c r="AEL395" s="7"/>
      <c r="AEM395" s="7"/>
      <c r="AEN395" s="7"/>
      <c r="AEO395" s="7"/>
      <c r="AEP395" s="7"/>
      <c r="AEQ395" s="7"/>
      <c r="AER395" s="7"/>
      <c r="AES395" s="7"/>
      <c r="AET395" s="7"/>
      <c r="AEU395" s="7"/>
      <c r="AEV395" s="7"/>
      <c r="AEW395" s="7"/>
    </row>
    <row r="396" spans="1:829" x14ac:dyDescent="0.2">
      <c r="A396" s="38" t="s">
        <v>507</v>
      </c>
      <c r="B396" s="65">
        <f t="shared" si="16"/>
        <v>0</v>
      </c>
      <c r="C396" s="57">
        <v>1</v>
      </c>
      <c r="D396" s="60">
        <v>44704</v>
      </c>
      <c r="E396" s="67">
        <v>18.98</v>
      </c>
      <c r="F396" s="67">
        <f t="shared" si="13"/>
        <v>0</v>
      </c>
      <c r="G396" s="6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>
        <v>1</v>
      </c>
      <c r="AQ396" s="35"/>
      <c r="AR396" s="35"/>
      <c r="AS396" s="35"/>
      <c r="AT396" s="35"/>
      <c r="AU396" s="35"/>
      <c r="AV396" s="35"/>
      <c r="AW396" s="35"/>
      <c r="AX396" s="35"/>
      <c r="AY396" s="35"/>
      <c r="AZ396" s="35"/>
      <c r="BA396" s="35"/>
      <c r="BB396" s="35"/>
      <c r="BC396" s="35"/>
      <c r="BD396" s="35"/>
      <c r="BE396" s="15"/>
      <c r="BF396" s="15"/>
      <c r="BG396" s="136"/>
      <c r="BH396" s="35"/>
      <c r="BI396" s="35"/>
      <c r="BJ396" s="35"/>
      <c r="BK396" s="35"/>
      <c r="BL396" s="35"/>
      <c r="BM396" s="35"/>
      <c r="BN396" s="35"/>
      <c r="BO396" s="35"/>
      <c r="BP396" s="35"/>
      <c r="BQ396" s="35"/>
      <c r="BR396" s="35"/>
      <c r="BS396" s="35"/>
      <c r="BT396" s="35"/>
      <c r="BU396" s="35"/>
      <c r="BV396" s="35"/>
      <c r="BW396" s="35"/>
      <c r="BX396" s="35"/>
      <c r="BY396" s="35"/>
      <c r="BZ396" s="35"/>
      <c r="CA396" s="35"/>
      <c r="CB396" s="35"/>
      <c r="CC396" s="35"/>
      <c r="CD396" s="35"/>
      <c r="CE396" s="35"/>
      <c r="CF396" s="35"/>
      <c r="CG396" s="35"/>
      <c r="CH396" s="35"/>
      <c r="CI396" s="35"/>
      <c r="CJ396" s="35"/>
      <c r="CK396" s="35"/>
      <c r="CL396" s="35"/>
      <c r="CM396" s="35"/>
      <c r="CN396" s="35"/>
      <c r="CO396" s="35"/>
      <c r="CP396" s="35"/>
      <c r="CQ396" s="35"/>
      <c r="CR396" s="35"/>
      <c r="CS396" s="35"/>
      <c r="CT396" s="35"/>
      <c r="CU396" s="35"/>
      <c r="CV396" s="35"/>
      <c r="CW396" s="35"/>
      <c r="CX396" s="35"/>
      <c r="CY396" s="35"/>
      <c r="CZ396" s="35"/>
      <c r="DA396" s="35"/>
      <c r="DB396" s="35"/>
      <c r="DC396" s="35"/>
      <c r="DD396" s="35"/>
      <c r="DE396" s="35"/>
      <c r="DF396" s="35"/>
      <c r="DG396" s="35"/>
      <c r="DH396" s="35"/>
      <c r="DI396" s="35"/>
      <c r="DJ396" s="35"/>
      <c r="DK396" s="35"/>
      <c r="DL396" s="35"/>
      <c r="DM396" s="35"/>
      <c r="DN396" s="35"/>
      <c r="DO396" s="35"/>
      <c r="DP396" s="35"/>
      <c r="DQ396" s="35"/>
      <c r="DR396" s="35"/>
      <c r="DS396" s="35"/>
      <c r="DT396" s="35"/>
      <c r="DU396" s="35"/>
      <c r="DV396" s="35"/>
      <c r="DW396" s="35"/>
      <c r="DX396" s="35"/>
      <c r="DY396" s="35"/>
      <c r="DZ396" s="35"/>
      <c r="EA396" s="35"/>
      <c r="EB396" s="35"/>
      <c r="EC396" s="35"/>
      <c r="ED396" s="35"/>
      <c r="EE396" s="35"/>
      <c r="EF396" s="35"/>
      <c r="EG396" s="35"/>
      <c r="EH396" s="35"/>
      <c r="EI396" s="35"/>
      <c r="EJ396" s="35"/>
      <c r="EK396" s="35"/>
      <c r="EL396" s="35"/>
      <c r="EM396" s="35"/>
      <c r="EN396" s="35"/>
      <c r="EO396" s="35"/>
      <c r="EP396" s="35"/>
      <c r="EQ396" s="35"/>
      <c r="ER396" s="35"/>
      <c r="ES396" s="35"/>
      <c r="ET396" s="35"/>
      <c r="EU396" s="35"/>
      <c r="EV396" s="35"/>
      <c r="EW396" s="35"/>
      <c r="EX396" s="35"/>
      <c r="EY396" s="35"/>
      <c r="EZ396" s="35"/>
      <c r="FA396" s="35"/>
      <c r="FB396" s="35"/>
      <c r="FC396" s="35"/>
      <c r="FD396" s="35"/>
      <c r="FE396" s="35"/>
      <c r="FF396" s="35"/>
      <c r="FG396" s="35"/>
      <c r="FH396" s="35"/>
      <c r="FI396" s="35"/>
      <c r="FJ396" s="35"/>
      <c r="FK396" s="35"/>
      <c r="FL396" s="35"/>
      <c r="FM396" s="35"/>
      <c r="FN396" s="35"/>
      <c r="FO396" s="35"/>
      <c r="FP396" s="35"/>
      <c r="FQ396" s="35"/>
      <c r="FR396" s="35"/>
      <c r="FS396" s="35"/>
      <c r="FT396" s="35"/>
      <c r="FU396" s="35"/>
      <c r="FV396" s="35"/>
      <c r="FW396" s="35"/>
      <c r="FX396" s="35"/>
      <c r="FY396" s="35"/>
      <c r="FZ396" s="35"/>
      <c r="GA396" s="35"/>
      <c r="GB396" s="35"/>
      <c r="GC396" s="35"/>
      <c r="GD396" s="35"/>
      <c r="GE396" s="35"/>
      <c r="GF396" s="35"/>
      <c r="GG396" s="35"/>
      <c r="GH396" s="35"/>
      <c r="GI396" s="35"/>
      <c r="GJ396" s="35"/>
      <c r="GK396" s="35"/>
      <c r="GL396" s="35"/>
      <c r="GM396" s="35"/>
      <c r="GN396" s="35"/>
      <c r="GO396" s="35"/>
      <c r="GP396" s="35"/>
      <c r="GQ396" s="35"/>
      <c r="GR396" s="35"/>
      <c r="GS396" s="35"/>
      <c r="GT396" s="35"/>
      <c r="GU396" s="35"/>
      <c r="GV396" s="35"/>
      <c r="GW396" s="35"/>
      <c r="GX396" s="35"/>
      <c r="GY396" s="35"/>
      <c r="GZ396" s="35"/>
      <c r="HA396" s="35"/>
      <c r="HB396" s="35"/>
      <c r="HC396" s="35"/>
      <c r="HD396" s="35"/>
      <c r="HE396" s="35"/>
      <c r="HF396" s="35"/>
      <c r="HG396" s="35"/>
      <c r="HH396" s="35"/>
      <c r="HI396" s="35"/>
      <c r="HJ396" s="35"/>
      <c r="HK396" s="35"/>
      <c r="HL396" s="35"/>
      <c r="HM396" s="35"/>
      <c r="HN396" s="35"/>
      <c r="HO396" s="35"/>
      <c r="HP396" s="35"/>
      <c r="HQ396" s="35"/>
      <c r="HR396" s="35"/>
      <c r="HS396" s="35"/>
      <c r="HT396" s="35"/>
      <c r="HU396" s="35"/>
      <c r="HV396" s="35"/>
      <c r="HW396" s="35"/>
      <c r="HX396" s="35"/>
      <c r="HY396" s="35"/>
      <c r="HZ396" s="35"/>
      <c r="IA396" s="35"/>
      <c r="IB396" s="35"/>
      <c r="IC396" s="35"/>
      <c r="ID396" s="35"/>
      <c r="IE396" s="35"/>
      <c r="IF396" s="35"/>
      <c r="IG396" s="35"/>
      <c r="IH396" s="35"/>
      <c r="II396" s="35"/>
      <c r="IJ396" s="35"/>
      <c r="IK396" s="35"/>
      <c r="IL396" s="35"/>
      <c r="IM396" s="35"/>
      <c r="IN396" s="35"/>
      <c r="IO396" s="35"/>
      <c r="IP396" s="35"/>
      <c r="IQ396" s="35"/>
      <c r="IR396" s="35"/>
      <c r="IS396" s="35"/>
      <c r="IT396" s="35"/>
      <c r="IU396" s="35"/>
      <c r="IV396" s="35"/>
      <c r="IW396" s="35"/>
      <c r="IX396" s="35"/>
      <c r="IY396" s="35"/>
      <c r="IZ396" s="35"/>
      <c r="JA396" s="35"/>
      <c r="JB396" s="35"/>
      <c r="JC396" s="35"/>
      <c r="JD396" s="35"/>
      <c r="JE396" s="35"/>
      <c r="JF396" s="35"/>
      <c r="JG396" s="35"/>
      <c r="JH396" s="35"/>
      <c r="JI396" s="35"/>
      <c r="JJ396" s="35"/>
      <c r="JK396" s="35"/>
      <c r="JL396" s="35"/>
      <c r="JM396" s="35"/>
      <c r="JN396" s="35"/>
      <c r="JO396" s="35"/>
      <c r="JP396" s="35"/>
      <c r="JQ396" s="35"/>
      <c r="JR396" s="35">
        <v>1</v>
      </c>
      <c r="JS396" s="35"/>
      <c r="JT396" s="35"/>
      <c r="JU396" s="35"/>
      <c r="JV396" s="35"/>
      <c r="JW396" s="35"/>
      <c r="JX396" s="35"/>
      <c r="JY396" s="35"/>
      <c r="JZ396" s="35"/>
      <c r="KA396" s="35"/>
      <c r="KB396" s="35"/>
      <c r="KC396" s="35"/>
      <c r="KD396" s="35"/>
      <c r="KE396" s="35"/>
      <c r="KF396" s="35"/>
      <c r="KG396" s="35"/>
      <c r="KH396" s="35"/>
      <c r="KI396" s="35"/>
      <c r="KJ396" s="35"/>
      <c r="KK396" s="35"/>
      <c r="KL396" s="35"/>
      <c r="KM396" s="35"/>
      <c r="KN396" s="35"/>
      <c r="KO396" s="35"/>
      <c r="KP396" s="35"/>
      <c r="KQ396" s="35"/>
      <c r="KR396" s="35"/>
      <c r="KS396" s="35"/>
      <c r="KT396" s="35"/>
      <c r="KU396" s="35"/>
      <c r="KV396" s="35"/>
      <c r="KW396" s="35"/>
      <c r="KX396" s="35"/>
      <c r="KY396" s="35"/>
      <c r="KZ396" s="35"/>
      <c r="LA396" s="35"/>
      <c r="LB396" s="35"/>
      <c r="LC396" s="35"/>
      <c r="LD396" s="35"/>
      <c r="LE396" s="35"/>
      <c r="LF396" s="35"/>
      <c r="LG396" s="35"/>
      <c r="LH396" s="35"/>
      <c r="LI396" s="35"/>
      <c r="LJ396" s="35"/>
      <c r="LK396" s="35"/>
      <c r="LL396" s="35"/>
      <c r="LM396" s="35"/>
      <c r="LN396" s="35"/>
      <c r="LO396" s="35"/>
      <c r="LP396" s="35"/>
      <c r="LQ396" s="35"/>
      <c r="LR396" s="35"/>
      <c r="LS396" s="35"/>
      <c r="LT396" s="35"/>
      <c r="LU396" s="35"/>
      <c r="LV396" s="35"/>
      <c r="LW396" s="35"/>
      <c r="LX396" s="35"/>
      <c r="LY396" s="35"/>
      <c r="LZ396" s="35"/>
      <c r="MA396" s="35"/>
      <c r="MB396" s="35"/>
      <c r="MC396" s="35"/>
      <c r="MD396" s="35"/>
      <c r="ME396" s="35"/>
      <c r="MF396" s="35"/>
      <c r="MG396" s="35"/>
      <c r="MH396" s="35"/>
      <c r="MI396" s="35"/>
      <c r="MJ396" s="35"/>
      <c r="MK396" s="35"/>
      <c r="ML396" s="35"/>
      <c r="MM396" s="35"/>
      <c r="MN396" s="35"/>
      <c r="MO396" s="35"/>
      <c r="MP396" s="35"/>
      <c r="MQ396" s="35"/>
      <c r="MR396" s="35"/>
      <c r="MS396" s="35"/>
      <c r="MT396" s="35"/>
      <c r="MU396" s="35"/>
      <c r="MV396" s="35"/>
      <c r="MW396" s="35"/>
      <c r="MX396" s="35"/>
      <c r="MY396" s="35"/>
      <c r="MZ396" s="35"/>
      <c r="NA396" s="35"/>
      <c r="NB396" s="35"/>
      <c r="NC396" s="35"/>
      <c r="ND396" s="35"/>
      <c r="NE396" s="35"/>
      <c r="NF396" s="35"/>
      <c r="NG396" s="35"/>
      <c r="NH396" s="35"/>
      <c r="NI396" s="35"/>
      <c r="NJ396" s="35"/>
      <c r="NK396" s="35"/>
      <c r="NL396" s="35"/>
      <c r="NM396" s="35"/>
      <c r="NN396" s="35"/>
      <c r="NO396" s="35"/>
      <c r="NP396" s="35"/>
      <c r="NQ396" s="35"/>
      <c r="NR396" s="35"/>
      <c r="NS396" s="35"/>
      <c r="NT396" s="35"/>
      <c r="NU396" s="35"/>
      <c r="NV396" s="35"/>
      <c r="NW396" s="35"/>
      <c r="NX396" s="35"/>
      <c r="NY396" s="35"/>
      <c r="NZ396" s="35"/>
      <c r="OA396" s="35"/>
      <c r="OB396" s="35"/>
      <c r="OC396" s="35"/>
      <c r="OD396" s="35"/>
      <c r="OE396" s="35"/>
      <c r="OF396" s="35"/>
      <c r="OG396" s="35"/>
      <c r="OH396" s="35"/>
      <c r="OI396" s="35"/>
      <c r="OJ396" s="35"/>
      <c r="OK396" s="35"/>
      <c r="OL396" s="35"/>
      <c r="OM396" s="35"/>
      <c r="ON396" s="35"/>
      <c r="OO396" s="35"/>
      <c r="OP396" s="35"/>
      <c r="OQ396" s="35"/>
      <c r="OR396" s="35"/>
      <c r="OS396" s="35"/>
      <c r="OT396" s="35"/>
      <c r="OU396" s="35"/>
      <c r="OV396" s="35"/>
      <c r="OW396" s="35"/>
      <c r="OX396" s="35"/>
      <c r="OY396" s="35"/>
      <c r="OZ396" s="35"/>
      <c r="PA396" s="35"/>
      <c r="PB396" s="35"/>
      <c r="PC396" s="35"/>
      <c r="PD396" s="35"/>
      <c r="PE396" s="35"/>
      <c r="PF396" s="35"/>
      <c r="PG396" s="35"/>
      <c r="PH396" s="35"/>
      <c r="PI396" s="35"/>
      <c r="PJ396" s="35"/>
      <c r="PK396" s="35"/>
      <c r="PL396" s="35"/>
      <c r="PM396" s="35"/>
      <c r="PN396" s="35"/>
      <c r="PO396" s="35"/>
      <c r="PP396" s="35"/>
      <c r="PQ396" s="35"/>
      <c r="PR396" s="35"/>
      <c r="PS396" s="35"/>
      <c r="PT396" s="35"/>
      <c r="PU396" s="35"/>
      <c r="PV396" s="35"/>
      <c r="PW396" s="35"/>
      <c r="PX396" s="35"/>
      <c r="PY396" s="35"/>
      <c r="PZ396" s="35"/>
      <c r="QA396" s="35"/>
      <c r="QB396" s="35"/>
      <c r="QC396" s="35"/>
      <c r="QD396" s="35"/>
      <c r="QE396" s="35"/>
      <c r="QF396" s="35"/>
      <c r="QG396" s="35"/>
      <c r="QH396" s="35"/>
      <c r="QI396" s="35"/>
      <c r="QJ396" s="35"/>
      <c r="QK396" s="35"/>
      <c r="QL396" s="35"/>
      <c r="QM396" s="35"/>
      <c r="QN396" s="35"/>
      <c r="QO396" s="35"/>
      <c r="QP396" s="35"/>
      <c r="QQ396" s="35"/>
      <c r="QR396" s="35"/>
      <c r="QS396" s="35"/>
      <c r="QT396" s="35"/>
      <c r="QU396" s="35"/>
      <c r="QV396" s="35"/>
      <c r="QW396" s="35"/>
      <c r="QX396" s="35"/>
      <c r="QY396" s="35"/>
      <c r="QZ396" s="35"/>
      <c r="RA396" s="35"/>
      <c r="RB396" s="35"/>
      <c r="RC396" s="35"/>
      <c r="RD396" s="35"/>
      <c r="RE396" s="35"/>
      <c r="RF396" s="35"/>
      <c r="RG396" s="35"/>
      <c r="RH396" s="35"/>
      <c r="RI396" s="35"/>
      <c r="RJ396" s="35"/>
      <c r="RK396" s="35"/>
      <c r="RL396" s="35"/>
      <c r="RM396" s="35"/>
      <c r="RN396" s="35"/>
      <c r="RO396" s="35"/>
      <c r="RP396" s="35"/>
      <c r="RQ396" s="35"/>
      <c r="RR396" s="35"/>
      <c r="RS396" s="35"/>
      <c r="RT396" s="35"/>
      <c r="RU396" s="35"/>
      <c r="RV396" s="35"/>
      <c r="RW396" s="35"/>
      <c r="RX396" s="35"/>
      <c r="RY396" s="35"/>
      <c r="RZ396" s="35"/>
      <c r="SA396" s="35"/>
      <c r="SB396" s="35"/>
      <c r="SC396" s="35"/>
      <c r="SD396" s="35"/>
      <c r="SE396" s="35"/>
      <c r="SF396" s="35"/>
      <c r="SG396" s="35"/>
      <c r="SH396" s="35"/>
      <c r="SI396" s="35"/>
      <c r="SJ396" s="35"/>
      <c r="SK396" s="35"/>
      <c r="SL396" s="35"/>
      <c r="SM396" s="35"/>
      <c r="SN396" s="35">
        <v>1</v>
      </c>
      <c r="SO396" s="35"/>
      <c r="SP396" s="35"/>
      <c r="SQ396" s="35"/>
      <c r="SR396" s="35"/>
      <c r="SS396" s="35"/>
      <c r="ST396" s="35"/>
      <c r="SU396" s="35"/>
      <c r="SV396" s="35"/>
      <c r="SW396" s="35"/>
      <c r="SX396" s="35"/>
      <c r="SY396" s="35"/>
      <c r="SZ396" s="35"/>
      <c r="TA396" s="35"/>
      <c r="TB396" s="35"/>
      <c r="TC396" s="35"/>
      <c r="TD396" s="35"/>
      <c r="TE396" s="35"/>
      <c r="TF396" s="35"/>
      <c r="TG396" s="35"/>
      <c r="TH396" s="35"/>
      <c r="TI396" s="35"/>
      <c r="TJ396" s="35"/>
      <c r="TK396" s="35"/>
      <c r="TL396" s="35"/>
      <c r="TM396" s="35"/>
      <c r="TN396" s="35"/>
      <c r="TO396" s="35"/>
      <c r="TP396" s="35"/>
      <c r="TQ396" s="35"/>
      <c r="TR396" s="35"/>
      <c r="TS396" s="35"/>
      <c r="TT396" s="35"/>
      <c r="TU396" s="35"/>
      <c r="TV396" s="35"/>
      <c r="TW396" s="35"/>
      <c r="TX396" s="35"/>
      <c r="TY396" s="35"/>
      <c r="TZ396" s="35"/>
      <c r="UA396" s="35"/>
      <c r="UB396" s="35"/>
      <c r="UC396" s="35"/>
      <c r="UD396" s="35"/>
      <c r="UE396" s="35"/>
      <c r="UF396" s="35"/>
      <c r="UG396" s="35"/>
      <c r="UH396" s="35"/>
      <c r="UI396" s="35"/>
      <c r="UJ396" s="35"/>
      <c r="UK396" s="35"/>
      <c r="UL396" s="35"/>
      <c r="UM396" s="35"/>
      <c r="UN396" s="35"/>
      <c r="UO396" s="35"/>
      <c r="UP396" s="35"/>
      <c r="UQ396" s="35"/>
      <c r="UR396" s="35"/>
      <c r="US396" s="35"/>
      <c r="UT396" s="35"/>
      <c r="UU396" s="35"/>
      <c r="UV396" s="35"/>
      <c r="UW396" s="35"/>
      <c r="UX396" s="35"/>
      <c r="UY396" s="35"/>
      <c r="UZ396" s="35"/>
      <c r="VA396" s="35"/>
      <c r="VB396" s="35"/>
      <c r="VC396" s="35"/>
      <c r="VD396" s="35"/>
      <c r="VE396" s="35"/>
      <c r="VF396" s="35"/>
      <c r="VG396" s="35"/>
      <c r="VH396" s="35"/>
      <c r="VI396" s="35"/>
      <c r="VJ396" s="35"/>
      <c r="VK396" s="35"/>
      <c r="VL396" s="35"/>
      <c r="VM396" s="35"/>
      <c r="VN396" s="35"/>
      <c r="VO396" s="35"/>
      <c r="VP396" s="35"/>
      <c r="VQ396" s="35"/>
      <c r="VR396" s="35"/>
      <c r="VS396" s="35"/>
      <c r="VT396" s="35"/>
      <c r="VU396" s="35"/>
      <c r="VV396" s="35"/>
      <c r="VW396" s="35"/>
      <c r="VX396" s="35"/>
      <c r="VY396" s="35"/>
      <c r="VZ396" s="35"/>
      <c r="WA396" s="35"/>
      <c r="WB396" s="35"/>
      <c r="WC396" s="35"/>
      <c r="WD396" s="35">
        <v>1</v>
      </c>
      <c r="WE396" s="35"/>
      <c r="WF396" s="35"/>
      <c r="WG396" s="35"/>
      <c r="WH396" s="35"/>
      <c r="WI396" s="35"/>
      <c r="WJ396" s="35"/>
      <c r="WK396" s="35"/>
      <c r="WL396" s="35"/>
      <c r="WM396" s="35"/>
      <c r="WN396" s="35"/>
      <c r="WO396" s="35"/>
      <c r="WP396" s="35"/>
      <c r="WQ396" s="35"/>
      <c r="WR396" s="35"/>
      <c r="WS396" s="35"/>
      <c r="WT396" s="35"/>
      <c r="WU396" s="35"/>
      <c r="WV396" s="35"/>
      <c r="WW396" s="35"/>
      <c r="WX396" s="35"/>
      <c r="WY396" s="35"/>
      <c r="WZ396" s="35"/>
      <c r="XA396" s="35"/>
      <c r="XB396" s="35"/>
      <c r="XC396" s="35"/>
      <c r="XD396" s="35"/>
      <c r="XE396" s="35"/>
      <c r="XF396" s="35"/>
      <c r="XG396" s="35"/>
      <c r="XH396" s="35"/>
      <c r="XI396" s="35"/>
      <c r="XJ396" s="35"/>
      <c r="XK396" s="35"/>
      <c r="XL396" s="35"/>
      <c r="XM396" s="35"/>
      <c r="XN396" s="35"/>
      <c r="XO396" s="35"/>
      <c r="XP396" s="35"/>
      <c r="XQ396" s="35"/>
      <c r="XR396" s="35"/>
      <c r="XS396" s="35"/>
      <c r="XT396" s="35"/>
      <c r="XU396" s="35"/>
      <c r="XV396" s="35"/>
      <c r="XW396" s="35"/>
      <c r="XX396" s="35"/>
      <c r="XY396" s="35"/>
      <c r="XZ396" s="35"/>
      <c r="YA396" s="35"/>
      <c r="YB396" s="35"/>
      <c r="YC396" s="35"/>
      <c r="YD396" s="35"/>
      <c r="YE396" s="35"/>
      <c r="YF396" s="35"/>
      <c r="YG396" s="35"/>
      <c r="YH396" s="35"/>
      <c r="YI396" s="35"/>
      <c r="YJ396" s="35"/>
      <c r="YK396" s="35"/>
      <c r="YL396" s="35"/>
      <c r="YM396" s="35"/>
      <c r="YN396" s="35"/>
      <c r="YO396" s="35"/>
      <c r="YP396" s="35"/>
      <c r="YQ396" s="35"/>
      <c r="YR396" s="35"/>
      <c r="YS396" s="35"/>
      <c r="YT396" s="35"/>
      <c r="YU396" s="35"/>
      <c r="YV396" s="35"/>
      <c r="YW396" s="35"/>
      <c r="YX396" s="35"/>
      <c r="YY396" s="35"/>
      <c r="YZ396" s="35"/>
      <c r="ZA396" s="35"/>
      <c r="ZB396" s="35"/>
      <c r="ZC396" s="35"/>
      <c r="ZD396" s="35"/>
      <c r="ZE396" s="35"/>
      <c r="ZF396" s="35"/>
      <c r="ZG396" s="35"/>
      <c r="ZH396" s="35"/>
      <c r="ZI396" s="35"/>
      <c r="ZJ396" s="35"/>
      <c r="ZK396" s="35"/>
      <c r="ZL396" s="35"/>
      <c r="ZM396" s="35"/>
      <c r="ZN396" s="35"/>
      <c r="ZO396" s="35"/>
      <c r="ZP396" s="35"/>
      <c r="ZQ396" s="35"/>
      <c r="ZR396" s="35"/>
      <c r="ZS396" s="35"/>
      <c r="ZT396" s="35"/>
      <c r="ZU396" s="35"/>
      <c r="ZV396" s="35"/>
      <c r="ZW396" s="35"/>
      <c r="ZX396" s="35"/>
      <c r="ZY396" s="35"/>
      <c r="ZZ396" s="35"/>
      <c r="AAA396" s="35"/>
      <c r="AAB396" s="35"/>
      <c r="AAC396" s="35"/>
      <c r="AAD396" s="35"/>
      <c r="AAE396" s="35"/>
      <c r="AAF396" s="35"/>
      <c r="AAG396" s="35"/>
      <c r="AAH396" s="35"/>
      <c r="AAI396" s="35"/>
      <c r="AAJ396" s="35"/>
      <c r="AAK396" s="35"/>
      <c r="AAL396" s="35"/>
      <c r="AAM396" s="35"/>
      <c r="AAN396" s="35"/>
      <c r="AAO396" s="35"/>
      <c r="AAP396" s="35"/>
      <c r="AAQ396" s="35"/>
      <c r="AAR396" s="35"/>
      <c r="AAS396" s="35"/>
      <c r="AAT396" s="35"/>
      <c r="AAU396" s="35"/>
      <c r="AAV396" s="35"/>
      <c r="AAW396" s="35"/>
      <c r="AAX396" s="35"/>
      <c r="AAY396" s="35"/>
      <c r="AAZ396" s="35"/>
      <c r="ABA396" s="35"/>
      <c r="ABB396" s="35"/>
      <c r="ABC396" s="35"/>
      <c r="ABD396" s="35"/>
      <c r="ABE396" s="35"/>
      <c r="ABF396" s="35"/>
      <c r="ABG396" s="35"/>
      <c r="ABH396" s="35"/>
      <c r="ABI396" s="35"/>
      <c r="ABJ396" s="35"/>
      <c r="ABK396" s="35"/>
      <c r="ABL396" s="35"/>
      <c r="ABM396" s="35"/>
      <c r="ABN396" s="35"/>
      <c r="ABO396" s="35"/>
      <c r="ABP396" s="35"/>
      <c r="ABQ396" s="35"/>
      <c r="ABR396" s="35"/>
      <c r="ABS396" s="35"/>
      <c r="ABT396" s="35"/>
      <c r="ABU396" s="35"/>
      <c r="ABV396" s="35"/>
      <c r="ABW396" s="35"/>
      <c r="ABX396" s="35"/>
      <c r="ABY396" s="35"/>
      <c r="ABZ396" s="35"/>
      <c r="ACA396" s="35"/>
      <c r="ACB396" s="35"/>
      <c r="ACC396" s="35"/>
      <c r="ACD396" s="35"/>
      <c r="ACE396" s="35"/>
      <c r="ACF396" s="35"/>
      <c r="ACG396" s="35"/>
      <c r="ACH396" s="35"/>
      <c r="ACI396" s="35"/>
      <c r="ACJ396" s="35"/>
      <c r="ACK396" s="35"/>
      <c r="ACL396" s="35"/>
      <c r="ACM396" s="35"/>
      <c r="ACN396" s="35"/>
      <c r="ACO396" s="35"/>
      <c r="ACP396" s="35"/>
      <c r="ACQ396" s="35"/>
      <c r="ACR396" s="35"/>
      <c r="ACS396" s="35"/>
      <c r="ACT396" s="35"/>
      <c r="ACU396" s="35"/>
      <c r="ACV396" s="35"/>
      <c r="ACW396" s="35"/>
      <c r="ACX396" s="35"/>
      <c r="ACY396" s="35"/>
      <c r="ACZ396" s="35"/>
      <c r="ADA396" s="35"/>
      <c r="ADB396" s="35"/>
      <c r="ADC396" s="35"/>
      <c r="ADD396" s="35"/>
      <c r="ADE396" s="35"/>
      <c r="ADF396" s="35"/>
      <c r="ADG396" s="35"/>
      <c r="ADH396" s="35"/>
      <c r="ADI396" s="35"/>
      <c r="ADJ396" s="35"/>
      <c r="ADK396" s="35"/>
      <c r="ADL396" s="35"/>
      <c r="ADM396" s="35"/>
      <c r="ADN396" s="35"/>
      <c r="ADO396" s="35"/>
      <c r="ADP396" s="35"/>
      <c r="ADQ396" s="35"/>
      <c r="ADR396" s="35"/>
      <c r="ADS396" s="35"/>
      <c r="ADT396" s="35"/>
      <c r="ADU396" s="35"/>
      <c r="ADV396" s="35"/>
      <c r="ADW396" s="35"/>
      <c r="ADX396" s="35"/>
      <c r="ADY396" s="26">
        <f t="shared" si="17"/>
        <v>0</v>
      </c>
      <c r="ADZ396" s="5"/>
      <c r="AEA396" s="7"/>
      <c r="AEB396" s="7"/>
      <c r="AEC396" s="7"/>
      <c r="AED396" s="7"/>
      <c r="AEE396" s="7"/>
      <c r="AEF396" s="7"/>
      <c r="AEG396" s="7"/>
      <c r="AEH396" s="7"/>
      <c r="AEI396" s="7"/>
      <c r="AEJ396" s="7"/>
      <c r="AEK396" s="7"/>
      <c r="AEL396" s="7"/>
      <c r="AEM396" s="7"/>
      <c r="AEN396" s="7"/>
      <c r="AEO396" s="7"/>
      <c r="AEP396" s="7"/>
      <c r="AEQ396" s="7"/>
      <c r="AER396" s="7"/>
      <c r="AES396" s="7"/>
      <c r="AET396" s="7"/>
      <c r="AEU396" s="7"/>
      <c r="AEV396" s="7"/>
      <c r="AEW396" s="7"/>
    </row>
    <row r="397" spans="1:829" x14ac:dyDescent="0.2">
      <c r="A397" s="38" t="s">
        <v>589</v>
      </c>
      <c r="B397" s="65">
        <f t="shared" si="16"/>
        <v>0</v>
      </c>
      <c r="C397" s="57">
        <v>1</v>
      </c>
      <c r="D397" s="60">
        <v>44781</v>
      </c>
      <c r="E397" s="67">
        <v>42.13</v>
      </c>
      <c r="F397" s="67">
        <f t="shared" si="13"/>
        <v>0</v>
      </c>
      <c r="G397" s="6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  <c r="AU397" s="35"/>
      <c r="AV397" s="35"/>
      <c r="AW397" s="35"/>
      <c r="AX397" s="35"/>
      <c r="AY397" s="35"/>
      <c r="AZ397" s="35"/>
      <c r="BA397" s="35"/>
      <c r="BB397" s="35"/>
      <c r="BC397" s="35"/>
      <c r="BD397" s="35"/>
      <c r="BE397" s="15"/>
      <c r="BF397" s="15"/>
      <c r="BG397" s="136"/>
      <c r="BH397" s="35"/>
      <c r="BI397" s="35"/>
      <c r="BJ397" s="35"/>
      <c r="BK397" s="35"/>
      <c r="BL397" s="35"/>
      <c r="BM397" s="35"/>
      <c r="BN397" s="35"/>
      <c r="BO397" s="35"/>
      <c r="BP397" s="35"/>
      <c r="BQ397" s="35"/>
      <c r="BR397" s="35"/>
      <c r="BS397" s="35"/>
      <c r="BT397" s="35"/>
      <c r="BU397" s="35"/>
      <c r="BV397" s="35"/>
      <c r="BW397" s="35"/>
      <c r="BX397" s="35"/>
      <c r="BY397" s="35"/>
      <c r="BZ397" s="35"/>
      <c r="CA397" s="35"/>
      <c r="CB397" s="35"/>
      <c r="CC397" s="35"/>
      <c r="CD397" s="35"/>
      <c r="CE397" s="35"/>
      <c r="CF397" s="35"/>
      <c r="CG397" s="35"/>
      <c r="CH397" s="35"/>
      <c r="CI397" s="35"/>
      <c r="CJ397" s="35"/>
      <c r="CK397" s="35"/>
      <c r="CL397" s="35"/>
      <c r="CM397" s="35"/>
      <c r="CN397" s="35"/>
      <c r="CO397" s="35"/>
      <c r="CP397" s="35"/>
      <c r="CQ397" s="35"/>
      <c r="CR397" s="35"/>
      <c r="CS397" s="35"/>
      <c r="CT397" s="35"/>
      <c r="CU397" s="35"/>
      <c r="CV397" s="35"/>
      <c r="CW397" s="35"/>
      <c r="CX397" s="35"/>
      <c r="CY397" s="35"/>
      <c r="CZ397" s="35"/>
      <c r="DA397" s="35"/>
      <c r="DB397" s="35"/>
      <c r="DC397" s="35"/>
      <c r="DD397" s="35"/>
      <c r="DE397" s="35"/>
      <c r="DF397" s="35"/>
      <c r="DG397" s="35"/>
      <c r="DH397" s="35"/>
      <c r="DI397" s="35"/>
      <c r="DJ397" s="35"/>
      <c r="DK397" s="35"/>
      <c r="DL397" s="35"/>
      <c r="DM397" s="35"/>
      <c r="DN397" s="35"/>
      <c r="DO397" s="35"/>
      <c r="DP397" s="35"/>
      <c r="DQ397" s="35"/>
      <c r="DR397" s="35"/>
      <c r="DS397" s="35"/>
      <c r="DT397" s="35"/>
      <c r="DU397" s="35"/>
      <c r="DV397" s="35"/>
      <c r="DW397" s="35"/>
      <c r="DX397" s="35"/>
      <c r="DY397" s="35"/>
      <c r="DZ397" s="35"/>
      <c r="EA397" s="35"/>
      <c r="EB397" s="35"/>
      <c r="EC397" s="35"/>
      <c r="ED397" s="35"/>
      <c r="EE397" s="35"/>
      <c r="EF397" s="35"/>
      <c r="EG397" s="35"/>
      <c r="EH397" s="35"/>
      <c r="EI397" s="35"/>
      <c r="EJ397" s="35"/>
      <c r="EK397" s="35"/>
      <c r="EL397" s="35"/>
      <c r="EM397" s="35"/>
      <c r="EN397" s="35"/>
      <c r="EO397" s="35"/>
      <c r="EP397" s="35"/>
      <c r="EQ397" s="35"/>
      <c r="ER397" s="35"/>
      <c r="ES397" s="35"/>
      <c r="ET397" s="35"/>
      <c r="EU397" s="35"/>
      <c r="EV397" s="35"/>
      <c r="EW397" s="35"/>
      <c r="EX397" s="35"/>
      <c r="EY397" s="35"/>
      <c r="EZ397" s="35"/>
      <c r="FA397" s="35"/>
      <c r="FB397" s="35"/>
      <c r="FC397" s="35"/>
      <c r="FD397" s="35"/>
      <c r="FE397" s="35"/>
      <c r="FF397" s="35"/>
      <c r="FG397" s="35"/>
      <c r="FH397" s="35"/>
      <c r="FI397" s="35"/>
      <c r="FJ397" s="35"/>
      <c r="FK397" s="35"/>
      <c r="FL397" s="35"/>
      <c r="FM397" s="35"/>
      <c r="FN397" s="35"/>
      <c r="FO397" s="35"/>
      <c r="FP397" s="35"/>
      <c r="FQ397" s="35"/>
      <c r="FR397" s="35"/>
      <c r="FS397" s="35"/>
      <c r="FT397" s="35"/>
      <c r="FU397" s="35"/>
      <c r="FV397" s="35"/>
      <c r="FW397" s="35"/>
      <c r="FX397" s="35"/>
      <c r="FY397" s="35"/>
      <c r="FZ397" s="35"/>
      <c r="GA397" s="35"/>
      <c r="GB397" s="35"/>
      <c r="GC397" s="35"/>
      <c r="GD397" s="35"/>
      <c r="GE397" s="35"/>
      <c r="GF397" s="35"/>
      <c r="GG397" s="35"/>
      <c r="GH397" s="35"/>
      <c r="GI397" s="35"/>
      <c r="GJ397" s="35"/>
      <c r="GK397" s="35"/>
      <c r="GL397" s="35"/>
      <c r="GM397" s="35"/>
      <c r="GN397" s="35"/>
      <c r="GO397" s="35"/>
      <c r="GP397" s="35"/>
      <c r="GQ397" s="35"/>
      <c r="GR397" s="35"/>
      <c r="GS397" s="35"/>
      <c r="GT397" s="35"/>
      <c r="GU397" s="35"/>
      <c r="GV397" s="35"/>
      <c r="GW397" s="35"/>
      <c r="GX397" s="35"/>
      <c r="GY397" s="35"/>
      <c r="GZ397" s="35"/>
      <c r="HA397" s="35"/>
      <c r="HB397" s="35"/>
      <c r="HC397" s="35"/>
      <c r="HD397" s="35"/>
      <c r="HE397" s="35"/>
      <c r="HF397" s="35"/>
      <c r="HG397" s="35"/>
      <c r="HH397" s="35"/>
      <c r="HI397" s="35"/>
      <c r="HJ397" s="35"/>
      <c r="HK397" s="35"/>
      <c r="HL397" s="35"/>
      <c r="HM397" s="35"/>
      <c r="HN397" s="35"/>
      <c r="HO397" s="35"/>
      <c r="HP397" s="35"/>
      <c r="HQ397" s="35"/>
      <c r="HR397" s="35"/>
      <c r="HS397" s="35"/>
      <c r="HT397" s="35"/>
      <c r="HU397" s="35"/>
      <c r="HV397" s="35"/>
      <c r="HW397" s="35"/>
      <c r="HX397" s="35"/>
      <c r="HY397" s="35"/>
      <c r="HZ397" s="35"/>
      <c r="IA397" s="35"/>
      <c r="IB397" s="35"/>
      <c r="IC397" s="35"/>
      <c r="ID397" s="35"/>
      <c r="IE397" s="35"/>
      <c r="IF397" s="35"/>
      <c r="IG397" s="35"/>
      <c r="IH397" s="35"/>
      <c r="II397" s="35"/>
      <c r="IJ397" s="35"/>
      <c r="IK397" s="35"/>
      <c r="IL397" s="35"/>
      <c r="IM397" s="35"/>
      <c r="IN397" s="35"/>
      <c r="IO397" s="35"/>
      <c r="IP397" s="35"/>
      <c r="IQ397" s="35"/>
      <c r="IR397" s="35"/>
      <c r="IS397" s="35"/>
      <c r="IT397" s="35"/>
      <c r="IU397" s="35"/>
      <c r="IV397" s="35"/>
      <c r="IW397" s="35"/>
      <c r="IX397" s="35"/>
      <c r="IY397" s="35"/>
      <c r="IZ397" s="35"/>
      <c r="JA397" s="35"/>
      <c r="JB397" s="35"/>
      <c r="JC397" s="35"/>
      <c r="JD397" s="35"/>
      <c r="JE397" s="35"/>
      <c r="JF397" s="35"/>
      <c r="JG397" s="35"/>
      <c r="JH397" s="35"/>
      <c r="JI397" s="35"/>
      <c r="JJ397" s="35"/>
      <c r="JK397" s="35"/>
      <c r="JL397" s="35"/>
      <c r="JM397" s="35"/>
      <c r="JN397" s="35"/>
      <c r="JO397" s="35"/>
      <c r="JP397" s="35"/>
      <c r="JQ397" s="35"/>
      <c r="JR397" s="35"/>
      <c r="JS397" s="35"/>
      <c r="JT397" s="35"/>
      <c r="JU397" s="35"/>
      <c r="JV397" s="35"/>
      <c r="JW397" s="35"/>
      <c r="JX397" s="35"/>
      <c r="JY397" s="35"/>
      <c r="JZ397" s="35"/>
      <c r="KA397" s="35"/>
      <c r="KB397" s="35"/>
      <c r="KC397" s="35"/>
      <c r="KD397" s="35"/>
      <c r="KE397" s="35"/>
      <c r="KF397" s="35"/>
      <c r="KG397" s="35"/>
      <c r="KH397" s="35"/>
      <c r="KI397" s="35"/>
      <c r="KJ397" s="35"/>
      <c r="KK397" s="35"/>
      <c r="KL397" s="35"/>
      <c r="KM397" s="35"/>
      <c r="KN397" s="35"/>
      <c r="KO397" s="35"/>
      <c r="KP397" s="35"/>
      <c r="KQ397" s="35"/>
      <c r="KR397" s="35"/>
      <c r="KS397" s="35"/>
      <c r="KT397" s="35"/>
      <c r="KU397" s="35"/>
      <c r="KV397" s="35"/>
      <c r="KW397" s="35"/>
      <c r="KX397" s="35"/>
      <c r="KY397" s="35"/>
      <c r="KZ397" s="35"/>
      <c r="LA397" s="35"/>
      <c r="LB397" s="35"/>
      <c r="LC397" s="35"/>
      <c r="LD397" s="35"/>
      <c r="LE397" s="35"/>
      <c r="LF397" s="35"/>
      <c r="LG397" s="35"/>
      <c r="LH397" s="35"/>
      <c r="LI397" s="35"/>
      <c r="LJ397" s="35"/>
      <c r="LK397" s="35"/>
      <c r="LL397" s="35"/>
      <c r="LM397" s="35"/>
      <c r="LN397" s="35"/>
      <c r="LO397" s="35"/>
      <c r="LP397" s="35"/>
      <c r="LQ397" s="35"/>
      <c r="LR397" s="35"/>
      <c r="LS397" s="35"/>
      <c r="LT397" s="35"/>
      <c r="LU397" s="35"/>
      <c r="LV397" s="35"/>
      <c r="LW397" s="35"/>
      <c r="LX397" s="35"/>
      <c r="LY397" s="35"/>
      <c r="LZ397" s="35"/>
      <c r="MA397" s="35"/>
      <c r="MB397" s="35"/>
      <c r="MC397" s="35"/>
      <c r="MD397" s="35"/>
      <c r="ME397" s="35"/>
      <c r="MF397" s="35"/>
      <c r="MG397" s="35"/>
      <c r="MH397" s="35"/>
      <c r="MI397" s="35"/>
      <c r="MJ397" s="35"/>
      <c r="MK397" s="35"/>
      <c r="ML397" s="35"/>
      <c r="MM397" s="35"/>
      <c r="MN397" s="35"/>
      <c r="MO397" s="35"/>
      <c r="MP397" s="35"/>
      <c r="MQ397" s="35"/>
      <c r="MR397" s="35"/>
      <c r="MS397" s="35"/>
      <c r="MT397" s="35"/>
      <c r="MU397" s="35"/>
      <c r="MV397" s="35"/>
      <c r="MW397" s="35"/>
      <c r="MX397" s="35"/>
      <c r="MY397" s="35"/>
      <c r="MZ397" s="35"/>
      <c r="NA397" s="35"/>
      <c r="NB397" s="35"/>
      <c r="NC397" s="35"/>
      <c r="ND397" s="35"/>
      <c r="NE397" s="35"/>
      <c r="NF397" s="35"/>
      <c r="NG397" s="35"/>
      <c r="NH397" s="35"/>
      <c r="NI397" s="35"/>
      <c r="NJ397" s="35"/>
      <c r="NK397" s="35"/>
      <c r="NL397" s="35"/>
      <c r="NM397" s="35"/>
      <c r="NN397" s="35"/>
      <c r="NO397" s="35"/>
      <c r="NP397" s="35"/>
      <c r="NQ397" s="35"/>
      <c r="NR397" s="35"/>
      <c r="NS397" s="35"/>
      <c r="NT397" s="35"/>
      <c r="NU397" s="35"/>
      <c r="NV397" s="35"/>
      <c r="NW397" s="35"/>
      <c r="NX397" s="35"/>
      <c r="NY397" s="35"/>
      <c r="NZ397" s="35"/>
      <c r="OA397" s="35"/>
      <c r="OB397" s="35"/>
      <c r="OC397" s="35"/>
      <c r="OD397" s="35"/>
      <c r="OE397" s="35"/>
      <c r="OF397" s="35">
        <v>2</v>
      </c>
      <c r="OG397" s="35"/>
      <c r="OH397" s="35"/>
      <c r="OI397" s="35"/>
      <c r="OJ397" s="35"/>
      <c r="OK397" s="35"/>
      <c r="OL397" s="35"/>
      <c r="OM397" s="35"/>
      <c r="ON397" s="35"/>
      <c r="OO397" s="35"/>
      <c r="OP397" s="35"/>
      <c r="OQ397" s="35"/>
      <c r="OR397" s="35"/>
      <c r="OS397" s="35"/>
      <c r="OT397" s="35"/>
      <c r="OU397" s="35"/>
      <c r="OV397" s="35"/>
      <c r="OW397" s="35"/>
      <c r="OX397" s="35"/>
      <c r="OY397" s="35"/>
      <c r="OZ397" s="35"/>
      <c r="PA397" s="35"/>
      <c r="PB397" s="35"/>
      <c r="PC397" s="35"/>
      <c r="PD397" s="35"/>
      <c r="PE397" s="35"/>
      <c r="PF397" s="35"/>
      <c r="PG397" s="35"/>
      <c r="PH397" s="35"/>
      <c r="PI397" s="35"/>
      <c r="PJ397" s="35"/>
      <c r="PK397" s="35"/>
      <c r="PL397" s="35"/>
      <c r="PM397" s="35"/>
      <c r="PN397" s="35"/>
      <c r="PO397" s="35"/>
      <c r="PP397" s="35"/>
      <c r="PQ397" s="35"/>
      <c r="PR397" s="35"/>
      <c r="PS397" s="35"/>
      <c r="PT397" s="35"/>
      <c r="PU397" s="35"/>
      <c r="PV397" s="35"/>
      <c r="PW397" s="35"/>
      <c r="PX397" s="35"/>
      <c r="PY397" s="35"/>
      <c r="PZ397" s="35"/>
      <c r="QA397" s="35"/>
      <c r="QB397" s="35"/>
      <c r="QC397" s="35"/>
      <c r="QD397" s="35"/>
      <c r="QE397" s="35"/>
      <c r="QF397" s="35"/>
      <c r="QG397" s="35"/>
      <c r="QH397" s="35"/>
      <c r="QI397" s="35"/>
      <c r="QJ397" s="35"/>
      <c r="QK397" s="35"/>
      <c r="QL397" s="35"/>
      <c r="QM397" s="35"/>
      <c r="QN397" s="35"/>
      <c r="QO397" s="35"/>
      <c r="QP397" s="35"/>
      <c r="QQ397" s="35"/>
      <c r="QR397" s="35"/>
      <c r="QS397" s="35"/>
      <c r="QT397" s="35"/>
      <c r="QU397" s="35"/>
      <c r="QV397" s="35"/>
      <c r="QW397" s="35"/>
      <c r="QX397" s="35"/>
      <c r="QY397" s="35"/>
      <c r="QZ397" s="35"/>
      <c r="RA397" s="35"/>
      <c r="RB397" s="35"/>
      <c r="RC397" s="35"/>
      <c r="RD397" s="35"/>
      <c r="RE397" s="35"/>
      <c r="RF397" s="35"/>
      <c r="RG397" s="35"/>
      <c r="RH397" s="35"/>
      <c r="RI397" s="35"/>
      <c r="RJ397" s="35"/>
      <c r="RK397" s="35"/>
      <c r="RL397" s="35"/>
      <c r="RM397" s="35"/>
      <c r="RN397" s="35"/>
      <c r="RO397" s="35"/>
      <c r="RP397" s="35"/>
      <c r="RQ397" s="35"/>
      <c r="RR397" s="35"/>
      <c r="RS397" s="35"/>
      <c r="RT397" s="35"/>
      <c r="RU397" s="35"/>
      <c r="RV397" s="35"/>
      <c r="RW397" s="35"/>
      <c r="RX397" s="35"/>
      <c r="RY397" s="35"/>
      <c r="RZ397" s="35"/>
      <c r="SA397" s="35"/>
      <c r="SB397" s="35"/>
      <c r="SC397" s="35"/>
      <c r="SD397" s="35"/>
      <c r="SE397" s="35"/>
      <c r="SF397" s="35"/>
      <c r="SG397" s="35"/>
      <c r="SH397" s="35"/>
      <c r="SI397" s="35"/>
      <c r="SJ397" s="35"/>
      <c r="SK397" s="35"/>
      <c r="SL397" s="35"/>
      <c r="SM397" s="35"/>
      <c r="SN397" s="35"/>
      <c r="SO397" s="35"/>
      <c r="SP397" s="35"/>
      <c r="SQ397" s="35"/>
      <c r="SR397" s="35"/>
      <c r="SS397" s="35"/>
      <c r="ST397" s="35"/>
      <c r="SU397" s="35"/>
      <c r="SV397" s="35"/>
      <c r="SW397" s="35"/>
      <c r="SX397" s="35"/>
      <c r="SY397" s="35"/>
      <c r="SZ397" s="35"/>
      <c r="TA397" s="35"/>
      <c r="TB397" s="35"/>
      <c r="TC397" s="35"/>
      <c r="TD397" s="35"/>
      <c r="TE397" s="35"/>
      <c r="TF397" s="35"/>
      <c r="TG397" s="35"/>
      <c r="TH397" s="35"/>
      <c r="TI397" s="35"/>
      <c r="TJ397" s="35"/>
      <c r="TK397" s="35"/>
      <c r="TL397" s="35"/>
      <c r="TM397" s="35"/>
      <c r="TN397" s="35"/>
      <c r="TO397" s="35"/>
      <c r="TP397" s="35"/>
      <c r="TQ397" s="35"/>
      <c r="TR397" s="35"/>
      <c r="TS397" s="35"/>
      <c r="TT397" s="35"/>
      <c r="TU397" s="35"/>
      <c r="TV397" s="35"/>
      <c r="TW397" s="35"/>
      <c r="TX397" s="35"/>
      <c r="TY397" s="35"/>
      <c r="TZ397" s="35"/>
      <c r="UA397" s="35"/>
      <c r="UB397" s="35"/>
      <c r="UC397" s="35"/>
      <c r="UD397" s="35"/>
      <c r="UE397" s="35"/>
      <c r="UF397" s="35"/>
      <c r="UG397" s="35"/>
      <c r="UH397" s="35"/>
      <c r="UI397" s="35"/>
      <c r="UJ397" s="35"/>
      <c r="UK397" s="35"/>
      <c r="UL397" s="35"/>
      <c r="UM397" s="35"/>
      <c r="UN397" s="35"/>
      <c r="UO397" s="35"/>
      <c r="UP397" s="35"/>
      <c r="UQ397" s="35"/>
      <c r="UR397" s="35"/>
      <c r="US397" s="35"/>
      <c r="UT397" s="35"/>
      <c r="UU397" s="35"/>
      <c r="UV397" s="35"/>
      <c r="UW397" s="35"/>
      <c r="UX397" s="35"/>
      <c r="UY397" s="35"/>
      <c r="UZ397" s="35"/>
      <c r="VA397" s="35"/>
      <c r="VB397" s="35"/>
      <c r="VC397" s="35"/>
      <c r="VD397" s="35"/>
      <c r="VE397" s="35"/>
      <c r="VF397" s="35"/>
      <c r="VG397" s="35"/>
      <c r="VH397" s="35"/>
      <c r="VI397" s="35"/>
      <c r="VJ397" s="35"/>
      <c r="VK397" s="35"/>
      <c r="VL397" s="35"/>
      <c r="VM397" s="35"/>
      <c r="VN397" s="35"/>
      <c r="VO397" s="35"/>
      <c r="VP397" s="35"/>
      <c r="VQ397" s="35"/>
      <c r="VR397" s="35"/>
      <c r="VS397" s="35"/>
      <c r="VT397" s="35"/>
      <c r="VU397" s="35"/>
      <c r="VV397" s="35"/>
      <c r="VW397" s="35"/>
      <c r="VX397" s="35"/>
      <c r="VY397" s="35"/>
      <c r="VZ397" s="35"/>
      <c r="WA397" s="35"/>
      <c r="WB397" s="35"/>
      <c r="WC397" s="35"/>
      <c r="WD397" s="35"/>
      <c r="WE397" s="35"/>
      <c r="WF397" s="35"/>
      <c r="WG397" s="35"/>
      <c r="WH397" s="35"/>
      <c r="WI397" s="35"/>
      <c r="WJ397" s="35"/>
      <c r="WK397" s="35"/>
      <c r="WL397" s="35"/>
      <c r="WM397" s="35"/>
      <c r="WN397" s="35"/>
      <c r="WO397" s="35"/>
      <c r="WP397" s="35"/>
      <c r="WQ397" s="35"/>
      <c r="WR397" s="35"/>
      <c r="WS397" s="35"/>
      <c r="WT397" s="35"/>
      <c r="WU397" s="35"/>
      <c r="WV397" s="35"/>
      <c r="WW397" s="35"/>
      <c r="WX397" s="35"/>
      <c r="WY397" s="35"/>
      <c r="WZ397" s="35"/>
      <c r="XA397" s="35"/>
      <c r="XB397" s="35"/>
      <c r="XC397" s="35"/>
      <c r="XD397" s="35"/>
      <c r="XE397" s="35"/>
      <c r="XF397" s="35"/>
      <c r="XG397" s="35"/>
      <c r="XH397" s="35"/>
      <c r="XI397" s="35"/>
      <c r="XJ397" s="35"/>
      <c r="XK397" s="35"/>
      <c r="XL397" s="35"/>
      <c r="XM397" s="35"/>
      <c r="XN397" s="35"/>
      <c r="XO397" s="35"/>
      <c r="XP397" s="35"/>
      <c r="XQ397" s="35"/>
      <c r="XR397" s="35"/>
      <c r="XS397" s="35"/>
      <c r="XT397" s="35"/>
      <c r="XU397" s="35"/>
      <c r="XV397" s="35"/>
      <c r="XW397" s="35"/>
      <c r="XX397" s="35"/>
      <c r="XY397" s="35"/>
      <c r="XZ397" s="35"/>
      <c r="YA397" s="35"/>
      <c r="YB397" s="35"/>
      <c r="YC397" s="35"/>
      <c r="YD397" s="35"/>
      <c r="YE397" s="35"/>
      <c r="YF397" s="35"/>
      <c r="YG397" s="35"/>
      <c r="YH397" s="35"/>
      <c r="YI397" s="35"/>
      <c r="YJ397" s="35"/>
      <c r="YK397" s="35"/>
      <c r="YL397" s="35"/>
      <c r="YM397" s="35"/>
      <c r="YN397" s="35"/>
      <c r="YO397" s="35"/>
      <c r="YP397" s="35"/>
      <c r="YQ397" s="35"/>
      <c r="YR397" s="35"/>
      <c r="YS397" s="35"/>
      <c r="YT397" s="35"/>
      <c r="YU397" s="35"/>
      <c r="YV397" s="35"/>
      <c r="YW397" s="35"/>
      <c r="YX397" s="35"/>
      <c r="YY397" s="35"/>
      <c r="YZ397" s="35"/>
      <c r="ZA397" s="35"/>
      <c r="ZB397" s="35"/>
      <c r="ZC397" s="35"/>
      <c r="ZD397" s="35"/>
      <c r="ZE397" s="35"/>
      <c r="ZF397" s="35"/>
      <c r="ZG397" s="35"/>
      <c r="ZH397" s="35"/>
      <c r="ZI397" s="35"/>
      <c r="ZJ397" s="35"/>
      <c r="ZK397" s="35"/>
      <c r="ZL397" s="35"/>
      <c r="ZM397" s="35"/>
      <c r="ZN397" s="35"/>
      <c r="ZO397" s="35"/>
      <c r="ZP397" s="35"/>
      <c r="ZQ397" s="35"/>
      <c r="ZR397" s="35"/>
      <c r="ZS397" s="35"/>
      <c r="ZT397" s="35"/>
      <c r="ZU397" s="35"/>
      <c r="ZV397" s="35"/>
      <c r="ZW397" s="35"/>
      <c r="ZX397" s="35"/>
      <c r="ZY397" s="35"/>
      <c r="ZZ397" s="35"/>
      <c r="AAA397" s="35"/>
      <c r="AAB397" s="35"/>
      <c r="AAC397" s="35"/>
      <c r="AAD397" s="35"/>
      <c r="AAE397" s="35"/>
      <c r="AAF397" s="35"/>
      <c r="AAG397" s="35"/>
      <c r="AAH397" s="35"/>
      <c r="AAI397" s="35"/>
      <c r="AAJ397" s="35"/>
      <c r="AAK397" s="35"/>
      <c r="AAL397" s="35"/>
      <c r="AAM397" s="35"/>
      <c r="AAN397" s="35"/>
      <c r="AAO397" s="35"/>
      <c r="AAP397" s="35"/>
      <c r="AAQ397" s="35"/>
      <c r="AAR397" s="35"/>
      <c r="AAS397" s="35"/>
      <c r="AAT397" s="35"/>
      <c r="AAU397" s="35"/>
      <c r="AAV397" s="35"/>
      <c r="AAW397" s="35"/>
      <c r="AAX397" s="35"/>
      <c r="AAY397" s="35"/>
      <c r="AAZ397" s="35">
        <v>2</v>
      </c>
      <c r="ABA397" s="35"/>
      <c r="ABB397" s="35"/>
      <c r="ABC397" s="35"/>
      <c r="ABD397" s="35"/>
      <c r="ABE397" s="35"/>
      <c r="ABF397" s="35"/>
      <c r="ABG397" s="35"/>
      <c r="ABH397" s="35"/>
      <c r="ABI397" s="35"/>
      <c r="ABJ397" s="35"/>
      <c r="ABK397" s="35"/>
      <c r="ABL397" s="35"/>
      <c r="ABM397" s="35"/>
      <c r="ABN397" s="35"/>
      <c r="ABO397" s="35"/>
      <c r="ABP397" s="35"/>
      <c r="ABQ397" s="35"/>
      <c r="ABR397" s="35"/>
      <c r="ABS397" s="35"/>
      <c r="ABT397" s="35"/>
      <c r="ABU397" s="35"/>
      <c r="ABV397" s="35"/>
      <c r="ABW397" s="35"/>
      <c r="ABX397" s="35"/>
      <c r="ABY397" s="35"/>
      <c r="ABZ397" s="35"/>
      <c r="ACA397" s="35"/>
      <c r="ACB397" s="35"/>
      <c r="ACC397" s="35"/>
      <c r="ACD397" s="35"/>
      <c r="ACE397" s="35"/>
      <c r="ACF397" s="35"/>
      <c r="ACG397" s="35"/>
      <c r="ACH397" s="35"/>
      <c r="ACI397" s="35"/>
      <c r="ACJ397" s="35"/>
      <c r="ACK397" s="35"/>
      <c r="ACL397" s="35"/>
      <c r="ACM397" s="35"/>
      <c r="ACN397" s="35"/>
      <c r="ACO397" s="35"/>
      <c r="ACP397" s="35"/>
      <c r="ACQ397" s="35"/>
      <c r="ACR397" s="35"/>
      <c r="ACS397" s="35"/>
      <c r="ACT397" s="35"/>
      <c r="ACU397" s="35"/>
      <c r="ACV397" s="35"/>
      <c r="ACW397" s="35"/>
      <c r="ACX397" s="35"/>
      <c r="ACY397" s="35"/>
      <c r="ACZ397" s="35"/>
      <c r="ADA397" s="35"/>
      <c r="ADB397" s="35"/>
      <c r="ADC397" s="35"/>
      <c r="ADD397" s="35"/>
      <c r="ADE397" s="35"/>
      <c r="ADF397" s="35"/>
      <c r="ADG397" s="35"/>
      <c r="ADH397" s="35"/>
      <c r="ADI397" s="35"/>
      <c r="ADJ397" s="35"/>
      <c r="ADK397" s="35"/>
      <c r="ADL397" s="35"/>
      <c r="ADM397" s="35"/>
      <c r="ADN397" s="35"/>
      <c r="ADO397" s="35"/>
      <c r="ADP397" s="35"/>
      <c r="ADQ397" s="35"/>
      <c r="ADR397" s="35"/>
      <c r="ADS397" s="35"/>
      <c r="ADT397" s="35"/>
      <c r="ADU397" s="35"/>
      <c r="ADV397" s="35"/>
      <c r="ADW397" s="35"/>
      <c r="ADX397" s="35"/>
      <c r="ADY397" s="26">
        <f t="shared" si="17"/>
        <v>0</v>
      </c>
      <c r="ADZ397" s="5"/>
      <c r="AEA397" s="7"/>
      <c r="AEB397" s="7"/>
      <c r="AEC397" s="7"/>
      <c r="AED397" s="7"/>
      <c r="AEE397" s="7"/>
      <c r="AEF397" s="7"/>
      <c r="AEG397" s="7"/>
      <c r="AEH397" s="7"/>
      <c r="AEI397" s="7"/>
      <c r="AEJ397" s="7"/>
      <c r="AEK397" s="7"/>
      <c r="AEL397" s="7"/>
      <c r="AEM397" s="7"/>
      <c r="AEN397" s="7"/>
      <c r="AEO397" s="7"/>
      <c r="AEP397" s="7"/>
      <c r="AEQ397" s="7"/>
      <c r="AER397" s="7"/>
      <c r="AES397" s="7"/>
      <c r="AET397" s="7"/>
      <c r="AEU397" s="7"/>
      <c r="AEV397" s="7"/>
      <c r="AEW397" s="7"/>
    </row>
    <row r="398" spans="1:829" x14ac:dyDescent="0.2">
      <c r="A398" s="38" t="s">
        <v>232</v>
      </c>
      <c r="B398" s="65">
        <f t="shared" si="16"/>
        <v>0</v>
      </c>
      <c r="C398" s="57">
        <v>10</v>
      </c>
      <c r="D398" s="59">
        <v>44732</v>
      </c>
      <c r="E398" s="67">
        <v>43.48</v>
      </c>
      <c r="F398" s="67">
        <f t="shared" si="13"/>
        <v>0</v>
      </c>
      <c r="G398" s="65"/>
      <c r="H398" s="35"/>
      <c r="I398" s="35"/>
      <c r="J398" s="35">
        <v>20</v>
      </c>
      <c r="K398" s="35"/>
      <c r="L398" s="35"/>
      <c r="M398" s="35">
        <v>30</v>
      </c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  <c r="AU398" s="35"/>
      <c r="AV398" s="35"/>
      <c r="AW398" s="35"/>
      <c r="AX398" s="35"/>
      <c r="AY398" s="35"/>
      <c r="AZ398" s="35"/>
      <c r="BA398" s="35"/>
      <c r="BB398" s="35"/>
      <c r="BC398" s="35"/>
      <c r="BD398" s="35"/>
      <c r="BE398" s="15"/>
      <c r="BF398" s="15"/>
      <c r="BG398" s="136"/>
      <c r="BH398" s="35"/>
      <c r="BI398" s="35"/>
      <c r="BJ398" s="35"/>
      <c r="BK398" s="35"/>
      <c r="BL398" s="35"/>
      <c r="BM398" s="35"/>
      <c r="BN398" s="35"/>
      <c r="BO398" s="35"/>
      <c r="BP398" s="35"/>
      <c r="BQ398" s="35"/>
      <c r="BR398" s="35"/>
      <c r="BS398" s="35"/>
      <c r="BT398" s="35"/>
      <c r="BU398" s="35"/>
      <c r="BV398" s="35"/>
      <c r="BW398" s="35"/>
      <c r="BX398" s="35"/>
      <c r="BY398" s="35"/>
      <c r="BZ398" s="35"/>
      <c r="CA398" s="35"/>
      <c r="CB398" s="35"/>
      <c r="CC398" s="35"/>
      <c r="CD398" s="35"/>
      <c r="CE398" s="35"/>
      <c r="CF398" s="35"/>
      <c r="CG398" s="35"/>
      <c r="CH398" s="35"/>
      <c r="CI398" s="35"/>
      <c r="CJ398" s="35"/>
      <c r="CK398" s="35"/>
      <c r="CL398" s="35"/>
      <c r="CM398" s="35"/>
      <c r="CN398" s="35"/>
      <c r="CO398" s="35"/>
      <c r="CP398" s="35"/>
      <c r="CQ398" s="35"/>
      <c r="CR398" s="35"/>
      <c r="CS398" s="35"/>
      <c r="CT398" s="35"/>
      <c r="CU398" s="35"/>
      <c r="CV398" s="35"/>
      <c r="CW398" s="35"/>
      <c r="CX398" s="35"/>
      <c r="CY398" s="35"/>
      <c r="CZ398" s="35"/>
      <c r="DA398" s="35"/>
      <c r="DB398" s="35"/>
      <c r="DC398" s="35"/>
      <c r="DD398" s="35"/>
      <c r="DE398" s="35"/>
      <c r="DF398" s="35"/>
      <c r="DG398" s="35"/>
      <c r="DH398" s="35"/>
      <c r="DI398" s="35"/>
      <c r="DJ398" s="35"/>
      <c r="DK398" s="35"/>
      <c r="DL398" s="35"/>
      <c r="DM398" s="35"/>
      <c r="DN398" s="35"/>
      <c r="DO398" s="35"/>
      <c r="DP398" s="35"/>
      <c r="DQ398" s="35"/>
      <c r="DR398" s="35"/>
      <c r="DS398" s="35"/>
      <c r="DT398" s="35"/>
      <c r="DU398" s="35"/>
      <c r="DV398" s="35"/>
      <c r="DW398" s="35"/>
      <c r="DX398" s="35"/>
      <c r="DY398" s="35"/>
      <c r="DZ398" s="35"/>
      <c r="EA398" s="35"/>
      <c r="EB398" s="35"/>
      <c r="EC398" s="35"/>
      <c r="ED398" s="35"/>
      <c r="EE398" s="35"/>
      <c r="EF398" s="35"/>
      <c r="EG398" s="35"/>
      <c r="EH398" s="35"/>
      <c r="EI398" s="35"/>
      <c r="EJ398" s="35"/>
      <c r="EK398" s="35"/>
      <c r="EL398" s="35"/>
      <c r="EM398" s="35"/>
      <c r="EN398" s="35"/>
      <c r="EO398" s="35"/>
      <c r="EP398" s="35"/>
      <c r="EQ398" s="35"/>
      <c r="ER398" s="35"/>
      <c r="ES398" s="35"/>
      <c r="ET398" s="35"/>
      <c r="EU398" s="35"/>
      <c r="EV398" s="35"/>
      <c r="EW398" s="35"/>
      <c r="EX398" s="35"/>
      <c r="EY398" s="35"/>
      <c r="EZ398" s="35"/>
      <c r="FA398" s="35"/>
      <c r="FB398" s="35"/>
      <c r="FC398" s="35"/>
      <c r="FD398" s="35"/>
      <c r="FE398" s="35"/>
      <c r="FF398" s="35"/>
      <c r="FG398" s="35"/>
      <c r="FH398" s="35"/>
      <c r="FI398" s="35"/>
      <c r="FJ398" s="35"/>
      <c r="FK398" s="35"/>
      <c r="FL398" s="35"/>
      <c r="FM398" s="35"/>
      <c r="FN398" s="35"/>
      <c r="FO398" s="35"/>
      <c r="FP398" s="35"/>
      <c r="FQ398" s="35"/>
      <c r="FR398" s="35"/>
      <c r="FS398" s="35"/>
      <c r="FT398" s="35"/>
      <c r="FU398" s="35"/>
      <c r="FV398" s="35"/>
      <c r="FW398" s="35"/>
      <c r="FX398" s="35"/>
      <c r="FY398" s="35"/>
      <c r="FZ398" s="35"/>
      <c r="GA398" s="35"/>
      <c r="GB398" s="35"/>
      <c r="GC398" s="35"/>
      <c r="GD398" s="35"/>
      <c r="GE398" s="35"/>
      <c r="GF398" s="35"/>
      <c r="GG398" s="35"/>
      <c r="GH398" s="35"/>
      <c r="GI398" s="35"/>
      <c r="GJ398" s="35"/>
      <c r="GK398" s="35"/>
      <c r="GL398" s="35"/>
      <c r="GM398" s="35"/>
      <c r="GN398" s="35"/>
      <c r="GO398" s="35"/>
      <c r="GP398" s="35"/>
      <c r="GQ398" s="35"/>
      <c r="GR398" s="35"/>
      <c r="GS398" s="35"/>
      <c r="GT398" s="35"/>
      <c r="GU398" s="35"/>
      <c r="GV398" s="35"/>
      <c r="GW398" s="35"/>
      <c r="GX398" s="35"/>
      <c r="GY398" s="35"/>
      <c r="GZ398" s="35"/>
      <c r="HA398" s="35"/>
      <c r="HB398" s="35"/>
      <c r="HC398" s="35"/>
      <c r="HD398" s="35"/>
      <c r="HE398" s="35"/>
      <c r="HF398" s="35"/>
      <c r="HG398" s="35"/>
      <c r="HH398" s="35"/>
      <c r="HI398" s="35"/>
      <c r="HJ398" s="35"/>
      <c r="HK398" s="35"/>
      <c r="HL398" s="35"/>
      <c r="HM398" s="35"/>
      <c r="HN398" s="35"/>
      <c r="HO398" s="35"/>
      <c r="HP398" s="35"/>
      <c r="HQ398" s="35"/>
      <c r="HR398" s="35"/>
      <c r="HS398" s="35"/>
      <c r="HT398" s="35"/>
      <c r="HU398" s="35"/>
      <c r="HV398" s="35"/>
      <c r="HW398" s="35"/>
      <c r="HX398" s="35"/>
      <c r="HY398" s="35"/>
      <c r="HZ398" s="35"/>
      <c r="IA398" s="35"/>
      <c r="IB398" s="35"/>
      <c r="IC398" s="35"/>
      <c r="ID398" s="35"/>
      <c r="IE398" s="35"/>
      <c r="IF398" s="35"/>
      <c r="IG398" s="35"/>
      <c r="IH398" s="35"/>
      <c r="II398" s="35"/>
      <c r="IJ398" s="35"/>
      <c r="IK398" s="35"/>
      <c r="IL398" s="35"/>
      <c r="IM398" s="35"/>
      <c r="IN398" s="35"/>
      <c r="IO398" s="35"/>
      <c r="IP398" s="35"/>
      <c r="IQ398" s="35"/>
      <c r="IR398" s="35"/>
      <c r="IS398" s="35"/>
      <c r="IT398" s="35"/>
      <c r="IU398" s="35"/>
      <c r="IV398" s="35"/>
      <c r="IW398" s="35"/>
      <c r="IX398" s="35"/>
      <c r="IY398" s="35"/>
      <c r="IZ398" s="35"/>
      <c r="JA398" s="35"/>
      <c r="JB398" s="35"/>
      <c r="JC398" s="35"/>
      <c r="JD398" s="35"/>
      <c r="JE398" s="35"/>
      <c r="JF398" s="35"/>
      <c r="JG398" s="35"/>
      <c r="JH398" s="35"/>
      <c r="JI398" s="35"/>
      <c r="JJ398" s="35"/>
      <c r="JK398" s="35"/>
      <c r="JL398" s="35"/>
      <c r="JM398" s="35"/>
      <c r="JN398" s="35"/>
      <c r="JO398" s="35"/>
      <c r="JP398" s="35"/>
      <c r="JQ398" s="35"/>
      <c r="JR398" s="35"/>
      <c r="JS398" s="35"/>
      <c r="JT398" s="35"/>
      <c r="JU398" s="35"/>
      <c r="JV398" s="35"/>
      <c r="JW398" s="35"/>
      <c r="JX398" s="35"/>
      <c r="JY398" s="35"/>
      <c r="JZ398" s="35"/>
      <c r="KA398" s="35"/>
      <c r="KB398" s="35">
        <v>1</v>
      </c>
      <c r="KC398" s="35"/>
      <c r="KD398" s="35"/>
      <c r="KE398" s="35"/>
      <c r="KF398" s="35"/>
      <c r="KG398" s="35"/>
      <c r="KH398" s="35"/>
      <c r="KI398" s="35"/>
      <c r="KJ398" s="35"/>
      <c r="KK398" s="35"/>
      <c r="KL398" s="35"/>
      <c r="KM398" s="35"/>
      <c r="KN398" s="35"/>
      <c r="KO398" s="35"/>
      <c r="KP398" s="35"/>
      <c r="KQ398" s="35"/>
      <c r="KR398" s="35"/>
      <c r="KS398" s="35"/>
      <c r="KT398" s="35"/>
      <c r="KU398" s="35"/>
      <c r="KV398" s="35"/>
      <c r="KW398" s="35"/>
      <c r="KX398" s="35"/>
      <c r="KY398" s="35"/>
      <c r="KZ398" s="35"/>
      <c r="LA398" s="35"/>
      <c r="LB398" s="35"/>
      <c r="LC398" s="35"/>
      <c r="LD398" s="35"/>
      <c r="LE398" s="35"/>
      <c r="LF398" s="35"/>
      <c r="LG398" s="35"/>
      <c r="LH398" s="35"/>
      <c r="LI398" s="35"/>
      <c r="LJ398" s="35"/>
      <c r="LK398" s="35"/>
      <c r="LL398" s="35"/>
      <c r="LM398" s="35"/>
      <c r="LN398" s="35"/>
      <c r="LO398" s="35"/>
      <c r="LP398" s="35"/>
      <c r="LQ398" s="35"/>
      <c r="LR398" s="35"/>
      <c r="LS398" s="35"/>
      <c r="LT398" s="35"/>
      <c r="LU398" s="35"/>
      <c r="LV398" s="35"/>
      <c r="LW398" s="35"/>
      <c r="LX398" s="35"/>
      <c r="LY398" s="35"/>
      <c r="LZ398" s="35"/>
      <c r="MA398" s="35"/>
      <c r="MB398" s="35"/>
      <c r="MC398" s="35"/>
      <c r="MD398" s="35"/>
      <c r="ME398" s="35"/>
      <c r="MF398" s="35"/>
      <c r="MG398" s="35"/>
      <c r="MH398" s="35"/>
      <c r="MI398" s="35"/>
      <c r="MJ398" s="35"/>
      <c r="MK398" s="35"/>
      <c r="ML398" s="35"/>
      <c r="MM398" s="35"/>
      <c r="MN398" s="35"/>
      <c r="MO398" s="35"/>
      <c r="MP398" s="35"/>
      <c r="MQ398" s="35"/>
      <c r="MR398" s="35"/>
      <c r="MS398" s="35"/>
      <c r="MT398" s="35"/>
      <c r="MU398" s="35"/>
      <c r="MV398" s="35"/>
      <c r="MW398" s="35"/>
      <c r="MX398" s="35"/>
      <c r="MY398" s="35"/>
      <c r="MZ398" s="35"/>
      <c r="NA398" s="35"/>
      <c r="NB398" s="35"/>
      <c r="NC398" s="35"/>
      <c r="ND398" s="35"/>
      <c r="NE398" s="35"/>
      <c r="NF398" s="35"/>
      <c r="NG398" s="35"/>
      <c r="NH398" s="35"/>
      <c r="NI398" s="35"/>
      <c r="NJ398" s="35"/>
      <c r="NK398" s="35"/>
      <c r="NL398" s="35"/>
      <c r="NM398" s="35"/>
      <c r="NN398" s="35"/>
      <c r="NO398" s="35"/>
      <c r="NP398" s="35"/>
      <c r="NQ398" s="35"/>
      <c r="NR398" s="35"/>
      <c r="NS398" s="35"/>
      <c r="NT398" s="35"/>
      <c r="NU398" s="35"/>
      <c r="NV398" s="35"/>
      <c r="NW398" s="35"/>
      <c r="NX398" s="35"/>
      <c r="NY398" s="35"/>
      <c r="NZ398" s="35"/>
      <c r="OA398" s="35"/>
      <c r="OB398" s="35"/>
      <c r="OC398" s="35"/>
      <c r="OD398" s="35"/>
      <c r="OE398" s="35"/>
      <c r="OF398" s="35"/>
      <c r="OG398" s="35"/>
      <c r="OH398" s="35"/>
      <c r="OI398" s="35"/>
      <c r="OJ398" s="35"/>
      <c r="OK398" s="35"/>
      <c r="OL398" s="35"/>
      <c r="OM398" s="35"/>
      <c r="ON398" s="35"/>
      <c r="OO398" s="35"/>
      <c r="OP398" s="35"/>
      <c r="OQ398" s="35"/>
      <c r="OR398" s="35"/>
      <c r="OS398" s="35"/>
      <c r="OT398" s="35"/>
      <c r="OU398" s="35"/>
      <c r="OV398" s="35"/>
      <c r="OW398" s="35"/>
      <c r="OX398" s="35"/>
      <c r="OY398" s="35"/>
      <c r="OZ398" s="35"/>
      <c r="PA398" s="35"/>
      <c r="PB398" s="35"/>
      <c r="PC398" s="35"/>
      <c r="PD398" s="35"/>
      <c r="PE398" s="35"/>
      <c r="PF398" s="35"/>
      <c r="PG398" s="35"/>
      <c r="PH398" s="35"/>
      <c r="PI398" s="35"/>
      <c r="PJ398" s="35"/>
      <c r="PK398" s="35"/>
      <c r="PL398" s="35"/>
      <c r="PM398" s="35"/>
      <c r="PN398" s="35"/>
      <c r="PO398" s="35"/>
      <c r="PP398" s="35"/>
      <c r="PQ398" s="35"/>
      <c r="PR398" s="35"/>
      <c r="PS398" s="35"/>
      <c r="PT398" s="35"/>
      <c r="PU398" s="35"/>
      <c r="PV398" s="35"/>
      <c r="PW398" s="35"/>
      <c r="PX398" s="35"/>
      <c r="PY398" s="35"/>
      <c r="PZ398" s="35"/>
      <c r="QA398" s="35"/>
      <c r="QB398" s="35"/>
      <c r="QC398" s="35"/>
      <c r="QD398" s="35"/>
      <c r="QE398" s="35"/>
      <c r="QF398" s="35"/>
      <c r="QG398" s="35"/>
      <c r="QH398" s="35"/>
      <c r="QI398" s="35"/>
      <c r="QJ398" s="35"/>
      <c r="QK398" s="35"/>
      <c r="QL398" s="35"/>
      <c r="QM398" s="35"/>
      <c r="QN398" s="35"/>
      <c r="QO398" s="35"/>
      <c r="QP398" s="35"/>
      <c r="QQ398" s="35"/>
      <c r="QR398" s="35"/>
      <c r="QS398" s="35"/>
      <c r="QT398" s="35"/>
      <c r="QU398" s="35"/>
      <c r="QV398" s="35"/>
      <c r="QW398" s="35"/>
      <c r="QX398" s="35"/>
      <c r="QY398" s="35"/>
      <c r="QZ398" s="35"/>
      <c r="RA398" s="35"/>
      <c r="RB398" s="35"/>
      <c r="RC398" s="35"/>
      <c r="RD398" s="35"/>
      <c r="RE398" s="35"/>
      <c r="RF398" s="35"/>
      <c r="RG398" s="35"/>
      <c r="RH398" s="35"/>
      <c r="RI398" s="35"/>
      <c r="RJ398" s="35"/>
      <c r="RK398" s="35"/>
      <c r="RL398" s="35"/>
      <c r="RM398" s="35"/>
      <c r="RN398" s="35"/>
      <c r="RO398" s="35"/>
      <c r="RP398" s="35"/>
      <c r="RQ398" s="35"/>
      <c r="RR398" s="35"/>
      <c r="RS398" s="35"/>
      <c r="RT398" s="35"/>
      <c r="RU398" s="35"/>
      <c r="RV398" s="35"/>
      <c r="RW398" s="35"/>
      <c r="RX398" s="35"/>
      <c r="RY398" s="35"/>
      <c r="RZ398" s="35"/>
      <c r="SA398" s="35"/>
      <c r="SB398" s="35"/>
      <c r="SC398" s="35"/>
      <c r="SD398" s="35"/>
      <c r="SE398" s="35"/>
      <c r="SF398" s="35"/>
      <c r="SG398" s="35"/>
      <c r="SH398" s="35"/>
      <c r="SI398" s="35"/>
      <c r="SJ398" s="35"/>
      <c r="SK398" s="35"/>
      <c r="SL398" s="35"/>
      <c r="SM398" s="35"/>
      <c r="SN398" s="35">
        <v>10</v>
      </c>
      <c r="SO398" s="35"/>
      <c r="SP398" s="35"/>
      <c r="SQ398" s="35"/>
      <c r="SR398" s="35"/>
      <c r="SS398" s="35"/>
      <c r="ST398" s="35"/>
      <c r="SU398" s="35"/>
      <c r="SV398" s="35"/>
      <c r="SW398" s="35"/>
      <c r="SX398" s="35"/>
      <c r="SY398" s="35">
        <v>10</v>
      </c>
      <c r="SZ398" s="35"/>
      <c r="TA398" s="35"/>
      <c r="TB398" s="35"/>
      <c r="TC398" s="35"/>
      <c r="TD398" s="35"/>
      <c r="TE398" s="35"/>
      <c r="TF398" s="35"/>
      <c r="TG398" s="35"/>
      <c r="TH398" s="35"/>
      <c r="TI398" s="35"/>
      <c r="TJ398" s="35"/>
      <c r="TK398" s="35"/>
      <c r="TL398" s="35"/>
      <c r="TM398" s="35"/>
      <c r="TN398" s="35"/>
      <c r="TO398" s="35"/>
      <c r="TP398" s="35"/>
      <c r="TQ398" s="35"/>
      <c r="TR398" s="35"/>
      <c r="TS398" s="35"/>
      <c r="TT398" s="35"/>
      <c r="TU398" s="35"/>
      <c r="TV398" s="35"/>
      <c r="TW398" s="35"/>
      <c r="TX398" s="35"/>
      <c r="TY398" s="35"/>
      <c r="TZ398" s="35"/>
      <c r="UA398" s="35"/>
      <c r="UB398" s="35"/>
      <c r="UC398" s="35">
        <v>20</v>
      </c>
      <c r="UD398" s="35"/>
      <c r="UE398" s="35"/>
      <c r="UF398" s="35"/>
      <c r="UG398" s="35"/>
      <c r="UH398" s="35"/>
      <c r="UI398" s="35"/>
      <c r="UJ398" s="35"/>
      <c r="UK398" s="35"/>
      <c r="UL398" s="35"/>
      <c r="UM398" s="35"/>
      <c r="UN398" s="35"/>
      <c r="UO398" s="35"/>
      <c r="UP398" s="35"/>
      <c r="UQ398" s="35"/>
      <c r="UR398" s="35"/>
      <c r="US398" s="35"/>
      <c r="UT398" s="35"/>
      <c r="UU398" s="35"/>
      <c r="UV398" s="35"/>
      <c r="UW398" s="35"/>
      <c r="UX398" s="35"/>
      <c r="UY398" s="35"/>
      <c r="UZ398" s="35"/>
      <c r="VA398" s="35"/>
      <c r="VB398" s="35"/>
      <c r="VC398" s="35"/>
      <c r="VD398" s="35"/>
      <c r="VE398" s="35"/>
      <c r="VF398" s="35"/>
      <c r="VG398" s="35"/>
      <c r="VH398" s="35"/>
      <c r="VI398" s="35"/>
      <c r="VJ398" s="35"/>
      <c r="VK398" s="35"/>
      <c r="VL398" s="35"/>
      <c r="VM398" s="35">
        <v>1</v>
      </c>
      <c r="VN398" s="35"/>
      <c r="VO398" s="35"/>
      <c r="VP398" s="35"/>
      <c r="VQ398" s="35"/>
      <c r="VR398" s="35"/>
      <c r="VS398" s="35"/>
      <c r="VT398" s="35"/>
      <c r="VU398" s="35"/>
      <c r="VV398" s="35"/>
      <c r="VW398" s="35"/>
      <c r="VX398" s="35"/>
      <c r="VY398" s="35"/>
      <c r="VZ398" s="35"/>
      <c r="WA398" s="35"/>
      <c r="WB398" s="35"/>
      <c r="WC398" s="35"/>
      <c r="WD398" s="35"/>
      <c r="WE398" s="35"/>
      <c r="WF398" s="35"/>
      <c r="WG398" s="35"/>
      <c r="WH398" s="35"/>
      <c r="WI398" s="35"/>
      <c r="WJ398" s="35"/>
      <c r="WK398" s="35"/>
      <c r="WL398" s="35"/>
      <c r="WM398" s="35"/>
      <c r="WN398" s="35"/>
      <c r="WO398" s="35"/>
      <c r="WP398" s="35"/>
      <c r="WQ398" s="35"/>
      <c r="WR398" s="35"/>
      <c r="WS398" s="35"/>
      <c r="WT398" s="35"/>
      <c r="WU398" s="35"/>
      <c r="WV398" s="35"/>
      <c r="WW398" s="35"/>
      <c r="WX398" s="35"/>
      <c r="WY398" s="35"/>
      <c r="WZ398" s="35"/>
      <c r="XA398" s="35"/>
      <c r="XB398" s="35"/>
      <c r="XC398" s="35"/>
      <c r="XD398" s="35"/>
      <c r="XE398" s="35"/>
      <c r="XF398" s="35"/>
      <c r="XG398" s="35"/>
      <c r="XH398" s="35"/>
      <c r="XI398" s="35"/>
      <c r="XJ398" s="35"/>
      <c r="XK398" s="35"/>
      <c r="XL398" s="35"/>
      <c r="XM398" s="35"/>
      <c r="XN398" s="35"/>
      <c r="XO398" s="35"/>
      <c r="XP398" s="35"/>
      <c r="XQ398" s="35"/>
      <c r="XR398" s="35"/>
      <c r="XS398" s="35"/>
      <c r="XT398" s="35"/>
      <c r="XU398" s="35"/>
      <c r="XV398" s="35"/>
      <c r="XW398" s="35"/>
      <c r="XX398" s="35"/>
      <c r="XY398" s="35">
        <v>30</v>
      </c>
      <c r="XZ398" s="35"/>
      <c r="YA398" s="35"/>
      <c r="YB398" s="35"/>
      <c r="YC398" s="35"/>
      <c r="YD398" s="35"/>
      <c r="YE398" s="35"/>
      <c r="YF398" s="35"/>
      <c r="YG398" s="35"/>
      <c r="YH398" s="35"/>
      <c r="YI398" s="35"/>
      <c r="YJ398" s="35"/>
      <c r="YK398" s="35"/>
      <c r="YL398" s="35"/>
      <c r="YM398" s="35"/>
      <c r="YN398" s="35"/>
      <c r="YO398" s="35"/>
      <c r="YP398" s="35"/>
      <c r="YQ398" s="35"/>
      <c r="YR398" s="35"/>
      <c r="YS398" s="35"/>
      <c r="YT398" s="35"/>
      <c r="YU398" s="35"/>
      <c r="YV398" s="35"/>
      <c r="YW398" s="35"/>
      <c r="YX398" s="35"/>
      <c r="YY398" s="35"/>
      <c r="YZ398" s="35"/>
      <c r="ZA398" s="35"/>
      <c r="ZB398" s="35"/>
      <c r="ZC398" s="35"/>
      <c r="ZD398" s="35"/>
      <c r="ZE398" s="35"/>
      <c r="ZF398" s="35"/>
      <c r="ZG398" s="35"/>
      <c r="ZH398" s="35"/>
      <c r="ZI398" s="35"/>
      <c r="ZJ398" s="35"/>
      <c r="ZK398" s="35"/>
      <c r="ZL398" s="35"/>
      <c r="ZM398" s="35"/>
      <c r="ZN398" s="35"/>
      <c r="ZO398" s="35"/>
      <c r="ZP398" s="35"/>
      <c r="ZQ398" s="35"/>
      <c r="ZR398" s="35"/>
      <c r="ZS398" s="35"/>
      <c r="ZT398" s="35"/>
      <c r="ZU398" s="35"/>
      <c r="ZV398" s="35"/>
      <c r="ZW398" s="35"/>
      <c r="ZX398" s="35"/>
      <c r="ZY398" s="35"/>
      <c r="ZZ398" s="35"/>
      <c r="AAA398" s="35"/>
      <c r="AAB398" s="35"/>
      <c r="AAC398" s="35"/>
      <c r="AAD398" s="35"/>
      <c r="AAE398" s="35"/>
      <c r="AAF398" s="35"/>
      <c r="AAG398" s="35"/>
      <c r="AAH398" s="35"/>
      <c r="AAI398" s="35"/>
      <c r="AAJ398" s="35"/>
      <c r="AAK398" s="35"/>
      <c r="AAL398" s="35"/>
      <c r="AAM398" s="35"/>
      <c r="AAN398" s="35"/>
      <c r="AAO398" s="35"/>
      <c r="AAP398" s="35"/>
      <c r="AAQ398" s="35"/>
      <c r="AAR398" s="35"/>
      <c r="AAS398" s="35"/>
      <c r="AAT398" s="35"/>
      <c r="AAU398" s="35"/>
      <c r="AAV398" s="35"/>
      <c r="AAW398" s="35"/>
      <c r="AAX398" s="35"/>
      <c r="AAY398" s="35"/>
      <c r="AAZ398" s="35"/>
      <c r="ABA398" s="35"/>
      <c r="ABB398" s="35"/>
      <c r="ABC398" s="35"/>
      <c r="ABD398" s="35"/>
      <c r="ABE398" s="35"/>
      <c r="ABF398" s="35"/>
      <c r="ABG398" s="35"/>
      <c r="ABH398" s="35"/>
      <c r="ABI398" s="35"/>
      <c r="ABJ398" s="35"/>
      <c r="ABK398" s="35"/>
      <c r="ABL398" s="35"/>
      <c r="ABM398" s="35"/>
      <c r="ABN398" s="35"/>
      <c r="ABO398" s="35"/>
      <c r="ABP398" s="35"/>
      <c r="ABQ398" s="35"/>
      <c r="ABR398" s="35"/>
      <c r="ABS398" s="35"/>
      <c r="ABT398" s="35"/>
      <c r="ABU398" s="35"/>
      <c r="ABV398" s="35"/>
      <c r="ABW398" s="35"/>
      <c r="ABX398" s="35"/>
      <c r="ABY398" s="35"/>
      <c r="ABZ398" s="35"/>
      <c r="ACA398" s="35"/>
      <c r="ACB398" s="35"/>
      <c r="ACC398" s="35"/>
      <c r="ACD398" s="35"/>
      <c r="ACE398" s="35"/>
      <c r="ACF398" s="35"/>
      <c r="ACG398" s="35"/>
      <c r="ACH398" s="35"/>
      <c r="ACI398" s="35"/>
      <c r="ACJ398" s="35"/>
      <c r="ACK398" s="35"/>
      <c r="ACL398" s="35"/>
      <c r="ACM398" s="35"/>
      <c r="ACN398" s="35"/>
      <c r="ACO398" s="35"/>
      <c r="ACP398" s="35"/>
      <c r="ACQ398" s="35"/>
      <c r="ACR398" s="35"/>
      <c r="ACS398" s="35"/>
      <c r="ACT398" s="35"/>
      <c r="ACU398" s="35"/>
      <c r="ACV398" s="35"/>
      <c r="ACW398" s="35"/>
      <c r="ACX398" s="35"/>
      <c r="ACY398" s="35"/>
      <c r="ACZ398" s="35"/>
      <c r="ADA398" s="35"/>
      <c r="ADB398" s="35"/>
      <c r="ADC398" s="35"/>
      <c r="ADD398" s="35"/>
      <c r="ADE398" s="35"/>
      <c r="ADF398" s="35"/>
      <c r="ADG398" s="35"/>
      <c r="ADH398" s="35"/>
      <c r="ADI398" s="35"/>
      <c r="ADJ398" s="35"/>
      <c r="ADK398" s="35"/>
      <c r="ADL398" s="35"/>
      <c r="ADM398" s="35"/>
      <c r="ADN398" s="35"/>
      <c r="ADO398" s="35"/>
      <c r="ADP398" s="35"/>
      <c r="ADQ398" s="35"/>
      <c r="ADR398" s="35"/>
      <c r="ADS398" s="35"/>
      <c r="ADT398" s="35"/>
      <c r="ADU398" s="35"/>
      <c r="ADV398" s="35"/>
      <c r="ADW398" s="35"/>
      <c r="ADX398" s="35"/>
      <c r="ADY398" s="26">
        <f t="shared" si="17"/>
        <v>0</v>
      </c>
      <c r="ADZ398" s="5"/>
      <c r="AEA398" s="7"/>
      <c r="AEB398" s="7"/>
      <c r="AEC398" s="7"/>
      <c r="AED398" s="7"/>
      <c r="AEE398" s="7"/>
      <c r="AEF398" s="7"/>
      <c r="AEG398" s="7"/>
      <c r="AEH398" s="7"/>
      <c r="AEI398" s="7"/>
      <c r="AEJ398" s="7"/>
      <c r="AEK398" s="7"/>
      <c r="AEL398" s="7"/>
      <c r="AEM398" s="7"/>
      <c r="AEN398" s="7"/>
      <c r="AEO398" s="7"/>
      <c r="AEP398" s="7"/>
      <c r="AEQ398" s="7"/>
      <c r="AER398" s="7"/>
      <c r="AES398" s="7"/>
      <c r="AET398" s="7"/>
      <c r="AEU398" s="7"/>
      <c r="AEV398" s="7"/>
      <c r="AEW398" s="7"/>
    </row>
    <row r="399" spans="1:829" x14ac:dyDescent="0.2">
      <c r="A399" s="38" t="s">
        <v>590</v>
      </c>
      <c r="B399" s="65">
        <f t="shared" si="16"/>
        <v>0</v>
      </c>
      <c r="C399" s="57">
        <v>10</v>
      </c>
      <c r="D399" s="59">
        <v>44816</v>
      </c>
      <c r="E399" s="67">
        <v>46.22</v>
      </c>
      <c r="F399" s="67">
        <f t="shared" si="13"/>
        <v>0</v>
      </c>
      <c r="G399" s="6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>
        <v>10</v>
      </c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  <c r="AU399" s="35"/>
      <c r="AV399" s="35"/>
      <c r="AW399" s="35"/>
      <c r="AX399" s="35"/>
      <c r="AY399" s="35"/>
      <c r="AZ399" s="35"/>
      <c r="BA399" s="35"/>
      <c r="BB399" s="35"/>
      <c r="BC399" s="35"/>
      <c r="BD399" s="35"/>
      <c r="BE399" s="15"/>
      <c r="BF399" s="15"/>
      <c r="BG399" s="136"/>
      <c r="BH399" s="35"/>
      <c r="BI399" s="35"/>
      <c r="BJ399" s="35"/>
      <c r="BK399" s="35"/>
      <c r="BL399" s="35"/>
      <c r="BM399" s="35"/>
      <c r="BN399" s="35"/>
      <c r="BO399" s="35"/>
      <c r="BP399" s="35"/>
      <c r="BQ399" s="35"/>
      <c r="BR399" s="35"/>
      <c r="BS399" s="35"/>
      <c r="BT399" s="35"/>
      <c r="BU399" s="35"/>
      <c r="BV399" s="35"/>
      <c r="BW399" s="35"/>
      <c r="BX399" s="35"/>
      <c r="BY399" s="35"/>
      <c r="BZ399" s="35"/>
      <c r="CA399" s="35"/>
      <c r="CB399" s="35"/>
      <c r="CC399" s="35"/>
      <c r="CD399" s="35"/>
      <c r="CE399" s="35"/>
      <c r="CF399" s="35"/>
      <c r="CG399" s="35"/>
      <c r="CH399" s="35"/>
      <c r="CI399" s="35"/>
      <c r="CJ399" s="35"/>
      <c r="CK399" s="35"/>
      <c r="CL399" s="35"/>
      <c r="CM399" s="35"/>
      <c r="CN399" s="35"/>
      <c r="CO399" s="35"/>
      <c r="CP399" s="35"/>
      <c r="CQ399" s="35"/>
      <c r="CR399" s="35"/>
      <c r="CS399" s="35"/>
      <c r="CT399" s="35"/>
      <c r="CU399" s="35"/>
      <c r="CV399" s="35"/>
      <c r="CW399" s="35"/>
      <c r="CX399" s="35"/>
      <c r="CY399" s="35"/>
      <c r="CZ399" s="35"/>
      <c r="DA399" s="35"/>
      <c r="DB399" s="35"/>
      <c r="DC399" s="35"/>
      <c r="DD399" s="35"/>
      <c r="DE399" s="35"/>
      <c r="DF399" s="35"/>
      <c r="DG399" s="35"/>
      <c r="DH399" s="35"/>
      <c r="DI399" s="35"/>
      <c r="DJ399" s="35"/>
      <c r="DK399" s="35"/>
      <c r="DL399" s="35"/>
      <c r="DM399" s="35"/>
      <c r="DN399" s="35"/>
      <c r="DO399" s="35"/>
      <c r="DP399" s="35"/>
      <c r="DQ399" s="35"/>
      <c r="DR399" s="35"/>
      <c r="DS399" s="35"/>
      <c r="DT399" s="35"/>
      <c r="DU399" s="35"/>
      <c r="DV399" s="35"/>
      <c r="DW399" s="35"/>
      <c r="DX399" s="35"/>
      <c r="DY399" s="35"/>
      <c r="DZ399" s="35"/>
      <c r="EA399" s="35"/>
      <c r="EB399" s="35"/>
      <c r="EC399" s="35"/>
      <c r="ED399" s="35"/>
      <c r="EE399" s="35"/>
      <c r="EF399" s="35"/>
      <c r="EG399" s="35"/>
      <c r="EH399" s="35"/>
      <c r="EI399" s="35"/>
      <c r="EJ399" s="35"/>
      <c r="EK399" s="35"/>
      <c r="EL399" s="35"/>
      <c r="EM399" s="35"/>
      <c r="EN399" s="35"/>
      <c r="EO399" s="35"/>
      <c r="EP399" s="35"/>
      <c r="EQ399" s="35"/>
      <c r="ER399" s="35"/>
      <c r="ES399" s="35"/>
      <c r="ET399" s="35"/>
      <c r="EU399" s="35"/>
      <c r="EV399" s="35"/>
      <c r="EW399" s="35"/>
      <c r="EX399" s="35"/>
      <c r="EY399" s="35"/>
      <c r="EZ399" s="35"/>
      <c r="FA399" s="35"/>
      <c r="FB399" s="35"/>
      <c r="FC399" s="35"/>
      <c r="FD399" s="35"/>
      <c r="FE399" s="35"/>
      <c r="FF399" s="35"/>
      <c r="FG399" s="35"/>
      <c r="FH399" s="35"/>
      <c r="FI399" s="35"/>
      <c r="FJ399" s="35"/>
      <c r="FK399" s="35"/>
      <c r="FL399" s="35"/>
      <c r="FM399" s="35"/>
      <c r="FN399" s="35"/>
      <c r="FO399" s="35"/>
      <c r="FP399" s="35"/>
      <c r="FQ399" s="35"/>
      <c r="FR399" s="35"/>
      <c r="FS399" s="35"/>
      <c r="FT399" s="35"/>
      <c r="FU399" s="35"/>
      <c r="FV399" s="35"/>
      <c r="FW399" s="35"/>
      <c r="FX399" s="35"/>
      <c r="FY399" s="35"/>
      <c r="FZ399" s="35"/>
      <c r="GA399" s="35"/>
      <c r="GB399" s="35"/>
      <c r="GC399" s="35"/>
      <c r="GD399" s="35"/>
      <c r="GE399" s="35"/>
      <c r="GF399" s="35"/>
      <c r="GG399" s="35"/>
      <c r="GH399" s="35"/>
      <c r="GI399" s="35"/>
      <c r="GJ399" s="35"/>
      <c r="GK399" s="35"/>
      <c r="GL399" s="35"/>
      <c r="GM399" s="35"/>
      <c r="GN399" s="35"/>
      <c r="GO399" s="35"/>
      <c r="GP399" s="35"/>
      <c r="GQ399" s="35"/>
      <c r="GR399" s="35"/>
      <c r="GS399" s="35"/>
      <c r="GT399" s="35"/>
      <c r="GU399" s="35"/>
      <c r="GV399" s="35"/>
      <c r="GW399" s="35"/>
      <c r="GX399" s="35"/>
      <c r="GY399" s="35"/>
      <c r="GZ399" s="35"/>
      <c r="HA399" s="35"/>
      <c r="HB399" s="35"/>
      <c r="HC399" s="35"/>
      <c r="HD399" s="35"/>
      <c r="HE399" s="35"/>
      <c r="HF399" s="35"/>
      <c r="HG399" s="35"/>
      <c r="HH399" s="35"/>
      <c r="HI399" s="35"/>
      <c r="HJ399" s="35"/>
      <c r="HK399" s="35"/>
      <c r="HL399" s="35"/>
      <c r="HM399" s="35"/>
      <c r="HN399" s="35"/>
      <c r="HO399" s="35"/>
      <c r="HP399" s="35"/>
      <c r="HQ399" s="35"/>
      <c r="HR399" s="35"/>
      <c r="HS399" s="35"/>
      <c r="HT399" s="35"/>
      <c r="HU399" s="35"/>
      <c r="HV399" s="35"/>
      <c r="HW399" s="35"/>
      <c r="HX399" s="35"/>
      <c r="HY399" s="35"/>
      <c r="HZ399" s="35"/>
      <c r="IA399" s="35"/>
      <c r="IB399" s="35"/>
      <c r="IC399" s="35"/>
      <c r="ID399" s="35"/>
      <c r="IE399" s="35"/>
      <c r="IF399" s="35"/>
      <c r="IG399" s="35"/>
      <c r="IH399" s="35"/>
      <c r="II399" s="35"/>
      <c r="IJ399" s="35"/>
      <c r="IK399" s="35"/>
      <c r="IL399" s="35"/>
      <c r="IM399" s="35"/>
      <c r="IN399" s="35"/>
      <c r="IO399" s="35"/>
      <c r="IP399" s="35"/>
      <c r="IQ399" s="35"/>
      <c r="IR399" s="35"/>
      <c r="IS399" s="35"/>
      <c r="IT399" s="35"/>
      <c r="IU399" s="35"/>
      <c r="IV399" s="35"/>
      <c r="IW399" s="35"/>
      <c r="IX399" s="35"/>
      <c r="IY399" s="35"/>
      <c r="IZ399" s="35"/>
      <c r="JA399" s="35"/>
      <c r="JB399" s="35"/>
      <c r="JC399" s="35"/>
      <c r="JD399" s="35"/>
      <c r="JE399" s="35"/>
      <c r="JF399" s="35"/>
      <c r="JG399" s="35"/>
      <c r="JH399" s="35"/>
      <c r="JI399" s="35"/>
      <c r="JJ399" s="35"/>
      <c r="JK399" s="35"/>
      <c r="JL399" s="35"/>
      <c r="JM399" s="35"/>
      <c r="JN399" s="35"/>
      <c r="JO399" s="35"/>
      <c r="JP399" s="35"/>
      <c r="JQ399" s="35"/>
      <c r="JR399" s="35"/>
      <c r="JS399" s="35"/>
      <c r="JT399" s="35"/>
      <c r="JU399" s="35"/>
      <c r="JV399" s="35"/>
      <c r="JW399" s="35"/>
      <c r="JX399" s="35"/>
      <c r="JY399" s="35"/>
      <c r="JZ399" s="35"/>
      <c r="KA399" s="35"/>
      <c r="KB399" s="35"/>
      <c r="KC399" s="35"/>
      <c r="KD399" s="35"/>
      <c r="KE399" s="35"/>
      <c r="KF399" s="35"/>
      <c r="KG399" s="35"/>
      <c r="KH399" s="35"/>
      <c r="KI399" s="35"/>
      <c r="KJ399" s="35"/>
      <c r="KK399" s="35"/>
      <c r="KL399" s="35"/>
      <c r="KM399" s="35"/>
      <c r="KN399" s="35"/>
      <c r="KO399" s="35"/>
      <c r="KP399" s="35"/>
      <c r="KQ399" s="35"/>
      <c r="KR399" s="35"/>
      <c r="KS399" s="35"/>
      <c r="KT399" s="35"/>
      <c r="KU399" s="35"/>
      <c r="KV399" s="35"/>
      <c r="KW399" s="35"/>
      <c r="KX399" s="35"/>
      <c r="KY399" s="35"/>
      <c r="KZ399" s="35"/>
      <c r="LA399" s="35"/>
      <c r="LB399" s="35"/>
      <c r="LC399" s="35"/>
      <c r="LD399" s="35"/>
      <c r="LE399" s="35"/>
      <c r="LF399" s="35"/>
      <c r="LG399" s="35"/>
      <c r="LH399" s="35"/>
      <c r="LI399" s="35"/>
      <c r="LJ399" s="35"/>
      <c r="LK399" s="35"/>
      <c r="LL399" s="35"/>
      <c r="LM399" s="35"/>
      <c r="LN399" s="35"/>
      <c r="LO399" s="35"/>
      <c r="LP399" s="35"/>
      <c r="LQ399" s="35"/>
      <c r="LR399" s="35"/>
      <c r="LS399" s="35"/>
      <c r="LT399" s="35"/>
      <c r="LU399" s="35"/>
      <c r="LV399" s="35"/>
      <c r="LW399" s="35"/>
      <c r="LX399" s="35"/>
      <c r="LY399" s="35"/>
      <c r="LZ399" s="35"/>
      <c r="MA399" s="35"/>
      <c r="MB399" s="35"/>
      <c r="MC399" s="35"/>
      <c r="MD399" s="35"/>
      <c r="ME399" s="35"/>
      <c r="MF399" s="35"/>
      <c r="MG399" s="35"/>
      <c r="MH399" s="35"/>
      <c r="MI399" s="35"/>
      <c r="MJ399" s="35"/>
      <c r="MK399" s="35"/>
      <c r="ML399" s="35"/>
      <c r="MM399" s="35"/>
      <c r="MN399" s="35"/>
      <c r="MO399" s="35"/>
      <c r="MP399" s="35"/>
      <c r="MQ399" s="35"/>
      <c r="MR399" s="35"/>
      <c r="MS399" s="35"/>
      <c r="MT399" s="35"/>
      <c r="MU399" s="35"/>
      <c r="MV399" s="35"/>
      <c r="MW399" s="35"/>
      <c r="MX399" s="35"/>
      <c r="MY399" s="35"/>
      <c r="MZ399" s="35"/>
      <c r="NA399" s="35"/>
      <c r="NB399" s="35"/>
      <c r="NC399" s="35"/>
      <c r="ND399" s="35"/>
      <c r="NE399" s="35"/>
      <c r="NF399" s="35"/>
      <c r="NG399" s="35"/>
      <c r="NH399" s="35"/>
      <c r="NI399" s="35"/>
      <c r="NJ399" s="35"/>
      <c r="NK399" s="35"/>
      <c r="NL399" s="35"/>
      <c r="NM399" s="35"/>
      <c r="NN399" s="35"/>
      <c r="NO399" s="35"/>
      <c r="NP399" s="35"/>
      <c r="NQ399" s="35"/>
      <c r="NR399" s="35"/>
      <c r="NS399" s="35"/>
      <c r="NT399" s="35"/>
      <c r="NU399" s="35"/>
      <c r="NV399" s="35"/>
      <c r="NW399" s="35"/>
      <c r="NX399" s="35"/>
      <c r="NY399" s="35"/>
      <c r="NZ399" s="35"/>
      <c r="OA399" s="35"/>
      <c r="OB399" s="35"/>
      <c r="OC399" s="35"/>
      <c r="OD399" s="35"/>
      <c r="OE399" s="35"/>
      <c r="OF399" s="35"/>
      <c r="OG399" s="35"/>
      <c r="OH399" s="35"/>
      <c r="OI399" s="35"/>
      <c r="OJ399" s="35"/>
      <c r="OK399" s="35"/>
      <c r="OL399" s="35"/>
      <c r="OM399" s="35"/>
      <c r="ON399" s="35"/>
      <c r="OO399" s="35"/>
      <c r="OP399" s="35"/>
      <c r="OQ399" s="35"/>
      <c r="OR399" s="35"/>
      <c r="OS399" s="35"/>
      <c r="OT399" s="35"/>
      <c r="OU399" s="35"/>
      <c r="OV399" s="35"/>
      <c r="OW399" s="35"/>
      <c r="OX399" s="35"/>
      <c r="OY399" s="35"/>
      <c r="OZ399" s="35"/>
      <c r="PA399" s="35"/>
      <c r="PB399" s="35"/>
      <c r="PC399" s="35"/>
      <c r="PD399" s="35"/>
      <c r="PE399" s="35"/>
      <c r="PF399" s="35"/>
      <c r="PG399" s="35"/>
      <c r="PH399" s="35"/>
      <c r="PI399" s="35"/>
      <c r="PJ399" s="35"/>
      <c r="PK399" s="35"/>
      <c r="PL399" s="35"/>
      <c r="PM399" s="35"/>
      <c r="PN399" s="35"/>
      <c r="PO399" s="35"/>
      <c r="PP399" s="35"/>
      <c r="PQ399" s="35"/>
      <c r="PR399" s="35"/>
      <c r="PS399" s="35"/>
      <c r="PT399" s="35"/>
      <c r="PU399" s="35"/>
      <c r="PV399" s="35"/>
      <c r="PW399" s="35"/>
      <c r="PX399" s="35"/>
      <c r="PY399" s="35"/>
      <c r="PZ399" s="35"/>
      <c r="QA399" s="35"/>
      <c r="QB399" s="35"/>
      <c r="QC399" s="35"/>
      <c r="QD399" s="35"/>
      <c r="QE399" s="35"/>
      <c r="QF399" s="35"/>
      <c r="QG399" s="35"/>
      <c r="QH399" s="35"/>
      <c r="QI399" s="35"/>
      <c r="QJ399" s="35"/>
      <c r="QK399" s="35"/>
      <c r="QL399" s="35"/>
      <c r="QM399" s="35"/>
      <c r="QN399" s="35"/>
      <c r="QO399" s="35"/>
      <c r="QP399" s="35"/>
      <c r="QQ399" s="35"/>
      <c r="QR399" s="35"/>
      <c r="QS399" s="35"/>
      <c r="QT399" s="35"/>
      <c r="QU399" s="35"/>
      <c r="QV399" s="35"/>
      <c r="QW399" s="35"/>
      <c r="QX399" s="35"/>
      <c r="QY399" s="35"/>
      <c r="QZ399" s="35"/>
      <c r="RA399" s="35"/>
      <c r="RB399" s="35"/>
      <c r="RC399" s="35"/>
      <c r="RD399" s="35"/>
      <c r="RE399" s="35"/>
      <c r="RF399" s="35"/>
      <c r="RG399" s="35"/>
      <c r="RH399" s="35"/>
      <c r="RI399" s="35"/>
      <c r="RJ399" s="35"/>
      <c r="RK399" s="35"/>
      <c r="RL399" s="35"/>
      <c r="RM399" s="35"/>
      <c r="RN399" s="35"/>
      <c r="RO399" s="35"/>
      <c r="RP399" s="35"/>
      <c r="RQ399" s="35"/>
      <c r="RR399" s="35"/>
      <c r="RS399" s="35"/>
      <c r="RT399" s="35"/>
      <c r="RU399" s="35"/>
      <c r="RV399" s="35"/>
      <c r="RW399" s="35"/>
      <c r="RX399" s="35"/>
      <c r="RY399" s="35"/>
      <c r="RZ399" s="35"/>
      <c r="SA399" s="35"/>
      <c r="SB399" s="35"/>
      <c r="SC399" s="35"/>
      <c r="SD399" s="35"/>
      <c r="SE399" s="35"/>
      <c r="SF399" s="35"/>
      <c r="SG399" s="35"/>
      <c r="SH399" s="35"/>
      <c r="SI399" s="35"/>
      <c r="SJ399" s="35"/>
      <c r="SK399" s="35"/>
      <c r="SL399" s="35"/>
      <c r="SM399" s="35"/>
      <c r="SN399" s="35"/>
      <c r="SO399" s="35"/>
      <c r="SP399" s="35"/>
      <c r="SQ399" s="35"/>
      <c r="SR399" s="35"/>
      <c r="SS399" s="35"/>
      <c r="ST399" s="35"/>
      <c r="SU399" s="35"/>
      <c r="SV399" s="35"/>
      <c r="SW399" s="35"/>
      <c r="SX399" s="35"/>
      <c r="SY399" s="35"/>
      <c r="SZ399" s="35"/>
      <c r="TA399" s="35"/>
      <c r="TB399" s="35"/>
      <c r="TC399" s="35"/>
      <c r="TD399" s="35"/>
      <c r="TE399" s="35"/>
      <c r="TF399" s="35"/>
      <c r="TG399" s="35"/>
      <c r="TH399" s="35"/>
      <c r="TI399" s="35"/>
      <c r="TJ399" s="35"/>
      <c r="TK399" s="35"/>
      <c r="TL399" s="35"/>
      <c r="TM399" s="35"/>
      <c r="TN399" s="35"/>
      <c r="TO399" s="35"/>
      <c r="TP399" s="35"/>
      <c r="TQ399" s="35"/>
      <c r="TR399" s="35"/>
      <c r="TS399" s="35"/>
      <c r="TT399" s="35"/>
      <c r="TU399" s="35"/>
      <c r="TV399" s="35"/>
      <c r="TW399" s="35"/>
      <c r="TX399" s="35"/>
      <c r="TY399" s="35"/>
      <c r="TZ399" s="35"/>
      <c r="UA399" s="35"/>
      <c r="UB399" s="35"/>
      <c r="UC399" s="35"/>
      <c r="UD399" s="35"/>
      <c r="UE399" s="35"/>
      <c r="UF399" s="35"/>
      <c r="UG399" s="35"/>
      <c r="UH399" s="35"/>
      <c r="UI399" s="35"/>
      <c r="UJ399" s="35"/>
      <c r="UK399" s="35"/>
      <c r="UL399" s="35"/>
      <c r="UM399" s="35"/>
      <c r="UN399" s="35"/>
      <c r="UO399" s="35"/>
      <c r="UP399" s="35"/>
      <c r="UQ399" s="35"/>
      <c r="UR399" s="35"/>
      <c r="US399" s="35"/>
      <c r="UT399" s="35"/>
      <c r="UU399" s="35"/>
      <c r="UV399" s="35"/>
      <c r="UW399" s="35"/>
      <c r="UX399" s="35"/>
      <c r="UY399" s="35"/>
      <c r="UZ399" s="35"/>
      <c r="VA399" s="35"/>
      <c r="VB399" s="35"/>
      <c r="VC399" s="35"/>
      <c r="VD399" s="35"/>
      <c r="VE399" s="35"/>
      <c r="VF399" s="35"/>
      <c r="VG399" s="35"/>
      <c r="VH399" s="35"/>
      <c r="VI399" s="35"/>
      <c r="VJ399" s="35"/>
      <c r="VK399" s="35"/>
      <c r="VL399" s="35"/>
      <c r="VM399" s="35"/>
      <c r="VN399" s="35"/>
      <c r="VO399" s="35"/>
      <c r="VP399" s="35"/>
      <c r="VQ399" s="35"/>
      <c r="VR399" s="35"/>
      <c r="VS399" s="35"/>
      <c r="VT399" s="35"/>
      <c r="VU399" s="35"/>
      <c r="VV399" s="35"/>
      <c r="VW399" s="35"/>
      <c r="VX399" s="35"/>
      <c r="VY399" s="35"/>
      <c r="VZ399" s="35"/>
      <c r="WA399" s="35"/>
      <c r="WB399" s="35"/>
      <c r="WC399" s="35"/>
      <c r="WD399" s="35"/>
      <c r="WE399" s="35"/>
      <c r="WF399" s="35"/>
      <c r="WG399" s="35"/>
      <c r="WH399" s="35"/>
      <c r="WI399" s="35"/>
      <c r="WJ399" s="35"/>
      <c r="WK399" s="35"/>
      <c r="WL399" s="35"/>
      <c r="WM399" s="35"/>
      <c r="WN399" s="35"/>
      <c r="WO399" s="35"/>
      <c r="WP399" s="35"/>
      <c r="WQ399" s="35"/>
      <c r="WR399" s="35"/>
      <c r="WS399" s="35"/>
      <c r="WT399" s="35"/>
      <c r="WU399" s="35"/>
      <c r="WV399" s="35"/>
      <c r="WW399" s="35"/>
      <c r="WX399" s="35"/>
      <c r="WY399" s="35"/>
      <c r="WZ399" s="35"/>
      <c r="XA399" s="35"/>
      <c r="XB399" s="35"/>
      <c r="XC399" s="35"/>
      <c r="XD399" s="35"/>
      <c r="XE399" s="35"/>
      <c r="XF399" s="35"/>
      <c r="XG399" s="35"/>
      <c r="XH399" s="35"/>
      <c r="XI399" s="35"/>
      <c r="XJ399" s="35"/>
      <c r="XK399" s="35"/>
      <c r="XL399" s="35"/>
      <c r="XM399" s="35"/>
      <c r="XN399" s="35"/>
      <c r="XO399" s="35"/>
      <c r="XP399" s="35"/>
      <c r="XQ399" s="35"/>
      <c r="XR399" s="35"/>
      <c r="XS399" s="35"/>
      <c r="XT399" s="35"/>
      <c r="XU399" s="35"/>
      <c r="XV399" s="35"/>
      <c r="XW399" s="35"/>
      <c r="XX399" s="35"/>
      <c r="XY399" s="35"/>
      <c r="XZ399" s="35"/>
      <c r="YA399" s="35"/>
      <c r="YB399" s="35"/>
      <c r="YC399" s="35"/>
      <c r="YD399" s="35"/>
      <c r="YE399" s="35"/>
      <c r="YF399" s="35"/>
      <c r="YG399" s="35"/>
      <c r="YH399" s="35"/>
      <c r="YI399" s="35"/>
      <c r="YJ399" s="35"/>
      <c r="YK399" s="35"/>
      <c r="YL399" s="35"/>
      <c r="YM399" s="35"/>
      <c r="YN399" s="35"/>
      <c r="YO399" s="35"/>
      <c r="YP399" s="35"/>
      <c r="YQ399" s="35"/>
      <c r="YR399" s="35"/>
      <c r="YS399" s="35"/>
      <c r="YT399" s="35"/>
      <c r="YU399" s="35"/>
      <c r="YV399" s="35"/>
      <c r="YW399" s="35"/>
      <c r="YX399" s="35"/>
      <c r="YY399" s="35"/>
      <c r="YZ399" s="35"/>
      <c r="ZA399" s="35"/>
      <c r="ZB399" s="35"/>
      <c r="ZC399" s="35"/>
      <c r="ZD399" s="35"/>
      <c r="ZE399" s="35"/>
      <c r="ZF399" s="35"/>
      <c r="ZG399" s="35"/>
      <c r="ZH399" s="35"/>
      <c r="ZI399" s="35"/>
      <c r="ZJ399" s="35"/>
      <c r="ZK399" s="35"/>
      <c r="ZL399" s="35"/>
      <c r="ZM399" s="35"/>
      <c r="ZN399" s="35"/>
      <c r="ZO399" s="35"/>
      <c r="ZP399" s="35"/>
      <c r="ZQ399" s="35"/>
      <c r="ZR399" s="35"/>
      <c r="ZS399" s="35"/>
      <c r="ZT399" s="35"/>
      <c r="ZU399" s="35"/>
      <c r="ZV399" s="35"/>
      <c r="ZW399" s="35"/>
      <c r="ZX399" s="35"/>
      <c r="ZY399" s="35"/>
      <c r="ZZ399" s="35"/>
      <c r="AAA399" s="35"/>
      <c r="AAB399" s="35"/>
      <c r="AAC399" s="35"/>
      <c r="AAD399" s="35"/>
      <c r="AAE399" s="35"/>
      <c r="AAF399" s="35"/>
      <c r="AAG399" s="35"/>
      <c r="AAH399" s="35"/>
      <c r="AAI399" s="35"/>
      <c r="AAJ399" s="35"/>
      <c r="AAK399" s="35"/>
      <c r="AAL399" s="35"/>
      <c r="AAM399" s="35"/>
      <c r="AAN399" s="35"/>
      <c r="AAO399" s="35"/>
      <c r="AAP399" s="35"/>
      <c r="AAQ399" s="35"/>
      <c r="AAR399" s="35"/>
      <c r="AAS399" s="35"/>
      <c r="AAT399" s="35"/>
      <c r="AAU399" s="35"/>
      <c r="AAV399" s="35"/>
      <c r="AAW399" s="35"/>
      <c r="AAX399" s="35"/>
      <c r="AAY399" s="35"/>
      <c r="AAZ399" s="35">
        <v>10</v>
      </c>
      <c r="ABA399" s="35"/>
      <c r="ABB399" s="35"/>
      <c r="ABC399" s="35"/>
      <c r="ABD399" s="35"/>
      <c r="ABE399" s="35"/>
      <c r="ABF399" s="35"/>
      <c r="ABG399" s="35"/>
      <c r="ABH399" s="35"/>
      <c r="ABI399" s="35"/>
      <c r="ABJ399" s="35"/>
      <c r="ABK399" s="35"/>
      <c r="ABL399" s="35"/>
      <c r="ABM399" s="35"/>
      <c r="ABN399" s="35"/>
      <c r="ABO399" s="35"/>
      <c r="ABP399" s="35"/>
      <c r="ABQ399" s="35"/>
      <c r="ABR399" s="35"/>
      <c r="ABS399" s="35"/>
      <c r="ABT399" s="35"/>
      <c r="ABU399" s="35"/>
      <c r="ABV399" s="35"/>
      <c r="ABW399" s="35"/>
      <c r="ABX399" s="35"/>
      <c r="ABY399" s="35"/>
      <c r="ABZ399" s="35"/>
      <c r="ACA399" s="35"/>
      <c r="ACB399" s="35"/>
      <c r="ACC399" s="35"/>
      <c r="ACD399" s="35"/>
      <c r="ACE399" s="35"/>
      <c r="ACF399" s="35"/>
      <c r="ACG399" s="35"/>
      <c r="ACH399" s="35"/>
      <c r="ACI399" s="35"/>
      <c r="ACJ399" s="35"/>
      <c r="ACK399" s="35"/>
      <c r="ACL399" s="35"/>
      <c r="ACM399" s="35"/>
      <c r="ACN399" s="35"/>
      <c r="ACO399" s="35"/>
      <c r="ACP399" s="35"/>
      <c r="ACQ399" s="35">
        <v>10</v>
      </c>
      <c r="ACR399" s="35">
        <v>10</v>
      </c>
      <c r="ACS399" s="35"/>
      <c r="ACT399" s="35"/>
      <c r="ACU399" s="35"/>
      <c r="ACV399" s="35"/>
      <c r="ACW399" s="35"/>
      <c r="ACX399" s="35"/>
      <c r="ACY399" s="35"/>
      <c r="ACZ399" s="35"/>
      <c r="ADA399" s="35"/>
      <c r="ADB399" s="35"/>
      <c r="ADC399" s="35"/>
      <c r="ADD399" s="35"/>
      <c r="ADE399" s="35"/>
      <c r="ADF399" s="35"/>
      <c r="ADG399" s="35"/>
      <c r="ADH399" s="35"/>
      <c r="ADI399" s="35"/>
      <c r="ADJ399" s="35"/>
      <c r="ADK399" s="35"/>
      <c r="ADL399" s="35"/>
      <c r="ADM399" s="35"/>
      <c r="ADN399" s="35"/>
      <c r="ADO399" s="35"/>
      <c r="ADP399" s="35"/>
      <c r="ADQ399" s="35"/>
      <c r="ADR399" s="35"/>
      <c r="ADS399" s="35"/>
      <c r="ADT399" s="35"/>
      <c r="ADU399" s="35"/>
      <c r="ADV399" s="35"/>
      <c r="ADW399" s="35"/>
      <c r="ADX399" s="35"/>
      <c r="ADY399" s="26">
        <f t="shared" si="17"/>
        <v>0</v>
      </c>
      <c r="ADZ399" s="5"/>
      <c r="AEA399" s="7"/>
      <c r="AEB399" s="7"/>
      <c r="AEC399" s="7"/>
      <c r="AED399" s="7"/>
      <c r="AEE399" s="7"/>
      <c r="AEF399" s="7"/>
      <c r="AEG399" s="7"/>
      <c r="AEH399" s="7"/>
      <c r="AEI399" s="7"/>
      <c r="AEJ399" s="7"/>
      <c r="AEK399" s="7"/>
      <c r="AEL399" s="7"/>
      <c r="AEM399" s="7"/>
      <c r="AEN399" s="7"/>
      <c r="AEO399" s="7"/>
      <c r="AEP399" s="7"/>
      <c r="AEQ399" s="7"/>
      <c r="AER399" s="7"/>
      <c r="AES399" s="7"/>
      <c r="AET399" s="7"/>
      <c r="AEU399" s="7"/>
      <c r="AEV399" s="7"/>
      <c r="AEW399" s="7"/>
    </row>
    <row r="400" spans="1:829" x14ac:dyDescent="0.2">
      <c r="A400" s="38" t="s">
        <v>111</v>
      </c>
      <c r="B400" s="65">
        <f t="shared" si="16"/>
        <v>10</v>
      </c>
      <c r="C400" s="57">
        <v>10</v>
      </c>
      <c r="D400" s="59">
        <v>44816</v>
      </c>
      <c r="E400" s="67">
        <v>32.36</v>
      </c>
      <c r="F400" s="67">
        <f t="shared" si="13"/>
        <v>323.60000000000002</v>
      </c>
      <c r="G400" s="6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  <c r="AU400" s="35"/>
      <c r="AV400" s="35"/>
      <c r="AW400" s="35"/>
      <c r="AX400" s="35"/>
      <c r="AY400" s="35"/>
      <c r="AZ400" s="35"/>
      <c r="BA400" s="35">
        <v>3</v>
      </c>
      <c r="BB400" s="35"/>
      <c r="BC400" s="35"/>
      <c r="BD400" s="35">
        <v>10</v>
      </c>
      <c r="BE400" s="15"/>
      <c r="BF400" s="15"/>
      <c r="BG400" s="136"/>
      <c r="BH400" s="35"/>
      <c r="BI400" s="35"/>
      <c r="BJ400" s="35"/>
      <c r="BK400" s="35"/>
      <c r="BL400" s="35"/>
      <c r="BM400" s="35"/>
      <c r="BN400" s="35"/>
      <c r="BO400" s="35"/>
      <c r="BP400" s="35"/>
      <c r="BQ400" s="35"/>
      <c r="BR400" s="35"/>
      <c r="BS400" s="35"/>
      <c r="BT400" s="35"/>
      <c r="BU400" s="35"/>
      <c r="BV400" s="35"/>
      <c r="BW400" s="35"/>
      <c r="BX400" s="35"/>
      <c r="BY400" s="35"/>
      <c r="BZ400" s="35"/>
      <c r="CA400" s="35"/>
      <c r="CB400" s="35"/>
      <c r="CC400" s="35"/>
      <c r="CD400" s="35"/>
      <c r="CE400" s="35"/>
      <c r="CF400" s="35"/>
      <c r="CG400" s="35"/>
      <c r="CH400" s="35"/>
      <c r="CI400" s="35"/>
      <c r="CJ400" s="35"/>
      <c r="CK400" s="35"/>
      <c r="CL400" s="35"/>
      <c r="CM400" s="35"/>
      <c r="CN400" s="35"/>
      <c r="CO400" s="35"/>
      <c r="CP400" s="35"/>
      <c r="CQ400" s="35"/>
      <c r="CR400" s="35"/>
      <c r="CS400" s="35"/>
      <c r="CT400" s="35"/>
      <c r="CU400" s="35"/>
      <c r="CV400" s="35"/>
      <c r="CW400" s="35"/>
      <c r="CX400" s="35"/>
      <c r="CY400" s="35"/>
      <c r="CZ400" s="35"/>
      <c r="DA400" s="35"/>
      <c r="DB400" s="35"/>
      <c r="DC400" s="35"/>
      <c r="DD400" s="35"/>
      <c r="DE400" s="35"/>
      <c r="DF400" s="35"/>
      <c r="DG400" s="35"/>
      <c r="DH400" s="35"/>
      <c r="DI400" s="35"/>
      <c r="DJ400" s="35"/>
      <c r="DK400" s="35"/>
      <c r="DL400" s="35"/>
      <c r="DM400" s="35"/>
      <c r="DN400" s="35"/>
      <c r="DO400" s="35"/>
      <c r="DP400" s="35"/>
      <c r="DQ400" s="35"/>
      <c r="DR400" s="35"/>
      <c r="DS400" s="35"/>
      <c r="DT400" s="35"/>
      <c r="DU400" s="35"/>
      <c r="DV400" s="35"/>
      <c r="DW400" s="35"/>
      <c r="DX400" s="35"/>
      <c r="DY400" s="35"/>
      <c r="DZ400" s="35"/>
      <c r="EA400" s="35"/>
      <c r="EB400" s="35"/>
      <c r="EC400" s="35"/>
      <c r="ED400" s="35"/>
      <c r="EE400" s="35">
        <v>10</v>
      </c>
      <c r="EF400" s="35"/>
      <c r="EG400" s="35"/>
      <c r="EH400" s="35"/>
      <c r="EI400" s="35"/>
      <c r="EJ400" s="35"/>
      <c r="EK400" s="35"/>
      <c r="EL400" s="35"/>
      <c r="EM400" s="35"/>
      <c r="EN400" s="35"/>
      <c r="EO400" s="35"/>
      <c r="EP400" s="35"/>
      <c r="EQ400" s="35"/>
      <c r="ER400" s="35"/>
      <c r="ES400" s="35"/>
      <c r="ET400" s="35"/>
      <c r="EU400" s="35"/>
      <c r="EV400" s="35"/>
      <c r="EW400" s="35"/>
      <c r="EX400" s="35"/>
      <c r="EY400" s="35"/>
      <c r="EZ400" s="35"/>
      <c r="FA400" s="35"/>
      <c r="FB400" s="35"/>
      <c r="FC400" s="35"/>
      <c r="FD400" s="35"/>
      <c r="FE400" s="35"/>
      <c r="FF400" s="35"/>
      <c r="FG400" s="35"/>
      <c r="FH400" s="35"/>
      <c r="FI400" s="35"/>
      <c r="FJ400" s="35"/>
      <c r="FK400" s="35"/>
      <c r="FL400" s="35"/>
      <c r="FM400" s="35"/>
      <c r="FN400" s="35"/>
      <c r="FO400" s="35"/>
      <c r="FP400" s="35"/>
      <c r="FQ400" s="35"/>
      <c r="FR400" s="35"/>
      <c r="FS400" s="35"/>
      <c r="FT400" s="35"/>
      <c r="FU400" s="35"/>
      <c r="FV400" s="35"/>
      <c r="FW400" s="35"/>
      <c r="FX400" s="35"/>
      <c r="FY400" s="35"/>
      <c r="FZ400" s="35"/>
      <c r="GA400" s="35"/>
      <c r="GB400" s="35"/>
      <c r="GC400" s="35"/>
      <c r="GD400" s="35"/>
      <c r="GE400" s="35"/>
      <c r="GF400" s="35"/>
      <c r="GG400" s="35"/>
      <c r="GH400" s="35"/>
      <c r="GI400" s="35"/>
      <c r="GJ400" s="35"/>
      <c r="GK400" s="35"/>
      <c r="GL400" s="35"/>
      <c r="GM400" s="35"/>
      <c r="GN400" s="35"/>
      <c r="GO400" s="35"/>
      <c r="GP400" s="35"/>
      <c r="GQ400" s="35"/>
      <c r="GR400" s="35"/>
      <c r="GS400" s="35"/>
      <c r="GT400" s="35"/>
      <c r="GU400" s="35"/>
      <c r="GV400" s="35"/>
      <c r="GW400" s="35"/>
      <c r="GX400" s="35"/>
      <c r="GY400" s="35"/>
      <c r="GZ400" s="35"/>
      <c r="HA400" s="35"/>
      <c r="HB400" s="35"/>
      <c r="HC400" s="35"/>
      <c r="HD400" s="35"/>
      <c r="HE400" s="35"/>
      <c r="HF400" s="35"/>
      <c r="HG400" s="35"/>
      <c r="HH400" s="35"/>
      <c r="HI400" s="35"/>
      <c r="HJ400" s="35"/>
      <c r="HK400" s="35"/>
      <c r="HL400" s="35"/>
      <c r="HM400" s="35"/>
      <c r="HN400" s="35"/>
      <c r="HO400" s="35"/>
      <c r="HP400" s="35"/>
      <c r="HQ400" s="35"/>
      <c r="HR400" s="35"/>
      <c r="HS400" s="35"/>
      <c r="HT400" s="35"/>
      <c r="HU400" s="35"/>
      <c r="HV400" s="35"/>
      <c r="HW400" s="35"/>
      <c r="HX400" s="35"/>
      <c r="HY400" s="35"/>
      <c r="HZ400" s="35"/>
      <c r="IA400" s="35"/>
      <c r="IB400" s="35"/>
      <c r="IC400" s="35"/>
      <c r="ID400" s="35"/>
      <c r="IE400" s="35"/>
      <c r="IF400" s="35"/>
      <c r="IG400" s="35"/>
      <c r="IH400" s="35"/>
      <c r="II400" s="35"/>
      <c r="IJ400" s="35"/>
      <c r="IK400" s="35"/>
      <c r="IL400" s="35"/>
      <c r="IM400" s="35"/>
      <c r="IN400" s="35"/>
      <c r="IO400" s="35"/>
      <c r="IP400" s="35"/>
      <c r="IQ400" s="35"/>
      <c r="IR400" s="35"/>
      <c r="IS400" s="35"/>
      <c r="IT400" s="35"/>
      <c r="IU400" s="35"/>
      <c r="IV400" s="35"/>
      <c r="IW400" s="35"/>
      <c r="IX400" s="35"/>
      <c r="IY400" s="35"/>
      <c r="IZ400" s="35"/>
      <c r="JA400" s="35"/>
      <c r="JB400" s="35"/>
      <c r="JC400" s="35"/>
      <c r="JD400" s="35"/>
      <c r="JE400" s="35"/>
      <c r="JF400" s="35"/>
      <c r="JG400" s="35"/>
      <c r="JH400" s="35"/>
      <c r="JI400" s="35"/>
      <c r="JJ400" s="35"/>
      <c r="JK400" s="35"/>
      <c r="JL400" s="35"/>
      <c r="JM400" s="35"/>
      <c r="JN400" s="35"/>
      <c r="JO400" s="35"/>
      <c r="JP400" s="35"/>
      <c r="JQ400" s="35"/>
      <c r="JR400" s="35"/>
      <c r="JS400" s="35"/>
      <c r="JT400" s="35"/>
      <c r="JU400" s="35"/>
      <c r="JV400" s="35"/>
      <c r="JW400" s="35"/>
      <c r="JX400" s="35"/>
      <c r="JY400" s="35"/>
      <c r="JZ400" s="35">
        <v>1</v>
      </c>
      <c r="KA400" s="35"/>
      <c r="KB400" s="35"/>
      <c r="KC400" s="35"/>
      <c r="KD400" s="35"/>
      <c r="KE400" s="35"/>
      <c r="KF400" s="35"/>
      <c r="KG400" s="35"/>
      <c r="KH400" s="35"/>
      <c r="KI400" s="35"/>
      <c r="KJ400" s="35"/>
      <c r="KK400" s="35"/>
      <c r="KL400" s="35"/>
      <c r="KM400" s="35"/>
      <c r="KN400" s="35"/>
      <c r="KO400" s="35"/>
      <c r="KP400" s="35"/>
      <c r="KQ400" s="35"/>
      <c r="KR400" s="35"/>
      <c r="KS400" s="35"/>
      <c r="KT400" s="35"/>
      <c r="KU400" s="35"/>
      <c r="KV400" s="35"/>
      <c r="KW400" s="35"/>
      <c r="KX400" s="35"/>
      <c r="KY400" s="35"/>
      <c r="KZ400" s="35"/>
      <c r="LA400" s="35"/>
      <c r="LB400" s="35"/>
      <c r="LC400" s="35"/>
      <c r="LD400" s="35"/>
      <c r="LE400" s="35"/>
      <c r="LF400" s="35"/>
      <c r="LG400" s="35"/>
      <c r="LH400" s="35"/>
      <c r="LI400" s="35"/>
      <c r="LJ400" s="35"/>
      <c r="LK400" s="35"/>
      <c r="LL400" s="35"/>
      <c r="LM400" s="35"/>
      <c r="LN400" s="35"/>
      <c r="LO400" s="35"/>
      <c r="LP400" s="35"/>
      <c r="LQ400" s="35"/>
      <c r="LR400" s="35"/>
      <c r="LS400" s="35"/>
      <c r="LT400" s="35"/>
      <c r="LU400" s="35"/>
      <c r="LV400" s="35"/>
      <c r="LW400" s="35"/>
      <c r="LX400" s="35"/>
      <c r="LY400" s="35"/>
      <c r="LZ400" s="35"/>
      <c r="MA400" s="35"/>
      <c r="MB400" s="35"/>
      <c r="MC400" s="35"/>
      <c r="MD400" s="35"/>
      <c r="ME400" s="35"/>
      <c r="MF400" s="35"/>
      <c r="MG400" s="35"/>
      <c r="MH400" s="35"/>
      <c r="MI400" s="35"/>
      <c r="MJ400" s="35"/>
      <c r="MK400" s="35"/>
      <c r="ML400" s="35"/>
      <c r="MM400" s="35"/>
      <c r="MN400" s="35"/>
      <c r="MO400" s="35"/>
      <c r="MP400" s="35"/>
      <c r="MQ400" s="35"/>
      <c r="MR400" s="35"/>
      <c r="MS400" s="35"/>
      <c r="MT400" s="35"/>
      <c r="MU400" s="35"/>
      <c r="MV400" s="35"/>
      <c r="MW400" s="35"/>
      <c r="MX400" s="35"/>
      <c r="MY400" s="35"/>
      <c r="MZ400" s="35"/>
      <c r="NA400" s="35"/>
      <c r="NB400" s="35"/>
      <c r="NC400" s="35"/>
      <c r="ND400" s="35"/>
      <c r="NE400" s="35"/>
      <c r="NF400" s="35"/>
      <c r="NG400" s="35"/>
      <c r="NH400" s="35"/>
      <c r="NI400" s="35"/>
      <c r="NJ400" s="35"/>
      <c r="NK400" s="35"/>
      <c r="NL400" s="35"/>
      <c r="NM400" s="35"/>
      <c r="NN400" s="35"/>
      <c r="NO400" s="35"/>
      <c r="NP400" s="35"/>
      <c r="NQ400" s="35"/>
      <c r="NR400" s="35"/>
      <c r="NS400" s="35"/>
      <c r="NT400" s="35"/>
      <c r="NU400" s="35"/>
      <c r="NV400" s="35"/>
      <c r="NW400" s="35"/>
      <c r="NX400" s="35"/>
      <c r="NY400" s="35"/>
      <c r="NZ400" s="35"/>
      <c r="OA400" s="35"/>
      <c r="OB400" s="35"/>
      <c r="OC400" s="35">
        <v>1</v>
      </c>
      <c r="OD400" s="35"/>
      <c r="OE400" s="35"/>
      <c r="OF400" s="35">
        <v>2</v>
      </c>
      <c r="OG400" s="35"/>
      <c r="OH400" s="35"/>
      <c r="OI400" s="35"/>
      <c r="OJ400" s="35"/>
      <c r="OK400" s="35"/>
      <c r="OL400" s="35"/>
      <c r="OM400" s="35"/>
      <c r="ON400" s="35"/>
      <c r="OO400" s="35"/>
      <c r="OP400" s="35"/>
      <c r="OQ400" s="35"/>
      <c r="OR400" s="35"/>
      <c r="OS400" s="35"/>
      <c r="OT400" s="35"/>
      <c r="OU400" s="35"/>
      <c r="OV400" s="35"/>
      <c r="OW400" s="35"/>
      <c r="OX400" s="35"/>
      <c r="OY400" s="35"/>
      <c r="OZ400" s="35"/>
      <c r="PA400" s="35"/>
      <c r="PB400" s="35"/>
      <c r="PC400" s="35"/>
      <c r="PD400" s="35"/>
      <c r="PE400" s="35"/>
      <c r="PF400" s="35"/>
      <c r="PG400" s="35"/>
      <c r="PH400" s="35"/>
      <c r="PI400" s="35"/>
      <c r="PJ400" s="35"/>
      <c r="PK400" s="35"/>
      <c r="PL400" s="35"/>
      <c r="PM400" s="35"/>
      <c r="PN400" s="35"/>
      <c r="PO400" s="35"/>
      <c r="PP400" s="35"/>
      <c r="PQ400" s="35"/>
      <c r="PR400" s="35"/>
      <c r="PS400" s="35"/>
      <c r="PT400" s="35"/>
      <c r="PU400" s="35"/>
      <c r="PV400" s="35"/>
      <c r="PW400" s="35"/>
      <c r="PX400" s="35"/>
      <c r="PY400" s="35"/>
      <c r="PZ400" s="35"/>
      <c r="QA400" s="35"/>
      <c r="QB400" s="35"/>
      <c r="QC400" s="35"/>
      <c r="QD400" s="35"/>
      <c r="QE400" s="35"/>
      <c r="QF400" s="35"/>
      <c r="QG400" s="35"/>
      <c r="QH400" s="35"/>
      <c r="QI400" s="35"/>
      <c r="QJ400" s="35"/>
      <c r="QK400" s="35"/>
      <c r="QL400" s="35"/>
      <c r="QM400" s="35"/>
      <c r="QN400" s="35"/>
      <c r="QO400" s="35"/>
      <c r="QP400" s="35"/>
      <c r="QQ400" s="35"/>
      <c r="QR400" s="35"/>
      <c r="QS400" s="35"/>
      <c r="QT400" s="35"/>
      <c r="QU400" s="35"/>
      <c r="QV400" s="35"/>
      <c r="QW400" s="35"/>
      <c r="QX400" s="35"/>
      <c r="QY400" s="35"/>
      <c r="QZ400" s="35"/>
      <c r="RA400" s="35"/>
      <c r="RB400" s="35"/>
      <c r="RC400" s="35"/>
      <c r="RD400" s="35"/>
      <c r="RE400" s="35"/>
      <c r="RF400" s="35"/>
      <c r="RG400" s="35"/>
      <c r="RH400" s="35"/>
      <c r="RI400" s="35"/>
      <c r="RJ400" s="35"/>
      <c r="RK400" s="35"/>
      <c r="RL400" s="35"/>
      <c r="RM400" s="35"/>
      <c r="RN400" s="35"/>
      <c r="RO400" s="35"/>
      <c r="RP400" s="35"/>
      <c r="RQ400" s="35"/>
      <c r="RR400" s="35"/>
      <c r="RS400" s="35"/>
      <c r="RT400" s="35"/>
      <c r="RU400" s="35"/>
      <c r="RV400" s="35"/>
      <c r="RW400" s="35"/>
      <c r="RX400" s="35"/>
      <c r="RY400" s="35"/>
      <c r="RZ400" s="35"/>
      <c r="SA400" s="35"/>
      <c r="SB400" s="35"/>
      <c r="SC400" s="35"/>
      <c r="SD400" s="35"/>
      <c r="SE400" s="35"/>
      <c r="SF400" s="35"/>
      <c r="SG400" s="35"/>
      <c r="SH400" s="35"/>
      <c r="SI400" s="35"/>
      <c r="SJ400" s="35"/>
      <c r="SK400" s="35"/>
      <c r="SL400" s="35"/>
      <c r="SM400" s="35"/>
      <c r="SN400" s="35"/>
      <c r="SO400" s="35"/>
      <c r="SP400" s="35"/>
      <c r="SQ400" s="35"/>
      <c r="SR400" s="35"/>
      <c r="SS400" s="35"/>
      <c r="ST400" s="35"/>
      <c r="SU400" s="35"/>
      <c r="SV400" s="35"/>
      <c r="SW400" s="35"/>
      <c r="SX400" s="35"/>
      <c r="SY400" s="35"/>
      <c r="SZ400" s="35"/>
      <c r="TA400" s="35"/>
      <c r="TB400" s="35"/>
      <c r="TC400" s="35"/>
      <c r="TD400" s="35"/>
      <c r="TE400" s="35"/>
      <c r="TF400" s="35"/>
      <c r="TG400" s="35"/>
      <c r="TH400" s="35"/>
      <c r="TI400" s="35"/>
      <c r="TJ400" s="35"/>
      <c r="TK400" s="35"/>
      <c r="TL400" s="35"/>
      <c r="TM400" s="35"/>
      <c r="TN400" s="35"/>
      <c r="TO400" s="35"/>
      <c r="TP400" s="35"/>
      <c r="TQ400" s="35"/>
      <c r="TR400" s="35"/>
      <c r="TS400" s="35"/>
      <c r="TT400" s="35"/>
      <c r="TU400" s="35"/>
      <c r="TV400" s="35"/>
      <c r="TW400" s="35"/>
      <c r="TX400" s="35"/>
      <c r="TY400" s="35"/>
      <c r="TZ400" s="35"/>
      <c r="UA400" s="35"/>
      <c r="UB400" s="35"/>
      <c r="UC400" s="35"/>
      <c r="UD400" s="35"/>
      <c r="UE400" s="35"/>
      <c r="UF400" s="35"/>
      <c r="UG400" s="35"/>
      <c r="UH400" s="35"/>
      <c r="UI400" s="35"/>
      <c r="UJ400" s="35"/>
      <c r="UK400" s="35"/>
      <c r="UL400" s="35"/>
      <c r="UM400" s="35"/>
      <c r="UN400" s="35"/>
      <c r="UO400" s="35"/>
      <c r="UP400" s="35"/>
      <c r="UQ400" s="35">
        <v>1</v>
      </c>
      <c r="UR400" s="35"/>
      <c r="US400" s="35"/>
      <c r="UT400" s="35"/>
      <c r="UU400" s="35"/>
      <c r="UV400" s="35"/>
      <c r="UW400" s="35"/>
      <c r="UX400" s="35"/>
      <c r="UY400" s="35"/>
      <c r="UZ400" s="35"/>
      <c r="VA400" s="35"/>
      <c r="VB400" s="35"/>
      <c r="VC400" s="35"/>
      <c r="VD400" s="35"/>
      <c r="VE400" s="35"/>
      <c r="VF400" s="35"/>
      <c r="VG400" s="35"/>
      <c r="VH400" s="35"/>
      <c r="VI400" s="35"/>
      <c r="VJ400" s="35"/>
      <c r="VK400" s="35"/>
      <c r="VL400" s="35"/>
      <c r="VM400" s="35"/>
      <c r="VN400" s="35"/>
      <c r="VO400" s="35"/>
      <c r="VP400" s="35"/>
      <c r="VQ400" s="35"/>
      <c r="VR400" s="35"/>
      <c r="VS400" s="35"/>
      <c r="VT400" s="35"/>
      <c r="VU400" s="35"/>
      <c r="VV400" s="35"/>
      <c r="VW400" s="35"/>
      <c r="VX400" s="35"/>
      <c r="VY400" s="35"/>
      <c r="VZ400" s="35"/>
      <c r="WA400" s="35"/>
      <c r="WB400" s="35"/>
      <c r="WC400" s="35"/>
      <c r="WD400" s="35"/>
      <c r="WE400" s="35"/>
      <c r="WF400" s="35"/>
      <c r="WG400" s="35"/>
      <c r="WH400" s="35"/>
      <c r="WI400" s="35"/>
      <c r="WJ400" s="35"/>
      <c r="WK400" s="35"/>
      <c r="WL400" s="35"/>
      <c r="WM400" s="35"/>
      <c r="WN400" s="35"/>
      <c r="WO400" s="35"/>
      <c r="WP400" s="35"/>
      <c r="WQ400" s="35"/>
      <c r="WR400" s="35"/>
      <c r="WS400" s="35"/>
      <c r="WT400" s="35"/>
      <c r="WU400" s="35"/>
      <c r="WV400" s="35"/>
      <c r="WW400" s="35"/>
      <c r="WX400" s="35"/>
      <c r="WY400" s="35"/>
      <c r="WZ400" s="35"/>
      <c r="XA400" s="35"/>
      <c r="XB400" s="35"/>
      <c r="XC400" s="35"/>
      <c r="XD400" s="35"/>
      <c r="XE400" s="35"/>
      <c r="XF400" s="35"/>
      <c r="XG400" s="35"/>
      <c r="XH400" s="35"/>
      <c r="XI400" s="35"/>
      <c r="XJ400" s="35"/>
      <c r="XK400" s="35"/>
      <c r="XL400" s="35"/>
      <c r="XM400" s="35"/>
      <c r="XN400" s="35"/>
      <c r="XO400" s="35"/>
      <c r="XP400" s="35"/>
      <c r="XQ400" s="35"/>
      <c r="XR400" s="35"/>
      <c r="XS400" s="35"/>
      <c r="XT400" s="35"/>
      <c r="XU400" s="35"/>
      <c r="XV400" s="35"/>
      <c r="XW400" s="35"/>
      <c r="XX400" s="35"/>
      <c r="XY400" s="35"/>
      <c r="XZ400" s="35"/>
      <c r="YA400" s="35"/>
      <c r="YB400" s="35"/>
      <c r="YC400" s="35"/>
      <c r="YD400" s="35"/>
      <c r="YE400" s="35"/>
      <c r="YF400" s="35"/>
      <c r="YG400" s="35"/>
      <c r="YH400" s="35"/>
      <c r="YI400" s="35"/>
      <c r="YJ400" s="35"/>
      <c r="YK400" s="35"/>
      <c r="YL400" s="35"/>
      <c r="YM400" s="35"/>
      <c r="YN400" s="35"/>
      <c r="YO400" s="35"/>
      <c r="YP400" s="35"/>
      <c r="YQ400" s="35"/>
      <c r="YR400" s="35"/>
      <c r="YS400" s="35"/>
      <c r="YT400" s="35"/>
      <c r="YU400" s="35"/>
      <c r="YV400" s="35"/>
      <c r="YW400" s="35"/>
      <c r="YX400" s="35"/>
      <c r="YY400" s="35"/>
      <c r="YZ400" s="35"/>
      <c r="ZA400" s="35"/>
      <c r="ZB400" s="35"/>
      <c r="ZC400" s="35"/>
      <c r="ZD400" s="35"/>
      <c r="ZE400" s="35"/>
      <c r="ZF400" s="35"/>
      <c r="ZG400" s="35"/>
      <c r="ZH400" s="35"/>
      <c r="ZI400" s="35"/>
      <c r="ZJ400" s="35"/>
      <c r="ZK400" s="35"/>
      <c r="ZL400" s="35"/>
      <c r="ZM400" s="35"/>
      <c r="ZN400" s="35"/>
      <c r="ZO400" s="35"/>
      <c r="ZP400" s="35"/>
      <c r="ZQ400" s="35"/>
      <c r="ZR400" s="35"/>
      <c r="ZS400" s="35"/>
      <c r="ZT400" s="35"/>
      <c r="ZU400" s="35"/>
      <c r="ZV400" s="35"/>
      <c r="ZW400" s="35"/>
      <c r="ZX400" s="35"/>
      <c r="ZY400" s="35"/>
      <c r="ZZ400" s="35"/>
      <c r="AAA400" s="35"/>
      <c r="AAB400" s="35"/>
      <c r="AAC400" s="35">
        <v>1</v>
      </c>
      <c r="AAD400" s="35"/>
      <c r="AAE400" s="35"/>
      <c r="AAF400" s="35"/>
      <c r="AAG400" s="35"/>
      <c r="AAH400" s="35"/>
      <c r="AAI400" s="35"/>
      <c r="AAJ400" s="35"/>
      <c r="AAK400" s="35">
        <v>1</v>
      </c>
      <c r="AAL400" s="35"/>
      <c r="AAM400" s="35"/>
      <c r="AAN400" s="35"/>
      <c r="AAO400" s="35"/>
      <c r="AAP400" s="35"/>
      <c r="AAQ400" s="35"/>
      <c r="AAR400" s="35"/>
      <c r="AAS400" s="35"/>
      <c r="AAT400" s="35"/>
      <c r="AAU400" s="35"/>
      <c r="AAV400" s="35"/>
      <c r="AAW400" s="35"/>
      <c r="AAX400" s="35"/>
      <c r="AAY400" s="35"/>
      <c r="AAZ400" s="35">
        <v>5</v>
      </c>
      <c r="ABA400" s="35"/>
      <c r="ABB400" s="35"/>
      <c r="ABC400" s="35"/>
      <c r="ABD400" s="35"/>
      <c r="ABE400" s="35"/>
      <c r="ABF400" s="35"/>
      <c r="ABG400" s="35"/>
      <c r="ABH400" s="35"/>
      <c r="ABI400" s="35"/>
      <c r="ABJ400" s="35"/>
      <c r="ABK400" s="35"/>
      <c r="ABL400" s="35"/>
      <c r="ABM400" s="35"/>
      <c r="ABN400" s="35"/>
      <c r="ABO400" s="35"/>
      <c r="ABP400" s="35"/>
      <c r="ABQ400" s="35"/>
      <c r="ABR400" s="35"/>
      <c r="ABS400" s="35"/>
      <c r="ABT400" s="35"/>
      <c r="ABU400" s="35">
        <v>1</v>
      </c>
      <c r="ABV400" s="35"/>
      <c r="ABW400" s="35"/>
      <c r="ABX400" s="35"/>
      <c r="ABY400" s="35"/>
      <c r="ABZ400" s="35"/>
      <c r="ACA400" s="35"/>
      <c r="ACB400" s="35"/>
      <c r="ACC400" s="35"/>
      <c r="ACD400" s="35"/>
      <c r="ACE400" s="35"/>
      <c r="ACF400" s="35"/>
      <c r="ACG400" s="35"/>
      <c r="ACH400" s="35"/>
      <c r="ACI400" s="35"/>
      <c r="ACJ400" s="35"/>
      <c r="ACK400" s="35"/>
      <c r="ACL400" s="35"/>
      <c r="ACM400" s="35"/>
      <c r="ACN400" s="35"/>
      <c r="ACO400" s="35"/>
      <c r="ACP400" s="35"/>
      <c r="ACQ400" s="35">
        <v>30</v>
      </c>
      <c r="ACR400" s="35"/>
      <c r="ACS400" s="35"/>
      <c r="ACT400" s="35"/>
      <c r="ACU400" s="35"/>
      <c r="ACV400" s="35"/>
      <c r="ACW400" s="35"/>
      <c r="ACX400" s="35"/>
      <c r="ACY400" s="35"/>
      <c r="ACZ400" s="35"/>
      <c r="ADA400" s="35"/>
      <c r="ADB400" s="35"/>
      <c r="ADC400" s="35"/>
      <c r="ADD400" s="35"/>
      <c r="ADE400" s="35"/>
      <c r="ADF400" s="35"/>
      <c r="ADG400" s="35"/>
      <c r="ADH400" s="35"/>
      <c r="ADI400" s="35"/>
      <c r="ADJ400" s="35"/>
      <c r="ADK400" s="35"/>
      <c r="ADL400" s="35"/>
      <c r="ADM400" s="35"/>
      <c r="ADN400" s="35"/>
      <c r="ADO400" s="35"/>
      <c r="ADP400" s="35"/>
      <c r="ADQ400" s="35"/>
      <c r="ADR400" s="35"/>
      <c r="ADS400" s="35"/>
      <c r="ADT400" s="35"/>
      <c r="ADU400" s="35"/>
      <c r="ADV400" s="35"/>
      <c r="ADW400" s="35"/>
      <c r="ADX400" s="35">
        <v>10</v>
      </c>
      <c r="ADY400" s="26">
        <f t="shared" si="17"/>
        <v>0</v>
      </c>
      <c r="ADZ400" s="5"/>
      <c r="AEA400" s="7"/>
      <c r="AEB400" s="7"/>
      <c r="AEC400" s="7"/>
      <c r="AED400" s="7"/>
      <c r="AEE400" s="7"/>
      <c r="AEF400" s="7"/>
      <c r="AEG400" s="7"/>
      <c r="AEH400" s="7"/>
      <c r="AEI400" s="7"/>
      <c r="AEJ400" s="7"/>
      <c r="AEK400" s="7"/>
      <c r="AEL400" s="7"/>
      <c r="AEM400" s="7"/>
      <c r="AEN400" s="7"/>
      <c r="AEO400" s="7"/>
      <c r="AEP400" s="7"/>
      <c r="AEQ400" s="7"/>
      <c r="AER400" s="7"/>
      <c r="AES400" s="7"/>
      <c r="AET400" s="7"/>
      <c r="AEU400" s="7"/>
      <c r="AEV400" s="7"/>
      <c r="AEW400" s="7"/>
    </row>
    <row r="401" spans="1:829" x14ac:dyDescent="0.2">
      <c r="A401" s="38" t="s">
        <v>111</v>
      </c>
      <c r="B401" s="65">
        <f t="shared" si="16"/>
        <v>0</v>
      </c>
      <c r="C401" s="57">
        <v>10</v>
      </c>
      <c r="D401" s="59">
        <v>44788</v>
      </c>
      <c r="E401" s="67">
        <v>32.770000000000003</v>
      </c>
      <c r="F401" s="67">
        <f t="shared" ref="F401:F487" si="18">E401*B401</f>
        <v>0</v>
      </c>
      <c r="G401" s="6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>
        <v>10</v>
      </c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  <c r="BB401" s="35"/>
      <c r="BC401" s="35"/>
      <c r="BD401" s="35">
        <v>10</v>
      </c>
      <c r="BE401" s="15"/>
      <c r="BF401" s="15"/>
      <c r="BG401" s="136"/>
      <c r="BH401" s="35"/>
      <c r="BI401" s="35"/>
      <c r="BJ401" s="35"/>
      <c r="BK401" s="35"/>
      <c r="BL401" s="35"/>
      <c r="BM401" s="35"/>
      <c r="BN401" s="35"/>
      <c r="BO401" s="35"/>
      <c r="BP401" s="35"/>
      <c r="BQ401" s="35"/>
      <c r="BR401" s="35"/>
      <c r="BS401" s="35"/>
      <c r="BT401" s="35"/>
      <c r="BU401" s="35"/>
      <c r="BV401" s="35"/>
      <c r="BW401" s="35"/>
      <c r="BX401" s="35"/>
      <c r="BY401" s="35"/>
      <c r="BZ401" s="35"/>
      <c r="CA401" s="35"/>
      <c r="CB401" s="35"/>
      <c r="CC401" s="35"/>
      <c r="CD401" s="35"/>
      <c r="CE401" s="35"/>
      <c r="CF401" s="35"/>
      <c r="CG401" s="35"/>
      <c r="CH401" s="35"/>
      <c r="CI401" s="35">
        <v>10</v>
      </c>
      <c r="CJ401" s="35"/>
      <c r="CK401" s="35"/>
      <c r="CL401" s="35"/>
      <c r="CM401" s="35"/>
      <c r="CN401" s="35"/>
      <c r="CO401" s="35"/>
      <c r="CP401" s="35"/>
      <c r="CQ401" s="35"/>
      <c r="CR401" s="35"/>
      <c r="CS401" s="35"/>
      <c r="CT401" s="35"/>
      <c r="CU401" s="35"/>
      <c r="CV401" s="35"/>
      <c r="CW401" s="35"/>
      <c r="CX401" s="35"/>
      <c r="CY401" s="35"/>
      <c r="CZ401" s="35"/>
      <c r="DA401" s="35"/>
      <c r="DB401" s="35"/>
      <c r="DC401" s="35"/>
      <c r="DD401" s="35"/>
      <c r="DE401" s="35"/>
      <c r="DF401" s="35"/>
      <c r="DG401" s="35"/>
      <c r="DH401" s="35"/>
      <c r="DI401" s="35"/>
      <c r="DJ401" s="35"/>
      <c r="DK401" s="35"/>
      <c r="DL401" s="35"/>
      <c r="DM401" s="35"/>
      <c r="DN401" s="35"/>
      <c r="DO401" s="35"/>
      <c r="DP401" s="35"/>
      <c r="DQ401" s="35"/>
      <c r="DR401" s="35">
        <v>10</v>
      </c>
      <c r="DS401" s="35"/>
      <c r="DT401" s="35"/>
      <c r="DU401" s="35"/>
      <c r="DV401" s="35">
        <v>20</v>
      </c>
      <c r="DW401" s="35"/>
      <c r="DX401" s="35"/>
      <c r="DY401" s="35"/>
      <c r="DZ401" s="35"/>
      <c r="EA401" s="35"/>
      <c r="EB401" s="35"/>
      <c r="EC401" s="35"/>
      <c r="ED401" s="35"/>
      <c r="EE401" s="35"/>
      <c r="EF401" s="35"/>
      <c r="EG401" s="35"/>
      <c r="EH401" s="35"/>
      <c r="EI401" s="35"/>
      <c r="EJ401" s="35"/>
      <c r="EK401" s="35"/>
      <c r="EL401" s="35"/>
      <c r="EM401" s="35"/>
      <c r="EN401" s="35"/>
      <c r="EO401" s="35"/>
      <c r="EP401" s="35"/>
      <c r="EQ401" s="35"/>
      <c r="ER401" s="35"/>
      <c r="ES401" s="35"/>
      <c r="ET401" s="35"/>
      <c r="EU401" s="35"/>
      <c r="EV401" s="35"/>
      <c r="EW401" s="35"/>
      <c r="EX401" s="35"/>
      <c r="EY401" s="35"/>
      <c r="EZ401" s="35"/>
      <c r="FA401" s="35"/>
      <c r="FB401" s="35"/>
      <c r="FC401" s="35"/>
      <c r="FD401" s="35"/>
      <c r="FE401" s="35"/>
      <c r="FF401" s="35"/>
      <c r="FG401" s="35"/>
      <c r="FH401" s="35"/>
      <c r="FI401" s="35"/>
      <c r="FJ401" s="35"/>
      <c r="FK401" s="35"/>
      <c r="FL401" s="35"/>
      <c r="FM401" s="35"/>
      <c r="FN401" s="35"/>
      <c r="FO401" s="35"/>
      <c r="FP401" s="35"/>
      <c r="FQ401" s="35"/>
      <c r="FR401" s="35"/>
      <c r="FS401" s="35"/>
      <c r="FT401" s="35"/>
      <c r="FU401" s="35"/>
      <c r="FV401" s="35"/>
      <c r="FW401" s="35"/>
      <c r="FX401" s="35"/>
      <c r="FY401" s="35"/>
      <c r="FZ401" s="35"/>
      <c r="GA401" s="35"/>
      <c r="GB401" s="35"/>
      <c r="GC401" s="35"/>
      <c r="GD401" s="35"/>
      <c r="GE401" s="35"/>
      <c r="GF401" s="35"/>
      <c r="GG401" s="35"/>
      <c r="GH401" s="35"/>
      <c r="GI401" s="35"/>
      <c r="GJ401" s="35"/>
      <c r="GK401" s="35"/>
      <c r="GL401" s="35"/>
      <c r="GM401" s="35"/>
      <c r="GN401" s="35"/>
      <c r="GO401" s="35"/>
      <c r="GP401" s="35"/>
      <c r="GQ401" s="35"/>
      <c r="GR401" s="35"/>
      <c r="GS401" s="35"/>
      <c r="GT401" s="35"/>
      <c r="GU401" s="35"/>
      <c r="GV401" s="35"/>
      <c r="GW401" s="35"/>
      <c r="GX401" s="35"/>
      <c r="GY401" s="35"/>
      <c r="GZ401" s="35"/>
      <c r="HA401" s="35"/>
      <c r="HB401" s="35"/>
      <c r="HC401" s="35"/>
      <c r="HD401" s="35"/>
      <c r="HE401" s="35"/>
      <c r="HF401" s="35"/>
      <c r="HG401" s="35"/>
      <c r="HH401" s="35"/>
      <c r="HI401" s="35"/>
      <c r="HJ401" s="35"/>
      <c r="HK401" s="35"/>
      <c r="HL401" s="35"/>
      <c r="HM401" s="35"/>
      <c r="HN401" s="35"/>
      <c r="HO401" s="35"/>
      <c r="HP401" s="35"/>
      <c r="HQ401" s="35"/>
      <c r="HR401" s="35"/>
      <c r="HS401" s="35"/>
      <c r="HT401" s="35"/>
      <c r="HU401" s="35"/>
      <c r="HV401" s="35"/>
      <c r="HW401" s="35"/>
      <c r="HX401" s="35"/>
      <c r="HY401" s="35"/>
      <c r="HZ401" s="35"/>
      <c r="IA401" s="35"/>
      <c r="IB401" s="35"/>
      <c r="IC401" s="35"/>
      <c r="ID401" s="35"/>
      <c r="IE401" s="35"/>
      <c r="IF401" s="35"/>
      <c r="IG401" s="35"/>
      <c r="IH401" s="35"/>
      <c r="II401" s="35"/>
      <c r="IJ401" s="35"/>
      <c r="IK401" s="35"/>
      <c r="IL401" s="35"/>
      <c r="IM401" s="35"/>
      <c r="IN401" s="35"/>
      <c r="IO401" s="35"/>
      <c r="IP401" s="35"/>
      <c r="IQ401" s="35"/>
      <c r="IR401" s="35"/>
      <c r="IS401" s="35"/>
      <c r="IT401" s="35"/>
      <c r="IU401" s="35"/>
      <c r="IV401" s="35"/>
      <c r="IW401" s="35"/>
      <c r="IX401" s="35"/>
      <c r="IY401" s="35"/>
      <c r="IZ401" s="35"/>
      <c r="JA401" s="35"/>
      <c r="JB401" s="35"/>
      <c r="JC401" s="35"/>
      <c r="JD401" s="35"/>
      <c r="JE401" s="35"/>
      <c r="JF401" s="35"/>
      <c r="JG401" s="35"/>
      <c r="JH401" s="35"/>
      <c r="JI401" s="35"/>
      <c r="JJ401" s="35"/>
      <c r="JK401" s="35"/>
      <c r="JL401" s="35"/>
      <c r="JM401" s="35"/>
      <c r="JN401" s="35"/>
      <c r="JO401" s="35"/>
      <c r="JP401" s="35"/>
      <c r="JQ401" s="35"/>
      <c r="JR401" s="35"/>
      <c r="JS401" s="35"/>
      <c r="JT401" s="35"/>
      <c r="JU401" s="35"/>
      <c r="JV401" s="35"/>
      <c r="JW401" s="35"/>
      <c r="JX401" s="35"/>
      <c r="JY401" s="35"/>
      <c r="JZ401" s="35"/>
      <c r="KA401" s="35"/>
      <c r="KB401" s="35"/>
      <c r="KC401" s="35"/>
      <c r="KD401" s="35"/>
      <c r="KE401" s="35"/>
      <c r="KF401" s="35"/>
      <c r="KG401" s="35"/>
      <c r="KH401" s="35"/>
      <c r="KI401" s="35"/>
      <c r="KJ401" s="35"/>
      <c r="KK401" s="35"/>
      <c r="KL401" s="35"/>
      <c r="KM401" s="35"/>
      <c r="KN401" s="35"/>
      <c r="KO401" s="35"/>
      <c r="KP401" s="35"/>
      <c r="KQ401" s="35"/>
      <c r="KR401" s="35"/>
      <c r="KS401" s="35"/>
      <c r="KT401" s="35"/>
      <c r="KU401" s="35"/>
      <c r="KV401" s="35"/>
      <c r="KW401" s="35"/>
      <c r="KX401" s="35"/>
      <c r="KY401" s="35"/>
      <c r="KZ401" s="35"/>
      <c r="LA401" s="35"/>
      <c r="LB401" s="35"/>
      <c r="LC401" s="35"/>
      <c r="LD401" s="35"/>
      <c r="LE401" s="35"/>
      <c r="LF401" s="35"/>
      <c r="LG401" s="35"/>
      <c r="LH401" s="35"/>
      <c r="LI401" s="35"/>
      <c r="LJ401" s="35"/>
      <c r="LK401" s="35"/>
      <c r="LL401" s="35"/>
      <c r="LM401" s="35"/>
      <c r="LN401" s="35"/>
      <c r="LO401" s="35"/>
      <c r="LP401" s="35"/>
      <c r="LQ401" s="35"/>
      <c r="LR401" s="35"/>
      <c r="LS401" s="35"/>
      <c r="LT401" s="35"/>
      <c r="LU401" s="35"/>
      <c r="LV401" s="35"/>
      <c r="LW401" s="35"/>
      <c r="LX401" s="35"/>
      <c r="LY401" s="35"/>
      <c r="LZ401" s="35"/>
      <c r="MA401" s="35"/>
      <c r="MB401" s="35"/>
      <c r="MC401" s="35"/>
      <c r="MD401" s="35"/>
      <c r="ME401" s="35"/>
      <c r="MF401" s="35"/>
      <c r="MG401" s="35"/>
      <c r="MH401" s="35"/>
      <c r="MI401" s="35"/>
      <c r="MJ401" s="35"/>
      <c r="MK401" s="35"/>
      <c r="ML401" s="35"/>
      <c r="MM401" s="35"/>
      <c r="MN401" s="35"/>
      <c r="MO401" s="35"/>
      <c r="MP401" s="35"/>
      <c r="MQ401" s="35"/>
      <c r="MR401" s="35"/>
      <c r="MS401" s="35"/>
      <c r="MT401" s="35"/>
      <c r="MU401" s="35"/>
      <c r="MV401" s="35"/>
      <c r="MW401" s="35"/>
      <c r="MX401" s="35"/>
      <c r="MY401" s="35"/>
      <c r="MZ401" s="35"/>
      <c r="NA401" s="35"/>
      <c r="NB401" s="35"/>
      <c r="NC401" s="35"/>
      <c r="ND401" s="35"/>
      <c r="NE401" s="35"/>
      <c r="NF401" s="35"/>
      <c r="NG401" s="35"/>
      <c r="NH401" s="35"/>
      <c r="NI401" s="35"/>
      <c r="NJ401" s="35"/>
      <c r="NK401" s="35"/>
      <c r="NL401" s="35"/>
      <c r="NM401" s="35"/>
      <c r="NN401" s="35"/>
      <c r="NO401" s="35"/>
      <c r="NP401" s="35"/>
      <c r="NQ401" s="35"/>
      <c r="NR401" s="35"/>
      <c r="NS401" s="35"/>
      <c r="NT401" s="35"/>
      <c r="NU401" s="35"/>
      <c r="NV401" s="35"/>
      <c r="NW401" s="35"/>
      <c r="NX401" s="35"/>
      <c r="NY401" s="35"/>
      <c r="NZ401" s="35"/>
      <c r="OA401" s="35"/>
      <c r="OB401" s="35"/>
      <c r="OC401" s="35"/>
      <c r="OD401" s="35"/>
      <c r="OE401" s="35"/>
      <c r="OF401" s="35"/>
      <c r="OG401" s="35"/>
      <c r="OH401" s="35"/>
      <c r="OI401" s="35"/>
      <c r="OJ401" s="35"/>
      <c r="OK401" s="35"/>
      <c r="OL401" s="35"/>
      <c r="OM401" s="35"/>
      <c r="ON401" s="35"/>
      <c r="OO401" s="35"/>
      <c r="OP401" s="35"/>
      <c r="OQ401" s="35"/>
      <c r="OR401" s="35"/>
      <c r="OS401" s="35"/>
      <c r="OT401" s="35"/>
      <c r="OU401" s="35"/>
      <c r="OV401" s="35"/>
      <c r="OW401" s="35"/>
      <c r="OX401" s="35"/>
      <c r="OY401" s="35"/>
      <c r="OZ401" s="35"/>
      <c r="PA401" s="35"/>
      <c r="PB401" s="35"/>
      <c r="PC401" s="35"/>
      <c r="PD401" s="35"/>
      <c r="PE401" s="35"/>
      <c r="PF401" s="35"/>
      <c r="PG401" s="35"/>
      <c r="PH401" s="35"/>
      <c r="PI401" s="35"/>
      <c r="PJ401" s="35"/>
      <c r="PK401" s="35"/>
      <c r="PL401" s="35"/>
      <c r="PM401" s="35"/>
      <c r="PN401" s="35"/>
      <c r="PO401" s="35"/>
      <c r="PP401" s="35"/>
      <c r="PQ401" s="35"/>
      <c r="PR401" s="35"/>
      <c r="PS401" s="35"/>
      <c r="PT401" s="35"/>
      <c r="PU401" s="35"/>
      <c r="PV401" s="35"/>
      <c r="PW401" s="35"/>
      <c r="PX401" s="35"/>
      <c r="PY401" s="35"/>
      <c r="PZ401" s="35"/>
      <c r="QA401" s="35"/>
      <c r="QB401" s="35"/>
      <c r="QC401" s="35"/>
      <c r="QD401" s="35"/>
      <c r="QE401" s="35"/>
      <c r="QF401" s="35">
        <v>10</v>
      </c>
      <c r="QG401" s="35"/>
      <c r="QH401" s="35"/>
      <c r="QI401" s="35"/>
      <c r="QJ401" s="35"/>
      <c r="QK401" s="35"/>
      <c r="QL401" s="35"/>
      <c r="QM401" s="35"/>
      <c r="QN401" s="35"/>
      <c r="QO401" s="35"/>
      <c r="QP401" s="35"/>
      <c r="QQ401" s="35"/>
      <c r="QR401" s="35"/>
      <c r="QS401" s="35"/>
      <c r="QT401" s="35"/>
      <c r="QU401" s="35"/>
      <c r="QV401" s="35"/>
      <c r="QW401" s="35"/>
      <c r="QX401" s="35"/>
      <c r="QY401" s="35"/>
      <c r="QZ401" s="35"/>
      <c r="RA401" s="35"/>
      <c r="RB401" s="35"/>
      <c r="RC401" s="35"/>
      <c r="RD401" s="35"/>
      <c r="RE401" s="35"/>
      <c r="RF401" s="35"/>
      <c r="RG401" s="35"/>
      <c r="RH401" s="35"/>
      <c r="RI401" s="35"/>
      <c r="RJ401" s="35"/>
      <c r="RK401" s="35"/>
      <c r="RL401" s="35"/>
      <c r="RM401" s="35"/>
      <c r="RN401" s="35"/>
      <c r="RO401" s="35"/>
      <c r="RP401" s="35"/>
      <c r="RQ401" s="35"/>
      <c r="RR401" s="35"/>
      <c r="RS401" s="35"/>
      <c r="RT401" s="35"/>
      <c r="RU401" s="35"/>
      <c r="RV401" s="35"/>
      <c r="RW401" s="35"/>
      <c r="RX401" s="35"/>
      <c r="RY401" s="35"/>
      <c r="RZ401" s="35">
        <v>10</v>
      </c>
      <c r="SA401" s="35"/>
      <c r="SB401" s="35"/>
      <c r="SC401" s="35"/>
      <c r="SD401" s="35"/>
      <c r="SE401" s="35"/>
      <c r="SF401" s="35"/>
      <c r="SG401" s="35"/>
      <c r="SH401" s="35"/>
      <c r="SI401" s="35"/>
      <c r="SJ401" s="35"/>
      <c r="SK401" s="35"/>
      <c r="SL401" s="35"/>
      <c r="SM401" s="35"/>
      <c r="SN401" s="35">
        <v>10</v>
      </c>
      <c r="SO401" s="35"/>
      <c r="SP401" s="35"/>
      <c r="SQ401" s="35"/>
      <c r="SR401" s="35">
        <v>10</v>
      </c>
      <c r="SS401" s="35"/>
      <c r="ST401" s="35"/>
      <c r="SU401" s="35"/>
      <c r="SV401" s="35"/>
      <c r="SW401" s="35"/>
      <c r="SX401" s="35"/>
      <c r="SY401" s="35"/>
      <c r="SZ401" s="35"/>
      <c r="TA401" s="35"/>
      <c r="TB401" s="35"/>
      <c r="TC401" s="35"/>
      <c r="TD401" s="35"/>
      <c r="TE401" s="35"/>
      <c r="TF401" s="35"/>
      <c r="TG401" s="35"/>
      <c r="TH401" s="35"/>
      <c r="TI401" s="35"/>
      <c r="TJ401" s="35"/>
      <c r="TK401" s="35"/>
      <c r="TL401" s="35"/>
      <c r="TM401" s="35"/>
      <c r="TN401" s="35"/>
      <c r="TO401" s="35"/>
      <c r="TP401" s="35"/>
      <c r="TQ401" s="35"/>
      <c r="TR401" s="35"/>
      <c r="TS401" s="35"/>
      <c r="TT401" s="35"/>
      <c r="TU401" s="35"/>
      <c r="TV401" s="35"/>
      <c r="TW401" s="35"/>
      <c r="TX401" s="35"/>
      <c r="TY401" s="35"/>
      <c r="TZ401" s="35"/>
      <c r="UA401" s="35"/>
      <c r="UB401" s="35"/>
      <c r="UC401" s="35">
        <v>10</v>
      </c>
      <c r="UD401" s="35"/>
      <c r="UE401" s="35"/>
      <c r="UF401" s="35"/>
      <c r="UG401" s="35"/>
      <c r="UH401" s="35"/>
      <c r="UI401" s="35"/>
      <c r="UJ401" s="35"/>
      <c r="UK401" s="35"/>
      <c r="UL401" s="35"/>
      <c r="UM401" s="35"/>
      <c r="UN401" s="35"/>
      <c r="UO401" s="35"/>
      <c r="UP401" s="35"/>
      <c r="UQ401" s="35"/>
      <c r="UR401" s="35"/>
      <c r="US401" s="35"/>
      <c r="UT401" s="35"/>
      <c r="UU401" s="35"/>
      <c r="UV401" s="35"/>
      <c r="UW401" s="35"/>
      <c r="UX401" s="35"/>
      <c r="UY401" s="35"/>
      <c r="UZ401" s="35"/>
      <c r="VA401" s="35"/>
      <c r="VB401" s="35"/>
      <c r="VC401" s="35"/>
      <c r="VD401" s="35"/>
      <c r="VE401" s="35"/>
      <c r="VF401" s="35"/>
      <c r="VG401" s="35">
        <v>10</v>
      </c>
      <c r="VH401" s="35"/>
      <c r="VI401" s="35"/>
      <c r="VJ401" s="35"/>
      <c r="VK401" s="35"/>
      <c r="VL401" s="35"/>
      <c r="VM401" s="35"/>
      <c r="VN401" s="35"/>
      <c r="VO401" s="35"/>
      <c r="VP401" s="35"/>
      <c r="VQ401" s="35"/>
      <c r="VR401" s="35"/>
      <c r="VS401" s="35"/>
      <c r="VT401" s="35"/>
      <c r="VU401" s="35"/>
      <c r="VV401" s="35"/>
      <c r="VW401" s="35"/>
      <c r="VX401" s="35"/>
      <c r="VY401" s="35"/>
      <c r="VZ401" s="35"/>
      <c r="WA401" s="35"/>
      <c r="WB401" s="35"/>
      <c r="WC401" s="35"/>
      <c r="WD401" s="35"/>
      <c r="WE401" s="35"/>
      <c r="WF401" s="35"/>
      <c r="WG401" s="35"/>
      <c r="WH401" s="35"/>
      <c r="WI401" s="35"/>
      <c r="WJ401" s="35"/>
      <c r="WK401" s="35"/>
      <c r="WL401" s="35"/>
      <c r="WM401" s="35"/>
      <c r="WN401" s="35"/>
      <c r="WO401" s="35"/>
      <c r="WP401" s="35"/>
      <c r="WQ401" s="35"/>
      <c r="WR401" s="35"/>
      <c r="WS401" s="35"/>
      <c r="WT401" s="35"/>
      <c r="WU401" s="35"/>
      <c r="WV401" s="35"/>
      <c r="WW401" s="35"/>
      <c r="WX401" s="35"/>
      <c r="WY401" s="35"/>
      <c r="WZ401" s="35"/>
      <c r="XA401" s="35"/>
      <c r="XB401" s="35"/>
      <c r="XC401" s="35"/>
      <c r="XD401" s="35"/>
      <c r="XE401" s="35"/>
      <c r="XF401" s="35"/>
      <c r="XG401" s="35"/>
      <c r="XH401" s="35"/>
      <c r="XI401" s="35"/>
      <c r="XJ401" s="35"/>
      <c r="XK401" s="35"/>
      <c r="XL401" s="35"/>
      <c r="XM401" s="35">
        <v>10</v>
      </c>
      <c r="XN401" s="35"/>
      <c r="XO401" s="35"/>
      <c r="XP401" s="35"/>
      <c r="XQ401" s="35"/>
      <c r="XR401" s="35"/>
      <c r="XS401" s="35"/>
      <c r="XT401" s="35"/>
      <c r="XU401" s="35"/>
      <c r="XV401" s="35"/>
      <c r="XW401" s="35"/>
      <c r="XX401" s="35"/>
      <c r="XY401" s="35">
        <v>20</v>
      </c>
      <c r="XZ401" s="35"/>
      <c r="YA401" s="35"/>
      <c r="YB401" s="35"/>
      <c r="YC401" s="35"/>
      <c r="YD401" s="35"/>
      <c r="YE401" s="35"/>
      <c r="YF401" s="35"/>
      <c r="YG401" s="35"/>
      <c r="YH401" s="35"/>
      <c r="YI401" s="35"/>
      <c r="YJ401" s="35"/>
      <c r="YK401" s="35"/>
      <c r="YL401" s="35"/>
      <c r="YM401" s="35"/>
      <c r="YN401" s="35"/>
      <c r="YO401" s="35"/>
      <c r="YP401" s="35"/>
      <c r="YQ401" s="35"/>
      <c r="YR401" s="35">
        <v>20</v>
      </c>
      <c r="YS401" s="35"/>
      <c r="YT401" s="35"/>
      <c r="YU401" s="35"/>
      <c r="YV401" s="35"/>
      <c r="YW401" s="35"/>
      <c r="YX401" s="35"/>
      <c r="YY401" s="35"/>
      <c r="YZ401" s="35"/>
      <c r="ZA401" s="35"/>
      <c r="ZB401" s="35"/>
      <c r="ZC401" s="35"/>
      <c r="ZD401" s="35"/>
      <c r="ZE401" s="35"/>
      <c r="ZF401" s="35"/>
      <c r="ZG401" s="35"/>
      <c r="ZH401" s="35"/>
      <c r="ZI401" s="35"/>
      <c r="ZJ401" s="35"/>
      <c r="ZK401" s="35"/>
      <c r="ZL401" s="35"/>
      <c r="ZM401" s="35"/>
      <c r="ZN401" s="35"/>
      <c r="ZO401" s="35"/>
      <c r="ZP401" s="35"/>
      <c r="ZQ401" s="35"/>
      <c r="ZR401" s="35"/>
      <c r="ZS401" s="35">
        <v>60</v>
      </c>
      <c r="ZT401" s="35"/>
      <c r="ZU401" s="35"/>
      <c r="ZV401" s="35"/>
      <c r="ZW401" s="35"/>
      <c r="ZX401" s="35"/>
      <c r="ZY401" s="35"/>
      <c r="ZZ401" s="35">
        <v>10</v>
      </c>
      <c r="AAA401" s="35"/>
      <c r="AAB401" s="35"/>
      <c r="AAC401" s="35"/>
      <c r="AAD401" s="35"/>
      <c r="AAE401" s="35"/>
      <c r="AAF401" s="35"/>
      <c r="AAG401" s="35"/>
      <c r="AAH401" s="35"/>
      <c r="AAI401" s="35"/>
      <c r="AAJ401" s="35">
        <v>10</v>
      </c>
      <c r="AAK401" s="35"/>
      <c r="AAL401" s="35"/>
      <c r="AAM401" s="35"/>
      <c r="AAN401" s="35"/>
      <c r="AAO401" s="35"/>
      <c r="AAP401" s="35"/>
      <c r="AAQ401" s="35"/>
      <c r="AAR401" s="35"/>
      <c r="AAS401" s="35"/>
      <c r="AAT401" s="35"/>
      <c r="AAU401" s="35"/>
      <c r="AAV401" s="35"/>
      <c r="AAW401" s="35"/>
      <c r="AAX401" s="35"/>
      <c r="AAY401" s="35"/>
      <c r="AAZ401" s="35"/>
      <c r="ABA401" s="35"/>
      <c r="ABB401" s="35"/>
      <c r="ABC401" s="35"/>
      <c r="ABD401" s="35"/>
      <c r="ABE401" s="35"/>
      <c r="ABF401" s="35"/>
      <c r="ABG401" s="35"/>
      <c r="ABH401" s="35"/>
      <c r="ABI401" s="35">
        <v>20</v>
      </c>
      <c r="ABJ401" s="35"/>
      <c r="ABK401" s="35"/>
      <c r="ABL401" s="35"/>
      <c r="ABM401" s="35"/>
      <c r="ABN401" s="35"/>
      <c r="ABO401" s="35"/>
      <c r="ABP401" s="35"/>
      <c r="ABQ401" s="35"/>
      <c r="ABR401" s="35"/>
      <c r="ABS401" s="35"/>
      <c r="ABT401" s="35">
        <v>10</v>
      </c>
      <c r="ABU401" s="35"/>
      <c r="ABV401" s="35"/>
      <c r="ABW401" s="35"/>
      <c r="ABX401" s="35"/>
      <c r="ABY401" s="35"/>
      <c r="ABZ401" s="35"/>
      <c r="ACA401" s="35"/>
      <c r="ACB401" s="35"/>
      <c r="ACC401" s="35"/>
      <c r="ACD401" s="35"/>
      <c r="ACE401" s="35"/>
      <c r="ACF401" s="35"/>
      <c r="ACG401" s="35"/>
      <c r="ACH401" s="35"/>
      <c r="ACI401" s="35"/>
      <c r="ACJ401" s="35"/>
      <c r="ACK401" s="35"/>
      <c r="ACL401" s="35"/>
      <c r="ACM401" s="35"/>
      <c r="ACN401" s="35"/>
      <c r="ACO401" s="35"/>
      <c r="ACP401" s="35"/>
      <c r="ACQ401" s="35"/>
      <c r="ACR401" s="35"/>
      <c r="ACS401" s="35"/>
      <c r="ACT401" s="35"/>
      <c r="ACU401" s="35"/>
      <c r="ACV401" s="35"/>
      <c r="ACW401" s="35"/>
      <c r="ACX401" s="35"/>
      <c r="ACY401" s="35"/>
      <c r="ACZ401" s="35"/>
      <c r="ADA401" s="35"/>
      <c r="ADB401" s="35"/>
      <c r="ADC401" s="35"/>
      <c r="ADD401" s="35"/>
      <c r="ADE401" s="35"/>
      <c r="ADF401" s="35"/>
      <c r="ADG401" s="35"/>
      <c r="ADH401" s="35"/>
      <c r="ADI401" s="35"/>
      <c r="ADJ401" s="35"/>
      <c r="ADK401" s="35"/>
      <c r="ADL401" s="35"/>
      <c r="ADM401" s="35"/>
      <c r="ADN401" s="35"/>
      <c r="ADO401" s="35"/>
      <c r="ADP401" s="35"/>
      <c r="ADQ401" s="35"/>
      <c r="ADR401" s="35"/>
      <c r="ADS401" s="35"/>
      <c r="ADT401" s="35"/>
      <c r="ADU401" s="35"/>
      <c r="ADV401" s="35"/>
      <c r="ADW401" s="35"/>
      <c r="ADX401" s="35"/>
      <c r="ADY401" s="26">
        <f t="shared" si="17"/>
        <v>0</v>
      </c>
      <c r="ADZ401" s="5"/>
      <c r="AEA401" s="7"/>
      <c r="AEB401" s="7"/>
      <c r="AEC401" s="7"/>
      <c r="AED401" s="7"/>
      <c r="AEE401" s="7"/>
      <c r="AEF401" s="7"/>
      <c r="AEG401" s="7"/>
      <c r="AEH401" s="7"/>
      <c r="AEI401" s="7"/>
      <c r="AEJ401" s="7"/>
      <c r="AEK401" s="7"/>
      <c r="AEL401" s="7"/>
      <c r="AEM401" s="7"/>
      <c r="AEN401" s="7"/>
      <c r="AEO401" s="7"/>
      <c r="AEP401" s="7"/>
      <c r="AEQ401" s="7"/>
      <c r="AER401" s="7"/>
      <c r="AES401" s="7"/>
      <c r="AET401" s="7"/>
      <c r="AEU401" s="7"/>
      <c r="AEV401" s="7"/>
      <c r="AEW401" s="7"/>
    </row>
    <row r="402" spans="1:829" s="33" customFormat="1" ht="12.75" customHeight="1" x14ac:dyDescent="0.2">
      <c r="A402" s="51" t="s">
        <v>17</v>
      </c>
      <c r="B402" s="65">
        <f t="shared" si="16"/>
        <v>50</v>
      </c>
      <c r="C402" s="57">
        <v>10</v>
      </c>
      <c r="D402" s="60">
        <v>44788</v>
      </c>
      <c r="E402" s="67">
        <v>44.48</v>
      </c>
      <c r="F402" s="67">
        <f t="shared" si="18"/>
        <v>2224</v>
      </c>
      <c r="G402" s="65">
        <v>20</v>
      </c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  <c r="BB402" s="35"/>
      <c r="BC402" s="35"/>
      <c r="BD402" s="35"/>
      <c r="BE402" s="15"/>
      <c r="BF402" s="15"/>
      <c r="BG402" s="136"/>
      <c r="BH402" s="35"/>
      <c r="BI402" s="35"/>
      <c r="BJ402" s="35"/>
      <c r="BK402" s="35"/>
      <c r="BL402" s="35"/>
      <c r="BM402" s="35"/>
      <c r="BN402" s="35"/>
      <c r="BO402" s="35"/>
      <c r="BP402" s="35"/>
      <c r="BQ402" s="35"/>
      <c r="BR402" s="35"/>
      <c r="BS402" s="35"/>
      <c r="BT402" s="35"/>
      <c r="BU402" s="35"/>
      <c r="BV402" s="35"/>
      <c r="BW402" s="35"/>
      <c r="BX402" s="35"/>
      <c r="BY402" s="35"/>
      <c r="BZ402" s="35"/>
      <c r="CA402" s="35"/>
      <c r="CB402" s="35"/>
      <c r="CC402" s="35"/>
      <c r="CD402" s="35"/>
      <c r="CE402" s="35"/>
      <c r="CF402" s="35">
        <v>40</v>
      </c>
      <c r="CG402" s="35"/>
      <c r="CH402" s="35"/>
      <c r="CI402" s="35"/>
      <c r="CJ402" s="35"/>
      <c r="CK402" s="35"/>
      <c r="CL402" s="35"/>
      <c r="CM402" s="35"/>
      <c r="CN402" s="35"/>
      <c r="CO402" s="35"/>
      <c r="CP402" s="35"/>
      <c r="CQ402" s="35"/>
      <c r="CR402" s="35"/>
      <c r="CS402" s="35"/>
      <c r="CT402" s="35"/>
      <c r="CU402" s="35"/>
      <c r="CV402" s="35"/>
      <c r="CW402" s="35"/>
      <c r="CX402" s="35"/>
      <c r="CY402" s="35"/>
      <c r="CZ402" s="35"/>
      <c r="DA402" s="35"/>
      <c r="DB402" s="35"/>
      <c r="DC402" s="35"/>
      <c r="DD402" s="35"/>
      <c r="DE402" s="35">
        <v>20</v>
      </c>
      <c r="DF402" s="35"/>
      <c r="DG402" s="35"/>
      <c r="DH402" s="35"/>
      <c r="DI402" s="35"/>
      <c r="DJ402" s="35">
        <v>10</v>
      </c>
      <c r="DK402" s="35">
        <v>40</v>
      </c>
      <c r="DL402" s="35"/>
      <c r="DM402" s="35"/>
      <c r="DN402" s="35"/>
      <c r="DO402" s="35"/>
      <c r="DP402" s="35"/>
      <c r="DQ402" s="35"/>
      <c r="DR402" s="35"/>
      <c r="DS402" s="35"/>
      <c r="DT402" s="35"/>
      <c r="DU402" s="35"/>
      <c r="DV402" s="35"/>
      <c r="DW402" s="35"/>
      <c r="DX402" s="35"/>
      <c r="DY402" s="35"/>
      <c r="DZ402" s="35"/>
      <c r="EA402" s="35"/>
      <c r="EB402" s="35"/>
      <c r="EC402" s="35"/>
      <c r="ED402" s="35"/>
      <c r="EE402" s="35"/>
      <c r="EF402" s="35"/>
      <c r="EG402" s="35"/>
      <c r="EH402" s="35"/>
      <c r="EI402" s="35"/>
      <c r="EJ402" s="35"/>
      <c r="EK402" s="35">
        <v>50</v>
      </c>
      <c r="EL402" s="35"/>
      <c r="EM402" s="35"/>
      <c r="EN402" s="35"/>
      <c r="EO402" s="35"/>
      <c r="EP402" s="35"/>
      <c r="EQ402" s="35"/>
      <c r="ER402" s="35"/>
      <c r="ES402" s="35"/>
      <c r="ET402" s="35"/>
      <c r="EU402" s="35"/>
      <c r="EV402" s="35"/>
      <c r="EW402" s="35"/>
      <c r="EX402" s="35"/>
      <c r="EY402" s="35"/>
      <c r="EZ402" s="35"/>
      <c r="FA402" s="35"/>
      <c r="FB402" s="35"/>
      <c r="FC402" s="35"/>
      <c r="FD402" s="35"/>
      <c r="FE402" s="35"/>
      <c r="FF402" s="35"/>
      <c r="FG402" s="35"/>
      <c r="FH402" s="35"/>
      <c r="FI402" s="35"/>
      <c r="FJ402" s="35"/>
      <c r="FK402" s="35"/>
      <c r="FL402" s="35"/>
      <c r="FM402" s="35"/>
      <c r="FN402" s="35"/>
      <c r="FO402" s="35"/>
      <c r="FP402" s="35"/>
      <c r="FQ402" s="35"/>
      <c r="FR402" s="35"/>
      <c r="FS402" s="35"/>
      <c r="FT402" s="35"/>
      <c r="FU402" s="35"/>
      <c r="FV402" s="35"/>
      <c r="FW402" s="35"/>
      <c r="FX402" s="35"/>
      <c r="FY402" s="35"/>
      <c r="FZ402" s="35"/>
      <c r="GA402" s="35"/>
      <c r="GB402" s="35"/>
      <c r="GC402" s="35"/>
      <c r="GD402" s="35"/>
      <c r="GE402" s="35"/>
      <c r="GF402" s="35"/>
      <c r="GG402" s="35"/>
      <c r="GH402" s="35"/>
      <c r="GI402" s="35"/>
      <c r="GJ402" s="35"/>
      <c r="GK402" s="35"/>
      <c r="GL402" s="35"/>
      <c r="GM402" s="35"/>
      <c r="GN402" s="35"/>
      <c r="GO402" s="35"/>
      <c r="GP402" s="35"/>
      <c r="GQ402" s="35"/>
      <c r="GR402" s="35"/>
      <c r="GS402" s="35"/>
      <c r="GT402" s="35"/>
      <c r="GU402" s="35"/>
      <c r="GV402" s="35"/>
      <c r="GW402" s="35"/>
      <c r="GX402" s="35"/>
      <c r="GY402" s="35"/>
      <c r="GZ402" s="35"/>
      <c r="HA402" s="35"/>
      <c r="HB402" s="35"/>
      <c r="HC402" s="35"/>
      <c r="HD402" s="35"/>
      <c r="HE402" s="35"/>
      <c r="HF402" s="35"/>
      <c r="HG402" s="35"/>
      <c r="HH402" s="35"/>
      <c r="HI402" s="35"/>
      <c r="HJ402" s="35"/>
      <c r="HK402" s="35"/>
      <c r="HL402" s="35"/>
      <c r="HM402" s="35"/>
      <c r="HN402" s="35"/>
      <c r="HO402" s="35"/>
      <c r="HP402" s="35"/>
      <c r="HQ402" s="35"/>
      <c r="HR402" s="35"/>
      <c r="HS402" s="35"/>
      <c r="HT402" s="35"/>
      <c r="HU402" s="35"/>
      <c r="HV402" s="35"/>
      <c r="HW402" s="35"/>
      <c r="HX402" s="35"/>
      <c r="HY402" s="35"/>
      <c r="HZ402" s="35"/>
      <c r="IA402" s="35"/>
      <c r="IB402" s="35"/>
      <c r="IC402" s="35"/>
      <c r="ID402" s="35"/>
      <c r="IE402" s="35"/>
      <c r="IF402" s="35"/>
      <c r="IG402" s="35"/>
      <c r="IH402" s="35"/>
      <c r="II402" s="35"/>
      <c r="IJ402" s="35"/>
      <c r="IK402" s="35"/>
      <c r="IL402" s="35"/>
      <c r="IM402" s="35"/>
      <c r="IN402" s="35"/>
      <c r="IO402" s="35"/>
      <c r="IP402" s="35"/>
      <c r="IQ402" s="35"/>
      <c r="IR402" s="35"/>
      <c r="IS402" s="35"/>
      <c r="IT402" s="35"/>
      <c r="IU402" s="35"/>
      <c r="IV402" s="35"/>
      <c r="IW402" s="35"/>
      <c r="IX402" s="35"/>
      <c r="IY402" s="35"/>
      <c r="IZ402" s="35"/>
      <c r="JA402" s="35"/>
      <c r="JB402" s="35"/>
      <c r="JC402" s="35"/>
      <c r="JD402" s="35"/>
      <c r="JE402" s="35"/>
      <c r="JF402" s="35"/>
      <c r="JG402" s="35"/>
      <c r="JH402" s="35"/>
      <c r="JI402" s="35"/>
      <c r="JJ402" s="35"/>
      <c r="JK402" s="35"/>
      <c r="JL402" s="35"/>
      <c r="JM402" s="35"/>
      <c r="JN402" s="35"/>
      <c r="JO402" s="35"/>
      <c r="JP402" s="35"/>
      <c r="JQ402" s="35"/>
      <c r="JR402" s="35"/>
      <c r="JS402" s="35"/>
      <c r="JT402" s="35"/>
      <c r="JU402" s="35"/>
      <c r="JV402" s="35"/>
      <c r="JW402" s="35"/>
      <c r="JX402" s="35"/>
      <c r="JY402" s="35"/>
      <c r="JZ402" s="35"/>
      <c r="KA402" s="35"/>
      <c r="KB402" s="35"/>
      <c r="KC402" s="35"/>
      <c r="KD402" s="35"/>
      <c r="KE402" s="35"/>
      <c r="KF402" s="35"/>
      <c r="KG402" s="35"/>
      <c r="KH402" s="35"/>
      <c r="KI402" s="35"/>
      <c r="KJ402" s="35"/>
      <c r="KK402" s="35"/>
      <c r="KL402" s="35"/>
      <c r="KM402" s="35"/>
      <c r="KN402" s="35"/>
      <c r="KO402" s="35"/>
      <c r="KP402" s="35"/>
      <c r="KQ402" s="35"/>
      <c r="KR402" s="35"/>
      <c r="KS402" s="35"/>
      <c r="KT402" s="35"/>
      <c r="KU402" s="35"/>
      <c r="KV402" s="35"/>
      <c r="KW402" s="35"/>
      <c r="KX402" s="35"/>
      <c r="KY402" s="35"/>
      <c r="KZ402" s="35"/>
      <c r="LA402" s="35"/>
      <c r="LB402" s="35"/>
      <c r="LC402" s="35"/>
      <c r="LD402" s="35"/>
      <c r="LE402" s="35"/>
      <c r="LF402" s="35"/>
      <c r="LG402" s="35"/>
      <c r="LH402" s="35"/>
      <c r="LI402" s="35"/>
      <c r="LJ402" s="35"/>
      <c r="LK402" s="35"/>
      <c r="LL402" s="35"/>
      <c r="LM402" s="35"/>
      <c r="LN402" s="35"/>
      <c r="LO402" s="35"/>
      <c r="LP402" s="35"/>
      <c r="LQ402" s="35"/>
      <c r="LR402" s="35"/>
      <c r="LS402" s="35"/>
      <c r="LT402" s="35"/>
      <c r="LU402" s="35"/>
      <c r="LV402" s="35"/>
      <c r="LW402" s="35"/>
      <c r="LX402" s="35"/>
      <c r="LY402" s="35"/>
      <c r="LZ402" s="35"/>
      <c r="MA402" s="35"/>
      <c r="MB402" s="35"/>
      <c r="MC402" s="35"/>
      <c r="MD402" s="35"/>
      <c r="ME402" s="35"/>
      <c r="MF402" s="35"/>
      <c r="MG402" s="35"/>
      <c r="MH402" s="35"/>
      <c r="MI402" s="35"/>
      <c r="MJ402" s="35"/>
      <c r="MK402" s="35"/>
      <c r="ML402" s="35"/>
      <c r="MM402" s="35"/>
      <c r="MN402" s="35"/>
      <c r="MO402" s="35"/>
      <c r="MP402" s="35"/>
      <c r="MQ402" s="35"/>
      <c r="MR402" s="35"/>
      <c r="MS402" s="35"/>
      <c r="MT402" s="35"/>
      <c r="MU402" s="35"/>
      <c r="MV402" s="35"/>
      <c r="MW402" s="35"/>
      <c r="MX402" s="35"/>
      <c r="MY402" s="35"/>
      <c r="MZ402" s="35"/>
      <c r="NA402" s="35"/>
      <c r="NB402" s="35"/>
      <c r="NC402" s="35"/>
      <c r="ND402" s="35"/>
      <c r="NE402" s="35"/>
      <c r="NF402" s="35"/>
      <c r="NG402" s="35"/>
      <c r="NH402" s="35"/>
      <c r="NI402" s="35"/>
      <c r="NJ402" s="35"/>
      <c r="NK402" s="35"/>
      <c r="NL402" s="35"/>
      <c r="NM402" s="35"/>
      <c r="NN402" s="35"/>
      <c r="NO402" s="35"/>
      <c r="NP402" s="35"/>
      <c r="NQ402" s="35"/>
      <c r="NR402" s="35"/>
      <c r="NS402" s="35"/>
      <c r="NT402" s="35"/>
      <c r="NU402" s="35"/>
      <c r="NV402" s="35"/>
      <c r="NW402" s="35"/>
      <c r="NX402" s="35"/>
      <c r="NY402" s="35"/>
      <c r="NZ402" s="35"/>
      <c r="OA402" s="35"/>
      <c r="OB402" s="35"/>
      <c r="OC402" s="35"/>
      <c r="OD402" s="35"/>
      <c r="OE402" s="35"/>
      <c r="OF402" s="35"/>
      <c r="OG402" s="35"/>
      <c r="OH402" s="35"/>
      <c r="OI402" s="35"/>
      <c r="OJ402" s="35"/>
      <c r="OK402" s="35"/>
      <c r="OL402" s="35"/>
      <c r="OM402" s="35"/>
      <c r="ON402" s="35"/>
      <c r="OO402" s="35"/>
      <c r="OP402" s="35"/>
      <c r="OQ402" s="35"/>
      <c r="OR402" s="35"/>
      <c r="OS402" s="35"/>
      <c r="OT402" s="35"/>
      <c r="OU402" s="35"/>
      <c r="OV402" s="35"/>
      <c r="OW402" s="35"/>
      <c r="OX402" s="35"/>
      <c r="OY402" s="35"/>
      <c r="OZ402" s="35"/>
      <c r="PA402" s="35"/>
      <c r="PB402" s="35"/>
      <c r="PC402" s="35">
        <v>30</v>
      </c>
      <c r="PD402" s="35"/>
      <c r="PE402" s="35"/>
      <c r="PF402" s="35"/>
      <c r="PG402" s="35"/>
      <c r="PH402" s="35"/>
      <c r="PI402" s="35"/>
      <c r="PJ402" s="35"/>
      <c r="PK402" s="35"/>
      <c r="PL402" s="35"/>
      <c r="PM402" s="35"/>
      <c r="PN402" s="35"/>
      <c r="PO402" s="35"/>
      <c r="PP402" s="35"/>
      <c r="PQ402" s="35"/>
      <c r="PR402" s="35"/>
      <c r="PS402" s="35"/>
      <c r="PT402" s="35"/>
      <c r="PU402" s="35"/>
      <c r="PV402" s="35"/>
      <c r="PW402" s="35"/>
      <c r="PX402" s="35"/>
      <c r="PY402" s="35"/>
      <c r="PZ402" s="35"/>
      <c r="QA402" s="35"/>
      <c r="QB402" s="35"/>
      <c r="QC402" s="35"/>
      <c r="QD402" s="35"/>
      <c r="QE402" s="35"/>
      <c r="QF402" s="35"/>
      <c r="QG402" s="35"/>
      <c r="QH402" s="35"/>
      <c r="QI402" s="35">
        <v>10</v>
      </c>
      <c r="QJ402" s="35"/>
      <c r="QK402" s="35"/>
      <c r="QL402" s="35"/>
      <c r="QM402" s="35"/>
      <c r="QN402" s="35"/>
      <c r="QO402" s="35"/>
      <c r="QP402" s="35"/>
      <c r="QQ402" s="35"/>
      <c r="QR402" s="35"/>
      <c r="QS402" s="35"/>
      <c r="QT402" s="35"/>
      <c r="QU402" s="35"/>
      <c r="QV402" s="35"/>
      <c r="QW402" s="35"/>
      <c r="QX402" s="35"/>
      <c r="QY402" s="35"/>
      <c r="QZ402" s="35"/>
      <c r="RA402" s="35"/>
      <c r="RB402" s="35"/>
      <c r="RC402" s="35"/>
      <c r="RD402" s="35"/>
      <c r="RE402" s="35"/>
      <c r="RF402" s="35"/>
      <c r="RG402" s="35"/>
      <c r="RH402" s="35"/>
      <c r="RI402" s="35"/>
      <c r="RJ402" s="35"/>
      <c r="RK402" s="35"/>
      <c r="RL402" s="35"/>
      <c r="RM402" s="35"/>
      <c r="RN402" s="35"/>
      <c r="RO402" s="35"/>
      <c r="RP402" s="35"/>
      <c r="RQ402" s="35"/>
      <c r="RR402" s="35"/>
      <c r="RS402" s="35"/>
      <c r="RT402" s="35"/>
      <c r="RU402" s="35"/>
      <c r="RV402" s="35"/>
      <c r="RW402" s="35"/>
      <c r="RX402" s="35"/>
      <c r="RY402" s="35"/>
      <c r="RZ402" s="35"/>
      <c r="SA402" s="35"/>
      <c r="SB402" s="35"/>
      <c r="SC402" s="35"/>
      <c r="SD402" s="35"/>
      <c r="SE402" s="35"/>
      <c r="SF402" s="35"/>
      <c r="SG402" s="35"/>
      <c r="SH402" s="35"/>
      <c r="SI402" s="35"/>
      <c r="SJ402" s="35"/>
      <c r="SK402" s="35"/>
      <c r="SL402" s="35"/>
      <c r="SM402" s="35"/>
      <c r="SN402" s="35"/>
      <c r="SO402" s="35"/>
      <c r="SP402" s="35"/>
      <c r="SQ402" s="35"/>
      <c r="SR402" s="35"/>
      <c r="SS402" s="35"/>
      <c r="ST402" s="35"/>
      <c r="SU402" s="35"/>
      <c r="SV402" s="35"/>
      <c r="SW402" s="35"/>
      <c r="SX402" s="35"/>
      <c r="SY402" s="35"/>
      <c r="SZ402" s="35"/>
      <c r="TA402" s="35"/>
      <c r="TB402" s="35"/>
      <c r="TC402" s="35"/>
      <c r="TD402" s="35"/>
      <c r="TE402" s="35"/>
      <c r="TF402" s="35"/>
      <c r="TG402" s="35"/>
      <c r="TH402" s="35"/>
      <c r="TI402" s="35"/>
      <c r="TJ402" s="35"/>
      <c r="TK402" s="35"/>
      <c r="TL402" s="35"/>
      <c r="TM402" s="35"/>
      <c r="TN402" s="35"/>
      <c r="TO402" s="35"/>
      <c r="TP402" s="35"/>
      <c r="TQ402" s="35"/>
      <c r="TR402" s="35"/>
      <c r="TS402" s="35"/>
      <c r="TT402" s="35"/>
      <c r="TU402" s="35"/>
      <c r="TV402" s="35"/>
      <c r="TW402" s="35"/>
      <c r="TX402" s="35"/>
      <c r="TY402" s="35"/>
      <c r="TZ402" s="35"/>
      <c r="UA402" s="35"/>
      <c r="UB402" s="35"/>
      <c r="UC402" s="35">
        <v>20</v>
      </c>
      <c r="UD402" s="35"/>
      <c r="UE402" s="35"/>
      <c r="UF402" s="35"/>
      <c r="UG402" s="35"/>
      <c r="UH402" s="35"/>
      <c r="UI402" s="35"/>
      <c r="UJ402" s="35"/>
      <c r="UK402" s="35"/>
      <c r="UL402" s="35"/>
      <c r="UM402" s="35"/>
      <c r="UN402" s="35"/>
      <c r="UO402" s="35"/>
      <c r="UP402" s="35"/>
      <c r="UQ402" s="35"/>
      <c r="UR402" s="35"/>
      <c r="US402" s="35"/>
      <c r="UT402" s="35"/>
      <c r="UU402" s="35"/>
      <c r="UV402" s="35"/>
      <c r="UW402" s="35"/>
      <c r="UX402" s="35"/>
      <c r="UY402" s="35"/>
      <c r="UZ402" s="35"/>
      <c r="VA402" s="35"/>
      <c r="VB402" s="35"/>
      <c r="VC402" s="35"/>
      <c r="VD402" s="35"/>
      <c r="VE402" s="35"/>
      <c r="VF402" s="35"/>
      <c r="VG402" s="35"/>
      <c r="VH402" s="35"/>
      <c r="VI402" s="35"/>
      <c r="VJ402" s="35"/>
      <c r="VK402" s="35"/>
      <c r="VL402" s="35"/>
      <c r="VM402" s="35"/>
      <c r="VN402" s="35"/>
      <c r="VO402" s="35"/>
      <c r="VP402" s="35"/>
      <c r="VQ402" s="35"/>
      <c r="VR402" s="35"/>
      <c r="VS402" s="35"/>
      <c r="VT402" s="35"/>
      <c r="VU402" s="35"/>
      <c r="VV402" s="35"/>
      <c r="VW402" s="35"/>
      <c r="VX402" s="35"/>
      <c r="VY402" s="35"/>
      <c r="VZ402" s="35"/>
      <c r="WA402" s="35"/>
      <c r="WB402" s="35"/>
      <c r="WC402" s="35"/>
      <c r="WD402" s="35">
        <v>50</v>
      </c>
      <c r="WE402" s="35"/>
      <c r="WF402" s="35"/>
      <c r="WG402" s="35"/>
      <c r="WH402" s="35"/>
      <c r="WI402" s="35"/>
      <c r="WJ402" s="35"/>
      <c r="WK402" s="35"/>
      <c r="WL402" s="35"/>
      <c r="WM402" s="35"/>
      <c r="WN402" s="35"/>
      <c r="WO402" s="35"/>
      <c r="WP402" s="35"/>
      <c r="WQ402" s="35"/>
      <c r="WR402" s="35"/>
      <c r="WS402" s="35"/>
      <c r="WT402" s="35"/>
      <c r="WU402" s="35"/>
      <c r="WV402" s="35"/>
      <c r="WW402" s="35"/>
      <c r="WX402" s="35"/>
      <c r="WY402" s="35"/>
      <c r="WZ402" s="35"/>
      <c r="XA402" s="35"/>
      <c r="XB402" s="35"/>
      <c r="XC402" s="35"/>
      <c r="XD402" s="35"/>
      <c r="XE402" s="35"/>
      <c r="XF402" s="35"/>
      <c r="XG402" s="35"/>
      <c r="XH402" s="35"/>
      <c r="XI402" s="35"/>
      <c r="XJ402" s="35"/>
      <c r="XK402" s="35"/>
      <c r="XL402" s="35"/>
      <c r="XM402" s="35"/>
      <c r="XN402" s="35"/>
      <c r="XO402" s="35"/>
      <c r="XP402" s="35"/>
      <c r="XQ402" s="35"/>
      <c r="XR402" s="35"/>
      <c r="XS402" s="35"/>
      <c r="XT402" s="35"/>
      <c r="XU402" s="35"/>
      <c r="XV402" s="35"/>
      <c r="XW402" s="35"/>
      <c r="XX402" s="35"/>
      <c r="XY402" s="35"/>
      <c r="XZ402" s="35"/>
      <c r="YA402" s="35"/>
      <c r="YB402" s="35"/>
      <c r="YC402" s="35"/>
      <c r="YD402" s="35"/>
      <c r="YE402" s="35"/>
      <c r="YF402" s="35"/>
      <c r="YG402" s="35"/>
      <c r="YH402" s="35"/>
      <c r="YI402" s="35"/>
      <c r="YJ402" s="35"/>
      <c r="YK402" s="35"/>
      <c r="YL402" s="35"/>
      <c r="YM402" s="35"/>
      <c r="YN402" s="35"/>
      <c r="YO402" s="35"/>
      <c r="YP402" s="35"/>
      <c r="YQ402" s="35"/>
      <c r="YR402" s="35"/>
      <c r="YS402" s="35"/>
      <c r="YT402" s="35"/>
      <c r="YU402" s="35"/>
      <c r="YV402" s="35"/>
      <c r="YW402" s="35"/>
      <c r="YX402" s="35"/>
      <c r="YY402" s="35"/>
      <c r="YZ402" s="35"/>
      <c r="ZA402" s="35"/>
      <c r="ZB402" s="35"/>
      <c r="ZC402" s="35"/>
      <c r="ZD402" s="35"/>
      <c r="ZE402" s="35"/>
      <c r="ZF402" s="35"/>
      <c r="ZG402" s="35"/>
      <c r="ZH402" s="35"/>
      <c r="ZI402" s="35"/>
      <c r="ZJ402" s="35"/>
      <c r="ZK402" s="35"/>
      <c r="ZL402" s="35"/>
      <c r="ZM402" s="35"/>
      <c r="ZN402" s="35"/>
      <c r="ZO402" s="35"/>
      <c r="ZP402" s="35"/>
      <c r="ZQ402" s="35"/>
      <c r="ZR402" s="35"/>
      <c r="ZS402" s="35"/>
      <c r="ZT402" s="35"/>
      <c r="ZU402" s="35"/>
      <c r="ZV402" s="35"/>
      <c r="ZW402" s="35"/>
      <c r="ZX402" s="35"/>
      <c r="ZY402" s="35"/>
      <c r="ZZ402" s="35"/>
      <c r="AAA402" s="35"/>
      <c r="AAB402" s="35"/>
      <c r="AAC402" s="35"/>
      <c r="AAD402" s="35"/>
      <c r="AAE402" s="35"/>
      <c r="AAF402" s="35"/>
      <c r="AAG402" s="35"/>
      <c r="AAH402" s="35"/>
      <c r="AAI402" s="35"/>
      <c r="AAJ402" s="35"/>
      <c r="AAK402" s="35"/>
      <c r="AAL402" s="35"/>
      <c r="AAM402" s="35"/>
      <c r="AAN402" s="35"/>
      <c r="AAO402" s="35"/>
      <c r="AAP402" s="35"/>
      <c r="AAQ402" s="35"/>
      <c r="AAR402" s="35"/>
      <c r="AAS402" s="35"/>
      <c r="AAT402" s="35"/>
      <c r="AAU402" s="35"/>
      <c r="AAV402" s="35"/>
      <c r="AAW402" s="35"/>
      <c r="AAX402" s="35"/>
      <c r="AAY402" s="35"/>
      <c r="AAZ402" s="35"/>
      <c r="ABA402" s="35"/>
      <c r="ABB402" s="35"/>
      <c r="ABC402" s="35"/>
      <c r="ABD402" s="35"/>
      <c r="ABE402" s="35"/>
      <c r="ABF402" s="35"/>
      <c r="ABG402" s="35"/>
      <c r="ABH402" s="35"/>
      <c r="ABI402" s="35">
        <v>50</v>
      </c>
      <c r="ABJ402" s="35"/>
      <c r="ABK402" s="35"/>
      <c r="ABL402" s="35"/>
      <c r="ABM402" s="35"/>
      <c r="ABN402" s="35"/>
      <c r="ABO402" s="35"/>
      <c r="ABP402" s="35"/>
      <c r="ABQ402" s="35"/>
      <c r="ABR402" s="35"/>
      <c r="ABS402" s="35"/>
      <c r="ABT402" s="35"/>
      <c r="ABU402" s="35"/>
      <c r="ABV402" s="35"/>
      <c r="ABW402" s="35"/>
      <c r="ABX402" s="35"/>
      <c r="ABY402" s="35"/>
      <c r="ABZ402" s="35"/>
      <c r="ACA402" s="35"/>
      <c r="ACB402" s="35"/>
      <c r="ACC402" s="35"/>
      <c r="ACD402" s="35"/>
      <c r="ACE402" s="35"/>
      <c r="ACF402" s="35"/>
      <c r="ACG402" s="35"/>
      <c r="ACH402" s="35"/>
      <c r="ACI402" s="35"/>
      <c r="ACJ402" s="35"/>
      <c r="ACK402" s="35"/>
      <c r="ACL402" s="35"/>
      <c r="ACM402" s="35"/>
      <c r="ACN402" s="35"/>
      <c r="ACO402" s="35"/>
      <c r="ACP402" s="35"/>
      <c r="ACQ402" s="35"/>
      <c r="ACR402" s="35"/>
      <c r="ACS402" s="35"/>
      <c r="ACT402" s="35"/>
      <c r="ACU402" s="35"/>
      <c r="ACV402" s="35"/>
      <c r="ACW402" s="35"/>
      <c r="ACX402" s="35"/>
      <c r="ACY402" s="35"/>
      <c r="ACZ402" s="35"/>
      <c r="ADA402" s="35"/>
      <c r="ADB402" s="35"/>
      <c r="ADC402" s="35"/>
      <c r="ADD402" s="35"/>
      <c r="ADE402" s="35"/>
      <c r="ADF402" s="35"/>
      <c r="ADG402" s="35"/>
      <c r="ADH402" s="35"/>
      <c r="ADI402" s="35"/>
      <c r="ADJ402" s="35"/>
      <c r="ADK402" s="35"/>
      <c r="ADL402" s="35"/>
      <c r="ADM402" s="35"/>
      <c r="ADN402" s="35"/>
      <c r="ADO402" s="35"/>
      <c r="ADP402" s="35"/>
      <c r="ADQ402" s="35"/>
      <c r="ADR402" s="35"/>
      <c r="ADS402" s="35"/>
      <c r="ADT402" s="35"/>
      <c r="ADU402" s="35"/>
      <c r="ADV402" s="35"/>
      <c r="ADW402" s="35"/>
      <c r="ADX402" s="35"/>
      <c r="ADY402" s="26">
        <f t="shared" si="17"/>
        <v>0</v>
      </c>
      <c r="ADZ402" s="5"/>
    </row>
    <row r="403" spans="1:829" s="33" customFormat="1" ht="12.75" customHeight="1" x14ac:dyDescent="0.2">
      <c r="A403" s="51" t="s">
        <v>17</v>
      </c>
      <c r="B403" s="65">
        <f t="shared" si="16"/>
        <v>30</v>
      </c>
      <c r="C403" s="57">
        <v>10</v>
      </c>
      <c r="D403" s="60">
        <v>44775</v>
      </c>
      <c r="E403" s="67">
        <v>45.43</v>
      </c>
      <c r="F403" s="67">
        <f t="shared" si="18"/>
        <v>1362.9</v>
      </c>
      <c r="G403" s="6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  <c r="BB403" s="35"/>
      <c r="BC403" s="35"/>
      <c r="BD403" s="35"/>
      <c r="BE403" s="15"/>
      <c r="BF403" s="15"/>
      <c r="BG403" s="136"/>
      <c r="BH403" s="35"/>
      <c r="BI403" s="35"/>
      <c r="BJ403" s="35"/>
      <c r="BK403" s="35"/>
      <c r="BL403" s="35"/>
      <c r="BM403" s="35"/>
      <c r="BN403" s="35"/>
      <c r="BO403" s="35"/>
      <c r="BP403" s="35"/>
      <c r="BQ403" s="35"/>
      <c r="BR403" s="35"/>
      <c r="BS403" s="35"/>
      <c r="BT403" s="35"/>
      <c r="BU403" s="35"/>
      <c r="BV403" s="35"/>
      <c r="BW403" s="35"/>
      <c r="BX403" s="35"/>
      <c r="BY403" s="35"/>
      <c r="BZ403" s="35"/>
      <c r="CA403" s="35"/>
      <c r="CB403" s="35"/>
      <c r="CC403" s="35"/>
      <c r="CD403" s="35">
        <v>30</v>
      </c>
      <c r="CE403" s="35"/>
      <c r="CF403" s="35"/>
      <c r="CG403" s="35"/>
      <c r="CH403" s="35"/>
      <c r="CI403" s="35"/>
      <c r="CJ403" s="35"/>
      <c r="CK403" s="35"/>
      <c r="CL403" s="35"/>
      <c r="CM403" s="35"/>
      <c r="CN403" s="35"/>
      <c r="CO403" s="35"/>
      <c r="CP403" s="35"/>
      <c r="CQ403" s="35"/>
      <c r="CR403" s="35"/>
      <c r="CS403" s="35"/>
      <c r="CT403" s="35"/>
      <c r="CU403" s="35"/>
      <c r="CV403" s="35"/>
      <c r="CW403" s="35"/>
      <c r="CX403" s="35"/>
      <c r="CY403" s="35"/>
      <c r="CZ403" s="35"/>
      <c r="DA403" s="35"/>
      <c r="DB403" s="35"/>
      <c r="DC403" s="35"/>
      <c r="DD403" s="35"/>
      <c r="DE403" s="35"/>
      <c r="DF403" s="35"/>
      <c r="DG403" s="35"/>
      <c r="DH403" s="35"/>
      <c r="DI403" s="35">
        <v>20</v>
      </c>
      <c r="DJ403" s="35">
        <v>20</v>
      </c>
      <c r="DK403" s="35">
        <v>10</v>
      </c>
      <c r="DL403" s="35"/>
      <c r="DM403" s="35"/>
      <c r="DN403" s="35"/>
      <c r="DO403" s="35"/>
      <c r="DP403" s="35"/>
      <c r="DQ403" s="35"/>
      <c r="DR403" s="35"/>
      <c r="DS403" s="35"/>
      <c r="DT403" s="35"/>
      <c r="DU403" s="35"/>
      <c r="DV403" s="35"/>
      <c r="DW403" s="35"/>
      <c r="DX403" s="35"/>
      <c r="DY403" s="35"/>
      <c r="DZ403" s="35"/>
      <c r="EA403" s="35"/>
      <c r="EB403" s="35"/>
      <c r="EC403" s="35"/>
      <c r="ED403" s="35"/>
      <c r="EE403" s="35"/>
      <c r="EF403" s="35"/>
      <c r="EG403" s="35"/>
      <c r="EH403" s="35">
        <v>30</v>
      </c>
      <c r="EI403" s="35"/>
      <c r="EJ403" s="35">
        <v>20</v>
      </c>
      <c r="EK403" s="35">
        <v>30</v>
      </c>
      <c r="EL403" s="35"/>
      <c r="EM403" s="35"/>
      <c r="EN403" s="35"/>
      <c r="EO403" s="35"/>
      <c r="EP403" s="35"/>
      <c r="EQ403" s="35"/>
      <c r="ER403" s="35"/>
      <c r="ES403" s="35"/>
      <c r="ET403" s="35"/>
      <c r="EU403" s="35"/>
      <c r="EV403" s="35"/>
      <c r="EW403" s="35"/>
      <c r="EX403" s="35"/>
      <c r="EY403" s="35"/>
      <c r="EZ403" s="35"/>
      <c r="FA403" s="35"/>
      <c r="FB403" s="35"/>
      <c r="FC403" s="35"/>
      <c r="FD403" s="35"/>
      <c r="FE403" s="35"/>
      <c r="FF403" s="35"/>
      <c r="FG403" s="35"/>
      <c r="FH403" s="35"/>
      <c r="FI403" s="35"/>
      <c r="FJ403" s="35"/>
      <c r="FK403" s="35"/>
      <c r="FL403" s="35"/>
      <c r="FM403" s="35"/>
      <c r="FN403" s="35"/>
      <c r="FO403" s="35"/>
      <c r="FP403" s="35"/>
      <c r="FQ403" s="35"/>
      <c r="FR403" s="35"/>
      <c r="FS403" s="35"/>
      <c r="FT403" s="35"/>
      <c r="FU403" s="35"/>
      <c r="FV403" s="35"/>
      <c r="FW403" s="35"/>
      <c r="FX403" s="35"/>
      <c r="FY403" s="35"/>
      <c r="FZ403" s="35"/>
      <c r="GA403" s="35"/>
      <c r="GB403" s="35"/>
      <c r="GC403" s="35"/>
      <c r="GD403" s="35"/>
      <c r="GE403" s="35"/>
      <c r="GF403" s="35"/>
      <c r="GG403" s="35"/>
      <c r="GH403" s="35"/>
      <c r="GI403" s="35"/>
      <c r="GJ403" s="35"/>
      <c r="GK403" s="35"/>
      <c r="GL403" s="35"/>
      <c r="GM403" s="35"/>
      <c r="GN403" s="35"/>
      <c r="GO403" s="35"/>
      <c r="GP403" s="35"/>
      <c r="GQ403" s="35"/>
      <c r="GR403" s="35"/>
      <c r="GS403" s="35"/>
      <c r="GT403" s="35"/>
      <c r="GU403" s="35"/>
      <c r="GV403" s="35"/>
      <c r="GW403" s="35"/>
      <c r="GX403" s="35"/>
      <c r="GY403" s="35"/>
      <c r="GZ403" s="35"/>
      <c r="HA403" s="35"/>
      <c r="HB403" s="35"/>
      <c r="HC403" s="35"/>
      <c r="HD403" s="35"/>
      <c r="HE403" s="35"/>
      <c r="HF403" s="35"/>
      <c r="HG403" s="35"/>
      <c r="HH403" s="35"/>
      <c r="HI403" s="35"/>
      <c r="HJ403" s="35"/>
      <c r="HK403" s="35"/>
      <c r="HL403" s="35"/>
      <c r="HM403" s="35"/>
      <c r="HN403" s="35"/>
      <c r="HO403" s="35"/>
      <c r="HP403" s="35"/>
      <c r="HQ403" s="35"/>
      <c r="HR403" s="35"/>
      <c r="HS403" s="35"/>
      <c r="HT403" s="35"/>
      <c r="HU403" s="35"/>
      <c r="HV403" s="35"/>
      <c r="HW403" s="35"/>
      <c r="HX403" s="35"/>
      <c r="HY403" s="35"/>
      <c r="HZ403" s="35"/>
      <c r="IA403" s="35"/>
      <c r="IB403" s="35"/>
      <c r="IC403" s="35"/>
      <c r="ID403" s="35"/>
      <c r="IE403" s="35"/>
      <c r="IF403" s="35"/>
      <c r="IG403" s="35"/>
      <c r="IH403" s="35"/>
      <c r="II403" s="35"/>
      <c r="IJ403" s="35"/>
      <c r="IK403" s="35"/>
      <c r="IL403" s="35"/>
      <c r="IM403" s="35"/>
      <c r="IN403" s="35"/>
      <c r="IO403" s="35"/>
      <c r="IP403" s="35"/>
      <c r="IQ403" s="35"/>
      <c r="IR403" s="35"/>
      <c r="IS403" s="35"/>
      <c r="IT403" s="35"/>
      <c r="IU403" s="35"/>
      <c r="IV403" s="35"/>
      <c r="IW403" s="35"/>
      <c r="IX403" s="35"/>
      <c r="IY403" s="35"/>
      <c r="IZ403" s="35"/>
      <c r="JA403" s="35"/>
      <c r="JB403" s="35"/>
      <c r="JC403" s="35"/>
      <c r="JD403" s="35"/>
      <c r="JE403" s="35"/>
      <c r="JF403" s="35"/>
      <c r="JG403" s="35"/>
      <c r="JH403" s="35"/>
      <c r="JI403" s="35"/>
      <c r="JJ403" s="35"/>
      <c r="JK403" s="35"/>
      <c r="JL403" s="35"/>
      <c r="JM403" s="35"/>
      <c r="JN403" s="35"/>
      <c r="JO403" s="35"/>
      <c r="JP403" s="35"/>
      <c r="JQ403" s="35"/>
      <c r="JR403" s="35"/>
      <c r="JS403" s="35"/>
      <c r="JT403" s="35"/>
      <c r="JU403" s="35"/>
      <c r="JV403" s="35"/>
      <c r="JW403" s="35"/>
      <c r="JX403" s="35"/>
      <c r="JY403" s="35"/>
      <c r="JZ403" s="35"/>
      <c r="KA403" s="35"/>
      <c r="KB403" s="35"/>
      <c r="KC403" s="35"/>
      <c r="KD403" s="35"/>
      <c r="KE403" s="35"/>
      <c r="KF403" s="35"/>
      <c r="KG403" s="35"/>
      <c r="KH403" s="35"/>
      <c r="KI403" s="35"/>
      <c r="KJ403" s="35"/>
      <c r="KK403" s="35"/>
      <c r="KL403" s="35"/>
      <c r="KM403" s="35"/>
      <c r="KN403" s="35"/>
      <c r="KO403" s="35"/>
      <c r="KP403" s="35"/>
      <c r="KQ403" s="35"/>
      <c r="KR403" s="35"/>
      <c r="KS403" s="35"/>
      <c r="KT403" s="35"/>
      <c r="KU403" s="35"/>
      <c r="KV403" s="35"/>
      <c r="KW403" s="35"/>
      <c r="KX403" s="35"/>
      <c r="KY403" s="35"/>
      <c r="KZ403" s="35"/>
      <c r="LA403" s="35"/>
      <c r="LB403" s="35"/>
      <c r="LC403" s="35"/>
      <c r="LD403" s="35"/>
      <c r="LE403" s="35"/>
      <c r="LF403" s="35"/>
      <c r="LG403" s="35"/>
      <c r="LH403" s="35"/>
      <c r="LI403" s="35"/>
      <c r="LJ403" s="35"/>
      <c r="LK403" s="35"/>
      <c r="LL403" s="35"/>
      <c r="LM403" s="35"/>
      <c r="LN403" s="35"/>
      <c r="LO403" s="35"/>
      <c r="LP403" s="35"/>
      <c r="LQ403" s="35"/>
      <c r="LR403" s="35"/>
      <c r="LS403" s="35"/>
      <c r="LT403" s="35"/>
      <c r="LU403" s="35"/>
      <c r="LV403" s="35"/>
      <c r="LW403" s="35"/>
      <c r="LX403" s="35"/>
      <c r="LY403" s="35"/>
      <c r="LZ403" s="35"/>
      <c r="MA403" s="35"/>
      <c r="MB403" s="35"/>
      <c r="MC403" s="35"/>
      <c r="MD403" s="35"/>
      <c r="ME403" s="35"/>
      <c r="MF403" s="35"/>
      <c r="MG403" s="35"/>
      <c r="MH403" s="35"/>
      <c r="MI403" s="35"/>
      <c r="MJ403" s="35"/>
      <c r="MK403" s="35"/>
      <c r="ML403" s="35"/>
      <c r="MM403" s="35"/>
      <c r="MN403" s="35"/>
      <c r="MO403" s="35"/>
      <c r="MP403" s="35"/>
      <c r="MQ403" s="35"/>
      <c r="MR403" s="35"/>
      <c r="MS403" s="35"/>
      <c r="MT403" s="35"/>
      <c r="MU403" s="35"/>
      <c r="MV403" s="35"/>
      <c r="MW403" s="35"/>
      <c r="MX403" s="35"/>
      <c r="MY403" s="35"/>
      <c r="MZ403" s="35"/>
      <c r="NA403" s="35"/>
      <c r="NB403" s="35"/>
      <c r="NC403" s="35"/>
      <c r="ND403" s="35"/>
      <c r="NE403" s="35"/>
      <c r="NF403" s="35"/>
      <c r="NG403" s="35"/>
      <c r="NH403" s="35"/>
      <c r="NI403" s="35"/>
      <c r="NJ403" s="35"/>
      <c r="NK403" s="35"/>
      <c r="NL403" s="35"/>
      <c r="NM403" s="35"/>
      <c r="NN403" s="35"/>
      <c r="NO403" s="35"/>
      <c r="NP403" s="35"/>
      <c r="NQ403" s="35"/>
      <c r="NR403" s="35"/>
      <c r="NS403" s="35"/>
      <c r="NT403" s="35"/>
      <c r="NU403" s="35"/>
      <c r="NV403" s="35"/>
      <c r="NW403" s="35"/>
      <c r="NX403" s="35"/>
      <c r="NY403" s="35"/>
      <c r="NZ403" s="35"/>
      <c r="OA403" s="35"/>
      <c r="OB403" s="35"/>
      <c r="OC403" s="35"/>
      <c r="OD403" s="35"/>
      <c r="OE403" s="35"/>
      <c r="OF403" s="35"/>
      <c r="OG403" s="35"/>
      <c r="OH403" s="35"/>
      <c r="OI403" s="35"/>
      <c r="OJ403" s="35"/>
      <c r="OK403" s="35"/>
      <c r="OL403" s="35"/>
      <c r="OM403" s="35"/>
      <c r="ON403" s="35"/>
      <c r="OO403" s="35"/>
      <c r="OP403" s="35"/>
      <c r="OQ403" s="35"/>
      <c r="OR403" s="35"/>
      <c r="OS403" s="35"/>
      <c r="OT403" s="35"/>
      <c r="OU403" s="35"/>
      <c r="OV403" s="35">
        <v>70</v>
      </c>
      <c r="OW403" s="35"/>
      <c r="OX403" s="35"/>
      <c r="OY403" s="35"/>
      <c r="OZ403" s="35"/>
      <c r="PA403" s="35"/>
      <c r="PB403" s="35"/>
      <c r="PC403" s="35"/>
      <c r="PD403" s="35"/>
      <c r="PE403" s="35"/>
      <c r="PF403" s="35"/>
      <c r="PG403" s="35"/>
      <c r="PH403" s="35"/>
      <c r="PI403" s="35"/>
      <c r="PJ403" s="35"/>
      <c r="PK403" s="35"/>
      <c r="PL403" s="35"/>
      <c r="PM403" s="35"/>
      <c r="PN403" s="35"/>
      <c r="PO403" s="35"/>
      <c r="PP403" s="35"/>
      <c r="PQ403" s="35"/>
      <c r="PR403" s="35"/>
      <c r="PS403" s="35"/>
      <c r="PT403" s="35"/>
      <c r="PU403" s="35"/>
      <c r="PV403" s="35"/>
      <c r="PW403" s="35"/>
      <c r="PX403" s="35"/>
      <c r="PY403" s="35"/>
      <c r="PZ403" s="35"/>
      <c r="QA403" s="35"/>
      <c r="QB403" s="35"/>
      <c r="QC403" s="35"/>
      <c r="QD403" s="35"/>
      <c r="QE403" s="35"/>
      <c r="QF403" s="35"/>
      <c r="QG403" s="35"/>
      <c r="QH403" s="35"/>
      <c r="QI403" s="35"/>
      <c r="QJ403" s="35"/>
      <c r="QK403" s="35"/>
      <c r="QL403" s="35"/>
      <c r="QM403" s="35"/>
      <c r="QN403" s="35"/>
      <c r="QO403" s="35"/>
      <c r="QP403" s="35"/>
      <c r="QQ403" s="35"/>
      <c r="QR403" s="35"/>
      <c r="QS403" s="35"/>
      <c r="QT403" s="35"/>
      <c r="QU403" s="35"/>
      <c r="QV403" s="35"/>
      <c r="QW403" s="35"/>
      <c r="QX403" s="35"/>
      <c r="QY403" s="35"/>
      <c r="QZ403" s="35"/>
      <c r="RA403" s="35"/>
      <c r="RB403" s="35"/>
      <c r="RC403" s="35"/>
      <c r="RD403" s="35"/>
      <c r="RE403" s="35"/>
      <c r="RF403" s="35"/>
      <c r="RG403" s="35"/>
      <c r="RH403" s="35"/>
      <c r="RI403" s="35"/>
      <c r="RJ403" s="35"/>
      <c r="RK403" s="35"/>
      <c r="RL403" s="35"/>
      <c r="RM403" s="35"/>
      <c r="RN403" s="35"/>
      <c r="RO403" s="35"/>
      <c r="RP403" s="35"/>
      <c r="RQ403" s="35"/>
      <c r="RR403" s="35"/>
      <c r="RS403" s="35"/>
      <c r="RT403" s="35"/>
      <c r="RU403" s="35"/>
      <c r="RV403" s="35"/>
      <c r="RW403" s="35"/>
      <c r="RX403" s="35"/>
      <c r="RY403" s="35"/>
      <c r="RZ403" s="35"/>
      <c r="SA403" s="35"/>
      <c r="SB403" s="35"/>
      <c r="SC403" s="35"/>
      <c r="SD403" s="35"/>
      <c r="SE403" s="35"/>
      <c r="SF403" s="35"/>
      <c r="SG403" s="35"/>
      <c r="SH403" s="35"/>
      <c r="SI403" s="35"/>
      <c r="SJ403" s="35"/>
      <c r="SK403" s="35"/>
      <c r="SL403" s="35"/>
      <c r="SM403" s="35"/>
      <c r="SN403" s="35"/>
      <c r="SO403" s="35"/>
      <c r="SP403" s="35"/>
      <c r="SQ403" s="35"/>
      <c r="SR403" s="35"/>
      <c r="SS403" s="35"/>
      <c r="ST403" s="35"/>
      <c r="SU403" s="35"/>
      <c r="SV403" s="35"/>
      <c r="SW403" s="35"/>
      <c r="SX403" s="35"/>
      <c r="SY403" s="35"/>
      <c r="SZ403" s="35"/>
      <c r="TA403" s="35"/>
      <c r="TB403" s="35"/>
      <c r="TC403" s="35"/>
      <c r="TD403" s="35"/>
      <c r="TE403" s="35"/>
      <c r="TF403" s="35"/>
      <c r="TG403" s="35"/>
      <c r="TH403" s="35">
        <v>40</v>
      </c>
      <c r="TI403" s="35"/>
      <c r="TJ403" s="35"/>
      <c r="TK403" s="35"/>
      <c r="TL403" s="35"/>
      <c r="TM403" s="35"/>
      <c r="TN403" s="35"/>
      <c r="TO403" s="35"/>
      <c r="TP403" s="35"/>
      <c r="TQ403" s="35"/>
      <c r="TR403" s="35"/>
      <c r="TS403" s="35"/>
      <c r="TT403" s="35"/>
      <c r="TU403" s="35"/>
      <c r="TV403" s="35"/>
      <c r="TW403" s="35"/>
      <c r="TX403" s="35"/>
      <c r="TY403" s="35"/>
      <c r="TZ403" s="35"/>
      <c r="UA403" s="35"/>
      <c r="UB403" s="35"/>
      <c r="UC403" s="35"/>
      <c r="UD403" s="35"/>
      <c r="UE403" s="35"/>
      <c r="UF403" s="35"/>
      <c r="UG403" s="35"/>
      <c r="UH403" s="35"/>
      <c r="UI403" s="35"/>
      <c r="UJ403" s="35"/>
      <c r="UK403" s="35"/>
      <c r="UL403" s="35"/>
      <c r="UM403" s="35"/>
      <c r="UN403" s="35"/>
      <c r="UO403" s="35"/>
      <c r="UP403" s="35"/>
      <c r="UQ403" s="35"/>
      <c r="UR403" s="35"/>
      <c r="US403" s="35"/>
      <c r="UT403" s="35"/>
      <c r="UU403" s="35"/>
      <c r="UV403" s="35"/>
      <c r="UW403" s="35"/>
      <c r="UX403" s="35"/>
      <c r="UY403" s="35"/>
      <c r="UZ403" s="35"/>
      <c r="VA403" s="35"/>
      <c r="VB403" s="35"/>
      <c r="VC403" s="35"/>
      <c r="VD403" s="35"/>
      <c r="VE403" s="35"/>
      <c r="VF403" s="35">
        <v>40</v>
      </c>
      <c r="VG403" s="35"/>
      <c r="VH403" s="35"/>
      <c r="VI403" s="35"/>
      <c r="VJ403" s="35"/>
      <c r="VK403" s="35"/>
      <c r="VL403" s="35"/>
      <c r="VM403" s="35"/>
      <c r="VN403" s="35"/>
      <c r="VO403" s="35"/>
      <c r="VP403" s="35"/>
      <c r="VQ403" s="35"/>
      <c r="VR403" s="35"/>
      <c r="VS403" s="35"/>
      <c r="VT403" s="35"/>
      <c r="VU403" s="35"/>
      <c r="VV403" s="35"/>
      <c r="VW403" s="35"/>
      <c r="VX403" s="35"/>
      <c r="VY403" s="35"/>
      <c r="VZ403" s="35"/>
      <c r="WA403" s="35"/>
      <c r="WB403" s="35"/>
      <c r="WC403" s="35"/>
      <c r="WD403" s="35"/>
      <c r="WE403" s="35"/>
      <c r="WF403" s="35"/>
      <c r="WG403" s="35"/>
      <c r="WH403" s="35"/>
      <c r="WI403" s="35"/>
      <c r="WJ403" s="35"/>
      <c r="WK403" s="35"/>
      <c r="WL403" s="35"/>
      <c r="WM403" s="35"/>
      <c r="WN403" s="35"/>
      <c r="WO403" s="35"/>
      <c r="WP403" s="35"/>
      <c r="WQ403" s="35"/>
      <c r="WR403" s="35"/>
      <c r="WS403" s="35"/>
      <c r="WT403" s="35"/>
      <c r="WU403" s="35"/>
      <c r="WV403" s="35"/>
      <c r="WW403" s="35"/>
      <c r="WX403" s="35"/>
      <c r="WY403" s="35"/>
      <c r="WZ403" s="35"/>
      <c r="XA403" s="35"/>
      <c r="XB403" s="35"/>
      <c r="XC403" s="35"/>
      <c r="XD403" s="35"/>
      <c r="XE403" s="35"/>
      <c r="XF403" s="35"/>
      <c r="XG403" s="35"/>
      <c r="XH403" s="35"/>
      <c r="XI403" s="35"/>
      <c r="XJ403" s="35"/>
      <c r="XK403" s="35"/>
      <c r="XL403" s="35"/>
      <c r="XM403" s="35"/>
      <c r="XN403" s="35"/>
      <c r="XO403" s="35"/>
      <c r="XP403" s="35"/>
      <c r="XQ403" s="35"/>
      <c r="XR403" s="35"/>
      <c r="XS403" s="35"/>
      <c r="XT403" s="35"/>
      <c r="XU403" s="35"/>
      <c r="XV403" s="35"/>
      <c r="XW403" s="35"/>
      <c r="XX403" s="35"/>
      <c r="XY403" s="35"/>
      <c r="XZ403" s="35"/>
      <c r="YA403" s="35"/>
      <c r="YB403" s="35"/>
      <c r="YC403" s="35"/>
      <c r="YD403" s="35"/>
      <c r="YE403" s="35"/>
      <c r="YF403" s="35"/>
      <c r="YG403" s="35"/>
      <c r="YH403" s="35">
        <v>40</v>
      </c>
      <c r="YI403" s="35"/>
      <c r="YJ403" s="35"/>
      <c r="YK403" s="35"/>
      <c r="YL403" s="35"/>
      <c r="YM403" s="35"/>
      <c r="YN403" s="35"/>
      <c r="YO403" s="35"/>
      <c r="YP403" s="35"/>
      <c r="YQ403" s="35"/>
      <c r="YR403" s="35"/>
      <c r="YS403" s="35"/>
      <c r="YT403" s="35"/>
      <c r="YU403" s="35"/>
      <c r="YV403" s="35"/>
      <c r="YW403" s="35"/>
      <c r="YX403" s="35"/>
      <c r="YY403" s="35"/>
      <c r="YZ403" s="35"/>
      <c r="ZA403" s="35"/>
      <c r="ZB403" s="35"/>
      <c r="ZC403" s="35"/>
      <c r="ZD403" s="35"/>
      <c r="ZE403" s="35"/>
      <c r="ZF403" s="35"/>
      <c r="ZG403" s="35"/>
      <c r="ZH403" s="35"/>
      <c r="ZI403" s="35"/>
      <c r="ZJ403" s="35"/>
      <c r="ZK403" s="35"/>
      <c r="ZL403" s="35"/>
      <c r="ZM403" s="35"/>
      <c r="ZN403" s="35"/>
      <c r="ZO403" s="35"/>
      <c r="ZP403" s="35"/>
      <c r="ZQ403" s="35"/>
      <c r="ZR403" s="35"/>
      <c r="ZS403" s="35"/>
      <c r="ZT403" s="35"/>
      <c r="ZU403" s="35"/>
      <c r="ZV403" s="35"/>
      <c r="ZW403" s="35"/>
      <c r="ZX403" s="35"/>
      <c r="ZY403" s="35"/>
      <c r="ZZ403" s="35"/>
      <c r="AAA403" s="35"/>
      <c r="AAB403" s="35"/>
      <c r="AAC403" s="35"/>
      <c r="AAD403" s="35"/>
      <c r="AAE403" s="35"/>
      <c r="AAF403" s="35"/>
      <c r="AAG403" s="35"/>
      <c r="AAH403" s="35"/>
      <c r="AAI403" s="35"/>
      <c r="AAJ403" s="35"/>
      <c r="AAK403" s="35"/>
      <c r="AAL403" s="35"/>
      <c r="AAM403" s="35"/>
      <c r="AAN403" s="35"/>
      <c r="AAO403" s="35">
        <v>50</v>
      </c>
      <c r="AAP403" s="35"/>
      <c r="AAQ403" s="35"/>
      <c r="AAR403" s="35"/>
      <c r="AAS403" s="35"/>
      <c r="AAT403" s="35"/>
      <c r="AAU403" s="35"/>
      <c r="AAV403" s="35"/>
      <c r="AAW403" s="35"/>
      <c r="AAX403" s="35"/>
      <c r="AAY403" s="35"/>
      <c r="AAZ403" s="35"/>
      <c r="ABA403" s="35"/>
      <c r="ABB403" s="35"/>
      <c r="ABC403" s="35"/>
      <c r="ABD403" s="35"/>
      <c r="ABE403" s="35"/>
      <c r="ABF403" s="35"/>
      <c r="ABG403" s="35"/>
      <c r="ABH403" s="35"/>
      <c r="ABI403" s="35"/>
      <c r="ABJ403" s="35"/>
      <c r="ABK403" s="35"/>
      <c r="ABL403" s="35"/>
      <c r="ABM403" s="35"/>
      <c r="ABN403" s="35"/>
      <c r="ABO403" s="35"/>
      <c r="ABP403" s="35"/>
      <c r="ABQ403" s="35"/>
      <c r="ABR403" s="35"/>
      <c r="ABS403" s="35"/>
      <c r="ABT403" s="35"/>
      <c r="ABU403" s="35"/>
      <c r="ABV403" s="35"/>
      <c r="ABW403" s="35"/>
      <c r="ABX403" s="35"/>
      <c r="ABY403" s="35"/>
      <c r="ABZ403" s="35"/>
      <c r="ACA403" s="35"/>
      <c r="ACB403" s="35"/>
      <c r="ACC403" s="35"/>
      <c r="ACD403" s="35"/>
      <c r="ACE403" s="35"/>
      <c r="ACF403" s="35"/>
      <c r="ACG403" s="35"/>
      <c r="ACH403" s="35"/>
      <c r="ACI403" s="35"/>
      <c r="ACJ403" s="35"/>
      <c r="ACK403" s="35"/>
      <c r="ACL403" s="35"/>
      <c r="ACM403" s="35"/>
      <c r="ACN403" s="35"/>
      <c r="ACO403" s="35"/>
      <c r="ACP403" s="35"/>
      <c r="ACQ403" s="35"/>
      <c r="ACR403" s="35"/>
      <c r="ACS403" s="35"/>
      <c r="ACT403" s="35"/>
      <c r="ACU403" s="35"/>
      <c r="ACV403" s="35"/>
      <c r="ACW403" s="35"/>
      <c r="ACX403" s="35"/>
      <c r="ACY403" s="35"/>
      <c r="ACZ403" s="35"/>
      <c r="ADA403" s="35"/>
      <c r="ADB403" s="35"/>
      <c r="ADC403" s="35"/>
      <c r="ADD403" s="35"/>
      <c r="ADE403" s="35"/>
      <c r="ADF403" s="35"/>
      <c r="ADG403" s="35"/>
      <c r="ADH403" s="35"/>
      <c r="ADI403" s="35"/>
      <c r="ADJ403" s="35"/>
      <c r="ADK403" s="35"/>
      <c r="ADL403" s="35"/>
      <c r="ADM403" s="35"/>
      <c r="ADN403" s="35"/>
      <c r="ADO403" s="35"/>
      <c r="ADP403" s="35"/>
      <c r="ADQ403" s="35"/>
      <c r="ADR403" s="35"/>
      <c r="ADS403" s="35"/>
      <c r="ADT403" s="35"/>
      <c r="ADU403" s="35"/>
      <c r="ADV403" s="35"/>
      <c r="ADW403" s="35"/>
      <c r="ADX403" s="35"/>
      <c r="ADY403" s="26">
        <f t="shared" si="17"/>
        <v>0</v>
      </c>
      <c r="ADZ403" s="5"/>
    </row>
    <row r="404" spans="1:829" s="33" customFormat="1" ht="12.75" customHeight="1" x14ac:dyDescent="0.2">
      <c r="A404" s="51" t="s">
        <v>17</v>
      </c>
      <c r="B404" s="65">
        <f t="shared" si="16"/>
        <v>0</v>
      </c>
      <c r="C404" s="57">
        <v>10</v>
      </c>
      <c r="D404" s="60">
        <v>44753</v>
      </c>
      <c r="E404" s="67">
        <v>45.69</v>
      </c>
      <c r="F404" s="67">
        <f>E404*B404</f>
        <v>0</v>
      </c>
      <c r="G404" s="6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  <c r="BB404" s="35"/>
      <c r="BC404" s="35"/>
      <c r="BD404" s="35"/>
      <c r="BE404" s="15"/>
      <c r="BF404" s="15"/>
      <c r="BG404" s="136"/>
      <c r="BH404" s="35"/>
      <c r="BI404" s="35"/>
      <c r="BJ404" s="35"/>
      <c r="BK404" s="35"/>
      <c r="BL404" s="35"/>
      <c r="BM404" s="35"/>
      <c r="BN404" s="35"/>
      <c r="BO404" s="35"/>
      <c r="BP404" s="35"/>
      <c r="BQ404" s="35"/>
      <c r="BR404" s="35"/>
      <c r="BS404" s="35"/>
      <c r="BT404" s="35"/>
      <c r="BU404" s="35"/>
      <c r="BV404" s="35"/>
      <c r="BW404" s="35"/>
      <c r="BX404" s="35"/>
      <c r="BY404" s="35"/>
      <c r="BZ404" s="35"/>
      <c r="CA404" s="35"/>
      <c r="CB404" s="35"/>
      <c r="CC404" s="35"/>
      <c r="CD404" s="35"/>
      <c r="CE404" s="35"/>
      <c r="CF404" s="35">
        <v>30</v>
      </c>
      <c r="CG404" s="35"/>
      <c r="CH404" s="35"/>
      <c r="CI404" s="35"/>
      <c r="CJ404" s="35"/>
      <c r="CK404" s="35"/>
      <c r="CL404" s="35"/>
      <c r="CM404" s="35"/>
      <c r="CN404" s="35"/>
      <c r="CO404" s="35"/>
      <c r="CP404" s="35"/>
      <c r="CQ404" s="35"/>
      <c r="CR404" s="35"/>
      <c r="CS404" s="35"/>
      <c r="CT404" s="35"/>
      <c r="CU404" s="35"/>
      <c r="CV404" s="35"/>
      <c r="CW404" s="35"/>
      <c r="CX404" s="35"/>
      <c r="CY404" s="35"/>
      <c r="CZ404" s="35"/>
      <c r="DA404" s="35"/>
      <c r="DB404" s="35"/>
      <c r="DC404" s="35"/>
      <c r="DD404" s="35"/>
      <c r="DE404" s="35"/>
      <c r="DF404" s="35"/>
      <c r="DG404" s="35"/>
      <c r="DH404" s="35"/>
      <c r="DI404" s="35"/>
      <c r="DJ404" s="35"/>
      <c r="DK404" s="35"/>
      <c r="DL404" s="35"/>
      <c r="DM404" s="35"/>
      <c r="DN404" s="35"/>
      <c r="DO404" s="35"/>
      <c r="DP404" s="35"/>
      <c r="DQ404" s="35"/>
      <c r="DR404" s="35"/>
      <c r="DS404" s="35"/>
      <c r="DT404" s="35"/>
      <c r="DU404" s="35"/>
      <c r="DV404" s="35"/>
      <c r="DW404" s="35"/>
      <c r="DX404" s="35"/>
      <c r="DY404" s="35"/>
      <c r="DZ404" s="35"/>
      <c r="EA404" s="35"/>
      <c r="EB404" s="35"/>
      <c r="EC404" s="35"/>
      <c r="ED404" s="35"/>
      <c r="EE404" s="35"/>
      <c r="EF404" s="35"/>
      <c r="EG404" s="35"/>
      <c r="EH404" s="35">
        <v>20</v>
      </c>
      <c r="EI404" s="35"/>
      <c r="EJ404" s="35">
        <v>30</v>
      </c>
      <c r="EK404" s="35"/>
      <c r="EL404" s="35"/>
      <c r="EM404" s="35"/>
      <c r="EN404" s="35"/>
      <c r="EO404" s="35"/>
      <c r="EP404" s="35"/>
      <c r="EQ404" s="35"/>
      <c r="ER404" s="35"/>
      <c r="ES404" s="35"/>
      <c r="ET404" s="35"/>
      <c r="EU404" s="35"/>
      <c r="EV404" s="35"/>
      <c r="EW404" s="35"/>
      <c r="EX404" s="35"/>
      <c r="EY404" s="35"/>
      <c r="EZ404" s="35"/>
      <c r="FA404" s="35"/>
      <c r="FB404" s="35"/>
      <c r="FC404" s="35"/>
      <c r="FD404" s="35"/>
      <c r="FE404" s="35"/>
      <c r="FF404" s="35"/>
      <c r="FG404" s="35"/>
      <c r="FH404" s="35"/>
      <c r="FI404" s="35"/>
      <c r="FJ404" s="35"/>
      <c r="FK404" s="35"/>
      <c r="FL404" s="35"/>
      <c r="FM404" s="35"/>
      <c r="FN404" s="35"/>
      <c r="FO404" s="35"/>
      <c r="FP404" s="35"/>
      <c r="FQ404" s="35"/>
      <c r="FR404" s="35"/>
      <c r="FS404" s="35"/>
      <c r="FT404" s="35"/>
      <c r="FU404" s="35"/>
      <c r="FV404" s="35"/>
      <c r="FW404" s="35"/>
      <c r="FX404" s="35"/>
      <c r="FY404" s="35"/>
      <c r="FZ404" s="35"/>
      <c r="GA404" s="35"/>
      <c r="GB404" s="35"/>
      <c r="GC404" s="35"/>
      <c r="GD404" s="35"/>
      <c r="GE404" s="35"/>
      <c r="GF404" s="35"/>
      <c r="GG404" s="35"/>
      <c r="GH404" s="35"/>
      <c r="GI404" s="35"/>
      <c r="GJ404" s="35"/>
      <c r="GK404" s="35"/>
      <c r="GL404" s="35"/>
      <c r="GM404" s="35"/>
      <c r="GN404" s="35"/>
      <c r="GO404" s="35"/>
      <c r="GP404" s="35"/>
      <c r="GQ404" s="35"/>
      <c r="GR404" s="35"/>
      <c r="GS404" s="35"/>
      <c r="GT404" s="35"/>
      <c r="GU404" s="35"/>
      <c r="GV404" s="35"/>
      <c r="GW404" s="35"/>
      <c r="GX404" s="35"/>
      <c r="GY404" s="35"/>
      <c r="GZ404" s="35"/>
      <c r="HA404" s="35"/>
      <c r="HB404" s="35"/>
      <c r="HC404" s="35"/>
      <c r="HD404" s="35"/>
      <c r="HE404" s="35"/>
      <c r="HF404" s="35"/>
      <c r="HG404" s="35"/>
      <c r="HH404" s="35"/>
      <c r="HI404" s="35"/>
      <c r="HJ404" s="35"/>
      <c r="HK404" s="35"/>
      <c r="HL404" s="35"/>
      <c r="HM404" s="35"/>
      <c r="HN404" s="35"/>
      <c r="HO404" s="35"/>
      <c r="HP404" s="35"/>
      <c r="HQ404" s="35"/>
      <c r="HR404" s="35"/>
      <c r="HS404" s="35"/>
      <c r="HT404" s="35"/>
      <c r="HU404" s="35"/>
      <c r="HV404" s="35"/>
      <c r="HW404" s="35"/>
      <c r="HX404" s="35"/>
      <c r="HY404" s="35"/>
      <c r="HZ404" s="35"/>
      <c r="IA404" s="35"/>
      <c r="IB404" s="35"/>
      <c r="IC404" s="35"/>
      <c r="ID404" s="35"/>
      <c r="IE404" s="35"/>
      <c r="IF404" s="35"/>
      <c r="IG404" s="35"/>
      <c r="IH404" s="35"/>
      <c r="II404" s="35"/>
      <c r="IJ404" s="35"/>
      <c r="IK404" s="35"/>
      <c r="IL404" s="35"/>
      <c r="IM404" s="35"/>
      <c r="IN404" s="35"/>
      <c r="IO404" s="35"/>
      <c r="IP404" s="35"/>
      <c r="IQ404" s="35"/>
      <c r="IR404" s="35"/>
      <c r="IS404" s="35"/>
      <c r="IT404" s="35"/>
      <c r="IU404" s="35"/>
      <c r="IV404" s="35"/>
      <c r="IW404" s="35"/>
      <c r="IX404" s="35"/>
      <c r="IY404" s="35"/>
      <c r="IZ404" s="35"/>
      <c r="JA404" s="35"/>
      <c r="JB404" s="35"/>
      <c r="JC404" s="35"/>
      <c r="JD404" s="35"/>
      <c r="JE404" s="35"/>
      <c r="JF404" s="35"/>
      <c r="JG404" s="35"/>
      <c r="JH404" s="35"/>
      <c r="JI404" s="35"/>
      <c r="JJ404" s="35"/>
      <c r="JK404" s="35"/>
      <c r="JL404" s="35"/>
      <c r="JM404" s="35"/>
      <c r="JN404" s="35"/>
      <c r="JO404" s="35"/>
      <c r="JP404" s="35"/>
      <c r="JQ404" s="35"/>
      <c r="JR404" s="35"/>
      <c r="JS404" s="35"/>
      <c r="JT404" s="35"/>
      <c r="JU404" s="35"/>
      <c r="JV404" s="35"/>
      <c r="JW404" s="35"/>
      <c r="JX404" s="35"/>
      <c r="JY404" s="35"/>
      <c r="JZ404" s="35"/>
      <c r="KA404" s="35"/>
      <c r="KB404" s="35"/>
      <c r="KC404" s="35"/>
      <c r="KD404" s="35"/>
      <c r="KE404" s="35"/>
      <c r="KF404" s="35"/>
      <c r="KG404" s="35"/>
      <c r="KH404" s="35"/>
      <c r="KI404" s="35"/>
      <c r="KJ404" s="35"/>
      <c r="KK404" s="35"/>
      <c r="KL404" s="35"/>
      <c r="KM404" s="35"/>
      <c r="KN404" s="35"/>
      <c r="KO404" s="35"/>
      <c r="KP404" s="35"/>
      <c r="KQ404" s="35"/>
      <c r="KR404" s="35"/>
      <c r="KS404" s="35"/>
      <c r="KT404" s="35"/>
      <c r="KU404" s="35"/>
      <c r="KV404" s="35"/>
      <c r="KW404" s="35"/>
      <c r="KX404" s="35"/>
      <c r="KY404" s="35"/>
      <c r="KZ404" s="35"/>
      <c r="LA404" s="35"/>
      <c r="LB404" s="35"/>
      <c r="LC404" s="35"/>
      <c r="LD404" s="35"/>
      <c r="LE404" s="35"/>
      <c r="LF404" s="35"/>
      <c r="LG404" s="35"/>
      <c r="LH404" s="35"/>
      <c r="LI404" s="35"/>
      <c r="LJ404" s="35"/>
      <c r="LK404" s="35"/>
      <c r="LL404" s="35"/>
      <c r="LM404" s="35"/>
      <c r="LN404" s="35"/>
      <c r="LO404" s="35"/>
      <c r="LP404" s="35"/>
      <c r="LQ404" s="35"/>
      <c r="LR404" s="35"/>
      <c r="LS404" s="35"/>
      <c r="LT404" s="35"/>
      <c r="LU404" s="35"/>
      <c r="LV404" s="35"/>
      <c r="LW404" s="35"/>
      <c r="LX404" s="35"/>
      <c r="LY404" s="35"/>
      <c r="LZ404" s="35"/>
      <c r="MA404" s="35"/>
      <c r="MB404" s="35"/>
      <c r="MC404" s="35"/>
      <c r="MD404" s="35"/>
      <c r="ME404" s="35"/>
      <c r="MF404" s="35"/>
      <c r="MG404" s="35"/>
      <c r="MH404" s="35"/>
      <c r="MI404" s="35"/>
      <c r="MJ404" s="35"/>
      <c r="MK404" s="35"/>
      <c r="ML404" s="35"/>
      <c r="MM404" s="35"/>
      <c r="MN404" s="35"/>
      <c r="MO404" s="35"/>
      <c r="MP404" s="35"/>
      <c r="MQ404" s="35"/>
      <c r="MR404" s="35"/>
      <c r="MS404" s="35"/>
      <c r="MT404" s="35"/>
      <c r="MU404" s="35"/>
      <c r="MV404" s="35"/>
      <c r="MW404" s="35"/>
      <c r="MX404" s="35"/>
      <c r="MY404" s="35"/>
      <c r="MZ404" s="35"/>
      <c r="NA404" s="35"/>
      <c r="NB404" s="35"/>
      <c r="NC404" s="35"/>
      <c r="ND404" s="35"/>
      <c r="NE404" s="35"/>
      <c r="NF404" s="35"/>
      <c r="NG404" s="35"/>
      <c r="NH404" s="35"/>
      <c r="NI404" s="35"/>
      <c r="NJ404" s="35"/>
      <c r="NK404" s="35"/>
      <c r="NL404" s="35"/>
      <c r="NM404" s="35"/>
      <c r="NN404" s="35"/>
      <c r="NO404" s="35"/>
      <c r="NP404" s="35"/>
      <c r="NQ404" s="35"/>
      <c r="NR404" s="35"/>
      <c r="NS404" s="35"/>
      <c r="NT404" s="35"/>
      <c r="NU404" s="35"/>
      <c r="NV404" s="35"/>
      <c r="NW404" s="35"/>
      <c r="NX404" s="35"/>
      <c r="NY404" s="35"/>
      <c r="NZ404" s="35"/>
      <c r="OA404" s="35"/>
      <c r="OB404" s="35"/>
      <c r="OC404" s="35"/>
      <c r="OD404" s="35"/>
      <c r="OE404" s="35"/>
      <c r="OF404" s="35"/>
      <c r="OG404" s="35"/>
      <c r="OH404" s="35"/>
      <c r="OI404" s="35"/>
      <c r="OJ404" s="35"/>
      <c r="OK404" s="35"/>
      <c r="OL404" s="35"/>
      <c r="OM404" s="35"/>
      <c r="ON404" s="35"/>
      <c r="OO404" s="35"/>
      <c r="OP404" s="35"/>
      <c r="OQ404" s="35"/>
      <c r="OR404" s="35"/>
      <c r="OS404" s="35"/>
      <c r="OT404" s="35"/>
      <c r="OU404" s="35"/>
      <c r="OV404" s="35"/>
      <c r="OW404" s="35"/>
      <c r="OX404" s="35"/>
      <c r="OY404" s="35"/>
      <c r="OZ404" s="35"/>
      <c r="PA404" s="35"/>
      <c r="PB404" s="35"/>
      <c r="PC404" s="35"/>
      <c r="PD404" s="35">
        <v>30</v>
      </c>
      <c r="PE404" s="35"/>
      <c r="PF404" s="35"/>
      <c r="PG404" s="35"/>
      <c r="PH404" s="35"/>
      <c r="PI404" s="35"/>
      <c r="PJ404" s="35"/>
      <c r="PK404" s="35"/>
      <c r="PL404" s="35"/>
      <c r="PM404" s="35"/>
      <c r="PN404" s="35"/>
      <c r="PO404" s="35"/>
      <c r="PP404" s="35"/>
      <c r="PQ404" s="35"/>
      <c r="PR404" s="35"/>
      <c r="PS404" s="35"/>
      <c r="PT404" s="35"/>
      <c r="PU404" s="35"/>
      <c r="PV404" s="35"/>
      <c r="PW404" s="35"/>
      <c r="PX404" s="35"/>
      <c r="PY404" s="35"/>
      <c r="PZ404" s="35"/>
      <c r="QA404" s="35"/>
      <c r="QB404" s="35"/>
      <c r="QC404" s="35"/>
      <c r="QD404" s="35"/>
      <c r="QE404" s="35"/>
      <c r="QF404" s="35"/>
      <c r="QG404" s="35"/>
      <c r="QH404" s="35"/>
      <c r="QI404" s="35"/>
      <c r="QJ404" s="35"/>
      <c r="QK404" s="35"/>
      <c r="QL404" s="35"/>
      <c r="QM404" s="35"/>
      <c r="QN404" s="35"/>
      <c r="QO404" s="35"/>
      <c r="QP404" s="35"/>
      <c r="QQ404" s="35"/>
      <c r="QR404" s="35"/>
      <c r="QS404" s="35"/>
      <c r="QT404" s="35"/>
      <c r="QU404" s="35"/>
      <c r="QV404" s="35"/>
      <c r="QW404" s="35"/>
      <c r="QX404" s="35"/>
      <c r="QY404" s="35"/>
      <c r="QZ404" s="35"/>
      <c r="RA404" s="35"/>
      <c r="RB404" s="35"/>
      <c r="RC404" s="35"/>
      <c r="RD404" s="35"/>
      <c r="RE404" s="35"/>
      <c r="RF404" s="35"/>
      <c r="RG404" s="35"/>
      <c r="RH404" s="35"/>
      <c r="RI404" s="35"/>
      <c r="RJ404" s="35"/>
      <c r="RK404" s="35"/>
      <c r="RL404" s="35"/>
      <c r="RM404" s="35"/>
      <c r="RN404" s="35"/>
      <c r="RO404" s="35"/>
      <c r="RP404" s="35"/>
      <c r="RQ404" s="35"/>
      <c r="RR404" s="35"/>
      <c r="RS404" s="35"/>
      <c r="RT404" s="35"/>
      <c r="RU404" s="35"/>
      <c r="RV404" s="35"/>
      <c r="RW404" s="35"/>
      <c r="RX404" s="35"/>
      <c r="RY404" s="35"/>
      <c r="RZ404" s="35"/>
      <c r="SA404" s="35"/>
      <c r="SB404" s="35"/>
      <c r="SC404" s="35"/>
      <c r="SD404" s="35"/>
      <c r="SE404" s="35"/>
      <c r="SF404" s="35"/>
      <c r="SG404" s="35"/>
      <c r="SH404" s="35"/>
      <c r="SI404" s="35"/>
      <c r="SJ404" s="35"/>
      <c r="SK404" s="35"/>
      <c r="SL404" s="35"/>
      <c r="SM404" s="35"/>
      <c r="SN404" s="35"/>
      <c r="SO404" s="35"/>
      <c r="SP404" s="35"/>
      <c r="SQ404" s="35"/>
      <c r="SR404" s="35"/>
      <c r="SS404" s="35"/>
      <c r="ST404" s="35"/>
      <c r="SU404" s="35"/>
      <c r="SV404" s="35"/>
      <c r="SW404" s="35"/>
      <c r="SX404" s="35"/>
      <c r="SY404" s="35"/>
      <c r="SZ404" s="35"/>
      <c r="TA404" s="35"/>
      <c r="TB404" s="35"/>
      <c r="TC404" s="35"/>
      <c r="TD404" s="35"/>
      <c r="TE404" s="35"/>
      <c r="TF404" s="35"/>
      <c r="TG404" s="35"/>
      <c r="TH404" s="35"/>
      <c r="TI404" s="35"/>
      <c r="TJ404" s="35"/>
      <c r="TK404" s="35"/>
      <c r="TL404" s="35"/>
      <c r="TM404" s="35"/>
      <c r="TN404" s="35"/>
      <c r="TO404" s="35"/>
      <c r="TP404" s="35"/>
      <c r="TQ404" s="35"/>
      <c r="TR404" s="35"/>
      <c r="TS404" s="35"/>
      <c r="TT404" s="35"/>
      <c r="TU404" s="35"/>
      <c r="TV404" s="35"/>
      <c r="TW404" s="35"/>
      <c r="TX404" s="35"/>
      <c r="TY404" s="35"/>
      <c r="TZ404" s="35"/>
      <c r="UA404" s="35"/>
      <c r="UB404" s="35"/>
      <c r="UC404" s="35"/>
      <c r="UD404" s="35"/>
      <c r="UE404" s="35"/>
      <c r="UF404" s="35"/>
      <c r="UG404" s="35"/>
      <c r="UH404" s="35"/>
      <c r="UI404" s="35"/>
      <c r="UJ404" s="35"/>
      <c r="UK404" s="35"/>
      <c r="UL404" s="35"/>
      <c r="UM404" s="35"/>
      <c r="UN404" s="35"/>
      <c r="UO404" s="35"/>
      <c r="UP404" s="35"/>
      <c r="UQ404" s="35"/>
      <c r="UR404" s="35"/>
      <c r="US404" s="35"/>
      <c r="UT404" s="35"/>
      <c r="UU404" s="35"/>
      <c r="UV404" s="35"/>
      <c r="UW404" s="35"/>
      <c r="UX404" s="35"/>
      <c r="UY404" s="35"/>
      <c r="UZ404" s="35"/>
      <c r="VA404" s="35"/>
      <c r="VB404" s="35"/>
      <c r="VC404" s="35"/>
      <c r="VD404" s="35"/>
      <c r="VE404" s="35"/>
      <c r="VF404" s="35"/>
      <c r="VG404" s="35"/>
      <c r="VH404" s="35"/>
      <c r="VI404" s="35"/>
      <c r="VJ404" s="35"/>
      <c r="VK404" s="35"/>
      <c r="VL404" s="35"/>
      <c r="VM404" s="35"/>
      <c r="VN404" s="35"/>
      <c r="VO404" s="35"/>
      <c r="VP404" s="35"/>
      <c r="VQ404" s="35"/>
      <c r="VR404" s="35"/>
      <c r="VS404" s="35"/>
      <c r="VT404" s="35"/>
      <c r="VU404" s="35"/>
      <c r="VV404" s="35"/>
      <c r="VW404" s="35"/>
      <c r="VX404" s="35"/>
      <c r="VY404" s="35"/>
      <c r="VZ404" s="35"/>
      <c r="WA404" s="35"/>
      <c r="WB404" s="35"/>
      <c r="WC404" s="35"/>
      <c r="WD404" s="35"/>
      <c r="WE404" s="35"/>
      <c r="WF404" s="35"/>
      <c r="WG404" s="35"/>
      <c r="WH404" s="35"/>
      <c r="WI404" s="35"/>
      <c r="WJ404" s="35"/>
      <c r="WK404" s="35"/>
      <c r="WL404" s="35"/>
      <c r="WM404" s="35"/>
      <c r="WN404" s="35"/>
      <c r="WO404" s="35"/>
      <c r="WP404" s="35"/>
      <c r="WQ404" s="35"/>
      <c r="WR404" s="35"/>
      <c r="WS404" s="35"/>
      <c r="WT404" s="35"/>
      <c r="WU404" s="35"/>
      <c r="WV404" s="35"/>
      <c r="WW404" s="35"/>
      <c r="WX404" s="35"/>
      <c r="WY404" s="35"/>
      <c r="WZ404" s="35"/>
      <c r="XA404" s="35"/>
      <c r="XB404" s="35"/>
      <c r="XC404" s="35"/>
      <c r="XD404" s="35"/>
      <c r="XE404" s="35"/>
      <c r="XF404" s="35"/>
      <c r="XG404" s="35"/>
      <c r="XH404" s="35"/>
      <c r="XI404" s="35"/>
      <c r="XJ404" s="35"/>
      <c r="XK404" s="35"/>
      <c r="XL404" s="35"/>
      <c r="XM404" s="35"/>
      <c r="XN404" s="35"/>
      <c r="XO404" s="35"/>
      <c r="XP404" s="35"/>
      <c r="XQ404" s="35"/>
      <c r="XR404" s="35"/>
      <c r="XS404" s="35"/>
      <c r="XT404" s="35"/>
      <c r="XU404" s="35"/>
      <c r="XV404" s="35"/>
      <c r="XW404" s="35"/>
      <c r="XX404" s="35"/>
      <c r="XY404" s="35"/>
      <c r="XZ404" s="35"/>
      <c r="YA404" s="35"/>
      <c r="YB404" s="35"/>
      <c r="YC404" s="35"/>
      <c r="YD404" s="35"/>
      <c r="YE404" s="35"/>
      <c r="YF404" s="35"/>
      <c r="YG404" s="35"/>
      <c r="YH404" s="35"/>
      <c r="YI404" s="35"/>
      <c r="YJ404" s="35"/>
      <c r="YK404" s="35"/>
      <c r="YL404" s="35"/>
      <c r="YM404" s="35"/>
      <c r="YN404" s="35"/>
      <c r="YO404" s="35"/>
      <c r="YP404" s="35"/>
      <c r="YQ404" s="35"/>
      <c r="YR404" s="35"/>
      <c r="YS404" s="35"/>
      <c r="YT404" s="35"/>
      <c r="YU404" s="35"/>
      <c r="YV404" s="35"/>
      <c r="YW404" s="35"/>
      <c r="YX404" s="35"/>
      <c r="YY404" s="35"/>
      <c r="YZ404" s="35"/>
      <c r="ZA404" s="35"/>
      <c r="ZB404" s="35">
        <v>50</v>
      </c>
      <c r="ZC404" s="35"/>
      <c r="ZD404" s="35"/>
      <c r="ZE404" s="35"/>
      <c r="ZF404" s="35"/>
      <c r="ZG404" s="35"/>
      <c r="ZH404" s="35"/>
      <c r="ZI404" s="35"/>
      <c r="ZJ404" s="35"/>
      <c r="ZK404" s="35"/>
      <c r="ZL404" s="35"/>
      <c r="ZM404" s="35"/>
      <c r="ZN404" s="35"/>
      <c r="ZO404" s="35"/>
      <c r="ZP404" s="35"/>
      <c r="ZQ404" s="35"/>
      <c r="ZR404" s="35"/>
      <c r="ZS404" s="35"/>
      <c r="ZT404" s="35"/>
      <c r="ZU404" s="35"/>
      <c r="ZV404" s="35"/>
      <c r="ZW404" s="35"/>
      <c r="ZX404" s="35"/>
      <c r="ZY404" s="35"/>
      <c r="ZZ404" s="35"/>
      <c r="AAA404" s="35"/>
      <c r="AAB404" s="35"/>
      <c r="AAC404" s="35"/>
      <c r="AAD404" s="35"/>
      <c r="AAE404" s="35"/>
      <c r="AAF404" s="35"/>
      <c r="AAG404" s="35"/>
      <c r="AAH404" s="35"/>
      <c r="AAI404" s="35"/>
      <c r="AAJ404" s="35"/>
      <c r="AAK404" s="35"/>
      <c r="AAL404" s="35"/>
      <c r="AAM404" s="35"/>
      <c r="AAN404" s="35"/>
      <c r="AAO404" s="35"/>
      <c r="AAP404" s="35"/>
      <c r="AAQ404" s="35"/>
      <c r="AAR404" s="35"/>
      <c r="AAS404" s="35"/>
      <c r="AAT404" s="35"/>
      <c r="AAU404" s="35"/>
      <c r="AAV404" s="35"/>
      <c r="AAW404" s="35"/>
      <c r="AAX404" s="35"/>
      <c r="AAY404" s="35"/>
      <c r="AAZ404" s="35"/>
      <c r="ABA404" s="35"/>
      <c r="ABB404" s="35"/>
      <c r="ABC404" s="35"/>
      <c r="ABD404" s="35"/>
      <c r="ABE404" s="35"/>
      <c r="ABF404" s="35"/>
      <c r="ABG404" s="35"/>
      <c r="ABH404" s="35"/>
      <c r="ABI404" s="35"/>
      <c r="ABJ404" s="35"/>
      <c r="ABK404" s="35"/>
      <c r="ABL404" s="35"/>
      <c r="ABM404" s="35"/>
      <c r="ABN404" s="35"/>
      <c r="ABO404" s="35"/>
      <c r="ABP404" s="35"/>
      <c r="ABQ404" s="35"/>
      <c r="ABR404" s="35"/>
      <c r="ABS404" s="35"/>
      <c r="ABT404" s="35"/>
      <c r="ABU404" s="35"/>
      <c r="ABV404" s="35"/>
      <c r="ABW404" s="35"/>
      <c r="ABX404" s="35"/>
      <c r="ABY404" s="35"/>
      <c r="ABZ404" s="35"/>
      <c r="ACA404" s="35"/>
      <c r="ACB404" s="35"/>
      <c r="ACC404" s="35"/>
      <c r="ACD404" s="35"/>
      <c r="ACE404" s="35"/>
      <c r="ACF404" s="35"/>
      <c r="ACG404" s="35"/>
      <c r="ACH404" s="35"/>
      <c r="ACI404" s="35"/>
      <c r="ACJ404" s="35"/>
      <c r="ACK404" s="35"/>
      <c r="ACL404" s="35"/>
      <c r="ACM404" s="35"/>
      <c r="ACN404" s="35"/>
      <c r="ACO404" s="35"/>
      <c r="ACP404" s="35"/>
      <c r="ACQ404" s="35"/>
      <c r="ACR404" s="35"/>
      <c r="ACS404" s="35"/>
      <c r="ACT404" s="35"/>
      <c r="ACU404" s="35"/>
      <c r="ACV404" s="35"/>
      <c r="ACW404" s="35"/>
      <c r="ACX404" s="35"/>
      <c r="ACY404" s="35"/>
      <c r="ACZ404" s="35"/>
      <c r="ADA404" s="35"/>
      <c r="ADB404" s="35"/>
      <c r="ADC404" s="35"/>
      <c r="ADD404" s="35"/>
      <c r="ADE404" s="35"/>
      <c r="ADF404" s="35"/>
      <c r="ADG404" s="35"/>
      <c r="ADH404" s="35"/>
      <c r="ADI404" s="35"/>
      <c r="ADJ404" s="35"/>
      <c r="ADK404" s="35"/>
      <c r="ADL404" s="35"/>
      <c r="ADM404" s="35"/>
      <c r="ADN404" s="35"/>
      <c r="ADO404" s="35"/>
      <c r="ADP404" s="35"/>
      <c r="ADQ404" s="35"/>
      <c r="ADR404" s="35"/>
      <c r="ADS404" s="35"/>
      <c r="ADT404" s="35"/>
      <c r="ADU404" s="35"/>
      <c r="ADV404" s="35"/>
      <c r="ADW404" s="35"/>
      <c r="ADX404" s="35"/>
      <c r="ADY404" s="26">
        <f t="shared" si="17"/>
        <v>0</v>
      </c>
      <c r="ADZ404" s="5"/>
    </row>
    <row r="405" spans="1:829" s="33" customFormat="1" ht="12.75" customHeight="1" x14ac:dyDescent="0.2">
      <c r="A405" s="51" t="s">
        <v>497</v>
      </c>
      <c r="B405" s="65">
        <f t="shared" si="16"/>
        <v>0</v>
      </c>
      <c r="C405" s="57">
        <v>9</v>
      </c>
      <c r="D405" s="60">
        <v>44680</v>
      </c>
      <c r="E405" s="67">
        <v>98.22</v>
      </c>
      <c r="F405" s="67">
        <f>E405*B405</f>
        <v>0</v>
      </c>
      <c r="G405" s="6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  <c r="BB405" s="35"/>
      <c r="BC405" s="35"/>
      <c r="BD405" s="35"/>
      <c r="BE405" s="15"/>
      <c r="BF405" s="15"/>
      <c r="BG405" s="136"/>
      <c r="BH405" s="35"/>
      <c r="BI405" s="35"/>
      <c r="BJ405" s="35"/>
      <c r="BK405" s="35"/>
      <c r="BL405" s="35"/>
      <c r="BM405" s="35"/>
      <c r="BN405" s="35"/>
      <c r="BO405" s="35"/>
      <c r="BP405" s="35"/>
      <c r="BQ405" s="35"/>
      <c r="BR405" s="35"/>
      <c r="BS405" s="35"/>
      <c r="BT405" s="35"/>
      <c r="BU405" s="35"/>
      <c r="BV405" s="35"/>
      <c r="BW405" s="35"/>
      <c r="BX405" s="35"/>
      <c r="BY405" s="35"/>
      <c r="BZ405" s="35"/>
      <c r="CA405" s="35"/>
      <c r="CB405" s="35"/>
      <c r="CC405" s="35"/>
      <c r="CD405" s="35"/>
      <c r="CE405" s="35"/>
      <c r="CF405" s="35"/>
      <c r="CG405" s="35"/>
      <c r="CH405" s="35"/>
      <c r="CI405" s="35"/>
      <c r="CJ405" s="35"/>
      <c r="CK405" s="35"/>
      <c r="CL405" s="35"/>
      <c r="CM405" s="35"/>
      <c r="CN405" s="35"/>
      <c r="CO405" s="35"/>
      <c r="CP405" s="35"/>
      <c r="CQ405" s="35"/>
      <c r="CR405" s="35"/>
      <c r="CS405" s="35"/>
      <c r="CT405" s="35"/>
      <c r="CU405" s="35"/>
      <c r="CV405" s="35"/>
      <c r="CW405" s="35"/>
      <c r="CX405" s="35"/>
      <c r="CY405" s="35"/>
      <c r="CZ405" s="35"/>
      <c r="DA405" s="35"/>
      <c r="DB405" s="35"/>
      <c r="DC405" s="35"/>
      <c r="DD405" s="35"/>
      <c r="DE405" s="35"/>
      <c r="DF405" s="35"/>
      <c r="DG405" s="35"/>
      <c r="DH405" s="35"/>
      <c r="DI405" s="35"/>
      <c r="DJ405" s="35"/>
      <c r="DK405" s="35"/>
      <c r="DL405" s="35"/>
      <c r="DM405" s="35"/>
      <c r="DN405" s="35"/>
      <c r="DO405" s="35"/>
      <c r="DP405" s="35"/>
      <c r="DQ405" s="35"/>
      <c r="DR405" s="35"/>
      <c r="DS405" s="35"/>
      <c r="DT405" s="35"/>
      <c r="DU405" s="35"/>
      <c r="DV405" s="35"/>
      <c r="DW405" s="35"/>
      <c r="DX405" s="35"/>
      <c r="DY405" s="35"/>
      <c r="DZ405" s="35"/>
      <c r="EA405" s="35"/>
      <c r="EB405" s="35"/>
      <c r="EC405" s="35"/>
      <c r="ED405" s="35"/>
      <c r="EE405" s="35"/>
      <c r="EF405" s="35"/>
      <c r="EG405" s="35"/>
      <c r="EH405" s="35"/>
      <c r="EI405" s="35"/>
      <c r="EJ405" s="35"/>
      <c r="EK405" s="35"/>
      <c r="EL405" s="35"/>
      <c r="EM405" s="35"/>
      <c r="EN405" s="35"/>
      <c r="EO405" s="35"/>
      <c r="EP405" s="35"/>
      <c r="EQ405" s="35"/>
      <c r="ER405" s="35"/>
      <c r="ES405" s="35"/>
      <c r="ET405" s="35"/>
      <c r="EU405" s="35"/>
      <c r="EV405" s="35"/>
      <c r="EW405" s="35"/>
      <c r="EX405" s="35"/>
      <c r="EY405" s="35"/>
      <c r="EZ405" s="35"/>
      <c r="FA405" s="35"/>
      <c r="FB405" s="35"/>
      <c r="FC405" s="35"/>
      <c r="FD405" s="35"/>
      <c r="FE405" s="35"/>
      <c r="FF405" s="35"/>
      <c r="FG405" s="35"/>
      <c r="FH405" s="35"/>
      <c r="FI405" s="35"/>
      <c r="FJ405" s="35"/>
      <c r="FK405" s="35"/>
      <c r="FL405" s="35"/>
      <c r="FM405" s="35"/>
      <c r="FN405" s="35"/>
      <c r="FO405" s="35"/>
      <c r="FP405" s="35"/>
      <c r="FQ405" s="35"/>
      <c r="FR405" s="35"/>
      <c r="FS405" s="35"/>
      <c r="FT405" s="35"/>
      <c r="FU405" s="35"/>
      <c r="FV405" s="35"/>
      <c r="FW405" s="35"/>
      <c r="FX405" s="35"/>
      <c r="FY405" s="35"/>
      <c r="FZ405" s="35"/>
      <c r="GA405" s="35"/>
      <c r="GB405" s="35"/>
      <c r="GC405" s="35"/>
      <c r="GD405" s="35"/>
      <c r="GE405" s="35"/>
      <c r="GF405" s="35"/>
      <c r="GG405" s="35"/>
      <c r="GH405" s="35"/>
      <c r="GI405" s="35"/>
      <c r="GJ405" s="35"/>
      <c r="GK405" s="35"/>
      <c r="GL405" s="35"/>
      <c r="GM405" s="35"/>
      <c r="GN405" s="35"/>
      <c r="GO405" s="35"/>
      <c r="GP405" s="35"/>
      <c r="GQ405" s="35"/>
      <c r="GR405" s="35"/>
      <c r="GS405" s="35"/>
      <c r="GT405" s="35"/>
      <c r="GU405" s="35"/>
      <c r="GV405" s="35"/>
      <c r="GW405" s="35"/>
      <c r="GX405" s="35"/>
      <c r="GY405" s="35"/>
      <c r="GZ405" s="35"/>
      <c r="HA405" s="35"/>
      <c r="HB405" s="35"/>
      <c r="HC405" s="35"/>
      <c r="HD405" s="35"/>
      <c r="HE405" s="35"/>
      <c r="HF405" s="35"/>
      <c r="HG405" s="35"/>
      <c r="HH405" s="35"/>
      <c r="HI405" s="35"/>
      <c r="HJ405" s="35"/>
      <c r="HK405" s="35"/>
      <c r="HL405" s="35"/>
      <c r="HM405" s="35"/>
      <c r="HN405" s="35"/>
      <c r="HO405" s="35"/>
      <c r="HP405" s="35"/>
      <c r="HQ405" s="35"/>
      <c r="HR405" s="35"/>
      <c r="HS405" s="35"/>
      <c r="HT405" s="35"/>
      <c r="HU405" s="35"/>
      <c r="HV405" s="35"/>
      <c r="HW405" s="35"/>
      <c r="HX405" s="35"/>
      <c r="HY405" s="35"/>
      <c r="HZ405" s="35"/>
      <c r="IA405" s="35"/>
      <c r="IB405" s="35"/>
      <c r="IC405" s="35"/>
      <c r="ID405" s="35"/>
      <c r="IE405" s="35"/>
      <c r="IF405" s="35"/>
      <c r="IG405" s="35"/>
      <c r="IH405" s="35"/>
      <c r="II405" s="35"/>
      <c r="IJ405" s="35"/>
      <c r="IK405" s="35"/>
      <c r="IL405" s="35"/>
      <c r="IM405" s="35"/>
      <c r="IN405" s="35"/>
      <c r="IO405" s="35"/>
      <c r="IP405" s="35"/>
      <c r="IQ405" s="35"/>
      <c r="IR405" s="35"/>
      <c r="IS405" s="35"/>
      <c r="IT405" s="35"/>
      <c r="IU405" s="35"/>
      <c r="IV405" s="35"/>
      <c r="IW405" s="35"/>
      <c r="IX405" s="35"/>
      <c r="IY405" s="35"/>
      <c r="IZ405" s="35"/>
      <c r="JA405" s="35"/>
      <c r="JB405" s="35"/>
      <c r="JC405" s="35"/>
      <c r="JD405" s="35"/>
      <c r="JE405" s="35"/>
      <c r="JF405" s="35"/>
      <c r="JG405" s="35"/>
      <c r="JH405" s="35"/>
      <c r="JI405" s="35"/>
      <c r="JJ405" s="35"/>
      <c r="JK405" s="35"/>
      <c r="JL405" s="35"/>
      <c r="JM405" s="35"/>
      <c r="JN405" s="35"/>
      <c r="JO405" s="35"/>
      <c r="JP405" s="35"/>
      <c r="JQ405" s="35"/>
      <c r="JR405" s="35"/>
      <c r="JS405" s="35"/>
      <c r="JT405" s="35"/>
      <c r="JU405" s="35"/>
      <c r="JV405" s="35"/>
      <c r="JW405" s="35"/>
      <c r="JX405" s="35"/>
      <c r="JY405" s="35"/>
      <c r="JZ405" s="35"/>
      <c r="KA405" s="35"/>
      <c r="KB405" s="35"/>
      <c r="KC405" s="35"/>
      <c r="KD405" s="35"/>
      <c r="KE405" s="35"/>
      <c r="KF405" s="35"/>
      <c r="KG405" s="35"/>
      <c r="KH405" s="35"/>
      <c r="KI405" s="35"/>
      <c r="KJ405" s="35"/>
      <c r="KK405" s="35"/>
      <c r="KL405" s="35"/>
      <c r="KM405" s="35"/>
      <c r="KN405" s="35"/>
      <c r="KO405" s="35"/>
      <c r="KP405" s="35"/>
      <c r="KQ405" s="35"/>
      <c r="KR405" s="35"/>
      <c r="KS405" s="35"/>
      <c r="KT405" s="35"/>
      <c r="KU405" s="35"/>
      <c r="KV405" s="35"/>
      <c r="KW405" s="35"/>
      <c r="KX405" s="35"/>
      <c r="KY405" s="35"/>
      <c r="KZ405" s="35"/>
      <c r="LA405" s="35"/>
      <c r="LB405" s="35"/>
      <c r="LC405" s="35"/>
      <c r="LD405" s="35"/>
      <c r="LE405" s="35"/>
      <c r="LF405" s="35"/>
      <c r="LG405" s="35"/>
      <c r="LH405" s="35"/>
      <c r="LI405" s="35"/>
      <c r="LJ405" s="35"/>
      <c r="LK405" s="35"/>
      <c r="LL405" s="35"/>
      <c r="LM405" s="35"/>
      <c r="LN405" s="35"/>
      <c r="LO405" s="35"/>
      <c r="LP405" s="35"/>
      <c r="LQ405" s="35"/>
      <c r="LR405" s="35"/>
      <c r="LS405" s="35"/>
      <c r="LT405" s="35"/>
      <c r="LU405" s="35"/>
      <c r="LV405" s="35"/>
      <c r="LW405" s="35"/>
      <c r="LX405" s="35"/>
      <c r="LY405" s="35"/>
      <c r="LZ405" s="35"/>
      <c r="MA405" s="35"/>
      <c r="MB405" s="35"/>
      <c r="MC405" s="35"/>
      <c r="MD405" s="35"/>
      <c r="ME405" s="35"/>
      <c r="MF405" s="35"/>
      <c r="MG405" s="35"/>
      <c r="MH405" s="35"/>
      <c r="MI405" s="35"/>
      <c r="MJ405" s="35"/>
      <c r="MK405" s="35"/>
      <c r="ML405" s="35"/>
      <c r="MM405" s="35"/>
      <c r="MN405" s="35"/>
      <c r="MO405" s="35"/>
      <c r="MP405" s="35"/>
      <c r="MQ405" s="35"/>
      <c r="MR405" s="35"/>
      <c r="MS405" s="35"/>
      <c r="MT405" s="35"/>
      <c r="MU405" s="35"/>
      <c r="MV405" s="35"/>
      <c r="MW405" s="35"/>
      <c r="MX405" s="35"/>
      <c r="MY405" s="35"/>
      <c r="MZ405" s="35"/>
      <c r="NA405" s="35"/>
      <c r="NB405" s="35">
        <v>9</v>
      </c>
      <c r="NC405" s="35"/>
      <c r="ND405" s="35"/>
      <c r="NE405" s="35"/>
      <c r="NF405" s="35"/>
      <c r="NG405" s="35"/>
      <c r="NH405" s="35"/>
      <c r="NI405" s="35"/>
      <c r="NJ405" s="35"/>
      <c r="NK405" s="35"/>
      <c r="NL405" s="35"/>
      <c r="NM405" s="35"/>
      <c r="NN405" s="35"/>
      <c r="NO405" s="35"/>
      <c r="NP405" s="35"/>
      <c r="NQ405" s="35"/>
      <c r="NR405" s="35"/>
      <c r="NS405" s="35"/>
      <c r="NT405" s="35"/>
      <c r="NU405" s="35"/>
      <c r="NV405" s="35"/>
      <c r="NW405" s="35"/>
      <c r="NX405" s="35"/>
      <c r="NY405" s="35"/>
      <c r="NZ405" s="35"/>
      <c r="OA405" s="35"/>
      <c r="OB405" s="35"/>
      <c r="OC405" s="35"/>
      <c r="OD405" s="35"/>
      <c r="OE405" s="35"/>
      <c r="OF405" s="35"/>
      <c r="OG405" s="35"/>
      <c r="OH405" s="35"/>
      <c r="OI405" s="35"/>
      <c r="OJ405" s="35"/>
      <c r="OK405" s="35"/>
      <c r="OL405" s="35"/>
      <c r="OM405" s="35"/>
      <c r="ON405" s="35"/>
      <c r="OO405" s="35"/>
      <c r="OP405" s="35"/>
      <c r="OQ405" s="35"/>
      <c r="OR405" s="35"/>
      <c r="OS405" s="35"/>
      <c r="OT405" s="35"/>
      <c r="OU405" s="35"/>
      <c r="OV405" s="35"/>
      <c r="OW405" s="35"/>
      <c r="OX405" s="35"/>
      <c r="OY405" s="35"/>
      <c r="OZ405" s="35"/>
      <c r="PA405" s="35"/>
      <c r="PB405" s="35"/>
      <c r="PC405" s="35"/>
      <c r="PD405" s="35"/>
      <c r="PE405" s="35"/>
      <c r="PF405" s="35"/>
      <c r="PG405" s="35"/>
      <c r="PH405" s="35"/>
      <c r="PI405" s="35"/>
      <c r="PJ405" s="35"/>
      <c r="PK405" s="35"/>
      <c r="PL405" s="35"/>
      <c r="PM405" s="35"/>
      <c r="PN405" s="35"/>
      <c r="PO405" s="35"/>
      <c r="PP405" s="35"/>
      <c r="PQ405" s="35"/>
      <c r="PR405" s="35"/>
      <c r="PS405" s="35"/>
      <c r="PT405" s="35"/>
      <c r="PU405" s="35"/>
      <c r="PV405" s="35"/>
      <c r="PW405" s="35"/>
      <c r="PX405" s="35"/>
      <c r="PY405" s="35"/>
      <c r="PZ405" s="35"/>
      <c r="QA405" s="35"/>
      <c r="QB405" s="35"/>
      <c r="QC405" s="35"/>
      <c r="QD405" s="35"/>
      <c r="QE405" s="35"/>
      <c r="QF405" s="35">
        <v>5.4</v>
      </c>
      <c r="QG405" s="35"/>
      <c r="QH405" s="35"/>
      <c r="QI405" s="35"/>
      <c r="QJ405" s="35"/>
      <c r="QK405" s="35"/>
      <c r="QL405" s="35"/>
      <c r="QM405" s="35"/>
      <c r="QN405" s="35"/>
      <c r="QO405" s="35"/>
      <c r="QP405" s="35"/>
      <c r="QQ405" s="35"/>
      <c r="QR405" s="35"/>
      <c r="QS405" s="35"/>
      <c r="QT405" s="35"/>
      <c r="QU405" s="35"/>
      <c r="QV405" s="35"/>
      <c r="QW405" s="35"/>
      <c r="QX405" s="35"/>
      <c r="QY405" s="35"/>
      <c r="QZ405" s="35"/>
      <c r="RA405" s="35"/>
      <c r="RB405" s="35"/>
      <c r="RC405" s="35"/>
      <c r="RD405" s="35"/>
      <c r="RE405" s="35"/>
      <c r="RF405" s="35"/>
      <c r="RG405" s="35"/>
      <c r="RH405" s="35"/>
      <c r="RI405" s="35"/>
      <c r="RJ405" s="35"/>
      <c r="RK405" s="35"/>
      <c r="RL405" s="35"/>
      <c r="RM405" s="35"/>
      <c r="RN405" s="35"/>
      <c r="RO405" s="35"/>
      <c r="RP405" s="35"/>
      <c r="RQ405" s="35"/>
      <c r="RR405" s="35">
        <v>5.4</v>
      </c>
      <c r="RS405" s="35"/>
      <c r="RT405" s="35"/>
      <c r="RU405" s="35"/>
      <c r="RV405" s="35"/>
      <c r="RW405" s="35"/>
      <c r="RX405" s="35"/>
      <c r="RY405" s="35"/>
      <c r="RZ405" s="35"/>
      <c r="SA405" s="35"/>
      <c r="SB405" s="35"/>
      <c r="SC405" s="35"/>
      <c r="SD405" s="35"/>
      <c r="SE405" s="35"/>
      <c r="SF405" s="35"/>
      <c r="SG405" s="35"/>
      <c r="SH405" s="35"/>
      <c r="SI405" s="35"/>
      <c r="SJ405" s="35"/>
      <c r="SK405" s="35"/>
      <c r="SL405" s="35"/>
      <c r="SM405" s="35"/>
      <c r="SN405" s="35"/>
      <c r="SO405" s="35"/>
      <c r="SP405" s="35"/>
      <c r="SQ405" s="35"/>
      <c r="SR405" s="35"/>
      <c r="SS405" s="35"/>
      <c r="ST405" s="35"/>
      <c r="SU405" s="35"/>
      <c r="SV405" s="35"/>
      <c r="SW405" s="35"/>
      <c r="SX405" s="35"/>
      <c r="SY405" s="35"/>
      <c r="SZ405" s="35"/>
      <c r="TA405" s="35"/>
      <c r="TB405" s="35"/>
      <c r="TC405" s="35"/>
      <c r="TD405" s="35"/>
      <c r="TE405" s="35"/>
      <c r="TF405" s="35"/>
      <c r="TG405" s="35"/>
      <c r="TH405" s="35"/>
      <c r="TI405" s="35"/>
      <c r="TJ405" s="35"/>
      <c r="TK405" s="35"/>
      <c r="TL405" s="35"/>
      <c r="TM405" s="35"/>
      <c r="TN405" s="35"/>
      <c r="TO405" s="35"/>
      <c r="TP405" s="35"/>
      <c r="TQ405" s="35"/>
      <c r="TR405" s="35"/>
      <c r="TS405" s="35"/>
      <c r="TT405" s="35"/>
      <c r="TU405" s="35"/>
      <c r="TV405" s="35"/>
      <c r="TW405" s="35"/>
      <c r="TX405" s="35"/>
      <c r="TY405" s="35"/>
      <c r="TZ405" s="35"/>
      <c r="UA405" s="35"/>
      <c r="UB405" s="35"/>
      <c r="UC405" s="35"/>
      <c r="UD405" s="35"/>
      <c r="UE405" s="35"/>
      <c r="UF405" s="35"/>
      <c r="UG405" s="35"/>
      <c r="UH405" s="35"/>
      <c r="UI405" s="35"/>
      <c r="UJ405" s="35"/>
      <c r="UK405" s="35"/>
      <c r="UL405" s="35"/>
      <c r="UM405" s="35"/>
      <c r="UN405" s="35"/>
      <c r="UO405" s="35"/>
      <c r="UP405" s="35"/>
      <c r="UQ405" s="35"/>
      <c r="UR405" s="35"/>
      <c r="US405" s="35"/>
      <c r="UT405" s="35"/>
      <c r="UU405" s="35"/>
      <c r="UV405" s="35"/>
      <c r="UW405" s="35"/>
      <c r="UX405" s="35"/>
      <c r="UY405" s="35"/>
      <c r="UZ405" s="35"/>
      <c r="VA405" s="35"/>
      <c r="VB405" s="35"/>
      <c r="VC405" s="35"/>
      <c r="VD405" s="35"/>
      <c r="VE405" s="35"/>
      <c r="VF405" s="35">
        <v>9</v>
      </c>
      <c r="VG405" s="35"/>
      <c r="VH405" s="35"/>
      <c r="VI405" s="35"/>
      <c r="VJ405" s="35"/>
      <c r="VK405" s="35"/>
      <c r="VL405" s="35"/>
      <c r="VM405" s="35"/>
      <c r="VN405" s="35"/>
      <c r="VO405" s="35"/>
      <c r="VP405" s="35"/>
      <c r="VQ405" s="35"/>
      <c r="VR405" s="35"/>
      <c r="VS405" s="35"/>
      <c r="VT405" s="35"/>
      <c r="VU405" s="35"/>
      <c r="VV405" s="35"/>
      <c r="VW405" s="35"/>
      <c r="VX405" s="35"/>
      <c r="VY405" s="35"/>
      <c r="VZ405" s="35"/>
      <c r="WA405" s="35"/>
      <c r="WB405" s="35"/>
      <c r="WC405" s="35"/>
      <c r="WD405" s="35"/>
      <c r="WE405" s="35"/>
      <c r="WF405" s="35"/>
      <c r="WG405" s="35"/>
      <c r="WH405" s="35"/>
      <c r="WI405" s="35"/>
      <c r="WJ405" s="35"/>
      <c r="WK405" s="35"/>
      <c r="WL405" s="35"/>
      <c r="WM405" s="35"/>
      <c r="WN405" s="35"/>
      <c r="WO405" s="35"/>
      <c r="WP405" s="35"/>
      <c r="WQ405" s="35"/>
      <c r="WR405" s="35"/>
      <c r="WS405" s="35"/>
      <c r="WT405" s="35"/>
      <c r="WU405" s="35"/>
      <c r="WV405" s="35"/>
      <c r="WW405" s="35"/>
      <c r="WX405" s="35"/>
      <c r="WY405" s="35"/>
      <c r="WZ405" s="35"/>
      <c r="XA405" s="35"/>
      <c r="XB405" s="35"/>
      <c r="XC405" s="35"/>
      <c r="XD405" s="35"/>
      <c r="XE405" s="35"/>
      <c r="XF405" s="35"/>
      <c r="XG405" s="35"/>
      <c r="XH405" s="35"/>
      <c r="XI405" s="35"/>
      <c r="XJ405" s="35"/>
      <c r="XK405" s="35"/>
      <c r="XL405" s="35"/>
      <c r="XM405" s="35"/>
      <c r="XN405" s="35"/>
      <c r="XO405" s="35"/>
      <c r="XP405" s="35"/>
      <c r="XQ405" s="35"/>
      <c r="XR405" s="35"/>
      <c r="XS405" s="35"/>
      <c r="XT405" s="35"/>
      <c r="XU405" s="35"/>
      <c r="XV405" s="35"/>
      <c r="XW405" s="35"/>
      <c r="XX405" s="35"/>
      <c r="XY405" s="35"/>
      <c r="XZ405" s="35"/>
      <c r="YA405" s="35"/>
      <c r="YB405" s="35"/>
      <c r="YC405" s="35"/>
      <c r="YD405" s="35"/>
      <c r="YE405" s="35"/>
      <c r="YF405" s="35"/>
      <c r="YG405" s="35"/>
      <c r="YH405" s="35"/>
      <c r="YI405" s="35"/>
      <c r="YJ405" s="35"/>
      <c r="YK405" s="35"/>
      <c r="YL405" s="35"/>
      <c r="YM405" s="35"/>
      <c r="YN405" s="35"/>
      <c r="YO405" s="35"/>
      <c r="YP405" s="35"/>
      <c r="YQ405" s="35"/>
      <c r="YR405" s="35"/>
      <c r="YS405" s="35"/>
      <c r="YT405" s="35"/>
      <c r="YU405" s="35"/>
      <c r="YV405" s="35"/>
      <c r="YW405" s="35"/>
      <c r="YX405" s="35"/>
      <c r="YY405" s="35"/>
      <c r="YZ405" s="35"/>
      <c r="ZA405" s="35"/>
      <c r="ZB405" s="35"/>
      <c r="ZC405" s="35"/>
      <c r="ZD405" s="35"/>
      <c r="ZE405" s="35"/>
      <c r="ZF405" s="35"/>
      <c r="ZG405" s="35"/>
      <c r="ZH405" s="35"/>
      <c r="ZI405" s="35"/>
      <c r="ZJ405" s="35"/>
      <c r="ZK405" s="35"/>
      <c r="ZL405" s="35"/>
      <c r="ZM405" s="35"/>
      <c r="ZN405" s="35"/>
      <c r="ZO405" s="35"/>
      <c r="ZP405" s="35"/>
      <c r="ZQ405" s="35"/>
      <c r="ZR405" s="35"/>
      <c r="ZS405" s="35"/>
      <c r="ZT405" s="35"/>
      <c r="ZU405" s="35"/>
      <c r="ZV405" s="35"/>
      <c r="ZW405" s="35"/>
      <c r="ZX405" s="35"/>
      <c r="ZY405" s="35"/>
      <c r="ZZ405" s="35"/>
      <c r="AAA405" s="35"/>
      <c r="AAB405" s="35"/>
      <c r="AAC405" s="35"/>
      <c r="AAD405" s="35"/>
      <c r="AAE405" s="35"/>
      <c r="AAF405" s="35"/>
      <c r="AAG405" s="35"/>
      <c r="AAH405" s="35"/>
      <c r="AAI405" s="35"/>
      <c r="AAJ405" s="35"/>
      <c r="AAK405" s="35"/>
      <c r="AAL405" s="35"/>
      <c r="AAM405" s="35"/>
      <c r="AAN405" s="35"/>
      <c r="AAO405" s="35"/>
      <c r="AAP405" s="35"/>
      <c r="AAQ405" s="35"/>
      <c r="AAR405" s="35"/>
      <c r="AAS405" s="35"/>
      <c r="AAT405" s="35"/>
      <c r="AAU405" s="35"/>
      <c r="AAV405" s="35"/>
      <c r="AAW405" s="35"/>
      <c r="AAX405" s="35"/>
      <c r="AAY405" s="35"/>
      <c r="AAZ405" s="35"/>
      <c r="ABA405" s="35"/>
      <c r="ABB405" s="35"/>
      <c r="ABC405" s="35"/>
      <c r="ABD405" s="35"/>
      <c r="ABE405" s="35"/>
      <c r="ABF405" s="35"/>
      <c r="ABG405" s="35"/>
      <c r="ABH405" s="35"/>
      <c r="ABI405" s="35"/>
      <c r="ABJ405" s="35"/>
      <c r="ABK405" s="35"/>
      <c r="ABL405" s="35"/>
      <c r="ABM405" s="35"/>
      <c r="ABN405" s="35"/>
      <c r="ABO405" s="35"/>
      <c r="ABP405" s="35"/>
      <c r="ABQ405" s="35"/>
      <c r="ABR405" s="35"/>
      <c r="ABS405" s="35"/>
      <c r="ABT405" s="35"/>
      <c r="ABU405" s="35"/>
      <c r="ABV405" s="35"/>
      <c r="ABW405" s="35"/>
      <c r="ABX405" s="35"/>
      <c r="ABY405" s="35"/>
      <c r="ABZ405" s="35"/>
      <c r="ACA405" s="35"/>
      <c r="ACB405" s="35"/>
      <c r="ACC405" s="35"/>
      <c r="ACD405" s="35"/>
      <c r="ACE405" s="35"/>
      <c r="ACF405" s="35"/>
      <c r="ACG405" s="35"/>
      <c r="ACH405" s="35"/>
      <c r="ACI405" s="35"/>
      <c r="ACJ405" s="35"/>
      <c r="ACK405" s="35"/>
      <c r="ACL405" s="35"/>
      <c r="ACM405" s="35"/>
      <c r="ACN405" s="35"/>
      <c r="ACO405" s="35"/>
      <c r="ACP405" s="35"/>
      <c r="ACQ405" s="35"/>
      <c r="ACR405" s="35"/>
      <c r="ACS405" s="35"/>
      <c r="ACT405" s="35"/>
      <c r="ACU405" s="35"/>
      <c r="ACV405" s="35"/>
      <c r="ACW405" s="35"/>
      <c r="ACX405" s="35"/>
      <c r="ACY405" s="35"/>
      <c r="ACZ405" s="35"/>
      <c r="ADA405" s="35"/>
      <c r="ADB405" s="35"/>
      <c r="ADC405" s="35"/>
      <c r="ADD405" s="35"/>
      <c r="ADE405" s="35"/>
      <c r="ADF405" s="35"/>
      <c r="ADG405" s="35"/>
      <c r="ADH405" s="35"/>
      <c r="ADI405" s="35"/>
      <c r="ADJ405" s="35"/>
      <c r="ADK405" s="35"/>
      <c r="ADL405" s="35"/>
      <c r="ADM405" s="35"/>
      <c r="ADN405" s="35"/>
      <c r="ADO405" s="35"/>
      <c r="ADP405" s="35"/>
      <c r="ADQ405" s="35"/>
      <c r="ADR405" s="35"/>
      <c r="ADS405" s="35"/>
      <c r="ADT405" s="35"/>
      <c r="ADU405" s="35"/>
      <c r="ADV405" s="35"/>
      <c r="ADW405" s="35"/>
      <c r="ADX405" s="35"/>
      <c r="ADY405" s="26">
        <f t="shared" si="17"/>
        <v>0</v>
      </c>
      <c r="ADZ405" s="5"/>
    </row>
    <row r="406" spans="1:829" s="33" customFormat="1" ht="12.75" customHeight="1" x14ac:dyDescent="0.2">
      <c r="A406" s="51" t="s">
        <v>249</v>
      </c>
      <c r="B406" s="65">
        <f t="shared" si="16"/>
        <v>0</v>
      </c>
      <c r="C406" s="57">
        <v>10</v>
      </c>
      <c r="D406" s="60">
        <v>44593</v>
      </c>
      <c r="E406" s="67">
        <v>30.84</v>
      </c>
      <c r="F406" s="67">
        <f t="shared" si="18"/>
        <v>0</v>
      </c>
      <c r="G406" s="65">
        <v>110</v>
      </c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  <c r="BB406" s="35"/>
      <c r="BC406" s="35"/>
      <c r="BD406" s="35"/>
      <c r="BE406" s="15"/>
      <c r="BF406" s="15"/>
      <c r="BG406" s="136"/>
      <c r="BH406" s="35"/>
      <c r="BI406" s="35"/>
      <c r="BJ406" s="35"/>
      <c r="BK406" s="35"/>
      <c r="BL406" s="35"/>
      <c r="BM406" s="35"/>
      <c r="BN406" s="35">
        <v>10</v>
      </c>
      <c r="BO406" s="35"/>
      <c r="BP406" s="35"/>
      <c r="BQ406" s="35"/>
      <c r="BR406" s="35"/>
      <c r="BS406" s="35"/>
      <c r="BT406" s="35"/>
      <c r="BU406" s="35"/>
      <c r="BV406" s="35"/>
      <c r="BW406" s="35"/>
      <c r="BX406" s="35"/>
      <c r="BY406" s="35"/>
      <c r="BZ406" s="35"/>
      <c r="CA406" s="35"/>
      <c r="CB406" s="35"/>
      <c r="CC406" s="35"/>
      <c r="CD406" s="35"/>
      <c r="CE406" s="35"/>
      <c r="CF406" s="35"/>
      <c r="CG406" s="35"/>
      <c r="CH406" s="35"/>
      <c r="CI406" s="35"/>
      <c r="CJ406" s="35"/>
      <c r="CK406" s="35"/>
      <c r="CL406" s="35"/>
      <c r="CM406" s="35"/>
      <c r="CN406" s="35"/>
      <c r="CO406" s="35"/>
      <c r="CP406" s="35"/>
      <c r="CQ406" s="35"/>
      <c r="CR406" s="35"/>
      <c r="CS406" s="35"/>
      <c r="CT406" s="35"/>
      <c r="CU406" s="35"/>
      <c r="CV406" s="35"/>
      <c r="CW406" s="35"/>
      <c r="CX406" s="35"/>
      <c r="CY406" s="35"/>
      <c r="CZ406" s="35"/>
      <c r="DA406" s="35"/>
      <c r="DB406" s="35"/>
      <c r="DC406" s="35"/>
      <c r="DD406" s="35"/>
      <c r="DE406" s="35"/>
      <c r="DF406" s="35"/>
      <c r="DG406" s="35"/>
      <c r="DH406" s="35"/>
      <c r="DI406" s="35"/>
      <c r="DJ406" s="35"/>
      <c r="DK406" s="35"/>
      <c r="DL406" s="35"/>
      <c r="DM406" s="35"/>
      <c r="DN406" s="35"/>
      <c r="DO406" s="35"/>
      <c r="DP406" s="35"/>
      <c r="DQ406" s="35"/>
      <c r="DR406" s="35"/>
      <c r="DS406" s="35"/>
      <c r="DT406" s="35"/>
      <c r="DU406" s="35"/>
      <c r="DV406" s="35"/>
      <c r="DW406" s="35"/>
      <c r="DX406" s="35"/>
      <c r="DY406" s="35"/>
      <c r="DZ406" s="35"/>
      <c r="EA406" s="35"/>
      <c r="EB406" s="35"/>
      <c r="EC406" s="35"/>
      <c r="ED406" s="35"/>
      <c r="EE406" s="35"/>
      <c r="EF406" s="35"/>
      <c r="EG406" s="35"/>
      <c r="EH406" s="35"/>
      <c r="EI406" s="35"/>
      <c r="EJ406" s="35"/>
      <c r="EK406" s="35"/>
      <c r="EL406" s="35">
        <v>90</v>
      </c>
      <c r="EM406" s="35"/>
      <c r="EN406" s="35">
        <v>30</v>
      </c>
      <c r="EO406" s="35">
        <v>50</v>
      </c>
      <c r="EP406" s="35">
        <v>170</v>
      </c>
      <c r="EQ406" s="35"/>
      <c r="ER406" s="35"/>
      <c r="ES406" s="35"/>
      <c r="ET406" s="35"/>
      <c r="EU406" s="35"/>
      <c r="EV406" s="35"/>
      <c r="EW406" s="35"/>
      <c r="EX406" s="35"/>
      <c r="EY406" s="35"/>
      <c r="EZ406" s="35"/>
      <c r="FA406" s="35"/>
      <c r="FB406" s="35"/>
      <c r="FC406" s="35"/>
      <c r="FD406" s="35"/>
      <c r="FE406" s="35"/>
      <c r="FF406" s="35"/>
      <c r="FG406" s="35"/>
      <c r="FH406" s="35"/>
      <c r="FI406" s="35"/>
      <c r="FJ406" s="35"/>
      <c r="FK406" s="35"/>
      <c r="FL406" s="35"/>
      <c r="FM406" s="35"/>
      <c r="FN406" s="35"/>
      <c r="FO406" s="35"/>
      <c r="FP406" s="35"/>
      <c r="FQ406" s="35"/>
      <c r="FR406" s="35"/>
      <c r="FS406" s="35"/>
      <c r="FT406" s="35"/>
      <c r="FU406" s="35"/>
      <c r="FV406" s="35"/>
      <c r="FW406" s="35"/>
      <c r="FX406" s="35"/>
      <c r="FY406" s="35"/>
      <c r="FZ406" s="35"/>
      <c r="GA406" s="35"/>
      <c r="GB406" s="35"/>
      <c r="GC406" s="35"/>
      <c r="GD406" s="35"/>
      <c r="GE406" s="35"/>
      <c r="GF406" s="35"/>
      <c r="GG406" s="35"/>
      <c r="GH406" s="35"/>
      <c r="GI406" s="35"/>
      <c r="GJ406" s="35"/>
      <c r="GK406" s="35"/>
      <c r="GL406" s="35"/>
      <c r="GM406" s="35"/>
      <c r="GN406" s="35"/>
      <c r="GO406" s="35"/>
      <c r="GP406" s="35"/>
      <c r="GQ406" s="35"/>
      <c r="GR406" s="35"/>
      <c r="GS406" s="35"/>
      <c r="GT406" s="35"/>
      <c r="GU406" s="35"/>
      <c r="GV406" s="35"/>
      <c r="GW406" s="35"/>
      <c r="GX406" s="35"/>
      <c r="GY406" s="35"/>
      <c r="GZ406" s="35"/>
      <c r="HA406" s="35"/>
      <c r="HB406" s="35"/>
      <c r="HC406" s="35"/>
      <c r="HD406" s="35"/>
      <c r="HE406" s="35"/>
      <c r="HF406" s="35"/>
      <c r="HG406" s="35"/>
      <c r="HH406" s="35"/>
      <c r="HI406" s="35"/>
      <c r="HJ406" s="35"/>
      <c r="HK406" s="35">
        <v>40</v>
      </c>
      <c r="HL406" s="35"/>
      <c r="HM406" s="35">
        <v>110</v>
      </c>
      <c r="HN406" s="35"/>
      <c r="HO406" s="35"/>
      <c r="HP406" s="35"/>
      <c r="HQ406" s="35"/>
      <c r="HR406" s="35"/>
      <c r="HS406" s="35"/>
      <c r="HT406" s="35"/>
      <c r="HU406" s="35"/>
      <c r="HV406" s="35"/>
      <c r="HW406" s="35"/>
      <c r="HX406" s="35"/>
      <c r="HY406" s="35"/>
      <c r="HZ406" s="35"/>
      <c r="IA406" s="35"/>
      <c r="IB406" s="35"/>
      <c r="IC406" s="35"/>
      <c r="ID406" s="35"/>
      <c r="IE406" s="35"/>
      <c r="IF406" s="35"/>
      <c r="IG406" s="35"/>
      <c r="IH406" s="35"/>
      <c r="II406" s="35"/>
      <c r="IJ406" s="35"/>
      <c r="IK406" s="35"/>
      <c r="IL406" s="35"/>
      <c r="IM406" s="35"/>
      <c r="IN406" s="35"/>
      <c r="IO406" s="35"/>
      <c r="IP406" s="35"/>
      <c r="IQ406" s="35"/>
      <c r="IR406" s="35"/>
      <c r="IS406" s="35"/>
      <c r="IT406" s="35"/>
      <c r="IU406" s="35"/>
      <c r="IV406" s="35"/>
      <c r="IW406" s="35"/>
      <c r="IX406" s="35"/>
      <c r="IY406" s="35"/>
      <c r="IZ406" s="35"/>
      <c r="JA406" s="35"/>
      <c r="JB406" s="35"/>
      <c r="JC406" s="35"/>
      <c r="JD406" s="35"/>
      <c r="JE406" s="35"/>
      <c r="JF406" s="35"/>
      <c r="JG406" s="35"/>
      <c r="JH406" s="35"/>
      <c r="JI406" s="35"/>
      <c r="JJ406" s="35"/>
      <c r="JK406" s="35"/>
      <c r="JL406" s="35"/>
      <c r="JM406" s="35"/>
      <c r="JN406" s="35"/>
      <c r="JO406" s="35"/>
      <c r="JP406" s="35"/>
      <c r="JQ406" s="35"/>
      <c r="JR406" s="35"/>
      <c r="JS406" s="35"/>
      <c r="JT406" s="35"/>
      <c r="JU406" s="35"/>
      <c r="JV406" s="35"/>
      <c r="JW406" s="35"/>
      <c r="JX406" s="35"/>
      <c r="JY406" s="35"/>
      <c r="JZ406" s="35"/>
      <c r="KA406" s="35"/>
      <c r="KB406" s="35"/>
      <c r="KC406" s="35"/>
      <c r="KD406" s="35"/>
      <c r="KE406" s="35"/>
      <c r="KF406" s="35"/>
      <c r="KG406" s="35"/>
      <c r="KH406" s="35"/>
      <c r="KI406" s="35"/>
      <c r="KJ406" s="35"/>
      <c r="KK406" s="35"/>
      <c r="KL406" s="35"/>
      <c r="KM406" s="35"/>
      <c r="KN406" s="35"/>
      <c r="KO406" s="35"/>
      <c r="KP406" s="35"/>
      <c r="KQ406" s="35"/>
      <c r="KR406" s="35"/>
      <c r="KS406" s="35"/>
      <c r="KT406" s="35"/>
      <c r="KU406" s="35"/>
      <c r="KV406" s="35"/>
      <c r="KW406" s="35"/>
      <c r="KX406" s="35"/>
      <c r="KY406" s="35"/>
      <c r="KZ406" s="35"/>
      <c r="LA406" s="35"/>
      <c r="LB406" s="35"/>
      <c r="LC406" s="35"/>
      <c r="LD406" s="35"/>
      <c r="LE406" s="35"/>
      <c r="LF406" s="35"/>
      <c r="LG406" s="35"/>
      <c r="LH406" s="35"/>
      <c r="LI406" s="35"/>
      <c r="LJ406" s="35"/>
      <c r="LK406" s="35"/>
      <c r="LL406" s="35"/>
      <c r="LM406" s="35"/>
      <c r="LN406" s="35"/>
      <c r="LO406" s="35"/>
      <c r="LP406" s="35"/>
      <c r="LQ406" s="35"/>
      <c r="LR406" s="35"/>
      <c r="LS406" s="35"/>
      <c r="LT406" s="35"/>
      <c r="LU406" s="35"/>
      <c r="LV406" s="35"/>
      <c r="LW406" s="35"/>
      <c r="LX406" s="35"/>
      <c r="LY406" s="35"/>
      <c r="LZ406" s="35"/>
      <c r="MA406" s="35"/>
      <c r="MB406" s="35"/>
      <c r="MC406" s="35"/>
      <c r="MD406" s="35"/>
      <c r="ME406" s="35"/>
      <c r="MF406" s="35"/>
      <c r="MG406" s="35"/>
      <c r="MH406" s="35"/>
      <c r="MI406" s="35"/>
      <c r="MJ406" s="35"/>
      <c r="MK406" s="35"/>
      <c r="ML406" s="35"/>
      <c r="MM406" s="35"/>
      <c r="MN406" s="35"/>
      <c r="MO406" s="35"/>
      <c r="MP406" s="35"/>
      <c r="MQ406" s="35"/>
      <c r="MR406" s="35"/>
      <c r="MS406" s="35"/>
      <c r="MT406" s="35"/>
      <c r="MU406" s="35"/>
      <c r="MV406" s="35"/>
      <c r="MW406" s="35"/>
      <c r="MX406" s="35"/>
      <c r="MY406" s="35"/>
      <c r="MZ406" s="35"/>
      <c r="NA406" s="35"/>
      <c r="NB406" s="35"/>
      <c r="NC406" s="35"/>
      <c r="ND406" s="35"/>
      <c r="NE406" s="35"/>
      <c r="NF406" s="35"/>
      <c r="NG406" s="35"/>
      <c r="NH406" s="35"/>
      <c r="NI406" s="35"/>
      <c r="NJ406" s="35"/>
      <c r="NK406" s="35"/>
      <c r="NL406" s="35"/>
      <c r="NM406" s="35"/>
      <c r="NN406" s="35"/>
      <c r="NO406" s="35"/>
      <c r="NP406" s="35"/>
      <c r="NQ406" s="35"/>
      <c r="NR406" s="35"/>
      <c r="NS406" s="35"/>
      <c r="NT406" s="35"/>
      <c r="NU406" s="35"/>
      <c r="NV406" s="35"/>
      <c r="NW406" s="35"/>
      <c r="NX406" s="35"/>
      <c r="NY406" s="35"/>
      <c r="NZ406" s="35"/>
      <c r="OA406" s="35"/>
      <c r="OB406" s="35"/>
      <c r="OC406" s="35"/>
      <c r="OD406" s="35"/>
      <c r="OE406" s="35"/>
      <c r="OF406" s="35"/>
      <c r="OG406" s="35"/>
      <c r="OH406" s="35"/>
      <c r="OI406" s="35"/>
      <c r="OJ406" s="35"/>
      <c r="OK406" s="35"/>
      <c r="OL406" s="35"/>
      <c r="OM406" s="35"/>
      <c r="ON406" s="35"/>
      <c r="OO406" s="35"/>
      <c r="OP406" s="35"/>
      <c r="OQ406" s="35"/>
      <c r="OR406" s="35"/>
      <c r="OS406" s="35"/>
      <c r="OT406" s="35"/>
      <c r="OU406" s="35"/>
      <c r="OV406" s="35"/>
      <c r="OW406" s="35"/>
      <c r="OX406" s="35"/>
      <c r="OY406" s="35"/>
      <c r="OZ406" s="35"/>
      <c r="PA406" s="35"/>
      <c r="PB406" s="35"/>
      <c r="PC406" s="35">
        <v>290</v>
      </c>
      <c r="PD406" s="35">
        <v>100</v>
      </c>
      <c r="PE406" s="35"/>
      <c r="PF406" s="35"/>
      <c r="PG406" s="35"/>
      <c r="PH406" s="35"/>
      <c r="PI406" s="35"/>
      <c r="PJ406" s="35"/>
      <c r="PK406" s="35"/>
      <c r="PL406" s="35"/>
      <c r="PM406" s="35"/>
      <c r="PN406" s="35"/>
      <c r="PO406" s="35"/>
      <c r="PP406" s="35"/>
      <c r="PQ406" s="35"/>
      <c r="PR406" s="35"/>
      <c r="PS406" s="35"/>
      <c r="PT406" s="35"/>
      <c r="PU406" s="35"/>
      <c r="PV406" s="35"/>
      <c r="PW406" s="35"/>
      <c r="PX406" s="35"/>
      <c r="PY406" s="35"/>
      <c r="PZ406" s="35"/>
      <c r="QA406" s="35"/>
      <c r="QB406" s="35"/>
      <c r="QC406" s="35"/>
      <c r="QD406" s="35"/>
      <c r="QE406" s="35"/>
      <c r="QF406" s="35"/>
      <c r="QG406" s="35"/>
      <c r="QH406" s="35"/>
      <c r="QI406" s="35"/>
      <c r="QJ406" s="35"/>
      <c r="QK406" s="35"/>
      <c r="QL406" s="35"/>
      <c r="QM406" s="35"/>
      <c r="QN406" s="35"/>
      <c r="QO406" s="35"/>
      <c r="QP406" s="35"/>
      <c r="QQ406" s="35"/>
      <c r="QR406" s="35"/>
      <c r="QS406" s="35"/>
      <c r="QT406" s="35"/>
      <c r="QU406" s="35"/>
      <c r="QV406" s="35"/>
      <c r="QW406" s="35"/>
      <c r="QX406" s="35"/>
      <c r="QY406" s="35"/>
      <c r="QZ406" s="35"/>
      <c r="RA406" s="35"/>
      <c r="RB406" s="35"/>
      <c r="RC406" s="35"/>
      <c r="RD406" s="35"/>
      <c r="RE406" s="35"/>
      <c r="RF406" s="35"/>
      <c r="RG406" s="35"/>
      <c r="RH406" s="35"/>
      <c r="RI406" s="35"/>
      <c r="RJ406" s="35"/>
      <c r="RK406" s="35"/>
      <c r="RL406" s="35"/>
      <c r="RM406" s="35"/>
      <c r="RN406" s="35"/>
      <c r="RO406" s="35"/>
      <c r="RP406" s="35"/>
      <c r="RQ406" s="35"/>
      <c r="RR406" s="35"/>
      <c r="RS406" s="35"/>
      <c r="RT406" s="35"/>
      <c r="RU406" s="35"/>
      <c r="RV406" s="35"/>
      <c r="RW406" s="35"/>
      <c r="RX406" s="35"/>
      <c r="RY406" s="35"/>
      <c r="RZ406" s="35"/>
      <c r="SA406" s="35"/>
      <c r="SB406" s="35"/>
      <c r="SC406" s="35"/>
      <c r="SD406" s="35"/>
      <c r="SE406" s="35"/>
      <c r="SF406" s="35"/>
      <c r="SG406" s="35"/>
      <c r="SH406" s="35"/>
      <c r="SI406" s="35"/>
      <c r="SJ406" s="35"/>
      <c r="SK406" s="35"/>
      <c r="SL406" s="35"/>
      <c r="SM406" s="35"/>
      <c r="SN406" s="35"/>
      <c r="SO406" s="35"/>
      <c r="SP406" s="35"/>
      <c r="SQ406" s="35"/>
      <c r="SR406" s="35"/>
      <c r="SS406" s="35"/>
      <c r="ST406" s="35"/>
      <c r="SU406" s="35"/>
      <c r="SV406" s="35"/>
      <c r="SW406" s="35"/>
      <c r="SX406" s="35"/>
      <c r="SY406" s="35"/>
      <c r="SZ406" s="35"/>
      <c r="TA406" s="35"/>
      <c r="TB406" s="35"/>
      <c r="TC406" s="35"/>
      <c r="TD406" s="35"/>
      <c r="TE406" s="35"/>
      <c r="TF406" s="35"/>
      <c r="TG406" s="35"/>
      <c r="TH406" s="35"/>
      <c r="TI406" s="35"/>
      <c r="TJ406" s="35"/>
      <c r="TK406" s="35"/>
      <c r="TL406" s="35"/>
      <c r="TM406" s="35"/>
      <c r="TN406" s="35"/>
      <c r="TO406" s="35"/>
      <c r="TP406" s="35"/>
      <c r="TQ406" s="35"/>
      <c r="TR406" s="35"/>
      <c r="TS406" s="35"/>
      <c r="TT406" s="35"/>
      <c r="TU406" s="35"/>
      <c r="TV406" s="35"/>
      <c r="TW406" s="35"/>
      <c r="TX406" s="35"/>
      <c r="TY406" s="35"/>
      <c r="TZ406" s="35"/>
      <c r="UA406" s="35"/>
      <c r="UB406" s="35"/>
      <c r="UC406" s="35"/>
      <c r="UD406" s="35"/>
      <c r="UE406" s="35"/>
      <c r="UF406" s="35"/>
      <c r="UG406" s="35"/>
      <c r="UH406" s="35"/>
      <c r="UI406" s="35"/>
      <c r="UJ406" s="35"/>
      <c r="UK406" s="35"/>
      <c r="UL406" s="35"/>
      <c r="UM406" s="35"/>
      <c r="UN406" s="35"/>
      <c r="UO406" s="35"/>
      <c r="UP406" s="35"/>
      <c r="UQ406" s="35"/>
      <c r="UR406" s="35"/>
      <c r="US406" s="35"/>
      <c r="UT406" s="35"/>
      <c r="UU406" s="35"/>
      <c r="UV406" s="35"/>
      <c r="UW406" s="35"/>
      <c r="UX406" s="35"/>
      <c r="UY406" s="35"/>
      <c r="UZ406" s="35"/>
      <c r="VA406" s="35"/>
      <c r="VB406" s="35"/>
      <c r="VC406" s="35"/>
      <c r="VD406" s="35"/>
      <c r="VE406" s="35"/>
      <c r="VF406" s="35"/>
      <c r="VG406" s="35"/>
      <c r="VH406" s="35"/>
      <c r="VI406" s="35"/>
      <c r="VJ406" s="35"/>
      <c r="VK406" s="35"/>
      <c r="VL406" s="35"/>
      <c r="VM406" s="35"/>
      <c r="VN406" s="35"/>
      <c r="VO406" s="35"/>
      <c r="VP406" s="35"/>
      <c r="VQ406" s="35"/>
      <c r="VR406" s="35"/>
      <c r="VS406" s="35"/>
      <c r="VT406" s="35"/>
      <c r="VU406" s="35"/>
      <c r="VV406" s="35"/>
      <c r="VW406" s="35"/>
      <c r="VX406" s="35"/>
      <c r="VY406" s="35"/>
      <c r="VZ406" s="35"/>
      <c r="WA406" s="35"/>
      <c r="WB406" s="35"/>
      <c r="WC406" s="35"/>
      <c r="WD406" s="35"/>
      <c r="WE406" s="35"/>
      <c r="WF406" s="35"/>
      <c r="WG406" s="35"/>
      <c r="WH406" s="35"/>
      <c r="WI406" s="35"/>
      <c r="WJ406" s="35"/>
      <c r="WK406" s="35"/>
      <c r="WL406" s="35"/>
      <c r="WM406" s="35"/>
      <c r="WN406" s="35"/>
      <c r="WO406" s="35"/>
      <c r="WP406" s="35"/>
      <c r="WQ406" s="35"/>
      <c r="WR406" s="35"/>
      <c r="WS406" s="35"/>
      <c r="WT406" s="35"/>
      <c r="WU406" s="35"/>
      <c r="WV406" s="35"/>
      <c r="WW406" s="35"/>
      <c r="WX406" s="35"/>
      <c r="WY406" s="35"/>
      <c r="WZ406" s="35"/>
      <c r="XA406" s="35"/>
      <c r="XB406" s="35"/>
      <c r="XC406" s="35"/>
      <c r="XD406" s="35"/>
      <c r="XE406" s="35"/>
      <c r="XF406" s="35"/>
      <c r="XG406" s="35"/>
      <c r="XH406" s="35"/>
      <c r="XI406" s="35"/>
      <c r="XJ406" s="35"/>
      <c r="XK406" s="35"/>
      <c r="XL406" s="35"/>
      <c r="XM406" s="35"/>
      <c r="XN406" s="35"/>
      <c r="XO406" s="35"/>
      <c r="XP406" s="35"/>
      <c r="XQ406" s="35"/>
      <c r="XR406" s="35"/>
      <c r="XS406" s="35"/>
      <c r="XT406" s="35"/>
      <c r="XU406" s="35"/>
      <c r="XV406" s="35"/>
      <c r="XW406" s="35"/>
      <c r="XX406" s="35"/>
      <c r="XY406" s="35"/>
      <c r="XZ406" s="35"/>
      <c r="YA406" s="35"/>
      <c r="YB406" s="35"/>
      <c r="YC406" s="35"/>
      <c r="YD406" s="35"/>
      <c r="YE406" s="35"/>
      <c r="YF406" s="35"/>
      <c r="YG406" s="35"/>
      <c r="YH406" s="35"/>
      <c r="YI406" s="35"/>
      <c r="YJ406" s="35"/>
      <c r="YK406" s="35"/>
      <c r="YL406" s="35"/>
      <c r="YM406" s="35"/>
      <c r="YN406" s="35"/>
      <c r="YO406" s="35"/>
      <c r="YP406" s="35"/>
      <c r="YQ406" s="35"/>
      <c r="YR406" s="35"/>
      <c r="YS406" s="35"/>
      <c r="YT406" s="35"/>
      <c r="YU406" s="35"/>
      <c r="YV406" s="35"/>
      <c r="YW406" s="35"/>
      <c r="YX406" s="35"/>
      <c r="YY406" s="35"/>
      <c r="YZ406" s="35"/>
      <c r="ZA406" s="35"/>
      <c r="ZB406" s="35"/>
      <c r="ZC406" s="35"/>
      <c r="ZD406" s="35"/>
      <c r="ZE406" s="35"/>
      <c r="ZF406" s="35"/>
      <c r="ZG406" s="35"/>
      <c r="ZH406" s="35"/>
      <c r="ZI406" s="35"/>
      <c r="ZJ406" s="35"/>
      <c r="ZK406" s="35"/>
      <c r="ZL406" s="35"/>
      <c r="ZM406" s="35"/>
      <c r="ZN406" s="35"/>
      <c r="ZO406" s="35"/>
      <c r="ZP406" s="35"/>
      <c r="ZQ406" s="35"/>
      <c r="ZR406" s="35"/>
      <c r="ZS406" s="35"/>
      <c r="ZT406" s="35"/>
      <c r="ZU406" s="35"/>
      <c r="ZV406" s="35"/>
      <c r="ZW406" s="35"/>
      <c r="ZX406" s="35"/>
      <c r="ZY406" s="35"/>
      <c r="ZZ406" s="35"/>
      <c r="AAA406" s="35"/>
      <c r="AAB406" s="35"/>
      <c r="AAC406" s="35"/>
      <c r="AAD406" s="35"/>
      <c r="AAE406" s="35"/>
      <c r="AAF406" s="35"/>
      <c r="AAG406" s="35"/>
      <c r="AAH406" s="35"/>
      <c r="AAI406" s="35"/>
      <c r="AAJ406" s="35"/>
      <c r="AAK406" s="35"/>
      <c r="AAL406" s="35"/>
      <c r="AAM406" s="35"/>
      <c r="AAN406" s="35"/>
      <c r="AAO406" s="35"/>
      <c r="AAP406" s="35"/>
      <c r="AAQ406" s="35"/>
      <c r="AAR406" s="35"/>
      <c r="AAS406" s="35"/>
      <c r="AAT406" s="35"/>
      <c r="AAU406" s="35"/>
      <c r="AAV406" s="35"/>
      <c r="AAW406" s="35"/>
      <c r="AAX406" s="35"/>
      <c r="AAY406" s="35"/>
      <c r="AAZ406" s="35"/>
      <c r="ABA406" s="35"/>
      <c r="ABB406" s="35"/>
      <c r="ABC406" s="35"/>
      <c r="ABD406" s="35"/>
      <c r="ABE406" s="35"/>
      <c r="ABF406" s="35"/>
      <c r="ABG406" s="35"/>
      <c r="ABH406" s="35"/>
      <c r="ABI406" s="35"/>
      <c r="ABJ406" s="35"/>
      <c r="ABK406" s="35"/>
      <c r="ABL406" s="35"/>
      <c r="ABM406" s="35"/>
      <c r="ABN406" s="35"/>
      <c r="ABO406" s="35"/>
      <c r="ABP406" s="35"/>
      <c r="ABQ406" s="35"/>
      <c r="ABR406" s="35"/>
      <c r="ABS406" s="35"/>
      <c r="ABT406" s="35"/>
      <c r="ABU406" s="35"/>
      <c r="ABV406" s="35"/>
      <c r="ABW406" s="35"/>
      <c r="ABX406" s="35"/>
      <c r="ABY406" s="35"/>
      <c r="ABZ406" s="35"/>
      <c r="ACA406" s="35"/>
      <c r="ACB406" s="35"/>
      <c r="ACC406" s="35"/>
      <c r="ACD406" s="35"/>
      <c r="ACE406" s="35"/>
      <c r="ACF406" s="35"/>
      <c r="ACG406" s="35"/>
      <c r="ACH406" s="35"/>
      <c r="ACI406" s="35"/>
      <c r="ACJ406" s="35"/>
      <c r="ACK406" s="35"/>
      <c r="ACL406" s="35"/>
      <c r="ACM406" s="35"/>
      <c r="ACN406" s="35"/>
      <c r="ACO406" s="35"/>
      <c r="ACP406" s="35"/>
      <c r="ACQ406" s="35"/>
      <c r="ACR406" s="35"/>
      <c r="ACS406" s="35"/>
      <c r="ACT406" s="35"/>
      <c r="ACU406" s="35"/>
      <c r="ACV406" s="35"/>
      <c r="ACW406" s="35"/>
      <c r="ACX406" s="35"/>
      <c r="ACY406" s="35"/>
      <c r="ACZ406" s="35"/>
      <c r="ADA406" s="35"/>
      <c r="ADB406" s="35"/>
      <c r="ADC406" s="35"/>
      <c r="ADD406" s="35"/>
      <c r="ADE406" s="35"/>
      <c r="ADF406" s="35"/>
      <c r="ADG406" s="35"/>
      <c r="ADH406" s="35"/>
      <c r="ADI406" s="35"/>
      <c r="ADJ406" s="35"/>
      <c r="ADK406" s="35"/>
      <c r="ADL406" s="35"/>
      <c r="ADM406" s="35"/>
      <c r="ADN406" s="35"/>
      <c r="ADO406" s="35"/>
      <c r="ADP406" s="35"/>
      <c r="ADQ406" s="35"/>
      <c r="ADR406" s="35"/>
      <c r="ADS406" s="35"/>
      <c r="ADT406" s="35"/>
      <c r="ADU406" s="35"/>
      <c r="ADV406" s="35"/>
      <c r="ADW406" s="35"/>
      <c r="ADX406" s="35"/>
      <c r="ADY406" s="26">
        <f t="shared" si="17"/>
        <v>0</v>
      </c>
      <c r="ADZ406" s="5"/>
    </row>
    <row r="407" spans="1:829" s="33" customFormat="1" ht="12.75" customHeight="1" x14ac:dyDescent="0.2">
      <c r="A407" s="51" t="s">
        <v>249</v>
      </c>
      <c r="B407" s="65">
        <f t="shared" si="16"/>
        <v>0</v>
      </c>
      <c r="C407" s="57">
        <v>10</v>
      </c>
      <c r="D407" s="59">
        <v>44634</v>
      </c>
      <c r="E407" s="67">
        <v>45.13</v>
      </c>
      <c r="F407" s="67">
        <f t="shared" si="18"/>
        <v>0</v>
      </c>
      <c r="G407" s="6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  <c r="BB407" s="35"/>
      <c r="BC407" s="35"/>
      <c r="BD407" s="35"/>
      <c r="BE407" s="15"/>
      <c r="BF407" s="15"/>
      <c r="BG407" s="136"/>
      <c r="BH407" s="35"/>
      <c r="BI407" s="35"/>
      <c r="BJ407" s="35"/>
      <c r="BK407" s="35"/>
      <c r="BL407" s="35"/>
      <c r="BM407" s="35"/>
      <c r="BN407" s="35"/>
      <c r="BO407" s="35"/>
      <c r="BP407" s="35"/>
      <c r="BQ407" s="35"/>
      <c r="BR407" s="35"/>
      <c r="BS407" s="35"/>
      <c r="BT407" s="35"/>
      <c r="BU407" s="35"/>
      <c r="BV407" s="35"/>
      <c r="BW407" s="35"/>
      <c r="BX407" s="35"/>
      <c r="BY407" s="35"/>
      <c r="BZ407" s="35"/>
      <c r="CA407" s="35"/>
      <c r="CB407" s="35"/>
      <c r="CC407" s="35"/>
      <c r="CD407" s="35"/>
      <c r="CE407" s="35"/>
      <c r="CF407" s="35"/>
      <c r="CG407" s="35"/>
      <c r="CH407" s="35"/>
      <c r="CI407" s="35"/>
      <c r="CJ407" s="35"/>
      <c r="CK407" s="35"/>
      <c r="CL407" s="35"/>
      <c r="CM407" s="35"/>
      <c r="CN407" s="35"/>
      <c r="CO407" s="35"/>
      <c r="CP407" s="35"/>
      <c r="CQ407" s="35"/>
      <c r="CR407" s="35"/>
      <c r="CS407" s="35"/>
      <c r="CT407" s="35"/>
      <c r="CU407" s="35"/>
      <c r="CV407" s="35"/>
      <c r="CW407" s="35"/>
      <c r="CX407" s="35"/>
      <c r="CY407" s="35"/>
      <c r="CZ407" s="35"/>
      <c r="DA407" s="35"/>
      <c r="DB407" s="35"/>
      <c r="DC407" s="35"/>
      <c r="DD407" s="35"/>
      <c r="DE407" s="35"/>
      <c r="DF407" s="35"/>
      <c r="DG407" s="35"/>
      <c r="DH407" s="35"/>
      <c r="DI407" s="35"/>
      <c r="DJ407" s="35"/>
      <c r="DK407" s="35"/>
      <c r="DL407" s="35"/>
      <c r="DM407" s="35"/>
      <c r="DN407" s="35"/>
      <c r="DO407" s="35"/>
      <c r="DP407" s="35"/>
      <c r="DQ407" s="35"/>
      <c r="DR407" s="35"/>
      <c r="DS407" s="35"/>
      <c r="DT407" s="35"/>
      <c r="DU407" s="35"/>
      <c r="DV407" s="35"/>
      <c r="DW407" s="35"/>
      <c r="DX407" s="35"/>
      <c r="DY407" s="35"/>
      <c r="DZ407" s="35"/>
      <c r="EA407" s="35"/>
      <c r="EB407" s="35"/>
      <c r="EC407" s="35"/>
      <c r="ED407" s="35"/>
      <c r="EE407" s="35"/>
      <c r="EF407" s="35"/>
      <c r="EG407" s="35"/>
      <c r="EH407" s="35"/>
      <c r="EI407" s="35"/>
      <c r="EJ407" s="35"/>
      <c r="EK407" s="35"/>
      <c r="EL407" s="35">
        <v>60</v>
      </c>
      <c r="EM407" s="35">
        <v>110</v>
      </c>
      <c r="EN407" s="35"/>
      <c r="EO407" s="35"/>
      <c r="EP407" s="35"/>
      <c r="EQ407" s="35"/>
      <c r="ER407" s="35">
        <v>50</v>
      </c>
      <c r="ES407" s="35"/>
      <c r="ET407" s="35"/>
      <c r="EU407" s="35"/>
      <c r="EV407" s="35"/>
      <c r="EW407" s="35"/>
      <c r="EX407" s="35"/>
      <c r="EY407" s="35"/>
      <c r="EZ407" s="35"/>
      <c r="FA407" s="35"/>
      <c r="FB407" s="35"/>
      <c r="FC407" s="35"/>
      <c r="FD407" s="35"/>
      <c r="FE407" s="35"/>
      <c r="FF407" s="35"/>
      <c r="FG407" s="35"/>
      <c r="FH407" s="35"/>
      <c r="FI407" s="35"/>
      <c r="FJ407" s="35"/>
      <c r="FK407" s="35"/>
      <c r="FL407" s="35"/>
      <c r="FM407" s="35"/>
      <c r="FN407" s="35"/>
      <c r="FO407" s="35"/>
      <c r="FP407" s="35"/>
      <c r="FQ407" s="35"/>
      <c r="FR407" s="35"/>
      <c r="FS407" s="35"/>
      <c r="FT407" s="35"/>
      <c r="FU407" s="35"/>
      <c r="FV407" s="35"/>
      <c r="FW407" s="35"/>
      <c r="FX407" s="35"/>
      <c r="FY407" s="35"/>
      <c r="FZ407" s="35"/>
      <c r="GA407" s="35"/>
      <c r="GB407" s="35"/>
      <c r="GC407" s="35"/>
      <c r="GD407" s="35"/>
      <c r="GE407" s="35"/>
      <c r="GF407" s="35"/>
      <c r="GG407" s="35"/>
      <c r="GH407" s="35"/>
      <c r="GI407" s="35"/>
      <c r="GJ407" s="35"/>
      <c r="GK407" s="35"/>
      <c r="GL407" s="35"/>
      <c r="GM407" s="35"/>
      <c r="GN407" s="35"/>
      <c r="GO407" s="35"/>
      <c r="GP407" s="35"/>
      <c r="GQ407" s="35"/>
      <c r="GR407" s="35"/>
      <c r="GS407" s="35"/>
      <c r="GT407" s="35"/>
      <c r="GU407" s="35"/>
      <c r="GV407" s="35"/>
      <c r="GW407" s="35"/>
      <c r="GX407" s="35"/>
      <c r="GY407" s="35"/>
      <c r="GZ407" s="35"/>
      <c r="HA407" s="35"/>
      <c r="HB407" s="35"/>
      <c r="HC407" s="35"/>
      <c r="HD407" s="35"/>
      <c r="HE407" s="35"/>
      <c r="HF407" s="35"/>
      <c r="HG407" s="35"/>
      <c r="HH407" s="35"/>
      <c r="HI407" s="35"/>
      <c r="HJ407" s="35"/>
      <c r="HK407" s="35"/>
      <c r="HL407" s="35"/>
      <c r="HM407" s="35">
        <v>20</v>
      </c>
      <c r="HN407" s="35"/>
      <c r="HO407" s="35"/>
      <c r="HP407" s="35"/>
      <c r="HQ407" s="35"/>
      <c r="HR407" s="35"/>
      <c r="HS407" s="35"/>
      <c r="HT407" s="35"/>
      <c r="HU407" s="35"/>
      <c r="HV407" s="35"/>
      <c r="HW407" s="35"/>
      <c r="HX407" s="35"/>
      <c r="HY407" s="35"/>
      <c r="HZ407" s="35"/>
      <c r="IA407" s="35"/>
      <c r="IB407" s="35"/>
      <c r="IC407" s="35"/>
      <c r="ID407" s="35"/>
      <c r="IE407" s="35"/>
      <c r="IF407" s="35"/>
      <c r="IG407" s="35"/>
      <c r="IH407" s="35"/>
      <c r="II407" s="35"/>
      <c r="IJ407" s="35"/>
      <c r="IK407" s="35"/>
      <c r="IL407" s="35"/>
      <c r="IM407" s="35"/>
      <c r="IN407" s="35"/>
      <c r="IO407" s="35"/>
      <c r="IP407" s="35"/>
      <c r="IQ407" s="35"/>
      <c r="IR407" s="35"/>
      <c r="IS407" s="35"/>
      <c r="IT407" s="35"/>
      <c r="IU407" s="35"/>
      <c r="IV407" s="35"/>
      <c r="IW407" s="35"/>
      <c r="IX407" s="35"/>
      <c r="IY407" s="35"/>
      <c r="IZ407" s="35"/>
      <c r="JA407" s="35"/>
      <c r="JB407" s="35"/>
      <c r="JC407" s="35"/>
      <c r="JD407" s="35"/>
      <c r="JE407" s="35"/>
      <c r="JF407" s="35"/>
      <c r="JG407" s="35"/>
      <c r="JH407" s="35"/>
      <c r="JI407" s="35"/>
      <c r="JJ407" s="35"/>
      <c r="JK407" s="35"/>
      <c r="JL407" s="35"/>
      <c r="JM407" s="35"/>
      <c r="JN407" s="35"/>
      <c r="JO407" s="35"/>
      <c r="JP407" s="35"/>
      <c r="JQ407" s="35"/>
      <c r="JR407" s="35"/>
      <c r="JS407" s="35"/>
      <c r="JT407" s="35"/>
      <c r="JU407" s="35"/>
      <c r="JV407" s="35"/>
      <c r="JW407" s="35"/>
      <c r="JX407" s="35"/>
      <c r="JY407" s="35"/>
      <c r="JZ407" s="35"/>
      <c r="KA407" s="35"/>
      <c r="KB407" s="35"/>
      <c r="KC407" s="35"/>
      <c r="KD407" s="35"/>
      <c r="KE407" s="35"/>
      <c r="KF407" s="35"/>
      <c r="KG407" s="35"/>
      <c r="KH407" s="35"/>
      <c r="KI407" s="35"/>
      <c r="KJ407" s="35"/>
      <c r="KK407" s="35"/>
      <c r="KL407" s="35"/>
      <c r="KM407" s="35"/>
      <c r="KN407" s="35"/>
      <c r="KO407" s="35"/>
      <c r="KP407" s="35"/>
      <c r="KQ407" s="35"/>
      <c r="KR407" s="35"/>
      <c r="KS407" s="35"/>
      <c r="KT407" s="35"/>
      <c r="KU407" s="35"/>
      <c r="KV407" s="35"/>
      <c r="KW407" s="35"/>
      <c r="KX407" s="35"/>
      <c r="KY407" s="35"/>
      <c r="KZ407" s="35"/>
      <c r="LA407" s="35"/>
      <c r="LB407" s="35"/>
      <c r="LC407" s="35"/>
      <c r="LD407" s="35"/>
      <c r="LE407" s="35"/>
      <c r="LF407" s="35"/>
      <c r="LG407" s="35"/>
      <c r="LH407" s="35"/>
      <c r="LI407" s="35"/>
      <c r="LJ407" s="35"/>
      <c r="LK407" s="35"/>
      <c r="LL407" s="35"/>
      <c r="LM407" s="35"/>
      <c r="LN407" s="35"/>
      <c r="LO407" s="35"/>
      <c r="LP407" s="35"/>
      <c r="LQ407" s="35"/>
      <c r="LR407" s="35"/>
      <c r="LS407" s="35"/>
      <c r="LT407" s="35"/>
      <c r="LU407" s="35"/>
      <c r="LV407" s="35"/>
      <c r="LW407" s="35"/>
      <c r="LX407" s="35"/>
      <c r="LY407" s="35"/>
      <c r="LZ407" s="35"/>
      <c r="MA407" s="35"/>
      <c r="MB407" s="35"/>
      <c r="MC407" s="35"/>
      <c r="MD407" s="35"/>
      <c r="ME407" s="35"/>
      <c r="MF407" s="35"/>
      <c r="MG407" s="35"/>
      <c r="MH407" s="35"/>
      <c r="MI407" s="35"/>
      <c r="MJ407" s="35"/>
      <c r="MK407" s="35"/>
      <c r="ML407" s="35"/>
      <c r="MM407" s="35"/>
      <c r="MN407" s="35"/>
      <c r="MO407" s="35"/>
      <c r="MP407" s="35"/>
      <c r="MQ407" s="35"/>
      <c r="MR407" s="35"/>
      <c r="MS407" s="35"/>
      <c r="MT407" s="35"/>
      <c r="MU407" s="35"/>
      <c r="MV407" s="35"/>
      <c r="MW407" s="35"/>
      <c r="MX407" s="35"/>
      <c r="MY407" s="35"/>
      <c r="MZ407" s="35"/>
      <c r="NA407" s="35"/>
      <c r="NB407" s="35"/>
      <c r="NC407" s="35"/>
      <c r="ND407" s="35"/>
      <c r="NE407" s="35"/>
      <c r="NF407" s="35"/>
      <c r="NG407" s="35"/>
      <c r="NH407" s="35"/>
      <c r="NI407" s="35"/>
      <c r="NJ407" s="35"/>
      <c r="NK407" s="35"/>
      <c r="NL407" s="35"/>
      <c r="NM407" s="35"/>
      <c r="NN407" s="35"/>
      <c r="NO407" s="35"/>
      <c r="NP407" s="35"/>
      <c r="NQ407" s="35"/>
      <c r="NR407" s="35"/>
      <c r="NS407" s="35"/>
      <c r="NT407" s="35"/>
      <c r="NU407" s="35"/>
      <c r="NV407" s="35"/>
      <c r="NW407" s="35"/>
      <c r="NX407" s="35"/>
      <c r="NY407" s="35"/>
      <c r="NZ407" s="35"/>
      <c r="OA407" s="35"/>
      <c r="OB407" s="35"/>
      <c r="OC407" s="35"/>
      <c r="OD407" s="35"/>
      <c r="OE407" s="35"/>
      <c r="OF407" s="35"/>
      <c r="OG407" s="35"/>
      <c r="OH407" s="35"/>
      <c r="OI407" s="35"/>
      <c r="OJ407" s="35"/>
      <c r="OK407" s="35"/>
      <c r="OL407" s="35"/>
      <c r="OM407" s="35"/>
      <c r="ON407" s="35"/>
      <c r="OO407" s="35"/>
      <c r="OP407" s="35"/>
      <c r="OQ407" s="35"/>
      <c r="OR407" s="35"/>
      <c r="OS407" s="35"/>
      <c r="OT407" s="35"/>
      <c r="OU407" s="35"/>
      <c r="OV407" s="35">
        <v>190</v>
      </c>
      <c r="OW407" s="35"/>
      <c r="OX407" s="35"/>
      <c r="OY407" s="35"/>
      <c r="OZ407" s="35"/>
      <c r="PA407" s="35"/>
      <c r="PB407" s="35"/>
      <c r="PC407" s="35"/>
      <c r="PD407" s="35"/>
      <c r="PE407" s="35"/>
      <c r="PF407" s="35"/>
      <c r="PG407" s="35"/>
      <c r="PH407" s="35"/>
      <c r="PI407" s="35"/>
      <c r="PJ407" s="35"/>
      <c r="PK407" s="35"/>
      <c r="PL407" s="35"/>
      <c r="PM407" s="35"/>
      <c r="PN407" s="35"/>
      <c r="PO407" s="35"/>
      <c r="PP407" s="35"/>
      <c r="PQ407" s="35"/>
      <c r="PR407" s="35"/>
      <c r="PS407" s="35"/>
      <c r="PT407" s="35"/>
      <c r="PU407" s="35"/>
      <c r="PV407" s="35"/>
      <c r="PW407" s="35"/>
      <c r="PX407" s="35"/>
      <c r="PY407" s="35"/>
      <c r="PZ407" s="35"/>
      <c r="QA407" s="35"/>
      <c r="QB407" s="35"/>
      <c r="QC407" s="35"/>
      <c r="QD407" s="35"/>
      <c r="QE407" s="35"/>
      <c r="QF407" s="35"/>
      <c r="QG407" s="35"/>
      <c r="QH407" s="35"/>
      <c r="QI407" s="35"/>
      <c r="QJ407" s="35"/>
      <c r="QK407" s="35"/>
      <c r="QL407" s="35"/>
      <c r="QM407" s="35"/>
      <c r="QN407" s="35"/>
      <c r="QO407" s="35"/>
      <c r="QP407" s="35"/>
      <c r="QQ407" s="35"/>
      <c r="QR407" s="35"/>
      <c r="QS407" s="35"/>
      <c r="QT407" s="35"/>
      <c r="QU407" s="35"/>
      <c r="QV407" s="35"/>
      <c r="QW407" s="35"/>
      <c r="QX407" s="35"/>
      <c r="QY407" s="35"/>
      <c r="QZ407" s="35"/>
      <c r="RA407" s="35"/>
      <c r="RB407" s="35"/>
      <c r="RC407" s="35"/>
      <c r="RD407" s="35"/>
      <c r="RE407" s="35"/>
      <c r="RF407" s="35"/>
      <c r="RG407" s="35"/>
      <c r="RH407" s="35"/>
      <c r="RI407" s="35"/>
      <c r="RJ407" s="35"/>
      <c r="RK407" s="35"/>
      <c r="RL407" s="35"/>
      <c r="RM407" s="35"/>
      <c r="RN407" s="35"/>
      <c r="RO407" s="35"/>
      <c r="RP407" s="35"/>
      <c r="RQ407" s="35"/>
      <c r="RR407" s="35"/>
      <c r="RS407" s="35"/>
      <c r="RT407" s="35"/>
      <c r="RU407" s="35"/>
      <c r="RV407" s="35"/>
      <c r="RW407" s="35"/>
      <c r="RX407" s="35"/>
      <c r="RY407" s="35"/>
      <c r="RZ407" s="35"/>
      <c r="SA407" s="35"/>
      <c r="SB407" s="35"/>
      <c r="SC407" s="35"/>
      <c r="SD407" s="35"/>
      <c r="SE407" s="35"/>
      <c r="SF407" s="35"/>
      <c r="SG407" s="35">
        <v>50</v>
      </c>
      <c r="SH407" s="35"/>
      <c r="SI407" s="35"/>
      <c r="SJ407" s="35"/>
      <c r="SK407" s="35"/>
      <c r="SL407" s="35"/>
      <c r="SM407" s="35"/>
      <c r="SN407" s="35"/>
      <c r="SO407" s="35"/>
      <c r="SP407" s="35"/>
      <c r="SQ407" s="35"/>
      <c r="SR407" s="35"/>
      <c r="SS407" s="35"/>
      <c r="ST407" s="35"/>
      <c r="SU407" s="35"/>
      <c r="SV407" s="35"/>
      <c r="SW407" s="35"/>
      <c r="SX407" s="35"/>
      <c r="SY407" s="35"/>
      <c r="SZ407" s="35"/>
      <c r="TA407" s="35"/>
      <c r="TB407" s="35"/>
      <c r="TC407" s="35"/>
      <c r="TD407" s="35"/>
      <c r="TE407" s="35"/>
      <c r="TF407" s="35"/>
      <c r="TG407" s="35"/>
      <c r="TH407" s="35"/>
      <c r="TI407" s="35"/>
      <c r="TJ407" s="35"/>
      <c r="TK407" s="35"/>
      <c r="TL407" s="35"/>
      <c r="TM407" s="35"/>
      <c r="TN407" s="35"/>
      <c r="TO407" s="35"/>
      <c r="TP407" s="35"/>
      <c r="TQ407" s="35"/>
      <c r="TR407" s="35"/>
      <c r="TS407" s="35"/>
      <c r="TT407" s="35"/>
      <c r="TU407" s="35"/>
      <c r="TV407" s="35"/>
      <c r="TW407" s="35"/>
      <c r="TX407" s="35"/>
      <c r="TY407" s="35"/>
      <c r="TZ407" s="35"/>
      <c r="UA407" s="35"/>
      <c r="UB407" s="35"/>
      <c r="UC407" s="35"/>
      <c r="UD407" s="35"/>
      <c r="UE407" s="35"/>
      <c r="UF407" s="35"/>
      <c r="UG407" s="35"/>
      <c r="UH407" s="35"/>
      <c r="UI407" s="35"/>
      <c r="UJ407" s="35"/>
      <c r="UK407" s="35"/>
      <c r="UL407" s="35"/>
      <c r="UM407" s="35"/>
      <c r="UN407" s="35"/>
      <c r="UO407" s="35"/>
      <c r="UP407" s="35"/>
      <c r="UQ407" s="35"/>
      <c r="UR407" s="35"/>
      <c r="US407" s="35"/>
      <c r="UT407" s="35"/>
      <c r="UU407" s="35"/>
      <c r="UV407" s="35"/>
      <c r="UW407" s="35"/>
      <c r="UX407" s="35"/>
      <c r="UY407" s="35"/>
      <c r="UZ407" s="35"/>
      <c r="VA407" s="35"/>
      <c r="VB407" s="35"/>
      <c r="VC407" s="35"/>
      <c r="VD407" s="35"/>
      <c r="VE407" s="35"/>
      <c r="VF407" s="35"/>
      <c r="VG407" s="35"/>
      <c r="VH407" s="35"/>
      <c r="VI407" s="35"/>
      <c r="VJ407" s="35"/>
      <c r="VK407" s="35"/>
      <c r="VL407" s="35"/>
      <c r="VM407" s="35"/>
      <c r="VN407" s="35"/>
      <c r="VO407" s="35"/>
      <c r="VP407" s="35"/>
      <c r="VQ407" s="35"/>
      <c r="VR407" s="35"/>
      <c r="VS407" s="35"/>
      <c r="VT407" s="35"/>
      <c r="VU407" s="35"/>
      <c r="VV407" s="35"/>
      <c r="VW407" s="35"/>
      <c r="VX407" s="35"/>
      <c r="VY407" s="35"/>
      <c r="VZ407" s="35"/>
      <c r="WA407" s="35"/>
      <c r="WB407" s="35"/>
      <c r="WC407" s="35"/>
      <c r="WD407" s="35"/>
      <c r="WE407" s="35"/>
      <c r="WF407" s="35"/>
      <c r="WG407" s="35"/>
      <c r="WH407" s="35"/>
      <c r="WI407" s="35"/>
      <c r="WJ407" s="35"/>
      <c r="WK407" s="35"/>
      <c r="WL407" s="35"/>
      <c r="WM407" s="35"/>
      <c r="WN407" s="35"/>
      <c r="WO407" s="35"/>
      <c r="WP407" s="35"/>
      <c r="WQ407" s="35"/>
      <c r="WR407" s="35"/>
      <c r="WS407" s="35"/>
      <c r="WT407" s="35"/>
      <c r="WU407" s="35"/>
      <c r="WV407" s="35"/>
      <c r="WW407" s="35"/>
      <c r="WX407" s="35"/>
      <c r="WY407" s="35"/>
      <c r="WZ407" s="35"/>
      <c r="XA407" s="35"/>
      <c r="XB407" s="35"/>
      <c r="XC407" s="35"/>
      <c r="XD407" s="35"/>
      <c r="XE407" s="35"/>
      <c r="XF407" s="35"/>
      <c r="XG407" s="35"/>
      <c r="XH407" s="35"/>
      <c r="XI407" s="35"/>
      <c r="XJ407" s="35"/>
      <c r="XK407" s="35"/>
      <c r="XL407" s="35"/>
      <c r="XM407" s="35"/>
      <c r="XN407" s="35"/>
      <c r="XO407" s="35"/>
      <c r="XP407" s="35"/>
      <c r="XQ407" s="35"/>
      <c r="XR407" s="35"/>
      <c r="XS407" s="35"/>
      <c r="XT407" s="35"/>
      <c r="XU407" s="35"/>
      <c r="XV407" s="35"/>
      <c r="XW407" s="35"/>
      <c r="XX407" s="35"/>
      <c r="XY407" s="35"/>
      <c r="XZ407" s="35"/>
      <c r="YA407" s="35"/>
      <c r="YB407" s="35"/>
      <c r="YC407" s="35"/>
      <c r="YD407" s="35"/>
      <c r="YE407" s="35"/>
      <c r="YF407" s="35"/>
      <c r="YG407" s="35"/>
      <c r="YH407" s="35"/>
      <c r="YI407" s="35"/>
      <c r="YJ407" s="35"/>
      <c r="YK407" s="35"/>
      <c r="YL407" s="35"/>
      <c r="YM407" s="35"/>
      <c r="YN407" s="35"/>
      <c r="YO407" s="35"/>
      <c r="YP407" s="35"/>
      <c r="YQ407" s="35"/>
      <c r="YR407" s="35"/>
      <c r="YS407" s="35"/>
      <c r="YT407" s="35"/>
      <c r="YU407" s="35"/>
      <c r="YV407" s="35"/>
      <c r="YW407" s="35"/>
      <c r="YX407" s="35"/>
      <c r="YY407" s="35"/>
      <c r="YZ407" s="35"/>
      <c r="ZA407" s="35"/>
      <c r="ZB407" s="35"/>
      <c r="ZC407" s="35"/>
      <c r="ZD407" s="35"/>
      <c r="ZE407" s="35"/>
      <c r="ZF407" s="35"/>
      <c r="ZG407" s="35"/>
      <c r="ZH407" s="35"/>
      <c r="ZI407" s="35"/>
      <c r="ZJ407" s="35"/>
      <c r="ZK407" s="35"/>
      <c r="ZL407" s="35"/>
      <c r="ZM407" s="35"/>
      <c r="ZN407" s="35"/>
      <c r="ZO407" s="35"/>
      <c r="ZP407" s="35"/>
      <c r="ZQ407" s="35"/>
      <c r="ZR407" s="35"/>
      <c r="ZS407" s="35"/>
      <c r="ZT407" s="35"/>
      <c r="ZU407" s="35"/>
      <c r="ZV407" s="35"/>
      <c r="ZW407" s="35"/>
      <c r="ZX407" s="35"/>
      <c r="ZY407" s="35"/>
      <c r="ZZ407" s="35"/>
      <c r="AAA407" s="35"/>
      <c r="AAB407" s="35"/>
      <c r="AAC407" s="35"/>
      <c r="AAD407" s="35"/>
      <c r="AAE407" s="35"/>
      <c r="AAF407" s="35"/>
      <c r="AAG407" s="35"/>
      <c r="AAH407" s="35"/>
      <c r="AAI407" s="35"/>
      <c r="AAJ407" s="35"/>
      <c r="AAK407" s="35"/>
      <c r="AAL407" s="35"/>
      <c r="AAM407" s="35"/>
      <c r="AAN407" s="35"/>
      <c r="AAO407" s="35"/>
      <c r="AAP407" s="35"/>
      <c r="AAQ407" s="35"/>
      <c r="AAR407" s="35"/>
      <c r="AAS407" s="35"/>
      <c r="AAT407" s="35"/>
      <c r="AAU407" s="35"/>
      <c r="AAV407" s="35"/>
      <c r="AAW407" s="35"/>
      <c r="AAX407" s="35"/>
      <c r="AAY407" s="35"/>
      <c r="AAZ407" s="35"/>
      <c r="ABA407" s="35"/>
      <c r="ABB407" s="35"/>
      <c r="ABC407" s="35"/>
      <c r="ABD407" s="35"/>
      <c r="ABE407" s="35"/>
      <c r="ABF407" s="35"/>
      <c r="ABG407" s="35"/>
      <c r="ABH407" s="35"/>
      <c r="ABI407" s="35"/>
      <c r="ABJ407" s="35"/>
      <c r="ABK407" s="35"/>
      <c r="ABL407" s="35"/>
      <c r="ABM407" s="35"/>
      <c r="ABN407" s="35"/>
      <c r="ABO407" s="35"/>
      <c r="ABP407" s="35"/>
      <c r="ABQ407" s="35"/>
      <c r="ABR407" s="35"/>
      <c r="ABS407" s="35"/>
      <c r="ABT407" s="35"/>
      <c r="ABU407" s="35"/>
      <c r="ABV407" s="35"/>
      <c r="ABW407" s="35"/>
      <c r="ABX407" s="35"/>
      <c r="ABY407" s="35"/>
      <c r="ABZ407" s="35"/>
      <c r="ACA407" s="35"/>
      <c r="ACB407" s="35"/>
      <c r="ACC407" s="35"/>
      <c r="ACD407" s="35"/>
      <c r="ACE407" s="35"/>
      <c r="ACF407" s="35"/>
      <c r="ACG407" s="35"/>
      <c r="ACH407" s="35"/>
      <c r="ACI407" s="35"/>
      <c r="ACJ407" s="35"/>
      <c r="ACK407" s="35"/>
      <c r="ACL407" s="35"/>
      <c r="ACM407" s="35"/>
      <c r="ACN407" s="35"/>
      <c r="ACO407" s="35"/>
      <c r="ACP407" s="35"/>
      <c r="ACQ407" s="35"/>
      <c r="ACR407" s="35"/>
      <c r="ACS407" s="35"/>
      <c r="ACT407" s="35"/>
      <c r="ACU407" s="35"/>
      <c r="ACV407" s="35"/>
      <c r="ACW407" s="35"/>
      <c r="ACX407" s="35"/>
      <c r="ACY407" s="35"/>
      <c r="ACZ407" s="35"/>
      <c r="ADA407" s="35"/>
      <c r="ADB407" s="35"/>
      <c r="ADC407" s="35"/>
      <c r="ADD407" s="35"/>
      <c r="ADE407" s="35"/>
      <c r="ADF407" s="35"/>
      <c r="ADG407" s="35"/>
      <c r="ADH407" s="35"/>
      <c r="ADI407" s="35"/>
      <c r="ADJ407" s="35"/>
      <c r="ADK407" s="35"/>
      <c r="ADL407" s="35"/>
      <c r="ADM407" s="35"/>
      <c r="ADN407" s="35"/>
      <c r="ADO407" s="35"/>
      <c r="ADP407" s="35"/>
      <c r="ADQ407" s="35"/>
      <c r="ADR407" s="35"/>
      <c r="ADS407" s="35"/>
      <c r="ADT407" s="35"/>
      <c r="ADU407" s="35"/>
      <c r="ADV407" s="35"/>
      <c r="ADW407" s="35"/>
      <c r="ADX407" s="35"/>
      <c r="ADY407" s="26">
        <f t="shared" si="17"/>
        <v>0</v>
      </c>
      <c r="ADZ407" s="5"/>
    </row>
    <row r="408" spans="1:829" s="33" customFormat="1" ht="12.75" customHeight="1" x14ac:dyDescent="0.2">
      <c r="A408" s="51" t="s">
        <v>201</v>
      </c>
      <c r="B408" s="65">
        <f t="shared" si="16"/>
        <v>60</v>
      </c>
      <c r="C408" s="57">
        <v>10</v>
      </c>
      <c r="D408" s="59">
        <v>44788</v>
      </c>
      <c r="E408" s="67">
        <v>32.770000000000003</v>
      </c>
      <c r="F408" s="67">
        <f t="shared" si="18"/>
        <v>1966.2000000000003</v>
      </c>
      <c r="G408" s="6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/>
      <c r="AZ408" s="35"/>
      <c r="BA408" s="35"/>
      <c r="BB408" s="35"/>
      <c r="BC408" s="35"/>
      <c r="BD408" s="35"/>
      <c r="BE408" s="15"/>
      <c r="BF408" s="15"/>
      <c r="BG408" s="136"/>
      <c r="BH408" s="35"/>
      <c r="BI408" s="35"/>
      <c r="BJ408" s="35"/>
      <c r="BK408" s="35"/>
      <c r="BL408" s="35"/>
      <c r="BM408" s="35"/>
      <c r="BN408" s="35"/>
      <c r="BO408" s="35"/>
      <c r="BP408" s="35"/>
      <c r="BQ408" s="35"/>
      <c r="BR408" s="35"/>
      <c r="BS408" s="35"/>
      <c r="BT408" s="35"/>
      <c r="BU408" s="35"/>
      <c r="BV408" s="35"/>
      <c r="BW408" s="35"/>
      <c r="BX408" s="35"/>
      <c r="BY408" s="35"/>
      <c r="BZ408" s="35"/>
      <c r="CA408" s="35"/>
      <c r="CB408" s="35"/>
      <c r="CC408" s="35"/>
      <c r="CD408" s="35"/>
      <c r="CE408" s="35"/>
      <c r="CF408" s="35"/>
      <c r="CG408" s="35"/>
      <c r="CH408" s="35"/>
      <c r="CI408" s="35"/>
      <c r="CJ408" s="35"/>
      <c r="CK408" s="35"/>
      <c r="CL408" s="35"/>
      <c r="CM408" s="35"/>
      <c r="CN408" s="35"/>
      <c r="CO408" s="35"/>
      <c r="CP408" s="35"/>
      <c r="CQ408" s="35"/>
      <c r="CR408" s="35"/>
      <c r="CS408" s="35"/>
      <c r="CT408" s="35"/>
      <c r="CU408" s="35"/>
      <c r="CV408" s="35"/>
      <c r="CW408" s="35"/>
      <c r="CX408" s="35"/>
      <c r="CY408" s="35"/>
      <c r="CZ408" s="35"/>
      <c r="DA408" s="35"/>
      <c r="DB408" s="35"/>
      <c r="DC408" s="35"/>
      <c r="DD408" s="35"/>
      <c r="DE408" s="35"/>
      <c r="DF408" s="35"/>
      <c r="DG408" s="35"/>
      <c r="DH408" s="35"/>
      <c r="DI408" s="35"/>
      <c r="DJ408" s="35"/>
      <c r="DK408" s="35"/>
      <c r="DL408" s="35"/>
      <c r="DM408" s="35"/>
      <c r="DN408" s="35"/>
      <c r="DO408" s="35"/>
      <c r="DP408" s="35"/>
      <c r="DQ408" s="35"/>
      <c r="DR408" s="35"/>
      <c r="DS408" s="35"/>
      <c r="DT408" s="35"/>
      <c r="DU408" s="35"/>
      <c r="DV408" s="35"/>
      <c r="DW408" s="35"/>
      <c r="DX408" s="35"/>
      <c r="DY408" s="35"/>
      <c r="DZ408" s="35"/>
      <c r="EA408" s="35"/>
      <c r="EB408" s="35"/>
      <c r="EC408" s="35"/>
      <c r="ED408" s="35"/>
      <c r="EE408" s="35"/>
      <c r="EF408" s="35"/>
      <c r="EG408" s="35"/>
      <c r="EH408" s="35"/>
      <c r="EI408" s="35"/>
      <c r="EJ408" s="35"/>
      <c r="EK408" s="35"/>
      <c r="EL408" s="35"/>
      <c r="EM408" s="35"/>
      <c r="EN408" s="35"/>
      <c r="EO408" s="35"/>
      <c r="EP408" s="35"/>
      <c r="EQ408" s="35"/>
      <c r="ER408" s="35"/>
      <c r="ES408" s="35"/>
      <c r="ET408" s="35"/>
      <c r="EU408" s="35"/>
      <c r="EV408" s="35"/>
      <c r="EW408" s="35"/>
      <c r="EX408" s="35"/>
      <c r="EY408" s="35"/>
      <c r="EZ408" s="35"/>
      <c r="FA408" s="35">
        <v>150</v>
      </c>
      <c r="FB408" s="35">
        <v>20</v>
      </c>
      <c r="FC408" s="35"/>
      <c r="FD408" s="35">
        <v>50</v>
      </c>
      <c r="FE408" s="35">
        <v>20</v>
      </c>
      <c r="FF408" s="35">
        <v>50</v>
      </c>
      <c r="FG408" s="35">
        <v>60</v>
      </c>
      <c r="FH408" s="35"/>
      <c r="FI408" s="35"/>
      <c r="FJ408" s="35"/>
      <c r="FK408" s="35"/>
      <c r="FL408" s="35"/>
      <c r="FM408" s="35"/>
      <c r="FN408" s="35"/>
      <c r="FO408" s="35"/>
      <c r="FP408" s="35"/>
      <c r="FQ408" s="35"/>
      <c r="FR408" s="35"/>
      <c r="FS408" s="35"/>
      <c r="FT408" s="35"/>
      <c r="FU408" s="35"/>
      <c r="FV408" s="35"/>
      <c r="FW408" s="35"/>
      <c r="FX408" s="35"/>
      <c r="FY408" s="35"/>
      <c r="FZ408" s="35"/>
      <c r="GA408" s="35"/>
      <c r="GB408" s="35"/>
      <c r="GC408" s="35"/>
      <c r="GD408" s="35"/>
      <c r="GE408" s="35"/>
      <c r="GF408" s="35"/>
      <c r="GG408" s="35"/>
      <c r="GH408" s="35"/>
      <c r="GI408" s="35"/>
      <c r="GJ408" s="35"/>
      <c r="GK408" s="35"/>
      <c r="GL408" s="35"/>
      <c r="GM408" s="35"/>
      <c r="GN408" s="35"/>
      <c r="GO408" s="35"/>
      <c r="GP408" s="35"/>
      <c r="GQ408" s="35"/>
      <c r="GR408" s="35"/>
      <c r="GS408" s="35"/>
      <c r="GT408" s="35"/>
      <c r="GU408" s="35"/>
      <c r="GV408" s="35"/>
      <c r="GW408" s="35"/>
      <c r="GX408" s="35"/>
      <c r="GY408" s="35"/>
      <c r="GZ408" s="35"/>
      <c r="HA408" s="35"/>
      <c r="HB408" s="35"/>
      <c r="HC408" s="35"/>
      <c r="HD408" s="35"/>
      <c r="HE408" s="35"/>
      <c r="HF408" s="35"/>
      <c r="HG408" s="35"/>
      <c r="HH408" s="35"/>
      <c r="HI408" s="35"/>
      <c r="HJ408" s="35"/>
      <c r="HK408" s="35"/>
      <c r="HL408" s="35"/>
      <c r="HM408" s="35"/>
      <c r="HN408" s="35"/>
      <c r="HO408" s="35"/>
      <c r="HP408" s="35"/>
      <c r="HQ408" s="35"/>
      <c r="HR408" s="35"/>
      <c r="HS408" s="35"/>
      <c r="HT408" s="35"/>
      <c r="HU408" s="35"/>
      <c r="HV408" s="35"/>
      <c r="HW408" s="35"/>
      <c r="HX408" s="35"/>
      <c r="HY408" s="35"/>
      <c r="HZ408" s="35"/>
      <c r="IA408" s="35"/>
      <c r="IB408" s="35"/>
      <c r="IC408" s="35"/>
      <c r="ID408" s="35"/>
      <c r="IE408" s="35"/>
      <c r="IF408" s="35"/>
      <c r="IG408" s="35"/>
      <c r="IH408" s="35"/>
      <c r="II408" s="35"/>
      <c r="IJ408" s="35"/>
      <c r="IK408" s="35"/>
      <c r="IL408" s="35"/>
      <c r="IM408" s="35"/>
      <c r="IN408" s="35"/>
      <c r="IO408" s="35"/>
      <c r="IP408" s="35"/>
      <c r="IQ408" s="35"/>
      <c r="IR408" s="35"/>
      <c r="IS408" s="35"/>
      <c r="IT408" s="35"/>
      <c r="IU408" s="35"/>
      <c r="IV408" s="35"/>
      <c r="IW408" s="35"/>
      <c r="IX408" s="35"/>
      <c r="IY408" s="35"/>
      <c r="IZ408" s="35"/>
      <c r="JA408" s="35"/>
      <c r="JB408" s="35"/>
      <c r="JC408" s="35"/>
      <c r="JD408" s="35"/>
      <c r="JE408" s="35"/>
      <c r="JF408" s="35"/>
      <c r="JG408" s="35"/>
      <c r="JH408" s="35"/>
      <c r="JI408" s="35"/>
      <c r="JJ408" s="35"/>
      <c r="JK408" s="35"/>
      <c r="JL408" s="35"/>
      <c r="JM408" s="35"/>
      <c r="JN408" s="35"/>
      <c r="JO408" s="35"/>
      <c r="JP408" s="35"/>
      <c r="JQ408" s="35"/>
      <c r="JR408" s="35"/>
      <c r="JS408" s="35"/>
      <c r="JT408" s="35"/>
      <c r="JU408" s="35"/>
      <c r="JV408" s="35"/>
      <c r="JW408" s="35"/>
      <c r="JX408" s="35"/>
      <c r="JY408" s="35"/>
      <c r="JZ408" s="35"/>
      <c r="KA408" s="35"/>
      <c r="KB408" s="35"/>
      <c r="KC408" s="35"/>
      <c r="KD408" s="35"/>
      <c r="KE408" s="35"/>
      <c r="KF408" s="35"/>
      <c r="KG408" s="35"/>
      <c r="KH408" s="35"/>
      <c r="KI408" s="35"/>
      <c r="KJ408" s="35"/>
      <c r="KK408" s="35"/>
      <c r="KL408" s="35"/>
      <c r="KM408" s="35"/>
      <c r="KN408" s="35"/>
      <c r="KO408" s="35"/>
      <c r="KP408" s="35"/>
      <c r="KQ408" s="35"/>
      <c r="KR408" s="35"/>
      <c r="KS408" s="35"/>
      <c r="KT408" s="35"/>
      <c r="KU408" s="35"/>
      <c r="KV408" s="35"/>
      <c r="KW408" s="35"/>
      <c r="KX408" s="35"/>
      <c r="KY408" s="35"/>
      <c r="KZ408" s="35"/>
      <c r="LA408" s="35"/>
      <c r="LB408" s="35"/>
      <c r="LC408" s="35"/>
      <c r="LD408" s="35"/>
      <c r="LE408" s="35"/>
      <c r="LF408" s="35"/>
      <c r="LG408" s="35"/>
      <c r="LH408" s="35"/>
      <c r="LI408" s="35"/>
      <c r="LJ408" s="35"/>
      <c r="LK408" s="35"/>
      <c r="LL408" s="35"/>
      <c r="LM408" s="35"/>
      <c r="LN408" s="35"/>
      <c r="LO408" s="35"/>
      <c r="LP408" s="35"/>
      <c r="LQ408" s="35"/>
      <c r="LR408" s="35"/>
      <c r="LS408" s="35"/>
      <c r="LT408" s="35"/>
      <c r="LU408" s="35"/>
      <c r="LV408" s="35"/>
      <c r="LW408" s="35"/>
      <c r="LX408" s="35"/>
      <c r="LY408" s="35"/>
      <c r="LZ408" s="35"/>
      <c r="MA408" s="35"/>
      <c r="MB408" s="35"/>
      <c r="MC408" s="35"/>
      <c r="MD408" s="35"/>
      <c r="ME408" s="35"/>
      <c r="MF408" s="35"/>
      <c r="MG408" s="35"/>
      <c r="MH408" s="35"/>
      <c r="MI408" s="35"/>
      <c r="MJ408" s="35"/>
      <c r="MK408" s="35"/>
      <c r="ML408" s="35"/>
      <c r="MM408" s="35"/>
      <c r="MN408" s="35"/>
      <c r="MO408" s="35"/>
      <c r="MP408" s="35"/>
      <c r="MQ408" s="35"/>
      <c r="MR408" s="35"/>
      <c r="MS408" s="35"/>
      <c r="MT408" s="35"/>
      <c r="MU408" s="35"/>
      <c r="MV408" s="35"/>
      <c r="MW408" s="35"/>
      <c r="MX408" s="35"/>
      <c r="MY408" s="35"/>
      <c r="MZ408" s="35"/>
      <c r="NA408" s="35"/>
      <c r="NB408" s="35"/>
      <c r="NC408" s="35"/>
      <c r="ND408" s="35"/>
      <c r="NE408" s="35"/>
      <c r="NF408" s="35"/>
      <c r="NG408" s="35"/>
      <c r="NH408" s="35"/>
      <c r="NI408" s="35"/>
      <c r="NJ408" s="35"/>
      <c r="NK408" s="35"/>
      <c r="NL408" s="35"/>
      <c r="NM408" s="35"/>
      <c r="NN408" s="35"/>
      <c r="NO408" s="35"/>
      <c r="NP408" s="35"/>
      <c r="NQ408" s="35"/>
      <c r="NR408" s="35"/>
      <c r="NS408" s="35"/>
      <c r="NT408" s="35"/>
      <c r="NU408" s="35"/>
      <c r="NV408" s="35"/>
      <c r="NW408" s="35"/>
      <c r="NX408" s="35"/>
      <c r="NY408" s="35"/>
      <c r="NZ408" s="35"/>
      <c r="OA408" s="35"/>
      <c r="OB408" s="35"/>
      <c r="OC408" s="35"/>
      <c r="OD408" s="35"/>
      <c r="OE408" s="35"/>
      <c r="OF408" s="35"/>
      <c r="OG408" s="35"/>
      <c r="OH408" s="35"/>
      <c r="OI408" s="35"/>
      <c r="OJ408" s="35"/>
      <c r="OK408" s="35"/>
      <c r="OL408" s="35"/>
      <c r="OM408" s="35"/>
      <c r="ON408" s="35"/>
      <c r="OO408" s="35"/>
      <c r="OP408" s="35"/>
      <c r="OQ408" s="35"/>
      <c r="OR408" s="35"/>
      <c r="OS408" s="35"/>
      <c r="OT408" s="35"/>
      <c r="OU408" s="35"/>
      <c r="OV408" s="35"/>
      <c r="OW408" s="35"/>
      <c r="OX408" s="35"/>
      <c r="OY408" s="35"/>
      <c r="OZ408" s="35"/>
      <c r="PA408" s="35"/>
      <c r="PB408" s="35"/>
      <c r="PC408" s="35"/>
      <c r="PD408" s="35"/>
      <c r="PE408" s="35"/>
      <c r="PF408" s="35"/>
      <c r="PG408" s="35"/>
      <c r="PH408" s="35"/>
      <c r="PI408" s="35"/>
      <c r="PJ408" s="35"/>
      <c r="PK408" s="35"/>
      <c r="PL408" s="35"/>
      <c r="PM408" s="35"/>
      <c r="PN408" s="35"/>
      <c r="PO408" s="35"/>
      <c r="PP408" s="35"/>
      <c r="PQ408" s="35"/>
      <c r="PR408" s="35"/>
      <c r="PS408" s="35"/>
      <c r="PT408" s="35"/>
      <c r="PU408" s="35"/>
      <c r="PV408" s="35"/>
      <c r="PW408" s="35"/>
      <c r="PX408" s="35"/>
      <c r="PY408" s="35"/>
      <c r="PZ408" s="35"/>
      <c r="QA408" s="35"/>
      <c r="QB408" s="35"/>
      <c r="QC408" s="35"/>
      <c r="QD408" s="35"/>
      <c r="QE408" s="35"/>
      <c r="QF408" s="35"/>
      <c r="QG408" s="35"/>
      <c r="QH408" s="35"/>
      <c r="QI408" s="35"/>
      <c r="QJ408" s="35"/>
      <c r="QK408" s="35"/>
      <c r="QL408" s="35"/>
      <c r="QM408" s="35"/>
      <c r="QN408" s="35"/>
      <c r="QO408" s="35"/>
      <c r="QP408" s="35"/>
      <c r="QQ408" s="35"/>
      <c r="QR408" s="35"/>
      <c r="QS408" s="35"/>
      <c r="QT408" s="35"/>
      <c r="QU408" s="35"/>
      <c r="QV408" s="35"/>
      <c r="QW408" s="35"/>
      <c r="QX408" s="35"/>
      <c r="QY408" s="35"/>
      <c r="QZ408" s="35"/>
      <c r="RA408" s="35"/>
      <c r="RB408" s="35"/>
      <c r="RC408" s="35"/>
      <c r="RD408" s="35"/>
      <c r="RE408" s="35"/>
      <c r="RF408" s="35"/>
      <c r="RG408" s="35"/>
      <c r="RH408" s="35"/>
      <c r="RI408" s="35"/>
      <c r="RJ408" s="35"/>
      <c r="RK408" s="35"/>
      <c r="RL408" s="35"/>
      <c r="RM408" s="35"/>
      <c r="RN408" s="35"/>
      <c r="RO408" s="35"/>
      <c r="RP408" s="35"/>
      <c r="RQ408" s="35"/>
      <c r="RR408" s="35"/>
      <c r="RS408" s="35"/>
      <c r="RT408" s="35"/>
      <c r="RU408" s="35"/>
      <c r="RV408" s="35"/>
      <c r="RW408" s="35"/>
      <c r="RX408" s="35"/>
      <c r="RY408" s="35"/>
      <c r="RZ408" s="35"/>
      <c r="SA408" s="35"/>
      <c r="SB408" s="35"/>
      <c r="SC408" s="35"/>
      <c r="SD408" s="35"/>
      <c r="SE408" s="35"/>
      <c r="SF408" s="35"/>
      <c r="SG408" s="35"/>
      <c r="SH408" s="35"/>
      <c r="SI408" s="35"/>
      <c r="SJ408" s="35"/>
      <c r="SK408" s="35"/>
      <c r="SL408" s="35"/>
      <c r="SM408" s="35"/>
      <c r="SN408" s="35"/>
      <c r="SO408" s="35"/>
      <c r="SP408" s="35"/>
      <c r="SQ408" s="35"/>
      <c r="SR408" s="35"/>
      <c r="SS408" s="35"/>
      <c r="ST408" s="35"/>
      <c r="SU408" s="35"/>
      <c r="SV408" s="35"/>
      <c r="SW408" s="35"/>
      <c r="SX408" s="35"/>
      <c r="SY408" s="35"/>
      <c r="SZ408" s="35"/>
      <c r="TA408" s="35"/>
      <c r="TB408" s="35"/>
      <c r="TC408" s="35"/>
      <c r="TD408" s="35"/>
      <c r="TE408" s="35"/>
      <c r="TF408" s="35"/>
      <c r="TG408" s="35"/>
      <c r="TH408" s="35"/>
      <c r="TI408" s="35"/>
      <c r="TJ408" s="35"/>
      <c r="TK408" s="35"/>
      <c r="TL408" s="35"/>
      <c r="TM408" s="35"/>
      <c r="TN408" s="35"/>
      <c r="TO408" s="35"/>
      <c r="TP408" s="35"/>
      <c r="TQ408" s="35"/>
      <c r="TR408" s="35"/>
      <c r="TS408" s="35"/>
      <c r="TT408" s="35"/>
      <c r="TU408" s="35"/>
      <c r="TV408" s="35"/>
      <c r="TW408" s="35"/>
      <c r="TX408" s="35"/>
      <c r="TY408" s="35"/>
      <c r="TZ408" s="35"/>
      <c r="UA408" s="35"/>
      <c r="UB408" s="35"/>
      <c r="UC408" s="35"/>
      <c r="UD408" s="35"/>
      <c r="UE408" s="35"/>
      <c r="UF408" s="35"/>
      <c r="UG408" s="35"/>
      <c r="UH408" s="35"/>
      <c r="UI408" s="35"/>
      <c r="UJ408" s="35"/>
      <c r="UK408" s="35"/>
      <c r="UL408" s="35"/>
      <c r="UM408" s="35"/>
      <c r="UN408" s="35"/>
      <c r="UO408" s="35"/>
      <c r="UP408" s="35"/>
      <c r="UQ408" s="35"/>
      <c r="UR408" s="35"/>
      <c r="US408" s="35"/>
      <c r="UT408" s="35"/>
      <c r="UU408" s="35"/>
      <c r="UV408" s="35"/>
      <c r="UW408" s="35"/>
      <c r="UX408" s="35"/>
      <c r="UY408" s="35"/>
      <c r="UZ408" s="35"/>
      <c r="VA408" s="35"/>
      <c r="VB408" s="35"/>
      <c r="VC408" s="35"/>
      <c r="VD408" s="35"/>
      <c r="VE408" s="35"/>
      <c r="VF408" s="35"/>
      <c r="VG408" s="35"/>
      <c r="VH408" s="35"/>
      <c r="VI408" s="35"/>
      <c r="VJ408" s="35"/>
      <c r="VK408" s="35"/>
      <c r="VL408" s="35"/>
      <c r="VM408" s="35"/>
      <c r="VN408" s="35"/>
      <c r="VO408" s="35"/>
      <c r="VP408" s="35"/>
      <c r="VQ408" s="35"/>
      <c r="VR408" s="35"/>
      <c r="VS408" s="35"/>
      <c r="VT408" s="35"/>
      <c r="VU408" s="35"/>
      <c r="VV408" s="35"/>
      <c r="VW408" s="35"/>
      <c r="VX408" s="35"/>
      <c r="VY408" s="35"/>
      <c r="VZ408" s="35"/>
      <c r="WA408" s="35"/>
      <c r="WB408" s="35"/>
      <c r="WC408" s="35"/>
      <c r="WD408" s="35"/>
      <c r="WE408" s="35"/>
      <c r="WF408" s="35"/>
      <c r="WG408" s="35"/>
      <c r="WH408" s="35"/>
      <c r="WI408" s="35"/>
      <c r="WJ408" s="35"/>
      <c r="WK408" s="35"/>
      <c r="WL408" s="35"/>
      <c r="WM408" s="35"/>
      <c r="WN408" s="35"/>
      <c r="WO408" s="35"/>
      <c r="WP408" s="35"/>
      <c r="WQ408" s="35"/>
      <c r="WR408" s="35"/>
      <c r="WS408" s="35"/>
      <c r="WT408" s="35"/>
      <c r="WU408" s="35"/>
      <c r="WV408" s="35"/>
      <c r="WW408" s="35"/>
      <c r="WX408" s="35"/>
      <c r="WY408" s="35"/>
      <c r="WZ408" s="35"/>
      <c r="XA408" s="35"/>
      <c r="XB408" s="35"/>
      <c r="XC408" s="35"/>
      <c r="XD408" s="35"/>
      <c r="XE408" s="35"/>
      <c r="XF408" s="35"/>
      <c r="XG408" s="35"/>
      <c r="XH408" s="35"/>
      <c r="XI408" s="35"/>
      <c r="XJ408" s="35"/>
      <c r="XK408" s="35"/>
      <c r="XL408" s="35"/>
      <c r="XM408" s="35"/>
      <c r="XN408" s="35"/>
      <c r="XO408" s="35"/>
      <c r="XP408" s="35"/>
      <c r="XQ408" s="35"/>
      <c r="XR408" s="35"/>
      <c r="XS408" s="35"/>
      <c r="XT408" s="35"/>
      <c r="XU408" s="35"/>
      <c r="XV408" s="35"/>
      <c r="XW408" s="35"/>
      <c r="XX408" s="35"/>
      <c r="XY408" s="35"/>
      <c r="XZ408" s="35"/>
      <c r="YA408" s="35"/>
      <c r="YB408" s="35"/>
      <c r="YC408" s="35"/>
      <c r="YD408" s="35"/>
      <c r="YE408" s="35"/>
      <c r="YF408" s="35"/>
      <c r="YG408" s="35"/>
      <c r="YH408" s="35"/>
      <c r="YI408" s="35"/>
      <c r="YJ408" s="35"/>
      <c r="YK408" s="35"/>
      <c r="YL408" s="35"/>
      <c r="YM408" s="35"/>
      <c r="YN408" s="35"/>
      <c r="YO408" s="35"/>
      <c r="YP408" s="35"/>
      <c r="YQ408" s="35"/>
      <c r="YR408" s="35"/>
      <c r="YS408" s="35"/>
      <c r="YT408" s="35"/>
      <c r="YU408" s="35"/>
      <c r="YV408" s="35"/>
      <c r="YW408" s="35"/>
      <c r="YX408" s="35"/>
      <c r="YY408" s="35"/>
      <c r="YZ408" s="35"/>
      <c r="ZA408" s="35"/>
      <c r="ZB408" s="35"/>
      <c r="ZC408" s="35"/>
      <c r="ZD408" s="35"/>
      <c r="ZE408" s="35"/>
      <c r="ZF408" s="35"/>
      <c r="ZG408" s="35"/>
      <c r="ZH408" s="35"/>
      <c r="ZI408" s="35"/>
      <c r="ZJ408" s="35"/>
      <c r="ZK408" s="35"/>
      <c r="ZL408" s="35"/>
      <c r="ZM408" s="35"/>
      <c r="ZN408" s="35"/>
      <c r="ZO408" s="35"/>
      <c r="ZP408" s="35"/>
      <c r="ZQ408" s="35"/>
      <c r="ZR408" s="35"/>
      <c r="ZS408" s="35"/>
      <c r="ZT408" s="35"/>
      <c r="ZU408" s="35"/>
      <c r="ZV408" s="35"/>
      <c r="ZW408" s="35"/>
      <c r="ZX408" s="35"/>
      <c r="ZY408" s="35"/>
      <c r="ZZ408" s="35"/>
      <c r="AAA408" s="35"/>
      <c r="AAB408" s="35"/>
      <c r="AAC408" s="35"/>
      <c r="AAD408" s="35"/>
      <c r="AAE408" s="35"/>
      <c r="AAF408" s="35"/>
      <c r="AAG408" s="35"/>
      <c r="AAH408" s="35"/>
      <c r="AAI408" s="35"/>
      <c r="AAJ408" s="35"/>
      <c r="AAK408" s="35"/>
      <c r="AAL408" s="35"/>
      <c r="AAM408" s="35"/>
      <c r="AAN408" s="35"/>
      <c r="AAO408" s="35">
        <v>150</v>
      </c>
      <c r="AAP408" s="35"/>
      <c r="AAQ408" s="35"/>
      <c r="AAR408" s="35"/>
      <c r="AAS408" s="35"/>
      <c r="AAT408" s="35"/>
      <c r="AAU408" s="35"/>
      <c r="AAV408" s="35"/>
      <c r="AAW408" s="35"/>
      <c r="AAX408" s="35"/>
      <c r="AAY408" s="35"/>
      <c r="AAZ408" s="35"/>
      <c r="ABA408" s="35"/>
      <c r="ABB408" s="35"/>
      <c r="ABC408" s="35"/>
      <c r="ABD408" s="35"/>
      <c r="ABE408" s="35"/>
      <c r="ABF408" s="35"/>
      <c r="ABG408" s="35"/>
      <c r="ABH408" s="35"/>
      <c r="ABI408" s="35">
        <v>100</v>
      </c>
      <c r="ABJ408" s="35"/>
      <c r="ABK408" s="35"/>
      <c r="ABL408" s="35"/>
      <c r="ABM408" s="35"/>
      <c r="ABN408" s="35"/>
      <c r="ABO408" s="35"/>
      <c r="ABP408" s="35"/>
      <c r="ABQ408" s="35"/>
      <c r="ABR408" s="35"/>
      <c r="ABS408" s="35"/>
      <c r="ABT408" s="35"/>
      <c r="ABU408" s="35"/>
      <c r="ABV408" s="35"/>
      <c r="ABW408" s="35"/>
      <c r="ABX408" s="35"/>
      <c r="ABY408" s="35"/>
      <c r="ABZ408" s="35"/>
      <c r="ACA408" s="35"/>
      <c r="ACB408" s="35"/>
      <c r="ACC408" s="35"/>
      <c r="ACD408" s="35"/>
      <c r="ACE408" s="35"/>
      <c r="ACF408" s="35"/>
      <c r="ACG408" s="35"/>
      <c r="ACH408" s="35"/>
      <c r="ACI408" s="35"/>
      <c r="ACJ408" s="35"/>
      <c r="ACK408" s="35"/>
      <c r="ACL408" s="35"/>
      <c r="ACM408" s="35"/>
      <c r="ACN408" s="35"/>
      <c r="ACO408" s="35"/>
      <c r="ACP408" s="35"/>
      <c r="ACQ408" s="35">
        <v>100</v>
      </c>
      <c r="ACR408" s="35"/>
      <c r="ACS408" s="35"/>
      <c r="ACT408" s="35"/>
      <c r="ACU408" s="35"/>
      <c r="ACV408" s="35"/>
      <c r="ACW408" s="35"/>
      <c r="ACX408" s="35"/>
      <c r="ACY408" s="35"/>
      <c r="ACZ408" s="35"/>
      <c r="ADA408" s="35"/>
      <c r="ADB408" s="35"/>
      <c r="ADC408" s="35"/>
      <c r="ADD408" s="35"/>
      <c r="ADE408" s="35"/>
      <c r="ADF408" s="35"/>
      <c r="ADG408" s="35"/>
      <c r="ADH408" s="35"/>
      <c r="ADI408" s="35"/>
      <c r="ADJ408" s="35"/>
      <c r="ADK408" s="35"/>
      <c r="ADL408" s="35"/>
      <c r="ADM408" s="35"/>
      <c r="ADN408" s="35"/>
      <c r="ADO408" s="35"/>
      <c r="ADP408" s="35"/>
      <c r="ADQ408" s="35"/>
      <c r="ADR408" s="35"/>
      <c r="ADS408" s="35"/>
      <c r="ADT408" s="35"/>
      <c r="ADU408" s="35"/>
      <c r="ADV408" s="35"/>
      <c r="ADW408" s="35"/>
      <c r="ADX408" s="35"/>
      <c r="ADY408" s="26">
        <f t="shared" si="17"/>
        <v>0</v>
      </c>
      <c r="ADZ408" s="5"/>
    </row>
    <row r="409" spans="1:829" s="33" customFormat="1" ht="12.75" customHeight="1" x14ac:dyDescent="0.2">
      <c r="A409" s="51" t="s">
        <v>201</v>
      </c>
      <c r="B409" s="65">
        <f t="shared" si="16"/>
        <v>60</v>
      </c>
      <c r="C409" s="57">
        <v>10</v>
      </c>
      <c r="D409" s="59">
        <v>44824</v>
      </c>
      <c r="E409" s="67">
        <v>32.11</v>
      </c>
      <c r="F409" s="67">
        <f t="shared" si="18"/>
        <v>1926.6</v>
      </c>
      <c r="G409" s="6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  <c r="BB409" s="35"/>
      <c r="BC409" s="35"/>
      <c r="BD409" s="35"/>
      <c r="BE409" s="15"/>
      <c r="BF409" s="15"/>
      <c r="BG409" s="136"/>
      <c r="BH409" s="35"/>
      <c r="BI409" s="35"/>
      <c r="BJ409" s="35"/>
      <c r="BK409" s="35"/>
      <c r="BL409" s="35"/>
      <c r="BM409" s="35"/>
      <c r="BN409" s="35"/>
      <c r="BO409" s="35"/>
      <c r="BP409" s="35"/>
      <c r="BQ409" s="35"/>
      <c r="BR409" s="35"/>
      <c r="BS409" s="35"/>
      <c r="BT409" s="35"/>
      <c r="BU409" s="35"/>
      <c r="BV409" s="35"/>
      <c r="BW409" s="35"/>
      <c r="BX409" s="35"/>
      <c r="BY409" s="35"/>
      <c r="BZ409" s="35"/>
      <c r="CA409" s="35"/>
      <c r="CB409" s="35"/>
      <c r="CC409" s="35"/>
      <c r="CD409" s="35"/>
      <c r="CE409" s="35"/>
      <c r="CF409" s="35"/>
      <c r="CG409" s="35"/>
      <c r="CH409" s="35"/>
      <c r="CI409" s="35"/>
      <c r="CJ409" s="35"/>
      <c r="CK409" s="35"/>
      <c r="CL409" s="35"/>
      <c r="CM409" s="35"/>
      <c r="CN409" s="35"/>
      <c r="CO409" s="35"/>
      <c r="CP409" s="35"/>
      <c r="CQ409" s="35"/>
      <c r="CR409" s="35"/>
      <c r="CS409" s="35"/>
      <c r="CT409" s="35"/>
      <c r="CU409" s="35"/>
      <c r="CV409" s="35"/>
      <c r="CW409" s="35"/>
      <c r="CX409" s="35"/>
      <c r="CY409" s="35"/>
      <c r="CZ409" s="35"/>
      <c r="DA409" s="35"/>
      <c r="DB409" s="35"/>
      <c r="DC409" s="35"/>
      <c r="DD409" s="35"/>
      <c r="DE409" s="35"/>
      <c r="DF409" s="35"/>
      <c r="DG409" s="35"/>
      <c r="DH409" s="35"/>
      <c r="DI409" s="35"/>
      <c r="DJ409" s="35"/>
      <c r="DK409" s="35"/>
      <c r="DL409" s="35"/>
      <c r="DM409" s="35"/>
      <c r="DN409" s="35"/>
      <c r="DO409" s="35"/>
      <c r="DP409" s="35"/>
      <c r="DQ409" s="35"/>
      <c r="DR409" s="35"/>
      <c r="DS409" s="35"/>
      <c r="DT409" s="35"/>
      <c r="DU409" s="35"/>
      <c r="DV409" s="35"/>
      <c r="DW409" s="35"/>
      <c r="DX409" s="35"/>
      <c r="DY409" s="35"/>
      <c r="DZ409" s="35"/>
      <c r="EA409" s="35"/>
      <c r="EB409" s="35"/>
      <c r="EC409" s="35"/>
      <c r="ED409" s="35"/>
      <c r="EE409" s="35"/>
      <c r="EF409" s="35"/>
      <c r="EG409" s="35"/>
      <c r="EH409" s="35"/>
      <c r="EI409" s="35"/>
      <c r="EJ409" s="35"/>
      <c r="EK409" s="35"/>
      <c r="EL409" s="35"/>
      <c r="EM409" s="35"/>
      <c r="EN409" s="35"/>
      <c r="EO409" s="35"/>
      <c r="EP409" s="35"/>
      <c r="EQ409" s="35"/>
      <c r="ER409" s="35"/>
      <c r="ES409" s="35"/>
      <c r="ET409" s="35"/>
      <c r="EU409" s="35"/>
      <c r="EV409" s="35"/>
      <c r="EW409" s="35"/>
      <c r="EX409" s="35"/>
      <c r="EY409" s="35"/>
      <c r="EZ409" s="35"/>
      <c r="FA409" s="35"/>
      <c r="FB409" s="35"/>
      <c r="FC409" s="35"/>
      <c r="FD409" s="35"/>
      <c r="FE409" s="35"/>
      <c r="FF409" s="35"/>
      <c r="FG409" s="35">
        <v>60</v>
      </c>
      <c r="FH409" s="35"/>
      <c r="FI409" s="35"/>
      <c r="FJ409" s="35"/>
      <c r="FK409" s="35"/>
      <c r="FL409" s="35"/>
      <c r="FM409" s="35"/>
      <c r="FN409" s="35"/>
      <c r="FO409" s="35"/>
      <c r="FP409" s="35"/>
      <c r="FQ409" s="35"/>
      <c r="FR409" s="35"/>
      <c r="FS409" s="35"/>
      <c r="FT409" s="35"/>
      <c r="FU409" s="35"/>
      <c r="FV409" s="35"/>
      <c r="FW409" s="35"/>
      <c r="FX409" s="35"/>
      <c r="FY409" s="35"/>
      <c r="FZ409" s="35"/>
      <c r="GA409" s="35"/>
      <c r="GB409" s="35"/>
      <c r="GC409" s="35"/>
      <c r="GD409" s="35"/>
      <c r="GE409" s="35"/>
      <c r="GF409" s="35"/>
      <c r="GG409" s="35"/>
      <c r="GH409" s="35"/>
      <c r="GI409" s="35"/>
      <c r="GJ409" s="35"/>
      <c r="GK409" s="35"/>
      <c r="GL409" s="35"/>
      <c r="GM409" s="35"/>
      <c r="GN409" s="35"/>
      <c r="GO409" s="35"/>
      <c r="GP409" s="35"/>
      <c r="GQ409" s="35"/>
      <c r="GR409" s="35"/>
      <c r="GS409" s="35"/>
      <c r="GT409" s="35"/>
      <c r="GU409" s="35"/>
      <c r="GV409" s="35"/>
      <c r="GW409" s="35"/>
      <c r="GX409" s="35"/>
      <c r="GY409" s="35"/>
      <c r="GZ409" s="35"/>
      <c r="HA409" s="35"/>
      <c r="HB409" s="35"/>
      <c r="HC409" s="35"/>
      <c r="HD409" s="35"/>
      <c r="HE409" s="35"/>
      <c r="HF409" s="35"/>
      <c r="HG409" s="35"/>
      <c r="HH409" s="35"/>
      <c r="HI409" s="35"/>
      <c r="HJ409" s="35"/>
      <c r="HK409" s="35"/>
      <c r="HL409" s="35"/>
      <c r="HM409" s="35"/>
      <c r="HN409" s="35"/>
      <c r="HO409" s="35"/>
      <c r="HP409" s="35"/>
      <c r="HQ409" s="35"/>
      <c r="HR409" s="35"/>
      <c r="HS409" s="35"/>
      <c r="HT409" s="35"/>
      <c r="HU409" s="35"/>
      <c r="HV409" s="35"/>
      <c r="HW409" s="35"/>
      <c r="HX409" s="35"/>
      <c r="HY409" s="35"/>
      <c r="HZ409" s="35"/>
      <c r="IA409" s="35"/>
      <c r="IB409" s="35"/>
      <c r="IC409" s="35"/>
      <c r="ID409" s="35"/>
      <c r="IE409" s="35"/>
      <c r="IF409" s="35"/>
      <c r="IG409" s="35"/>
      <c r="IH409" s="35"/>
      <c r="II409" s="35"/>
      <c r="IJ409" s="35"/>
      <c r="IK409" s="35"/>
      <c r="IL409" s="35"/>
      <c r="IM409" s="35"/>
      <c r="IN409" s="35"/>
      <c r="IO409" s="35"/>
      <c r="IP409" s="35"/>
      <c r="IQ409" s="35"/>
      <c r="IR409" s="35"/>
      <c r="IS409" s="35"/>
      <c r="IT409" s="35"/>
      <c r="IU409" s="35"/>
      <c r="IV409" s="35"/>
      <c r="IW409" s="35"/>
      <c r="IX409" s="35"/>
      <c r="IY409" s="35"/>
      <c r="IZ409" s="35"/>
      <c r="JA409" s="35"/>
      <c r="JB409" s="35"/>
      <c r="JC409" s="35"/>
      <c r="JD409" s="35"/>
      <c r="JE409" s="35"/>
      <c r="JF409" s="35"/>
      <c r="JG409" s="35"/>
      <c r="JH409" s="35"/>
      <c r="JI409" s="35"/>
      <c r="JJ409" s="35"/>
      <c r="JK409" s="35"/>
      <c r="JL409" s="35"/>
      <c r="JM409" s="35"/>
      <c r="JN409" s="35"/>
      <c r="JO409" s="35"/>
      <c r="JP409" s="35"/>
      <c r="JQ409" s="35"/>
      <c r="JR409" s="35"/>
      <c r="JS409" s="35"/>
      <c r="JT409" s="35"/>
      <c r="JU409" s="35"/>
      <c r="JV409" s="35"/>
      <c r="JW409" s="35"/>
      <c r="JX409" s="35"/>
      <c r="JY409" s="35"/>
      <c r="JZ409" s="35"/>
      <c r="KA409" s="35"/>
      <c r="KB409" s="35"/>
      <c r="KC409" s="35"/>
      <c r="KD409" s="35"/>
      <c r="KE409" s="35"/>
      <c r="KF409" s="35"/>
      <c r="KG409" s="35"/>
      <c r="KH409" s="35"/>
      <c r="KI409" s="35"/>
      <c r="KJ409" s="35"/>
      <c r="KK409" s="35"/>
      <c r="KL409" s="35"/>
      <c r="KM409" s="35"/>
      <c r="KN409" s="35"/>
      <c r="KO409" s="35"/>
      <c r="KP409" s="35"/>
      <c r="KQ409" s="35"/>
      <c r="KR409" s="35"/>
      <c r="KS409" s="35"/>
      <c r="KT409" s="35"/>
      <c r="KU409" s="35"/>
      <c r="KV409" s="35"/>
      <c r="KW409" s="35"/>
      <c r="KX409" s="35"/>
      <c r="KY409" s="35"/>
      <c r="KZ409" s="35"/>
      <c r="LA409" s="35"/>
      <c r="LB409" s="35"/>
      <c r="LC409" s="35"/>
      <c r="LD409" s="35"/>
      <c r="LE409" s="35"/>
      <c r="LF409" s="35"/>
      <c r="LG409" s="35"/>
      <c r="LH409" s="35"/>
      <c r="LI409" s="35"/>
      <c r="LJ409" s="35"/>
      <c r="LK409" s="35"/>
      <c r="LL409" s="35"/>
      <c r="LM409" s="35"/>
      <c r="LN409" s="35"/>
      <c r="LO409" s="35"/>
      <c r="LP409" s="35"/>
      <c r="LQ409" s="35"/>
      <c r="LR409" s="35"/>
      <c r="LS409" s="35"/>
      <c r="LT409" s="35"/>
      <c r="LU409" s="35"/>
      <c r="LV409" s="35"/>
      <c r="LW409" s="35"/>
      <c r="LX409" s="35"/>
      <c r="LY409" s="35"/>
      <c r="LZ409" s="35"/>
      <c r="MA409" s="35"/>
      <c r="MB409" s="35"/>
      <c r="MC409" s="35"/>
      <c r="MD409" s="35"/>
      <c r="ME409" s="35"/>
      <c r="MF409" s="35"/>
      <c r="MG409" s="35"/>
      <c r="MH409" s="35"/>
      <c r="MI409" s="35"/>
      <c r="MJ409" s="35"/>
      <c r="MK409" s="35"/>
      <c r="ML409" s="35"/>
      <c r="MM409" s="35"/>
      <c r="MN409" s="35"/>
      <c r="MO409" s="35"/>
      <c r="MP409" s="35"/>
      <c r="MQ409" s="35"/>
      <c r="MR409" s="35"/>
      <c r="MS409" s="35"/>
      <c r="MT409" s="35"/>
      <c r="MU409" s="35"/>
      <c r="MV409" s="35"/>
      <c r="MW409" s="35"/>
      <c r="MX409" s="35"/>
      <c r="MY409" s="35"/>
      <c r="MZ409" s="35"/>
      <c r="NA409" s="35"/>
      <c r="NB409" s="35"/>
      <c r="NC409" s="35"/>
      <c r="ND409" s="35"/>
      <c r="NE409" s="35"/>
      <c r="NF409" s="35"/>
      <c r="NG409" s="35"/>
      <c r="NH409" s="35"/>
      <c r="NI409" s="35"/>
      <c r="NJ409" s="35"/>
      <c r="NK409" s="35"/>
      <c r="NL409" s="35"/>
      <c r="NM409" s="35"/>
      <c r="NN409" s="35"/>
      <c r="NO409" s="35"/>
      <c r="NP409" s="35"/>
      <c r="NQ409" s="35"/>
      <c r="NR409" s="35"/>
      <c r="NS409" s="35"/>
      <c r="NT409" s="35"/>
      <c r="NU409" s="35"/>
      <c r="NV409" s="35"/>
      <c r="NW409" s="35"/>
      <c r="NX409" s="35"/>
      <c r="NY409" s="35"/>
      <c r="NZ409" s="35"/>
      <c r="OA409" s="35"/>
      <c r="OB409" s="35"/>
      <c r="OC409" s="35"/>
      <c r="OD409" s="35"/>
      <c r="OE409" s="35"/>
      <c r="OF409" s="35"/>
      <c r="OG409" s="35"/>
      <c r="OH409" s="35"/>
      <c r="OI409" s="35"/>
      <c r="OJ409" s="35"/>
      <c r="OK409" s="35"/>
      <c r="OL409" s="35"/>
      <c r="OM409" s="35"/>
      <c r="ON409" s="35"/>
      <c r="OO409" s="35"/>
      <c r="OP409" s="35"/>
      <c r="OQ409" s="35"/>
      <c r="OR409" s="35"/>
      <c r="OS409" s="35"/>
      <c r="OT409" s="35"/>
      <c r="OU409" s="35"/>
      <c r="OV409" s="35"/>
      <c r="OW409" s="35"/>
      <c r="OX409" s="35"/>
      <c r="OY409" s="35"/>
      <c r="OZ409" s="35"/>
      <c r="PA409" s="35"/>
      <c r="PB409" s="35"/>
      <c r="PC409" s="35"/>
      <c r="PD409" s="35"/>
      <c r="PE409" s="35"/>
      <c r="PF409" s="35"/>
      <c r="PG409" s="35"/>
      <c r="PH409" s="35"/>
      <c r="PI409" s="35"/>
      <c r="PJ409" s="35"/>
      <c r="PK409" s="35"/>
      <c r="PL409" s="35"/>
      <c r="PM409" s="35"/>
      <c r="PN409" s="35"/>
      <c r="PO409" s="35"/>
      <c r="PP409" s="35"/>
      <c r="PQ409" s="35"/>
      <c r="PR409" s="35"/>
      <c r="PS409" s="35"/>
      <c r="PT409" s="35"/>
      <c r="PU409" s="35"/>
      <c r="PV409" s="35"/>
      <c r="PW409" s="35"/>
      <c r="PX409" s="35"/>
      <c r="PY409" s="35"/>
      <c r="PZ409" s="35"/>
      <c r="QA409" s="35"/>
      <c r="QB409" s="35"/>
      <c r="QC409" s="35"/>
      <c r="QD409" s="35"/>
      <c r="QE409" s="35"/>
      <c r="QF409" s="35"/>
      <c r="QG409" s="35"/>
      <c r="QH409" s="35"/>
      <c r="QI409" s="35"/>
      <c r="QJ409" s="35"/>
      <c r="QK409" s="35"/>
      <c r="QL409" s="35"/>
      <c r="QM409" s="35"/>
      <c r="QN409" s="35"/>
      <c r="QO409" s="35"/>
      <c r="QP409" s="35"/>
      <c r="QQ409" s="35"/>
      <c r="QR409" s="35"/>
      <c r="QS409" s="35"/>
      <c r="QT409" s="35"/>
      <c r="QU409" s="35"/>
      <c r="QV409" s="35"/>
      <c r="QW409" s="35"/>
      <c r="QX409" s="35"/>
      <c r="QY409" s="35"/>
      <c r="QZ409" s="35"/>
      <c r="RA409" s="35"/>
      <c r="RB409" s="35"/>
      <c r="RC409" s="35"/>
      <c r="RD409" s="35"/>
      <c r="RE409" s="35"/>
      <c r="RF409" s="35"/>
      <c r="RG409" s="35"/>
      <c r="RH409" s="35"/>
      <c r="RI409" s="35"/>
      <c r="RJ409" s="35"/>
      <c r="RK409" s="35"/>
      <c r="RL409" s="35"/>
      <c r="RM409" s="35"/>
      <c r="RN409" s="35"/>
      <c r="RO409" s="35"/>
      <c r="RP409" s="35"/>
      <c r="RQ409" s="35"/>
      <c r="RR409" s="35"/>
      <c r="RS409" s="35"/>
      <c r="RT409" s="35"/>
      <c r="RU409" s="35"/>
      <c r="RV409" s="35"/>
      <c r="RW409" s="35"/>
      <c r="RX409" s="35"/>
      <c r="RY409" s="35"/>
      <c r="RZ409" s="35"/>
      <c r="SA409" s="35"/>
      <c r="SB409" s="35"/>
      <c r="SC409" s="35"/>
      <c r="SD409" s="35"/>
      <c r="SE409" s="35"/>
      <c r="SF409" s="35"/>
      <c r="SG409" s="35"/>
      <c r="SH409" s="35"/>
      <c r="SI409" s="35"/>
      <c r="SJ409" s="35"/>
      <c r="SK409" s="35"/>
      <c r="SL409" s="35"/>
      <c r="SM409" s="35"/>
      <c r="SN409" s="35"/>
      <c r="SO409" s="35"/>
      <c r="SP409" s="35"/>
      <c r="SQ409" s="35"/>
      <c r="SR409" s="35"/>
      <c r="SS409" s="35"/>
      <c r="ST409" s="35"/>
      <c r="SU409" s="35"/>
      <c r="SV409" s="35"/>
      <c r="SW409" s="35"/>
      <c r="SX409" s="35"/>
      <c r="SY409" s="35"/>
      <c r="SZ409" s="35"/>
      <c r="TA409" s="35"/>
      <c r="TB409" s="35"/>
      <c r="TC409" s="35"/>
      <c r="TD409" s="35"/>
      <c r="TE409" s="35"/>
      <c r="TF409" s="35"/>
      <c r="TG409" s="35"/>
      <c r="TH409" s="35"/>
      <c r="TI409" s="35"/>
      <c r="TJ409" s="35"/>
      <c r="TK409" s="35"/>
      <c r="TL409" s="35"/>
      <c r="TM409" s="35"/>
      <c r="TN409" s="35"/>
      <c r="TO409" s="35"/>
      <c r="TP409" s="35"/>
      <c r="TQ409" s="35"/>
      <c r="TR409" s="35"/>
      <c r="TS409" s="35"/>
      <c r="TT409" s="35"/>
      <c r="TU409" s="35"/>
      <c r="TV409" s="35"/>
      <c r="TW409" s="35"/>
      <c r="TX409" s="35"/>
      <c r="TY409" s="35"/>
      <c r="TZ409" s="35"/>
      <c r="UA409" s="35"/>
      <c r="UB409" s="35"/>
      <c r="UC409" s="35"/>
      <c r="UD409" s="35"/>
      <c r="UE409" s="35"/>
      <c r="UF409" s="35"/>
      <c r="UG409" s="35"/>
      <c r="UH409" s="35"/>
      <c r="UI409" s="35"/>
      <c r="UJ409" s="35"/>
      <c r="UK409" s="35"/>
      <c r="UL409" s="35"/>
      <c r="UM409" s="35"/>
      <c r="UN409" s="35"/>
      <c r="UO409" s="35"/>
      <c r="UP409" s="35"/>
      <c r="UQ409" s="35"/>
      <c r="UR409" s="35"/>
      <c r="US409" s="35"/>
      <c r="UT409" s="35"/>
      <c r="UU409" s="35"/>
      <c r="UV409" s="35"/>
      <c r="UW409" s="35"/>
      <c r="UX409" s="35"/>
      <c r="UY409" s="35"/>
      <c r="UZ409" s="35"/>
      <c r="VA409" s="35"/>
      <c r="VB409" s="35"/>
      <c r="VC409" s="35"/>
      <c r="VD409" s="35"/>
      <c r="VE409" s="35"/>
      <c r="VF409" s="35"/>
      <c r="VG409" s="35"/>
      <c r="VH409" s="35"/>
      <c r="VI409" s="35"/>
      <c r="VJ409" s="35"/>
      <c r="VK409" s="35"/>
      <c r="VL409" s="35"/>
      <c r="VM409" s="35"/>
      <c r="VN409" s="35"/>
      <c r="VO409" s="35"/>
      <c r="VP409" s="35"/>
      <c r="VQ409" s="35"/>
      <c r="VR409" s="35"/>
      <c r="VS409" s="35"/>
      <c r="VT409" s="35"/>
      <c r="VU409" s="35"/>
      <c r="VV409" s="35"/>
      <c r="VW409" s="35"/>
      <c r="VX409" s="35"/>
      <c r="VY409" s="35"/>
      <c r="VZ409" s="35"/>
      <c r="WA409" s="35"/>
      <c r="WB409" s="35"/>
      <c r="WC409" s="35"/>
      <c r="WD409" s="35"/>
      <c r="WE409" s="35"/>
      <c r="WF409" s="35"/>
      <c r="WG409" s="35"/>
      <c r="WH409" s="35"/>
      <c r="WI409" s="35"/>
      <c r="WJ409" s="35"/>
      <c r="WK409" s="35"/>
      <c r="WL409" s="35"/>
      <c r="WM409" s="35"/>
      <c r="WN409" s="35"/>
      <c r="WO409" s="35"/>
      <c r="WP409" s="35"/>
      <c r="WQ409" s="35"/>
      <c r="WR409" s="35"/>
      <c r="WS409" s="35"/>
      <c r="WT409" s="35"/>
      <c r="WU409" s="35"/>
      <c r="WV409" s="35"/>
      <c r="WW409" s="35"/>
      <c r="WX409" s="35"/>
      <c r="WY409" s="35"/>
      <c r="WZ409" s="35"/>
      <c r="XA409" s="35"/>
      <c r="XB409" s="35"/>
      <c r="XC409" s="35"/>
      <c r="XD409" s="35"/>
      <c r="XE409" s="35"/>
      <c r="XF409" s="35"/>
      <c r="XG409" s="35"/>
      <c r="XH409" s="35"/>
      <c r="XI409" s="35"/>
      <c r="XJ409" s="35"/>
      <c r="XK409" s="35"/>
      <c r="XL409" s="35"/>
      <c r="XM409" s="35"/>
      <c r="XN409" s="35"/>
      <c r="XO409" s="35"/>
      <c r="XP409" s="35"/>
      <c r="XQ409" s="35"/>
      <c r="XR409" s="35"/>
      <c r="XS409" s="35"/>
      <c r="XT409" s="35"/>
      <c r="XU409" s="35"/>
      <c r="XV409" s="35"/>
      <c r="XW409" s="35"/>
      <c r="XX409" s="35"/>
      <c r="XY409" s="35"/>
      <c r="XZ409" s="35"/>
      <c r="YA409" s="35"/>
      <c r="YB409" s="35"/>
      <c r="YC409" s="35"/>
      <c r="YD409" s="35"/>
      <c r="YE409" s="35"/>
      <c r="YF409" s="35"/>
      <c r="YG409" s="35"/>
      <c r="YH409" s="35"/>
      <c r="YI409" s="35"/>
      <c r="YJ409" s="35"/>
      <c r="YK409" s="35"/>
      <c r="YL409" s="35"/>
      <c r="YM409" s="35"/>
      <c r="YN409" s="35"/>
      <c r="YO409" s="35"/>
      <c r="YP409" s="35"/>
      <c r="YQ409" s="35"/>
      <c r="YR409" s="35"/>
      <c r="YS409" s="35"/>
      <c r="YT409" s="35"/>
      <c r="YU409" s="35"/>
      <c r="YV409" s="35"/>
      <c r="YW409" s="35"/>
      <c r="YX409" s="35"/>
      <c r="YY409" s="35"/>
      <c r="YZ409" s="35"/>
      <c r="ZA409" s="35"/>
      <c r="ZB409" s="35"/>
      <c r="ZC409" s="35"/>
      <c r="ZD409" s="35"/>
      <c r="ZE409" s="35"/>
      <c r="ZF409" s="35"/>
      <c r="ZG409" s="35"/>
      <c r="ZH409" s="35"/>
      <c r="ZI409" s="35"/>
      <c r="ZJ409" s="35"/>
      <c r="ZK409" s="35"/>
      <c r="ZL409" s="35"/>
      <c r="ZM409" s="35"/>
      <c r="ZN409" s="35"/>
      <c r="ZO409" s="35"/>
      <c r="ZP409" s="35"/>
      <c r="ZQ409" s="35"/>
      <c r="ZR409" s="35"/>
      <c r="ZS409" s="35"/>
      <c r="ZT409" s="35"/>
      <c r="ZU409" s="35"/>
      <c r="ZV409" s="35"/>
      <c r="ZW409" s="35"/>
      <c r="ZX409" s="35"/>
      <c r="ZY409" s="35"/>
      <c r="ZZ409" s="35"/>
      <c r="AAA409" s="35"/>
      <c r="AAB409" s="35"/>
      <c r="AAC409" s="35"/>
      <c r="AAD409" s="35"/>
      <c r="AAE409" s="35"/>
      <c r="AAF409" s="35"/>
      <c r="AAG409" s="35"/>
      <c r="AAH409" s="35"/>
      <c r="AAI409" s="35"/>
      <c r="AAJ409" s="35"/>
      <c r="AAK409" s="35"/>
      <c r="AAL409" s="35"/>
      <c r="AAM409" s="35"/>
      <c r="AAN409" s="35"/>
      <c r="AAO409" s="35"/>
      <c r="AAP409" s="35"/>
      <c r="AAQ409" s="35"/>
      <c r="AAR409" s="35"/>
      <c r="AAS409" s="35"/>
      <c r="AAT409" s="35"/>
      <c r="AAU409" s="35"/>
      <c r="AAV409" s="35"/>
      <c r="AAW409" s="35"/>
      <c r="AAX409" s="35"/>
      <c r="AAY409" s="35"/>
      <c r="AAZ409" s="35"/>
      <c r="ABA409" s="35"/>
      <c r="ABB409" s="35"/>
      <c r="ABC409" s="35"/>
      <c r="ABD409" s="35"/>
      <c r="ABE409" s="35"/>
      <c r="ABF409" s="35"/>
      <c r="ABG409" s="35"/>
      <c r="ABH409" s="35"/>
      <c r="ABI409" s="35"/>
      <c r="ABJ409" s="35"/>
      <c r="ABK409" s="35"/>
      <c r="ABL409" s="35"/>
      <c r="ABM409" s="35"/>
      <c r="ABN409" s="35"/>
      <c r="ABO409" s="35"/>
      <c r="ABP409" s="35"/>
      <c r="ABQ409" s="35"/>
      <c r="ABR409" s="35"/>
      <c r="ABS409" s="35"/>
      <c r="ABT409" s="35"/>
      <c r="ABU409" s="35"/>
      <c r="ABV409" s="35"/>
      <c r="ABW409" s="35"/>
      <c r="ABX409" s="35"/>
      <c r="ABY409" s="35"/>
      <c r="ABZ409" s="35"/>
      <c r="ACA409" s="35"/>
      <c r="ACB409" s="35"/>
      <c r="ACC409" s="35"/>
      <c r="ACD409" s="35"/>
      <c r="ACE409" s="35"/>
      <c r="ACF409" s="35"/>
      <c r="ACG409" s="35"/>
      <c r="ACH409" s="35"/>
      <c r="ACI409" s="35"/>
      <c r="ACJ409" s="35"/>
      <c r="ACK409" s="35"/>
      <c r="ACL409" s="35"/>
      <c r="ACM409" s="35"/>
      <c r="ACN409" s="35"/>
      <c r="ACO409" s="35"/>
      <c r="ACP409" s="35"/>
      <c r="ACQ409" s="35"/>
      <c r="ACR409" s="35"/>
      <c r="ACS409" s="35"/>
      <c r="ACT409" s="35"/>
      <c r="ACU409" s="35"/>
      <c r="ACV409" s="35"/>
      <c r="ACW409" s="35"/>
      <c r="ACX409" s="35"/>
      <c r="ACY409" s="35"/>
      <c r="ACZ409" s="35"/>
      <c r="ADA409" s="35"/>
      <c r="ADB409" s="35">
        <v>60</v>
      </c>
      <c r="ADC409" s="35"/>
      <c r="ADD409" s="35"/>
      <c r="ADE409" s="35"/>
      <c r="ADF409" s="35"/>
      <c r="ADG409" s="35"/>
      <c r="ADH409" s="35"/>
      <c r="ADI409" s="35"/>
      <c r="ADJ409" s="35"/>
      <c r="ADK409" s="35"/>
      <c r="ADL409" s="35"/>
      <c r="ADM409" s="35"/>
      <c r="ADN409" s="35"/>
      <c r="ADO409" s="35"/>
      <c r="ADP409" s="35"/>
      <c r="ADQ409" s="35"/>
      <c r="ADR409" s="35"/>
      <c r="ADS409" s="35"/>
      <c r="ADT409" s="35"/>
      <c r="ADU409" s="35"/>
      <c r="ADV409" s="35"/>
      <c r="ADW409" s="35"/>
      <c r="ADX409" s="35"/>
      <c r="ADY409" s="26">
        <f t="shared" si="17"/>
        <v>0</v>
      </c>
      <c r="ADZ409" s="5"/>
    </row>
    <row r="410" spans="1:829" ht="12.75" customHeight="1" x14ac:dyDescent="0.2">
      <c r="A410" s="38" t="s">
        <v>112</v>
      </c>
      <c r="B410" s="65">
        <f t="shared" si="16"/>
        <v>10</v>
      </c>
      <c r="C410" s="57">
        <v>10</v>
      </c>
      <c r="D410" s="60">
        <v>44809</v>
      </c>
      <c r="E410" s="67">
        <v>39.35</v>
      </c>
      <c r="F410" s="67">
        <f t="shared" si="18"/>
        <v>393.5</v>
      </c>
      <c r="G410" s="6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>
        <v>10</v>
      </c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  <c r="BB410" s="35"/>
      <c r="BC410" s="35"/>
      <c r="BD410" s="35"/>
      <c r="BE410" s="15"/>
      <c r="BF410" s="15"/>
      <c r="BG410" s="136"/>
      <c r="BH410" s="35"/>
      <c r="BI410" s="35"/>
      <c r="BJ410" s="35"/>
      <c r="BK410" s="35"/>
      <c r="BL410" s="35"/>
      <c r="BM410" s="35"/>
      <c r="BN410" s="35"/>
      <c r="BO410" s="35"/>
      <c r="BP410" s="35"/>
      <c r="BQ410" s="35"/>
      <c r="BR410" s="35"/>
      <c r="BS410" s="35"/>
      <c r="BT410" s="35"/>
      <c r="BU410" s="35"/>
      <c r="BV410" s="35"/>
      <c r="BW410" s="35"/>
      <c r="BX410" s="35"/>
      <c r="BY410" s="35"/>
      <c r="BZ410" s="35"/>
      <c r="CA410" s="35"/>
      <c r="CB410" s="35"/>
      <c r="CC410" s="35"/>
      <c r="CD410" s="35"/>
      <c r="CE410" s="35"/>
      <c r="CF410" s="35"/>
      <c r="CG410" s="35"/>
      <c r="CH410" s="35"/>
      <c r="CI410" s="35"/>
      <c r="CJ410" s="35"/>
      <c r="CK410" s="35"/>
      <c r="CL410" s="35"/>
      <c r="CM410" s="35"/>
      <c r="CN410" s="35">
        <v>10</v>
      </c>
      <c r="CO410" s="35"/>
      <c r="CP410" s="35"/>
      <c r="CQ410" s="35"/>
      <c r="CR410" s="35"/>
      <c r="CS410" s="35"/>
      <c r="CT410" s="35"/>
      <c r="CU410" s="35"/>
      <c r="CV410" s="35"/>
      <c r="CW410" s="35"/>
      <c r="CX410" s="35"/>
      <c r="CY410" s="35"/>
      <c r="CZ410" s="35"/>
      <c r="DA410" s="35"/>
      <c r="DB410" s="35"/>
      <c r="DC410" s="35"/>
      <c r="DD410" s="35"/>
      <c r="DE410" s="35"/>
      <c r="DF410" s="35"/>
      <c r="DG410" s="35"/>
      <c r="DH410" s="35"/>
      <c r="DI410" s="35"/>
      <c r="DJ410" s="35"/>
      <c r="DK410" s="35"/>
      <c r="DL410" s="35"/>
      <c r="DM410" s="35"/>
      <c r="DN410" s="35"/>
      <c r="DO410" s="35"/>
      <c r="DP410" s="35"/>
      <c r="DQ410" s="35"/>
      <c r="DR410" s="35"/>
      <c r="DS410" s="35"/>
      <c r="DT410" s="35"/>
      <c r="DU410" s="35"/>
      <c r="DV410" s="35"/>
      <c r="DW410" s="35"/>
      <c r="DX410" s="35"/>
      <c r="DY410" s="35"/>
      <c r="DZ410" s="35"/>
      <c r="EA410" s="35"/>
      <c r="EB410" s="35"/>
      <c r="EC410" s="35"/>
      <c r="ED410" s="35"/>
      <c r="EE410" s="35"/>
      <c r="EF410" s="35"/>
      <c r="EG410" s="35"/>
      <c r="EH410" s="35"/>
      <c r="EI410" s="35"/>
      <c r="EJ410" s="35"/>
      <c r="EK410" s="35"/>
      <c r="EL410" s="35"/>
      <c r="EM410" s="35"/>
      <c r="EN410" s="35"/>
      <c r="EO410" s="35"/>
      <c r="EP410" s="35"/>
      <c r="EQ410" s="35"/>
      <c r="ER410" s="35"/>
      <c r="ES410" s="35"/>
      <c r="ET410" s="35">
        <v>130</v>
      </c>
      <c r="EU410" s="35"/>
      <c r="EV410" s="35">
        <v>10</v>
      </c>
      <c r="EW410" s="35"/>
      <c r="EX410" s="35"/>
      <c r="EY410" s="35">
        <v>10</v>
      </c>
      <c r="EZ410" s="35"/>
      <c r="FA410" s="35">
        <v>50</v>
      </c>
      <c r="FB410" s="35"/>
      <c r="FC410" s="35"/>
      <c r="FD410" s="35">
        <v>50</v>
      </c>
      <c r="FE410" s="35">
        <v>20</v>
      </c>
      <c r="FF410" s="35">
        <v>20</v>
      </c>
      <c r="FG410" s="35"/>
      <c r="FH410" s="35"/>
      <c r="FI410" s="35"/>
      <c r="FJ410" s="35"/>
      <c r="FK410" s="35"/>
      <c r="FL410" s="35"/>
      <c r="FM410" s="35"/>
      <c r="FN410" s="35"/>
      <c r="FO410" s="35"/>
      <c r="FP410" s="35"/>
      <c r="FQ410" s="35"/>
      <c r="FR410" s="35"/>
      <c r="FS410" s="35"/>
      <c r="FT410" s="35"/>
      <c r="FU410" s="35"/>
      <c r="FV410" s="35"/>
      <c r="FW410" s="35"/>
      <c r="FX410" s="35"/>
      <c r="FY410" s="35"/>
      <c r="FZ410" s="35"/>
      <c r="GA410" s="35"/>
      <c r="GB410" s="35"/>
      <c r="GC410" s="35"/>
      <c r="GD410" s="35"/>
      <c r="GE410" s="35"/>
      <c r="GF410" s="35"/>
      <c r="GG410" s="35"/>
      <c r="GH410" s="35">
        <v>10</v>
      </c>
      <c r="GI410" s="35"/>
      <c r="GJ410" s="35"/>
      <c r="GK410" s="35"/>
      <c r="GL410" s="35"/>
      <c r="GM410" s="35"/>
      <c r="GN410" s="35"/>
      <c r="GO410" s="35"/>
      <c r="GP410" s="35"/>
      <c r="GQ410" s="35"/>
      <c r="GR410" s="35">
        <v>20</v>
      </c>
      <c r="GS410" s="35"/>
      <c r="GT410" s="35"/>
      <c r="GU410" s="35"/>
      <c r="GV410" s="35"/>
      <c r="GW410" s="35"/>
      <c r="GX410" s="35"/>
      <c r="GY410" s="35"/>
      <c r="GZ410" s="35"/>
      <c r="HA410" s="35"/>
      <c r="HB410" s="35"/>
      <c r="HC410" s="35"/>
      <c r="HD410" s="35"/>
      <c r="HE410" s="35"/>
      <c r="HF410" s="35"/>
      <c r="HG410" s="35"/>
      <c r="HH410" s="35"/>
      <c r="HI410" s="35"/>
      <c r="HJ410" s="35"/>
      <c r="HK410" s="35"/>
      <c r="HL410" s="35"/>
      <c r="HM410" s="35"/>
      <c r="HN410" s="35"/>
      <c r="HO410" s="35"/>
      <c r="HP410" s="35"/>
      <c r="HQ410" s="35"/>
      <c r="HR410" s="35"/>
      <c r="HS410" s="35"/>
      <c r="HT410" s="35"/>
      <c r="HU410" s="35"/>
      <c r="HV410" s="35"/>
      <c r="HW410" s="35"/>
      <c r="HX410" s="35"/>
      <c r="HY410" s="35"/>
      <c r="HZ410" s="35"/>
      <c r="IA410" s="35"/>
      <c r="IB410" s="35"/>
      <c r="IC410" s="35"/>
      <c r="ID410" s="35"/>
      <c r="IE410" s="35"/>
      <c r="IF410" s="35"/>
      <c r="IG410" s="35"/>
      <c r="IH410" s="35"/>
      <c r="II410" s="35"/>
      <c r="IJ410" s="35"/>
      <c r="IK410" s="35"/>
      <c r="IL410" s="35"/>
      <c r="IM410" s="35"/>
      <c r="IN410" s="35"/>
      <c r="IO410" s="35"/>
      <c r="IP410" s="35"/>
      <c r="IQ410" s="35"/>
      <c r="IR410" s="35"/>
      <c r="IS410" s="35"/>
      <c r="IT410" s="35"/>
      <c r="IU410" s="35"/>
      <c r="IV410" s="35"/>
      <c r="IW410" s="35"/>
      <c r="IX410" s="35"/>
      <c r="IY410" s="35"/>
      <c r="IZ410" s="35"/>
      <c r="JA410" s="35"/>
      <c r="JB410" s="35"/>
      <c r="JC410" s="35"/>
      <c r="JD410" s="35"/>
      <c r="JE410" s="35"/>
      <c r="JF410" s="35"/>
      <c r="JG410" s="35"/>
      <c r="JH410" s="35"/>
      <c r="JI410" s="35"/>
      <c r="JJ410" s="35"/>
      <c r="JK410" s="35"/>
      <c r="JL410" s="35"/>
      <c r="JM410" s="35"/>
      <c r="JN410" s="35"/>
      <c r="JO410" s="35"/>
      <c r="JP410" s="35"/>
      <c r="JQ410" s="35"/>
      <c r="JR410" s="35"/>
      <c r="JS410" s="35"/>
      <c r="JT410" s="35"/>
      <c r="JU410" s="35"/>
      <c r="JV410" s="35"/>
      <c r="JW410" s="35"/>
      <c r="JX410" s="35"/>
      <c r="JY410" s="35"/>
      <c r="JZ410" s="35"/>
      <c r="KA410" s="35"/>
      <c r="KB410" s="35"/>
      <c r="KC410" s="35"/>
      <c r="KD410" s="35"/>
      <c r="KE410" s="35"/>
      <c r="KF410" s="35"/>
      <c r="KG410" s="35"/>
      <c r="KH410" s="35"/>
      <c r="KI410" s="35"/>
      <c r="KJ410" s="35"/>
      <c r="KK410" s="35"/>
      <c r="KL410" s="35"/>
      <c r="KM410" s="35"/>
      <c r="KN410" s="35"/>
      <c r="KO410" s="35"/>
      <c r="KP410" s="35"/>
      <c r="KQ410" s="35"/>
      <c r="KR410" s="35"/>
      <c r="KS410" s="35"/>
      <c r="KT410" s="35"/>
      <c r="KU410" s="35"/>
      <c r="KV410" s="35"/>
      <c r="KW410" s="35"/>
      <c r="KX410" s="35"/>
      <c r="KY410" s="35"/>
      <c r="KZ410" s="35"/>
      <c r="LA410" s="35"/>
      <c r="LB410" s="35"/>
      <c r="LC410" s="35"/>
      <c r="LD410" s="35"/>
      <c r="LE410" s="35"/>
      <c r="LF410" s="35"/>
      <c r="LG410" s="35"/>
      <c r="LH410" s="35"/>
      <c r="LI410" s="35"/>
      <c r="LJ410" s="35"/>
      <c r="LK410" s="35"/>
      <c r="LL410" s="35"/>
      <c r="LM410" s="35"/>
      <c r="LN410" s="35"/>
      <c r="LO410" s="35"/>
      <c r="LP410" s="35"/>
      <c r="LQ410" s="35"/>
      <c r="LR410" s="35"/>
      <c r="LS410" s="35"/>
      <c r="LT410" s="35"/>
      <c r="LU410" s="35"/>
      <c r="LV410" s="35"/>
      <c r="LW410" s="35"/>
      <c r="LX410" s="35"/>
      <c r="LY410" s="35"/>
      <c r="LZ410" s="35"/>
      <c r="MA410" s="35"/>
      <c r="MB410" s="35"/>
      <c r="MC410" s="35"/>
      <c r="MD410" s="35"/>
      <c r="ME410" s="35"/>
      <c r="MF410" s="35"/>
      <c r="MG410" s="35"/>
      <c r="MH410" s="35"/>
      <c r="MI410" s="35"/>
      <c r="MJ410" s="35"/>
      <c r="MK410" s="35"/>
      <c r="ML410" s="35"/>
      <c r="MM410" s="35"/>
      <c r="MN410" s="35"/>
      <c r="MO410" s="35"/>
      <c r="MP410" s="35"/>
      <c r="MQ410" s="35"/>
      <c r="MR410" s="35"/>
      <c r="MS410" s="35"/>
      <c r="MT410" s="35"/>
      <c r="MU410" s="35"/>
      <c r="MV410" s="35"/>
      <c r="MW410" s="35"/>
      <c r="MX410" s="35"/>
      <c r="MY410" s="35"/>
      <c r="MZ410" s="35"/>
      <c r="NA410" s="35"/>
      <c r="NB410" s="35"/>
      <c r="NC410" s="35"/>
      <c r="ND410" s="35"/>
      <c r="NE410" s="35"/>
      <c r="NF410" s="35"/>
      <c r="NG410" s="35"/>
      <c r="NH410" s="35"/>
      <c r="NI410" s="35"/>
      <c r="NJ410" s="35"/>
      <c r="NK410" s="35"/>
      <c r="NL410" s="35"/>
      <c r="NM410" s="35"/>
      <c r="NN410" s="35"/>
      <c r="NO410" s="35"/>
      <c r="NP410" s="35"/>
      <c r="NQ410" s="35"/>
      <c r="NR410" s="35"/>
      <c r="NS410" s="35"/>
      <c r="NT410" s="35"/>
      <c r="NU410" s="35"/>
      <c r="NV410" s="35"/>
      <c r="NW410" s="35"/>
      <c r="NX410" s="35"/>
      <c r="NY410" s="35"/>
      <c r="NZ410" s="35"/>
      <c r="OA410" s="35"/>
      <c r="OB410" s="35"/>
      <c r="OC410" s="35"/>
      <c r="OD410" s="35"/>
      <c r="OE410" s="35"/>
      <c r="OF410" s="35"/>
      <c r="OG410" s="35"/>
      <c r="OH410" s="35"/>
      <c r="OI410" s="35"/>
      <c r="OJ410" s="35"/>
      <c r="OK410" s="35"/>
      <c r="OL410" s="35"/>
      <c r="OM410" s="35"/>
      <c r="ON410" s="35"/>
      <c r="OO410" s="35"/>
      <c r="OP410" s="35"/>
      <c r="OQ410" s="35"/>
      <c r="OR410" s="35"/>
      <c r="OS410" s="35"/>
      <c r="OT410" s="35"/>
      <c r="OU410" s="35"/>
      <c r="OV410" s="35"/>
      <c r="OW410" s="35"/>
      <c r="OX410" s="35"/>
      <c r="OY410" s="35"/>
      <c r="OZ410" s="35"/>
      <c r="PA410" s="35"/>
      <c r="PB410" s="35"/>
      <c r="PC410" s="35"/>
      <c r="PD410" s="35"/>
      <c r="PE410" s="35">
        <v>10</v>
      </c>
      <c r="PF410" s="35"/>
      <c r="PG410" s="35"/>
      <c r="PH410" s="35"/>
      <c r="PI410" s="35"/>
      <c r="PJ410" s="35"/>
      <c r="PK410" s="35"/>
      <c r="PL410" s="35"/>
      <c r="PM410" s="35"/>
      <c r="PN410" s="35"/>
      <c r="PO410" s="35"/>
      <c r="PP410" s="35"/>
      <c r="PQ410" s="35"/>
      <c r="PR410" s="35"/>
      <c r="PS410" s="35"/>
      <c r="PT410" s="35"/>
      <c r="PU410" s="35"/>
      <c r="PV410" s="35"/>
      <c r="PW410" s="35"/>
      <c r="PX410" s="35"/>
      <c r="PY410" s="35"/>
      <c r="PZ410" s="35"/>
      <c r="QA410" s="35"/>
      <c r="QB410" s="35"/>
      <c r="QC410" s="35"/>
      <c r="QD410" s="35"/>
      <c r="QE410" s="35"/>
      <c r="QF410" s="35"/>
      <c r="QG410" s="35"/>
      <c r="QH410" s="35"/>
      <c r="QI410" s="35"/>
      <c r="QJ410" s="35"/>
      <c r="QK410" s="35"/>
      <c r="QL410" s="35"/>
      <c r="QM410" s="35"/>
      <c r="QN410" s="35"/>
      <c r="QO410" s="35"/>
      <c r="QP410" s="35"/>
      <c r="QQ410" s="35"/>
      <c r="QR410" s="35"/>
      <c r="QS410" s="35"/>
      <c r="QT410" s="35"/>
      <c r="QU410" s="35"/>
      <c r="QV410" s="35"/>
      <c r="QW410" s="35"/>
      <c r="QX410" s="35"/>
      <c r="QY410" s="35">
        <v>10</v>
      </c>
      <c r="QZ410" s="35"/>
      <c r="RA410" s="35">
        <v>20</v>
      </c>
      <c r="RB410" s="35"/>
      <c r="RC410" s="35"/>
      <c r="RD410" s="35"/>
      <c r="RE410" s="35"/>
      <c r="RF410" s="35"/>
      <c r="RG410" s="35"/>
      <c r="RH410" s="35"/>
      <c r="RI410" s="35"/>
      <c r="RJ410" s="35"/>
      <c r="RK410" s="35"/>
      <c r="RL410" s="35"/>
      <c r="RM410" s="35"/>
      <c r="RN410" s="35"/>
      <c r="RO410" s="35"/>
      <c r="RP410" s="35"/>
      <c r="RQ410" s="35"/>
      <c r="RR410" s="35"/>
      <c r="RS410" s="35"/>
      <c r="RT410" s="35"/>
      <c r="RU410" s="35"/>
      <c r="RV410" s="35"/>
      <c r="RW410" s="35"/>
      <c r="RX410" s="35"/>
      <c r="RY410" s="35"/>
      <c r="RZ410" s="35"/>
      <c r="SA410" s="35"/>
      <c r="SB410" s="35"/>
      <c r="SC410" s="35"/>
      <c r="SD410" s="35"/>
      <c r="SE410" s="35"/>
      <c r="SF410" s="35"/>
      <c r="SG410" s="35"/>
      <c r="SH410" s="35"/>
      <c r="SI410" s="35"/>
      <c r="SJ410" s="35"/>
      <c r="SK410" s="35"/>
      <c r="SL410" s="35"/>
      <c r="SM410" s="35"/>
      <c r="SN410" s="35">
        <v>20</v>
      </c>
      <c r="SO410" s="35"/>
      <c r="SP410" s="35"/>
      <c r="SQ410" s="35"/>
      <c r="SR410" s="35"/>
      <c r="SS410" s="35"/>
      <c r="ST410" s="35"/>
      <c r="SU410" s="35"/>
      <c r="SV410" s="35">
        <v>20</v>
      </c>
      <c r="SW410" s="35"/>
      <c r="SX410" s="35"/>
      <c r="SY410" s="35"/>
      <c r="SZ410" s="35"/>
      <c r="TA410" s="35"/>
      <c r="TB410" s="35"/>
      <c r="TC410" s="35"/>
      <c r="TD410" s="35"/>
      <c r="TE410" s="35"/>
      <c r="TF410" s="35"/>
      <c r="TG410" s="35"/>
      <c r="TH410" s="35"/>
      <c r="TI410" s="35"/>
      <c r="TJ410" s="35"/>
      <c r="TK410" s="35"/>
      <c r="TL410" s="35"/>
      <c r="TM410" s="35"/>
      <c r="TN410" s="35"/>
      <c r="TO410" s="35"/>
      <c r="TP410" s="35"/>
      <c r="TQ410" s="35"/>
      <c r="TR410" s="35"/>
      <c r="TS410" s="35"/>
      <c r="TT410" s="35"/>
      <c r="TU410" s="35"/>
      <c r="TV410" s="35"/>
      <c r="TW410" s="35"/>
      <c r="TX410" s="35"/>
      <c r="TY410" s="35"/>
      <c r="TZ410" s="35"/>
      <c r="UA410" s="35"/>
      <c r="UB410" s="35"/>
      <c r="UC410" s="35"/>
      <c r="UD410" s="35"/>
      <c r="UE410" s="35"/>
      <c r="UF410" s="35"/>
      <c r="UG410" s="35"/>
      <c r="UH410" s="35"/>
      <c r="UI410" s="35"/>
      <c r="UJ410" s="35"/>
      <c r="UK410" s="35"/>
      <c r="UL410" s="35"/>
      <c r="UM410" s="35"/>
      <c r="UN410" s="35"/>
      <c r="UO410" s="35"/>
      <c r="UP410" s="35"/>
      <c r="UQ410" s="35"/>
      <c r="UR410" s="35"/>
      <c r="US410" s="35"/>
      <c r="UT410" s="35"/>
      <c r="UU410" s="35"/>
      <c r="UV410" s="35"/>
      <c r="UW410" s="35"/>
      <c r="UX410" s="35"/>
      <c r="UY410" s="35"/>
      <c r="UZ410" s="35"/>
      <c r="VA410" s="35"/>
      <c r="VB410" s="35"/>
      <c r="VC410" s="35"/>
      <c r="VD410" s="35"/>
      <c r="VE410" s="35"/>
      <c r="VF410" s="35"/>
      <c r="VG410" s="35"/>
      <c r="VH410" s="35"/>
      <c r="VI410" s="35"/>
      <c r="VJ410" s="35"/>
      <c r="VK410" s="35"/>
      <c r="VL410" s="35"/>
      <c r="VM410" s="35">
        <v>150</v>
      </c>
      <c r="VN410" s="35"/>
      <c r="VO410" s="35"/>
      <c r="VP410" s="35"/>
      <c r="VQ410" s="35"/>
      <c r="VR410" s="35"/>
      <c r="VS410" s="35"/>
      <c r="VT410" s="35"/>
      <c r="VU410" s="35"/>
      <c r="VV410" s="35"/>
      <c r="VW410" s="35"/>
      <c r="VX410" s="35"/>
      <c r="VY410" s="35"/>
      <c r="VZ410" s="35"/>
      <c r="WA410" s="35"/>
      <c r="WB410" s="35"/>
      <c r="WC410" s="35"/>
      <c r="WD410" s="35"/>
      <c r="WE410" s="35"/>
      <c r="WF410" s="35"/>
      <c r="WG410" s="35"/>
      <c r="WH410" s="35"/>
      <c r="WI410" s="35"/>
      <c r="WJ410" s="35"/>
      <c r="WK410" s="35"/>
      <c r="WL410" s="35"/>
      <c r="WM410" s="35"/>
      <c r="WN410" s="35"/>
      <c r="WO410" s="35"/>
      <c r="WP410" s="35"/>
      <c r="WQ410" s="35"/>
      <c r="WR410" s="35"/>
      <c r="WS410" s="35"/>
      <c r="WT410" s="35"/>
      <c r="WU410" s="35"/>
      <c r="WV410" s="35"/>
      <c r="WW410" s="35"/>
      <c r="WX410" s="35"/>
      <c r="WY410" s="35"/>
      <c r="WZ410" s="35"/>
      <c r="XA410" s="35"/>
      <c r="XB410" s="35"/>
      <c r="XC410" s="35"/>
      <c r="XD410" s="35"/>
      <c r="XE410" s="35"/>
      <c r="XF410" s="35"/>
      <c r="XG410" s="35"/>
      <c r="XH410" s="35"/>
      <c r="XI410" s="35"/>
      <c r="XJ410" s="35"/>
      <c r="XK410" s="35"/>
      <c r="XL410" s="35"/>
      <c r="XM410" s="35"/>
      <c r="XN410" s="35"/>
      <c r="XO410" s="35"/>
      <c r="XP410" s="35"/>
      <c r="XQ410" s="35"/>
      <c r="XR410" s="35"/>
      <c r="XS410" s="35"/>
      <c r="XT410" s="35"/>
      <c r="XU410" s="35"/>
      <c r="XV410" s="35"/>
      <c r="XW410" s="35"/>
      <c r="XX410" s="35"/>
      <c r="XY410" s="35"/>
      <c r="XZ410" s="35"/>
      <c r="YA410" s="35"/>
      <c r="YB410" s="35"/>
      <c r="YC410" s="35"/>
      <c r="YD410" s="35"/>
      <c r="YE410" s="35"/>
      <c r="YF410" s="35"/>
      <c r="YG410" s="35"/>
      <c r="YH410" s="35">
        <v>10</v>
      </c>
      <c r="YI410" s="35"/>
      <c r="YJ410" s="35"/>
      <c r="YK410" s="35"/>
      <c r="YL410" s="35"/>
      <c r="YM410" s="35"/>
      <c r="YN410" s="35"/>
      <c r="YO410" s="35"/>
      <c r="YP410" s="35"/>
      <c r="YQ410" s="35"/>
      <c r="YR410" s="35"/>
      <c r="YS410" s="35"/>
      <c r="YT410" s="35"/>
      <c r="YU410" s="35"/>
      <c r="YV410" s="35"/>
      <c r="YW410" s="35"/>
      <c r="YX410" s="35"/>
      <c r="YY410" s="35"/>
      <c r="YZ410" s="35"/>
      <c r="ZA410" s="35"/>
      <c r="ZB410" s="35"/>
      <c r="ZC410" s="35"/>
      <c r="ZD410" s="35"/>
      <c r="ZE410" s="35"/>
      <c r="ZF410" s="35"/>
      <c r="ZG410" s="35"/>
      <c r="ZH410" s="35"/>
      <c r="ZI410" s="35"/>
      <c r="ZJ410" s="35"/>
      <c r="ZK410" s="35"/>
      <c r="ZL410" s="35"/>
      <c r="ZM410" s="35"/>
      <c r="ZN410" s="35"/>
      <c r="ZO410" s="35"/>
      <c r="ZP410" s="35"/>
      <c r="ZQ410" s="35"/>
      <c r="ZR410" s="35"/>
      <c r="ZS410" s="35"/>
      <c r="ZT410" s="35"/>
      <c r="ZU410" s="35"/>
      <c r="ZV410" s="35"/>
      <c r="ZW410" s="35"/>
      <c r="ZX410" s="35"/>
      <c r="ZY410" s="35"/>
      <c r="ZZ410" s="35"/>
      <c r="AAA410" s="35"/>
      <c r="AAB410" s="35"/>
      <c r="AAC410" s="35"/>
      <c r="AAD410" s="35"/>
      <c r="AAE410" s="35"/>
      <c r="AAF410" s="35"/>
      <c r="AAG410" s="35"/>
      <c r="AAH410" s="35"/>
      <c r="AAI410" s="35"/>
      <c r="AAJ410" s="35"/>
      <c r="AAK410" s="35"/>
      <c r="AAL410" s="35"/>
      <c r="AAM410" s="35"/>
      <c r="AAN410" s="35"/>
      <c r="AAO410" s="35">
        <v>60</v>
      </c>
      <c r="AAP410" s="35"/>
      <c r="AAQ410" s="35"/>
      <c r="AAR410" s="35"/>
      <c r="AAS410" s="35"/>
      <c r="AAT410" s="35"/>
      <c r="AAU410" s="35"/>
      <c r="AAV410" s="35"/>
      <c r="AAW410" s="35"/>
      <c r="AAX410" s="35"/>
      <c r="AAY410" s="35"/>
      <c r="AAZ410" s="35"/>
      <c r="ABA410" s="35"/>
      <c r="ABB410" s="35"/>
      <c r="ABC410" s="35"/>
      <c r="ABD410" s="35"/>
      <c r="ABE410" s="35"/>
      <c r="ABF410" s="35"/>
      <c r="ABG410" s="35"/>
      <c r="ABH410" s="35"/>
      <c r="ABI410" s="35"/>
      <c r="ABJ410" s="35"/>
      <c r="ABK410" s="35"/>
      <c r="ABL410" s="35"/>
      <c r="ABM410" s="35"/>
      <c r="ABN410" s="35"/>
      <c r="ABO410" s="35"/>
      <c r="ABP410" s="35"/>
      <c r="ABQ410" s="35"/>
      <c r="ABR410" s="35"/>
      <c r="ABS410" s="35"/>
      <c r="ABT410" s="35"/>
      <c r="ABU410" s="35">
        <v>140</v>
      </c>
      <c r="ABV410" s="35"/>
      <c r="ABW410" s="35"/>
      <c r="ABX410" s="35"/>
      <c r="ABY410" s="35"/>
      <c r="ABZ410" s="35"/>
      <c r="ACA410" s="35"/>
      <c r="ACB410" s="35"/>
      <c r="ACC410" s="35"/>
      <c r="ACD410" s="35"/>
      <c r="ACE410" s="35"/>
      <c r="ACF410" s="35"/>
      <c r="ACG410" s="35"/>
      <c r="ACH410" s="35"/>
      <c r="ACI410" s="35"/>
      <c r="ACJ410" s="35"/>
      <c r="ACK410" s="35"/>
      <c r="ACL410" s="35"/>
      <c r="ACM410" s="35"/>
      <c r="ACN410" s="35"/>
      <c r="ACO410" s="35"/>
      <c r="ACP410" s="35"/>
      <c r="ACQ410" s="35"/>
      <c r="ACR410" s="35"/>
      <c r="ACS410" s="35"/>
      <c r="ACT410" s="35"/>
      <c r="ACU410" s="35"/>
      <c r="ACV410" s="35"/>
      <c r="ACW410" s="35"/>
      <c r="ACX410" s="35"/>
      <c r="ACY410" s="35"/>
      <c r="ACZ410" s="35"/>
      <c r="ADA410" s="35"/>
      <c r="ADB410" s="35"/>
      <c r="ADC410" s="35"/>
      <c r="ADD410" s="35"/>
      <c r="ADE410" s="35"/>
      <c r="ADF410" s="35"/>
      <c r="ADG410" s="35"/>
      <c r="ADH410" s="35"/>
      <c r="ADI410" s="35"/>
      <c r="ADJ410" s="35"/>
      <c r="ADK410" s="35"/>
      <c r="ADL410" s="35"/>
      <c r="ADM410" s="35"/>
      <c r="ADN410" s="35"/>
      <c r="ADO410" s="35"/>
      <c r="ADP410" s="35"/>
      <c r="ADQ410" s="35"/>
      <c r="ADR410" s="35"/>
      <c r="ADS410" s="35"/>
      <c r="ADT410" s="35"/>
      <c r="ADU410" s="35"/>
      <c r="ADV410" s="35"/>
      <c r="ADW410" s="35"/>
      <c r="ADX410" s="35"/>
      <c r="ADY410" s="26">
        <f t="shared" si="17"/>
        <v>0</v>
      </c>
      <c r="ADZ410" s="5"/>
      <c r="AEA410" s="7"/>
      <c r="AEB410" s="7"/>
      <c r="AEC410" s="7"/>
      <c r="AED410" s="7"/>
      <c r="AEE410" s="7"/>
      <c r="AEF410" s="7"/>
      <c r="AEG410" s="7"/>
      <c r="AEH410" s="7"/>
      <c r="AEI410" s="7"/>
      <c r="AEJ410" s="7"/>
      <c r="AEK410" s="7"/>
      <c r="AEL410" s="7"/>
      <c r="AEM410" s="7"/>
      <c r="AEN410" s="7"/>
      <c r="AEO410" s="7"/>
      <c r="AEP410" s="7"/>
      <c r="AEQ410" s="7"/>
      <c r="AER410" s="7"/>
      <c r="AES410" s="7"/>
      <c r="AET410" s="7"/>
      <c r="AEU410" s="7"/>
      <c r="AEV410" s="7"/>
      <c r="AEW410" s="7"/>
    </row>
    <row r="411" spans="1:829" ht="12.75" customHeight="1" x14ac:dyDescent="0.2">
      <c r="A411" s="38" t="s">
        <v>112</v>
      </c>
      <c r="B411" s="65">
        <f t="shared" si="16"/>
        <v>10</v>
      </c>
      <c r="C411" s="57">
        <v>10</v>
      </c>
      <c r="D411" s="60">
        <v>44816</v>
      </c>
      <c r="E411" s="67">
        <v>39.29</v>
      </c>
      <c r="F411" s="67">
        <f t="shared" si="18"/>
        <v>392.9</v>
      </c>
      <c r="G411" s="6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  <c r="BB411" s="35"/>
      <c r="BC411" s="35"/>
      <c r="BD411" s="35"/>
      <c r="BE411" s="15"/>
      <c r="BF411" s="15"/>
      <c r="BG411" s="136"/>
      <c r="BH411" s="35"/>
      <c r="BI411" s="35"/>
      <c r="BJ411" s="35"/>
      <c r="BK411" s="35"/>
      <c r="BL411" s="35"/>
      <c r="BM411" s="35"/>
      <c r="BN411" s="35"/>
      <c r="BO411" s="35"/>
      <c r="BP411" s="35"/>
      <c r="BQ411" s="35"/>
      <c r="BR411" s="35"/>
      <c r="BS411" s="35"/>
      <c r="BT411" s="35"/>
      <c r="BU411" s="35"/>
      <c r="BV411" s="35"/>
      <c r="BW411" s="35"/>
      <c r="BX411" s="35"/>
      <c r="BY411" s="35"/>
      <c r="BZ411" s="35"/>
      <c r="CA411" s="35"/>
      <c r="CB411" s="35"/>
      <c r="CC411" s="35"/>
      <c r="CD411" s="35"/>
      <c r="CE411" s="35"/>
      <c r="CF411" s="35"/>
      <c r="CG411" s="35"/>
      <c r="CH411" s="35"/>
      <c r="CI411" s="35"/>
      <c r="CJ411" s="35"/>
      <c r="CK411" s="35"/>
      <c r="CL411" s="35"/>
      <c r="CM411" s="35"/>
      <c r="CN411" s="35"/>
      <c r="CO411" s="35"/>
      <c r="CP411" s="35"/>
      <c r="CQ411" s="35"/>
      <c r="CR411" s="35"/>
      <c r="CS411" s="35"/>
      <c r="CT411" s="35"/>
      <c r="CU411" s="35"/>
      <c r="CV411" s="35"/>
      <c r="CW411" s="35"/>
      <c r="CX411" s="35"/>
      <c r="CY411" s="35"/>
      <c r="CZ411" s="35"/>
      <c r="DA411" s="35"/>
      <c r="DB411" s="35"/>
      <c r="DC411" s="35"/>
      <c r="DD411" s="35"/>
      <c r="DE411" s="35"/>
      <c r="DF411" s="35"/>
      <c r="DG411" s="35"/>
      <c r="DH411" s="35"/>
      <c r="DI411" s="35"/>
      <c r="DJ411" s="35"/>
      <c r="DK411" s="35"/>
      <c r="DL411" s="35"/>
      <c r="DM411" s="35"/>
      <c r="DN411" s="35"/>
      <c r="DO411" s="35"/>
      <c r="DP411" s="35"/>
      <c r="DQ411" s="35"/>
      <c r="DR411" s="35"/>
      <c r="DS411" s="35"/>
      <c r="DT411" s="35"/>
      <c r="DU411" s="35"/>
      <c r="DV411" s="35"/>
      <c r="DW411" s="35"/>
      <c r="DX411" s="35"/>
      <c r="DY411" s="35"/>
      <c r="DZ411" s="35"/>
      <c r="EA411" s="35"/>
      <c r="EB411" s="35"/>
      <c r="EC411" s="35"/>
      <c r="ED411" s="35"/>
      <c r="EE411" s="35"/>
      <c r="EF411" s="35"/>
      <c r="EG411" s="35"/>
      <c r="EH411" s="35"/>
      <c r="EI411" s="35"/>
      <c r="EJ411" s="35"/>
      <c r="EK411" s="35"/>
      <c r="EL411" s="35"/>
      <c r="EM411" s="35"/>
      <c r="EN411" s="35"/>
      <c r="EO411" s="35"/>
      <c r="EP411" s="35"/>
      <c r="EQ411" s="35"/>
      <c r="ER411" s="35"/>
      <c r="ES411" s="35"/>
      <c r="ET411" s="35"/>
      <c r="EU411" s="35"/>
      <c r="EV411" s="35">
        <v>140</v>
      </c>
      <c r="EW411" s="35"/>
      <c r="EX411" s="35">
        <v>30</v>
      </c>
      <c r="EY411" s="35">
        <v>30</v>
      </c>
      <c r="EZ411" s="35"/>
      <c r="FA411" s="35"/>
      <c r="FB411" s="35"/>
      <c r="FC411" s="35"/>
      <c r="FD411" s="35"/>
      <c r="FE411" s="35"/>
      <c r="FF411" s="35">
        <v>30</v>
      </c>
      <c r="FG411" s="35">
        <v>10</v>
      </c>
      <c r="FH411" s="35"/>
      <c r="FI411" s="35"/>
      <c r="FJ411" s="35"/>
      <c r="FK411" s="35"/>
      <c r="FL411" s="35"/>
      <c r="FM411" s="35"/>
      <c r="FN411" s="35"/>
      <c r="FO411" s="35"/>
      <c r="FP411" s="35"/>
      <c r="FQ411" s="35"/>
      <c r="FR411" s="35"/>
      <c r="FS411" s="35"/>
      <c r="FT411" s="35"/>
      <c r="FU411" s="35"/>
      <c r="FV411" s="35"/>
      <c r="FW411" s="35"/>
      <c r="FX411" s="35"/>
      <c r="FY411" s="35"/>
      <c r="FZ411" s="35"/>
      <c r="GA411" s="35"/>
      <c r="GB411" s="35"/>
      <c r="GC411" s="35"/>
      <c r="GD411" s="35"/>
      <c r="GE411" s="35"/>
      <c r="GF411" s="35"/>
      <c r="GG411" s="35"/>
      <c r="GH411" s="35"/>
      <c r="GI411" s="35"/>
      <c r="GJ411" s="35"/>
      <c r="GK411" s="35"/>
      <c r="GL411" s="35"/>
      <c r="GM411" s="35"/>
      <c r="GN411" s="35"/>
      <c r="GO411" s="35"/>
      <c r="GP411" s="35"/>
      <c r="GQ411" s="35"/>
      <c r="GR411" s="35"/>
      <c r="GS411" s="35"/>
      <c r="GT411" s="35"/>
      <c r="GU411" s="35"/>
      <c r="GV411" s="35"/>
      <c r="GW411" s="35"/>
      <c r="GX411" s="35"/>
      <c r="GY411" s="35"/>
      <c r="GZ411" s="35"/>
      <c r="HA411" s="35"/>
      <c r="HB411" s="35"/>
      <c r="HC411" s="35"/>
      <c r="HD411" s="35"/>
      <c r="HE411" s="35"/>
      <c r="HF411" s="35"/>
      <c r="HG411" s="35"/>
      <c r="HH411" s="35"/>
      <c r="HI411" s="35"/>
      <c r="HJ411" s="35"/>
      <c r="HK411" s="35"/>
      <c r="HL411" s="35"/>
      <c r="HM411" s="35"/>
      <c r="HN411" s="35"/>
      <c r="HO411" s="35"/>
      <c r="HP411" s="35"/>
      <c r="HQ411" s="35"/>
      <c r="HR411" s="35"/>
      <c r="HS411" s="35"/>
      <c r="HT411" s="35"/>
      <c r="HU411" s="35"/>
      <c r="HV411" s="35"/>
      <c r="HW411" s="35"/>
      <c r="HX411" s="35"/>
      <c r="HY411" s="35"/>
      <c r="HZ411" s="35"/>
      <c r="IA411" s="35"/>
      <c r="IB411" s="35"/>
      <c r="IC411" s="35"/>
      <c r="ID411" s="35"/>
      <c r="IE411" s="35"/>
      <c r="IF411" s="35"/>
      <c r="IG411" s="35"/>
      <c r="IH411" s="35"/>
      <c r="II411" s="35">
        <v>10</v>
      </c>
      <c r="IJ411" s="35"/>
      <c r="IK411" s="35"/>
      <c r="IL411" s="35"/>
      <c r="IM411" s="35"/>
      <c r="IN411" s="35"/>
      <c r="IO411" s="35"/>
      <c r="IP411" s="35"/>
      <c r="IQ411" s="35"/>
      <c r="IR411" s="35"/>
      <c r="IS411" s="35"/>
      <c r="IT411" s="35"/>
      <c r="IU411" s="35"/>
      <c r="IV411" s="35"/>
      <c r="IW411" s="35"/>
      <c r="IX411" s="35"/>
      <c r="IY411" s="35"/>
      <c r="IZ411" s="35"/>
      <c r="JA411" s="35"/>
      <c r="JB411" s="35"/>
      <c r="JC411" s="35"/>
      <c r="JD411" s="35"/>
      <c r="JE411" s="35"/>
      <c r="JF411" s="35"/>
      <c r="JG411" s="35"/>
      <c r="JH411" s="35"/>
      <c r="JI411" s="35"/>
      <c r="JJ411" s="35"/>
      <c r="JK411" s="35"/>
      <c r="JL411" s="35"/>
      <c r="JM411" s="35"/>
      <c r="JN411" s="35"/>
      <c r="JO411" s="35"/>
      <c r="JP411" s="35"/>
      <c r="JQ411" s="35"/>
      <c r="JR411" s="35"/>
      <c r="JS411" s="35"/>
      <c r="JT411" s="35"/>
      <c r="JU411" s="35"/>
      <c r="JV411" s="35"/>
      <c r="JW411" s="35"/>
      <c r="JX411" s="35"/>
      <c r="JY411" s="35"/>
      <c r="JZ411" s="35"/>
      <c r="KA411" s="35"/>
      <c r="KB411" s="35"/>
      <c r="KC411" s="35"/>
      <c r="KD411" s="35"/>
      <c r="KE411" s="35"/>
      <c r="KF411" s="35"/>
      <c r="KG411" s="35"/>
      <c r="KH411" s="35"/>
      <c r="KI411" s="35"/>
      <c r="KJ411" s="35"/>
      <c r="KK411" s="35"/>
      <c r="KL411" s="35"/>
      <c r="KM411" s="35"/>
      <c r="KN411" s="35"/>
      <c r="KO411" s="35"/>
      <c r="KP411" s="35"/>
      <c r="KQ411" s="35"/>
      <c r="KR411" s="35"/>
      <c r="KS411" s="35"/>
      <c r="KT411" s="35"/>
      <c r="KU411" s="35"/>
      <c r="KV411" s="35"/>
      <c r="KW411" s="35"/>
      <c r="KX411" s="35"/>
      <c r="KY411" s="35"/>
      <c r="KZ411" s="35"/>
      <c r="LA411" s="35"/>
      <c r="LB411" s="35"/>
      <c r="LC411" s="35"/>
      <c r="LD411" s="35"/>
      <c r="LE411" s="35"/>
      <c r="LF411" s="35"/>
      <c r="LG411" s="35"/>
      <c r="LH411" s="35"/>
      <c r="LI411" s="35"/>
      <c r="LJ411" s="35"/>
      <c r="LK411" s="35"/>
      <c r="LL411" s="35"/>
      <c r="LM411" s="35"/>
      <c r="LN411" s="35"/>
      <c r="LO411" s="35"/>
      <c r="LP411" s="35"/>
      <c r="LQ411" s="35"/>
      <c r="LR411" s="35"/>
      <c r="LS411" s="35"/>
      <c r="LT411" s="35"/>
      <c r="LU411" s="35"/>
      <c r="LV411" s="35"/>
      <c r="LW411" s="35"/>
      <c r="LX411" s="35"/>
      <c r="LY411" s="35"/>
      <c r="LZ411" s="35"/>
      <c r="MA411" s="35"/>
      <c r="MB411" s="35"/>
      <c r="MC411" s="35"/>
      <c r="MD411" s="35"/>
      <c r="ME411" s="35"/>
      <c r="MF411" s="35"/>
      <c r="MG411" s="35"/>
      <c r="MH411" s="35"/>
      <c r="MI411" s="35"/>
      <c r="MJ411" s="35"/>
      <c r="MK411" s="35"/>
      <c r="ML411" s="35"/>
      <c r="MM411" s="35"/>
      <c r="MN411" s="35"/>
      <c r="MO411" s="35"/>
      <c r="MP411" s="35"/>
      <c r="MQ411" s="35"/>
      <c r="MR411" s="35"/>
      <c r="MS411" s="35"/>
      <c r="MT411" s="35"/>
      <c r="MU411" s="35"/>
      <c r="MV411" s="35"/>
      <c r="MW411" s="35"/>
      <c r="MX411" s="35"/>
      <c r="MY411" s="35"/>
      <c r="MZ411" s="35"/>
      <c r="NA411" s="35"/>
      <c r="NB411" s="35"/>
      <c r="NC411" s="35"/>
      <c r="ND411" s="35"/>
      <c r="NE411" s="35"/>
      <c r="NF411" s="35"/>
      <c r="NG411" s="35"/>
      <c r="NH411" s="35"/>
      <c r="NI411" s="35"/>
      <c r="NJ411" s="35"/>
      <c r="NK411" s="35"/>
      <c r="NL411" s="35"/>
      <c r="NM411" s="35"/>
      <c r="NN411" s="35"/>
      <c r="NO411" s="35"/>
      <c r="NP411" s="35"/>
      <c r="NQ411" s="35"/>
      <c r="NR411" s="35"/>
      <c r="NS411" s="35"/>
      <c r="NT411" s="35"/>
      <c r="NU411" s="35"/>
      <c r="NV411" s="35"/>
      <c r="NW411" s="35"/>
      <c r="NX411" s="35"/>
      <c r="NY411" s="35"/>
      <c r="NZ411" s="35"/>
      <c r="OA411" s="35"/>
      <c r="OB411" s="35"/>
      <c r="OC411" s="35"/>
      <c r="OD411" s="35"/>
      <c r="OE411" s="35"/>
      <c r="OF411" s="35"/>
      <c r="OG411" s="35"/>
      <c r="OH411" s="35"/>
      <c r="OI411" s="35"/>
      <c r="OJ411" s="35"/>
      <c r="OK411" s="35"/>
      <c r="OL411" s="35"/>
      <c r="OM411" s="35"/>
      <c r="ON411" s="35"/>
      <c r="OO411" s="35"/>
      <c r="OP411" s="35"/>
      <c r="OQ411" s="35"/>
      <c r="OR411" s="35"/>
      <c r="OS411" s="35"/>
      <c r="OT411" s="35"/>
      <c r="OU411" s="35"/>
      <c r="OV411" s="35"/>
      <c r="OW411" s="35"/>
      <c r="OX411" s="35"/>
      <c r="OY411" s="35"/>
      <c r="OZ411" s="35"/>
      <c r="PA411" s="35"/>
      <c r="PB411" s="35"/>
      <c r="PC411" s="35"/>
      <c r="PD411" s="35"/>
      <c r="PE411" s="35"/>
      <c r="PF411" s="35"/>
      <c r="PG411" s="35"/>
      <c r="PH411" s="35"/>
      <c r="PI411" s="35"/>
      <c r="PJ411" s="35"/>
      <c r="PK411" s="35"/>
      <c r="PL411" s="35"/>
      <c r="PM411" s="35"/>
      <c r="PN411" s="35"/>
      <c r="PO411" s="35"/>
      <c r="PP411" s="35"/>
      <c r="PQ411" s="35"/>
      <c r="PR411" s="35"/>
      <c r="PS411" s="35"/>
      <c r="PT411" s="35"/>
      <c r="PU411" s="35"/>
      <c r="PV411" s="35"/>
      <c r="PW411" s="35"/>
      <c r="PX411" s="35"/>
      <c r="PY411" s="35"/>
      <c r="PZ411" s="35"/>
      <c r="QA411" s="35"/>
      <c r="QB411" s="35"/>
      <c r="QC411" s="35"/>
      <c r="QD411" s="35"/>
      <c r="QE411" s="35"/>
      <c r="QF411" s="35"/>
      <c r="QG411" s="35"/>
      <c r="QH411" s="35"/>
      <c r="QI411" s="35"/>
      <c r="QJ411" s="35"/>
      <c r="QK411" s="35"/>
      <c r="QL411" s="35"/>
      <c r="QM411" s="35"/>
      <c r="QN411" s="35"/>
      <c r="QO411" s="35"/>
      <c r="QP411" s="35"/>
      <c r="QQ411" s="35"/>
      <c r="QR411" s="35"/>
      <c r="QS411" s="35"/>
      <c r="QT411" s="35"/>
      <c r="QU411" s="35"/>
      <c r="QV411" s="35"/>
      <c r="QW411" s="35"/>
      <c r="QX411" s="35"/>
      <c r="QY411" s="35"/>
      <c r="QZ411" s="35"/>
      <c r="RA411" s="35"/>
      <c r="RB411" s="35"/>
      <c r="RC411" s="35"/>
      <c r="RD411" s="35"/>
      <c r="RE411" s="35"/>
      <c r="RF411" s="35"/>
      <c r="RG411" s="35"/>
      <c r="RH411" s="35"/>
      <c r="RI411" s="35"/>
      <c r="RJ411" s="35"/>
      <c r="RK411" s="35"/>
      <c r="RL411" s="35"/>
      <c r="RM411" s="35"/>
      <c r="RN411" s="35"/>
      <c r="RO411" s="35"/>
      <c r="RP411" s="35"/>
      <c r="RQ411" s="35"/>
      <c r="RR411" s="35"/>
      <c r="RS411" s="35"/>
      <c r="RT411" s="35"/>
      <c r="RU411" s="35"/>
      <c r="RV411" s="35"/>
      <c r="RW411" s="35"/>
      <c r="RX411" s="35"/>
      <c r="RY411" s="35"/>
      <c r="RZ411" s="35"/>
      <c r="SA411" s="35"/>
      <c r="SB411" s="35"/>
      <c r="SC411" s="35"/>
      <c r="SD411" s="35"/>
      <c r="SE411" s="35"/>
      <c r="SF411" s="35"/>
      <c r="SG411" s="35"/>
      <c r="SH411" s="35"/>
      <c r="SI411" s="35"/>
      <c r="SJ411" s="35"/>
      <c r="SK411" s="35"/>
      <c r="SL411" s="35"/>
      <c r="SM411" s="35"/>
      <c r="SN411" s="35"/>
      <c r="SO411" s="35"/>
      <c r="SP411" s="35"/>
      <c r="SQ411" s="35"/>
      <c r="SR411" s="35"/>
      <c r="SS411" s="35"/>
      <c r="ST411" s="35"/>
      <c r="SU411" s="35"/>
      <c r="SV411" s="35"/>
      <c r="SW411" s="35"/>
      <c r="SX411" s="35"/>
      <c r="SY411" s="35"/>
      <c r="SZ411" s="35"/>
      <c r="TA411" s="35"/>
      <c r="TB411" s="35"/>
      <c r="TC411" s="35"/>
      <c r="TD411" s="35"/>
      <c r="TE411" s="35"/>
      <c r="TF411" s="35"/>
      <c r="TG411" s="35"/>
      <c r="TH411" s="35"/>
      <c r="TI411" s="35"/>
      <c r="TJ411" s="35"/>
      <c r="TK411" s="35"/>
      <c r="TL411" s="35"/>
      <c r="TM411" s="35"/>
      <c r="TN411" s="35"/>
      <c r="TO411" s="35"/>
      <c r="TP411" s="35"/>
      <c r="TQ411" s="35"/>
      <c r="TR411" s="35"/>
      <c r="TS411" s="35"/>
      <c r="TT411" s="35"/>
      <c r="TU411" s="35"/>
      <c r="TV411" s="35"/>
      <c r="TW411" s="35"/>
      <c r="TX411" s="35"/>
      <c r="TY411" s="35"/>
      <c r="TZ411" s="35"/>
      <c r="UA411" s="35"/>
      <c r="UB411" s="35"/>
      <c r="UC411" s="35"/>
      <c r="UD411" s="35"/>
      <c r="UE411" s="35"/>
      <c r="UF411" s="35"/>
      <c r="UG411" s="35"/>
      <c r="UH411" s="35"/>
      <c r="UI411" s="35"/>
      <c r="UJ411" s="35"/>
      <c r="UK411" s="35"/>
      <c r="UL411" s="35"/>
      <c r="UM411" s="35"/>
      <c r="UN411" s="35"/>
      <c r="UO411" s="35"/>
      <c r="UP411" s="35"/>
      <c r="UQ411" s="35"/>
      <c r="UR411" s="35"/>
      <c r="US411" s="35"/>
      <c r="UT411" s="35"/>
      <c r="UU411" s="35"/>
      <c r="UV411" s="35"/>
      <c r="UW411" s="35"/>
      <c r="UX411" s="35"/>
      <c r="UY411" s="35"/>
      <c r="UZ411" s="35"/>
      <c r="VA411" s="35"/>
      <c r="VB411" s="35"/>
      <c r="VC411" s="35"/>
      <c r="VD411" s="35"/>
      <c r="VE411" s="35"/>
      <c r="VF411" s="35"/>
      <c r="VG411" s="35"/>
      <c r="VH411" s="35"/>
      <c r="VI411" s="35"/>
      <c r="VJ411" s="35"/>
      <c r="VK411" s="35"/>
      <c r="VL411" s="35"/>
      <c r="VM411" s="35"/>
      <c r="VN411" s="35"/>
      <c r="VO411" s="35"/>
      <c r="VP411" s="35"/>
      <c r="VQ411" s="35"/>
      <c r="VR411" s="35"/>
      <c r="VS411" s="35"/>
      <c r="VT411" s="35"/>
      <c r="VU411" s="35"/>
      <c r="VV411" s="35"/>
      <c r="VW411" s="35"/>
      <c r="VX411" s="35"/>
      <c r="VY411" s="35"/>
      <c r="VZ411" s="35"/>
      <c r="WA411" s="35"/>
      <c r="WB411" s="35"/>
      <c r="WC411" s="35"/>
      <c r="WD411" s="35">
        <v>200</v>
      </c>
      <c r="WE411" s="35"/>
      <c r="WF411" s="35"/>
      <c r="WG411" s="35"/>
      <c r="WH411" s="35"/>
      <c r="WI411" s="35"/>
      <c r="WJ411" s="35"/>
      <c r="WK411" s="35"/>
      <c r="WL411" s="35"/>
      <c r="WM411" s="35"/>
      <c r="WN411" s="35"/>
      <c r="WO411" s="35"/>
      <c r="WP411" s="35"/>
      <c r="WQ411" s="35"/>
      <c r="WR411" s="35"/>
      <c r="WS411" s="35"/>
      <c r="WT411" s="35"/>
      <c r="WU411" s="35"/>
      <c r="WV411" s="35"/>
      <c r="WW411" s="35"/>
      <c r="WX411" s="35"/>
      <c r="WY411" s="35"/>
      <c r="WZ411" s="35"/>
      <c r="XA411" s="35"/>
      <c r="XB411" s="35"/>
      <c r="XC411" s="35"/>
      <c r="XD411" s="35"/>
      <c r="XE411" s="35"/>
      <c r="XF411" s="35"/>
      <c r="XG411" s="35"/>
      <c r="XH411" s="35"/>
      <c r="XI411" s="35"/>
      <c r="XJ411" s="35"/>
      <c r="XK411" s="35"/>
      <c r="XL411" s="35"/>
      <c r="XM411" s="35"/>
      <c r="XN411" s="35"/>
      <c r="XO411" s="35"/>
      <c r="XP411" s="35"/>
      <c r="XQ411" s="35"/>
      <c r="XR411" s="35"/>
      <c r="XS411" s="35"/>
      <c r="XT411" s="35"/>
      <c r="XU411" s="35"/>
      <c r="XV411" s="35"/>
      <c r="XW411" s="35"/>
      <c r="XX411" s="35"/>
      <c r="XY411" s="35"/>
      <c r="XZ411" s="35"/>
      <c r="YA411" s="35"/>
      <c r="YB411" s="35"/>
      <c r="YC411" s="35"/>
      <c r="YD411" s="35"/>
      <c r="YE411" s="35"/>
      <c r="YF411" s="35"/>
      <c r="YG411" s="35"/>
      <c r="YH411" s="35"/>
      <c r="YI411" s="35"/>
      <c r="YJ411" s="35"/>
      <c r="YK411" s="35"/>
      <c r="YL411" s="35"/>
      <c r="YM411" s="35"/>
      <c r="YN411" s="35"/>
      <c r="YO411" s="35"/>
      <c r="YP411" s="35"/>
      <c r="YQ411" s="35"/>
      <c r="YR411" s="35"/>
      <c r="YS411" s="35"/>
      <c r="YT411" s="35"/>
      <c r="YU411" s="35"/>
      <c r="YV411" s="35"/>
      <c r="YW411" s="35"/>
      <c r="YX411" s="35"/>
      <c r="YY411" s="35"/>
      <c r="YZ411" s="35"/>
      <c r="ZA411" s="35"/>
      <c r="ZB411" s="35"/>
      <c r="ZC411" s="35"/>
      <c r="ZD411" s="35"/>
      <c r="ZE411" s="35"/>
      <c r="ZF411" s="35"/>
      <c r="ZG411" s="35"/>
      <c r="ZH411" s="35"/>
      <c r="ZI411" s="35"/>
      <c r="ZJ411" s="35"/>
      <c r="ZK411" s="35"/>
      <c r="ZL411" s="35"/>
      <c r="ZM411" s="35"/>
      <c r="ZN411" s="35"/>
      <c r="ZO411" s="35"/>
      <c r="ZP411" s="35"/>
      <c r="ZQ411" s="35"/>
      <c r="ZR411" s="35"/>
      <c r="ZS411" s="35"/>
      <c r="ZT411" s="35"/>
      <c r="ZU411" s="35"/>
      <c r="ZV411" s="35"/>
      <c r="ZW411" s="35"/>
      <c r="ZX411" s="35"/>
      <c r="ZY411" s="35"/>
      <c r="ZZ411" s="35"/>
      <c r="AAA411" s="35"/>
      <c r="AAB411" s="35"/>
      <c r="AAC411" s="35"/>
      <c r="AAD411" s="35"/>
      <c r="AAE411" s="35"/>
      <c r="AAF411" s="35"/>
      <c r="AAG411" s="35"/>
      <c r="AAH411" s="35"/>
      <c r="AAI411" s="35"/>
      <c r="AAJ411" s="35"/>
      <c r="AAK411" s="35"/>
      <c r="AAL411" s="35"/>
      <c r="AAM411" s="35"/>
      <c r="AAN411" s="35"/>
      <c r="AAO411" s="35"/>
      <c r="AAP411" s="35"/>
      <c r="AAQ411" s="35"/>
      <c r="AAR411" s="35"/>
      <c r="AAS411" s="35"/>
      <c r="AAT411" s="35"/>
      <c r="AAU411" s="35"/>
      <c r="AAV411" s="35"/>
      <c r="AAW411" s="35"/>
      <c r="AAX411" s="35"/>
      <c r="AAY411" s="35"/>
      <c r="AAZ411" s="35"/>
      <c r="ABA411" s="35"/>
      <c r="ABB411" s="35"/>
      <c r="ABC411" s="35"/>
      <c r="ABD411" s="35"/>
      <c r="ABE411" s="35"/>
      <c r="ABF411" s="35"/>
      <c r="ABG411" s="35"/>
      <c r="ABH411" s="35"/>
      <c r="ABI411" s="35"/>
      <c r="ABJ411" s="35"/>
      <c r="ABK411" s="35"/>
      <c r="ABL411" s="35"/>
      <c r="ABM411" s="35"/>
      <c r="ABN411" s="35"/>
      <c r="ABO411" s="35"/>
      <c r="ABP411" s="35"/>
      <c r="ABQ411" s="35"/>
      <c r="ABR411" s="35"/>
      <c r="ABS411" s="35"/>
      <c r="ABT411" s="35"/>
      <c r="ABU411" s="35"/>
      <c r="ABV411" s="35"/>
      <c r="ABW411" s="35"/>
      <c r="ABX411" s="35"/>
      <c r="ABY411" s="35"/>
      <c r="ABZ411" s="35"/>
      <c r="ACA411" s="35"/>
      <c r="ACB411" s="35"/>
      <c r="ACC411" s="35"/>
      <c r="ACD411" s="35"/>
      <c r="ACE411" s="35"/>
      <c r="ACF411" s="35"/>
      <c r="ACG411" s="35"/>
      <c r="ACH411" s="35"/>
      <c r="ACI411" s="35"/>
      <c r="ACJ411" s="35"/>
      <c r="ACK411" s="35"/>
      <c r="ACL411" s="35"/>
      <c r="ACM411" s="35"/>
      <c r="ACN411" s="35"/>
      <c r="ACO411" s="35"/>
      <c r="ACP411" s="35"/>
      <c r="ACQ411" s="35">
        <v>50</v>
      </c>
      <c r="ACR411" s="35"/>
      <c r="ACS411" s="35"/>
      <c r="ACT411" s="35"/>
      <c r="ACU411" s="35"/>
      <c r="ACV411" s="35"/>
      <c r="ACW411" s="35"/>
      <c r="ACX411" s="35"/>
      <c r="ACY411" s="35"/>
      <c r="ACZ411" s="35"/>
      <c r="ADA411" s="35"/>
      <c r="ADB411" s="35"/>
      <c r="ADC411" s="35"/>
      <c r="ADD411" s="35"/>
      <c r="ADE411" s="35"/>
      <c r="ADF411" s="35"/>
      <c r="ADG411" s="35"/>
      <c r="ADH411" s="35"/>
      <c r="ADI411" s="35"/>
      <c r="ADJ411" s="35"/>
      <c r="ADK411" s="35"/>
      <c r="ADL411" s="35"/>
      <c r="ADM411" s="35"/>
      <c r="ADN411" s="35"/>
      <c r="ADO411" s="35"/>
      <c r="ADP411" s="35"/>
      <c r="ADQ411" s="35"/>
      <c r="ADR411" s="35"/>
      <c r="ADS411" s="35"/>
      <c r="ADT411" s="35"/>
      <c r="ADU411" s="35"/>
      <c r="ADV411" s="35"/>
      <c r="ADW411" s="35"/>
      <c r="ADX411" s="35"/>
      <c r="ADY411" s="26">
        <f t="shared" si="17"/>
        <v>0</v>
      </c>
      <c r="ADZ411" s="5"/>
      <c r="AEA411" s="7"/>
      <c r="AEB411" s="7"/>
      <c r="AEC411" s="7"/>
      <c r="AED411" s="7"/>
      <c r="AEE411" s="7"/>
      <c r="AEF411" s="7"/>
      <c r="AEG411" s="7"/>
      <c r="AEH411" s="7"/>
      <c r="AEI411" s="7"/>
      <c r="AEJ411" s="7"/>
      <c r="AEK411" s="7"/>
      <c r="AEL411" s="7"/>
      <c r="AEM411" s="7"/>
      <c r="AEN411" s="7"/>
      <c r="AEO411" s="7"/>
      <c r="AEP411" s="7"/>
      <c r="AEQ411" s="7"/>
      <c r="AER411" s="7"/>
      <c r="AES411" s="7"/>
      <c r="AET411" s="7"/>
      <c r="AEU411" s="7"/>
      <c r="AEV411" s="7"/>
      <c r="AEW411" s="7"/>
    </row>
    <row r="412" spans="1:829" ht="12.75" customHeight="1" x14ac:dyDescent="0.2">
      <c r="A412" s="38" t="s">
        <v>112</v>
      </c>
      <c r="B412" s="65">
        <f t="shared" si="16"/>
        <v>130</v>
      </c>
      <c r="C412" s="57">
        <v>10</v>
      </c>
      <c r="D412" s="60">
        <v>44824</v>
      </c>
      <c r="E412" s="67">
        <v>38.99</v>
      </c>
      <c r="F412" s="67">
        <f t="shared" si="18"/>
        <v>5068.7</v>
      </c>
      <c r="G412" s="6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  <c r="BB412" s="35"/>
      <c r="BC412" s="35"/>
      <c r="BD412" s="35"/>
      <c r="BE412" s="15"/>
      <c r="BF412" s="15"/>
      <c r="BG412" s="136"/>
      <c r="BH412" s="35"/>
      <c r="BI412" s="35"/>
      <c r="BJ412" s="35"/>
      <c r="BK412" s="35"/>
      <c r="BL412" s="35"/>
      <c r="BM412" s="35"/>
      <c r="BN412" s="35"/>
      <c r="BO412" s="35"/>
      <c r="BP412" s="35"/>
      <c r="BQ412" s="35"/>
      <c r="BR412" s="35"/>
      <c r="BS412" s="35"/>
      <c r="BT412" s="35"/>
      <c r="BU412" s="35"/>
      <c r="BV412" s="35"/>
      <c r="BW412" s="35"/>
      <c r="BX412" s="35"/>
      <c r="BY412" s="35"/>
      <c r="BZ412" s="35"/>
      <c r="CA412" s="35"/>
      <c r="CB412" s="35"/>
      <c r="CC412" s="35"/>
      <c r="CD412" s="35"/>
      <c r="CE412" s="35"/>
      <c r="CF412" s="35"/>
      <c r="CG412" s="35"/>
      <c r="CH412" s="35"/>
      <c r="CI412" s="35"/>
      <c r="CJ412" s="35"/>
      <c r="CK412" s="35"/>
      <c r="CL412" s="35"/>
      <c r="CM412" s="35"/>
      <c r="CN412" s="35"/>
      <c r="CO412" s="35"/>
      <c r="CP412" s="35"/>
      <c r="CQ412" s="35"/>
      <c r="CR412" s="35"/>
      <c r="CS412" s="35"/>
      <c r="CT412" s="35"/>
      <c r="CU412" s="35"/>
      <c r="CV412" s="35"/>
      <c r="CW412" s="35"/>
      <c r="CX412" s="35"/>
      <c r="CY412" s="35"/>
      <c r="CZ412" s="35"/>
      <c r="DA412" s="35"/>
      <c r="DB412" s="35"/>
      <c r="DC412" s="35"/>
      <c r="DD412" s="35"/>
      <c r="DE412" s="35"/>
      <c r="DF412" s="35"/>
      <c r="DG412" s="35"/>
      <c r="DH412" s="35"/>
      <c r="DI412" s="35"/>
      <c r="DJ412" s="35"/>
      <c r="DK412" s="35"/>
      <c r="DL412" s="35"/>
      <c r="DM412" s="35"/>
      <c r="DN412" s="35"/>
      <c r="DO412" s="35"/>
      <c r="DP412" s="35"/>
      <c r="DQ412" s="35"/>
      <c r="DR412" s="35"/>
      <c r="DS412" s="35"/>
      <c r="DT412" s="35"/>
      <c r="DU412" s="35"/>
      <c r="DV412" s="35"/>
      <c r="DW412" s="35"/>
      <c r="DX412" s="35"/>
      <c r="DY412" s="35"/>
      <c r="DZ412" s="35"/>
      <c r="EA412" s="35"/>
      <c r="EB412" s="35"/>
      <c r="EC412" s="35"/>
      <c r="ED412" s="35"/>
      <c r="EE412" s="35"/>
      <c r="EF412" s="35"/>
      <c r="EG412" s="35"/>
      <c r="EH412" s="35"/>
      <c r="EI412" s="35"/>
      <c r="EJ412" s="35"/>
      <c r="EK412" s="35"/>
      <c r="EL412" s="35"/>
      <c r="EM412" s="35"/>
      <c r="EN412" s="35"/>
      <c r="EO412" s="35"/>
      <c r="EP412" s="35"/>
      <c r="EQ412" s="35"/>
      <c r="ER412" s="35"/>
      <c r="ES412" s="35"/>
      <c r="ET412" s="35"/>
      <c r="EU412" s="35"/>
      <c r="EV412" s="35"/>
      <c r="EW412" s="35"/>
      <c r="EX412" s="35"/>
      <c r="EY412" s="35"/>
      <c r="EZ412" s="35"/>
      <c r="FA412" s="35"/>
      <c r="FB412" s="35"/>
      <c r="FC412" s="35"/>
      <c r="FD412" s="35"/>
      <c r="FE412" s="35"/>
      <c r="FF412" s="35"/>
      <c r="FG412" s="35">
        <v>130</v>
      </c>
      <c r="FH412" s="35"/>
      <c r="FI412" s="35"/>
      <c r="FJ412" s="35"/>
      <c r="FK412" s="35"/>
      <c r="FL412" s="35"/>
      <c r="FM412" s="35"/>
      <c r="FN412" s="35"/>
      <c r="FO412" s="35"/>
      <c r="FP412" s="35"/>
      <c r="FQ412" s="35"/>
      <c r="FR412" s="35"/>
      <c r="FS412" s="35"/>
      <c r="FT412" s="35"/>
      <c r="FU412" s="35"/>
      <c r="FV412" s="35"/>
      <c r="FW412" s="35"/>
      <c r="FX412" s="35"/>
      <c r="FY412" s="35"/>
      <c r="FZ412" s="35"/>
      <c r="GA412" s="35"/>
      <c r="GB412" s="35"/>
      <c r="GC412" s="35"/>
      <c r="GD412" s="35"/>
      <c r="GE412" s="35"/>
      <c r="GF412" s="35"/>
      <c r="GG412" s="35"/>
      <c r="GH412" s="35"/>
      <c r="GI412" s="35"/>
      <c r="GJ412" s="35"/>
      <c r="GK412" s="35"/>
      <c r="GL412" s="35"/>
      <c r="GM412" s="35"/>
      <c r="GN412" s="35"/>
      <c r="GO412" s="35"/>
      <c r="GP412" s="35"/>
      <c r="GQ412" s="35"/>
      <c r="GR412" s="35"/>
      <c r="GS412" s="35"/>
      <c r="GT412" s="35"/>
      <c r="GU412" s="35"/>
      <c r="GV412" s="35"/>
      <c r="GW412" s="35"/>
      <c r="GX412" s="35"/>
      <c r="GY412" s="35"/>
      <c r="GZ412" s="35"/>
      <c r="HA412" s="35"/>
      <c r="HB412" s="35"/>
      <c r="HC412" s="35"/>
      <c r="HD412" s="35"/>
      <c r="HE412" s="35"/>
      <c r="HF412" s="35"/>
      <c r="HG412" s="35"/>
      <c r="HH412" s="35"/>
      <c r="HI412" s="35"/>
      <c r="HJ412" s="35"/>
      <c r="HK412" s="35"/>
      <c r="HL412" s="35"/>
      <c r="HM412" s="35"/>
      <c r="HN412" s="35"/>
      <c r="HO412" s="35"/>
      <c r="HP412" s="35"/>
      <c r="HQ412" s="35"/>
      <c r="HR412" s="35"/>
      <c r="HS412" s="35"/>
      <c r="HT412" s="35"/>
      <c r="HU412" s="35"/>
      <c r="HV412" s="35"/>
      <c r="HW412" s="35"/>
      <c r="HX412" s="35"/>
      <c r="HY412" s="35"/>
      <c r="HZ412" s="35"/>
      <c r="IA412" s="35"/>
      <c r="IB412" s="35"/>
      <c r="IC412" s="35"/>
      <c r="ID412" s="35"/>
      <c r="IE412" s="35"/>
      <c r="IF412" s="35"/>
      <c r="IG412" s="35"/>
      <c r="IH412" s="35"/>
      <c r="II412" s="35"/>
      <c r="IJ412" s="35"/>
      <c r="IK412" s="35"/>
      <c r="IL412" s="35"/>
      <c r="IM412" s="35"/>
      <c r="IN412" s="35"/>
      <c r="IO412" s="35"/>
      <c r="IP412" s="35"/>
      <c r="IQ412" s="35"/>
      <c r="IR412" s="35"/>
      <c r="IS412" s="35"/>
      <c r="IT412" s="35"/>
      <c r="IU412" s="35"/>
      <c r="IV412" s="35"/>
      <c r="IW412" s="35"/>
      <c r="IX412" s="35"/>
      <c r="IY412" s="35"/>
      <c r="IZ412" s="35"/>
      <c r="JA412" s="35"/>
      <c r="JB412" s="35"/>
      <c r="JC412" s="35"/>
      <c r="JD412" s="35"/>
      <c r="JE412" s="35"/>
      <c r="JF412" s="35"/>
      <c r="JG412" s="35"/>
      <c r="JH412" s="35"/>
      <c r="JI412" s="35"/>
      <c r="JJ412" s="35"/>
      <c r="JK412" s="35"/>
      <c r="JL412" s="35"/>
      <c r="JM412" s="35"/>
      <c r="JN412" s="35"/>
      <c r="JO412" s="35"/>
      <c r="JP412" s="35"/>
      <c r="JQ412" s="35"/>
      <c r="JR412" s="35"/>
      <c r="JS412" s="35"/>
      <c r="JT412" s="35"/>
      <c r="JU412" s="35"/>
      <c r="JV412" s="35"/>
      <c r="JW412" s="35"/>
      <c r="JX412" s="35"/>
      <c r="JY412" s="35"/>
      <c r="JZ412" s="35"/>
      <c r="KA412" s="35"/>
      <c r="KB412" s="35"/>
      <c r="KC412" s="35"/>
      <c r="KD412" s="35"/>
      <c r="KE412" s="35"/>
      <c r="KF412" s="35"/>
      <c r="KG412" s="35"/>
      <c r="KH412" s="35"/>
      <c r="KI412" s="35"/>
      <c r="KJ412" s="35"/>
      <c r="KK412" s="35"/>
      <c r="KL412" s="35"/>
      <c r="KM412" s="35"/>
      <c r="KN412" s="35"/>
      <c r="KO412" s="35"/>
      <c r="KP412" s="35"/>
      <c r="KQ412" s="35"/>
      <c r="KR412" s="35"/>
      <c r="KS412" s="35"/>
      <c r="KT412" s="35"/>
      <c r="KU412" s="35"/>
      <c r="KV412" s="35"/>
      <c r="KW412" s="35"/>
      <c r="KX412" s="35"/>
      <c r="KY412" s="35"/>
      <c r="KZ412" s="35"/>
      <c r="LA412" s="35"/>
      <c r="LB412" s="35"/>
      <c r="LC412" s="35"/>
      <c r="LD412" s="35"/>
      <c r="LE412" s="35"/>
      <c r="LF412" s="35"/>
      <c r="LG412" s="35"/>
      <c r="LH412" s="35"/>
      <c r="LI412" s="35"/>
      <c r="LJ412" s="35"/>
      <c r="LK412" s="35"/>
      <c r="LL412" s="35"/>
      <c r="LM412" s="35"/>
      <c r="LN412" s="35"/>
      <c r="LO412" s="35"/>
      <c r="LP412" s="35"/>
      <c r="LQ412" s="35"/>
      <c r="LR412" s="35"/>
      <c r="LS412" s="35"/>
      <c r="LT412" s="35"/>
      <c r="LU412" s="35"/>
      <c r="LV412" s="35"/>
      <c r="LW412" s="35"/>
      <c r="LX412" s="35"/>
      <c r="LY412" s="35"/>
      <c r="LZ412" s="35"/>
      <c r="MA412" s="35"/>
      <c r="MB412" s="35"/>
      <c r="MC412" s="35"/>
      <c r="MD412" s="35"/>
      <c r="ME412" s="35"/>
      <c r="MF412" s="35"/>
      <c r="MG412" s="35"/>
      <c r="MH412" s="35"/>
      <c r="MI412" s="35"/>
      <c r="MJ412" s="35"/>
      <c r="MK412" s="35"/>
      <c r="ML412" s="35"/>
      <c r="MM412" s="35"/>
      <c r="MN412" s="35"/>
      <c r="MO412" s="35"/>
      <c r="MP412" s="35"/>
      <c r="MQ412" s="35"/>
      <c r="MR412" s="35"/>
      <c r="MS412" s="35"/>
      <c r="MT412" s="35"/>
      <c r="MU412" s="35"/>
      <c r="MV412" s="35"/>
      <c r="MW412" s="35"/>
      <c r="MX412" s="35"/>
      <c r="MY412" s="35"/>
      <c r="MZ412" s="35"/>
      <c r="NA412" s="35"/>
      <c r="NB412" s="35"/>
      <c r="NC412" s="35"/>
      <c r="ND412" s="35"/>
      <c r="NE412" s="35"/>
      <c r="NF412" s="35"/>
      <c r="NG412" s="35"/>
      <c r="NH412" s="35"/>
      <c r="NI412" s="35"/>
      <c r="NJ412" s="35"/>
      <c r="NK412" s="35"/>
      <c r="NL412" s="35"/>
      <c r="NM412" s="35"/>
      <c r="NN412" s="35"/>
      <c r="NO412" s="35"/>
      <c r="NP412" s="35"/>
      <c r="NQ412" s="35"/>
      <c r="NR412" s="35"/>
      <c r="NS412" s="35"/>
      <c r="NT412" s="35"/>
      <c r="NU412" s="35"/>
      <c r="NV412" s="35"/>
      <c r="NW412" s="35"/>
      <c r="NX412" s="35"/>
      <c r="NY412" s="35"/>
      <c r="NZ412" s="35"/>
      <c r="OA412" s="35"/>
      <c r="OB412" s="35"/>
      <c r="OC412" s="35"/>
      <c r="OD412" s="35"/>
      <c r="OE412" s="35"/>
      <c r="OF412" s="35"/>
      <c r="OG412" s="35"/>
      <c r="OH412" s="35"/>
      <c r="OI412" s="35"/>
      <c r="OJ412" s="35"/>
      <c r="OK412" s="35"/>
      <c r="OL412" s="35"/>
      <c r="OM412" s="35"/>
      <c r="ON412" s="35"/>
      <c r="OO412" s="35"/>
      <c r="OP412" s="35"/>
      <c r="OQ412" s="35"/>
      <c r="OR412" s="35"/>
      <c r="OS412" s="35"/>
      <c r="OT412" s="35"/>
      <c r="OU412" s="35"/>
      <c r="OV412" s="35"/>
      <c r="OW412" s="35"/>
      <c r="OX412" s="35"/>
      <c r="OY412" s="35"/>
      <c r="OZ412" s="35"/>
      <c r="PA412" s="35"/>
      <c r="PB412" s="35"/>
      <c r="PC412" s="35"/>
      <c r="PD412" s="35"/>
      <c r="PE412" s="35"/>
      <c r="PF412" s="35"/>
      <c r="PG412" s="35"/>
      <c r="PH412" s="35"/>
      <c r="PI412" s="35"/>
      <c r="PJ412" s="35"/>
      <c r="PK412" s="35"/>
      <c r="PL412" s="35"/>
      <c r="PM412" s="35"/>
      <c r="PN412" s="35"/>
      <c r="PO412" s="35"/>
      <c r="PP412" s="35"/>
      <c r="PQ412" s="35"/>
      <c r="PR412" s="35"/>
      <c r="PS412" s="35"/>
      <c r="PT412" s="35"/>
      <c r="PU412" s="35"/>
      <c r="PV412" s="35"/>
      <c r="PW412" s="35"/>
      <c r="PX412" s="35"/>
      <c r="PY412" s="35"/>
      <c r="PZ412" s="35"/>
      <c r="QA412" s="35"/>
      <c r="QB412" s="35"/>
      <c r="QC412" s="35"/>
      <c r="QD412" s="35"/>
      <c r="QE412" s="35"/>
      <c r="QF412" s="35"/>
      <c r="QG412" s="35"/>
      <c r="QH412" s="35"/>
      <c r="QI412" s="35"/>
      <c r="QJ412" s="35"/>
      <c r="QK412" s="35"/>
      <c r="QL412" s="35"/>
      <c r="QM412" s="35"/>
      <c r="QN412" s="35"/>
      <c r="QO412" s="35"/>
      <c r="QP412" s="35"/>
      <c r="QQ412" s="35"/>
      <c r="QR412" s="35"/>
      <c r="QS412" s="35"/>
      <c r="QT412" s="35"/>
      <c r="QU412" s="35"/>
      <c r="QV412" s="35"/>
      <c r="QW412" s="35"/>
      <c r="QX412" s="35"/>
      <c r="QY412" s="35"/>
      <c r="QZ412" s="35"/>
      <c r="RA412" s="35"/>
      <c r="RB412" s="35"/>
      <c r="RC412" s="35"/>
      <c r="RD412" s="35"/>
      <c r="RE412" s="35"/>
      <c r="RF412" s="35"/>
      <c r="RG412" s="35"/>
      <c r="RH412" s="35"/>
      <c r="RI412" s="35"/>
      <c r="RJ412" s="35"/>
      <c r="RK412" s="35"/>
      <c r="RL412" s="35"/>
      <c r="RM412" s="35"/>
      <c r="RN412" s="35"/>
      <c r="RO412" s="35"/>
      <c r="RP412" s="35"/>
      <c r="RQ412" s="35"/>
      <c r="RR412" s="35"/>
      <c r="RS412" s="35"/>
      <c r="RT412" s="35"/>
      <c r="RU412" s="35"/>
      <c r="RV412" s="35"/>
      <c r="RW412" s="35"/>
      <c r="RX412" s="35"/>
      <c r="RY412" s="35"/>
      <c r="RZ412" s="35"/>
      <c r="SA412" s="35"/>
      <c r="SB412" s="35"/>
      <c r="SC412" s="35"/>
      <c r="SD412" s="35"/>
      <c r="SE412" s="35"/>
      <c r="SF412" s="35"/>
      <c r="SG412" s="35"/>
      <c r="SH412" s="35"/>
      <c r="SI412" s="35"/>
      <c r="SJ412" s="35"/>
      <c r="SK412" s="35"/>
      <c r="SL412" s="35"/>
      <c r="SM412" s="35"/>
      <c r="SN412" s="35"/>
      <c r="SO412" s="35"/>
      <c r="SP412" s="35"/>
      <c r="SQ412" s="35"/>
      <c r="SR412" s="35"/>
      <c r="SS412" s="35"/>
      <c r="ST412" s="35"/>
      <c r="SU412" s="35"/>
      <c r="SV412" s="35"/>
      <c r="SW412" s="35"/>
      <c r="SX412" s="35"/>
      <c r="SY412" s="35"/>
      <c r="SZ412" s="35"/>
      <c r="TA412" s="35"/>
      <c r="TB412" s="35"/>
      <c r="TC412" s="35"/>
      <c r="TD412" s="35"/>
      <c r="TE412" s="35"/>
      <c r="TF412" s="35"/>
      <c r="TG412" s="35"/>
      <c r="TH412" s="35"/>
      <c r="TI412" s="35"/>
      <c r="TJ412" s="35"/>
      <c r="TK412" s="35"/>
      <c r="TL412" s="35"/>
      <c r="TM412" s="35"/>
      <c r="TN412" s="35"/>
      <c r="TO412" s="35"/>
      <c r="TP412" s="35"/>
      <c r="TQ412" s="35"/>
      <c r="TR412" s="35"/>
      <c r="TS412" s="35"/>
      <c r="TT412" s="35"/>
      <c r="TU412" s="35"/>
      <c r="TV412" s="35"/>
      <c r="TW412" s="35"/>
      <c r="TX412" s="35"/>
      <c r="TY412" s="35"/>
      <c r="TZ412" s="35"/>
      <c r="UA412" s="35"/>
      <c r="UB412" s="35"/>
      <c r="UC412" s="35"/>
      <c r="UD412" s="35"/>
      <c r="UE412" s="35"/>
      <c r="UF412" s="35"/>
      <c r="UG412" s="35"/>
      <c r="UH412" s="35"/>
      <c r="UI412" s="35"/>
      <c r="UJ412" s="35"/>
      <c r="UK412" s="35"/>
      <c r="UL412" s="35"/>
      <c r="UM412" s="35"/>
      <c r="UN412" s="35"/>
      <c r="UO412" s="35"/>
      <c r="UP412" s="35"/>
      <c r="UQ412" s="35"/>
      <c r="UR412" s="35"/>
      <c r="US412" s="35"/>
      <c r="UT412" s="35"/>
      <c r="UU412" s="35"/>
      <c r="UV412" s="35"/>
      <c r="UW412" s="35"/>
      <c r="UX412" s="35"/>
      <c r="UY412" s="35"/>
      <c r="UZ412" s="35"/>
      <c r="VA412" s="35"/>
      <c r="VB412" s="35"/>
      <c r="VC412" s="35"/>
      <c r="VD412" s="35"/>
      <c r="VE412" s="35"/>
      <c r="VF412" s="35"/>
      <c r="VG412" s="35"/>
      <c r="VH412" s="35"/>
      <c r="VI412" s="35"/>
      <c r="VJ412" s="35"/>
      <c r="VK412" s="35"/>
      <c r="VL412" s="35"/>
      <c r="VM412" s="35"/>
      <c r="VN412" s="35"/>
      <c r="VO412" s="35"/>
      <c r="VP412" s="35"/>
      <c r="VQ412" s="35"/>
      <c r="VR412" s="35"/>
      <c r="VS412" s="35"/>
      <c r="VT412" s="35"/>
      <c r="VU412" s="35"/>
      <c r="VV412" s="35"/>
      <c r="VW412" s="35"/>
      <c r="VX412" s="35"/>
      <c r="VY412" s="35"/>
      <c r="VZ412" s="35"/>
      <c r="WA412" s="35"/>
      <c r="WB412" s="35"/>
      <c r="WC412" s="35"/>
      <c r="WD412" s="35"/>
      <c r="WE412" s="35"/>
      <c r="WF412" s="35"/>
      <c r="WG412" s="35"/>
      <c r="WH412" s="35"/>
      <c r="WI412" s="35"/>
      <c r="WJ412" s="35"/>
      <c r="WK412" s="35"/>
      <c r="WL412" s="35"/>
      <c r="WM412" s="35"/>
      <c r="WN412" s="35"/>
      <c r="WO412" s="35"/>
      <c r="WP412" s="35"/>
      <c r="WQ412" s="35"/>
      <c r="WR412" s="35"/>
      <c r="WS412" s="35"/>
      <c r="WT412" s="35"/>
      <c r="WU412" s="35"/>
      <c r="WV412" s="35"/>
      <c r="WW412" s="35"/>
      <c r="WX412" s="35"/>
      <c r="WY412" s="35"/>
      <c r="WZ412" s="35"/>
      <c r="XA412" s="35"/>
      <c r="XB412" s="35"/>
      <c r="XC412" s="35"/>
      <c r="XD412" s="35"/>
      <c r="XE412" s="35"/>
      <c r="XF412" s="35"/>
      <c r="XG412" s="35"/>
      <c r="XH412" s="35"/>
      <c r="XI412" s="35"/>
      <c r="XJ412" s="35"/>
      <c r="XK412" s="35"/>
      <c r="XL412" s="35"/>
      <c r="XM412" s="35"/>
      <c r="XN412" s="35"/>
      <c r="XO412" s="35"/>
      <c r="XP412" s="35"/>
      <c r="XQ412" s="35"/>
      <c r="XR412" s="35"/>
      <c r="XS412" s="35"/>
      <c r="XT412" s="35"/>
      <c r="XU412" s="35"/>
      <c r="XV412" s="35"/>
      <c r="XW412" s="35"/>
      <c r="XX412" s="35"/>
      <c r="XY412" s="35"/>
      <c r="XZ412" s="35"/>
      <c r="YA412" s="35"/>
      <c r="YB412" s="35"/>
      <c r="YC412" s="35"/>
      <c r="YD412" s="35"/>
      <c r="YE412" s="35"/>
      <c r="YF412" s="35"/>
      <c r="YG412" s="35"/>
      <c r="YH412" s="35"/>
      <c r="YI412" s="35"/>
      <c r="YJ412" s="35"/>
      <c r="YK412" s="35"/>
      <c r="YL412" s="35"/>
      <c r="YM412" s="35"/>
      <c r="YN412" s="35"/>
      <c r="YO412" s="35"/>
      <c r="YP412" s="35"/>
      <c r="YQ412" s="35"/>
      <c r="YR412" s="35"/>
      <c r="YS412" s="35"/>
      <c r="YT412" s="35"/>
      <c r="YU412" s="35"/>
      <c r="YV412" s="35"/>
      <c r="YW412" s="35"/>
      <c r="YX412" s="35"/>
      <c r="YY412" s="35"/>
      <c r="YZ412" s="35"/>
      <c r="ZA412" s="35"/>
      <c r="ZB412" s="35"/>
      <c r="ZC412" s="35"/>
      <c r="ZD412" s="35"/>
      <c r="ZE412" s="35"/>
      <c r="ZF412" s="35"/>
      <c r="ZG412" s="35"/>
      <c r="ZH412" s="35"/>
      <c r="ZI412" s="35"/>
      <c r="ZJ412" s="35"/>
      <c r="ZK412" s="35"/>
      <c r="ZL412" s="35"/>
      <c r="ZM412" s="35"/>
      <c r="ZN412" s="35"/>
      <c r="ZO412" s="35"/>
      <c r="ZP412" s="35"/>
      <c r="ZQ412" s="35"/>
      <c r="ZR412" s="35"/>
      <c r="ZS412" s="35"/>
      <c r="ZT412" s="35"/>
      <c r="ZU412" s="35"/>
      <c r="ZV412" s="35"/>
      <c r="ZW412" s="35"/>
      <c r="ZX412" s="35"/>
      <c r="ZY412" s="35"/>
      <c r="ZZ412" s="35"/>
      <c r="AAA412" s="35"/>
      <c r="AAB412" s="35"/>
      <c r="AAC412" s="35"/>
      <c r="AAD412" s="35"/>
      <c r="AAE412" s="35"/>
      <c r="AAF412" s="35"/>
      <c r="AAG412" s="35"/>
      <c r="AAH412" s="35"/>
      <c r="AAI412" s="35"/>
      <c r="AAJ412" s="35"/>
      <c r="AAK412" s="35"/>
      <c r="AAL412" s="35"/>
      <c r="AAM412" s="35"/>
      <c r="AAN412" s="35"/>
      <c r="AAO412" s="35"/>
      <c r="AAP412" s="35"/>
      <c r="AAQ412" s="35"/>
      <c r="AAR412" s="35"/>
      <c r="AAS412" s="35"/>
      <c r="AAT412" s="35"/>
      <c r="AAU412" s="35"/>
      <c r="AAV412" s="35"/>
      <c r="AAW412" s="35"/>
      <c r="AAX412" s="35"/>
      <c r="AAY412" s="35"/>
      <c r="AAZ412" s="35"/>
      <c r="ABA412" s="35"/>
      <c r="ABB412" s="35"/>
      <c r="ABC412" s="35"/>
      <c r="ABD412" s="35"/>
      <c r="ABE412" s="35"/>
      <c r="ABF412" s="35"/>
      <c r="ABG412" s="35"/>
      <c r="ABH412" s="35"/>
      <c r="ABI412" s="35"/>
      <c r="ABJ412" s="35"/>
      <c r="ABK412" s="35"/>
      <c r="ABL412" s="35"/>
      <c r="ABM412" s="35"/>
      <c r="ABN412" s="35"/>
      <c r="ABO412" s="35"/>
      <c r="ABP412" s="35"/>
      <c r="ABQ412" s="35"/>
      <c r="ABR412" s="35"/>
      <c r="ABS412" s="35"/>
      <c r="ABT412" s="35"/>
      <c r="ABU412" s="35"/>
      <c r="ABV412" s="35"/>
      <c r="ABW412" s="35"/>
      <c r="ABX412" s="35"/>
      <c r="ABY412" s="35"/>
      <c r="ABZ412" s="35"/>
      <c r="ACA412" s="35"/>
      <c r="ACB412" s="35"/>
      <c r="ACC412" s="35"/>
      <c r="ACD412" s="35"/>
      <c r="ACE412" s="35"/>
      <c r="ACF412" s="35"/>
      <c r="ACG412" s="35"/>
      <c r="ACH412" s="35"/>
      <c r="ACI412" s="35"/>
      <c r="ACJ412" s="35"/>
      <c r="ACK412" s="35"/>
      <c r="ACL412" s="35"/>
      <c r="ACM412" s="35"/>
      <c r="ACN412" s="35"/>
      <c r="ACO412" s="35"/>
      <c r="ACP412" s="35"/>
      <c r="ACQ412" s="35"/>
      <c r="ACR412" s="35"/>
      <c r="ACS412" s="35"/>
      <c r="ACT412" s="35"/>
      <c r="ACU412" s="35"/>
      <c r="ACV412" s="35"/>
      <c r="ACW412" s="35"/>
      <c r="ACX412" s="35"/>
      <c r="ACY412" s="35"/>
      <c r="ACZ412" s="35"/>
      <c r="ADA412" s="35"/>
      <c r="ADB412" s="35">
        <v>130</v>
      </c>
      <c r="ADC412" s="35"/>
      <c r="ADD412" s="35"/>
      <c r="ADE412" s="35"/>
      <c r="ADF412" s="35"/>
      <c r="ADG412" s="35"/>
      <c r="ADH412" s="35"/>
      <c r="ADI412" s="35"/>
      <c r="ADJ412" s="35"/>
      <c r="ADK412" s="35"/>
      <c r="ADL412" s="35"/>
      <c r="ADM412" s="35"/>
      <c r="ADN412" s="35"/>
      <c r="ADO412" s="35"/>
      <c r="ADP412" s="35"/>
      <c r="ADQ412" s="35"/>
      <c r="ADR412" s="35"/>
      <c r="ADS412" s="35"/>
      <c r="ADT412" s="35"/>
      <c r="ADU412" s="35"/>
      <c r="ADV412" s="35"/>
      <c r="ADW412" s="35"/>
      <c r="ADX412" s="35"/>
      <c r="ADY412" s="26">
        <f t="shared" si="17"/>
        <v>0</v>
      </c>
      <c r="ADZ412" s="5"/>
      <c r="AEA412" s="7"/>
      <c r="AEB412" s="7"/>
      <c r="AEC412" s="7"/>
      <c r="AED412" s="7"/>
      <c r="AEE412" s="7"/>
      <c r="AEF412" s="7"/>
      <c r="AEG412" s="7"/>
      <c r="AEH412" s="7"/>
      <c r="AEI412" s="7"/>
      <c r="AEJ412" s="7"/>
      <c r="AEK412" s="7"/>
      <c r="AEL412" s="7"/>
      <c r="AEM412" s="7"/>
      <c r="AEN412" s="7"/>
      <c r="AEO412" s="7"/>
      <c r="AEP412" s="7"/>
      <c r="AEQ412" s="7"/>
      <c r="AER412" s="7"/>
      <c r="AES412" s="7"/>
      <c r="AET412" s="7"/>
      <c r="AEU412" s="7"/>
      <c r="AEV412" s="7"/>
      <c r="AEW412" s="7"/>
    </row>
    <row r="413" spans="1:829" ht="12.75" customHeight="1" x14ac:dyDescent="0.2">
      <c r="A413" s="38" t="s">
        <v>233</v>
      </c>
      <c r="B413" s="65">
        <f t="shared" si="16"/>
        <v>0</v>
      </c>
      <c r="C413" s="57">
        <v>1</v>
      </c>
      <c r="D413" s="59">
        <v>44753</v>
      </c>
      <c r="E413" s="67">
        <v>50.49</v>
      </c>
      <c r="F413" s="67">
        <f t="shared" si="18"/>
        <v>0</v>
      </c>
      <c r="G413" s="6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35"/>
      <c r="AX413" s="35"/>
      <c r="AY413" s="35"/>
      <c r="AZ413" s="35"/>
      <c r="BA413" s="35"/>
      <c r="BB413" s="35"/>
      <c r="BC413" s="35"/>
      <c r="BD413" s="35"/>
      <c r="BE413" s="15"/>
      <c r="BF413" s="15"/>
      <c r="BG413" s="136"/>
      <c r="BH413" s="35"/>
      <c r="BI413" s="35"/>
      <c r="BJ413" s="35"/>
      <c r="BK413" s="35"/>
      <c r="BL413" s="35"/>
      <c r="BM413" s="35"/>
      <c r="BN413" s="35"/>
      <c r="BO413" s="35"/>
      <c r="BP413" s="35"/>
      <c r="BQ413" s="35"/>
      <c r="BR413" s="35"/>
      <c r="BS413" s="35"/>
      <c r="BT413" s="35"/>
      <c r="BU413" s="35"/>
      <c r="BV413" s="35"/>
      <c r="BW413" s="35"/>
      <c r="BX413" s="35"/>
      <c r="BY413" s="35"/>
      <c r="BZ413" s="35"/>
      <c r="CA413" s="35"/>
      <c r="CB413" s="35"/>
      <c r="CC413" s="35"/>
      <c r="CD413" s="35"/>
      <c r="CE413" s="35"/>
      <c r="CF413" s="35"/>
      <c r="CG413" s="35"/>
      <c r="CH413" s="35"/>
      <c r="CI413" s="35"/>
      <c r="CJ413" s="35"/>
      <c r="CK413" s="35"/>
      <c r="CL413" s="35"/>
      <c r="CM413" s="35"/>
      <c r="CN413" s="35"/>
      <c r="CO413" s="35"/>
      <c r="CP413" s="35"/>
      <c r="CQ413" s="35"/>
      <c r="CR413" s="35"/>
      <c r="CS413" s="35"/>
      <c r="CT413" s="35"/>
      <c r="CU413" s="35"/>
      <c r="CV413" s="35"/>
      <c r="CW413" s="35"/>
      <c r="CX413" s="35"/>
      <c r="CY413" s="35"/>
      <c r="CZ413" s="35"/>
      <c r="DA413" s="35"/>
      <c r="DB413" s="35"/>
      <c r="DC413" s="35"/>
      <c r="DD413" s="35"/>
      <c r="DE413" s="35"/>
      <c r="DF413" s="35"/>
      <c r="DG413" s="35"/>
      <c r="DH413" s="35"/>
      <c r="DI413" s="35"/>
      <c r="DJ413" s="35"/>
      <c r="DK413" s="35"/>
      <c r="DL413" s="35"/>
      <c r="DM413" s="35"/>
      <c r="DN413" s="35"/>
      <c r="DO413" s="35"/>
      <c r="DP413" s="35"/>
      <c r="DQ413" s="35"/>
      <c r="DR413" s="35"/>
      <c r="DS413" s="35"/>
      <c r="DT413" s="35"/>
      <c r="DU413" s="35"/>
      <c r="DV413" s="35"/>
      <c r="DW413" s="35"/>
      <c r="DX413" s="35"/>
      <c r="DY413" s="35"/>
      <c r="DZ413" s="35"/>
      <c r="EA413" s="35"/>
      <c r="EB413" s="35"/>
      <c r="EC413" s="35"/>
      <c r="ED413" s="35"/>
      <c r="EE413" s="35"/>
      <c r="EF413" s="35"/>
      <c r="EG413" s="35"/>
      <c r="EH413" s="35"/>
      <c r="EI413" s="35"/>
      <c r="EJ413" s="35"/>
      <c r="EK413" s="35"/>
      <c r="EL413" s="35"/>
      <c r="EM413" s="35"/>
      <c r="EN413" s="35"/>
      <c r="EO413" s="35"/>
      <c r="EP413" s="35"/>
      <c r="EQ413" s="35"/>
      <c r="ER413" s="35"/>
      <c r="ES413" s="35"/>
      <c r="ET413" s="35"/>
      <c r="EU413" s="35"/>
      <c r="EV413" s="35"/>
      <c r="EW413" s="35"/>
      <c r="EX413" s="35"/>
      <c r="EY413" s="35"/>
      <c r="EZ413" s="35"/>
      <c r="FA413" s="35"/>
      <c r="FB413" s="35"/>
      <c r="FC413" s="35"/>
      <c r="FD413" s="35"/>
      <c r="FE413" s="35"/>
      <c r="FF413" s="35"/>
      <c r="FG413" s="35"/>
      <c r="FH413" s="35"/>
      <c r="FI413" s="35"/>
      <c r="FJ413" s="35"/>
      <c r="FK413" s="35"/>
      <c r="FL413" s="35"/>
      <c r="FM413" s="35"/>
      <c r="FN413" s="35"/>
      <c r="FO413" s="35"/>
      <c r="FP413" s="35"/>
      <c r="FQ413" s="35"/>
      <c r="FR413" s="35"/>
      <c r="FS413" s="35"/>
      <c r="FT413" s="35"/>
      <c r="FU413" s="35"/>
      <c r="FV413" s="35"/>
      <c r="FW413" s="35"/>
      <c r="FX413" s="35"/>
      <c r="FY413" s="35"/>
      <c r="FZ413" s="35"/>
      <c r="GA413" s="35"/>
      <c r="GB413" s="35"/>
      <c r="GC413" s="35"/>
      <c r="GD413" s="35"/>
      <c r="GE413" s="35"/>
      <c r="GF413" s="35"/>
      <c r="GG413" s="35"/>
      <c r="GH413" s="35"/>
      <c r="GI413" s="35"/>
      <c r="GJ413" s="35"/>
      <c r="GK413" s="35"/>
      <c r="GL413" s="35"/>
      <c r="GM413" s="35"/>
      <c r="GN413" s="35"/>
      <c r="GO413" s="35"/>
      <c r="GP413" s="35"/>
      <c r="GQ413" s="35"/>
      <c r="GR413" s="35"/>
      <c r="GS413" s="35"/>
      <c r="GT413" s="35"/>
      <c r="GU413" s="35"/>
      <c r="GV413" s="35"/>
      <c r="GW413" s="35"/>
      <c r="GX413" s="35"/>
      <c r="GY413" s="35"/>
      <c r="GZ413" s="35"/>
      <c r="HA413" s="35"/>
      <c r="HB413" s="35"/>
      <c r="HC413" s="35"/>
      <c r="HD413" s="35"/>
      <c r="HE413" s="35"/>
      <c r="HF413" s="35"/>
      <c r="HG413" s="35"/>
      <c r="HH413" s="35"/>
      <c r="HI413" s="35"/>
      <c r="HJ413" s="35"/>
      <c r="HK413" s="35"/>
      <c r="HL413" s="35"/>
      <c r="HM413" s="35"/>
      <c r="HN413" s="35"/>
      <c r="HO413" s="35"/>
      <c r="HP413" s="35"/>
      <c r="HQ413" s="35"/>
      <c r="HR413" s="35"/>
      <c r="HS413" s="35"/>
      <c r="HT413" s="35"/>
      <c r="HU413" s="35"/>
      <c r="HV413" s="35"/>
      <c r="HW413" s="35"/>
      <c r="HX413" s="35"/>
      <c r="HY413" s="35"/>
      <c r="HZ413" s="35"/>
      <c r="IA413" s="35"/>
      <c r="IB413" s="35"/>
      <c r="IC413" s="35"/>
      <c r="ID413" s="35"/>
      <c r="IE413" s="35"/>
      <c r="IF413" s="35"/>
      <c r="IG413" s="35"/>
      <c r="IH413" s="35"/>
      <c r="II413" s="35"/>
      <c r="IJ413" s="35"/>
      <c r="IK413" s="35"/>
      <c r="IL413" s="35"/>
      <c r="IM413" s="35"/>
      <c r="IN413" s="35"/>
      <c r="IO413" s="35"/>
      <c r="IP413" s="35"/>
      <c r="IQ413" s="35"/>
      <c r="IR413" s="35"/>
      <c r="IS413" s="35"/>
      <c r="IT413" s="35"/>
      <c r="IU413" s="35"/>
      <c r="IV413" s="35"/>
      <c r="IW413" s="35"/>
      <c r="IX413" s="35"/>
      <c r="IY413" s="35"/>
      <c r="IZ413" s="35"/>
      <c r="JA413" s="35"/>
      <c r="JB413" s="35"/>
      <c r="JC413" s="35"/>
      <c r="JD413" s="35"/>
      <c r="JE413" s="35"/>
      <c r="JF413" s="35"/>
      <c r="JG413" s="35"/>
      <c r="JH413" s="35"/>
      <c r="JI413" s="35"/>
      <c r="JJ413" s="35"/>
      <c r="JK413" s="35"/>
      <c r="JL413" s="35"/>
      <c r="JM413" s="35"/>
      <c r="JN413" s="35"/>
      <c r="JO413" s="35"/>
      <c r="JP413" s="35"/>
      <c r="JQ413" s="35"/>
      <c r="JR413" s="35"/>
      <c r="JS413" s="35"/>
      <c r="JT413" s="35"/>
      <c r="JU413" s="35"/>
      <c r="JV413" s="35"/>
      <c r="JW413" s="35"/>
      <c r="JX413" s="35"/>
      <c r="JY413" s="35"/>
      <c r="JZ413" s="35"/>
      <c r="KA413" s="35"/>
      <c r="KB413" s="35"/>
      <c r="KC413" s="35"/>
      <c r="KD413" s="35"/>
      <c r="KE413" s="35"/>
      <c r="KF413" s="35"/>
      <c r="KG413" s="35"/>
      <c r="KH413" s="35"/>
      <c r="KI413" s="35"/>
      <c r="KJ413" s="35"/>
      <c r="KK413" s="35"/>
      <c r="KL413" s="35"/>
      <c r="KM413" s="35"/>
      <c r="KN413" s="35"/>
      <c r="KO413" s="35"/>
      <c r="KP413" s="35"/>
      <c r="KQ413" s="35"/>
      <c r="KR413" s="35"/>
      <c r="KS413" s="35"/>
      <c r="KT413" s="35"/>
      <c r="KU413" s="35"/>
      <c r="KV413" s="35"/>
      <c r="KW413" s="35"/>
      <c r="KX413" s="35"/>
      <c r="KY413" s="35"/>
      <c r="KZ413" s="35"/>
      <c r="LA413" s="35"/>
      <c r="LB413" s="35"/>
      <c r="LC413" s="35"/>
      <c r="LD413" s="35"/>
      <c r="LE413" s="35"/>
      <c r="LF413" s="35"/>
      <c r="LG413" s="35"/>
      <c r="LH413" s="35"/>
      <c r="LI413" s="35"/>
      <c r="LJ413" s="35"/>
      <c r="LK413" s="35"/>
      <c r="LL413" s="35"/>
      <c r="LM413" s="35"/>
      <c r="LN413" s="35"/>
      <c r="LO413" s="35"/>
      <c r="LP413" s="35"/>
      <c r="LQ413" s="35"/>
      <c r="LR413" s="35"/>
      <c r="LS413" s="35"/>
      <c r="LT413" s="35"/>
      <c r="LU413" s="35"/>
      <c r="LV413" s="35"/>
      <c r="LW413" s="35"/>
      <c r="LX413" s="35"/>
      <c r="LY413" s="35"/>
      <c r="LZ413" s="35"/>
      <c r="MA413" s="35"/>
      <c r="MB413" s="35"/>
      <c r="MC413" s="35"/>
      <c r="MD413" s="35"/>
      <c r="ME413" s="35"/>
      <c r="MF413" s="35"/>
      <c r="MG413" s="35"/>
      <c r="MH413" s="35"/>
      <c r="MI413" s="35"/>
      <c r="MJ413" s="35"/>
      <c r="MK413" s="35"/>
      <c r="ML413" s="35"/>
      <c r="MM413" s="35"/>
      <c r="MN413" s="35"/>
      <c r="MO413" s="35"/>
      <c r="MP413" s="35"/>
      <c r="MQ413" s="35"/>
      <c r="MR413" s="35"/>
      <c r="MS413" s="35"/>
      <c r="MT413" s="35"/>
      <c r="MU413" s="35"/>
      <c r="MV413" s="35"/>
      <c r="MW413" s="35"/>
      <c r="MX413" s="35"/>
      <c r="MY413" s="35"/>
      <c r="MZ413" s="35"/>
      <c r="NA413" s="35"/>
      <c r="NB413" s="35"/>
      <c r="NC413" s="35"/>
      <c r="ND413" s="35"/>
      <c r="NE413" s="35"/>
      <c r="NF413" s="35"/>
      <c r="NG413" s="35"/>
      <c r="NH413" s="35"/>
      <c r="NI413" s="35"/>
      <c r="NJ413" s="35"/>
      <c r="NK413" s="35"/>
      <c r="NL413" s="35"/>
      <c r="NM413" s="35"/>
      <c r="NN413" s="35"/>
      <c r="NO413" s="35"/>
      <c r="NP413" s="35"/>
      <c r="NQ413" s="35"/>
      <c r="NR413" s="35"/>
      <c r="NS413" s="35"/>
      <c r="NT413" s="35"/>
      <c r="NU413" s="35"/>
      <c r="NV413" s="35"/>
      <c r="NW413" s="35"/>
      <c r="NX413" s="35"/>
      <c r="NY413" s="35"/>
      <c r="NZ413" s="35"/>
      <c r="OA413" s="35"/>
      <c r="OB413" s="35"/>
      <c r="OC413" s="35"/>
      <c r="OD413" s="35"/>
      <c r="OE413" s="35"/>
      <c r="OF413" s="35"/>
      <c r="OG413" s="35"/>
      <c r="OH413" s="35"/>
      <c r="OI413" s="35"/>
      <c r="OJ413" s="35"/>
      <c r="OK413" s="35"/>
      <c r="OL413" s="35"/>
      <c r="OM413" s="35"/>
      <c r="ON413" s="35"/>
      <c r="OO413" s="35"/>
      <c r="OP413" s="35"/>
      <c r="OQ413" s="35"/>
      <c r="OR413" s="35"/>
      <c r="OS413" s="35"/>
      <c r="OT413" s="35"/>
      <c r="OU413" s="35"/>
      <c r="OV413" s="35"/>
      <c r="OW413" s="35"/>
      <c r="OX413" s="35"/>
      <c r="OY413" s="35"/>
      <c r="OZ413" s="35"/>
      <c r="PA413" s="35"/>
      <c r="PB413" s="35"/>
      <c r="PC413" s="35"/>
      <c r="PD413" s="35"/>
      <c r="PE413" s="35"/>
      <c r="PF413" s="35"/>
      <c r="PG413" s="35"/>
      <c r="PH413" s="35"/>
      <c r="PI413" s="35"/>
      <c r="PJ413" s="35"/>
      <c r="PK413" s="35"/>
      <c r="PL413" s="35"/>
      <c r="PM413" s="35"/>
      <c r="PN413" s="35"/>
      <c r="PO413" s="35"/>
      <c r="PP413" s="35"/>
      <c r="PQ413" s="35"/>
      <c r="PR413" s="35"/>
      <c r="PS413" s="35"/>
      <c r="PT413" s="35"/>
      <c r="PU413" s="35"/>
      <c r="PV413" s="35"/>
      <c r="PW413" s="35"/>
      <c r="PX413" s="35"/>
      <c r="PY413" s="35"/>
      <c r="PZ413" s="35"/>
      <c r="QA413" s="35"/>
      <c r="QB413" s="35"/>
      <c r="QC413" s="35"/>
      <c r="QD413" s="35"/>
      <c r="QE413" s="35"/>
      <c r="QF413" s="35"/>
      <c r="QG413" s="35"/>
      <c r="QH413" s="35"/>
      <c r="QI413" s="35"/>
      <c r="QJ413" s="35"/>
      <c r="QK413" s="35"/>
      <c r="QL413" s="35"/>
      <c r="QM413" s="35"/>
      <c r="QN413" s="35"/>
      <c r="QO413" s="35"/>
      <c r="QP413" s="35"/>
      <c r="QQ413" s="35"/>
      <c r="QR413" s="35"/>
      <c r="QS413" s="35"/>
      <c r="QT413" s="35"/>
      <c r="QU413" s="35"/>
      <c r="QV413" s="35"/>
      <c r="QW413" s="35"/>
      <c r="QX413" s="35"/>
      <c r="QY413" s="35"/>
      <c r="QZ413" s="35"/>
      <c r="RA413" s="35"/>
      <c r="RB413" s="35"/>
      <c r="RC413" s="35"/>
      <c r="RD413" s="35"/>
      <c r="RE413" s="35"/>
      <c r="RF413" s="35"/>
      <c r="RG413" s="35"/>
      <c r="RH413" s="35"/>
      <c r="RI413" s="35"/>
      <c r="RJ413" s="35"/>
      <c r="RK413" s="35"/>
      <c r="RL413" s="35"/>
      <c r="RM413" s="35"/>
      <c r="RN413" s="35"/>
      <c r="RO413" s="35"/>
      <c r="RP413" s="35"/>
      <c r="RQ413" s="35"/>
      <c r="RR413" s="35"/>
      <c r="RS413" s="35"/>
      <c r="RT413" s="35"/>
      <c r="RU413" s="35"/>
      <c r="RV413" s="35"/>
      <c r="RW413" s="35"/>
      <c r="RX413" s="35"/>
      <c r="RY413" s="35"/>
      <c r="RZ413" s="35"/>
      <c r="SA413" s="35"/>
      <c r="SB413" s="35"/>
      <c r="SC413" s="35"/>
      <c r="SD413" s="35"/>
      <c r="SE413" s="35"/>
      <c r="SF413" s="35"/>
      <c r="SG413" s="35"/>
      <c r="SH413" s="35"/>
      <c r="SI413" s="35"/>
      <c r="SJ413" s="35"/>
      <c r="SK413" s="35"/>
      <c r="SL413" s="35"/>
      <c r="SM413" s="35"/>
      <c r="SN413" s="35"/>
      <c r="SO413" s="35"/>
      <c r="SP413" s="35"/>
      <c r="SQ413" s="35"/>
      <c r="SR413" s="35"/>
      <c r="SS413" s="35"/>
      <c r="ST413" s="35"/>
      <c r="SU413" s="35"/>
      <c r="SV413" s="35"/>
      <c r="SW413" s="35"/>
      <c r="SX413" s="35"/>
      <c r="SY413" s="35"/>
      <c r="SZ413" s="35"/>
      <c r="TA413" s="35"/>
      <c r="TB413" s="35"/>
      <c r="TC413" s="35"/>
      <c r="TD413" s="35"/>
      <c r="TE413" s="35"/>
      <c r="TF413" s="35"/>
      <c r="TG413" s="35"/>
      <c r="TH413" s="35"/>
      <c r="TI413" s="35"/>
      <c r="TJ413" s="35"/>
      <c r="TK413" s="35"/>
      <c r="TL413" s="35"/>
      <c r="TM413" s="35"/>
      <c r="TN413" s="35"/>
      <c r="TO413" s="35"/>
      <c r="TP413" s="35"/>
      <c r="TQ413" s="35"/>
      <c r="TR413" s="35"/>
      <c r="TS413" s="35"/>
      <c r="TT413" s="35"/>
      <c r="TU413" s="35"/>
      <c r="TV413" s="35"/>
      <c r="TW413" s="35"/>
      <c r="TX413" s="35"/>
      <c r="TY413" s="35"/>
      <c r="TZ413" s="35"/>
      <c r="UA413" s="35"/>
      <c r="UB413" s="35"/>
      <c r="UC413" s="35">
        <v>1</v>
      </c>
      <c r="UD413" s="35"/>
      <c r="UE413" s="35"/>
      <c r="UF413" s="35"/>
      <c r="UG413" s="35"/>
      <c r="UH413" s="35"/>
      <c r="UI413" s="35">
        <v>1</v>
      </c>
      <c r="UJ413" s="35"/>
      <c r="UK413" s="35"/>
      <c r="UL413" s="35"/>
      <c r="UM413" s="35"/>
      <c r="UN413" s="35"/>
      <c r="UO413" s="35"/>
      <c r="UP413" s="35"/>
      <c r="UQ413" s="35"/>
      <c r="UR413" s="35"/>
      <c r="US413" s="35"/>
      <c r="UT413" s="35"/>
      <c r="UU413" s="35"/>
      <c r="UV413" s="35"/>
      <c r="UW413" s="35"/>
      <c r="UX413" s="35"/>
      <c r="UY413" s="35"/>
      <c r="UZ413" s="35"/>
      <c r="VA413" s="35"/>
      <c r="VB413" s="35"/>
      <c r="VC413" s="35"/>
      <c r="VD413" s="35"/>
      <c r="VE413" s="35"/>
      <c r="VF413" s="35"/>
      <c r="VG413" s="35"/>
      <c r="VH413" s="35"/>
      <c r="VI413" s="35"/>
      <c r="VJ413" s="35"/>
      <c r="VK413" s="35"/>
      <c r="VL413" s="35"/>
      <c r="VM413" s="35"/>
      <c r="VN413" s="35"/>
      <c r="VO413" s="35"/>
      <c r="VP413" s="35"/>
      <c r="VQ413" s="35"/>
      <c r="VR413" s="35"/>
      <c r="VS413" s="35"/>
      <c r="VT413" s="35"/>
      <c r="VU413" s="35"/>
      <c r="VV413" s="35"/>
      <c r="VW413" s="35"/>
      <c r="VX413" s="35"/>
      <c r="VY413" s="35"/>
      <c r="VZ413" s="35"/>
      <c r="WA413" s="35"/>
      <c r="WB413" s="35"/>
      <c r="WC413" s="35"/>
      <c r="WD413" s="35"/>
      <c r="WE413" s="35"/>
      <c r="WF413" s="35"/>
      <c r="WG413" s="35"/>
      <c r="WH413" s="35"/>
      <c r="WI413" s="35"/>
      <c r="WJ413" s="35"/>
      <c r="WK413" s="35"/>
      <c r="WL413" s="35"/>
      <c r="WM413" s="35"/>
      <c r="WN413" s="35"/>
      <c r="WO413" s="35"/>
      <c r="WP413" s="35"/>
      <c r="WQ413" s="35"/>
      <c r="WR413" s="35"/>
      <c r="WS413" s="35"/>
      <c r="WT413" s="35"/>
      <c r="WU413" s="35"/>
      <c r="WV413" s="35"/>
      <c r="WW413" s="35"/>
      <c r="WX413" s="35"/>
      <c r="WY413" s="35"/>
      <c r="WZ413" s="35"/>
      <c r="XA413" s="35"/>
      <c r="XB413" s="35"/>
      <c r="XC413" s="35"/>
      <c r="XD413" s="35"/>
      <c r="XE413" s="35"/>
      <c r="XF413" s="35"/>
      <c r="XG413" s="35"/>
      <c r="XH413" s="35"/>
      <c r="XI413" s="35"/>
      <c r="XJ413" s="35"/>
      <c r="XK413" s="35"/>
      <c r="XL413" s="35"/>
      <c r="XM413" s="35"/>
      <c r="XN413" s="35"/>
      <c r="XO413" s="35"/>
      <c r="XP413" s="35"/>
      <c r="XQ413" s="35"/>
      <c r="XR413" s="35"/>
      <c r="XS413" s="35"/>
      <c r="XT413" s="35"/>
      <c r="XU413" s="35"/>
      <c r="XV413" s="35"/>
      <c r="XW413" s="35"/>
      <c r="XX413" s="35"/>
      <c r="XY413" s="35"/>
      <c r="XZ413" s="35"/>
      <c r="YA413" s="35"/>
      <c r="YB413" s="35"/>
      <c r="YC413" s="35"/>
      <c r="YD413" s="35"/>
      <c r="YE413" s="35"/>
      <c r="YF413" s="35"/>
      <c r="YG413" s="35"/>
      <c r="YH413" s="35"/>
      <c r="YI413" s="35"/>
      <c r="YJ413" s="35"/>
      <c r="YK413" s="35"/>
      <c r="YL413" s="35"/>
      <c r="YM413" s="35"/>
      <c r="YN413" s="35"/>
      <c r="YO413" s="35"/>
      <c r="YP413" s="35"/>
      <c r="YQ413" s="35"/>
      <c r="YR413" s="35"/>
      <c r="YS413" s="35"/>
      <c r="YT413" s="35"/>
      <c r="YU413" s="35"/>
      <c r="YV413" s="35"/>
      <c r="YW413" s="35"/>
      <c r="YX413" s="35"/>
      <c r="YY413" s="35"/>
      <c r="YZ413" s="35"/>
      <c r="ZA413" s="35"/>
      <c r="ZB413" s="35">
        <v>1</v>
      </c>
      <c r="ZC413" s="35"/>
      <c r="ZD413" s="35"/>
      <c r="ZE413" s="35"/>
      <c r="ZF413" s="35"/>
      <c r="ZG413" s="35"/>
      <c r="ZH413" s="35"/>
      <c r="ZI413" s="35">
        <v>1</v>
      </c>
      <c r="ZJ413" s="35"/>
      <c r="ZK413" s="35"/>
      <c r="ZL413" s="35"/>
      <c r="ZM413" s="35"/>
      <c r="ZN413" s="35"/>
      <c r="ZO413" s="35"/>
      <c r="ZP413" s="35"/>
      <c r="ZQ413" s="35"/>
      <c r="ZR413" s="35"/>
      <c r="ZS413" s="35"/>
      <c r="ZT413" s="35"/>
      <c r="ZU413" s="35"/>
      <c r="ZV413" s="35"/>
      <c r="ZW413" s="35"/>
      <c r="ZX413" s="35"/>
      <c r="ZY413" s="35"/>
      <c r="ZZ413" s="35"/>
      <c r="AAA413" s="35"/>
      <c r="AAB413" s="35"/>
      <c r="AAC413" s="35"/>
      <c r="AAD413" s="35"/>
      <c r="AAE413" s="35"/>
      <c r="AAF413" s="35"/>
      <c r="AAG413" s="35"/>
      <c r="AAH413" s="35"/>
      <c r="AAI413" s="35"/>
      <c r="AAJ413" s="35"/>
      <c r="AAK413" s="35"/>
      <c r="AAL413" s="35"/>
      <c r="AAM413" s="35"/>
      <c r="AAN413" s="35"/>
      <c r="AAO413" s="35"/>
      <c r="AAP413" s="35"/>
      <c r="AAQ413" s="35"/>
      <c r="AAR413" s="35"/>
      <c r="AAS413" s="35"/>
      <c r="AAT413" s="35"/>
      <c r="AAU413" s="35"/>
      <c r="AAV413" s="35"/>
      <c r="AAW413" s="35"/>
      <c r="AAX413" s="35"/>
      <c r="AAY413" s="35"/>
      <c r="AAZ413" s="35"/>
      <c r="ABA413" s="35"/>
      <c r="ABB413" s="35"/>
      <c r="ABC413" s="35"/>
      <c r="ABD413" s="35"/>
      <c r="ABE413" s="35"/>
      <c r="ABF413" s="35"/>
      <c r="ABG413" s="35"/>
      <c r="ABH413" s="35"/>
      <c r="ABI413" s="35"/>
      <c r="ABJ413" s="35"/>
      <c r="ABK413" s="35"/>
      <c r="ABL413" s="35"/>
      <c r="ABM413" s="35"/>
      <c r="ABN413" s="35"/>
      <c r="ABO413" s="35"/>
      <c r="ABP413" s="35"/>
      <c r="ABQ413" s="35"/>
      <c r="ABR413" s="35"/>
      <c r="ABS413" s="35"/>
      <c r="ABT413" s="35"/>
      <c r="ABU413" s="35"/>
      <c r="ABV413" s="35"/>
      <c r="ABW413" s="35"/>
      <c r="ABX413" s="35"/>
      <c r="ABY413" s="35"/>
      <c r="ABZ413" s="35"/>
      <c r="ACA413" s="35"/>
      <c r="ACB413" s="35"/>
      <c r="ACC413" s="35"/>
      <c r="ACD413" s="35"/>
      <c r="ACE413" s="35"/>
      <c r="ACF413" s="35"/>
      <c r="ACG413" s="35"/>
      <c r="ACH413" s="35"/>
      <c r="ACI413" s="35"/>
      <c r="ACJ413" s="35"/>
      <c r="ACK413" s="35"/>
      <c r="ACL413" s="35"/>
      <c r="ACM413" s="35"/>
      <c r="ACN413" s="35"/>
      <c r="ACO413" s="35"/>
      <c r="ACP413" s="35"/>
      <c r="ACQ413" s="35"/>
      <c r="ACR413" s="35"/>
      <c r="ACS413" s="35"/>
      <c r="ACT413" s="35"/>
      <c r="ACU413" s="35"/>
      <c r="ACV413" s="35"/>
      <c r="ACW413" s="35"/>
      <c r="ACX413" s="35"/>
      <c r="ACY413" s="35"/>
      <c r="ACZ413" s="35"/>
      <c r="ADA413" s="35"/>
      <c r="ADB413" s="35"/>
      <c r="ADC413" s="35"/>
      <c r="ADD413" s="35"/>
      <c r="ADE413" s="35"/>
      <c r="ADF413" s="35"/>
      <c r="ADG413" s="35"/>
      <c r="ADH413" s="35"/>
      <c r="ADI413" s="35"/>
      <c r="ADJ413" s="35"/>
      <c r="ADK413" s="35"/>
      <c r="ADL413" s="35"/>
      <c r="ADM413" s="35"/>
      <c r="ADN413" s="35"/>
      <c r="ADO413" s="35"/>
      <c r="ADP413" s="35"/>
      <c r="ADQ413" s="35"/>
      <c r="ADR413" s="35"/>
      <c r="ADS413" s="35"/>
      <c r="ADT413" s="35"/>
      <c r="ADU413" s="35"/>
      <c r="ADV413" s="35"/>
      <c r="ADW413" s="35"/>
      <c r="ADX413" s="35"/>
      <c r="ADY413" s="26">
        <f t="shared" si="17"/>
        <v>0</v>
      </c>
      <c r="ADZ413" s="5"/>
      <c r="AEA413" s="7"/>
      <c r="AEB413" s="7"/>
      <c r="AEC413" s="7"/>
      <c r="AED413" s="7"/>
      <c r="AEE413" s="7"/>
      <c r="AEF413" s="7"/>
      <c r="AEG413" s="7"/>
      <c r="AEH413" s="7"/>
      <c r="AEI413" s="7"/>
      <c r="AEJ413" s="7"/>
      <c r="AEK413" s="7"/>
      <c r="AEL413" s="7"/>
      <c r="AEM413" s="7"/>
      <c r="AEN413" s="7"/>
      <c r="AEO413" s="7"/>
      <c r="AEP413" s="7"/>
      <c r="AEQ413" s="7"/>
      <c r="AER413" s="7"/>
      <c r="AES413" s="7"/>
      <c r="AET413" s="7"/>
      <c r="AEU413" s="7"/>
      <c r="AEV413" s="7"/>
      <c r="AEW413" s="7"/>
    </row>
    <row r="414" spans="1:829" ht="12.75" customHeight="1" x14ac:dyDescent="0.2">
      <c r="A414" s="38" t="s">
        <v>554</v>
      </c>
      <c r="B414" s="65">
        <f t="shared" si="16"/>
        <v>0</v>
      </c>
      <c r="C414" s="57">
        <v>1</v>
      </c>
      <c r="D414" s="59">
        <v>44753</v>
      </c>
      <c r="E414" s="67">
        <v>24.05</v>
      </c>
      <c r="F414" s="67">
        <f t="shared" si="18"/>
        <v>0</v>
      </c>
      <c r="G414" s="6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  <c r="AX414" s="35"/>
      <c r="AY414" s="35"/>
      <c r="AZ414" s="35"/>
      <c r="BA414" s="35"/>
      <c r="BB414" s="35"/>
      <c r="BC414" s="35"/>
      <c r="BD414" s="35"/>
      <c r="BE414" s="15"/>
      <c r="BF414" s="15"/>
      <c r="BG414" s="136"/>
      <c r="BH414" s="35"/>
      <c r="BI414" s="35"/>
      <c r="BJ414" s="35"/>
      <c r="BK414" s="35"/>
      <c r="BL414" s="35"/>
      <c r="BM414" s="35"/>
      <c r="BN414" s="35"/>
      <c r="BO414" s="35"/>
      <c r="BP414" s="35"/>
      <c r="BQ414" s="35"/>
      <c r="BR414" s="35"/>
      <c r="BS414" s="35"/>
      <c r="BT414" s="35"/>
      <c r="BU414" s="35"/>
      <c r="BV414" s="35"/>
      <c r="BW414" s="35"/>
      <c r="BX414" s="35"/>
      <c r="BY414" s="35"/>
      <c r="BZ414" s="35"/>
      <c r="CA414" s="35"/>
      <c r="CB414" s="35"/>
      <c r="CC414" s="35"/>
      <c r="CD414" s="35"/>
      <c r="CE414" s="35"/>
      <c r="CF414" s="35"/>
      <c r="CG414" s="35"/>
      <c r="CH414" s="35"/>
      <c r="CI414" s="35"/>
      <c r="CJ414" s="35"/>
      <c r="CK414" s="35"/>
      <c r="CL414" s="35"/>
      <c r="CM414" s="35"/>
      <c r="CN414" s="35"/>
      <c r="CO414" s="35"/>
      <c r="CP414" s="35"/>
      <c r="CQ414" s="35"/>
      <c r="CR414" s="35"/>
      <c r="CS414" s="35"/>
      <c r="CT414" s="35"/>
      <c r="CU414" s="35"/>
      <c r="CV414" s="35"/>
      <c r="CW414" s="35"/>
      <c r="CX414" s="35"/>
      <c r="CY414" s="35"/>
      <c r="CZ414" s="35"/>
      <c r="DA414" s="35"/>
      <c r="DB414" s="35"/>
      <c r="DC414" s="35"/>
      <c r="DD414" s="35"/>
      <c r="DE414" s="35"/>
      <c r="DF414" s="35"/>
      <c r="DG414" s="35"/>
      <c r="DH414" s="35"/>
      <c r="DI414" s="35"/>
      <c r="DJ414" s="35"/>
      <c r="DK414" s="35"/>
      <c r="DL414" s="35"/>
      <c r="DM414" s="35"/>
      <c r="DN414" s="35"/>
      <c r="DO414" s="35"/>
      <c r="DP414" s="35"/>
      <c r="DQ414" s="35"/>
      <c r="DR414" s="35"/>
      <c r="DS414" s="35"/>
      <c r="DT414" s="35"/>
      <c r="DU414" s="35"/>
      <c r="DV414" s="35"/>
      <c r="DW414" s="35"/>
      <c r="DX414" s="35"/>
      <c r="DY414" s="35"/>
      <c r="DZ414" s="35"/>
      <c r="EA414" s="35"/>
      <c r="EB414" s="35"/>
      <c r="EC414" s="35"/>
      <c r="ED414" s="35"/>
      <c r="EE414" s="35"/>
      <c r="EF414" s="35"/>
      <c r="EG414" s="35"/>
      <c r="EH414" s="35"/>
      <c r="EI414" s="35"/>
      <c r="EJ414" s="35"/>
      <c r="EK414" s="35"/>
      <c r="EL414" s="35"/>
      <c r="EM414" s="35"/>
      <c r="EN414" s="35"/>
      <c r="EO414" s="35"/>
      <c r="EP414" s="35"/>
      <c r="EQ414" s="35"/>
      <c r="ER414" s="35"/>
      <c r="ES414" s="35"/>
      <c r="ET414" s="35"/>
      <c r="EU414" s="35"/>
      <c r="EV414" s="35"/>
      <c r="EW414" s="35"/>
      <c r="EX414" s="35"/>
      <c r="EY414" s="35"/>
      <c r="EZ414" s="35"/>
      <c r="FA414" s="35"/>
      <c r="FB414" s="35"/>
      <c r="FC414" s="35"/>
      <c r="FD414" s="35"/>
      <c r="FE414" s="35"/>
      <c r="FF414" s="35"/>
      <c r="FG414" s="35"/>
      <c r="FH414" s="35"/>
      <c r="FI414" s="35"/>
      <c r="FJ414" s="35"/>
      <c r="FK414" s="35"/>
      <c r="FL414" s="35"/>
      <c r="FM414" s="35"/>
      <c r="FN414" s="35"/>
      <c r="FO414" s="35"/>
      <c r="FP414" s="35"/>
      <c r="FQ414" s="35"/>
      <c r="FR414" s="35"/>
      <c r="FS414" s="35"/>
      <c r="FT414" s="35"/>
      <c r="FU414" s="35"/>
      <c r="FV414" s="35"/>
      <c r="FW414" s="35"/>
      <c r="FX414" s="35"/>
      <c r="FY414" s="35"/>
      <c r="FZ414" s="35"/>
      <c r="GA414" s="35"/>
      <c r="GB414" s="35"/>
      <c r="GC414" s="35"/>
      <c r="GD414" s="35"/>
      <c r="GE414" s="35"/>
      <c r="GF414" s="35"/>
      <c r="GG414" s="35"/>
      <c r="GH414" s="35"/>
      <c r="GI414" s="35"/>
      <c r="GJ414" s="35"/>
      <c r="GK414" s="35"/>
      <c r="GL414" s="35"/>
      <c r="GM414" s="35"/>
      <c r="GN414" s="35"/>
      <c r="GO414" s="35"/>
      <c r="GP414" s="35"/>
      <c r="GQ414" s="35"/>
      <c r="GR414" s="35"/>
      <c r="GS414" s="35"/>
      <c r="GT414" s="35"/>
      <c r="GU414" s="35"/>
      <c r="GV414" s="35"/>
      <c r="GW414" s="35"/>
      <c r="GX414" s="35"/>
      <c r="GY414" s="35"/>
      <c r="GZ414" s="35"/>
      <c r="HA414" s="35"/>
      <c r="HB414" s="35"/>
      <c r="HC414" s="35"/>
      <c r="HD414" s="35"/>
      <c r="HE414" s="35"/>
      <c r="HF414" s="35"/>
      <c r="HG414" s="35"/>
      <c r="HH414" s="35"/>
      <c r="HI414" s="35"/>
      <c r="HJ414" s="35"/>
      <c r="HK414" s="35"/>
      <c r="HL414" s="35"/>
      <c r="HM414" s="35"/>
      <c r="HN414" s="35"/>
      <c r="HO414" s="35"/>
      <c r="HP414" s="35"/>
      <c r="HQ414" s="35"/>
      <c r="HR414" s="35"/>
      <c r="HS414" s="35"/>
      <c r="HT414" s="35"/>
      <c r="HU414" s="35"/>
      <c r="HV414" s="35"/>
      <c r="HW414" s="35"/>
      <c r="HX414" s="35"/>
      <c r="HY414" s="35"/>
      <c r="HZ414" s="35"/>
      <c r="IA414" s="35"/>
      <c r="IB414" s="35"/>
      <c r="IC414" s="35"/>
      <c r="ID414" s="35"/>
      <c r="IE414" s="35"/>
      <c r="IF414" s="35"/>
      <c r="IG414" s="35"/>
      <c r="IH414" s="35"/>
      <c r="II414" s="35"/>
      <c r="IJ414" s="35"/>
      <c r="IK414" s="35"/>
      <c r="IL414" s="35"/>
      <c r="IM414" s="35"/>
      <c r="IN414" s="35"/>
      <c r="IO414" s="35"/>
      <c r="IP414" s="35"/>
      <c r="IQ414" s="35"/>
      <c r="IR414" s="35"/>
      <c r="IS414" s="35"/>
      <c r="IT414" s="35"/>
      <c r="IU414" s="35"/>
      <c r="IV414" s="35"/>
      <c r="IW414" s="35"/>
      <c r="IX414" s="35"/>
      <c r="IY414" s="35"/>
      <c r="IZ414" s="35"/>
      <c r="JA414" s="35"/>
      <c r="JB414" s="35"/>
      <c r="JC414" s="35"/>
      <c r="JD414" s="35"/>
      <c r="JE414" s="35"/>
      <c r="JF414" s="35"/>
      <c r="JG414" s="35"/>
      <c r="JH414" s="35"/>
      <c r="JI414" s="35"/>
      <c r="JJ414" s="35"/>
      <c r="JK414" s="35"/>
      <c r="JL414" s="35"/>
      <c r="JM414" s="35"/>
      <c r="JN414" s="35"/>
      <c r="JO414" s="35"/>
      <c r="JP414" s="35"/>
      <c r="JQ414" s="35"/>
      <c r="JR414" s="35"/>
      <c r="JS414" s="35"/>
      <c r="JT414" s="35"/>
      <c r="JU414" s="35"/>
      <c r="JV414" s="35"/>
      <c r="JW414" s="35"/>
      <c r="JX414" s="35"/>
      <c r="JY414" s="35"/>
      <c r="JZ414" s="35"/>
      <c r="KA414" s="35"/>
      <c r="KB414" s="35"/>
      <c r="KC414" s="35"/>
      <c r="KD414" s="35"/>
      <c r="KE414" s="35"/>
      <c r="KF414" s="35"/>
      <c r="KG414" s="35"/>
      <c r="KH414" s="35"/>
      <c r="KI414" s="35"/>
      <c r="KJ414" s="35"/>
      <c r="KK414" s="35"/>
      <c r="KL414" s="35"/>
      <c r="KM414" s="35"/>
      <c r="KN414" s="35"/>
      <c r="KO414" s="35"/>
      <c r="KP414" s="35"/>
      <c r="KQ414" s="35"/>
      <c r="KR414" s="35"/>
      <c r="KS414" s="35"/>
      <c r="KT414" s="35"/>
      <c r="KU414" s="35"/>
      <c r="KV414" s="35"/>
      <c r="KW414" s="35"/>
      <c r="KX414" s="35"/>
      <c r="KY414" s="35"/>
      <c r="KZ414" s="35"/>
      <c r="LA414" s="35"/>
      <c r="LB414" s="35"/>
      <c r="LC414" s="35"/>
      <c r="LD414" s="35"/>
      <c r="LE414" s="35"/>
      <c r="LF414" s="35"/>
      <c r="LG414" s="35"/>
      <c r="LH414" s="35"/>
      <c r="LI414" s="35"/>
      <c r="LJ414" s="35"/>
      <c r="LK414" s="35"/>
      <c r="LL414" s="35"/>
      <c r="LM414" s="35">
        <v>2</v>
      </c>
      <c r="LN414" s="35">
        <v>2</v>
      </c>
      <c r="LO414" s="35"/>
      <c r="LP414" s="35"/>
      <c r="LQ414" s="35"/>
      <c r="LR414" s="35"/>
      <c r="LS414" s="35"/>
      <c r="LT414" s="35"/>
      <c r="LU414" s="35"/>
      <c r="LV414" s="35"/>
      <c r="LW414" s="35"/>
      <c r="LX414" s="35"/>
      <c r="LY414" s="35"/>
      <c r="LZ414" s="35"/>
      <c r="MA414" s="35"/>
      <c r="MB414" s="35"/>
      <c r="MC414" s="35"/>
      <c r="MD414" s="35"/>
      <c r="ME414" s="35"/>
      <c r="MF414" s="35"/>
      <c r="MG414" s="35"/>
      <c r="MH414" s="35"/>
      <c r="MI414" s="35"/>
      <c r="MJ414" s="35"/>
      <c r="MK414" s="35"/>
      <c r="ML414" s="35"/>
      <c r="MM414" s="35"/>
      <c r="MN414" s="35"/>
      <c r="MO414" s="35"/>
      <c r="MP414" s="35"/>
      <c r="MQ414" s="35"/>
      <c r="MR414" s="35"/>
      <c r="MS414" s="35"/>
      <c r="MT414" s="35"/>
      <c r="MU414" s="35"/>
      <c r="MV414" s="35"/>
      <c r="MW414" s="35"/>
      <c r="MX414" s="35"/>
      <c r="MY414" s="35"/>
      <c r="MZ414" s="35"/>
      <c r="NA414" s="35"/>
      <c r="NB414" s="35"/>
      <c r="NC414" s="35"/>
      <c r="ND414" s="35"/>
      <c r="NE414" s="35"/>
      <c r="NF414" s="35"/>
      <c r="NG414" s="35"/>
      <c r="NH414" s="35"/>
      <c r="NI414" s="35"/>
      <c r="NJ414" s="35"/>
      <c r="NK414" s="35"/>
      <c r="NL414" s="35"/>
      <c r="NM414" s="35"/>
      <c r="NN414" s="35"/>
      <c r="NO414" s="35"/>
      <c r="NP414" s="35"/>
      <c r="NQ414" s="35"/>
      <c r="NR414" s="35"/>
      <c r="NS414" s="35"/>
      <c r="NT414" s="35"/>
      <c r="NU414" s="35"/>
      <c r="NV414" s="35"/>
      <c r="NW414" s="35"/>
      <c r="NX414" s="35"/>
      <c r="NY414" s="35"/>
      <c r="NZ414" s="35"/>
      <c r="OA414" s="35"/>
      <c r="OB414" s="35"/>
      <c r="OC414" s="35"/>
      <c r="OD414" s="35"/>
      <c r="OE414" s="35"/>
      <c r="OF414" s="35"/>
      <c r="OG414" s="35"/>
      <c r="OH414" s="35"/>
      <c r="OI414" s="35"/>
      <c r="OJ414" s="35"/>
      <c r="OK414" s="35"/>
      <c r="OL414" s="35"/>
      <c r="OM414" s="35"/>
      <c r="ON414" s="35"/>
      <c r="OO414" s="35"/>
      <c r="OP414" s="35"/>
      <c r="OQ414" s="35"/>
      <c r="OR414" s="35"/>
      <c r="OS414" s="35"/>
      <c r="OT414" s="35"/>
      <c r="OU414" s="35"/>
      <c r="OV414" s="35"/>
      <c r="OW414" s="35"/>
      <c r="OX414" s="35"/>
      <c r="OY414" s="35"/>
      <c r="OZ414" s="35"/>
      <c r="PA414" s="35"/>
      <c r="PB414" s="35"/>
      <c r="PC414" s="35"/>
      <c r="PD414" s="35"/>
      <c r="PE414" s="35"/>
      <c r="PF414" s="35"/>
      <c r="PG414" s="35"/>
      <c r="PH414" s="35"/>
      <c r="PI414" s="35"/>
      <c r="PJ414" s="35"/>
      <c r="PK414" s="35"/>
      <c r="PL414" s="35"/>
      <c r="PM414" s="35"/>
      <c r="PN414" s="35"/>
      <c r="PO414" s="35"/>
      <c r="PP414" s="35"/>
      <c r="PQ414" s="35"/>
      <c r="PR414" s="35"/>
      <c r="PS414" s="35"/>
      <c r="PT414" s="35"/>
      <c r="PU414" s="35"/>
      <c r="PV414" s="35"/>
      <c r="PW414" s="35"/>
      <c r="PX414" s="35"/>
      <c r="PY414" s="35"/>
      <c r="PZ414" s="35"/>
      <c r="QA414" s="35"/>
      <c r="QB414" s="35"/>
      <c r="QC414" s="35"/>
      <c r="QD414" s="35"/>
      <c r="QE414" s="35"/>
      <c r="QF414" s="35"/>
      <c r="QG414" s="35"/>
      <c r="QH414" s="35"/>
      <c r="QI414" s="35"/>
      <c r="QJ414" s="35"/>
      <c r="QK414" s="35"/>
      <c r="QL414" s="35"/>
      <c r="QM414" s="35"/>
      <c r="QN414" s="35"/>
      <c r="QO414" s="35"/>
      <c r="QP414" s="35"/>
      <c r="QQ414" s="35"/>
      <c r="QR414" s="35"/>
      <c r="QS414" s="35"/>
      <c r="QT414" s="35"/>
      <c r="QU414" s="35"/>
      <c r="QV414" s="35"/>
      <c r="QW414" s="35"/>
      <c r="QX414" s="35"/>
      <c r="QY414" s="35"/>
      <c r="QZ414" s="35"/>
      <c r="RA414" s="35"/>
      <c r="RB414" s="35"/>
      <c r="RC414" s="35"/>
      <c r="RD414" s="35"/>
      <c r="RE414" s="35"/>
      <c r="RF414" s="35"/>
      <c r="RG414" s="35"/>
      <c r="RH414" s="35"/>
      <c r="RI414" s="35"/>
      <c r="RJ414" s="35"/>
      <c r="RK414" s="35"/>
      <c r="RL414" s="35"/>
      <c r="RM414" s="35"/>
      <c r="RN414" s="35"/>
      <c r="RO414" s="35"/>
      <c r="RP414" s="35"/>
      <c r="RQ414" s="35"/>
      <c r="RR414" s="35"/>
      <c r="RS414" s="35"/>
      <c r="RT414" s="35"/>
      <c r="RU414" s="35"/>
      <c r="RV414" s="35"/>
      <c r="RW414" s="35"/>
      <c r="RX414" s="35"/>
      <c r="RY414" s="35"/>
      <c r="RZ414" s="35"/>
      <c r="SA414" s="35"/>
      <c r="SB414" s="35"/>
      <c r="SC414" s="35"/>
      <c r="SD414" s="35"/>
      <c r="SE414" s="35"/>
      <c r="SF414" s="35"/>
      <c r="SG414" s="35"/>
      <c r="SH414" s="35"/>
      <c r="SI414" s="35"/>
      <c r="SJ414" s="35"/>
      <c r="SK414" s="35"/>
      <c r="SL414" s="35"/>
      <c r="SM414" s="35"/>
      <c r="SN414" s="35"/>
      <c r="SO414" s="35"/>
      <c r="SP414" s="35"/>
      <c r="SQ414" s="35"/>
      <c r="SR414" s="35"/>
      <c r="SS414" s="35"/>
      <c r="ST414" s="35"/>
      <c r="SU414" s="35"/>
      <c r="SV414" s="35"/>
      <c r="SW414" s="35"/>
      <c r="SX414" s="35"/>
      <c r="SY414" s="35"/>
      <c r="SZ414" s="35"/>
      <c r="TA414" s="35"/>
      <c r="TB414" s="35"/>
      <c r="TC414" s="35"/>
      <c r="TD414" s="35"/>
      <c r="TE414" s="35"/>
      <c r="TF414" s="35"/>
      <c r="TG414" s="35"/>
      <c r="TH414" s="35"/>
      <c r="TI414" s="35"/>
      <c r="TJ414" s="35"/>
      <c r="TK414" s="35"/>
      <c r="TL414" s="35"/>
      <c r="TM414" s="35"/>
      <c r="TN414" s="35"/>
      <c r="TO414" s="35"/>
      <c r="TP414" s="35"/>
      <c r="TQ414" s="35"/>
      <c r="TR414" s="35"/>
      <c r="TS414" s="35"/>
      <c r="TT414" s="35"/>
      <c r="TU414" s="35"/>
      <c r="TV414" s="35"/>
      <c r="TW414" s="35"/>
      <c r="TX414" s="35"/>
      <c r="TY414" s="35"/>
      <c r="TZ414" s="35"/>
      <c r="UA414" s="35"/>
      <c r="UB414" s="35"/>
      <c r="UC414" s="35"/>
      <c r="UD414" s="35"/>
      <c r="UE414" s="35"/>
      <c r="UF414" s="35"/>
      <c r="UG414" s="35"/>
      <c r="UH414" s="35"/>
      <c r="UI414" s="35"/>
      <c r="UJ414" s="35"/>
      <c r="UK414" s="35"/>
      <c r="UL414" s="35"/>
      <c r="UM414" s="35"/>
      <c r="UN414" s="35"/>
      <c r="UO414" s="35"/>
      <c r="UP414" s="35"/>
      <c r="UQ414" s="35"/>
      <c r="UR414" s="35"/>
      <c r="US414" s="35"/>
      <c r="UT414" s="35"/>
      <c r="UU414" s="35"/>
      <c r="UV414" s="35"/>
      <c r="UW414" s="35"/>
      <c r="UX414" s="35"/>
      <c r="UY414" s="35"/>
      <c r="UZ414" s="35"/>
      <c r="VA414" s="35"/>
      <c r="VB414" s="35"/>
      <c r="VC414" s="35"/>
      <c r="VD414" s="35"/>
      <c r="VE414" s="35"/>
      <c r="VF414" s="35"/>
      <c r="VG414" s="35"/>
      <c r="VH414" s="35"/>
      <c r="VI414" s="35"/>
      <c r="VJ414" s="35"/>
      <c r="VK414" s="35"/>
      <c r="VL414" s="35"/>
      <c r="VM414" s="35"/>
      <c r="VN414" s="35"/>
      <c r="VO414" s="35"/>
      <c r="VP414" s="35"/>
      <c r="VQ414" s="35"/>
      <c r="VR414" s="35"/>
      <c r="VS414" s="35"/>
      <c r="VT414" s="35"/>
      <c r="VU414" s="35"/>
      <c r="VV414" s="35"/>
      <c r="VW414" s="35"/>
      <c r="VX414" s="35"/>
      <c r="VY414" s="35"/>
      <c r="VZ414" s="35"/>
      <c r="WA414" s="35"/>
      <c r="WB414" s="35"/>
      <c r="WC414" s="35"/>
      <c r="WD414" s="35"/>
      <c r="WE414" s="35"/>
      <c r="WF414" s="35"/>
      <c r="WG414" s="35"/>
      <c r="WH414" s="35"/>
      <c r="WI414" s="35"/>
      <c r="WJ414" s="35"/>
      <c r="WK414" s="35">
        <v>2</v>
      </c>
      <c r="WL414" s="35"/>
      <c r="WM414" s="35"/>
      <c r="WN414" s="35"/>
      <c r="WO414" s="35"/>
      <c r="WP414" s="35"/>
      <c r="WQ414" s="35"/>
      <c r="WR414" s="35"/>
      <c r="WS414" s="35"/>
      <c r="WT414" s="35"/>
      <c r="WU414" s="35"/>
      <c r="WV414" s="35"/>
      <c r="WW414" s="35"/>
      <c r="WX414" s="35"/>
      <c r="WY414" s="35"/>
      <c r="WZ414" s="35"/>
      <c r="XA414" s="35"/>
      <c r="XB414" s="35"/>
      <c r="XC414" s="35"/>
      <c r="XD414" s="35"/>
      <c r="XE414" s="35"/>
      <c r="XF414" s="35"/>
      <c r="XG414" s="35"/>
      <c r="XH414" s="35"/>
      <c r="XI414" s="35"/>
      <c r="XJ414" s="35"/>
      <c r="XK414" s="35"/>
      <c r="XL414" s="35"/>
      <c r="XM414" s="35"/>
      <c r="XN414" s="35"/>
      <c r="XO414" s="35"/>
      <c r="XP414" s="35"/>
      <c r="XQ414" s="35"/>
      <c r="XR414" s="35"/>
      <c r="XS414" s="35"/>
      <c r="XT414" s="35"/>
      <c r="XU414" s="35"/>
      <c r="XV414" s="35"/>
      <c r="XW414" s="35"/>
      <c r="XX414" s="35"/>
      <c r="XY414" s="35"/>
      <c r="XZ414" s="35"/>
      <c r="YA414" s="35"/>
      <c r="YB414" s="35"/>
      <c r="YC414" s="35"/>
      <c r="YD414" s="35"/>
      <c r="YE414" s="35"/>
      <c r="YF414" s="35"/>
      <c r="YG414" s="35"/>
      <c r="YH414" s="35"/>
      <c r="YI414" s="35"/>
      <c r="YJ414" s="35"/>
      <c r="YK414" s="35"/>
      <c r="YL414" s="35"/>
      <c r="YM414" s="35"/>
      <c r="YN414" s="35"/>
      <c r="YO414" s="35"/>
      <c r="YP414" s="35"/>
      <c r="YQ414" s="35"/>
      <c r="YR414" s="35"/>
      <c r="YS414" s="35"/>
      <c r="YT414" s="35"/>
      <c r="YU414" s="35"/>
      <c r="YV414" s="35"/>
      <c r="YW414" s="35"/>
      <c r="YX414" s="35"/>
      <c r="YY414" s="35"/>
      <c r="YZ414" s="35"/>
      <c r="ZA414" s="35"/>
      <c r="ZB414" s="35">
        <v>2</v>
      </c>
      <c r="ZC414" s="35"/>
      <c r="ZD414" s="35"/>
      <c r="ZE414" s="35"/>
      <c r="ZF414" s="35"/>
      <c r="ZG414" s="35"/>
      <c r="ZH414" s="35"/>
      <c r="ZI414" s="35"/>
      <c r="ZJ414" s="35"/>
      <c r="ZK414" s="35"/>
      <c r="ZL414" s="35"/>
      <c r="ZM414" s="35"/>
      <c r="ZN414" s="35"/>
      <c r="ZO414" s="35"/>
      <c r="ZP414" s="35"/>
      <c r="ZQ414" s="35"/>
      <c r="ZR414" s="35"/>
      <c r="ZS414" s="35"/>
      <c r="ZT414" s="35"/>
      <c r="ZU414" s="35"/>
      <c r="ZV414" s="35"/>
      <c r="ZW414" s="35"/>
      <c r="ZX414" s="35"/>
      <c r="ZY414" s="35"/>
      <c r="ZZ414" s="35"/>
      <c r="AAA414" s="35"/>
      <c r="AAB414" s="35"/>
      <c r="AAC414" s="35"/>
      <c r="AAD414" s="35"/>
      <c r="AAE414" s="35"/>
      <c r="AAF414" s="35"/>
      <c r="AAG414" s="35"/>
      <c r="AAH414" s="35"/>
      <c r="AAI414" s="35"/>
      <c r="AAJ414" s="35"/>
      <c r="AAK414" s="35"/>
      <c r="AAL414" s="35"/>
      <c r="AAM414" s="35"/>
      <c r="AAN414" s="35"/>
      <c r="AAO414" s="35"/>
      <c r="AAP414" s="35"/>
      <c r="AAQ414" s="35"/>
      <c r="AAR414" s="35"/>
      <c r="AAS414" s="35"/>
      <c r="AAT414" s="35"/>
      <c r="AAU414" s="35"/>
      <c r="AAV414" s="35"/>
      <c r="AAW414" s="35"/>
      <c r="AAX414" s="35"/>
      <c r="AAY414" s="35"/>
      <c r="AAZ414" s="35"/>
      <c r="ABA414" s="35"/>
      <c r="ABB414" s="35"/>
      <c r="ABC414" s="35"/>
      <c r="ABD414" s="35"/>
      <c r="ABE414" s="35"/>
      <c r="ABF414" s="35"/>
      <c r="ABG414" s="35"/>
      <c r="ABH414" s="35"/>
      <c r="ABI414" s="35"/>
      <c r="ABJ414" s="35"/>
      <c r="ABK414" s="35"/>
      <c r="ABL414" s="35"/>
      <c r="ABM414" s="35"/>
      <c r="ABN414" s="35"/>
      <c r="ABO414" s="35"/>
      <c r="ABP414" s="35"/>
      <c r="ABQ414" s="35"/>
      <c r="ABR414" s="35"/>
      <c r="ABS414" s="35"/>
      <c r="ABT414" s="35"/>
      <c r="ABU414" s="35"/>
      <c r="ABV414" s="35"/>
      <c r="ABW414" s="35"/>
      <c r="ABX414" s="35"/>
      <c r="ABY414" s="35"/>
      <c r="ABZ414" s="35"/>
      <c r="ACA414" s="35"/>
      <c r="ACB414" s="35"/>
      <c r="ACC414" s="35"/>
      <c r="ACD414" s="35"/>
      <c r="ACE414" s="35"/>
      <c r="ACF414" s="35"/>
      <c r="ACG414" s="35"/>
      <c r="ACH414" s="35"/>
      <c r="ACI414" s="35"/>
      <c r="ACJ414" s="35"/>
      <c r="ACK414" s="35"/>
      <c r="ACL414" s="35"/>
      <c r="ACM414" s="35"/>
      <c r="ACN414" s="35"/>
      <c r="ACO414" s="35"/>
      <c r="ACP414" s="35"/>
      <c r="ACQ414" s="35"/>
      <c r="ACR414" s="35"/>
      <c r="ACS414" s="35"/>
      <c r="ACT414" s="35"/>
      <c r="ACU414" s="35"/>
      <c r="ACV414" s="35"/>
      <c r="ACW414" s="35"/>
      <c r="ACX414" s="35"/>
      <c r="ACY414" s="35"/>
      <c r="ACZ414" s="35"/>
      <c r="ADA414" s="35"/>
      <c r="ADB414" s="35"/>
      <c r="ADC414" s="35"/>
      <c r="ADD414" s="35"/>
      <c r="ADE414" s="35"/>
      <c r="ADF414" s="35"/>
      <c r="ADG414" s="35"/>
      <c r="ADH414" s="35"/>
      <c r="ADI414" s="35"/>
      <c r="ADJ414" s="35"/>
      <c r="ADK414" s="35"/>
      <c r="ADL414" s="35"/>
      <c r="ADM414" s="35"/>
      <c r="ADN414" s="35"/>
      <c r="ADO414" s="35"/>
      <c r="ADP414" s="35"/>
      <c r="ADQ414" s="35"/>
      <c r="ADR414" s="35"/>
      <c r="ADS414" s="35"/>
      <c r="ADT414" s="35"/>
      <c r="ADU414" s="35"/>
      <c r="ADV414" s="35"/>
      <c r="ADW414" s="35"/>
      <c r="ADX414" s="35"/>
      <c r="ADY414" s="26">
        <f t="shared" si="17"/>
        <v>0</v>
      </c>
      <c r="ADZ414" s="5"/>
      <c r="AEA414" s="7"/>
      <c r="AEB414" s="7"/>
      <c r="AEC414" s="7"/>
      <c r="AED414" s="7"/>
      <c r="AEE414" s="7"/>
      <c r="AEF414" s="7"/>
      <c r="AEG414" s="7"/>
      <c r="AEH414" s="7"/>
      <c r="AEI414" s="7"/>
      <c r="AEJ414" s="7"/>
      <c r="AEK414" s="7"/>
      <c r="AEL414" s="7"/>
      <c r="AEM414" s="7"/>
      <c r="AEN414" s="7"/>
      <c r="AEO414" s="7"/>
      <c r="AEP414" s="7"/>
      <c r="AEQ414" s="7"/>
      <c r="AER414" s="7"/>
      <c r="AES414" s="7"/>
      <c r="AET414" s="7"/>
      <c r="AEU414" s="7"/>
      <c r="AEV414" s="7"/>
      <c r="AEW414" s="7"/>
    </row>
    <row r="415" spans="1:829" ht="12.75" customHeight="1" x14ac:dyDescent="0.2">
      <c r="A415" s="38" t="s">
        <v>150</v>
      </c>
      <c r="B415" s="65">
        <f t="shared" si="16"/>
        <v>0.6</v>
      </c>
      <c r="C415" s="57">
        <v>0.9</v>
      </c>
      <c r="D415" s="59">
        <v>44494</v>
      </c>
      <c r="E415" s="67">
        <v>39.299999999999997</v>
      </c>
      <c r="F415" s="67">
        <f t="shared" si="18"/>
        <v>23.58</v>
      </c>
      <c r="G415" s="65">
        <v>0.6</v>
      </c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  <c r="AX415" s="35"/>
      <c r="AY415" s="35"/>
      <c r="AZ415" s="35"/>
      <c r="BA415" s="35"/>
      <c r="BB415" s="35"/>
      <c r="BC415" s="35"/>
      <c r="BD415" s="35"/>
      <c r="BE415" s="15"/>
      <c r="BF415" s="15"/>
      <c r="BG415" s="136"/>
      <c r="BH415" s="35"/>
      <c r="BI415" s="35"/>
      <c r="BJ415" s="35"/>
      <c r="BK415" s="35"/>
      <c r="BL415" s="35"/>
      <c r="BM415" s="35"/>
      <c r="BN415" s="35"/>
      <c r="BO415" s="35"/>
      <c r="BP415" s="35"/>
      <c r="BQ415" s="35"/>
      <c r="BR415" s="35"/>
      <c r="BS415" s="35"/>
      <c r="BT415" s="35"/>
      <c r="BU415" s="35"/>
      <c r="BV415" s="35"/>
      <c r="BW415" s="35"/>
      <c r="BX415" s="35"/>
      <c r="BY415" s="35"/>
      <c r="BZ415" s="35"/>
      <c r="CA415" s="35"/>
      <c r="CB415" s="35"/>
      <c r="CC415" s="35"/>
      <c r="CD415" s="35"/>
      <c r="CE415" s="35"/>
      <c r="CF415" s="35"/>
      <c r="CG415" s="35"/>
      <c r="CH415" s="35"/>
      <c r="CI415" s="35"/>
      <c r="CJ415" s="35"/>
      <c r="CK415" s="35"/>
      <c r="CL415" s="35"/>
      <c r="CM415" s="35"/>
      <c r="CN415" s="35"/>
      <c r="CO415" s="35"/>
      <c r="CP415" s="35"/>
      <c r="CQ415" s="35"/>
      <c r="CR415" s="35"/>
      <c r="CS415" s="35"/>
      <c r="CT415" s="35"/>
      <c r="CU415" s="35"/>
      <c r="CV415" s="35"/>
      <c r="CW415" s="35"/>
      <c r="CX415" s="35"/>
      <c r="CY415" s="35"/>
      <c r="CZ415" s="35"/>
      <c r="DA415" s="35"/>
      <c r="DB415" s="35"/>
      <c r="DC415" s="35"/>
      <c r="DD415" s="35"/>
      <c r="DE415" s="35"/>
      <c r="DF415" s="35"/>
      <c r="DG415" s="35"/>
      <c r="DH415" s="35"/>
      <c r="DI415" s="35"/>
      <c r="DJ415" s="35"/>
      <c r="DK415" s="35"/>
      <c r="DL415" s="35"/>
      <c r="DM415" s="35"/>
      <c r="DN415" s="35"/>
      <c r="DO415" s="35"/>
      <c r="DP415" s="35"/>
      <c r="DQ415" s="35"/>
      <c r="DR415" s="35"/>
      <c r="DS415" s="35"/>
      <c r="DT415" s="35"/>
      <c r="DU415" s="35"/>
      <c r="DV415" s="35"/>
      <c r="DW415" s="35"/>
      <c r="DX415" s="35"/>
      <c r="DY415" s="35"/>
      <c r="DZ415" s="35"/>
      <c r="EA415" s="35"/>
      <c r="EB415" s="35"/>
      <c r="EC415" s="35"/>
      <c r="ED415" s="35"/>
      <c r="EE415" s="35"/>
      <c r="EF415" s="35"/>
      <c r="EG415" s="35"/>
      <c r="EH415" s="35"/>
      <c r="EI415" s="35"/>
      <c r="EJ415" s="35"/>
      <c r="EK415" s="35"/>
      <c r="EL415" s="35"/>
      <c r="EM415" s="35"/>
      <c r="EN415" s="35"/>
      <c r="EO415" s="35"/>
      <c r="EP415" s="35"/>
      <c r="EQ415" s="35"/>
      <c r="ER415" s="35"/>
      <c r="ES415" s="35"/>
      <c r="ET415" s="35"/>
      <c r="EU415" s="35"/>
      <c r="EV415" s="35"/>
      <c r="EW415" s="35"/>
      <c r="EX415" s="35"/>
      <c r="EY415" s="35"/>
      <c r="EZ415" s="35"/>
      <c r="FA415" s="35"/>
      <c r="FB415" s="35"/>
      <c r="FC415" s="35"/>
      <c r="FD415" s="35"/>
      <c r="FE415" s="35"/>
      <c r="FF415" s="35"/>
      <c r="FG415" s="35"/>
      <c r="FH415" s="35"/>
      <c r="FI415" s="35"/>
      <c r="FJ415" s="35"/>
      <c r="FK415" s="35"/>
      <c r="FL415" s="35"/>
      <c r="FM415" s="35"/>
      <c r="FN415" s="35"/>
      <c r="FO415" s="35"/>
      <c r="FP415" s="35"/>
      <c r="FQ415" s="35"/>
      <c r="FR415" s="35"/>
      <c r="FS415" s="35"/>
      <c r="FT415" s="35"/>
      <c r="FU415" s="35"/>
      <c r="FV415" s="35"/>
      <c r="FW415" s="35"/>
      <c r="FX415" s="35"/>
      <c r="FY415" s="35"/>
      <c r="FZ415" s="35"/>
      <c r="GA415" s="35"/>
      <c r="GB415" s="35"/>
      <c r="GC415" s="35"/>
      <c r="GD415" s="35"/>
      <c r="GE415" s="35"/>
      <c r="GF415" s="35"/>
      <c r="GG415" s="35"/>
      <c r="GH415" s="35"/>
      <c r="GI415" s="35"/>
      <c r="GJ415" s="35"/>
      <c r="GK415" s="35"/>
      <c r="GL415" s="35"/>
      <c r="GM415" s="35"/>
      <c r="GN415" s="35"/>
      <c r="GO415" s="35"/>
      <c r="GP415" s="35"/>
      <c r="GQ415" s="35"/>
      <c r="GR415" s="35"/>
      <c r="GS415" s="35"/>
      <c r="GT415" s="35"/>
      <c r="GU415" s="35"/>
      <c r="GV415" s="35"/>
      <c r="GW415" s="35"/>
      <c r="GX415" s="35"/>
      <c r="GY415" s="35"/>
      <c r="GZ415" s="35"/>
      <c r="HA415" s="35"/>
      <c r="HB415" s="35"/>
      <c r="HC415" s="35"/>
      <c r="HD415" s="35"/>
      <c r="HE415" s="35"/>
      <c r="HF415" s="35"/>
      <c r="HG415" s="35"/>
      <c r="HH415" s="35"/>
      <c r="HI415" s="35"/>
      <c r="HJ415" s="35"/>
      <c r="HK415" s="35"/>
      <c r="HL415" s="35"/>
      <c r="HM415" s="35"/>
      <c r="HN415" s="35"/>
      <c r="HO415" s="35"/>
      <c r="HP415" s="35"/>
      <c r="HQ415" s="35"/>
      <c r="HR415" s="35"/>
      <c r="HS415" s="35"/>
      <c r="HT415" s="35"/>
      <c r="HU415" s="35"/>
      <c r="HV415" s="35"/>
      <c r="HW415" s="35"/>
      <c r="HX415" s="35"/>
      <c r="HY415" s="35"/>
      <c r="HZ415" s="35"/>
      <c r="IA415" s="35"/>
      <c r="IB415" s="35"/>
      <c r="IC415" s="35"/>
      <c r="ID415" s="35"/>
      <c r="IE415" s="35"/>
      <c r="IF415" s="35"/>
      <c r="IG415" s="35"/>
      <c r="IH415" s="35"/>
      <c r="II415" s="35"/>
      <c r="IJ415" s="35"/>
      <c r="IK415" s="35"/>
      <c r="IL415" s="35"/>
      <c r="IM415" s="35"/>
      <c r="IN415" s="35"/>
      <c r="IO415" s="35"/>
      <c r="IP415" s="35"/>
      <c r="IQ415" s="35"/>
      <c r="IR415" s="35"/>
      <c r="IS415" s="35"/>
      <c r="IT415" s="35"/>
      <c r="IU415" s="35"/>
      <c r="IV415" s="35"/>
      <c r="IW415" s="35"/>
      <c r="IX415" s="35"/>
      <c r="IY415" s="35"/>
      <c r="IZ415" s="35"/>
      <c r="JA415" s="35"/>
      <c r="JB415" s="35"/>
      <c r="JC415" s="35"/>
      <c r="JD415" s="35"/>
      <c r="JE415" s="35"/>
      <c r="JF415" s="35"/>
      <c r="JG415" s="35"/>
      <c r="JH415" s="35"/>
      <c r="JI415" s="35"/>
      <c r="JJ415" s="35"/>
      <c r="JK415" s="35"/>
      <c r="JL415" s="35"/>
      <c r="JM415" s="35"/>
      <c r="JN415" s="35"/>
      <c r="JO415" s="35"/>
      <c r="JP415" s="35"/>
      <c r="JQ415" s="35"/>
      <c r="JR415" s="35"/>
      <c r="JS415" s="35"/>
      <c r="JT415" s="35"/>
      <c r="JU415" s="35"/>
      <c r="JV415" s="35"/>
      <c r="JW415" s="35"/>
      <c r="JX415" s="35"/>
      <c r="JY415" s="35"/>
      <c r="JZ415" s="35"/>
      <c r="KA415" s="35"/>
      <c r="KB415" s="35"/>
      <c r="KC415" s="35"/>
      <c r="KD415" s="35"/>
      <c r="KE415" s="35"/>
      <c r="KF415" s="35"/>
      <c r="KG415" s="35"/>
      <c r="KH415" s="35"/>
      <c r="KI415" s="35"/>
      <c r="KJ415" s="35"/>
      <c r="KK415" s="35"/>
      <c r="KL415" s="35"/>
      <c r="KM415" s="35"/>
      <c r="KN415" s="35"/>
      <c r="KO415" s="35"/>
      <c r="KP415" s="35"/>
      <c r="KQ415" s="35"/>
      <c r="KR415" s="35"/>
      <c r="KS415" s="35"/>
      <c r="KT415" s="35"/>
      <c r="KU415" s="35"/>
      <c r="KV415" s="35"/>
      <c r="KW415" s="35"/>
      <c r="KX415" s="35"/>
      <c r="KY415" s="35"/>
      <c r="KZ415" s="35"/>
      <c r="LA415" s="35"/>
      <c r="LB415" s="35"/>
      <c r="LC415" s="35"/>
      <c r="LD415" s="35"/>
      <c r="LE415" s="35"/>
      <c r="LF415" s="35"/>
      <c r="LG415" s="35"/>
      <c r="LH415" s="35"/>
      <c r="LI415" s="35"/>
      <c r="LJ415" s="35"/>
      <c r="LK415" s="35"/>
      <c r="LL415" s="35"/>
      <c r="LM415" s="35"/>
      <c r="LN415" s="35"/>
      <c r="LO415" s="35"/>
      <c r="LP415" s="35"/>
      <c r="LQ415" s="35"/>
      <c r="LR415" s="35"/>
      <c r="LS415" s="35"/>
      <c r="LT415" s="35"/>
      <c r="LU415" s="35"/>
      <c r="LV415" s="35"/>
      <c r="LW415" s="35"/>
      <c r="LX415" s="35"/>
      <c r="LY415" s="35"/>
      <c r="LZ415" s="35"/>
      <c r="MA415" s="35"/>
      <c r="MB415" s="35"/>
      <c r="MC415" s="35"/>
      <c r="MD415" s="35"/>
      <c r="ME415" s="35"/>
      <c r="MF415" s="35"/>
      <c r="MG415" s="35"/>
      <c r="MH415" s="35"/>
      <c r="MI415" s="35"/>
      <c r="MJ415" s="35"/>
      <c r="MK415" s="35"/>
      <c r="ML415" s="35"/>
      <c r="MM415" s="35"/>
      <c r="MN415" s="35"/>
      <c r="MO415" s="35"/>
      <c r="MP415" s="35"/>
      <c r="MQ415" s="35"/>
      <c r="MR415" s="35"/>
      <c r="MS415" s="35"/>
      <c r="MT415" s="35"/>
      <c r="MU415" s="35"/>
      <c r="MV415" s="35"/>
      <c r="MW415" s="35"/>
      <c r="MX415" s="35"/>
      <c r="MY415" s="35"/>
      <c r="MZ415" s="35"/>
      <c r="NA415" s="35"/>
      <c r="NB415" s="35"/>
      <c r="NC415" s="35"/>
      <c r="ND415" s="35"/>
      <c r="NE415" s="35"/>
      <c r="NF415" s="35"/>
      <c r="NG415" s="35"/>
      <c r="NH415" s="35"/>
      <c r="NI415" s="35"/>
      <c r="NJ415" s="35"/>
      <c r="NK415" s="35"/>
      <c r="NL415" s="35"/>
      <c r="NM415" s="35"/>
      <c r="NN415" s="35"/>
      <c r="NO415" s="35"/>
      <c r="NP415" s="35"/>
      <c r="NQ415" s="35"/>
      <c r="NR415" s="35"/>
      <c r="NS415" s="35"/>
      <c r="NT415" s="35"/>
      <c r="NU415" s="35"/>
      <c r="NV415" s="35"/>
      <c r="NW415" s="35"/>
      <c r="NX415" s="35"/>
      <c r="NY415" s="35"/>
      <c r="NZ415" s="35"/>
      <c r="OA415" s="35"/>
      <c r="OB415" s="35"/>
      <c r="OC415" s="35"/>
      <c r="OD415" s="35"/>
      <c r="OE415" s="35"/>
      <c r="OF415" s="35"/>
      <c r="OG415" s="35"/>
      <c r="OH415" s="35"/>
      <c r="OI415" s="35"/>
      <c r="OJ415" s="35"/>
      <c r="OK415" s="35"/>
      <c r="OL415" s="35"/>
      <c r="OM415" s="35"/>
      <c r="ON415" s="35"/>
      <c r="OO415" s="35"/>
      <c r="OP415" s="35"/>
      <c r="OQ415" s="35"/>
      <c r="OR415" s="35"/>
      <c r="OS415" s="35"/>
      <c r="OT415" s="35"/>
      <c r="OU415" s="35"/>
      <c r="OV415" s="35"/>
      <c r="OW415" s="35"/>
      <c r="OX415" s="35"/>
      <c r="OY415" s="35"/>
      <c r="OZ415" s="35"/>
      <c r="PA415" s="35"/>
      <c r="PB415" s="35"/>
      <c r="PC415" s="35"/>
      <c r="PD415" s="35"/>
      <c r="PE415" s="35"/>
      <c r="PF415" s="35"/>
      <c r="PG415" s="35"/>
      <c r="PH415" s="35"/>
      <c r="PI415" s="35"/>
      <c r="PJ415" s="35"/>
      <c r="PK415" s="35"/>
      <c r="PL415" s="35"/>
      <c r="PM415" s="35"/>
      <c r="PN415" s="35"/>
      <c r="PO415" s="35"/>
      <c r="PP415" s="35"/>
      <c r="PQ415" s="35"/>
      <c r="PR415" s="35"/>
      <c r="PS415" s="35"/>
      <c r="PT415" s="35"/>
      <c r="PU415" s="35"/>
      <c r="PV415" s="35"/>
      <c r="PW415" s="35"/>
      <c r="PX415" s="35"/>
      <c r="PY415" s="35"/>
      <c r="PZ415" s="35"/>
      <c r="QA415" s="35"/>
      <c r="QB415" s="35"/>
      <c r="QC415" s="35"/>
      <c r="QD415" s="35"/>
      <c r="QE415" s="35"/>
      <c r="QF415" s="35"/>
      <c r="QG415" s="35"/>
      <c r="QH415" s="35"/>
      <c r="QI415" s="35"/>
      <c r="QJ415" s="35"/>
      <c r="QK415" s="35"/>
      <c r="QL415" s="35"/>
      <c r="QM415" s="35"/>
      <c r="QN415" s="35"/>
      <c r="QO415" s="35"/>
      <c r="QP415" s="35"/>
      <c r="QQ415" s="35"/>
      <c r="QR415" s="35"/>
      <c r="QS415" s="35"/>
      <c r="QT415" s="35"/>
      <c r="QU415" s="35"/>
      <c r="QV415" s="35"/>
      <c r="QW415" s="35"/>
      <c r="QX415" s="35"/>
      <c r="QY415" s="35"/>
      <c r="QZ415" s="35"/>
      <c r="RA415" s="35"/>
      <c r="RB415" s="35"/>
      <c r="RC415" s="35"/>
      <c r="RD415" s="35"/>
      <c r="RE415" s="35"/>
      <c r="RF415" s="35"/>
      <c r="RG415" s="35"/>
      <c r="RH415" s="35"/>
      <c r="RI415" s="35"/>
      <c r="RJ415" s="35"/>
      <c r="RK415" s="35"/>
      <c r="RL415" s="35"/>
      <c r="RM415" s="35"/>
      <c r="RN415" s="35"/>
      <c r="RO415" s="35"/>
      <c r="RP415" s="35"/>
      <c r="RQ415" s="35"/>
      <c r="RR415" s="35"/>
      <c r="RS415" s="35"/>
      <c r="RT415" s="35"/>
      <c r="RU415" s="35"/>
      <c r="RV415" s="35"/>
      <c r="RW415" s="35"/>
      <c r="RX415" s="35"/>
      <c r="RY415" s="35"/>
      <c r="RZ415" s="35"/>
      <c r="SA415" s="35"/>
      <c r="SB415" s="35"/>
      <c r="SC415" s="35"/>
      <c r="SD415" s="35"/>
      <c r="SE415" s="35"/>
      <c r="SF415" s="35"/>
      <c r="SG415" s="35"/>
      <c r="SH415" s="35"/>
      <c r="SI415" s="35"/>
      <c r="SJ415" s="35"/>
      <c r="SK415" s="35"/>
      <c r="SL415" s="35"/>
      <c r="SM415" s="35"/>
      <c r="SN415" s="35"/>
      <c r="SO415" s="35"/>
      <c r="SP415" s="35"/>
      <c r="SQ415" s="35"/>
      <c r="SR415" s="35"/>
      <c r="SS415" s="35"/>
      <c r="ST415" s="35"/>
      <c r="SU415" s="35"/>
      <c r="SV415" s="35"/>
      <c r="SW415" s="35"/>
      <c r="SX415" s="35"/>
      <c r="SY415" s="35"/>
      <c r="SZ415" s="35"/>
      <c r="TA415" s="35"/>
      <c r="TB415" s="35"/>
      <c r="TC415" s="35"/>
      <c r="TD415" s="35"/>
      <c r="TE415" s="35"/>
      <c r="TF415" s="35"/>
      <c r="TG415" s="35"/>
      <c r="TH415" s="35"/>
      <c r="TI415" s="35"/>
      <c r="TJ415" s="35"/>
      <c r="TK415" s="35"/>
      <c r="TL415" s="35"/>
      <c r="TM415" s="35"/>
      <c r="TN415" s="35"/>
      <c r="TO415" s="35"/>
      <c r="TP415" s="35"/>
      <c r="TQ415" s="35"/>
      <c r="TR415" s="35"/>
      <c r="TS415" s="35"/>
      <c r="TT415" s="35"/>
      <c r="TU415" s="35"/>
      <c r="TV415" s="35"/>
      <c r="TW415" s="35"/>
      <c r="TX415" s="35"/>
      <c r="TY415" s="35"/>
      <c r="TZ415" s="35"/>
      <c r="UA415" s="35"/>
      <c r="UB415" s="35"/>
      <c r="UC415" s="35"/>
      <c r="UD415" s="35"/>
      <c r="UE415" s="35"/>
      <c r="UF415" s="35"/>
      <c r="UG415" s="35"/>
      <c r="UH415" s="35"/>
      <c r="UI415" s="35"/>
      <c r="UJ415" s="35"/>
      <c r="UK415" s="35"/>
      <c r="UL415" s="35"/>
      <c r="UM415" s="35"/>
      <c r="UN415" s="35"/>
      <c r="UO415" s="35"/>
      <c r="UP415" s="35"/>
      <c r="UQ415" s="35"/>
      <c r="UR415" s="35"/>
      <c r="US415" s="35"/>
      <c r="UT415" s="35"/>
      <c r="UU415" s="35"/>
      <c r="UV415" s="35"/>
      <c r="UW415" s="35"/>
      <c r="UX415" s="35"/>
      <c r="UY415" s="35"/>
      <c r="UZ415" s="35"/>
      <c r="VA415" s="35"/>
      <c r="VB415" s="35"/>
      <c r="VC415" s="35"/>
      <c r="VD415" s="35"/>
      <c r="VE415" s="35"/>
      <c r="VF415" s="35"/>
      <c r="VG415" s="35"/>
      <c r="VH415" s="35"/>
      <c r="VI415" s="35"/>
      <c r="VJ415" s="35"/>
      <c r="VK415" s="35"/>
      <c r="VL415" s="35"/>
      <c r="VM415" s="35"/>
      <c r="VN415" s="35"/>
      <c r="VO415" s="35"/>
      <c r="VP415" s="35"/>
      <c r="VQ415" s="35"/>
      <c r="VR415" s="35"/>
      <c r="VS415" s="35"/>
      <c r="VT415" s="35"/>
      <c r="VU415" s="35"/>
      <c r="VV415" s="35"/>
      <c r="VW415" s="35"/>
      <c r="VX415" s="35"/>
      <c r="VY415" s="35"/>
      <c r="VZ415" s="35"/>
      <c r="WA415" s="35"/>
      <c r="WB415" s="35"/>
      <c r="WC415" s="35"/>
      <c r="WD415" s="35"/>
      <c r="WE415" s="35"/>
      <c r="WF415" s="35"/>
      <c r="WG415" s="35"/>
      <c r="WH415" s="35"/>
      <c r="WI415" s="35"/>
      <c r="WJ415" s="35"/>
      <c r="WK415" s="35"/>
      <c r="WL415" s="35"/>
      <c r="WM415" s="35"/>
      <c r="WN415" s="35"/>
      <c r="WO415" s="35"/>
      <c r="WP415" s="35"/>
      <c r="WQ415" s="35"/>
      <c r="WR415" s="35"/>
      <c r="WS415" s="35"/>
      <c r="WT415" s="35"/>
      <c r="WU415" s="35"/>
      <c r="WV415" s="35"/>
      <c r="WW415" s="35"/>
      <c r="WX415" s="35"/>
      <c r="WY415" s="35"/>
      <c r="WZ415" s="35"/>
      <c r="XA415" s="35"/>
      <c r="XB415" s="35"/>
      <c r="XC415" s="35"/>
      <c r="XD415" s="35"/>
      <c r="XE415" s="35"/>
      <c r="XF415" s="35"/>
      <c r="XG415" s="35"/>
      <c r="XH415" s="35"/>
      <c r="XI415" s="35"/>
      <c r="XJ415" s="35"/>
      <c r="XK415" s="35"/>
      <c r="XL415" s="35"/>
      <c r="XM415" s="35"/>
      <c r="XN415" s="35"/>
      <c r="XO415" s="35"/>
      <c r="XP415" s="35"/>
      <c r="XQ415" s="35"/>
      <c r="XR415" s="35"/>
      <c r="XS415" s="35"/>
      <c r="XT415" s="35"/>
      <c r="XU415" s="35"/>
      <c r="XV415" s="35"/>
      <c r="XW415" s="35"/>
      <c r="XX415" s="35"/>
      <c r="XY415" s="35"/>
      <c r="XZ415" s="35"/>
      <c r="YA415" s="35"/>
      <c r="YB415" s="35"/>
      <c r="YC415" s="35"/>
      <c r="YD415" s="35"/>
      <c r="YE415" s="35"/>
      <c r="YF415" s="35"/>
      <c r="YG415" s="35"/>
      <c r="YH415" s="35"/>
      <c r="YI415" s="35"/>
      <c r="YJ415" s="35"/>
      <c r="YK415" s="35"/>
      <c r="YL415" s="35"/>
      <c r="YM415" s="35"/>
      <c r="YN415" s="35"/>
      <c r="YO415" s="35"/>
      <c r="YP415" s="35"/>
      <c r="YQ415" s="35"/>
      <c r="YR415" s="35"/>
      <c r="YS415" s="35"/>
      <c r="YT415" s="35"/>
      <c r="YU415" s="35"/>
      <c r="YV415" s="35"/>
      <c r="YW415" s="35"/>
      <c r="YX415" s="35"/>
      <c r="YY415" s="35"/>
      <c r="YZ415" s="35"/>
      <c r="ZA415" s="35"/>
      <c r="ZB415" s="35"/>
      <c r="ZC415" s="35"/>
      <c r="ZD415" s="35"/>
      <c r="ZE415" s="35"/>
      <c r="ZF415" s="35"/>
      <c r="ZG415" s="35"/>
      <c r="ZH415" s="35"/>
      <c r="ZI415" s="35"/>
      <c r="ZJ415" s="35"/>
      <c r="ZK415" s="35"/>
      <c r="ZL415" s="35"/>
      <c r="ZM415" s="35"/>
      <c r="ZN415" s="35"/>
      <c r="ZO415" s="35"/>
      <c r="ZP415" s="35"/>
      <c r="ZQ415" s="35"/>
      <c r="ZR415" s="35"/>
      <c r="ZS415" s="35"/>
      <c r="ZT415" s="35"/>
      <c r="ZU415" s="35"/>
      <c r="ZV415" s="35"/>
      <c r="ZW415" s="35"/>
      <c r="ZX415" s="35"/>
      <c r="ZY415" s="35"/>
      <c r="ZZ415" s="35"/>
      <c r="AAA415" s="35"/>
      <c r="AAB415" s="35"/>
      <c r="AAC415" s="35"/>
      <c r="AAD415" s="35"/>
      <c r="AAE415" s="35"/>
      <c r="AAF415" s="35"/>
      <c r="AAG415" s="35"/>
      <c r="AAH415" s="35"/>
      <c r="AAI415" s="35"/>
      <c r="AAJ415" s="35"/>
      <c r="AAK415" s="35"/>
      <c r="AAL415" s="35"/>
      <c r="AAM415" s="35"/>
      <c r="AAN415" s="35"/>
      <c r="AAO415" s="35"/>
      <c r="AAP415" s="35"/>
      <c r="AAQ415" s="35"/>
      <c r="AAR415" s="35"/>
      <c r="AAS415" s="35"/>
      <c r="AAT415" s="35"/>
      <c r="AAU415" s="35"/>
      <c r="AAV415" s="35"/>
      <c r="AAW415" s="35"/>
      <c r="AAX415" s="35"/>
      <c r="AAY415" s="35"/>
      <c r="AAZ415" s="35"/>
      <c r="ABA415" s="35"/>
      <c r="ABB415" s="35"/>
      <c r="ABC415" s="35"/>
      <c r="ABD415" s="35"/>
      <c r="ABE415" s="35"/>
      <c r="ABF415" s="35"/>
      <c r="ABG415" s="35"/>
      <c r="ABH415" s="35"/>
      <c r="ABI415" s="35"/>
      <c r="ABJ415" s="35"/>
      <c r="ABK415" s="35"/>
      <c r="ABL415" s="35"/>
      <c r="ABM415" s="35"/>
      <c r="ABN415" s="35"/>
      <c r="ABO415" s="35"/>
      <c r="ABP415" s="35"/>
      <c r="ABQ415" s="35"/>
      <c r="ABR415" s="35"/>
      <c r="ABS415" s="35"/>
      <c r="ABT415" s="35"/>
      <c r="ABU415" s="35"/>
      <c r="ABV415" s="35"/>
      <c r="ABW415" s="35"/>
      <c r="ABX415" s="35"/>
      <c r="ABY415" s="35"/>
      <c r="ABZ415" s="35"/>
      <c r="ACA415" s="35"/>
      <c r="ACB415" s="35"/>
      <c r="ACC415" s="35"/>
      <c r="ACD415" s="35"/>
      <c r="ACE415" s="35"/>
      <c r="ACF415" s="35"/>
      <c r="ACG415" s="35"/>
      <c r="ACH415" s="35"/>
      <c r="ACI415" s="35"/>
      <c r="ACJ415" s="35"/>
      <c r="ACK415" s="35"/>
      <c r="ACL415" s="35"/>
      <c r="ACM415" s="35"/>
      <c r="ACN415" s="35"/>
      <c r="ACO415" s="35"/>
      <c r="ACP415" s="35"/>
      <c r="ACQ415" s="35"/>
      <c r="ACR415" s="35"/>
      <c r="ACS415" s="35"/>
      <c r="ACT415" s="35"/>
      <c r="ACU415" s="35"/>
      <c r="ACV415" s="35"/>
      <c r="ACW415" s="35"/>
      <c r="ACX415" s="35"/>
      <c r="ACY415" s="35"/>
      <c r="ACZ415" s="35"/>
      <c r="ADA415" s="35"/>
      <c r="ADB415" s="35"/>
      <c r="ADC415" s="35"/>
      <c r="ADD415" s="35"/>
      <c r="ADE415" s="35"/>
      <c r="ADF415" s="35"/>
      <c r="ADG415" s="35"/>
      <c r="ADH415" s="35"/>
      <c r="ADI415" s="35"/>
      <c r="ADJ415" s="35"/>
      <c r="ADK415" s="35"/>
      <c r="ADL415" s="35"/>
      <c r="ADM415" s="35"/>
      <c r="ADN415" s="35"/>
      <c r="ADO415" s="35"/>
      <c r="ADP415" s="35"/>
      <c r="ADQ415" s="35"/>
      <c r="ADR415" s="35"/>
      <c r="ADS415" s="35"/>
      <c r="ADT415" s="35"/>
      <c r="ADU415" s="35"/>
      <c r="ADV415" s="35"/>
      <c r="ADW415" s="35"/>
      <c r="ADX415" s="35">
        <v>0.6</v>
      </c>
      <c r="ADY415" s="26">
        <f t="shared" si="17"/>
        <v>0</v>
      </c>
      <c r="ADZ415" s="5"/>
      <c r="AEA415" s="7"/>
      <c r="AEB415" s="7"/>
      <c r="AEC415" s="7"/>
      <c r="AED415" s="7"/>
      <c r="AEE415" s="7"/>
      <c r="AEF415" s="7"/>
      <c r="AEG415" s="7"/>
      <c r="AEH415" s="7"/>
      <c r="AEI415" s="7"/>
      <c r="AEJ415" s="7"/>
      <c r="AEK415" s="7"/>
      <c r="AEL415" s="7"/>
      <c r="AEM415" s="7"/>
      <c r="AEN415" s="7"/>
      <c r="AEO415" s="7"/>
      <c r="AEP415" s="7"/>
      <c r="AEQ415" s="7"/>
      <c r="AER415" s="7"/>
      <c r="AES415" s="7"/>
      <c r="AET415" s="7"/>
      <c r="AEU415" s="7"/>
      <c r="AEV415" s="7"/>
      <c r="AEW415" s="7"/>
    </row>
    <row r="416" spans="1:829" ht="12.75" customHeight="1" x14ac:dyDescent="0.2">
      <c r="A416" s="38" t="s">
        <v>109</v>
      </c>
      <c r="B416" s="65">
        <f t="shared" si="16"/>
        <v>0</v>
      </c>
      <c r="C416" s="57">
        <v>1</v>
      </c>
      <c r="D416" s="59">
        <v>44410</v>
      </c>
      <c r="E416" s="67">
        <v>49.12</v>
      </c>
      <c r="F416" s="67">
        <f t="shared" si="18"/>
        <v>0</v>
      </c>
      <c r="G416" s="6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  <c r="AY416" s="35"/>
      <c r="AZ416" s="35"/>
      <c r="BA416" s="35"/>
      <c r="BB416" s="35"/>
      <c r="BC416" s="35"/>
      <c r="BD416" s="35"/>
      <c r="BE416" s="15"/>
      <c r="BF416" s="15"/>
      <c r="BG416" s="136"/>
      <c r="BH416" s="35"/>
      <c r="BI416" s="35"/>
      <c r="BJ416" s="35"/>
      <c r="BK416" s="35"/>
      <c r="BL416" s="35"/>
      <c r="BM416" s="35"/>
      <c r="BN416" s="35"/>
      <c r="BO416" s="35"/>
      <c r="BP416" s="35"/>
      <c r="BQ416" s="35"/>
      <c r="BR416" s="35"/>
      <c r="BS416" s="35"/>
      <c r="BT416" s="35"/>
      <c r="BU416" s="35"/>
      <c r="BV416" s="35"/>
      <c r="BW416" s="35"/>
      <c r="BX416" s="35"/>
      <c r="BY416" s="35"/>
      <c r="BZ416" s="35"/>
      <c r="CA416" s="35"/>
      <c r="CB416" s="35"/>
      <c r="CC416" s="35"/>
      <c r="CD416" s="35"/>
      <c r="CE416" s="35"/>
      <c r="CF416" s="35"/>
      <c r="CG416" s="35"/>
      <c r="CH416" s="35"/>
      <c r="CI416" s="35"/>
      <c r="CJ416" s="35"/>
      <c r="CK416" s="35"/>
      <c r="CL416" s="35"/>
      <c r="CM416" s="35"/>
      <c r="CN416" s="35"/>
      <c r="CO416" s="35"/>
      <c r="CP416" s="35"/>
      <c r="CQ416" s="35"/>
      <c r="CR416" s="35"/>
      <c r="CS416" s="35"/>
      <c r="CT416" s="35"/>
      <c r="CU416" s="35"/>
      <c r="CV416" s="35"/>
      <c r="CW416" s="35"/>
      <c r="CX416" s="35"/>
      <c r="CY416" s="35"/>
      <c r="CZ416" s="35"/>
      <c r="DA416" s="35"/>
      <c r="DB416" s="35"/>
      <c r="DC416" s="35"/>
      <c r="DD416" s="35"/>
      <c r="DE416" s="35"/>
      <c r="DF416" s="35"/>
      <c r="DG416" s="35"/>
      <c r="DH416" s="35"/>
      <c r="DI416" s="35"/>
      <c r="DJ416" s="35"/>
      <c r="DK416" s="35"/>
      <c r="DL416" s="35"/>
      <c r="DM416" s="35"/>
      <c r="DN416" s="35"/>
      <c r="DO416" s="35"/>
      <c r="DP416" s="35"/>
      <c r="DQ416" s="35"/>
      <c r="DR416" s="35"/>
      <c r="DS416" s="35"/>
      <c r="DT416" s="35"/>
      <c r="DU416" s="35"/>
      <c r="DV416" s="35"/>
      <c r="DW416" s="35"/>
      <c r="DX416" s="35"/>
      <c r="DY416" s="35"/>
      <c r="DZ416" s="35"/>
      <c r="EA416" s="35"/>
      <c r="EB416" s="35"/>
      <c r="EC416" s="35"/>
      <c r="ED416" s="35"/>
      <c r="EE416" s="35"/>
      <c r="EF416" s="35"/>
      <c r="EG416" s="35"/>
      <c r="EH416" s="35"/>
      <c r="EI416" s="35"/>
      <c r="EJ416" s="35"/>
      <c r="EK416" s="35"/>
      <c r="EL416" s="35"/>
      <c r="EM416" s="35"/>
      <c r="EN416" s="35"/>
      <c r="EO416" s="35"/>
      <c r="EP416" s="35"/>
      <c r="EQ416" s="35"/>
      <c r="ER416" s="35"/>
      <c r="ES416" s="35"/>
      <c r="ET416" s="35"/>
      <c r="EU416" s="35"/>
      <c r="EV416" s="35"/>
      <c r="EW416" s="35"/>
      <c r="EX416" s="35"/>
      <c r="EY416" s="35"/>
      <c r="EZ416" s="35"/>
      <c r="FA416" s="35"/>
      <c r="FB416" s="35"/>
      <c r="FC416" s="35"/>
      <c r="FD416" s="35"/>
      <c r="FE416" s="35"/>
      <c r="FF416" s="35"/>
      <c r="FG416" s="35"/>
      <c r="FH416" s="35"/>
      <c r="FI416" s="35"/>
      <c r="FJ416" s="35"/>
      <c r="FK416" s="35"/>
      <c r="FL416" s="35"/>
      <c r="FM416" s="35"/>
      <c r="FN416" s="35"/>
      <c r="FO416" s="35"/>
      <c r="FP416" s="35"/>
      <c r="FQ416" s="35"/>
      <c r="FR416" s="35"/>
      <c r="FS416" s="35"/>
      <c r="FT416" s="35"/>
      <c r="FU416" s="35"/>
      <c r="FV416" s="35"/>
      <c r="FW416" s="35"/>
      <c r="FX416" s="35"/>
      <c r="FY416" s="35"/>
      <c r="FZ416" s="35"/>
      <c r="GA416" s="35"/>
      <c r="GB416" s="35"/>
      <c r="GC416" s="35"/>
      <c r="GD416" s="35"/>
      <c r="GE416" s="35"/>
      <c r="GF416" s="35"/>
      <c r="GG416" s="35"/>
      <c r="GH416" s="35"/>
      <c r="GI416" s="35"/>
      <c r="GJ416" s="35"/>
      <c r="GK416" s="35"/>
      <c r="GL416" s="35"/>
      <c r="GM416" s="35"/>
      <c r="GN416" s="35"/>
      <c r="GO416" s="35"/>
      <c r="GP416" s="35"/>
      <c r="GQ416" s="35"/>
      <c r="GR416" s="35"/>
      <c r="GS416" s="35"/>
      <c r="GT416" s="35"/>
      <c r="GU416" s="35"/>
      <c r="GV416" s="35"/>
      <c r="GW416" s="35"/>
      <c r="GX416" s="35"/>
      <c r="GY416" s="35"/>
      <c r="GZ416" s="35"/>
      <c r="HA416" s="35"/>
      <c r="HB416" s="35"/>
      <c r="HC416" s="35"/>
      <c r="HD416" s="35"/>
      <c r="HE416" s="35"/>
      <c r="HF416" s="35"/>
      <c r="HG416" s="35"/>
      <c r="HH416" s="35"/>
      <c r="HI416" s="35"/>
      <c r="HJ416" s="35"/>
      <c r="HK416" s="35"/>
      <c r="HL416" s="35"/>
      <c r="HM416" s="35"/>
      <c r="HN416" s="35"/>
      <c r="HO416" s="35"/>
      <c r="HP416" s="35"/>
      <c r="HQ416" s="35"/>
      <c r="HR416" s="35"/>
      <c r="HS416" s="35"/>
      <c r="HT416" s="35"/>
      <c r="HU416" s="35"/>
      <c r="HV416" s="35"/>
      <c r="HW416" s="35"/>
      <c r="HX416" s="35"/>
      <c r="HY416" s="35"/>
      <c r="HZ416" s="35"/>
      <c r="IA416" s="35"/>
      <c r="IB416" s="35"/>
      <c r="IC416" s="35"/>
      <c r="ID416" s="35"/>
      <c r="IE416" s="35"/>
      <c r="IF416" s="35"/>
      <c r="IG416" s="35"/>
      <c r="IH416" s="35"/>
      <c r="II416" s="35"/>
      <c r="IJ416" s="35"/>
      <c r="IK416" s="35"/>
      <c r="IL416" s="35"/>
      <c r="IM416" s="35"/>
      <c r="IN416" s="35"/>
      <c r="IO416" s="35"/>
      <c r="IP416" s="35"/>
      <c r="IQ416" s="35"/>
      <c r="IR416" s="35"/>
      <c r="IS416" s="35"/>
      <c r="IT416" s="35"/>
      <c r="IU416" s="35"/>
      <c r="IV416" s="35"/>
      <c r="IW416" s="35"/>
      <c r="IX416" s="35"/>
      <c r="IY416" s="35"/>
      <c r="IZ416" s="35"/>
      <c r="JA416" s="35"/>
      <c r="JB416" s="35"/>
      <c r="JC416" s="35"/>
      <c r="JD416" s="35"/>
      <c r="JE416" s="35"/>
      <c r="JF416" s="35"/>
      <c r="JG416" s="35"/>
      <c r="JH416" s="35"/>
      <c r="JI416" s="35"/>
      <c r="JJ416" s="35"/>
      <c r="JK416" s="35"/>
      <c r="JL416" s="35"/>
      <c r="JM416" s="35"/>
      <c r="JN416" s="35"/>
      <c r="JO416" s="35"/>
      <c r="JP416" s="35"/>
      <c r="JQ416" s="35"/>
      <c r="JR416" s="35"/>
      <c r="JS416" s="35"/>
      <c r="JT416" s="35"/>
      <c r="JU416" s="35"/>
      <c r="JV416" s="35"/>
      <c r="JW416" s="35"/>
      <c r="JX416" s="35"/>
      <c r="JY416" s="35"/>
      <c r="JZ416" s="35"/>
      <c r="KA416" s="35"/>
      <c r="KB416" s="35"/>
      <c r="KC416" s="35"/>
      <c r="KD416" s="35"/>
      <c r="KE416" s="35"/>
      <c r="KF416" s="35"/>
      <c r="KG416" s="35"/>
      <c r="KH416" s="35"/>
      <c r="KI416" s="35"/>
      <c r="KJ416" s="35"/>
      <c r="KK416" s="35"/>
      <c r="KL416" s="35"/>
      <c r="KM416" s="35"/>
      <c r="KN416" s="35"/>
      <c r="KO416" s="35"/>
      <c r="KP416" s="35"/>
      <c r="KQ416" s="35"/>
      <c r="KR416" s="35"/>
      <c r="KS416" s="35"/>
      <c r="KT416" s="35"/>
      <c r="KU416" s="35"/>
      <c r="KV416" s="35"/>
      <c r="KW416" s="35"/>
      <c r="KX416" s="35"/>
      <c r="KY416" s="35"/>
      <c r="KZ416" s="35"/>
      <c r="LA416" s="35"/>
      <c r="LB416" s="35"/>
      <c r="LC416" s="35"/>
      <c r="LD416" s="35"/>
      <c r="LE416" s="35"/>
      <c r="LF416" s="35"/>
      <c r="LG416" s="35"/>
      <c r="LH416" s="35"/>
      <c r="LI416" s="35"/>
      <c r="LJ416" s="35"/>
      <c r="LK416" s="35"/>
      <c r="LL416" s="35"/>
      <c r="LM416" s="35"/>
      <c r="LN416" s="35"/>
      <c r="LO416" s="35"/>
      <c r="LP416" s="35"/>
      <c r="LQ416" s="35"/>
      <c r="LR416" s="35"/>
      <c r="LS416" s="35"/>
      <c r="LT416" s="35"/>
      <c r="LU416" s="35"/>
      <c r="LV416" s="35"/>
      <c r="LW416" s="35"/>
      <c r="LX416" s="35"/>
      <c r="LY416" s="35"/>
      <c r="LZ416" s="35"/>
      <c r="MA416" s="35"/>
      <c r="MB416" s="35"/>
      <c r="MC416" s="35"/>
      <c r="MD416" s="35"/>
      <c r="ME416" s="35"/>
      <c r="MF416" s="35"/>
      <c r="MG416" s="35"/>
      <c r="MH416" s="35"/>
      <c r="MI416" s="35"/>
      <c r="MJ416" s="35"/>
      <c r="MK416" s="35"/>
      <c r="ML416" s="35"/>
      <c r="MM416" s="35"/>
      <c r="MN416" s="35"/>
      <c r="MO416" s="35"/>
      <c r="MP416" s="35"/>
      <c r="MQ416" s="35"/>
      <c r="MR416" s="35"/>
      <c r="MS416" s="35"/>
      <c r="MT416" s="35"/>
      <c r="MU416" s="35"/>
      <c r="MV416" s="35"/>
      <c r="MW416" s="35"/>
      <c r="MX416" s="35"/>
      <c r="MY416" s="35"/>
      <c r="MZ416" s="35"/>
      <c r="NA416" s="35"/>
      <c r="NB416" s="35"/>
      <c r="NC416" s="35"/>
      <c r="ND416" s="35"/>
      <c r="NE416" s="35"/>
      <c r="NF416" s="35"/>
      <c r="NG416" s="35"/>
      <c r="NH416" s="35"/>
      <c r="NI416" s="35"/>
      <c r="NJ416" s="35"/>
      <c r="NK416" s="35"/>
      <c r="NL416" s="35"/>
      <c r="NM416" s="35"/>
      <c r="NN416" s="35"/>
      <c r="NO416" s="35"/>
      <c r="NP416" s="35"/>
      <c r="NQ416" s="35"/>
      <c r="NR416" s="35"/>
      <c r="NS416" s="35"/>
      <c r="NT416" s="35"/>
      <c r="NU416" s="35"/>
      <c r="NV416" s="35"/>
      <c r="NW416" s="35"/>
      <c r="NX416" s="35"/>
      <c r="NY416" s="35"/>
      <c r="NZ416" s="35"/>
      <c r="OA416" s="35"/>
      <c r="OB416" s="35"/>
      <c r="OC416" s="35"/>
      <c r="OD416" s="35"/>
      <c r="OE416" s="35"/>
      <c r="OF416" s="35"/>
      <c r="OG416" s="35"/>
      <c r="OH416" s="35"/>
      <c r="OI416" s="35"/>
      <c r="OJ416" s="35"/>
      <c r="OK416" s="35"/>
      <c r="OL416" s="35"/>
      <c r="OM416" s="35"/>
      <c r="ON416" s="35"/>
      <c r="OO416" s="35"/>
      <c r="OP416" s="35"/>
      <c r="OQ416" s="35"/>
      <c r="OR416" s="35"/>
      <c r="OS416" s="35"/>
      <c r="OT416" s="35"/>
      <c r="OU416" s="35"/>
      <c r="OV416" s="35"/>
      <c r="OW416" s="35"/>
      <c r="OX416" s="35"/>
      <c r="OY416" s="35"/>
      <c r="OZ416" s="35"/>
      <c r="PA416" s="35"/>
      <c r="PB416" s="35"/>
      <c r="PC416" s="35"/>
      <c r="PD416" s="35"/>
      <c r="PE416" s="35"/>
      <c r="PF416" s="35"/>
      <c r="PG416" s="35"/>
      <c r="PH416" s="35"/>
      <c r="PI416" s="35"/>
      <c r="PJ416" s="35"/>
      <c r="PK416" s="35"/>
      <c r="PL416" s="35"/>
      <c r="PM416" s="35"/>
      <c r="PN416" s="35"/>
      <c r="PO416" s="35"/>
      <c r="PP416" s="35"/>
      <c r="PQ416" s="35"/>
      <c r="PR416" s="35"/>
      <c r="PS416" s="35"/>
      <c r="PT416" s="35"/>
      <c r="PU416" s="35"/>
      <c r="PV416" s="35"/>
      <c r="PW416" s="35"/>
      <c r="PX416" s="35"/>
      <c r="PY416" s="35"/>
      <c r="PZ416" s="35"/>
      <c r="QA416" s="35"/>
      <c r="QB416" s="35"/>
      <c r="QC416" s="35"/>
      <c r="QD416" s="35"/>
      <c r="QE416" s="35"/>
      <c r="QF416" s="35"/>
      <c r="QG416" s="35"/>
      <c r="QH416" s="35"/>
      <c r="QI416" s="35"/>
      <c r="QJ416" s="35"/>
      <c r="QK416" s="35"/>
      <c r="QL416" s="35"/>
      <c r="QM416" s="35"/>
      <c r="QN416" s="35"/>
      <c r="QO416" s="35"/>
      <c r="QP416" s="35"/>
      <c r="QQ416" s="35"/>
      <c r="QR416" s="35"/>
      <c r="QS416" s="35"/>
      <c r="QT416" s="35"/>
      <c r="QU416" s="35"/>
      <c r="QV416" s="35"/>
      <c r="QW416" s="35"/>
      <c r="QX416" s="35"/>
      <c r="QY416" s="35"/>
      <c r="QZ416" s="35"/>
      <c r="RA416" s="35"/>
      <c r="RB416" s="35"/>
      <c r="RC416" s="35"/>
      <c r="RD416" s="35"/>
      <c r="RE416" s="35"/>
      <c r="RF416" s="35"/>
      <c r="RG416" s="35"/>
      <c r="RH416" s="35"/>
      <c r="RI416" s="35"/>
      <c r="RJ416" s="35"/>
      <c r="RK416" s="35"/>
      <c r="RL416" s="35"/>
      <c r="RM416" s="35"/>
      <c r="RN416" s="35"/>
      <c r="RO416" s="35"/>
      <c r="RP416" s="35"/>
      <c r="RQ416" s="35"/>
      <c r="RR416" s="35"/>
      <c r="RS416" s="35"/>
      <c r="RT416" s="35"/>
      <c r="RU416" s="35"/>
      <c r="RV416" s="35"/>
      <c r="RW416" s="35"/>
      <c r="RX416" s="35"/>
      <c r="RY416" s="35"/>
      <c r="RZ416" s="35"/>
      <c r="SA416" s="35"/>
      <c r="SB416" s="35"/>
      <c r="SC416" s="35"/>
      <c r="SD416" s="35"/>
      <c r="SE416" s="35"/>
      <c r="SF416" s="35"/>
      <c r="SG416" s="35"/>
      <c r="SH416" s="35"/>
      <c r="SI416" s="35"/>
      <c r="SJ416" s="35"/>
      <c r="SK416" s="35"/>
      <c r="SL416" s="35"/>
      <c r="SM416" s="35"/>
      <c r="SN416" s="35"/>
      <c r="SO416" s="35"/>
      <c r="SP416" s="35"/>
      <c r="SQ416" s="35"/>
      <c r="SR416" s="35"/>
      <c r="SS416" s="35"/>
      <c r="ST416" s="35"/>
      <c r="SU416" s="35"/>
      <c r="SV416" s="35"/>
      <c r="SW416" s="35"/>
      <c r="SX416" s="35"/>
      <c r="SY416" s="35"/>
      <c r="SZ416" s="35"/>
      <c r="TA416" s="35"/>
      <c r="TB416" s="35"/>
      <c r="TC416" s="35"/>
      <c r="TD416" s="35"/>
      <c r="TE416" s="35"/>
      <c r="TF416" s="35"/>
      <c r="TG416" s="35"/>
      <c r="TH416" s="35"/>
      <c r="TI416" s="35"/>
      <c r="TJ416" s="35"/>
      <c r="TK416" s="35"/>
      <c r="TL416" s="35"/>
      <c r="TM416" s="35"/>
      <c r="TN416" s="35"/>
      <c r="TO416" s="35"/>
      <c r="TP416" s="35"/>
      <c r="TQ416" s="35"/>
      <c r="TR416" s="35"/>
      <c r="TS416" s="35"/>
      <c r="TT416" s="35"/>
      <c r="TU416" s="35"/>
      <c r="TV416" s="35"/>
      <c r="TW416" s="35"/>
      <c r="TX416" s="35"/>
      <c r="TY416" s="35"/>
      <c r="TZ416" s="35"/>
      <c r="UA416" s="35"/>
      <c r="UB416" s="35"/>
      <c r="UC416" s="35"/>
      <c r="UD416" s="35"/>
      <c r="UE416" s="35"/>
      <c r="UF416" s="35"/>
      <c r="UG416" s="35"/>
      <c r="UH416" s="35"/>
      <c r="UI416" s="35"/>
      <c r="UJ416" s="35"/>
      <c r="UK416" s="35"/>
      <c r="UL416" s="35"/>
      <c r="UM416" s="35"/>
      <c r="UN416" s="35"/>
      <c r="UO416" s="35"/>
      <c r="UP416" s="35"/>
      <c r="UQ416" s="35"/>
      <c r="UR416" s="35"/>
      <c r="US416" s="35"/>
      <c r="UT416" s="35"/>
      <c r="UU416" s="35"/>
      <c r="UV416" s="35"/>
      <c r="UW416" s="35"/>
      <c r="UX416" s="35"/>
      <c r="UY416" s="35"/>
      <c r="UZ416" s="35"/>
      <c r="VA416" s="35"/>
      <c r="VB416" s="35"/>
      <c r="VC416" s="35"/>
      <c r="VD416" s="35"/>
      <c r="VE416" s="35"/>
      <c r="VF416" s="35"/>
      <c r="VG416" s="35"/>
      <c r="VH416" s="35"/>
      <c r="VI416" s="35"/>
      <c r="VJ416" s="35"/>
      <c r="VK416" s="35"/>
      <c r="VL416" s="35"/>
      <c r="VM416" s="35"/>
      <c r="VN416" s="35"/>
      <c r="VO416" s="35"/>
      <c r="VP416" s="35"/>
      <c r="VQ416" s="35"/>
      <c r="VR416" s="35"/>
      <c r="VS416" s="35"/>
      <c r="VT416" s="35"/>
      <c r="VU416" s="35"/>
      <c r="VV416" s="35"/>
      <c r="VW416" s="35"/>
      <c r="VX416" s="35"/>
      <c r="VY416" s="35"/>
      <c r="VZ416" s="35"/>
      <c r="WA416" s="35"/>
      <c r="WB416" s="35"/>
      <c r="WC416" s="35"/>
      <c r="WD416" s="35"/>
      <c r="WE416" s="35"/>
      <c r="WF416" s="35"/>
      <c r="WG416" s="35"/>
      <c r="WH416" s="35"/>
      <c r="WI416" s="35"/>
      <c r="WJ416" s="35"/>
      <c r="WK416" s="35"/>
      <c r="WL416" s="35"/>
      <c r="WM416" s="35"/>
      <c r="WN416" s="35"/>
      <c r="WO416" s="35"/>
      <c r="WP416" s="35"/>
      <c r="WQ416" s="35"/>
      <c r="WR416" s="35"/>
      <c r="WS416" s="35"/>
      <c r="WT416" s="35"/>
      <c r="WU416" s="35"/>
      <c r="WV416" s="35"/>
      <c r="WW416" s="35"/>
      <c r="WX416" s="35"/>
      <c r="WY416" s="35"/>
      <c r="WZ416" s="35"/>
      <c r="XA416" s="35"/>
      <c r="XB416" s="35"/>
      <c r="XC416" s="35"/>
      <c r="XD416" s="35"/>
      <c r="XE416" s="35"/>
      <c r="XF416" s="35"/>
      <c r="XG416" s="35"/>
      <c r="XH416" s="35"/>
      <c r="XI416" s="35"/>
      <c r="XJ416" s="35"/>
      <c r="XK416" s="35"/>
      <c r="XL416" s="35"/>
      <c r="XM416" s="35"/>
      <c r="XN416" s="35"/>
      <c r="XO416" s="35"/>
      <c r="XP416" s="35"/>
      <c r="XQ416" s="35"/>
      <c r="XR416" s="35"/>
      <c r="XS416" s="35"/>
      <c r="XT416" s="35"/>
      <c r="XU416" s="35"/>
      <c r="XV416" s="35"/>
      <c r="XW416" s="35"/>
      <c r="XX416" s="35"/>
      <c r="XY416" s="35"/>
      <c r="XZ416" s="35"/>
      <c r="YA416" s="35"/>
      <c r="YB416" s="35"/>
      <c r="YC416" s="35"/>
      <c r="YD416" s="35"/>
      <c r="YE416" s="35"/>
      <c r="YF416" s="35"/>
      <c r="YG416" s="35"/>
      <c r="YH416" s="35"/>
      <c r="YI416" s="35"/>
      <c r="YJ416" s="35"/>
      <c r="YK416" s="35"/>
      <c r="YL416" s="35"/>
      <c r="YM416" s="35"/>
      <c r="YN416" s="35"/>
      <c r="YO416" s="35"/>
      <c r="YP416" s="35"/>
      <c r="YQ416" s="35"/>
      <c r="YR416" s="35"/>
      <c r="YS416" s="35"/>
      <c r="YT416" s="35"/>
      <c r="YU416" s="35"/>
      <c r="YV416" s="35"/>
      <c r="YW416" s="35"/>
      <c r="YX416" s="35"/>
      <c r="YY416" s="35"/>
      <c r="YZ416" s="35"/>
      <c r="ZA416" s="35"/>
      <c r="ZB416" s="35"/>
      <c r="ZC416" s="35"/>
      <c r="ZD416" s="35"/>
      <c r="ZE416" s="35"/>
      <c r="ZF416" s="35"/>
      <c r="ZG416" s="35"/>
      <c r="ZH416" s="35"/>
      <c r="ZI416" s="35"/>
      <c r="ZJ416" s="35"/>
      <c r="ZK416" s="35"/>
      <c r="ZL416" s="35"/>
      <c r="ZM416" s="35"/>
      <c r="ZN416" s="35"/>
      <c r="ZO416" s="35"/>
      <c r="ZP416" s="35"/>
      <c r="ZQ416" s="35"/>
      <c r="ZR416" s="35"/>
      <c r="ZS416" s="35"/>
      <c r="ZT416" s="35"/>
      <c r="ZU416" s="35"/>
      <c r="ZV416" s="35"/>
      <c r="ZW416" s="35"/>
      <c r="ZX416" s="35"/>
      <c r="ZY416" s="35"/>
      <c r="ZZ416" s="35"/>
      <c r="AAA416" s="35"/>
      <c r="AAB416" s="35"/>
      <c r="AAC416" s="35"/>
      <c r="AAD416" s="35"/>
      <c r="AAE416" s="35"/>
      <c r="AAF416" s="35"/>
      <c r="AAG416" s="35"/>
      <c r="AAH416" s="35"/>
      <c r="AAI416" s="35"/>
      <c r="AAJ416" s="35"/>
      <c r="AAK416" s="35"/>
      <c r="AAL416" s="35"/>
      <c r="AAM416" s="35"/>
      <c r="AAN416" s="35"/>
      <c r="AAO416" s="35"/>
      <c r="AAP416" s="35"/>
      <c r="AAQ416" s="35"/>
      <c r="AAR416" s="35"/>
      <c r="AAS416" s="35"/>
      <c r="AAT416" s="35"/>
      <c r="AAU416" s="35"/>
      <c r="AAV416" s="35"/>
      <c r="AAW416" s="35"/>
      <c r="AAX416" s="35"/>
      <c r="AAY416" s="35"/>
      <c r="AAZ416" s="35"/>
      <c r="ABA416" s="35"/>
      <c r="ABB416" s="35"/>
      <c r="ABC416" s="35"/>
      <c r="ABD416" s="35"/>
      <c r="ABE416" s="35"/>
      <c r="ABF416" s="35"/>
      <c r="ABG416" s="35"/>
      <c r="ABH416" s="35"/>
      <c r="ABI416" s="35"/>
      <c r="ABJ416" s="35"/>
      <c r="ABK416" s="35"/>
      <c r="ABL416" s="35"/>
      <c r="ABM416" s="35"/>
      <c r="ABN416" s="35"/>
      <c r="ABO416" s="35"/>
      <c r="ABP416" s="35"/>
      <c r="ABQ416" s="35"/>
      <c r="ABR416" s="35"/>
      <c r="ABS416" s="35"/>
      <c r="ABT416" s="35"/>
      <c r="ABU416" s="35"/>
      <c r="ABV416" s="35"/>
      <c r="ABW416" s="35"/>
      <c r="ABX416" s="35"/>
      <c r="ABY416" s="35"/>
      <c r="ABZ416" s="35"/>
      <c r="ACA416" s="35"/>
      <c r="ACB416" s="35"/>
      <c r="ACC416" s="35"/>
      <c r="ACD416" s="35"/>
      <c r="ACE416" s="35"/>
      <c r="ACF416" s="35"/>
      <c r="ACG416" s="35"/>
      <c r="ACH416" s="35"/>
      <c r="ACI416" s="35"/>
      <c r="ACJ416" s="35"/>
      <c r="ACK416" s="35"/>
      <c r="ACL416" s="35"/>
      <c r="ACM416" s="35"/>
      <c r="ACN416" s="35"/>
      <c r="ACO416" s="35"/>
      <c r="ACP416" s="35"/>
      <c r="ACQ416" s="35"/>
      <c r="ACR416" s="35"/>
      <c r="ACS416" s="35"/>
      <c r="ACT416" s="35"/>
      <c r="ACU416" s="35"/>
      <c r="ACV416" s="35"/>
      <c r="ACW416" s="35"/>
      <c r="ACX416" s="35"/>
      <c r="ACY416" s="35"/>
      <c r="ACZ416" s="35"/>
      <c r="ADA416" s="35"/>
      <c r="ADB416" s="35"/>
      <c r="ADC416" s="35"/>
      <c r="ADD416" s="35"/>
      <c r="ADE416" s="35"/>
      <c r="ADF416" s="35"/>
      <c r="ADG416" s="35"/>
      <c r="ADH416" s="35"/>
      <c r="ADI416" s="35"/>
      <c r="ADJ416" s="35"/>
      <c r="ADK416" s="35"/>
      <c r="ADL416" s="35"/>
      <c r="ADM416" s="35"/>
      <c r="ADN416" s="35"/>
      <c r="ADO416" s="35"/>
      <c r="ADP416" s="35"/>
      <c r="ADQ416" s="35"/>
      <c r="ADR416" s="35"/>
      <c r="ADS416" s="35"/>
      <c r="ADT416" s="35"/>
      <c r="ADU416" s="35"/>
      <c r="ADV416" s="35"/>
      <c r="ADW416" s="35"/>
      <c r="ADX416" s="35"/>
      <c r="ADY416" s="26">
        <f t="shared" si="17"/>
        <v>0</v>
      </c>
      <c r="ADZ416" s="5"/>
      <c r="AEA416" s="7"/>
      <c r="AEB416" s="7"/>
      <c r="AEC416" s="7"/>
      <c r="AED416" s="7"/>
      <c r="AEE416" s="7"/>
      <c r="AEF416" s="7"/>
      <c r="AEG416" s="7"/>
      <c r="AEH416" s="7"/>
      <c r="AEI416" s="7"/>
      <c r="AEJ416" s="7"/>
      <c r="AEK416" s="7"/>
      <c r="AEL416" s="7"/>
      <c r="AEM416" s="7"/>
      <c r="AEN416" s="7"/>
      <c r="AEO416" s="7"/>
      <c r="AEP416" s="7"/>
      <c r="AEQ416" s="7"/>
      <c r="AER416" s="7"/>
      <c r="AES416" s="7"/>
      <c r="AET416" s="7"/>
      <c r="AEU416" s="7"/>
      <c r="AEV416" s="7"/>
      <c r="AEW416" s="7"/>
    </row>
    <row r="417" spans="1:829" ht="12.75" customHeight="1" x14ac:dyDescent="0.2">
      <c r="A417" s="38" t="s">
        <v>137</v>
      </c>
      <c r="B417" s="65">
        <f t="shared" si="16"/>
        <v>0</v>
      </c>
      <c r="C417" s="57">
        <v>10</v>
      </c>
      <c r="D417" s="59">
        <v>44809</v>
      </c>
      <c r="E417" s="67">
        <v>81</v>
      </c>
      <c r="F417" s="67">
        <f t="shared" si="18"/>
        <v>0</v>
      </c>
      <c r="G417" s="65">
        <v>10</v>
      </c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  <c r="AX417" s="35"/>
      <c r="AY417" s="35"/>
      <c r="AZ417" s="35"/>
      <c r="BA417" s="35"/>
      <c r="BB417" s="35"/>
      <c r="BC417" s="35"/>
      <c r="BD417" s="35"/>
      <c r="BE417" s="15"/>
      <c r="BF417" s="15"/>
      <c r="BG417" s="136"/>
      <c r="BH417" s="35"/>
      <c r="BI417" s="35"/>
      <c r="BJ417" s="35"/>
      <c r="BK417" s="35"/>
      <c r="BL417" s="35"/>
      <c r="BM417" s="35"/>
      <c r="BN417" s="35"/>
      <c r="BO417" s="35"/>
      <c r="BP417" s="35"/>
      <c r="BQ417" s="35"/>
      <c r="BR417" s="35"/>
      <c r="BS417" s="35"/>
      <c r="BT417" s="35"/>
      <c r="BU417" s="35"/>
      <c r="BV417" s="35"/>
      <c r="BW417" s="35"/>
      <c r="BX417" s="35"/>
      <c r="BY417" s="35"/>
      <c r="BZ417" s="35"/>
      <c r="CA417" s="35"/>
      <c r="CB417" s="35"/>
      <c r="CC417" s="35"/>
      <c r="CD417" s="35"/>
      <c r="CE417" s="35"/>
      <c r="CF417" s="35"/>
      <c r="CG417" s="35"/>
      <c r="CH417" s="35"/>
      <c r="CI417" s="35"/>
      <c r="CJ417" s="35"/>
      <c r="CK417" s="35"/>
      <c r="CL417" s="35"/>
      <c r="CM417" s="35"/>
      <c r="CN417" s="35"/>
      <c r="CO417" s="35"/>
      <c r="CP417" s="35"/>
      <c r="CQ417" s="35"/>
      <c r="CR417" s="35"/>
      <c r="CS417" s="35"/>
      <c r="CT417" s="35"/>
      <c r="CU417" s="35"/>
      <c r="CV417" s="35"/>
      <c r="CW417" s="35"/>
      <c r="CX417" s="35"/>
      <c r="CY417" s="35"/>
      <c r="CZ417" s="35"/>
      <c r="DA417" s="35"/>
      <c r="DB417" s="35"/>
      <c r="DC417" s="35"/>
      <c r="DD417" s="35"/>
      <c r="DE417" s="35"/>
      <c r="DF417" s="35"/>
      <c r="DG417" s="35"/>
      <c r="DH417" s="35"/>
      <c r="DI417" s="35"/>
      <c r="DJ417" s="35"/>
      <c r="DK417" s="35"/>
      <c r="DL417" s="35"/>
      <c r="DM417" s="35"/>
      <c r="DN417" s="35"/>
      <c r="DO417" s="35"/>
      <c r="DP417" s="35"/>
      <c r="DQ417" s="35"/>
      <c r="DR417" s="35"/>
      <c r="DS417" s="35"/>
      <c r="DT417" s="35"/>
      <c r="DU417" s="35"/>
      <c r="DV417" s="35"/>
      <c r="DW417" s="35"/>
      <c r="DX417" s="35"/>
      <c r="DY417" s="35"/>
      <c r="DZ417" s="35"/>
      <c r="EA417" s="35"/>
      <c r="EB417" s="35"/>
      <c r="EC417" s="35"/>
      <c r="ED417" s="35"/>
      <c r="EE417" s="35"/>
      <c r="EF417" s="35"/>
      <c r="EG417" s="35"/>
      <c r="EH417" s="35"/>
      <c r="EI417" s="35"/>
      <c r="EJ417" s="35"/>
      <c r="EK417" s="35"/>
      <c r="EL417" s="35"/>
      <c r="EM417" s="35"/>
      <c r="EN417" s="35"/>
      <c r="EO417" s="35"/>
      <c r="EP417" s="35"/>
      <c r="EQ417" s="35"/>
      <c r="ER417" s="35"/>
      <c r="ES417" s="35"/>
      <c r="ET417" s="35"/>
      <c r="EU417" s="35"/>
      <c r="EV417" s="35"/>
      <c r="EW417" s="35"/>
      <c r="EX417" s="35"/>
      <c r="EY417" s="35"/>
      <c r="EZ417" s="35"/>
      <c r="FA417" s="35"/>
      <c r="FB417" s="35"/>
      <c r="FC417" s="35"/>
      <c r="FD417" s="35"/>
      <c r="FE417" s="35"/>
      <c r="FF417" s="35"/>
      <c r="FG417" s="35"/>
      <c r="FH417" s="35"/>
      <c r="FI417" s="35"/>
      <c r="FJ417" s="35"/>
      <c r="FK417" s="35"/>
      <c r="FL417" s="35"/>
      <c r="FM417" s="35"/>
      <c r="FN417" s="35"/>
      <c r="FO417" s="35"/>
      <c r="FP417" s="35"/>
      <c r="FQ417" s="35"/>
      <c r="FR417" s="35"/>
      <c r="FS417" s="35"/>
      <c r="FT417" s="35"/>
      <c r="FU417" s="35"/>
      <c r="FV417" s="35"/>
      <c r="FW417" s="35"/>
      <c r="FX417" s="35"/>
      <c r="FY417" s="35">
        <v>10</v>
      </c>
      <c r="FZ417" s="35"/>
      <c r="GA417" s="35"/>
      <c r="GB417" s="35"/>
      <c r="GC417" s="35"/>
      <c r="GD417" s="35"/>
      <c r="GE417" s="35"/>
      <c r="GF417" s="35"/>
      <c r="GG417" s="35"/>
      <c r="GH417" s="35"/>
      <c r="GI417" s="35"/>
      <c r="GJ417" s="35"/>
      <c r="GK417" s="35"/>
      <c r="GL417" s="35"/>
      <c r="GM417" s="35"/>
      <c r="GN417" s="35"/>
      <c r="GO417" s="35"/>
      <c r="GP417" s="35"/>
      <c r="GQ417" s="35"/>
      <c r="GR417" s="35"/>
      <c r="GS417" s="35"/>
      <c r="GT417" s="35"/>
      <c r="GU417" s="35"/>
      <c r="GV417" s="35"/>
      <c r="GW417" s="35"/>
      <c r="GX417" s="35"/>
      <c r="GY417" s="35"/>
      <c r="GZ417" s="35"/>
      <c r="HA417" s="35"/>
      <c r="HB417" s="35">
        <v>10</v>
      </c>
      <c r="HC417" s="35"/>
      <c r="HD417" s="35"/>
      <c r="HE417" s="35"/>
      <c r="HF417" s="35"/>
      <c r="HG417" s="35"/>
      <c r="HH417" s="35"/>
      <c r="HI417" s="35"/>
      <c r="HJ417" s="35">
        <v>10</v>
      </c>
      <c r="HK417" s="35"/>
      <c r="HL417" s="35"/>
      <c r="HM417" s="35"/>
      <c r="HN417" s="35"/>
      <c r="HO417" s="35"/>
      <c r="HP417" s="35"/>
      <c r="HQ417" s="35"/>
      <c r="HR417" s="35"/>
      <c r="HS417" s="35"/>
      <c r="HT417" s="35"/>
      <c r="HU417" s="35"/>
      <c r="HV417" s="35"/>
      <c r="HW417" s="35"/>
      <c r="HX417" s="35"/>
      <c r="HY417" s="35"/>
      <c r="HZ417" s="35"/>
      <c r="IA417" s="35"/>
      <c r="IB417" s="35"/>
      <c r="IC417" s="35"/>
      <c r="ID417" s="35"/>
      <c r="IE417" s="35"/>
      <c r="IF417" s="35"/>
      <c r="IG417" s="35"/>
      <c r="IH417" s="35"/>
      <c r="II417" s="35"/>
      <c r="IJ417" s="35"/>
      <c r="IK417" s="35"/>
      <c r="IL417" s="35"/>
      <c r="IM417" s="35"/>
      <c r="IN417" s="35"/>
      <c r="IO417" s="35"/>
      <c r="IP417" s="35"/>
      <c r="IQ417" s="35"/>
      <c r="IR417" s="35"/>
      <c r="IS417" s="35"/>
      <c r="IT417" s="35"/>
      <c r="IU417" s="35"/>
      <c r="IV417" s="35"/>
      <c r="IW417" s="35"/>
      <c r="IX417" s="35"/>
      <c r="IY417" s="35"/>
      <c r="IZ417" s="35"/>
      <c r="JA417" s="35"/>
      <c r="JB417" s="35"/>
      <c r="JC417" s="35"/>
      <c r="JD417" s="35"/>
      <c r="JE417" s="35"/>
      <c r="JF417" s="35"/>
      <c r="JG417" s="35"/>
      <c r="JH417" s="35"/>
      <c r="JI417" s="35"/>
      <c r="JJ417" s="35"/>
      <c r="JK417" s="35"/>
      <c r="JL417" s="35"/>
      <c r="JM417" s="35"/>
      <c r="JN417" s="35"/>
      <c r="JO417" s="35"/>
      <c r="JP417" s="35"/>
      <c r="JQ417" s="35"/>
      <c r="JR417" s="35"/>
      <c r="JS417" s="35"/>
      <c r="JT417" s="35"/>
      <c r="JU417" s="35"/>
      <c r="JV417" s="35"/>
      <c r="JW417" s="35"/>
      <c r="JX417" s="35"/>
      <c r="JY417" s="35"/>
      <c r="JZ417" s="35"/>
      <c r="KA417" s="35"/>
      <c r="KB417" s="35"/>
      <c r="KC417" s="35"/>
      <c r="KD417" s="35"/>
      <c r="KE417" s="35"/>
      <c r="KF417" s="35"/>
      <c r="KG417" s="35"/>
      <c r="KH417" s="35"/>
      <c r="KI417" s="35"/>
      <c r="KJ417" s="35"/>
      <c r="KK417" s="35"/>
      <c r="KL417" s="35"/>
      <c r="KM417" s="35"/>
      <c r="KN417" s="35"/>
      <c r="KO417" s="35"/>
      <c r="KP417" s="35"/>
      <c r="KQ417" s="35"/>
      <c r="KR417" s="35"/>
      <c r="KS417" s="35"/>
      <c r="KT417" s="35"/>
      <c r="KU417" s="35"/>
      <c r="KV417" s="35"/>
      <c r="KW417" s="35"/>
      <c r="KX417" s="35"/>
      <c r="KY417" s="35"/>
      <c r="KZ417" s="35"/>
      <c r="LA417" s="35"/>
      <c r="LB417" s="35"/>
      <c r="LC417" s="35"/>
      <c r="LD417" s="35"/>
      <c r="LE417" s="35"/>
      <c r="LF417" s="35"/>
      <c r="LG417" s="35"/>
      <c r="LH417" s="35"/>
      <c r="LI417" s="35"/>
      <c r="LJ417" s="35"/>
      <c r="LK417" s="35"/>
      <c r="LL417" s="35"/>
      <c r="LM417" s="35"/>
      <c r="LN417" s="35"/>
      <c r="LO417" s="35"/>
      <c r="LP417" s="35"/>
      <c r="LQ417" s="35"/>
      <c r="LR417" s="35"/>
      <c r="LS417" s="35"/>
      <c r="LT417" s="35"/>
      <c r="LU417" s="35"/>
      <c r="LV417" s="35"/>
      <c r="LW417" s="35"/>
      <c r="LX417" s="35"/>
      <c r="LY417" s="35"/>
      <c r="LZ417" s="35"/>
      <c r="MA417" s="35"/>
      <c r="MB417" s="35"/>
      <c r="MC417" s="35"/>
      <c r="MD417" s="35"/>
      <c r="ME417" s="35"/>
      <c r="MF417" s="35"/>
      <c r="MG417" s="35"/>
      <c r="MH417" s="35"/>
      <c r="MI417" s="35"/>
      <c r="MJ417" s="35"/>
      <c r="MK417" s="35"/>
      <c r="ML417" s="35"/>
      <c r="MM417" s="35"/>
      <c r="MN417" s="35"/>
      <c r="MO417" s="35"/>
      <c r="MP417" s="35"/>
      <c r="MQ417" s="35"/>
      <c r="MR417" s="35"/>
      <c r="MS417" s="35"/>
      <c r="MT417" s="35"/>
      <c r="MU417" s="35"/>
      <c r="MV417" s="35"/>
      <c r="MW417" s="35"/>
      <c r="MX417" s="35"/>
      <c r="MY417" s="35"/>
      <c r="MZ417" s="35"/>
      <c r="NA417" s="35"/>
      <c r="NB417" s="35"/>
      <c r="NC417" s="35"/>
      <c r="ND417" s="35"/>
      <c r="NE417" s="35"/>
      <c r="NF417" s="35"/>
      <c r="NG417" s="35"/>
      <c r="NH417" s="35"/>
      <c r="NI417" s="35"/>
      <c r="NJ417" s="35"/>
      <c r="NK417" s="35"/>
      <c r="NL417" s="35"/>
      <c r="NM417" s="35"/>
      <c r="NN417" s="35"/>
      <c r="NO417" s="35"/>
      <c r="NP417" s="35"/>
      <c r="NQ417" s="35"/>
      <c r="NR417" s="35"/>
      <c r="NS417" s="35"/>
      <c r="NT417" s="35"/>
      <c r="NU417" s="35"/>
      <c r="NV417" s="35"/>
      <c r="NW417" s="35"/>
      <c r="NX417" s="35"/>
      <c r="NY417" s="35"/>
      <c r="NZ417" s="35"/>
      <c r="OA417" s="35"/>
      <c r="OB417" s="35"/>
      <c r="OC417" s="35"/>
      <c r="OD417" s="35"/>
      <c r="OE417" s="35"/>
      <c r="OF417" s="35"/>
      <c r="OG417" s="35"/>
      <c r="OH417" s="35"/>
      <c r="OI417" s="35"/>
      <c r="OJ417" s="35"/>
      <c r="OK417" s="35"/>
      <c r="OL417" s="35"/>
      <c r="OM417" s="35"/>
      <c r="ON417" s="35"/>
      <c r="OO417" s="35"/>
      <c r="OP417" s="35"/>
      <c r="OQ417" s="35"/>
      <c r="OR417" s="35"/>
      <c r="OS417" s="35"/>
      <c r="OT417" s="35"/>
      <c r="OU417" s="35"/>
      <c r="OV417" s="35"/>
      <c r="OW417" s="35"/>
      <c r="OX417" s="35"/>
      <c r="OY417" s="35"/>
      <c r="OZ417" s="35"/>
      <c r="PA417" s="35"/>
      <c r="PB417" s="35"/>
      <c r="PC417" s="35"/>
      <c r="PD417" s="35">
        <v>10</v>
      </c>
      <c r="PE417" s="35"/>
      <c r="PF417" s="35"/>
      <c r="PG417" s="35"/>
      <c r="PH417" s="35"/>
      <c r="PI417" s="35"/>
      <c r="PJ417" s="35"/>
      <c r="PK417" s="35"/>
      <c r="PL417" s="35"/>
      <c r="PM417" s="35"/>
      <c r="PN417" s="35"/>
      <c r="PO417" s="35"/>
      <c r="PP417" s="35"/>
      <c r="PQ417" s="35"/>
      <c r="PR417" s="35"/>
      <c r="PS417" s="35"/>
      <c r="PT417" s="35"/>
      <c r="PU417" s="35"/>
      <c r="PV417" s="35"/>
      <c r="PW417" s="35"/>
      <c r="PX417" s="35"/>
      <c r="PY417" s="35"/>
      <c r="PZ417" s="35"/>
      <c r="QA417" s="35"/>
      <c r="QB417" s="35"/>
      <c r="QC417" s="35"/>
      <c r="QD417" s="35"/>
      <c r="QE417" s="35"/>
      <c r="QF417" s="35"/>
      <c r="QG417" s="35"/>
      <c r="QH417" s="35"/>
      <c r="QI417" s="35"/>
      <c r="QJ417" s="35"/>
      <c r="QK417" s="35"/>
      <c r="QL417" s="35"/>
      <c r="QM417" s="35"/>
      <c r="QN417" s="35"/>
      <c r="QO417" s="35"/>
      <c r="QP417" s="35"/>
      <c r="QQ417" s="35"/>
      <c r="QR417" s="35"/>
      <c r="QS417" s="35"/>
      <c r="QT417" s="35"/>
      <c r="QU417" s="35"/>
      <c r="QV417" s="35"/>
      <c r="QW417" s="35"/>
      <c r="QX417" s="35"/>
      <c r="QY417" s="35"/>
      <c r="QZ417" s="35"/>
      <c r="RA417" s="35"/>
      <c r="RB417" s="35"/>
      <c r="RC417" s="35"/>
      <c r="RD417" s="35"/>
      <c r="RE417" s="35"/>
      <c r="RF417" s="35"/>
      <c r="RG417" s="35"/>
      <c r="RH417" s="35"/>
      <c r="RI417" s="35"/>
      <c r="RJ417" s="35"/>
      <c r="RK417" s="35"/>
      <c r="RL417" s="35"/>
      <c r="RM417" s="35"/>
      <c r="RN417" s="35"/>
      <c r="RO417" s="35"/>
      <c r="RP417" s="35"/>
      <c r="RQ417" s="35"/>
      <c r="RR417" s="35"/>
      <c r="RS417" s="35"/>
      <c r="RT417" s="35"/>
      <c r="RU417" s="35"/>
      <c r="RV417" s="35"/>
      <c r="RW417" s="35"/>
      <c r="RX417" s="35"/>
      <c r="RY417" s="35"/>
      <c r="RZ417" s="35"/>
      <c r="SA417" s="35"/>
      <c r="SB417" s="35"/>
      <c r="SC417" s="35"/>
      <c r="SD417" s="35"/>
      <c r="SE417" s="35"/>
      <c r="SF417" s="35"/>
      <c r="SG417" s="35"/>
      <c r="SH417" s="35"/>
      <c r="SI417" s="35"/>
      <c r="SJ417" s="35"/>
      <c r="SK417" s="35"/>
      <c r="SL417" s="35"/>
      <c r="SM417" s="35"/>
      <c r="SN417" s="35"/>
      <c r="SO417" s="35"/>
      <c r="SP417" s="35"/>
      <c r="SQ417" s="35"/>
      <c r="SR417" s="35"/>
      <c r="SS417" s="35"/>
      <c r="ST417" s="35"/>
      <c r="SU417" s="35"/>
      <c r="SV417" s="35"/>
      <c r="SW417" s="35"/>
      <c r="SX417" s="35"/>
      <c r="SY417" s="35"/>
      <c r="SZ417" s="35"/>
      <c r="TA417" s="35"/>
      <c r="TB417" s="35"/>
      <c r="TC417" s="35"/>
      <c r="TD417" s="35"/>
      <c r="TE417" s="35"/>
      <c r="TF417" s="35"/>
      <c r="TG417" s="35"/>
      <c r="TH417" s="35"/>
      <c r="TI417" s="35"/>
      <c r="TJ417" s="35"/>
      <c r="TK417" s="35"/>
      <c r="TL417" s="35"/>
      <c r="TM417" s="35"/>
      <c r="TN417" s="35"/>
      <c r="TO417" s="35"/>
      <c r="TP417" s="35"/>
      <c r="TQ417" s="35"/>
      <c r="TR417" s="35"/>
      <c r="TS417" s="35"/>
      <c r="TT417" s="35"/>
      <c r="TU417" s="35"/>
      <c r="TV417" s="35"/>
      <c r="TW417" s="35"/>
      <c r="TX417" s="35"/>
      <c r="TY417" s="35"/>
      <c r="TZ417" s="35"/>
      <c r="UA417" s="35"/>
      <c r="UB417" s="35"/>
      <c r="UC417" s="35"/>
      <c r="UD417" s="35"/>
      <c r="UE417" s="35"/>
      <c r="UF417" s="35"/>
      <c r="UG417" s="35">
        <v>10</v>
      </c>
      <c r="UH417" s="35"/>
      <c r="UI417" s="35"/>
      <c r="UJ417" s="35"/>
      <c r="UK417" s="35"/>
      <c r="UL417" s="35"/>
      <c r="UM417" s="35"/>
      <c r="UN417" s="35"/>
      <c r="UO417" s="35"/>
      <c r="UP417" s="35"/>
      <c r="UQ417" s="35"/>
      <c r="UR417" s="35"/>
      <c r="US417" s="35"/>
      <c r="UT417" s="35"/>
      <c r="UU417" s="35"/>
      <c r="UV417" s="35"/>
      <c r="UW417" s="35"/>
      <c r="UX417" s="35"/>
      <c r="UY417" s="35"/>
      <c r="UZ417" s="35"/>
      <c r="VA417" s="35"/>
      <c r="VB417" s="35"/>
      <c r="VC417" s="35"/>
      <c r="VD417" s="35"/>
      <c r="VE417" s="35"/>
      <c r="VF417" s="35"/>
      <c r="VG417" s="35">
        <v>10</v>
      </c>
      <c r="VH417" s="35"/>
      <c r="VI417" s="35"/>
      <c r="VJ417" s="35"/>
      <c r="VK417" s="35"/>
      <c r="VL417" s="35"/>
      <c r="VM417" s="35"/>
      <c r="VN417" s="35"/>
      <c r="VO417" s="35"/>
      <c r="VP417" s="35"/>
      <c r="VQ417" s="35"/>
      <c r="VR417" s="35"/>
      <c r="VS417" s="35"/>
      <c r="VT417" s="35"/>
      <c r="VU417" s="35"/>
      <c r="VV417" s="35"/>
      <c r="VW417" s="35"/>
      <c r="VX417" s="35"/>
      <c r="VY417" s="35"/>
      <c r="VZ417" s="35"/>
      <c r="WA417" s="35"/>
      <c r="WB417" s="35"/>
      <c r="WC417" s="35"/>
      <c r="WD417" s="35"/>
      <c r="WE417" s="35"/>
      <c r="WF417" s="35"/>
      <c r="WG417" s="35"/>
      <c r="WH417" s="35"/>
      <c r="WI417" s="35"/>
      <c r="WJ417" s="35"/>
      <c r="WK417" s="35"/>
      <c r="WL417" s="35"/>
      <c r="WM417" s="35"/>
      <c r="WN417" s="35"/>
      <c r="WO417" s="35"/>
      <c r="WP417" s="35"/>
      <c r="WQ417" s="35"/>
      <c r="WR417" s="35"/>
      <c r="WS417" s="35"/>
      <c r="WT417" s="35"/>
      <c r="WU417" s="35"/>
      <c r="WV417" s="35"/>
      <c r="WW417" s="35"/>
      <c r="WX417" s="35"/>
      <c r="WY417" s="35"/>
      <c r="WZ417" s="35"/>
      <c r="XA417" s="35"/>
      <c r="XB417" s="35"/>
      <c r="XC417" s="35"/>
      <c r="XD417" s="35"/>
      <c r="XE417" s="35"/>
      <c r="XF417" s="35"/>
      <c r="XG417" s="35"/>
      <c r="XH417" s="35"/>
      <c r="XI417" s="35"/>
      <c r="XJ417" s="35"/>
      <c r="XK417" s="35"/>
      <c r="XL417" s="35"/>
      <c r="XM417" s="35"/>
      <c r="XN417" s="35"/>
      <c r="XO417" s="35"/>
      <c r="XP417" s="35"/>
      <c r="XQ417" s="35"/>
      <c r="XR417" s="35"/>
      <c r="XS417" s="35"/>
      <c r="XT417" s="35"/>
      <c r="XU417" s="35"/>
      <c r="XV417" s="35"/>
      <c r="XW417" s="35"/>
      <c r="XX417" s="35"/>
      <c r="XY417" s="35"/>
      <c r="XZ417" s="35"/>
      <c r="YA417" s="35"/>
      <c r="YB417" s="35"/>
      <c r="YC417" s="35"/>
      <c r="YD417" s="35"/>
      <c r="YE417" s="35"/>
      <c r="YF417" s="35"/>
      <c r="YG417" s="35"/>
      <c r="YH417" s="35"/>
      <c r="YI417" s="35"/>
      <c r="YJ417" s="35"/>
      <c r="YK417" s="35"/>
      <c r="YL417" s="35"/>
      <c r="YM417" s="35"/>
      <c r="YN417" s="35"/>
      <c r="YO417" s="35"/>
      <c r="YP417" s="35"/>
      <c r="YQ417" s="35"/>
      <c r="YR417" s="35"/>
      <c r="YS417" s="35"/>
      <c r="YT417" s="35"/>
      <c r="YU417" s="35"/>
      <c r="YV417" s="35"/>
      <c r="YW417" s="35"/>
      <c r="YX417" s="35"/>
      <c r="YY417" s="35"/>
      <c r="YZ417" s="35"/>
      <c r="ZA417" s="35"/>
      <c r="ZB417" s="35"/>
      <c r="ZC417" s="35"/>
      <c r="ZD417" s="35"/>
      <c r="ZE417" s="35"/>
      <c r="ZF417" s="35"/>
      <c r="ZG417" s="35"/>
      <c r="ZH417" s="35"/>
      <c r="ZI417" s="35"/>
      <c r="ZJ417" s="35"/>
      <c r="ZK417" s="35"/>
      <c r="ZL417" s="35"/>
      <c r="ZM417" s="35"/>
      <c r="ZN417" s="35"/>
      <c r="ZO417" s="35"/>
      <c r="ZP417" s="35"/>
      <c r="ZQ417" s="35"/>
      <c r="ZR417" s="35"/>
      <c r="ZS417" s="35"/>
      <c r="ZT417" s="35"/>
      <c r="ZU417" s="35"/>
      <c r="ZV417" s="35"/>
      <c r="ZW417" s="35"/>
      <c r="ZX417" s="35"/>
      <c r="ZY417" s="35"/>
      <c r="ZZ417" s="35"/>
      <c r="AAA417" s="35"/>
      <c r="AAB417" s="35"/>
      <c r="AAC417" s="35"/>
      <c r="AAD417" s="35"/>
      <c r="AAE417" s="35"/>
      <c r="AAF417" s="35"/>
      <c r="AAG417" s="35"/>
      <c r="AAH417" s="35"/>
      <c r="AAI417" s="35"/>
      <c r="AAJ417" s="35"/>
      <c r="AAK417" s="35"/>
      <c r="AAL417" s="35"/>
      <c r="AAM417" s="35"/>
      <c r="AAN417" s="35"/>
      <c r="AAO417" s="35"/>
      <c r="AAP417" s="35"/>
      <c r="AAQ417" s="35"/>
      <c r="AAR417" s="35"/>
      <c r="AAS417" s="35"/>
      <c r="AAT417" s="35"/>
      <c r="AAU417" s="35"/>
      <c r="AAV417" s="35"/>
      <c r="AAW417" s="35"/>
      <c r="AAX417" s="35"/>
      <c r="AAY417" s="35"/>
      <c r="AAZ417" s="35"/>
      <c r="ABA417" s="35"/>
      <c r="ABB417" s="35"/>
      <c r="ABC417" s="35"/>
      <c r="ABD417" s="35"/>
      <c r="ABE417" s="35"/>
      <c r="ABF417" s="35"/>
      <c r="ABG417" s="35"/>
      <c r="ABH417" s="35"/>
      <c r="ABI417" s="35"/>
      <c r="ABJ417" s="35"/>
      <c r="ABK417" s="35"/>
      <c r="ABL417" s="35"/>
      <c r="ABM417" s="35"/>
      <c r="ABN417" s="35"/>
      <c r="ABO417" s="35"/>
      <c r="ABP417" s="35"/>
      <c r="ABQ417" s="35"/>
      <c r="ABR417" s="35"/>
      <c r="ABS417" s="35"/>
      <c r="ABT417" s="35"/>
      <c r="ABU417" s="35">
        <v>10</v>
      </c>
      <c r="ABV417" s="35"/>
      <c r="ABW417" s="35"/>
      <c r="ABX417" s="35"/>
      <c r="ABY417" s="35"/>
      <c r="ABZ417" s="35"/>
      <c r="ACA417" s="35"/>
      <c r="ACB417" s="35"/>
      <c r="ACC417" s="35"/>
      <c r="ACD417" s="35"/>
      <c r="ACE417" s="35"/>
      <c r="ACF417" s="35"/>
      <c r="ACG417" s="35"/>
      <c r="ACH417" s="35"/>
      <c r="ACI417" s="35"/>
      <c r="ACJ417" s="35"/>
      <c r="ACK417" s="35"/>
      <c r="ACL417" s="35"/>
      <c r="ACM417" s="35"/>
      <c r="ACN417" s="35"/>
      <c r="ACO417" s="35"/>
      <c r="ACP417" s="35"/>
      <c r="ACQ417" s="35"/>
      <c r="ACR417" s="35"/>
      <c r="ACS417" s="35"/>
      <c r="ACT417" s="35"/>
      <c r="ACU417" s="35"/>
      <c r="ACV417" s="35"/>
      <c r="ACW417" s="35"/>
      <c r="ACX417" s="35"/>
      <c r="ACY417" s="35"/>
      <c r="ACZ417" s="35"/>
      <c r="ADA417" s="35"/>
      <c r="ADB417" s="35"/>
      <c r="ADC417" s="35"/>
      <c r="ADD417" s="35"/>
      <c r="ADE417" s="35"/>
      <c r="ADF417" s="35"/>
      <c r="ADG417" s="35"/>
      <c r="ADH417" s="35"/>
      <c r="ADI417" s="35"/>
      <c r="ADJ417" s="35"/>
      <c r="ADK417" s="35"/>
      <c r="ADL417" s="35"/>
      <c r="ADM417" s="35"/>
      <c r="ADN417" s="35"/>
      <c r="ADO417" s="35"/>
      <c r="ADP417" s="35"/>
      <c r="ADQ417" s="35"/>
      <c r="ADR417" s="35"/>
      <c r="ADS417" s="35"/>
      <c r="ADT417" s="35"/>
      <c r="ADU417" s="35"/>
      <c r="ADV417" s="35"/>
      <c r="ADW417" s="35"/>
      <c r="ADX417" s="35"/>
      <c r="ADY417" s="26">
        <f t="shared" si="17"/>
        <v>0</v>
      </c>
      <c r="ADZ417" s="5"/>
      <c r="AEA417" s="7"/>
      <c r="AEB417" s="7"/>
      <c r="AEC417" s="7"/>
      <c r="AED417" s="7"/>
      <c r="AEE417" s="7"/>
      <c r="AEF417" s="7"/>
      <c r="AEG417" s="7"/>
      <c r="AEH417" s="7"/>
      <c r="AEI417" s="7"/>
      <c r="AEJ417" s="7"/>
      <c r="AEK417" s="7"/>
      <c r="AEL417" s="7"/>
      <c r="AEM417" s="7"/>
      <c r="AEN417" s="7"/>
      <c r="AEO417" s="7"/>
      <c r="AEP417" s="7"/>
      <c r="AEQ417" s="7"/>
      <c r="AER417" s="7"/>
      <c r="AES417" s="7"/>
      <c r="AET417" s="7"/>
      <c r="AEU417" s="7"/>
      <c r="AEV417" s="7"/>
      <c r="AEW417" s="7"/>
    </row>
    <row r="418" spans="1:829" ht="12.75" customHeight="1" x14ac:dyDescent="0.2">
      <c r="A418" s="38" t="s">
        <v>137</v>
      </c>
      <c r="B418" s="65">
        <f t="shared" si="16"/>
        <v>0</v>
      </c>
      <c r="C418" s="57">
        <v>1</v>
      </c>
      <c r="D418" s="59">
        <v>44396</v>
      </c>
      <c r="E418" s="67">
        <v>59.03</v>
      </c>
      <c r="F418" s="67">
        <f t="shared" si="18"/>
        <v>0</v>
      </c>
      <c r="G418" s="6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  <c r="AX418" s="35"/>
      <c r="AY418" s="35"/>
      <c r="AZ418" s="35"/>
      <c r="BA418" s="35"/>
      <c r="BB418" s="35"/>
      <c r="BC418" s="35"/>
      <c r="BD418" s="35"/>
      <c r="BE418" s="15"/>
      <c r="BF418" s="15"/>
      <c r="BG418" s="136"/>
      <c r="BH418" s="35"/>
      <c r="BI418" s="35"/>
      <c r="BJ418" s="35"/>
      <c r="BK418" s="35"/>
      <c r="BL418" s="35"/>
      <c r="BM418" s="35"/>
      <c r="BN418" s="35"/>
      <c r="BO418" s="35"/>
      <c r="BP418" s="35"/>
      <c r="BQ418" s="35"/>
      <c r="BR418" s="35"/>
      <c r="BS418" s="35"/>
      <c r="BT418" s="35"/>
      <c r="BU418" s="35"/>
      <c r="BV418" s="35"/>
      <c r="BW418" s="35"/>
      <c r="BX418" s="35"/>
      <c r="BY418" s="35"/>
      <c r="BZ418" s="35"/>
      <c r="CA418" s="35"/>
      <c r="CB418" s="35"/>
      <c r="CC418" s="35"/>
      <c r="CD418" s="35"/>
      <c r="CE418" s="35"/>
      <c r="CF418" s="35"/>
      <c r="CG418" s="35"/>
      <c r="CH418" s="35"/>
      <c r="CI418" s="35"/>
      <c r="CJ418" s="35"/>
      <c r="CK418" s="35"/>
      <c r="CL418" s="35"/>
      <c r="CM418" s="35"/>
      <c r="CN418" s="35"/>
      <c r="CO418" s="35"/>
      <c r="CP418" s="35"/>
      <c r="CQ418" s="35"/>
      <c r="CR418" s="35"/>
      <c r="CS418" s="35"/>
      <c r="CT418" s="35"/>
      <c r="CU418" s="35"/>
      <c r="CV418" s="35"/>
      <c r="CW418" s="35"/>
      <c r="CX418" s="35"/>
      <c r="CY418" s="35"/>
      <c r="CZ418" s="35"/>
      <c r="DA418" s="35"/>
      <c r="DB418" s="35"/>
      <c r="DC418" s="35"/>
      <c r="DD418" s="35"/>
      <c r="DE418" s="35"/>
      <c r="DF418" s="35"/>
      <c r="DG418" s="35"/>
      <c r="DH418" s="35"/>
      <c r="DI418" s="35"/>
      <c r="DJ418" s="35"/>
      <c r="DK418" s="35"/>
      <c r="DL418" s="35"/>
      <c r="DM418" s="35"/>
      <c r="DN418" s="35"/>
      <c r="DO418" s="35"/>
      <c r="DP418" s="35"/>
      <c r="DQ418" s="35"/>
      <c r="DR418" s="35"/>
      <c r="DS418" s="35"/>
      <c r="DT418" s="35"/>
      <c r="DU418" s="35"/>
      <c r="DV418" s="35"/>
      <c r="DW418" s="35"/>
      <c r="DX418" s="35"/>
      <c r="DY418" s="35"/>
      <c r="DZ418" s="35"/>
      <c r="EA418" s="35"/>
      <c r="EB418" s="35"/>
      <c r="EC418" s="35"/>
      <c r="ED418" s="35"/>
      <c r="EE418" s="35"/>
      <c r="EF418" s="35"/>
      <c r="EG418" s="35"/>
      <c r="EH418" s="35"/>
      <c r="EI418" s="35"/>
      <c r="EJ418" s="35"/>
      <c r="EK418" s="35"/>
      <c r="EL418" s="35"/>
      <c r="EM418" s="35"/>
      <c r="EN418" s="35"/>
      <c r="EO418" s="35"/>
      <c r="EP418" s="35"/>
      <c r="EQ418" s="35"/>
      <c r="ER418" s="35"/>
      <c r="ES418" s="35"/>
      <c r="ET418" s="35"/>
      <c r="EU418" s="35"/>
      <c r="EV418" s="35"/>
      <c r="EW418" s="35"/>
      <c r="EX418" s="35"/>
      <c r="EY418" s="35"/>
      <c r="EZ418" s="35"/>
      <c r="FA418" s="35"/>
      <c r="FB418" s="35"/>
      <c r="FC418" s="35"/>
      <c r="FD418" s="35"/>
      <c r="FE418" s="35"/>
      <c r="FF418" s="35"/>
      <c r="FG418" s="35"/>
      <c r="FH418" s="35"/>
      <c r="FI418" s="35"/>
      <c r="FJ418" s="35"/>
      <c r="FK418" s="35"/>
      <c r="FL418" s="35"/>
      <c r="FM418" s="35"/>
      <c r="FN418" s="35"/>
      <c r="FO418" s="35"/>
      <c r="FP418" s="35"/>
      <c r="FQ418" s="35"/>
      <c r="FR418" s="35"/>
      <c r="FS418" s="35"/>
      <c r="FT418" s="35"/>
      <c r="FU418" s="35"/>
      <c r="FV418" s="35"/>
      <c r="FW418" s="35"/>
      <c r="FX418" s="35"/>
      <c r="FY418" s="35"/>
      <c r="FZ418" s="35"/>
      <c r="GA418" s="35"/>
      <c r="GB418" s="35"/>
      <c r="GC418" s="35"/>
      <c r="GD418" s="35"/>
      <c r="GE418" s="35"/>
      <c r="GF418" s="35"/>
      <c r="GG418" s="35"/>
      <c r="GH418" s="35"/>
      <c r="GI418" s="35"/>
      <c r="GJ418" s="35"/>
      <c r="GK418" s="35"/>
      <c r="GL418" s="35"/>
      <c r="GM418" s="35"/>
      <c r="GN418" s="35"/>
      <c r="GO418" s="35"/>
      <c r="GP418" s="35"/>
      <c r="GQ418" s="35"/>
      <c r="GR418" s="35"/>
      <c r="GS418" s="35"/>
      <c r="GT418" s="35"/>
      <c r="GU418" s="35"/>
      <c r="GV418" s="35"/>
      <c r="GW418" s="35"/>
      <c r="GX418" s="35"/>
      <c r="GY418" s="35"/>
      <c r="GZ418" s="35"/>
      <c r="HA418" s="35"/>
      <c r="HB418" s="35"/>
      <c r="HC418" s="35"/>
      <c r="HD418" s="35"/>
      <c r="HE418" s="35"/>
      <c r="HF418" s="35"/>
      <c r="HG418" s="35"/>
      <c r="HH418" s="35"/>
      <c r="HI418" s="35"/>
      <c r="HJ418" s="35"/>
      <c r="HK418" s="35"/>
      <c r="HL418" s="35"/>
      <c r="HM418" s="35"/>
      <c r="HN418" s="35"/>
      <c r="HO418" s="35"/>
      <c r="HP418" s="35"/>
      <c r="HQ418" s="35"/>
      <c r="HR418" s="35"/>
      <c r="HS418" s="35"/>
      <c r="HT418" s="35"/>
      <c r="HU418" s="35"/>
      <c r="HV418" s="35"/>
      <c r="HW418" s="35"/>
      <c r="HX418" s="35"/>
      <c r="HY418" s="35"/>
      <c r="HZ418" s="35"/>
      <c r="IA418" s="35"/>
      <c r="IB418" s="35"/>
      <c r="IC418" s="35"/>
      <c r="ID418" s="35"/>
      <c r="IE418" s="35"/>
      <c r="IF418" s="35"/>
      <c r="IG418" s="35"/>
      <c r="IH418" s="35"/>
      <c r="II418" s="35"/>
      <c r="IJ418" s="35"/>
      <c r="IK418" s="35"/>
      <c r="IL418" s="35"/>
      <c r="IM418" s="35"/>
      <c r="IN418" s="35"/>
      <c r="IO418" s="35"/>
      <c r="IP418" s="35"/>
      <c r="IQ418" s="35"/>
      <c r="IR418" s="35"/>
      <c r="IS418" s="35"/>
      <c r="IT418" s="35"/>
      <c r="IU418" s="35"/>
      <c r="IV418" s="35"/>
      <c r="IW418" s="35"/>
      <c r="IX418" s="35"/>
      <c r="IY418" s="35"/>
      <c r="IZ418" s="35"/>
      <c r="JA418" s="35"/>
      <c r="JB418" s="35"/>
      <c r="JC418" s="35"/>
      <c r="JD418" s="35"/>
      <c r="JE418" s="35"/>
      <c r="JF418" s="35"/>
      <c r="JG418" s="35"/>
      <c r="JH418" s="35"/>
      <c r="JI418" s="35"/>
      <c r="JJ418" s="35"/>
      <c r="JK418" s="35"/>
      <c r="JL418" s="35"/>
      <c r="JM418" s="35"/>
      <c r="JN418" s="35"/>
      <c r="JO418" s="35"/>
      <c r="JP418" s="35"/>
      <c r="JQ418" s="35"/>
      <c r="JR418" s="35"/>
      <c r="JS418" s="35"/>
      <c r="JT418" s="35"/>
      <c r="JU418" s="35"/>
      <c r="JV418" s="35"/>
      <c r="JW418" s="35"/>
      <c r="JX418" s="35"/>
      <c r="JY418" s="35"/>
      <c r="JZ418" s="35"/>
      <c r="KA418" s="35"/>
      <c r="KB418" s="35"/>
      <c r="KC418" s="35"/>
      <c r="KD418" s="35"/>
      <c r="KE418" s="35"/>
      <c r="KF418" s="35"/>
      <c r="KG418" s="35"/>
      <c r="KH418" s="35"/>
      <c r="KI418" s="35"/>
      <c r="KJ418" s="35"/>
      <c r="KK418" s="35"/>
      <c r="KL418" s="35"/>
      <c r="KM418" s="35"/>
      <c r="KN418" s="35"/>
      <c r="KO418" s="35"/>
      <c r="KP418" s="35"/>
      <c r="KQ418" s="35"/>
      <c r="KR418" s="35"/>
      <c r="KS418" s="35"/>
      <c r="KT418" s="35"/>
      <c r="KU418" s="35"/>
      <c r="KV418" s="35"/>
      <c r="KW418" s="35"/>
      <c r="KX418" s="35"/>
      <c r="KY418" s="35"/>
      <c r="KZ418" s="35"/>
      <c r="LA418" s="35"/>
      <c r="LB418" s="35"/>
      <c r="LC418" s="35"/>
      <c r="LD418" s="35"/>
      <c r="LE418" s="35"/>
      <c r="LF418" s="35"/>
      <c r="LG418" s="35"/>
      <c r="LH418" s="35"/>
      <c r="LI418" s="35"/>
      <c r="LJ418" s="35"/>
      <c r="LK418" s="35"/>
      <c r="LL418" s="35"/>
      <c r="LM418" s="35"/>
      <c r="LN418" s="35"/>
      <c r="LO418" s="35"/>
      <c r="LP418" s="35"/>
      <c r="LQ418" s="35"/>
      <c r="LR418" s="35"/>
      <c r="LS418" s="35"/>
      <c r="LT418" s="35"/>
      <c r="LU418" s="35"/>
      <c r="LV418" s="35"/>
      <c r="LW418" s="35"/>
      <c r="LX418" s="35"/>
      <c r="LY418" s="35"/>
      <c r="LZ418" s="35"/>
      <c r="MA418" s="35"/>
      <c r="MB418" s="35"/>
      <c r="MC418" s="35"/>
      <c r="MD418" s="35"/>
      <c r="ME418" s="35"/>
      <c r="MF418" s="35"/>
      <c r="MG418" s="35"/>
      <c r="MH418" s="35"/>
      <c r="MI418" s="35"/>
      <c r="MJ418" s="35"/>
      <c r="MK418" s="35"/>
      <c r="ML418" s="35"/>
      <c r="MM418" s="35"/>
      <c r="MN418" s="35"/>
      <c r="MO418" s="35"/>
      <c r="MP418" s="35"/>
      <c r="MQ418" s="35"/>
      <c r="MR418" s="35"/>
      <c r="MS418" s="35"/>
      <c r="MT418" s="35"/>
      <c r="MU418" s="35"/>
      <c r="MV418" s="35"/>
      <c r="MW418" s="35"/>
      <c r="MX418" s="35"/>
      <c r="MY418" s="35"/>
      <c r="MZ418" s="35"/>
      <c r="NA418" s="35"/>
      <c r="NB418" s="35"/>
      <c r="NC418" s="35"/>
      <c r="ND418" s="35"/>
      <c r="NE418" s="35"/>
      <c r="NF418" s="35"/>
      <c r="NG418" s="35"/>
      <c r="NH418" s="35"/>
      <c r="NI418" s="35"/>
      <c r="NJ418" s="35"/>
      <c r="NK418" s="35"/>
      <c r="NL418" s="35"/>
      <c r="NM418" s="35"/>
      <c r="NN418" s="35"/>
      <c r="NO418" s="35"/>
      <c r="NP418" s="35"/>
      <c r="NQ418" s="35"/>
      <c r="NR418" s="35"/>
      <c r="NS418" s="35"/>
      <c r="NT418" s="35"/>
      <c r="NU418" s="35"/>
      <c r="NV418" s="35"/>
      <c r="NW418" s="35"/>
      <c r="NX418" s="35"/>
      <c r="NY418" s="35"/>
      <c r="NZ418" s="35"/>
      <c r="OA418" s="35"/>
      <c r="OB418" s="35"/>
      <c r="OC418" s="35"/>
      <c r="OD418" s="35"/>
      <c r="OE418" s="35"/>
      <c r="OF418" s="35"/>
      <c r="OG418" s="35"/>
      <c r="OH418" s="35"/>
      <c r="OI418" s="35"/>
      <c r="OJ418" s="35"/>
      <c r="OK418" s="35"/>
      <c r="OL418" s="35"/>
      <c r="OM418" s="35"/>
      <c r="ON418" s="35"/>
      <c r="OO418" s="35"/>
      <c r="OP418" s="35"/>
      <c r="OQ418" s="35"/>
      <c r="OR418" s="35"/>
      <c r="OS418" s="35"/>
      <c r="OT418" s="35"/>
      <c r="OU418" s="35"/>
      <c r="OV418" s="35"/>
      <c r="OW418" s="35"/>
      <c r="OX418" s="35"/>
      <c r="OY418" s="35"/>
      <c r="OZ418" s="35"/>
      <c r="PA418" s="35"/>
      <c r="PB418" s="35"/>
      <c r="PC418" s="35"/>
      <c r="PD418" s="35"/>
      <c r="PE418" s="35"/>
      <c r="PF418" s="35"/>
      <c r="PG418" s="35"/>
      <c r="PH418" s="35"/>
      <c r="PI418" s="35"/>
      <c r="PJ418" s="35"/>
      <c r="PK418" s="35"/>
      <c r="PL418" s="35"/>
      <c r="PM418" s="35"/>
      <c r="PN418" s="35"/>
      <c r="PO418" s="35"/>
      <c r="PP418" s="35"/>
      <c r="PQ418" s="35"/>
      <c r="PR418" s="35"/>
      <c r="PS418" s="35"/>
      <c r="PT418" s="35"/>
      <c r="PU418" s="35"/>
      <c r="PV418" s="35"/>
      <c r="PW418" s="35"/>
      <c r="PX418" s="35"/>
      <c r="PY418" s="35"/>
      <c r="PZ418" s="35"/>
      <c r="QA418" s="35"/>
      <c r="QB418" s="35"/>
      <c r="QC418" s="35"/>
      <c r="QD418" s="35"/>
      <c r="QE418" s="35"/>
      <c r="QF418" s="35"/>
      <c r="QG418" s="35"/>
      <c r="QH418" s="35"/>
      <c r="QI418" s="35"/>
      <c r="QJ418" s="35"/>
      <c r="QK418" s="35"/>
      <c r="QL418" s="35"/>
      <c r="QM418" s="35"/>
      <c r="QN418" s="35"/>
      <c r="QO418" s="35"/>
      <c r="QP418" s="35"/>
      <c r="QQ418" s="35"/>
      <c r="QR418" s="35"/>
      <c r="QS418" s="35"/>
      <c r="QT418" s="35"/>
      <c r="QU418" s="35"/>
      <c r="QV418" s="35"/>
      <c r="QW418" s="35"/>
      <c r="QX418" s="35"/>
      <c r="QY418" s="35"/>
      <c r="QZ418" s="35"/>
      <c r="RA418" s="35"/>
      <c r="RB418" s="35"/>
      <c r="RC418" s="35"/>
      <c r="RD418" s="35"/>
      <c r="RE418" s="35"/>
      <c r="RF418" s="35"/>
      <c r="RG418" s="35"/>
      <c r="RH418" s="35"/>
      <c r="RI418" s="35"/>
      <c r="RJ418" s="35"/>
      <c r="RK418" s="35"/>
      <c r="RL418" s="35"/>
      <c r="RM418" s="35"/>
      <c r="RN418" s="35"/>
      <c r="RO418" s="35"/>
      <c r="RP418" s="35"/>
      <c r="RQ418" s="35"/>
      <c r="RR418" s="35"/>
      <c r="RS418" s="35"/>
      <c r="RT418" s="35"/>
      <c r="RU418" s="35"/>
      <c r="RV418" s="35"/>
      <c r="RW418" s="35"/>
      <c r="RX418" s="35"/>
      <c r="RY418" s="35"/>
      <c r="RZ418" s="35"/>
      <c r="SA418" s="35"/>
      <c r="SB418" s="35"/>
      <c r="SC418" s="35"/>
      <c r="SD418" s="35"/>
      <c r="SE418" s="35"/>
      <c r="SF418" s="35"/>
      <c r="SG418" s="35"/>
      <c r="SH418" s="35"/>
      <c r="SI418" s="35"/>
      <c r="SJ418" s="35"/>
      <c r="SK418" s="35"/>
      <c r="SL418" s="35"/>
      <c r="SM418" s="35"/>
      <c r="SN418" s="35"/>
      <c r="SO418" s="35"/>
      <c r="SP418" s="35"/>
      <c r="SQ418" s="35"/>
      <c r="SR418" s="35"/>
      <c r="SS418" s="35"/>
      <c r="ST418" s="35"/>
      <c r="SU418" s="35"/>
      <c r="SV418" s="35"/>
      <c r="SW418" s="35"/>
      <c r="SX418" s="35"/>
      <c r="SY418" s="35"/>
      <c r="SZ418" s="35"/>
      <c r="TA418" s="35"/>
      <c r="TB418" s="35"/>
      <c r="TC418" s="35"/>
      <c r="TD418" s="35"/>
      <c r="TE418" s="35"/>
      <c r="TF418" s="35"/>
      <c r="TG418" s="35"/>
      <c r="TH418" s="35"/>
      <c r="TI418" s="35"/>
      <c r="TJ418" s="35"/>
      <c r="TK418" s="35"/>
      <c r="TL418" s="35"/>
      <c r="TM418" s="35"/>
      <c r="TN418" s="35"/>
      <c r="TO418" s="35"/>
      <c r="TP418" s="35"/>
      <c r="TQ418" s="35"/>
      <c r="TR418" s="35"/>
      <c r="TS418" s="35"/>
      <c r="TT418" s="35"/>
      <c r="TU418" s="35"/>
      <c r="TV418" s="35"/>
      <c r="TW418" s="35"/>
      <c r="TX418" s="35"/>
      <c r="TY418" s="35"/>
      <c r="TZ418" s="35"/>
      <c r="UA418" s="35"/>
      <c r="UB418" s="35"/>
      <c r="UC418" s="35"/>
      <c r="UD418" s="35"/>
      <c r="UE418" s="35"/>
      <c r="UF418" s="35"/>
      <c r="UG418" s="35"/>
      <c r="UH418" s="35"/>
      <c r="UI418" s="35"/>
      <c r="UJ418" s="35"/>
      <c r="UK418" s="35"/>
      <c r="UL418" s="35"/>
      <c r="UM418" s="35"/>
      <c r="UN418" s="35"/>
      <c r="UO418" s="35"/>
      <c r="UP418" s="35"/>
      <c r="UQ418" s="35"/>
      <c r="UR418" s="35"/>
      <c r="US418" s="35"/>
      <c r="UT418" s="35"/>
      <c r="UU418" s="35"/>
      <c r="UV418" s="35"/>
      <c r="UW418" s="35"/>
      <c r="UX418" s="35"/>
      <c r="UY418" s="35"/>
      <c r="UZ418" s="35"/>
      <c r="VA418" s="35"/>
      <c r="VB418" s="35"/>
      <c r="VC418" s="35"/>
      <c r="VD418" s="35"/>
      <c r="VE418" s="35"/>
      <c r="VF418" s="35"/>
      <c r="VG418" s="35"/>
      <c r="VH418" s="35"/>
      <c r="VI418" s="35"/>
      <c r="VJ418" s="35"/>
      <c r="VK418" s="35"/>
      <c r="VL418" s="35"/>
      <c r="VM418" s="35"/>
      <c r="VN418" s="35"/>
      <c r="VO418" s="35"/>
      <c r="VP418" s="35"/>
      <c r="VQ418" s="35"/>
      <c r="VR418" s="35"/>
      <c r="VS418" s="35"/>
      <c r="VT418" s="35"/>
      <c r="VU418" s="35"/>
      <c r="VV418" s="35"/>
      <c r="VW418" s="35"/>
      <c r="VX418" s="35"/>
      <c r="VY418" s="35"/>
      <c r="VZ418" s="35"/>
      <c r="WA418" s="35"/>
      <c r="WB418" s="35"/>
      <c r="WC418" s="35"/>
      <c r="WD418" s="35"/>
      <c r="WE418" s="35"/>
      <c r="WF418" s="35"/>
      <c r="WG418" s="35"/>
      <c r="WH418" s="35"/>
      <c r="WI418" s="35"/>
      <c r="WJ418" s="35"/>
      <c r="WK418" s="35"/>
      <c r="WL418" s="35"/>
      <c r="WM418" s="35"/>
      <c r="WN418" s="35"/>
      <c r="WO418" s="35"/>
      <c r="WP418" s="35"/>
      <c r="WQ418" s="35"/>
      <c r="WR418" s="35"/>
      <c r="WS418" s="35"/>
      <c r="WT418" s="35"/>
      <c r="WU418" s="35"/>
      <c r="WV418" s="35"/>
      <c r="WW418" s="35"/>
      <c r="WX418" s="35"/>
      <c r="WY418" s="35"/>
      <c r="WZ418" s="35"/>
      <c r="XA418" s="35"/>
      <c r="XB418" s="35"/>
      <c r="XC418" s="35"/>
      <c r="XD418" s="35"/>
      <c r="XE418" s="35"/>
      <c r="XF418" s="35"/>
      <c r="XG418" s="35"/>
      <c r="XH418" s="35"/>
      <c r="XI418" s="35"/>
      <c r="XJ418" s="35"/>
      <c r="XK418" s="35"/>
      <c r="XL418" s="35"/>
      <c r="XM418" s="35"/>
      <c r="XN418" s="35"/>
      <c r="XO418" s="35"/>
      <c r="XP418" s="35"/>
      <c r="XQ418" s="35"/>
      <c r="XR418" s="35"/>
      <c r="XS418" s="35"/>
      <c r="XT418" s="35"/>
      <c r="XU418" s="35"/>
      <c r="XV418" s="35"/>
      <c r="XW418" s="35"/>
      <c r="XX418" s="35"/>
      <c r="XY418" s="35"/>
      <c r="XZ418" s="35"/>
      <c r="YA418" s="35"/>
      <c r="YB418" s="35"/>
      <c r="YC418" s="35"/>
      <c r="YD418" s="35"/>
      <c r="YE418" s="35"/>
      <c r="YF418" s="35"/>
      <c r="YG418" s="35"/>
      <c r="YH418" s="35"/>
      <c r="YI418" s="35"/>
      <c r="YJ418" s="35"/>
      <c r="YK418" s="35"/>
      <c r="YL418" s="35"/>
      <c r="YM418" s="35"/>
      <c r="YN418" s="35"/>
      <c r="YO418" s="35"/>
      <c r="YP418" s="35"/>
      <c r="YQ418" s="35"/>
      <c r="YR418" s="35"/>
      <c r="YS418" s="35"/>
      <c r="YT418" s="35"/>
      <c r="YU418" s="35"/>
      <c r="YV418" s="35"/>
      <c r="YW418" s="35"/>
      <c r="YX418" s="35"/>
      <c r="YY418" s="35"/>
      <c r="YZ418" s="35"/>
      <c r="ZA418" s="35"/>
      <c r="ZB418" s="35"/>
      <c r="ZC418" s="35"/>
      <c r="ZD418" s="35"/>
      <c r="ZE418" s="35"/>
      <c r="ZF418" s="35"/>
      <c r="ZG418" s="35"/>
      <c r="ZH418" s="35"/>
      <c r="ZI418" s="35"/>
      <c r="ZJ418" s="35"/>
      <c r="ZK418" s="35"/>
      <c r="ZL418" s="35"/>
      <c r="ZM418" s="35"/>
      <c r="ZN418" s="35"/>
      <c r="ZO418" s="35"/>
      <c r="ZP418" s="35"/>
      <c r="ZQ418" s="35"/>
      <c r="ZR418" s="35"/>
      <c r="ZS418" s="35"/>
      <c r="ZT418" s="35"/>
      <c r="ZU418" s="35"/>
      <c r="ZV418" s="35"/>
      <c r="ZW418" s="35"/>
      <c r="ZX418" s="35"/>
      <c r="ZY418" s="35"/>
      <c r="ZZ418" s="35"/>
      <c r="AAA418" s="35"/>
      <c r="AAB418" s="35"/>
      <c r="AAC418" s="35"/>
      <c r="AAD418" s="35"/>
      <c r="AAE418" s="35"/>
      <c r="AAF418" s="35"/>
      <c r="AAG418" s="35"/>
      <c r="AAH418" s="35"/>
      <c r="AAI418" s="35"/>
      <c r="AAJ418" s="35"/>
      <c r="AAK418" s="35"/>
      <c r="AAL418" s="35"/>
      <c r="AAM418" s="35"/>
      <c r="AAN418" s="35"/>
      <c r="AAO418" s="35"/>
      <c r="AAP418" s="35"/>
      <c r="AAQ418" s="35"/>
      <c r="AAR418" s="35"/>
      <c r="AAS418" s="35"/>
      <c r="AAT418" s="35"/>
      <c r="AAU418" s="35"/>
      <c r="AAV418" s="35"/>
      <c r="AAW418" s="35"/>
      <c r="AAX418" s="35"/>
      <c r="AAY418" s="35"/>
      <c r="AAZ418" s="35"/>
      <c r="ABA418" s="35"/>
      <c r="ABB418" s="35"/>
      <c r="ABC418" s="35"/>
      <c r="ABD418" s="35"/>
      <c r="ABE418" s="35"/>
      <c r="ABF418" s="35"/>
      <c r="ABG418" s="35"/>
      <c r="ABH418" s="35"/>
      <c r="ABI418" s="35"/>
      <c r="ABJ418" s="35"/>
      <c r="ABK418" s="35"/>
      <c r="ABL418" s="35"/>
      <c r="ABM418" s="35"/>
      <c r="ABN418" s="35"/>
      <c r="ABO418" s="35"/>
      <c r="ABP418" s="35"/>
      <c r="ABQ418" s="35"/>
      <c r="ABR418" s="35"/>
      <c r="ABS418" s="35"/>
      <c r="ABT418" s="35"/>
      <c r="ABU418" s="35"/>
      <c r="ABV418" s="35"/>
      <c r="ABW418" s="35"/>
      <c r="ABX418" s="35"/>
      <c r="ABY418" s="35"/>
      <c r="ABZ418" s="35"/>
      <c r="ACA418" s="35"/>
      <c r="ACB418" s="35"/>
      <c r="ACC418" s="35"/>
      <c r="ACD418" s="35"/>
      <c r="ACE418" s="35"/>
      <c r="ACF418" s="35"/>
      <c r="ACG418" s="35"/>
      <c r="ACH418" s="35"/>
      <c r="ACI418" s="35"/>
      <c r="ACJ418" s="35"/>
      <c r="ACK418" s="35"/>
      <c r="ACL418" s="35"/>
      <c r="ACM418" s="35"/>
      <c r="ACN418" s="35"/>
      <c r="ACO418" s="35"/>
      <c r="ACP418" s="35"/>
      <c r="ACQ418" s="35"/>
      <c r="ACR418" s="35"/>
      <c r="ACS418" s="35"/>
      <c r="ACT418" s="35"/>
      <c r="ACU418" s="35"/>
      <c r="ACV418" s="35"/>
      <c r="ACW418" s="35"/>
      <c r="ACX418" s="35"/>
      <c r="ACY418" s="35"/>
      <c r="ACZ418" s="35"/>
      <c r="ADA418" s="35"/>
      <c r="ADB418" s="35"/>
      <c r="ADC418" s="35"/>
      <c r="ADD418" s="35"/>
      <c r="ADE418" s="35"/>
      <c r="ADF418" s="35"/>
      <c r="ADG418" s="35"/>
      <c r="ADH418" s="35"/>
      <c r="ADI418" s="35"/>
      <c r="ADJ418" s="35"/>
      <c r="ADK418" s="35"/>
      <c r="ADL418" s="35"/>
      <c r="ADM418" s="35"/>
      <c r="ADN418" s="35"/>
      <c r="ADO418" s="35"/>
      <c r="ADP418" s="35"/>
      <c r="ADQ418" s="35"/>
      <c r="ADR418" s="35"/>
      <c r="ADS418" s="35"/>
      <c r="ADT418" s="35"/>
      <c r="ADU418" s="35"/>
      <c r="ADV418" s="35"/>
      <c r="ADW418" s="35"/>
      <c r="ADX418" s="35"/>
      <c r="ADY418" s="26">
        <f t="shared" si="17"/>
        <v>0</v>
      </c>
      <c r="ADZ418" s="5"/>
      <c r="AEA418" s="7"/>
      <c r="AEB418" s="7"/>
      <c r="AEC418" s="7"/>
      <c r="AED418" s="7"/>
      <c r="AEE418" s="7"/>
      <c r="AEF418" s="7"/>
      <c r="AEG418" s="7"/>
      <c r="AEH418" s="7"/>
      <c r="AEI418" s="7"/>
      <c r="AEJ418" s="7"/>
      <c r="AEK418" s="7"/>
      <c r="AEL418" s="7"/>
      <c r="AEM418" s="7"/>
      <c r="AEN418" s="7"/>
      <c r="AEO418" s="7"/>
      <c r="AEP418" s="7"/>
      <c r="AEQ418" s="7"/>
      <c r="AER418" s="7"/>
      <c r="AES418" s="7"/>
      <c r="AET418" s="7"/>
      <c r="AEU418" s="7"/>
      <c r="AEV418" s="7"/>
      <c r="AEW418" s="7"/>
    </row>
    <row r="419" spans="1:829" ht="12.75" customHeight="1" x14ac:dyDescent="0.2">
      <c r="A419" s="38" t="s">
        <v>135</v>
      </c>
      <c r="B419" s="65">
        <f t="shared" si="16"/>
        <v>0</v>
      </c>
      <c r="C419" s="57">
        <v>10</v>
      </c>
      <c r="D419" s="59">
        <v>44606</v>
      </c>
      <c r="E419" s="67">
        <v>56.86</v>
      </c>
      <c r="F419" s="67">
        <f t="shared" si="18"/>
        <v>0</v>
      </c>
      <c r="G419" s="6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  <c r="AX419" s="35"/>
      <c r="AY419" s="35"/>
      <c r="AZ419" s="35"/>
      <c r="BA419" s="35"/>
      <c r="BB419" s="35"/>
      <c r="BC419" s="35"/>
      <c r="BD419" s="35"/>
      <c r="BE419" s="15"/>
      <c r="BF419" s="15"/>
      <c r="BG419" s="136"/>
      <c r="BH419" s="35"/>
      <c r="BI419" s="35"/>
      <c r="BJ419" s="35"/>
      <c r="BK419" s="35"/>
      <c r="BL419" s="35"/>
      <c r="BM419" s="35"/>
      <c r="BN419" s="35"/>
      <c r="BO419" s="35"/>
      <c r="BP419" s="35"/>
      <c r="BQ419" s="35"/>
      <c r="BR419" s="35"/>
      <c r="BS419" s="35"/>
      <c r="BT419" s="35"/>
      <c r="BU419" s="35"/>
      <c r="BV419" s="35"/>
      <c r="BW419" s="35"/>
      <c r="BX419" s="35"/>
      <c r="BY419" s="35"/>
      <c r="BZ419" s="35"/>
      <c r="CA419" s="35"/>
      <c r="CB419" s="35"/>
      <c r="CC419" s="35"/>
      <c r="CD419" s="35"/>
      <c r="CE419" s="35"/>
      <c r="CF419" s="35"/>
      <c r="CG419" s="35"/>
      <c r="CH419" s="35"/>
      <c r="CI419" s="35"/>
      <c r="CJ419" s="35"/>
      <c r="CK419" s="35"/>
      <c r="CL419" s="35"/>
      <c r="CM419" s="35"/>
      <c r="CN419" s="35"/>
      <c r="CO419" s="35"/>
      <c r="CP419" s="35"/>
      <c r="CQ419" s="35"/>
      <c r="CR419" s="35"/>
      <c r="CS419" s="35"/>
      <c r="CT419" s="35"/>
      <c r="CU419" s="35"/>
      <c r="CV419" s="35"/>
      <c r="CW419" s="35"/>
      <c r="CX419" s="35"/>
      <c r="CY419" s="35"/>
      <c r="CZ419" s="35"/>
      <c r="DA419" s="35"/>
      <c r="DB419" s="35"/>
      <c r="DC419" s="35"/>
      <c r="DD419" s="35"/>
      <c r="DE419" s="35"/>
      <c r="DF419" s="35"/>
      <c r="DG419" s="35"/>
      <c r="DH419" s="35"/>
      <c r="DI419" s="35"/>
      <c r="DJ419" s="35"/>
      <c r="DK419" s="35"/>
      <c r="DL419" s="35"/>
      <c r="DM419" s="35"/>
      <c r="DN419" s="35"/>
      <c r="DO419" s="35"/>
      <c r="DP419" s="35"/>
      <c r="DQ419" s="35"/>
      <c r="DR419" s="35"/>
      <c r="DS419" s="35"/>
      <c r="DT419" s="35"/>
      <c r="DU419" s="35"/>
      <c r="DV419" s="35"/>
      <c r="DW419" s="35"/>
      <c r="DX419" s="35"/>
      <c r="DY419" s="35"/>
      <c r="DZ419" s="35"/>
      <c r="EA419" s="35"/>
      <c r="EB419" s="35"/>
      <c r="EC419" s="35"/>
      <c r="ED419" s="35"/>
      <c r="EE419" s="35"/>
      <c r="EF419" s="35"/>
      <c r="EG419" s="35"/>
      <c r="EH419" s="35"/>
      <c r="EI419" s="35"/>
      <c r="EJ419" s="35"/>
      <c r="EK419" s="35"/>
      <c r="EL419" s="35"/>
      <c r="EM419" s="35"/>
      <c r="EN419" s="35"/>
      <c r="EO419" s="35"/>
      <c r="EP419" s="35"/>
      <c r="EQ419" s="35"/>
      <c r="ER419" s="35"/>
      <c r="ES419" s="35"/>
      <c r="ET419" s="35"/>
      <c r="EU419" s="35"/>
      <c r="EV419" s="35"/>
      <c r="EW419" s="35"/>
      <c r="EX419" s="35"/>
      <c r="EY419" s="35"/>
      <c r="EZ419" s="35"/>
      <c r="FA419" s="35"/>
      <c r="FB419" s="35"/>
      <c r="FC419" s="35"/>
      <c r="FD419" s="35"/>
      <c r="FE419" s="35"/>
      <c r="FF419" s="35"/>
      <c r="FG419" s="35"/>
      <c r="FH419" s="35"/>
      <c r="FI419" s="35"/>
      <c r="FJ419" s="35"/>
      <c r="FK419" s="35"/>
      <c r="FL419" s="35"/>
      <c r="FM419" s="35"/>
      <c r="FN419" s="35"/>
      <c r="FO419" s="35"/>
      <c r="FP419" s="35"/>
      <c r="FQ419" s="35"/>
      <c r="FR419" s="35"/>
      <c r="FS419" s="35"/>
      <c r="FT419" s="35"/>
      <c r="FU419" s="35"/>
      <c r="FV419" s="35"/>
      <c r="FW419" s="35"/>
      <c r="FX419" s="35"/>
      <c r="FY419" s="35"/>
      <c r="FZ419" s="35"/>
      <c r="GA419" s="35"/>
      <c r="GB419" s="35"/>
      <c r="GC419" s="35"/>
      <c r="GD419" s="35"/>
      <c r="GE419" s="35"/>
      <c r="GF419" s="35"/>
      <c r="GG419" s="35"/>
      <c r="GH419" s="35"/>
      <c r="GI419" s="35"/>
      <c r="GJ419" s="35"/>
      <c r="GK419" s="35"/>
      <c r="GL419" s="35"/>
      <c r="GM419" s="35">
        <v>10</v>
      </c>
      <c r="GN419" s="35"/>
      <c r="GO419" s="35"/>
      <c r="GP419" s="35"/>
      <c r="GQ419" s="35"/>
      <c r="GR419" s="35"/>
      <c r="GS419" s="35"/>
      <c r="GT419" s="35"/>
      <c r="GU419" s="35"/>
      <c r="GV419" s="35"/>
      <c r="GW419" s="35"/>
      <c r="GX419" s="35"/>
      <c r="GY419" s="35"/>
      <c r="GZ419" s="35"/>
      <c r="HA419" s="35"/>
      <c r="HB419" s="35"/>
      <c r="HC419" s="35"/>
      <c r="HD419" s="35"/>
      <c r="HE419" s="35"/>
      <c r="HF419" s="35"/>
      <c r="HG419" s="35"/>
      <c r="HH419" s="35"/>
      <c r="HI419" s="35"/>
      <c r="HJ419" s="35"/>
      <c r="HK419" s="35"/>
      <c r="HL419" s="35"/>
      <c r="HM419" s="35"/>
      <c r="HN419" s="35"/>
      <c r="HO419" s="35"/>
      <c r="HP419" s="35"/>
      <c r="HQ419" s="35"/>
      <c r="HR419" s="35"/>
      <c r="HS419" s="35"/>
      <c r="HT419" s="35"/>
      <c r="HU419" s="35"/>
      <c r="HV419" s="35"/>
      <c r="HW419" s="35"/>
      <c r="HX419" s="35"/>
      <c r="HY419" s="35"/>
      <c r="HZ419" s="35"/>
      <c r="IA419" s="35"/>
      <c r="IB419" s="35"/>
      <c r="IC419" s="35"/>
      <c r="ID419" s="35"/>
      <c r="IE419" s="35"/>
      <c r="IF419" s="35"/>
      <c r="IG419" s="35"/>
      <c r="IH419" s="35"/>
      <c r="II419" s="35"/>
      <c r="IJ419" s="35"/>
      <c r="IK419" s="35"/>
      <c r="IL419" s="35"/>
      <c r="IM419" s="35"/>
      <c r="IN419" s="35"/>
      <c r="IO419" s="35"/>
      <c r="IP419" s="35"/>
      <c r="IQ419" s="35"/>
      <c r="IR419" s="35"/>
      <c r="IS419" s="35"/>
      <c r="IT419" s="35"/>
      <c r="IU419" s="35"/>
      <c r="IV419" s="35"/>
      <c r="IW419" s="35"/>
      <c r="IX419" s="35"/>
      <c r="IY419" s="35"/>
      <c r="IZ419" s="35"/>
      <c r="JA419" s="35"/>
      <c r="JB419" s="35"/>
      <c r="JC419" s="35"/>
      <c r="JD419" s="35"/>
      <c r="JE419" s="35"/>
      <c r="JF419" s="35"/>
      <c r="JG419" s="35"/>
      <c r="JH419" s="35"/>
      <c r="JI419" s="35"/>
      <c r="JJ419" s="35"/>
      <c r="JK419" s="35"/>
      <c r="JL419" s="35"/>
      <c r="JM419" s="35"/>
      <c r="JN419" s="35"/>
      <c r="JO419" s="35"/>
      <c r="JP419" s="35"/>
      <c r="JQ419" s="35"/>
      <c r="JR419" s="35"/>
      <c r="JS419" s="35"/>
      <c r="JT419" s="35"/>
      <c r="JU419" s="35"/>
      <c r="JV419" s="35"/>
      <c r="JW419" s="35"/>
      <c r="JX419" s="35"/>
      <c r="JY419" s="35"/>
      <c r="JZ419" s="35"/>
      <c r="KA419" s="35"/>
      <c r="KB419" s="35"/>
      <c r="KC419" s="35"/>
      <c r="KD419" s="35"/>
      <c r="KE419" s="35"/>
      <c r="KF419" s="35"/>
      <c r="KG419" s="35"/>
      <c r="KH419" s="35"/>
      <c r="KI419" s="35"/>
      <c r="KJ419" s="35"/>
      <c r="KK419" s="35"/>
      <c r="KL419" s="35"/>
      <c r="KM419" s="35"/>
      <c r="KN419" s="35"/>
      <c r="KO419" s="35"/>
      <c r="KP419" s="35"/>
      <c r="KQ419" s="35"/>
      <c r="KR419" s="35"/>
      <c r="KS419" s="35"/>
      <c r="KT419" s="35"/>
      <c r="KU419" s="35"/>
      <c r="KV419" s="35"/>
      <c r="KW419" s="35"/>
      <c r="KX419" s="35"/>
      <c r="KY419" s="35"/>
      <c r="KZ419" s="35"/>
      <c r="LA419" s="35"/>
      <c r="LB419" s="35"/>
      <c r="LC419" s="35"/>
      <c r="LD419" s="35"/>
      <c r="LE419" s="35"/>
      <c r="LF419" s="35"/>
      <c r="LG419" s="35"/>
      <c r="LH419" s="35"/>
      <c r="LI419" s="35"/>
      <c r="LJ419" s="35"/>
      <c r="LK419" s="35"/>
      <c r="LL419" s="35"/>
      <c r="LM419" s="35"/>
      <c r="LN419" s="35"/>
      <c r="LO419" s="35"/>
      <c r="LP419" s="35"/>
      <c r="LQ419" s="35"/>
      <c r="LR419" s="35"/>
      <c r="LS419" s="35"/>
      <c r="LT419" s="35"/>
      <c r="LU419" s="35"/>
      <c r="LV419" s="35"/>
      <c r="LW419" s="35"/>
      <c r="LX419" s="35"/>
      <c r="LY419" s="35"/>
      <c r="LZ419" s="35"/>
      <c r="MA419" s="35"/>
      <c r="MB419" s="35"/>
      <c r="MC419" s="35"/>
      <c r="MD419" s="35"/>
      <c r="ME419" s="35"/>
      <c r="MF419" s="35"/>
      <c r="MG419" s="35"/>
      <c r="MH419" s="35"/>
      <c r="MI419" s="35"/>
      <c r="MJ419" s="35"/>
      <c r="MK419" s="35"/>
      <c r="ML419" s="35"/>
      <c r="MM419" s="35"/>
      <c r="MN419" s="35"/>
      <c r="MO419" s="35"/>
      <c r="MP419" s="35"/>
      <c r="MQ419" s="35"/>
      <c r="MR419" s="35"/>
      <c r="MS419" s="35"/>
      <c r="MT419" s="35"/>
      <c r="MU419" s="35"/>
      <c r="MV419" s="35"/>
      <c r="MW419" s="35"/>
      <c r="MX419" s="35"/>
      <c r="MY419" s="35"/>
      <c r="MZ419" s="35"/>
      <c r="NA419" s="35"/>
      <c r="NB419" s="35"/>
      <c r="NC419" s="35"/>
      <c r="ND419" s="35"/>
      <c r="NE419" s="35"/>
      <c r="NF419" s="35"/>
      <c r="NG419" s="35"/>
      <c r="NH419" s="35"/>
      <c r="NI419" s="35"/>
      <c r="NJ419" s="35"/>
      <c r="NK419" s="35"/>
      <c r="NL419" s="35"/>
      <c r="NM419" s="35"/>
      <c r="NN419" s="35"/>
      <c r="NO419" s="35"/>
      <c r="NP419" s="35"/>
      <c r="NQ419" s="35"/>
      <c r="NR419" s="35"/>
      <c r="NS419" s="35"/>
      <c r="NT419" s="35"/>
      <c r="NU419" s="35"/>
      <c r="NV419" s="35"/>
      <c r="NW419" s="35"/>
      <c r="NX419" s="35"/>
      <c r="NY419" s="35"/>
      <c r="NZ419" s="35"/>
      <c r="OA419" s="35"/>
      <c r="OB419" s="35"/>
      <c r="OC419" s="35"/>
      <c r="OD419" s="35"/>
      <c r="OE419" s="35"/>
      <c r="OF419" s="35"/>
      <c r="OG419" s="35"/>
      <c r="OH419" s="35"/>
      <c r="OI419" s="35"/>
      <c r="OJ419" s="35"/>
      <c r="OK419" s="35"/>
      <c r="OL419" s="35"/>
      <c r="OM419" s="35"/>
      <c r="ON419" s="35"/>
      <c r="OO419" s="35"/>
      <c r="OP419" s="35"/>
      <c r="OQ419" s="35"/>
      <c r="OR419" s="35"/>
      <c r="OS419" s="35"/>
      <c r="OT419" s="35"/>
      <c r="OU419" s="35"/>
      <c r="OV419" s="35"/>
      <c r="OW419" s="35"/>
      <c r="OX419" s="35"/>
      <c r="OY419" s="35"/>
      <c r="OZ419" s="35"/>
      <c r="PA419" s="35"/>
      <c r="PB419" s="35"/>
      <c r="PC419" s="35"/>
      <c r="PD419" s="35"/>
      <c r="PE419" s="35">
        <v>10</v>
      </c>
      <c r="PF419" s="35"/>
      <c r="PG419" s="35"/>
      <c r="PH419" s="35"/>
      <c r="PI419" s="35"/>
      <c r="PJ419" s="35"/>
      <c r="PK419" s="35"/>
      <c r="PL419" s="35"/>
      <c r="PM419" s="35"/>
      <c r="PN419" s="35"/>
      <c r="PO419" s="35"/>
      <c r="PP419" s="35"/>
      <c r="PQ419" s="35"/>
      <c r="PR419" s="35"/>
      <c r="PS419" s="35"/>
      <c r="PT419" s="35"/>
      <c r="PU419" s="35"/>
      <c r="PV419" s="35"/>
      <c r="PW419" s="35"/>
      <c r="PX419" s="35"/>
      <c r="PY419" s="35"/>
      <c r="PZ419" s="35"/>
      <c r="QA419" s="35"/>
      <c r="QB419" s="35"/>
      <c r="QC419" s="35"/>
      <c r="QD419" s="35"/>
      <c r="QE419" s="35"/>
      <c r="QF419" s="35"/>
      <c r="QG419" s="35"/>
      <c r="QH419" s="35"/>
      <c r="QI419" s="35"/>
      <c r="QJ419" s="35"/>
      <c r="QK419" s="35"/>
      <c r="QL419" s="35"/>
      <c r="QM419" s="35"/>
      <c r="QN419" s="35"/>
      <c r="QO419" s="35"/>
      <c r="QP419" s="35"/>
      <c r="QQ419" s="35"/>
      <c r="QR419" s="35"/>
      <c r="QS419" s="35"/>
      <c r="QT419" s="35"/>
      <c r="QU419" s="35"/>
      <c r="QV419" s="35"/>
      <c r="QW419" s="35"/>
      <c r="QX419" s="35"/>
      <c r="QY419" s="35"/>
      <c r="QZ419" s="35"/>
      <c r="RA419" s="35"/>
      <c r="RB419" s="35"/>
      <c r="RC419" s="35"/>
      <c r="RD419" s="35"/>
      <c r="RE419" s="35"/>
      <c r="RF419" s="35"/>
      <c r="RG419" s="35"/>
      <c r="RH419" s="35"/>
      <c r="RI419" s="35"/>
      <c r="RJ419" s="35"/>
      <c r="RK419" s="35"/>
      <c r="RL419" s="35"/>
      <c r="RM419" s="35"/>
      <c r="RN419" s="35"/>
      <c r="RO419" s="35"/>
      <c r="RP419" s="35"/>
      <c r="RQ419" s="35"/>
      <c r="RR419" s="35"/>
      <c r="RS419" s="35"/>
      <c r="RT419" s="35"/>
      <c r="RU419" s="35"/>
      <c r="RV419" s="35"/>
      <c r="RW419" s="35"/>
      <c r="RX419" s="35"/>
      <c r="RY419" s="35"/>
      <c r="RZ419" s="35"/>
      <c r="SA419" s="35"/>
      <c r="SB419" s="35"/>
      <c r="SC419" s="35"/>
      <c r="SD419" s="35"/>
      <c r="SE419" s="35"/>
      <c r="SF419" s="35"/>
      <c r="SG419" s="35"/>
      <c r="SH419" s="35"/>
      <c r="SI419" s="35"/>
      <c r="SJ419" s="35"/>
      <c r="SK419" s="35"/>
      <c r="SL419" s="35"/>
      <c r="SM419" s="35"/>
      <c r="SN419" s="35"/>
      <c r="SO419" s="35"/>
      <c r="SP419" s="35"/>
      <c r="SQ419" s="35"/>
      <c r="SR419" s="35"/>
      <c r="SS419" s="35"/>
      <c r="ST419" s="35"/>
      <c r="SU419" s="35"/>
      <c r="SV419" s="35"/>
      <c r="SW419" s="35"/>
      <c r="SX419" s="35"/>
      <c r="SY419" s="35"/>
      <c r="SZ419" s="35"/>
      <c r="TA419" s="35"/>
      <c r="TB419" s="35"/>
      <c r="TC419" s="35"/>
      <c r="TD419" s="35"/>
      <c r="TE419" s="35"/>
      <c r="TF419" s="35"/>
      <c r="TG419" s="35"/>
      <c r="TH419" s="35"/>
      <c r="TI419" s="35"/>
      <c r="TJ419" s="35"/>
      <c r="TK419" s="35"/>
      <c r="TL419" s="35"/>
      <c r="TM419" s="35"/>
      <c r="TN419" s="35"/>
      <c r="TO419" s="35"/>
      <c r="TP419" s="35"/>
      <c r="TQ419" s="35"/>
      <c r="TR419" s="35"/>
      <c r="TS419" s="35"/>
      <c r="TT419" s="35"/>
      <c r="TU419" s="35"/>
      <c r="TV419" s="35"/>
      <c r="TW419" s="35"/>
      <c r="TX419" s="35"/>
      <c r="TY419" s="35"/>
      <c r="TZ419" s="35"/>
      <c r="UA419" s="35"/>
      <c r="UB419" s="35"/>
      <c r="UC419" s="35"/>
      <c r="UD419" s="35"/>
      <c r="UE419" s="35"/>
      <c r="UF419" s="35"/>
      <c r="UG419" s="35"/>
      <c r="UH419" s="35"/>
      <c r="UI419" s="35"/>
      <c r="UJ419" s="35"/>
      <c r="UK419" s="35"/>
      <c r="UL419" s="35"/>
      <c r="UM419" s="35"/>
      <c r="UN419" s="35"/>
      <c r="UO419" s="35"/>
      <c r="UP419" s="35"/>
      <c r="UQ419" s="35"/>
      <c r="UR419" s="35"/>
      <c r="US419" s="35"/>
      <c r="UT419" s="35"/>
      <c r="UU419" s="35"/>
      <c r="UV419" s="35"/>
      <c r="UW419" s="35"/>
      <c r="UX419" s="35"/>
      <c r="UY419" s="35"/>
      <c r="UZ419" s="35"/>
      <c r="VA419" s="35"/>
      <c r="VB419" s="35"/>
      <c r="VC419" s="35"/>
      <c r="VD419" s="35"/>
      <c r="VE419" s="35"/>
      <c r="VF419" s="35"/>
      <c r="VG419" s="35"/>
      <c r="VH419" s="35"/>
      <c r="VI419" s="35"/>
      <c r="VJ419" s="35"/>
      <c r="VK419" s="35"/>
      <c r="VL419" s="35"/>
      <c r="VM419" s="35"/>
      <c r="VN419" s="35"/>
      <c r="VO419" s="35"/>
      <c r="VP419" s="35"/>
      <c r="VQ419" s="35"/>
      <c r="VR419" s="35"/>
      <c r="VS419" s="35"/>
      <c r="VT419" s="35"/>
      <c r="VU419" s="35"/>
      <c r="VV419" s="35"/>
      <c r="VW419" s="35"/>
      <c r="VX419" s="35"/>
      <c r="VY419" s="35"/>
      <c r="VZ419" s="35"/>
      <c r="WA419" s="35"/>
      <c r="WB419" s="35"/>
      <c r="WC419" s="35"/>
      <c r="WD419" s="35"/>
      <c r="WE419" s="35"/>
      <c r="WF419" s="35"/>
      <c r="WG419" s="35"/>
      <c r="WH419" s="35"/>
      <c r="WI419" s="35"/>
      <c r="WJ419" s="35"/>
      <c r="WK419" s="35"/>
      <c r="WL419" s="35"/>
      <c r="WM419" s="35"/>
      <c r="WN419" s="35"/>
      <c r="WO419" s="35"/>
      <c r="WP419" s="35"/>
      <c r="WQ419" s="35"/>
      <c r="WR419" s="35"/>
      <c r="WS419" s="35"/>
      <c r="WT419" s="35"/>
      <c r="WU419" s="35"/>
      <c r="WV419" s="35"/>
      <c r="WW419" s="35"/>
      <c r="WX419" s="35"/>
      <c r="WY419" s="35"/>
      <c r="WZ419" s="35"/>
      <c r="XA419" s="35"/>
      <c r="XB419" s="35"/>
      <c r="XC419" s="35"/>
      <c r="XD419" s="35"/>
      <c r="XE419" s="35"/>
      <c r="XF419" s="35"/>
      <c r="XG419" s="35"/>
      <c r="XH419" s="35"/>
      <c r="XI419" s="35"/>
      <c r="XJ419" s="35"/>
      <c r="XK419" s="35"/>
      <c r="XL419" s="35"/>
      <c r="XM419" s="35"/>
      <c r="XN419" s="35"/>
      <c r="XO419" s="35"/>
      <c r="XP419" s="35"/>
      <c r="XQ419" s="35"/>
      <c r="XR419" s="35"/>
      <c r="XS419" s="35"/>
      <c r="XT419" s="35"/>
      <c r="XU419" s="35"/>
      <c r="XV419" s="35"/>
      <c r="XW419" s="35"/>
      <c r="XX419" s="35"/>
      <c r="XY419" s="35"/>
      <c r="XZ419" s="35"/>
      <c r="YA419" s="35"/>
      <c r="YB419" s="35"/>
      <c r="YC419" s="35"/>
      <c r="YD419" s="35"/>
      <c r="YE419" s="35"/>
      <c r="YF419" s="35"/>
      <c r="YG419" s="35"/>
      <c r="YH419" s="35"/>
      <c r="YI419" s="35"/>
      <c r="YJ419" s="35"/>
      <c r="YK419" s="35"/>
      <c r="YL419" s="35"/>
      <c r="YM419" s="35"/>
      <c r="YN419" s="35"/>
      <c r="YO419" s="35"/>
      <c r="YP419" s="35"/>
      <c r="YQ419" s="35"/>
      <c r="YR419" s="35"/>
      <c r="YS419" s="35"/>
      <c r="YT419" s="35"/>
      <c r="YU419" s="35"/>
      <c r="YV419" s="35"/>
      <c r="YW419" s="35"/>
      <c r="YX419" s="35"/>
      <c r="YY419" s="35"/>
      <c r="YZ419" s="35"/>
      <c r="ZA419" s="35"/>
      <c r="ZB419" s="35"/>
      <c r="ZC419" s="35"/>
      <c r="ZD419" s="35"/>
      <c r="ZE419" s="35"/>
      <c r="ZF419" s="35"/>
      <c r="ZG419" s="35"/>
      <c r="ZH419" s="35"/>
      <c r="ZI419" s="35"/>
      <c r="ZJ419" s="35"/>
      <c r="ZK419" s="35"/>
      <c r="ZL419" s="35"/>
      <c r="ZM419" s="35"/>
      <c r="ZN419" s="35"/>
      <c r="ZO419" s="35"/>
      <c r="ZP419" s="35"/>
      <c r="ZQ419" s="35"/>
      <c r="ZR419" s="35"/>
      <c r="ZS419" s="35"/>
      <c r="ZT419" s="35"/>
      <c r="ZU419" s="35"/>
      <c r="ZV419" s="35"/>
      <c r="ZW419" s="35"/>
      <c r="ZX419" s="35"/>
      <c r="ZY419" s="35"/>
      <c r="ZZ419" s="35"/>
      <c r="AAA419" s="35"/>
      <c r="AAB419" s="35"/>
      <c r="AAC419" s="35"/>
      <c r="AAD419" s="35"/>
      <c r="AAE419" s="35"/>
      <c r="AAF419" s="35"/>
      <c r="AAG419" s="35"/>
      <c r="AAH419" s="35"/>
      <c r="AAI419" s="35"/>
      <c r="AAJ419" s="35"/>
      <c r="AAK419" s="35"/>
      <c r="AAL419" s="35"/>
      <c r="AAM419" s="35"/>
      <c r="AAN419" s="35"/>
      <c r="AAO419" s="35"/>
      <c r="AAP419" s="35"/>
      <c r="AAQ419" s="35"/>
      <c r="AAR419" s="35"/>
      <c r="AAS419" s="35"/>
      <c r="AAT419" s="35"/>
      <c r="AAU419" s="35"/>
      <c r="AAV419" s="35"/>
      <c r="AAW419" s="35"/>
      <c r="AAX419" s="35"/>
      <c r="AAY419" s="35"/>
      <c r="AAZ419" s="35"/>
      <c r="ABA419" s="35"/>
      <c r="ABB419" s="35"/>
      <c r="ABC419" s="35"/>
      <c r="ABD419" s="35"/>
      <c r="ABE419" s="35"/>
      <c r="ABF419" s="35"/>
      <c r="ABG419" s="35"/>
      <c r="ABH419" s="35"/>
      <c r="ABI419" s="35"/>
      <c r="ABJ419" s="35"/>
      <c r="ABK419" s="35"/>
      <c r="ABL419" s="35"/>
      <c r="ABM419" s="35"/>
      <c r="ABN419" s="35"/>
      <c r="ABO419" s="35"/>
      <c r="ABP419" s="35"/>
      <c r="ABQ419" s="35"/>
      <c r="ABR419" s="35"/>
      <c r="ABS419" s="35"/>
      <c r="ABT419" s="35"/>
      <c r="ABU419" s="35"/>
      <c r="ABV419" s="35"/>
      <c r="ABW419" s="35"/>
      <c r="ABX419" s="35"/>
      <c r="ABY419" s="35"/>
      <c r="ABZ419" s="35"/>
      <c r="ACA419" s="35"/>
      <c r="ACB419" s="35"/>
      <c r="ACC419" s="35"/>
      <c r="ACD419" s="35"/>
      <c r="ACE419" s="35"/>
      <c r="ACF419" s="35"/>
      <c r="ACG419" s="35"/>
      <c r="ACH419" s="35"/>
      <c r="ACI419" s="35"/>
      <c r="ACJ419" s="35"/>
      <c r="ACK419" s="35"/>
      <c r="ACL419" s="35"/>
      <c r="ACM419" s="35"/>
      <c r="ACN419" s="35"/>
      <c r="ACO419" s="35"/>
      <c r="ACP419" s="35"/>
      <c r="ACQ419" s="35"/>
      <c r="ACR419" s="35"/>
      <c r="ACS419" s="35"/>
      <c r="ACT419" s="35"/>
      <c r="ACU419" s="35"/>
      <c r="ACV419" s="35"/>
      <c r="ACW419" s="35"/>
      <c r="ACX419" s="35"/>
      <c r="ACY419" s="35"/>
      <c r="ACZ419" s="35"/>
      <c r="ADA419" s="35"/>
      <c r="ADB419" s="35"/>
      <c r="ADC419" s="35"/>
      <c r="ADD419" s="35"/>
      <c r="ADE419" s="35"/>
      <c r="ADF419" s="35"/>
      <c r="ADG419" s="35"/>
      <c r="ADH419" s="35"/>
      <c r="ADI419" s="35"/>
      <c r="ADJ419" s="35"/>
      <c r="ADK419" s="35"/>
      <c r="ADL419" s="35"/>
      <c r="ADM419" s="35"/>
      <c r="ADN419" s="35"/>
      <c r="ADO419" s="35"/>
      <c r="ADP419" s="35"/>
      <c r="ADQ419" s="35"/>
      <c r="ADR419" s="35"/>
      <c r="ADS419" s="35"/>
      <c r="ADT419" s="35"/>
      <c r="ADU419" s="35"/>
      <c r="ADV419" s="35"/>
      <c r="ADW419" s="35"/>
      <c r="ADX419" s="35"/>
      <c r="ADY419" s="26">
        <f t="shared" si="17"/>
        <v>0</v>
      </c>
      <c r="ADZ419" s="5"/>
      <c r="AEA419" s="7"/>
      <c r="AEB419" s="7"/>
      <c r="AEC419" s="7"/>
      <c r="AED419" s="7"/>
      <c r="AEE419" s="7"/>
      <c r="AEF419" s="7"/>
      <c r="AEG419" s="7"/>
      <c r="AEH419" s="7"/>
      <c r="AEI419" s="7"/>
      <c r="AEJ419" s="7"/>
      <c r="AEK419" s="7"/>
      <c r="AEL419" s="7"/>
      <c r="AEM419" s="7"/>
      <c r="AEN419" s="7"/>
      <c r="AEO419" s="7"/>
      <c r="AEP419" s="7"/>
      <c r="AEQ419" s="7"/>
      <c r="AER419" s="7"/>
      <c r="AES419" s="7"/>
      <c r="AET419" s="7"/>
      <c r="AEU419" s="7"/>
      <c r="AEV419" s="7"/>
      <c r="AEW419" s="7"/>
    </row>
    <row r="420" spans="1:829" ht="15.75" x14ac:dyDescent="0.25">
      <c r="A420" s="18" t="s">
        <v>19</v>
      </c>
      <c r="B420" s="89">
        <f>SUM(B4:B419)</f>
        <v>3605.5</v>
      </c>
      <c r="C420" s="56"/>
      <c r="D420" s="61"/>
      <c r="E420" s="62"/>
      <c r="F420" s="67">
        <f t="shared" si="18"/>
        <v>0</v>
      </c>
      <c r="G420" s="19">
        <f>SUM(G4:G419)</f>
        <v>2654.5</v>
      </c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  <c r="AX420" s="35"/>
      <c r="AY420" s="35"/>
      <c r="AZ420" s="35"/>
      <c r="BA420" s="35"/>
      <c r="BB420" s="35"/>
      <c r="BC420" s="35"/>
      <c r="BD420" s="35"/>
      <c r="BE420" s="131"/>
      <c r="BF420" s="131"/>
      <c r="BG420" s="139"/>
      <c r="BH420" s="35"/>
      <c r="BI420" s="35"/>
      <c r="BJ420" s="35"/>
      <c r="BK420" s="35"/>
      <c r="BL420" s="35"/>
      <c r="BM420" s="35"/>
      <c r="BN420" s="35"/>
      <c r="BO420" s="35"/>
      <c r="BP420" s="35"/>
      <c r="BQ420" s="35"/>
      <c r="BR420" s="35"/>
      <c r="BS420" s="35"/>
      <c r="BT420" s="35"/>
      <c r="BU420" s="35"/>
      <c r="BV420" s="35"/>
      <c r="BW420" s="35"/>
      <c r="BX420" s="35"/>
      <c r="BY420" s="35"/>
      <c r="BZ420" s="35"/>
      <c r="CA420" s="35"/>
      <c r="CB420" s="35"/>
      <c r="CC420" s="35"/>
      <c r="CD420" s="35"/>
      <c r="CE420" s="35"/>
      <c r="CF420" s="35"/>
      <c r="CG420" s="35"/>
      <c r="CH420" s="35"/>
      <c r="CI420" s="35"/>
      <c r="CJ420" s="35"/>
      <c r="CK420" s="35"/>
      <c r="CL420" s="35"/>
      <c r="CM420" s="35"/>
      <c r="CN420" s="35"/>
      <c r="CO420" s="35"/>
      <c r="CP420" s="35"/>
      <c r="CQ420" s="35"/>
      <c r="CR420" s="35"/>
      <c r="CS420" s="35"/>
      <c r="CT420" s="35"/>
      <c r="CU420" s="35"/>
      <c r="CV420" s="35"/>
      <c r="CW420" s="35"/>
      <c r="CX420" s="35"/>
      <c r="CY420" s="35"/>
      <c r="CZ420" s="35"/>
      <c r="DA420" s="35"/>
      <c r="DB420" s="35"/>
      <c r="DC420" s="35"/>
      <c r="DD420" s="35"/>
      <c r="DE420" s="35"/>
      <c r="DF420" s="35"/>
      <c r="DG420" s="35"/>
      <c r="DH420" s="35"/>
      <c r="DI420" s="35"/>
      <c r="DJ420" s="35"/>
      <c r="DK420" s="35"/>
      <c r="DL420" s="35"/>
      <c r="DM420" s="35"/>
      <c r="DN420" s="35"/>
      <c r="DO420" s="35"/>
      <c r="DP420" s="35"/>
      <c r="DQ420" s="35"/>
      <c r="DR420" s="35"/>
      <c r="DS420" s="35"/>
      <c r="DT420" s="35"/>
      <c r="DU420" s="35"/>
      <c r="DV420" s="35"/>
      <c r="DW420" s="35"/>
      <c r="DX420" s="35"/>
      <c r="DY420" s="35"/>
      <c r="DZ420" s="35"/>
      <c r="EA420" s="35"/>
      <c r="EB420" s="35"/>
      <c r="EC420" s="35"/>
      <c r="ED420" s="35"/>
      <c r="EE420" s="35"/>
      <c r="EF420" s="35"/>
      <c r="EG420" s="35"/>
      <c r="EH420" s="35"/>
      <c r="EI420" s="35"/>
      <c r="EJ420" s="35"/>
      <c r="EK420" s="35"/>
      <c r="EL420" s="35"/>
      <c r="EM420" s="35"/>
      <c r="EN420" s="35"/>
      <c r="EO420" s="35"/>
      <c r="EP420" s="35"/>
      <c r="EQ420" s="35"/>
      <c r="ER420" s="35"/>
      <c r="ES420" s="35"/>
      <c r="ET420" s="35"/>
      <c r="EU420" s="35"/>
      <c r="EV420" s="35"/>
      <c r="EW420" s="35"/>
      <c r="EX420" s="35"/>
      <c r="EY420" s="35"/>
      <c r="EZ420" s="35"/>
      <c r="FA420" s="35"/>
      <c r="FB420" s="35"/>
      <c r="FC420" s="35"/>
      <c r="FD420" s="35"/>
      <c r="FE420" s="35"/>
      <c r="FF420" s="35"/>
      <c r="FG420" s="35"/>
      <c r="FH420" s="35"/>
      <c r="FI420" s="35"/>
      <c r="FJ420" s="35"/>
      <c r="FK420" s="35"/>
      <c r="FL420" s="35"/>
      <c r="FM420" s="35"/>
      <c r="FN420" s="35"/>
      <c r="FO420" s="35"/>
      <c r="FP420" s="35"/>
      <c r="FQ420" s="35"/>
      <c r="FR420" s="35"/>
      <c r="FS420" s="35"/>
      <c r="FT420" s="35"/>
      <c r="FU420" s="35"/>
      <c r="FV420" s="35"/>
      <c r="FW420" s="35"/>
      <c r="FX420" s="35"/>
      <c r="FY420" s="35"/>
      <c r="FZ420" s="35"/>
      <c r="GA420" s="35"/>
      <c r="GB420" s="35"/>
      <c r="GC420" s="35"/>
      <c r="GD420" s="35"/>
      <c r="GE420" s="35"/>
      <c r="GF420" s="35"/>
      <c r="GG420" s="35"/>
      <c r="GH420" s="35"/>
      <c r="GI420" s="35"/>
      <c r="GJ420" s="35"/>
      <c r="GK420" s="35"/>
      <c r="GL420" s="35"/>
      <c r="GM420" s="35"/>
      <c r="GN420" s="35"/>
      <c r="GO420" s="35"/>
      <c r="GP420" s="35"/>
      <c r="GQ420" s="35"/>
      <c r="GR420" s="35"/>
      <c r="GS420" s="35"/>
      <c r="GT420" s="35"/>
      <c r="GU420" s="35"/>
      <c r="GV420" s="35"/>
      <c r="GW420" s="35"/>
      <c r="GX420" s="35"/>
      <c r="GY420" s="35"/>
      <c r="GZ420" s="35"/>
      <c r="HA420" s="35"/>
      <c r="HB420" s="35"/>
      <c r="HC420" s="35"/>
      <c r="HD420" s="35"/>
      <c r="HE420" s="35"/>
      <c r="HF420" s="35"/>
      <c r="HG420" s="35"/>
      <c r="HH420" s="35"/>
      <c r="HI420" s="35"/>
      <c r="HJ420" s="35"/>
      <c r="HK420" s="35"/>
      <c r="HL420" s="35"/>
      <c r="HM420" s="35"/>
      <c r="HN420" s="35"/>
      <c r="HO420" s="35"/>
      <c r="HP420" s="35"/>
      <c r="HQ420" s="35"/>
      <c r="HR420" s="35"/>
      <c r="HS420" s="35"/>
      <c r="HT420" s="35"/>
      <c r="HU420" s="35"/>
      <c r="HV420" s="35"/>
      <c r="HW420" s="35"/>
      <c r="HX420" s="35"/>
      <c r="HY420" s="35"/>
      <c r="HZ420" s="35"/>
      <c r="IA420" s="35"/>
      <c r="IB420" s="35"/>
      <c r="IC420" s="35"/>
      <c r="ID420" s="35"/>
      <c r="IE420" s="35"/>
      <c r="IF420" s="35"/>
      <c r="IG420" s="35"/>
      <c r="IH420" s="35"/>
      <c r="II420" s="35"/>
      <c r="IJ420" s="35"/>
      <c r="IK420" s="35"/>
      <c r="IL420" s="35"/>
      <c r="IM420" s="35"/>
      <c r="IN420" s="35"/>
      <c r="IO420" s="35"/>
      <c r="IP420" s="35"/>
      <c r="IQ420" s="35"/>
      <c r="IR420" s="35"/>
      <c r="IS420" s="35"/>
      <c r="IT420" s="35"/>
      <c r="IU420" s="35"/>
      <c r="IV420" s="35"/>
      <c r="IW420" s="35"/>
      <c r="IX420" s="35"/>
      <c r="IY420" s="35"/>
      <c r="IZ420" s="35"/>
      <c r="JA420" s="35"/>
      <c r="JB420" s="35"/>
      <c r="JC420" s="35"/>
      <c r="JD420" s="35"/>
      <c r="JE420" s="35"/>
      <c r="JF420" s="35"/>
      <c r="JG420" s="35"/>
      <c r="JH420" s="35"/>
      <c r="JI420" s="35"/>
      <c r="JJ420" s="35"/>
      <c r="JK420" s="35"/>
      <c r="JL420" s="35"/>
      <c r="JM420" s="35"/>
      <c r="JN420" s="35"/>
      <c r="JO420" s="35"/>
      <c r="JP420" s="35"/>
      <c r="JQ420" s="35"/>
      <c r="JR420" s="35"/>
      <c r="JS420" s="35"/>
      <c r="JT420" s="35"/>
      <c r="JU420" s="35"/>
      <c r="JV420" s="35"/>
      <c r="JW420" s="35"/>
      <c r="JX420" s="35"/>
      <c r="JY420" s="35"/>
      <c r="JZ420" s="35"/>
      <c r="KA420" s="35"/>
      <c r="KB420" s="35"/>
      <c r="KC420" s="35"/>
      <c r="KD420" s="35"/>
      <c r="KE420" s="35"/>
      <c r="KF420" s="35"/>
      <c r="KG420" s="35"/>
      <c r="KH420" s="35"/>
      <c r="KI420" s="35"/>
      <c r="KJ420" s="35"/>
      <c r="KK420" s="35"/>
      <c r="KL420" s="35"/>
      <c r="KM420" s="35"/>
      <c r="KN420" s="35"/>
      <c r="KO420" s="35"/>
      <c r="KP420" s="35"/>
      <c r="KQ420" s="35"/>
      <c r="KR420" s="35"/>
      <c r="KS420" s="35"/>
      <c r="KT420" s="35"/>
      <c r="KU420" s="35"/>
      <c r="KV420" s="35"/>
      <c r="KW420" s="35"/>
      <c r="KX420" s="35"/>
      <c r="KY420" s="35"/>
      <c r="KZ420" s="35"/>
      <c r="LA420" s="35"/>
      <c r="LB420" s="35"/>
      <c r="LC420" s="35"/>
      <c r="LD420" s="35"/>
      <c r="LE420" s="35"/>
      <c r="LF420" s="35"/>
      <c r="LG420" s="35"/>
      <c r="LH420" s="35"/>
      <c r="LI420" s="35"/>
      <c r="LJ420" s="35"/>
      <c r="LK420" s="35"/>
      <c r="LL420" s="35"/>
      <c r="LM420" s="35"/>
      <c r="LN420" s="35"/>
      <c r="LO420" s="35"/>
      <c r="LP420" s="35"/>
      <c r="LQ420" s="35"/>
      <c r="LR420" s="35"/>
      <c r="LS420" s="35"/>
      <c r="LT420" s="35"/>
      <c r="LU420" s="35"/>
      <c r="LV420" s="35"/>
      <c r="LW420" s="35"/>
      <c r="LX420" s="35"/>
      <c r="LY420" s="35"/>
      <c r="LZ420" s="35"/>
      <c r="MA420" s="35"/>
      <c r="MB420" s="35"/>
      <c r="MC420" s="35"/>
      <c r="MD420" s="35"/>
      <c r="ME420" s="35"/>
      <c r="MF420" s="35"/>
      <c r="MG420" s="35"/>
      <c r="MH420" s="35"/>
      <c r="MI420" s="35"/>
      <c r="MJ420" s="35"/>
      <c r="MK420" s="35"/>
      <c r="ML420" s="35"/>
      <c r="MM420" s="35"/>
      <c r="MN420" s="35"/>
      <c r="MO420" s="35"/>
      <c r="MP420" s="35"/>
      <c r="MQ420" s="35"/>
      <c r="MR420" s="35"/>
      <c r="MS420" s="35"/>
      <c r="MT420" s="35"/>
      <c r="MU420" s="35"/>
      <c r="MV420" s="35"/>
      <c r="MW420" s="35"/>
      <c r="MX420" s="35"/>
      <c r="MY420" s="35"/>
      <c r="MZ420" s="35"/>
      <c r="NA420" s="35"/>
      <c r="NB420" s="35"/>
      <c r="NC420" s="35"/>
      <c r="ND420" s="35"/>
      <c r="NE420" s="35"/>
      <c r="NF420" s="35"/>
      <c r="NG420" s="35"/>
      <c r="NH420" s="35"/>
      <c r="NI420" s="35"/>
      <c r="NJ420" s="35"/>
      <c r="NK420" s="35"/>
      <c r="NL420" s="35"/>
      <c r="NM420" s="35"/>
      <c r="NN420" s="35"/>
      <c r="NO420" s="35"/>
      <c r="NP420" s="35"/>
      <c r="NQ420" s="35"/>
      <c r="NR420" s="35"/>
      <c r="NS420" s="35"/>
      <c r="NT420" s="35"/>
      <c r="NU420" s="35"/>
      <c r="NV420" s="35"/>
      <c r="NW420" s="35"/>
      <c r="NX420" s="35"/>
      <c r="NY420" s="35"/>
      <c r="NZ420" s="35"/>
      <c r="OA420" s="35"/>
      <c r="OB420" s="35"/>
      <c r="OC420" s="35"/>
      <c r="OD420" s="35"/>
      <c r="OE420" s="35"/>
      <c r="OF420" s="35"/>
      <c r="OG420" s="35"/>
      <c r="OH420" s="35"/>
      <c r="OI420" s="35"/>
      <c r="OJ420" s="35"/>
      <c r="OK420" s="35"/>
      <c r="OL420" s="35"/>
      <c r="OM420" s="35"/>
      <c r="ON420" s="35"/>
      <c r="OO420" s="35"/>
      <c r="OP420" s="35"/>
      <c r="OQ420" s="35"/>
      <c r="OR420" s="35"/>
      <c r="OS420" s="35"/>
      <c r="OT420" s="35"/>
      <c r="OU420" s="35"/>
      <c r="OV420" s="35"/>
      <c r="OW420" s="35"/>
      <c r="OX420" s="35"/>
      <c r="OY420" s="35"/>
      <c r="OZ420" s="35"/>
      <c r="PA420" s="35"/>
      <c r="PB420" s="35"/>
      <c r="PC420" s="35"/>
      <c r="PD420" s="35"/>
      <c r="PE420" s="35"/>
      <c r="PF420" s="35"/>
      <c r="PG420" s="35"/>
      <c r="PH420" s="35"/>
      <c r="PI420" s="35"/>
      <c r="PJ420" s="35"/>
      <c r="PK420" s="35"/>
      <c r="PL420" s="35"/>
      <c r="PM420" s="35"/>
      <c r="PN420" s="35"/>
      <c r="PO420" s="35"/>
      <c r="PP420" s="35"/>
      <c r="PQ420" s="35"/>
      <c r="PR420" s="35"/>
      <c r="PS420" s="35"/>
      <c r="PT420" s="35"/>
      <c r="PU420" s="35"/>
      <c r="PV420" s="35"/>
      <c r="PW420" s="35"/>
      <c r="PX420" s="35"/>
      <c r="PY420" s="35"/>
      <c r="PZ420" s="35"/>
      <c r="QA420" s="35"/>
      <c r="QB420" s="35"/>
      <c r="QC420" s="35"/>
      <c r="QD420" s="35"/>
      <c r="QE420" s="35"/>
      <c r="QF420" s="35"/>
      <c r="QG420" s="35"/>
      <c r="QH420" s="35"/>
      <c r="QI420" s="35"/>
      <c r="QJ420" s="35"/>
      <c r="QK420" s="35"/>
      <c r="QL420" s="35"/>
      <c r="QM420" s="35"/>
      <c r="QN420" s="35"/>
      <c r="QO420" s="35"/>
      <c r="QP420" s="35"/>
      <c r="QQ420" s="35"/>
      <c r="QR420" s="35"/>
      <c r="QS420" s="35"/>
      <c r="QT420" s="35"/>
      <c r="QU420" s="35"/>
      <c r="QV420" s="35"/>
      <c r="QW420" s="35"/>
      <c r="QX420" s="35"/>
      <c r="QY420" s="35"/>
      <c r="QZ420" s="35"/>
      <c r="RA420" s="35"/>
      <c r="RB420" s="35"/>
      <c r="RC420" s="35"/>
      <c r="RD420" s="35"/>
      <c r="RE420" s="35"/>
      <c r="RF420" s="35"/>
      <c r="RG420" s="35"/>
      <c r="RH420" s="35"/>
      <c r="RI420" s="35"/>
      <c r="RJ420" s="35"/>
      <c r="RK420" s="35"/>
      <c r="RL420" s="35"/>
      <c r="RM420" s="35"/>
      <c r="RN420" s="35"/>
      <c r="RO420" s="35"/>
      <c r="RP420" s="35"/>
      <c r="RQ420" s="35"/>
      <c r="RR420" s="35"/>
      <c r="RS420" s="35"/>
      <c r="RT420" s="35"/>
      <c r="RU420" s="35"/>
      <c r="RV420" s="35"/>
      <c r="RW420" s="35"/>
      <c r="RX420" s="35"/>
      <c r="RY420" s="35"/>
      <c r="RZ420" s="35"/>
      <c r="SA420" s="35"/>
      <c r="SB420" s="35"/>
      <c r="SC420" s="35"/>
      <c r="SD420" s="35"/>
      <c r="SE420" s="35"/>
      <c r="SF420" s="35"/>
      <c r="SG420" s="35"/>
      <c r="SH420" s="35"/>
      <c r="SI420" s="35"/>
      <c r="SJ420" s="35"/>
      <c r="SK420" s="35"/>
      <c r="SL420" s="35"/>
      <c r="SM420" s="35"/>
      <c r="SN420" s="35"/>
      <c r="SO420" s="35"/>
      <c r="SP420" s="35"/>
      <c r="SQ420" s="35"/>
      <c r="SR420" s="35"/>
      <c r="SS420" s="35"/>
      <c r="ST420" s="35"/>
      <c r="SU420" s="35"/>
      <c r="SV420" s="35"/>
      <c r="SW420" s="35"/>
      <c r="SX420" s="35"/>
      <c r="SY420" s="35"/>
      <c r="SZ420" s="35"/>
      <c r="TA420" s="35"/>
      <c r="TB420" s="35"/>
      <c r="TC420" s="35"/>
      <c r="TD420" s="35"/>
      <c r="TE420" s="35"/>
      <c r="TF420" s="35"/>
      <c r="TG420" s="35"/>
      <c r="TH420" s="35"/>
      <c r="TI420" s="35"/>
      <c r="TJ420" s="35"/>
      <c r="TK420" s="35"/>
      <c r="TL420" s="35"/>
      <c r="TM420" s="35"/>
      <c r="TN420" s="35"/>
      <c r="TO420" s="35"/>
      <c r="TP420" s="35"/>
      <c r="TQ420" s="35"/>
      <c r="TR420" s="35"/>
      <c r="TS420" s="35"/>
      <c r="TT420" s="35"/>
      <c r="TU420" s="35"/>
      <c r="TV420" s="35"/>
      <c r="TW420" s="35"/>
      <c r="TX420" s="35"/>
      <c r="TY420" s="35"/>
      <c r="TZ420" s="35"/>
      <c r="UA420" s="35"/>
      <c r="UB420" s="35"/>
      <c r="UC420" s="35"/>
      <c r="UD420" s="35"/>
      <c r="UE420" s="35"/>
      <c r="UF420" s="35"/>
      <c r="UG420" s="35"/>
      <c r="UH420" s="35"/>
      <c r="UI420" s="35"/>
      <c r="UJ420" s="35"/>
      <c r="UK420" s="35"/>
      <c r="UL420" s="35"/>
      <c r="UM420" s="35"/>
      <c r="UN420" s="35"/>
      <c r="UO420" s="35"/>
      <c r="UP420" s="35"/>
      <c r="UQ420" s="35"/>
      <c r="UR420" s="35"/>
      <c r="US420" s="35"/>
      <c r="UT420" s="35"/>
      <c r="UU420" s="35"/>
      <c r="UV420" s="35"/>
      <c r="UW420" s="35"/>
      <c r="UX420" s="35"/>
      <c r="UY420" s="35"/>
      <c r="UZ420" s="35"/>
      <c r="VA420" s="35"/>
      <c r="VB420" s="35"/>
      <c r="VC420" s="35"/>
      <c r="VD420" s="35"/>
      <c r="VE420" s="35"/>
      <c r="VF420" s="35"/>
      <c r="VG420" s="35"/>
      <c r="VH420" s="35"/>
      <c r="VI420" s="35"/>
      <c r="VJ420" s="35"/>
      <c r="VK420" s="35"/>
      <c r="VL420" s="35"/>
      <c r="VM420" s="35"/>
      <c r="VN420" s="35"/>
      <c r="VO420" s="35"/>
      <c r="VP420" s="35"/>
      <c r="VQ420" s="35"/>
      <c r="VR420" s="35"/>
      <c r="VS420" s="35"/>
      <c r="VT420" s="35"/>
      <c r="VU420" s="35"/>
      <c r="VV420" s="35"/>
      <c r="VW420" s="35"/>
      <c r="VX420" s="35"/>
      <c r="VY420" s="35"/>
      <c r="VZ420" s="35"/>
      <c r="WA420" s="35"/>
      <c r="WB420" s="35"/>
      <c r="WC420" s="35"/>
      <c r="WD420" s="35"/>
      <c r="WE420" s="35"/>
      <c r="WF420" s="35"/>
      <c r="WG420" s="35"/>
      <c r="WH420" s="35"/>
      <c r="WI420" s="35"/>
      <c r="WJ420" s="35"/>
      <c r="WK420" s="35"/>
      <c r="WL420" s="35"/>
      <c r="WM420" s="35"/>
      <c r="WN420" s="35"/>
      <c r="WO420" s="35"/>
      <c r="WP420" s="35"/>
      <c r="WQ420" s="35"/>
      <c r="WR420" s="35"/>
      <c r="WS420" s="35"/>
      <c r="WT420" s="35"/>
      <c r="WU420" s="35"/>
      <c r="WV420" s="35"/>
      <c r="WW420" s="35"/>
      <c r="WX420" s="35"/>
      <c r="WY420" s="35"/>
      <c r="WZ420" s="35"/>
      <c r="XA420" s="35"/>
      <c r="XB420" s="35"/>
      <c r="XC420" s="35"/>
      <c r="XD420" s="35"/>
      <c r="XE420" s="35"/>
      <c r="XF420" s="35"/>
      <c r="XG420" s="35"/>
      <c r="XH420" s="35"/>
      <c r="XI420" s="35"/>
      <c r="XJ420" s="35"/>
      <c r="XK420" s="35"/>
      <c r="XL420" s="35"/>
      <c r="XM420" s="35"/>
      <c r="XN420" s="35"/>
      <c r="XO420" s="35"/>
      <c r="XP420" s="35"/>
      <c r="XQ420" s="35"/>
      <c r="XR420" s="35"/>
      <c r="XS420" s="35"/>
      <c r="XT420" s="35"/>
      <c r="XU420" s="35"/>
      <c r="XV420" s="35"/>
      <c r="XW420" s="35"/>
      <c r="XX420" s="35"/>
      <c r="XY420" s="35"/>
      <c r="XZ420" s="35"/>
      <c r="YA420" s="35"/>
      <c r="YB420" s="35"/>
      <c r="YC420" s="35"/>
      <c r="YD420" s="35"/>
      <c r="YE420" s="35"/>
      <c r="YF420" s="35"/>
      <c r="YG420" s="35"/>
      <c r="YH420" s="35"/>
      <c r="YI420" s="35"/>
      <c r="YJ420" s="35"/>
      <c r="YK420" s="35"/>
      <c r="YL420" s="35"/>
      <c r="YM420" s="35"/>
      <c r="YN420" s="35"/>
      <c r="YO420" s="35"/>
      <c r="YP420" s="35"/>
      <c r="YQ420" s="35"/>
      <c r="YR420" s="35"/>
      <c r="YS420" s="35"/>
      <c r="YT420" s="35"/>
      <c r="YU420" s="35"/>
      <c r="YV420" s="35"/>
      <c r="YW420" s="35"/>
      <c r="YX420" s="35"/>
      <c r="YY420" s="35"/>
      <c r="YZ420" s="35"/>
      <c r="ZA420" s="35"/>
      <c r="ZB420" s="35"/>
      <c r="ZC420" s="35"/>
      <c r="ZD420" s="35"/>
      <c r="ZE420" s="35"/>
      <c r="ZF420" s="35"/>
      <c r="ZG420" s="35"/>
      <c r="ZH420" s="35"/>
      <c r="ZI420" s="35"/>
      <c r="ZJ420" s="35"/>
      <c r="ZK420" s="35"/>
      <c r="ZL420" s="35"/>
      <c r="ZM420" s="35"/>
      <c r="ZN420" s="35"/>
      <c r="ZO420" s="35"/>
      <c r="ZP420" s="35"/>
      <c r="ZQ420" s="35"/>
      <c r="ZR420" s="35"/>
      <c r="ZS420" s="35"/>
      <c r="ZT420" s="35"/>
      <c r="ZU420" s="35"/>
      <c r="ZV420" s="35"/>
      <c r="ZW420" s="35"/>
      <c r="ZX420" s="35"/>
      <c r="ZY420" s="35"/>
      <c r="ZZ420" s="35"/>
      <c r="AAA420" s="35"/>
      <c r="AAB420" s="35"/>
      <c r="AAC420" s="35"/>
      <c r="AAD420" s="35"/>
      <c r="AAE420" s="35"/>
      <c r="AAF420" s="35"/>
      <c r="AAG420" s="35"/>
      <c r="AAH420" s="35"/>
      <c r="AAI420" s="35"/>
      <c r="AAJ420" s="35"/>
      <c r="AAK420" s="35"/>
      <c r="AAL420" s="35"/>
      <c r="AAM420" s="35"/>
      <c r="AAN420" s="35"/>
      <c r="AAO420" s="35"/>
      <c r="AAP420" s="35"/>
      <c r="AAQ420" s="35"/>
      <c r="AAR420" s="35"/>
      <c r="AAS420" s="35"/>
      <c r="AAT420" s="35"/>
      <c r="AAU420" s="35"/>
      <c r="AAV420" s="35"/>
      <c r="AAW420" s="35"/>
      <c r="AAX420" s="35"/>
      <c r="AAY420" s="35"/>
      <c r="AAZ420" s="35"/>
      <c r="ABA420" s="35"/>
      <c r="ABB420" s="35"/>
      <c r="ABC420" s="35"/>
      <c r="ABD420" s="35"/>
      <c r="ABE420" s="35"/>
      <c r="ABF420" s="35"/>
      <c r="ABG420" s="35"/>
      <c r="ABH420" s="35"/>
      <c r="ABI420" s="35"/>
      <c r="ABJ420" s="35"/>
      <c r="ABK420" s="35"/>
      <c r="ABL420" s="35"/>
      <c r="ABM420" s="35"/>
      <c r="ABN420" s="35"/>
      <c r="ABO420" s="35"/>
      <c r="ABP420" s="35"/>
      <c r="ABQ420" s="35"/>
      <c r="ABR420" s="35"/>
      <c r="ABS420" s="35"/>
      <c r="ABT420" s="35"/>
      <c r="ABU420" s="35"/>
      <c r="ABV420" s="35"/>
      <c r="ABW420" s="35"/>
      <c r="ABX420" s="35"/>
      <c r="ABY420" s="35"/>
      <c r="ABZ420" s="35"/>
      <c r="ACA420" s="35"/>
      <c r="ACB420" s="35"/>
      <c r="ACC420" s="35"/>
      <c r="ACD420" s="35"/>
      <c r="ACE420" s="35"/>
      <c r="ACF420" s="35"/>
      <c r="ACG420" s="35"/>
      <c r="ACH420" s="35"/>
      <c r="ACI420" s="35"/>
      <c r="ACJ420" s="35"/>
      <c r="ACK420" s="35"/>
      <c r="ACL420" s="35"/>
      <c r="ACM420" s="35"/>
      <c r="ACN420" s="35"/>
      <c r="ACO420" s="35"/>
      <c r="ACP420" s="35"/>
      <c r="ACQ420" s="35"/>
      <c r="ACR420" s="35"/>
      <c r="ACS420" s="35"/>
      <c r="ACT420" s="35"/>
      <c r="ACU420" s="35"/>
      <c r="ACV420" s="35"/>
      <c r="ACW420" s="35"/>
      <c r="ACX420" s="35"/>
      <c r="ACY420" s="35"/>
      <c r="ACZ420" s="35"/>
      <c r="ADA420" s="35"/>
      <c r="ADB420" s="35"/>
      <c r="ADC420" s="35"/>
      <c r="ADD420" s="35"/>
      <c r="ADE420" s="35"/>
      <c r="ADF420" s="35"/>
      <c r="ADG420" s="35"/>
      <c r="ADH420" s="35"/>
      <c r="ADI420" s="35"/>
      <c r="ADJ420" s="35"/>
      <c r="ADK420" s="35"/>
      <c r="ADL420" s="35"/>
      <c r="ADM420" s="35"/>
      <c r="ADN420" s="35"/>
      <c r="ADO420" s="35"/>
      <c r="ADP420" s="35"/>
      <c r="ADQ420" s="35"/>
      <c r="ADR420" s="35"/>
      <c r="ADS420" s="35"/>
      <c r="ADT420" s="35"/>
      <c r="ADU420" s="35"/>
      <c r="ADV420" s="35"/>
      <c r="ADW420" s="35"/>
      <c r="ADX420" s="35"/>
      <c r="ADY420" s="19">
        <f t="shared" si="17"/>
        <v>3605.5</v>
      </c>
      <c r="ADZ420" s="5"/>
      <c r="AEA420" s="7"/>
      <c r="AEB420" s="7"/>
      <c r="AEC420" s="7"/>
      <c r="AED420" s="7"/>
      <c r="AEE420" s="7"/>
      <c r="AEF420" s="7"/>
      <c r="AEG420" s="7"/>
      <c r="AEH420" s="7"/>
      <c r="AEI420" s="7"/>
      <c r="AEJ420" s="7"/>
      <c r="AEK420" s="7"/>
      <c r="AEL420" s="7"/>
      <c r="AEM420" s="7"/>
      <c r="AEN420" s="7"/>
      <c r="AEO420" s="7"/>
      <c r="AEP420" s="7"/>
      <c r="AEQ420" s="7"/>
      <c r="AER420" s="7"/>
      <c r="AES420" s="7"/>
      <c r="AET420" s="7"/>
      <c r="AEU420" s="7"/>
      <c r="AEV420" s="7"/>
      <c r="AEW420" s="7"/>
    </row>
    <row r="421" spans="1:829" s="5" customFormat="1" ht="12" customHeight="1" x14ac:dyDescent="0.2">
      <c r="A421" s="38" t="s">
        <v>459</v>
      </c>
      <c r="B421" s="65">
        <f t="shared" ref="B421:B452" si="19">SUMIF(G$3:ADX$3,"прих",G421:ADX421)-SUMIF(G$3:ADX$3,"отгр",G421:ADX421)</f>
        <v>0</v>
      </c>
      <c r="C421" s="57">
        <v>1</v>
      </c>
      <c r="D421" s="59">
        <v>44665</v>
      </c>
      <c r="E421" s="67">
        <v>42.08</v>
      </c>
      <c r="F421" s="67">
        <f>E421*B421</f>
        <v>0</v>
      </c>
      <c r="G421" s="6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35"/>
      <c r="AX421" s="35"/>
      <c r="AY421" s="35"/>
      <c r="AZ421" s="35"/>
      <c r="BA421" s="35"/>
      <c r="BB421" s="35"/>
      <c r="BC421" s="35"/>
      <c r="BD421" s="35"/>
      <c r="BE421" s="15"/>
      <c r="BF421" s="15"/>
      <c r="BG421" s="136"/>
      <c r="BH421" s="35"/>
      <c r="BI421" s="35"/>
      <c r="BJ421" s="35"/>
      <c r="BK421" s="35"/>
      <c r="BL421" s="35"/>
      <c r="BM421" s="35"/>
      <c r="BN421" s="35"/>
      <c r="BO421" s="35"/>
      <c r="BP421" s="35"/>
      <c r="BQ421" s="35"/>
      <c r="BR421" s="35"/>
      <c r="BS421" s="35"/>
      <c r="BT421" s="35"/>
      <c r="BU421" s="35"/>
      <c r="BV421" s="35"/>
      <c r="BW421" s="35"/>
      <c r="BX421" s="35"/>
      <c r="BY421" s="35"/>
      <c r="BZ421" s="35"/>
      <c r="CA421" s="35"/>
      <c r="CB421" s="35"/>
      <c r="CC421" s="35"/>
      <c r="CD421" s="35"/>
      <c r="CE421" s="35"/>
      <c r="CF421" s="35"/>
      <c r="CG421" s="35"/>
      <c r="CH421" s="35"/>
      <c r="CI421" s="35"/>
      <c r="CJ421" s="35"/>
      <c r="CK421" s="35"/>
      <c r="CL421" s="35"/>
      <c r="CM421" s="35"/>
      <c r="CN421" s="35"/>
      <c r="CO421" s="35"/>
      <c r="CP421" s="35"/>
      <c r="CQ421" s="35"/>
      <c r="CR421" s="35"/>
      <c r="CS421" s="35"/>
      <c r="CT421" s="35"/>
      <c r="CU421" s="35"/>
      <c r="CV421" s="35"/>
      <c r="CW421" s="35"/>
      <c r="CX421" s="35"/>
      <c r="CY421" s="35"/>
      <c r="CZ421" s="35"/>
      <c r="DA421" s="35"/>
      <c r="DB421" s="35"/>
      <c r="DC421" s="35"/>
      <c r="DD421" s="35"/>
      <c r="DE421" s="35"/>
      <c r="DF421" s="35"/>
      <c r="DG421" s="35"/>
      <c r="DH421" s="35"/>
      <c r="DI421" s="35"/>
      <c r="DJ421" s="35"/>
      <c r="DK421" s="35"/>
      <c r="DL421" s="35"/>
      <c r="DM421" s="35"/>
      <c r="DN421" s="35"/>
      <c r="DO421" s="35"/>
      <c r="DP421" s="35"/>
      <c r="DQ421" s="35"/>
      <c r="DR421" s="35"/>
      <c r="DS421" s="35"/>
      <c r="DT421" s="35"/>
      <c r="DU421" s="35"/>
      <c r="DV421" s="35"/>
      <c r="DW421" s="35"/>
      <c r="DX421" s="35"/>
      <c r="DY421" s="35"/>
      <c r="DZ421" s="35"/>
      <c r="EA421" s="35"/>
      <c r="EB421" s="35"/>
      <c r="EC421" s="35"/>
      <c r="ED421" s="35"/>
      <c r="EE421" s="35"/>
      <c r="EF421" s="35"/>
      <c r="EG421" s="35"/>
      <c r="EH421" s="35"/>
      <c r="EI421" s="35"/>
      <c r="EJ421" s="35"/>
      <c r="EK421" s="35"/>
      <c r="EL421" s="35"/>
      <c r="EM421" s="35"/>
      <c r="EN421" s="35"/>
      <c r="EO421" s="35"/>
      <c r="EP421" s="35"/>
      <c r="EQ421" s="35"/>
      <c r="ER421" s="35"/>
      <c r="ES421" s="35"/>
      <c r="ET421" s="35"/>
      <c r="EU421" s="35"/>
      <c r="EV421" s="35"/>
      <c r="EW421" s="35"/>
      <c r="EX421" s="35"/>
      <c r="EY421" s="35"/>
      <c r="EZ421" s="35"/>
      <c r="FA421" s="35"/>
      <c r="FB421" s="35"/>
      <c r="FC421" s="35"/>
      <c r="FD421" s="35"/>
      <c r="FE421" s="35"/>
      <c r="FF421" s="35"/>
      <c r="FG421" s="35"/>
      <c r="FH421" s="35"/>
      <c r="FI421" s="35"/>
      <c r="FJ421" s="35"/>
      <c r="FK421" s="35"/>
      <c r="FL421" s="35"/>
      <c r="FM421" s="35"/>
      <c r="FN421" s="35"/>
      <c r="FO421" s="35"/>
      <c r="FP421" s="35"/>
      <c r="FQ421" s="35"/>
      <c r="FR421" s="35"/>
      <c r="FS421" s="35"/>
      <c r="FT421" s="35"/>
      <c r="FU421" s="35"/>
      <c r="FV421" s="35"/>
      <c r="FW421" s="35"/>
      <c r="FX421" s="35"/>
      <c r="FY421" s="35"/>
      <c r="FZ421" s="35"/>
      <c r="GA421" s="35"/>
      <c r="GB421" s="35"/>
      <c r="GC421" s="35"/>
      <c r="GD421" s="35"/>
      <c r="GE421" s="35"/>
      <c r="GF421" s="35"/>
      <c r="GG421" s="35"/>
      <c r="GH421" s="35"/>
      <c r="GI421" s="35"/>
      <c r="GJ421" s="35"/>
      <c r="GK421" s="35"/>
      <c r="GL421" s="35"/>
      <c r="GM421" s="35"/>
      <c r="GN421" s="35"/>
      <c r="GO421" s="35"/>
      <c r="GP421" s="35"/>
      <c r="GQ421" s="35"/>
      <c r="GR421" s="35"/>
      <c r="GS421" s="35"/>
      <c r="GT421" s="35"/>
      <c r="GU421" s="35"/>
      <c r="GV421" s="35"/>
      <c r="GW421" s="35"/>
      <c r="GX421" s="35"/>
      <c r="GY421" s="35"/>
      <c r="GZ421" s="35"/>
      <c r="HA421" s="35"/>
      <c r="HB421" s="35"/>
      <c r="HC421" s="35"/>
      <c r="HD421" s="35"/>
      <c r="HE421" s="35"/>
      <c r="HF421" s="35"/>
      <c r="HG421" s="35"/>
      <c r="HH421" s="35"/>
      <c r="HI421" s="35"/>
      <c r="HJ421" s="35"/>
      <c r="HK421" s="35"/>
      <c r="HL421" s="35"/>
      <c r="HM421" s="35"/>
      <c r="HN421" s="35"/>
      <c r="HO421" s="35"/>
      <c r="HP421" s="35"/>
      <c r="HQ421" s="35"/>
      <c r="HR421" s="35"/>
      <c r="HS421" s="35"/>
      <c r="HT421" s="35"/>
      <c r="HU421" s="35"/>
      <c r="HV421" s="35"/>
      <c r="HW421" s="35"/>
      <c r="HX421" s="35"/>
      <c r="HY421" s="35"/>
      <c r="HZ421" s="35"/>
      <c r="IA421" s="35"/>
      <c r="IB421" s="35"/>
      <c r="IC421" s="35"/>
      <c r="ID421" s="35"/>
      <c r="IE421" s="35"/>
      <c r="IF421" s="35"/>
      <c r="IG421" s="35"/>
      <c r="IH421" s="35"/>
      <c r="II421" s="35"/>
      <c r="IJ421" s="35"/>
      <c r="IK421" s="35"/>
      <c r="IL421" s="35"/>
      <c r="IM421" s="35"/>
      <c r="IN421" s="35"/>
      <c r="IO421" s="35"/>
      <c r="IP421" s="35"/>
      <c r="IQ421" s="35"/>
      <c r="IR421" s="35"/>
      <c r="IS421" s="35"/>
      <c r="IT421" s="35"/>
      <c r="IU421" s="35"/>
      <c r="IV421" s="35"/>
      <c r="IW421" s="35"/>
      <c r="IX421" s="35"/>
      <c r="IY421" s="35"/>
      <c r="IZ421" s="35"/>
      <c r="JA421" s="35"/>
      <c r="JB421" s="35"/>
      <c r="JC421" s="35"/>
      <c r="JD421" s="35"/>
      <c r="JE421" s="35"/>
      <c r="JF421" s="35"/>
      <c r="JG421" s="35"/>
      <c r="JH421" s="35"/>
      <c r="JI421" s="35"/>
      <c r="JJ421" s="35"/>
      <c r="JK421" s="35"/>
      <c r="JL421" s="35"/>
      <c r="JM421" s="35"/>
      <c r="JN421" s="35"/>
      <c r="JO421" s="35"/>
      <c r="JP421" s="35"/>
      <c r="JQ421" s="35"/>
      <c r="JR421" s="35"/>
      <c r="JS421" s="35"/>
      <c r="JT421" s="35"/>
      <c r="JU421" s="35"/>
      <c r="JV421" s="35"/>
      <c r="JW421" s="35"/>
      <c r="JX421" s="35"/>
      <c r="JY421" s="35"/>
      <c r="JZ421" s="35"/>
      <c r="KA421" s="35"/>
      <c r="KB421" s="35"/>
      <c r="KC421" s="35"/>
      <c r="KD421" s="35"/>
      <c r="KE421" s="35"/>
      <c r="KF421" s="35"/>
      <c r="KG421" s="35"/>
      <c r="KH421" s="35"/>
      <c r="KI421" s="35"/>
      <c r="KJ421" s="35"/>
      <c r="KK421" s="35"/>
      <c r="KL421" s="35"/>
      <c r="KM421" s="35"/>
      <c r="KN421" s="35"/>
      <c r="KO421" s="35"/>
      <c r="KP421" s="35"/>
      <c r="KQ421" s="35"/>
      <c r="KR421" s="35"/>
      <c r="KS421" s="35"/>
      <c r="KT421" s="35"/>
      <c r="KU421" s="35"/>
      <c r="KV421" s="35"/>
      <c r="KW421" s="35"/>
      <c r="KX421" s="35"/>
      <c r="KY421" s="35"/>
      <c r="KZ421" s="35"/>
      <c r="LA421" s="35"/>
      <c r="LB421" s="35"/>
      <c r="LC421" s="35"/>
      <c r="LD421" s="35"/>
      <c r="LE421" s="35"/>
      <c r="LF421" s="35"/>
      <c r="LG421" s="35"/>
      <c r="LH421" s="35"/>
      <c r="LI421" s="35"/>
      <c r="LJ421" s="35"/>
      <c r="LK421" s="35"/>
      <c r="LL421" s="35"/>
      <c r="LM421" s="35"/>
      <c r="LN421" s="35"/>
      <c r="LO421" s="35"/>
      <c r="LP421" s="35"/>
      <c r="LQ421" s="35"/>
      <c r="LR421" s="35"/>
      <c r="LS421" s="35"/>
      <c r="LT421" s="35"/>
      <c r="LU421" s="35"/>
      <c r="LV421" s="35"/>
      <c r="LW421" s="35"/>
      <c r="LX421" s="35"/>
      <c r="LY421" s="35"/>
      <c r="LZ421" s="35"/>
      <c r="MA421" s="35"/>
      <c r="MB421" s="35"/>
      <c r="MC421" s="35"/>
      <c r="MD421" s="35"/>
      <c r="ME421" s="35"/>
      <c r="MF421" s="35"/>
      <c r="MG421" s="35"/>
      <c r="MH421" s="35"/>
      <c r="MI421" s="35"/>
      <c r="MJ421" s="35"/>
      <c r="MK421" s="35"/>
      <c r="ML421" s="35"/>
      <c r="MM421" s="35"/>
      <c r="MN421" s="35"/>
      <c r="MO421" s="35"/>
      <c r="MP421" s="35"/>
      <c r="MQ421" s="35"/>
      <c r="MR421" s="35"/>
      <c r="MS421" s="35"/>
      <c r="MT421" s="35"/>
      <c r="MU421" s="35"/>
      <c r="MV421" s="35"/>
      <c r="MW421" s="35"/>
      <c r="MX421" s="35"/>
      <c r="MY421" s="35"/>
      <c r="MZ421" s="35"/>
      <c r="NA421" s="35"/>
      <c r="NB421" s="35"/>
      <c r="NC421" s="35"/>
      <c r="ND421" s="35"/>
      <c r="NE421" s="35"/>
      <c r="NF421" s="35"/>
      <c r="NG421" s="35"/>
      <c r="NH421" s="35"/>
      <c r="NI421" s="35"/>
      <c r="NJ421" s="35"/>
      <c r="NK421" s="35"/>
      <c r="NL421" s="35"/>
      <c r="NM421" s="35"/>
      <c r="NN421" s="35"/>
      <c r="NO421" s="35"/>
      <c r="NP421" s="35"/>
      <c r="NQ421" s="35"/>
      <c r="NR421" s="35"/>
      <c r="NS421" s="35"/>
      <c r="NT421" s="35"/>
      <c r="NU421" s="35"/>
      <c r="NV421" s="35"/>
      <c r="NW421" s="35"/>
      <c r="NX421" s="35"/>
      <c r="NY421" s="35"/>
      <c r="NZ421" s="35"/>
      <c r="OA421" s="35"/>
      <c r="OB421" s="35"/>
      <c r="OC421" s="35"/>
      <c r="OD421" s="35"/>
      <c r="OE421" s="35"/>
      <c r="OF421" s="35"/>
      <c r="OG421" s="35"/>
      <c r="OH421" s="35"/>
      <c r="OI421" s="35"/>
      <c r="OJ421" s="35"/>
      <c r="OK421" s="35"/>
      <c r="OL421" s="35"/>
      <c r="OM421" s="35"/>
      <c r="ON421" s="35"/>
      <c r="OO421" s="35"/>
      <c r="OP421" s="35"/>
      <c r="OQ421" s="35"/>
      <c r="OR421" s="35"/>
      <c r="OS421" s="35"/>
      <c r="OT421" s="35"/>
      <c r="OU421" s="35"/>
      <c r="OV421" s="35"/>
      <c r="OW421" s="35"/>
      <c r="OX421" s="35"/>
      <c r="OY421" s="35"/>
      <c r="OZ421" s="35"/>
      <c r="PA421" s="35"/>
      <c r="PB421" s="35"/>
      <c r="PC421" s="35"/>
      <c r="PD421" s="35"/>
      <c r="PE421" s="35"/>
      <c r="PF421" s="35"/>
      <c r="PG421" s="35"/>
      <c r="PH421" s="35"/>
      <c r="PI421" s="35"/>
      <c r="PJ421" s="35"/>
      <c r="PK421" s="35"/>
      <c r="PL421" s="35"/>
      <c r="PM421" s="35"/>
      <c r="PN421" s="35"/>
      <c r="PO421" s="35"/>
      <c r="PP421" s="35"/>
      <c r="PQ421" s="35"/>
      <c r="PR421" s="35"/>
      <c r="PS421" s="35"/>
      <c r="PT421" s="35"/>
      <c r="PU421" s="35"/>
      <c r="PV421" s="35"/>
      <c r="PW421" s="35"/>
      <c r="PX421" s="35"/>
      <c r="PY421" s="35"/>
      <c r="PZ421" s="35"/>
      <c r="QA421" s="35"/>
      <c r="QB421" s="35"/>
      <c r="QC421" s="35"/>
      <c r="QD421" s="35"/>
      <c r="QE421" s="35"/>
      <c r="QF421" s="35"/>
      <c r="QG421" s="35"/>
      <c r="QH421" s="35"/>
      <c r="QI421" s="35"/>
      <c r="QJ421" s="35"/>
      <c r="QK421" s="35"/>
      <c r="QL421" s="35"/>
      <c r="QM421" s="35"/>
      <c r="QN421" s="35"/>
      <c r="QO421" s="35"/>
      <c r="QP421" s="35"/>
      <c r="QQ421" s="35"/>
      <c r="QR421" s="35"/>
      <c r="QS421" s="35"/>
      <c r="QT421" s="35"/>
      <c r="QU421" s="35"/>
      <c r="QV421" s="35"/>
      <c r="QW421" s="35"/>
      <c r="QX421" s="35"/>
      <c r="QY421" s="35"/>
      <c r="QZ421" s="35"/>
      <c r="RA421" s="35"/>
      <c r="RB421" s="35"/>
      <c r="RC421" s="35"/>
      <c r="RD421" s="35"/>
      <c r="RE421" s="35"/>
      <c r="RF421" s="35"/>
      <c r="RG421" s="35"/>
      <c r="RH421" s="35"/>
      <c r="RI421" s="35"/>
      <c r="RJ421" s="35"/>
      <c r="RK421" s="35"/>
      <c r="RL421" s="35"/>
      <c r="RM421" s="35"/>
      <c r="RN421" s="35"/>
      <c r="RO421" s="35"/>
      <c r="RP421" s="35"/>
      <c r="RQ421" s="35"/>
      <c r="RR421" s="35"/>
      <c r="RS421" s="35"/>
      <c r="RT421" s="35"/>
      <c r="RU421" s="35"/>
      <c r="RV421" s="35"/>
      <c r="RW421" s="35"/>
      <c r="RX421" s="35"/>
      <c r="RY421" s="35"/>
      <c r="RZ421" s="35"/>
      <c r="SA421" s="35"/>
      <c r="SB421" s="35"/>
      <c r="SC421" s="35"/>
      <c r="SD421" s="35"/>
      <c r="SE421" s="35"/>
      <c r="SF421" s="35"/>
      <c r="SG421" s="35"/>
      <c r="SH421" s="35"/>
      <c r="SI421" s="35"/>
      <c r="SJ421" s="35"/>
      <c r="SK421" s="35"/>
      <c r="SL421" s="35"/>
      <c r="SM421" s="35"/>
      <c r="SN421" s="35"/>
      <c r="SO421" s="35"/>
      <c r="SP421" s="35"/>
      <c r="SQ421" s="35"/>
      <c r="SR421" s="35"/>
      <c r="SS421" s="35"/>
      <c r="ST421" s="35"/>
      <c r="SU421" s="35"/>
      <c r="SV421" s="35"/>
      <c r="SW421" s="35"/>
      <c r="SX421" s="35"/>
      <c r="SY421" s="35"/>
      <c r="SZ421" s="35"/>
      <c r="TA421" s="35"/>
      <c r="TB421" s="35"/>
      <c r="TC421" s="35"/>
      <c r="TD421" s="35"/>
      <c r="TE421" s="35"/>
      <c r="TF421" s="35"/>
      <c r="TG421" s="35"/>
      <c r="TH421" s="35"/>
      <c r="TI421" s="35"/>
      <c r="TJ421" s="35"/>
      <c r="TK421" s="35"/>
      <c r="TL421" s="35"/>
      <c r="TM421" s="35"/>
      <c r="TN421" s="35">
        <v>1</v>
      </c>
      <c r="TO421" s="35"/>
      <c r="TP421" s="35"/>
      <c r="TQ421" s="35"/>
      <c r="TR421" s="35"/>
      <c r="TS421" s="35"/>
      <c r="TT421" s="35"/>
      <c r="TU421" s="35"/>
      <c r="TV421" s="35"/>
      <c r="TW421" s="35"/>
      <c r="TX421" s="35"/>
      <c r="TY421" s="35">
        <v>1</v>
      </c>
      <c r="TZ421" s="35"/>
      <c r="UA421" s="35"/>
      <c r="UB421" s="35"/>
      <c r="UC421" s="35"/>
      <c r="UD421" s="35"/>
      <c r="UE421" s="35"/>
      <c r="UF421" s="35"/>
      <c r="UG421" s="35"/>
      <c r="UH421" s="35"/>
      <c r="UI421" s="35"/>
      <c r="UJ421" s="35"/>
      <c r="UK421" s="35"/>
      <c r="UL421" s="35"/>
      <c r="UM421" s="35"/>
      <c r="UN421" s="35"/>
      <c r="UO421" s="35"/>
      <c r="UP421" s="35"/>
      <c r="UQ421" s="35"/>
      <c r="UR421" s="35"/>
      <c r="US421" s="35"/>
      <c r="UT421" s="35"/>
      <c r="UU421" s="35"/>
      <c r="UV421" s="35"/>
      <c r="UW421" s="35"/>
      <c r="UX421" s="35"/>
      <c r="UY421" s="35"/>
      <c r="UZ421" s="35"/>
      <c r="VA421" s="35"/>
      <c r="VB421" s="35"/>
      <c r="VC421" s="35"/>
      <c r="VD421" s="35"/>
      <c r="VE421" s="35"/>
      <c r="VF421" s="35"/>
      <c r="VG421" s="35"/>
      <c r="VH421" s="35"/>
      <c r="VI421" s="35"/>
      <c r="VJ421" s="35"/>
      <c r="VK421" s="35"/>
      <c r="VL421" s="35"/>
      <c r="VM421" s="35"/>
      <c r="VN421" s="35"/>
      <c r="VO421" s="35"/>
      <c r="VP421" s="35"/>
      <c r="VQ421" s="35"/>
      <c r="VR421" s="35"/>
      <c r="VS421" s="35"/>
      <c r="VT421" s="35"/>
      <c r="VU421" s="35"/>
      <c r="VV421" s="35"/>
      <c r="VW421" s="35"/>
      <c r="VX421" s="35"/>
      <c r="VY421" s="35"/>
      <c r="VZ421" s="35"/>
      <c r="WA421" s="35"/>
      <c r="WB421" s="35"/>
      <c r="WC421" s="35"/>
      <c r="WD421" s="35"/>
      <c r="WE421" s="35"/>
      <c r="WF421" s="35"/>
      <c r="WG421" s="35"/>
      <c r="WH421" s="35"/>
      <c r="WI421" s="35"/>
      <c r="WJ421" s="35"/>
      <c r="WK421" s="35"/>
      <c r="WL421" s="35"/>
      <c r="WM421" s="35"/>
      <c r="WN421" s="35"/>
      <c r="WO421" s="35"/>
      <c r="WP421" s="35"/>
      <c r="WQ421" s="35"/>
      <c r="WR421" s="35"/>
      <c r="WS421" s="35"/>
      <c r="WT421" s="35"/>
      <c r="WU421" s="35"/>
      <c r="WV421" s="35"/>
      <c r="WW421" s="35"/>
      <c r="WX421" s="35"/>
      <c r="WY421" s="35"/>
      <c r="WZ421" s="35"/>
      <c r="XA421" s="35"/>
      <c r="XB421" s="35"/>
      <c r="XC421" s="35"/>
      <c r="XD421" s="35"/>
      <c r="XE421" s="35"/>
      <c r="XF421" s="35"/>
      <c r="XG421" s="35"/>
      <c r="XH421" s="35"/>
      <c r="XI421" s="35"/>
      <c r="XJ421" s="35"/>
      <c r="XK421" s="35"/>
      <c r="XL421" s="35"/>
      <c r="XM421" s="35"/>
      <c r="XN421" s="35"/>
      <c r="XO421" s="35"/>
      <c r="XP421" s="35"/>
      <c r="XQ421" s="35"/>
      <c r="XR421" s="35"/>
      <c r="XS421" s="35"/>
      <c r="XT421" s="35"/>
      <c r="XU421" s="35"/>
      <c r="XV421" s="35"/>
      <c r="XW421" s="35"/>
      <c r="XX421" s="35"/>
      <c r="XY421" s="35"/>
      <c r="XZ421" s="35"/>
      <c r="YA421" s="35"/>
      <c r="YB421" s="35"/>
      <c r="YC421" s="35"/>
      <c r="YD421" s="35"/>
      <c r="YE421" s="35"/>
      <c r="YF421" s="35"/>
      <c r="YG421" s="35"/>
      <c r="YH421" s="35"/>
      <c r="YI421" s="35"/>
      <c r="YJ421" s="35"/>
      <c r="YK421" s="35"/>
      <c r="YL421" s="35"/>
      <c r="YM421" s="35"/>
      <c r="YN421" s="35"/>
      <c r="YO421" s="35"/>
      <c r="YP421" s="35"/>
      <c r="YQ421" s="35"/>
      <c r="YR421" s="35"/>
      <c r="YS421" s="35"/>
      <c r="YT421" s="35"/>
      <c r="YU421" s="35"/>
      <c r="YV421" s="35"/>
      <c r="YW421" s="35"/>
      <c r="YX421" s="35"/>
      <c r="YY421" s="35"/>
      <c r="YZ421" s="35"/>
      <c r="ZA421" s="35"/>
      <c r="ZB421" s="35"/>
      <c r="ZC421" s="35"/>
      <c r="ZD421" s="35"/>
      <c r="ZE421" s="35"/>
      <c r="ZF421" s="35"/>
      <c r="ZG421" s="35"/>
      <c r="ZH421" s="35"/>
      <c r="ZI421" s="35"/>
      <c r="ZJ421" s="35"/>
      <c r="ZK421" s="35"/>
      <c r="ZL421" s="35"/>
      <c r="ZM421" s="35"/>
      <c r="ZN421" s="35"/>
      <c r="ZO421" s="35"/>
      <c r="ZP421" s="35"/>
      <c r="ZQ421" s="35"/>
      <c r="ZR421" s="35"/>
      <c r="ZS421" s="35"/>
      <c r="ZT421" s="35"/>
      <c r="ZU421" s="35"/>
      <c r="ZV421" s="35"/>
      <c r="ZW421" s="35"/>
      <c r="ZX421" s="35"/>
      <c r="ZY421" s="35"/>
      <c r="ZZ421" s="35"/>
      <c r="AAA421" s="35"/>
      <c r="AAB421" s="35"/>
      <c r="AAC421" s="35"/>
      <c r="AAD421" s="35"/>
      <c r="AAE421" s="35"/>
      <c r="AAF421" s="35"/>
      <c r="AAG421" s="35"/>
      <c r="AAH421" s="35"/>
      <c r="AAI421" s="35"/>
      <c r="AAJ421" s="35"/>
      <c r="AAK421" s="35"/>
      <c r="AAL421" s="35"/>
      <c r="AAM421" s="35"/>
      <c r="AAN421" s="35"/>
      <c r="AAO421" s="35"/>
      <c r="AAP421" s="35"/>
      <c r="AAQ421" s="35"/>
      <c r="AAR421" s="35"/>
      <c r="AAS421" s="35"/>
      <c r="AAT421" s="35"/>
      <c r="AAU421" s="35"/>
      <c r="AAV421" s="35"/>
      <c r="AAW421" s="35"/>
      <c r="AAX421" s="35"/>
      <c r="AAY421" s="35"/>
      <c r="AAZ421" s="35"/>
      <c r="ABA421" s="35"/>
      <c r="ABB421" s="35"/>
      <c r="ABC421" s="35"/>
      <c r="ABD421" s="35"/>
      <c r="ABE421" s="35"/>
      <c r="ABF421" s="35"/>
      <c r="ABG421" s="35"/>
      <c r="ABH421" s="35"/>
      <c r="ABI421" s="35"/>
      <c r="ABJ421" s="35"/>
      <c r="ABK421" s="35"/>
      <c r="ABL421" s="35"/>
      <c r="ABM421" s="35"/>
      <c r="ABN421" s="35"/>
      <c r="ABO421" s="35"/>
      <c r="ABP421" s="35"/>
      <c r="ABQ421" s="35"/>
      <c r="ABR421" s="35"/>
      <c r="ABS421" s="35"/>
      <c r="ABT421" s="35"/>
      <c r="ABU421" s="35"/>
      <c r="ABV421" s="35"/>
      <c r="ABW421" s="35"/>
      <c r="ABX421" s="35"/>
      <c r="ABY421" s="35"/>
      <c r="ABZ421" s="35"/>
      <c r="ACA421" s="35"/>
      <c r="ACB421" s="35"/>
      <c r="ACC421" s="35"/>
      <c r="ACD421" s="35"/>
      <c r="ACE421" s="35"/>
      <c r="ACF421" s="35"/>
      <c r="ACG421" s="35"/>
      <c r="ACH421" s="35"/>
      <c r="ACI421" s="35"/>
      <c r="ACJ421" s="35"/>
      <c r="ACK421" s="35"/>
      <c r="ACL421" s="35"/>
      <c r="ACM421" s="35"/>
      <c r="ACN421" s="35"/>
      <c r="ACO421" s="35"/>
      <c r="ACP421" s="35"/>
      <c r="ACQ421" s="35"/>
      <c r="ACR421" s="35"/>
      <c r="ACS421" s="35"/>
      <c r="ACT421" s="35"/>
      <c r="ACU421" s="35"/>
      <c r="ACV421" s="35"/>
      <c r="ACW421" s="35"/>
      <c r="ACX421" s="35"/>
      <c r="ACY421" s="35"/>
      <c r="ACZ421" s="35"/>
      <c r="ADA421" s="35"/>
      <c r="ADB421" s="35"/>
      <c r="ADC421" s="35"/>
      <c r="ADD421" s="35"/>
      <c r="ADE421" s="35"/>
      <c r="ADF421" s="35"/>
      <c r="ADG421" s="35"/>
      <c r="ADH421" s="35"/>
      <c r="ADI421" s="35"/>
      <c r="ADJ421" s="35"/>
      <c r="ADK421" s="35"/>
      <c r="ADL421" s="35"/>
      <c r="ADM421" s="35"/>
      <c r="ADN421" s="35"/>
      <c r="ADO421" s="35"/>
      <c r="ADP421" s="35"/>
      <c r="ADQ421" s="35"/>
      <c r="ADR421" s="35"/>
      <c r="ADS421" s="35"/>
      <c r="ADT421" s="35"/>
      <c r="ADU421" s="35"/>
      <c r="ADV421" s="35"/>
      <c r="ADW421" s="35"/>
      <c r="ADX421" s="35"/>
      <c r="ADY421" s="66">
        <f t="shared" si="17"/>
        <v>0</v>
      </c>
    </row>
    <row r="422" spans="1:829" s="5" customFormat="1" ht="12" customHeight="1" x14ac:dyDescent="0.2">
      <c r="A422" s="38" t="s">
        <v>465</v>
      </c>
      <c r="B422" s="65">
        <f t="shared" si="19"/>
        <v>0</v>
      </c>
      <c r="C422" s="57">
        <v>1</v>
      </c>
      <c r="D422" s="59">
        <v>44585</v>
      </c>
      <c r="E422" s="67">
        <v>63.39</v>
      </c>
      <c r="F422" s="67">
        <f>E422*B422</f>
        <v>0</v>
      </c>
      <c r="G422" s="6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  <c r="AX422" s="35"/>
      <c r="AY422" s="35"/>
      <c r="AZ422" s="35"/>
      <c r="BA422" s="35"/>
      <c r="BB422" s="35"/>
      <c r="BC422" s="35"/>
      <c r="BD422" s="35"/>
      <c r="BE422" s="15"/>
      <c r="BF422" s="15"/>
      <c r="BG422" s="136"/>
      <c r="BH422" s="35"/>
      <c r="BI422" s="35"/>
      <c r="BJ422" s="35"/>
      <c r="BK422" s="35"/>
      <c r="BL422" s="35"/>
      <c r="BM422" s="35"/>
      <c r="BN422" s="35"/>
      <c r="BO422" s="35"/>
      <c r="BP422" s="35"/>
      <c r="BQ422" s="35"/>
      <c r="BR422" s="35"/>
      <c r="BS422" s="35"/>
      <c r="BT422" s="35"/>
      <c r="BU422" s="35"/>
      <c r="BV422" s="35"/>
      <c r="BW422" s="35"/>
      <c r="BX422" s="35"/>
      <c r="BY422" s="35"/>
      <c r="BZ422" s="35"/>
      <c r="CA422" s="35"/>
      <c r="CB422" s="35"/>
      <c r="CC422" s="35"/>
      <c r="CD422" s="35"/>
      <c r="CE422" s="35"/>
      <c r="CF422" s="35"/>
      <c r="CG422" s="35"/>
      <c r="CH422" s="35"/>
      <c r="CI422" s="35"/>
      <c r="CJ422" s="35"/>
      <c r="CK422" s="35"/>
      <c r="CL422" s="35"/>
      <c r="CM422" s="35"/>
      <c r="CN422" s="35"/>
      <c r="CO422" s="35"/>
      <c r="CP422" s="35"/>
      <c r="CQ422" s="35"/>
      <c r="CR422" s="35"/>
      <c r="CS422" s="35"/>
      <c r="CT422" s="35"/>
      <c r="CU422" s="35"/>
      <c r="CV422" s="35"/>
      <c r="CW422" s="35"/>
      <c r="CX422" s="35"/>
      <c r="CY422" s="35"/>
      <c r="CZ422" s="35"/>
      <c r="DA422" s="35"/>
      <c r="DB422" s="35"/>
      <c r="DC422" s="35"/>
      <c r="DD422" s="35"/>
      <c r="DE422" s="35"/>
      <c r="DF422" s="35"/>
      <c r="DG422" s="35"/>
      <c r="DH422" s="35"/>
      <c r="DI422" s="35"/>
      <c r="DJ422" s="35"/>
      <c r="DK422" s="35"/>
      <c r="DL422" s="35"/>
      <c r="DM422" s="35"/>
      <c r="DN422" s="35"/>
      <c r="DO422" s="35"/>
      <c r="DP422" s="35"/>
      <c r="DQ422" s="35"/>
      <c r="DR422" s="35"/>
      <c r="DS422" s="35"/>
      <c r="DT422" s="35"/>
      <c r="DU422" s="35"/>
      <c r="DV422" s="35"/>
      <c r="DW422" s="35"/>
      <c r="DX422" s="35"/>
      <c r="DY422" s="35"/>
      <c r="DZ422" s="35"/>
      <c r="EA422" s="35"/>
      <c r="EB422" s="35"/>
      <c r="EC422" s="35"/>
      <c r="ED422" s="35"/>
      <c r="EE422" s="35"/>
      <c r="EF422" s="35"/>
      <c r="EG422" s="35"/>
      <c r="EH422" s="35"/>
      <c r="EI422" s="35"/>
      <c r="EJ422" s="35"/>
      <c r="EK422" s="35"/>
      <c r="EL422" s="35"/>
      <c r="EM422" s="35"/>
      <c r="EN422" s="35"/>
      <c r="EO422" s="35"/>
      <c r="EP422" s="35"/>
      <c r="EQ422" s="35"/>
      <c r="ER422" s="35"/>
      <c r="ES422" s="35"/>
      <c r="ET422" s="35"/>
      <c r="EU422" s="35"/>
      <c r="EV422" s="35"/>
      <c r="EW422" s="35"/>
      <c r="EX422" s="35"/>
      <c r="EY422" s="35"/>
      <c r="EZ422" s="35"/>
      <c r="FA422" s="35"/>
      <c r="FB422" s="35"/>
      <c r="FC422" s="35"/>
      <c r="FD422" s="35"/>
      <c r="FE422" s="35"/>
      <c r="FF422" s="35"/>
      <c r="FG422" s="35"/>
      <c r="FH422" s="35"/>
      <c r="FI422" s="35"/>
      <c r="FJ422" s="35"/>
      <c r="FK422" s="35"/>
      <c r="FL422" s="35"/>
      <c r="FM422" s="35"/>
      <c r="FN422" s="35"/>
      <c r="FO422" s="35"/>
      <c r="FP422" s="35"/>
      <c r="FQ422" s="35"/>
      <c r="FR422" s="35"/>
      <c r="FS422" s="35"/>
      <c r="FT422" s="35"/>
      <c r="FU422" s="35"/>
      <c r="FV422" s="35"/>
      <c r="FW422" s="35"/>
      <c r="FX422" s="35"/>
      <c r="FY422" s="35"/>
      <c r="FZ422" s="35"/>
      <c r="GA422" s="35"/>
      <c r="GB422" s="35"/>
      <c r="GC422" s="35"/>
      <c r="GD422" s="35"/>
      <c r="GE422" s="35"/>
      <c r="GF422" s="35"/>
      <c r="GG422" s="35"/>
      <c r="GH422" s="35"/>
      <c r="GI422" s="35"/>
      <c r="GJ422" s="35"/>
      <c r="GK422" s="35"/>
      <c r="GL422" s="35"/>
      <c r="GM422" s="35"/>
      <c r="GN422" s="35"/>
      <c r="GO422" s="35"/>
      <c r="GP422" s="35"/>
      <c r="GQ422" s="35"/>
      <c r="GR422" s="35"/>
      <c r="GS422" s="35"/>
      <c r="GT422" s="35"/>
      <c r="GU422" s="35"/>
      <c r="GV422" s="35"/>
      <c r="GW422" s="35"/>
      <c r="GX422" s="35"/>
      <c r="GY422" s="35"/>
      <c r="GZ422" s="35"/>
      <c r="HA422" s="35"/>
      <c r="HB422" s="35"/>
      <c r="HC422" s="35"/>
      <c r="HD422" s="35"/>
      <c r="HE422" s="35"/>
      <c r="HF422" s="35"/>
      <c r="HG422" s="35"/>
      <c r="HH422" s="35"/>
      <c r="HI422" s="35"/>
      <c r="HJ422" s="35"/>
      <c r="HK422" s="35"/>
      <c r="HL422" s="35"/>
      <c r="HM422" s="35"/>
      <c r="HN422" s="35"/>
      <c r="HO422" s="35"/>
      <c r="HP422" s="35"/>
      <c r="HQ422" s="35"/>
      <c r="HR422" s="35"/>
      <c r="HS422" s="35"/>
      <c r="HT422" s="35"/>
      <c r="HU422" s="35"/>
      <c r="HV422" s="35"/>
      <c r="HW422" s="35"/>
      <c r="HX422" s="35"/>
      <c r="HY422" s="35"/>
      <c r="HZ422" s="35"/>
      <c r="IA422" s="35"/>
      <c r="IB422" s="35"/>
      <c r="IC422" s="35"/>
      <c r="ID422" s="35"/>
      <c r="IE422" s="35"/>
      <c r="IF422" s="35"/>
      <c r="IG422" s="35"/>
      <c r="IH422" s="35"/>
      <c r="II422" s="35"/>
      <c r="IJ422" s="35"/>
      <c r="IK422" s="35"/>
      <c r="IL422" s="35"/>
      <c r="IM422" s="35"/>
      <c r="IN422" s="35"/>
      <c r="IO422" s="35"/>
      <c r="IP422" s="35"/>
      <c r="IQ422" s="35"/>
      <c r="IR422" s="35"/>
      <c r="IS422" s="35"/>
      <c r="IT422" s="35"/>
      <c r="IU422" s="35"/>
      <c r="IV422" s="35"/>
      <c r="IW422" s="35"/>
      <c r="IX422" s="35"/>
      <c r="IY422" s="35"/>
      <c r="IZ422" s="35"/>
      <c r="JA422" s="35"/>
      <c r="JB422" s="35"/>
      <c r="JC422" s="35"/>
      <c r="JD422" s="35"/>
      <c r="JE422" s="35"/>
      <c r="JF422" s="35"/>
      <c r="JG422" s="35"/>
      <c r="JH422" s="35"/>
      <c r="JI422" s="35"/>
      <c r="JJ422" s="35"/>
      <c r="JK422" s="35"/>
      <c r="JL422" s="35"/>
      <c r="JM422" s="35"/>
      <c r="JN422" s="35"/>
      <c r="JO422" s="35"/>
      <c r="JP422" s="35"/>
      <c r="JQ422" s="35"/>
      <c r="JR422" s="35"/>
      <c r="JS422" s="35"/>
      <c r="JT422" s="35"/>
      <c r="JU422" s="35"/>
      <c r="JV422" s="35"/>
      <c r="JW422" s="35"/>
      <c r="JX422" s="35"/>
      <c r="JY422" s="35"/>
      <c r="JZ422" s="35"/>
      <c r="KA422" s="35"/>
      <c r="KB422" s="35"/>
      <c r="KC422" s="35"/>
      <c r="KD422" s="35"/>
      <c r="KE422" s="35"/>
      <c r="KF422" s="35"/>
      <c r="KG422" s="35"/>
      <c r="KH422" s="35"/>
      <c r="KI422" s="35"/>
      <c r="KJ422" s="35"/>
      <c r="KK422" s="35"/>
      <c r="KL422" s="35"/>
      <c r="KM422" s="35"/>
      <c r="KN422" s="35"/>
      <c r="KO422" s="35"/>
      <c r="KP422" s="35"/>
      <c r="KQ422" s="35"/>
      <c r="KR422" s="35"/>
      <c r="KS422" s="35"/>
      <c r="KT422" s="35"/>
      <c r="KU422" s="35"/>
      <c r="KV422" s="35"/>
      <c r="KW422" s="35"/>
      <c r="KX422" s="35"/>
      <c r="KY422" s="35"/>
      <c r="KZ422" s="35"/>
      <c r="LA422" s="35"/>
      <c r="LB422" s="35"/>
      <c r="LC422" s="35"/>
      <c r="LD422" s="35"/>
      <c r="LE422" s="35"/>
      <c r="LF422" s="35"/>
      <c r="LG422" s="35"/>
      <c r="LH422" s="35"/>
      <c r="LI422" s="35"/>
      <c r="LJ422" s="35"/>
      <c r="LK422" s="35"/>
      <c r="LL422" s="35"/>
      <c r="LM422" s="35"/>
      <c r="LN422" s="35"/>
      <c r="LO422" s="35"/>
      <c r="LP422" s="35"/>
      <c r="LQ422" s="35"/>
      <c r="LR422" s="35"/>
      <c r="LS422" s="35"/>
      <c r="LT422" s="35"/>
      <c r="LU422" s="35"/>
      <c r="LV422" s="35"/>
      <c r="LW422" s="35"/>
      <c r="LX422" s="35"/>
      <c r="LY422" s="35"/>
      <c r="LZ422" s="35"/>
      <c r="MA422" s="35"/>
      <c r="MB422" s="35"/>
      <c r="MC422" s="35"/>
      <c r="MD422" s="35"/>
      <c r="ME422" s="35"/>
      <c r="MF422" s="35"/>
      <c r="MG422" s="35"/>
      <c r="MH422" s="35"/>
      <c r="MI422" s="35"/>
      <c r="MJ422" s="35"/>
      <c r="MK422" s="35"/>
      <c r="ML422" s="35"/>
      <c r="MM422" s="35"/>
      <c r="MN422" s="35"/>
      <c r="MO422" s="35"/>
      <c r="MP422" s="35"/>
      <c r="MQ422" s="35"/>
      <c r="MR422" s="35"/>
      <c r="MS422" s="35"/>
      <c r="MT422" s="35"/>
      <c r="MU422" s="35"/>
      <c r="MV422" s="35"/>
      <c r="MW422" s="35"/>
      <c r="MX422" s="35"/>
      <c r="MY422" s="35"/>
      <c r="MZ422" s="35"/>
      <c r="NA422" s="35"/>
      <c r="NB422" s="35"/>
      <c r="NC422" s="35"/>
      <c r="ND422" s="35"/>
      <c r="NE422" s="35"/>
      <c r="NF422" s="35"/>
      <c r="NG422" s="35"/>
      <c r="NH422" s="35"/>
      <c r="NI422" s="35"/>
      <c r="NJ422" s="35"/>
      <c r="NK422" s="35"/>
      <c r="NL422" s="35"/>
      <c r="NM422" s="35"/>
      <c r="NN422" s="35"/>
      <c r="NO422" s="35"/>
      <c r="NP422" s="35"/>
      <c r="NQ422" s="35"/>
      <c r="NR422" s="35"/>
      <c r="NS422" s="35"/>
      <c r="NT422" s="35"/>
      <c r="NU422" s="35"/>
      <c r="NV422" s="35"/>
      <c r="NW422" s="35"/>
      <c r="NX422" s="35"/>
      <c r="NY422" s="35"/>
      <c r="NZ422" s="35"/>
      <c r="OA422" s="35"/>
      <c r="OB422" s="35"/>
      <c r="OC422" s="35"/>
      <c r="OD422" s="35"/>
      <c r="OE422" s="35"/>
      <c r="OF422" s="35"/>
      <c r="OG422" s="35"/>
      <c r="OH422" s="35"/>
      <c r="OI422" s="35"/>
      <c r="OJ422" s="35"/>
      <c r="OK422" s="35"/>
      <c r="OL422" s="35"/>
      <c r="OM422" s="35"/>
      <c r="ON422" s="35"/>
      <c r="OO422" s="35"/>
      <c r="OP422" s="35"/>
      <c r="OQ422" s="35"/>
      <c r="OR422" s="35"/>
      <c r="OS422" s="35"/>
      <c r="OT422" s="35"/>
      <c r="OU422" s="35"/>
      <c r="OV422" s="35"/>
      <c r="OW422" s="35"/>
      <c r="OX422" s="35"/>
      <c r="OY422" s="35"/>
      <c r="OZ422" s="35"/>
      <c r="PA422" s="35"/>
      <c r="PB422" s="35"/>
      <c r="PC422" s="35"/>
      <c r="PD422" s="35"/>
      <c r="PE422" s="35"/>
      <c r="PF422" s="35">
        <v>5</v>
      </c>
      <c r="PG422" s="35"/>
      <c r="PH422" s="35"/>
      <c r="PI422" s="35"/>
      <c r="PJ422" s="35"/>
      <c r="PK422" s="35"/>
      <c r="PL422" s="35">
        <v>5</v>
      </c>
      <c r="PM422" s="35"/>
      <c r="PN422" s="35"/>
      <c r="PO422" s="35"/>
      <c r="PP422" s="35"/>
      <c r="PQ422" s="35"/>
      <c r="PR422" s="35"/>
      <c r="PS422" s="35"/>
      <c r="PT422" s="35"/>
      <c r="PU422" s="35"/>
      <c r="PV422" s="35"/>
      <c r="PW422" s="35"/>
      <c r="PX422" s="35"/>
      <c r="PY422" s="35"/>
      <c r="PZ422" s="35"/>
      <c r="QA422" s="35"/>
      <c r="QB422" s="35"/>
      <c r="QC422" s="35"/>
      <c r="QD422" s="35"/>
      <c r="QE422" s="35"/>
      <c r="QF422" s="35"/>
      <c r="QG422" s="35"/>
      <c r="QH422" s="35"/>
      <c r="QI422" s="35"/>
      <c r="QJ422" s="35"/>
      <c r="QK422" s="35"/>
      <c r="QL422" s="35"/>
      <c r="QM422" s="35"/>
      <c r="QN422" s="35"/>
      <c r="QO422" s="35"/>
      <c r="QP422" s="35"/>
      <c r="QQ422" s="35"/>
      <c r="QR422" s="35"/>
      <c r="QS422" s="35"/>
      <c r="QT422" s="35"/>
      <c r="QU422" s="35"/>
      <c r="QV422" s="35"/>
      <c r="QW422" s="35"/>
      <c r="QX422" s="35"/>
      <c r="QY422" s="35"/>
      <c r="QZ422" s="35"/>
      <c r="RA422" s="35"/>
      <c r="RB422" s="35"/>
      <c r="RC422" s="35"/>
      <c r="RD422" s="35"/>
      <c r="RE422" s="35"/>
      <c r="RF422" s="35"/>
      <c r="RG422" s="35"/>
      <c r="RH422" s="35"/>
      <c r="RI422" s="35"/>
      <c r="RJ422" s="35"/>
      <c r="RK422" s="35"/>
      <c r="RL422" s="35"/>
      <c r="RM422" s="35"/>
      <c r="RN422" s="35"/>
      <c r="RO422" s="35"/>
      <c r="RP422" s="35"/>
      <c r="RQ422" s="35"/>
      <c r="RR422" s="35"/>
      <c r="RS422" s="35"/>
      <c r="RT422" s="35"/>
      <c r="RU422" s="35"/>
      <c r="RV422" s="35"/>
      <c r="RW422" s="35"/>
      <c r="RX422" s="35"/>
      <c r="RY422" s="35"/>
      <c r="RZ422" s="35"/>
      <c r="SA422" s="35"/>
      <c r="SB422" s="35"/>
      <c r="SC422" s="35"/>
      <c r="SD422" s="35"/>
      <c r="SE422" s="35"/>
      <c r="SF422" s="35"/>
      <c r="SG422" s="35"/>
      <c r="SH422" s="35"/>
      <c r="SI422" s="35"/>
      <c r="SJ422" s="35"/>
      <c r="SK422" s="35"/>
      <c r="SL422" s="35"/>
      <c r="SM422" s="35"/>
      <c r="SN422" s="35"/>
      <c r="SO422" s="35"/>
      <c r="SP422" s="35"/>
      <c r="SQ422" s="35"/>
      <c r="SR422" s="35"/>
      <c r="SS422" s="35"/>
      <c r="ST422" s="35"/>
      <c r="SU422" s="35"/>
      <c r="SV422" s="35"/>
      <c r="SW422" s="35"/>
      <c r="SX422" s="35"/>
      <c r="SY422" s="35"/>
      <c r="SZ422" s="35"/>
      <c r="TA422" s="35"/>
      <c r="TB422" s="35"/>
      <c r="TC422" s="35"/>
      <c r="TD422" s="35"/>
      <c r="TE422" s="35"/>
      <c r="TF422" s="35"/>
      <c r="TG422" s="35"/>
      <c r="TH422" s="35"/>
      <c r="TI422" s="35"/>
      <c r="TJ422" s="35"/>
      <c r="TK422" s="35"/>
      <c r="TL422" s="35"/>
      <c r="TM422" s="35"/>
      <c r="TN422" s="35"/>
      <c r="TO422" s="35"/>
      <c r="TP422" s="35"/>
      <c r="TQ422" s="35"/>
      <c r="TR422" s="35"/>
      <c r="TS422" s="35"/>
      <c r="TT422" s="35"/>
      <c r="TU422" s="35"/>
      <c r="TV422" s="35"/>
      <c r="TW422" s="35"/>
      <c r="TX422" s="35"/>
      <c r="TY422" s="35"/>
      <c r="TZ422" s="35"/>
      <c r="UA422" s="35"/>
      <c r="UB422" s="35"/>
      <c r="UC422" s="35"/>
      <c r="UD422" s="35"/>
      <c r="UE422" s="35"/>
      <c r="UF422" s="35"/>
      <c r="UG422" s="35"/>
      <c r="UH422" s="35"/>
      <c r="UI422" s="35"/>
      <c r="UJ422" s="35"/>
      <c r="UK422" s="35"/>
      <c r="UL422" s="35"/>
      <c r="UM422" s="35"/>
      <c r="UN422" s="35"/>
      <c r="UO422" s="35"/>
      <c r="UP422" s="35"/>
      <c r="UQ422" s="35"/>
      <c r="UR422" s="35"/>
      <c r="US422" s="35"/>
      <c r="UT422" s="35"/>
      <c r="UU422" s="35"/>
      <c r="UV422" s="35"/>
      <c r="UW422" s="35"/>
      <c r="UX422" s="35"/>
      <c r="UY422" s="35"/>
      <c r="UZ422" s="35"/>
      <c r="VA422" s="35"/>
      <c r="VB422" s="35"/>
      <c r="VC422" s="35"/>
      <c r="VD422" s="35"/>
      <c r="VE422" s="35"/>
      <c r="VF422" s="35"/>
      <c r="VG422" s="35"/>
      <c r="VH422" s="35"/>
      <c r="VI422" s="35"/>
      <c r="VJ422" s="35"/>
      <c r="VK422" s="35"/>
      <c r="VL422" s="35"/>
      <c r="VM422" s="35"/>
      <c r="VN422" s="35"/>
      <c r="VO422" s="35"/>
      <c r="VP422" s="35"/>
      <c r="VQ422" s="35"/>
      <c r="VR422" s="35"/>
      <c r="VS422" s="35"/>
      <c r="VT422" s="35"/>
      <c r="VU422" s="35"/>
      <c r="VV422" s="35"/>
      <c r="VW422" s="35"/>
      <c r="VX422" s="35"/>
      <c r="VY422" s="35"/>
      <c r="VZ422" s="35"/>
      <c r="WA422" s="35"/>
      <c r="WB422" s="35"/>
      <c r="WC422" s="35"/>
      <c r="WD422" s="35"/>
      <c r="WE422" s="35"/>
      <c r="WF422" s="35"/>
      <c r="WG422" s="35"/>
      <c r="WH422" s="35"/>
      <c r="WI422" s="35"/>
      <c r="WJ422" s="35"/>
      <c r="WK422" s="35"/>
      <c r="WL422" s="35"/>
      <c r="WM422" s="35"/>
      <c r="WN422" s="35"/>
      <c r="WO422" s="35"/>
      <c r="WP422" s="35"/>
      <c r="WQ422" s="35"/>
      <c r="WR422" s="35"/>
      <c r="WS422" s="35"/>
      <c r="WT422" s="35"/>
      <c r="WU422" s="35"/>
      <c r="WV422" s="35"/>
      <c r="WW422" s="35"/>
      <c r="WX422" s="35"/>
      <c r="WY422" s="35"/>
      <c r="WZ422" s="35"/>
      <c r="XA422" s="35"/>
      <c r="XB422" s="35"/>
      <c r="XC422" s="35"/>
      <c r="XD422" s="35"/>
      <c r="XE422" s="35"/>
      <c r="XF422" s="35"/>
      <c r="XG422" s="35"/>
      <c r="XH422" s="35"/>
      <c r="XI422" s="35"/>
      <c r="XJ422" s="35"/>
      <c r="XK422" s="35"/>
      <c r="XL422" s="35"/>
      <c r="XM422" s="35"/>
      <c r="XN422" s="35"/>
      <c r="XO422" s="35"/>
      <c r="XP422" s="35"/>
      <c r="XQ422" s="35"/>
      <c r="XR422" s="35"/>
      <c r="XS422" s="35"/>
      <c r="XT422" s="35"/>
      <c r="XU422" s="35"/>
      <c r="XV422" s="35"/>
      <c r="XW422" s="35"/>
      <c r="XX422" s="35"/>
      <c r="XY422" s="35"/>
      <c r="XZ422" s="35"/>
      <c r="YA422" s="35"/>
      <c r="YB422" s="35"/>
      <c r="YC422" s="35"/>
      <c r="YD422" s="35"/>
      <c r="YE422" s="35"/>
      <c r="YF422" s="35"/>
      <c r="YG422" s="35"/>
      <c r="YH422" s="35"/>
      <c r="YI422" s="35"/>
      <c r="YJ422" s="35"/>
      <c r="YK422" s="35"/>
      <c r="YL422" s="35"/>
      <c r="YM422" s="35"/>
      <c r="YN422" s="35"/>
      <c r="YO422" s="35"/>
      <c r="YP422" s="35"/>
      <c r="YQ422" s="35"/>
      <c r="YR422" s="35"/>
      <c r="YS422" s="35"/>
      <c r="YT422" s="35"/>
      <c r="YU422" s="35"/>
      <c r="YV422" s="35"/>
      <c r="YW422" s="35"/>
      <c r="YX422" s="35"/>
      <c r="YY422" s="35"/>
      <c r="YZ422" s="35"/>
      <c r="ZA422" s="35"/>
      <c r="ZB422" s="35"/>
      <c r="ZC422" s="35"/>
      <c r="ZD422" s="35"/>
      <c r="ZE422" s="35"/>
      <c r="ZF422" s="35"/>
      <c r="ZG422" s="35"/>
      <c r="ZH422" s="35"/>
      <c r="ZI422" s="35"/>
      <c r="ZJ422" s="35"/>
      <c r="ZK422" s="35"/>
      <c r="ZL422" s="35"/>
      <c r="ZM422" s="35"/>
      <c r="ZN422" s="35"/>
      <c r="ZO422" s="35"/>
      <c r="ZP422" s="35"/>
      <c r="ZQ422" s="35"/>
      <c r="ZR422" s="35"/>
      <c r="ZS422" s="35"/>
      <c r="ZT422" s="35"/>
      <c r="ZU422" s="35"/>
      <c r="ZV422" s="35"/>
      <c r="ZW422" s="35"/>
      <c r="ZX422" s="35"/>
      <c r="ZY422" s="35"/>
      <c r="ZZ422" s="35"/>
      <c r="AAA422" s="35"/>
      <c r="AAB422" s="35"/>
      <c r="AAC422" s="35"/>
      <c r="AAD422" s="35"/>
      <c r="AAE422" s="35"/>
      <c r="AAF422" s="35"/>
      <c r="AAG422" s="35"/>
      <c r="AAH422" s="35"/>
      <c r="AAI422" s="35"/>
      <c r="AAJ422" s="35"/>
      <c r="AAK422" s="35"/>
      <c r="AAL422" s="35"/>
      <c r="AAM422" s="35"/>
      <c r="AAN422" s="35"/>
      <c r="AAO422" s="35"/>
      <c r="AAP422" s="35"/>
      <c r="AAQ422" s="35"/>
      <c r="AAR422" s="35"/>
      <c r="AAS422" s="35"/>
      <c r="AAT422" s="35"/>
      <c r="AAU422" s="35"/>
      <c r="AAV422" s="35"/>
      <c r="AAW422" s="35"/>
      <c r="AAX422" s="35"/>
      <c r="AAY422" s="35"/>
      <c r="AAZ422" s="35"/>
      <c r="ABA422" s="35"/>
      <c r="ABB422" s="35"/>
      <c r="ABC422" s="35"/>
      <c r="ABD422" s="35"/>
      <c r="ABE422" s="35"/>
      <c r="ABF422" s="35"/>
      <c r="ABG422" s="35"/>
      <c r="ABH422" s="35"/>
      <c r="ABI422" s="35"/>
      <c r="ABJ422" s="35"/>
      <c r="ABK422" s="35"/>
      <c r="ABL422" s="35"/>
      <c r="ABM422" s="35"/>
      <c r="ABN422" s="35"/>
      <c r="ABO422" s="35"/>
      <c r="ABP422" s="35"/>
      <c r="ABQ422" s="35"/>
      <c r="ABR422" s="35"/>
      <c r="ABS422" s="35"/>
      <c r="ABT422" s="35"/>
      <c r="ABU422" s="35"/>
      <c r="ABV422" s="35"/>
      <c r="ABW422" s="35"/>
      <c r="ABX422" s="35"/>
      <c r="ABY422" s="35"/>
      <c r="ABZ422" s="35"/>
      <c r="ACA422" s="35"/>
      <c r="ACB422" s="35"/>
      <c r="ACC422" s="35"/>
      <c r="ACD422" s="35"/>
      <c r="ACE422" s="35"/>
      <c r="ACF422" s="35"/>
      <c r="ACG422" s="35"/>
      <c r="ACH422" s="35"/>
      <c r="ACI422" s="35"/>
      <c r="ACJ422" s="35"/>
      <c r="ACK422" s="35"/>
      <c r="ACL422" s="35"/>
      <c r="ACM422" s="35"/>
      <c r="ACN422" s="35"/>
      <c r="ACO422" s="35"/>
      <c r="ACP422" s="35"/>
      <c r="ACQ422" s="35"/>
      <c r="ACR422" s="35"/>
      <c r="ACS422" s="35"/>
      <c r="ACT422" s="35"/>
      <c r="ACU422" s="35"/>
      <c r="ACV422" s="35"/>
      <c r="ACW422" s="35"/>
      <c r="ACX422" s="35"/>
      <c r="ACY422" s="35"/>
      <c r="ACZ422" s="35"/>
      <c r="ADA422" s="35"/>
      <c r="ADB422" s="35"/>
      <c r="ADC422" s="35"/>
      <c r="ADD422" s="35"/>
      <c r="ADE422" s="35"/>
      <c r="ADF422" s="35"/>
      <c r="ADG422" s="35"/>
      <c r="ADH422" s="35"/>
      <c r="ADI422" s="35"/>
      <c r="ADJ422" s="35"/>
      <c r="ADK422" s="35"/>
      <c r="ADL422" s="35"/>
      <c r="ADM422" s="35"/>
      <c r="ADN422" s="35"/>
      <c r="ADO422" s="35"/>
      <c r="ADP422" s="35"/>
      <c r="ADQ422" s="35"/>
      <c r="ADR422" s="35"/>
      <c r="ADS422" s="35"/>
      <c r="ADT422" s="35"/>
      <c r="ADU422" s="35"/>
      <c r="ADV422" s="35"/>
      <c r="ADW422" s="35"/>
      <c r="ADX422" s="35"/>
      <c r="ADY422" s="66">
        <f t="shared" si="17"/>
        <v>0</v>
      </c>
    </row>
    <row r="423" spans="1:829" s="5" customFormat="1" ht="12" customHeight="1" x14ac:dyDescent="0.2">
      <c r="A423" s="38" t="s">
        <v>556</v>
      </c>
      <c r="B423" s="65">
        <f t="shared" si="19"/>
        <v>5</v>
      </c>
      <c r="C423" s="57">
        <v>5</v>
      </c>
      <c r="D423" s="59">
        <v>44718</v>
      </c>
      <c r="E423" s="67">
        <v>46.56</v>
      </c>
      <c r="F423" s="67">
        <f>E423*B423</f>
        <v>232.8</v>
      </c>
      <c r="G423" s="6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  <c r="AX423" s="35"/>
      <c r="AY423" s="35"/>
      <c r="AZ423" s="35"/>
      <c r="BA423" s="35"/>
      <c r="BB423" s="35"/>
      <c r="BC423" s="35"/>
      <c r="BD423" s="35"/>
      <c r="BE423" s="15"/>
      <c r="BF423" s="15"/>
      <c r="BG423" s="136"/>
      <c r="BH423" s="35"/>
      <c r="BI423" s="35"/>
      <c r="BJ423" s="35"/>
      <c r="BK423" s="35"/>
      <c r="BL423" s="35"/>
      <c r="BM423" s="35"/>
      <c r="BN423" s="35"/>
      <c r="BO423" s="35"/>
      <c r="BP423" s="35"/>
      <c r="BQ423" s="35"/>
      <c r="BR423" s="35"/>
      <c r="BS423" s="35"/>
      <c r="BT423" s="35"/>
      <c r="BU423" s="35"/>
      <c r="BV423" s="35"/>
      <c r="BW423" s="35"/>
      <c r="BX423" s="35"/>
      <c r="BY423" s="35"/>
      <c r="BZ423" s="35"/>
      <c r="CA423" s="35"/>
      <c r="CB423" s="35"/>
      <c r="CC423" s="35"/>
      <c r="CD423" s="35"/>
      <c r="CE423" s="35"/>
      <c r="CF423" s="35"/>
      <c r="CG423" s="35"/>
      <c r="CH423" s="35"/>
      <c r="CI423" s="35"/>
      <c r="CJ423" s="35"/>
      <c r="CK423" s="35"/>
      <c r="CL423" s="35"/>
      <c r="CM423" s="35"/>
      <c r="CN423" s="35"/>
      <c r="CO423" s="35"/>
      <c r="CP423" s="35"/>
      <c r="CQ423" s="35"/>
      <c r="CR423" s="35"/>
      <c r="CS423" s="35"/>
      <c r="CT423" s="35"/>
      <c r="CU423" s="35"/>
      <c r="CV423" s="35"/>
      <c r="CW423" s="35"/>
      <c r="CX423" s="35"/>
      <c r="CY423" s="35"/>
      <c r="CZ423" s="35"/>
      <c r="DA423" s="35"/>
      <c r="DB423" s="35"/>
      <c r="DC423" s="35"/>
      <c r="DD423" s="35"/>
      <c r="DE423" s="35"/>
      <c r="DF423" s="35"/>
      <c r="DG423" s="35"/>
      <c r="DH423" s="35"/>
      <c r="DI423" s="35"/>
      <c r="DJ423" s="35"/>
      <c r="DK423" s="35"/>
      <c r="DL423" s="35"/>
      <c r="DM423" s="35"/>
      <c r="DN423" s="35"/>
      <c r="DO423" s="35"/>
      <c r="DP423" s="35"/>
      <c r="DQ423" s="35"/>
      <c r="DR423" s="35"/>
      <c r="DS423" s="35"/>
      <c r="DT423" s="35"/>
      <c r="DU423" s="35"/>
      <c r="DV423" s="35"/>
      <c r="DW423" s="35"/>
      <c r="DX423" s="35"/>
      <c r="DY423" s="35"/>
      <c r="DZ423" s="35"/>
      <c r="EA423" s="35"/>
      <c r="EB423" s="35"/>
      <c r="EC423" s="35"/>
      <c r="ED423" s="35"/>
      <c r="EE423" s="35"/>
      <c r="EF423" s="35"/>
      <c r="EG423" s="35"/>
      <c r="EH423" s="35"/>
      <c r="EI423" s="35"/>
      <c r="EJ423" s="35"/>
      <c r="EK423" s="35"/>
      <c r="EL423" s="35"/>
      <c r="EM423" s="35"/>
      <c r="EN423" s="35"/>
      <c r="EO423" s="35"/>
      <c r="EP423" s="35"/>
      <c r="EQ423" s="35"/>
      <c r="ER423" s="35"/>
      <c r="ES423" s="35"/>
      <c r="ET423" s="35"/>
      <c r="EU423" s="35"/>
      <c r="EV423" s="35"/>
      <c r="EW423" s="35"/>
      <c r="EX423" s="35"/>
      <c r="EY423" s="35"/>
      <c r="EZ423" s="35"/>
      <c r="FA423" s="35"/>
      <c r="FB423" s="35"/>
      <c r="FC423" s="35"/>
      <c r="FD423" s="35"/>
      <c r="FE423" s="35"/>
      <c r="FF423" s="35"/>
      <c r="FG423" s="35"/>
      <c r="FH423" s="35"/>
      <c r="FI423" s="35"/>
      <c r="FJ423" s="35"/>
      <c r="FK423" s="35"/>
      <c r="FL423" s="35"/>
      <c r="FM423" s="35"/>
      <c r="FN423" s="35"/>
      <c r="FO423" s="35"/>
      <c r="FP423" s="35"/>
      <c r="FQ423" s="35"/>
      <c r="FR423" s="35"/>
      <c r="FS423" s="35"/>
      <c r="FT423" s="35"/>
      <c r="FU423" s="35"/>
      <c r="FV423" s="35"/>
      <c r="FW423" s="35"/>
      <c r="FX423" s="35"/>
      <c r="FY423" s="35"/>
      <c r="FZ423" s="35"/>
      <c r="GA423" s="35"/>
      <c r="GB423" s="35"/>
      <c r="GC423" s="35"/>
      <c r="GD423" s="35"/>
      <c r="GE423" s="35"/>
      <c r="GF423" s="35"/>
      <c r="GG423" s="35"/>
      <c r="GH423" s="35"/>
      <c r="GI423" s="35"/>
      <c r="GJ423" s="35"/>
      <c r="GK423" s="35"/>
      <c r="GL423" s="35"/>
      <c r="GM423" s="35"/>
      <c r="GN423" s="35"/>
      <c r="GO423" s="35"/>
      <c r="GP423" s="35"/>
      <c r="GQ423" s="35"/>
      <c r="GR423" s="35"/>
      <c r="GS423" s="35"/>
      <c r="GT423" s="35"/>
      <c r="GU423" s="35"/>
      <c r="GV423" s="35"/>
      <c r="GW423" s="35"/>
      <c r="GX423" s="35"/>
      <c r="GY423" s="35"/>
      <c r="GZ423" s="35"/>
      <c r="HA423" s="35"/>
      <c r="HB423" s="35"/>
      <c r="HC423" s="35"/>
      <c r="HD423" s="35"/>
      <c r="HE423" s="35"/>
      <c r="HF423" s="35"/>
      <c r="HG423" s="35"/>
      <c r="HH423" s="35"/>
      <c r="HI423" s="35"/>
      <c r="HJ423" s="35"/>
      <c r="HK423" s="35"/>
      <c r="HL423" s="35"/>
      <c r="HM423" s="35"/>
      <c r="HN423" s="35"/>
      <c r="HO423" s="35"/>
      <c r="HP423" s="35"/>
      <c r="HQ423" s="35"/>
      <c r="HR423" s="35"/>
      <c r="HS423" s="35"/>
      <c r="HT423" s="35"/>
      <c r="HU423" s="35"/>
      <c r="HV423" s="35"/>
      <c r="HW423" s="35"/>
      <c r="HX423" s="35"/>
      <c r="HY423" s="35"/>
      <c r="HZ423" s="35"/>
      <c r="IA423" s="35"/>
      <c r="IB423" s="35"/>
      <c r="IC423" s="35"/>
      <c r="ID423" s="35"/>
      <c r="IE423" s="35"/>
      <c r="IF423" s="35"/>
      <c r="IG423" s="35"/>
      <c r="IH423" s="35"/>
      <c r="II423" s="35"/>
      <c r="IJ423" s="35"/>
      <c r="IK423" s="35"/>
      <c r="IL423" s="35"/>
      <c r="IM423" s="35"/>
      <c r="IN423" s="35"/>
      <c r="IO423" s="35"/>
      <c r="IP423" s="35"/>
      <c r="IQ423" s="35"/>
      <c r="IR423" s="35"/>
      <c r="IS423" s="35"/>
      <c r="IT423" s="35"/>
      <c r="IU423" s="35"/>
      <c r="IV423" s="35"/>
      <c r="IW423" s="35"/>
      <c r="IX423" s="35"/>
      <c r="IY423" s="35"/>
      <c r="IZ423" s="35"/>
      <c r="JA423" s="35"/>
      <c r="JB423" s="35"/>
      <c r="JC423" s="35"/>
      <c r="JD423" s="35"/>
      <c r="JE423" s="35"/>
      <c r="JF423" s="35"/>
      <c r="JG423" s="35"/>
      <c r="JH423" s="35"/>
      <c r="JI423" s="35"/>
      <c r="JJ423" s="35"/>
      <c r="JK423" s="35"/>
      <c r="JL423" s="35"/>
      <c r="JM423" s="35"/>
      <c r="JN423" s="35"/>
      <c r="JO423" s="35"/>
      <c r="JP423" s="35"/>
      <c r="JQ423" s="35"/>
      <c r="JR423" s="35"/>
      <c r="JS423" s="35"/>
      <c r="JT423" s="35"/>
      <c r="JU423" s="35"/>
      <c r="JV423" s="35"/>
      <c r="JW423" s="35"/>
      <c r="JX423" s="35"/>
      <c r="JY423" s="35"/>
      <c r="JZ423" s="35"/>
      <c r="KA423" s="35"/>
      <c r="KB423" s="35"/>
      <c r="KC423" s="35"/>
      <c r="KD423" s="35"/>
      <c r="KE423" s="35"/>
      <c r="KF423" s="35"/>
      <c r="KG423" s="35"/>
      <c r="KH423" s="35"/>
      <c r="KI423" s="35"/>
      <c r="KJ423" s="35"/>
      <c r="KK423" s="35"/>
      <c r="KL423" s="35"/>
      <c r="KM423" s="35"/>
      <c r="KN423" s="35"/>
      <c r="KO423" s="35"/>
      <c r="KP423" s="35"/>
      <c r="KQ423" s="35"/>
      <c r="KR423" s="35"/>
      <c r="KS423" s="35"/>
      <c r="KT423" s="35"/>
      <c r="KU423" s="35"/>
      <c r="KV423" s="35"/>
      <c r="KW423" s="35"/>
      <c r="KX423" s="35"/>
      <c r="KY423" s="35"/>
      <c r="KZ423" s="35"/>
      <c r="LA423" s="35"/>
      <c r="LB423" s="35"/>
      <c r="LC423" s="35"/>
      <c r="LD423" s="35"/>
      <c r="LE423" s="35"/>
      <c r="LF423" s="35"/>
      <c r="LG423" s="35"/>
      <c r="LH423" s="35"/>
      <c r="LI423" s="35"/>
      <c r="LJ423" s="35"/>
      <c r="LK423" s="35"/>
      <c r="LL423" s="35"/>
      <c r="LM423" s="35"/>
      <c r="LN423" s="35"/>
      <c r="LO423" s="35"/>
      <c r="LP423" s="35"/>
      <c r="LQ423" s="35"/>
      <c r="LR423" s="35"/>
      <c r="LS423" s="35"/>
      <c r="LT423" s="35"/>
      <c r="LU423" s="35"/>
      <c r="LV423" s="35"/>
      <c r="LW423" s="35"/>
      <c r="LX423" s="35"/>
      <c r="LY423" s="35"/>
      <c r="LZ423" s="35"/>
      <c r="MA423" s="35"/>
      <c r="MB423" s="35"/>
      <c r="MC423" s="35"/>
      <c r="MD423" s="35"/>
      <c r="ME423" s="35"/>
      <c r="MF423" s="35"/>
      <c r="MG423" s="35"/>
      <c r="MH423" s="35"/>
      <c r="MI423" s="35"/>
      <c r="MJ423" s="35"/>
      <c r="MK423" s="35"/>
      <c r="ML423" s="35"/>
      <c r="MM423" s="35"/>
      <c r="MN423" s="35"/>
      <c r="MO423" s="35"/>
      <c r="MP423" s="35"/>
      <c r="MQ423" s="35"/>
      <c r="MR423" s="35"/>
      <c r="MS423" s="35"/>
      <c r="MT423" s="35"/>
      <c r="MU423" s="35"/>
      <c r="MV423" s="35"/>
      <c r="MW423" s="35"/>
      <c r="MX423" s="35"/>
      <c r="MY423" s="35"/>
      <c r="MZ423" s="35"/>
      <c r="NA423" s="35"/>
      <c r="NB423" s="35"/>
      <c r="NC423" s="35"/>
      <c r="ND423" s="35"/>
      <c r="NE423" s="35"/>
      <c r="NF423" s="35"/>
      <c r="NG423" s="35"/>
      <c r="NH423" s="35"/>
      <c r="NI423" s="35"/>
      <c r="NJ423" s="35"/>
      <c r="NK423" s="35"/>
      <c r="NL423" s="35"/>
      <c r="NM423" s="35"/>
      <c r="NN423" s="35"/>
      <c r="NO423" s="35"/>
      <c r="NP423" s="35"/>
      <c r="NQ423" s="35"/>
      <c r="NR423" s="35"/>
      <c r="NS423" s="35"/>
      <c r="NT423" s="35"/>
      <c r="NU423" s="35"/>
      <c r="NV423" s="35"/>
      <c r="NW423" s="35"/>
      <c r="NX423" s="35"/>
      <c r="NY423" s="35"/>
      <c r="NZ423" s="35"/>
      <c r="OA423" s="35"/>
      <c r="OB423" s="35"/>
      <c r="OC423" s="35"/>
      <c r="OD423" s="35"/>
      <c r="OE423" s="35"/>
      <c r="OF423" s="35"/>
      <c r="OG423" s="35"/>
      <c r="OH423" s="35"/>
      <c r="OI423" s="35"/>
      <c r="OJ423" s="35"/>
      <c r="OK423" s="35"/>
      <c r="OL423" s="35"/>
      <c r="OM423" s="35"/>
      <c r="ON423" s="35"/>
      <c r="OO423" s="35"/>
      <c r="OP423" s="35"/>
      <c r="OQ423" s="35"/>
      <c r="OR423" s="35"/>
      <c r="OS423" s="35"/>
      <c r="OT423" s="35"/>
      <c r="OU423" s="35"/>
      <c r="OV423" s="35"/>
      <c r="OW423" s="35"/>
      <c r="OX423" s="35"/>
      <c r="OY423" s="35"/>
      <c r="OZ423" s="35"/>
      <c r="PA423" s="35"/>
      <c r="PB423" s="35"/>
      <c r="PC423" s="35"/>
      <c r="PD423" s="35"/>
      <c r="PE423" s="35"/>
      <c r="PF423" s="35"/>
      <c r="PG423" s="35"/>
      <c r="PH423" s="35"/>
      <c r="PI423" s="35"/>
      <c r="PJ423" s="35"/>
      <c r="PK423" s="35"/>
      <c r="PL423" s="35"/>
      <c r="PM423" s="35"/>
      <c r="PN423" s="35"/>
      <c r="PO423" s="35"/>
      <c r="PP423" s="35"/>
      <c r="PQ423" s="35"/>
      <c r="PR423" s="35"/>
      <c r="PS423" s="35"/>
      <c r="PT423" s="35"/>
      <c r="PU423" s="35"/>
      <c r="PV423" s="35"/>
      <c r="PW423" s="35"/>
      <c r="PX423" s="35"/>
      <c r="PY423" s="35"/>
      <c r="PZ423" s="35"/>
      <c r="QA423" s="35"/>
      <c r="QB423" s="35"/>
      <c r="QC423" s="35"/>
      <c r="QD423" s="35"/>
      <c r="QE423" s="35"/>
      <c r="QF423" s="35"/>
      <c r="QG423" s="35"/>
      <c r="QH423" s="35"/>
      <c r="QI423" s="35"/>
      <c r="QJ423" s="35"/>
      <c r="QK423" s="35"/>
      <c r="QL423" s="35"/>
      <c r="QM423" s="35"/>
      <c r="QN423" s="35"/>
      <c r="QO423" s="35"/>
      <c r="QP423" s="35"/>
      <c r="QQ423" s="35"/>
      <c r="QR423" s="35"/>
      <c r="QS423" s="35"/>
      <c r="QT423" s="35"/>
      <c r="QU423" s="35"/>
      <c r="QV423" s="35"/>
      <c r="QW423" s="35"/>
      <c r="QX423" s="35"/>
      <c r="QY423" s="35"/>
      <c r="QZ423" s="35"/>
      <c r="RA423" s="35"/>
      <c r="RB423" s="35"/>
      <c r="RC423" s="35"/>
      <c r="RD423" s="35"/>
      <c r="RE423" s="35"/>
      <c r="RF423" s="35"/>
      <c r="RG423" s="35"/>
      <c r="RH423" s="35"/>
      <c r="RI423" s="35"/>
      <c r="RJ423" s="35"/>
      <c r="RK423" s="35"/>
      <c r="RL423" s="35"/>
      <c r="RM423" s="35"/>
      <c r="RN423" s="35"/>
      <c r="RO423" s="35"/>
      <c r="RP423" s="35"/>
      <c r="RQ423" s="35"/>
      <c r="RR423" s="35"/>
      <c r="RS423" s="35"/>
      <c r="RT423" s="35"/>
      <c r="RU423" s="35"/>
      <c r="RV423" s="35"/>
      <c r="RW423" s="35"/>
      <c r="RX423" s="35"/>
      <c r="RY423" s="35"/>
      <c r="RZ423" s="35"/>
      <c r="SA423" s="35"/>
      <c r="SB423" s="35"/>
      <c r="SC423" s="35"/>
      <c r="SD423" s="35"/>
      <c r="SE423" s="35"/>
      <c r="SF423" s="35"/>
      <c r="SG423" s="35"/>
      <c r="SH423" s="35"/>
      <c r="SI423" s="35"/>
      <c r="SJ423" s="35"/>
      <c r="SK423" s="35"/>
      <c r="SL423" s="35"/>
      <c r="SM423" s="35"/>
      <c r="SN423" s="35"/>
      <c r="SO423" s="35"/>
      <c r="SP423" s="35"/>
      <c r="SQ423" s="35"/>
      <c r="SR423" s="35"/>
      <c r="SS423" s="35"/>
      <c r="ST423" s="35"/>
      <c r="SU423" s="35"/>
      <c r="SV423" s="35"/>
      <c r="SW423" s="35"/>
      <c r="SX423" s="35"/>
      <c r="SY423" s="35"/>
      <c r="SZ423" s="35"/>
      <c r="TA423" s="35"/>
      <c r="TB423" s="35"/>
      <c r="TC423" s="35"/>
      <c r="TD423" s="35"/>
      <c r="TE423" s="35"/>
      <c r="TF423" s="35"/>
      <c r="TG423" s="35"/>
      <c r="TH423" s="35"/>
      <c r="TI423" s="35"/>
      <c r="TJ423" s="35"/>
      <c r="TK423" s="35"/>
      <c r="TL423" s="35"/>
      <c r="TM423" s="35"/>
      <c r="TN423" s="35"/>
      <c r="TO423" s="35"/>
      <c r="TP423" s="35"/>
      <c r="TQ423" s="35"/>
      <c r="TR423" s="35"/>
      <c r="TS423" s="35"/>
      <c r="TT423" s="35"/>
      <c r="TU423" s="35"/>
      <c r="TV423" s="35"/>
      <c r="TW423" s="35"/>
      <c r="TX423" s="35"/>
      <c r="TY423" s="35"/>
      <c r="TZ423" s="35"/>
      <c r="UA423" s="35"/>
      <c r="UB423" s="35"/>
      <c r="UC423" s="35"/>
      <c r="UD423" s="35"/>
      <c r="UE423" s="35"/>
      <c r="UF423" s="35"/>
      <c r="UG423" s="35"/>
      <c r="UH423" s="35"/>
      <c r="UI423" s="35"/>
      <c r="UJ423" s="35"/>
      <c r="UK423" s="35"/>
      <c r="UL423" s="35"/>
      <c r="UM423" s="35"/>
      <c r="UN423" s="35"/>
      <c r="UO423" s="35"/>
      <c r="UP423" s="35"/>
      <c r="UQ423" s="35"/>
      <c r="UR423" s="35"/>
      <c r="US423" s="35"/>
      <c r="UT423" s="35"/>
      <c r="UU423" s="35"/>
      <c r="UV423" s="35"/>
      <c r="UW423" s="35"/>
      <c r="UX423" s="35"/>
      <c r="UY423" s="35"/>
      <c r="UZ423" s="35"/>
      <c r="VA423" s="35"/>
      <c r="VB423" s="35"/>
      <c r="VC423" s="35"/>
      <c r="VD423" s="35"/>
      <c r="VE423" s="35"/>
      <c r="VF423" s="35"/>
      <c r="VG423" s="35"/>
      <c r="VH423" s="35"/>
      <c r="VI423" s="35"/>
      <c r="VJ423" s="35"/>
      <c r="VK423" s="35"/>
      <c r="VL423" s="35"/>
      <c r="VM423" s="35"/>
      <c r="VN423" s="35"/>
      <c r="VO423" s="35"/>
      <c r="VP423" s="35"/>
      <c r="VQ423" s="35"/>
      <c r="VR423" s="35"/>
      <c r="VS423" s="35"/>
      <c r="VT423" s="35"/>
      <c r="VU423" s="35"/>
      <c r="VV423" s="35"/>
      <c r="VW423" s="35"/>
      <c r="VX423" s="35"/>
      <c r="VY423" s="35"/>
      <c r="VZ423" s="35"/>
      <c r="WA423" s="35"/>
      <c r="WB423" s="35"/>
      <c r="WC423" s="35"/>
      <c r="WD423" s="35"/>
      <c r="WE423" s="35"/>
      <c r="WF423" s="35"/>
      <c r="WG423" s="35"/>
      <c r="WH423" s="35"/>
      <c r="WI423" s="35"/>
      <c r="WJ423" s="35"/>
      <c r="WK423" s="35"/>
      <c r="WL423" s="35"/>
      <c r="WM423" s="35"/>
      <c r="WN423" s="35"/>
      <c r="WO423" s="35"/>
      <c r="WP423" s="35"/>
      <c r="WQ423" s="35"/>
      <c r="WR423" s="35"/>
      <c r="WS423" s="35">
        <v>5</v>
      </c>
      <c r="WT423" s="35"/>
      <c r="WU423" s="35"/>
      <c r="WV423" s="35"/>
      <c r="WW423" s="35"/>
      <c r="WX423" s="35"/>
      <c r="WY423" s="35"/>
      <c r="WZ423" s="35"/>
      <c r="XA423" s="35"/>
      <c r="XB423" s="35"/>
      <c r="XC423" s="35"/>
      <c r="XD423" s="35"/>
      <c r="XE423" s="35"/>
      <c r="XF423" s="35"/>
      <c r="XG423" s="35"/>
      <c r="XH423" s="35"/>
      <c r="XI423" s="35"/>
      <c r="XJ423" s="35"/>
      <c r="XK423" s="35"/>
      <c r="XL423" s="35"/>
      <c r="XM423" s="35"/>
      <c r="XN423" s="35"/>
      <c r="XO423" s="35"/>
      <c r="XP423" s="35"/>
      <c r="XQ423" s="35"/>
      <c r="XR423" s="35"/>
      <c r="XS423" s="35"/>
      <c r="XT423" s="35"/>
      <c r="XU423" s="35"/>
      <c r="XV423" s="35"/>
      <c r="XW423" s="35"/>
      <c r="XX423" s="35"/>
      <c r="XY423" s="35"/>
      <c r="XZ423" s="35"/>
      <c r="YA423" s="35"/>
      <c r="YB423" s="35"/>
      <c r="YC423" s="35"/>
      <c r="YD423" s="35"/>
      <c r="YE423" s="35"/>
      <c r="YF423" s="35"/>
      <c r="YG423" s="35"/>
      <c r="YH423" s="35"/>
      <c r="YI423" s="35"/>
      <c r="YJ423" s="35"/>
      <c r="YK423" s="35"/>
      <c r="YL423" s="35"/>
      <c r="YM423" s="35"/>
      <c r="YN423" s="35"/>
      <c r="YO423" s="35"/>
      <c r="YP423" s="35"/>
      <c r="YQ423" s="35"/>
      <c r="YR423" s="35"/>
      <c r="YS423" s="35"/>
      <c r="YT423" s="35"/>
      <c r="YU423" s="35"/>
      <c r="YV423" s="35"/>
      <c r="YW423" s="35"/>
      <c r="YX423" s="35"/>
      <c r="YY423" s="35"/>
      <c r="YZ423" s="35"/>
      <c r="ZA423" s="35"/>
      <c r="ZB423" s="35"/>
      <c r="ZC423" s="35"/>
      <c r="ZD423" s="35"/>
      <c r="ZE423" s="35"/>
      <c r="ZF423" s="35"/>
      <c r="ZG423" s="35"/>
      <c r="ZH423" s="35"/>
      <c r="ZI423" s="35"/>
      <c r="ZJ423" s="35"/>
      <c r="ZK423" s="35"/>
      <c r="ZL423" s="35"/>
      <c r="ZM423" s="35"/>
      <c r="ZN423" s="35"/>
      <c r="ZO423" s="35"/>
      <c r="ZP423" s="35"/>
      <c r="ZQ423" s="35"/>
      <c r="ZR423" s="35"/>
      <c r="ZS423" s="35"/>
      <c r="ZT423" s="35"/>
      <c r="ZU423" s="35"/>
      <c r="ZV423" s="35"/>
      <c r="ZW423" s="35"/>
      <c r="ZX423" s="35"/>
      <c r="ZY423" s="35"/>
      <c r="ZZ423" s="35"/>
      <c r="AAA423" s="35"/>
      <c r="AAB423" s="35"/>
      <c r="AAC423" s="35"/>
      <c r="AAD423" s="35"/>
      <c r="AAE423" s="35"/>
      <c r="AAF423" s="35"/>
      <c r="AAG423" s="35"/>
      <c r="AAH423" s="35"/>
      <c r="AAI423" s="35"/>
      <c r="AAJ423" s="35"/>
      <c r="AAK423" s="35"/>
      <c r="AAL423" s="35"/>
      <c r="AAM423" s="35"/>
      <c r="AAN423" s="35"/>
      <c r="AAO423" s="35"/>
      <c r="AAP423" s="35"/>
      <c r="AAQ423" s="35"/>
      <c r="AAR423" s="35"/>
      <c r="AAS423" s="35"/>
      <c r="AAT423" s="35"/>
      <c r="AAU423" s="35"/>
      <c r="AAV423" s="35"/>
      <c r="AAW423" s="35"/>
      <c r="AAX423" s="35"/>
      <c r="AAY423" s="35"/>
      <c r="AAZ423" s="35"/>
      <c r="ABA423" s="35"/>
      <c r="ABB423" s="35"/>
      <c r="ABC423" s="35"/>
      <c r="ABD423" s="35"/>
      <c r="ABE423" s="35"/>
      <c r="ABF423" s="35"/>
      <c r="ABG423" s="35"/>
      <c r="ABH423" s="35"/>
      <c r="ABI423" s="35"/>
      <c r="ABJ423" s="35"/>
      <c r="ABK423" s="35"/>
      <c r="ABL423" s="35"/>
      <c r="ABM423" s="35"/>
      <c r="ABN423" s="35"/>
      <c r="ABO423" s="35"/>
      <c r="ABP423" s="35"/>
      <c r="ABQ423" s="35"/>
      <c r="ABR423" s="35"/>
      <c r="ABS423" s="35"/>
      <c r="ABT423" s="35"/>
      <c r="ABU423" s="35"/>
      <c r="ABV423" s="35"/>
      <c r="ABW423" s="35"/>
      <c r="ABX423" s="35"/>
      <c r="ABY423" s="35"/>
      <c r="ABZ423" s="35"/>
      <c r="ACA423" s="35"/>
      <c r="ACB423" s="35"/>
      <c r="ACC423" s="35"/>
      <c r="ACD423" s="35"/>
      <c r="ACE423" s="35"/>
      <c r="ACF423" s="35"/>
      <c r="ACG423" s="35"/>
      <c r="ACH423" s="35"/>
      <c r="ACI423" s="35"/>
      <c r="ACJ423" s="35"/>
      <c r="ACK423" s="35"/>
      <c r="ACL423" s="35"/>
      <c r="ACM423" s="35"/>
      <c r="ACN423" s="35"/>
      <c r="ACO423" s="35"/>
      <c r="ACP423" s="35"/>
      <c r="ACQ423" s="35"/>
      <c r="ACR423" s="35"/>
      <c r="ACS423" s="35"/>
      <c r="ACT423" s="35"/>
      <c r="ACU423" s="35"/>
      <c r="ACV423" s="35"/>
      <c r="ACW423" s="35"/>
      <c r="ACX423" s="35"/>
      <c r="ACY423" s="35"/>
      <c r="ACZ423" s="35"/>
      <c r="ADA423" s="35"/>
      <c r="ADB423" s="35"/>
      <c r="ADC423" s="35"/>
      <c r="ADD423" s="35"/>
      <c r="ADE423" s="35"/>
      <c r="ADF423" s="35"/>
      <c r="ADG423" s="35"/>
      <c r="ADH423" s="35"/>
      <c r="ADI423" s="35"/>
      <c r="ADJ423" s="35"/>
      <c r="ADK423" s="35"/>
      <c r="ADL423" s="35"/>
      <c r="ADM423" s="35"/>
      <c r="ADN423" s="35"/>
      <c r="ADO423" s="35"/>
      <c r="ADP423" s="35"/>
      <c r="ADQ423" s="35"/>
      <c r="ADR423" s="35"/>
      <c r="ADS423" s="35"/>
      <c r="ADT423" s="35"/>
      <c r="ADU423" s="35"/>
      <c r="ADV423" s="35"/>
      <c r="ADW423" s="35"/>
      <c r="ADX423" s="35">
        <v>5</v>
      </c>
      <c r="ADY423" s="66">
        <f t="shared" si="17"/>
        <v>0</v>
      </c>
    </row>
    <row r="424" spans="1:829" s="5" customFormat="1" ht="12" customHeight="1" x14ac:dyDescent="0.2">
      <c r="A424" s="38" t="s">
        <v>559</v>
      </c>
      <c r="B424" s="65">
        <f t="shared" si="19"/>
        <v>0</v>
      </c>
      <c r="C424" s="57">
        <v>10</v>
      </c>
      <c r="D424" s="59">
        <v>44739</v>
      </c>
      <c r="E424" s="67">
        <v>38.869999999999997</v>
      </c>
      <c r="F424" s="67">
        <f>E424*B424</f>
        <v>0</v>
      </c>
      <c r="G424" s="6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  <c r="AX424" s="35"/>
      <c r="AY424" s="35"/>
      <c r="AZ424" s="35"/>
      <c r="BA424" s="35"/>
      <c r="BB424" s="35"/>
      <c r="BC424" s="35"/>
      <c r="BD424" s="35"/>
      <c r="BE424" s="15"/>
      <c r="BF424" s="15"/>
      <c r="BG424" s="136"/>
      <c r="BH424" s="35"/>
      <c r="BI424" s="35"/>
      <c r="BJ424" s="35"/>
      <c r="BK424" s="35"/>
      <c r="BL424" s="35"/>
      <c r="BM424" s="35"/>
      <c r="BN424" s="35"/>
      <c r="BO424" s="35"/>
      <c r="BP424" s="35"/>
      <c r="BQ424" s="35"/>
      <c r="BR424" s="35"/>
      <c r="BS424" s="35"/>
      <c r="BT424" s="35"/>
      <c r="BU424" s="35"/>
      <c r="BV424" s="35"/>
      <c r="BW424" s="35"/>
      <c r="BX424" s="35"/>
      <c r="BY424" s="35"/>
      <c r="BZ424" s="35"/>
      <c r="CA424" s="35"/>
      <c r="CB424" s="35"/>
      <c r="CC424" s="35"/>
      <c r="CD424" s="35"/>
      <c r="CE424" s="35"/>
      <c r="CF424" s="35"/>
      <c r="CG424" s="35"/>
      <c r="CH424" s="35"/>
      <c r="CI424" s="35"/>
      <c r="CJ424" s="35"/>
      <c r="CK424" s="35"/>
      <c r="CL424" s="35"/>
      <c r="CM424" s="35"/>
      <c r="CN424" s="35"/>
      <c r="CO424" s="35"/>
      <c r="CP424" s="35"/>
      <c r="CQ424" s="35"/>
      <c r="CR424" s="35"/>
      <c r="CS424" s="35"/>
      <c r="CT424" s="35"/>
      <c r="CU424" s="35"/>
      <c r="CV424" s="35"/>
      <c r="CW424" s="35"/>
      <c r="CX424" s="35"/>
      <c r="CY424" s="35"/>
      <c r="CZ424" s="35"/>
      <c r="DA424" s="35"/>
      <c r="DB424" s="35"/>
      <c r="DC424" s="35"/>
      <c r="DD424" s="35"/>
      <c r="DE424" s="35"/>
      <c r="DF424" s="35"/>
      <c r="DG424" s="35"/>
      <c r="DH424" s="35"/>
      <c r="DI424" s="35"/>
      <c r="DJ424" s="35"/>
      <c r="DK424" s="35"/>
      <c r="DL424" s="35"/>
      <c r="DM424" s="35"/>
      <c r="DN424" s="35"/>
      <c r="DO424" s="35"/>
      <c r="DP424" s="35"/>
      <c r="DQ424" s="35"/>
      <c r="DR424" s="35"/>
      <c r="DS424" s="35"/>
      <c r="DT424" s="35"/>
      <c r="DU424" s="35"/>
      <c r="DV424" s="35"/>
      <c r="DW424" s="35"/>
      <c r="DX424" s="35"/>
      <c r="DY424" s="35"/>
      <c r="DZ424" s="35"/>
      <c r="EA424" s="35"/>
      <c r="EB424" s="35"/>
      <c r="EC424" s="35"/>
      <c r="ED424" s="35"/>
      <c r="EE424" s="35"/>
      <c r="EF424" s="35"/>
      <c r="EG424" s="35"/>
      <c r="EH424" s="35"/>
      <c r="EI424" s="35"/>
      <c r="EJ424" s="35"/>
      <c r="EK424" s="35"/>
      <c r="EL424" s="35"/>
      <c r="EM424" s="35"/>
      <c r="EN424" s="35"/>
      <c r="EO424" s="35"/>
      <c r="EP424" s="35"/>
      <c r="EQ424" s="35"/>
      <c r="ER424" s="35"/>
      <c r="ES424" s="35"/>
      <c r="ET424" s="35"/>
      <c r="EU424" s="35"/>
      <c r="EV424" s="35"/>
      <c r="EW424" s="35"/>
      <c r="EX424" s="35"/>
      <c r="EY424" s="35"/>
      <c r="EZ424" s="35"/>
      <c r="FA424" s="35"/>
      <c r="FB424" s="35"/>
      <c r="FC424" s="35"/>
      <c r="FD424" s="35"/>
      <c r="FE424" s="35"/>
      <c r="FF424" s="35"/>
      <c r="FG424" s="35"/>
      <c r="FH424" s="35"/>
      <c r="FI424" s="35"/>
      <c r="FJ424" s="35"/>
      <c r="FK424" s="35"/>
      <c r="FL424" s="35"/>
      <c r="FM424" s="35"/>
      <c r="FN424" s="35"/>
      <c r="FO424" s="35"/>
      <c r="FP424" s="35"/>
      <c r="FQ424" s="35"/>
      <c r="FR424" s="35"/>
      <c r="FS424" s="35"/>
      <c r="FT424" s="35"/>
      <c r="FU424" s="35"/>
      <c r="FV424" s="35"/>
      <c r="FW424" s="35">
        <v>200</v>
      </c>
      <c r="FX424" s="35"/>
      <c r="FY424" s="35"/>
      <c r="FZ424" s="35"/>
      <c r="GA424" s="35"/>
      <c r="GB424" s="35"/>
      <c r="GC424" s="35"/>
      <c r="GD424" s="35">
        <v>160</v>
      </c>
      <c r="GE424" s="35"/>
      <c r="GF424" s="35"/>
      <c r="GG424" s="35"/>
      <c r="GH424" s="35">
        <v>30</v>
      </c>
      <c r="GI424" s="35"/>
      <c r="GJ424" s="35">
        <v>80</v>
      </c>
      <c r="GK424" s="35"/>
      <c r="GL424" s="35"/>
      <c r="GM424" s="35">
        <v>40</v>
      </c>
      <c r="GN424" s="35"/>
      <c r="GO424" s="35"/>
      <c r="GP424" s="35"/>
      <c r="GQ424" s="35"/>
      <c r="GR424" s="35"/>
      <c r="GS424" s="35"/>
      <c r="GT424" s="35"/>
      <c r="GU424" s="35"/>
      <c r="GV424" s="35"/>
      <c r="GW424" s="35"/>
      <c r="GX424" s="35"/>
      <c r="GY424" s="35">
        <v>30</v>
      </c>
      <c r="GZ424" s="35"/>
      <c r="HA424" s="35"/>
      <c r="HB424" s="35"/>
      <c r="HC424" s="35"/>
      <c r="HD424" s="35"/>
      <c r="HE424" s="35"/>
      <c r="HF424" s="35"/>
      <c r="HG424" s="35"/>
      <c r="HH424" s="35"/>
      <c r="HI424" s="35"/>
      <c r="HJ424" s="35"/>
      <c r="HK424" s="35"/>
      <c r="HL424" s="35"/>
      <c r="HM424" s="35"/>
      <c r="HN424" s="35"/>
      <c r="HO424" s="35"/>
      <c r="HP424" s="35"/>
      <c r="HQ424" s="35"/>
      <c r="HR424" s="35"/>
      <c r="HS424" s="35"/>
      <c r="HT424" s="35"/>
      <c r="HU424" s="35"/>
      <c r="HV424" s="35"/>
      <c r="HW424" s="35"/>
      <c r="HX424" s="35"/>
      <c r="HY424" s="35"/>
      <c r="HZ424" s="35"/>
      <c r="IA424" s="35"/>
      <c r="IB424" s="35"/>
      <c r="IC424" s="35"/>
      <c r="ID424" s="35"/>
      <c r="IE424" s="35"/>
      <c r="IF424" s="35"/>
      <c r="IG424" s="35"/>
      <c r="IH424" s="35"/>
      <c r="II424" s="35"/>
      <c r="IJ424" s="35"/>
      <c r="IK424" s="35"/>
      <c r="IL424" s="35"/>
      <c r="IM424" s="35"/>
      <c r="IN424" s="35"/>
      <c r="IO424" s="35"/>
      <c r="IP424" s="35"/>
      <c r="IQ424" s="35"/>
      <c r="IR424" s="35"/>
      <c r="IS424" s="35"/>
      <c r="IT424" s="35"/>
      <c r="IU424" s="35"/>
      <c r="IV424" s="35"/>
      <c r="IW424" s="35"/>
      <c r="IX424" s="35"/>
      <c r="IY424" s="35"/>
      <c r="IZ424" s="35"/>
      <c r="JA424" s="35"/>
      <c r="JB424" s="35"/>
      <c r="JC424" s="35"/>
      <c r="JD424" s="35"/>
      <c r="JE424" s="35"/>
      <c r="JF424" s="35"/>
      <c r="JG424" s="35"/>
      <c r="JH424" s="35"/>
      <c r="JI424" s="35"/>
      <c r="JJ424" s="35"/>
      <c r="JK424" s="35"/>
      <c r="JL424" s="35"/>
      <c r="JM424" s="35"/>
      <c r="JN424" s="35"/>
      <c r="JO424" s="35"/>
      <c r="JP424" s="35"/>
      <c r="JQ424" s="35"/>
      <c r="JR424" s="35"/>
      <c r="JS424" s="35"/>
      <c r="JT424" s="35"/>
      <c r="JU424" s="35"/>
      <c r="JV424" s="35"/>
      <c r="JW424" s="35"/>
      <c r="JX424" s="35"/>
      <c r="JY424" s="35"/>
      <c r="JZ424" s="35"/>
      <c r="KA424" s="35"/>
      <c r="KB424" s="35"/>
      <c r="KC424" s="35"/>
      <c r="KD424" s="35"/>
      <c r="KE424" s="35"/>
      <c r="KF424" s="35"/>
      <c r="KG424" s="35"/>
      <c r="KH424" s="35"/>
      <c r="KI424" s="35"/>
      <c r="KJ424" s="35"/>
      <c r="KK424" s="35"/>
      <c r="KL424" s="35"/>
      <c r="KM424" s="35"/>
      <c r="KN424" s="35"/>
      <c r="KO424" s="35"/>
      <c r="KP424" s="35"/>
      <c r="KQ424" s="35"/>
      <c r="KR424" s="35"/>
      <c r="KS424" s="35"/>
      <c r="KT424" s="35"/>
      <c r="KU424" s="35"/>
      <c r="KV424" s="35"/>
      <c r="KW424" s="35"/>
      <c r="KX424" s="35"/>
      <c r="KY424" s="35"/>
      <c r="KZ424" s="35"/>
      <c r="LA424" s="35"/>
      <c r="LB424" s="35"/>
      <c r="LC424" s="35"/>
      <c r="LD424" s="35"/>
      <c r="LE424" s="35"/>
      <c r="LF424" s="35"/>
      <c r="LG424" s="35"/>
      <c r="LH424" s="35"/>
      <c r="LI424" s="35"/>
      <c r="LJ424" s="35"/>
      <c r="LK424" s="35"/>
      <c r="LL424" s="35"/>
      <c r="LM424" s="35"/>
      <c r="LN424" s="35"/>
      <c r="LO424" s="35"/>
      <c r="LP424" s="35"/>
      <c r="LQ424" s="35"/>
      <c r="LR424" s="35"/>
      <c r="LS424" s="35"/>
      <c r="LT424" s="35"/>
      <c r="LU424" s="35"/>
      <c r="LV424" s="35"/>
      <c r="LW424" s="35"/>
      <c r="LX424" s="35"/>
      <c r="LY424" s="35"/>
      <c r="LZ424" s="35"/>
      <c r="MA424" s="35"/>
      <c r="MB424" s="35"/>
      <c r="MC424" s="35"/>
      <c r="MD424" s="35"/>
      <c r="ME424" s="35"/>
      <c r="MF424" s="35"/>
      <c r="MG424" s="35"/>
      <c r="MH424" s="35"/>
      <c r="MI424" s="35"/>
      <c r="MJ424" s="35"/>
      <c r="MK424" s="35"/>
      <c r="ML424" s="35"/>
      <c r="MM424" s="35"/>
      <c r="MN424" s="35"/>
      <c r="MO424" s="35"/>
      <c r="MP424" s="35"/>
      <c r="MQ424" s="35"/>
      <c r="MR424" s="35"/>
      <c r="MS424" s="35"/>
      <c r="MT424" s="35"/>
      <c r="MU424" s="35"/>
      <c r="MV424" s="35"/>
      <c r="MW424" s="35"/>
      <c r="MX424" s="35"/>
      <c r="MY424" s="35"/>
      <c r="MZ424" s="35"/>
      <c r="NA424" s="35"/>
      <c r="NB424" s="35"/>
      <c r="NC424" s="35"/>
      <c r="ND424" s="35"/>
      <c r="NE424" s="35"/>
      <c r="NF424" s="35"/>
      <c r="NG424" s="35"/>
      <c r="NH424" s="35"/>
      <c r="NI424" s="35"/>
      <c r="NJ424" s="35"/>
      <c r="NK424" s="35"/>
      <c r="NL424" s="35"/>
      <c r="NM424" s="35"/>
      <c r="NN424" s="35"/>
      <c r="NO424" s="35"/>
      <c r="NP424" s="35"/>
      <c r="NQ424" s="35"/>
      <c r="NR424" s="35"/>
      <c r="NS424" s="35"/>
      <c r="NT424" s="35"/>
      <c r="NU424" s="35"/>
      <c r="NV424" s="35"/>
      <c r="NW424" s="35"/>
      <c r="NX424" s="35"/>
      <c r="NY424" s="35"/>
      <c r="NZ424" s="35"/>
      <c r="OA424" s="35"/>
      <c r="OB424" s="35"/>
      <c r="OC424" s="35"/>
      <c r="OD424" s="35"/>
      <c r="OE424" s="35"/>
      <c r="OF424" s="35"/>
      <c r="OG424" s="35"/>
      <c r="OH424" s="35"/>
      <c r="OI424" s="35"/>
      <c r="OJ424" s="35"/>
      <c r="OK424" s="35"/>
      <c r="OL424" s="35"/>
      <c r="OM424" s="35"/>
      <c r="ON424" s="35"/>
      <c r="OO424" s="35"/>
      <c r="OP424" s="35"/>
      <c r="OQ424" s="35"/>
      <c r="OR424" s="35"/>
      <c r="OS424" s="35"/>
      <c r="OT424" s="35"/>
      <c r="OU424" s="35"/>
      <c r="OV424" s="35"/>
      <c r="OW424" s="35"/>
      <c r="OX424" s="35"/>
      <c r="OY424" s="35"/>
      <c r="OZ424" s="35"/>
      <c r="PA424" s="35"/>
      <c r="PB424" s="35"/>
      <c r="PC424" s="35"/>
      <c r="PD424" s="35"/>
      <c r="PE424" s="35"/>
      <c r="PF424" s="35"/>
      <c r="PG424" s="35"/>
      <c r="PH424" s="35"/>
      <c r="PI424" s="35"/>
      <c r="PJ424" s="35"/>
      <c r="PK424" s="35"/>
      <c r="PL424" s="35"/>
      <c r="PM424" s="35"/>
      <c r="PN424" s="35"/>
      <c r="PO424" s="35"/>
      <c r="PP424" s="35"/>
      <c r="PQ424" s="35"/>
      <c r="PR424" s="35"/>
      <c r="PS424" s="35"/>
      <c r="PT424" s="35"/>
      <c r="PU424" s="35"/>
      <c r="PV424" s="35"/>
      <c r="PW424" s="35"/>
      <c r="PX424" s="35"/>
      <c r="PY424" s="35"/>
      <c r="PZ424" s="35"/>
      <c r="QA424" s="35"/>
      <c r="QB424" s="35"/>
      <c r="QC424" s="35"/>
      <c r="QD424" s="35"/>
      <c r="QE424" s="35"/>
      <c r="QF424" s="35"/>
      <c r="QG424" s="35"/>
      <c r="QH424" s="35"/>
      <c r="QI424" s="35"/>
      <c r="QJ424" s="35"/>
      <c r="QK424" s="35"/>
      <c r="QL424" s="35"/>
      <c r="QM424" s="35"/>
      <c r="QN424" s="35"/>
      <c r="QO424" s="35"/>
      <c r="QP424" s="35"/>
      <c r="QQ424" s="35"/>
      <c r="QR424" s="35"/>
      <c r="QS424" s="35"/>
      <c r="QT424" s="35"/>
      <c r="QU424" s="35"/>
      <c r="QV424" s="35"/>
      <c r="QW424" s="35"/>
      <c r="QX424" s="35"/>
      <c r="QY424" s="35"/>
      <c r="QZ424" s="35"/>
      <c r="RA424" s="35"/>
      <c r="RB424" s="35"/>
      <c r="RC424" s="35"/>
      <c r="RD424" s="35"/>
      <c r="RE424" s="35"/>
      <c r="RF424" s="35"/>
      <c r="RG424" s="35"/>
      <c r="RH424" s="35"/>
      <c r="RI424" s="35"/>
      <c r="RJ424" s="35"/>
      <c r="RK424" s="35"/>
      <c r="RL424" s="35"/>
      <c r="RM424" s="35"/>
      <c r="RN424" s="35"/>
      <c r="RO424" s="35"/>
      <c r="RP424" s="35"/>
      <c r="RQ424" s="35"/>
      <c r="RR424" s="35"/>
      <c r="RS424" s="35"/>
      <c r="RT424" s="35"/>
      <c r="RU424" s="35"/>
      <c r="RV424" s="35"/>
      <c r="RW424" s="35"/>
      <c r="RX424" s="35"/>
      <c r="RY424" s="35"/>
      <c r="RZ424" s="35"/>
      <c r="SA424" s="35"/>
      <c r="SB424" s="35"/>
      <c r="SC424" s="35"/>
      <c r="SD424" s="35"/>
      <c r="SE424" s="35"/>
      <c r="SF424" s="35"/>
      <c r="SG424" s="35"/>
      <c r="SH424" s="35"/>
      <c r="SI424" s="35"/>
      <c r="SJ424" s="35"/>
      <c r="SK424" s="35"/>
      <c r="SL424" s="35"/>
      <c r="SM424" s="35"/>
      <c r="SN424" s="35"/>
      <c r="SO424" s="35"/>
      <c r="SP424" s="35"/>
      <c r="SQ424" s="35"/>
      <c r="SR424" s="35"/>
      <c r="SS424" s="35"/>
      <c r="ST424" s="35"/>
      <c r="SU424" s="35"/>
      <c r="SV424" s="35"/>
      <c r="SW424" s="35"/>
      <c r="SX424" s="35"/>
      <c r="SY424" s="35"/>
      <c r="SZ424" s="35"/>
      <c r="TA424" s="35"/>
      <c r="TB424" s="35"/>
      <c r="TC424" s="35"/>
      <c r="TD424" s="35"/>
      <c r="TE424" s="35"/>
      <c r="TF424" s="35"/>
      <c r="TG424" s="35"/>
      <c r="TH424" s="35"/>
      <c r="TI424" s="35"/>
      <c r="TJ424" s="35"/>
      <c r="TK424" s="35"/>
      <c r="TL424" s="35"/>
      <c r="TM424" s="35"/>
      <c r="TN424" s="35"/>
      <c r="TO424" s="35"/>
      <c r="TP424" s="35"/>
      <c r="TQ424" s="35"/>
      <c r="TR424" s="35"/>
      <c r="TS424" s="35"/>
      <c r="TT424" s="35"/>
      <c r="TU424" s="35"/>
      <c r="TV424" s="35"/>
      <c r="TW424" s="35"/>
      <c r="TX424" s="35"/>
      <c r="TY424" s="35"/>
      <c r="TZ424" s="35"/>
      <c r="UA424" s="35"/>
      <c r="UB424" s="35"/>
      <c r="UC424" s="35"/>
      <c r="UD424" s="35"/>
      <c r="UE424" s="35"/>
      <c r="UF424" s="35"/>
      <c r="UG424" s="35"/>
      <c r="UH424" s="35"/>
      <c r="UI424" s="35"/>
      <c r="UJ424" s="35"/>
      <c r="UK424" s="35"/>
      <c r="UL424" s="35"/>
      <c r="UM424" s="35"/>
      <c r="UN424" s="35"/>
      <c r="UO424" s="35"/>
      <c r="UP424" s="35"/>
      <c r="UQ424" s="35"/>
      <c r="UR424" s="35"/>
      <c r="US424" s="35"/>
      <c r="UT424" s="35"/>
      <c r="UU424" s="35"/>
      <c r="UV424" s="35"/>
      <c r="UW424" s="35"/>
      <c r="UX424" s="35"/>
      <c r="UY424" s="35"/>
      <c r="UZ424" s="35"/>
      <c r="VA424" s="35"/>
      <c r="VB424" s="35"/>
      <c r="VC424" s="35"/>
      <c r="VD424" s="35"/>
      <c r="VE424" s="35"/>
      <c r="VF424" s="35"/>
      <c r="VG424" s="35"/>
      <c r="VH424" s="35"/>
      <c r="VI424" s="35"/>
      <c r="VJ424" s="35"/>
      <c r="VK424" s="35"/>
      <c r="VL424" s="35"/>
      <c r="VM424" s="35"/>
      <c r="VN424" s="35"/>
      <c r="VO424" s="35"/>
      <c r="VP424" s="35"/>
      <c r="VQ424" s="35"/>
      <c r="VR424" s="35"/>
      <c r="VS424" s="35"/>
      <c r="VT424" s="35"/>
      <c r="VU424" s="35"/>
      <c r="VV424" s="35"/>
      <c r="VW424" s="35"/>
      <c r="VX424" s="35"/>
      <c r="VY424" s="35"/>
      <c r="VZ424" s="35"/>
      <c r="WA424" s="35"/>
      <c r="WB424" s="35"/>
      <c r="WC424" s="35"/>
      <c r="WD424" s="35"/>
      <c r="WE424" s="35"/>
      <c r="WF424" s="35"/>
      <c r="WG424" s="35"/>
      <c r="WH424" s="35"/>
      <c r="WI424" s="35"/>
      <c r="WJ424" s="35"/>
      <c r="WK424" s="35"/>
      <c r="WL424" s="35"/>
      <c r="WM424" s="35"/>
      <c r="WN424" s="35"/>
      <c r="WO424" s="35"/>
      <c r="WP424" s="35"/>
      <c r="WQ424" s="35"/>
      <c r="WR424" s="35"/>
      <c r="WS424" s="35"/>
      <c r="WT424" s="35"/>
      <c r="WU424" s="35"/>
      <c r="WV424" s="35"/>
      <c r="WW424" s="35"/>
      <c r="WX424" s="35"/>
      <c r="WY424" s="35"/>
      <c r="WZ424" s="35"/>
      <c r="XA424" s="35">
        <v>200</v>
      </c>
      <c r="XB424" s="35"/>
      <c r="XC424" s="35"/>
      <c r="XD424" s="35"/>
      <c r="XE424" s="35"/>
      <c r="XF424" s="35"/>
      <c r="XG424" s="35"/>
      <c r="XH424" s="35"/>
      <c r="XI424" s="35"/>
      <c r="XJ424" s="35"/>
      <c r="XK424" s="35"/>
      <c r="XL424" s="35"/>
      <c r="XM424" s="35"/>
      <c r="XN424" s="35"/>
      <c r="XO424" s="35"/>
      <c r="XP424" s="35"/>
      <c r="XQ424" s="35"/>
      <c r="XR424" s="35"/>
      <c r="XS424" s="35"/>
      <c r="XT424" s="35"/>
      <c r="XU424" s="35"/>
      <c r="XV424" s="35"/>
      <c r="XW424" s="35"/>
      <c r="XX424" s="35"/>
      <c r="XY424" s="35"/>
      <c r="XZ424" s="35"/>
      <c r="YA424" s="35"/>
      <c r="YB424" s="35"/>
      <c r="YC424" s="35"/>
      <c r="YD424" s="35"/>
      <c r="YE424" s="35"/>
      <c r="YF424" s="35"/>
      <c r="YG424" s="35">
        <v>340</v>
      </c>
      <c r="YH424" s="35"/>
      <c r="YI424" s="35"/>
      <c r="YJ424" s="35"/>
      <c r="YK424" s="35"/>
      <c r="YL424" s="35"/>
      <c r="YM424" s="35"/>
      <c r="YN424" s="35"/>
      <c r="YO424" s="35"/>
      <c r="YP424" s="35"/>
      <c r="YQ424" s="35"/>
      <c r="YR424" s="35"/>
      <c r="YS424" s="35"/>
      <c r="YT424" s="35"/>
      <c r="YU424" s="35"/>
      <c r="YV424" s="35"/>
      <c r="YW424" s="35"/>
      <c r="YX424" s="35"/>
      <c r="YY424" s="35"/>
      <c r="YZ424" s="35"/>
      <c r="ZA424" s="35"/>
      <c r="ZB424" s="35"/>
      <c r="ZC424" s="35"/>
      <c r="ZD424" s="35"/>
      <c r="ZE424" s="35"/>
      <c r="ZF424" s="35"/>
      <c r="ZG424" s="35"/>
      <c r="ZH424" s="35"/>
      <c r="ZI424" s="35"/>
      <c r="ZJ424" s="35"/>
      <c r="ZK424" s="35"/>
      <c r="ZL424" s="35"/>
      <c r="ZM424" s="35"/>
      <c r="ZN424" s="35"/>
      <c r="ZO424" s="35"/>
      <c r="ZP424" s="35"/>
      <c r="ZQ424" s="35"/>
      <c r="ZR424" s="35"/>
      <c r="ZS424" s="35"/>
      <c r="ZT424" s="35"/>
      <c r="ZU424" s="35"/>
      <c r="ZV424" s="35"/>
      <c r="ZW424" s="35"/>
      <c r="ZX424" s="35"/>
      <c r="ZY424" s="35"/>
      <c r="ZZ424" s="35"/>
      <c r="AAA424" s="35"/>
      <c r="AAB424" s="35"/>
      <c r="AAC424" s="35"/>
      <c r="AAD424" s="35"/>
      <c r="AAE424" s="35"/>
      <c r="AAF424" s="35"/>
      <c r="AAG424" s="35"/>
      <c r="AAH424" s="35"/>
      <c r="AAI424" s="35"/>
      <c r="AAJ424" s="35"/>
      <c r="AAK424" s="35"/>
      <c r="AAL424" s="35"/>
      <c r="AAM424" s="35"/>
      <c r="AAN424" s="35"/>
      <c r="AAO424" s="35"/>
      <c r="AAP424" s="35"/>
      <c r="AAQ424" s="35"/>
      <c r="AAR424" s="35"/>
      <c r="AAS424" s="35"/>
      <c r="AAT424" s="35"/>
      <c r="AAU424" s="35"/>
      <c r="AAV424" s="35"/>
      <c r="AAW424" s="35"/>
      <c r="AAX424" s="35"/>
      <c r="AAY424" s="35"/>
      <c r="AAZ424" s="35"/>
      <c r="ABA424" s="35"/>
      <c r="ABB424" s="35"/>
      <c r="ABC424" s="35"/>
      <c r="ABD424" s="35"/>
      <c r="ABE424" s="35"/>
      <c r="ABF424" s="35"/>
      <c r="ABG424" s="35"/>
      <c r="ABH424" s="35"/>
      <c r="ABI424" s="35"/>
      <c r="ABJ424" s="35"/>
      <c r="ABK424" s="35"/>
      <c r="ABL424" s="35"/>
      <c r="ABM424" s="35"/>
      <c r="ABN424" s="35"/>
      <c r="ABO424" s="35"/>
      <c r="ABP424" s="35"/>
      <c r="ABQ424" s="35"/>
      <c r="ABR424" s="35"/>
      <c r="ABS424" s="35"/>
      <c r="ABT424" s="35"/>
      <c r="ABU424" s="35"/>
      <c r="ABV424" s="35"/>
      <c r="ABW424" s="35"/>
      <c r="ABX424" s="35"/>
      <c r="ABY424" s="35"/>
      <c r="ABZ424" s="35"/>
      <c r="ACA424" s="35"/>
      <c r="ACB424" s="35"/>
      <c r="ACC424" s="35"/>
      <c r="ACD424" s="35"/>
      <c r="ACE424" s="35"/>
      <c r="ACF424" s="35"/>
      <c r="ACG424" s="35"/>
      <c r="ACH424" s="35"/>
      <c r="ACI424" s="35"/>
      <c r="ACJ424" s="35"/>
      <c r="ACK424" s="35"/>
      <c r="ACL424" s="35"/>
      <c r="ACM424" s="35"/>
      <c r="ACN424" s="35"/>
      <c r="ACO424" s="35"/>
      <c r="ACP424" s="35"/>
      <c r="ACQ424" s="35"/>
      <c r="ACR424" s="35"/>
      <c r="ACS424" s="35"/>
      <c r="ACT424" s="35"/>
      <c r="ACU424" s="35"/>
      <c r="ACV424" s="35"/>
      <c r="ACW424" s="35"/>
      <c r="ACX424" s="35"/>
      <c r="ACY424" s="35"/>
      <c r="ACZ424" s="35"/>
      <c r="ADA424" s="35"/>
      <c r="ADB424" s="35"/>
      <c r="ADC424" s="35"/>
      <c r="ADD424" s="35"/>
      <c r="ADE424" s="35"/>
      <c r="ADF424" s="35"/>
      <c r="ADG424" s="35"/>
      <c r="ADH424" s="35"/>
      <c r="ADI424" s="35"/>
      <c r="ADJ424" s="35"/>
      <c r="ADK424" s="35"/>
      <c r="ADL424" s="35"/>
      <c r="ADM424" s="35"/>
      <c r="ADN424" s="35"/>
      <c r="ADO424" s="35"/>
      <c r="ADP424" s="35"/>
      <c r="ADQ424" s="35"/>
      <c r="ADR424" s="35"/>
      <c r="ADS424" s="35"/>
      <c r="ADT424" s="35"/>
      <c r="ADU424" s="35"/>
      <c r="ADV424" s="35"/>
      <c r="ADW424" s="35"/>
      <c r="ADX424" s="35"/>
      <c r="ADY424" s="66">
        <f t="shared" si="17"/>
        <v>0</v>
      </c>
    </row>
    <row r="425" spans="1:829" s="5" customFormat="1" ht="12" customHeight="1" x14ac:dyDescent="0.2">
      <c r="A425" s="38" t="s">
        <v>559</v>
      </c>
      <c r="B425" s="65">
        <f t="shared" si="19"/>
        <v>540</v>
      </c>
      <c r="C425" s="57">
        <v>10</v>
      </c>
      <c r="D425" s="59">
        <v>44753</v>
      </c>
      <c r="E425" s="67">
        <v>49.75</v>
      </c>
      <c r="F425" s="67">
        <f>E425*B425</f>
        <v>26865</v>
      </c>
      <c r="G425" s="6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  <c r="AX425" s="35"/>
      <c r="AY425" s="35"/>
      <c r="AZ425" s="35"/>
      <c r="BA425" s="35"/>
      <c r="BB425" s="35"/>
      <c r="BC425" s="35"/>
      <c r="BD425" s="35"/>
      <c r="BE425" s="15"/>
      <c r="BF425" s="15"/>
      <c r="BG425" s="136"/>
      <c r="BH425" s="35"/>
      <c r="BI425" s="35"/>
      <c r="BJ425" s="35"/>
      <c r="BK425" s="35"/>
      <c r="BL425" s="35"/>
      <c r="BM425" s="35"/>
      <c r="BN425" s="35"/>
      <c r="BO425" s="35"/>
      <c r="BP425" s="35"/>
      <c r="BQ425" s="35"/>
      <c r="BR425" s="35"/>
      <c r="BS425" s="35"/>
      <c r="BT425" s="35"/>
      <c r="BU425" s="35"/>
      <c r="BV425" s="35"/>
      <c r="BW425" s="35"/>
      <c r="BX425" s="35"/>
      <c r="BY425" s="35"/>
      <c r="BZ425" s="35"/>
      <c r="CA425" s="35"/>
      <c r="CB425" s="35"/>
      <c r="CC425" s="35"/>
      <c r="CD425" s="35"/>
      <c r="CE425" s="35"/>
      <c r="CF425" s="35"/>
      <c r="CG425" s="35"/>
      <c r="CH425" s="35"/>
      <c r="CI425" s="35"/>
      <c r="CJ425" s="35"/>
      <c r="CK425" s="35"/>
      <c r="CL425" s="35"/>
      <c r="CM425" s="35"/>
      <c r="CN425" s="35"/>
      <c r="CO425" s="35"/>
      <c r="CP425" s="35"/>
      <c r="CQ425" s="35"/>
      <c r="CR425" s="35"/>
      <c r="CS425" s="35"/>
      <c r="CT425" s="35"/>
      <c r="CU425" s="35"/>
      <c r="CV425" s="35"/>
      <c r="CW425" s="35"/>
      <c r="CX425" s="35"/>
      <c r="CY425" s="35"/>
      <c r="CZ425" s="35"/>
      <c r="DA425" s="35"/>
      <c r="DB425" s="35"/>
      <c r="DC425" s="35"/>
      <c r="DD425" s="35"/>
      <c r="DE425" s="35"/>
      <c r="DF425" s="35"/>
      <c r="DG425" s="35"/>
      <c r="DH425" s="35"/>
      <c r="DI425" s="35"/>
      <c r="DJ425" s="35"/>
      <c r="DK425" s="35"/>
      <c r="DL425" s="35"/>
      <c r="DM425" s="35"/>
      <c r="DN425" s="35"/>
      <c r="DO425" s="35"/>
      <c r="DP425" s="35"/>
      <c r="DQ425" s="35"/>
      <c r="DR425" s="35"/>
      <c r="DS425" s="35"/>
      <c r="DT425" s="35"/>
      <c r="DU425" s="35"/>
      <c r="DV425" s="35"/>
      <c r="DW425" s="35"/>
      <c r="DX425" s="35"/>
      <c r="DY425" s="35"/>
      <c r="DZ425" s="35"/>
      <c r="EA425" s="35"/>
      <c r="EB425" s="35"/>
      <c r="EC425" s="35"/>
      <c r="ED425" s="35"/>
      <c r="EE425" s="35"/>
      <c r="EF425" s="35"/>
      <c r="EG425" s="35"/>
      <c r="EH425" s="35"/>
      <c r="EI425" s="35"/>
      <c r="EJ425" s="35"/>
      <c r="EK425" s="35"/>
      <c r="EL425" s="35"/>
      <c r="EM425" s="35"/>
      <c r="EN425" s="35"/>
      <c r="EO425" s="35"/>
      <c r="EP425" s="35"/>
      <c r="EQ425" s="35"/>
      <c r="ER425" s="35"/>
      <c r="ES425" s="35"/>
      <c r="ET425" s="35"/>
      <c r="EU425" s="35"/>
      <c r="EV425" s="35"/>
      <c r="EW425" s="35"/>
      <c r="EX425" s="35"/>
      <c r="EY425" s="35"/>
      <c r="EZ425" s="35"/>
      <c r="FA425" s="35"/>
      <c r="FB425" s="35"/>
      <c r="FC425" s="35"/>
      <c r="FD425" s="35"/>
      <c r="FE425" s="35"/>
      <c r="FF425" s="35"/>
      <c r="FG425" s="35"/>
      <c r="FH425" s="35"/>
      <c r="FI425" s="35"/>
      <c r="FJ425" s="35"/>
      <c r="FK425" s="35"/>
      <c r="FL425" s="35"/>
      <c r="FM425" s="35"/>
      <c r="FN425" s="35"/>
      <c r="FO425" s="35"/>
      <c r="FP425" s="35"/>
      <c r="FQ425" s="35"/>
      <c r="FR425" s="35"/>
      <c r="FS425" s="35"/>
      <c r="FT425" s="35"/>
      <c r="FU425" s="35"/>
      <c r="FV425" s="35"/>
      <c r="FW425" s="35"/>
      <c r="FX425" s="35"/>
      <c r="FY425" s="35"/>
      <c r="FZ425" s="35"/>
      <c r="GA425" s="35"/>
      <c r="GB425" s="35"/>
      <c r="GC425" s="35"/>
      <c r="GD425" s="35"/>
      <c r="GE425" s="35"/>
      <c r="GF425" s="35"/>
      <c r="GG425" s="35"/>
      <c r="GH425" s="35"/>
      <c r="GI425" s="35"/>
      <c r="GJ425" s="35"/>
      <c r="GK425" s="35"/>
      <c r="GL425" s="35"/>
      <c r="GM425" s="35"/>
      <c r="GN425" s="35"/>
      <c r="GO425" s="35"/>
      <c r="GP425" s="35"/>
      <c r="GQ425" s="35"/>
      <c r="GR425" s="35"/>
      <c r="GS425" s="35"/>
      <c r="GT425" s="35"/>
      <c r="GU425" s="35"/>
      <c r="GV425" s="35"/>
      <c r="GW425" s="35"/>
      <c r="GX425" s="35"/>
      <c r="GY425" s="35">
        <v>10</v>
      </c>
      <c r="GZ425" s="35"/>
      <c r="HA425" s="35"/>
      <c r="HB425" s="35"/>
      <c r="HC425" s="35"/>
      <c r="HD425" s="35"/>
      <c r="HE425" s="35"/>
      <c r="HF425" s="35"/>
      <c r="HG425" s="35"/>
      <c r="HH425" s="35">
        <v>10</v>
      </c>
      <c r="HI425" s="35">
        <v>540</v>
      </c>
      <c r="HJ425" s="35"/>
      <c r="HK425" s="35"/>
      <c r="HL425" s="35"/>
      <c r="HM425" s="35"/>
      <c r="HN425" s="35"/>
      <c r="HO425" s="35"/>
      <c r="HP425" s="35"/>
      <c r="HQ425" s="35"/>
      <c r="HR425" s="35"/>
      <c r="HS425" s="35"/>
      <c r="HT425" s="35"/>
      <c r="HU425" s="35"/>
      <c r="HV425" s="35"/>
      <c r="HW425" s="35"/>
      <c r="HX425" s="35"/>
      <c r="HY425" s="35"/>
      <c r="HZ425" s="35"/>
      <c r="IA425" s="35"/>
      <c r="IB425" s="35"/>
      <c r="IC425" s="35"/>
      <c r="ID425" s="35"/>
      <c r="IE425" s="35"/>
      <c r="IF425" s="35"/>
      <c r="IG425" s="35"/>
      <c r="IH425" s="35"/>
      <c r="II425" s="35"/>
      <c r="IJ425" s="35"/>
      <c r="IK425" s="35"/>
      <c r="IL425" s="35"/>
      <c r="IM425" s="35"/>
      <c r="IN425" s="35"/>
      <c r="IO425" s="35"/>
      <c r="IP425" s="35"/>
      <c r="IQ425" s="35"/>
      <c r="IR425" s="35"/>
      <c r="IS425" s="35"/>
      <c r="IT425" s="35"/>
      <c r="IU425" s="35"/>
      <c r="IV425" s="35"/>
      <c r="IW425" s="35"/>
      <c r="IX425" s="35"/>
      <c r="IY425" s="35"/>
      <c r="IZ425" s="35"/>
      <c r="JA425" s="35"/>
      <c r="JB425" s="35"/>
      <c r="JC425" s="35"/>
      <c r="JD425" s="35"/>
      <c r="JE425" s="35"/>
      <c r="JF425" s="35"/>
      <c r="JG425" s="35"/>
      <c r="JH425" s="35"/>
      <c r="JI425" s="35"/>
      <c r="JJ425" s="35"/>
      <c r="JK425" s="35"/>
      <c r="JL425" s="35"/>
      <c r="JM425" s="35"/>
      <c r="JN425" s="35"/>
      <c r="JO425" s="35"/>
      <c r="JP425" s="35"/>
      <c r="JQ425" s="35"/>
      <c r="JR425" s="35"/>
      <c r="JS425" s="35"/>
      <c r="JT425" s="35"/>
      <c r="JU425" s="35"/>
      <c r="JV425" s="35"/>
      <c r="JW425" s="35"/>
      <c r="JX425" s="35"/>
      <c r="JY425" s="35"/>
      <c r="JZ425" s="35"/>
      <c r="KA425" s="35"/>
      <c r="KB425" s="35"/>
      <c r="KC425" s="35"/>
      <c r="KD425" s="35"/>
      <c r="KE425" s="35"/>
      <c r="KF425" s="35"/>
      <c r="KG425" s="35"/>
      <c r="KH425" s="35"/>
      <c r="KI425" s="35"/>
      <c r="KJ425" s="35"/>
      <c r="KK425" s="35"/>
      <c r="KL425" s="35"/>
      <c r="KM425" s="35"/>
      <c r="KN425" s="35"/>
      <c r="KO425" s="35"/>
      <c r="KP425" s="35"/>
      <c r="KQ425" s="35"/>
      <c r="KR425" s="35"/>
      <c r="KS425" s="35"/>
      <c r="KT425" s="35"/>
      <c r="KU425" s="35"/>
      <c r="KV425" s="35"/>
      <c r="KW425" s="35"/>
      <c r="KX425" s="35"/>
      <c r="KY425" s="35"/>
      <c r="KZ425" s="35"/>
      <c r="LA425" s="35"/>
      <c r="LB425" s="35"/>
      <c r="LC425" s="35"/>
      <c r="LD425" s="35"/>
      <c r="LE425" s="35"/>
      <c r="LF425" s="35"/>
      <c r="LG425" s="35"/>
      <c r="LH425" s="35"/>
      <c r="LI425" s="35"/>
      <c r="LJ425" s="35"/>
      <c r="LK425" s="35"/>
      <c r="LL425" s="35"/>
      <c r="LM425" s="35"/>
      <c r="LN425" s="35"/>
      <c r="LO425" s="35"/>
      <c r="LP425" s="35"/>
      <c r="LQ425" s="35"/>
      <c r="LR425" s="35"/>
      <c r="LS425" s="35"/>
      <c r="LT425" s="35"/>
      <c r="LU425" s="35"/>
      <c r="LV425" s="35"/>
      <c r="LW425" s="35"/>
      <c r="LX425" s="35"/>
      <c r="LY425" s="35"/>
      <c r="LZ425" s="35"/>
      <c r="MA425" s="35"/>
      <c r="MB425" s="35"/>
      <c r="MC425" s="35"/>
      <c r="MD425" s="35"/>
      <c r="ME425" s="35"/>
      <c r="MF425" s="35"/>
      <c r="MG425" s="35"/>
      <c r="MH425" s="35"/>
      <c r="MI425" s="35"/>
      <c r="MJ425" s="35"/>
      <c r="MK425" s="35"/>
      <c r="ML425" s="35"/>
      <c r="MM425" s="35"/>
      <c r="MN425" s="35"/>
      <c r="MO425" s="35"/>
      <c r="MP425" s="35"/>
      <c r="MQ425" s="35"/>
      <c r="MR425" s="35"/>
      <c r="MS425" s="35"/>
      <c r="MT425" s="35"/>
      <c r="MU425" s="35"/>
      <c r="MV425" s="35"/>
      <c r="MW425" s="35"/>
      <c r="MX425" s="35"/>
      <c r="MY425" s="35"/>
      <c r="MZ425" s="35"/>
      <c r="NA425" s="35"/>
      <c r="NB425" s="35"/>
      <c r="NC425" s="35"/>
      <c r="ND425" s="35"/>
      <c r="NE425" s="35"/>
      <c r="NF425" s="35"/>
      <c r="NG425" s="35"/>
      <c r="NH425" s="35"/>
      <c r="NI425" s="35"/>
      <c r="NJ425" s="35"/>
      <c r="NK425" s="35"/>
      <c r="NL425" s="35"/>
      <c r="NM425" s="35"/>
      <c r="NN425" s="35"/>
      <c r="NO425" s="35"/>
      <c r="NP425" s="35"/>
      <c r="NQ425" s="35"/>
      <c r="NR425" s="35"/>
      <c r="NS425" s="35"/>
      <c r="NT425" s="35"/>
      <c r="NU425" s="35"/>
      <c r="NV425" s="35"/>
      <c r="NW425" s="35"/>
      <c r="NX425" s="35"/>
      <c r="NY425" s="35"/>
      <c r="NZ425" s="35"/>
      <c r="OA425" s="35"/>
      <c r="OB425" s="35"/>
      <c r="OC425" s="35"/>
      <c r="OD425" s="35"/>
      <c r="OE425" s="35"/>
      <c r="OF425" s="35"/>
      <c r="OG425" s="35"/>
      <c r="OH425" s="35"/>
      <c r="OI425" s="35"/>
      <c r="OJ425" s="35"/>
      <c r="OK425" s="35"/>
      <c r="OL425" s="35"/>
      <c r="OM425" s="35"/>
      <c r="ON425" s="35"/>
      <c r="OO425" s="35"/>
      <c r="OP425" s="35"/>
      <c r="OQ425" s="35"/>
      <c r="OR425" s="35"/>
      <c r="OS425" s="35"/>
      <c r="OT425" s="35"/>
      <c r="OU425" s="35"/>
      <c r="OV425" s="35"/>
      <c r="OW425" s="35"/>
      <c r="OX425" s="35"/>
      <c r="OY425" s="35"/>
      <c r="OZ425" s="35"/>
      <c r="PA425" s="35"/>
      <c r="PB425" s="35"/>
      <c r="PC425" s="35"/>
      <c r="PD425" s="35"/>
      <c r="PE425" s="35"/>
      <c r="PF425" s="35"/>
      <c r="PG425" s="35"/>
      <c r="PH425" s="35"/>
      <c r="PI425" s="35"/>
      <c r="PJ425" s="35"/>
      <c r="PK425" s="35"/>
      <c r="PL425" s="35"/>
      <c r="PM425" s="35"/>
      <c r="PN425" s="35"/>
      <c r="PO425" s="35"/>
      <c r="PP425" s="35"/>
      <c r="PQ425" s="35"/>
      <c r="PR425" s="35"/>
      <c r="PS425" s="35"/>
      <c r="PT425" s="35"/>
      <c r="PU425" s="35"/>
      <c r="PV425" s="35"/>
      <c r="PW425" s="35"/>
      <c r="PX425" s="35"/>
      <c r="PY425" s="35"/>
      <c r="PZ425" s="35"/>
      <c r="QA425" s="35"/>
      <c r="QB425" s="35"/>
      <c r="QC425" s="35"/>
      <c r="QD425" s="35"/>
      <c r="QE425" s="35"/>
      <c r="QF425" s="35"/>
      <c r="QG425" s="35"/>
      <c r="QH425" s="35"/>
      <c r="QI425" s="35"/>
      <c r="QJ425" s="35"/>
      <c r="QK425" s="35"/>
      <c r="QL425" s="35"/>
      <c r="QM425" s="35"/>
      <c r="QN425" s="35"/>
      <c r="QO425" s="35"/>
      <c r="QP425" s="35"/>
      <c r="QQ425" s="35"/>
      <c r="QR425" s="35"/>
      <c r="QS425" s="35"/>
      <c r="QT425" s="35"/>
      <c r="QU425" s="35"/>
      <c r="QV425" s="35"/>
      <c r="QW425" s="35"/>
      <c r="QX425" s="35"/>
      <c r="QY425" s="35"/>
      <c r="QZ425" s="35"/>
      <c r="RA425" s="35"/>
      <c r="RB425" s="35"/>
      <c r="RC425" s="35"/>
      <c r="RD425" s="35"/>
      <c r="RE425" s="35"/>
      <c r="RF425" s="35"/>
      <c r="RG425" s="35"/>
      <c r="RH425" s="35"/>
      <c r="RI425" s="35"/>
      <c r="RJ425" s="35"/>
      <c r="RK425" s="35"/>
      <c r="RL425" s="35"/>
      <c r="RM425" s="35"/>
      <c r="RN425" s="35"/>
      <c r="RO425" s="35"/>
      <c r="RP425" s="35"/>
      <c r="RQ425" s="35"/>
      <c r="RR425" s="35"/>
      <c r="RS425" s="35"/>
      <c r="RT425" s="35"/>
      <c r="RU425" s="35"/>
      <c r="RV425" s="35"/>
      <c r="RW425" s="35"/>
      <c r="RX425" s="35"/>
      <c r="RY425" s="35"/>
      <c r="RZ425" s="35"/>
      <c r="SA425" s="35"/>
      <c r="SB425" s="35"/>
      <c r="SC425" s="35"/>
      <c r="SD425" s="35"/>
      <c r="SE425" s="35"/>
      <c r="SF425" s="35"/>
      <c r="SG425" s="35"/>
      <c r="SH425" s="35"/>
      <c r="SI425" s="35"/>
      <c r="SJ425" s="35"/>
      <c r="SK425" s="35"/>
      <c r="SL425" s="35"/>
      <c r="SM425" s="35"/>
      <c r="SN425" s="35"/>
      <c r="SO425" s="35"/>
      <c r="SP425" s="35"/>
      <c r="SQ425" s="35"/>
      <c r="SR425" s="35"/>
      <c r="SS425" s="35"/>
      <c r="ST425" s="35"/>
      <c r="SU425" s="35"/>
      <c r="SV425" s="35"/>
      <c r="SW425" s="35"/>
      <c r="SX425" s="35"/>
      <c r="SY425" s="35"/>
      <c r="SZ425" s="35"/>
      <c r="TA425" s="35"/>
      <c r="TB425" s="35"/>
      <c r="TC425" s="35"/>
      <c r="TD425" s="35"/>
      <c r="TE425" s="35"/>
      <c r="TF425" s="35"/>
      <c r="TG425" s="35"/>
      <c r="TH425" s="35"/>
      <c r="TI425" s="35"/>
      <c r="TJ425" s="35"/>
      <c r="TK425" s="35"/>
      <c r="TL425" s="35"/>
      <c r="TM425" s="35"/>
      <c r="TN425" s="35"/>
      <c r="TO425" s="35"/>
      <c r="TP425" s="35"/>
      <c r="TQ425" s="35"/>
      <c r="TR425" s="35"/>
      <c r="TS425" s="35"/>
      <c r="TT425" s="35"/>
      <c r="TU425" s="35"/>
      <c r="TV425" s="35"/>
      <c r="TW425" s="35"/>
      <c r="TX425" s="35"/>
      <c r="TY425" s="35"/>
      <c r="TZ425" s="35"/>
      <c r="UA425" s="35"/>
      <c r="UB425" s="35"/>
      <c r="UC425" s="35"/>
      <c r="UD425" s="35"/>
      <c r="UE425" s="35"/>
      <c r="UF425" s="35"/>
      <c r="UG425" s="35"/>
      <c r="UH425" s="35"/>
      <c r="UI425" s="35"/>
      <c r="UJ425" s="35"/>
      <c r="UK425" s="35"/>
      <c r="UL425" s="35"/>
      <c r="UM425" s="35"/>
      <c r="UN425" s="35"/>
      <c r="UO425" s="35"/>
      <c r="UP425" s="35"/>
      <c r="UQ425" s="35"/>
      <c r="UR425" s="35"/>
      <c r="US425" s="35"/>
      <c r="UT425" s="35"/>
      <c r="UU425" s="35"/>
      <c r="UV425" s="35"/>
      <c r="UW425" s="35"/>
      <c r="UX425" s="35"/>
      <c r="UY425" s="35"/>
      <c r="UZ425" s="35"/>
      <c r="VA425" s="35"/>
      <c r="VB425" s="35"/>
      <c r="VC425" s="35"/>
      <c r="VD425" s="35"/>
      <c r="VE425" s="35"/>
      <c r="VF425" s="35"/>
      <c r="VG425" s="35"/>
      <c r="VH425" s="35"/>
      <c r="VI425" s="35"/>
      <c r="VJ425" s="35"/>
      <c r="VK425" s="35"/>
      <c r="VL425" s="35"/>
      <c r="VM425" s="35"/>
      <c r="VN425" s="35"/>
      <c r="VO425" s="35"/>
      <c r="VP425" s="35"/>
      <c r="VQ425" s="35"/>
      <c r="VR425" s="35"/>
      <c r="VS425" s="35"/>
      <c r="VT425" s="35"/>
      <c r="VU425" s="35"/>
      <c r="VV425" s="35"/>
      <c r="VW425" s="35"/>
      <c r="VX425" s="35"/>
      <c r="VY425" s="35"/>
      <c r="VZ425" s="35"/>
      <c r="WA425" s="35"/>
      <c r="WB425" s="35"/>
      <c r="WC425" s="35"/>
      <c r="WD425" s="35"/>
      <c r="WE425" s="35"/>
      <c r="WF425" s="35"/>
      <c r="WG425" s="35"/>
      <c r="WH425" s="35"/>
      <c r="WI425" s="35"/>
      <c r="WJ425" s="35"/>
      <c r="WK425" s="35"/>
      <c r="WL425" s="35"/>
      <c r="WM425" s="35"/>
      <c r="WN425" s="35"/>
      <c r="WO425" s="35"/>
      <c r="WP425" s="35"/>
      <c r="WQ425" s="35"/>
      <c r="WR425" s="35"/>
      <c r="WS425" s="35"/>
      <c r="WT425" s="35"/>
      <c r="WU425" s="35"/>
      <c r="WV425" s="35"/>
      <c r="WW425" s="35"/>
      <c r="WX425" s="35"/>
      <c r="WY425" s="35"/>
      <c r="WZ425" s="35"/>
      <c r="XA425" s="35"/>
      <c r="XB425" s="35"/>
      <c r="XC425" s="35"/>
      <c r="XD425" s="35"/>
      <c r="XE425" s="35"/>
      <c r="XF425" s="35"/>
      <c r="XG425" s="35"/>
      <c r="XH425" s="35"/>
      <c r="XI425" s="35"/>
      <c r="XJ425" s="35"/>
      <c r="XK425" s="35"/>
      <c r="XL425" s="35"/>
      <c r="XM425" s="35"/>
      <c r="XN425" s="35"/>
      <c r="XO425" s="35"/>
      <c r="XP425" s="35"/>
      <c r="XQ425" s="35"/>
      <c r="XR425" s="35"/>
      <c r="XS425" s="35"/>
      <c r="XT425" s="35"/>
      <c r="XU425" s="35"/>
      <c r="XV425" s="35"/>
      <c r="XW425" s="35"/>
      <c r="XX425" s="35"/>
      <c r="XY425" s="35"/>
      <c r="XZ425" s="35"/>
      <c r="YA425" s="35"/>
      <c r="YB425" s="35"/>
      <c r="YC425" s="35"/>
      <c r="YD425" s="35"/>
      <c r="YE425" s="35"/>
      <c r="YF425" s="35"/>
      <c r="YG425" s="35"/>
      <c r="YH425" s="35"/>
      <c r="YI425" s="35"/>
      <c r="YJ425" s="35"/>
      <c r="YK425" s="35"/>
      <c r="YL425" s="35"/>
      <c r="YM425" s="35"/>
      <c r="YN425" s="35"/>
      <c r="YO425" s="35"/>
      <c r="YP425" s="35"/>
      <c r="YQ425" s="35"/>
      <c r="YR425" s="35"/>
      <c r="YS425" s="35"/>
      <c r="YT425" s="35"/>
      <c r="YU425" s="35"/>
      <c r="YV425" s="35"/>
      <c r="YW425" s="35"/>
      <c r="YX425" s="35"/>
      <c r="YY425" s="35"/>
      <c r="YZ425" s="35"/>
      <c r="ZA425" s="35">
        <v>560</v>
      </c>
      <c r="ZB425" s="35"/>
      <c r="ZC425" s="35"/>
      <c r="ZD425" s="35"/>
      <c r="ZE425" s="35"/>
      <c r="ZF425" s="35"/>
      <c r="ZG425" s="35"/>
      <c r="ZH425" s="35"/>
      <c r="ZI425" s="35"/>
      <c r="ZJ425" s="35"/>
      <c r="ZK425" s="35"/>
      <c r="ZL425" s="35"/>
      <c r="ZM425" s="35"/>
      <c r="ZN425" s="35"/>
      <c r="ZO425" s="35"/>
      <c r="ZP425" s="35"/>
      <c r="ZQ425" s="35"/>
      <c r="ZR425" s="35"/>
      <c r="ZS425" s="35"/>
      <c r="ZT425" s="35"/>
      <c r="ZU425" s="35"/>
      <c r="ZV425" s="35"/>
      <c r="ZW425" s="35"/>
      <c r="ZX425" s="35"/>
      <c r="ZY425" s="35"/>
      <c r="ZZ425" s="35"/>
      <c r="AAA425" s="35"/>
      <c r="AAB425" s="35"/>
      <c r="AAC425" s="35"/>
      <c r="AAD425" s="35"/>
      <c r="AAE425" s="35"/>
      <c r="AAF425" s="35"/>
      <c r="AAG425" s="35"/>
      <c r="AAH425" s="35"/>
      <c r="AAI425" s="35"/>
      <c r="AAJ425" s="35"/>
      <c r="AAK425" s="35"/>
      <c r="AAL425" s="35"/>
      <c r="AAM425" s="35"/>
      <c r="AAN425" s="35"/>
      <c r="AAO425" s="35"/>
      <c r="AAP425" s="35"/>
      <c r="AAQ425" s="35"/>
      <c r="AAR425" s="35"/>
      <c r="AAS425" s="35"/>
      <c r="AAT425" s="35"/>
      <c r="AAU425" s="35"/>
      <c r="AAV425" s="35"/>
      <c r="AAW425" s="35"/>
      <c r="AAX425" s="35"/>
      <c r="AAY425" s="35"/>
      <c r="AAZ425" s="35"/>
      <c r="ABA425" s="35"/>
      <c r="ABB425" s="35"/>
      <c r="ABC425" s="35"/>
      <c r="ABD425" s="35"/>
      <c r="ABE425" s="35"/>
      <c r="ABF425" s="35"/>
      <c r="ABG425" s="35"/>
      <c r="ABH425" s="35"/>
      <c r="ABI425" s="35"/>
      <c r="ABJ425" s="35"/>
      <c r="ABK425" s="35"/>
      <c r="ABL425" s="35"/>
      <c r="ABM425" s="35"/>
      <c r="ABN425" s="35"/>
      <c r="ABO425" s="35"/>
      <c r="ABP425" s="35"/>
      <c r="ABQ425" s="35"/>
      <c r="ABR425" s="35"/>
      <c r="ABS425" s="35"/>
      <c r="ABT425" s="35"/>
      <c r="ABU425" s="35"/>
      <c r="ABV425" s="35"/>
      <c r="ABW425" s="35"/>
      <c r="ABX425" s="35"/>
      <c r="ABY425" s="35"/>
      <c r="ABZ425" s="35"/>
      <c r="ACA425" s="35"/>
      <c r="ACB425" s="35"/>
      <c r="ACC425" s="35"/>
      <c r="ACD425" s="35"/>
      <c r="ACE425" s="35"/>
      <c r="ACF425" s="35"/>
      <c r="ACG425" s="35"/>
      <c r="ACH425" s="35"/>
      <c r="ACI425" s="35"/>
      <c r="ACJ425" s="35"/>
      <c r="ACK425" s="35"/>
      <c r="ACL425" s="35"/>
      <c r="ACM425" s="35"/>
      <c r="ACN425" s="35"/>
      <c r="ACO425" s="35"/>
      <c r="ACP425" s="35"/>
      <c r="ACQ425" s="35"/>
      <c r="ACR425" s="35"/>
      <c r="ACS425" s="35"/>
      <c r="ACT425" s="35"/>
      <c r="ACU425" s="35"/>
      <c r="ACV425" s="35"/>
      <c r="ACW425" s="35"/>
      <c r="ACX425" s="35"/>
      <c r="ACY425" s="35"/>
      <c r="ACZ425" s="35"/>
      <c r="ADA425" s="35"/>
      <c r="ADB425" s="35"/>
      <c r="ADC425" s="35"/>
      <c r="ADD425" s="35"/>
      <c r="ADE425" s="35"/>
      <c r="ADF425" s="35"/>
      <c r="ADG425" s="35"/>
      <c r="ADH425" s="35"/>
      <c r="ADI425" s="35"/>
      <c r="ADJ425" s="35"/>
      <c r="ADK425" s="35"/>
      <c r="ADL425" s="35"/>
      <c r="ADM425" s="35"/>
      <c r="ADN425" s="35"/>
      <c r="ADO425" s="35"/>
      <c r="ADP425" s="35"/>
      <c r="ADQ425" s="35"/>
      <c r="ADR425" s="35"/>
      <c r="ADS425" s="35"/>
      <c r="ADT425" s="35"/>
      <c r="ADU425" s="35"/>
      <c r="ADV425" s="35"/>
      <c r="ADW425" s="35"/>
      <c r="ADX425" s="35"/>
      <c r="ADY425" s="66">
        <f t="shared" si="17"/>
        <v>0</v>
      </c>
    </row>
    <row r="426" spans="1:829" s="5" customFormat="1" ht="12" customHeight="1" x14ac:dyDescent="0.2">
      <c r="A426" s="38" t="s">
        <v>392</v>
      </c>
      <c r="B426" s="65">
        <f t="shared" si="19"/>
        <v>0</v>
      </c>
      <c r="C426" s="57">
        <v>1</v>
      </c>
      <c r="D426" s="59">
        <v>44809</v>
      </c>
      <c r="E426" s="67">
        <v>142.30000000000001</v>
      </c>
      <c r="F426" s="67">
        <f t="shared" si="18"/>
        <v>0</v>
      </c>
      <c r="G426" s="6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  <c r="AX426" s="35"/>
      <c r="AY426" s="35"/>
      <c r="AZ426" s="35"/>
      <c r="BA426" s="35"/>
      <c r="BB426" s="35"/>
      <c r="BC426" s="35"/>
      <c r="BD426" s="35"/>
      <c r="BE426" s="15"/>
      <c r="BF426" s="15"/>
      <c r="BG426" s="136"/>
      <c r="BH426" s="35"/>
      <c r="BI426" s="35"/>
      <c r="BJ426" s="35"/>
      <c r="BK426" s="35"/>
      <c r="BL426" s="35"/>
      <c r="BM426" s="35"/>
      <c r="BN426" s="35"/>
      <c r="BO426" s="35"/>
      <c r="BP426" s="35"/>
      <c r="BQ426" s="35"/>
      <c r="BR426" s="35"/>
      <c r="BS426" s="35"/>
      <c r="BT426" s="35"/>
      <c r="BU426" s="35"/>
      <c r="BV426" s="35"/>
      <c r="BW426" s="35"/>
      <c r="BX426" s="35"/>
      <c r="BY426" s="35"/>
      <c r="BZ426" s="35"/>
      <c r="CA426" s="35"/>
      <c r="CB426" s="35"/>
      <c r="CC426" s="35"/>
      <c r="CD426" s="35"/>
      <c r="CE426" s="35"/>
      <c r="CF426" s="35"/>
      <c r="CG426" s="35"/>
      <c r="CH426" s="35"/>
      <c r="CI426" s="35"/>
      <c r="CJ426" s="35"/>
      <c r="CK426" s="35"/>
      <c r="CL426" s="35"/>
      <c r="CM426" s="35"/>
      <c r="CN426" s="35"/>
      <c r="CO426" s="35"/>
      <c r="CP426" s="35"/>
      <c r="CQ426" s="35"/>
      <c r="CR426" s="35"/>
      <c r="CS426" s="35"/>
      <c r="CT426" s="35"/>
      <c r="CU426" s="35"/>
      <c r="CV426" s="35"/>
      <c r="CW426" s="35"/>
      <c r="CX426" s="35"/>
      <c r="CY426" s="35"/>
      <c r="CZ426" s="35"/>
      <c r="DA426" s="35"/>
      <c r="DB426" s="35"/>
      <c r="DC426" s="35"/>
      <c r="DD426" s="35"/>
      <c r="DE426" s="35"/>
      <c r="DF426" s="35"/>
      <c r="DG426" s="35"/>
      <c r="DH426" s="35"/>
      <c r="DI426" s="35"/>
      <c r="DJ426" s="35"/>
      <c r="DK426" s="35"/>
      <c r="DL426" s="35"/>
      <c r="DM426" s="35"/>
      <c r="DN426" s="35"/>
      <c r="DO426" s="35"/>
      <c r="DP426" s="35"/>
      <c r="DQ426" s="35"/>
      <c r="DR426" s="35"/>
      <c r="DS426" s="35"/>
      <c r="DT426" s="35"/>
      <c r="DU426" s="35"/>
      <c r="DV426" s="35"/>
      <c r="DW426" s="35"/>
      <c r="DX426" s="35"/>
      <c r="DY426" s="35"/>
      <c r="DZ426" s="35"/>
      <c r="EA426" s="35"/>
      <c r="EB426" s="35"/>
      <c r="EC426" s="35"/>
      <c r="ED426" s="35"/>
      <c r="EE426" s="35"/>
      <c r="EF426" s="35"/>
      <c r="EG426" s="35"/>
      <c r="EH426" s="35"/>
      <c r="EI426" s="35"/>
      <c r="EJ426" s="35"/>
      <c r="EK426" s="35"/>
      <c r="EL426" s="35"/>
      <c r="EM426" s="35"/>
      <c r="EN426" s="35"/>
      <c r="EO426" s="35"/>
      <c r="EP426" s="35"/>
      <c r="EQ426" s="35"/>
      <c r="ER426" s="35"/>
      <c r="ES426" s="35"/>
      <c r="ET426" s="35"/>
      <c r="EU426" s="35"/>
      <c r="EV426" s="35"/>
      <c r="EW426" s="35"/>
      <c r="EX426" s="35"/>
      <c r="EY426" s="35"/>
      <c r="EZ426" s="35"/>
      <c r="FA426" s="35"/>
      <c r="FB426" s="35"/>
      <c r="FC426" s="35"/>
      <c r="FD426" s="35"/>
      <c r="FE426" s="35"/>
      <c r="FF426" s="35"/>
      <c r="FG426" s="35"/>
      <c r="FH426" s="35"/>
      <c r="FI426" s="35"/>
      <c r="FJ426" s="35"/>
      <c r="FK426" s="35"/>
      <c r="FL426" s="35"/>
      <c r="FM426" s="35"/>
      <c r="FN426" s="35"/>
      <c r="FO426" s="35"/>
      <c r="FP426" s="35"/>
      <c r="FQ426" s="35"/>
      <c r="FR426" s="35"/>
      <c r="FS426" s="35"/>
      <c r="FT426" s="35"/>
      <c r="FU426" s="35"/>
      <c r="FV426" s="35"/>
      <c r="FW426" s="35"/>
      <c r="FX426" s="35"/>
      <c r="FY426" s="35"/>
      <c r="FZ426" s="35"/>
      <c r="GA426" s="35"/>
      <c r="GB426" s="35"/>
      <c r="GC426" s="35"/>
      <c r="GD426" s="35"/>
      <c r="GE426" s="35"/>
      <c r="GF426" s="35"/>
      <c r="GG426" s="35"/>
      <c r="GH426" s="35"/>
      <c r="GI426" s="35"/>
      <c r="GJ426" s="35"/>
      <c r="GK426" s="35"/>
      <c r="GL426" s="35"/>
      <c r="GM426" s="35"/>
      <c r="GN426" s="35"/>
      <c r="GO426" s="35"/>
      <c r="GP426" s="35"/>
      <c r="GQ426" s="35"/>
      <c r="GR426" s="35"/>
      <c r="GS426" s="35"/>
      <c r="GT426" s="35"/>
      <c r="GU426" s="35"/>
      <c r="GV426" s="35"/>
      <c r="GW426" s="35"/>
      <c r="GX426" s="35"/>
      <c r="GY426" s="35"/>
      <c r="GZ426" s="35"/>
      <c r="HA426" s="35"/>
      <c r="HB426" s="35"/>
      <c r="HC426" s="35"/>
      <c r="HD426" s="35"/>
      <c r="HE426" s="35"/>
      <c r="HF426" s="35"/>
      <c r="HG426" s="35"/>
      <c r="HH426" s="35"/>
      <c r="HI426" s="35"/>
      <c r="HJ426" s="35"/>
      <c r="HK426" s="35"/>
      <c r="HL426" s="35"/>
      <c r="HM426" s="35"/>
      <c r="HN426" s="35"/>
      <c r="HO426" s="35"/>
      <c r="HP426" s="35"/>
      <c r="HQ426" s="35"/>
      <c r="HR426" s="35"/>
      <c r="HS426" s="35"/>
      <c r="HT426" s="35"/>
      <c r="HU426" s="35"/>
      <c r="HV426" s="35"/>
      <c r="HW426" s="35"/>
      <c r="HX426" s="35"/>
      <c r="HY426" s="35"/>
      <c r="HZ426" s="35"/>
      <c r="IA426" s="35"/>
      <c r="IB426" s="35"/>
      <c r="IC426" s="35"/>
      <c r="ID426" s="35"/>
      <c r="IE426" s="35"/>
      <c r="IF426" s="35"/>
      <c r="IG426" s="35"/>
      <c r="IH426" s="35"/>
      <c r="II426" s="35"/>
      <c r="IJ426" s="35"/>
      <c r="IK426" s="35"/>
      <c r="IL426" s="35"/>
      <c r="IM426" s="35"/>
      <c r="IN426" s="35"/>
      <c r="IO426" s="35"/>
      <c r="IP426" s="35"/>
      <c r="IQ426" s="35"/>
      <c r="IR426" s="35"/>
      <c r="IS426" s="35"/>
      <c r="IT426" s="35">
        <v>10</v>
      </c>
      <c r="IU426" s="35"/>
      <c r="IV426" s="35"/>
      <c r="IW426" s="35">
        <v>2</v>
      </c>
      <c r="IX426" s="35"/>
      <c r="IY426" s="35"/>
      <c r="IZ426" s="35"/>
      <c r="JA426" s="35"/>
      <c r="JB426" s="35"/>
      <c r="JC426" s="35"/>
      <c r="JD426" s="35"/>
      <c r="JE426" s="35"/>
      <c r="JF426" s="35"/>
      <c r="JG426" s="35"/>
      <c r="JH426" s="35"/>
      <c r="JI426" s="35"/>
      <c r="JJ426" s="35"/>
      <c r="JK426" s="35"/>
      <c r="JL426" s="35"/>
      <c r="JM426" s="35"/>
      <c r="JN426" s="35"/>
      <c r="JO426" s="35"/>
      <c r="JP426" s="35"/>
      <c r="JQ426" s="35"/>
      <c r="JR426" s="35"/>
      <c r="JS426" s="35"/>
      <c r="JT426" s="35"/>
      <c r="JU426" s="35"/>
      <c r="JV426" s="35"/>
      <c r="JW426" s="35"/>
      <c r="JX426" s="35"/>
      <c r="JY426" s="35"/>
      <c r="JZ426" s="35"/>
      <c r="KA426" s="35"/>
      <c r="KB426" s="35"/>
      <c r="KC426" s="35"/>
      <c r="KD426" s="35"/>
      <c r="KE426" s="35"/>
      <c r="KF426" s="35"/>
      <c r="KG426" s="35"/>
      <c r="KH426" s="35"/>
      <c r="KI426" s="35"/>
      <c r="KJ426" s="35"/>
      <c r="KK426" s="35"/>
      <c r="KL426" s="35"/>
      <c r="KM426" s="35"/>
      <c r="KN426" s="35"/>
      <c r="KO426" s="35"/>
      <c r="KP426" s="35"/>
      <c r="KQ426" s="35"/>
      <c r="KR426" s="35"/>
      <c r="KS426" s="35"/>
      <c r="KT426" s="35"/>
      <c r="KU426" s="35"/>
      <c r="KV426" s="35"/>
      <c r="KW426" s="35"/>
      <c r="KX426" s="35"/>
      <c r="KY426" s="35"/>
      <c r="KZ426" s="35"/>
      <c r="LA426" s="35"/>
      <c r="LB426" s="35"/>
      <c r="LC426" s="35"/>
      <c r="LD426" s="35"/>
      <c r="LE426" s="35"/>
      <c r="LF426" s="35"/>
      <c r="LG426" s="35"/>
      <c r="LH426" s="35"/>
      <c r="LI426" s="35"/>
      <c r="LJ426" s="35"/>
      <c r="LK426" s="35"/>
      <c r="LL426" s="35"/>
      <c r="LM426" s="35"/>
      <c r="LN426" s="35"/>
      <c r="LO426" s="35"/>
      <c r="LP426" s="35"/>
      <c r="LQ426" s="35"/>
      <c r="LR426" s="35"/>
      <c r="LS426" s="35"/>
      <c r="LT426" s="35"/>
      <c r="LU426" s="35"/>
      <c r="LV426" s="35"/>
      <c r="LW426" s="35"/>
      <c r="LX426" s="35"/>
      <c r="LY426" s="35"/>
      <c r="LZ426" s="35"/>
      <c r="MA426" s="35"/>
      <c r="MB426" s="35"/>
      <c r="MC426" s="35"/>
      <c r="MD426" s="35"/>
      <c r="ME426" s="35"/>
      <c r="MF426" s="35"/>
      <c r="MG426" s="35"/>
      <c r="MH426" s="35"/>
      <c r="MI426" s="35"/>
      <c r="MJ426" s="35"/>
      <c r="MK426" s="35"/>
      <c r="ML426" s="35"/>
      <c r="MM426" s="35"/>
      <c r="MN426" s="35"/>
      <c r="MO426" s="35"/>
      <c r="MP426" s="35"/>
      <c r="MQ426" s="35"/>
      <c r="MR426" s="35"/>
      <c r="MS426" s="35"/>
      <c r="MT426" s="35"/>
      <c r="MU426" s="35"/>
      <c r="MV426" s="35"/>
      <c r="MW426" s="35"/>
      <c r="MX426" s="35"/>
      <c r="MY426" s="35"/>
      <c r="MZ426" s="35"/>
      <c r="NA426" s="35"/>
      <c r="NB426" s="35"/>
      <c r="NC426" s="35"/>
      <c r="ND426" s="35"/>
      <c r="NE426" s="35"/>
      <c r="NF426" s="35"/>
      <c r="NG426" s="35"/>
      <c r="NH426" s="35"/>
      <c r="NI426" s="35"/>
      <c r="NJ426" s="35"/>
      <c r="NK426" s="35"/>
      <c r="NL426" s="35"/>
      <c r="NM426" s="35"/>
      <c r="NN426" s="35"/>
      <c r="NO426" s="35"/>
      <c r="NP426" s="35"/>
      <c r="NQ426" s="35"/>
      <c r="NR426" s="35"/>
      <c r="NS426" s="35"/>
      <c r="NT426" s="35"/>
      <c r="NU426" s="35"/>
      <c r="NV426" s="35"/>
      <c r="NW426" s="35"/>
      <c r="NX426" s="35"/>
      <c r="NY426" s="35"/>
      <c r="NZ426" s="35"/>
      <c r="OA426" s="35"/>
      <c r="OB426" s="35"/>
      <c r="OC426" s="35"/>
      <c r="OD426" s="35"/>
      <c r="OE426" s="35"/>
      <c r="OF426" s="35"/>
      <c r="OG426" s="35"/>
      <c r="OH426" s="35"/>
      <c r="OI426" s="35"/>
      <c r="OJ426" s="35"/>
      <c r="OK426" s="35"/>
      <c r="OL426" s="35"/>
      <c r="OM426" s="35"/>
      <c r="ON426" s="35"/>
      <c r="OO426" s="35"/>
      <c r="OP426" s="35"/>
      <c r="OQ426" s="35"/>
      <c r="OR426" s="35"/>
      <c r="OS426" s="35"/>
      <c r="OT426" s="35"/>
      <c r="OU426" s="35"/>
      <c r="OV426" s="35"/>
      <c r="OW426" s="35"/>
      <c r="OX426" s="35"/>
      <c r="OY426" s="35"/>
      <c r="OZ426" s="35"/>
      <c r="PA426" s="35"/>
      <c r="PB426" s="35"/>
      <c r="PC426" s="35"/>
      <c r="PD426" s="35"/>
      <c r="PE426" s="35"/>
      <c r="PF426" s="35"/>
      <c r="PG426" s="35"/>
      <c r="PH426" s="35"/>
      <c r="PI426" s="35"/>
      <c r="PJ426" s="35"/>
      <c r="PK426" s="35"/>
      <c r="PL426" s="35"/>
      <c r="PM426" s="35"/>
      <c r="PN426" s="35"/>
      <c r="PO426" s="35"/>
      <c r="PP426" s="35"/>
      <c r="PQ426" s="35"/>
      <c r="PR426" s="35"/>
      <c r="PS426" s="35"/>
      <c r="PT426" s="35"/>
      <c r="PU426" s="35"/>
      <c r="PV426" s="35"/>
      <c r="PW426" s="35"/>
      <c r="PX426" s="35"/>
      <c r="PY426" s="35"/>
      <c r="PZ426" s="35"/>
      <c r="QA426" s="35"/>
      <c r="QB426" s="35"/>
      <c r="QC426" s="35"/>
      <c r="QD426" s="35"/>
      <c r="QE426" s="35"/>
      <c r="QF426" s="35"/>
      <c r="QG426" s="35"/>
      <c r="QH426" s="35"/>
      <c r="QI426" s="35"/>
      <c r="QJ426" s="35"/>
      <c r="QK426" s="35"/>
      <c r="QL426" s="35"/>
      <c r="QM426" s="35"/>
      <c r="QN426" s="35"/>
      <c r="QO426" s="35"/>
      <c r="QP426" s="35"/>
      <c r="QQ426" s="35"/>
      <c r="QR426" s="35"/>
      <c r="QS426" s="35"/>
      <c r="QT426" s="35"/>
      <c r="QU426" s="35"/>
      <c r="QV426" s="35"/>
      <c r="QW426" s="35"/>
      <c r="QX426" s="35"/>
      <c r="QY426" s="35"/>
      <c r="QZ426" s="35"/>
      <c r="RA426" s="35"/>
      <c r="RB426" s="35"/>
      <c r="RC426" s="35"/>
      <c r="RD426" s="35"/>
      <c r="RE426" s="35"/>
      <c r="RF426" s="35"/>
      <c r="RG426" s="35"/>
      <c r="RH426" s="35"/>
      <c r="RI426" s="35"/>
      <c r="RJ426" s="35"/>
      <c r="RK426" s="35"/>
      <c r="RL426" s="35"/>
      <c r="RM426" s="35"/>
      <c r="RN426" s="35"/>
      <c r="RO426" s="35"/>
      <c r="RP426" s="35">
        <v>6</v>
      </c>
      <c r="RQ426" s="35"/>
      <c r="RR426" s="35"/>
      <c r="RS426" s="35"/>
      <c r="RT426" s="35">
        <v>6</v>
      </c>
      <c r="RU426" s="35"/>
      <c r="RV426" s="35"/>
      <c r="RW426" s="35"/>
      <c r="RX426" s="35"/>
      <c r="RY426" s="35"/>
      <c r="RZ426" s="35"/>
      <c r="SA426" s="35"/>
      <c r="SB426" s="35"/>
      <c r="SC426" s="35"/>
      <c r="SD426" s="35"/>
      <c r="SE426" s="35"/>
      <c r="SF426" s="35"/>
      <c r="SG426" s="35"/>
      <c r="SH426" s="35"/>
      <c r="SI426" s="35"/>
      <c r="SJ426" s="35"/>
      <c r="SK426" s="35"/>
      <c r="SL426" s="35"/>
      <c r="SM426" s="35"/>
      <c r="SN426" s="35"/>
      <c r="SO426" s="35"/>
      <c r="SP426" s="35"/>
      <c r="SQ426" s="35"/>
      <c r="SR426" s="35"/>
      <c r="SS426" s="35"/>
      <c r="ST426" s="35"/>
      <c r="SU426" s="35"/>
      <c r="SV426" s="35"/>
      <c r="SW426" s="35"/>
      <c r="SX426" s="35"/>
      <c r="SY426" s="35"/>
      <c r="SZ426" s="35"/>
      <c r="TA426" s="35"/>
      <c r="TB426" s="35"/>
      <c r="TC426" s="35"/>
      <c r="TD426" s="35"/>
      <c r="TE426" s="35"/>
      <c r="TF426" s="35"/>
      <c r="TG426" s="35"/>
      <c r="TH426" s="35"/>
      <c r="TI426" s="35"/>
      <c r="TJ426" s="35"/>
      <c r="TK426" s="35"/>
      <c r="TL426" s="35"/>
      <c r="TM426" s="35"/>
      <c r="TN426" s="35"/>
      <c r="TO426" s="35"/>
      <c r="TP426" s="35"/>
      <c r="TQ426" s="35"/>
      <c r="TR426" s="35"/>
      <c r="TS426" s="35"/>
      <c r="TT426" s="35"/>
      <c r="TU426" s="35"/>
      <c r="TV426" s="35"/>
      <c r="TW426" s="35"/>
      <c r="TX426" s="35"/>
      <c r="TY426" s="35"/>
      <c r="TZ426" s="35"/>
      <c r="UA426" s="35"/>
      <c r="UB426" s="35"/>
      <c r="UC426" s="35"/>
      <c r="UD426" s="35"/>
      <c r="UE426" s="35"/>
      <c r="UF426" s="35"/>
      <c r="UG426" s="35"/>
      <c r="UH426" s="35"/>
      <c r="UI426" s="35"/>
      <c r="UJ426" s="35"/>
      <c r="UK426" s="35"/>
      <c r="UL426" s="35"/>
      <c r="UM426" s="35"/>
      <c r="UN426" s="35"/>
      <c r="UO426" s="35"/>
      <c r="UP426" s="35"/>
      <c r="UQ426" s="35"/>
      <c r="UR426" s="35"/>
      <c r="US426" s="35"/>
      <c r="UT426" s="35"/>
      <c r="UU426" s="35"/>
      <c r="UV426" s="35"/>
      <c r="UW426" s="35"/>
      <c r="UX426" s="35"/>
      <c r="UY426" s="35"/>
      <c r="UZ426" s="35"/>
      <c r="VA426" s="35"/>
      <c r="VB426" s="35"/>
      <c r="VC426" s="35"/>
      <c r="VD426" s="35"/>
      <c r="VE426" s="35"/>
      <c r="VF426" s="35"/>
      <c r="VG426" s="35"/>
      <c r="VH426" s="35"/>
      <c r="VI426" s="35"/>
      <c r="VJ426" s="35"/>
      <c r="VK426" s="35"/>
      <c r="VL426" s="35"/>
      <c r="VM426" s="35"/>
      <c r="VN426" s="35"/>
      <c r="VO426" s="35"/>
      <c r="VP426" s="35"/>
      <c r="VQ426" s="35"/>
      <c r="VR426" s="35"/>
      <c r="VS426" s="35"/>
      <c r="VT426" s="35"/>
      <c r="VU426" s="35"/>
      <c r="VV426" s="35"/>
      <c r="VW426" s="35"/>
      <c r="VX426" s="35"/>
      <c r="VY426" s="35"/>
      <c r="VZ426" s="35"/>
      <c r="WA426" s="35"/>
      <c r="WB426" s="35"/>
      <c r="WC426" s="35"/>
      <c r="WD426" s="35"/>
      <c r="WE426" s="35"/>
      <c r="WF426" s="35"/>
      <c r="WG426" s="35"/>
      <c r="WH426" s="35"/>
      <c r="WI426" s="35"/>
      <c r="WJ426" s="35"/>
      <c r="WK426" s="35"/>
      <c r="WL426" s="35"/>
      <c r="WM426" s="35"/>
      <c r="WN426" s="35"/>
      <c r="WO426" s="35"/>
      <c r="WP426" s="35"/>
      <c r="WQ426" s="35"/>
      <c r="WR426" s="35"/>
      <c r="WS426" s="35"/>
      <c r="WT426" s="35"/>
      <c r="WU426" s="35"/>
      <c r="WV426" s="35"/>
      <c r="WW426" s="35"/>
      <c r="WX426" s="35"/>
      <c r="WY426" s="35"/>
      <c r="WZ426" s="35"/>
      <c r="XA426" s="35"/>
      <c r="XB426" s="35"/>
      <c r="XC426" s="35"/>
      <c r="XD426" s="35"/>
      <c r="XE426" s="35"/>
      <c r="XF426" s="35"/>
      <c r="XG426" s="35"/>
      <c r="XH426" s="35"/>
      <c r="XI426" s="35"/>
      <c r="XJ426" s="35"/>
      <c r="XK426" s="35"/>
      <c r="XL426" s="35"/>
      <c r="XM426" s="35"/>
      <c r="XN426" s="35"/>
      <c r="XO426" s="35"/>
      <c r="XP426" s="35"/>
      <c r="XQ426" s="35"/>
      <c r="XR426" s="35"/>
      <c r="XS426" s="35"/>
      <c r="XT426" s="35"/>
      <c r="XU426" s="35"/>
      <c r="XV426" s="35"/>
      <c r="XW426" s="35"/>
      <c r="XX426" s="35"/>
      <c r="XY426" s="35"/>
      <c r="XZ426" s="35"/>
      <c r="YA426" s="35"/>
      <c r="YB426" s="35"/>
      <c r="YC426" s="35"/>
      <c r="YD426" s="35"/>
      <c r="YE426" s="35"/>
      <c r="YF426" s="35"/>
      <c r="YG426" s="35">
        <v>10</v>
      </c>
      <c r="YH426" s="35"/>
      <c r="YI426" s="35"/>
      <c r="YJ426" s="35"/>
      <c r="YK426" s="35"/>
      <c r="YL426" s="35"/>
      <c r="YM426" s="35"/>
      <c r="YN426" s="35"/>
      <c r="YO426" s="35"/>
      <c r="YP426" s="35"/>
      <c r="YQ426" s="35"/>
      <c r="YR426" s="35"/>
      <c r="YS426" s="35"/>
      <c r="YT426" s="35"/>
      <c r="YU426" s="35"/>
      <c r="YV426" s="35"/>
      <c r="YW426" s="35"/>
      <c r="YX426" s="35"/>
      <c r="YY426" s="35"/>
      <c r="YZ426" s="35"/>
      <c r="ZA426" s="35"/>
      <c r="ZB426" s="35"/>
      <c r="ZC426" s="35"/>
      <c r="ZD426" s="35"/>
      <c r="ZE426" s="35"/>
      <c r="ZF426" s="35"/>
      <c r="ZG426" s="35"/>
      <c r="ZH426" s="35"/>
      <c r="ZI426" s="35"/>
      <c r="ZJ426" s="35"/>
      <c r="ZK426" s="35"/>
      <c r="ZL426" s="35"/>
      <c r="ZM426" s="35"/>
      <c r="ZN426" s="35"/>
      <c r="ZO426" s="35"/>
      <c r="ZP426" s="35"/>
      <c r="ZQ426" s="35"/>
      <c r="ZR426" s="35"/>
      <c r="ZS426" s="35"/>
      <c r="ZT426" s="35"/>
      <c r="ZU426" s="35"/>
      <c r="ZV426" s="35"/>
      <c r="ZW426" s="35"/>
      <c r="ZX426" s="35"/>
      <c r="ZY426" s="35"/>
      <c r="ZZ426" s="35"/>
      <c r="AAA426" s="35"/>
      <c r="AAB426" s="35"/>
      <c r="AAC426" s="35"/>
      <c r="AAD426" s="35"/>
      <c r="AAE426" s="35"/>
      <c r="AAF426" s="35"/>
      <c r="AAG426" s="35"/>
      <c r="AAH426" s="35"/>
      <c r="AAI426" s="35"/>
      <c r="AAJ426" s="35"/>
      <c r="AAK426" s="35"/>
      <c r="AAL426" s="35"/>
      <c r="AAM426" s="35"/>
      <c r="AAN426" s="35"/>
      <c r="AAO426" s="35"/>
      <c r="AAP426" s="35"/>
      <c r="AAQ426" s="35"/>
      <c r="AAR426" s="35"/>
      <c r="AAS426" s="35"/>
      <c r="AAT426" s="35"/>
      <c r="AAU426" s="35"/>
      <c r="AAV426" s="35"/>
      <c r="AAW426" s="35"/>
      <c r="AAX426" s="35"/>
      <c r="AAY426" s="35"/>
      <c r="AAZ426" s="35"/>
      <c r="ABA426" s="35"/>
      <c r="ABB426" s="35"/>
      <c r="ABC426" s="35"/>
      <c r="ABD426" s="35"/>
      <c r="ABE426" s="35"/>
      <c r="ABF426" s="35"/>
      <c r="ABG426" s="35"/>
      <c r="ABH426" s="35"/>
      <c r="ABI426" s="35"/>
      <c r="ABJ426" s="35"/>
      <c r="ABK426" s="35"/>
      <c r="ABL426" s="35"/>
      <c r="ABM426" s="35"/>
      <c r="ABN426" s="35"/>
      <c r="ABO426" s="35"/>
      <c r="ABP426" s="35"/>
      <c r="ABQ426" s="35"/>
      <c r="ABR426" s="35"/>
      <c r="ABS426" s="35"/>
      <c r="ABT426" s="35"/>
      <c r="ABU426" s="35"/>
      <c r="ABV426" s="35">
        <v>2</v>
      </c>
      <c r="ABW426" s="35"/>
      <c r="ABX426" s="35"/>
      <c r="ABY426" s="35"/>
      <c r="ABZ426" s="35"/>
      <c r="ACA426" s="35"/>
      <c r="ACB426" s="35"/>
      <c r="ACC426" s="35"/>
      <c r="ACD426" s="35"/>
      <c r="ACE426" s="35"/>
      <c r="ACF426" s="35"/>
      <c r="ACG426" s="35"/>
      <c r="ACH426" s="35"/>
      <c r="ACI426" s="35"/>
      <c r="ACJ426" s="35"/>
      <c r="ACK426" s="35"/>
      <c r="ACL426" s="35"/>
      <c r="ACM426" s="35"/>
      <c r="ACN426" s="35"/>
      <c r="ACO426" s="35"/>
      <c r="ACP426" s="35"/>
      <c r="ACQ426" s="35"/>
      <c r="ACR426" s="35"/>
      <c r="ACS426" s="35"/>
      <c r="ACT426" s="35"/>
      <c r="ACU426" s="35"/>
      <c r="ACV426" s="35"/>
      <c r="ACW426" s="35"/>
      <c r="ACX426" s="35"/>
      <c r="ACY426" s="35"/>
      <c r="ACZ426" s="35"/>
      <c r="ADA426" s="35"/>
      <c r="ADB426" s="35"/>
      <c r="ADC426" s="35"/>
      <c r="ADD426" s="35"/>
      <c r="ADE426" s="35"/>
      <c r="ADF426" s="35"/>
      <c r="ADG426" s="35"/>
      <c r="ADH426" s="35"/>
      <c r="ADI426" s="35"/>
      <c r="ADJ426" s="35"/>
      <c r="ADK426" s="35"/>
      <c r="ADL426" s="35"/>
      <c r="ADM426" s="35"/>
      <c r="ADN426" s="35"/>
      <c r="ADO426" s="35"/>
      <c r="ADP426" s="35"/>
      <c r="ADQ426" s="35"/>
      <c r="ADR426" s="35"/>
      <c r="ADS426" s="35"/>
      <c r="ADT426" s="35"/>
      <c r="ADU426" s="35"/>
      <c r="ADV426" s="35"/>
      <c r="ADW426" s="35"/>
      <c r="ADX426" s="35"/>
      <c r="ADY426" s="66">
        <f t="shared" si="17"/>
        <v>0</v>
      </c>
    </row>
    <row r="427" spans="1:829" s="5" customFormat="1" ht="12" customHeight="1" x14ac:dyDescent="0.2">
      <c r="A427" s="38" t="s">
        <v>422</v>
      </c>
      <c r="B427" s="65">
        <f t="shared" si="19"/>
        <v>0</v>
      </c>
      <c r="C427" s="57">
        <v>1</v>
      </c>
      <c r="D427" s="59">
        <v>44809</v>
      </c>
      <c r="E427" s="67">
        <v>77.510000000000005</v>
      </c>
      <c r="F427" s="67">
        <f t="shared" si="18"/>
        <v>0</v>
      </c>
      <c r="G427" s="65">
        <v>1</v>
      </c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  <c r="AX427" s="35"/>
      <c r="AY427" s="35"/>
      <c r="AZ427" s="35"/>
      <c r="BA427" s="35"/>
      <c r="BB427" s="35"/>
      <c r="BC427" s="35"/>
      <c r="BD427" s="35"/>
      <c r="BE427" s="15"/>
      <c r="BF427" s="15"/>
      <c r="BG427" s="136"/>
      <c r="BH427" s="35"/>
      <c r="BI427" s="35"/>
      <c r="BJ427" s="35"/>
      <c r="BK427" s="35"/>
      <c r="BL427" s="35"/>
      <c r="BM427" s="35"/>
      <c r="BN427" s="35"/>
      <c r="BO427" s="35"/>
      <c r="BP427" s="35"/>
      <c r="BQ427" s="35"/>
      <c r="BR427" s="35"/>
      <c r="BS427" s="35"/>
      <c r="BT427" s="35"/>
      <c r="BU427" s="35"/>
      <c r="BV427" s="35"/>
      <c r="BW427" s="35"/>
      <c r="BX427" s="35"/>
      <c r="BY427" s="35"/>
      <c r="BZ427" s="35"/>
      <c r="CA427" s="35"/>
      <c r="CB427" s="35"/>
      <c r="CC427" s="35"/>
      <c r="CD427" s="35"/>
      <c r="CE427" s="35"/>
      <c r="CF427" s="35"/>
      <c r="CG427" s="35"/>
      <c r="CH427" s="35"/>
      <c r="CI427" s="35"/>
      <c r="CJ427" s="35"/>
      <c r="CK427" s="35"/>
      <c r="CL427" s="35"/>
      <c r="CM427" s="35"/>
      <c r="CN427" s="35"/>
      <c r="CO427" s="35"/>
      <c r="CP427" s="35"/>
      <c r="CQ427" s="35"/>
      <c r="CR427" s="35"/>
      <c r="CS427" s="35"/>
      <c r="CT427" s="35"/>
      <c r="CU427" s="35"/>
      <c r="CV427" s="35"/>
      <c r="CW427" s="35"/>
      <c r="CX427" s="35"/>
      <c r="CY427" s="35"/>
      <c r="CZ427" s="35"/>
      <c r="DA427" s="35"/>
      <c r="DB427" s="35"/>
      <c r="DC427" s="35"/>
      <c r="DD427" s="35"/>
      <c r="DE427" s="35"/>
      <c r="DF427" s="35"/>
      <c r="DG427" s="35"/>
      <c r="DH427" s="35"/>
      <c r="DI427" s="35"/>
      <c r="DJ427" s="35"/>
      <c r="DK427" s="35"/>
      <c r="DL427" s="35"/>
      <c r="DM427" s="35"/>
      <c r="DN427" s="35"/>
      <c r="DO427" s="35"/>
      <c r="DP427" s="35"/>
      <c r="DQ427" s="35"/>
      <c r="DR427" s="35"/>
      <c r="DS427" s="35"/>
      <c r="DT427" s="35"/>
      <c r="DU427" s="35"/>
      <c r="DV427" s="35"/>
      <c r="DW427" s="35"/>
      <c r="DX427" s="35"/>
      <c r="DY427" s="35"/>
      <c r="DZ427" s="35"/>
      <c r="EA427" s="35"/>
      <c r="EB427" s="35"/>
      <c r="EC427" s="35"/>
      <c r="ED427" s="35"/>
      <c r="EE427" s="35"/>
      <c r="EF427" s="35"/>
      <c r="EG427" s="35"/>
      <c r="EH427" s="35"/>
      <c r="EI427" s="35"/>
      <c r="EJ427" s="35"/>
      <c r="EK427" s="35"/>
      <c r="EL427" s="35"/>
      <c r="EM427" s="35"/>
      <c r="EN427" s="35"/>
      <c r="EO427" s="35"/>
      <c r="EP427" s="35"/>
      <c r="EQ427" s="35"/>
      <c r="ER427" s="35"/>
      <c r="ES427" s="35"/>
      <c r="ET427" s="35"/>
      <c r="EU427" s="35"/>
      <c r="EV427" s="35"/>
      <c r="EW427" s="35"/>
      <c r="EX427" s="35"/>
      <c r="EY427" s="35"/>
      <c r="EZ427" s="35"/>
      <c r="FA427" s="35"/>
      <c r="FB427" s="35"/>
      <c r="FC427" s="35"/>
      <c r="FD427" s="35"/>
      <c r="FE427" s="35"/>
      <c r="FF427" s="35"/>
      <c r="FG427" s="35"/>
      <c r="FH427" s="35"/>
      <c r="FI427" s="35"/>
      <c r="FJ427" s="35"/>
      <c r="FK427" s="35"/>
      <c r="FL427" s="35"/>
      <c r="FM427" s="35"/>
      <c r="FN427" s="35"/>
      <c r="FO427" s="35"/>
      <c r="FP427" s="35"/>
      <c r="FQ427" s="35"/>
      <c r="FR427" s="35"/>
      <c r="FS427" s="35"/>
      <c r="FT427" s="35"/>
      <c r="FU427" s="35"/>
      <c r="FV427" s="35"/>
      <c r="FW427" s="35"/>
      <c r="FX427" s="35"/>
      <c r="FY427" s="35"/>
      <c r="FZ427" s="35"/>
      <c r="GA427" s="35"/>
      <c r="GB427" s="35"/>
      <c r="GC427" s="35"/>
      <c r="GD427" s="35"/>
      <c r="GE427" s="35"/>
      <c r="GF427" s="35"/>
      <c r="GG427" s="35"/>
      <c r="GH427" s="35"/>
      <c r="GI427" s="35"/>
      <c r="GJ427" s="35"/>
      <c r="GK427" s="35"/>
      <c r="GL427" s="35"/>
      <c r="GM427" s="35"/>
      <c r="GN427" s="35"/>
      <c r="GO427" s="35"/>
      <c r="GP427" s="35"/>
      <c r="GQ427" s="35"/>
      <c r="GR427" s="35"/>
      <c r="GS427" s="35"/>
      <c r="GT427" s="35"/>
      <c r="GU427" s="35"/>
      <c r="GV427" s="35"/>
      <c r="GW427" s="35"/>
      <c r="GX427" s="35"/>
      <c r="GY427" s="35"/>
      <c r="GZ427" s="35"/>
      <c r="HA427" s="35"/>
      <c r="HB427" s="35"/>
      <c r="HC427" s="35"/>
      <c r="HD427" s="35"/>
      <c r="HE427" s="35"/>
      <c r="HF427" s="35"/>
      <c r="HG427" s="35"/>
      <c r="HH427" s="35"/>
      <c r="HI427" s="35"/>
      <c r="HJ427" s="35"/>
      <c r="HK427" s="35"/>
      <c r="HL427" s="35"/>
      <c r="HM427" s="35"/>
      <c r="HN427" s="35"/>
      <c r="HO427" s="35"/>
      <c r="HP427" s="35"/>
      <c r="HQ427" s="35"/>
      <c r="HR427" s="35"/>
      <c r="HS427" s="35"/>
      <c r="HT427" s="35"/>
      <c r="HU427" s="35"/>
      <c r="HV427" s="35"/>
      <c r="HW427" s="35"/>
      <c r="HX427" s="35"/>
      <c r="HY427" s="35"/>
      <c r="HZ427" s="35"/>
      <c r="IA427" s="35"/>
      <c r="IB427" s="35"/>
      <c r="IC427" s="35"/>
      <c r="ID427" s="35"/>
      <c r="IE427" s="35"/>
      <c r="IF427" s="35"/>
      <c r="IG427" s="35"/>
      <c r="IH427" s="35"/>
      <c r="II427" s="35"/>
      <c r="IJ427" s="35"/>
      <c r="IK427" s="35"/>
      <c r="IL427" s="35"/>
      <c r="IM427" s="35"/>
      <c r="IN427" s="35"/>
      <c r="IO427" s="35"/>
      <c r="IP427" s="35"/>
      <c r="IQ427" s="35"/>
      <c r="IR427" s="35"/>
      <c r="IS427" s="35"/>
      <c r="IT427" s="35"/>
      <c r="IU427" s="35"/>
      <c r="IV427" s="35"/>
      <c r="IW427" s="35">
        <v>1</v>
      </c>
      <c r="IX427" s="35"/>
      <c r="IY427" s="35"/>
      <c r="IZ427" s="35">
        <v>1</v>
      </c>
      <c r="JA427" s="35"/>
      <c r="JB427" s="35"/>
      <c r="JC427" s="35"/>
      <c r="JD427" s="35"/>
      <c r="JE427" s="35"/>
      <c r="JF427" s="35"/>
      <c r="JG427" s="35"/>
      <c r="JH427" s="35"/>
      <c r="JI427" s="35"/>
      <c r="JJ427" s="35"/>
      <c r="JK427" s="35"/>
      <c r="JL427" s="35"/>
      <c r="JM427" s="35"/>
      <c r="JN427" s="35"/>
      <c r="JO427" s="35"/>
      <c r="JP427" s="35"/>
      <c r="JQ427" s="35"/>
      <c r="JR427" s="35"/>
      <c r="JS427" s="35"/>
      <c r="JT427" s="35"/>
      <c r="JU427" s="35"/>
      <c r="JV427" s="35"/>
      <c r="JW427" s="35"/>
      <c r="JX427" s="35"/>
      <c r="JY427" s="35"/>
      <c r="JZ427" s="35"/>
      <c r="KA427" s="35"/>
      <c r="KB427" s="35"/>
      <c r="KC427" s="35"/>
      <c r="KD427" s="35"/>
      <c r="KE427" s="35"/>
      <c r="KF427" s="35"/>
      <c r="KG427" s="35"/>
      <c r="KH427" s="35"/>
      <c r="KI427" s="35"/>
      <c r="KJ427" s="35"/>
      <c r="KK427" s="35"/>
      <c r="KL427" s="35"/>
      <c r="KM427" s="35"/>
      <c r="KN427" s="35"/>
      <c r="KO427" s="35"/>
      <c r="KP427" s="35"/>
      <c r="KQ427" s="35"/>
      <c r="KR427" s="35"/>
      <c r="KS427" s="35"/>
      <c r="KT427" s="35"/>
      <c r="KU427" s="35"/>
      <c r="KV427" s="35"/>
      <c r="KW427" s="35"/>
      <c r="KX427" s="35"/>
      <c r="KY427" s="35"/>
      <c r="KZ427" s="35"/>
      <c r="LA427" s="35"/>
      <c r="LB427" s="35"/>
      <c r="LC427" s="35"/>
      <c r="LD427" s="35"/>
      <c r="LE427" s="35"/>
      <c r="LF427" s="35"/>
      <c r="LG427" s="35"/>
      <c r="LH427" s="35"/>
      <c r="LI427" s="35"/>
      <c r="LJ427" s="35"/>
      <c r="LK427" s="35"/>
      <c r="LL427" s="35"/>
      <c r="LM427" s="35"/>
      <c r="LN427" s="35"/>
      <c r="LO427" s="35"/>
      <c r="LP427" s="35"/>
      <c r="LQ427" s="35"/>
      <c r="LR427" s="35"/>
      <c r="LS427" s="35"/>
      <c r="LT427" s="35"/>
      <c r="LU427" s="35"/>
      <c r="LV427" s="35"/>
      <c r="LW427" s="35"/>
      <c r="LX427" s="35"/>
      <c r="LY427" s="35"/>
      <c r="LZ427" s="35"/>
      <c r="MA427" s="35"/>
      <c r="MB427" s="35"/>
      <c r="MC427" s="35"/>
      <c r="MD427" s="35"/>
      <c r="ME427" s="35"/>
      <c r="MF427" s="35"/>
      <c r="MG427" s="35"/>
      <c r="MH427" s="35"/>
      <c r="MI427" s="35"/>
      <c r="MJ427" s="35"/>
      <c r="MK427" s="35"/>
      <c r="ML427" s="35"/>
      <c r="MM427" s="35"/>
      <c r="MN427" s="35"/>
      <c r="MO427" s="35"/>
      <c r="MP427" s="35"/>
      <c r="MQ427" s="35"/>
      <c r="MR427" s="35"/>
      <c r="MS427" s="35"/>
      <c r="MT427" s="35"/>
      <c r="MU427" s="35"/>
      <c r="MV427" s="35"/>
      <c r="MW427" s="35"/>
      <c r="MX427" s="35"/>
      <c r="MY427" s="35"/>
      <c r="MZ427" s="35"/>
      <c r="NA427" s="35"/>
      <c r="NB427" s="35"/>
      <c r="NC427" s="35"/>
      <c r="ND427" s="35"/>
      <c r="NE427" s="35"/>
      <c r="NF427" s="35"/>
      <c r="NG427" s="35"/>
      <c r="NH427" s="35"/>
      <c r="NI427" s="35"/>
      <c r="NJ427" s="35"/>
      <c r="NK427" s="35"/>
      <c r="NL427" s="35"/>
      <c r="NM427" s="35"/>
      <c r="NN427" s="35"/>
      <c r="NO427" s="35"/>
      <c r="NP427" s="35"/>
      <c r="NQ427" s="35"/>
      <c r="NR427" s="35"/>
      <c r="NS427" s="35"/>
      <c r="NT427" s="35"/>
      <c r="NU427" s="35"/>
      <c r="NV427" s="35"/>
      <c r="NW427" s="35"/>
      <c r="NX427" s="35"/>
      <c r="NY427" s="35"/>
      <c r="NZ427" s="35"/>
      <c r="OA427" s="35"/>
      <c r="OB427" s="35"/>
      <c r="OC427" s="35"/>
      <c r="OD427" s="35"/>
      <c r="OE427" s="35"/>
      <c r="OF427" s="35"/>
      <c r="OG427" s="35"/>
      <c r="OH427" s="35"/>
      <c r="OI427" s="35"/>
      <c r="OJ427" s="35"/>
      <c r="OK427" s="35"/>
      <c r="OL427" s="35"/>
      <c r="OM427" s="35"/>
      <c r="ON427" s="35"/>
      <c r="OO427" s="35"/>
      <c r="OP427" s="35"/>
      <c r="OQ427" s="35"/>
      <c r="OR427" s="35"/>
      <c r="OS427" s="35"/>
      <c r="OT427" s="35"/>
      <c r="OU427" s="35"/>
      <c r="OV427" s="35"/>
      <c r="OW427" s="35"/>
      <c r="OX427" s="35"/>
      <c r="OY427" s="35"/>
      <c r="OZ427" s="35"/>
      <c r="PA427" s="35"/>
      <c r="PB427" s="35"/>
      <c r="PC427" s="35"/>
      <c r="PD427" s="35"/>
      <c r="PE427" s="35"/>
      <c r="PF427" s="35">
        <v>1</v>
      </c>
      <c r="PG427" s="35"/>
      <c r="PH427" s="35"/>
      <c r="PI427" s="35"/>
      <c r="PJ427" s="35"/>
      <c r="PK427" s="35"/>
      <c r="PL427" s="35"/>
      <c r="PM427" s="35"/>
      <c r="PN427" s="35"/>
      <c r="PO427" s="35"/>
      <c r="PP427" s="35"/>
      <c r="PQ427" s="35"/>
      <c r="PR427" s="35"/>
      <c r="PS427" s="35"/>
      <c r="PT427" s="35"/>
      <c r="PU427" s="35"/>
      <c r="PV427" s="35"/>
      <c r="PW427" s="35"/>
      <c r="PX427" s="35"/>
      <c r="PY427" s="35"/>
      <c r="PZ427" s="35"/>
      <c r="QA427" s="35"/>
      <c r="QB427" s="35"/>
      <c r="QC427" s="35"/>
      <c r="QD427" s="35"/>
      <c r="QE427" s="35"/>
      <c r="QF427" s="35"/>
      <c r="QG427" s="35"/>
      <c r="QH427" s="35"/>
      <c r="QI427" s="35"/>
      <c r="QJ427" s="35"/>
      <c r="QK427" s="35"/>
      <c r="QL427" s="35"/>
      <c r="QM427" s="35"/>
      <c r="QN427" s="35"/>
      <c r="QO427" s="35"/>
      <c r="QP427" s="35"/>
      <c r="QQ427" s="35"/>
      <c r="QR427" s="35"/>
      <c r="QS427" s="35"/>
      <c r="QT427" s="35"/>
      <c r="QU427" s="35"/>
      <c r="QV427" s="35"/>
      <c r="QW427" s="35"/>
      <c r="QX427" s="35"/>
      <c r="QY427" s="35"/>
      <c r="QZ427" s="35"/>
      <c r="RA427" s="35"/>
      <c r="RB427" s="35"/>
      <c r="RC427" s="35"/>
      <c r="RD427" s="35"/>
      <c r="RE427" s="35"/>
      <c r="RF427" s="35"/>
      <c r="RG427" s="35"/>
      <c r="RH427" s="35"/>
      <c r="RI427" s="35"/>
      <c r="RJ427" s="35"/>
      <c r="RK427" s="35"/>
      <c r="RL427" s="35"/>
      <c r="RM427" s="35"/>
      <c r="RN427" s="35"/>
      <c r="RO427" s="35"/>
      <c r="RP427" s="35"/>
      <c r="RQ427" s="35"/>
      <c r="RR427" s="35"/>
      <c r="RS427" s="35"/>
      <c r="RT427" s="35"/>
      <c r="RU427" s="35"/>
      <c r="RV427" s="35"/>
      <c r="RW427" s="35"/>
      <c r="RX427" s="35"/>
      <c r="RY427" s="35"/>
      <c r="RZ427" s="35"/>
      <c r="SA427" s="35"/>
      <c r="SB427" s="35"/>
      <c r="SC427" s="35"/>
      <c r="SD427" s="35"/>
      <c r="SE427" s="35"/>
      <c r="SF427" s="35"/>
      <c r="SG427" s="35"/>
      <c r="SH427" s="35"/>
      <c r="SI427" s="35"/>
      <c r="SJ427" s="35"/>
      <c r="SK427" s="35"/>
      <c r="SL427" s="35"/>
      <c r="SM427" s="35"/>
      <c r="SN427" s="35"/>
      <c r="SO427" s="35"/>
      <c r="SP427" s="35"/>
      <c r="SQ427" s="35"/>
      <c r="SR427" s="35"/>
      <c r="SS427" s="35"/>
      <c r="ST427" s="35"/>
      <c r="SU427" s="35"/>
      <c r="SV427" s="35"/>
      <c r="SW427" s="35"/>
      <c r="SX427" s="35"/>
      <c r="SY427" s="35"/>
      <c r="SZ427" s="35"/>
      <c r="TA427" s="35"/>
      <c r="TB427" s="35"/>
      <c r="TC427" s="35"/>
      <c r="TD427" s="35"/>
      <c r="TE427" s="35"/>
      <c r="TF427" s="35"/>
      <c r="TG427" s="35"/>
      <c r="TH427" s="35"/>
      <c r="TI427" s="35"/>
      <c r="TJ427" s="35"/>
      <c r="TK427" s="35"/>
      <c r="TL427" s="35"/>
      <c r="TM427" s="35"/>
      <c r="TN427" s="35"/>
      <c r="TO427" s="35"/>
      <c r="TP427" s="35"/>
      <c r="TQ427" s="35"/>
      <c r="TR427" s="35"/>
      <c r="TS427" s="35"/>
      <c r="TT427" s="35"/>
      <c r="TU427" s="35"/>
      <c r="TV427" s="35"/>
      <c r="TW427" s="35"/>
      <c r="TX427" s="35">
        <v>1</v>
      </c>
      <c r="TY427" s="35"/>
      <c r="TZ427" s="35"/>
      <c r="UA427" s="35"/>
      <c r="UB427" s="35"/>
      <c r="UC427" s="35"/>
      <c r="UD427" s="35"/>
      <c r="UE427" s="35"/>
      <c r="UF427" s="35"/>
      <c r="UG427" s="35"/>
      <c r="UH427" s="35"/>
      <c r="UI427" s="35"/>
      <c r="UJ427" s="35"/>
      <c r="UK427" s="35"/>
      <c r="UL427" s="35"/>
      <c r="UM427" s="35"/>
      <c r="UN427" s="35"/>
      <c r="UO427" s="35"/>
      <c r="UP427" s="35"/>
      <c r="UQ427" s="35"/>
      <c r="UR427" s="35"/>
      <c r="US427" s="35"/>
      <c r="UT427" s="35"/>
      <c r="UU427" s="35"/>
      <c r="UV427" s="35"/>
      <c r="UW427" s="35"/>
      <c r="UX427" s="35"/>
      <c r="UY427" s="35"/>
      <c r="UZ427" s="35"/>
      <c r="VA427" s="35"/>
      <c r="VB427" s="35"/>
      <c r="VC427" s="35"/>
      <c r="VD427" s="35"/>
      <c r="VE427" s="35"/>
      <c r="VF427" s="35"/>
      <c r="VG427" s="35"/>
      <c r="VH427" s="35"/>
      <c r="VI427" s="35"/>
      <c r="VJ427" s="35"/>
      <c r="VK427" s="35"/>
      <c r="VL427" s="35"/>
      <c r="VM427" s="35"/>
      <c r="VN427" s="35"/>
      <c r="VO427" s="35"/>
      <c r="VP427" s="35"/>
      <c r="VQ427" s="35"/>
      <c r="VR427" s="35"/>
      <c r="VS427" s="35"/>
      <c r="VT427" s="35"/>
      <c r="VU427" s="35"/>
      <c r="VV427" s="35"/>
      <c r="VW427" s="35"/>
      <c r="VX427" s="35"/>
      <c r="VY427" s="35"/>
      <c r="VZ427" s="35"/>
      <c r="WA427" s="35"/>
      <c r="WB427" s="35"/>
      <c r="WC427" s="35"/>
      <c r="WD427" s="35"/>
      <c r="WE427" s="35"/>
      <c r="WF427" s="35"/>
      <c r="WG427" s="35"/>
      <c r="WH427" s="35"/>
      <c r="WI427" s="35"/>
      <c r="WJ427" s="35"/>
      <c r="WK427" s="35"/>
      <c r="WL427" s="35"/>
      <c r="WM427" s="35"/>
      <c r="WN427" s="35"/>
      <c r="WO427" s="35"/>
      <c r="WP427" s="35"/>
      <c r="WQ427" s="35"/>
      <c r="WR427" s="35"/>
      <c r="WS427" s="35"/>
      <c r="WT427" s="35"/>
      <c r="WU427" s="35"/>
      <c r="WV427" s="35"/>
      <c r="WW427" s="35"/>
      <c r="WX427" s="35"/>
      <c r="WY427" s="35"/>
      <c r="WZ427" s="35"/>
      <c r="XA427" s="35"/>
      <c r="XB427" s="35"/>
      <c r="XC427" s="35"/>
      <c r="XD427" s="35"/>
      <c r="XE427" s="35"/>
      <c r="XF427" s="35"/>
      <c r="XG427" s="35"/>
      <c r="XH427" s="35"/>
      <c r="XI427" s="35"/>
      <c r="XJ427" s="35"/>
      <c r="XK427" s="35"/>
      <c r="XL427" s="35"/>
      <c r="XM427" s="35"/>
      <c r="XN427" s="35"/>
      <c r="XO427" s="35"/>
      <c r="XP427" s="35"/>
      <c r="XQ427" s="35"/>
      <c r="XR427" s="35"/>
      <c r="XS427" s="35"/>
      <c r="XT427" s="35"/>
      <c r="XU427" s="35"/>
      <c r="XV427" s="35"/>
      <c r="XW427" s="35"/>
      <c r="XX427" s="35"/>
      <c r="XY427" s="35"/>
      <c r="XZ427" s="35"/>
      <c r="YA427" s="35"/>
      <c r="YB427" s="35"/>
      <c r="YC427" s="35"/>
      <c r="YD427" s="35"/>
      <c r="YE427" s="35"/>
      <c r="YF427" s="35"/>
      <c r="YG427" s="35"/>
      <c r="YH427" s="35"/>
      <c r="YI427" s="35"/>
      <c r="YJ427" s="35"/>
      <c r="YK427" s="35"/>
      <c r="YL427" s="35"/>
      <c r="YM427" s="35"/>
      <c r="YN427" s="35"/>
      <c r="YO427" s="35"/>
      <c r="YP427" s="35"/>
      <c r="YQ427" s="35"/>
      <c r="YR427" s="35"/>
      <c r="YS427" s="35"/>
      <c r="YT427" s="35"/>
      <c r="YU427" s="35"/>
      <c r="YV427" s="35"/>
      <c r="YW427" s="35"/>
      <c r="YX427" s="35"/>
      <c r="YY427" s="35"/>
      <c r="YZ427" s="35"/>
      <c r="ZA427" s="35"/>
      <c r="ZB427" s="35"/>
      <c r="ZC427" s="35"/>
      <c r="ZD427" s="35"/>
      <c r="ZE427" s="35"/>
      <c r="ZF427" s="35"/>
      <c r="ZG427" s="35"/>
      <c r="ZH427" s="35"/>
      <c r="ZI427" s="35"/>
      <c r="ZJ427" s="35"/>
      <c r="ZK427" s="35"/>
      <c r="ZL427" s="35"/>
      <c r="ZM427" s="35"/>
      <c r="ZN427" s="35"/>
      <c r="ZO427" s="35"/>
      <c r="ZP427" s="35"/>
      <c r="ZQ427" s="35"/>
      <c r="ZR427" s="35"/>
      <c r="ZS427" s="35"/>
      <c r="ZT427" s="35"/>
      <c r="ZU427" s="35"/>
      <c r="ZV427" s="35"/>
      <c r="ZW427" s="35"/>
      <c r="ZX427" s="35"/>
      <c r="ZY427" s="35"/>
      <c r="ZZ427" s="35"/>
      <c r="AAA427" s="35"/>
      <c r="AAB427" s="35"/>
      <c r="AAC427" s="35"/>
      <c r="AAD427" s="35"/>
      <c r="AAE427" s="35"/>
      <c r="AAF427" s="35"/>
      <c r="AAG427" s="35"/>
      <c r="AAH427" s="35"/>
      <c r="AAI427" s="35"/>
      <c r="AAJ427" s="35"/>
      <c r="AAK427" s="35"/>
      <c r="AAL427" s="35"/>
      <c r="AAM427" s="35"/>
      <c r="AAN427" s="35"/>
      <c r="AAO427" s="35"/>
      <c r="AAP427" s="35"/>
      <c r="AAQ427" s="35"/>
      <c r="AAR427" s="35"/>
      <c r="AAS427" s="35"/>
      <c r="AAT427" s="35"/>
      <c r="AAU427" s="35"/>
      <c r="AAV427" s="35"/>
      <c r="AAW427" s="35"/>
      <c r="AAX427" s="35"/>
      <c r="AAY427" s="35"/>
      <c r="AAZ427" s="35"/>
      <c r="ABA427" s="35"/>
      <c r="ABB427" s="35"/>
      <c r="ABC427" s="35"/>
      <c r="ABD427" s="35"/>
      <c r="ABE427" s="35"/>
      <c r="ABF427" s="35"/>
      <c r="ABG427" s="35"/>
      <c r="ABH427" s="35"/>
      <c r="ABI427" s="35"/>
      <c r="ABJ427" s="35"/>
      <c r="ABK427" s="35"/>
      <c r="ABL427" s="35"/>
      <c r="ABM427" s="35"/>
      <c r="ABN427" s="35"/>
      <c r="ABO427" s="35"/>
      <c r="ABP427" s="35"/>
      <c r="ABQ427" s="35"/>
      <c r="ABR427" s="35"/>
      <c r="ABS427" s="35"/>
      <c r="ABT427" s="35"/>
      <c r="ABU427" s="35"/>
      <c r="ABV427" s="35">
        <v>1</v>
      </c>
      <c r="ABW427" s="35"/>
      <c r="ABX427" s="35"/>
      <c r="ABY427" s="35"/>
      <c r="ABZ427" s="35"/>
      <c r="ACA427" s="35"/>
      <c r="ACB427" s="35"/>
      <c r="ACC427" s="35"/>
      <c r="ACD427" s="35"/>
      <c r="ACE427" s="35"/>
      <c r="ACF427" s="35"/>
      <c r="ACG427" s="35"/>
      <c r="ACH427" s="35"/>
      <c r="ACI427" s="35"/>
      <c r="ACJ427" s="35"/>
      <c r="ACK427" s="35"/>
      <c r="ACL427" s="35"/>
      <c r="ACM427" s="35"/>
      <c r="ACN427" s="35"/>
      <c r="ACO427" s="35"/>
      <c r="ACP427" s="35"/>
      <c r="ACQ427" s="35"/>
      <c r="ACR427" s="35"/>
      <c r="ACS427" s="35"/>
      <c r="ACT427" s="35"/>
      <c r="ACU427" s="35"/>
      <c r="ACV427" s="35"/>
      <c r="ACW427" s="35"/>
      <c r="ACX427" s="35"/>
      <c r="ACY427" s="35"/>
      <c r="ACZ427" s="35"/>
      <c r="ADA427" s="35"/>
      <c r="ADB427" s="35"/>
      <c r="ADC427" s="35"/>
      <c r="ADD427" s="35"/>
      <c r="ADE427" s="35"/>
      <c r="ADF427" s="35"/>
      <c r="ADG427" s="35"/>
      <c r="ADH427" s="35"/>
      <c r="ADI427" s="35"/>
      <c r="ADJ427" s="35"/>
      <c r="ADK427" s="35"/>
      <c r="ADL427" s="35"/>
      <c r="ADM427" s="35"/>
      <c r="ADN427" s="35"/>
      <c r="ADO427" s="35"/>
      <c r="ADP427" s="35"/>
      <c r="ADQ427" s="35"/>
      <c r="ADR427" s="35"/>
      <c r="ADS427" s="35"/>
      <c r="ADT427" s="35"/>
      <c r="ADU427" s="35"/>
      <c r="ADV427" s="35"/>
      <c r="ADW427" s="35"/>
      <c r="ADX427" s="35"/>
      <c r="ADY427" s="66">
        <f t="shared" si="17"/>
        <v>0</v>
      </c>
    </row>
    <row r="428" spans="1:829" s="5" customFormat="1" ht="12" customHeight="1" x14ac:dyDescent="0.2">
      <c r="A428" s="38" t="s">
        <v>393</v>
      </c>
      <c r="B428" s="65">
        <f t="shared" si="19"/>
        <v>0</v>
      </c>
      <c r="C428" s="57">
        <v>1</v>
      </c>
      <c r="D428" s="59">
        <v>44585</v>
      </c>
      <c r="E428" s="67">
        <v>67.900000000000006</v>
      </c>
      <c r="F428" s="67">
        <f t="shared" si="18"/>
        <v>0</v>
      </c>
      <c r="G428" s="65">
        <v>1</v>
      </c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  <c r="AX428" s="35"/>
      <c r="AY428" s="35"/>
      <c r="AZ428" s="35"/>
      <c r="BA428" s="35"/>
      <c r="BB428" s="35"/>
      <c r="BC428" s="35"/>
      <c r="BD428" s="35"/>
      <c r="BE428" s="15"/>
      <c r="BF428" s="15"/>
      <c r="BG428" s="136"/>
      <c r="BH428" s="35"/>
      <c r="BI428" s="35"/>
      <c r="BJ428" s="35"/>
      <c r="BK428" s="35"/>
      <c r="BL428" s="35"/>
      <c r="BM428" s="35"/>
      <c r="BN428" s="35"/>
      <c r="BO428" s="35"/>
      <c r="BP428" s="35"/>
      <c r="BQ428" s="35"/>
      <c r="BR428" s="35"/>
      <c r="BS428" s="35"/>
      <c r="BT428" s="35"/>
      <c r="BU428" s="35"/>
      <c r="BV428" s="35"/>
      <c r="BW428" s="35"/>
      <c r="BX428" s="35"/>
      <c r="BY428" s="35"/>
      <c r="BZ428" s="35"/>
      <c r="CA428" s="35"/>
      <c r="CB428" s="35"/>
      <c r="CC428" s="35"/>
      <c r="CD428" s="35"/>
      <c r="CE428" s="35"/>
      <c r="CF428" s="35"/>
      <c r="CG428" s="35"/>
      <c r="CH428" s="35"/>
      <c r="CI428" s="35"/>
      <c r="CJ428" s="35"/>
      <c r="CK428" s="35"/>
      <c r="CL428" s="35"/>
      <c r="CM428" s="35"/>
      <c r="CN428" s="35"/>
      <c r="CO428" s="35"/>
      <c r="CP428" s="35"/>
      <c r="CQ428" s="35"/>
      <c r="CR428" s="35"/>
      <c r="CS428" s="35"/>
      <c r="CT428" s="35"/>
      <c r="CU428" s="35"/>
      <c r="CV428" s="35"/>
      <c r="CW428" s="35"/>
      <c r="CX428" s="35"/>
      <c r="CY428" s="35"/>
      <c r="CZ428" s="35"/>
      <c r="DA428" s="35"/>
      <c r="DB428" s="35"/>
      <c r="DC428" s="35"/>
      <c r="DD428" s="35"/>
      <c r="DE428" s="35"/>
      <c r="DF428" s="35"/>
      <c r="DG428" s="35"/>
      <c r="DH428" s="35"/>
      <c r="DI428" s="35"/>
      <c r="DJ428" s="35"/>
      <c r="DK428" s="35"/>
      <c r="DL428" s="35"/>
      <c r="DM428" s="35"/>
      <c r="DN428" s="35"/>
      <c r="DO428" s="35"/>
      <c r="DP428" s="35"/>
      <c r="DQ428" s="35"/>
      <c r="DR428" s="35"/>
      <c r="DS428" s="35"/>
      <c r="DT428" s="35"/>
      <c r="DU428" s="35"/>
      <c r="DV428" s="35"/>
      <c r="DW428" s="35"/>
      <c r="DX428" s="35"/>
      <c r="DY428" s="35"/>
      <c r="DZ428" s="35"/>
      <c r="EA428" s="35"/>
      <c r="EB428" s="35"/>
      <c r="EC428" s="35"/>
      <c r="ED428" s="35"/>
      <c r="EE428" s="35"/>
      <c r="EF428" s="35"/>
      <c r="EG428" s="35"/>
      <c r="EH428" s="35"/>
      <c r="EI428" s="35"/>
      <c r="EJ428" s="35"/>
      <c r="EK428" s="35"/>
      <c r="EL428" s="35"/>
      <c r="EM428" s="35"/>
      <c r="EN428" s="35"/>
      <c r="EO428" s="35"/>
      <c r="EP428" s="35"/>
      <c r="EQ428" s="35"/>
      <c r="ER428" s="35"/>
      <c r="ES428" s="35"/>
      <c r="ET428" s="35"/>
      <c r="EU428" s="35"/>
      <c r="EV428" s="35"/>
      <c r="EW428" s="35"/>
      <c r="EX428" s="35"/>
      <c r="EY428" s="35"/>
      <c r="EZ428" s="35"/>
      <c r="FA428" s="35"/>
      <c r="FB428" s="35"/>
      <c r="FC428" s="35"/>
      <c r="FD428" s="35"/>
      <c r="FE428" s="35"/>
      <c r="FF428" s="35"/>
      <c r="FG428" s="35"/>
      <c r="FH428" s="35"/>
      <c r="FI428" s="35"/>
      <c r="FJ428" s="35"/>
      <c r="FK428" s="35"/>
      <c r="FL428" s="35"/>
      <c r="FM428" s="35"/>
      <c r="FN428" s="35"/>
      <c r="FO428" s="35"/>
      <c r="FP428" s="35"/>
      <c r="FQ428" s="35"/>
      <c r="FR428" s="35"/>
      <c r="FS428" s="35"/>
      <c r="FT428" s="35"/>
      <c r="FU428" s="35"/>
      <c r="FV428" s="35"/>
      <c r="FW428" s="35"/>
      <c r="FX428" s="35"/>
      <c r="FY428" s="35"/>
      <c r="FZ428" s="35"/>
      <c r="GA428" s="35"/>
      <c r="GB428" s="35"/>
      <c r="GC428" s="35"/>
      <c r="GD428" s="35"/>
      <c r="GE428" s="35"/>
      <c r="GF428" s="35"/>
      <c r="GG428" s="35"/>
      <c r="GH428" s="35"/>
      <c r="GI428" s="35"/>
      <c r="GJ428" s="35"/>
      <c r="GK428" s="35"/>
      <c r="GL428" s="35"/>
      <c r="GM428" s="35"/>
      <c r="GN428" s="35"/>
      <c r="GO428" s="35"/>
      <c r="GP428" s="35"/>
      <c r="GQ428" s="35"/>
      <c r="GR428" s="35"/>
      <c r="GS428" s="35"/>
      <c r="GT428" s="35"/>
      <c r="GU428" s="35"/>
      <c r="GV428" s="35"/>
      <c r="GW428" s="35"/>
      <c r="GX428" s="35"/>
      <c r="GY428" s="35"/>
      <c r="GZ428" s="35"/>
      <c r="HA428" s="35"/>
      <c r="HB428" s="35"/>
      <c r="HC428" s="35"/>
      <c r="HD428" s="35"/>
      <c r="HE428" s="35"/>
      <c r="HF428" s="35"/>
      <c r="HG428" s="35"/>
      <c r="HH428" s="35"/>
      <c r="HI428" s="35"/>
      <c r="HJ428" s="35"/>
      <c r="HK428" s="35"/>
      <c r="HL428" s="35"/>
      <c r="HM428" s="35"/>
      <c r="HN428" s="35"/>
      <c r="HO428" s="35"/>
      <c r="HP428" s="35"/>
      <c r="HQ428" s="35"/>
      <c r="HR428" s="35"/>
      <c r="HS428" s="35"/>
      <c r="HT428" s="35"/>
      <c r="HU428" s="35"/>
      <c r="HV428" s="35"/>
      <c r="HW428" s="35"/>
      <c r="HX428" s="35"/>
      <c r="HY428" s="35"/>
      <c r="HZ428" s="35"/>
      <c r="IA428" s="35"/>
      <c r="IB428" s="35"/>
      <c r="IC428" s="35"/>
      <c r="ID428" s="35"/>
      <c r="IE428" s="35"/>
      <c r="IF428" s="35"/>
      <c r="IG428" s="35"/>
      <c r="IH428" s="35"/>
      <c r="II428" s="35"/>
      <c r="IJ428" s="35"/>
      <c r="IK428" s="35"/>
      <c r="IL428" s="35"/>
      <c r="IM428" s="35"/>
      <c r="IN428" s="35"/>
      <c r="IO428" s="35"/>
      <c r="IP428" s="35"/>
      <c r="IQ428" s="35"/>
      <c r="IR428" s="35"/>
      <c r="IS428" s="35"/>
      <c r="IT428" s="35"/>
      <c r="IU428" s="35"/>
      <c r="IV428" s="35"/>
      <c r="IW428" s="35"/>
      <c r="IX428" s="35"/>
      <c r="IY428" s="35"/>
      <c r="IZ428" s="35">
        <v>2</v>
      </c>
      <c r="JA428" s="35"/>
      <c r="JB428" s="35"/>
      <c r="JC428" s="35"/>
      <c r="JD428" s="35"/>
      <c r="JE428" s="35"/>
      <c r="JF428" s="35"/>
      <c r="JG428" s="35"/>
      <c r="JH428" s="35"/>
      <c r="JI428" s="35"/>
      <c r="JJ428" s="35"/>
      <c r="JK428" s="35"/>
      <c r="JL428" s="35"/>
      <c r="JM428" s="35"/>
      <c r="JN428" s="35"/>
      <c r="JO428" s="35"/>
      <c r="JP428" s="35"/>
      <c r="JQ428" s="35"/>
      <c r="JR428" s="35"/>
      <c r="JS428" s="35"/>
      <c r="JT428" s="35"/>
      <c r="JU428" s="35"/>
      <c r="JV428" s="35"/>
      <c r="JW428" s="35"/>
      <c r="JX428" s="35"/>
      <c r="JY428" s="35"/>
      <c r="JZ428" s="35"/>
      <c r="KA428" s="35"/>
      <c r="KB428" s="35"/>
      <c r="KC428" s="35"/>
      <c r="KD428" s="35"/>
      <c r="KE428" s="35"/>
      <c r="KF428" s="35"/>
      <c r="KG428" s="35"/>
      <c r="KH428" s="35"/>
      <c r="KI428" s="35"/>
      <c r="KJ428" s="35"/>
      <c r="KK428" s="35"/>
      <c r="KL428" s="35"/>
      <c r="KM428" s="35"/>
      <c r="KN428" s="35"/>
      <c r="KO428" s="35"/>
      <c r="KP428" s="35"/>
      <c r="KQ428" s="35"/>
      <c r="KR428" s="35"/>
      <c r="KS428" s="35"/>
      <c r="KT428" s="35"/>
      <c r="KU428" s="35"/>
      <c r="KV428" s="35"/>
      <c r="KW428" s="35"/>
      <c r="KX428" s="35"/>
      <c r="KY428" s="35"/>
      <c r="KZ428" s="35"/>
      <c r="LA428" s="35"/>
      <c r="LB428" s="35"/>
      <c r="LC428" s="35"/>
      <c r="LD428" s="35"/>
      <c r="LE428" s="35"/>
      <c r="LF428" s="35"/>
      <c r="LG428" s="35"/>
      <c r="LH428" s="35"/>
      <c r="LI428" s="35"/>
      <c r="LJ428" s="35"/>
      <c r="LK428" s="35"/>
      <c r="LL428" s="35"/>
      <c r="LM428" s="35"/>
      <c r="LN428" s="35"/>
      <c r="LO428" s="35"/>
      <c r="LP428" s="35"/>
      <c r="LQ428" s="35"/>
      <c r="LR428" s="35"/>
      <c r="LS428" s="35"/>
      <c r="LT428" s="35"/>
      <c r="LU428" s="35"/>
      <c r="LV428" s="35"/>
      <c r="LW428" s="35"/>
      <c r="LX428" s="35"/>
      <c r="LY428" s="35"/>
      <c r="LZ428" s="35"/>
      <c r="MA428" s="35"/>
      <c r="MB428" s="35"/>
      <c r="MC428" s="35"/>
      <c r="MD428" s="35"/>
      <c r="ME428" s="35"/>
      <c r="MF428" s="35"/>
      <c r="MG428" s="35"/>
      <c r="MH428" s="35"/>
      <c r="MI428" s="35"/>
      <c r="MJ428" s="35"/>
      <c r="MK428" s="35"/>
      <c r="ML428" s="35"/>
      <c r="MM428" s="35"/>
      <c r="MN428" s="35"/>
      <c r="MO428" s="35"/>
      <c r="MP428" s="35"/>
      <c r="MQ428" s="35"/>
      <c r="MR428" s="35"/>
      <c r="MS428" s="35"/>
      <c r="MT428" s="35"/>
      <c r="MU428" s="35"/>
      <c r="MV428" s="35"/>
      <c r="MW428" s="35"/>
      <c r="MX428" s="35"/>
      <c r="MY428" s="35"/>
      <c r="MZ428" s="35"/>
      <c r="NA428" s="35"/>
      <c r="NB428" s="35"/>
      <c r="NC428" s="35"/>
      <c r="ND428" s="35"/>
      <c r="NE428" s="35"/>
      <c r="NF428" s="35"/>
      <c r="NG428" s="35"/>
      <c r="NH428" s="35"/>
      <c r="NI428" s="35"/>
      <c r="NJ428" s="35"/>
      <c r="NK428" s="35"/>
      <c r="NL428" s="35"/>
      <c r="NM428" s="35"/>
      <c r="NN428" s="35"/>
      <c r="NO428" s="35"/>
      <c r="NP428" s="35"/>
      <c r="NQ428" s="35"/>
      <c r="NR428" s="35"/>
      <c r="NS428" s="35"/>
      <c r="NT428" s="35"/>
      <c r="NU428" s="35"/>
      <c r="NV428" s="35"/>
      <c r="NW428" s="35"/>
      <c r="NX428" s="35"/>
      <c r="NY428" s="35"/>
      <c r="NZ428" s="35"/>
      <c r="OA428" s="35"/>
      <c r="OB428" s="35"/>
      <c r="OC428" s="35"/>
      <c r="OD428" s="35"/>
      <c r="OE428" s="35"/>
      <c r="OF428" s="35"/>
      <c r="OG428" s="35"/>
      <c r="OH428" s="35"/>
      <c r="OI428" s="35"/>
      <c r="OJ428" s="35"/>
      <c r="OK428" s="35"/>
      <c r="OL428" s="35"/>
      <c r="OM428" s="35"/>
      <c r="ON428" s="35"/>
      <c r="OO428" s="35"/>
      <c r="OP428" s="35"/>
      <c r="OQ428" s="35"/>
      <c r="OR428" s="35"/>
      <c r="OS428" s="35"/>
      <c r="OT428" s="35"/>
      <c r="OU428" s="35"/>
      <c r="OV428" s="35"/>
      <c r="OW428" s="35"/>
      <c r="OX428" s="35"/>
      <c r="OY428" s="35"/>
      <c r="OZ428" s="35"/>
      <c r="PA428" s="35"/>
      <c r="PB428" s="35"/>
      <c r="PC428" s="35"/>
      <c r="PD428" s="35"/>
      <c r="PE428" s="35"/>
      <c r="PF428" s="35">
        <v>1</v>
      </c>
      <c r="PG428" s="35"/>
      <c r="PH428" s="35"/>
      <c r="PI428" s="35"/>
      <c r="PJ428" s="35"/>
      <c r="PK428" s="35"/>
      <c r="PL428" s="35"/>
      <c r="PM428" s="35"/>
      <c r="PN428" s="35"/>
      <c r="PO428" s="35"/>
      <c r="PP428" s="35"/>
      <c r="PQ428" s="35"/>
      <c r="PR428" s="35"/>
      <c r="PS428" s="35"/>
      <c r="PT428" s="35"/>
      <c r="PU428" s="35"/>
      <c r="PV428" s="35"/>
      <c r="PW428" s="35"/>
      <c r="PX428" s="35"/>
      <c r="PY428" s="35"/>
      <c r="PZ428" s="35"/>
      <c r="QA428" s="35"/>
      <c r="QB428" s="35"/>
      <c r="QC428" s="35"/>
      <c r="QD428" s="35"/>
      <c r="QE428" s="35"/>
      <c r="QF428" s="35"/>
      <c r="QG428" s="35"/>
      <c r="QH428" s="35"/>
      <c r="QI428" s="35"/>
      <c r="QJ428" s="35"/>
      <c r="QK428" s="35"/>
      <c r="QL428" s="35"/>
      <c r="QM428" s="35"/>
      <c r="QN428" s="35"/>
      <c r="QO428" s="35"/>
      <c r="QP428" s="35"/>
      <c r="QQ428" s="35"/>
      <c r="QR428" s="35"/>
      <c r="QS428" s="35"/>
      <c r="QT428" s="35"/>
      <c r="QU428" s="35"/>
      <c r="QV428" s="35"/>
      <c r="QW428" s="35"/>
      <c r="QX428" s="35"/>
      <c r="QY428" s="35"/>
      <c r="QZ428" s="35"/>
      <c r="RA428" s="35"/>
      <c r="RB428" s="35"/>
      <c r="RC428" s="35"/>
      <c r="RD428" s="35"/>
      <c r="RE428" s="35"/>
      <c r="RF428" s="35"/>
      <c r="RG428" s="35"/>
      <c r="RH428" s="35"/>
      <c r="RI428" s="35"/>
      <c r="RJ428" s="35"/>
      <c r="RK428" s="35"/>
      <c r="RL428" s="35"/>
      <c r="RM428" s="35"/>
      <c r="RN428" s="35"/>
      <c r="RO428" s="35"/>
      <c r="RP428" s="35"/>
      <c r="RQ428" s="35"/>
      <c r="RR428" s="35"/>
      <c r="RS428" s="35"/>
      <c r="RT428" s="35"/>
      <c r="RU428" s="35"/>
      <c r="RV428" s="35"/>
      <c r="RW428" s="35"/>
      <c r="RX428" s="35"/>
      <c r="RY428" s="35"/>
      <c r="RZ428" s="35"/>
      <c r="SA428" s="35"/>
      <c r="SB428" s="35"/>
      <c r="SC428" s="35"/>
      <c r="SD428" s="35"/>
      <c r="SE428" s="35"/>
      <c r="SF428" s="35"/>
      <c r="SG428" s="35"/>
      <c r="SH428" s="35"/>
      <c r="SI428" s="35"/>
      <c r="SJ428" s="35"/>
      <c r="SK428" s="35"/>
      <c r="SL428" s="35"/>
      <c r="SM428" s="35"/>
      <c r="SN428" s="35"/>
      <c r="SO428" s="35"/>
      <c r="SP428" s="35"/>
      <c r="SQ428" s="35"/>
      <c r="SR428" s="35"/>
      <c r="SS428" s="35"/>
      <c r="ST428" s="35"/>
      <c r="SU428" s="35"/>
      <c r="SV428" s="35"/>
      <c r="SW428" s="35"/>
      <c r="SX428" s="35"/>
      <c r="SY428" s="35"/>
      <c r="SZ428" s="35"/>
      <c r="TA428" s="35"/>
      <c r="TB428" s="35"/>
      <c r="TC428" s="35"/>
      <c r="TD428" s="35"/>
      <c r="TE428" s="35"/>
      <c r="TF428" s="35"/>
      <c r="TG428" s="35"/>
      <c r="TH428" s="35"/>
      <c r="TI428" s="35"/>
      <c r="TJ428" s="35"/>
      <c r="TK428" s="35"/>
      <c r="TL428" s="35"/>
      <c r="TM428" s="35"/>
      <c r="TN428" s="35"/>
      <c r="TO428" s="35"/>
      <c r="TP428" s="35"/>
      <c r="TQ428" s="35"/>
      <c r="TR428" s="35"/>
      <c r="TS428" s="35"/>
      <c r="TT428" s="35"/>
      <c r="TU428" s="35"/>
      <c r="TV428" s="35"/>
      <c r="TW428" s="35"/>
      <c r="TX428" s="35"/>
      <c r="TY428" s="35"/>
      <c r="TZ428" s="35"/>
      <c r="UA428" s="35"/>
      <c r="UB428" s="35"/>
      <c r="UC428" s="35"/>
      <c r="UD428" s="35"/>
      <c r="UE428" s="35"/>
      <c r="UF428" s="35"/>
      <c r="UG428" s="35"/>
      <c r="UH428" s="35"/>
      <c r="UI428" s="35"/>
      <c r="UJ428" s="35"/>
      <c r="UK428" s="35"/>
      <c r="UL428" s="35"/>
      <c r="UM428" s="35"/>
      <c r="UN428" s="35"/>
      <c r="UO428" s="35"/>
      <c r="UP428" s="35"/>
      <c r="UQ428" s="35"/>
      <c r="UR428" s="35"/>
      <c r="US428" s="35"/>
      <c r="UT428" s="35"/>
      <c r="UU428" s="35"/>
      <c r="UV428" s="35"/>
      <c r="UW428" s="35"/>
      <c r="UX428" s="35"/>
      <c r="UY428" s="35"/>
      <c r="UZ428" s="35"/>
      <c r="VA428" s="35"/>
      <c r="VB428" s="35"/>
      <c r="VC428" s="35"/>
      <c r="VD428" s="35"/>
      <c r="VE428" s="35"/>
      <c r="VF428" s="35"/>
      <c r="VG428" s="35"/>
      <c r="VH428" s="35"/>
      <c r="VI428" s="35"/>
      <c r="VJ428" s="35"/>
      <c r="VK428" s="35"/>
      <c r="VL428" s="35"/>
      <c r="VM428" s="35"/>
      <c r="VN428" s="35"/>
      <c r="VO428" s="35"/>
      <c r="VP428" s="35"/>
      <c r="VQ428" s="35"/>
      <c r="VR428" s="35"/>
      <c r="VS428" s="35"/>
      <c r="VT428" s="35"/>
      <c r="VU428" s="35"/>
      <c r="VV428" s="35"/>
      <c r="VW428" s="35"/>
      <c r="VX428" s="35"/>
      <c r="VY428" s="35"/>
      <c r="VZ428" s="35"/>
      <c r="WA428" s="35"/>
      <c r="WB428" s="35"/>
      <c r="WC428" s="35"/>
      <c r="WD428" s="35"/>
      <c r="WE428" s="35"/>
      <c r="WF428" s="35"/>
      <c r="WG428" s="35"/>
      <c r="WH428" s="35"/>
      <c r="WI428" s="35"/>
      <c r="WJ428" s="35"/>
      <c r="WK428" s="35"/>
      <c r="WL428" s="35"/>
      <c r="WM428" s="35"/>
      <c r="WN428" s="35"/>
      <c r="WO428" s="35"/>
      <c r="WP428" s="35"/>
      <c r="WQ428" s="35"/>
      <c r="WR428" s="35"/>
      <c r="WS428" s="35"/>
      <c r="WT428" s="35"/>
      <c r="WU428" s="35"/>
      <c r="WV428" s="35"/>
      <c r="WW428" s="35"/>
      <c r="WX428" s="35"/>
      <c r="WY428" s="35"/>
      <c r="WZ428" s="35"/>
      <c r="XA428" s="35"/>
      <c r="XB428" s="35"/>
      <c r="XC428" s="35"/>
      <c r="XD428" s="35"/>
      <c r="XE428" s="35"/>
      <c r="XF428" s="35"/>
      <c r="XG428" s="35"/>
      <c r="XH428" s="35"/>
      <c r="XI428" s="35"/>
      <c r="XJ428" s="35"/>
      <c r="XK428" s="35"/>
      <c r="XL428" s="35"/>
      <c r="XM428" s="35"/>
      <c r="XN428" s="35"/>
      <c r="XO428" s="35"/>
      <c r="XP428" s="35"/>
      <c r="XQ428" s="35"/>
      <c r="XR428" s="35"/>
      <c r="XS428" s="35"/>
      <c r="XT428" s="35"/>
      <c r="XU428" s="35"/>
      <c r="XV428" s="35"/>
      <c r="XW428" s="35"/>
      <c r="XX428" s="35"/>
      <c r="XY428" s="35"/>
      <c r="XZ428" s="35"/>
      <c r="YA428" s="35"/>
      <c r="YB428" s="35"/>
      <c r="YC428" s="35"/>
      <c r="YD428" s="35"/>
      <c r="YE428" s="35"/>
      <c r="YF428" s="35"/>
      <c r="YG428" s="35"/>
      <c r="YH428" s="35"/>
      <c r="YI428" s="35"/>
      <c r="YJ428" s="35"/>
      <c r="YK428" s="35"/>
      <c r="YL428" s="35"/>
      <c r="YM428" s="35"/>
      <c r="YN428" s="35"/>
      <c r="YO428" s="35"/>
      <c r="YP428" s="35"/>
      <c r="YQ428" s="35"/>
      <c r="YR428" s="35"/>
      <c r="YS428" s="35"/>
      <c r="YT428" s="35"/>
      <c r="YU428" s="35"/>
      <c r="YV428" s="35"/>
      <c r="YW428" s="35"/>
      <c r="YX428" s="35"/>
      <c r="YY428" s="35"/>
      <c r="YZ428" s="35"/>
      <c r="ZA428" s="35"/>
      <c r="ZB428" s="35"/>
      <c r="ZC428" s="35"/>
      <c r="ZD428" s="35"/>
      <c r="ZE428" s="35"/>
      <c r="ZF428" s="35"/>
      <c r="ZG428" s="35"/>
      <c r="ZH428" s="35"/>
      <c r="ZI428" s="35"/>
      <c r="ZJ428" s="35"/>
      <c r="ZK428" s="35"/>
      <c r="ZL428" s="35"/>
      <c r="ZM428" s="35"/>
      <c r="ZN428" s="35"/>
      <c r="ZO428" s="35"/>
      <c r="ZP428" s="35"/>
      <c r="ZQ428" s="35"/>
      <c r="ZR428" s="35"/>
      <c r="ZS428" s="35"/>
      <c r="ZT428" s="35"/>
      <c r="ZU428" s="35"/>
      <c r="ZV428" s="35"/>
      <c r="ZW428" s="35"/>
      <c r="ZX428" s="35"/>
      <c r="ZY428" s="35"/>
      <c r="ZZ428" s="35"/>
      <c r="AAA428" s="35"/>
      <c r="AAB428" s="35"/>
      <c r="AAC428" s="35"/>
      <c r="AAD428" s="35"/>
      <c r="AAE428" s="35"/>
      <c r="AAF428" s="35"/>
      <c r="AAG428" s="35"/>
      <c r="AAH428" s="35"/>
      <c r="AAI428" s="35"/>
      <c r="AAJ428" s="35"/>
      <c r="AAK428" s="35"/>
      <c r="AAL428" s="35"/>
      <c r="AAM428" s="35"/>
      <c r="AAN428" s="35"/>
      <c r="AAO428" s="35"/>
      <c r="AAP428" s="35"/>
      <c r="AAQ428" s="35"/>
      <c r="AAR428" s="35"/>
      <c r="AAS428" s="35"/>
      <c r="AAT428" s="35"/>
      <c r="AAU428" s="35"/>
      <c r="AAV428" s="35"/>
      <c r="AAW428" s="35"/>
      <c r="AAX428" s="35"/>
      <c r="AAY428" s="35"/>
      <c r="AAZ428" s="35"/>
      <c r="ABA428" s="35"/>
      <c r="ABB428" s="35"/>
      <c r="ABC428" s="35"/>
      <c r="ABD428" s="35"/>
      <c r="ABE428" s="35"/>
      <c r="ABF428" s="35"/>
      <c r="ABG428" s="35"/>
      <c r="ABH428" s="35"/>
      <c r="ABI428" s="35"/>
      <c r="ABJ428" s="35"/>
      <c r="ABK428" s="35"/>
      <c r="ABL428" s="35"/>
      <c r="ABM428" s="35"/>
      <c r="ABN428" s="35"/>
      <c r="ABO428" s="35"/>
      <c r="ABP428" s="35"/>
      <c r="ABQ428" s="35"/>
      <c r="ABR428" s="35"/>
      <c r="ABS428" s="35"/>
      <c r="ABT428" s="35"/>
      <c r="ABU428" s="35"/>
      <c r="ABV428" s="35"/>
      <c r="ABW428" s="35"/>
      <c r="ABX428" s="35"/>
      <c r="ABY428" s="35"/>
      <c r="ABZ428" s="35"/>
      <c r="ACA428" s="35"/>
      <c r="ACB428" s="35"/>
      <c r="ACC428" s="35"/>
      <c r="ACD428" s="35"/>
      <c r="ACE428" s="35"/>
      <c r="ACF428" s="35"/>
      <c r="ACG428" s="35"/>
      <c r="ACH428" s="35"/>
      <c r="ACI428" s="35"/>
      <c r="ACJ428" s="35"/>
      <c r="ACK428" s="35"/>
      <c r="ACL428" s="35"/>
      <c r="ACM428" s="35"/>
      <c r="ACN428" s="35"/>
      <c r="ACO428" s="35"/>
      <c r="ACP428" s="35"/>
      <c r="ACQ428" s="35"/>
      <c r="ACR428" s="35"/>
      <c r="ACS428" s="35"/>
      <c r="ACT428" s="35"/>
      <c r="ACU428" s="35"/>
      <c r="ACV428" s="35"/>
      <c r="ACW428" s="35"/>
      <c r="ACX428" s="35"/>
      <c r="ACY428" s="35"/>
      <c r="ACZ428" s="35"/>
      <c r="ADA428" s="35"/>
      <c r="ADB428" s="35"/>
      <c r="ADC428" s="35"/>
      <c r="ADD428" s="35"/>
      <c r="ADE428" s="35"/>
      <c r="ADF428" s="35"/>
      <c r="ADG428" s="35"/>
      <c r="ADH428" s="35"/>
      <c r="ADI428" s="35"/>
      <c r="ADJ428" s="35"/>
      <c r="ADK428" s="35"/>
      <c r="ADL428" s="35"/>
      <c r="ADM428" s="35"/>
      <c r="ADN428" s="35"/>
      <c r="ADO428" s="35"/>
      <c r="ADP428" s="35"/>
      <c r="ADQ428" s="35"/>
      <c r="ADR428" s="35"/>
      <c r="ADS428" s="35"/>
      <c r="ADT428" s="35"/>
      <c r="ADU428" s="35"/>
      <c r="ADV428" s="35"/>
      <c r="ADW428" s="35"/>
      <c r="ADX428" s="35"/>
      <c r="ADY428" s="66">
        <f t="shared" si="17"/>
        <v>0</v>
      </c>
    </row>
    <row r="429" spans="1:829" s="5" customFormat="1" ht="12" customHeight="1" x14ac:dyDescent="0.2">
      <c r="A429" s="38" t="s">
        <v>435</v>
      </c>
      <c r="B429" s="65">
        <f t="shared" si="19"/>
        <v>0</v>
      </c>
      <c r="C429" s="57">
        <v>1</v>
      </c>
      <c r="D429" s="59">
        <v>44319</v>
      </c>
      <c r="E429" s="67">
        <v>38.21</v>
      </c>
      <c r="F429" s="67">
        <f t="shared" si="18"/>
        <v>0</v>
      </c>
      <c r="G429" s="6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  <c r="AX429" s="35"/>
      <c r="AY429" s="35"/>
      <c r="AZ429" s="35"/>
      <c r="BA429" s="35"/>
      <c r="BB429" s="35"/>
      <c r="BC429" s="35"/>
      <c r="BD429" s="35"/>
      <c r="BE429" s="15"/>
      <c r="BF429" s="15"/>
      <c r="BG429" s="136"/>
      <c r="BH429" s="35"/>
      <c r="BI429" s="35"/>
      <c r="BJ429" s="35"/>
      <c r="BK429" s="35"/>
      <c r="BL429" s="35"/>
      <c r="BM429" s="35"/>
      <c r="BN429" s="35"/>
      <c r="BO429" s="35"/>
      <c r="BP429" s="35"/>
      <c r="BQ429" s="35"/>
      <c r="BR429" s="35"/>
      <c r="BS429" s="35"/>
      <c r="BT429" s="35"/>
      <c r="BU429" s="35"/>
      <c r="BV429" s="35"/>
      <c r="BW429" s="35"/>
      <c r="BX429" s="35"/>
      <c r="BY429" s="35"/>
      <c r="BZ429" s="35"/>
      <c r="CA429" s="35"/>
      <c r="CB429" s="35"/>
      <c r="CC429" s="35"/>
      <c r="CD429" s="35"/>
      <c r="CE429" s="35"/>
      <c r="CF429" s="35"/>
      <c r="CG429" s="35"/>
      <c r="CH429" s="35"/>
      <c r="CI429" s="35"/>
      <c r="CJ429" s="35"/>
      <c r="CK429" s="35"/>
      <c r="CL429" s="35"/>
      <c r="CM429" s="35"/>
      <c r="CN429" s="35"/>
      <c r="CO429" s="35"/>
      <c r="CP429" s="35"/>
      <c r="CQ429" s="35"/>
      <c r="CR429" s="35"/>
      <c r="CS429" s="35"/>
      <c r="CT429" s="35"/>
      <c r="CU429" s="35"/>
      <c r="CV429" s="35"/>
      <c r="CW429" s="35"/>
      <c r="CX429" s="35"/>
      <c r="CY429" s="35"/>
      <c r="CZ429" s="35"/>
      <c r="DA429" s="35"/>
      <c r="DB429" s="35"/>
      <c r="DC429" s="35"/>
      <c r="DD429" s="35"/>
      <c r="DE429" s="35"/>
      <c r="DF429" s="35"/>
      <c r="DG429" s="35"/>
      <c r="DH429" s="35"/>
      <c r="DI429" s="35"/>
      <c r="DJ429" s="35"/>
      <c r="DK429" s="35"/>
      <c r="DL429" s="35"/>
      <c r="DM429" s="35"/>
      <c r="DN429" s="35"/>
      <c r="DO429" s="35"/>
      <c r="DP429" s="35"/>
      <c r="DQ429" s="35"/>
      <c r="DR429" s="35"/>
      <c r="DS429" s="35"/>
      <c r="DT429" s="35"/>
      <c r="DU429" s="35"/>
      <c r="DV429" s="35"/>
      <c r="DW429" s="35"/>
      <c r="DX429" s="35"/>
      <c r="DY429" s="35"/>
      <c r="DZ429" s="35"/>
      <c r="EA429" s="35"/>
      <c r="EB429" s="35"/>
      <c r="EC429" s="35"/>
      <c r="ED429" s="35"/>
      <c r="EE429" s="35"/>
      <c r="EF429" s="35"/>
      <c r="EG429" s="35"/>
      <c r="EH429" s="35"/>
      <c r="EI429" s="35"/>
      <c r="EJ429" s="35"/>
      <c r="EK429" s="35"/>
      <c r="EL429" s="35"/>
      <c r="EM429" s="35"/>
      <c r="EN429" s="35"/>
      <c r="EO429" s="35"/>
      <c r="EP429" s="35"/>
      <c r="EQ429" s="35"/>
      <c r="ER429" s="35"/>
      <c r="ES429" s="35"/>
      <c r="ET429" s="35"/>
      <c r="EU429" s="35"/>
      <c r="EV429" s="35"/>
      <c r="EW429" s="35"/>
      <c r="EX429" s="35"/>
      <c r="EY429" s="35"/>
      <c r="EZ429" s="35"/>
      <c r="FA429" s="35"/>
      <c r="FB429" s="35"/>
      <c r="FC429" s="35"/>
      <c r="FD429" s="35"/>
      <c r="FE429" s="35"/>
      <c r="FF429" s="35"/>
      <c r="FG429" s="35"/>
      <c r="FH429" s="35"/>
      <c r="FI429" s="35"/>
      <c r="FJ429" s="35"/>
      <c r="FK429" s="35"/>
      <c r="FL429" s="35"/>
      <c r="FM429" s="35"/>
      <c r="FN429" s="35"/>
      <c r="FO429" s="35"/>
      <c r="FP429" s="35"/>
      <c r="FQ429" s="35"/>
      <c r="FR429" s="35"/>
      <c r="FS429" s="35"/>
      <c r="FT429" s="35"/>
      <c r="FU429" s="35"/>
      <c r="FV429" s="35"/>
      <c r="FW429" s="35"/>
      <c r="FX429" s="35"/>
      <c r="FY429" s="35"/>
      <c r="FZ429" s="35"/>
      <c r="GA429" s="35"/>
      <c r="GB429" s="35"/>
      <c r="GC429" s="35"/>
      <c r="GD429" s="35"/>
      <c r="GE429" s="35"/>
      <c r="GF429" s="35"/>
      <c r="GG429" s="35"/>
      <c r="GH429" s="35"/>
      <c r="GI429" s="35"/>
      <c r="GJ429" s="35"/>
      <c r="GK429" s="35"/>
      <c r="GL429" s="35"/>
      <c r="GM429" s="35"/>
      <c r="GN429" s="35"/>
      <c r="GO429" s="35"/>
      <c r="GP429" s="35"/>
      <c r="GQ429" s="35"/>
      <c r="GR429" s="35"/>
      <c r="GS429" s="35"/>
      <c r="GT429" s="35"/>
      <c r="GU429" s="35"/>
      <c r="GV429" s="35"/>
      <c r="GW429" s="35"/>
      <c r="GX429" s="35"/>
      <c r="GY429" s="35"/>
      <c r="GZ429" s="35"/>
      <c r="HA429" s="35"/>
      <c r="HB429" s="35"/>
      <c r="HC429" s="35"/>
      <c r="HD429" s="35"/>
      <c r="HE429" s="35"/>
      <c r="HF429" s="35"/>
      <c r="HG429" s="35"/>
      <c r="HH429" s="35"/>
      <c r="HI429" s="35"/>
      <c r="HJ429" s="35"/>
      <c r="HK429" s="35"/>
      <c r="HL429" s="35"/>
      <c r="HM429" s="35"/>
      <c r="HN429" s="35"/>
      <c r="HO429" s="35"/>
      <c r="HP429" s="35"/>
      <c r="HQ429" s="35"/>
      <c r="HR429" s="35"/>
      <c r="HS429" s="35"/>
      <c r="HT429" s="35"/>
      <c r="HU429" s="35"/>
      <c r="HV429" s="35"/>
      <c r="HW429" s="35"/>
      <c r="HX429" s="35"/>
      <c r="HY429" s="35"/>
      <c r="HZ429" s="35"/>
      <c r="IA429" s="35"/>
      <c r="IB429" s="35"/>
      <c r="IC429" s="35"/>
      <c r="ID429" s="35"/>
      <c r="IE429" s="35"/>
      <c r="IF429" s="35"/>
      <c r="IG429" s="35"/>
      <c r="IH429" s="35"/>
      <c r="II429" s="35"/>
      <c r="IJ429" s="35"/>
      <c r="IK429" s="35"/>
      <c r="IL429" s="35"/>
      <c r="IM429" s="35"/>
      <c r="IN429" s="35"/>
      <c r="IO429" s="35"/>
      <c r="IP429" s="35"/>
      <c r="IQ429" s="35"/>
      <c r="IR429" s="35"/>
      <c r="IS429" s="35"/>
      <c r="IT429" s="35"/>
      <c r="IU429" s="35"/>
      <c r="IV429" s="35"/>
      <c r="IW429" s="35"/>
      <c r="IX429" s="35"/>
      <c r="IY429" s="35"/>
      <c r="IZ429" s="35"/>
      <c r="JA429" s="35"/>
      <c r="JB429" s="35"/>
      <c r="JC429" s="35"/>
      <c r="JD429" s="35"/>
      <c r="JE429" s="35"/>
      <c r="JF429" s="35"/>
      <c r="JG429" s="35"/>
      <c r="JH429" s="35"/>
      <c r="JI429" s="35"/>
      <c r="JJ429" s="35"/>
      <c r="JK429" s="35"/>
      <c r="JL429" s="35"/>
      <c r="JM429" s="35"/>
      <c r="JN429" s="35"/>
      <c r="JO429" s="35"/>
      <c r="JP429" s="35"/>
      <c r="JQ429" s="35"/>
      <c r="JR429" s="35"/>
      <c r="JS429" s="35"/>
      <c r="JT429" s="35"/>
      <c r="JU429" s="35"/>
      <c r="JV429" s="35"/>
      <c r="JW429" s="35"/>
      <c r="JX429" s="35"/>
      <c r="JY429" s="35"/>
      <c r="JZ429" s="35"/>
      <c r="KA429" s="35"/>
      <c r="KB429" s="35"/>
      <c r="KC429" s="35"/>
      <c r="KD429" s="35"/>
      <c r="KE429" s="35"/>
      <c r="KF429" s="35"/>
      <c r="KG429" s="35"/>
      <c r="KH429" s="35"/>
      <c r="KI429" s="35"/>
      <c r="KJ429" s="35"/>
      <c r="KK429" s="35"/>
      <c r="KL429" s="35"/>
      <c r="KM429" s="35"/>
      <c r="KN429" s="35"/>
      <c r="KO429" s="35"/>
      <c r="KP429" s="35"/>
      <c r="KQ429" s="35"/>
      <c r="KR429" s="35"/>
      <c r="KS429" s="35"/>
      <c r="KT429" s="35"/>
      <c r="KU429" s="35"/>
      <c r="KV429" s="35"/>
      <c r="KW429" s="35"/>
      <c r="KX429" s="35"/>
      <c r="KY429" s="35"/>
      <c r="KZ429" s="35"/>
      <c r="LA429" s="35"/>
      <c r="LB429" s="35"/>
      <c r="LC429" s="35"/>
      <c r="LD429" s="35"/>
      <c r="LE429" s="35"/>
      <c r="LF429" s="35"/>
      <c r="LG429" s="35"/>
      <c r="LH429" s="35"/>
      <c r="LI429" s="35"/>
      <c r="LJ429" s="35"/>
      <c r="LK429" s="35"/>
      <c r="LL429" s="35"/>
      <c r="LM429" s="35"/>
      <c r="LN429" s="35"/>
      <c r="LO429" s="35"/>
      <c r="LP429" s="35"/>
      <c r="LQ429" s="35"/>
      <c r="LR429" s="35"/>
      <c r="LS429" s="35"/>
      <c r="LT429" s="35"/>
      <c r="LU429" s="35"/>
      <c r="LV429" s="35"/>
      <c r="LW429" s="35"/>
      <c r="LX429" s="35"/>
      <c r="LY429" s="35"/>
      <c r="LZ429" s="35"/>
      <c r="MA429" s="35"/>
      <c r="MB429" s="35"/>
      <c r="MC429" s="35"/>
      <c r="MD429" s="35"/>
      <c r="ME429" s="35"/>
      <c r="MF429" s="35"/>
      <c r="MG429" s="35"/>
      <c r="MH429" s="35"/>
      <c r="MI429" s="35"/>
      <c r="MJ429" s="35"/>
      <c r="MK429" s="35"/>
      <c r="ML429" s="35"/>
      <c r="MM429" s="35"/>
      <c r="MN429" s="35"/>
      <c r="MO429" s="35"/>
      <c r="MP429" s="35"/>
      <c r="MQ429" s="35"/>
      <c r="MR429" s="35"/>
      <c r="MS429" s="35"/>
      <c r="MT429" s="35"/>
      <c r="MU429" s="35"/>
      <c r="MV429" s="35"/>
      <c r="MW429" s="35"/>
      <c r="MX429" s="35"/>
      <c r="MY429" s="35"/>
      <c r="MZ429" s="35"/>
      <c r="NA429" s="35"/>
      <c r="NB429" s="35"/>
      <c r="NC429" s="35"/>
      <c r="ND429" s="35"/>
      <c r="NE429" s="35"/>
      <c r="NF429" s="35"/>
      <c r="NG429" s="35"/>
      <c r="NH429" s="35"/>
      <c r="NI429" s="35"/>
      <c r="NJ429" s="35"/>
      <c r="NK429" s="35"/>
      <c r="NL429" s="35"/>
      <c r="NM429" s="35"/>
      <c r="NN429" s="35"/>
      <c r="NO429" s="35"/>
      <c r="NP429" s="35"/>
      <c r="NQ429" s="35"/>
      <c r="NR429" s="35"/>
      <c r="NS429" s="35"/>
      <c r="NT429" s="35"/>
      <c r="NU429" s="35"/>
      <c r="NV429" s="35"/>
      <c r="NW429" s="35"/>
      <c r="NX429" s="35"/>
      <c r="NY429" s="35"/>
      <c r="NZ429" s="35"/>
      <c r="OA429" s="35"/>
      <c r="OB429" s="35"/>
      <c r="OC429" s="35"/>
      <c r="OD429" s="35"/>
      <c r="OE429" s="35"/>
      <c r="OF429" s="35"/>
      <c r="OG429" s="35"/>
      <c r="OH429" s="35"/>
      <c r="OI429" s="35"/>
      <c r="OJ429" s="35"/>
      <c r="OK429" s="35"/>
      <c r="OL429" s="35"/>
      <c r="OM429" s="35"/>
      <c r="ON429" s="35"/>
      <c r="OO429" s="35"/>
      <c r="OP429" s="35"/>
      <c r="OQ429" s="35"/>
      <c r="OR429" s="35"/>
      <c r="OS429" s="35"/>
      <c r="OT429" s="35"/>
      <c r="OU429" s="35"/>
      <c r="OV429" s="35"/>
      <c r="OW429" s="35"/>
      <c r="OX429" s="35"/>
      <c r="OY429" s="35"/>
      <c r="OZ429" s="35"/>
      <c r="PA429" s="35"/>
      <c r="PB429" s="35"/>
      <c r="PC429" s="35"/>
      <c r="PD429" s="35"/>
      <c r="PE429" s="35"/>
      <c r="PF429" s="35"/>
      <c r="PG429" s="35"/>
      <c r="PH429" s="35"/>
      <c r="PI429" s="35"/>
      <c r="PJ429" s="35"/>
      <c r="PK429" s="35"/>
      <c r="PL429" s="35"/>
      <c r="PM429" s="35"/>
      <c r="PN429" s="35"/>
      <c r="PO429" s="35"/>
      <c r="PP429" s="35"/>
      <c r="PQ429" s="35"/>
      <c r="PR429" s="35"/>
      <c r="PS429" s="35"/>
      <c r="PT429" s="35"/>
      <c r="PU429" s="35"/>
      <c r="PV429" s="35"/>
      <c r="PW429" s="35"/>
      <c r="PX429" s="35"/>
      <c r="PY429" s="35"/>
      <c r="PZ429" s="35"/>
      <c r="QA429" s="35"/>
      <c r="QB429" s="35"/>
      <c r="QC429" s="35"/>
      <c r="QD429" s="35"/>
      <c r="QE429" s="35"/>
      <c r="QF429" s="35"/>
      <c r="QG429" s="35"/>
      <c r="QH429" s="35"/>
      <c r="QI429" s="35"/>
      <c r="QJ429" s="35"/>
      <c r="QK429" s="35"/>
      <c r="QL429" s="35"/>
      <c r="QM429" s="35"/>
      <c r="QN429" s="35"/>
      <c r="QO429" s="35"/>
      <c r="QP429" s="35"/>
      <c r="QQ429" s="35"/>
      <c r="QR429" s="35"/>
      <c r="QS429" s="35"/>
      <c r="QT429" s="35"/>
      <c r="QU429" s="35"/>
      <c r="QV429" s="35"/>
      <c r="QW429" s="35"/>
      <c r="QX429" s="35"/>
      <c r="QY429" s="35"/>
      <c r="QZ429" s="35"/>
      <c r="RA429" s="35"/>
      <c r="RB429" s="35"/>
      <c r="RC429" s="35"/>
      <c r="RD429" s="35"/>
      <c r="RE429" s="35"/>
      <c r="RF429" s="35"/>
      <c r="RG429" s="35"/>
      <c r="RH429" s="35"/>
      <c r="RI429" s="35"/>
      <c r="RJ429" s="35"/>
      <c r="RK429" s="35"/>
      <c r="RL429" s="35"/>
      <c r="RM429" s="35"/>
      <c r="RN429" s="35"/>
      <c r="RO429" s="35"/>
      <c r="RP429" s="35"/>
      <c r="RQ429" s="35"/>
      <c r="RR429" s="35"/>
      <c r="RS429" s="35"/>
      <c r="RT429" s="35"/>
      <c r="RU429" s="35"/>
      <c r="RV429" s="35"/>
      <c r="RW429" s="35"/>
      <c r="RX429" s="35"/>
      <c r="RY429" s="35"/>
      <c r="RZ429" s="35"/>
      <c r="SA429" s="35"/>
      <c r="SB429" s="35"/>
      <c r="SC429" s="35"/>
      <c r="SD429" s="35"/>
      <c r="SE429" s="35"/>
      <c r="SF429" s="35"/>
      <c r="SG429" s="35"/>
      <c r="SH429" s="35"/>
      <c r="SI429" s="35"/>
      <c r="SJ429" s="35"/>
      <c r="SK429" s="35"/>
      <c r="SL429" s="35"/>
      <c r="SM429" s="35"/>
      <c r="SN429" s="35"/>
      <c r="SO429" s="35"/>
      <c r="SP429" s="35"/>
      <c r="SQ429" s="35"/>
      <c r="SR429" s="35"/>
      <c r="SS429" s="35"/>
      <c r="ST429" s="35"/>
      <c r="SU429" s="35"/>
      <c r="SV429" s="35"/>
      <c r="SW429" s="35"/>
      <c r="SX429" s="35"/>
      <c r="SY429" s="35"/>
      <c r="SZ429" s="35"/>
      <c r="TA429" s="35"/>
      <c r="TB429" s="35"/>
      <c r="TC429" s="35"/>
      <c r="TD429" s="35"/>
      <c r="TE429" s="35"/>
      <c r="TF429" s="35"/>
      <c r="TG429" s="35"/>
      <c r="TH429" s="35"/>
      <c r="TI429" s="35"/>
      <c r="TJ429" s="35"/>
      <c r="TK429" s="35"/>
      <c r="TL429" s="35"/>
      <c r="TM429" s="35"/>
      <c r="TN429" s="35"/>
      <c r="TO429" s="35"/>
      <c r="TP429" s="35"/>
      <c r="TQ429" s="35"/>
      <c r="TR429" s="35"/>
      <c r="TS429" s="35"/>
      <c r="TT429" s="35"/>
      <c r="TU429" s="35"/>
      <c r="TV429" s="35"/>
      <c r="TW429" s="35"/>
      <c r="TX429" s="35"/>
      <c r="TY429" s="35"/>
      <c r="TZ429" s="35"/>
      <c r="UA429" s="35"/>
      <c r="UB429" s="35"/>
      <c r="UC429" s="35"/>
      <c r="UD429" s="35"/>
      <c r="UE429" s="35"/>
      <c r="UF429" s="35"/>
      <c r="UG429" s="35"/>
      <c r="UH429" s="35"/>
      <c r="UI429" s="35"/>
      <c r="UJ429" s="35"/>
      <c r="UK429" s="35"/>
      <c r="UL429" s="35"/>
      <c r="UM429" s="35"/>
      <c r="UN429" s="35"/>
      <c r="UO429" s="35"/>
      <c r="UP429" s="35"/>
      <c r="UQ429" s="35"/>
      <c r="UR429" s="35"/>
      <c r="US429" s="35"/>
      <c r="UT429" s="35"/>
      <c r="UU429" s="35"/>
      <c r="UV429" s="35"/>
      <c r="UW429" s="35"/>
      <c r="UX429" s="35"/>
      <c r="UY429" s="35"/>
      <c r="UZ429" s="35"/>
      <c r="VA429" s="35"/>
      <c r="VB429" s="35"/>
      <c r="VC429" s="35"/>
      <c r="VD429" s="35"/>
      <c r="VE429" s="35"/>
      <c r="VF429" s="35"/>
      <c r="VG429" s="35"/>
      <c r="VH429" s="35"/>
      <c r="VI429" s="35"/>
      <c r="VJ429" s="35"/>
      <c r="VK429" s="35"/>
      <c r="VL429" s="35"/>
      <c r="VM429" s="35"/>
      <c r="VN429" s="35"/>
      <c r="VO429" s="35"/>
      <c r="VP429" s="35"/>
      <c r="VQ429" s="35"/>
      <c r="VR429" s="35"/>
      <c r="VS429" s="35"/>
      <c r="VT429" s="35"/>
      <c r="VU429" s="35"/>
      <c r="VV429" s="35"/>
      <c r="VW429" s="35"/>
      <c r="VX429" s="35"/>
      <c r="VY429" s="35"/>
      <c r="VZ429" s="35"/>
      <c r="WA429" s="35"/>
      <c r="WB429" s="35"/>
      <c r="WC429" s="35"/>
      <c r="WD429" s="35"/>
      <c r="WE429" s="35"/>
      <c r="WF429" s="35"/>
      <c r="WG429" s="35"/>
      <c r="WH429" s="35"/>
      <c r="WI429" s="35"/>
      <c r="WJ429" s="35"/>
      <c r="WK429" s="35"/>
      <c r="WL429" s="35"/>
      <c r="WM429" s="35"/>
      <c r="WN429" s="35"/>
      <c r="WO429" s="35"/>
      <c r="WP429" s="35"/>
      <c r="WQ429" s="35"/>
      <c r="WR429" s="35"/>
      <c r="WS429" s="35"/>
      <c r="WT429" s="35"/>
      <c r="WU429" s="35"/>
      <c r="WV429" s="35"/>
      <c r="WW429" s="35"/>
      <c r="WX429" s="35"/>
      <c r="WY429" s="35"/>
      <c r="WZ429" s="35"/>
      <c r="XA429" s="35"/>
      <c r="XB429" s="35"/>
      <c r="XC429" s="35"/>
      <c r="XD429" s="35"/>
      <c r="XE429" s="35"/>
      <c r="XF429" s="35"/>
      <c r="XG429" s="35"/>
      <c r="XH429" s="35"/>
      <c r="XI429" s="35"/>
      <c r="XJ429" s="35"/>
      <c r="XK429" s="35"/>
      <c r="XL429" s="35"/>
      <c r="XM429" s="35"/>
      <c r="XN429" s="35"/>
      <c r="XO429" s="35"/>
      <c r="XP429" s="35"/>
      <c r="XQ429" s="35"/>
      <c r="XR429" s="35"/>
      <c r="XS429" s="35"/>
      <c r="XT429" s="35"/>
      <c r="XU429" s="35"/>
      <c r="XV429" s="35"/>
      <c r="XW429" s="35"/>
      <c r="XX429" s="35"/>
      <c r="XY429" s="35"/>
      <c r="XZ429" s="35"/>
      <c r="YA429" s="35"/>
      <c r="YB429" s="35"/>
      <c r="YC429" s="35"/>
      <c r="YD429" s="35"/>
      <c r="YE429" s="35"/>
      <c r="YF429" s="35"/>
      <c r="YG429" s="35"/>
      <c r="YH429" s="35"/>
      <c r="YI429" s="35"/>
      <c r="YJ429" s="35"/>
      <c r="YK429" s="35"/>
      <c r="YL429" s="35"/>
      <c r="YM429" s="35"/>
      <c r="YN429" s="35"/>
      <c r="YO429" s="35"/>
      <c r="YP429" s="35"/>
      <c r="YQ429" s="35"/>
      <c r="YR429" s="35"/>
      <c r="YS429" s="35"/>
      <c r="YT429" s="35"/>
      <c r="YU429" s="35"/>
      <c r="YV429" s="35"/>
      <c r="YW429" s="35"/>
      <c r="YX429" s="35"/>
      <c r="YY429" s="35"/>
      <c r="YZ429" s="35"/>
      <c r="ZA429" s="35"/>
      <c r="ZB429" s="35"/>
      <c r="ZC429" s="35"/>
      <c r="ZD429" s="35"/>
      <c r="ZE429" s="35"/>
      <c r="ZF429" s="35"/>
      <c r="ZG429" s="35"/>
      <c r="ZH429" s="35"/>
      <c r="ZI429" s="35"/>
      <c r="ZJ429" s="35"/>
      <c r="ZK429" s="35"/>
      <c r="ZL429" s="35"/>
      <c r="ZM429" s="35"/>
      <c r="ZN429" s="35"/>
      <c r="ZO429" s="35"/>
      <c r="ZP429" s="35"/>
      <c r="ZQ429" s="35"/>
      <c r="ZR429" s="35"/>
      <c r="ZS429" s="35"/>
      <c r="ZT429" s="35"/>
      <c r="ZU429" s="35"/>
      <c r="ZV429" s="35"/>
      <c r="ZW429" s="35"/>
      <c r="ZX429" s="35"/>
      <c r="ZY429" s="35"/>
      <c r="ZZ429" s="35"/>
      <c r="AAA429" s="35"/>
      <c r="AAB429" s="35"/>
      <c r="AAC429" s="35"/>
      <c r="AAD429" s="35"/>
      <c r="AAE429" s="35"/>
      <c r="AAF429" s="35"/>
      <c r="AAG429" s="35"/>
      <c r="AAH429" s="35"/>
      <c r="AAI429" s="35"/>
      <c r="AAJ429" s="35"/>
      <c r="AAK429" s="35"/>
      <c r="AAL429" s="35"/>
      <c r="AAM429" s="35"/>
      <c r="AAN429" s="35"/>
      <c r="AAO429" s="35"/>
      <c r="AAP429" s="35"/>
      <c r="AAQ429" s="35"/>
      <c r="AAR429" s="35"/>
      <c r="AAS429" s="35"/>
      <c r="AAT429" s="35"/>
      <c r="AAU429" s="35"/>
      <c r="AAV429" s="35"/>
      <c r="AAW429" s="35"/>
      <c r="AAX429" s="35"/>
      <c r="AAY429" s="35"/>
      <c r="AAZ429" s="35"/>
      <c r="ABA429" s="35"/>
      <c r="ABB429" s="35"/>
      <c r="ABC429" s="35"/>
      <c r="ABD429" s="35"/>
      <c r="ABE429" s="35"/>
      <c r="ABF429" s="35"/>
      <c r="ABG429" s="35"/>
      <c r="ABH429" s="35"/>
      <c r="ABI429" s="35"/>
      <c r="ABJ429" s="35"/>
      <c r="ABK429" s="35"/>
      <c r="ABL429" s="35"/>
      <c r="ABM429" s="35"/>
      <c r="ABN429" s="35"/>
      <c r="ABO429" s="35"/>
      <c r="ABP429" s="35"/>
      <c r="ABQ429" s="35"/>
      <c r="ABR429" s="35"/>
      <c r="ABS429" s="35"/>
      <c r="ABT429" s="35"/>
      <c r="ABU429" s="35"/>
      <c r="ABV429" s="35"/>
      <c r="ABW429" s="35"/>
      <c r="ABX429" s="35"/>
      <c r="ABY429" s="35"/>
      <c r="ABZ429" s="35"/>
      <c r="ACA429" s="35"/>
      <c r="ACB429" s="35"/>
      <c r="ACC429" s="35"/>
      <c r="ACD429" s="35"/>
      <c r="ACE429" s="35"/>
      <c r="ACF429" s="35"/>
      <c r="ACG429" s="35"/>
      <c r="ACH429" s="35"/>
      <c r="ACI429" s="35"/>
      <c r="ACJ429" s="35"/>
      <c r="ACK429" s="35"/>
      <c r="ACL429" s="35"/>
      <c r="ACM429" s="35"/>
      <c r="ACN429" s="35"/>
      <c r="ACO429" s="35"/>
      <c r="ACP429" s="35"/>
      <c r="ACQ429" s="35"/>
      <c r="ACR429" s="35"/>
      <c r="ACS429" s="35"/>
      <c r="ACT429" s="35"/>
      <c r="ACU429" s="35"/>
      <c r="ACV429" s="35"/>
      <c r="ACW429" s="35"/>
      <c r="ACX429" s="35"/>
      <c r="ACY429" s="35"/>
      <c r="ACZ429" s="35"/>
      <c r="ADA429" s="35"/>
      <c r="ADB429" s="35"/>
      <c r="ADC429" s="35"/>
      <c r="ADD429" s="35"/>
      <c r="ADE429" s="35"/>
      <c r="ADF429" s="35"/>
      <c r="ADG429" s="35"/>
      <c r="ADH429" s="35"/>
      <c r="ADI429" s="35"/>
      <c r="ADJ429" s="35"/>
      <c r="ADK429" s="35"/>
      <c r="ADL429" s="35"/>
      <c r="ADM429" s="35"/>
      <c r="ADN429" s="35"/>
      <c r="ADO429" s="35"/>
      <c r="ADP429" s="35"/>
      <c r="ADQ429" s="35"/>
      <c r="ADR429" s="35"/>
      <c r="ADS429" s="35"/>
      <c r="ADT429" s="35"/>
      <c r="ADU429" s="35"/>
      <c r="ADV429" s="35"/>
      <c r="ADW429" s="35"/>
      <c r="ADX429" s="35"/>
      <c r="ADY429" s="66">
        <f t="shared" si="17"/>
        <v>0</v>
      </c>
    </row>
    <row r="430" spans="1:829" s="5" customFormat="1" ht="12" customHeight="1" x14ac:dyDescent="0.2">
      <c r="A430" s="38" t="s">
        <v>436</v>
      </c>
      <c r="B430" s="65">
        <f t="shared" si="19"/>
        <v>0</v>
      </c>
      <c r="C430" s="57">
        <v>1</v>
      </c>
      <c r="D430" s="59">
        <v>44319</v>
      </c>
      <c r="E430" s="67">
        <v>46.63</v>
      </c>
      <c r="F430" s="67">
        <f t="shared" si="18"/>
        <v>0</v>
      </c>
      <c r="G430" s="6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  <c r="AX430" s="35"/>
      <c r="AY430" s="35"/>
      <c r="AZ430" s="35"/>
      <c r="BA430" s="35"/>
      <c r="BB430" s="35"/>
      <c r="BC430" s="35"/>
      <c r="BD430" s="35"/>
      <c r="BE430" s="15"/>
      <c r="BF430" s="15"/>
      <c r="BG430" s="136"/>
      <c r="BH430" s="35"/>
      <c r="BI430" s="35"/>
      <c r="BJ430" s="35"/>
      <c r="BK430" s="35"/>
      <c r="BL430" s="35"/>
      <c r="BM430" s="35"/>
      <c r="BN430" s="35"/>
      <c r="BO430" s="35"/>
      <c r="BP430" s="35"/>
      <c r="BQ430" s="35"/>
      <c r="BR430" s="35"/>
      <c r="BS430" s="35"/>
      <c r="BT430" s="35"/>
      <c r="BU430" s="35"/>
      <c r="BV430" s="35"/>
      <c r="BW430" s="35"/>
      <c r="BX430" s="35"/>
      <c r="BY430" s="35"/>
      <c r="BZ430" s="35"/>
      <c r="CA430" s="35"/>
      <c r="CB430" s="35"/>
      <c r="CC430" s="35"/>
      <c r="CD430" s="35"/>
      <c r="CE430" s="35"/>
      <c r="CF430" s="35"/>
      <c r="CG430" s="35"/>
      <c r="CH430" s="35"/>
      <c r="CI430" s="35"/>
      <c r="CJ430" s="35"/>
      <c r="CK430" s="35"/>
      <c r="CL430" s="35"/>
      <c r="CM430" s="35"/>
      <c r="CN430" s="35"/>
      <c r="CO430" s="35"/>
      <c r="CP430" s="35"/>
      <c r="CQ430" s="35"/>
      <c r="CR430" s="35"/>
      <c r="CS430" s="35"/>
      <c r="CT430" s="35"/>
      <c r="CU430" s="35"/>
      <c r="CV430" s="35"/>
      <c r="CW430" s="35"/>
      <c r="CX430" s="35"/>
      <c r="CY430" s="35"/>
      <c r="CZ430" s="35"/>
      <c r="DA430" s="35"/>
      <c r="DB430" s="35"/>
      <c r="DC430" s="35"/>
      <c r="DD430" s="35"/>
      <c r="DE430" s="35"/>
      <c r="DF430" s="35"/>
      <c r="DG430" s="35"/>
      <c r="DH430" s="35"/>
      <c r="DI430" s="35"/>
      <c r="DJ430" s="35"/>
      <c r="DK430" s="35"/>
      <c r="DL430" s="35"/>
      <c r="DM430" s="35"/>
      <c r="DN430" s="35"/>
      <c r="DO430" s="35"/>
      <c r="DP430" s="35"/>
      <c r="DQ430" s="35"/>
      <c r="DR430" s="35"/>
      <c r="DS430" s="35"/>
      <c r="DT430" s="35"/>
      <c r="DU430" s="35"/>
      <c r="DV430" s="35"/>
      <c r="DW430" s="35"/>
      <c r="DX430" s="35"/>
      <c r="DY430" s="35"/>
      <c r="DZ430" s="35"/>
      <c r="EA430" s="35"/>
      <c r="EB430" s="35"/>
      <c r="EC430" s="35"/>
      <c r="ED430" s="35"/>
      <c r="EE430" s="35"/>
      <c r="EF430" s="35"/>
      <c r="EG430" s="35"/>
      <c r="EH430" s="35"/>
      <c r="EI430" s="35"/>
      <c r="EJ430" s="35"/>
      <c r="EK430" s="35"/>
      <c r="EL430" s="35"/>
      <c r="EM430" s="35"/>
      <c r="EN430" s="35"/>
      <c r="EO430" s="35"/>
      <c r="EP430" s="35"/>
      <c r="EQ430" s="35"/>
      <c r="ER430" s="35"/>
      <c r="ES430" s="35"/>
      <c r="ET430" s="35"/>
      <c r="EU430" s="35"/>
      <c r="EV430" s="35"/>
      <c r="EW430" s="35"/>
      <c r="EX430" s="35"/>
      <c r="EY430" s="35"/>
      <c r="EZ430" s="35"/>
      <c r="FA430" s="35"/>
      <c r="FB430" s="35"/>
      <c r="FC430" s="35"/>
      <c r="FD430" s="35"/>
      <c r="FE430" s="35"/>
      <c r="FF430" s="35"/>
      <c r="FG430" s="35"/>
      <c r="FH430" s="35"/>
      <c r="FI430" s="35"/>
      <c r="FJ430" s="35"/>
      <c r="FK430" s="35"/>
      <c r="FL430" s="35"/>
      <c r="FM430" s="35"/>
      <c r="FN430" s="35"/>
      <c r="FO430" s="35"/>
      <c r="FP430" s="35"/>
      <c r="FQ430" s="35"/>
      <c r="FR430" s="35"/>
      <c r="FS430" s="35"/>
      <c r="FT430" s="35"/>
      <c r="FU430" s="35"/>
      <c r="FV430" s="35"/>
      <c r="FW430" s="35"/>
      <c r="FX430" s="35"/>
      <c r="FY430" s="35"/>
      <c r="FZ430" s="35"/>
      <c r="GA430" s="35"/>
      <c r="GB430" s="35"/>
      <c r="GC430" s="35"/>
      <c r="GD430" s="35"/>
      <c r="GE430" s="35"/>
      <c r="GF430" s="35"/>
      <c r="GG430" s="35"/>
      <c r="GH430" s="35"/>
      <c r="GI430" s="35"/>
      <c r="GJ430" s="35"/>
      <c r="GK430" s="35"/>
      <c r="GL430" s="35"/>
      <c r="GM430" s="35"/>
      <c r="GN430" s="35"/>
      <c r="GO430" s="35"/>
      <c r="GP430" s="35"/>
      <c r="GQ430" s="35"/>
      <c r="GR430" s="35"/>
      <c r="GS430" s="35"/>
      <c r="GT430" s="35"/>
      <c r="GU430" s="35"/>
      <c r="GV430" s="35"/>
      <c r="GW430" s="35"/>
      <c r="GX430" s="35"/>
      <c r="GY430" s="35"/>
      <c r="GZ430" s="35"/>
      <c r="HA430" s="35"/>
      <c r="HB430" s="35"/>
      <c r="HC430" s="35"/>
      <c r="HD430" s="35"/>
      <c r="HE430" s="35"/>
      <c r="HF430" s="35"/>
      <c r="HG430" s="35"/>
      <c r="HH430" s="35"/>
      <c r="HI430" s="35"/>
      <c r="HJ430" s="35"/>
      <c r="HK430" s="35"/>
      <c r="HL430" s="35"/>
      <c r="HM430" s="35"/>
      <c r="HN430" s="35"/>
      <c r="HO430" s="35"/>
      <c r="HP430" s="35"/>
      <c r="HQ430" s="35"/>
      <c r="HR430" s="35"/>
      <c r="HS430" s="35"/>
      <c r="HT430" s="35"/>
      <c r="HU430" s="35"/>
      <c r="HV430" s="35"/>
      <c r="HW430" s="35"/>
      <c r="HX430" s="35"/>
      <c r="HY430" s="35"/>
      <c r="HZ430" s="35"/>
      <c r="IA430" s="35"/>
      <c r="IB430" s="35"/>
      <c r="IC430" s="35"/>
      <c r="ID430" s="35"/>
      <c r="IE430" s="35"/>
      <c r="IF430" s="35"/>
      <c r="IG430" s="35"/>
      <c r="IH430" s="35"/>
      <c r="II430" s="35"/>
      <c r="IJ430" s="35"/>
      <c r="IK430" s="35"/>
      <c r="IL430" s="35"/>
      <c r="IM430" s="35"/>
      <c r="IN430" s="35"/>
      <c r="IO430" s="35"/>
      <c r="IP430" s="35"/>
      <c r="IQ430" s="35"/>
      <c r="IR430" s="35"/>
      <c r="IS430" s="35"/>
      <c r="IT430" s="35"/>
      <c r="IU430" s="35"/>
      <c r="IV430" s="35"/>
      <c r="IW430" s="35"/>
      <c r="IX430" s="35"/>
      <c r="IY430" s="35"/>
      <c r="IZ430" s="35"/>
      <c r="JA430" s="35"/>
      <c r="JB430" s="35"/>
      <c r="JC430" s="35"/>
      <c r="JD430" s="35"/>
      <c r="JE430" s="35"/>
      <c r="JF430" s="35"/>
      <c r="JG430" s="35"/>
      <c r="JH430" s="35"/>
      <c r="JI430" s="35"/>
      <c r="JJ430" s="35"/>
      <c r="JK430" s="35"/>
      <c r="JL430" s="35"/>
      <c r="JM430" s="35"/>
      <c r="JN430" s="35"/>
      <c r="JO430" s="35"/>
      <c r="JP430" s="35"/>
      <c r="JQ430" s="35"/>
      <c r="JR430" s="35"/>
      <c r="JS430" s="35"/>
      <c r="JT430" s="35"/>
      <c r="JU430" s="35"/>
      <c r="JV430" s="35"/>
      <c r="JW430" s="35"/>
      <c r="JX430" s="35"/>
      <c r="JY430" s="35"/>
      <c r="JZ430" s="35"/>
      <c r="KA430" s="35"/>
      <c r="KB430" s="35"/>
      <c r="KC430" s="35"/>
      <c r="KD430" s="35"/>
      <c r="KE430" s="35"/>
      <c r="KF430" s="35"/>
      <c r="KG430" s="35"/>
      <c r="KH430" s="35"/>
      <c r="KI430" s="35"/>
      <c r="KJ430" s="35"/>
      <c r="KK430" s="35"/>
      <c r="KL430" s="35"/>
      <c r="KM430" s="35"/>
      <c r="KN430" s="35"/>
      <c r="KO430" s="35"/>
      <c r="KP430" s="35"/>
      <c r="KQ430" s="35"/>
      <c r="KR430" s="35"/>
      <c r="KS430" s="35"/>
      <c r="KT430" s="35"/>
      <c r="KU430" s="35"/>
      <c r="KV430" s="35"/>
      <c r="KW430" s="35"/>
      <c r="KX430" s="35"/>
      <c r="KY430" s="35"/>
      <c r="KZ430" s="35"/>
      <c r="LA430" s="35"/>
      <c r="LB430" s="35"/>
      <c r="LC430" s="35"/>
      <c r="LD430" s="35"/>
      <c r="LE430" s="35"/>
      <c r="LF430" s="35"/>
      <c r="LG430" s="35"/>
      <c r="LH430" s="35"/>
      <c r="LI430" s="35"/>
      <c r="LJ430" s="35"/>
      <c r="LK430" s="35"/>
      <c r="LL430" s="35"/>
      <c r="LM430" s="35"/>
      <c r="LN430" s="35"/>
      <c r="LO430" s="35"/>
      <c r="LP430" s="35"/>
      <c r="LQ430" s="35"/>
      <c r="LR430" s="35"/>
      <c r="LS430" s="35"/>
      <c r="LT430" s="35"/>
      <c r="LU430" s="35"/>
      <c r="LV430" s="35"/>
      <c r="LW430" s="35"/>
      <c r="LX430" s="35"/>
      <c r="LY430" s="35"/>
      <c r="LZ430" s="35"/>
      <c r="MA430" s="35"/>
      <c r="MB430" s="35"/>
      <c r="MC430" s="35"/>
      <c r="MD430" s="35"/>
      <c r="ME430" s="35"/>
      <c r="MF430" s="35"/>
      <c r="MG430" s="35"/>
      <c r="MH430" s="35"/>
      <c r="MI430" s="35"/>
      <c r="MJ430" s="35"/>
      <c r="MK430" s="35"/>
      <c r="ML430" s="35"/>
      <c r="MM430" s="35"/>
      <c r="MN430" s="35"/>
      <c r="MO430" s="35"/>
      <c r="MP430" s="35"/>
      <c r="MQ430" s="35"/>
      <c r="MR430" s="35"/>
      <c r="MS430" s="35"/>
      <c r="MT430" s="35"/>
      <c r="MU430" s="35"/>
      <c r="MV430" s="35"/>
      <c r="MW430" s="35"/>
      <c r="MX430" s="35"/>
      <c r="MY430" s="35"/>
      <c r="MZ430" s="35"/>
      <c r="NA430" s="35"/>
      <c r="NB430" s="35"/>
      <c r="NC430" s="35"/>
      <c r="ND430" s="35"/>
      <c r="NE430" s="35"/>
      <c r="NF430" s="35"/>
      <c r="NG430" s="35"/>
      <c r="NH430" s="35"/>
      <c r="NI430" s="35"/>
      <c r="NJ430" s="35"/>
      <c r="NK430" s="35"/>
      <c r="NL430" s="35"/>
      <c r="NM430" s="35"/>
      <c r="NN430" s="35"/>
      <c r="NO430" s="35"/>
      <c r="NP430" s="35"/>
      <c r="NQ430" s="35"/>
      <c r="NR430" s="35"/>
      <c r="NS430" s="35"/>
      <c r="NT430" s="35"/>
      <c r="NU430" s="35"/>
      <c r="NV430" s="35"/>
      <c r="NW430" s="35"/>
      <c r="NX430" s="35"/>
      <c r="NY430" s="35"/>
      <c r="NZ430" s="35"/>
      <c r="OA430" s="35"/>
      <c r="OB430" s="35"/>
      <c r="OC430" s="35"/>
      <c r="OD430" s="35"/>
      <c r="OE430" s="35"/>
      <c r="OF430" s="35"/>
      <c r="OG430" s="35"/>
      <c r="OH430" s="35"/>
      <c r="OI430" s="35"/>
      <c r="OJ430" s="35"/>
      <c r="OK430" s="35"/>
      <c r="OL430" s="35"/>
      <c r="OM430" s="35"/>
      <c r="ON430" s="35"/>
      <c r="OO430" s="35"/>
      <c r="OP430" s="35"/>
      <c r="OQ430" s="35"/>
      <c r="OR430" s="35"/>
      <c r="OS430" s="35"/>
      <c r="OT430" s="35"/>
      <c r="OU430" s="35"/>
      <c r="OV430" s="35"/>
      <c r="OW430" s="35"/>
      <c r="OX430" s="35"/>
      <c r="OY430" s="35"/>
      <c r="OZ430" s="35"/>
      <c r="PA430" s="35"/>
      <c r="PB430" s="35"/>
      <c r="PC430" s="35"/>
      <c r="PD430" s="35"/>
      <c r="PE430" s="35"/>
      <c r="PF430" s="35"/>
      <c r="PG430" s="35"/>
      <c r="PH430" s="35"/>
      <c r="PI430" s="35"/>
      <c r="PJ430" s="35"/>
      <c r="PK430" s="35"/>
      <c r="PL430" s="35"/>
      <c r="PM430" s="35"/>
      <c r="PN430" s="35"/>
      <c r="PO430" s="35"/>
      <c r="PP430" s="35"/>
      <c r="PQ430" s="35"/>
      <c r="PR430" s="35"/>
      <c r="PS430" s="35"/>
      <c r="PT430" s="35"/>
      <c r="PU430" s="35"/>
      <c r="PV430" s="35"/>
      <c r="PW430" s="35"/>
      <c r="PX430" s="35"/>
      <c r="PY430" s="35"/>
      <c r="PZ430" s="35"/>
      <c r="QA430" s="35"/>
      <c r="QB430" s="35"/>
      <c r="QC430" s="35"/>
      <c r="QD430" s="35"/>
      <c r="QE430" s="35"/>
      <c r="QF430" s="35"/>
      <c r="QG430" s="35"/>
      <c r="QH430" s="35"/>
      <c r="QI430" s="35"/>
      <c r="QJ430" s="35"/>
      <c r="QK430" s="35"/>
      <c r="QL430" s="35"/>
      <c r="QM430" s="35"/>
      <c r="QN430" s="35"/>
      <c r="QO430" s="35"/>
      <c r="QP430" s="35"/>
      <c r="QQ430" s="35"/>
      <c r="QR430" s="35"/>
      <c r="QS430" s="35"/>
      <c r="QT430" s="35"/>
      <c r="QU430" s="35"/>
      <c r="QV430" s="35"/>
      <c r="QW430" s="35"/>
      <c r="QX430" s="35"/>
      <c r="QY430" s="35"/>
      <c r="QZ430" s="35"/>
      <c r="RA430" s="35"/>
      <c r="RB430" s="35"/>
      <c r="RC430" s="35"/>
      <c r="RD430" s="35"/>
      <c r="RE430" s="35"/>
      <c r="RF430" s="35"/>
      <c r="RG430" s="35"/>
      <c r="RH430" s="35"/>
      <c r="RI430" s="35"/>
      <c r="RJ430" s="35"/>
      <c r="RK430" s="35"/>
      <c r="RL430" s="35"/>
      <c r="RM430" s="35"/>
      <c r="RN430" s="35"/>
      <c r="RO430" s="35"/>
      <c r="RP430" s="35"/>
      <c r="RQ430" s="35"/>
      <c r="RR430" s="35"/>
      <c r="RS430" s="35"/>
      <c r="RT430" s="35"/>
      <c r="RU430" s="35"/>
      <c r="RV430" s="35"/>
      <c r="RW430" s="35"/>
      <c r="RX430" s="35"/>
      <c r="RY430" s="35"/>
      <c r="RZ430" s="35"/>
      <c r="SA430" s="35"/>
      <c r="SB430" s="35"/>
      <c r="SC430" s="35"/>
      <c r="SD430" s="35"/>
      <c r="SE430" s="35"/>
      <c r="SF430" s="35"/>
      <c r="SG430" s="35"/>
      <c r="SH430" s="35"/>
      <c r="SI430" s="35"/>
      <c r="SJ430" s="35"/>
      <c r="SK430" s="35"/>
      <c r="SL430" s="35"/>
      <c r="SM430" s="35"/>
      <c r="SN430" s="35"/>
      <c r="SO430" s="35"/>
      <c r="SP430" s="35"/>
      <c r="SQ430" s="35"/>
      <c r="SR430" s="35"/>
      <c r="SS430" s="35"/>
      <c r="ST430" s="35"/>
      <c r="SU430" s="35"/>
      <c r="SV430" s="35"/>
      <c r="SW430" s="35"/>
      <c r="SX430" s="35"/>
      <c r="SY430" s="35"/>
      <c r="SZ430" s="35"/>
      <c r="TA430" s="35"/>
      <c r="TB430" s="35"/>
      <c r="TC430" s="35"/>
      <c r="TD430" s="35"/>
      <c r="TE430" s="35"/>
      <c r="TF430" s="35"/>
      <c r="TG430" s="35"/>
      <c r="TH430" s="35"/>
      <c r="TI430" s="35"/>
      <c r="TJ430" s="35"/>
      <c r="TK430" s="35"/>
      <c r="TL430" s="35"/>
      <c r="TM430" s="35"/>
      <c r="TN430" s="35"/>
      <c r="TO430" s="35"/>
      <c r="TP430" s="35"/>
      <c r="TQ430" s="35"/>
      <c r="TR430" s="35"/>
      <c r="TS430" s="35"/>
      <c r="TT430" s="35"/>
      <c r="TU430" s="35"/>
      <c r="TV430" s="35"/>
      <c r="TW430" s="35"/>
      <c r="TX430" s="35"/>
      <c r="TY430" s="35"/>
      <c r="TZ430" s="35"/>
      <c r="UA430" s="35"/>
      <c r="UB430" s="35"/>
      <c r="UC430" s="35"/>
      <c r="UD430" s="35"/>
      <c r="UE430" s="35"/>
      <c r="UF430" s="35"/>
      <c r="UG430" s="35"/>
      <c r="UH430" s="35"/>
      <c r="UI430" s="35"/>
      <c r="UJ430" s="35"/>
      <c r="UK430" s="35"/>
      <c r="UL430" s="35"/>
      <c r="UM430" s="35"/>
      <c r="UN430" s="35"/>
      <c r="UO430" s="35"/>
      <c r="UP430" s="35"/>
      <c r="UQ430" s="35"/>
      <c r="UR430" s="35"/>
      <c r="US430" s="35"/>
      <c r="UT430" s="35"/>
      <c r="UU430" s="35"/>
      <c r="UV430" s="35"/>
      <c r="UW430" s="35"/>
      <c r="UX430" s="35"/>
      <c r="UY430" s="35"/>
      <c r="UZ430" s="35"/>
      <c r="VA430" s="35"/>
      <c r="VB430" s="35"/>
      <c r="VC430" s="35"/>
      <c r="VD430" s="35"/>
      <c r="VE430" s="35"/>
      <c r="VF430" s="35"/>
      <c r="VG430" s="35"/>
      <c r="VH430" s="35"/>
      <c r="VI430" s="35"/>
      <c r="VJ430" s="35"/>
      <c r="VK430" s="35"/>
      <c r="VL430" s="35"/>
      <c r="VM430" s="35"/>
      <c r="VN430" s="35"/>
      <c r="VO430" s="35"/>
      <c r="VP430" s="35"/>
      <c r="VQ430" s="35"/>
      <c r="VR430" s="35"/>
      <c r="VS430" s="35"/>
      <c r="VT430" s="35"/>
      <c r="VU430" s="35"/>
      <c r="VV430" s="35"/>
      <c r="VW430" s="35"/>
      <c r="VX430" s="35"/>
      <c r="VY430" s="35"/>
      <c r="VZ430" s="35"/>
      <c r="WA430" s="35"/>
      <c r="WB430" s="35"/>
      <c r="WC430" s="35"/>
      <c r="WD430" s="35"/>
      <c r="WE430" s="35"/>
      <c r="WF430" s="35"/>
      <c r="WG430" s="35"/>
      <c r="WH430" s="35"/>
      <c r="WI430" s="35"/>
      <c r="WJ430" s="35"/>
      <c r="WK430" s="35"/>
      <c r="WL430" s="35"/>
      <c r="WM430" s="35"/>
      <c r="WN430" s="35"/>
      <c r="WO430" s="35"/>
      <c r="WP430" s="35"/>
      <c r="WQ430" s="35"/>
      <c r="WR430" s="35"/>
      <c r="WS430" s="35"/>
      <c r="WT430" s="35"/>
      <c r="WU430" s="35"/>
      <c r="WV430" s="35"/>
      <c r="WW430" s="35"/>
      <c r="WX430" s="35"/>
      <c r="WY430" s="35"/>
      <c r="WZ430" s="35"/>
      <c r="XA430" s="35"/>
      <c r="XB430" s="35"/>
      <c r="XC430" s="35"/>
      <c r="XD430" s="35"/>
      <c r="XE430" s="35"/>
      <c r="XF430" s="35"/>
      <c r="XG430" s="35"/>
      <c r="XH430" s="35"/>
      <c r="XI430" s="35"/>
      <c r="XJ430" s="35"/>
      <c r="XK430" s="35"/>
      <c r="XL430" s="35"/>
      <c r="XM430" s="35"/>
      <c r="XN430" s="35"/>
      <c r="XO430" s="35"/>
      <c r="XP430" s="35"/>
      <c r="XQ430" s="35"/>
      <c r="XR430" s="35"/>
      <c r="XS430" s="35"/>
      <c r="XT430" s="35"/>
      <c r="XU430" s="35"/>
      <c r="XV430" s="35"/>
      <c r="XW430" s="35"/>
      <c r="XX430" s="35"/>
      <c r="XY430" s="35"/>
      <c r="XZ430" s="35"/>
      <c r="YA430" s="35"/>
      <c r="YB430" s="35"/>
      <c r="YC430" s="35"/>
      <c r="YD430" s="35"/>
      <c r="YE430" s="35"/>
      <c r="YF430" s="35"/>
      <c r="YG430" s="35"/>
      <c r="YH430" s="35"/>
      <c r="YI430" s="35"/>
      <c r="YJ430" s="35"/>
      <c r="YK430" s="35"/>
      <c r="YL430" s="35"/>
      <c r="YM430" s="35"/>
      <c r="YN430" s="35"/>
      <c r="YO430" s="35"/>
      <c r="YP430" s="35"/>
      <c r="YQ430" s="35"/>
      <c r="YR430" s="35"/>
      <c r="YS430" s="35"/>
      <c r="YT430" s="35"/>
      <c r="YU430" s="35"/>
      <c r="YV430" s="35"/>
      <c r="YW430" s="35"/>
      <c r="YX430" s="35"/>
      <c r="YY430" s="35"/>
      <c r="YZ430" s="35"/>
      <c r="ZA430" s="35"/>
      <c r="ZB430" s="35"/>
      <c r="ZC430" s="35"/>
      <c r="ZD430" s="35"/>
      <c r="ZE430" s="35"/>
      <c r="ZF430" s="35"/>
      <c r="ZG430" s="35"/>
      <c r="ZH430" s="35"/>
      <c r="ZI430" s="35"/>
      <c r="ZJ430" s="35"/>
      <c r="ZK430" s="35"/>
      <c r="ZL430" s="35"/>
      <c r="ZM430" s="35"/>
      <c r="ZN430" s="35"/>
      <c r="ZO430" s="35"/>
      <c r="ZP430" s="35"/>
      <c r="ZQ430" s="35"/>
      <c r="ZR430" s="35"/>
      <c r="ZS430" s="35"/>
      <c r="ZT430" s="35"/>
      <c r="ZU430" s="35"/>
      <c r="ZV430" s="35"/>
      <c r="ZW430" s="35"/>
      <c r="ZX430" s="35"/>
      <c r="ZY430" s="35"/>
      <c r="ZZ430" s="35"/>
      <c r="AAA430" s="35"/>
      <c r="AAB430" s="35"/>
      <c r="AAC430" s="35"/>
      <c r="AAD430" s="35"/>
      <c r="AAE430" s="35"/>
      <c r="AAF430" s="35"/>
      <c r="AAG430" s="35"/>
      <c r="AAH430" s="35"/>
      <c r="AAI430" s="35"/>
      <c r="AAJ430" s="35"/>
      <c r="AAK430" s="35"/>
      <c r="AAL430" s="35"/>
      <c r="AAM430" s="35"/>
      <c r="AAN430" s="35"/>
      <c r="AAO430" s="35"/>
      <c r="AAP430" s="35"/>
      <c r="AAQ430" s="35"/>
      <c r="AAR430" s="35"/>
      <c r="AAS430" s="35"/>
      <c r="AAT430" s="35"/>
      <c r="AAU430" s="35"/>
      <c r="AAV430" s="35"/>
      <c r="AAW430" s="35"/>
      <c r="AAX430" s="35"/>
      <c r="AAY430" s="35"/>
      <c r="AAZ430" s="35"/>
      <c r="ABA430" s="35"/>
      <c r="ABB430" s="35"/>
      <c r="ABC430" s="35"/>
      <c r="ABD430" s="35"/>
      <c r="ABE430" s="35"/>
      <c r="ABF430" s="35"/>
      <c r="ABG430" s="35"/>
      <c r="ABH430" s="35"/>
      <c r="ABI430" s="35"/>
      <c r="ABJ430" s="35"/>
      <c r="ABK430" s="35"/>
      <c r="ABL430" s="35"/>
      <c r="ABM430" s="35"/>
      <c r="ABN430" s="35"/>
      <c r="ABO430" s="35"/>
      <c r="ABP430" s="35"/>
      <c r="ABQ430" s="35"/>
      <c r="ABR430" s="35"/>
      <c r="ABS430" s="35"/>
      <c r="ABT430" s="35"/>
      <c r="ABU430" s="35"/>
      <c r="ABV430" s="35"/>
      <c r="ABW430" s="35"/>
      <c r="ABX430" s="35"/>
      <c r="ABY430" s="35"/>
      <c r="ABZ430" s="35"/>
      <c r="ACA430" s="35"/>
      <c r="ACB430" s="35"/>
      <c r="ACC430" s="35"/>
      <c r="ACD430" s="35"/>
      <c r="ACE430" s="35"/>
      <c r="ACF430" s="35"/>
      <c r="ACG430" s="35"/>
      <c r="ACH430" s="35"/>
      <c r="ACI430" s="35"/>
      <c r="ACJ430" s="35"/>
      <c r="ACK430" s="35"/>
      <c r="ACL430" s="35"/>
      <c r="ACM430" s="35"/>
      <c r="ACN430" s="35"/>
      <c r="ACO430" s="35"/>
      <c r="ACP430" s="35"/>
      <c r="ACQ430" s="35"/>
      <c r="ACR430" s="35"/>
      <c r="ACS430" s="35"/>
      <c r="ACT430" s="35"/>
      <c r="ACU430" s="35"/>
      <c r="ACV430" s="35"/>
      <c r="ACW430" s="35"/>
      <c r="ACX430" s="35"/>
      <c r="ACY430" s="35"/>
      <c r="ACZ430" s="35"/>
      <c r="ADA430" s="35"/>
      <c r="ADB430" s="35"/>
      <c r="ADC430" s="35"/>
      <c r="ADD430" s="35"/>
      <c r="ADE430" s="35"/>
      <c r="ADF430" s="35"/>
      <c r="ADG430" s="35"/>
      <c r="ADH430" s="35"/>
      <c r="ADI430" s="35"/>
      <c r="ADJ430" s="35"/>
      <c r="ADK430" s="35"/>
      <c r="ADL430" s="35"/>
      <c r="ADM430" s="35"/>
      <c r="ADN430" s="35"/>
      <c r="ADO430" s="35"/>
      <c r="ADP430" s="35"/>
      <c r="ADQ430" s="35"/>
      <c r="ADR430" s="35"/>
      <c r="ADS430" s="35"/>
      <c r="ADT430" s="35"/>
      <c r="ADU430" s="35"/>
      <c r="ADV430" s="35"/>
      <c r="ADW430" s="35"/>
      <c r="ADX430" s="35"/>
      <c r="ADY430" s="66">
        <f t="shared" si="17"/>
        <v>0</v>
      </c>
    </row>
    <row r="431" spans="1:829" s="5" customFormat="1" ht="12" customHeight="1" x14ac:dyDescent="0.2">
      <c r="A431" s="38" t="s">
        <v>394</v>
      </c>
      <c r="B431" s="65">
        <f t="shared" si="19"/>
        <v>0</v>
      </c>
      <c r="C431" s="57">
        <v>1</v>
      </c>
      <c r="D431" s="59">
        <v>44809</v>
      </c>
      <c r="E431" s="67">
        <v>105.1</v>
      </c>
      <c r="F431" s="67">
        <f t="shared" si="18"/>
        <v>0</v>
      </c>
      <c r="G431" s="6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5"/>
      <c r="BA431" s="35"/>
      <c r="BB431" s="35"/>
      <c r="BC431" s="35"/>
      <c r="BD431" s="35"/>
      <c r="BE431" s="15"/>
      <c r="BF431" s="15"/>
      <c r="BG431" s="136"/>
      <c r="BH431" s="35"/>
      <c r="BI431" s="35"/>
      <c r="BJ431" s="35"/>
      <c r="BK431" s="35"/>
      <c r="BL431" s="35"/>
      <c r="BM431" s="35"/>
      <c r="BN431" s="35"/>
      <c r="BO431" s="35"/>
      <c r="BP431" s="35"/>
      <c r="BQ431" s="35"/>
      <c r="BR431" s="35"/>
      <c r="BS431" s="35"/>
      <c r="BT431" s="35"/>
      <c r="BU431" s="35"/>
      <c r="BV431" s="35"/>
      <c r="BW431" s="35"/>
      <c r="BX431" s="35"/>
      <c r="BY431" s="35"/>
      <c r="BZ431" s="35"/>
      <c r="CA431" s="35"/>
      <c r="CB431" s="35"/>
      <c r="CC431" s="35"/>
      <c r="CD431" s="35"/>
      <c r="CE431" s="35"/>
      <c r="CF431" s="35"/>
      <c r="CG431" s="35"/>
      <c r="CH431" s="35"/>
      <c r="CI431" s="35"/>
      <c r="CJ431" s="35"/>
      <c r="CK431" s="35"/>
      <c r="CL431" s="35"/>
      <c r="CM431" s="35"/>
      <c r="CN431" s="35"/>
      <c r="CO431" s="35"/>
      <c r="CP431" s="35"/>
      <c r="CQ431" s="35"/>
      <c r="CR431" s="35"/>
      <c r="CS431" s="35"/>
      <c r="CT431" s="35"/>
      <c r="CU431" s="35"/>
      <c r="CV431" s="35"/>
      <c r="CW431" s="35"/>
      <c r="CX431" s="35"/>
      <c r="CY431" s="35"/>
      <c r="CZ431" s="35"/>
      <c r="DA431" s="35"/>
      <c r="DB431" s="35"/>
      <c r="DC431" s="35"/>
      <c r="DD431" s="35"/>
      <c r="DE431" s="35"/>
      <c r="DF431" s="35"/>
      <c r="DG431" s="35"/>
      <c r="DH431" s="35"/>
      <c r="DI431" s="35"/>
      <c r="DJ431" s="35"/>
      <c r="DK431" s="35"/>
      <c r="DL431" s="35"/>
      <c r="DM431" s="35"/>
      <c r="DN431" s="35"/>
      <c r="DO431" s="35"/>
      <c r="DP431" s="35"/>
      <c r="DQ431" s="35"/>
      <c r="DR431" s="35"/>
      <c r="DS431" s="35"/>
      <c r="DT431" s="35"/>
      <c r="DU431" s="35"/>
      <c r="DV431" s="35"/>
      <c r="DW431" s="35"/>
      <c r="DX431" s="35"/>
      <c r="DY431" s="35"/>
      <c r="DZ431" s="35"/>
      <c r="EA431" s="35"/>
      <c r="EB431" s="35"/>
      <c r="EC431" s="35"/>
      <c r="ED431" s="35"/>
      <c r="EE431" s="35"/>
      <c r="EF431" s="35"/>
      <c r="EG431" s="35"/>
      <c r="EH431" s="35"/>
      <c r="EI431" s="35"/>
      <c r="EJ431" s="35"/>
      <c r="EK431" s="35"/>
      <c r="EL431" s="35"/>
      <c r="EM431" s="35"/>
      <c r="EN431" s="35"/>
      <c r="EO431" s="35"/>
      <c r="EP431" s="35"/>
      <c r="EQ431" s="35"/>
      <c r="ER431" s="35"/>
      <c r="ES431" s="35"/>
      <c r="ET431" s="35"/>
      <c r="EU431" s="35"/>
      <c r="EV431" s="35"/>
      <c r="EW431" s="35"/>
      <c r="EX431" s="35"/>
      <c r="EY431" s="35"/>
      <c r="EZ431" s="35"/>
      <c r="FA431" s="35"/>
      <c r="FB431" s="35"/>
      <c r="FC431" s="35"/>
      <c r="FD431" s="35"/>
      <c r="FE431" s="35"/>
      <c r="FF431" s="35"/>
      <c r="FG431" s="35"/>
      <c r="FH431" s="35"/>
      <c r="FI431" s="35"/>
      <c r="FJ431" s="35"/>
      <c r="FK431" s="35"/>
      <c r="FL431" s="35"/>
      <c r="FM431" s="35"/>
      <c r="FN431" s="35"/>
      <c r="FO431" s="35"/>
      <c r="FP431" s="35"/>
      <c r="FQ431" s="35"/>
      <c r="FR431" s="35"/>
      <c r="FS431" s="35"/>
      <c r="FT431" s="35"/>
      <c r="FU431" s="35"/>
      <c r="FV431" s="35"/>
      <c r="FW431" s="35"/>
      <c r="FX431" s="35"/>
      <c r="FY431" s="35"/>
      <c r="FZ431" s="35"/>
      <c r="GA431" s="35"/>
      <c r="GB431" s="35"/>
      <c r="GC431" s="35"/>
      <c r="GD431" s="35"/>
      <c r="GE431" s="35"/>
      <c r="GF431" s="35"/>
      <c r="GG431" s="35"/>
      <c r="GH431" s="35"/>
      <c r="GI431" s="35"/>
      <c r="GJ431" s="35"/>
      <c r="GK431" s="35"/>
      <c r="GL431" s="35"/>
      <c r="GM431" s="35"/>
      <c r="GN431" s="35"/>
      <c r="GO431" s="35"/>
      <c r="GP431" s="35"/>
      <c r="GQ431" s="35"/>
      <c r="GR431" s="35"/>
      <c r="GS431" s="35"/>
      <c r="GT431" s="35"/>
      <c r="GU431" s="35"/>
      <c r="GV431" s="35"/>
      <c r="GW431" s="35"/>
      <c r="GX431" s="35"/>
      <c r="GY431" s="35"/>
      <c r="GZ431" s="35"/>
      <c r="HA431" s="35"/>
      <c r="HB431" s="35"/>
      <c r="HC431" s="35"/>
      <c r="HD431" s="35"/>
      <c r="HE431" s="35"/>
      <c r="HF431" s="35"/>
      <c r="HG431" s="35"/>
      <c r="HH431" s="35"/>
      <c r="HI431" s="35"/>
      <c r="HJ431" s="35"/>
      <c r="HK431" s="35"/>
      <c r="HL431" s="35"/>
      <c r="HM431" s="35"/>
      <c r="HN431" s="35"/>
      <c r="HO431" s="35"/>
      <c r="HP431" s="35"/>
      <c r="HQ431" s="35"/>
      <c r="HR431" s="35"/>
      <c r="HS431" s="35"/>
      <c r="HT431" s="35"/>
      <c r="HU431" s="35"/>
      <c r="HV431" s="35"/>
      <c r="HW431" s="35"/>
      <c r="HX431" s="35"/>
      <c r="HY431" s="35"/>
      <c r="HZ431" s="35"/>
      <c r="IA431" s="35"/>
      <c r="IB431" s="35"/>
      <c r="IC431" s="35"/>
      <c r="ID431" s="35"/>
      <c r="IE431" s="35"/>
      <c r="IF431" s="35"/>
      <c r="IG431" s="35"/>
      <c r="IH431" s="35"/>
      <c r="II431" s="35"/>
      <c r="IJ431" s="35"/>
      <c r="IK431" s="35"/>
      <c r="IL431" s="35"/>
      <c r="IM431" s="35"/>
      <c r="IN431" s="35"/>
      <c r="IO431" s="35"/>
      <c r="IP431" s="35"/>
      <c r="IQ431" s="35"/>
      <c r="IR431" s="35"/>
      <c r="IS431" s="35"/>
      <c r="IT431" s="35">
        <v>10</v>
      </c>
      <c r="IU431" s="35"/>
      <c r="IV431" s="35"/>
      <c r="IW431" s="35">
        <v>2</v>
      </c>
      <c r="IX431" s="35"/>
      <c r="IY431" s="35"/>
      <c r="IZ431" s="35"/>
      <c r="JA431" s="35"/>
      <c r="JB431" s="35"/>
      <c r="JC431" s="35"/>
      <c r="JD431" s="35"/>
      <c r="JE431" s="35"/>
      <c r="JF431" s="35"/>
      <c r="JG431" s="35"/>
      <c r="JH431" s="35"/>
      <c r="JI431" s="35"/>
      <c r="JJ431" s="35"/>
      <c r="JK431" s="35"/>
      <c r="JL431" s="35"/>
      <c r="JM431" s="35"/>
      <c r="JN431" s="35"/>
      <c r="JO431" s="35"/>
      <c r="JP431" s="35"/>
      <c r="JQ431" s="35"/>
      <c r="JR431" s="35"/>
      <c r="JS431" s="35"/>
      <c r="JT431" s="35"/>
      <c r="JU431" s="35"/>
      <c r="JV431" s="35"/>
      <c r="JW431" s="35"/>
      <c r="JX431" s="35"/>
      <c r="JY431" s="35"/>
      <c r="JZ431" s="35"/>
      <c r="KA431" s="35"/>
      <c r="KB431" s="35"/>
      <c r="KC431" s="35"/>
      <c r="KD431" s="35"/>
      <c r="KE431" s="35"/>
      <c r="KF431" s="35"/>
      <c r="KG431" s="35"/>
      <c r="KH431" s="35"/>
      <c r="KI431" s="35"/>
      <c r="KJ431" s="35"/>
      <c r="KK431" s="35"/>
      <c r="KL431" s="35"/>
      <c r="KM431" s="35"/>
      <c r="KN431" s="35"/>
      <c r="KO431" s="35"/>
      <c r="KP431" s="35"/>
      <c r="KQ431" s="35"/>
      <c r="KR431" s="35"/>
      <c r="KS431" s="35"/>
      <c r="KT431" s="35"/>
      <c r="KU431" s="35"/>
      <c r="KV431" s="35"/>
      <c r="KW431" s="35"/>
      <c r="KX431" s="35"/>
      <c r="KY431" s="35"/>
      <c r="KZ431" s="35"/>
      <c r="LA431" s="35"/>
      <c r="LB431" s="35"/>
      <c r="LC431" s="35"/>
      <c r="LD431" s="35"/>
      <c r="LE431" s="35"/>
      <c r="LF431" s="35"/>
      <c r="LG431" s="35"/>
      <c r="LH431" s="35"/>
      <c r="LI431" s="35"/>
      <c r="LJ431" s="35"/>
      <c r="LK431" s="35"/>
      <c r="LL431" s="35"/>
      <c r="LM431" s="35"/>
      <c r="LN431" s="35"/>
      <c r="LO431" s="35"/>
      <c r="LP431" s="35"/>
      <c r="LQ431" s="35"/>
      <c r="LR431" s="35"/>
      <c r="LS431" s="35"/>
      <c r="LT431" s="35"/>
      <c r="LU431" s="35"/>
      <c r="LV431" s="35"/>
      <c r="LW431" s="35"/>
      <c r="LX431" s="35"/>
      <c r="LY431" s="35"/>
      <c r="LZ431" s="35"/>
      <c r="MA431" s="35"/>
      <c r="MB431" s="35"/>
      <c r="MC431" s="35"/>
      <c r="MD431" s="35"/>
      <c r="ME431" s="35"/>
      <c r="MF431" s="35"/>
      <c r="MG431" s="35"/>
      <c r="MH431" s="35"/>
      <c r="MI431" s="35"/>
      <c r="MJ431" s="35"/>
      <c r="MK431" s="35"/>
      <c r="ML431" s="35"/>
      <c r="MM431" s="35"/>
      <c r="MN431" s="35"/>
      <c r="MO431" s="35"/>
      <c r="MP431" s="35"/>
      <c r="MQ431" s="35"/>
      <c r="MR431" s="35"/>
      <c r="MS431" s="35"/>
      <c r="MT431" s="35"/>
      <c r="MU431" s="35"/>
      <c r="MV431" s="35"/>
      <c r="MW431" s="35"/>
      <c r="MX431" s="35"/>
      <c r="MY431" s="35"/>
      <c r="MZ431" s="35"/>
      <c r="NA431" s="35"/>
      <c r="NB431" s="35"/>
      <c r="NC431" s="35"/>
      <c r="ND431" s="35"/>
      <c r="NE431" s="35"/>
      <c r="NF431" s="35"/>
      <c r="NG431" s="35"/>
      <c r="NH431" s="35"/>
      <c r="NI431" s="35"/>
      <c r="NJ431" s="35"/>
      <c r="NK431" s="35"/>
      <c r="NL431" s="35"/>
      <c r="NM431" s="35"/>
      <c r="NN431" s="35"/>
      <c r="NO431" s="35"/>
      <c r="NP431" s="35"/>
      <c r="NQ431" s="35"/>
      <c r="NR431" s="35"/>
      <c r="NS431" s="35"/>
      <c r="NT431" s="35"/>
      <c r="NU431" s="35"/>
      <c r="NV431" s="35"/>
      <c r="NW431" s="35"/>
      <c r="NX431" s="35"/>
      <c r="NY431" s="35"/>
      <c r="NZ431" s="35"/>
      <c r="OA431" s="35"/>
      <c r="OB431" s="35"/>
      <c r="OC431" s="35"/>
      <c r="OD431" s="35"/>
      <c r="OE431" s="35"/>
      <c r="OF431" s="35"/>
      <c r="OG431" s="35"/>
      <c r="OH431" s="35"/>
      <c r="OI431" s="35"/>
      <c r="OJ431" s="35"/>
      <c r="OK431" s="35"/>
      <c r="OL431" s="35"/>
      <c r="OM431" s="35"/>
      <c r="ON431" s="35"/>
      <c r="OO431" s="35"/>
      <c r="OP431" s="35"/>
      <c r="OQ431" s="35"/>
      <c r="OR431" s="35"/>
      <c r="OS431" s="35"/>
      <c r="OT431" s="35"/>
      <c r="OU431" s="35"/>
      <c r="OV431" s="35"/>
      <c r="OW431" s="35"/>
      <c r="OX431" s="35"/>
      <c r="OY431" s="35"/>
      <c r="OZ431" s="35"/>
      <c r="PA431" s="35"/>
      <c r="PB431" s="35"/>
      <c r="PC431" s="35"/>
      <c r="PD431" s="35"/>
      <c r="PE431" s="35"/>
      <c r="PF431" s="35"/>
      <c r="PG431" s="35"/>
      <c r="PH431" s="35"/>
      <c r="PI431" s="35"/>
      <c r="PJ431" s="35"/>
      <c r="PK431" s="35"/>
      <c r="PL431" s="35"/>
      <c r="PM431" s="35"/>
      <c r="PN431" s="35"/>
      <c r="PO431" s="35"/>
      <c r="PP431" s="35"/>
      <c r="PQ431" s="35"/>
      <c r="PR431" s="35"/>
      <c r="PS431" s="35"/>
      <c r="PT431" s="35"/>
      <c r="PU431" s="35"/>
      <c r="PV431" s="35"/>
      <c r="PW431" s="35"/>
      <c r="PX431" s="35"/>
      <c r="PY431" s="35"/>
      <c r="PZ431" s="35"/>
      <c r="QA431" s="35"/>
      <c r="QB431" s="35"/>
      <c r="QC431" s="35"/>
      <c r="QD431" s="35"/>
      <c r="QE431" s="35"/>
      <c r="QF431" s="35"/>
      <c r="QG431" s="35"/>
      <c r="QH431" s="35"/>
      <c r="QI431" s="35"/>
      <c r="QJ431" s="35"/>
      <c r="QK431" s="35"/>
      <c r="QL431" s="35"/>
      <c r="QM431" s="35"/>
      <c r="QN431" s="35"/>
      <c r="QO431" s="35"/>
      <c r="QP431" s="35"/>
      <c r="QQ431" s="35"/>
      <c r="QR431" s="35"/>
      <c r="QS431" s="35"/>
      <c r="QT431" s="35"/>
      <c r="QU431" s="35"/>
      <c r="QV431" s="35"/>
      <c r="QW431" s="35"/>
      <c r="QX431" s="35"/>
      <c r="QY431" s="35"/>
      <c r="QZ431" s="35"/>
      <c r="RA431" s="35"/>
      <c r="RB431" s="35"/>
      <c r="RC431" s="35"/>
      <c r="RD431" s="35"/>
      <c r="RE431" s="35"/>
      <c r="RF431" s="35"/>
      <c r="RG431" s="35"/>
      <c r="RH431" s="35"/>
      <c r="RI431" s="35"/>
      <c r="RJ431" s="35"/>
      <c r="RK431" s="35"/>
      <c r="RL431" s="35"/>
      <c r="RM431" s="35"/>
      <c r="RN431" s="35"/>
      <c r="RO431" s="35"/>
      <c r="RP431" s="35">
        <v>6</v>
      </c>
      <c r="RQ431" s="35"/>
      <c r="RR431" s="35"/>
      <c r="RS431" s="35"/>
      <c r="RT431" s="35">
        <v>6</v>
      </c>
      <c r="RU431" s="35"/>
      <c r="RV431" s="35"/>
      <c r="RW431" s="35"/>
      <c r="RX431" s="35"/>
      <c r="RY431" s="35"/>
      <c r="RZ431" s="35"/>
      <c r="SA431" s="35"/>
      <c r="SB431" s="35"/>
      <c r="SC431" s="35"/>
      <c r="SD431" s="35"/>
      <c r="SE431" s="35"/>
      <c r="SF431" s="35"/>
      <c r="SG431" s="35"/>
      <c r="SH431" s="35"/>
      <c r="SI431" s="35"/>
      <c r="SJ431" s="35"/>
      <c r="SK431" s="35"/>
      <c r="SL431" s="35"/>
      <c r="SM431" s="35"/>
      <c r="SN431" s="35"/>
      <c r="SO431" s="35"/>
      <c r="SP431" s="35"/>
      <c r="SQ431" s="35"/>
      <c r="SR431" s="35"/>
      <c r="SS431" s="35"/>
      <c r="ST431" s="35"/>
      <c r="SU431" s="35"/>
      <c r="SV431" s="35"/>
      <c r="SW431" s="35"/>
      <c r="SX431" s="35"/>
      <c r="SY431" s="35"/>
      <c r="SZ431" s="35"/>
      <c r="TA431" s="35"/>
      <c r="TB431" s="35"/>
      <c r="TC431" s="35"/>
      <c r="TD431" s="35"/>
      <c r="TE431" s="35"/>
      <c r="TF431" s="35"/>
      <c r="TG431" s="35"/>
      <c r="TH431" s="35"/>
      <c r="TI431" s="35"/>
      <c r="TJ431" s="35"/>
      <c r="TK431" s="35"/>
      <c r="TL431" s="35"/>
      <c r="TM431" s="35"/>
      <c r="TN431" s="35"/>
      <c r="TO431" s="35"/>
      <c r="TP431" s="35"/>
      <c r="TQ431" s="35"/>
      <c r="TR431" s="35"/>
      <c r="TS431" s="35"/>
      <c r="TT431" s="35"/>
      <c r="TU431" s="35"/>
      <c r="TV431" s="35"/>
      <c r="TW431" s="35"/>
      <c r="TX431" s="35"/>
      <c r="TY431" s="35"/>
      <c r="TZ431" s="35"/>
      <c r="UA431" s="35"/>
      <c r="UB431" s="35"/>
      <c r="UC431" s="35"/>
      <c r="UD431" s="35"/>
      <c r="UE431" s="35"/>
      <c r="UF431" s="35"/>
      <c r="UG431" s="35"/>
      <c r="UH431" s="35"/>
      <c r="UI431" s="35"/>
      <c r="UJ431" s="35"/>
      <c r="UK431" s="35"/>
      <c r="UL431" s="35"/>
      <c r="UM431" s="35"/>
      <c r="UN431" s="35"/>
      <c r="UO431" s="35"/>
      <c r="UP431" s="35"/>
      <c r="UQ431" s="35"/>
      <c r="UR431" s="35"/>
      <c r="US431" s="35"/>
      <c r="UT431" s="35"/>
      <c r="UU431" s="35"/>
      <c r="UV431" s="35"/>
      <c r="UW431" s="35"/>
      <c r="UX431" s="35"/>
      <c r="UY431" s="35"/>
      <c r="UZ431" s="35"/>
      <c r="VA431" s="35"/>
      <c r="VB431" s="35"/>
      <c r="VC431" s="35"/>
      <c r="VD431" s="35"/>
      <c r="VE431" s="35"/>
      <c r="VF431" s="35"/>
      <c r="VG431" s="35"/>
      <c r="VH431" s="35"/>
      <c r="VI431" s="35"/>
      <c r="VJ431" s="35"/>
      <c r="VK431" s="35"/>
      <c r="VL431" s="35"/>
      <c r="VM431" s="35"/>
      <c r="VN431" s="35"/>
      <c r="VO431" s="35"/>
      <c r="VP431" s="35"/>
      <c r="VQ431" s="35"/>
      <c r="VR431" s="35"/>
      <c r="VS431" s="35"/>
      <c r="VT431" s="35"/>
      <c r="VU431" s="35"/>
      <c r="VV431" s="35"/>
      <c r="VW431" s="35"/>
      <c r="VX431" s="35"/>
      <c r="VY431" s="35"/>
      <c r="VZ431" s="35"/>
      <c r="WA431" s="35"/>
      <c r="WB431" s="35"/>
      <c r="WC431" s="35"/>
      <c r="WD431" s="35"/>
      <c r="WE431" s="35"/>
      <c r="WF431" s="35"/>
      <c r="WG431" s="35"/>
      <c r="WH431" s="35"/>
      <c r="WI431" s="35"/>
      <c r="WJ431" s="35"/>
      <c r="WK431" s="35"/>
      <c r="WL431" s="35"/>
      <c r="WM431" s="35"/>
      <c r="WN431" s="35"/>
      <c r="WO431" s="35"/>
      <c r="WP431" s="35"/>
      <c r="WQ431" s="35"/>
      <c r="WR431" s="35"/>
      <c r="WS431" s="35"/>
      <c r="WT431" s="35"/>
      <c r="WU431" s="35"/>
      <c r="WV431" s="35"/>
      <c r="WW431" s="35"/>
      <c r="WX431" s="35"/>
      <c r="WY431" s="35"/>
      <c r="WZ431" s="35"/>
      <c r="XA431" s="35"/>
      <c r="XB431" s="35"/>
      <c r="XC431" s="35"/>
      <c r="XD431" s="35"/>
      <c r="XE431" s="35"/>
      <c r="XF431" s="35"/>
      <c r="XG431" s="35"/>
      <c r="XH431" s="35"/>
      <c r="XI431" s="35"/>
      <c r="XJ431" s="35"/>
      <c r="XK431" s="35"/>
      <c r="XL431" s="35"/>
      <c r="XM431" s="35"/>
      <c r="XN431" s="35"/>
      <c r="XO431" s="35"/>
      <c r="XP431" s="35"/>
      <c r="XQ431" s="35"/>
      <c r="XR431" s="35"/>
      <c r="XS431" s="35"/>
      <c r="XT431" s="35"/>
      <c r="XU431" s="35"/>
      <c r="XV431" s="35"/>
      <c r="XW431" s="35"/>
      <c r="XX431" s="35"/>
      <c r="XY431" s="35"/>
      <c r="XZ431" s="35"/>
      <c r="YA431" s="35"/>
      <c r="YB431" s="35"/>
      <c r="YC431" s="35"/>
      <c r="YD431" s="35"/>
      <c r="YE431" s="35"/>
      <c r="YF431" s="35"/>
      <c r="YG431" s="35">
        <v>10</v>
      </c>
      <c r="YH431" s="35"/>
      <c r="YI431" s="35"/>
      <c r="YJ431" s="35"/>
      <c r="YK431" s="35"/>
      <c r="YL431" s="35"/>
      <c r="YM431" s="35"/>
      <c r="YN431" s="35"/>
      <c r="YO431" s="35"/>
      <c r="YP431" s="35"/>
      <c r="YQ431" s="35"/>
      <c r="YR431" s="35"/>
      <c r="YS431" s="35"/>
      <c r="YT431" s="35"/>
      <c r="YU431" s="35"/>
      <c r="YV431" s="35"/>
      <c r="YW431" s="35"/>
      <c r="YX431" s="35"/>
      <c r="YY431" s="35"/>
      <c r="YZ431" s="35"/>
      <c r="ZA431" s="35"/>
      <c r="ZB431" s="35"/>
      <c r="ZC431" s="35"/>
      <c r="ZD431" s="35"/>
      <c r="ZE431" s="35"/>
      <c r="ZF431" s="35"/>
      <c r="ZG431" s="35"/>
      <c r="ZH431" s="35"/>
      <c r="ZI431" s="35"/>
      <c r="ZJ431" s="35"/>
      <c r="ZK431" s="35"/>
      <c r="ZL431" s="35"/>
      <c r="ZM431" s="35"/>
      <c r="ZN431" s="35"/>
      <c r="ZO431" s="35"/>
      <c r="ZP431" s="35"/>
      <c r="ZQ431" s="35"/>
      <c r="ZR431" s="35"/>
      <c r="ZS431" s="35"/>
      <c r="ZT431" s="35"/>
      <c r="ZU431" s="35"/>
      <c r="ZV431" s="35"/>
      <c r="ZW431" s="35"/>
      <c r="ZX431" s="35"/>
      <c r="ZY431" s="35"/>
      <c r="ZZ431" s="35"/>
      <c r="AAA431" s="35"/>
      <c r="AAB431" s="35"/>
      <c r="AAC431" s="35"/>
      <c r="AAD431" s="35"/>
      <c r="AAE431" s="35"/>
      <c r="AAF431" s="35"/>
      <c r="AAG431" s="35"/>
      <c r="AAH431" s="35"/>
      <c r="AAI431" s="35"/>
      <c r="AAJ431" s="35"/>
      <c r="AAK431" s="35"/>
      <c r="AAL431" s="35"/>
      <c r="AAM431" s="35"/>
      <c r="AAN431" s="35"/>
      <c r="AAO431" s="35"/>
      <c r="AAP431" s="35"/>
      <c r="AAQ431" s="35"/>
      <c r="AAR431" s="35"/>
      <c r="AAS431" s="35"/>
      <c r="AAT431" s="35"/>
      <c r="AAU431" s="35"/>
      <c r="AAV431" s="35"/>
      <c r="AAW431" s="35"/>
      <c r="AAX431" s="35"/>
      <c r="AAY431" s="35"/>
      <c r="AAZ431" s="35"/>
      <c r="ABA431" s="35"/>
      <c r="ABB431" s="35"/>
      <c r="ABC431" s="35"/>
      <c r="ABD431" s="35"/>
      <c r="ABE431" s="35"/>
      <c r="ABF431" s="35"/>
      <c r="ABG431" s="35"/>
      <c r="ABH431" s="35"/>
      <c r="ABI431" s="35"/>
      <c r="ABJ431" s="35"/>
      <c r="ABK431" s="35"/>
      <c r="ABL431" s="35"/>
      <c r="ABM431" s="35"/>
      <c r="ABN431" s="35"/>
      <c r="ABO431" s="35"/>
      <c r="ABP431" s="35"/>
      <c r="ABQ431" s="35"/>
      <c r="ABR431" s="35"/>
      <c r="ABS431" s="35"/>
      <c r="ABT431" s="35"/>
      <c r="ABU431" s="35"/>
      <c r="ABV431" s="35">
        <v>2</v>
      </c>
      <c r="ABW431" s="35"/>
      <c r="ABX431" s="35"/>
      <c r="ABY431" s="35"/>
      <c r="ABZ431" s="35"/>
      <c r="ACA431" s="35"/>
      <c r="ACB431" s="35"/>
      <c r="ACC431" s="35"/>
      <c r="ACD431" s="35"/>
      <c r="ACE431" s="35"/>
      <c r="ACF431" s="35"/>
      <c r="ACG431" s="35"/>
      <c r="ACH431" s="35"/>
      <c r="ACI431" s="35"/>
      <c r="ACJ431" s="35"/>
      <c r="ACK431" s="35"/>
      <c r="ACL431" s="35"/>
      <c r="ACM431" s="35"/>
      <c r="ACN431" s="35"/>
      <c r="ACO431" s="35"/>
      <c r="ACP431" s="35"/>
      <c r="ACQ431" s="35"/>
      <c r="ACR431" s="35"/>
      <c r="ACS431" s="35"/>
      <c r="ACT431" s="35"/>
      <c r="ACU431" s="35"/>
      <c r="ACV431" s="35"/>
      <c r="ACW431" s="35"/>
      <c r="ACX431" s="35"/>
      <c r="ACY431" s="35"/>
      <c r="ACZ431" s="35"/>
      <c r="ADA431" s="35"/>
      <c r="ADB431" s="35"/>
      <c r="ADC431" s="35"/>
      <c r="ADD431" s="35"/>
      <c r="ADE431" s="35"/>
      <c r="ADF431" s="35"/>
      <c r="ADG431" s="35"/>
      <c r="ADH431" s="35"/>
      <c r="ADI431" s="35"/>
      <c r="ADJ431" s="35"/>
      <c r="ADK431" s="35"/>
      <c r="ADL431" s="35"/>
      <c r="ADM431" s="35"/>
      <c r="ADN431" s="35"/>
      <c r="ADO431" s="35"/>
      <c r="ADP431" s="35"/>
      <c r="ADQ431" s="35"/>
      <c r="ADR431" s="35"/>
      <c r="ADS431" s="35"/>
      <c r="ADT431" s="35"/>
      <c r="ADU431" s="35"/>
      <c r="ADV431" s="35"/>
      <c r="ADW431" s="35"/>
      <c r="ADX431" s="35"/>
      <c r="ADY431" s="66">
        <f t="shared" si="17"/>
        <v>0</v>
      </c>
    </row>
    <row r="432" spans="1:829" s="5" customFormat="1" ht="12" customHeight="1" x14ac:dyDescent="0.2">
      <c r="A432" s="38" t="s">
        <v>433</v>
      </c>
      <c r="B432" s="65">
        <f t="shared" si="19"/>
        <v>0</v>
      </c>
      <c r="C432" s="57">
        <v>1</v>
      </c>
      <c r="D432" s="60">
        <v>44452</v>
      </c>
      <c r="E432" s="67">
        <v>65.02</v>
      </c>
      <c r="F432" s="67">
        <f t="shared" si="18"/>
        <v>0</v>
      </c>
      <c r="G432" s="6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  <c r="AX432" s="35"/>
      <c r="AY432" s="35"/>
      <c r="AZ432" s="35"/>
      <c r="BA432" s="35"/>
      <c r="BB432" s="35"/>
      <c r="BC432" s="35"/>
      <c r="BD432" s="35"/>
      <c r="BE432" s="15"/>
      <c r="BF432" s="15"/>
      <c r="BG432" s="136"/>
      <c r="BH432" s="35"/>
      <c r="BI432" s="35"/>
      <c r="BJ432" s="35"/>
      <c r="BK432" s="35"/>
      <c r="BL432" s="35"/>
      <c r="BM432" s="35"/>
      <c r="BN432" s="35"/>
      <c r="BO432" s="35"/>
      <c r="BP432" s="35"/>
      <c r="BQ432" s="35"/>
      <c r="BR432" s="35"/>
      <c r="BS432" s="35"/>
      <c r="BT432" s="35"/>
      <c r="BU432" s="35"/>
      <c r="BV432" s="35"/>
      <c r="BW432" s="35"/>
      <c r="BX432" s="35"/>
      <c r="BY432" s="35"/>
      <c r="BZ432" s="35"/>
      <c r="CA432" s="35"/>
      <c r="CB432" s="35"/>
      <c r="CC432" s="35"/>
      <c r="CD432" s="35"/>
      <c r="CE432" s="35"/>
      <c r="CF432" s="35"/>
      <c r="CG432" s="35"/>
      <c r="CH432" s="35"/>
      <c r="CI432" s="35"/>
      <c r="CJ432" s="35"/>
      <c r="CK432" s="35"/>
      <c r="CL432" s="35"/>
      <c r="CM432" s="35"/>
      <c r="CN432" s="35"/>
      <c r="CO432" s="35"/>
      <c r="CP432" s="35"/>
      <c r="CQ432" s="35"/>
      <c r="CR432" s="35"/>
      <c r="CS432" s="35"/>
      <c r="CT432" s="35"/>
      <c r="CU432" s="35"/>
      <c r="CV432" s="35"/>
      <c r="CW432" s="35"/>
      <c r="CX432" s="35"/>
      <c r="CY432" s="35"/>
      <c r="CZ432" s="35"/>
      <c r="DA432" s="35"/>
      <c r="DB432" s="35"/>
      <c r="DC432" s="35"/>
      <c r="DD432" s="35"/>
      <c r="DE432" s="35"/>
      <c r="DF432" s="35"/>
      <c r="DG432" s="35"/>
      <c r="DH432" s="35"/>
      <c r="DI432" s="35"/>
      <c r="DJ432" s="35"/>
      <c r="DK432" s="35"/>
      <c r="DL432" s="35"/>
      <c r="DM432" s="35"/>
      <c r="DN432" s="35"/>
      <c r="DO432" s="35"/>
      <c r="DP432" s="35"/>
      <c r="DQ432" s="35"/>
      <c r="DR432" s="35"/>
      <c r="DS432" s="35"/>
      <c r="DT432" s="35"/>
      <c r="DU432" s="35"/>
      <c r="DV432" s="35"/>
      <c r="DW432" s="35"/>
      <c r="DX432" s="35"/>
      <c r="DY432" s="35"/>
      <c r="DZ432" s="35"/>
      <c r="EA432" s="35"/>
      <c r="EB432" s="35"/>
      <c r="EC432" s="35"/>
      <c r="ED432" s="35"/>
      <c r="EE432" s="35"/>
      <c r="EF432" s="35"/>
      <c r="EG432" s="35"/>
      <c r="EH432" s="35"/>
      <c r="EI432" s="35"/>
      <c r="EJ432" s="35"/>
      <c r="EK432" s="35"/>
      <c r="EL432" s="35"/>
      <c r="EM432" s="35"/>
      <c r="EN432" s="35"/>
      <c r="EO432" s="35"/>
      <c r="EP432" s="35"/>
      <c r="EQ432" s="35"/>
      <c r="ER432" s="35"/>
      <c r="ES432" s="35"/>
      <c r="ET432" s="35"/>
      <c r="EU432" s="35"/>
      <c r="EV432" s="35"/>
      <c r="EW432" s="35"/>
      <c r="EX432" s="35"/>
      <c r="EY432" s="35"/>
      <c r="EZ432" s="35"/>
      <c r="FA432" s="35"/>
      <c r="FB432" s="35"/>
      <c r="FC432" s="35"/>
      <c r="FD432" s="35"/>
      <c r="FE432" s="35"/>
      <c r="FF432" s="35"/>
      <c r="FG432" s="35"/>
      <c r="FH432" s="35"/>
      <c r="FI432" s="35"/>
      <c r="FJ432" s="35"/>
      <c r="FK432" s="35"/>
      <c r="FL432" s="35"/>
      <c r="FM432" s="35"/>
      <c r="FN432" s="35"/>
      <c r="FO432" s="35"/>
      <c r="FP432" s="35"/>
      <c r="FQ432" s="35"/>
      <c r="FR432" s="35"/>
      <c r="FS432" s="35"/>
      <c r="FT432" s="35"/>
      <c r="FU432" s="35"/>
      <c r="FV432" s="35"/>
      <c r="FW432" s="35"/>
      <c r="FX432" s="35"/>
      <c r="FY432" s="35"/>
      <c r="FZ432" s="35"/>
      <c r="GA432" s="35"/>
      <c r="GB432" s="35"/>
      <c r="GC432" s="35"/>
      <c r="GD432" s="35"/>
      <c r="GE432" s="35"/>
      <c r="GF432" s="35"/>
      <c r="GG432" s="35"/>
      <c r="GH432" s="35"/>
      <c r="GI432" s="35"/>
      <c r="GJ432" s="35"/>
      <c r="GK432" s="35"/>
      <c r="GL432" s="35"/>
      <c r="GM432" s="35"/>
      <c r="GN432" s="35"/>
      <c r="GO432" s="35"/>
      <c r="GP432" s="35"/>
      <c r="GQ432" s="35"/>
      <c r="GR432" s="35"/>
      <c r="GS432" s="35"/>
      <c r="GT432" s="35"/>
      <c r="GU432" s="35"/>
      <c r="GV432" s="35"/>
      <c r="GW432" s="35"/>
      <c r="GX432" s="35"/>
      <c r="GY432" s="35"/>
      <c r="GZ432" s="35"/>
      <c r="HA432" s="35"/>
      <c r="HB432" s="35"/>
      <c r="HC432" s="35"/>
      <c r="HD432" s="35"/>
      <c r="HE432" s="35"/>
      <c r="HF432" s="35"/>
      <c r="HG432" s="35"/>
      <c r="HH432" s="35"/>
      <c r="HI432" s="35"/>
      <c r="HJ432" s="35"/>
      <c r="HK432" s="35"/>
      <c r="HL432" s="35"/>
      <c r="HM432" s="35"/>
      <c r="HN432" s="35"/>
      <c r="HO432" s="35"/>
      <c r="HP432" s="35"/>
      <c r="HQ432" s="35"/>
      <c r="HR432" s="35"/>
      <c r="HS432" s="35"/>
      <c r="HT432" s="35"/>
      <c r="HU432" s="35"/>
      <c r="HV432" s="35"/>
      <c r="HW432" s="35"/>
      <c r="HX432" s="35"/>
      <c r="HY432" s="35"/>
      <c r="HZ432" s="35"/>
      <c r="IA432" s="35"/>
      <c r="IB432" s="35"/>
      <c r="IC432" s="35"/>
      <c r="ID432" s="35"/>
      <c r="IE432" s="35"/>
      <c r="IF432" s="35"/>
      <c r="IG432" s="35"/>
      <c r="IH432" s="35"/>
      <c r="II432" s="35"/>
      <c r="IJ432" s="35"/>
      <c r="IK432" s="35"/>
      <c r="IL432" s="35"/>
      <c r="IM432" s="35"/>
      <c r="IN432" s="35"/>
      <c r="IO432" s="35"/>
      <c r="IP432" s="35"/>
      <c r="IQ432" s="35"/>
      <c r="IR432" s="35"/>
      <c r="IS432" s="35"/>
      <c r="IT432" s="35"/>
      <c r="IU432" s="35"/>
      <c r="IV432" s="35"/>
      <c r="IW432" s="35"/>
      <c r="IX432" s="35"/>
      <c r="IY432" s="35"/>
      <c r="IZ432" s="35"/>
      <c r="JA432" s="35"/>
      <c r="JB432" s="35"/>
      <c r="JC432" s="35"/>
      <c r="JD432" s="35"/>
      <c r="JE432" s="35"/>
      <c r="JF432" s="35"/>
      <c r="JG432" s="35"/>
      <c r="JH432" s="35"/>
      <c r="JI432" s="35"/>
      <c r="JJ432" s="35"/>
      <c r="JK432" s="35"/>
      <c r="JL432" s="35"/>
      <c r="JM432" s="35"/>
      <c r="JN432" s="35"/>
      <c r="JO432" s="35"/>
      <c r="JP432" s="35"/>
      <c r="JQ432" s="35"/>
      <c r="JR432" s="35"/>
      <c r="JS432" s="35"/>
      <c r="JT432" s="35"/>
      <c r="JU432" s="35"/>
      <c r="JV432" s="35"/>
      <c r="JW432" s="35"/>
      <c r="JX432" s="35"/>
      <c r="JY432" s="35"/>
      <c r="JZ432" s="35"/>
      <c r="KA432" s="35"/>
      <c r="KB432" s="35"/>
      <c r="KC432" s="35"/>
      <c r="KD432" s="35"/>
      <c r="KE432" s="35"/>
      <c r="KF432" s="35"/>
      <c r="KG432" s="35"/>
      <c r="KH432" s="35"/>
      <c r="KI432" s="35"/>
      <c r="KJ432" s="35"/>
      <c r="KK432" s="35"/>
      <c r="KL432" s="35"/>
      <c r="KM432" s="35"/>
      <c r="KN432" s="35"/>
      <c r="KO432" s="35"/>
      <c r="KP432" s="35"/>
      <c r="KQ432" s="35"/>
      <c r="KR432" s="35"/>
      <c r="KS432" s="35"/>
      <c r="KT432" s="35"/>
      <c r="KU432" s="35"/>
      <c r="KV432" s="35"/>
      <c r="KW432" s="35"/>
      <c r="KX432" s="35"/>
      <c r="KY432" s="35"/>
      <c r="KZ432" s="35"/>
      <c r="LA432" s="35"/>
      <c r="LB432" s="35"/>
      <c r="LC432" s="35"/>
      <c r="LD432" s="35"/>
      <c r="LE432" s="35"/>
      <c r="LF432" s="35"/>
      <c r="LG432" s="35"/>
      <c r="LH432" s="35"/>
      <c r="LI432" s="35"/>
      <c r="LJ432" s="35"/>
      <c r="LK432" s="35"/>
      <c r="LL432" s="35"/>
      <c r="LM432" s="35"/>
      <c r="LN432" s="35"/>
      <c r="LO432" s="35"/>
      <c r="LP432" s="35"/>
      <c r="LQ432" s="35"/>
      <c r="LR432" s="35"/>
      <c r="LS432" s="35"/>
      <c r="LT432" s="35"/>
      <c r="LU432" s="35"/>
      <c r="LV432" s="35"/>
      <c r="LW432" s="35"/>
      <c r="LX432" s="35"/>
      <c r="LY432" s="35"/>
      <c r="LZ432" s="35"/>
      <c r="MA432" s="35"/>
      <c r="MB432" s="35"/>
      <c r="MC432" s="35"/>
      <c r="MD432" s="35"/>
      <c r="ME432" s="35"/>
      <c r="MF432" s="35"/>
      <c r="MG432" s="35"/>
      <c r="MH432" s="35"/>
      <c r="MI432" s="35"/>
      <c r="MJ432" s="35"/>
      <c r="MK432" s="35"/>
      <c r="ML432" s="35"/>
      <c r="MM432" s="35"/>
      <c r="MN432" s="35"/>
      <c r="MO432" s="35"/>
      <c r="MP432" s="35"/>
      <c r="MQ432" s="35"/>
      <c r="MR432" s="35"/>
      <c r="MS432" s="35"/>
      <c r="MT432" s="35"/>
      <c r="MU432" s="35"/>
      <c r="MV432" s="35"/>
      <c r="MW432" s="35"/>
      <c r="MX432" s="35"/>
      <c r="MY432" s="35"/>
      <c r="MZ432" s="35"/>
      <c r="NA432" s="35"/>
      <c r="NB432" s="35"/>
      <c r="NC432" s="35"/>
      <c r="ND432" s="35"/>
      <c r="NE432" s="35"/>
      <c r="NF432" s="35"/>
      <c r="NG432" s="35"/>
      <c r="NH432" s="35"/>
      <c r="NI432" s="35"/>
      <c r="NJ432" s="35"/>
      <c r="NK432" s="35"/>
      <c r="NL432" s="35"/>
      <c r="NM432" s="35"/>
      <c r="NN432" s="35"/>
      <c r="NO432" s="35"/>
      <c r="NP432" s="35"/>
      <c r="NQ432" s="35"/>
      <c r="NR432" s="35"/>
      <c r="NS432" s="35"/>
      <c r="NT432" s="35"/>
      <c r="NU432" s="35"/>
      <c r="NV432" s="35"/>
      <c r="NW432" s="35"/>
      <c r="NX432" s="35"/>
      <c r="NY432" s="35"/>
      <c r="NZ432" s="35"/>
      <c r="OA432" s="35"/>
      <c r="OB432" s="35"/>
      <c r="OC432" s="35"/>
      <c r="OD432" s="35"/>
      <c r="OE432" s="35"/>
      <c r="OF432" s="35"/>
      <c r="OG432" s="35"/>
      <c r="OH432" s="35"/>
      <c r="OI432" s="35"/>
      <c r="OJ432" s="35"/>
      <c r="OK432" s="35"/>
      <c r="OL432" s="35"/>
      <c r="OM432" s="35"/>
      <c r="ON432" s="35"/>
      <c r="OO432" s="35"/>
      <c r="OP432" s="35"/>
      <c r="OQ432" s="35"/>
      <c r="OR432" s="35"/>
      <c r="OS432" s="35"/>
      <c r="OT432" s="35"/>
      <c r="OU432" s="35"/>
      <c r="OV432" s="35"/>
      <c r="OW432" s="35"/>
      <c r="OX432" s="35"/>
      <c r="OY432" s="35"/>
      <c r="OZ432" s="35"/>
      <c r="PA432" s="35"/>
      <c r="PB432" s="35"/>
      <c r="PC432" s="35"/>
      <c r="PD432" s="35"/>
      <c r="PE432" s="35"/>
      <c r="PF432" s="35"/>
      <c r="PG432" s="35"/>
      <c r="PH432" s="35"/>
      <c r="PI432" s="35"/>
      <c r="PJ432" s="35"/>
      <c r="PK432" s="35"/>
      <c r="PL432" s="35"/>
      <c r="PM432" s="35"/>
      <c r="PN432" s="35"/>
      <c r="PO432" s="35"/>
      <c r="PP432" s="35"/>
      <c r="PQ432" s="35"/>
      <c r="PR432" s="35"/>
      <c r="PS432" s="35"/>
      <c r="PT432" s="35"/>
      <c r="PU432" s="35"/>
      <c r="PV432" s="35"/>
      <c r="PW432" s="35"/>
      <c r="PX432" s="35"/>
      <c r="PY432" s="35"/>
      <c r="PZ432" s="35"/>
      <c r="QA432" s="35"/>
      <c r="QB432" s="35"/>
      <c r="QC432" s="35"/>
      <c r="QD432" s="35"/>
      <c r="QE432" s="35"/>
      <c r="QF432" s="35"/>
      <c r="QG432" s="35"/>
      <c r="QH432" s="35"/>
      <c r="QI432" s="35"/>
      <c r="QJ432" s="35"/>
      <c r="QK432" s="35"/>
      <c r="QL432" s="35"/>
      <c r="QM432" s="35"/>
      <c r="QN432" s="35"/>
      <c r="QO432" s="35"/>
      <c r="QP432" s="35"/>
      <c r="QQ432" s="35"/>
      <c r="QR432" s="35"/>
      <c r="QS432" s="35"/>
      <c r="QT432" s="35"/>
      <c r="QU432" s="35"/>
      <c r="QV432" s="35"/>
      <c r="QW432" s="35"/>
      <c r="QX432" s="35"/>
      <c r="QY432" s="35"/>
      <c r="QZ432" s="35"/>
      <c r="RA432" s="35"/>
      <c r="RB432" s="35"/>
      <c r="RC432" s="35"/>
      <c r="RD432" s="35"/>
      <c r="RE432" s="35"/>
      <c r="RF432" s="35"/>
      <c r="RG432" s="35"/>
      <c r="RH432" s="35"/>
      <c r="RI432" s="35"/>
      <c r="RJ432" s="35"/>
      <c r="RK432" s="35"/>
      <c r="RL432" s="35"/>
      <c r="RM432" s="35"/>
      <c r="RN432" s="35"/>
      <c r="RO432" s="35"/>
      <c r="RP432" s="35"/>
      <c r="RQ432" s="35"/>
      <c r="RR432" s="35"/>
      <c r="RS432" s="35"/>
      <c r="RT432" s="35"/>
      <c r="RU432" s="35"/>
      <c r="RV432" s="35"/>
      <c r="RW432" s="35"/>
      <c r="RX432" s="35"/>
      <c r="RY432" s="35"/>
      <c r="RZ432" s="35"/>
      <c r="SA432" s="35"/>
      <c r="SB432" s="35"/>
      <c r="SC432" s="35"/>
      <c r="SD432" s="35"/>
      <c r="SE432" s="35"/>
      <c r="SF432" s="35"/>
      <c r="SG432" s="35"/>
      <c r="SH432" s="35"/>
      <c r="SI432" s="35"/>
      <c r="SJ432" s="35"/>
      <c r="SK432" s="35"/>
      <c r="SL432" s="35"/>
      <c r="SM432" s="35"/>
      <c r="SN432" s="35"/>
      <c r="SO432" s="35"/>
      <c r="SP432" s="35"/>
      <c r="SQ432" s="35"/>
      <c r="SR432" s="35"/>
      <c r="SS432" s="35"/>
      <c r="ST432" s="35"/>
      <c r="SU432" s="35"/>
      <c r="SV432" s="35"/>
      <c r="SW432" s="35"/>
      <c r="SX432" s="35"/>
      <c r="SY432" s="35"/>
      <c r="SZ432" s="35"/>
      <c r="TA432" s="35"/>
      <c r="TB432" s="35"/>
      <c r="TC432" s="35"/>
      <c r="TD432" s="35"/>
      <c r="TE432" s="35"/>
      <c r="TF432" s="35"/>
      <c r="TG432" s="35"/>
      <c r="TH432" s="35"/>
      <c r="TI432" s="35"/>
      <c r="TJ432" s="35"/>
      <c r="TK432" s="35"/>
      <c r="TL432" s="35"/>
      <c r="TM432" s="35"/>
      <c r="TN432" s="35"/>
      <c r="TO432" s="35"/>
      <c r="TP432" s="35"/>
      <c r="TQ432" s="35"/>
      <c r="TR432" s="35"/>
      <c r="TS432" s="35"/>
      <c r="TT432" s="35"/>
      <c r="TU432" s="35"/>
      <c r="TV432" s="35"/>
      <c r="TW432" s="35"/>
      <c r="TX432" s="35"/>
      <c r="TY432" s="35"/>
      <c r="TZ432" s="35"/>
      <c r="UA432" s="35"/>
      <c r="UB432" s="35"/>
      <c r="UC432" s="35"/>
      <c r="UD432" s="35"/>
      <c r="UE432" s="35"/>
      <c r="UF432" s="35"/>
      <c r="UG432" s="35"/>
      <c r="UH432" s="35"/>
      <c r="UI432" s="35"/>
      <c r="UJ432" s="35"/>
      <c r="UK432" s="35"/>
      <c r="UL432" s="35"/>
      <c r="UM432" s="35"/>
      <c r="UN432" s="35"/>
      <c r="UO432" s="35"/>
      <c r="UP432" s="35"/>
      <c r="UQ432" s="35"/>
      <c r="UR432" s="35"/>
      <c r="US432" s="35"/>
      <c r="UT432" s="35"/>
      <c r="UU432" s="35"/>
      <c r="UV432" s="35"/>
      <c r="UW432" s="35"/>
      <c r="UX432" s="35"/>
      <c r="UY432" s="35"/>
      <c r="UZ432" s="35"/>
      <c r="VA432" s="35"/>
      <c r="VB432" s="35"/>
      <c r="VC432" s="35"/>
      <c r="VD432" s="35"/>
      <c r="VE432" s="35"/>
      <c r="VF432" s="35"/>
      <c r="VG432" s="35"/>
      <c r="VH432" s="35"/>
      <c r="VI432" s="35"/>
      <c r="VJ432" s="35"/>
      <c r="VK432" s="35"/>
      <c r="VL432" s="35"/>
      <c r="VM432" s="35"/>
      <c r="VN432" s="35"/>
      <c r="VO432" s="35"/>
      <c r="VP432" s="35"/>
      <c r="VQ432" s="35"/>
      <c r="VR432" s="35"/>
      <c r="VS432" s="35"/>
      <c r="VT432" s="35"/>
      <c r="VU432" s="35"/>
      <c r="VV432" s="35"/>
      <c r="VW432" s="35"/>
      <c r="VX432" s="35"/>
      <c r="VY432" s="35"/>
      <c r="VZ432" s="35"/>
      <c r="WA432" s="35"/>
      <c r="WB432" s="35"/>
      <c r="WC432" s="35"/>
      <c r="WD432" s="35"/>
      <c r="WE432" s="35"/>
      <c r="WF432" s="35"/>
      <c r="WG432" s="35"/>
      <c r="WH432" s="35"/>
      <c r="WI432" s="35"/>
      <c r="WJ432" s="35"/>
      <c r="WK432" s="35"/>
      <c r="WL432" s="35"/>
      <c r="WM432" s="35"/>
      <c r="WN432" s="35"/>
      <c r="WO432" s="35"/>
      <c r="WP432" s="35"/>
      <c r="WQ432" s="35"/>
      <c r="WR432" s="35"/>
      <c r="WS432" s="35"/>
      <c r="WT432" s="35"/>
      <c r="WU432" s="35"/>
      <c r="WV432" s="35"/>
      <c r="WW432" s="35"/>
      <c r="WX432" s="35"/>
      <c r="WY432" s="35"/>
      <c r="WZ432" s="35"/>
      <c r="XA432" s="35"/>
      <c r="XB432" s="35"/>
      <c r="XC432" s="35"/>
      <c r="XD432" s="35"/>
      <c r="XE432" s="35"/>
      <c r="XF432" s="35"/>
      <c r="XG432" s="35"/>
      <c r="XH432" s="35"/>
      <c r="XI432" s="35"/>
      <c r="XJ432" s="35"/>
      <c r="XK432" s="35"/>
      <c r="XL432" s="35"/>
      <c r="XM432" s="35"/>
      <c r="XN432" s="35"/>
      <c r="XO432" s="35"/>
      <c r="XP432" s="35"/>
      <c r="XQ432" s="35"/>
      <c r="XR432" s="35"/>
      <c r="XS432" s="35"/>
      <c r="XT432" s="35"/>
      <c r="XU432" s="35"/>
      <c r="XV432" s="35"/>
      <c r="XW432" s="35"/>
      <c r="XX432" s="35"/>
      <c r="XY432" s="35"/>
      <c r="XZ432" s="35"/>
      <c r="YA432" s="35"/>
      <c r="YB432" s="35"/>
      <c r="YC432" s="35"/>
      <c r="YD432" s="35"/>
      <c r="YE432" s="35"/>
      <c r="YF432" s="35"/>
      <c r="YG432" s="35"/>
      <c r="YH432" s="35"/>
      <c r="YI432" s="35"/>
      <c r="YJ432" s="35"/>
      <c r="YK432" s="35"/>
      <c r="YL432" s="35"/>
      <c r="YM432" s="35"/>
      <c r="YN432" s="35"/>
      <c r="YO432" s="35"/>
      <c r="YP432" s="35"/>
      <c r="YQ432" s="35"/>
      <c r="YR432" s="35"/>
      <c r="YS432" s="35"/>
      <c r="YT432" s="35"/>
      <c r="YU432" s="35"/>
      <c r="YV432" s="35"/>
      <c r="YW432" s="35"/>
      <c r="YX432" s="35"/>
      <c r="YY432" s="35"/>
      <c r="YZ432" s="35"/>
      <c r="ZA432" s="35"/>
      <c r="ZB432" s="35"/>
      <c r="ZC432" s="35"/>
      <c r="ZD432" s="35"/>
      <c r="ZE432" s="35"/>
      <c r="ZF432" s="35"/>
      <c r="ZG432" s="35"/>
      <c r="ZH432" s="35"/>
      <c r="ZI432" s="35"/>
      <c r="ZJ432" s="35"/>
      <c r="ZK432" s="35"/>
      <c r="ZL432" s="35"/>
      <c r="ZM432" s="35"/>
      <c r="ZN432" s="35"/>
      <c r="ZO432" s="35"/>
      <c r="ZP432" s="35"/>
      <c r="ZQ432" s="35"/>
      <c r="ZR432" s="35"/>
      <c r="ZS432" s="35"/>
      <c r="ZT432" s="35"/>
      <c r="ZU432" s="35"/>
      <c r="ZV432" s="35"/>
      <c r="ZW432" s="35"/>
      <c r="ZX432" s="35"/>
      <c r="ZY432" s="35"/>
      <c r="ZZ432" s="35"/>
      <c r="AAA432" s="35"/>
      <c r="AAB432" s="35"/>
      <c r="AAC432" s="35"/>
      <c r="AAD432" s="35"/>
      <c r="AAE432" s="35"/>
      <c r="AAF432" s="35"/>
      <c r="AAG432" s="35"/>
      <c r="AAH432" s="35"/>
      <c r="AAI432" s="35"/>
      <c r="AAJ432" s="35"/>
      <c r="AAK432" s="35"/>
      <c r="AAL432" s="35"/>
      <c r="AAM432" s="35"/>
      <c r="AAN432" s="35"/>
      <c r="AAO432" s="35"/>
      <c r="AAP432" s="35"/>
      <c r="AAQ432" s="35"/>
      <c r="AAR432" s="35"/>
      <c r="AAS432" s="35"/>
      <c r="AAT432" s="35"/>
      <c r="AAU432" s="35"/>
      <c r="AAV432" s="35"/>
      <c r="AAW432" s="35"/>
      <c r="AAX432" s="35"/>
      <c r="AAY432" s="35"/>
      <c r="AAZ432" s="35"/>
      <c r="ABA432" s="35"/>
      <c r="ABB432" s="35"/>
      <c r="ABC432" s="35"/>
      <c r="ABD432" s="35"/>
      <c r="ABE432" s="35"/>
      <c r="ABF432" s="35"/>
      <c r="ABG432" s="35"/>
      <c r="ABH432" s="35"/>
      <c r="ABI432" s="35"/>
      <c r="ABJ432" s="35"/>
      <c r="ABK432" s="35"/>
      <c r="ABL432" s="35"/>
      <c r="ABM432" s="35"/>
      <c r="ABN432" s="35"/>
      <c r="ABO432" s="35"/>
      <c r="ABP432" s="35"/>
      <c r="ABQ432" s="35"/>
      <c r="ABR432" s="35"/>
      <c r="ABS432" s="35"/>
      <c r="ABT432" s="35"/>
      <c r="ABU432" s="35"/>
      <c r="ABV432" s="35"/>
      <c r="ABW432" s="35"/>
      <c r="ABX432" s="35"/>
      <c r="ABY432" s="35"/>
      <c r="ABZ432" s="35"/>
      <c r="ACA432" s="35"/>
      <c r="ACB432" s="35"/>
      <c r="ACC432" s="35"/>
      <c r="ACD432" s="35"/>
      <c r="ACE432" s="35"/>
      <c r="ACF432" s="35"/>
      <c r="ACG432" s="35"/>
      <c r="ACH432" s="35"/>
      <c r="ACI432" s="35"/>
      <c r="ACJ432" s="35"/>
      <c r="ACK432" s="35"/>
      <c r="ACL432" s="35"/>
      <c r="ACM432" s="35"/>
      <c r="ACN432" s="35"/>
      <c r="ACO432" s="35"/>
      <c r="ACP432" s="35"/>
      <c r="ACQ432" s="35"/>
      <c r="ACR432" s="35"/>
      <c r="ACS432" s="35"/>
      <c r="ACT432" s="35"/>
      <c r="ACU432" s="35"/>
      <c r="ACV432" s="35"/>
      <c r="ACW432" s="35"/>
      <c r="ACX432" s="35"/>
      <c r="ACY432" s="35"/>
      <c r="ACZ432" s="35"/>
      <c r="ADA432" s="35"/>
      <c r="ADB432" s="35"/>
      <c r="ADC432" s="35"/>
      <c r="ADD432" s="35"/>
      <c r="ADE432" s="35"/>
      <c r="ADF432" s="35"/>
      <c r="ADG432" s="35"/>
      <c r="ADH432" s="35"/>
      <c r="ADI432" s="35"/>
      <c r="ADJ432" s="35"/>
      <c r="ADK432" s="35"/>
      <c r="ADL432" s="35"/>
      <c r="ADM432" s="35"/>
      <c r="ADN432" s="35"/>
      <c r="ADO432" s="35"/>
      <c r="ADP432" s="35"/>
      <c r="ADQ432" s="35"/>
      <c r="ADR432" s="35"/>
      <c r="ADS432" s="35"/>
      <c r="ADT432" s="35"/>
      <c r="ADU432" s="35"/>
      <c r="ADV432" s="35"/>
      <c r="ADW432" s="35"/>
      <c r="ADX432" s="35"/>
      <c r="ADY432" s="66">
        <f t="shared" si="17"/>
        <v>0</v>
      </c>
    </row>
    <row r="433" spans="1:805" s="5" customFormat="1" ht="12" customHeight="1" x14ac:dyDescent="0.2">
      <c r="A433" s="38" t="s">
        <v>395</v>
      </c>
      <c r="B433" s="65">
        <f t="shared" si="19"/>
        <v>0</v>
      </c>
      <c r="C433" s="57">
        <v>1</v>
      </c>
      <c r="D433" s="59">
        <v>44260</v>
      </c>
      <c r="E433" s="67">
        <v>109.71</v>
      </c>
      <c r="F433" s="67">
        <f t="shared" si="18"/>
        <v>0</v>
      </c>
      <c r="G433" s="65">
        <v>1</v>
      </c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  <c r="AX433" s="35"/>
      <c r="AY433" s="35"/>
      <c r="AZ433" s="35"/>
      <c r="BA433" s="35"/>
      <c r="BB433" s="35"/>
      <c r="BC433" s="35"/>
      <c r="BD433" s="35"/>
      <c r="BE433" s="15"/>
      <c r="BF433" s="15"/>
      <c r="BG433" s="136"/>
      <c r="BH433" s="35"/>
      <c r="BI433" s="35"/>
      <c r="BJ433" s="35"/>
      <c r="BK433" s="35"/>
      <c r="BL433" s="35"/>
      <c r="BM433" s="35"/>
      <c r="BN433" s="35"/>
      <c r="BO433" s="35"/>
      <c r="BP433" s="35"/>
      <c r="BQ433" s="35"/>
      <c r="BR433" s="35"/>
      <c r="BS433" s="35"/>
      <c r="BT433" s="35"/>
      <c r="BU433" s="35"/>
      <c r="BV433" s="35"/>
      <c r="BW433" s="35"/>
      <c r="BX433" s="35"/>
      <c r="BY433" s="35"/>
      <c r="BZ433" s="35"/>
      <c r="CA433" s="35"/>
      <c r="CB433" s="35"/>
      <c r="CC433" s="35"/>
      <c r="CD433" s="35"/>
      <c r="CE433" s="35"/>
      <c r="CF433" s="35"/>
      <c r="CG433" s="35"/>
      <c r="CH433" s="35"/>
      <c r="CI433" s="35"/>
      <c r="CJ433" s="35"/>
      <c r="CK433" s="35"/>
      <c r="CL433" s="35"/>
      <c r="CM433" s="35"/>
      <c r="CN433" s="35"/>
      <c r="CO433" s="35"/>
      <c r="CP433" s="35"/>
      <c r="CQ433" s="35"/>
      <c r="CR433" s="35"/>
      <c r="CS433" s="35"/>
      <c r="CT433" s="35"/>
      <c r="CU433" s="35"/>
      <c r="CV433" s="35"/>
      <c r="CW433" s="35"/>
      <c r="CX433" s="35"/>
      <c r="CY433" s="35"/>
      <c r="CZ433" s="35"/>
      <c r="DA433" s="35"/>
      <c r="DB433" s="35"/>
      <c r="DC433" s="35"/>
      <c r="DD433" s="35"/>
      <c r="DE433" s="35"/>
      <c r="DF433" s="35"/>
      <c r="DG433" s="35"/>
      <c r="DH433" s="35"/>
      <c r="DI433" s="35"/>
      <c r="DJ433" s="35"/>
      <c r="DK433" s="35"/>
      <c r="DL433" s="35"/>
      <c r="DM433" s="35"/>
      <c r="DN433" s="35"/>
      <c r="DO433" s="35"/>
      <c r="DP433" s="35"/>
      <c r="DQ433" s="35"/>
      <c r="DR433" s="35"/>
      <c r="DS433" s="35"/>
      <c r="DT433" s="35"/>
      <c r="DU433" s="35"/>
      <c r="DV433" s="35"/>
      <c r="DW433" s="35"/>
      <c r="DX433" s="35"/>
      <c r="DY433" s="35"/>
      <c r="DZ433" s="35"/>
      <c r="EA433" s="35"/>
      <c r="EB433" s="35"/>
      <c r="EC433" s="35"/>
      <c r="ED433" s="35"/>
      <c r="EE433" s="35"/>
      <c r="EF433" s="35"/>
      <c r="EG433" s="35"/>
      <c r="EH433" s="35"/>
      <c r="EI433" s="35"/>
      <c r="EJ433" s="35"/>
      <c r="EK433" s="35"/>
      <c r="EL433" s="35"/>
      <c r="EM433" s="35"/>
      <c r="EN433" s="35"/>
      <c r="EO433" s="35"/>
      <c r="EP433" s="35"/>
      <c r="EQ433" s="35"/>
      <c r="ER433" s="35"/>
      <c r="ES433" s="35"/>
      <c r="ET433" s="35"/>
      <c r="EU433" s="35"/>
      <c r="EV433" s="35"/>
      <c r="EW433" s="35"/>
      <c r="EX433" s="35"/>
      <c r="EY433" s="35"/>
      <c r="EZ433" s="35"/>
      <c r="FA433" s="35"/>
      <c r="FB433" s="35"/>
      <c r="FC433" s="35"/>
      <c r="FD433" s="35"/>
      <c r="FE433" s="35"/>
      <c r="FF433" s="35"/>
      <c r="FG433" s="35"/>
      <c r="FH433" s="35"/>
      <c r="FI433" s="35"/>
      <c r="FJ433" s="35"/>
      <c r="FK433" s="35"/>
      <c r="FL433" s="35"/>
      <c r="FM433" s="35"/>
      <c r="FN433" s="35"/>
      <c r="FO433" s="35"/>
      <c r="FP433" s="35"/>
      <c r="FQ433" s="35"/>
      <c r="FR433" s="35"/>
      <c r="FS433" s="35"/>
      <c r="FT433" s="35"/>
      <c r="FU433" s="35"/>
      <c r="FV433" s="35"/>
      <c r="FW433" s="35"/>
      <c r="FX433" s="35"/>
      <c r="FY433" s="35"/>
      <c r="FZ433" s="35"/>
      <c r="GA433" s="35"/>
      <c r="GB433" s="35"/>
      <c r="GC433" s="35"/>
      <c r="GD433" s="35"/>
      <c r="GE433" s="35"/>
      <c r="GF433" s="35"/>
      <c r="GG433" s="35"/>
      <c r="GH433" s="35"/>
      <c r="GI433" s="35"/>
      <c r="GJ433" s="35"/>
      <c r="GK433" s="35"/>
      <c r="GL433" s="35"/>
      <c r="GM433" s="35"/>
      <c r="GN433" s="35"/>
      <c r="GO433" s="35"/>
      <c r="GP433" s="35"/>
      <c r="GQ433" s="35"/>
      <c r="GR433" s="35"/>
      <c r="GS433" s="35"/>
      <c r="GT433" s="35"/>
      <c r="GU433" s="35"/>
      <c r="GV433" s="35"/>
      <c r="GW433" s="35"/>
      <c r="GX433" s="35"/>
      <c r="GY433" s="35"/>
      <c r="GZ433" s="35"/>
      <c r="HA433" s="35"/>
      <c r="HB433" s="35"/>
      <c r="HC433" s="35"/>
      <c r="HD433" s="35"/>
      <c r="HE433" s="35"/>
      <c r="HF433" s="35"/>
      <c r="HG433" s="35"/>
      <c r="HH433" s="35"/>
      <c r="HI433" s="35"/>
      <c r="HJ433" s="35"/>
      <c r="HK433" s="35"/>
      <c r="HL433" s="35"/>
      <c r="HM433" s="35"/>
      <c r="HN433" s="35"/>
      <c r="HO433" s="35"/>
      <c r="HP433" s="35"/>
      <c r="HQ433" s="35"/>
      <c r="HR433" s="35"/>
      <c r="HS433" s="35"/>
      <c r="HT433" s="35"/>
      <c r="HU433" s="35"/>
      <c r="HV433" s="35"/>
      <c r="HW433" s="35"/>
      <c r="HX433" s="35"/>
      <c r="HY433" s="35"/>
      <c r="HZ433" s="35"/>
      <c r="IA433" s="35"/>
      <c r="IB433" s="35"/>
      <c r="IC433" s="35"/>
      <c r="ID433" s="35"/>
      <c r="IE433" s="35"/>
      <c r="IF433" s="35"/>
      <c r="IG433" s="35"/>
      <c r="IH433" s="35"/>
      <c r="II433" s="35"/>
      <c r="IJ433" s="35"/>
      <c r="IK433" s="35"/>
      <c r="IL433" s="35"/>
      <c r="IM433" s="35"/>
      <c r="IN433" s="35"/>
      <c r="IO433" s="35"/>
      <c r="IP433" s="35"/>
      <c r="IQ433" s="35"/>
      <c r="IR433" s="35"/>
      <c r="IS433" s="35"/>
      <c r="IT433" s="35"/>
      <c r="IU433" s="35"/>
      <c r="IV433" s="35"/>
      <c r="IW433" s="35"/>
      <c r="IX433" s="35"/>
      <c r="IY433" s="35"/>
      <c r="IZ433" s="35"/>
      <c r="JA433" s="35"/>
      <c r="JB433" s="35">
        <v>1</v>
      </c>
      <c r="JC433" s="35"/>
      <c r="JD433" s="35"/>
      <c r="JE433" s="35"/>
      <c r="JF433" s="35"/>
      <c r="JG433" s="35"/>
      <c r="JH433" s="35"/>
      <c r="JI433" s="35"/>
      <c r="JJ433" s="35"/>
      <c r="JK433" s="35"/>
      <c r="JL433" s="35"/>
      <c r="JM433" s="35"/>
      <c r="JN433" s="35"/>
      <c r="JO433" s="35"/>
      <c r="JP433" s="35"/>
      <c r="JQ433" s="35"/>
      <c r="JR433" s="35"/>
      <c r="JS433" s="35"/>
      <c r="JT433" s="35"/>
      <c r="JU433" s="35"/>
      <c r="JV433" s="35"/>
      <c r="JW433" s="35"/>
      <c r="JX433" s="35"/>
      <c r="JY433" s="35"/>
      <c r="JZ433" s="35"/>
      <c r="KA433" s="35"/>
      <c r="KB433" s="35"/>
      <c r="KC433" s="35"/>
      <c r="KD433" s="35"/>
      <c r="KE433" s="35"/>
      <c r="KF433" s="35"/>
      <c r="KG433" s="35"/>
      <c r="KH433" s="35"/>
      <c r="KI433" s="35"/>
      <c r="KJ433" s="35"/>
      <c r="KK433" s="35"/>
      <c r="KL433" s="35"/>
      <c r="KM433" s="35"/>
      <c r="KN433" s="35"/>
      <c r="KO433" s="35"/>
      <c r="KP433" s="35"/>
      <c r="KQ433" s="35"/>
      <c r="KR433" s="35"/>
      <c r="KS433" s="35"/>
      <c r="KT433" s="35"/>
      <c r="KU433" s="35"/>
      <c r="KV433" s="35"/>
      <c r="KW433" s="35"/>
      <c r="KX433" s="35"/>
      <c r="KY433" s="35"/>
      <c r="KZ433" s="35"/>
      <c r="LA433" s="35"/>
      <c r="LB433" s="35"/>
      <c r="LC433" s="35"/>
      <c r="LD433" s="35"/>
      <c r="LE433" s="35"/>
      <c r="LF433" s="35"/>
      <c r="LG433" s="35"/>
      <c r="LH433" s="35"/>
      <c r="LI433" s="35"/>
      <c r="LJ433" s="35"/>
      <c r="LK433" s="35"/>
      <c r="LL433" s="35"/>
      <c r="LM433" s="35"/>
      <c r="LN433" s="35"/>
      <c r="LO433" s="35"/>
      <c r="LP433" s="35"/>
      <c r="LQ433" s="35"/>
      <c r="LR433" s="35"/>
      <c r="LS433" s="35"/>
      <c r="LT433" s="35"/>
      <c r="LU433" s="35"/>
      <c r="LV433" s="35"/>
      <c r="LW433" s="35"/>
      <c r="LX433" s="35"/>
      <c r="LY433" s="35"/>
      <c r="LZ433" s="35"/>
      <c r="MA433" s="35"/>
      <c r="MB433" s="35"/>
      <c r="MC433" s="35"/>
      <c r="MD433" s="35"/>
      <c r="ME433" s="35"/>
      <c r="MF433" s="35"/>
      <c r="MG433" s="35"/>
      <c r="MH433" s="35"/>
      <c r="MI433" s="35"/>
      <c r="MJ433" s="35"/>
      <c r="MK433" s="35"/>
      <c r="ML433" s="35"/>
      <c r="MM433" s="35"/>
      <c r="MN433" s="35"/>
      <c r="MO433" s="35"/>
      <c r="MP433" s="35"/>
      <c r="MQ433" s="35"/>
      <c r="MR433" s="35"/>
      <c r="MS433" s="35"/>
      <c r="MT433" s="35"/>
      <c r="MU433" s="35"/>
      <c r="MV433" s="35"/>
      <c r="MW433" s="35"/>
      <c r="MX433" s="35"/>
      <c r="MY433" s="35"/>
      <c r="MZ433" s="35"/>
      <c r="NA433" s="35"/>
      <c r="NB433" s="35"/>
      <c r="NC433" s="35"/>
      <c r="ND433" s="35"/>
      <c r="NE433" s="35"/>
      <c r="NF433" s="35"/>
      <c r="NG433" s="35"/>
      <c r="NH433" s="35"/>
      <c r="NI433" s="35"/>
      <c r="NJ433" s="35"/>
      <c r="NK433" s="35"/>
      <c r="NL433" s="35"/>
      <c r="NM433" s="35"/>
      <c r="NN433" s="35"/>
      <c r="NO433" s="35"/>
      <c r="NP433" s="35"/>
      <c r="NQ433" s="35"/>
      <c r="NR433" s="35"/>
      <c r="NS433" s="35"/>
      <c r="NT433" s="35"/>
      <c r="NU433" s="35"/>
      <c r="NV433" s="35"/>
      <c r="NW433" s="35"/>
      <c r="NX433" s="35"/>
      <c r="NY433" s="35"/>
      <c r="NZ433" s="35"/>
      <c r="OA433" s="35"/>
      <c r="OB433" s="35"/>
      <c r="OC433" s="35"/>
      <c r="OD433" s="35"/>
      <c r="OE433" s="35"/>
      <c r="OF433" s="35"/>
      <c r="OG433" s="35"/>
      <c r="OH433" s="35"/>
      <c r="OI433" s="35"/>
      <c r="OJ433" s="35"/>
      <c r="OK433" s="35"/>
      <c r="OL433" s="35"/>
      <c r="OM433" s="35"/>
      <c r="ON433" s="35"/>
      <c r="OO433" s="35"/>
      <c r="OP433" s="35"/>
      <c r="OQ433" s="35"/>
      <c r="OR433" s="35"/>
      <c r="OS433" s="35"/>
      <c r="OT433" s="35"/>
      <c r="OU433" s="35"/>
      <c r="OV433" s="35"/>
      <c r="OW433" s="35"/>
      <c r="OX433" s="35"/>
      <c r="OY433" s="35"/>
      <c r="OZ433" s="35"/>
      <c r="PA433" s="35"/>
      <c r="PB433" s="35"/>
      <c r="PC433" s="35"/>
      <c r="PD433" s="35"/>
      <c r="PE433" s="35"/>
      <c r="PF433" s="35"/>
      <c r="PG433" s="35"/>
      <c r="PH433" s="35"/>
      <c r="PI433" s="35"/>
      <c r="PJ433" s="35"/>
      <c r="PK433" s="35"/>
      <c r="PL433" s="35"/>
      <c r="PM433" s="35"/>
      <c r="PN433" s="35"/>
      <c r="PO433" s="35"/>
      <c r="PP433" s="35"/>
      <c r="PQ433" s="35"/>
      <c r="PR433" s="35"/>
      <c r="PS433" s="35"/>
      <c r="PT433" s="35"/>
      <c r="PU433" s="35"/>
      <c r="PV433" s="35"/>
      <c r="PW433" s="35"/>
      <c r="PX433" s="35"/>
      <c r="PY433" s="35"/>
      <c r="PZ433" s="35"/>
      <c r="QA433" s="35"/>
      <c r="QB433" s="35"/>
      <c r="QC433" s="35"/>
      <c r="QD433" s="35"/>
      <c r="QE433" s="35"/>
      <c r="QF433" s="35"/>
      <c r="QG433" s="35"/>
      <c r="QH433" s="35"/>
      <c r="QI433" s="35"/>
      <c r="QJ433" s="35"/>
      <c r="QK433" s="35"/>
      <c r="QL433" s="35"/>
      <c r="QM433" s="35"/>
      <c r="QN433" s="35"/>
      <c r="QO433" s="35"/>
      <c r="QP433" s="35"/>
      <c r="QQ433" s="35"/>
      <c r="QR433" s="35"/>
      <c r="QS433" s="35"/>
      <c r="QT433" s="35"/>
      <c r="QU433" s="35"/>
      <c r="QV433" s="35"/>
      <c r="QW433" s="35"/>
      <c r="QX433" s="35"/>
      <c r="QY433" s="35"/>
      <c r="QZ433" s="35"/>
      <c r="RA433" s="35"/>
      <c r="RB433" s="35"/>
      <c r="RC433" s="35"/>
      <c r="RD433" s="35"/>
      <c r="RE433" s="35"/>
      <c r="RF433" s="35"/>
      <c r="RG433" s="35"/>
      <c r="RH433" s="35"/>
      <c r="RI433" s="35"/>
      <c r="RJ433" s="35"/>
      <c r="RK433" s="35"/>
      <c r="RL433" s="35"/>
      <c r="RM433" s="35"/>
      <c r="RN433" s="35"/>
      <c r="RO433" s="35"/>
      <c r="RP433" s="35"/>
      <c r="RQ433" s="35"/>
      <c r="RR433" s="35"/>
      <c r="RS433" s="35"/>
      <c r="RT433" s="35"/>
      <c r="RU433" s="35"/>
      <c r="RV433" s="35"/>
      <c r="RW433" s="35"/>
      <c r="RX433" s="35"/>
      <c r="RY433" s="35"/>
      <c r="RZ433" s="35"/>
      <c r="SA433" s="35"/>
      <c r="SB433" s="35"/>
      <c r="SC433" s="35"/>
      <c r="SD433" s="35"/>
      <c r="SE433" s="35"/>
      <c r="SF433" s="35"/>
      <c r="SG433" s="35"/>
      <c r="SH433" s="35"/>
      <c r="SI433" s="35"/>
      <c r="SJ433" s="35"/>
      <c r="SK433" s="35"/>
      <c r="SL433" s="35"/>
      <c r="SM433" s="35"/>
      <c r="SN433" s="35"/>
      <c r="SO433" s="35"/>
      <c r="SP433" s="35"/>
      <c r="SQ433" s="35"/>
      <c r="SR433" s="35"/>
      <c r="SS433" s="35"/>
      <c r="ST433" s="35"/>
      <c r="SU433" s="35"/>
      <c r="SV433" s="35"/>
      <c r="SW433" s="35"/>
      <c r="SX433" s="35"/>
      <c r="SY433" s="35"/>
      <c r="SZ433" s="35"/>
      <c r="TA433" s="35"/>
      <c r="TB433" s="35"/>
      <c r="TC433" s="35"/>
      <c r="TD433" s="35"/>
      <c r="TE433" s="35"/>
      <c r="TF433" s="35"/>
      <c r="TG433" s="35"/>
      <c r="TH433" s="35"/>
      <c r="TI433" s="35"/>
      <c r="TJ433" s="35"/>
      <c r="TK433" s="35"/>
      <c r="TL433" s="35"/>
      <c r="TM433" s="35"/>
      <c r="TN433" s="35"/>
      <c r="TO433" s="35"/>
      <c r="TP433" s="35"/>
      <c r="TQ433" s="35"/>
      <c r="TR433" s="35"/>
      <c r="TS433" s="35"/>
      <c r="TT433" s="35"/>
      <c r="TU433" s="35"/>
      <c r="TV433" s="35"/>
      <c r="TW433" s="35"/>
      <c r="TX433" s="35"/>
      <c r="TY433" s="35"/>
      <c r="TZ433" s="35"/>
      <c r="UA433" s="35"/>
      <c r="UB433" s="35"/>
      <c r="UC433" s="35"/>
      <c r="UD433" s="35"/>
      <c r="UE433" s="35"/>
      <c r="UF433" s="35"/>
      <c r="UG433" s="35"/>
      <c r="UH433" s="35"/>
      <c r="UI433" s="35"/>
      <c r="UJ433" s="35"/>
      <c r="UK433" s="35"/>
      <c r="UL433" s="35"/>
      <c r="UM433" s="35"/>
      <c r="UN433" s="35"/>
      <c r="UO433" s="35"/>
      <c r="UP433" s="35"/>
      <c r="UQ433" s="35"/>
      <c r="UR433" s="35"/>
      <c r="US433" s="35"/>
      <c r="UT433" s="35"/>
      <c r="UU433" s="35"/>
      <c r="UV433" s="35"/>
      <c r="UW433" s="35"/>
      <c r="UX433" s="35"/>
      <c r="UY433" s="35"/>
      <c r="UZ433" s="35"/>
      <c r="VA433" s="35"/>
      <c r="VB433" s="35"/>
      <c r="VC433" s="35"/>
      <c r="VD433" s="35"/>
      <c r="VE433" s="35"/>
      <c r="VF433" s="35"/>
      <c r="VG433" s="35"/>
      <c r="VH433" s="35"/>
      <c r="VI433" s="35"/>
      <c r="VJ433" s="35"/>
      <c r="VK433" s="35"/>
      <c r="VL433" s="35"/>
      <c r="VM433" s="35"/>
      <c r="VN433" s="35"/>
      <c r="VO433" s="35"/>
      <c r="VP433" s="35"/>
      <c r="VQ433" s="35"/>
      <c r="VR433" s="35"/>
      <c r="VS433" s="35"/>
      <c r="VT433" s="35"/>
      <c r="VU433" s="35"/>
      <c r="VV433" s="35"/>
      <c r="VW433" s="35"/>
      <c r="VX433" s="35"/>
      <c r="VY433" s="35"/>
      <c r="VZ433" s="35"/>
      <c r="WA433" s="35"/>
      <c r="WB433" s="35"/>
      <c r="WC433" s="35"/>
      <c r="WD433" s="35"/>
      <c r="WE433" s="35"/>
      <c r="WF433" s="35"/>
      <c r="WG433" s="35"/>
      <c r="WH433" s="35"/>
      <c r="WI433" s="35"/>
      <c r="WJ433" s="35"/>
      <c r="WK433" s="35"/>
      <c r="WL433" s="35"/>
      <c r="WM433" s="35"/>
      <c r="WN433" s="35"/>
      <c r="WO433" s="35"/>
      <c r="WP433" s="35"/>
      <c r="WQ433" s="35"/>
      <c r="WR433" s="35"/>
      <c r="WS433" s="35"/>
      <c r="WT433" s="35"/>
      <c r="WU433" s="35"/>
      <c r="WV433" s="35"/>
      <c r="WW433" s="35"/>
      <c r="WX433" s="35"/>
      <c r="WY433" s="35"/>
      <c r="WZ433" s="35"/>
      <c r="XA433" s="35"/>
      <c r="XB433" s="35"/>
      <c r="XC433" s="35"/>
      <c r="XD433" s="35"/>
      <c r="XE433" s="35"/>
      <c r="XF433" s="35"/>
      <c r="XG433" s="35"/>
      <c r="XH433" s="35"/>
      <c r="XI433" s="35"/>
      <c r="XJ433" s="35"/>
      <c r="XK433" s="35"/>
      <c r="XL433" s="35"/>
      <c r="XM433" s="35"/>
      <c r="XN433" s="35"/>
      <c r="XO433" s="35"/>
      <c r="XP433" s="35"/>
      <c r="XQ433" s="35"/>
      <c r="XR433" s="35"/>
      <c r="XS433" s="35"/>
      <c r="XT433" s="35"/>
      <c r="XU433" s="35"/>
      <c r="XV433" s="35"/>
      <c r="XW433" s="35"/>
      <c r="XX433" s="35"/>
      <c r="XY433" s="35"/>
      <c r="XZ433" s="35"/>
      <c r="YA433" s="35"/>
      <c r="YB433" s="35"/>
      <c r="YC433" s="35"/>
      <c r="YD433" s="35"/>
      <c r="YE433" s="35"/>
      <c r="YF433" s="35"/>
      <c r="YG433" s="35"/>
      <c r="YH433" s="35"/>
      <c r="YI433" s="35"/>
      <c r="YJ433" s="35"/>
      <c r="YK433" s="35"/>
      <c r="YL433" s="35"/>
      <c r="YM433" s="35"/>
      <c r="YN433" s="35"/>
      <c r="YO433" s="35"/>
      <c r="YP433" s="35"/>
      <c r="YQ433" s="35"/>
      <c r="YR433" s="35"/>
      <c r="YS433" s="35"/>
      <c r="YT433" s="35"/>
      <c r="YU433" s="35"/>
      <c r="YV433" s="35"/>
      <c r="YW433" s="35"/>
      <c r="YX433" s="35"/>
      <c r="YY433" s="35"/>
      <c r="YZ433" s="35"/>
      <c r="ZA433" s="35"/>
      <c r="ZB433" s="35"/>
      <c r="ZC433" s="35"/>
      <c r="ZD433" s="35"/>
      <c r="ZE433" s="35"/>
      <c r="ZF433" s="35"/>
      <c r="ZG433" s="35"/>
      <c r="ZH433" s="35"/>
      <c r="ZI433" s="35"/>
      <c r="ZJ433" s="35"/>
      <c r="ZK433" s="35"/>
      <c r="ZL433" s="35"/>
      <c r="ZM433" s="35"/>
      <c r="ZN433" s="35"/>
      <c r="ZO433" s="35"/>
      <c r="ZP433" s="35"/>
      <c r="ZQ433" s="35"/>
      <c r="ZR433" s="35"/>
      <c r="ZS433" s="35"/>
      <c r="ZT433" s="35"/>
      <c r="ZU433" s="35"/>
      <c r="ZV433" s="35"/>
      <c r="ZW433" s="35"/>
      <c r="ZX433" s="35"/>
      <c r="ZY433" s="35"/>
      <c r="ZZ433" s="35"/>
      <c r="AAA433" s="35"/>
      <c r="AAB433" s="35"/>
      <c r="AAC433" s="35"/>
      <c r="AAD433" s="35"/>
      <c r="AAE433" s="35"/>
      <c r="AAF433" s="35"/>
      <c r="AAG433" s="35"/>
      <c r="AAH433" s="35"/>
      <c r="AAI433" s="35"/>
      <c r="AAJ433" s="35"/>
      <c r="AAK433" s="35"/>
      <c r="AAL433" s="35"/>
      <c r="AAM433" s="35"/>
      <c r="AAN433" s="35"/>
      <c r="AAO433" s="35"/>
      <c r="AAP433" s="35"/>
      <c r="AAQ433" s="35"/>
      <c r="AAR433" s="35"/>
      <c r="AAS433" s="35"/>
      <c r="AAT433" s="35"/>
      <c r="AAU433" s="35"/>
      <c r="AAV433" s="35"/>
      <c r="AAW433" s="35"/>
      <c r="AAX433" s="35"/>
      <c r="AAY433" s="35"/>
      <c r="AAZ433" s="35"/>
      <c r="ABA433" s="35"/>
      <c r="ABB433" s="35"/>
      <c r="ABC433" s="35"/>
      <c r="ABD433" s="35"/>
      <c r="ABE433" s="35"/>
      <c r="ABF433" s="35"/>
      <c r="ABG433" s="35"/>
      <c r="ABH433" s="35"/>
      <c r="ABI433" s="35"/>
      <c r="ABJ433" s="35"/>
      <c r="ABK433" s="35"/>
      <c r="ABL433" s="35"/>
      <c r="ABM433" s="35"/>
      <c r="ABN433" s="35"/>
      <c r="ABO433" s="35"/>
      <c r="ABP433" s="35"/>
      <c r="ABQ433" s="35"/>
      <c r="ABR433" s="35"/>
      <c r="ABS433" s="35"/>
      <c r="ABT433" s="35"/>
      <c r="ABU433" s="35"/>
      <c r="ABV433" s="35"/>
      <c r="ABW433" s="35"/>
      <c r="ABX433" s="35"/>
      <c r="ABY433" s="35"/>
      <c r="ABZ433" s="35"/>
      <c r="ACA433" s="35"/>
      <c r="ACB433" s="35"/>
      <c r="ACC433" s="35"/>
      <c r="ACD433" s="35"/>
      <c r="ACE433" s="35"/>
      <c r="ACF433" s="35"/>
      <c r="ACG433" s="35"/>
      <c r="ACH433" s="35"/>
      <c r="ACI433" s="35"/>
      <c r="ACJ433" s="35"/>
      <c r="ACK433" s="35"/>
      <c r="ACL433" s="35"/>
      <c r="ACM433" s="35"/>
      <c r="ACN433" s="35"/>
      <c r="ACO433" s="35"/>
      <c r="ACP433" s="35"/>
      <c r="ACQ433" s="35"/>
      <c r="ACR433" s="35"/>
      <c r="ACS433" s="35"/>
      <c r="ACT433" s="35"/>
      <c r="ACU433" s="35"/>
      <c r="ACV433" s="35"/>
      <c r="ACW433" s="35"/>
      <c r="ACX433" s="35"/>
      <c r="ACY433" s="35"/>
      <c r="ACZ433" s="35"/>
      <c r="ADA433" s="35"/>
      <c r="ADB433" s="35"/>
      <c r="ADC433" s="35"/>
      <c r="ADD433" s="35"/>
      <c r="ADE433" s="35"/>
      <c r="ADF433" s="35"/>
      <c r="ADG433" s="35"/>
      <c r="ADH433" s="35"/>
      <c r="ADI433" s="35"/>
      <c r="ADJ433" s="35"/>
      <c r="ADK433" s="35"/>
      <c r="ADL433" s="35"/>
      <c r="ADM433" s="35"/>
      <c r="ADN433" s="35"/>
      <c r="ADO433" s="35"/>
      <c r="ADP433" s="35"/>
      <c r="ADQ433" s="35"/>
      <c r="ADR433" s="35"/>
      <c r="ADS433" s="35"/>
      <c r="ADT433" s="35"/>
      <c r="ADU433" s="35"/>
      <c r="ADV433" s="35"/>
      <c r="ADW433" s="35"/>
      <c r="ADX433" s="35"/>
      <c r="ADY433" s="66">
        <f t="shared" si="17"/>
        <v>0</v>
      </c>
    </row>
    <row r="434" spans="1:805" s="5" customFormat="1" ht="12" customHeight="1" x14ac:dyDescent="0.2">
      <c r="A434" s="38" t="s">
        <v>396</v>
      </c>
      <c r="B434" s="65">
        <f t="shared" si="19"/>
        <v>0</v>
      </c>
      <c r="C434" s="57">
        <v>1</v>
      </c>
      <c r="D434" s="59">
        <v>44260</v>
      </c>
      <c r="E434" s="67">
        <v>68.58</v>
      </c>
      <c r="F434" s="67">
        <f t="shared" si="18"/>
        <v>0</v>
      </c>
      <c r="G434" s="65">
        <v>1</v>
      </c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35"/>
      <c r="AX434" s="35"/>
      <c r="AY434" s="35"/>
      <c r="AZ434" s="35"/>
      <c r="BA434" s="35"/>
      <c r="BB434" s="35"/>
      <c r="BC434" s="35"/>
      <c r="BD434" s="35"/>
      <c r="BE434" s="15"/>
      <c r="BF434" s="15"/>
      <c r="BG434" s="136"/>
      <c r="BH434" s="35"/>
      <c r="BI434" s="35"/>
      <c r="BJ434" s="35"/>
      <c r="BK434" s="35"/>
      <c r="BL434" s="35"/>
      <c r="BM434" s="35"/>
      <c r="BN434" s="35"/>
      <c r="BO434" s="35"/>
      <c r="BP434" s="35"/>
      <c r="BQ434" s="35"/>
      <c r="BR434" s="35"/>
      <c r="BS434" s="35"/>
      <c r="BT434" s="35"/>
      <c r="BU434" s="35"/>
      <c r="BV434" s="35"/>
      <c r="BW434" s="35"/>
      <c r="BX434" s="35"/>
      <c r="BY434" s="35"/>
      <c r="BZ434" s="35"/>
      <c r="CA434" s="35"/>
      <c r="CB434" s="35"/>
      <c r="CC434" s="35"/>
      <c r="CD434" s="35"/>
      <c r="CE434" s="35"/>
      <c r="CF434" s="35"/>
      <c r="CG434" s="35"/>
      <c r="CH434" s="35"/>
      <c r="CI434" s="35"/>
      <c r="CJ434" s="35"/>
      <c r="CK434" s="35"/>
      <c r="CL434" s="35"/>
      <c r="CM434" s="35"/>
      <c r="CN434" s="35"/>
      <c r="CO434" s="35"/>
      <c r="CP434" s="35"/>
      <c r="CQ434" s="35"/>
      <c r="CR434" s="35"/>
      <c r="CS434" s="35"/>
      <c r="CT434" s="35"/>
      <c r="CU434" s="35"/>
      <c r="CV434" s="35"/>
      <c r="CW434" s="35"/>
      <c r="CX434" s="35"/>
      <c r="CY434" s="35"/>
      <c r="CZ434" s="35"/>
      <c r="DA434" s="35"/>
      <c r="DB434" s="35"/>
      <c r="DC434" s="35"/>
      <c r="DD434" s="35"/>
      <c r="DE434" s="35"/>
      <c r="DF434" s="35"/>
      <c r="DG434" s="35"/>
      <c r="DH434" s="35"/>
      <c r="DI434" s="35"/>
      <c r="DJ434" s="35"/>
      <c r="DK434" s="35"/>
      <c r="DL434" s="35"/>
      <c r="DM434" s="35"/>
      <c r="DN434" s="35"/>
      <c r="DO434" s="35"/>
      <c r="DP434" s="35"/>
      <c r="DQ434" s="35"/>
      <c r="DR434" s="35"/>
      <c r="DS434" s="35"/>
      <c r="DT434" s="35"/>
      <c r="DU434" s="35"/>
      <c r="DV434" s="35"/>
      <c r="DW434" s="35"/>
      <c r="DX434" s="35"/>
      <c r="DY434" s="35"/>
      <c r="DZ434" s="35"/>
      <c r="EA434" s="35"/>
      <c r="EB434" s="35"/>
      <c r="EC434" s="35"/>
      <c r="ED434" s="35"/>
      <c r="EE434" s="35"/>
      <c r="EF434" s="35"/>
      <c r="EG434" s="35"/>
      <c r="EH434" s="35"/>
      <c r="EI434" s="35"/>
      <c r="EJ434" s="35"/>
      <c r="EK434" s="35"/>
      <c r="EL434" s="35"/>
      <c r="EM434" s="35"/>
      <c r="EN434" s="35"/>
      <c r="EO434" s="35"/>
      <c r="EP434" s="35"/>
      <c r="EQ434" s="35"/>
      <c r="ER434" s="35"/>
      <c r="ES434" s="35"/>
      <c r="ET434" s="35"/>
      <c r="EU434" s="35"/>
      <c r="EV434" s="35"/>
      <c r="EW434" s="35"/>
      <c r="EX434" s="35"/>
      <c r="EY434" s="35"/>
      <c r="EZ434" s="35"/>
      <c r="FA434" s="35"/>
      <c r="FB434" s="35"/>
      <c r="FC434" s="35"/>
      <c r="FD434" s="35"/>
      <c r="FE434" s="35"/>
      <c r="FF434" s="35"/>
      <c r="FG434" s="35"/>
      <c r="FH434" s="35"/>
      <c r="FI434" s="35"/>
      <c r="FJ434" s="35"/>
      <c r="FK434" s="35"/>
      <c r="FL434" s="35"/>
      <c r="FM434" s="35"/>
      <c r="FN434" s="35"/>
      <c r="FO434" s="35"/>
      <c r="FP434" s="35"/>
      <c r="FQ434" s="35"/>
      <c r="FR434" s="35"/>
      <c r="FS434" s="35"/>
      <c r="FT434" s="35"/>
      <c r="FU434" s="35"/>
      <c r="FV434" s="35"/>
      <c r="FW434" s="35"/>
      <c r="FX434" s="35"/>
      <c r="FY434" s="35"/>
      <c r="FZ434" s="35"/>
      <c r="GA434" s="35"/>
      <c r="GB434" s="35"/>
      <c r="GC434" s="35"/>
      <c r="GD434" s="35"/>
      <c r="GE434" s="35"/>
      <c r="GF434" s="35"/>
      <c r="GG434" s="35"/>
      <c r="GH434" s="35"/>
      <c r="GI434" s="35"/>
      <c r="GJ434" s="35"/>
      <c r="GK434" s="35"/>
      <c r="GL434" s="35"/>
      <c r="GM434" s="35"/>
      <c r="GN434" s="35"/>
      <c r="GO434" s="35"/>
      <c r="GP434" s="35"/>
      <c r="GQ434" s="35"/>
      <c r="GR434" s="35"/>
      <c r="GS434" s="35"/>
      <c r="GT434" s="35"/>
      <c r="GU434" s="35"/>
      <c r="GV434" s="35"/>
      <c r="GW434" s="35"/>
      <c r="GX434" s="35"/>
      <c r="GY434" s="35"/>
      <c r="GZ434" s="35"/>
      <c r="HA434" s="35"/>
      <c r="HB434" s="35"/>
      <c r="HC434" s="35"/>
      <c r="HD434" s="35"/>
      <c r="HE434" s="35"/>
      <c r="HF434" s="35"/>
      <c r="HG434" s="35"/>
      <c r="HH434" s="35"/>
      <c r="HI434" s="35"/>
      <c r="HJ434" s="35"/>
      <c r="HK434" s="35"/>
      <c r="HL434" s="35"/>
      <c r="HM434" s="35"/>
      <c r="HN434" s="35"/>
      <c r="HO434" s="35"/>
      <c r="HP434" s="35"/>
      <c r="HQ434" s="35"/>
      <c r="HR434" s="35"/>
      <c r="HS434" s="35"/>
      <c r="HT434" s="35"/>
      <c r="HU434" s="35"/>
      <c r="HV434" s="35"/>
      <c r="HW434" s="35"/>
      <c r="HX434" s="35"/>
      <c r="HY434" s="35"/>
      <c r="HZ434" s="35"/>
      <c r="IA434" s="35"/>
      <c r="IB434" s="35"/>
      <c r="IC434" s="35"/>
      <c r="ID434" s="35"/>
      <c r="IE434" s="35"/>
      <c r="IF434" s="35"/>
      <c r="IG434" s="35"/>
      <c r="IH434" s="35"/>
      <c r="II434" s="35"/>
      <c r="IJ434" s="35"/>
      <c r="IK434" s="35"/>
      <c r="IL434" s="35"/>
      <c r="IM434" s="35"/>
      <c r="IN434" s="35"/>
      <c r="IO434" s="35"/>
      <c r="IP434" s="35"/>
      <c r="IQ434" s="35"/>
      <c r="IR434" s="35"/>
      <c r="IS434" s="35"/>
      <c r="IT434" s="35"/>
      <c r="IU434" s="35"/>
      <c r="IV434" s="35"/>
      <c r="IW434" s="35"/>
      <c r="IX434" s="35"/>
      <c r="IY434" s="35"/>
      <c r="IZ434" s="35"/>
      <c r="JA434" s="35"/>
      <c r="JB434" s="35">
        <v>1</v>
      </c>
      <c r="JC434" s="35"/>
      <c r="JD434" s="35"/>
      <c r="JE434" s="35"/>
      <c r="JF434" s="35"/>
      <c r="JG434" s="35"/>
      <c r="JH434" s="35"/>
      <c r="JI434" s="35"/>
      <c r="JJ434" s="35"/>
      <c r="JK434" s="35"/>
      <c r="JL434" s="35"/>
      <c r="JM434" s="35"/>
      <c r="JN434" s="35"/>
      <c r="JO434" s="35"/>
      <c r="JP434" s="35"/>
      <c r="JQ434" s="35"/>
      <c r="JR434" s="35"/>
      <c r="JS434" s="35"/>
      <c r="JT434" s="35"/>
      <c r="JU434" s="35"/>
      <c r="JV434" s="35"/>
      <c r="JW434" s="35"/>
      <c r="JX434" s="35"/>
      <c r="JY434" s="35"/>
      <c r="JZ434" s="35"/>
      <c r="KA434" s="35"/>
      <c r="KB434" s="35"/>
      <c r="KC434" s="35"/>
      <c r="KD434" s="35"/>
      <c r="KE434" s="35"/>
      <c r="KF434" s="35"/>
      <c r="KG434" s="35"/>
      <c r="KH434" s="35"/>
      <c r="KI434" s="35"/>
      <c r="KJ434" s="35"/>
      <c r="KK434" s="35"/>
      <c r="KL434" s="35"/>
      <c r="KM434" s="35"/>
      <c r="KN434" s="35"/>
      <c r="KO434" s="35"/>
      <c r="KP434" s="35"/>
      <c r="KQ434" s="35"/>
      <c r="KR434" s="35"/>
      <c r="KS434" s="35"/>
      <c r="KT434" s="35"/>
      <c r="KU434" s="35"/>
      <c r="KV434" s="35"/>
      <c r="KW434" s="35"/>
      <c r="KX434" s="35"/>
      <c r="KY434" s="35"/>
      <c r="KZ434" s="35"/>
      <c r="LA434" s="35"/>
      <c r="LB434" s="35"/>
      <c r="LC434" s="35"/>
      <c r="LD434" s="35"/>
      <c r="LE434" s="35"/>
      <c r="LF434" s="35"/>
      <c r="LG434" s="35"/>
      <c r="LH434" s="35"/>
      <c r="LI434" s="35"/>
      <c r="LJ434" s="35"/>
      <c r="LK434" s="35"/>
      <c r="LL434" s="35"/>
      <c r="LM434" s="35"/>
      <c r="LN434" s="35"/>
      <c r="LO434" s="35"/>
      <c r="LP434" s="35"/>
      <c r="LQ434" s="35"/>
      <c r="LR434" s="35"/>
      <c r="LS434" s="35"/>
      <c r="LT434" s="35"/>
      <c r="LU434" s="35"/>
      <c r="LV434" s="35"/>
      <c r="LW434" s="35"/>
      <c r="LX434" s="35"/>
      <c r="LY434" s="35"/>
      <c r="LZ434" s="35"/>
      <c r="MA434" s="35"/>
      <c r="MB434" s="35"/>
      <c r="MC434" s="35"/>
      <c r="MD434" s="35"/>
      <c r="ME434" s="35"/>
      <c r="MF434" s="35"/>
      <c r="MG434" s="35"/>
      <c r="MH434" s="35"/>
      <c r="MI434" s="35"/>
      <c r="MJ434" s="35"/>
      <c r="MK434" s="35"/>
      <c r="ML434" s="35"/>
      <c r="MM434" s="35"/>
      <c r="MN434" s="35"/>
      <c r="MO434" s="35"/>
      <c r="MP434" s="35"/>
      <c r="MQ434" s="35"/>
      <c r="MR434" s="35"/>
      <c r="MS434" s="35"/>
      <c r="MT434" s="35"/>
      <c r="MU434" s="35"/>
      <c r="MV434" s="35"/>
      <c r="MW434" s="35"/>
      <c r="MX434" s="35"/>
      <c r="MY434" s="35"/>
      <c r="MZ434" s="35"/>
      <c r="NA434" s="35"/>
      <c r="NB434" s="35"/>
      <c r="NC434" s="35"/>
      <c r="ND434" s="35"/>
      <c r="NE434" s="35"/>
      <c r="NF434" s="35"/>
      <c r="NG434" s="35"/>
      <c r="NH434" s="35"/>
      <c r="NI434" s="35"/>
      <c r="NJ434" s="35"/>
      <c r="NK434" s="35"/>
      <c r="NL434" s="35"/>
      <c r="NM434" s="35"/>
      <c r="NN434" s="35"/>
      <c r="NO434" s="35"/>
      <c r="NP434" s="35"/>
      <c r="NQ434" s="35"/>
      <c r="NR434" s="35"/>
      <c r="NS434" s="35"/>
      <c r="NT434" s="35"/>
      <c r="NU434" s="35"/>
      <c r="NV434" s="35"/>
      <c r="NW434" s="35"/>
      <c r="NX434" s="35"/>
      <c r="NY434" s="35"/>
      <c r="NZ434" s="35"/>
      <c r="OA434" s="35"/>
      <c r="OB434" s="35"/>
      <c r="OC434" s="35"/>
      <c r="OD434" s="35"/>
      <c r="OE434" s="35"/>
      <c r="OF434" s="35"/>
      <c r="OG434" s="35"/>
      <c r="OH434" s="35"/>
      <c r="OI434" s="35"/>
      <c r="OJ434" s="35"/>
      <c r="OK434" s="35"/>
      <c r="OL434" s="35"/>
      <c r="OM434" s="35"/>
      <c r="ON434" s="35"/>
      <c r="OO434" s="35"/>
      <c r="OP434" s="35"/>
      <c r="OQ434" s="35"/>
      <c r="OR434" s="35"/>
      <c r="OS434" s="35"/>
      <c r="OT434" s="35"/>
      <c r="OU434" s="35"/>
      <c r="OV434" s="35"/>
      <c r="OW434" s="35"/>
      <c r="OX434" s="35"/>
      <c r="OY434" s="35"/>
      <c r="OZ434" s="35"/>
      <c r="PA434" s="35"/>
      <c r="PB434" s="35"/>
      <c r="PC434" s="35"/>
      <c r="PD434" s="35"/>
      <c r="PE434" s="35"/>
      <c r="PF434" s="35"/>
      <c r="PG434" s="35"/>
      <c r="PH434" s="35"/>
      <c r="PI434" s="35"/>
      <c r="PJ434" s="35"/>
      <c r="PK434" s="35"/>
      <c r="PL434" s="35"/>
      <c r="PM434" s="35"/>
      <c r="PN434" s="35"/>
      <c r="PO434" s="35"/>
      <c r="PP434" s="35"/>
      <c r="PQ434" s="35"/>
      <c r="PR434" s="35"/>
      <c r="PS434" s="35"/>
      <c r="PT434" s="35"/>
      <c r="PU434" s="35"/>
      <c r="PV434" s="35"/>
      <c r="PW434" s="35"/>
      <c r="PX434" s="35"/>
      <c r="PY434" s="35"/>
      <c r="PZ434" s="35"/>
      <c r="QA434" s="35"/>
      <c r="QB434" s="35"/>
      <c r="QC434" s="35"/>
      <c r="QD434" s="35"/>
      <c r="QE434" s="35"/>
      <c r="QF434" s="35"/>
      <c r="QG434" s="35"/>
      <c r="QH434" s="35"/>
      <c r="QI434" s="35"/>
      <c r="QJ434" s="35"/>
      <c r="QK434" s="35"/>
      <c r="QL434" s="35"/>
      <c r="QM434" s="35"/>
      <c r="QN434" s="35"/>
      <c r="QO434" s="35"/>
      <c r="QP434" s="35"/>
      <c r="QQ434" s="35"/>
      <c r="QR434" s="35"/>
      <c r="QS434" s="35"/>
      <c r="QT434" s="35"/>
      <c r="QU434" s="35"/>
      <c r="QV434" s="35"/>
      <c r="QW434" s="35"/>
      <c r="QX434" s="35"/>
      <c r="QY434" s="35"/>
      <c r="QZ434" s="35"/>
      <c r="RA434" s="35"/>
      <c r="RB434" s="35"/>
      <c r="RC434" s="35"/>
      <c r="RD434" s="35"/>
      <c r="RE434" s="35"/>
      <c r="RF434" s="35"/>
      <c r="RG434" s="35"/>
      <c r="RH434" s="35"/>
      <c r="RI434" s="35"/>
      <c r="RJ434" s="35"/>
      <c r="RK434" s="35"/>
      <c r="RL434" s="35"/>
      <c r="RM434" s="35"/>
      <c r="RN434" s="35"/>
      <c r="RO434" s="35"/>
      <c r="RP434" s="35"/>
      <c r="RQ434" s="35"/>
      <c r="RR434" s="35"/>
      <c r="RS434" s="35"/>
      <c r="RT434" s="35"/>
      <c r="RU434" s="35"/>
      <c r="RV434" s="35"/>
      <c r="RW434" s="35"/>
      <c r="RX434" s="35"/>
      <c r="RY434" s="35"/>
      <c r="RZ434" s="35"/>
      <c r="SA434" s="35"/>
      <c r="SB434" s="35"/>
      <c r="SC434" s="35"/>
      <c r="SD434" s="35"/>
      <c r="SE434" s="35"/>
      <c r="SF434" s="35"/>
      <c r="SG434" s="35"/>
      <c r="SH434" s="35"/>
      <c r="SI434" s="35"/>
      <c r="SJ434" s="35"/>
      <c r="SK434" s="35"/>
      <c r="SL434" s="35"/>
      <c r="SM434" s="35"/>
      <c r="SN434" s="35"/>
      <c r="SO434" s="35"/>
      <c r="SP434" s="35"/>
      <c r="SQ434" s="35"/>
      <c r="SR434" s="35"/>
      <c r="SS434" s="35"/>
      <c r="ST434" s="35"/>
      <c r="SU434" s="35"/>
      <c r="SV434" s="35"/>
      <c r="SW434" s="35"/>
      <c r="SX434" s="35"/>
      <c r="SY434" s="35"/>
      <c r="SZ434" s="35"/>
      <c r="TA434" s="35"/>
      <c r="TB434" s="35"/>
      <c r="TC434" s="35"/>
      <c r="TD434" s="35"/>
      <c r="TE434" s="35"/>
      <c r="TF434" s="35"/>
      <c r="TG434" s="35"/>
      <c r="TH434" s="35"/>
      <c r="TI434" s="35"/>
      <c r="TJ434" s="35"/>
      <c r="TK434" s="35"/>
      <c r="TL434" s="35"/>
      <c r="TM434" s="35"/>
      <c r="TN434" s="35"/>
      <c r="TO434" s="35"/>
      <c r="TP434" s="35"/>
      <c r="TQ434" s="35"/>
      <c r="TR434" s="35"/>
      <c r="TS434" s="35"/>
      <c r="TT434" s="35"/>
      <c r="TU434" s="35"/>
      <c r="TV434" s="35"/>
      <c r="TW434" s="35"/>
      <c r="TX434" s="35"/>
      <c r="TY434" s="35"/>
      <c r="TZ434" s="35"/>
      <c r="UA434" s="35"/>
      <c r="UB434" s="35"/>
      <c r="UC434" s="35"/>
      <c r="UD434" s="35"/>
      <c r="UE434" s="35"/>
      <c r="UF434" s="35"/>
      <c r="UG434" s="35"/>
      <c r="UH434" s="35"/>
      <c r="UI434" s="35"/>
      <c r="UJ434" s="35"/>
      <c r="UK434" s="35"/>
      <c r="UL434" s="35"/>
      <c r="UM434" s="35"/>
      <c r="UN434" s="35"/>
      <c r="UO434" s="35"/>
      <c r="UP434" s="35"/>
      <c r="UQ434" s="35"/>
      <c r="UR434" s="35"/>
      <c r="US434" s="35"/>
      <c r="UT434" s="35"/>
      <c r="UU434" s="35"/>
      <c r="UV434" s="35"/>
      <c r="UW434" s="35"/>
      <c r="UX434" s="35"/>
      <c r="UY434" s="35"/>
      <c r="UZ434" s="35"/>
      <c r="VA434" s="35"/>
      <c r="VB434" s="35"/>
      <c r="VC434" s="35"/>
      <c r="VD434" s="35"/>
      <c r="VE434" s="35"/>
      <c r="VF434" s="35"/>
      <c r="VG434" s="35"/>
      <c r="VH434" s="35"/>
      <c r="VI434" s="35"/>
      <c r="VJ434" s="35"/>
      <c r="VK434" s="35"/>
      <c r="VL434" s="35"/>
      <c r="VM434" s="35"/>
      <c r="VN434" s="35"/>
      <c r="VO434" s="35"/>
      <c r="VP434" s="35"/>
      <c r="VQ434" s="35"/>
      <c r="VR434" s="35"/>
      <c r="VS434" s="35"/>
      <c r="VT434" s="35"/>
      <c r="VU434" s="35"/>
      <c r="VV434" s="35"/>
      <c r="VW434" s="35"/>
      <c r="VX434" s="35"/>
      <c r="VY434" s="35"/>
      <c r="VZ434" s="35"/>
      <c r="WA434" s="35"/>
      <c r="WB434" s="35"/>
      <c r="WC434" s="35"/>
      <c r="WD434" s="35"/>
      <c r="WE434" s="35"/>
      <c r="WF434" s="35"/>
      <c r="WG434" s="35"/>
      <c r="WH434" s="35"/>
      <c r="WI434" s="35"/>
      <c r="WJ434" s="35"/>
      <c r="WK434" s="35"/>
      <c r="WL434" s="35"/>
      <c r="WM434" s="35"/>
      <c r="WN434" s="35"/>
      <c r="WO434" s="35"/>
      <c r="WP434" s="35"/>
      <c r="WQ434" s="35"/>
      <c r="WR434" s="35"/>
      <c r="WS434" s="35"/>
      <c r="WT434" s="35"/>
      <c r="WU434" s="35"/>
      <c r="WV434" s="35"/>
      <c r="WW434" s="35"/>
      <c r="WX434" s="35"/>
      <c r="WY434" s="35"/>
      <c r="WZ434" s="35"/>
      <c r="XA434" s="35"/>
      <c r="XB434" s="35"/>
      <c r="XC434" s="35"/>
      <c r="XD434" s="35"/>
      <c r="XE434" s="35"/>
      <c r="XF434" s="35"/>
      <c r="XG434" s="35"/>
      <c r="XH434" s="35"/>
      <c r="XI434" s="35"/>
      <c r="XJ434" s="35"/>
      <c r="XK434" s="35"/>
      <c r="XL434" s="35"/>
      <c r="XM434" s="35"/>
      <c r="XN434" s="35"/>
      <c r="XO434" s="35"/>
      <c r="XP434" s="35"/>
      <c r="XQ434" s="35"/>
      <c r="XR434" s="35"/>
      <c r="XS434" s="35"/>
      <c r="XT434" s="35"/>
      <c r="XU434" s="35"/>
      <c r="XV434" s="35"/>
      <c r="XW434" s="35"/>
      <c r="XX434" s="35"/>
      <c r="XY434" s="35"/>
      <c r="XZ434" s="35"/>
      <c r="YA434" s="35"/>
      <c r="YB434" s="35"/>
      <c r="YC434" s="35"/>
      <c r="YD434" s="35"/>
      <c r="YE434" s="35"/>
      <c r="YF434" s="35"/>
      <c r="YG434" s="35"/>
      <c r="YH434" s="35"/>
      <c r="YI434" s="35"/>
      <c r="YJ434" s="35"/>
      <c r="YK434" s="35"/>
      <c r="YL434" s="35"/>
      <c r="YM434" s="35"/>
      <c r="YN434" s="35"/>
      <c r="YO434" s="35"/>
      <c r="YP434" s="35"/>
      <c r="YQ434" s="35"/>
      <c r="YR434" s="35"/>
      <c r="YS434" s="35"/>
      <c r="YT434" s="35"/>
      <c r="YU434" s="35"/>
      <c r="YV434" s="35"/>
      <c r="YW434" s="35"/>
      <c r="YX434" s="35"/>
      <c r="YY434" s="35"/>
      <c r="YZ434" s="35"/>
      <c r="ZA434" s="35"/>
      <c r="ZB434" s="35"/>
      <c r="ZC434" s="35"/>
      <c r="ZD434" s="35"/>
      <c r="ZE434" s="35"/>
      <c r="ZF434" s="35"/>
      <c r="ZG434" s="35"/>
      <c r="ZH434" s="35"/>
      <c r="ZI434" s="35"/>
      <c r="ZJ434" s="35"/>
      <c r="ZK434" s="35"/>
      <c r="ZL434" s="35"/>
      <c r="ZM434" s="35"/>
      <c r="ZN434" s="35"/>
      <c r="ZO434" s="35"/>
      <c r="ZP434" s="35"/>
      <c r="ZQ434" s="35"/>
      <c r="ZR434" s="35"/>
      <c r="ZS434" s="35"/>
      <c r="ZT434" s="35"/>
      <c r="ZU434" s="35"/>
      <c r="ZV434" s="35"/>
      <c r="ZW434" s="35"/>
      <c r="ZX434" s="35"/>
      <c r="ZY434" s="35"/>
      <c r="ZZ434" s="35"/>
      <c r="AAA434" s="35"/>
      <c r="AAB434" s="35"/>
      <c r="AAC434" s="35"/>
      <c r="AAD434" s="35"/>
      <c r="AAE434" s="35"/>
      <c r="AAF434" s="35"/>
      <c r="AAG434" s="35"/>
      <c r="AAH434" s="35"/>
      <c r="AAI434" s="35"/>
      <c r="AAJ434" s="35"/>
      <c r="AAK434" s="35"/>
      <c r="AAL434" s="35"/>
      <c r="AAM434" s="35"/>
      <c r="AAN434" s="35"/>
      <c r="AAO434" s="35"/>
      <c r="AAP434" s="35"/>
      <c r="AAQ434" s="35"/>
      <c r="AAR434" s="35"/>
      <c r="AAS434" s="35"/>
      <c r="AAT434" s="35"/>
      <c r="AAU434" s="35"/>
      <c r="AAV434" s="35"/>
      <c r="AAW434" s="35"/>
      <c r="AAX434" s="35"/>
      <c r="AAY434" s="35"/>
      <c r="AAZ434" s="35"/>
      <c r="ABA434" s="35"/>
      <c r="ABB434" s="35"/>
      <c r="ABC434" s="35"/>
      <c r="ABD434" s="35"/>
      <c r="ABE434" s="35"/>
      <c r="ABF434" s="35"/>
      <c r="ABG434" s="35"/>
      <c r="ABH434" s="35"/>
      <c r="ABI434" s="35"/>
      <c r="ABJ434" s="35"/>
      <c r="ABK434" s="35"/>
      <c r="ABL434" s="35"/>
      <c r="ABM434" s="35"/>
      <c r="ABN434" s="35"/>
      <c r="ABO434" s="35"/>
      <c r="ABP434" s="35"/>
      <c r="ABQ434" s="35"/>
      <c r="ABR434" s="35"/>
      <c r="ABS434" s="35"/>
      <c r="ABT434" s="35"/>
      <c r="ABU434" s="35"/>
      <c r="ABV434" s="35"/>
      <c r="ABW434" s="35"/>
      <c r="ABX434" s="35"/>
      <c r="ABY434" s="35"/>
      <c r="ABZ434" s="35"/>
      <c r="ACA434" s="35"/>
      <c r="ACB434" s="35"/>
      <c r="ACC434" s="35"/>
      <c r="ACD434" s="35"/>
      <c r="ACE434" s="35"/>
      <c r="ACF434" s="35"/>
      <c r="ACG434" s="35"/>
      <c r="ACH434" s="35"/>
      <c r="ACI434" s="35"/>
      <c r="ACJ434" s="35"/>
      <c r="ACK434" s="35"/>
      <c r="ACL434" s="35"/>
      <c r="ACM434" s="35"/>
      <c r="ACN434" s="35"/>
      <c r="ACO434" s="35"/>
      <c r="ACP434" s="35"/>
      <c r="ACQ434" s="35"/>
      <c r="ACR434" s="35"/>
      <c r="ACS434" s="35"/>
      <c r="ACT434" s="35"/>
      <c r="ACU434" s="35"/>
      <c r="ACV434" s="35"/>
      <c r="ACW434" s="35"/>
      <c r="ACX434" s="35"/>
      <c r="ACY434" s="35"/>
      <c r="ACZ434" s="35"/>
      <c r="ADA434" s="35"/>
      <c r="ADB434" s="35"/>
      <c r="ADC434" s="35"/>
      <c r="ADD434" s="35"/>
      <c r="ADE434" s="35"/>
      <c r="ADF434" s="35"/>
      <c r="ADG434" s="35"/>
      <c r="ADH434" s="35"/>
      <c r="ADI434" s="35"/>
      <c r="ADJ434" s="35"/>
      <c r="ADK434" s="35"/>
      <c r="ADL434" s="35"/>
      <c r="ADM434" s="35"/>
      <c r="ADN434" s="35"/>
      <c r="ADO434" s="35"/>
      <c r="ADP434" s="35"/>
      <c r="ADQ434" s="35"/>
      <c r="ADR434" s="35"/>
      <c r="ADS434" s="35"/>
      <c r="ADT434" s="35"/>
      <c r="ADU434" s="35"/>
      <c r="ADV434" s="35"/>
      <c r="ADW434" s="35"/>
      <c r="ADX434" s="35"/>
      <c r="ADY434" s="66">
        <f t="shared" si="17"/>
        <v>0</v>
      </c>
    </row>
    <row r="435" spans="1:805" s="5" customFormat="1" ht="12" customHeight="1" x14ac:dyDescent="0.2">
      <c r="A435" s="38" t="s">
        <v>397</v>
      </c>
      <c r="B435" s="65">
        <f t="shared" si="19"/>
        <v>0</v>
      </c>
      <c r="C435" s="57">
        <v>1</v>
      </c>
      <c r="D435" s="59">
        <v>44795</v>
      </c>
      <c r="E435" s="67">
        <v>63.07</v>
      </c>
      <c r="F435" s="67">
        <f t="shared" si="18"/>
        <v>0</v>
      </c>
      <c r="G435" s="6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35"/>
      <c r="AX435" s="35"/>
      <c r="AY435" s="35"/>
      <c r="AZ435" s="35"/>
      <c r="BA435" s="35"/>
      <c r="BB435" s="35"/>
      <c r="BC435" s="35"/>
      <c r="BD435" s="35"/>
      <c r="BE435" s="15"/>
      <c r="BF435" s="15"/>
      <c r="BG435" s="136"/>
      <c r="BH435" s="35"/>
      <c r="BI435" s="35"/>
      <c r="BJ435" s="35"/>
      <c r="BK435" s="35"/>
      <c r="BL435" s="35"/>
      <c r="BM435" s="35"/>
      <c r="BN435" s="35"/>
      <c r="BO435" s="35"/>
      <c r="BP435" s="35"/>
      <c r="BQ435" s="35"/>
      <c r="BR435" s="35"/>
      <c r="BS435" s="35"/>
      <c r="BT435" s="35"/>
      <c r="BU435" s="35"/>
      <c r="BV435" s="35"/>
      <c r="BW435" s="35"/>
      <c r="BX435" s="35"/>
      <c r="BY435" s="35"/>
      <c r="BZ435" s="35"/>
      <c r="CA435" s="35"/>
      <c r="CB435" s="35"/>
      <c r="CC435" s="35"/>
      <c r="CD435" s="35"/>
      <c r="CE435" s="35"/>
      <c r="CF435" s="35"/>
      <c r="CG435" s="35"/>
      <c r="CH435" s="35"/>
      <c r="CI435" s="35"/>
      <c r="CJ435" s="35"/>
      <c r="CK435" s="35"/>
      <c r="CL435" s="35"/>
      <c r="CM435" s="35"/>
      <c r="CN435" s="35"/>
      <c r="CO435" s="35"/>
      <c r="CP435" s="35"/>
      <c r="CQ435" s="35"/>
      <c r="CR435" s="35"/>
      <c r="CS435" s="35"/>
      <c r="CT435" s="35"/>
      <c r="CU435" s="35"/>
      <c r="CV435" s="35"/>
      <c r="CW435" s="35"/>
      <c r="CX435" s="35"/>
      <c r="CY435" s="35"/>
      <c r="CZ435" s="35"/>
      <c r="DA435" s="35"/>
      <c r="DB435" s="35"/>
      <c r="DC435" s="35"/>
      <c r="DD435" s="35"/>
      <c r="DE435" s="35"/>
      <c r="DF435" s="35"/>
      <c r="DG435" s="35"/>
      <c r="DH435" s="35"/>
      <c r="DI435" s="35"/>
      <c r="DJ435" s="35"/>
      <c r="DK435" s="35"/>
      <c r="DL435" s="35"/>
      <c r="DM435" s="35"/>
      <c r="DN435" s="35"/>
      <c r="DO435" s="35"/>
      <c r="DP435" s="35"/>
      <c r="DQ435" s="35"/>
      <c r="DR435" s="35"/>
      <c r="DS435" s="35"/>
      <c r="DT435" s="35"/>
      <c r="DU435" s="35"/>
      <c r="DV435" s="35"/>
      <c r="DW435" s="35"/>
      <c r="DX435" s="35"/>
      <c r="DY435" s="35"/>
      <c r="DZ435" s="35"/>
      <c r="EA435" s="35"/>
      <c r="EB435" s="35"/>
      <c r="EC435" s="35"/>
      <c r="ED435" s="35"/>
      <c r="EE435" s="35"/>
      <c r="EF435" s="35"/>
      <c r="EG435" s="35"/>
      <c r="EH435" s="35"/>
      <c r="EI435" s="35"/>
      <c r="EJ435" s="35"/>
      <c r="EK435" s="35"/>
      <c r="EL435" s="35"/>
      <c r="EM435" s="35"/>
      <c r="EN435" s="35"/>
      <c r="EO435" s="35"/>
      <c r="EP435" s="35"/>
      <c r="EQ435" s="35"/>
      <c r="ER435" s="35"/>
      <c r="ES435" s="35"/>
      <c r="ET435" s="35"/>
      <c r="EU435" s="35"/>
      <c r="EV435" s="35"/>
      <c r="EW435" s="35"/>
      <c r="EX435" s="35"/>
      <c r="EY435" s="35"/>
      <c r="EZ435" s="35"/>
      <c r="FA435" s="35"/>
      <c r="FB435" s="35"/>
      <c r="FC435" s="35"/>
      <c r="FD435" s="35"/>
      <c r="FE435" s="35"/>
      <c r="FF435" s="35"/>
      <c r="FG435" s="35"/>
      <c r="FH435" s="35"/>
      <c r="FI435" s="35"/>
      <c r="FJ435" s="35"/>
      <c r="FK435" s="35"/>
      <c r="FL435" s="35"/>
      <c r="FM435" s="35"/>
      <c r="FN435" s="35"/>
      <c r="FO435" s="35"/>
      <c r="FP435" s="35"/>
      <c r="FQ435" s="35"/>
      <c r="FR435" s="35"/>
      <c r="FS435" s="35"/>
      <c r="FT435" s="35"/>
      <c r="FU435" s="35"/>
      <c r="FV435" s="35"/>
      <c r="FW435" s="35"/>
      <c r="FX435" s="35"/>
      <c r="FY435" s="35"/>
      <c r="FZ435" s="35"/>
      <c r="GA435" s="35"/>
      <c r="GB435" s="35"/>
      <c r="GC435" s="35"/>
      <c r="GD435" s="35"/>
      <c r="GE435" s="35"/>
      <c r="GF435" s="35"/>
      <c r="GG435" s="35"/>
      <c r="GH435" s="35"/>
      <c r="GI435" s="35"/>
      <c r="GJ435" s="35"/>
      <c r="GK435" s="35"/>
      <c r="GL435" s="35"/>
      <c r="GM435" s="35"/>
      <c r="GN435" s="35"/>
      <c r="GO435" s="35"/>
      <c r="GP435" s="35"/>
      <c r="GQ435" s="35"/>
      <c r="GR435" s="35"/>
      <c r="GS435" s="35"/>
      <c r="GT435" s="35"/>
      <c r="GU435" s="35"/>
      <c r="GV435" s="35"/>
      <c r="GW435" s="35"/>
      <c r="GX435" s="35"/>
      <c r="GY435" s="35"/>
      <c r="GZ435" s="35"/>
      <c r="HA435" s="35"/>
      <c r="HB435" s="35"/>
      <c r="HC435" s="35"/>
      <c r="HD435" s="35"/>
      <c r="HE435" s="35"/>
      <c r="HF435" s="35"/>
      <c r="HG435" s="35"/>
      <c r="HH435" s="35"/>
      <c r="HI435" s="35"/>
      <c r="HJ435" s="35"/>
      <c r="HK435" s="35"/>
      <c r="HL435" s="35"/>
      <c r="HM435" s="35"/>
      <c r="HN435" s="35"/>
      <c r="HO435" s="35"/>
      <c r="HP435" s="35"/>
      <c r="HQ435" s="35"/>
      <c r="HR435" s="35"/>
      <c r="HS435" s="35"/>
      <c r="HT435" s="35"/>
      <c r="HU435" s="35"/>
      <c r="HV435" s="35"/>
      <c r="HW435" s="35"/>
      <c r="HX435" s="35"/>
      <c r="HY435" s="35"/>
      <c r="HZ435" s="35"/>
      <c r="IA435" s="35"/>
      <c r="IB435" s="35"/>
      <c r="IC435" s="35"/>
      <c r="ID435" s="35"/>
      <c r="IE435" s="35"/>
      <c r="IF435" s="35"/>
      <c r="IG435" s="35"/>
      <c r="IH435" s="35"/>
      <c r="II435" s="35"/>
      <c r="IJ435" s="35"/>
      <c r="IK435" s="35"/>
      <c r="IL435" s="35"/>
      <c r="IM435" s="35"/>
      <c r="IN435" s="35"/>
      <c r="IO435" s="35"/>
      <c r="IP435" s="35"/>
      <c r="IQ435" s="35"/>
      <c r="IR435" s="35"/>
      <c r="IS435" s="35"/>
      <c r="IT435" s="35"/>
      <c r="IU435" s="35"/>
      <c r="IV435" s="35"/>
      <c r="IW435" s="35"/>
      <c r="IX435" s="35">
        <v>1</v>
      </c>
      <c r="IY435" s="35"/>
      <c r="IZ435" s="35">
        <v>3</v>
      </c>
      <c r="JA435" s="35"/>
      <c r="JB435" s="35"/>
      <c r="JC435" s="35"/>
      <c r="JD435" s="35"/>
      <c r="JE435" s="35"/>
      <c r="JF435" s="35"/>
      <c r="JG435" s="35"/>
      <c r="JH435" s="35"/>
      <c r="JI435" s="35"/>
      <c r="JJ435" s="35"/>
      <c r="JK435" s="35"/>
      <c r="JL435" s="35"/>
      <c r="JM435" s="35"/>
      <c r="JN435" s="35"/>
      <c r="JO435" s="35"/>
      <c r="JP435" s="35"/>
      <c r="JQ435" s="35"/>
      <c r="JR435" s="35"/>
      <c r="JS435" s="35"/>
      <c r="JT435" s="35"/>
      <c r="JU435" s="35"/>
      <c r="JV435" s="35"/>
      <c r="JW435" s="35"/>
      <c r="JX435" s="35"/>
      <c r="JY435" s="35"/>
      <c r="JZ435" s="35"/>
      <c r="KA435" s="35"/>
      <c r="KB435" s="35"/>
      <c r="KC435" s="35"/>
      <c r="KD435" s="35"/>
      <c r="KE435" s="35"/>
      <c r="KF435" s="35"/>
      <c r="KG435" s="35"/>
      <c r="KH435" s="35"/>
      <c r="KI435" s="35"/>
      <c r="KJ435" s="35"/>
      <c r="KK435" s="35"/>
      <c r="KL435" s="35"/>
      <c r="KM435" s="35"/>
      <c r="KN435" s="35"/>
      <c r="KO435" s="35"/>
      <c r="KP435" s="35"/>
      <c r="KQ435" s="35"/>
      <c r="KR435" s="35"/>
      <c r="KS435" s="35"/>
      <c r="KT435" s="35"/>
      <c r="KU435" s="35"/>
      <c r="KV435" s="35"/>
      <c r="KW435" s="35"/>
      <c r="KX435" s="35"/>
      <c r="KY435" s="35"/>
      <c r="KZ435" s="35"/>
      <c r="LA435" s="35"/>
      <c r="LB435" s="35"/>
      <c r="LC435" s="35"/>
      <c r="LD435" s="35"/>
      <c r="LE435" s="35"/>
      <c r="LF435" s="35"/>
      <c r="LG435" s="35"/>
      <c r="LH435" s="35"/>
      <c r="LI435" s="35"/>
      <c r="LJ435" s="35"/>
      <c r="LK435" s="35"/>
      <c r="LL435" s="35"/>
      <c r="LM435" s="35"/>
      <c r="LN435" s="35"/>
      <c r="LO435" s="35"/>
      <c r="LP435" s="35"/>
      <c r="LQ435" s="35"/>
      <c r="LR435" s="35"/>
      <c r="LS435" s="35"/>
      <c r="LT435" s="35"/>
      <c r="LU435" s="35"/>
      <c r="LV435" s="35"/>
      <c r="LW435" s="35"/>
      <c r="LX435" s="35"/>
      <c r="LY435" s="35"/>
      <c r="LZ435" s="35"/>
      <c r="MA435" s="35"/>
      <c r="MB435" s="35"/>
      <c r="MC435" s="35"/>
      <c r="MD435" s="35"/>
      <c r="ME435" s="35"/>
      <c r="MF435" s="35"/>
      <c r="MG435" s="35"/>
      <c r="MH435" s="35"/>
      <c r="MI435" s="35"/>
      <c r="MJ435" s="35"/>
      <c r="MK435" s="35"/>
      <c r="ML435" s="35"/>
      <c r="MM435" s="35"/>
      <c r="MN435" s="35"/>
      <c r="MO435" s="35"/>
      <c r="MP435" s="35"/>
      <c r="MQ435" s="35"/>
      <c r="MR435" s="35"/>
      <c r="MS435" s="35"/>
      <c r="MT435" s="35"/>
      <c r="MU435" s="35"/>
      <c r="MV435" s="35"/>
      <c r="MW435" s="35"/>
      <c r="MX435" s="35"/>
      <c r="MY435" s="35"/>
      <c r="MZ435" s="35"/>
      <c r="NA435" s="35"/>
      <c r="NB435" s="35"/>
      <c r="NC435" s="35"/>
      <c r="ND435" s="35"/>
      <c r="NE435" s="35"/>
      <c r="NF435" s="35"/>
      <c r="NG435" s="35"/>
      <c r="NH435" s="35"/>
      <c r="NI435" s="35"/>
      <c r="NJ435" s="35"/>
      <c r="NK435" s="35"/>
      <c r="NL435" s="35"/>
      <c r="NM435" s="35"/>
      <c r="NN435" s="35"/>
      <c r="NO435" s="35"/>
      <c r="NP435" s="35"/>
      <c r="NQ435" s="35"/>
      <c r="NR435" s="35"/>
      <c r="NS435" s="35"/>
      <c r="NT435" s="35"/>
      <c r="NU435" s="35"/>
      <c r="NV435" s="35"/>
      <c r="NW435" s="35"/>
      <c r="NX435" s="35"/>
      <c r="NY435" s="35"/>
      <c r="NZ435" s="35"/>
      <c r="OA435" s="35"/>
      <c r="OB435" s="35"/>
      <c r="OC435" s="35"/>
      <c r="OD435" s="35"/>
      <c r="OE435" s="35"/>
      <c r="OF435" s="35"/>
      <c r="OG435" s="35"/>
      <c r="OH435" s="35"/>
      <c r="OI435" s="35"/>
      <c r="OJ435" s="35"/>
      <c r="OK435" s="35"/>
      <c r="OL435" s="35"/>
      <c r="OM435" s="35"/>
      <c r="ON435" s="35"/>
      <c r="OO435" s="35"/>
      <c r="OP435" s="35"/>
      <c r="OQ435" s="35"/>
      <c r="OR435" s="35"/>
      <c r="OS435" s="35"/>
      <c r="OT435" s="35"/>
      <c r="OU435" s="35"/>
      <c r="OV435" s="35"/>
      <c r="OW435" s="35"/>
      <c r="OX435" s="35"/>
      <c r="OY435" s="35"/>
      <c r="OZ435" s="35"/>
      <c r="PA435" s="35"/>
      <c r="PB435" s="35"/>
      <c r="PC435" s="35"/>
      <c r="PD435" s="35"/>
      <c r="PE435" s="35"/>
      <c r="PF435" s="35">
        <v>4</v>
      </c>
      <c r="PG435" s="35"/>
      <c r="PH435" s="35"/>
      <c r="PI435" s="35"/>
      <c r="PJ435" s="35"/>
      <c r="PK435" s="35"/>
      <c r="PL435" s="35"/>
      <c r="PM435" s="35"/>
      <c r="PN435" s="35"/>
      <c r="PO435" s="35"/>
      <c r="PP435" s="35"/>
      <c r="PQ435" s="35"/>
      <c r="PR435" s="35"/>
      <c r="PS435" s="35"/>
      <c r="PT435" s="35"/>
      <c r="PU435" s="35"/>
      <c r="PV435" s="35"/>
      <c r="PW435" s="35"/>
      <c r="PX435" s="35"/>
      <c r="PY435" s="35"/>
      <c r="PZ435" s="35"/>
      <c r="QA435" s="35"/>
      <c r="QB435" s="35"/>
      <c r="QC435" s="35"/>
      <c r="QD435" s="35"/>
      <c r="QE435" s="35"/>
      <c r="QF435" s="35"/>
      <c r="QG435" s="35"/>
      <c r="QH435" s="35"/>
      <c r="QI435" s="35"/>
      <c r="QJ435" s="35"/>
      <c r="QK435" s="35"/>
      <c r="QL435" s="35"/>
      <c r="QM435" s="35"/>
      <c r="QN435" s="35"/>
      <c r="QO435" s="35"/>
      <c r="QP435" s="35"/>
      <c r="QQ435" s="35"/>
      <c r="QR435" s="35"/>
      <c r="QS435" s="35"/>
      <c r="QT435" s="35"/>
      <c r="QU435" s="35"/>
      <c r="QV435" s="35"/>
      <c r="QW435" s="35"/>
      <c r="QX435" s="35"/>
      <c r="QY435" s="35"/>
      <c r="QZ435" s="35"/>
      <c r="RA435" s="35"/>
      <c r="RB435" s="35"/>
      <c r="RC435" s="35"/>
      <c r="RD435" s="35"/>
      <c r="RE435" s="35"/>
      <c r="RF435" s="35"/>
      <c r="RG435" s="35"/>
      <c r="RH435" s="35"/>
      <c r="RI435" s="35"/>
      <c r="RJ435" s="35"/>
      <c r="RK435" s="35"/>
      <c r="RL435" s="35"/>
      <c r="RM435" s="35"/>
      <c r="RN435" s="35"/>
      <c r="RO435" s="35"/>
      <c r="RP435" s="35"/>
      <c r="RQ435" s="35"/>
      <c r="RR435" s="35"/>
      <c r="RS435" s="35"/>
      <c r="RT435" s="35"/>
      <c r="RU435" s="35"/>
      <c r="RV435" s="35"/>
      <c r="RW435" s="35"/>
      <c r="RX435" s="35"/>
      <c r="RY435" s="35"/>
      <c r="RZ435" s="35"/>
      <c r="SA435" s="35"/>
      <c r="SB435" s="35"/>
      <c r="SC435" s="35"/>
      <c r="SD435" s="35"/>
      <c r="SE435" s="35"/>
      <c r="SF435" s="35"/>
      <c r="SG435" s="35"/>
      <c r="SH435" s="35"/>
      <c r="SI435" s="35"/>
      <c r="SJ435" s="35"/>
      <c r="SK435" s="35"/>
      <c r="SL435" s="35"/>
      <c r="SM435" s="35"/>
      <c r="SN435" s="35"/>
      <c r="SO435" s="35"/>
      <c r="SP435" s="35"/>
      <c r="SQ435" s="35"/>
      <c r="SR435" s="35"/>
      <c r="SS435" s="35"/>
      <c r="ST435" s="35"/>
      <c r="SU435" s="35"/>
      <c r="SV435" s="35"/>
      <c r="SW435" s="35"/>
      <c r="SX435" s="35"/>
      <c r="SY435" s="35"/>
      <c r="SZ435" s="35"/>
      <c r="TA435" s="35"/>
      <c r="TB435" s="35"/>
      <c r="TC435" s="35"/>
      <c r="TD435" s="35"/>
      <c r="TE435" s="35"/>
      <c r="TF435" s="35"/>
      <c r="TG435" s="35"/>
      <c r="TH435" s="35"/>
      <c r="TI435" s="35"/>
      <c r="TJ435" s="35"/>
      <c r="TK435" s="35"/>
      <c r="TL435" s="35"/>
      <c r="TM435" s="35"/>
      <c r="TN435" s="35"/>
      <c r="TO435" s="35"/>
      <c r="TP435" s="35"/>
      <c r="TQ435" s="35"/>
      <c r="TR435" s="35"/>
      <c r="TS435" s="35"/>
      <c r="TT435" s="35"/>
      <c r="TU435" s="35"/>
      <c r="TV435" s="35"/>
      <c r="TW435" s="35"/>
      <c r="TX435" s="35">
        <v>1</v>
      </c>
      <c r="TY435" s="35"/>
      <c r="TZ435" s="35"/>
      <c r="UA435" s="35"/>
      <c r="UB435" s="35"/>
      <c r="UC435" s="35"/>
      <c r="UD435" s="35"/>
      <c r="UE435" s="35"/>
      <c r="UF435" s="35"/>
      <c r="UG435" s="35"/>
      <c r="UH435" s="35"/>
      <c r="UI435" s="35"/>
      <c r="UJ435" s="35"/>
      <c r="UK435" s="35"/>
      <c r="UL435" s="35"/>
      <c r="UM435" s="35"/>
      <c r="UN435" s="35"/>
      <c r="UO435" s="35"/>
      <c r="UP435" s="35"/>
      <c r="UQ435" s="35"/>
      <c r="UR435" s="35"/>
      <c r="US435" s="35"/>
      <c r="UT435" s="35"/>
      <c r="UU435" s="35"/>
      <c r="UV435" s="35"/>
      <c r="UW435" s="35"/>
      <c r="UX435" s="35"/>
      <c r="UY435" s="35"/>
      <c r="UZ435" s="35"/>
      <c r="VA435" s="35"/>
      <c r="VB435" s="35"/>
      <c r="VC435" s="35"/>
      <c r="VD435" s="35"/>
      <c r="VE435" s="35"/>
      <c r="VF435" s="35"/>
      <c r="VG435" s="35"/>
      <c r="VH435" s="35"/>
      <c r="VI435" s="35"/>
      <c r="VJ435" s="35"/>
      <c r="VK435" s="35"/>
      <c r="VL435" s="35"/>
      <c r="VM435" s="35"/>
      <c r="VN435" s="35"/>
      <c r="VO435" s="35"/>
      <c r="VP435" s="35"/>
      <c r="VQ435" s="35"/>
      <c r="VR435" s="35"/>
      <c r="VS435" s="35"/>
      <c r="VT435" s="35"/>
      <c r="VU435" s="35"/>
      <c r="VV435" s="35"/>
      <c r="VW435" s="35"/>
      <c r="VX435" s="35"/>
      <c r="VY435" s="35"/>
      <c r="VZ435" s="35"/>
      <c r="WA435" s="35"/>
      <c r="WB435" s="35"/>
      <c r="WC435" s="35"/>
      <c r="WD435" s="35"/>
      <c r="WE435" s="35"/>
      <c r="WF435" s="35"/>
      <c r="WG435" s="35"/>
      <c r="WH435" s="35"/>
      <c r="WI435" s="35"/>
      <c r="WJ435" s="35"/>
      <c r="WK435" s="35"/>
      <c r="WL435" s="35"/>
      <c r="WM435" s="35"/>
      <c r="WN435" s="35"/>
      <c r="WO435" s="35"/>
      <c r="WP435" s="35"/>
      <c r="WQ435" s="35"/>
      <c r="WR435" s="35"/>
      <c r="WS435" s="35"/>
      <c r="WT435" s="35"/>
      <c r="WU435" s="35"/>
      <c r="WV435" s="35"/>
      <c r="WW435" s="35"/>
      <c r="WX435" s="35"/>
      <c r="WY435" s="35"/>
      <c r="WZ435" s="35"/>
      <c r="XA435" s="35"/>
      <c r="XB435" s="35"/>
      <c r="XC435" s="35"/>
      <c r="XD435" s="35"/>
      <c r="XE435" s="35"/>
      <c r="XF435" s="35"/>
      <c r="XG435" s="35"/>
      <c r="XH435" s="35"/>
      <c r="XI435" s="35"/>
      <c r="XJ435" s="35"/>
      <c r="XK435" s="35"/>
      <c r="XL435" s="35"/>
      <c r="XM435" s="35"/>
      <c r="XN435" s="35"/>
      <c r="XO435" s="35"/>
      <c r="XP435" s="35"/>
      <c r="XQ435" s="35"/>
      <c r="XR435" s="35"/>
      <c r="XS435" s="35"/>
      <c r="XT435" s="35"/>
      <c r="XU435" s="35"/>
      <c r="XV435" s="35"/>
      <c r="XW435" s="35"/>
      <c r="XX435" s="35"/>
      <c r="XY435" s="35"/>
      <c r="XZ435" s="35"/>
      <c r="YA435" s="35"/>
      <c r="YB435" s="35"/>
      <c r="YC435" s="35"/>
      <c r="YD435" s="35"/>
      <c r="YE435" s="35"/>
      <c r="YF435" s="35"/>
      <c r="YG435" s="35"/>
      <c r="YH435" s="35"/>
      <c r="YI435" s="35"/>
      <c r="YJ435" s="35"/>
      <c r="YK435" s="35"/>
      <c r="YL435" s="35"/>
      <c r="YM435" s="35"/>
      <c r="YN435" s="35"/>
      <c r="YO435" s="35"/>
      <c r="YP435" s="35"/>
      <c r="YQ435" s="35"/>
      <c r="YR435" s="35"/>
      <c r="YS435" s="35"/>
      <c r="YT435" s="35"/>
      <c r="YU435" s="35"/>
      <c r="YV435" s="35"/>
      <c r="YW435" s="35"/>
      <c r="YX435" s="35"/>
      <c r="YY435" s="35"/>
      <c r="YZ435" s="35"/>
      <c r="ZA435" s="35"/>
      <c r="ZB435" s="35"/>
      <c r="ZC435" s="35"/>
      <c r="ZD435" s="35"/>
      <c r="ZE435" s="35"/>
      <c r="ZF435" s="35"/>
      <c r="ZG435" s="35"/>
      <c r="ZH435" s="35"/>
      <c r="ZI435" s="35"/>
      <c r="ZJ435" s="35"/>
      <c r="ZK435" s="35"/>
      <c r="ZL435" s="35"/>
      <c r="ZM435" s="35"/>
      <c r="ZN435" s="35"/>
      <c r="ZO435" s="35"/>
      <c r="ZP435" s="35"/>
      <c r="ZQ435" s="35"/>
      <c r="ZR435" s="35"/>
      <c r="ZS435" s="35"/>
      <c r="ZT435" s="35"/>
      <c r="ZU435" s="35"/>
      <c r="ZV435" s="35"/>
      <c r="ZW435" s="35"/>
      <c r="ZX435" s="35"/>
      <c r="ZY435" s="35"/>
      <c r="ZZ435" s="35"/>
      <c r="AAA435" s="35"/>
      <c r="AAB435" s="35"/>
      <c r="AAC435" s="35"/>
      <c r="AAD435" s="35"/>
      <c r="AAE435" s="35"/>
      <c r="AAF435" s="35"/>
      <c r="AAG435" s="35"/>
      <c r="AAH435" s="35"/>
      <c r="AAI435" s="35"/>
      <c r="AAJ435" s="35"/>
      <c r="AAK435" s="35"/>
      <c r="AAL435" s="35"/>
      <c r="AAM435" s="35"/>
      <c r="AAN435" s="35"/>
      <c r="AAO435" s="35"/>
      <c r="AAP435" s="35"/>
      <c r="AAQ435" s="35"/>
      <c r="AAR435" s="35"/>
      <c r="AAS435" s="35"/>
      <c r="AAT435" s="35"/>
      <c r="AAU435" s="35"/>
      <c r="AAV435" s="35"/>
      <c r="AAW435" s="35"/>
      <c r="AAX435" s="35"/>
      <c r="AAY435" s="35"/>
      <c r="AAZ435" s="35"/>
      <c r="ABA435" s="35"/>
      <c r="ABB435" s="35"/>
      <c r="ABC435" s="35"/>
      <c r="ABD435" s="35"/>
      <c r="ABE435" s="35"/>
      <c r="ABF435" s="35"/>
      <c r="ABG435" s="35"/>
      <c r="ABH435" s="35"/>
      <c r="ABI435" s="35"/>
      <c r="ABJ435" s="35"/>
      <c r="ABK435" s="35"/>
      <c r="ABL435" s="35"/>
      <c r="ABM435" s="35"/>
      <c r="ABN435" s="35">
        <v>1</v>
      </c>
      <c r="ABO435" s="35"/>
      <c r="ABP435" s="35"/>
      <c r="ABQ435" s="35"/>
      <c r="ABR435" s="35"/>
      <c r="ABS435" s="35"/>
      <c r="ABT435" s="35"/>
      <c r="ABU435" s="35"/>
      <c r="ABV435" s="35"/>
      <c r="ABW435" s="35"/>
      <c r="ABX435" s="35"/>
      <c r="ABY435" s="35"/>
      <c r="ABZ435" s="35"/>
      <c r="ACA435" s="35"/>
      <c r="ACB435" s="35"/>
      <c r="ACC435" s="35"/>
      <c r="ACD435" s="35"/>
      <c r="ACE435" s="35"/>
      <c r="ACF435" s="35"/>
      <c r="ACG435" s="35"/>
      <c r="ACH435" s="35"/>
      <c r="ACI435" s="35"/>
      <c r="ACJ435" s="35"/>
      <c r="ACK435" s="35"/>
      <c r="ACL435" s="35"/>
      <c r="ACM435" s="35"/>
      <c r="ACN435" s="35"/>
      <c r="ACO435" s="35"/>
      <c r="ACP435" s="35"/>
      <c r="ACQ435" s="35"/>
      <c r="ACR435" s="35"/>
      <c r="ACS435" s="35"/>
      <c r="ACT435" s="35"/>
      <c r="ACU435" s="35"/>
      <c r="ACV435" s="35"/>
      <c r="ACW435" s="35"/>
      <c r="ACX435" s="35"/>
      <c r="ACY435" s="35"/>
      <c r="ACZ435" s="35"/>
      <c r="ADA435" s="35"/>
      <c r="ADB435" s="35"/>
      <c r="ADC435" s="35"/>
      <c r="ADD435" s="35"/>
      <c r="ADE435" s="35"/>
      <c r="ADF435" s="35"/>
      <c r="ADG435" s="35"/>
      <c r="ADH435" s="35"/>
      <c r="ADI435" s="35"/>
      <c r="ADJ435" s="35"/>
      <c r="ADK435" s="35"/>
      <c r="ADL435" s="35"/>
      <c r="ADM435" s="35"/>
      <c r="ADN435" s="35"/>
      <c r="ADO435" s="35"/>
      <c r="ADP435" s="35"/>
      <c r="ADQ435" s="35"/>
      <c r="ADR435" s="35"/>
      <c r="ADS435" s="35"/>
      <c r="ADT435" s="35"/>
      <c r="ADU435" s="35"/>
      <c r="ADV435" s="35"/>
      <c r="ADW435" s="35"/>
      <c r="ADX435" s="35"/>
      <c r="ADY435" s="66">
        <f t="shared" si="17"/>
        <v>0</v>
      </c>
    </row>
    <row r="436" spans="1:805" s="5" customFormat="1" ht="12" customHeight="1" x14ac:dyDescent="0.2">
      <c r="A436" s="38" t="s">
        <v>397</v>
      </c>
      <c r="B436" s="65">
        <f t="shared" si="19"/>
        <v>0</v>
      </c>
      <c r="C436" s="57">
        <v>1</v>
      </c>
      <c r="D436" s="59">
        <v>44809</v>
      </c>
      <c r="E436" s="67">
        <v>62.01</v>
      </c>
      <c r="F436" s="67">
        <f t="shared" si="18"/>
        <v>0</v>
      </c>
      <c r="G436" s="6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35"/>
      <c r="AX436" s="35"/>
      <c r="AY436" s="35"/>
      <c r="AZ436" s="35"/>
      <c r="BA436" s="35"/>
      <c r="BB436" s="35"/>
      <c r="BC436" s="35"/>
      <c r="BD436" s="35"/>
      <c r="BE436" s="15"/>
      <c r="BF436" s="15"/>
      <c r="BG436" s="136"/>
      <c r="BH436" s="35"/>
      <c r="BI436" s="35"/>
      <c r="BJ436" s="35"/>
      <c r="BK436" s="35"/>
      <c r="BL436" s="35"/>
      <c r="BM436" s="35"/>
      <c r="BN436" s="35"/>
      <c r="BO436" s="35"/>
      <c r="BP436" s="35"/>
      <c r="BQ436" s="35"/>
      <c r="BR436" s="35"/>
      <c r="BS436" s="35"/>
      <c r="BT436" s="35"/>
      <c r="BU436" s="35"/>
      <c r="BV436" s="35"/>
      <c r="BW436" s="35"/>
      <c r="BX436" s="35"/>
      <c r="BY436" s="35"/>
      <c r="BZ436" s="35"/>
      <c r="CA436" s="35"/>
      <c r="CB436" s="35"/>
      <c r="CC436" s="35"/>
      <c r="CD436" s="35"/>
      <c r="CE436" s="35"/>
      <c r="CF436" s="35"/>
      <c r="CG436" s="35"/>
      <c r="CH436" s="35"/>
      <c r="CI436" s="35"/>
      <c r="CJ436" s="35"/>
      <c r="CK436" s="35"/>
      <c r="CL436" s="35"/>
      <c r="CM436" s="35"/>
      <c r="CN436" s="35"/>
      <c r="CO436" s="35"/>
      <c r="CP436" s="35"/>
      <c r="CQ436" s="35"/>
      <c r="CR436" s="35"/>
      <c r="CS436" s="35"/>
      <c r="CT436" s="35"/>
      <c r="CU436" s="35"/>
      <c r="CV436" s="35"/>
      <c r="CW436" s="35"/>
      <c r="CX436" s="35"/>
      <c r="CY436" s="35"/>
      <c r="CZ436" s="35"/>
      <c r="DA436" s="35"/>
      <c r="DB436" s="35"/>
      <c r="DC436" s="35"/>
      <c r="DD436" s="35"/>
      <c r="DE436" s="35"/>
      <c r="DF436" s="35"/>
      <c r="DG436" s="35"/>
      <c r="DH436" s="35"/>
      <c r="DI436" s="35"/>
      <c r="DJ436" s="35"/>
      <c r="DK436" s="35"/>
      <c r="DL436" s="35"/>
      <c r="DM436" s="35"/>
      <c r="DN436" s="35"/>
      <c r="DO436" s="35"/>
      <c r="DP436" s="35"/>
      <c r="DQ436" s="35"/>
      <c r="DR436" s="35"/>
      <c r="DS436" s="35"/>
      <c r="DT436" s="35"/>
      <c r="DU436" s="35"/>
      <c r="DV436" s="35"/>
      <c r="DW436" s="35"/>
      <c r="DX436" s="35"/>
      <c r="DY436" s="35"/>
      <c r="DZ436" s="35"/>
      <c r="EA436" s="35"/>
      <c r="EB436" s="35"/>
      <c r="EC436" s="35"/>
      <c r="ED436" s="35"/>
      <c r="EE436" s="35"/>
      <c r="EF436" s="35"/>
      <c r="EG436" s="35"/>
      <c r="EH436" s="35"/>
      <c r="EI436" s="35"/>
      <c r="EJ436" s="35"/>
      <c r="EK436" s="35"/>
      <c r="EL436" s="35"/>
      <c r="EM436" s="35"/>
      <c r="EN436" s="35"/>
      <c r="EO436" s="35"/>
      <c r="EP436" s="35"/>
      <c r="EQ436" s="35"/>
      <c r="ER436" s="35"/>
      <c r="ES436" s="35"/>
      <c r="ET436" s="35"/>
      <c r="EU436" s="35"/>
      <c r="EV436" s="35"/>
      <c r="EW436" s="35"/>
      <c r="EX436" s="35"/>
      <c r="EY436" s="35"/>
      <c r="EZ436" s="35"/>
      <c r="FA436" s="35"/>
      <c r="FB436" s="35"/>
      <c r="FC436" s="35"/>
      <c r="FD436" s="35"/>
      <c r="FE436" s="35"/>
      <c r="FF436" s="35"/>
      <c r="FG436" s="35"/>
      <c r="FH436" s="35"/>
      <c r="FI436" s="35"/>
      <c r="FJ436" s="35"/>
      <c r="FK436" s="35"/>
      <c r="FL436" s="35"/>
      <c r="FM436" s="35"/>
      <c r="FN436" s="35"/>
      <c r="FO436" s="35"/>
      <c r="FP436" s="35"/>
      <c r="FQ436" s="35"/>
      <c r="FR436" s="35"/>
      <c r="FS436" s="35"/>
      <c r="FT436" s="35"/>
      <c r="FU436" s="35"/>
      <c r="FV436" s="35"/>
      <c r="FW436" s="35"/>
      <c r="FX436" s="35"/>
      <c r="FY436" s="35"/>
      <c r="FZ436" s="35"/>
      <c r="GA436" s="35"/>
      <c r="GB436" s="35"/>
      <c r="GC436" s="35"/>
      <c r="GD436" s="35"/>
      <c r="GE436" s="35"/>
      <c r="GF436" s="35"/>
      <c r="GG436" s="35"/>
      <c r="GH436" s="35"/>
      <c r="GI436" s="35"/>
      <c r="GJ436" s="35"/>
      <c r="GK436" s="35"/>
      <c r="GL436" s="35"/>
      <c r="GM436" s="35"/>
      <c r="GN436" s="35"/>
      <c r="GO436" s="35"/>
      <c r="GP436" s="35"/>
      <c r="GQ436" s="35"/>
      <c r="GR436" s="35"/>
      <c r="GS436" s="35"/>
      <c r="GT436" s="35"/>
      <c r="GU436" s="35"/>
      <c r="GV436" s="35"/>
      <c r="GW436" s="35"/>
      <c r="GX436" s="35"/>
      <c r="GY436" s="35"/>
      <c r="GZ436" s="35"/>
      <c r="HA436" s="35"/>
      <c r="HB436" s="35"/>
      <c r="HC436" s="35"/>
      <c r="HD436" s="35"/>
      <c r="HE436" s="35"/>
      <c r="HF436" s="35"/>
      <c r="HG436" s="35"/>
      <c r="HH436" s="35"/>
      <c r="HI436" s="35"/>
      <c r="HJ436" s="35"/>
      <c r="HK436" s="35"/>
      <c r="HL436" s="35"/>
      <c r="HM436" s="35"/>
      <c r="HN436" s="35"/>
      <c r="HO436" s="35"/>
      <c r="HP436" s="35"/>
      <c r="HQ436" s="35"/>
      <c r="HR436" s="35"/>
      <c r="HS436" s="35"/>
      <c r="HT436" s="35"/>
      <c r="HU436" s="35"/>
      <c r="HV436" s="35"/>
      <c r="HW436" s="35"/>
      <c r="HX436" s="35"/>
      <c r="HY436" s="35"/>
      <c r="HZ436" s="35"/>
      <c r="IA436" s="35"/>
      <c r="IB436" s="35"/>
      <c r="IC436" s="35"/>
      <c r="ID436" s="35"/>
      <c r="IE436" s="35"/>
      <c r="IF436" s="35"/>
      <c r="IG436" s="35"/>
      <c r="IH436" s="35"/>
      <c r="II436" s="35"/>
      <c r="IJ436" s="35"/>
      <c r="IK436" s="35"/>
      <c r="IL436" s="35"/>
      <c r="IM436" s="35"/>
      <c r="IN436" s="35"/>
      <c r="IO436" s="35"/>
      <c r="IP436" s="35"/>
      <c r="IQ436" s="35"/>
      <c r="IR436" s="35"/>
      <c r="IS436" s="35"/>
      <c r="IT436" s="35"/>
      <c r="IU436" s="35"/>
      <c r="IV436" s="35"/>
      <c r="IW436" s="35">
        <v>2</v>
      </c>
      <c r="IX436" s="35"/>
      <c r="IY436" s="35"/>
      <c r="IZ436" s="35"/>
      <c r="JA436" s="35"/>
      <c r="JB436" s="35"/>
      <c r="JC436" s="35"/>
      <c r="JD436" s="35"/>
      <c r="JE436" s="35"/>
      <c r="JF436" s="35"/>
      <c r="JG436" s="35"/>
      <c r="JH436" s="35"/>
      <c r="JI436" s="35"/>
      <c r="JJ436" s="35"/>
      <c r="JK436" s="35"/>
      <c r="JL436" s="35"/>
      <c r="JM436" s="35"/>
      <c r="JN436" s="35"/>
      <c r="JO436" s="35"/>
      <c r="JP436" s="35"/>
      <c r="JQ436" s="35"/>
      <c r="JR436" s="35"/>
      <c r="JS436" s="35"/>
      <c r="JT436" s="35"/>
      <c r="JU436" s="35"/>
      <c r="JV436" s="35"/>
      <c r="JW436" s="35"/>
      <c r="JX436" s="35"/>
      <c r="JY436" s="35"/>
      <c r="JZ436" s="35"/>
      <c r="KA436" s="35"/>
      <c r="KB436" s="35"/>
      <c r="KC436" s="35"/>
      <c r="KD436" s="35"/>
      <c r="KE436" s="35"/>
      <c r="KF436" s="35"/>
      <c r="KG436" s="35"/>
      <c r="KH436" s="35"/>
      <c r="KI436" s="35"/>
      <c r="KJ436" s="35"/>
      <c r="KK436" s="35"/>
      <c r="KL436" s="35"/>
      <c r="KM436" s="35"/>
      <c r="KN436" s="35"/>
      <c r="KO436" s="35"/>
      <c r="KP436" s="35"/>
      <c r="KQ436" s="35"/>
      <c r="KR436" s="35"/>
      <c r="KS436" s="35"/>
      <c r="KT436" s="35"/>
      <c r="KU436" s="35"/>
      <c r="KV436" s="35"/>
      <c r="KW436" s="35"/>
      <c r="KX436" s="35"/>
      <c r="KY436" s="35"/>
      <c r="KZ436" s="35"/>
      <c r="LA436" s="35"/>
      <c r="LB436" s="35"/>
      <c r="LC436" s="35"/>
      <c r="LD436" s="35"/>
      <c r="LE436" s="35"/>
      <c r="LF436" s="35"/>
      <c r="LG436" s="35"/>
      <c r="LH436" s="35"/>
      <c r="LI436" s="35"/>
      <c r="LJ436" s="35"/>
      <c r="LK436" s="35"/>
      <c r="LL436" s="35"/>
      <c r="LM436" s="35"/>
      <c r="LN436" s="35"/>
      <c r="LO436" s="35"/>
      <c r="LP436" s="35"/>
      <c r="LQ436" s="35"/>
      <c r="LR436" s="35"/>
      <c r="LS436" s="35"/>
      <c r="LT436" s="35"/>
      <c r="LU436" s="35"/>
      <c r="LV436" s="35"/>
      <c r="LW436" s="35"/>
      <c r="LX436" s="35"/>
      <c r="LY436" s="35"/>
      <c r="LZ436" s="35"/>
      <c r="MA436" s="35"/>
      <c r="MB436" s="35"/>
      <c r="MC436" s="35"/>
      <c r="MD436" s="35"/>
      <c r="ME436" s="35"/>
      <c r="MF436" s="35"/>
      <c r="MG436" s="35"/>
      <c r="MH436" s="35"/>
      <c r="MI436" s="35"/>
      <c r="MJ436" s="35"/>
      <c r="MK436" s="35"/>
      <c r="ML436" s="35"/>
      <c r="MM436" s="35"/>
      <c r="MN436" s="35"/>
      <c r="MO436" s="35"/>
      <c r="MP436" s="35"/>
      <c r="MQ436" s="35"/>
      <c r="MR436" s="35"/>
      <c r="MS436" s="35"/>
      <c r="MT436" s="35"/>
      <c r="MU436" s="35"/>
      <c r="MV436" s="35"/>
      <c r="MW436" s="35"/>
      <c r="MX436" s="35"/>
      <c r="MY436" s="35"/>
      <c r="MZ436" s="35"/>
      <c r="NA436" s="35"/>
      <c r="NB436" s="35"/>
      <c r="NC436" s="35"/>
      <c r="ND436" s="35"/>
      <c r="NE436" s="35"/>
      <c r="NF436" s="35"/>
      <c r="NG436" s="35"/>
      <c r="NH436" s="35"/>
      <c r="NI436" s="35"/>
      <c r="NJ436" s="35"/>
      <c r="NK436" s="35"/>
      <c r="NL436" s="35"/>
      <c r="NM436" s="35"/>
      <c r="NN436" s="35"/>
      <c r="NO436" s="35"/>
      <c r="NP436" s="35"/>
      <c r="NQ436" s="35"/>
      <c r="NR436" s="35"/>
      <c r="NS436" s="35"/>
      <c r="NT436" s="35"/>
      <c r="NU436" s="35"/>
      <c r="NV436" s="35"/>
      <c r="NW436" s="35"/>
      <c r="NX436" s="35"/>
      <c r="NY436" s="35"/>
      <c r="NZ436" s="35"/>
      <c r="OA436" s="35"/>
      <c r="OB436" s="35"/>
      <c r="OC436" s="35"/>
      <c r="OD436" s="35"/>
      <c r="OE436" s="35"/>
      <c r="OF436" s="35"/>
      <c r="OG436" s="35"/>
      <c r="OH436" s="35"/>
      <c r="OI436" s="35"/>
      <c r="OJ436" s="35"/>
      <c r="OK436" s="35"/>
      <c r="OL436" s="35"/>
      <c r="OM436" s="35"/>
      <c r="ON436" s="35"/>
      <c r="OO436" s="35"/>
      <c r="OP436" s="35"/>
      <c r="OQ436" s="35"/>
      <c r="OR436" s="35"/>
      <c r="OS436" s="35"/>
      <c r="OT436" s="35"/>
      <c r="OU436" s="35"/>
      <c r="OV436" s="35"/>
      <c r="OW436" s="35"/>
      <c r="OX436" s="35"/>
      <c r="OY436" s="35"/>
      <c r="OZ436" s="35"/>
      <c r="PA436" s="35"/>
      <c r="PB436" s="35"/>
      <c r="PC436" s="35"/>
      <c r="PD436" s="35"/>
      <c r="PE436" s="35"/>
      <c r="PF436" s="35"/>
      <c r="PG436" s="35"/>
      <c r="PH436" s="35"/>
      <c r="PI436" s="35"/>
      <c r="PJ436" s="35"/>
      <c r="PK436" s="35"/>
      <c r="PL436" s="35"/>
      <c r="PM436" s="35"/>
      <c r="PN436" s="35"/>
      <c r="PO436" s="35"/>
      <c r="PP436" s="35"/>
      <c r="PQ436" s="35"/>
      <c r="PR436" s="35"/>
      <c r="PS436" s="35"/>
      <c r="PT436" s="35"/>
      <c r="PU436" s="35"/>
      <c r="PV436" s="35"/>
      <c r="PW436" s="35"/>
      <c r="PX436" s="35"/>
      <c r="PY436" s="35"/>
      <c r="PZ436" s="35"/>
      <c r="QA436" s="35"/>
      <c r="QB436" s="35"/>
      <c r="QC436" s="35"/>
      <c r="QD436" s="35"/>
      <c r="QE436" s="35"/>
      <c r="QF436" s="35"/>
      <c r="QG436" s="35"/>
      <c r="QH436" s="35"/>
      <c r="QI436" s="35"/>
      <c r="QJ436" s="35"/>
      <c r="QK436" s="35"/>
      <c r="QL436" s="35"/>
      <c r="QM436" s="35"/>
      <c r="QN436" s="35"/>
      <c r="QO436" s="35"/>
      <c r="QP436" s="35"/>
      <c r="QQ436" s="35"/>
      <c r="QR436" s="35"/>
      <c r="QS436" s="35"/>
      <c r="QT436" s="35"/>
      <c r="QU436" s="35"/>
      <c r="QV436" s="35"/>
      <c r="QW436" s="35"/>
      <c r="QX436" s="35"/>
      <c r="QY436" s="35"/>
      <c r="QZ436" s="35"/>
      <c r="RA436" s="35"/>
      <c r="RB436" s="35"/>
      <c r="RC436" s="35"/>
      <c r="RD436" s="35"/>
      <c r="RE436" s="35"/>
      <c r="RF436" s="35"/>
      <c r="RG436" s="35"/>
      <c r="RH436" s="35"/>
      <c r="RI436" s="35"/>
      <c r="RJ436" s="35"/>
      <c r="RK436" s="35"/>
      <c r="RL436" s="35"/>
      <c r="RM436" s="35"/>
      <c r="RN436" s="35"/>
      <c r="RO436" s="35"/>
      <c r="RP436" s="35"/>
      <c r="RQ436" s="35"/>
      <c r="RR436" s="35"/>
      <c r="RS436" s="35"/>
      <c r="RT436" s="35"/>
      <c r="RU436" s="35"/>
      <c r="RV436" s="35"/>
      <c r="RW436" s="35"/>
      <c r="RX436" s="35"/>
      <c r="RY436" s="35"/>
      <c r="RZ436" s="35"/>
      <c r="SA436" s="35"/>
      <c r="SB436" s="35"/>
      <c r="SC436" s="35"/>
      <c r="SD436" s="35"/>
      <c r="SE436" s="35"/>
      <c r="SF436" s="35"/>
      <c r="SG436" s="35"/>
      <c r="SH436" s="35"/>
      <c r="SI436" s="35"/>
      <c r="SJ436" s="35"/>
      <c r="SK436" s="35"/>
      <c r="SL436" s="35"/>
      <c r="SM436" s="35"/>
      <c r="SN436" s="35"/>
      <c r="SO436" s="35"/>
      <c r="SP436" s="35"/>
      <c r="SQ436" s="35"/>
      <c r="SR436" s="35"/>
      <c r="SS436" s="35"/>
      <c r="ST436" s="35"/>
      <c r="SU436" s="35"/>
      <c r="SV436" s="35"/>
      <c r="SW436" s="35"/>
      <c r="SX436" s="35"/>
      <c r="SY436" s="35"/>
      <c r="SZ436" s="35"/>
      <c r="TA436" s="35"/>
      <c r="TB436" s="35"/>
      <c r="TC436" s="35"/>
      <c r="TD436" s="35"/>
      <c r="TE436" s="35"/>
      <c r="TF436" s="35"/>
      <c r="TG436" s="35"/>
      <c r="TH436" s="35"/>
      <c r="TI436" s="35"/>
      <c r="TJ436" s="35"/>
      <c r="TK436" s="35"/>
      <c r="TL436" s="35"/>
      <c r="TM436" s="35"/>
      <c r="TN436" s="35"/>
      <c r="TO436" s="35"/>
      <c r="TP436" s="35"/>
      <c r="TQ436" s="35"/>
      <c r="TR436" s="35"/>
      <c r="TS436" s="35"/>
      <c r="TT436" s="35"/>
      <c r="TU436" s="35"/>
      <c r="TV436" s="35"/>
      <c r="TW436" s="35"/>
      <c r="TX436" s="35"/>
      <c r="TY436" s="35"/>
      <c r="TZ436" s="35"/>
      <c r="UA436" s="35"/>
      <c r="UB436" s="35"/>
      <c r="UC436" s="35"/>
      <c r="UD436" s="35"/>
      <c r="UE436" s="35"/>
      <c r="UF436" s="35"/>
      <c r="UG436" s="35"/>
      <c r="UH436" s="35"/>
      <c r="UI436" s="35"/>
      <c r="UJ436" s="35"/>
      <c r="UK436" s="35"/>
      <c r="UL436" s="35"/>
      <c r="UM436" s="35"/>
      <c r="UN436" s="35"/>
      <c r="UO436" s="35"/>
      <c r="UP436" s="35"/>
      <c r="UQ436" s="35"/>
      <c r="UR436" s="35"/>
      <c r="US436" s="35"/>
      <c r="UT436" s="35"/>
      <c r="UU436" s="35"/>
      <c r="UV436" s="35"/>
      <c r="UW436" s="35"/>
      <c r="UX436" s="35"/>
      <c r="UY436" s="35"/>
      <c r="UZ436" s="35"/>
      <c r="VA436" s="35"/>
      <c r="VB436" s="35"/>
      <c r="VC436" s="35"/>
      <c r="VD436" s="35"/>
      <c r="VE436" s="35"/>
      <c r="VF436" s="35"/>
      <c r="VG436" s="35"/>
      <c r="VH436" s="35"/>
      <c r="VI436" s="35"/>
      <c r="VJ436" s="35"/>
      <c r="VK436" s="35"/>
      <c r="VL436" s="35"/>
      <c r="VM436" s="35"/>
      <c r="VN436" s="35"/>
      <c r="VO436" s="35"/>
      <c r="VP436" s="35"/>
      <c r="VQ436" s="35"/>
      <c r="VR436" s="35"/>
      <c r="VS436" s="35"/>
      <c r="VT436" s="35"/>
      <c r="VU436" s="35"/>
      <c r="VV436" s="35"/>
      <c r="VW436" s="35"/>
      <c r="VX436" s="35"/>
      <c r="VY436" s="35"/>
      <c r="VZ436" s="35"/>
      <c r="WA436" s="35"/>
      <c r="WB436" s="35"/>
      <c r="WC436" s="35"/>
      <c r="WD436" s="35"/>
      <c r="WE436" s="35"/>
      <c r="WF436" s="35"/>
      <c r="WG436" s="35"/>
      <c r="WH436" s="35"/>
      <c r="WI436" s="35"/>
      <c r="WJ436" s="35"/>
      <c r="WK436" s="35"/>
      <c r="WL436" s="35"/>
      <c r="WM436" s="35"/>
      <c r="WN436" s="35"/>
      <c r="WO436" s="35"/>
      <c r="WP436" s="35"/>
      <c r="WQ436" s="35"/>
      <c r="WR436" s="35"/>
      <c r="WS436" s="35"/>
      <c r="WT436" s="35"/>
      <c r="WU436" s="35"/>
      <c r="WV436" s="35"/>
      <c r="WW436" s="35"/>
      <c r="WX436" s="35"/>
      <c r="WY436" s="35"/>
      <c r="WZ436" s="35"/>
      <c r="XA436" s="35"/>
      <c r="XB436" s="35"/>
      <c r="XC436" s="35"/>
      <c r="XD436" s="35"/>
      <c r="XE436" s="35"/>
      <c r="XF436" s="35"/>
      <c r="XG436" s="35"/>
      <c r="XH436" s="35"/>
      <c r="XI436" s="35"/>
      <c r="XJ436" s="35"/>
      <c r="XK436" s="35"/>
      <c r="XL436" s="35"/>
      <c r="XM436" s="35"/>
      <c r="XN436" s="35"/>
      <c r="XO436" s="35"/>
      <c r="XP436" s="35"/>
      <c r="XQ436" s="35"/>
      <c r="XR436" s="35"/>
      <c r="XS436" s="35"/>
      <c r="XT436" s="35"/>
      <c r="XU436" s="35"/>
      <c r="XV436" s="35"/>
      <c r="XW436" s="35"/>
      <c r="XX436" s="35"/>
      <c r="XY436" s="35"/>
      <c r="XZ436" s="35"/>
      <c r="YA436" s="35"/>
      <c r="YB436" s="35"/>
      <c r="YC436" s="35"/>
      <c r="YD436" s="35"/>
      <c r="YE436" s="35"/>
      <c r="YF436" s="35"/>
      <c r="YG436" s="35"/>
      <c r="YH436" s="35"/>
      <c r="YI436" s="35"/>
      <c r="YJ436" s="35"/>
      <c r="YK436" s="35"/>
      <c r="YL436" s="35"/>
      <c r="YM436" s="35"/>
      <c r="YN436" s="35"/>
      <c r="YO436" s="35"/>
      <c r="YP436" s="35"/>
      <c r="YQ436" s="35"/>
      <c r="YR436" s="35"/>
      <c r="YS436" s="35"/>
      <c r="YT436" s="35"/>
      <c r="YU436" s="35"/>
      <c r="YV436" s="35"/>
      <c r="YW436" s="35"/>
      <c r="YX436" s="35"/>
      <c r="YY436" s="35"/>
      <c r="YZ436" s="35"/>
      <c r="ZA436" s="35"/>
      <c r="ZB436" s="35"/>
      <c r="ZC436" s="35"/>
      <c r="ZD436" s="35"/>
      <c r="ZE436" s="35"/>
      <c r="ZF436" s="35"/>
      <c r="ZG436" s="35"/>
      <c r="ZH436" s="35"/>
      <c r="ZI436" s="35"/>
      <c r="ZJ436" s="35"/>
      <c r="ZK436" s="35"/>
      <c r="ZL436" s="35"/>
      <c r="ZM436" s="35"/>
      <c r="ZN436" s="35"/>
      <c r="ZO436" s="35"/>
      <c r="ZP436" s="35"/>
      <c r="ZQ436" s="35"/>
      <c r="ZR436" s="35"/>
      <c r="ZS436" s="35"/>
      <c r="ZT436" s="35"/>
      <c r="ZU436" s="35"/>
      <c r="ZV436" s="35"/>
      <c r="ZW436" s="35"/>
      <c r="ZX436" s="35"/>
      <c r="ZY436" s="35"/>
      <c r="ZZ436" s="35"/>
      <c r="AAA436" s="35"/>
      <c r="AAB436" s="35"/>
      <c r="AAC436" s="35"/>
      <c r="AAD436" s="35"/>
      <c r="AAE436" s="35"/>
      <c r="AAF436" s="35"/>
      <c r="AAG436" s="35"/>
      <c r="AAH436" s="35"/>
      <c r="AAI436" s="35"/>
      <c r="AAJ436" s="35"/>
      <c r="AAK436" s="35"/>
      <c r="AAL436" s="35"/>
      <c r="AAM436" s="35"/>
      <c r="AAN436" s="35"/>
      <c r="AAO436" s="35"/>
      <c r="AAP436" s="35"/>
      <c r="AAQ436" s="35"/>
      <c r="AAR436" s="35"/>
      <c r="AAS436" s="35"/>
      <c r="AAT436" s="35"/>
      <c r="AAU436" s="35"/>
      <c r="AAV436" s="35"/>
      <c r="AAW436" s="35"/>
      <c r="AAX436" s="35"/>
      <c r="AAY436" s="35"/>
      <c r="AAZ436" s="35"/>
      <c r="ABA436" s="35"/>
      <c r="ABB436" s="35"/>
      <c r="ABC436" s="35"/>
      <c r="ABD436" s="35"/>
      <c r="ABE436" s="35"/>
      <c r="ABF436" s="35"/>
      <c r="ABG436" s="35"/>
      <c r="ABH436" s="35"/>
      <c r="ABI436" s="35"/>
      <c r="ABJ436" s="35"/>
      <c r="ABK436" s="35"/>
      <c r="ABL436" s="35"/>
      <c r="ABM436" s="35"/>
      <c r="ABN436" s="35"/>
      <c r="ABO436" s="35"/>
      <c r="ABP436" s="35"/>
      <c r="ABQ436" s="35"/>
      <c r="ABR436" s="35"/>
      <c r="ABS436" s="35"/>
      <c r="ABT436" s="35"/>
      <c r="ABU436" s="35"/>
      <c r="ABV436" s="35">
        <v>2</v>
      </c>
      <c r="ABW436" s="35"/>
      <c r="ABX436" s="35"/>
      <c r="ABY436" s="35"/>
      <c r="ABZ436" s="35"/>
      <c r="ACA436" s="35"/>
      <c r="ACB436" s="35"/>
      <c r="ACC436" s="35"/>
      <c r="ACD436" s="35"/>
      <c r="ACE436" s="35"/>
      <c r="ACF436" s="35"/>
      <c r="ACG436" s="35"/>
      <c r="ACH436" s="35"/>
      <c r="ACI436" s="35"/>
      <c r="ACJ436" s="35"/>
      <c r="ACK436" s="35"/>
      <c r="ACL436" s="35"/>
      <c r="ACM436" s="35"/>
      <c r="ACN436" s="35"/>
      <c r="ACO436" s="35"/>
      <c r="ACP436" s="35"/>
      <c r="ACQ436" s="35"/>
      <c r="ACR436" s="35"/>
      <c r="ACS436" s="35"/>
      <c r="ACT436" s="35"/>
      <c r="ACU436" s="35"/>
      <c r="ACV436" s="35"/>
      <c r="ACW436" s="35"/>
      <c r="ACX436" s="35"/>
      <c r="ACY436" s="35"/>
      <c r="ACZ436" s="35"/>
      <c r="ADA436" s="35"/>
      <c r="ADB436" s="35"/>
      <c r="ADC436" s="35"/>
      <c r="ADD436" s="35"/>
      <c r="ADE436" s="35"/>
      <c r="ADF436" s="35"/>
      <c r="ADG436" s="35"/>
      <c r="ADH436" s="35"/>
      <c r="ADI436" s="35"/>
      <c r="ADJ436" s="35"/>
      <c r="ADK436" s="35"/>
      <c r="ADL436" s="35"/>
      <c r="ADM436" s="35"/>
      <c r="ADN436" s="35"/>
      <c r="ADO436" s="35"/>
      <c r="ADP436" s="35"/>
      <c r="ADQ436" s="35"/>
      <c r="ADR436" s="35"/>
      <c r="ADS436" s="35"/>
      <c r="ADT436" s="35"/>
      <c r="ADU436" s="35"/>
      <c r="ADV436" s="35"/>
      <c r="ADW436" s="35"/>
      <c r="ADX436" s="35"/>
      <c r="ADY436" s="66">
        <f t="shared" si="17"/>
        <v>0</v>
      </c>
    </row>
    <row r="437" spans="1:805" s="5" customFormat="1" ht="12" customHeight="1" x14ac:dyDescent="0.2">
      <c r="A437" s="38" t="s">
        <v>397</v>
      </c>
      <c r="B437" s="65">
        <f t="shared" si="19"/>
        <v>40</v>
      </c>
      <c r="C437" s="57">
        <v>1</v>
      </c>
      <c r="D437" s="59">
        <v>44624</v>
      </c>
      <c r="E437" s="67">
        <v>68.55</v>
      </c>
      <c r="F437" s="67">
        <f t="shared" si="18"/>
        <v>2742</v>
      </c>
      <c r="G437" s="6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35"/>
      <c r="AX437" s="35"/>
      <c r="AY437" s="35"/>
      <c r="AZ437" s="35"/>
      <c r="BA437" s="35"/>
      <c r="BB437" s="35"/>
      <c r="BC437" s="35"/>
      <c r="BD437" s="35"/>
      <c r="BE437" s="15"/>
      <c r="BF437" s="15"/>
      <c r="BG437" s="136"/>
      <c r="BH437" s="35"/>
      <c r="BI437" s="35"/>
      <c r="BJ437" s="35"/>
      <c r="BK437" s="35"/>
      <c r="BL437" s="35"/>
      <c r="BM437" s="35"/>
      <c r="BN437" s="35"/>
      <c r="BO437" s="35"/>
      <c r="BP437" s="35"/>
      <c r="BQ437" s="35"/>
      <c r="BR437" s="35"/>
      <c r="BS437" s="35"/>
      <c r="BT437" s="35"/>
      <c r="BU437" s="35"/>
      <c r="BV437" s="35"/>
      <c r="BW437" s="35"/>
      <c r="BX437" s="35"/>
      <c r="BY437" s="35"/>
      <c r="BZ437" s="35"/>
      <c r="CA437" s="35"/>
      <c r="CB437" s="35"/>
      <c r="CC437" s="35"/>
      <c r="CD437" s="35"/>
      <c r="CE437" s="35"/>
      <c r="CF437" s="35"/>
      <c r="CG437" s="35"/>
      <c r="CH437" s="35"/>
      <c r="CI437" s="35"/>
      <c r="CJ437" s="35"/>
      <c r="CK437" s="35"/>
      <c r="CL437" s="35"/>
      <c r="CM437" s="35"/>
      <c r="CN437" s="35"/>
      <c r="CO437" s="35"/>
      <c r="CP437" s="35"/>
      <c r="CQ437" s="35"/>
      <c r="CR437" s="35"/>
      <c r="CS437" s="35"/>
      <c r="CT437" s="35"/>
      <c r="CU437" s="35"/>
      <c r="CV437" s="35"/>
      <c r="CW437" s="35"/>
      <c r="CX437" s="35"/>
      <c r="CY437" s="35"/>
      <c r="CZ437" s="35"/>
      <c r="DA437" s="35"/>
      <c r="DB437" s="35"/>
      <c r="DC437" s="35"/>
      <c r="DD437" s="35"/>
      <c r="DE437" s="35"/>
      <c r="DF437" s="35"/>
      <c r="DG437" s="35"/>
      <c r="DH437" s="35"/>
      <c r="DI437" s="35"/>
      <c r="DJ437" s="35"/>
      <c r="DK437" s="35"/>
      <c r="DL437" s="35"/>
      <c r="DM437" s="35"/>
      <c r="DN437" s="35"/>
      <c r="DO437" s="35"/>
      <c r="DP437" s="35"/>
      <c r="DQ437" s="35"/>
      <c r="DR437" s="35"/>
      <c r="DS437" s="35"/>
      <c r="DT437" s="35"/>
      <c r="DU437" s="35"/>
      <c r="DV437" s="35"/>
      <c r="DW437" s="35"/>
      <c r="DX437" s="35"/>
      <c r="DY437" s="35"/>
      <c r="DZ437" s="35"/>
      <c r="EA437" s="35"/>
      <c r="EB437" s="35"/>
      <c r="EC437" s="35"/>
      <c r="ED437" s="35"/>
      <c r="EE437" s="35"/>
      <c r="EF437" s="35"/>
      <c r="EG437" s="35"/>
      <c r="EH437" s="35"/>
      <c r="EI437" s="35"/>
      <c r="EJ437" s="35"/>
      <c r="EK437" s="35"/>
      <c r="EL437" s="35"/>
      <c r="EM437" s="35"/>
      <c r="EN437" s="35"/>
      <c r="EO437" s="35"/>
      <c r="EP437" s="35"/>
      <c r="EQ437" s="35"/>
      <c r="ER437" s="35"/>
      <c r="ES437" s="35"/>
      <c r="ET437" s="35"/>
      <c r="EU437" s="35"/>
      <c r="EV437" s="35"/>
      <c r="EW437" s="35"/>
      <c r="EX437" s="35"/>
      <c r="EY437" s="35"/>
      <c r="EZ437" s="35"/>
      <c r="FA437" s="35"/>
      <c r="FB437" s="35"/>
      <c r="FC437" s="35"/>
      <c r="FD437" s="35"/>
      <c r="FE437" s="35"/>
      <c r="FF437" s="35"/>
      <c r="FG437" s="35"/>
      <c r="FH437" s="35"/>
      <c r="FI437" s="35"/>
      <c r="FJ437" s="35"/>
      <c r="FK437" s="35"/>
      <c r="FL437" s="35"/>
      <c r="FM437" s="35"/>
      <c r="FN437" s="35"/>
      <c r="FO437" s="35"/>
      <c r="FP437" s="35"/>
      <c r="FQ437" s="35"/>
      <c r="FR437" s="35"/>
      <c r="FS437" s="35"/>
      <c r="FT437" s="35"/>
      <c r="FU437" s="35"/>
      <c r="FV437" s="35"/>
      <c r="FW437" s="35"/>
      <c r="FX437" s="35"/>
      <c r="FY437" s="35"/>
      <c r="FZ437" s="35"/>
      <c r="GA437" s="35"/>
      <c r="GB437" s="35"/>
      <c r="GC437" s="35"/>
      <c r="GD437" s="35"/>
      <c r="GE437" s="35"/>
      <c r="GF437" s="35"/>
      <c r="GG437" s="35"/>
      <c r="GH437" s="35"/>
      <c r="GI437" s="35"/>
      <c r="GJ437" s="35"/>
      <c r="GK437" s="35"/>
      <c r="GL437" s="35"/>
      <c r="GM437" s="35"/>
      <c r="GN437" s="35"/>
      <c r="GO437" s="35"/>
      <c r="GP437" s="35"/>
      <c r="GQ437" s="35"/>
      <c r="GR437" s="35"/>
      <c r="GS437" s="35"/>
      <c r="GT437" s="35"/>
      <c r="GU437" s="35"/>
      <c r="GV437" s="35"/>
      <c r="GW437" s="35"/>
      <c r="GX437" s="35"/>
      <c r="GY437" s="35"/>
      <c r="GZ437" s="35"/>
      <c r="HA437" s="35"/>
      <c r="HB437" s="35"/>
      <c r="HC437" s="35"/>
      <c r="HD437" s="35"/>
      <c r="HE437" s="35"/>
      <c r="HF437" s="35"/>
      <c r="HG437" s="35"/>
      <c r="HH437" s="35"/>
      <c r="HI437" s="35"/>
      <c r="HJ437" s="35"/>
      <c r="HK437" s="35"/>
      <c r="HL437" s="35"/>
      <c r="HM437" s="35"/>
      <c r="HN437" s="35"/>
      <c r="HO437" s="35"/>
      <c r="HP437" s="35"/>
      <c r="HQ437" s="35"/>
      <c r="HR437" s="35"/>
      <c r="HS437" s="35"/>
      <c r="HT437" s="35"/>
      <c r="HU437" s="35"/>
      <c r="HV437" s="35"/>
      <c r="HW437" s="35"/>
      <c r="HX437" s="35"/>
      <c r="HY437" s="35"/>
      <c r="HZ437" s="35"/>
      <c r="IA437" s="35"/>
      <c r="IB437" s="35"/>
      <c r="IC437" s="35"/>
      <c r="ID437" s="35"/>
      <c r="IE437" s="35"/>
      <c r="IF437" s="35"/>
      <c r="IG437" s="35"/>
      <c r="IH437" s="35"/>
      <c r="II437" s="35"/>
      <c r="IJ437" s="35"/>
      <c r="IK437" s="35"/>
      <c r="IL437" s="35"/>
      <c r="IM437" s="35"/>
      <c r="IN437" s="35"/>
      <c r="IO437" s="35"/>
      <c r="IP437" s="35"/>
      <c r="IQ437" s="35"/>
      <c r="IR437" s="35"/>
      <c r="IS437" s="35"/>
      <c r="IT437" s="35"/>
      <c r="IU437" s="35"/>
      <c r="IV437" s="35"/>
      <c r="IW437" s="35"/>
      <c r="IX437" s="35"/>
      <c r="IY437" s="35"/>
      <c r="IZ437" s="35"/>
      <c r="JA437" s="35"/>
      <c r="JB437" s="35"/>
      <c r="JC437" s="35"/>
      <c r="JD437" s="35"/>
      <c r="JE437" s="35"/>
      <c r="JF437" s="35"/>
      <c r="JG437" s="35"/>
      <c r="JH437" s="35"/>
      <c r="JI437" s="35"/>
      <c r="JJ437" s="35"/>
      <c r="JK437" s="35"/>
      <c r="JL437" s="35"/>
      <c r="JM437" s="35"/>
      <c r="JN437" s="35"/>
      <c r="JO437" s="35"/>
      <c r="JP437" s="35"/>
      <c r="JQ437" s="35"/>
      <c r="JR437" s="35"/>
      <c r="JS437" s="35"/>
      <c r="JT437" s="35"/>
      <c r="JU437" s="35"/>
      <c r="JV437" s="35"/>
      <c r="JW437" s="35"/>
      <c r="JX437" s="35"/>
      <c r="JY437" s="35"/>
      <c r="JZ437" s="35"/>
      <c r="KA437" s="35"/>
      <c r="KB437" s="35"/>
      <c r="KC437" s="35"/>
      <c r="KD437" s="35"/>
      <c r="KE437" s="35"/>
      <c r="KF437" s="35"/>
      <c r="KG437" s="35"/>
      <c r="KH437" s="35"/>
      <c r="KI437" s="35"/>
      <c r="KJ437" s="35"/>
      <c r="KK437" s="35"/>
      <c r="KL437" s="35"/>
      <c r="KM437" s="35"/>
      <c r="KN437" s="35"/>
      <c r="KO437" s="35"/>
      <c r="KP437" s="35"/>
      <c r="KQ437" s="35"/>
      <c r="KR437" s="35"/>
      <c r="KS437" s="35"/>
      <c r="KT437" s="35"/>
      <c r="KU437" s="35"/>
      <c r="KV437" s="35"/>
      <c r="KW437" s="35"/>
      <c r="KX437" s="35"/>
      <c r="KY437" s="35"/>
      <c r="KZ437" s="35"/>
      <c r="LA437" s="35"/>
      <c r="LB437" s="35"/>
      <c r="LC437" s="35"/>
      <c r="LD437" s="35"/>
      <c r="LE437" s="35"/>
      <c r="LF437" s="35"/>
      <c r="LG437" s="35"/>
      <c r="LH437" s="35"/>
      <c r="LI437" s="35"/>
      <c r="LJ437" s="35"/>
      <c r="LK437" s="35"/>
      <c r="LL437" s="35"/>
      <c r="LM437" s="35"/>
      <c r="LN437" s="35"/>
      <c r="LO437" s="35"/>
      <c r="LP437" s="35"/>
      <c r="LQ437" s="35"/>
      <c r="LR437" s="35"/>
      <c r="LS437" s="35"/>
      <c r="LT437" s="35"/>
      <c r="LU437" s="35"/>
      <c r="LV437" s="35"/>
      <c r="LW437" s="35"/>
      <c r="LX437" s="35"/>
      <c r="LY437" s="35"/>
      <c r="LZ437" s="35"/>
      <c r="MA437" s="35"/>
      <c r="MB437" s="35"/>
      <c r="MC437" s="35"/>
      <c r="MD437" s="35"/>
      <c r="ME437" s="35"/>
      <c r="MF437" s="35"/>
      <c r="MG437" s="35"/>
      <c r="MH437" s="35"/>
      <c r="MI437" s="35"/>
      <c r="MJ437" s="35"/>
      <c r="MK437" s="35"/>
      <c r="ML437" s="35"/>
      <c r="MM437" s="35"/>
      <c r="MN437" s="35"/>
      <c r="MO437" s="35"/>
      <c r="MP437" s="35"/>
      <c r="MQ437" s="35"/>
      <c r="MR437" s="35"/>
      <c r="MS437" s="35"/>
      <c r="MT437" s="35"/>
      <c r="MU437" s="35"/>
      <c r="MV437" s="35"/>
      <c r="MW437" s="35"/>
      <c r="MX437" s="35"/>
      <c r="MY437" s="35"/>
      <c r="MZ437" s="35"/>
      <c r="NA437" s="35"/>
      <c r="NB437" s="35"/>
      <c r="NC437" s="35"/>
      <c r="ND437" s="35"/>
      <c r="NE437" s="35"/>
      <c r="NF437" s="35"/>
      <c r="NG437" s="35"/>
      <c r="NH437" s="35"/>
      <c r="NI437" s="35"/>
      <c r="NJ437" s="35"/>
      <c r="NK437" s="35"/>
      <c r="NL437" s="35"/>
      <c r="NM437" s="35"/>
      <c r="NN437" s="35"/>
      <c r="NO437" s="35"/>
      <c r="NP437" s="35"/>
      <c r="NQ437" s="35"/>
      <c r="NR437" s="35"/>
      <c r="NS437" s="35"/>
      <c r="NT437" s="35"/>
      <c r="NU437" s="35"/>
      <c r="NV437" s="35"/>
      <c r="NW437" s="35"/>
      <c r="NX437" s="35"/>
      <c r="NY437" s="35"/>
      <c r="NZ437" s="35"/>
      <c r="OA437" s="35"/>
      <c r="OB437" s="35"/>
      <c r="OC437" s="35"/>
      <c r="OD437" s="35"/>
      <c r="OE437" s="35"/>
      <c r="OF437" s="35"/>
      <c r="OG437" s="35"/>
      <c r="OH437" s="35"/>
      <c r="OI437" s="35"/>
      <c r="OJ437" s="35"/>
      <c r="OK437" s="35"/>
      <c r="OL437" s="35"/>
      <c r="OM437" s="35"/>
      <c r="ON437" s="35"/>
      <c r="OO437" s="35"/>
      <c r="OP437" s="35"/>
      <c r="OQ437" s="35"/>
      <c r="OR437" s="35"/>
      <c r="OS437" s="35"/>
      <c r="OT437" s="35"/>
      <c r="OU437" s="35"/>
      <c r="OV437" s="35"/>
      <c r="OW437" s="35"/>
      <c r="OX437" s="35"/>
      <c r="OY437" s="35"/>
      <c r="OZ437" s="35"/>
      <c r="PA437" s="35"/>
      <c r="PB437" s="35"/>
      <c r="PC437" s="35"/>
      <c r="PD437" s="35"/>
      <c r="PE437" s="35"/>
      <c r="PF437" s="35"/>
      <c r="PG437" s="35"/>
      <c r="PH437" s="35"/>
      <c r="PI437" s="35"/>
      <c r="PJ437" s="35"/>
      <c r="PK437" s="35"/>
      <c r="PL437" s="35"/>
      <c r="PM437" s="35"/>
      <c r="PN437" s="35"/>
      <c r="PO437" s="35"/>
      <c r="PP437" s="35"/>
      <c r="PQ437" s="35"/>
      <c r="PR437" s="35"/>
      <c r="PS437" s="35"/>
      <c r="PT437" s="35"/>
      <c r="PU437" s="35"/>
      <c r="PV437" s="35"/>
      <c r="PW437" s="35"/>
      <c r="PX437" s="35"/>
      <c r="PY437" s="35"/>
      <c r="PZ437" s="35"/>
      <c r="QA437" s="35"/>
      <c r="QB437" s="35"/>
      <c r="QC437" s="35"/>
      <c r="QD437" s="35"/>
      <c r="QE437" s="35"/>
      <c r="QF437" s="35"/>
      <c r="QG437" s="35"/>
      <c r="QH437" s="35"/>
      <c r="QI437" s="35"/>
      <c r="QJ437" s="35"/>
      <c r="QK437" s="35"/>
      <c r="QL437" s="35"/>
      <c r="QM437" s="35"/>
      <c r="QN437" s="35"/>
      <c r="QO437" s="35"/>
      <c r="QP437" s="35"/>
      <c r="QQ437" s="35"/>
      <c r="QR437" s="35"/>
      <c r="QS437" s="35"/>
      <c r="QT437" s="35"/>
      <c r="QU437" s="35"/>
      <c r="QV437" s="35"/>
      <c r="QW437" s="35"/>
      <c r="QX437" s="35"/>
      <c r="QY437" s="35"/>
      <c r="QZ437" s="35"/>
      <c r="RA437" s="35"/>
      <c r="RB437" s="35"/>
      <c r="RC437" s="35"/>
      <c r="RD437" s="35"/>
      <c r="RE437" s="35"/>
      <c r="RF437" s="35"/>
      <c r="RG437" s="35"/>
      <c r="RH437" s="35"/>
      <c r="RI437" s="35"/>
      <c r="RJ437" s="35"/>
      <c r="RK437" s="35"/>
      <c r="RL437" s="35"/>
      <c r="RM437" s="35"/>
      <c r="RN437" s="35"/>
      <c r="RO437" s="35"/>
      <c r="RP437" s="35">
        <v>40</v>
      </c>
      <c r="RQ437" s="35"/>
      <c r="RR437" s="35"/>
      <c r="RS437" s="35"/>
      <c r="RT437" s="35"/>
      <c r="RU437" s="35"/>
      <c r="RV437" s="35"/>
      <c r="RW437" s="35"/>
      <c r="RX437" s="35"/>
      <c r="RY437" s="35"/>
      <c r="RZ437" s="35"/>
      <c r="SA437" s="35"/>
      <c r="SB437" s="35"/>
      <c r="SC437" s="35"/>
      <c r="SD437" s="35"/>
      <c r="SE437" s="35"/>
      <c r="SF437" s="35"/>
      <c r="SG437" s="35"/>
      <c r="SH437" s="35"/>
      <c r="SI437" s="35"/>
      <c r="SJ437" s="35"/>
      <c r="SK437" s="35"/>
      <c r="SL437" s="35"/>
      <c r="SM437" s="35"/>
      <c r="SN437" s="35"/>
      <c r="SO437" s="35"/>
      <c r="SP437" s="35"/>
      <c r="SQ437" s="35"/>
      <c r="SR437" s="35"/>
      <c r="SS437" s="35"/>
      <c r="ST437" s="35"/>
      <c r="SU437" s="35"/>
      <c r="SV437" s="35"/>
      <c r="SW437" s="35"/>
      <c r="SX437" s="35"/>
      <c r="SY437" s="35"/>
      <c r="SZ437" s="35"/>
      <c r="TA437" s="35"/>
      <c r="TB437" s="35"/>
      <c r="TC437" s="35"/>
      <c r="TD437" s="35"/>
      <c r="TE437" s="35"/>
      <c r="TF437" s="35"/>
      <c r="TG437" s="35"/>
      <c r="TH437" s="35"/>
      <c r="TI437" s="35"/>
      <c r="TJ437" s="35"/>
      <c r="TK437" s="35"/>
      <c r="TL437" s="35"/>
      <c r="TM437" s="35"/>
      <c r="TN437" s="35"/>
      <c r="TO437" s="35"/>
      <c r="TP437" s="35"/>
      <c r="TQ437" s="35"/>
      <c r="TR437" s="35"/>
      <c r="TS437" s="35"/>
      <c r="TT437" s="35"/>
      <c r="TU437" s="35"/>
      <c r="TV437" s="35"/>
      <c r="TW437" s="35"/>
      <c r="TX437" s="35"/>
      <c r="TY437" s="35"/>
      <c r="TZ437" s="35"/>
      <c r="UA437" s="35"/>
      <c r="UB437" s="35"/>
      <c r="UC437" s="35"/>
      <c r="UD437" s="35"/>
      <c r="UE437" s="35"/>
      <c r="UF437" s="35"/>
      <c r="UG437" s="35"/>
      <c r="UH437" s="35"/>
      <c r="UI437" s="35"/>
      <c r="UJ437" s="35"/>
      <c r="UK437" s="35"/>
      <c r="UL437" s="35"/>
      <c r="UM437" s="35"/>
      <c r="UN437" s="35"/>
      <c r="UO437" s="35"/>
      <c r="UP437" s="35"/>
      <c r="UQ437" s="35"/>
      <c r="UR437" s="35"/>
      <c r="US437" s="35"/>
      <c r="UT437" s="35"/>
      <c r="UU437" s="35"/>
      <c r="UV437" s="35"/>
      <c r="UW437" s="35"/>
      <c r="UX437" s="35"/>
      <c r="UY437" s="35"/>
      <c r="UZ437" s="35"/>
      <c r="VA437" s="35"/>
      <c r="VB437" s="35"/>
      <c r="VC437" s="35"/>
      <c r="VD437" s="35"/>
      <c r="VE437" s="35"/>
      <c r="VF437" s="35"/>
      <c r="VG437" s="35"/>
      <c r="VH437" s="35"/>
      <c r="VI437" s="35"/>
      <c r="VJ437" s="35"/>
      <c r="VK437" s="35"/>
      <c r="VL437" s="35"/>
      <c r="VM437" s="35"/>
      <c r="VN437" s="35"/>
      <c r="VO437" s="35"/>
      <c r="VP437" s="35"/>
      <c r="VQ437" s="35"/>
      <c r="VR437" s="35"/>
      <c r="VS437" s="35"/>
      <c r="VT437" s="35"/>
      <c r="VU437" s="35"/>
      <c r="VV437" s="35"/>
      <c r="VW437" s="35"/>
      <c r="VX437" s="35"/>
      <c r="VY437" s="35"/>
      <c r="VZ437" s="35"/>
      <c r="WA437" s="35"/>
      <c r="WB437" s="35"/>
      <c r="WC437" s="35"/>
      <c r="WD437" s="35"/>
      <c r="WE437" s="35"/>
      <c r="WF437" s="35"/>
      <c r="WG437" s="35"/>
      <c r="WH437" s="35"/>
      <c r="WI437" s="35"/>
      <c r="WJ437" s="35"/>
      <c r="WK437" s="35"/>
      <c r="WL437" s="35"/>
      <c r="WM437" s="35"/>
      <c r="WN437" s="35"/>
      <c r="WO437" s="35"/>
      <c r="WP437" s="35"/>
      <c r="WQ437" s="35"/>
      <c r="WR437" s="35"/>
      <c r="WS437" s="35"/>
      <c r="WT437" s="35"/>
      <c r="WU437" s="35"/>
      <c r="WV437" s="35"/>
      <c r="WW437" s="35"/>
      <c r="WX437" s="35"/>
      <c r="WY437" s="35"/>
      <c r="WZ437" s="35"/>
      <c r="XA437" s="35"/>
      <c r="XB437" s="35"/>
      <c r="XC437" s="35"/>
      <c r="XD437" s="35"/>
      <c r="XE437" s="35"/>
      <c r="XF437" s="35"/>
      <c r="XG437" s="35"/>
      <c r="XH437" s="35"/>
      <c r="XI437" s="35"/>
      <c r="XJ437" s="35"/>
      <c r="XK437" s="35"/>
      <c r="XL437" s="35"/>
      <c r="XM437" s="35"/>
      <c r="XN437" s="35"/>
      <c r="XO437" s="35"/>
      <c r="XP437" s="35"/>
      <c r="XQ437" s="35"/>
      <c r="XR437" s="35"/>
      <c r="XS437" s="35"/>
      <c r="XT437" s="35"/>
      <c r="XU437" s="35"/>
      <c r="XV437" s="35"/>
      <c r="XW437" s="35"/>
      <c r="XX437" s="35"/>
      <c r="XY437" s="35"/>
      <c r="XZ437" s="35"/>
      <c r="YA437" s="35"/>
      <c r="YB437" s="35"/>
      <c r="YC437" s="35"/>
      <c r="YD437" s="35"/>
      <c r="YE437" s="35"/>
      <c r="YF437" s="35"/>
      <c r="YG437" s="35"/>
      <c r="YH437" s="35"/>
      <c r="YI437" s="35"/>
      <c r="YJ437" s="35"/>
      <c r="YK437" s="35"/>
      <c r="YL437" s="35"/>
      <c r="YM437" s="35"/>
      <c r="YN437" s="35"/>
      <c r="YO437" s="35"/>
      <c r="YP437" s="35"/>
      <c r="YQ437" s="35"/>
      <c r="YR437" s="35"/>
      <c r="YS437" s="35"/>
      <c r="YT437" s="35"/>
      <c r="YU437" s="35"/>
      <c r="YV437" s="35"/>
      <c r="YW437" s="35"/>
      <c r="YX437" s="35"/>
      <c r="YY437" s="35"/>
      <c r="YZ437" s="35"/>
      <c r="ZA437" s="35"/>
      <c r="ZB437" s="35"/>
      <c r="ZC437" s="35"/>
      <c r="ZD437" s="35"/>
      <c r="ZE437" s="35"/>
      <c r="ZF437" s="35"/>
      <c r="ZG437" s="35"/>
      <c r="ZH437" s="35"/>
      <c r="ZI437" s="35"/>
      <c r="ZJ437" s="35"/>
      <c r="ZK437" s="35"/>
      <c r="ZL437" s="35"/>
      <c r="ZM437" s="35"/>
      <c r="ZN437" s="35"/>
      <c r="ZO437" s="35"/>
      <c r="ZP437" s="35"/>
      <c r="ZQ437" s="35"/>
      <c r="ZR437" s="35"/>
      <c r="ZS437" s="35"/>
      <c r="ZT437" s="35"/>
      <c r="ZU437" s="35"/>
      <c r="ZV437" s="35"/>
      <c r="ZW437" s="35"/>
      <c r="ZX437" s="35"/>
      <c r="ZY437" s="35"/>
      <c r="ZZ437" s="35"/>
      <c r="AAA437" s="35"/>
      <c r="AAB437" s="35"/>
      <c r="AAC437" s="35"/>
      <c r="AAD437" s="35"/>
      <c r="AAE437" s="35"/>
      <c r="AAF437" s="35"/>
      <c r="AAG437" s="35"/>
      <c r="AAH437" s="35"/>
      <c r="AAI437" s="35"/>
      <c r="AAJ437" s="35"/>
      <c r="AAK437" s="35"/>
      <c r="AAL437" s="35"/>
      <c r="AAM437" s="35"/>
      <c r="AAN437" s="35"/>
      <c r="AAO437" s="35"/>
      <c r="AAP437" s="35"/>
      <c r="AAQ437" s="35"/>
      <c r="AAR437" s="35"/>
      <c r="AAS437" s="35"/>
      <c r="AAT437" s="35"/>
      <c r="AAU437" s="35"/>
      <c r="AAV437" s="35"/>
      <c r="AAW437" s="35"/>
      <c r="AAX437" s="35"/>
      <c r="AAY437" s="35"/>
      <c r="AAZ437" s="35"/>
      <c r="ABA437" s="35"/>
      <c r="ABB437" s="35"/>
      <c r="ABC437" s="35"/>
      <c r="ABD437" s="35"/>
      <c r="ABE437" s="35"/>
      <c r="ABF437" s="35"/>
      <c r="ABG437" s="35"/>
      <c r="ABH437" s="35"/>
      <c r="ABI437" s="35"/>
      <c r="ABJ437" s="35"/>
      <c r="ABK437" s="35"/>
      <c r="ABL437" s="35"/>
      <c r="ABM437" s="35"/>
      <c r="ABN437" s="35"/>
      <c r="ABO437" s="35"/>
      <c r="ABP437" s="35"/>
      <c r="ABQ437" s="35"/>
      <c r="ABR437" s="35"/>
      <c r="ABS437" s="35"/>
      <c r="ABT437" s="35"/>
      <c r="ABU437" s="35"/>
      <c r="ABV437" s="35"/>
      <c r="ABW437" s="35"/>
      <c r="ABX437" s="35"/>
      <c r="ABY437" s="35"/>
      <c r="ABZ437" s="35"/>
      <c r="ACA437" s="35"/>
      <c r="ACB437" s="35"/>
      <c r="ACC437" s="35"/>
      <c r="ACD437" s="35"/>
      <c r="ACE437" s="35"/>
      <c r="ACF437" s="35"/>
      <c r="ACG437" s="35"/>
      <c r="ACH437" s="35"/>
      <c r="ACI437" s="35"/>
      <c r="ACJ437" s="35"/>
      <c r="ACK437" s="35"/>
      <c r="ACL437" s="35"/>
      <c r="ACM437" s="35"/>
      <c r="ACN437" s="35"/>
      <c r="ACO437" s="35"/>
      <c r="ACP437" s="35"/>
      <c r="ACQ437" s="35"/>
      <c r="ACR437" s="35"/>
      <c r="ACS437" s="35"/>
      <c r="ACT437" s="35"/>
      <c r="ACU437" s="35"/>
      <c r="ACV437" s="35"/>
      <c r="ACW437" s="35"/>
      <c r="ACX437" s="35"/>
      <c r="ACY437" s="35"/>
      <c r="ACZ437" s="35"/>
      <c r="ADA437" s="35"/>
      <c r="ADB437" s="35"/>
      <c r="ADC437" s="35"/>
      <c r="ADD437" s="35"/>
      <c r="ADE437" s="35"/>
      <c r="ADF437" s="35"/>
      <c r="ADG437" s="35"/>
      <c r="ADH437" s="35"/>
      <c r="ADI437" s="35"/>
      <c r="ADJ437" s="35"/>
      <c r="ADK437" s="35"/>
      <c r="ADL437" s="35"/>
      <c r="ADM437" s="35"/>
      <c r="ADN437" s="35"/>
      <c r="ADO437" s="35"/>
      <c r="ADP437" s="35"/>
      <c r="ADQ437" s="35"/>
      <c r="ADR437" s="35"/>
      <c r="ADS437" s="35"/>
      <c r="ADT437" s="35"/>
      <c r="ADU437" s="35"/>
      <c r="ADV437" s="35"/>
      <c r="ADW437" s="35"/>
      <c r="ADX437" s="35">
        <v>40</v>
      </c>
      <c r="ADY437" s="66">
        <f t="shared" si="17"/>
        <v>0</v>
      </c>
    </row>
    <row r="438" spans="1:805" s="5" customFormat="1" ht="12" customHeight="1" x14ac:dyDescent="0.2">
      <c r="A438" s="38" t="s">
        <v>322</v>
      </c>
      <c r="B438" s="65">
        <f t="shared" si="19"/>
        <v>0</v>
      </c>
      <c r="C438" s="57">
        <v>1</v>
      </c>
      <c r="D438" s="59">
        <v>44624</v>
      </c>
      <c r="E438" s="67">
        <v>64.510000000000005</v>
      </c>
      <c r="F438" s="67">
        <f t="shared" si="18"/>
        <v>0</v>
      </c>
      <c r="G438" s="6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  <c r="AO438" s="35"/>
      <c r="AP438" s="35"/>
      <c r="AQ438" s="35"/>
      <c r="AR438" s="35"/>
      <c r="AS438" s="35"/>
      <c r="AT438" s="35"/>
      <c r="AU438" s="35"/>
      <c r="AV438" s="35"/>
      <c r="AW438" s="35"/>
      <c r="AX438" s="35"/>
      <c r="AY438" s="35"/>
      <c r="AZ438" s="35"/>
      <c r="BA438" s="35"/>
      <c r="BB438" s="35"/>
      <c r="BC438" s="35"/>
      <c r="BD438" s="35"/>
      <c r="BE438" s="15"/>
      <c r="BF438" s="15"/>
      <c r="BG438" s="136"/>
      <c r="BH438" s="35"/>
      <c r="BI438" s="35"/>
      <c r="BJ438" s="35"/>
      <c r="BK438" s="35"/>
      <c r="BL438" s="35"/>
      <c r="BM438" s="35"/>
      <c r="BN438" s="35"/>
      <c r="BO438" s="35"/>
      <c r="BP438" s="35"/>
      <c r="BQ438" s="35"/>
      <c r="BR438" s="35"/>
      <c r="BS438" s="35"/>
      <c r="BT438" s="35"/>
      <c r="BU438" s="35"/>
      <c r="BV438" s="35"/>
      <c r="BW438" s="35"/>
      <c r="BX438" s="35"/>
      <c r="BY438" s="35"/>
      <c r="BZ438" s="35"/>
      <c r="CA438" s="35"/>
      <c r="CB438" s="35"/>
      <c r="CC438" s="35"/>
      <c r="CD438" s="35"/>
      <c r="CE438" s="35"/>
      <c r="CF438" s="35"/>
      <c r="CG438" s="35"/>
      <c r="CH438" s="35"/>
      <c r="CI438" s="35"/>
      <c r="CJ438" s="35"/>
      <c r="CK438" s="35"/>
      <c r="CL438" s="35"/>
      <c r="CM438" s="35"/>
      <c r="CN438" s="35"/>
      <c r="CO438" s="35"/>
      <c r="CP438" s="35"/>
      <c r="CQ438" s="35"/>
      <c r="CR438" s="35"/>
      <c r="CS438" s="35"/>
      <c r="CT438" s="35"/>
      <c r="CU438" s="35"/>
      <c r="CV438" s="35"/>
      <c r="CW438" s="35"/>
      <c r="CX438" s="35"/>
      <c r="CY438" s="35"/>
      <c r="CZ438" s="35"/>
      <c r="DA438" s="35"/>
      <c r="DB438" s="35"/>
      <c r="DC438" s="35"/>
      <c r="DD438" s="35"/>
      <c r="DE438" s="35"/>
      <c r="DF438" s="35"/>
      <c r="DG438" s="35"/>
      <c r="DH438" s="35"/>
      <c r="DI438" s="35"/>
      <c r="DJ438" s="35"/>
      <c r="DK438" s="35"/>
      <c r="DL438" s="35"/>
      <c r="DM438" s="35"/>
      <c r="DN438" s="35"/>
      <c r="DO438" s="35"/>
      <c r="DP438" s="35"/>
      <c r="DQ438" s="35"/>
      <c r="DR438" s="35"/>
      <c r="DS438" s="35"/>
      <c r="DT438" s="35"/>
      <c r="DU438" s="35"/>
      <c r="DV438" s="35"/>
      <c r="DW438" s="35"/>
      <c r="DX438" s="35"/>
      <c r="DY438" s="35"/>
      <c r="DZ438" s="35"/>
      <c r="EA438" s="35"/>
      <c r="EB438" s="35"/>
      <c r="EC438" s="35"/>
      <c r="ED438" s="35"/>
      <c r="EE438" s="35"/>
      <c r="EF438" s="35"/>
      <c r="EG438" s="35"/>
      <c r="EH438" s="35"/>
      <c r="EI438" s="35"/>
      <c r="EJ438" s="35"/>
      <c r="EK438" s="35"/>
      <c r="EL438" s="35"/>
      <c r="EM438" s="35"/>
      <c r="EN438" s="35"/>
      <c r="EO438" s="35"/>
      <c r="EP438" s="35"/>
      <c r="EQ438" s="35"/>
      <c r="ER438" s="35"/>
      <c r="ES438" s="35"/>
      <c r="ET438" s="35"/>
      <c r="EU438" s="35"/>
      <c r="EV438" s="35"/>
      <c r="EW438" s="35"/>
      <c r="EX438" s="35"/>
      <c r="EY438" s="35"/>
      <c r="EZ438" s="35"/>
      <c r="FA438" s="35"/>
      <c r="FB438" s="35"/>
      <c r="FC438" s="35"/>
      <c r="FD438" s="35"/>
      <c r="FE438" s="35"/>
      <c r="FF438" s="35"/>
      <c r="FG438" s="35"/>
      <c r="FH438" s="35"/>
      <c r="FI438" s="35"/>
      <c r="FJ438" s="35"/>
      <c r="FK438" s="35"/>
      <c r="FL438" s="35"/>
      <c r="FM438" s="35"/>
      <c r="FN438" s="35"/>
      <c r="FO438" s="35"/>
      <c r="FP438" s="35"/>
      <c r="FQ438" s="35"/>
      <c r="FR438" s="35"/>
      <c r="FS438" s="35"/>
      <c r="FT438" s="35"/>
      <c r="FU438" s="35"/>
      <c r="FV438" s="35"/>
      <c r="FW438" s="35"/>
      <c r="FX438" s="35"/>
      <c r="FY438" s="35"/>
      <c r="FZ438" s="35"/>
      <c r="GA438" s="35"/>
      <c r="GB438" s="35"/>
      <c r="GC438" s="35"/>
      <c r="GD438" s="35"/>
      <c r="GE438" s="35"/>
      <c r="GF438" s="35"/>
      <c r="GG438" s="35"/>
      <c r="GH438" s="35"/>
      <c r="GI438" s="35"/>
      <c r="GJ438" s="35"/>
      <c r="GK438" s="35"/>
      <c r="GL438" s="35"/>
      <c r="GM438" s="35"/>
      <c r="GN438" s="35"/>
      <c r="GO438" s="35"/>
      <c r="GP438" s="35"/>
      <c r="GQ438" s="35"/>
      <c r="GR438" s="35"/>
      <c r="GS438" s="35"/>
      <c r="GT438" s="35"/>
      <c r="GU438" s="35"/>
      <c r="GV438" s="35"/>
      <c r="GW438" s="35"/>
      <c r="GX438" s="35"/>
      <c r="GY438" s="35"/>
      <c r="GZ438" s="35"/>
      <c r="HA438" s="35"/>
      <c r="HB438" s="35"/>
      <c r="HC438" s="35"/>
      <c r="HD438" s="35"/>
      <c r="HE438" s="35"/>
      <c r="HF438" s="35"/>
      <c r="HG438" s="35"/>
      <c r="HH438" s="35"/>
      <c r="HI438" s="35"/>
      <c r="HJ438" s="35"/>
      <c r="HK438" s="35"/>
      <c r="HL438" s="35"/>
      <c r="HM438" s="35"/>
      <c r="HN438" s="35"/>
      <c r="HO438" s="35"/>
      <c r="HP438" s="35"/>
      <c r="HQ438" s="35"/>
      <c r="HR438" s="35"/>
      <c r="HS438" s="35"/>
      <c r="HT438" s="35"/>
      <c r="HU438" s="35"/>
      <c r="HV438" s="35"/>
      <c r="HW438" s="35"/>
      <c r="HX438" s="35"/>
      <c r="HY438" s="35"/>
      <c r="HZ438" s="35"/>
      <c r="IA438" s="35"/>
      <c r="IB438" s="35"/>
      <c r="IC438" s="35"/>
      <c r="ID438" s="35"/>
      <c r="IE438" s="35"/>
      <c r="IF438" s="35"/>
      <c r="IG438" s="35"/>
      <c r="IH438" s="35"/>
      <c r="II438" s="35"/>
      <c r="IJ438" s="35"/>
      <c r="IK438" s="35"/>
      <c r="IL438" s="35"/>
      <c r="IM438" s="35"/>
      <c r="IN438" s="35"/>
      <c r="IO438" s="35"/>
      <c r="IP438" s="35"/>
      <c r="IQ438" s="35"/>
      <c r="IR438" s="35"/>
      <c r="IS438" s="35"/>
      <c r="IT438" s="35"/>
      <c r="IU438" s="35"/>
      <c r="IV438" s="35"/>
      <c r="IW438" s="35"/>
      <c r="IX438" s="35"/>
      <c r="IY438" s="35"/>
      <c r="IZ438" s="35"/>
      <c r="JA438" s="35"/>
      <c r="JB438" s="35"/>
      <c r="JC438" s="35"/>
      <c r="JD438" s="35"/>
      <c r="JE438" s="35"/>
      <c r="JF438" s="35"/>
      <c r="JG438" s="35"/>
      <c r="JH438" s="35"/>
      <c r="JI438" s="35"/>
      <c r="JJ438" s="35"/>
      <c r="JK438" s="35"/>
      <c r="JL438" s="35"/>
      <c r="JM438" s="35"/>
      <c r="JN438" s="35"/>
      <c r="JO438" s="35"/>
      <c r="JP438" s="35"/>
      <c r="JQ438" s="35"/>
      <c r="JR438" s="35"/>
      <c r="JS438" s="35"/>
      <c r="JT438" s="35"/>
      <c r="JU438" s="35"/>
      <c r="JV438" s="35"/>
      <c r="JW438" s="35"/>
      <c r="JX438" s="35"/>
      <c r="JY438" s="35"/>
      <c r="JZ438" s="35"/>
      <c r="KA438" s="35"/>
      <c r="KB438" s="35"/>
      <c r="KC438" s="35"/>
      <c r="KD438" s="35"/>
      <c r="KE438" s="35"/>
      <c r="KF438" s="35"/>
      <c r="KG438" s="35"/>
      <c r="KH438" s="35"/>
      <c r="KI438" s="35"/>
      <c r="KJ438" s="35"/>
      <c r="KK438" s="35"/>
      <c r="KL438" s="35"/>
      <c r="KM438" s="35"/>
      <c r="KN438" s="35"/>
      <c r="KO438" s="35"/>
      <c r="KP438" s="35"/>
      <c r="KQ438" s="35"/>
      <c r="KR438" s="35"/>
      <c r="KS438" s="35"/>
      <c r="KT438" s="35"/>
      <c r="KU438" s="35"/>
      <c r="KV438" s="35"/>
      <c r="KW438" s="35"/>
      <c r="KX438" s="35"/>
      <c r="KY438" s="35"/>
      <c r="KZ438" s="35"/>
      <c r="LA438" s="35"/>
      <c r="LB438" s="35"/>
      <c r="LC438" s="35"/>
      <c r="LD438" s="35"/>
      <c r="LE438" s="35"/>
      <c r="LF438" s="35"/>
      <c r="LG438" s="35"/>
      <c r="LH438" s="35"/>
      <c r="LI438" s="35"/>
      <c r="LJ438" s="35"/>
      <c r="LK438" s="35"/>
      <c r="LL438" s="35"/>
      <c r="LM438" s="35"/>
      <c r="LN438" s="35"/>
      <c r="LO438" s="35"/>
      <c r="LP438" s="35"/>
      <c r="LQ438" s="35"/>
      <c r="LR438" s="35"/>
      <c r="LS438" s="35"/>
      <c r="LT438" s="35"/>
      <c r="LU438" s="35"/>
      <c r="LV438" s="35"/>
      <c r="LW438" s="35"/>
      <c r="LX438" s="35"/>
      <c r="LY438" s="35"/>
      <c r="LZ438" s="35"/>
      <c r="MA438" s="35"/>
      <c r="MB438" s="35"/>
      <c r="MC438" s="35"/>
      <c r="MD438" s="35"/>
      <c r="ME438" s="35"/>
      <c r="MF438" s="35"/>
      <c r="MG438" s="35"/>
      <c r="MH438" s="35"/>
      <c r="MI438" s="35"/>
      <c r="MJ438" s="35"/>
      <c r="MK438" s="35"/>
      <c r="ML438" s="35"/>
      <c r="MM438" s="35"/>
      <c r="MN438" s="35"/>
      <c r="MO438" s="35"/>
      <c r="MP438" s="35"/>
      <c r="MQ438" s="35"/>
      <c r="MR438" s="35"/>
      <c r="MS438" s="35"/>
      <c r="MT438" s="35"/>
      <c r="MU438" s="35"/>
      <c r="MV438" s="35"/>
      <c r="MW438" s="35"/>
      <c r="MX438" s="35"/>
      <c r="MY438" s="35"/>
      <c r="MZ438" s="35"/>
      <c r="NA438" s="35"/>
      <c r="NB438" s="35"/>
      <c r="NC438" s="35"/>
      <c r="ND438" s="35"/>
      <c r="NE438" s="35"/>
      <c r="NF438" s="35"/>
      <c r="NG438" s="35"/>
      <c r="NH438" s="35"/>
      <c r="NI438" s="35"/>
      <c r="NJ438" s="35"/>
      <c r="NK438" s="35"/>
      <c r="NL438" s="35"/>
      <c r="NM438" s="35"/>
      <c r="NN438" s="35"/>
      <c r="NO438" s="35"/>
      <c r="NP438" s="35"/>
      <c r="NQ438" s="35"/>
      <c r="NR438" s="35"/>
      <c r="NS438" s="35"/>
      <c r="NT438" s="35"/>
      <c r="NU438" s="35"/>
      <c r="NV438" s="35"/>
      <c r="NW438" s="35"/>
      <c r="NX438" s="35"/>
      <c r="NY438" s="35"/>
      <c r="NZ438" s="35"/>
      <c r="OA438" s="35"/>
      <c r="OB438" s="35"/>
      <c r="OC438" s="35"/>
      <c r="OD438" s="35"/>
      <c r="OE438" s="35"/>
      <c r="OF438" s="35"/>
      <c r="OG438" s="35"/>
      <c r="OH438" s="35"/>
      <c r="OI438" s="35"/>
      <c r="OJ438" s="35"/>
      <c r="OK438" s="35"/>
      <c r="OL438" s="35"/>
      <c r="OM438" s="35"/>
      <c r="ON438" s="35"/>
      <c r="OO438" s="35"/>
      <c r="OP438" s="35"/>
      <c r="OQ438" s="35"/>
      <c r="OR438" s="35"/>
      <c r="OS438" s="35"/>
      <c r="OT438" s="35"/>
      <c r="OU438" s="35"/>
      <c r="OV438" s="35"/>
      <c r="OW438" s="35"/>
      <c r="OX438" s="35"/>
      <c r="OY438" s="35"/>
      <c r="OZ438" s="35"/>
      <c r="PA438" s="35"/>
      <c r="PB438" s="35"/>
      <c r="PC438" s="35"/>
      <c r="PD438" s="35"/>
      <c r="PE438" s="35"/>
      <c r="PF438" s="35"/>
      <c r="PG438" s="35"/>
      <c r="PH438" s="35"/>
      <c r="PI438" s="35"/>
      <c r="PJ438" s="35"/>
      <c r="PK438" s="35"/>
      <c r="PL438" s="35"/>
      <c r="PM438" s="35"/>
      <c r="PN438" s="35"/>
      <c r="PO438" s="35"/>
      <c r="PP438" s="35"/>
      <c r="PQ438" s="35"/>
      <c r="PR438" s="35"/>
      <c r="PS438" s="35"/>
      <c r="PT438" s="35"/>
      <c r="PU438" s="35"/>
      <c r="PV438" s="35"/>
      <c r="PW438" s="35"/>
      <c r="PX438" s="35"/>
      <c r="PY438" s="35"/>
      <c r="PZ438" s="35"/>
      <c r="QA438" s="35"/>
      <c r="QB438" s="35"/>
      <c r="QC438" s="35"/>
      <c r="QD438" s="35"/>
      <c r="QE438" s="35"/>
      <c r="QF438" s="35"/>
      <c r="QG438" s="35"/>
      <c r="QH438" s="35"/>
      <c r="QI438" s="35"/>
      <c r="QJ438" s="35"/>
      <c r="QK438" s="35"/>
      <c r="QL438" s="35"/>
      <c r="QM438" s="35"/>
      <c r="QN438" s="35"/>
      <c r="QO438" s="35"/>
      <c r="QP438" s="35"/>
      <c r="QQ438" s="35"/>
      <c r="QR438" s="35"/>
      <c r="QS438" s="35"/>
      <c r="QT438" s="35"/>
      <c r="QU438" s="35"/>
      <c r="QV438" s="35"/>
      <c r="QW438" s="35"/>
      <c r="QX438" s="35"/>
      <c r="QY438" s="35"/>
      <c r="QZ438" s="35"/>
      <c r="RA438" s="35"/>
      <c r="RB438" s="35"/>
      <c r="RC438" s="35"/>
      <c r="RD438" s="35"/>
      <c r="RE438" s="35"/>
      <c r="RF438" s="35"/>
      <c r="RG438" s="35"/>
      <c r="RH438" s="35"/>
      <c r="RI438" s="35"/>
      <c r="RJ438" s="35"/>
      <c r="RK438" s="35"/>
      <c r="RL438" s="35"/>
      <c r="RM438" s="35"/>
      <c r="RN438" s="35"/>
      <c r="RO438" s="35"/>
      <c r="RP438" s="35">
        <v>5</v>
      </c>
      <c r="RQ438" s="35"/>
      <c r="RR438" s="35"/>
      <c r="RS438" s="35"/>
      <c r="RT438" s="35">
        <v>5</v>
      </c>
      <c r="RU438" s="35"/>
      <c r="RV438" s="35"/>
      <c r="RW438" s="35"/>
      <c r="RX438" s="35"/>
      <c r="RY438" s="35"/>
      <c r="RZ438" s="35"/>
      <c r="SA438" s="35"/>
      <c r="SB438" s="35"/>
      <c r="SC438" s="35"/>
      <c r="SD438" s="35"/>
      <c r="SE438" s="35"/>
      <c r="SF438" s="35"/>
      <c r="SG438" s="35"/>
      <c r="SH438" s="35"/>
      <c r="SI438" s="35"/>
      <c r="SJ438" s="35"/>
      <c r="SK438" s="35"/>
      <c r="SL438" s="35"/>
      <c r="SM438" s="35"/>
      <c r="SN438" s="35"/>
      <c r="SO438" s="35"/>
      <c r="SP438" s="35"/>
      <c r="SQ438" s="35"/>
      <c r="SR438" s="35"/>
      <c r="SS438" s="35"/>
      <c r="ST438" s="35"/>
      <c r="SU438" s="35"/>
      <c r="SV438" s="35"/>
      <c r="SW438" s="35"/>
      <c r="SX438" s="35"/>
      <c r="SY438" s="35"/>
      <c r="SZ438" s="35"/>
      <c r="TA438" s="35"/>
      <c r="TB438" s="35"/>
      <c r="TC438" s="35"/>
      <c r="TD438" s="35"/>
      <c r="TE438" s="35"/>
      <c r="TF438" s="35"/>
      <c r="TG438" s="35"/>
      <c r="TH438" s="35"/>
      <c r="TI438" s="35"/>
      <c r="TJ438" s="35"/>
      <c r="TK438" s="35"/>
      <c r="TL438" s="35"/>
      <c r="TM438" s="35"/>
      <c r="TN438" s="35"/>
      <c r="TO438" s="35"/>
      <c r="TP438" s="35"/>
      <c r="TQ438" s="35"/>
      <c r="TR438" s="35"/>
      <c r="TS438" s="35"/>
      <c r="TT438" s="35"/>
      <c r="TU438" s="35"/>
      <c r="TV438" s="35"/>
      <c r="TW438" s="35"/>
      <c r="TX438" s="35"/>
      <c r="TY438" s="35"/>
      <c r="TZ438" s="35"/>
      <c r="UA438" s="35"/>
      <c r="UB438" s="35"/>
      <c r="UC438" s="35"/>
      <c r="UD438" s="35"/>
      <c r="UE438" s="35"/>
      <c r="UF438" s="35"/>
      <c r="UG438" s="35"/>
      <c r="UH438" s="35"/>
      <c r="UI438" s="35"/>
      <c r="UJ438" s="35"/>
      <c r="UK438" s="35"/>
      <c r="UL438" s="35"/>
      <c r="UM438" s="35"/>
      <c r="UN438" s="35"/>
      <c r="UO438" s="35"/>
      <c r="UP438" s="35"/>
      <c r="UQ438" s="35"/>
      <c r="UR438" s="35"/>
      <c r="US438" s="35"/>
      <c r="UT438" s="35"/>
      <c r="UU438" s="35"/>
      <c r="UV438" s="35"/>
      <c r="UW438" s="35"/>
      <c r="UX438" s="35"/>
      <c r="UY438" s="35"/>
      <c r="UZ438" s="35"/>
      <c r="VA438" s="35"/>
      <c r="VB438" s="35"/>
      <c r="VC438" s="35"/>
      <c r="VD438" s="35"/>
      <c r="VE438" s="35"/>
      <c r="VF438" s="35"/>
      <c r="VG438" s="35"/>
      <c r="VH438" s="35"/>
      <c r="VI438" s="35"/>
      <c r="VJ438" s="35"/>
      <c r="VK438" s="35"/>
      <c r="VL438" s="35"/>
      <c r="VM438" s="35"/>
      <c r="VN438" s="35"/>
      <c r="VO438" s="35"/>
      <c r="VP438" s="35"/>
      <c r="VQ438" s="35"/>
      <c r="VR438" s="35"/>
      <c r="VS438" s="35"/>
      <c r="VT438" s="35"/>
      <c r="VU438" s="35"/>
      <c r="VV438" s="35"/>
      <c r="VW438" s="35"/>
      <c r="VX438" s="35"/>
      <c r="VY438" s="35"/>
      <c r="VZ438" s="35"/>
      <c r="WA438" s="35"/>
      <c r="WB438" s="35"/>
      <c r="WC438" s="35"/>
      <c r="WD438" s="35"/>
      <c r="WE438" s="35"/>
      <c r="WF438" s="35"/>
      <c r="WG438" s="35"/>
      <c r="WH438" s="35"/>
      <c r="WI438" s="35"/>
      <c r="WJ438" s="35"/>
      <c r="WK438" s="35"/>
      <c r="WL438" s="35"/>
      <c r="WM438" s="35"/>
      <c r="WN438" s="35"/>
      <c r="WO438" s="35"/>
      <c r="WP438" s="35"/>
      <c r="WQ438" s="35"/>
      <c r="WR438" s="35"/>
      <c r="WS438" s="35"/>
      <c r="WT438" s="35"/>
      <c r="WU438" s="35"/>
      <c r="WV438" s="35"/>
      <c r="WW438" s="35"/>
      <c r="WX438" s="35"/>
      <c r="WY438" s="35"/>
      <c r="WZ438" s="35"/>
      <c r="XA438" s="35"/>
      <c r="XB438" s="35"/>
      <c r="XC438" s="35"/>
      <c r="XD438" s="35"/>
      <c r="XE438" s="35"/>
      <c r="XF438" s="35"/>
      <c r="XG438" s="35"/>
      <c r="XH438" s="35"/>
      <c r="XI438" s="35"/>
      <c r="XJ438" s="35"/>
      <c r="XK438" s="35"/>
      <c r="XL438" s="35"/>
      <c r="XM438" s="35"/>
      <c r="XN438" s="35"/>
      <c r="XO438" s="35"/>
      <c r="XP438" s="35"/>
      <c r="XQ438" s="35"/>
      <c r="XR438" s="35"/>
      <c r="XS438" s="35"/>
      <c r="XT438" s="35"/>
      <c r="XU438" s="35"/>
      <c r="XV438" s="35"/>
      <c r="XW438" s="35"/>
      <c r="XX438" s="35"/>
      <c r="XY438" s="35"/>
      <c r="XZ438" s="35"/>
      <c r="YA438" s="35"/>
      <c r="YB438" s="35"/>
      <c r="YC438" s="35"/>
      <c r="YD438" s="35"/>
      <c r="YE438" s="35"/>
      <c r="YF438" s="35"/>
      <c r="YG438" s="35"/>
      <c r="YH438" s="35"/>
      <c r="YI438" s="35"/>
      <c r="YJ438" s="35"/>
      <c r="YK438" s="35"/>
      <c r="YL438" s="35"/>
      <c r="YM438" s="35"/>
      <c r="YN438" s="35"/>
      <c r="YO438" s="35"/>
      <c r="YP438" s="35"/>
      <c r="YQ438" s="35"/>
      <c r="YR438" s="35"/>
      <c r="YS438" s="35"/>
      <c r="YT438" s="35"/>
      <c r="YU438" s="35"/>
      <c r="YV438" s="35"/>
      <c r="YW438" s="35"/>
      <c r="YX438" s="35"/>
      <c r="YY438" s="35"/>
      <c r="YZ438" s="35"/>
      <c r="ZA438" s="35"/>
      <c r="ZB438" s="35"/>
      <c r="ZC438" s="35"/>
      <c r="ZD438" s="35"/>
      <c r="ZE438" s="35"/>
      <c r="ZF438" s="35"/>
      <c r="ZG438" s="35"/>
      <c r="ZH438" s="35"/>
      <c r="ZI438" s="35"/>
      <c r="ZJ438" s="35"/>
      <c r="ZK438" s="35"/>
      <c r="ZL438" s="35"/>
      <c r="ZM438" s="35"/>
      <c r="ZN438" s="35"/>
      <c r="ZO438" s="35"/>
      <c r="ZP438" s="35"/>
      <c r="ZQ438" s="35"/>
      <c r="ZR438" s="35"/>
      <c r="ZS438" s="35"/>
      <c r="ZT438" s="35"/>
      <c r="ZU438" s="35"/>
      <c r="ZV438" s="35"/>
      <c r="ZW438" s="35"/>
      <c r="ZX438" s="35"/>
      <c r="ZY438" s="35"/>
      <c r="ZZ438" s="35"/>
      <c r="AAA438" s="35"/>
      <c r="AAB438" s="35"/>
      <c r="AAC438" s="35"/>
      <c r="AAD438" s="35"/>
      <c r="AAE438" s="35"/>
      <c r="AAF438" s="35"/>
      <c r="AAG438" s="35"/>
      <c r="AAH438" s="35"/>
      <c r="AAI438" s="35"/>
      <c r="AAJ438" s="35"/>
      <c r="AAK438" s="35"/>
      <c r="AAL438" s="35"/>
      <c r="AAM438" s="35"/>
      <c r="AAN438" s="35"/>
      <c r="AAO438" s="35"/>
      <c r="AAP438" s="35"/>
      <c r="AAQ438" s="35"/>
      <c r="AAR438" s="35"/>
      <c r="AAS438" s="35"/>
      <c r="AAT438" s="35"/>
      <c r="AAU438" s="35"/>
      <c r="AAV438" s="35"/>
      <c r="AAW438" s="35"/>
      <c r="AAX438" s="35"/>
      <c r="AAY438" s="35"/>
      <c r="AAZ438" s="35"/>
      <c r="ABA438" s="35"/>
      <c r="ABB438" s="35"/>
      <c r="ABC438" s="35"/>
      <c r="ABD438" s="35"/>
      <c r="ABE438" s="35"/>
      <c r="ABF438" s="35"/>
      <c r="ABG438" s="35"/>
      <c r="ABH438" s="35"/>
      <c r="ABI438" s="35"/>
      <c r="ABJ438" s="35"/>
      <c r="ABK438" s="35"/>
      <c r="ABL438" s="35"/>
      <c r="ABM438" s="35"/>
      <c r="ABN438" s="35"/>
      <c r="ABO438" s="35"/>
      <c r="ABP438" s="35"/>
      <c r="ABQ438" s="35"/>
      <c r="ABR438" s="35"/>
      <c r="ABS438" s="35"/>
      <c r="ABT438" s="35"/>
      <c r="ABU438" s="35"/>
      <c r="ABV438" s="35"/>
      <c r="ABW438" s="35"/>
      <c r="ABX438" s="35"/>
      <c r="ABY438" s="35"/>
      <c r="ABZ438" s="35"/>
      <c r="ACA438" s="35"/>
      <c r="ACB438" s="35"/>
      <c r="ACC438" s="35"/>
      <c r="ACD438" s="35"/>
      <c r="ACE438" s="35"/>
      <c r="ACF438" s="35"/>
      <c r="ACG438" s="35"/>
      <c r="ACH438" s="35"/>
      <c r="ACI438" s="35"/>
      <c r="ACJ438" s="35"/>
      <c r="ACK438" s="35"/>
      <c r="ACL438" s="35"/>
      <c r="ACM438" s="35"/>
      <c r="ACN438" s="35"/>
      <c r="ACO438" s="35"/>
      <c r="ACP438" s="35"/>
      <c r="ACQ438" s="35"/>
      <c r="ACR438" s="35"/>
      <c r="ACS438" s="35"/>
      <c r="ACT438" s="35"/>
      <c r="ACU438" s="35"/>
      <c r="ACV438" s="35"/>
      <c r="ACW438" s="35"/>
      <c r="ACX438" s="35"/>
      <c r="ACY438" s="35"/>
      <c r="ACZ438" s="35"/>
      <c r="ADA438" s="35"/>
      <c r="ADB438" s="35"/>
      <c r="ADC438" s="35"/>
      <c r="ADD438" s="35"/>
      <c r="ADE438" s="35"/>
      <c r="ADF438" s="35"/>
      <c r="ADG438" s="35"/>
      <c r="ADH438" s="35"/>
      <c r="ADI438" s="35"/>
      <c r="ADJ438" s="35"/>
      <c r="ADK438" s="35"/>
      <c r="ADL438" s="35"/>
      <c r="ADM438" s="35"/>
      <c r="ADN438" s="35"/>
      <c r="ADO438" s="35"/>
      <c r="ADP438" s="35"/>
      <c r="ADQ438" s="35"/>
      <c r="ADR438" s="35"/>
      <c r="ADS438" s="35"/>
      <c r="ADT438" s="35"/>
      <c r="ADU438" s="35"/>
      <c r="ADV438" s="35"/>
      <c r="ADW438" s="35"/>
      <c r="ADX438" s="35"/>
      <c r="ADY438" s="66">
        <f t="shared" si="17"/>
        <v>0</v>
      </c>
    </row>
    <row r="439" spans="1:805" s="5" customFormat="1" ht="12" customHeight="1" x14ac:dyDescent="0.2">
      <c r="A439" s="38" t="s">
        <v>323</v>
      </c>
      <c r="B439" s="65">
        <f t="shared" si="19"/>
        <v>0</v>
      </c>
      <c r="C439" s="57">
        <v>1</v>
      </c>
      <c r="D439" s="59">
        <v>44718</v>
      </c>
      <c r="E439" s="96">
        <v>23.51</v>
      </c>
      <c r="F439" s="67">
        <f t="shared" si="18"/>
        <v>0</v>
      </c>
      <c r="G439" s="6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  <c r="AO439" s="35"/>
      <c r="AP439" s="35"/>
      <c r="AQ439" s="35"/>
      <c r="AR439" s="35"/>
      <c r="AS439" s="35"/>
      <c r="AT439" s="35"/>
      <c r="AU439" s="35"/>
      <c r="AV439" s="35"/>
      <c r="AW439" s="35"/>
      <c r="AX439" s="35"/>
      <c r="AY439" s="35"/>
      <c r="AZ439" s="35"/>
      <c r="BA439" s="35"/>
      <c r="BB439" s="35"/>
      <c r="BC439" s="35"/>
      <c r="BD439" s="35"/>
      <c r="BE439" s="15"/>
      <c r="BF439" s="15"/>
      <c r="BG439" s="136"/>
      <c r="BH439" s="35"/>
      <c r="BI439" s="35"/>
      <c r="BJ439" s="35"/>
      <c r="BK439" s="35"/>
      <c r="BL439" s="35"/>
      <c r="BM439" s="35"/>
      <c r="BN439" s="35"/>
      <c r="BO439" s="35"/>
      <c r="BP439" s="35"/>
      <c r="BQ439" s="35"/>
      <c r="BR439" s="35"/>
      <c r="BS439" s="35"/>
      <c r="BT439" s="35"/>
      <c r="BU439" s="35"/>
      <c r="BV439" s="35"/>
      <c r="BW439" s="35"/>
      <c r="BX439" s="35"/>
      <c r="BY439" s="35"/>
      <c r="BZ439" s="35"/>
      <c r="CA439" s="35"/>
      <c r="CB439" s="35"/>
      <c r="CC439" s="35"/>
      <c r="CD439" s="35"/>
      <c r="CE439" s="35"/>
      <c r="CF439" s="35"/>
      <c r="CG439" s="35"/>
      <c r="CH439" s="35"/>
      <c r="CI439" s="35"/>
      <c r="CJ439" s="35"/>
      <c r="CK439" s="35"/>
      <c r="CL439" s="35"/>
      <c r="CM439" s="35"/>
      <c r="CN439" s="35"/>
      <c r="CO439" s="35"/>
      <c r="CP439" s="35"/>
      <c r="CQ439" s="35"/>
      <c r="CR439" s="35"/>
      <c r="CS439" s="35"/>
      <c r="CT439" s="35"/>
      <c r="CU439" s="35"/>
      <c r="CV439" s="35"/>
      <c r="CW439" s="35"/>
      <c r="CX439" s="35"/>
      <c r="CY439" s="35"/>
      <c r="CZ439" s="35"/>
      <c r="DA439" s="35"/>
      <c r="DB439" s="35"/>
      <c r="DC439" s="35"/>
      <c r="DD439" s="35"/>
      <c r="DE439" s="35"/>
      <c r="DF439" s="35"/>
      <c r="DG439" s="35"/>
      <c r="DH439" s="35"/>
      <c r="DI439" s="35"/>
      <c r="DJ439" s="35"/>
      <c r="DK439" s="35"/>
      <c r="DL439" s="35"/>
      <c r="DM439" s="35"/>
      <c r="DN439" s="35"/>
      <c r="DO439" s="35"/>
      <c r="DP439" s="35"/>
      <c r="DQ439" s="35"/>
      <c r="DR439" s="35"/>
      <c r="DS439" s="35"/>
      <c r="DT439" s="35"/>
      <c r="DU439" s="35"/>
      <c r="DV439" s="35"/>
      <c r="DW439" s="35"/>
      <c r="DX439" s="35"/>
      <c r="DY439" s="35"/>
      <c r="DZ439" s="35"/>
      <c r="EA439" s="35"/>
      <c r="EB439" s="35"/>
      <c r="EC439" s="35"/>
      <c r="ED439" s="35"/>
      <c r="EE439" s="35"/>
      <c r="EF439" s="35"/>
      <c r="EG439" s="35"/>
      <c r="EH439" s="35"/>
      <c r="EI439" s="35"/>
      <c r="EJ439" s="35"/>
      <c r="EK439" s="35"/>
      <c r="EL439" s="35"/>
      <c r="EM439" s="35"/>
      <c r="EN439" s="35"/>
      <c r="EO439" s="35"/>
      <c r="EP439" s="35"/>
      <c r="EQ439" s="35"/>
      <c r="ER439" s="35"/>
      <c r="ES439" s="35"/>
      <c r="ET439" s="35"/>
      <c r="EU439" s="35"/>
      <c r="EV439" s="35"/>
      <c r="EW439" s="35"/>
      <c r="EX439" s="35"/>
      <c r="EY439" s="35"/>
      <c r="EZ439" s="35"/>
      <c r="FA439" s="35"/>
      <c r="FB439" s="35"/>
      <c r="FC439" s="35"/>
      <c r="FD439" s="35"/>
      <c r="FE439" s="35"/>
      <c r="FF439" s="35"/>
      <c r="FG439" s="35"/>
      <c r="FH439" s="35"/>
      <c r="FI439" s="35"/>
      <c r="FJ439" s="35"/>
      <c r="FK439" s="35"/>
      <c r="FL439" s="35"/>
      <c r="FM439" s="35"/>
      <c r="FN439" s="35"/>
      <c r="FO439" s="35"/>
      <c r="FP439" s="35"/>
      <c r="FQ439" s="35"/>
      <c r="FR439" s="35"/>
      <c r="FS439" s="35"/>
      <c r="FT439" s="35"/>
      <c r="FU439" s="35"/>
      <c r="FV439" s="35"/>
      <c r="FW439" s="35"/>
      <c r="FX439" s="35"/>
      <c r="FY439" s="35"/>
      <c r="FZ439" s="35"/>
      <c r="GA439" s="35"/>
      <c r="GB439" s="35"/>
      <c r="GC439" s="35"/>
      <c r="GD439" s="35"/>
      <c r="GE439" s="35"/>
      <c r="GF439" s="35"/>
      <c r="GG439" s="35"/>
      <c r="GH439" s="35"/>
      <c r="GI439" s="35"/>
      <c r="GJ439" s="35"/>
      <c r="GK439" s="35"/>
      <c r="GL439" s="35"/>
      <c r="GM439" s="35"/>
      <c r="GN439" s="35"/>
      <c r="GO439" s="35"/>
      <c r="GP439" s="35"/>
      <c r="GQ439" s="35"/>
      <c r="GR439" s="35"/>
      <c r="GS439" s="35"/>
      <c r="GT439" s="35"/>
      <c r="GU439" s="35"/>
      <c r="GV439" s="35"/>
      <c r="GW439" s="35"/>
      <c r="GX439" s="35"/>
      <c r="GY439" s="35"/>
      <c r="GZ439" s="35"/>
      <c r="HA439" s="35"/>
      <c r="HB439" s="35"/>
      <c r="HC439" s="35"/>
      <c r="HD439" s="35"/>
      <c r="HE439" s="35"/>
      <c r="HF439" s="35"/>
      <c r="HG439" s="35"/>
      <c r="HH439" s="35"/>
      <c r="HI439" s="35"/>
      <c r="HJ439" s="35"/>
      <c r="HK439" s="35"/>
      <c r="HL439" s="35"/>
      <c r="HM439" s="35"/>
      <c r="HN439" s="35"/>
      <c r="HO439" s="35"/>
      <c r="HP439" s="35"/>
      <c r="HQ439" s="35"/>
      <c r="HR439" s="35"/>
      <c r="HS439" s="35"/>
      <c r="HT439" s="35"/>
      <c r="HU439" s="35"/>
      <c r="HV439" s="35"/>
      <c r="HW439" s="35"/>
      <c r="HX439" s="35"/>
      <c r="HY439" s="35"/>
      <c r="HZ439" s="35"/>
      <c r="IA439" s="35"/>
      <c r="IB439" s="35"/>
      <c r="IC439" s="35"/>
      <c r="ID439" s="35"/>
      <c r="IE439" s="35"/>
      <c r="IF439" s="35"/>
      <c r="IG439" s="35"/>
      <c r="IH439" s="35"/>
      <c r="II439" s="35"/>
      <c r="IJ439" s="35"/>
      <c r="IK439" s="35"/>
      <c r="IL439" s="35"/>
      <c r="IM439" s="35"/>
      <c r="IN439" s="35"/>
      <c r="IO439" s="35"/>
      <c r="IP439" s="35"/>
      <c r="IQ439" s="35"/>
      <c r="IR439" s="35"/>
      <c r="IS439" s="35"/>
      <c r="IT439" s="35"/>
      <c r="IU439" s="35"/>
      <c r="IV439" s="35"/>
      <c r="IW439" s="35"/>
      <c r="IX439" s="35"/>
      <c r="IY439" s="35"/>
      <c r="IZ439" s="35"/>
      <c r="JA439" s="35"/>
      <c r="JB439" s="35"/>
      <c r="JC439" s="35"/>
      <c r="JD439" s="35"/>
      <c r="JE439" s="35"/>
      <c r="JF439" s="35"/>
      <c r="JG439" s="35"/>
      <c r="JH439" s="35"/>
      <c r="JI439" s="35"/>
      <c r="JJ439" s="35"/>
      <c r="JK439" s="35"/>
      <c r="JL439" s="35"/>
      <c r="JM439" s="35"/>
      <c r="JN439" s="35"/>
      <c r="JO439" s="35"/>
      <c r="JP439" s="35"/>
      <c r="JQ439" s="35"/>
      <c r="JR439" s="35"/>
      <c r="JS439" s="35"/>
      <c r="JT439" s="35"/>
      <c r="JU439" s="35"/>
      <c r="JV439" s="35"/>
      <c r="JW439" s="35"/>
      <c r="JX439" s="35"/>
      <c r="JY439" s="35"/>
      <c r="JZ439" s="35"/>
      <c r="KA439" s="35"/>
      <c r="KB439" s="35"/>
      <c r="KC439" s="35"/>
      <c r="KD439" s="35"/>
      <c r="KE439" s="35"/>
      <c r="KF439" s="35"/>
      <c r="KG439" s="35"/>
      <c r="KH439" s="35"/>
      <c r="KI439" s="35"/>
      <c r="KJ439" s="35"/>
      <c r="KK439" s="35"/>
      <c r="KL439" s="35"/>
      <c r="KM439" s="35"/>
      <c r="KN439" s="35"/>
      <c r="KO439" s="35"/>
      <c r="KP439" s="35"/>
      <c r="KQ439" s="35"/>
      <c r="KR439" s="35"/>
      <c r="KS439" s="35"/>
      <c r="KT439" s="35"/>
      <c r="KU439" s="35"/>
      <c r="KV439" s="35"/>
      <c r="KW439" s="35"/>
      <c r="KX439" s="35"/>
      <c r="KY439" s="35"/>
      <c r="KZ439" s="35"/>
      <c r="LA439" s="35"/>
      <c r="LB439" s="35"/>
      <c r="LC439" s="35"/>
      <c r="LD439" s="35"/>
      <c r="LE439" s="35"/>
      <c r="LF439" s="35"/>
      <c r="LG439" s="35"/>
      <c r="LH439" s="35"/>
      <c r="LI439" s="35"/>
      <c r="LJ439" s="35"/>
      <c r="LK439" s="35"/>
      <c r="LL439" s="35"/>
      <c r="LM439" s="35">
        <v>4</v>
      </c>
      <c r="LN439" s="35"/>
      <c r="LO439" s="35"/>
      <c r="LP439" s="35"/>
      <c r="LQ439" s="35"/>
      <c r="LR439" s="35"/>
      <c r="LS439" s="35"/>
      <c r="LT439" s="35"/>
      <c r="LU439" s="35"/>
      <c r="LV439" s="35"/>
      <c r="LW439" s="35"/>
      <c r="LX439" s="35"/>
      <c r="LY439" s="35"/>
      <c r="LZ439" s="35"/>
      <c r="MA439" s="35"/>
      <c r="MB439" s="35"/>
      <c r="MC439" s="35"/>
      <c r="MD439" s="35"/>
      <c r="ME439" s="35"/>
      <c r="MF439" s="35"/>
      <c r="MG439" s="35"/>
      <c r="MH439" s="35"/>
      <c r="MI439" s="35"/>
      <c r="MJ439" s="35"/>
      <c r="MK439" s="35"/>
      <c r="ML439" s="35"/>
      <c r="MM439" s="35"/>
      <c r="MN439" s="35"/>
      <c r="MO439" s="35"/>
      <c r="MP439" s="35"/>
      <c r="MQ439" s="35"/>
      <c r="MR439" s="35"/>
      <c r="MS439" s="35"/>
      <c r="MT439" s="35"/>
      <c r="MU439" s="35"/>
      <c r="MV439" s="35"/>
      <c r="MW439" s="35"/>
      <c r="MX439" s="35"/>
      <c r="MY439" s="35"/>
      <c r="MZ439" s="35"/>
      <c r="NA439" s="35"/>
      <c r="NB439" s="35"/>
      <c r="NC439" s="35"/>
      <c r="ND439" s="35"/>
      <c r="NE439" s="35"/>
      <c r="NF439" s="35"/>
      <c r="NG439" s="35"/>
      <c r="NH439" s="35"/>
      <c r="NI439" s="35"/>
      <c r="NJ439" s="35"/>
      <c r="NK439" s="35"/>
      <c r="NL439" s="35"/>
      <c r="NM439" s="35"/>
      <c r="NN439" s="35"/>
      <c r="NO439" s="35"/>
      <c r="NP439" s="35"/>
      <c r="NQ439" s="35"/>
      <c r="NR439" s="35"/>
      <c r="NS439" s="35"/>
      <c r="NT439" s="35"/>
      <c r="NU439" s="35"/>
      <c r="NV439" s="35"/>
      <c r="NW439" s="35"/>
      <c r="NX439" s="35"/>
      <c r="NY439" s="35"/>
      <c r="NZ439" s="35"/>
      <c r="OA439" s="35"/>
      <c r="OB439" s="35"/>
      <c r="OC439" s="35"/>
      <c r="OD439" s="35"/>
      <c r="OE439" s="35"/>
      <c r="OF439" s="35"/>
      <c r="OG439" s="35"/>
      <c r="OH439" s="35"/>
      <c r="OI439" s="35"/>
      <c r="OJ439" s="35"/>
      <c r="OK439" s="35"/>
      <c r="OL439" s="35"/>
      <c r="OM439" s="35"/>
      <c r="ON439" s="35"/>
      <c r="OO439" s="35"/>
      <c r="OP439" s="35"/>
      <c r="OQ439" s="35"/>
      <c r="OR439" s="35"/>
      <c r="OS439" s="35"/>
      <c r="OT439" s="35"/>
      <c r="OU439" s="35"/>
      <c r="OV439" s="35"/>
      <c r="OW439" s="35"/>
      <c r="OX439" s="35"/>
      <c r="OY439" s="35"/>
      <c r="OZ439" s="35"/>
      <c r="PA439" s="35"/>
      <c r="PB439" s="35"/>
      <c r="PC439" s="35"/>
      <c r="PD439" s="35"/>
      <c r="PE439" s="35"/>
      <c r="PF439" s="35"/>
      <c r="PG439" s="35"/>
      <c r="PH439" s="35"/>
      <c r="PI439" s="35"/>
      <c r="PJ439" s="35"/>
      <c r="PK439" s="35"/>
      <c r="PL439" s="35"/>
      <c r="PM439" s="35"/>
      <c r="PN439" s="35"/>
      <c r="PO439" s="35"/>
      <c r="PP439" s="35"/>
      <c r="PQ439" s="35"/>
      <c r="PR439" s="35"/>
      <c r="PS439" s="35"/>
      <c r="PT439" s="35"/>
      <c r="PU439" s="35"/>
      <c r="PV439" s="35"/>
      <c r="PW439" s="35"/>
      <c r="PX439" s="35"/>
      <c r="PY439" s="35"/>
      <c r="PZ439" s="35"/>
      <c r="QA439" s="35"/>
      <c r="QB439" s="35"/>
      <c r="QC439" s="35"/>
      <c r="QD439" s="35"/>
      <c r="QE439" s="35"/>
      <c r="QF439" s="35"/>
      <c r="QG439" s="35"/>
      <c r="QH439" s="35"/>
      <c r="QI439" s="35"/>
      <c r="QJ439" s="35"/>
      <c r="QK439" s="35"/>
      <c r="QL439" s="35"/>
      <c r="QM439" s="35"/>
      <c r="QN439" s="35"/>
      <c r="QO439" s="35"/>
      <c r="QP439" s="35"/>
      <c r="QQ439" s="35"/>
      <c r="QR439" s="35"/>
      <c r="QS439" s="35"/>
      <c r="QT439" s="35"/>
      <c r="QU439" s="35"/>
      <c r="QV439" s="35"/>
      <c r="QW439" s="35"/>
      <c r="QX439" s="35"/>
      <c r="QY439" s="35"/>
      <c r="QZ439" s="35"/>
      <c r="RA439" s="35"/>
      <c r="RB439" s="35"/>
      <c r="RC439" s="35"/>
      <c r="RD439" s="35"/>
      <c r="RE439" s="35"/>
      <c r="RF439" s="35"/>
      <c r="RG439" s="35"/>
      <c r="RH439" s="35"/>
      <c r="RI439" s="35"/>
      <c r="RJ439" s="35"/>
      <c r="RK439" s="35"/>
      <c r="RL439" s="35"/>
      <c r="RM439" s="35"/>
      <c r="RN439" s="35"/>
      <c r="RO439" s="35"/>
      <c r="RP439" s="35"/>
      <c r="RQ439" s="35"/>
      <c r="RR439" s="35"/>
      <c r="RS439" s="35"/>
      <c r="RT439" s="35"/>
      <c r="RU439" s="35"/>
      <c r="RV439" s="35"/>
      <c r="RW439" s="35"/>
      <c r="RX439" s="35"/>
      <c r="RY439" s="35"/>
      <c r="RZ439" s="35"/>
      <c r="SA439" s="35"/>
      <c r="SB439" s="35"/>
      <c r="SC439" s="35"/>
      <c r="SD439" s="35"/>
      <c r="SE439" s="35"/>
      <c r="SF439" s="35"/>
      <c r="SG439" s="35"/>
      <c r="SH439" s="35"/>
      <c r="SI439" s="35"/>
      <c r="SJ439" s="35"/>
      <c r="SK439" s="35"/>
      <c r="SL439" s="35"/>
      <c r="SM439" s="35"/>
      <c r="SN439" s="35"/>
      <c r="SO439" s="35"/>
      <c r="SP439" s="35"/>
      <c r="SQ439" s="35"/>
      <c r="SR439" s="35"/>
      <c r="SS439" s="35"/>
      <c r="ST439" s="35"/>
      <c r="SU439" s="35"/>
      <c r="SV439" s="35"/>
      <c r="SW439" s="35"/>
      <c r="SX439" s="35"/>
      <c r="SY439" s="35"/>
      <c r="SZ439" s="35"/>
      <c r="TA439" s="35"/>
      <c r="TB439" s="35"/>
      <c r="TC439" s="35"/>
      <c r="TD439" s="35"/>
      <c r="TE439" s="35"/>
      <c r="TF439" s="35"/>
      <c r="TG439" s="35"/>
      <c r="TH439" s="35"/>
      <c r="TI439" s="35"/>
      <c r="TJ439" s="35"/>
      <c r="TK439" s="35"/>
      <c r="TL439" s="35"/>
      <c r="TM439" s="35"/>
      <c r="TN439" s="35">
        <v>1</v>
      </c>
      <c r="TO439" s="35"/>
      <c r="TP439" s="35"/>
      <c r="TQ439" s="35"/>
      <c r="TR439" s="35"/>
      <c r="TS439" s="35">
        <v>1</v>
      </c>
      <c r="TT439" s="35"/>
      <c r="TU439" s="35"/>
      <c r="TV439" s="35"/>
      <c r="TW439" s="35"/>
      <c r="TX439" s="35"/>
      <c r="TY439" s="35"/>
      <c r="TZ439" s="35"/>
      <c r="UA439" s="35"/>
      <c r="UB439" s="35"/>
      <c r="UC439" s="35"/>
      <c r="UD439" s="35"/>
      <c r="UE439" s="35"/>
      <c r="UF439" s="35"/>
      <c r="UG439" s="35"/>
      <c r="UH439" s="35"/>
      <c r="UI439" s="35"/>
      <c r="UJ439" s="35"/>
      <c r="UK439" s="35"/>
      <c r="UL439" s="35"/>
      <c r="UM439" s="35"/>
      <c r="UN439" s="35"/>
      <c r="UO439" s="35"/>
      <c r="UP439" s="35"/>
      <c r="UQ439" s="35"/>
      <c r="UR439" s="35"/>
      <c r="US439" s="35"/>
      <c r="UT439" s="35"/>
      <c r="UU439" s="35"/>
      <c r="UV439" s="35"/>
      <c r="UW439" s="35"/>
      <c r="UX439" s="35"/>
      <c r="UY439" s="35"/>
      <c r="UZ439" s="35"/>
      <c r="VA439" s="35"/>
      <c r="VB439" s="35"/>
      <c r="VC439" s="35"/>
      <c r="VD439" s="35"/>
      <c r="VE439" s="35"/>
      <c r="VF439" s="35"/>
      <c r="VG439" s="35"/>
      <c r="VH439" s="35"/>
      <c r="VI439" s="35"/>
      <c r="VJ439" s="35"/>
      <c r="VK439" s="35"/>
      <c r="VL439" s="35"/>
      <c r="VM439" s="35"/>
      <c r="VN439" s="35"/>
      <c r="VO439" s="35"/>
      <c r="VP439" s="35"/>
      <c r="VQ439" s="35"/>
      <c r="VR439" s="35"/>
      <c r="VS439" s="35"/>
      <c r="VT439" s="35"/>
      <c r="VU439" s="35"/>
      <c r="VV439" s="35"/>
      <c r="VW439" s="35"/>
      <c r="VX439" s="35"/>
      <c r="VY439" s="35"/>
      <c r="VZ439" s="35"/>
      <c r="WA439" s="35"/>
      <c r="WB439" s="35"/>
      <c r="WC439" s="35"/>
      <c r="WD439" s="35"/>
      <c r="WE439" s="35"/>
      <c r="WF439" s="35"/>
      <c r="WG439" s="35"/>
      <c r="WH439" s="35"/>
      <c r="WI439" s="35"/>
      <c r="WJ439" s="35"/>
      <c r="WK439" s="35"/>
      <c r="WL439" s="35"/>
      <c r="WM439" s="35"/>
      <c r="WN439" s="35"/>
      <c r="WO439" s="35"/>
      <c r="WP439" s="35"/>
      <c r="WQ439" s="35"/>
      <c r="WR439" s="35"/>
      <c r="WS439" s="35">
        <v>4</v>
      </c>
      <c r="WT439" s="35"/>
      <c r="WU439" s="35"/>
      <c r="WV439" s="35"/>
      <c r="WW439" s="35"/>
      <c r="WX439" s="35"/>
      <c r="WY439" s="35"/>
      <c r="WZ439" s="35"/>
      <c r="XA439" s="35"/>
      <c r="XB439" s="35"/>
      <c r="XC439" s="35"/>
      <c r="XD439" s="35"/>
      <c r="XE439" s="35"/>
      <c r="XF439" s="35"/>
      <c r="XG439" s="35"/>
      <c r="XH439" s="35"/>
      <c r="XI439" s="35"/>
      <c r="XJ439" s="35"/>
      <c r="XK439" s="35"/>
      <c r="XL439" s="35"/>
      <c r="XM439" s="35"/>
      <c r="XN439" s="35"/>
      <c r="XO439" s="35"/>
      <c r="XP439" s="35"/>
      <c r="XQ439" s="35"/>
      <c r="XR439" s="35"/>
      <c r="XS439" s="35"/>
      <c r="XT439" s="35"/>
      <c r="XU439" s="35"/>
      <c r="XV439" s="35"/>
      <c r="XW439" s="35"/>
      <c r="XX439" s="35"/>
      <c r="XY439" s="35"/>
      <c r="XZ439" s="35"/>
      <c r="YA439" s="35"/>
      <c r="YB439" s="35"/>
      <c r="YC439" s="35"/>
      <c r="YD439" s="35"/>
      <c r="YE439" s="35"/>
      <c r="YF439" s="35"/>
      <c r="YG439" s="35"/>
      <c r="YH439" s="35"/>
      <c r="YI439" s="35"/>
      <c r="YJ439" s="35"/>
      <c r="YK439" s="35"/>
      <c r="YL439" s="35"/>
      <c r="YM439" s="35"/>
      <c r="YN439" s="35"/>
      <c r="YO439" s="35"/>
      <c r="YP439" s="35"/>
      <c r="YQ439" s="35"/>
      <c r="YR439" s="35"/>
      <c r="YS439" s="35"/>
      <c r="YT439" s="35"/>
      <c r="YU439" s="35"/>
      <c r="YV439" s="35"/>
      <c r="YW439" s="35"/>
      <c r="YX439" s="35"/>
      <c r="YY439" s="35"/>
      <c r="YZ439" s="35"/>
      <c r="ZA439" s="35"/>
      <c r="ZB439" s="35"/>
      <c r="ZC439" s="35"/>
      <c r="ZD439" s="35"/>
      <c r="ZE439" s="35"/>
      <c r="ZF439" s="35"/>
      <c r="ZG439" s="35"/>
      <c r="ZH439" s="35"/>
      <c r="ZI439" s="35"/>
      <c r="ZJ439" s="35"/>
      <c r="ZK439" s="35"/>
      <c r="ZL439" s="35"/>
      <c r="ZM439" s="35"/>
      <c r="ZN439" s="35"/>
      <c r="ZO439" s="35"/>
      <c r="ZP439" s="35"/>
      <c r="ZQ439" s="35"/>
      <c r="ZR439" s="35"/>
      <c r="ZS439" s="35"/>
      <c r="ZT439" s="35"/>
      <c r="ZU439" s="35"/>
      <c r="ZV439" s="35"/>
      <c r="ZW439" s="35"/>
      <c r="ZX439" s="35"/>
      <c r="ZY439" s="35"/>
      <c r="ZZ439" s="35"/>
      <c r="AAA439" s="35"/>
      <c r="AAB439" s="35"/>
      <c r="AAC439" s="35"/>
      <c r="AAD439" s="35"/>
      <c r="AAE439" s="35"/>
      <c r="AAF439" s="35"/>
      <c r="AAG439" s="35"/>
      <c r="AAH439" s="35"/>
      <c r="AAI439" s="35"/>
      <c r="AAJ439" s="35"/>
      <c r="AAK439" s="35"/>
      <c r="AAL439" s="35"/>
      <c r="AAM439" s="35"/>
      <c r="AAN439" s="35"/>
      <c r="AAO439" s="35"/>
      <c r="AAP439" s="35"/>
      <c r="AAQ439" s="35"/>
      <c r="AAR439" s="35"/>
      <c r="AAS439" s="35"/>
      <c r="AAT439" s="35"/>
      <c r="AAU439" s="35"/>
      <c r="AAV439" s="35"/>
      <c r="AAW439" s="35"/>
      <c r="AAX439" s="35"/>
      <c r="AAY439" s="35"/>
      <c r="AAZ439" s="35"/>
      <c r="ABA439" s="35"/>
      <c r="ABB439" s="35"/>
      <c r="ABC439" s="35"/>
      <c r="ABD439" s="35"/>
      <c r="ABE439" s="35"/>
      <c r="ABF439" s="35"/>
      <c r="ABG439" s="35"/>
      <c r="ABH439" s="35"/>
      <c r="ABI439" s="35"/>
      <c r="ABJ439" s="35"/>
      <c r="ABK439" s="35"/>
      <c r="ABL439" s="35"/>
      <c r="ABM439" s="35"/>
      <c r="ABN439" s="35"/>
      <c r="ABO439" s="35"/>
      <c r="ABP439" s="35"/>
      <c r="ABQ439" s="35"/>
      <c r="ABR439" s="35"/>
      <c r="ABS439" s="35"/>
      <c r="ABT439" s="35"/>
      <c r="ABU439" s="35"/>
      <c r="ABV439" s="35"/>
      <c r="ABW439" s="35"/>
      <c r="ABX439" s="35"/>
      <c r="ABY439" s="35"/>
      <c r="ABZ439" s="35"/>
      <c r="ACA439" s="35"/>
      <c r="ACB439" s="35"/>
      <c r="ACC439" s="35"/>
      <c r="ACD439" s="35"/>
      <c r="ACE439" s="35"/>
      <c r="ACF439" s="35"/>
      <c r="ACG439" s="35"/>
      <c r="ACH439" s="35"/>
      <c r="ACI439" s="35"/>
      <c r="ACJ439" s="35"/>
      <c r="ACK439" s="35"/>
      <c r="ACL439" s="35"/>
      <c r="ACM439" s="35"/>
      <c r="ACN439" s="35"/>
      <c r="ACO439" s="35"/>
      <c r="ACP439" s="35"/>
      <c r="ACQ439" s="35"/>
      <c r="ACR439" s="35"/>
      <c r="ACS439" s="35"/>
      <c r="ACT439" s="35"/>
      <c r="ACU439" s="35"/>
      <c r="ACV439" s="35"/>
      <c r="ACW439" s="35"/>
      <c r="ACX439" s="35"/>
      <c r="ACY439" s="35"/>
      <c r="ACZ439" s="35"/>
      <c r="ADA439" s="35"/>
      <c r="ADB439" s="35"/>
      <c r="ADC439" s="35"/>
      <c r="ADD439" s="35"/>
      <c r="ADE439" s="35"/>
      <c r="ADF439" s="35"/>
      <c r="ADG439" s="35"/>
      <c r="ADH439" s="35"/>
      <c r="ADI439" s="35"/>
      <c r="ADJ439" s="35"/>
      <c r="ADK439" s="35"/>
      <c r="ADL439" s="35"/>
      <c r="ADM439" s="35"/>
      <c r="ADN439" s="35"/>
      <c r="ADO439" s="35"/>
      <c r="ADP439" s="35"/>
      <c r="ADQ439" s="35"/>
      <c r="ADR439" s="35"/>
      <c r="ADS439" s="35"/>
      <c r="ADT439" s="35"/>
      <c r="ADU439" s="35"/>
      <c r="ADV439" s="35"/>
      <c r="ADW439" s="35"/>
      <c r="ADX439" s="35"/>
      <c r="ADY439" s="66">
        <f t="shared" si="17"/>
        <v>0</v>
      </c>
    </row>
    <row r="440" spans="1:805" s="5" customFormat="1" ht="12" customHeight="1" x14ac:dyDescent="0.2">
      <c r="A440" s="38" t="s">
        <v>407</v>
      </c>
      <c r="B440" s="65">
        <f t="shared" si="19"/>
        <v>0</v>
      </c>
      <c r="C440" s="57">
        <v>1</v>
      </c>
      <c r="D440" s="59">
        <v>44221</v>
      </c>
      <c r="E440" s="67">
        <v>188.75</v>
      </c>
      <c r="F440" s="67">
        <f t="shared" si="18"/>
        <v>0</v>
      </c>
      <c r="G440" s="6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  <c r="AU440" s="35"/>
      <c r="AV440" s="35"/>
      <c r="AW440" s="35"/>
      <c r="AX440" s="35"/>
      <c r="AY440" s="35"/>
      <c r="AZ440" s="35"/>
      <c r="BA440" s="35"/>
      <c r="BB440" s="35"/>
      <c r="BC440" s="35"/>
      <c r="BD440" s="35"/>
      <c r="BE440" s="15"/>
      <c r="BF440" s="15"/>
      <c r="BG440" s="136"/>
      <c r="BH440" s="35"/>
      <c r="BI440" s="35"/>
      <c r="BJ440" s="35"/>
      <c r="BK440" s="35"/>
      <c r="BL440" s="35"/>
      <c r="BM440" s="35"/>
      <c r="BN440" s="35"/>
      <c r="BO440" s="35"/>
      <c r="BP440" s="35"/>
      <c r="BQ440" s="35"/>
      <c r="BR440" s="35"/>
      <c r="BS440" s="35"/>
      <c r="BT440" s="35"/>
      <c r="BU440" s="35"/>
      <c r="BV440" s="35"/>
      <c r="BW440" s="35"/>
      <c r="BX440" s="35"/>
      <c r="BY440" s="35"/>
      <c r="BZ440" s="35"/>
      <c r="CA440" s="35"/>
      <c r="CB440" s="35"/>
      <c r="CC440" s="35"/>
      <c r="CD440" s="35"/>
      <c r="CE440" s="35"/>
      <c r="CF440" s="35"/>
      <c r="CG440" s="35"/>
      <c r="CH440" s="35"/>
      <c r="CI440" s="35"/>
      <c r="CJ440" s="35"/>
      <c r="CK440" s="35"/>
      <c r="CL440" s="35"/>
      <c r="CM440" s="35"/>
      <c r="CN440" s="35"/>
      <c r="CO440" s="35"/>
      <c r="CP440" s="35"/>
      <c r="CQ440" s="35"/>
      <c r="CR440" s="35"/>
      <c r="CS440" s="35"/>
      <c r="CT440" s="35"/>
      <c r="CU440" s="35"/>
      <c r="CV440" s="35"/>
      <c r="CW440" s="35"/>
      <c r="CX440" s="35"/>
      <c r="CY440" s="35"/>
      <c r="CZ440" s="35"/>
      <c r="DA440" s="35"/>
      <c r="DB440" s="35"/>
      <c r="DC440" s="35"/>
      <c r="DD440" s="35"/>
      <c r="DE440" s="35"/>
      <c r="DF440" s="35"/>
      <c r="DG440" s="35"/>
      <c r="DH440" s="35"/>
      <c r="DI440" s="35"/>
      <c r="DJ440" s="35"/>
      <c r="DK440" s="35"/>
      <c r="DL440" s="35"/>
      <c r="DM440" s="35"/>
      <c r="DN440" s="35"/>
      <c r="DO440" s="35"/>
      <c r="DP440" s="35"/>
      <c r="DQ440" s="35"/>
      <c r="DR440" s="35"/>
      <c r="DS440" s="35"/>
      <c r="DT440" s="35"/>
      <c r="DU440" s="35"/>
      <c r="DV440" s="35"/>
      <c r="DW440" s="35"/>
      <c r="DX440" s="35"/>
      <c r="DY440" s="35"/>
      <c r="DZ440" s="35"/>
      <c r="EA440" s="35"/>
      <c r="EB440" s="35"/>
      <c r="EC440" s="35"/>
      <c r="ED440" s="35"/>
      <c r="EE440" s="35"/>
      <c r="EF440" s="35"/>
      <c r="EG440" s="35"/>
      <c r="EH440" s="35"/>
      <c r="EI440" s="35"/>
      <c r="EJ440" s="35"/>
      <c r="EK440" s="35"/>
      <c r="EL440" s="35"/>
      <c r="EM440" s="35"/>
      <c r="EN440" s="35"/>
      <c r="EO440" s="35"/>
      <c r="EP440" s="35"/>
      <c r="EQ440" s="35"/>
      <c r="ER440" s="35"/>
      <c r="ES440" s="35"/>
      <c r="ET440" s="35"/>
      <c r="EU440" s="35"/>
      <c r="EV440" s="35"/>
      <c r="EW440" s="35"/>
      <c r="EX440" s="35"/>
      <c r="EY440" s="35"/>
      <c r="EZ440" s="35"/>
      <c r="FA440" s="35"/>
      <c r="FB440" s="35"/>
      <c r="FC440" s="35"/>
      <c r="FD440" s="35"/>
      <c r="FE440" s="35"/>
      <c r="FF440" s="35"/>
      <c r="FG440" s="35"/>
      <c r="FH440" s="35"/>
      <c r="FI440" s="35"/>
      <c r="FJ440" s="35"/>
      <c r="FK440" s="35"/>
      <c r="FL440" s="35"/>
      <c r="FM440" s="35"/>
      <c r="FN440" s="35"/>
      <c r="FO440" s="35"/>
      <c r="FP440" s="35"/>
      <c r="FQ440" s="35"/>
      <c r="FR440" s="35"/>
      <c r="FS440" s="35"/>
      <c r="FT440" s="35"/>
      <c r="FU440" s="35"/>
      <c r="FV440" s="35"/>
      <c r="FW440" s="35"/>
      <c r="FX440" s="35"/>
      <c r="FY440" s="35"/>
      <c r="FZ440" s="35"/>
      <c r="GA440" s="35"/>
      <c r="GB440" s="35"/>
      <c r="GC440" s="35"/>
      <c r="GD440" s="35"/>
      <c r="GE440" s="35"/>
      <c r="GF440" s="35"/>
      <c r="GG440" s="35"/>
      <c r="GH440" s="35"/>
      <c r="GI440" s="35"/>
      <c r="GJ440" s="35"/>
      <c r="GK440" s="35"/>
      <c r="GL440" s="35"/>
      <c r="GM440" s="35"/>
      <c r="GN440" s="35"/>
      <c r="GO440" s="35"/>
      <c r="GP440" s="35"/>
      <c r="GQ440" s="35"/>
      <c r="GR440" s="35"/>
      <c r="GS440" s="35"/>
      <c r="GT440" s="35"/>
      <c r="GU440" s="35"/>
      <c r="GV440" s="35"/>
      <c r="GW440" s="35"/>
      <c r="GX440" s="35"/>
      <c r="GY440" s="35"/>
      <c r="GZ440" s="35"/>
      <c r="HA440" s="35"/>
      <c r="HB440" s="35"/>
      <c r="HC440" s="35"/>
      <c r="HD440" s="35"/>
      <c r="HE440" s="35"/>
      <c r="HF440" s="35"/>
      <c r="HG440" s="35"/>
      <c r="HH440" s="35"/>
      <c r="HI440" s="35"/>
      <c r="HJ440" s="35"/>
      <c r="HK440" s="35"/>
      <c r="HL440" s="35"/>
      <c r="HM440" s="35"/>
      <c r="HN440" s="35"/>
      <c r="HO440" s="35"/>
      <c r="HP440" s="35"/>
      <c r="HQ440" s="35"/>
      <c r="HR440" s="35"/>
      <c r="HS440" s="35"/>
      <c r="HT440" s="35"/>
      <c r="HU440" s="35"/>
      <c r="HV440" s="35"/>
      <c r="HW440" s="35"/>
      <c r="HX440" s="35"/>
      <c r="HY440" s="35"/>
      <c r="HZ440" s="35"/>
      <c r="IA440" s="35"/>
      <c r="IB440" s="35"/>
      <c r="IC440" s="35"/>
      <c r="ID440" s="35"/>
      <c r="IE440" s="35"/>
      <c r="IF440" s="35"/>
      <c r="IG440" s="35"/>
      <c r="IH440" s="35"/>
      <c r="II440" s="35"/>
      <c r="IJ440" s="35"/>
      <c r="IK440" s="35"/>
      <c r="IL440" s="35"/>
      <c r="IM440" s="35"/>
      <c r="IN440" s="35"/>
      <c r="IO440" s="35"/>
      <c r="IP440" s="35"/>
      <c r="IQ440" s="35"/>
      <c r="IR440" s="35"/>
      <c r="IS440" s="35"/>
      <c r="IT440" s="35"/>
      <c r="IU440" s="35"/>
      <c r="IV440" s="35"/>
      <c r="IW440" s="35"/>
      <c r="IX440" s="35"/>
      <c r="IY440" s="35"/>
      <c r="IZ440" s="35"/>
      <c r="JA440" s="35"/>
      <c r="JB440" s="35"/>
      <c r="JC440" s="35"/>
      <c r="JD440" s="35"/>
      <c r="JE440" s="35"/>
      <c r="JF440" s="35"/>
      <c r="JG440" s="35"/>
      <c r="JH440" s="35"/>
      <c r="JI440" s="35"/>
      <c r="JJ440" s="35"/>
      <c r="JK440" s="35"/>
      <c r="JL440" s="35"/>
      <c r="JM440" s="35"/>
      <c r="JN440" s="35"/>
      <c r="JO440" s="35"/>
      <c r="JP440" s="35"/>
      <c r="JQ440" s="35"/>
      <c r="JR440" s="35"/>
      <c r="JS440" s="35"/>
      <c r="JT440" s="35"/>
      <c r="JU440" s="35"/>
      <c r="JV440" s="35"/>
      <c r="JW440" s="35"/>
      <c r="JX440" s="35"/>
      <c r="JY440" s="35"/>
      <c r="JZ440" s="35"/>
      <c r="KA440" s="35"/>
      <c r="KB440" s="35"/>
      <c r="KC440" s="35"/>
      <c r="KD440" s="35"/>
      <c r="KE440" s="35"/>
      <c r="KF440" s="35"/>
      <c r="KG440" s="35"/>
      <c r="KH440" s="35"/>
      <c r="KI440" s="35"/>
      <c r="KJ440" s="35"/>
      <c r="KK440" s="35"/>
      <c r="KL440" s="35"/>
      <c r="KM440" s="35"/>
      <c r="KN440" s="35"/>
      <c r="KO440" s="35"/>
      <c r="KP440" s="35"/>
      <c r="KQ440" s="35"/>
      <c r="KR440" s="35"/>
      <c r="KS440" s="35"/>
      <c r="KT440" s="35"/>
      <c r="KU440" s="35"/>
      <c r="KV440" s="35"/>
      <c r="KW440" s="35"/>
      <c r="KX440" s="35"/>
      <c r="KY440" s="35"/>
      <c r="KZ440" s="35"/>
      <c r="LA440" s="35"/>
      <c r="LB440" s="35"/>
      <c r="LC440" s="35"/>
      <c r="LD440" s="35"/>
      <c r="LE440" s="35"/>
      <c r="LF440" s="35"/>
      <c r="LG440" s="35"/>
      <c r="LH440" s="35"/>
      <c r="LI440" s="35"/>
      <c r="LJ440" s="35"/>
      <c r="LK440" s="35"/>
      <c r="LL440" s="35"/>
      <c r="LM440" s="35"/>
      <c r="LN440" s="35"/>
      <c r="LO440" s="35"/>
      <c r="LP440" s="35"/>
      <c r="LQ440" s="35"/>
      <c r="LR440" s="35"/>
      <c r="LS440" s="35"/>
      <c r="LT440" s="35"/>
      <c r="LU440" s="35"/>
      <c r="LV440" s="35"/>
      <c r="LW440" s="35"/>
      <c r="LX440" s="35"/>
      <c r="LY440" s="35"/>
      <c r="LZ440" s="35"/>
      <c r="MA440" s="35"/>
      <c r="MB440" s="35"/>
      <c r="MC440" s="35"/>
      <c r="MD440" s="35"/>
      <c r="ME440" s="35"/>
      <c r="MF440" s="35"/>
      <c r="MG440" s="35"/>
      <c r="MH440" s="35"/>
      <c r="MI440" s="35"/>
      <c r="MJ440" s="35"/>
      <c r="MK440" s="35"/>
      <c r="ML440" s="35"/>
      <c r="MM440" s="35"/>
      <c r="MN440" s="35"/>
      <c r="MO440" s="35"/>
      <c r="MP440" s="35"/>
      <c r="MQ440" s="35"/>
      <c r="MR440" s="35"/>
      <c r="MS440" s="35"/>
      <c r="MT440" s="35"/>
      <c r="MU440" s="35"/>
      <c r="MV440" s="35"/>
      <c r="MW440" s="35"/>
      <c r="MX440" s="35"/>
      <c r="MY440" s="35"/>
      <c r="MZ440" s="35"/>
      <c r="NA440" s="35"/>
      <c r="NB440" s="35"/>
      <c r="NC440" s="35"/>
      <c r="ND440" s="35"/>
      <c r="NE440" s="35"/>
      <c r="NF440" s="35"/>
      <c r="NG440" s="35"/>
      <c r="NH440" s="35"/>
      <c r="NI440" s="35"/>
      <c r="NJ440" s="35"/>
      <c r="NK440" s="35"/>
      <c r="NL440" s="35"/>
      <c r="NM440" s="35"/>
      <c r="NN440" s="35"/>
      <c r="NO440" s="35"/>
      <c r="NP440" s="35"/>
      <c r="NQ440" s="35"/>
      <c r="NR440" s="35"/>
      <c r="NS440" s="35"/>
      <c r="NT440" s="35"/>
      <c r="NU440" s="35"/>
      <c r="NV440" s="35"/>
      <c r="NW440" s="35"/>
      <c r="NX440" s="35"/>
      <c r="NY440" s="35"/>
      <c r="NZ440" s="35"/>
      <c r="OA440" s="35"/>
      <c r="OB440" s="35"/>
      <c r="OC440" s="35"/>
      <c r="OD440" s="35"/>
      <c r="OE440" s="35"/>
      <c r="OF440" s="35"/>
      <c r="OG440" s="35"/>
      <c r="OH440" s="35"/>
      <c r="OI440" s="35"/>
      <c r="OJ440" s="35"/>
      <c r="OK440" s="35"/>
      <c r="OL440" s="35"/>
      <c r="OM440" s="35"/>
      <c r="ON440" s="35"/>
      <c r="OO440" s="35"/>
      <c r="OP440" s="35"/>
      <c r="OQ440" s="35"/>
      <c r="OR440" s="35"/>
      <c r="OS440" s="35"/>
      <c r="OT440" s="35"/>
      <c r="OU440" s="35"/>
      <c r="OV440" s="35"/>
      <c r="OW440" s="35"/>
      <c r="OX440" s="35"/>
      <c r="OY440" s="35"/>
      <c r="OZ440" s="35"/>
      <c r="PA440" s="35"/>
      <c r="PB440" s="35"/>
      <c r="PC440" s="35"/>
      <c r="PD440" s="35"/>
      <c r="PE440" s="35"/>
      <c r="PF440" s="35"/>
      <c r="PG440" s="35"/>
      <c r="PH440" s="35"/>
      <c r="PI440" s="35"/>
      <c r="PJ440" s="35"/>
      <c r="PK440" s="35"/>
      <c r="PL440" s="35"/>
      <c r="PM440" s="35"/>
      <c r="PN440" s="35"/>
      <c r="PO440" s="35"/>
      <c r="PP440" s="35"/>
      <c r="PQ440" s="35"/>
      <c r="PR440" s="35"/>
      <c r="PS440" s="35"/>
      <c r="PT440" s="35"/>
      <c r="PU440" s="35"/>
      <c r="PV440" s="35"/>
      <c r="PW440" s="35"/>
      <c r="PX440" s="35"/>
      <c r="PY440" s="35"/>
      <c r="PZ440" s="35"/>
      <c r="QA440" s="35"/>
      <c r="QB440" s="35"/>
      <c r="QC440" s="35"/>
      <c r="QD440" s="35"/>
      <c r="QE440" s="35"/>
      <c r="QF440" s="35"/>
      <c r="QG440" s="35"/>
      <c r="QH440" s="35"/>
      <c r="QI440" s="35"/>
      <c r="QJ440" s="35"/>
      <c r="QK440" s="35"/>
      <c r="QL440" s="35"/>
      <c r="QM440" s="35"/>
      <c r="QN440" s="35"/>
      <c r="QO440" s="35"/>
      <c r="QP440" s="35"/>
      <c r="QQ440" s="35"/>
      <c r="QR440" s="35"/>
      <c r="QS440" s="35"/>
      <c r="QT440" s="35"/>
      <c r="QU440" s="35"/>
      <c r="QV440" s="35"/>
      <c r="QW440" s="35"/>
      <c r="QX440" s="35"/>
      <c r="QY440" s="35"/>
      <c r="QZ440" s="35"/>
      <c r="RA440" s="35"/>
      <c r="RB440" s="35"/>
      <c r="RC440" s="35"/>
      <c r="RD440" s="35"/>
      <c r="RE440" s="35"/>
      <c r="RF440" s="35"/>
      <c r="RG440" s="35"/>
      <c r="RH440" s="35"/>
      <c r="RI440" s="35"/>
      <c r="RJ440" s="35"/>
      <c r="RK440" s="35"/>
      <c r="RL440" s="35"/>
      <c r="RM440" s="35"/>
      <c r="RN440" s="35"/>
      <c r="RO440" s="35"/>
      <c r="RP440" s="35"/>
      <c r="RQ440" s="35"/>
      <c r="RR440" s="35"/>
      <c r="RS440" s="35"/>
      <c r="RT440" s="35"/>
      <c r="RU440" s="35"/>
      <c r="RV440" s="35"/>
      <c r="RW440" s="35"/>
      <c r="RX440" s="35"/>
      <c r="RY440" s="35"/>
      <c r="RZ440" s="35"/>
      <c r="SA440" s="35"/>
      <c r="SB440" s="35"/>
      <c r="SC440" s="35"/>
      <c r="SD440" s="35"/>
      <c r="SE440" s="35"/>
      <c r="SF440" s="35"/>
      <c r="SG440" s="35"/>
      <c r="SH440" s="35"/>
      <c r="SI440" s="35"/>
      <c r="SJ440" s="35"/>
      <c r="SK440" s="35"/>
      <c r="SL440" s="35"/>
      <c r="SM440" s="35"/>
      <c r="SN440" s="35"/>
      <c r="SO440" s="35"/>
      <c r="SP440" s="35"/>
      <c r="SQ440" s="35"/>
      <c r="SR440" s="35"/>
      <c r="SS440" s="35"/>
      <c r="ST440" s="35"/>
      <c r="SU440" s="35"/>
      <c r="SV440" s="35"/>
      <c r="SW440" s="35"/>
      <c r="SX440" s="35"/>
      <c r="SY440" s="35"/>
      <c r="SZ440" s="35"/>
      <c r="TA440" s="35"/>
      <c r="TB440" s="35"/>
      <c r="TC440" s="35"/>
      <c r="TD440" s="35"/>
      <c r="TE440" s="35"/>
      <c r="TF440" s="35"/>
      <c r="TG440" s="35"/>
      <c r="TH440" s="35"/>
      <c r="TI440" s="35"/>
      <c r="TJ440" s="35"/>
      <c r="TK440" s="35"/>
      <c r="TL440" s="35"/>
      <c r="TM440" s="35"/>
      <c r="TN440" s="35"/>
      <c r="TO440" s="35"/>
      <c r="TP440" s="35"/>
      <c r="TQ440" s="35"/>
      <c r="TR440" s="35"/>
      <c r="TS440" s="35"/>
      <c r="TT440" s="35"/>
      <c r="TU440" s="35"/>
      <c r="TV440" s="35"/>
      <c r="TW440" s="35"/>
      <c r="TX440" s="35"/>
      <c r="TY440" s="35"/>
      <c r="TZ440" s="35"/>
      <c r="UA440" s="35"/>
      <c r="UB440" s="35"/>
      <c r="UC440" s="35"/>
      <c r="UD440" s="35"/>
      <c r="UE440" s="35"/>
      <c r="UF440" s="35"/>
      <c r="UG440" s="35"/>
      <c r="UH440" s="35"/>
      <c r="UI440" s="35"/>
      <c r="UJ440" s="35"/>
      <c r="UK440" s="35"/>
      <c r="UL440" s="35"/>
      <c r="UM440" s="35"/>
      <c r="UN440" s="35"/>
      <c r="UO440" s="35"/>
      <c r="UP440" s="35"/>
      <c r="UQ440" s="35"/>
      <c r="UR440" s="35"/>
      <c r="US440" s="35"/>
      <c r="UT440" s="35"/>
      <c r="UU440" s="35"/>
      <c r="UV440" s="35"/>
      <c r="UW440" s="35"/>
      <c r="UX440" s="35"/>
      <c r="UY440" s="35"/>
      <c r="UZ440" s="35"/>
      <c r="VA440" s="35"/>
      <c r="VB440" s="35"/>
      <c r="VC440" s="35"/>
      <c r="VD440" s="35"/>
      <c r="VE440" s="35"/>
      <c r="VF440" s="35"/>
      <c r="VG440" s="35"/>
      <c r="VH440" s="35"/>
      <c r="VI440" s="35"/>
      <c r="VJ440" s="35"/>
      <c r="VK440" s="35"/>
      <c r="VL440" s="35"/>
      <c r="VM440" s="35"/>
      <c r="VN440" s="35"/>
      <c r="VO440" s="35"/>
      <c r="VP440" s="35"/>
      <c r="VQ440" s="35"/>
      <c r="VR440" s="35"/>
      <c r="VS440" s="35"/>
      <c r="VT440" s="35"/>
      <c r="VU440" s="35"/>
      <c r="VV440" s="35"/>
      <c r="VW440" s="35"/>
      <c r="VX440" s="35"/>
      <c r="VY440" s="35"/>
      <c r="VZ440" s="35"/>
      <c r="WA440" s="35"/>
      <c r="WB440" s="35"/>
      <c r="WC440" s="35"/>
      <c r="WD440" s="35"/>
      <c r="WE440" s="35"/>
      <c r="WF440" s="35"/>
      <c r="WG440" s="35"/>
      <c r="WH440" s="35"/>
      <c r="WI440" s="35"/>
      <c r="WJ440" s="35"/>
      <c r="WK440" s="35"/>
      <c r="WL440" s="35"/>
      <c r="WM440" s="35"/>
      <c r="WN440" s="35"/>
      <c r="WO440" s="35"/>
      <c r="WP440" s="35"/>
      <c r="WQ440" s="35"/>
      <c r="WR440" s="35"/>
      <c r="WS440" s="35"/>
      <c r="WT440" s="35"/>
      <c r="WU440" s="35"/>
      <c r="WV440" s="35"/>
      <c r="WW440" s="35"/>
      <c r="WX440" s="35"/>
      <c r="WY440" s="35"/>
      <c r="WZ440" s="35"/>
      <c r="XA440" s="35"/>
      <c r="XB440" s="35"/>
      <c r="XC440" s="35"/>
      <c r="XD440" s="35"/>
      <c r="XE440" s="35"/>
      <c r="XF440" s="35"/>
      <c r="XG440" s="35"/>
      <c r="XH440" s="35"/>
      <c r="XI440" s="35"/>
      <c r="XJ440" s="35"/>
      <c r="XK440" s="35"/>
      <c r="XL440" s="35"/>
      <c r="XM440" s="35"/>
      <c r="XN440" s="35"/>
      <c r="XO440" s="35"/>
      <c r="XP440" s="35"/>
      <c r="XQ440" s="35"/>
      <c r="XR440" s="35"/>
      <c r="XS440" s="35"/>
      <c r="XT440" s="35"/>
      <c r="XU440" s="35"/>
      <c r="XV440" s="35"/>
      <c r="XW440" s="35"/>
      <c r="XX440" s="35"/>
      <c r="XY440" s="35"/>
      <c r="XZ440" s="35"/>
      <c r="YA440" s="35"/>
      <c r="YB440" s="35"/>
      <c r="YC440" s="35"/>
      <c r="YD440" s="35"/>
      <c r="YE440" s="35"/>
      <c r="YF440" s="35"/>
      <c r="YG440" s="35"/>
      <c r="YH440" s="35"/>
      <c r="YI440" s="35"/>
      <c r="YJ440" s="35"/>
      <c r="YK440" s="35"/>
      <c r="YL440" s="35"/>
      <c r="YM440" s="35"/>
      <c r="YN440" s="35"/>
      <c r="YO440" s="35"/>
      <c r="YP440" s="35"/>
      <c r="YQ440" s="35"/>
      <c r="YR440" s="35"/>
      <c r="YS440" s="35"/>
      <c r="YT440" s="35"/>
      <c r="YU440" s="35"/>
      <c r="YV440" s="35"/>
      <c r="YW440" s="35"/>
      <c r="YX440" s="35"/>
      <c r="YY440" s="35"/>
      <c r="YZ440" s="35"/>
      <c r="ZA440" s="35"/>
      <c r="ZB440" s="35"/>
      <c r="ZC440" s="35"/>
      <c r="ZD440" s="35"/>
      <c r="ZE440" s="35"/>
      <c r="ZF440" s="35"/>
      <c r="ZG440" s="35"/>
      <c r="ZH440" s="35"/>
      <c r="ZI440" s="35"/>
      <c r="ZJ440" s="35"/>
      <c r="ZK440" s="35"/>
      <c r="ZL440" s="35"/>
      <c r="ZM440" s="35"/>
      <c r="ZN440" s="35"/>
      <c r="ZO440" s="35"/>
      <c r="ZP440" s="35"/>
      <c r="ZQ440" s="35"/>
      <c r="ZR440" s="35"/>
      <c r="ZS440" s="35"/>
      <c r="ZT440" s="35"/>
      <c r="ZU440" s="35"/>
      <c r="ZV440" s="35"/>
      <c r="ZW440" s="35"/>
      <c r="ZX440" s="35"/>
      <c r="ZY440" s="35"/>
      <c r="ZZ440" s="35"/>
      <c r="AAA440" s="35"/>
      <c r="AAB440" s="35"/>
      <c r="AAC440" s="35"/>
      <c r="AAD440" s="35"/>
      <c r="AAE440" s="35"/>
      <c r="AAF440" s="35"/>
      <c r="AAG440" s="35"/>
      <c r="AAH440" s="35"/>
      <c r="AAI440" s="35"/>
      <c r="AAJ440" s="35"/>
      <c r="AAK440" s="35"/>
      <c r="AAL440" s="35"/>
      <c r="AAM440" s="35"/>
      <c r="AAN440" s="35"/>
      <c r="AAO440" s="35"/>
      <c r="AAP440" s="35"/>
      <c r="AAQ440" s="35"/>
      <c r="AAR440" s="35"/>
      <c r="AAS440" s="35"/>
      <c r="AAT440" s="35"/>
      <c r="AAU440" s="35"/>
      <c r="AAV440" s="35"/>
      <c r="AAW440" s="35"/>
      <c r="AAX440" s="35"/>
      <c r="AAY440" s="35"/>
      <c r="AAZ440" s="35"/>
      <c r="ABA440" s="35"/>
      <c r="ABB440" s="35"/>
      <c r="ABC440" s="35"/>
      <c r="ABD440" s="35"/>
      <c r="ABE440" s="35"/>
      <c r="ABF440" s="35"/>
      <c r="ABG440" s="35"/>
      <c r="ABH440" s="35"/>
      <c r="ABI440" s="35"/>
      <c r="ABJ440" s="35"/>
      <c r="ABK440" s="35"/>
      <c r="ABL440" s="35"/>
      <c r="ABM440" s="35"/>
      <c r="ABN440" s="35"/>
      <c r="ABO440" s="35"/>
      <c r="ABP440" s="35"/>
      <c r="ABQ440" s="35"/>
      <c r="ABR440" s="35"/>
      <c r="ABS440" s="35"/>
      <c r="ABT440" s="35"/>
      <c r="ABU440" s="35"/>
      <c r="ABV440" s="35"/>
      <c r="ABW440" s="35"/>
      <c r="ABX440" s="35"/>
      <c r="ABY440" s="35"/>
      <c r="ABZ440" s="35"/>
      <c r="ACA440" s="35"/>
      <c r="ACB440" s="35"/>
      <c r="ACC440" s="35"/>
      <c r="ACD440" s="35"/>
      <c r="ACE440" s="35"/>
      <c r="ACF440" s="35"/>
      <c r="ACG440" s="35"/>
      <c r="ACH440" s="35"/>
      <c r="ACI440" s="35"/>
      <c r="ACJ440" s="35"/>
      <c r="ACK440" s="35"/>
      <c r="ACL440" s="35"/>
      <c r="ACM440" s="35"/>
      <c r="ACN440" s="35"/>
      <c r="ACO440" s="35"/>
      <c r="ACP440" s="35"/>
      <c r="ACQ440" s="35"/>
      <c r="ACR440" s="35"/>
      <c r="ACS440" s="35"/>
      <c r="ACT440" s="35"/>
      <c r="ACU440" s="35"/>
      <c r="ACV440" s="35"/>
      <c r="ACW440" s="35"/>
      <c r="ACX440" s="35"/>
      <c r="ACY440" s="35"/>
      <c r="ACZ440" s="35"/>
      <c r="ADA440" s="35"/>
      <c r="ADB440" s="35"/>
      <c r="ADC440" s="35"/>
      <c r="ADD440" s="35"/>
      <c r="ADE440" s="35"/>
      <c r="ADF440" s="35"/>
      <c r="ADG440" s="35"/>
      <c r="ADH440" s="35"/>
      <c r="ADI440" s="35"/>
      <c r="ADJ440" s="35"/>
      <c r="ADK440" s="35"/>
      <c r="ADL440" s="35"/>
      <c r="ADM440" s="35"/>
      <c r="ADN440" s="35"/>
      <c r="ADO440" s="35"/>
      <c r="ADP440" s="35"/>
      <c r="ADQ440" s="35"/>
      <c r="ADR440" s="35"/>
      <c r="ADS440" s="35"/>
      <c r="ADT440" s="35"/>
      <c r="ADU440" s="35"/>
      <c r="ADV440" s="35"/>
      <c r="ADW440" s="35"/>
      <c r="ADX440" s="35"/>
      <c r="ADY440" s="66">
        <f t="shared" si="17"/>
        <v>0</v>
      </c>
    </row>
    <row r="441" spans="1:805" s="5" customFormat="1" ht="12" customHeight="1" x14ac:dyDescent="0.2">
      <c r="A441" s="38" t="s">
        <v>408</v>
      </c>
      <c r="B441" s="65">
        <f t="shared" si="19"/>
        <v>0</v>
      </c>
      <c r="C441" s="57">
        <v>1</v>
      </c>
      <c r="D441" s="59">
        <v>44221</v>
      </c>
      <c r="E441" s="67">
        <v>188.75</v>
      </c>
      <c r="F441" s="67">
        <f t="shared" si="18"/>
        <v>0</v>
      </c>
      <c r="G441" s="6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  <c r="AU441" s="35"/>
      <c r="AV441" s="35"/>
      <c r="AW441" s="35"/>
      <c r="AX441" s="35"/>
      <c r="AY441" s="35"/>
      <c r="AZ441" s="35"/>
      <c r="BA441" s="35"/>
      <c r="BB441" s="35"/>
      <c r="BC441" s="35"/>
      <c r="BD441" s="35"/>
      <c r="BE441" s="15"/>
      <c r="BF441" s="15"/>
      <c r="BG441" s="136"/>
      <c r="BH441" s="35"/>
      <c r="BI441" s="35"/>
      <c r="BJ441" s="35"/>
      <c r="BK441" s="35"/>
      <c r="BL441" s="35"/>
      <c r="BM441" s="35"/>
      <c r="BN441" s="35"/>
      <c r="BO441" s="35"/>
      <c r="BP441" s="35"/>
      <c r="BQ441" s="35"/>
      <c r="BR441" s="35"/>
      <c r="BS441" s="35"/>
      <c r="BT441" s="35"/>
      <c r="BU441" s="35"/>
      <c r="BV441" s="35"/>
      <c r="BW441" s="35"/>
      <c r="BX441" s="35"/>
      <c r="BY441" s="35"/>
      <c r="BZ441" s="35"/>
      <c r="CA441" s="35"/>
      <c r="CB441" s="35"/>
      <c r="CC441" s="35"/>
      <c r="CD441" s="35"/>
      <c r="CE441" s="35"/>
      <c r="CF441" s="35"/>
      <c r="CG441" s="35"/>
      <c r="CH441" s="35"/>
      <c r="CI441" s="35"/>
      <c r="CJ441" s="35"/>
      <c r="CK441" s="35"/>
      <c r="CL441" s="35"/>
      <c r="CM441" s="35"/>
      <c r="CN441" s="35"/>
      <c r="CO441" s="35"/>
      <c r="CP441" s="35"/>
      <c r="CQ441" s="35"/>
      <c r="CR441" s="35"/>
      <c r="CS441" s="35"/>
      <c r="CT441" s="35"/>
      <c r="CU441" s="35"/>
      <c r="CV441" s="35"/>
      <c r="CW441" s="35"/>
      <c r="CX441" s="35"/>
      <c r="CY441" s="35"/>
      <c r="CZ441" s="35"/>
      <c r="DA441" s="35"/>
      <c r="DB441" s="35"/>
      <c r="DC441" s="35"/>
      <c r="DD441" s="35"/>
      <c r="DE441" s="35"/>
      <c r="DF441" s="35"/>
      <c r="DG441" s="35"/>
      <c r="DH441" s="35"/>
      <c r="DI441" s="35"/>
      <c r="DJ441" s="35"/>
      <c r="DK441" s="35"/>
      <c r="DL441" s="35"/>
      <c r="DM441" s="35"/>
      <c r="DN441" s="35"/>
      <c r="DO441" s="35"/>
      <c r="DP441" s="35"/>
      <c r="DQ441" s="35"/>
      <c r="DR441" s="35"/>
      <c r="DS441" s="35"/>
      <c r="DT441" s="35"/>
      <c r="DU441" s="35"/>
      <c r="DV441" s="35"/>
      <c r="DW441" s="35"/>
      <c r="DX441" s="35"/>
      <c r="DY441" s="35"/>
      <c r="DZ441" s="35"/>
      <c r="EA441" s="35"/>
      <c r="EB441" s="35"/>
      <c r="EC441" s="35"/>
      <c r="ED441" s="35"/>
      <c r="EE441" s="35"/>
      <c r="EF441" s="35"/>
      <c r="EG441" s="35"/>
      <c r="EH441" s="35"/>
      <c r="EI441" s="35"/>
      <c r="EJ441" s="35"/>
      <c r="EK441" s="35"/>
      <c r="EL441" s="35"/>
      <c r="EM441" s="35"/>
      <c r="EN441" s="35"/>
      <c r="EO441" s="35"/>
      <c r="EP441" s="35"/>
      <c r="EQ441" s="35"/>
      <c r="ER441" s="35"/>
      <c r="ES441" s="35"/>
      <c r="ET441" s="35"/>
      <c r="EU441" s="35"/>
      <c r="EV441" s="35"/>
      <c r="EW441" s="35"/>
      <c r="EX441" s="35"/>
      <c r="EY441" s="35"/>
      <c r="EZ441" s="35"/>
      <c r="FA441" s="35"/>
      <c r="FB441" s="35"/>
      <c r="FC441" s="35"/>
      <c r="FD441" s="35"/>
      <c r="FE441" s="35"/>
      <c r="FF441" s="35"/>
      <c r="FG441" s="35"/>
      <c r="FH441" s="35"/>
      <c r="FI441" s="35"/>
      <c r="FJ441" s="35"/>
      <c r="FK441" s="35"/>
      <c r="FL441" s="35"/>
      <c r="FM441" s="35"/>
      <c r="FN441" s="35"/>
      <c r="FO441" s="35"/>
      <c r="FP441" s="35"/>
      <c r="FQ441" s="35"/>
      <c r="FR441" s="35"/>
      <c r="FS441" s="35"/>
      <c r="FT441" s="35"/>
      <c r="FU441" s="35"/>
      <c r="FV441" s="35"/>
      <c r="FW441" s="35"/>
      <c r="FX441" s="35"/>
      <c r="FY441" s="35"/>
      <c r="FZ441" s="35"/>
      <c r="GA441" s="35"/>
      <c r="GB441" s="35"/>
      <c r="GC441" s="35"/>
      <c r="GD441" s="35"/>
      <c r="GE441" s="35"/>
      <c r="GF441" s="35"/>
      <c r="GG441" s="35"/>
      <c r="GH441" s="35"/>
      <c r="GI441" s="35"/>
      <c r="GJ441" s="35"/>
      <c r="GK441" s="35"/>
      <c r="GL441" s="35"/>
      <c r="GM441" s="35"/>
      <c r="GN441" s="35"/>
      <c r="GO441" s="35"/>
      <c r="GP441" s="35"/>
      <c r="GQ441" s="35"/>
      <c r="GR441" s="35"/>
      <c r="GS441" s="35"/>
      <c r="GT441" s="35"/>
      <c r="GU441" s="35"/>
      <c r="GV441" s="35"/>
      <c r="GW441" s="35"/>
      <c r="GX441" s="35"/>
      <c r="GY441" s="35"/>
      <c r="GZ441" s="35"/>
      <c r="HA441" s="35"/>
      <c r="HB441" s="35"/>
      <c r="HC441" s="35"/>
      <c r="HD441" s="35"/>
      <c r="HE441" s="35"/>
      <c r="HF441" s="35"/>
      <c r="HG441" s="35"/>
      <c r="HH441" s="35"/>
      <c r="HI441" s="35"/>
      <c r="HJ441" s="35"/>
      <c r="HK441" s="35"/>
      <c r="HL441" s="35"/>
      <c r="HM441" s="35"/>
      <c r="HN441" s="35"/>
      <c r="HO441" s="35"/>
      <c r="HP441" s="35"/>
      <c r="HQ441" s="35"/>
      <c r="HR441" s="35"/>
      <c r="HS441" s="35"/>
      <c r="HT441" s="35"/>
      <c r="HU441" s="35"/>
      <c r="HV441" s="35"/>
      <c r="HW441" s="35"/>
      <c r="HX441" s="35"/>
      <c r="HY441" s="35"/>
      <c r="HZ441" s="35"/>
      <c r="IA441" s="35"/>
      <c r="IB441" s="35"/>
      <c r="IC441" s="35"/>
      <c r="ID441" s="35"/>
      <c r="IE441" s="35"/>
      <c r="IF441" s="35"/>
      <c r="IG441" s="35"/>
      <c r="IH441" s="35"/>
      <c r="II441" s="35"/>
      <c r="IJ441" s="35"/>
      <c r="IK441" s="35"/>
      <c r="IL441" s="35"/>
      <c r="IM441" s="35"/>
      <c r="IN441" s="35"/>
      <c r="IO441" s="35"/>
      <c r="IP441" s="35"/>
      <c r="IQ441" s="35"/>
      <c r="IR441" s="35"/>
      <c r="IS441" s="35"/>
      <c r="IT441" s="35"/>
      <c r="IU441" s="35"/>
      <c r="IV441" s="35"/>
      <c r="IW441" s="35"/>
      <c r="IX441" s="35"/>
      <c r="IY441" s="35"/>
      <c r="IZ441" s="35"/>
      <c r="JA441" s="35"/>
      <c r="JB441" s="35"/>
      <c r="JC441" s="35"/>
      <c r="JD441" s="35"/>
      <c r="JE441" s="35"/>
      <c r="JF441" s="35"/>
      <c r="JG441" s="35"/>
      <c r="JH441" s="35"/>
      <c r="JI441" s="35"/>
      <c r="JJ441" s="35"/>
      <c r="JK441" s="35"/>
      <c r="JL441" s="35"/>
      <c r="JM441" s="35"/>
      <c r="JN441" s="35"/>
      <c r="JO441" s="35"/>
      <c r="JP441" s="35"/>
      <c r="JQ441" s="35"/>
      <c r="JR441" s="35"/>
      <c r="JS441" s="35"/>
      <c r="JT441" s="35"/>
      <c r="JU441" s="35"/>
      <c r="JV441" s="35"/>
      <c r="JW441" s="35"/>
      <c r="JX441" s="35"/>
      <c r="JY441" s="35"/>
      <c r="JZ441" s="35"/>
      <c r="KA441" s="35"/>
      <c r="KB441" s="35"/>
      <c r="KC441" s="35"/>
      <c r="KD441" s="35"/>
      <c r="KE441" s="35"/>
      <c r="KF441" s="35"/>
      <c r="KG441" s="35"/>
      <c r="KH441" s="35"/>
      <c r="KI441" s="35"/>
      <c r="KJ441" s="35"/>
      <c r="KK441" s="35"/>
      <c r="KL441" s="35"/>
      <c r="KM441" s="35"/>
      <c r="KN441" s="35"/>
      <c r="KO441" s="35"/>
      <c r="KP441" s="35"/>
      <c r="KQ441" s="35"/>
      <c r="KR441" s="35"/>
      <c r="KS441" s="35"/>
      <c r="KT441" s="35"/>
      <c r="KU441" s="35"/>
      <c r="KV441" s="35"/>
      <c r="KW441" s="35"/>
      <c r="KX441" s="35"/>
      <c r="KY441" s="35"/>
      <c r="KZ441" s="35"/>
      <c r="LA441" s="35"/>
      <c r="LB441" s="35"/>
      <c r="LC441" s="35"/>
      <c r="LD441" s="35"/>
      <c r="LE441" s="35"/>
      <c r="LF441" s="35"/>
      <c r="LG441" s="35"/>
      <c r="LH441" s="35"/>
      <c r="LI441" s="35"/>
      <c r="LJ441" s="35"/>
      <c r="LK441" s="35"/>
      <c r="LL441" s="35"/>
      <c r="LM441" s="35"/>
      <c r="LN441" s="35"/>
      <c r="LO441" s="35"/>
      <c r="LP441" s="35"/>
      <c r="LQ441" s="35"/>
      <c r="LR441" s="35"/>
      <c r="LS441" s="35"/>
      <c r="LT441" s="35"/>
      <c r="LU441" s="35"/>
      <c r="LV441" s="35"/>
      <c r="LW441" s="35"/>
      <c r="LX441" s="35"/>
      <c r="LY441" s="35"/>
      <c r="LZ441" s="35"/>
      <c r="MA441" s="35"/>
      <c r="MB441" s="35"/>
      <c r="MC441" s="35"/>
      <c r="MD441" s="35"/>
      <c r="ME441" s="35"/>
      <c r="MF441" s="35"/>
      <c r="MG441" s="35"/>
      <c r="MH441" s="35"/>
      <c r="MI441" s="35"/>
      <c r="MJ441" s="35"/>
      <c r="MK441" s="35"/>
      <c r="ML441" s="35"/>
      <c r="MM441" s="35"/>
      <c r="MN441" s="35"/>
      <c r="MO441" s="35"/>
      <c r="MP441" s="35"/>
      <c r="MQ441" s="35"/>
      <c r="MR441" s="35"/>
      <c r="MS441" s="35"/>
      <c r="MT441" s="35"/>
      <c r="MU441" s="35"/>
      <c r="MV441" s="35"/>
      <c r="MW441" s="35"/>
      <c r="MX441" s="35"/>
      <c r="MY441" s="35"/>
      <c r="MZ441" s="35"/>
      <c r="NA441" s="35"/>
      <c r="NB441" s="35"/>
      <c r="NC441" s="35"/>
      <c r="ND441" s="35"/>
      <c r="NE441" s="35"/>
      <c r="NF441" s="35"/>
      <c r="NG441" s="35"/>
      <c r="NH441" s="35"/>
      <c r="NI441" s="35"/>
      <c r="NJ441" s="35"/>
      <c r="NK441" s="35"/>
      <c r="NL441" s="35"/>
      <c r="NM441" s="35"/>
      <c r="NN441" s="35"/>
      <c r="NO441" s="35"/>
      <c r="NP441" s="35"/>
      <c r="NQ441" s="35"/>
      <c r="NR441" s="35"/>
      <c r="NS441" s="35"/>
      <c r="NT441" s="35"/>
      <c r="NU441" s="35"/>
      <c r="NV441" s="35"/>
      <c r="NW441" s="35"/>
      <c r="NX441" s="35"/>
      <c r="NY441" s="35"/>
      <c r="NZ441" s="35"/>
      <c r="OA441" s="35"/>
      <c r="OB441" s="35"/>
      <c r="OC441" s="35"/>
      <c r="OD441" s="35"/>
      <c r="OE441" s="35"/>
      <c r="OF441" s="35"/>
      <c r="OG441" s="35"/>
      <c r="OH441" s="35"/>
      <c r="OI441" s="35"/>
      <c r="OJ441" s="35"/>
      <c r="OK441" s="35"/>
      <c r="OL441" s="35"/>
      <c r="OM441" s="35"/>
      <c r="ON441" s="35"/>
      <c r="OO441" s="35"/>
      <c r="OP441" s="35"/>
      <c r="OQ441" s="35"/>
      <c r="OR441" s="35"/>
      <c r="OS441" s="35"/>
      <c r="OT441" s="35"/>
      <c r="OU441" s="35"/>
      <c r="OV441" s="35"/>
      <c r="OW441" s="35"/>
      <c r="OX441" s="35"/>
      <c r="OY441" s="35"/>
      <c r="OZ441" s="35"/>
      <c r="PA441" s="35"/>
      <c r="PB441" s="35"/>
      <c r="PC441" s="35"/>
      <c r="PD441" s="35"/>
      <c r="PE441" s="35"/>
      <c r="PF441" s="35"/>
      <c r="PG441" s="35"/>
      <c r="PH441" s="35"/>
      <c r="PI441" s="35"/>
      <c r="PJ441" s="35"/>
      <c r="PK441" s="35"/>
      <c r="PL441" s="35"/>
      <c r="PM441" s="35"/>
      <c r="PN441" s="35"/>
      <c r="PO441" s="35"/>
      <c r="PP441" s="35"/>
      <c r="PQ441" s="35"/>
      <c r="PR441" s="35"/>
      <c r="PS441" s="35"/>
      <c r="PT441" s="35"/>
      <c r="PU441" s="35"/>
      <c r="PV441" s="35"/>
      <c r="PW441" s="35"/>
      <c r="PX441" s="35"/>
      <c r="PY441" s="35"/>
      <c r="PZ441" s="35"/>
      <c r="QA441" s="35"/>
      <c r="QB441" s="35"/>
      <c r="QC441" s="35"/>
      <c r="QD441" s="35"/>
      <c r="QE441" s="35"/>
      <c r="QF441" s="35"/>
      <c r="QG441" s="35"/>
      <c r="QH441" s="35"/>
      <c r="QI441" s="35"/>
      <c r="QJ441" s="35"/>
      <c r="QK441" s="35"/>
      <c r="QL441" s="35"/>
      <c r="QM441" s="35"/>
      <c r="QN441" s="35"/>
      <c r="QO441" s="35"/>
      <c r="QP441" s="35"/>
      <c r="QQ441" s="35"/>
      <c r="QR441" s="35"/>
      <c r="QS441" s="35"/>
      <c r="QT441" s="35"/>
      <c r="QU441" s="35"/>
      <c r="QV441" s="35"/>
      <c r="QW441" s="35"/>
      <c r="QX441" s="35"/>
      <c r="QY441" s="35"/>
      <c r="QZ441" s="35"/>
      <c r="RA441" s="35"/>
      <c r="RB441" s="35"/>
      <c r="RC441" s="35"/>
      <c r="RD441" s="35"/>
      <c r="RE441" s="35"/>
      <c r="RF441" s="35"/>
      <c r="RG441" s="35"/>
      <c r="RH441" s="35"/>
      <c r="RI441" s="35"/>
      <c r="RJ441" s="35"/>
      <c r="RK441" s="35"/>
      <c r="RL441" s="35"/>
      <c r="RM441" s="35"/>
      <c r="RN441" s="35"/>
      <c r="RO441" s="35"/>
      <c r="RP441" s="35"/>
      <c r="RQ441" s="35"/>
      <c r="RR441" s="35"/>
      <c r="RS441" s="35"/>
      <c r="RT441" s="35"/>
      <c r="RU441" s="35"/>
      <c r="RV441" s="35"/>
      <c r="RW441" s="35"/>
      <c r="RX441" s="35"/>
      <c r="RY441" s="35"/>
      <c r="RZ441" s="35"/>
      <c r="SA441" s="35"/>
      <c r="SB441" s="35"/>
      <c r="SC441" s="35"/>
      <c r="SD441" s="35"/>
      <c r="SE441" s="35"/>
      <c r="SF441" s="35"/>
      <c r="SG441" s="35"/>
      <c r="SH441" s="35"/>
      <c r="SI441" s="35"/>
      <c r="SJ441" s="35"/>
      <c r="SK441" s="35"/>
      <c r="SL441" s="35"/>
      <c r="SM441" s="35"/>
      <c r="SN441" s="35"/>
      <c r="SO441" s="35"/>
      <c r="SP441" s="35"/>
      <c r="SQ441" s="35"/>
      <c r="SR441" s="35"/>
      <c r="SS441" s="35"/>
      <c r="ST441" s="35"/>
      <c r="SU441" s="35"/>
      <c r="SV441" s="35"/>
      <c r="SW441" s="35"/>
      <c r="SX441" s="35"/>
      <c r="SY441" s="35"/>
      <c r="SZ441" s="35"/>
      <c r="TA441" s="35"/>
      <c r="TB441" s="35"/>
      <c r="TC441" s="35"/>
      <c r="TD441" s="35"/>
      <c r="TE441" s="35"/>
      <c r="TF441" s="35"/>
      <c r="TG441" s="35"/>
      <c r="TH441" s="35"/>
      <c r="TI441" s="35"/>
      <c r="TJ441" s="35"/>
      <c r="TK441" s="35"/>
      <c r="TL441" s="35"/>
      <c r="TM441" s="35"/>
      <c r="TN441" s="35"/>
      <c r="TO441" s="35"/>
      <c r="TP441" s="35"/>
      <c r="TQ441" s="35"/>
      <c r="TR441" s="35"/>
      <c r="TS441" s="35"/>
      <c r="TT441" s="35"/>
      <c r="TU441" s="35"/>
      <c r="TV441" s="35"/>
      <c r="TW441" s="35"/>
      <c r="TX441" s="35"/>
      <c r="TY441" s="35"/>
      <c r="TZ441" s="35"/>
      <c r="UA441" s="35"/>
      <c r="UB441" s="35"/>
      <c r="UC441" s="35"/>
      <c r="UD441" s="35"/>
      <c r="UE441" s="35"/>
      <c r="UF441" s="35"/>
      <c r="UG441" s="35"/>
      <c r="UH441" s="35"/>
      <c r="UI441" s="35"/>
      <c r="UJ441" s="35"/>
      <c r="UK441" s="35"/>
      <c r="UL441" s="35"/>
      <c r="UM441" s="35"/>
      <c r="UN441" s="35"/>
      <c r="UO441" s="35"/>
      <c r="UP441" s="35"/>
      <c r="UQ441" s="35"/>
      <c r="UR441" s="35"/>
      <c r="US441" s="35"/>
      <c r="UT441" s="35"/>
      <c r="UU441" s="35"/>
      <c r="UV441" s="35"/>
      <c r="UW441" s="35"/>
      <c r="UX441" s="35"/>
      <c r="UY441" s="35"/>
      <c r="UZ441" s="35"/>
      <c r="VA441" s="35"/>
      <c r="VB441" s="35"/>
      <c r="VC441" s="35"/>
      <c r="VD441" s="35"/>
      <c r="VE441" s="35"/>
      <c r="VF441" s="35"/>
      <c r="VG441" s="35"/>
      <c r="VH441" s="35"/>
      <c r="VI441" s="35"/>
      <c r="VJ441" s="35"/>
      <c r="VK441" s="35"/>
      <c r="VL441" s="35"/>
      <c r="VM441" s="35"/>
      <c r="VN441" s="35"/>
      <c r="VO441" s="35"/>
      <c r="VP441" s="35"/>
      <c r="VQ441" s="35"/>
      <c r="VR441" s="35"/>
      <c r="VS441" s="35"/>
      <c r="VT441" s="35"/>
      <c r="VU441" s="35"/>
      <c r="VV441" s="35"/>
      <c r="VW441" s="35"/>
      <c r="VX441" s="35"/>
      <c r="VY441" s="35"/>
      <c r="VZ441" s="35"/>
      <c r="WA441" s="35"/>
      <c r="WB441" s="35"/>
      <c r="WC441" s="35"/>
      <c r="WD441" s="35"/>
      <c r="WE441" s="35"/>
      <c r="WF441" s="35"/>
      <c r="WG441" s="35"/>
      <c r="WH441" s="35"/>
      <c r="WI441" s="35"/>
      <c r="WJ441" s="35"/>
      <c r="WK441" s="35"/>
      <c r="WL441" s="35"/>
      <c r="WM441" s="35"/>
      <c r="WN441" s="35"/>
      <c r="WO441" s="35"/>
      <c r="WP441" s="35"/>
      <c r="WQ441" s="35"/>
      <c r="WR441" s="35"/>
      <c r="WS441" s="35"/>
      <c r="WT441" s="35"/>
      <c r="WU441" s="35"/>
      <c r="WV441" s="35"/>
      <c r="WW441" s="35"/>
      <c r="WX441" s="35"/>
      <c r="WY441" s="35"/>
      <c r="WZ441" s="35"/>
      <c r="XA441" s="35"/>
      <c r="XB441" s="35"/>
      <c r="XC441" s="35"/>
      <c r="XD441" s="35"/>
      <c r="XE441" s="35"/>
      <c r="XF441" s="35"/>
      <c r="XG441" s="35"/>
      <c r="XH441" s="35"/>
      <c r="XI441" s="35"/>
      <c r="XJ441" s="35"/>
      <c r="XK441" s="35"/>
      <c r="XL441" s="35"/>
      <c r="XM441" s="35"/>
      <c r="XN441" s="35"/>
      <c r="XO441" s="35"/>
      <c r="XP441" s="35"/>
      <c r="XQ441" s="35"/>
      <c r="XR441" s="35"/>
      <c r="XS441" s="35"/>
      <c r="XT441" s="35"/>
      <c r="XU441" s="35"/>
      <c r="XV441" s="35"/>
      <c r="XW441" s="35"/>
      <c r="XX441" s="35"/>
      <c r="XY441" s="35"/>
      <c r="XZ441" s="35"/>
      <c r="YA441" s="35"/>
      <c r="YB441" s="35"/>
      <c r="YC441" s="35"/>
      <c r="YD441" s="35"/>
      <c r="YE441" s="35"/>
      <c r="YF441" s="35"/>
      <c r="YG441" s="35"/>
      <c r="YH441" s="35"/>
      <c r="YI441" s="35"/>
      <c r="YJ441" s="35"/>
      <c r="YK441" s="35"/>
      <c r="YL441" s="35"/>
      <c r="YM441" s="35"/>
      <c r="YN441" s="35"/>
      <c r="YO441" s="35"/>
      <c r="YP441" s="35"/>
      <c r="YQ441" s="35"/>
      <c r="YR441" s="35"/>
      <c r="YS441" s="35"/>
      <c r="YT441" s="35"/>
      <c r="YU441" s="35"/>
      <c r="YV441" s="35"/>
      <c r="YW441" s="35"/>
      <c r="YX441" s="35"/>
      <c r="YY441" s="35"/>
      <c r="YZ441" s="35"/>
      <c r="ZA441" s="35"/>
      <c r="ZB441" s="35"/>
      <c r="ZC441" s="35"/>
      <c r="ZD441" s="35"/>
      <c r="ZE441" s="35"/>
      <c r="ZF441" s="35"/>
      <c r="ZG441" s="35"/>
      <c r="ZH441" s="35"/>
      <c r="ZI441" s="35"/>
      <c r="ZJ441" s="35"/>
      <c r="ZK441" s="35"/>
      <c r="ZL441" s="35"/>
      <c r="ZM441" s="35"/>
      <c r="ZN441" s="35"/>
      <c r="ZO441" s="35"/>
      <c r="ZP441" s="35"/>
      <c r="ZQ441" s="35"/>
      <c r="ZR441" s="35"/>
      <c r="ZS441" s="35"/>
      <c r="ZT441" s="35"/>
      <c r="ZU441" s="35"/>
      <c r="ZV441" s="35"/>
      <c r="ZW441" s="35"/>
      <c r="ZX441" s="35"/>
      <c r="ZY441" s="35"/>
      <c r="ZZ441" s="35"/>
      <c r="AAA441" s="35"/>
      <c r="AAB441" s="35"/>
      <c r="AAC441" s="35"/>
      <c r="AAD441" s="35"/>
      <c r="AAE441" s="35"/>
      <c r="AAF441" s="35"/>
      <c r="AAG441" s="35"/>
      <c r="AAH441" s="35"/>
      <c r="AAI441" s="35"/>
      <c r="AAJ441" s="35"/>
      <c r="AAK441" s="35"/>
      <c r="AAL441" s="35"/>
      <c r="AAM441" s="35"/>
      <c r="AAN441" s="35"/>
      <c r="AAO441" s="35"/>
      <c r="AAP441" s="35"/>
      <c r="AAQ441" s="35"/>
      <c r="AAR441" s="35"/>
      <c r="AAS441" s="35"/>
      <c r="AAT441" s="35"/>
      <c r="AAU441" s="35"/>
      <c r="AAV441" s="35"/>
      <c r="AAW441" s="35"/>
      <c r="AAX441" s="35"/>
      <c r="AAY441" s="35"/>
      <c r="AAZ441" s="35"/>
      <c r="ABA441" s="35"/>
      <c r="ABB441" s="35"/>
      <c r="ABC441" s="35"/>
      <c r="ABD441" s="35"/>
      <c r="ABE441" s="35"/>
      <c r="ABF441" s="35"/>
      <c r="ABG441" s="35"/>
      <c r="ABH441" s="35"/>
      <c r="ABI441" s="35"/>
      <c r="ABJ441" s="35"/>
      <c r="ABK441" s="35"/>
      <c r="ABL441" s="35"/>
      <c r="ABM441" s="35"/>
      <c r="ABN441" s="35"/>
      <c r="ABO441" s="35"/>
      <c r="ABP441" s="35"/>
      <c r="ABQ441" s="35"/>
      <c r="ABR441" s="35"/>
      <c r="ABS441" s="35"/>
      <c r="ABT441" s="35"/>
      <c r="ABU441" s="35"/>
      <c r="ABV441" s="35"/>
      <c r="ABW441" s="35"/>
      <c r="ABX441" s="35"/>
      <c r="ABY441" s="35"/>
      <c r="ABZ441" s="35"/>
      <c r="ACA441" s="35"/>
      <c r="ACB441" s="35"/>
      <c r="ACC441" s="35"/>
      <c r="ACD441" s="35"/>
      <c r="ACE441" s="35"/>
      <c r="ACF441" s="35"/>
      <c r="ACG441" s="35"/>
      <c r="ACH441" s="35"/>
      <c r="ACI441" s="35"/>
      <c r="ACJ441" s="35"/>
      <c r="ACK441" s="35"/>
      <c r="ACL441" s="35"/>
      <c r="ACM441" s="35"/>
      <c r="ACN441" s="35"/>
      <c r="ACO441" s="35"/>
      <c r="ACP441" s="35"/>
      <c r="ACQ441" s="35"/>
      <c r="ACR441" s="35"/>
      <c r="ACS441" s="35"/>
      <c r="ACT441" s="35"/>
      <c r="ACU441" s="35"/>
      <c r="ACV441" s="35"/>
      <c r="ACW441" s="35"/>
      <c r="ACX441" s="35"/>
      <c r="ACY441" s="35"/>
      <c r="ACZ441" s="35"/>
      <c r="ADA441" s="35"/>
      <c r="ADB441" s="35"/>
      <c r="ADC441" s="35"/>
      <c r="ADD441" s="35"/>
      <c r="ADE441" s="35"/>
      <c r="ADF441" s="35"/>
      <c r="ADG441" s="35"/>
      <c r="ADH441" s="35"/>
      <c r="ADI441" s="35"/>
      <c r="ADJ441" s="35"/>
      <c r="ADK441" s="35"/>
      <c r="ADL441" s="35"/>
      <c r="ADM441" s="35"/>
      <c r="ADN441" s="35"/>
      <c r="ADO441" s="35"/>
      <c r="ADP441" s="35"/>
      <c r="ADQ441" s="35"/>
      <c r="ADR441" s="35"/>
      <c r="ADS441" s="35"/>
      <c r="ADT441" s="35"/>
      <c r="ADU441" s="35"/>
      <c r="ADV441" s="35"/>
      <c r="ADW441" s="35"/>
      <c r="ADX441" s="35"/>
      <c r="ADY441" s="66">
        <f t="shared" si="17"/>
        <v>0</v>
      </c>
    </row>
    <row r="442" spans="1:805" s="5" customFormat="1" ht="12" customHeight="1" x14ac:dyDescent="0.2">
      <c r="A442" s="38" t="s">
        <v>292</v>
      </c>
      <c r="B442" s="65">
        <f t="shared" si="19"/>
        <v>2</v>
      </c>
      <c r="C442" s="57">
        <v>1</v>
      </c>
      <c r="D442" s="59">
        <v>44775</v>
      </c>
      <c r="E442" s="67">
        <v>41.59</v>
      </c>
      <c r="F442" s="67">
        <f t="shared" si="18"/>
        <v>83.18</v>
      </c>
      <c r="G442" s="65">
        <v>1</v>
      </c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/>
      <c r="AU442" s="35"/>
      <c r="AV442" s="35"/>
      <c r="AW442" s="35"/>
      <c r="AX442" s="35"/>
      <c r="AY442" s="35"/>
      <c r="AZ442" s="35"/>
      <c r="BA442" s="35"/>
      <c r="BB442" s="35"/>
      <c r="BC442" s="35"/>
      <c r="BD442" s="35"/>
      <c r="BE442" s="15"/>
      <c r="BF442" s="15"/>
      <c r="BG442" s="136"/>
      <c r="BH442" s="35"/>
      <c r="BI442" s="35"/>
      <c r="BJ442" s="35"/>
      <c r="BK442" s="35"/>
      <c r="BL442" s="35"/>
      <c r="BM442" s="35"/>
      <c r="BN442" s="35"/>
      <c r="BO442" s="35"/>
      <c r="BP442" s="35"/>
      <c r="BQ442" s="35"/>
      <c r="BR442" s="35"/>
      <c r="BS442" s="35"/>
      <c r="BT442" s="35"/>
      <c r="BU442" s="35"/>
      <c r="BV442" s="35"/>
      <c r="BW442" s="35"/>
      <c r="BX442" s="35"/>
      <c r="BY442" s="35"/>
      <c r="BZ442" s="35"/>
      <c r="CA442" s="35"/>
      <c r="CB442" s="35"/>
      <c r="CC442" s="35"/>
      <c r="CD442" s="35"/>
      <c r="CE442" s="35"/>
      <c r="CF442" s="35"/>
      <c r="CG442" s="35"/>
      <c r="CH442" s="35"/>
      <c r="CI442" s="35"/>
      <c r="CJ442" s="35"/>
      <c r="CK442" s="35"/>
      <c r="CL442" s="35"/>
      <c r="CM442" s="35"/>
      <c r="CN442" s="35"/>
      <c r="CO442" s="35"/>
      <c r="CP442" s="35"/>
      <c r="CQ442" s="35"/>
      <c r="CR442" s="35"/>
      <c r="CS442" s="35"/>
      <c r="CT442" s="35"/>
      <c r="CU442" s="35"/>
      <c r="CV442" s="35"/>
      <c r="CW442" s="35"/>
      <c r="CX442" s="35"/>
      <c r="CY442" s="35"/>
      <c r="CZ442" s="35"/>
      <c r="DA442" s="35"/>
      <c r="DB442" s="35"/>
      <c r="DC442" s="35"/>
      <c r="DD442" s="35"/>
      <c r="DE442" s="35"/>
      <c r="DF442" s="35"/>
      <c r="DG442" s="35"/>
      <c r="DH442" s="35"/>
      <c r="DI442" s="35"/>
      <c r="DJ442" s="35"/>
      <c r="DK442" s="35"/>
      <c r="DL442" s="35"/>
      <c r="DM442" s="35"/>
      <c r="DN442" s="35"/>
      <c r="DO442" s="35"/>
      <c r="DP442" s="35"/>
      <c r="DQ442" s="35"/>
      <c r="DR442" s="35"/>
      <c r="DS442" s="35"/>
      <c r="DT442" s="35"/>
      <c r="DU442" s="35"/>
      <c r="DV442" s="35"/>
      <c r="DW442" s="35"/>
      <c r="DX442" s="35"/>
      <c r="DY442" s="35"/>
      <c r="DZ442" s="35"/>
      <c r="EA442" s="35"/>
      <c r="EB442" s="35"/>
      <c r="EC442" s="35"/>
      <c r="ED442" s="35"/>
      <c r="EE442" s="35"/>
      <c r="EF442" s="35"/>
      <c r="EG442" s="35"/>
      <c r="EH442" s="35"/>
      <c r="EI442" s="35"/>
      <c r="EJ442" s="35"/>
      <c r="EK442" s="35"/>
      <c r="EL442" s="35"/>
      <c r="EM442" s="35"/>
      <c r="EN442" s="35"/>
      <c r="EO442" s="35"/>
      <c r="EP442" s="35"/>
      <c r="EQ442" s="35"/>
      <c r="ER442" s="35"/>
      <c r="ES442" s="35"/>
      <c r="ET442" s="35"/>
      <c r="EU442" s="35"/>
      <c r="EV442" s="35"/>
      <c r="EW442" s="35"/>
      <c r="EX442" s="35"/>
      <c r="EY442" s="35"/>
      <c r="EZ442" s="35"/>
      <c r="FA442" s="35"/>
      <c r="FB442" s="35"/>
      <c r="FC442" s="35"/>
      <c r="FD442" s="35"/>
      <c r="FE442" s="35"/>
      <c r="FF442" s="35"/>
      <c r="FG442" s="35"/>
      <c r="FH442" s="35"/>
      <c r="FI442" s="35"/>
      <c r="FJ442" s="35"/>
      <c r="FK442" s="35"/>
      <c r="FL442" s="35"/>
      <c r="FM442" s="35"/>
      <c r="FN442" s="35"/>
      <c r="FO442" s="35"/>
      <c r="FP442" s="35"/>
      <c r="FQ442" s="35"/>
      <c r="FR442" s="35"/>
      <c r="FS442" s="35"/>
      <c r="FT442" s="35"/>
      <c r="FU442" s="35"/>
      <c r="FV442" s="35"/>
      <c r="FW442" s="35"/>
      <c r="FX442" s="35"/>
      <c r="FY442" s="35"/>
      <c r="FZ442" s="35"/>
      <c r="GA442" s="35"/>
      <c r="GB442" s="35"/>
      <c r="GC442" s="35"/>
      <c r="GD442" s="35"/>
      <c r="GE442" s="35"/>
      <c r="GF442" s="35"/>
      <c r="GG442" s="35"/>
      <c r="GH442" s="35"/>
      <c r="GI442" s="35"/>
      <c r="GJ442" s="35"/>
      <c r="GK442" s="35"/>
      <c r="GL442" s="35"/>
      <c r="GM442" s="35"/>
      <c r="GN442" s="35"/>
      <c r="GO442" s="35"/>
      <c r="GP442" s="35"/>
      <c r="GQ442" s="35"/>
      <c r="GR442" s="35"/>
      <c r="GS442" s="35"/>
      <c r="GT442" s="35"/>
      <c r="GU442" s="35"/>
      <c r="GV442" s="35"/>
      <c r="GW442" s="35"/>
      <c r="GX442" s="35"/>
      <c r="GY442" s="35"/>
      <c r="GZ442" s="35"/>
      <c r="HA442" s="35"/>
      <c r="HB442" s="35"/>
      <c r="HC442" s="35"/>
      <c r="HD442" s="35"/>
      <c r="HE442" s="35"/>
      <c r="HF442" s="35"/>
      <c r="HG442" s="35"/>
      <c r="HH442" s="35"/>
      <c r="HI442" s="35"/>
      <c r="HJ442" s="35"/>
      <c r="HK442" s="35"/>
      <c r="HL442" s="35"/>
      <c r="HM442" s="35"/>
      <c r="HN442" s="35"/>
      <c r="HO442" s="35"/>
      <c r="HP442" s="35"/>
      <c r="HQ442" s="35"/>
      <c r="HR442" s="35"/>
      <c r="HS442" s="35"/>
      <c r="HT442" s="35"/>
      <c r="HU442" s="35"/>
      <c r="HV442" s="35"/>
      <c r="HW442" s="35"/>
      <c r="HX442" s="35"/>
      <c r="HY442" s="35"/>
      <c r="HZ442" s="35"/>
      <c r="IA442" s="35"/>
      <c r="IB442" s="35"/>
      <c r="IC442" s="35"/>
      <c r="ID442" s="35"/>
      <c r="IE442" s="35"/>
      <c r="IF442" s="35"/>
      <c r="IG442" s="35"/>
      <c r="IH442" s="35"/>
      <c r="II442" s="35"/>
      <c r="IJ442" s="35"/>
      <c r="IK442" s="35"/>
      <c r="IL442" s="35"/>
      <c r="IM442" s="35"/>
      <c r="IN442" s="35"/>
      <c r="IO442" s="35"/>
      <c r="IP442" s="35"/>
      <c r="IQ442" s="35"/>
      <c r="IR442" s="35"/>
      <c r="IS442" s="35"/>
      <c r="IT442" s="35"/>
      <c r="IU442" s="35"/>
      <c r="IV442" s="35"/>
      <c r="IW442" s="35"/>
      <c r="IX442" s="35"/>
      <c r="IY442" s="35"/>
      <c r="IZ442" s="35"/>
      <c r="JA442" s="35"/>
      <c r="JB442" s="35"/>
      <c r="JC442" s="35"/>
      <c r="JD442" s="35"/>
      <c r="JE442" s="35"/>
      <c r="JF442" s="35"/>
      <c r="JG442" s="35"/>
      <c r="JH442" s="35"/>
      <c r="JI442" s="35"/>
      <c r="JJ442" s="35"/>
      <c r="JK442" s="35"/>
      <c r="JL442" s="35"/>
      <c r="JM442" s="35"/>
      <c r="JN442" s="35"/>
      <c r="JO442" s="35"/>
      <c r="JP442" s="35"/>
      <c r="JQ442" s="35"/>
      <c r="JR442" s="35"/>
      <c r="JS442" s="35"/>
      <c r="JT442" s="35"/>
      <c r="JU442" s="35"/>
      <c r="JV442" s="35"/>
      <c r="JW442" s="35"/>
      <c r="JX442" s="35"/>
      <c r="JY442" s="35"/>
      <c r="JZ442" s="35"/>
      <c r="KA442" s="35"/>
      <c r="KB442" s="35"/>
      <c r="KC442" s="35"/>
      <c r="KD442" s="35"/>
      <c r="KE442" s="35"/>
      <c r="KF442" s="35"/>
      <c r="KG442" s="35"/>
      <c r="KH442" s="35"/>
      <c r="KI442" s="35"/>
      <c r="KJ442" s="35"/>
      <c r="KK442" s="35"/>
      <c r="KL442" s="35"/>
      <c r="KM442" s="35"/>
      <c r="KN442" s="35"/>
      <c r="KO442" s="35"/>
      <c r="KP442" s="35"/>
      <c r="KQ442" s="35"/>
      <c r="KR442" s="35"/>
      <c r="KS442" s="35"/>
      <c r="KT442" s="35"/>
      <c r="KU442" s="35"/>
      <c r="KV442" s="35"/>
      <c r="KW442" s="35"/>
      <c r="KX442" s="35"/>
      <c r="KY442" s="35"/>
      <c r="KZ442" s="35"/>
      <c r="LA442" s="35"/>
      <c r="LB442" s="35"/>
      <c r="LC442" s="35"/>
      <c r="LD442" s="35"/>
      <c r="LE442" s="35"/>
      <c r="LF442" s="35"/>
      <c r="LG442" s="35"/>
      <c r="LH442" s="35">
        <v>2</v>
      </c>
      <c r="LI442" s="35"/>
      <c r="LJ442" s="35"/>
      <c r="LK442" s="35"/>
      <c r="LL442" s="35"/>
      <c r="LM442" s="35"/>
      <c r="LN442" s="35">
        <v>1</v>
      </c>
      <c r="LO442" s="35"/>
      <c r="LP442" s="35"/>
      <c r="LQ442" s="35"/>
      <c r="LR442" s="35"/>
      <c r="LS442" s="35"/>
      <c r="LT442" s="35"/>
      <c r="LU442" s="35"/>
      <c r="LV442" s="35"/>
      <c r="LW442" s="35"/>
      <c r="LX442" s="35"/>
      <c r="LY442" s="35"/>
      <c r="LZ442" s="35"/>
      <c r="MA442" s="35"/>
      <c r="MB442" s="35"/>
      <c r="MC442" s="35"/>
      <c r="MD442" s="35"/>
      <c r="ME442" s="35"/>
      <c r="MF442" s="35"/>
      <c r="MG442" s="35"/>
      <c r="MH442" s="35"/>
      <c r="MI442" s="35"/>
      <c r="MJ442" s="35"/>
      <c r="MK442" s="35"/>
      <c r="ML442" s="35"/>
      <c r="MM442" s="35"/>
      <c r="MN442" s="35"/>
      <c r="MO442" s="35"/>
      <c r="MP442" s="35"/>
      <c r="MQ442" s="35"/>
      <c r="MR442" s="35"/>
      <c r="MS442" s="35"/>
      <c r="MT442" s="35"/>
      <c r="MU442" s="35"/>
      <c r="MV442" s="35"/>
      <c r="MW442" s="35"/>
      <c r="MX442" s="35"/>
      <c r="MY442" s="35"/>
      <c r="MZ442" s="35"/>
      <c r="NA442" s="35"/>
      <c r="NB442" s="35"/>
      <c r="NC442" s="35"/>
      <c r="ND442" s="35"/>
      <c r="NE442" s="35"/>
      <c r="NF442" s="35"/>
      <c r="NG442" s="35"/>
      <c r="NH442" s="35"/>
      <c r="NI442" s="35"/>
      <c r="NJ442" s="35"/>
      <c r="NK442" s="35"/>
      <c r="NL442" s="35"/>
      <c r="NM442" s="35"/>
      <c r="NN442" s="35"/>
      <c r="NO442" s="35"/>
      <c r="NP442" s="35"/>
      <c r="NQ442" s="35"/>
      <c r="NR442" s="35"/>
      <c r="NS442" s="35">
        <v>8</v>
      </c>
      <c r="NT442" s="35"/>
      <c r="NU442" s="35"/>
      <c r="NV442" s="35"/>
      <c r="NW442" s="35"/>
      <c r="NX442" s="35"/>
      <c r="NY442" s="35"/>
      <c r="NZ442" s="35"/>
      <c r="OA442" s="35"/>
      <c r="OB442" s="35"/>
      <c r="OC442" s="35"/>
      <c r="OD442" s="35"/>
      <c r="OE442" s="35"/>
      <c r="OF442" s="35"/>
      <c r="OG442" s="35"/>
      <c r="OH442" s="35"/>
      <c r="OI442" s="35"/>
      <c r="OJ442" s="35"/>
      <c r="OK442" s="35"/>
      <c r="OL442" s="35"/>
      <c r="OM442" s="35"/>
      <c r="ON442" s="35"/>
      <c r="OO442" s="35"/>
      <c r="OP442" s="35"/>
      <c r="OQ442" s="35"/>
      <c r="OR442" s="35">
        <v>1</v>
      </c>
      <c r="OS442" s="35"/>
      <c r="OT442" s="35"/>
      <c r="OU442" s="35"/>
      <c r="OV442" s="35"/>
      <c r="OW442" s="35"/>
      <c r="OX442" s="35"/>
      <c r="OY442" s="35"/>
      <c r="OZ442" s="35"/>
      <c r="PA442" s="35"/>
      <c r="PB442" s="35"/>
      <c r="PC442" s="35"/>
      <c r="PD442" s="35"/>
      <c r="PE442" s="35"/>
      <c r="PF442" s="35"/>
      <c r="PG442" s="35"/>
      <c r="PH442" s="35"/>
      <c r="PI442" s="35"/>
      <c r="PJ442" s="35"/>
      <c r="PK442" s="35"/>
      <c r="PL442" s="35"/>
      <c r="PM442" s="35"/>
      <c r="PN442" s="35"/>
      <c r="PO442" s="35"/>
      <c r="PP442" s="35"/>
      <c r="PQ442" s="35"/>
      <c r="PR442" s="35"/>
      <c r="PS442" s="35"/>
      <c r="PT442" s="35"/>
      <c r="PU442" s="35"/>
      <c r="PV442" s="35"/>
      <c r="PW442" s="35"/>
      <c r="PX442" s="35"/>
      <c r="PY442" s="35"/>
      <c r="PZ442" s="35"/>
      <c r="QA442" s="35"/>
      <c r="QB442" s="35"/>
      <c r="QC442" s="35"/>
      <c r="QD442" s="35"/>
      <c r="QE442" s="35"/>
      <c r="QF442" s="35"/>
      <c r="QG442" s="35"/>
      <c r="QH442" s="35"/>
      <c r="QI442" s="35"/>
      <c r="QJ442" s="35"/>
      <c r="QK442" s="35"/>
      <c r="QL442" s="35"/>
      <c r="QM442" s="35"/>
      <c r="QN442" s="35"/>
      <c r="QO442" s="35"/>
      <c r="QP442" s="35"/>
      <c r="QQ442" s="35"/>
      <c r="QR442" s="35"/>
      <c r="QS442" s="35"/>
      <c r="QT442" s="35"/>
      <c r="QU442" s="35"/>
      <c r="QV442" s="35"/>
      <c r="QW442" s="35"/>
      <c r="QX442" s="35"/>
      <c r="QY442" s="35"/>
      <c r="QZ442" s="35"/>
      <c r="RA442" s="35"/>
      <c r="RB442" s="35"/>
      <c r="RC442" s="35"/>
      <c r="RD442" s="35"/>
      <c r="RE442" s="35"/>
      <c r="RF442" s="35"/>
      <c r="RG442" s="35"/>
      <c r="RH442" s="35"/>
      <c r="RI442" s="35"/>
      <c r="RJ442" s="35"/>
      <c r="RK442" s="35"/>
      <c r="RL442" s="35"/>
      <c r="RM442" s="35"/>
      <c r="RN442" s="35"/>
      <c r="RO442" s="35"/>
      <c r="RP442" s="35"/>
      <c r="RQ442" s="35"/>
      <c r="RR442" s="35"/>
      <c r="RS442" s="35"/>
      <c r="RT442" s="35"/>
      <c r="RU442" s="35"/>
      <c r="RV442" s="35"/>
      <c r="RW442" s="35"/>
      <c r="RX442" s="35"/>
      <c r="RY442" s="35"/>
      <c r="RZ442" s="35"/>
      <c r="SA442" s="35"/>
      <c r="SB442" s="35"/>
      <c r="SC442" s="35"/>
      <c r="SD442" s="35"/>
      <c r="SE442" s="35"/>
      <c r="SF442" s="35"/>
      <c r="SG442" s="35"/>
      <c r="SH442" s="35">
        <v>1</v>
      </c>
      <c r="SI442" s="35"/>
      <c r="SJ442" s="35"/>
      <c r="SK442" s="35"/>
      <c r="SL442" s="35"/>
      <c r="SM442" s="35"/>
      <c r="SN442" s="35"/>
      <c r="SO442" s="35"/>
      <c r="SP442" s="35"/>
      <c r="SQ442" s="35"/>
      <c r="SR442" s="35"/>
      <c r="SS442" s="35"/>
      <c r="ST442" s="35"/>
      <c r="SU442" s="35"/>
      <c r="SV442" s="35"/>
      <c r="SW442" s="35"/>
      <c r="SX442" s="35"/>
      <c r="SY442" s="35"/>
      <c r="SZ442" s="35"/>
      <c r="TA442" s="35"/>
      <c r="TB442" s="35"/>
      <c r="TC442" s="35"/>
      <c r="TD442" s="35"/>
      <c r="TE442" s="35"/>
      <c r="TF442" s="35"/>
      <c r="TG442" s="35"/>
      <c r="TH442" s="35"/>
      <c r="TI442" s="35"/>
      <c r="TJ442" s="35"/>
      <c r="TK442" s="35"/>
      <c r="TL442" s="35"/>
      <c r="TM442" s="35"/>
      <c r="TN442" s="35">
        <v>1</v>
      </c>
      <c r="TO442" s="35"/>
      <c r="TP442" s="35"/>
      <c r="TQ442" s="35"/>
      <c r="TR442" s="35"/>
      <c r="TS442" s="35"/>
      <c r="TT442" s="35"/>
      <c r="TU442" s="35"/>
      <c r="TV442" s="35"/>
      <c r="TW442" s="35"/>
      <c r="TX442" s="35"/>
      <c r="TY442" s="35"/>
      <c r="TZ442" s="35"/>
      <c r="UA442" s="35"/>
      <c r="UB442" s="35"/>
      <c r="UC442" s="35"/>
      <c r="UD442" s="35"/>
      <c r="UE442" s="35"/>
      <c r="UF442" s="35"/>
      <c r="UG442" s="35"/>
      <c r="UH442" s="35"/>
      <c r="UI442" s="35"/>
      <c r="UJ442" s="35"/>
      <c r="UK442" s="35"/>
      <c r="UL442" s="35"/>
      <c r="UM442" s="35"/>
      <c r="UN442" s="35"/>
      <c r="UO442" s="35"/>
      <c r="UP442" s="35"/>
      <c r="UQ442" s="35"/>
      <c r="UR442" s="35"/>
      <c r="US442" s="35"/>
      <c r="UT442" s="35"/>
      <c r="UU442" s="35"/>
      <c r="UV442" s="35"/>
      <c r="UW442" s="35"/>
      <c r="UX442" s="35"/>
      <c r="UY442" s="35"/>
      <c r="UZ442" s="35"/>
      <c r="VA442" s="35"/>
      <c r="VB442" s="35"/>
      <c r="VC442" s="35"/>
      <c r="VD442" s="35"/>
      <c r="VE442" s="35"/>
      <c r="VF442" s="35"/>
      <c r="VG442" s="35"/>
      <c r="VH442" s="35"/>
      <c r="VI442" s="35"/>
      <c r="VJ442" s="35"/>
      <c r="VK442" s="35"/>
      <c r="VL442" s="35"/>
      <c r="VM442" s="35"/>
      <c r="VN442" s="35"/>
      <c r="VO442" s="35"/>
      <c r="VP442" s="35"/>
      <c r="VQ442" s="35"/>
      <c r="VR442" s="35"/>
      <c r="VS442" s="35"/>
      <c r="VT442" s="35">
        <v>4</v>
      </c>
      <c r="VU442" s="35"/>
      <c r="VV442" s="35"/>
      <c r="VW442" s="35"/>
      <c r="VX442" s="35"/>
      <c r="VY442" s="35"/>
      <c r="VZ442" s="35"/>
      <c r="WA442" s="35"/>
      <c r="WB442" s="35"/>
      <c r="WC442" s="35"/>
      <c r="WD442" s="35"/>
      <c r="WE442" s="35"/>
      <c r="WF442" s="35"/>
      <c r="WG442" s="35"/>
      <c r="WH442" s="35"/>
      <c r="WI442" s="35"/>
      <c r="WJ442" s="35"/>
      <c r="WK442" s="35"/>
      <c r="WL442" s="35"/>
      <c r="WM442" s="35"/>
      <c r="WN442" s="35"/>
      <c r="WO442" s="35"/>
      <c r="WP442" s="35"/>
      <c r="WQ442" s="35"/>
      <c r="WR442" s="35"/>
      <c r="WS442" s="35">
        <v>5</v>
      </c>
      <c r="WT442" s="35"/>
      <c r="WU442" s="35"/>
      <c r="WV442" s="35"/>
      <c r="WW442" s="35"/>
      <c r="WX442" s="35"/>
      <c r="WY442" s="35"/>
      <c r="WZ442" s="35"/>
      <c r="XA442" s="35"/>
      <c r="XB442" s="35"/>
      <c r="XC442" s="35"/>
      <c r="XD442" s="35"/>
      <c r="XE442" s="35"/>
      <c r="XF442" s="35"/>
      <c r="XG442" s="35"/>
      <c r="XH442" s="35"/>
      <c r="XI442" s="35"/>
      <c r="XJ442" s="35"/>
      <c r="XK442" s="35"/>
      <c r="XL442" s="35"/>
      <c r="XM442" s="35"/>
      <c r="XN442" s="35"/>
      <c r="XO442" s="35"/>
      <c r="XP442" s="35"/>
      <c r="XQ442" s="35"/>
      <c r="XR442" s="35"/>
      <c r="XS442" s="35"/>
      <c r="XT442" s="35"/>
      <c r="XU442" s="35"/>
      <c r="XV442" s="35"/>
      <c r="XW442" s="35"/>
      <c r="XX442" s="35"/>
      <c r="XY442" s="35"/>
      <c r="XZ442" s="35"/>
      <c r="YA442" s="35"/>
      <c r="YB442" s="35"/>
      <c r="YC442" s="35"/>
      <c r="YD442" s="35"/>
      <c r="YE442" s="35"/>
      <c r="YF442" s="35"/>
      <c r="YG442" s="35"/>
      <c r="YH442" s="35"/>
      <c r="YI442" s="35"/>
      <c r="YJ442" s="35"/>
      <c r="YK442" s="35"/>
      <c r="YL442" s="35"/>
      <c r="YM442" s="35"/>
      <c r="YN442" s="35"/>
      <c r="YO442" s="35"/>
      <c r="YP442" s="35"/>
      <c r="YQ442" s="35"/>
      <c r="YR442" s="35"/>
      <c r="YS442" s="35"/>
      <c r="YT442" s="35"/>
      <c r="YU442" s="35"/>
      <c r="YV442" s="35"/>
      <c r="YW442" s="35"/>
      <c r="YX442" s="35"/>
      <c r="YY442" s="35"/>
      <c r="YZ442" s="35"/>
      <c r="ZA442" s="35"/>
      <c r="ZB442" s="35"/>
      <c r="ZC442" s="35"/>
      <c r="ZD442" s="35"/>
      <c r="ZE442" s="35"/>
      <c r="ZF442" s="35"/>
      <c r="ZG442" s="35"/>
      <c r="ZH442" s="35"/>
      <c r="ZI442" s="35"/>
      <c r="ZJ442" s="35"/>
      <c r="ZK442" s="35"/>
      <c r="ZL442" s="35"/>
      <c r="ZM442" s="35"/>
      <c r="ZN442" s="35"/>
      <c r="ZO442" s="35"/>
      <c r="ZP442" s="35"/>
      <c r="ZQ442" s="35"/>
      <c r="ZR442" s="35"/>
      <c r="ZS442" s="35"/>
      <c r="ZT442" s="35"/>
      <c r="ZU442" s="35"/>
      <c r="ZV442" s="35"/>
      <c r="ZW442" s="35"/>
      <c r="ZX442" s="35"/>
      <c r="ZY442" s="35"/>
      <c r="ZZ442" s="35"/>
      <c r="AAA442" s="35"/>
      <c r="AAB442" s="35"/>
      <c r="AAC442" s="35"/>
      <c r="AAD442" s="35"/>
      <c r="AAE442" s="35"/>
      <c r="AAF442" s="35"/>
      <c r="AAG442" s="35"/>
      <c r="AAH442" s="35"/>
      <c r="AAI442" s="35"/>
      <c r="AAJ442" s="35"/>
      <c r="AAK442" s="35"/>
      <c r="AAL442" s="35"/>
      <c r="AAM442" s="35"/>
      <c r="AAN442" s="35">
        <v>12</v>
      </c>
      <c r="AAO442" s="35"/>
      <c r="AAP442" s="35"/>
      <c r="AAQ442" s="35"/>
      <c r="AAR442" s="35"/>
      <c r="AAS442" s="35"/>
      <c r="AAT442" s="35"/>
      <c r="AAU442" s="35"/>
      <c r="AAV442" s="35"/>
      <c r="AAW442" s="35"/>
      <c r="AAX442" s="35"/>
      <c r="AAY442" s="35"/>
      <c r="AAZ442" s="35"/>
      <c r="ABA442" s="35"/>
      <c r="ABB442" s="35"/>
      <c r="ABC442" s="35"/>
      <c r="ABD442" s="35"/>
      <c r="ABE442" s="35"/>
      <c r="ABF442" s="35"/>
      <c r="ABG442" s="35"/>
      <c r="ABH442" s="35"/>
      <c r="ABI442" s="35"/>
      <c r="ABJ442" s="35"/>
      <c r="ABK442" s="35"/>
      <c r="ABL442" s="35"/>
      <c r="ABM442" s="35"/>
      <c r="ABN442" s="35"/>
      <c r="ABO442" s="35"/>
      <c r="ABP442" s="35"/>
      <c r="ABQ442" s="35"/>
      <c r="ABR442" s="35"/>
      <c r="ABS442" s="35"/>
      <c r="ABT442" s="35"/>
      <c r="ABU442" s="35"/>
      <c r="ABV442" s="35"/>
      <c r="ABW442" s="35"/>
      <c r="ABX442" s="35"/>
      <c r="ABY442" s="35"/>
      <c r="ABZ442" s="35"/>
      <c r="ACA442" s="35"/>
      <c r="ACB442" s="35"/>
      <c r="ACC442" s="35"/>
      <c r="ACD442" s="35"/>
      <c r="ACE442" s="35"/>
      <c r="ACF442" s="35"/>
      <c r="ACG442" s="35"/>
      <c r="ACH442" s="35"/>
      <c r="ACI442" s="35"/>
      <c r="ACJ442" s="35"/>
      <c r="ACK442" s="35"/>
      <c r="ACL442" s="35"/>
      <c r="ACM442" s="35"/>
      <c r="ACN442" s="35"/>
      <c r="ACO442" s="35"/>
      <c r="ACP442" s="35"/>
      <c r="ACQ442" s="35"/>
      <c r="ACR442" s="35"/>
      <c r="ACS442" s="35"/>
      <c r="ACT442" s="35"/>
      <c r="ACU442" s="35"/>
      <c r="ACV442" s="35"/>
      <c r="ACW442" s="35"/>
      <c r="ACX442" s="35"/>
      <c r="ACY442" s="35"/>
      <c r="ACZ442" s="35"/>
      <c r="ADA442" s="35"/>
      <c r="ADB442" s="35"/>
      <c r="ADC442" s="35"/>
      <c r="ADD442" s="35"/>
      <c r="ADE442" s="35"/>
      <c r="ADF442" s="35"/>
      <c r="ADG442" s="35"/>
      <c r="ADH442" s="35"/>
      <c r="ADI442" s="35"/>
      <c r="ADJ442" s="35"/>
      <c r="ADK442" s="35"/>
      <c r="ADL442" s="35"/>
      <c r="ADM442" s="35"/>
      <c r="ADN442" s="35"/>
      <c r="ADO442" s="35"/>
      <c r="ADP442" s="35"/>
      <c r="ADQ442" s="35"/>
      <c r="ADR442" s="35"/>
      <c r="ADS442" s="35"/>
      <c r="ADT442" s="35"/>
      <c r="ADU442" s="35"/>
      <c r="ADV442" s="35"/>
      <c r="ADW442" s="35"/>
      <c r="ADX442" s="35">
        <v>2</v>
      </c>
      <c r="ADY442" s="66">
        <f t="shared" si="17"/>
        <v>0</v>
      </c>
    </row>
    <row r="443" spans="1:805" s="5" customFormat="1" ht="12" customHeight="1" x14ac:dyDescent="0.2">
      <c r="A443" s="38" t="s">
        <v>292</v>
      </c>
      <c r="B443" s="65">
        <f t="shared" si="19"/>
        <v>0</v>
      </c>
      <c r="C443" s="57">
        <v>1</v>
      </c>
      <c r="D443" s="59">
        <v>44739</v>
      </c>
      <c r="E443" s="67">
        <v>38.380000000000003</v>
      </c>
      <c r="F443" s="67">
        <f t="shared" si="18"/>
        <v>0</v>
      </c>
      <c r="G443" s="6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/>
      <c r="AU443" s="35"/>
      <c r="AV443" s="35"/>
      <c r="AW443" s="35"/>
      <c r="AX443" s="35"/>
      <c r="AY443" s="35"/>
      <c r="AZ443" s="35"/>
      <c r="BA443" s="35"/>
      <c r="BB443" s="35"/>
      <c r="BC443" s="35"/>
      <c r="BD443" s="35"/>
      <c r="BE443" s="15"/>
      <c r="BF443" s="15"/>
      <c r="BG443" s="136"/>
      <c r="BH443" s="35"/>
      <c r="BI443" s="35"/>
      <c r="BJ443" s="35"/>
      <c r="BK443" s="35"/>
      <c r="BL443" s="35"/>
      <c r="BM443" s="35"/>
      <c r="BN443" s="35"/>
      <c r="BO443" s="35"/>
      <c r="BP443" s="35"/>
      <c r="BQ443" s="35"/>
      <c r="BR443" s="35"/>
      <c r="BS443" s="35"/>
      <c r="BT443" s="35"/>
      <c r="BU443" s="35"/>
      <c r="BV443" s="35"/>
      <c r="BW443" s="35"/>
      <c r="BX443" s="35"/>
      <c r="BY443" s="35"/>
      <c r="BZ443" s="35"/>
      <c r="CA443" s="35"/>
      <c r="CB443" s="35"/>
      <c r="CC443" s="35"/>
      <c r="CD443" s="35"/>
      <c r="CE443" s="35"/>
      <c r="CF443" s="35"/>
      <c r="CG443" s="35"/>
      <c r="CH443" s="35"/>
      <c r="CI443" s="35"/>
      <c r="CJ443" s="35"/>
      <c r="CK443" s="35"/>
      <c r="CL443" s="35"/>
      <c r="CM443" s="35"/>
      <c r="CN443" s="35"/>
      <c r="CO443" s="35"/>
      <c r="CP443" s="35"/>
      <c r="CQ443" s="35"/>
      <c r="CR443" s="35"/>
      <c r="CS443" s="35"/>
      <c r="CT443" s="35"/>
      <c r="CU443" s="35"/>
      <c r="CV443" s="35"/>
      <c r="CW443" s="35"/>
      <c r="CX443" s="35"/>
      <c r="CY443" s="35"/>
      <c r="CZ443" s="35"/>
      <c r="DA443" s="35"/>
      <c r="DB443" s="35"/>
      <c r="DC443" s="35"/>
      <c r="DD443" s="35"/>
      <c r="DE443" s="35"/>
      <c r="DF443" s="35"/>
      <c r="DG443" s="35"/>
      <c r="DH443" s="35"/>
      <c r="DI443" s="35"/>
      <c r="DJ443" s="35"/>
      <c r="DK443" s="35"/>
      <c r="DL443" s="35"/>
      <c r="DM443" s="35"/>
      <c r="DN443" s="35"/>
      <c r="DO443" s="35"/>
      <c r="DP443" s="35"/>
      <c r="DQ443" s="35"/>
      <c r="DR443" s="35"/>
      <c r="DS443" s="35"/>
      <c r="DT443" s="35"/>
      <c r="DU443" s="35"/>
      <c r="DV443" s="35"/>
      <c r="DW443" s="35"/>
      <c r="DX443" s="35"/>
      <c r="DY443" s="35"/>
      <c r="DZ443" s="35"/>
      <c r="EA443" s="35"/>
      <c r="EB443" s="35"/>
      <c r="EC443" s="35"/>
      <c r="ED443" s="35"/>
      <c r="EE443" s="35"/>
      <c r="EF443" s="35"/>
      <c r="EG443" s="35"/>
      <c r="EH443" s="35"/>
      <c r="EI443" s="35"/>
      <c r="EJ443" s="35"/>
      <c r="EK443" s="35"/>
      <c r="EL443" s="35"/>
      <c r="EM443" s="35"/>
      <c r="EN443" s="35"/>
      <c r="EO443" s="35"/>
      <c r="EP443" s="35"/>
      <c r="EQ443" s="35"/>
      <c r="ER443" s="35"/>
      <c r="ES443" s="35"/>
      <c r="ET443" s="35"/>
      <c r="EU443" s="35"/>
      <c r="EV443" s="35"/>
      <c r="EW443" s="35"/>
      <c r="EX443" s="35"/>
      <c r="EY443" s="35"/>
      <c r="EZ443" s="35"/>
      <c r="FA443" s="35"/>
      <c r="FB443" s="35"/>
      <c r="FC443" s="35"/>
      <c r="FD443" s="35"/>
      <c r="FE443" s="35"/>
      <c r="FF443" s="35"/>
      <c r="FG443" s="35"/>
      <c r="FH443" s="35"/>
      <c r="FI443" s="35"/>
      <c r="FJ443" s="35"/>
      <c r="FK443" s="35"/>
      <c r="FL443" s="35"/>
      <c r="FM443" s="35"/>
      <c r="FN443" s="35"/>
      <c r="FO443" s="35"/>
      <c r="FP443" s="35"/>
      <c r="FQ443" s="35"/>
      <c r="FR443" s="35"/>
      <c r="FS443" s="35"/>
      <c r="FT443" s="35"/>
      <c r="FU443" s="35"/>
      <c r="FV443" s="35"/>
      <c r="FW443" s="35"/>
      <c r="FX443" s="35"/>
      <c r="FY443" s="35"/>
      <c r="FZ443" s="35"/>
      <c r="GA443" s="35"/>
      <c r="GB443" s="35"/>
      <c r="GC443" s="35"/>
      <c r="GD443" s="35"/>
      <c r="GE443" s="35"/>
      <c r="GF443" s="35"/>
      <c r="GG443" s="35"/>
      <c r="GH443" s="35"/>
      <c r="GI443" s="35"/>
      <c r="GJ443" s="35"/>
      <c r="GK443" s="35"/>
      <c r="GL443" s="35"/>
      <c r="GM443" s="35"/>
      <c r="GN443" s="35"/>
      <c r="GO443" s="35"/>
      <c r="GP443" s="35"/>
      <c r="GQ443" s="35"/>
      <c r="GR443" s="35"/>
      <c r="GS443" s="35"/>
      <c r="GT443" s="35"/>
      <c r="GU443" s="35"/>
      <c r="GV443" s="35"/>
      <c r="GW443" s="35"/>
      <c r="GX443" s="35"/>
      <c r="GY443" s="35"/>
      <c r="GZ443" s="35"/>
      <c r="HA443" s="35"/>
      <c r="HB443" s="35"/>
      <c r="HC443" s="35"/>
      <c r="HD443" s="35"/>
      <c r="HE443" s="35"/>
      <c r="HF443" s="35"/>
      <c r="HG443" s="35"/>
      <c r="HH443" s="35"/>
      <c r="HI443" s="35"/>
      <c r="HJ443" s="35"/>
      <c r="HK443" s="35"/>
      <c r="HL443" s="35"/>
      <c r="HM443" s="35"/>
      <c r="HN443" s="35"/>
      <c r="HO443" s="35"/>
      <c r="HP443" s="35"/>
      <c r="HQ443" s="35"/>
      <c r="HR443" s="35"/>
      <c r="HS443" s="35"/>
      <c r="HT443" s="35"/>
      <c r="HU443" s="35"/>
      <c r="HV443" s="35"/>
      <c r="HW443" s="35"/>
      <c r="HX443" s="35"/>
      <c r="HY443" s="35"/>
      <c r="HZ443" s="35"/>
      <c r="IA443" s="35"/>
      <c r="IB443" s="35"/>
      <c r="IC443" s="35"/>
      <c r="ID443" s="35"/>
      <c r="IE443" s="35"/>
      <c r="IF443" s="35"/>
      <c r="IG443" s="35"/>
      <c r="IH443" s="35"/>
      <c r="II443" s="35"/>
      <c r="IJ443" s="35"/>
      <c r="IK443" s="35"/>
      <c r="IL443" s="35"/>
      <c r="IM443" s="35"/>
      <c r="IN443" s="35"/>
      <c r="IO443" s="35"/>
      <c r="IP443" s="35"/>
      <c r="IQ443" s="35"/>
      <c r="IR443" s="35"/>
      <c r="IS443" s="35"/>
      <c r="IT443" s="35"/>
      <c r="IU443" s="35"/>
      <c r="IV443" s="35"/>
      <c r="IW443" s="35"/>
      <c r="IX443" s="35"/>
      <c r="IY443" s="35"/>
      <c r="IZ443" s="35"/>
      <c r="JA443" s="35"/>
      <c r="JB443" s="35"/>
      <c r="JC443" s="35"/>
      <c r="JD443" s="35"/>
      <c r="JE443" s="35"/>
      <c r="JF443" s="35"/>
      <c r="JG443" s="35"/>
      <c r="JH443" s="35"/>
      <c r="JI443" s="35"/>
      <c r="JJ443" s="35"/>
      <c r="JK443" s="35"/>
      <c r="JL443" s="35"/>
      <c r="JM443" s="35"/>
      <c r="JN443" s="35"/>
      <c r="JO443" s="35"/>
      <c r="JP443" s="35"/>
      <c r="JQ443" s="35"/>
      <c r="JR443" s="35"/>
      <c r="JS443" s="35"/>
      <c r="JT443" s="35"/>
      <c r="JU443" s="35"/>
      <c r="JV443" s="35"/>
      <c r="JW443" s="35"/>
      <c r="JX443" s="35"/>
      <c r="JY443" s="35"/>
      <c r="JZ443" s="35"/>
      <c r="KA443" s="35"/>
      <c r="KB443" s="35"/>
      <c r="KC443" s="35"/>
      <c r="KD443" s="35"/>
      <c r="KE443" s="35"/>
      <c r="KF443" s="35"/>
      <c r="KG443" s="35"/>
      <c r="KH443" s="35"/>
      <c r="KI443" s="35"/>
      <c r="KJ443" s="35"/>
      <c r="KK443" s="35"/>
      <c r="KL443" s="35"/>
      <c r="KM443" s="35"/>
      <c r="KN443" s="35"/>
      <c r="KO443" s="35"/>
      <c r="KP443" s="35"/>
      <c r="KQ443" s="35"/>
      <c r="KR443" s="35"/>
      <c r="KS443" s="35"/>
      <c r="KT443" s="35"/>
      <c r="KU443" s="35"/>
      <c r="KV443" s="35"/>
      <c r="KW443" s="35"/>
      <c r="KX443" s="35"/>
      <c r="KY443" s="35"/>
      <c r="KZ443" s="35"/>
      <c r="LA443" s="35"/>
      <c r="LB443" s="35"/>
      <c r="LC443" s="35"/>
      <c r="LD443" s="35"/>
      <c r="LE443" s="35"/>
      <c r="LF443" s="35"/>
      <c r="LG443" s="35"/>
      <c r="LH443" s="35"/>
      <c r="LI443" s="35"/>
      <c r="LJ443" s="35"/>
      <c r="LK443" s="35"/>
      <c r="LL443" s="35"/>
      <c r="LM443" s="35"/>
      <c r="LN443" s="35"/>
      <c r="LO443" s="35"/>
      <c r="LP443" s="35"/>
      <c r="LQ443" s="35"/>
      <c r="LR443" s="35"/>
      <c r="LS443" s="35"/>
      <c r="LT443" s="35"/>
      <c r="LU443" s="35"/>
      <c r="LV443" s="35"/>
      <c r="LW443" s="35"/>
      <c r="LX443" s="35"/>
      <c r="LY443" s="35"/>
      <c r="LZ443" s="35"/>
      <c r="MA443" s="35"/>
      <c r="MB443" s="35"/>
      <c r="MC443" s="35"/>
      <c r="MD443" s="35"/>
      <c r="ME443" s="35"/>
      <c r="MF443" s="35"/>
      <c r="MG443" s="35"/>
      <c r="MH443" s="35"/>
      <c r="MI443" s="35"/>
      <c r="MJ443" s="35"/>
      <c r="MK443" s="35"/>
      <c r="ML443" s="35"/>
      <c r="MM443" s="35"/>
      <c r="MN443" s="35"/>
      <c r="MO443" s="35"/>
      <c r="MP443" s="35"/>
      <c r="MQ443" s="35"/>
      <c r="MR443" s="35"/>
      <c r="MS443" s="35"/>
      <c r="MT443" s="35"/>
      <c r="MU443" s="35"/>
      <c r="MV443" s="35"/>
      <c r="MW443" s="35"/>
      <c r="MX443" s="35"/>
      <c r="MY443" s="35"/>
      <c r="MZ443" s="35"/>
      <c r="NA443" s="35"/>
      <c r="NB443" s="35"/>
      <c r="NC443" s="35"/>
      <c r="ND443" s="35"/>
      <c r="NE443" s="35"/>
      <c r="NF443" s="35"/>
      <c r="NG443" s="35"/>
      <c r="NH443" s="35"/>
      <c r="NI443" s="35"/>
      <c r="NJ443" s="35"/>
      <c r="NK443" s="35"/>
      <c r="NL443" s="35"/>
      <c r="NM443" s="35"/>
      <c r="NN443" s="35"/>
      <c r="NO443" s="35"/>
      <c r="NP443" s="35"/>
      <c r="NQ443" s="35"/>
      <c r="NR443" s="35"/>
      <c r="NS443" s="35"/>
      <c r="NT443" s="35"/>
      <c r="NU443" s="35"/>
      <c r="NV443" s="35"/>
      <c r="NW443" s="35"/>
      <c r="NX443" s="35"/>
      <c r="NY443" s="35"/>
      <c r="NZ443" s="35"/>
      <c r="OA443" s="35"/>
      <c r="OB443" s="35"/>
      <c r="OC443" s="35"/>
      <c r="OD443" s="35"/>
      <c r="OE443" s="35"/>
      <c r="OF443" s="35"/>
      <c r="OG443" s="35"/>
      <c r="OH443" s="35"/>
      <c r="OI443" s="35"/>
      <c r="OJ443" s="35"/>
      <c r="OK443" s="35"/>
      <c r="OL443" s="35"/>
      <c r="OM443" s="35"/>
      <c r="ON443" s="35"/>
      <c r="OO443" s="35"/>
      <c r="OP443" s="35"/>
      <c r="OQ443" s="35"/>
      <c r="OR443" s="35"/>
      <c r="OS443" s="35"/>
      <c r="OT443" s="35"/>
      <c r="OU443" s="35"/>
      <c r="OV443" s="35"/>
      <c r="OW443" s="35"/>
      <c r="OX443" s="35"/>
      <c r="OY443" s="35"/>
      <c r="OZ443" s="35"/>
      <c r="PA443" s="35"/>
      <c r="PB443" s="35"/>
      <c r="PC443" s="35"/>
      <c r="PD443" s="35"/>
      <c r="PE443" s="35"/>
      <c r="PF443" s="35"/>
      <c r="PG443" s="35"/>
      <c r="PH443" s="35"/>
      <c r="PI443" s="35"/>
      <c r="PJ443" s="35"/>
      <c r="PK443" s="35"/>
      <c r="PL443" s="35"/>
      <c r="PM443" s="35"/>
      <c r="PN443" s="35"/>
      <c r="PO443" s="35"/>
      <c r="PP443" s="35"/>
      <c r="PQ443" s="35"/>
      <c r="PR443" s="35"/>
      <c r="PS443" s="35"/>
      <c r="PT443" s="35"/>
      <c r="PU443" s="35"/>
      <c r="PV443" s="35"/>
      <c r="PW443" s="35"/>
      <c r="PX443" s="35"/>
      <c r="PY443" s="35"/>
      <c r="PZ443" s="35"/>
      <c r="QA443" s="35"/>
      <c r="QB443" s="35"/>
      <c r="QC443" s="35"/>
      <c r="QD443" s="35"/>
      <c r="QE443" s="35"/>
      <c r="QF443" s="35"/>
      <c r="QG443" s="35"/>
      <c r="QH443" s="35"/>
      <c r="QI443" s="35"/>
      <c r="QJ443" s="35"/>
      <c r="QK443" s="35"/>
      <c r="QL443" s="35"/>
      <c r="QM443" s="35"/>
      <c r="QN443" s="35"/>
      <c r="QO443" s="35"/>
      <c r="QP443" s="35"/>
      <c r="QQ443" s="35"/>
      <c r="QR443" s="35"/>
      <c r="QS443" s="35"/>
      <c r="QT443" s="35"/>
      <c r="QU443" s="35"/>
      <c r="QV443" s="35"/>
      <c r="QW443" s="35"/>
      <c r="QX443" s="35"/>
      <c r="QY443" s="35"/>
      <c r="QZ443" s="35"/>
      <c r="RA443" s="35"/>
      <c r="RB443" s="35"/>
      <c r="RC443" s="35"/>
      <c r="RD443" s="35"/>
      <c r="RE443" s="35"/>
      <c r="RF443" s="35"/>
      <c r="RG443" s="35"/>
      <c r="RH443" s="35"/>
      <c r="RI443" s="35"/>
      <c r="RJ443" s="35"/>
      <c r="RK443" s="35"/>
      <c r="RL443" s="35"/>
      <c r="RM443" s="35"/>
      <c r="RN443" s="35"/>
      <c r="RO443" s="35"/>
      <c r="RP443" s="35"/>
      <c r="RQ443" s="35"/>
      <c r="RR443" s="35"/>
      <c r="RS443" s="35"/>
      <c r="RT443" s="35"/>
      <c r="RU443" s="35"/>
      <c r="RV443" s="35"/>
      <c r="RW443" s="35"/>
      <c r="RX443" s="35"/>
      <c r="RY443" s="35"/>
      <c r="RZ443" s="35"/>
      <c r="SA443" s="35"/>
      <c r="SB443" s="35"/>
      <c r="SC443" s="35"/>
      <c r="SD443" s="35"/>
      <c r="SE443" s="35"/>
      <c r="SF443" s="35"/>
      <c r="SG443" s="35"/>
      <c r="SH443" s="35"/>
      <c r="SI443" s="35"/>
      <c r="SJ443" s="35"/>
      <c r="SK443" s="35"/>
      <c r="SL443" s="35"/>
      <c r="SM443" s="35"/>
      <c r="SN443" s="35"/>
      <c r="SO443" s="35"/>
      <c r="SP443" s="35"/>
      <c r="SQ443" s="35"/>
      <c r="SR443" s="35"/>
      <c r="SS443" s="35"/>
      <c r="ST443" s="35"/>
      <c r="SU443" s="35"/>
      <c r="SV443" s="35"/>
      <c r="SW443" s="35"/>
      <c r="SX443" s="35"/>
      <c r="SY443" s="35"/>
      <c r="SZ443" s="35"/>
      <c r="TA443" s="35"/>
      <c r="TB443" s="35"/>
      <c r="TC443" s="35"/>
      <c r="TD443" s="35"/>
      <c r="TE443" s="35"/>
      <c r="TF443" s="35"/>
      <c r="TG443" s="35"/>
      <c r="TH443" s="35"/>
      <c r="TI443" s="35"/>
      <c r="TJ443" s="35"/>
      <c r="TK443" s="35"/>
      <c r="TL443" s="35"/>
      <c r="TM443" s="35"/>
      <c r="TN443" s="35"/>
      <c r="TO443" s="35"/>
      <c r="TP443" s="35"/>
      <c r="TQ443" s="35"/>
      <c r="TR443" s="35"/>
      <c r="TS443" s="35"/>
      <c r="TT443" s="35"/>
      <c r="TU443" s="35"/>
      <c r="TV443" s="35"/>
      <c r="TW443" s="35"/>
      <c r="TX443" s="35"/>
      <c r="TY443" s="35"/>
      <c r="TZ443" s="35"/>
      <c r="UA443" s="35"/>
      <c r="UB443" s="35"/>
      <c r="UC443" s="35"/>
      <c r="UD443" s="35"/>
      <c r="UE443" s="35"/>
      <c r="UF443" s="35"/>
      <c r="UG443" s="35"/>
      <c r="UH443" s="35"/>
      <c r="UI443" s="35"/>
      <c r="UJ443" s="35"/>
      <c r="UK443" s="35"/>
      <c r="UL443" s="35"/>
      <c r="UM443" s="35"/>
      <c r="UN443" s="35"/>
      <c r="UO443" s="35"/>
      <c r="UP443" s="35"/>
      <c r="UQ443" s="35"/>
      <c r="UR443" s="35"/>
      <c r="US443" s="35"/>
      <c r="UT443" s="35"/>
      <c r="UU443" s="35"/>
      <c r="UV443" s="35"/>
      <c r="UW443" s="35"/>
      <c r="UX443" s="35"/>
      <c r="UY443" s="35"/>
      <c r="UZ443" s="35"/>
      <c r="VA443" s="35"/>
      <c r="VB443" s="35"/>
      <c r="VC443" s="35"/>
      <c r="VD443" s="35"/>
      <c r="VE443" s="35"/>
      <c r="VF443" s="35"/>
      <c r="VG443" s="35"/>
      <c r="VH443" s="35"/>
      <c r="VI443" s="35"/>
      <c r="VJ443" s="35"/>
      <c r="VK443" s="35"/>
      <c r="VL443" s="35"/>
      <c r="VM443" s="35"/>
      <c r="VN443" s="35"/>
      <c r="VO443" s="35"/>
      <c r="VP443" s="35"/>
      <c r="VQ443" s="35"/>
      <c r="VR443" s="35"/>
      <c r="VS443" s="35"/>
      <c r="VT443" s="35">
        <v>2</v>
      </c>
      <c r="VU443" s="35"/>
      <c r="VV443" s="35"/>
      <c r="VW443" s="35"/>
      <c r="VX443" s="35"/>
      <c r="VY443" s="35"/>
      <c r="VZ443" s="35"/>
      <c r="WA443" s="35"/>
      <c r="WB443" s="35"/>
      <c r="WC443" s="35"/>
      <c r="WD443" s="35"/>
      <c r="WE443" s="35"/>
      <c r="WF443" s="35"/>
      <c r="WG443" s="35"/>
      <c r="WH443" s="35"/>
      <c r="WI443" s="35"/>
      <c r="WJ443" s="35"/>
      <c r="WK443" s="35"/>
      <c r="WL443" s="35"/>
      <c r="WM443" s="35"/>
      <c r="WN443" s="35"/>
      <c r="WO443" s="35"/>
      <c r="WP443" s="35"/>
      <c r="WQ443" s="35"/>
      <c r="WR443" s="35"/>
      <c r="WS443" s="35"/>
      <c r="WT443" s="35"/>
      <c r="WU443" s="35"/>
      <c r="WV443" s="35"/>
      <c r="WW443" s="35"/>
      <c r="WX443" s="35"/>
      <c r="WY443" s="35"/>
      <c r="WZ443" s="35"/>
      <c r="XA443" s="35"/>
      <c r="XB443" s="35"/>
      <c r="XC443" s="35"/>
      <c r="XD443" s="35"/>
      <c r="XE443" s="35"/>
      <c r="XF443" s="35"/>
      <c r="XG443" s="35"/>
      <c r="XH443" s="35"/>
      <c r="XI443" s="35"/>
      <c r="XJ443" s="35"/>
      <c r="XK443" s="35"/>
      <c r="XL443" s="35"/>
      <c r="XM443" s="35"/>
      <c r="XN443" s="35"/>
      <c r="XO443" s="35"/>
      <c r="XP443" s="35"/>
      <c r="XQ443" s="35"/>
      <c r="XR443" s="35"/>
      <c r="XS443" s="35"/>
      <c r="XT443" s="35"/>
      <c r="XU443" s="35"/>
      <c r="XV443" s="35"/>
      <c r="XW443" s="35"/>
      <c r="XX443" s="35"/>
      <c r="XY443" s="35"/>
      <c r="XZ443" s="35"/>
      <c r="YA443" s="35"/>
      <c r="YB443" s="35"/>
      <c r="YC443" s="35"/>
      <c r="YD443" s="35"/>
      <c r="YE443" s="35"/>
      <c r="YF443" s="35"/>
      <c r="YG443" s="35">
        <v>2</v>
      </c>
      <c r="YH443" s="35"/>
      <c r="YI443" s="35"/>
      <c r="YJ443" s="35"/>
      <c r="YK443" s="35"/>
      <c r="YL443" s="35"/>
      <c r="YM443" s="35"/>
      <c r="YN443" s="35"/>
      <c r="YO443" s="35"/>
      <c r="YP443" s="35"/>
      <c r="YQ443" s="35"/>
      <c r="YR443" s="35"/>
      <c r="YS443" s="35"/>
      <c r="YT443" s="35"/>
      <c r="YU443" s="35"/>
      <c r="YV443" s="35"/>
      <c r="YW443" s="35"/>
      <c r="YX443" s="35"/>
      <c r="YY443" s="35"/>
      <c r="YZ443" s="35"/>
      <c r="ZA443" s="35"/>
      <c r="ZB443" s="35"/>
      <c r="ZC443" s="35"/>
      <c r="ZD443" s="35"/>
      <c r="ZE443" s="35"/>
      <c r="ZF443" s="35"/>
      <c r="ZG443" s="35"/>
      <c r="ZH443" s="35"/>
      <c r="ZI443" s="35"/>
      <c r="ZJ443" s="35"/>
      <c r="ZK443" s="35"/>
      <c r="ZL443" s="35"/>
      <c r="ZM443" s="35"/>
      <c r="ZN443" s="35"/>
      <c r="ZO443" s="35"/>
      <c r="ZP443" s="35"/>
      <c r="ZQ443" s="35"/>
      <c r="ZR443" s="35"/>
      <c r="ZS443" s="35"/>
      <c r="ZT443" s="35"/>
      <c r="ZU443" s="35"/>
      <c r="ZV443" s="35"/>
      <c r="ZW443" s="35"/>
      <c r="ZX443" s="35"/>
      <c r="ZY443" s="35"/>
      <c r="ZZ443" s="35"/>
      <c r="AAA443" s="35"/>
      <c r="AAB443" s="35"/>
      <c r="AAC443" s="35"/>
      <c r="AAD443" s="35"/>
      <c r="AAE443" s="35"/>
      <c r="AAF443" s="35"/>
      <c r="AAG443" s="35"/>
      <c r="AAH443" s="35"/>
      <c r="AAI443" s="35"/>
      <c r="AAJ443" s="35"/>
      <c r="AAK443" s="35"/>
      <c r="AAL443" s="35"/>
      <c r="AAM443" s="35"/>
      <c r="AAN443" s="35"/>
      <c r="AAO443" s="35"/>
      <c r="AAP443" s="35"/>
      <c r="AAQ443" s="35"/>
      <c r="AAR443" s="35"/>
      <c r="AAS443" s="35"/>
      <c r="AAT443" s="35"/>
      <c r="AAU443" s="35"/>
      <c r="AAV443" s="35"/>
      <c r="AAW443" s="35"/>
      <c r="AAX443" s="35"/>
      <c r="AAY443" s="35"/>
      <c r="AAZ443" s="35"/>
      <c r="ABA443" s="35"/>
      <c r="ABB443" s="35"/>
      <c r="ABC443" s="35"/>
      <c r="ABD443" s="35"/>
      <c r="ABE443" s="35"/>
      <c r="ABF443" s="35"/>
      <c r="ABG443" s="35"/>
      <c r="ABH443" s="35"/>
      <c r="ABI443" s="35"/>
      <c r="ABJ443" s="35"/>
      <c r="ABK443" s="35"/>
      <c r="ABL443" s="35"/>
      <c r="ABM443" s="35"/>
      <c r="ABN443" s="35"/>
      <c r="ABO443" s="35"/>
      <c r="ABP443" s="35"/>
      <c r="ABQ443" s="35"/>
      <c r="ABR443" s="35"/>
      <c r="ABS443" s="35"/>
      <c r="ABT443" s="35"/>
      <c r="ABU443" s="35"/>
      <c r="ABV443" s="35"/>
      <c r="ABW443" s="35"/>
      <c r="ABX443" s="35"/>
      <c r="ABY443" s="35"/>
      <c r="ABZ443" s="35"/>
      <c r="ACA443" s="35"/>
      <c r="ACB443" s="35"/>
      <c r="ACC443" s="35"/>
      <c r="ACD443" s="35"/>
      <c r="ACE443" s="35"/>
      <c r="ACF443" s="35"/>
      <c r="ACG443" s="35"/>
      <c r="ACH443" s="35"/>
      <c r="ACI443" s="35"/>
      <c r="ACJ443" s="35"/>
      <c r="ACK443" s="35"/>
      <c r="ACL443" s="35"/>
      <c r="ACM443" s="35"/>
      <c r="ACN443" s="35"/>
      <c r="ACO443" s="35"/>
      <c r="ACP443" s="35"/>
      <c r="ACQ443" s="35"/>
      <c r="ACR443" s="35"/>
      <c r="ACS443" s="35"/>
      <c r="ACT443" s="35"/>
      <c r="ACU443" s="35"/>
      <c r="ACV443" s="35"/>
      <c r="ACW443" s="35"/>
      <c r="ACX443" s="35"/>
      <c r="ACY443" s="35"/>
      <c r="ACZ443" s="35"/>
      <c r="ADA443" s="35"/>
      <c r="ADB443" s="35"/>
      <c r="ADC443" s="35"/>
      <c r="ADD443" s="35"/>
      <c r="ADE443" s="35"/>
      <c r="ADF443" s="35"/>
      <c r="ADG443" s="35"/>
      <c r="ADH443" s="35"/>
      <c r="ADI443" s="35"/>
      <c r="ADJ443" s="35"/>
      <c r="ADK443" s="35"/>
      <c r="ADL443" s="35"/>
      <c r="ADM443" s="35"/>
      <c r="ADN443" s="35"/>
      <c r="ADO443" s="35"/>
      <c r="ADP443" s="35"/>
      <c r="ADQ443" s="35"/>
      <c r="ADR443" s="35"/>
      <c r="ADS443" s="35"/>
      <c r="ADT443" s="35"/>
      <c r="ADU443" s="35"/>
      <c r="ADV443" s="35"/>
      <c r="ADW443" s="35"/>
      <c r="ADX443" s="35"/>
      <c r="ADY443" s="66">
        <f t="shared" si="17"/>
        <v>0</v>
      </c>
    </row>
    <row r="444" spans="1:805" s="5" customFormat="1" ht="12" customHeight="1" x14ac:dyDescent="0.2">
      <c r="A444" s="38" t="s">
        <v>386</v>
      </c>
      <c r="B444" s="65">
        <f t="shared" si="19"/>
        <v>0</v>
      </c>
      <c r="C444" s="57">
        <v>1</v>
      </c>
      <c r="D444" s="59">
        <v>44361</v>
      </c>
      <c r="E444" s="67">
        <v>90.35</v>
      </c>
      <c r="F444" s="67">
        <f t="shared" si="18"/>
        <v>0</v>
      </c>
      <c r="G444" s="6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  <c r="AU444" s="35"/>
      <c r="AV444" s="35"/>
      <c r="AW444" s="35"/>
      <c r="AX444" s="35"/>
      <c r="AY444" s="35"/>
      <c r="AZ444" s="35"/>
      <c r="BA444" s="35"/>
      <c r="BB444" s="35"/>
      <c r="BC444" s="35"/>
      <c r="BD444" s="35"/>
      <c r="BE444" s="15"/>
      <c r="BF444" s="15"/>
      <c r="BG444" s="136"/>
      <c r="BH444" s="35"/>
      <c r="BI444" s="35"/>
      <c r="BJ444" s="35"/>
      <c r="BK444" s="35"/>
      <c r="BL444" s="35"/>
      <c r="BM444" s="35"/>
      <c r="BN444" s="35"/>
      <c r="BO444" s="35"/>
      <c r="BP444" s="35"/>
      <c r="BQ444" s="35"/>
      <c r="BR444" s="35"/>
      <c r="BS444" s="35"/>
      <c r="BT444" s="35"/>
      <c r="BU444" s="35"/>
      <c r="BV444" s="35"/>
      <c r="BW444" s="35"/>
      <c r="BX444" s="35"/>
      <c r="BY444" s="35"/>
      <c r="BZ444" s="35"/>
      <c r="CA444" s="35"/>
      <c r="CB444" s="35"/>
      <c r="CC444" s="35"/>
      <c r="CD444" s="35"/>
      <c r="CE444" s="35"/>
      <c r="CF444" s="35"/>
      <c r="CG444" s="35"/>
      <c r="CH444" s="35"/>
      <c r="CI444" s="35"/>
      <c r="CJ444" s="35"/>
      <c r="CK444" s="35"/>
      <c r="CL444" s="35"/>
      <c r="CM444" s="35"/>
      <c r="CN444" s="35"/>
      <c r="CO444" s="35"/>
      <c r="CP444" s="35"/>
      <c r="CQ444" s="35"/>
      <c r="CR444" s="35"/>
      <c r="CS444" s="35"/>
      <c r="CT444" s="35"/>
      <c r="CU444" s="35"/>
      <c r="CV444" s="35"/>
      <c r="CW444" s="35"/>
      <c r="CX444" s="35"/>
      <c r="CY444" s="35"/>
      <c r="CZ444" s="35"/>
      <c r="DA444" s="35"/>
      <c r="DB444" s="35"/>
      <c r="DC444" s="35"/>
      <c r="DD444" s="35"/>
      <c r="DE444" s="35"/>
      <c r="DF444" s="35"/>
      <c r="DG444" s="35"/>
      <c r="DH444" s="35"/>
      <c r="DI444" s="35"/>
      <c r="DJ444" s="35"/>
      <c r="DK444" s="35"/>
      <c r="DL444" s="35"/>
      <c r="DM444" s="35"/>
      <c r="DN444" s="35"/>
      <c r="DO444" s="35"/>
      <c r="DP444" s="35"/>
      <c r="DQ444" s="35"/>
      <c r="DR444" s="35"/>
      <c r="DS444" s="35"/>
      <c r="DT444" s="35"/>
      <c r="DU444" s="35"/>
      <c r="DV444" s="35"/>
      <c r="DW444" s="35"/>
      <c r="DX444" s="35"/>
      <c r="DY444" s="35"/>
      <c r="DZ444" s="35"/>
      <c r="EA444" s="35"/>
      <c r="EB444" s="35"/>
      <c r="EC444" s="35"/>
      <c r="ED444" s="35"/>
      <c r="EE444" s="35"/>
      <c r="EF444" s="35"/>
      <c r="EG444" s="35"/>
      <c r="EH444" s="35"/>
      <c r="EI444" s="35"/>
      <c r="EJ444" s="35"/>
      <c r="EK444" s="35"/>
      <c r="EL444" s="35"/>
      <c r="EM444" s="35"/>
      <c r="EN444" s="35"/>
      <c r="EO444" s="35"/>
      <c r="EP444" s="35"/>
      <c r="EQ444" s="35"/>
      <c r="ER444" s="35"/>
      <c r="ES444" s="35"/>
      <c r="ET444" s="35"/>
      <c r="EU444" s="35"/>
      <c r="EV444" s="35"/>
      <c r="EW444" s="35"/>
      <c r="EX444" s="35"/>
      <c r="EY444" s="35"/>
      <c r="EZ444" s="35"/>
      <c r="FA444" s="35"/>
      <c r="FB444" s="35"/>
      <c r="FC444" s="35"/>
      <c r="FD444" s="35"/>
      <c r="FE444" s="35"/>
      <c r="FF444" s="35"/>
      <c r="FG444" s="35"/>
      <c r="FH444" s="35"/>
      <c r="FI444" s="35"/>
      <c r="FJ444" s="35"/>
      <c r="FK444" s="35"/>
      <c r="FL444" s="35"/>
      <c r="FM444" s="35"/>
      <c r="FN444" s="35"/>
      <c r="FO444" s="35"/>
      <c r="FP444" s="35"/>
      <c r="FQ444" s="35"/>
      <c r="FR444" s="35"/>
      <c r="FS444" s="35"/>
      <c r="FT444" s="35"/>
      <c r="FU444" s="35"/>
      <c r="FV444" s="35"/>
      <c r="FW444" s="35"/>
      <c r="FX444" s="35"/>
      <c r="FY444" s="35"/>
      <c r="FZ444" s="35"/>
      <c r="GA444" s="35"/>
      <c r="GB444" s="35"/>
      <c r="GC444" s="35"/>
      <c r="GD444" s="35"/>
      <c r="GE444" s="35"/>
      <c r="GF444" s="35"/>
      <c r="GG444" s="35"/>
      <c r="GH444" s="35"/>
      <c r="GI444" s="35"/>
      <c r="GJ444" s="35"/>
      <c r="GK444" s="35"/>
      <c r="GL444" s="35"/>
      <c r="GM444" s="35"/>
      <c r="GN444" s="35"/>
      <c r="GO444" s="35"/>
      <c r="GP444" s="35"/>
      <c r="GQ444" s="35"/>
      <c r="GR444" s="35"/>
      <c r="GS444" s="35"/>
      <c r="GT444" s="35"/>
      <c r="GU444" s="35"/>
      <c r="GV444" s="35"/>
      <c r="GW444" s="35"/>
      <c r="GX444" s="35"/>
      <c r="GY444" s="35"/>
      <c r="GZ444" s="35"/>
      <c r="HA444" s="35"/>
      <c r="HB444" s="35"/>
      <c r="HC444" s="35"/>
      <c r="HD444" s="35"/>
      <c r="HE444" s="35"/>
      <c r="HF444" s="35"/>
      <c r="HG444" s="35"/>
      <c r="HH444" s="35"/>
      <c r="HI444" s="35"/>
      <c r="HJ444" s="35"/>
      <c r="HK444" s="35"/>
      <c r="HL444" s="35"/>
      <c r="HM444" s="35"/>
      <c r="HN444" s="35"/>
      <c r="HO444" s="35"/>
      <c r="HP444" s="35"/>
      <c r="HQ444" s="35"/>
      <c r="HR444" s="35"/>
      <c r="HS444" s="35"/>
      <c r="HT444" s="35"/>
      <c r="HU444" s="35"/>
      <c r="HV444" s="35"/>
      <c r="HW444" s="35"/>
      <c r="HX444" s="35"/>
      <c r="HY444" s="35"/>
      <c r="HZ444" s="35"/>
      <c r="IA444" s="35"/>
      <c r="IB444" s="35"/>
      <c r="IC444" s="35"/>
      <c r="ID444" s="35"/>
      <c r="IE444" s="35"/>
      <c r="IF444" s="35"/>
      <c r="IG444" s="35"/>
      <c r="IH444" s="35"/>
      <c r="II444" s="35"/>
      <c r="IJ444" s="35"/>
      <c r="IK444" s="35"/>
      <c r="IL444" s="35"/>
      <c r="IM444" s="35"/>
      <c r="IN444" s="35"/>
      <c r="IO444" s="35"/>
      <c r="IP444" s="35"/>
      <c r="IQ444" s="35"/>
      <c r="IR444" s="35"/>
      <c r="IS444" s="35"/>
      <c r="IT444" s="35"/>
      <c r="IU444" s="35"/>
      <c r="IV444" s="35"/>
      <c r="IW444" s="35"/>
      <c r="IX444" s="35"/>
      <c r="IY444" s="35"/>
      <c r="IZ444" s="35"/>
      <c r="JA444" s="35"/>
      <c r="JB444" s="35"/>
      <c r="JC444" s="35"/>
      <c r="JD444" s="35"/>
      <c r="JE444" s="35"/>
      <c r="JF444" s="35"/>
      <c r="JG444" s="35"/>
      <c r="JH444" s="35"/>
      <c r="JI444" s="35"/>
      <c r="JJ444" s="35"/>
      <c r="JK444" s="35"/>
      <c r="JL444" s="35"/>
      <c r="JM444" s="35"/>
      <c r="JN444" s="35"/>
      <c r="JO444" s="35"/>
      <c r="JP444" s="35"/>
      <c r="JQ444" s="35"/>
      <c r="JR444" s="35"/>
      <c r="JS444" s="35"/>
      <c r="JT444" s="35"/>
      <c r="JU444" s="35"/>
      <c r="JV444" s="35"/>
      <c r="JW444" s="35"/>
      <c r="JX444" s="35"/>
      <c r="JY444" s="35"/>
      <c r="JZ444" s="35"/>
      <c r="KA444" s="35"/>
      <c r="KB444" s="35"/>
      <c r="KC444" s="35"/>
      <c r="KD444" s="35"/>
      <c r="KE444" s="35"/>
      <c r="KF444" s="35"/>
      <c r="KG444" s="35"/>
      <c r="KH444" s="35"/>
      <c r="KI444" s="35"/>
      <c r="KJ444" s="35"/>
      <c r="KK444" s="35"/>
      <c r="KL444" s="35"/>
      <c r="KM444" s="35"/>
      <c r="KN444" s="35"/>
      <c r="KO444" s="35"/>
      <c r="KP444" s="35"/>
      <c r="KQ444" s="35"/>
      <c r="KR444" s="35"/>
      <c r="KS444" s="35"/>
      <c r="KT444" s="35"/>
      <c r="KU444" s="35"/>
      <c r="KV444" s="35"/>
      <c r="KW444" s="35"/>
      <c r="KX444" s="35"/>
      <c r="KY444" s="35"/>
      <c r="KZ444" s="35"/>
      <c r="LA444" s="35"/>
      <c r="LB444" s="35"/>
      <c r="LC444" s="35"/>
      <c r="LD444" s="35"/>
      <c r="LE444" s="35"/>
      <c r="LF444" s="35"/>
      <c r="LG444" s="35"/>
      <c r="LH444" s="35"/>
      <c r="LI444" s="35"/>
      <c r="LJ444" s="35"/>
      <c r="LK444" s="35"/>
      <c r="LL444" s="35"/>
      <c r="LM444" s="35"/>
      <c r="LN444" s="35"/>
      <c r="LO444" s="35"/>
      <c r="LP444" s="35"/>
      <c r="LQ444" s="35"/>
      <c r="LR444" s="35"/>
      <c r="LS444" s="35"/>
      <c r="LT444" s="35"/>
      <c r="LU444" s="35"/>
      <c r="LV444" s="35"/>
      <c r="LW444" s="35"/>
      <c r="LX444" s="35"/>
      <c r="LY444" s="35"/>
      <c r="LZ444" s="35"/>
      <c r="MA444" s="35"/>
      <c r="MB444" s="35"/>
      <c r="MC444" s="35"/>
      <c r="MD444" s="35"/>
      <c r="ME444" s="35"/>
      <c r="MF444" s="35"/>
      <c r="MG444" s="35"/>
      <c r="MH444" s="35"/>
      <c r="MI444" s="35"/>
      <c r="MJ444" s="35"/>
      <c r="MK444" s="35"/>
      <c r="ML444" s="35"/>
      <c r="MM444" s="35"/>
      <c r="MN444" s="35"/>
      <c r="MO444" s="35"/>
      <c r="MP444" s="35"/>
      <c r="MQ444" s="35"/>
      <c r="MR444" s="35"/>
      <c r="MS444" s="35"/>
      <c r="MT444" s="35"/>
      <c r="MU444" s="35"/>
      <c r="MV444" s="35"/>
      <c r="MW444" s="35"/>
      <c r="MX444" s="35"/>
      <c r="MY444" s="35"/>
      <c r="MZ444" s="35"/>
      <c r="NA444" s="35"/>
      <c r="NB444" s="35"/>
      <c r="NC444" s="35"/>
      <c r="ND444" s="35"/>
      <c r="NE444" s="35"/>
      <c r="NF444" s="35"/>
      <c r="NG444" s="35"/>
      <c r="NH444" s="35"/>
      <c r="NI444" s="35"/>
      <c r="NJ444" s="35"/>
      <c r="NK444" s="35"/>
      <c r="NL444" s="35"/>
      <c r="NM444" s="35"/>
      <c r="NN444" s="35"/>
      <c r="NO444" s="35"/>
      <c r="NP444" s="35"/>
      <c r="NQ444" s="35"/>
      <c r="NR444" s="35"/>
      <c r="NS444" s="35"/>
      <c r="NT444" s="35"/>
      <c r="NU444" s="35"/>
      <c r="NV444" s="35"/>
      <c r="NW444" s="35"/>
      <c r="NX444" s="35"/>
      <c r="NY444" s="35"/>
      <c r="NZ444" s="35"/>
      <c r="OA444" s="35"/>
      <c r="OB444" s="35"/>
      <c r="OC444" s="35"/>
      <c r="OD444" s="35"/>
      <c r="OE444" s="35"/>
      <c r="OF444" s="35"/>
      <c r="OG444" s="35"/>
      <c r="OH444" s="35"/>
      <c r="OI444" s="35"/>
      <c r="OJ444" s="35"/>
      <c r="OK444" s="35"/>
      <c r="OL444" s="35"/>
      <c r="OM444" s="35"/>
      <c r="ON444" s="35"/>
      <c r="OO444" s="35"/>
      <c r="OP444" s="35"/>
      <c r="OQ444" s="35"/>
      <c r="OR444" s="35"/>
      <c r="OS444" s="35"/>
      <c r="OT444" s="35"/>
      <c r="OU444" s="35"/>
      <c r="OV444" s="35"/>
      <c r="OW444" s="35"/>
      <c r="OX444" s="35"/>
      <c r="OY444" s="35"/>
      <c r="OZ444" s="35"/>
      <c r="PA444" s="35"/>
      <c r="PB444" s="35"/>
      <c r="PC444" s="35"/>
      <c r="PD444" s="35"/>
      <c r="PE444" s="35"/>
      <c r="PF444" s="35"/>
      <c r="PG444" s="35"/>
      <c r="PH444" s="35"/>
      <c r="PI444" s="35"/>
      <c r="PJ444" s="35"/>
      <c r="PK444" s="35"/>
      <c r="PL444" s="35"/>
      <c r="PM444" s="35"/>
      <c r="PN444" s="35"/>
      <c r="PO444" s="35"/>
      <c r="PP444" s="35"/>
      <c r="PQ444" s="35"/>
      <c r="PR444" s="35"/>
      <c r="PS444" s="35"/>
      <c r="PT444" s="35"/>
      <c r="PU444" s="35"/>
      <c r="PV444" s="35"/>
      <c r="PW444" s="35"/>
      <c r="PX444" s="35"/>
      <c r="PY444" s="35"/>
      <c r="PZ444" s="35"/>
      <c r="QA444" s="35"/>
      <c r="QB444" s="35"/>
      <c r="QC444" s="35"/>
      <c r="QD444" s="35"/>
      <c r="QE444" s="35"/>
      <c r="QF444" s="35"/>
      <c r="QG444" s="35"/>
      <c r="QH444" s="35"/>
      <c r="QI444" s="35"/>
      <c r="QJ444" s="35"/>
      <c r="QK444" s="35"/>
      <c r="QL444" s="35"/>
      <c r="QM444" s="35"/>
      <c r="QN444" s="35"/>
      <c r="QO444" s="35"/>
      <c r="QP444" s="35"/>
      <c r="QQ444" s="35"/>
      <c r="QR444" s="35"/>
      <c r="QS444" s="35"/>
      <c r="QT444" s="35"/>
      <c r="QU444" s="35"/>
      <c r="QV444" s="35"/>
      <c r="QW444" s="35"/>
      <c r="QX444" s="35"/>
      <c r="QY444" s="35"/>
      <c r="QZ444" s="35"/>
      <c r="RA444" s="35"/>
      <c r="RB444" s="35"/>
      <c r="RC444" s="35"/>
      <c r="RD444" s="35"/>
      <c r="RE444" s="35"/>
      <c r="RF444" s="35"/>
      <c r="RG444" s="35"/>
      <c r="RH444" s="35"/>
      <c r="RI444" s="35"/>
      <c r="RJ444" s="35"/>
      <c r="RK444" s="35"/>
      <c r="RL444" s="35"/>
      <c r="RM444" s="35"/>
      <c r="RN444" s="35"/>
      <c r="RO444" s="35"/>
      <c r="RP444" s="35"/>
      <c r="RQ444" s="35"/>
      <c r="RR444" s="35"/>
      <c r="RS444" s="35"/>
      <c r="RT444" s="35"/>
      <c r="RU444" s="35"/>
      <c r="RV444" s="35"/>
      <c r="RW444" s="35"/>
      <c r="RX444" s="35"/>
      <c r="RY444" s="35"/>
      <c r="RZ444" s="35"/>
      <c r="SA444" s="35"/>
      <c r="SB444" s="35"/>
      <c r="SC444" s="35"/>
      <c r="SD444" s="35"/>
      <c r="SE444" s="35"/>
      <c r="SF444" s="35"/>
      <c r="SG444" s="35"/>
      <c r="SH444" s="35"/>
      <c r="SI444" s="35"/>
      <c r="SJ444" s="35"/>
      <c r="SK444" s="35"/>
      <c r="SL444" s="35"/>
      <c r="SM444" s="35"/>
      <c r="SN444" s="35"/>
      <c r="SO444" s="35"/>
      <c r="SP444" s="35"/>
      <c r="SQ444" s="35"/>
      <c r="SR444" s="35"/>
      <c r="SS444" s="35"/>
      <c r="ST444" s="35"/>
      <c r="SU444" s="35"/>
      <c r="SV444" s="35"/>
      <c r="SW444" s="35"/>
      <c r="SX444" s="35"/>
      <c r="SY444" s="35"/>
      <c r="SZ444" s="35"/>
      <c r="TA444" s="35"/>
      <c r="TB444" s="35"/>
      <c r="TC444" s="35"/>
      <c r="TD444" s="35"/>
      <c r="TE444" s="35"/>
      <c r="TF444" s="35"/>
      <c r="TG444" s="35"/>
      <c r="TH444" s="35"/>
      <c r="TI444" s="35"/>
      <c r="TJ444" s="35"/>
      <c r="TK444" s="35"/>
      <c r="TL444" s="35"/>
      <c r="TM444" s="35"/>
      <c r="TN444" s="35"/>
      <c r="TO444" s="35"/>
      <c r="TP444" s="35"/>
      <c r="TQ444" s="35"/>
      <c r="TR444" s="35"/>
      <c r="TS444" s="35"/>
      <c r="TT444" s="35"/>
      <c r="TU444" s="35"/>
      <c r="TV444" s="35"/>
      <c r="TW444" s="35"/>
      <c r="TX444" s="35"/>
      <c r="TY444" s="35"/>
      <c r="TZ444" s="35"/>
      <c r="UA444" s="35"/>
      <c r="UB444" s="35"/>
      <c r="UC444" s="35"/>
      <c r="UD444" s="35"/>
      <c r="UE444" s="35"/>
      <c r="UF444" s="35"/>
      <c r="UG444" s="35"/>
      <c r="UH444" s="35"/>
      <c r="UI444" s="35"/>
      <c r="UJ444" s="35"/>
      <c r="UK444" s="35"/>
      <c r="UL444" s="35"/>
      <c r="UM444" s="35"/>
      <c r="UN444" s="35"/>
      <c r="UO444" s="35"/>
      <c r="UP444" s="35"/>
      <c r="UQ444" s="35"/>
      <c r="UR444" s="35"/>
      <c r="US444" s="35"/>
      <c r="UT444" s="35"/>
      <c r="UU444" s="35"/>
      <c r="UV444" s="35"/>
      <c r="UW444" s="35"/>
      <c r="UX444" s="35"/>
      <c r="UY444" s="35"/>
      <c r="UZ444" s="35"/>
      <c r="VA444" s="35"/>
      <c r="VB444" s="35"/>
      <c r="VC444" s="35"/>
      <c r="VD444" s="35"/>
      <c r="VE444" s="35"/>
      <c r="VF444" s="35"/>
      <c r="VG444" s="35"/>
      <c r="VH444" s="35"/>
      <c r="VI444" s="35"/>
      <c r="VJ444" s="35"/>
      <c r="VK444" s="35"/>
      <c r="VL444" s="35"/>
      <c r="VM444" s="35"/>
      <c r="VN444" s="35"/>
      <c r="VO444" s="35"/>
      <c r="VP444" s="35"/>
      <c r="VQ444" s="35"/>
      <c r="VR444" s="35"/>
      <c r="VS444" s="35"/>
      <c r="VT444" s="35"/>
      <c r="VU444" s="35"/>
      <c r="VV444" s="35"/>
      <c r="VW444" s="35"/>
      <c r="VX444" s="35"/>
      <c r="VY444" s="35"/>
      <c r="VZ444" s="35"/>
      <c r="WA444" s="35"/>
      <c r="WB444" s="35"/>
      <c r="WC444" s="35"/>
      <c r="WD444" s="35"/>
      <c r="WE444" s="35"/>
      <c r="WF444" s="35"/>
      <c r="WG444" s="35"/>
      <c r="WH444" s="35"/>
      <c r="WI444" s="35"/>
      <c r="WJ444" s="35"/>
      <c r="WK444" s="35"/>
      <c r="WL444" s="35"/>
      <c r="WM444" s="35"/>
      <c r="WN444" s="35"/>
      <c r="WO444" s="35"/>
      <c r="WP444" s="35"/>
      <c r="WQ444" s="35"/>
      <c r="WR444" s="35"/>
      <c r="WS444" s="35"/>
      <c r="WT444" s="35"/>
      <c r="WU444" s="35"/>
      <c r="WV444" s="35"/>
      <c r="WW444" s="35"/>
      <c r="WX444" s="35"/>
      <c r="WY444" s="35"/>
      <c r="WZ444" s="35"/>
      <c r="XA444" s="35"/>
      <c r="XB444" s="35"/>
      <c r="XC444" s="35"/>
      <c r="XD444" s="35"/>
      <c r="XE444" s="35"/>
      <c r="XF444" s="35"/>
      <c r="XG444" s="35"/>
      <c r="XH444" s="35"/>
      <c r="XI444" s="35"/>
      <c r="XJ444" s="35"/>
      <c r="XK444" s="35"/>
      <c r="XL444" s="35"/>
      <c r="XM444" s="35"/>
      <c r="XN444" s="35"/>
      <c r="XO444" s="35"/>
      <c r="XP444" s="35"/>
      <c r="XQ444" s="35"/>
      <c r="XR444" s="35"/>
      <c r="XS444" s="35"/>
      <c r="XT444" s="35"/>
      <c r="XU444" s="35"/>
      <c r="XV444" s="35"/>
      <c r="XW444" s="35"/>
      <c r="XX444" s="35"/>
      <c r="XY444" s="35"/>
      <c r="XZ444" s="35"/>
      <c r="YA444" s="35"/>
      <c r="YB444" s="35"/>
      <c r="YC444" s="35"/>
      <c r="YD444" s="35"/>
      <c r="YE444" s="35"/>
      <c r="YF444" s="35"/>
      <c r="YG444" s="35"/>
      <c r="YH444" s="35"/>
      <c r="YI444" s="35"/>
      <c r="YJ444" s="35"/>
      <c r="YK444" s="35"/>
      <c r="YL444" s="35"/>
      <c r="YM444" s="35"/>
      <c r="YN444" s="35"/>
      <c r="YO444" s="35"/>
      <c r="YP444" s="35"/>
      <c r="YQ444" s="35"/>
      <c r="YR444" s="35"/>
      <c r="YS444" s="35"/>
      <c r="YT444" s="35"/>
      <c r="YU444" s="35"/>
      <c r="YV444" s="35"/>
      <c r="YW444" s="35"/>
      <c r="YX444" s="35"/>
      <c r="YY444" s="35"/>
      <c r="YZ444" s="35"/>
      <c r="ZA444" s="35"/>
      <c r="ZB444" s="35"/>
      <c r="ZC444" s="35"/>
      <c r="ZD444" s="35"/>
      <c r="ZE444" s="35"/>
      <c r="ZF444" s="35"/>
      <c r="ZG444" s="35"/>
      <c r="ZH444" s="35"/>
      <c r="ZI444" s="35"/>
      <c r="ZJ444" s="35"/>
      <c r="ZK444" s="35"/>
      <c r="ZL444" s="35"/>
      <c r="ZM444" s="35"/>
      <c r="ZN444" s="35"/>
      <c r="ZO444" s="35"/>
      <c r="ZP444" s="35"/>
      <c r="ZQ444" s="35"/>
      <c r="ZR444" s="35"/>
      <c r="ZS444" s="35"/>
      <c r="ZT444" s="35"/>
      <c r="ZU444" s="35"/>
      <c r="ZV444" s="35"/>
      <c r="ZW444" s="35"/>
      <c r="ZX444" s="35"/>
      <c r="ZY444" s="35"/>
      <c r="ZZ444" s="35"/>
      <c r="AAA444" s="35"/>
      <c r="AAB444" s="35"/>
      <c r="AAC444" s="35"/>
      <c r="AAD444" s="35"/>
      <c r="AAE444" s="35"/>
      <c r="AAF444" s="35"/>
      <c r="AAG444" s="35"/>
      <c r="AAH444" s="35"/>
      <c r="AAI444" s="35"/>
      <c r="AAJ444" s="35"/>
      <c r="AAK444" s="35"/>
      <c r="AAL444" s="35"/>
      <c r="AAM444" s="35"/>
      <c r="AAN444" s="35"/>
      <c r="AAO444" s="35"/>
      <c r="AAP444" s="35"/>
      <c r="AAQ444" s="35"/>
      <c r="AAR444" s="35"/>
      <c r="AAS444" s="35"/>
      <c r="AAT444" s="35"/>
      <c r="AAU444" s="35"/>
      <c r="AAV444" s="35"/>
      <c r="AAW444" s="35"/>
      <c r="AAX444" s="35"/>
      <c r="AAY444" s="35"/>
      <c r="AAZ444" s="35"/>
      <c r="ABA444" s="35"/>
      <c r="ABB444" s="35"/>
      <c r="ABC444" s="35"/>
      <c r="ABD444" s="35"/>
      <c r="ABE444" s="35"/>
      <c r="ABF444" s="35"/>
      <c r="ABG444" s="35"/>
      <c r="ABH444" s="35"/>
      <c r="ABI444" s="35"/>
      <c r="ABJ444" s="35"/>
      <c r="ABK444" s="35"/>
      <c r="ABL444" s="35"/>
      <c r="ABM444" s="35"/>
      <c r="ABN444" s="35"/>
      <c r="ABO444" s="35"/>
      <c r="ABP444" s="35"/>
      <c r="ABQ444" s="35"/>
      <c r="ABR444" s="35"/>
      <c r="ABS444" s="35"/>
      <c r="ABT444" s="35"/>
      <c r="ABU444" s="35"/>
      <c r="ABV444" s="35"/>
      <c r="ABW444" s="35"/>
      <c r="ABX444" s="35"/>
      <c r="ABY444" s="35"/>
      <c r="ABZ444" s="35"/>
      <c r="ACA444" s="35"/>
      <c r="ACB444" s="35"/>
      <c r="ACC444" s="35"/>
      <c r="ACD444" s="35"/>
      <c r="ACE444" s="35"/>
      <c r="ACF444" s="35"/>
      <c r="ACG444" s="35"/>
      <c r="ACH444" s="35"/>
      <c r="ACI444" s="35"/>
      <c r="ACJ444" s="35"/>
      <c r="ACK444" s="35"/>
      <c r="ACL444" s="35"/>
      <c r="ACM444" s="35"/>
      <c r="ACN444" s="35"/>
      <c r="ACO444" s="35"/>
      <c r="ACP444" s="35"/>
      <c r="ACQ444" s="35"/>
      <c r="ACR444" s="35"/>
      <c r="ACS444" s="35"/>
      <c r="ACT444" s="35"/>
      <c r="ACU444" s="35"/>
      <c r="ACV444" s="35"/>
      <c r="ACW444" s="35"/>
      <c r="ACX444" s="35"/>
      <c r="ACY444" s="35"/>
      <c r="ACZ444" s="35"/>
      <c r="ADA444" s="35"/>
      <c r="ADB444" s="35"/>
      <c r="ADC444" s="35"/>
      <c r="ADD444" s="35"/>
      <c r="ADE444" s="35"/>
      <c r="ADF444" s="35"/>
      <c r="ADG444" s="35"/>
      <c r="ADH444" s="35"/>
      <c r="ADI444" s="35"/>
      <c r="ADJ444" s="35"/>
      <c r="ADK444" s="35"/>
      <c r="ADL444" s="35"/>
      <c r="ADM444" s="35"/>
      <c r="ADN444" s="35"/>
      <c r="ADO444" s="35"/>
      <c r="ADP444" s="35"/>
      <c r="ADQ444" s="35"/>
      <c r="ADR444" s="35"/>
      <c r="ADS444" s="35"/>
      <c r="ADT444" s="35"/>
      <c r="ADU444" s="35"/>
      <c r="ADV444" s="35"/>
      <c r="ADW444" s="35"/>
      <c r="ADX444" s="35"/>
      <c r="ADY444" s="66">
        <f t="shared" si="17"/>
        <v>0</v>
      </c>
    </row>
    <row r="445" spans="1:805" s="5" customFormat="1" ht="12" customHeight="1" x14ac:dyDescent="0.2">
      <c r="A445" s="38" t="s">
        <v>453</v>
      </c>
      <c r="B445" s="65">
        <f t="shared" si="19"/>
        <v>0</v>
      </c>
      <c r="C445" s="57">
        <v>1</v>
      </c>
      <c r="D445" s="59">
        <v>44557</v>
      </c>
      <c r="E445" s="67">
        <v>77.680000000000007</v>
      </c>
      <c r="F445" s="67">
        <f t="shared" si="18"/>
        <v>0</v>
      </c>
      <c r="G445" s="6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  <c r="AU445" s="35"/>
      <c r="AV445" s="35"/>
      <c r="AW445" s="35"/>
      <c r="AX445" s="35"/>
      <c r="AY445" s="35"/>
      <c r="AZ445" s="35"/>
      <c r="BA445" s="35"/>
      <c r="BB445" s="35"/>
      <c r="BC445" s="35"/>
      <c r="BD445" s="35"/>
      <c r="BE445" s="15"/>
      <c r="BF445" s="15"/>
      <c r="BG445" s="136"/>
      <c r="BH445" s="35"/>
      <c r="BI445" s="35"/>
      <c r="BJ445" s="35"/>
      <c r="BK445" s="35"/>
      <c r="BL445" s="35"/>
      <c r="BM445" s="35"/>
      <c r="BN445" s="35"/>
      <c r="BO445" s="35"/>
      <c r="BP445" s="35"/>
      <c r="BQ445" s="35"/>
      <c r="BR445" s="35"/>
      <c r="BS445" s="35"/>
      <c r="BT445" s="35"/>
      <c r="BU445" s="35"/>
      <c r="BV445" s="35"/>
      <c r="BW445" s="35"/>
      <c r="BX445" s="35"/>
      <c r="BY445" s="35"/>
      <c r="BZ445" s="35"/>
      <c r="CA445" s="35"/>
      <c r="CB445" s="35"/>
      <c r="CC445" s="35"/>
      <c r="CD445" s="35"/>
      <c r="CE445" s="35"/>
      <c r="CF445" s="35"/>
      <c r="CG445" s="35"/>
      <c r="CH445" s="35"/>
      <c r="CI445" s="35"/>
      <c r="CJ445" s="35"/>
      <c r="CK445" s="35"/>
      <c r="CL445" s="35"/>
      <c r="CM445" s="35"/>
      <c r="CN445" s="35"/>
      <c r="CO445" s="35"/>
      <c r="CP445" s="35"/>
      <c r="CQ445" s="35"/>
      <c r="CR445" s="35"/>
      <c r="CS445" s="35"/>
      <c r="CT445" s="35"/>
      <c r="CU445" s="35"/>
      <c r="CV445" s="35"/>
      <c r="CW445" s="35"/>
      <c r="CX445" s="35"/>
      <c r="CY445" s="35"/>
      <c r="CZ445" s="35"/>
      <c r="DA445" s="35"/>
      <c r="DB445" s="35"/>
      <c r="DC445" s="35"/>
      <c r="DD445" s="35"/>
      <c r="DE445" s="35"/>
      <c r="DF445" s="35"/>
      <c r="DG445" s="35"/>
      <c r="DH445" s="35"/>
      <c r="DI445" s="35"/>
      <c r="DJ445" s="35"/>
      <c r="DK445" s="35"/>
      <c r="DL445" s="35"/>
      <c r="DM445" s="35"/>
      <c r="DN445" s="35"/>
      <c r="DO445" s="35"/>
      <c r="DP445" s="35"/>
      <c r="DQ445" s="35"/>
      <c r="DR445" s="35"/>
      <c r="DS445" s="35"/>
      <c r="DT445" s="35"/>
      <c r="DU445" s="35"/>
      <c r="DV445" s="35"/>
      <c r="DW445" s="35"/>
      <c r="DX445" s="35"/>
      <c r="DY445" s="35"/>
      <c r="DZ445" s="35"/>
      <c r="EA445" s="35"/>
      <c r="EB445" s="35"/>
      <c r="EC445" s="35"/>
      <c r="ED445" s="35"/>
      <c r="EE445" s="35"/>
      <c r="EF445" s="35"/>
      <c r="EG445" s="35"/>
      <c r="EH445" s="35"/>
      <c r="EI445" s="35"/>
      <c r="EJ445" s="35"/>
      <c r="EK445" s="35"/>
      <c r="EL445" s="35"/>
      <c r="EM445" s="35"/>
      <c r="EN445" s="35"/>
      <c r="EO445" s="35"/>
      <c r="EP445" s="35"/>
      <c r="EQ445" s="35"/>
      <c r="ER445" s="35"/>
      <c r="ES445" s="35"/>
      <c r="ET445" s="35"/>
      <c r="EU445" s="35"/>
      <c r="EV445" s="35"/>
      <c r="EW445" s="35"/>
      <c r="EX445" s="35"/>
      <c r="EY445" s="35"/>
      <c r="EZ445" s="35"/>
      <c r="FA445" s="35"/>
      <c r="FB445" s="35"/>
      <c r="FC445" s="35"/>
      <c r="FD445" s="35"/>
      <c r="FE445" s="35"/>
      <c r="FF445" s="35"/>
      <c r="FG445" s="35"/>
      <c r="FH445" s="35"/>
      <c r="FI445" s="35"/>
      <c r="FJ445" s="35"/>
      <c r="FK445" s="35"/>
      <c r="FL445" s="35"/>
      <c r="FM445" s="35"/>
      <c r="FN445" s="35"/>
      <c r="FO445" s="35"/>
      <c r="FP445" s="35"/>
      <c r="FQ445" s="35"/>
      <c r="FR445" s="35"/>
      <c r="FS445" s="35"/>
      <c r="FT445" s="35"/>
      <c r="FU445" s="35"/>
      <c r="FV445" s="35"/>
      <c r="FW445" s="35"/>
      <c r="FX445" s="35"/>
      <c r="FY445" s="35"/>
      <c r="FZ445" s="35"/>
      <c r="GA445" s="35"/>
      <c r="GB445" s="35"/>
      <c r="GC445" s="35"/>
      <c r="GD445" s="35"/>
      <c r="GE445" s="35"/>
      <c r="GF445" s="35"/>
      <c r="GG445" s="35"/>
      <c r="GH445" s="35"/>
      <c r="GI445" s="35"/>
      <c r="GJ445" s="35"/>
      <c r="GK445" s="35"/>
      <c r="GL445" s="35"/>
      <c r="GM445" s="35"/>
      <c r="GN445" s="35"/>
      <c r="GO445" s="35"/>
      <c r="GP445" s="35"/>
      <c r="GQ445" s="35"/>
      <c r="GR445" s="35"/>
      <c r="GS445" s="35"/>
      <c r="GT445" s="35"/>
      <c r="GU445" s="35"/>
      <c r="GV445" s="35"/>
      <c r="GW445" s="35"/>
      <c r="GX445" s="35"/>
      <c r="GY445" s="35"/>
      <c r="GZ445" s="35"/>
      <c r="HA445" s="35"/>
      <c r="HB445" s="35"/>
      <c r="HC445" s="35"/>
      <c r="HD445" s="35"/>
      <c r="HE445" s="35"/>
      <c r="HF445" s="35"/>
      <c r="HG445" s="35"/>
      <c r="HH445" s="35"/>
      <c r="HI445" s="35"/>
      <c r="HJ445" s="35"/>
      <c r="HK445" s="35"/>
      <c r="HL445" s="35"/>
      <c r="HM445" s="35"/>
      <c r="HN445" s="35"/>
      <c r="HO445" s="35"/>
      <c r="HP445" s="35"/>
      <c r="HQ445" s="35"/>
      <c r="HR445" s="35"/>
      <c r="HS445" s="35"/>
      <c r="HT445" s="35"/>
      <c r="HU445" s="35"/>
      <c r="HV445" s="35"/>
      <c r="HW445" s="35"/>
      <c r="HX445" s="35"/>
      <c r="HY445" s="35"/>
      <c r="HZ445" s="35"/>
      <c r="IA445" s="35"/>
      <c r="IB445" s="35"/>
      <c r="IC445" s="35"/>
      <c r="ID445" s="35"/>
      <c r="IE445" s="35"/>
      <c r="IF445" s="35"/>
      <c r="IG445" s="35"/>
      <c r="IH445" s="35"/>
      <c r="II445" s="35"/>
      <c r="IJ445" s="35"/>
      <c r="IK445" s="35"/>
      <c r="IL445" s="35"/>
      <c r="IM445" s="35"/>
      <c r="IN445" s="35"/>
      <c r="IO445" s="35"/>
      <c r="IP445" s="35"/>
      <c r="IQ445" s="35"/>
      <c r="IR445" s="35"/>
      <c r="IS445" s="35"/>
      <c r="IT445" s="35"/>
      <c r="IU445" s="35"/>
      <c r="IV445" s="35"/>
      <c r="IW445" s="35"/>
      <c r="IX445" s="35"/>
      <c r="IY445" s="35"/>
      <c r="IZ445" s="35"/>
      <c r="JA445" s="35"/>
      <c r="JB445" s="35"/>
      <c r="JC445" s="35"/>
      <c r="JD445" s="35"/>
      <c r="JE445" s="35"/>
      <c r="JF445" s="35"/>
      <c r="JG445" s="35"/>
      <c r="JH445" s="35"/>
      <c r="JI445" s="35"/>
      <c r="JJ445" s="35"/>
      <c r="JK445" s="35"/>
      <c r="JL445" s="35"/>
      <c r="JM445" s="35"/>
      <c r="JN445" s="35"/>
      <c r="JO445" s="35"/>
      <c r="JP445" s="35"/>
      <c r="JQ445" s="35"/>
      <c r="JR445" s="35"/>
      <c r="JS445" s="35"/>
      <c r="JT445" s="35"/>
      <c r="JU445" s="35"/>
      <c r="JV445" s="35"/>
      <c r="JW445" s="35"/>
      <c r="JX445" s="35"/>
      <c r="JY445" s="35"/>
      <c r="JZ445" s="35"/>
      <c r="KA445" s="35"/>
      <c r="KB445" s="35"/>
      <c r="KC445" s="35"/>
      <c r="KD445" s="35"/>
      <c r="KE445" s="35"/>
      <c r="KF445" s="35"/>
      <c r="KG445" s="35"/>
      <c r="KH445" s="35"/>
      <c r="KI445" s="35"/>
      <c r="KJ445" s="35"/>
      <c r="KK445" s="35"/>
      <c r="KL445" s="35"/>
      <c r="KM445" s="35"/>
      <c r="KN445" s="35"/>
      <c r="KO445" s="35"/>
      <c r="KP445" s="35"/>
      <c r="KQ445" s="35"/>
      <c r="KR445" s="35"/>
      <c r="KS445" s="35"/>
      <c r="KT445" s="35"/>
      <c r="KU445" s="35"/>
      <c r="KV445" s="35"/>
      <c r="KW445" s="35"/>
      <c r="KX445" s="35"/>
      <c r="KY445" s="35"/>
      <c r="KZ445" s="35"/>
      <c r="LA445" s="35"/>
      <c r="LB445" s="35"/>
      <c r="LC445" s="35"/>
      <c r="LD445" s="35"/>
      <c r="LE445" s="35"/>
      <c r="LF445" s="35"/>
      <c r="LG445" s="35"/>
      <c r="LH445" s="35"/>
      <c r="LI445" s="35"/>
      <c r="LJ445" s="35"/>
      <c r="LK445" s="35"/>
      <c r="LL445" s="35"/>
      <c r="LM445" s="35"/>
      <c r="LN445" s="35"/>
      <c r="LO445" s="35"/>
      <c r="LP445" s="35"/>
      <c r="LQ445" s="35"/>
      <c r="LR445" s="35"/>
      <c r="LS445" s="35"/>
      <c r="LT445" s="35"/>
      <c r="LU445" s="35"/>
      <c r="LV445" s="35"/>
      <c r="LW445" s="35"/>
      <c r="LX445" s="35"/>
      <c r="LY445" s="35"/>
      <c r="LZ445" s="35"/>
      <c r="MA445" s="35"/>
      <c r="MB445" s="35"/>
      <c r="MC445" s="35"/>
      <c r="MD445" s="35"/>
      <c r="ME445" s="35"/>
      <c r="MF445" s="35"/>
      <c r="MG445" s="35"/>
      <c r="MH445" s="35"/>
      <c r="MI445" s="35"/>
      <c r="MJ445" s="35"/>
      <c r="MK445" s="35"/>
      <c r="ML445" s="35"/>
      <c r="MM445" s="35"/>
      <c r="MN445" s="35"/>
      <c r="MO445" s="35"/>
      <c r="MP445" s="35"/>
      <c r="MQ445" s="35"/>
      <c r="MR445" s="35"/>
      <c r="MS445" s="35"/>
      <c r="MT445" s="35"/>
      <c r="MU445" s="35"/>
      <c r="MV445" s="35"/>
      <c r="MW445" s="35"/>
      <c r="MX445" s="35"/>
      <c r="MY445" s="35"/>
      <c r="MZ445" s="35"/>
      <c r="NA445" s="35"/>
      <c r="NB445" s="35"/>
      <c r="NC445" s="35"/>
      <c r="ND445" s="35"/>
      <c r="NE445" s="35"/>
      <c r="NF445" s="35"/>
      <c r="NG445" s="35"/>
      <c r="NH445" s="35"/>
      <c r="NI445" s="35"/>
      <c r="NJ445" s="35"/>
      <c r="NK445" s="35"/>
      <c r="NL445" s="35"/>
      <c r="NM445" s="35"/>
      <c r="NN445" s="35"/>
      <c r="NO445" s="35"/>
      <c r="NP445" s="35"/>
      <c r="NQ445" s="35"/>
      <c r="NR445" s="35"/>
      <c r="NS445" s="35"/>
      <c r="NT445" s="35"/>
      <c r="NU445" s="35"/>
      <c r="NV445" s="35"/>
      <c r="NW445" s="35"/>
      <c r="NX445" s="35"/>
      <c r="NY445" s="35"/>
      <c r="NZ445" s="35"/>
      <c r="OA445" s="35"/>
      <c r="OB445" s="35"/>
      <c r="OC445" s="35"/>
      <c r="OD445" s="35"/>
      <c r="OE445" s="35"/>
      <c r="OF445" s="35"/>
      <c r="OG445" s="35"/>
      <c r="OH445" s="35"/>
      <c r="OI445" s="35"/>
      <c r="OJ445" s="35"/>
      <c r="OK445" s="35"/>
      <c r="OL445" s="35"/>
      <c r="OM445" s="35"/>
      <c r="ON445" s="35"/>
      <c r="OO445" s="35"/>
      <c r="OP445" s="35"/>
      <c r="OQ445" s="35"/>
      <c r="OR445" s="35"/>
      <c r="OS445" s="35"/>
      <c r="OT445" s="35"/>
      <c r="OU445" s="35"/>
      <c r="OV445" s="35"/>
      <c r="OW445" s="35"/>
      <c r="OX445" s="35"/>
      <c r="OY445" s="35"/>
      <c r="OZ445" s="35"/>
      <c r="PA445" s="35"/>
      <c r="PB445" s="35"/>
      <c r="PC445" s="35"/>
      <c r="PD445" s="35"/>
      <c r="PE445" s="35"/>
      <c r="PF445" s="35"/>
      <c r="PG445" s="35"/>
      <c r="PH445" s="35"/>
      <c r="PI445" s="35"/>
      <c r="PJ445" s="35"/>
      <c r="PK445" s="35"/>
      <c r="PL445" s="35"/>
      <c r="PM445" s="35"/>
      <c r="PN445" s="35"/>
      <c r="PO445" s="35"/>
      <c r="PP445" s="35"/>
      <c r="PQ445" s="35"/>
      <c r="PR445" s="35"/>
      <c r="PS445" s="35"/>
      <c r="PT445" s="35"/>
      <c r="PU445" s="35"/>
      <c r="PV445" s="35"/>
      <c r="PW445" s="35"/>
      <c r="PX445" s="35"/>
      <c r="PY445" s="35"/>
      <c r="PZ445" s="35"/>
      <c r="QA445" s="35"/>
      <c r="QB445" s="35"/>
      <c r="QC445" s="35"/>
      <c r="QD445" s="35"/>
      <c r="QE445" s="35"/>
      <c r="QF445" s="35"/>
      <c r="QG445" s="35"/>
      <c r="QH445" s="35"/>
      <c r="QI445" s="35"/>
      <c r="QJ445" s="35"/>
      <c r="QK445" s="35"/>
      <c r="QL445" s="35"/>
      <c r="QM445" s="35"/>
      <c r="QN445" s="35"/>
      <c r="QO445" s="35"/>
      <c r="QP445" s="35"/>
      <c r="QQ445" s="35"/>
      <c r="QR445" s="35"/>
      <c r="QS445" s="35"/>
      <c r="QT445" s="35"/>
      <c r="QU445" s="35"/>
      <c r="QV445" s="35"/>
      <c r="QW445" s="35"/>
      <c r="QX445" s="35"/>
      <c r="QY445" s="35"/>
      <c r="QZ445" s="35"/>
      <c r="RA445" s="35"/>
      <c r="RB445" s="35"/>
      <c r="RC445" s="35"/>
      <c r="RD445" s="35"/>
      <c r="RE445" s="35"/>
      <c r="RF445" s="35"/>
      <c r="RG445" s="35"/>
      <c r="RH445" s="35"/>
      <c r="RI445" s="35"/>
      <c r="RJ445" s="35"/>
      <c r="RK445" s="35"/>
      <c r="RL445" s="35"/>
      <c r="RM445" s="35"/>
      <c r="RN445" s="35"/>
      <c r="RO445" s="35"/>
      <c r="RP445" s="35"/>
      <c r="RQ445" s="35"/>
      <c r="RR445" s="35"/>
      <c r="RS445" s="35"/>
      <c r="RT445" s="35"/>
      <c r="RU445" s="35"/>
      <c r="RV445" s="35"/>
      <c r="RW445" s="35"/>
      <c r="RX445" s="35"/>
      <c r="RY445" s="35"/>
      <c r="RZ445" s="35"/>
      <c r="SA445" s="35"/>
      <c r="SB445" s="35"/>
      <c r="SC445" s="35"/>
      <c r="SD445" s="35"/>
      <c r="SE445" s="35"/>
      <c r="SF445" s="35"/>
      <c r="SG445" s="35"/>
      <c r="SH445" s="35"/>
      <c r="SI445" s="35"/>
      <c r="SJ445" s="35"/>
      <c r="SK445" s="35"/>
      <c r="SL445" s="35"/>
      <c r="SM445" s="35"/>
      <c r="SN445" s="35"/>
      <c r="SO445" s="35"/>
      <c r="SP445" s="35"/>
      <c r="SQ445" s="35"/>
      <c r="SR445" s="35"/>
      <c r="SS445" s="35"/>
      <c r="ST445" s="35"/>
      <c r="SU445" s="35"/>
      <c r="SV445" s="35"/>
      <c r="SW445" s="35"/>
      <c r="SX445" s="35"/>
      <c r="SY445" s="35"/>
      <c r="SZ445" s="35"/>
      <c r="TA445" s="35"/>
      <c r="TB445" s="35"/>
      <c r="TC445" s="35"/>
      <c r="TD445" s="35"/>
      <c r="TE445" s="35"/>
      <c r="TF445" s="35"/>
      <c r="TG445" s="35"/>
      <c r="TH445" s="35"/>
      <c r="TI445" s="35"/>
      <c r="TJ445" s="35"/>
      <c r="TK445" s="35"/>
      <c r="TL445" s="35"/>
      <c r="TM445" s="35"/>
      <c r="TN445" s="35"/>
      <c r="TO445" s="35"/>
      <c r="TP445" s="35"/>
      <c r="TQ445" s="35"/>
      <c r="TR445" s="35"/>
      <c r="TS445" s="35"/>
      <c r="TT445" s="35"/>
      <c r="TU445" s="35"/>
      <c r="TV445" s="35"/>
      <c r="TW445" s="35"/>
      <c r="TX445" s="35"/>
      <c r="TY445" s="35"/>
      <c r="TZ445" s="35"/>
      <c r="UA445" s="35"/>
      <c r="UB445" s="35"/>
      <c r="UC445" s="35"/>
      <c r="UD445" s="35"/>
      <c r="UE445" s="35"/>
      <c r="UF445" s="35"/>
      <c r="UG445" s="35"/>
      <c r="UH445" s="35"/>
      <c r="UI445" s="35"/>
      <c r="UJ445" s="35"/>
      <c r="UK445" s="35"/>
      <c r="UL445" s="35"/>
      <c r="UM445" s="35"/>
      <c r="UN445" s="35"/>
      <c r="UO445" s="35"/>
      <c r="UP445" s="35"/>
      <c r="UQ445" s="35"/>
      <c r="UR445" s="35"/>
      <c r="US445" s="35"/>
      <c r="UT445" s="35"/>
      <c r="UU445" s="35"/>
      <c r="UV445" s="35"/>
      <c r="UW445" s="35"/>
      <c r="UX445" s="35"/>
      <c r="UY445" s="35"/>
      <c r="UZ445" s="35"/>
      <c r="VA445" s="35"/>
      <c r="VB445" s="35"/>
      <c r="VC445" s="35"/>
      <c r="VD445" s="35"/>
      <c r="VE445" s="35"/>
      <c r="VF445" s="35"/>
      <c r="VG445" s="35"/>
      <c r="VH445" s="35"/>
      <c r="VI445" s="35"/>
      <c r="VJ445" s="35"/>
      <c r="VK445" s="35"/>
      <c r="VL445" s="35"/>
      <c r="VM445" s="35"/>
      <c r="VN445" s="35"/>
      <c r="VO445" s="35"/>
      <c r="VP445" s="35"/>
      <c r="VQ445" s="35"/>
      <c r="VR445" s="35"/>
      <c r="VS445" s="35"/>
      <c r="VT445" s="35"/>
      <c r="VU445" s="35"/>
      <c r="VV445" s="35"/>
      <c r="VW445" s="35"/>
      <c r="VX445" s="35"/>
      <c r="VY445" s="35"/>
      <c r="VZ445" s="35"/>
      <c r="WA445" s="35"/>
      <c r="WB445" s="35"/>
      <c r="WC445" s="35"/>
      <c r="WD445" s="35"/>
      <c r="WE445" s="35"/>
      <c r="WF445" s="35"/>
      <c r="WG445" s="35"/>
      <c r="WH445" s="35"/>
      <c r="WI445" s="35"/>
      <c r="WJ445" s="35"/>
      <c r="WK445" s="35"/>
      <c r="WL445" s="35"/>
      <c r="WM445" s="35"/>
      <c r="WN445" s="35"/>
      <c r="WO445" s="35"/>
      <c r="WP445" s="35"/>
      <c r="WQ445" s="35"/>
      <c r="WR445" s="35"/>
      <c r="WS445" s="35"/>
      <c r="WT445" s="35"/>
      <c r="WU445" s="35"/>
      <c r="WV445" s="35"/>
      <c r="WW445" s="35"/>
      <c r="WX445" s="35"/>
      <c r="WY445" s="35"/>
      <c r="WZ445" s="35"/>
      <c r="XA445" s="35"/>
      <c r="XB445" s="35"/>
      <c r="XC445" s="35"/>
      <c r="XD445" s="35"/>
      <c r="XE445" s="35"/>
      <c r="XF445" s="35"/>
      <c r="XG445" s="35"/>
      <c r="XH445" s="35"/>
      <c r="XI445" s="35"/>
      <c r="XJ445" s="35"/>
      <c r="XK445" s="35"/>
      <c r="XL445" s="35"/>
      <c r="XM445" s="35"/>
      <c r="XN445" s="35"/>
      <c r="XO445" s="35"/>
      <c r="XP445" s="35"/>
      <c r="XQ445" s="35"/>
      <c r="XR445" s="35"/>
      <c r="XS445" s="35"/>
      <c r="XT445" s="35"/>
      <c r="XU445" s="35"/>
      <c r="XV445" s="35"/>
      <c r="XW445" s="35"/>
      <c r="XX445" s="35"/>
      <c r="XY445" s="35"/>
      <c r="XZ445" s="35"/>
      <c r="YA445" s="35"/>
      <c r="YB445" s="35"/>
      <c r="YC445" s="35"/>
      <c r="YD445" s="35"/>
      <c r="YE445" s="35"/>
      <c r="YF445" s="35"/>
      <c r="YG445" s="35"/>
      <c r="YH445" s="35"/>
      <c r="YI445" s="35"/>
      <c r="YJ445" s="35"/>
      <c r="YK445" s="35"/>
      <c r="YL445" s="35"/>
      <c r="YM445" s="35"/>
      <c r="YN445" s="35"/>
      <c r="YO445" s="35"/>
      <c r="YP445" s="35"/>
      <c r="YQ445" s="35"/>
      <c r="YR445" s="35"/>
      <c r="YS445" s="35"/>
      <c r="YT445" s="35"/>
      <c r="YU445" s="35"/>
      <c r="YV445" s="35"/>
      <c r="YW445" s="35"/>
      <c r="YX445" s="35"/>
      <c r="YY445" s="35"/>
      <c r="YZ445" s="35"/>
      <c r="ZA445" s="35"/>
      <c r="ZB445" s="35"/>
      <c r="ZC445" s="35"/>
      <c r="ZD445" s="35"/>
      <c r="ZE445" s="35"/>
      <c r="ZF445" s="35"/>
      <c r="ZG445" s="35"/>
      <c r="ZH445" s="35"/>
      <c r="ZI445" s="35"/>
      <c r="ZJ445" s="35"/>
      <c r="ZK445" s="35"/>
      <c r="ZL445" s="35"/>
      <c r="ZM445" s="35"/>
      <c r="ZN445" s="35"/>
      <c r="ZO445" s="35"/>
      <c r="ZP445" s="35"/>
      <c r="ZQ445" s="35"/>
      <c r="ZR445" s="35"/>
      <c r="ZS445" s="35"/>
      <c r="ZT445" s="35"/>
      <c r="ZU445" s="35"/>
      <c r="ZV445" s="35"/>
      <c r="ZW445" s="35"/>
      <c r="ZX445" s="35"/>
      <c r="ZY445" s="35"/>
      <c r="ZZ445" s="35"/>
      <c r="AAA445" s="35"/>
      <c r="AAB445" s="35"/>
      <c r="AAC445" s="35"/>
      <c r="AAD445" s="35"/>
      <c r="AAE445" s="35"/>
      <c r="AAF445" s="35"/>
      <c r="AAG445" s="35"/>
      <c r="AAH445" s="35"/>
      <c r="AAI445" s="35"/>
      <c r="AAJ445" s="35"/>
      <c r="AAK445" s="35"/>
      <c r="AAL445" s="35"/>
      <c r="AAM445" s="35"/>
      <c r="AAN445" s="35"/>
      <c r="AAO445" s="35"/>
      <c r="AAP445" s="35"/>
      <c r="AAQ445" s="35"/>
      <c r="AAR445" s="35"/>
      <c r="AAS445" s="35"/>
      <c r="AAT445" s="35"/>
      <c r="AAU445" s="35"/>
      <c r="AAV445" s="35"/>
      <c r="AAW445" s="35"/>
      <c r="AAX445" s="35"/>
      <c r="AAY445" s="35"/>
      <c r="AAZ445" s="35"/>
      <c r="ABA445" s="35"/>
      <c r="ABB445" s="35"/>
      <c r="ABC445" s="35"/>
      <c r="ABD445" s="35"/>
      <c r="ABE445" s="35"/>
      <c r="ABF445" s="35"/>
      <c r="ABG445" s="35"/>
      <c r="ABH445" s="35"/>
      <c r="ABI445" s="35"/>
      <c r="ABJ445" s="35"/>
      <c r="ABK445" s="35"/>
      <c r="ABL445" s="35"/>
      <c r="ABM445" s="35"/>
      <c r="ABN445" s="35"/>
      <c r="ABO445" s="35"/>
      <c r="ABP445" s="35"/>
      <c r="ABQ445" s="35"/>
      <c r="ABR445" s="35"/>
      <c r="ABS445" s="35"/>
      <c r="ABT445" s="35"/>
      <c r="ABU445" s="35"/>
      <c r="ABV445" s="35"/>
      <c r="ABW445" s="35"/>
      <c r="ABX445" s="35"/>
      <c r="ABY445" s="35"/>
      <c r="ABZ445" s="35"/>
      <c r="ACA445" s="35"/>
      <c r="ACB445" s="35"/>
      <c r="ACC445" s="35"/>
      <c r="ACD445" s="35"/>
      <c r="ACE445" s="35"/>
      <c r="ACF445" s="35"/>
      <c r="ACG445" s="35"/>
      <c r="ACH445" s="35"/>
      <c r="ACI445" s="35"/>
      <c r="ACJ445" s="35"/>
      <c r="ACK445" s="35"/>
      <c r="ACL445" s="35"/>
      <c r="ACM445" s="35"/>
      <c r="ACN445" s="35"/>
      <c r="ACO445" s="35"/>
      <c r="ACP445" s="35"/>
      <c r="ACQ445" s="35"/>
      <c r="ACR445" s="35"/>
      <c r="ACS445" s="35"/>
      <c r="ACT445" s="35"/>
      <c r="ACU445" s="35"/>
      <c r="ACV445" s="35"/>
      <c r="ACW445" s="35"/>
      <c r="ACX445" s="35"/>
      <c r="ACY445" s="35"/>
      <c r="ACZ445" s="35"/>
      <c r="ADA445" s="35"/>
      <c r="ADB445" s="35"/>
      <c r="ADC445" s="35"/>
      <c r="ADD445" s="35"/>
      <c r="ADE445" s="35"/>
      <c r="ADF445" s="35"/>
      <c r="ADG445" s="35"/>
      <c r="ADH445" s="35"/>
      <c r="ADI445" s="35"/>
      <c r="ADJ445" s="35"/>
      <c r="ADK445" s="35"/>
      <c r="ADL445" s="35"/>
      <c r="ADM445" s="35"/>
      <c r="ADN445" s="35"/>
      <c r="ADO445" s="35"/>
      <c r="ADP445" s="35"/>
      <c r="ADQ445" s="35"/>
      <c r="ADR445" s="35"/>
      <c r="ADS445" s="35"/>
      <c r="ADT445" s="35"/>
      <c r="ADU445" s="35"/>
      <c r="ADV445" s="35"/>
      <c r="ADW445" s="35"/>
      <c r="ADX445" s="35"/>
      <c r="ADY445" s="66">
        <f t="shared" si="17"/>
        <v>0</v>
      </c>
    </row>
    <row r="446" spans="1:805" s="5" customFormat="1" ht="12" customHeight="1" x14ac:dyDescent="0.2">
      <c r="A446" s="38" t="s">
        <v>310</v>
      </c>
      <c r="B446" s="65">
        <f t="shared" si="19"/>
        <v>9</v>
      </c>
      <c r="C446" s="57">
        <v>1</v>
      </c>
      <c r="D446" s="59">
        <v>44739</v>
      </c>
      <c r="E446" s="67">
        <v>35.81</v>
      </c>
      <c r="F446" s="67">
        <f t="shared" si="18"/>
        <v>322.29000000000002</v>
      </c>
      <c r="G446" s="65">
        <v>1</v>
      </c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  <c r="AU446" s="35"/>
      <c r="AV446" s="35"/>
      <c r="AW446" s="35"/>
      <c r="AX446" s="35"/>
      <c r="AY446" s="35"/>
      <c r="AZ446" s="35"/>
      <c r="BA446" s="35"/>
      <c r="BB446" s="35"/>
      <c r="BC446" s="35"/>
      <c r="BD446" s="35"/>
      <c r="BE446" s="15"/>
      <c r="BF446" s="15"/>
      <c r="BG446" s="136"/>
      <c r="BH446" s="35"/>
      <c r="BI446" s="35"/>
      <c r="BJ446" s="35"/>
      <c r="BK446" s="35"/>
      <c r="BL446" s="35"/>
      <c r="BM446" s="35"/>
      <c r="BN446" s="35"/>
      <c r="BO446" s="35"/>
      <c r="BP446" s="35"/>
      <c r="BQ446" s="35"/>
      <c r="BR446" s="35"/>
      <c r="BS446" s="35"/>
      <c r="BT446" s="35"/>
      <c r="BU446" s="35"/>
      <c r="BV446" s="35"/>
      <c r="BW446" s="35"/>
      <c r="BX446" s="35"/>
      <c r="BY446" s="35"/>
      <c r="BZ446" s="35"/>
      <c r="CA446" s="35"/>
      <c r="CB446" s="35"/>
      <c r="CC446" s="35"/>
      <c r="CD446" s="35"/>
      <c r="CE446" s="35"/>
      <c r="CF446" s="35"/>
      <c r="CG446" s="35"/>
      <c r="CH446" s="35"/>
      <c r="CI446" s="35"/>
      <c r="CJ446" s="35"/>
      <c r="CK446" s="35"/>
      <c r="CL446" s="35"/>
      <c r="CM446" s="35"/>
      <c r="CN446" s="35"/>
      <c r="CO446" s="35"/>
      <c r="CP446" s="35"/>
      <c r="CQ446" s="35"/>
      <c r="CR446" s="35"/>
      <c r="CS446" s="35"/>
      <c r="CT446" s="35"/>
      <c r="CU446" s="35"/>
      <c r="CV446" s="35"/>
      <c r="CW446" s="35"/>
      <c r="CX446" s="35"/>
      <c r="CY446" s="35"/>
      <c r="CZ446" s="35"/>
      <c r="DA446" s="35"/>
      <c r="DB446" s="35"/>
      <c r="DC446" s="35"/>
      <c r="DD446" s="35"/>
      <c r="DE446" s="35"/>
      <c r="DF446" s="35"/>
      <c r="DG446" s="35"/>
      <c r="DH446" s="35"/>
      <c r="DI446" s="35"/>
      <c r="DJ446" s="35"/>
      <c r="DK446" s="35"/>
      <c r="DL446" s="35"/>
      <c r="DM446" s="35"/>
      <c r="DN446" s="35"/>
      <c r="DO446" s="35"/>
      <c r="DP446" s="35"/>
      <c r="DQ446" s="35"/>
      <c r="DR446" s="35"/>
      <c r="DS446" s="35"/>
      <c r="DT446" s="35"/>
      <c r="DU446" s="35"/>
      <c r="DV446" s="35"/>
      <c r="DW446" s="35"/>
      <c r="DX446" s="35"/>
      <c r="DY446" s="35"/>
      <c r="DZ446" s="35"/>
      <c r="EA446" s="35"/>
      <c r="EB446" s="35"/>
      <c r="EC446" s="35"/>
      <c r="ED446" s="35"/>
      <c r="EE446" s="35"/>
      <c r="EF446" s="35"/>
      <c r="EG446" s="35"/>
      <c r="EH446" s="35"/>
      <c r="EI446" s="35"/>
      <c r="EJ446" s="35"/>
      <c r="EK446" s="35"/>
      <c r="EL446" s="35"/>
      <c r="EM446" s="35"/>
      <c r="EN446" s="35"/>
      <c r="EO446" s="35"/>
      <c r="EP446" s="35"/>
      <c r="EQ446" s="35"/>
      <c r="ER446" s="35"/>
      <c r="ES446" s="35"/>
      <c r="ET446" s="35"/>
      <c r="EU446" s="35"/>
      <c r="EV446" s="35"/>
      <c r="EW446" s="35"/>
      <c r="EX446" s="35"/>
      <c r="EY446" s="35"/>
      <c r="EZ446" s="35"/>
      <c r="FA446" s="35"/>
      <c r="FB446" s="35"/>
      <c r="FC446" s="35"/>
      <c r="FD446" s="35"/>
      <c r="FE446" s="35"/>
      <c r="FF446" s="35"/>
      <c r="FG446" s="35"/>
      <c r="FH446" s="35"/>
      <c r="FI446" s="35"/>
      <c r="FJ446" s="35"/>
      <c r="FK446" s="35"/>
      <c r="FL446" s="35"/>
      <c r="FM446" s="35"/>
      <c r="FN446" s="35"/>
      <c r="FO446" s="35"/>
      <c r="FP446" s="35"/>
      <c r="FQ446" s="35"/>
      <c r="FR446" s="35"/>
      <c r="FS446" s="35">
        <v>1</v>
      </c>
      <c r="FT446" s="35">
        <v>3</v>
      </c>
      <c r="FU446" s="35">
        <v>1</v>
      </c>
      <c r="FV446" s="35"/>
      <c r="FW446" s="35"/>
      <c r="FX446" s="35"/>
      <c r="FY446" s="35"/>
      <c r="FZ446" s="35"/>
      <c r="GA446" s="35"/>
      <c r="GB446" s="35"/>
      <c r="GC446" s="35"/>
      <c r="GD446" s="35">
        <v>3</v>
      </c>
      <c r="GE446" s="35"/>
      <c r="GF446" s="35"/>
      <c r="GG446" s="35"/>
      <c r="GH446" s="35"/>
      <c r="GI446" s="35">
        <v>2</v>
      </c>
      <c r="GJ446" s="35"/>
      <c r="GK446" s="35"/>
      <c r="GL446" s="35">
        <v>2</v>
      </c>
      <c r="GM446" s="35">
        <v>3</v>
      </c>
      <c r="GN446" s="35"/>
      <c r="GO446" s="35"/>
      <c r="GP446" s="35"/>
      <c r="GQ446" s="35"/>
      <c r="GR446" s="35"/>
      <c r="GS446" s="35"/>
      <c r="GT446" s="35"/>
      <c r="GU446" s="35"/>
      <c r="GV446" s="35"/>
      <c r="GW446" s="35"/>
      <c r="GX446" s="35"/>
      <c r="GY446" s="35"/>
      <c r="GZ446" s="35"/>
      <c r="HA446" s="35"/>
      <c r="HB446" s="35"/>
      <c r="HC446" s="35"/>
      <c r="HD446" s="35"/>
      <c r="HE446" s="35"/>
      <c r="HF446" s="35"/>
      <c r="HG446" s="35"/>
      <c r="HH446" s="35"/>
      <c r="HI446" s="35">
        <v>9</v>
      </c>
      <c r="HJ446" s="35">
        <v>1</v>
      </c>
      <c r="HK446" s="35"/>
      <c r="HL446" s="35"/>
      <c r="HM446" s="35"/>
      <c r="HN446" s="35"/>
      <c r="HO446" s="35"/>
      <c r="HP446" s="35"/>
      <c r="HQ446" s="35"/>
      <c r="HR446" s="35"/>
      <c r="HS446" s="35"/>
      <c r="HT446" s="35"/>
      <c r="HU446" s="35"/>
      <c r="HV446" s="35"/>
      <c r="HW446" s="35"/>
      <c r="HX446" s="35"/>
      <c r="HY446" s="35"/>
      <c r="HZ446" s="35"/>
      <c r="IA446" s="35"/>
      <c r="IB446" s="35"/>
      <c r="IC446" s="35"/>
      <c r="ID446" s="35"/>
      <c r="IE446" s="35"/>
      <c r="IF446" s="35"/>
      <c r="IG446" s="35"/>
      <c r="IH446" s="35"/>
      <c r="II446" s="35"/>
      <c r="IJ446" s="35"/>
      <c r="IK446" s="35"/>
      <c r="IL446" s="35"/>
      <c r="IM446" s="35"/>
      <c r="IN446" s="35"/>
      <c r="IO446" s="35"/>
      <c r="IP446" s="35"/>
      <c r="IQ446" s="35"/>
      <c r="IR446" s="35"/>
      <c r="IS446" s="35"/>
      <c r="IT446" s="35"/>
      <c r="IU446" s="35"/>
      <c r="IV446" s="35"/>
      <c r="IW446" s="35"/>
      <c r="IX446" s="35"/>
      <c r="IY446" s="35"/>
      <c r="IZ446" s="35"/>
      <c r="JA446" s="35"/>
      <c r="JB446" s="35">
        <v>1</v>
      </c>
      <c r="JC446" s="35"/>
      <c r="JD446" s="35"/>
      <c r="JE446" s="35"/>
      <c r="JF446" s="35"/>
      <c r="JG446" s="35"/>
      <c r="JH446" s="35"/>
      <c r="JI446" s="35"/>
      <c r="JJ446" s="35"/>
      <c r="JK446" s="35"/>
      <c r="JL446" s="35"/>
      <c r="JM446" s="35"/>
      <c r="JN446" s="35"/>
      <c r="JO446" s="35"/>
      <c r="JP446" s="35"/>
      <c r="JQ446" s="35"/>
      <c r="JR446" s="35"/>
      <c r="JS446" s="35"/>
      <c r="JT446" s="35"/>
      <c r="JU446" s="35"/>
      <c r="JV446" s="35"/>
      <c r="JW446" s="35"/>
      <c r="JX446" s="35"/>
      <c r="JY446" s="35"/>
      <c r="JZ446" s="35"/>
      <c r="KA446" s="35"/>
      <c r="KB446" s="35"/>
      <c r="KC446" s="35"/>
      <c r="KD446" s="35"/>
      <c r="KE446" s="35"/>
      <c r="KF446" s="35"/>
      <c r="KG446" s="35"/>
      <c r="KH446" s="35"/>
      <c r="KI446" s="35"/>
      <c r="KJ446" s="35"/>
      <c r="KK446" s="35"/>
      <c r="KL446" s="35"/>
      <c r="KM446" s="35"/>
      <c r="KN446" s="35"/>
      <c r="KO446" s="35"/>
      <c r="KP446" s="35"/>
      <c r="KQ446" s="35"/>
      <c r="KR446" s="35"/>
      <c r="KS446" s="35"/>
      <c r="KT446" s="35"/>
      <c r="KU446" s="35"/>
      <c r="KV446" s="35"/>
      <c r="KW446" s="35"/>
      <c r="KX446" s="35"/>
      <c r="KY446" s="35"/>
      <c r="KZ446" s="35"/>
      <c r="LA446" s="35"/>
      <c r="LB446" s="35"/>
      <c r="LC446" s="35"/>
      <c r="LD446" s="35"/>
      <c r="LE446" s="35"/>
      <c r="LF446" s="35"/>
      <c r="LG446" s="35"/>
      <c r="LH446" s="35"/>
      <c r="LI446" s="35"/>
      <c r="LJ446" s="35"/>
      <c r="LK446" s="35"/>
      <c r="LL446" s="35"/>
      <c r="LM446" s="35"/>
      <c r="LN446" s="35"/>
      <c r="LO446" s="35"/>
      <c r="LP446" s="35"/>
      <c r="LQ446" s="35"/>
      <c r="LR446" s="35"/>
      <c r="LS446" s="35"/>
      <c r="LT446" s="35"/>
      <c r="LU446" s="35"/>
      <c r="LV446" s="35"/>
      <c r="LW446" s="35"/>
      <c r="LX446" s="35"/>
      <c r="LY446" s="35"/>
      <c r="LZ446" s="35"/>
      <c r="MA446" s="35"/>
      <c r="MB446" s="35"/>
      <c r="MC446" s="35"/>
      <c r="MD446" s="35"/>
      <c r="ME446" s="35"/>
      <c r="MF446" s="35"/>
      <c r="MG446" s="35"/>
      <c r="MH446" s="35"/>
      <c r="MI446" s="35"/>
      <c r="MJ446" s="35"/>
      <c r="MK446" s="35"/>
      <c r="ML446" s="35"/>
      <c r="MM446" s="35"/>
      <c r="MN446" s="35"/>
      <c r="MO446" s="35"/>
      <c r="MP446" s="35"/>
      <c r="MQ446" s="35"/>
      <c r="MR446" s="35"/>
      <c r="MS446" s="35"/>
      <c r="MT446" s="35"/>
      <c r="MU446" s="35"/>
      <c r="MV446" s="35"/>
      <c r="MW446" s="35"/>
      <c r="MX446" s="35"/>
      <c r="MY446" s="35"/>
      <c r="MZ446" s="35"/>
      <c r="NA446" s="35"/>
      <c r="NB446" s="35"/>
      <c r="NC446" s="35"/>
      <c r="ND446" s="35"/>
      <c r="NE446" s="35"/>
      <c r="NF446" s="35"/>
      <c r="NG446" s="35"/>
      <c r="NH446" s="35"/>
      <c r="NI446" s="35"/>
      <c r="NJ446" s="35"/>
      <c r="NK446" s="35"/>
      <c r="NL446" s="35"/>
      <c r="NM446" s="35"/>
      <c r="NN446" s="35"/>
      <c r="NO446" s="35"/>
      <c r="NP446" s="35"/>
      <c r="NQ446" s="35"/>
      <c r="NR446" s="35"/>
      <c r="NS446" s="35"/>
      <c r="NT446" s="35"/>
      <c r="NU446" s="35"/>
      <c r="NV446" s="35"/>
      <c r="NW446" s="35"/>
      <c r="NX446" s="35"/>
      <c r="NY446" s="35"/>
      <c r="NZ446" s="35"/>
      <c r="OA446" s="35"/>
      <c r="OB446" s="35"/>
      <c r="OC446" s="35"/>
      <c r="OD446" s="35"/>
      <c r="OE446" s="35"/>
      <c r="OF446" s="35"/>
      <c r="OG446" s="35"/>
      <c r="OH446" s="35"/>
      <c r="OI446" s="35"/>
      <c r="OJ446" s="35"/>
      <c r="OK446" s="35"/>
      <c r="OL446" s="35"/>
      <c r="OM446" s="35"/>
      <c r="ON446" s="35"/>
      <c r="OO446" s="35"/>
      <c r="OP446" s="35"/>
      <c r="OQ446" s="35"/>
      <c r="OR446" s="35"/>
      <c r="OS446" s="35"/>
      <c r="OT446" s="35"/>
      <c r="OU446" s="35"/>
      <c r="OV446" s="35"/>
      <c r="OW446" s="35"/>
      <c r="OX446" s="35"/>
      <c r="OY446" s="35"/>
      <c r="OZ446" s="35"/>
      <c r="PA446" s="35"/>
      <c r="PB446" s="35"/>
      <c r="PC446" s="35"/>
      <c r="PD446" s="35"/>
      <c r="PE446" s="35"/>
      <c r="PF446" s="35"/>
      <c r="PG446" s="35"/>
      <c r="PH446" s="35"/>
      <c r="PI446" s="35"/>
      <c r="PJ446" s="35"/>
      <c r="PK446" s="35"/>
      <c r="PL446" s="35"/>
      <c r="PM446" s="35"/>
      <c r="PN446" s="35"/>
      <c r="PO446" s="35"/>
      <c r="PP446" s="35"/>
      <c r="PQ446" s="35"/>
      <c r="PR446" s="35"/>
      <c r="PS446" s="35"/>
      <c r="PT446" s="35"/>
      <c r="PU446" s="35"/>
      <c r="PV446" s="35"/>
      <c r="PW446" s="35"/>
      <c r="PX446" s="35"/>
      <c r="PY446" s="35"/>
      <c r="PZ446" s="35"/>
      <c r="QA446" s="35"/>
      <c r="QB446" s="35"/>
      <c r="QC446" s="35"/>
      <c r="QD446" s="35"/>
      <c r="QE446" s="35"/>
      <c r="QF446" s="35"/>
      <c r="QG446" s="35"/>
      <c r="QH446" s="35"/>
      <c r="QI446" s="35"/>
      <c r="QJ446" s="35"/>
      <c r="QK446" s="35"/>
      <c r="QL446" s="35"/>
      <c r="QM446" s="35"/>
      <c r="QN446" s="35"/>
      <c r="QO446" s="35"/>
      <c r="QP446" s="35"/>
      <c r="QQ446" s="35"/>
      <c r="QR446" s="35"/>
      <c r="QS446" s="35"/>
      <c r="QT446" s="35"/>
      <c r="QU446" s="35"/>
      <c r="QV446" s="35"/>
      <c r="QW446" s="35"/>
      <c r="QX446" s="35"/>
      <c r="QY446" s="35"/>
      <c r="QZ446" s="35"/>
      <c r="RA446" s="35"/>
      <c r="RB446" s="35"/>
      <c r="RC446" s="35"/>
      <c r="RD446" s="35"/>
      <c r="RE446" s="35"/>
      <c r="RF446" s="35"/>
      <c r="RG446" s="35"/>
      <c r="RH446" s="35"/>
      <c r="RI446" s="35"/>
      <c r="RJ446" s="35"/>
      <c r="RK446" s="35"/>
      <c r="RL446" s="35"/>
      <c r="RM446" s="35"/>
      <c r="RN446" s="35"/>
      <c r="RO446" s="35"/>
      <c r="RP446" s="35"/>
      <c r="RQ446" s="35"/>
      <c r="RR446" s="35"/>
      <c r="RS446" s="35"/>
      <c r="RT446" s="35"/>
      <c r="RU446" s="35"/>
      <c r="RV446" s="35"/>
      <c r="RW446" s="35"/>
      <c r="RX446" s="35"/>
      <c r="RY446" s="35"/>
      <c r="RZ446" s="35"/>
      <c r="SA446" s="35"/>
      <c r="SB446" s="35"/>
      <c r="SC446" s="35"/>
      <c r="SD446" s="35"/>
      <c r="SE446" s="35"/>
      <c r="SF446" s="35"/>
      <c r="SG446" s="35"/>
      <c r="SH446" s="35"/>
      <c r="SI446" s="35"/>
      <c r="SJ446" s="35"/>
      <c r="SK446" s="35"/>
      <c r="SL446" s="35"/>
      <c r="SM446" s="35"/>
      <c r="SN446" s="35"/>
      <c r="SO446" s="35"/>
      <c r="SP446" s="35"/>
      <c r="SQ446" s="35"/>
      <c r="SR446" s="35"/>
      <c r="SS446" s="35"/>
      <c r="ST446" s="35"/>
      <c r="SU446" s="35"/>
      <c r="SV446" s="35"/>
      <c r="SW446" s="35"/>
      <c r="SX446" s="35"/>
      <c r="SY446" s="35"/>
      <c r="SZ446" s="35"/>
      <c r="TA446" s="35"/>
      <c r="TB446" s="35"/>
      <c r="TC446" s="35"/>
      <c r="TD446" s="35"/>
      <c r="TE446" s="35"/>
      <c r="TF446" s="35"/>
      <c r="TG446" s="35"/>
      <c r="TH446" s="35"/>
      <c r="TI446" s="35"/>
      <c r="TJ446" s="35"/>
      <c r="TK446" s="35"/>
      <c r="TL446" s="35"/>
      <c r="TM446" s="35"/>
      <c r="TN446" s="35">
        <v>5</v>
      </c>
      <c r="TO446" s="35"/>
      <c r="TP446" s="35"/>
      <c r="TQ446" s="35"/>
      <c r="TR446" s="35"/>
      <c r="TS446" s="35"/>
      <c r="TT446" s="35"/>
      <c r="TU446" s="35"/>
      <c r="TV446" s="35"/>
      <c r="TW446" s="35"/>
      <c r="TX446" s="35"/>
      <c r="TY446" s="35"/>
      <c r="TZ446" s="35"/>
      <c r="UA446" s="35"/>
      <c r="UB446" s="35"/>
      <c r="UC446" s="35"/>
      <c r="UD446" s="35"/>
      <c r="UE446" s="35"/>
      <c r="UF446" s="35"/>
      <c r="UG446" s="35"/>
      <c r="UH446" s="35"/>
      <c r="UI446" s="35"/>
      <c r="UJ446" s="35"/>
      <c r="UK446" s="35"/>
      <c r="UL446" s="35"/>
      <c r="UM446" s="35"/>
      <c r="UN446" s="35"/>
      <c r="UO446" s="35"/>
      <c r="UP446" s="35"/>
      <c r="UQ446" s="35"/>
      <c r="UR446" s="35"/>
      <c r="US446" s="35"/>
      <c r="UT446" s="35"/>
      <c r="UU446" s="35"/>
      <c r="UV446" s="35"/>
      <c r="UW446" s="35"/>
      <c r="UX446" s="35"/>
      <c r="UY446" s="35"/>
      <c r="UZ446" s="35"/>
      <c r="VA446" s="35"/>
      <c r="VB446" s="35"/>
      <c r="VC446" s="35"/>
      <c r="VD446" s="35"/>
      <c r="VE446" s="35"/>
      <c r="VF446" s="35"/>
      <c r="VG446" s="35"/>
      <c r="VH446" s="35"/>
      <c r="VI446" s="35"/>
      <c r="VJ446" s="35"/>
      <c r="VK446" s="35"/>
      <c r="VL446" s="35"/>
      <c r="VM446" s="35"/>
      <c r="VN446" s="35"/>
      <c r="VO446" s="35"/>
      <c r="VP446" s="35"/>
      <c r="VQ446" s="35"/>
      <c r="VR446" s="35"/>
      <c r="VS446" s="35"/>
      <c r="VT446" s="35"/>
      <c r="VU446" s="35"/>
      <c r="VV446" s="35"/>
      <c r="VW446" s="35"/>
      <c r="VX446" s="35"/>
      <c r="VY446" s="35"/>
      <c r="VZ446" s="35"/>
      <c r="WA446" s="35"/>
      <c r="WB446" s="35"/>
      <c r="WC446" s="35"/>
      <c r="WD446" s="35"/>
      <c r="WE446" s="35"/>
      <c r="WF446" s="35"/>
      <c r="WG446" s="35"/>
      <c r="WH446" s="35"/>
      <c r="WI446" s="35"/>
      <c r="WJ446" s="35"/>
      <c r="WK446" s="35"/>
      <c r="WL446" s="35"/>
      <c r="WM446" s="35"/>
      <c r="WN446" s="35"/>
      <c r="WO446" s="35"/>
      <c r="WP446" s="35"/>
      <c r="WQ446" s="35"/>
      <c r="WR446" s="35"/>
      <c r="WS446" s="35"/>
      <c r="WT446" s="35"/>
      <c r="WU446" s="35"/>
      <c r="WV446" s="35"/>
      <c r="WW446" s="35"/>
      <c r="WX446" s="35"/>
      <c r="WY446" s="35"/>
      <c r="WZ446" s="35"/>
      <c r="XA446" s="35"/>
      <c r="XB446" s="35"/>
      <c r="XC446" s="35"/>
      <c r="XD446" s="35"/>
      <c r="XE446" s="35"/>
      <c r="XF446" s="35"/>
      <c r="XG446" s="35"/>
      <c r="XH446" s="35"/>
      <c r="XI446" s="35"/>
      <c r="XJ446" s="35"/>
      <c r="XK446" s="35"/>
      <c r="XL446" s="35"/>
      <c r="XM446" s="35"/>
      <c r="XN446" s="35"/>
      <c r="XO446" s="35"/>
      <c r="XP446" s="35"/>
      <c r="XQ446" s="35"/>
      <c r="XR446" s="35"/>
      <c r="XS446" s="35"/>
      <c r="XT446" s="35"/>
      <c r="XU446" s="35"/>
      <c r="XV446" s="35"/>
      <c r="XW446" s="35"/>
      <c r="XX446" s="35"/>
      <c r="XY446" s="35"/>
      <c r="XZ446" s="35"/>
      <c r="YA446" s="35"/>
      <c r="YB446" s="35"/>
      <c r="YC446" s="35"/>
      <c r="YD446" s="35"/>
      <c r="YE446" s="35"/>
      <c r="YF446" s="35"/>
      <c r="YG446" s="35">
        <v>20</v>
      </c>
      <c r="YH446" s="35"/>
      <c r="YI446" s="35"/>
      <c r="YJ446" s="35"/>
      <c r="YK446" s="35"/>
      <c r="YL446" s="35"/>
      <c r="YM446" s="35"/>
      <c r="YN446" s="35"/>
      <c r="YO446" s="35"/>
      <c r="YP446" s="35"/>
      <c r="YQ446" s="35"/>
      <c r="YR446" s="35"/>
      <c r="YS446" s="35"/>
      <c r="YT446" s="35"/>
      <c r="YU446" s="35"/>
      <c r="YV446" s="35"/>
      <c r="YW446" s="35"/>
      <c r="YX446" s="35"/>
      <c r="YY446" s="35"/>
      <c r="YZ446" s="35"/>
      <c r="ZA446" s="35"/>
      <c r="ZB446" s="35"/>
      <c r="ZC446" s="35"/>
      <c r="ZD446" s="35"/>
      <c r="ZE446" s="35"/>
      <c r="ZF446" s="35"/>
      <c r="ZG446" s="35"/>
      <c r="ZH446" s="35"/>
      <c r="ZI446" s="35"/>
      <c r="ZJ446" s="35"/>
      <c r="ZK446" s="35"/>
      <c r="ZL446" s="35"/>
      <c r="ZM446" s="35"/>
      <c r="ZN446" s="35"/>
      <c r="ZO446" s="35"/>
      <c r="ZP446" s="35"/>
      <c r="ZQ446" s="35"/>
      <c r="ZR446" s="35"/>
      <c r="ZS446" s="35"/>
      <c r="ZT446" s="35"/>
      <c r="ZU446" s="35"/>
      <c r="ZV446" s="35"/>
      <c r="ZW446" s="35"/>
      <c r="ZX446" s="35"/>
      <c r="ZY446" s="35"/>
      <c r="ZZ446" s="35"/>
      <c r="AAA446" s="35"/>
      <c r="AAB446" s="35"/>
      <c r="AAC446" s="35"/>
      <c r="AAD446" s="35"/>
      <c r="AAE446" s="35"/>
      <c r="AAF446" s="35"/>
      <c r="AAG446" s="35"/>
      <c r="AAH446" s="35"/>
      <c r="AAI446" s="35"/>
      <c r="AAJ446" s="35"/>
      <c r="AAK446" s="35"/>
      <c r="AAL446" s="35"/>
      <c r="AAM446" s="35"/>
      <c r="AAN446" s="35"/>
      <c r="AAO446" s="35"/>
      <c r="AAP446" s="35"/>
      <c r="AAQ446" s="35"/>
      <c r="AAR446" s="35"/>
      <c r="AAS446" s="35"/>
      <c r="AAT446" s="35"/>
      <c r="AAU446" s="35"/>
      <c r="AAV446" s="35"/>
      <c r="AAW446" s="35"/>
      <c r="AAX446" s="35"/>
      <c r="AAY446" s="35"/>
      <c r="AAZ446" s="35"/>
      <c r="ABA446" s="35"/>
      <c r="ABB446" s="35"/>
      <c r="ABC446" s="35"/>
      <c r="ABD446" s="35"/>
      <c r="ABE446" s="35"/>
      <c r="ABF446" s="35"/>
      <c r="ABG446" s="35"/>
      <c r="ABH446" s="35"/>
      <c r="ABI446" s="35"/>
      <c r="ABJ446" s="35"/>
      <c r="ABK446" s="35"/>
      <c r="ABL446" s="35"/>
      <c r="ABM446" s="35"/>
      <c r="ABN446" s="35"/>
      <c r="ABO446" s="35"/>
      <c r="ABP446" s="35"/>
      <c r="ABQ446" s="35"/>
      <c r="ABR446" s="35"/>
      <c r="ABS446" s="35"/>
      <c r="ABT446" s="35"/>
      <c r="ABU446" s="35"/>
      <c r="ABV446" s="35"/>
      <c r="ABW446" s="35"/>
      <c r="ABX446" s="35"/>
      <c r="ABY446" s="35"/>
      <c r="ABZ446" s="35"/>
      <c r="ACA446" s="35"/>
      <c r="ACB446" s="35"/>
      <c r="ACC446" s="35"/>
      <c r="ACD446" s="35"/>
      <c r="ACE446" s="35"/>
      <c r="ACF446" s="35"/>
      <c r="ACG446" s="35"/>
      <c r="ACH446" s="35"/>
      <c r="ACI446" s="35"/>
      <c r="ACJ446" s="35"/>
      <c r="ACK446" s="35"/>
      <c r="ACL446" s="35"/>
      <c r="ACM446" s="35"/>
      <c r="ACN446" s="35"/>
      <c r="ACO446" s="35"/>
      <c r="ACP446" s="35"/>
      <c r="ACQ446" s="35"/>
      <c r="ACR446" s="35"/>
      <c r="ACS446" s="35"/>
      <c r="ACT446" s="35"/>
      <c r="ACU446" s="35"/>
      <c r="ACV446" s="35"/>
      <c r="ACW446" s="35"/>
      <c r="ACX446" s="35"/>
      <c r="ACY446" s="35"/>
      <c r="ACZ446" s="35"/>
      <c r="ADA446" s="35"/>
      <c r="ADB446" s="35"/>
      <c r="ADC446" s="35"/>
      <c r="ADD446" s="35"/>
      <c r="ADE446" s="35"/>
      <c r="ADF446" s="35"/>
      <c r="ADG446" s="35"/>
      <c r="ADH446" s="35"/>
      <c r="ADI446" s="35"/>
      <c r="ADJ446" s="35"/>
      <c r="ADK446" s="35"/>
      <c r="ADL446" s="35"/>
      <c r="ADM446" s="35"/>
      <c r="ADN446" s="35"/>
      <c r="ADO446" s="35"/>
      <c r="ADP446" s="35"/>
      <c r="ADQ446" s="35"/>
      <c r="ADR446" s="35"/>
      <c r="ADS446" s="35"/>
      <c r="ADT446" s="35"/>
      <c r="ADU446" s="35"/>
      <c r="ADV446" s="35"/>
      <c r="ADW446" s="35"/>
      <c r="ADX446" s="35"/>
      <c r="ADY446" s="66">
        <f t="shared" si="17"/>
        <v>0</v>
      </c>
    </row>
    <row r="447" spans="1:805" s="5" customFormat="1" ht="12" customHeight="1" x14ac:dyDescent="0.2">
      <c r="A447" s="38" t="s">
        <v>310</v>
      </c>
      <c r="B447" s="65">
        <f t="shared" si="19"/>
        <v>4</v>
      </c>
      <c r="C447" s="57">
        <v>1</v>
      </c>
      <c r="D447" s="59">
        <v>44832</v>
      </c>
      <c r="E447" s="67">
        <v>35.58</v>
      </c>
      <c r="F447" s="67">
        <f t="shared" si="18"/>
        <v>142.32</v>
      </c>
      <c r="G447" s="65">
        <v>13</v>
      </c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  <c r="AU447" s="35"/>
      <c r="AV447" s="35"/>
      <c r="AW447" s="35"/>
      <c r="AX447" s="35"/>
      <c r="AY447" s="35"/>
      <c r="AZ447" s="35"/>
      <c r="BA447" s="35"/>
      <c r="BB447" s="35"/>
      <c r="BC447" s="35"/>
      <c r="BD447" s="35"/>
      <c r="BE447" s="15"/>
      <c r="BF447" s="15"/>
      <c r="BG447" s="136"/>
      <c r="BH447" s="35"/>
      <c r="BI447" s="35"/>
      <c r="BJ447" s="35"/>
      <c r="BK447" s="35"/>
      <c r="BL447" s="35"/>
      <c r="BM447" s="35"/>
      <c r="BN447" s="35"/>
      <c r="BO447" s="35"/>
      <c r="BP447" s="35"/>
      <c r="BQ447" s="35"/>
      <c r="BR447" s="35"/>
      <c r="BS447" s="35"/>
      <c r="BT447" s="35"/>
      <c r="BU447" s="35"/>
      <c r="BV447" s="35"/>
      <c r="BW447" s="35"/>
      <c r="BX447" s="35"/>
      <c r="BY447" s="35"/>
      <c r="BZ447" s="35"/>
      <c r="CA447" s="35"/>
      <c r="CB447" s="35"/>
      <c r="CC447" s="35"/>
      <c r="CD447" s="35"/>
      <c r="CE447" s="35"/>
      <c r="CF447" s="35"/>
      <c r="CG447" s="35"/>
      <c r="CH447" s="35"/>
      <c r="CI447" s="35"/>
      <c r="CJ447" s="35"/>
      <c r="CK447" s="35"/>
      <c r="CL447" s="35"/>
      <c r="CM447" s="35"/>
      <c r="CN447" s="35"/>
      <c r="CO447" s="35"/>
      <c r="CP447" s="35"/>
      <c r="CQ447" s="35"/>
      <c r="CR447" s="35"/>
      <c r="CS447" s="35"/>
      <c r="CT447" s="35"/>
      <c r="CU447" s="35"/>
      <c r="CV447" s="35"/>
      <c r="CW447" s="35"/>
      <c r="CX447" s="35"/>
      <c r="CY447" s="35"/>
      <c r="CZ447" s="35"/>
      <c r="DA447" s="35"/>
      <c r="DB447" s="35"/>
      <c r="DC447" s="35"/>
      <c r="DD447" s="35"/>
      <c r="DE447" s="35"/>
      <c r="DF447" s="35"/>
      <c r="DG447" s="35"/>
      <c r="DH447" s="35"/>
      <c r="DI447" s="35"/>
      <c r="DJ447" s="35"/>
      <c r="DK447" s="35"/>
      <c r="DL447" s="35"/>
      <c r="DM447" s="35"/>
      <c r="DN447" s="35"/>
      <c r="DO447" s="35"/>
      <c r="DP447" s="35"/>
      <c r="DQ447" s="35"/>
      <c r="DR447" s="35"/>
      <c r="DS447" s="35"/>
      <c r="DT447" s="35"/>
      <c r="DU447" s="35"/>
      <c r="DV447" s="35"/>
      <c r="DW447" s="35"/>
      <c r="DX447" s="35"/>
      <c r="DY447" s="35"/>
      <c r="DZ447" s="35"/>
      <c r="EA447" s="35"/>
      <c r="EB447" s="35"/>
      <c r="EC447" s="35"/>
      <c r="ED447" s="35"/>
      <c r="EE447" s="35"/>
      <c r="EF447" s="35"/>
      <c r="EG447" s="35"/>
      <c r="EH447" s="35"/>
      <c r="EI447" s="35"/>
      <c r="EJ447" s="35"/>
      <c r="EK447" s="35"/>
      <c r="EL447" s="35"/>
      <c r="EM447" s="35"/>
      <c r="EN447" s="35"/>
      <c r="EO447" s="35"/>
      <c r="EP447" s="35"/>
      <c r="EQ447" s="35"/>
      <c r="ER447" s="35"/>
      <c r="ES447" s="35"/>
      <c r="ET447" s="35"/>
      <c r="EU447" s="35"/>
      <c r="EV447" s="35"/>
      <c r="EW447" s="35"/>
      <c r="EX447" s="35"/>
      <c r="EY447" s="35"/>
      <c r="EZ447" s="35"/>
      <c r="FA447" s="35"/>
      <c r="FB447" s="35"/>
      <c r="FC447" s="35"/>
      <c r="FD447" s="35"/>
      <c r="FE447" s="35"/>
      <c r="FF447" s="35"/>
      <c r="FG447" s="35"/>
      <c r="FH447" s="35"/>
      <c r="FI447" s="35"/>
      <c r="FJ447" s="35">
        <v>2</v>
      </c>
      <c r="FK447" s="35"/>
      <c r="FL447" s="35"/>
      <c r="FM447" s="35">
        <v>1</v>
      </c>
      <c r="FN447" s="35">
        <v>1</v>
      </c>
      <c r="FO447" s="35">
        <v>2</v>
      </c>
      <c r="FP447" s="35">
        <v>1</v>
      </c>
      <c r="FQ447" s="35">
        <v>2</v>
      </c>
      <c r="FR447" s="35">
        <v>2</v>
      </c>
      <c r="FS447" s="35"/>
      <c r="FT447" s="35"/>
      <c r="FU447" s="35">
        <v>1</v>
      </c>
      <c r="FV447" s="35"/>
      <c r="FW447" s="35">
        <v>4</v>
      </c>
      <c r="FX447" s="35"/>
      <c r="FY447" s="35">
        <v>3</v>
      </c>
      <c r="FZ447" s="35"/>
      <c r="GA447" s="35"/>
      <c r="GB447" s="35">
        <v>3</v>
      </c>
      <c r="GC447" s="35"/>
      <c r="GD447" s="35"/>
      <c r="GE447" s="35"/>
      <c r="GF447" s="35"/>
      <c r="GG447" s="35"/>
      <c r="GH447" s="35"/>
      <c r="GI447" s="35"/>
      <c r="GJ447" s="35"/>
      <c r="GK447" s="35"/>
      <c r="GL447" s="35"/>
      <c r="GM447" s="35"/>
      <c r="GN447" s="35"/>
      <c r="GO447" s="35"/>
      <c r="GP447" s="35"/>
      <c r="GQ447" s="35"/>
      <c r="GR447" s="35"/>
      <c r="GS447" s="35"/>
      <c r="GT447" s="35">
        <v>3</v>
      </c>
      <c r="GU447" s="35"/>
      <c r="GV447" s="35"/>
      <c r="GW447" s="35"/>
      <c r="GX447" s="35"/>
      <c r="GY447" s="35"/>
      <c r="GZ447" s="35"/>
      <c r="HA447" s="35"/>
      <c r="HB447" s="35"/>
      <c r="HC447" s="35"/>
      <c r="HD447" s="35"/>
      <c r="HE447" s="35"/>
      <c r="HF447" s="35"/>
      <c r="HG447" s="35"/>
      <c r="HH447" s="35"/>
      <c r="HI447" s="35">
        <v>4</v>
      </c>
      <c r="HJ447" s="35">
        <v>1</v>
      </c>
      <c r="HK447" s="35"/>
      <c r="HL447" s="35"/>
      <c r="HM447" s="35"/>
      <c r="HN447" s="35"/>
      <c r="HO447" s="35"/>
      <c r="HP447" s="35"/>
      <c r="HQ447" s="35"/>
      <c r="HR447" s="35"/>
      <c r="HS447" s="35"/>
      <c r="HT447" s="35"/>
      <c r="HU447" s="35"/>
      <c r="HV447" s="35"/>
      <c r="HW447" s="35"/>
      <c r="HX447" s="35"/>
      <c r="HY447" s="35"/>
      <c r="HZ447" s="35"/>
      <c r="IA447" s="35"/>
      <c r="IB447" s="35"/>
      <c r="IC447" s="35"/>
      <c r="ID447" s="35"/>
      <c r="IE447" s="35"/>
      <c r="IF447" s="35"/>
      <c r="IG447" s="35"/>
      <c r="IH447" s="35"/>
      <c r="II447" s="35"/>
      <c r="IJ447" s="35"/>
      <c r="IK447" s="35"/>
      <c r="IL447" s="35"/>
      <c r="IM447" s="35"/>
      <c r="IN447" s="35"/>
      <c r="IO447" s="35"/>
      <c r="IP447" s="35"/>
      <c r="IQ447" s="35"/>
      <c r="IR447" s="35"/>
      <c r="IS447" s="35"/>
      <c r="IT447" s="35"/>
      <c r="IU447" s="35"/>
      <c r="IV447" s="35"/>
      <c r="IW447" s="35"/>
      <c r="IX447" s="35"/>
      <c r="IY447" s="35"/>
      <c r="IZ447" s="35"/>
      <c r="JA447" s="35"/>
      <c r="JB447" s="35"/>
      <c r="JC447" s="35"/>
      <c r="JD447" s="35"/>
      <c r="JE447" s="35"/>
      <c r="JF447" s="35"/>
      <c r="JG447" s="35"/>
      <c r="JH447" s="35"/>
      <c r="JI447" s="35"/>
      <c r="JJ447" s="35"/>
      <c r="JK447" s="35"/>
      <c r="JL447" s="35"/>
      <c r="JM447" s="35"/>
      <c r="JN447" s="35"/>
      <c r="JO447" s="35"/>
      <c r="JP447" s="35"/>
      <c r="JQ447" s="35"/>
      <c r="JR447" s="35"/>
      <c r="JS447" s="35"/>
      <c r="JT447" s="35"/>
      <c r="JU447" s="35"/>
      <c r="JV447" s="35"/>
      <c r="JW447" s="35"/>
      <c r="JX447" s="35"/>
      <c r="JY447" s="35"/>
      <c r="JZ447" s="35"/>
      <c r="KA447" s="35"/>
      <c r="KB447" s="35"/>
      <c r="KC447" s="35"/>
      <c r="KD447" s="35"/>
      <c r="KE447" s="35"/>
      <c r="KF447" s="35"/>
      <c r="KG447" s="35"/>
      <c r="KH447" s="35"/>
      <c r="KI447" s="35"/>
      <c r="KJ447" s="35"/>
      <c r="KK447" s="35"/>
      <c r="KL447" s="35"/>
      <c r="KM447" s="35"/>
      <c r="KN447" s="35"/>
      <c r="KO447" s="35"/>
      <c r="KP447" s="35"/>
      <c r="KQ447" s="35"/>
      <c r="KR447" s="35"/>
      <c r="KS447" s="35"/>
      <c r="KT447" s="35"/>
      <c r="KU447" s="35"/>
      <c r="KV447" s="35"/>
      <c r="KW447" s="35"/>
      <c r="KX447" s="35"/>
      <c r="KY447" s="35"/>
      <c r="KZ447" s="35"/>
      <c r="LA447" s="35"/>
      <c r="LB447" s="35"/>
      <c r="LC447" s="35"/>
      <c r="LD447" s="35"/>
      <c r="LE447" s="35"/>
      <c r="LF447" s="35"/>
      <c r="LG447" s="35"/>
      <c r="LH447" s="35"/>
      <c r="LI447" s="35"/>
      <c r="LJ447" s="35"/>
      <c r="LK447" s="35"/>
      <c r="LL447" s="35"/>
      <c r="LM447" s="35"/>
      <c r="LN447" s="35"/>
      <c r="LO447" s="35"/>
      <c r="LP447" s="35"/>
      <c r="LQ447" s="35"/>
      <c r="LR447" s="35"/>
      <c r="LS447" s="35"/>
      <c r="LT447" s="35"/>
      <c r="LU447" s="35"/>
      <c r="LV447" s="35"/>
      <c r="LW447" s="35"/>
      <c r="LX447" s="35"/>
      <c r="LY447" s="35"/>
      <c r="LZ447" s="35"/>
      <c r="MA447" s="35"/>
      <c r="MB447" s="35"/>
      <c r="MC447" s="35"/>
      <c r="MD447" s="35"/>
      <c r="ME447" s="35"/>
      <c r="MF447" s="35"/>
      <c r="MG447" s="35"/>
      <c r="MH447" s="35"/>
      <c r="MI447" s="35"/>
      <c r="MJ447" s="35"/>
      <c r="MK447" s="35"/>
      <c r="ML447" s="35"/>
      <c r="MM447" s="35"/>
      <c r="MN447" s="35"/>
      <c r="MO447" s="35"/>
      <c r="MP447" s="35"/>
      <c r="MQ447" s="35"/>
      <c r="MR447" s="35"/>
      <c r="MS447" s="35"/>
      <c r="MT447" s="35"/>
      <c r="MU447" s="35"/>
      <c r="MV447" s="35"/>
      <c r="MW447" s="35"/>
      <c r="MX447" s="35"/>
      <c r="MY447" s="35"/>
      <c r="MZ447" s="35"/>
      <c r="NA447" s="35"/>
      <c r="NB447" s="35"/>
      <c r="NC447" s="35"/>
      <c r="ND447" s="35"/>
      <c r="NE447" s="35"/>
      <c r="NF447" s="35"/>
      <c r="NG447" s="35"/>
      <c r="NH447" s="35"/>
      <c r="NI447" s="35"/>
      <c r="NJ447" s="35"/>
      <c r="NK447" s="35"/>
      <c r="NL447" s="35"/>
      <c r="NM447" s="35"/>
      <c r="NN447" s="35"/>
      <c r="NO447" s="35"/>
      <c r="NP447" s="35"/>
      <c r="NQ447" s="35"/>
      <c r="NR447" s="35"/>
      <c r="NS447" s="35"/>
      <c r="NT447" s="35"/>
      <c r="NU447" s="35"/>
      <c r="NV447" s="35"/>
      <c r="NW447" s="35"/>
      <c r="NX447" s="35"/>
      <c r="NY447" s="35"/>
      <c r="NZ447" s="35"/>
      <c r="OA447" s="35"/>
      <c r="OB447" s="35"/>
      <c r="OC447" s="35"/>
      <c r="OD447" s="35"/>
      <c r="OE447" s="35"/>
      <c r="OF447" s="35"/>
      <c r="OG447" s="35"/>
      <c r="OH447" s="35"/>
      <c r="OI447" s="35"/>
      <c r="OJ447" s="35"/>
      <c r="OK447" s="35"/>
      <c r="OL447" s="35"/>
      <c r="OM447" s="35"/>
      <c r="ON447" s="35"/>
      <c r="OO447" s="35"/>
      <c r="OP447" s="35"/>
      <c r="OQ447" s="35"/>
      <c r="OR447" s="35"/>
      <c r="OS447" s="35"/>
      <c r="OT447" s="35"/>
      <c r="OU447" s="35"/>
      <c r="OV447" s="35"/>
      <c r="OW447" s="35"/>
      <c r="OX447" s="35"/>
      <c r="OY447" s="35"/>
      <c r="OZ447" s="35"/>
      <c r="PA447" s="35"/>
      <c r="PB447" s="35"/>
      <c r="PC447" s="35"/>
      <c r="PD447" s="35"/>
      <c r="PE447" s="35"/>
      <c r="PF447" s="35"/>
      <c r="PG447" s="35"/>
      <c r="PH447" s="35"/>
      <c r="PI447" s="35"/>
      <c r="PJ447" s="35"/>
      <c r="PK447" s="35"/>
      <c r="PL447" s="35"/>
      <c r="PM447" s="35"/>
      <c r="PN447" s="35"/>
      <c r="PO447" s="35"/>
      <c r="PP447" s="35"/>
      <c r="PQ447" s="35"/>
      <c r="PR447" s="35"/>
      <c r="PS447" s="35"/>
      <c r="PT447" s="35"/>
      <c r="PU447" s="35"/>
      <c r="PV447" s="35"/>
      <c r="PW447" s="35"/>
      <c r="PX447" s="35"/>
      <c r="PY447" s="35"/>
      <c r="PZ447" s="35"/>
      <c r="QA447" s="35"/>
      <c r="QB447" s="35"/>
      <c r="QC447" s="35"/>
      <c r="QD447" s="35"/>
      <c r="QE447" s="35"/>
      <c r="QF447" s="35"/>
      <c r="QG447" s="35"/>
      <c r="QH447" s="35"/>
      <c r="QI447" s="35"/>
      <c r="QJ447" s="35"/>
      <c r="QK447" s="35"/>
      <c r="QL447" s="35"/>
      <c r="QM447" s="35"/>
      <c r="QN447" s="35"/>
      <c r="QO447" s="35"/>
      <c r="QP447" s="35"/>
      <c r="QQ447" s="35"/>
      <c r="QR447" s="35"/>
      <c r="QS447" s="35"/>
      <c r="QT447" s="35"/>
      <c r="QU447" s="35"/>
      <c r="QV447" s="35"/>
      <c r="QW447" s="35"/>
      <c r="QX447" s="35"/>
      <c r="QY447" s="35"/>
      <c r="QZ447" s="35"/>
      <c r="RA447" s="35"/>
      <c r="RB447" s="35"/>
      <c r="RC447" s="35"/>
      <c r="RD447" s="35"/>
      <c r="RE447" s="35"/>
      <c r="RF447" s="35"/>
      <c r="RG447" s="35"/>
      <c r="RH447" s="35"/>
      <c r="RI447" s="35"/>
      <c r="RJ447" s="35"/>
      <c r="RK447" s="35"/>
      <c r="RL447" s="35"/>
      <c r="RM447" s="35"/>
      <c r="RN447" s="35"/>
      <c r="RO447" s="35"/>
      <c r="RP447" s="35"/>
      <c r="RQ447" s="35"/>
      <c r="RR447" s="35"/>
      <c r="RS447" s="35"/>
      <c r="RT447" s="35"/>
      <c r="RU447" s="35"/>
      <c r="RV447" s="35"/>
      <c r="RW447" s="35"/>
      <c r="RX447" s="35"/>
      <c r="RY447" s="35"/>
      <c r="RZ447" s="35"/>
      <c r="SA447" s="35"/>
      <c r="SB447" s="35"/>
      <c r="SC447" s="35"/>
      <c r="SD447" s="35"/>
      <c r="SE447" s="35"/>
      <c r="SF447" s="35"/>
      <c r="SG447" s="35"/>
      <c r="SH447" s="35"/>
      <c r="SI447" s="35"/>
      <c r="SJ447" s="35"/>
      <c r="SK447" s="35"/>
      <c r="SL447" s="35"/>
      <c r="SM447" s="35"/>
      <c r="SN447" s="35"/>
      <c r="SO447" s="35"/>
      <c r="SP447" s="35"/>
      <c r="SQ447" s="35"/>
      <c r="SR447" s="35"/>
      <c r="SS447" s="35"/>
      <c r="ST447" s="35"/>
      <c r="SU447" s="35"/>
      <c r="SV447" s="35"/>
      <c r="SW447" s="35"/>
      <c r="SX447" s="35"/>
      <c r="SY447" s="35"/>
      <c r="SZ447" s="35"/>
      <c r="TA447" s="35"/>
      <c r="TB447" s="35"/>
      <c r="TC447" s="35"/>
      <c r="TD447" s="35"/>
      <c r="TE447" s="35"/>
      <c r="TF447" s="35"/>
      <c r="TG447" s="35"/>
      <c r="TH447" s="35"/>
      <c r="TI447" s="35"/>
      <c r="TJ447" s="35"/>
      <c r="TK447" s="35"/>
      <c r="TL447" s="35"/>
      <c r="TM447" s="35"/>
      <c r="TN447" s="35"/>
      <c r="TO447" s="35"/>
      <c r="TP447" s="35"/>
      <c r="TQ447" s="35"/>
      <c r="TR447" s="35"/>
      <c r="TS447" s="35"/>
      <c r="TT447" s="35"/>
      <c r="TU447" s="35"/>
      <c r="TV447" s="35"/>
      <c r="TW447" s="35"/>
      <c r="TX447" s="35"/>
      <c r="TY447" s="35"/>
      <c r="TZ447" s="35"/>
      <c r="UA447" s="35"/>
      <c r="UB447" s="35"/>
      <c r="UC447" s="35"/>
      <c r="UD447" s="35"/>
      <c r="UE447" s="35"/>
      <c r="UF447" s="35"/>
      <c r="UG447" s="35"/>
      <c r="UH447" s="35"/>
      <c r="UI447" s="35"/>
      <c r="UJ447" s="35"/>
      <c r="UK447" s="35"/>
      <c r="UL447" s="35"/>
      <c r="UM447" s="35"/>
      <c r="UN447" s="35"/>
      <c r="UO447" s="35"/>
      <c r="UP447" s="35"/>
      <c r="UQ447" s="35"/>
      <c r="UR447" s="35"/>
      <c r="US447" s="35"/>
      <c r="UT447" s="35"/>
      <c r="UU447" s="35"/>
      <c r="UV447" s="35"/>
      <c r="UW447" s="35"/>
      <c r="UX447" s="35"/>
      <c r="UY447" s="35"/>
      <c r="UZ447" s="35"/>
      <c r="VA447" s="35"/>
      <c r="VB447" s="35"/>
      <c r="VC447" s="35"/>
      <c r="VD447" s="35"/>
      <c r="VE447" s="35"/>
      <c r="VF447" s="35"/>
      <c r="VG447" s="35"/>
      <c r="VH447" s="35"/>
      <c r="VI447" s="35"/>
      <c r="VJ447" s="35"/>
      <c r="VK447" s="35"/>
      <c r="VL447" s="35">
        <v>10</v>
      </c>
      <c r="VM447" s="35"/>
      <c r="VN447" s="35"/>
      <c r="VO447" s="35"/>
      <c r="VP447" s="35"/>
      <c r="VQ447" s="35"/>
      <c r="VR447" s="35"/>
      <c r="VS447" s="35"/>
      <c r="VT447" s="35"/>
      <c r="VU447" s="35"/>
      <c r="VV447" s="35"/>
      <c r="VW447" s="35"/>
      <c r="VX447" s="35"/>
      <c r="VY447" s="35"/>
      <c r="VZ447" s="35"/>
      <c r="WA447" s="35"/>
      <c r="WB447" s="35"/>
      <c r="WC447" s="35"/>
      <c r="WD447" s="35"/>
      <c r="WE447" s="35"/>
      <c r="WF447" s="35"/>
      <c r="WG447" s="35"/>
      <c r="WH447" s="35"/>
      <c r="WI447" s="35"/>
      <c r="WJ447" s="35"/>
      <c r="WK447" s="35"/>
      <c r="WL447" s="35"/>
      <c r="WM447" s="35"/>
      <c r="WN447" s="35"/>
      <c r="WO447" s="35"/>
      <c r="WP447" s="35"/>
      <c r="WQ447" s="35"/>
      <c r="WR447" s="35"/>
      <c r="WS447" s="35"/>
      <c r="WT447" s="35"/>
      <c r="WU447" s="35"/>
      <c r="WV447" s="35"/>
      <c r="WW447" s="35"/>
      <c r="WX447" s="35"/>
      <c r="WY447" s="35"/>
      <c r="WZ447" s="35"/>
      <c r="XA447" s="35"/>
      <c r="XB447" s="35"/>
      <c r="XC447" s="35"/>
      <c r="XD447" s="35"/>
      <c r="XE447" s="35"/>
      <c r="XF447" s="35"/>
      <c r="XG447" s="35"/>
      <c r="XH447" s="35"/>
      <c r="XI447" s="35"/>
      <c r="XJ447" s="35"/>
      <c r="XK447" s="35"/>
      <c r="XL447" s="35"/>
      <c r="XM447" s="35"/>
      <c r="XN447" s="35"/>
      <c r="XO447" s="35"/>
      <c r="XP447" s="35"/>
      <c r="XQ447" s="35"/>
      <c r="XR447" s="35"/>
      <c r="XS447" s="35"/>
      <c r="XT447" s="35"/>
      <c r="XU447" s="35"/>
      <c r="XV447" s="35"/>
      <c r="XW447" s="35"/>
      <c r="XX447" s="35"/>
      <c r="XY447" s="35"/>
      <c r="XZ447" s="35"/>
      <c r="YA447" s="35"/>
      <c r="YB447" s="35"/>
      <c r="YC447" s="35"/>
      <c r="YD447" s="35"/>
      <c r="YE447" s="35"/>
      <c r="YF447" s="35"/>
      <c r="YG447" s="35"/>
      <c r="YH447" s="35"/>
      <c r="YI447" s="35"/>
      <c r="YJ447" s="35"/>
      <c r="YK447" s="35"/>
      <c r="YL447" s="35"/>
      <c r="YM447" s="35"/>
      <c r="YN447" s="35"/>
      <c r="YO447" s="35"/>
      <c r="YP447" s="35"/>
      <c r="YQ447" s="35"/>
      <c r="YR447" s="35"/>
      <c r="YS447" s="35"/>
      <c r="YT447" s="35"/>
      <c r="YU447" s="35"/>
      <c r="YV447" s="35"/>
      <c r="YW447" s="35"/>
      <c r="YX447" s="35"/>
      <c r="YY447" s="35"/>
      <c r="YZ447" s="35"/>
      <c r="ZA447" s="35"/>
      <c r="ZB447" s="35"/>
      <c r="ZC447" s="35"/>
      <c r="ZD447" s="35"/>
      <c r="ZE447" s="35"/>
      <c r="ZF447" s="35"/>
      <c r="ZG447" s="35"/>
      <c r="ZH447" s="35"/>
      <c r="ZI447" s="35"/>
      <c r="ZJ447" s="35"/>
      <c r="ZK447" s="35"/>
      <c r="ZL447" s="35"/>
      <c r="ZM447" s="35"/>
      <c r="ZN447" s="35"/>
      <c r="ZO447" s="35"/>
      <c r="ZP447" s="35"/>
      <c r="ZQ447" s="35"/>
      <c r="ZR447" s="35"/>
      <c r="ZS447" s="35"/>
      <c r="ZT447" s="35"/>
      <c r="ZU447" s="35"/>
      <c r="ZV447" s="35"/>
      <c r="ZW447" s="35"/>
      <c r="ZX447" s="35"/>
      <c r="ZY447" s="35"/>
      <c r="ZZ447" s="35"/>
      <c r="AAA447" s="35"/>
      <c r="AAB447" s="35"/>
      <c r="AAC447" s="35"/>
      <c r="AAD447" s="35"/>
      <c r="AAE447" s="35"/>
      <c r="AAF447" s="35"/>
      <c r="AAG447" s="35"/>
      <c r="AAH447" s="35"/>
      <c r="AAI447" s="35"/>
      <c r="AAJ447" s="35"/>
      <c r="AAK447" s="35"/>
      <c r="AAL447" s="35"/>
      <c r="AAM447" s="35"/>
      <c r="AAN447" s="35">
        <v>3</v>
      </c>
      <c r="AAO447" s="35"/>
      <c r="AAP447" s="35"/>
      <c r="AAQ447" s="35"/>
      <c r="AAR447" s="35"/>
      <c r="AAS447" s="35"/>
      <c r="AAT447" s="35"/>
      <c r="AAU447" s="35"/>
      <c r="AAV447" s="35"/>
      <c r="AAW447" s="35"/>
      <c r="AAX447" s="35"/>
      <c r="AAY447" s="35"/>
      <c r="AAZ447" s="35"/>
      <c r="ABA447" s="35"/>
      <c r="ABB447" s="35"/>
      <c r="ABC447" s="35"/>
      <c r="ABD447" s="35"/>
      <c r="ABE447" s="35"/>
      <c r="ABF447" s="35"/>
      <c r="ABG447" s="35"/>
      <c r="ABH447" s="35"/>
      <c r="ABI447" s="35"/>
      <c r="ABJ447" s="35"/>
      <c r="ABK447" s="35"/>
      <c r="ABL447" s="35"/>
      <c r="ABM447" s="35"/>
      <c r="ABN447" s="35"/>
      <c r="ABO447" s="35"/>
      <c r="ABP447" s="35"/>
      <c r="ABQ447" s="35"/>
      <c r="ABR447" s="35"/>
      <c r="ABS447" s="35"/>
      <c r="ABT447" s="35"/>
      <c r="ABU447" s="35"/>
      <c r="ABV447" s="35"/>
      <c r="ABW447" s="35"/>
      <c r="ABX447" s="35"/>
      <c r="ABY447" s="35"/>
      <c r="ABZ447" s="35"/>
      <c r="ACA447" s="35"/>
      <c r="ACB447" s="35"/>
      <c r="ACC447" s="35"/>
      <c r="ACD447" s="35"/>
      <c r="ACE447" s="35"/>
      <c r="ACF447" s="35"/>
      <c r="ACG447" s="35"/>
      <c r="ACH447" s="35"/>
      <c r="ACI447" s="35"/>
      <c r="ACJ447" s="35"/>
      <c r="ACK447" s="35"/>
      <c r="ACL447" s="35"/>
      <c r="ACM447" s="35"/>
      <c r="ACN447" s="35"/>
      <c r="ACO447" s="35"/>
      <c r="ACP447" s="35"/>
      <c r="ACQ447" s="35"/>
      <c r="ACR447" s="35"/>
      <c r="ACS447" s="35"/>
      <c r="ACT447" s="35"/>
      <c r="ACU447" s="35"/>
      <c r="ACV447" s="35"/>
      <c r="ACW447" s="35"/>
      <c r="ACX447" s="35"/>
      <c r="ACY447" s="35"/>
      <c r="ACZ447" s="35"/>
      <c r="ADA447" s="35"/>
      <c r="ADB447" s="35"/>
      <c r="ADC447" s="35"/>
      <c r="ADD447" s="35"/>
      <c r="ADE447" s="35"/>
      <c r="ADF447" s="35"/>
      <c r="ADG447" s="35"/>
      <c r="ADH447" s="35"/>
      <c r="ADI447" s="35">
        <v>4</v>
      </c>
      <c r="ADJ447" s="35"/>
      <c r="ADK447" s="35"/>
      <c r="ADL447" s="35"/>
      <c r="ADM447" s="35"/>
      <c r="ADN447" s="35"/>
      <c r="ADO447" s="35"/>
      <c r="ADP447" s="35"/>
      <c r="ADQ447" s="35"/>
      <c r="ADR447" s="35"/>
      <c r="ADS447" s="35"/>
      <c r="ADT447" s="35"/>
      <c r="ADU447" s="35"/>
      <c r="ADV447" s="35"/>
      <c r="ADW447" s="35"/>
      <c r="ADX447" s="35"/>
      <c r="ADY447" s="66">
        <f t="shared" si="17"/>
        <v>0</v>
      </c>
    </row>
    <row r="448" spans="1:805" s="5" customFormat="1" ht="12" customHeight="1" x14ac:dyDescent="0.2">
      <c r="A448" s="38" t="s">
        <v>289</v>
      </c>
      <c r="B448" s="65">
        <f t="shared" si="19"/>
        <v>0</v>
      </c>
      <c r="C448" s="57">
        <v>1</v>
      </c>
      <c r="D448" s="59">
        <v>44503</v>
      </c>
      <c r="E448" s="67">
        <v>67.31</v>
      </c>
      <c r="F448" s="67">
        <f t="shared" si="18"/>
        <v>0</v>
      </c>
      <c r="G448" s="6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Y448" s="35"/>
      <c r="AZ448" s="35"/>
      <c r="BA448" s="35"/>
      <c r="BB448" s="35"/>
      <c r="BC448" s="35"/>
      <c r="BD448" s="35"/>
      <c r="BE448" s="15"/>
      <c r="BF448" s="15"/>
      <c r="BG448" s="136"/>
      <c r="BH448" s="35"/>
      <c r="BI448" s="35"/>
      <c r="BJ448" s="35"/>
      <c r="BK448" s="35"/>
      <c r="BL448" s="35"/>
      <c r="BM448" s="35"/>
      <c r="BN448" s="35"/>
      <c r="BO448" s="35"/>
      <c r="BP448" s="35"/>
      <c r="BQ448" s="35"/>
      <c r="BR448" s="35"/>
      <c r="BS448" s="35"/>
      <c r="BT448" s="35"/>
      <c r="BU448" s="35"/>
      <c r="BV448" s="35"/>
      <c r="BW448" s="35"/>
      <c r="BX448" s="35"/>
      <c r="BY448" s="35"/>
      <c r="BZ448" s="35"/>
      <c r="CA448" s="35"/>
      <c r="CB448" s="35"/>
      <c r="CC448" s="35"/>
      <c r="CD448" s="35"/>
      <c r="CE448" s="35"/>
      <c r="CF448" s="35"/>
      <c r="CG448" s="35"/>
      <c r="CH448" s="35"/>
      <c r="CI448" s="35"/>
      <c r="CJ448" s="35"/>
      <c r="CK448" s="35"/>
      <c r="CL448" s="35"/>
      <c r="CM448" s="35"/>
      <c r="CN448" s="35"/>
      <c r="CO448" s="35"/>
      <c r="CP448" s="35"/>
      <c r="CQ448" s="35"/>
      <c r="CR448" s="35"/>
      <c r="CS448" s="35"/>
      <c r="CT448" s="35"/>
      <c r="CU448" s="35"/>
      <c r="CV448" s="35"/>
      <c r="CW448" s="35"/>
      <c r="CX448" s="35"/>
      <c r="CY448" s="35"/>
      <c r="CZ448" s="35"/>
      <c r="DA448" s="35"/>
      <c r="DB448" s="35"/>
      <c r="DC448" s="35"/>
      <c r="DD448" s="35"/>
      <c r="DE448" s="35"/>
      <c r="DF448" s="35"/>
      <c r="DG448" s="35"/>
      <c r="DH448" s="35"/>
      <c r="DI448" s="35"/>
      <c r="DJ448" s="35"/>
      <c r="DK448" s="35"/>
      <c r="DL448" s="35"/>
      <c r="DM448" s="35"/>
      <c r="DN448" s="35"/>
      <c r="DO448" s="35"/>
      <c r="DP448" s="35"/>
      <c r="DQ448" s="35"/>
      <c r="DR448" s="35"/>
      <c r="DS448" s="35"/>
      <c r="DT448" s="35"/>
      <c r="DU448" s="35"/>
      <c r="DV448" s="35"/>
      <c r="DW448" s="35"/>
      <c r="DX448" s="35"/>
      <c r="DY448" s="35"/>
      <c r="DZ448" s="35"/>
      <c r="EA448" s="35"/>
      <c r="EB448" s="35"/>
      <c r="EC448" s="35"/>
      <c r="ED448" s="35"/>
      <c r="EE448" s="35"/>
      <c r="EF448" s="35"/>
      <c r="EG448" s="35"/>
      <c r="EH448" s="35"/>
      <c r="EI448" s="35"/>
      <c r="EJ448" s="35"/>
      <c r="EK448" s="35"/>
      <c r="EL448" s="35"/>
      <c r="EM448" s="35"/>
      <c r="EN448" s="35"/>
      <c r="EO448" s="35"/>
      <c r="EP448" s="35"/>
      <c r="EQ448" s="35"/>
      <c r="ER448" s="35"/>
      <c r="ES448" s="35"/>
      <c r="ET448" s="35"/>
      <c r="EU448" s="35"/>
      <c r="EV448" s="35"/>
      <c r="EW448" s="35"/>
      <c r="EX448" s="35"/>
      <c r="EY448" s="35"/>
      <c r="EZ448" s="35"/>
      <c r="FA448" s="35"/>
      <c r="FB448" s="35"/>
      <c r="FC448" s="35"/>
      <c r="FD448" s="35"/>
      <c r="FE448" s="35"/>
      <c r="FF448" s="35"/>
      <c r="FG448" s="35"/>
      <c r="FH448" s="35"/>
      <c r="FI448" s="35"/>
      <c r="FJ448" s="35"/>
      <c r="FK448" s="35"/>
      <c r="FL448" s="35"/>
      <c r="FM448" s="35"/>
      <c r="FN448" s="35"/>
      <c r="FO448" s="35"/>
      <c r="FP448" s="35"/>
      <c r="FQ448" s="35"/>
      <c r="FR448" s="35"/>
      <c r="FS448" s="35"/>
      <c r="FT448" s="35"/>
      <c r="FU448" s="35"/>
      <c r="FV448" s="35"/>
      <c r="FW448" s="35"/>
      <c r="FX448" s="35"/>
      <c r="FY448" s="35"/>
      <c r="FZ448" s="35"/>
      <c r="GA448" s="35"/>
      <c r="GB448" s="35"/>
      <c r="GC448" s="35"/>
      <c r="GD448" s="35"/>
      <c r="GE448" s="35"/>
      <c r="GF448" s="35"/>
      <c r="GG448" s="35"/>
      <c r="GH448" s="35"/>
      <c r="GI448" s="35"/>
      <c r="GJ448" s="35"/>
      <c r="GK448" s="35"/>
      <c r="GL448" s="35"/>
      <c r="GM448" s="35"/>
      <c r="GN448" s="35"/>
      <c r="GO448" s="35"/>
      <c r="GP448" s="35"/>
      <c r="GQ448" s="35"/>
      <c r="GR448" s="35"/>
      <c r="GS448" s="35"/>
      <c r="GT448" s="35"/>
      <c r="GU448" s="35"/>
      <c r="GV448" s="35"/>
      <c r="GW448" s="35"/>
      <c r="GX448" s="35"/>
      <c r="GY448" s="35"/>
      <c r="GZ448" s="35"/>
      <c r="HA448" s="35"/>
      <c r="HB448" s="35"/>
      <c r="HC448" s="35"/>
      <c r="HD448" s="35"/>
      <c r="HE448" s="35"/>
      <c r="HF448" s="35"/>
      <c r="HG448" s="35"/>
      <c r="HH448" s="35"/>
      <c r="HI448" s="35"/>
      <c r="HJ448" s="35"/>
      <c r="HK448" s="35"/>
      <c r="HL448" s="35"/>
      <c r="HM448" s="35"/>
      <c r="HN448" s="35"/>
      <c r="HO448" s="35"/>
      <c r="HP448" s="35"/>
      <c r="HQ448" s="35"/>
      <c r="HR448" s="35"/>
      <c r="HS448" s="35"/>
      <c r="HT448" s="35"/>
      <c r="HU448" s="35"/>
      <c r="HV448" s="35"/>
      <c r="HW448" s="35"/>
      <c r="HX448" s="35"/>
      <c r="HY448" s="35"/>
      <c r="HZ448" s="35"/>
      <c r="IA448" s="35"/>
      <c r="IB448" s="35"/>
      <c r="IC448" s="35"/>
      <c r="ID448" s="35"/>
      <c r="IE448" s="35"/>
      <c r="IF448" s="35"/>
      <c r="IG448" s="35"/>
      <c r="IH448" s="35"/>
      <c r="II448" s="35"/>
      <c r="IJ448" s="35"/>
      <c r="IK448" s="35"/>
      <c r="IL448" s="35"/>
      <c r="IM448" s="35"/>
      <c r="IN448" s="35"/>
      <c r="IO448" s="35"/>
      <c r="IP448" s="35"/>
      <c r="IQ448" s="35"/>
      <c r="IR448" s="35"/>
      <c r="IS448" s="35"/>
      <c r="IT448" s="35"/>
      <c r="IU448" s="35"/>
      <c r="IV448" s="35"/>
      <c r="IW448" s="35"/>
      <c r="IX448" s="35"/>
      <c r="IY448" s="35"/>
      <c r="IZ448" s="35"/>
      <c r="JA448" s="35"/>
      <c r="JB448" s="35"/>
      <c r="JC448" s="35"/>
      <c r="JD448" s="35"/>
      <c r="JE448" s="35"/>
      <c r="JF448" s="35"/>
      <c r="JG448" s="35"/>
      <c r="JH448" s="35"/>
      <c r="JI448" s="35"/>
      <c r="JJ448" s="35"/>
      <c r="JK448" s="35"/>
      <c r="JL448" s="35"/>
      <c r="JM448" s="35"/>
      <c r="JN448" s="35"/>
      <c r="JO448" s="35"/>
      <c r="JP448" s="35"/>
      <c r="JQ448" s="35"/>
      <c r="JR448" s="35"/>
      <c r="JS448" s="35"/>
      <c r="JT448" s="35"/>
      <c r="JU448" s="35"/>
      <c r="JV448" s="35"/>
      <c r="JW448" s="35"/>
      <c r="JX448" s="35"/>
      <c r="JY448" s="35"/>
      <c r="JZ448" s="35"/>
      <c r="KA448" s="35"/>
      <c r="KB448" s="35"/>
      <c r="KC448" s="35"/>
      <c r="KD448" s="35"/>
      <c r="KE448" s="35"/>
      <c r="KF448" s="35"/>
      <c r="KG448" s="35"/>
      <c r="KH448" s="35"/>
      <c r="KI448" s="35"/>
      <c r="KJ448" s="35"/>
      <c r="KK448" s="35"/>
      <c r="KL448" s="35"/>
      <c r="KM448" s="35"/>
      <c r="KN448" s="35"/>
      <c r="KO448" s="35"/>
      <c r="KP448" s="35"/>
      <c r="KQ448" s="35"/>
      <c r="KR448" s="35"/>
      <c r="KS448" s="35"/>
      <c r="KT448" s="35"/>
      <c r="KU448" s="35"/>
      <c r="KV448" s="35"/>
      <c r="KW448" s="35"/>
      <c r="KX448" s="35"/>
      <c r="KY448" s="35"/>
      <c r="KZ448" s="35"/>
      <c r="LA448" s="35"/>
      <c r="LB448" s="35"/>
      <c r="LC448" s="35"/>
      <c r="LD448" s="35"/>
      <c r="LE448" s="35"/>
      <c r="LF448" s="35"/>
      <c r="LG448" s="35"/>
      <c r="LH448" s="35"/>
      <c r="LI448" s="35"/>
      <c r="LJ448" s="35"/>
      <c r="LK448" s="35"/>
      <c r="LL448" s="35"/>
      <c r="LM448" s="35"/>
      <c r="LN448" s="35"/>
      <c r="LO448" s="35"/>
      <c r="LP448" s="35"/>
      <c r="LQ448" s="35"/>
      <c r="LR448" s="35"/>
      <c r="LS448" s="35"/>
      <c r="LT448" s="35"/>
      <c r="LU448" s="35"/>
      <c r="LV448" s="35"/>
      <c r="LW448" s="35"/>
      <c r="LX448" s="35"/>
      <c r="LY448" s="35"/>
      <c r="LZ448" s="35"/>
      <c r="MA448" s="35"/>
      <c r="MB448" s="35"/>
      <c r="MC448" s="35"/>
      <c r="MD448" s="35"/>
      <c r="ME448" s="35"/>
      <c r="MF448" s="35"/>
      <c r="MG448" s="35"/>
      <c r="MH448" s="35"/>
      <c r="MI448" s="35"/>
      <c r="MJ448" s="35"/>
      <c r="MK448" s="35"/>
      <c r="ML448" s="35"/>
      <c r="MM448" s="35"/>
      <c r="MN448" s="35"/>
      <c r="MO448" s="35"/>
      <c r="MP448" s="35"/>
      <c r="MQ448" s="35"/>
      <c r="MR448" s="35"/>
      <c r="MS448" s="35"/>
      <c r="MT448" s="35"/>
      <c r="MU448" s="35"/>
      <c r="MV448" s="35"/>
      <c r="MW448" s="35"/>
      <c r="MX448" s="35"/>
      <c r="MY448" s="35"/>
      <c r="MZ448" s="35"/>
      <c r="NA448" s="35"/>
      <c r="NB448" s="35"/>
      <c r="NC448" s="35"/>
      <c r="ND448" s="35"/>
      <c r="NE448" s="35"/>
      <c r="NF448" s="35"/>
      <c r="NG448" s="35"/>
      <c r="NH448" s="35"/>
      <c r="NI448" s="35"/>
      <c r="NJ448" s="35"/>
      <c r="NK448" s="35"/>
      <c r="NL448" s="35"/>
      <c r="NM448" s="35"/>
      <c r="NN448" s="35"/>
      <c r="NO448" s="35"/>
      <c r="NP448" s="35"/>
      <c r="NQ448" s="35"/>
      <c r="NR448" s="35"/>
      <c r="NS448" s="35"/>
      <c r="NT448" s="35"/>
      <c r="NU448" s="35"/>
      <c r="NV448" s="35"/>
      <c r="NW448" s="35"/>
      <c r="NX448" s="35"/>
      <c r="NY448" s="35"/>
      <c r="NZ448" s="35"/>
      <c r="OA448" s="35"/>
      <c r="OB448" s="35"/>
      <c r="OC448" s="35"/>
      <c r="OD448" s="35"/>
      <c r="OE448" s="35"/>
      <c r="OF448" s="35"/>
      <c r="OG448" s="35"/>
      <c r="OH448" s="35"/>
      <c r="OI448" s="35"/>
      <c r="OJ448" s="35"/>
      <c r="OK448" s="35"/>
      <c r="OL448" s="35"/>
      <c r="OM448" s="35"/>
      <c r="ON448" s="35"/>
      <c r="OO448" s="35"/>
      <c r="OP448" s="35"/>
      <c r="OQ448" s="35"/>
      <c r="OR448" s="35"/>
      <c r="OS448" s="35"/>
      <c r="OT448" s="35"/>
      <c r="OU448" s="35"/>
      <c r="OV448" s="35"/>
      <c r="OW448" s="35"/>
      <c r="OX448" s="35"/>
      <c r="OY448" s="35"/>
      <c r="OZ448" s="35"/>
      <c r="PA448" s="35"/>
      <c r="PB448" s="35"/>
      <c r="PC448" s="35"/>
      <c r="PD448" s="35"/>
      <c r="PE448" s="35"/>
      <c r="PF448" s="35"/>
      <c r="PG448" s="35"/>
      <c r="PH448" s="35"/>
      <c r="PI448" s="35"/>
      <c r="PJ448" s="35"/>
      <c r="PK448" s="35"/>
      <c r="PL448" s="35"/>
      <c r="PM448" s="35"/>
      <c r="PN448" s="35"/>
      <c r="PO448" s="35"/>
      <c r="PP448" s="35"/>
      <c r="PQ448" s="35"/>
      <c r="PR448" s="35"/>
      <c r="PS448" s="35"/>
      <c r="PT448" s="35"/>
      <c r="PU448" s="35"/>
      <c r="PV448" s="35"/>
      <c r="PW448" s="35"/>
      <c r="PX448" s="35"/>
      <c r="PY448" s="35"/>
      <c r="PZ448" s="35"/>
      <c r="QA448" s="35"/>
      <c r="QB448" s="35"/>
      <c r="QC448" s="35"/>
      <c r="QD448" s="35"/>
      <c r="QE448" s="35"/>
      <c r="QF448" s="35"/>
      <c r="QG448" s="35"/>
      <c r="QH448" s="35"/>
      <c r="QI448" s="35"/>
      <c r="QJ448" s="35"/>
      <c r="QK448" s="35"/>
      <c r="QL448" s="35"/>
      <c r="QM448" s="35"/>
      <c r="QN448" s="35"/>
      <c r="QO448" s="35"/>
      <c r="QP448" s="35"/>
      <c r="QQ448" s="35"/>
      <c r="QR448" s="35"/>
      <c r="QS448" s="35"/>
      <c r="QT448" s="35"/>
      <c r="QU448" s="35"/>
      <c r="QV448" s="35"/>
      <c r="QW448" s="35"/>
      <c r="QX448" s="35"/>
      <c r="QY448" s="35"/>
      <c r="QZ448" s="35"/>
      <c r="RA448" s="35"/>
      <c r="RB448" s="35"/>
      <c r="RC448" s="35"/>
      <c r="RD448" s="35"/>
      <c r="RE448" s="35"/>
      <c r="RF448" s="35"/>
      <c r="RG448" s="35"/>
      <c r="RH448" s="35"/>
      <c r="RI448" s="35"/>
      <c r="RJ448" s="35"/>
      <c r="RK448" s="35"/>
      <c r="RL448" s="35"/>
      <c r="RM448" s="35"/>
      <c r="RN448" s="35"/>
      <c r="RO448" s="35"/>
      <c r="RP448" s="35"/>
      <c r="RQ448" s="35"/>
      <c r="RR448" s="35"/>
      <c r="RS448" s="35"/>
      <c r="RT448" s="35"/>
      <c r="RU448" s="35"/>
      <c r="RV448" s="35"/>
      <c r="RW448" s="35"/>
      <c r="RX448" s="35"/>
      <c r="RY448" s="35"/>
      <c r="RZ448" s="35"/>
      <c r="SA448" s="35"/>
      <c r="SB448" s="35"/>
      <c r="SC448" s="35"/>
      <c r="SD448" s="35"/>
      <c r="SE448" s="35"/>
      <c r="SF448" s="35"/>
      <c r="SG448" s="35"/>
      <c r="SH448" s="35"/>
      <c r="SI448" s="35"/>
      <c r="SJ448" s="35"/>
      <c r="SK448" s="35"/>
      <c r="SL448" s="35"/>
      <c r="SM448" s="35"/>
      <c r="SN448" s="35"/>
      <c r="SO448" s="35"/>
      <c r="SP448" s="35"/>
      <c r="SQ448" s="35"/>
      <c r="SR448" s="35"/>
      <c r="SS448" s="35"/>
      <c r="ST448" s="35"/>
      <c r="SU448" s="35"/>
      <c r="SV448" s="35"/>
      <c r="SW448" s="35"/>
      <c r="SX448" s="35"/>
      <c r="SY448" s="35"/>
      <c r="SZ448" s="35"/>
      <c r="TA448" s="35"/>
      <c r="TB448" s="35"/>
      <c r="TC448" s="35"/>
      <c r="TD448" s="35"/>
      <c r="TE448" s="35"/>
      <c r="TF448" s="35"/>
      <c r="TG448" s="35"/>
      <c r="TH448" s="35"/>
      <c r="TI448" s="35"/>
      <c r="TJ448" s="35"/>
      <c r="TK448" s="35"/>
      <c r="TL448" s="35"/>
      <c r="TM448" s="35"/>
      <c r="TN448" s="35"/>
      <c r="TO448" s="35"/>
      <c r="TP448" s="35"/>
      <c r="TQ448" s="35"/>
      <c r="TR448" s="35"/>
      <c r="TS448" s="35"/>
      <c r="TT448" s="35"/>
      <c r="TU448" s="35"/>
      <c r="TV448" s="35"/>
      <c r="TW448" s="35"/>
      <c r="TX448" s="35"/>
      <c r="TY448" s="35"/>
      <c r="TZ448" s="35"/>
      <c r="UA448" s="35"/>
      <c r="UB448" s="35"/>
      <c r="UC448" s="35"/>
      <c r="UD448" s="35"/>
      <c r="UE448" s="35"/>
      <c r="UF448" s="35"/>
      <c r="UG448" s="35"/>
      <c r="UH448" s="35"/>
      <c r="UI448" s="35"/>
      <c r="UJ448" s="35"/>
      <c r="UK448" s="35"/>
      <c r="UL448" s="35"/>
      <c r="UM448" s="35"/>
      <c r="UN448" s="35"/>
      <c r="UO448" s="35"/>
      <c r="UP448" s="35"/>
      <c r="UQ448" s="35"/>
      <c r="UR448" s="35"/>
      <c r="US448" s="35"/>
      <c r="UT448" s="35"/>
      <c r="UU448" s="35"/>
      <c r="UV448" s="35"/>
      <c r="UW448" s="35"/>
      <c r="UX448" s="35"/>
      <c r="UY448" s="35"/>
      <c r="UZ448" s="35"/>
      <c r="VA448" s="35"/>
      <c r="VB448" s="35"/>
      <c r="VC448" s="35"/>
      <c r="VD448" s="35"/>
      <c r="VE448" s="35"/>
      <c r="VF448" s="35"/>
      <c r="VG448" s="35"/>
      <c r="VH448" s="35"/>
      <c r="VI448" s="35"/>
      <c r="VJ448" s="35"/>
      <c r="VK448" s="35"/>
      <c r="VL448" s="35"/>
      <c r="VM448" s="35"/>
      <c r="VN448" s="35"/>
      <c r="VO448" s="35"/>
      <c r="VP448" s="35"/>
      <c r="VQ448" s="35"/>
      <c r="VR448" s="35"/>
      <c r="VS448" s="35"/>
      <c r="VT448" s="35"/>
      <c r="VU448" s="35"/>
      <c r="VV448" s="35"/>
      <c r="VW448" s="35"/>
      <c r="VX448" s="35"/>
      <c r="VY448" s="35"/>
      <c r="VZ448" s="35"/>
      <c r="WA448" s="35"/>
      <c r="WB448" s="35"/>
      <c r="WC448" s="35"/>
      <c r="WD448" s="35"/>
      <c r="WE448" s="35"/>
      <c r="WF448" s="35"/>
      <c r="WG448" s="35"/>
      <c r="WH448" s="35"/>
      <c r="WI448" s="35"/>
      <c r="WJ448" s="35"/>
      <c r="WK448" s="35"/>
      <c r="WL448" s="35"/>
      <c r="WM448" s="35"/>
      <c r="WN448" s="35"/>
      <c r="WO448" s="35"/>
      <c r="WP448" s="35"/>
      <c r="WQ448" s="35"/>
      <c r="WR448" s="35"/>
      <c r="WS448" s="35"/>
      <c r="WT448" s="35"/>
      <c r="WU448" s="35"/>
      <c r="WV448" s="35"/>
      <c r="WW448" s="35"/>
      <c r="WX448" s="35"/>
      <c r="WY448" s="35"/>
      <c r="WZ448" s="35"/>
      <c r="XA448" s="35"/>
      <c r="XB448" s="35"/>
      <c r="XC448" s="35"/>
      <c r="XD448" s="35"/>
      <c r="XE448" s="35"/>
      <c r="XF448" s="35"/>
      <c r="XG448" s="35"/>
      <c r="XH448" s="35"/>
      <c r="XI448" s="35"/>
      <c r="XJ448" s="35"/>
      <c r="XK448" s="35"/>
      <c r="XL448" s="35"/>
      <c r="XM448" s="35"/>
      <c r="XN448" s="35"/>
      <c r="XO448" s="35"/>
      <c r="XP448" s="35"/>
      <c r="XQ448" s="35"/>
      <c r="XR448" s="35"/>
      <c r="XS448" s="35"/>
      <c r="XT448" s="35"/>
      <c r="XU448" s="35"/>
      <c r="XV448" s="35"/>
      <c r="XW448" s="35"/>
      <c r="XX448" s="35"/>
      <c r="XY448" s="35"/>
      <c r="XZ448" s="35"/>
      <c r="YA448" s="35"/>
      <c r="YB448" s="35"/>
      <c r="YC448" s="35"/>
      <c r="YD448" s="35"/>
      <c r="YE448" s="35"/>
      <c r="YF448" s="35"/>
      <c r="YG448" s="35"/>
      <c r="YH448" s="35"/>
      <c r="YI448" s="35"/>
      <c r="YJ448" s="35"/>
      <c r="YK448" s="35"/>
      <c r="YL448" s="35"/>
      <c r="YM448" s="35"/>
      <c r="YN448" s="35"/>
      <c r="YO448" s="35"/>
      <c r="YP448" s="35"/>
      <c r="YQ448" s="35"/>
      <c r="YR448" s="35"/>
      <c r="YS448" s="35"/>
      <c r="YT448" s="35"/>
      <c r="YU448" s="35"/>
      <c r="YV448" s="35"/>
      <c r="YW448" s="35"/>
      <c r="YX448" s="35"/>
      <c r="YY448" s="35"/>
      <c r="YZ448" s="35"/>
      <c r="ZA448" s="35"/>
      <c r="ZB448" s="35"/>
      <c r="ZC448" s="35"/>
      <c r="ZD448" s="35"/>
      <c r="ZE448" s="35"/>
      <c r="ZF448" s="35"/>
      <c r="ZG448" s="35"/>
      <c r="ZH448" s="35"/>
      <c r="ZI448" s="35"/>
      <c r="ZJ448" s="35"/>
      <c r="ZK448" s="35"/>
      <c r="ZL448" s="35"/>
      <c r="ZM448" s="35"/>
      <c r="ZN448" s="35"/>
      <c r="ZO448" s="35"/>
      <c r="ZP448" s="35"/>
      <c r="ZQ448" s="35"/>
      <c r="ZR448" s="35"/>
      <c r="ZS448" s="35"/>
      <c r="ZT448" s="35"/>
      <c r="ZU448" s="35"/>
      <c r="ZV448" s="35"/>
      <c r="ZW448" s="35"/>
      <c r="ZX448" s="35"/>
      <c r="ZY448" s="35"/>
      <c r="ZZ448" s="35"/>
      <c r="AAA448" s="35"/>
      <c r="AAB448" s="35"/>
      <c r="AAC448" s="35"/>
      <c r="AAD448" s="35"/>
      <c r="AAE448" s="35"/>
      <c r="AAF448" s="35"/>
      <c r="AAG448" s="35"/>
      <c r="AAH448" s="35"/>
      <c r="AAI448" s="35"/>
      <c r="AAJ448" s="35"/>
      <c r="AAK448" s="35"/>
      <c r="AAL448" s="35"/>
      <c r="AAM448" s="35"/>
      <c r="AAN448" s="35"/>
      <c r="AAO448" s="35"/>
      <c r="AAP448" s="35"/>
      <c r="AAQ448" s="35"/>
      <c r="AAR448" s="35"/>
      <c r="AAS448" s="35"/>
      <c r="AAT448" s="35"/>
      <c r="AAU448" s="35"/>
      <c r="AAV448" s="35"/>
      <c r="AAW448" s="35"/>
      <c r="AAX448" s="35"/>
      <c r="AAY448" s="35"/>
      <c r="AAZ448" s="35"/>
      <c r="ABA448" s="35"/>
      <c r="ABB448" s="35"/>
      <c r="ABC448" s="35"/>
      <c r="ABD448" s="35"/>
      <c r="ABE448" s="35"/>
      <c r="ABF448" s="35"/>
      <c r="ABG448" s="35"/>
      <c r="ABH448" s="35"/>
      <c r="ABI448" s="35"/>
      <c r="ABJ448" s="35"/>
      <c r="ABK448" s="35"/>
      <c r="ABL448" s="35"/>
      <c r="ABM448" s="35"/>
      <c r="ABN448" s="35"/>
      <c r="ABO448" s="35"/>
      <c r="ABP448" s="35"/>
      <c r="ABQ448" s="35"/>
      <c r="ABR448" s="35"/>
      <c r="ABS448" s="35"/>
      <c r="ABT448" s="35"/>
      <c r="ABU448" s="35"/>
      <c r="ABV448" s="35"/>
      <c r="ABW448" s="35"/>
      <c r="ABX448" s="35"/>
      <c r="ABY448" s="35"/>
      <c r="ABZ448" s="35"/>
      <c r="ACA448" s="35"/>
      <c r="ACB448" s="35"/>
      <c r="ACC448" s="35"/>
      <c r="ACD448" s="35"/>
      <c r="ACE448" s="35"/>
      <c r="ACF448" s="35"/>
      <c r="ACG448" s="35"/>
      <c r="ACH448" s="35"/>
      <c r="ACI448" s="35"/>
      <c r="ACJ448" s="35"/>
      <c r="ACK448" s="35"/>
      <c r="ACL448" s="35"/>
      <c r="ACM448" s="35"/>
      <c r="ACN448" s="35"/>
      <c r="ACO448" s="35"/>
      <c r="ACP448" s="35"/>
      <c r="ACQ448" s="35"/>
      <c r="ACR448" s="35"/>
      <c r="ACS448" s="35"/>
      <c r="ACT448" s="35"/>
      <c r="ACU448" s="35"/>
      <c r="ACV448" s="35"/>
      <c r="ACW448" s="35"/>
      <c r="ACX448" s="35"/>
      <c r="ACY448" s="35"/>
      <c r="ACZ448" s="35"/>
      <c r="ADA448" s="35"/>
      <c r="ADB448" s="35"/>
      <c r="ADC448" s="35"/>
      <c r="ADD448" s="35"/>
      <c r="ADE448" s="35"/>
      <c r="ADF448" s="35"/>
      <c r="ADG448" s="35"/>
      <c r="ADH448" s="35"/>
      <c r="ADI448" s="35"/>
      <c r="ADJ448" s="35"/>
      <c r="ADK448" s="35"/>
      <c r="ADL448" s="35"/>
      <c r="ADM448" s="35"/>
      <c r="ADN448" s="35"/>
      <c r="ADO448" s="35"/>
      <c r="ADP448" s="35"/>
      <c r="ADQ448" s="35"/>
      <c r="ADR448" s="35"/>
      <c r="ADS448" s="35"/>
      <c r="ADT448" s="35"/>
      <c r="ADU448" s="35"/>
      <c r="ADV448" s="35"/>
      <c r="ADW448" s="35"/>
      <c r="ADX448" s="35"/>
      <c r="ADY448" s="66">
        <f t="shared" si="17"/>
        <v>0</v>
      </c>
    </row>
    <row r="449" spans="1:805" s="5" customFormat="1" ht="12" customHeight="1" x14ac:dyDescent="0.2">
      <c r="A449" s="38" t="s">
        <v>572</v>
      </c>
      <c r="B449" s="65">
        <f t="shared" si="19"/>
        <v>4</v>
      </c>
      <c r="C449" s="57">
        <v>1</v>
      </c>
      <c r="D449" s="59">
        <v>44832</v>
      </c>
      <c r="E449" s="67">
        <v>91.23</v>
      </c>
      <c r="F449" s="67">
        <f t="shared" si="18"/>
        <v>364.92</v>
      </c>
      <c r="G449" s="6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  <c r="AO449" s="35"/>
      <c r="AP449" s="35"/>
      <c r="AQ449" s="35"/>
      <c r="AR449" s="35"/>
      <c r="AS449" s="35"/>
      <c r="AT449" s="35"/>
      <c r="AU449" s="35"/>
      <c r="AV449" s="35"/>
      <c r="AW449" s="35"/>
      <c r="AX449" s="35"/>
      <c r="AY449" s="35"/>
      <c r="AZ449" s="35"/>
      <c r="BA449" s="35"/>
      <c r="BB449" s="35"/>
      <c r="BC449" s="35"/>
      <c r="BD449" s="35"/>
      <c r="BE449" s="15"/>
      <c r="BF449" s="15"/>
      <c r="BG449" s="136"/>
      <c r="BH449" s="35"/>
      <c r="BI449" s="35"/>
      <c r="BJ449" s="35"/>
      <c r="BK449" s="35"/>
      <c r="BL449" s="35"/>
      <c r="BM449" s="35"/>
      <c r="BN449" s="35"/>
      <c r="BO449" s="35"/>
      <c r="BP449" s="35"/>
      <c r="BQ449" s="35"/>
      <c r="BR449" s="35"/>
      <c r="BS449" s="35"/>
      <c r="BT449" s="35"/>
      <c r="BU449" s="35"/>
      <c r="BV449" s="35"/>
      <c r="BW449" s="35"/>
      <c r="BX449" s="35"/>
      <c r="BY449" s="35"/>
      <c r="BZ449" s="35"/>
      <c r="CA449" s="35"/>
      <c r="CB449" s="35"/>
      <c r="CC449" s="35"/>
      <c r="CD449" s="35"/>
      <c r="CE449" s="35"/>
      <c r="CF449" s="35"/>
      <c r="CG449" s="35"/>
      <c r="CH449" s="35"/>
      <c r="CI449" s="35"/>
      <c r="CJ449" s="35"/>
      <c r="CK449" s="35"/>
      <c r="CL449" s="35"/>
      <c r="CM449" s="35"/>
      <c r="CN449" s="35"/>
      <c r="CO449" s="35"/>
      <c r="CP449" s="35"/>
      <c r="CQ449" s="35"/>
      <c r="CR449" s="35"/>
      <c r="CS449" s="35"/>
      <c r="CT449" s="35"/>
      <c r="CU449" s="35"/>
      <c r="CV449" s="35"/>
      <c r="CW449" s="35"/>
      <c r="CX449" s="35"/>
      <c r="CY449" s="35"/>
      <c r="CZ449" s="35"/>
      <c r="DA449" s="35"/>
      <c r="DB449" s="35"/>
      <c r="DC449" s="35"/>
      <c r="DD449" s="35"/>
      <c r="DE449" s="35"/>
      <c r="DF449" s="35"/>
      <c r="DG449" s="35"/>
      <c r="DH449" s="35"/>
      <c r="DI449" s="35"/>
      <c r="DJ449" s="35"/>
      <c r="DK449" s="35"/>
      <c r="DL449" s="35"/>
      <c r="DM449" s="35"/>
      <c r="DN449" s="35"/>
      <c r="DO449" s="35"/>
      <c r="DP449" s="35"/>
      <c r="DQ449" s="35"/>
      <c r="DR449" s="35"/>
      <c r="DS449" s="35"/>
      <c r="DT449" s="35"/>
      <c r="DU449" s="35"/>
      <c r="DV449" s="35"/>
      <c r="DW449" s="35"/>
      <c r="DX449" s="35"/>
      <c r="DY449" s="35"/>
      <c r="DZ449" s="35"/>
      <c r="EA449" s="35"/>
      <c r="EB449" s="35"/>
      <c r="EC449" s="35"/>
      <c r="ED449" s="35"/>
      <c r="EE449" s="35"/>
      <c r="EF449" s="35"/>
      <c r="EG449" s="35"/>
      <c r="EH449" s="35"/>
      <c r="EI449" s="35"/>
      <c r="EJ449" s="35"/>
      <c r="EK449" s="35"/>
      <c r="EL449" s="35"/>
      <c r="EM449" s="35"/>
      <c r="EN449" s="35"/>
      <c r="EO449" s="35"/>
      <c r="EP449" s="35"/>
      <c r="EQ449" s="35"/>
      <c r="ER449" s="35"/>
      <c r="ES449" s="35"/>
      <c r="ET449" s="35"/>
      <c r="EU449" s="35"/>
      <c r="EV449" s="35"/>
      <c r="EW449" s="35"/>
      <c r="EX449" s="35"/>
      <c r="EY449" s="35"/>
      <c r="EZ449" s="35"/>
      <c r="FA449" s="35"/>
      <c r="FB449" s="35"/>
      <c r="FC449" s="35"/>
      <c r="FD449" s="35"/>
      <c r="FE449" s="35"/>
      <c r="FF449" s="35"/>
      <c r="FG449" s="35"/>
      <c r="FH449" s="35"/>
      <c r="FI449" s="35"/>
      <c r="FJ449" s="35"/>
      <c r="FK449" s="35"/>
      <c r="FL449" s="35"/>
      <c r="FM449" s="35"/>
      <c r="FN449" s="35"/>
      <c r="FO449" s="35"/>
      <c r="FP449" s="35"/>
      <c r="FQ449" s="35"/>
      <c r="FR449" s="35"/>
      <c r="FS449" s="35"/>
      <c r="FT449" s="35"/>
      <c r="FU449" s="35"/>
      <c r="FV449" s="35"/>
      <c r="FW449" s="35"/>
      <c r="FX449" s="35"/>
      <c r="FY449" s="35"/>
      <c r="FZ449" s="35"/>
      <c r="GA449" s="35"/>
      <c r="GB449" s="35"/>
      <c r="GC449" s="35"/>
      <c r="GD449" s="35"/>
      <c r="GE449" s="35"/>
      <c r="GF449" s="35"/>
      <c r="GG449" s="35"/>
      <c r="GH449" s="35">
        <v>3</v>
      </c>
      <c r="GI449" s="35"/>
      <c r="GJ449" s="35"/>
      <c r="GK449" s="35"/>
      <c r="GL449" s="35"/>
      <c r="GM449" s="35"/>
      <c r="GN449" s="35"/>
      <c r="GO449" s="35"/>
      <c r="GP449" s="35"/>
      <c r="GQ449" s="35"/>
      <c r="GR449" s="35"/>
      <c r="GS449" s="35"/>
      <c r="GT449" s="35"/>
      <c r="GU449" s="35"/>
      <c r="GV449" s="35"/>
      <c r="GW449" s="35"/>
      <c r="GX449" s="35"/>
      <c r="GY449" s="35"/>
      <c r="GZ449" s="35"/>
      <c r="HA449" s="35"/>
      <c r="HB449" s="35"/>
      <c r="HC449" s="35"/>
      <c r="HD449" s="35"/>
      <c r="HE449" s="35"/>
      <c r="HF449" s="35"/>
      <c r="HG449" s="35"/>
      <c r="HH449" s="35">
        <v>1</v>
      </c>
      <c r="HI449" s="35">
        <v>4</v>
      </c>
      <c r="HJ449" s="35"/>
      <c r="HK449" s="35"/>
      <c r="HL449" s="35"/>
      <c r="HM449" s="35"/>
      <c r="HN449" s="35"/>
      <c r="HO449" s="35"/>
      <c r="HP449" s="35"/>
      <c r="HQ449" s="35"/>
      <c r="HR449" s="35"/>
      <c r="HS449" s="35"/>
      <c r="HT449" s="35"/>
      <c r="HU449" s="35"/>
      <c r="HV449" s="35"/>
      <c r="HW449" s="35"/>
      <c r="HX449" s="35"/>
      <c r="HY449" s="35"/>
      <c r="HZ449" s="35"/>
      <c r="IA449" s="35"/>
      <c r="IB449" s="35"/>
      <c r="IC449" s="35"/>
      <c r="ID449" s="35"/>
      <c r="IE449" s="35"/>
      <c r="IF449" s="35"/>
      <c r="IG449" s="35"/>
      <c r="IH449" s="35"/>
      <c r="II449" s="35"/>
      <c r="IJ449" s="35"/>
      <c r="IK449" s="35"/>
      <c r="IL449" s="35"/>
      <c r="IM449" s="35"/>
      <c r="IN449" s="35"/>
      <c r="IO449" s="35"/>
      <c r="IP449" s="35"/>
      <c r="IQ449" s="35"/>
      <c r="IR449" s="35"/>
      <c r="IS449" s="35"/>
      <c r="IT449" s="35"/>
      <c r="IU449" s="35"/>
      <c r="IV449" s="35"/>
      <c r="IW449" s="35"/>
      <c r="IX449" s="35"/>
      <c r="IY449" s="35"/>
      <c r="IZ449" s="35"/>
      <c r="JA449" s="35"/>
      <c r="JB449" s="35"/>
      <c r="JC449" s="35"/>
      <c r="JD449" s="35"/>
      <c r="JE449" s="35"/>
      <c r="JF449" s="35"/>
      <c r="JG449" s="35"/>
      <c r="JH449" s="35"/>
      <c r="JI449" s="35"/>
      <c r="JJ449" s="35"/>
      <c r="JK449" s="35"/>
      <c r="JL449" s="35"/>
      <c r="JM449" s="35"/>
      <c r="JN449" s="35"/>
      <c r="JO449" s="35"/>
      <c r="JP449" s="35"/>
      <c r="JQ449" s="35"/>
      <c r="JR449" s="35"/>
      <c r="JS449" s="35"/>
      <c r="JT449" s="35"/>
      <c r="JU449" s="35"/>
      <c r="JV449" s="35"/>
      <c r="JW449" s="35"/>
      <c r="JX449" s="35"/>
      <c r="JY449" s="35"/>
      <c r="JZ449" s="35"/>
      <c r="KA449" s="35"/>
      <c r="KB449" s="35"/>
      <c r="KC449" s="35"/>
      <c r="KD449" s="35"/>
      <c r="KE449" s="35"/>
      <c r="KF449" s="35"/>
      <c r="KG449" s="35"/>
      <c r="KH449" s="35"/>
      <c r="KI449" s="35"/>
      <c r="KJ449" s="35"/>
      <c r="KK449" s="35"/>
      <c r="KL449" s="35"/>
      <c r="KM449" s="35"/>
      <c r="KN449" s="35"/>
      <c r="KO449" s="35"/>
      <c r="KP449" s="35"/>
      <c r="KQ449" s="35"/>
      <c r="KR449" s="35"/>
      <c r="KS449" s="35"/>
      <c r="KT449" s="35"/>
      <c r="KU449" s="35"/>
      <c r="KV449" s="35"/>
      <c r="KW449" s="35"/>
      <c r="KX449" s="35"/>
      <c r="KY449" s="35"/>
      <c r="KZ449" s="35"/>
      <c r="LA449" s="35"/>
      <c r="LB449" s="35"/>
      <c r="LC449" s="35"/>
      <c r="LD449" s="35"/>
      <c r="LE449" s="35"/>
      <c r="LF449" s="35"/>
      <c r="LG449" s="35"/>
      <c r="LH449" s="35"/>
      <c r="LI449" s="35"/>
      <c r="LJ449" s="35"/>
      <c r="LK449" s="35"/>
      <c r="LL449" s="35"/>
      <c r="LM449" s="35"/>
      <c r="LN449" s="35"/>
      <c r="LO449" s="35"/>
      <c r="LP449" s="35"/>
      <c r="LQ449" s="35"/>
      <c r="LR449" s="35"/>
      <c r="LS449" s="35"/>
      <c r="LT449" s="35"/>
      <c r="LU449" s="35"/>
      <c r="LV449" s="35"/>
      <c r="LW449" s="35"/>
      <c r="LX449" s="35"/>
      <c r="LY449" s="35"/>
      <c r="LZ449" s="35"/>
      <c r="MA449" s="35"/>
      <c r="MB449" s="35"/>
      <c r="MC449" s="35"/>
      <c r="MD449" s="35"/>
      <c r="ME449" s="35"/>
      <c r="MF449" s="35"/>
      <c r="MG449" s="35"/>
      <c r="MH449" s="35"/>
      <c r="MI449" s="35"/>
      <c r="MJ449" s="35"/>
      <c r="MK449" s="35"/>
      <c r="ML449" s="35"/>
      <c r="MM449" s="35"/>
      <c r="MN449" s="35"/>
      <c r="MO449" s="35"/>
      <c r="MP449" s="35"/>
      <c r="MQ449" s="35"/>
      <c r="MR449" s="35"/>
      <c r="MS449" s="35"/>
      <c r="MT449" s="35"/>
      <c r="MU449" s="35"/>
      <c r="MV449" s="35"/>
      <c r="MW449" s="35"/>
      <c r="MX449" s="35"/>
      <c r="MY449" s="35"/>
      <c r="MZ449" s="35"/>
      <c r="NA449" s="35"/>
      <c r="NB449" s="35"/>
      <c r="NC449" s="35"/>
      <c r="ND449" s="35"/>
      <c r="NE449" s="35"/>
      <c r="NF449" s="35"/>
      <c r="NG449" s="35"/>
      <c r="NH449" s="35"/>
      <c r="NI449" s="35"/>
      <c r="NJ449" s="35"/>
      <c r="NK449" s="35"/>
      <c r="NL449" s="35"/>
      <c r="NM449" s="35"/>
      <c r="NN449" s="35"/>
      <c r="NO449" s="35"/>
      <c r="NP449" s="35"/>
      <c r="NQ449" s="35"/>
      <c r="NR449" s="35"/>
      <c r="NS449" s="35"/>
      <c r="NT449" s="35"/>
      <c r="NU449" s="35"/>
      <c r="NV449" s="35"/>
      <c r="NW449" s="35"/>
      <c r="NX449" s="35"/>
      <c r="NY449" s="35"/>
      <c r="NZ449" s="35"/>
      <c r="OA449" s="35"/>
      <c r="OB449" s="35"/>
      <c r="OC449" s="35"/>
      <c r="OD449" s="35"/>
      <c r="OE449" s="35"/>
      <c r="OF449" s="35"/>
      <c r="OG449" s="35"/>
      <c r="OH449" s="35"/>
      <c r="OI449" s="35"/>
      <c r="OJ449" s="35"/>
      <c r="OK449" s="35"/>
      <c r="OL449" s="35"/>
      <c r="OM449" s="35"/>
      <c r="ON449" s="35"/>
      <c r="OO449" s="35"/>
      <c r="OP449" s="35"/>
      <c r="OQ449" s="35"/>
      <c r="OR449" s="35"/>
      <c r="OS449" s="35"/>
      <c r="OT449" s="35"/>
      <c r="OU449" s="35"/>
      <c r="OV449" s="35"/>
      <c r="OW449" s="35"/>
      <c r="OX449" s="35"/>
      <c r="OY449" s="35"/>
      <c r="OZ449" s="35"/>
      <c r="PA449" s="35"/>
      <c r="PB449" s="35"/>
      <c r="PC449" s="35"/>
      <c r="PD449" s="35"/>
      <c r="PE449" s="35"/>
      <c r="PF449" s="35"/>
      <c r="PG449" s="35"/>
      <c r="PH449" s="35"/>
      <c r="PI449" s="35"/>
      <c r="PJ449" s="35"/>
      <c r="PK449" s="35"/>
      <c r="PL449" s="35"/>
      <c r="PM449" s="35"/>
      <c r="PN449" s="35"/>
      <c r="PO449" s="35"/>
      <c r="PP449" s="35"/>
      <c r="PQ449" s="35"/>
      <c r="PR449" s="35"/>
      <c r="PS449" s="35"/>
      <c r="PT449" s="35"/>
      <c r="PU449" s="35"/>
      <c r="PV449" s="35"/>
      <c r="PW449" s="35"/>
      <c r="PX449" s="35"/>
      <c r="PY449" s="35"/>
      <c r="PZ449" s="35"/>
      <c r="QA449" s="35"/>
      <c r="QB449" s="35"/>
      <c r="QC449" s="35"/>
      <c r="QD449" s="35"/>
      <c r="QE449" s="35"/>
      <c r="QF449" s="35"/>
      <c r="QG449" s="35"/>
      <c r="QH449" s="35"/>
      <c r="QI449" s="35"/>
      <c r="QJ449" s="35"/>
      <c r="QK449" s="35"/>
      <c r="QL449" s="35"/>
      <c r="QM449" s="35"/>
      <c r="QN449" s="35"/>
      <c r="QO449" s="35"/>
      <c r="QP449" s="35"/>
      <c r="QQ449" s="35"/>
      <c r="QR449" s="35"/>
      <c r="QS449" s="35"/>
      <c r="QT449" s="35"/>
      <c r="QU449" s="35"/>
      <c r="QV449" s="35"/>
      <c r="QW449" s="35"/>
      <c r="QX449" s="35"/>
      <c r="QY449" s="35"/>
      <c r="QZ449" s="35"/>
      <c r="RA449" s="35"/>
      <c r="RB449" s="35"/>
      <c r="RC449" s="35"/>
      <c r="RD449" s="35"/>
      <c r="RE449" s="35"/>
      <c r="RF449" s="35"/>
      <c r="RG449" s="35"/>
      <c r="RH449" s="35"/>
      <c r="RI449" s="35"/>
      <c r="RJ449" s="35"/>
      <c r="RK449" s="35"/>
      <c r="RL449" s="35"/>
      <c r="RM449" s="35"/>
      <c r="RN449" s="35"/>
      <c r="RO449" s="35"/>
      <c r="RP449" s="35"/>
      <c r="RQ449" s="35"/>
      <c r="RR449" s="35"/>
      <c r="RS449" s="35"/>
      <c r="RT449" s="35"/>
      <c r="RU449" s="35"/>
      <c r="RV449" s="35"/>
      <c r="RW449" s="35"/>
      <c r="RX449" s="35"/>
      <c r="RY449" s="35"/>
      <c r="RZ449" s="35"/>
      <c r="SA449" s="35"/>
      <c r="SB449" s="35"/>
      <c r="SC449" s="35"/>
      <c r="SD449" s="35"/>
      <c r="SE449" s="35"/>
      <c r="SF449" s="35"/>
      <c r="SG449" s="35"/>
      <c r="SH449" s="35"/>
      <c r="SI449" s="35"/>
      <c r="SJ449" s="35"/>
      <c r="SK449" s="35"/>
      <c r="SL449" s="35"/>
      <c r="SM449" s="35"/>
      <c r="SN449" s="35"/>
      <c r="SO449" s="35"/>
      <c r="SP449" s="35"/>
      <c r="SQ449" s="35"/>
      <c r="SR449" s="35"/>
      <c r="SS449" s="35"/>
      <c r="ST449" s="35"/>
      <c r="SU449" s="35"/>
      <c r="SV449" s="35"/>
      <c r="SW449" s="35"/>
      <c r="SX449" s="35"/>
      <c r="SY449" s="35"/>
      <c r="SZ449" s="35"/>
      <c r="TA449" s="35"/>
      <c r="TB449" s="35"/>
      <c r="TC449" s="35"/>
      <c r="TD449" s="35"/>
      <c r="TE449" s="35"/>
      <c r="TF449" s="35"/>
      <c r="TG449" s="35"/>
      <c r="TH449" s="35"/>
      <c r="TI449" s="35"/>
      <c r="TJ449" s="35"/>
      <c r="TK449" s="35"/>
      <c r="TL449" s="35"/>
      <c r="TM449" s="35"/>
      <c r="TN449" s="35"/>
      <c r="TO449" s="35"/>
      <c r="TP449" s="35"/>
      <c r="TQ449" s="35"/>
      <c r="TR449" s="35"/>
      <c r="TS449" s="35"/>
      <c r="TT449" s="35"/>
      <c r="TU449" s="35"/>
      <c r="TV449" s="35"/>
      <c r="TW449" s="35"/>
      <c r="TX449" s="35"/>
      <c r="TY449" s="35"/>
      <c r="TZ449" s="35"/>
      <c r="UA449" s="35"/>
      <c r="UB449" s="35"/>
      <c r="UC449" s="35"/>
      <c r="UD449" s="35"/>
      <c r="UE449" s="35"/>
      <c r="UF449" s="35"/>
      <c r="UG449" s="35"/>
      <c r="UH449" s="35"/>
      <c r="UI449" s="35"/>
      <c r="UJ449" s="35"/>
      <c r="UK449" s="35"/>
      <c r="UL449" s="35"/>
      <c r="UM449" s="35"/>
      <c r="UN449" s="35"/>
      <c r="UO449" s="35"/>
      <c r="UP449" s="35"/>
      <c r="UQ449" s="35"/>
      <c r="UR449" s="35"/>
      <c r="US449" s="35"/>
      <c r="UT449" s="35"/>
      <c r="UU449" s="35"/>
      <c r="UV449" s="35"/>
      <c r="UW449" s="35"/>
      <c r="UX449" s="35"/>
      <c r="UY449" s="35"/>
      <c r="UZ449" s="35"/>
      <c r="VA449" s="35"/>
      <c r="VB449" s="35"/>
      <c r="VC449" s="35"/>
      <c r="VD449" s="35"/>
      <c r="VE449" s="35"/>
      <c r="VF449" s="35"/>
      <c r="VG449" s="35"/>
      <c r="VH449" s="35"/>
      <c r="VI449" s="35"/>
      <c r="VJ449" s="35"/>
      <c r="VK449" s="35"/>
      <c r="VL449" s="35"/>
      <c r="VM449" s="35"/>
      <c r="VN449" s="35"/>
      <c r="VO449" s="35"/>
      <c r="VP449" s="35"/>
      <c r="VQ449" s="35"/>
      <c r="VR449" s="35"/>
      <c r="VS449" s="35"/>
      <c r="VT449" s="35"/>
      <c r="VU449" s="35"/>
      <c r="VV449" s="35"/>
      <c r="VW449" s="35"/>
      <c r="VX449" s="35"/>
      <c r="VY449" s="35"/>
      <c r="VZ449" s="35"/>
      <c r="WA449" s="35"/>
      <c r="WB449" s="35"/>
      <c r="WC449" s="35"/>
      <c r="WD449" s="35"/>
      <c r="WE449" s="35"/>
      <c r="WF449" s="35"/>
      <c r="WG449" s="35"/>
      <c r="WH449" s="35"/>
      <c r="WI449" s="35"/>
      <c r="WJ449" s="35"/>
      <c r="WK449" s="35"/>
      <c r="WL449" s="35"/>
      <c r="WM449" s="35"/>
      <c r="WN449" s="35"/>
      <c r="WO449" s="35"/>
      <c r="WP449" s="35"/>
      <c r="WQ449" s="35"/>
      <c r="WR449" s="35"/>
      <c r="WS449" s="35"/>
      <c r="WT449" s="35"/>
      <c r="WU449" s="35"/>
      <c r="WV449" s="35"/>
      <c r="WW449" s="35"/>
      <c r="WX449" s="35"/>
      <c r="WY449" s="35"/>
      <c r="WZ449" s="35"/>
      <c r="XA449" s="35"/>
      <c r="XB449" s="35"/>
      <c r="XC449" s="35"/>
      <c r="XD449" s="35"/>
      <c r="XE449" s="35"/>
      <c r="XF449" s="35"/>
      <c r="XG449" s="35"/>
      <c r="XH449" s="35"/>
      <c r="XI449" s="35"/>
      <c r="XJ449" s="35"/>
      <c r="XK449" s="35"/>
      <c r="XL449" s="35"/>
      <c r="XM449" s="35"/>
      <c r="XN449" s="35"/>
      <c r="XO449" s="35"/>
      <c r="XP449" s="35"/>
      <c r="XQ449" s="35"/>
      <c r="XR449" s="35"/>
      <c r="XS449" s="35"/>
      <c r="XT449" s="35"/>
      <c r="XU449" s="35"/>
      <c r="XV449" s="35"/>
      <c r="XW449" s="35"/>
      <c r="XX449" s="35"/>
      <c r="XY449" s="35"/>
      <c r="XZ449" s="35"/>
      <c r="YA449" s="35"/>
      <c r="YB449" s="35"/>
      <c r="YC449" s="35"/>
      <c r="YD449" s="35"/>
      <c r="YE449" s="35"/>
      <c r="YF449" s="35"/>
      <c r="YG449" s="35"/>
      <c r="YH449" s="35"/>
      <c r="YI449" s="35"/>
      <c r="YJ449" s="35"/>
      <c r="YK449" s="35"/>
      <c r="YL449" s="35"/>
      <c r="YM449" s="35"/>
      <c r="YN449" s="35"/>
      <c r="YO449" s="35"/>
      <c r="YP449" s="35"/>
      <c r="YQ449" s="35"/>
      <c r="YR449" s="35"/>
      <c r="YS449" s="35"/>
      <c r="YT449" s="35"/>
      <c r="YU449" s="35"/>
      <c r="YV449" s="35"/>
      <c r="YW449" s="35"/>
      <c r="YX449" s="35"/>
      <c r="YY449" s="35"/>
      <c r="YZ449" s="35"/>
      <c r="ZA449" s="35">
        <v>4</v>
      </c>
      <c r="ZB449" s="35"/>
      <c r="ZC449" s="35"/>
      <c r="ZD449" s="35"/>
      <c r="ZE449" s="35"/>
      <c r="ZF449" s="35"/>
      <c r="ZG449" s="35"/>
      <c r="ZH449" s="35"/>
      <c r="ZI449" s="35"/>
      <c r="ZJ449" s="35"/>
      <c r="ZK449" s="35"/>
      <c r="ZL449" s="35"/>
      <c r="ZM449" s="35"/>
      <c r="ZN449" s="35"/>
      <c r="ZO449" s="35"/>
      <c r="ZP449" s="35"/>
      <c r="ZQ449" s="35"/>
      <c r="ZR449" s="35"/>
      <c r="ZS449" s="35"/>
      <c r="ZT449" s="35"/>
      <c r="ZU449" s="35"/>
      <c r="ZV449" s="35"/>
      <c r="ZW449" s="35"/>
      <c r="ZX449" s="35"/>
      <c r="ZY449" s="35"/>
      <c r="ZZ449" s="35"/>
      <c r="AAA449" s="35"/>
      <c r="AAB449" s="35"/>
      <c r="AAC449" s="35"/>
      <c r="AAD449" s="35"/>
      <c r="AAE449" s="35"/>
      <c r="AAF449" s="35"/>
      <c r="AAG449" s="35"/>
      <c r="AAH449" s="35"/>
      <c r="AAI449" s="35"/>
      <c r="AAJ449" s="35"/>
      <c r="AAK449" s="35"/>
      <c r="AAL449" s="35"/>
      <c r="AAM449" s="35"/>
      <c r="AAN449" s="35"/>
      <c r="AAO449" s="35"/>
      <c r="AAP449" s="35"/>
      <c r="AAQ449" s="35"/>
      <c r="AAR449" s="35"/>
      <c r="AAS449" s="35"/>
      <c r="AAT449" s="35"/>
      <c r="AAU449" s="35"/>
      <c r="AAV449" s="35"/>
      <c r="AAW449" s="35"/>
      <c r="AAX449" s="35"/>
      <c r="AAY449" s="35"/>
      <c r="AAZ449" s="35"/>
      <c r="ABA449" s="35"/>
      <c r="ABB449" s="35"/>
      <c r="ABC449" s="35"/>
      <c r="ABD449" s="35"/>
      <c r="ABE449" s="35"/>
      <c r="ABF449" s="35"/>
      <c r="ABG449" s="35"/>
      <c r="ABH449" s="35"/>
      <c r="ABI449" s="35"/>
      <c r="ABJ449" s="35"/>
      <c r="ABK449" s="35"/>
      <c r="ABL449" s="35"/>
      <c r="ABM449" s="35"/>
      <c r="ABN449" s="35"/>
      <c r="ABO449" s="35"/>
      <c r="ABP449" s="35"/>
      <c r="ABQ449" s="35"/>
      <c r="ABR449" s="35"/>
      <c r="ABS449" s="35"/>
      <c r="ABT449" s="35"/>
      <c r="ABU449" s="35"/>
      <c r="ABV449" s="35"/>
      <c r="ABW449" s="35"/>
      <c r="ABX449" s="35"/>
      <c r="ABY449" s="35"/>
      <c r="ABZ449" s="35"/>
      <c r="ACA449" s="35"/>
      <c r="ACB449" s="35"/>
      <c r="ACC449" s="35"/>
      <c r="ACD449" s="35"/>
      <c r="ACE449" s="35"/>
      <c r="ACF449" s="35"/>
      <c r="ACG449" s="35"/>
      <c r="ACH449" s="35"/>
      <c r="ACI449" s="35"/>
      <c r="ACJ449" s="35"/>
      <c r="ACK449" s="35"/>
      <c r="ACL449" s="35"/>
      <c r="ACM449" s="35"/>
      <c r="ACN449" s="35"/>
      <c r="ACO449" s="35"/>
      <c r="ACP449" s="35"/>
      <c r="ACQ449" s="35"/>
      <c r="ACR449" s="35"/>
      <c r="ACS449" s="35"/>
      <c r="ACT449" s="35"/>
      <c r="ACU449" s="35"/>
      <c r="ACV449" s="35"/>
      <c r="ACW449" s="35"/>
      <c r="ACX449" s="35"/>
      <c r="ACY449" s="35"/>
      <c r="ACZ449" s="35"/>
      <c r="ADA449" s="35"/>
      <c r="ADB449" s="35"/>
      <c r="ADC449" s="35"/>
      <c r="ADD449" s="35"/>
      <c r="ADE449" s="35"/>
      <c r="ADF449" s="35"/>
      <c r="ADG449" s="35"/>
      <c r="ADH449" s="35"/>
      <c r="ADI449" s="35">
        <v>4</v>
      </c>
      <c r="ADJ449" s="35"/>
      <c r="ADK449" s="35"/>
      <c r="ADL449" s="35"/>
      <c r="ADM449" s="35"/>
      <c r="ADN449" s="35"/>
      <c r="ADO449" s="35"/>
      <c r="ADP449" s="35"/>
      <c r="ADQ449" s="35"/>
      <c r="ADR449" s="35"/>
      <c r="ADS449" s="35"/>
      <c r="ADT449" s="35"/>
      <c r="ADU449" s="35"/>
      <c r="ADV449" s="35"/>
      <c r="ADW449" s="35"/>
      <c r="ADX449" s="35"/>
      <c r="ADY449" s="66">
        <f t="shared" si="17"/>
        <v>0</v>
      </c>
    </row>
    <row r="450" spans="1:805" s="5" customFormat="1" x14ac:dyDescent="0.2">
      <c r="A450" s="38" t="s">
        <v>264</v>
      </c>
      <c r="B450" s="65">
        <f t="shared" si="19"/>
        <v>1</v>
      </c>
      <c r="C450" s="57">
        <v>1</v>
      </c>
      <c r="D450" s="60">
        <v>44832</v>
      </c>
      <c r="E450" s="67">
        <v>100.36</v>
      </c>
      <c r="F450" s="67">
        <f t="shared" si="18"/>
        <v>100.36</v>
      </c>
      <c r="G450" s="6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  <c r="AU450" s="35"/>
      <c r="AV450" s="35"/>
      <c r="AW450" s="35"/>
      <c r="AX450" s="35"/>
      <c r="AY450" s="35"/>
      <c r="AZ450" s="35"/>
      <c r="BA450" s="35"/>
      <c r="BB450" s="35"/>
      <c r="BC450" s="35"/>
      <c r="BD450" s="35"/>
      <c r="BE450" s="15"/>
      <c r="BF450" s="15"/>
      <c r="BG450" s="136"/>
      <c r="BH450" s="35"/>
      <c r="BI450" s="35"/>
      <c r="BJ450" s="35"/>
      <c r="BK450" s="35"/>
      <c r="BL450" s="35"/>
      <c r="BM450" s="35"/>
      <c r="BN450" s="35"/>
      <c r="BO450" s="35"/>
      <c r="BP450" s="35"/>
      <c r="BQ450" s="35"/>
      <c r="BR450" s="35"/>
      <c r="BS450" s="35"/>
      <c r="BT450" s="35"/>
      <c r="BU450" s="35"/>
      <c r="BV450" s="35"/>
      <c r="BW450" s="35"/>
      <c r="BX450" s="35"/>
      <c r="BY450" s="35"/>
      <c r="BZ450" s="35"/>
      <c r="CA450" s="35"/>
      <c r="CB450" s="35"/>
      <c r="CC450" s="35"/>
      <c r="CD450" s="35"/>
      <c r="CE450" s="35"/>
      <c r="CF450" s="35"/>
      <c r="CG450" s="35"/>
      <c r="CH450" s="35"/>
      <c r="CI450" s="35"/>
      <c r="CJ450" s="35"/>
      <c r="CK450" s="35"/>
      <c r="CL450" s="35"/>
      <c r="CM450" s="35"/>
      <c r="CN450" s="35"/>
      <c r="CO450" s="35"/>
      <c r="CP450" s="35"/>
      <c r="CQ450" s="35"/>
      <c r="CR450" s="35"/>
      <c r="CS450" s="35"/>
      <c r="CT450" s="35"/>
      <c r="CU450" s="35"/>
      <c r="CV450" s="35"/>
      <c r="CW450" s="35"/>
      <c r="CX450" s="35"/>
      <c r="CY450" s="35"/>
      <c r="CZ450" s="35"/>
      <c r="DA450" s="35"/>
      <c r="DB450" s="35"/>
      <c r="DC450" s="35"/>
      <c r="DD450" s="35"/>
      <c r="DE450" s="35"/>
      <c r="DF450" s="35"/>
      <c r="DG450" s="35"/>
      <c r="DH450" s="35"/>
      <c r="DI450" s="35"/>
      <c r="DJ450" s="35"/>
      <c r="DK450" s="35"/>
      <c r="DL450" s="35"/>
      <c r="DM450" s="35"/>
      <c r="DN450" s="35"/>
      <c r="DO450" s="35"/>
      <c r="DP450" s="35"/>
      <c r="DQ450" s="35"/>
      <c r="DR450" s="35"/>
      <c r="DS450" s="35"/>
      <c r="DT450" s="35"/>
      <c r="DU450" s="35"/>
      <c r="DV450" s="35"/>
      <c r="DW450" s="35"/>
      <c r="DX450" s="35"/>
      <c r="DY450" s="35"/>
      <c r="DZ450" s="35"/>
      <c r="EA450" s="35"/>
      <c r="EB450" s="35"/>
      <c r="EC450" s="35"/>
      <c r="ED450" s="35"/>
      <c r="EE450" s="35"/>
      <c r="EF450" s="35"/>
      <c r="EG450" s="35"/>
      <c r="EH450" s="35"/>
      <c r="EI450" s="35"/>
      <c r="EJ450" s="35"/>
      <c r="EK450" s="35"/>
      <c r="EL450" s="35"/>
      <c r="EM450" s="35"/>
      <c r="EN450" s="35"/>
      <c r="EO450" s="35"/>
      <c r="EP450" s="35"/>
      <c r="EQ450" s="35"/>
      <c r="ER450" s="35"/>
      <c r="ES450" s="35"/>
      <c r="ET450" s="35"/>
      <c r="EU450" s="35"/>
      <c r="EV450" s="35"/>
      <c r="EW450" s="35"/>
      <c r="EX450" s="35"/>
      <c r="EY450" s="35"/>
      <c r="EZ450" s="35"/>
      <c r="FA450" s="35"/>
      <c r="FB450" s="35"/>
      <c r="FC450" s="35"/>
      <c r="FD450" s="35"/>
      <c r="FE450" s="35"/>
      <c r="FF450" s="35"/>
      <c r="FG450" s="35"/>
      <c r="FH450" s="35"/>
      <c r="FI450" s="35"/>
      <c r="FJ450" s="35"/>
      <c r="FK450" s="35"/>
      <c r="FL450" s="35"/>
      <c r="FM450" s="35"/>
      <c r="FN450" s="35"/>
      <c r="FO450" s="35"/>
      <c r="FP450" s="35"/>
      <c r="FQ450" s="35"/>
      <c r="FR450" s="35"/>
      <c r="FS450" s="35"/>
      <c r="FT450" s="35"/>
      <c r="FU450" s="35"/>
      <c r="FV450" s="35"/>
      <c r="FW450" s="35"/>
      <c r="FX450" s="35"/>
      <c r="FY450" s="35"/>
      <c r="FZ450" s="35"/>
      <c r="GA450" s="35"/>
      <c r="GB450" s="35"/>
      <c r="GC450" s="35"/>
      <c r="GD450" s="35"/>
      <c r="GE450" s="35"/>
      <c r="GF450" s="35"/>
      <c r="GG450" s="35"/>
      <c r="GH450" s="35"/>
      <c r="GI450" s="35"/>
      <c r="GJ450" s="35"/>
      <c r="GK450" s="35"/>
      <c r="GL450" s="35"/>
      <c r="GM450" s="35"/>
      <c r="GN450" s="35"/>
      <c r="GO450" s="35"/>
      <c r="GP450" s="35"/>
      <c r="GQ450" s="35"/>
      <c r="GR450" s="35"/>
      <c r="GS450" s="35"/>
      <c r="GT450" s="35"/>
      <c r="GU450" s="35"/>
      <c r="GV450" s="35"/>
      <c r="GW450" s="35"/>
      <c r="GX450" s="35"/>
      <c r="GY450" s="35"/>
      <c r="GZ450" s="35"/>
      <c r="HA450" s="35"/>
      <c r="HB450" s="35"/>
      <c r="HC450" s="35"/>
      <c r="HD450" s="35"/>
      <c r="HE450" s="35"/>
      <c r="HF450" s="35"/>
      <c r="HG450" s="35"/>
      <c r="HH450" s="35"/>
      <c r="HI450" s="35"/>
      <c r="HJ450" s="35"/>
      <c r="HK450" s="35"/>
      <c r="HL450" s="35"/>
      <c r="HM450" s="35"/>
      <c r="HN450" s="35"/>
      <c r="HO450" s="35"/>
      <c r="HP450" s="35"/>
      <c r="HQ450" s="35"/>
      <c r="HR450" s="35"/>
      <c r="HS450" s="35"/>
      <c r="HT450" s="35"/>
      <c r="HU450" s="35"/>
      <c r="HV450" s="35"/>
      <c r="HW450" s="35"/>
      <c r="HX450" s="35"/>
      <c r="HY450" s="35"/>
      <c r="HZ450" s="35"/>
      <c r="IA450" s="35"/>
      <c r="IB450" s="35"/>
      <c r="IC450" s="35"/>
      <c r="ID450" s="35"/>
      <c r="IE450" s="35"/>
      <c r="IF450" s="35"/>
      <c r="IG450" s="35"/>
      <c r="IH450" s="35"/>
      <c r="II450" s="35"/>
      <c r="IJ450" s="35"/>
      <c r="IK450" s="35"/>
      <c r="IL450" s="35"/>
      <c r="IM450" s="35"/>
      <c r="IN450" s="35"/>
      <c r="IO450" s="35"/>
      <c r="IP450" s="35"/>
      <c r="IQ450" s="35"/>
      <c r="IR450" s="35"/>
      <c r="IS450" s="35">
        <v>5</v>
      </c>
      <c r="IT450" s="35"/>
      <c r="IU450" s="35"/>
      <c r="IV450" s="35">
        <v>1</v>
      </c>
      <c r="IW450" s="35">
        <v>8</v>
      </c>
      <c r="IX450" s="35"/>
      <c r="IY450" s="35"/>
      <c r="IZ450" s="35"/>
      <c r="JA450" s="35"/>
      <c r="JB450" s="35"/>
      <c r="JC450" s="35"/>
      <c r="JD450" s="35"/>
      <c r="JE450" s="35"/>
      <c r="JF450" s="35"/>
      <c r="JG450" s="35"/>
      <c r="JH450" s="35"/>
      <c r="JI450" s="35"/>
      <c r="JJ450" s="35"/>
      <c r="JK450" s="35"/>
      <c r="JL450" s="35"/>
      <c r="JM450" s="35"/>
      <c r="JN450" s="35"/>
      <c r="JO450" s="35"/>
      <c r="JP450" s="35"/>
      <c r="JQ450" s="35"/>
      <c r="JR450" s="35"/>
      <c r="JS450" s="35"/>
      <c r="JT450" s="35"/>
      <c r="JU450" s="35"/>
      <c r="JV450" s="35"/>
      <c r="JW450" s="35"/>
      <c r="JX450" s="35"/>
      <c r="JY450" s="35"/>
      <c r="JZ450" s="35"/>
      <c r="KA450" s="35"/>
      <c r="KB450" s="35"/>
      <c r="KC450" s="35"/>
      <c r="KD450" s="35"/>
      <c r="KE450" s="35"/>
      <c r="KF450" s="35"/>
      <c r="KG450" s="35"/>
      <c r="KH450" s="35"/>
      <c r="KI450" s="35"/>
      <c r="KJ450" s="35"/>
      <c r="KK450" s="35"/>
      <c r="KL450" s="35"/>
      <c r="KM450" s="35"/>
      <c r="KN450" s="35"/>
      <c r="KO450" s="35"/>
      <c r="KP450" s="35"/>
      <c r="KQ450" s="35"/>
      <c r="KR450" s="35"/>
      <c r="KS450" s="35"/>
      <c r="KT450" s="35"/>
      <c r="KU450" s="35"/>
      <c r="KV450" s="35"/>
      <c r="KW450" s="35"/>
      <c r="KX450" s="35"/>
      <c r="KY450" s="35"/>
      <c r="KZ450" s="35"/>
      <c r="LA450" s="35"/>
      <c r="LB450" s="35"/>
      <c r="LC450" s="35"/>
      <c r="LD450" s="35"/>
      <c r="LE450" s="35"/>
      <c r="LF450" s="35"/>
      <c r="LG450" s="35"/>
      <c r="LH450" s="35"/>
      <c r="LI450" s="35"/>
      <c r="LJ450" s="35"/>
      <c r="LK450" s="35"/>
      <c r="LL450" s="35"/>
      <c r="LM450" s="35"/>
      <c r="LN450" s="35"/>
      <c r="LO450" s="35"/>
      <c r="LP450" s="35"/>
      <c r="LQ450" s="35"/>
      <c r="LR450" s="35"/>
      <c r="LS450" s="35"/>
      <c r="LT450" s="35"/>
      <c r="LU450" s="35"/>
      <c r="LV450" s="35"/>
      <c r="LW450" s="35"/>
      <c r="LX450" s="35"/>
      <c r="LY450" s="35"/>
      <c r="LZ450" s="35"/>
      <c r="MA450" s="35"/>
      <c r="MB450" s="35"/>
      <c r="MC450" s="35"/>
      <c r="MD450" s="35"/>
      <c r="ME450" s="35"/>
      <c r="MF450" s="35"/>
      <c r="MG450" s="35"/>
      <c r="MH450" s="35"/>
      <c r="MI450" s="35"/>
      <c r="MJ450" s="35"/>
      <c r="MK450" s="35"/>
      <c r="ML450" s="35"/>
      <c r="MM450" s="35"/>
      <c r="MN450" s="35"/>
      <c r="MO450" s="35"/>
      <c r="MP450" s="35"/>
      <c r="MQ450" s="35"/>
      <c r="MR450" s="35"/>
      <c r="MS450" s="35"/>
      <c r="MT450" s="35"/>
      <c r="MU450" s="35"/>
      <c r="MV450" s="35"/>
      <c r="MW450" s="35"/>
      <c r="MX450" s="35"/>
      <c r="MY450" s="35"/>
      <c r="MZ450" s="35"/>
      <c r="NA450" s="35"/>
      <c r="NB450" s="35"/>
      <c r="NC450" s="35"/>
      <c r="ND450" s="35"/>
      <c r="NE450" s="35"/>
      <c r="NF450" s="35"/>
      <c r="NG450" s="35"/>
      <c r="NH450" s="35"/>
      <c r="NI450" s="35"/>
      <c r="NJ450" s="35"/>
      <c r="NK450" s="35"/>
      <c r="NL450" s="35"/>
      <c r="NM450" s="35"/>
      <c r="NN450" s="35"/>
      <c r="NO450" s="35"/>
      <c r="NP450" s="35"/>
      <c r="NQ450" s="35"/>
      <c r="NR450" s="35"/>
      <c r="NS450" s="35"/>
      <c r="NT450" s="35"/>
      <c r="NU450" s="35"/>
      <c r="NV450" s="35"/>
      <c r="NW450" s="35"/>
      <c r="NX450" s="35"/>
      <c r="NY450" s="35"/>
      <c r="NZ450" s="35"/>
      <c r="OA450" s="35"/>
      <c r="OB450" s="35"/>
      <c r="OC450" s="35"/>
      <c r="OD450" s="35"/>
      <c r="OE450" s="35"/>
      <c r="OF450" s="35"/>
      <c r="OG450" s="35"/>
      <c r="OH450" s="35"/>
      <c r="OI450" s="35"/>
      <c r="OJ450" s="35"/>
      <c r="OK450" s="35"/>
      <c r="OL450" s="35"/>
      <c r="OM450" s="35"/>
      <c r="ON450" s="35"/>
      <c r="OO450" s="35"/>
      <c r="OP450" s="35"/>
      <c r="OQ450" s="35"/>
      <c r="OR450" s="35"/>
      <c r="OS450" s="35"/>
      <c r="OT450" s="35"/>
      <c r="OU450" s="35"/>
      <c r="OV450" s="35"/>
      <c r="OW450" s="35"/>
      <c r="OX450" s="35"/>
      <c r="OY450" s="35"/>
      <c r="OZ450" s="35"/>
      <c r="PA450" s="35"/>
      <c r="PB450" s="35"/>
      <c r="PC450" s="35"/>
      <c r="PD450" s="35"/>
      <c r="PE450" s="35"/>
      <c r="PF450" s="35"/>
      <c r="PG450" s="35"/>
      <c r="PH450" s="35"/>
      <c r="PI450" s="35"/>
      <c r="PJ450" s="35"/>
      <c r="PK450" s="35"/>
      <c r="PL450" s="35"/>
      <c r="PM450" s="35"/>
      <c r="PN450" s="35"/>
      <c r="PO450" s="35"/>
      <c r="PP450" s="35"/>
      <c r="PQ450" s="35"/>
      <c r="PR450" s="35"/>
      <c r="PS450" s="35"/>
      <c r="PT450" s="35"/>
      <c r="PU450" s="35"/>
      <c r="PV450" s="35"/>
      <c r="PW450" s="35"/>
      <c r="PX450" s="35"/>
      <c r="PY450" s="35"/>
      <c r="PZ450" s="35"/>
      <c r="QA450" s="35"/>
      <c r="QB450" s="35"/>
      <c r="QC450" s="35"/>
      <c r="QD450" s="35"/>
      <c r="QE450" s="35"/>
      <c r="QF450" s="35"/>
      <c r="QG450" s="35"/>
      <c r="QH450" s="35"/>
      <c r="QI450" s="35"/>
      <c r="QJ450" s="35"/>
      <c r="QK450" s="35"/>
      <c r="QL450" s="35"/>
      <c r="QM450" s="35"/>
      <c r="QN450" s="35"/>
      <c r="QO450" s="35"/>
      <c r="QP450" s="35"/>
      <c r="QQ450" s="35"/>
      <c r="QR450" s="35"/>
      <c r="QS450" s="35"/>
      <c r="QT450" s="35"/>
      <c r="QU450" s="35"/>
      <c r="QV450" s="35"/>
      <c r="QW450" s="35"/>
      <c r="QX450" s="35"/>
      <c r="QY450" s="35"/>
      <c r="QZ450" s="35"/>
      <c r="RA450" s="35"/>
      <c r="RB450" s="35"/>
      <c r="RC450" s="35"/>
      <c r="RD450" s="35"/>
      <c r="RE450" s="35"/>
      <c r="RF450" s="35"/>
      <c r="RG450" s="35"/>
      <c r="RH450" s="35"/>
      <c r="RI450" s="35"/>
      <c r="RJ450" s="35"/>
      <c r="RK450" s="35"/>
      <c r="RL450" s="35"/>
      <c r="RM450" s="35"/>
      <c r="RN450" s="35"/>
      <c r="RO450" s="35"/>
      <c r="RP450" s="35">
        <v>6</v>
      </c>
      <c r="RQ450" s="35"/>
      <c r="RR450" s="35"/>
      <c r="RS450" s="35"/>
      <c r="RT450" s="35">
        <v>6</v>
      </c>
      <c r="RU450" s="35"/>
      <c r="RV450" s="35"/>
      <c r="RW450" s="35"/>
      <c r="RX450" s="35"/>
      <c r="RY450" s="35"/>
      <c r="RZ450" s="35"/>
      <c r="SA450" s="35"/>
      <c r="SB450" s="35"/>
      <c r="SC450" s="35"/>
      <c r="SD450" s="35"/>
      <c r="SE450" s="35"/>
      <c r="SF450" s="35"/>
      <c r="SG450" s="35"/>
      <c r="SH450" s="35"/>
      <c r="SI450" s="35"/>
      <c r="SJ450" s="35"/>
      <c r="SK450" s="35"/>
      <c r="SL450" s="35"/>
      <c r="SM450" s="35"/>
      <c r="SN450" s="35"/>
      <c r="SO450" s="35"/>
      <c r="SP450" s="35"/>
      <c r="SQ450" s="35"/>
      <c r="SR450" s="35"/>
      <c r="SS450" s="35"/>
      <c r="ST450" s="35"/>
      <c r="SU450" s="35"/>
      <c r="SV450" s="35"/>
      <c r="SW450" s="35"/>
      <c r="SX450" s="35"/>
      <c r="SY450" s="35"/>
      <c r="SZ450" s="35"/>
      <c r="TA450" s="35"/>
      <c r="TB450" s="35"/>
      <c r="TC450" s="35"/>
      <c r="TD450" s="35"/>
      <c r="TE450" s="35"/>
      <c r="TF450" s="35"/>
      <c r="TG450" s="35"/>
      <c r="TH450" s="35"/>
      <c r="TI450" s="35"/>
      <c r="TJ450" s="35"/>
      <c r="TK450" s="35"/>
      <c r="TL450" s="35"/>
      <c r="TM450" s="35"/>
      <c r="TN450" s="35"/>
      <c r="TO450" s="35"/>
      <c r="TP450" s="35"/>
      <c r="TQ450" s="35"/>
      <c r="TR450" s="35"/>
      <c r="TS450" s="35"/>
      <c r="TT450" s="35"/>
      <c r="TU450" s="35"/>
      <c r="TV450" s="35"/>
      <c r="TW450" s="35"/>
      <c r="TX450" s="35"/>
      <c r="TY450" s="35"/>
      <c r="TZ450" s="35"/>
      <c r="UA450" s="35"/>
      <c r="UB450" s="35"/>
      <c r="UC450" s="35"/>
      <c r="UD450" s="35"/>
      <c r="UE450" s="35"/>
      <c r="UF450" s="35"/>
      <c r="UG450" s="35"/>
      <c r="UH450" s="35"/>
      <c r="UI450" s="35"/>
      <c r="UJ450" s="35"/>
      <c r="UK450" s="35"/>
      <c r="UL450" s="35"/>
      <c r="UM450" s="35"/>
      <c r="UN450" s="35"/>
      <c r="UO450" s="35"/>
      <c r="UP450" s="35"/>
      <c r="UQ450" s="35"/>
      <c r="UR450" s="35"/>
      <c r="US450" s="35"/>
      <c r="UT450" s="35"/>
      <c r="UU450" s="35"/>
      <c r="UV450" s="35"/>
      <c r="UW450" s="35"/>
      <c r="UX450" s="35"/>
      <c r="UY450" s="35"/>
      <c r="UZ450" s="35"/>
      <c r="VA450" s="35"/>
      <c r="VB450" s="35"/>
      <c r="VC450" s="35"/>
      <c r="VD450" s="35"/>
      <c r="VE450" s="35"/>
      <c r="VF450" s="35"/>
      <c r="VG450" s="35"/>
      <c r="VH450" s="35"/>
      <c r="VI450" s="35"/>
      <c r="VJ450" s="35"/>
      <c r="VK450" s="35"/>
      <c r="VL450" s="35">
        <v>5</v>
      </c>
      <c r="VM450" s="35"/>
      <c r="VN450" s="35"/>
      <c r="VO450" s="35"/>
      <c r="VP450" s="35"/>
      <c r="VQ450" s="35"/>
      <c r="VR450" s="35"/>
      <c r="VS450" s="35"/>
      <c r="VT450" s="35"/>
      <c r="VU450" s="35"/>
      <c r="VV450" s="35"/>
      <c r="VW450" s="35"/>
      <c r="VX450" s="35"/>
      <c r="VY450" s="35"/>
      <c r="VZ450" s="35"/>
      <c r="WA450" s="35"/>
      <c r="WB450" s="35"/>
      <c r="WC450" s="35"/>
      <c r="WD450" s="35"/>
      <c r="WE450" s="35"/>
      <c r="WF450" s="35"/>
      <c r="WG450" s="35"/>
      <c r="WH450" s="35"/>
      <c r="WI450" s="35"/>
      <c r="WJ450" s="35"/>
      <c r="WK450" s="35"/>
      <c r="WL450" s="35"/>
      <c r="WM450" s="35"/>
      <c r="WN450" s="35"/>
      <c r="WO450" s="35"/>
      <c r="WP450" s="35"/>
      <c r="WQ450" s="35"/>
      <c r="WR450" s="35"/>
      <c r="WS450" s="35"/>
      <c r="WT450" s="35"/>
      <c r="WU450" s="35"/>
      <c r="WV450" s="35"/>
      <c r="WW450" s="35"/>
      <c r="WX450" s="35"/>
      <c r="WY450" s="35"/>
      <c r="WZ450" s="35"/>
      <c r="XA450" s="35"/>
      <c r="XB450" s="35"/>
      <c r="XC450" s="35"/>
      <c r="XD450" s="35"/>
      <c r="XE450" s="35"/>
      <c r="XF450" s="35"/>
      <c r="XG450" s="35"/>
      <c r="XH450" s="35"/>
      <c r="XI450" s="35"/>
      <c r="XJ450" s="35"/>
      <c r="XK450" s="35"/>
      <c r="XL450" s="35"/>
      <c r="XM450" s="35"/>
      <c r="XN450" s="35"/>
      <c r="XO450" s="35"/>
      <c r="XP450" s="35"/>
      <c r="XQ450" s="35"/>
      <c r="XR450" s="35"/>
      <c r="XS450" s="35"/>
      <c r="XT450" s="35"/>
      <c r="XU450" s="35"/>
      <c r="XV450" s="35"/>
      <c r="XW450" s="35"/>
      <c r="XX450" s="35"/>
      <c r="XY450" s="35"/>
      <c r="XZ450" s="35"/>
      <c r="YA450" s="35"/>
      <c r="YB450" s="35"/>
      <c r="YC450" s="35"/>
      <c r="YD450" s="35"/>
      <c r="YE450" s="35"/>
      <c r="YF450" s="35"/>
      <c r="YG450" s="35"/>
      <c r="YH450" s="35"/>
      <c r="YI450" s="35"/>
      <c r="YJ450" s="35"/>
      <c r="YK450" s="35"/>
      <c r="YL450" s="35"/>
      <c r="YM450" s="35"/>
      <c r="YN450" s="35"/>
      <c r="YO450" s="35"/>
      <c r="YP450" s="35"/>
      <c r="YQ450" s="35"/>
      <c r="YR450" s="35"/>
      <c r="YS450" s="35"/>
      <c r="YT450" s="35"/>
      <c r="YU450" s="35"/>
      <c r="YV450" s="35"/>
      <c r="YW450" s="35"/>
      <c r="YX450" s="35"/>
      <c r="YY450" s="35"/>
      <c r="YZ450" s="35"/>
      <c r="ZA450" s="35"/>
      <c r="ZB450" s="35"/>
      <c r="ZC450" s="35"/>
      <c r="ZD450" s="35"/>
      <c r="ZE450" s="35"/>
      <c r="ZF450" s="35"/>
      <c r="ZG450" s="35"/>
      <c r="ZH450" s="35"/>
      <c r="ZI450" s="35"/>
      <c r="ZJ450" s="35"/>
      <c r="ZK450" s="35"/>
      <c r="ZL450" s="35"/>
      <c r="ZM450" s="35"/>
      <c r="ZN450" s="35"/>
      <c r="ZO450" s="35"/>
      <c r="ZP450" s="35"/>
      <c r="ZQ450" s="35"/>
      <c r="ZR450" s="35"/>
      <c r="ZS450" s="35"/>
      <c r="ZT450" s="35"/>
      <c r="ZU450" s="35"/>
      <c r="ZV450" s="35"/>
      <c r="ZW450" s="35"/>
      <c r="ZX450" s="35"/>
      <c r="ZY450" s="35"/>
      <c r="ZZ450" s="35"/>
      <c r="AAA450" s="35"/>
      <c r="AAB450" s="35"/>
      <c r="AAC450" s="35"/>
      <c r="AAD450" s="35"/>
      <c r="AAE450" s="35"/>
      <c r="AAF450" s="35"/>
      <c r="AAG450" s="35"/>
      <c r="AAH450" s="35"/>
      <c r="AAI450" s="35"/>
      <c r="AAJ450" s="35"/>
      <c r="AAK450" s="35"/>
      <c r="AAL450" s="35"/>
      <c r="AAM450" s="35"/>
      <c r="AAN450" s="35"/>
      <c r="AAO450" s="35"/>
      <c r="AAP450" s="35"/>
      <c r="AAQ450" s="35"/>
      <c r="AAR450" s="35"/>
      <c r="AAS450" s="35"/>
      <c r="AAT450" s="35"/>
      <c r="AAU450" s="35"/>
      <c r="AAV450" s="35"/>
      <c r="AAW450" s="35"/>
      <c r="AAX450" s="35"/>
      <c r="AAY450" s="35"/>
      <c r="AAZ450" s="35"/>
      <c r="ABA450" s="35"/>
      <c r="ABB450" s="35"/>
      <c r="ABC450" s="35"/>
      <c r="ABD450" s="35"/>
      <c r="ABE450" s="35"/>
      <c r="ABF450" s="35"/>
      <c r="ABG450" s="35"/>
      <c r="ABH450" s="35"/>
      <c r="ABI450" s="35"/>
      <c r="ABJ450" s="35"/>
      <c r="ABK450" s="35"/>
      <c r="ABL450" s="35"/>
      <c r="ABM450" s="35"/>
      <c r="ABN450" s="35"/>
      <c r="ABO450" s="35"/>
      <c r="ABP450" s="35"/>
      <c r="ABQ450" s="35"/>
      <c r="ABR450" s="35"/>
      <c r="ABS450" s="35"/>
      <c r="ABT450" s="35"/>
      <c r="ABU450" s="35"/>
      <c r="ABV450" s="35">
        <v>8</v>
      </c>
      <c r="ABW450" s="35"/>
      <c r="ABX450" s="35"/>
      <c r="ABY450" s="35"/>
      <c r="ABZ450" s="35"/>
      <c r="ACA450" s="35"/>
      <c r="ACB450" s="35"/>
      <c r="ACC450" s="35"/>
      <c r="ACD450" s="35"/>
      <c r="ACE450" s="35"/>
      <c r="ACF450" s="35"/>
      <c r="ACG450" s="35"/>
      <c r="ACH450" s="35"/>
      <c r="ACI450" s="35"/>
      <c r="ACJ450" s="35"/>
      <c r="ACK450" s="35"/>
      <c r="ACL450" s="35"/>
      <c r="ACM450" s="35"/>
      <c r="ACN450" s="35"/>
      <c r="ACO450" s="35"/>
      <c r="ACP450" s="35"/>
      <c r="ACQ450" s="35"/>
      <c r="ACR450" s="35"/>
      <c r="ACS450" s="35"/>
      <c r="ACT450" s="35"/>
      <c r="ACU450" s="35"/>
      <c r="ACV450" s="35"/>
      <c r="ACW450" s="35"/>
      <c r="ACX450" s="35"/>
      <c r="ACY450" s="35"/>
      <c r="ACZ450" s="35"/>
      <c r="ADA450" s="35"/>
      <c r="ADB450" s="35"/>
      <c r="ADC450" s="35"/>
      <c r="ADD450" s="35"/>
      <c r="ADE450" s="35"/>
      <c r="ADF450" s="35"/>
      <c r="ADG450" s="35"/>
      <c r="ADH450" s="35"/>
      <c r="ADI450" s="35">
        <v>1</v>
      </c>
      <c r="ADJ450" s="35"/>
      <c r="ADK450" s="35"/>
      <c r="ADL450" s="35"/>
      <c r="ADM450" s="35"/>
      <c r="ADN450" s="35"/>
      <c r="ADO450" s="35"/>
      <c r="ADP450" s="35"/>
      <c r="ADQ450" s="35"/>
      <c r="ADR450" s="35"/>
      <c r="ADS450" s="35"/>
      <c r="ADT450" s="35"/>
      <c r="ADU450" s="35"/>
      <c r="ADV450" s="35"/>
      <c r="ADW450" s="35"/>
      <c r="ADX450" s="35"/>
      <c r="ADY450" s="66">
        <f t="shared" si="17"/>
        <v>0</v>
      </c>
    </row>
    <row r="451" spans="1:805" s="5" customFormat="1" x14ac:dyDescent="0.2">
      <c r="A451" s="38" t="s">
        <v>571</v>
      </c>
      <c r="B451" s="65">
        <f t="shared" si="19"/>
        <v>0</v>
      </c>
      <c r="C451" s="57">
        <v>1</v>
      </c>
      <c r="D451" s="60">
        <v>44753</v>
      </c>
      <c r="E451" s="67">
        <v>58.41</v>
      </c>
      <c r="F451" s="67">
        <f t="shared" si="18"/>
        <v>0</v>
      </c>
      <c r="G451" s="65">
        <v>5</v>
      </c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  <c r="AU451" s="35"/>
      <c r="AV451" s="35"/>
      <c r="AW451" s="35"/>
      <c r="AX451" s="35"/>
      <c r="AY451" s="35"/>
      <c r="AZ451" s="35"/>
      <c r="BA451" s="35"/>
      <c r="BB451" s="35"/>
      <c r="BC451" s="35"/>
      <c r="BD451" s="35"/>
      <c r="BE451" s="15"/>
      <c r="BF451" s="15"/>
      <c r="BG451" s="136"/>
      <c r="BH451" s="35"/>
      <c r="BI451" s="35"/>
      <c r="BJ451" s="35"/>
      <c r="BK451" s="35"/>
      <c r="BL451" s="35"/>
      <c r="BM451" s="35"/>
      <c r="BN451" s="35"/>
      <c r="BO451" s="35"/>
      <c r="BP451" s="35"/>
      <c r="BQ451" s="35"/>
      <c r="BR451" s="35"/>
      <c r="BS451" s="35"/>
      <c r="BT451" s="35"/>
      <c r="BU451" s="35"/>
      <c r="BV451" s="35"/>
      <c r="BW451" s="35"/>
      <c r="BX451" s="35"/>
      <c r="BY451" s="35"/>
      <c r="BZ451" s="35"/>
      <c r="CA451" s="35"/>
      <c r="CB451" s="35"/>
      <c r="CC451" s="35"/>
      <c r="CD451" s="35"/>
      <c r="CE451" s="35"/>
      <c r="CF451" s="35"/>
      <c r="CG451" s="35"/>
      <c r="CH451" s="35"/>
      <c r="CI451" s="35"/>
      <c r="CJ451" s="35"/>
      <c r="CK451" s="35"/>
      <c r="CL451" s="35"/>
      <c r="CM451" s="35"/>
      <c r="CN451" s="35"/>
      <c r="CO451" s="35"/>
      <c r="CP451" s="35"/>
      <c r="CQ451" s="35"/>
      <c r="CR451" s="35"/>
      <c r="CS451" s="35"/>
      <c r="CT451" s="35"/>
      <c r="CU451" s="35"/>
      <c r="CV451" s="35"/>
      <c r="CW451" s="35"/>
      <c r="CX451" s="35"/>
      <c r="CY451" s="35"/>
      <c r="CZ451" s="35"/>
      <c r="DA451" s="35"/>
      <c r="DB451" s="35"/>
      <c r="DC451" s="35"/>
      <c r="DD451" s="35"/>
      <c r="DE451" s="35"/>
      <c r="DF451" s="35"/>
      <c r="DG451" s="35"/>
      <c r="DH451" s="35"/>
      <c r="DI451" s="35"/>
      <c r="DJ451" s="35"/>
      <c r="DK451" s="35"/>
      <c r="DL451" s="35"/>
      <c r="DM451" s="35"/>
      <c r="DN451" s="35"/>
      <c r="DO451" s="35"/>
      <c r="DP451" s="35"/>
      <c r="DQ451" s="35"/>
      <c r="DR451" s="35"/>
      <c r="DS451" s="35"/>
      <c r="DT451" s="35"/>
      <c r="DU451" s="35"/>
      <c r="DV451" s="35"/>
      <c r="DW451" s="35"/>
      <c r="DX451" s="35"/>
      <c r="DY451" s="35"/>
      <c r="DZ451" s="35"/>
      <c r="EA451" s="35"/>
      <c r="EB451" s="35"/>
      <c r="EC451" s="35"/>
      <c r="ED451" s="35"/>
      <c r="EE451" s="35"/>
      <c r="EF451" s="35"/>
      <c r="EG451" s="35"/>
      <c r="EH451" s="35"/>
      <c r="EI451" s="35"/>
      <c r="EJ451" s="35"/>
      <c r="EK451" s="35"/>
      <c r="EL451" s="35"/>
      <c r="EM451" s="35"/>
      <c r="EN451" s="35"/>
      <c r="EO451" s="35"/>
      <c r="EP451" s="35"/>
      <c r="EQ451" s="35"/>
      <c r="ER451" s="35"/>
      <c r="ES451" s="35"/>
      <c r="ET451" s="35"/>
      <c r="EU451" s="35"/>
      <c r="EV451" s="35"/>
      <c r="EW451" s="35"/>
      <c r="EX451" s="35"/>
      <c r="EY451" s="35"/>
      <c r="EZ451" s="35"/>
      <c r="FA451" s="35"/>
      <c r="FB451" s="35"/>
      <c r="FC451" s="35"/>
      <c r="FD451" s="35"/>
      <c r="FE451" s="35"/>
      <c r="FF451" s="35"/>
      <c r="FG451" s="35"/>
      <c r="FH451" s="35"/>
      <c r="FI451" s="35"/>
      <c r="FJ451" s="35"/>
      <c r="FK451" s="35"/>
      <c r="FL451" s="35"/>
      <c r="FM451" s="35"/>
      <c r="FN451" s="35"/>
      <c r="FO451" s="35"/>
      <c r="FP451" s="35"/>
      <c r="FQ451" s="35"/>
      <c r="FR451" s="35"/>
      <c r="FS451" s="35"/>
      <c r="FT451" s="35"/>
      <c r="FU451" s="35"/>
      <c r="FV451" s="35"/>
      <c r="FW451" s="35"/>
      <c r="FX451" s="35"/>
      <c r="FY451" s="35"/>
      <c r="FZ451" s="35"/>
      <c r="GA451" s="35"/>
      <c r="GB451" s="35"/>
      <c r="GC451" s="35"/>
      <c r="GD451" s="35"/>
      <c r="GE451" s="35"/>
      <c r="GF451" s="35"/>
      <c r="GG451" s="35"/>
      <c r="GH451" s="35"/>
      <c r="GI451" s="35"/>
      <c r="GJ451" s="35"/>
      <c r="GK451" s="35"/>
      <c r="GL451" s="35"/>
      <c r="GM451" s="35"/>
      <c r="GN451" s="35"/>
      <c r="GO451" s="35"/>
      <c r="GP451" s="35"/>
      <c r="GQ451" s="35"/>
      <c r="GR451" s="35"/>
      <c r="GS451" s="35"/>
      <c r="GT451" s="35"/>
      <c r="GU451" s="35"/>
      <c r="GV451" s="35"/>
      <c r="GW451" s="35"/>
      <c r="GX451" s="35"/>
      <c r="GY451" s="35"/>
      <c r="GZ451" s="35"/>
      <c r="HA451" s="35"/>
      <c r="HB451" s="35"/>
      <c r="HC451" s="35"/>
      <c r="HD451" s="35"/>
      <c r="HE451" s="35"/>
      <c r="HF451" s="35"/>
      <c r="HG451" s="35"/>
      <c r="HH451" s="35"/>
      <c r="HI451" s="35"/>
      <c r="HJ451" s="35"/>
      <c r="HK451" s="35"/>
      <c r="HL451" s="35"/>
      <c r="HM451" s="35"/>
      <c r="HN451" s="35"/>
      <c r="HO451" s="35"/>
      <c r="HP451" s="35"/>
      <c r="HQ451" s="35"/>
      <c r="HR451" s="35"/>
      <c r="HS451" s="35"/>
      <c r="HT451" s="35"/>
      <c r="HU451" s="35"/>
      <c r="HV451" s="35"/>
      <c r="HW451" s="35"/>
      <c r="HX451" s="35"/>
      <c r="HY451" s="35"/>
      <c r="HZ451" s="35"/>
      <c r="IA451" s="35"/>
      <c r="IB451" s="35"/>
      <c r="IC451" s="35"/>
      <c r="ID451" s="35"/>
      <c r="IE451" s="35"/>
      <c r="IF451" s="35"/>
      <c r="IG451" s="35"/>
      <c r="IH451" s="35"/>
      <c r="II451" s="35"/>
      <c r="IJ451" s="35"/>
      <c r="IK451" s="35"/>
      <c r="IL451" s="35"/>
      <c r="IM451" s="35"/>
      <c r="IN451" s="35"/>
      <c r="IO451" s="35"/>
      <c r="IP451" s="35">
        <v>5</v>
      </c>
      <c r="IQ451" s="35"/>
      <c r="IR451" s="35"/>
      <c r="IS451" s="35"/>
      <c r="IT451" s="35"/>
      <c r="IU451" s="35"/>
      <c r="IV451" s="35"/>
      <c r="IW451" s="35"/>
      <c r="IX451" s="35"/>
      <c r="IY451" s="35"/>
      <c r="IZ451" s="35"/>
      <c r="JA451" s="35"/>
      <c r="JB451" s="35"/>
      <c r="JC451" s="35"/>
      <c r="JD451" s="35"/>
      <c r="JE451" s="35"/>
      <c r="JF451" s="35"/>
      <c r="JG451" s="35"/>
      <c r="JH451" s="35"/>
      <c r="JI451" s="35"/>
      <c r="JJ451" s="35"/>
      <c r="JK451" s="35"/>
      <c r="JL451" s="35"/>
      <c r="JM451" s="35"/>
      <c r="JN451" s="35"/>
      <c r="JO451" s="35"/>
      <c r="JP451" s="35"/>
      <c r="JQ451" s="35"/>
      <c r="JR451" s="35"/>
      <c r="JS451" s="35"/>
      <c r="JT451" s="35"/>
      <c r="JU451" s="35"/>
      <c r="JV451" s="35"/>
      <c r="JW451" s="35"/>
      <c r="JX451" s="35"/>
      <c r="JY451" s="35"/>
      <c r="JZ451" s="35"/>
      <c r="KA451" s="35"/>
      <c r="KB451" s="35"/>
      <c r="KC451" s="35"/>
      <c r="KD451" s="35"/>
      <c r="KE451" s="35"/>
      <c r="KF451" s="35"/>
      <c r="KG451" s="35"/>
      <c r="KH451" s="35"/>
      <c r="KI451" s="35"/>
      <c r="KJ451" s="35"/>
      <c r="KK451" s="35"/>
      <c r="KL451" s="35"/>
      <c r="KM451" s="35"/>
      <c r="KN451" s="35"/>
      <c r="KO451" s="35"/>
      <c r="KP451" s="35"/>
      <c r="KQ451" s="35"/>
      <c r="KR451" s="35"/>
      <c r="KS451" s="35"/>
      <c r="KT451" s="35"/>
      <c r="KU451" s="35"/>
      <c r="KV451" s="35"/>
      <c r="KW451" s="35"/>
      <c r="KX451" s="35"/>
      <c r="KY451" s="35"/>
      <c r="KZ451" s="35"/>
      <c r="LA451" s="35"/>
      <c r="LB451" s="35"/>
      <c r="LC451" s="35"/>
      <c r="LD451" s="35"/>
      <c r="LE451" s="35"/>
      <c r="LF451" s="35"/>
      <c r="LG451" s="35"/>
      <c r="LH451" s="35"/>
      <c r="LI451" s="35"/>
      <c r="LJ451" s="35"/>
      <c r="LK451" s="35"/>
      <c r="LL451" s="35"/>
      <c r="LM451" s="35"/>
      <c r="LN451" s="35">
        <v>2</v>
      </c>
      <c r="LO451" s="35"/>
      <c r="LP451" s="35"/>
      <c r="LQ451" s="35"/>
      <c r="LR451" s="35"/>
      <c r="LS451" s="35"/>
      <c r="LT451" s="35"/>
      <c r="LU451" s="35"/>
      <c r="LV451" s="35"/>
      <c r="LW451" s="35"/>
      <c r="LX451" s="35"/>
      <c r="LY451" s="35"/>
      <c r="LZ451" s="35"/>
      <c r="MA451" s="35"/>
      <c r="MB451" s="35"/>
      <c r="MC451" s="35"/>
      <c r="MD451" s="35"/>
      <c r="ME451" s="35"/>
      <c r="MF451" s="35"/>
      <c r="MG451" s="35"/>
      <c r="MH451" s="35"/>
      <c r="MI451" s="35"/>
      <c r="MJ451" s="35"/>
      <c r="MK451" s="35"/>
      <c r="ML451" s="35"/>
      <c r="MM451" s="35"/>
      <c r="MN451" s="35"/>
      <c r="MO451" s="35"/>
      <c r="MP451" s="35"/>
      <c r="MQ451" s="35"/>
      <c r="MR451" s="35"/>
      <c r="MS451" s="35"/>
      <c r="MT451" s="35"/>
      <c r="MU451" s="35"/>
      <c r="MV451" s="35"/>
      <c r="MW451" s="35"/>
      <c r="MX451" s="35"/>
      <c r="MY451" s="35"/>
      <c r="MZ451" s="35"/>
      <c r="NA451" s="35"/>
      <c r="NB451" s="35"/>
      <c r="NC451" s="35"/>
      <c r="ND451" s="35"/>
      <c r="NE451" s="35"/>
      <c r="NF451" s="35"/>
      <c r="NG451" s="35"/>
      <c r="NH451" s="35"/>
      <c r="NI451" s="35"/>
      <c r="NJ451" s="35"/>
      <c r="NK451" s="35"/>
      <c r="NL451" s="35"/>
      <c r="NM451" s="35"/>
      <c r="NN451" s="35"/>
      <c r="NO451" s="35"/>
      <c r="NP451" s="35"/>
      <c r="NQ451" s="35"/>
      <c r="NR451" s="35"/>
      <c r="NS451" s="35"/>
      <c r="NT451" s="35"/>
      <c r="NU451" s="35"/>
      <c r="NV451" s="35"/>
      <c r="NW451" s="35"/>
      <c r="NX451" s="35"/>
      <c r="NY451" s="35"/>
      <c r="NZ451" s="35"/>
      <c r="OA451" s="35"/>
      <c r="OB451" s="35"/>
      <c r="OC451" s="35"/>
      <c r="OD451" s="35"/>
      <c r="OE451" s="35"/>
      <c r="OF451" s="35"/>
      <c r="OG451" s="35"/>
      <c r="OH451" s="35"/>
      <c r="OI451" s="35"/>
      <c r="OJ451" s="35"/>
      <c r="OK451" s="35"/>
      <c r="OL451" s="35"/>
      <c r="OM451" s="35"/>
      <c r="ON451" s="35"/>
      <c r="OO451" s="35"/>
      <c r="OP451" s="35"/>
      <c r="OQ451" s="35"/>
      <c r="OR451" s="35"/>
      <c r="OS451" s="35"/>
      <c r="OT451" s="35"/>
      <c r="OU451" s="35"/>
      <c r="OV451" s="35"/>
      <c r="OW451" s="35"/>
      <c r="OX451" s="35"/>
      <c r="OY451" s="35"/>
      <c r="OZ451" s="35"/>
      <c r="PA451" s="35"/>
      <c r="PB451" s="35"/>
      <c r="PC451" s="35"/>
      <c r="PD451" s="35"/>
      <c r="PE451" s="35"/>
      <c r="PF451" s="35"/>
      <c r="PG451" s="35"/>
      <c r="PH451" s="35"/>
      <c r="PI451" s="35"/>
      <c r="PJ451" s="35"/>
      <c r="PK451" s="35"/>
      <c r="PL451" s="35"/>
      <c r="PM451" s="35"/>
      <c r="PN451" s="35"/>
      <c r="PO451" s="35"/>
      <c r="PP451" s="35"/>
      <c r="PQ451" s="35"/>
      <c r="PR451" s="35"/>
      <c r="PS451" s="35"/>
      <c r="PT451" s="35"/>
      <c r="PU451" s="35"/>
      <c r="PV451" s="35"/>
      <c r="PW451" s="35"/>
      <c r="PX451" s="35"/>
      <c r="PY451" s="35"/>
      <c r="PZ451" s="35"/>
      <c r="QA451" s="35"/>
      <c r="QB451" s="35"/>
      <c r="QC451" s="35"/>
      <c r="QD451" s="35"/>
      <c r="QE451" s="35"/>
      <c r="QF451" s="35"/>
      <c r="QG451" s="35"/>
      <c r="QH451" s="35"/>
      <c r="QI451" s="35"/>
      <c r="QJ451" s="35"/>
      <c r="QK451" s="35"/>
      <c r="QL451" s="35"/>
      <c r="QM451" s="35"/>
      <c r="QN451" s="35"/>
      <c r="QO451" s="35"/>
      <c r="QP451" s="35"/>
      <c r="QQ451" s="35"/>
      <c r="QR451" s="35"/>
      <c r="QS451" s="35"/>
      <c r="QT451" s="35"/>
      <c r="QU451" s="35"/>
      <c r="QV451" s="35"/>
      <c r="QW451" s="35"/>
      <c r="QX451" s="35"/>
      <c r="QY451" s="35"/>
      <c r="QZ451" s="35"/>
      <c r="RA451" s="35"/>
      <c r="RB451" s="35"/>
      <c r="RC451" s="35"/>
      <c r="RD451" s="35"/>
      <c r="RE451" s="35"/>
      <c r="RF451" s="35"/>
      <c r="RG451" s="35"/>
      <c r="RH451" s="35"/>
      <c r="RI451" s="35"/>
      <c r="RJ451" s="35"/>
      <c r="RK451" s="35"/>
      <c r="RL451" s="35"/>
      <c r="RM451" s="35"/>
      <c r="RN451" s="35"/>
      <c r="RO451" s="35"/>
      <c r="RP451" s="35"/>
      <c r="RQ451" s="35"/>
      <c r="RR451" s="35"/>
      <c r="RS451" s="35"/>
      <c r="RT451" s="35"/>
      <c r="RU451" s="35"/>
      <c r="RV451" s="35"/>
      <c r="RW451" s="35"/>
      <c r="RX451" s="35"/>
      <c r="RY451" s="35"/>
      <c r="RZ451" s="35"/>
      <c r="SA451" s="35"/>
      <c r="SB451" s="35"/>
      <c r="SC451" s="35"/>
      <c r="SD451" s="35"/>
      <c r="SE451" s="35"/>
      <c r="SF451" s="35"/>
      <c r="SG451" s="35"/>
      <c r="SH451" s="35"/>
      <c r="SI451" s="35"/>
      <c r="SJ451" s="35"/>
      <c r="SK451" s="35"/>
      <c r="SL451" s="35"/>
      <c r="SM451" s="35"/>
      <c r="SN451" s="35"/>
      <c r="SO451" s="35"/>
      <c r="SP451" s="35"/>
      <c r="SQ451" s="35"/>
      <c r="SR451" s="35"/>
      <c r="SS451" s="35"/>
      <c r="ST451" s="35"/>
      <c r="SU451" s="35"/>
      <c r="SV451" s="35"/>
      <c r="SW451" s="35"/>
      <c r="SX451" s="35"/>
      <c r="SY451" s="35"/>
      <c r="SZ451" s="35"/>
      <c r="TA451" s="35"/>
      <c r="TB451" s="35"/>
      <c r="TC451" s="35"/>
      <c r="TD451" s="35"/>
      <c r="TE451" s="35"/>
      <c r="TF451" s="35"/>
      <c r="TG451" s="35"/>
      <c r="TH451" s="35"/>
      <c r="TI451" s="35"/>
      <c r="TJ451" s="35"/>
      <c r="TK451" s="35"/>
      <c r="TL451" s="35"/>
      <c r="TM451" s="35"/>
      <c r="TN451" s="35"/>
      <c r="TO451" s="35"/>
      <c r="TP451" s="35"/>
      <c r="TQ451" s="35"/>
      <c r="TR451" s="35"/>
      <c r="TS451" s="35"/>
      <c r="TT451" s="35"/>
      <c r="TU451" s="35"/>
      <c r="TV451" s="35"/>
      <c r="TW451" s="35"/>
      <c r="TX451" s="35"/>
      <c r="TY451" s="35"/>
      <c r="TZ451" s="35"/>
      <c r="UA451" s="35"/>
      <c r="UB451" s="35"/>
      <c r="UC451" s="35"/>
      <c r="UD451" s="35"/>
      <c r="UE451" s="35"/>
      <c r="UF451" s="35"/>
      <c r="UG451" s="35"/>
      <c r="UH451" s="35"/>
      <c r="UI451" s="35"/>
      <c r="UJ451" s="35"/>
      <c r="UK451" s="35"/>
      <c r="UL451" s="35"/>
      <c r="UM451" s="35"/>
      <c r="UN451" s="35"/>
      <c r="UO451" s="35"/>
      <c r="UP451" s="35"/>
      <c r="UQ451" s="35"/>
      <c r="UR451" s="35"/>
      <c r="US451" s="35"/>
      <c r="UT451" s="35"/>
      <c r="UU451" s="35"/>
      <c r="UV451" s="35"/>
      <c r="UW451" s="35"/>
      <c r="UX451" s="35"/>
      <c r="UY451" s="35"/>
      <c r="UZ451" s="35"/>
      <c r="VA451" s="35"/>
      <c r="VB451" s="35"/>
      <c r="VC451" s="35"/>
      <c r="VD451" s="35"/>
      <c r="VE451" s="35"/>
      <c r="VF451" s="35"/>
      <c r="VG451" s="35"/>
      <c r="VH451" s="35"/>
      <c r="VI451" s="35"/>
      <c r="VJ451" s="35"/>
      <c r="VK451" s="35"/>
      <c r="VL451" s="35"/>
      <c r="VM451" s="35"/>
      <c r="VN451" s="35"/>
      <c r="VO451" s="35"/>
      <c r="VP451" s="35"/>
      <c r="VQ451" s="35"/>
      <c r="VR451" s="35"/>
      <c r="VS451" s="35"/>
      <c r="VT451" s="35"/>
      <c r="VU451" s="35"/>
      <c r="VV451" s="35"/>
      <c r="VW451" s="35"/>
      <c r="VX451" s="35"/>
      <c r="VY451" s="35"/>
      <c r="VZ451" s="35"/>
      <c r="WA451" s="35"/>
      <c r="WB451" s="35"/>
      <c r="WC451" s="35"/>
      <c r="WD451" s="35"/>
      <c r="WE451" s="35"/>
      <c r="WF451" s="35"/>
      <c r="WG451" s="35"/>
      <c r="WH451" s="35"/>
      <c r="WI451" s="35"/>
      <c r="WJ451" s="35"/>
      <c r="WK451" s="35"/>
      <c r="WL451" s="35"/>
      <c r="WM451" s="35"/>
      <c r="WN451" s="35"/>
      <c r="WO451" s="35"/>
      <c r="WP451" s="35"/>
      <c r="WQ451" s="35"/>
      <c r="WR451" s="35"/>
      <c r="WS451" s="35"/>
      <c r="WT451" s="35"/>
      <c r="WU451" s="35"/>
      <c r="WV451" s="35"/>
      <c r="WW451" s="35"/>
      <c r="WX451" s="35"/>
      <c r="WY451" s="35"/>
      <c r="WZ451" s="35"/>
      <c r="XA451" s="35"/>
      <c r="XB451" s="35"/>
      <c r="XC451" s="35"/>
      <c r="XD451" s="35"/>
      <c r="XE451" s="35"/>
      <c r="XF451" s="35"/>
      <c r="XG451" s="35"/>
      <c r="XH451" s="35"/>
      <c r="XI451" s="35"/>
      <c r="XJ451" s="35"/>
      <c r="XK451" s="35"/>
      <c r="XL451" s="35"/>
      <c r="XM451" s="35"/>
      <c r="XN451" s="35"/>
      <c r="XO451" s="35"/>
      <c r="XP451" s="35"/>
      <c r="XQ451" s="35"/>
      <c r="XR451" s="35"/>
      <c r="XS451" s="35"/>
      <c r="XT451" s="35"/>
      <c r="XU451" s="35"/>
      <c r="XV451" s="35"/>
      <c r="XW451" s="35"/>
      <c r="XX451" s="35"/>
      <c r="XY451" s="35"/>
      <c r="XZ451" s="35"/>
      <c r="YA451" s="35"/>
      <c r="YB451" s="35"/>
      <c r="YC451" s="35"/>
      <c r="YD451" s="35"/>
      <c r="YE451" s="35"/>
      <c r="YF451" s="35"/>
      <c r="YG451" s="35"/>
      <c r="YH451" s="35"/>
      <c r="YI451" s="35"/>
      <c r="YJ451" s="35"/>
      <c r="YK451" s="35"/>
      <c r="YL451" s="35"/>
      <c r="YM451" s="35"/>
      <c r="YN451" s="35"/>
      <c r="YO451" s="35"/>
      <c r="YP451" s="35"/>
      <c r="YQ451" s="35"/>
      <c r="YR451" s="35"/>
      <c r="YS451" s="35"/>
      <c r="YT451" s="35"/>
      <c r="YU451" s="35"/>
      <c r="YV451" s="35"/>
      <c r="YW451" s="35"/>
      <c r="YX451" s="35"/>
      <c r="YY451" s="35"/>
      <c r="YZ451" s="35"/>
      <c r="ZA451" s="35">
        <v>2</v>
      </c>
      <c r="ZB451" s="35"/>
      <c r="ZC451" s="35"/>
      <c r="ZD451" s="35"/>
      <c r="ZE451" s="35"/>
      <c r="ZF451" s="35"/>
      <c r="ZG451" s="35"/>
      <c r="ZH451" s="35"/>
      <c r="ZI451" s="35"/>
      <c r="ZJ451" s="35"/>
      <c r="ZK451" s="35"/>
      <c r="ZL451" s="35"/>
      <c r="ZM451" s="35"/>
      <c r="ZN451" s="35"/>
      <c r="ZO451" s="35"/>
      <c r="ZP451" s="35"/>
      <c r="ZQ451" s="35"/>
      <c r="ZR451" s="35"/>
      <c r="ZS451" s="35"/>
      <c r="ZT451" s="35"/>
      <c r="ZU451" s="35"/>
      <c r="ZV451" s="35"/>
      <c r="ZW451" s="35"/>
      <c r="ZX451" s="35"/>
      <c r="ZY451" s="35"/>
      <c r="ZZ451" s="35"/>
      <c r="AAA451" s="35"/>
      <c r="AAB451" s="35"/>
      <c r="AAC451" s="35"/>
      <c r="AAD451" s="35"/>
      <c r="AAE451" s="35"/>
      <c r="AAF451" s="35"/>
      <c r="AAG451" s="35"/>
      <c r="AAH451" s="35"/>
      <c r="AAI451" s="35"/>
      <c r="AAJ451" s="35"/>
      <c r="AAK451" s="35"/>
      <c r="AAL451" s="35"/>
      <c r="AAM451" s="35"/>
      <c r="AAN451" s="35"/>
      <c r="AAO451" s="35"/>
      <c r="AAP451" s="35"/>
      <c r="AAQ451" s="35"/>
      <c r="AAR451" s="35"/>
      <c r="AAS451" s="35"/>
      <c r="AAT451" s="35"/>
      <c r="AAU451" s="35"/>
      <c r="AAV451" s="35"/>
      <c r="AAW451" s="35"/>
      <c r="AAX451" s="35"/>
      <c r="AAY451" s="35"/>
      <c r="AAZ451" s="35"/>
      <c r="ABA451" s="35"/>
      <c r="ABB451" s="35"/>
      <c r="ABC451" s="35"/>
      <c r="ABD451" s="35"/>
      <c r="ABE451" s="35"/>
      <c r="ABF451" s="35"/>
      <c r="ABG451" s="35"/>
      <c r="ABH451" s="35"/>
      <c r="ABI451" s="35"/>
      <c r="ABJ451" s="35"/>
      <c r="ABK451" s="35"/>
      <c r="ABL451" s="35"/>
      <c r="ABM451" s="35"/>
      <c r="ABN451" s="35"/>
      <c r="ABO451" s="35"/>
      <c r="ABP451" s="35"/>
      <c r="ABQ451" s="35"/>
      <c r="ABR451" s="35"/>
      <c r="ABS451" s="35"/>
      <c r="ABT451" s="35"/>
      <c r="ABU451" s="35"/>
      <c r="ABV451" s="35"/>
      <c r="ABW451" s="35"/>
      <c r="ABX451" s="35"/>
      <c r="ABY451" s="35"/>
      <c r="ABZ451" s="35"/>
      <c r="ACA451" s="35"/>
      <c r="ACB451" s="35"/>
      <c r="ACC451" s="35"/>
      <c r="ACD451" s="35"/>
      <c r="ACE451" s="35"/>
      <c r="ACF451" s="35"/>
      <c r="ACG451" s="35"/>
      <c r="ACH451" s="35"/>
      <c r="ACI451" s="35"/>
      <c r="ACJ451" s="35"/>
      <c r="ACK451" s="35"/>
      <c r="ACL451" s="35"/>
      <c r="ACM451" s="35"/>
      <c r="ACN451" s="35"/>
      <c r="ACO451" s="35"/>
      <c r="ACP451" s="35"/>
      <c r="ACQ451" s="35"/>
      <c r="ACR451" s="35"/>
      <c r="ACS451" s="35"/>
      <c r="ACT451" s="35"/>
      <c r="ACU451" s="35"/>
      <c r="ACV451" s="35"/>
      <c r="ACW451" s="35"/>
      <c r="ACX451" s="35"/>
      <c r="ACY451" s="35"/>
      <c r="ACZ451" s="35"/>
      <c r="ADA451" s="35"/>
      <c r="ADB451" s="35"/>
      <c r="ADC451" s="35"/>
      <c r="ADD451" s="35"/>
      <c r="ADE451" s="35"/>
      <c r="ADF451" s="35"/>
      <c r="ADG451" s="35"/>
      <c r="ADH451" s="35"/>
      <c r="ADI451" s="35"/>
      <c r="ADJ451" s="35"/>
      <c r="ADK451" s="35"/>
      <c r="ADL451" s="35"/>
      <c r="ADM451" s="35"/>
      <c r="ADN451" s="35"/>
      <c r="ADO451" s="35"/>
      <c r="ADP451" s="35"/>
      <c r="ADQ451" s="35"/>
      <c r="ADR451" s="35"/>
      <c r="ADS451" s="35"/>
      <c r="ADT451" s="35"/>
      <c r="ADU451" s="35"/>
      <c r="ADV451" s="35"/>
      <c r="ADW451" s="35"/>
      <c r="ADX451" s="35"/>
      <c r="ADY451" s="66">
        <f t="shared" si="17"/>
        <v>0</v>
      </c>
    </row>
    <row r="452" spans="1:805" s="5" customFormat="1" ht="12" customHeight="1" x14ac:dyDescent="0.2">
      <c r="A452" s="38" t="s">
        <v>434</v>
      </c>
      <c r="B452" s="65">
        <f t="shared" si="19"/>
        <v>0</v>
      </c>
      <c r="C452" s="57">
        <v>1</v>
      </c>
      <c r="D452" s="59">
        <v>44319</v>
      </c>
      <c r="E452" s="67">
        <v>35.56</v>
      </c>
      <c r="F452" s="67">
        <f t="shared" si="18"/>
        <v>0</v>
      </c>
      <c r="G452" s="6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  <c r="AU452" s="35"/>
      <c r="AV452" s="35"/>
      <c r="AW452" s="35"/>
      <c r="AX452" s="35"/>
      <c r="AY452" s="35"/>
      <c r="AZ452" s="35"/>
      <c r="BA452" s="35"/>
      <c r="BB452" s="35"/>
      <c r="BC452" s="35"/>
      <c r="BD452" s="35"/>
      <c r="BE452" s="15"/>
      <c r="BF452" s="15"/>
      <c r="BG452" s="136"/>
      <c r="BH452" s="35"/>
      <c r="BI452" s="35"/>
      <c r="BJ452" s="35"/>
      <c r="BK452" s="35"/>
      <c r="BL452" s="35"/>
      <c r="BM452" s="35"/>
      <c r="BN452" s="35"/>
      <c r="BO452" s="35"/>
      <c r="BP452" s="35"/>
      <c r="BQ452" s="35"/>
      <c r="BR452" s="35"/>
      <c r="BS452" s="35"/>
      <c r="BT452" s="35"/>
      <c r="BU452" s="35"/>
      <c r="BV452" s="35"/>
      <c r="BW452" s="35"/>
      <c r="BX452" s="35"/>
      <c r="BY452" s="35"/>
      <c r="BZ452" s="35"/>
      <c r="CA452" s="35"/>
      <c r="CB452" s="35"/>
      <c r="CC452" s="35"/>
      <c r="CD452" s="35"/>
      <c r="CE452" s="35"/>
      <c r="CF452" s="35"/>
      <c r="CG452" s="35"/>
      <c r="CH452" s="35"/>
      <c r="CI452" s="35"/>
      <c r="CJ452" s="35"/>
      <c r="CK452" s="35"/>
      <c r="CL452" s="35"/>
      <c r="CM452" s="35"/>
      <c r="CN452" s="35"/>
      <c r="CO452" s="35"/>
      <c r="CP452" s="35"/>
      <c r="CQ452" s="35"/>
      <c r="CR452" s="35"/>
      <c r="CS452" s="35"/>
      <c r="CT452" s="35"/>
      <c r="CU452" s="35"/>
      <c r="CV452" s="35"/>
      <c r="CW452" s="35"/>
      <c r="CX452" s="35"/>
      <c r="CY452" s="35"/>
      <c r="CZ452" s="35"/>
      <c r="DA452" s="35"/>
      <c r="DB452" s="35"/>
      <c r="DC452" s="35"/>
      <c r="DD452" s="35"/>
      <c r="DE452" s="35"/>
      <c r="DF452" s="35"/>
      <c r="DG452" s="35"/>
      <c r="DH452" s="35"/>
      <c r="DI452" s="35"/>
      <c r="DJ452" s="35"/>
      <c r="DK452" s="35"/>
      <c r="DL452" s="35"/>
      <c r="DM452" s="35"/>
      <c r="DN452" s="35"/>
      <c r="DO452" s="35"/>
      <c r="DP452" s="35"/>
      <c r="DQ452" s="35"/>
      <c r="DR452" s="35"/>
      <c r="DS452" s="35"/>
      <c r="DT452" s="35"/>
      <c r="DU452" s="35"/>
      <c r="DV452" s="35"/>
      <c r="DW452" s="35"/>
      <c r="DX452" s="35"/>
      <c r="DY452" s="35"/>
      <c r="DZ452" s="35"/>
      <c r="EA452" s="35"/>
      <c r="EB452" s="35"/>
      <c r="EC452" s="35"/>
      <c r="ED452" s="35"/>
      <c r="EE452" s="35"/>
      <c r="EF452" s="35"/>
      <c r="EG452" s="35"/>
      <c r="EH452" s="35"/>
      <c r="EI452" s="35"/>
      <c r="EJ452" s="35"/>
      <c r="EK452" s="35"/>
      <c r="EL452" s="35"/>
      <c r="EM452" s="35"/>
      <c r="EN452" s="35"/>
      <c r="EO452" s="35"/>
      <c r="EP452" s="35"/>
      <c r="EQ452" s="35"/>
      <c r="ER452" s="35"/>
      <c r="ES452" s="35"/>
      <c r="ET452" s="35"/>
      <c r="EU452" s="35"/>
      <c r="EV452" s="35"/>
      <c r="EW452" s="35"/>
      <c r="EX452" s="35"/>
      <c r="EY452" s="35"/>
      <c r="EZ452" s="35"/>
      <c r="FA452" s="35"/>
      <c r="FB452" s="35"/>
      <c r="FC452" s="35"/>
      <c r="FD452" s="35"/>
      <c r="FE452" s="35"/>
      <c r="FF452" s="35"/>
      <c r="FG452" s="35"/>
      <c r="FH452" s="35"/>
      <c r="FI452" s="35"/>
      <c r="FJ452" s="35"/>
      <c r="FK452" s="35"/>
      <c r="FL452" s="35"/>
      <c r="FM452" s="35"/>
      <c r="FN452" s="35"/>
      <c r="FO452" s="35"/>
      <c r="FP452" s="35"/>
      <c r="FQ452" s="35"/>
      <c r="FR452" s="35"/>
      <c r="FS452" s="35"/>
      <c r="FT452" s="35"/>
      <c r="FU452" s="35"/>
      <c r="FV452" s="35"/>
      <c r="FW452" s="35"/>
      <c r="FX452" s="35"/>
      <c r="FY452" s="35"/>
      <c r="FZ452" s="35"/>
      <c r="GA452" s="35"/>
      <c r="GB452" s="35"/>
      <c r="GC452" s="35"/>
      <c r="GD452" s="35"/>
      <c r="GE452" s="35"/>
      <c r="GF452" s="35"/>
      <c r="GG452" s="35"/>
      <c r="GH452" s="35"/>
      <c r="GI452" s="35"/>
      <c r="GJ452" s="35"/>
      <c r="GK452" s="35"/>
      <c r="GL452" s="35"/>
      <c r="GM452" s="35"/>
      <c r="GN452" s="35"/>
      <c r="GO452" s="35"/>
      <c r="GP452" s="35"/>
      <c r="GQ452" s="35"/>
      <c r="GR452" s="35"/>
      <c r="GS452" s="35"/>
      <c r="GT452" s="35"/>
      <c r="GU452" s="35"/>
      <c r="GV452" s="35"/>
      <c r="GW452" s="35"/>
      <c r="GX452" s="35"/>
      <c r="GY452" s="35"/>
      <c r="GZ452" s="35"/>
      <c r="HA452" s="35"/>
      <c r="HB452" s="35"/>
      <c r="HC452" s="35"/>
      <c r="HD452" s="35"/>
      <c r="HE452" s="35"/>
      <c r="HF452" s="35"/>
      <c r="HG452" s="35"/>
      <c r="HH452" s="35"/>
      <c r="HI452" s="35"/>
      <c r="HJ452" s="35"/>
      <c r="HK452" s="35"/>
      <c r="HL452" s="35"/>
      <c r="HM452" s="35"/>
      <c r="HN452" s="35"/>
      <c r="HO452" s="35"/>
      <c r="HP452" s="35"/>
      <c r="HQ452" s="35"/>
      <c r="HR452" s="35"/>
      <c r="HS452" s="35"/>
      <c r="HT452" s="35"/>
      <c r="HU452" s="35"/>
      <c r="HV452" s="35"/>
      <c r="HW452" s="35"/>
      <c r="HX452" s="35"/>
      <c r="HY452" s="35"/>
      <c r="HZ452" s="35"/>
      <c r="IA452" s="35"/>
      <c r="IB452" s="35"/>
      <c r="IC452" s="35"/>
      <c r="ID452" s="35"/>
      <c r="IE452" s="35"/>
      <c r="IF452" s="35"/>
      <c r="IG452" s="35"/>
      <c r="IH452" s="35"/>
      <c r="II452" s="35"/>
      <c r="IJ452" s="35"/>
      <c r="IK452" s="35"/>
      <c r="IL452" s="35"/>
      <c r="IM452" s="35"/>
      <c r="IN452" s="35"/>
      <c r="IO452" s="35"/>
      <c r="IP452" s="35"/>
      <c r="IQ452" s="35"/>
      <c r="IR452" s="35"/>
      <c r="IS452" s="35"/>
      <c r="IT452" s="35"/>
      <c r="IU452" s="35"/>
      <c r="IV452" s="35"/>
      <c r="IW452" s="35"/>
      <c r="IX452" s="35"/>
      <c r="IY452" s="35"/>
      <c r="IZ452" s="35"/>
      <c r="JA452" s="35"/>
      <c r="JB452" s="35"/>
      <c r="JC452" s="35"/>
      <c r="JD452" s="35"/>
      <c r="JE452" s="35"/>
      <c r="JF452" s="35"/>
      <c r="JG452" s="35"/>
      <c r="JH452" s="35"/>
      <c r="JI452" s="35"/>
      <c r="JJ452" s="35"/>
      <c r="JK452" s="35"/>
      <c r="JL452" s="35"/>
      <c r="JM452" s="35"/>
      <c r="JN452" s="35"/>
      <c r="JO452" s="35"/>
      <c r="JP452" s="35"/>
      <c r="JQ452" s="35"/>
      <c r="JR452" s="35"/>
      <c r="JS452" s="35"/>
      <c r="JT452" s="35"/>
      <c r="JU452" s="35"/>
      <c r="JV452" s="35"/>
      <c r="JW452" s="35"/>
      <c r="JX452" s="35"/>
      <c r="JY452" s="35"/>
      <c r="JZ452" s="35"/>
      <c r="KA452" s="35"/>
      <c r="KB452" s="35"/>
      <c r="KC452" s="35"/>
      <c r="KD452" s="35"/>
      <c r="KE452" s="35"/>
      <c r="KF452" s="35"/>
      <c r="KG452" s="35"/>
      <c r="KH452" s="35"/>
      <c r="KI452" s="35"/>
      <c r="KJ452" s="35"/>
      <c r="KK452" s="35"/>
      <c r="KL452" s="35"/>
      <c r="KM452" s="35"/>
      <c r="KN452" s="35"/>
      <c r="KO452" s="35"/>
      <c r="KP452" s="35"/>
      <c r="KQ452" s="35"/>
      <c r="KR452" s="35"/>
      <c r="KS452" s="35"/>
      <c r="KT452" s="35"/>
      <c r="KU452" s="35"/>
      <c r="KV452" s="35"/>
      <c r="KW452" s="35"/>
      <c r="KX452" s="35"/>
      <c r="KY452" s="35"/>
      <c r="KZ452" s="35"/>
      <c r="LA452" s="35"/>
      <c r="LB452" s="35"/>
      <c r="LC452" s="35"/>
      <c r="LD452" s="35"/>
      <c r="LE452" s="35"/>
      <c r="LF452" s="35"/>
      <c r="LG452" s="35"/>
      <c r="LH452" s="35"/>
      <c r="LI452" s="35"/>
      <c r="LJ452" s="35"/>
      <c r="LK452" s="35"/>
      <c r="LL452" s="35"/>
      <c r="LM452" s="35"/>
      <c r="LN452" s="35"/>
      <c r="LO452" s="35"/>
      <c r="LP452" s="35"/>
      <c r="LQ452" s="35"/>
      <c r="LR452" s="35"/>
      <c r="LS452" s="35"/>
      <c r="LT452" s="35"/>
      <c r="LU452" s="35"/>
      <c r="LV452" s="35"/>
      <c r="LW452" s="35"/>
      <c r="LX452" s="35"/>
      <c r="LY452" s="35"/>
      <c r="LZ452" s="35"/>
      <c r="MA452" s="35"/>
      <c r="MB452" s="35"/>
      <c r="MC452" s="35"/>
      <c r="MD452" s="35"/>
      <c r="ME452" s="35"/>
      <c r="MF452" s="35"/>
      <c r="MG452" s="35"/>
      <c r="MH452" s="35"/>
      <c r="MI452" s="35"/>
      <c r="MJ452" s="35"/>
      <c r="MK452" s="35"/>
      <c r="ML452" s="35"/>
      <c r="MM452" s="35"/>
      <c r="MN452" s="35"/>
      <c r="MO452" s="35"/>
      <c r="MP452" s="35"/>
      <c r="MQ452" s="35"/>
      <c r="MR452" s="35"/>
      <c r="MS452" s="35"/>
      <c r="MT452" s="35"/>
      <c r="MU452" s="35"/>
      <c r="MV452" s="35"/>
      <c r="MW452" s="35"/>
      <c r="MX452" s="35"/>
      <c r="MY452" s="35"/>
      <c r="MZ452" s="35"/>
      <c r="NA452" s="35"/>
      <c r="NB452" s="35"/>
      <c r="NC452" s="35"/>
      <c r="ND452" s="35"/>
      <c r="NE452" s="35"/>
      <c r="NF452" s="35"/>
      <c r="NG452" s="35"/>
      <c r="NH452" s="35"/>
      <c r="NI452" s="35"/>
      <c r="NJ452" s="35"/>
      <c r="NK452" s="35"/>
      <c r="NL452" s="35"/>
      <c r="NM452" s="35"/>
      <c r="NN452" s="35"/>
      <c r="NO452" s="35"/>
      <c r="NP452" s="35"/>
      <c r="NQ452" s="35"/>
      <c r="NR452" s="35"/>
      <c r="NS452" s="35"/>
      <c r="NT452" s="35"/>
      <c r="NU452" s="35"/>
      <c r="NV452" s="35"/>
      <c r="NW452" s="35"/>
      <c r="NX452" s="35"/>
      <c r="NY452" s="35"/>
      <c r="NZ452" s="35"/>
      <c r="OA452" s="35"/>
      <c r="OB452" s="35"/>
      <c r="OC452" s="35"/>
      <c r="OD452" s="35"/>
      <c r="OE452" s="35"/>
      <c r="OF452" s="35"/>
      <c r="OG452" s="35"/>
      <c r="OH452" s="35"/>
      <c r="OI452" s="35"/>
      <c r="OJ452" s="35"/>
      <c r="OK452" s="35"/>
      <c r="OL452" s="35"/>
      <c r="OM452" s="35"/>
      <c r="ON452" s="35"/>
      <c r="OO452" s="35"/>
      <c r="OP452" s="35"/>
      <c r="OQ452" s="35"/>
      <c r="OR452" s="35"/>
      <c r="OS452" s="35"/>
      <c r="OT452" s="35"/>
      <c r="OU452" s="35"/>
      <c r="OV452" s="35"/>
      <c r="OW452" s="35"/>
      <c r="OX452" s="35"/>
      <c r="OY452" s="35"/>
      <c r="OZ452" s="35"/>
      <c r="PA452" s="35"/>
      <c r="PB452" s="35"/>
      <c r="PC452" s="35"/>
      <c r="PD452" s="35"/>
      <c r="PE452" s="35"/>
      <c r="PF452" s="35"/>
      <c r="PG452" s="35"/>
      <c r="PH452" s="35"/>
      <c r="PI452" s="35"/>
      <c r="PJ452" s="35"/>
      <c r="PK452" s="35"/>
      <c r="PL452" s="35"/>
      <c r="PM452" s="35"/>
      <c r="PN452" s="35"/>
      <c r="PO452" s="35"/>
      <c r="PP452" s="35"/>
      <c r="PQ452" s="35"/>
      <c r="PR452" s="35"/>
      <c r="PS452" s="35"/>
      <c r="PT452" s="35"/>
      <c r="PU452" s="35"/>
      <c r="PV452" s="35"/>
      <c r="PW452" s="35"/>
      <c r="PX452" s="35"/>
      <c r="PY452" s="35"/>
      <c r="PZ452" s="35"/>
      <c r="QA452" s="35"/>
      <c r="QB452" s="35"/>
      <c r="QC452" s="35"/>
      <c r="QD452" s="35"/>
      <c r="QE452" s="35"/>
      <c r="QF452" s="35"/>
      <c r="QG452" s="35"/>
      <c r="QH452" s="35"/>
      <c r="QI452" s="35"/>
      <c r="QJ452" s="35"/>
      <c r="QK452" s="35"/>
      <c r="QL452" s="35"/>
      <c r="QM452" s="35"/>
      <c r="QN452" s="35"/>
      <c r="QO452" s="35"/>
      <c r="QP452" s="35"/>
      <c r="QQ452" s="35"/>
      <c r="QR452" s="35"/>
      <c r="QS452" s="35"/>
      <c r="QT452" s="35"/>
      <c r="QU452" s="35"/>
      <c r="QV452" s="35"/>
      <c r="QW452" s="35"/>
      <c r="QX452" s="35"/>
      <c r="QY452" s="35"/>
      <c r="QZ452" s="35"/>
      <c r="RA452" s="35"/>
      <c r="RB452" s="35"/>
      <c r="RC452" s="35"/>
      <c r="RD452" s="35"/>
      <c r="RE452" s="35"/>
      <c r="RF452" s="35"/>
      <c r="RG452" s="35"/>
      <c r="RH452" s="35"/>
      <c r="RI452" s="35"/>
      <c r="RJ452" s="35"/>
      <c r="RK452" s="35"/>
      <c r="RL452" s="35"/>
      <c r="RM452" s="35"/>
      <c r="RN452" s="35"/>
      <c r="RO452" s="35"/>
      <c r="RP452" s="35"/>
      <c r="RQ452" s="35"/>
      <c r="RR452" s="35"/>
      <c r="RS452" s="35"/>
      <c r="RT452" s="35"/>
      <c r="RU452" s="35"/>
      <c r="RV452" s="35"/>
      <c r="RW452" s="35"/>
      <c r="RX452" s="35"/>
      <c r="RY452" s="35"/>
      <c r="RZ452" s="35"/>
      <c r="SA452" s="35"/>
      <c r="SB452" s="35"/>
      <c r="SC452" s="35"/>
      <c r="SD452" s="35"/>
      <c r="SE452" s="35"/>
      <c r="SF452" s="35"/>
      <c r="SG452" s="35"/>
      <c r="SH452" s="35"/>
      <c r="SI452" s="35"/>
      <c r="SJ452" s="35"/>
      <c r="SK452" s="35"/>
      <c r="SL452" s="35"/>
      <c r="SM452" s="35"/>
      <c r="SN452" s="35"/>
      <c r="SO452" s="35"/>
      <c r="SP452" s="35"/>
      <c r="SQ452" s="35"/>
      <c r="SR452" s="35"/>
      <c r="SS452" s="35"/>
      <c r="ST452" s="35"/>
      <c r="SU452" s="35"/>
      <c r="SV452" s="35"/>
      <c r="SW452" s="35"/>
      <c r="SX452" s="35"/>
      <c r="SY452" s="35"/>
      <c r="SZ452" s="35"/>
      <c r="TA452" s="35"/>
      <c r="TB452" s="35"/>
      <c r="TC452" s="35"/>
      <c r="TD452" s="35"/>
      <c r="TE452" s="35"/>
      <c r="TF452" s="35"/>
      <c r="TG452" s="35"/>
      <c r="TH452" s="35"/>
      <c r="TI452" s="35"/>
      <c r="TJ452" s="35"/>
      <c r="TK452" s="35"/>
      <c r="TL452" s="35"/>
      <c r="TM452" s="35"/>
      <c r="TN452" s="35"/>
      <c r="TO452" s="35"/>
      <c r="TP452" s="35"/>
      <c r="TQ452" s="35"/>
      <c r="TR452" s="35"/>
      <c r="TS452" s="35"/>
      <c r="TT452" s="35"/>
      <c r="TU452" s="35"/>
      <c r="TV452" s="35"/>
      <c r="TW452" s="35"/>
      <c r="TX452" s="35"/>
      <c r="TY452" s="35"/>
      <c r="TZ452" s="35"/>
      <c r="UA452" s="35"/>
      <c r="UB452" s="35"/>
      <c r="UC452" s="35"/>
      <c r="UD452" s="35"/>
      <c r="UE452" s="35"/>
      <c r="UF452" s="35"/>
      <c r="UG452" s="35"/>
      <c r="UH452" s="35"/>
      <c r="UI452" s="35"/>
      <c r="UJ452" s="35"/>
      <c r="UK452" s="35"/>
      <c r="UL452" s="35"/>
      <c r="UM452" s="35"/>
      <c r="UN452" s="35"/>
      <c r="UO452" s="35"/>
      <c r="UP452" s="35"/>
      <c r="UQ452" s="35"/>
      <c r="UR452" s="35"/>
      <c r="US452" s="35"/>
      <c r="UT452" s="35"/>
      <c r="UU452" s="35"/>
      <c r="UV452" s="35"/>
      <c r="UW452" s="35"/>
      <c r="UX452" s="35"/>
      <c r="UY452" s="35"/>
      <c r="UZ452" s="35"/>
      <c r="VA452" s="35"/>
      <c r="VB452" s="35"/>
      <c r="VC452" s="35"/>
      <c r="VD452" s="35"/>
      <c r="VE452" s="35"/>
      <c r="VF452" s="35"/>
      <c r="VG452" s="35"/>
      <c r="VH452" s="35"/>
      <c r="VI452" s="35"/>
      <c r="VJ452" s="35"/>
      <c r="VK452" s="35"/>
      <c r="VL452" s="35"/>
      <c r="VM452" s="35"/>
      <c r="VN452" s="35"/>
      <c r="VO452" s="35"/>
      <c r="VP452" s="35"/>
      <c r="VQ452" s="35"/>
      <c r="VR452" s="35"/>
      <c r="VS452" s="35"/>
      <c r="VT452" s="35"/>
      <c r="VU452" s="35"/>
      <c r="VV452" s="35"/>
      <c r="VW452" s="35"/>
      <c r="VX452" s="35"/>
      <c r="VY452" s="35"/>
      <c r="VZ452" s="35"/>
      <c r="WA452" s="35"/>
      <c r="WB452" s="35"/>
      <c r="WC452" s="35"/>
      <c r="WD452" s="35"/>
      <c r="WE452" s="35"/>
      <c r="WF452" s="35"/>
      <c r="WG452" s="35"/>
      <c r="WH452" s="35"/>
      <c r="WI452" s="35"/>
      <c r="WJ452" s="35"/>
      <c r="WK452" s="35"/>
      <c r="WL452" s="35"/>
      <c r="WM452" s="35"/>
      <c r="WN452" s="35"/>
      <c r="WO452" s="35"/>
      <c r="WP452" s="35"/>
      <c r="WQ452" s="35"/>
      <c r="WR452" s="35"/>
      <c r="WS452" s="35"/>
      <c r="WT452" s="35"/>
      <c r="WU452" s="35"/>
      <c r="WV452" s="35"/>
      <c r="WW452" s="35"/>
      <c r="WX452" s="35"/>
      <c r="WY452" s="35"/>
      <c r="WZ452" s="35"/>
      <c r="XA452" s="35"/>
      <c r="XB452" s="35"/>
      <c r="XC452" s="35"/>
      <c r="XD452" s="35"/>
      <c r="XE452" s="35"/>
      <c r="XF452" s="35"/>
      <c r="XG452" s="35"/>
      <c r="XH452" s="35"/>
      <c r="XI452" s="35"/>
      <c r="XJ452" s="35"/>
      <c r="XK452" s="35"/>
      <c r="XL452" s="35"/>
      <c r="XM452" s="35"/>
      <c r="XN452" s="35"/>
      <c r="XO452" s="35"/>
      <c r="XP452" s="35"/>
      <c r="XQ452" s="35"/>
      <c r="XR452" s="35"/>
      <c r="XS452" s="35"/>
      <c r="XT452" s="35"/>
      <c r="XU452" s="35"/>
      <c r="XV452" s="35"/>
      <c r="XW452" s="35"/>
      <c r="XX452" s="35"/>
      <c r="XY452" s="35"/>
      <c r="XZ452" s="35"/>
      <c r="YA452" s="35"/>
      <c r="YB452" s="35"/>
      <c r="YC452" s="35"/>
      <c r="YD452" s="35"/>
      <c r="YE452" s="35"/>
      <c r="YF452" s="35"/>
      <c r="YG452" s="35"/>
      <c r="YH452" s="35"/>
      <c r="YI452" s="35"/>
      <c r="YJ452" s="35"/>
      <c r="YK452" s="35"/>
      <c r="YL452" s="35"/>
      <c r="YM452" s="35"/>
      <c r="YN452" s="35"/>
      <c r="YO452" s="35"/>
      <c r="YP452" s="35"/>
      <c r="YQ452" s="35"/>
      <c r="YR452" s="35"/>
      <c r="YS452" s="35"/>
      <c r="YT452" s="35"/>
      <c r="YU452" s="35"/>
      <c r="YV452" s="35"/>
      <c r="YW452" s="35"/>
      <c r="YX452" s="35"/>
      <c r="YY452" s="35"/>
      <c r="YZ452" s="35"/>
      <c r="ZA452" s="35"/>
      <c r="ZB452" s="35"/>
      <c r="ZC452" s="35"/>
      <c r="ZD452" s="35"/>
      <c r="ZE452" s="35"/>
      <c r="ZF452" s="35"/>
      <c r="ZG452" s="35"/>
      <c r="ZH452" s="35"/>
      <c r="ZI452" s="35"/>
      <c r="ZJ452" s="35"/>
      <c r="ZK452" s="35"/>
      <c r="ZL452" s="35"/>
      <c r="ZM452" s="35"/>
      <c r="ZN452" s="35"/>
      <c r="ZO452" s="35"/>
      <c r="ZP452" s="35"/>
      <c r="ZQ452" s="35"/>
      <c r="ZR452" s="35"/>
      <c r="ZS452" s="35"/>
      <c r="ZT452" s="35"/>
      <c r="ZU452" s="35"/>
      <c r="ZV452" s="35"/>
      <c r="ZW452" s="35"/>
      <c r="ZX452" s="35"/>
      <c r="ZY452" s="35"/>
      <c r="ZZ452" s="35"/>
      <c r="AAA452" s="35"/>
      <c r="AAB452" s="35"/>
      <c r="AAC452" s="35"/>
      <c r="AAD452" s="35"/>
      <c r="AAE452" s="35"/>
      <c r="AAF452" s="35"/>
      <c r="AAG452" s="35"/>
      <c r="AAH452" s="35"/>
      <c r="AAI452" s="35"/>
      <c r="AAJ452" s="35"/>
      <c r="AAK452" s="35"/>
      <c r="AAL452" s="35"/>
      <c r="AAM452" s="35"/>
      <c r="AAN452" s="35"/>
      <c r="AAO452" s="35"/>
      <c r="AAP452" s="35"/>
      <c r="AAQ452" s="35"/>
      <c r="AAR452" s="35"/>
      <c r="AAS452" s="35"/>
      <c r="AAT452" s="35"/>
      <c r="AAU452" s="35"/>
      <c r="AAV452" s="35"/>
      <c r="AAW452" s="35"/>
      <c r="AAX452" s="35"/>
      <c r="AAY452" s="35"/>
      <c r="AAZ452" s="35"/>
      <c r="ABA452" s="35"/>
      <c r="ABB452" s="35"/>
      <c r="ABC452" s="35"/>
      <c r="ABD452" s="35"/>
      <c r="ABE452" s="35"/>
      <c r="ABF452" s="35"/>
      <c r="ABG452" s="35"/>
      <c r="ABH452" s="35"/>
      <c r="ABI452" s="35"/>
      <c r="ABJ452" s="35"/>
      <c r="ABK452" s="35"/>
      <c r="ABL452" s="35"/>
      <c r="ABM452" s="35"/>
      <c r="ABN452" s="35"/>
      <c r="ABO452" s="35"/>
      <c r="ABP452" s="35"/>
      <c r="ABQ452" s="35"/>
      <c r="ABR452" s="35"/>
      <c r="ABS452" s="35"/>
      <c r="ABT452" s="35"/>
      <c r="ABU452" s="35"/>
      <c r="ABV452" s="35"/>
      <c r="ABW452" s="35"/>
      <c r="ABX452" s="35"/>
      <c r="ABY452" s="35"/>
      <c r="ABZ452" s="35"/>
      <c r="ACA452" s="35"/>
      <c r="ACB452" s="35"/>
      <c r="ACC452" s="35"/>
      <c r="ACD452" s="35"/>
      <c r="ACE452" s="35"/>
      <c r="ACF452" s="35"/>
      <c r="ACG452" s="35"/>
      <c r="ACH452" s="35"/>
      <c r="ACI452" s="35"/>
      <c r="ACJ452" s="35"/>
      <c r="ACK452" s="35"/>
      <c r="ACL452" s="35"/>
      <c r="ACM452" s="35"/>
      <c r="ACN452" s="35"/>
      <c r="ACO452" s="35"/>
      <c r="ACP452" s="35"/>
      <c r="ACQ452" s="35"/>
      <c r="ACR452" s="35"/>
      <c r="ACS452" s="35"/>
      <c r="ACT452" s="35"/>
      <c r="ACU452" s="35"/>
      <c r="ACV452" s="35"/>
      <c r="ACW452" s="35"/>
      <c r="ACX452" s="35"/>
      <c r="ACY452" s="35"/>
      <c r="ACZ452" s="35"/>
      <c r="ADA452" s="35"/>
      <c r="ADB452" s="35"/>
      <c r="ADC452" s="35"/>
      <c r="ADD452" s="35"/>
      <c r="ADE452" s="35"/>
      <c r="ADF452" s="35"/>
      <c r="ADG452" s="35"/>
      <c r="ADH452" s="35"/>
      <c r="ADI452" s="35"/>
      <c r="ADJ452" s="35"/>
      <c r="ADK452" s="35"/>
      <c r="ADL452" s="35"/>
      <c r="ADM452" s="35"/>
      <c r="ADN452" s="35"/>
      <c r="ADO452" s="35"/>
      <c r="ADP452" s="35"/>
      <c r="ADQ452" s="35"/>
      <c r="ADR452" s="35"/>
      <c r="ADS452" s="35"/>
      <c r="ADT452" s="35"/>
      <c r="ADU452" s="35"/>
      <c r="ADV452" s="35"/>
      <c r="ADW452" s="35"/>
      <c r="ADX452" s="35"/>
      <c r="ADY452" s="66">
        <f t="shared" si="17"/>
        <v>0</v>
      </c>
    </row>
    <row r="453" spans="1:805" s="5" customFormat="1" ht="12" customHeight="1" x14ac:dyDescent="0.2">
      <c r="A453" s="38" t="s">
        <v>366</v>
      </c>
      <c r="B453" s="65">
        <f t="shared" ref="B453:B484" si="20">SUMIF(G$3:ADX$3,"прих",G453:ADX453)-SUMIF(G$3:ADX$3,"отгр",G453:ADX453)</f>
        <v>0</v>
      </c>
      <c r="C453" s="57">
        <v>10</v>
      </c>
      <c r="D453" s="59">
        <v>44396</v>
      </c>
      <c r="E453" s="67">
        <v>23.37</v>
      </c>
      <c r="F453" s="67">
        <f t="shared" si="18"/>
        <v>0</v>
      </c>
      <c r="G453" s="6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  <c r="AU453" s="35"/>
      <c r="AV453" s="35"/>
      <c r="AW453" s="35"/>
      <c r="AX453" s="35"/>
      <c r="AY453" s="35"/>
      <c r="AZ453" s="35"/>
      <c r="BA453" s="35"/>
      <c r="BB453" s="35"/>
      <c r="BC453" s="35"/>
      <c r="BD453" s="35"/>
      <c r="BE453" s="15"/>
      <c r="BF453" s="15"/>
      <c r="BG453" s="136"/>
      <c r="BH453" s="35"/>
      <c r="BI453" s="35"/>
      <c r="BJ453" s="35"/>
      <c r="BK453" s="35"/>
      <c r="BL453" s="35"/>
      <c r="BM453" s="35"/>
      <c r="BN453" s="35"/>
      <c r="BO453" s="35"/>
      <c r="BP453" s="35"/>
      <c r="BQ453" s="35"/>
      <c r="BR453" s="35"/>
      <c r="BS453" s="35"/>
      <c r="BT453" s="35"/>
      <c r="BU453" s="35"/>
      <c r="BV453" s="35"/>
      <c r="BW453" s="35"/>
      <c r="BX453" s="35"/>
      <c r="BY453" s="35"/>
      <c r="BZ453" s="35"/>
      <c r="CA453" s="35"/>
      <c r="CB453" s="35"/>
      <c r="CC453" s="35"/>
      <c r="CD453" s="35"/>
      <c r="CE453" s="35"/>
      <c r="CF453" s="35"/>
      <c r="CG453" s="35"/>
      <c r="CH453" s="35"/>
      <c r="CI453" s="35"/>
      <c r="CJ453" s="35"/>
      <c r="CK453" s="35"/>
      <c r="CL453" s="35"/>
      <c r="CM453" s="35"/>
      <c r="CN453" s="35"/>
      <c r="CO453" s="35"/>
      <c r="CP453" s="35"/>
      <c r="CQ453" s="35"/>
      <c r="CR453" s="35"/>
      <c r="CS453" s="35"/>
      <c r="CT453" s="35"/>
      <c r="CU453" s="35"/>
      <c r="CV453" s="35"/>
      <c r="CW453" s="35"/>
      <c r="CX453" s="35"/>
      <c r="CY453" s="35"/>
      <c r="CZ453" s="35"/>
      <c r="DA453" s="35"/>
      <c r="DB453" s="35"/>
      <c r="DC453" s="35"/>
      <c r="DD453" s="35"/>
      <c r="DE453" s="35"/>
      <c r="DF453" s="35"/>
      <c r="DG453" s="35"/>
      <c r="DH453" s="35"/>
      <c r="DI453" s="35"/>
      <c r="DJ453" s="35"/>
      <c r="DK453" s="35"/>
      <c r="DL453" s="35"/>
      <c r="DM453" s="35"/>
      <c r="DN453" s="35"/>
      <c r="DO453" s="35"/>
      <c r="DP453" s="35"/>
      <c r="DQ453" s="35"/>
      <c r="DR453" s="35"/>
      <c r="DS453" s="35"/>
      <c r="DT453" s="35"/>
      <c r="DU453" s="35"/>
      <c r="DV453" s="35"/>
      <c r="DW453" s="35"/>
      <c r="DX453" s="35"/>
      <c r="DY453" s="35"/>
      <c r="DZ453" s="35"/>
      <c r="EA453" s="35"/>
      <c r="EB453" s="35"/>
      <c r="EC453" s="35"/>
      <c r="ED453" s="35"/>
      <c r="EE453" s="35"/>
      <c r="EF453" s="35"/>
      <c r="EG453" s="35"/>
      <c r="EH453" s="35"/>
      <c r="EI453" s="35"/>
      <c r="EJ453" s="35"/>
      <c r="EK453" s="35"/>
      <c r="EL453" s="35"/>
      <c r="EM453" s="35"/>
      <c r="EN453" s="35"/>
      <c r="EO453" s="35"/>
      <c r="EP453" s="35"/>
      <c r="EQ453" s="35"/>
      <c r="ER453" s="35"/>
      <c r="ES453" s="35"/>
      <c r="ET453" s="35"/>
      <c r="EU453" s="35"/>
      <c r="EV453" s="35"/>
      <c r="EW453" s="35"/>
      <c r="EX453" s="35"/>
      <c r="EY453" s="35"/>
      <c r="EZ453" s="35"/>
      <c r="FA453" s="35"/>
      <c r="FB453" s="35"/>
      <c r="FC453" s="35"/>
      <c r="FD453" s="35"/>
      <c r="FE453" s="35"/>
      <c r="FF453" s="35"/>
      <c r="FG453" s="35"/>
      <c r="FH453" s="35"/>
      <c r="FI453" s="35"/>
      <c r="FJ453" s="35"/>
      <c r="FK453" s="35"/>
      <c r="FL453" s="35"/>
      <c r="FM453" s="35"/>
      <c r="FN453" s="35"/>
      <c r="FO453" s="35"/>
      <c r="FP453" s="35"/>
      <c r="FQ453" s="35"/>
      <c r="FR453" s="35"/>
      <c r="FS453" s="35"/>
      <c r="FT453" s="35"/>
      <c r="FU453" s="35"/>
      <c r="FV453" s="35"/>
      <c r="FW453" s="35"/>
      <c r="FX453" s="35"/>
      <c r="FY453" s="35"/>
      <c r="FZ453" s="35"/>
      <c r="GA453" s="35"/>
      <c r="GB453" s="35"/>
      <c r="GC453" s="35"/>
      <c r="GD453" s="35"/>
      <c r="GE453" s="35"/>
      <c r="GF453" s="35"/>
      <c r="GG453" s="35"/>
      <c r="GH453" s="35"/>
      <c r="GI453" s="35"/>
      <c r="GJ453" s="35"/>
      <c r="GK453" s="35"/>
      <c r="GL453" s="35"/>
      <c r="GM453" s="35"/>
      <c r="GN453" s="35"/>
      <c r="GO453" s="35"/>
      <c r="GP453" s="35"/>
      <c r="GQ453" s="35"/>
      <c r="GR453" s="35"/>
      <c r="GS453" s="35"/>
      <c r="GT453" s="35"/>
      <c r="GU453" s="35"/>
      <c r="GV453" s="35"/>
      <c r="GW453" s="35"/>
      <c r="GX453" s="35"/>
      <c r="GY453" s="35"/>
      <c r="GZ453" s="35"/>
      <c r="HA453" s="35"/>
      <c r="HB453" s="35"/>
      <c r="HC453" s="35"/>
      <c r="HD453" s="35"/>
      <c r="HE453" s="35"/>
      <c r="HF453" s="35"/>
      <c r="HG453" s="35"/>
      <c r="HH453" s="35"/>
      <c r="HI453" s="35"/>
      <c r="HJ453" s="35"/>
      <c r="HK453" s="35"/>
      <c r="HL453" s="35"/>
      <c r="HM453" s="35"/>
      <c r="HN453" s="35"/>
      <c r="HO453" s="35"/>
      <c r="HP453" s="35"/>
      <c r="HQ453" s="35"/>
      <c r="HR453" s="35"/>
      <c r="HS453" s="35"/>
      <c r="HT453" s="35"/>
      <c r="HU453" s="35"/>
      <c r="HV453" s="35"/>
      <c r="HW453" s="35"/>
      <c r="HX453" s="35"/>
      <c r="HY453" s="35"/>
      <c r="HZ453" s="35"/>
      <c r="IA453" s="35"/>
      <c r="IB453" s="35"/>
      <c r="IC453" s="35"/>
      <c r="ID453" s="35"/>
      <c r="IE453" s="35"/>
      <c r="IF453" s="35"/>
      <c r="IG453" s="35"/>
      <c r="IH453" s="35"/>
      <c r="II453" s="35"/>
      <c r="IJ453" s="35"/>
      <c r="IK453" s="35"/>
      <c r="IL453" s="35"/>
      <c r="IM453" s="35"/>
      <c r="IN453" s="35"/>
      <c r="IO453" s="35"/>
      <c r="IP453" s="35"/>
      <c r="IQ453" s="35"/>
      <c r="IR453" s="35"/>
      <c r="IS453" s="35"/>
      <c r="IT453" s="35"/>
      <c r="IU453" s="35"/>
      <c r="IV453" s="35"/>
      <c r="IW453" s="35"/>
      <c r="IX453" s="35"/>
      <c r="IY453" s="35"/>
      <c r="IZ453" s="35"/>
      <c r="JA453" s="35"/>
      <c r="JB453" s="35"/>
      <c r="JC453" s="35"/>
      <c r="JD453" s="35"/>
      <c r="JE453" s="35"/>
      <c r="JF453" s="35"/>
      <c r="JG453" s="35"/>
      <c r="JH453" s="35"/>
      <c r="JI453" s="35"/>
      <c r="JJ453" s="35"/>
      <c r="JK453" s="35"/>
      <c r="JL453" s="35"/>
      <c r="JM453" s="35"/>
      <c r="JN453" s="35"/>
      <c r="JO453" s="35"/>
      <c r="JP453" s="35"/>
      <c r="JQ453" s="35"/>
      <c r="JR453" s="35"/>
      <c r="JS453" s="35"/>
      <c r="JT453" s="35"/>
      <c r="JU453" s="35"/>
      <c r="JV453" s="35"/>
      <c r="JW453" s="35"/>
      <c r="JX453" s="35"/>
      <c r="JY453" s="35"/>
      <c r="JZ453" s="35"/>
      <c r="KA453" s="35"/>
      <c r="KB453" s="35"/>
      <c r="KC453" s="35"/>
      <c r="KD453" s="35"/>
      <c r="KE453" s="35"/>
      <c r="KF453" s="35"/>
      <c r="KG453" s="35"/>
      <c r="KH453" s="35"/>
      <c r="KI453" s="35"/>
      <c r="KJ453" s="35"/>
      <c r="KK453" s="35"/>
      <c r="KL453" s="35"/>
      <c r="KM453" s="35"/>
      <c r="KN453" s="35"/>
      <c r="KO453" s="35"/>
      <c r="KP453" s="35"/>
      <c r="KQ453" s="35"/>
      <c r="KR453" s="35"/>
      <c r="KS453" s="35"/>
      <c r="KT453" s="35"/>
      <c r="KU453" s="35"/>
      <c r="KV453" s="35"/>
      <c r="KW453" s="35"/>
      <c r="KX453" s="35"/>
      <c r="KY453" s="35"/>
      <c r="KZ453" s="35"/>
      <c r="LA453" s="35"/>
      <c r="LB453" s="35"/>
      <c r="LC453" s="35"/>
      <c r="LD453" s="35"/>
      <c r="LE453" s="35"/>
      <c r="LF453" s="35"/>
      <c r="LG453" s="35"/>
      <c r="LH453" s="35"/>
      <c r="LI453" s="35"/>
      <c r="LJ453" s="35"/>
      <c r="LK453" s="35"/>
      <c r="LL453" s="35"/>
      <c r="LM453" s="35"/>
      <c r="LN453" s="35"/>
      <c r="LO453" s="35"/>
      <c r="LP453" s="35"/>
      <c r="LQ453" s="35"/>
      <c r="LR453" s="35"/>
      <c r="LS453" s="35"/>
      <c r="LT453" s="35"/>
      <c r="LU453" s="35"/>
      <c r="LV453" s="35"/>
      <c r="LW453" s="35"/>
      <c r="LX453" s="35"/>
      <c r="LY453" s="35"/>
      <c r="LZ453" s="35"/>
      <c r="MA453" s="35"/>
      <c r="MB453" s="35"/>
      <c r="MC453" s="35"/>
      <c r="MD453" s="35"/>
      <c r="ME453" s="35"/>
      <c r="MF453" s="35"/>
      <c r="MG453" s="35"/>
      <c r="MH453" s="35"/>
      <c r="MI453" s="35"/>
      <c r="MJ453" s="35"/>
      <c r="MK453" s="35"/>
      <c r="ML453" s="35"/>
      <c r="MM453" s="35"/>
      <c r="MN453" s="35"/>
      <c r="MO453" s="35"/>
      <c r="MP453" s="35"/>
      <c r="MQ453" s="35"/>
      <c r="MR453" s="35"/>
      <c r="MS453" s="35"/>
      <c r="MT453" s="35"/>
      <c r="MU453" s="35"/>
      <c r="MV453" s="35"/>
      <c r="MW453" s="35"/>
      <c r="MX453" s="35"/>
      <c r="MY453" s="35"/>
      <c r="MZ453" s="35"/>
      <c r="NA453" s="35"/>
      <c r="NB453" s="35"/>
      <c r="NC453" s="35"/>
      <c r="ND453" s="35"/>
      <c r="NE453" s="35"/>
      <c r="NF453" s="35"/>
      <c r="NG453" s="35"/>
      <c r="NH453" s="35"/>
      <c r="NI453" s="35"/>
      <c r="NJ453" s="35"/>
      <c r="NK453" s="35"/>
      <c r="NL453" s="35"/>
      <c r="NM453" s="35"/>
      <c r="NN453" s="35"/>
      <c r="NO453" s="35"/>
      <c r="NP453" s="35"/>
      <c r="NQ453" s="35"/>
      <c r="NR453" s="35"/>
      <c r="NS453" s="35"/>
      <c r="NT453" s="35"/>
      <c r="NU453" s="35"/>
      <c r="NV453" s="35"/>
      <c r="NW453" s="35"/>
      <c r="NX453" s="35"/>
      <c r="NY453" s="35"/>
      <c r="NZ453" s="35"/>
      <c r="OA453" s="35"/>
      <c r="OB453" s="35"/>
      <c r="OC453" s="35"/>
      <c r="OD453" s="35"/>
      <c r="OE453" s="35"/>
      <c r="OF453" s="35"/>
      <c r="OG453" s="35"/>
      <c r="OH453" s="35"/>
      <c r="OI453" s="35"/>
      <c r="OJ453" s="35"/>
      <c r="OK453" s="35"/>
      <c r="OL453" s="35"/>
      <c r="OM453" s="35"/>
      <c r="ON453" s="35"/>
      <c r="OO453" s="35"/>
      <c r="OP453" s="35"/>
      <c r="OQ453" s="35"/>
      <c r="OR453" s="35"/>
      <c r="OS453" s="35"/>
      <c r="OT453" s="35"/>
      <c r="OU453" s="35"/>
      <c r="OV453" s="35"/>
      <c r="OW453" s="35"/>
      <c r="OX453" s="35"/>
      <c r="OY453" s="35"/>
      <c r="OZ453" s="35"/>
      <c r="PA453" s="35"/>
      <c r="PB453" s="35"/>
      <c r="PC453" s="35"/>
      <c r="PD453" s="35"/>
      <c r="PE453" s="35"/>
      <c r="PF453" s="35"/>
      <c r="PG453" s="35"/>
      <c r="PH453" s="35"/>
      <c r="PI453" s="35"/>
      <c r="PJ453" s="35"/>
      <c r="PK453" s="35"/>
      <c r="PL453" s="35"/>
      <c r="PM453" s="35"/>
      <c r="PN453" s="35"/>
      <c r="PO453" s="35"/>
      <c r="PP453" s="35"/>
      <c r="PQ453" s="35"/>
      <c r="PR453" s="35"/>
      <c r="PS453" s="35"/>
      <c r="PT453" s="35"/>
      <c r="PU453" s="35"/>
      <c r="PV453" s="35"/>
      <c r="PW453" s="35"/>
      <c r="PX453" s="35"/>
      <c r="PY453" s="35"/>
      <c r="PZ453" s="35"/>
      <c r="QA453" s="35"/>
      <c r="QB453" s="35"/>
      <c r="QC453" s="35"/>
      <c r="QD453" s="35"/>
      <c r="QE453" s="35"/>
      <c r="QF453" s="35"/>
      <c r="QG453" s="35"/>
      <c r="QH453" s="35"/>
      <c r="QI453" s="35"/>
      <c r="QJ453" s="35"/>
      <c r="QK453" s="35"/>
      <c r="QL453" s="35"/>
      <c r="QM453" s="35"/>
      <c r="QN453" s="35"/>
      <c r="QO453" s="35"/>
      <c r="QP453" s="35"/>
      <c r="QQ453" s="35"/>
      <c r="QR453" s="35"/>
      <c r="QS453" s="35"/>
      <c r="QT453" s="35"/>
      <c r="QU453" s="35"/>
      <c r="QV453" s="35"/>
      <c r="QW453" s="35"/>
      <c r="QX453" s="35"/>
      <c r="QY453" s="35"/>
      <c r="QZ453" s="35"/>
      <c r="RA453" s="35"/>
      <c r="RB453" s="35"/>
      <c r="RC453" s="35"/>
      <c r="RD453" s="35"/>
      <c r="RE453" s="35"/>
      <c r="RF453" s="35"/>
      <c r="RG453" s="35"/>
      <c r="RH453" s="35"/>
      <c r="RI453" s="35"/>
      <c r="RJ453" s="35"/>
      <c r="RK453" s="35"/>
      <c r="RL453" s="35"/>
      <c r="RM453" s="35"/>
      <c r="RN453" s="35"/>
      <c r="RO453" s="35"/>
      <c r="RP453" s="35"/>
      <c r="RQ453" s="35"/>
      <c r="RR453" s="35"/>
      <c r="RS453" s="35"/>
      <c r="RT453" s="35"/>
      <c r="RU453" s="35"/>
      <c r="RV453" s="35"/>
      <c r="RW453" s="35"/>
      <c r="RX453" s="35"/>
      <c r="RY453" s="35"/>
      <c r="RZ453" s="35"/>
      <c r="SA453" s="35"/>
      <c r="SB453" s="35"/>
      <c r="SC453" s="35"/>
      <c r="SD453" s="35"/>
      <c r="SE453" s="35"/>
      <c r="SF453" s="35"/>
      <c r="SG453" s="35"/>
      <c r="SH453" s="35"/>
      <c r="SI453" s="35"/>
      <c r="SJ453" s="35"/>
      <c r="SK453" s="35"/>
      <c r="SL453" s="35"/>
      <c r="SM453" s="35"/>
      <c r="SN453" s="35"/>
      <c r="SO453" s="35"/>
      <c r="SP453" s="35"/>
      <c r="SQ453" s="35"/>
      <c r="SR453" s="35"/>
      <c r="SS453" s="35"/>
      <c r="ST453" s="35"/>
      <c r="SU453" s="35"/>
      <c r="SV453" s="35"/>
      <c r="SW453" s="35"/>
      <c r="SX453" s="35"/>
      <c r="SY453" s="35"/>
      <c r="SZ453" s="35"/>
      <c r="TA453" s="35"/>
      <c r="TB453" s="35"/>
      <c r="TC453" s="35"/>
      <c r="TD453" s="35"/>
      <c r="TE453" s="35"/>
      <c r="TF453" s="35"/>
      <c r="TG453" s="35"/>
      <c r="TH453" s="35"/>
      <c r="TI453" s="35"/>
      <c r="TJ453" s="35"/>
      <c r="TK453" s="35"/>
      <c r="TL453" s="35"/>
      <c r="TM453" s="35"/>
      <c r="TN453" s="35"/>
      <c r="TO453" s="35"/>
      <c r="TP453" s="35"/>
      <c r="TQ453" s="35"/>
      <c r="TR453" s="35"/>
      <c r="TS453" s="35"/>
      <c r="TT453" s="35"/>
      <c r="TU453" s="35"/>
      <c r="TV453" s="35"/>
      <c r="TW453" s="35"/>
      <c r="TX453" s="35"/>
      <c r="TY453" s="35"/>
      <c r="TZ453" s="35"/>
      <c r="UA453" s="35"/>
      <c r="UB453" s="35"/>
      <c r="UC453" s="35"/>
      <c r="UD453" s="35"/>
      <c r="UE453" s="35"/>
      <c r="UF453" s="35"/>
      <c r="UG453" s="35"/>
      <c r="UH453" s="35"/>
      <c r="UI453" s="35"/>
      <c r="UJ453" s="35"/>
      <c r="UK453" s="35"/>
      <c r="UL453" s="35"/>
      <c r="UM453" s="35"/>
      <c r="UN453" s="35"/>
      <c r="UO453" s="35"/>
      <c r="UP453" s="35"/>
      <c r="UQ453" s="35"/>
      <c r="UR453" s="35"/>
      <c r="US453" s="35"/>
      <c r="UT453" s="35"/>
      <c r="UU453" s="35"/>
      <c r="UV453" s="35"/>
      <c r="UW453" s="35"/>
      <c r="UX453" s="35"/>
      <c r="UY453" s="35"/>
      <c r="UZ453" s="35"/>
      <c r="VA453" s="35"/>
      <c r="VB453" s="35"/>
      <c r="VC453" s="35"/>
      <c r="VD453" s="35"/>
      <c r="VE453" s="35"/>
      <c r="VF453" s="35"/>
      <c r="VG453" s="35"/>
      <c r="VH453" s="35"/>
      <c r="VI453" s="35"/>
      <c r="VJ453" s="35"/>
      <c r="VK453" s="35"/>
      <c r="VL453" s="35"/>
      <c r="VM453" s="35"/>
      <c r="VN453" s="35"/>
      <c r="VO453" s="35"/>
      <c r="VP453" s="35"/>
      <c r="VQ453" s="35"/>
      <c r="VR453" s="35"/>
      <c r="VS453" s="35"/>
      <c r="VT453" s="35"/>
      <c r="VU453" s="35"/>
      <c r="VV453" s="35"/>
      <c r="VW453" s="35"/>
      <c r="VX453" s="35"/>
      <c r="VY453" s="35"/>
      <c r="VZ453" s="35"/>
      <c r="WA453" s="35"/>
      <c r="WB453" s="35"/>
      <c r="WC453" s="35"/>
      <c r="WD453" s="35"/>
      <c r="WE453" s="35"/>
      <c r="WF453" s="35"/>
      <c r="WG453" s="35"/>
      <c r="WH453" s="35"/>
      <c r="WI453" s="35"/>
      <c r="WJ453" s="35"/>
      <c r="WK453" s="35"/>
      <c r="WL453" s="35"/>
      <c r="WM453" s="35"/>
      <c r="WN453" s="35"/>
      <c r="WO453" s="35"/>
      <c r="WP453" s="35"/>
      <c r="WQ453" s="35"/>
      <c r="WR453" s="35"/>
      <c r="WS453" s="35"/>
      <c r="WT453" s="35"/>
      <c r="WU453" s="35"/>
      <c r="WV453" s="35"/>
      <c r="WW453" s="35"/>
      <c r="WX453" s="35"/>
      <c r="WY453" s="35"/>
      <c r="WZ453" s="35"/>
      <c r="XA453" s="35"/>
      <c r="XB453" s="35"/>
      <c r="XC453" s="35"/>
      <c r="XD453" s="35"/>
      <c r="XE453" s="35"/>
      <c r="XF453" s="35"/>
      <c r="XG453" s="35"/>
      <c r="XH453" s="35"/>
      <c r="XI453" s="35"/>
      <c r="XJ453" s="35"/>
      <c r="XK453" s="35"/>
      <c r="XL453" s="35"/>
      <c r="XM453" s="35"/>
      <c r="XN453" s="35"/>
      <c r="XO453" s="35"/>
      <c r="XP453" s="35"/>
      <c r="XQ453" s="35"/>
      <c r="XR453" s="35"/>
      <c r="XS453" s="35"/>
      <c r="XT453" s="35"/>
      <c r="XU453" s="35"/>
      <c r="XV453" s="35"/>
      <c r="XW453" s="35"/>
      <c r="XX453" s="35"/>
      <c r="XY453" s="35"/>
      <c r="XZ453" s="35"/>
      <c r="YA453" s="35"/>
      <c r="YB453" s="35"/>
      <c r="YC453" s="35"/>
      <c r="YD453" s="35"/>
      <c r="YE453" s="35"/>
      <c r="YF453" s="35"/>
      <c r="YG453" s="35"/>
      <c r="YH453" s="35"/>
      <c r="YI453" s="35"/>
      <c r="YJ453" s="35"/>
      <c r="YK453" s="35"/>
      <c r="YL453" s="35"/>
      <c r="YM453" s="35"/>
      <c r="YN453" s="35"/>
      <c r="YO453" s="35"/>
      <c r="YP453" s="35"/>
      <c r="YQ453" s="35"/>
      <c r="YR453" s="35"/>
      <c r="YS453" s="35"/>
      <c r="YT453" s="35"/>
      <c r="YU453" s="35"/>
      <c r="YV453" s="35"/>
      <c r="YW453" s="35"/>
      <c r="YX453" s="35"/>
      <c r="YY453" s="35"/>
      <c r="YZ453" s="35"/>
      <c r="ZA453" s="35"/>
      <c r="ZB453" s="35"/>
      <c r="ZC453" s="35"/>
      <c r="ZD453" s="35"/>
      <c r="ZE453" s="35"/>
      <c r="ZF453" s="35"/>
      <c r="ZG453" s="35"/>
      <c r="ZH453" s="35"/>
      <c r="ZI453" s="35"/>
      <c r="ZJ453" s="35"/>
      <c r="ZK453" s="35"/>
      <c r="ZL453" s="35"/>
      <c r="ZM453" s="35"/>
      <c r="ZN453" s="35"/>
      <c r="ZO453" s="35"/>
      <c r="ZP453" s="35"/>
      <c r="ZQ453" s="35"/>
      <c r="ZR453" s="35"/>
      <c r="ZS453" s="35"/>
      <c r="ZT453" s="35"/>
      <c r="ZU453" s="35"/>
      <c r="ZV453" s="35"/>
      <c r="ZW453" s="35"/>
      <c r="ZX453" s="35"/>
      <c r="ZY453" s="35"/>
      <c r="ZZ453" s="35"/>
      <c r="AAA453" s="35"/>
      <c r="AAB453" s="35"/>
      <c r="AAC453" s="35"/>
      <c r="AAD453" s="35"/>
      <c r="AAE453" s="35"/>
      <c r="AAF453" s="35"/>
      <c r="AAG453" s="35"/>
      <c r="AAH453" s="35"/>
      <c r="AAI453" s="35"/>
      <c r="AAJ453" s="35"/>
      <c r="AAK453" s="35"/>
      <c r="AAL453" s="35"/>
      <c r="AAM453" s="35"/>
      <c r="AAN453" s="35"/>
      <c r="AAO453" s="35"/>
      <c r="AAP453" s="35"/>
      <c r="AAQ453" s="35"/>
      <c r="AAR453" s="35"/>
      <c r="AAS453" s="35"/>
      <c r="AAT453" s="35"/>
      <c r="AAU453" s="35"/>
      <c r="AAV453" s="35"/>
      <c r="AAW453" s="35"/>
      <c r="AAX453" s="35"/>
      <c r="AAY453" s="35"/>
      <c r="AAZ453" s="35"/>
      <c r="ABA453" s="35"/>
      <c r="ABB453" s="35"/>
      <c r="ABC453" s="35"/>
      <c r="ABD453" s="35"/>
      <c r="ABE453" s="35"/>
      <c r="ABF453" s="35"/>
      <c r="ABG453" s="35"/>
      <c r="ABH453" s="35"/>
      <c r="ABI453" s="35"/>
      <c r="ABJ453" s="35"/>
      <c r="ABK453" s="35"/>
      <c r="ABL453" s="35"/>
      <c r="ABM453" s="35"/>
      <c r="ABN453" s="35"/>
      <c r="ABO453" s="35"/>
      <c r="ABP453" s="35"/>
      <c r="ABQ453" s="35"/>
      <c r="ABR453" s="35"/>
      <c r="ABS453" s="35"/>
      <c r="ABT453" s="35"/>
      <c r="ABU453" s="35"/>
      <c r="ABV453" s="35"/>
      <c r="ABW453" s="35"/>
      <c r="ABX453" s="35"/>
      <c r="ABY453" s="35"/>
      <c r="ABZ453" s="35"/>
      <c r="ACA453" s="35"/>
      <c r="ACB453" s="35"/>
      <c r="ACC453" s="35"/>
      <c r="ACD453" s="35"/>
      <c r="ACE453" s="35"/>
      <c r="ACF453" s="35"/>
      <c r="ACG453" s="35"/>
      <c r="ACH453" s="35"/>
      <c r="ACI453" s="35"/>
      <c r="ACJ453" s="35"/>
      <c r="ACK453" s="35"/>
      <c r="ACL453" s="35"/>
      <c r="ACM453" s="35"/>
      <c r="ACN453" s="35"/>
      <c r="ACO453" s="35"/>
      <c r="ACP453" s="35"/>
      <c r="ACQ453" s="35"/>
      <c r="ACR453" s="35"/>
      <c r="ACS453" s="35"/>
      <c r="ACT453" s="35"/>
      <c r="ACU453" s="35"/>
      <c r="ACV453" s="35"/>
      <c r="ACW453" s="35"/>
      <c r="ACX453" s="35"/>
      <c r="ACY453" s="35"/>
      <c r="ACZ453" s="35"/>
      <c r="ADA453" s="35"/>
      <c r="ADB453" s="35"/>
      <c r="ADC453" s="35"/>
      <c r="ADD453" s="35"/>
      <c r="ADE453" s="35"/>
      <c r="ADF453" s="35"/>
      <c r="ADG453" s="35"/>
      <c r="ADH453" s="35"/>
      <c r="ADI453" s="35"/>
      <c r="ADJ453" s="35"/>
      <c r="ADK453" s="35"/>
      <c r="ADL453" s="35"/>
      <c r="ADM453" s="35"/>
      <c r="ADN453" s="35"/>
      <c r="ADO453" s="35"/>
      <c r="ADP453" s="35"/>
      <c r="ADQ453" s="35"/>
      <c r="ADR453" s="35"/>
      <c r="ADS453" s="35"/>
      <c r="ADT453" s="35"/>
      <c r="ADU453" s="35"/>
      <c r="ADV453" s="35"/>
      <c r="ADW453" s="35"/>
      <c r="ADX453" s="35"/>
      <c r="ADY453" s="66">
        <f t="shared" si="17"/>
        <v>0</v>
      </c>
    </row>
    <row r="454" spans="1:805" s="5" customFormat="1" ht="12" customHeight="1" x14ac:dyDescent="0.2">
      <c r="A454" s="38" t="s">
        <v>316</v>
      </c>
      <c r="B454" s="65">
        <f t="shared" si="20"/>
        <v>8</v>
      </c>
      <c r="C454" s="57">
        <v>1</v>
      </c>
      <c r="D454" s="59">
        <v>44739</v>
      </c>
      <c r="E454" s="67">
        <v>59.59</v>
      </c>
      <c r="F454" s="67">
        <f t="shared" si="18"/>
        <v>476.72</v>
      </c>
      <c r="G454" s="65">
        <v>6</v>
      </c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  <c r="AO454" s="35"/>
      <c r="AP454" s="35"/>
      <c r="AQ454" s="35"/>
      <c r="AR454" s="35"/>
      <c r="AS454" s="35"/>
      <c r="AT454" s="35"/>
      <c r="AU454" s="35"/>
      <c r="AV454" s="35"/>
      <c r="AW454" s="35"/>
      <c r="AX454" s="35"/>
      <c r="AY454" s="35"/>
      <c r="AZ454" s="35"/>
      <c r="BA454" s="35"/>
      <c r="BB454" s="35"/>
      <c r="BC454" s="35"/>
      <c r="BD454" s="35"/>
      <c r="BE454" s="15"/>
      <c r="BF454" s="15"/>
      <c r="BG454" s="136"/>
      <c r="BH454" s="35"/>
      <c r="BI454" s="35"/>
      <c r="BJ454" s="35"/>
      <c r="BK454" s="35"/>
      <c r="BL454" s="35"/>
      <c r="BM454" s="35"/>
      <c r="BN454" s="35"/>
      <c r="BO454" s="35"/>
      <c r="BP454" s="35"/>
      <c r="BQ454" s="35"/>
      <c r="BR454" s="35"/>
      <c r="BS454" s="35"/>
      <c r="BT454" s="35"/>
      <c r="BU454" s="35"/>
      <c r="BV454" s="35"/>
      <c r="BW454" s="35"/>
      <c r="BX454" s="35"/>
      <c r="BY454" s="35"/>
      <c r="BZ454" s="35"/>
      <c r="CA454" s="35"/>
      <c r="CB454" s="35"/>
      <c r="CC454" s="35"/>
      <c r="CD454" s="35"/>
      <c r="CE454" s="35"/>
      <c r="CF454" s="35"/>
      <c r="CG454" s="35"/>
      <c r="CH454" s="35"/>
      <c r="CI454" s="35"/>
      <c r="CJ454" s="35"/>
      <c r="CK454" s="35"/>
      <c r="CL454" s="35"/>
      <c r="CM454" s="35"/>
      <c r="CN454" s="35"/>
      <c r="CO454" s="35"/>
      <c r="CP454" s="35"/>
      <c r="CQ454" s="35"/>
      <c r="CR454" s="35"/>
      <c r="CS454" s="35"/>
      <c r="CT454" s="35"/>
      <c r="CU454" s="35"/>
      <c r="CV454" s="35"/>
      <c r="CW454" s="35"/>
      <c r="CX454" s="35"/>
      <c r="CY454" s="35"/>
      <c r="CZ454" s="35"/>
      <c r="DA454" s="35"/>
      <c r="DB454" s="35"/>
      <c r="DC454" s="35"/>
      <c r="DD454" s="35"/>
      <c r="DE454" s="35"/>
      <c r="DF454" s="35"/>
      <c r="DG454" s="35"/>
      <c r="DH454" s="35"/>
      <c r="DI454" s="35"/>
      <c r="DJ454" s="35"/>
      <c r="DK454" s="35"/>
      <c r="DL454" s="35"/>
      <c r="DM454" s="35"/>
      <c r="DN454" s="35"/>
      <c r="DO454" s="35"/>
      <c r="DP454" s="35"/>
      <c r="DQ454" s="35"/>
      <c r="DR454" s="35"/>
      <c r="DS454" s="35"/>
      <c r="DT454" s="35"/>
      <c r="DU454" s="35"/>
      <c r="DV454" s="35"/>
      <c r="DW454" s="35"/>
      <c r="DX454" s="35"/>
      <c r="DY454" s="35"/>
      <c r="DZ454" s="35"/>
      <c r="EA454" s="35"/>
      <c r="EB454" s="35"/>
      <c r="EC454" s="35"/>
      <c r="ED454" s="35"/>
      <c r="EE454" s="35"/>
      <c r="EF454" s="35"/>
      <c r="EG454" s="35"/>
      <c r="EH454" s="35"/>
      <c r="EI454" s="35"/>
      <c r="EJ454" s="35"/>
      <c r="EK454" s="35"/>
      <c r="EL454" s="35"/>
      <c r="EM454" s="35"/>
      <c r="EN454" s="35"/>
      <c r="EO454" s="35"/>
      <c r="EP454" s="35"/>
      <c r="EQ454" s="35"/>
      <c r="ER454" s="35"/>
      <c r="ES454" s="35"/>
      <c r="ET454" s="35"/>
      <c r="EU454" s="35"/>
      <c r="EV454" s="35"/>
      <c r="EW454" s="35"/>
      <c r="EX454" s="35"/>
      <c r="EY454" s="35"/>
      <c r="EZ454" s="35"/>
      <c r="FA454" s="35"/>
      <c r="FB454" s="35"/>
      <c r="FC454" s="35"/>
      <c r="FD454" s="35"/>
      <c r="FE454" s="35"/>
      <c r="FF454" s="35"/>
      <c r="FG454" s="35"/>
      <c r="FH454" s="35"/>
      <c r="FI454" s="35"/>
      <c r="FJ454" s="35"/>
      <c r="FK454" s="35"/>
      <c r="FL454" s="35"/>
      <c r="FM454" s="35"/>
      <c r="FN454" s="35"/>
      <c r="FO454" s="35">
        <v>1</v>
      </c>
      <c r="FP454" s="35">
        <v>1</v>
      </c>
      <c r="FQ454" s="35"/>
      <c r="FR454" s="35"/>
      <c r="FS454" s="35">
        <v>2</v>
      </c>
      <c r="FT454" s="35">
        <v>3</v>
      </c>
      <c r="FU454" s="35"/>
      <c r="FV454" s="35"/>
      <c r="FW454" s="35"/>
      <c r="FX454" s="35"/>
      <c r="FY454" s="35"/>
      <c r="FZ454" s="35"/>
      <c r="GA454" s="35"/>
      <c r="GB454" s="35"/>
      <c r="GC454" s="35"/>
      <c r="GD454" s="35"/>
      <c r="GE454" s="35"/>
      <c r="GF454" s="35"/>
      <c r="GG454" s="35"/>
      <c r="GH454" s="35"/>
      <c r="GI454" s="35"/>
      <c r="GJ454" s="35"/>
      <c r="GK454" s="35"/>
      <c r="GL454" s="35"/>
      <c r="GM454" s="35"/>
      <c r="GN454" s="35"/>
      <c r="GO454" s="35"/>
      <c r="GP454" s="35"/>
      <c r="GQ454" s="35"/>
      <c r="GR454" s="35"/>
      <c r="GS454" s="35"/>
      <c r="GT454" s="35"/>
      <c r="GU454" s="35"/>
      <c r="GV454" s="35"/>
      <c r="GW454" s="35"/>
      <c r="GX454" s="35"/>
      <c r="GY454" s="35">
        <v>1</v>
      </c>
      <c r="GZ454" s="35"/>
      <c r="HA454" s="35"/>
      <c r="HB454" s="35"/>
      <c r="HC454" s="35"/>
      <c r="HD454" s="35"/>
      <c r="HE454" s="35"/>
      <c r="HF454" s="35"/>
      <c r="HG454" s="35"/>
      <c r="HH454" s="35"/>
      <c r="HI454" s="35">
        <v>8</v>
      </c>
      <c r="HJ454" s="35"/>
      <c r="HK454" s="35"/>
      <c r="HL454" s="35"/>
      <c r="HM454" s="35"/>
      <c r="HN454" s="35"/>
      <c r="HO454" s="35"/>
      <c r="HP454" s="35"/>
      <c r="HQ454" s="35"/>
      <c r="HR454" s="35"/>
      <c r="HS454" s="35"/>
      <c r="HT454" s="35"/>
      <c r="HU454" s="35"/>
      <c r="HV454" s="35"/>
      <c r="HW454" s="35"/>
      <c r="HX454" s="35"/>
      <c r="HY454" s="35"/>
      <c r="HZ454" s="35"/>
      <c r="IA454" s="35"/>
      <c r="IB454" s="35"/>
      <c r="IC454" s="35"/>
      <c r="ID454" s="35"/>
      <c r="IE454" s="35"/>
      <c r="IF454" s="35"/>
      <c r="IG454" s="35"/>
      <c r="IH454" s="35"/>
      <c r="II454" s="35"/>
      <c r="IJ454" s="35"/>
      <c r="IK454" s="35"/>
      <c r="IL454" s="35"/>
      <c r="IM454" s="35"/>
      <c r="IN454" s="35"/>
      <c r="IO454" s="35"/>
      <c r="IP454" s="35"/>
      <c r="IQ454" s="35"/>
      <c r="IR454" s="35"/>
      <c r="IS454" s="35"/>
      <c r="IT454" s="35"/>
      <c r="IU454" s="35"/>
      <c r="IV454" s="35"/>
      <c r="IW454" s="35"/>
      <c r="IX454" s="35"/>
      <c r="IY454" s="35"/>
      <c r="IZ454" s="35"/>
      <c r="JA454" s="35"/>
      <c r="JB454" s="35"/>
      <c r="JC454" s="35"/>
      <c r="JD454" s="35"/>
      <c r="JE454" s="35"/>
      <c r="JF454" s="35"/>
      <c r="JG454" s="35"/>
      <c r="JH454" s="35"/>
      <c r="JI454" s="35"/>
      <c r="JJ454" s="35"/>
      <c r="JK454" s="35"/>
      <c r="JL454" s="35"/>
      <c r="JM454" s="35"/>
      <c r="JN454" s="35"/>
      <c r="JO454" s="35"/>
      <c r="JP454" s="35"/>
      <c r="JQ454" s="35"/>
      <c r="JR454" s="35"/>
      <c r="JS454" s="35"/>
      <c r="JT454" s="35"/>
      <c r="JU454" s="35"/>
      <c r="JV454" s="35"/>
      <c r="JW454" s="35"/>
      <c r="JX454" s="35"/>
      <c r="JY454" s="35"/>
      <c r="JZ454" s="35"/>
      <c r="KA454" s="35"/>
      <c r="KB454" s="35"/>
      <c r="KC454" s="35"/>
      <c r="KD454" s="35"/>
      <c r="KE454" s="35"/>
      <c r="KF454" s="35"/>
      <c r="KG454" s="35"/>
      <c r="KH454" s="35"/>
      <c r="KI454" s="35"/>
      <c r="KJ454" s="35"/>
      <c r="KK454" s="35"/>
      <c r="KL454" s="35"/>
      <c r="KM454" s="35"/>
      <c r="KN454" s="35"/>
      <c r="KO454" s="35"/>
      <c r="KP454" s="35"/>
      <c r="KQ454" s="35"/>
      <c r="KR454" s="35"/>
      <c r="KS454" s="35"/>
      <c r="KT454" s="35"/>
      <c r="KU454" s="35"/>
      <c r="KV454" s="35"/>
      <c r="KW454" s="35"/>
      <c r="KX454" s="35"/>
      <c r="KY454" s="35"/>
      <c r="KZ454" s="35"/>
      <c r="LA454" s="35"/>
      <c r="LB454" s="35"/>
      <c r="LC454" s="35"/>
      <c r="LD454" s="35"/>
      <c r="LE454" s="35"/>
      <c r="LF454" s="35"/>
      <c r="LG454" s="35"/>
      <c r="LH454" s="35"/>
      <c r="LI454" s="35"/>
      <c r="LJ454" s="35"/>
      <c r="LK454" s="35"/>
      <c r="LL454" s="35"/>
      <c r="LM454" s="35"/>
      <c r="LN454" s="35"/>
      <c r="LO454" s="35"/>
      <c r="LP454" s="35"/>
      <c r="LQ454" s="35"/>
      <c r="LR454" s="35"/>
      <c r="LS454" s="35"/>
      <c r="LT454" s="35"/>
      <c r="LU454" s="35"/>
      <c r="LV454" s="35"/>
      <c r="LW454" s="35"/>
      <c r="LX454" s="35"/>
      <c r="LY454" s="35"/>
      <c r="LZ454" s="35"/>
      <c r="MA454" s="35"/>
      <c r="MB454" s="35"/>
      <c r="MC454" s="35"/>
      <c r="MD454" s="35"/>
      <c r="ME454" s="35"/>
      <c r="MF454" s="35"/>
      <c r="MG454" s="35"/>
      <c r="MH454" s="35"/>
      <c r="MI454" s="35"/>
      <c r="MJ454" s="35"/>
      <c r="MK454" s="35"/>
      <c r="ML454" s="35"/>
      <c r="MM454" s="35"/>
      <c r="MN454" s="35"/>
      <c r="MO454" s="35"/>
      <c r="MP454" s="35"/>
      <c r="MQ454" s="35"/>
      <c r="MR454" s="35"/>
      <c r="MS454" s="35"/>
      <c r="MT454" s="35"/>
      <c r="MU454" s="35"/>
      <c r="MV454" s="35"/>
      <c r="MW454" s="35"/>
      <c r="MX454" s="35"/>
      <c r="MY454" s="35"/>
      <c r="MZ454" s="35"/>
      <c r="NA454" s="35"/>
      <c r="NB454" s="35"/>
      <c r="NC454" s="35"/>
      <c r="ND454" s="35"/>
      <c r="NE454" s="35"/>
      <c r="NF454" s="35"/>
      <c r="NG454" s="35"/>
      <c r="NH454" s="35"/>
      <c r="NI454" s="35"/>
      <c r="NJ454" s="35"/>
      <c r="NK454" s="35"/>
      <c r="NL454" s="35"/>
      <c r="NM454" s="35"/>
      <c r="NN454" s="35"/>
      <c r="NO454" s="35"/>
      <c r="NP454" s="35"/>
      <c r="NQ454" s="35"/>
      <c r="NR454" s="35"/>
      <c r="NS454" s="35"/>
      <c r="NT454" s="35"/>
      <c r="NU454" s="35"/>
      <c r="NV454" s="35"/>
      <c r="NW454" s="35"/>
      <c r="NX454" s="35"/>
      <c r="NY454" s="35"/>
      <c r="NZ454" s="35"/>
      <c r="OA454" s="35"/>
      <c r="OB454" s="35"/>
      <c r="OC454" s="35"/>
      <c r="OD454" s="35"/>
      <c r="OE454" s="35"/>
      <c r="OF454" s="35"/>
      <c r="OG454" s="35"/>
      <c r="OH454" s="35"/>
      <c r="OI454" s="35"/>
      <c r="OJ454" s="35"/>
      <c r="OK454" s="35"/>
      <c r="OL454" s="35"/>
      <c r="OM454" s="35"/>
      <c r="ON454" s="35"/>
      <c r="OO454" s="35"/>
      <c r="OP454" s="35"/>
      <c r="OQ454" s="35"/>
      <c r="OR454" s="35"/>
      <c r="OS454" s="35"/>
      <c r="OT454" s="35"/>
      <c r="OU454" s="35"/>
      <c r="OV454" s="35"/>
      <c r="OW454" s="35"/>
      <c r="OX454" s="35"/>
      <c r="OY454" s="35"/>
      <c r="OZ454" s="35"/>
      <c r="PA454" s="35"/>
      <c r="PB454" s="35"/>
      <c r="PC454" s="35"/>
      <c r="PD454" s="35"/>
      <c r="PE454" s="35"/>
      <c r="PF454" s="35"/>
      <c r="PG454" s="35"/>
      <c r="PH454" s="35"/>
      <c r="PI454" s="35"/>
      <c r="PJ454" s="35"/>
      <c r="PK454" s="35"/>
      <c r="PL454" s="35"/>
      <c r="PM454" s="35"/>
      <c r="PN454" s="35"/>
      <c r="PO454" s="35"/>
      <c r="PP454" s="35"/>
      <c r="PQ454" s="35"/>
      <c r="PR454" s="35"/>
      <c r="PS454" s="35"/>
      <c r="PT454" s="35"/>
      <c r="PU454" s="35"/>
      <c r="PV454" s="35"/>
      <c r="PW454" s="35"/>
      <c r="PX454" s="35"/>
      <c r="PY454" s="35"/>
      <c r="PZ454" s="35"/>
      <c r="QA454" s="35"/>
      <c r="QB454" s="35"/>
      <c r="QC454" s="35"/>
      <c r="QD454" s="35"/>
      <c r="QE454" s="35"/>
      <c r="QF454" s="35"/>
      <c r="QG454" s="35"/>
      <c r="QH454" s="35"/>
      <c r="QI454" s="35"/>
      <c r="QJ454" s="35"/>
      <c r="QK454" s="35"/>
      <c r="QL454" s="35"/>
      <c r="QM454" s="35"/>
      <c r="QN454" s="35"/>
      <c r="QO454" s="35"/>
      <c r="QP454" s="35"/>
      <c r="QQ454" s="35"/>
      <c r="QR454" s="35"/>
      <c r="QS454" s="35"/>
      <c r="QT454" s="35"/>
      <c r="QU454" s="35"/>
      <c r="QV454" s="35"/>
      <c r="QW454" s="35"/>
      <c r="QX454" s="35"/>
      <c r="QY454" s="35"/>
      <c r="QZ454" s="35"/>
      <c r="RA454" s="35"/>
      <c r="RB454" s="35"/>
      <c r="RC454" s="35"/>
      <c r="RD454" s="35"/>
      <c r="RE454" s="35"/>
      <c r="RF454" s="35"/>
      <c r="RG454" s="35"/>
      <c r="RH454" s="35">
        <v>2</v>
      </c>
      <c r="RI454" s="35"/>
      <c r="RJ454" s="35"/>
      <c r="RK454" s="35"/>
      <c r="RL454" s="35"/>
      <c r="RM454" s="35"/>
      <c r="RN454" s="35"/>
      <c r="RO454" s="35"/>
      <c r="RP454" s="35"/>
      <c r="RQ454" s="35"/>
      <c r="RR454" s="35"/>
      <c r="RS454" s="35"/>
      <c r="RT454" s="35"/>
      <c r="RU454" s="35"/>
      <c r="RV454" s="35"/>
      <c r="RW454" s="35"/>
      <c r="RX454" s="35"/>
      <c r="RY454" s="35"/>
      <c r="RZ454" s="35"/>
      <c r="SA454" s="35"/>
      <c r="SB454" s="35"/>
      <c r="SC454" s="35"/>
      <c r="SD454" s="35"/>
      <c r="SE454" s="35"/>
      <c r="SF454" s="35"/>
      <c r="SG454" s="35"/>
      <c r="SH454" s="35"/>
      <c r="SI454" s="35"/>
      <c r="SJ454" s="35"/>
      <c r="SK454" s="35"/>
      <c r="SL454" s="35"/>
      <c r="SM454" s="35"/>
      <c r="SN454" s="35"/>
      <c r="SO454" s="35"/>
      <c r="SP454" s="35"/>
      <c r="SQ454" s="35"/>
      <c r="SR454" s="35"/>
      <c r="SS454" s="35"/>
      <c r="ST454" s="35"/>
      <c r="SU454" s="35"/>
      <c r="SV454" s="35"/>
      <c r="SW454" s="35"/>
      <c r="SX454" s="35"/>
      <c r="SY454" s="35"/>
      <c r="SZ454" s="35"/>
      <c r="TA454" s="35"/>
      <c r="TB454" s="35"/>
      <c r="TC454" s="35"/>
      <c r="TD454" s="35"/>
      <c r="TE454" s="35"/>
      <c r="TF454" s="35"/>
      <c r="TG454" s="35"/>
      <c r="TH454" s="35"/>
      <c r="TI454" s="35"/>
      <c r="TJ454" s="35"/>
      <c r="TK454" s="35"/>
      <c r="TL454" s="35"/>
      <c r="TM454" s="35">
        <v>2</v>
      </c>
      <c r="TN454" s="35">
        <v>5</v>
      </c>
      <c r="TO454" s="35"/>
      <c r="TP454" s="35"/>
      <c r="TQ454" s="35"/>
      <c r="TR454" s="35"/>
      <c r="TS454" s="35"/>
      <c r="TT454" s="35"/>
      <c r="TU454" s="35"/>
      <c r="TV454" s="35"/>
      <c r="TW454" s="35"/>
      <c r="TX454" s="35"/>
      <c r="TY454" s="35"/>
      <c r="TZ454" s="35"/>
      <c r="UA454" s="35"/>
      <c r="UB454" s="35"/>
      <c r="UC454" s="35"/>
      <c r="UD454" s="35"/>
      <c r="UE454" s="35"/>
      <c r="UF454" s="35"/>
      <c r="UG454" s="35"/>
      <c r="UH454" s="35"/>
      <c r="UI454" s="35"/>
      <c r="UJ454" s="35"/>
      <c r="UK454" s="35"/>
      <c r="UL454" s="35"/>
      <c r="UM454" s="35"/>
      <c r="UN454" s="35"/>
      <c r="UO454" s="35"/>
      <c r="UP454" s="35"/>
      <c r="UQ454" s="35"/>
      <c r="UR454" s="35"/>
      <c r="US454" s="35"/>
      <c r="UT454" s="35"/>
      <c r="UU454" s="35"/>
      <c r="UV454" s="35"/>
      <c r="UW454" s="35"/>
      <c r="UX454" s="35"/>
      <c r="UY454" s="35"/>
      <c r="UZ454" s="35"/>
      <c r="VA454" s="35"/>
      <c r="VB454" s="35"/>
      <c r="VC454" s="35"/>
      <c r="VD454" s="35"/>
      <c r="VE454" s="35"/>
      <c r="VF454" s="35"/>
      <c r="VG454" s="35"/>
      <c r="VH454" s="35"/>
      <c r="VI454" s="35"/>
      <c r="VJ454" s="35"/>
      <c r="VK454" s="35"/>
      <c r="VL454" s="35"/>
      <c r="VM454" s="35"/>
      <c r="VN454" s="35"/>
      <c r="VO454" s="35"/>
      <c r="VP454" s="35"/>
      <c r="VQ454" s="35"/>
      <c r="VR454" s="35"/>
      <c r="VS454" s="35"/>
      <c r="VT454" s="35"/>
      <c r="VU454" s="35"/>
      <c r="VV454" s="35"/>
      <c r="VW454" s="35"/>
      <c r="VX454" s="35"/>
      <c r="VY454" s="35"/>
      <c r="VZ454" s="35"/>
      <c r="WA454" s="35"/>
      <c r="WB454" s="35"/>
      <c r="WC454" s="35"/>
      <c r="WD454" s="35"/>
      <c r="WE454" s="35"/>
      <c r="WF454" s="35"/>
      <c r="WG454" s="35"/>
      <c r="WH454" s="35"/>
      <c r="WI454" s="35"/>
      <c r="WJ454" s="35"/>
      <c r="WK454" s="35"/>
      <c r="WL454" s="35"/>
      <c r="WM454" s="35"/>
      <c r="WN454" s="35"/>
      <c r="WO454" s="35"/>
      <c r="WP454" s="35"/>
      <c r="WQ454" s="35"/>
      <c r="WR454" s="35"/>
      <c r="WS454" s="35"/>
      <c r="WT454" s="35"/>
      <c r="WU454" s="35"/>
      <c r="WV454" s="35"/>
      <c r="WW454" s="35"/>
      <c r="WX454" s="35"/>
      <c r="WY454" s="35"/>
      <c r="WZ454" s="35"/>
      <c r="XA454" s="35"/>
      <c r="XB454" s="35"/>
      <c r="XC454" s="35"/>
      <c r="XD454" s="35"/>
      <c r="XE454" s="35"/>
      <c r="XF454" s="35"/>
      <c r="XG454" s="35"/>
      <c r="XH454" s="35"/>
      <c r="XI454" s="35"/>
      <c r="XJ454" s="35"/>
      <c r="XK454" s="35"/>
      <c r="XL454" s="35"/>
      <c r="XM454" s="35"/>
      <c r="XN454" s="35"/>
      <c r="XO454" s="35"/>
      <c r="XP454" s="35"/>
      <c r="XQ454" s="35"/>
      <c r="XR454" s="35"/>
      <c r="XS454" s="35"/>
      <c r="XT454" s="35"/>
      <c r="XU454" s="35"/>
      <c r="XV454" s="35"/>
      <c r="XW454" s="35"/>
      <c r="XX454" s="35"/>
      <c r="XY454" s="35"/>
      <c r="XZ454" s="35"/>
      <c r="YA454" s="35"/>
      <c r="YB454" s="35"/>
      <c r="YC454" s="35"/>
      <c r="YD454" s="35"/>
      <c r="YE454" s="35"/>
      <c r="YF454" s="35"/>
      <c r="YG454" s="35">
        <v>9</v>
      </c>
      <c r="YH454" s="35"/>
      <c r="YI454" s="35"/>
      <c r="YJ454" s="35"/>
      <c r="YK454" s="35"/>
      <c r="YL454" s="35"/>
      <c r="YM454" s="35"/>
      <c r="YN454" s="35"/>
      <c r="YO454" s="35"/>
      <c r="YP454" s="35"/>
      <c r="YQ454" s="35"/>
      <c r="YR454" s="35"/>
      <c r="YS454" s="35"/>
      <c r="YT454" s="35"/>
      <c r="YU454" s="35"/>
      <c r="YV454" s="35"/>
      <c r="YW454" s="35"/>
      <c r="YX454" s="35"/>
      <c r="YY454" s="35"/>
      <c r="YZ454" s="35"/>
      <c r="ZA454" s="35"/>
      <c r="ZB454" s="35"/>
      <c r="ZC454" s="35"/>
      <c r="ZD454" s="35"/>
      <c r="ZE454" s="35"/>
      <c r="ZF454" s="35"/>
      <c r="ZG454" s="35"/>
      <c r="ZH454" s="35"/>
      <c r="ZI454" s="35"/>
      <c r="ZJ454" s="35"/>
      <c r="ZK454" s="35"/>
      <c r="ZL454" s="35"/>
      <c r="ZM454" s="35"/>
      <c r="ZN454" s="35"/>
      <c r="ZO454" s="35"/>
      <c r="ZP454" s="35"/>
      <c r="ZQ454" s="35"/>
      <c r="ZR454" s="35"/>
      <c r="ZS454" s="35"/>
      <c r="ZT454" s="35"/>
      <c r="ZU454" s="35"/>
      <c r="ZV454" s="35"/>
      <c r="ZW454" s="35"/>
      <c r="ZX454" s="35"/>
      <c r="ZY454" s="35"/>
      <c r="ZZ454" s="35"/>
      <c r="AAA454" s="35"/>
      <c r="AAB454" s="35"/>
      <c r="AAC454" s="35"/>
      <c r="AAD454" s="35"/>
      <c r="AAE454" s="35"/>
      <c r="AAF454" s="35"/>
      <c r="AAG454" s="35"/>
      <c r="AAH454" s="35"/>
      <c r="AAI454" s="35"/>
      <c r="AAJ454" s="35"/>
      <c r="AAK454" s="35"/>
      <c r="AAL454" s="35"/>
      <c r="AAM454" s="35"/>
      <c r="AAN454" s="35"/>
      <c r="AAO454" s="35"/>
      <c r="AAP454" s="35"/>
      <c r="AAQ454" s="35"/>
      <c r="AAR454" s="35"/>
      <c r="AAS454" s="35"/>
      <c r="AAT454" s="35"/>
      <c r="AAU454" s="35"/>
      <c r="AAV454" s="35"/>
      <c r="AAW454" s="35"/>
      <c r="AAX454" s="35"/>
      <c r="AAY454" s="35"/>
      <c r="AAZ454" s="35"/>
      <c r="ABA454" s="35"/>
      <c r="ABB454" s="35"/>
      <c r="ABC454" s="35"/>
      <c r="ABD454" s="35"/>
      <c r="ABE454" s="35"/>
      <c r="ABF454" s="35"/>
      <c r="ABG454" s="35"/>
      <c r="ABH454" s="35"/>
      <c r="ABI454" s="35"/>
      <c r="ABJ454" s="35"/>
      <c r="ABK454" s="35"/>
      <c r="ABL454" s="35"/>
      <c r="ABM454" s="35"/>
      <c r="ABN454" s="35"/>
      <c r="ABO454" s="35"/>
      <c r="ABP454" s="35"/>
      <c r="ABQ454" s="35"/>
      <c r="ABR454" s="35"/>
      <c r="ABS454" s="35"/>
      <c r="ABT454" s="35"/>
      <c r="ABU454" s="35"/>
      <c r="ABV454" s="35"/>
      <c r="ABW454" s="35"/>
      <c r="ABX454" s="35"/>
      <c r="ABY454" s="35"/>
      <c r="ABZ454" s="35"/>
      <c r="ACA454" s="35"/>
      <c r="ACB454" s="35"/>
      <c r="ACC454" s="35"/>
      <c r="ACD454" s="35"/>
      <c r="ACE454" s="35"/>
      <c r="ACF454" s="35"/>
      <c r="ACG454" s="35"/>
      <c r="ACH454" s="35"/>
      <c r="ACI454" s="35"/>
      <c r="ACJ454" s="35"/>
      <c r="ACK454" s="35"/>
      <c r="ACL454" s="35"/>
      <c r="ACM454" s="35"/>
      <c r="ACN454" s="35"/>
      <c r="ACO454" s="35"/>
      <c r="ACP454" s="35"/>
      <c r="ACQ454" s="35"/>
      <c r="ACR454" s="35"/>
      <c r="ACS454" s="35"/>
      <c r="ACT454" s="35"/>
      <c r="ACU454" s="35"/>
      <c r="ACV454" s="35"/>
      <c r="ACW454" s="35"/>
      <c r="ACX454" s="35"/>
      <c r="ACY454" s="35"/>
      <c r="ACZ454" s="35"/>
      <c r="ADA454" s="35"/>
      <c r="ADB454" s="35"/>
      <c r="ADC454" s="35"/>
      <c r="ADD454" s="35"/>
      <c r="ADE454" s="35"/>
      <c r="ADF454" s="35"/>
      <c r="ADG454" s="35"/>
      <c r="ADH454" s="35"/>
      <c r="ADI454" s="35"/>
      <c r="ADJ454" s="35"/>
      <c r="ADK454" s="35"/>
      <c r="ADL454" s="35"/>
      <c r="ADM454" s="35"/>
      <c r="ADN454" s="35"/>
      <c r="ADO454" s="35"/>
      <c r="ADP454" s="35"/>
      <c r="ADQ454" s="35"/>
      <c r="ADR454" s="35"/>
      <c r="ADS454" s="35"/>
      <c r="ADT454" s="35"/>
      <c r="ADU454" s="35"/>
      <c r="ADV454" s="35"/>
      <c r="ADW454" s="35"/>
      <c r="ADX454" s="35"/>
      <c r="ADY454" s="66">
        <f t="shared" si="17"/>
        <v>0</v>
      </c>
    </row>
    <row r="455" spans="1:805" s="5" customFormat="1" x14ac:dyDescent="0.2">
      <c r="A455" s="38" t="s">
        <v>316</v>
      </c>
      <c r="B455" s="65">
        <f t="shared" si="20"/>
        <v>0</v>
      </c>
      <c r="C455" s="57">
        <v>1</v>
      </c>
      <c r="D455" s="60">
        <v>44697</v>
      </c>
      <c r="E455" s="67">
        <v>54.05</v>
      </c>
      <c r="F455" s="67">
        <f t="shared" si="18"/>
        <v>0</v>
      </c>
      <c r="G455" s="65">
        <v>4</v>
      </c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  <c r="AO455" s="35"/>
      <c r="AP455" s="35"/>
      <c r="AQ455" s="35"/>
      <c r="AR455" s="35"/>
      <c r="AS455" s="35"/>
      <c r="AT455" s="35"/>
      <c r="AU455" s="35"/>
      <c r="AV455" s="35"/>
      <c r="AW455" s="35"/>
      <c r="AX455" s="35"/>
      <c r="AY455" s="35"/>
      <c r="AZ455" s="35"/>
      <c r="BA455" s="35"/>
      <c r="BB455" s="35"/>
      <c r="BC455" s="35"/>
      <c r="BD455" s="35"/>
      <c r="BE455" s="15"/>
      <c r="BF455" s="15"/>
      <c r="BG455" s="136"/>
      <c r="BH455" s="35"/>
      <c r="BI455" s="35"/>
      <c r="BJ455" s="35"/>
      <c r="BK455" s="35"/>
      <c r="BL455" s="35"/>
      <c r="BM455" s="35"/>
      <c r="BN455" s="35"/>
      <c r="BO455" s="35"/>
      <c r="BP455" s="35"/>
      <c r="BQ455" s="35"/>
      <c r="BR455" s="35"/>
      <c r="BS455" s="35"/>
      <c r="BT455" s="35"/>
      <c r="BU455" s="35"/>
      <c r="BV455" s="35"/>
      <c r="BW455" s="35"/>
      <c r="BX455" s="35"/>
      <c r="BY455" s="35"/>
      <c r="BZ455" s="35"/>
      <c r="CA455" s="35"/>
      <c r="CB455" s="35"/>
      <c r="CC455" s="35"/>
      <c r="CD455" s="35"/>
      <c r="CE455" s="35"/>
      <c r="CF455" s="35"/>
      <c r="CG455" s="35"/>
      <c r="CH455" s="35"/>
      <c r="CI455" s="35"/>
      <c r="CJ455" s="35"/>
      <c r="CK455" s="35"/>
      <c r="CL455" s="35"/>
      <c r="CM455" s="35"/>
      <c r="CN455" s="35"/>
      <c r="CO455" s="35"/>
      <c r="CP455" s="35"/>
      <c r="CQ455" s="35"/>
      <c r="CR455" s="35"/>
      <c r="CS455" s="35"/>
      <c r="CT455" s="35"/>
      <c r="CU455" s="35"/>
      <c r="CV455" s="35"/>
      <c r="CW455" s="35"/>
      <c r="CX455" s="35"/>
      <c r="CY455" s="35"/>
      <c r="CZ455" s="35"/>
      <c r="DA455" s="35"/>
      <c r="DB455" s="35"/>
      <c r="DC455" s="35"/>
      <c r="DD455" s="35"/>
      <c r="DE455" s="35"/>
      <c r="DF455" s="35"/>
      <c r="DG455" s="35"/>
      <c r="DH455" s="35"/>
      <c r="DI455" s="35"/>
      <c r="DJ455" s="35"/>
      <c r="DK455" s="35"/>
      <c r="DL455" s="35"/>
      <c r="DM455" s="35"/>
      <c r="DN455" s="35"/>
      <c r="DO455" s="35"/>
      <c r="DP455" s="35"/>
      <c r="DQ455" s="35"/>
      <c r="DR455" s="35"/>
      <c r="DS455" s="35"/>
      <c r="DT455" s="35"/>
      <c r="DU455" s="35"/>
      <c r="DV455" s="35"/>
      <c r="DW455" s="35"/>
      <c r="DX455" s="35"/>
      <c r="DY455" s="35"/>
      <c r="DZ455" s="35"/>
      <c r="EA455" s="35"/>
      <c r="EB455" s="35"/>
      <c r="EC455" s="35"/>
      <c r="ED455" s="35"/>
      <c r="EE455" s="35"/>
      <c r="EF455" s="35"/>
      <c r="EG455" s="35"/>
      <c r="EH455" s="35"/>
      <c r="EI455" s="35"/>
      <c r="EJ455" s="35"/>
      <c r="EK455" s="35"/>
      <c r="EL455" s="35"/>
      <c r="EM455" s="35"/>
      <c r="EN455" s="35"/>
      <c r="EO455" s="35"/>
      <c r="EP455" s="35"/>
      <c r="EQ455" s="35"/>
      <c r="ER455" s="35"/>
      <c r="ES455" s="35"/>
      <c r="ET455" s="35"/>
      <c r="EU455" s="35"/>
      <c r="EV455" s="35"/>
      <c r="EW455" s="35"/>
      <c r="EX455" s="35"/>
      <c r="EY455" s="35"/>
      <c r="EZ455" s="35"/>
      <c r="FA455" s="35"/>
      <c r="FB455" s="35"/>
      <c r="FC455" s="35"/>
      <c r="FD455" s="35"/>
      <c r="FE455" s="35"/>
      <c r="FF455" s="35"/>
      <c r="FG455" s="35"/>
      <c r="FH455" s="35"/>
      <c r="FI455" s="35">
        <v>2</v>
      </c>
      <c r="FJ455" s="35">
        <v>2</v>
      </c>
      <c r="FK455" s="35"/>
      <c r="FL455" s="35"/>
      <c r="FM455" s="35"/>
      <c r="FN455" s="35"/>
      <c r="FO455" s="35"/>
      <c r="FP455" s="35"/>
      <c r="FQ455" s="35"/>
      <c r="FR455" s="35">
        <v>1</v>
      </c>
      <c r="FS455" s="35"/>
      <c r="FT455" s="35"/>
      <c r="FU455" s="35"/>
      <c r="FV455" s="35"/>
      <c r="FW455" s="35">
        <v>3</v>
      </c>
      <c r="FX455" s="35"/>
      <c r="FY455" s="35"/>
      <c r="FZ455" s="35"/>
      <c r="GA455" s="35"/>
      <c r="GB455" s="35">
        <v>2</v>
      </c>
      <c r="GC455" s="35"/>
      <c r="GD455" s="35">
        <v>2</v>
      </c>
      <c r="GE455" s="35"/>
      <c r="GF455" s="35"/>
      <c r="GG455" s="35">
        <v>2</v>
      </c>
      <c r="GH455" s="35"/>
      <c r="GI455" s="35"/>
      <c r="GJ455" s="35"/>
      <c r="GK455" s="35"/>
      <c r="GL455" s="35"/>
      <c r="GM455" s="35"/>
      <c r="GN455" s="35"/>
      <c r="GO455" s="35"/>
      <c r="GP455" s="35"/>
      <c r="GQ455" s="35"/>
      <c r="GR455" s="35"/>
      <c r="GS455" s="35"/>
      <c r="GT455" s="35">
        <v>1</v>
      </c>
      <c r="GU455" s="35"/>
      <c r="GV455" s="35"/>
      <c r="GW455" s="35"/>
      <c r="GX455" s="35"/>
      <c r="GY455" s="35"/>
      <c r="GZ455" s="35"/>
      <c r="HA455" s="35"/>
      <c r="HB455" s="35"/>
      <c r="HC455" s="35"/>
      <c r="HD455" s="35"/>
      <c r="HE455" s="35"/>
      <c r="HF455" s="35"/>
      <c r="HG455" s="35"/>
      <c r="HH455" s="35"/>
      <c r="HI455" s="35"/>
      <c r="HJ455" s="35"/>
      <c r="HK455" s="35"/>
      <c r="HL455" s="35"/>
      <c r="HM455" s="35"/>
      <c r="HN455" s="35"/>
      <c r="HO455" s="35"/>
      <c r="HP455" s="35"/>
      <c r="HQ455" s="35"/>
      <c r="HR455" s="35"/>
      <c r="HS455" s="35"/>
      <c r="HT455" s="35"/>
      <c r="HU455" s="35"/>
      <c r="HV455" s="35"/>
      <c r="HW455" s="35"/>
      <c r="HX455" s="35"/>
      <c r="HY455" s="35"/>
      <c r="HZ455" s="35"/>
      <c r="IA455" s="35"/>
      <c r="IB455" s="35"/>
      <c r="IC455" s="35"/>
      <c r="ID455" s="35"/>
      <c r="IE455" s="35"/>
      <c r="IF455" s="35"/>
      <c r="IG455" s="35"/>
      <c r="IH455" s="35"/>
      <c r="II455" s="35"/>
      <c r="IJ455" s="35"/>
      <c r="IK455" s="35"/>
      <c r="IL455" s="35"/>
      <c r="IM455" s="35"/>
      <c r="IN455" s="35"/>
      <c r="IO455" s="35"/>
      <c r="IP455" s="35"/>
      <c r="IQ455" s="35"/>
      <c r="IR455" s="35"/>
      <c r="IS455" s="35"/>
      <c r="IT455" s="35"/>
      <c r="IU455" s="35"/>
      <c r="IV455" s="35"/>
      <c r="IW455" s="35"/>
      <c r="IX455" s="35"/>
      <c r="IY455" s="35"/>
      <c r="IZ455" s="35"/>
      <c r="JA455" s="35"/>
      <c r="JB455" s="35"/>
      <c r="JC455" s="35"/>
      <c r="JD455" s="35"/>
      <c r="JE455" s="35"/>
      <c r="JF455" s="35"/>
      <c r="JG455" s="35"/>
      <c r="JH455" s="35"/>
      <c r="JI455" s="35"/>
      <c r="JJ455" s="35"/>
      <c r="JK455" s="35"/>
      <c r="JL455" s="35"/>
      <c r="JM455" s="35"/>
      <c r="JN455" s="35"/>
      <c r="JO455" s="35"/>
      <c r="JP455" s="35"/>
      <c r="JQ455" s="35"/>
      <c r="JR455" s="35"/>
      <c r="JS455" s="35"/>
      <c r="JT455" s="35"/>
      <c r="JU455" s="35"/>
      <c r="JV455" s="35"/>
      <c r="JW455" s="35"/>
      <c r="JX455" s="35"/>
      <c r="JY455" s="35"/>
      <c r="JZ455" s="35"/>
      <c r="KA455" s="35"/>
      <c r="KB455" s="35"/>
      <c r="KC455" s="35"/>
      <c r="KD455" s="35"/>
      <c r="KE455" s="35"/>
      <c r="KF455" s="35"/>
      <c r="KG455" s="35"/>
      <c r="KH455" s="35"/>
      <c r="KI455" s="35"/>
      <c r="KJ455" s="35"/>
      <c r="KK455" s="35"/>
      <c r="KL455" s="35"/>
      <c r="KM455" s="35"/>
      <c r="KN455" s="35"/>
      <c r="KO455" s="35"/>
      <c r="KP455" s="35"/>
      <c r="KQ455" s="35"/>
      <c r="KR455" s="35"/>
      <c r="KS455" s="35"/>
      <c r="KT455" s="35"/>
      <c r="KU455" s="35"/>
      <c r="KV455" s="35"/>
      <c r="KW455" s="35"/>
      <c r="KX455" s="35"/>
      <c r="KY455" s="35"/>
      <c r="KZ455" s="35"/>
      <c r="LA455" s="35"/>
      <c r="LB455" s="35"/>
      <c r="LC455" s="35"/>
      <c r="LD455" s="35"/>
      <c r="LE455" s="35"/>
      <c r="LF455" s="35"/>
      <c r="LG455" s="35"/>
      <c r="LH455" s="35"/>
      <c r="LI455" s="35"/>
      <c r="LJ455" s="35"/>
      <c r="LK455" s="35"/>
      <c r="LL455" s="35"/>
      <c r="LM455" s="35"/>
      <c r="LN455" s="35"/>
      <c r="LO455" s="35"/>
      <c r="LP455" s="35"/>
      <c r="LQ455" s="35"/>
      <c r="LR455" s="35"/>
      <c r="LS455" s="35"/>
      <c r="LT455" s="35"/>
      <c r="LU455" s="35"/>
      <c r="LV455" s="35"/>
      <c r="LW455" s="35"/>
      <c r="LX455" s="35"/>
      <c r="LY455" s="35"/>
      <c r="LZ455" s="35"/>
      <c r="MA455" s="35"/>
      <c r="MB455" s="35"/>
      <c r="MC455" s="35"/>
      <c r="MD455" s="35"/>
      <c r="ME455" s="35"/>
      <c r="MF455" s="35"/>
      <c r="MG455" s="35"/>
      <c r="MH455" s="35"/>
      <c r="MI455" s="35"/>
      <c r="MJ455" s="35"/>
      <c r="MK455" s="35"/>
      <c r="ML455" s="35"/>
      <c r="MM455" s="35"/>
      <c r="MN455" s="35"/>
      <c r="MO455" s="35"/>
      <c r="MP455" s="35"/>
      <c r="MQ455" s="35"/>
      <c r="MR455" s="35"/>
      <c r="MS455" s="35"/>
      <c r="MT455" s="35"/>
      <c r="MU455" s="35"/>
      <c r="MV455" s="35"/>
      <c r="MW455" s="35"/>
      <c r="MX455" s="35"/>
      <c r="MY455" s="35"/>
      <c r="MZ455" s="35"/>
      <c r="NA455" s="35"/>
      <c r="NB455" s="35"/>
      <c r="NC455" s="35"/>
      <c r="ND455" s="35"/>
      <c r="NE455" s="35"/>
      <c r="NF455" s="35"/>
      <c r="NG455" s="35"/>
      <c r="NH455" s="35"/>
      <c r="NI455" s="35"/>
      <c r="NJ455" s="35"/>
      <c r="NK455" s="35"/>
      <c r="NL455" s="35"/>
      <c r="NM455" s="35"/>
      <c r="NN455" s="35"/>
      <c r="NO455" s="35"/>
      <c r="NP455" s="35"/>
      <c r="NQ455" s="35"/>
      <c r="NR455" s="35"/>
      <c r="NS455" s="35"/>
      <c r="NT455" s="35"/>
      <c r="NU455" s="35"/>
      <c r="NV455" s="35"/>
      <c r="NW455" s="35"/>
      <c r="NX455" s="35"/>
      <c r="NY455" s="35"/>
      <c r="NZ455" s="35"/>
      <c r="OA455" s="35"/>
      <c r="OB455" s="35"/>
      <c r="OC455" s="35"/>
      <c r="OD455" s="35"/>
      <c r="OE455" s="35"/>
      <c r="OF455" s="35"/>
      <c r="OG455" s="35"/>
      <c r="OH455" s="35"/>
      <c r="OI455" s="35"/>
      <c r="OJ455" s="35"/>
      <c r="OK455" s="35"/>
      <c r="OL455" s="35"/>
      <c r="OM455" s="35"/>
      <c r="ON455" s="35"/>
      <c r="OO455" s="35"/>
      <c r="OP455" s="35"/>
      <c r="OQ455" s="35"/>
      <c r="OR455" s="35"/>
      <c r="OS455" s="35"/>
      <c r="OT455" s="35"/>
      <c r="OU455" s="35"/>
      <c r="OV455" s="35"/>
      <c r="OW455" s="35"/>
      <c r="OX455" s="35"/>
      <c r="OY455" s="35"/>
      <c r="OZ455" s="35"/>
      <c r="PA455" s="35"/>
      <c r="PB455" s="35"/>
      <c r="PC455" s="35"/>
      <c r="PD455" s="35"/>
      <c r="PE455" s="35"/>
      <c r="PF455" s="35"/>
      <c r="PG455" s="35"/>
      <c r="PH455" s="35"/>
      <c r="PI455" s="35"/>
      <c r="PJ455" s="35"/>
      <c r="PK455" s="35"/>
      <c r="PL455" s="35"/>
      <c r="PM455" s="35"/>
      <c r="PN455" s="35"/>
      <c r="PO455" s="35"/>
      <c r="PP455" s="35"/>
      <c r="PQ455" s="35"/>
      <c r="PR455" s="35"/>
      <c r="PS455" s="35"/>
      <c r="PT455" s="35"/>
      <c r="PU455" s="35"/>
      <c r="PV455" s="35"/>
      <c r="PW455" s="35"/>
      <c r="PX455" s="35"/>
      <c r="PY455" s="35"/>
      <c r="PZ455" s="35"/>
      <c r="QA455" s="35"/>
      <c r="QB455" s="35"/>
      <c r="QC455" s="35"/>
      <c r="QD455" s="35"/>
      <c r="QE455" s="35"/>
      <c r="QF455" s="35"/>
      <c r="QG455" s="35"/>
      <c r="QH455" s="35"/>
      <c r="QI455" s="35"/>
      <c r="QJ455" s="35"/>
      <c r="QK455" s="35"/>
      <c r="QL455" s="35"/>
      <c r="QM455" s="35"/>
      <c r="QN455" s="35"/>
      <c r="QO455" s="35"/>
      <c r="QP455" s="35"/>
      <c r="QQ455" s="35"/>
      <c r="QR455" s="35"/>
      <c r="QS455" s="35"/>
      <c r="QT455" s="35"/>
      <c r="QU455" s="35"/>
      <c r="QV455" s="35"/>
      <c r="QW455" s="35"/>
      <c r="QX455" s="35"/>
      <c r="QY455" s="35"/>
      <c r="QZ455" s="35"/>
      <c r="RA455" s="35"/>
      <c r="RB455" s="35"/>
      <c r="RC455" s="35"/>
      <c r="RD455" s="35"/>
      <c r="RE455" s="35"/>
      <c r="RF455" s="35"/>
      <c r="RG455" s="35"/>
      <c r="RH455" s="35"/>
      <c r="RI455" s="35"/>
      <c r="RJ455" s="35"/>
      <c r="RK455" s="35"/>
      <c r="RL455" s="35"/>
      <c r="RM455" s="35"/>
      <c r="RN455" s="35"/>
      <c r="RO455" s="35"/>
      <c r="RP455" s="35">
        <v>2</v>
      </c>
      <c r="RQ455" s="35"/>
      <c r="RR455" s="35"/>
      <c r="RS455" s="35"/>
      <c r="RT455" s="35"/>
      <c r="RU455" s="35"/>
      <c r="RV455" s="35"/>
      <c r="RW455" s="35"/>
      <c r="RX455" s="35"/>
      <c r="RY455" s="35"/>
      <c r="RZ455" s="35"/>
      <c r="SA455" s="35"/>
      <c r="SB455" s="35"/>
      <c r="SC455" s="35"/>
      <c r="SD455" s="35"/>
      <c r="SE455" s="35"/>
      <c r="SF455" s="35"/>
      <c r="SG455" s="35"/>
      <c r="SH455" s="35"/>
      <c r="SI455" s="35"/>
      <c r="SJ455" s="35"/>
      <c r="SK455" s="35"/>
      <c r="SL455" s="35"/>
      <c r="SM455" s="35"/>
      <c r="SN455" s="35"/>
      <c r="SO455" s="35"/>
      <c r="SP455" s="35"/>
      <c r="SQ455" s="35"/>
      <c r="SR455" s="35"/>
      <c r="SS455" s="35"/>
      <c r="ST455" s="35"/>
      <c r="SU455" s="35"/>
      <c r="SV455" s="35"/>
      <c r="SW455" s="35"/>
      <c r="SX455" s="35"/>
      <c r="SY455" s="35"/>
      <c r="SZ455" s="35"/>
      <c r="TA455" s="35"/>
      <c r="TB455" s="35"/>
      <c r="TC455" s="35"/>
      <c r="TD455" s="35"/>
      <c r="TE455" s="35"/>
      <c r="TF455" s="35"/>
      <c r="TG455" s="35"/>
      <c r="TH455" s="35"/>
      <c r="TI455" s="35"/>
      <c r="TJ455" s="35"/>
      <c r="TK455" s="35"/>
      <c r="TL455" s="35"/>
      <c r="TM455" s="35"/>
      <c r="TN455" s="35"/>
      <c r="TO455" s="35"/>
      <c r="TP455" s="35"/>
      <c r="TQ455" s="35"/>
      <c r="TR455" s="35"/>
      <c r="TS455" s="35"/>
      <c r="TT455" s="35"/>
      <c r="TU455" s="35"/>
      <c r="TV455" s="35"/>
      <c r="TW455" s="35"/>
      <c r="TX455" s="35"/>
      <c r="TY455" s="35"/>
      <c r="TZ455" s="35"/>
      <c r="UA455" s="35"/>
      <c r="UB455" s="35"/>
      <c r="UC455" s="35"/>
      <c r="UD455" s="35"/>
      <c r="UE455" s="35"/>
      <c r="UF455" s="35"/>
      <c r="UG455" s="35">
        <v>1</v>
      </c>
      <c r="UH455" s="35"/>
      <c r="UI455" s="35"/>
      <c r="UJ455" s="35"/>
      <c r="UK455" s="35"/>
      <c r="UL455" s="35"/>
      <c r="UM455" s="35"/>
      <c r="UN455" s="35"/>
      <c r="UO455" s="35"/>
      <c r="UP455" s="35"/>
      <c r="UQ455" s="35"/>
      <c r="UR455" s="35"/>
      <c r="US455" s="35"/>
      <c r="UT455" s="35"/>
      <c r="UU455" s="35"/>
      <c r="UV455" s="35"/>
      <c r="UW455" s="35"/>
      <c r="UX455" s="35"/>
      <c r="UY455" s="35"/>
      <c r="UZ455" s="35"/>
      <c r="VA455" s="35"/>
      <c r="VB455" s="35"/>
      <c r="VC455" s="35"/>
      <c r="VD455" s="35"/>
      <c r="VE455" s="35"/>
      <c r="VF455" s="35"/>
      <c r="VG455" s="35"/>
      <c r="VH455" s="35"/>
      <c r="VI455" s="35"/>
      <c r="VJ455" s="35"/>
      <c r="VK455" s="35"/>
      <c r="VL455" s="35">
        <v>10</v>
      </c>
      <c r="VM455" s="35"/>
      <c r="VN455" s="35"/>
      <c r="VO455" s="35"/>
      <c r="VP455" s="35"/>
      <c r="VQ455" s="35"/>
      <c r="VR455" s="35"/>
      <c r="VS455" s="35"/>
      <c r="VT455" s="35"/>
      <c r="VU455" s="35"/>
      <c r="VV455" s="35"/>
      <c r="VW455" s="35"/>
      <c r="VX455" s="35"/>
      <c r="VY455" s="35"/>
      <c r="VZ455" s="35"/>
      <c r="WA455" s="35"/>
      <c r="WB455" s="35"/>
      <c r="WC455" s="35"/>
      <c r="WD455" s="35"/>
      <c r="WE455" s="35"/>
      <c r="WF455" s="35"/>
      <c r="WG455" s="35"/>
      <c r="WH455" s="35"/>
      <c r="WI455" s="35"/>
      <c r="WJ455" s="35"/>
      <c r="WK455" s="35"/>
      <c r="WL455" s="35"/>
      <c r="WM455" s="35"/>
      <c r="WN455" s="35"/>
      <c r="WO455" s="35"/>
      <c r="WP455" s="35"/>
      <c r="WQ455" s="35"/>
      <c r="WR455" s="35"/>
      <c r="WS455" s="35"/>
      <c r="WT455" s="35"/>
      <c r="WU455" s="35"/>
      <c r="WV455" s="35"/>
      <c r="WW455" s="35"/>
      <c r="WX455" s="35"/>
      <c r="WY455" s="35"/>
      <c r="WZ455" s="35"/>
      <c r="XA455" s="35"/>
      <c r="XB455" s="35"/>
      <c r="XC455" s="35"/>
      <c r="XD455" s="35"/>
      <c r="XE455" s="35"/>
      <c r="XF455" s="35"/>
      <c r="XG455" s="35"/>
      <c r="XH455" s="35"/>
      <c r="XI455" s="35"/>
      <c r="XJ455" s="35"/>
      <c r="XK455" s="35"/>
      <c r="XL455" s="35"/>
      <c r="XM455" s="35"/>
      <c r="XN455" s="35"/>
      <c r="XO455" s="35"/>
      <c r="XP455" s="35"/>
      <c r="XQ455" s="35"/>
      <c r="XR455" s="35"/>
      <c r="XS455" s="35"/>
      <c r="XT455" s="35"/>
      <c r="XU455" s="35"/>
      <c r="XV455" s="35"/>
      <c r="XW455" s="35"/>
      <c r="XX455" s="35"/>
      <c r="XY455" s="35"/>
      <c r="XZ455" s="35"/>
      <c r="YA455" s="35"/>
      <c r="YB455" s="35"/>
      <c r="YC455" s="35"/>
      <c r="YD455" s="35"/>
      <c r="YE455" s="35"/>
      <c r="YF455" s="35"/>
      <c r="YG455" s="35"/>
      <c r="YH455" s="35"/>
      <c r="YI455" s="35"/>
      <c r="YJ455" s="35"/>
      <c r="YK455" s="35"/>
      <c r="YL455" s="35"/>
      <c r="YM455" s="35"/>
      <c r="YN455" s="35"/>
      <c r="YO455" s="35"/>
      <c r="YP455" s="35"/>
      <c r="YQ455" s="35"/>
      <c r="YR455" s="35"/>
      <c r="YS455" s="35"/>
      <c r="YT455" s="35"/>
      <c r="YU455" s="35"/>
      <c r="YV455" s="35"/>
      <c r="YW455" s="35"/>
      <c r="YX455" s="35"/>
      <c r="YY455" s="35"/>
      <c r="YZ455" s="35"/>
      <c r="ZA455" s="35"/>
      <c r="ZB455" s="35"/>
      <c r="ZC455" s="35"/>
      <c r="ZD455" s="35"/>
      <c r="ZE455" s="35"/>
      <c r="ZF455" s="35"/>
      <c r="ZG455" s="35"/>
      <c r="ZH455" s="35"/>
      <c r="ZI455" s="35"/>
      <c r="ZJ455" s="35"/>
      <c r="ZK455" s="35"/>
      <c r="ZL455" s="35"/>
      <c r="ZM455" s="35"/>
      <c r="ZN455" s="35"/>
      <c r="ZO455" s="35"/>
      <c r="ZP455" s="35"/>
      <c r="ZQ455" s="35"/>
      <c r="ZR455" s="35"/>
      <c r="ZS455" s="35"/>
      <c r="ZT455" s="35"/>
      <c r="ZU455" s="35"/>
      <c r="ZV455" s="35"/>
      <c r="ZW455" s="35"/>
      <c r="ZX455" s="35"/>
      <c r="ZY455" s="35"/>
      <c r="ZZ455" s="35"/>
      <c r="AAA455" s="35"/>
      <c r="AAB455" s="35"/>
      <c r="AAC455" s="35"/>
      <c r="AAD455" s="35"/>
      <c r="AAE455" s="35"/>
      <c r="AAF455" s="35"/>
      <c r="AAG455" s="35"/>
      <c r="AAH455" s="35"/>
      <c r="AAI455" s="35"/>
      <c r="AAJ455" s="35"/>
      <c r="AAK455" s="35"/>
      <c r="AAL455" s="35"/>
      <c r="AAM455" s="35"/>
      <c r="AAN455" s="35"/>
      <c r="AAO455" s="35"/>
      <c r="AAP455" s="35"/>
      <c r="AAQ455" s="35"/>
      <c r="AAR455" s="35"/>
      <c r="AAS455" s="35"/>
      <c r="AAT455" s="35"/>
      <c r="AAU455" s="35"/>
      <c r="AAV455" s="35"/>
      <c r="AAW455" s="35"/>
      <c r="AAX455" s="35"/>
      <c r="AAY455" s="35"/>
      <c r="AAZ455" s="35"/>
      <c r="ABA455" s="35"/>
      <c r="ABB455" s="35"/>
      <c r="ABC455" s="35"/>
      <c r="ABD455" s="35"/>
      <c r="ABE455" s="35"/>
      <c r="ABF455" s="35"/>
      <c r="ABG455" s="35"/>
      <c r="ABH455" s="35"/>
      <c r="ABI455" s="35"/>
      <c r="ABJ455" s="35"/>
      <c r="ABK455" s="35"/>
      <c r="ABL455" s="35"/>
      <c r="ABM455" s="35"/>
      <c r="ABN455" s="35"/>
      <c r="ABO455" s="35"/>
      <c r="ABP455" s="35"/>
      <c r="ABQ455" s="35"/>
      <c r="ABR455" s="35"/>
      <c r="ABS455" s="35"/>
      <c r="ABT455" s="35"/>
      <c r="ABU455" s="35"/>
      <c r="ABV455" s="35"/>
      <c r="ABW455" s="35"/>
      <c r="ABX455" s="35"/>
      <c r="ABY455" s="35"/>
      <c r="ABZ455" s="35"/>
      <c r="ACA455" s="35"/>
      <c r="ACB455" s="35"/>
      <c r="ACC455" s="35"/>
      <c r="ACD455" s="35"/>
      <c r="ACE455" s="35"/>
      <c r="ACF455" s="35"/>
      <c r="ACG455" s="35"/>
      <c r="ACH455" s="35"/>
      <c r="ACI455" s="35"/>
      <c r="ACJ455" s="35"/>
      <c r="ACK455" s="35"/>
      <c r="ACL455" s="35"/>
      <c r="ACM455" s="35"/>
      <c r="ACN455" s="35"/>
      <c r="ACO455" s="35"/>
      <c r="ACP455" s="35"/>
      <c r="ACQ455" s="35"/>
      <c r="ACR455" s="35"/>
      <c r="ACS455" s="35"/>
      <c r="ACT455" s="35"/>
      <c r="ACU455" s="35"/>
      <c r="ACV455" s="35"/>
      <c r="ACW455" s="35"/>
      <c r="ACX455" s="35"/>
      <c r="ACY455" s="35"/>
      <c r="ACZ455" s="35"/>
      <c r="ADA455" s="35"/>
      <c r="ADB455" s="35"/>
      <c r="ADC455" s="35"/>
      <c r="ADD455" s="35"/>
      <c r="ADE455" s="35"/>
      <c r="ADF455" s="35"/>
      <c r="ADG455" s="35"/>
      <c r="ADH455" s="35"/>
      <c r="ADI455" s="35"/>
      <c r="ADJ455" s="35"/>
      <c r="ADK455" s="35"/>
      <c r="ADL455" s="35"/>
      <c r="ADM455" s="35"/>
      <c r="ADN455" s="35"/>
      <c r="ADO455" s="35"/>
      <c r="ADP455" s="35"/>
      <c r="ADQ455" s="35"/>
      <c r="ADR455" s="35"/>
      <c r="ADS455" s="35"/>
      <c r="ADT455" s="35"/>
      <c r="ADU455" s="35"/>
      <c r="ADV455" s="35"/>
      <c r="ADW455" s="35"/>
      <c r="ADX455" s="35"/>
      <c r="ADY455" s="66">
        <f t="shared" si="17"/>
        <v>0</v>
      </c>
    </row>
    <row r="456" spans="1:805" s="5" customFormat="1" x14ac:dyDescent="0.2">
      <c r="A456" s="38" t="s">
        <v>316</v>
      </c>
      <c r="B456" s="65">
        <f t="shared" si="20"/>
        <v>6</v>
      </c>
      <c r="C456" s="57">
        <v>1</v>
      </c>
      <c r="D456" s="60">
        <v>44775</v>
      </c>
      <c r="E456" s="67">
        <v>64.31</v>
      </c>
      <c r="F456" s="67">
        <f t="shared" si="18"/>
        <v>385.86</v>
      </c>
      <c r="G456" s="6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  <c r="AO456" s="35"/>
      <c r="AP456" s="35"/>
      <c r="AQ456" s="35"/>
      <c r="AR456" s="35"/>
      <c r="AS456" s="35"/>
      <c r="AT456" s="35"/>
      <c r="AU456" s="35"/>
      <c r="AV456" s="35"/>
      <c r="AW456" s="35"/>
      <c r="AX456" s="35"/>
      <c r="AY456" s="35"/>
      <c r="AZ456" s="35"/>
      <c r="BA456" s="35"/>
      <c r="BB456" s="35"/>
      <c r="BC456" s="35"/>
      <c r="BD456" s="35"/>
      <c r="BE456" s="15"/>
      <c r="BF456" s="15"/>
      <c r="BG456" s="136"/>
      <c r="BH456" s="35"/>
      <c r="BI456" s="35"/>
      <c r="BJ456" s="35"/>
      <c r="BK456" s="35"/>
      <c r="BL456" s="35"/>
      <c r="BM456" s="35"/>
      <c r="BN456" s="35"/>
      <c r="BO456" s="35"/>
      <c r="BP456" s="35"/>
      <c r="BQ456" s="35"/>
      <c r="BR456" s="35"/>
      <c r="BS456" s="35"/>
      <c r="BT456" s="35"/>
      <c r="BU456" s="35"/>
      <c r="BV456" s="35"/>
      <c r="BW456" s="35"/>
      <c r="BX456" s="35"/>
      <c r="BY456" s="35"/>
      <c r="BZ456" s="35"/>
      <c r="CA456" s="35"/>
      <c r="CB456" s="35"/>
      <c r="CC456" s="35"/>
      <c r="CD456" s="35"/>
      <c r="CE456" s="35"/>
      <c r="CF456" s="35"/>
      <c r="CG456" s="35"/>
      <c r="CH456" s="35"/>
      <c r="CI456" s="35"/>
      <c r="CJ456" s="35"/>
      <c r="CK456" s="35"/>
      <c r="CL456" s="35"/>
      <c r="CM456" s="35"/>
      <c r="CN456" s="35"/>
      <c r="CO456" s="35"/>
      <c r="CP456" s="35"/>
      <c r="CQ456" s="35"/>
      <c r="CR456" s="35"/>
      <c r="CS456" s="35"/>
      <c r="CT456" s="35"/>
      <c r="CU456" s="35"/>
      <c r="CV456" s="35"/>
      <c r="CW456" s="35"/>
      <c r="CX456" s="35"/>
      <c r="CY456" s="35"/>
      <c r="CZ456" s="35"/>
      <c r="DA456" s="35"/>
      <c r="DB456" s="35"/>
      <c r="DC456" s="35"/>
      <c r="DD456" s="35"/>
      <c r="DE456" s="35"/>
      <c r="DF456" s="35"/>
      <c r="DG456" s="35"/>
      <c r="DH456" s="35"/>
      <c r="DI456" s="35"/>
      <c r="DJ456" s="35"/>
      <c r="DK456" s="35"/>
      <c r="DL456" s="35"/>
      <c r="DM456" s="35"/>
      <c r="DN456" s="35"/>
      <c r="DO456" s="35"/>
      <c r="DP456" s="35"/>
      <c r="DQ456" s="35"/>
      <c r="DR456" s="35"/>
      <c r="DS456" s="35"/>
      <c r="DT456" s="35"/>
      <c r="DU456" s="35"/>
      <c r="DV456" s="35"/>
      <c r="DW456" s="35"/>
      <c r="DX456" s="35"/>
      <c r="DY456" s="35"/>
      <c r="DZ456" s="35"/>
      <c r="EA456" s="35"/>
      <c r="EB456" s="35"/>
      <c r="EC456" s="35"/>
      <c r="ED456" s="35"/>
      <c r="EE456" s="35"/>
      <c r="EF456" s="35"/>
      <c r="EG456" s="35"/>
      <c r="EH456" s="35"/>
      <c r="EI456" s="35"/>
      <c r="EJ456" s="35"/>
      <c r="EK456" s="35"/>
      <c r="EL456" s="35"/>
      <c r="EM456" s="35"/>
      <c r="EN456" s="35"/>
      <c r="EO456" s="35"/>
      <c r="EP456" s="35"/>
      <c r="EQ456" s="35"/>
      <c r="ER456" s="35"/>
      <c r="ES456" s="35"/>
      <c r="ET456" s="35"/>
      <c r="EU456" s="35"/>
      <c r="EV456" s="35"/>
      <c r="EW456" s="35"/>
      <c r="EX456" s="35"/>
      <c r="EY456" s="35"/>
      <c r="EZ456" s="35"/>
      <c r="FA456" s="35"/>
      <c r="FB456" s="35"/>
      <c r="FC456" s="35"/>
      <c r="FD456" s="35"/>
      <c r="FE456" s="35"/>
      <c r="FF456" s="35"/>
      <c r="FG456" s="35"/>
      <c r="FH456" s="35"/>
      <c r="FI456" s="35"/>
      <c r="FJ456" s="35"/>
      <c r="FK456" s="35"/>
      <c r="FL456" s="35"/>
      <c r="FM456" s="35"/>
      <c r="FN456" s="35"/>
      <c r="FO456" s="35"/>
      <c r="FP456" s="35"/>
      <c r="FQ456" s="35"/>
      <c r="FR456" s="35"/>
      <c r="FS456" s="35"/>
      <c r="FT456" s="35"/>
      <c r="FU456" s="35"/>
      <c r="FV456" s="35"/>
      <c r="FW456" s="35"/>
      <c r="FX456" s="35"/>
      <c r="FY456" s="35"/>
      <c r="FZ456" s="35"/>
      <c r="GA456" s="35"/>
      <c r="GB456" s="35"/>
      <c r="GC456" s="35"/>
      <c r="GD456" s="35"/>
      <c r="GE456" s="35"/>
      <c r="GF456" s="35"/>
      <c r="GG456" s="35"/>
      <c r="GH456" s="35"/>
      <c r="GI456" s="35"/>
      <c r="GJ456" s="35"/>
      <c r="GK456" s="35"/>
      <c r="GL456" s="35"/>
      <c r="GM456" s="35"/>
      <c r="GN456" s="35"/>
      <c r="GO456" s="35"/>
      <c r="GP456" s="35"/>
      <c r="GQ456" s="35"/>
      <c r="GR456" s="35"/>
      <c r="GS456" s="35"/>
      <c r="GT456" s="35"/>
      <c r="GU456" s="35"/>
      <c r="GV456" s="35"/>
      <c r="GW456" s="35"/>
      <c r="GX456" s="35"/>
      <c r="GY456" s="35"/>
      <c r="GZ456" s="35"/>
      <c r="HA456" s="35"/>
      <c r="HB456" s="35"/>
      <c r="HC456" s="35"/>
      <c r="HD456" s="35"/>
      <c r="HE456" s="35"/>
      <c r="HF456" s="35"/>
      <c r="HG456" s="35"/>
      <c r="HH456" s="35"/>
      <c r="HI456" s="35">
        <v>6</v>
      </c>
      <c r="HJ456" s="35"/>
      <c r="HK456" s="35"/>
      <c r="HL456" s="35"/>
      <c r="HM456" s="35"/>
      <c r="HN456" s="35"/>
      <c r="HO456" s="35"/>
      <c r="HP456" s="35"/>
      <c r="HQ456" s="35"/>
      <c r="HR456" s="35"/>
      <c r="HS456" s="35"/>
      <c r="HT456" s="35"/>
      <c r="HU456" s="35"/>
      <c r="HV456" s="35"/>
      <c r="HW456" s="35"/>
      <c r="HX456" s="35"/>
      <c r="HY456" s="35"/>
      <c r="HZ456" s="35"/>
      <c r="IA456" s="35"/>
      <c r="IB456" s="35"/>
      <c r="IC456" s="35"/>
      <c r="ID456" s="35"/>
      <c r="IE456" s="35"/>
      <c r="IF456" s="35"/>
      <c r="IG456" s="35"/>
      <c r="IH456" s="35"/>
      <c r="II456" s="35"/>
      <c r="IJ456" s="35"/>
      <c r="IK456" s="35"/>
      <c r="IL456" s="35"/>
      <c r="IM456" s="35"/>
      <c r="IN456" s="35"/>
      <c r="IO456" s="35"/>
      <c r="IP456" s="35"/>
      <c r="IQ456" s="35"/>
      <c r="IR456" s="35"/>
      <c r="IS456" s="35"/>
      <c r="IT456" s="35"/>
      <c r="IU456" s="35"/>
      <c r="IV456" s="35"/>
      <c r="IW456" s="35"/>
      <c r="IX456" s="35"/>
      <c r="IY456" s="35"/>
      <c r="IZ456" s="35"/>
      <c r="JA456" s="35"/>
      <c r="JB456" s="35"/>
      <c r="JC456" s="35"/>
      <c r="JD456" s="35"/>
      <c r="JE456" s="35"/>
      <c r="JF456" s="35"/>
      <c r="JG456" s="35"/>
      <c r="JH456" s="35"/>
      <c r="JI456" s="35"/>
      <c r="JJ456" s="35"/>
      <c r="JK456" s="35"/>
      <c r="JL456" s="35"/>
      <c r="JM456" s="35"/>
      <c r="JN456" s="35"/>
      <c r="JO456" s="35"/>
      <c r="JP456" s="35"/>
      <c r="JQ456" s="35"/>
      <c r="JR456" s="35"/>
      <c r="JS456" s="35"/>
      <c r="JT456" s="35"/>
      <c r="JU456" s="35"/>
      <c r="JV456" s="35"/>
      <c r="JW456" s="35"/>
      <c r="JX456" s="35"/>
      <c r="JY456" s="35"/>
      <c r="JZ456" s="35"/>
      <c r="KA456" s="35"/>
      <c r="KB456" s="35"/>
      <c r="KC456" s="35"/>
      <c r="KD456" s="35"/>
      <c r="KE456" s="35"/>
      <c r="KF456" s="35"/>
      <c r="KG456" s="35"/>
      <c r="KH456" s="35"/>
      <c r="KI456" s="35"/>
      <c r="KJ456" s="35"/>
      <c r="KK456" s="35"/>
      <c r="KL456" s="35"/>
      <c r="KM456" s="35"/>
      <c r="KN456" s="35"/>
      <c r="KO456" s="35"/>
      <c r="KP456" s="35"/>
      <c r="KQ456" s="35"/>
      <c r="KR456" s="35"/>
      <c r="KS456" s="35"/>
      <c r="KT456" s="35"/>
      <c r="KU456" s="35"/>
      <c r="KV456" s="35"/>
      <c r="KW456" s="35"/>
      <c r="KX456" s="35"/>
      <c r="KY456" s="35"/>
      <c r="KZ456" s="35"/>
      <c r="LA456" s="35"/>
      <c r="LB456" s="35"/>
      <c r="LC456" s="35"/>
      <c r="LD456" s="35"/>
      <c r="LE456" s="35"/>
      <c r="LF456" s="35"/>
      <c r="LG456" s="35"/>
      <c r="LH456" s="35"/>
      <c r="LI456" s="35"/>
      <c r="LJ456" s="35"/>
      <c r="LK456" s="35"/>
      <c r="LL456" s="35"/>
      <c r="LM456" s="35"/>
      <c r="LN456" s="35"/>
      <c r="LO456" s="35"/>
      <c r="LP456" s="35"/>
      <c r="LQ456" s="35"/>
      <c r="LR456" s="35"/>
      <c r="LS456" s="35"/>
      <c r="LT456" s="35"/>
      <c r="LU456" s="35"/>
      <c r="LV456" s="35"/>
      <c r="LW456" s="35"/>
      <c r="LX456" s="35"/>
      <c r="LY456" s="35"/>
      <c r="LZ456" s="35"/>
      <c r="MA456" s="35"/>
      <c r="MB456" s="35"/>
      <c r="MC456" s="35"/>
      <c r="MD456" s="35"/>
      <c r="ME456" s="35"/>
      <c r="MF456" s="35"/>
      <c r="MG456" s="35"/>
      <c r="MH456" s="35"/>
      <c r="MI456" s="35"/>
      <c r="MJ456" s="35"/>
      <c r="MK456" s="35"/>
      <c r="ML456" s="35"/>
      <c r="MM456" s="35"/>
      <c r="MN456" s="35"/>
      <c r="MO456" s="35"/>
      <c r="MP456" s="35"/>
      <c r="MQ456" s="35"/>
      <c r="MR456" s="35"/>
      <c r="MS456" s="35"/>
      <c r="MT456" s="35"/>
      <c r="MU456" s="35"/>
      <c r="MV456" s="35"/>
      <c r="MW456" s="35"/>
      <c r="MX456" s="35"/>
      <c r="MY456" s="35"/>
      <c r="MZ456" s="35"/>
      <c r="NA456" s="35"/>
      <c r="NB456" s="35"/>
      <c r="NC456" s="35"/>
      <c r="ND456" s="35"/>
      <c r="NE456" s="35"/>
      <c r="NF456" s="35"/>
      <c r="NG456" s="35"/>
      <c r="NH456" s="35"/>
      <c r="NI456" s="35"/>
      <c r="NJ456" s="35"/>
      <c r="NK456" s="35"/>
      <c r="NL456" s="35"/>
      <c r="NM456" s="35"/>
      <c r="NN456" s="35"/>
      <c r="NO456" s="35"/>
      <c r="NP456" s="35"/>
      <c r="NQ456" s="35"/>
      <c r="NR456" s="35"/>
      <c r="NS456" s="35"/>
      <c r="NT456" s="35"/>
      <c r="NU456" s="35"/>
      <c r="NV456" s="35"/>
      <c r="NW456" s="35"/>
      <c r="NX456" s="35"/>
      <c r="NY456" s="35"/>
      <c r="NZ456" s="35"/>
      <c r="OA456" s="35"/>
      <c r="OB456" s="35"/>
      <c r="OC456" s="35"/>
      <c r="OD456" s="35"/>
      <c r="OE456" s="35"/>
      <c r="OF456" s="35"/>
      <c r="OG456" s="35"/>
      <c r="OH456" s="35"/>
      <c r="OI456" s="35"/>
      <c r="OJ456" s="35"/>
      <c r="OK456" s="35"/>
      <c r="OL456" s="35"/>
      <c r="OM456" s="35"/>
      <c r="ON456" s="35"/>
      <c r="OO456" s="35"/>
      <c r="OP456" s="35"/>
      <c r="OQ456" s="35"/>
      <c r="OR456" s="35"/>
      <c r="OS456" s="35"/>
      <c r="OT456" s="35"/>
      <c r="OU456" s="35"/>
      <c r="OV456" s="35"/>
      <c r="OW456" s="35"/>
      <c r="OX456" s="35"/>
      <c r="OY456" s="35"/>
      <c r="OZ456" s="35"/>
      <c r="PA456" s="35"/>
      <c r="PB456" s="35"/>
      <c r="PC456" s="35"/>
      <c r="PD456" s="35"/>
      <c r="PE456" s="35"/>
      <c r="PF456" s="35"/>
      <c r="PG456" s="35"/>
      <c r="PH456" s="35"/>
      <c r="PI456" s="35"/>
      <c r="PJ456" s="35"/>
      <c r="PK456" s="35"/>
      <c r="PL456" s="35"/>
      <c r="PM456" s="35"/>
      <c r="PN456" s="35"/>
      <c r="PO456" s="35"/>
      <c r="PP456" s="35"/>
      <c r="PQ456" s="35"/>
      <c r="PR456" s="35"/>
      <c r="PS456" s="35"/>
      <c r="PT456" s="35"/>
      <c r="PU456" s="35"/>
      <c r="PV456" s="35"/>
      <c r="PW456" s="35"/>
      <c r="PX456" s="35"/>
      <c r="PY456" s="35"/>
      <c r="PZ456" s="35"/>
      <c r="QA456" s="35"/>
      <c r="QB456" s="35"/>
      <c r="QC456" s="35"/>
      <c r="QD456" s="35"/>
      <c r="QE456" s="35"/>
      <c r="QF456" s="35"/>
      <c r="QG456" s="35"/>
      <c r="QH456" s="35"/>
      <c r="QI456" s="35"/>
      <c r="QJ456" s="35"/>
      <c r="QK456" s="35"/>
      <c r="QL456" s="35"/>
      <c r="QM456" s="35"/>
      <c r="QN456" s="35"/>
      <c r="QO456" s="35"/>
      <c r="QP456" s="35"/>
      <c r="QQ456" s="35"/>
      <c r="QR456" s="35"/>
      <c r="QS456" s="35"/>
      <c r="QT456" s="35"/>
      <c r="QU456" s="35"/>
      <c r="QV456" s="35"/>
      <c r="QW456" s="35"/>
      <c r="QX456" s="35"/>
      <c r="QY456" s="35"/>
      <c r="QZ456" s="35"/>
      <c r="RA456" s="35"/>
      <c r="RB456" s="35"/>
      <c r="RC456" s="35"/>
      <c r="RD456" s="35"/>
      <c r="RE456" s="35"/>
      <c r="RF456" s="35"/>
      <c r="RG456" s="35"/>
      <c r="RH456" s="35"/>
      <c r="RI456" s="35"/>
      <c r="RJ456" s="35"/>
      <c r="RK456" s="35"/>
      <c r="RL456" s="35"/>
      <c r="RM456" s="35"/>
      <c r="RN456" s="35"/>
      <c r="RO456" s="35"/>
      <c r="RP456" s="35"/>
      <c r="RQ456" s="35"/>
      <c r="RR456" s="35"/>
      <c r="RS456" s="35"/>
      <c r="RT456" s="35"/>
      <c r="RU456" s="35"/>
      <c r="RV456" s="35"/>
      <c r="RW456" s="35"/>
      <c r="RX456" s="35"/>
      <c r="RY456" s="35"/>
      <c r="RZ456" s="35"/>
      <c r="SA456" s="35"/>
      <c r="SB456" s="35"/>
      <c r="SC456" s="35"/>
      <c r="SD456" s="35"/>
      <c r="SE456" s="35"/>
      <c r="SF456" s="35"/>
      <c r="SG456" s="35"/>
      <c r="SH456" s="35"/>
      <c r="SI456" s="35"/>
      <c r="SJ456" s="35"/>
      <c r="SK456" s="35"/>
      <c r="SL456" s="35"/>
      <c r="SM456" s="35"/>
      <c r="SN456" s="35"/>
      <c r="SO456" s="35"/>
      <c r="SP456" s="35"/>
      <c r="SQ456" s="35"/>
      <c r="SR456" s="35"/>
      <c r="SS456" s="35"/>
      <c r="ST456" s="35"/>
      <c r="SU456" s="35"/>
      <c r="SV456" s="35"/>
      <c r="SW456" s="35"/>
      <c r="SX456" s="35"/>
      <c r="SY456" s="35"/>
      <c r="SZ456" s="35"/>
      <c r="TA456" s="35"/>
      <c r="TB456" s="35"/>
      <c r="TC456" s="35"/>
      <c r="TD456" s="35"/>
      <c r="TE456" s="35"/>
      <c r="TF456" s="35"/>
      <c r="TG456" s="35"/>
      <c r="TH456" s="35"/>
      <c r="TI456" s="35"/>
      <c r="TJ456" s="35"/>
      <c r="TK456" s="35"/>
      <c r="TL456" s="35"/>
      <c r="TM456" s="35"/>
      <c r="TN456" s="35"/>
      <c r="TO456" s="35"/>
      <c r="TP456" s="35"/>
      <c r="TQ456" s="35"/>
      <c r="TR456" s="35"/>
      <c r="TS456" s="35"/>
      <c r="TT456" s="35"/>
      <c r="TU456" s="35"/>
      <c r="TV456" s="35"/>
      <c r="TW456" s="35"/>
      <c r="TX456" s="35"/>
      <c r="TY456" s="35"/>
      <c r="TZ456" s="35"/>
      <c r="UA456" s="35"/>
      <c r="UB456" s="35"/>
      <c r="UC456" s="35"/>
      <c r="UD456" s="35"/>
      <c r="UE456" s="35"/>
      <c r="UF456" s="35"/>
      <c r="UG456" s="35"/>
      <c r="UH456" s="35"/>
      <c r="UI456" s="35"/>
      <c r="UJ456" s="35"/>
      <c r="UK456" s="35"/>
      <c r="UL456" s="35"/>
      <c r="UM456" s="35"/>
      <c r="UN456" s="35"/>
      <c r="UO456" s="35"/>
      <c r="UP456" s="35"/>
      <c r="UQ456" s="35"/>
      <c r="UR456" s="35"/>
      <c r="US456" s="35"/>
      <c r="UT456" s="35"/>
      <c r="UU456" s="35"/>
      <c r="UV456" s="35"/>
      <c r="UW456" s="35"/>
      <c r="UX456" s="35"/>
      <c r="UY456" s="35"/>
      <c r="UZ456" s="35"/>
      <c r="VA456" s="35"/>
      <c r="VB456" s="35"/>
      <c r="VC456" s="35"/>
      <c r="VD456" s="35"/>
      <c r="VE456" s="35"/>
      <c r="VF456" s="35"/>
      <c r="VG456" s="35"/>
      <c r="VH456" s="35"/>
      <c r="VI456" s="35"/>
      <c r="VJ456" s="35"/>
      <c r="VK456" s="35"/>
      <c r="VL456" s="35"/>
      <c r="VM456" s="35"/>
      <c r="VN456" s="35"/>
      <c r="VO456" s="35"/>
      <c r="VP456" s="35"/>
      <c r="VQ456" s="35"/>
      <c r="VR456" s="35"/>
      <c r="VS456" s="35"/>
      <c r="VT456" s="35"/>
      <c r="VU456" s="35"/>
      <c r="VV456" s="35"/>
      <c r="VW456" s="35"/>
      <c r="VX456" s="35"/>
      <c r="VY456" s="35"/>
      <c r="VZ456" s="35"/>
      <c r="WA456" s="35"/>
      <c r="WB456" s="35"/>
      <c r="WC456" s="35"/>
      <c r="WD456" s="35"/>
      <c r="WE456" s="35"/>
      <c r="WF456" s="35"/>
      <c r="WG456" s="35"/>
      <c r="WH456" s="35"/>
      <c r="WI456" s="35"/>
      <c r="WJ456" s="35"/>
      <c r="WK456" s="35"/>
      <c r="WL456" s="35"/>
      <c r="WM456" s="35"/>
      <c r="WN456" s="35"/>
      <c r="WO456" s="35"/>
      <c r="WP456" s="35"/>
      <c r="WQ456" s="35"/>
      <c r="WR456" s="35"/>
      <c r="WS456" s="35"/>
      <c r="WT456" s="35"/>
      <c r="WU456" s="35"/>
      <c r="WV456" s="35"/>
      <c r="WW456" s="35"/>
      <c r="WX456" s="35"/>
      <c r="WY456" s="35"/>
      <c r="WZ456" s="35"/>
      <c r="XA456" s="35"/>
      <c r="XB456" s="35"/>
      <c r="XC456" s="35"/>
      <c r="XD456" s="35"/>
      <c r="XE456" s="35"/>
      <c r="XF456" s="35"/>
      <c r="XG456" s="35"/>
      <c r="XH456" s="35"/>
      <c r="XI456" s="35"/>
      <c r="XJ456" s="35"/>
      <c r="XK456" s="35"/>
      <c r="XL456" s="35"/>
      <c r="XM456" s="35"/>
      <c r="XN456" s="35"/>
      <c r="XO456" s="35"/>
      <c r="XP456" s="35"/>
      <c r="XQ456" s="35"/>
      <c r="XR456" s="35"/>
      <c r="XS456" s="35"/>
      <c r="XT456" s="35"/>
      <c r="XU456" s="35"/>
      <c r="XV456" s="35"/>
      <c r="XW456" s="35"/>
      <c r="XX456" s="35"/>
      <c r="XY456" s="35"/>
      <c r="XZ456" s="35"/>
      <c r="YA456" s="35"/>
      <c r="YB456" s="35"/>
      <c r="YC456" s="35"/>
      <c r="YD456" s="35"/>
      <c r="YE456" s="35"/>
      <c r="YF456" s="35"/>
      <c r="YG456" s="35"/>
      <c r="YH456" s="35"/>
      <c r="YI456" s="35"/>
      <c r="YJ456" s="35"/>
      <c r="YK456" s="35"/>
      <c r="YL456" s="35"/>
      <c r="YM456" s="35"/>
      <c r="YN456" s="35"/>
      <c r="YO456" s="35"/>
      <c r="YP456" s="35"/>
      <c r="YQ456" s="35"/>
      <c r="YR456" s="35"/>
      <c r="YS456" s="35"/>
      <c r="YT456" s="35"/>
      <c r="YU456" s="35"/>
      <c r="YV456" s="35"/>
      <c r="YW456" s="35"/>
      <c r="YX456" s="35"/>
      <c r="YY456" s="35"/>
      <c r="YZ456" s="35"/>
      <c r="ZA456" s="35">
        <v>1</v>
      </c>
      <c r="ZB456" s="35"/>
      <c r="ZC456" s="35"/>
      <c r="ZD456" s="35"/>
      <c r="ZE456" s="35"/>
      <c r="ZF456" s="35"/>
      <c r="ZG456" s="35"/>
      <c r="ZH456" s="35"/>
      <c r="ZI456" s="35"/>
      <c r="ZJ456" s="35"/>
      <c r="ZK456" s="35"/>
      <c r="ZL456" s="35"/>
      <c r="ZM456" s="35"/>
      <c r="ZN456" s="35"/>
      <c r="ZO456" s="35"/>
      <c r="ZP456" s="35"/>
      <c r="ZQ456" s="35"/>
      <c r="ZR456" s="35"/>
      <c r="ZS456" s="35"/>
      <c r="ZT456" s="35"/>
      <c r="ZU456" s="35"/>
      <c r="ZV456" s="35"/>
      <c r="ZW456" s="35"/>
      <c r="ZX456" s="35"/>
      <c r="ZY456" s="35"/>
      <c r="ZZ456" s="35"/>
      <c r="AAA456" s="35"/>
      <c r="AAB456" s="35"/>
      <c r="AAC456" s="35"/>
      <c r="AAD456" s="35"/>
      <c r="AAE456" s="35"/>
      <c r="AAF456" s="35"/>
      <c r="AAG456" s="35"/>
      <c r="AAH456" s="35"/>
      <c r="AAI456" s="35"/>
      <c r="AAJ456" s="35"/>
      <c r="AAK456" s="35"/>
      <c r="AAL456" s="35"/>
      <c r="AAM456" s="35"/>
      <c r="AAN456" s="35">
        <v>5</v>
      </c>
      <c r="AAO456" s="35"/>
      <c r="AAP456" s="35"/>
      <c r="AAQ456" s="35"/>
      <c r="AAR456" s="35"/>
      <c r="AAS456" s="35"/>
      <c r="AAT456" s="35"/>
      <c r="AAU456" s="35"/>
      <c r="AAV456" s="35"/>
      <c r="AAW456" s="35"/>
      <c r="AAX456" s="35"/>
      <c r="AAY456" s="35"/>
      <c r="AAZ456" s="35"/>
      <c r="ABA456" s="35"/>
      <c r="ABB456" s="35"/>
      <c r="ABC456" s="35"/>
      <c r="ABD456" s="35"/>
      <c r="ABE456" s="35"/>
      <c r="ABF456" s="35"/>
      <c r="ABG456" s="35"/>
      <c r="ABH456" s="35"/>
      <c r="ABI456" s="35"/>
      <c r="ABJ456" s="35"/>
      <c r="ABK456" s="35"/>
      <c r="ABL456" s="35"/>
      <c r="ABM456" s="35"/>
      <c r="ABN456" s="35"/>
      <c r="ABO456" s="35"/>
      <c r="ABP456" s="35"/>
      <c r="ABQ456" s="35"/>
      <c r="ABR456" s="35"/>
      <c r="ABS456" s="35"/>
      <c r="ABT456" s="35"/>
      <c r="ABU456" s="35"/>
      <c r="ABV456" s="35"/>
      <c r="ABW456" s="35"/>
      <c r="ABX456" s="35"/>
      <c r="ABY456" s="35"/>
      <c r="ABZ456" s="35"/>
      <c r="ACA456" s="35"/>
      <c r="ACB456" s="35"/>
      <c r="ACC456" s="35"/>
      <c r="ACD456" s="35"/>
      <c r="ACE456" s="35"/>
      <c r="ACF456" s="35"/>
      <c r="ACG456" s="35"/>
      <c r="ACH456" s="35"/>
      <c r="ACI456" s="35"/>
      <c r="ACJ456" s="35"/>
      <c r="ACK456" s="35"/>
      <c r="ACL456" s="35"/>
      <c r="ACM456" s="35"/>
      <c r="ACN456" s="35"/>
      <c r="ACO456" s="35"/>
      <c r="ACP456" s="35"/>
      <c r="ACQ456" s="35"/>
      <c r="ACR456" s="35"/>
      <c r="ACS456" s="35"/>
      <c r="ACT456" s="35"/>
      <c r="ACU456" s="35"/>
      <c r="ACV456" s="35"/>
      <c r="ACW456" s="35"/>
      <c r="ACX456" s="35"/>
      <c r="ACY456" s="35"/>
      <c r="ACZ456" s="35"/>
      <c r="ADA456" s="35"/>
      <c r="ADB456" s="35"/>
      <c r="ADC456" s="35"/>
      <c r="ADD456" s="35"/>
      <c r="ADE456" s="35"/>
      <c r="ADF456" s="35"/>
      <c r="ADG456" s="35"/>
      <c r="ADH456" s="35"/>
      <c r="ADI456" s="35"/>
      <c r="ADJ456" s="35"/>
      <c r="ADK456" s="35"/>
      <c r="ADL456" s="35"/>
      <c r="ADM456" s="35"/>
      <c r="ADN456" s="35"/>
      <c r="ADO456" s="35"/>
      <c r="ADP456" s="35"/>
      <c r="ADQ456" s="35"/>
      <c r="ADR456" s="35"/>
      <c r="ADS456" s="35"/>
      <c r="ADT456" s="35"/>
      <c r="ADU456" s="35"/>
      <c r="ADV456" s="35"/>
      <c r="ADW456" s="35"/>
      <c r="ADX456" s="35"/>
      <c r="ADY456" s="66">
        <f t="shared" si="17"/>
        <v>0</v>
      </c>
    </row>
    <row r="457" spans="1:805" s="5" customFormat="1" x14ac:dyDescent="0.2">
      <c r="A457" s="38" t="s">
        <v>410</v>
      </c>
      <c r="B457" s="65">
        <f t="shared" si="20"/>
        <v>0</v>
      </c>
      <c r="C457" s="57">
        <v>1</v>
      </c>
      <c r="D457" s="60">
        <v>44221</v>
      </c>
      <c r="E457" s="67">
        <v>218.38</v>
      </c>
      <c r="F457" s="67">
        <f t="shared" si="18"/>
        <v>0</v>
      </c>
      <c r="G457" s="6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  <c r="AO457" s="35"/>
      <c r="AP457" s="35"/>
      <c r="AQ457" s="35"/>
      <c r="AR457" s="35"/>
      <c r="AS457" s="35"/>
      <c r="AT457" s="35"/>
      <c r="AU457" s="35"/>
      <c r="AV457" s="35"/>
      <c r="AW457" s="35"/>
      <c r="AX457" s="35"/>
      <c r="AY457" s="35"/>
      <c r="AZ457" s="35"/>
      <c r="BA457" s="35"/>
      <c r="BB457" s="35"/>
      <c r="BC457" s="35"/>
      <c r="BD457" s="35"/>
      <c r="BE457" s="15"/>
      <c r="BF457" s="15"/>
      <c r="BG457" s="136"/>
      <c r="BH457" s="35"/>
      <c r="BI457" s="35"/>
      <c r="BJ457" s="35"/>
      <c r="BK457" s="35"/>
      <c r="BL457" s="35"/>
      <c r="BM457" s="35"/>
      <c r="BN457" s="35"/>
      <c r="BO457" s="35"/>
      <c r="BP457" s="35"/>
      <c r="BQ457" s="35"/>
      <c r="BR457" s="35"/>
      <c r="BS457" s="35"/>
      <c r="BT457" s="35"/>
      <c r="BU457" s="35"/>
      <c r="BV457" s="35"/>
      <c r="BW457" s="35"/>
      <c r="BX457" s="35"/>
      <c r="BY457" s="35"/>
      <c r="BZ457" s="35"/>
      <c r="CA457" s="35"/>
      <c r="CB457" s="35"/>
      <c r="CC457" s="35"/>
      <c r="CD457" s="35"/>
      <c r="CE457" s="35"/>
      <c r="CF457" s="35"/>
      <c r="CG457" s="35"/>
      <c r="CH457" s="35"/>
      <c r="CI457" s="35"/>
      <c r="CJ457" s="35"/>
      <c r="CK457" s="35"/>
      <c r="CL457" s="35"/>
      <c r="CM457" s="35"/>
      <c r="CN457" s="35"/>
      <c r="CO457" s="35"/>
      <c r="CP457" s="35"/>
      <c r="CQ457" s="35"/>
      <c r="CR457" s="35"/>
      <c r="CS457" s="35"/>
      <c r="CT457" s="35"/>
      <c r="CU457" s="35"/>
      <c r="CV457" s="35"/>
      <c r="CW457" s="35"/>
      <c r="CX457" s="35"/>
      <c r="CY457" s="35"/>
      <c r="CZ457" s="35"/>
      <c r="DA457" s="35"/>
      <c r="DB457" s="35"/>
      <c r="DC457" s="35"/>
      <c r="DD457" s="35"/>
      <c r="DE457" s="35"/>
      <c r="DF457" s="35"/>
      <c r="DG457" s="35"/>
      <c r="DH457" s="35"/>
      <c r="DI457" s="35"/>
      <c r="DJ457" s="35"/>
      <c r="DK457" s="35"/>
      <c r="DL457" s="35"/>
      <c r="DM457" s="35"/>
      <c r="DN457" s="35"/>
      <c r="DO457" s="35"/>
      <c r="DP457" s="35"/>
      <c r="DQ457" s="35"/>
      <c r="DR457" s="35"/>
      <c r="DS457" s="35"/>
      <c r="DT457" s="35"/>
      <c r="DU457" s="35"/>
      <c r="DV457" s="35"/>
      <c r="DW457" s="35"/>
      <c r="DX457" s="35"/>
      <c r="DY457" s="35"/>
      <c r="DZ457" s="35"/>
      <c r="EA457" s="35"/>
      <c r="EB457" s="35"/>
      <c r="EC457" s="35"/>
      <c r="ED457" s="35"/>
      <c r="EE457" s="35"/>
      <c r="EF457" s="35"/>
      <c r="EG457" s="35"/>
      <c r="EH457" s="35"/>
      <c r="EI457" s="35"/>
      <c r="EJ457" s="35"/>
      <c r="EK457" s="35"/>
      <c r="EL457" s="35"/>
      <c r="EM457" s="35"/>
      <c r="EN457" s="35"/>
      <c r="EO457" s="35"/>
      <c r="EP457" s="35"/>
      <c r="EQ457" s="35"/>
      <c r="ER457" s="35"/>
      <c r="ES457" s="35"/>
      <c r="ET457" s="35"/>
      <c r="EU457" s="35"/>
      <c r="EV457" s="35"/>
      <c r="EW457" s="35"/>
      <c r="EX457" s="35"/>
      <c r="EY457" s="35"/>
      <c r="EZ457" s="35"/>
      <c r="FA457" s="35"/>
      <c r="FB457" s="35"/>
      <c r="FC457" s="35"/>
      <c r="FD457" s="35"/>
      <c r="FE457" s="35"/>
      <c r="FF457" s="35"/>
      <c r="FG457" s="35"/>
      <c r="FH457" s="35"/>
      <c r="FI457" s="35"/>
      <c r="FJ457" s="35"/>
      <c r="FK457" s="35"/>
      <c r="FL457" s="35"/>
      <c r="FM457" s="35"/>
      <c r="FN457" s="35"/>
      <c r="FO457" s="35"/>
      <c r="FP457" s="35"/>
      <c r="FQ457" s="35"/>
      <c r="FR457" s="35"/>
      <c r="FS457" s="35"/>
      <c r="FT457" s="35"/>
      <c r="FU457" s="35"/>
      <c r="FV457" s="35"/>
      <c r="FW457" s="35"/>
      <c r="FX457" s="35"/>
      <c r="FY457" s="35"/>
      <c r="FZ457" s="35"/>
      <c r="GA457" s="35"/>
      <c r="GB457" s="35"/>
      <c r="GC457" s="35"/>
      <c r="GD457" s="35"/>
      <c r="GE457" s="35"/>
      <c r="GF457" s="35"/>
      <c r="GG457" s="35"/>
      <c r="GH457" s="35"/>
      <c r="GI457" s="35"/>
      <c r="GJ457" s="35"/>
      <c r="GK457" s="35"/>
      <c r="GL457" s="35"/>
      <c r="GM457" s="35"/>
      <c r="GN457" s="35"/>
      <c r="GO457" s="35"/>
      <c r="GP457" s="35"/>
      <c r="GQ457" s="35"/>
      <c r="GR457" s="35"/>
      <c r="GS457" s="35"/>
      <c r="GT457" s="35"/>
      <c r="GU457" s="35"/>
      <c r="GV457" s="35"/>
      <c r="GW457" s="35"/>
      <c r="GX457" s="35"/>
      <c r="GY457" s="35"/>
      <c r="GZ457" s="35"/>
      <c r="HA457" s="35"/>
      <c r="HB457" s="35"/>
      <c r="HC457" s="35"/>
      <c r="HD457" s="35"/>
      <c r="HE457" s="35"/>
      <c r="HF457" s="35"/>
      <c r="HG457" s="35"/>
      <c r="HH457" s="35"/>
      <c r="HI457" s="35"/>
      <c r="HJ457" s="35"/>
      <c r="HK457" s="35"/>
      <c r="HL457" s="35"/>
      <c r="HM457" s="35"/>
      <c r="HN457" s="35"/>
      <c r="HO457" s="35"/>
      <c r="HP457" s="35"/>
      <c r="HQ457" s="35"/>
      <c r="HR457" s="35"/>
      <c r="HS457" s="35"/>
      <c r="HT457" s="35"/>
      <c r="HU457" s="35"/>
      <c r="HV457" s="35"/>
      <c r="HW457" s="35"/>
      <c r="HX457" s="35"/>
      <c r="HY457" s="35"/>
      <c r="HZ457" s="35"/>
      <c r="IA457" s="35"/>
      <c r="IB457" s="35"/>
      <c r="IC457" s="35"/>
      <c r="ID457" s="35"/>
      <c r="IE457" s="35"/>
      <c r="IF457" s="35"/>
      <c r="IG457" s="35"/>
      <c r="IH457" s="35"/>
      <c r="II457" s="35"/>
      <c r="IJ457" s="35"/>
      <c r="IK457" s="35"/>
      <c r="IL457" s="35"/>
      <c r="IM457" s="35"/>
      <c r="IN457" s="35"/>
      <c r="IO457" s="35"/>
      <c r="IP457" s="35"/>
      <c r="IQ457" s="35"/>
      <c r="IR457" s="35"/>
      <c r="IS457" s="35"/>
      <c r="IT457" s="35"/>
      <c r="IU457" s="35"/>
      <c r="IV457" s="35"/>
      <c r="IW457" s="35"/>
      <c r="IX457" s="35"/>
      <c r="IY457" s="35"/>
      <c r="IZ457" s="35"/>
      <c r="JA457" s="35"/>
      <c r="JB457" s="35"/>
      <c r="JC457" s="35"/>
      <c r="JD457" s="35"/>
      <c r="JE457" s="35"/>
      <c r="JF457" s="35"/>
      <c r="JG457" s="35"/>
      <c r="JH457" s="35"/>
      <c r="JI457" s="35"/>
      <c r="JJ457" s="35"/>
      <c r="JK457" s="35"/>
      <c r="JL457" s="35"/>
      <c r="JM457" s="35"/>
      <c r="JN457" s="35"/>
      <c r="JO457" s="35"/>
      <c r="JP457" s="35"/>
      <c r="JQ457" s="35"/>
      <c r="JR457" s="35"/>
      <c r="JS457" s="35"/>
      <c r="JT457" s="35"/>
      <c r="JU457" s="35"/>
      <c r="JV457" s="35"/>
      <c r="JW457" s="35"/>
      <c r="JX457" s="35"/>
      <c r="JY457" s="35"/>
      <c r="JZ457" s="35"/>
      <c r="KA457" s="35"/>
      <c r="KB457" s="35"/>
      <c r="KC457" s="35"/>
      <c r="KD457" s="35"/>
      <c r="KE457" s="35"/>
      <c r="KF457" s="35"/>
      <c r="KG457" s="35"/>
      <c r="KH457" s="35"/>
      <c r="KI457" s="35"/>
      <c r="KJ457" s="35"/>
      <c r="KK457" s="35"/>
      <c r="KL457" s="35"/>
      <c r="KM457" s="35"/>
      <c r="KN457" s="35"/>
      <c r="KO457" s="35"/>
      <c r="KP457" s="35"/>
      <c r="KQ457" s="35"/>
      <c r="KR457" s="35"/>
      <c r="KS457" s="35"/>
      <c r="KT457" s="35"/>
      <c r="KU457" s="35"/>
      <c r="KV457" s="35"/>
      <c r="KW457" s="35"/>
      <c r="KX457" s="35"/>
      <c r="KY457" s="35"/>
      <c r="KZ457" s="35"/>
      <c r="LA457" s="35"/>
      <c r="LB457" s="35"/>
      <c r="LC457" s="35"/>
      <c r="LD457" s="35"/>
      <c r="LE457" s="35"/>
      <c r="LF457" s="35"/>
      <c r="LG457" s="35"/>
      <c r="LH457" s="35"/>
      <c r="LI457" s="35"/>
      <c r="LJ457" s="35"/>
      <c r="LK457" s="35"/>
      <c r="LL457" s="35"/>
      <c r="LM457" s="35"/>
      <c r="LN457" s="35"/>
      <c r="LO457" s="35"/>
      <c r="LP457" s="35"/>
      <c r="LQ457" s="35"/>
      <c r="LR457" s="35"/>
      <c r="LS457" s="35"/>
      <c r="LT457" s="35"/>
      <c r="LU457" s="35"/>
      <c r="LV457" s="35"/>
      <c r="LW457" s="35"/>
      <c r="LX457" s="35"/>
      <c r="LY457" s="35"/>
      <c r="LZ457" s="35"/>
      <c r="MA457" s="35"/>
      <c r="MB457" s="35"/>
      <c r="MC457" s="35"/>
      <c r="MD457" s="35"/>
      <c r="ME457" s="35"/>
      <c r="MF457" s="35"/>
      <c r="MG457" s="35"/>
      <c r="MH457" s="35"/>
      <c r="MI457" s="35"/>
      <c r="MJ457" s="35"/>
      <c r="MK457" s="35"/>
      <c r="ML457" s="35"/>
      <c r="MM457" s="35"/>
      <c r="MN457" s="35"/>
      <c r="MO457" s="35"/>
      <c r="MP457" s="35"/>
      <c r="MQ457" s="35"/>
      <c r="MR457" s="35"/>
      <c r="MS457" s="35"/>
      <c r="MT457" s="35"/>
      <c r="MU457" s="35"/>
      <c r="MV457" s="35"/>
      <c r="MW457" s="35"/>
      <c r="MX457" s="35"/>
      <c r="MY457" s="35"/>
      <c r="MZ457" s="35"/>
      <c r="NA457" s="35"/>
      <c r="NB457" s="35"/>
      <c r="NC457" s="35"/>
      <c r="ND457" s="35"/>
      <c r="NE457" s="35"/>
      <c r="NF457" s="35"/>
      <c r="NG457" s="35"/>
      <c r="NH457" s="35"/>
      <c r="NI457" s="35"/>
      <c r="NJ457" s="35"/>
      <c r="NK457" s="35"/>
      <c r="NL457" s="35"/>
      <c r="NM457" s="35"/>
      <c r="NN457" s="35"/>
      <c r="NO457" s="35"/>
      <c r="NP457" s="35"/>
      <c r="NQ457" s="35"/>
      <c r="NR457" s="35"/>
      <c r="NS457" s="35"/>
      <c r="NT457" s="35"/>
      <c r="NU457" s="35"/>
      <c r="NV457" s="35"/>
      <c r="NW457" s="35"/>
      <c r="NX457" s="35"/>
      <c r="NY457" s="35"/>
      <c r="NZ457" s="35"/>
      <c r="OA457" s="35"/>
      <c r="OB457" s="35"/>
      <c r="OC457" s="35"/>
      <c r="OD457" s="35"/>
      <c r="OE457" s="35"/>
      <c r="OF457" s="35"/>
      <c r="OG457" s="35"/>
      <c r="OH457" s="35"/>
      <c r="OI457" s="35"/>
      <c r="OJ457" s="35"/>
      <c r="OK457" s="35"/>
      <c r="OL457" s="35"/>
      <c r="OM457" s="35"/>
      <c r="ON457" s="35"/>
      <c r="OO457" s="35"/>
      <c r="OP457" s="35"/>
      <c r="OQ457" s="35"/>
      <c r="OR457" s="35"/>
      <c r="OS457" s="35"/>
      <c r="OT457" s="35"/>
      <c r="OU457" s="35"/>
      <c r="OV457" s="35"/>
      <c r="OW457" s="35"/>
      <c r="OX457" s="35"/>
      <c r="OY457" s="35"/>
      <c r="OZ457" s="35"/>
      <c r="PA457" s="35"/>
      <c r="PB457" s="35"/>
      <c r="PC457" s="35"/>
      <c r="PD457" s="35"/>
      <c r="PE457" s="35"/>
      <c r="PF457" s="35"/>
      <c r="PG457" s="35"/>
      <c r="PH457" s="35"/>
      <c r="PI457" s="35"/>
      <c r="PJ457" s="35"/>
      <c r="PK457" s="35"/>
      <c r="PL457" s="35"/>
      <c r="PM457" s="35"/>
      <c r="PN457" s="35"/>
      <c r="PO457" s="35"/>
      <c r="PP457" s="35"/>
      <c r="PQ457" s="35"/>
      <c r="PR457" s="35"/>
      <c r="PS457" s="35"/>
      <c r="PT457" s="35"/>
      <c r="PU457" s="35"/>
      <c r="PV457" s="35"/>
      <c r="PW457" s="35"/>
      <c r="PX457" s="35"/>
      <c r="PY457" s="35"/>
      <c r="PZ457" s="35"/>
      <c r="QA457" s="35"/>
      <c r="QB457" s="35"/>
      <c r="QC457" s="35"/>
      <c r="QD457" s="35"/>
      <c r="QE457" s="35"/>
      <c r="QF457" s="35"/>
      <c r="QG457" s="35"/>
      <c r="QH457" s="35"/>
      <c r="QI457" s="35"/>
      <c r="QJ457" s="35"/>
      <c r="QK457" s="35"/>
      <c r="QL457" s="35"/>
      <c r="QM457" s="35"/>
      <c r="QN457" s="35"/>
      <c r="QO457" s="35"/>
      <c r="QP457" s="35"/>
      <c r="QQ457" s="35"/>
      <c r="QR457" s="35"/>
      <c r="QS457" s="35"/>
      <c r="QT457" s="35"/>
      <c r="QU457" s="35"/>
      <c r="QV457" s="35"/>
      <c r="QW457" s="35"/>
      <c r="QX457" s="35"/>
      <c r="QY457" s="35"/>
      <c r="QZ457" s="35"/>
      <c r="RA457" s="35"/>
      <c r="RB457" s="35"/>
      <c r="RC457" s="35"/>
      <c r="RD457" s="35"/>
      <c r="RE457" s="35"/>
      <c r="RF457" s="35"/>
      <c r="RG457" s="35"/>
      <c r="RH457" s="35"/>
      <c r="RI457" s="35"/>
      <c r="RJ457" s="35"/>
      <c r="RK457" s="35"/>
      <c r="RL457" s="35"/>
      <c r="RM457" s="35"/>
      <c r="RN457" s="35"/>
      <c r="RO457" s="35"/>
      <c r="RP457" s="35"/>
      <c r="RQ457" s="35"/>
      <c r="RR457" s="35"/>
      <c r="RS457" s="35"/>
      <c r="RT457" s="35"/>
      <c r="RU457" s="35"/>
      <c r="RV457" s="35"/>
      <c r="RW457" s="35"/>
      <c r="RX457" s="35"/>
      <c r="RY457" s="35"/>
      <c r="RZ457" s="35"/>
      <c r="SA457" s="35"/>
      <c r="SB457" s="35"/>
      <c r="SC457" s="35"/>
      <c r="SD457" s="35"/>
      <c r="SE457" s="35"/>
      <c r="SF457" s="35"/>
      <c r="SG457" s="35"/>
      <c r="SH457" s="35"/>
      <c r="SI457" s="35"/>
      <c r="SJ457" s="35"/>
      <c r="SK457" s="35"/>
      <c r="SL457" s="35"/>
      <c r="SM457" s="35"/>
      <c r="SN457" s="35"/>
      <c r="SO457" s="35"/>
      <c r="SP457" s="35"/>
      <c r="SQ457" s="35"/>
      <c r="SR457" s="35"/>
      <c r="SS457" s="35"/>
      <c r="ST457" s="35"/>
      <c r="SU457" s="35"/>
      <c r="SV457" s="35"/>
      <c r="SW457" s="35"/>
      <c r="SX457" s="35"/>
      <c r="SY457" s="35"/>
      <c r="SZ457" s="35"/>
      <c r="TA457" s="35"/>
      <c r="TB457" s="35"/>
      <c r="TC457" s="35"/>
      <c r="TD457" s="35"/>
      <c r="TE457" s="35"/>
      <c r="TF457" s="35"/>
      <c r="TG457" s="35"/>
      <c r="TH457" s="35"/>
      <c r="TI457" s="35"/>
      <c r="TJ457" s="35"/>
      <c r="TK457" s="35"/>
      <c r="TL457" s="35"/>
      <c r="TM457" s="35"/>
      <c r="TN457" s="35"/>
      <c r="TO457" s="35"/>
      <c r="TP457" s="35"/>
      <c r="TQ457" s="35"/>
      <c r="TR457" s="35"/>
      <c r="TS457" s="35"/>
      <c r="TT457" s="35"/>
      <c r="TU457" s="35"/>
      <c r="TV457" s="35"/>
      <c r="TW457" s="35"/>
      <c r="TX457" s="35"/>
      <c r="TY457" s="35"/>
      <c r="TZ457" s="35"/>
      <c r="UA457" s="35"/>
      <c r="UB457" s="35"/>
      <c r="UC457" s="35"/>
      <c r="UD457" s="35"/>
      <c r="UE457" s="35"/>
      <c r="UF457" s="35"/>
      <c r="UG457" s="35"/>
      <c r="UH457" s="35"/>
      <c r="UI457" s="35"/>
      <c r="UJ457" s="35"/>
      <c r="UK457" s="35"/>
      <c r="UL457" s="35"/>
      <c r="UM457" s="35"/>
      <c r="UN457" s="35"/>
      <c r="UO457" s="35"/>
      <c r="UP457" s="35"/>
      <c r="UQ457" s="35"/>
      <c r="UR457" s="35"/>
      <c r="US457" s="35"/>
      <c r="UT457" s="35"/>
      <c r="UU457" s="35"/>
      <c r="UV457" s="35"/>
      <c r="UW457" s="35"/>
      <c r="UX457" s="35"/>
      <c r="UY457" s="35"/>
      <c r="UZ457" s="35"/>
      <c r="VA457" s="35"/>
      <c r="VB457" s="35"/>
      <c r="VC457" s="35"/>
      <c r="VD457" s="35"/>
      <c r="VE457" s="35"/>
      <c r="VF457" s="35"/>
      <c r="VG457" s="35"/>
      <c r="VH457" s="35"/>
      <c r="VI457" s="35"/>
      <c r="VJ457" s="35"/>
      <c r="VK457" s="35"/>
      <c r="VL457" s="35"/>
      <c r="VM457" s="35"/>
      <c r="VN457" s="35"/>
      <c r="VO457" s="35"/>
      <c r="VP457" s="35"/>
      <c r="VQ457" s="35"/>
      <c r="VR457" s="35"/>
      <c r="VS457" s="35"/>
      <c r="VT457" s="35"/>
      <c r="VU457" s="35"/>
      <c r="VV457" s="35"/>
      <c r="VW457" s="35"/>
      <c r="VX457" s="35"/>
      <c r="VY457" s="35"/>
      <c r="VZ457" s="35"/>
      <c r="WA457" s="35"/>
      <c r="WB457" s="35"/>
      <c r="WC457" s="35"/>
      <c r="WD457" s="35"/>
      <c r="WE457" s="35"/>
      <c r="WF457" s="35"/>
      <c r="WG457" s="35"/>
      <c r="WH457" s="35"/>
      <c r="WI457" s="35"/>
      <c r="WJ457" s="35"/>
      <c r="WK457" s="35"/>
      <c r="WL457" s="35"/>
      <c r="WM457" s="35"/>
      <c r="WN457" s="35"/>
      <c r="WO457" s="35"/>
      <c r="WP457" s="35"/>
      <c r="WQ457" s="35"/>
      <c r="WR457" s="35"/>
      <c r="WS457" s="35"/>
      <c r="WT457" s="35"/>
      <c r="WU457" s="35"/>
      <c r="WV457" s="35"/>
      <c r="WW457" s="35"/>
      <c r="WX457" s="35"/>
      <c r="WY457" s="35"/>
      <c r="WZ457" s="35"/>
      <c r="XA457" s="35"/>
      <c r="XB457" s="35"/>
      <c r="XC457" s="35"/>
      <c r="XD457" s="35"/>
      <c r="XE457" s="35"/>
      <c r="XF457" s="35"/>
      <c r="XG457" s="35"/>
      <c r="XH457" s="35"/>
      <c r="XI457" s="35"/>
      <c r="XJ457" s="35"/>
      <c r="XK457" s="35"/>
      <c r="XL457" s="35"/>
      <c r="XM457" s="35"/>
      <c r="XN457" s="35"/>
      <c r="XO457" s="35"/>
      <c r="XP457" s="35"/>
      <c r="XQ457" s="35"/>
      <c r="XR457" s="35"/>
      <c r="XS457" s="35"/>
      <c r="XT457" s="35"/>
      <c r="XU457" s="35"/>
      <c r="XV457" s="35"/>
      <c r="XW457" s="35"/>
      <c r="XX457" s="35"/>
      <c r="XY457" s="35"/>
      <c r="XZ457" s="35"/>
      <c r="YA457" s="35"/>
      <c r="YB457" s="35"/>
      <c r="YC457" s="35"/>
      <c r="YD457" s="35"/>
      <c r="YE457" s="35"/>
      <c r="YF457" s="35"/>
      <c r="YG457" s="35"/>
      <c r="YH457" s="35"/>
      <c r="YI457" s="35"/>
      <c r="YJ457" s="35"/>
      <c r="YK457" s="35"/>
      <c r="YL457" s="35"/>
      <c r="YM457" s="35"/>
      <c r="YN457" s="35"/>
      <c r="YO457" s="35"/>
      <c r="YP457" s="35"/>
      <c r="YQ457" s="35"/>
      <c r="YR457" s="35"/>
      <c r="YS457" s="35"/>
      <c r="YT457" s="35"/>
      <c r="YU457" s="35"/>
      <c r="YV457" s="35"/>
      <c r="YW457" s="35"/>
      <c r="YX457" s="35"/>
      <c r="YY457" s="35"/>
      <c r="YZ457" s="35"/>
      <c r="ZA457" s="35"/>
      <c r="ZB457" s="35"/>
      <c r="ZC457" s="35"/>
      <c r="ZD457" s="35"/>
      <c r="ZE457" s="35"/>
      <c r="ZF457" s="35"/>
      <c r="ZG457" s="35"/>
      <c r="ZH457" s="35"/>
      <c r="ZI457" s="35"/>
      <c r="ZJ457" s="35"/>
      <c r="ZK457" s="35"/>
      <c r="ZL457" s="35"/>
      <c r="ZM457" s="35"/>
      <c r="ZN457" s="35"/>
      <c r="ZO457" s="35"/>
      <c r="ZP457" s="35"/>
      <c r="ZQ457" s="35"/>
      <c r="ZR457" s="35"/>
      <c r="ZS457" s="35"/>
      <c r="ZT457" s="35"/>
      <c r="ZU457" s="35"/>
      <c r="ZV457" s="35"/>
      <c r="ZW457" s="35"/>
      <c r="ZX457" s="35"/>
      <c r="ZY457" s="35"/>
      <c r="ZZ457" s="35"/>
      <c r="AAA457" s="35"/>
      <c r="AAB457" s="35"/>
      <c r="AAC457" s="35"/>
      <c r="AAD457" s="35"/>
      <c r="AAE457" s="35"/>
      <c r="AAF457" s="35"/>
      <c r="AAG457" s="35"/>
      <c r="AAH457" s="35"/>
      <c r="AAI457" s="35"/>
      <c r="AAJ457" s="35"/>
      <c r="AAK457" s="35"/>
      <c r="AAL457" s="35"/>
      <c r="AAM457" s="35"/>
      <c r="AAN457" s="35"/>
      <c r="AAO457" s="35"/>
      <c r="AAP457" s="35"/>
      <c r="AAQ457" s="35"/>
      <c r="AAR457" s="35"/>
      <c r="AAS457" s="35"/>
      <c r="AAT457" s="35"/>
      <c r="AAU457" s="35"/>
      <c r="AAV457" s="35"/>
      <c r="AAW457" s="35"/>
      <c r="AAX457" s="35"/>
      <c r="AAY457" s="35"/>
      <c r="AAZ457" s="35"/>
      <c r="ABA457" s="35"/>
      <c r="ABB457" s="35"/>
      <c r="ABC457" s="35"/>
      <c r="ABD457" s="35"/>
      <c r="ABE457" s="35"/>
      <c r="ABF457" s="35"/>
      <c r="ABG457" s="35"/>
      <c r="ABH457" s="35"/>
      <c r="ABI457" s="35"/>
      <c r="ABJ457" s="35"/>
      <c r="ABK457" s="35"/>
      <c r="ABL457" s="35"/>
      <c r="ABM457" s="35"/>
      <c r="ABN457" s="35"/>
      <c r="ABO457" s="35"/>
      <c r="ABP457" s="35"/>
      <c r="ABQ457" s="35"/>
      <c r="ABR457" s="35"/>
      <c r="ABS457" s="35"/>
      <c r="ABT457" s="35"/>
      <c r="ABU457" s="35"/>
      <c r="ABV457" s="35"/>
      <c r="ABW457" s="35"/>
      <c r="ABX457" s="35"/>
      <c r="ABY457" s="35"/>
      <c r="ABZ457" s="35"/>
      <c r="ACA457" s="35"/>
      <c r="ACB457" s="35"/>
      <c r="ACC457" s="35"/>
      <c r="ACD457" s="35"/>
      <c r="ACE457" s="35"/>
      <c r="ACF457" s="35"/>
      <c r="ACG457" s="35"/>
      <c r="ACH457" s="35"/>
      <c r="ACI457" s="35"/>
      <c r="ACJ457" s="35"/>
      <c r="ACK457" s="35"/>
      <c r="ACL457" s="35"/>
      <c r="ACM457" s="35"/>
      <c r="ACN457" s="35"/>
      <c r="ACO457" s="35"/>
      <c r="ACP457" s="35"/>
      <c r="ACQ457" s="35"/>
      <c r="ACR457" s="35"/>
      <c r="ACS457" s="35"/>
      <c r="ACT457" s="35"/>
      <c r="ACU457" s="35"/>
      <c r="ACV457" s="35"/>
      <c r="ACW457" s="35"/>
      <c r="ACX457" s="35"/>
      <c r="ACY457" s="35"/>
      <c r="ACZ457" s="35"/>
      <c r="ADA457" s="35"/>
      <c r="ADB457" s="35"/>
      <c r="ADC457" s="35"/>
      <c r="ADD457" s="35"/>
      <c r="ADE457" s="35"/>
      <c r="ADF457" s="35"/>
      <c r="ADG457" s="35"/>
      <c r="ADH457" s="35"/>
      <c r="ADI457" s="35"/>
      <c r="ADJ457" s="35"/>
      <c r="ADK457" s="35"/>
      <c r="ADL457" s="35"/>
      <c r="ADM457" s="35"/>
      <c r="ADN457" s="35"/>
      <c r="ADO457" s="35"/>
      <c r="ADP457" s="35"/>
      <c r="ADQ457" s="35"/>
      <c r="ADR457" s="35"/>
      <c r="ADS457" s="35"/>
      <c r="ADT457" s="35"/>
      <c r="ADU457" s="35"/>
      <c r="ADV457" s="35"/>
      <c r="ADW457" s="35"/>
      <c r="ADX457" s="35"/>
      <c r="ADY457" s="66">
        <f t="shared" si="17"/>
        <v>0</v>
      </c>
    </row>
    <row r="458" spans="1:805" s="5" customFormat="1" x14ac:dyDescent="0.2">
      <c r="A458" s="38" t="s">
        <v>480</v>
      </c>
      <c r="B458" s="65">
        <f t="shared" si="20"/>
        <v>0</v>
      </c>
      <c r="C458" s="57">
        <v>1</v>
      </c>
      <c r="D458" s="60">
        <v>44606</v>
      </c>
      <c r="E458" s="67">
        <v>33.79</v>
      </c>
      <c r="F458" s="67">
        <f t="shared" si="18"/>
        <v>0</v>
      </c>
      <c r="G458" s="6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O458" s="35"/>
      <c r="AP458" s="35"/>
      <c r="AQ458" s="35"/>
      <c r="AR458" s="35"/>
      <c r="AS458" s="35"/>
      <c r="AT458" s="35"/>
      <c r="AU458" s="35"/>
      <c r="AV458" s="35"/>
      <c r="AW458" s="35"/>
      <c r="AX458" s="35"/>
      <c r="AY458" s="35"/>
      <c r="AZ458" s="35"/>
      <c r="BA458" s="35"/>
      <c r="BB458" s="35"/>
      <c r="BC458" s="35"/>
      <c r="BD458" s="35"/>
      <c r="BE458" s="15"/>
      <c r="BF458" s="15"/>
      <c r="BG458" s="136"/>
      <c r="BH458" s="35"/>
      <c r="BI458" s="35"/>
      <c r="BJ458" s="35"/>
      <c r="BK458" s="35"/>
      <c r="BL458" s="35"/>
      <c r="BM458" s="35"/>
      <c r="BN458" s="35"/>
      <c r="BO458" s="35"/>
      <c r="BP458" s="35"/>
      <c r="BQ458" s="35"/>
      <c r="BR458" s="35"/>
      <c r="BS458" s="35"/>
      <c r="BT458" s="35"/>
      <c r="BU458" s="35"/>
      <c r="BV458" s="35"/>
      <c r="BW458" s="35"/>
      <c r="BX458" s="35"/>
      <c r="BY458" s="35"/>
      <c r="BZ458" s="35"/>
      <c r="CA458" s="35"/>
      <c r="CB458" s="35"/>
      <c r="CC458" s="35"/>
      <c r="CD458" s="35"/>
      <c r="CE458" s="35"/>
      <c r="CF458" s="35"/>
      <c r="CG458" s="35"/>
      <c r="CH458" s="35"/>
      <c r="CI458" s="35"/>
      <c r="CJ458" s="35"/>
      <c r="CK458" s="35"/>
      <c r="CL458" s="35"/>
      <c r="CM458" s="35"/>
      <c r="CN458" s="35"/>
      <c r="CO458" s="35"/>
      <c r="CP458" s="35"/>
      <c r="CQ458" s="35"/>
      <c r="CR458" s="35"/>
      <c r="CS458" s="35"/>
      <c r="CT458" s="35"/>
      <c r="CU458" s="35"/>
      <c r="CV458" s="35"/>
      <c r="CW458" s="35"/>
      <c r="CX458" s="35"/>
      <c r="CY458" s="35"/>
      <c r="CZ458" s="35"/>
      <c r="DA458" s="35"/>
      <c r="DB458" s="35"/>
      <c r="DC458" s="35"/>
      <c r="DD458" s="35"/>
      <c r="DE458" s="35"/>
      <c r="DF458" s="35"/>
      <c r="DG458" s="35"/>
      <c r="DH458" s="35"/>
      <c r="DI458" s="35"/>
      <c r="DJ458" s="35"/>
      <c r="DK458" s="35"/>
      <c r="DL458" s="35"/>
      <c r="DM458" s="35"/>
      <c r="DN458" s="35"/>
      <c r="DO458" s="35"/>
      <c r="DP458" s="35"/>
      <c r="DQ458" s="35"/>
      <c r="DR458" s="35"/>
      <c r="DS458" s="35"/>
      <c r="DT458" s="35"/>
      <c r="DU458" s="35"/>
      <c r="DV458" s="35"/>
      <c r="DW458" s="35"/>
      <c r="DX458" s="35"/>
      <c r="DY458" s="35"/>
      <c r="DZ458" s="35"/>
      <c r="EA458" s="35"/>
      <c r="EB458" s="35"/>
      <c r="EC458" s="35"/>
      <c r="ED458" s="35"/>
      <c r="EE458" s="35"/>
      <c r="EF458" s="35"/>
      <c r="EG458" s="35"/>
      <c r="EH458" s="35"/>
      <c r="EI458" s="35"/>
      <c r="EJ458" s="35"/>
      <c r="EK458" s="35"/>
      <c r="EL458" s="35"/>
      <c r="EM458" s="35"/>
      <c r="EN458" s="35"/>
      <c r="EO458" s="35"/>
      <c r="EP458" s="35"/>
      <c r="EQ458" s="35"/>
      <c r="ER458" s="35"/>
      <c r="ES458" s="35"/>
      <c r="ET458" s="35"/>
      <c r="EU458" s="35"/>
      <c r="EV458" s="35"/>
      <c r="EW458" s="35"/>
      <c r="EX458" s="35"/>
      <c r="EY458" s="35"/>
      <c r="EZ458" s="35"/>
      <c r="FA458" s="35"/>
      <c r="FB458" s="35"/>
      <c r="FC458" s="35"/>
      <c r="FD458" s="35"/>
      <c r="FE458" s="35"/>
      <c r="FF458" s="35"/>
      <c r="FG458" s="35"/>
      <c r="FH458" s="35"/>
      <c r="FI458" s="35"/>
      <c r="FJ458" s="35"/>
      <c r="FK458" s="35"/>
      <c r="FL458" s="35"/>
      <c r="FM458" s="35"/>
      <c r="FN458" s="35"/>
      <c r="FO458" s="35"/>
      <c r="FP458" s="35"/>
      <c r="FQ458" s="35"/>
      <c r="FR458" s="35"/>
      <c r="FS458" s="35"/>
      <c r="FT458" s="35"/>
      <c r="FU458" s="35"/>
      <c r="FV458" s="35"/>
      <c r="FW458" s="35"/>
      <c r="FX458" s="35"/>
      <c r="FY458" s="35"/>
      <c r="FZ458" s="35"/>
      <c r="GA458" s="35"/>
      <c r="GB458" s="35"/>
      <c r="GC458" s="35"/>
      <c r="GD458" s="35"/>
      <c r="GE458" s="35"/>
      <c r="GF458" s="35"/>
      <c r="GG458" s="35"/>
      <c r="GH458" s="35"/>
      <c r="GI458" s="35"/>
      <c r="GJ458" s="35"/>
      <c r="GK458" s="35"/>
      <c r="GL458" s="35"/>
      <c r="GM458" s="35"/>
      <c r="GN458" s="35"/>
      <c r="GO458" s="35"/>
      <c r="GP458" s="35"/>
      <c r="GQ458" s="35"/>
      <c r="GR458" s="35"/>
      <c r="GS458" s="35"/>
      <c r="GT458" s="35"/>
      <c r="GU458" s="35"/>
      <c r="GV458" s="35"/>
      <c r="GW458" s="35"/>
      <c r="GX458" s="35"/>
      <c r="GY458" s="35"/>
      <c r="GZ458" s="35"/>
      <c r="HA458" s="35"/>
      <c r="HB458" s="35"/>
      <c r="HC458" s="35"/>
      <c r="HD458" s="35"/>
      <c r="HE458" s="35"/>
      <c r="HF458" s="35"/>
      <c r="HG458" s="35"/>
      <c r="HH458" s="35"/>
      <c r="HI458" s="35"/>
      <c r="HJ458" s="35"/>
      <c r="HK458" s="35"/>
      <c r="HL458" s="35"/>
      <c r="HM458" s="35"/>
      <c r="HN458" s="35"/>
      <c r="HO458" s="35"/>
      <c r="HP458" s="35"/>
      <c r="HQ458" s="35"/>
      <c r="HR458" s="35"/>
      <c r="HS458" s="35"/>
      <c r="HT458" s="35"/>
      <c r="HU458" s="35"/>
      <c r="HV458" s="35"/>
      <c r="HW458" s="35"/>
      <c r="HX458" s="35"/>
      <c r="HY458" s="35"/>
      <c r="HZ458" s="35"/>
      <c r="IA458" s="35"/>
      <c r="IB458" s="35"/>
      <c r="IC458" s="35"/>
      <c r="ID458" s="35"/>
      <c r="IE458" s="35"/>
      <c r="IF458" s="35"/>
      <c r="IG458" s="35"/>
      <c r="IH458" s="35"/>
      <c r="II458" s="35"/>
      <c r="IJ458" s="35"/>
      <c r="IK458" s="35"/>
      <c r="IL458" s="35"/>
      <c r="IM458" s="35"/>
      <c r="IN458" s="35"/>
      <c r="IO458" s="35"/>
      <c r="IP458" s="35">
        <v>1</v>
      </c>
      <c r="IQ458" s="35"/>
      <c r="IR458" s="35"/>
      <c r="IS458" s="35"/>
      <c r="IT458" s="35"/>
      <c r="IU458" s="35"/>
      <c r="IV458" s="35"/>
      <c r="IW458" s="35"/>
      <c r="IX458" s="35"/>
      <c r="IY458" s="35"/>
      <c r="IZ458" s="35"/>
      <c r="JA458" s="35"/>
      <c r="JB458" s="35"/>
      <c r="JC458" s="35"/>
      <c r="JD458" s="35"/>
      <c r="JE458" s="35"/>
      <c r="JF458" s="35"/>
      <c r="JG458" s="35"/>
      <c r="JH458" s="35"/>
      <c r="JI458" s="35"/>
      <c r="JJ458" s="35"/>
      <c r="JK458" s="35"/>
      <c r="JL458" s="35"/>
      <c r="JM458" s="35"/>
      <c r="JN458" s="35"/>
      <c r="JO458" s="35"/>
      <c r="JP458" s="35"/>
      <c r="JQ458" s="35"/>
      <c r="JR458" s="35"/>
      <c r="JS458" s="35"/>
      <c r="JT458" s="35"/>
      <c r="JU458" s="35"/>
      <c r="JV458" s="35"/>
      <c r="JW458" s="35"/>
      <c r="JX458" s="35"/>
      <c r="JY458" s="35"/>
      <c r="JZ458" s="35"/>
      <c r="KA458" s="35"/>
      <c r="KB458" s="35"/>
      <c r="KC458" s="35"/>
      <c r="KD458" s="35"/>
      <c r="KE458" s="35"/>
      <c r="KF458" s="35"/>
      <c r="KG458" s="35"/>
      <c r="KH458" s="35"/>
      <c r="KI458" s="35"/>
      <c r="KJ458" s="35"/>
      <c r="KK458" s="35"/>
      <c r="KL458" s="35"/>
      <c r="KM458" s="35"/>
      <c r="KN458" s="35"/>
      <c r="KO458" s="35"/>
      <c r="KP458" s="35"/>
      <c r="KQ458" s="35"/>
      <c r="KR458" s="35"/>
      <c r="KS458" s="35"/>
      <c r="KT458" s="35"/>
      <c r="KU458" s="35"/>
      <c r="KV458" s="35"/>
      <c r="KW458" s="35"/>
      <c r="KX458" s="35"/>
      <c r="KY458" s="35"/>
      <c r="KZ458" s="35"/>
      <c r="LA458" s="35"/>
      <c r="LB458" s="35"/>
      <c r="LC458" s="35"/>
      <c r="LD458" s="35"/>
      <c r="LE458" s="35"/>
      <c r="LF458" s="35"/>
      <c r="LG458" s="35"/>
      <c r="LH458" s="35"/>
      <c r="LI458" s="35"/>
      <c r="LJ458" s="35"/>
      <c r="LK458" s="35"/>
      <c r="LL458" s="35"/>
      <c r="LM458" s="35"/>
      <c r="LN458" s="35"/>
      <c r="LO458" s="35"/>
      <c r="LP458" s="35"/>
      <c r="LQ458" s="35"/>
      <c r="LR458" s="35"/>
      <c r="LS458" s="35"/>
      <c r="LT458" s="35"/>
      <c r="LU458" s="35"/>
      <c r="LV458" s="35"/>
      <c r="LW458" s="35"/>
      <c r="LX458" s="35"/>
      <c r="LY458" s="35"/>
      <c r="LZ458" s="35"/>
      <c r="MA458" s="35"/>
      <c r="MB458" s="35"/>
      <c r="MC458" s="35"/>
      <c r="MD458" s="35"/>
      <c r="ME458" s="35"/>
      <c r="MF458" s="35"/>
      <c r="MG458" s="35"/>
      <c r="MH458" s="35"/>
      <c r="MI458" s="35"/>
      <c r="MJ458" s="35"/>
      <c r="MK458" s="35"/>
      <c r="ML458" s="35"/>
      <c r="MM458" s="35"/>
      <c r="MN458" s="35"/>
      <c r="MO458" s="35"/>
      <c r="MP458" s="35"/>
      <c r="MQ458" s="35"/>
      <c r="MR458" s="35"/>
      <c r="MS458" s="35"/>
      <c r="MT458" s="35"/>
      <c r="MU458" s="35"/>
      <c r="MV458" s="35"/>
      <c r="MW458" s="35"/>
      <c r="MX458" s="35"/>
      <c r="MY458" s="35"/>
      <c r="MZ458" s="35"/>
      <c r="NA458" s="35"/>
      <c r="NB458" s="35"/>
      <c r="NC458" s="35"/>
      <c r="ND458" s="35"/>
      <c r="NE458" s="35"/>
      <c r="NF458" s="35"/>
      <c r="NG458" s="35"/>
      <c r="NH458" s="35"/>
      <c r="NI458" s="35"/>
      <c r="NJ458" s="35"/>
      <c r="NK458" s="35"/>
      <c r="NL458" s="35"/>
      <c r="NM458" s="35"/>
      <c r="NN458" s="35"/>
      <c r="NO458" s="35"/>
      <c r="NP458" s="35"/>
      <c r="NQ458" s="35"/>
      <c r="NR458" s="35"/>
      <c r="NS458" s="35"/>
      <c r="NT458" s="35"/>
      <c r="NU458" s="35"/>
      <c r="NV458" s="35"/>
      <c r="NW458" s="35"/>
      <c r="NX458" s="35"/>
      <c r="NY458" s="35"/>
      <c r="NZ458" s="35"/>
      <c r="OA458" s="35"/>
      <c r="OB458" s="35"/>
      <c r="OC458" s="35"/>
      <c r="OD458" s="35"/>
      <c r="OE458" s="35"/>
      <c r="OF458" s="35"/>
      <c r="OG458" s="35"/>
      <c r="OH458" s="35"/>
      <c r="OI458" s="35"/>
      <c r="OJ458" s="35"/>
      <c r="OK458" s="35"/>
      <c r="OL458" s="35"/>
      <c r="OM458" s="35"/>
      <c r="ON458" s="35"/>
      <c r="OO458" s="35"/>
      <c r="OP458" s="35"/>
      <c r="OQ458" s="35"/>
      <c r="OR458" s="35"/>
      <c r="OS458" s="35"/>
      <c r="OT458" s="35"/>
      <c r="OU458" s="35"/>
      <c r="OV458" s="35"/>
      <c r="OW458" s="35"/>
      <c r="OX458" s="35"/>
      <c r="OY458" s="35"/>
      <c r="OZ458" s="35"/>
      <c r="PA458" s="35"/>
      <c r="PB458" s="35"/>
      <c r="PC458" s="35"/>
      <c r="PD458" s="35"/>
      <c r="PE458" s="35"/>
      <c r="PF458" s="35"/>
      <c r="PG458" s="35"/>
      <c r="PH458" s="35"/>
      <c r="PI458" s="35"/>
      <c r="PJ458" s="35"/>
      <c r="PK458" s="35"/>
      <c r="PL458" s="35"/>
      <c r="PM458" s="35"/>
      <c r="PN458" s="35"/>
      <c r="PO458" s="35"/>
      <c r="PP458" s="35"/>
      <c r="PQ458" s="35"/>
      <c r="PR458" s="35"/>
      <c r="PS458" s="35"/>
      <c r="PT458" s="35"/>
      <c r="PU458" s="35"/>
      <c r="PV458" s="35"/>
      <c r="PW458" s="35"/>
      <c r="PX458" s="35"/>
      <c r="PY458" s="35"/>
      <c r="PZ458" s="35"/>
      <c r="QA458" s="35"/>
      <c r="QB458" s="35"/>
      <c r="QC458" s="35"/>
      <c r="QD458" s="35">
        <v>1</v>
      </c>
      <c r="QE458" s="35"/>
      <c r="QF458" s="35"/>
      <c r="QG458" s="35"/>
      <c r="QH458" s="35"/>
      <c r="QI458" s="35"/>
      <c r="QJ458" s="35"/>
      <c r="QK458" s="35"/>
      <c r="QL458" s="35"/>
      <c r="QM458" s="35"/>
      <c r="QN458" s="35"/>
      <c r="QO458" s="35"/>
      <c r="QP458" s="35"/>
      <c r="QQ458" s="35"/>
      <c r="QR458" s="35"/>
      <c r="QS458" s="35"/>
      <c r="QT458" s="35"/>
      <c r="QU458" s="35"/>
      <c r="QV458" s="35"/>
      <c r="QW458" s="35"/>
      <c r="QX458" s="35"/>
      <c r="QY458" s="35"/>
      <c r="QZ458" s="35"/>
      <c r="RA458" s="35"/>
      <c r="RB458" s="35"/>
      <c r="RC458" s="35"/>
      <c r="RD458" s="35"/>
      <c r="RE458" s="35"/>
      <c r="RF458" s="35"/>
      <c r="RG458" s="35"/>
      <c r="RH458" s="35"/>
      <c r="RI458" s="35"/>
      <c r="RJ458" s="35"/>
      <c r="RK458" s="35"/>
      <c r="RL458" s="35"/>
      <c r="RM458" s="35"/>
      <c r="RN458" s="35"/>
      <c r="RO458" s="35"/>
      <c r="RP458" s="35"/>
      <c r="RQ458" s="35"/>
      <c r="RR458" s="35"/>
      <c r="RS458" s="35"/>
      <c r="RT458" s="35"/>
      <c r="RU458" s="35"/>
      <c r="RV458" s="35"/>
      <c r="RW458" s="35"/>
      <c r="RX458" s="35"/>
      <c r="RY458" s="35"/>
      <c r="RZ458" s="35"/>
      <c r="SA458" s="35"/>
      <c r="SB458" s="35"/>
      <c r="SC458" s="35"/>
      <c r="SD458" s="35"/>
      <c r="SE458" s="35"/>
      <c r="SF458" s="35"/>
      <c r="SG458" s="35"/>
      <c r="SH458" s="35"/>
      <c r="SI458" s="35"/>
      <c r="SJ458" s="35"/>
      <c r="SK458" s="35"/>
      <c r="SL458" s="35"/>
      <c r="SM458" s="35"/>
      <c r="SN458" s="35"/>
      <c r="SO458" s="35"/>
      <c r="SP458" s="35"/>
      <c r="SQ458" s="35"/>
      <c r="SR458" s="35"/>
      <c r="SS458" s="35"/>
      <c r="ST458" s="35"/>
      <c r="SU458" s="35"/>
      <c r="SV458" s="35"/>
      <c r="SW458" s="35"/>
      <c r="SX458" s="35"/>
      <c r="SY458" s="35"/>
      <c r="SZ458" s="35"/>
      <c r="TA458" s="35"/>
      <c r="TB458" s="35"/>
      <c r="TC458" s="35"/>
      <c r="TD458" s="35"/>
      <c r="TE458" s="35"/>
      <c r="TF458" s="35"/>
      <c r="TG458" s="35"/>
      <c r="TH458" s="35"/>
      <c r="TI458" s="35"/>
      <c r="TJ458" s="35"/>
      <c r="TK458" s="35"/>
      <c r="TL458" s="35"/>
      <c r="TM458" s="35"/>
      <c r="TN458" s="35"/>
      <c r="TO458" s="35"/>
      <c r="TP458" s="35"/>
      <c r="TQ458" s="35"/>
      <c r="TR458" s="35"/>
      <c r="TS458" s="35"/>
      <c r="TT458" s="35"/>
      <c r="TU458" s="35"/>
      <c r="TV458" s="35"/>
      <c r="TW458" s="35"/>
      <c r="TX458" s="35"/>
      <c r="TY458" s="35"/>
      <c r="TZ458" s="35"/>
      <c r="UA458" s="35"/>
      <c r="UB458" s="35"/>
      <c r="UC458" s="35"/>
      <c r="UD458" s="35"/>
      <c r="UE458" s="35"/>
      <c r="UF458" s="35"/>
      <c r="UG458" s="35"/>
      <c r="UH458" s="35"/>
      <c r="UI458" s="35"/>
      <c r="UJ458" s="35"/>
      <c r="UK458" s="35"/>
      <c r="UL458" s="35"/>
      <c r="UM458" s="35"/>
      <c r="UN458" s="35"/>
      <c r="UO458" s="35"/>
      <c r="UP458" s="35"/>
      <c r="UQ458" s="35"/>
      <c r="UR458" s="35"/>
      <c r="US458" s="35"/>
      <c r="UT458" s="35"/>
      <c r="UU458" s="35"/>
      <c r="UV458" s="35"/>
      <c r="UW458" s="35"/>
      <c r="UX458" s="35"/>
      <c r="UY458" s="35"/>
      <c r="UZ458" s="35"/>
      <c r="VA458" s="35"/>
      <c r="VB458" s="35"/>
      <c r="VC458" s="35"/>
      <c r="VD458" s="35"/>
      <c r="VE458" s="35"/>
      <c r="VF458" s="35"/>
      <c r="VG458" s="35"/>
      <c r="VH458" s="35"/>
      <c r="VI458" s="35"/>
      <c r="VJ458" s="35"/>
      <c r="VK458" s="35"/>
      <c r="VL458" s="35"/>
      <c r="VM458" s="35"/>
      <c r="VN458" s="35"/>
      <c r="VO458" s="35"/>
      <c r="VP458" s="35"/>
      <c r="VQ458" s="35"/>
      <c r="VR458" s="35"/>
      <c r="VS458" s="35"/>
      <c r="VT458" s="35"/>
      <c r="VU458" s="35"/>
      <c r="VV458" s="35"/>
      <c r="VW458" s="35"/>
      <c r="VX458" s="35"/>
      <c r="VY458" s="35"/>
      <c r="VZ458" s="35"/>
      <c r="WA458" s="35"/>
      <c r="WB458" s="35"/>
      <c r="WC458" s="35"/>
      <c r="WD458" s="35"/>
      <c r="WE458" s="35"/>
      <c r="WF458" s="35"/>
      <c r="WG458" s="35"/>
      <c r="WH458" s="35"/>
      <c r="WI458" s="35"/>
      <c r="WJ458" s="35"/>
      <c r="WK458" s="35"/>
      <c r="WL458" s="35"/>
      <c r="WM458" s="35"/>
      <c r="WN458" s="35"/>
      <c r="WO458" s="35"/>
      <c r="WP458" s="35"/>
      <c r="WQ458" s="35"/>
      <c r="WR458" s="35"/>
      <c r="WS458" s="35"/>
      <c r="WT458" s="35"/>
      <c r="WU458" s="35"/>
      <c r="WV458" s="35"/>
      <c r="WW458" s="35"/>
      <c r="WX458" s="35"/>
      <c r="WY458" s="35"/>
      <c r="WZ458" s="35"/>
      <c r="XA458" s="35"/>
      <c r="XB458" s="35"/>
      <c r="XC458" s="35"/>
      <c r="XD458" s="35"/>
      <c r="XE458" s="35"/>
      <c r="XF458" s="35"/>
      <c r="XG458" s="35"/>
      <c r="XH458" s="35"/>
      <c r="XI458" s="35"/>
      <c r="XJ458" s="35"/>
      <c r="XK458" s="35"/>
      <c r="XL458" s="35"/>
      <c r="XM458" s="35"/>
      <c r="XN458" s="35"/>
      <c r="XO458" s="35"/>
      <c r="XP458" s="35"/>
      <c r="XQ458" s="35"/>
      <c r="XR458" s="35"/>
      <c r="XS458" s="35"/>
      <c r="XT458" s="35"/>
      <c r="XU458" s="35"/>
      <c r="XV458" s="35"/>
      <c r="XW458" s="35"/>
      <c r="XX458" s="35"/>
      <c r="XY458" s="35"/>
      <c r="XZ458" s="35"/>
      <c r="YA458" s="35"/>
      <c r="YB458" s="35"/>
      <c r="YC458" s="35"/>
      <c r="YD458" s="35"/>
      <c r="YE458" s="35"/>
      <c r="YF458" s="35"/>
      <c r="YG458" s="35"/>
      <c r="YH458" s="35"/>
      <c r="YI458" s="35"/>
      <c r="YJ458" s="35"/>
      <c r="YK458" s="35"/>
      <c r="YL458" s="35"/>
      <c r="YM458" s="35"/>
      <c r="YN458" s="35"/>
      <c r="YO458" s="35"/>
      <c r="YP458" s="35"/>
      <c r="YQ458" s="35"/>
      <c r="YR458" s="35"/>
      <c r="YS458" s="35"/>
      <c r="YT458" s="35"/>
      <c r="YU458" s="35"/>
      <c r="YV458" s="35"/>
      <c r="YW458" s="35"/>
      <c r="YX458" s="35"/>
      <c r="YY458" s="35"/>
      <c r="YZ458" s="35"/>
      <c r="ZA458" s="35"/>
      <c r="ZB458" s="35"/>
      <c r="ZC458" s="35"/>
      <c r="ZD458" s="35"/>
      <c r="ZE458" s="35"/>
      <c r="ZF458" s="35"/>
      <c r="ZG458" s="35"/>
      <c r="ZH458" s="35"/>
      <c r="ZI458" s="35"/>
      <c r="ZJ458" s="35"/>
      <c r="ZK458" s="35"/>
      <c r="ZL458" s="35"/>
      <c r="ZM458" s="35"/>
      <c r="ZN458" s="35"/>
      <c r="ZO458" s="35"/>
      <c r="ZP458" s="35"/>
      <c r="ZQ458" s="35"/>
      <c r="ZR458" s="35"/>
      <c r="ZS458" s="35"/>
      <c r="ZT458" s="35"/>
      <c r="ZU458" s="35"/>
      <c r="ZV458" s="35"/>
      <c r="ZW458" s="35"/>
      <c r="ZX458" s="35"/>
      <c r="ZY458" s="35"/>
      <c r="ZZ458" s="35"/>
      <c r="AAA458" s="35"/>
      <c r="AAB458" s="35"/>
      <c r="AAC458" s="35"/>
      <c r="AAD458" s="35"/>
      <c r="AAE458" s="35"/>
      <c r="AAF458" s="35"/>
      <c r="AAG458" s="35"/>
      <c r="AAH458" s="35"/>
      <c r="AAI458" s="35"/>
      <c r="AAJ458" s="35"/>
      <c r="AAK458" s="35"/>
      <c r="AAL458" s="35"/>
      <c r="AAM458" s="35"/>
      <c r="AAN458" s="35"/>
      <c r="AAO458" s="35"/>
      <c r="AAP458" s="35"/>
      <c r="AAQ458" s="35"/>
      <c r="AAR458" s="35"/>
      <c r="AAS458" s="35"/>
      <c r="AAT458" s="35"/>
      <c r="AAU458" s="35"/>
      <c r="AAV458" s="35"/>
      <c r="AAW458" s="35"/>
      <c r="AAX458" s="35"/>
      <c r="AAY458" s="35"/>
      <c r="AAZ458" s="35"/>
      <c r="ABA458" s="35"/>
      <c r="ABB458" s="35"/>
      <c r="ABC458" s="35"/>
      <c r="ABD458" s="35"/>
      <c r="ABE458" s="35"/>
      <c r="ABF458" s="35"/>
      <c r="ABG458" s="35"/>
      <c r="ABH458" s="35"/>
      <c r="ABI458" s="35"/>
      <c r="ABJ458" s="35"/>
      <c r="ABK458" s="35"/>
      <c r="ABL458" s="35"/>
      <c r="ABM458" s="35"/>
      <c r="ABN458" s="35"/>
      <c r="ABO458" s="35"/>
      <c r="ABP458" s="35"/>
      <c r="ABQ458" s="35"/>
      <c r="ABR458" s="35"/>
      <c r="ABS458" s="35"/>
      <c r="ABT458" s="35"/>
      <c r="ABU458" s="35"/>
      <c r="ABV458" s="35"/>
      <c r="ABW458" s="35"/>
      <c r="ABX458" s="35"/>
      <c r="ABY458" s="35"/>
      <c r="ABZ458" s="35"/>
      <c r="ACA458" s="35"/>
      <c r="ACB458" s="35"/>
      <c r="ACC458" s="35"/>
      <c r="ACD458" s="35"/>
      <c r="ACE458" s="35"/>
      <c r="ACF458" s="35"/>
      <c r="ACG458" s="35"/>
      <c r="ACH458" s="35"/>
      <c r="ACI458" s="35"/>
      <c r="ACJ458" s="35"/>
      <c r="ACK458" s="35"/>
      <c r="ACL458" s="35"/>
      <c r="ACM458" s="35"/>
      <c r="ACN458" s="35"/>
      <c r="ACO458" s="35"/>
      <c r="ACP458" s="35"/>
      <c r="ACQ458" s="35"/>
      <c r="ACR458" s="35"/>
      <c r="ACS458" s="35"/>
      <c r="ACT458" s="35"/>
      <c r="ACU458" s="35"/>
      <c r="ACV458" s="35"/>
      <c r="ACW458" s="35"/>
      <c r="ACX458" s="35"/>
      <c r="ACY458" s="35"/>
      <c r="ACZ458" s="35"/>
      <c r="ADA458" s="35"/>
      <c r="ADB458" s="35"/>
      <c r="ADC458" s="35"/>
      <c r="ADD458" s="35"/>
      <c r="ADE458" s="35"/>
      <c r="ADF458" s="35"/>
      <c r="ADG458" s="35"/>
      <c r="ADH458" s="35"/>
      <c r="ADI458" s="35"/>
      <c r="ADJ458" s="35"/>
      <c r="ADK458" s="35"/>
      <c r="ADL458" s="35"/>
      <c r="ADM458" s="35"/>
      <c r="ADN458" s="35"/>
      <c r="ADO458" s="35"/>
      <c r="ADP458" s="35"/>
      <c r="ADQ458" s="35"/>
      <c r="ADR458" s="35"/>
      <c r="ADS458" s="35"/>
      <c r="ADT458" s="35"/>
      <c r="ADU458" s="35"/>
      <c r="ADV458" s="35"/>
      <c r="ADW458" s="35"/>
      <c r="ADX458" s="35"/>
      <c r="ADY458" s="66">
        <f t="shared" si="17"/>
        <v>0</v>
      </c>
    </row>
    <row r="459" spans="1:805" s="5" customFormat="1" x14ac:dyDescent="0.2">
      <c r="A459" s="38" t="s">
        <v>298</v>
      </c>
      <c r="B459" s="65">
        <f t="shared" si="20"/>
        <v>0</v>
      </c>
      <c r="C459" s="57">
        <v>1</v>
      </c>
      <c r="D459" s="59">
        <v>44532</v>
      </c>
      <c r="E459" s="67">
        <v>37.65</v>
      </c>
      <c r="F459" s="67">
        <f t="shared" si="18"/>
        <v>0</v>
      </c>
      <c r="G459" s="6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35"/>
      <c r="BA459" s="35"/>
      <c r="BB459" s="35"/>
      <c r="BC459" s="35"/>
      <c r="BD459" s="35"/>
      <c r="BE459" s="15"/>
      <c r="BF459" s="15"/>
      <c r="BG459" s="136"/>
      <c r="BH459" s="35"/>
      <c r="BI459" s="35"/>
      <c r="BJ459" s="35"/>
      <c r="BK459" s="35"/>
      <c r="BL459" s="35"/>
      <c r="BM459" s="35"/>
      <c r="BN459" s="35"/>
      <c r="BO459" s="35"/>
      <c r="BP459" s="35"/>
      <c r="BQ459" s="35"/>
      <c r="BR459" s="35"/>
      <c r="BS459" s="35"/>
      <c r="BT459" s="35"/>
      <c r="BU459" s="35"/>
      <c r="BV459" s="35"/>
      <c r="BW459" s="35"/>
      <c r="BX459" s="35"/>
      <c r="BY459" s="35"/>
      <c r="BZ459" s="35"/>
      <c r="CA459" s="35"/>
      <c r="CB459" s="35"/>
      <c r="CC459" s="35"/>
      <c r="CD459" s="35"/>
      <c r="CE459" s="35"/>
      <c r="CF459" s="35"/>
      <c r="CG459" s="35"/>
      <c r="CH459" s="35"/>
      <c r="CI459" s="35"/>
      <c r="CJ459" s="35"/>
      <c r="CK459" s="35"/>
      <c r="CL459" s="35"/>
      <c r="CM459" s="35"/>
      <c r="CN459" s="35"/>
      <c r="CO459" s="35"/>
      <c r="CP459" s="35"/>
      <c r="CQ459" s="35"/>
      <c r="CR459" s="35"/>
      <c r="CS459" s="35"/>
      <c r="CT459" s="35"/>
      <c r="CU459" s="35"/>
      <c r="CV459" s="35"/>
      <c r="CW459" s="35"/>
      <c r="CX459" s="35"/>
      <c r="CY459" s="35"/>
      <c r="CZ459" s="35"/>
      <c r="DA459" s="35"/>
      <c r="DB459" s="35"/>
      <c r="DC459" s="35"/>
      <c r="DD459" s="35"/>
      <c r="DE459" s="35"/>
      <c r="DF459" s="35"/>
      <c r="DG459" s="35"/>
      <c r="DH459" s="35"/>
      <c r="DI459" s="35"/>
      <c r="DJ459" s="35"/>
      <c r="DK459" s="35"/>
      <c r="DL459" s="35"/>
      <c r="DM459" s="35"/>
      <c r="DN459" s="35"/>
      <c r="DO459" s="35"/>
      <c r="DP459" s="35"/>
      <c r="DQ459" s="35"/>
      <c r="DR459" s="35"/>
      <c r="DS459" s="35"/>
      <c r="DT459" s="35"/>
      <c r="DU459" s="35"/>
      <c r="DV459" s="35"/>
      <c r="DW459" s="35"/>
      <c r="DX459" s="35"/>
      <c r="DY459" s="35"/>
      <c r="DZ459" s="35"/>
      <c r="EA459" s="35"/>
      <c r="EB459" s="35"/>
      <c r="EC459" s="35"/>
      <c r="ED459" s="35"/>
      <c r="EE459" s="35"/>
      <c r="EF459" s="35"/>
      <c r="EG459" s="35"/>
      <c r="EH459" s="35"/>
      <c r="EI459" s="35"/>
      <c r="EJ459" s="35"/>
      <c r="EK459" s="35"/>
      <c r="EL459" s="35"/>
      <c r="EM459" s="35"/>
      <c r="EN459" s="35"/>
      <c r="EO459" s="35"/>
      <c r="EP459" s="35"/>
      <c r="EQ459" s="35"/>
      <c r="ER459" s="35"/>
      <c r="ES459" s="35"/>
      <c r="ET459" s="35"/>
      <c r="EU459" s="35"/>
      <c r="EV459" s="35"/>
      <c r="EW459" s="35"/>
      <c r="EX459" s="35"/>
      <c r="EY459" s="35"/>
      <c r="EZ459" s="35"/>
      <c r="FA459" s="35"/>
      <c r="FB459" s="35"/>
      <c r="FC459" s="35"/>
      <c r="FD459" s="35"/>
      <c r="FE459" s="35"/>
      <c r="FF459" s="35"/>
      <c r="FG459" s="35"/>
      <c r="FH459" s="35"/>
      <c r="FI459" s="35"/>
      <c r="FJ459" s="35"/>
      <c r="FK459" s="35"/>
      <c r="FL459" s="35"/>
      <c r="FM459" s="35"/>
      <c r="FN459" s="35"/>
      <c r="FO459" s="35"/>
      <c r="FP459" s="35"/>
      <c r="FQ459" s="35"/>
      <c r="FR459" s="35"/>
      <c r="FS459" s="35"/>
      <c r="FT459" s="35"/>
      <c r="FU459" s="35"/>
      <c r="FV459" s="35"/>
      <c r="FW459" s="35"/>
      <c r="FX459" s="35"/>
      <c r="FY459" s="35"/>
      <c r="FZ459" s="35"/>
      <c r="GA459" s="35"/>
      <c r="GB459" s="35"/>
      <c r="GC459" s="35"/>
      <c r="GD459" s="35"/>
      <c r="GE459" s="35"/>
      <c r="GF459" s="35"/>
      <c r="GG459" s="35"/>
      <c r="GH459" s="35"/>
      <c r="GI459" s="35"/>
      <c r="GJ459" s="35"/>
      <c r="GK459" s="35"/>
      <c r="GL459" s="35"/>
      <c r="GM459" s="35"/>
      <c r="GN459" s="35"/>
      <c r="GO459" s="35"/>
      <c r="GP459" s="35"/>
      <c r="GQ459" s="35"/>
      <c r="GR459" s="35"/>
      <c r="GS459" s="35"/>
      <c r="GT459" s="35"/>
      <c r="GU459" s="35"/>
      <c r="GV459" s="35"/>
      <c r="GW459" s="35"/>
      <c r="GX459" s="35"/>
      <c r="GY459" s="35"/>
      <c r="GZ459" s="35"/>
      <c r="HA459" s="35"/>
      <c r="HB459" s="35"/>
      <c r="HC459" s="35"/>
      <c r="HD459" s="35"/>
      <c r="HE459" s="35"/>
      <c r="HF459" s="35"/>
      <c r="HG459" s="35"/>
      <c r="HH459" s="35"/>
      <c r="HI459" s="35"/>
      <c r="HJ459" s="35"/>
      <c r="HK459" s="35"/>
      <c r="HL459" s="35"/>
      <c r="HM459" s="35"/>
      <c r="HN459" s="35"/>
      <c r="HO459" s="35"/>
      <c r="HP459" s="35"/>
      <c r="HQ459" s="35"/>
      <c r="HR459" s="35"/>
      <c r="HS459" s="35"/>
      <c r="HT459" s="35"/>
      <c r="HU459" s="35"/>
      <c r="HV459" s="35"/>
      <c r="HW459" s="35"/>
      <c r="HX459" s="35"/>
      <c r="HY459" s="35"/>
      <c r="HZ459" s="35"/>
      <c r="IA459" s="35"/>
      <c r="IB459" s="35"/>
      <c r="IC459" s="35"/>
      <c r="ID459" s="35"/>
      <c r="IE459" s="35"/>
      <c r="IF459" s="35"/>
      <c r="IG459" s="35"/>
      <c r="IH459" s="35"/>
      <c r="II459" s="35"/>
      <c r="IJ459" s="35"/>
      <c r="IK459" s="35"/>
      <c r="IL459" s="35"/>
      <c r="IM459" s="35"/>
      <c r="IN459" s="35"/>
      <c r="IO459" s="35"/>
      <c r="IP459" s="35"/>
      <c r="IQ459" s="35"/>
      <c r="IR459" s="35"/>
      <c r="IS459" s="35"/>
      <c r="IT459" s="35"/>
      <c r="IU459" s="35"/>
      <c r="IV459" s="35"/>
      <c r="IW459" s="35"/>
      <c r="IX459" s="35"/>
      <c r="IY459" s="35"/>
      <c r="IZ459" s="35"/>
      <c r="JA459" s="35"/>
      <c r="JB459" s="35"/>
      <c r="JC459" s="35"/>
      <c r="JD459" s="35"/>
      <c r="JE459" s="35"/>
      <c r="JF459" s="35"/>
      <c r="JG459" s="35"/>
      <c r="JH459" s="35"/>
      <c r="JI459" s="35"/>
      <c r="JJ459" s="35"/>
      <c r="JK459" s="35"/>
      <c r="JL459" s="35"/>
      <c r="JM459" s="35"/>
      <c r="JN459" s="35"/>
      <c r="JO459" s="35"/>
      <c r="JP459" s="35"/>
      <c r="JQ459" s="35"/>
      <c r="JR459" s="35"/>
      <c r="JS459" s="35"/>
      <c r="JT459" s="35"/>
      <c r="JU459" s="35"/>
      <c r="JV459" s="35"/>
      <c r="JW459" s="35"/>
      <c r="JX459" s="35"/>
      <c r="JY459" s="35"/>
      <c r="JZ459" s="35"/>
      <c r="KA459" s="35"/>
      <c r="KB459" s="35"/>
      <c r="KC459" s="35"/>
      <c r="KD459" s="35"/>
      <c r="KE459" s="35"/>
      <c r="KF459" s="35"/>
      <c r="KG459" s="35"/>
      <c r="KH459" s="35"/>
      <c r="KI459" s="35"/>
      <c r="KJ459" s="35"/>
      <c r="KK459" s="35"/>
      <c r="KL459" s="35"/>
      <c r="KM459" s="35"/>
      <c r="KN459" s="35"/>
      <c r="KO459" s="35"/>
      <c r="KP459" s="35"/>
      <c r="KQ459" s="35"/>
      <c r="KR459" s="35"/>
      <c r="KS459" s="35"/>
      <c r="KT459" s="35"/>
      <c r="KU459" s="35"/>
      <c r="KV459" s="35"/>
      <c r="KW459" s="35"/>
      <c r="KX459" s="35"/>
      <c r="KY459" s="35"/>
      <c r="KZ459" s="35"/>
      <c r="LA459" s="35"/>
      <c r="LB459" s="35"/>
      <c r="LC459" s="35"/>
      <c r="LD459" s="35"/>
      <c r="LE459" s="35"/>
      <c r="LF459" s="35"/>
      <c r="LG459" s="35"/>
      <c r="LH459" s="35"/>
      <c r="LI459" s="35"/>
      <c r="LJ459" s="35"/>
      <c r="LK459" s="35"/>
      <c r="LL459" s="35"/>
      <c r="LM459" s="35"/>
      <c r="LN459" s="35"/>
      <c r="LO459" s="35"/>
      <c r="LP459" s="35"/>
      <c r="LQ459" s="35"/>
      <c r="LR459" s="35"/>
      <c r="LS459" s="35"/>
      <c r="LT459" s="35"/>
      <c r="LU459" s="35"/>
      <c r="LV459" s="35"/>
      <c r="LW459" s="35"/>
      <c r="LX459" s="35"/>
      <c r="LY459" s="35"/>
      <c r="LZ459" s="35"/>
      <c r="MA459" s="35"/>
      <c r="MB459" s="35"/>
      <c r="MC459" s="35"/>
      <c r="MD459" s="35"/>
      <c r="ME459" s="35"/>
      <c r="MF459" s="35"/>
      <c r="MG459" s="35"/>
      <c r="MH459" s="35"/>
      <c r="MI459" s="35"/>
      <c r="MJ459" s="35"/>
      <c r="MK459" s="35"/>
      <c r="ML459" s="35"/>
      <c r="MM459" s="35"/>
      <c r="MN459" s="35"/>
      <c r="MO459" s="35"/>
      <c r="MP459" s="35"/>
      <c r="MQ459" s="35"/>
      <c r="MR459" s="35"/>
      <c r="MS459" s="35"/>
      <c r="MT459" s="35"/>
      <c r="MU459" s="35"/>
      <c r="MV459" s="35"/>
      <c r="MW459" s="35"/>
      <c r="MX459" s="35"/>
      <c r="MY459" s="35"/>
      <c r="MZ459" s="35"/>
      <c r="NA459" s="35"/>
      <c r="NB459" s="35"/>
      <c r="NC459" s="35"/>
      <c r="ND459" s="35"/>
      <c r="NE459" s="35"/>
      <c r="NF459" s="35"/>
      <c r="NG459" s="35"/>
      <c r="NH459" s="35"/>
      <c r="NI459" s="35"/>
      <c r="NJ459" s="35"/>
      <c r="NK459" s="35"/>
      <c r="NL459" s="35"/>
      <c r="NM459" s="35"/>
      <c r="NN459" s="35"/>
      <c r="NO459" s="35"/>
      <c r="NP459" s="35"/>
      <c r="NQ459" s="35"/>
      <c r="NR459" s="35"/>
      <c r="NS459" s="35"/>
      <c r="NT459" s="35"/>
      <c r="NU459" s="35"/>
      <c r="NV459" s="35"/>
      <c r="NW459" s="35"/>
      <c r="NX459" s="35"/>
      <c r="NY459" s="35"/>
      <c r="NZ459" s="35"/>
      <c r="OA459" s="35"/>
      <c r="OB459" s="35"/>
      <c r="OC459" s="35"/>
      <c r="OD459" s="35"/>
      <c r="OE459" s="35"/>
      <c r="OF459" s="35"/>
      <c r="OG459" s="35"/>
      <c r="OH459" s="35"/>
      <c r="OI459" s="35"/>
      <c r="OJ459" s="35"/>
      <c r="OK459" s="35"/>
      <c r="OL459" s="35"/>
      <c r="OM459" s="35"/>
      <c r="ON459" s="35"/>
      <c r="OO459" s="35"/>
      <c r="OP459" s="35"/>
      <c r="OQ459" s="35"/>
      <c r="OR459" s="35"/>
      <c r="OS459" s="35"/>
      <c r="OT459" s="35"/>
      <c r="OU459" s="35"/>
      <c r="OV459" s="35"/>
      <c r="OW459" s="35"/>
      <c r="OX459" s="35"/>
      <c r="OY459" s="35"/>
      <c r="OZ459" s="35"/>
      <c r="PA459" s="35"/>
      <c r="PB459" s="35"/>
      <c r="PC459" s="35"/>
      <c r="PD459" s="35"/>
      <c r="PE459" s="35"/>
      <c r="PF459" s="35"/>
      <c r="PG459" s="35"/>
      <c r="PH459" s="35"/>
      <c r="PI459" s="35"/>
      <c r="PJ459" s="35"/>
      <c r="PK459" s="35"/>
      <c r="PL459" s="35"/>
      <c r="PM459" s="35"/>
      <c r="PN459" s="35"/>
      <c r="PO459" s="35"/>
      <c r="PP459" s="35"/>
      <c r="PQ459" s="35"/>
      <c r="PR459" s="35"/>
      <c r="PS459" s="35"/>
      <c r="PT459" s="35"/>
      <c r="PU459" s="35"/>
      <c r="PV459" s="35"/>
      <c r="PW459" s="35"/>
      <c r="PX459" s="35"/>
      <c r="PY459" s="35"/>
      <c r="PZ459" s="35"/>
      <c r="QA459" s="35"/>
      <c r="QB459" s="35"/>
      <c r="QC459" s="35"/>
      <c r="QD459" s="35"/>
      <c r="QE459" s="35"/>
      <c r="QF459" s="35"/>
      <c r="QG459" s="35"/>
      <c r="QH459" s="35"/>
      <c r="QI459" s="35"/>
      <c r="QJ459" s="35"/>
      <c r="QK459" s="35"/>
      <c r="QL459" s="35"/>
      <c r="QM459" s="35"/>
      <c r="QN459" s="35"/>
      <c r="QO459" s="35"/>
      <c r="QP459" s="35"/>
      <c r="QQ459" s="35"/>
      <c r="QR459" s="35"/>
      <c r="QS459" s="35"/>
      <c r="QT459" s="35"/>
      <c r="QU459" s="35"/>
      <c r="QV459" s="35"/>
      <c r="QW459" s="35"/>
      <c r="QX459" s="35"/>
      <c r="QY459" s="35"/>
      <c r="QZ459" s="35"/>
      <c r="RA459" s="35"/>
      <c r="RB459" s="35"/>
      <c r="RC459" s="35"/>
      <c r="RD459" s="35"/>
      <c r="RE459" s="35"/>
      <c r="RF459" s="35"/>
      <c r="RG459" s="35"/>
      <c r="RH459" s="35"/>
      <c r="RI459" s="35"/>
      <c r="RJ459" s="35"/>
      <c r="RK459" s="35"/>
      <c r="RL459" s="35"/>
      <c r="RM459" s="35"/>
      <c r="RN459" s="35"/>
      <c r="RO459" s="35"/>
      <c r="RP459" s="35"/>
      <c r="RQ459" s="35"/>
      <c r="RR459" s="35"/>
      <c r="RS459" s="35"/>
      <c r="RT459" s="35"/>
      <c r="RU459" s="35"/>
      <c r="RV459" s="35"/>
      <c r="RW459" s="35"/>
      <c r="RX459" s="35"/>
      <c r="RY459" s="35"/>
      <c r="RZ459" s="35"/>
      <c r="SA459" s="35"/>
      <c r="SB459" s="35"/>
      <c r="SC459" s="35"/>
      <c r="SD459" s="35"/>
      <c r="SE459" s="35"/>
      <c r="SF459" s="35"/>
      <c r="SG459" s="35"/>
      <c r="SH459" s="35"/>
      <c r="SI459" s="35"/>
      <c r="SJ459" s="35"/>
      <c r="SK459" s="35"/>
      <c r="SL459" s="35"/>
      <c r="SM459" s="35"/>
      <c r="SN459" s="35"/>
      <c r="SO459" s="35"/>
      <c r="SP459" s="35"/>
      <c r="SQ459" s="35"/>
      <c r="SR459" s="35"/>
      <c r="SS459" s="35"/>
      <c r="ST459" s="35"/>
      <c r="SU459" s="35"/>
      <c r="SV459" s="35"/>
      <c r="SW459" s="35"/>
      <c r="SX459" s="35"/>
      <c r="SY459" s="35"/>
      <c r="SZ459" s="35"/>
      <c r="TA459" s="35"/>
      <c r="TB459" s="35"/>
      <c r="TC459" s="35"/>
      <c r="TD459" s="35"/>
      <c r="TE459" s="35"/>
      <c r="TF459" s="35"/>
      <c r="TG459" s="35"/>
      <c r="TH459" s="35"/>
      <c r="TI459" s="35"/>
      <c r="TJ459" s="35"/>
      <c r="TK459" s="35"/>
      <c r="TL459" s="35"/>
      <c r="TM459" s="35"/>
      <c r="TN459" s="35"/>
      <c r="TO459" s="35"/>
      <c r="TP459" s="35"/>
      <c r="TQ459" s="35"/>
      <c r="TR459" s="35"/>
      <c r="TS459" s="35"/>
      <c r="TT459" s="35"/>
      <c r="TU459" s="35"/>
      <c r="TV459" s="35"/>
      <c r="TW459" s="35"/>
      <c r="TX459" s="35"/>
      <c r="TY459" s="35"/>
      <c r="TZ459" s="35"/>
      <c r="UA459" s="35"/>
      <c r="UB459" s="35"/>
      <c r="UC459" s="35"/>
      <c r="UD459" s="35"/>
      <c r="UE459" s="35"/>
      <c r="UF459" s="35"/>
      <c r="UG459" s="35"/>
      <c r="UH459" s="35"/>
      <c r="UI459" s="35"/>
      <c r="UJ459" s="35"/>
      <c r="UK459" s="35"/>
      <c r="UL459" s="35"/>
      <c r="UM459" s="35"/>
      <c r="UN459" s="35"/>
      <c r="UO459" s="35"/>
      <c r="UP459" s="35"/>
      <c r="UQ459" s="35"/>
      <c r="UR459" s="35"/>
      <c r="US459" s="35"/>
      <c r="UT459" s="35"/>
      <c r="UU459" s="35"/>
      <c r="UV459" s="35"/>
      <c r="UW459" s="35"/>
      <c r="UX459" s="35"/>
      <c r="UY459" s="35"/>
      <c r="UZ459" s="35"/>
      <c r="VA459" s="35"/>
      <c r="VB459" s="35"/>
      <c r="VC459" s="35"/>
      <c r="VD459" s="35"/>
      <c r="VE459" s="35"/>
      <c r="VF459" s="35"/>
      <c r="VG459" s="35"/>
      <c r="VH459" s="35"/>
      <c r="VI459" s="35"/>
      <c r="VJ459" s="35"/>
      <c r="VK459" s="35"/>
      <c r="VL459" s="35"/>
      <c r="VM459" s="35"/>
      <c r="VN459" s="35"/>
      <c r="VO459" s="35"/>
      <c r="VP459" s="35"/>
      <c r="VQ459" s="35"/>
      <c r="VR459" s="35"/>
      <c r="VS459" s="35"/>
      <c r="VT459" s="35"/>
      <c r="VU459" s="35"/>
      <c r="VV459" s="35"/>
      <c r="VW459" s="35"/>
      <c r="VX459" s="35"/>
      <c r="VY459" s="35"/>
      <c r="VZ459" s="35"/>
      <c r="WA459" s="35"/>
      <c r="WB459" s="35"/>
      <c r="WC459" s="35"/>
      <c r="WD459" s="35"/>
      <c r="WE459" s="35"/>
      <c r="WF459" s="35"/>
      <c r="WG459" s="35"/>
      <c r="WH459" s="35"/>
      <c r="WI459" s="35"/>
      <c r="WJ459" s="35"/>
      <c r="WK459" s="35"/>
      <c r="WL459" s="35"/>
      <c r="WM459" s="35"/>
      <c r="WN459" s="35"/>
      <c r="WO459" s="35"/>
      <c r="WP459" s="35"/>
      <c r="WQ459" s="35"/>
      <c r="WR459" s="35"/>
      <c r="WS459" s="35"/>
      <c r="WT459" s="35"/>
      <c r="WU459" s="35"/>
      <c r="WV459" s="35"/>
      <c r="WW459" s="35"/>
      <c r="WX459" s="35"/>
      <c r="WY459" s="35"/>
      <c r="WZ459" s="35"/>
      <c r="XA459" s="35"/>
      <c r="XB459" s="35"/>
      <c r="XC459" s="35"/>
      <c r="XD459" s="35"/>
      <c r="XE459" s="35"/>
      <c r="XF459" s="35"/>
      <c r="XG459" s="35"/>
      <c r="XH459" s="35"/>
      <c r="XI459" s="35"/>
      <c r="XJ459" s="35"/>
      <c r="XK459" s="35"/>
      <c r="XL459" s="35"/>
      <c r="XM459" s="35"/>
      <c r="XN459" s="35"/>
      <c r="XO459" s="35"/>
      <c r="XP459" s="35"/>
      <c r="XQ459" s="35"/>
      <c r="XR459" s="35"/>
      <c r="XS459" s="35"/>
      <c r="XT459" s="35"/>
      <c r="XU459" s="35"/>
      <c r="XV459" s="35"/>
      <c r="XW459" s="35"/>
      <c r="XX459" s="35"/>
      <c r="XY459" s="35"/>
      <c r="XZ459" s="35"/>
      <c r="YA459" s="35"/>
      <c r="YB459" s="35"/>
      <c r="YC459" s="35"/>
      <c r="YD459" s="35"/>
      <c r="YE459" s="35"/>
      <c r="YF459" s="35"/>
      <c r="YG459" s="35"/>
      <c r="YH459" s="35"/>
      <c r="YI459" s="35"/>
      <c r="YJ459" s="35"/>
      <c r="YK459" s="35"/>
      <c r="YL459" s="35"/>
      <c r="YM459" s="35"/>
      <c r="YN459" s="35"/>
      <c r="YO459" s="35"/>
      <c r="YP459" s="35"/>
      <c r="YQ459" s="35"/>
      <c r="YR459" s="35"/>
      <c r="YS459" s="35"/>
      <c r="YT459" s="35"/>
      <c r="YU459" s="35"/>
      <c r="YV459" s="35"/>
      <c r="YW459" s="35"/>
      <c r="YX459" s="35"/>
      <c r="YY459" s="35"/>
      <c r="YZ459" s="35"/>
      <c r="ZA459" s="35"/>
      <c r="ZB459" s="35"/>
      <c r="ZC459" s="35"/>
      <c r="ZD459" s="35"/>
      <c r="ZE459" s="35"/>
      <c r="ZF459" s="35"/>
      <c r="ZG459" s="35"/>
      <c r="ZH459" s="35"/>
      <c r="ZI459" s="35"/>
      <c r="ZJ459" s="35"/>
      <c r="ZK459" s="35"/>
      <c r="ZL459" s="35"/>
      <c r="ZM459" s="35"/>
      <c r="ZN459" s="35"/>
      <c r="ZO459" s="35"/>
      <c r="ZP459" s="35"/>
      <c r="ZQ459" s="35"/>
      <c r="ZR459" s="35"/>
      <c r="ZS459" s="35"/>
      <c r="ZT459" s="35"/>
      <c r="ZU459" s="35"/>
      <c r="ZV459" s="35"/>
      <c r="ZW459" s="35"/>
      <c r="ZX459" s="35"/>
      <c r="ZY459" s="35"/>
      <c r="ZZ459" s="35"/>
      <c r="AAA459" s="35"/>
      <c r="AAB459" s="35"/>
      <c r="AAC459" s="35"/>
      <c r="AAD459" s="35"/>
      <c r="AAE459" s="35"/>
      <c r="AAF459" s="35"/>
      <c r="AAG459" s="35"/>
      <c r="AAH459" s="35"/>
      <c r="AAI459" s="35"/>
      <c r="AAJ459" s="35"/>
      <c r="AAK459" s="35"/>
      <c r="AAL459" s="35"/>
      <c r="AAM459" s="35"/>
      <c r="AAN459" s="35"/>
      <c r="AAO459" s="35"/>
      <c r="AAP459" s="35"/>
      <c r="AAQ459" s="35"/>
      <c r="AAR459" s="35"/>
      <c r="AAS459" s="35"/>
      <c r="AAT459" s="35"/>
      <c r="AAU459" s="35"/>
      <c r="AAV459" s="35"/>
      <c r="AAW459" s="35"/>
      <c r="AAX459" s="35"/>
      <c r="AAY459" s="35"/>
      <c r="AAZ459" s="35"/>
      <c r="ABA459" s="35"/>
      <c r="ABB459" s="35"/>
      <c r="ABC459" s="35"/>
      <c r="ABD459" s="35"/>
      <c r="ABE459" s="35"/>
      <c r="ABF459" s="35"/>
      <c r="ABG459" s="35"/>
      <c r="ABH459" s="35"/>
      <c r="ABI459" s="35"/>
      <c r="ABJ459" s="35"/>
      <c r="ABK459" s="35"/>
      <c r="ABL459" s="35"/>
      <c r="ABM459" s="35"/>
      <c r="ABN459" s="35"/>
      <c r="ABO459" s="35"/>
      <c r="ABP459" s="35"/>
      <c r="ABQ459" s="35"/>
      <c r="ABR459" s="35"/>
      <c r="ABS459" s="35"/>
      <c r="ABT459" s="35"/>
      <c r="ABU459" s="35"/>
      <c r="ABV459" s="35"/>
      <c r="ABW459" s="35"/>
      <c r="ABX459" s="35"/>
      <c r="ABY459" s="35"/>
      <c r="ABZ459" s="35"/>
      <c r="ACA459" s="35"/>
      <c r="ACB459" s="35"/>
      <c r="ACC459" s="35"/>
      <c r="ACD459" s="35"/>
      <c r="ACE459" s="35"/>
      <c r="ACF459" s="35"/>
      <c r="ACG459" s="35"/>
      <c r="ACH459" s="35"/>
      <c r="ACI459" s="35"/>
      <c r="ACJ459" s="35"/>
      <c r="ACK459" s="35"/>
      <c r="ACL459" s="35"/>
      <c r="ACM459" s="35"/>
      <c r="ACN459" s="35"/>
      <c r="ACO459" s="35"/>
      <c r="ACP459" s="35"/>
      <c r="ACQ459" s="35"/>
      <c r="ACR459" s="35"/>
      <c r="ACS459" s="35"/>
      <c r="ACT459" s="35"/>
      <c r="ACU459" s="35"/>
      <c r="ACV459" s="35"/>
      <c r="ACW459" s="35"/>
      <c r="ACX459" s="35"/>
      <c r="ACY459" s="35"/>
      <c r="ACZ459" s="35"/>
      <c r="ADA459" s="35"/>
      <c r="ADB459" s="35"/>
      <c r="ADC459" s="35"/>
      <c r="ADD459" s="35"/>
      <c r="ADE459" s="35"/>
      <c r="ADF459" s="35"/>
      <c r="ADG459" s="35"/>
      <c r="ADH459" s="35"/>
      <c r="ADI459" s="35"/>
      <c r="ADJ459" s="35"/>
      <c r="ADK459" s="35"/>
      <c r="ADL459" s="35"/>
      <c r="ADM459" s="35"/>
      <c r="ADN459" s="35"/>
      <c r="ADO459" s="35"/>
      <c r="ADP459" s="35"/>
      <c r="ADQ459" s="35"/>
      <c r="ADR459" s="35"/>
      <c r="ADS459" s="35"/>
      <c r="ADT459" s="35"/>
      <c r="ADU459" s="35"/>
      <c r="ADV459" s="35"/>
      <c r="ADW459" s="35"/>
      <c r="ADX459" s="35"/>
      <c r="ADY459" s="66">
        <f t="shared" si="17"/>
        <v>0</v>
      </c>
    </row>
    <row r="460" spans="1:805" s="5" customFormat="1" x14ac:dyDescent="0.2">
      <c r="A460" s="38" t="s">
        <v>541</v>
      </c>
      <c r="B460" s="65">
        <f t="shared" si="20"/>
        <v>0</v>
      </c>
      <c r="C460" s="57">
        <v>5</v>
      </c>
      <c r="D460" s="59">
        <v>44697</v>
      </c>
      <c r="E460" s="67">
        <v>175.44</v>
      </c>
      <c r="F460" s="67">
        <f t="shared" si="18"/>
        <v>0</v>
      </c>
      <c r="G460" s="6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  <c r="AO460" s="35"/>
      <c r="AP460" s="35"/>
      <c r="AQ460" s="35"/>
      <c r="AR460" s="35"/>
      <c r="AS460" s="35"/>
      <c r="AT460" s="35"/>
      <c r="AU460" s="35"/>
      <c r="AV460" s="35"/>
      <c r="AW460" s="35"/>
      <c r="AX460" s="35"/>
      <c r="AY460" s="35"/>
      <c r="AZ460" s="35"/>
      <c r="BA460" s="35"/>
      <c r="BB460" s="35"/>
      <c r="BC460" s="35"/>
      <c r="BD460" s="35"/>
      <c r="BE460" s="15"/>
      <c r="BF460" s="15"/>
      <c r="BG460" s="136"/>
      <c r="BH460" s="35"/>
      <c r="BI460" s="35"/>
      <c r="BJ460" s="35"/>
      <c r="BK460" s="35"/>
      <c r="BL460" s="35"/>
      <c r="BM460" s="35"/>
      <c r="BN460" s="35"/>
      <c r="BO460" s="35"/>
      <c r="BP460" s="35"/>
      <c r="BQ460" s="35"/>
      <c r="BR460" s="35"/>
      <c r="BS460" s="35"/>
      <c r="BT460" s="35"/>
      <c r="BU460" s="35"/>
      <c r="BV460" s="35"/>
      <c r="BW460" s="35"/>
      <c r="BX460" s="35"/>
      <c r="BY460" s="35"/>
      <c r="BZ460" s="35"/>
      <c r="CA460" s="35"/>
      <c r="CB460" s="35"/>
      <c r="CC460" s="35"/>
      <c r="CD460" s="35"/>
      <c r="CE460" s="35"/>
      <c r="CF460" s="35"/>
      <c r="CG460" s="35"/>
      <c r="CH460" s="35"/>
      <c r="CI460" s="35"/>
      <c r="CJ460" s="35"/>
      <c r="CK460" s="35"/>
      <c r="CL460" s="35"/>
      <c r="CM460" s="35"/>
      <c r="CN460" s="35"/>
      <c r="CO460" s="35"/>
      <c r="CP460" s="35"/>
      <c r="CQ460" s="35"/>
      <c r="CR460" s="35"/>
      <c r="CS460" s="35"/>
      <c r="CT460" s="35"/>
      <c r="CU460" s="35"/>
      <c r="CV460" s="35"/>
      <c r="CW460" s="35"/>
      <c r="CX460" s="35"/>
      <c r="CY460" s="35"/>
      <c r="CZ460" s="35"/>
      <c r="DA460" s="35"/>
      <c r="DB460" s="35"/>
      <c r="DC460" s="35"/>
      <c r="DD460" s="35"/>
      <c r="DE460" s="35"/>
      <c r="DF460" s="35"/>
      <c r="DG460" s="35"/>
      <c r="DH460" s="35"/>
      <c r="DI460" s="35"/>
      <c r="DJ460" s="35"/>
      <c r="DK460" s="35"/>
      <c r="DL460" s="35"/>
      <c r="DM460" s="35"/>
      <c r="DN460" s="35"/>
      <c r="DO460" s="35"/>
      <c r="DP460" s="35"/>
      <c r="DQ460" s="35"/>
      <c r="DR460" s="35"/>
      <c r="DS460" s="35"/>
      <c r="DT460" s="35"/>
      <c r="DU460" s="35"/>
      <c r="DV460" s="35"/>
      <c r="DW460" s="35"/>
      <c r="DX460" s="35"/>
      <c r="DY460" s="35"/>
      <c r="DZ460" s="35"/>
      <c r="EA460" s="35"/>
      <c r="EB460" s="35"/>
      <c r="EC460" s="35"/>
      <c r="ED460" s="35"/>
      <c r="EE460" s="35"/>
      <c r="EF460" s="35"/>
      <c r="EG460" s="35"/>
      <c r="EH460" s="35"/>
      <c r="EI460" s="35"/>
      <c r="EJ460" s="35"/>
      <c r="EK460" s="35"/>
      <c r="EL460" s="35"/>
      <c r="EM460" s="35"/>
      <c r="EN460" s="35"/>
      <c r="EO460" s="35"/>
      <c r="EP460" s="35"/>
      <c r="EQ460" s="35"/>
      <c r="ER460" s="35"/>
      <c r="ES460" s="35"/>
      <c r="ET460" s="35"/>
      <c r="EU460" s="35"/>
      <c r="EV460" s="35"/>
      <c r="EW460" s="35"/>
      <c r="EX460" s="35"/>
      <c r="EY460" s="35"/>
      <c r="EZ460" s="35"/>
      <c r="FA460" s="35"/>
      <c r="FB460" s="35"/>
      <c r="FC460" s="35"/>
      <c r="FD460" s="35"/>
      <c r="FE460" s="35"/>
      <c r="FF460" s="35"/>
      <c r="FG460" s="35"/>
      <c r="FH460" s="35"/>
      <c r="FI460" s="35"/>
      <c r="FJ460" s="35"/>
      <c r="FK460" s="35"/>
      <c r="FL460" s="35"/>
      <c r="FM460" s="35"/>
      <c r="FN460" s="35"/>
      <c r="FO460" s="35"/>
      <c r="FP460" s="35"/>
      <c r="FQ460" s="35"/>
      <c r="FR460" s="35"/>
      <c r="FS460" s="35"/>
      <c r="FT460" s="35"/>
      <c r="FU460" s="35"/>
      <c r="FV460" s="35"/>
      <c r="FW460" s="35"/>
      <c r="FX460" s="35"/>
      <c r="FY460" s="35"/>
      <c r="FZ460" s="35"/>
      <c r="GA460" s="35"/>
      <c r="GB460" s="35"/>
      <c r="GC460" s="35"/>
      <c r="GD460" s="35"/>
      <c r="GE460" s="35"/>
      <c r="GF460" s="35"/>
      <c r="GG460" s="35"/>
      <c r="GH460" s="35"/>
      <c r="GI460" s="35"/>
      <c r="GJ460" s="35"/>
      <c r="GK460" s="35"/>
      <c r="GL460" s="35"/>
      <c r="GM460" s="35"/>
      <c r="GN460" s="35"/>
      <c r="GO460" s="35"/>
      <c r="GP460" s="35"/>
      <c r="GQ460" s="35"/>
      <c r="GR460" s="35"/>
      <c r="GS460" s="35"/>
      <c r="GT460" s="35"/>
      <c r="GU460" s="35"/>
      <c r="GV460" s="35"/>
      <c r="GW460" s="35"/>
      <c r="GX460" s="35"/>
      <c r="GY460" s="35"/>
      <c r="GZ460" s="35"/>
      <c r="HA460" s="35"/>
      <c r="HB460" s="35"/>
      <c r="HC460" s="35"/>
      <c r="HD460" s="35"/>
      <c r="HE460" s="35"/>
      <c r="HF460" s="35"/>
      <c r="HG460" s="35"/>
      <c r="HH460" s="35"/>
      <c r="HI460" s="35"/>
      <c r="HJ460" s="35"/>
      <c r="HK460" s="35"/>
      <c r="HL460" s="35"/>
      <c r="HM460" s="35"/>
      <c r="HN460" s="35"/>
      <c r="HO460" s="35"/>
      <c r="HP460" s="35"/>
      <c r="HQ460" s="35"/>
      <c r="HR460" s="35"/>
      <c r="HS460" s="35"/>
      <c r="HT460" s="35"/>
      <c r="HU460" s="35"/>
      <c r="HV460" s="35"/>
      <c r="HW460" s="35"/>
      <c r="HX460" s="35"/>
      <c r="HY460" s="35"/>
      <c r="HZ460" s="35"/>
      <c r="IA460" s="35"/>
      <c r="IB460" s="35"/>
      <c r="IC460" s="35"/>
      <c r="ID460" s="35"/>
      <c r="IE460" s="35"/>
      <c r="IF460" s="35"/>
      <c r="IG460" s="35"/>
      <c r="IH460" s="35"/>
      <c r="II460" s="35"/>
      <c r="IJ460" s="35"/>
      <c r="IK460" s="35"/>
      <c r="IL460" s="35"/>
      <c r="IM460" s="35"/>
      <c r="IN460" s="35"/>
      <c r="IO460" s="35"/>
      <c r="IP460" s="35"/>
      <c r="IQ460" s="35"/>
      <c r="IR460" s="35"/>
      <c r="IS460" s="35"/>
      <c r="IT460" s="35"/>
      <c r="IU460" s="35"/>
      <c r="IV460" s="35"/>
      <c r="IW460" s="35"/>
      <c r="IX460" s="35"/>
      <c r="IY460" s="35"/>
      <c r="IZ460" s="35"/>
      <c r="JA460" s="35"/>
      <c r="JB460" s="35"/>
      <c r="JC460" s="35"/>
      <c r="JD460" s="35"/>
      <c r="JE460" s="35"/>
      <c r="JF460" s="35"/>
      <c r="JG460" s="35"/>
      <c r="JH460" s="35"/>
      <c r="JI460" s="35"/>
      <c r="JJ460" s="35"/>
      <c r="JK460" s="35"/>
      <c r="JL460" s="35"/>
      <c r="JM460" s="35"/>
      <c r="JN460" s="35"/>
      <c r="JO460" s="35"/>
      <c r="JP460" s="35"/>
      <c r="JQ460" s="35"/>
      <c r="JR460" s="35"/>
      <c r="JS460" s="35"/>
      <c r="JT460" s="35"/>
      <c r="JU460" s="35"/>
      <c r="JV460" s="35"/>
      <c r="JW460" s="35"/>
      <c r="JX460" s="35"/>
      <c r="JY460" s="35"/>
      <c r="JZ460" s="35"/>
      <c r="KA460" s="35"/>
      <c r="KB460" s="35"/>
      <c r="KC460" s="35"/>
      <c r="KD460" s="35"/>
      <c r="KE460" s="35"/>
      <c r="KF460" s="35"/>
      <c r="KG460" s="35"/>
      <c r="KH460" s="35"/>
      <c r="KI460" s="35"/>
      <c r="KJ460" s="35"/>
      <c r="KK460" s="35"/>
      <c r="KL460" s="35"/>
      <c r="KM460" s="35"/>
      <c r="KN460" s="35"/>
      <c r="KO460" s="35"/>
      <c r="KP460" s="35"/>
      <c r="KQ460" s="35"/>
      <c r="KR460" s="35"/>
      <c r="KS460" s="35"/>
      <c r="KT460" s="35"/>
      <c r="KU460" s="35"/>
      <c r="KV460" s="35"/>
      <c r="KW460" s="35"/>
      <c r="KX460" s="35"/>
      <c r="KY460" s="35"/>
      <c r="KZ460" s="35"/>
      <c r="LA460" s="35"/>
      <c r="LB460" s="35"/>
      <c r="LC460" s="35"/>
      <c r="LD460" s="35"/>
      <c r="LE460" s="35"/>
      <c r="LF460" s="35"/>
      <c r="LG460" s="35"/>
      <c r="LH460" s="35"/>
      <c r="LI460" s="35"/>
      <c r="LJ460" s="35"/>
      <c r="LK460" s="35"/>
      <c r="LL460" s="35"/>
      <c r="LM460" s="35"/>
      <c r="LN460" s="35"/>
      <c r="LO460" s="35"/>
      <c r="LP460" s="35"/>
      <c r="LQ460" s="35"/>
      <c r="LR460" s="35"/>
      <c r="LS460" s="35"/>
      <c r="LT460" s="35"/>
      <c r="LU460" s="35"/>
      <c r="LV460" s="35"/>
      <c r="LW460" s="35"/>
      <c r="LX460" s="35"/>
      <c r="LY460" s="35"/>
      <c r="LZ460" s="35"/>
      <c r="MA460" s="35"/>
      <c r="MB460" s="35"/>
      <c r="MC460" s="35"/>
      <c r="MD460" s="35"/>
      <c r="ME460" s="35"/>
      <c r="MF460" s="35"/>
      <c r="MG460" s="35"/>
      <c r="MH460" s="35"/>
      <c r="MI460" s="35"/>
      <c r="MJ460" s="35"/>
      <c r="MK460" s="35"/>
      <c r="ML460" s="35"/>
      <c r="MM460" s="35"/>
      <c r="MN460" s="35"/>
      <c r="MO460" s="35"/>
      <c r="MP460" s="35"/>
      <c r="MQ460" s="35"/>
      <c r="MR460" s="35"/>
      <c r="MS460" s="35"/>
      <c r="MT460" s="35"/>
      <c r="MU460" s="35"/>
      <c r="MV460" s="35"/>
      <c r="MW460" s="35"/>
      <c r="MX460" s="35"/>
      <c r="MY460" s="35"/>
      <c r="MZ460" s="35"/>
      <c r="NA460" s="35"/>
      <c r="NB460" s="35"/>
      <c r="NC460" s="35"/>
      <c r="ND460" s="35"/>
      <c r="NE460" s="35"/>
      <c r="NF460" s="35"/>
      <c r="NG460" s="35"/>
      <c r="NH460" s="35"/>
      <c r="NI460" s="35"/>
      <c r="NJ460" s="35"/>
      <c r="NK460" s="35"/>
      <c r="NL460" s="35"/>
      <c r="NM460" s="35"/>
      <c r="NN460" s="35"/>
      <c r="NO460" s="35"/>
      <c r="NP460" s="35"/>
      <c r="NQ460" s="35"/>
      <c r="NR460" s="35"/>
      <c r="NS460" s="35"/>
      <c r="NT460" s="35"/>
      <c r="NU460" s="35"/>
      <c r="NV460" s="35"/>
      <c r="NW460" s="35"/>
      <c r="NX460" s="35"/>
      <c r="NY460" s="35"/>
      <c r="NZ460" s="35"/>
      <c r="OA460" s="35"/>
      <c r="OB460" s="35"/>
      <c r="OC460" s="35"/>
      <c r="OD460" s="35"/>
      <c r="OE460" s="35"/>
      <c r="OF460" s="35"/>
      <c r="OG460" s="35"/>
      <c r="OH460" s="35"/>
      <c r="OI460" s="35"/>
      <c r="OJ460" s="35"/>
      <c r="OK460" s="35"/>
      <c r="OL460" s="35"/>
      <c r="OM460" s="35"/>
      <c r="ON460" s="35"/>
      <c r="OO460" s="35"/>
      <c r="OP460" s="35"/>
      <c r="OQ460" s="35"/>
      <c r="OR460" s="35"/>
      <c r="OS460" s="35"/>
      <c r="OT460" s="35"/>
      <c r="OU460" s="35"/>
      <c r="OV460" s="35"/>
      <c r="OW460" s="35"/>
      <c r="OX460" s="35"/>
      <c r="OY460" s="35"/>
      <c r="OZ460" s="35"/>
      <c r="PA460" s="35"/>
      <c r="PB460" s="35"/>
      <c r="PC460" s="35"/>
      <c r="PD460" s="35"/>
      <c r="PE460" s="35"/>
      <c r="PF460" s="35"/>
      <c r="PG460" s="35"/>
      <c r="PH460" s="35"/>
      <c r="PI460" s="35"/>
      <c r="PJ460" s="35"/>
      <c r="PK460" s="35"/>
      <c r="PL460" s="35"/>
      <c r="PM460" s="35"/>
      <c r="PN460" s="35"/>
      <c r="PO460" s="35"/>
      <c r="PP460" s="35"/>
      <c r="PQ460" s="35"/>
      <c r="PR460" s="35"/>
      <c r="PS460" s="35"/>
      <c r="PT460" s="35"/>
      <c r="PU460" s="35"/>
      <c r="PV460" s="35"/>
      <c r="PW460" s="35"/>
      <c r="PX460" s="35"/>
      <c r="PY460" s="35"/>
      <c r="PZ460" s="35"/>
      <c r="QA460" s="35"/>
      <c r="QB460" s="35"/>
      <c r="QC460" s="35"/>
      <c r="QD460" s="35"/>
      <c r="QE460" s="35"/>
      <c r="QF460" s="35"/>
      <c r="QG460" s="35"/>
      <c r="QH460" s="35"/>
      <c r="QI460" s="35"/>
      <c r="QJ460" s="35"/>
      <c r="QK460" s="35"/>
      <c r="QL460" s="35"/>
      <c r="QM460" s="35"/>
      <c r="QN460" s="35"/>
      <c r="QO460" s="35"/>
      <c r="QP460" s="35"/>
      <c r="QQ460" s="35"/>
      <c r="QR460" s="35"/>
      <c r="QS460" s="35"/>
      <c r="QT460" s="35"/>
      <c r="QU460" s="35"/>
      <c r="QV460" s="35"/>
      <c r="QW460" s="35"/>
      <c r="QX460" s="35"/>
      <c r="QY460" s="35"/>
      <c r="QZ460" s="35"/>
      <c r="RA460" s="35"/>
      <c r="RB460" s="35"/>
      <c r="RC460" s="35"/>
      <c r="RD460" s="35"/>
      <c r="RE460" s="35"/>
      <c r="RF460" s="35"/>
      <c r="RG460" s="35"/>
      <c r="RH460" s="35"/>
      <c r="RI460" s="35"/>
      <c r="RJ460" s="35"/>
      <c r="RK460" s="35"/>
      <c r="RL460" s="35"/>
      <c r="RM460" s="35"/>
      <c r="RN460" s="35"/>
      <c r="RO460" s="35"/>
      <c r="RP460" s="35"/>
      <c r="RQ460" s="35"/>
      <c r="RR460" s="35"/>
      <c r="RS460" s="35"/>
      <c r="RT460" s="35"/>
      <c r="RU460" s="35"/>
      <c r="RV460" s="35"/>
      <c r="RW460" s="35"/>
      <c r="RX460" s="35"/>
      <c r="RY460" s="35"/>
      <c r="RZ460" s="35"/>
      <c r="SA460" s="35"/>
      <c r="SB460" s="35"/>
      <c r="SC460" s="35"/>
      <c r="SD460" s="35"/>
      <c r="SE460" s="35"/>
      <c r="SF460" s="35"/>
      <c r="SG460" s="35"/>
      <c r="SH460" s="35"/>
      <c r="SI460" s="35"/>
      <c r="SJ460" s="35"/>
      <c r="SK460" s="35"/>
      <c r="SL460" s="35"/>
      <c r="SM460" s="35"/>
      <c r="SN460" s="35"/>
      <c r="SO460" s="35"/>
      <c r="SP460" s="35"/>
      <c r="SQ460" s="35"/>
      <c r="SR460" s="35"/>
      <c r="SS460" s="35"/>
      <c r="ST460" s="35"/>
      <c r="SU460" s="35"/>
      <c r="SV460" s="35"/>
      <c r="SW460" s="35"/>
      <c r="SX460" s="35"/>
      <c r="SY460" s="35"/>
      <c r="SZ460" s="35"/>
      <c r="TA460" s="35"/>
      <c r="TB460" s="35"/>
      <c r="TC460" s="35"/>
      <c r="TD460" s="35"/>
      <c r="TE460" s="35"/>
      <c r="TF460" s="35"/>
      <c r="TG460" s="35"/>
      <c r="TH460" s="35"/>
      <c r="TI460" s="35"/>
      <c r="TJ460" s="35"/>
      <c r="TK460" s="35"/>
      <c r="TL460" s="35"/>
      <c r="TM460" s="35"/>
      <c r="TN460" s="35"/>
      <c r="TO460" s="35"/>
      <c r="TP460" s="35"/>
      <c r="TQ460" s="35"/>
      <c r="TR460" s="35"/>
      <c r="TS460" s="35"/>
      <c r="TT460" s="35"/>
      <c r="TU460" s="35"/>
      <c r="TV460" s="35"/>
      <c r="TW460" s="35"/>
      <c r="TX460" s="35"/>
      <c r="TY460" s="35"/>
      <c r="TZ460" s="35"/>
      <c r="UA460" s="35"/>
      <c r="UB460" s="35"/>
      <c r="UC460" s="35"/>
      <c r="UD460" s="35"/>
      <c r="UE460" s="35"/>
      <c r="UF460" s="35"/>
      <c r="UG460" s="35"/>
      <c r="UH460" s="35"/>
      <c r="UI460" s="35"/>
      <c r="UJ460" s="35"/>
      <c r="UK460" s="35"/>
      <c r="UL460" s="35"/>
      <c r="UM460" s="35"/>
      <c r="UN460" s="35"/>
      <c r="UO460" s="35"/>
      <c r="UP460" s="35"/>
      <c r="UQ460" s="35"/>
      <c r="UR460" s="35"/>
      <c r="US460" s="35"/>
      <c r="UT460" s="35"/>
      <c r="UU460" s="35"/>
      <c r="UV460" s="35"/>
      <c r="UW460" s="35"/>
      <c r="UX460" s="35"/>
      <c r="UY460" s="35"/>
      <c r="UZ460" s="35"/>
      <c r="VA460" s="35"/>
      <c r="VB460" s="35"/>
      <c r="VC460" s="35"/>
      <c r="VD460" s="35"/>
      <c r="VE460" s="35"/>
      <c r="VF460" s="35"/>
      <c r="VG460" s="35"/>
      <c r="VH460" s="35"/>
      <c r="VI460" s="35"/>
      <c r="VJ460" s="35"/>
      <c r="VK460" s="35"/>
      <c r="VL460" s="35">
        <v>5</v>
      </c>
      <c r="VM460" s="35"/>
      <c r="VN460" s="35"/>
      <c r="VO460" s="35"/>
      <c r="VP460" s="35"/>
      <c r="VQ460" s="35"/>
      <c r="VR460" s="35"/>
      <c r="VS460" s="35"/>
      <c r="VT460" s="35"/>
      <c r="VU460" s="35"/>
      <c r="VV460" s="35"/>
      <c r="VW460" s="35">
        <v>5</v>
      </c>
      <c r="VX460" s="35"/>
      <c r="VY460" s="35"/>
      <c r="VZ460" s="35"/>
      <c r="WA460" s="35"/>
      <c r="WB460" s="35"/>
      <c r="WC460" s="35"/>
      <c r="WD460" s="35"/>
      <c r="WE460" s="35"/>
      <c r="WF460" s="35"/>
      <c r="WG460" s="35"/>
      <c r="WH460" s="35"/>
      <c r="WI460" s="35"/>
      <c r="WJ460" s="35"/>
      <c r="WK460" s="35"/>
      <c r="WL460" s="35"/>
      <c r="WM460" s="35"/>
      <c r="WN460" s="35"/>
      <c r="WO460" s="35"/>
      <c r="WP460" s="35"/>
      <c r="WQ460" s="35"/>
      <c r="WR460" s="35"/>
      <c r="WS460" s="35"/>
      <c r="WT460" s="35"/>
      <c r="WU460" s="35"/>
      <c r="WV460" s="35"/>
      <c r="WW460" s="35"/>
      <c r="WX460" s="35"/>
      <c r="WY460" s="35"/>
      <c r="WZ460" s="35"/>
      <c r="XA460" s="35"/>
      <c r="XB460" s="35"/>
      <c r="XC460" s="35"/>
      <c r="XD460" s="35"/>
      <c r="XE460" s="35"/>
      <c r="XF460" s="35"/>
      <c r="XG460" s="35"/>
      <c r="XH460" s="35"/>
      <c r="XI460" s="35"/>
      <c r="XJ460" s="35"/>
      <c r="XK460" s="35"/>
      <c r="XL460" s="35"/>
      <c r="XM460" s="35"/>
      <c r="XN460" s="35"/>
      <c r="XO460" s="35"/>
      <c r="XP460" s="35"/>
      <c r="XQ460" s="35"/>
      <c r="XR460" s="35"/>
      <c r="XS460" s="35"/>
      <c r="XT460" s="35"/>
      <c r="XU460" s="35"/>
      <c r="XV460" s="35"/>
      <c r="XW460" s="35"/>
      <c r="XX460" s="35"/>
      <c r="XY460" s="35"/>
      <c r="XZ460" s="35"/>
      <c r="YA460" s="35"/>
      <c r="YB460" s="35"/>
      <c r="YC460" s="35"/>
      <c r="YD460" s="35"/>
      <c r="YE460" s="35"/>
      <c r="YF460" s="35"/>
      <c r="YG460" s="35"/>
      <c r="YH460" s="35"/>
      <c r="YI460" s="35"/>
      <c r="YJ460" s="35"/>
      <c r="YK460" s="35"/>
      <c r="YL460" s="35"/>
      <c r="YM460" s="35"/>
      <c r="YN460" s="35"/>
      <c r="YO460" s="35"/>
      <c r="YP460" s="35"/>
      <c r="YQ460" s="35"/>
      <c r="YR460" s="35"/>
      <c r="YS460" s="35"/>
      <c r="YT460" s="35"/>
      <c r="YU460" s="35"/>
      <c r="YV460" s="35"/>
      <c r="YW460" s="35"/>
      <c r="YX460" s="35"/>
      <c r="YY460" s="35"/>
      <c r="YZ460" s="35"/>
      <c r="ZA460" s="35"/>
      <c r="ZB460" s="35"/>
      <c r="ZC460" s="35"/>
      <c r="ZD460" s="35"/>
      <c r="ZE460" s="35"/>
      <c r="ZF460" s="35"/>
      <c r="ZG460" s="35"/>
      <c r="ZH460" s="35"/>
      <c r="ZI460" s="35"/>
      <c r="ZJ460" s="35"/>
      <c r="ZK460" s="35"/>
      <c r="ZL460" s="35"/>
      <c r="ZM460" s="35"/>
      <c r="ZN460" s="35"/>
      <c r="ZO460" s="35"/>
      <c r="ZP460" s="35"/>
      <c r="ZQ460" s="35"/>
      <c r="ZR460" s="35"/>
      <c r="ZS460" s="35"/>
      <c r="ZT460" s="35"/>
      <c r="ZU460" s="35"/>
      <c r="ZV460" s="35"/>
      <c r="ZW460" s="35"/>
      <c r="ZX460" s="35"/>
      <c r="ZY460" s="35"/>
      <c r="ZZ460" s="35"/>
      <c r="AAA460" s="35"/>
      <c r="AAB460" s="35"/>
      <c r="AAC460" s="35"/>
      <c r="AAD460" s="35"/>
      <c r="AAE460" s="35"/>
      <c r="AAF460" s="35"/>
      <c r="AAG460" s="35"/>
      <c r="AAH460" s="35"/>
      <c r="AAI460" s="35"/>
      <c r="AAJ460" s="35"/>
      <c r="AAK460" s="35"/>
      <c r="AAL460" s="35"/>
      <c r="AAM460" s="35"/>
      <c r="AAN460" s="35"/>
      <c r="AAO460" s="35"/>
      <c r="AAP460" s="35"/>
      <c r="AAQ460" s="35"/>
      <c r="AAR460" s="35"/>
      <c r="AAS460" s="35"/>
      <c r="AAT460" s="35"/>
      <c r="AAU460" s="35"/>
      <c r="AAV460" s="35"/>
      <c r="AAW460" s="35"/>
      <c r="AAX460" s="35"/>
      <c r="AAY460" s="35"/>
      <c r="AAZ460" s="35"/>
      <c r="ABA460" s="35"/>
      <c r="ABB460" s="35"/>
      <c r="ABC460" s="35"/>
      <c r="ABD460" s="35"/>
      <c r="ABE460" s="35"/>
      <c r="ABF460" s="35"/>
      <c r="ABG460" s="35"/>
      <c r="ABH460" s="35"/>
      <c r="ABI460" s="35"/>
      <c r="ABJ460" s="35"/>
      <c r="ABK460" s="35"/>
      <c r="ABL460" s="35"/>
      <c r="ABM460" s="35"/>
      <c r="ABN460" s="35"/>
      <c r="ABO460" s="35"/>
      <c r="ABP460" s="35"/>
      <c r="ABQ460" s="35"/>
      <c r="ABR460" s="35"/>
      <c r="ABS460" s="35"/>
      <c r="ABT460" s="35"/>
      <c r="ABU460" s="35"/>
      <c r="ABV460" s="35"/>
      <c r="ABW460" s="35"/>
      <c r="ABX460" s="35"/>
      <c r="ABY460" s="35"/>
      <c r="ABZ460" s="35"/>
      <c r="ACA460" s="35"/>
      <c r="ACB460" s="35"/>
      <c r="ACC460" s="35"/>
      <c r="ACD460" s="35"/>
      <c r="ACE460" s="35"/>
      <c r="ACF460" s="35"/>
      <c r="ACG460" s="35"/>
      <c r="ACH460" s="35"/>
      <c r="ACI460" s="35"/>
      <c r="ACJ460" s="35"/>
      <c r="ACK460" s="35"/>
      <c r="ACL460" s="35"/>
      <c r="ACM460" s="35"/>
      <c r="ACN460" s="35"/>
      <c r="ACO460" s="35"/>
      <c r="ACP460" s="35"/>
      <c r="ACQ460" s="35"/>
      <c r="ACR460" s="35"/>
      <c r="ACS460" s="35"/>
      <c r="ACT460" s="35"/>
      <c r="ACU460" s="35"/>
      <c r="ACV460" s="35"/>
      <c r="ACW460" s="35"/>
      <c r="ACX460" s="35"/>
      <c r="ACY460" s="35"/>
      <c r="ACZ460" s="35"/>
      <c r="ADA460" s="35"/>
      <c r="ADB460" s="35"/>
      <c r="ADC460" s="35"/>
      <c r="ADD460" s="35"/>
      <c r="ADE460" s="35"/>
      <c r="ADF460" s="35"/>
      <c r="ADG460" s="35"/>
      <c r="ADH460" s="35"/>
      <c r="ADI460" s="35"/>
      <c r="ADJ460" s="35"/>
      <c r="ADK460" s="35"/>
      <c r="ADL460" s="35"/>
      <c r="ADM460" s="35"/>
      <c r="ADN460" s="35"/>
      <c r="ADO460" s="35"/>
      <c r="ADP460" s="35"/>
      <c r="ADQ460" s="35"/>
      <c r="ADR460" s="35"/>
      <c r="ADS460" s="35"/>
      <c r="ADT460" s="35"/>
      <c r="ADU460" s="35"/>
      <c r="ADV460" s="35"/>
      <c r="ADW460" s="35"/>
      <c r="ADX460" s="35"/>
      <c r="ADY460" s="66">
        <f t="shared" ref="ADY460:ADY524" si="21">$B460-SUMIF($G$3:$AIM$3,"",$G460:$AIM460)</f>
        <v>0</v>
      </c>
    </row>
    <row r="461" spans="1:805" s="5" customFormat="1" ht="12" customHeight="1" x14ac:dyDescent="0.2">
      <c r="A461" s="38" t="s">
        <v>321</v>
      </c>
      <c r="B461" s="65">
        <f t="shared" si="20"/>
        <v>0</v>
      </c>
      <c r="C461" s="57">
        <v>1</v>
      </c>
      <c r="D461" s="60">
        <v>44557</v>
      </c>
      <c r="E461" s="67">
        <v>207.18</v>
      </c>
      <c r="F461" s="67">
        <f t="shared" si="18"/>
        <v>0</v>
      </c>
      <c r="G461" s="6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  <c r="AU461" s="35"/>
      <c r="AV461" s="35"/>
      <c r="AW461" s="35"/>
      <c r="AX461" s="35"/>
      <c r="AY461" s="35"/>
      <c r="AZ461" s="35"/>
      <c r="BA461" s="35"/>
      <c r="BB461" s="35"/>
      <c r="BC461" s="35"/>
      <c r="BD461" s="35"/>
      <c r="BE461" s="15"/>
      <c r="BF461" s="15"/>
      <c r="BG461" s="136"/>
      <c r="BH461" s="35"/>
      <c r="BI461" s="35"/>
      <c r="BJ461" s="35"/>
      <c r="BK461" s="35"/>
      <c r="BL461" s="35"/>
      <c r="BM461" s="35"/>
      <c r="BN461" s="35"/>
      <c r="BO461" s="35"/>
      <c r="BP461" s="35"/>
      <c r="BQ461" s="35"/>
      <c r="BR461" s="35"/>
      <c r="BS461" s="35"/>
      <c r="BT461" s="35"/>
      <c r="BU461" s="35"/>
      <c r="BV461" s="35"/>
      <c r="BW461" s="35"/>
      <c r="BX461" s="35"/>
      <c r="BY461" s="35"/>
      <c r="BZ461" s="35"/>
      <c r="CA461" s="35"/>
      <c r="CB461" s="35"/>
      <c r="CC461" s="35"/>
      <c r="CD461" s="35"/>
      <c r="CE461" s="35"/>
      <c r="CF461" s="35"/>
      <c r="CG461" s="35"/>
      <c r="CH461" s="35"/>
      <c r="CI461" s="35"/>
      <c r="CJ461" s="35"/>
      <c r="CK461" s="35"/>
      <c r="CL461" s="35"/>
      <c r="CM461" s="35"/>
      <c r="CN461" s="35"/>
      <c r="CO461" s="35"/>
      <c r="CP461" s="35"/>
      <c r="CQ461" s="35"/>
      <c r="CR461" s="35"/>
      <c r="CS461" s="35"/>
      <c r="CT461" s="35"/>
      <c r="CU461" s="35"/>
      <c r="CV461" s="35"/>
      <c r="CW461" s="35"/>
      <c r="CX461" s="35"/>
      <c r="CY461" s="35"/>
      <c r="CZ461" s="35"/>
      <c r="DA461" s="35"/>
      <c r="DB461" s="35"/>
      <c r="DC461" s="35"/>
      <c r="DD461" s="35"/>
      <c r="DE461" s="35"/>
      <c r="DF461" s="35"/>
      <c r="DG461" s="35"/>
      <c r="DH461" s="35"/>
      <c r="DI461" s="35"/>
      <c r="DJ461" s="35"/>
      <c r="DK461" s="35"/>
      <c r="DL461" s="35"/>
      <c r="DM461" s="35"/>
      <c r="DN461" s="35"/>
      <c r="DO461" s="35"/>
      <c r="DP461" s="35"/>
      <c r="DQ461" s="35"/>
      <c r="DR461" s="35"/>
      <c r="DS461" s="35"/>
      <c r="DT461" s="35"/>
      <c r="DU461" s="35"/>
      <c r="DV461" s="35"/>
      <c r="DW461" s="35"/>
      <c r="DX461" s="35"/>
      <c r="DY461" s="35"/>
      <c r="DZ461" s="35"/>
      <c r="EA461" s="35"/>
      <c r="EB461" s="35"/>
      <c r="EC461" s="35"/>
      <c r="ED461" s="35"/>
      <c r="EE461" s="35"/>
      <c r="EF461" s="35"/>
      <c r="EG461" s="35"/>
      <c r="EH461" s="35"/>
      <c r="EI461" s="35"/>
      <c r="EJ461" s="35"/>
      <c r="EK461" s="35"/>
      <c r="EL461" s="35"/>
      <c r="EM461" s="35"/>
      <c r="EN461" s="35"/>
      <c r="EO461" s="35"/>
      <c r="EP461" s="35"/>
      <c r="EQ461" s="35"/>
      <c r="ER461" s="35"/>
      <c r="ES461" s="35"/>
      <c r="ET461" s="35"/>
      <c r="EU461" s="35"/>
      <c r="EV461" s="35"/>
      <c r="EW461" s="35"/>
      <c r="EX461" s="35"/>
      <c r="EY461" s="35"/>
      <c r="EZ461" s="35"/>
      <c r="FA461" s="35"/>
      <c r="FB461" s="35"/>
      <c r="FC461" s="35"/>
      <c r="FD461" s="35"/>
      <c r="FE461" s="35"/>
      <c r="FF461" s="35"/>
      <c r="FG461" s="35"/>
      <c r="FH461" s="35"/>
      <c r="FI461" s="35"/>
      <c r="FJ461" s="35"/>
      <c r="FK461" s="35"/>
      <c r="FL461" s="35"/>
      <c r="FM461" s="35"/>
      <c r="FN461" s="35"/>
      <c r="FO461" s="35"/>
      <c r="FP461" s="35"/>
      <c r="FQ461" s="35"/>
      <c r="FR461" s="35"/>
      <c r="FS461" s="35"/>
      <c r="FT461" s="35"/>
      <c r="FU461" s="35"/>
      <c r="FV461" s="35"/>
      <c r="FW461" s="35"/>
      <c r="FX461" s="35"/>
      <c r="FY461" s="35"/>
      <c r="FZ461" s="35"/>
      <c r="GA461" s="35"/>
      <c r="GB461" s="35"/>
      <c r="GC461" s="35"/>
      <c r="GD461" s="35"/>
      <c r="GE461" s="35"/>
      <c r="GF461" s="35"/>
      <c r="GG461" s="35"/>
      <c r="GH461" s="35"/>
      <c r="GI461" s="35"/>
      <c r="GJ461" s="35"/>
      <c r="GK461" s="35"/>
      <c r="GL461" s="35"/>
      <c r="GM461" s="35"/>
      <c r="GN461" s="35"/>
      <c r="GO461" s="35"/>
      <c r="GP461" s="35"/>
      <c r="GQ461" s="35"/>
      <c r="GR461" s="35"/>
      <c r="GS461" s="35"/>
      <c r="GT461" s="35"/>
      <c r="GU461" s="35"/>
      <c r="GV461" s="35"/>
      <c r="GW461" s="35"/>
      <c r="GX461" s="35"/>
      <c r="GY461" s="35"/>
      <c r="GZ461" s="35"/>
      <c r="HA461" s="35"/>
      <c r="HB461" s="35"/>
      <c r="HC461" s="35"/>
      <c r="HD461" s="35"/>
      <c r="HE461" s="35"/>
      <c r="HF461" s="35"/>
      <c r="HG461" s="35"/>
      <c r="HH461" s="35"/>
      <c r="HI461" s="35"/>
      <c r="HJ461" s="35"/>
      <c r="HK461" s="35"/>
      <c r="HL461" s="35"/>
      <c r="HM461" s="35"/>
      <c r="HN461" s="35"/>
      <c r="HO461" s="35"/>
      <c r="HP461" s="35"/>
      <c r="HQ461" s="35"/>
      <c r="HR461" s="35"/>
      <c r="HS461" s="35"/>
      <c r="HT461" s="35"/>
      <c r="HU461" s="35"/>
      <c r="HV461" s="35"/>
      <c r="HW461" s="35"/>
      <c r="HX461" s="35"/>
      <c r="HY461" s="35"/>
      <c r="HZ461" s="35"/>
      <c r="IA461" s="35"/>
      <c r="IB461" s="35"/>
      <c r="IC461" s="35"/>
      <c r="ID461" s="35"/>
      <c r="IE461" s="35"/>
      <c r="IF461" s="35"/>
      <c r="IG461" s="35"/>
      <c r="IH461" s="35"/>
      <c r="II461" s="35"/>
      <c r="IJ461" s="35"/>
      <c r="IK461" s="35"/>
      <c r="IL461" s="35"/>
      <c r="IM461" s="35"/>
      <c r="IN461" s="35"/>
      <c r="IO461" s="35"/>
      <c r="IP461" s="35"/>
      <c r="IQ461" s="35"/>
      <c r="IR461" s="35"/>
      <c r="IS461" s="35"/>
      <c r="IT461" s="35"/>
      <c r="IU461" s="35"/>
      <c r="IV461" s="35"/>
      <c r="IW461" s="35"/>
      <c r="IX461" s="35"/>
      <c r="IY461" s="35"/>
      <c r="IZ461" s="35"/>
      <c r="JA461" s="35"/>
      <c r="JB461" s="35"/>
      <c r="JC461" s="35"/>
      <c r="JD461" s="35"/>
      <c r="JE461" s="35"/>
      <c r="JF461" s="35"/>
      <c r="JG461" s="35"/>
      <c r="JH461" s="35"/>
      <c r="JI461" s="35"/>
      <c r="JJ461" s="35"/>
      <c r="JK461" s="35"/>
      <c r="JL461" s="35"/>
      <c r="JM461" s="35"/>
      <c r="JN461" s="35"/>
      <c r="JO461" s="35"/>
      <c r="JP461" s="35"/>
      <c r="JQ461" s="35"/>
      <c r="JR461" s="35"/>
      <c r="JS461" s="35"/>
      <c r="JT461" s="35"/>
      <c r="JU461" s="35"/>
      <c r="JV461" s="35"/>
      <c r="JW461" s="35"/>
      <c r="JX461" s="35"/>
      <c r="JY461" s="35"/>
      <c r="JZ461" s="35"/>
      <c r="KA461" s="35"/>
      <c r="KB461" s="35"/>
      <c r="KC461" s="35"/>
      <c r="KD461" s="35"/>
      <c r="KE461" s="35"/>
      <c r="KF461" s="35"/>
      <c r="KG461" s="35"/>
      <c r="KH461" s="35"/>
      <c r="KI461" s="35"/>
      <c r="KJ461" s="35"/>
      <c r="KK461" s="35"/>
      <c r="KL461" s="35"/>
      <c r="KM461" s="35"/>
      <c r="KN461" s="35"/>
      <c r="KO461" s="35"/>
      <c r="KP461" s="35"/>
      <c r="KQ461" s="35"/>
      <c r="KR461" s="35"/>
      <c r="KS461" s="35"/>
      <c r="KT461" s="35"/>
      <c r="KU461" s="35"/>
      <c r="KV461" s="35"/>
      <c r="KW461" s="35"/>
      <c r="KX461" s="35"/>
      <c r="KY461" s="35"/>
      <c r="KZ461" s="35"/>
      <c r="LA461" s="35"/>
      <c r="LB461" s="35"/>
      <c r="LC461" s="35"/>
      <c r="LD461" s="35"/>
      <c r="LE461" s="35"/>
      <c r="LF461" s="35"/>
      <c r="LG461" s="35"/>
      <c r="LH461" s="35"/>
      <c r="LI461" s="35"/>
      <c r="LJ461" s="35"/>
      <c r="LK461" s="35"/>
      <c r="LL461" s="35"/>
      <c r="LM461" s="35"/>
      <c r="LN461" s="35"/>
      <c r="LO461" s="35"/>
      <c r="LP461" s="35"/>
      <c r="LQ461" s="35"/>
      <c r="LR461" s="35"/>
      <c r="LS461" s="35"/>
      <c r="LT461" s="35"/>
      <c r="LU461" s="35"/>
      <c r="LV461" s="35"/>
      <c r="LW461" s="35"/>
      <c r="LX461" s="35"/>
      <c r="LY461" s="35"/>
      <c r="LZ461" s="35"/>
      <c r="MA461" s="35"/>
      <c r="MB461" s="35"/>
      <c r="MC461" s="35"/>
      <c r="MD461" s="35"/>
      <c r="ME461" s="35"/>
      <c r="MF461" s="35"/>
      <c r="MG461" s="35"/>
      <c r="MH461" s="35"/>
      <c r="MI461" s="35"/>
      <c r="MJ461" s="35"/>
      <c r="MK461" s="35"/>
      <c r="ML461" s="35"/>
      <c r="MM461" s="35"/>
      <c r="MN461" s="35"/>
      <c r="MO461" s="35"/>
      <c r="MP461" s="35"/>
      <c r="MQ461" s="35"/>
      <c r="MR461" s="35"/>
      <c r="MS461" s="35"/>
      <c r="MT461" s="35"/>
      <c r="MU461" s="35"/>
      <c r="MV461" s="35"/>
      <c r="MW461" s="35"/>
      <c r="MX461" s="35"/>
      <c r="MY461" s="35"/>
      <c r="MZ461" s="35"/>
      <c r="NA461" s="35"/>
      <c r="NB461" s="35"/>
      <c r="NC461" s="35"/>
      <c r="ND461" s="35"/>
      <c r="NE461" s="35"/>
      <c r="NF461" s="35"/>
      <c r="NG461" s="35"/>
      <c r="NH461" s="35"/>
      <c r="NI461" s="35"/>
      <c r="NJ461" s="35"/>
      <c r="NK461" s="35"/>
      <c r="NL461" s="35"/>
      <c r="NM461" s="35"/>
      <c r="NN461" s="35"/>
      <c r="NO461" s="35"/>
      <c r="NP461" s="35"/>
      <c r="NQ461" s="35"/>
      <c r="NR461" s="35"/>
      <c r="NS461" s="35"/>
      <c r="NT461" s="35"/>
      <c r="NU461" s="35"/>
      <c r="NV461" s="35"/>
      <c r="NW461" s="35"/>
      <c r="NX461" s="35"/>
      <c r="NY461" s="35"/>
      <c r="NZ461" s="35"/>
      <c r="OA461" s="35"/>
      <c r="OB461" s="35"/>
      <c r="OC461" s="35"/>
      <c r="OD461" s="35"/>
      <c r="OE461" s="35"/>
      <c r="OF461" s="35"/>
      <c r="OG461" s="35"/>
      <c r="OH461" s="35"/>
      <c r="OI461" s="35"/>
      <c r="OJ461" s="35"/>
      <c r="OK461" s="35"/>
      <c r="OL461" s="35"/>
      <c r="OM461" s="35"/>
      <c r="ON461" s="35"/>
      <c r="OO461" s="35"/>
      <c r="OP461" s="35"/>
      <c r="OQ461" s="35"/>
      <c r="OR461" s="35"/>
      <c r="OS461" s="35"/>
      <c r="OT461" s="35"/>
      <c r="OU461" s="35"/>
      <c r="OV461" s="35"/>
      <c r="OW461" s="35"/>
      <c r="OX461" s="35"/>
      <c r="OY461" s="35"/>
      <c r="OZ461" s="35"/>
      <c r="PA461" s="35"/>
      <c r="PB461" s="35"/>
      <c r="PC461" s="35"/>
      <c r="PD461" s="35"/>
      <c r="PE461" s="35"/>
      <c r="PF461" s="35"/>
      <c r="PG461" s="35"/>
      <c r="PH461" s="35"/>
      <c r="PI461" s="35"/>
      <c r="PJ461" s="35"/>
      <c r="PK461" s="35"/>
      <c r="PL461" s="35"/>
      <c r="PM461" s="35"/>
      <c r="PN461" s="35"/>
      <c r="PO461" s="35"/>
      <c r="PP461" s="35"/>
      <c r="PQ461" s="35"/>
      <c r="PR461" s="35"/>
      <c r="PS461" s="35"/>
      <c r="PT461" s="35"/>
      <c r="PU461" s="35"/>
      <c r="PV461" s="35"/>
      <c r="PW461" s="35"/>
      <c r="PX461" s="35"/>
      <c r="PY461" s="35"/>
      <c r="PZ461" s="35"/>
      <c r="QA461" s="35"/>
      <c r="QB461" s="35"/>
      <c r="QC461" s="35"/>
      <c r="QD461" s="35"/>
      <c r="QE461" s="35"/>
      <c r="QF461" s="35"/>
      <c r="QG461" s="35"/>
      <c r="QH461" s="35"/>
      <c r="QI461" s="35"/>
      <c r="QJ461" s="35"/>
      <c r="QK461" s="35"/>
      <c r="QL461" s="35"/>
      <c r="QM461" s="35"/>
      <c r="QN461" s="35"/>
      <c r="QO461" s="35"/>
      <c r="QP461" s="35"/>
      <c r="QQ461" s="35"/>
      <c r="QR461" s="35"/>
      <c r="QS461" s="35"/>
      <c r="QT461" s="35"/>
      <c r="QU461" s="35"/>
      <c r="QV461" s="35"/>
      <c r="QW461" s="35"/>
      <c r="QX461" s="35"/>
      <c r="QY461" s="35"/>
      <c r="QZ461" s="35"/>
      <c r="RA461" s="35"/>
      <c r="RB461" s="35"/>
      <c r="RC461" s="35"/>
      <c r="RD461" s="35"/>
      <c r="RE461" s="35"/>
      <c r="RF461" s="35"/>
      <c r="RG461" s="35"/>
      <c r="RH461" s="35"/>
      <c r="RI461" s="35"/>
      <c r="RJ461" s="35"/>
      <c r="RK461" s="35"/>
      <c r="RL461" s="35"/>
      <c r="RM461" s="35"/>
      <c r="RN461" s="35"/>
      <c r="RO461" s="35"/>
      <c r="RP461" s="35"/>
      <c r="RQ461" s="35"/>
      <c r="RR461" s="35"/>
      <c r="RS461" s="35"/>
      <c r="RT461" s="35"/>
      <c r="RU461" s="35"/>
      <c r="RV461" s="35"/>
      <c r="RW461" s="35"/>
      <c r="RX461" s="35"/>
      <c r="RY461" s="35"/>
      <c r="RZ461" s="35"/>
      <c r="SA461" s="35"/>
      <c r="SB461" s="35"/>
      <c r="SC461" s="35"/>
      <c r="SD461" s="35"/>
      <c r="SE461" s="35"/>
      <c r="SF461" s="35"/>
      <c r="SG461" s="35"/>
      <c r="SH461" s="35"/>
      <c r="SI461" s="35"/>
      <c r="SJ461" s="35"/>
      <c r="SK461" s="35"/>
      <c r="SL461" s="35"/>
      <c r="SM461" s="35"/>
      <c r="SN461" s="35"/>
      <c r="SO461" s="35"/>
      <c r="SP461" s="35"/>
      <c r="SQ461" s="35"/>
      <c r="SR461" s="35"/>
      <c r="SS461" s="35"/>
      <c r="ST461" s="35"/>
      <c r="SU461" s="35"/>
      <c r="SV461" s="35"/>
      <c r="SW461" s="35"/>
      <c r="SX461" s="35"/>
      <c r="SY461" s="35"/>
      <c r="SZ461" s="35"/>
      <c r="TA461" s="35"/>
      <c r="TB461" s="35"/>
      <c r="TC461" s="35"/>
      <c r="TD461" s="35"/>
      <c r="TE461" s="35"/>
      <c r="TF461" s="35"/>
      <c r="TG461" s="35"/>
      <c r="TH461" s="35"/>
      <c r="TI461" s="35"/>
      <c r="TJ461" s="35"/>
      <c r="TK461" s="35"/>
      <c r="TL461" s="35"/>
      <c r="TM461" s="35"/>
      <c r="TN461" s="35"/>
      <c r="TO461" s="35"/>
      <c r="TP461" s="35"/>
      <c r="TQ461" s="35"/>
      <c r="TR461" s="35"/>
      <c r="TS461" s="35"/>
      <c r="TT461" s="35"/>
      <c r="TU461" s="35"/>
      <c r="TV461" s="35"/>
      <c r="TW461" s="35"/>
      <c r="TX461" s="35"/>
      <c r="TY461" s="35"/>
      <c r="TZ461" s="35"/>
      <c r="UA461" s="35"/>
      <c r="UB461" s="35"/>
      <c r="UC461" s="35"/>
      <c r="UD461" s="35"/>
      <c r="UE461" s="35"/>
      <c r="UF461" s="35"/>
      <c r="UG461" s="35"/>
      <c r="UH461" s="35"/>
      <c r="UI461" s="35"/>
      <c r="UJ461" s="35"/>
      <c r="UK461" s="35"/>
      <c r="UL461" s="35"/>
      <c r="UM461" s="35"/>
      <c r="UN461" s="35"/>
      <c r="UO461" s="35"/>
      <c r="UP461" s="35"/>
      <c r="UQ461" s="35"/>
      <c r="UR461" s="35"/>
      <c r="US461" s="35"/>
      <c r="UT461" s="35"/>
      <c r="UU461" s="35"/>
      <c r="UV461" s="35"/>
      <c r="UW461" s="35"/>
      <c r="UX461" s="35"/>
      <c r="UY461" s="35"/>
      <c r="UZ461" s="35"/>
      <c r="VA461" s="35"/>
      <c r="VB461" s="35"/>
      <c r="VC461" s="35"/>
      <c r="VD461" s="35"/>
      <c r="VE461" s="35"/>
      <c r="VF461" s="35"/>
      <c r="VG461" s="35"/>
      <c r="VH461" s="35"/>
      <c r="VI461" s="35"/>
      <c r="VJ461" s="35"/>
      <c r="VK461" s="35"/>
      <c r="VL461" s="35"/>
      <c r="VM461" s="35"/>
      <c r="VN461" s="35"/>
      <c r="VO461" s="35"/>
      <c r="VP461" s="35"/>
      <c r="VQ461" s="35"/>
      <c r="VR461" s="35"/>
      <c r="VS461" s="35"/>
      <c r="VT461" s="35"/>
      <c r="VU461" s="35"/>
      <c r="VV461" s="35"/>
      <c r="VW461" s="35"/>
      <c r="VX461" s="35"/>
      <c r="VY461" s="35"/>
      <c r="VZ461" s="35"/>
      <c r="WA461" s="35"/>
      <c r="WB461" s="35"/>
      <c r="WC461" s="35"/>
      <c r="WD461" s="35"/>
      <c r="WE461" s="35"/>
      <c r="WF461" s="35"/>
      <c r="WG461" s="35"/>
      <c r="WH461" s="35"/>
      <c r="WI461" s="35"/>
      <c r="WJ461" s="35"/>
      <c r="WK461" s="35"/>
      <c r="WL461" s="35"/>
      <c r="WM461" s="35"/>
      <c r="WN461" s="35"/>
      <c r="WO461" s="35"/>
      <c r="WP461" s="35"/>
      <c r="WQ461" s="35"/>
      <c r="WR461" s="35"/>
      <c r="WS461" s="35"/>
      <c r="WT461" s="35"/>
      <c r="WU461" s="35"/>
      <c r="WV461" s="35"/>
      <c r="WW461" s="35"/>
      <c r="WX461" s="35"/>
      <c r="WY461" s="35"/>
      <c r="WZ461" s="35"/>
      <c r="XA461" s="35"/>
      <c r="XB461" s="35"/>
      <c r="XC461" s="35"/>
      <c r="XD461" s="35"/>
      <c r="XE461" s="35"/>
      <c r="XF461" s="35"/>
      <c r="XG461" s="35"/>
      <c r="XH461" s="35"/>
      <c r="XI461" s="35"/>
      <c r="XJ461" s="35"/>
      <c r="XK461" s="35"/>
      <c r="XL461" s="35"/>
      <c r="XM461" s="35"/>
      <c r="XN461" s="35"/>
      <c r="XO461" s="35"/>
      <c r="XP461" s="35"/>
      <c r="XQ461" s="35"/>
      <c r="XR461" s="35"/>
      <c r="XS461" s="35"/>
      <c r="XT461" s="35"/>
      <c r="XU461" s="35"/>
      <c r="XV461" s="35"/>
      <c r="XW461" s="35"/>
      <c r="XX461" s="35"/>
      <c r="XY461" s="35"/>
      <c r="XZ461" s="35"/>
      <c r="YA461" s="35"/>
      <c r="YB461" s="35"/>
      <c r="YC461" s="35"/>
      <c r="YD461" s="35"/>
      <c r="YE461" s="35"/>
      <c r="YF461" s="35"/>
      <c r="YG461" s="35"/>
      <c r="YH461" s="35"/>
      <c r="YI461" s="35"/>
      <c r="YJ461" s="35"/>
      <c r="YK461" s="35"/>
      <c r="YL461" s="35"/>
      <c r="YM461" s="35"/>
      <c r="YN461" s="35"/>
      <c r="YO461" s="35"/>
      <c r="YP461" s="35"/>
      <c r="YQ461" s="35"/>
      <c r="YR461" s="35"/>
      <c r="YS461" s="35"/>
      <c r="YT461" s="35"/>
      <c r="YU461" s="35"/>
      <c r="YV461" s="35"/>
      <c r="YW461" s="35"/>
      <c r="YX461" s="35"/>
      <c r="YY461" s="35"/>
      <c r="YZ461" s="35"/>
      <c r="ZA461" s="35"/>
      <c r="ZB461" s="35"/>
      <c r="ZC461" s="35"/>
      <c r="ZD461" s="35"/>
      <c r="ZE461" s="35"/>
      <c r="ZF461" s="35"/>
      <c r="ZG461" s="35"/>
      <c r="ZH461" s="35"/>
      <c r="ZI461" s="35"/>
      <c r="ZJ461" s="35"/>
      <c r="ZK461" s="35"/>
      <c r="ZL461" s="35"/>
      <c r="ZM461" s="35"/>
      <c r="ZN461" s="35"/>
      <c r="ZO461" s="35"/>
      <c r="ZP461" s="35"/>
      <c r="ZQ461" s="35"/>
      <c r="ZR461" s="35"/>
      <c r="ZS461" s="35"/>
      <c r="ZT461" s="35"/>
      <c r="ZU461" s="35"/>
      <c r="ZV461" s="35"/>
      <c r="ZW461" s="35"/>
      <c r="ZX461" s="35"/>
      <c r="ZY461" s="35"/>
      <c r="ZZ461" s="35"/>
      <c r="AAA461" s="35"/>
      <c r="AAB461" s="35"/>
      <c r="AAC461" s="35"/>
      <c r="AAD461" s="35"/>
      <c r="AAE461" s="35"/>
      <c r="AAF461" s="35"/>
      <c r="AAG461" s="35"/>
      <c r="AAH461" s="35"/>
      <c r="AAI461" s="35"/>
      <c r="AAJ461" s="35"/>
      <c r="AAK461" s="35"/>
      <c r="AAL461" s="35"/>
      <c r="AAM461" s="35"/>
      <c r="AAN461" s="35"/>
      <c r="AAO461" s="35"/>
      <c r="AAP461" s="35"/>
      <c r="AAQ461" s="35"/>
      <c r="AAR461" s="35"/>
      <c r="AAS461" s="35"/>
      <c r="AAT461" s="35"/>
      <c r="AAU461" s="35"/>
      <c r="AAV461" s="35"/>
      <c r="AAW461" s="35"/>
      <c r="AAX461" s="35"/>
      <c r="AAY461" s="35"/>
      <c r="AAZ461" s="35"/>
      <c r="ABA461" s="35"/>
      <c r="ABB461" s="35"/>
      <c r="ABC461" s="35"/>
      <c r="ABD461" s="35"/>
      <c r="ABE461" s="35"/>
      <c r="ABF461" s="35"/>
      <c r="ABG461" s="35"/>
      <c r="ABH461" s="35"/>
      <c r="ABI461" s="35"/>
      <c r="ABJ461" s="35"/>
      <c r="ABK461" s="35"/>
      <c r="ABL461" s="35"/>
      <c r="ABM461" s="35"/>
      <c r="ABN461" s="35"/>
      <c r="ABO461" s="35"/>
      <c r="ABP461" s="35"/>
      <c r="ABQ461" s="35"/>
      <c r="ABR461" s="35"/>
      <c r="ABS461" s="35"/>
      <c r="ABT461" s="35"/>
      <c r="ABU461" s="35"/>
      <c r="ABV461" s="35"/>
      <c r="ABW461" s="35"/>
      <c r="ABX461" s="35"/>
      <c r="ABY461" s="35"/>
      <c r="ABZ461" s="35"/>
      <c r="ACA461" s="35"/>
      <c r="ACB461" s="35"/>
      <c r="ACC461" s="35"/>
      <c r="ACD461" s="35"/>
      <c r="ACE461" s="35"/>
      <c r="ACF461" s="35"/>
      <c r="ACG461" s="35"/>
      <c r="ACH461" s="35"/>
      <c r="ACI461" s="35"/>
      <c r="ACJ461" s="35"/>
      <c r="ACK461" s="35"/>
      <c r="ACL461" s="35"/>
      <c r="ACM461" s="35"/>
      <c r="ACN461" s="35"/>
      <c r="ACO461" s="35"/>
      <c r="ACP461" s="35"/>
      <c r="ACQ461" s="35"/>
      <c r="ACR461" s="35"/>
      <c r="ACS461" s="35"/>
      <c r="ACT461" s="35"/>
      <c r="ACU461" s="35"/>
      <c r="ACV461" s="35"/>
      <c r="ACW461" s="35"/>
      <c r="ACX461" s="35"/>
      <c r="ACY461" s="35"/>
      <c r="ACZ461" s="35"/>
      <c r="ADA461" s="35"/>
      <c r="ADB461" s="35"/>
      <c r="ADC461" s="35"/>
      <c r="ADD461" s="35"/>
      <c r="ADE461" s="35"/>
      <c r="ADF461" s="35"/>
      <c r="ADG461" s="35"/>
      <c r="ADH461" s="35"/>
      <c r="ADI461" s="35"/>
      <c r="ADJ461" s="35"/>
      <c r="ADK461" s="35"/>
      <c r="ADL461" s="35"/>
      <c r="ADM461" s="35"/>
      <c r="ADN461" s="35"/>
      <c r="ADO461" s="35"/>
      <c r="ADP461" s="35"/>
      <c r="ADQ461" s="35"/>
      <c r="ADR461" s="35"/>
      <c r="ADS461" s="35"/>
      <c r="ADT461" s="35"/>
      <c r="ADU461" s="35"/>
      <c r="ADV461" s="35"/>
      <c r="ADW461" s="35"/>
      <c r="ADX461" s="35"/>
      <c r="ADY461" s="66">
        <f t="shared" si="21"/>
        <v>0</v>
      </c>
    </row>
    <row r="462" spans="1:805" s="5" customFormat="1" ht="12" customHeight="1" x14ac:dyDescent="0.2">
      <c r="A462" s="38" t="s">
        <v>516</v>
      </c>
      <c r="B462" s="65">
        <f t="shared" si="20"/>
        <v>0</v>
      </c>
      <c r="C462" s="57">
        <v>1</v>
      </c>
      <c r="D462" s="59">
        <v>44697</v>
      </c>
      <c r="E462" s="67">
        <v>39.340000000000003</v>
      </c>
      <c r="F462" s="67">
        <f t="shared" ref="F462:F469" si="22">E462*B462</f>
        <v>0</v>
      </c>
      <c r="G462" s="6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  <c r="AU462" s="35"/>
      <c r="AV462" s="35"/>
      <c r="AW462" s="35"/>
      <c r="AX462" s="35"/>
      <c r="AY462" s="35"/>
      <c r="AZ462" s="35"/>
      <c r="BA462" s="35"/>
      <c r="BB462" s="35"/>
      <c r="BC462" s="35"/>
      <c r="BD462" s="35"/>
      <c r="BE462" s="15"/>
      <c r="BF462" s="15"/>
      <c r="BG462" s="136"/>
      <c r="BH462" s="35"/>
      <c r="BI462" s="35"/>
      <c r="BJ462" s="35"/>
      <c r="BK462" s="35"/>
      <c r="BL462" s="35"/>
      <c r="BM462" s="35"/>
      <c r="BN462" s="35"/>
      <c r="BO462" s="35"/>
      <c r="BP462" s="35"/>
      <c r="BQ462" s="35"/>
      <c r="BR462" s="35"/>
      <c r="BS462" s="35"/>
      <c r="BT462" s="35"/>
      <c r="BU462" s="35"/>
      <c r="BV462" s="35"/>
      <c r="BW462" s="35"/>
      <c r="BX462" s="35"/>
      <c r="BY462" s="35"/>
      <c r="BZ462" s="35"/>
      <c r="CA462" s="35"/>
      <c r="CB462" s="35"/>
      <c r="CC462" s="35"/>
      <c r="CD462" s="35"/>
      <c r="CE462" s="35"/>
      <c r="CF462" s="35"/>
      <c r="CG462" s="35"/>
      <c r="CH462" s="35"/>
      <c r="CI462" s="35"/>
      <c r="CJ462" s="35"/>
      <c r="CK462" s="35"/>
      <c r="CL462" s="35"/>
      <c r="CM462" s="35"/>
      <c r="CN462" s="35"/>
      <c r="CO462" s="35"/>
      <c r="CP462" s="35"/>
      <c r="CQ462" s="35"/>
      <c r="CR462" s="35"/>
      <c r="CS462" s="35"/>
      <c r="CT462" s="35"/>
      <c r="CU462" s="35"/>
      <c r="CV462" s="35"/>
      <c r="CW462" s="35"/>
      <c r="CX462" s="35"/>
      <c r="CY462" s="35"/>
      <c r="CZ462" s="35"/>
      <c r="DA462" s="35"/>
      <c r="DB462" s="35"/>
      <c r="DC462" s="35"/>
      <c r="DD462" s="35"/>
      <c r="DE462" s="35"/>
      <c r="DF462" s="35"/>
      <c r="DG462" s="35"/>
      <c r="DH462" s="35"/>
      <c r="DI462" s="35"/>
      <c r="DJ462" s="35"/>
      <c r="DK462" s="35"/>
      <c r="DL462" s="35"/>
      <c r="DM462" s="35"/>
      <c r="DN462" s="35"/>
      <c r="DO462" s="35"/>
      <c r="DP462" s="35"/>
      <c r="DQ462" s="35"/>
      <c r="DR462" s="35"/>
      <c r="DS462" s="35"/>
      <c r="DT462" s="35"/>
      <c r="DU462" s="35"/>
      <c r="DV462" s="35"/>
      <c r="DW462" s="35"/>
      <c r="DX462" s="35"/>
      <c r="DY462" s="35"/>
      <c r="DZ462" s="35"/>
      <c r="EA462" s="35"/>
      <c r="EB462" s="35"/>
      <c r="EC462" s="35"/>
      <c r="ED462" s="35"/>
      <c r="EE462" s="35"/>
      <c r="EF462" s="35"/>
      <c r="EG462" s="35"/>
      <c r="EH462" s="35"/>
      <c r="EI462" s="35"/>
      <c r="EJ462" s="35"/>
      <c r="EK462" s="35"/>
      <c r="EL462" s="35"/>
      <c r="EM462" s="35"/>
      <c r="EN462" s="35"/>
      <c r="EO462" s="35"/>
      <c r="EP462" s="35"/>
      <c r="EQ462" s="35"/>
      <c r="ER462" s="35"/>
      <c r="ES462" s="35"/>
      <c r="ET462" s="35"/>
      <c r="EU462" s="35"/>
      <c r="EV462" s="35"/>
      <c r="EW462" s="35"/>
      <c r="EX462" s="35"/>
      <c r="EY462" s="35"/>
      <c r="EZ462" s="35"/>
      <c r="FA462" s="35"/>
      <c r="FB462" s="35"/>
      <c r="FC462" s="35"/>
      <c r="FD462" s="35"/>
      <c r="FE462" s="35"/>
      <c r="FF462" s="35"/>
      <c r="FG462" s="35"/>
      <c r="FH462" s="35"/>
      <c r="FI462" s="35"/>
      <c r="FJ462" s="35"/>
      <c r="FK462" s="35"/>
      <c r="FL462" s="35"/>
      <c r="FM462" s="35"/>
      <c r="FN462" s="35"/>
      <c r="FO462" s="35"/>
      <c r="FP462" s="35"/>
      <c r="FQ462" s="35"/>
      <c r="FR462" s="35"/>
      <c r="FS462" s="35"/>
      <c r="FT462" s="35"/>
      <c r="FU462" s="35"/>
      <c r="FV462" s="35"/>
      <c r="FW462" s="35"/>
      <c r="FX462" s="35"/>
      <c r="FY462" s="35"/>
      <c r="FZ462" s="35"/>
      <c r="GA462" s="35"/>
      <c r="GB462" s="35"/>
      <c r="GC462" s="35"/>
      <c r="GD462" s="35"/>
      <c r="GE462" s="35"/>
      <c r="GF462" s="35"/>
      <c r="GG462" s="35"/>
      <c r="GH462" s="35"/>
      <c r="GI462" s="35"/>
      <c r="GJ462" s="35"/>
      <c r="GK462" s="35"/>
      <c r="GL462" s="35"/>
      <c r="GM462" s="35"/>
      <c r="GN462" s="35"/>
      <c r="GO462" s="35"/>
      <c r="GP462" s="35"/>
      <c r="GQ462" s="35"/>
      <c r="GR462" s="35"/>
      <c r="GS462" s="35"/>
      <c r="GT462" s="35"/>
      <c r="GU462" s="35"/>
      <c r="GV462" s="35"/>
      <c r="GW462" s="35"/>
      <c r="GX462" s="35"/>
      <c r="GY462" s="35"/>
      <c r="GZ462" s="35"/>
      <c r="HA462" s="35"/>
      <c r="HB462" s="35"/>
      <c r="HC462" s="35"/>
      <c r="HD462" s="35"/>
      <c r="HE462" s="35"/>
      <c r="HF462" s="35"/>
      <c r="HG462" s="35"/>
      <c r="HH462" s="35"/>
      <c r="HI462" s="35"/>
      <c r="HJ462" s="35"/>
      <c r="HK462" s="35"/>
      <c r="HL462" s="35"/>
      <c r="HM462" s="35"/>
      <c r="HN462" s="35"/>
      <c r="HO462" s="35"/>
      <c r="HP462" s="35"/>
      <c r="HQ462" s="35"/>
      <c r="HR462" s="35"/>
      <c r="HS462" s="35"/>
      <c r="HT462" s="35"/>
      <c r="HU462" s="35"/>
      <c r="HV462" s="35"/>
      <c r="HW462" s="35"/>
      <c r="HX462" s="35"/>
      <c r="HY462" s="35"/>
      <c r="HZ462" s="35"/>
      <c r="IA462" s="35"/>
      <c r="IB462" s="35"/>
      <c r="IC462" s="35"/>
      <c r="ID462" s="35"/>
      <c r="IE462" s="35"/>
      <c r="IF462" s="35"/>
      <c r="IG462" s="35"/>
      <c r="IH462" s="35"/>
      <c r="II462" s="35"/>
      <c r="IJ462" s="35"/>
      <c r="IK462" s="35"/>
      <c r="IL462" s="35"/>
      <c r="IM462" s="35"/>
      <c r="IN462" s="35"/>
      <c r="IO462" s="35"/>
      <c r="IP462" s="35"/>
      <c r="IQ462" s="35"/>
      <c r="IR462" s="35"/>
      <c r="IS462" s="35">
        <v>1</v>
      </c>
      <c r="IT462" s="35"/>
      <c r="IU462" s="35"/>
      <c r="IV462" s="35"/>
      <c r="IW462" s="35"/>
      <c r="IX462" s="35"/>
      <c r="IY462" s="35"/>
      <c r="IZ462" s="35"/>
      <c r="JA462" s="35"/>
      <c r="JB462" s="35"/>
      <c r="JC462" s="35"/>
      <c r="JD462" s="35"/>
      <c r="JE462" s="35"/>
      <c r="JF462" s="35"/>
      <c r="JG462" s="35"/>
      <c r="JH462" s="35"/>
      <c r="JI462" s="35"/>
      <c r="JJ462" s="35"/>
      <c r="JK462" s="35"/>
      <c r="JL462" s="35"/>
      <c r="JM462" s="35"/>
      <c r="JN462" s="35"/>
      <c r="JO462" s="35"/>
      <c r="JP462" s="35"/>
      <c r="JQ462" s="35"/>
      <c r="JR462" s="35"/>
      <c r="JS462" s="35"/>
      <c r="JT462" s="35"/>
      <c r="JU462" s="35"/>
      <c r="JV462" s="35"/>
      <c r="JW462" s="35"/>
      <c r="JX462" s="35"/>
      <c r="JY462" s="35"/>
      <c r="JZ462" s="35"/>
      <c r="KA462" s="35"/>
      <c r="KB462" s="35"/>
      <c r="KC462" s="35"/>
      <c r="KD462" s="35"/>
      <c r="KE462" s="35"/>
      <c r="KF462" s="35"/>
      <c r="KG462" s="35"/>
      <c r="KH462" s="35"/>
      <c r="KI462" s="35"/>
      <c r="KJ462" s="35"/>
      <c r="KK462" s="35"/>
      <c r="KL462" s="35"/>
      <c r="KM462" s="35"/>
      <c r="KN462" s="35"/>
      <c r="KO462" s="35"/>
      <c r="KP462" s="35"/>
      <c r="KQ462" s="35"/>
      <c r="KR462" s="35"/>
      <c r="KS462" s="35"/>
      <c r="KT462" s="35"/>
      <c r="KU462" s="35"/>
      <c r="KV462" s="35"/>
      <c r="KW462" s="35"/>
      <c r="KX462" s="35"/>
      <c r="KY462" s="35"/>
      <c r="KZ462" s="35"/>
      <c r="LA462" s="35"/>
      <c r="LB462" s="35"/>
      <c r="LC462" s="35"/>
      <c r="LD462" s="35"/>
      <c r="LE462" s="35"/>
      <c r="LF462" s="35"/>
      <c r="LG462" s="35"/>
      <c r="LH462" s="35"/>
      <c r="LI462" s="35"/>
      <c r="LJ462" s="35"/>
      <c r="LK462" s="35"/>
      <c r="LL462" s="35"/>
      <c r="LM462" s="35"/>
      <c r="LN462" s="35"/>
      <c r="LO462" s="35"/>
      <c r="LP462" s="35"/>
      <c r="LQ462" s="35"/>
      <c r="LR462" s="35"/>
      <c r="LS462" s="35"/>
      <c r="LT462" s="35"/>
      <c r="LU462" s="35"/>
      <c r="LV462" s="35"/>
      <c r="LW462" s="35"/>
      <c r="LX462" s="35"/>
      <c r="LY462" s="35"/>
      <c r="LZ462" s="35"/>
      <c r="MA462" s="35"/>
      <c r="MB462" s="35"/>
      <c r="MC462" s="35"/>
      <c r="MD462" s="35"/>
      <c r="ME462" s="35"/>
      <c r="MF462" s="35"/>
      <c r="MG462" s="35"/>
      <c r="MH462" s="35"/>
      <c r="MI462" s="35"/>
      <c r="MJ462" s="35"/>
      <c r="MK462" s="35"/>
      <c r="ML462" s="35"/>
      <c r="MM462" s="35"/>
      <c r="MN462" s="35"/>
      <c r="MO462" s="35"/>
      <c r="MP462" s="35"/>
      <c r="MQ462" s="35"/>
      <c r="MR462" s="35"/>
      <c r="MS462" s="35"/>
      <c r="MT462" s="35"/>
      <c r="MU462" s="35"/>
      <c r="MV462" s="35"/>
      <c r="MW462" s="35"/>
      <c r="MX462" s="35"/>
      <c r="MY462" s="35"/>
      <c r="MZ462" s="35"/>
      <c r="NA462" s="35"/>
      <c r="NB462" s="35"/>
      <c r="NC462" s="35"/>
      <c r="ND462" s="35"/>
      <c r="NE462" s="35"/>
      <c r="NF462" s="35"/>
      <c r="NG462" s="35"/>
      <c r="NH462" s="35"/>
      <c r="NI462" s="35"/>
      <c r="NJ462" s="35"/>
      <c r="NK462" s="35"/>
      <c r="NL462" s="35"/>
      <c r="NM462" s="35"/>
      <c r="NN462" s="35"/>
      <c r="NO462" s="35"/>
      <c r="NP462" s="35"/>
      <c r="NQ462" s="35"/>
      <c r="NR462" s="35"/>
      <c r="NS462" s="35"/>
      <c r="NT462" s="35"/>
      <c r="NU462" s="35"/>
      <c r="NV462" s="35"/>
      <c r="NW462" s="35"/>
      <c r="NX462" s="35"/>
      <c r="NY462" s="35"/>
      <c r="NZ462" s="35"/>
      <c r="OA462" s="35"/>
      <c r="OB462" s="35"/>
      <c r="OC462" s="35"/>
      <c r="OD462" s="35"/>
      <c r="OE462" s="35"/>
      <c r="OF462" s="35"/>
      <c r="OG462" s="35"/>
      <c r="OH462" s="35"/>
      <c r="OI462" s="35"/>
      <c r="OJ462" s="35"/>
      <c r="OK462" s="35"/>
      <c r="OL462" s="35"/>
      <c r="OM462" s="35"/>
      <c r="ON462" s="35"/>
      <c r="OO462" s="35"/>
      <c r="OP462" s="35"/>
      <c r="OQ462" s="35"/>
      <c r="OR462" s="35"/>
      <c r="OS462" s="35"/>
      <c r="OT462" s="35"/>
      <c r="OU462" s="35"/>
      <c r="OV462" s="35"/>
      <c r="OW462" s="35"/>
      <c r="OX462" s="35"/>
      <c r="OY462" s="35"/>
      <c r="OZ462" s="35"/>
      <c r="PA462" s="35"/>
      <c r="PB462" s="35"/>
      <c r="PC462" s="35"/>
      <c r="PD462" s="35"/>
      <c r="PE462" s="35"/>
      <c r="PF462" s="35"/>
      <c r="PG462" s="35"/>
      <c r="PH462" s="35"/>
      <c r="PI462" s="35"/>
      <c r="PJ462" s="35"/>
      <c r="PK462" s="35"/>
      <c r="PL462" s="35"/>
      <c r="PM462" s="35"/>
      <c r="PN462" s="35"/>
      <c r="PO462" s="35"/>
      <c r="PP462" s="35"/>
      <c r="PQ462" s="35"/>
      <c r="PR462" s="35"/>
      <c r="PS462" s="35"/>
      <c r="PT462" s="35"/>
      <c r="PU462" s="35"/>
      <c r="PV462" s="35"/>
      <c r="PW462" s="35"/>
      <c r="PX462" s="35"/>
      <c r="PY462" s="35"/>
      <c r="PZ462" s="35"/>
      <c r="QA462" s="35"/>
      <c r="QB462" s="35"/>
      <c r="QC462" s="35"/>
      <c r="QD462" s="35"/>
      <c r="QE462" s="35"/>
      <c r="QF462" s="35"/>
      <c r="QG462" s="35"/>
      <c r="QH462" s="35"/>
      <c r="QI462" s="35"/>
      <c r="QJ462" s="35"/>
      <c r="QK462" s="35"/>
      <c r="QL462" s="35"/>
      <c r="QM462" s="35"/>
      <c r="QN462" s="35"/>
      <c r="QO462" s="35"/>
      <c r="QP462" s="35"/>
      <c r="QQ462" s="35"/>
      <c r="QR462" s="35"/>
      <c r="QS462" s="35"/>
      <c r="QT462" s="35"/>
      <c r="QU462" s="35"/>
      <c r="QV462" s="35"/>
      <c r="QW462" s="35"/>
      <c r="QX462" s="35"/>
      <c r="QY462" s="35"/>
      <c r="QZ462" s="35"/>
      <c r="RA462" s="35"/>
      <c r="RB462" s="35"/>
      <c r="RC462" s="35"/>
      <c r="RD462" s="35"/>
      <c r="RE462" s="35"/>
      <c r="RF462" s="35"/>
      <c r="RG462" s="35"/>
      <c r="RH462" s="35"/>
      <c r="RI462" s="35"/>
      <c r="RJ462" s="35"/>
      <c r="RK462" s="35"/>
      <c r="RL462" s="35"/>
      <c r="RM462" s="35"/>
      <c r="RN462" s="35"/>
      <c r="RO462" s="35"/>
      <c r="RP462" s="35"/>
      <c r="RQ462" s="35"/>
      <c r="RR462" s="35"/>
      <c r="RS462" s="35"/>
      <c r="RT462" s="35"/>
      <c r="RU462" s="35"/>
      <c r="RV462" s="35"/>
      <c r="RW462" s="35"/>
      <c r="RX462" s="35"/>
      <c r="RY462" s="35"/>
      <c r="RZ462" s="35"/>
      <c r="SA462" s="35"/>
      <c r="SB462" s="35"/>
      <c r="SC462" s="35"/>
      <c r="SD462" s="35"/>
      <c r="SE462" s="35"/>
      <c r="SF462" s="35"/>
      <c r="SG462" s="35"/>
      <c r="SH462" s="35"/>
      <c r="SI462" s="35"/>
      <c r="SJ462" s="35"/>
      <c r="SK462" s="35"/>
      <c r="SL462" s="35"/>
      <c r="SM462" s="35"/>
      <c r="SN462" s="35"/>
      <c r="SO462" s="35"/>
      <c r="SP462" s="35"/>
      <c r="SQ462" s="35"/>
      <c r="SR462" s="35"/>
      <c r="SS462" s="35"/>
      <c r="ST462" s="35"/>
      <c r="SU462" s="35"/>
      <c r="SV462" s="35"/>
      <c r="SW462" s="35"/>
      <c r="SX462" s="35"/>
      <c r="SY462" s="35"/>
      <c r="SZ462" s="35"/>
      <c r="TA462" s="35"/>
      <c r="TB462" s="35"/>
      <c r="TC462" s="35"/>
      <c r="TD462" s="35"/>
      <c r="TE462" s="35"/>
      <c r="TF462" s="35"/>
      <c r="TG462" s="35"/>
      <c r="TH462" s="35"/>
      <c r="TI462" s="35"/>
      <c r="TJ462" s="35"/>
      <c r="TK462" s="35"/>
      <c r="TL462" s="35"/>
      <c r="TM462" s="35"/>
      <c r="TN462" s="35">
        <v>2</v>
      </c>
      <c r="TO462" s="35"/>
      <c r="TP462" s="35"/>
      <c r="TQ462" s="35"/>
      <c r="TR462" s="35"/>
      <c r="TS462" s="35"/>
      <c r="TT462" s="35"/>
      <c r="TU462" s="35"/>
      <c r="TV462" s="35"/>
      <c r="TW462" s="35"/>
      <c r="TX462" s="35">
        <v>2</v>
      </c>
      <c r="TY462" s="35"/>
      <c r="TZ462" s="35"/>
      <c r="UA462" s="35"/>
      <c r="UB462" s="35"/>
      <c r="UC462" s="35"/>
      <c r="UD462" s="35"/>
      <c r="UE462" s="35"/>
      <c r="UF462" s="35"/>
      <c r="UG462" s="35"/>
      <c r="UH462" s="35"/>
      <c r="UI462" s="35"/>
      <c r="UJ462" s="35"/>
      <c r="UK462" s="35"/>
      <c r="UL462" s="35"/>
      <c r="UM462" s="35"/>
      <c r="UN462" s="35"/>
      <c r="UO462" s="35"/>
      <c r="UP462" s="35"/>
      <c r="UQ462" s="35"/>
      <c r="UR462" s="35"/>
      <c r="US462" s="35"/>
      <c r="UT462" s="35"/>
      <c r="UU462" s="35"/>
      <c r="UV462" s="35"/>
      <c r="UW462" s="35"/>
      <c r="UX462" s="35"/>
      <c r="UY462" s="35"/>
      <c r="UZ462" s="35"/>
      <c r="VA462" s="35"/>
      <c r="VB462" s="35"/>
      <c r="VC462" s="35"/>
      <c r="VD462" s="35"/>
      <c r="VE462" s="35"/>
      <c r="VF462" s="35"/>
      <c r="VG462" s="35"/>
      <c r="VH462" s="35"/>
      <c r="VI462" s="35"/>
      <c r="VJ462" s="35"/>
      <c r="VK462" s="35"/>
      <c r="VL462" s="35">
        <v>1</v>
      </c>
      <c r="VM462" s="35"/>
      <c r="VN462" s="35"/>
      <c r="VO462" s="35"/>
      <c r="VP462" s="35"/>
      <c r="VQ462" s="35"/>
      <c r="VR462" s="35"/>
      <c r="VS462" s="35"/>
      <c r="VT462" s="35"/>
      <c r="VU462" s="35"/>
      <c r="VV462" s="35"/>
      <c r="VW462" s="35"/>
      <c r="VX462" s="35"/>
      <c r="VY462" s="35"/>
      <c r="VZ462" s="35"/>
      <c r="WA462" s="35"/>
      <c r="WB462" s="35"/>
      <c r="WC462" s="35"/>
      <c r="WD462" s="35"/>
      <c r="WE462" s="35"/>
      <c r="WF462" s="35"/>
      <c r="WG462" s="35"/>
      <c r="WH462" s="35"/>
      <c r="WI462" s="35"/>
      <c r="WJ462" s="35"/>
      <c r="WK462" s="35"/>
      <c r="WL462" s="35"/>
      <c r="WM462" s="35"/>
      <c r="WN462" s="35"/>
      <c r="WO462" s="35"/>
      <c r="WP462" s="35"/>
      <c r="WQ462" s="35"/>
      <c r="WR462" s="35"/>
      <c r="WS462" s="35"/>
      <c r="WT462" s="35"/>
      <c r="WU462" s="35"/>
      <c r="WV462" s="35"/>
      <c r="WW462" s="35"/>
      <c r="WX462" s="35"/>
      <c r="WY462" s="35"/>
      <c r="WZ462" s="35"/>
      <c r="XA462" s="35"/>
      <c r="XB462" s="35"/>
      <c r="XC462" s="35"/>
      <c r="XD462" s="35"/>
      <c r="XE462" s="35"/>
      <c r="XF462" s="35"/>
      <c r="XG462" s="35"/>
      <c r="XH462" s="35"/>
      <c r="XI462" s="35"/>
      <c r="XJ462" s="35"/>
      <c r="XK462" s="35"/>
      <c r="XL462" s="35"/>
      <c r="XM462" s="35"/>
      <c r="XN462" s="35"/>
      <c r="XO462" s="35"/>
      <c r="XP462" s="35"/>
      <c r="XQ462" s="35"/>
      <c r="XR462" s="35"/>
      <c r="XS462" s="35"/>
      <c r="XT462" s="35"/>
      <c r="XU462" s="35"/>
      <c r="XV462" s="35"/>
      <c r="XW462" s="35"/>
      <c r="XX462" s="35"/>
      <c r="XY462" s="35"/>
      <c r="XZ462" s="35"/>
      <c r="YA462" s="35"/>
      <c r="YB462" s="35"/>
      <c r="YC462" s="35"/>
      <c r="YD462" s="35"/>
      <c r="YE462" s="35"/>
      <c r="YF462" s="35"/>
      <c r="YG462" s="35"/>
      <c r="YH462" s="35"/>
      <c r="YI462" s="35"/>
      <c r="YJ462" s="35"/>
      <c r="YK462" s="35"/>
      <c r="YL462" s="35"/>
      <c r="YM462" s="35"/>
      <c r="YN462" s="35"/>
      <c r="YO462" s="35"/>
      <c r="YP462" s="35"/>
      <c r="YQ462" s="35"/>
      <c r="YR462" s="35"/>
      <c r="YS462" s="35"/>
      <c r="YT462" s="35"/>
      <c r="YU462" s="35"/>
      <c r="YV462" s="35"/>
      <c r="YW462" s="35"/>
      <c r="YX462" s="35"/>
      <c r="YY462" s="35"/>
      <c r="YZ462" s="35"/>
      <c r="ZA462" s="35"/>
      <c r="ZB462" s="35"/>
      <c r="ZC462" s="35"/>
      <c r="ZD462" s="35"/>
      <c r="ZE462" s="35"/>
      <c r="ZF462" s="35"/>
      <c r="ZG462" s="35"/>
      <c r="ZH462" s="35"/>
      <c r="ZI462" s="35"/>
      <c r="ZJ462" s="35"/>
      <c r="ZK462" s="35"/>
      <c r="ZL462" s="35"/>
      <c r="ZM462" s="35"/>
      <c r="ZN462" s="35"/>
      <c r="ZO462" s="35"/>
      <c r="ZP462" s="35"/>
      <c r="ZQ462" s="35"/>
      <c r="ZR462" s="35"/>
      <c r="ZS462" s="35"/>
      <c r="ZT462" s="35"/>
      <c r="ZU462" s="35"/>
      <c r="ZV462" s="35"/>
      <c r="ZW462" s="35"/>
      <c r="ZX462" s="35"/>
      <c r="ZY462" s="35"/>
      <c r="ZZ462" s="35"/>
      <c r="AAA462" s="35"/>
      <c r="AAB462" s="35"/>
      <c r="AAC462" s="35"/>
      <c r="AAD462" s="35"/>
      <c r="AAE462" s="35"/>
      <c r="AAF462" s="35"/>
      <c r="AAG462" s="35"/>
      <c r="AAH462" s="35"/>
      <c r="AAI462" s="35"/>
      <c r="AAJ462" s="35"/>
      <c r="AAK462" s="35"/>
      <c r="AAL462" s="35"/>
      <c r="AAM462" s="35"/>
      <c r="AAN462" s="35"/>
      <c r="AAO462" s="35"/>
      <c r="AAP462" s="35"/>
      <c r="AAQ462" s="35"/>
      <c r="AAR462" s="35"/>
      <c r="AAS462" s="35"/>
      <c r="AAT462" s="35"/>
      <c r="AAU462" s="35"/>
      <c r="AAV462" s="35"/>
      <c r="AAW462" s="35"/>
      <c r="AAX462" s="35"/>
      <c r="AAY462" s="35"/>
      <c r="AAZ462" s="35"/>
      <c r="ABA462" s="35"/>
      <c r="ABB462" s="35"/>
      <c r="ABC462" s="35"/>
      <c r="ABD462" s="35"/>
      <c r="ABE462" s="35"/>
      <c r="ABF462" s="35"/>
      <c r="ABG462" s="35"/>
      <c r="ABH462" s="35"/>
      <c r="ABI462" s="35"/>
      <c r="ABJ462" s="35"/>
      <c r="ABK462" s="35"/>
      <c r="ABL462" s="35"/>
      <c r="ABM462" s="35"/>
      <c r="ABN462" s="35"/>
      <c r="ABO462" s="35"/>
      <c r="ABP462" s="35"/>
      <c r="ABQ462" s="35"/>
      <c r="ABR462" s="35"/>
      <c r="ABS462" s="35"/>
      <c r="ABT462" s="35"/>
      <c r="ABU462" s="35"/>
      <c r="ABV462" s="35"/>
      <c r="ABW462" s="35"/>
      <c r="ABX462" s="35"/>
      <c r="ABY462" s="35"/>
      <c r="ABZ462" s="35"/>
      <c r="ACA462" s="35"/>
      <c r="ACB462" s="35"/>
      <c r="ACC462" s="35"/>
      <c r="ACD462" s="35"/>
      <c r="ACE462" s="35"/>
      <c r="ACF462" s="35"/>
      <c r="ACG462" s="35"/>
      <c r="ACH462" s="35"/>
      <c r="ACI462" s="35"/>
      <c r="ACJ462" s="35"/>
      <c r="ACK462" s="35"/>
      <c r="ACL462" s="35"/>
      <c r="ACM462" s="35"/>
      <c r="ACN462" s="35"/>
      <c r="ACO462" s="35"/>
      <c r="ACP462" s="35"/>
      <c r="ACQ462" s="35"/>
      <c r="ACR462" s="35"/>
      <c r="ACS462" s="35"/>
      <c r="ACT462" s="35"/>
      <c r="ACU462" s="35"/>
      <c r="ACV462" s="35"/>
      <c r="ACW462" s="35"/>
      <c r="ACX462" s="35"/>
      <c r="ACY462" s="35"/>
      <c r="ACZ462" s="35"/>
      <c r="ADA462" s="35"/>
      <c r="ADB462" s="35"/>
      <c r="ADC462" s="35"/>
      <c r="ADD462" s="35"/>
      <c r="ADE462" s="35"/>
      <c r="ADF462" s="35"/>
      <c r="ADG462" s="35"/>
      <c r="ADH462" s="35"/>
      <c r="ADI462" s="35"/>
      <c r="ADJ462" s="35"/>
      <c r="ADK462" s="35"/>
      <c r="ADL462" s="35"/>
      <c r="ADM462" s="35"/>
      <c r="ADN462" s="35"/>
      <c r="ADO462" s="35"/>
      <c r="ADP462" s="35"/>
      <c r="ADQ462" s="35"/>
      <c r="ADR462" s="35"/>
      <c r="ADS462" s="35"/>
      <c r="ADT462" s="35"/>
      <c r="ADU462" s="35"/>
      <c r="ADV462" s="35"/>
      <c r="ADW462" s="35"/>
      <c r="ADX462" s="35"/>
      <c r="ADY462" s="66">
        <f t="shared" si="21"/>
        <v>0</v>
      </c>
    </row>
    <row r="463" spans="1:805" s="5" customFormat="1" ht="12" customHeight="1" x14ac:dyDescent="0.2">
      <c r="A463" s="38" t="s">
        <v>538</v>
      </c>
      <c r="B463" s="65">
        <f t="shared" si="20"/>
        <v>0</v>
      </c>
      <c r="C463" s="57">
        <v>1</v>
      </c>
      <c r="D463" s="59">
        <v>44809</v>
      </c>
      <c r="E463" s="67">
        <v>35.31</v>
      </c>
      <c r="F463" s="67">
        <f t="shared" si="22"/>
        <v>0</v>
      </c>
      <c r="G463" s="6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  <c r="AU463" s="35"/>
      <c r="AV463" s="35"/>
      <c r="AW463" s="35"/>
      <c r="AX463" s="35"/>
      <c r="AY463" s="35"/>
      <c r="AZ463" s="35"/>
      <c r="BA463" s="35"/>
      <c r="BB463" s="35"/>
      <c r="BC463" s="35"/>
      <c r="BD463" s="35"/>
      <c r="BE463" s="15"/>
      <c r="BF463" s="15"/>
      <c r="BG463" s="136"/>
      <c r="BH463" s="35"/>
      <c r="BI463" s="35"/>
      <c r="BJ463" s="35"/>
      <c r="BK463" s="35"/>
      <c r="BL463" s="35"/>
      <c r="BM463" s="35"/>
      <c r="BN463" s="35"/>
      <c r="BO463" s="35"/>
      <c r="BP463" s="35"/>
      <c r="BQ463" s="35"/>
      <c r="BR463" s="35"/>
      <c r="BS463" s="35"/>
      <c r="BT463" s="35"/>
      <c r="BU463" s="35"/>
      <c r="BV463" s="35"/>
      <c r="BW463" s="35"/>
      <c r="BX463" s="35"/>
      <c r="BY463" s="35"/>
      <c r="BZ463" s="35"/>
      <c r="CA463" s="35"/>
      <c r="CB463" s="35"/>
      <c r="CC463" s="35"/>
      <c r="CD463" s="35"/>
      <c r="CE463" s="35"/>
      <c r="CF463" s="35"/>
      <c r="CG463" s="35"/>
      <c r="CH463" s="35"/>
      <c r="CI463" s="35"/>
      <c r="CJ463" s="35"/>
      <c r="CK463" s="35"/>
      <c r="CL463" s="35"/>
      <c r="CM463" s="35"/>
      <c r="CN463" s="35"/>
      <c r="CO463" s="35"/>
      <c r="CP463" s="35"/>
      <c r="CQ463" s="35"/>
      <c r="CR463" s="35"/>
      <c r="CS463" s="35"/>
      <c r="CT463" s="35"/>
      <c r="CU463" s="35"/>
      <c r="CV463" s="35"/>
      <c r="CW463" s="35"/>
      <c r="CX463" s="35"/>
      <c r="CY463" s="35"/>
      <c r="CZ463" s="35"/>
      <c r="DA463" s="35"/>
      <c r="DB463" s="35"/>
      <c r="DC463" s="35"/>
      <c r="DD463" s="35"/>
      <c r="DE463" s="35"/>
      <c r="DF463" s="35"/>
      <c r="DG463" s="35"/>
      <c r="DH463" s="35"/>
      <c r="DI463" s="35"/>
      <c r="DJ463" s="35"/>
      <c r="DK463" s="35"/>
      <c r="DL463" s="35"/>
      <c r="DM463" s="35"/>
      <c r="DN463" s="35"/>
      <c r="DO463" s="35"/>
      <c r="DP463" s="35"/>
      <c r="DQ463" s="35"/>
      <c r="DR463" s="35"/>
      <c r="DS463" s="35"/>
      <c r="DT463" s="35"/>
      <c r="DU463" s="35"/>
      <c r="DV463" s="35"/>
      <c r="DW463" s="35"/>
      <c r="DX463" s="35"/>
      <c r="DY463" s="35"/>
      <c r="DZ463" s="35"/>
      <c r="EA463" s="35"/>
      <c r="EB463" s="35"/>
      <c r="EC463" s="35"/>
      <c r="ED463" s="35"/>
      <c r="EE463" s="35"/>
      <c r="EF463" s="35"/>
      <c r="EG463" s="35"/>
      <c r="EH463" s="35"/>
      <c r="EI463" s="35"/>
      <c r="EJ463" s="35"/>
      <c r="EK463" s="35"/>
      <c r="EL463" s="35"/>
      <c r="EM463" s="35"/>
      <c r="EN463" s="35"/>
      <c r="EO463" s="35"/>
      <c r="EP463" s="35"/>
      <c r="EQ463" s="35"/>
      <c r="ER463" s="35"/>
      <c r="ES463" s="35"/>
      <c r="ET463" s="35"/>
      <c r="EU463" s="35"/>
      <c r="EV463" s="35"/>
      <c r="EW463" s="35"/>
      <c r="EX463" s="35"/>
      <c r="EY463" s="35"/>
      <c r="EZ463" s="35"/>
      <c r="FA463" s="35"/>
      <c r="FB463" s="35"/>
      <c r="FC463" s="35"/>
      <c r="FD463" s="35"/>
      <c r="FE463" s="35"/>
      <c r="FF463" s="35"/>
      <c r="FG463" s="35"/>
      <c r="FH463" s="35"/>
      <c r="FI463" s="35"/>
      <c r="FJ463" s="35"/>
      <c r="FK463" s="35"/>
      <c r="FL463" s="35"/>
      <c r="FM463" s="35"/>
      <c r="FN463" s="35"/>
      <c r="FO463" s="35"/>
      <c r="FP463" s="35"/>
      <c r="FQ463" s="35"/>
      <c r="FR463" s="35"/>
      <c r="FS463" s="35"/>
      <c r="FT463" s="35"/>
      <c r="FU463" s="35"/>
      <c r="FV463" s="35"/>
      <c r="FW463" s="35"/>
      <c r="FX463" s="35"/>
      <c r="FY463" s="35"/>
      <c r="FZ463" s="35"/>
      <c r="GA463" s="35"/>
      <c r="GB463" s="35"/>
      <c r="GC463" s="35"/>
      <c r="GD463" s="35"/>
      <c r="GE463" s="35"/>
      <c r="GF463" s="35"/>
      <c r="GG463" s="35"/>
      <c r="GH463" s="35"/>
      <c r="GI463" s="35"/>
      <c r="GJ463" s="35"/>
      <c r="GK463" s="35"/>
      <c r="GL463" s="35"/>
      <c r="GM463" s="35"/>
      <c r="GN463" s="35"/>
      <c r="GO463" s="35"/>
      <c r="GP463" s="35"/>
      <c r="GQ463" s="35"/>
      <c r="GR463" s="35"/>
      <c r="GS463" s="35"/>
      <c r="GT463" s="35"/>
      <c r="GU463" s="35"/>
      <c r="GV463" s="35"/>
      <c r="GW463" s="35"/>
      <c r="GX463" s="35"/>
      <c r="GY463" s="35"/>
      <c r="GZ463" s="35"/>
      <c r="HA463" s="35"/>
      <c r="HB463" s="35"/>
      <c r="HC463" s="35"/>
      <c r="HD463" s="35"/>
      <c r="HE463" s="35"/>
      <c r="HF463" s="35"/>
      <c r="HG463" s="35"/>
      <c r="HH463" s="35"/>
      <c r="HI463" s="35"/>
      <c r="HJ463" s="35"/>
      <c r="HK463" s="35"/>
      <c r="HL463" s="35"/>
      <c r="HM463" s="35"/>
      <c r="HN463" s="35"/>
      <c r="HO463" s="35"/>
      <c r="HP463" s="35"/>
      <c r="HQ463" s="35"/>
      <c r="HR463" s="35"/>
      <c r="HS463" s="35"/>
      <c r="HT463" s="35"/>
      <c r="HU463" s="35"/>
      <c r="HV463" s="35"/>
      <c r="HW463" s="35"/>
      <c r="HX463" s="35"/>
      <c r="HY463" s="35"/>
      <c r="HZ463" s="35"/>
      <c r="IA463" s="35"/>
      <c r="IB463" s="35"/>
      <c r="IC463" s="35"/>
      <c r="ID463" s="35"/>
      <c r="IE463" s="35"/>
      <c r="IF463" s="35"/>
      <c r="IG463" s="35"/>
      <c r="IH463" s="35"/>
      <c r="II463" s="35"/>
      <c r="IJ463" s="35"/>
      <c r="IK463" s="35"/>
      <c r="IL463" s="35"/>
      <c r="IM463" s="35"/>
      <c r="IN463" s="35"/>
      <c r="IO463" s="35"/>
      <c r="IP463" s="35"/>
      <c r="IQ463" s="35"/>
      <c r="IR463" s="35"/>
      <c r="IS463" s="35">
        <v>1</v>
      </c>
      <c r="IT463" s="35"/>
      <c r="IU463" s="35"/>
      <c r="IV463" s="35"/>
      <c r="IW463" s="35">
        <v>4</v>
      </c>
      <c r="IX463" s="35"/>
      <c r="IY463" s="35"/>
      <c r="IZ463" s="35"/>
      <c r="JA463" s="35"/>
      <c r="JB463" s="35"/>
      <c r="JC463" s="35"/>
      <c r="JD463" s="35"/>
      <c r="JE463" s="35"/>
      <c r="JF463" s="35"/>
      <c r="JG463" s="35"/>
      <c r="JH463" s="35"/>
      <c r="JI463" s="35"/>
      <c r="JJ463" s="35"/>
      <c r="JK463" s="35"/>
      <c r="JL463" s="35"/>
      <c r="JM463" s="35"/>
      <c r="JN463" s="35"/>
      <c r="JO463" s="35"/>
      <c r="JP463" s="35"/>
      <c r="JQ463" s="35"/>
      <c r="JR463" s="35"/>
      <c r="JS463" s="35"/>
      <c r="JT463" s="35"/>
      <c r="JU463" s="35"/>
      <c r="JV463" s="35"/>
      <c r="JW463" s="35"/>
      <c r="JX463" s="35"/>
      <c r="JY463" s="35"/>
      <c r="JZ463" s="35"/>
      <c r="KA463" s="35"/>
      <c r="KB463" s="35"/>
      <c r="KC463" s="35"/>
      <c r="KD463" s="35"/>
      <c r="KE463" s="35"/>
      <c r="KF463" s="35"/>
      <c r="KG463" s="35"/>
      <c r="KH463" s="35"/>
      <c r="KI463" s="35"/>
      <c r="KJ463" s="35"/>
      <c r="KK463" s="35"/>
      <c r="KL463" s="35"/>
      <c r="KM463" s="35"/>
      <c r="KN463" s="35"/>
      <c r="KO463" s="35"/>
      <c r="KP463" s="35"/>
      <c r="KQ463" s="35"/>
      <c r="KR463" s="35"/>
      <c r="KS463" s="35"/>
      <c r="KT463" s="35"/>
      <c r="KU463" s="35"/>
      <c r="KV463" s="35"/>
      <c r="KW463" s="35"/>
      <c r="KX463" s="35"/>
      <c r="KY463" s="35"/>
      <c r="KZ463" s="35"/>
      <c r="LA463" s="35"/>
      <c r="LB463" s="35"/>
      <c r="LC463" s="35"/>
      <c r="LD463" s="35"/>
      <c r="LE463" s="35"/>
      <c r="LF463" s="35"/>
      <c r="LG463" s="35"/>
      <c r="LH463" s="35"/>
      <c r="LI463" s="35"/>
      <c r="LJ463" s="35"/>
      <c r="LK463" s="35"/>
      <c r="LL463" s="35"/>
      <c r="LM463" s="35"/>
      <c r="LN463" s="35"/>
      <c r="LO463" s="35"/>
      <c r="LP463" s="35"/>
      <c r="LQ463" s="35"/>
      <c r="LR463" s="35"/>
      <c r="LS463" s="35"/>
      <c r="LT463" s="35"/>
      <c r="LU463" s="35"/>
      <c r="LV463" s="35"/>
      <c r="LW463" s="35"/>
      <c r="LX463" s="35"/>
      <c r="LY463" s="35"/>
      <c r="LZ463" s="35"/>
      <c r="MA463" s="35"/>
      <c r="MB463" s="35"/>
      <c r="MC463" s="35"/>
      <c r="MD463" s="35"/>
      <c r="ME463" s="35"/>
      <c r="MF463" s="35"/>
      <c r="MG463" s="35"/>
      <c r="MH463" s="35"/>
      <c r="MI463" s="35"/>
      <c r="MJ463" s="35"/>
      <c r="MK463" s="35"/>
      <c r="ML463" s="35"/>
      <c r="MM463" s="35"/>
      <c r="MN463" s="35"/>
      <c r="MO463" s="35"/>
      <c r="MP463" s="35"/>
      <c r="MQ463" s="35"/>
      <c r="MR463" s="35"/>
      <c r="MS463" s="35"/>
      <c r="MT463" s="35"/>
      <c r="MU463" s="35"/>
      <c r="MV463" s="35"/>
      <c r="MW463" s="35"/>
      <c r="MX463" s="35"/>
      <c r="MY463" s="35"/>
      <c r="MZ463" s="35"/>
      <c r="NA463" s="35"/>
      <c r="NB463" s="35"/>
      <c r="NC463" s="35"/>
      <c r="ND463" s="35"/>
      <c r="NE463" s="35"/>
      <c r="NF463" s="35"/>
      <c r="NG463" s="35"/>
      <c r="NH463" s="35"/>
      <c r="NI463" s="35"/>
      <c r="NJ463" s="35"/>
      <c r="NK463" s="35"/>
      <c r="NL463" s="35"/>
      <c r="NM463" s="35"/>
      <c r="NN463" s="35"/>
      <c r="NO463" s="35"/>
      <c r="NP463" s="35"/>
      <c r="NQ463" s="35"/>
      <c r="NR463" s="35"/>
      <c r="NS463" s="35"/>
      <c r="NT463" s="35"/>
      <c r="NU463" s="35"/>
      <c r="NV463" s="35"/>
      <c r="NW463" s="35"/>
      <c r="NX463" s="35"/>
      <c r="NY463" s="35"/>
      <c r="NZ463" s="35"/>
      <c r="OA463" s="35"/>
      <c r="OB463" s="35"/>
      <c r="OC463" s="35"/>
      <c r="OD463" s="35"/>
      <c r="OE463" s="35"/>
      <c r="OF463" s="35"/>
      <c r="OG463" s="35"/>
      <c r="OH463" s="35"/>
      <c r="OI463" s="35"/>
      <c r="OJ463" s="35"/>
      <c r="OK463" s="35"/>
      <c r="OL463" s="35"/>
      <c r="OM463" s="35"/>
      <c r="ON463" s="35"/>
      <c r="OO463" s="35"/>
      <c r="OP463" s="35"/>
      <c r="OQ463" s="35"/>
      <c r="OR463" s="35"/>
      <c r="OS463" s="35"/>
      <c r="OT463" s="35"/>
      <c r="OU463" s="35"/>
      <c r="OV463" s="35"/>
      <c r="OW463" s="35"/>
      <c r="OX463" s="35"/>
      <c r="OY463" s="35"/>
      <c r="OZ463" s="35"/>
      <c r="PA463" s="35"/>
      <c r="PB463" s="35"/>
      <c r="PC463" s="35"/>
      <c r="PD463" s="35"/>
      <c r="PE463" s="35"/>
      <c r="PF463" s="35"/>
      <c r="PG463" s="35"/>
      <c r="PH463" s="35"/>
      <c r="PI463" s="35"/>
      <c r="PJ463" s="35"/>
      <c r="PK463" s="35"/>
      <c r="PL463" s="35"/>
      <c r="PM463" s="35"/>
      <c r="PN463" s="35"/>
      <c r="PO463" s="35"/>
      <c r="PP463" s="35"/>
      <c r="PQ463" s="35"/>
      <c r="PR463" s="35"/>
      <c r="PS463" s="35"/>
      <c r="PT463" s="35"/>
      <c r="PU463" s="35"/>
      <c r="PV463" s="35"/>
      <c r="PW463" s="35"/>
      <c r="PX463" s="35"/>
      <c r="PY463" s="35"/>
      <c r="PZ463" s="35"/>
      <c r="QA463" s="35"/>
      <c r="QB463" s="35"/>
      <c r="QC463" s="35"/>
      <c r="QD463" s="35"/>
      <c r="QE463" s="35"/>
      <c r="QF463" s="35"/>
      <c r="QG463" s="35"/>
      <c r="QH463" s="35"/>
      <c r="QI463" s="35"/>
      <c r="QJ463" s="35"/>
      <c r="QK463" s="35"/>
      <c r="QL463" s="35"/>
      <c r="QM463" s="35"/>
      <c r="QN463" s="35"/>
      <c r="QO463" s="35"/>
      <c r="QP463" s="35"/>
      <c r="QQ463" s="35"/>
      <c r="QR463" s="35"/>
      <c r="QS463" s="35"/>
      <c r="QT463" s="35"/>
      <c r="QU463" s="35"/>
      <c r="QV463" s="35"/>
      <c r="QW463" s="35"/>
      <c r="QX463" s="35"/>
      <c r="QY463" s="35"/>
      <c r="QZ463" s="35"/>
      <c r="RA463" s="35"/>
      <c r="RB463" s="35"/>
      <c r="RC463" s="35"/>
      <c r="RD463" s="35"/>
      <c r="RE463" s="35"/>
      <c r="RF463" s="35"/>
      <c r="RG463" s="35"/>
      <c r="RH463" s="35"/>
      <c r="RI463" s="35"/>
      <c r="RJ463" s="35"/>
      <c r="RK463" s="35"/>
      <c r="RL463" s="35"/>
      <c r="RM463" s="35"/>
      <c r="RN463" s="35"/>
      <c r="RO463" s="35"/>
      <c r="RP463" s="35"/>
      <c r="RQ463" s="35"/>
      <c r="RR463" s="35"/>
      <c r="RS463" s="35"/>
      <c r="RT463" s="35"/>
      <c r="RU463" s="35"/>
      <c r="RV463" s="35"/>
      <c r="RW463" s="35"/>
      <c r="RX463" s="35"/>
      <c r="RY463" s="35"/>
      <c r="RZ463" s="35"/>
      <c r="SA463" s="35"/>
      <c r="SB463" s="35"/>
      <c r="SC463" s="35"/>
      <c r="SD463" s="35"/>
      <c r="SE463" s="35"/>
      <c r="SF463" s="35"/>
      <c r="SG463" s="35"/>
      <c r="SH463" s="35"/>
      <c r="SI463" s="35"/>
      <c r="SJ463" s="35"/>
      <c r="SK463" s="35"/>
      <c r="SL463" s="35"/>
      <c r="SM463" s="35"/>
      <c r="SN463" s="35"/>
      <c r="SO463" s="35"/>
      <c r="SP463" s="35"/>
      <c r="SQ463" s="35"/>
      <c r="SR463" s="35"/>
      <c r="SS463" s="35"/>
      <c r="ST463" s="35"/>
      <c r="SU463" s="35"/>
      <c r="SV463" s="35"/>
      <c r="SW463" s="35"/>
      <c r="SX463" s="35"/>
      <c r="SY463" s="35"/>
      <c r="SZ463" s="35"/>
      <c r="TA463" s="35"/>
      <c r="TB463" s="35"/>
      <c r="TC463" s="35"/>
      <c r="TD463" s="35"/>
      <c r="TE463" s="35"/>
      <c r="TF463" s="35"/>
      <c r="TG463" s="35"/>
      <c r="TH463" s="35"/>
      <c r="TI463" s="35"/>
      <c r="TJ463" s="35"/>
      <c r="TK463" s="35"/>
      <c r="TL463" s="35"/>
      <c r="TM463" s="35"/>
      <c r="TN463" s="35"/>
      <c r="TO463" s="35"/>
      <c r="TP463" s="35"/>
      <c r="TQ463" s="35"/>
      <c r="TR463" s="35"/>
      <c r="TS463" s="35"/>
      <c r="TT463" s="35"/>
      <c r="TU463" s="35"/>
      <c r="TV463" s="35"/>
      <c r="TW463" s="35"/>
      <c r="TX463" s="35"/>
      <c r="TY463" s="35"/>
      <c r="TZ463" s="35"/>
      <c r="UA463" s="35"/>
      <c r="UB463" s="35"/>
      <c r="UC463" s="35"/>
      <c r="UD463" s="35"/>
      <c r="UE463" s="35"/>
      <c r="UF463" s="35"/>
      <c r="UG463" s="35"/>
      <c r="UH463" s="35"/>
      <c r="UI463" s="35"/>
      <c r="UJ463" s="35"/>
      <c r="UK463" s="35"/>
      <c r="UL463" s="35"/>
      <c r="UM463" s="35"/>
      <c r="UN463" s="35"/>
      <c r="UO463" s="35"/>
      <c r="UP463" s="35"/>
      <c r="UQ463" s="35"/>
      <c r="UR463" s="35"/>
      <c r="US463" s="35"/>
      <c r="UT463" s="35"/>
      <c r="UU463" s="35"/>
      <c r="UV463" s="35"/>
      <c r="UW463" s="35"/>
      <c r="UX463" s="35"/>
      <c r="UY463" s="35"/>
      <c r="UZ463" s="35"/>
      <c r="VA463" s="35"/>
      <c r="VB463" s="35"/>
      <c r="VC463" s="35"/>
      <c r="VD463" s="35"/>
      <c r="VE463" s="35"/>
      <c r="VF463" s="35"/>
      <c r="VG463" s="35"/>
      <c r="VH463" s="35"/>
      <c r="VI463" s="35"/>
      <c r="VJ463" s="35"/>
      <c r="VK463" s="35"/>
      <c r="VL463" s="35">
        <v>1</v>
      </c>
      <c r="VM463" s="35"/>
      <c r="VN463" s="35"/>
      <c r="VO463" s="35"/>
      <c r="VP463" s="35"/>
      <c r="VQ463" s="35"/>
      <c r="VR463" s="35"/>
      <c r="VS463" s="35"/>
      <c r="VT463" s="35"/>
      <c r="VU463" s="35"/>
      <c r="VV463" s="35"/>
      <c r="VW463" s="35"/>
      <c r="VX463" s="35"/>
      <c r="VY463" s="35"/>
      <c r="VZ463" s="35"/>
      <c r="WA463" s="35"/>
      <c r="WB463" s="35"/>
      <c r="WC463" s="35"/>
      <c r="WD463" s="35"/>
      <c r="WE463" s="35"/>
      <c r="WF463" s="35"/>
      <c r="WG463" s="35"/>
      <c r="WH463" s="35"/>
      <c r="WI463" s="35"/>
      <c r="WJ463" s="35"/>
      <c r="WK463" s="35"/>
      <c r="WL463" s="35"/>
      <c r="WM463" s="35"/>
      <c r="WN463" s="35"/>
      <c r="WO463" s="35"/>
      <c r="WP463" s="35"/>
      <c r="WQ463" s="35"/>
      <c r="WR463" s="35"/>
      <c r="WS463" s="35"/>
      <c r="WT463" s="35"/>
      <c r="WU463" s="35"/>
      <c r="WV463" s="35"/>
      <c r="WW463" s="35"/>
      <c r="WX463" s="35"/>
      <c r="WY463" s="35"/>
      <c r="WZ463" s="35"/>
      <c r="XA463" s="35"/>
      <c r="XB463" s="35"/>
      <c r="XC463" s="35"/>
      <c r="XD463" s="35"/>
      <c r="XE463" s="35"/>
      <c r="XF463" s="35"/>
      <c r="XG463" s="35"/>
      <c r="XH463" s="35"/>
      <c r="XI463" s="35"/>
      <c r="XJ463" s="35"/>
      <c r="XK463" s="35"/>
      <c r="XL463" s="35"/>
      <c r="XM463" s="35"/>
      <c r="XN463" s="35"/>
      <c r="XO463" s="35"/>
      <c r="XP463" s="35"/>
      <c r="XQ463" s="35"/>
      <c r="XR463" s="35"/>
      <c r="XS463" s="35"/>
      <c r="XT463" s="35"/>
      <c r="XU463" s="35"/>
      <c r="XV463" s="35"/>
      <c r="XW463" s="35"/>
      <c r="XX463" s="35"/>
      <c r="XY463" s="35"/>
      <c r="XZ463" s="35"/>
      <c r="YA463" s="35"/>
      <c r="YB463" s="35"/>
      <c r="YC463" s="35"/>
      <c r="YD463" s="35"/>
      <c r="YE463" s="35"/>
      <c r="YF463" s="35"/>
      <c r="YG463" s="35"/>
      <c r="YH463" s="35"/>
      <c r="YI463" s="35"/>
      <c r="YJ463" s="35"/>
      <c r="YK463" s="35"/>
      <c r="YL463" s="35"/>
      <c r="YM463" s="35"/>
      <c r="YN463" s="35"/>
      <c r="YO463" s="35"/>
      <c r="YP463" s="35"/>
      <c r="YQ463" s="35"/>
      <c r="YR463" s="35"/>
      <c r="YS463" s="35"/>
      <c r="YT463" s="35"/>
      <c r="YU463" s="35"/>
      <c r="YV463" s="35"/>
      <c r="YW463" s="35"/>
      <c r="YX463" s="35"/>
      <c r="YY463" s="35"/>
      <c r="YZ463" s="35"/>
      <c r="ZA463" s="35"/>
      <c r="ZB463" s="35"/>
      <c r="ZC463" s="35"/>
      <c r="ZD463" s="35"/>
      <c r="ZE463" s="35"/>
      <c r="ZF463" s="35"/>
      <c r="ZG463" s="35"/>
      <c r="ZH463" s="35"/>
      <c r="ZI463" s="35"/>
      <c r="ZJ463" s="35"/>
      <c r="ZK463" s="35"/>
      <c r="ZL463" s="35"/>
      <c r="ZM463" s="35"/>
      <c r="ZN463" s="35"/>
      <c r="ZO463" s="35"/>
      <c r="ZP463" s="35"/>
      <c r="ZQ463" s="35"/>
      <c r="ZR463" s="35"/>
      <c r="ZS463" s="35"/>
      <c r="ZT463" s="35"/>
      <c r="ZU463" s="35"/>
      <c r="ZV463" s="35"/>
      <c r="ZW463" s="35"/>
      <c r="ZX463" s="35"/>
      <c r="ZY463" s="35"/>
      <c r="ZZ463" s="35"/>
      <c r="AAA463" s="35"/>
      <c r="AAB463" s="35"/>
      <c r="AAC463" s="35"/>
      <c r="AAD463" s="35"/>
      <c r="AAE463" s="35"/>
      <c r="AAF463" s="35"/>
      <c r="AAG463" s="35"/>
      <c r="AAH463" s="35"/>
      <c r="AAI463" s="35"/>
      <c r="AAJ463" s="35"/>
      <c r="AAK463" s="35"/>
      <c r="AAL463" s="35"/>
      <c r="AAM463" s="35"/>
      <c r="AAN463" s="35"/>
      <c r="AAO463" s="35"/>
      <c r="AAP463" s="35"/>
      <c r="AAQ463" s="35"/>
      <c r="AAR463" s="35"/>
      <c r="AAS463" s="35"/>
      <c r="AAT463" s="35"/>
      <c r="AAU463" s="35"/>
      <c r="AAV463" s="35"/>
      <c r="AAW463" s="35"/>
      <c r="AAX463" s="35"/>
      <c r="AAY463" s="35"/>
      <c r="AAZ463" s="35"/>
      <c r="ABA463" s="35"/>
      <c r="ABB463" s="35"/>
      <c r="ABC463" s="35"/>
      <c r="ABD463" s="35"/>
      <c r="ABE463" s="35"/>
      <c r="ABF463" s="35"/>
      <c r="ABG463" s="35"/>
      <c r="ABH463" s="35"/>
      <c r="ABI463" s="35"/>
      <c r="ABJ463" s="35"/>
      <c r="ABK463" s="35"/>
      <c r="ABL463" s="35"/>
      <c r="ABM463" s="35"/>
      <c r="ABN463" s="35"/>
      <c r="ABO463" s="35"/>
      <c r="ABP463" s="35"/>
      <c r="ABQ463" s="35"/>
      <c r="ABR463" s="35"/>
      <c r="ABS463" s="35"/>
      <c r="ABT463" s="35"/>
      <c r="ABU463" s="35"/>
      <c r="ABV463" s="35">
        <v>4</v>
      </c>
      <c r="ABW463" s="35"/>
      <c r="ABX463" s="35"/>
      <c r="ABY463" s="35"/>
      <c r="ABZ463" s="35"/>
      <c r="ACA463" s="35"/>
      <c r="ACB463" s="35"/>
      <c r="ACC463" s="35"/>
      <c r="ACD463" s="35"/>
      <c r="ACE463" s="35"/>
      <c r="ACF463" s="35"/>
      <c r="ACG463" s="35"/>
      <c r="ACH463" s="35"/>
      <c r="ACI463" s="35"/>
      <c r="ACJ463" s="35"/>
      <c r="ACK463" s="35"/>
      <c r="ACL463" s="35"/>
      <c r="ACM463" s="35"/>
      <c r="ACN463" s="35"/>
      <c r="ACO463" s="35"/>
      <c r="ACP463" s="35"/>
      <c r="ACQ463" s="35"/>
      <c r="ACR463" s="35"/>
      <c r="ACS463" s="35"/>
      <c r="ACT463" s="35"/>
      <c r="ACU463" s="35"/>
      <c r="ACV463" s="35"/>
      <c r="ACW463" s="35"/>
      <c r="ACX463" s="35"/>
      <c r="ACY463" s="35"/>
      <c r="ACZ463" s="35"/>
      <c r="ADA463" s="35"/>
      <c r="ADB463" s="35"/>
      <c r="ADC463" s="35"/>
      <c r="ADD463" s="35"/>
      <c r="ADE463" s="35"/>
      <c r="ADF463" s="35"/>
      <c r="ADG463" s="35"/>
      <c r="ADH463" s="35"/>
      <c r="ADI463" s="35"/>
      <c r="ADJ463" s="35"/>
      <c r="ADK463" s="35"/>
      <c r="ADL463" s="35"/>
      <c r="ADM463" s="35"/>
      <c r="ADN463" s="35"/>
      <c r="ADO463" s="35"/>
      <c r="ADP463" s="35"/>
      <c r="ADQ463" s="35"/>
      <c r="ADR463" s="35"/>
      <c r="ADS463" s="35"/>
      <c r="ADT463" s="35"/>
      <c r="ADU463" s="35"/>
      <c r="ADV463" s="35"/>
      <c r="ADW463" s="35"/>
      <c r="ADX463" s="35"/>
      <c r="ADY463" s="66">
        <f t="shared" si="21"/>
        <v>0</v>
      </c>
    </row>
    <row r="464" spans="1:805" s="5" customFormat="1" ht="12" customHeight="1" x14ac:dyDescent="0.2">
      <c r="A464" s="38" t="s">
        <v>178</v>
      </c>
      <c r="B464" s="65">
        <f t="shared" si="20"/>
        <v>0</v>
      </c>
      <c r="C464" s="57">
        <v>1</v>
      </c>
      <c r="D464" s="59">
        <v>44809</v>
      </c>
      <c r="E464" s="67">
        <v>53.51</v>
      </c>
      <c r="F464" s="67">
        <f t="shared" si="22"/>
        <v>0</v>
      </c>
      <c r="G464" s="6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  <c r="AU464" s="35"/>
      <c r="AV464" s="35"/>
      <c r="AW464" s="35"/>
      <c r="AX464" s="35"/>
      <c r="AY464" s="35"/>
      <c r="AZ464" s="35"/>
      <c r="BA464" s="35"/>
      <c r="BB464" s="35"/>
      <c r="BC464" s="35"/>
      <c r="BD464" s="35"/>
      <c r="BE464" s="15"/>
      <c r="BF464" s="15"/>
      <c r="BG464" s="136"/>
      <c r="BH464" s="35"/>
      <c r="BI464" s="35"/>
      <c r="BJ464" s="35"/>
      <c r="BK464" s="35"/>
      <c r="BL464" s="35"/>
      <c r="BM464" s="35"/>
      <c r="BN464" s="35"/>
      <c r="BO464" s="35"/>
      <c r="BP464" s="35"/>
      <c r="BQ464" s="35"/>
      <c r="BR464" s="35"/>
      <c r="BS464" s="35"/>
      <c r="BT464" s="35"/>
      <c r="BU464" s="35"/>
      <c r="BV464" s="35"/>
      <c r="BW464" s="35"/>
      <c r="BX464" s="35"/>
      <c r="BY464" s="35"/>
      <c r="BZ464" s="35"/>
      <c r="CA464" s="35"/>
      <c r="CB464" s="35"/>
      <c r="CC464" s="35"/>
      <c r="CD464" s="35"/>
      <c r="CE464" s="35"/>
      <c r="CF464" s="35"/>
      <c r="CG464" s="35"/>
      <c r="CH464" s="35"/>
      <c r="CI464" s="35"/>
      <c r="CJ464" s="35"/>
      <c r="CK464" s="35"/>
      <c r="CL464" s="35"/>
      <c r="CM464" s="35"/>
      <c r="CN464" s="35"/>
      <c r="CO464" s="35"/>
      <c r="CP464" s="35"/>
      <c r="CQ464" s="35"/>
      <c r="CR464" s="35"/>
      <c r="CS464" s="35"/>
      <c r="CT464" s="35"/>
      <c r="CU464" s="35"/>
      <c r="CV464" s="35"/>
      <c r="CW464" s="35"/>
      <c r="CX464" s="35"/>
      <c r="CY464" s="35"/>
      <c r="CZ464" s="35"/>
      <c r="DA464" s="35"/>
      <c r="DB464" s="35"/>
      <c r="DC464" s="35"/>
      <c r="DD464" s="35"/>
      <c r="DE464" s="35"/>
      <c r="DF464" s="35"/>
      <c r="DG464" s="35"/>
      <c r="DH464" s="35"/>
      <c r="DI464" s="35"/>
      <c r="DJ464" s="35"/>
      <c r="DK464" s="35"/>
      <c r="DL464" s="35"/>
      <c r="DM464" s="35"/>
      <c r="DN464" s="35"/>
      <c r="DO464" s="35"/>
      <c r="DP464" s="35"/>
      <c r="DQ464" s="35"/>
      <c r="DR464" s="35"/>
      <c r="DS464" s="35"/>
      <c r="DT464" s="35"/>
      <c r="DU464" s="35"/>
      <c r="DV464" s="35"/>
      <c r="DW464" s="35"/>
      <c r="DX464" s="35"/>
      <c r="DY464" s="35"/>
      <c r="DZ464" s="35"/>
      <c r="EA464" s="35"/>
      <c r="EB464" s="35"/>
      <c r="EC464" s="35"/>
      <c r="ED464" s="35"/>
      <c r="EE464" s="35"/>
      <c r="EF464" s="35"/>
      <c r="EG464" s="35"/>
      <c r="EH464" s="35"/>
      <c r="EI464" s="35"/>
      <c r="EJ464" s="35"/>
      <c r="EK464" s="35"/>
      <c r="EL464" s="35"/>
      <c r="EM464" s="35"/>
      <c r="EN464" s="35"/>
      <c r="EO464" s="35"/>
      <c r="EP464" s="35"/>
      <c r="EQ464" s="35"/>
      <c r="ER464" s="35"/>
      <c r="ES464" s="35"/>
      <c r="ET464" s="35"/>
      <c r="EU464" s="35"/>
      <c r="EV464" s="35"/>
      <c r="EW464" s="35"/>
      <c r="EX464" s="35"/>
      <c r="EY464" s="35"/>
      <c r="EZ464" s="35"/>
      <c r="FA464" s="35"/>
      <c r="FB464" s="35"/>
      <c r="FC464" s="35"/>
      <c r="FD464" s="35"/>
      <c r="FE464" s="35"/>
      <c r="FF464" s="35"/>
      <c r="FG464" s="35"/>
      <c r="FH464" s="35"/>
      <c r="FI464" s="35"/>
      <c r="FJ464" s="35"/>
      <c r="FK464" s="35"/>
      <c r="FL464" s="35"/>
      <c r="FM464" s="35"/>
      <c r="FN464" s="35"/>
      <c r="FO464" s="35"/>
      <c r="FP464" s="35"/>
      <c r="FQ464" s="35"/>
      <c r="FR464" s="35"/>
      <c r="FS464" s="35"/>
      <c r="FT464" s="35"/>
      <c r="FU464" s="35"/>
      <c r="FV464" s="35"/>
      <c r="FW464" s="35"/>
      <c r="FX464" s="35"/>
      <c r="FY464" s="35"/>
      <c r="FZ464" s="35"/>
      <c r="GA464" s="35"/>
      <c r="GB464" s="35"/>
      <c r="GC464" s="35"/>
      <c r="GD464" s="35"/>
      <c r="GE464" s="35"/>
      <c r="GF464" s="35"/>
      <c r="GG464" s="35"/>
      <c r="GH464" s="35"/>
      <c r="GI464" s="35"/>
      <c r="GJ464" s="35"/>
      <c r="GK464" s="35"/>
      <c r="GL464" s="35"/>
      <c r="GM464" s="35"/>
      <c r="GN464" s="35"/>
      <c r="GO464" s="35"/>
      <c r="GP464" s="35"/>
      <c r="GQ464" s="35"/>
      <c r="GR464" s="35"/>
      <c r="GS464" s="35"/>
      <c r="GT464" s="35"/>
      <c r="GU464" s="35"/>
      <c r="GV464" s="35"/>
      <c r="GW464" s="35"/>
      <c r="GX464" s="35"/>
      <c r="GY464" s="35"/>
      <c r="GZ464" s="35"/>
      <c r="HA464" s="35"/>
      <c r="HB464" s="35"/>
      <c r="HC464" s="35"/>
      <c r="HD464" s="35"/>
      <c r="HE464" s="35"/>
      <c r="HF464" s="35"/>
      <c r="HG464" s="35"/>
      <c r="HH464" s="35"/>
      <c r="HI464" s="35"/>
      <c r="HJ464" s="35"/>
      <c r="HK464" s="35"/>
      <c r="HL464" s="35"/>
      <c r="HM464" s="35"/>
      <c r="HN464" s="35"/>
      <c r="HO464" s="35"/>
      <c r="HP464" s="35"/>
      <c r="HQ464" s="35"/>
      <c r="HR464" s="35"/>
      <c r="HS464" s="35"/>
      <c r="HT464" s="35"/>
      <c r="HU464" s="35"/>
      <c r="HV464" s="35"/>
      <c r="HW464" s="35"/>
      <c r="HX464" s="35"/>
      <c r="HY464" s="35"/>
      <c r="HZ464" s="35"/>
      <c r="IA464" s="35"/>
      <c r="IB464" s="35"/>
      <c r="IC464" s="35"/>
      <c r="ID464" s="35"/>
      <c r="IE464" s="35"/>
      <c r="IF464" s="35"/>
      <c r="IG464" s="35"/>
      <c r="IH464" s="35"/>
      <c r="II464" s="35"/>
      <c r="IJ464" s="35"/>
      <c r="IK464" s="35"/>
      <c r="IL464" s="35"/>
      <c r="IM464" s="35"/>
      <c r="IN464" s="35"/>
      <c r="IO464" s="35"/>
      <c r="IP464" s="35"/>
      <c r="IQ464" s="35"/>
      <c r="IR464" s="35"/>
      <c r="IS464" s="35">
        <v>2</v>
      </c>
      <c r="IT464" s="35"/>
      <c r="IU464" s="35"/>
      <c r="IV464" s="35"/>
      <c r="IW464" s="35"/>
      <c r="IX464" s="35"/>
      <c r="IY464" s="35"/>
      <c r="IZ464" s="35"/>
      <c r="JA464" s="35"/>
      <c r="JB464" s="35"/>
      <c r="JC464" s="35"/>
      <c r="JD464" s="35"/>
      <c r="JE464" s="35"/>
      <c r="JF464" s="35"/>
      <c r="JG464" s="35"/>
      <c r="JH464" s="35"/>
      <c r="JI464" s="35"/>
      <c r="JJ464" s="35"/>
      <c r="JK464" s="35"/>
      <c r="JL464" s="35"/>
      <c r="JM464" s="35"/>
      <c r="JN464" s="35"/>
      <c r="JO464" s="35"/>
      <c r="JP464" s="35"/>
      <c r="JQ464" s="35"/>
      <c r="JR464" s="35"/>
      <c r="JS464" s="35"/>
      <c r="JT464" s="35"/>
      <c r="JU464" s="35"/>
      <c r="JV464" s="35"/>
      <c r="JW464" s="35"/>
      <c r="JX464" s="35"/>
      <c r="JY464" s="35"/>
      <c r="JZ464" s="35"/>
      <c r="KA464" s="35"/>
      <c r="KB464" s="35"/>
      <c r="KC464" s="35"/>
      <c r="KD464" s="35"/>
      <c r="KE464" s="35"/>
      <c r="KF464" s="35"/>
      <c r="KG464" s="35"/>
      <c r="KH464" s="35"/>
      <c r="KI464" s="35"/>
      <c r="KJ464" s="35"/>
      <c r="KK464" s="35"/>
      <c r="KL464" s="35"/>
      <c r="KM464" s="35"/>
      <c r="KN464" s="35"/>
      <c r="KO464" s="35"/>
      <c r="KP464" s="35"/>
      <c r="KQ464" s="35"/>
      <c r="KR464" s="35"/>
      <c r="KS464" s="35"/>
      <c r="KT464" s="35"/>
      <c r="KU464" s="35"/>
      <c r="KV464" s="35"/>
      <c r="KW464" s="35"/>
      <c r="KX464" s="35"/>
      <c r="KY464" s="35"/>
      <c r="KZ464" s="35"/>
      <c r="LA464" s="35"/>
      <c r="LB464" s="35"/>
      <c r="LC464" s="35"/>
      <c r="LD464" s="35"/>
      <c r="LE464" s="35"/>
      <c r="LF464" s="35"/>
      <c r="LG464" s="35"/>
      <c r="LH464" s="35"/>
      <c r="LI464" s="35"/>
      <c r="LJ464" s="35"/>
      <c r="LK464" s="35"/>
      <c r="LL464" s="35"/>
      <c r="LM464" s="35"/>
      <c r="LN464" s="35"/>
      <c r="LO464" s="35"/>
      <c r="LP464" s="35"/>
      <c r="LQ464" s="35"/>
      <c r="LR464" s="35"/>
      <c r="LS464" s="35"/>
      <c r="LT464" s="35"/>
      <c r="LU464" s="35"/>
      <c r="LV464" s="35"/>
      <c r="LW464" s="35"/>
      <c r="LX464" s="35"/>
      <c r="LY464" s="35"/>
      <c r="LZ464" s="35"/>
      <c r="MA464" s="35"/>
      <c r="MB464" s="35"/>
      <c r="MC464" s="35"/>
      <c r="MD464" s="35"/>
      <c r="ME464" s="35"/>
      <c r="MF464" s="35"/>
      <c r="MG464" s="35"/>
      <c r="MH464" s="35"/>
      <c r="MI464" s="35"/>
      <c r="MJ464" s="35"/>
      <c r="MK464" s="35"/>
      <c r="ML464" s="35"/>
      <c r="MM464" s="35"/>
      <c r="MN464" s="35"/>
      <c r="MO464" s="35"/>
      <c r="MP464" s="35"/>
      <c r="MQ464" s="35"/>
      <c r="MR464" s="35"/>
      <c r="MS464" s="35"/>
      <c r="MT464" s="35"/>
      <c r="MU464" s="35"/>
      <c r="MV464" s="35"/>
      <c r="MW464" s="35"/>
      <c r="MX464" s="35"/>
      <c r="MY464" s="35"/>
      <c r="MZ464" s="35"/>
      <c r="NA464" s="35"/>
      <c r="NB464" s="35"/>
      <c r="NC464" s="35"/>
      <c r="ND464" s="35"/>
      <c r="NE464" s="35"/>
      <c r="NF464" s="35"/>
      <c r="NG464" s="35"/>
      <c r="NH464" s="35"/>
      <c r="NI464" s="35"/>
      <c r="NJ464" s="35"/>
      <c r="NK464" s="35"/>
      <c r="NL464" s="35"/>
      <c r="NM464" s="35"/>
      <c r="NN464" s="35"/>
      <c r="NO464" s="35"/>
      <c r="NP464" s="35"/>
      <c r="NQ464" s="35"/>
      <c r="NR464" s="35"/>
      <c r="NS464" s="35"/>
      <c r="NT464" s="35"/>
      <c r="NU464" s="35"/>
      <c r="NV464" s="35"/>
      <c r="NW464" s="35"/>
      <c r="NX464" s="35"/>
      <c r="NY464" s="35"/>
      <c r="NZ464" s="35"/>
      <c r="OA464" s="35"/>
      <c r="OB464" s="35"/>
      <c r="OC464" s="35"/>
      <c r="OD464" s="35"/>
      <c r="OE464" s="35"/>
      <c r="OF464" s="35"/>
      <c r="OG464" s="35"/>
      <c r="OH464" s="35"/>
      <c r="OI464" s="35"/>
      <c r="OJ464" s="35"/>
      <c r="OK464" s="35"/>
      <c r="OL464" s="35"/>
      <c r="OM464" s="35"/>
      <c r="ON464" s="35"/>
      <c r="OO464" s="35"/>
      <c r="OP464" s="35"/>
      <c r="OQ464" s="35"/>
      <c r="OR464" s="35"/>
      <c r="OS464" s="35"/>
      <c r="OT464" s="35"/>
      <c r="OU464" s="35"/>
      <c r="OV464" s="35"/>
      <c r="OW464" s="35"/>
      <c r="OX464" s="35"/>
      <c r="OY464" s="35"/>
      <c r="OZ464" s="35"/>
      <c r="PA464" s="35"/>
      <c r="PB464" s="35"/>
      <c r="PC464" s="35"/>
      <c r="PD464" s="35"/>
      <c r="PE464" s="35"/>
      <c r="PF464" s="35"/>
      <c r="PG464" s="35"/>
      <c r="PH464" s="35"/>
      <c r="PI464" s="35"/>
      <c r="PJ464" s="35"/>
      <c r="PK464" s="35"/>
      <c r="PL464" s="35"/>
      <c r="PM464" s="35"/>
      <c r="PN464" s="35"/>
      <c r="PO464" s="35"/>
      <c r="PP464" s="35"/>
      <c r="PQ464" s="35"/>
      <c r="PR464" s="35"/>
      <c r="PS464" s="35"/>
      <c r="PT464" s="35"/>
      <c r="PU464" s="35"/>
      <c r="PV464" s="35"/>
      <c r="PW464" s="35"/>
      <c r="PX464" s="35"/>
      <c r="PY464" s="35"/>
      <c r="PZ464" s="35"/>
      <c r="QA464" s="35"/>
      <c r="QB464" s="35"/>
      <c r="QC464" s="35"/>
      <c r="QD464" s="35"/>
      <c r="QE464" s="35"/>
      <c r="QF464" s="35"/>
      <c r="QG464" s="35"/>
      <c r="QH464" s="35"/>
      <c r="QI464" s="35"/>
      <c r="QJ464" s="35"/>
      <c r="QK464" s="35"/>
      <c r="QL464" s="35"/>
      <c r="QM464" s="35"/>
      <c r="QN464" s="35"/>
      <c r="QO464" s="35"/>
      <c r="QP464" s="35"/>
      <c r="QQ464" s="35"/>
      <c r="QR464" s="35"/>
      <c r="QS464" s="35"/>
      <c r="QT464" s="35"/>
      <c r="QU464" s="35"/>
      <c r="QV464" s="35"/>
      <c r="QW464" s="35"/>
      <c r="QX464" s="35"/>
      <c r="QY464" s="35"/>
      <c r="QZ464" s="35"/>
      <c r="RA464" s="35"/>
      <c r="RB464" s="35"/>
      <c r="RC464" s="35"/>
      <c r="RD464" s="35"/>
      <c r="RE464" s="35"/>
      <c r="RF464" s="35"/>
      <c r="RG464" s="35"/>
      <c r="RH464" s="35"/>
      <c r="RI464" s="35"/>
      <c r="RJ464" s="35"/>
      <c r="RK464" s="35"/>
      <c r="RL464" s="35"/>
      <c r="RM464" s="35"/>
      <c r="RN464" s="35"/>
      <c r="RO464" s="35"/>
      <c r="RP464" s="35"/>
      <c r="RQ464" s="35"/>
      <c r="RR464" s="35"/>
      <c r="RS464" s="35"/>
      <c r="RT464" s="35"/>
      <c r="RU464" s="35"/>
      <c r="RV464" s="35"/>
      <c r="RW464" s="35"/>
      <c r="RX464" s="35"/>
      <c r="RY464" s="35"/>
      <c r="RZ464" s="35"/>
      <c r="SA464" s="35"/>
      <c r="SB464" s="35"/>
      <c r="SC464" s="35"/>
      <c r="SD464" s="35"/>
      <c r="SE464" s="35"/>
      <c r="SF464" s="35"/>
      <c r="SG464" s="35"/>
      <c r="SH464" s="35"/>
      <c r="SI464" s="35"/>
      <c r="SJ464" s="35"/>
      <c r="SK464" s="35"/>
      <c r="SL464" s="35"/>
      <c r="SM464" s="35"/>
      <c r="SN464" s="35"/>
      <c r="SO464" s="35"/>
      <c r="SP464" s="35"/>
      <c r="SQ464" s="35"/>
      <c r="SR464" s="35"/>
      <c r="SS464" s="35"/>
      <c r="ST464" s="35"/>
      <c r="SU464" s="35"/>
      <c r="SV464" s="35"/>
      <c r="SW464" s="35"/>
      <c r="SX464" s="35"/>
      <c r="SY464" s="35"/>
      <c r="SZ464" s="35"/>
      <c r="TA464" s="35"/>
      <c r="TB464" s="35"/>
      <c r="TC464" s="35"/>
      <c r="TD464" s="35"/>
      <c r="TE464" s="35"/>
      <c r="TF464" s="35"/>
      <c r="TG464" s="35"/>
      <c r="TH464" s="35"/>
      <c r="TI464" s="35"/>
      <c r="TJ464" s="35"/>
      <c r="TK464" s="35"/>
      <c r="TL464" s="35"/>
      <c r="TM464" s="35"/>
      <c r="TN464" s="35"/>
      <c r="TO464" s="35"/>
      <c r="TP464" s="35"/>
      <c r="TQ464" s="35"/>
      <c r="TR464" s="35"/>
      <c r="TS464" s="35"/>
      <c r="TT464" s="35"/>
      <c r="TU464" s="35"/>
      <c r="TV464" s="35"/>
      <c r="TW464" s="35"/>
      <c r="TX464" s="35"/>
      <c r="TY464" s="35"/>
      <c r="TZ464" s="35"/>
      <c r="UA464" s="35"/>
      <c r="UB464" s="35"/>
      <c r="UC464" s="35"/>
      <c r="UD464" s="35"/>
      <c r="UE464" s="35"/>
      <c r="UF464" s="35"/>
      <c r="UG464" s="35"/>
      <c r="UH464" s="35"/>
      <c r="UI464" s="35"/>
      <c r="UJ464" s="35"/>
      <c r="UK464" s="35"/>
      <c r="UL464" s="35"/>
      <c r="UM464" s="35"/>
      <c r="UN464" s="35"/>
      <c r="UO464" s="35"/>
      <c r="UP464" s="35"/>
      <c r="UQ464" s="35"/>
      <c r="UR464" s="35"/>
      <c r="US464" s="35"/>
      <c r="UT464" s="35"/>
      <c r="UU464" s="35"/>
      <c r="UV464" s="35"/>
      <c r="UW464" s="35"/>
      <c r="UX464" s="35"/>
      <c r="UY464" s="35"/>
      <c r="UZ464" s="35"/>
      <c r="VA464" s="35"/>
      <c r="VB464" s="35"/>
      <c r="VC464" s="35"/>
      <c r="VD464" s="35"/>
      <c r="VE464" s="35"/>
      <c r="VF464" s="35"/>
      <c r="VG464" s="35"/>
      <c r="VH464" s="35"/>
      <c r="VI464" s="35"/>
      <c r="VJ464" s="35"/>
      <c r="VK464" s="35"/>
      <c r="VL464" s="35">
        <v>2</v>
      </c>
      <c r="VM464" s="35"/>
      <c r="VN464" s="35"/>
      <c r="VO464" s="35"/>
      <c r="VP464" s="35"/>
      <c r="VQ464" s="35"/>
      <c r="VR464" s="35"/>
      <c r="VS464" s="35"/>
      <c r="VT464" s="35"/>
      <c r="VU464" s="35"/>
      <c r="VV464" s="35"/>
      <c r="VW464" s="35"/>
      <c r="VX464" s="35"/>
      <c r="VY464" s="35"/>
      <c r="VZ464" s="35"/>
      <c r="WA464" s="35"/>
      <c r="WB464" s="35"/>
      <c r="WC464" s="35"/>
      <c r="WD464" s="35"/>
      <c r="WE464" s="35"/>
      <c r="WF464" s="35"/>
      <c r="WG464" s="35"/>
      <c r="WH464" s="35"/>
      <c r="WI464" s="35"/>
      <c r="WJ464" s="35"/>
      <c r="WK464" s="35"/>
      <c r="WL464" s="35"/>
      <c r="WM464" s="35"/>
      <c r="WN464" s="35"/>
      <c r="WO464" s="35"/>
      <c r="WP464" s="35"/>
      <c r="WQ464" s="35"/>
      <c r="WR464" s="35"/>
      <c r="WS464" s="35"/>
      <c r="WT464" s="35"/>
      <c r="WU464" s="35"/>
      <c r="WV464" s="35"/>
      <c r="WW464" s="35"/>
      <c r="WX464" s="35"/>
      <c r="WY464" s="35"/>
      <c r="WZ464" s="35"/>
      <c r="XA464" s="35"/>
      <c r="XB464" s="35"/>
      <c r="XC464" s="35"/>
      <c r="XD464" s="35"/>
      <c r="XE464" s="35"/>
      <c r="XF464" s="35"/>
      <c r="XG464" s="35"/>
      <c r="XH464" s="35"/>
      <c r="XI464" s="35"/>
      <c r="XJ464" s="35"/>
      <c r="XK464" s="35"/>
      <c r="XL464" s="35"/>
      <c r="XM464" s="35"/>
      <c r="XN464" s="35"/>
      <c r="XO464" s="35"/>
      <c r="XP464" s="35"/>
      <c r="XQ464" s="35"/>
      <c r="XR464" s="35"/>
      <c r="XS464" s="35"/>
      <c r="XT464" s="35"/>
      <c r="XU464" s="35"/>
      <c r="XV464" s="35"/>
      <c r="XW464" s="35"/>
      <c r="XX464" s="35"/>
      <c r="XY464" s="35"/>
      <c r="XZ464" s="35"/>
      <c r="YA464" s="35"/>
      <c r="YB464" s="35"/>
      <c r="YC464" s="35"/>
      <c r="YD464" s="35"/>
      <c r="YE464" s="35"/>
      <c r="YF464" s="35"/>
      <c r="YG464" s="35"/>
      <c r="YH464" s="35"/>
      <c r="YI464" s="35"/>
      <c r="YJ464" s="35"/>
      <c r="YK464" s="35"/>
      <c r="YL464" s="35"/>
      <c r="YM464" s="35"/>
      <c r="YN464" s="35"/>
      <c r="YO464" s="35"/>
      <c r="YP464" s="35"/>
      <c r="YQ464" s="35"/>
      <c r="YR464" s="35"/>
      <c r="YS464" s="35"/>
      <c r="YT464" s="35"/>
      <c r="YU464" s="35"/>
      <c r="YV464" s="35"/>
      <c r="YW464" s="35"/>
      <c r="YX464" s="35"/>
      <c r="YY464" s="35"/>
      <c r="YZ464" s="35"/>
      <c r="ZA464" s="35">
        <v>1</v>
      </c>
      <c r="ZB464" s="35"/>
      <c r="ZC464" s="35"/>
      <c r="ZD464" s="35"/>
      <c r="ZE464" s="35"/>
      <c r="ZF464" s="35"/>
      <c r="ZG464" s="35"/>
      <c r="ZH464" s="35"/>
      <c r="ZI464" s="35"/>
      <c r="ZJ464" s="35"/>
      <c r="ZK464" s="35"/>
      <c r="ZL464" s="35">
        <v>1</v>
      </c>
      <c r="ZM464" s="35"/>
      <c r="ZN464" s="35"/>
      <c r="ZO464" s="35"/>
      <c r="ZP464" s="35"/>
      <c r="ZQ464" s="35"/>
      <c r="ZR464" s="35"/>
      <c r="ZS464" s="35"/>
      <c r="ZT464" s="35"/>
      <c r="ZU464" s="35"/>
      <c r="ZV464" s="35"/>
      <c r="ZW464" s="35"/>
      <c r="ZX464" s="35"/>
      <c r="ZY464" s="35"/>
      <c r="ZZ464" s="35"/>
      <c r="AAA464" s="35"/>
      <c r="AAB464" s="35"/>
      <c r="AAC464" s="35"/>
      <c r="AAD464" s="35"/>
      <c r="AAE464" s="35"/>
      <c r="AAF464" s="35"/>
      <c r="AAG464" s="35"/>
      <c r="AAH464" s="35"/>
      <c r="AAI464" s="35"/>
      <c r="AAJ464" s="35"/>
      <c r="AAK464" s="35"/>
      <c r="AAL464" s="35"/>
      <c r="AAM464" s="35"/>
      <c r="AAN464" s="35"/>
      <c r="AAO464" s="35"/>
      <c r="AAP464" s="35"/>
      <c r="AAQ464" s="35"/>
      <c r="AAR464" s="35"/>
      <c r="AAS464" s="35"/>
      <c r="AAT464" s="35"/>
      <c r="AAU464" s="35"/>
      <c r="AAV464" s="35"/>
      <c r="AAW464" s="35"/>
      <c r="AAX464" s="35"/>
      <c r="AAY464" s="35"/>
      <c r="AAZ464" s="35"/>
      <c r="ABA464" s="35"/>
      <c r="ABB464" s="35"/>
      <c r="ABC464" s="35"/>
      <c r="ABD464" s="35"/>
      <c r="ABE464" s="35"/>
      <c r="ABF464" s="35"/>
      <c r="ABG464" s="35"/>
      <c r="ABH464" s="35"/>
      <c r="ABI464" s="35"/>
      <c r="ABJ464" s="35"/>
      <c r="ABK464" s="35"/>
      <c r="ABL464" s="35"/>
      <c r="ABM464" s="35"/>
      <c r="ABN464" s="35"/>
      <c r="ABO464" s="35"/>
      <c r="ABP464" s="35"/>
      <c r="ABQ464" s="35"/>
      <c r="ABR464" s="35"/>
      <c r="ABS464" s="35"/>
      <c r="ABT464" s="35"/>
      <c r="ABU464" s="35"/>
      <c r="ABV464" s="35">
        <v>3</v>
      </c>
      <c r="ABW464" s="35">
        <v>3</v>
      </c>
      <c r="ABX464" s="35"/>
      <c r="ABY464" s="35"/>
      <c r="ABZ464" s="35"/>
      <c r="ACA464" s="35"/>
      <c r="ACB464" s="35"/>
      <c r="ACC464" s="35"/>
      <c r="ACD464" s="35"/>
      <c r="ACE464" s="35"/>
      <c r="ACF464" s="35"/>
      <c r="ACG464" s="35"/>
      <c r="ACH464" s="35"/>
      <c r="ACI464" s="35"/>
      <c r="ACJ464" s="35"/>
      <c r="ACK464" s="35"/>
      <c r="ACL464" s="35"/>
      <c r="ACM464" s="35"/>
      <c r="ACN464" s="35"/>
      <c r="ACO464" s="35"/>
      <c r="ACP464" s="35"/>
      <c r="ACQ464" s="35"/>
      <c r="ACR464" s="35"/>
      <c r="ACS464" s="35"/>
      <c r="ACT464" s="35"/>
      <c r="ACU464" s="35"/>
      <c r="ACV464" s="35"/>
      <c r="ACW464" s="35"/>
      <c r="ACX464" s="35"/>
      <c r="ACY464" s="35"/>
      <c r="ACZ464" s="35"/>
      <c r="ADA464" s="35"/>
      <c r="ADB464" s="35"/>
      <c r="ADC464" s="35"/>
      <c r="ADD464" s="35"/>
      <c r="ADE464" s="35"/>
      <c r="ADF464" s="35"/>
      <c r="ADG464" s="35"/>
      <c r="ADH464" s="35"/>
      <c r="ADI464" s="35"/>
      <c r="ADJ464" s="35"/>
      <c r="ADK464" s="35"/>
      <c r="ADL464" s="35"/>
      <c r="ADM464" s="35"/>
      <c r="ADN464" s="35"/>
      <c r="ADO464" s="35"/>
      <c r="ADP464" s="35"/>
      <c r="ADQ464" s="35"/>
      <c r="ADR464" s="35"/>
      <c r="ADS464" s="35"/>
      <c r="ADT464" s="35"/>
      <c r="ADU464" s="35"/>
      <c r="ADV464" s="35"/>
      <c r="ADW464" s="35"/>
      <c r="ADX464" s="35"/>
      <c r="ADY464" s="66">
        <f t="shared" si="21"/>
        <v>0</v>
      </c>
    </row>
    <row r="465" spans="1:805" s="5" customFormat="1" ht="12" customHeight="1" x14ac:dyDescent="0.2">
      <c r="A465" s="38" t="s">
        <v>178</v>
      </c>
      <c r="B465" s="65">
        <f t="shared" si="20"/>
        <v>0</v>
      </c>
      <c r="C465" s="57">
        <v>5</v>
      </c>
      <c r="D465" s="59">
        <v>44775</v>
      </c>
      <c r="E465" s="67">
        <v>57.01</v>
      </c>
      <c r="F465" s="67">
        <f>E465*B465</f>
        <v>0</v>
      </c>
      <c r="G465" s="6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  <c r="AU465" s="35"/>
      <c r="AV465" s="35"/>
      <c r="AW465" s="35"/>
      <c r="AX465" s="35"/>
      <c r="AY465" s="35"/>
      <c r="AZ465" s="35"/>
      <c r="BA465" s="35"/>
      <c r="BB465" s="35"/>
      <c r="BC465" s="35"/>
      <c r="BD465" s="35"/>
      <c r="BE465" s="15"/>
      <c r="BF465" s="15"/>
      <c r="BG465" s="136"/>
      <c r="BH465" s="35"/>
      <c r="BI465" s="35"/>
      <c r="BJ465" s="35"/>
      <c r="BK465" s="35"/>
      <c r="BL465" s="35"/>
      <c r="BM465" s="35"/>
      <c r="BN465" s="35"/>
      <c r="BO465" s="35"/>
      <c r="BP465" s="35"/>
      <c r="BQ465" s="35"/>
      <c r="BR465" s="35"/>
      <c r="BS465" s="35"/>
      <c r="BT465" s="35"/>
      <c r="BU465" s="35"/>
      <c r="BV465" s="35"/>
      <c r="BW465" s="35"/>
      <c r="BX465" s="35"/>
      <c r="BY465" s="35"/>
      <c r="BZ465" s="35"/>
      <c r="CA465" s="35"/>
      <c r="CB465" s="35"/>
      <c r="CC465" s="35"/>
      <c r="CD465" s="35"/>
      <c r="CE465" s="35"/>
      <c r="CF465" s="35"/>
      <c r="CG465" s="35"/>
      <c r="CH465" s="35"/>
      <c r="CI465" s="35"/>
      <c r="CJ465" s="35"/>
      <c r="CK465" s="35"/>
      <c r="CL465" s="35"/>
      <c r="CM465" s="35"/>
      <c r="CN465" s="35"/>
      <c r="CO465" s="35"/>
      <c r="CP465" s="35"/>
      <c r="CQ465" s="35"/>
      <c r="CR465" s="35"/>
      <c r="CS465" s="35"/>
      <c r="CT465" s="35"/>
      <c r="CU465" s="35"/>
      <c r="CV465" s="35"/>
      <c r="CW465" s="35"/>
      <c r="CX465" s="35"/>
      <c r="CY465" s="35"/>
      <c r="CZ465" s="35"/>
      <c r="DA465" s="35"/>
      <c r="DB465" s="35"/>
      <c r="DC465" s="35"/>
      <c r="DD465" s="35"/>
      <c r="DE465" s="35"/>
      <c r="DF465" s="35"/>
      <c r="DG465" s="35"/>
      <c r="DH465" s="35"/>
      <c r="DI465" s="35"/>
      <c r="DJ465" s="35"/>
      <c r="DK465" s="35"/>
      <c r="DL465" s="35"/>
      <c r="DM465" s="35"/>
      <c r="DN465" s="35"/>
      <c r="DO465" s="35"/>
      <c r="DP465" s="35"/>
      <c r="DQ465" s="35"/>
      <c r="DR465" s="35"/>
      <c r="DS465" s="35"/>
      <c r="DT465" s="35"/>
      <c r="DU465" s="35"/>
      <c r="DV465" s="35"/>
      <c r="DW465" s="35"/>
      <c r="DX465" s="35"/>
      <c r="DY465" s="35"/>
      <c r="DZ465" s="35"/>
      <c r="EA465" s="35"/>
      <c r="EB465" s="35"/>
      <c r="EC465" s="35"/>
      <c r="ED465" s="35"/>
      <c r="EE465" s="35"/>
      <c r="EF465" s="35"/>
      <c r="EG465" s="35"/>
      <c r="EH465" s="35"/>
      <c r="EI465" s="35"/>
      <c r="EJ465" s="35"/>
      <c r="EK465" s="35"/>
      <c r="EL465" s="35"/>
      <c r="EM465" s="35"/>
      <c r="EN465" s="35"/>
      <c r="EO465" s="35"/>
      <c r="EP465" s="35"/>
      <c r="EQ465" s="35"/>
      <c r="ER465" s="35"/>
      <c r="ES465" s="35"/>
      <c r="ET465" s="35"/>
      <c r="EU465" s="35"/>
      <c r="EV465" s="35"/>
      <c r="EW465" s="35"/>
      <c r="EX465" s="35"/>
      <c r="EY465" s="35"/>
      <c r="EZ465" s="35"/>
      <c r="FA465" s="35"/>
      <c r="FB465" s="35"/>
      <c r="FC465" s="35"/>
      <c r="FD465" s="35"/>
      <c r="FE465" s="35"/>
      <c r="FF465" s="35"/>
      <c r="FG465" s="35"/>
      <c r="FH465" s="35"/>
      <c r="FI465" s="35"/>
      <c r="FJ465" s="35"/>
      <c r="FK465" s="35"/>
      <c r="FL465" s="35"/>
      <c r="FM465" s="35"/>
      <c r="FN465" s="35"/>
      <c r="FO465" s="35"/>
      <c r="FP465" s="35"/>
      <c r="FQ465" s="35"/>
      <c r="FR465" s="35"/>
      <c r="FS465" s="35"/>
      <c r="FT465" s="35"/>
      <c r="FU465" s="35"/>
      <c r="FV465" s="35"/>
      <c r="FW465" s="35"/>
      <c r="FX465" s="35"/>
      <c r="FY465" s="35"/>
      <c r="FZ465" s="35"/>
      <c r="GA465" s="35"/>
      <c r="GB465" s="35"/>
      <c r="GC465" s="35"/>
      <c r="GD465" s="35"/>
      <c r="GE465" s="35"/>
      <c r="GF465" s="35"/>
      <c r="GG465" s="35"/>
      <c r="GH465" s="35"/>
      <c r="GI465" s="35"/>
      <c r="GJ465" s="35"/>
      <c r="GK465" s="35"/>
      <c r="GL465" s="35"/>
      <c r="GM465" s="35"/>
      <c r="GN465" s="35"/>
      <c r="GO465" s="35"/>
      <c r="GP465" s="35"/>
      <c r="GQ465" s="35"/>
      <c r="GR465" s="35"/>
      <c r="GS465" s="35"/>
      <c r="GT465" s="35"/>
      <c r="GU465" s="35"/>
      <c r="GV465" s="35"/>
      <c r="GW465" s="35"/>
      <c r="GX465" s="35"/>
      <c r="GY465" s="35"/>
      <c r="GZ465" s="35"/>
      <c r="HA465" s="35"/>
      <c r="HB465" s="35"/>
      <c r="HC465" s="35"/>
      <c r="HD465" s="35"/>
      <c r="HE465" s="35"/>
      <c r="HF465" s="35"/>
      <c r="HG465" s="35"/>
      <c r="HH465" s="35"/>
      <c r="HI465" s="35"/>
      <c r="HJ465" s="35"/>
      <c r="HK465" s="35"/>
      <c r="HL465" s="35"/>
      <c r="HM465" s="35"/>
      <c r="HN465" s="35"/>
      <c r="HO465" s="35"/>
      <c r="HP465" s="35"/>
      <c r="HQ465" s="35"/>
      <c r="HR465" s="35"/>
      <c r="HS465" s="35"/>
      <c r="HT465" s="35"/>
      <c r="HU465" s="35"/>
      <c r="HV465" s="35"/>
      <c r="HW465" s="35"/>
      <c r="HX465" s="35"/>
      <c r="HY465" s="35"/>
      <c r="HZ465" s="35"/>
      <c r="IA465" s="35"/>
      <c r="IB465" s="35"/>
      <c r="IC465" s="35"/>
      <c r="ID465" s="35"/>
      <c r="IE465" s="35"/>
      <c r="IF465" s="35"/>
      <c r="IG465" s="35"/>
      <c r="IH465" s="35"/>
      <c r="II465" s="35"/>
      <c r="IJ465" s="35"/>
      <c r="IK465" s="35"/>
      <c r="IL465" s="35"/>
      <c r="IM465" s="35"/>
      <c r="IN465" s="35"/>
      <c r="IO465" s="35"/>
      <c r="IP465" s="35"/>
      <c r="IQ465" s="35"/>
      <c r="IR465" s="35"/>
      <c r="IS465" s="35"/>
      <c r="IT465" s="35"/>
      <c r="IU465" s="35"/>
      <c r="IV465" s="35"/>
      <c r="IW465" s="35"/>
      <c r="IX465" s="35"/>
      <c r="IY465" s="35"/>
      <c r="IZ465" s="35"/>
      <c r="JA465" s="35"/>
      <c r="JB465" s="35"/>
      <c r="JC465" s="35"/>
      <c r="JD465" s="35"/>
      <c r="JE465" s="35"/>
      <c r="JF465" s="35"/>
      <c r="JG465" s="35"/>
      <c r="JH465" s="35"/>
      <c r="JI465" s="35"/>
      <c r="JJ465" s="35"/>
      <c r="JK465" s="35"/>
      <c r="JL465" s="35"/>
      <c r="JM465" s="35"/>
      <c r="JN465" s="35"/>
      <c r="JO465" s="35"/>
      <c r="JP465" s="35"/>
      <c r="JQ465" s="35"/>
      <c r="JR465" s="35"/>
      <c r="JS465" s="35"/>
      <c r="JT465" s="35"/>
      <c r="JU465" s="35"/>
      <c r="JV465" s="35"/>
      <c r="JW465" s="35"/>
      <c r="JX465" s="35"/>
      <c r="JY465" s="35"/>
      <c r="JZ465" s="35"/>
      <c r="KA465" s="35"/>
      <c r="KB465" s="35"/>
      <c r="KC465" s="35"/>
      <c r="KD465" s="35"/>
      <c r="KE465" s="35"/>
      <c r="KF465" s="35"/>
      <c r="KG465" s="35"/>
      <c r="KH465" s="35"/>
      <c r="KI465" s="35"/>
      <c r="KJ465" s="35"/>
      <c r="KK465" s="35"/>
      <c r="KL465" s="35"/>
      <c r="KM465" s="35"/>
      <c r="KN465" s="35"/>
      <c r="KO465" s="35"/>
      <c r="KP465" s="35"/>
      <c r="KQ465" s="35"/>
      <c r="KR465" s="35"/>
      <c r="KS465" s="35"/>
      <c r="KT465" s="35"/>
      <c r="KU465" s="35"/>
      <c r="KV465" s="35"/>
      <c r="KW465" s="35"/>
      <c r="KX465" s="35"/>
      <c r="KY465" s="35"/>
      <c r="KZ465" s="35">
        <v>10</v>
      </c>
      <c r="LA465" s="35"/>
      <c r="LB465" s="35"/>
      <c r="LC465" s="35"/>
      <c r="LD465" s="35"/>
      <c r="LE465" s="35"/>
      <c r="LF465" s="35"/>
      <c r="LG465" s="35"/>
      <c r="LH465" s="35"/>
      <c r="LI465" s="35"/>
      <c r="LJ465" s="35"/>
      <c r="LK465" s="35"/>
      <c r="LL465" s="35"/>
      <c r="LM465" s="35"/>
      <c r="LN465" s="35"/>
      <c r="LO465" s="35"/>
      <c r="LP465" s="35"/>
      <c r="LQ465" s="35"/>
      <c r="LR465" s="35"/>
      <c r="LS465" s="35"/>
      <c r="LT465" s="35"/>
      <c r="LU465" s="35"/>
      <c r="LV465" s="35"/>
      <c r="LW465" s="35"/>
      <c r="LX465" s="35"/>
      <c r="LY465" s="35"/>
      <c r="LZ465" s="35"/>
      <c r="MA465" s="35"/>
      <c r="MB465" s="35"/>
      <c r="MC465" s="35"/>
      <c r="MD465" s="35"/>
      <c r="ME465" s="35"/>
      <c r="MF465" s="35"/>
      <c r="MG465" s="35"/>
      <c r="MH465" s="35"/>
      <c r="MI465" s="35"/>
      <c r="MJ465" s="35"/>
      <c r="MK465" s="35"/>
      <c r="ML465" s="35"/>
      <c r="MM465" s="35"/>
      <c r="MN465" s="35"/>
      <c r="MO465" s="35"/>
      <c r="MP465" s="35"/>
      <c r="MQ465" s="35"/>
      <c r="MR465" s="35"/>
      <c r="MS465" s="35"/>
      <c r="MT465" s="35"/>
      <c r="MU465" s="35"/>
      <c r="MV465" s="35"/>
      <c r="MW465" s="35"/>
      <c r="MX465" s="35"/>
      <c r="MY465" s="35"/>
      <c r="MZ465" s="35"/>
      <c r="NA465" s="35"/>
      <c r="NB465" s="35"/>
      <c r="NC465" s="35"/>
      <c r="ND465" s="35"/>
      <c r="NE465" s="35"/>
      <c r="NF465" s="35"/>
      <c r="NG465" s="35"/>
      <c r="NH465" s="35"/>
      <c r="NI465" s="35"/>
      <c r="NJ465" s="35"/>
      <c r="NK465" s="35"/>
      <c r="NL465" s="35"/>
      <c r="NM465" s="35"/>
      <c r="NN465" s="35"/>
      <c r="NO465" s="35"/>
      <c r="NP465" s="35"/>
      <c r="NQ465" s="35"/>
      <c r="NR465" s="35"/>
      <c r="NS465" s="35"/>
      <c r="NT465" s="35"/>
      <c r="NU465" s="35"/>
      <c r="NV465" s="35"/>
      <c r="NW465" s="35"/>
      <c r="NX465" s="35"/>
      <c r="NY465" s="35"/>
      <c r="NZ465" s="35"/>
      <c r="OA465" s="35"/>
      <c r="OB465" s="35"/>
      <c r="OC465" s="35"/>
      <c r="OD465" s="35"/>
      <c r="OE465" s="35"/>
      <c r="OF465" s="35"/>
      <c r="OG465" s="35"/>
      <c r="OH465" s="35"/>
      <c r="OI465" s="35"/>
      <c r="OJ465" s="35"/>
      <c r="OK465" s="35"/>
      <c r="OL465" s="35"/>
      <c r="OM465" s="35"/>
      <c r="ON465" s="35"/>
      <c r="OO465" s="35"/>
      <c r="OP465" s="35"/>
      <c r="OQ465" s="35"/>
      <c r="OR465" s="35"/>
      <c r="OS465" s="35"/>
      <c r="OT465" s="35"/>
      <c r="OU465" s="35"/>
      <c r="OV465" s="35"/>
      <c r="OW465" s="35"/>
      <c r="OX465" s="35"/>
      <c r="OY465" s="35"/>
      <c r="OZ465" s="35"/>
      <c r="PA465" s="35"/>
      <c r="PB465" s="35"/>
      <c r="PC465" s="35"/>
      <c r="PD465" s="35"/>
      <c r="PE465" s="35"/>
      <c r="PF465" s="35"/>
      <c r="PG465" s="35"/>
      <c r="PH465" s="35"/>
      <c r="PI465" s="35"/>
      <c r="PJ465" s="35"/>
      <c r="PK465" s="35"/>
      <c r="PL465" s="35"/>
      <c r="PM465" s="35"/>
      <c r="PN465" s="35"/>
      <c r="PO465" s="35"/>
      <c r="PP465" s="35"/>
      <c r="PQ465" s="35"/>
      <c r="PR465" s="35"/>
      <c r="PS465" s="35"/>
      <c r="PT465" s="35"/>
      <c r="PU465" s="35"/>
      <c r="PV465" s="35"/>
      <c r="PW465" s="35"/>
      <c r="PX465" s="35"/>
      <c r="PY465" s="35"/>
      <c r="PZ465" s="35"/>
      <c r="QA465" s="35"/>
      <c r="QB465" s="35"/>
      <c r="QC465" s="35"/>
      <c r="QD465" s="35">
        <v>10</v>
      </c>
      <c r="QE465" s="35"/>
      <c r="QF465" s="35"/>
      <c r="QG465" s="35"/>
      <c r="QH465" s="35"/>
      <c r="QI465" s="35"/>
      <c r="QJ465" s="35"/>
      <c r="QK465" s="35"/>
      <c r="QL465" s="35"/>
      <c r="QM465" s="35"/>
      <c r="QN465" s="35"/>
      <c r="QO465" s="35"/>
      <c r="QP465" s="35"/>
      <c r="QQ465" s="35"/>
      <c r="QR465" s="35"/>
      <c r="QS465" s="35"/>
      <c r="QT465" s="35"/>
      <c r="QU465" s="35"/>
      <c r="QV465" s="35"/>
      <c r="QW465" s="35">
        <v>10</v>
      </c>
      <c r="QX465" s="35"/>
      <c r="QY465" s="35"/>
      <c r="QZ465" s="35"/>
      <c r="RA465" s="35"/>
      <c r="RB465" s="35"/>
      <c r="RC465" s="35"/>
      <c r="RD465" s="35"/>
      <c r="RE465" s="35"/>
      <c r="RF465" s="35"/>
      <c r="RG465" s="35"/>
      <c r="RH465" s="35"/>
      <c r="RI465" s="35"/>
      <c r="RJ465" s="35"/>
      <c r="RK465" s="35"/>
      <c r="RL465" s="35"/>
      <c r="RM465" s="35"/>
      <c r="RN465" s="35"/>
      <c r="RO465" s="35"/>
      <c r="RP465" s="35"/>
      <c r="RQ465" s="35"/>
      <c r="RR465" s="35"/>
      <c r="RS465" s="35"/>
      <c r="RT465" s="35"/>
      <c r="RU465" s="35"/>
      <c r="RV465" s="35"/>
      <c r="RW465" s="35"/>
      <c r="RX465" s="35"/>
      <c r="RY465" s="35"/>
      <c r="RZ465" s="35"/>
      <c r="SA465" s="35"/>
      <c r="SB465" s="35"/>
      <c r="SC465" s="35"/>
      <c r="SD465" s="35"/>
      <c r="SE465" s="35"/>
      <c r="SF465" s="35"/>
      <c r="SG465" s="35"/>
      <c r="SH465" s="35"/>
      <c r="SI465" s="35"/>
      <c r="SJ465" s="35"/>
      <c r="SK465" s="35"/>
      <c r="SL465" s="35"/>
      <c r="SM465" s="35"/>
      <c r="SN465" s="35"/>
      <c r="SO465" s="35"/>
      <c r="SP465" s="35"/>
      <c r="SQ465" s="35"/>
      <c r="SR465" s="35"/>
      <c r="SS465" s="35"/>
      <c r="ST465" s="35"/>
      <c r="SU465" s="35"/>
      <c r="SV465" s="35"/>
      <c r="SW465" s="35"/>
      <c r="SX465" s="35"/>
      <c r="SY465" s="35"/>
      <c r="SZ465" s="35"/>
      <c r="TA465" s="35"/>
      <c r="TB465" s="35"/>
      <c r="TC465" s="35"/>
      <c r="TD465" s="35"/>
      <c r="TE465" s="35"/>
      <c r="TF465" s="35"/>
      <c r="TG465" s="35"/>
      <c r="TH465" s="35"/>
      <c r="TI465" s="35"/>
      <c r="TJ465" s="35"/>
      <c r="TK465" s="35"/>
      <c r="TL465" s="35"/>
      <c r="TM465" s="35"/>
      <c r="TN465" s="35"/>
      <c r="TO465" s="35"/>
      <c r="TP465" s="35"/>
      <c r="TQ465" s="35"/>
      <c r="TR465" s="35"/>
      <c r="TS465" s="35"/>
      <c r="TT465" s="35"/>
      <c r="TU465" s="35"/>
      <c r="TV465" s="35"/>
      <c r="TW465" s="35"/>
      <c r="TX465" s="35"/>
      <c r="TY465" s="35"/>
      <c r="TZ465" s="35"/>
      <c r="UA465" s="35"/>
      <c r="UB465" s="35"/>
      <c r="UC465" s="35"/>
      <c r="UD465" s="35"/>
      <c r="UE465" s="35"/>
      <c r="UF465" s="35"/>
      <c r="UG465" s="35"/>
      <c r="UH465" s="35"/>
      <c r="UI465" s="35"/>
      <c r="UJ465" s="35"/>
      <c r="UK465" s="35"/>
      <c r="UL465" s="35"/>
      <c r="UM465" s="35"/>
      <c r="UN465" s="35"/>
      <c r="UO465" s="35"/>
      <c r="UP465" s="35"/>
      <c r="UQ465" s="35"/>
      <c r="UR465" s="35"/>
      <c r="US465" s="35"/>
      <c r="UT465" s="35"/>
      <c r="UU465" s="35"/>
      <c r="UV465" s="35"/>
      <c r="UW465" s="35"/>
      <c r="UX465" s="35"/>
      <c r="UY465" s="35"/>
      <c r="UZ465" s="35"/>
      <c r="VA465" s="35"/>
      <c r="VB465" s="35"/>
      <c r="VC465" s="35"/>
      <c r="VD465" s="35"/>
      <c r="VE465" s="35"/>
      <c r="VF465" s="35"/>
      <c r="VG465" s="35"/>
      <c r="VH465" s="35"/>
      <c r="VI465" s="35"/>
      <c r="VJ465" s="35"/>
      <c r="VK465" s="35"/>
      <c r="VL465" s="35"/>
      <c r="VM465" s="35"/>
      <c r="VN465" s="35"/>
      <c r="VO465" s="35"/>
      <c r="VP465" s="35"/>
      <c r="VQ465" s="35"/>
      <c r="VR465" s="35"/>
      <c r="VS465" s="35"/>
      <c r="VT465" s="35"/>
      <c r="VU465" s="35"/>
      <c r="VV465" s="35"/>
      <c r="VW465" s="35"/>
      <c r="VX465" s="35"/>
      <c r="VY465" s="35"/>
      <c r="VZ465" s="35"/>
      <c r="WA465" s="35"/>
      <c r="WB465" s="35"/>
      <c r="WC465" s="35"/>
      <c r="WD465" s="35"/>
      <c r="WE465" s="35"/>
      <c r="WF465" s="35"/>
      <c r="WG465" s="35"/>
      <c r="WH465" s="35"/>
      <c r="WI465" s="35"/>
      <c r="WJ465" s="35"/>
      <c r="WK465" s="35"/>
      <c r="WL465" s="35"/>
      <c r="WM465" s="35"/>
      <c r="WN465" s="35"/>
      <c r="WO465" s="35"/>
      <c r="WP465" s="35"/>
      <c r="WQ465" s="35"/>
      <c r="WR465" s="35"/>
      <c r="WS465" s="35"/>
      <c r="WT465" s="35"/>
      <c r="WU465" s="35"/>
      <c r="WV465" s="35"/>
      <c r="WW465" s="35"/>
      <c r="WX465" s="35"/>
      <c r="WY465" s="35"/>
      <c r="WZ465" s="35"/>
      <c r="XA465" s="35"/>
      <c r="XB465" s="35"/>
      <c r="XC465" s="35"/>
      <c r="XD465" s="35"/>
      <c r="XE465" s="35"/>
      <c r="XF465" s="35"/>
      <c r="XG465" s="35"/>
      <c r="XH465" s="35"/>
      <c r="XI465" s="35"/>
      <c r="XJ465" s="35"/>
      <c r="XK465" s="35"/>
      <c r="XL465" s="35"/>
      <c r="XM465" s="35"/>
      <c r="XN465" s="35"/>
      <c r="XO465" s="35"/>
      <c r="XP465" s="35"/>
      <c r="XQ465" s="35"/>
      <c r="XR465" s="35"/>
      <c r="XS465" s="35"/>
      <c r="XT465" s="35"/>
      <c r="XU465" s="35"/>
      <c r="XV465" s="35"/>
      <c r="XW465" s="35"/>
      <c r="XX465" s="35"/>
      <c r="XY465" s="35"/>
      <c r="XZ465" s="35"/>
      <c r="YA465" s="35"/>
      <c r="YB465" s="35"/>
      <c r="YC465" s="35"/>
      <c r="YD465" s="35"/>
      <c r="YE465" s="35"/>
      <c r="YF465" s="35"/>
      <c r="YG465" s="35"/>
      <c r="YH465" s="35"/>
      <c r="YI465" s="35"/>
      <c r="YJ465" s="35"/>
      <c r="YK465" s="35"/>
      <c r="YL465" s="35"/>
      <c r="YM465" s="35"/>
      <c r="YN465" s="35"/>
      <c r="YO465" s="35"/>
      <c r="YP465" s="35"/>
      <c r="YQ465" s="35"/>
      <c r="YR465" s="35"/>
      <c r="YS465" s="35"/>
      <c r="YT465" s="35"/>
      <c r="YU465" s="35"/>
      <c r="YV465" s="35"/>
      <c r="YW465" s="35"/>
      <c r="YX465" s="35"/>
      <c r="YY465" s="35"/>
      <c r="YZ465" s="35"/>
      <c r="ZA465" s="35"/>
      <c r="ZB465" s="35"/>
      <c r="ZC465" s="35"/>
      <c r="ZD465" s="35"/>
      <c r="ZE465" s="35"/>
      <c r="ZF465" s="35"/>
      <c r="ZG465" s="35"/>
      <c r="ZH465" s="35"/>
      <c r="ZI465" s="35"/>
      <c r="ZJ465" s="35"/>
      <c r="ZK465" s="35"/>
      <c r="ZL465" s="35"/>
      <c r="ZM465" s="35"/>
      <c r="ZN465" s="35"/>
      <c r="ZO465" s="35"/>
      <c r="ZP465" s="35"/>
      <c r="ZQ465" s="35"/>
      <c r="ZR465" s="35"/>
      <c r="ZS465" s="35"/>
      <c r="ZT465" s="35"/>
      <c r="ZU465" s="35"/>
      <c r="ZV465" s="35"/>
      <c r="ZW465" s="35"/>
      <c r="ZX465" s="35"/>
      <c r="ZY465" s="35"/>
      <c r="ZZ465" s="35"/>
      <c r="AAA465" s="35"/>
      <c r="AAB465" s="35"/>
      <c r="AAC465" s="35"/>
      <c r="AAD465" s="35"/>
      <c r="AAE465" s="35"/>
      <c r="AAF465" s="35"/>
      <c r="AAG465" s="35"/>
      <c r="AAH465" s="35"/>
      <c r="AAI465" s="35"/>
      <c r="AAJ465" s="35"/>
      <c r="AAK465" s="35"/>
      <c r="AAL465" s="35"/>
      <c r="AAM465" s="35"/>
      <c r="AAN465" s="35">
        <v>10</v>
      </c>
      <c r="AAO465" s="35"/>
      <c r="AAP465" s="35"/>
      <c r="AAQ465" s="35"/>
      <c r="AAR465" s="35"/>
      <c r="AAS465" s="35"/>
      <c r="AAT465" s="35"/>
      <c r="AAU465" s="35"/>
      <c r="AAV465" s="35"/>
      <c r="AAW465" s="35"/>
      <c r="AAX465" s="35"/>
      <c r="AAY465" s="35"/>
      <c r="AAZ465" s="35"/>
      <c r="ABA465" s="35"/>
      <c r="ABB465" s="35"/>
      <c r="ABC465" s="35"/>
      <c r="ABD465" s="35"/>
      <c r="ABE465" s="35"/>
      <c r="ABF465" s="35"/>
      <c r="ABG465" s="35"/>
      <c r="ABH465" s="35"/>
      <c r="ABI465" s="35"/>
      <c r="ABJ465" s="35"/>
      <c r="ABK465" s="35"/>
      <c r="ABL465" s="35"/>
      <c r="ABM465" s="35"/>
      <c r="ABN465" s="35"/>
      <c r="ABO465" s="35"/>
      <c r="ABP465" s="35"/>
      <c r="ABQ465" s="35"/>
      <c r="ABR465" s="35"/>
      <c r="ABS465" s="35"/>
      <c r="ABT465" s="35"/>
      <c r="ABU465" s="35"/>
      <c r="ABV465" s="35"/>
      <c r="ABW465" s="35"/>
      <c r="ABX465" s="35"/>
      <c r="ABY465" s="35"/>
      <c r="ABZ465" s="35"/>
      <c r="ACA465" s="35"/>
      <c r="ACB465" s="35"/>
      <c r="ACC465" s="35"/>
      <c r="ACD465" s="35"/>
      <c r="ACE465" s="35"/>
      <c r="ACF465" s="35"/>
      <c r="ACG465" s="35"/>
      <c r="ACH465" s="35"/>
      <c r="ACI465" s="35"/>
      <c r="ACJ465" s="35"/>
      <c r="ACK465" s="35"/>
      <c r="ACL465" s="35"/>
      <c r="ACM465" s="35"/>
      <c r="ACN465" s="35"/>
      <c r="ACO465" s="35"/>
      <c r="ACP465" s="35"/>
      <c r="ACQ465" s="35"/>
      <c r="ACR465" s="35"/>
      <c r="ACS465" s="35"/>
      <c r="ACT465" s="35"/>
      <c r="ACU465" s="35"/>
      <c r="ACV465" s="35"/>
      <c r="ACW465" s="35"/>
      <c r="ACX465" s="35"/>
      <c r="ACY465" s="35"/>
      <c r="ACZ465" s="35"/>
      <c r="ADA465" s="35"/>
      <c r="ADB465" s="35"/>
      <c r="ADC465" s="35"/>
      <c r="ADD465" s="35"/>
      <c r="ADE465" s="35"/>
      <c r="ADF465" s="35"/>
      <c r="ADG465" s="35"/>
      <c r="ADH465" s="35"/>
      <c r="ADI465" s="35"/>
      <c r="ADJ465" s="35"/>
      <c r="ADK465" s="35"/>
      <c r="ADL465" s="35"/>
      <c r="ADM465" s="35"/>
      <c r="ADN465" s="35"/>
      <c r="ADO465" s="35"/>
      <c r="ADP465" s="35"/>
      <c r="ADQ465" s="35"/>
      <c r="ADR465" s="35"/>
      <c r="ADS465" s="35"/>
      <c r="ADT465" s="35"/>
      <c r="ADU465" s="35"/>
      <c r="ADV465" s="35"/>
      <c r="ADW465" s="35"/>
      <c r="ADX465" s="35"/>
      <c r="ADY465" s="66">
        <f t="shared" si="21"/>
        <v>0</v>
      </c>
    </row>
    <row r="466" spans="1:805" s="5" customFormat="1" ht="12" customHeight="1" x14ac:dyDescent="0.2">
      <c r="A466" s="38" t="s">
        <v>593</v>
      </c>
      <c r="B466" s="65">
        <f t="shared" si="20"/>
        <v>0</v>
      </c>
      <c r="C466" s="57">
        <v>1</v>
      </c>
      <c r="D466" s="59">
        <v>44832</v>
      </c>
      <c r="E466" s="67">
        <v>38.44</v>
      </c>
      <c r="F466" s="67">
        <f>E466*B466</f>
        <v>0</v>
      </c>
      <c r="G466" s="6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  <c r="AO466" s="35"/>
      <c r="AP466" s="35"/>
      <c r="AQ466" s="35"/>
      <c r="AR466" s="35"/>
      <c r="AS466" s="35"/>
      <c r="AT466" s="35"/>
      <c r="AU466" s="35"/>
      <c r="AV466" s="35"/>
      <c r="AW466" s="35"/>
      <c r="AX466" s="35"/>
      <c r="AY466" s="35"/>
      <c r="AZ466" s="35"/>
      <c r="BA466" s="35"/>
      <c r="BB466" s="35"/>
      <c r="BC466" s="35"/>
      <c r="BD466" s="35"/>
      <c r="BE466" s="15"/>
      <c r="BF466" s="15"/>
      <c r="BG466" s="136"/>
      <c r="BH466" s="35"/>
      <c r="BI466" s="35"/>
      <c r="BJ466" s="35"/>
      <c r="BK466" s="35"/>
      <c r="BL466" s="35"/>
      <c r="BM466" s="35"/>
      <c r="BN466" s="35"/>
      <c r="BO466" s="35"/>
      <c r="BP466" s="35"/>
      <c r="BQ466" s="35"/>
      <c r="BR466" s="35"/>
      <c r="BS466" s="35"/>
      <c r="BT466" s="35"/>
      <c r="BU466" s="35"/>
      <c r="BV466" s="35"/>
      <c r="BW466" s="35"/>
      <c r="BX466" s="35"/>
      <c r="BY466" s="35"/>
      <c r="BZ466" s="35"/>
      <c r="CA466" s="35"/>
      <c r="CB466" s="35"/>
      <c r="CC466" s="35"/>
      <c r="CD466" s="35"/>
      <c r="CE466" s="35"/>
      <c r="CF466" s="35"/>
      <c r="CG466" s="35"/>
      <c r="CH466" s="35"/>
      <c r="CI466" s="35"/>
      <c r="CJ466" s="35"/>
      <c r="CK466" s="35"/>
      <c r="CL466" s="35"/>
      <c r="CM466" s="35"/>
      <c r="CN466" s="35"/>
      <c r="CO466" s="35"/>
      <c r="CP466" s="35"/>
      <c r="CQ466" s="35"/>
      <c r="CR466" s="35"/>
      <c r="CS466" s="35"/>
      <c r="CT466" s="35"/>
      <c r="CU466" s="35"/>
      <c r="CV466" s="35"/>
      <c r="CW466" s="35"/>
      <c r="CX466" s="35"/>
      <c r="CY466" s="35"/>
      <c r="CZ466" s="35"/>
      <c r="DA466" s="35"/>
      <c r="DB466" s="35"/>
      <c r="DC466" s="35"/>
      <c r="DD466" s="35"/>
      <c r="DE466" s="35"/>
      <c r="DF466" s="35"/>
      <c r="DG466" s="35"/>
      <c r="DH466" s="35"/>
      <c r="DI466" s="35"/>
      <c r="DJ466" s="35"/>
      <c r="DK466" s="35"/>
      <c r="DL466" s="35"/>
      <c r="DM466" s="35"/>
      <c r="DN466" s="35"/>
      <c r="DO466" s="35"/>
      <c r="DP466" s="35"/>
      <c r="DQ466" s="35"/>
      <c r="DR466" s="35"/>
      <c r="DS466" s="35"/>
      <c r="DT466" s="35"/>
      <c r="DU466" s="35"/>
      <c r="DV466" s="35"/>
      <c r="DW466" s="35"/>
      <c r="DX466" s="35"/>
      <c r="DY466" s="35"/>
      <c r="DZ466" s="35"/>
      <c r="EA466" s="35"/>
      <c r="EB466" s="35"/>
      <c r="EC466" s="35"/>
      <c r="ED466" s="35"/>
      <c r="EE466" s="35"/>
      <c r="EF466" s="35"/>
      <c r="EG466" s="35"/>
      <c r="EH466" s="35"/>
      <c r="EI466" s="35"/>
      <c r="EJ466" s="35"/>
      <c r="EK466" s="35"/>
      <c r="EL466" s="35"/>
      <c r="EM466" s="35"/>
      <c r="EN466" s="35"/>
      <c r="EO466" s="35"/>
      <c r="EP466" s="35"/>
      <c r="EQ466" s="35"/>
      <c r="ER466" s="35"/>
      <c r="ES466" s="35"/>
      <c r="ET466" s="35"/>
      <c r="EU466" s="35"/>
      <c r="EV466" s="35"/>
      <c r="EW466" s="35"/>
      <c r="EX466" s="35"/>
      <c r="EY466" s="35"/>
      <c r="EZ466" s="35"/>
      <c r="FA466" s="35"/>
      <c r="FB466" s="35"/>
      <c r="FC466" s="35"/>
      <c r="FD466" s="35"/>
      <c r="FE466" s="35"/>
      <c r="FF466" s="35"/>
      <c r="FG466" s="35"/>
      <c r="FH466" s="35"/>
      <c r="FI466" s="35"/>
      <c r="FJ466" s="35"/>
      <c r="FK466" s="35"/>
      <c r="FL466" s="35"/>
      <c r="FM466" s="35"/>
      <c r="FN466" s="35"/>
      <c r="FO466" s="35"/>
      <c r="FP466" s="35"/>
      <c r="FQ466" s="35"/>
      <c r="FR466" s="35"/>
      <c r="FS466" s="35"/>
      <c r="FT466" s="35"/>
      <c r="FU466" s="35"/>
      <c r="FV466" s="35"/>
      <c r="FW466" s="35"/>
      <c r="FX466" s="35"/>
      <c r="FY466" s="35"/>
      <c r="FZ466" s="35"/>
      <c r="GA466" s="35"/>
      <c r="GB466" s="35"/>
      <c r="GC466" s="35"/>
      <c r="GD466" s="35"/>
      <c r="GE466" s="35"/>
      <c r="GF466" s="35"/>
      <c r="GG466" s="35"/>
      <c r="GH466" s="35"/>
      <c r="GI466" s="35"/>
      <c r="GJ466" s="35"/>
      <c r="GK466" s="35"/>
      <c r="GL466" s="35"/>
      <c r="GM466" s="35"/>
      <c r="GN466" s="35"/>
      <c r="GO466" s="35"/>
      <c r="GP466" s="35"/>
      <c r="GQ466" s="35"/>
      <c r="GR466" s="35"/>
      <c r="GS466" s="35"/>
      <c r="GT466" s="35"/>
      <c r="GU466" s="35"/>
      <c r="GV466" s="35"/>
      <c r="GW466" s="35"/>
      <c r="GX466" s="35"/>
      <c r="GY466" s="35"/>
      <c r="GZ466" s="35"/>
      <c r="HA466" s="35"/>
      <c r="HB466" s="35"/>
      <c r="HC466" s="35"/>
      <c r="HD466" s="35"/>
      <c r="HE466" s="35"/>
      <c r="HF466" s="35"/>
      <c r="HG466" s="35"/>
      <c r="HH466" s="35"/>
      <c r="HI466" s="35"/>
      <c r="HJ466" s="35"/>
      <c r="HK466" s="35"/>
      <c r="HL466" s="35"/>
      <c r="HM466" s="35"/>
      <c r="HN466" s="35"/>
      <c r="HO466" s="35"/>
      <c r="HP466" s="35"/>
      <c r="HQ466" s="35"/>
      <c r="HR466" s="35"/>
      <c r="HS466" s="35"/>
      <c r="HT466" s="35"/>
      <c r="HU466" s="35"/>
      <c r="HV466" s="35"/>
      <c r="HW466" s="35"/>
      <c r="HX466" s="35"/>
      <c r="HY466" s="35"/>
      <c r="HZ466" s="35"/>
      <c r="IA466" s="35"/>
      <c r="IB466" s="35"/>
      <c r="IC466" s="35"/>
      <c r="ID466" s="35"/>
      <c r="IE466" s="35"/>
      <c r="IF466" s="35"/>
      <c r="IG466" s="35"/>
      <c r="IH466" s="35"/>
      <c r="II466" s="35"/>
      <c r="IJ466" s="35"/>
      <c r="IK466" s="35"/>
      <c r="IL466" s="35"/>
      <c r="IM466" s="35"/>
      <c r="IN466" s="35"/>
      <c r="IO466" s="35"/>
      <c r="IP466" s="35"/>
      <c r="IQ466" s="35"/>
      <c r="IR466" s="35"/>
      <c r="IS466" s="35"/>
      <c r="IT466" s="35"/>
      <c r="IU466" s="35"/>
      <c r="IV466" s="35"/>
      <c r="IW466" s="35"/>
      <c r="IX466" s="35"/>
      <c r="IY466" s="35"/>
      <c r="IZ466" s="35"/>
      <c r="JA466" s="35"/>
      <c r="JB466" s="35"/>
      <c r="JC466" s="35"/>
      <c r="JD466" s="35"/>
      <c r="JE466" s="35"/>
      <c r="JF466" s="35"/>
      <c r="JG466" s="35"/>
      <c r="JH466" s="35"/>
      <c r="JI466" s="35"/>
      <c r="JJ466" s="35"/>
      <c r="JK466" s="35"/>
      <c r="JL466" s="35"/>
      <c r="JM466" s="35"/>
      <c r="JN466" s="35"/>
      <c r="JO466" s="35"/>
      <c r="JP466" s="35"/>
      <c r="JQ466" s="35"/>
      <c r="JR466" s="35"/>
      <c r="JS466" s="35"/>
      <c r="JT466" s="35"/>
      <c r="JU466" s="35"/>
      <c r="JV466" s="35"/>
      <c r="JW466" s="35"/>
      <c r="JX466" s="35"/>
      <c r="JY466" s="35"/>
      <c r="JZ466" s="35"/>
      <c r="KA466" s="35"/>
      <c r="KB466" s="35"/>
      <c r="KC466" s="35"/>
      <c r="KD466" s="35"/>
      <c r="KE466" s="35"/>
      <c r="KF466" s="35"/>
      <c r="KG466" s="35"/>
      <c r="KH466" s="35"/>
      <c r="KI466" s="35"/>
      <c r="KJ466" s="35"/>
      <c r="KK466" s="35"/>
      <c r="KL466" s="35"/>
      <c r="KM466" s="35"/>
      <c r="KN466" s="35"/>
      <c r="KO466" s="35"/>
      <c r="KP466" s="35"/>
      <c r="KQ466" s="35"/>
      <c r="KR466" s="35"/>
      <c r="KS466" s="35"/>
      <c r="KT466" s="35"/>
      <c r="KU466" s="35"/>
      <c r="KV466" s="35"/>
      <c r="KW466" s="35"/>
      <c r="KX466" s="35"/>
      <c r="KY466" s="35"/>
      <c r="KZ466" s="35"/>
      <c r="LA466" s="35"/>
      <c r="LB466" s="35"/>
      <c r="LC466" s="35"/>
      <c r="LD466" s="35"/>
      <c r="LE466" s="35"/>
      <c r="LF466" s="35"/>
      <c r="LG466" s="35"/>
      <c r="LH466" s="35"/>
      <c r="LI466" s="35"/>
      <c r="LJ466" s="35"/>
      <c r="LK466" s="35"/>
      <c r="LL466" s="35"/>
      <c r="LM466" s="35"/>
      <c r="LN466" s="35"/>
      <c r="LO466" s="35"/>
      <c r="LP466" s="35"/>
      <c r="LQ466" s="35"/>
      <c r="LR466" s="35"/>
      <c r="LS466" s="35"/>
      <c r="LT466" s="35"/>
      <c r="LU466" s="35"/>
      <c r="LV466" s="35"/>
      <c r="LW466" s="35"/>
      <c r="LX466" s="35"/>
      <c r="LY466" s="35"/>
      <c r="LZ466" s="35"/>
      <c r="MA466" s="35"/>
      <c r="MB466" s="35"/>
      <c r="MC466" s="35"/>
      <c r="MD466" s="35"/>
      <c r="ME466" s="35"/>
      <c r="MF466" s="35"/>
      <c r="MG466" s="35"/>
      <c r="MH466" s="35"/>
      <c r="MI466" s="35"/>
      <c r="MJ466" s="35"/>
      <c r="MK466" s="35"/>
      <c r="ML466" s="35"/>
      <c r="MM466" s="35"/>
      <c r="MN466" s="35"/>
      <c r="MO466" s="35"/>
      <c r="MP466" s="35"/>
      <c r="MQ466" s="35"/>
      <c r="MR466" s="35"/>
      <c r="MS466" s="35"/>
      <c r="MT466" s="35"/>
      <c r="MU466" s="35"/>
      <c r="MV466" s="35"/>
      <c r="MW466" s="35"/>
      <c r="MX466" s="35"/>
      <c r="MY466" s="35"/>
      <c r="MZ466" s="35"/>
      <c r="NA466" s="35"/>
      <c r="NB466" s="35"/>
      <c r="NC466" s="35"/>
      <c r="ND466" s="35"/>
      <c r="NE466" s="35"/>
      <c r="NF466" s="35"/>
      <c r="NG466" s="35"/>
      <c r="NH466" s="35"/>
      <c r="NI466" s="35"/>
      <c r="NJ466" s="35"/>
      <c r="NK466" s="35"/>
      <c r="NL466" s="35"/>
      <c r="NM466" s="35"/>
      <c r="NN466" s="35"/>
      <c r="NO466" s="35"/>
      <c r="NP466" s="35"/>
      <c r="NQ466" s="35"/>
      <c r="NR466" s="35"/>
      <c r="NS466" s="35"/>
      <c r="NT466" s="35"/>
      <c r="NU466" s="35"/>
      <c r="NV466" s="35"/>
      <c r="NW466" s="35"/>
      <c r="NX466" s="35"/>
      <c r="NY466" s="35"/>
      <c r="NZ466" s="35"/>
      <c r="OA466" s="35"/>
      <c r="OB466" s="35"/>
      <c r="OC466" s="35"/>
      <c r="OD466" s="35"/>
      <c r="OE466" s="35"/>
      <c r="OF466" s="35"/>
      <c r="OG466" s="35"/>
      <c r="OH466" s="35"/>
      <c r="OI466" s="35"/>
      <c r="OJ466" s="35"/>
      <c r="OK466" s="35"/>
      <c r="OL466" s="35"/>
      <c r="OM466" s="35"/>
      <c r="ON466" s="35"/>
      <c r="OO466" s="35"/>
      <c r="OP466" s="35"/>
      <c r="OQ466" s="35"/>
      <c r="OR466" s="35"/>
      <c r="OS466" s="35"/>
      <c r="OT466" s="35"/>
      <c r="OU466" s="35"/>
      <c r="OV466" s="35"/>
      <c r="OW466" s="35"/>
      <c r="OX466" s="35"/>
      <c r="OY466" s="35"/>
      <c r="OZ466" s="35"/>
      <c r="PA466" s="35"/>
      <c r="PB466" s="35"/>
      <c r="PC466" s="35"/>
      <c r="PD466" s="35"/>
      <c r="PE466" s="35"/>
      <c r="PF466" s="35"/>
      <c r="PG466" s="35"/>
      <c r="PH466" s="35"/>
      <c r="PI466" s="35"/>
      <c r="PJ466" s="35"/>
      <c r="PK466" s="35"/>
      <c r="PL466" s="35"/>
      <c r="PM466" s="35"/>
      <c r="PN466" s="35"/>
      <c r="PO466" s="35"/>
      <c r="PP466" s="35"/>
      <c r="PQ466" s="35"/>
      <c r="PR466" s="35"/>
      <c r="PS466" s="35"/>
      <c r="PT466" s="35"/>
      <c r="PU466" s="35"/>
      <c r="PV466" s="35"/>
      <c r="PW466" s="35"/>
      <c r="PX466" s="35"/>
      <c r="PY466" s="35"/>
      <c r="PZ466" s="35"/>
      <c r="QA466" s="35"/>
      <c r="QB466" s="35"/>
      <c r="QC466" s="35"/>
      <c r="QD466" s="35"/>
      <c r="QE466" s="35"/>
      <c r="QF466" s="35"/>
      <c r="QG466" s="35"/>
      <c r="QH466" s="35"/>
      <c r="QI466" s="35"/>
      <c r="QJ466" s="35"/>
      <c r="QK466" s="35"/>
      <c r="QL466" s="35"/>
      <c r="QM466" s="35"/>
      <c r="QN466" s="35"/>
      <c r="QO466" s="35"/>
      <c r="QP466" s="35"/>
      <c r="QQ466" s="35"/>
      <c r="QR466" s="35"/>
      <c r="QS466" s="35"/>
      <c r="QT466" s="35"/>
      <c r="QU466" s="35"/>
      <c r="QV466" s="35"/>
      <c r="QW466" s="35"/>
      <c r="QX466" s="35"/>
      <c r="QY466" s="35"/>
      <c r="QZ466" s="35"/>
      <c r="RA466" s="35"/>
      <c r="RB466" s="35"/>
      <c r="RC466" s="35"/>
      <c r="RD466" s="35"/>
      <c r="RE466" s="35"/>
      <c r="RF466" s="35"/>
      <c r="RG466" s="35"/>
      <c r="RH466" s="35"/>
      <c r="RI466" s="35"/>
      <c r="RJ466" s="35"/>
      <c r="RK466" s="35"/>
      <c r="RL466" s="35"/>
      <c r="RM466" s="35"/>
      <c r="RN466" s="35"/>
      <c r="RO466" s="35"/>
      <c r="RP466" s="35"/>
      <c r="RQ466" s="35"/>
      <c r="RR466" s="35"/>
      <c r="RS466" s="35"/>
      <c r="RT466" s="35"/>
      <c r="RU466" s="35"/>
      <c r="RV466" s="35"/>
      <c r="RW466" s="35"/>
      <c r="RX466" s="35"/>
      <c r="RY466" s="35"/>
      <c r="RZ466" s="35"/>
      <c r="SA466" s="35"/>
      <c r="SB466" s="35"/>
      <c r="SC466" s="35"/>
      <c r="SD466" s="35"/>
      <c r="SE466" s="35"/>
      <c r="SF466" s="35"/>
      <c r="SG466" s="35"/>
      <c r="SH466" s="35"/>
      <c r="SI466" s="35"/>
      <c r="SJ466" s="35"/>
      <c r="SK466" s="35"/>
      <c r="SL466" s="35"/>
      <c r="SM466" s="35"/>
      <c r="SN466" s="35"/>
      <c r="SO466" s="35"/>
      <c r="SP466" s="35"/>
      <c r="SQ466" s="35"/>
      <c r="SR466" s="35"/>
      <c r="SS466" s="35"/>
      <c r="ST466" s="35"/>
      <c r="SU466" s="35"/>
      <c r="SV466" s="35"/>
      <c r="SW466" s="35"/>
      <c r="SX466" s="35"/>
      <c r="SY466" s="35"/>
      <c r="SZ466" s="35"/>
      <c r="TA466" s="35"/>
      <c r="TB466" s="35"/>
      <c r="TC466" s="35"/>
      <c r="TD466" s="35"/>
      <c r="TE466" s="35"/>
      <c r="TF466" s="35"/>
      <c r="TG466" s="35"/>
      <c r="TH466" s="35"/>
      <c r="TI466" s="35"/>
      <c r="TJ466" s="35"/>
      <c r="TK466" s="35"/>
      <c r="TL466" s="35"/>
      <c r="TM466" s="35"/>
      <c r="TN466" s="35"/>
      <c r="TO466" s="35"/>
      <c r="TP466" s="35"/>
      <c r="TQ466" s="35"/>
      <c r="TR466" s="35"/>
      <c r="TS466" s="35"/>
      <c r="TT466" s="35"/>
      <c r="TU466" s="35"/>
      <c r="TV466" s="35"/>
      <c r="TW466" s="35"/>
      <c r="TX466" s="35"/>
      <c r="TY466" s="35"/>
      <c r="TZ466" s="35"/>
      <c r="UA466" s="35"/>
      <c r="UB466" s="35"/>
      <c r="UC466" s="35"/>
      <c r="UD466" s="35"/>
      <c r="UE466" s="35"/>
      <c r="UF466" s="35"/>
      <c r="UG466" s="35"/>
      <c r="UH466" s="35"/>
      <c r="UI466" s="35"/>
      <c r="UJ466" s="35"/>
      <c r="UK466" s="35"/>
      <c r="UL466" s="35"/>
      <c r="UM466" s="35"/>
      <c r="UN466" s="35"/>
      <c r="UO466" s="35"/>
      <c r="UP466" s="35"/>
      <c r="UQ466" s="35"/>
      <c r="UR466" s="35"/>
      <c r="US466" s="35"/>
      <c r="UT466" s="35"/>
      <c r="UU466" s="35"/>
      <c r="UV466" s="35"/>
      <c r="UW466" s="35"/>
      <c r="UX466" s="35"/>
      <c r="UY466" s="35"/>
      <c r="UZ466" s="35"/>
      <c r="VA466" s="35"/>
      <c r="VB466" s="35"/>
      <c r="VC466" s="35"/>
      <c r="VD466" s="35"/>
      <c r="VE466" s="35"/>
      <c r="VF466" s="35"/>
      <c r="VG466" s="35"/>
      <c r="VH466" s="35"/>
      <c r="VI466" s="35"/>
      <c r="VJ466" s="35"/>
      <c r="VK466" s="35"/>
      <c r="VL466" s="35"/>
      <c r="VM466" s="35"/>
      <c r="VN466" s="35"/>
      <c r="VO466" s="35"/>
      <c r="VP466" s="35"/>
      <c r="VQ466" s="35"/>
      <c r="VR466" s="35"/>
      <c r="VS466" s="35"/>
      <c r="VT466" s="35"/>
      <c r="VU466" s="35"/>
      <c r="VV466" s="35"/>
      <c r="VW466" s="35"/>
      <c r="VX466" s="35"/>
      <c r="VY466" s="35"/>
      <c r="VZ466" s="35"/>
      <c r="WA466" s="35"/>
      <c r="WB466" s="35"/>
      <c r="WC466" s="35"/>
      <c r="WD466" s="35"/>
      <c r="WE466" s="35"/>
      <c r="WF466" s="35"/>
      <c r="WG466" s="35"/>
      <c r="WH466" s="35"/>
      <c r="WI466" s="35"/>
      <c r="WJ466" s="35"/>
      <c r="WK466" s="35"/>
      <c r="WL466" s="35"/>
      <c r="WM466" s="35"/>
      <c r="WN466" s="35"/>
      <c r="WO466" s="35"/>
      <c r="WP466" s="35"/>
      <c r="WQ466" s="35"/>
      <c r="WR466" s="35"/>
      <c r="WS466" s="35"/>
      <c r="WT466" s="35"/>
      <c r="WU466" s="35"/>
      <c r="WV466" s="35"/>
      <c r="WW466" s="35"/>
      <c r="WX466" s="35"/>
      <c r="WY466" s="35"/>
      <c r="WZ466" s="35"/>
      <c r="XA466" s="35"/>
      <c r="XB466" s="35"/>
      <c r="XC466" s="35"/>
      <c r="XD466" s="35"/>
      <c r="XE466" s="35"/>
      <c r="XF466" s="35"/>
      <c r="XG466" s="35"/>
      <c r="XH466" s="35"/>
      <c r="XI466" s="35"/>
      <c r="XJ466" s="35"/>
      <c r="XK466" s="35"/>
      <c r="XL466" s="35"/>
      <c r="XM466" s="35"/>
      <c r="XN466" s="35"/>
      <c r="XO466" s="35"/>
      <c r="XP466" s="35"/>
      <c r="XQ466" s="35"/>
      <c r="XR466" s="35"/>
      <c r="XS466" s="35"/>
      <c r="XT466" s="35"/>
      <c r="XU466" s="35"/>
      <c r="XV466" s="35"/>
      <c r="XW466" s="35"/>
      <c r="XX466" s="35"/>
      <c r="XY466" s="35"/>
      <c r="XZ466" s="35"/>
      <c r="YA466" s="35"/>
      <c r="YB466" s="35"/>
      <c r="YC466" s="35"/>
      <c r="YD466" s="35"/>
      <c r="YE466" s="35"/>
      <c r="YF466" s="35"/>
      <c r="YG466" s="35"/>
      <c r="YH466" s="35"/>
      <c r="YI466" s="35"/>
      <c r="YJ466" s="35"/>
      <c r="YK466" s="35"/>
      <c r="YL466" s="35"/>
      <c r="YM466" s="35"/>
      <c r="YN466" s="35"/>
      <c r="YO466" s="35"/>
      <c r="YP466" s="35"/>
      <c r="YQ466" s="35"/>
      <c r="YR466" s="35"/>
      <c r="YS466" s="35"/>
      <c r="YT466" s="35"/>
      <c r="YU466" s="35"/>
      <c r="YV466" s="35"/>
      <c r="YW466" s="35"/>
      <c r="YX466" s="35"/>
      <c r="YY466" s="35"/>
      <c r="YZ466" s="35"/>
      <c r="ZA466" s="35"/>
      <c r="ZB466" s="35"/>
      <c r="ZC466" s="35"/>
      <c r="ZD466" s="35"/>
      <c r="ZE466" s="35"/>
      <c r="ZF466" s="35"/>
      <c r="ZG466" s="35"/>
      <c r="ZH466" s="35"/>
      <c r="ZI466" s="35"/>
      <c r="ZJ466" s="35"/>
      <c r="ZK466" s="35"/>
      <c r="ZL466" s="35"/>
      <c r="ZM466" s="35"/>
      <c r="ZN466" s="35"/>
      <c r="ZO466" s="35"/>
      <c r="ZP466" s="35"/>
      <c r="ZQ466" s="35"/>
      <c r="ZR466" s="35"/>
      <c r="ZS466" s="35"/>
      <c r="ZT466" s="35"/>
      <c r="ZU466" s="35"/>
      <c r="ZV466" s="35"/>
      <c r="ZW466" s="35"/>
      <c r="ZX466" s="35"/>
      <c r="ZY466" s="35"/>
      <c r="ZZ466" s="35"/>
      <c r="AAA466" s="35"/>
      <c r="AAB466" s="35"/>
      <c r="AAC466" s="35"/>
      <c r="AAD466" s="35"/>
      <c r="AAE466" s="35"/>
      <c r="AAF466" s="35"/>
      <c r="AAG466" s="35"/>
      <c r="AAH466" s="35"/>
      <c r="AAI466" s="35"/>
      <c r="AAJ466" s="35"/>
      <c r="AAK466" s="35"/>
      <c r="AAL466" s="35"/>
      <c r="AAM466" s="35"/>
      <c r="AAN466" s="35"/>
      <c r="AAO466" s="35"/>
      <c r="AAP466" s="35"/>
      <c r="AAQ466" s="35"/>
      <c r="AAR466" s="35"/>
      <c r="AAS466" s="35">
        <v>10</v>
      </c>
      <c r="AAT466" s="35"/>
      <c r="AAU466" s="35"/>
      <c r="AAV466" s="35"/>
      <c r="AAW466" s="35"/>
      <c r="AAX466" s="35"/>
      <c r="AAY466" s="35"/>
      <c r="AAZ466" s="35"/>
      <c r="ABA466" s="35"/>
      <c r="ABB466" s="35"/>
      <c r="ABC466" s="35"/>
      <c r="ABD466" s="35"/>
      <c r="ABE466" s="35"/>
      <c r="ABF466" s="35"/>
      <c r="ABG466" s="35"/>
      <c r="ABH466" s="35"/>
      <c r="ABI466" s="35"/>
      <c r="ABJ466" s="35"/>
      <c r="ABK466" s="35"/>
      <c r="ABL466" s="35"/>
      <c r="ABM466" s="35"/>
      <c r="ABN466" s="35">
        <v>10</v>
      </c>
      <c r="ABO466" s="35"/>
      <c r="ABP466" s="35"/>
      <c r="ABQ466" s="35"/>
      <c r="ABR466" s="35"/>
      <c r="ABS466" s="35"/>
      <c r="ABT466" s="35"/>
      <c r="ABU466" s="35"/>
      <c r="ABV466" s="35"/>
      <c r="ABW466" s="35"/>
      <c r="ABX466" s="35"/>
      <c r="ABY466" s="35"/>
      <c r="ABZ466" s="35"/>
      <c r="ACA466" s="35"/>
      <c r="ACB466" s="35"/>
      <c r="ACC466" s="35"/>
      <c r="ACD466" s="35"/>
      <c r="ACE466" s="35"/>
      <c r="ACF466" s="35"/>
      <c r="ACG466" s="35"/>
      <c r="ACH466" s="35"/>
      <c r="ACI466" s="35"/>
      <c r="ACJ466" s="35"/>
      <c r="ACK466" s="35"/>
      <c r="ACL466" s="35"/>
      <c r="ACM466" s="35"/>
      <c r="ACN466" s="35"/>
      <c r="ACO466" s="35"/>
      <c r="ACP466" s="35"/>
      <c r="ACQ466" s="35"/>
      <c r="ACR466" s="35"/>
      <c r="ACS466" s="35"/>
      <c r="ACT466" s="35"/>
      <c r="ACU466" s="35"/>
      <c r="ACV466" s="35"/>
      <c r="ACW466" s="35"/>
      <c r="ACX466" s="35"/>
      <c r="ACY466" s="35"/>
      <c r="ACZ466" s="35"/>
      <c r="ADA466" s="35"/>
      <c r="ADB466" s="35"/>
      <c r="ADC466" s="35"/>
      <c r="ADD466" s="35"/>
      <c r="ADE466" s="35"/>
      <c r="ADF466" s="35"/>
      <c r="ADG466" s="35"/>
      <c r="ADH466" s="35"/>
      <c r="ADI466" s="35">
        <v>3</v>
      </c>
      <c r="ADJ466" s="35"/>
      <c r="ADK466" s="35">
        <v>3</v>
      </c>
      <c r="ADL466" s="35"/>
      <c r="ADM466" s="35"/>
      <c r="ADN466" s="35"/>
      <c r="ADO466" s="35"/>
      <c r="ADP466" s="35"/>
      <c r="ADQ466" s="35"/>
      <c r="ADR466" s="35"/>
      <c r="ADS466" s="35"/>
      <c r="ADT466" s="35"/>
      <c r="ADU466" s="35"/>
      <c r="ADV466" s="35"/>
      <c r="ADW466" s="35"/>
      <c r="ADX466" s="35"/>
      <c r="ADY466" s="66">
        <f t="shared" si="21"/>
        <v>0</v>
      </c>
    </row>
    <row r="467" spans="1:805" s="5" customFormat="1" ht="12" customHeight="1" x14ac:dyDescent="0.2">
      <c r="A467" s="38" t="s">
        <v>517</v>
      </c>
      <c r="B467" s="65">
        <f t="shared" si="20"/>
        <v>0</v>
      </c>
      <c r="C467" s="57">
        <v>1</v>
      </c>
      <c r="D467" s="59">
        <v>44832</v>
      </c>
      <c r="E467" s="67">
        <v>34.64</v>
      </c>
      <c r="F467" s="67">
        <f t="shared" si="22"/>
        <v>0</v>
      </c>
      <c r="G467" s="6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  <c r="AO467" s="35"/>
      <c r="AP467" s="35"/>
      <c r="AQ467" s="35"/>
      <c r="AR467" s="35"/>
      <c r="AS467" s="35"/>
      <c r="AT467" s="35"/>
      <c r="AU467" s="35"/>
      <c r="AV467" s="35"/>
      <c r="AW467" s="35"/>
      <c r="AX467" s="35"/>
      <c r="AY467" s="35"/>
      <c r="AZ467" s="35"/>
      <c r="BA467" s="35"/>
      <c r="BB467" s="35"/>
      <c r="BC467" s="35"/>
      <c r="BD467" s="35"/>
      <c r="BE467" s="15"/>
      <c r="BF467" s="15"/>
      <c r="BG467" s="136"/>
      <c r="BH467" s="35"/>
      <c r="BI467" s="35"/>
      <c r="BJ467" s="35"/>
      <c r="BK467" s="35"/>
      <c r="BL467" s="35"/>
      <c r="BM467" s="35"/>
      <c r="BN467" s="35"/>
      <c r="BO467" s="35"/>
      <c r="BP467" s="35"/>
      <c r="BQ467" s="35"/>
      <c r="BR467" s="35"/>
      <c r="BS467" s="35"/>
      <c r="BT467" s="35"/>
      <c r="BU467" s="35"/>
      <c r="BV467" s="35"/>
      <c r="BW467" s="35"/>
      <c r="BX467" s="35"/>
      <c r="BY467" s="35"/>
      <c r="BZ467" s="35"/>
      <c r="CA467" s="35"/>
      <c r="CB467" s="35"/>
      <c r="CC467" s="35"/>
      <c r="CD467" s="35"/>
      <c r="CE467" s="35"/>
      <c r="CF467" s="35"/>
      <c r="CG467" s="35"/>
      <c r="CH467" s="35"/>
      <c r="CI467" s="35"/>
      <c r="CJ467" s="35"/>
      <c r="CK467" s="35"/>
      <c r="CL467" s="35"/>
      <c r="CM467" s="35"/>
      <c r="CN467" s="35"/>
      <c r="CO467" s="35"/>
      <c r="CP467" s="35"/>
      <c r="CQ467" s="35"/>
      <c r="CR467" s="35"/>
      <c r="CS467" s="35"/>
      <c r="CT467" s="35"/>
      <c r="CU467" s="35"/>
      <c r="CV467" s="35"/>
      <c r="CW467" s="35"/>
      <c r="CX467" s="35"/>
      <c r="CY467" s="35"/>
      <c r="CZ467" s="35"/>
      <c r="DA467" s="35"/>
      <c r="DB467" s="35"/>
      <c r="DC467" s="35"/>
      <c r="DD467" s="35"/>
      <c r="DE467" s="35"/>
      <c r="DF467" s="35"/>
      <c r="DG467" s="35"/>
      <c r="DH467" s="35"/>
      <c r="DI467" s="35"/>
      <c r="DJ467" s="35"/>
      <c r="DK467" s="35"/>
      <c r="DL467" s="35"/>
      <c r="DM467" s="35"/>
      <c r="DN467" s="35"/>
      <c r="DO467" s="35"/>
      <c r="DP467" s="35"/>
      <c r="DQ467" s="35"/>
      <c r="DR467" s="35"/>
      <c r="DS467" s="35"/>
      <c r="DT467" s="35"/>
      <c r="DU467" s="35"/>
      <c r="DV467" s="35"/>
      <c r="DW467" s="35"/>
      <c r="DX467" s="35"/>
      <c r="DY467" s="35"/>
      <c r="DZ467" s="35"/>
      <c r="EA467" s="35"/>
      <c r="EB467" s="35"/>
      <c r="EC467" s="35"/>
      <c r="ED467" s="35"/>
      <c r="EE467" s="35"/>
      <c r="EF467" s="35"/>
      <c r="EG467" s="35"/>
      <c r="EH467" s="35"/>
      <c r="EI467" s="35"/>
      <c r="EJ467" s="35"/>
      <c r="EK467" s="35"/>
      <c r="EL467" s="35"/>
      <c r="EM467" s="35"/>
      <c r="EN467" s="35"/>
      <c r="EO467" s="35"/>
      <c r="EP467" s="35"/>
      <c r="EQ467" s="35"/>
      <c r="ER467" s="35"/>
      <c r="ES467" s="35"/>
      <c r="ET467" s="35"/>
      <c r="EU467" s="35"/>
      <c r="EV467" s="35"/>
      <c r="EW467" s="35"/>
      <c r="EX467" s="35"/>
      <c r="EY467" s="35"/>
      <c r="EZ467" s="35"/>
      <c r="FA467" s="35"/>
      <c r="FB467" s="35"/>
      <c r="FC467" s="35"/>
      <c r="FD467" s="35"/>
      <c r="FE467" s="35"/>
      <c r="FF467" s="35"/>
      <c r="FG467" s="35"/>
      <c r="FH467" s="35"/>
      <c r="FI467" s="35"/>
      <c r="FJ467" s="35"/>
      <c r="FK467" s="35"/>
      <c r="FL467" s="35"/>
      <c r="FM467" s="35"/>
      <c r="FN467" s="35"/>
      <c r="FO467" s="35"/>
      <c r="FP467" s="35"/>
      <c r="FQ467" s="35"/>
      <c r="FR467" s="35"/>
      <c r="FS467" s="35"/>
      <c r="FT467" s="35"/>
      <c r="FU467" s="35"/>
      <c r="FV467" s="35"/>
      <c r="FW467" s="35"/>
      <c r="FX467" s="35"/>
      <c r="FY467" s="35"/>
      <c r="FZ467" s="35"/>
      <c r="GA467" s="35"/>
      <c r="GB467" s="35"/>
      <c r="GC467" s="35"/>
      <c r="GD467" s="35"/>
      <c r="GE467" s="35"/>
      <c r="GF467" s="35"/>
      <c r="GG467" s="35"/>
      <c r="GH467" s="35"/>
      <c r="GI467" s="35"/>
      <c r="GJ467" s="35"/>
      <c r="GK467" s="35"/>
      <c r="GL467" s="35"/>
      <c r="GM467" s="35"/>
      <c r="GN467" s="35"/>
      <c r="GO467" s="35"/>
      <c r="GP467" s="35"/>
      <c r="GQ467" s="35"/>
      <c r="GR467" s="35"/>
      <c r="GS467" s="35"/>
      <c r="GT467" s="35"/>
      <c r="GU467" s="35"/>
      <c r="GV467" s="35"/>
      <c r="GW467" s="35"/>
      <c r="GX467" s="35"/>
      <c r="GY467" s="35"/>
      <c r="GZ467" s="35"/>
      <c r="HA467" s="35"/>
      <c r="HB467" s="35"/>
      <c r="HC467" s="35"/>
      <c r="HD467" s="35"/>
      <c r="HE467" s="35"/>
      <c r="HF467" s="35"/>
      <c r="HG467" s="35"/>
      <c r="HH467" s="35"/>
      <c r="HI467" s="35"/>
      <c r="HJ467" s="35"/>
      <c r="HK467" s="35"/>
      <c r="HL467" s="35"/>
      <c r="HM467" s="35"/>
      <c r="HN467" s="35"/>
      <c r="HO467" s="35"/>
      <c r="HP467" s="35"/>
      <c r="HQ467" s="35"/>
      <c r="HR467" s="35"/>
      <c r="HS467" s="35"/>
      <c r="HT467" s="35"/>
      <c r="HU467" s="35"/>
      <c r="HV467" s="35"/>
      <c r="HW467" s="35"/>
      <c r="HX467" s="35"/>
      <c r="HY467" s="35"/>
      <c r="HZ467" s="35"/>
      <c r="IA467" s="35"/>
      <c r="IB467" s="35"/>
      <c r="IC467" s="35"/>
      <c r="ID467" s="35"/>
      <c r="IE467" s="35"/>
      <c r="IF467" s="35"/>
      <c r="IG467" s="35"/>
      <c r="IH467" s="35"/>
      <c r="II467" s="35"/>
      <c r="IJ467" s="35"/>
      <c r="IK467" s="35"/>
      <c r="IL467" s="35"/>
      <c r="IM467" s="35"/>
      <c r="IN467" s="35"/>
      <c r="IO467" s="35"/>
      <c r="IP467" s="35"/>
      <c r="IQ467" s="35"/>
      <c r="IR467" s="35"/>
      <c r="IS467" s="35"/>
      <c r="IT467" s="35"/>
      <c r="IU467" s="35"/>
      <c r="IV467" s="35"/>
      <c r="IW467" s="35"/>
      <c r="IX467" s="35"/>
      <c r="IY467" s="35"/>
      <c r="IZ467" s="35"/>
      <c r="JA467" s="35"/>
      <c r="JB467" s="35"/>
      <c r="JC467" s="35"/>
      <c r="JD467" s="35"/>
      <c r="JE467" s="35"/>
      <c r="JF467" s="35"/>
      <c r="JG467" s="35"/>
      <c r="JH467" s="35"/>
      <c r="JI467" s="35"/>
      <c r="JJ467" s="35"/>
      <c r="JK467" s="35"/>
      <c r="JL467" s="35"/>
      <c r="JM467" s="35"/>
      <c r="JN467" s="35"/>
      <c r="JO467" s="35"/>
      <c r="JP467" s="35"/>
      <c r="JQ467" s="35"/>
      <c r="JR467" s="35"/>
      <c r="JS467" s="35"/>
      <c r="JT467" s="35"/>
      <c r="JU467" s="35"/>
      <c r="JV467" s="35"/>
      <c r="JW467" s="35"/>
      <c r="JX467" s="35"/>
      <c r="JY467" s="35"/>
      <c r="JZ467" s="35"/>
      <c r="KA467" s="35"/>
      <c r="KB467" s="35"/>
      <c r="KC467" s="35"/>
      <c r="KD467" s="35"/>
      <c r="KE467" s="35"/>
      <c r="KF467" s="35"/>
      <c r="KG467" s="35"/>
      <c r="KH467" s="35"/>
      <c r="KI467" s="35"/>
      <c r="KJ467" s="35"/>
      <c r="KK467" s="35"/>
      <c r="KL467" s="35"/>
      <c r="KM467" s="35"/>
      <c r="KN467" s="35"/>
      <c r="KO467" s="35"/>
      <c r="KP467" s="35"/>
      <c r="KQ467" s="35"/>
      <c r="KR467" s="35"/>
      <c r="KS467" s="35"/>
      <c r="KT467" s="35"/>
      <c r="KU467" s="35"/>
      <c r="KV467" s="35"/>
      <c r="KW467" s="35"/>
      <c r="KX467" s="35"/>
      <c r="KY467" s="35"/>
      <c r="KZ467" s="35"/>
      <c r="LA467" s="35"/>
      <c r="LB467" s="35"/>
      <c r="LC467" s="35"/>
      <c r="LD467" s="35"/>
      <c r="LE467" s="35"/>
      <c r="LF467" s="35"/>
      <c r="LG467" s="35"/>
      <c r="LH467" s="35"/>
      <c r="LI467" s="35"/>
      <c r="LJ467" s="35"/>
      <c r="LK467" s="35"/>
      <c r="LL467" s="35"/>
      <c r="LM467" s="35"/>
      <c r="LN467" s="35"/>
      <c r="LO467" s="35"/>
      <c r="LP467" s="35"/>
      <c r="LQ467" s="35"/>
      <c r="LR467" s="35"/>
      <c r="LS467" s="35"/>
      <c r="LT467" s="35"/>
      <c r="LU467" s="35"/>
      <c r="LV467" s="35"/>
      <c r="LW467" s="35"/>
      <c r="LX467" s="35"/>
      <c r="LY467" s="35"/>
      <c r="LZ467" s="35"/>
      <c r="MA467" s="35"/>
      <c r="MB467" s="35"/>
      <c r="MC467" s="35"/>
      <c r="MD467" s="35"/>
      <c r="ME467" s="35"/>
      <c r="MF467" s="35"/>
      <c r="MG467" s="35"/>
      <c r="MH467" s="35"/>
      <c r="MI467" s="35"/>
      <c r="MJ467" s="35"/>
      <c r="MK467" s="35"/>
      <c r="ML467" s="35"/>
      <c r="MM467" s="35"/>
      <c r="MN467" s="35"/>
      <c r="MO467" s="35"/>
      <c r="MP467" s="35"/>
      <c r="MQ467" s="35"/>
      <c r="MR467" s="35"/>
      <c r="MS467" s="35"/>
      <c r="MT467" s="35"/>
      <c r="MU467" s="35"/>
      <c r="MV467" s="35"/>
      <c r="MW467" s="35"/>
      <c r="MX467" s="35"/>
      <c r="MY467" s="35"/>
      <c r="MZ467" s="35"/>
      <c r="NA467" s="35"/>
      <c r="NB467" s="35"/>
      <c r="NC467" s="35"/>
      <c r="ND467" s="35"/>
      <c r="NE467" s="35"/>
      <c r="NF467" s="35"/>
      <c r="NG467" s="35"/>
      <c r="NH467" s="35"/>
      <c r="NI467" s="35"/>
      <c r="NJ467" s="35"/>
      <c r="NK467" s="35"/>
      <c r="NL467" s="35"/>
      <c r="NM467" s="35"/>
      <c r="NN467" s="35"/>
      <c r="NO467" s="35"/>
      <c r="NP467" s="35"/>
      <c r="NQ467" s="35"/>
      <c r="NR467" s="35"/>
      <c r="NS467" s="35"/>
      <c r="NT467" s="35"/>
      <c r="NU467" s="35"/>
      <c r="NV467" s="35"/>
      <c r="NW467" s="35"/>
      <c r="NX467" s="35"/>
      <c r="NY467" s="35"/>
      <c r="NZ467" s="35"/>
      <c r="OA467" s="35"/>
      <c r="OB467" s="35"/>
      <c r="OC467" s="35"/>
      <c r="OD467" s="35"/>
      <c r="OE467" s="35"/>
      <c r="OF467" s="35"/>
      <c r="OG467" s="35"/>
      <c r="OH467" s="35"/>
      <c r="OI467" s="35"/>
      <c r="OJ467" s="35"/>
      <c r="OK467" s="35"/>
      <c r="OL467" s="35"/>
      <c r="OM467" s="35"/>
      <c r="ON467" s="35"/>
      <c r="OO467" s="35"/>
      <c r="OP467" s="35"/>
      <c r="OQ467" s="35"/>
      <c r="OR467" s="35"/>
      <c r="OS467" s="35"/>
      <c r="OT467" s="35"/>
      <c r="OU467" s="35"/>
      <c r="OV467" s="35"/>
      <c r="OW467" s="35"/>
      <c r="OX467" s="35"/>
      <c r="OY467" s="35"/>
      <c r="OZ467" s="35"/>
      <c r="PA467" s="35"/>
      <c r="PB467" s="35"/>
      <c r="PC467" s="35"/>
      <c r="PD467" s="35"/>
      <c r="PE467" s="35"/>
      <c r="PF467" s="35"/>
      <c r="PG467" s="35"/>
      <c r="PH467" s="35"/>
      <c r="PI467" s="35"/>
      <c r="PJ467" s="35"/>
      <c r="PK467" s="35"/>
      <c r="PL467" s="35"/>
      <c r="PM467" s="35"/>
      <c r="PN467" s="35"/>
      <c r="PO467" s="35"/>
      <c r="PP467" s="35"/>
      <c r="PQ467" s="35"/>
      <c r="PR467" s="35"/>
      <c r="PS467" s="35"/>
      <c r="PT467" s="35"/>
      <c r="PU467" s="35"/>
      <c r="PV467" s="35"/>
      <c r="PW467" s="35"/>
      <c r="PX467" s="35"/>
      <c r="PY467" s="35"/>
      <c r="PZ467" s="35"/>
      <c r="QA467" s="35"/>
      <c r="QB467" s="35"/>
      <c r="QC467" s="35"/>
      <c r="QD467" s="35"/>
      <c r="QE467" s="35"/>
      <c r="QF467" s="35"/>
      <c r="QG467" s="35"/>
      <c r="QH467" s="35"/>
      <c r="QI467" s="35"/>
      <c r="QJ467" s="35"/>
      <c r="QK467" s="35"/>
      <c r="QL467" s="35"/>
      <c r="QM467" s="35"/>
      <c r="QN467" s="35"/>
      <c r="QO467" s="35"/>
      <c r="QP467" s="35"/>
      <c r="QQ467" s="35"/>
      <c r="QR467" s="35"/>
      <c r="QS467" s="35"/>
      <c r="QT467" s="35"/>
      <c r="QU467" s="35"/>
      <c r="QV467" s="35"/>
      <c r="QW467" s="35"/>
      <c r="QX467" s="35"/>
      <c r="QY467" s="35"/>
      <c r="QZ467" s="35"/>
      <c r="RA467" s="35"/>
      <c r="RB467" s="35"/>
      <c r="RC467" s="35"/>
      <c r="RD467" s="35"/>
      <c r="RE467" s="35"/>
      <c r="RF467" s="35"/>
      <c r="RG467" s="35"/>
      <c r="RH467" s="35"/>
      <c r="RI467" s="35"/>
      <c r="RJ467" s="35"/>
      <c r="RK467" s="35"/>
      <c r="RL467" s="35"/>
      <c r="RM467" s="35"/>
      <c r="RN467" s="35"/>
      <c r="RO467" s="35"/>
      <c r="RP467" s="35"/>
      <c r="RQ467" s="35"/>
      <c r="RR467" s="35"/>
      <c r="RS467" s="35"/>
      <c r="RT467" s="35"/>
      <c r="RU467" s="35"/>
      <c r="RV467" s="35"/>
      <c r="RW467" s="35"/>
      <c r="RX467" s="35"/>
      <c r="RY467" s="35"/>
      <c r="RZ467" s="35"/>
      <c r="SA467" s="35"/>
      <c r="SB467" s="35"/>
      <c r="SC467" s="35"/>
      <c r="SD467" s="35"/>
      <c r="SE467" s="35"/>
      <c r="SF467" s="35"/>
      <c r="SG467" s="35"/>
      <c r="SH467" s="35"/>
      <c r="SI467" s="35"/>
      <c r="SJ467" s="35"/>
      <c r="SK467" s="35"/>
      <c r="SL467" s="35"/>
      <c r="SM467" s="35"/>
      <c r="SN467" s="35"/>
      <c r="SO467" s="35"/>
      <c r="SP467" s="35"/>
      <c r="SQ467" s="35"/>
      <c r="SR467" s="35"/>
      <c r="SS467" s="35"/>
      <c r="ST467" s="35"/>
      <c r="SU467" s="35"/>
      <c r="SV467" s="35"/>
      <c r="SW467" s="35"/>
      <c r="SX467" s="35"/>
      <c r="SY467" s="35"/>
      <c r="SZ467" s="35"/>
      <c r="TA467" s="35"/>
      <c r="TB467" s="35"/>
      <c r="TC467" s="35"/>
      <c r="TD467" s="35"/>
      <c r="TE467" s="35"/>
      <c r="TF467" s="35"/>
      <c r="TG467" s="35"/>
      <c r="TH467" s="35"/>
      <c r="TI467" s="35"/>
      <c r="TJ467" s="35"/>
      <c r="TK467" s="35"/>
      <c r="TL467" s="35"/>
      <c r="TM467" s="35"/>
      <c r="TN467" s="35">
        <v>2</v>
      </c>
      <c r="TO467" s="35"/>
      <c r="TP467" s="35"/>
      <c r="TQ467" s="35"/>
      <c r="TR467" s="35"/>
      <c r="TS467" s="35"/>
      <c r="TT467" s="35"/>
      <c r="TU467" s="35"/>
      <c r="TV467" s="35"/>
      <c r="TW467" s="35"/>
      <c r="TX467" s="35">
        <v>2</v>
      </c>
      <c r="TY467" s="35"/>
      <c r="TZ467" s="35"/>
      <c r="UA467" s="35"/>
      <c r="UB467" s="35"/>
      <c r="UC467" s="35"/>
      <c r="UD467" s="35"/>
      <c r="UE467" s="35"/>
      <c r="UF467" s="35"/>
      <c r="UG467" s="35"/>
      <c r="UH467" s="35"/>
      <c r="UI467" s="35"/>
      <c r="UJ467" s="35"/>
      <c r="UK467" s="35"/>
      <c r="UL467" s="35"/>
      <c r="UM467" s="35"/>
      <c r="UN467" s="35"/>
      <c r="UO467" s="35"/>
      <c r="UP467" s="35"/>
      <c r="UQ467" s="35"/>
      <c r="UR467" s="35"/>
      <c r="US467" s="35"/>
      <c r="UT467" s="35"/>
      <c r="UU467" s="35"/>
      <c r="UV467" s="35"/>
      <c r="UW467" s="35"/>
      <c r="UX467" s="35"/>
      <c r="UY467" s="35"/>
      <c r="UZ467" s="35"/>
      <c r="VA467" s="35"/>
      <c r="VB467" s="35"/>
      <c r="VC467" s="35"/>
      <c r="VD467" s="35"/>
      <c r="VE467" s="35"/>
      <c r="VF467" s="35"/>
      <c r="VG467" s="35"/>
      <c r="VH467" s="35"/>
      <c r="VI467" s="35"/>
      <c r="VJ467" s="35"/>
      <c r="VK467" s="35"/>
      <c r="VL467" s="35"/>
      <c r="VM467" s="35"/>
      <c r="VN467" s="35"/>
      <c r="VO467" s="35"/>
      <c r="VP467" s="35"/>
      <c r="VQ467" s="35"/>
      <c r="VR467" s="35"/>
      <c r="VS467" s="35"/>
      <c r="VT467" s="35"/>
      <c r="VU467" s="35"/>
      <c r="VV467" s="35"/>
      <c r="VW467" s="35"/>
      <c r="VX467" s="35"/>
      <c r="VY467" s="35"/>
      <c r="VZ467" s="35"/>
      <c r="WA467" s="35"/>
      <c r="WB467" s="35"/>
      <c r="WC467" s="35"/>
      <c r="WD467" s="35"/>
      <c r="WE467" s="35"/>
      <c r="WF467" s="35"/>
      <c r="WG467" s="35"/>
      <c r="WH467" s="35"/>
      <c r="WI467" s="35"/>
      <c r="WJ467" s="35"/>
      <c r="WK467" s="35"/>
      <c r="WL467" s="35"/>
      <c r="WM467" s="35"/>
      <c r="WN467" s="35"/>
      <c r="WO467" s="35"/>
      <c r="WP467" s="35"/>
      <c r="WQ467" s="35"/>
      <c r="WR467" s="35"/>
      <c r="WS467" s="35"/>
      <c r="WT467" s="35"/>
      <c r="WU467" s="35"/>
      <c r="WV467" s="35"/>
      <c r="WW467" s="35"/>
      <c r="WX467" s="35"/>
      <c r="WY467" s="35"/>
      <c r="WZ467" s="35"/>
      <c r="XA467" s="35"/>
      <c r="XB467" s="35"/>
      <c r="XC467" s="35"/>
      <c r="XD467" s="35"/>
      <c r="XE467" s="35"/>
      <c r="XF467" s="35"/>
      <c r="XG467" s="35"/>
      <c r="XH467" s="35"/>
      <c r="XI467" s="35"/>
      <c r="XJ467" s="35"/>
      <c r="XK467" s="35"/>
      <c r="XL467" s="35"/>
      <c r="XM467" s="35"/>
      <c r="XN467" s="35"/>
      <c r="XO467" s="35"/>
      <c r="XP467" s="35"/>
      <c r="XQ467" s="35"/>
      <c r="XR467" s="35"/>
      <c r="XS467" s="35"/>
      <c r="XT467" s="35"/>
      <c r="XU467" s="35"/>
      <c r="XV467" s="35"/>
      <c r="XW467" s="35"/>
      <c r="XX467" s="35"/>
      <c r="XY467" s="35"/>
      <c r="XZ467" s="35"/>
      <c r="YA467" s="35"/>
      <c r="YB467" s="35"/>
      <c r="YC467" s="35"/>
      <c r="YD467" s="35"/>
      <c r="YE467" s="35"/>
      <c r="YF467" s="35"/>
      <c r="YG467" s="35"/>
      <c r="YH467" s="35"/>
      <c r="YI467" s="35"/>
      <c r="YJ467" s="35"/>
      <c r="YK467" s="35"/>
      <c r="YL467" s="35"/>
      <c r="YM467" s="35"/>
      <c r="YN467" s="35"/>
      <c r="YO467" s="35"/>
      <c r="YP467" s="35"/>
      <c r="YQ467" s="35"/>
      <c r="YR467" s="35"/>
      <c r="YS467" s="35"/>
      <c r="YT467" s="35"/>
      <c r="YU467" s="35"/>
      <c r="YV467" s="35"/>
      <c r="YW467" s="35"/>
      <c r="YX467" s="35"/>
      <c r="YY467" s="35"/>
      <c r="YZ467" s="35"/>
      <c r="ZA467" s="35"/>
      <c r="ZB467" s="35"/>
      <c r="ZC467" s="35"/>
      <c r="ZD467" s="35"/>
      <c r="ZE467" s="35"/>
      <c r="ZF467" s="35"/>
      <c r="ZG467" s="35"/>
      <c r="ZH467" s="35"/>
      <c r="ZI467" s="35"/>
      <c r="ZJ467" s="35"/>
      <c r="ZK467" s="35"/>
      <c r="ZL467" s="35"/>
      <c r="ZM467" s="35"/>
      <c r="ZN467" s="35"/>
      <c r="ZO467" s="35"/>
      <c r="ZP467" s="35"/>
      <c r="ZQ467" s="35"/>
      <c r="ZR467" s="35"/>
      <c r="ZS467" s="35"/>
      <c r="ZT467" s="35"/>
      <c r="ZU467" s="35"/>
      <c r="ZV467" s="35"/>
      <c r="ZW467" s="35"/>
      <c r="ZX467" s="35"/>
      <c r="ZY467" s="35"/>
      <c r="ZZ467" s="35"/>
      <c r="AAA467" s="35"/>
      <c r="AAB467" s="35"/>
      <c r="AAC467" s="35"/>
      <c r="AAD467" s="35"/>
      <c r="AAE467" s="35"/>
      <c r="AAF467" s="35"/>
      <c r="AAG467" s="35"/>
      <c r="AAH467" s="35"/>
      <c r="AAI467" s="35"/>
      <c r="AAJ467" s="35"/>
      <c r="AAK467" s="35"/>
      <c r="AAL467" s="35"/>
      <c r="AAM467" s="35"/>
      <c r="AAN467" s="35"/>
      <c r="AAO467" s="35"/>
      <c r="AAP467" s="35"/>
      <c r="AAQ467" s="35"/>
      <c r="AAR467" s="35"/>
      <c r="AAS467" s="35"/>
      <c r="AAT467" s="35"/>
      <c r="AAU467" s="35"/>
      <c r="AAV467" s="35"/>
      <c r="AAW467" s="35"/>
      <c r="AAX467" s="35"/>
      <c r="AAY467" s="35"/>
      <c r="AAZ467" s="35"/>
      <c r="ABA467" s="35"/>
      <c r="ABB467" s="35"/>
      <c r="ABC467" s="35"/>
      <c r="ABD467" s="35"/>
      <c r="ABE467" s="35"/>
      <c r="ABF467" s="35"/>
      <c r="ABG467" s="35"/>
      <c r="ABH467" s="35"/>
      <c r="ABI467" s="35"/>
      <c r="ABJ467" s="35"/>
      <c r="ABK467" s="35"/>
      <c r="ABL467" s="35"/>
      <c r="ABM467" s="35"/>
      <c r="ABN467" s="35"/>
      <c r="ABO467" s="35"/>
      <c r="ABP467" s="35"/>
      <c r="ABQ467" s="35"/>
      <c r="ABR467" s="35"/>
      <c r="ABS467" s="35"/>
      <c r="ABT467" s="35"/>
      <c r="ABU467" s="35"/>
      <c r="ABV467" s="35"/>
      <c r="ABW467" s="35"/>
      <c r="ABX467" s="35"/>
      <c r="ABY467" s="35"/>
      <c r="ABZ467" s="35"/>
      <c r="ACA467" s="35"/>
      <c r="ACB467" s="35"/>
      <c r="ACC467" s="35"/>
      <c r="ACD467" s="35"/>
      <c r="ACE467" s="35"/>
      <c r="ACF467" s="35"/>
      <c r="ACG467" s="35"/>
      <c r="ACH467" s="35"/>
      <c r="ACI467" s="35"/>
      <c r="ACJ467" s="35"/>
      <c r="ACK467" s="35"/>
      <c r="ACL467" s="35"/>
      <c r="ACM467" s="35"/>
      <c r="ACN467" s="35"/>
      <c r="ACO467" s="35"/>
      <c r="ACP467" s="35"/>
      <c r="ACQ467" s="35"/>
      <c r="ACR467" s="35"/>
      <c r="ACS467" s="35"/>
      <c r="ACT467" s="35"/>
      <c r="ACU467" s="35"/>
      <c r="ACV467" s="35"/>
      <c r="ACW467" s="35"/>
      <c r="ACX467" s="35"/>
      <c r="ACY467" s="35"/>
      <c r="ACZ467" s="35"/>
      <c r="ADA467" s="35"/>
      <c r="ADB467" s="35"/>
      <c r="ADC467" s="35"/>
      <c r="ADD467" s="35"/>
      <c r="ADE467" s="35"/>
      <c r="ADF467" s="35"/>
      <c r="ADG467" s="35"/>
      <c r="ADH467" s="35"/>
      <c r="ADI467" s="35">
        <v>4</v>
      </c>
      <c r="ADJ467" s="35"/>
      <c r="ADK467" s="35">
        <v>4</v>
      </c>
      <c r="ADL467" s="35"/>
      <c r="ADM467" s="35"/>
      <c r="ADN467" s="35"/>
      <c r="ADO467" s="35"/>
      <c r="ADP467" s="35"/>
      <c r="ADQ467" s="35"/>
      <c r="ADR467" s="35"/>
      <c r="ADS467" s="35"/>
      <c r="ADT467" s="35"/>
      <c r="ADU467" s="35"/>
      <c r="ADV467" s="35"/>
      <c r="ADW467" s="35"/>
      <c r="ADX467" s="35"/>
      <c r="ADY467" s="66">
        <f t="shared" si="21"/>
        <v>0</v>
      </c>
    </row>
    <row r="468" spans="1:805" s="5" customFormat="1" ht="12" customHeight="1" x14ac:dyDescent="0.2">
      <c r="A468" s="38" t="s">
        <v>539</v>
      </c>
      <c r="B468" s="65">
        <f t="shared" si="20"/>
        <v>0</v>
      </c>
      <c r="C468" s="57">
        <v>1</v>
      </c>
      <c r="D468" s="59">
        <v>44809</v>
      </c>
      <c r="E468" s="67">
        <v>35.31</v>
      </c>
      <c r="F468" s="67">
        <f t="shared" si="22"/>
        <v>0</v>
      </c>
      <c r="G468" s="6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  <c r="AU468" s="35"/>
      <c r="AV468" s="35"/>
      <c r="AW468" s="35"/>
      <c r="AX468" s="35"/>
      <c r="AY468" s="35"/>
      <c r="AZ468" s="35"/>
      <c r="BA468" s="35"/>
      <c r="BB468" s="35"/>
      <c r="BC468" s="35"/>
      <c r="BD468" s="35"/>
      <c r="BE468" s="15"/>
      <c r="BF468" s="15"/>
      <c r="BG468" s="136"/>
      <c r="BH468" s="35"/>
      <c r="BI468" s="35"/>
      <c r="BJ468" s="35"/>
      <c r="BK468" s="35"/>
      <c r="BL468" s="35"/>
      <c r="BM468" s="35"/>
      <c r="BN468" s="35"/>
      <c r="BO468" s="35"/>
      <c r="BP468" s="35"/>
      <c r="BQ468" s="35"/>
      <c r="BR468" s="35"/>
      <c r="BS468" s="35"/>
      <c r="BT468" s="35"/>
      <c r="BU468" s="35"/>
      <c r="BV468" s="35"/>
      <c r="BW468" s="35"/>
      <c r="BX468" s="35"/>
      <c r="BY468" s="35"/>
      <c r="BZ468" s="35"/>
      <c r="CA468" s="35"/>
      <c r="CB468" s="35"/>
      <c r="CC468" s="35"/>
      <c r="CD468" s="35"/>
      <c r="CE468" s="35"/>
      <c r="CF468" s="35"/>
      <c r="CG468" s="35"/>
      <c r="CH468" s="35"/>
      <c r="CI468" s="35"/>
      <c r="CJ468" s="35"/>
      <c r="CK468" s="35"/>
      <c r="CL468" s="35"/>
      <c r="CM468" s="35"/>
      <c r="CN468" s="35"/>
      <c r="CO468" s="35"/>
      <c r="CP468" s="35"/>
      <c r="CQ468" s="35"/>
      <c r="CR468" s="35"/>
      <c r="CS468" s="35"/>
      <c r="CT468" s="35"/>
      <c r="CU468" s="35"/>
      <c r="CV468" s="35"/>
      <c r="CW468" s="35"/>
      <c r="CX468" s="35"/>
      <c r="CY468" s="35"/>
      <c r="CZ468" s="35"/>
      <c r="DA468" s="35"/>
      <c r="DB468" s="35"/>
      <c r="DC468" s="35"/>
      <c r="DD468" s="35"/>
      <c r="DE468" s="35"/>
      <c r="DF468" s="35"/>
      <c r="DG468" s="35"/>
      <c r="DH468" s="35"/>
      <c r="DI468" s="35"/>
      <c r="DJ468" s="35"/>
      <c r="DK468" s="35"/>
      <c r="DL468" s="35"/>
      <c r="DM468" s="35"/>
      <c r="DN468" s="35"/>
      <c r="DO468" s="35"/>
      <c r="DP468" s="35"/>
      <c r="DQ468" s="35"/>
      <c r="DR468" s="35"/>
      <c r="DS468" s="35"/>
      <c r="DT468" s="35"/>
      <c r="DU468" s="35"/>
      <c r="DV468" s="35"/>
      <c r="DW468" s="35"/>
      <c r="DX468" s="35"/>
      <c r="DY468" s="35"/>
      <c r="DZ468" s="35"/>
      <c r="EA468" s="35"/>
      <c r="EB468" s="35"/>
      <c r="EC468" s="35"/>
      <c r="ED468" s="35"/>
      <c r="EE468" s="35"/>
      <c r="EF468" s="35"/>
      <c r="EG468" s="35"/>
      <c r="EH468" s="35"/>
      <c r="EI468" s="35"/>
      <c r="EJ468" s="35"/>
      <c r="EK468" s="35"/>
      <c r="EL468" s="35"/>
      <c r="EM468" s="35"/>
      <c r="EN468" s="35"/>
      <c r="EO468" s="35"/>
      <c r="EP468" s="35"/>
      <c r="EQ468" s="35"/>
      <c r="ER468" s="35"/>
      <c r="ES468" s="35"/>
      <c r="ET468" s="35"/>
      <c r="EU468" s="35"/>
      <c r="EV468" s="35"/>
      <c r="EW468" s="35"/>
      <c r="EX468" s="35"/>
      <c r="EY468" s="35"/>
      <c r="EZ468" s="35"/>
      <c r="FA468" s="35"/>
      <c r="FB468" s="35"/>
      <c r="FC468" s="35"/>
      <c r="FD468" s="35"/>
      <c r="FE468" s="35"/>
      <c r="FF468" s="35"/>
      <c r="FG468" s="35"/>
      <c r="FH468" s="35"/>
      <c r="FI468" s="35"/>
      <c r="FJ468" s="35"/>
      <c r="FK468" s="35"/>
      <c r="FL468" s="35"/>
      <c r="FM468" s="35"/>
      <c r="FN468" s="35"/>
      <c r="FO468" s="35"/>
      <c r="FP468" s="35"/>
      <c r="FQ468" s="35"/>
      <c r="FR468" s="35"/>
      <c r="FS468" s="35"/>
      <c r="FT468" s="35"/>
      <c r="FU468" s="35"/>
      <c r="FV468" s="35"/>
      <c r="FW468" s="35"/>
      <c r="FX468" s="35"/>
      <c r="FY468" s="35"/>
      <c r="FZ468" s="35"/>
      <c r="GA468" s="35"/>
      <c r="GB468" s="35"/>
      <c r="GC468" s="35"/>
      <c r="GD468" s="35"/>
      <c r="GE468" s="35"/>
      <c r="GF468" s="35"/>
      <c r="GG468" s="35"/>
      <c r="GH468" s="35"/>
      <c r="GI468" s="35"/>
      <c r="GJ468" s="35"/>
      <c r="GK468" s="35"/>
      <c r="GL468" s="35"/>
      <c r="GM468" s="35"/>
      <c r="GN468" s="35"/>
      <c r="GO468" s="35"/>
      <c r="GP468" s="35"/>
      <c r="GQ468" s="35"/>
      <c r="GR468" s="35"/>
      <c r="GS468" s="35"/>
      <c r="GT468" s="35"/>
      <c r="GU468" s="35"/>
      <c r="GV468" s="35"/>
      <c r="GW468" s="35"/>
      <c r="GX468" s="35"/>
      <c r="GY468" s="35"/>
      <c r="GZ468" s="35"/>
      <c r="HA468" s="35"/>
      <c r="HB468" s="35"/>
      <c r="HC468" s="35"/>
      <c r="HD468" s="35"/>
      <c r="HE468" s="35"/>
      <c r="HF468" s="35"/>
      <c r="HG468" s="35"/>
      <c r="HH468" s="35"/>
      <c r="HI468" s="35"/>
      <c r="HJ468" s="35"/>
      <c r="HK468" s="35"/>
      <c r="HL468" s="35"/>
      <c r="HM468" s="35"/>
      <c r="HN468" s="35"/>
      <c r="HO468" s="35"/>
      <c r="HP468" s="35"/>
      <c r="HQ468" s="35"/>
      <c r="HR468" s="35"/>
      <c r="HS468" s="35"/>
      <c r="HT468" s="35"/>
      <c r="HU468" s="35"/>
      <c r="HV468" s="35"/>
      <c r="HW468" s="35"/>
      <c r="HX468" s="35"/>
      <c r="HY468" s="35"/>
      <c r="HZ468" s="35"/>
      <c r="IA468" s="35"/>
      <c r="IB468" s="35"/>
      <c r="IC468" s="35"/>
      <c r="ID468" s="35"/>
      <c r="IE468" s="35"/>
      <c r="IF468" s="35"/>
      <c r="IG468" s="35"/>
      <c r="IH468" s="35"/>
      <c r="II468" s="35"/>
      <c r="IJ468" s="35"/>
      <c r="IK468" s="35"/>
      <c r="IL468" s="35"/>
      <c r="IM468" s="35"/>
      <c r="IN468" s="35"/>
      <c r="IO468" s="35"/>
      <c r="IP468" s="35"/>
      <c r="IQ468" s="35"/>
      <c r="IR468" s="35"/>
      <c r="IS468" s="35">
        <v>5</v>
      </c>
      <c r="IT468" s="35"/>
      <c r="IU468" s="35"/>
      <c r="IV468" s="35"/>
      <c r="IW468" s="35">
        <v>2</v>
      </c>
      <c r="IX468" s="35"/>
      <c r="IY468" s="35"/>
      <c r="IZ468" s="35"/>
      <c r="JA468" s="35"/>
      <c r="JB468" s="35"/>
      <c r="JC468" s="35"/>
      <c r="JD468" s="35"/>
      <c r="JE468" s="35"/>
      <c r="JF468" s="35"/>
      <c r="JG468" s="35"/>
      <c r="JH468" s="35"/>
      <c r="JI468" s="35"/>
      <c r="JJ468" s="35"/>
      <c r="JK468" s="35"/>
      <c r="JL468" s="35"/>
      <c r="JM468" s="35"/>
      <c r="JN468" s="35"/>
      <c r="JO468" s="35"/>
      <c r="JP468" s="35"/>
      <c r="JQ468" s="35"/>
      <c r="JR468" s="35"/>
      <c r="JS468" s="35"/>
      <c r="JT468" s="35"/>
      <c r="JU468" s="35"/>
      <c r="JV468" s="35"/>
      <c r="JW468" s="35"/>
      <c r="JX468" s="35"/>
      <c r="JY468" s="35"/>
      <c r="JZ468" s="35"/>
      <c r="KA468" s="35"/>
      <c r="KB468" s="35"/>
      <c r="KC468" s="35"/>
      <c r="KD468" s="35"/>
      <c r="KE468" s="35"/>
      <c r="KF468" s="35"/>
      <c r="KG468" s="35"/>
      <c r="KH468" s="35"/>
      <c r="KI468" s="35"/>
      <c r="KJ468" s="35"/>
      <c r="KK468" s="35"/>
      <c r="KL468" s="35"/>
      <c r="KM468" s="35"/>
      <c r="KN468" s="35"/>
      <c r="KO468" s="35"/>
      <c r="KP468" s="35"/>
      <c r="KQ468" s="35"/>
      <c r="KR468" s="35"/>
      <c r="KS468" s="35"/>
      <c r="KT468" s="35"/>
      <c r="KU468" s="35"/>
      <c r="KV468" s="35"/>
      <c r="KW468" s="35"/>
      <c r="KX468" s="35"/>
      <c r="KY468" s="35"/>
      <c r="KZ468" s="35"/>
      <c r="LA468" s="35"/>
      <c r="LB468" s="35"/>
      <c r="LC468" s="35"/>
      <c r="LD468" s="35"/>
      <c r="LE468" s="35"/>
      <c r="LF468" s="35"/>
      <c r="LG468" s="35"/>
      <c r="LH468" s="35"/>
      <c r="LI468" s="35"/>
      <c r="LJ468" s="35"/>
      <c r="LK468" s="35"/>
      <c r="LL468" s="35"/>
      <c r="LM468" s="35"/>
      <c r="LN468" s="35"/>
      <c r="LO468" s="35"/>
      <c r="LP468" s="35"/>
      <c r="LQ468" s="35"/>
      <c r="LR468" s="35"/>
      <c r="LS468" s="35"/>
      <c r="LT468" s="35"/>
      <c r="LU468" s="35"/>
      <c r="LV468" s="35"/>
      <c r="LW468" s="35"/>
      <c r="LX468" s="35"/>
      <c r="LY468" s="35"/>
      <c r="LZ468" s="35"/>
      <c r="MA468" s="35"/>
      <c r="MB468" s="35"/>
      <c r="MC468" s="35"/>
      <c r="MD468" s="35"/>
      <c r="ME468" s="35"/>
      <c r="MF468" s="35"/>
      <c r="MG468" s="35"/>
      <c r="MH468" s="35"/>
      <c r="MI468" s="35"/>
      <c r="MJ468" s="35"/>
      <c r="MK468" s="35"/>
      <c r="ML468" s="35"/>
      <c r="MM468" s="35"/>
      <c r="MN468" s="35"/>
      <c r="MO468" s="35"/>
      <c r="MP468" s="35"/>
      <c r="MQ468" s="35"/>
      <c r="MR468" s="35"/>
      <c r="MS468" s="35"/>
      <c r="MT468" s="35"/>
      <c r="MU468" s="35"/>
      <c r="MV468" s="35"/>
      <c r="MW468" s="35"/>
      <c r="MX468" s="35"/>
      <c r="MY468" s="35"/>
      <c r="MZ468" s="35"/>
      <c r="NA468" s="35"/>
      <c r="NB468" s="35"/>
      <c r="NC468" s="35"/>
      <c r="ND468" s="35"/>
      <c r="NE468" s="35"/>
      <c r="NF468" s="35"/>
      <c r="NG468" s="35"/>
      <c r="NH468" s="35"/>
      <c r="NI468" s="35"/>
      <c r="NJ468" s="35"/>
      <c r="NK468" s="35"/>
      <c r="NL468" s="35"/>
      <c r="NM468" s="35"/>
      <c r="NN468" s="35"/>
      <c r="NO468" s="35"/>
      <c r="NP468" s="35"/>
      <c r="NQ468" s="35"/>
      <c r="NR468" s="35"/>
      <c r="NS468" s="35"/>
      <c r="NT468" s="35"/>
      <c r="NU468" s="35"/>
      <c r="NV468" s="35"/>
      <c r="NW468" s="35"/>
      <c r="NX468" s="35"/>
      <c r="NY468" s="35"/>
      <c r="NZ468" s="35"/>
      <c r="OA468" s="35"/>
      <c r="OB468" s="35"/>
      <c r="OC468" s="35"/>
      <c r="OD468" s="35"/>
      <c r="OE468" s="35"/>
      <c r="OF468" s="35"/>
      <c r="OG468" s="35"/>
      <c r="OH468" s="35"/>
      <c r="OI468" s="35"/>
      <c r="OJ468" s="35"/>
      <c r="OK468" s="35"/>
      <c r="OL468" s="35"/>
      <c r="OM468" s="35"/>
      <c r="ON468" s="35"/>
      <c r="OO468" s="35"/>
      <c r="OP468" s="35"/>
      <c r="OQ468" s="35"/>
      <c r="OR468" s="35"/>
      <c r="OS468" s="35"/>
      <c r="OT468" s="35"/>
      <c r="OU468" s="35"/>
      <c r="OV468" s="35"/>
      <c r="OW468" s="35"/>
      <c r="OX468" s="35"/>
      <c r="OY468" s="35"/>
      <c r="OZ468" s="35"/>
      <c r="PA468" s="35"/>
      <c r="PB468" s="35"/>
      <c r="PC468" s="35"/>
      <c r="PD468" s="35"/>
      <c r="PE468" s="35"/>
      <c r="PF468" s="35"/>
      <c r="PG468" s="35"/>
      <c r="PH468" s="35"/>
      <c r="PI468" s="35"/>
      <c r="PJ468" s="35"/>
      <c r="PK468" s="35"/>
      <c r="PL468" s="35"/>
      <c r="PM468" s="35"/>
      <c r="PN468" s="35"/>
      <c r="PO468" s="35"/>
      <c r="PP468" s="35"/>
      <c r="PQ468" s="35"/>
      <c r="PR468" s="35"/>
      <c r="PS468" s="35"/>
      <c r="PT468" s="35"/>
      <c r="PU468" s="35"/>
      <c r="PV468" s="35"/>
      <c r="PW468" s="35"/>
      <c r="PX468" s="35"/>
      <c r="PY468" s="35"/>
      <c r="PZ468" s="35"/>
      <c r="QA468" s="35"/>
      <c r="QB468" s="35"/>
      <c r="QC468" s="35"/>
      <c r="QD468" s="35"/>
      <c r="QE468" s="35"/>
      <c r="QF468" s="35"/>
      <c r="QG468" s="35"/>
      <c r="QH468" s="35"/>
      <c r="QI468" s="35"/>
      <c r="QJ468" s="35"/>
      <c r="QK468" s="35"/>
      <c r="QL468" s="35"/>
      <c r="QM468" s="35"/>
      <c r="QN468" s="35"/>
      <c r="QO468" s="35"/>
      <c r="QP468" s="35"/>
      <c r="QQ468" s="35"/>
      <c r="QR468" s="35"/>
      <c r="QS468" s="35"/>
      <c r="QT468" s="35"/>
      <c r="QU468" s="35"/>
      <c r="QV468" s="35"/>
      <c r="QW468" s="35"/>
      <c r="QX468" s="35"/>
      <c r="QY468" s="35"/>
      <c r="QZ468" s="35"/>
      <c r="RA468" s="35"/>
      <c r="RB468" s="35"/>
      <c r="RC468" s="35"/>
      <c r="RD468" s="35"/>
      <c r="RE468" s="35"/>
      <c r="RF468" s="35"/>
      <c r="RG468" s="35"/>
      <c r="RH468" s="35"/>
      <c r="RI468" s="35"/>
      <c r="RJ468" s="35"/>
      <c r="RK468" s="35"/>
      <c r="RL468" s="35"/>
      <c r="RM468" s="35"/>
      <c r="RN468" s="35"/>
      <c r="RO468" s="35"/>
      <c r="RP468" s="35"/>
      <c r="RQ468" s="35"/>
      <c r="RR468" s="35"/>
      <c r="RS468" s="35"/>
      <c r="RT468" s="35"/>
      <c r="RU468" s="35"/>
      <c r="RV468" s="35"/>
      <c r="RW468" s="35"/>
      <c r="RX468" s="35"/>
      <c r="RY468" s="35"/>
      <c r="RZ468" s="35"/>
      <c r="SA468" s="35"/>
      <c r="SB468" s="35"/>
      <c r="SC468" s="35"/>
      <c r="SD468" s="35"/>
      <c r="SE468" s="35"/>
      <c r="SF468" s="35"/>
      <c r="SG468" s="35"/>
      <c r="SH468" s="35"/>
      <c r="SI468" s="35"/>
      <c r="SJ468" s="35"/>
      <c r="SK468" s="35"/>
      <c r="SL468" s="35"/>
      <c r="SM468" s="35"/>
      <c r="SN468" s="35"/>
      <c r="SO468" s="35"/>
      <c r="SP468" s="35"/>
      <c r="SQ468" s="35"/>
      <c r="SR468" s="35"/>
      <c r="SS468" s="35"/>
      <c r="ST468" s="35"/>
      <c r="SU468" s="35"/>
      <c r="SV468" s="35"/>
      <c r="SW468" s="35"/>
      <c r="SX468" s="35"/>
      <c r="SY468" s="35"/>
      <c r="SZ468" s="35"/>
      <c r="TA468" s="35"/>
      <c r="TB468" s="35"/>
      <c r="TC468" s="35"/>
      <c r="TD468" s="35"/>
      <c r="TE468" s="35"/>
      <c r="TF468" s="35"/>
      <c r="TG468" s="35"/>
      <c r="TH468" s="35"/>
      <c r="TI468" s="35"/>
      <c r="TJ468" s="35"/>
      <c r="TK468" s="35"/>
      <c r="TL468" s="35"/>
      <c r="TM468" s="35"/>
      <c r="TN468" s="35"/>
      <c r="TO468" s="35"/>
      <c r="TP468" s="35"/>
      <c r="TQ468" s="35"/>
      <c r="TR468" s="35"/>
      <c r="TS468" s="35"/>
      <c r="TT468" s="35"/>
      <c r="TU468" s="35"/>
      <c r="TV468" s="35"/>
      <c r="TW468" s="35"/>
      <c r="TX468" s="35"/>
      <c r="TY468" s="35"/>
      <c r="TZ468" s="35"/>
      <c r="UA468" s="35"/>
      <c r="UB468" s="35"/>
      <c r="UC468" s="35"/>
      <c r="UD468" s="35"/>
      <c r="UE468" s="35"/>
      <c r="UF468" s="35"/>
      <c r="UG468" s="35"/>
      <c r="UH468" s="35"/>
      <c r="UI468" s="35"/>
      <c r="UJ468" s="35"/>
      <c r="UK468" s="35"/>
      <c r="UL468" s="35"/>
      <c r="UM468" s="35"/>
      <c r="UN468" s="35"/>
      <c r="UO468" s="35"/>
      <c r="UP468" s="35"/>
      <c r="UQ468" s="35"/>
      <c r="UR468" s="35"/>
      <c r="US468" s="35"/>
      <c r="UT468" s="35"/>
      <c r="UU468" s="35"/>
      <c r="UV468" s="35"/>
      <c r="UW468" s="35"/>
      <c r="UX468" s="35"/>
      <c r="UY468" s="35"/>
      <c r="UZ468" s="35"/>
      <c r="VA468" s="35"/>
      <c r="VB468" s="35"/>
      <c r="VC468" s="35"/>
      <c r="VD468" s="35"/>
      <c r="VE468" s="35"/>
      <c r="VF468" s="35"/>
      <c r="VG468" s="35"/>
      <c r="VH468" s="35"/>
      <c r="VI468" s="35"/>
      <c r="VJ468" s="35"/>
      <c r="VK468" s="35"/>
      <c r="VL468" s="35">
        <v>5</v>
      </c>
      <c r="VM468" s="35"/>
      <c r="VN468" s="35"/>
      <c r="VO468" s="35"/>
      <c r="VP468" s="35"/>
      <c r="VQ468" s="35"/>
      <c r="VR468" s="35"/>
      <c r="VS468" s="35"/>
      <c r="VT468" s="35"/>
      <c r="VU468" s="35"/>
      <c r="VV468" s="35"/>
      <c r="VW468" s="35"/>
      <c r="VX468" s="35"/>
      <c r="VY468" s="35"/>
      <c r="VZ468" s="35"/>
      <c r="WA468" s="35"/>
      <c r="WB468" s="35"/>
      <c r="WC468" s="35"/>
      <c r="WD468" s="35"/>
      <c r="WE468" s="35"/>
      <c r="WF468" s="35"/>
      <c r="WG468" s="35"/>
      <c r="WH468" s="35"/>
      <c r="WI468" s="35"/>
      <c r="WJ468" s="35"/>
      <c r="WK468" s="35"/>
      <c r="WL468" s="35"/>
      <c r="WM468" s="35"/>
      <c r="WN468" s="35"/>
      <c r="WO468" s="35"/>
      <c r="WP468" s="35"/>
      <c r="WQ468" s="35"/>
      <c r="WR468" s="35"/>
      <c r="WS468" s="35"/>
      <c r="WT468" s="35"/>
      <c r="WU468" s="35"/>
      <c r="WV468" s="35"/>
      <c r="WW468" s="35"/>
      <c r="WX468" s="35"/>
      <c r="WY468" s="35"/>
      <c r="WZ468" s="35"/>
      <c r="XA468" s="35"/>
      <c r="XB468" s="35"/>
      <c r="XC468" s="35"/>
      <c r="XD468" s="35"/>
      <c r="XE468" s="35"/>
      <c r="XF468" s="35"/>
      <c r="XG468" s="35"/>
      <c r="XH468" s="35"/>
      <c r="XI468" s="35"/>
      <c r="XJ468" s="35"/>
      <c r="XK468" s="35"/>
      <c r="XL468" s="35"/>
      <c r="XM468" s="35"/>
      <c r="XN468" s="35"/>
      <c r="XO468" s="35"/>
      <c r="XP468" s="35"/>
      <c r="XQ468" s="35"/>
      <c r="XR468" s="35"/>
      <c r="XS468" s="35"/>
      <c r="XT468" s="35"/>
      <c r="XU468" s="35"/>
      <c r="XV468" s="35"/>
      <c r="XW468" s="35"/>
      <c r="XX468" s="35"/>
      <c r="XY468" s="35"/>
      <c r="XZ468" s="35"/>
      <c r="YA468" s="35"/>
      <c r="YB468" s="35"/>
      <c r="YC468" s="35"/>
      <c r="YD468" s="35"/>
      <c r="YE468" s="35"/>
      <c r="YF468" s="35"/>
      <c r="YG468" s="35"/>
      <c r="YH468" s="35"/>
      <c r="YI468" s="35"/>
      <c r="YJ468" s="35"/>
      <c r="YK468" s="35"/>
      <c r="YL468" s="35"/>
      <c r="YM468" s="35"/>
      <c r="YN468" s="35"/>
      <c r="YO468" s="35"/>
      <c r="YP468" s="35"/>
      <c r="YQ468" s="35"/>
      <c r="YR468" s="35"/>
      <c r="YS468" s="35"/>
      <c r="YT468" s="35"/>
      <c r="YU468" s="35"/>
      <c r="YV468" s="35"/>
      <c r="YW468" s="35"/>
      <c r="YX468" s="35"/>
      <c r="YY468" s="35"/>
      <c r="YZ468" s="35"/>
      <c r="ZA468" s="35"/>
      <c r="ZB468" s="35"/>
      <c r="ZC468" s="35"/>
      <c r="ZD468" s="35"/>
      <c r="ZE468" s="35"/>
      <c r="ZF468" s="35"/>
      <c r="ZG468" s="35"/>
      <c r="ZH468" s="35"/>
      <c r="ZI468" s="35"/>
      <c r="ZJ468" s="35"/>
      <c r="ZK468" s="35"/>
      <c r="ZL468" s="35"/>
      <c r="ZM468" s="35"/>
      <c r="ZN468" s="35"/>
      <c r="ZO468" s="35"/>
      <c r="ZP468" s="35"/>
      <c r="ZQ468" s="35"/>
      <c r="ZR468" s="35"/>
      <c r="ZS468" s="35"/>
      <c r="ZT468" s="35"/>
      <c r="ZU468" s="35"/>
      <c r="ZV468" s="35"/>
      <c r="ZW468" s="35"/>
      <c r="ZX468" s="35"/>
      <c r="ZY468" s="35"/>
      <c r="ZZ468" s="35"/>
      <c r="AAA468" s="35"/>
      <c r="AAB468" s="35"/>
      <c r="AAC468" s="35"/>
      <c r="AAD468" s="35"/>
      <c r="AAE468" s="35"/>
      <c r="AAF468" s="35"/>
      <c r="AAG468" s="35"/>
      <c r="AAH468" s="35"/>
      <c r="AAI468" s="35"/>
      <c r="AAJ468" s="35"/>
      <c r="AAK468" s="35"/>
      <c r="AAL468" s="35"/>
      <c r="AAM468" s="35"/>
      <c r="AAN468" s="35"/>
      <c r="AAO468" s="35"/>
      <c r="AAP468" s="35"/>
      <c r="AAQ468" s="35"/>
      <c r="AAR468" s="35"/>
      <c r="AAS468" s="35"/>
      <c r="AAT468" s="35"/>
      <c r="AAU468" s="35"/>
      <c r="AAV468" s="35"/>
      <c r="AAW468" s="35"/>
      <c r="AAX468" s="35"/>
      <c r="AAY468" s="35"/>
      <c r="AAZ468" s="35"/>
      <c r="ABA468" s="35"/>
      <c r="ABB468" s="35"/>
      <c r="ABC468" s="35"/>
      <c r="ABD468" s="35"/>
      <c r="ABE468" s="35"/>
      <c r="ABF468" s="35"/>
      <c r="ABG468" s="35"/>
      <c r="ABH468" s="35"/>
      <c r="ABI468" s="35"/>
      <c r="ABJ468" s="35"/>
      <c r="ABK468" s="35"/>
      <c r="ABL468" s="35"/>
      <c r="ABM468" s="35"/>
      <c r="ABN468" s="35"/>
      <c r="ABO468" s="35"/>
      <c r="ABP468" s="35"/>
      <c r="ABQ468" s="35"/>
      <c r="ABR468" s="35"/>
      <c r="ABS468" s="35"/>
      <c r="ABT468" s="35"/>
      <c r="ABU468" s="35"/>
      <c r="ABV468" s="35">
        <v>2</v>
      </c>
      <c r="ABW468" s="35"/>
      <c r="ABX468" s="35"/>
      <c r="ABY468" s="35"/>
      <c r="ABZ468" s="35"/>
      <c r="ACA468" s="35"/>
      <c r="ACB468" s="35"/>
      <c r="ACC468" s="35"/>
      <c r="ACD468" s="35"/>
      <c r="ACE468" s="35"/>
      <c r="ACF468" s="35"/>
      <c r="ACG468" s="35"/>
      <c r="ACH468" s="35"/>
      <c r="ACI468" s="35"/>
      <c r="ACJ468" s="35"/>
      <c r="ACK468" s="35"/>
      <c r="ACL468" s="35"/>
      <c r="ACM468" s="35"/>
      <c r="ACN468" s="35"/>
      <c r="ACO468" s="35"/>
      <c r="ACP468" s="35"/>
      <c r="ACQ468" s="35"/>
      <c r="ACR468" s="35"/>
      <c r="ACS468" s="35"/>
      <c r="ACT468" s="35"/>
      <c r="ACU468" s="35"/>
      <c r="ACV468" s="35"/>
      <c r="ACW468" s="35"/>
      <c r="ACX468" s="35"/>
      <c r="ACY468" s="35"/>
      <c r="ACZ468" s="35"/>
      <c r="ADA468" s="35"/>
      <c r="ADB468" s="35"/>
      <c r="ADC468" s="35"/>
      <c r="ADD468" s="35"/>
      <c r="ADE468" s="35"/>
      <c r="ADF468" s="35"/>
      <c r="ADG468" s="35"/>
      <c r="ADH468" s="35"/>
      <c r="ADI468" s="35"/>
      <c r="ADJ468" s="35"/>
      <c r="ADK468" s="35"/>
      <c r="ADL468" s="35"/>
      <c r="ADM468" s="35"/>
      <c r="ADN468" s="35"/>
      <c r="ADO468" s="35"/>
      <c r="ADP468" s="35"/>
      <c r="ADQ468" s="35"/>
      <c r="ADR468" s="35"/>
      <c r="ADS468" s="35"/>
      <c r="ADT468" s="35"/>
      <c r="ADU468" s="35"/>
      <c r="ADV468" s="35"/>
      <c r="ADW468" s="35"/>
      <c r="ADX468" s="35"/>
      <c r="ADY468" s="66">
        <f t="shared" si="21"/>
        <v>0</v>
      </c>
    </row>
    <row r="469" spans="1:805" s="5" customFormat="1" ht="12" customHeight="1" x14ac:dyDescent="0.2">
      <c r="A469" s="38" t="s">
        <v>481</v>
      </c>
      <c r="B469" s="65">
        <f t="shared" si="20"/>
        <v>0</v>
      </c>
      <c r="C469" s="57">
        <v>1</v>
      </c>
      <c r="D469" s="59">
        <v>44665</v>
      </c>
      <c r="E469" s="67">
        <v>43.36</v>
      </c>
      <c r="F469" s="67">
        <f t="shared" si="22"/>
        <v>0</v>
      </c>
      <c r="G469" s="6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  <c r="AU469" s="35"/>
      <c r="AV469" s="35"/>
      <c r="AW469" s="35"/>
      <c r="AX469" s="35"/>
      <c r="AY469" s="35"/>
      <c r="AZ469" s="35"/>
      <c r="BA469" s="35"/>
      <c r="BB469" s="35"/>
      <c r="BC469" s="35"/>
      <c r="BD469" s="35"/>
      <c r="BE469" s="15"/>
      <c r="BF469" s="15"/>
      <c r="BG469" s="136"/>
      <c r="BH469" s="35"/>
      <c r="BI469" s="35"/>
      <c r="BJ469" s="35"/>
      <c r="BK469" s="35"/>
      <c r="BL469" s="35"/>
      <c r="BM469" s="35"/>
      <c r="BN469" s="35"/>
      <c r="BO469" s="35"/>
      <c r="BP469" s="35"/>
      <c r="BQ469" s="35"/>
      <c r="BR469" s="35"/>
      <c r="BS469" s="35"/>
      <c r="BT469" s="35"/>
      <c r="BU469" s="35"/>
      <c r="BV469" s="35"/>
      <c r="BW469" s="35"/>
      <c r="BX469" s="35"/>
      <c r="BY469" s="35"/>
      <c r="BZ469" s="35"/>
      <c r="CA469" s="35"/>
      <c r="CB469" s="35"/>
      <c r="CC469" s="35"/>
      <c r="CD469" s="35"/>
      <c r="CE469" s="35"/>
      <c r="CF469" s="35"/>
      <c r="CG469" s="35"/>
      <c r="CH469" s="35"/>
      <c r="CI469" s="35"/>
      <c r="CJ469" s="35"/>
      <c r="CK469" s="35"/>
      <c r="CL469" s="35"/>
      <c r="CM469" s="35"/>
      <c r="CN469" s="35"/>
      <c r="CO469" s="35"/>
      <c r="CP469" s="35"/>
      <c r="CQ469" s="35"/>
      <c r="CR469" s="35"/>
      <c r="CS469" s="35"/>
      <c r="CT469" s="35"/>
      <c r="CU469" s="35"/>
      <c r="CV469" s="35"/>
      <c r="CW469" s="35"/>
      <c r="CX469" s="35"/>
      <c r="CY469" s="35"/>
      <c r="CZ469" s="35"/>
      <c r="DA469" s="35"/>
      <c r="DB469" s="35"/>
      <c r="DC469" s="35"/>
      <c r="DD469" s="35"/>
      <c r="DE469" s="35"/>
      <c r="DF469" s="35"/>
      <c r="DG469" s="35"/>
      <c r="DH469" s="35"/>
      <c r="DI469" s="35"/>
      <c r="DJ469" s="35"/>
      <c r="DK469" s="35"/>
      <c r="DL469" s="35"/>
      <c r="DM469" s="35"/>
      <c r="DN469" s="35"/>
      <c r="DO469" s="35"/>
      <c r="DP469" s="35"/>
      <c r="DQ469" s="35"/>
      <c r="DR469" s="35"/>
      <c r="DS469" s="35"/>
      <c r="DT469" s="35"/>
      <c r="DU469" s="35"/>
      <c r="DV469" s="35"/>
      <c r="DW469" s="35"/>
      <c r="DX469" s="35"/>
      <c r="DY469" s="35"/>
      <c r="DZ469" s="35"/>
      <c r="EA469" s="35"/>
      <c r="EB469" s="35"/>
      <c r="EC469" s="35"/>
      <c r="ED469" s="35"/>
      <c r="EE469" s="35"/>
      <c r="EF469" s="35"/>
      <c r="EG469" s="35"/>
      <c r="EH469" s="35"/>
      <c r="EI469" s="35"/>
      <c r="EJ469" s="35"/>
      <c r="EK469" s="35"/>
      <c r="EL469" s="35"/>
      <c r="EM469" s="35"/>
      <c r="EN469" s="35"/>
      <c r="EO469" s="35"/>
      <c r="EP469" s="35"/>
      <c r="EQ469" s="35"/>
      <c r="ER469" s="35"/>
      <c r="ES469" s="35"/>
      <c r="ET469" s="35"/>
      <c r="EU469" s="35"/>
      <c r="EV469" s="35"/>
      <c r="EW469" s="35"/>
      <c r="EX469" s="35"/>
      <c r="EY469" s="35"/>
      <c r="EZ469" s="35"/>
      <c r="FA469" s="35"/>
      <c r="FB469" s="35"/>
      <c r="FC469" s="35"/>
      <c r="FD469" s="35"/>
      <c r="FE469" s="35"/>
      <c r="FF469" s="35"/>
      <c r="FG469" s="35"/>
      <c r="FH469" s="35"/>
      <c r="FI469" s="35"/>
      <c r="FJ469" s="35"/>
      <c r="FK469" s="35"/>
      <c r="FL469" s="35"/>
      <c r="FM469" s="35"/>
      <c r="FN469" s="35"/>
      <c r="FO469" s="35"/>
      <c r="FP469" s="35"/>
      <c r="FQ469" s="35"/>
      <c r="FR469" s="35"/>
      <c r="FS469" s="35"/>
      <c r="FT469" s="35"/>
      <c r="FU469" s="35"/>
      <c r="FV469" s="35"/>
      <c r="FW469" s="35"/>
      <c r="FX469" s="35"/>
      <c r="FY469" s="35"/>
      <c r="FZ469" s="35"/>
      <c r="GA469" s="35"/>
      <c r="GB469" s="35"/>
      <c r="GC469" s="35"/>
      <c r="GD469" s="35"/>
      <c r="GE469" s="35"/>
      <c r="GF469" s="35"/>
      <c r="GG469" s="35"/>
      <c r="GH469" s="35"/>
      <c r="GI469" s="35"/>
      <c r="GJ469" s="35"/>
      <c r="GK469" s="35"/>
      <c r="GL469" s="35"/>
      <c r="GM469" s="35"/>
      <c r="GN469" s="35"/>
      <c r="GO469" s="35"/>
      <c r="GP469" s="35"/>
      <c r="GQ469" s="35"/>
      <c r="GR469" s="35"/>
      <c r="GS469" s="35"/>
      <c r="GT469" s="35"/>
      <c r="GU469" s="35"/>
      <c r="GV469" s="35"/>
      <c r="GW469" s="35"/>
      <c r="GX469" s="35"/>
      <c r="GY469" s="35"/>
      <c r="GZ469" s="35"/>
      <c r="HA469" s="35"/>
      <c r="HB469" s="35"/>
      <c r="HC469" s="35"/>
      <c r="HD469" s="35"/>
      <c r="HE469" s="35"/>
      <c r="HF469" s="35"/>
      <c r="HG469" s="35"/>
      <c r="HH469" s="35"/>
      <c r="HI469" s="35"/>
      <c r="HJ469" s="35"/>
      <c r="HK469" s="35"/>
      <c r="HL469" s="35"/>
      <c r="HM469" s="35"/>
      <c r="HN469" s="35"/>
      <c r="HO469" s="35"/>
      <c r="HP469" s="35"/>
      <c r="HQ469" s="35"/>
      <c r="HR469" s="35"/>
      <c r="HS469" s="35"/>
      <c r="HT469" s="35"/>
      <c r="HU469" s="35"/>
      <c r="HV469" s="35"/>
      <c r="HW469" s="35"/>
      <c r="HX469" s="35"/>
      <c r="HY469" s="35"/>
      <c r="HZ469" s="35"/>
      <c r="IA469" s="35"/>
      <c r="IB469" s="35"/>
      <c r="IC469" s="35"/>
      <c r="ID469" s="35"/>
      <c r="IE469" s="35"/>
      <c r="IF469" s="35"/>
      <c r="IG469" s="35"/>
      <c r="IH469" s="35"/>
      <c r="II469" s="35"/>
      <c r="IJ469" s="35"/>
      <c r="IK469" s="35"/>
      <c r="IL469" s="35"/>
      <c r="IM469" s="35"/>
      <c r="IN469" s="35"/>
      <c r="IO469" s="35"/>
      <c r="IP469" s="35"/>
      <c r="IQ469" s="35"/>
      <c r="IR469" s="35"/>
      <c r="IS469" s="35"/>
      <c r="IT469" s="35"/>
      <c r="IU469" s="35"/>
      <c r="IV469" s="35"/>
      <c r="IW469" s="35"/>
      <c r="IX469" s="35"/>
      <c r="IY469" s="35"/>
      <c r="IZ469" s="35"/>
      <c r="JA469" s="35"/>
      <c r="JB469" s="35"/>
      <c r="JC469" s="35"/>
      <c r="JD469" s="35"/>
      <c r="JE469" s="35"/>
      <c r="JF469" s="35"/>
      <c r="JG469" s="35"/>
      <c r="JH469" s="35"/>
      <c r="JI469" s="35"/>
      <c r="JJ469" s="35"/>
      <c r="JK469" s="35"/>
      <c r="JL469" s="35"/>
      <c r="JM469" s="35"/>
      <c r="JN469" s="35"/>
      <c r="JO469" s="35"/>
      <c r="JP469" s="35"/>
      <c r="JQ469" s="35"/>
      <c r="JR469" s="35"/>
      <c r="JS469" s="35"/>
      <c r="JT469" s="35"/>
      <c r="JU469" s="35"/>
      <c r="JV469" s="35"/>
      <c r="JW469" s="35"/>
      <c r="JX469" s="35"/>
      <c r="JY469" s="35"/>
      <c r="JZ469" s="35"/>
      <c r="KA469" s="35"/>
      <c r="KB469" s="35"/>
      <c r="KC469" s="35"/>
      <c r="KD469" s="35"/>
      <c r="KE469" s="35"/>
      <c r="KF469" s="35"/>
      <c r="KG469" s="35"/>
      <c r="KH469" s="35"/>
      <c r="KI469" s="35"/>
      <c r="KJ469" s="35"/>
      <c r="KK469" s="35"/>
      <c r="KL469" s="35"/>
      <c r="KM469" s="35"/>
      <c r="KN469" s="35"/>
      <c r="KO469" s="35"/>
      <c r="KP469" s="35"/>
      <c r="KQ469" s="35"/>
      <c r="KR469" s="35"/>
      <c r="KS469" s="35"/>
      <c r="KT469" s="35"/>
      <c r="KU469" s="35"/>
      <c r="KV469" s="35"/>
      <c r="KW469" s="35"/>
      <c r="KX469" s="35"/>
      <c r="KY469" s="35"/>
      <c r="KZ469" s="35"/>
      <c r="LA469" s="35"/>
      <c r="LB469" s="35"/>
      <c r="LC469" s="35"/>
      <c r="LD469" s="35"/>
      <c r="LE469" s="35"/>
      <c r="LF469" s="35"/>
      <c r="LG469" s="35"/>
      <c r="LH469" s="35"/>
      <c r="LI469" s="35"/>
      <c r="LJ469" s="35"/>
      <c r="LK469" s="35"/>
      <c r="LL469" s="35"/>
      <c r="LM469" s="35"/>
      <c r="LN469" s="35"/>
      <c r="LO469" s="35"/>
      <c r="LP469" s="35"/>
      <c r="LQ469" s="35"/>
      <c r="LR469" s="35"/>
      <c r="LS469" s="35"/>
      <c r="LT469" s="35"/>
      <c r="LU469" s="35"/>
      <c r="LV469" s="35"/>
      <c r="LW469" s="35"/>
      <c r="LX469" s="35"/>
      <c r="LY469" s="35"/>
      <c r="LZ469" s="35"/>
      <c r="MA469" s="35"/>
      <c r="MB469" s="35"/>
      <c r="MC469" s="35"/>
      <c r="MD469" s="35"/>
      <c r="ME469" s="35"/>
      <c r="MF469" s="35"/>
      <c r="MG469" s="35"/>
      <c r="MH469" s="35"/>
      <c r="MI469" s="35"/>
      <c r="MJ469" s="35"/>
      <c r="MK469" s="35"/>
      <c r="ML469" s="35"/>
      <c r="MM469" s="35"/>
      <c r="MN469" s="35"/>
      <c r="MO469" s="35"/>
      <c r="MP469" s="35"/>
      <c r="MQ469" s="35"/>
      <c r="MR469" s="35"/>
      <c r="MS469" s="35"/>
      <c r="MT469" s="35"/>
      <c r="MU469" s="35"/>
      <c r="MV469" s="35"/>
      <c r="MW469" s="35"/>
      <c r="MX469" s="35"/>
      <c r="MY469" s="35"/>
      <c r="MZ469" s="35"/>
      <c r="NA469" s="35"/>
      <c r="NB469" s="35"/>
      <c r="NC469" s="35"/>
      <c r="ND469" s="35"/>
      <c r="NE469" s="35"/>
      <c r="NF469" s="35"/>
      <c r="NG469" s="35"/>
      <c r="NH469" s="35"/>
      <c r="NI469" s="35"/>
      <c r="NJ469" s="35"/>
      <c r="NK469" s="35"/>
      <c r="NL469" s="35"/>
      <c r="NM469" s="35"/>
      <c r="NN469" s="35"/>
      <c r="NO469" s="35"/>
      <c r="NP469" s="35"/>
      <c r="NQ469" s="35"/>
      <c r="NR469" s="35"/>
      <c r="NS469" s="35"/>
      <c r="NT469" s="35"/>
      <c r="NU469" s="35"/>
      <c r="NV469" s="35"/>
      <c r="NW469" s="35"/>
      <c r="NX469" s="35"/>
      <c r="NY469" s="35"/>
      <c r="NZ469" s="35"/>
      <c r="OA469" s="35"/>
      <c r="OB469" s="35"/>
      <c r="OC469" s="35"/>
      <c r="OD469" s="35"/>
      <c r="OE469" s="35"/>
      <c r="OF469" s="35"/>
      <c r="OG469" s="35"/>
      <c r="OH469" s="35"/>
      <c r="OI469" s="35"/>
      <c r="OJ469" s="35"/>
      <c r="OK469" s="35"/>
      <c r="OL469" s="35"/>
      <c r="OM469" s="35"/>
      <c r="ON469" s="35"/>
      <c r="OO469" s="35"/>
      <c r="OP469" s="35"/>
      <c r="OQ469" s="35"/>
      <c r="OR469" s="35"/>
      <c r="OS469" s="35"/>
      <c r="OT469" s="35"/>
      <c r="OU469" s="35"/>
      <c r="OV469" s="35"/>
      <c r="OW469" s="35"/>
      <c r="OX469" s="35"/>
      <c r="OY469" s="35"/>
      <c r="OZ469" s="35"/>
      <c r="PA469" s="35"/>
      <c r="PB469" s="35"/>
      <c r="PC469" s="35"/>
      <c r="PD469" s="35"/>
      <c r="PE469" s="35"/>
      <c r="PF469" s="35"/>
      <c r="PG469" s="35"/>
      <c r="PH469" s="35"/>
      <c r="PI469" s="35"/>
      <c r="PJ469" s="35"/>
      <c r="PK469" s="35"/>
      <c r="PL469" s="35"/>
      <c r="PM469" s="35"/>
      <c r="PN469" s="35"/>
      <c r="PO469" s="35"/>
      <c r="PP469" s="35"/>
      <c r="PQ469" s="35"/>
      <c r="PR469" s="35"/>
      <c r="PS469" s="35"/>
      <c r="PT469" s="35"/>
      <c r="PU469" s="35"/>
      <c r="PV469" s="35"/>
      <c r="PW469" s="35"/>
      <c r="PX469" s="35"/>
      <c r="PY469" s="35"/>
      <c r="PZ469" s="35"/>
      <c r="QA469" s="35"/>
      <c r="QB469" s="35"/>
      <c r="QC469" s="35"/>
      <c r="QD469" s="35">
        <v>1</v>
      </c>
      <c r="QE469" s="35"/>
      <c r="QF469" s="35"/>
      <c r="QG469" s="35"/>
      <c r="QH469" s="35"/>
      <c r="QI469" s="35"/>
      <c r="QJ469" s="35"/>
      <c r="QK469" s="35"/>
      <c r="QL469" s="35"/>
      <c r="QM469" s="35"/>
      <c r="QN469" s="35"/>
      <c r="QO469" s="35"/>
      <c r="QP469" s="35"/>
      <c r="QQ469" s="35">
        <v>1</v>
      </c>
      <c r="QR469" s="35"/>
      <c r="QS469" s="35"/>
      <c r="QT469" s="35"/>
      <c r="QU469" s="35"/>
      <c r="QV469" s="35"/>
      <c r="QW469" s="35"/>
      <c r="QX469" s="35"/>
      <c r="QY469" s="35"/>
      <c r="QZ469" s="35"/>
      <c r="RA469" s="35"/>
      <c r="RB469" s="35"/>
      <c r="RC469" s="35"/>
      <c r="RD469" s="35"/>
      <c r="RE469" s="35"/>
      <c r="RF469" s="35"/>
      <c r="RG469" s="35"/>
      <c r="RH469" s="35"/>
      <c r="RI469" s="35"/>
      <c r="RJ469" s="35"/>
      <c r="RK469" s="35"/>
      <c r="RL469" s="35"/>
      <c r="RM469" s="35"/>
      <c r="RN469" s="35"/>
      <c r="RO469" s="35"/>
      <c r="RP469" s="35"/>
      <c r="RQ469" s="35"/>
      <c r="RR469" s="35"/>
      <c r="RS469" s="35"/>
      <c r="RT469" s="35"/>
      <c r="RU469" s="35"/>
      <c r="RV469" s="35"/>
      <c r="RW469" s="35"/>
      <c r="RX469" s="35"/>
      <c r="RY469" s="35"/>
      <c r="RZ469" s="35"/>
      <c r="SA469" s="35"/>
      <c r="SB469" s="35"/>
      <c r="SC469" s="35"/>
      <c r="SD469" s="35"/>
      <c r="SE469" s="35"/>
      <c r="SF469" s="35"/>
      <c r="SG469" s="35"/>
      <c r="SH469" s="35"/>
      <c r="SI469" s="35"/>
      <c r="SJ469" s="35"/>
      <c r="SK469" s="35"/>
      <c r="SL469" s="35"/>
      <c r="SM469" s="35"/>
      <c r="SN469" s="35"/>
      <c r="SO469" s="35"/>
      <c r="SP469" s="35"/>
      <c r="SQ469" s="35"/>
      <c r="SR469" s="35"/>
      <c r="SS469" s="35"/>
      <c r="ST469" s="35"/>
      <c r="SU469" s="35"/>
      <c r="SV469" s="35"/>
      <c r="SW469" s="35"/>
      <c r="SX469" s="35"/>
      <c r="SY469" s="35"/>
      <c r="SZ469" s="35"/>
      <c r="TA469" s="35"/>
      <c r="TB469" s="35"/>
      <c r="TC469" s="35"/>
      <c r="TD469" s="35"/>
      <c r="TE469" s="35"/>
      <c r="TF469" s="35"/>
      <c r="TG469" s="35"/>
      <c r="TH469" s="35"/>
      <c r="TI469" s="35"/>
      <c r="TJ469" s="35"/>
      <c r="TK469" s="35"/>
      <c r="TL469" s="35"/>
      <c r="TM469" s="35"/>
      <c r="TN469" s="35">
        <v>2</v>
      </c>
      <c r="TO469" s="35"/>
      <c r="TP469" s="35"/>
      <c r="TQ469" s="35"/>
      <c r="TR469" s="35"/>
      <c r="TS469" s="35"/>
      <c r="TT469" s="35"/>
      <c r="TU469" s="35"/>
      <c r="TV469" s="35"/>
      <c r="TW469" s="35"/>
      <c r="TX469" s="35">
        <v>2</v>
      </c>
      <c r="TY469" s="35"/>
      <c r="TZ469" s="35"/>
      <c r="UA469" s="35"/>
      <c r="UB469" s="35"/>
      <c r="UC469" s="35"/>
      <c r="UD469" s="35"/>
      <c r="UE469" s="35"/>
      <c r="UF469" s="35"/>
      <c r="UG469" s="35"/>
      <c r="UH469" s="35"/>
      <c r="UI469" s="35"/>
      <c r="UJ469" s="35"/>
      <c r="UK469" s="35"/>
      <c r="UL469" s="35"/>
      <c r="UM469" s="35"/>
      <c r="UN469" s="35"/>
      <c r="UO469" s="35"/>
      <c r="UP469" s="35"/>
      <c r="UQ469" s="35"/>
      <c r="UR469" s="35"/>
      <c r="US469" s="35"/>
      <c r="UT469" s="35"/>
      <c r="UU469" s="35"/>
      <c r="UV469" s="35"/>
      <c r="UW469" s="35"/>
      <c r="UX469" s="35"/>
      <c r="UY469" s="35"/>
      <c r="UZ469" s="35"/>
      <c r="VA469" s="35"/>
      <c r="VB469" s="35"/>
      <c r="VC469" s="35"/>
      <c r="VD469" s="35"/>
      <c r="VE469" s="35"/>
      <c r="VF469" s="35"/>
      <c r="VG469" s="35"/>
      <c r="VH469" s="35"/>
      <c r="VI469" s="35"/>
      <c r="VJ469" s="35"/>
      <c r="VK469" s="35"/>
      <c r="VL469" s="35"/>
      <c r="VM469" s="35"/>
      <c r="VN469" s="35"/>
      <c r="VO469" s="35"/>
      <c r="VP469" s="35"/>
      <c r="VQ469" s="35"/>
      <c r="VR469" s="35"/>
      <c r="VS469" s="35"/>
      <c r="VT469" s="35"/>
      <c r="VU469" s="35"/>
      <c r="VV469" s="35"/>
      <c r="VW469" s="35"/>
      <c r="VX469" s="35"/>
      <c r="VY469" s="35"/>
      <c r="VZ469" s="35"/>
      <c r="WA469" s="35"/>
      <c r="WB469" s="35"/>
      <c r="WC469" s="35"/>
      <c r="WD469" s="35"/>
      <c r="WE469" s="35"/>
      <c r="WF469" s="35"/>
      <c r="WG469" s="35"/>
      <c r="WH469" s="35"/>
      <c r="WI469" s="35"/>
      <c r="WJ469" s="35"/>
      <c r="WK469" s="35"/>
      <c r="WL469" s="35"/>
      <c r="WM469" s="35"/>
      <c r="WN469" s="35"/>
      <c r="WO469" s="35"/>
      <c r="WP469" s="35"/>
      <c r="WQ469" s="35"/>
      <c r="WR469" s="35"/>
      <c r="WS469" s="35"/>
      <c r="WT469" s="35"/>
      <c r="WU469" s="35"/>
      <c r="WV469" s="35"/>
      <c r="WW469" s="35"/>
      <c r="WX469" s="35"/>
      <c r="WY469" s="35"/>
      <c r="WZ469" s="35"/>
      <c r="XA469" s="35"/>
      <c r="XB469" s="35"/>
      <c r="XC469" s="35"/>
      <c r="XD469" s="35"/>
      <c r="XE469" s="35"/>
      <c r="XF469" s="35"/>
      <c r="XG469" s="35"/>
      <c r="XH469" s="35"/>
      <c r="XI469" s="35"/>
      <c r="XJ469" s="35"/>
      <c r="XK469" s="35"/>
      <c r="XL469" s="35"/>
      <c r="XM469" s="35"/>
      <c r="XN469" s="35"/>
      <c r="XO469" s="35"/>
      <c r="XP469" s="35"/>
      <c r="XQ469" s="35"/>
      <c r="XR469" s="35"/>
      <c r="XS469" s="35"/>
      <c r="XT469" s="35"/>
      <c r="XU469" s="35"/>
      <c r="XV469" s="35"/>
      <c r="XW469" s="35"/>
      <c r="XX469" s="35"/>
      <c r="XY469" s="35"/>
      <c r="XZ469" s="35"/>
      <c r="YA469" s="35"/>
      <c r="YB469" s="35"/>
      <c r="YC469" s="35"/>
      <c r="YD469" s="35"/>
      <c r="YE469" s="35"/>
      <c r="YF469" s="35"/>
      <c r="YG469" s="35"/>
      <c r="YH469" s="35"/>
      <c r="YI469" s="35"/>
      <c r="YJ469" s="35"/>
      <c r="YK469" s="35"/>
      <c r="YL469" s="35"/>
      <c r="YM469" s="35"/>
      <c r="YN469" s="35"/>
      <c r="YO469" s="35"/>
      <c r="YP469" s="35"/>
      <c r="YQ469" s="35"/>
      <c r="YR469" s="35"/>
      <c r="YS469" s="35"/>
      <c r="YT469" s="35"/>
      <c r="YU469" s="35"/>
      <c r="YV469" s="35"/>
      <c r="YW469" s="35"/>
      <c r="YX469" s="35"/>
      <c r="YY469" s="35"/>
      <c r="YZ469" s="35"/>
      <c r="ZA469" s="35"/>
      <c r="ZB469" s="35"/>
      <c r="ZC469" s="35"/>
      <c r="ZD469" s="35"/>
      <c r="ZE469" s="35"/>
      <c r="ZF469" s="35"/>
      <c r="ZG469" s="35"/>
      <c r="ZH469" s="35"/>
      <c r="ZI469" s="35"/>
      <c r="ZJ469" s="35"/>
      <c r="ZK469" s="35"/>
      <c r="ZL469" s="35"/>
      <c r="ZM469" s="35"/>
      <c r="ZN469" s="35"/>
      <c r="ZO469" s="35"/>
      <c r="ZP469" s="35"/>
      <c r="ZQ469" s="35"/>
      <c r="ZR469" s="35"/>
      <c r="ZS469" s="35"/>
      <c r="ZT469" s="35"/>
      <c r="ZU469" s="35"/>
      <c r="ZV469" s="35"/>
      <c r="ZW469" s="35"/>
      <c r="ZX469" s="35"/>
      <c r="ZY469" s="35"/>
      <c r="ZZ469" s="35"/>
      <c r="AAA469" s="35"/>
      <c r="AAB469" s="35"/>
      <c r="AAC469" s="35"/>
      <c r="AAD469" s="35"/>
      <c r="AAE469" s="35"/>
      <c r="AAF469" s="35"/>
      <c r="AAG469" s="35"/>
      <c r="AAH469" s="35"/>
      <c r="AAI469" s="35"/>
      <c r="AAJ469" s="35"/>
      <c r="AAK469" s="35"/>
      <c r="AAL469" s="35"/>
      <c r="AAM469" s="35"/>
      <c r="AAN469" s="35"/>
      <c r="AAO469" s="35"/>
      <c r="AAP469" s="35"/>
      <c r="AAQ469" s="35"/>
      <c r="AAR469" s="35"/>
      <c r="AAS469" s="35"/>
      <c r="AAT469" s="35"/>
      <c r="AAU469" s="35"/>
      <c r="AAV469" s="35"/>
      <c r="AAW469" s="35"/>
      <c r="AAX469" s="35"/>
      <c r="AAY469" s="35"/>
      <c r="AAZ469" s="35"/>
      <c r="ABA469" s="35"/>
      <c r="ABB469" s="35"/>
      <c r="ABC469" s="35"/>
      <c r="ABD469" s="35"/>
      <c r="ABE469" s="35"/>
      <c r="ABF469" s="35"/>
      <c r="ABG469" s="35"/>
      <c r="ABH469" s="35"/>
      <c r="ABI469" s="35"/>
      <c r="ABJ469" s="35"/>
      <c r="ABK469" s="35"/>
      <c r="ABL469" s="35"/>
      <c r="ABM469" s="35"/>
      <c r="ABN469" s="35"/>
      <c r="ABO469" s="35"/>
      <c r="ABP469" s="35"/>
      <c r="ABQ469" s="35"/>
      <c r="ABR469" s="35"/>
      <c r="ABS469" s="35"/>
      <c r="ABT469" s="35"/>
      <c r="ABU469" s="35"/>
      <c r="ABV469" s="35"/>
      <c r="ABW469" s="35"/>
      <c r="ABX469" s="35"/>
      <c r="ABY469" s="35"/>
      <c r="ABZ469" s="35"/>
      <c r="ACA469" s="35"/>
      <c r="ACB469" s="35"/>
      <c r="ACC469" s="35"/>
      <c r="ACD469" s="35"/>
      <c r="ACE469" s="35"/>
      <c r="ACF469" s="35"/>
      <c r="ACG469" s="35"/>
      <c r="ACH469" s="35"/>
      <c r="ACI469" s="35"/>
      <c r="ACJ469" s="35"/>
      <c r="ACK469" s="35"/>
      <c r="ACL469" s="35"/>
      <c r="ACM469" s="35"/>
      <c r="ACN469" s="35"/>
      <c r="ACO469" s="35"/>
      <c r="ACP469" s="35"/>
      <c r="ACQ469" s="35"/>
      <c r="ACR469" s="35"/>
      <c r="ACS469" s="35"/>
      <c r="ACT469" s="35"/>
      <c r="ACU469" s="35"/>
      <c r="ACV469" s="35"/>
      <c r="ACW469" s="35"/>
      <c r="ACX469" s="35"/>
      <c r="ACY469" s="35"/>
      <c r="ACZ469" s="35"/>
      <c r="ADA469" s="35"/>
      <c r="ADB469" s="35"/>
      <c r="ADC469" s="35"/>
      <c r="ADD469" s="35"/>
      <c r="ADE469" s="35"/>
      <c r="ADF469" s="35"/>
      <c r="ADG469" s="35"/>
      <c r="ADH469" s="35"/>
      <c r="ADI469" s="35"/>
      <c r="ADJ469" s="35"/>
      <c r="ADK469" s="35"/>
      <c r="ADL469" s="35"/>
      <c r="ADM469" s="35"/>
      <c r="ADN469" s="35"/>
      <c r="ADO469" s="35"/>
      <c r="ADP469" s="35"/>
      <c r="ADQ469" s="35"/>
      <c r="ADR469" s="35"/>
      <c r="ADS469" s="35"/>
      <c r="ADT469" s="35"/>
      <c r="ADU469" s="35"/>
      <c r="ADV469" s="35"/>
      <c r="ADW469" s="35"/>
      <c r="ADX469" s="35"/>
      <c r="ADY469" s="66">
        <f t="shared" si="21"/>
        <v>0</v>
      </c>
    </row>
    <row r="470" spans="1:805" s="5" customFormat="1" ht="12" customHeight="1" x14ac:dyDescent="0.2">
      <c r="A470" s="38" t="s">
        <v>314</v>
      </c>
      <c r="B470" s="65">
        <f t="shared" si="20"/>
        <v>2</v>
      </c>
      <c r="C470" s="57">
        <v>1</v>
      </c>
      <c r="D470" s="59">
        <v>44775</v>
      </c>
      <c r="E470" s="67">
        <v>48.39</v>
      </c>
      <c r="F470" s="67">
        <f t="shared" si="18"/>
        <v>96.78</v>
      </c>
      <c r="G470" s="6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  <c r="AU470" s="35"/>
      <c r="AV470" s="35"/>
      <c r="AW470" s="35"/>
      <c r="AX470" s="35"/>
      <c r="AY470" s="35"/>
      <c r="AZ470" s="35"/>
      <c r="BA470" s="35"/>
      <c r="BB470" s="35"/>
      <c r="BC470" s="35"/>
      <c r="BD470" s="35"/>
      <c r="BE470" s="15"/>
      <c r="BF470" s="15"/>
      <c r="BG470" s="136"/>
      <c r="BH470" s="35"/>
      <c r="BI470" s="35"/>
      <c r="BJ470" s="35"/>
      <c r="BK470" s="35"/>
      <c r="BL470" s="35"/>
      <c r="BM470" s="35"/>
      <c r="BN470" s="35"/>
      <c r="BO470" s="35"/>
      <c r="BP470" s="35"/>
      <c r="BQ470" s="35"/>
      <c r="BR470" s="35"/>
      <c r="BS470" s="35"/>
      <c r="BT470" s="35"/>
      <c r="BU470" s="35"/>
      <c r="BV470" s="35"/>
      <c r="BW470" s="35"/>
      <c r="BX470" s="35"/>
      <c r="BY470" s="35"/>
      <c r="BZ470" s="35"/>
      <c r="CA470" s="35"/>
      <c r="CB470" s="35"/>
      <c r="CC470" s="35"/>
      <c r="CD470" s="35"/>
      <c r="CE470" s="35"/>
      <c r="CF470" s="35"/>
      <c r="CG470" s="35"/>
      <c r="CH470" s="35"/>
      <c r="CI470" s="35"/>
      <c r="CJ470" s="35"/>
      <c r="CK470" s="35"/>
      <c r="CL470" s="35"/>
      <c r="CM470" s="35"/>
      <c r="CN470" s="35"/>
      <c r="CO470" s="35"/>
      <c r="CP470" s="35"/>
      <c r="CQ470" s="35"/>
      <c r="CR470" s="35"/>
      <c r="CS470" s="35"/>
      <c r="CT470" s="35"/>
      <c r="CU470" s="35"/>
      <c r="CV470" s="35"/>
      <c r="CW470" s="35"/>
      <c r="CX470" s="35"/>
      <c r="CY470" s="35"/>
      <c r="CZ470" s="35"/>
      <c r="DA470" s="35"/>
      <c r="DB470" s="35"/>
      <c r="DC470" s="35"/>
      <c r="DD470" s="35"/>
      <c r="DE470" s="35"/>
      <c r="DF470" s="35"/>
      <c r="DG470" s="35"/>
      <c r="DH470" s="35"/>
      <c r="DI470" s="35"/>
      <c r="DJ470" s="35"/>
      <c r="DK470" s="35"/>
      <c r="DL470" s="35"/>
      <c r="DM470" s="35"/>
      <c r="DN470" s="35"/>
      <c r="DO470" s="35"/>
      <c r="DP470" s="35"/>
      <c r="DQ470" s="35"/>
      <c r="DR470" s="35"/>
      <c r="DS470" s="35"/>
      <c r="DT470" s="35"/>
      <c r="DU470" s="35"/>
      <c r="DV470" s="35"/>
      <c r="DW470" s="35"/>
      <c r="DX470" s="35"/>
      <c r="DY470" s="35"/>
      <c r="DZ470" s="35"/>
      <c r="EA470" s="35"/>
      <c r="EB470" s="35"/>
      <c r="EC470" s="35"/>
      <c r="ED470" s="35"/>
      <c r="EE470" s="35"/>
      <c r="EF470" s="35"/>
      <c r="EG470" s="35"/>
      <c r="EH470" s="35"/>
      <c r="EI470" s="35"/>
      <c r="EJ470" s="35"/>
      <c r="EK470" s="35"/>
      <c r="EL470" s="35"/>
      <c r="EM470" s="35"/>
      <c r="EN470" s="35"/>
      <c r="EO470" s="35"/>
      <c r="EP470" s="35"/>
      <c r="EQ470" s="35"/>
      <c r="ER470" s="35"/>
      <c r="ES470" s="35"/>
      <c r="ET470" s="35"/>
      <c r="EU470" s="35"/>
      <c r="EV470" s="35"/>
      <c r="EW470" s="35"/>
      <c r="EX470" s="35"/>
      <c r="EY470" s="35"/>
      <c r="EZ470" s="35"/>
      <c r="FA470" s="35"/>
      <c r="FB470" s="35"/>
      <c r="FC470" s="35"/>
      <c r="FD470" s="35"/>
      <c r="FE470" s="35"/>
      <c r="FF470" s="35"/>
      <c r="FG470" s="35"/>
      <c r="FH470" s="35"/>
      <c r="FI470" s="35"/>
      <c r="FJ470" s="35"/>
      <c r="FK470" s="35"/>
      <c r="FL470" s="35"/>
      <c r="FM470" s="35"/>
      <c r="FN470" s="35"/>
      <c r="FO470" s="35"/>
      <c r="FP470" s="35"/>
      <c r="FQ470" s="35"/>
      <c r="FR470" s="35"/>
      <c r="FS470" s="35"/>
      <c r="FT470" s="35"/>
      <c r="FU470" s="35"/>
      <c r="FV470" s="35"/>
      <c r="FW470" s="35"/>
      <c r="FX470" s="35"/>
      <c r="FY470" s="35"/>
      <c r="FZ470" s="35"/>
      <c r="GA470" s="35"/>
      <c r="GB470" s="35"/>
      <c r="GC470" s="35"/>
      <c r="GD470" s="35"/>
      <c r="GE470" s="35"/>
      <c r="GF470" s="35"/>
      <c r="GG470" s="35"/>
      <c r="GH470" s="35"/>
      <c r="GI470" s="35"/>
      <c r="GJ470" s="35"/>
      <c r="GK470" s="35"/>
      <c r="GL470" s="35"/>
      <c r="GM470" s="35"/>
      <c r="GN470" s="35"/>
      <c r="GO470" s="35"/>
      <c r="GP470" s="35"/>
      <c r="GQ470" s="35"/>
      <c r="GR470" s="35"/>
      <c r="GS470" s="35"/>
      <c r="GT470" s="35"/>
      <c r="GU470" s="35"/>
      <c r="GV470" s="35"/>
      <c r="GW470" s="35"/>
      <c r="GX470" s="35"/>
      <c r="GY470" s="35"/>
      <c r="GZ470" s="35"/>
      <c r="HA470" s="35"/>
      <c r="HB470" s="35"/>
      <c r="HC470" s="35"/>
      <c r="HD470" s="35"/>
      <c r="HE470" s="35"/>
      <c r="HF470" s="35"/>
      <c r="HG470" s="35"/>
      <c r="HH470" s="35"/>
      <c r="HI470" s="35"/>
      <c r="HJ470" s="35"/>
      <c r="HK470" s="35"/>
      <c r="HL470" s="35"/>
      <c r="HM470" s="35"/>
      <c r="HN470" s="35"/>
      <c r="HO470" s="35"/>
      <c r="HP470" s="35"/>
      <c r="HQ470" s="35"/>
      <c r="HR470" s="35"/>
      <c r="HS470" s="35"/>
      <c r="HT470" s="35"/>
      <c r="HU470" s="35"/>
      <c r="HV470" s="35"/>
      <c r="HW470" s="35"/>
      <c r="HX470" s="35"/>
      <c r="HY470" s="35"/>
      <c r="HZ470" s="35"/>
      <c r="IA470" s="35"/>
      <c r="IB470" s="35"/>
      <c r="IC470" s="35"/>
      <c r="ID470" s="35"/>
      <c r="IE470" s="35"/>
      <c r="IF470" s="35"/>
      <c r="IG470" s="35"/>
      <c r="IH470" s="35"/>
      <c r="II470" s="35"/>
      <c r="IJ470" s="35"/>
      <c r="IK470" s="35"/>
      <c r="IL470" s="35"/>
      <c r="IM470" s="35"/>
      <c r="IN470" s="35"/>
      <c r="IO470" s="35"/>
      <c r="IP470" s="35"/>
      <c r="IQ470" s="35"/>
      <c r="IR470" s="35"/>
      <c r="IS470" s="35"/>
      <c r="IT470" s="35"/>
      <c r="IU470" s="35"/>
      <c r="IV470" s="35"/>
      <c r="IW470" s="35"/>
      <c r="IX470" s="35"/>
      <c r="IY470" s="35"/>
      <c r="IZ470" s="35"/>
      <c r="JA470" s="35"/>
      <c r="JB470" s="35"/>
      <c r="JC470" s="35"/>
      <c r="JD470" s="35"/>
      <c r="JE470" s="35"/>
      <c r="JF470" s="35"/>
      <c r="JG470" s="35"/>
      <c r="JH470" s="35"/>
      <c r="JI470" s="35"/>
      <c r="JJ470" s="35"/>
      <c r="JK470" s="35"/>
      <c r="JL470" s="35"/>
      <c r="JM470" s="35"/>
      <c r="JN470" s="35"/>
      <c r="JO470" s="35"/>
      <c r="JP470" s="35"/>
      <c r="JQ470" s="35"/>
      <c r="JR470" s="35"/>
      <c r="JS470" s="35"/>
      <c r="JT470" s="35"/>
      <c r="JU470" s="35"/>
      <c r="JV470" s="35"/>
      <c r="JW470" s="35"/>
      <c r="JX470" s="35"/>
      <c r="JY470" s="35"/>
      <c r="JZ470" s="35"/>
      <c r="KA470" s="35"/>
      <c r="KB470" s="35"/>
      <c r="KC470" s="35"/>
      <c r="KD470" s="35"/>
      <c r="KE470" s="35"/>
      <c r="KF470" s="35"/>
      <c r="KG470" s="35"/>
      <c r="KH470" s="35"/>
      <c r="KI470" s="35"/>
      <c r="KJ470" s="35"/>
      <c r="KK470" s="35"/>
      <c r="KL470" s="35"/>
      <c r="KM470" s="35"/>
      <c r="KN470" s="35"/>
      <c r="KO470" s="35"/>
      <c r="KP470" s="35"/>
      <c r="KQ470" s="35"/>
      <c r="KR470" s="35"/>
      <c r="KS470" s="35"/>
      <c r="KT470" s="35"/>
      <c r="KU470" s="35"/>
      <c r="KV470" s="35"/>
      <c r="KW470" s="35"/>
      <c r="KX470" s="35"/>
      <c r="KY470" s="35"/>
      <c r="KZ470" s="35"/>
      <c r="LA470" s="35"/>
      <c r="LB470" s="35"/>
      <c r="LC470" s="35"/>
      <c r="LD470" s="35"/>
      <c r="LE470" s="35"/>
      <c r="LF470" s="35"/>
      <c r="LG470" s="35"/>
      <c r="LH470" s="35"/>
      <c r="LI470" s="35"/>
      <c r="LJ470" s="35"/>
      <c r="LK470" s="35"/>
      <c r="LL470" s="35"/>
      <c r="LM470" s="35"/>
      <c r="LN470" s="35"/>
      <c r="LO470" s="35"/>
      <c r="LP470" s="35"/>
      <c r="LQ470" s="35"/>
      <c r="LR470" s="35"/>
      <c r="LS470" s="35"/>
      <c r="LT470" s="35"/>
      <c r="LU470" s="35"/>
      <c r="LV470" s="35"/>
      <c r="LW470" s="35"/>
      <c r="LX470" s="35"/>
      <c r="LY470" s="35"/>
      <c r="LZ470" s="35"/>
      <c r="MA470" s="35"/>
      <c r="MB470" s="35"/>
      <c r="MC470" s="35"/>
      <c r="MD470" s="35"/>
      <c r="ME470" s="35"/>
      <c r="MF470" s="35"/>
      <c r="MG470" s="35"/>
      <c r="MH470" s="35"/>
      <c r="MI470" s="35"/>
      <c r="MJ470" s="35"/>
      <c r="MK470" s="35"/>
      <c r="ML470" s="35"/>
      <c r="MM470" s="35"/>
      <c r="MN470" s="35"/>
      <c r="MO470" s="35"/>
      <c r="MP470" s="35"/>
      <c r="MQ470" s="35"/>
      <c r="MR470" s="35"/>
      <c r="MS470" s="35"/>
      <c r="MT470" s="35"/>
      <c r="MU470" s="35"/>
      <c r="MV470" s="35"/>
      <c r="MW470" s="35"/>
      <c r="MX470" s="35"/>
      <c r="MY470" s="35"/>
      <c r="MZ470" s="35"/>
      <c r="NA470" s="35"/>
      <c r="NB470" s="35"/>
      <c r="NC470" s="35"/>
      <c r="ND470" s="35"/>
      <c r="NE470" s="35"/>
      <c r="NF470" s="35"/>
      <c r="NG470" s="35"/>
      <c r="NH470" s="35"/>
      <c r="NI470" s="35"/>
      <c r="NJ470" s="35"/>
      <c r="NK470" s="35"/>
      <c r="NL470" s="35"/>
      <c r="NM470" s="35"/>
      <c r="NN470" s="35"/>
      <c r="NO470" s="35"/>
      <c r="NP470" s="35"/>
      <c r="NQ470" s="35"/>
      <c r="NR470" s="35"/>
      <c r="NS470" s="35"/>
      <c r="NT470" s="35"/>
      <c r="NU470" s="35"/>
      <c r="NV470" s="35"/>
      <c r="NW470" s="35"/>
      <c r="NX470" s="35"/>
      <c r="NY470" s="35"/>
      <c r="NZ470" s="35"/>
      <c r="OA470" s="35"/>
      <c r="OB470" s="35"/>
      <c r="OC470" s="35"/>
      <c r="OD470" s="35"/>
      <c r="OE470" s="35"/>
      <c r="OF470" s="35"/>
      <c r="OG470" s="35"/>
      <c r="OH470" s="35"/>
      <c r="OI470" s="35"/>
      <c r="OJ470" s="35"/>
      <c r="OK470" s="35"/>
      <c r="OL470" s="35"/>
      <c r="OM470" s="35"/>
      <c r="ON470" s="35"/>
      <c r="OO470" s="35"/>
      <c r="OP470" s="35"/>
      <c r="OQ470" s="35"/>
      <c r="OR470" s="35"/>
      <c r="OS470" s="35"/>
      <c r="OT470" s="35"/>
      <c r="OU470" s="35"/>
      <c r="OV470" s="35"/>
      <c r="OW470" s="35"/>
      <c r="OX470" s="35"/>
      <c r="OY470" s="35"/>
      <c r="OZ470" s="35"/>
      <c r="PA470" s="35"/>
      <c r="PB470" s="35"/>
      <c r="PC470" s="35"/>
      <c r="PD470" s="35"/>
      <c r="PE470" s="35"/>
      <c r="PF470" s="35"/>
      <c r="PG470" s="35"/>
      <c r="PH470" s="35"/>
      <c r="PI470" s="35"/>
      <c r="PJ470" s="35"/>
      <c r="PK470" s="35"/>
      <c r="PL470" s="35"/>
      <c r="PM470" s="35"/>
      <c r="PN470" s="35"/>
      <c r="PO470" s="35"/>
      <c r="PP470" s="35"/>
      <c r="PQ470" s="35"/>
      <c r="PR470" s="35"/>
      <c r="PS470" s="35"/>
      <c r="PT470" s="35"/>
      <c r="PU470" s="35"/>
      <c r="PV470" s="35"/>
      <c r="PW470" s="35"/>
      <c r="PX470" s="35"/>
      <c r="PY470" s="35"/>
      <c r="PZ470" s="35"/>
      <c r="QA470" s="35"/>
      <c r="QB470" s="35"/>
      <c r="QC470" s="35"/>
      <c r="QD470" s="35">
        <v>1</v>
      </c>
      <c r="QE470" s="35"/>
      <c r="QF470" s="35"/>
      <c r="QG470" s="35"/>
      <c r="QH470" s="35"/>
      <c r="QI470" s="35"/>
      <c r="QJ470" s="35"/>
      <c r="QK470" s="35"/>
      <c r="QL470" s="35"/>
      <c r="QM470" s="35"/>
      <c r="QN470" s="35"/>
      <c r="QO470" s="35"/>
      <c r="QP470" s="35"/>
      <c r="QQ470" s="35"/>
      <c r="QR470" s="35"/>
      <c r="QS470" s="35"/>
      <c r="QT470" s="35">
        <v>1</v>
      </c>
      <c r="QU470" s="35"/>
      <c r="QV470" s="35"/>
      <c r="QW470" s="35"/>
      <c r="QX470" s="35"/>
      <c r="QY470" s="35"/>
      <c r="QZ470" s="35"/>
      <c r="RA470" s="35"/>
      <c r="RB470" s="35"/>
      <c r="RC470" s="35"/>
      <c r="RD470" s="35"/>
      <c r="RE470" s="35"/>
      <c r="RF470" s="35"/>
      <c r="RG470" s="35"/>
      <c r="RH470" s="35"/>
      <c r="RI470" s="35"/>
      <c r="RJ470" s="35"/>
      <c r="RK470" s="35"/>
      <c r="RL470" s="35"/>
      <c r="RM470" s="35"/>
      <c r="RN470" s="35"/>
      <c r="RO470" s="35"/>
      <c r="RP470" s="35"/>
      <c r="RQ470" s="35"/>
      <c r="RR470" s="35"/>
      <c r="RS470" s="35"/>
      <c r="RT470" s="35"/>
      <c r="RU470" s="35"/>
      <c r="RV470" s="35"/>
      <c r="RW470" s="35"/>
      <c r="RX470" s="35"/>
      <c r="RY470" s="35"/>
      <c r="RZ470" s="35"/>
      <c r="SA470" s="35"/>
      <c r="SB470" s="35"/>
      <c r="SC470" s="35"/>
      <c r="SD470" s="35"/>
      <c r="SE470" s="35"/>
      <c r="SF470" s="35"/>
      <c r="SG470" s="35"/>
      <c r="SH470" s="35"/>
      <c r="SI470" s="35"/>
      <c r="SJ470" s="35"/>
      <c r="SK470" s="35"/>
      <c r="SL470" s="35"/>
      <c r="SM470" s="35"/>
      <c r="SN470" s="35"/>
      <c r="SO470" s="35"/>
      <c r="SP470" s="35"/>
      <c r="SQ470" s="35"/>
      <c r="SR470" s="35"/>
      <c r="SS470" s="35"/>
      <c r="ST470" s="35"/>
      <c r="SU470" s="35"/>
      <c r="SV470" s="35"/>
      <c r="SW470" s="35"/>
      <c r="SX470" s="35"/>
      <c r="SY470" s="35"/>
      <c r="SZ470" s="35"/>
      <c r="TA470" s="35"/>
      <c r="TB470" s="35"/>
      <c r="TC470" s="35"/>
      <c r="TD470" s="35"/>
      <c r="TE470" s="35"/>
      <c r="TF470" s="35"/>
      <c r="TG470" s="35"/>
      <c r="TH470" s="35"/>
      <c r="TI470" s="35"/>
      <c r="TJ470" s="35"/>
      <c r="TK470" s="35"/>
      <c r="TL470" s="35"/>
      <c r="TM470" s="35"/>
      <c r="TN470" s="35">
        <v>1</v>
      </c>
      <c r="TO470" s="35"/>
      <c r="TP470" s="35"/>
      <c r="TQ470" s="35"/>
      <c r="TR470" s="35"/>
      <c r="TS470" s="35"/>
      <c r="TT470" s="35"/>
      <c r="TU470" s="35"/>
      <c r="TV470" s="35"/>
      <c r="TW470" s="35"/>
      <c r="TX470" s="35"/>
      <c r="TY470" s="35">
        <v>1</v>
      </c>
      <c r="TZ470" s="35"/>
      <c r="UA470" s="35"/>
      <c r="UB470" s="35"/>
      <c r="UC470" s="35"/>
      <c r="UD470" s="35"/>
      <c r="UE470" s="35"/>
      <c r="UF470" s="35"/>
      <c r="UG470" s="35"/>
      <c r="UH470" s="35"/>
      <c r="UI470" s="35"/>
      <c r="UJ470" s="35"/>
      <c r="UK470" s="35"/>
      <c r="UL470" s="35"/>
      <c r="UM470" s="35"/>
      <c r="UN470" s="35"/>
      <c r="UO470" s="35"/>
      <c r="UP470" s="35"/>
      <c r="UQ470" s="35"/>
      <c r="UR470" s="35"/>
      <c r="US470" s="35"/>
      <c r="UT470" s="35"/>
      <c r="UU470" s="35"/>
      <c r="UV470" s="35"/>
      <c r="UW470" s="35"/>
      <c r="UX470" s="35"/>
      <c r="UY470" s="35"/>
      <c r="UZ470" s="35"/>
      <c r="VA470" s="35"/>
      <c r="VB470" s="35"/>
      <c r="VC470" s="35"/>
      <c r="VD470" s="35"/>
      <c r="VE470" s="35"/>
      <c r="VF470" s="35"/>
      <c r="VG470" s="35"/>
      <c r="VH470" s="35"/>
      <c r="VI470" s="35"/>
      <c r="VJ470" s="35"/>
      <c r="VK470" s="35"/>
      <c r="VL470" s="35"/>
      <c r="VM470" s="35"/>
      <c r="VN470" s="35"/>
      <c r="VO470" s="35"/>
      <c r="VP470" s="35"/>
      <c r="VQ470" s="35"/>
      <c r="VR470" s="35"/>
      <c r="VS470" s="35"/>
      <c r="VT470" s="35"/>
      <c r="VU470" s="35"/>
      <c r="VV470" s="35"/>
      <c r="VW470" s="35"/>
      <c r="VX470" s="35"/>
      <c r="VY470" s="35"/>
      <c r="VZ470" s="35"/>
      <c r="WA470" s="35"/>
      <c r="WB470" s="35"/>
      <c r="WC470" s="35"/>
      <c r="WD470" s="35"/>
      <c r="WE470" s="35"/>
      <c r="WF470" s="35"/>
      <c r="WG470" s="35"/>
      <c r="WH470" s="35"/>
      <c r="WI470" s="35"/>
      <c r="WJ470" s="35"/>
      <c r="WK470" s="35"/>
      <c r="WL470" s="35"/>
      <c r="WM470" s="35"/>
      <c r="WN470" s="35"/>
      <c r="WO470" s="35"/>
      <c r="WP470" s="35"/>
      <c r="WQ470" s="35"/>
      <c r="WR470" s="35"/>
      <c r="WS470" s="35"/>
      <c r="WT470" s="35"/>
      <c r="WU470" s="35"/>
      <c r="WV470" s="35"/>
      <c r="WW470" s="35"/>
      <c r="WX470" s="35"/>
      <c r="WY470" s="35"/>
      <c r="WZ470" s="35"/>
      <c r="XA470" s="35">
        <v>1</v>
      </c>
      <c r="XB470" s="35"/>
      <c r="XC470" s="35"/>
      <c r="XD470" s="35"/>
      <c r="XE470" s="35">
        <v>1</v>
      </c>
      <c r="XF470" s="35"/>
      <c r="XG470" s="35"/>
      <c r="XH470" s="35"/>
      <c r="XI470" s="35"/>
      <c r="XJ470" s="35"/>
      <c r="XK470" s="35"/>
      <c r="XL470" s="35"/>
      <c r="XM470" s="35"/>
      <c r="XN470" s="35"/>
      <c r="XO470" s="35"/>
      <c r="XP470" s="35"/>
      <c r="XQ470" s="35"/>
      <c r="XR470" s="35"/>
      <c r="XS470" s="35"/>
      <c r="XT470" s="35"/>
      <c r="XU470" s="35"/>
      <c r="XV470" s="35"/>
      <c r="XW470" s="35"/>
      <c r="XX470" s="35"/>
      <c r="XY470" s="35"/>
      <c r="XZ470" s="35"/>
      <c r="YA470" s="35"/>
      <c r="YB470" s="35"/>
      <c r="YC470" s="35"/>
      <c r="YD470" s="35"/>
      <c r="YE470" s="35"/>
      <c r="YF470" s="35"/>
      <c r="YG470" s="35"/>
      <c r="YH470" s="35"/>
      <c r="YI470" s="35"/>
      <c r="YJ470" s="35"/>
      <c r="YK470" s="35"/>
      <c r="YL470" s="35"/>
      <c r="YM470" s="35"/>
      <c r="YN470" s="35"/>
      <c r="YO470" s="35"/>
      <c r="YP470" s="35"/>
      <c r="YQ470" s="35"/>
      <c r="YR470" s="35"/>
      <c r="YS470" s="35"/>
      <c r="YT470" s="35"/>
      <c r="YU470" s="35"/>
      <c r="YV470" s="35"/>
      <c r="YW470" s="35"/>
      <c r="YX470" s="35"/>
      <c r="YY470" s="35"/>
      <c r="YZ470" s="35"/>
      <c r="ZA470" s="35">
        <v>2</v>
      </c>
      <c r="ZB470" s="35"/>
      <c r="ZC470" s="35"/>
      <c r="ZD470" s="35"/>
      <c r="ZE470" s="35"/>
      <c r="ZF470" s="35"/>
      <c r="ZG470" s="35"/>
      <c r="ZH470" s="35"/>
      <c r="ZI470" s="35"/>
      <c r="ZJ470" s="35"/>
      <c r="ZK470" s="35"/>
      <c r="ZL470" s="35"/>
      <c r="ZM470" s="35"/>
      <c r="ZN470" s="35">
        <v>2</v>
      </c>
      <c r="ZO470" s="35"/>
      <c r="ZP470" s="35"/>
      <c r="ZQ470" s="35"/>
      <c r="ZR470" s="35"/>
      <c r="ZS470" s="35"/>
      <c r="ZT470" s="35"/>
      <c r="ZU470" s="35"/>
      <c r="ZV470" s="35"/>
      <c r="ZW470" s="35"/>
      <c r="ZX470" s="35"/>
      <c r="ZY470" s="35"/>
      <c r="ZZ470" s="35"/>
      <c r="AAA470" s="35"/>
      <c r="AAB470" s="35"/>
      <c r="AAC470" s="35"/>
      <c r="AAD470" s="35"/>
      <c r="AAE470" s="35"/>
      <c r="AAF470" s="35"/>
      <c r="AAG470" s="35"/>
      <c r="AAH470" s="35"/>
      <c r="AAI470" s="35"/>
      <c r="AAJ470" s="35"/>
      <c r="AAK470" s="35"/>
      <c r="AAL470" s="35"/>
      <c r="AAM470" s="35"/>
      <c r="AAN470" s="35">
        <v>2</v>
      </c>
      <c r="AAO470" s="35"/>
      <c r="AAP470" s="35"/>
      <c r="AAQ470" s="35"/>
      <c r="AAR470" s="35"/>
      <c r="AAS470" s="35"/>
      <c r="AAT470" s="35"/>
      <c r="AAU470" s="35"/>
      <c r="AAV470" s="35"/>
      <c r="AAW470" s="35"/>
      <c r="AAX470" s="35"/>
      <c r="AAY470" s="35"/>
      <c r="AAZ470" s="35"/>
      <c r="ABA470" s="35"/>
      <c r="ABB470" s="35"/>
      <c r="ABC470" s="35"/>
      <c r="ABD470" s="35"/>
      <c r="ABE470" s="35"/>
      <c r="ABF470" s="35"/>
      <c r="ABG470" s="35"/>
      <c r="ABH470" s="35"/>
      <c r="ABI470" s="35"/>
      <c r="ABJ470" s="35"/>
      <c r="ABK470" s="35"/>
      <c r="ABL470" s="35"/>
      <c r="ABM470" s="35"/>
      <c r="ABN470" s="35"/>
      <c r="ABO470" s="35"/>
      <c r="ABP470" s="35"/>
      <c r="ABQ470" s="35"/>
      <c r="ABR470" s="35"/>
      <c r="ABS470" s="35"/>
      <c r="ABT470" s="35"/>
      <c r="ABU470" s="35"/>
      <c r="ABV470" s="35"/>
      <c r="ABW470" s="35"/>
      <c r="ABX470" s="35"/>
      <c r="ABY470" s="35"/>
      <c r="ABZ470" s="35"/>
      <c r="ACA470" s="35"/>
      <c r="ACB470" s="35"/>
      <c r="ACC470" s="35"/>
      <c r="ACD470" s="35"/>
      <c r="ACE470" s="35"/>
      <c r="ACF470" s="35"/>
      <c r="ACG470" s="35"/>
      <c r="ACH470" s="35"/>
      <c r="ACI470" s="35"/>
      <c r="ACJ470" s="35"/>
      <c r="ACK470" s="35"/>
      <c r="ACL470" s="35"/>
      <c r="ACM470" s="35"/>
      <c r="ACN470" s="35"/>
      <c r="ACO470" s="35"/>
      <c r="ACP470" s="35"/>
      <c r="ACQ470" s="35"/>
      <c r="ACR470" s="35"/>
      <c r="ACS470" s="35"/>
      <c r="ACT470" s="35"/>
      <c r="ACU470" s="35"/>
      <c r="ACV470" s="35"/>
      <c r="ACW470" s="35"/>
      <c r="ACX470" s="35"/>
      <c r="ACY470" s="35"/>
      <c r="ACZ470" s="35"/>
      <c r="ADA470" s="35"/>
      <c r="ADB470" s="35"/>
      <c r="ADC470" s="35"/>
      <c r="ADD470" s="35"/>
      <c r="ADE470" s="35"/>
      <c r="ADF470" s="35"/>
      <c r="ADG470" s="35"/>
      <c r="ADH470" s="35"/>
      <c r="ADI470" s="35"/>
      <c r="ADJ470" s="35"/>
      <c r="ADK470" s="35"/>
      <c r="ADL470" s="35"/>
      <c r="ADM470" s="35"/>
      <c r="ADN470" s="35"/>
      <c r="ADO470" s="35"/>
      <c r="ADP470" s="35"/>
      <c r="ADQ470" s="35"/>
      <c r="ADR470" s="35"/>
      <c r="ADS470" s="35"/>
      <c r="ADT470" s="35"/>
      <c r="ADU470" s="35"/>
      <c r="ADV470" s="35"/>
      <c r="ADW470" s="35"/>
      <c r="ADX470" s="35">
        <v>2</v>
      </c>
      <c r="ADY470" s="66">
        <f t="shared" si="21"/>
        <v>0</v>
      </c>
    </row>
    <row r="471" spans="1:805" s="5" customFormat="1" ht="12" customHeight="1" x14ac:dyDescent="0.2">
      <c r="A471" s="38" t="s">
        <v>313</v>
      </c>
      <c r="B471" s="65">
        <f t="shared" si="20"/>
        <v>0</v>
      </c>
      <c r="C471" s="57">
        <v>1</v>
      </c>
      <c r="D471" s="59">
        <v>44480</v>
      </c>
      <c r="E471" s="67">
        <v>63.81</v>
      </c>
      <c r="F471" s="67">
        <f t="shared" si="18"/>
        <v>0</v>
      </c>
      <c r="G471" s="6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  <c r="AU471" s="35"/>
      <c r="AV471" s="35"/>
      <c r="AW471" s="35"/>
      <c r="AX471" s="35"/>
      <c r="AY471" s="35"/>
      <c r="AZ471" s="35"/>
      <c r="BA471" s="35"/>
      <c r="BB471" s="35"/>
      <c r="BC471" s="35"/>
      <c r="BD471" s="35"/>
      <c r="BE471" s="15"/>
      <c r="BF471" s="15"/>
      <c r="BG471" s="136"/>
      <c r="BH471" s="35"/>
      <c r="BI471" s="35"/>
      <c r="BJ471" s="35"/>
      <c r="BK471" s="35"/>
      <c r="BL471" s="35"/>
      <c r="BM471" s="35"/>
      <c r="BN471" s="35"/>
      <c r="BO471" s="35"/>
      <c r="BP471" s="35"/>
      <c r="BQ471" s="35"/>
      <c r="BR471" s="35"/>
      <c r="BS471" s="35"/>
      <c r="BT471" s="35"/>
      <c r="BU471" s="35"/>
      <c r="BV471" s="35"/>
      <c r="BW471" s="35"/>
      <c r="BX471" s="35"/>
      <c r="BY471" s="35"/>
      <c r="BZ471" s="35"/>
      <c r="CA471" s="35"/>
      <c r="CB471" s="35"/>
      <c r="CC471" s="35"/>
      <c r="CD471" s="35"/>
      <c r="CE471" s="35"/>
      <c r="CF471" s="35"/>
      <c r="CG471" s="35"/>
      <c r="CH471" s="35"/>
      <c r="CI471" s="35"/>
      <c r="CJ471" s="35"/>
      <c r="CK471" s="35"/>
      <c r="CL471" s="35"/>
      <c r="CM471" s="35"/>
      <c r="CN471" s="35"/>
      <c r="CO471" s="35"/>
      <c r="CP471" s="35"/>
      <c r="CQ471" s="35"/>
      <c r="CR471" s="35"/>
      <c r="CS471" s="35"/>
      <c r="CT471" s="35"/>
      <c r="CU471" s="35"/>
      <c r="CV471" s="35"/>
      <c r="CW471" s="35"/>
      <c r="CX471" s="35"/>
      <c r="CY471" s="35"/>
      <c r="CZ471" s="35"/>
      <c r="DA471" s="35"/>
      <c r="DB471" s="35"/>
      <c r="DC471" s="35"/>
      <c r="DD471" s="35"/>
      <c r="DE471" s="35"/>
      <c r="DF471" s="35"/>
      <c r="DG471" s="35"/>
      <c r="DH471" s="35"/>
      <c r="DI471" s="35"/>
      <c r="DJ471" s="35"/>
      <c r="DK471" s="35"/>
      <c r="DL471" s="35"/>
      <c r="DM471" s="35"/>
      <c r="DN471" s="35"/>
      <c r="DO471" s="35"/>
      <c r="DP471" s="35"/>
      <c r="DQ471" s="35"/>
      <c r="DR471" s="35"/>
      <c r="DS471" s="35"/>
      <c r="DT471" s="35"/>
      <c r="DU471" s="35"/>
      <c r="DV471" s="35"/>
      <c r="DW471" s="35"/>
      <c r="DX471" s="35"/>
      <c r="DY471" s="35"/>
      <c r="DZ471" s="35"/>
      <c r="EA471" s="35"/>
      <c r="EB471" s="35"/>
      <c r="EC471" s="35"/>
      <c r="ED471" s="35"/>
      <c r="EE471" s="35"/>
      <c r="EF471" s="35"/>
      <c r="EG471" s="35"/>
      <c r="EH471" s="35"/>
      <c r="EI471" s="35"/>
      <c r="EJ471" s="35"/>
      <c r="EK471" s="35"/>
      <c r="EL471" s="35"/>
      <c r="EM471" s="35"/>
      <c r="EN471" s="35"/>
      <c r="EO471" s="35"/>
      <c r="EP471" s="35"/>
      <c r="EQ471" s="35"/>
      <c r="ER471" s="35"/>
      <c r="ES471" s="35"/>
      <c r="ET471" s="35"/>
      <c r="EU471" s="35"/>
      <c r="EV471" s="35"/>
      <c r="EW471" s="35"/>
      <c r="EX471" s="35"/>
      <c r="EY471" s="35"/>
      <c r="EZ471" s="35"/>
      <c r="FA471" s="35"/>
      <c r="FB471" s="35"/>
      <c r="FC471" s="35"/>
      <c r="FD471" s="35"/>
      <c r="FE471" s="35"/>
      <c r="FF471" s="35"/>
      <c r="FG471" s="35"/>
      <c r="FH471" s="35"/>
      <c r="FI471" s="35"/>
      <c r="FJ471" s="35"/>
      <c r="FK471" s="35"/>
      <c r="FL471" s="35"/>
      <c r="FM471" s="35"/>
      <c r="FN471" s="35"/>
      <c r="FO471" s="35"/>
      <c r="FP471" s="35"/>
      <c r="FQ471" s="35"/>
      <c r="FR471" s="35"/>
      <c r="FS471" s="35"/>
      <c r="FT471" s="35"/>
      <c r="FU471" s="35"/>
      <c r="FV471" s="35"/>
      <c r="FW471" s="35"/>
      <c r="FX471" s="35"/>
      <c r="FY471" s="35"/>
      <c r="FZ471" s="35"/>
      <c r="GA471" s="35"/>
      <c r="GB471" s="35"/>
      <c r="GC471" s="35"/>
      <c r="GD471" s="35"/>
      <c r="GE471" s="35"/>
      <c r="GF471" s="35"/>
      <c r="GG471" s="35"/>
      <c r="GH471" s="35"/>
      <c r="GI471" s="35"/>
      <c r="GJ471" s="35"/>
      <c r="GK471" s="35"/>
      <c r="GL471" s="35"/>
      <c r="GM471" s="35"/>
      <c r="GN471" s="35"/>
      <c r="GO471" s="35"/>
      <c r="GP471" s="35"/>
      <c r="GQ471" s="35"/>
      <c r="GR471" s="35"/>
      <c r="GS471" s="35"/>
      <c r="GT471" s="35"/>
      <c r="GU471" s="35"/>
      <c r="GV471" s="35"/>
      <c r="GW471" s="35"/>
      <c r="GX471" s="35"/>
      <c r="GY471" s="35"/>
      <c r="GZ471" s="35"/>
      <c r="HA471" s="35"/>
      <c r="HB471" s="35"/>
      <c r="HC471" s="35"/>
      <c r="HD471" s="35"/>
      <c r="HE471" s="35"/>
      <c r="HF471" s="35"/>
      <c r="HG471" s="35"/>
      <c r="HH471" s="35"/>
      <c r="HI471" s="35"/>
      <c r="HJ471" s="35"/>
      <c r="HK471" s="35"/>
      <c r="HL471" s="35"/>
      <c r="HM471" s="35"/>
      <c r="HN471" s="35"/>
      <c r="HO471" s="35"/>
      <c r="HP471" s="35"/>
      <c r="HQ471" s="35"/>
      <c r="HR471" s="35"/>
      <c r="HS471" s="35"/>
      <c r="HT471" s="35"/>
      <c r="HU471" s="35"/>
      <c r="HV471" s="35"/>
      <c r="HW471" s="35"/>
      <c r="HX471" s="35"/>
      <c r="HY471" s="35"/>
      <c r="HZ471" s="35"/>
      <c r="IA471" s="35"/>
      <c r="IB471" s="35"/>
      <c r="IC471" s="35"/>
      <c r="ID471" s="35"/>
      <c r="IE471" s="35"/>
      <c r="IF471" s="35"/>
      <c r="IG471" s="35"/>
      <c r="IH471" s="35"/>
      <c r="II471" s="35"/>
      <c r="IJ471" s="35"/>
      <c r="IK471" s="35"/>
      <c r="IL471" s="35"/>
      <c r="IM471" s="35"/>
      <c r="IN471" s="35"/>
      <c r="IO471" s="35"/>
      <c r="IP471" s="35"/>
      <c r="IQ471" s="35"/>
      <c r="IR471" s="35"/>
      <c r="IS471" s="35"/>
      <c r="IT471" s="35"/>
      <c r="IU471" s="35"/>
      <c r="IV471" s="35"/>
      <c r="IW471" s="35"/>
      <c r="IX471" s="35"/>
      <c r="IY471" s="35"/>
      <c r="IZ471" s="35"/>
      <c r="JA471" s="35"/>
      <c r="JB471" s="35"/>
      <c r="JC471" s="35"/>
      <c r="JD471" s="35"/>
      <c r="JE471" s="35"/>
      <c r="JF471" s="35"/>
      <c r="JG471" s="35"/>
      <c r="JH471" s="35"/>
      <c r="JI471" s="35"/>
      <c r="JJ471" s="35"/>
      <c r="JK471" s="35"/>
      <c r="JL471" s="35"/>
      <c r="JM471" s="35"/>
      <c r="JN471" s="35"/>
      <c r="JO471" s="35"/>
      <c r="JP471" s="35"/>
      <c r="JQ471" s="35"/>
      <c r="JR471" s="35"/>
      <c r="JS471" s="35"/>
      <c r="JT471" s="35"/>
      <c r="JU471" s="35"/>
      <c r="JV471" s="35"/>
      <c r="JW471" s="35"/>
      <c r="JX471" s="35"/>
      <c r="JY471" s="35"/>
      <c r="JZ471" s="35"/>
      <c r="KA471" s="35"/>
      <c r="KB471" s="35"/>
      <c r="KC471" s="35"/>
      <c r="KD471" s="35"/>
      <c r="KE471" s="35"/>
      <c r="KF471" s="35"/>
      <c r="KG471" s="35"/>
      <c r="KH471" s="35"/>
      <c r="KI471" s="35"/>
      <c r="KJ471" s="35"/>
      <c r="KK471" s="35"/>
      <c r="KL471" s="35"/>
      <c r="KM471" s="35"/>
      <c r="KN471" s="35"/>
      <c r="KO471" s="35"/>
      <c r="KP471" s="35"/>
      <c r="KQ471" s="35"/>
      <c r="KR471" s="35"/>
      <c r="KS471" s="35"/>
      <c r="KT471" s="35"/>
      <c r="KU471" s="35"/>
      <c r="KV471" s="35"/>
      <c r="KW471" s="35"/>
      <c r="KX471" s="35"/>
      <c r="KY471" s="35"/>
      <c r="KZ471" s="35"/>
      <c r="LA471" s="35"/>
      <c r="LB471" s="35"/>
      <c r="LC471" s="35"/>
      <c r="LD471" s="35"/>
      <c r="LE471" s="35"/>
      <c r="LF471" s="35"/>
      <c r="LG471" s="35"/>
      <c r="LH471" s="35"/>
      <c r="LI471" s="35"/>
      <c r="LJ471" s="35"/>
      <c r="LK471" s="35"/>
      <c r="LL471" s="35"/>
      <c r="LM471" s="35"/>
      <c r="LN471" s="35"/>
      <c r="LO471" s="35"/>
      <c r="LP471" s="35"/>
      <c r="LQ471" s="35"/>
      <c r="LR471" s="35"/>
      <c r="LS471" s="35"/>
      <c r="LT471" s="35"/>
      <c r="LU471" s="35"/>
      <c r="LV471" s="35"/>
      <c r="LW471" s="35"/>
      <c r="LX471" s="35"/>
      <c r="LY471" s="35"/>
      <c r="LZ471" s="35"/>
      <c r="MA471" s="35"/>
      <c r="MB471" s="35"/>
      <c r="MC471" s="35"/>
      <c r="MD471" s="35"/>
      <c r="ME471" s="35"/>
      <c r="MF471" s="35"/>
      <c r="MG471" s="35"/>
      <c r="MH471" s="35"/>
      <c r="MI471" s="35"/>
      <c r="MJ471" s="35"/>
      <c r="MK471" s="35"/>
      <c r="ML471" s="35"/>
      <c r="MM471" s="35"/>
      <c r="MN471" s="35"/>
      <c r="MO471" s="35"/>
      <c r="MP471" s="35"/>
      <c r="MQ471" s="35"/>
      <c r="MR471" s="35"/>
      <c r="MS471" s="35"/>
      <c r="MT471" s="35"/>
      <c r="MU471" s="35"/>
      <c r="MV471" s="35"/>
      <c r="MW471" s="35"/>
      <c r="MX471" s="35"/>
      <c r="MY471" s="35"/>
      <c r="MZ471" s="35"/>
      <c r="NA471" s="35"/>
      <c r="NB471" s="35"/>
      <c r="NC471" s="35"/>
      <c r="ND471" s="35"/>
      <c r="NE471" s="35"/>
      <c r="NF471" s="35"/>
      <c r="NG471" s="35"/>
      <c r="NH471" s="35"/>
      <c r="NI471" s="35"/>
      <c r="NJ471" s="35"/>
      <c r="NK471" s="35"/>
      <c r="NL471" s="35"/>
      <c r="NM471" s="35"/>
      <c r="NN471" s="35"/>
      <c r="NO471" s="35"/>
      <c r="NP471" s="35"/>
      <c r="NQ471" s="35"/>
      <c r="NR471" s="35"/>
      <c r="NS471" s="35"/>
      <c r="NT471" s="35"/>
      <c r="NU471" s="35"/>
      <c r="NV471" s="35"/>
      <c r="NW471" s="35"/>
      <c r="NX471" s="35"/>
      <c r="NY471" s="35"/>
      <c r="NZ471" s="35"/>
      <c r="OA471" s="35"/>
      <c r="OB471" s="35"/>
      <c r="OC471" s="35"/>
      <c r="OD471" s="35"/>
      <c r="OE471" s="35"/>
      <c r="OF471" s="35"/>
      <c r="OG471" s="35"/>
      <c r="OH471" s="35"/>
      <c r="OI471" s="35"/>
      <c r="OJ471" s="35"/>
      <c r="OK471" s="35"/>
      <c r="OL471" s="35"/>
      <c r="OM471" s="35"/>
      <c r="ON471" s="35"/>
      <c r="OO471" s="35"/>
      <c r="OP471" s="35"/>
      <c r="OQ471" s="35"/>
      <c r="OR471" s="35"/>
      <c r="OS471" s="35"/>
      <c r="OT471" s="35"/>
      <c r="OU471" s="35"/>
      <c r="OV471" s="35"/>
      <c r="OW471" s="35"/>
      <c r="OX471" s="35"/>
      <c r="OY471" s="35"/>
      <c r="OZ471" s="35"/>
      <c r="PA471" s="35"/>
      <c r="PB471" s="35"/>
      <c r="PC471" s="35"/>
      <c r="PD471" s="35"/>
      <c r="PE471" s="35"/>
      <c r="PF471" s="35"/>
      <c r="PG471" s="35"/>
      <c r="PH471" s="35"/>
      <c r="PI471" s="35"/>
      <c r="PJ471" s="35"/>
      <c r="PK471" s="35"/>
      <c r="PL471" s="35"/>
      <c r="PM471" s="35"/>
      <c r="PN471" s="35"/>
      <c r="PO471" s="35"/>
      <c r="PP471" s="35"/>
      <c r="PQ471" s="35"/>
      <c r="PR471" s="35"/>
      <c r="PS471" s="35"/>
      <c r="PT471" s="35"/>
      <c r="PU471" s="35"/>
      <c r="PV471" s="35"/>
      <c r="PW471" s="35"/>
      <c r="PX471" s="35"/>
      <c r="PY471" s="35"/>
      <c r="PZ471" s="35"/>
      <c r="QA471" s="35"/>
      <c r="QB471" s="35"/>
      <c r="QC471" s="35"/>
      <c r="QD471" s="35"/>
      <c r="QE471" s="35"/>
      <c r="QF471" s="35"/>
      <c r="QG471" s="35"/>
      <c r="QH471" s="35"/>
      <c r="QI471" s="35"/>
      <c r="QJ471" s="35"/>
      <c r="QK471" s="35"/>
      <c r="QL471" s="35"/>
      <c r="QM471" s="35"/>
      <c r="QN471" s="35"/>
      <c r="QO471" s="35"/>
      <c r="QP471" s="35"/>
      <c r="QQ471" s="35"/>
      <c r="QR471" s="35"/>
      <c r="QS471" s="35"/>
      <c r="QT471" s="35"/>
      <c r="QU471" s="35"/>
      <c r="QV471" s="35"/>
      <c r="QW471" s="35"/>
      <c r="QX471" s="35"/>
      <c r="QY471" s="35"/>
      <c r="QZ471" s="35"/>
      <c r="RA471" s="35"/>
      <c r="RB471" s="35"/>
      <c r="RC471" s="35"/>
      <c r="RD471" s="35"/>
      <c r="RE471" s="35"/>
      <c r="RF471" s="35"/>
      <c r="RG471" s="35"/>
      <c r="RH471" s="35"/>
      <c r="RI471" s="35"/>
      <c r="RJ471" s="35"/>
      <c r="RK471" s="35"/>
      <c r="RL471" s="35"/>
      <c r="RM471" s="35"/>
      <c r="RN471" s="35"/>
      <c r="RO471" s="35"/>
      <c r="RP471" s="35"/>
      <c r="RQ471" s="35"/>
      <c r="RR471" s="35"/>
      <c r="RS471" s="35"/>
      <c r="RT471" s="35"/>
      <c r="RU471" s="35"/>
      <c r="RV471" s="35"/>
      <c r="RW471" s="35"/>
      <c r="RX471" s="35"/>
      <c r="RY471" s="35"/>
      <c r="RZ471" s="35"/>
      <c r="SA471" s="35"/>
      <c r="SB471" s="35"/>
      <c r="SC471" s="35"/>
      <c r="SD471" s="35"/>
      <c r="SE471" s="35"/>
      <c r="SF471" s="35"/>
      <c r="SG471" s="35"/>
      <c r="SH471" s="35"/>
      <c r="SI471" s="35"/>
      <c r="SJ471" s="35"/>
      <c r="SK471" s="35"/>
      <c r="SL471" s="35"/>
      <c r="SM471" s="35"/>
      <c r="SN471" s="35"/>
      <c r="SO471" s="35"/>
      <c r="SP471" s="35"/>
      <c r="SQ471" s="35"/>
      <c r="SR471" s="35"/>
      <c r="SS471" s="35"/>
      <c r="ST471" s="35"/>
      <c r="SU471" s="35"/>
      <c r="SV471" s="35"/>
      <c r="SW471" s="35"/>
      <c r="SX471" s="35"/>
      <c r="SY471" s="35"/>
      <c r="SZ471" s="35"/>
      <c r="TA471" s="35"/>
      <c r="TB471" s="35"/>
      <c r="TC471" s="35"/>
      <c r="TD471" s="35"/>
      <c r="TE471" s="35"/>
      <c r="TF471" s="35"/>
      <c r="TG471" s="35"/>
      <c r="TH471" s="35"/>
      <c r="TI471" s="35"/>
      <c r="TJ471" s="35"/>
      <c r="TK471" s="35"/>
      <c r="TL471" s="35"/>
      <c r="TM471" s="35"/>
      <c r="TN471" s="35"/>
      <c r="TO471" s="35"/>
      <c r="TP471" s="35"/>
      <c r="TQ471" s="35"/>
      <c r="TR471" s="35"/>
      <c r="TS471" s="35"/>
      <c r="TT471" s="35"/>
      <c r="TU471" s="35"/>
      <c r="TV471" s="35"/>
      <c r="TW471" s="35"/>
      <c r="TX471" s="35"/>
      <c r="TY471" s="35"/>
      <c r="TZ471" s="35"/>
      <c r="UA471" s="35"/>
      <c r="UB471" s="35"/>
      <c r="UC471" s="35"/>
      <c r="UD471" s="35"/>
      <c r="UE471" s="35"/>
      <c r="UF471" s="35"/>
      <c r="UG471" s="35"/>
      <c r="UH471" s="35"/>
      <c r="UI471" s="35"/>
      <c r="UJ471" s="35"/>
      <c r="UK471" s="35"/>
      <c r="UL471" s="35"/>
      <c r="UM471" s="35"/>
      <c r="UN471" s="35"/>
      <c r="UO471" s="35"/>
      <c r="UP471" s="35"/>
      <c r="UQ471" s="35"/>
      <c r="UR471" s="35"/>
      <c r="US471" s="35"/>
      <c r="UT471" s="35"/>
      <c r="UU471" s="35"/>
      <c r="UV471" s="35"/>
      <c r="UW471" s="35"/>
      <c r="UX471" s="35"/>
      <c r="UY471" s="35"/>
      <c r="UZ471" s="35"/>
      <c r="VA471" s="35"/>
      <c r="VB471" s="35"/>
      <c r="VC471" s="35"/>
      <c r="VD471" s="35"/>
      <c r="VE471" s="35"/>
      <c r="VF471" s="35"/>
      <c r="VG471" s="35"/>
      <c r="VH471" s="35"/>
      <c r="VI471" s="35"/>
      <c r="VJ471" s="35"/>
      <c r="VK471" s="35"/>
      <c r="VL471" s="35"/>
      <c r="VM471" s="35"/>
      <c r="VN471" s="35"/>
      <c r="VO471" s="35"/>
      <c r="VP471" s="35"/>
      <c r="VQ471" s="35"/>
      <c r="VR471" s="35"/>
      <c r="VS471" s="35"/>
      <c r="VT471" s="35"/>
      <c r="VU471" s="35"/>
      <c r="VV471" s="35"/>
      <c r="VW471" s="35"/>
      <c r="VX471" s="35"/>
      <c r="VY471" s="35"/>
      <c r="VZ471" s="35"/>
      <c r="WA471" s="35"/>
      <c r="WB471" s="35"/>
      <c r="WC471" s="35"/>
      <c r="WD471" s="35"/>
      <c r="WE471" s="35"/>
      <c r="WF471" s="35"/>
      <c r="WG471" s="35"/>
      <c r="WH471" s="35"/>
      <c r="WI471" s="35"/>
      <c r="WJ471" s="35"/>
      <c r="WK471" s="35"/>
      <c r="WL471" s="35"/>
      <c r="WM471" s="35"/>
      <c r="WN471" s="35"/>
      <c r="WO471" s="35"/>
      <c r="WP471" s="35"/>
      <c r="WQ471" s="35"/>
      <c r="WR471" s="35"/>
      <c r="WS471" s="35"/>
      <c r="WT471" s="35"/>
      <c r="WU471" s="35"/>
      <c r="WV471" s="35"/>
      <c r="WW471" s="35"/>
      <c r="WX471" s="35"/>
      <c r="WY471" s="35"/>
      <c r="WZ471" s="35"/>
      <c r="XA471" s="35"/>
      <c r="XB471" s="35"/>
      <c r="XC471" s="35"/>
      <c r="XD471" s="35"/>
      <c r="XE471" s="35"/>
      <c r="XF471" s="35"/>
      <c r="XG471" s="35"/>
      <c r="XH471" s="35"/>
      <c r="XI471" s="35"/>
      <c r="XJ471" s="35"/>
      <c r="XK471" s="35"/>
      <c r="XL471" s="35"/>
      <c r="XM471" s="35"/>
      <c r="XN471" s="35"/>
      <c r="XO471" s="35"/>
      <c r="XP471" s="35"/>
      <c r="XQ471" s="35"/>
      <c r="XR471" s="35"/>
      <c r="XS471" s="35"/>
      <c r="XT471" s="35"/>
      <c r="XU471" s="35"/>
      <c r="XV471" s="35"/>
      <c r="XW471" s="35"/>
      <c r="XX471" s="35"/>
      <c r="XY471" s="35"/>
      <c r="XZ471" s="35"/>
      <c r="YA471" s="35"/>
      <c r="YB471" s="35"/>
      <c r="YC471" s="35"/>
      <c r="YD471" s="35"/>
      <c r="YE471" s="35"/>
      <c r="YF471" s="35"/>
      <c r="YG471" s="35"/>
      <c r="YH471" s="35"/>
      <c r="YI471" s="35"/>
      <c r="YJ471" s="35"/>
      <c r="YK471" s="35"/>
      <c r="YL471" s="35"/>
      <c r="YM471" s="35"/>
      <c r="YN471" s="35"/>
      <c r="YO471" s="35"/>
      <c r="YP471" s="35"/>
      <c r="YQ471" s="35"/>
      <c r="YR471" s="35"/>
      <c r="YS471" s="35"/>
      <c r="YT471" s="35"/>
      <c r="YU471" s="35"/>
      <c r="YV471" s="35"/>
      <c r="YW471" s="35"/>
      <c r="YX471" s="35"/>
      <c r="YY471" s="35"/>
      <c r="YZ471" s="35"/>
      <c r="ZA471" s="35"/>
      <c r="ZB471" s="35"/>
      <c r="ZC471" s="35"/>
      <c r="ZD471" s="35"/>
      <c r="ZE471" s="35"/>
      <c r="ZF471" s="35"/>
      <c r="ZG471" s="35"/>
      <c r="ZH471" s="35"/>
      <c r="ZI471" s="35"/>
      <c r="ZJ471" s="35"/>
      <c r="ZK471" s="35"/>
      <c r="ZL471" s="35"/>
      <c r="ZM471" s="35"/>
      <c r="ZN471" s="35"/>
      <c r="ZO471" s="35"/>
      <c r="ZP471" s="35"/>
      <c r="ZQ471" s="35"/>
      <c r="ZR471" s="35"/>
      <c r="ZS471" s="35"/>
      <c r="ZT471" s="35"/>
      <c r="ZU471" s="35"/>
      <c r="ZV471" s="35"/>
      <c r="ZW471" s="35"/>
      <c r="ZX471" s="35"/>
      <c r="ZY471" s="35"/>
      <c r="ZZ471" s="35"/>
      <c r="AAA471" s="35"/>
      <c r="AAB471" s="35"/>
      <c r="AAC471" s="35"/>
      <c r="AAD471" s="35"/>
      <c r="AAE471" s="35"/>
      <c r="AAF471" s="35"/>
      <c r="AAG471" s="35"/>
      <c r="AAH471" s="35"/>
      <c r="AAI471" s="35"/>
      <c r="AAJ471" s="35"/>
      <c r="AAK471" s="35"/>
      <c r="AAL471" s="35"/>
      <c r="AAM471" s="35"/>
      <c r="AAN471" s="35"/>
      <c r="AAO471" s="35"/>
      <c r="AAP471" s="35"/>
      <c r="AAQ471" s="35"/>
      <c r="AAR471" s="35"/>
      <c r="AAS471" s="35"/>
      <c r="AAT471" s="35"/>
      <c r="AAU471" s="35"/>
      <c r="AAV471" s="35"/>
      <c r="AAW471" s="35"/>
      <c r="AAX471" s="35"/>
      <c r="AAY471" s="35"/>
      <c r="AAZ471" s="35"/>
      <c r="ABA471" s="35"/>
      <c r="ABB471" s="35"/>
      <c r="ABC471" s="35"/>
      <c r="ABD471" s="35"/>
      <c r="ABE471" s="35"/>
      <c r="ABF471" s="35"/>
      <c r="ABG471" s="35"/>
      <c r="ABH471" s="35"/>
      <c r="ABI471" s="35"/>
      <c r="ABJ471" s="35"/>
      <c r="ABK471" s="35"/>
      <c r="ABL471" s="35"/>
      <c r="ABM471" s="35"/>
      <c r="ABN471" s="35"/>
      <c r="ABO471" s="35"/>
      <c r="ABP471" s="35"/>
      <c r="ABQ471" s="35"/>
      <c r="ABR471" s="35"/>
      <c r="ABS471" s="35"/>
      <c r="ABT471" s="35"/>
      <c r="ABU471" s="35"/>
      <c r="ABV471" s="35"/>
      <c r="ABW471" s="35"/>
      <c r="ABX471" s="35"/>
      <c r="ABY471" s="35"/>
      <c r="ABZ471" s="35"/>
      <c r="ACA471" s="35"/>
      <c r="ACB471" s="35"/>
      <c r="ACC471" s="35"/>
      <c r="ACD471" s="35"/>
      <c r="ACE471" s="35"/>
      <c r="ACF471" s="35"/>
      <c r="ACG471" s="35"/>
      <c r="ACH471" s="35"/>
      <c r="ACI471" s="35"/>
      <c r="ACJ471" s="35"/>
      <c r="ACK471" s="35"/>
      <c r="ACL471" s="35"/>
      <c r="ACM471" s="35"/>
      <c r="ACN471" s="35"/>
      <c r="ACO471" s="35"/>
      <c r="ACP471" s="35"/>
      <c r="ACQ471" s="35"/>
      <c r="ACR471" s="35"/>
      <c r="ACS471" s="35"/>
      <c r="ACT471" s="35"/>
      <c r="ACU471" s="35"/>
      <c r="ACV471" s="35"/>
      <c r="ACW471" s="35"/>
      <c r="ACX471" s="35"/>
      <c r="ACY471" s="35"/>
      <c r="ACZ471" s="35"/>
      <c r="ADA471" s="35"/>
      <c r="ADB471" s="35"/>
      <c r="ADC471" s="35"/>
      <c r="ADD471" s="35"/>
      <c r="ADE471" s="35"/>
      <c r="ADF471" s="35"/>
      <c r="ADG471" s="35"/>
      <c r="ADH471" s="35"/>
      <c r="ADI471" s="35"/>
      <c r="ADJ471" s="35"/>
      <c r="ADK471" s="35"/>
      <c r="ADL471" s="35"/>
      <c r="ADM471" s="35"/>
      <c r="ADN471" s="35"/>
      <c r="ADO471" s="35"/>
      <c r="ADP471" s="35"/>
      <c r="ADQ471" s="35"/>
      <c r="ADR471" s="35"/>
      <c r="ADS471" s="35"/>
      <c r="ADT471" s="35"/>
      <c r="ADU471" s="35"/>
      <c r="ADV471" s="35"/>
      <c r="ADW471" s="35"/>
      <c r="ADX471" s="35"/>
      <c r="ADY471" s="66">
        <f t="shared" si="21"/>
        <v>0</v>
      </c>
    </row>
    <row r="472" spans="1:805" s="5" customFormat="1" ht="12" customHeight="1" x14ac:dyDescent="0.2">
      <c r="A472" s="38" t="s">
        <v>461</v>
      </c>
      <c r="B472" s="65">
        <f t="shared" si="20"/>
        <v>0</v>
      </c>
      <c r="C472" s="57">
        <v>1</v>
      </c>
      <c r="D472" s="59">
        <v>44624</v>
      </c>
      <c r="E472" s="67">
        <v>402.2</v>
      </c>
      <c r="F472" s="67">
        <f t="shared" si="18"/>
        <v>0</v>
      </c>
      <c r="G472" s="6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  <c r="AO472" s="35"/>
      <c r="AP472" s="35"/>
      <c r="AQ472" s="35"/>
      <c r="AR472" s="35"/>
      <c r="AS472" s="35"/>
      <c r="AT472" s="35"/>
      <c r="AU472" s="35"/>
      <c r="AV472" s="35"/>
      <c r="AW472" s="35"/>
      <c r="AX472" s="35"/>
      <c r="AY472" s="35"/>
      <c r="AZ472" s="35"/>
      <c r="BA472" s="35"/>
      <c r="BB472" s="35"/>
      <c r="BC472" s="35"/>
      <c r="BD472" s="35"/>
      <c r="BE472" s="15"/>
      <c r="BF472" s="15"/>
      <c r="BG472" s="136"/>
      <c r="BH472" s="35"/>
      <c r="BI472" s="35"/>
      <c r="BJ472" s="35"/>
      <c r="BK472" s="35"/>
      <c r="BL472" s="35"/>
      <c r="BM472" s="35"/>
      <c r="BN472" s="35"/>
      <c r="BO472" s="35"/>
      <c r="BP472" s="35"/>
      <c r="BQ472" s="35"/>
      <c r="BR472" s="35"/>
      <c r="BS472" s="35"/>
      <c r="BT472" s="35"/>
      <c r="BU472" s="35"/>
      <c r="BV472" s="35"/>
      <c r="BW472" s="35"/>
      <c r="BX472" s="35"/>
      <c r="BY472" s="35"/>
      <c r="BZ472" s="35"/>
      <c r="CA472" s="35"/>
      <c r="CB472" s="35"/>
      <c r="CC472" s="35"/>
      <c r="CD472" s="35"/>
      <c r="CE472" s="35"/>
      <c r="CF472" s="35"/>
      <c r="CG472" s="35"/>
      <c r="CH472" s="35"/>
      <c r="CI472" s="35"/>
      <c r="CJ472" s="35"/>
      <c r="CK472" s="35"/>
      <c r="CL472" s="35"/>
      <c r="CM472" s="35"/>
      <c r="CN472" s="35"/>
      <c r="CO472" s="35"/>
      <c r="CP472" s="35"/>
      <c r="CQ472" s="35"/>
      <c r="CR472" s="35"/>
      <c r="CS472" s="35"/>
      <c r="CT472" s="35"/>
      <c r="CU472" s="35"/>
      <c r="CV472" s="35"/>
      <c r="CW472" s="35"/>
      <c r="CX472" s="35"/>
      <c r="CY472" s="35"/>
      <c r="CZ472" s="35"/>
      <c r="DA472" s="35"/>
      <c r="DB472" s="35"/>
      <c r="DC472" s="35"/>
      <c r="DD472" s="35"/>
      <c r="DE472" s="35"/>
      <c r="DF472" s="35"/>
      <c r="DG472" s="35"/>
      <c r="DH472" s="35"/>
      <c r="DI472" s="35"/>
      <c r="DJ472" s="35"/>
      <c r="DK472" s="35"/>
      <c r="DL472" s="35"/>
      <c r="DM472" s="35"/>
      <c r="DN472" s="35"/>
      <c r="DO472" s="35"/>
      <c r="DP472" s="35"/>
      <c r="DQ472" s="35"/>
      <c r="DR472" s="35"/>
      <c r="DS472" s="35"/>
      <c r="DT472" s="35"/>
      <c r="DU472" s="35"/>
      <c r="DV472" s="35"/>
      <c r="DW472" s="35"/>
      <c r="DX472" s="35"/>
      <c r="DY472" s="35"/>
      <c r="DZ472" s="35"/>
      <c r="EA472" s="35"/>
      <c r="EB472" s="35"/>
      <c r="EC472" s="35"/>
      <c r="ED472" s="35"/>
      <c r="EE472" s="35"/>
      <c r="EF472" s="35"/>
      <c r="EG472" s="35"/>
      <c r="EH472" s="35"/>
      <c r="EI472" s="35"/>
      <c r="EJ472" s="35"/>
      <c r="EK472" s="35"/>
      <c r="EL472" s="35"/>
      <c r="EM472" s="35"/>
      <c r="EN472" s="35"/>
      <c r="EO472" s="35"/>
      <c r="EP472" s="35"/>
      <c r="EQ472" s="35"/>
      <c r="ER472" s="35"/>
      <c r="ES472" s="35"/>
      <c r="ET472" s="35"/>
      <c r="EU472" s="35"/>
      <c r="EV472" s="35"/>
      <c r="EW472" s="35"/>
      <c r="EX472" s="35"/>
      <c r="EY472" s="35"/>
      <c r="EZ472" s="35"/>
      <c r="FA472" s="35"/>
      <c r="FB472" s="35"/>
      <c r="FC472" s="35"/>
      <c r="FD472" s="35"/>
      <c r="FE472" s="35"/>
      <c r="FF472" s="35"/>
      <c r="FG472" s="35"/>
      <c r="FH472" s="35"/>
      <c r="FI472" s="35"/>
      <c r="FJ472" s="35"/>
      <c r="FK472" s="35"/>
      <c r="FL472" s="35"/>
      <c r="FM472" s="35"/>
      <c r="FN472" s="35"/>
      <c r="FO472" s="35"/>
      <c r="FP472" s="35"/>
      <c r="FQ472" s="35"/>
      <c r="FR472" s="35"/>
      <c r="FS472" s="35"/>
      <c r="FT472" s="35"/>
      <c r="FU472" s="35"/>
      <c r="FV472" s="35"/>
      <c r="FW472" s="35"/>
      <c r="FX472" s="35"/>
      <c r="FY472" s="35"/>
      <c r="FZ472" s="35"/>
      <c r="GA472" s="35"/>
      <c r="GB472" s="35"/>
      <c r="GC472" s="35"/>
      <c r="GD472" s="35"/>
      <c r="GE472" s="35"/>
      <c r="GF472" s="35"/>
      <c r="GG472" s="35"/>
      <c r="GH472" s="35"/>
      <c r="GI472" s="35"/>
      <c r="GJ472" s="35"/>
      <c r="GK472" s="35"/>
      <c r="GL472" s="35"/>
      <c r="GM472" s="35"/>
      <c r="GN472" s="35"/>
      <c r="GO472" s="35"/>
      <c r="GP472" s="35"/>
      <c r="GQ472" s="35"/>
      <c r="GR472" s="35"/>
      <c r="GS472" s="35"/>
      <c r="GT472" s="35"/>
      <c r="GU472" s="35"/>
      <c r="GV472" s="35"/>
      <c r="GW472" s="35"/>
      <c r="GX472" s="35"/>
      <c r="GY472" s="35"/>
      <c r="GZ472" s="35"/>
      <c r="HA472" s="35"/>
      <c r="HB472" s="35"/>
      <c r="HC472" s="35"/>
      <c r="HD472" s="35"/>
      <c r="HE472" s="35"/>
      <c r="HF472" s="35"/>
      <c r="HG472" s="35"/>
      <c r="HH472" s="35"/>
      <c r="HI472" s="35"/>
      <c r="HJ472" s="35"/>
      <c r="HK472" s="35"/>
      <c r="HL472" s="35"/>
      <c r="HM472" s="35"/>
      <c r="HN472" s="35"/>
      <c r="HO472" s="35"/>
      <c r="HP472" s="35"/>
      <c r="HQ472" s="35"/>
      <c r="HR472" s="35"/>
      <c r="HS472" s="35"/>
      <c r="HT472" s="35"/>
      <c r="HU472" s="35"/>
      <c r="HV472" s="35"/>
      <c r="HW472" s="35"/>
      <c r="HX472" s="35"/>
      <c r="HY472" s="35"/>
      <c r="HZ472" s="35"/>
      <c r="IA472" s="35"/>
      <c r="IB472" s="35"/>
      <c r="IC472" s="35"/>
      <c r="ID472" s="35"/>
      <c r="IE472" s="35"/>
      <c r="IF472" s="35"/>
      <c r="IG472" s="35"/>
      <c r="IH472" s="35"/>
      <c r="II472" s="35"/>
      <c r="IJ472" s="35"/>
      <c r="IK472" s="35"/>
      <c r="IL472" s="35"/>
      <c r="IM472" s="35"/>
      <c r="IN472" s="35"/>
      <c r="IO472" s="35"/>
      <c r="IP472" s="35"/>
      <c r="IQ472" s="35"/>
      <c r="IR472" s="35"/>
      <c r="IS472" s="35"/>
      <c r="IT472" s="35"/>
      <c r="IU472" s="35"/>
      <c r="IV472" s="35"/>
      <c r="IW472" s="35"/>
      <c r="IX472" s="35"/>
      <c r="IY472" s="35"/>
      <c r="IZ472" s="35"/>
      <c r="JA472" s="35"/>
      <c r="JB472" s="35"/>
      <c r="JC472" s="35"/>
      <c r="JD472" s="35"/>
      <c r="JE472" s="35"/>
      <c r="JF472" s="35"/>
      <c r="JG472" s="35"/>
      <c r="JH472" s="35"/>
      <c r="JI472" s="35"/>
      <c r="JJ472" s="35"/>
      <c r="JK472" s="35"/>
      <c r="JL472" s="35"/>
      <c r="JM472" s="35"/>
      <c r="JN472" s="35"/>
      <c r="JO472" s="35"/>
      <c r="JP472" s="35"/>
      <c r="JQ472" s="35"/>
      <c r="JR472" s="35"/>
      <c r="JS472" s="35"/>
      <c r="JT472" s="35"/>
      <c r="JU472" s="35"/>
      <c r="JV472" s="35"/>
      <c r="JW472" s="35"/>
      <c r="JX472" s="35"/>
      <c r="JY472" s="35"/>
      <c r="JZ472" s="35"/>
      <c r="KA472" s="35"/>
      <c r="KB472" s="35"/>
      <c r="KC472" s="35"/>
      <c r="KD472" s="35"/>
      <c r="KE472" s="35"/>
      <c r="KF472" s="35"/>
      <c r="KG472" s="35"/>
      <c r="KH472" s="35"/>
      <c r="KI472" s="35"/>
      <c r="KJ472" s="35"/>
      <c r="KK472" s="35"/>
      <c r="KL472" s="35"/>
      <c r="KM472" s="35"/>
      <c r="KN472" s="35"/>
      <c r="KO472" s="35"/>
      <c r="KP472" s="35"/>
      <c r="KQ472" s="35"/>
      <c r="KR472" s="35"/>
      <c r="KS472" s="35"/>
      <c r="KT472" s="35"/>
      <c r="KU472" s="35"/>
      <c r="KV472" s="35"/>
      <c r="KW472" s="35"/>
      <c r="KX472" s="35"/>
      <c r="KY472" s="35"/>
      <c r="KZ472" s="35"/>
      <c r="LA472" s="35"/>
      <c r="LB472" s="35"/>
      <c r="LC472" s="35"/>
      <c r="LD472" s="35"/>
      <c r="LE472" s="35"/>
      <c r="LF472" s="35"/>
      <c r="LG472" s="35"/>
      <c r="LH472" s="35"/>
      <c r="LI472" s="35"/>
      <c r="LJ472" s="35"/>
      <c r="LK472" s="35"/>
      <c r="LL472" s="35"/>
      <c r="LM472" s="35"/>
      <c r="LN472" s="35"/>
      <c r="LO472" s="35"/>
      <c r="LP472" s="35"/>
      <c r="LQ472" s="35"/>
      <c r="LR472" s="35"/>
      <c r="LS472" s="35"/>
      <c r="LT472" s="35"/>
      <c r="LU472" s="35"/>
      <c r="LV472" s="35"/>
      <c r="LW472" s="35"/>
      <c r="LX472" s="35"/>
      <c r="LY472" s="35"/>
      <c r="LZ472" s="35"/>
      <c r="MA472" s="35"/>
      <c r="MB472" s="35"/>
      <c r="MC472" s="35"/>
      <c r="MD472" s="35"/>
      <c r="ME472" s="35"/>
      <c r="MF472" s="35"/>
      <c r="MG472" s="35"/>
      <c r="MH472" s="35"/>
      <c r="MI472" s="35"/>
      <c r="MJ472" s="35"/>
      <c r="MK472" s="35"/>
      <c r="ML472" s="35"/>
      <c r="MM472" s="35"/>
      <c r="MN472" s="35"/>
      <c r="MO472" s="35"/>
      <c r="MP472" s="35"/>
      <c r="MQ472" s="35"/>
      <c r="MR472" s="35"/>
      <c r="MS472" s="35"/>
      <c r="MT472" s="35"/>
      <c r="MU472" s="35"/>
      <c r="MV472" s="35"/>
      <c r="MW472" s="35"/>
      <c r="MX472" s="35"/>
      <c r="MY472" s="35"/>
      <c r="MZ472" s="35"/>
      <c r="NA472" s="35"/>
      <c r="NB472" s="35"/>
      <c r="NC472" s="35"/>
      <c r="ND472" s="35"/>
      <c r="NE472" s="35"/>
      <c r="NF472" s="35"/>
      <c r="NG472" s="35"/>
      <c r="NH472" s="35"/>
      <c r="NI472" s="35"/>
      <c r="NJ472" s="35"/>
      <c r="NK472" s="35"/>
      <c r="NL472" s="35"/>
      <c r="NM472" s="35"/>
      <c r="NN472" s="35"/>
      <c r="NO472" s="35"/>
      <c r="NP472" s="35"/>
      <c r="NQ472" s="35"/>
      <c r="NR472" s="35"/>
      <c r="NS472" s="35"/>
      <c r="NT472" s="35"/>
      <c r="NU472" s="35"/>
      <c r="NV472" s="35"/>
      <c r="NW472" s="35"/>
      <c r="NX472" s="35"/>
      <c r="NY472" s="35"/>
      <c r="NZ472" s="35"/>
      <c r="OA472" s="35"/>
      <c r="OB472" s="35"/>
      <c r="OC472" s="35"/>
      <c r="OD472" s="35"/>
      <c r="OE472" s="35"/>
      <c r="OF472" s="35"/>
      <c r="OG472" s="35"/>
      <c r="OH472" s="35"/>
      <c r="OI472" s="35"/>
      <c r="OJ472" s="35"/>
      <c r="OK472" s="35"/>
      <c r="OL472" s="35"/>
      <c r="OM472" s="35"/>
      <c r="ON472" s="35"/>
      <c r="OO472" s="35"/>
      <c r="OP472" s="35"/>
      <c r="OQ472" s="35"/>
      <c r="OR472" s="35"/>
      <c r="OS472" s="35"/>
      <c r="OT472" s="35"/>
      <c r="OU472" s="35"/>
      <c r="OV472" s="35"/>
      <c r="OW472" s="35"/>
      <c r="OX472" s="35"/>
      <c r="OY472" s="35"/>
      <c r="OZ472" s="35"/>
      <c r="PA472" s="35"/>
      <c r="PB472" s="35"/>
      <c r="PC472" s="35"/>
      <c r="PD472" s="35"/>
      <c r="PE472" s="35"/>
      <c r="PF472" s="35"/>
      <c r="PG472" s="35"/>
      <c r="PH472" s="35"/>
      <c r="PI472" s="35"/>
      <c r="PJ472" s="35"/>
      <c r="PK472" s="35"/>
      <c r="PL472" s="35"/>
      <c r="PM472" s="35"/>
      <c r="PN472" s="35"/>
      <c r="PO472" s="35"/>
      <c r="PP472" s="35"/>
      <c r="PQ472" s="35"/>
      <c r="PR472" s="35"/>
      <c r="PS472" s="35"/>
      <c r="PT472" s="35"/>
      <c r="PU472" s="35"/>
      <c r="PV472" s="35"/>
      <c r="PW472" s="35"/>
      <c r="PX472" s="35"/>
      <c r="PY472" s="35"/>
      <c r="PZ472" s="35"/>
      <c r="QA472" s="35"/>
      <c r="QB472" s="35"/>
      <c r="QC472" s="35"/>
      <c r="QD472" s="35"/>
      <c r="QE472" s="35"/>
      <c r="QF472" s="35"/>
      <c r="QG472" s="35"/>
      <c r="QH472" s="35"/>
      <c r="QI472" s="35"/>
      <c r="QJ472" s="35"/>
      <c r="QK472" s="35"/>
      <c r="QL472" s="35"/>
      <c r="QM472" s="35"/>
      <c r="QN472" s="35"/>
      <c r="QO472" s="35"/>
      <c r="QP472" s="35"/>
      <c r="QQ472" s="35"/>
      <c r="QR472" s="35"/>
      <c r="QS472" s="35"/>
      <c r="QT472" s="35"/>
      <c r="QU472" s="35"/>
      <c r="QV472" s="35"/>
      <c r="QW472" s="35"/>
      <c r="QX472" s="35"/>
      <c r="QY472" s="35"/>
      <c r="QZ472" s="35"/>
      <c r="RA472" s="35"/>
      <c r="RB472" s="35"/>
      <c r="RC472" s="35"/>
      <c r="RD472" s="35"/>
      <c r="RE472" s="35"/>
      <c r="RF472" s="35"/>
      <c r="RG472" s="35"/>
      <c r="RH472" s="35"/>
      <c r="RI472" s="35"/>
      <c r="RJ472" s="35"/>
      <c r="RK472" s="35"/>
      <c r="RL472" s="35"/>
      <c r="RM472" s="35"/>
      <c r="RN472" s="35"/>
      <c r="RO472" s="35"/>
      <c r="RP472" s="35">
        <v>1</v>
      </c>
      <c r="RQ472" s="35"/>
      <c r="RR472" s="35"/>
      <c r="RS472" s="35"/>
      <c r="RT472" s="35"/>
      <c r="RU472" s="35"/>
      <c r="RV472" s="35"/>
      <c r="RW472" s="35"/>
      <c r="RX472" s="35"/>
      <c r="RY472" s="35"/>
      <c r="RZ472" s="35"/>
      <c r="SA472" s="35"/>
      <c r="SB472" s="35"/>
      <c r="SC472" s="35"/>
      <c r="SD472" s="35"/>
      <c r="SE472" s="35"/>
      <c r="SF472" s="35">
        <v>1</v>
      </c>
      <c r="SG472" s="35"/>
      <c r="SH472" s="35"/>
      <c r="SI472" s="35"/>
      <c r="SJ472" s="35"/>
      <c r="SK472" s="35"/>
      <c r="SL472" s="35"/>
      <c r="SM472" s="35"/>
      <c r="SN472" s="35"/>
      <c r="SO472" s="35"/>
      <c r="SP472" s="35"/>
      <c r="SQ472" s="35"/>
      <c r="SR472" s="35"/>
      <c r="SS472" s="35"/>
      <c r="ST472" s="35"/>
      <c r="SU472" s="35"/>
      <c r="SV472" s="35"/>
      <c r="SW472" s="35"/>
      <c r="SX472" s="35"/>
      <c r="SY472" s="35"/>
      <c r="SZ472" s="35"/>
      <c r="TA472" s="35"/>
      <c r="TB472" s="35"/>
      <c r="TC472" s="35"/>
      <c r="TD472" s="35"/>
      <c r="TE472" s="35"/>
      <c r="TF472" s="35"/>
      <c r="TG472" s="35"/>
      <c r="TH472" s="35"/>
      <c r="TI472" s="35"/>
      <c r="TJ472" s="35"/>
      <c r="TK472" s="35"/>
      <c r="TL472" s="35"/>
      <c r="TM472" s="35"/>
      <c r="TN472" s="35"/>
      <c r="TO472" s="35"/>
      <c r="TP472" s="35"/>
      <c r="TQ472" s="35"/>
      <c r="TR472" s="35"/>
      <c r="TS472" s="35"/>
      <c r="TT472" s="35"/>
      <c r="TU472" s="35"/>
      <c r="TV472" s="35"/>
      <c r="TW472" s="35"/>
      <c r="TX472" s="35"/>
      <c r="TY472" s="35"/>
      <c r="TZ472" s="35"/>
      <c r="UA472" s="35"/>
      <c r="UB472" s="35"/>
      <c r="UC472" s="35"/>
      <c r="UD472" s="35"/>
      <c r="UE472" s="35"/>
      <c r="UF472" s="35"/>
      <c r="UG472" s="35"/>
      <c r="UH472" s="35"/>
      <c r="UI472" s="35"/>
      <c r="UJ472" s="35"/>
      <c r="UK472" s="35"/>
      <c r="UL472" s="35"/>
      <c r="UM472" s="35"/>
      <c r="UN472" s="35"/>
      <c r="UO472" s="35"/>
      <c r="UP472" s="35"/>
      <c r="UQ472" s="35"/>
      <c r="UR472" s="35"/>
      <c r="US472" s="35"/>
      <c r="UT472" s="35"/>
      <c r="UU472" s="35"/>
      <c r="UV472" s="35"/>
      <c r="UW472" s="35"/>
      <c r="UX472" s="35"/>
      <c r="UY472" s="35"/>
      <c r="UZ472" s="35"/>
      <c r="VA472" s="35"/>
      <c r="VB472" s="35"/>
      <c r="VC472" s="35"/>
      <c r="VD472" s="35"/>
      <c r="VE472" s="35"/>
      <c r="VF472" s="35"/>
      <c r="VG472" s="35"/>
      <c r="VH472" s="35"/>
      <c r="VI472" s="35"/>
      <c r="VJ472" s="35"/>
      <c r="VK472" s="35"/>
      <c r="VL472" s="35"/>
      <c r="VM472" s="35"/>
      <c r="VN472" s="35"/>
      <c r="VO472" s="35"/>
      <c r="VP472" s="35"/>
      <c r="VQ472" s="35"/>
      <c r="VR472" s="35"/>
      <c r="VS472" s="35"/>
      <c r="VT472" s="35"/>
      <c r="VU472" s="35"/>
      <c r="VV472" s="35"/>
      <c r="VW472" s="35"/>
      <c r="VX472" s="35"/>
      <c r="VY472" s="35"/>
      <c r="VZ472" s="35"/>
      <c r="WA472" s="35"/>
      <c r="WB472" s="35"/>
      <c r="WC472" s="35"/>
      <c r="WD472" s="35"/>
      <c r="WE472" s="35"/>
      <c r="WF472" s="35"/>
      <c r="WG472" s="35"/>
      <c r="WH472" s="35"/>
      <c r="WI472" s="35"/>
      <c r="WJ472" s="35"/>
      <c r="WK472" s="35"/>
      <c r="WL472" s="35"/>
      <c r="WM472" s="35"/>
      <c r="WN472" s="35"/>
      <c r="WO472" s="35"/>
      <c r="WP472" s="35"/>
      <c r="WQ472" s="35"/>
      <c r="WR472" s="35"/>
      <c r="WS472" s="35"/>
      <c r="WT472" s="35"/>
      <c r="WU472" s="35"/>
      <c r="WV472" s="35"/>
      <c r="WW472" s="35"/>
      <c r="WX472" s="35"/>
      <c r="WY472" s="35"/>
      <c r="WZ472" s="35"/>
      <c r="XA472" s="35"/>
      <c r="XB472" s="35"/>
      <c r="XC472" s="35"/>
      <c r="XD472" s="35"/>
      <c r="XE472" s="35"/>
      <c r="XF472" s="35"/>
      <c r="XG472" s="35"/>
      <c r="XH472" s="35"/>
      <c r="XI472" s="35"/>
      <c r="XJ472" s="35"/>
      <c r="XK472" s="35"/>
      <c r="XL472" s="35"/>
      <c r="XM472" s="35"/>
      <c r="XN472" s="35"/>
      <c r="XO472" s="35"/>
      <c r="XP472" s="35"/>
      <c r="XQ472" s="35"/>
      <c r="XR472" s="35"/>
      <c r="XS472" s="35"/>
      <c r="XT472" s="35"/>
      <c r="XU472" s="35"/>
      <c r="XV472" s="35"/>
      <c r="XW472" s="35"/>
      <c r="XX472" s="35"/>
      <c r="XY472" s="35"/>
      <c r="XZ472" s="35"/>
      <c r="YA472" s="35"/>
      <c r="YB472" s="35"/>
      <c r="YC472" s="35"/>
      <c r="YD472" s="35"/>
      <c r="YE472" s="35"/>
      <c r="YF472" s="35"/>
      <c r="YG472" s="35"/>
      <c r="YH472" s="35"/>
      <c r="YI472" s="35"/>
      <c r="YJ472" s="35"/>
      <c r="YK472" s="35"/>
      <c r="YL472" s="35"/>
      <c r="YM472" s="35"/>
      <c r="YN472" s="35"/>
      <c r="YO472" s="35"/>
      <c r="YP472" s="35"/>
      <c r="YQ472" s="35"/>
      <c r="YR472" s="35"/>
      <c r="YS472" s="35"/>
      <c r="YT472" s="35"/>
      <c r="YU472" s="35"/>
      <c r="YV472" s="35"/>
      <c r="YW472" s="35"/>
      <c r="YX472" s="35"/>
      <c r="YY472" s="35"/>
      <c r="YZ472" s="35"/>
      <c r="ZA472" s="35"/>
      <c r="ZB472" s="35"/>
      <c r="ZC472" s="35"/>
      <c r="ZD472" s="35"/>
      <c r="ZE472" s="35"/>
      <c r="ZF472" s="35"/>
      <c r="ZG472" s="35"/>
      <c r="ZH472" s="35"/>
      <c r="ZI472" s="35"/>
      <c r="ZJ472" s="35"/>
      <c r="ZK472" s="35"/>
      <c r="ZL472" s="35"/>
      <c r="ZM472" s="35"/>
      <c r="ZN472" s="35"/>
      <c r="ZO472" s="35"/>
      <c r="ZP472" s="35"/>
      <c r="ZQ472" s="35"/>
      <c r="ZR472" s="35"/>
      <c r="ZS472" s="35"/>
      <c r="ZT472" s="35"/>
      <c r="ZU472" s="35"/>
      <c r="ZV472" s="35"/>
      <c r="ZW472" s="35"/>
      <c r="ZX472" s="35"/>
      <c r="ZY472" s="35"/>
      <c r="ZZ472" s="35"/>
      <c r="AAA472" s="35"/>
      <c r="AAB472" s="35"/>
      <c r="AAC472" s="35"/>
      <c r="AAD472" s="35"/>
      <c r="AAE472" s="35"/>
      <c r="AAF472" s="35"/>
      <c r="AAG472" s="35"/>
      <c r="AAH472" s="35"/>
      <c r="AAI472" s="35"/>
      <c r="AAJ472" s="35"/>
      <c r="AAK472" s="35"/>
      <c r="AAL472" s="35"/>
      <c r="AAM472" s="35"/>
      <c r="AAN472" s="35"/>
      <c r="AAO472" s="35"/>
      <c r="AAP472" s="35"/>
      <c r="AAQ472" s="35"/>
      <c r="AAR472" s="35"/>
      <c r="AAS472" s="35"/>
      <c r="AAT472" s="35"/>
      <c r="AAU472" s="35"/>
      <c r="AAV472" s="35"/>
      <c r="AAW472" s="35"/>
      <c r="AAX472" s="35"/>
      <c r="AAY472" s="35"/>
      <c r="AAZ472" s="35"/>
      <c r="ABA472" s="35"/>
      <c r="ABB472" s="35"/>
      <c r="ABC472" s="35"/>
      <c r="ABD472" s="35"/>
      <c r="ABE472" s="35"/>
      <c r="ABF472" s="35"/>
      <c r="ABG472" s="35"/>
      <c r="ABH472" s="35"/>
      <c r="ABI472" s="35"/>
      <c r="ABJ472" s="35"/>
      <c r="ABK472" s="35"/>
      <c r="ABL472" s="35"/>
      <c r="ABM472" s="35"/>
      <c r="ABN472" s="35"/>
      <c r="ABO472" s="35"/>
      <c r="ABP472" s="35"/>
      <c r="ABQ472" s="35"/>
      <c r="ABR472" s="35"/>
      <c r="ABS472" s="35"/>
      <c r="ABT472" s="35"/>
      <c r="ABU472" s="35"/>
      <c r="ABV472" s="35"/>
      <c r="ABW472" s="35"/>
      <c r="ABX472" s="35"/>
      <c r="ABY472" s="35"/>
      <c r="ABZ472" s="35"/>
      <c r="ACA472" s="35"/>
      <c r="ACB472" s="35"/>
      <c r="ACC472" s="35"/>
      <c r="ACD472" s="35"/>
      <c r="ACE472" s="35"/>
      <c r="ACF472" s="35"/>
      <c r="ACG472" s="35"/>
      <c r="ACH472" s="35"/>
      <c r="ACI472" s="35"/>
      <c r="ACJ472" s="35"/>
      <c r="ACK472" s="35"/>
      <c r="ACL472" s="35"/>
      <c r="ACM472" s="35"/>
      <c r="ACN472" s="35"/>
      <c r="ACO472" s="35"/>
      <c r="ACP472" s="35"/>
      <c r="ACQ472" s="35"/>
      <c r="ACR472" s="35"/>
      <c r="ACS472" s="35"/>
      <c r="ACT472" s="35"/>
      <c r="ACU472" s="35"/>
      <c r="ACV472" s="35"/>
      <c r="ACW472" s="35"/>
      <c r="ACX472" s="35"/>
      <c r="ACY472" s="35"/>
      <c r="ACZ472" s="35"/>
      <c r="ADA472" s="35"/>
      <c r="ADB472" s="35"/>
      <c r="ADC472" s="35"/>
      <c r="ADD472" s="35"/>
      <c r="ADE472" s="35"/>
      <c r="ADF472" s="35"/>
      <c r="ADG472" s="35"/>
      <c r="ADH472" s="35"/>
      <c r="ADI472" s="35"/>
      <c r="ADJ472" s="35"/>
      <c r="ADK472" s="35"/>
      <c r="ADL472" s="35"/>
      <c r="ADM472" s="35"/>
      <c r="ADN472" s="35"/>
      <c r="ADO472" s="35"/>
      <c r="ADP472" s="35"/>
      <c r="ADQ472" s="35"/>
      <c r="ADR472" s="35"/>
      <c r="ADS472" s="35"/>
      <c r="ADT472" s="35"/>
      <c r="ADU472" s="35"/>
      <c r="ADV472" s="35"/>
      <c r="ADW472" s="35"/>
      <c r="ADX472" s="35"/>
      <c r="ADY472" s="66">
        <f t="shared" si="21"/>
        <v>0</v>
      </c>
    </row>
    <row r="473" spans="1:805" s="5" customFormat="1" ht="12" customHeight="1" x14ac:dyDescent="0.2">
      <c r="A473" s="38" t="s">
        <v>290</v>
      </c>
      <c r="B473" s="65">
        <f t="shared" si="20"/>
        <v>0</v>
      </c>
      <c r="C473" s="57">
        <v>1</v>
      </c>
      <c r="D473" s="59">
        <v>44753</v>
      </c>
      <c r="E473" s="67">
        <v>60.41</v>
      </c>
      <c r="F473" s="67">
        <f t="shared" si="18"/>
        <v>0</v>
      </c>
      <c r="G473" s="6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  <c r="AO473" s="35"/>
      <c r="AP473" s="35"/>
      <c r="AQ473" s="35"/>
      <c r="AR473" s="35"/>
      <c r="AS473" s="35"/>
      <c r="AT473" s="35"/>
      <c r="AU473" s="35"/>
      <c r="AV473" s="35"/>
      <c r="AW473" s="35"/>
      <c r="AX473" s="35"/>
      <c r="AY473" s="35"/>
      <c r="AZ473" s="35"/>
      <c r="BA473" s="35"/>
      <c r="BB473" s="35"/>
      <c r="BC473" s="35"/>
      <c r="BD473" s="35"/>
      <c r="BE473" s="15"/>
      <c r="BF473" s="15"/>
      <c r="BG473" s="136"/>
      <c r="BH473" s="35"/>
      <c r="BI473" s="35"/>
      <c r="BJ473" s="35"/>
      <c r="BK473" s="35"/>
      <c r="BL473" s="35"/>
      <c r="BM473" s="35"/>
      <c r="BN473" s="35"/>
      <c r="BO473" s="35"/>
      <c r="BP473" s="35"/>
      <c r="BQ473" s="35"/>
      <c r="BR473" s="35"/>
      <c r="BS473" s="35"/>
      <c r="BT473" s="35"/>
      <c r="BU473" s="35"/>
      <c r="BV473" s="35"/>
      <c r="BW473" s="35"/>
      <c r="BX473" s="35"/>
      <c r="BY473" s="35"/>
      <c r="BZ473" s="35"/>
      <c r="CA473" s="35"/>
      <c r="CB473" s="35"/>
      <c r="CC473" s="35"/>
      <c r="CD473" s="35"/>
      <c r="CE473" s="35"/>
      <c r="CF473" s="35"/>
      <c r="CG473" s="35"/>
      <c r="CH473" s="35"/>
      <c r="CI473" s="35"/>
      <c r="CJ473" s="35"/>
      <c r="CK473" s="35"/>
      <c r="CL473" s="35"/>
      <c r="CM473" s="35"/>
      <c r="CN473" s="35"/>
      <c r="CO473" s="35"/>
      <c r="CP473" s="35"/>
      <c r="CQ473" s="35"/>
      <c r="CR473" s="35"/>
      <c r="CS473" s="35"/>
      <c r="CT473" s="35"/>
      <c r="CU473" s="35"/>
      <c r="CV473" s="35"/>
      <c r="CW473" s="35"/>
      <c r="CX473" s="35"/>
      <c r="CY473" s="35"/>
      <c r="CZ473" s="35"/>
      <c r="DA473" s="35"/>
      <c r="DB473" s="35"/>
      <c r="DC473" s="35"/>
      <c r="DD473" s="35"/>
      <c r="DE473" s="35"/>
      <c r="DF473" s="35"/>
      <c r="DG473" s="35"/>
      <c r="DH473" s="35"/>
      <c r="DI473" s="35"/>
      <c r="DJ473" s="35"/>
      <c r="DK473" s="35"/>
      <c r="DL473" s="35"/>
      <c r="DM473" s="35"/>
      <c r="DN473" s="35"/>
      <c r="DO473" s="35"/>
      <c r="DP473" s="35"/>
      <c r="DQ473" s="35"/>
      <c r="DR473" s="35"/>
      <c r="DS473" s="35"/>
      <c r="DT473" s="35"/>
      <c r="DU473" s="35"/>
      <c r="DV473" s="35"/>
      <c r="DW473" s="35"/>
      <c r="DX473" s="35"/>
      <c r="DY473" s="35"/>
      <c r="DZ473" s="35"/>
      <c r="EA473" s="35"/>
      <c r="EB473" s="35"/>
      <c r="EC473" s="35"/>
      <c r="ED473" s="35"/>
      <c r="EE473" s="35"/>
      <c r="EF473" s="35"/>
      <c r="EG473" s="35"/>
      <c r="EH473" s="35"/>
      <c r="EI473" s="35"/>
      <c r="EJ473" s="35"/>
      <c r="EK473" s="35"/>
      <c r="EL473" s="35"/>
      <c r="EM473" s="35"/>
      <c r="EN473" s="35"/>
      <c r="EO473" s="35"/>
      <c r="EP473" s="35"/>
      <c r="EQ473" s="35"/>
      <c r="ER473" s="35"/>
      <c r="ES473" s="35"/>
      <c r="ET473" s="35"/>
      <c r="EU473" s="35"/>
      <c r="EV473" s="35"/>
      <c r="EW473" s="35"/>
      <c r="EX473" s="35"/>
      <c r="EY473" s="35"/>
      <c r="EZ473" s="35"/>
      <c r="FA473" s="35"/>
      <c r="FB473" s="35"/>
      <c r="FC473" s="35"/>
      <c r="FD473" s="35"/>
      <c r="FE473" s="35"/>
      <c r="FF473" s="35"/>
      <c r="FG473" s="35"/>
      <c r="FH473" s="35"/>
      <c r="FI473" s="35"/>
      <c r="FJ473" s="35"/>
      <c r="FK473" s="35"/>
      <c r="FL473" s="35"/>
      <c r="FM473" s="35"/>
      <c r="FN473" s="35"/>
      <c r="FO473" s="35"/>
      <c r="FP473" s="35"/>
      <c r="FQ473" s="35"/>
      <c r="FR473" s="35"/>
      <c r="FS473" s="35"/>
      <c r="FT473" s="35"/>
      <c r="FU473" s="35"/>
      <c r="FV473" s="35"/>
      <c r="FW473" s="35"/>
      <c r="FX473" s="35"/>
      <c r="FY473" s="35"/>
      <c r="FZ473" s="35"/>
      <c r="GA473" s="35"/>
      <c r="GB473" s="35"/>
      <c r="GC473" s="35"/>
      <c r="GD473" s="35"/>
      <c r="GE473" s="35"/>
      <c r="GF473" s="35"/>
      <c r="GG473" s="35"/>
      <c r="GH473" s="35"/>
      <c r="GI473" s="35"/>
      <c r="GJ473" s="35"/>
      <c r="GK473" s="35"/>
      <c r="GL473" s="35"/>
      <c r="GM473" s="35"/>
      <c r="GN473" s="35"/>
      <c r="GO473" s="35"/>
      <c r="GP473" s="35"/>
      <c r="GQ473" s="35"/>
      <c r="GR473" s="35"/>
      <c r="GS473" s="35"/>
      <c r="GT473" s="35"/>
      <c r="GU473" s="35"/>
      <c r="GV473" s="35"/>
      <c r="GW473" s="35"/>
      <c r="GX473" s="35"/>
      <c r="GY473" s="35"/>
      <c r="GZ473" s="35"/>
      <c r="HA473" s="35"/>
      <c r="HB473" s="35"/>
      <c r="HC473" s="35"/>
      <c r="HD473" s="35"/>
      <c r="HE473" s="35"/>
      <c r="HF473" s="35"/>
      <c r="HG473" s="35"/>
      <c r="HH473" s="35"/>
      <c r="HI473" s="35"/>
      <c r="HJ473" s="35"/>
      <c r="HK473" s="35"/>
      <c r="HL473" s="35"/>
      <c r="HM473" s="35"/>
      <c r="HN473" s="35"/>
      <c r="HO473" s="35"/>
      <c r="HP473" s="35"/>
      <c r="HQ473" s="35"/>
      <c r="HR473" s="35"/>
      <c r="HS473" s="35"/>
      <c r="HT473" s="35"/>
      <c r="HU473" s="35"/>
      <c r="HV473" s="35"/>
      <c r="HW473" s="35"/>
      <c r="HX473" s="35"/>
      <c r="HY473" s="35"/>
      <c r="HZ473" s="35"/>
      <c r="IA473" s="35"/>
      <c r="IB473" s="35"/>
      <c r="IC473" s="35"/>
      <c r="ID473" s="35"/>
      <c r="IE473" s="35"/>
      <c r="IF473" s="35"/>
      <c r="IG473" s="35"/>
      <c r="IH473" s="35"/>
      <c r="II473" s="35"/>
      <c r="IJ473" s="35"/>
      <c r="IK473" s="35"/>
      <c r="IL473" s="35"/>
      <c r="IM473" s="35"/>
      <c r="IN473" s="35"/>
      <c r="IO473" s="35"/>
      <c r="IP473" s="35"/>
      <c r="IQ473" s="35"/>
      <c r="IR473" s="35"/>
      <c r="IS473" s="35"/>
      <c r="IT473" s="35"/>
      <c r="IU473" s="35"/>
      <c r="IV473" s="35"/>
      <c r="IW473" s="35"/>
      <c r="IX473" s="35"/>
      <c r="IY473" s="35"/>
      <c r="IZ473" s="35"/>
      <c r="JA473" s="35"/>
      <c r="JB473" s="35"/>
      <c r="JC473" s="35"/>
      <c r="JD473" s="35"/>
      <c r="JE473" s="35"/>
      <c r="JF473" s="35"/>
      <c r="JG473" s="35"/>
      <c r="JH473" s="35"/>
      <c r="JI473" s="35"/>
      <c r="JJ473" s="35"/>
      <c r="JK473" s="35"/>
      <c r="JL473" s="35"/>
      <c r="JM473" s="35"/>
      <c r="JN473" s="35"/>
      <c r="JO473" s="35"/>
      <c r="JP473" s="35"/>
      <c r="JQ473" s="35"/>
      <c r="JR473" s="35"/>
      <c r="JS473" s="35"/>
      <c r="JT473" s="35"/>
      <c r="JU473" s="35"/>
      <c r="JV473" s="35"/>
      <c r="JW473" s="35"/>
      <c r="JX473" s="35"/>
      <c r="JY473" s="35"/>
      <c r="JZ473" s="35"/>
      <c r="KA473" s="35"/>
      <c r="KB473" s="35"/>
      <c r="KC473" s="35"/>
      <c r="KD473" s="35"/>
      <c r="KE473" s="35"/>
      <c r="KF473" s="35"/>
      <c r="KG473" s="35"/>
      <c r="KH473" s="35"/>
      <c r="KI473" s="35"/>
      <c r="KJ473" s="35"/>
      <c r="KK473" s="35"/>
      <c r="KL473" s="35"/>
      <c r="KM473" s="35"/>
      <c r="KN473" s="35"/>
      <c r="KO473" s="35"/>
      <c r="KP473" s="35"/>
      <c r="KQ473" s="35"/>
      <c r="KR473" s="35"/>
      <c r="KS473" s="35"/>
      <c r="KT473" s="35"/>
      <c r="KU473" s="35"/>
      <c r="KV473" s="35"/>
      <c r="KW473" s="35"/>
      <c r="KX473" s="35"/>
      <c r="KY473" s="35"/>
      <c r="KZ473" s="35"/>
      <c r="LA473" s="35"/>
      <c r="LB473" s="35"/>
      <c r="LC473" s="35"/>
      <c r="LD473" s="35"/>
      <c r="LE473" s="35"/>
      <c r="LF473" s="35"/>
      <c r="LG473" s="35"/>
      <c r="LH473" s="35"/>
      <c r="LI473" s="35"/>
      <c r="LJ473" s="35"/>
      <c r="LK473" s="35"/>
      <c r="LL473" s="35"/>
      <c r="LM473" s="35">
        <v>1</v>
      </c>
      <c r="LN473" s="35">
        <v>3</v>
      </c>
      <c r="LO473" s="35"/>
      <c r="LP473" s="35"/>
      <c r="LQ473" s="35"/>
      <c r="LR473" s="35"/>
      <c r="LS473" s="35"/>
      <c r="LT473" s="35"/>
      <c r="LU473" s="35"/>
      <c r="LV473" s="35"/>
      <c r="LW473" s="35"/>
      <c r="LX473" s="35"/>
      <c r="LY473" s="35"/>
      <c r="LZ473" s="35"/>
      <c r="MA473" s="35"/>
      <c r="MB473" s="35"/>
      <c r="MC473" s="35"/>
      <c r="MD473" s="35"/>
      <c r="ME473" s="35"/>
      <c r="MF473" s="35"/>
      <c r="MG473" s="35"/>
      <c r="MH473" s="35"/>
      <c r="MI473" s="35"/>
      <c r="MJ473" s="35"/>
      <c r="MK473" s="35"/>
      <c r="ML473" s="35"/>
      <c r="MM473" s="35"/>
      <c r="MN473" s="35"/>
      <c r="MO473" s="35"/>
      <c r="MP473" s="35"/>
      <c r="MQ473" s="35"/>
      <c r="MR473" s="35"/>
      <c r="MS473" s="35"/>
      <c r="MT473" s="35"/>
      <c r="MU473" s="35"/>
      <c r="MV473" s="35"/>
      <c r="MW473" s="35"/>
      <c r="MX473" s="35"/>
      <c r="MY473" s="35"/>
      <c r="MZ473" s="35"/>
      <c r="NA473" s="35"/>
      <c r="NB473" s="35"/>
      <c r="NC473" s="35"/>
      <c r="ND473" s="35"/>
      <c r="NE473" s="35"/>
      <c r="NF473" s="35"/>
      <c r="NG473" s="35"/>
      <c r="NH473" s="35"/>
      <c r="NI473" s="35"/>
      <c r="NJ473" s="35"/>
      <c r="NK473" s="35"/>
      <c r="NL473" s="35"/>
      <c r="NM473" s="35"/>
      <c r="NN473" s="35"/>
      <c r="NO473" s="35"/>
      <c r="NP473" s="35"/>
      <c r="NQ473" s="35"/>
      <c r="NR473" s="35"/>
      <c r="NS473" s="35"/>
      <c r="NT473" s="35"/>
      <c r="NU473" s="35"/>
      <c r="NV473" s="35"/>
      <c r="NW473" s="35"/>
      <c r="NX473" s="35"/>
      <c r="NY473" s="35"/>
      <c r="NZ473" s="35"/>
      <c r="OA473" s="35"/>
      <c r="OB473" s="35"/>
      <c r="OC473" s="35"/>
      <c r="OD473" s="35"/>
      <c r="OE473" s="35"/>
      <c r="OF473" s="35"/>
      <c r="OG473" s="35"/>
      <c r="OH473" s="35"/>
      <c r="OI473" s="35"/>
      <c r="OJ473" s="35"/>
      <c r="OK473" s="35"/>
      <c r="OL473" s="35"/>
      <c r="OM473" s="35"/>
      <c r="ON473" s="35"/>
      <c r="OO473" s="35"/>
      <c r="OP473" s="35"/>
      <c r="OQ473" s="35"/>
      <c r="OR473" s="35"/>
      <c r="OS473" s="35"/>
      <c r="OT473" s="35"/>
      <c r="OU473" s="35"/>
      <c r="OV473" s="35"/>
      <c r="OW473" s="35"/>
      <c r="OX473" s="35"/>
      <c r="OY473" s="35"/>
      <c r="OZ473" s="35"/>
      <c r="PA473" s="35"/>
      <c r="PB473" s="35"/>
      <c r="PC473" s="35"/>
      <c r="PD473" s="35"/>
      <c r="PE473" s="35"/>
      <c r="PF473" s="35"/>
      <c r="PG473" s="35"/>
      <c r="PH473" s="35"/>
      <c r="PI473" s="35"/>
      <c r="PJ473" s="35"/>
      <c r="PK473" s="35"/>
      <c r="PL473" s="35"/>
      <c r="PM473" s="35"/>
      <c r="PN473" s="35"/>
      <c r="PO473" s="35"/>
      <c r="PP473" s="35"/>
      <c r="PQ473" s="35"/>
      <c r="PR473" s="35"/>
      <c r="PS473" s="35"/>
      <c r="PT473" s="35"/>
      <c r="PU473" s="35"/>
      <c r="PV473" s="35"/>
      <c r="PW473" s="35"/>
      <c r="PX473" s="35"/>
      <c r="PY473" s="35"/>
      <c r="PZ473" s="35"/>
      <c r="QA473" s="35"/>
      <c r="QB473" s="35"/>
      <c r="QC473" s="35"/>
      <c r="QD473" s="35"/>
      <c r="QE473" s="35"/>
      <c r="QF473" s="35"/>
      <c r="QG473" s="35"/>
      <c r="QH473" s="35"/>
      <c r="QI473" s="35"/>
      <c r="QJ473" s="35"/>
      <c r="QK473" s="35"/>
      <c r="QL473" s="35"/>
      <c r="QM473" s="35"/>
      <c r="QN473" s="35"/>
      <c r="QO473" s="35"/>
      <c r="QP473" s="35"/>
      <c r="QQ473" s="35"/>
      <c r="QR473" s="35"/>
      <c r="QS473" s="35"/>
      <c r="QT473" s="35"/>
      <c r="QU473" s="35"/>
      <c r="QV473" s="35"/>
      <c r="QW473" s="35"/>
      <c r="QX473" s="35"/>
      <c r="QY473" s="35"/>
      <c r="QZ473" s="35"/>
      <c r="RA473" s="35"/>
      <c r="RB473" s="35"/>
      <c r="RC473" s="35"/>
      <c r="RD473" s="35"/>
      <c r="RE473" s="35"/>
      <c r="RF473" s="35"/>
      <c r="RG473" s="35"/>
      <c r="RH473" s="35"/>
      <c r="RI473" s="35"/>
      <c r="RJ473" s="35"/>
      <c r="RK473" s="35"/>
      <c r="RL473" s="35"/>
      <c r="RM473" s="35"/>
      <c r="RN473" s="35"/>
      <c r="RO473" s="35"/>
      <c r="RP473" s="35"/>
      <c r="RQ473" s="35"/>
      <c r="RR473" s="35"/>
      <c r="RS473" s="35"/>
      <c r="RT473" s="35"/>
      <c r="RU473" s="35"/>
      <c r="RV473" s="35"/>
      <c r="RW473" s="35"/>
      <c r="RX473" s="35"/>
      <c r="RY473" s="35"/>
      <c r="RZ473" s="35"/>
      <c r="SA473" s="35"/>
      <c r="SB473" s="35"/>
      <c r="SC473" s="35"/>
      <c r="SD473" s="35"/>
      <c r="SE473" s="35"/>
      <c r="SF473" s="35"/>
      <c r="SG473" s="35"/>
      <c r="SH473" s="35"/>
      <c r="SI473" s="35"/>
      <c r="SJ473" s="35"/>
      <c r="SK473" s="35"/>
      <c r="SL473" s="35"/>
      <c r="SM473" s="35"/>
      <c r="SN473" s="35"/>
      <c r="SO473" s="35"/>
      <c r="SP473" s="35"/>
      <c r="SQ473" s="35"/>
      <c r="SR473" s="35"/>
      <c r="SS473" s="35"/>
      <c r="ST473" s="35"/>
      <c r="SU473" s="35"/>
      <c r="SV473" s="35"/>
      <c r="SW473" s="35"/>
      <c r="SX473" s="35"/>
      <c r="SY473" s="35"/>
      <c r="SZ473" s="35"/>
      <c r="TA473" s="35"/>
      <c r="TB473" s="35"/>
      <c r="TC473" s="35"/>
      <c r="TD473" s="35"/>
      <c r="TE473" s="35"/>
      <c r="TF473" s="35"/>
      <c r="TG473" s="35"/>
      <c r="TH473" s="35"/>
      <c r="TI473" s="35"/>
      <c r="TJ473" s="35"/>
      <c r="TK473" s="35"/>
      <c r="TL473" s="35"/>
      <c r="TM473" s="35"/>
      <c r="TN473" s="35"/>
      <c r="TO473" s="35"/>
      <c r="TP473" s="35"/>
      <c r="TQ473" s="35"/>
      <c r="TR473" s="35"/>
      <c r="TS473" s="35"/>
      <c r="TT473" s="35"/>
      <c r="TU473" s="35"/>
      <c r="TV473" s="35"/>
      <c r="TW473" s="35"/>
      <c r="TX473" s="35"/>
      <c r="TY473" s="35"/>
      <c r="TZ473" s="35"/>
      <c r="UA473" s="35"/>
      <c r="UB473" s="35"/>
      <c r="UC473" s="35"/>
      <c r="UD473" s="35"/>
      <c r="UE473" s="35"/>
      <c r="UF473" s="35"/>
      <c r="UG473" s="35"/>
      <c r="UH473" s="35"/>
      <c r="UI473" s="35"/>
      <c r="UJ473" s="35"/>
      <c r="UK473" s="35"/>
      <c r="UL473" s="35"/>
      <c r="UM473" s="35"/>
      <c r="UN473" s="35"/>
      <c r="UO473" s="35"/>
      <c r="UP473" s="35"/>
      <c r="UQ473" s="35"/>
      <c r="UR473" s="35"/>
      <c r="US473" s="35"/>
      <c r="UT473" s="35"/>
      <c r="UU473" s="35"/>
      <c r="UV473" s="35"/>
      <c r="UW473" s="35"/>
      <c r="UX473" s="35"/>
      <c r="UY473" s="35"/>
      <c r="UZ473" s="35"/>
      <c r="VA473" s="35"/>
      <c r="VB473" s="35"/>
      <c r="VC473" s="35"/>
      <c r="VD473" s="35"/>
      <c r="VE473" s="35"/>
      <c r="VF473" s="35"/>
      <c r="VG473" s="35"/>
      <c r="VH473" s="35"/>
      <c r="VI473" s="35"/>
      <c r="VJ473" s="35"/>
      <c r="VK473" s="35"/>
      <c r="VL473" s="35"/>
      <c r="VM473" s="35"/>
      <c r="VN473" s="35"/>
      <c r="VO473" s="35"/>
      <c r="VP473" s="35"/>
      <c r="VQ473" s="35"/>
      <c r="VR473" s="35"/>
      <c r="VS473" s="35"/>
      <c r="VT473" s="35"/>
      <c r="VU473" s="35"/>
      <c r="VV473" s="35"/>
      <c r="VW473" s="35"/>
      <c r="VX473" s="35"/>
      <c r="VY473" s="35"/>
      <c r="VZ473" s="35"/>
      <c r="WA473" s="35"/>
      <c r="WB473" s="35"/>
      <c r="WC473" s="35"/>
      <c r="WD473" s="35"/>
      <c r="WE473" s="35"/>
      <c r="WF473" s="35"/>
      <c r="WG473" s="35"/>
      <c r="WH473" s="35"/>
      <c r="WI473" s="35"/>
      <c r="WJ473" s="35"/>
      <c r="WK473" s="35"/>
      <c r="WL473" s="35"/>
      <c r="WM473" s="35"/>
      <c r="WN473" s="35"/>
      <c r="WO473" s="35"/>
      <c r="WP473" s="35"/>
      <c r="WQ473" s="35"/>
      <c r="WR473" s="35"/>
      <c r="WS473" s="35">
        <v>1</v>
      </c>
      <c r="WT473" s="35"/>
      <c r="WU473" s="35"/>
      <c r="WV473" s="35"/>
      <c r="WW473" s="35"/>
      <c r="WX473" s="35"/>
      <c r="WY473" s="35"/>
      <c r="WZ473" s="35"/>
      <c r="XA473" s="35">
        <v>1</v>
      </c>
      <c r="XB473" s="35"/>
      <c r="XC473" s="35"/>
      <c r="XD473" s="35"/>
      <c r="XE473" s="35">
        <v>1</v>
      </c>
      <c r="XF473" s="35"/>
      <c r="XG473" s="35"/>
      <c r="XH473" s="35"/>
      <c r="XI473" s="35"/>
      <c r="XJ473" s="35"/>
      <c r="XK473" s="35"/>
      <c r="XL473" s="35"/>
      <c r="XM473" s="35"/>
      <c r="XN473" s="35"/>
      <c r="XO473" s="35"/>
      <c r="XP473" s="35"/>
      <c r="XQ473" s="35"/>
      <c r="XR473" s="35"/>
      <c r="XS473" s="35"/>
      <c r="XT473" s="35"/>
      <c r="XU473" s="35"/>
      <c r="XV473" s="35"/>
      <c r="XW473" s="35"/>
      <c r="XX473" s="35"/>
      <c r="XY473" s="35"/>
      <c r="XZ473" s="35"/>
      <c r="YA473" s="35"/>
      <c r="YB473" s="35"/>
      <c r="YC473" s="35"/>
      <c r="YD473" s="35"/>
      <c r="YE473" s="35"/>
      <c r="YF473" s="35"/>
      <c r="YG473" s="35"/>
      <c r="YH473" s="35"/>
      <c r="YI473" s="35"/>
      <c r="YJ473" s="35"/>
      <c r="YK473" s="35"/>
      <c r="YL473" s="35"/>
      <c r="YM473" s="35"/>
      <c r="YN473" s="35"/>
      <c r="YO473" s="35"/>
      <c r="YP473" s="35"/>
      <c r="YQ473" s="35"/>
      <c r="YR473" s="35"/>
      <c r="YS473" s="35"/>
      <c r="YT473" s="35"/>
      <c r="YU473" s="35"/>
      <c r="YV473" s="35"/>
      <c r="YW473" s="35"/>
      <c r="YX473" s="35"/>
      <c r="YY473" s="35"/>
      <c r="YZ473" s="35"/>
      <c r="ZA473" s="35">
        <v>4</v>
      </c>
      <c r="ZB473" s="35"/>
      <c r="ZC473" s="35"/>
      <c r="ZD473" s="35"/>
      <c r="ZE473" s="35"/>
      <c r="ZF473" s="35"/>
      <c r="ZG473" s="35"/>
      <c r="ZH473" s="35"/>
      <c r="ZI473" s="35"/>
      <c r="ZJ473" s="35"/>
      <c r="ZK473" s="35"/>
      <c r="ZL473" s="35"/>
      <c r="ZM473" s="35"/>
      <c r="ZN473" s="35">
        <v>1</v>
      </c>
      <c r="ZO473" s="35"/>
      <c r="ZP473" s="35"/>
      <c r="ZQ473" s="35"/>
      <c r="ZR473" s="35"/>
      <c r="ZS473" s="35"/>
      <c r="ZT473" s="35"/>
      <c r="ZU473" s="35"/>
      <c r="ZV473" s="35"/>
      <c r="ZW473" s="35"/>
      <c r="ZX473" s="35"/>
      <c r="ZY473" s="35"/>
      <c r="ZZ473" s="35"/>
      <c r="AAA473" s="35"/>
      <c r="AAB473" s="35"/>
      <c r="AAC473" s="35"/>
      <c r="AAD473" s="35"/>
      <c r="AAE473" s="35"/>
      <c r="AAF473" s="35"/>
      <c r="AAG473" s="35"/>
      <c r="AAH473" s="35"/>
      <c r="AAI473" s="35"/>
      <c r="AAJ473" s="35"/>
      <c r="AAK473" s="35"/>
      <c r="AAL473" s="35"/>
      <c r="AAM473" s="35"/>
      <c r="AAN473" s="35"/>
      <c r="AAO473" s="35"/>
      <c r="AAP473" s="35"/>
      <c r="AAQ473" s="35"/>
      <c r="AAR473" s="35"/>
      <c r="AAS473" s="35"/>
      <c r="AAT473" s="35"/>
      <c r="AAU473" s="35"/>
      <c r="AAV473" s="35"/>
      <c r="AAW473" s="35"/>
      <c r="AAX473" s="35"/>
      <c r="AAY473" s="35"/>
      <c r="AAZ473" s="35"/>
      <c r="ABA473" s="35"/>
      <c r="ABB473" s="35"/>
      <c r="ABC473" s="35"/>
      <c r="ABD473" s="35"/>
      <c r="ABE473" s="35"/>
      <c r="ABF473" s="35"/>
      <c r="ABG473" s="35"/>
      <c r="ABH473" s="35"/>
      <c r="ABI473" s="35"/>
      <c r="ABJ473" s="35"/>
      <c r="ABK473" s="35"/>
      <c r="ABL473" s="35"/>
      <c r="ABM473" s="35"/>
      <c r="ABN473" s="35"/>
      <c r="ABO473" s="35"/>
      <c r="ABP473" s="35"/>
      <c r="ABQ473" s="35"/>
      <c r="ABR473" s="35"/>
      <c r="ABS473" s="35"/>
      <c r="ABT473" s="35"/>
      <c r="ABU473" s="35"/>
      <c r="ABV473" s="35"/>
      <c r="ABW473" s="35"/>
      <c r="ABX473" s="35"/>
      <c r="ABY473" s="35"/>
      <c r="ABZ473" s="35"/>
      <c r="ACA473" s="35"/>
      <c r="ACB473" s="35"/>
      <c r="ACC473" s="35"/>
      <c r="ACD473" s="35"/>
      <c r="ACE473" s="35"/>
      <c r="ACF473" s="35"/>
      <c r="ACG473" s="35"/>
      <c r="ACH473" s="35"/>
      <c r="ACI473" s="35"/>
      <c r="ACJ473" s="35"/>
      <c r="ACK473" s="35"/>
      <c r="ACL473" s="35"/>
      <c r="ACM473" s="35"/>
      <c r="ACN473" s="35"/>
      <c r="ACO473" s="35"/>
      <c r="ACP473" s="35"/>
      <c r="ACQ473" s="35"/>
      <c r="ACR473" s="35"/>
      <c r="ACS473" s="35"/>
      <c r="ACT473" s="35"/>
      <c r="ACU473" s="35"/>
      <c r="ACV473" s="35"/>
      <c r="ACW473" s="35"/>
      <c r="ACX473" s="35"/>
      <c r="ACY473" s="35"/>
      <c r="ACZ473" s="35"/>
      <c r="ADA473" s="35"/>
      <c r="ADB473" s="35"/>
      <c r="ADC473" s="35"/>
      <c r="ADD473" s="35"/>
      <c r="ADE473" s="35"/>
      <c r="ADF473" s="35"/>
      <c r="ADG473" s="35"/>
      <c r="ADH473" s="35"/>
      <c r="ADI473" s="35"/>
      <c r="ADJ473" s="35"/>
      <c r="ADK473" s="35"/>
      <c r="ADL473" s="35"/>
      <c r="ADM473" s="35"/>
      <c r="ADN473" s="35"/>
      <c r="ADO473" s="35"/>
      <c r="ADP473" s="35"/>
      <c r="ADQ473" s="35"/>
      <c r="ADR473" s="35"/>
      <c r="ADS473" s="35"/>
      <c r="ADT473" s="35"/>
      <c r="ADU473" s="35"/>
      <c r="ADV473" s="35"/>
      <c r="ADW473" s="35"/>
      <c r="ADX473" s="35"/>
      <c r="ADY473" s="66">
        <f t="shared" si="21"/>
        <v>0</v>
      </c>
    </row>
    <row r="474" spans="1:805" s="5" customFormat="1" ht="12" customHeight="1" x14ac:dyDescent="0.2">
      <c r="A474" s="38" t="s">
        <v>317</v>
      </c>
      <c r="B474" s="65">
        <f t="shared" si="20"/>
        <v>0</v>
      </c>
      <c r="C474" s="57">
        <v>1</v>
      </c>
      <c r="D474" s="59">
        <v>44249</v>
      </c>
      <c r="E474" s="67">
        <v>103.35</v>
      </c>
      <c r="F474" s="67">
        <f t="shared" si="18"/>
        <v>0</v>
      </c>
      <c r="G474" s="6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  <c r="AU474" s="35"/>
      <c r="AV474" s="35"/>
      <c r="AW474" s="35"/>
      <c r="AX474" s="35"/>
      <c r="AY474" s="35"/>
      <c r="AZ474" s="35"/>
      <c r="BA474" s="35"/>
      <c r="BB474" s="35"/>
      <c r="BC474" s="35"/>
      <c r="BD474" s="35"/>
      <c r="BE474" s="15"/>
      <c r="BF474" s="15"/>
      <c r="BG474" s="136"/>
      <c r="BH474" s="35"/>
      <c r="BI474" s="35"/>
      <c r="BJ474" s="35"/>
      <c r="BK474" s="35"/>
      <c r="BL474" s="35"/>
      <c r="BM474" s="35"/>
      <c r="BN474" s="35"/>
      <c r="BO474" s="35"/>
      <c r="BP474" s="35"/>
      <c r="BQ474" s="35"/>
      <c r="BR474" s="35"/>
      <c r="BS474" s="35"/>
      <c r="BT474" s="35"/>
      <c r="BU474" s="35"/>
      <c r="BV474" s="35"/>
      <c r="BW474" s="35"/>
      <c r="BX474" s="35"/>
      <c r="BY474" s="35"/>
      <c r="BZ474" s="35"/>
      <c r="CA474" s="35"/>
      <c r="CB474" s="35"/>
      <c r="CC474" s="35"/>
      <c r="CD474" s="35"/>
      <c r="CE474" s="35"/>
      <c r="CF474" s="35"/>
      <c r="CG474" s="35"/>
      <c r="CH474" s="35"/>
      <c r="CI474" s="35"/>
      <c r="CJ474" s="35"/>
      <c r="CK474" s="35"/>
      <c r="CL474" s="35"/>
      <c r="CM474" s="35"/>
      <c r="CN474" s="35"/>
      <c r="CO474" s="35"/>
      <c r="CP474" s="35"/>
      <c r="CQ474" s="35"/>
      <c r="CR474" s="35"/>
      <c r="CS474" s="35"/>
      <c r="CT474" s="35"/>
      <c r="CU474" s="35"/>
      <c r="CV474" s="35"/>
      <c r="CW474" s="35"/>
      <c r="CX474" s="35"/>
      <c r="CY474" s="35"/>
      <c r="CZ474" s="35"/>
      <c r="DA474" s="35"/>
      <c r="DB474" s="35"/>
      <c r="DC474" s="35"/>
      <c r="DD474" s="35"/>
      <c r="DE474" s="35"/>
      <c r="DF474" s="35"/>
      <c r="DG474" s="35"/>
      <c r="DH474" s="35"/>
      <c r="DI474" s="35"/>
      <c r="DJ474" s="35"/>
      <c r="DK474" s="35"/>
      <c r="DL474" s="35"/>
      <c r="DM474" s="35"/>
      <c r="DN474" s="35"/>
      <c r="DO474" s="35"/>
      <c r="DP474" s="35"/>
      <c r="DQ474" s="35"/>
      <c r="DR474" s="35"/>
      <c r="DS474" s="35"/>
      <c r="DT474" s="35"/>
      <c r="DU474" s="35"/>
      <c r="DV474" s="35"/>
      <c r="DW474" s="35"/>
      <c r="DX474" s="35"/>
      <c r="DY474" s="35"/>
      <c r="DZ474" s="35"/>
      <c r="EA474" s="35"/>
      <c r="EB474" s="35"/>
      <c r="EC474" s="35"/>
      <c r="ED474" s="35"/>
      <c r="EE474" s="35"/>
      <c r="EF474" s="35"/>
      <c r="EG474" s="35"/>
      <c r="EH474" s="35"/>
      <c r="EI474" s="35"/>
      <c r="EJ474" s="35"/>
      <c r="EK474" s="35"/>
      <c r="EL474" s="35"/>
      <c r="EM474" s="35"/>
      <c r="EN474" s="35"/>
      <c r="EO474" s="35"/>
      <c r="EP474" s="35"/>
      <c r="EQ474" s="35"/>
      <c r="ER474" s="35"/>
      <c r="ES474" s="35"/>
      <c r="ET474" s="35"/>
      <c r="EU474" s="35"/>
      <c r="EV474" s="35"/>
      <c r="EW474" s="35"/>
      <c r="EX474" s="35"/>
      <c r="EY474" s="35"/>
      <c r="EZ474" s="35"/>
      <c r="FA474" s="35"/>
      <c r="FB474" s="35"/>
      <c r="FC474" s="35"/>
      <c r="FD474" s="35"/>
      <c r="FE474" s="35"/>
      <c r="FF474" s="35"/>
      <c r="FG474" s="35"/>
      <c r="FH474" s="35"/>
      <c r="FI474" s="35"/>
      <c r="FJ474" s="35"/>
      <c r="FK474" s="35"/>
      <c r="FL474" s="35"/>
      <c r="FM474" s="35"/>
      <c r="FN474" s="35"/>
      <c r="FO474" s="35"/>
      <c r="FP474" s="35"/>
      <c r="FQ474" s="35"/>
      <c r="FR474" s="35"/>
      <c r="FS474" s="35"/>
      <c r="FT474" s="35"/>
      <c r="FU474" s="35"/>
      <c r="FV474" s="35"/>
      <c r="FW474" s="35"/>
      <c r="FX474" s="35"/>
      <c r="FY474" s="35"/>
      <c r="FZ474" s="35"/>
      <c r="GA474" s="35"/>
      <c r="GB474" s="35"/>
      <c r="GC474" s="35"/>
      <c r="GD474" s="35"/>
      <c r="GE474" s="35"/>
      <c r="GF474" s="35"/>
      <c r="GG474" s="35"/>
      <c r="GH474" s="35"/>
      <c r="GI474" s="35"/>
      <c r="GJ474" s="35"/>
      <c r="GK474" s="35"/>
      <c r="GL474" s="35"/>
      <c r="GM474" s="35"/>
      <c r="GN474" s="35"/>
      <c r="GO474" s="35"/>
      <c r="GP474" s="35"/>
      <c r="GQ474" s="35"/>
      <c r="GR474" s="35"/>
      <c r="GS474" s="35"/>
      <c r="GT474" s="35"/>
      <c r="GU474" s="35"/>
      <c r="GV474" s="35"/>
      <c r="GW474" s="35"/>
      <c r="GX474" s="35"/>
      <c r="GY474" s="35"/>
      <c r="GZ474" s="35"/>
      <c r="HA474" s="35"/>
      <c r="HB474" s="35"/>
      <c r="HC474" s="35"/>
      <c r="HD474" s="35"/>
      <c r="HE474" s="35"/>
      <c r="HF474" s="35"/>
      <c r="HG474" s="35"/>
      <c r="HH474" s="35"/>
      <c r="HI474" s="35"/>
      <c r="HJ474" s="35"/>
      <c r="HK474" s="35"/>
      <c r="HL474" s="35"/>
      <c r="HM474" s="35"/>
      <c r="HN474" s="35"/>
      <c r="HO474" s="35"/>
      <c r="HP474" s="35"/>
      <c r="HQ474" s="35"/>
      <c r="HR474" s="35"/>
      <c r="HS474" s="35"/>
      <c r="HT474" s="35"/>
      <c r="HU474" s="35"/>
      <c r="HV474" s="35"/>
      <c r="HW474" s="35"/>
      <c r="HX474" s="35"/>
      <c r="HY474" s="35"/>
      <c r="HZ474" s="35"/>
      <c r="IA474" s="35"/>
      <c r="IB474" s="35"/>
      <c r="IC474" s="35"/>
      <c r="ID474" s="35"/>
      <c r="IE474" s="35"/>
      <c r="IF474" s="35"/>
      <c r="IG474" s="35"/>
      <c r="IH474" s="35"/>
      <c r="II474" s="35"/>
      <c r="IJ474" s="35"/>
      <c r="IK474" s="35"/>
      <c r="IL474" s="35"/>
      <c r="IM474" s="35"/>
      <c r="IN474" s="35"/>
      <c r="IO474" s="35"/>
      <c r="IP474" s="35"/>
      <c r="IQ474" s="35"/>
      <c r="IR474" s="35"/>
      <c r="IS474" s="35"/>
      <c r="IT474" s="35"/>
      <c r="IU474" s="35"/>
      <c r="IV474" s="35"/>
      <c r="IW474" s="35"/>
      <c r="IX474" s="35"/>
      <c r="IY474" s="35"/>
      <c r="IZ474" s="35"/>
      <c r="JA474" s="35"/>
      <c r="JB474" s="35"/>
      <c r="JC474" s="35"/>
      <c r="JD474" s="35"/>
      <c r="JE474" s="35"/>
      <c r="JF474" s="35"/>
      <c r="JG474" s="35"/>
      <c r="JH474" s="35"/>
      <c r="JI474" s="35"/>
      <c r="JJ474" s="35"/>
      <c r="JK474" s="35"/>
      <c r="JL474" s="35"/>
      <c r="JM474" s="35"/>
      <c r="JN474" s="35"/>
      <c r="JO474" s="35"/>
      <c r="JP474" s="35"/>
      <c r="JQ474" s="35"/>
      <c r="JR474" s="35"/>
      <c r="JS474" s="35"/>
      <c r="JT474" s="35"/>
      <c r="JU474" s="35"/>
      <c r="JV474" s="35"/>
      <c r="JW474" s="35"/>
      <c r="JX474" s="35"/>
      <c r="JY474" s="35"/>
      <c r="JZ474" s="35"/>
      <c r="KA474" s="35"/>
      <c r="KB474" s="35"/>
      <c r="KC474" s="35"/>
      <c r="KD474" s="35"/>
      <c r="KE474" s="35"/>
      <c r="KF474" s="35"/>
      <c r="KG474" s="35"/>
      <c r="KH474" s="35"/>
      <c r="KI474" s="35"/>
      <c r="KJ474" s="35"/>
      <c r="KK474" s="35"/>
      <c r="KL474" s="35"/>
      <c r="KM474" s="35"/>
      <c r="KN474" s="35"/>
      <c r="KO474" s="35"/>
      <c r="KP474" s="35"/>
      <c r="KQ474" s="35"/>
      <c r="KR474" s="35"/>
      <c r="KS474" s="35"/>
      <c r="KT474" s="35"/>
      <c r="KU474" s="35"/>
      <c r="KV474" s="35"/>
      <c r="KW474" s="35"/>
      <c r="KX474" s="35"/>
      <c r="KY474" s="35"/>
      <c r="KZ474" s="35"/>
      <c r="LA474" s="35"/>
      <c r="LB474" s="35"/>
      <c r="LC474" s="35"/>
      <c r="LD474" s="35"/>
      <c r="LE474" s="35"/>
      <c r="LF474" s="35"/>
      <c r="LG474" s="35"/>
      <c r="LH474" s="35"/>
      <c r="LI474" s="35"/>
      <c r="LJ474" s="35"/>
      <c r="LK474" s="35"/>
      <c r="LL474" s="35"/>
      <c r="LM474" s="35"/>
      <c r="LN474" s="35"/>
      <c r="LO474" s="35"/>
      <c r="LP474" s="35"/>
      <c r="LQ474" s="35"/>
      <c r="LR474" s="35"/>
      <c r="LS474" s="35"/>
      <c r="LT474" s="35"/>
      <c r="LU474" s="35"/>
      <c r="LV474" s="35"/>
      <c r="LW474" s="35"/>
      <c r="LX474" s="35"/>
      <c r="LY474" s="35"/>
      <c r="LZ474" s="35"/>
      <c r="MA474" s="35"/>
      <c r="MB474" s="35"/>
      <c r="MC474" s="35"/>
      <c r="MD474" s="35"/>
      <c r="ME474" s="35"/>
      <c r="MF474" s="35"/>
      <c r="MG474" s="35"/>
      <c r="MH474" s="35"/>
      <c r="MI474" s="35"/>
      <c r="MJ474" s="35"/>
      <c r="MK474" s="35"/>
      <c r="ML474" s="35"/>
      <c r="MM474" s="35"/>
      <c r="MN474" s="35"/>
      <c r="MO474" s="35"/>
      <c r="MP474" s="35"/>
      <c r="MQ474" s="35"/>
      <c r="MR474" s="35"/>
      <c r="MS474" s="35"/>
      <c r="MT474" s="35"/>
      <c r="MU474" s="35"/>
      <c r="MV474" s="35"/>
      <c r="MW474" s="35"/>
      <c r="MX474" s="35"/>
      <c r="MY474" s="35"/>
      <c r="MZ474" s="35"/>
      <c r="NA474" s="35"/>
      <c r="NB474" s="35"/>
      <c r="NC474" s="35"/>
      <c r="ND474" s="35"/>
      <c r="NE474" s="35"/>
      <c r="NF474" s="35"/>
      <c r="NG474" s="35"/>
      <c r="NH474" s="35"/>
      <c r="NI474" s="35"/>
      <c r="NJ474" s="35"/>
      <c r="NK474" s="35"/>
      <c r="NL474" s="35"/>
      <c r="NM474" s="35"/>
      <c r="NN474" s="35"/>
      <c r="NO474" s="35"/>
      <c r="NP474" s="35"/>
      <c r="NQ474" s="35"/>
      <c r="NR474" s="35"/>
      <c r="NS474" s="35"/>
      <c r="NT474" s="35"/>
      <c r="NU474" s="35"/>
      <c r="NV474" s="35"/>
      <c r="NW474" s="35"/>
      <c r="NX474" s="35"/>
      <c r="NY474" s="35"/>
      <c r="NZ474" s="35"/>
      <c r="OA474" s="35"/>
      <c r="OB474" s="35"/>
      <c r="OC474" s="35"/>
      <c r="OD474" s="35"/>
      <c r="OE474" s="35"/>
      <c r="OF474" s="35"/>
      <c r="OG474" s="35"/>
      <c r="OH474" s="35"/>
      <c r="OI474" s="35"/>
      <c r="OJ474" s="35"/>
      <c r="OK474" s="35"/>
      <c r="OL474" s="35"/>
      <c r="OM474" s="35"/>
      <c r="ON474" s="35"/>
      <c r="OO474" s="35"/>
      <c r="OP474" s="35"/>
      <c r="OQ474" s="35"/>
      <c r="OR474" s="35"/>
      <c r="OS474" s="35"/>
      <c r="OT474" s="35"/>
      <c r="OU474" s="35"/>
      <c r="OV474" s="35"/>
      <c r="OW474" s="35"/>
      <c r="OX474" s="35"/>
      <c r="OY474" s="35"/>
      <c r="OZ474" s="35"/>
      <c r="PA474" s="35"/>
      <c r="PB474" s="35"/>
      <c r="PC474" s="35"/>
      <c r="PD474" s="35"/>
      <c r="PE474" s="35"/>
      <c r="PF474" s="35"/>
      <c r="PG474" s="35"/>
      <c r="PH474" s="35"/>
      <c r="PI474" s="35"/>
      <c r="PJ474" s="35"/>
      <c r="PK474" s="35"/>
      <c r="PL474" s="35"/>
      <c r="PM474" s="35"/>
      <c r="PN474" s="35"/>
      <c r="PO474" s="35"/>
      <c r="PP474" s="35"/>
      <c r="PQ474" s="35"/>
      <c r="PR474" s="35"/>
      <c r="PS474" s="35"/>
      <c r="PT474" s="35"/>
      <c r="PU474" s="35"/>
      <c r="PV474" s="35"/>
      <c r="PW474" s="35"/>
      <c r="PX474" s="35"/>
      <c r="PY474" s="35"/>
      <c r="PZ474" s="35"/>
      <c r="QA474" s="35"/>
      <c r="QB474" s="35"/>
      <c r="QC474" s="35"/>
      <c r="QD474" s="35"/>
      <c r="QE474" s="35"/>
      <c r="QF474" s="35"/>
      <c r="QG474" s="35"/>
      <c r="QH474" s="35"/>
      <c r="QI474" s="35"/>
      <c r="QJ474" s="35"/>
      <c r="QK474" s="35"/>
      <c r="QL474" s="35"/>
      <c r="QM474" s="35"/>
      <c r="QN474" s="35"/>
      <c r="QO474" s="35"/>
      <c r="QP474" s="35"/>
      <c r="QQ474" s="35"/>
      <c r="QR474" s="35"/>
      <c r="QS474" s="35"/>
      <c r="QT474" s="35"/>
      <c r="QU474" s="35"/>
      <c r="QV474" s="35"/>
      <c r="QW474" s="35"/>
      <c r="QX474" s="35"/>
      <c r="QY474" s="35"/>
      <c r="QZ474" s="35"/>
      <c r="RA474" s="35"/>
      <c r="RB474" s="35"/>
      <c r="RC474" s="35"/>
      <c r="RD474" s="35"/>
      <c r="RE474" s="35"/>
      <c r="RF474" s="35"/>
      <c r="RG474" s="35"/>
      <c r="RH474" s="35"/>
      <c r="RI474" s="35"/>
      <c r="RJ474" s="35"/>
      <c r="RK474" s="35"/>
      <c r="RL474" s="35"/>
      <c r="RM474" s="35"/>
      <c r="RN474" s="35"/>
      <c r="RO474" s="35"/>
      <c r="RP474" s="35"/>
      <c r="RQ474" s="35"/>
      <c r="RR474" s="35"/>
      <c r="RS474" s="35"/>
      <c r="RT474" s="35"/>
      <c r="RU474" s="35"/>
      <c r="RV474" s="35"/>
      <c r="RW474" s="35"/>
      <c r="RX474" s="35"/>
      <c r="RY474" s="35"/>
      <c r="RZ474" s="35"/>
      <c r="SA474" s="35"/>
      <c r="SB474" s="35"/>
      <c r="SC474" s="35"/>
      <c r="SD474" s="35"/>
      <c r="SE474" s="35"/>
      <c r="SF474" s="35"/>
      <c r="SG474" s="35"/>
      <c r="SH474" s="35"/>
      <c r="SI474" s="35"/>
      <c r="SJ474" s="35"/>
      <c r="SK474" s="35"/>
      <c r="SL474" s="35"/>
      <c r="SM474" s="35"/>
      <c r="SN474" s="35"/>
      <c r="SO474" s="35"/>
      <c r="SP474" s="35"/>
      <c r="SQ474" s="35"/>
      <c r="SR474" s="35"/>
      <c r="SS474" s="35"/>
      <c r="ST474" s="35"/>
      <c r="SU474" s="35"/>
      <c r="SV474" s="35"/>
      <c r="SW474" s="35"/>
      <c r="SX474" s="35"/>
      <c r="SY474" s="35"/>
      <c r="SZ474" s="35"/>
      <c r="TA474" s="35"/>
      <c r="TB474" s="35"/>
      <c r="TC474" s="35"/>
      <c r="TD474" s="35"/>
      <c r="TE474" s="35"/>
      <c r="TF474" s="35"/>
      <c r="TG474" s="35"/>
      <c r="TH474" s="35"/>
      <c r="TI474" s="35"/>
      <c r="TJ474" s="35"/>
      <c r="TK474" s="35"/>
      <c r="TL474" s="35"/>
      <c r="TM474" s="35"/>
      <c r="TN474" s="35"/>
      <c r="TO474" s="35"/>
      <c r="TP474" s="35"/>
      <c r="TQ474" s="35"/>
      <c r="TR474" s="35"/>
      <c r="TS474" s="35"/>
      <c r="TT474" s="35"/>
      <c r="TU474" s="35"/>
      <c r="TV474" s="35"/>
      <c r="TW474" s="35"/>
      <c r="TX474" s="35"/>
      <c r="TY474" s="35"/>
      <c r="TZ474" s="35"/>
      <c r="UA474" s="35"/>
      <c r="UB474" s="35"/>
      <c r="UC474" s="35"/>
      <c r="UD474" s="35"/>
      <c r="UE474" s="35"/>
      <c r="UF474" s="35"/>
      <c r="UG474" s="35"/>
      <c r="UH474" s="35"/>
      <c r="UI474" s="35"/>
      <c r="UJ474" s="35"/>
      <c r="UK474" s="35"/>
      <c r="UL474" s="35"/>
      <c r="UM474" s="35"/>
      <c r="UN474" s="35"/>
      <c r="UO474" s="35"/>
      <c r="UP474" s="35"/>
      <c r="UQ474" s="35"/>
      <c r="UR474" s="35"/>
      <c r="US474" s="35"/>
      <c r="UT474" s="35"/>
      <c r="UU474" s="35"/>
      <c r="UV474" s="35"/>
      <c r="UW474" s="35"/>
      <c r="UX474" s="35"/>
      <c r="UY474" s="35"/>
      <c r="UZ474" s="35"/>
      <c r="VA474" s="35"/>
      <c r="VB474" s="35"/>
      <c r="VC474" s="35"/>
      <c r="VD474" s="35"/>
      <c r="VE474" s="35"/>
      <c r="VF474" s="35"/>
      <c r="VG474" s="35"/>
      <c r="VH474" s="35"/>
      <c r="VI474" s="35"/>
      <c r="VJ474" s="35"/>
      <c r="VK474" s="35"/>
      <c r="VL474" s="35"/>
      <c r="VM474" s="35"/>
      <c r="VN474" s="35"/>
      <c r="VO474" s="35"/>
      <c r="VP474" s="35"/>
      <c r="VQ474" s="35"/>
      <c r="VR474" s="35"/>
      <c r="VS474" s="35"/>
      <c r="VT474" s="35"/>
      <c r="VU474" s="35"/>
      <c r="VV474" s="35"/>
      <c r="VW474" s="35"/>
      <c r="VX474" s="35"/>
      <c r="VY474" s="35"/>
      <c r="VZ474" s="35"/>
      <c r="WA474" s="35"/>
      <c r="WB474" s="35"/>
      <c r="WC474" s="35"/>
      <c r="WD474" s="35"/>
      <c r="WE474" s="35"/>
      <c r="WF474" s="35"/>
      <c r="WG474" s="35"/>
      <c r="WH474" s="35"/>
      <c r="WI474" s="35"/>
      <c r="WJ474" s="35"/>
      <c r="WK474" s="35"/>
      <c r="WL474" s="35"/>
      <c r="WM474" s="35"/>
      <c r="WN474" s="35"/>
      <c r="WO474" s="35"/>
      <c r="WP474" s="35"/>
      <c r="WQ474" s="35"/>
      <c r="WR474" s="35"/>
      <c r="WS474" s="35"/>
      <c r="WT474" s="35"/>
      <c r="WU474" s="35"/>
      <c r="WV474" s="35"/>
      <c r="WW474" s="35"/>
      <c r="WX474" s="35"/>
      <c r="WY474" s="35"/>
      <c r="WZ474" s="35"/>
      <c r="XA474" s="35"/>
      <c r="XB474" s="35"/>
      <c r="XC474" s="35"/>
      <c r="XD474" s="35"/>
      <c r="XE474" s="35"/>
      <c r="XF474" s="35"/>
      <c r="XG474" s="35"/>
      <c r="XH474" s="35"/>
      <c r="XI474" s="35"/>
      <c r="XJ474" s="35"/>
      <c r="XK474" s="35"/>
      <c r="XL474" s="35"/>
      <c r="XM474" s="35"/>
      <c r="XN474" s="35"/>
      <c r="XO474" s="35"/>
      <c r="XP474" s="35"/>
      <c r="XQ474" s="35"/>
      <c r="XR474" s="35"/>
      <c r="XS474" s="35"/>
      <c r="XT474" s="35"/>
      <c r="XU474" s="35"/>
      <c r="XV474" s="35"/>
      <c r="XW474" s="35"/>
      <c r="XX474" s="35"/>
      <c r="XY474" s="35"/>
      <c r="XZ474" s="35"/>
      <c r="YA474" s="35"/>
      <c r="YB474" s="35"/>
      <c r="YC474" s="35"/>
      <c r="YD474" s="35"/>
      <c r="YE474" s="35"/>
      <c r="YF474" s="35"/>
      <c r="YG474" s="35"/>
      <c r="YH474" s="35"/>
      <c r="YI474" s="35"/>
      <c r="YJ474" s="35"/>
      <c r="YK474" s="35"/>
      <c r="YL474" s="35"/>
      <c r="YM474" s="35"/>
      <c r="YN474" s="35"/>
      <c r="YO474" s="35"/>
      <c r="YP474" s="35"/>
      <c r="YQ474" s="35"/>
      <c r="YR474" s="35"/>
      <c r="YS474" s="35"/>
      <c r="YT474" s="35"/>
      <c r="YU474" s="35"/>
      <c r="YV474" s="35"/>
      <c r="YW474" s="35"/>
      <c r="YX474" s="35"/>
      <c r="YY474" s="35"/>
      <c r="YZ474" s="35"/>
      <c r="ZA474" s="35"/>
      <c r="ZB474" s="35"/>
      <c r="ZC474" s="35"/>
      <c r="ZD474" s="35"/>
      <c r="ZE474" s="35"/>
      <c r="ZF474" s="35"/>
      <c r="ZG474" s="35"/>
      <c r="ZH474" s="35"/>
      <c r="ZI474" s="35"/>
      <c r="ZJ474" s="35"/>
      <c r="ZK474" s="35"/>
      <c r="ZL474" s="35"/>
      <c r="ZM474" s="35"/>
      <c r="ZN474" s="35"/>
      <c r="ZO474" s="35"/>
      <c r="ZP474" s="35"/>
      <c r="ZQ474" s="35"/>
      <c r="ZR474" s="35"/>
      <c r="ZS474" s="35"/>
      <c r="ZT474" s="35"/>
      <c r="ZU474" s="35"/>
      <c r="ZV474" s="35"/>
      <c r="ZW474" s="35"/>
      <c r="ZX474" s="35"/>
      <c r="ZY474" s="35"/>
      <c r="ZZ474" s="35"/>
      <c r="AAA474" s="35"/>
      <c r="AAB474" s="35"/>
      <c r="AAC474" s="35"/>
      <c r="AAD474" s="35"/>
      <c r="AAE474" s="35"/>
      <c r="AAF474" s="35"/>
      <c r="AAG474" s="35"/>
      <c r="AAH474" s="35"/>
      <c r="AAI474" s="35"/>
      <c r="AAJ474" s="35"/>
      <c r="AAK474" s="35"/>
      <c r="AAL474" s="35"/>
      <c r="AAM474" s="35"/>
      <c r="AAN474" s="35"/>
      <c r="AAO474" s="35"/>
      <c r="AAP474" s="35"/>
      <c r="AAQ474" s="35"/>
      <c r="AAR474" s="35"/>
      <c r="AAS474" s="35"/>
      <c r="AAT474" s="35"/>
      <c r="AAU474" s="35"/>
      <c r="AAV474" s="35"/>
      <c r="AAW474" s="35"/>
      <c r="AAX474" s="35"/>
      <c r="AAY474" s="35"/>
      <c r="AAZ474" s="35"/>
      <c r="ABA474" s="35"/>
      <c r="ABB474" s="35"/>
      <c r="ABC474" s="35"/>
      <c r="ABD474" s="35"/>
      <c r="ABE474" s="35"/>
      <c r="ABF474" s="35"/>
      <c r="ABG474" s="35"/>
      <c r="ABH474" s="35"/>
      <c r="ABI474" s="35"/>
      <c r="ABJ474" s="35"/>
      <c r="ABK474" s="35"/>
      <c r="ABL474" s="35"/>
      <c r="ABM474" s="35"/>
      <c r="ABN474" s="35"/>
      <c r="ABO474" s="35"/>
      <c r="ABP474" s="35"/>
      <c r="ABQ474" s="35"/>
      <c r="ABR474" s="35"/>
      <c r="ABS474" s="35"/>
      <c r="ABT474" s="35"/>
      <c r="ABU474" s="35"/>
      <c r="ABV474" s="35"/>
      <c r="ABW474" s="35"/>
      <c r="ABX474" s="35"/>
      <c r="ABY474" s="35"/>
      <c r="ABZ474" s="35"/>
      <c r="ACA474" s="35"/>
      <c r="ACB474" s="35"/>
      <c r="ACC474" s="35"/>
      <c r="ACD474" s="35"/>
      <c r="ACE474" s="35"/>
      <c r="ACF474" s="35"/>
      <c r="ACG474" s="35"/>
      <c r="ACH474" s="35"/>
      <c r="ACI474" s="35"/>
      <c r="ACJ474" s="35"/>
      <c r="ACK474" s="35"/>
      <c r="ACL474" s="35"/>
      <c r="ACM474" s="35"/>
      <c r="ACN474" s="35"/>
      <c r="ACO474" s="35"/>
      <c r="ACP474" s="35"/>
      <c r="ACQ474" s="35"/>
      <c r="ACR474" s="35"/>
      <c r="ACS474" s="35"/>
      <c r="ACT474" s="35"/>
      <c r="ACU474" s="35"/>
      <c r="ACV474" s="35"/>
      <c r="ACW474" s="35"/>
      <c r="ACX474" s="35"/>
      <c r="ACY474" s="35"/>
      <c r="ACZ474" s="35"/>
      <c r="ADA474" s="35"/>
      <c r="ADB474" s="35"/>
      <c r="ADC474" s="35"/>
      <c r="ADD474" s="35"/>
      <c r="ADE474" s="35"/>
      <c r="ADF474" s="35"/>
      <c r="ADG474" s="35"/>
      <c r="ADH474" s="35"/>
      <c r="ADI474" s="35"/>
      <c r="ADJ474" s="35"/>
      <c r="ADK474" s="35"/>
      <c r="ADL474" s="35"/>
      <c r="ADM474" s="35"/>
      <c r="ADN474" s="35"/>
      <c r="ADO474" s="35"/>
      <c r="ADP474" s="35"/>
      <c r="ADQ474" s="35"/>
      <c r="ADR474" s="35"/>
      <c r="ADS474" s="35"/>
      <c r="ADT474" s="35"/>
      <c r="ADU474" s="35"/>
      <c r="ADV474" s="35"/>
      <c r="ADW474" s="35"/>
      <c r="ADX474" s="35"/>
      <c r="ADY474" s="66">
        <f t="shared" si="21"/>
        <v>0</v>
      </c>
    </row>
    <row r="475" spans="1:805" s="5" customFormat="1" ht="12" customHeight="1" x14ac:dyDescent="0.2">
      <c r="A475" s="38" t="s">
        <v>432</v>
      </c>
      <c r="B475" s="65">
        <f t="shared" si="20"/>
        <v>3</v>
      </c>
      <c r="C475" s="57">
        <v>1</v>
      </c>
      <c r="D475" s="59">
        <v>44532</v>
      </c>
      <c r="E475" s="67">
        <v>86.11</v>
      </c>
      <c r="F475" s="67">
        <f t="shared" si="18"/>
        <v>258.33</v>
      </c>
      <c r="G475" s="65">
        <v>5</v>
      </c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  <c r="AU475" s="35"/>
      <c r="AV475" s="35"/>
      <c r="AW475" s="35"/>
      <c r="AX475" s="35"/>
      <c r="AY475" s="35"/>
      <c r="AZ475" s="35"/>
      <c r="BA475" s="35"/>
      <c r="BB475" s="35"/>
      <c r="BC475" s="35"/>
      <c r="BD475" s="35"/>
      <c r="BE475" s="15"/>
      <c r="BF475" s="15"/>
      <c r="BG475" s="136"/>
      <c r="BH475" s="35"/>
      <c r="BI475" s="35"/>
      <c r="BJ475" s="35"/>
      <c r="BK475" s="35"/>
      <c r="BL475" s="35"/>
      <c r="BM475" s="35"/>
      <c r="BN475" s="35"/>
      <c r="BO475" s="35"/>
      <c r="BP475" s="35"/>
      <c r="BQ475" s="35"/>
      <c r="BR475" s="35"/>
      <c r="BS475" s="35"/>
      <c r="BT475" s="35"/>
      <c r="BU475" s="35"/>
      <c r="BV475" s="35"/>
      <c r="BW475" s="35"/>
      <c r="BX475" s="35"/>
      <c r="BY475" s="35"/>
      <c r="BZ475" s="35"/>
      <c r="CA475" s="35"/>
      <c r="CB475" s="35"/>
      <c r="CC475" s="35"/>
      <c r="CD475" s="35"/>
      <c r="CE475" s="35"/>
      <c r="CF475" s="35"/>
      <c r="CG475" s="35"/>
      <c r="CH475" s="35"/>
      <c r="CI475" s="35"/>
      <c r="CJ475" s="35"/>
      <c r="CK475" s="35"/>
      <c r="CL475" s="35"/>
      <c r="CM475" s="35"/>
      <c r="CN475" s="35"/>
      <c r="CO475" s="35"/>
      <c r="CP475" s="35"/>
      <c r="CQ475" s="35"/>
      <c r="CR475" s="35"/>
      <c r="CS475" s="35"/>
      <c r="CT475" s="35"/>
      <c r="CU475" s="35"/>
      <c r="CV475" s="35"/>
      <c r="CW475" s="35"/>
      <c r="CX475" s="35"/>
      <c r="CY475" s="35"/>
      <c r="CZ475" s="35"/>
      <c r="DA475" s="35"/>
      <c r="DB475" s="35"/>
      <c r="DC475" s="35"/>
      <c r="DD475" s="35"/>
      <c r="DE475" s="35"/>
      <c r="DF475" s="35"/>
      <c r="DG475" s="35"/>
      <c r="DH475" s="35"/>
      <c r="DI475" s="35"/>
      <c r="DJ475" s="35"/>
      <c r="DK475" s="35"/>
      <c r="DL475" s="35"/>
      <c r="DM475" s="35"/>
      <c r="DN475" s="35"/>
      <c r="DO475" s="35"/>
      <c r="DP475" s="35"/>
      <c r="DQ475" s="35"/>
      <c r="DR475" s="35"/>
      <c r="DS475" s="35"/>
      <c r="DT475" s="35"/>
      <c r="DU475" s="35"/>
      <c r="DV475" s="35"/>
      <c r="DW475" s="35"/>
      <c r="DX475" s="35"/>
      <c r="DY475" s="35"/>
      <c r="DZ475" s="35"/>
      <c r="EA475" s="35"/>
      <c r="EB475" s="35"/>
      <c r="EC475" s="35"/>
      <c r="ED475" s="35"/>
      <c r="EE475" s="35"/>
      <c r="EF475" s="35"/>
      <c r="EG475" s="35"/>
      <c r="EH475" s="35"/>
      <c r="EI475" s="35"/>
      <c r="EJ475" s="35"/>
      <c r="EK475" s="35"/>
      <c r="EL475" s="35"/>
      <c r="EM475" s="35"/>
      <c r="EN475" s="35"/>
      <c r="EO475" s="35"/>
      <c r="EP475" s="35"/>
      <c r="EQ475" s="35"/>
      <c r="ER475" s="35"/>
      <c r="ES475" s="35"/>
      <c r="ET475" s="35"/>
      <c r="EU475" s="35"/>
      <c r="EV475" s="35"/>
      <c r="EW475" s="35"/>
      <c r="EX475" s="35"/>
      <c r="EY475" s="35"/>
      <c r="EZ475" s="35"/>
      <c r="FA475" s="35"/>
      <c r="FB475" s="35"/>
      <c r="FC475" s="35"/>
      <c r="FD475" s="35"/>
      <c r="FE475" s="35"/>
      <c r="FF475" s="35"/>
      <c r="FG475" s="35"/>
      <c r="FH475" s="35"/>
      <c r="FI475" s="35"/>
      <c r="FJ475" s="35"/>
      <c r="FK475" s="35"/>
      <c r="FL475" s="35"/>
      <c r="FM475" s="35"/>
      <c r="FN475" s="35"/>
      <c r="FO475" s="35"/>
      <c r="FP475" s="35"/>
      <c r="FQ475" s="35"/>
      <c r="FR475" s="35"/>
      <c r="FS475" s="35"/>
      <c r="FT475" s="35"/>
      <c r="FU475" s="35"/>
      <c r="FV475" s="35"/>
      <c r="FW475" s="35"/>
      <c r="FX475" s="35"/>
      <c r="FY475" s="35"/>
      <c r="FZ475" s="35"/>
      <c r="GA475" s="35"/>
      <c r="GB475" s="35"/>
      <c r="GC475" s="35"/>
      <c r="GD475" s="35"/>
      <c r="GE475" s="35"/>
      <c r="GF475" s="35"/>
      <c r="GG475" s="35"/>
      <c r="GH475" s="35"/>
      <c r="GI475" s="35"/>
      <c r="GJ475" s="35"/>
      <c r="GK475" s="35"/>
      <c r="GL475" s="35"/>
      <c r="GM475" s="35"/>
      <c r="GN475" s="35"/>
      <c r="GO475" s="35"/>
      <c r="GP475" s="35"/>
      <c r="GQ475" s="35"/>
      <c r="GR475" s="35"/>
      <c r="GS475" s="35"/>
      <c r="GT475" s="35"/>
      <c r="GU475" s="35"/>
      <c r="GV475" s="35"/>
      <c r="GW475" s="35"/>
      <c r="GX475" s="35"/>
      <c r="GY475" s="35"/>
      <c r="GZ475" s="35"/>
      <c r="HA475" s="35"/>
      <c r="HB475" s="35"/>
      <c r="HC475" s="35"/>
      <c r="HD475" s="35"/>
      <c r="HE475" s="35"/>
      <c r="HF475" s="35"/>
      <c r="HG475" s="35"/>
      <c r="HH475" s="35"/>
      <c r="HI475" s="35"/>
      <c r="HJ475" s="35"/>
      <c r="HK475" s="35"/>
      <c r="HL475" s="35"/>
      <c r="HM475" s="35"/>
      <c r="HN475" s="35"/>
      <c r="HO475" s="35"/>
      <c r="HP475" s="35"/>
      <c r="HQ475" s="35"/>
      <c r="HR475" s="35"/>
      <c r="HS475" s="35"/>
      <c r="HT475" s="35"/>
      <c r="HU475" s="35"/>
      <c r="HV475" s="35"/>
      <c r="HW475" s="35"/>
      <c r="HX475" s="35"/>
      <c r="HY475" s="35"/>
      <c r="HZ475" s="35"/>
      <c r="IA475" s="35"/>
      <c r="IB475" s="35"/>
      <c r="IC475" s="35"/>
      <c r="ID475" s="35"/>
      <c r="IE475" s="35"/>
      <c r="IF475" s="35"/>
      <c r="IG475" s="35"/>
      <c r="IH475" s="35"/>
      <c r="II475" s="35"/>
      <c r="IJ475" s="35"/>
      <c r="IK475" s="35"/>
      <c r="IL475" s="35"/>
      <c r="IM475" s="35"/>
      <c r="IN475" s="35"/>
      <c r="IO475" s="35"/>
      <c r="IP475" s="35"/>
      <c r="IQ475" s="35"/>
      <c r="IR475" s="35"/>
      <c r="IS475" s="35"/>
      <c r="IT475" s="35"/>
      <c r="IU475" s="35"/>
      <c r="IV475" s="35"/>
      <c r="IW475" s="35">
        <v>2</v>
      </c>
      <c r="IX475" s="35"/>
      <c r="IY475" s="35">
        <v>3</v>
      </c>
      <c r="IZ475" s="35"/>
      <c r="JA475" s="35"/>
      <c r="JB475" s="35"/>
      <c r="JC475" s="35"/>
      <c r="JD475" s="35"/>
      <c r="JE475" s="35"/>
      <c r="JF475" s="35"/>
      <c r="JG475" s="35"/>
      <c r="JH475" s="35"/>
      <c r="JI475" s="35"/>
      <c r="JJ475" s="35"/>
      <c r="JK475" s="35"/>
      <c r="JL475" s="35"/>
      <c r="JM475" s="35"/>
      <c r="JN475" s="35"/>
      <c r="JO475" s="35"/>
      <c r="JP475" s="35"/>
      <c r="JQ475" s="35"/>
      <c r="JR475" s="35"/>
      <c r="JS475" s="35"/>
      <c r="JT475" s="35"/>
      <c r="JU475" s="35"/>
      <c r="JV475" s="35"/>
      <c r="JW475" s="35"/>
      <c r="JX475" s="35"/>
      <c r="JY475" s="35"/>
      <c r="JZ475" s="35"/>
      <c r="KA475" s="35"/>
      <c r="KB475" s="35"/>
      <c r="KC475" s="35"/>
      <c r="KD475" s="35"/>
      <c r="KE475" s="35"/>
      <c r="KF475" s="35"/>
      <c r="KG475" s="35"/>
      <c r="KH475" s="35"/>
      <c r="KI475" s="35"/>
      <c r="KJ475" s="35"/>
      <c r="KK475" s="35"/>
      <c r="KL475" s="35"/>
      <c r="KM475" s="35"/>
      <c r="KN475" s="35"/>
      <c r="KO475" s="35"/>
      <c r="KP475" s="35"/>
      <c r="KQ475" s="35"/>
      <c r="KR475" s="35"/>
      <c r="KS475" s="35"/>
      <c r="KT475" s="35"/>
      <c r="KU475" s="35"/>
      <c r="KV475" s="35"/>
      <c r="KW475" s="35"/>
      <c r="KX475" s="35"/>
      <c r="KY475" s="35"/>
      <c r="KZ475" s="35"/>
      <c r="LA475" s="35"/>
      <c r="LB475" s="35"/>
      <c r="LC475" s="35"/>
      <c r="LD475" s="35"/>
      <c r="LE475" s="35"/>
      <c r="LF475" s="35"/>
      <c r="LG475" s="35"/>
      <c r="LH475" s="35"/>
      <c r="LI475" s="35"/>
      <c r="LJ475" s="35"/>
      <c r="LK475" s="35"/>
      <c r="LL475" s="35"/>
      <c r="LM475" s="35"/>
      <c r="LN475" s="35"/>
      <c r="LO475" s="35"/>
      <c r="LP475" s="35"/>
      <c r="LQ475" s="35"/>
      <c r="LR475" s="35"/>
      <c r="LS475" s="35"/>
      <c r="LT475" s="35"/>
      <c r="LU475" s="35"/>
      <c r="LV475" s="35"/>
      <c r="LW475" s="35"/>
      <c r="LX475" s="35"/>
      <c r="LY475" s="35"/>
      <c r="LZ475" s="35"/>
      <c r="MA475" s="35"/>
      <c r="MB475" s="35"/>
      <c r="MC475" s="35"/>
      <c r="MD475" s="35"/>
      <c r="ME475" s="35"/>
      <c r="MF475" s="35"/>
      <c r="MG475" s="35"/>
      <c r="MH475" s="35"/>
      <c r="MI475" s="35"/>
      <c r="MJ475" s="35"/>
      <c r="MK475" s="35"/>
      <c r="ML475" s="35"/>
      <c r="MM475" s="35"/>
      <c r="MN475" s="35"/>
      <c r="MO475" s="35"/>
      <c r="MP475" s="35"/>
      <c r="MQ475" s="35"/>
      <c r="MR475" s="35"/>
      <c r="MS475" s="35"/>
      <c r="MT475" s="35"/>
      <c r="MU475" s="35"/>
      <c r="MV475" s="35"/>
      <c r="MW475" s="35"/>
      <c r="MX475" s="35"/>
      <c r="MY475" s="35"/>
      <c r="MZ475" s="35"/>
      <c r="NA475" s="35"/>
      <c r="NB475" s="35"/>
      <c r="NC475" s="35"/>
      <c r="ND475" s="35"/>
      <c r="NE475" s="35"/>
      <c r="NF475" s="35"/>
      <c r="NG475" s="35"/>
      <c r="NH475" s="35"/>
      <c r="NI475" s="35"/>
      <c r="NJ475" s="35"/>
      <c r="NK475" s="35"/>
      <c r="NL475" s="35"/>
      <c r="NM475" s="35"/>
      <c r="NN475" s="35"/>
      <c r="NO475" s="35"/>
      <c r="NP475" s="35"/>
      <c r="NQ475" s="35"/>
      <c r="NR475" s="35"/>
      <c r="NS475" s="35"/>
      <c r="NT475" s="35"/>
      <c r="NU475" s="35"/>
      <c r="NV475" s="35"/>
      <c r="NW475" s="35"/>
      <c r="NX475" s="35"/>
      <c r="NY475" s="35"/>
      <c r="NZ475" s="35"/>
      <c r="OA475" s="35"/>
      <c r="OB475" s="35"/>
      <c r="OC475" s="35"/>
      <c r="OD475" s="35"/>
      <c r="OE475" s="35"/>
      <c r="OF475" s="35"/>
      <c r="OG475" s="35"/>
      <c r="OH475" s="35"/>
      <c r="OI475" s="35"/>
      <c r="OJ475" s="35"/>
      <c r="OK475" s="35"/>
      <c r="OL475" s="35"/>
      <c r="OM475" s="35"/>
      <c r="ON475" s="35"/>
      <c r="OO475" s="35"/>
      <c r="OP475" s="35"/>
      <c r="OQ475" s="35"/>
      <c r="OR475" s="35"/>
      <c r="OS475" s="35"/>
      <c r="OT475" s="35"/>
      <c r="OU475" s="35"/>
      <c r="OV475" s="35"/>
      <c r="OW475" s="35"/>
      <c r="OX475" s="35"/>
      <c r="OY475" s="35"/>
      <c r="OZ475" s="35"/>
      <c r="PA475" s="35"/>
      <c r="PB475" s="35"/>
      <c r="PC475" s="35"/>
      <c r="PD475" s="35"/>
      <c r="PE475" s="35"/>
      <c r="PF475" s="35"/>
      <c r="PG475" s="35"/>
      <c r="PH475" s="35"/>
      <c r="PI475" s="35"/>
      <c r="PJ475" s="35"/>
      <c r="PK475" s="35"/>
      <c r="PL475" s="35"/>
      <c r="PM475" s="35"/>
      <c r="PN475" s="35"/>
      <c r="PO475" s="35"/>
      <c r="PP475" s="35"/>
      <c r="PQ475" s="35"/>
      <c r="PR475" s="35"/>
      <c r="PS475" s="35"/>
      <c r="PT475" s="35"/>
      <c r="PU475" s="35"/>
      <c r="PV475" s="35"/>
      <c r="PW475" s="35"/>
      <c r="PX475" s="35"/>
      <c r="PY475" s="35"/>
      <c r="PZ475" s="35"/>
      <c r="QA475" s="35"/>
      <c r="QB475" s="35"/>
      <c r="QC475" s="35"/>
      <c r="QD475" s="35"/>
      <c r="QE475" s="35"/>
      <c r="QF475" s="35"/>
      <c r="QG475" s="35"/>
      <c r="QH475" s="35"/>
      <c r="QI475" s="35"/>
      <c r="QJ475" s="35"/>
      <c r="QK475" s="35"/>
      <c r="QL475" s="35"/>
      <c r="QM475" s="35"/>
      <c r="QN475" s="35"/>
      <c r="QO475" s="35"/>
      <c r="QP475" s="35"/>
      <c r="QQ475" s="35"/>
      <c r="QR475" s="35"/>
      <c r="QS475" s="35"/>
      <c r="QT475" s="35"/>
      <c r="QU475" s="35"/>
      <c r="QV475" s="35"/>
      <c r="QW475" s="35"/>
      <c r="QX475" s="35"/>
      <c r="QY475" s="35"/>
      <c r="QZ475" s="35"/>
      <c r="RA475" s="35"/>
      <c r="RB475" s="35"/>
      <c r="RC475" s="35"/>
      <c r="RD475" s="35"/>
      <c r="RE475" s="35"/>
      <c r="RF475" s="35"/>
      <c r="RG475" s="35"/>
      <c r="RH475" s="35"/>
      <c r="RI475" s="35"/>
      <c r="RJ475" s="35"/>
      <c r="RK475" s="35"/>
      <c r="RL475" s="35"/>
      <c r="RM475" s="35"/>
      <c r="RN475" s="35"/>
      <c r="RO475" s="35"/>
      <c r="RP475" s="35"/>
      <c r="RQ475" s="35"/>
      <c r="RR475" s="35"/>
      <c r="RS475" s="35"/>
      <c r="RT475" s="35"/>
      <c r="RU475" s="35"/>
      <c r="RV475" s="35"/>
      <c r="RW475" s="35"/>
      <c r="RX475" s="35"/>
      <c r="RY475" s="35"/>
      <c r="RZ475" s="35"/>
      <c r="SA475" s="35"/>
      <c r="SB475" s="35"/>
      <c r="SC475" s="35"/>
      <c r="SD475" s="35"/>
      <c r="SE475" s="35"/>
      <c r="SF475" s="35"/>
      <c r="SG475" s="35"/>
      <c r="SH475" s="35"/>
      <c r="SI475" s="35"/>
      <c r="SJ475" s="35"/>
      <c r="SK475" s="35"/>
      <c r="SL475" s="35"/>
      <c r="SM475" s="35"/>
      <c r="SN475" s="35"/>
      <c r="SO475" s="35"/>
      <c r="SP475" s="35"/>
      <c r="SQ475" s="35"/>
      <c r="SR475" s="35"/>
      <c r="SS475" s="35"/>
      <c r="ST475" s="35"/>
      <c r="SU475" s="35"/>
      <c r="SV475" s="35"/>
      <c r="SW475" s="35"/>
      <c r="SX475" s="35"/>
      <c r="SY475" s="35"/>
      <c r="SZ475" s="35"/>
      <c r="TA475" s="35"/>
      <c r="TB475" s="35"/>
      <c r="TC475" s="35"/>
      <c r="TD475" s="35"/>
      <c r="TE475" s="35"/>
      <c r="TF475" s="35"/>
      <c r="TG475" s="35"/>
      <c r="TH475" s="35"/>
      <c r="TI475" s="35"/>
      <c r="TJ475" s="35"/>
      <c r="TK475" s="35"/>
      <c r="TL475" s="35"/>
      <c r="TM475" s="35"/>
      <c r="TN475" s="35"/>
      <c r="TO475" s="35"/>
      <c r="TP475" s="35"/>
      <c r="TQ475" s="35"/>
      <c r="TR475" s="35"/>
      <c r="TS475" s="35"/>
      <c r="TT475" s="35"/>
      <c r="TU475" s="35"/>
      <c r="TV475" s="35"/>
      <c r="TW475" s="35"/>
      <c r="TX475" s="35"/>
      <c r="TY475" s="35"/>
      <c r="TZ475" s="35"/>
      <c r="UA475" s="35"/>
      <c r="UB475" s="35"/>
      <c r="UC475" s="35"/>
      <c r="UD475" s="35"/>
      <c r="UE475" s="35"/>
      <c r="UF475" s="35"/>
      <c r="UG475" s="35"/>
      <c r="UH475" s="35"/>
      <c r="UI475" s="35"/>
      <c r="UJ475" s="35"/>
      <c r="UK475" s="35"/>
      <c r="UL475" s="35"/>
      <c r="UM475" s="35"/>
      <c r="UN475" s="35"/>
      <c r="UO475" s="35"/>
      <c r="UP475" s="35"/>
      <c r="UQ475" s="35"/>
      <c r="UR475" s="35"/>
      <c r="US475" s="35"/>
      <c r="UT475" s="35"/>
      <c r="UU475" s="35"/>
      <c r="UV475" s="35"/>
      <c r="UW475" s="35"/>
      <c r="UX475" s="35"/>
      <c r="UY475" s="35"/>
      <c r="UZ475" s="35"/>
      <c r="VA475" s="35"/>
      <c r="VB475" s="35"/>
      <c r="VC475" s="35"/>
      <c r="VD475" s="35"/>
      <c r="VE475" s="35"/>
      <c r="VF475" s="35"/>
      <c r="VG475" s="35"/>
      <c r="VH475" s="35"/>
      <c r="VI475" s="35"/>
      <c r="VJ475" s="35"/>
      <c r="VK475" s="35"/>
      <c r="VL475" s="35"/>
      <c r="VM475" s="35"/>
      <c r="VN475" s="35"/>
      <c r="VO475" s="35"/>
      <c r="VP475" s="35"/>
      <c r="VQ475" s="35"/>
      <c r="VR475" s="35"/>
      <c r="VS475" s="35"/>
      <c r="VT475" s="35"/>
      <c r="VU475" s="35"/>
      <c r="VV475" s="35"/>
      <c r="VW475" s="35"/>
      <c r="VX475" s="35"/>
      <c r="VY475" s="35"/>
      <c r="VZ475" s="35"/>
      <c r="WA475" s="35"/>
      <c r="WB475" s="35"/>
      <c r="WC475" s="35"/>
      <c r="WD475" s="35"/>
      <c r="WE475" s="35"/>
      <c r="WF475" s="35"/>
      <c r="WG475" s="35"/>
      <c r="WH475" s="35"/>
      <c r="WI475" s="35"/>
      <c r="WJ475" s="35"/>
      <c r="WK475" s="35"/>
      <c r="WL475" s="35"/>
      <c r="WM475" s="35"/>
      <c r="WN475" s="35"/>
      <c r="WO475" s="35"/>
      <c r="WP475" s="35"/>
      <c r="WQ475" s="35"/>
      <c r="WR475" s="35"/>
      <c r="WS475" s="35"/>
      <c r="WT475" s="35"/>
      <c r="WU475" s="35"/>
      <c r="WV475" s="35"/>
      <c r="WW475" s="35"/>
      <c r="WX475" s="35"/>
      <c r="WY475" s="35"/>
      <c r="WZ475" s="35"/>
      <c r="XA475" s="35"/>
      <c r="XB475" s="35"/>
      <c r="XC475" s="35"/>
      <c r="XD475" s="35"/>
      <c r="XE475" s="35"/>
      <c r="XF475" s="35"/>
      <c r="XG475" s="35"/>
      <c r="XH475" s="35"/>
      <c r="XI475" s="35"/>
      <c r="XJ475" s="35"/>
      <c r="XK475" s="35"/>
      <c r="XL475" s="35"/>
      <c r="XM475" s="35"/>
      <c r="XN475" s="35"/>
      <c r="XO475" s="35"/>
      <c r="XP475" s="35"/>
      <c r="XQ475" s="35"/>
      <c r="XR475" s="35"/>
      <c r="XS475" s="35"/>
      <c r="XT475" s="35"/>
      <c r="XU475" s="35"/>
      <c r="XV475" s="35"/>
      <c r="XW475" s="35"/>
      <c r="XX475" s="35"/>
      <c r="XY475" s="35"/>
      <c r="XZ475" s="35"/>
      <c r="YA475" s="35"/>
      <c r="YB475" s="35"/>
      <c r="YC475" s="35"/>
      <c r="YD475" s="35"/>
      <c r="YE475" s="35"/>
      <c r="YF475" s="35"/>
      <c r="YG475" s="35"/>
      <c r="YH475" s="35"/>
      <c r="YI475" s="35"/>
      <c r="YJ475" s="35"/>
      <c r="YK475" s="35"/>
      <c r="YL475" s="35"/>
      <c r="YM475" s="35"/>
      <c r="YN475" s="35"/>
      <c r="YO475" s="35"/>
      <c r="YP475" s="35"/>
      <c r="YQ475" s="35"/>
      <c r="YR475" s="35"/>
      <c r="YS475" s="35"/>
      <c r="YT475" s="35"/>
      <c r="YU475" s="35"/>
      <c r="YV475" s="35"/>
      <c r="YW475" s="35"/>
      <c r="YX475" s="35"/>
      <c r="YY475" s="35"/>
      <c r="YZ475" s="35"/>
      <c r="ZA475" s="35"/>
      <c r="ZB475" s="35"/>
      <c r="ZC475" s="35"/>
      <c r="ZD475" s="35"/>
      <c r="ZE475" s="35"/>
      <c r="ZF475" s="35"/>
      <c r="ZG475" s="35"/>
      <c r="ZH475" s="35"/>
      <c r="ZI475" s="35"/>
      <c r="ZJ475" s="35"/>
      <c r="ZK475" s="35"/>
      <c r="ZL475" s="35"/>
      <c r="ZM475" s="35"/>
      <c r="ZN475" s="35"/>
      <c r="ZO475" s="35"/>
      <c r="ZP475" s="35"/>
      <c r="ZQ475" s="35"/>
      <c r="ZR475" s="35"/>
      <c r="ZS475" s="35"/>
      <c r="ZT475" s="35"/>
      <c r="ZU475" s="35"/>
      <c r="ZV475" s="35"/>
      <c r="ZW475" s="35"/>
      <c r="ZX475" s="35"/>
      <c r="ZY475" s="35"/>
      <c r="ZZ475" s="35"/>
      <c r="AAA475" s="35"/>
      <c r="AAB475" s="35"/>
      <c r="AAC475" s="35"/>
      <c r="AAD475" s="35"/>
      <c r="AAE475" s="35"/>
      <c r="AAF475" s="35"/>
      <c r="AAG475" s="35"/>
      <c r="AAH475" s="35"/>
      <c r="AAI475" s="35"/>
      <c r="AAJ475" s="35"/>
      <c r="AAK475" s="35"/>
      <c r="AAL475" s="35"/>
      <c r="AAM475" s="35"/>
      <c r="AAN475" s="35"/>
      <c r="AAO475" s="35"/>
      <c r="AAP475" s="35"/>
      <c r="AAQ475" s="35"/>
      <c r="AAR475" s="35"/>
      <c r="AAS475" s="35"/>
      <c r="AAT475" s="35"/>
      <c r="AAU475" s="35"/>
      <c r="AAV475" s="35"/>
      <c r="AAW475" s="35"/>
      <c r="AAX475" s="35"/>
      <c r="AAY475" s="35"/>
      <c r="AAZ475" s="35"/>
      <c r="ABA475" s="35"/>
      <c r="ABB475" s="35"/>
      <c r="ABC475" s="35"/>
      <c r="ABD475" s="35"/>
      <c r="ABE475" s="35"/>
      <c r="ABF475" s="35"/>
      <c r="ABG475" s="35"/>
      <c r="ABH475" s="35"/>
      <c r="ABI475" s="35"/>
      <c r="ABJ475" s="35"/>
      <c r="ABK475" s="35"/>
      <c r="ABL475" s="35"/>
      <c r="ABM475" s="35"/>
      <c r="ABN475" s="35"/>
      <c r="ABO475" s="35"/>
      <c r="ABP475" s="35"/>
      <c r="ABQ475" s="35"/>
      <c r="ABR475" s="35"/>
      <c r="ABS475" s="35"/>
      <c r="ABT475" s="35"/>
      <c r="ABU475" s="35"/>
      <c r="ABV475" s="35"/>
      <c r="ABW475" s="35"/>
      <c r="ABX475" s="35"/>
      <c r="ABY475" s="35"/>
      <c r="ABZ475" s="35"/>
      <c r="ACA475" s="35"/>
      <c r="ACB475" s="35"/>
      <c r="ACC475" s="35"/>
      <c r="ACD475" s="35"/>
      <c r="ACE475" s="35"/>
      <c r="ACF475" s="35"/>
      <c r="ACG475" s="35"/>
      <c r="ACH475" s="35"/>
      <c r="ACI475" s="35"/>
      <c r="ACJ475" s="35"/>
      <c r="ACK475" s="35"/>
      <c r="ACL475" s="35"/>
      <c r="ACM475" s="35"/>
      <c r="ACN475" s="35"/>
      <c r="ACO475" s="35"/>
      <c r="ACP475" s="35"/>
      <c r="ACQ475" s="35"/>
      <c r="ACR475" s="35"/>
      <c r="ACS475" s="35"/>
      <c r="ACT475" s="35"/>
      <c r="ACU475" s="35"/>
      <c r="ACV475" s="35"/>
      <c r="ACW475" s="35"/>
      <c r="ACX475" s="35"/>
      <c r="ACY475" s="35"/>
      <c r="ACZ475" s="35"/>
      <c r="ADA475" s="35"/>
      <c r="ADB475" s="35"/>
      <c r="ADC475" s="35"/>
      <c r="ADD475" s="35"/>
      <c r="ADE475" s="35"/>
      <c r="ADF475" s="35"/>
      <c r="ADG475" s="35"/>
      <c r="ADH475" s="35"/>
      <c r="ADI475" s="35"/>
      <c r="ADJ475" s="35"/>
      <c r="ADK475" s="35"/>
      <c r="ADL475" s="35"/>
      <c r="ADM475" s="35"/>
      <c r="ADN475" s="35"/>
      <c r="ADO475" s="35"/>
      <c r="ADP475" s="35"/>
      <c r="ADQ475" s="35"/>
      <c r="ADR475" s="35"/>
      <c r="ADS475" s="35"/>
      <c r="ADT475" s="35"/>
      <c r="ADU475" s="35"/>
      <c r="ADV475" s="35"/>
      <c r="ADW475" s="35"/>
      <c r="ADX475" s="35"/>
      <c r="ADY475" s="66">
        <f t="shared" si="21"/>
        <v>0</v>
      </c>
    </row>
    <row r="476" spans="1:805" s="5" customFormat="1" ht="12" customHeight="1" x14ac:dyDescent="0.2">
      <c r="A476" s="38" t="s">
        <v>409</v>
      </c>
      <c r="B476" s="65">
        <f t="shared" si="20"/>
        <v>0</v>
      </c>
      <c r="C476" s="57">
        <v>1</v>
      </c>
      <c r="D476" s="59">
        <v>44221</v>
      </c>
      <c r="E476" s="67">
        <v>280.77999999999997</v>
      </c>
      <c r="F476" s="67">
        <f t="shared" si="18"/>
        <v>0</v>
      </c>
      <c r="G476" s="6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  <c r="AU476" s="35"/>
      <c r="AV476" s="35"/>
      <c r="AW476" s="35"/>
      <c r="AX476" s="35"/>
      <c r="AY476" s="35"/>
      <c r="AZ476" s="35"/>
      <c r="BA476" s="35"/>
      <c r="BB476" s="35"/>
      <c r="BC476" s="35"/>
      <c r="BD476" s="35"/>
      <c r="BE476" s="15"/>
      <c r="BF476" s="15"/>
      <c r="BG476" s="136"/>
      <c r="BH476" s="35"/>
      <c r="BI476" s="35"/>
      <c r="BJ476" s="35"/>
      <c r="BK476" s="35"/>
      <c r="BL476" s="35"/>
      <c r="BM476" s="35"/>
      <c r="BN476" s="35"/>
      <c r="BO476" s="35"/>
      <c r="BP476" s="35"/>
      <c r="BQ476" s="35"/>
      <c r="BR476" s="35"/>
      <c r="BS476" s="35"/>
      <c r="BT476" s="35"/>
      <c r="BU476" s="35"/>
      <c r="BV476" s="35"/>
      <c r="BW476" s="35"/>
      <c r="BX476" s="35"/>
      <c r="BY476" s="35"/>
      <c r="BZ476" s="35"/>
      <c r="CA476" s="35"/>
      <c r="CB476" s="35"/>
      <c r="CC476" s="35"/>
      <c r="CD476" s="35"/>
      <c r="CE476" s="35"/>
      <c r="CF476" s="35"/>
      <c r="CG476" s="35"/>
      <c r="CH476" s="35"/>
      <c r="CI476" s="35"/>
      <c r="CJ476" s="35"/>
      <c r="CK476" s="35"/>
      <c r="CL476" s="35"/>
      <c r="CM476" s="35"/>
      <c r="CN476" s="35"/>
      <c r="CO476" s="35"/>
      <c r="CP476" s="35"/>
      <c r="CQ476" s="35"/>
      <c r="CR476" s="35"/>
      <c r="CS476" s="35"/>
      <c r="CT476" s="35"/>
      <c r="CU476" s="35"/>
      <c r="CV476" s="35"/>
      <c r="CW476" s="35"/>
      <c r="CX476" s="35"/>
      <c r="CY476" s="35"/>
      <c r="CZ476" s="35"/>
      <c r="DA476" s="35"/>
      <c r="DB476" s="35"/>
      <c r="DC476" s="35"/>
      <c r="DD476" s="35"/>
      <c r="DE476" s="35"/>
      <c r="DF476" s="35"/>
      <c r="DG476" s="35"/>
      <c r="DH476" s="35"/>
      <c r="DI476" s="35"/>
      <c r="DJ476" s="35"/>
      <c r="DK476" s="35"/>
      <c r="DL476" s="35"/>
      <c r="DM476" s="35"/>
      <c r="DN476" s="35"/>
      <c r="DO476" s="35"/>
      <c r="DP476" s="35"/>
      <c r="DQ476" s="35"/>
      <c r="DR476" s="35"/>
      <c r="DS476" s="35"/>
      <c r="DT476" s="35"/>
      <c r="DU476" s="35"/>
      <c r="DV476" s="35"/>
      <c r="DW476" s="35"/>
      <c r="DX476" s="35"/>
      <c r="DY476" s="35"/>
      <c r="DZ476" s="35"/>
      <c r="EA476" s="35"/>
      <c r="EB476" s="35"/>
      <c r="EC476" s="35"/>
      <c r="ED476" s="35"/>
      <c r="EE476" s="35"/>
      <c r="EF476" s="35"/>
      <c r="EG476" s="35"/>
      <c r="EH476" s="35"/>
      <c r="EI476" s="35"/>
      <c r="EJ476" s="35"/>
      <c r="EK476" s="35"/>
      <c r="EL476" s="35"/>
      <c r="EM476" s="35"/>
      <c r="EN476" s="35"/>
      <c r="EO476" s="35"/>
      <c r="EP476" s="35"/>
      <c r="EQ476" s="35"/>
      <c r="ER476" s="35"/>
      <c r="ES476" s="35"/>
      <c r="ET476" s="35"/>
      <c r="EU476" s="35"/>
      <c r="EV476" s="35"/>
      <c r="EW476" s="35"/>
      <c r="EX476" s="35"/>
      <c r="EY476" s="35"/>
      <c r="EZ476" s="35"/>
      <c r="FA476" s="35"/>
      <c r="FB476" s="35"/>
      <c r="FC476" s="35"/>
      <c r="FD476" s="35"/>
      <c r="FE476" s="35"/>
      <c r="FF476" s="35"/>
      <c r="FG476" s="35"/>
      <c r="FH476" s="35"/>
      <c r="FI476" s="35"/>
      <c r="FJ476" s="35"/>
      <c r="FK476" s="35"/>
      <c r="FL476" s="35"/>
      <c r="FM476" s="35"/>
      <c r="FN476" s="35"/>
      <c r="FO476" s="35"/>
      <c r="FP476" s="35"/>
      <c r="FQ476" s="35"/>
      <c r="FR476" s="35"/>
      <c r="FS476" s="35"/>
      <c r="FT476" s="35"/>
      <c r="FU476" s="35"/>
      <c r="FV476" s="35"/>
      <c r="FW476" s="35"/>
      <c r="FX476" s="35"/>
      <c r="FY476" s="35"/>
      <c r="FZ476" s="35"/>
      <c r="GA476" s="35"/>
      <c r="GB476" s="35"/>
      <c r="GC476" s="35"/>
      <c r="GD476" s="35"/>
      <c r="GE476" s="35"/>
      <c r="GF476" s="35"/>
      <c r="GG476" s="35"/>
      <c r="GH476" s="35"/>
      <c r="GI476" s="35"/>
      <c r="GJ476" s="35"/>
      <c r="GK476" s="35"/>
      <c r="GL476" s="35"/>
      <c r="GM476" s="35"/>
      <c r="GN476" s="35"/>
      <c r="GO476" s="35"/>
      <c r="GP476" s="35"/>
      <c r="GQ476" s="35"/>
      <c r="GR476" s="35"/>
      <c r="GS476" s="35"/>
      <c r="GT476" s="35"/>
      <c r="GU476" s="35"/>
      <c r="GV476" s="35"/>
      <c r="GW476" s="35"/>
      <c r="GX476" s="35"/>
      <c r="GY476" s="35"/>
      <c r="GZ476" s="35"/>
      <c r="HA476" s="35"/>
      <c r="HB476" s="35"/>
      <c r="HC476" s="35"/>
      <c r="HD476" s="35"/>
      <c r="HE476" s="35"/>
      <c r="HF476" s="35"/>
      <c r="HG476" s="35"/>
      <c r="HH476" s="35"/>
      <c r="HI476" s="35"/>
      <c r="HJ476" s="35"/>
      <c r="HK476" s="35"/>
      <c r="HL476" s="35"/>
      <c r="HM476" s="35"/>
      <c r="HN476" s="35"/>
      <c r="HO476" s="35"/>
      <c r="HP476" s="35"/>
      <c r="HQ476" s="35"/>
      <c r="HR476" s="35"/>
      <c r="HS476" s="35"/>
      <c r="HT476" s="35"/>
      <c r="HU476" s="35"/>
      <c r="HV476" s="35"/>
      <c r="HW476" s="35"/>
      <c r="HX476" s="35"/>
      <c r="HY476" s="35"/>
      <c r="HZ476" s="35"/>
      <c r="IA476" s="35"/>
      <c r="IB476" s="35"/>
      <c r="IC476" s="35"/>
      <c r="ID476" s="35"/>
      <c r="IE476" s="35"/>
      <c r="IF476" s="35"/>
      <c r="IG476" s="35"/>
      <c r="IH476" s="35"/>
      <c r="II476" s="35"/>
      <c r="IJ476" s="35"/>
      <c r="IK476" s="35"/>
      <c r="IL476" s="35"/>
      <c r="IM476" s="35"/>
      <c r="IN476" s="35"/>
      <c r="IO476" s="35"/>
      <c r="IP476" s="35"/>
      <c r="IQ476" s="35"/>
      <c r="IR476" s="35"/>
      <c r="IS476" s="35"/>
      <c r="IT476" s="35"/>
      <c r="IU476" s="35"/>
      <c r="IV476" s="35"/>
      <c r="IW476" s="35"/>
      <c r="IX476" s="35"/>
      <c r="IY476" s="35"/>
      <c r="IZ476" s="35"/>
      <c r="JA476" s="35"/>
      <c r="JB476" s="35"/>
      <c r="JC476" s="35"/>
      <c r="JD476" s="35"/>
      <c r="JE476" s="35"/>
      <c r="JF476" s="35"/>
      <c r="JG476" s="35"/>
      <c r="JH476" s="35"/>
      <c r="JI476" s="35"/>
      <c r="JJ476" s="35"/>
      <c r="JK476" s="35"/>
      <c r="JL476" s="35"/>
      <c r="JM476" s="35"/>
      <c r="JN476" s="35"/>
      <c r="JO476" s="35"/>
      <c r="JP476" s="35"/>
      <c r="JQ476" s="35"/>
      <c r="JR476" s="35"/>
      <c r="JS476" s="35"/>
      <c r="JT476" s="35"/>
      <c r="JU476" s="35"/>
      <c r="JV476" s="35"/>
      <c r="JW476" s="35"/>
      <c r="JX476" s="35"/>
      <c r="JY476" s="35"/>
      <c r="JZ476" s="35"/>
      <c r="KA476" s="35"/>
      <c r="KB476" s="35"/>
      <c r="KC476" s="35"/>
      <c r="KD476" s="35"/>
      <c r="KE476" s="35"/>
      <c r="KF476" s="35"/>
      <c r="KG476" s="35"/>
      <c r="KH476" s="35"/>
      <c r="KI476" s="35"/>
      <c r="KJ476" s="35"/>
      <c r="KK476" s="35"/>
      <c r="KL476" s="35"/>
      <c r="KM476" s="35"/>
      <c r="KN476" s="35"/>
      <c r="KO476" s="35"/>
      <c r="KP476" s="35"/>
      <c r="KQ476" s="35"/>
      <c r="KR476" s="35"/>
      <c r="KS476" s="35"/>
      <c r="KT476" s="35"/>
      <c r="KU476" s="35"/>
      <c r="KV476" s="35"/>
      <c r="KW476" s="35"/>
      <c r="KX476" s="35"/>
      <c r="KY476" s="35"/>
      <c r="KZ476" s="35"/>
      <c r="LA476" s="35"/>
      <c r="LB476" s="35"/>
      <c r="LC476" s="35"/>
      <c r="LD476" s="35"/>
      <c r="LE476" s="35"/>
      <c r="LF476" s="35"/>
      <c r="LG476" s="35"/>
      <c r="LH476" s="35"/>
      <c r="LI476" s="35"/>
      <c r="LJ476" s="35"/>
      <c r="LK476" s="35"/>
      <c r="LL476" s="35"/>
      <c r="LM476" s="35"/>
      <c r="LN476" s="35"/>
      <c r="LO476" s="35"/>
      <c r="LP476" s="35"/>
      <c r="LQ476" s="35"/>
      <c r="LR476" s="35"/>
      <c r="LS476" s="35"/>
      <c r="LT476" s="35"/>
      <c r="LU476" s="35"/>
      <c r="LV476" s="35"/>
      <c r="LW476" s="35"/>
      <c r="LX476" s="35"/>
      <c r="LY476" s="35"/>
      <c r="LZ476" s="35"/>
      <c r="MA476" s="35"/>
      <c r="MB476" s="35"/>
      <c r="MC476" s="35"/>
      <c r="MD476" s="35"/>
      <c r="ME476" s="35"/>
      <c r="MF476" s="35"/>
      <c r="MG476" s="35"/>
      <c r="MH476" s="35"/>
      <c r="MI476" s="35"/>
      <c r="MJ476" s="35"/>
      <c r="MK476" s="35"/>
      <c r="ML476" s="35"/>
      <c r="MM476" s="35"/>
      <c r="MN476" s="35"/>
      <c r="MO476" s="35"/>
      <c r="MP476" s="35"/>
      <c r="MQ476" s="35"/>
      <c r="MR476" s="35"/>
      <c r="MS476" s="35"/>
      <c r="MT476" s="35"/>
      <c r="MU476" s="35"/>
      <c r="MV476" s="35"/>
      <c r="MW476" s="35"/>
      <c r="MX476" s="35"/>
      <c r="MY476" s="35"/>
      <c r="MZ476" s="35"/>
      <c r="NA476" s="35"/>
      <c r="NB476" s="35"/>
      <c r="NC476" s="35"/>
      <c r="ND476" s="35"/>
      <c r="NE476" s="35"/>
      <c r="NF476" s="35"/>
      <c r="NG476" s="35"/>
      <c r="NH476" s="35"/>
      <c r="NI476" s="35"/>
      <c r="NJ476" s="35"/>
      <c r="NK476" s="35"/>
      <c r="NL476" s="35"/>
      <c r="NM476" s="35"/>
      <c r="NN476" s="35"/>
      <c r="NO476" s="35"/>
      <c r="NP476" s="35"/>
      <c r="NQ476" s="35"/>
      <c r="NR476" s="35"/>
      <c r="NS476" s="35"/>
      <c r="NT476" s="35"/>
      <c r="NU476" s="35"/>
      <c r="NV476" s="35"/>
      <c r="NW476" s="35"/>
      <c r="NX476" s="35"/>
      <c r="NY476" s="35"/>
      <c r="NZ476" s="35"/>
      <c r="OA476" s="35"/>
      <c r="OB476" s="35"/>
      <c r="OC476" s="35"/>
      <c r="OD476" s="35"/>
      <c r="OE476" s="35"/>
      <c r="OF476" s="35"/>
      <c r="OG476" s="35"/>
      <c r="OH476" s="35"/>
      <c r="OI476" s="35"/>
      <c r="OJ476" s="35"/>
      <c r="OK476" s="35"/>
      <c r="OL476" s="35"/>
      <c r="OM476" s="35"/>
      <c r="ON476" s="35"/>
      <c r="OO476" s="35"/>
      <c r="OP476" s="35"/>
      <c r="OQ476" s="35"/>
      <c r="OR476" s="35"/>
      <c r="OS476" s="35"/>
      <c r="OT476" s="35"/>
      <c r="OU476" s="35"/>
      <c r="OV476" s="35"/>
      <c r="OW476" s="35"/>
      <c r="OX476" s="35"/>
      <c r="OY476" s="35"/>
      <c r="OZ476" s="35"/>
      <c r="PA476" s="35"/>
      <c r="PB476" s="35"/>
      <c r="PC476" s="35"/>
      <c r="PD476" s="35"/>
      <c r="PE476" s="35"/>
      <c r="PF476" s="35"/>
      <c r="PG476" s="35"/>
      <c r="PH476" s="35"/>
      <c r="PI476" s="35"/>
      <c r="PJ476" s="35"/>
      <c r="PK476" s="35"/>
      <c r="PL476" s="35"/>
      <c r="PM476" s="35"/>
      <c r="PN476" s="35"/>
      <c r="PO476" s="35"/>
      <c r="PP476" s="35"/>
      <c r="PQ476" s="35"/>
      <c r="PR476" s="35"/>
      <c r="PS476" s="35"/>
      <c r="PT476" s="35"/>
      <c r="PU476" s="35"/>
      <c r="PV476" s="35"/>
      <c r="PW476" s="35"/>
      <c r="PX476" s="35"/>
      <c r="PY476" s="35"/>
      <c r="PZ476" s="35"/>
      <c r="QA476" s="35"/>
      <c r="QB476" s="35"/>
      <c r="QC476" s="35"/>
      <c r="QD476" s="35"/>
      <c r="QE476" s="35"/>
      <c r="QF476" s="35"/>
      <c r="QG476" s="35"/>
      <c r="QH476" s="35"/>
      <c r="QI476" s="35"/>
      <c r="QJ476" s="35"/>
      <c r="QK476" s="35"/>
      <c r="QL476" s="35"/>
      <c r="QM476" s="35"/>
      <c r="QN476" s="35"/>
      <c r="QO476" s="35"/>
      <c r="QP476" s="35"/>
      <c r="QQ476" s="35"/>
      <c r="QR476" s="35"/>
      <c r="QS476" s="35"/>
      <c r="QT476" s="35"/>
      <c r="QU476" s="35"/>
      <c r="QV476" s="35"/>
      <c r="QW476" s="35"/>
      <c r="QX476" s="35"/>
      <c r="QY476" s="35"/>
      <c r="QZ476" s="35"/>
      <c r="RA476" s="35"/>
      <c r="RB476" s="35"/>
      <c r="RC476" s="35"/>
      <c r="RD476" s="35"/>
      <c r="RE476" s="35"/>
      <c r="RF476" s="35"/>
      <c r="RG476" s="35"/>
      <c r="RH476" s="35"/>
      <c r="RI476" s="35"/>
      <c r="RJ476" s="35"/>
      <c r="RK476" s="35"/>
      <c r="RL476" s="35"/>
      <c r="RM476" s="35"/>
      <c r="RN476" s="35"/>
      <c r="RO476" s="35"/>
      <c r="RP476" s="35"/>
      <c r="RQ476" s="35"/>
      <c r="RR476" s="35"/>
      <c r="RS476" s="35"/>
      <c r="RT476" s="35"/>
      <c r="RU476" s="35"/>
      <c r="RV476" s="35"/>
      <c r="RW476" s="35"/>
      <c r="RX476" s="35"/>
      <c r="RY476" s="35"/>
      <c r="RZ476" s="35"/>
      <c r="SA476" s="35"/>
      <c r="SB476" s="35"/>
      <c r="SC476" s="35"/>
      <c r="SD476" s="35"/>
      <c r="SE476" s="35"/>
      <c r="SF476" s="35"/>
      <c r="SG476" s="35"/>
      <c r="SH476" s="35"/>
      <c r="SI476" s="35"/>
      <c r="SJ476" s="35"/>
      <c r="SK476" s="35"/>
      <c r="SL476" s="35"/>
      <c r="SM476" s="35"/>
      <c r="SN476" s="35"/>
      <c r="SO476" s="35"/>
      <c r="SP476" s="35"/>
      <c r="SQ476" s="35"/>
      <c r="SR476" s="35"/>
      <c r="SS476" s="35"/>
      <c r="ST476" s="35"/>
      <c r="SU476" s="35"/>
      <c r="SV476" s="35"/>
      <c r="SW476" s="35"/>
      <c r="SX476" s="35"/>
      <c r="SY476" s="35"/>
      <c r="SZ476" s="35"/>
      <c r="TA476" s="35"/>
      <c r="TB476" s="35"/>
      <c r="TC476" s="35"/>
      <c r="TD476" s="35"/>
      <c r="TE476" s="35"/>
      <c r="TF476" s="35"/>
      <c r="TG476" s="35"/>
      <c r="TH476" s="35"/>
      <c r="TI476" s="35"/>
      <c r="TJ476" s="35"/>
      <c r="TK476" s="35"/>
      <c r="TL476" s="35"/>
      <c r="TM476" s="35"/>
      <c r="TN476" s="35"/>
      <c r="TO476" s="35"/>
      <c r="TP476" s="35"/>
      <c r="TQ476" s="35"/>
      <c r="TR476" s="35"/>
      <c r="TS476" s="35"/>
      <c r="TT476" s="35"/>
      <c r="TU476" s="35"/>
      <c r="TV476" s="35"/>
      <c r="TW476" s="35"/>
      <c r="TX476" s="35"/>
      <c r="TY476" s="35"/>
      <c r="TZ476" s="35"/>
      <c r="UA476" s="35"/>
      <c r="UB476" s="35"/>
      <c r="UC476" s="35"/>
      <c r="UD476" s="35"/>
      <c r="UE476" s="35"/>
      <c r="UF476" s="35"/>
      <c r="UG476" s="35"/>
      <c r="UH476" s="35"/>
      <c r="UI476" s="35"/>
      <c r="UJ476" s="35"/>
      <c r="UK476" s="35"/>
      <c r="UL476" s="35"/>
      <c r="UM476" s="35"/>
      <c r="UN476" s="35"/>
      <c r="UO476" s="35"/>
      <c r="UP476" s="35"/>
      <c r="UQ476" s="35"/>
      <c r="UR476" s="35"/>
      <c r="US476" s="35"/>
      <c r="UT476" s="35"/>
      <c r="UU476" s="35"/>
      <c r="UV476" s="35"/>
      <c r="UW476" s="35"/>
      <c r="UX476" s="35"/>
      <c r="UY476" s="35"/>
      <c r="UZ476" s="35"/>
      <c r="VA476" s="35"/>
      <c r="VB476" s="35"/>
      <c r="VC476" s="35"/>
      <c r="VD476" s="35"/>
      <c r="VE476" s="35"/>
      <c r="VF476" s="35"/>
      <c r="VG476" s="35"/>
      <c r="VH476" s="35"/>
      <c r="VI476" s="35"/>
      <c r="VJ476" s="35"/>
      <c r="VK476" s="35"/>
      <c r="VL476" s="35"/>
      <c r="VM476" s="35"/>
      <c r="VN476" s="35"/>
      <c r="VO476" s="35"/>
      <c r="VP476" s="35"/>
      <c r="VQ476" s="35"/>
      <c r="VR476" s="35"/>
      <c r="VS476" s="35"/>
      <c r="VT476" s="35"/>
      <c r="VU476" s="35"/>
      <c r="VV476" s="35"/>
      <c r="VW476" s="35"/>
      <c r="VX476" s="35"/>
      <c r="VY476" s="35"/>
      <c r="VZ476" s="35"/>
      <c r="WA476" s="35"/>
      <c r="WB476" s="35"/>
      <c r="WC476" s="35"/>
      <c r="WD476" s="35"/>
      <c r="WE476" s="35"/>
      <c r="WF476" s="35"/>
      <c r="WG476" s="35"/>
      <c r="WH476" s="35"/>
      <c r="WI476" s="35"/>
      <c r="WJ476" s="35"/>
      <c r="WK476" s="35"/>
      <c r="WL476" s="35"/>
      <c r="WM476" s="35"/>
      <c r="WN476" s="35"/>
      <c r="WO476" s="35"/>
      <c r="WP476" s="35"/>
      <c r="WQ476" s="35"/>
      <c r="WR476" s="35"/>
      <c r="WS476" s="35"/>
      <c r="WT476" s="35"/>
      <c r="WU476" s="35"/>
      <c r="WV476" s="35"/>
      <c r="WW476" s="35"/>
      <c r="WX476" s="35"/>
      <c r="WY476" s="35"/>
      <c r="WZ476" s="35"/>
      <c r="XA476" s="35"/>
      <c r="XB476" s="35"/>
      <c r="XC476" s="35"/>
      <c r="XD476" s="35"/>
      <c r="XE476" s="35"/>
      <c r="XF476" s="35"/>
      <c r="XG476" s="35"/>
      <c r="XH476" s="35"/>
      <c r="XI476" s="35"/>
      <c r="XJ476" s="35"/>
      <c r="XK476" s="35"/>
      <c r="XL476" s="35"/>
      <c r="XM476" s="35"/>
      <c r="XN476" s="35"/>
      <c r="XO476" s="35"/>
      <c r="XP476" s="35"/>
      <c r="XQ476" s="35"/>
      <c r="XR476" s="35"/>
      <c r="XS476" s="35"/>
      <c r="XT476" s="35"/>
      <c r="XU476" s="35"/>
      <c r="XV476" s="35"/>
      <c r="XW476" s="35"/>
      <c r="XX476" s="35"/>
      <c r="XY476" s="35"/>
      <c r="XZ476" s="35"/>
      <c r="YA476" s="35"/>
      <c r="YB476" s="35"/>
      <c r="YC476" s="35"/>
      <c r="YD476" s="35"/>
      <c r="YE476" s="35"/>
      <c r="YF476" s="35"/>
      <c r="YG476" s="35"/>
      <c r="YH476" s="35"/>
      <c r="YI476" s="35"/>
      <c r="YJ476" s="35"/>
      <c r="YK476" s="35"/>
      <c r="YL476" s="35"/>
      <c r="YM476" s="35"/>
      <c r="YN476" s="35"/>
      <c r="YO476" s="35"/>
      <c r="YP476" s="35"/>
      <c r="YQ476" s="35"/>
      <c r="YR476" s="35"/>
      <c r="YS476" s="35"/>
      <c r="YT476" s="35"/>
      <c r="YU476" s="35"/>
      <c r="YV476" s="35"/>
      <c r="YW476" s="35"/>
      <c r="YX476" s="35"/>
      <c r="YY476" s="35"/>
      <c r="YZ476" s="35"/>
      <c r="ZA476" s="35"/>
      <c r="ZB476" s="35"/>
      <c r="ZC476" s="35"/>
      <c r="ZD476" s="35"/>
      <c r="ZE476" s="35"/>
      <c r="ZF476" s="35"/>
      <c r="ZG476" s="35"/>
      <c r="ZH476" s="35"/>
      <c r="ZI476" s="35"/>
      <c r="ZJ476" s="35"/>
      <c r="ZK476" s="35"/>
      <c r="ZL476" s="35"/>
      <c r="ZM476" s="35"/>
      <c r="ZN476" s="35"/>
      <c r="ZO476" s="35"/>
      <c r="ZP476" s="35"/>
      <c r="ZQ476" s="35"/>
      <c r="ZR476" s="35"/>
      <c r="ZS476" s="35"/>
      <c r="ZT476" s="35"/>
      <c r="ZU476" s="35"/>
      <c r="ZV476" s="35"/>
      <c r="ZW476" s="35"/>
      <c r="ZX476" s="35"/>
      <c r="ZY476" s="35"/>
      <c r="ZZ476" s="35"/>
      <c r="AAA476" s="35"/>
      <c r="AAB476" s="35"/>
      <c r="AAC476" s="35"/>
      <c r="AAD476" s="35"/>
      <c r="AAE476" s="35"/>
      <c r="AAF476" s="35"/>
      <c r="AAG476" s="35"/>
      <c r="AAH476" s="35"/>
      <c r="AAI476" s="35"/>
      <c r="AAJ476" s="35"/>
      <c r="AAK476" s="35"/>
      <c r="AAL476" s="35"/>
      <c r="AAM476" s="35"/>
      <c r="AAN476" s="35"/>
      <c r="AAO476" s="35"/>
      <c r="AAP476" s="35"/>
      <c r="AAQ476" s="35"/>
      <c r="AAR476" s="35"/>
      <c r="AAS476" s="35"/>
      <c r="AAT476" s="35"/>
      <c r="AAU476" s="35"/>
      <c r="AAV476" s="35"/>
      <c r="AAW476" s="35"/>
      <c r="AAX476" s="35"/>
      <c r="AAY476" s="35"/>
      <c r="AAZ476" s="35"/>
      <c r="ABA476" s="35"/>
      <c r="ABB476" s="35"/>
      <c r="ABC476" s="35"/>
      <c r="ABD476" s="35"/>
      <c r="ABE476" s="35"/>
      <c r="ABF476" s="35"/>
      <c r="ABG476" s="35"/>
      <c r="ABH476" s="35"/>
      <c r="ABI476" s="35"/>
      <c r="ABJ476" s="35"/>
      <c r="ABK476" s="35"/>
      <c r="ABL476" s="35"/>
      <c r="ABM476" s="35"/>
      <c r="ABN476" s="35"/>
      <c r="ABO476" s="35"/>
      <c r="ABP476" s="35"/>
      <c r="ABQ476" s="35"/>
      <c r="ABR476" s="35"/>
      <c r="ABS476" s="35"/>
      <c r="ABT476" s="35"/>
      <c r="ABU476" s="35"/>
      <c r="ABV476" s="35"/>
      <c r="ABW476" s="35"/>
      <c r="ABX476" s="35"/>
      <c r="ABY476" s="35"/>
      <c r="ABZ476" s="35"/>
      <c r="ACA476" s="35"/>
      <c r="ACB476" s="35"/>
      <c r="ACC476" s="35"/>
      <c r="ACD476" s="35"/>
      <c r="ACE476" s="35"/>
      <c r="ACF476" s="35"/>
      <c r="ACG476" s="35"/>
      <c r="ACH476" s="35"/>
      <c r="ACI476" s="35"/>
      <c r="ACJ476" s="35"/>
      <c r="ACK476" s="35"/>
      <c r="ACL476" s="35"/>
      <c r="ACM476" s="35"/>
      <c r="ACN476" s="35"/>
      <c r="ACO476" s="35"/>
      <c r="ACP476" s="35"/>
      <c r="ACQ476" s="35"/>
      <c r="ACR476" s="35"/>
      <c r="ACS476" s="35"/>
      <c r="ACT476" s="35"/>
      <c r="ACU476" s="35"/>
      <c r="ACV476" s="35"/>
      <c r="ACW476" s="35"/>
      <c r="ACX476" s="35"/>
      <c r="ACY476" s="35"/>
      <c r="ACZ476" s="35"/>
      <c r="ADA476" s="35"/>
      <c r="ADB476" s="35"/>
      <c r="ADC476" s="35"/>
      <c r="ADD476" s="35"/>
      <c r="ADE476" s="35"/>
      <c r="ADF476" s="35"/>
      <c r="ADG476" s="35"/>
      <c r="ADH476" s="35"/>
      <c r="ADI476" s="35"/>
      <c r="ADJ476" s="35"/>
      <c r="ADK476" s="35"/>
      <c r="ADL476" s="35"/>
      <c r="ADM476" s="35"/>
      <c r="ADN476" s="35"/>
      <c r="ADO476" s="35"/>
      <c r="ADP476" s="35"/>
      <c r="ADQ476" s="35"/>
      <c r="ADR476" s="35"/>
      <c r="ADS476" s="35"/>
      <c r="ADT476" s="35"/>
      <c r="ADU476" s="35"/>
      <c r="ADV476" s="35"/>
      <c r="ADW476" s="35"/>
      <c r="ADX476" s="35"/>
      <c r="ADY476" s="66">
        <f t="shared" si="21"/>
        <v>0</v>
      </c>
    </row>
    <row r="477" spans="1:805" s="5" customFormat="1" ht="12" customHeight="1" x14ac:dyDescent="0.2">
      <c r="A477" s="38" t="s">
        <v>263</v>
      </c>
      <c r="B477" s="65">
        <f t="shared" si="20"/>
        <v>0</v>
      </c>
      <c r="C477" s="57">
        <v>1</v>
      </c>
      <c r="D477" s="59">
        <v>44739</v>
      </c>
      <c r="E477" s="67">
        <v>26.94</v>
      </c>
      <c r="F477" s="67">
        <f t="shared" si="18"/>
        <v>0</v>
      </c>
      <c r="G477" s="6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AQ477" s="35"/>
      <c r="AR477" s="35"/>
      <c r="AS477" s="35"/>
      <c r="AT477" s="35"/>
      <c r="AU477" s="35"/>
      <c r="AV477" s="35"/>
      <c r="AW477" s="35"/>
      <c r="AX477" s="35"/>
      <c r="AY477" s="35"/>
      <c r="AZ477" s="35"/>
      <c r="BA477" s="35"/>
      <c r="BB477" s="35"/>
      <c r="BC477" s="35"/>
      <c r="BD477" s="35"/>
      <c r="BE477" s="15"/>
      <c r="BF477" s="15"/>
      <c r="BG477" s="136"/>
      <c r="BH477" s="35"/>
      <c r="BI477" s="35"/>
      <c r="BJ477" s="35"/>
      <c r="BK477" s="35"/>
      <c r="BL477" s="35"/>
      <c r="BM477" s="35"/>
      <c r="BN477" s="35"/>
      <c r="BO477" s="35"/>
      <c r="BP477" s="35"/>
      <c r="BQ477" s="35"/>
      <c r="BR477" s="35"/>
      <c r="BS477" s="35"/>
      <c r="BT477" s="35"/>
      <c r="BU477" s="35"/>
      <c r="BV477" s="35"/>
      <c r="BW477" s="35"/>
      <c r="BX477" s="35"/>
      <c r="BY477" s="35"/>
      <c r="BZ477" s="35"/>
      <c r="CA477" s="35"/>
      <c r="CB477" s="35"/>
      <c r="CC477" s="35"/>
      <c r="CD477" s="35"/>
      <c r="CE477" s="35"/>
      <c r="CF477" s="35"/>
      <c r="CG477" s="35"/>
      <c r="CH477" s="35"/>
      <c r="CI477" s="35"/>
      <c r="CJ477" s="35"/>
      <c r="CK477" s="35"/>
      <c r="CL477" s="35"/>
      <c r="CM477" s="35"/>
      <c r="CN477" s="35"/>
      <c r="CO477" s="35"/>
      <c r="CP477" s="35"/>
      <c r="CQ477" s="35"/>
      <c r="CR477" s="35"/>
      <c r="CS477" s="35"/>
      <c r="CT477" s="35"/>
      <c r="CU477" s="35"/>
      <c r="CV477" s="35"/>
      <c r="CW477" s="35"/>
      <c r="CX477" s="35"/>
      <c r="CY477" s="35"/>
      <c r="CZ477" s="35"/>
      <c r="DA477" s="35"/>
      <c r="DB477" s="35"/>
      <c r="DC477" s="35"/>
      <c r="DD477" s="35"/>
      <c r="DE477" s="35"/>
      <c r="DF477" s="35"/>
      <c r="DG477" s="35"/>
      <c r="DH477" s="35"/>
      <c r="DI477" s="35"/>
      <c r="DJ477" s="35"/>
      <c r="DK477" s="35"/>
      <c r="DL477" s="35"/>
      <c r="DM477" s="35"/>
      <c r="DN477" s="35"/>
      <c r="DO477" s="35"/>
      <c r="DP477" s="35"/>
      <c r="DQ477" s="35"/>
      <c r="DR477" s="35"/>
      <c r="DS477" s="35"/>
      <c r="DT477" s="35"/>
      <c r="DU477" s="35"/>
      <c r="DV477" s="35"/>
      <c r="DW477" s="35"/>
      <c r="DX477" s="35"/>
      <c r="DY477" s="35"/>
      <c r="DZ477" s="35"/>
      <c r="EA477" s="35"/>
      <c r="EB477" s="35"/>
      <c r="EC477" s="35"/>
      <c r="ED477" s="35"/>
      <c r="EE477" s="35"/>
      <c r="EF477" s="35"/>
      <c r="EG477" s="35"/>
      <c r="EH477" s="35"/>
      <c r="EI477" s="35"/>
      <c r="EJ477" s="35"/>
      <c r="EK477" s="35"/>
      <c r="EL477" s="35"/>
      <c r="EM477" s="35"/>
      <c r="EN477" s="35"/>
      <c r="EO477" s="35"/>
      <c r="EP477" s="35"/>
      <c r="EQ477" s="35"/>
      <c r="ER477" s="35"/>
      <c r="ES477" s="35"/>
      <c r="ET477" s="35"/>
      <c r="EU477" s="35"/>
      <c r="EV477" s="35"/>
      <c r="EW477" s="35"/>
      <c r="EX477" s="35"/>
      <c r="EY477" s="35"/>
      <c r="EZ477" s="35"/>
      <c r="FA477" s="35"/>
      <c r="FB477" s="35"/>
      <c r="FC477" s="35"/>
      <c r="FD477" s="35"/>
      <c r="FE477" s="35"/>
      <c r="FF477" s="35"/>
      <c r="FG477" s="35"/>
      <c r="FH477" s="35"/>
      <c r="FI477" s="35"/>
      <c r="FJ477" s="35"/>
      <c r="FK477" s="35"/>
      <c r="FL477" s="35"/>
      <c r="FM477" s="35"/>
      <c r="FN477" s="35"/>
      <c r="FO477" s="35"/>
      <c r="FP477" s="35"/>
      <c r="FQ477" s="35"/>
      <c r="FR477" s="35"/>
      <c r="FS477" s="35"/>
      <c r="FT477" s="35"/>
      <c r="FU477" s="35"/>
      <c r="FV477" s="35"/>
      <c r="FW477" s="35"/>
      <c r="FX477" s="35"/>
      <c r="FY477" s="35"/>
      <c r="FZ477" s="35"/>
      <c r="GA477" s="35"/>
      <c r="GB477" s="35"/>
      <c r="GC477" s="35"/>
      <c r="GD477" s="35"/>
      <c r="GE477" s="35"/>
      <c r="GF477" s="35"/>
      <c r="GG477" s="35"/>
      <c r="GH477" s="35"/>
      <c r="GI477" s="35"/>
      <c r="GJ477" s="35"/>
      <c r="GK477" s="35"/>
      <c r="GL477" s="35"/>
      <c r="GM477" s="35"/>
      <c r="GN477" s="35"/>
      <c r="GO477" s="35"/>
      <c r="GP477" s="35"/>
      <c r="GQ477" s="35"/>
      <c r="GR477" s="35"/>
      <c r="GS477" s="35"/>
      <c r="GT477" s="35"/>
      <c r="GU477" s="35"/>
      <c r="GV477" s="35"/>
      <c r="GW477" s="35"/>
      <c r="GX477" s="35"/>
      <c r="GY477" s="35"/>
      <c r="GZ477" s="35"/>
      <c r="HA477" s="35"/>
      <c r="HB477" s="35"/>
      <c r="HC477" s="35"/>
      <c r="HD477" s="35"/>
      <c r="HE477" s="35"/>
      <c r="HF477" s="35"/>
      <c r="HG477" s="35"/>
      <c r="HH477" s="35"/>
      <c r="HI477" s="35"/>
      <c r="HJ477" s="35"/>
      <c r="HK477" s="35"/>
      <c r="HL477" s="35"/>
      <c r="HM477" s="35"/>
      <c r="HN477" s="35"/>
      <c r="HO477" s="35"/>
      <c r="HP477" s="35"/>
      <c r="HQ477" s="35"/>
      <c r="HR477" s="35"/>
      <c r="HS477" s="35"/>
      <c r="HT477" s="35"/>
      <c r="HU477" s="35"/>
      <c r="HV477" s="35"/>
      <c r="HW477" s="35"/>
      <c r="HX477" s="35"/>
      <c r="HY477" s="35"/>
      <c r="HZ477" s="35"/>
      <c r="IA477" s="35"/>
      <c r="IB477" s="35"/>
      <c r="IC477" s="35"/>
      <c r="ID477" s="35"/>
      <c r="IE477" s="35"/>
      <c r="IF477" s="35"/>
      <c r="IG477" s="35"/>
      <c r="IH477" s="35"/>
      <c r="II477" s="35"/>
      <c r="IJ477" s="35"/>
      <c r="IK477" s="35"/>
      <c r="IL477" s="35"/>
      <c r="IM477" s="35"/>
      <c r="IN477" s="35"/>
      <c r="IO477" s="35"/>
      <c r="IP477" s="35"/>
      <c r="IQ477" s="35"/>
      <c r="IR477" s="35"/>
      <c r="IS477" s="35"/>
      <c r="IT477" s="35"/>
      <c r="IU477" s="35"/>
      <c r="IV477" s="35"/>
      <c r="IW477" s="35"/>
      <c r="IX477" s="35"/>
      <c r="IY477" s="35"/>
      <c r="IZ477" s="35"/>
      <c r="JA477" s="35"/>
      <c r="JB477" s="35"/>
      <c r="JC477" s="35"/>
      <c r="JD477" s="35"/>
      <c r="JE477" s="35"/>
      <c r="JF477" s="35"/>
      <c r="JG477" s="35"/>
      <c r="JH477" s="35"/>
      <c r="JI477" s="35"/>
      <c r="JJ477" s="35"/>
      <c r="JK477" s="35"/>
      <c r="JL477" s="35"/>
      <c r="JM477" s="35"/>
      <c r="JN477" s="35"/>
      <c r="JO477" s="35"/>
      <c r="JP477" s="35"/>
      <c r="JQ477" s="35"/>
      <c r="JR477" s="35"/>
      <c r="JS477" s="35"/>
      <c r="JT477" s="35"/>
      <c r="JU477" s="35"/>
      <c r="JV477" s="35"/>
      <c r="JW477" s="35"/>
      <c r="JX477" s="35"/>
      <c r="JY477" s="35"/>
      <c r="JZ477" s="35"/>
      <c r="KA477" s="35"/>
      <c r="KB477" s="35"/>
      <c r="KC477" s="35"/>
      <c r="KD477" s="35"/>
      <c r="KE477" s="35"/>
      <c r="KF477" s="35"/>
      <c r="KG477" s="35"/>
      <c r="KH477" s="35"/>
      <c r="KI477" s="35"/>
      <c r="KJ477" s="35"/>
      <c r="KK477" s="35"/>
      <c r="KL477" s="35"/>
      <c r="KM477" s="35"/>
      <c r="KN477" s="35"/>
      <c r="KO477" s="35"/>
      <c r="KP477" s="35"/>
      <c r="KQ477" s="35"/>
      <c r="KR477" s="35"/>
      <c r="KS477" s="35"/>
      <c r="KT477" s="35"/>
      <c r="KU477" s="35"/>
      <c r="KV477" s="35"/>
      <c r="KW477" s="35"/>
      <c r="KX477" s="35"/>
      <c r="KY477" s="35"/>
      <c r="KZ477" s="35"/>
      <c r="LA477" s="35"/>
      <c r="LB477" s="35"/>
      <c r="LC477" s="35"/>
      <c r="LD477" s="35"/>
      <c r="LE477" s="35"/>
      <c r="LF477" s="35"/>
      <c r="LG477" s="35"/>
      <c r="LH477" s="35"/>
      <c r="LI477" s="35"/>
      <c r="LJ477" s="35"/>
      <c r="LK477" s="35"/>
      <c r="LL477" s="35"/>
      <c r="LM477" s="35"/>
      <c r="LN477" s="35"/>
      <c r="LO477" s="35"/>
      <c r="LP477" s="35"/>
      <c r="LQ477" s="35"/>
      <c r="LR477" s="35"/>
      <c r="LS477" s="35"/>
      <c r="LT477" s="35"/>
      <c r="LU477" s="35"/>
      <c r="LV477" s="35"/>
      <c r="LW477" s="35"/>
      <c r="LX477" s="35"/>
      <c r="LY477" s="35"/>
      <c r="LZ477" s="35"/>
      <c r="MA477" s="35"/>
      <c r="MB477" s="35"/>
      <c r="MC477" s="35"/>
      <c r="MD477" s="35"/>
      <c r="ME477" s="35"/>
      <c r="MF477" s="35"/>
      <c r="MG477" s="35"/>
      <c r="MH477" s="35"/>
      <c r="MI477" s="35"/>
      <c r="MJ477" s="35"/>
      <c r="MK477" s="35"/>
      <c r="ML477" s="35"/>
      <c r="MM477" s="35"/>
      <c r="MN477" s="35"/>
      <c r="MO477" s="35"/>
      <c r="MP477" s="35"/>
      <c r="MQ477" s="35"/>
      <c r="MR477" s="35"/>
      <c r="MS477" s="35"/>
      <c r="MT477" s="35"/>
      <c r="MU477" s="35"/>
      <c r="MV477" s="35"/>
      <c r="MW477" s="35"/>
      <c r="MX477" s="35"/>
      <c r="MY477" s="35"/>
      <c r="MZ477" s="35"/>
      <c r="NA477" s="35"/>
      <c r="NB477" s="35"/>
      <c r="NC477" s="35"/>
      <c r="ND477" s="35"/>
      <c r="NE477" s="35"/>
      <c r="NF477" s="35"/>
      <c r="NG477" s="35"/>
      <c r="NH477" s="35"/>
      <c r="NI477" s="35"/>
      <c r="NJ477" s="35"/>
      <c r="NK477" s="35"/>
      <c r="NL477" s="35"/>
      <c r="NM477" s="35"/>
      <c r="NN477" s="35"/>
      <c r="NO477" s="35"/>
      <c r="NP477" s="35"/>
      <c r="NQ477" s="35"/>
      <c r="NR477" s="35"/>
      <c r="NS477" s="35"/>
      <c r="NT477" s="35"/>
      <c r="NU477" s="35"/>
      <c r="NV477" s="35"/>
      <c r="NW477" s="35"/>
      <c r="NX477" s="35"/>
      <c r="NY477" s="35"/>
      <c r="NZ477" s="35"/>
      <c r="OA477" s="35"/>
      <c r="OB477" s="35"/>
      <c r="OC477" s="35"/>
      <c r="OD477" s="35"/>
      <c r="OE477" s="35"/>
      <c r="OF477" s="35"/>
      <c r="OG477" s="35"/>
      <c r="OH477" s="35"/>
      <c r="OI477" s="35"/>
      <c r="OJ477" s="35"/>
      <c r="OK477" s="35"/>
      <c r="OL477" s="35"/>
      <c r="OM477" s="35"/>
      <c r="ON477" s="35"/>
      <c r="OO477" s="35"/>
      <c r="OP477" s="35"/>
      <c r="OQ477" s="35"/>
      <c r="OR477" s="35"/>
      <c r="OS477" s="35"/>
      <c r="OT477" s="35"/>
      <c r="OU477" s="35"/>
      <c r="OV477" s="35"/>
      <c r="OW477" s="35"/>
      <c r="OX477" s="35"/>
      <c r="OY477" s="35"/>
      <c r="OZ477" s="35"/>
      <c r="PA477" s="35"/>
      <c r="PB477" s="35"/>
      <c r="PC477" s="35"/>
      <c r="PD477" s="35"/>
      <c r="PE477" s="35"/>
      <c r="PF477" s="35"/>
      <c r="PG477" s="35"/>
      <c r="PH477" s="35"/>
      <c r="PI477" s="35"/>
      <c r="PJ477" s="35"/>
      <c r="PK477" s="35"/>
      <c r="PL477" s="35"/>
      <c r="PM477" s="35"/>
      <c r="PN477" s="35"/>
      <c r="PO477" s="35"/>
      <c r="PP477" s="35"/>
      <c r="PQ477" s="35"/>
      <c r="PR477" s="35"/>
      <c r="PS477" s="35"/>
      <c r="PT477" s="35"/>
      <c r="PU477" s="35"/>
      <c r="PV477" s="35"/>
      <c r="PW477" s="35"/>
      <c r="PX477" s="35"/>
      <c r="PY477" s="35"/>
      <c r="PZ477" s="35"/>
      <c r="QA477" s="35"/>
      <c r="QB477" s="35"/>
      <c r="QC477" s="35"/>
      <c r="QD477" s="35"/>
      <c r="QE477" s="35"/>
      <c r="QF477" s="35"/>
      <c r="QG477" s="35"/>
      <c r="QH477" s="35"/>
      <c r="QI477" s="35"/>
      <c r="QJ477" s="35"/>
      <c r="QK477" s="35"/>
      <c r="QL477" s="35"/>
      <c r="QM477" s="35"/>
      <c r="QN477" s="35"/>
      <c r="QO477" s="35"/>
      <c r="QP477" s="35"/>
      <c r="QQ477" s="35"/>
      <c r="QR477" s="35"/>
      <c r="QS477" s="35"/>
      <c r="QT477" s="35"/>
      <c r="QU477" s="35"/>
      <c r="QV477" s="35"/>
      <c r="QW477" s="35"/>
      <c r="QX477" s="35"/>
      <c r="QY477" s="35"/>
      <c r="QZ477" s="35"/>
      <c r="RA477" s="35"/>
      <c r="RB477" s="35"/>
      <c r="RC477" s="35"/>
      <c r="RD477" s="35"/>
      <c r="RE477" s="35"/>
      <c r="RF477" s="35"/>
      <c r="RG477" s="35"/>
      <c r="RH477" s="35"/>
      <c r="RI477" s="35"/>
      <c r="RJ477" s="35"/>
      <c r="RK477" s="35"/>
      <c r="RL477" s="35"/>
      <c r="RM477" s="35"/>
      <c r="RN477" s="35"/>
      <c r="RO477" s="35"/>
      <c r="RP477" s="35"/>
      <c r="RQ477" s="35"/>
      <c r="RR477" s="35"/>
      <c r="RS477" s="35"/>
      <c r="RT477" s="35"/>
      <c r="RU477" s="35"/>
      <c r="RV477" s="35"/>
      <c r="RW477" s="35"/>
      <c r="RX477" s="35"/>
      <c r="RY477" s="35"/>
      <c r="RZ477" s="35"/>
      <c r="SA477" s="35"/>
      <c r="SB477" s="35"/>
      <c r="SC477" s="35"/>
      <c r="SD477" s="35"/>
      <c r="SE477" s="35"/>
      <c r="SF477" s="35"/>
      <c r="SG477" s="35"/>
      <c r="SH477" s="35"/>
      <c r="SI477" s="35"/>
      <c r="SJ477" s="35"/>
      <c r="SK477" s="35"/>
      <c r="SL477" s="35"/>
      <c r="SM477" s="35"/>
      <c r="SN477" s="35"/>
      <c r="SO477" s="35"/>
      <c r="SP477" s="35"/>
      <c r="SQ477" s="35"/>
      <c r="SR477" s="35"/>
      <c r="SS477" s="35"/>
      <c r="ST477" s="35"/>
      <c r="SU477" s="35"/>
      <c r="SV477" s="35"/>
      <c r="SW477" s="35"/>
      <c r="SX477" s="35"/>
      <c r="SY477" s="35"/>
      <c r="SZ477" s="35"/>
      <c r="TA477" s="35"/>
      <c r="TB477" s="35"/>
      <c r="TC477" s="35"/>
      <c r="TD477" s="35"/>
      <c r="TE477" s="35"/>
      <c r="TF477" s="35"/>
      <c r="TG477" s="35"/>
      <c r="TH477" s="35"/>
      <c r="TI477" s="35"/>
      <c r="TJ477" s="35"/>
      <c r="TK477" s="35"/>
      <c r="TL477" s="35"/>
      <c r="TM477" s="35"/>
      <c r="TN477" s="35"/>
      <c r="TO477" s="35"/>
      <c r="TP477" s="35"/>
      <c r="TQ477" s="35"/>
      <c r="TR477" s="35"/>
      <c r="TS477" s="35"/>
      <c r="TT477" s="35"/>
      <c r="TU477" s="35"/>
      <c r="TV477" s="35"/>
      <c r="TW477" s="35"/>
      <c r="TX477" s="35"/>
      <c r="TY477" s="35"/>
      <c r="TZ477" s="35"/>
      <c r="UA477" s="35"/>
      <c r="UB477" s="35"/>
      <c r="UC477" s="35"/>
      <c r="UD477" s="35"/>
      <c r="UE477" s="35"/>
      <c r="UF477" s="35"/>
      <c r="UG477" s="35"/>
      <c r="UH477" s="35"/>
      <c r="UI477" s="35"/>
      <c r="UJ477" s="35"/>
      <c r="UK477" s="35"/>
      <c r="UL477" s="35"/>
      <c r="UM477" s="35"/>
      <c r="UN477" s="35"/>
      <c r="UO477" s="35"/>
      <c r="UP477" s="35"/>
      <c r="UQ477" s="35"/>
      <c r="UR477" s="35"/>
      <c r="US477" s="35"/>
      <c r="UT477" s="35"/>
      <c r="UU477" s="35"/>
      <c r="UV477" s="35"/>
      <c r="UW477" s="35"/>
      <c r="UX477" s="35"/>
      <c r="UY477" s="35"/>
      <c r="UZ477" s="35"/>
      <c r="VA477" s="35"/>
      <c r="VB477" s="35"/>
      <c r="VC477" s="35"/>
      <c r="VD477" s="35"/>
      <c r="VE477" s="35"/>
      <c r="VF477" s="35"/>
      <c r="VG477" s="35"/>
      <c r="VH477" s="35"/>
      <c r="VI477" s="35"/>
      <c r="VJ477" s="35"/>
      <c r="VK477" s="35"/>
      <c r="VL477" s="35"/>
      <c r="VM477" s="35"/>
      <c r="VN477" s="35"/>
      <c r="VO477" s="35"/>
      <c r="VP477" s="35"/>
      <c r="VQ477" s="35"/>
      <c r="VR477" s="35"/>
      <c r="VS477" s="35"/>
      <c r="VT477" s="35"/>
      <c r="VU477" s="35"/>
      <c r="VV477" s="35"/>
      <c r="VW477" s="35"/>
      <c r="VX477" s="35"/>
      <c r="VY477" s="35"/>
      <c r="VZ477" s="35"/>
      <c r="WA477" s="35"/>
      <c r="WB477" s="35"/>
      <c r="WC477" s="35"/>
      <c r="WD477" s="35"/>
      <c r="WE477" s="35"/>
      <c r="WF477" s="35"/>
      <c r="WG477" s="35"/>
      <c r="WH477" s="35"/>
      <c r="WI477" s="35"/>
      <c r="WJ477" s="35"/>
      <c r="WK477" s="35"/>
      <c r="WL477" s="35"/>
      <c r="WM477" s="35"/>
      <c r="WN477" s="35"/>
      <c r="WO477" s="35"/>
      <c r="WP477" s="35"/>
      <c r="WQ477" s="35"/>
      <c r="WR477" s="35"/>
      <c r="WS477" s="35"/>
      <c r="WT477" s="35"/>
      <c r="WU477" s="35"/>
      <c r="WV477" s="35"/>
      <c r="WW477" s="35"/>
      <c r="WX477" s="35"/>
      <c r="WY477" s="35"/>
      <c r="WZ477" s="35"/>
      <c r="XA477" s="35"/>
      <c r="XB477" s="35"/>
      <c r="XC477" s="35"/>
      <c r="XD477" s="35"/>
      <c r="XE477" s="35"/>
      <c r="XF477" s="35"/>
      <c r="XG477" s="35"/>
      <c r="XH477" s="35"/>
      <c r="XI477" s="35"/>
      <c r="XJ477" s="35"/>
      <c r="XK477" s="35"/>
      <c r="XL477" s="35"/>
      <c r="XM477" s="35"/>
      <c r="XN477" s="35"/>
      <c r="XO477" s="35"/>
      <c r="XP477" s="35"/>
      <c r="XQ477" s="35"/>
      <c r="XR477" s="35"/>
      <c r="XS477" s="35"/>
      <c r="XT477" s="35"/>
      <c r="XU477" s="35"/>
      <c r="XV477" s="35"/>
      <c r="XW477" s="35"/>
      <c r="XX477" s="35"/>
      <c r="XY477" s="35"/>
      <c r="XZ477" s="35"/>
      <c r="YA477" s="35"/>
      <c r="YB477" s="35"/>
      <c r="YC477" s="35"/>
      <c r="YD477" s="35"/>
      <c r="YE477" s="35"/>
      <c r="YF477" s="35"/>
      <c r="YG477" s="35"/>
      <c r="YH477" s="35"/>
      <c r="YI477" s="35"/>
      <c r="YJ477" s="35"/>
      <c r="YK477" s="35"/>
      <c r="YL477" s="35"/>
      <c r="YM477" s="35"/>
      <c r="YN477" s="35"/>
      <c r="YO477" s="35"/>
      <c r="YP477" s="35"/>
      <c r="YQ477" s="35"/>
      <c r="YR477" s="35"/>
      <c r="YS477" s="35"/>
      <c r="YT477" s="35"/>
      <c r="YU477" s="35"/>
      <c r="YV477" s="35"/>
      <c r="YW477" s="35"/>
      <c r="YX477" s="35"/>
      <c r="YY477" s="35"/>
      <c r="YZ477" s="35"/>
      <c r="ZA477" s="35"/>
      <c r="ZB477" s="35"/>
      <c r="ZC477" s="35"/>
      <c r="ZD477" s="35"/>
      <c r="ZE477" s="35"/>
      <c r="ZF477" s="35"/>
      <c r="ZG477" s="35"/>
      <c r="ZH477" s="35"/>
      <c r="ZI477" s="35"/>
      <c r="ZJ477" s="35"/>
      <c r="ZK477" s="35"/>
      <c r="ZL477" s="35"/>
      <c r="ZM477" s="35"/>
      <c r="ZN477" s="35"/>
      <c r="ZO477" s="35"/>
      <c r="ZP477" s="35"/>
      <c r="ZQ477" s="35"/>
      <c r="ZR477" s="35"/>
      <c r="ZS477" s="35"/>
      <c r="ZT477" s="35"/>
      <c r="ZU477" s="35"/>
      <c r="ZV477" s="35"/>
      <c r="ZW477" s="35"/>
      <c r="ZX477" s="35"/>
      <c r="ZY477" s="35"/>
      <c r="ZZ477" s="35"/>
      <c r="AAA477" s="35"/>
      <c r="AAB477" s="35"/>
      <c r="AAC477" s="35"/>
      <c r="AAD477" s="35"/>
      <c r="AAE477" s="35"/>
      <c r="AAF477" s="35"/>
      <c r="AAG477" s="35"/>
      <c r="AAH477" s="35"/>
      <c r="AAI477" s="35"/>
      <c r="AAJ477" s="35"/>
      <c r="AAK477" s="35"/>
      <c r="AAL477" s="35"/>
      <c r="AAM477" s="35"/>
      <c r="AAN477" s="35"/>
      <c r="AAO477" s="35"/>
      <c r="AAP477" s="35"/>
      <c r="AAQ477" s="35"/>
      <c r="AAR477" s="35"/>
      <c r="AAS477" s="35"/>
      <c r="AAT477" s="35"/>
      <c r="AAU477" s="35"/>
      <c r="AAV477" s="35"/>
      <c r="AAW477" s="35"/>
      <c r="AAX477" s="35"/>
      <c r="AAY477" s="35"/>
      <c r="AAZ477" s="35"/>
      <c r="ABA477" s="35"/>
      <c r="ABB477" s="35"/>
      <c r="ABC477" s="35"/>
      <c r="ABD477" s="35"/>
      <c r="ABE477" s="35"/>
      <c r="ABF477" s="35"/>
      <c r="ABG477" s="35"/>
      <c r="ABH477" s="35"/>
      <c r="ABI477" s="35"/>
      <c r="ABJ477" s="35"/>
      <c r="ABK477" s="35"/>
      <c r="ABL477" s="35"/>
      <c r="ABM477" s="35"/>
      <c r="ABN477" s="35"/>
      <c r="ABO477" s="35"/>
      <c r="ABP477" s="35"/>
      <c r="ABQ477" s="35"/>
      <c r="ABR477" s="35"/>
      <c r="ABS477" s="35"/>
      <c r="ABT477" s="35"/>
      <c r="ABU477" s="35"/>
      <c r="ABV477" s="35"/>
      <c r="ABW477" s="35"/>
      <c r="ABX477" s="35"/>
      <c r="ABY477" s="35"/>
      <c r="ABZ477" s="35"/>
      <c r="ACA477" s="35"/>
      <c r="ACB477" s="35"/>
      <c r="ACC477" s="35"/>
      <c r="ACD477" s="35"/>
      <c r="ACE477" s="35"/>
      <c r="ACF477" s="35"/>
      <c r="ACG477" s="35"/>
      <c r="ACH477" s="35"/>
      <c r="ACI477" s="35"/>
      <c r="ACJ477" s="35"/>
      <c r="ACK477" s="35"/>
      <c r="ACL477" s="35"/>
      <c r="ACM477" s="35"/>
      <c r="ACN477" s="35"/>
      <c r="ACO477" s="35"/>
      <c r="ACP477" s="35"/>
      <c r="ACQ477" s="35"/>
      <c r="ACR477" s="35"/>
      <c r="ACS477" s="35"/>
      <c r="ACT477" s="35"/>
      <c r="ACU477" s="35"/>
      <c r="ACV477" s="35"/>
      <c r="ACW477" s="35"/>
      <c r="ACX477" s="35"/>
      <c r="ACY477" s="35"/>
      <c r="ACZ477" s="35"/>
      <c r="ADA477" s="35"/>
      <c r="ADB477" s="35"/>
      <c r="ADC477" s="35"/>
      <c r="ADD477" s="35"/>
      <c r="ADE477" s="35"/>
      <c r="ADF477" s="35"/>
      <c r="ADG477" s="35"/>
      <c r="ADH477" s="35"/>
      <c r="ADI477" s="35"/>
      <c r="ADJ477" s="35"/>
      <c r="ADK477" s="35"/>
      <c r="ADL477" s="35"/>
      <c r="ADM477" s="35"/>
      <c r="ADN477" s="35"/>
      <c r="ADO477" s="35"/>
      <c r="ADP477" s="35"/>
      <c r="ADQ477" s="35"/>
      <c r="ADR477" s="35"/>
      <c r="ADS477" s="35"/>
      <c r="ADT477" s="35"/>
      <c r="ADU477" s="35"/>
      <c r="ADV477" s="35"/>
      <c r="ADW477" s="35"/>
      <c r="ADX477" s="35"/>
      <c r="ADY477" s="66">
        <f t="shared" si="21"/>
        <v>0</v>
      </c>
    </row>
    <row r="478" spans="1:805" s="5" customFormat="1" ht="12" customHeight="1" x14ac:dyDescent="0.2">
      <c r="A478" s="38" t="s">
        <v>196</v>
      </c>
      <c r="B478" s="65">
        <f t="shared" si="20"/>
        <v>0</v>
      </c>
      <c r="C478" s="57">
        <v>1</v>
      </c>
      <c r="D478" s="59">
        <v>44718</v>
      </c>
      <c r="E478" s="67">
        <v>23.15</v>
      </c>
      <c r="F478" s="67">
        <f t="shared" si="18"/>
        <v>0</v>
      </c>
      <c r="G478" s="65">
        <v>20</v>
      </c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  <c r="AU478" s="35"/>
      <c r="AV478" s="35"/>
      <c r="AW478" s="35"/>
      <c r="AX478" s="35"/>
      <c r="AY478" s="35"/>
      <c r="AZ478" s="35"/>
      <c r="BA478" s="35"/>
      <c r="BB478" s="35"/>
      <c r="BC478" s="35"/>
      <c r="BD478" s="35"/>
      <c r="BE478" s="15"/>
      <c r="BF478" s="15"/>
      <c r="BG478" s="136"/>
      <c r="BH478" s="35"/>
      <c r="BI478" s="35"/>
      <c r="BJ478" s="35"/>
      <c r="BK478" s="35"/>
      <c r="BL478" s="35"/>
      <c r="BM478" s="35"/>
      <c r="BN478" s="35"/>
      <c r="BO478" s="35"/>
      <c r="BP478" s="35"/>
      <c r="BQ478" s="35"/>
      <c r="BR478" s="35"/>
      <c r="BS478" s="35"/>
      <c r="BT478" s="35"/>
      <c r="BU478" s="35"/>
      <c r="BV478" s="35"/>
      <c r="BW478" s="35"/>
      <c r="BX478" s="35"/>
      <c r="BY478" s="35"/>
      <c r="BZ478" s="35"/>
      <c r="CA478" s="35"/>
      <c r="CB478" s="35"/>
      <c r="CC478" s="35"/>
      <c r="CD478" s="35"/>
      <c r="CE478" s="35"/>
      <c r="CF478" s="35"/>
      <c r="CG478" s="35"/>
      <c r="CH478" s="35"/>
      <c r="CI478" s="35"/>
      <c r="CJ478" s="35"/>
      <c r="CK478" s="35"/>
      <c r="CL478" s="35"/>
      <c r="CM478" s="35"/>
      <c r="CN478" s="35"/>
      <c r="CO478" s="35"/>
      <c r="CP478" s="35"/>
      <c r="CQ478" s="35"/>
      <c r="CR478" s="35"/>
      <c r="CS478" s="35"/>
      <c r="CT478" s="35"/>
      <c r="CU478" s="35"/>
      <c r="CV478" s="35"/>
      <c r="CW478" s="35"/>
      <c r="CX478" s="35"/>
      <c r="CY478" s="35"/>
      <c r="CZ478" s="35"/>
      <c r="DA478" s="35"/>
      <c r="DB478" s="35"/>
      <c r="DC478" s="35"/>
      <c r="DD478" s="35"/>
      <c r="DE478" s="35"/>
      <c r="DF478" s="35"/>
      <c r="DG478" s="35"/>
      <c r="DH478" s="35"/>
      <c r="DI478" s="35"/>
      <c r="DJ478" s="35"/>
      <c r="DK478" s="35"/>
      <c r="DL478" s="35"/>
      <c r="DM478" s="35"/>
      <c r="DN478" s="35"/>
      <c r="DO478" s="35"/>
      <c r="DP478" s="35"/>
      <c r="DQ478" s="35"/>
      <c r="DR478" s="35"/>
      <c r="DS478" s="35"/>
      <c r="DT478" s="35"/>
      <c r="DU478" s="35"/>
      <c r="DV478" s="35"/>
      <c r="DW478" s="35"/>
      <c r="DX478" s="35"/>
      <c r="DY478" s="35"/>
      <c r="DZ478" s="35"/>
      <c r="EA478" s="35"/>
      <c r="EB478" s="35"/>
      <c r="EC478" s="35"/>
      <c r="ED478" s="35"/>
      <c r="EE478" s="35"/>
      <c r="EF478" s="35"/>
      <c r="EG478" s="35"/>
      <c r="EH478" s="35"/>
      <c r="EI478" s="35"/>
      <c r="EJ478" s="35"/>
      <c r="EK478" s="35"/>
      <c r="EL478" s="35"/>
      <c r="EM478" s="35"/>
      <c r="EN478" s="35"/>
      <c r="EO478" s="35"/>
      <c r="EP478" s="35"/>
      <c r="EQ478" s="35"/>
      <c r="ER478" s="35"/>
      <c r="ES478" s="35"/>
      <c r="ET478" s="35"/>
      <c r="EU478" s="35"/>
      <c r="EV478" s="35"/>
      <c r="EW478" s="35"/>
      <c r="EX478" s="35"/>
      <c r="EY478" s="35"/>
      <c r="EZ478" s="35"/>
      <c r="FA478" s="35"/>
      <c r="FB478" s="35"/>
      <c r="FC478" s="35"/>
      <c r="FD478" s="35"/>
      <c r="FE478" s="35"/>
      <c r="FF478" s="35"/>
      <c r="FG478" s="35"/>
      <c r="FH478" s="35"/>
      <c r="FI478" s="35"/>
      <c r="FJ478" s="35"/>
      <c r="FK478" s="35"/>
      <c r="FL478" s="35"/>
      <c r="FM478" s="35"/>
      <c r="FN478" s="35"/>
      <c r="FO478" s="35"/>
      <c r="FP478" s="35"/>
      <c r="FQ478" s="35"/>
      <c r="FR478" s="35"/>
      <c r="FS478" s="35"/>
      <c r="FT478" s="35"/>
      <c r="FU478" s="35"/>
      <c r="FV478" s="35"/>
      <c r="FW478" s="35"/>
      <c r="FX478" s="35"/>
      <c r="FY478" s="35"/>
      <c r="FZ478" s="35"/>
      <c r="GA478" s="35"/>
      <c r="GB478" s="35">
        <v>2</v>
      </c>
      <c r="GC478" s="35"/>
      <c r="GD478" s="35"/>
      <c r="GE478" s="35"/>
      <c r="GF478" s="35"/>
      <c r="GG478" s="35"/>
      <c r="GH478" s="35"/>
      <c r="GI478" s="35"/>
      <c r="GJ478" s="35"/>
      <c r="GK478" s="35"/>
      <c r="GL478" s="35"/>
      <c r="GM478" s="35"/>
      <c r="GN478" s="35"/>
      <c r="GO478" s="35"/>
      <c r="GP478" s="35"/>
      <c r="GQ478" s="35"/>
      <c r="GR478" s="35"/>
      <c r="GS478" s="35"/>
      <c r="GT478" s="35"/>
      <c r="GU478" s="35"/>
      <c r="GV478" s="35"/>
      <c r="GW478" s="35"/>
      <c r="GX478" s="35"/>
      <c r="GY478" s="35"/>
      <c r="GZ478" s="35"/>
      <c r="HA478" s="35"/>
      <c r="HB478" s="35"/>
      <c r="HC478" s="35"/>
      <c r="HD478" s="35"/>
      <c r="HE478" s="35"/>
      <c r="HF478" s="35"/>
      <c r="HG478" s="35"/>
      <c r="HH478" s="35"/>
      <c r="HI478" s="35"/>
      <c r="HJ478" s="35"/>
      <c r="HK478" s="35"/>
      <c r="HL478" s="35"/>
      <c r="HM478" s="35"/>
      <c r="HN478" s="35"/>
      <c r="HO478" s="35"/>
      <c r="HP478" s="35"/>
      <c r="HQ478" s="35"/>
      <c r="HR478" s="35"/>
      <c r="HS478" s="35"/>
      <c r="HT478" s="35"/>
      <c r="HU478" s="35"/>
      <c r="HV478" s="35"/>
      <c r="HW478" s="35"/>
      <c r="HX478" s="35"/>
      <c r="HY478" s="35"/>
      <c r="HZ478" s="35"/>
      <c r="IA478" s="35"/>
      <c r="IB478" s="35"/>
      <c r="IC478" s="35"/>
      <c r="ID478" s="35"/>
      <c r="IE478" s="35"/>
      <c r="IF478" s="35"/>
      <c r="IG478" s="35"/>
      <c r="IH478" s="35"/>
      <c r="II478" s="35"/>
      <c r="IJ478" s="35"/>
      <c r="IK478" s="35"/>
      <c r="IL478" s="35"/>
      <c r="IM478" s="35"/>
      <c r="IN478" s="35"/>
      <c r="IO478" s="35"/>
      <c r="IP478" s="35"/>
      <c r="IQ478" s="35"/>
      <c r="IR478" s="35"/>
      <c r="IS478" s="35"/>
      <c r="IT478" s="35"/>
      <c r="IU478" s="35"/>
      <c r="IV478" s="35"/>
      <c r="IW478" s="35"/>
      <c r="IX478" s="35"/>
      <c r="IY478" s="35"/>
      <c r="IZ478" s="35"/>
      <c r="JA478" s="35"/>
      <c r="JB478" s="35"/>
      <c r="JC478" s="35"/>
      <c r="JD478" s="35"/>
      <c r="JE478" s="35"/>
      <c r="JF478" s="35"/>
      <c r="JG478" s="35"/>
      <c r="JH478" s="35"/>
      <c r="JI478" s="35"/>
      <c r="JJ478" s="35"/>
      <c r="JK478" s="35"/>
      <c r="JL478" s="35"/>
      <c r="JM478" s="35"/>
      <c r="JN478" s="35"/>
      <c r="JO478" s="35"/>
      <c r="JP478" s="35"/>
      <c r="JQ478" s="35"/>
      <c r="JR478" s="35"/>
      <c r="JS478" s="35"/>
      <c r="JT478" s="35"/>
      <c r="JU478" s="35"/>
      <c r="JV478" s="35"/>
      <c r="JW478" s="35"/>
      <c r="JX478" s="35"/>
      <c r="JY478" s="35"/>
      <c r="JZ478" s="35"/>
      <c r="KA478" s="35"/>
      <c r="KB478" s="35"/>
      <c r="KC478" s="35"/>
      <c r="KD478" s="35"/>
      <c r="KE478" s="35"/>
      <c r="KF478" s="35"/>
      <c r="KG478" s="35"/>
      <c r="KH478" s="35"/>
      <c r="KI478" s="35"/>
      <c r="KJ478" s="35"/>
      <c r="KK478" s="35"/>
      <c r="KL478" s="35"/>
      <c r="KM478" s="35"/>
      <c r="KN478" s="35"/>
      <c r="KO478" s="35"/>
      <c r="KP478" s="35"/>
      <c r="KQ478" s="35"/>
      <c r="KR478" s="35"/>
      <c r="KS478" s="35"/>
      <c r="KT478" s="35"/>
      <c r="KU478" s="35"/>
      <c r="KV478" s="35"/>
      <c r="KW478" s="35"/>
      <c r="KX478" s="35"/>
      <c r="KY478" s="35"/>
      <c r="KZ478" s="35"/>
      <c r="LA478" s="35"/>
      <c r="LB478" s="35"/>
      <c r="LC478" s="35"/>
      <c r="LD478" s="35"/>
      <c r="LE478" s="35"/>
      <c r="LF478" s="35"/>
      <c r="LG478" s="35"/>
      <c r="LH478" s="35"/>
      <c r="LI478" s="35"/>
      <c r="LJ478" s="35"/>
      <c r="LK478" s="35"/>
      <c r="LL478" s="35"/>
      <c r="LM478" s="35">
        <v>3</v>
      </c>
      <c r="LN478" s="35"/>
      <c r="LO478" s="35"/>
      <c r="LP478" s="35"/>
      <c r="LQ478" s="35"/>
      <c r="LR478" s="35"/>
      <c r="LS478" s="35"/>
      <c r="LT478" s="35"/>
      <c r="LU478" s="35"/>
      <c r="LV478" s="35"/>
      <c r="LW478" s="35"/>
      <c r="LX478" s="35"/>
      <c r="LY478" s="35"/>
      <c r="LZ478" s="35"/>
      <c r="MA478" s="35"/>
      <c r="MB478" s="35"/>
      <c r="MC478" s="35"/>
      <c r="MD478" s="35"/>
      <c r="ME478" s="35"/>
      <c r="MF478" s="35"/>
      <c r="MG478" s="35"/>
      <c r="MH478" s="35"/>
      <c r="MI478" s="35"/>
      <c r="MJ478" s="35"/>
      <c r="MK478" s="35"/>
      <c r="ML478" s="35"/>
      <c r="MM478" s="35"/>
      <c r="MN478" s="35"/>
      <c r="MO478" s="35"/>
      <c r="MP478" s="35"/>
      <c r="MQ478" s="35"/>
      <c r="MR478" s="35"/>
      <c r="MS478" s="35"/>
      <c r="MT478" s="35"/>
      <c r="MU478" s="35"/>
      <c r="MV478" s="35"/>
      <c r="MW478" s="35"/>
      <c r="MX478" s="35"/>
      <c r="MY478" s="35"/>
      <c r="MZ478" s="35"/>
      <c r="NA478" s="35"/>
      <c r="NB478" s="35"/>
      <c r="NC478" s="35"/>
      <c r="ND478" s="35"/>
      <c r="NE478" s="35"/>
      <c r="NF478" s="35"/>
      <c r="NG478" s="35"/>
      <c r="NH478" s="35"/>
      <c r="NI478" s="35"/>
      <c r="NJ478" s="35"/>
      <c r="NK478" s="35"/>
      <c r="NL478" s="35"/>
      <c r="NM478" s="35"/>
      <c r="NN478" s="35"/>
      <c r="NO478" s="35"/>
      <c r="NP478" s="35"/>
      <c r="NQ478" s="35"/>
      <c r="NR478" s="35"/>
      <c r="NS478" s="35"/>
      <c r="NT478" s="35"/>
      <c r="NU478" s="35"/>
      <c r="NV478" s="35"/>
      <c r="NW478" s="35"/>
      <c r="NX478" s="35"/>
      <c r="NY478" s="35"/>
      <c r="NZ478" s="35"/>
      <c r="OA478" s="35"/>
      <c r="OB478" s="35"/>
      <c r="OC478" s="35"/>
      <c r="OD478" s="35"/>
      <c r="OE478" s="35"/>
      <c r="OF478" s="35"/>
      <c r="OG478" s="35"/>
      <c r="OH478" s="35"/>
      <c r="OI478" s="35"/>
      <c r="OJ478" s="35"/>
      <c r="OK478" s="35"/>
      <c r="OL478" s="35"/>
      <c r="OM478" s="35"/>
      <c r="ON478" s="35"/>
      <c r="OO478" s="35"/>
      <c r="OP478" s="35"/>
      <c r="OQ478" s="35"/>
      <c r="OR478" s="35"/>
      <c r="OS478" s="35"/>
      <c r="OT478" s="35"/>
      <c r="OU478" s="35"/>
      <c r="OV478" s="35"/>
      <c r="OW478" s="35"/>
      <c r="OX478" s="35"/>
      <c r="OY478" s="35"/>
      <c r="OZ478" s="35"/>
      <c r="PA478" s="35"/>
      <c r="PB478" s="35"/>
      <c r="PC478" s="35"/>
      <c r="PD478" s="35"/>
      <c r="PE478" s="35"/>
      <c r="PF478" s="35"/>
      <c r="PG478" s="35"/>
      <c r="PH478" s="35"/>
      <c r="PI478" s="35"/>
      <c r="PJ478" s="35"/>
      <c r="PK478" s="35"/>
      <c r="PL478" s="35"/>
      <c r="PM478" s="35"/>
      <c r="PN478" s="35"/>
      <c r="PO478" s="35"/>
      <c r="PP478" s="35"/>
      <c r="PQ478" s="35"/>
      <c r="PR478" s="35"/>
      <c r="PS478" s="35"/>
      <c r="PT478" s="35"/>
      <c r="PU478" s="35"/>
      <c r="PV478" s="35"/>
      <c r="PW478" s="35"/>
      <c r="PX478" s="35"/>
      <c r="PY478" s="35"/>
      <c r="PZ478" s="35"/>
      <c r="QA478" s="35"/>
      <c r="QB478" s="35"/>
      <c r="QC478" s="35"/>
      <c r="QD478" s="35"/>
      <c r="QE478" s="35"/>
      <c r="QF478" s="35"/>
      <c r="QG478" s="35"/>
      <c r="QH478" s="35"/>
      <c r="QI478" s="35"/>
      <c r="QJ478" s="35"/>
      <c r="QK478" s="35">
        <v>20</v>
      </c>
      <c r="QL478" s="35"/>
      <c r="QM478" s="35"/>
      <c r="QN478" s="35"/>
      <c r="QO478" s="35"/>
      <c r="QP478" s="35"/>
      <c r="QQ478" s="35"/>
      <c r="QR478" s="35"/>
      <c r="QS478" s="35"/>
      <c r="QT478" s="35"/>
      <c r="QU478" s="35"/>
      <c r="QV478" s="35"/>
      <c r="QW478" s="35"/>
      <c r="QX478" s="35"/>
      <c r="QY478" s="35"/>
      <c r="QZ478" s="35"/>
      <c r="RA478" s="35"/>
      <c r="RB478" s="35"/>
      <c r="RC478" s="35"/>
      <c r="RD478" s="35"/>
      <c r="RE478" s="35"/>
      <c r="RF478" s="35"/>
      <c r="RG478" s="35"/>
      <c r="RH478" s="35"/>
      <c r="RI478" s="35"/>
      <c r="RJ478" s="35"/>
      <c r="RK478" s="35"/>
      <c r="RL478" s="35"/>
      <c r="RM478" s="35"/>
      <c r="RN478" s="35"/>
      <c r="RO478" s="35"/>
      <c r="RP478" s="35"/>
      <c r="RQ478" s="35"/>
      <c r="RR478" s="35"/>
      <c r="RS478" s="35"/>
      <c r="RT478" s="35"/>
      <c r="RU478" s="35"/>
      <c r="RV478" s="35"/>
      <c r="RW478" s="35"/>
      <c r="RX478" s="35"/>
      <c r="RY478" s="35"/>
      <c r="RZ478" s="35"/>
      <c r="SA478" s="35"/>
      <c r="SB478" s="35"/>
      <c r="SC478" s="35"/>
      <c r="SD478" s="35"/>
      <c r="SE478" s="35"/>
      <c r="SF478" s="35"/>
      <c r="SG478" s="35"/>
      <c r="SH478" s="35"/>
      <c r="SI478" s="35"/>
      <c r="SJ478" s="35"/>
      <c r="SK478" s="35"/>
      <c r="SL478" s="35"/>
      <c r="SM478" s="35"/>
      <c r="SN478" s="35"/>
      <c r="SO478" s="35"/>
      <c r="SP478" s="35"/>
      <c r="SQ478" s="35"/>
      <c r="SR478" s="35"/>
      <c r="SS478" s="35"/>
      <c r="ST478" s="35"/>
      <c r="SU478" s="35"/>
      <c r="SV478" s="35"/>
      <c r="SW478" s="35"/>
      <c r="SX478" s="35"/>
      <c r="SY478" s="35"/>
      <c r="SZ478" s="35"/>
      <c r="TA478" s="35"/>
      <c r="TB478" s="35"/>
      <c r="TC478" s="35"/>
      <c r="TD478" s="35"/>
      <c r="TE478" s="35"/>
      <c r="TF478" s="35"/>
      <c r="TG478" s="35"/>
      <c r="TH478" s="35"/>
      <c r="TI478" s="35"/>
      <c r="TJ478" s="35"/>
      <c r="TK478" s="35"/>
      <c r="TL478" s="35"/>
      <c r="TM478" s="35"/>
      <c r="TN478" s="35"/>
      <c r="TO478" s="35"/>
      <c r="TP478" s="35"/>
      <c r="TQ478" s="35"/>
      <c r="TR478" s="35"/>
      <c r="TS478" s="35"/>
      <c r="TT478" s="35"/>
      <c r="TU478" s="35"/>
      <c r="TV478" s="35"/>
      <c r="TW478" s="35"/>
      <c r="TX478" s="35"/>
      <c r="TY478" s="35"/>
      <c r="TZ478" s="35"/>
      <c r="UA478" s="35"/>
      <c r="UB478" s="35"/>
      <c r="UC478" s="35"/>
      <c r="UD478" s="35"/>
      <c r="UE478" s="35"/>
      <c r="UF478" s="35"/>
      <c r="UG478" s="35"/>
      <c r="UH478" s="35"/>
      <c r="UI478" s="35"/>
      <c r="UJ478" s="35"/>
      <c r="UK478" s="35"/>
      <c r="UL478" s="35"/>
      <c r="UM478" s="35"/>
      <c r="UN478" s="35"/>
      <c r="UO478" s="35"/>
      <c r="UP478" s="35"/>
      <c r="UQ478" s="35"/>
      <c r="UR478" s="35"/>
      <c r="US478" s="35"/>
      <c r="UT478" s="35"/>
      <c r="UU478" s="35"/>
      <c r="UV478" s="35"/>
      <c r="UW478" s="35"/>
      <c r="UX478" s="35"/>
      <c r="UY478" s="35"/>
      <c r="UZ478" s="35"/>
      <c r="VA478" s="35"/>
      <c r="VB478" s="35"/>
      <c r="VC478" s="35"/>
      <c r="VD478" s="35"/>
      <c r="VE478" s="35"/>
      <c r="VF478" s="35"/>
      <c r="VG478" s="35"/>
      <c r="VH478" s="35"/>
      <c r="VI478" s="35"/>
      <c r="VJ478" s="35"/>
      <c r="VK478" s="35"/>
      <c r="VL478" s="35"/>
      <c r="VM478" s="35"/>
      <c r="VN478" s="35"/>
      <c r="VO478" s="35"/>
      <c r="VP478" s="35"/>
      <c r="VQ478" s="35"/>
      <c r="VR478" s="35"/>
      <c r="VS478" s="35"/>
      <c r="VT478" s="35"/>
      <c r="VU478" s="35"/>
      <c r="VV478" s="35"/>
      <c r="VW478" s="35"/>
      <c r="VX478" s="35"/>
      <c r="VY478" s="35"/>
      <c r="VZ478" s="35"/>
      <c r="WA478" s="35"/>
      <c r="WB478" s="35"/>
      <c r="WC478" s="35"/>
      <c r="WD478" s="35"/>
      <c r="WE478" s="35"/>
      <c r="WF478" s="35"/>
      <c r="WG478" s="35"/>
      <c r="WH478" s="35"/>
      <c r="WI478" s="35"/>
      <c r="WJ478" s="35"/>
      <c r="WK478" s="35"/>
      <c r="WL478" s="35"/>
      <c r="WM478" s="35"/>
      <c r="WN478" s="35"/>
      <c r="WO478" s="35"/>
      <c r="WP478" s="35"/>
      <c r="WQ478" s="35"/>
      <c r="WR478" s="35"/>
      <c r="WS478" s="35">
        <v>46</v>
      </c>
      <c r="WT478" s="35"/>
      <c r="WU478" s="35"/>
      <c r="WV478" s="35"/>
      <c r="WW478" s="35"/>
      <c r="WX478" s="35">
        <v>2</v>
      </c>
      <c r="WY478" s="35"/>
      <c r="WZ478" s="35"/>
      <c r="XA478" s="35"/>
      <c r="XB478" s="35"/>
      <c r="XC478" s="35"/>
      <c r="XD478" s="35"/>
      <c r="XE478" s="35"/>
      <c r="XF478" s="35"/>
      <c r="XG478" s="35"/>
      <c r="XH478" s="35"/>
      <c r="XI478" s="35"/>
      <c r="XJ478" s="35"/>
      <c r="XK478" s="35">
        <v>2</v>
      </c>
      <c r="XL478" s="35"/>
      <c r="XM478" s="35"/>
      <c r="XN478" s="35"/>
      <c r="XO478" s="35"/>
      <c r="XP478" s="35">
        <v>15</v>
      </c>
      <c r="XQ478" s="35"/>
      <c r="XR478" s="35"/>
      <c r="XS478" s="35"/>
      <c r="XT478" s="35"/>
      <c r="XU478" s="35"/>
      <c r="XV478" s="35"/>
      <c r="XW478" s="35"/>
      <c r="XX478" s="35"/>
      <c r="XY478" s="35"/>
      <c r="XZ478" s="35"/>
      <c r="YA478" s="35"/>
      <c r="YB478" s="35"/>
      <c r="YC478" s="35">
        <v>1</v>
      </c>
      <c r="YD478" s="35"/>
      <c r="YE478" s="35"/>
      <c r="YF478" s="35">
        <v>2</v>
      </c>
      <c r="YG478" s="35"/>
      <c r="YH478" s="35"/>
      <c r="YI478" s="35"/>
      <c r="YJ478" s="35"/>
      <c r="YK478" s="35"/>
      <c r="YL478" s="35"/>
      <c r="YM478" s="35"/>
      <c r="YN478" s="35"/>
      <c r="YO478" s="35"/>
      <c r="YP478" s="35"/>
      <c r="YQ478" s="35"/>
      <c r="YR478" s="35"/>
      <c r="YS478" s="35"/>
      <c r="YT478" s="35"/>
      <c r="YU478" s="35"/>
      <c r="YV478" s="35"/>
      <c r="YW478" s="35"/>
      <c r="YX478" s="35"/>
      <c r="YY478" s="35"/>
      <c r="YZ478" s="35"/>
      <c r="ZA478" s="35"/>
      <c r="ZB478" s="35"/>
      <c r="ZC478" s="35"/>
      <c r="ZD478" s="35"/>
      <c r="ZE478" s="35"/>
      <c r="ZF478" s="35"/>
      <c r="ZG478" s="35"/>
      <c r="ZH478" s="35"/>
      <c r="ZI478" s="35"/>
      <c r="ZJ478" s="35"/>
      <c r="ZK478" s="35"/>
      <c r="ZL478" s="35"/>
      <c r="ZM478" s="35"/>
      <c r="ZN478" s="35"/>
      <c r="ZO478" s="35"/>
      <c r="ZP478" s="35"/>
      <c r="ZQ478" s="35"/>
      <c r="ZR478" s="35"/>
      <c r="ZS478" s="35"/>
      <c r="ZT478" s="35">
        <v>10</v>
      </c>
      <c r="ZU478" s="35"/>
      <c r="ZV478" s="35"/>
      <c r="ZW478" s="35"/>
      <c r="ZX478" s="35"/>
      <c r="ZY478" s="35"/>
      <c r="ZZ478" s="35"/>
      <c r="AAA478" s="35"/>
      <c r="AAB478" s="35"/>
      <c r="AAC478" s="35"/>
      <c r="AAD478" s="35"/>
      <c r="AAE478" s="35"/>
      <c r="AAF478" s="35"/>
      <c r="AAG478" s="35"/>
      <c r="AAH478" s="35"/>
      <c r="AAI478" s="35"/>
      <c r="AAJ478" s="35"/>
      <c r="AAK478" s="35"/>
      <c r="AAL478" s="35"/>
      <c r="AAM478" s="35"/>
      <c r="AAN478" s="35"/>
      <c r="AAO478" s="35"/>
      <c r="AAP478" s="35"/>
      <c r="AAQ478" s="35"/>
      <c r="AAR478" s="35"/>
      <c r="AAS478" s="35"/>
      <c r="AAT478" s="35"/>
      <c r="AAU478" s="35">
        <v>2</v>
      </c>
      <c r="AAV478" s="35"/>
      <c r="AAW478" s="35"/>
      <c r="AAX478" s="35"/>
      <c r="AAY478" s="35"/>
      <c r="AAZ478" s="35"/>
      <c r="ABA478" s="35"/>
      <c r="ABB478" s="35"/>
      <c r="ABC478" s="35"/>
      <c r="ABD478" s="35"/>
      <c r="ABE478" s="35"/>
      <c r="ABF478" s="35"/>
      <c r="ABG478" s="35"/>
      <c r="ABH478" s="35"/>
      <c r="ABI478" s="35"/>
      <c r="ABJ478" s="35"/>
      <c r="ABK478" s="35"/>
      <c r="ABL478" s="35"/>
      <c r="ABM478" s="35">
        <v>3</v>
      </c>
      <c r="ABN478" s="35"/>
      <c r="ABO478" s="35"/>
      <c r="ABP478" s="35"/>
      <c r="ABQ478" s="35"/>
      <c r="ABR478" s="35"/>
      <c r="ABS478" s="35"/>
      <c r="ABT478" s="35"/>
      <c r="ABU478" s="35"/>
      <c r="ABV478" s="35"/>
      <c r="ABW478" s="35"/>
      <c r="ABX478" s="35">
        <v>2</v>
      </c>
      <c r="ABY478" s="35"/>
      <c r="ABZ478" s="35"/>
      <c r="ACA478" s="35"/>
      <c r="ACB478" s="35"/>
      <c r="ACC478" s="35"/>
      <c r="ACD478" s="35"/>
      <c r="ACE478" s="35"/>
      <c r="ACF478" s="35"/>
      <c r="ACG478" s="35"/>
      <c r="ACH478" s="35"/>
      <c r="ACI478" s="35"/>
      <c r="ACJ478" s="35"/>
      <c r="ACK478" s="35"/>
      <c r="ACL478" s="35"/>
      <c r="ACM478" s="35"/>
      <c r="ACN478" s="35"/>
      <c r="ACO478" s="35"/>
      <c r="ACP478" s="35"/>
      <c r="ACQ478" s="35"/>
      <c r="ACR478" s="35"/>
      <c r="ACS478" s="35"/>
      <c r="ACT478" s="35"/>
      <c r="ACU478" s="35"/>
      <c r="ACV478" s="35"/>
      <c r="ACW478" s="35"/>
      <c r="ACX478" s="35"/>
      <c r="ACY478" s="35"/>
      <c r="ACZ478" s="35"/>
      <c r="ADA478" s="35"/>
      <c r="ADB478" s="35"/>
      <c r="ADC478" s="35"/>
      <c r="ADD478" s="35"/>
      <c r="ADE478" s="35"/>
      <c r="ADF478" s="35"/>
      <c r="ADG478" s="35"/>
      <c r="ADH478" s="35"/>
      <c r="ADI478" s="35"/>
      <c r="ADJ478" s="35"/>
      <c r="ADK478" s="35"/>
      <c r="ADL478" s="35"/>
      <c r="ADM478" s="35"/>
      <c r="ADN478" s="35"/>
      <c r="ADO478" s="35"/>
      <c r="ADP478" s="35"/>
      <c r="ADQ478" s="35"/>
      <c r="ADR478" s="35">
        <v>2</v>
      </c>
      <c r="ADS478" s="35"/>
      <c r="ADT478" s="35"/>
      <c r="ADU478" s="35"/>
      <c r="ADV478" s="35"/>
      <c r="ADW478" s="35"/>
      <c r="ADX478" s="35"/>
      <c r="ADY478" s="66">
        <f t="shared" si="21"/>
        <v>0</v>
      </c>
    </row>
    <row r="479" spans="1:805" s="5" customFormat="1" ht="12" customHeight="1" x14ac:dyDescent="0.2">
      <c r="A479" s="38" t="s">
        <v>196</v>
      </c>
      <c r="B479" s="65">
        <f t="shared" si="20"/>
        <v>10</v>
      </c>
      <c r="C479" s="57">
        <v>1</v>
      </c>
      <c r="D479" s="60">
        <v>44775</v>
      </c>
      <c r="E479" s="67">
        <v>29.07</v>
      </c>
      <c r="F479" s="67">
        <f t="shared" si="18"/>
        <v>290.7</v>
      </c>
      <c r="G479" s="65">
        <v>9</v>
      </c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  <c r="AU479" s="35"/>
      <c r="AV479" s="35"/>
      <c r="AW479" s="35"/>
      <c r="AX479" s="35"/>
      <c r="AY479" s="35"/>
      <c r="AZ479" s="35"/>
      <c r="BA479" s="35"/>
      <c r="BB479" s="35"/>
      <c r="BC479" s="35"/>
      <c r="BD479" s="35"/>
      <c r="BE479" s="15"/>
      <c r="BF479" s="15"/>
      <c r="BG479" s="136"/>
      <c r="BH479" s="35"/>
      <c r="BI479" s="35"/>
      <c r="BJ479" s="35"/>
      <c r="BK479" s="35"/>
      <c r="BL479" s="35"/>
      <c r="BM479" s="35"/>
      <c r="BN479" s="35"/>
      <c r="BO479" s="35"/>
      <c r="BP479" s="35"/>
      <c r="BQ479" s="35"/>
      <c r="BR479" s="35"/>
      <c r="BS479" s="35"/>
      <c r="BT479" s="35"/>
      <c r="BU479" s="35"/>
      <c r="BV479" s="35"/>
      <c r="BW479" s="35"/>
      <c r="BX479" s="35"/>
      <c r="BY479" s="35"/>
      <c r="BZ479" s="35"/>
      <c r="CA479" s="35"/>
      <c r="CB479" s="35"/>
      <c r="CC479" s="35"/>
      <c r="CD479" s="35"/>
      <c r="CE479" s="35"/>
      <c r="CF479" s="35"/>
      <c r="CG479" s="35"/>
      <c r="CH479" s="35"/>
      <c r="CI479" s="35"/>
      <c r="CJ479" s="35"/>
      <c r="CK479" s="35"/>
      <c r="CL479" s="35"/>
      <c r="CM479" s="35"/>
      <c r="CN479" s="35"/>
      <c r="CO479" s="35"/>
      <c r="CP479" s="35"/>
      <c r="CQ479" s="35"/>
      <c r="CR479" s="35"/>
      <c r="CS479" s="35"/>
      <c r="CT479" s="35"/>
      <c r="CU479" s="35"/>
      <c r="CV479" s="35"/>
      <c r="CW479" s="35"/>
      <c r="CX479" s="35"/>
      <c r="CY479" s="35"/>
      <c r="CZ479" s="35"/>
      <c r="DA479" s="35"/>
      <c r="DB479" s="35"/>
      <c r="DC479" s="35"/>
      <c r="DD479" s="35"/>
      <c r="DE479" s="35"/>
      <c r="DF479" s="35"/>
      <c r="DG479" s="35"/>
      <c r="DH479" s="35"/>
      <c r="DI479" s="35"/>
      <c r="DJ479" s="35"/>
      <c r="DK479" s="35"/>
      <c r="DL479" s="35"/>
      <c r="DM479" s="35"/>
      <c r="DN479" s="35"/>
      <c r="DO479" s="35"/>
      <c r="DP479" s="35"/>
      <c r="DQ479" s="35"/>
      <c r="DR479" s="35"/>
      <c r="DS479" s="35"/>
      <c r="DT479" s="35"/>
      <c r="DU479" s="35"/>
      <c r="DV479" s="35"/>
      <c r="DW479" s="35"/>
      <c r="DX479" s="35"/>
      <c r="DY479" s="35"/>
      <c r="DZ479" s="35"/>
      <c r="EA479" s="35"/>
      <c r="EB479" s="35"/>
      <c r="EC479" s="35"/>
      <c r="ED479" s="35"/>
      <c r="EE479" s="35"/>
      <c r="EF479" s="35"/>
      <c r="EG479" s="35"/>
      <c r="EH479" s="35"/>
      <c r="EI479" s="35"/>
      <c r="EJ479" s="35"/>
      <c r="EK479" s="35"/>
      <c r="EL479" s="35"/>
      <c r="EM479" s="35"/>
      <c r="EN479" s="35"/>
      <c r="EO479" s="35"/>
      <c r="EP479" s="35"/>
      <c r="EQ479" s="35"/>
      <c r="ER479" s="35"/>
      <c r="ES479" s="35"/>
      <c r="ET479" s="35"/>
      <c r="EU479" s="35"/>
      <c r="EV479" s="35"/>
      <c r="EW479" s="35"/>
      <c r="EX479" s="35"/>
      <c r="EY479" s="35"/>
      <c r="EZ479" s="35"/>
      <c r="FA479" s="35"/>
      <c r="FB479" s="35"/>
      <c r="FC479" s="35"/>
      <c r="FD479" s="35"/>
      <c r="FE479" s="35"/>
      <c r="FF479" s="35"/>
      <c r="FG479" s="35"/>
      <c r="FH479" s="35"/>
      <c r="FI479" s="35"/>
      <c r="FJ479" s="35">
        <v>1</v>
      </c>
      <c r="FK479" s="35"/>
      <c r="FL479" s="35"/>
      <c r="FM479" s="35"/>
      <c r="FN479" s="35"/>
      <c r="FO479" s="35"/>
      <c r="FP479" s="35"/>
      <c r="FQ479" s="35"/>
      <c r="FR479" s="35"/>
      <c r="FS479" s="35"/>
      <c r="FT479" s="35"/>
      <c r="FU479" s="35"/>
      <c r="FV479" s="35"/>
      <c r="FW479" s="35"/>
      <c r="FX479" s="35"/>
      <c r="FY479" s="35"/>
      <c r="FZ479" s="35"/>
      <c r="GA479" s="35"/>
      <c r="GB479" s="35"/>
      <c r="GC479" s="35"/>
      <c r="GD479" s="35"/>
      <c r="GE479" s="35"/>
      <c r="GF479" s="35"/>
      <c r="GG479" s="35"/>
      <c r="GH479" s="35"/>
      <c r="GI479" s="35"/>
      <c r="GJ479" s="35"/>
      <c r="GK479" s="35"/>
      <c r="GL479" s="35"/>
      <c r="GM479" s="35"/>
      <c r="GN479" s="35"/>
      <c r="GO479" s="35"/>
      <c r="GP479" s="35"/>
      <c r="GQ479" s="35"/>
      <c r="GR479" s="35"/>
      <c r="GS479" s="35"/>
      <c r="GT479" s="35"/>
      <c r="GU479" s="35"/>
      <c r="GV479" s="35"/>
      <c r="GW479" s="35"/>
      <c r="GX479" s="35"/>
      <c r="GY479" s="35"/>
      <c r="GZ479" s="35"/>
      <c r="HA479" s="35"/>
      <c r="HB479" s="35"/>
      <c r="HC479" s="35"/>
      <c r="HD479" s="35"/>
      <c r="HE479" s="35"/>
      <c r="HF479" s="35"/>
      <c r="HG479" s="35"/>
      <c r="HH479" s="35"/>
      <c r="HI479" s="35">
        <v>3</v>
      </c>
      <c r="HJ479" s="35"/>
      <c r="HK479" s="35"/>
      <c r="HL479" s="35"/>
      <c r="HM479" s="35"/>
      <c r="HN479" s="35"/>
      <c r="HO479" s="35"/>
      <c r="HP479" s="35"/>
      <c r="HQ479" s="35"/>
      <c r="HR479" s="35"/>
      <c r="HS479" s="35"/>
      <c r="HT479" s="35"/>
      <c r="HU479" s="35"/>
      <c r="HV479" s="35"/>
      <c r="HW479" s="35"/>
      <c r="HX479" s="35"/>
      <c r="HY479" s="35"/>
      <c r="HZ479" s="35"/>
      <c r="IA479" s="35"/>
      <c r="IB479" s="35"/>
      <c r="IC479" s="35"/>
      <c r="ID479" s="35"/>
      <c r="IE479" s="35"/>
      <c r="IF479" s="35"/>
      <c r="IG479" s="35"/>
      <c r="IH479" s="35"/>
      <c r="II479" s="35"/>
      <c r="IJ479" s="35"/>
      <c r="IK479" s="35"/>
      <c r="IL479" s="35"/>
      <c r="IM479" s="35"/>
      <c r="IN479" s="35"/>
      <c r="IO479" s="35"/>
      <c r="IP479" s="35"/>
      <c r="IQ479" s="35"/>
      <c r="IR479" s="35"/>
      <c r="IS479" s="35"/>
      <c r="IT479" s="35"/>
      <c r="IU479" s="35"/>
      <c r="IV479" s="35"/>
      <c r="IW479" s="35"/>
      <c r="IX479" s="35"/>
      <c r="IY479" s="35"/>
      <c r="IZ479" s="35"/>
      <c r="JA479" s="35"/>
      <c r="JB479" s="35"/>
      <c r="JC479" s="35"/>
      <c r="JD479" s="35"/>
      <c r="JE479" s="35"/>
      <c r="JF479" s="35"/>
      <c r="JG479" s="35"/>
      <c r="JH479" s="35"/>
      <c r="JI479" s="35"/>
      <c r="JJ479" s="35"/>
      <c r="JK479" s="35"/>
      <c r="JL479" s="35"/>
      <c r="JM479" s="35"/>
      <c r="JN479" s="35"/>
      <c r="JO479" s="35"/>
      <c r="JP479" s="35"/>
      <c r="JQ479" s="35"/>
      <c r="JR479" s="35"/>
      <c r="JS479" s="35"/>
      <c r="JT479" s="35"/>
      <c r="JU479" s="35"/>
      <c r="JV479" s="35"/>
      <c r="JW479" s="35"/>
      <c r="JX479" s="35"/>
      <c r="JY479" s="35"/>
      <c r="JZ479" s="35"/>
      <c r="KA479" s="35"/>
      <c r="KB479" s="35"/>
      <c r="KC479" s="35"/>
      <c r="KD479" s="35"/>
      <c r="KE479" s="35"/>
      <c r="KF479" s="35"/>
      <c r="KG479" s="35"/>
      <c r="KH479" s="35"/>
      <c r="KI479" s="35"/>
      <c r="KJ479" s="35"/>
      <c r="KK479" s="35"/>
      <c r="KL479" s="35"/>
      <c r="KM479" s="35"/>
      <c r="KN479" s="35"/>
      <c r="KO479" s="35"/>
      <c r="KP479" s="35"/>
      <c r="KQ479" s="35"/>
      <c r="KR479" s="35"/>
      <c r="KS479" s="35"/>
      <c r="KT479" s="35"/>
      <c r="KU479" s="35"/>
      <c r="KV479" s="35"/>
      <c r="KW479" s="35"/>
      <c r="KX479" s="35"/>
      <c r="KY479" s="35"/>
      <c r="KZ479" s="35"/>
      <c r="LA479" s="35"/>
      <c r="LB479" s="35"/>
      <c r="LC479" s="35"/>
      <c r="LD479" s="35"/>
      <c r="LE479" s="35"/>
      <c r="LF479" s="35"/>
      <c r="LG479" s="35"/>
      <c r="LH479" s="35"/>
      <c r="LI479" s="35"/>
      <c r="LJ479" s="35"/>
      <c r="LK479" s="35"/>
      <c r="LL479" s="35"/>
      <c r="LM479" s="35">
        <v>3</v>
      </c>
      <c r="LN479" s="35"/>
      <c r="LO479" s="35"/>
      <c r="LP479" s="35"/>
      <c r="LQ479" s="35"/>
      <c r="LR479" s="35"/>
      <c r="LS479" s="35"/>
      <c r="LT479" s="35"/>
      <c r="LU479" s="35"/>
      <c r="LV479" s="35"/>
      <c r="LW479" s="35"/>
      <c r="LX479" s="35"/>
      <c r="LY479" s="35"/>
      <c r="LZ479" s="35"/>
      <c r="MA479" s="35"/>
      <c r="MB479" s="35"/>
      <c r="MC479" s="35"/>
      <c r="MD479" s="35"/>
      <c r="ME479" s="35"/>
      <c r="MF479" s="35"/>
      <c r="MG479" s="35"/>
      <c r="MH479" s="35"/>
      <c r="MI479" s="35"/>
      <c r="MJ479" s="35"/>
      <c r="MK479" s="35"/>
      <c r="ML479" s="35"/>
      <c r="MM479" s="35"/>
      <c r="MN479" s="35"/>
      <c r="MO479" s="35"/>
      <c r="MP479" s="35"/>
      <c r="MQ479" s="35"/>
      <c r="MR479" s="35"/>
      <c r="MS479" s="35"/>
      <c r="MT479" s="35"/>
      <c r="MU479" s="35"/>
      <c r="MV479" s="35"/>
      <c r="MW479" s="35"/>
      <c r="MX479" s="35"/>
      <c r="MY479" s="35"/>
      <c r="MZ479" s="35"/>
      <c r="NA479" s="35"/>
      <c r="NB479" s="35"/>
      <c r="NC479" s="35"/>
      <c r="ND479" s="35"/>
      <c r="NE479" s="35"/>
      <c r="NF479" s="35"/>
      <c r="NG479" s="35"/>
      <c r="NH479" s="35"/>
      <c r="NI479" s="35"/>
      <c r="NJ479" s="35">
        <v>2</v>
      </c>
      <c r="NK479" s="35">
        <v>3</v>
      </c>
      <c r="NL479" s="35"/>
      <c r="NM479" s="35"/>
      <c r="NN479" s="35"/>
      <c r="NO479" s="35"/>
      <c r="NP479" s="35"/>
      <c r="NQ479" s="35"/>
      <c r="NR479" s="35"/>
      <c r="NS479" s="35"/>
      <c r="NT479" s="35"/>
      <c r="NU479" s="35"/>
      <c r="NV479" s="35"/>
      <c r="NW479" s="35"/>
      <c r="NX479" s="35"/>
      <c r="NY479" s="35"/>
      <c r="NZ479" s="35"/>
      <c r="OA479" s="35"/>
      <c r="OB479" s="35"/>
      <c r="OC479" s="35"/>
      <c r="OD479" s="35"/>
      <c r="OE479" s="35"/>
      <c r="OF479" s="35"/>
      <c r="OG479" s="35"/>
      <c r="OH479" s="35"/>
      <c r="OI479" s="35"/>
      <c r="OJ479" s="35"/>
      <c r="OK479" s="35"/>
      <c r="OL479" s="35"/>
      <c r="OM479" s="35"/>
      <c r="ON479" s="35"/>
      <c r="OO479" s="35"/>
      <c r="OP479" s="35"/>
      <c r="OQ479" s="35"/>
      <c r="OR479" s="35"/>
      <c r="OS479" s="35"/>
      <c r="OT479" s="35"/>
      <c r="OU479" s="35"/>
      <c r="OV479" s="35"/>
      <c r="OW479" s="35"/>
      <c r="OX479" s="35"/>
      <c r="OY479" s="35"/>
      <c r="OZ479" s="35"/>
      <c r="PA479" s="35"/>
      <c r="PB479" s="35"/>
      <c r="PC479" s="35"/>
      <c r="PD479" s="35"/>
      <c r="PE479" s="35"/>
      <c r="PF479" s="35"/>
      <c r="PG479" s="35"/>
      <c r="PH479" s="35"/>
      <c r="PI479" s="35"/>
      <c r="PJ479" s="35">
        <v>2</v>
      </c>
      <c r="PK479" s="35"/>
      <c r="PL479" s="35"/>
      <c r="PM479" s="35"/>
      <c r="PN479" s="35"/>
      <c r="PO479" s="35"/>
      <c r="PP479" s="35"/>
      <c r="PQ479" s="35"/>
      <c r="PR479" s="35"/>
      <c r="PS479" s="35"/>
      <c r="PT479" s="35"/>
      <c r="PU479" s="35"/>
      <c r="PV479" s="35"/>
      <c r="PW479" s="35"/>
      <c r="PX479" s="35"/>
      <c r="PY479" s="35"/>
      <c r="PZ479" s="35"/>
      <c r="QA479" s="35"/>
      <c r="QB479" s="35"/>
      <c r="QC479" s="35"/>
      <c r="QD479" s="35"/>
      <c r="QE479" s="35"/>
      <c r="QF479" s="35"/>
      <c r="QG479" s="35"/>
      <c r="QH479" s="35"/>
      <c r="QI479" s="35"/>
      <c r="QJ479" s="35"/>
      <c r="QK479" s="35"/>
      <c r="QL479" s="35"/>
      <c r="QM479" s="35"/>
      <c r="QN479" s="35"/>
      <c r="QO479" s="35"/>
      <c r="QP479" s="35"/>
      <c r="QQ479" s="35"/>
      <c r="QR479" s="35"/>
      <c r="QS479" s="35"/>
      <c r="QT479" s="35"/>
      <c r="QU479" s="35"/>
      <c r="QV479" s="35"/>
      <c r="QW479" s="35"/>
      <c r="QX479" s="35"/>
      <c r="QY479" s="35"/>
      <c r="QZ479" s="35"/>
      <c r="RA479" s="35"/>
      <c r="RB479" s="35"/>
      <c r="RC479" s="35"/>
      <c r="RD479" s="35"/>
      <c r="RE479" s="35"/>
      <c r="RF479" s="35"/>
      <c r="RG479" s="35"/>
      <c r="RH479" s="35"/>
      <c r="RI479" s="35"/>
      <c r="RJ479" s="35"/>
      <c r="RK479" s="35"/>
      <c r="RL479" s="35"/>
      <c r="RM479" s="35">
        <v>4</v>
      </c>
      <c r="RN479" s="35"/>
      <c r="RO479" s="35"/>
      <c r="RP479" s="35">
        <v>8</v>
      </c>
      <c r="RQ479" s="35"/>
      <c r="RR479" s="35"/>
      <c r="RS479" s="35"/>
      <c r="RT479" s="35"/>
      <c r="RU479" s="35"/>
      <c r="RV479" s="35"/>
      <c r="RW479" s="35"/>
      <c r="RX479" s="35"/>
      <c r="RY479" s="35"/>
      <c r="RZ479" s="35"/>
      <c r="SA479" s="35"/>
      <c r="SB479" s="35"/>
      <c r="SC479" s="35"/>
      <c r="SD479" s="35"/>
      <c r="SE479" s="35"/>
      <c r="SF479" s="35"/>
      <c r="SG479" s="35"/>
      <c r="SH479" s="35"/>
      <c r="SI479" s="35"/>
      <c r="SJ479" s="35"/>
      <c r="SK479" s="35"/>
      <c r="SL479" s="35">
        <v>6</v>
      </c>
      <c r="SM479" s="35"/>
      <c r="SN479" s="35"/>
      <c r="SO479" s="35"/>
      <c r="SP479" s="35"/>
      <c r="SQ479" s="35"/>
      <c r="SR479" s="35"/>
      <c r="SS479" s="35"/>
      <c r="ST479" s="35"/>
      <c r="SU479" s="35"/>
      <c r="SV479" s="35"/>
      <c r="SW479" s="35"/>
      <c r="SX479" s="35"/>
      <c r="SY479" s="35"/>
      <c r="SZ479" s="35"/>
      <c r="TA479" s="35"/>
      <c r="TB479" s="35"/>
      <c r="TC479" s="35"/>
      <c r="TD479" s="35"/>
      <c r="TE479" s="35">
        <v>2</v>
      </c>
      <c r="TF479" s="35"/>
      <c r="TG479" s="35"/>
      <c r="TH479" s="35"/>
      <c r="TI479" s="35"/>
      <c r="TJ479" s="35"/>
      <c r="TK479" s="35"/>
      <c r="TL479" s="35"/>
      <c r="TM479" s="35"/>
      <c r="TN479" s="35">
        <v>30</v>
      </c>
      <c r="TO479" s="35"/>
      <c r="TP479" s="35"/>
      <c r="TQ479" s="35"/>
      <c r="TR479" s="35"/>
      <c r="TS479" s="35"/>
      <c r="TT479" s="35"/>
      <c r="TU479" s="35"/>
      <c r="TV479" s="35"/>
      <c r="TW479" s="35"/>
      <c r="TX479" s="35"/>
      <c r="TY479" s="35"/>
      <c r="TZ479" s="35"/>
      <c r="UA479" s="35"/>
      <c r="UB479" s="35"/>
      <c r="UC479" s="35"/>
      <c r="UD479" s="35"/>
      <c r="UE479" s="35"/>
      <c r="UF479" s="35"/>
      <c r="UG479" s="35"/>
      <c r="UH479" s="35"/>
      <c r="UI479" s="35"/>
      <c r="UJ479" s="35"/>
      <c r="UK479" s="35"/>
      <c r="UL479" s="35"/>
      <c r="UM479" s="35"/>
      <c r="UN479" s="35"/>
      <c r="UO479" s="35"/>
      <c r="UP479" s="35"/>
      <c r="UQ479" s="35"/>
      <c r="UR479" s="35"/>
      <c r="US479" s="35"/>
      <c r="UT479" s="35"/>
      <c r="UU479" s="35"/>
      <c r="UV479" s="35"/>
      <c r="UW479" s="35"/>
      <c r="UX479" s="35"/>
      <c r="UY479" s="35"/>
      <c r="UZ479" s="35">
        <v>5</v>
      </c>
      <c r="VA479" s="35"/>
      <c r="VB479" s="35"/>
      <c r="VC479" s="35"/>
      <c r="VD479" s="35"/>
      <c r="VE479" s="35"/>
      <c r="VF479" s="35"/>
      <c r="VG479" s="35"/>
      <c r="VH479" s="35"/>
      <c r="VI479" s="35"/>
      <c r="VJ479" s="35"/>
      <c r="VK479" s="35"/>
      <c r="VL479" s="35"/>
      <c r="VM479" s="35"/>
      <c r="VN479" s="35"/>
      <c r="VO479" s="35"/>
      <c r="VP479" s="35"/>
      <c r="VQ479" s="35"/>
      <c r="VR479" s="35"/>
      <c r="VS479" s="35"/>
      <c r="VT479" s="35"/>
      <c r="VU479" s="35"/>
      <c r="VV479" s="35"/>
      <c r="VW479" s="35"/>
      <c r="VX479" s="35"/>
      <c r="VY479" s="35"/>
      <c r="VZ479" s="35"/>
      <c r="WA479" s="35"/>
      <c r="WB479" s="35"/>
      <c r="WC479" s="35"/>
      <c r="WD479" s="35"/>
      <c r="WE479" s="35">
        <v>15</v>
      </c>
      <c r="WF479" s="35"/>
      <c r="WG479" s="35"/>
      <c r="WH479" s="35"/>
      <c r="WI479" s="35"/>
      <c r="WJ479" s="35"/>
      <c r="WK479" s="35"/>
      <c r="WL479" s="35"/>
      <c r="WM479" s="35"/>
      <c r="WN479" s="35"/>
      <c r="WO479" s="35">
        <v>4</v>
      </c>
      <c r="WP479" s="35"/>
      <c r="WQ479" s="35"/>
      <c r="WR479" s="35"/>
      <c r="WS479" s="35"/>
      <c r="WT479" s="35"/>
      <c r="WU479" s="35"/>
      <c r="WV479" s="35"/>
      <c r="WW479" s="35"/>
      <c r="WX479" s="35"/>
      <c r="WY479" s="35"/>
      <c r="WZ479" s="35"/>
      <c r="XA479" s="35"/>
      <c r="XB479" s="35"/>
      <c r="XC479" s="35"/>
      <c r="XD479" s="35"/>
      <c r="XE479" s="35"/>
      <c r="XF479" s="35"/>
      <c r="XG479" s="35"/>
      <c r="XH479" s="35"/>
      <c r="XI479" s="35"/>
      <c r="XJ479" s="35"/>
      <c r="XK479" s="35"/>
      <c r="XL479" s="35"/>
      <c r="XM479" s="35"/>
      <c r="XN479" s="35"/>
      <c r="XO479" s="35"/>
      <c r="XP479" s="35"/>
      <c r="XQ479" s="35"/>
      <c r="XR479" s="35"/>
      <c r="XS479" s="35"/>
      <c r="XT479" s="35"/>
      <c r="XU479" s="35"/>
      <c r="XV479" s="35"/>
      <c r="XW479" s="35"/>
      <c r="XX479" s="35"/>
      <c r="XY479" s="35"/>
      <c r="XZ479" s="35"/>
      <c r="YA479" s="35"/>
      <c r="YB479" s="35"/>
      <c r="YC479" s="35"/>
      <c r="YD479" s="35"/>
      <c r="YE479" s="35"/>
      <c r="YF479" s="35"/>
      <c r="YG479" s="35">
        <v>15</v>
      </c>
      <c r="YH479" s="35"/>
      <c r="YI479" s="35"/>
      <c r="YJ479" s="35"/>
      <c r="YK479" s="35"/>
      <c r="YL479" s="35"/>
      <c r="YM479" s="35"/>
      <c r="YN479" s="35"/>
      <c r="YO479" s="35"/>
      <c r="YP479" s="35"/>
      <c r="YQ479" s="35"/>
      <c r="YR479" s="35"/>
      <c r="YS479" s="35"/>
      <c r="YT479" s="35"/>
      <c r="YU479" s="35"/>
      <c r="YV479" s="35"/>
      <c r="YW479" s="35"/>
      <c r="YX479" s="35"/>
      <c r="YY479" s="35"/>
      <c r="YZ479" s="35"/>
      <c r="ZA479" s="35"/>
      <c r="ZB479" s="35"/>
      <c r="ZC479" s="35"/>
      <c r="ZD479" s="35"/>
      <c r="ZE479" s="35"/>
      <c r="ZF479" s="35"/>
      <c r="ZG479" s="35"/>
      <c r="ZH479" s="35"/>
      <c r="ZI479" s="35"/>
      <c r="ZJ479" s="35"/>
      <c r="ZK479" s="35"/>
      <c r="ZL479" s="35"/>
      <c r="ZM479" s="35"/>
      <c r="ZN479" s="35"/>
      <c r="ZO479" s="35"/>
      <c r="ZP479" s="35"/>
      <c r="ZQ479" s="35"/>
      <c r="ZR479" s="35"/>
      <c r="ZS479" s="35"/>
      <c r="ZT479" s="35"/>
      <c r="ZU479" s="35"/>
      <c r="ZV479" s="35"/>
      <c r="ZW479" s="35"/>
      <c r="ZX479" s="35"/>
      <c r="ZY479" s="35"/>
      <c r="ZZ479" s="35"/>
      <c r="AAA479" s="35">
        <v>15</v>
      </c>
      <c r="AAB479" s="35"/>
      <c r="AAC479" s="35"/>
      <c r="AAD479" s="35"/>
      <c r="AAE479" s="35"/>
      <c r="AAF479" s="35"/>
      <c r="AAG479" s="35"/>
      <c r="AAH479" s="35"/>
      <c r="AAI479" s="35"/>
      <c r="AAJ479" s="35"/>
      <c r="AAK479" s="35"/>
      <c r="AAL479" s="35"/>
      <c r="AAM479" s="35"/>
      <c r="AAN479" s="35">
        <v>30</v>
      </c>
      <c r="AAO479" s="35"/>
      <c r="AAP479" s="35"/>
      <c r="AAQ479" s="35"/>
      <c r="AAR479" s="35"/>
      <c r="AAS479" s="35"/>
      <c r="AAT479" s="35"/>
      <c r="AAU479" s="35"/>
      <c r="AAV479" s="35"/>
      <c r="AAW479" s="35"/>
      <c r="AAX479" s="35"/>
      <c r="AAY479" s="35"/>
      <c r="AAZ479" s="35"/>
      <c r="ABA479" s="35"/>
      <c r="ABB479" s="35"/>
      <c r="ABC479" s="35"/>
      <c r="ABD479" s="35"/>
      <c r="ABE479" s="35"/>
      <c r="ABF479" s="35"/>
      <c r="ABG479" s="35"/>
      <c r="ABH479" s="35"/>
      <c r="ABI479" s="35"/>
      <c r="ABJ479" s="35"/>
      <c r="ABK479" s="35"/>
      <c r="ABL479" s="35"/>
      <c r="ABM479" s="35"/>
      <c r="ABN479" s="35"/>
      <c r="ABO479" s="35"/>
      <c r="ABP479" s="35"/>
      <c r="ABQ479" s="35"/>
      <c r="ABR479" s="35"/>
      <c r="ABS479" s="35"/>
      <c r="ABT479" s="35"/>
      <c r="ABU479" s="35"/>
      <c r="ABV479" s="35"/>
      <c r="ABW479" s="35"/>
      <c r="ABX479" s="35"/>
      <c r="ABY479" s="35"/>
      <c r="ABZ479" s="35"/>
      <c r="ACA479" s="35"/>
      <c r="ACB479" s="35"/>
      <c r="ACC479" s="35"/>
      <c r="ACD479" s="35"/>
      <c r="ACE479" s="35">
        <v>15</v>
      </c>
      <c r="ACF479" s="35"/>
      <c r="ACG479" s="35"/>
      <c r="ACH479" s="35"/>
      <c r="ACI479" s="35"/>
      <c r="ACJ479" s="35"/>
      <c r="ACK479" s="35"/>
      <c r="ACL479" s="35"/>
      <c r="ACM479" s="35"/>
      <c r="ACN479" s="35"/>
      <c r="ACO479" s="35"/>
      <c r="ACP479" s="35"/>
      <c r="ACQ479" s="35"/>
      <c r="ACR479" s="35"/>
      <c r="ACS479" s="35"/>
      <c r="ACT479" s="35"/>
      <c r="ACU479" s="35"/>
      <c r="ACV479" s="35"/>
      <c r="ACW479" s="35"/>
      <c r="ACX479" s="35"/>
      <c r="ACY479" s="35"/>
      <c r="ACZ479" s="35"/>
      <c r="ADA479" s="35"/>
      <c r="ADB479" s="35"/>
      <c r="ADC479" s="35"/>
      <c r="ADD479" s="35"/>
      <c r="ADE479" s="35"/>
      <c r="ADF479" s="35"/>
      <c r="ADG479" s="35"/>
      <c r="ADH479" s="35"/>
      <c r="ADI479" s="35"/>
      <c r="ADJ479" s="35"/>
      <c r="ADK479" s="35"/>
      <c r="ADL479" s="35"/>
      <c r="ADM479" s="35"/>
      <c r="ADN479" s="35"/>
      <c r="ADO479" s="35"/>
      <c r="ADP479" s="35"/>
      <c r="ADQ479" s="35"/>
      <c r="ADR479" s="35">
        <v>3</v>
      </c>
      <c r="ADS479" s="35"/>
      <c r="ADT479" s="35">
        <v>2</v>
      </c>
      <c r="ADU479" s="35"/>
      <c r="ADV479" s="35"/>
      <c r="ADW479" s="35"/>
      <c r="ADX479" s="35">
        <v>7</v>
      </c>
      <c r="ADY479" s="66">
        <f t="shared" si="21"/>
        <v>0</v>
      </c>
    </row>
    <row r="480" spans="1:805" s="5" customFormat="1" ht="12" customHeight="1" x14ac:dyDescent="0.2">
      <c r="A480" s="38" t="s">
        <v>196</v>
      </c>
      <c r="B480" s="65">
        <f t="shared" si="20"/>
        <v>15</v>
      </c>
      <c r="C480" s="57">
        <v>1</v>
      </c>
      <c r="D480" s="59">
        <v>44832</v>
      </c>
      <c r="E480" s="67">
        <v>26.77</v>
      </c>
      <c r="F480" s="67">
        <f t="shared" si="18"/>
        <v>401.55</v>
      </c>
      <c r="G480" s="6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  <c r="AO480" s="35"/>
      <c r="AP480" s="35"/>
      <c r="AQ480" s="35"/>
      <c r="AR480" s="35"/>
      <c r="AS480" s="35"/>
      <c r="AT480" s="35"/>
      <c r="AU480" s="35"/>
      <c r="AV480" s="35"/>
      <c r="AW480" s="35"/>
      <c r="AX480" s="35"/>
      <c r="AY480" s="35"/>
      <c r="AZ480" s="35"/>
      <c r="BA480" s="35"/>
      <c r="BB480" s="35"/>
      <c r="BC480" s="35"/>
      <c r="BD480" s="35"/>
      <c r="BE480" s="15"/>
      <c r="BF480" s="15"/>
      <c r="BG480" s="136"/>
      <c r="BH480" s="35"/>
      <c r="BI480" s="35"/>
      <c r="BJ480" s="35"/>
      <c r="BK480" s="35"/>
      <c r="BL480" s="35"/>
      <c r="BM480" s="35"/>
      <c r="BN480" s="35"/>
      <c r="BO480" s="35"/>
      <c r="BP480" s="35"/>
      <c r="BQ480" s="35"/>
      <c r="BR480" s="35"/>
      <c r="BS480" s="35"/>
      <c r="BT480" s="35"/>
      <c r="BU480" s="35"/>
      <c r="BV480" s="35"/>
      <c r="BW480" s="35"/>
      <c r="BX480" s="35"/>
      <c r="BY480" s="35"/>
      <c r="BZ480" s="35"/>
      <c r="CA480" s="35"/>
      <c r="CB480" s="35"/>
      <c r="CC480" s="35"/>
      <c r="CD480" s="35"/>
      <c r="CE480" s="35"/>
      <c r="CF480" s="35"/>
      <c r="CG480" s="35"/>
      <c r="CH480" s="35"/>
      <c r="CI480" s="35"/>
      <c r="CJ480" s="35"/>
      <c r="CK480" s="35"/>
      <c r="CL480" s="35"/>
      <c r="CM480" s="35"/>
      <c r="CN480" s="35"/>
      <c r="CO480" s="35"/>
      <c r="CP480" s="35"/>
      <c r="CQ480" s="35"/>
      <c r="CR480" s="35"/>
      <c r="CS480" s="35"/>
      <c r="CT480" s="35"/>
      <c r="CU480" s="35"/>
      <c r="CV480" s="35"/>
      <c r="CW480" s="35"/>
      <c r="CX480" s="35"/>
      <c r="CY480" s="35"/>
      <c r="CZ480" s="35"/>
      <c r="DA480" s="35"/>
      <c r="DB480" s="35"/>
      <c r="DC480" s="35"/>
      <c r="DD480" s="35"/>
      <c r="DE480" s="35"/>
      <c r="DF480" s="35"/>
      <c r="DG480" s="35"/>
      <c r="DH480" s="35"/>
      <c r="DI480" s="35"/>
      <c r="DJ480" s="35"/>
      <c r="DK480" s="35"/>
      <c r="DL480" s="35"/>
      <c r="DM480" s="35"/>
      <c r="DN480" s="35"/>
      <c r="DO480" s="35"/>
      <c r="DP480" s="35"/>
      <c r="DQ480" s="35"/>
      <c r="DR480" s="35"/>
      <c r="DS480" s="35"/>
      <c r="DT480" s="35"/>
      <c r="DU480" s="35"/>
      <c r="DV480" s="35"/>
      <c r="DW480" s="35"/>
      <c r="DX480" s="35"/>
      <c r="DY480" s="35"/>
      <c r="DZ480" s="35"/>
      <c r="EA480" s="35"/>
      <c r="EB480" s="35"/>
      <c r="EC480" s="35"/>
      <c r="ED480" s="35"/>
      <c r="EE480" s="35"/>
      <c r="EF480" s="35"/>
      <c r="EG480" s="35"/>
      <c r="EH480" s="35"/>
      <c r="EI480" s="35"/>
      <c r="EJ480" s="35"/>
      <c r="EK480" s="35"/>
      <c r="EL480" s="35"/>
      <c r="EM480" s="35"/>
      <c r="EN480" s="35"/>
      <c r="EO480" s="35"/>
      <c r="EP480" s="35"/>
      <c r="EQ480" s="35"/>
      <c r="ER480" s="35"/>
      <c r="ES480" s="35"/>
      <c r="ET480" s="35"/>
      <c r="EU480" s="35"/>
      <c r="EV480" s="35"/>
      <c r="EW480" s="35"/>
      <c r="EX480" s="35"/>
      <c r="EY480" s="35"/>
      <c r="EZ480" s="35"/>
      <c r="FA480" s="35"/>
      <c r="FB480" s="35"/>
      <c r="FC480" s="35"/>
      <c r="FD480" s="35"/>
      <c r="FE480" s="35"/>
      <c r="FF480" s="35"/>
      <c r="FG480" s="35"/>
      <c r="FH480" s="35"/>
      <c r="FI480" s="35"/>
      <c r="FJ480" s="35"/>
      <c r="FK480" s="35"/>
      <c r="FL480" s="35"/>
      <c r="FM480" s="35"/>
      <c r="FN480" s="35"/>
      <c r="FO480" s="35"/>
      <c r="FP480" s="35"/>
      <c r="FQ480" s="35"/>
      <c r="FR480" s="35"/>
      <c r="FS480" s="35"/>
      <c r="FT480" s="35"/>
      <c r="FU480" s="35"/>
      <c r="FV480" s="35"/>
      <c r="FW480" s="35"/>
      <c r="FX480" s="35"/>
      <c r="FY480" s="35"/>
      <c r="FZ480" s="35"/>
      <c r="GA480" s="35"/>
      <c r="GB480" s="35"/>
      <c r="GC480" s="35"/>
      <c r="GD480" s="35"/>
      <c r="GE480" s="35"/>
      <c r="GF480" s="35"/>
      <c r="GG480" s="35"/>
      <c r="GH480" s="35"/>
      <c r="GI480" s="35"/>
      <c r="GJ480" s="35"/>
      <c r="GK480" s="35"/>
      <c r="GL480" s="35"/>
      <c r="GM480" s="35"/>
      <c r="GN480" s="35"/>
      <c r="GO480" s="35"/>
      <c r="GP480" s="35"/>
      <c r="GQ480" s="35"/>
      <c r="GR480" s="35"/>
      <c r="GS480" s="35"/>
      <c r="GT480" s="35"/>
      <c r="GU480" s="35"/>
      <c r="GV480" s="35"/>
      <c r="GW480" s="35"/>
      <c r="GX480" s="35"/>
      <c r="GY480" s="35"/>
      <c r="GZ480" s="35"/>
      <c r="HA480" s="35"/>
      <c r="HB480" s="35"/>
      <c r="HC480" s="35"/>
      <c r="HD480" s="35"/>
      <c r="HE480" s="35"/>
      <c r="HF480" s="35"/>
      <c r="HG480" s="35"/>
      <c r="HH480" s="35"/>
      <c r="HI480" s="35"/>
      <c r="HJ480" s="35"/>
      <c r="HK480" s="35"/>
      <c r="HL480" s="35"/>
      <c r="HM480" s="35"/>
      <c r="HN480" s="35"/>
      <c r="HO480" s="35"/>
      <c r="HP480" s="35"/>
      <c r="HQ480" s="35"/>
      <c r="HR480" s="35"/>
      <c r="HS480" s="35"/>
      <c r="HT480" s="35"/>
      <c r="HU480" s="35"/>
      <c r="HV480" s="35"/>
      <c r="HW480" s="35"/>
      <c r="HX480" s="35"/>
      <c r="HY480" s="35"/>
      <c r="HZ480" s="35"/>
      <c r="IA480" s="35"/>
      <c r="IB480" s="35"/>
      <c r="IC480" s="35"/>
      <c r="ID480" s="35"/>
      <c r="IE480" s="35"/>
      <c r="IF480" s="35"/>
      <c r="IG480" s="35"/>
      <c r="IH480" s="35"/>
      <c r="II480" s="35"/>
      <c r="IJ480" s="35"/>
      <c r="IK480" s="35"/>
      <c r="IL480" s="35"/>
      <c r="IM480" s="35"/>
      <c r="IN480" s="35"/>
      <c r="IO480" s="35"/>
      <c r="IP480" s="35"/>
      <c r="IQ480" s="35"/>
      <c r="IR480" s="35"/>
      <c r="IS480" s="35"/>
      <c r="IT480" s="35"/>
      <c r="IU480" s="35"/>
      <c r="IV480" s="35"/>
      <c r="IW480" s="35"/>
      <c r="IX480" s="35"/>
      <c r="IY480" s="35"/>
      <c r="IZ480" s="35"/>
      <c r="JA480" s="35"/>
      <c r="JB480" s="35"/>
      <c r="JC480" s="35"/>
      <c r="JD480" s="35"/>
      <c r="JE480" s="35"/>
      <c r="JF480" s="35"/>
      <c r="JG480" s="35"/>
      <c r="JH480" s="35"/>
      <c r="JI480" s="35"/>
      <c r="JJ480" s="35"/>
      <c r="JK480" s="35"/>
      <c r="JL480" s="35"/>
      <c r="JM480" s="35"/>
      <c r="JN480" s="35"/>
      <c r="JO480" s="35"/>
      <c r="JP480" s="35"/>
      <c r="JQ480" s="35"/>
      <c r="JR480" s="35"/>
      <c r="JS480" s="35"/>
      <c r="JT480" s="35"/>
      <c r="JU480" s="35"/>
      <c r="JV480" s="35"/>
      <c r="JW480" s="35"/>
      <c r="JX480" s="35"/>
      <c r="JY480" s="35"/>
      <c r="JZ480" s="35"/>
      <c r="KA480" s="35"/>
      <c r="KB480" s="35"/>
      <c r="KC480" s="35"/>
      <c r="KD480" s="35"/>
      <c r="KE480" s="35"/>
      <c r="KF480" s="35"/>
      <c r="KG480" s="35"/>
      <c r="KH480" s="35"/>
      <c r="KI480" s="35"/>
      <c r="KJ480" s="35"/>
      <c r="KK480" s="35"/>
      <c r="KL480" s="35"/>
      <c r="KM480" s="35"/>
      <c r="KN480" s="35"/>
      <c r="KO480" s="35"/>
      <c r="KP480" s="35"/>
      <c r="KQ480" s="35"/>
      <c r="KR480" s="35"/>
      <c r="KS480" s="35"/>
      <c r="KT480" s="35"/>
      <c r="KU480" s="35"/>
      <c r="KV480" s="35"/>
      <c r="KW480" s="35"/>
      <c r="KX480" s="35"/>
      <c r="KY480" s="35"/>
      <c r="KZ480" s="35"/>
      <c r="LA480" s="35"/>
      <c r="LB480" s="35"/>
      <c r="LC480" s="35"/>
      <c r="LD480" s="35"/>
      <c r="LE480" s="35"/>
      <c r="LF480" s="35"/>
      <c r="LG480" s="35"/>
      <c r="LH480" s="35"/>
      <c r="LI480" s="35"/>
      <c r="LJ480" s="35"/>
      <c r="LK480" s="35"/>
      <c r="LL480" s="35"/>
      <c r="LM480" s="35"/>
      <c r="LN480" s="35"/>
      <c r="LO480" s="35"/>
      <c r="LP480" s="35"/>
      <c r="LQ480" s="35"/>
      <c r="LR480" s="35"/>
      <c r="LS480" s="35"/>
      <c r="LT480" s="35"/>
      <c r="LU480" s="35"/>
      <c r="LV480" s="35"/>
      <c r="LW480" s="35"/>
      <c r="LX480" s="35"/>
      <c r="LY480" s="35"/>
      <c r="LZ480" s="35"/>
      <c r="MA480" s="35"/>
      <c r="MB480" s="35"/>
      <c r="MC480" s="35"/>
      <c r="MD480" s="35"/>
      <c r="ME480" s="35"/>
      <c r="MF480" s="35"/>
      <c r="MG480" s="35"/>
      <c r="MH480" s="35"/>
      <c r="MI480" s="35"/>
      <c r="MJ480" s="35"/>
      <c r="MK480" s="35"/>
      <c r="ML480" s="35"/>
      <c r="MM480" s="35"/>
      <c r="MN480" s="35"/>
      <c r="MO480" s="35"/>
      <c r="MP480" s="35"/>
      <c r="MQ480" s="35"/>
      <c r="MR480" s="35"/>
      <c r="MS480" s="35"/>
      <c r="MT480" s="35"/>
      <c r="MU480" s="35"/>
      <c r="MV480" s="35"/>
      <c r="MW480" s="35"/>
      <c r="MX480" s="35"/>
      <c r="MY480" s="35"/>
      <c r="MZ480" s="35"/>
      <c r="NA480" s="35"/>
      <c r="NB480" s="35"/>
      <c r="NC480" s="35"/>
      <c r="ND480" s="35"/>
      <c r="NE480" s="35"/>
      <c r="NF480" s="35"/>
      <c r="NG480" s="35"/>
      <c r="NH480" s="35"/>
      <c r="NI480" s="35"/>
      <c r="NJ480" s="35"/>
      <c r="NK480" s="35"/>
      <c r="NL480" s="35"/>
      <c r="NM480" s="35"/>
      <c r="NN480" s="35"/>
      <c r="NO480" s="35"/>
      <c r="NP480" s="35"/>
      <c r="NQ480" s="35"/>
      <c r="NR480" s="35"/>
      <c r="NS480" s="35"/>
      <c r="NT480" s="35"/>
      <c r="NU480" s="35"/>
      <c r="NV480" s="35"/>
      <c r="NW480" s="35"/>
      <c r="NX480" s="35"/>
      <c r="NY480" s="35"/>
      <c r="NZ480" s="35"/>
      <c r="OA480" s="35"/>
      <c r="OB480" s="35"/>
      <c r="OC480" s="35"/>
      <c r="OD480" s="35"/>
      <c r="OE480" s="35"/>
      <c r="OF480" s="35"/>
      <c r="OG480" s="35"/>
      <c r="OH480" s="35"/>
      <c r="OI480" s="35"/>
      <c r="OJ480" s="35"/>
      <c r="OK480" s="35"/>
      <c r="OL480" s="35"/>
      <c r="OM480" s="35"/>
      <c r="ON480" s="35"/>
      <c r="OO480" s="35"/>
      <c r="OP480" s="35"/>
      <c r="OQ480" s="35"/>
      <c r="OR480" s="35"/>
      <c r="OS480" s="35"/>
      <c r="OT480" s="35"/>
      <c r="OU480" s="35"/>
      <c r="OV480" s="35"/>
      <c r="OW480" s="35"/>
      <c r="OX480" s="35"/>
      <c r="OY480" s="35"/>
      <c r="OZ480" s="35"/>
      <c r="PA480" s="35"/>
      <c r="PB480" s="35"/>
      <c r="PC480" s="35"/>
      <c r="PD480" s="35"/>
      <c r="PE480" s="35"/>
      <c r="PF480" s="35"/>
      <c r="PG480" s="35"/>
      <c r="PH480" s="35"/>
      <c r="PI480" s="35"/>
      <c r="PJ480" s="35"/>
      <c r="PK480" s="35"/>
      <c r="PL480" s="35"/>
      <c r="PM480" s="35"/>
      <c r="PN480" s="35"/>
      <c r="PO480" s="35"/>
      <c r="PP480" s="35"/>
      <c r="PQ480" s="35"/>
      <c r="PR480" s="35"/>
      <c r="PS480" s="35"/>
      <c r="PT480" s="35"/>
      <c r="PU480" s="35"/>
      <c r="PV480" s="35"/>
      <c r="PW480" s="35"/>
      <c r="PX480" s="35"/>
      <c r="PY480" s="35"/>
      <c r="PZ480" s="35"/>
      <c r="QA480" s="35"/>
      <c r="QB480" s="35"/>
      <c r="QC480" s="35"/>
      <c r="QD480" s="35">
        <v>23</v>
      </c>
      <c r="QE480" s="35"/>
      <c r="QF480" s="35"/>
      <c r="QG480" s="35"/>
      <c r="QH480" s="35"/>
      <c r="QI480" s="35"/>
      <c r="QJ480" s="35"/>
      <c r="QK480" s="35"/>
      <c r="QL480" s="35"/>
      <c r="QM480" s="35"/>
      <c r="QN480" s="35"/>
      <c r="QO480" s="35"/>
      <c r="QP480" s="35"/>
      <c r="QQ480" s="35"/>
      <c r="QR480" s="35"/>
      <c r="QS480" s="35"/>
      <c r="QT480" s="35"/>
      <c r="QU480" s="35"/>
      <c r="QV480" s="35"/>
      <c r="QW480" s="35"/>
      <c r="QX480" s="35"/>
      <c r="QY480" s="35"/>
      <c r="QZ480" s="35"/>
      <c r="RA480" s="35"/>
      <c r="RB480" s="35"/>
      <c r="RC480" s="35"/>
      <c r="RD480" s="35"/>
      <c r="RE480" s="35"/>
      <c r="RF480" s="35"/>
      <c r="RG480" s="35"/>
      <c r="RH480" s="35"/>
      <c r="RI480" s="35"/>
      <c r="RJ480" s="35"/>
      <c r="RK480" s="35"/>
      <c r="RL480" s="35"/>
      <c r="RM480" s="35">
        <v>1</v>
      </c>
      <c r="RN480" s="35"/>
      <c r="RO480" s="35"/>
      <c r="RP480" s="35"/>
      <c r="RQ480" s="35"/>
      <c r="RR480" s="35"/>
      <c r="RS480" s="35"/>
      <c r="RT480" s="35"/>
      <c r="RU480" s="35"/>
      <c r="RV480" s="35"/>
      <c r="RW480" s="35"/>
      <c r="RX480" s="35"/>
      <c r="RY480" s="35"/>
      <c r="RZ480" s="35"/>
      <c r="SA480" s="35"/>
      <c r="SB480" s="35"/>
      <c r="SC480" s="35"/>
      <c r="SD480" s="35"/>
      <c r="SE480" s="35"/>
      <c r="SF480" s="35"/>
      <c r="SG480" s="35"/>
      <c r="SH480" s="35"/>
      <c r="SI480" s="35"/>
      <c r="SJ480" s="35">
        <v>3</v>
      </c>
      <c r="SK480" s="35"/>
      <c r="SL480" s="35">
        <v>19</v>
      </c>
      <c r="SM480" s="35"/>
      <c r="SN480" s="35"/>
      <c r="SO480" s="35"/>
      <c r="SP480" s="35"/>
      <c r="SQ480" s="35"/>
      <c r="SR480" s="35"/>
      <c r="SS480" s="35"/>
      <c r="ST480" s="35"/>
      <c r="SU480" s="35"/>
      <c r="SV480" s="35"/>
      <c r="SW480" s="35"/>
      <c r="SX480" s="35"/>
      <c r="SY480" s="35"/>
      <c r="SZ480" s="35"/>
      <c r="TA480" s="35"/>
      <c r="TB480" s="35"/>
      <c r="TC480" s="35"/>
      <c r="TD480" s="35"/>
      <c r="TE480" s="35"/>
      <c r="TF480" s="35"/>
      <c r="TG480" s="35"/>
      <c r="TH480" s="35"/>
      <c r="TI480" s="35"/>
      <c r="TJ480" s="35"/>
      <c r="TK480" s="35"/>
      <c r="TL480" s="35"/>
      <c r="TM480" s="35"/>
      <c r="TN480" s="35"/>
      <c r="TO480" s="35"/>
      <c r="TP480" s="35"/>
      <c r="TQ480" s="35"/>
      <c r="TR480" s="35"/>
      <c r="TS480" s="35"/>
      <c r="TT480" s="35"/>
      <c r="TU480" s="35"/>
      <c r="TV480" s="35"/>
      <c r="TW480" s="35"/>
      <c r="TX480" s="35"/>
      <c r="TY480" s="35"/>
      <c r="TZ480" s="35"/>
      <c r="UA480" s="35"/>
      <c r="UB480" s="35"/>
      <c r="UC480" s="35"/>
      <c r="UD480" s="35"/>
      <c r="UE480" s="35"/>
      <c r="UF480" s="35"/>
      <c r="UG480" s="35"/>
      <c r="UH480" s="35"/>
      <c r="UI480" s="35"/>
      <c r="UJ480" s="35"/>
      <c r="UK480" s="35"/>
      <c r="UL480" s="35"/>
      <c r="UM480" s="35"/>
      <c r="UN480" s="35"/>
      <c r="UO480" s="35"/>
      <c r="UP480" s="35"/>
      <c r="UQ480" s="35"/>
      <c r="UR480" s="35"/>
      <c r="US480" s="35"/>
      <c r="UT480" s="35"/>
      <c r="UU480" s="35"/>
      <c r="UV480" s="35"/>
      <c r="UW480" s="35"/>
      <c r="UX480" s="35"/>
      <c r="UY480" s="35"/>
      <c r="UZ480" s="35"/>
      <c r="VA480" s="35"/>
      <c r="VB480" s="35"/>
      <c r="VC480" s="35"/>
      <c r="VD480" s="35"/>
      <c r="VE480" s="35"/>
      <c r="VF480" s="35"/>
      <c r="VG480" s="35"/>
      <c r="VH480" s="35"/>
      <c r="VI480" s="35"/>
      <c r="VJ480" s="35"/>
      <c r="VK480" s="35"/>
      <c r="VL480" s="35"/>
      <c r="VM480" s="35"/>
      <c r="VN480" s="35"/>
      <c r="VO480" s="35"/>
      <c r="VP480" s="35"/>
      <c r="VQ480" s="35"/>
      <c r="VR480" s="35"/>
      <c r="VS480" s="35"/>
      <c r="VT480" s="35"/>
      <c r="VU480" s="35"/>
      <c r="VV480" s="35"/>
      <c r="VW480" s="35"/>
      <c r="VX480" s="35"/>
      <c r="VY480" s="35"/>
      <c r="VZ480" s="35"/>
      <c r="WA480" s="35"/>
      <c r="WB480" s="35"/>
      <c r="WC480" s="35"/>
      <c r="WD480" s="35"/>
      <c r="WE480" s="35"/>
      <c r="WF480" s="35"/>
      <c r="WG480" s="35"/>
      <c r="WH480" s="35"/>
      <c r="WI480" s="35"/>
      <c r="WJ480" s="35"/>
      <c r="WK480" s="35"/>
      <c r="WL480" s="35"/>
      <c r="WM480" s="35"/>
      <c r="WN480" s="35"/>
      <c r="WO480" s="35"/>
      <c r="WP480" s="35"/>
      <c r="WQ480" s="35"/>
      <c r="WR480" s="35"/>
      <c r="WS480" s="35"/>
      <c r="WT480" s="35"/>
      <c r="WU480" s="35"/>
      <c r="WV480" s="35"/>
      <c r="WW480" s="35"/>
      <c r="WX480" s="35"/>
      <c r="WY480" s="35"/>
      <c r="WZ480" s="35"/>
      <c r="XA480" s="35"/>
      <c r="XB480" s="35"/>
      <c r="XC480" s="35"/>
      <c r="XD480" s="35"/>
      <c r="XE480" s="35"/>
      <c r="XF480" s="35"/>
      <c r="XG480" s="35"/>
      <c r="XH480" s="35"/>
      <c r="XI480" s="35"/>
      <c r="XJ480" s="35"/>
      <c r="XK480" s="35"/>
      <c r="XL480" s="35"/>
      <c r="XM480" s="35"/>
      <c r="XN480" s="35"/>
      <c r="XO480" s="35"/>
      <c r="XP480" s="35"/>
      <c r="XQ480" s="35"/>
      <c r="XR480" s="35"/>
      <c r="XS480" s="35"/>
      <c r="XT480" s="35"/>
      <c r="XU480" s="35"/>
      <c r="XV480" s="35"/>
      <c r="XW480" s="35"/>
      <c r="XX480" s="35"/>
      <c r="XY480" s="35"/>
      <c r="XZ480" s="35"/>
      <c r="YA480" s="35"/>
      <c r="YB480" s="35"/>
      <c r="YC480" s="35"/>
      <c r="YD480" s="35"/>
      <c r="YE480" s="35"/>
      <c r="YF480" s="35"/>
      <c r="YG480" s="35"/>
      <c r="YH480" s="35"/>
      <c r="YI480" s="35"/>
      <c r="YJ480" s="35"/>
      <c r="YK480" s="35"/>
      <c r="YL480" s="35"/>
      <c r="YM480" s="35"/>
      <c r="YN480" s="35"/>
      <c r="YO480" s="35"/>
      <c r="YP480" s="35"/>
      <c r="YQ480" s="35"/>
      <c r="YR480" s="35"/>
      <c r="YS480" s="35"/>
      <c r="YT480" s="35"/>
      <c r="YU480" s="35"/>
      <c r="YV480" s="35"/>
      <c r="YW480" s="35"/>
      <c r="YX480" s="35"/>
      <c r="YY480" s="35"/>
      <c r="YZ480" s="35"/>
      <c r="ZA480" s="35"/>
      <c r="ZB480" s="35"/>
      <c r="ZC480" s="35"/>
      <c r="ZD480" s="35"/>
      <c r="ZE480" s="35"/>
      <c r="ZF480" s="35"/>
      <c r="ZG480" s="35"/>
      <c r="ZH480" s="35"/>
      <c r="ZI480" s="35"/>
      <c r="ZJ480" s="35"/>
      <c r="ZK480" s="35"/>
      <c r="ZL480" s="35"/>
      <c r="ZM480" s="35"/>
      <c r="ZN480" s="35"/>
      <c r="ZO480" s="35"/>
      <c r="ZP480" s="35"/>
      <c r="ZQ480" s="35"/>
      <c r="ZR480" s="35"/>
      <c r="ZS480" s="35"/>
      <c r="ZT480" s="35"/>
      <c r="ZU480" s="35"/>
      <c r="ZV480" s="35"/>
      <c r="ZW480" s="35"/>
      <c r="ZX480" s="35"/>
      <c r="ZY480" s="35"/>
      <c r="ZZ480" s="35"/>
      <c r="AAA480" s="35"/>
      <c r="AAB480" s="35"/>
      <c r="AAC480" s="35"/>
      <c r="AAD480" s="35"/>
      <c r="AAE480" s="35"/>
      <c r="AAF480" s="35"/>
      <c r="AAG480" s="35"/>
      <c r="AAH480" s="35"/>
      <c r="AAI480" s="35"/>
      <c r="AAJ480" s="35"/>
      <c r="AAK480" s="35"/>
      <c r="AAL480" s="35"/>
      <c r="AAM480" s="35"/>
      <c r="AAN480" s="35"/>
      <c r="AAO480" s="35"/>
      <c r="AAP480" s="35"/>
      <c r="AAQ480" s="35"/>
      <c r="AAR480" s="35"/>
      <c r="AAS480" s="35"/>
      <c r="AAT480" s="35"/>
      <c r="AAU480" s="35"/>
      <c r="AAV480" s="35"/>
      <c r="AAW480" s="35"/>
      <c r="AAX480" s="35"/>
      <c r="AAY480" s="35"/>
      <c r="AAZ480" s="35"/>
      <c r="ABA480" s="35"/>
      <c r="ABB480" s="35"/>
      <c r="ABC480" s="35"/>
      <c r="ABD480" s="35"/>
      <c r="ABE480" s="35"/>
      <c r="ABF480" s="35"/>
      <c r="ABG480" s="35"/>
      <c r="ABH480" s="35"/>
      <c r="ABI480" s="35"/>
      <c r="ABJ480" s="35"/>
      <c r="ABK480" s="35"/>
      <c r="ABL480" s="35"/>
      <c r="ABM480" s="35"/>
      <c r="ABN480" s="35"/>
      <c r="ABO480" s="35"/>
      <c r="ABP480" s="35"/>
      <c r="ABQ480" s="35"/>
      <c r="ABR480" s="35"/>
      <c r="ABS480" s="35"/>
      <c r="ABT480" s="35"/>
      <c r="ABU480" s="35"/>
      <c r="ABV480" s="35"/>
      <c r="ABW480" s="35"/>
      <c r="ABX480" s="35"/>
      <c r="ABY480" s="35"/>
      <c r="ABZ480" s="35"/>
      <c r="ACA480" s="35"/>
      <c r="ACB480" s="35"/>
      <c r="ACC480" s="35"/>
      <c r="ACD480" s="35"/>
      <c r="ACE480" s="35"/>
      <c r="ACF480" s="35"/>
      <c r="ACG480" s="35"/>
      <c r="ACH480" s="35"/>
      <c r="ACI480" s="35"/>
      <c r="ACJ480" s="35"/>
      <c r="ACK480" s="35"/>
      <c r="ACL480" s="35"/>
      <c r="ACM480" s="35"/>
      <c r="ACN480" s="35"/>
      <c r="ACO480" s="35"/>
      <c r="ACP480" s="35"/>
      <c r="ACQ480" s="35"/>
      <c r="ACR480" s="35"/>
      <c r="ACS480" s="35"/>
      <c r="ACT480" s="35"/>
      <c r="ACU480" s="35"/>
      <c r="ACV480" s="35"/>
      <c r="ACW480" s="35"/>
      <c r="ACX480" s="35"/>
      <c r="ACY480" s="35"/>
      <c r="ACZ480" s="35"/>
      <c r="ADA480" s="35"/>
      <c r="ADB480" s="35"/>
      <c r="ADC480" s="35"/>
      <c r="ADD480" s="35"/>
      <c r="ADE480" s="35"/>
      <c r="ADF480" s="35"/>
      <c r="ADG480" s="35"/>
      <c r="ADH480" s="35"/>
      <c r="ADI480" s="35">
        <v>15</v>
      </c>
      <c r="ADJ480" s="35"/>
      <c r="ADK480" s="35"/>
      <c r="ADL480" s="35"/>
      <c r="ADM480" s="35"/>
      <c r="ADN480" s="35"/>
      <c r="ADO480" s="35"/>
      <c r="ADP480" s="35"/>
      <c r="ADQ480" s="35"/>
      <c r="ADR480" s="35"/>
      <c r="ADS480" s="35"/>
      <c r="ADT480" s="35"/>
      <c r="ADU480" s="35"/>
      <c r="ADV480" s="35"/>
      <c r="ADW480" s="35"/>
      <c r="ADX480" s="35">
        <v>15</v>
      </c>
      <c r="ADY480" s="66">
        <f t="shared" si="21"/>
        <v>0</v>
      </c>
    </row>
    <row r="481" spans="1:805" s="5" customFormat="1" ht="12" customHeight="1" x14ac:dyDescent="0.2">
      <c r="A481" s="38" t="s">
        <v>412</v>
      </c>
      <c r="B481" s="65">
        <f t="shared" si="20"/>
        <v>0</v>
      </c>
      <c r="C481" s="57">
        <v>1</v>
      </c>
      <c r="D481" s="59">
        <v>44557</v>
      </c>
      <c r="E481" s="67">
        <v>117.65</v>
      </c>
      <c r="F481" s="67">
        <f t="shared" si="18"/>
        <v>0</v>
      </c>
      <c r="G481" s="65">
        <v>1</v>
      </c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  <c r="AU481" s="35"/>
      <c r="AV481" s="35"/>
      <c r="AW481" s="35"/>
      <c r="AX481" s="35"/>
      <c r="AY481" s="35"/>
      <c r="AZ481" s="35"/>
      <c r="BA481" s="35"/>
      <c r="BB481" s="35"/>
      <c r="BC481" s="35"/>
      <c r="BD481" s="35"/>
      <c r="BE481" s="15"/>
      <c r="BF481" s="15"/>
      <c r="BG481" s="136"/>
      <c r="BH481" s="35"/>
      <c r="BI481" s="35"/>
      <c r="BJ481" s="35"/>
      <c r="BK481" s="35"/>
      <c r="BL481" s="35"/>
      <c r="BM481" s="35"/>
      <c r="BN481" s="35"/>
      <c r="BO481" s="35"/>
      <c r="BP481" s="35"/>
      <c r="BQ481" s="35"/>
      <c r="BR481" s="35"/>
      <c r="BS481" s="35"/>
      <c r="BT481" s="35"/>
      <c r="BU481" s="35"/>
      <c r="BV481" s="35"/>
      <c r="BW481" s="35"/>
      <c r="BX481" s="35"/>
      <c r="BY481" s="35"/>
      <c r="BZ481" s="35"/>
      <c r="CA481" s="35"/>
      <c r="CB481" s="35"/>
      <c r="CC481" s="35"/>
      <c r="CD481" s="35"/>
      <c r="CE481" s="35"/>
      <c r="CF481" s="35"/>
      <c r="CG481" s="35"/>
      <c r="CH481" s="35"/>
      <c r="CI481" s="35"/>
      <c r="CJ481" s="35"/>
      <c r="CK481" s="35"/>
      <c r="CL481" s="35"/>
      <c r="CM481" s="35"/>
      <c r="CN481" s="35"/>
      <c r="CO481" s="35"/>
      <c r="CP481" s="35"/>
      <c r="CQ481" s="35"/>
      <c r="CR481" s="35"/>
      <c r="CS481" s="35"/>
      <c r="CT481" s="35"/>
      <c r="CU481" s="35"/>
      <c r="CV481" s="35"/>
      <c r="CW481" s="35"/>
      <c r="CX481" s="35"/>
      <c r="CY481" s="35"/>
      <c r="CZ481" s="35"/>
      <c r="DA481" s="35"/>
      <c r="DB481" s="35"/>
      <c r="DC481" s="35"/>
      <c r="DD481" s="35"/>
      <c r="DE481" s="35"/>
      <c r="DF481" s="35"/>
      <c r="DG481" s="35"/>
      <c r="DH481" s="35"/>
      <c r="DI481" s="35"/>
      <c r="DJ481" s="35"/>
      <c r="DK481" s="35"/>
      <c r="DL481" s="35"/>
      <c r="DM481" s="35"/>
      <c r="DN481" s="35"/>
      <c r="DO481" s="35"/>
      <c r="DP481" s="35"/>
      <c r="DQ481" s="35"/>
      <c r="DR481" s="35"/>
      <c r="DS481" s="35"/>
      <c r="DT481" s="35"/>
      <c r="DU481" s="35"/>
      <c r="DV481" s="35"/>
      <c r="DW481" s="35"/>
      <c r="DX481" s="35"/>
      <c r="DY481" s="35"/>
      <c r="DZ481" s="35"/>
      <c r="EA481" s="35"/>
      <c r="EB481" s="35"/>
      <c r="EC481" s="35"/>
      <c r="ED481" s="35"/>
      <c r="EE481" s="35"/>
      <c r="EF481" s="35"/>
      <c r="EG481" s="35"/>
      <c r="EH481" s="35"/>
      <c r="EI481" s="35"/>
      <c r="EJ481" s="35"/>
      <c r="EK481" s="35"/>
      <c r="EL481" s="35"/>
      <c r="EM481" s="35"/>
      <c r="EN481" s="35"/>
      <c r="EO481" s="35"/>
      <c r="EP481" s="35"/>
      <c r="EQ481" s="35"/>
      <c r="ER481" s="35"/>
      <c r="ES481" s="35"/>
      <c r="ET481" s="35"/>
      <c r="EU481" s="35"/>
      <c r="EV481" s="35"/>
      <c r="EW481" s="35"/>
      <c r="EX481" s="35"/>
      <c r="EY481" s="35"/>
      <c r="EZ481" s="35"/>
      <c r="FA481" s="35"/>
      <c r="FB481" s="35"/>
      <c r="FC481" s="35"/>
      <c r="FD481" s="35"/>
      <c r="FE481" s="35"/>
      <c r="FF481" s="35"/>
      <c r="FG481" s="35"/>
      <c r="FH481" s="35"/>
      <c r="FI481" s="35"/>
      <c r="FJ481" s="35"/>
      <c r="FK481" s="35"/>
      <c r="FL481" s="35"/>
      <c r="FM481" s="35"/>
      <c r="FN481" s="35"/>
      <c r="FO481" s="35"/>
      <c r="FP481" s="35"/>
      <c r="FQ481" s="35"/>
      <c r="FR481" s="35"/>
      <c r="FS481" s="35"/>
      <c r="FT481" s="35"/>
      <c r="FU481" s="35"/>
      <c r="FV481" s="35"/>
      <c r="FW481" s="35"/>
      <c r="FX481" s="35"/>
      <c r="FY481" s="35"/>
      <c r="FZ481" s="35"/>
      <c r="GA481" s="35"/>
      <c r="GB481" s="35"/>
      <c r="GC481" s="35"/>
      <c r="GD481" s="35"/>
      <c r="GE481" s="35"/>
      <c r="GF481" s="35"/>
      <c r="GG481" s="35"/>
      <c r="GH481" s="35"/>
      <c r="GI481" s="35"/>
      <c r="GJ481" s="35"/>
      <c r="GK481" s="35"/>
      <c r="GL481" s="35"/>
      <c r="GM481" s="35"/>
      <c r="GN481" s="35"/>
      <c r="GO481" s="35"/>
      <c r="GP481" s="35"/>
      <c r="GQ481" s="35"/>
      <c r="GR481" s="35"/>
      <c r="GS481" s="35"/>
      <c r="GT481" s="35"/>
      <c r="GU481" s="35"/>
      <c r="GV481" s="35"/>
      <c r="GW481" s="35"/>
      <c r="GX481" s="35"/>
      <c r="GY481" s="35"/>
      <c r="GZ481" s="35"/>
      <c r="HA481" s="35"/>
      <c r="HB481" s="35"/>
      <c r="HC481" s="35"/>
      <c r="HD481" s="35"/>
      <c r="HE481" s="35"/>
      <c r="HF481" s="35"/>
      <c r="HG481" s="35"/>
      <c r="HH481" s="35"/>
      <c r="HI481" s="35"/>
      <c r="HJ481" s="35"/>
      <c r="HK481" s="35"/>
      <c r="HL481" s="35"/>
      <c r="HM481" s="35"/>
      <c r="HN481" s="35"/>
      <c r="HO481" s="35"/>
      <c r="HP481" s="35"/>
      <c r="HQ481" s="35"/>
      <c r="HR481" s="35"/>
      <c r="HS481" s="35"/>
      <c r="HT481" s="35"/>
      <c r="HU481" s="35"/>
      <c r="HV481" s="35"/>
      <c r="HW481" s="35"/>
      <c r="HX481" s="35"/>
      <c r="HY481" s="35"/>
      <c r="HZ481" s="35"/>
      <c r="IA481" s="35"/>
      <c r="IB481" s="35"/>
      <c r="IC481" s="35"/>
      <c r="ID481" s="35"/>
      <c r="IE481" s="35"/>
      <c r="IF481" s="35"/>
      <c r="IG481" s="35"/>
      <c r="IH481" s="35"/>
      <c r="II481" s="35"/>
      <c r="IJ481" s="35"/>
      <c r="IK481" s="35"/>
      <c r="IL481" s="35"/>
      <c r="IM481" s="35"/>
      <c r="IN481" s="35"/>
      <c r="IO481" s="35"/>
      <c r="IP481" s="35"/>
      <c r="IQ481" s="35"/>
      <c r="IR481" s="35"/>
      <c r="IS481" s="35"/>
      <c r="IT481" s="35"/>
      <c r="IU481" s="35"/>
      <c r="IV481" s="35"/>
      <c r="IW481" s="35"/>
      <c r="IX481" s="35"/>
      <c r="IY481" s="35"/>
      <c r="IZ481" s="35"/>
      <c r="JA481" s="35"/>
      <c r="JB481" s="35">
        <v>1</v>
      </c>
      <c r="JC481" s="35"/>
      <c r="JD481" s="35"/>
      <c r="JE481" s="35"/>
      <c r="JF481" s="35"/>
      <c r="JG481" s="35"/>
      <c r="JH481" s="35"/>
      <c r="JI481" s="35"/>
      <c r="JJ481" s="35"/>
      <c r="JK481" s="35"/>
      <c r="JL481" s="35"/>
      <c r="JM481" s="35"/>
      <c r="JN481" s="35"/>
      <c r="JO481" s="35"/>
      <c r="JP481" s="35"/>
      <c r="JQ481" s="35"/>
      <c r="JR481" s="35"/>
      <c r="JS481" s="35"/>
      <c r="JT481" s="35"/>
      <c r="JU481" s="35"/>
      <c r="JV481" s="35"/>
      <c r="JW481" s="35"/>
      <c r="JX481" s="35"/>
      <c r="JY481" s="35"/>
      <c r="JZ481" s="35"/>
      <c r="KA481" s="35"/>
      <c r="KB481" s="35"/>
      <c r="KC481" s="35"/>
      <c r="KD481" s="35"/>
      <c r="KE481" s="35"/>
      <c r="KF481" s="35"/>
      <c r="KG481" s="35"/>
      <c r="KH481" s="35"/>
      <c r="KI481" s="35"/>
      <c r="KJ481" s="35"/>
      <c r="KK481" s="35"/>
      <c r="KL481" s="35"/>
      <c r="KM481" s="35"/>
      <c r="KN481" s="35"/>
      <c r="KO481" s="35"/>
      <c r="KP481" s="35"/>
      <c r="KQ481" s="35"/>
      <c r="KR481" s="35"/>
      <c r="KS481" s="35"/>
      <c r="KT481" s="35"/>
      <c r="KU481" s="35"/>
      <c r="KV481" s="35"/>
      <c r="KW481" s="35"/>
      <c r="KX481" s="35"/>
      <c r="KY481" s="35"/>
      <c r="KZ481" s="35"/>
      <c r="LA481" s="35"/>
      <c r="LB481" s="35"/>
      <c r="LC481" s="35"/>
      <c r="LD481" s="35"/>
      <c r="LE481" s="35"/>
      <c r="LF481" s="35"/>
      <c r="LG481" s="35"/>
      <c r="LH481" s="35"/>
      <c r="LI481" s="35"/>
      <c r="LJ481" s="35"/>
      <c r="LK481" s="35"/>
      <c r="LL481" s="35"/>
      <c r="LM481" s="35"/>
      <c r="LN481" s="35"/>
      <c r="LO481" s="35"/>
      <c r="LP481" s="35"/>
      <c r="LQ481" s="35"/>
      <c r="LR481" s="35"/>
      <c r="LS481" s="35"/>
      <c r="LT481" s="35"/>
      <c r="LU481" s="35"/>
      <c r="LV481" s="35"/>
      <c r="LW481" s="35"/>
      <c r="LX481" s="35"/>
      <c r="LY481" s="35"/>
      <c r="LZ481" s="35"/>
      <c r="MA481" s="35"/>
      <c r="MB481" s="35"/>
      <c r="MC481" s="35"/>
      <c r="MD481" s="35"/>
      <c r="ME481" s="35"/>
      <c r="MF481" s="35"/>
      <c r="MG481" s="35"/>
      <c r="MH481" s="35"/>
      <c r="MI481" s="35"/>
      <c r="MJ481" s="35"/>
      <c r="MK481" s="35"/>
      <c r="ML481" s="35"/>
      <c r="MM481" s="35"/>
      <c r="MN481" s="35"/>
      <c r="MO481" s="35"/>
      <c r="MP481" s="35"/>
      <c r="MQ481" s="35"/>
      <c r="MR481" s="35"/>
      <c r="MS481" s="35"/>
      <c r="MT481" s="35"/>
      <c r="MU481" s="35"/>
      <c r="MV481" s="35"/>
      <c r="MW481" s="35"/>
      <c r="MX481" s="35"/>
      <c r="MY481" s="35"/>
      <c r="MZ481" s="35"/>
      <c r="NA481" s="35"/>
      <c r="NB481" s="35"/>
      <c r="NC481" s="35"/>
      <c r="ND481" s="35"/>
      <c r="NE481" s="35"/>
      <c r="NF481" s="35"/>
      <c r="NG481" s="35"/>
      <c r="NH481" s="35"/>
      <c r="NI481" s="35"/>
      <c r="NJ481" s="35"/>
      <c r="NK481" s="35"/>
      <c r="NL481" s="35"/>
      <c r="NM481" s="35"/>
      <c r="NN481" s="35"/>
      <c r="NO481" s="35"/>
      <c r="NP481" s="35"/>
      <c r="NQ481" s="35"/>
      <c r="NR481" s="35"/>
      <c r="NS481" s="35"/>
      <c r="NT481" s="35"/>
      <c r="NU481" s="35"/>
      <c r="NV481" s="35"/>
      <c r="NW481" s="35"/>
      <c r="NX481" s="35"/>
      <c r="NY481" s="35"/>
      <c r="NZ481" s="35"/>
      <c r="OA481" s="35"/>
      <c r="OB481" s="35"/>
      <c r="OC481" s="35"/>
      <c r="OD481" s="35"/>
      <c r="OE481" s="35"/>
      <c r="OF481" s="35"/>
      <c r="OG481" s="35"/>
      <c r="OH481" s="35"/>
      <c r="OI481" s="35"/>
      <c r="OJ481" s="35"/>
      <c r="OK481" s="35"/>
      <c r="OL481" s="35"/>
      <c r="OM481" s="35"/>
      <c r="ON481" s="35"/>
      <c r="OO481" s="35"/>
      <c r="OP481" s="35"/>
      <c r="OQ481" s="35"/>
      <c r="OR481" s="35"/>
      <c r="OS481" s="35"/>
      <c r="OT481" s="35"/>
      <c r="OU481" s="35"/>
      <c r="OV481" s="35"/>
      <c r="OW481" s="35"/>
      <c r="OX481" s="35"/>
      <c r="OY481" s="35"/>
      <c r="OZ481" s="35"/>
      <c r="PA481" s="35"/>
      <c r="PB481" s="35"/>
      <c r="PC481" s="35"/>
      <c r="PD481" s="35"/>
      <c r="PE481" s="35"/>
      <c r="PF481" s="35"/>
      <c r="PG481" s="35"/>
      <c r="PH481" s="35"/>
      <c r="PI481" s="35"/>
      <c r="PJ481" s="35"/>
      <c r="PK481" s="35"/>
      <c r="PL481" s="35"/>
      <c r="PM481" s="35"/>
      <c r="PN481" s="35"/>
      <c r="PO481" s="35"/>
      <c r="PP481" s="35"/>
      <c r="PQ481" s="35"/>
      <c r="PR481" s="35"/>
      <c r="PS481" s="35"/>
      <c r="PT481" s="35"/>
      <c r="PU481" s="35"/>
      <c r="PV481" s="35"/>
      <c r="PW481" s="35"/>
      <c r="PX481" s="35"/>
      <c r="PY481" s="35"/>
      <c r="PZ481" s="35"/>
      <c r="QA481" s="35"/>
      <c r="QB481" s="35"/>
      <c r="QC481" s="35"/>
      <c r="QD481" s="35"/>
      <c r="QE481" s="35"/>
      <c r="QF481" s="35"/>
      <c r="QG481" s="35"/>
      <c r="QH481" s="35"/>
      <c r="QI481" s="35"/>
      <c r="QJ481" s="35"/>
      <c r="QK481" s="35"/>
      <c r="QL481" s="35"/>
      <c r="QM481" s="35"/>
      <c r="QN481" s="35"/>
      <c r="QO481" s="35"/>
      <c r="QP481" s="35"/>
      <c r="QQ481" s="35"/>
      <c r="QR481" s="35"/>
      <c r="QS481" s="35"/>
      <c r="QT481" s="35"/>
      <c r="QU481" s="35"/>
      <c r="QV481" s="35"/>
      <c r="QW481" s="35"/>
      <c r="QX481" s="35"/>
      <c r="QY481" s="35"/>
      <c r="QZ481" s="35"/>
      <c r="RA481" s="35"/>
      <c r="RB481" s="35"/>
      <c r="RC481" s="35"/>
      <c r="RD481" s="35"/>
      <c r="RE481" s="35"/>
      <c r="RF481" s="35"/>
      <c r="RG481" s="35"/>
      <c r="RH481" s="35"/>
      <c r="RI481" s="35"/>
      <c r="RJ481" s="35"/>
      <c r="RK481" s="35"/>
      <c r="RL481" s="35"/>
      <c r="RM481" s="35"/>
      <c r="RN481" s="35"/>
      <c r="RO481" s="35"/>
      <c r="RP481" s="35"/>
      <c r="RQ481" s="35"/>
      <c r="RR481" s="35"/>
      <c r="RS481" s="35"/>
      <c r="RT481" s="35"/>
      <c r="RU481" s="35"/>
      <c r="RV481" s="35"/>
      <c r="RW481" s="35"/>
      <c r="RX481" s="35"/>
      <c r="RY481" s="35"/>
      <c r="RZ481" s="35"/>
      <c r="SA481" s="35"/>
      <c r="SB481" s="35"/>
      <c r="SC481" s="35"/>
      <c r="SD481" s="35"/>
      <c r="SE481" s="35"/>
      <c r="SF481" s="35"/>
      <c r="SG481" s="35"/>
      <c r="SH481" s="35"/>
      <c r="SI481" s="35"/>
      <c r="SJ481" s="35"/>
      <c r="SK481" s="35"/>
      <c r="SL481" s="35"/>
      <c r="SM481" s="35"/>
      <c r="SN481" s="35"/>
      <c r="SO481" s="35"/>
      <c r="SP481" s="35"/>
      <c r="SQ481" s="35"/>
      <c r="SR481" s="35"/>
      <c r="SS481" s="35"/>
      <c r="ST481" s="35"/>
      <c r="SU481" s="35"/>
      <c r="SV481" s="35"/>
      <c r="SW481" s="35"/>
      <c r="SX481" s="35"/>
      <c r="SY481" s="35"/>
      <c r="SZ481" s="35"/>
      <c r="TA481" s="35"/>
      <c r="TB481" s="35"/>
      <c r="TC481" s="35"/>
      <c r="TD481" s="35"/>
      <c r="TE481" s="35"/>
      <c r="TF481" s="35"/>
      <c r="TG481" s="35"/>
      <c r="TH481" s="35"/>
      <c r="TI481" s="35"/>
      <c r="TJ481" s="35"/>
      <c r="TK481" s="35"/>
      <c r="TL481" s="35"/>
      <c r="TM481" s="35"/>
      <c r="TN481" s="35"/>
      <c r="TO481" s="35"/>
      <c r="TP481" s="35"/>
      <c r="TQ481" s="35"/>
      <c r="TR481" s="35"/>
      <c r="TS481" s="35"/>
      <c r="TT481" s="35"/>
      <c r="TU481" s="35"/>
      <c r="TV481" s="35"/>
      <c r="TW481" s="35"/>
      <c r="TX481" s="35"/>
      <c r="TY481" s="35"/>
      <c r="TZ481" s="35"/>
      <c r="UA481" s="35"/>
      <c r="UB481" s="35"/>
      <c r="UC481" s="35"/>
      <c r="UD481" s="35"/>
      <c r="UE481" s="35"/>
      <c r="UF481" s="35"/>
      <c r="UG481" s="35"/>
      <c r="UH481" s="35"/>
      <c r="UI481" s="35"/>
      <c r="UJ481" s="35"/>
      <c r="UK481" s="35"/>
      <c r="UL481" s="35"/>
      <c r="UM481" s="35"/>
      <c r="UN481" s="35"/>
      <c r="UO481" s="35"/>
      <c r="UP481" s="35"/>
      <c r="UQ481" s="35"/>
      <c r="UR481" s="35"/>
      <c r="US481" s="35"/>
      <c r="UT481" s="35"/>
      <c r="UU481" s="35"/>
      <c r="UV481" s="35"/>
      <c r="UW481" s="35"/>
      <c r="UX481" s="35"/>
      <c r="UY481" s="35"/>
      <c r="UZ481" s="35"/>
      <c r="VA481" s="35"/>
      <c r="VB481" s="35"/>
      <c r="VC481" s="35"/>
      <c r="VD481" s="35"/>
      <c r="VE481" s="35"/>
      <c r="VF481" s="35"/>
      <c r="VG481" s="35"/>
      <c r="VH481" s="35"/>
      <c r="VI481" s="35"/>
      <c r="VJ481" s="35"/>
      <c r="VK481" s="35"/>
      <c r="VL481" s="35"/>
      <c r="VM481" s="35"/>
      <c r="VN481" s="35"/>
      <c r="VO481" s="35"/>
      <c r="VP481" s="35"/>
      <c r="VQ481" s="35"/>
      <c r="VR481" s="35"/>
      <c r="VS481" s="35"/>
      <c r="VT481" s="35"/>
      <c r="VU481" s="35"/>
      <c r="VV481" s="35"/>
      <c r="VW481" s="35"/>
      <c r="VX481" s="35"/>
      <c r="VY481" s="35"/>
      <c r="VZ481" s="35"/>
      <c r="WA481" s="35"/>
      <c r="WB481" s="35"/>
      <c r="WC481" s="35"/>
      <c r="WD481" s="35"/>
      <c r="WE481" s="35"/>
      <c r="WF481" s="35"/>
      <c r="WG481" s="35"/>
      <c r="WH481" s="35"/>
      <c r="WI481" s="35"/>
      <c r="WJ481" s="35"/>
      <c r="WK481" s="35"/>
      <c r="WL481" s="35"/>
      <c r="WM481" s="35"/>
      <c r="WN481" s="35"/>
      <c r="WO481" s="35"/>
      <c r="WP481" s="35"/>
      <c r="WQ481" s="35"/>
      <c r="WR481" s="35"/>
      <c r="WS481" s="35"/>
      <c r="WT481" s="35"/>
      <c r="WU481" s="35"/>
      <c r="WV481" s="35"/>
      <c r="WW481" s="35"/>
      <c r="WX481" s="35"/>
      <c r="WY481" s="35"/>
      <c r="WZ481" s="35"/>
      <c r="XA481" s="35"/>
      <c r="XB481" s="35"/>
      <c r="XC481" s="35"/>
      <c r="XD481" s="35"/>
      <c r="XE481" s="35"/>
      <c r="XF481" s="35"/>
      <c r="XG481" s="35"/>
      <c r="XH481" s="35"/>
      <c r="XI481" s="35"/>
      <c r="XJ481" s="35"/>
      <c r="XK481" s="35"/>
      <c r="XL481" s="35"/>
      <c r="XM481" s="35"/>
      <c r="XN481" s="35"/>
      <c r="XO481" s="35"/>
      <c r="XP481" s="35"/>
      <c r="XQ481" s="35"/>
      <c r="XR481" s="35"/>
      <c r="XS481" s="35"/>
      <c r="XT481" s="35"/>
      <c r="XU481" s="35"/>
      <c r="XV481" s="35"/>
      <c r="XW481" s="35"/>
      <c r="XX481" s="35"/>
      <c r="XY481" s="35"/>
      <c r="XZ481" s="35"/>
      <c r="YA481" s="35"/>
      <c r="YB481" s="35"/>
      <c r="YC481" s="35"/>
      <c r="YD481" s="35"/>
      <c r="YE481" s="35"/>
      <c r="YF481" s="35"/>
      <c r="YG481" s="35"/>
      <c r="YH481" s="35"/>
      <c r="YI481" s="35"/>
      <c r="YJ481" s="35"/>
      <c r="YK481" s="35"/>
      <c r="YL481" s="35"/>
      <c r="YM481" s="35"/>
      <c r="YN481" s="35"/>
      <c r="YO481" s="35"/>
      <c r="YP481" s="35"/>
      <c r="YQ481" s="35"/>
      <c r="YR481" s="35"/>
      <c r="YS481" s="35"/>
      <c r="YT481" s="35"/>
      <c r="YU481" s="35"/>
      <c r="YV481" s="35"/>
      <c r="YW481" s="35"/>
      <c r="YX481" s="35"/>
      <c r="YY481" s="35"/>
      <c r="YZ481" s="35"/>
      <c r="ZA481" s="35"/>
      <c r="ZB481" s="35"/>
      <c r="ZC481" s="35"/>
      <c r="ZD481" s="35"/>
      <c r="ZE481" s="35"/>
      <c r="ZF481" s="35"/>
      <c r="ZG481" s="35"/>
      <c r="ZH481" s="35"/>
      <c r="ZI481" s="35"/>
      <c r="ZJ481" s="35"/>
      <c r="ZK481" s="35"/>
      <c r="ZL481" s="35"/>
      <c r="ZM481" s="35"/>
      <c r="ZN481" s="35"/>
      <c r="ZO481" s="35"/>
      <c r="ZP481" s="35"/>
      <c r="ZQ481" s="35"/>
      <c r="ZR481" s="35"/>
      <c r="ZS481" s="35"/>
      <c r="ZT481" s="35"/>
      <c r="ZU481" s="35"/>
      <c r="ZV481" s="35"/>
      <c r="ZW481" s="35"/>
      <c r="ZX481" s="35"/>
      <c r="ZY481" s="35"/>
      <c r="ZZ481" s="35"/>
      <c r="AAA481" s="35"/>
      <c r="AAB481" s="35"/>
      <c r="AAC481" s="35"/>
      <c r="AAD481" s="35"/>
      <c r="AAE481" s="35"/>
      <c r="AAF481" s="35"/>
      <c r="AAG481" s="35"/>
      <c r="AAH481" s="35"/>
      <c r="AAI481" s="35"/>
      <c r="AAJ481" s="35"/>
      <c r="AAK481" s="35"/>
      <c r="AAL481" s="35"/>
      <c r="AAM481" s="35"/>
      <c r="AAN481" s="35"/>
      <c r="AAO481" s="35"/>
      <c r="AAP481" s="35"/>
      <c r="AAQ481" s="35"/>
      <c r="AAR481" s="35"/>
      <c r="AAS481" s="35"/>
      <c r="AAT481" s="35"/>
      <c r="AAU481" s="35"/>
      <c r="AAV481" s="35"/>
      <c r="AAW481" s="35"/>
      <c r="AAX481" s="35"/>
      <c r="AAY481" s="35"/>
      <c r="AAZ481" s="35"/>
      <c r="ABA481" s="35"/>
      <c r="ABB481" s="35"/>
      <c r="ABC481" s="35"/>
      <c r="ABD481" s="35"/>
      <c r="ABE481" s="35"/>
      <c r="ABF481" s="35"/>
      <c r="ABG481" s="35"/>
      <c r="ABH481" s="35"/>
      <c r="ABI481" s="35"/>
      <c r="ABJ481" s="35"/>
      <c r="ABK481" s="35"/>
      <c r="ABL481" s="35"/>
      <c r="ABM481" s="35"/>
      <c r="ABN481" s="35"/>
      <c r="ABO481" s="35"/>
      <c r="ABP481" s="35"/>
      <c r="ABQ481" s="35"/>
      <c r="ABR481" s="35"/>
      <c r="ABS481" s="35"/>
      <c r="ABT481" s="35"/>
      <c r="ABU481" s="35"/>
      <c r="ABV481" s="35"/>
      <c r="ABW481" s="35"/>
      <c r="ABX481" s="35"/>
      <c r="ABY481" s="35"/>
      <c r="ABZ481" s="35"/>
      <c r="ACA481" s="35"/>
      <c r="ACB481" s="35"/>
      <c r="ACC481" s="35"/>
      <c r="ACD481" s="35"/>
      <c r="ACE481" s="35"/>
      <c r="ACF481" s="35"/>
      <c r="ACG481" s="35"/>
      <c r="ACH481" s="35"/>
      <c r="ACI481" s="35"/>
      <c r="ACJ481" s="35"/>
      <c r="ACK481" s="35"/>
      <c r="ACL481" s="35"/>
      <c r="ACM481" s="35"/>
      <c r="ACN481" s="35"/>
      <c r="ACO481" s="35"/>
      <c r="ACP481" s="35"/>
      <c r="ACQ481" s="35"/>
      <c r="ACR481" s="35"/>
      <c r="ACS481" s="35"/>
      <c r="ACT481" s="35"/>
      <c r="ACU481" s="35"/>
      <c r="ACV481" s="35"/>
      <c r="ACW481" s="35"/>
      <c r="ACX481" s="35"/>
      <c r="ACY481" s="35"/>
      <c r="ACZ481" s="35"/>
      <c r="ADA481" s="35"/>
      <c r="ADB481" s="35"/>
      <c r="ADC481" s="35"/>
      <c r="ADD481" s="35"/>
      <c r="ADE481" s="35"/>
      <c r="ADF481" s="35"/>
      <c r="ADG481" s="35"/>
      <c r="ADH481" s="35"/>
      <c r="ADI481" s="35"/>
      <c r="ADJ481" s="35"/>
      <c r="ADK481" s="35"/>
      <c r="ADL481" s="35"/>
      <c r="ADM481" s="35"/>
      <c r="ADN481" s="35"/>
      <c r="ADO481" s="35"/>
      <c r="ADP481" s="35"/>
      <c r="ADQ481" s="35"/>
      <c r="ADR481" s="35"/>
      <c r="ADS481" s="35"/>
      <c r="ADT481" s="35"/>
      <c r="ADU481" s="35"/>
      <c r="ADV481" s="35"/>
      <c r="ADW481" s="35"/>
      <c r="ADX481" s="35"/>
      <c r="ADY481" s="66">
        <f t="shared" si="21"/>
        <v>0</v>
      </c>
    </row>
    <row r="482" spans="1:805" s="5" customFormat="1" ht="12" customHeight="1" x14ac:dyDescent="0.2">
      <c r="A482" s="38" t="s">
        <v>318</v>
      </c>
      <c r="B482" s="65">
        <f t="shared" si="20"/>
        <v>0</v>
      </c>
      <c r="C482" s="57">
        <v>1</v>
      </c>
      <c r="D482" s="59">
        <v>44494</v>
      </c>
      <c r="E482" s="67">
        <v>152.19</v>
      </c>
      <c r="F482" s="67">
        <f t="shared" si="18"/>
        <v>0</v>
      </c>
      <c r="G482" s="6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  <c r="AU482" s="35"/>
      <c r="AV482" s="35"/>
      <c r="AW482" s="35"/>
      <c r="AX482" s="35"/>
      <c r="AY482" s="35"/>
      <c r="AZ482" s="35"/>
      <c r="BA482" s="35"/>
      <c r="BB482" s="35"/>
      <c r="BC482" s="35"/>
      <c r="BD482" s="35"/>
      <c r="BE482" s="15"/>
      <c r="BF482" s="15"/>
      <c r="BG482" s="136"/>
      <c r="BH482" s="35"/>
      <c r="BI482" s="35"/>
      <c r="BJ482" s="35"/>
      <c r="BK482" s="35"/>
      <c r="BL482" s="35"/>
      <c r="BM482" s="35"/>
      <c r="BN482" s="35"/>
      <c r="BO482" s="35"/>
      <c r="BP482" s="35"/>
      <c r="BQ482" s="35"/>
      <c r="BR482" s="35"/>
      <c r="BS482" s="35"/>
      <c r="BT482" s="35"/>
      <c r="BU482" s="35"/>
      <c r="BV482" s="35"/>
      <c r="BW482" s="35"/>
      <c r="BX482" s="35"/>
      <c r="BY482" s="35"/>
      <c r="BZ482" s="35"/>
      <c r="CA482" s="35"/>
      <c r="CB482" s="35"/>
      <c r="CC482" s="35"/>
      <c r="CD482" s="35"/>
      <c r="CE482" s="35"/>
      <c r="CF482" s="35"/>
      <c r="CG482" s="35"/>
      <c r="CH482" s="35"/>
      <c r="CI482" s="35"/>
      <c r="CJ482" s="35"/>
      <c r="CK482" s="35"/>
      <c r="CL482" s="35"/>
      <c r="CM482" s="35"/>
      <c r="CN482" s="35"/>
      <c r="CO482" s="35"/>
      <c r="CP482" s="35"/>
      <c r="CQ482" s="35"/>
      <c r="CR482" s="35"/>
      <c r="CS482" s="35"/>
      <c r="CT482" s="35"/>
      <c r="CU482" s="35"/>
      <c r="CV482" s="35"/>
      <c r="CW482" s="35"/>
      <c r="CX482" s="35"/>
      <c r="CY482" s="35"/>
      <c r="CZ482" s="35"/>
      <c r="DA482" s="35"/>
      <c r="DB482" s="35"/>
      <c r="DC482" s="35"/>
      <c r="DD482" s="35"/>
      <c r="DE482" s="35"/>
      <c r="DF482" s="35"/>
      <c r="DG482" s="35"/>
      <c r="DH482" s="35"/>
      <c r="DI482" s="35"/>
      <c r="DJ482" s="35"/>
      <c r="DK482" s="35"/>
      <c r="DL482" s="35"/>
      <c r="DM482" s="35"/>
      <c r="DN482" s="35"/>
      <c r="DO482" s="35"/>
      <c r="DP482" s="35"/>
      <c r="DQ482" s="35"/>
      <c r="DR482" s="35"/>
      <c r="DS482" s="35"/>
      <c r="DT482" s="35"/>
      <c r="DU482" s="35"/>
      <c r="DV482" s="35"/>
      <c r="DW482" s="35"/>
      <c r="DX482" s="35"/>
      <c r="DY482" s="35"/>
      <c r="DZ482" s="35"/>
      <c r="EA482" s="35"/>
      <c r="EB482" s="35"/>
      <c r="EC482" s="35"/>
      <c r="ED482" s="35"/>
      <c r="EE482" s="35"/>
      <c r="EF482" s="35"/>
      <c r="EG482" s="35"/>
      <c r="EH482" s="35"/>
      <c r="EI482" s="35"/>
      <c r="EJ482" s="35"/>
      <c r="EK482" s="35"/>
      <c r="EL482" s="35"/>
      <c r="EM482" s="35"/>
      <c r="EN482" s="35"/>
      <c r="EO482" s="35"/>
      <c r="EP482" s="35"/>
      <c r="EQ482" s="35"/>
      <c r="ER482" s="35"/>
      <c r="ES482" s="35"/>
      <c r="ET482" s="35"/>
      <c r="EU482" s="35"/>
      <c r="EV482" s="35"/>
      <c r="EW482" s="35"/>
      <c r="EX482" s="35"/>
      <c r="EY482" s="35"/>
      <c r="EZ482" s="35"/>
      <c r="FA482" s="35"/>
      <c r="FB482" s="35"/>
      <c r="FC482" s="35"/>
      <c r="FD482" s="35"/>
      <c r="FE482" s="35"/>
      <c r="FF482" s="35"/>
      <c r="FG482" s="35"/>
      <c r="FH482" s="35"/>
      <c r="FI482" s="35"/>
      <c r="FJ482" s="35"/>
      <c r="FK482" s="35"/>
      <c r="FL482" s="35"/>
      <c r="FM482" s="35"/>
      <c r="FN482" s="35"/>
      <c r="FO482" s="35"/>
      <c r="FP482" s="35"/>
      <c r="FQ482" s="35"/>
      <c r="FR482" s="35"/>
      <c r="FS482" s="35"/>
      <c r="FT482" s="35"/>
      <c r="FU482" s="35"/>
      <c r="FV482" s="35"/>
      <c r="FW482" s="35"/>
      <c r="FX482" s="35"/>
      <c r="FY482" s="35"/>
      <c r="FZ482" s="35"/>
      <c r="GA482" s="35"/>
      <c r="GB482" s="35"/>
      <c r="GC482" s="35"/>
      <c r="GD482" s="35"/>
      <c r="GE482" s="35"/>
      <c r="GF482" s="35"/>
      <c r="GG482" s="35"/>
      <c r="GH482" s="35"/>
      <c r="GI482" s="35"/>
      <c r="GJ482" s="35"/>
      <c r="GK482" s="35"/>
      <c r="GL482" s="35"/>
      <c r="GM482" s="35"/>
      <c r="GN482" s="35"/>
      <c r="GO482" s="35"/>
      <c r="GP482" s="35"/>
      <c r="GQ482" s="35"/>
      <c r="GR482" s="35"/>
      <c r="GS482" s="35"/>
      <c r="GT482" s="35"/>
      <c r="GU482" s="35"/>
      <c r="GV482" s="35"/>
      <c r="GW482" s="35"/>
      <c r="GX482" s="35"/>
      <c r="GY482" s="35"/>
      <c r="GZ482" s="35"/>
      <c r="HA482" s="35"/>
      <c r="HB482" s="35"/>
      <c r="HC482" s="35"/>
      <c r="HD482" s="35"/>
      <c r="HE482" s="35"/>
      <c r="HF482" s="35"/>
      <c r="HG482" s="35"/>
      <c r="HH482" s="35"/>
      <c r="HI482" s="35"/>
      <c r="HJ482" s="35"/>
      <c r="HK482" s="35"/>
      <c r="HL482" s="35"/>
      <c r="HM482" s="35"/>
      <c r="HN482" s="35"/>
      <c r="HO482" s="35"/>
      <c r="HP482" s="35"/>
      <c r="HQ482" s="35"/>
      <c r="HR482" s="35"/>
      <c r="HS482" s="35"/>
      <c r="HT482" s="35"/>
      <c r="HU482" s="35"/>
      <c r="HV482" s="35"/>
      <c r="HW482" s="35"/>
      <c r="HX482" s="35"/>
      <c r="HY482" s="35"/>
      <c r="HZ482" s="35"/>
      <c r="IA482" s="35"/>
      <c r="IB482" s="35"/>
      <c r="IC482" s="35"/>
      <c r="ID482" s="35"/>
      <c r="IE482" s="35"/>
      <c r="IF482" s="35"/>
      <c r="IG482" s="35"/>
      <c r="IH482" s="35"/>
      <c r="II482" s="35"/>
      <c r="IJ482" s="35"/>
      <c r="IK482" s="35"/>
      <c r="IL482" s="35"/>
      <c r="IM482" s="35"/>
      <c r="IN482" s="35"/>
      <c r="IO482" s="35"/>
      <c r="IP482" s="35"/>
      <c r="IQ482" s="35"/>
      <c r="IR482" s="35"/>
      <c r="IS482" s="35"/>
      <c r="IT482" s="35"/>
      <c r="IU482" s="35"/>
      <c r="IV482" s="35"/>
      <c r="IW482" s="35"/>
      <c r="IX482" s="35"/>
      <c r="IY482" s="35"/>
      <c r="IZ482" s="35"/>
      <c r="JA482" s="35"/>
      <c r="JB482" s="35"/>
      <c r="JC482" s="35"/>
      <c r="JD482" s="35"/>
      <c r="JE482" s="35"/>
      <c r="JF482" s="35"/>
      <c r="JG482" s="35"/>
      <c r="JH482" s="35"/>
      <c r="JI482" s="35"/>
      <c r="JJ482" s="35"/>
      <c r="JK482" s="35"/>
      <c r="JL482" s="35"/>
      <c r="JM482" s="35"/>
      <c r="JN482" s="35"/>
      <c r="JO482" s="35"/>
      <c r="JP482" s="35"/>
      <c r="JQ482" s="35"/>
      <c r="JR482" s="35"/>
      <c r="JS482" s="35"/>
      <c r="JT482" s="35"/>
      <c r="JU482" s="35"/>
      <c r="JV482" s="35"/>
      <c r="JW482" s="35"/>
      <c r="JX482" s="35"/>
      <c r="JY482" s="35"/>
      <c r="JZ482" s="35"/>
      <c r="KA482" s="35"/>
      <c r="KB482" s="35"/>
      <c r="KC482" s="35"/>
      <c r="KD482" s="35"/>
      <c r="KE482" s="35"/>
      <c r="KF482" s="35"/>
      <c r="KG482" s="35"/>
      <c r="KH482" s="35"/>
      <c r="KI482" s="35"/>
      <c r="KJ482" s="35"/>
      <c r="KK482" s="35"/>
      <c r="KL482" s="35"/>
      <c r="KM482" s="35"/>
      <c r="KN482" s="35"/>
      <c r="KO482" s="35"/>
      <c r="KP482" s="35"/>
      <c r="KQ482" s="35"/>
      <c r="KR482" s="35"/>
      <c r="KS482" s="35"/>
      <c r="KT482" s="35"/>
      <c r="KU482" s="35"/>
      <c r="KV482" s="35"/>
      <c r="KW482" s="35"/>
      <c r="KX482" s="35"/>
      <c r="KY482" s="35"/>
      <c r="KZ482" s="35"/>
      <c r="LA482" s="35"/>
      <c r="LB482" s="35"/>
      <c r="LC482" s="35"/>
      <c r="LD482" s="35"/>
      <c r="LE482" s="35"/>
      <c r="LF482" s="35"/>
      <c r="LG482" s="35"/>
      <c r="LH482" s="35"/>
      <c r="LI482" s="35"/>
      <c r="LJ482" s="35"/>
      <c r="LK482" s="35"/>
      <c r="LL482" s="35"/>
      <c r="LM482" s="35"/>
      <c r="LN482" s="35"/>
      <c r="LO482" s="35"/>
      <c r="LP482" s="35"/>
      <c r="LQ482" s="35"/>
      <c r="LR482" s="35"/>
      <c r="LS482" s="35"/>
      <c r="LT482" s="35"/>
      <c r="LU482" s="35"/>
      <c r="LV482" s="35"/>
      <c r="LW482" s="35"/>
      <c r="LX482" s="35"/>
      <c r="LY482" s="35"/>
      <c r="LZ482" s="35"/>
      <c r="MA482" s="35"/>
      <c r="MB482" s="35"/>
      <c r="MC482" s="35"/>
      <c r="MD482" s="35"/>
      <c r="ME482" s="35"/>
      <c r="MF482" s="35"/>
      <c r="MG482" s="35"/>
      <c r="MH482" s="35"/>
      <c r="MI482" s="35"/>
      <c r="MJ482" s="35"/>
      <c r="MK482" s="35"/>
      <c r="ML482" s="35"/>
      <c r="MM482" s="35"/>
      <c r="MN482" s="35"/>
      <c r="MO482" s="35"/>
      <c r="MP482" s="35"/>
      <c r="MQ482" s="35"/>
      <c r="MR482" s="35"/>
      <c r="MS482" s="35"/>
      <c r="MT482" s="35"/>
      <c r="MU482" s="35"/>
      <c r="MV482" s="35"/>
      <c r="MW482" s="35"/>
      <c r="MX482" s="35"/>
      <c r="MY482" s="35"/>
      <c r="MZ482" s="35"/>
      <c r="NA482" s="35"/>
      <c r="NB482" s="35"/>
      <c r="NC482" s="35"/>
      <c r="ND482" s="35"/>
      <c r="NE482" s="35"/>
      <c r="NF482" s="35"/>
      <c r="NG482" s="35"/>
      <c r="NH482" s="35"/>
      <c r="NI482" s="35"/>
      <c r="NJ482" s="35"/>
      <c r="NK482" s="35"/>
      <c r="NL482" s="35"/>
      <c r="NM482" s="35"/>
      <c r="NN482" s="35"/>
      <c r="NO482" s="35"/>
      <c r="NP482" s="35"/>
      <c r="NQ482" s="35"/>
      <c r="NR482" s="35"/>
      <c r="NS482" s="35"/>
      <c r="NT482" s="35"/>
      <c r="NU482" s="35"/>
      <c r="NV482" s="35"/>
      <c r="NW482" s="35"/>
      <c r="NX482" s="35"/>
      <c r="NY482" s="35"/>
      <c r="NZ482" s="35"/>
      <c r="OA482" s="35"/>
      <c r="OB482" s="35"/>
      <c r="OC482" s="35"/>
      <c r="OD482" s="35"/>
      <c r="OE482" s="35"/>
      <c r="OF482" s="35"/>
      <c r="OG482" s="35"/>
      <c r="OH482" s="35"/>
      <c r="OI482" s="35"/>
      <c r="OJ482" s="35"/>
      <c r="OK482" s="35"/>
      <c r="OL482" s="35"/>
      <c r="OM482" s="35"/>
      <c r="ON482" s="35"/>
      <c r="OO482" s="35"/>
      <c r="OP482" s="35"/>
      <c r="OQ482" s="35"/>
      <c r="OR482" s="35"/>
      <c r="OS482" s="35"/>
      <c r="OT482" s="35"/>
      <c r="OU482" s="35"/>
      <c r="OV482" s="35"/>
      <c r="OW482" s="35"/>
      <c r="OX482" s="35"/>
      <c r="OY482" s="35"/>
      <c r="OZ482" s="35"/>
      <c r="PA482" s="35"/>
      <c r="PB482" s="35"/>
      <c r="PC482" s="35"/>
      <c r="PD482" s="35"/>
      <c r="PE482" s="35"/>
      <c r="PF482" s="35"/>
      <c r="PG482" s="35"/>
      <c r="PH482" s="35"/>
      <c r="PI482" s="35"/>
      <c r="PJ482" s="35"/>
      <c r="PK482" s="35"/>
      <c r="PL482" s="35"/>
      <c r="PM482" s="35"/>
      <c r="PN482" s="35"/>
      <c r="PO482" s="35"/>
      <c r="PP482" s="35"/>
      <c r="PQ482" s="35"/>
      <c r="PR482" s="35"/>
      <c r="PS482" s="35"/>
      <c r="PT482" s="35"/>
      <c r="PU482" s="35"/>
      <c r="PV482" s="35"/>
      <c r="PW482" s="35"/>
      <c r="PX482" s="35"/>
      <c r="PY482" s="35"/>
      <c r="PZ482" s="35"/>
      <c r="QA482" s="35"/>
      <c r="QB482" s="35"/>
      <c r="QC482" s="35"/>
      <c r="QD482" s="35"/>
      <c r="QE482" s="35"/>
      <c r="QF482" s="35"/>
      <c r="QG482" s="35"/>
      <c r="QH482" s="35"/>
      <c r="QI482" s="35"/>
      <c r="QJ482" s="35"/>
      <c r="QK482" s="35"/>
      <c r="QL482" s="35"/>
      <c r="QM482" s="35"/>
      <c r="QN482" s="35"/>
      <c r="QO482" s="35"/>
      <c r="QP482" s="35"/>
      <c r="QQ482" s="35"/>
      <c r="QR482" s="35"/>
      <c r="QS482" s="35"/>
      <c r="QT482" s="35"/>
      <c r="QU482" s="35"/>
      <c r="QV482" s="35"/>
      <c r="QW482" s="35"/>
      <c r="QX482" s="35"/>
      <c r="QY482" s="35"/>
      <c r="QZ482" s="35"/>
      <c r="RA482" s="35"/>
      <c r="RB482" s="35"/>
      <c r="RC482" s="35"/>
      <c r="RD482" s="35"/>
      <c r="RE482" s="35"/>
      <c r="RF482" s="35"/>
      <c r="RG482" s="35"/>
      <c r="RH482" s="35"/>
      <c r="RI482" s="35"/>
      <c r="RJ482" s="35"/>
      <c r="RK482" s="35"/>
      <c r="RL482" s="35"/>
      <c r="RM482" s="35"/>
      <c r="RN482" s="35"/>
      <c r="RO482" s="35"/>
      <c r="RP482" s="35"/>
      <c r="RQ482" s="35"/>
      <c r="RR482" s="35"/>
      <c r="RS482" s="35"/>
      <c r="RT482" s="35"/>
      <c r="RU482" s="35"/>
      <c r="RV482" s="35"/>
      <c r="RW482" s="35"/>
      <c r="RX482" s="35"/>
      <c r="RY482" s="35"/>
      <c r="RZ482" s="35"/>
      <c r="SA482" s="35"/>
      <c r="SB482" s="35"/>
      <c r="SC482" s="35"/>
      <c r="SD482" s="35"/>
      <c r="SE482" s="35"/>
      <c r="SF482" s="35"/>
      <c r="SG482" s="35"/>
      <c r="SH482" s="35"/>
      <c r="SI482" s="35"/>
      <c r="SJ482" s="35"/>
      <c r="SK482" s="35"/>
      <c r="SL482" s="35"/>
      <c r="SM482" s="35"/>
      <c r="SN482" s="35"/>
      <c r="SO482" s="35"/>
      <c r="SP482" s="35"/>
      <c r="SQ482" s="35"/>
      <c r="SR482" s="35"/>
      <c r="SS482" s="35"/>
      <c r="ST482" s="35"/>
      <c r="SU482" s="35"/>
      <c r="SV482" s="35"/>
      <c r="SW482" s="35"/>
      <c r="SX482" s="35"/>
      <c r="SY482" s="35"/>
      <c r="SZ482" s="35"/>
      <c r="TA482" s="35"/>
      <c r="TB482" s="35"/>
      <c r="TC482" s="35"/>
      <c r="TD482" s="35"/>
      <c r="TE482" s="35"/>
      <c r="TF482" s="35"/>
      <c r="TG482" s="35"/>
      <c r="TH482" s="35"/>
      <c r="TI482" s="35"/>
      <c r="TJ482" s="35"/>
      <c r="TK482" s="35"/>
      <c r="TL482" s="35"/>
      <c r="TM482" s="35"/>
      <c r="TN482" s="35"/>
      <c r="TO482" s="35"/>
      <c r="TP482" s="35"/>
      <c r="TQ482" s="35"/>
      <c r="TR482" s="35"/>
      <c r="TS482" s="35"/>
      <c r="TT482" s="35"/>
      <c r="TU482" s="35"/>
      <c r="TV482" s="35"/>
      <c r="TW482" s="35"/>
      <c r="TX482" s="35"/>
      <c r="TY482" s="35"/>
      <c r="TZ482" s="35"/>
      <c r="UA482" s="35"/>
      <c r="UB482" s="35"/>
      <c r="UC482" s="35"/>
      <c r="UD482" s="35"/>
      <c r="UE482" s="35"/>
      <c r="UF482" s="35"/>
      <c r="UG482" s="35"/>
      <c r="UH482" s="35"/>
      <c r="UI482" s="35"/>
      <c r="UJ482" s="35"/>
      <c r="UK482" s="35"/>
      <c r="UL482" s="35"/>
      <c r="UM482" s="35"/>
      <c r="UN482" s="35"/>
      <c r="UO482" s="35"/>
      <c r="UP482" s="35"/>
      <c r="UQ482" s="35"/>
      <c r="UR482" s="35"/>
      <c r="US482" s="35"/>
      <c r="UT482" s="35"/>
      <c r="UU482" s="35"/>
      <c r="UV482" s="35"/>
      <c r="UW482" s="35"/>
      <c r="UX482" s="35"/>
      <c r="UY482" s="35"/>
      <c r="UZ482" s="35"/>
      <c r="VA482" s="35"/>
      <c r="VB482" s="35"/>
      <c r="VC482" s="35"/>
      <c r="VD482" s="35"/>
      <c r="VE482" s="35"/>
      <c r="VF482" s="35"/>
      <c r="VG482" s="35"/>
      <c r="VH482" s="35"/>
      <c r="VI482" s="35"/>
      <c r="VJ482" s="35"/>
      <c r="VK482" s="35"/>
      <c r="VL482" s="35"/>
      <c r="VM482" s="35"/>
      <c r="VN482" s="35"/>
      <c r="VO482" s="35"/>
      <c r="VP482" s="35"/>
      <c r="VQ482" s="35"/>
      <c r="VR482" s="35"/>
      <c r="VS482" s="35"/>
      <c r="VT482" s="35"/>
      <c r="VU482" s="35"/>
      <c r="VV482" s="35"/>
      <c r="VW482" s="35"/>
      <c r="VX482" s="35"/>
      <c r="VY482" s="35"/>
      <c r="VZ482" s="35"/>
      <c r="WA482" s="35"/>
      <c r="WB482" s="35"/>
      <c r="WC482" s="35"/>
      <c r="WD482" s="35"/>
      <c r="WE482" s="35"/>
      <c r="WF482" s="35"/>
      <c r="WG482" s="35"/>
      <c r="WH482" s="35"/>
      <c r="WI482" s="35"/>
      <c r="WJ482" s="35"/>
      <c r="WK482" s="35"/>
      <c r="WL482" s="35"/>
      <c r="WM482" s="35"/>
      <c r="WN482" s="35"/>
      <c r="WO482" s="35"/>
      <c r="WP482" s="35"/>
      <c r="WQ482" s="35"/>
      <c r="WR482" s="35"/>
      <c r="WS482" s="35"/>
      <c r="WT482" s="35"/>
      <c r="WU482" s="35"/>
      <c r="WV482" s="35"/>
      <c r="WW482" s="35"/>
      <c r="WX482" s="35"/>
      <c r="WY482" s="35"/>
      <c r="WZ482" s="35"/>
      <c r="XA482" s="35"/>
      <c r="XB482" s="35"/>
      <c r="XC482" s="35"/>
      <c r="XD482" s="35"/>
      <c r="XE482" s="35"/>
      <c r="XF482" s="35"/>
      <c r="XG482" s="35"/>
      <c r="XH482" s="35"/>
      <c r="XI482" s="35"/>
      <c r="XJ482" s="35"/>
      <c r="XK482" s="35"/>
      <c r="XL482" s="35"/>
      <c r="XM482" s="35"/>
      <c r="XN482" s="35"/>
      <c r="XO482" s="35"/>
      <c r="XP482" s="35"/>
      <c r="XQ482" s="35"/>
      <c r="XR482" s="35"/>
      <c r="XS482" s="35"/>
      <c r="XT482" s="35"/>
      <c r="XU482" s="35"/>
      <c r="XV482" s="35"/>
      <c r="XW482" s="35"/>
      <c r="XX482" s="35"/>
      <c r="XY482" s="35"/>
      <c r="XZ482" s="35"/>
      <c r="YA482" s="35"/>
      <c r="YB482" s="35"/>
      <c r="YC482" s="35"/>
      <c r="YD482" s="35"/>
      <c r="YE482" s="35"/>
      <c r="YF482" s="35"/>
      <c r="YG482" s="35"/>
      <c r="YH482" s="35"/>
      <c r="YI482" s="35"/>
      <c r="YJ482" s="35"/>
      <c r="YK482" s="35"/>
      <c r="YL482" s="35"/>
      <c r="YM482" s="35"/>
      <c r="YN482" s="35"/>
      <c r="YO482" s="35"/>
      <c r="YP482" s="35"/>
      <c r="YQ482" s="35"/>
      <c r="YR482" s="35"/>
      <c r="YS482" s="35"/>
      <c r="YT482" s="35"/>
      <c r="YU482" s="35"/>
      <c r="YV482" s="35"/>
      <c r="YW482" s="35"/>
      <c r="YX482" s="35"/>
      <c r="YY482" s="35"/>
      <c r="YZ482" s="35"/>
      <c r="ZA482" s="35"/>
      <c r="ZB482" s="35"/>
      <c r="ZC482" s="35"/>
      <c r="ZD482" s="35"/>
      <c r="ZE482" s="35"/>
      <c r="ZF482" s="35"/>
      <c r="ZG482" s="35"/>
      <c r="ZH482" s="35"/>
      <c r="ZI482" s="35"/>
      <c r="ZJ482" s="35"/>
      <c r="ZK482" s="35"/>
      <c r="ZL482" s="35"/>
      <c r="ZM482" s="35"/>
      <c r="ZN482" s="35"/>
      <c r="ZO482" s="35"/>
      <c r="ZP482" s="35"/>
      <c r="ZQ482" s="35"/>
      <c r="ZR482" s="35"/>
      <c r="ZS482" s="35"/>
      <c r="ZT482" s="35"/>
      <c r="ZU482" s="35"/>
      <c r="ZV482" s="35"/>
      <c r="ZW482" s="35"/>
      <c r="ZX482" s="35"/>
      <c r="ZY482" s="35"/>
      <c r="ZZ482" s="35"/>
      <c r="AAA482" s="35"/>
      <c r="AAB482" s="35"/>
      <c r="AAC482" s="35"/>
      <c r="AAD482" s="35"/>
      <c r="AAE482" s="35"/>
      <c r="AAF482" s="35"/>
      <c r="AAG482" s="35"/>
      <c r="AAH482" s="35"/>
      <c r="AAI482" s="35"/>
      <c r="AAJ482" s="35"/>
      <c r="AAK482" s="35"/>
      <c r="AAL482" s="35"/>
      <c r="AAM482" s="35"/>
      <c r="AAN482" s="35"/>
      <c r="AAO482" s="35"/>
      <c r="AAP482" s="35"/>
      <c r="AAQ482" s="35"/>
      <c r="AAR482" s="35"/>
      <c r="AAS482" s="35"/>
      <c r="AAT482" s="35"/>
      <c r="AAU482" s="35"/>
      <c r="AAV482" s="35"/>
      <c r="AAW482" s="35"/>
      <c r="AAX482" s="35"/>
      <c r="AAY482" s="35"/>
      <c r="AAZ482" s="35"/>
      <c r="ABA482" s="35"/>
      <c r="ABB482" s="35"/>
      <c r="ABC482" s="35"/>
      <c r="ABD482" s="35"/>
      <c r="ABE482" s="35"/>
      <c r="ABF482" s="35"/>
      <c r="ABG482" s="35"/>
      <c r="ABH482" s="35"/>
      <c r="ABI482" s="35"/>
      <c r="ABJ482" s="35"/>
      <c r="ABK482" s="35"/>
      <c r="ABL482" s="35"/>
      <c r="ABM482" s="35"/>
      <c r="ABN482" s="35"/>
      <c r="ABO482" s="35"/>
      <c r="ABP482" s="35"/>
      <c r="ABQ482" s="35"/>
      <c r="ABR482" s="35"/>
      <c r="ABS482" s="35"/>
      <c r="ABT482" s="35"/>
      <c r="ABU482" s="35"/>
      <c r="ABV482" s="35"/>
      <c r="ABW482" s="35"/>
      <c r="ABX482" s="35"/>
      <c r="ABY482" s="35"/>
      <c r="ABZ482" s="35"/>
      <c r="ACA482" s="35"/>
      <c r="ACB482" s="35"/>
      <c r="ACC482" s="35"/>
      <c r="ACD482" s="35"/>
      <c r="ACE482" s="35"/>
      <c r="ACF482" s="35"/>
      <c r="ACG482" s="35"/>
      <c r="ACH482" s="35"/>
      <c r="ACI482" s="35"/>
      <c r="ACJ482" s="35"/>
      <c r="ACK482" s="35"/>
      <c r="ACL482" s="35"/>
      <c r="ACM482" s="35"/>
      <c r="ACN482" s="35"/>
      <c r="ACO482" s="35"/>
      <c r="ACP482" s="35"/>
      <c r="ACQ482" s="35"/>
      <c r="ACR482" s="35"/>
      <c r="ACS482" s="35"/>
      <c r="ACT482" s="35"/>
      <c r="ACU482" s="35"/>
      <c r="ACV482" s="35"/>
      <c r="ACW482" s="35"/>
      <c r="ACX482" s="35"/>
      <c r="ACY482" s="35"/>
      <c r="ACZ482" s="35"/>
      <c r="ADA482" s="35"/>
      <c r="ADB482" s="35"/>
      <c r="ADC482" s="35"/>
      <c r="ADD482" s="35"/>
      <c r="ADE482" s="35"/>
      <c r="ADF482" s="35"/>
      <c r="ADG482" s="35"/>
      <c r="ADH482" s="35"/>
      <c r="ADI482" s="35"/>
      <c r="ADJ482" s="35"/>
      <c r="ADK482" s="35"/>
      <c r="ADL482" s="35"/>
      <c r="ADM482" s="35"/>
      <c r="ADN482" s="35"/>
      <c r="ADO482" s="35"/>
      <c r="ADP482" s="35"/>
      <c r="ADQ482" s="35"/>
      <c r="ADR482" s="35"/>
      <c r="ADS482" s="35"/>
      <c r="ADT482" s="35"/>
      <c r="ADU482" s="35"/>
      <c r="ADV482" s="35"/>
      <c r="ADW482" s="35"/>
      <c r="ADX482" s="35"/>
      <c r="ADY482" s="66">
        <f t="shared" si="21"/>
        <v>0</v>
      </c>
    </row>
    <row r="483" spans="1:805" s="5" customFormat="1" ht="12" customHeight="1" x14ac:dyDescent="0.2">
      <c r="A483" s="38" t="s">
        <v>318</v>
      </c>
      <c r="B483" s="65">
        <f t="shared" si="20"/>
        <v>0</v>
      </c>
      <c r="C483" s="57">
        <v>1</v>
      </c>
      <c r="D483" s="59">
        <v>44557</v>
      </c>
      <c r="E483" s="67">
        <v>155.38</v>
      </c>
      <c r="F483" s="67">
        <f t="shared" si="18"/>
        <v>0</v>
      </c>
      <c r="G483" s="65">
        <v>5</v>
      </c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  <c r="AU483" s="35"/>
      <c r="AV483" s="35"/>
      <c r="AW483" s="35"/>
      <c r="AX483" s="35"/>
      <c r="AY483" s="35"/>
      <c r="AZ483" s="35"/>
      <c r="BA483" s="35"/>
      <c r="BB483" s="35"/>
      <c r="BC483" s="35"/>
      <c r="BD483" s="35"/>
      <c r="BE483" s="15"/>
      <c r="BF483" s="15"/>
      <c r="BG483" s="136"/>
      <c r="BH483" s="35"/>
      <c r="BI483" s="35"/>
      <c r="BJ483" s="35"/>
      <c r="BK483" s="35"/>
      <c r="BL483" s="35"/>
      <c r="BM483" s="35"/>
      <c r="BN483" s="35"/>
      <c r="BO483" s="35"/>
      <c r="BP483" s="35"/>
      <c r="BQ483" s="35"/>
      <c r="BR483" s="35"/>
      <c r="BS483" s="35"/>
      <c r="BT483" s="35"/>
      <c r="BU483" s="35"/>
      <c r="BV483" s="35"/>
      <c r="BW483" s="35"/>
      <c r="BX483" s="35"/>
      <c r="BY483" s="35"/>
      <c r="BZ483" s="35"/>
      <c r="CA483" s="35"/>
      <c r="CB483" s="35"/>
      <c r="CC483" s="35"/>
      <c r="CD483" s="35"/>
      <c r="CE483" s="35"/>
      <c r="CF483" s="35"/>
      <c r="CG483" s="35"/>
      <c r="CH483" s="35"/>
      <c r="CI483" s="35"/>
      <c r="CJ483" s="35"/>
      <c r="CK483" s="35"/>
      <c r="CL483" s="35"/>
      <c r="CM483" s="35"/>
      <c r="CN483" s="35"/>
      <c r="CO483" s="35"/>
      <c r="CP483" s="35"/>
      <c r="CQ483" s="35"/>
      <c r="CR483" s="35"/>
      <c r="CS483" s="35"/>
      <c r="CT483" s="35"/>
      <c r="CU483" s="35"/>
      <c r="CV483" s="35"/>
      <c r="CW483" s="35"/>
      <c r="CX483" s="35"/>
      <c r="CY483" s="35"/>
      <c r="CZ483" s="35"/>
      <c r="DA483" s="35"/>
      <c r="DB483" s="35"/>
      <c r="DC483" s="35"/>
      <c r="DD483" s="35"/>
      <c r="DE483" s="35"/>
      <c r="DF483" s="35"/>
      <c r="DG483" s="35"/>
      <c r="DH483" s="35"/>
      <c r="DI483" s="35"/>
      <c r="DJ483" s="35"/>
      <c r="DK483" s="35"/>
      <c r="DL483" s="35"/>
      <c r="DM483" s="35"/>
      <c r="DN483" s="35"/>
      <c r="DO483" s="35"/>
      <c r="DP483" s="35"/>
      <c r="DQ483" s="35"/>
      <c r="DR483" s="35"/>
      <c r="DS483" s="35"/>
      <c r="DT483" s="35"/>
      <c r="DU483" s="35"/>
      <c r="DV483" s="35"/>
      <c r="DW483" s="35"/>
      <c r="DX483" s="35"/>
      <c r="DY483" s="35"/>
      <c r="DZ483" s="35"/>
      <c r="EA483" s="35"/>
      <c r="EB483" s="35"/>
      <c r="EC483" s="35"/>
      <c r="ED483" s="35"/>
      <c r="EE483" s="35"/>
      <c r="EF483" s="35"/>
      <c r="EG483" s="35"/>
      <c r="EH483" s="35"/>
      <c r="EI483" s="35"/>
      <c r="EJ483" s="35"/>
      <c r="EK483" s="35"/>
      <c r="EL483" s="35"/>
      <c r="EM483" s="35"/>
      <c r="EN483" s="35"/>
      <c r="EO483" s="35"/>
      <c r="EP483" s="35"/>
      <c r="EQ483" s="35"/>
      <c r="ER483" s="35"/>
      <c r="ES483" s="35"/>
      <c r="ET483" s="35"/>
      <c r="EU483" s="35"/>
      <c r="EV483" s="35"/>
      <c r="EW483" s="35"/>
      <c r="EX483" s="35"/>
      <c r="EY483" s="35"/>
      <c r="EZ483" s="35"/>
      <c r="FA483" s="35"/>
      <c r="FB483" s="35"/>
      <c r="FC483" s="35"/>
      <c r="FD483" s="35"/>
      <c r="FE483" s="35"/>
      <c r="FF483" s="35"/>
      <c r="FG483" s="35"/>
      <c r="FH483" s="35"/>
      <c r="FI483" s="35"/>
      <c r="FJ483" s="35"/>
      <c r="FK483" s="35"/>
      <c r="FL483" s="35"/>
      <c r="FM483" s="35"/>
      <c r="FN483" s="35"/>
      <c r="FO483" s="35"/>
      <c r="FP483" s="35"/>
      <c r="FQ483" s="35"/>
      <c r="FR483" s="35"/>
      <c r="FS483" s="35"/>
      <c r="FT483" s="35"/>
      <c r="FU483" s="35"/>
      <c r="FV483" s="35"/>
      <c r="FW483" s="35"/>
      <c r="FX483" s="35"/>
      <c r="FY483" s="35"/>
      <c r="FZ483" s="35"/>
      <c r="GA483" s="35"/>
      <c r="GB483" s="35"/>
      <c r="GC483" s="35"/>
      <c r="GD483" s="35"/>
      <c r="GE483" s="35"/>
      <c r="GF483" s="35"/>
      <c r="GG483" s="35"/>
      <c r="GH483" s="35"/>
      <c r="GI483" s="35"/>
      <c r="GJ483" s="35"/>
      <c r="GK483" s="35"/>
      <c r="GL483" s="35"/>
      <c r="GM483" s="35"/>
      <c r="GN483" s="35"/>
      <c r="GO483" s="35"/>
      <c r="GP483" s="35"/>
      <c r="GQ483" s="35"/>
      <c r="GR483" s="35"/>
      <c r="GS483" s="35"/>
      <c r="GT483" s="35"/>
      <c r="GU483" s="35"/>
      <c r="GV483" s="35"/>
      <c r="GW483" s="35"/>
      <c r="GX483" s="35"/>
      <c r="GY483" s="35"/>
      <c r="GZ483" s="35"/>
      <c r="HA483" s="35"/>
      <c r="HB483" s="35"/>
      <c r="HC483" s="35"/>
      <c r="HD483" s="35"/>
      <c r="HE483" s="35"/>
      <c r="HF483" s="35"/>
      <c r="HG483" s="35"/>
      <c r="HH483" s="35"/>
      <c r="HI483" s="35"/>
      <c r="HJ483" s="35"/>
      <c r="HK483" s="35"/>
      <c r="HL483" s="35"/>
      <c r="HM483" s="35"/>
      <c r="HN483" s="35"/>
      <c r="HO483" s="35"/>
      <c r="HP483" s="35"/>
      <c r="HQ483" s="35"/>
      <c r="HR483" s="35"/>
      <c r="HS483" s="35"/>
      <c r="HT483" s="35"/>
      <c r="HU483" s="35"/>
      <c r="HV483" s="35"/>
      <c r="HW483" s="35"/>
      <c r="HX483" s="35"/>
      <c r="HY483" s="35"/>
      <c r="HZ483" s="35"/>
      <c r="IA483" s="35"/>
      <c r="IB483" s="35"/>
      <c r="IC483" s="35"/>
      <c r="ID483" s="35"/>
      <c r="IE483" s="35"/>
      <c r="IF483" s="35"/>
      <c r="IG483" s="35"/>
      <c r="IH483" s="35"/>
      <c r="II483" s="35"/>
      <c r="IJ483" s="35"/>
      <c r="IK483" s="35"/>
      <c r="IL483" s="35"/>
      <c r="IM483" s="35"/>
      <c r="IN483" s="35"/>
      <c r="IO483" s="35"/>
      <c r="IP483" s="35"/>
      <c r="IQ483" s="35"/>
      <c r="IR483" s="35"/>
      <c r="IS483" s="35"/>
      <c r="IT483" s="35"/>
      <c r="IU483" s="35"/>
      <c r="IV483" s="35"/>
      <c r="IW483" s="35">
        <v>5</v>
      </c>
      <c r="IX483" s="35"/>
      <c r="IY483" s="35"/>
      <c r="IZ483" s="35"/>
      <c r="JA483" s="35"/>
      <c r="JB483" s="35"/>
      <c r="JC483" s="35"/>
      <c r="JD483" s="35"/>
      <c r="JE483" s="35"/>
      <c r="JF483" s="35"/>
      <c r="JG483" s="35"/>
      <c r="JH483" s="35"/>
      <c r="JI483" s="35"/>
      <c r="JJ483" s="35"/>
      <c r="JK483" s="35"/>
      <c r="JL483" s="35"/>
      <c r="JM483" s="35"/>
      <c r="JN483" s="35"/>
      <c r="JO483" s="35"/>
      <c r="JP483" s="35"/>
      <c r="JQ483" s="35"/>
      <c r="JR483" s="35"/>
      <c r="JS483" s="35"/>
      <c r="JT483" s="35"/>
      <c r="JU483" s="35"/>
      <c r="JV483" s="35"/>
      <c r="JW483" s="35"/>
      <c r="JX483" s="35"/>
      <c r="JY483" s="35"/>
      <c r="JZ483" s="35"/>
      <c r="KA483" s="35"/>
      <c r="KB483" s="35"/>
      <c r="KC483" s="35"/>
      <c r="KD483" s="35"/>
      <c r="KE483" s="35"/>
      <c r="KF483" s="35"/>
      <c r="KG483" s="35"/>
      <c r="KH483" s="35"/>
      <c r="KI483" s="35"/>
      <c r="KJ483" s="35"/>
      <c r="KK483" s="35"/>
      <c r="KL483" s="35"/>
      <c r="KM483" s="35"/>
      <c r="KN483" s="35"/>
      <c r="KO483" s="35"/>
      <c r="KP483" s="35"/>
      <c r="KQ483" s="35"/>
      <c r="KR483" s="35"/>
      <c r="KS483" s="35"/>
      <c r="KT483" s="35"/>
      <c r="KU483" s="35"/>
      <c r="KV483" s="35"/>
      <c r="KW483" s="35"/>
      <c r="KX483" s="35"/>
      <c r="KY483" s="35"/>
      <c r="KZ483" s="35"/>
      <c r="LA483" s="35"/>
      <c r="LB483" s="35"/>
      <c r="LC483" s="35"/>
      <c r="LD483" s="35"/>
      <c r="LE483" s="35"/>
      <c r="LF483" s="35"/>
      <c r="LG483" s="35"/>
      <c r="LH483" s="35"/>
      <c r="LI483" s="35"/>
      <c r="LJ483" s="35"/>
      <c r="LK483" s="35"/>
      <c r="LL483" s="35"/>
      <c r="LM483" s="35"/>
      <c r="LN483" s="35"/>
      <c r="LO483" s="35"/>
      <c r="LP483" s="35"/>
      <c r="LQ483" s="35"/>
      <c r="LR483" s="35"/>
      <c r="LS483" s="35"/>
      <c r="LT483" s="35"/>
      <c r="LU483" s="35"/>
      <c r="LV483" s="35"/>
      <c r="LW483" s="35"/>
      <c r="LX483" s="35"/>
      <c r="LY483" s="35"/>
      <c r="LZ483" s="35"/>
      <c r="MA483" s="35"/>
      <c r="MB483" s="35"/>
      <c r="MC483" s="35"/>
      <c r="MD483" s="35"/>
      <c r="ME483" s="35"/>
      <c r="MF483" s="35"/>
      <c r="MG483" s="35"/>
      <c r="MH483" s="35"/>
      <c r="MI483" s="35"/>
      <c r="MJ483" s="35"/>
      <c r="MK483" s="35"/>
      <c r="ML483" s="35"/>
      <c r="MM483" s="35"/>
      <c r="MN483" s="35"/>
      <c r="MO483" s="35"/>
      <c r="MP483" s="35"/>
      <c r="MQ483" s="35"/>
      <c r="MR483" s="35"/>
      <c r="MS483" s="35"/>
      <c r="MT483" s="35"/>
      <c r="MU483" s="35"/>
      <c r="MV483" s="35"/>
      <c r="MW483" s="35"/>
      <c r="MX483" s="35"/>
      <c r="MY483" s="35"/>
      <c r="MZ483" s="35"/>
      <c r="NA483" s="35"/>
      <c r="NB483" s="35"/>
      <c r="NC483" s="35"/>
      <c r="ND483" s="35"/>
      <c r="NE483" s="35"/>
      <c r="NF483" s="35"/>
      <c r="NG483" s="35"/>
      <c r="NH483" s="35"/>
      <c r="NI483" s="35"/>
      <c r="NJ483" s="35"/>
      <c r="NK483" s="35"/>
      <c r="NL483" s="35"/>
      <c r="NM483" s="35"/>
      <c r="NN483" s="35"/>
      <c r="NO483" s="35"/>
      <c r="NP483" s="35"/>
      <c r="NQ483" s="35"/>
      <c r="NR483" s="35"/>
      <c r="NS483" s="35"/>
      <c r="NT483" s="35"/>
      <c r="NU483" s="35"/>
      <c r="NV483" s="35"/>
      <c r="NW483" s="35"/>
      <c r="NX483" s="35"/>
      <c r="NY483" s="35"/>
      <c r="NZ483" s="35"/>
      <c r="OA483" s="35"/>
      <c r="OB483" s="35"/>
      <c r="OC483" s="35"/>
      <c r="OD483" s="35"/>
      <c r="OE483" s="35"/>
      <c r="OF483" s="35"/>
      <c r="OG483" s="35"/>
      <c r="OH483" s="35"/>
      <c r="OI483" s="35"/>
      <c r="OJ483" s="35"/>
      <c r="OK483" s="35"/>
      <c r="OL483" s="35"/>
      <c r="OM483" s="35"/>
      <c r="ON483" s="35"/>
      <c r="OO483" s="35"/>
      <c r="OP483" s="35"/>
      <c r="OQ483" s="35"/>
      <c r="OR483" s="35"/>
      <c r="OS483" s="35"/>
      <c r="OT483" s="35"/>
      <c r="OU483" s="35"/>
      <c r="OV483" s="35"/>
      <c r="OW483" s="35"/>
      <c r="OX483" s="35"/>
      <c r="OY483" s="35"/>
      <c r="OZ483" s="35"/>
      <c r="PA483" s="35"/>
      <c r="PB483" s="35"/>
      <c r="PC483" s="35"/>
      <c r="PD483" s="35"/>
      <c r="PE483" s="35"/>
      <c r="PF483" s="35"/>
      <c r="PG483" s="35"/>
      <c r="PH483" s="35"/>
      <c r="PI483" s="35"/>
      <c r="PJ483" s="35"/>
      <c r="PK483" s="35"/>
      <c r="PL483" s="35"/>
      <c r="PM483" s="35"/>
      <c r="PN483" s="35"/>
      <c r="PO483" s="35"/>
      <c r="PP483" s="35"/>
      <c r="PQ483" s="35"/>
      <c r="PR483" s="35"/>
      <c r="PS483" s="35"/>
      <c r="PT483" s="35"/>
      <c r="PU483" s="35"/>
      <c r="PV483" s="35"/>
      <c r="PW483" s="35"/>
      <c r="PX483" s="35"/>
      <c r="PY483" s="35"/>
      <c r="PZ483" s="35"/>
      <c r="QA483" s="35"/>
      <c r="QB483" s="35"/>
      <c r="QC483" s="35"/>
      <c r="QD483" s="35"/>
      <c r="QE483" s="35"/>
      <c r="QF483" s="35"/>
      <c r="QG483" s="35"/>
      <c r="QH483" s="35"/>
      <c r="QI483" s="35"/>
      <c r="QJ483" s="35"/>
      <c r="QK483" s="35"/>
      <c r="QL483" s="35"/>
      <c r="QM483" s="35"/>
      <c r="QN483" s="35"/>
      <c r="QO483" s="35"/>
      <c r="QP483" s="35"/>
      <c r="QQ483" s="35"/>
      <c r="QR483" s="35"/>
      <c r="QS483" s="35"/>
      <c r="QT483" s="35"/>
      <c r="QU483" s="35"/>
      <c r="QV483" s="35"/>
      <c r="QW483" s="35"/>
      <c r="QX483" s="35"/>
      <c r="QY483" s="35"/>
      <c r="QZ483" s="35"/>
      <c r="RA483" s="35"/>
      <c r="RB483" s="35"/>
      <c r="RC483" s="35"/>
      <c r="RD483" s="35"/>
      <c r="RE483" s="35"/>
      <c r="RF483" s="35"/>
      <c r="RG483" s="35"/>
      <c r="RH483" s="35"/>
      <c r="RI483" s="35"/>
      <c r="RJ483" s="35"/>
      <c r="RK483" s="35"/>
      <c r="RL483" s="35"/>
      <c r="RM483" s="35"/>
      <c r="RN483" s="35"/>
      <c r="RO483" s="35"/>
      <c r="RP483" s="35"/>
      <c r="RQ483" s="35"/>
      <c r="RR483" s="35"/>
      <c r="RS483" s="35"/>
      <c r="RT483" s="35"/>
      <c r="RU483" s="35"/>
      <c r="RV483" s="35"/>
      <c r="RW483" s="35"/>
      <c r="RX483" s="35"/>
      <c r="RY483" s="35"/>
      <c r="RZ483" s="35"/>
      <c r="SA483" s="35"/>
      <c r="SB483" s="35"/>
      <c r="SC483" s="35"/>
      <c r="SD483" s="35"/>
      <c r="SE483" s="35"/>
      <c r="SF483" s="35"/>
      <c r="SG483" s="35"/>
      <c r="SH483" s="35"/>
      <c r="SI483" s="35"/>
      <c r="SJ483" s="35"/>
      <c r="SK483" s="35"/>
      <c r="SL483" s="35"/>
      <c r="SM483" s="35"/>
      <c r="SN483" s="35"/>
      <c r="SO483" s="35"/>
      <c r="SP483" s="35"/>
      <c r="SQ483" s="35"/>
      <c r="SR483" s="35"/>
      <c r="SS483" s="35"/>
      <c r="ST483" s="35"/>
      <c r="SU483" s="35"/>
      <c r="SV483" s="35"/>
      <c r="SW483" s="35"/>
      <c r="SX483" s="35"/>
      <c r="SY483" s="35"/>
      <c r="SZ483" s="35"/>
      <c r="TA483" s="35"/>
      <c r="TB483" s="35"/>
      <c r="TC483" s="35"/>
      <c r="TD483" s="35"/>
      <c r="TE483" s="35"/>
      <c r="TF483" s="35"/>
      <c r="TG483" s="35"/>
      <c r="TH483" s="35"/>
      <c r="TI483" s="35"/>
      <c r="TJ483" s="35"/>
      <c r="TK483" s="35"/>
      <c r="TL483" s="35"/>
      <c r="TM483" s="35"/>
      <c r="TN483" s="35"/>
      <c r="TO483" s="35"/>
      <c r="TP483" s="35"/>
      <c r="TQ483" s="35"/>
      <c r="TR483" s="35"/>
      <c r="TS483" s="35"/>
      <c r="TT483" s="35"/>
      <c r="TU483" s="35"/>
      <c r="TV483" s="35"/>
      <c r="TW483" s="35"/>
      <c r="TX483" s="35"/>
      <c r="TY483" s="35"/>
      <c r="TZ483" s="35"/>
      <c r="UA483" s="35"/>
      <c r="UB483" s="35"/>
      <c r="UC483" s="35"/>
      <c r="UD483" s="35"/>
      <c r="UE483" s="35"/>
      <c r="UF483" s="35"/>
      <c r="UG483" s="35"/>
      <c r="UH483" s="35"/>
      <c r="UI483" s="35"/>
      <c r="UJ483" s="35"/>
      <c r="UK483" s="35"/>
      <c r="UL483" s="35"/>
      <c r="UM483" s="35"/>
      <c r="UN483" s="35"/>
      <c r="UO483" s="35"/>
      <c r="UP483" s="35"/>
      <c r="UQ483" s="35"/>
      <c r="UR483" s="35"/>
      <c r="US483" s="35"/>
      <c r="UT483" s="35"/>
      <c r="UU483" s="35"/>
      <c r="UV483" s="35"/>
      <c r="UW483" s="35"/>
      <c r="UX483" s="35"/>
      <c r="UY483" s="35"/>
      <c r="UZ483" s="35"/>
      <c r="VA483" s="35"/>
      <c r="VB483" s="35"/>
      <c r="VC483" s="35"/>
      <c r="VD483" s="35"/>
      <c r="VE483" s="35"/>
      <c r="VF483" s="35"/>
      <c r="VG483" s="35"/>
      <c r="VH483" s="35"/>
      <c r="VI483" s="35"/>
      <c r="VJ483" s="35"/>
      <c r="VK483" s="35"/>
      <c r="VL483" s="35"/>
      <c r="VM483" s="35"/>
      <c r="VN483" s="35"/>
      <c r="VO483" s="35"/>
      <c r="VP483" s="35"/>
      <c r="VQ483" s="35"/>
      <c r="VR483" s="35"/>
      <c r="VS483" s="35"/>
      <c r="VT483" s="35"/>
      <c r="VU483" s="35"/>
      <c r="VV483" s="35"/>
      <c r="VW483" s="35"/>
      <c r="VX483" s="35"/>
      <c r="VY483" s="35"/>
      <c r="VZ483" s="35"/>
      <c r="WA483" s="35"/>
      <c r="WB483" s="35"/>
      <c r="WC483" s="35"/>
      <c r="WD483" s="35"/>
      <c r="WE483" s="35"/>
      <c r="WF483" s="35"/>
      <c r="WG483" s="35"/>
      <c r="WH483" s="35"/>
      <c r="WI483" s="35"/>
      <c r="WJ483" s="35"/>
      <c r="WK483" s="35"/>
      <c r="WL483" s="35"/>
      <c r="WM483" s="35"/>
      <c r="WN483" s="35"/>
      <c r="WO483" s="35"/>
      <c r="WP483" s="35"/>
      <c r="WQ483" s="35"/>
      <c r="WR483" s="35"/>
      <c r="WS483" s="35"/>
      <c r="WT483" s="35"/>
      <c r="WU483" s="35"/>
      <c r="WV483" s="35"/>
      <c r="WW483" s="35"/>
      <c r="WX483" s="35"/>
      <c r="WY483" s="35"/>
      <c r="WZ483" s="35"/>
      <c r="XA483" s="35"/>
      <c r="XB483" s="35"/>
      <c r="XC483" s="35"/>
      <c r="XD483" s="35"/>
      <c r="XE483" s="35"/>
      <c r="XF483" s="35"/>
      <c r="XG483" s="35"/>
      <c r="XH483" s="35"/>
      <c r="XI483" s="35"/>
      <c r="XJ483" s="35"/>
      <c r="XK483" s="35"/>
      <c r="XL483" s="35"/>
      <c r="XM483" s="35"/>
      <c r="XN483" s="35"/>
      <c r="XO483" s="35"/>
      <c r="XP483" s="35"/>
      <c r="XQ483" s="35"/>
      <c r="XR483" s="35"/>
      <c r="XS483" s="35"/>
      <c r="XT483" s="35"/>
      <c r="XU483" s="35"/>
      <c r="XV483" s="35"/>
      <c r="XW483" s="35"/>
      <c r="XX483" s="35"/>
      <c r="XY483" s="35"/>
      <c r="XZ483" s="35"/>
      <c r="YA483" s="35"/>
      <c r="YB483" s="35"/>
      <c r="YC483" s="35"/>
      <c r="YD483" s="35"/>
      <c r="YE483" s="35"/>
      <c r="YF483" s="35"/>
      <c r="YG483" s="35"/>
      <c r="YH483" s="35"/>
      <c r="YI483" s="35"/>
      <c r="YJ483" s="35"/>
      <c r="YK483" s="35"/>
      <c r="YL483" s="35"/>
      <c r="YM483" s="35"/>
      <c r="YN483" s="35"/>
      <c r="YO483" s="35"/>
      <c r="YP483" s="35"/>
      <c r="YQ483" s="35"/>
      <c r="YR483" s="35"/>
      <c r="YS483" s="35"/>
      <c r="YT483" s="35"/>
      <c r="YU483" s="35"/>
      <c r="YV483" s="35"/>
      <c r="YW483" s="35"/>
      <c r="YX483" s="35"/>
      <c r="YY483" s="35"/>
      <c r="YZ483" s="35"/>
      <c r="ZA483" s="35"/>
      <c r="ZB483" s="35"/>
      <c r="ZC483" s="35"/>
      <c r="ZD483" s="35"/>
      <c r="ZE483" s="35"/>
      <c r="ZF483" s="35"/>
      <c r="ZG483" s="35"/>
      <c r="ZH483" s="35"/>
      <c r="ZI483" s="35"/>
      <c r="ZJ483" s="35"/>
      <c r="ZK483" s="35"/>
      <c r="ZL483" s="35"/>
      <c r="ZM483" s="35"/>
      <c r="ZN483" s="35"/>
      <c r="ZO483" s="35"/>
      <c r="ZP483" s="35"/>
      <c r="ZQ483" s="35"/>
      <c r="ZR483" s="35"/>
      <c r="ZS483" s="35"/>
      <c r="ZT483" s="35"/>
      <c r="ZU483" s="35"/>
      <c r="ZV483" s="35"/>
      <c r="ZW483" s="35"/>
      <c r="ZX483" s="35"/>
      <c r="ZY483" s="35"/>
      <c r="ZZ483" s="35"/>
      <c r="AAA483" s="35"/>
      <c r="AAB483" s="35"/>
      <c r="AAC483" s="35"/>
      <c r="AAD483" s="35"/>
      <c r="AAE483" s="35"/>
      <c r="AAF483" s="35"/>
      <c r="AAG483" s="35"/>
      <c r="AAH483" s="35"/>
      <c r="AAI483" s="35"/>
      <c r="AAJ483" s="35"/>
      <c r="AAK483" s="35"/>
      <c r="AAL483" s="35"/>
      <c r="AAM483" s="35"/>
      <c r="AAN483" s="35"/>
      <c r="AAO483" s="35"/>
      <c r="AAP483" s="35"/>
      <c r="AAQ483" s="35"/>
      <c r="AAR483" s="35"/>
      <c r="AAS483" s="35"/>
      <c r="AAT483" s="35"/>
      <c r="AAU483" s="35"/>
      <c r="AAV483" s="35"/>
      <c r="AAW483" s="35"/>
      <c r="AAX483" s="35"/>
      <c r="AAY483" s="35"/>
      <c r="AAZ483" s="35"/>
      <c r="ABA483" s="35"/>
      <c r="ABB483" s="35"/>
      <c r="ABC483" s="35"/>
      <c r="ABD483" s="35"/>
      <c r="ABE483" s="35"/>
      <c r="ABF483" s="35"/>
      <c r="ABG483" s="35"/>
      <c r="ABH483" s="35"/>
      <c r="ABI483" s="35"/>
      <c r="ABJ483" s="35"/>
      <c r="ABK483" s="35"/>
      <c r="ABL483" s="35"/>
      <c r="ABM483" s="35"/>
      <c r="ABN483" s="35"/>
      <c r="ABO483" s="35"/>
      <c r="ABP483" s="35"/>
      <c r="ABQ483" s="35"/>
      <c r="ABR483" s="35"/>
      <c r="ABS483" s="35"/>
      <c r="ABT483" s="35"/>
      <c r="ABU483" s="35"/>
      <c r="ABV483" s="35"/>
      <c r="ABW483" s="35"/>
      <c r="ABX483" s="35"/>
      <c r="ABY483" s="35"/>
      <c r="ABZ483" s="35"/>
      <c r="ACA483" s="35"/>
      <c r="ACB483" s="35"/>
      <c r="ACC483" s="35"/>
      <c r="ACD483" s="35"/>
      <c r="ACE483" s="35"/>
      <c r="ACF483" s="35"/>
      <c r="ACG483" s="35"/>
      <c r="ACH483" s="35"/>
      <c r="ACI483" s="35"/>
      <c r="ACJ483" s="35"/>
      <c r="ACK483" s="35"/>
      <c r="ACL483" s="35"/>
      <c r="ACM483" s="35"/>
      <c r="ACN483" s="35"/>
      <c r="ACO483" s="35"/>
      <c r="ACP483" s="35"/>
      <c r="ACQ483" s="35"/>
      <c r="ACR483" s="35"/>
      <c r="ACS483" s="35"/>
      <c r="ACT483" s="35"/>
      <c r="ACU483" s="35"/>
      <c r="ACV483" s="35"/>
      <c r="ACW483" s="35"/>
      <c r="ACX483" s="35"/>
      <c r="ACY483" s="35"/>
      <c r="ACZ483" s="35"/>
      <c r="ADA483" s="35"/>
      <c r="ADB483" s="35"/>
      <c r="ADC483" s="35"/>
      <c r="ADD483" s="35"/>
      <c r="ADE483" s="35"/>
      <c r="ADF483" s="35"/>
      <c r="ADG483" s="35"/>
      <c r="ADH483" s="35"/>
      <c r="ADI483" s="35"/>
      <c r="ADJ483" s="35"/>
      <c r="ADK483" s="35"/>
      <c r="ADL483" s="35"/>
      <c r="ADM483" s="35"/>
      <c r="ADN483" s="35"/>
      <c r="ADO483" s="35"/>
      <c r="ADP483" s="35"/>
      <c r="ADQ483" s="35"/>
      <c r="ADR483" s="35"/>
      <c r="ADS483" s="35"/>
      <c r="ADT483" s="35"/>
      <c r="ADU483" s="35"/>
      <c r="ADV483" s="35"/>
      <c r="ADW483" s="35"/>
      <c r="ADX483" s="35"/>
      <c r="ADY483" s="66">
        <f t="shared" si="21"/>
        <v>0</v>
      </c>
    </row>
    <row r="484" spans="1:805" s="5" customFormat="1" ht="12" customHeight="1" x14ac:dyDescent="0.2">
      <c r="A484" s="38" t="s">
        <v>291</v>
      </c>
      <c r="B484" s="65">
        <f t="shared" si="20"/>
        <v>0</v>
      </c>
      <c r="C484" s="57">
        <v>1</v>
      </c>
      <c r="D484" s="59">
        <v>44532</v>
      </c>
      <c r="E484" s="67">
        <v>171.64</v>
      </c>
      <c r="F484" s="67">
        <f t="shared" si="18"/>
        <v>0</v>
      </c>
      <c r="G484" s="65">
        <v>1</v>
      </c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  <c r="AU484" s="35"/>
      <c r="AV484" s="35"/>
      <c r="AW484" s="35"/>
      <c r="AX484" s="35"/>
      <c r="AY484" s="35"/>
      <c r="AZ484" s="35"/>
      <c r="BA484" s="35"/>
      <c r="BB484" s="35"/>
      <c r="BC484" s="35"/>
      <c r="BD484" s="35"/>
      <c r="BE484" s="15"/>
      <c r="BF484" s="15"/>
      <c r="BG484" s="136"/>
      <c r="BH484" s="35"/>
      <c r="BI484" s="35"/>
      <c r="BJ484" s="35"/>
      <c r="BK484" s="35"/>
      <c r="BL484" s="35"/>
      <c r="BM484" s="35"/>
      <c r="BN484" s="35"/>
      <c r="BO484" s="35"/>
      <c r="BP484" s="35"/>
      <c r="BQ484" s="35"/>
      <c r="BR484" s="35"/>
      <c r="BS484" s="35"/>
      <c r="BT484" s="35"/>
      <c r="BU484" s="35"/>
      <c r="BV484" s="35"/>
      <c r="BW484" s="35"/>
      <c r="BX484" s="35"/>
      <c r="BY484" s="35"/>
      <c r="BZ484" s="35"/>
      <c r="CA484" s="35"/>
      <c r="CB484" s="35"/>
      <c r="CC484" s="35"/>
      <c r="CD484" s="35"/>
      <c r="CE484" s="35"/>
      <c r="CF484" s="35"/>
      <c r="CG484" s="35"/>
      <c r="CH484" s="35"/>
      <c r="CI484" s="35"/>
      <c r="CJ484" s="35"/>
      <c r="CK484" s="35"/>
      <c r="CL484" s="35"/>
      <c r="CM484" s="35"/>
      <c r="CN484" s="35"/>
      <c r="CO484" s="35"/>
      <c r="CP484" s="35"/>
      <c r="CQ484" s="35"/>
      <c r="CR484" s="35"/>
      <c r="CS484" s="35"/>
      <c r="CT484" s="35"/>
      <c r="CU484" s="35"/>
      <c r="CV484" s="35"/>
      <c r="CW484" s="35"/>
      <c r="CX484" s="35"/>
      <c r="CY484" s="35"/>
      <c r="CZ484" s="35"/>
      <c r="DA484" s="35"/>
      <c r="DB484" s="35"/>
      <c r="DC484" s="35"/>
      <c r="DD484" s="35"/>
      <c r="DE484" s="35"/>
      <c r="DF484" s="35"/>
      <c r="DG484" s="35"/>
      <c r="DH484" s="35"/>
      <c r="DI484" s="35"/>
      <c r="DJ484" s="35"/>
      <c r="DK484" s="35"/>
      <c r="DL484" s="35"/>
      <c r="DM484" s="35"/>
      <c r="DN484" s="35"/>
      <c r="DO484" s="35"/>
      <c r="DP484" s="35"/>
      <c r="DQ484" s="35"/>
      <c r="DR484" s="35"/>
      <c r="DS484" s="35"/>
      <c r="DT484" s="35"/>
      <c r="DU484" s="35"/>
      <c r="DV484" s="35"/>
      <c r="DW484" s="35"/>
      <c r="DX484" s="35"/>
      <c r="DY484" s="35"/>
      <c r="DZ484" s="35"/>
      <c r="EA484" s="35"/>
      <c r="EB484" s="35"/>
      <c r="EC484" s="35"/>
      <c r="ED484" s="35"/>
      <c r="EE484" s="35"/>
      <c r="EF484" s="35"/>
      <c r="EG484" s="35"/>
      <c r="EH484" s="35"/>
      <c r="EI484" s="35"/>
      <c r="EJ484" s="35"/>
      <c r="EK484" s="35"/>
      <c r="EL484" s="35"/>
      <c r="EM484" s="35"/>
      <c r="EN484" s="35"/>
      <c r="EO484" s="35"/>
      <c r="EP484" s="35"/>
      <c r="EQ484" s="35"/>
      <c r="ER484" s="35"/>
      <c r="ES484" s="35"/>
      <c r="ET484" s="35"/>
      <c r="EU484" s="35"/>
      <c r="EV484" s="35"/>
      <c r="EW484" s="35"/>
      <c r="EX484" s="35"/>
      <c r="EY484" s="35"/>
      <c r="EZ484" s="35"/>
      <c r="FA484" s="35"/>
      <c r="FB484" s="35"/>
      <c r="FC484" s="35"/>
      <c r="FD484" s="35"/>
      <c r="FE484" s="35"/>
      <c r="FF484" s="35"/>
      <c r="FG484" s="35"/>
      <c r="FH484" s="35"/>
      <c r="FI484" s="35"/>
      <c r="FJ484" s="35"/>
      <c r="FK484" s="35"/>
      <c r="FL484" s="35"/>
      <c r="FM484" s="35"/>
      <c r="FN484" s="35"/>
      <c r="FO484" s="35"/>
      <c r="FP484" s="35"/>
      <c r="FQ484" s="35"/>
      <c r="FR484" s="35"/>
      <c r="FS484" s="35"/>
      <c r="FT484" s="35"/>
      <c r="FU484" s="35"/>
      <c r="FV484" s="35"/>
      <c r="FW484" s="35"/>
      <c r="FX484" s="35"/>
      <c r="FY484" s="35"/>
      <c r="FZ484" s="35"/>
      <c r="GA484" s="35"/>
      <c r="GB484" s="35"/>
      <c r="GC484" s="35"/>
      <c r="GD484" s="35"/>
      <c r="GE484" s="35"/>
      <c r="GF484" s="35"/>
      <c r="GG484" s="35"/>
      <c r="GH484" s="35"/>
      <c r="GI484" s="35"/>
      <c r="GJ484" s="35"/>
      <c r="GK484" s="35"/>
      <c r="GL484" s="35"/>
      <c r="GM484" s="35"/>
      <c r="GN484" s="35"/>
      <c r="GO484" s="35"/>
      <c r="GP484" s="35"/>
      <c r="GQ484" s="35"/>
      <c r="GR484" s="35"/>
      <c r="GS484" s="35"/>
      <c r="GT484" s="35"/>
      <c r="GU484" s="35"/>
      <c r="GV484" s="35"/>
      <c r="GW484" s="35"/>
      <c r="GX484" s="35"/>
      <c r="GY484" s="35"/>
      <c r="GZ484" s="35"/>
      <c r="HA484" s="35"/>
      <c r="HB484" s="35"/>
      <c r="HC484" s="35"/>
      <c r="HD484" s="35"/>
      <c r="HE484" s="35"/>
      <c r="HF484" s="35"/>
      <c r="HG484" s="35"/>
      <c r="HH484" s="35"/>
      <c r="HI484" s="35"/>
      <c r="HJ484" s="35"/>
      <c r="HK484" s="35"/>
      <c r="HL484" s="35"/>
      <c r="HM484" s="35"/>
      <c r="HN484" s="35"/>
      <c r="HO484" s="35"/>
      <c r="HP484" s="35"/>
      <c r="HQ484" s="35"/>
      <c r="HR484" s="35"/>
      <c r="HS484" s="35"/>
      <c r="HT484" s="35"/>
      <c r="HU484" s="35"/>
      <c r="HV484" s="35"/>
      <c r="HW484" s="35"/>
      <c r="HX484" s="35"/>
      <c r="HY484" s="35"/>
      <c r="HZ484" s="35"/>
      <c r="IA484" s="35"/>
      <c r="IB484" s="35"/>
      <c r="IC484" s="35"/>
      <c r="ID484" s="35"/>
      <c r="IE484" s="35"/>
      <c r="IF484" s="35"/>
      <c r="IG484" s="35"/>
      <c r="IH484" s="35"/>
      <c r="II484" s="35"/>
      <c r="IJ484" s="35"/>
      <c r="IK484" s="35"/>
      <c r="IL484" s="35"/>
      <c r="IM484" s="35"/>
      <c r="IN484" s="35"/>
      <c r="IO484" s="35"/>
      <c r="IP484" s="35"/>
      <c r="IQ484" s="35"/>
      <c r="IR484" s="35"/>
      <c r="IS484" s="35"/>
      <c r="IT484" s="35"/>
      <c r="IU484" s="35"/>
      <c r="IV484" s="35"/>
      <c r="IW484" s="35"/>
      <c r="IX484" s="35"/>
      <c r="IY484" s="35"/>
      <c r="IZ484" s="35"/>
      <c r="JA484" s="35"/>
      <c r="JB484" s="35"/>
      <c r="JC484" s="35"/>
      <c r="JD484" s="35"/>
      <c r="JE484" s="35"/>
      <c r="JF484" s="35"/>
      <c r="JG484" s="35"/>
      <c r="JH484" s="35"/>
      <c r="JI484" s="35"/>
      <c r="JJ484" s="35"/>
      <c r="JK484" s="35"/>
      <c r="JL484" s="35"/>
      <c r="JM484" s="35"/>
      <c r="JN484" s="35"/>
      <c r="JO484" s="35"/>
      <c r="JP484" s="35"/>
      <c r="JQ484" s="35"/>
      <c r="JR484" s="35"/>
      <c r="JS484" s="35"/>
      <c r="JT484" s="35"/>
      <c r="JU484" s="35"/>
      <c r="JV484" s="35"/>
      <c r="JW484" s="35"/>
      <c r="JX484" s="35"/>
      <c r="JY484" s="35"/>
      <c r="JZ484" s="35"/>
      <c r="KA484" s="35"/>
      <c r="KB484" s="35"/>
      <c r="KC484" s="35"/>
      <c r="KD484" s="35"/>
      <c r="KE484" s="35"/>
      <c r="KF484" s="35"/>
      <c r="KG484" s="35"/>
      <c r="KH484" s="35"/>
      <c r="KI484" s="35"/>
      <c r="KJ484" s="35"/>
      <c r="KK484" s="35"/>
      <c r="KL484" s="35"/>
      <c r="KM484" s="35"/>
      <c r="KN484" s="35"/>
      <c r="KO484" s="35"/>
      <c r="KP484" s="35"/>
      <c r="KQ484" s="35"/>
      <c r="KR484" s="35"/>
      <c r="KS484" s="35"/>
      <c r="KT484" s="35"/>
      <c r="KU484" s="35"/>
      <c r="KV484" s="35"/>
      <c r="KW484" s="35"/>
      <c r="KX484" s="35"/>
      <c r="KY484" s="35"/>
      <c r="KZ484" s="35"/>
      <c r="LA484" s="35"/>
      <c r="LB484" s="35"/>
      <c r="LC484" s="35"/>
      <c r="LD484" s="35"/>
      <c r="LE484" s="35"/>
      <c r="LF484" s="35"/>
      <c r="LG484" s="35"/>
      <c r="LH484" s="35"/>
      <c r="LI484" s="35"/>
      <c r="LJ484" s="35"/>
      <c r="LK484" s="35"/>
      <c r="LL484" s="35"/>
      <c r="LM484" s="35"/>
      <c r="LN484" s="35"/>
      <c r="LO484" s="35"/>
      <c r="LP484" s="35"/>
      <c r="LQ484" s="35"/>
      <c r="LR484" s="35"/>
      <c r="LS484" s="35"/>
      <c r="LT484" s="35"/>
      <c r="LU484" s="35"/>
      <c r="LV484" s="35"/>
      <c r="LW484" s="35"/>
      <c r="LX484" s="35"/>
      <c r="LY484" s="35"/>
      <c r="LZ484" s="35"/>
      <c r="MA484" s="35"/>
      <c r="MB484" s="35"/>
      <c r="MC484" s="35"/>
      <c r="MD484" s="35"/>
      <c r="ME484" s="35"/>
      <c r="MF484" s="35"/>
      <c r="MG484" s="35"/>
      <c r="MH484" s="35"/>
      <c r="MI484" s="35"/>
      <c r="MJ484" s="35"/>
      <c r="MK484" s="35"/>
      <c r="ML484" s="35"/>
      <c r="MM484" s="35"/>
      <c r="MN484" s="35"/>
      <c r="MO484" s="35"/>
      <c r="MP484" s="35"/>
      <c r="MQ484" s="35"/>
      <c r="MR484" s="35"/>
      <c r="MS484" s="35"/>
      <c r="MT484" s="35"/>
      <c r="MU484" s="35"/>
      <c r="MV484" s="35"/>
      <c r="MW484" s="35"/>
      <c r="MX484" s="35"/>
      <c r="MY484" s="35"/>
      <c r="MZ484" s="35"/>
      <c r="NA484" s="35"/>
      <c r="NB484" s="35"/>
      <c r="NC484" s="35"/>
      <c r="ND484" s="35"/>
      <c r="NE484" s="35"/>
      <c r="NF484" s="35"/>
      <c r="NG484" s="35"/>
      <c r="NH484" s="35"/>
      <c r="NI484" s="35"/>
      <c r="NJ484" s="35"/>
      <c r="NK484" s="35"/>
      <c r="NL484" s="35"/>
      <c r="NM484" s="35"/>
      <c r="NN484" s="35"/>
      <c r="NO484" s="35"/>
      <c r="NP484" s="35"/>
      <c r="NQ484" s="35"/>
      <c r="NR484" s="35"/>
      <c r="NS484" s="35"/>
      <c r="NT484" s="35"/>
      <c r="NU484" s="35"/>
      <c r="NV484" s="35"/>
      <c r="NW484" s="35"/>
      <c r="NX484" s="35"/>
      <c r="NY484" s="35"/>
      <c r="NZ484" s="35"/>
      <c r="OA484" s="35"/>
      <c r="OB484" s="35"/>
      <c r="OC484" s="35"/>
      <c r="OD484" s="35"/>
      <c r="OE484" s="35"/>
      <c r="OF484" s="35"/>
      <c r="OG484" s="35"/>
      <c r="OH484" s="35"/>
      <c r="OI484" s="35"/>
      <c r="OJ484" s="35"/>
      <c r="OK484" s="35"/>
      <c r="OL484" s="35"/>
      <c r="OM484" s="35"/>
      <c r="ON484" s="35"/>
      <c r="OO484" s="35"/>
      <c r="OP484" s="35"/>
      <c r="OQ484" s="35"/>
      <c r="OR484" s="35"/>
      <c r="OS484" s="35"/>
      <c r="OT484" s="35">
        <v>1</v>
      </c>
      <c r="OU484" s="35"/>
      <c r="OV484" s="35"/>
      <c r="OW484" s="35"/>
      <c r="OX484" s="35"/>
      <c r="OY484" s="35"/>
      <c r="OZ484" s="35"/>
      <c r="PA484" s="35"/>
      <c r="PB484" s="35"/>
      <c r="PC484" s="35"/>
      <c r="PD484" s="35"/>
      <c r="PE484" s="35"/>
      <c r="PF484" s="35"/>
      <c r="PG484" s="35"/>
      <c r="PH484" s="35"/>
      <c r="PI484" s="35"/>
      <c r="PJ484" s="35"/>
      <c r="PK484" s="35"/>
      <c r="PL484" s="35"/>
      <c r="PM484" s="35"/>
      <c r="PN484" s="35"/>
      <c r="PO484" s="35"/>
      <c r="PP484" s="35"/>
      <c r="PQ484" s="35"/>
      <c r="PR484" s="35"/>
      <c r="PS484" s="35"/>
      <c r="PT484" s="35"/>
      <c r="PU484" s="35"/>
      <c r="PV484" s="35"/>
      <c r="PW484" s="35"/>
      <c r="PX484" s="35"/>
      <c r="PY484" s="35"/>
      <c r="PZ484" s="35"/>
      <c r="QA484" s="35"/>
      <c r="QB484" s="35"/>
      <c r="QC484" s="35"/>
      <c r="QD484" s="35"/>
      <c r="QE484" s="35"/>
      <c r="QF484" s="35"/>
      <c r="QG484" s="35"/>
      <c r="QH484" s="35"/>
      <c r="QI484" s="35"/>
      <c r="QJ484" s="35"/>
      <c r="QK484" s="35"/>
      <c r="QL484" s="35"/>
      <c r="QM484" s="35"/>
      <c r="QN484" s="35"/>
      <c r="QO484" s="35"/>
      <c r="QP484" s="35"/>
      <c r="QQ484" s="35"/>
      <c r="QR484" s="35"/>
      <c r="QS484" s="35"/>
      <c r="QT484" s="35"/>
      <c r="QU484" s="35"/>
      <c r="QV484" s="35"/>
      <c r="QW484" s="35"/>
      <c r="QX484" s="35"/>
      <c r="QY484" s="35"/>
      <c r="QZ484" s="35"/>
      <c r="RA484" s="35"/>
      <c r="RB484" s="35"/>
      <c r="RC484" s="35"/>
      <c r="RD484" s="35"/>
      <c r="RE484" s="35"/>
      <c r="RF484" s="35"/>
      <c r="RG484" s="35"/>
      <c r="RH484" s="35"/>
      <c r="RI484" s="35"/>
      <c r="RJ484" s="35"/>
      <c r="RK484" s="35"/>
      <c r="RL484" s="35"/>
      <c r="RM484" s="35"/>
      <c r="RN484" s="35"/>
      <c r="RO484" s="35"/>
      <c r="RP484" s="35"/>
      <c r="RQ484" s="35"/>
      <c r="RR484" s="35"/>
      <c r="RS484" s="35"/>
      <c r="RT484" s="35"/>
      <c r="RU484" s="35"/>
      <c r="RV484" s="35"/>
      <c r="RW484" s="35"/>
      <c r="RX484" s="35"/>
      <c r="RY484" s="35"/>
      <c r="RZ484" s="35"/>
      <c r="SA484" s="35"/>
      <c r="SB484" s="35"/>
      <c r="SC484" s="35"/>
      <c r="SD484" s="35"/>
      <c r="SE484" s="35"/>
      <c r="SF484" s="35"/>
      <c r="SG484" s="35"/>
      <c r="SH484" s="35"/>
      <c r="SI484" s="35"/>
      <c r="SJ484" s="35"/>
      <c r="SK484" s="35"/>
      <c r="SL484" s="35"/>
      <c r="SM484" s="35"/>
      <c r="SN484" s="35"/>
      <c r="SO484" s="35"/>
      <c r="SP484" s="35"/>
      <c r="SQ484" s="35"/>
      <c r="SR484" s="35"/>
      <c r="SS484" s="35"/>
      <c r="ST484" s="35"/>
      <c r="SU484" s="35"/>
      <c r="SV484" s="35"/>
      <c r="SW484" s="35"/>
      <c r="SX484" s="35"/>
      <c r="SY484" s="35"/>
      <c r="SZ484" s="35"/>
      <c r="TA484" s="35"/>
      <c r="TB484" s="35"/>
      <c r="TC484" s="35"/>
      <c r="TD484" s="35"/>
      <c r="TE484" s="35"/>
      <c r="TF484" s="35"/>
      <c r="TG484" s="35"/>
      <c r="TH484" s="35"/>
      <c r="TI484" s="35"/>
      <c r="TJ484" s="35"/>
      <c r="TK484" s="35"/>
      <c r="TL484" s="35"/>
      <c r="TM484" s="35"/>
      <c r="TN484" s="35"/>
      <c r="TO484" s="35"/>
      <c r="TP484" s="35"/>
      <c r="TQ484" s="35"/>
      <c r="TR484" s="35"/>
      <c r="TS484" s="35"/>
      <c r="TT484" s="35"/>
      <c r="TU484" s="35"/>
      <c r="TV484" s="35"/>
      <c r="TW484" s="35"/>
      <c r="TX484" s="35"/>
      <c r="TY484" s="35"/>
      <c r="TZ484" s="35"/>
      <c r="UA484" s="35"/>
      <c r="UB484" s="35"/>
      <c r="UC484" s="35"/>
      <c r="UD484" s="35"/>
      <c r="UE484" s="35"/>
      <c r="UF484" s="35"/>
      <c r="UG484" s="35"/>
      <c r="UH484" s="35"/>
      <c r="UI484" s="35"/>
      <c r="UJ484" s="35"/>
      <c r="UK484" s="35"/>
      <c r="UL484" s="35"/>
      <c r="UM484" s="35"/>
      <c r="UN484" s="35"/>
      <c r="UO484" s="35"/>
      <c r="UP484" s="35"/>
      <c r="UQ484" s="35"/>
      <c r="UR484" s="35"/>
      <c r="US484" s="35"/>
      <c r="UT484" s="35"/>
      <c r="UU484" s="35"/>
      <c r="UV484" s="35"/>
      <c r="UW484" s="35"/>
      <c r="UX484" s="35"/>
      <c r="UY484" s="35"/>
      <c r="UZ484" s="35"/>
      <c r="VA484" s="35"/>
      <c r="VB484" s="35"/>
      <c r="VC484" s="35"/>
      <c r="VD484" s="35"/>
      <c r="VE484" s="35"/>
      <c r="VF484" s="35"/>
      <c r="VG484" s="35"/>
      <c r="VH484" s="35"/>
      <c r="VI484" s="35"/>
      <c r="VJ484" s="35"/>
      <c r="VK484" s="35"/>
      <c r="VL484" s="35"/>
      <c r="VM484" s="35"/>
      <c r="VN484" s="35"/>
      <c r="VO484" s="35"/>
      <c r="VP484" s="35"/>
      <c r="VQ484" s="35"/>
      <c r="VR484" s="35"/>
      <c r="VS484" s="35"/>
      <c r="VT484" s="35"/>
      <c r="VU484" s="35"/>
      <c r="VV484" s="35"/>
      <c r="VW484" s="35"/>
      <c r="VX484" s="35"/>
      <c r="VY484" s="35"/>
      <c r="VZ484" s="35"/>
      <c r="WA484" s="35"/>
      <c r="WB484" s="35"/>
      <c r="WC484" s="35"/>
      <c r="WD484" s="35"/>
      <c r="WE484" s="35"/>
      <c r="WF484" s="35"/>
      <c r="WG484" s="35"/>
      <c r="WH484" s="35"/>
      <c r="WI484" s="35"/>
      <c r="WJ484" s="35"/>
      <c r="WK484" s="35"/>
      <c r="WL484" s="35"/>
      <c r="WM484" s="35"/>
      <c r="WN484" s="35"/>
      <c r="WO484" s="35"/>
      <c r="WP484" s="35"/>
      <c r="WQ484" s="35"/>
      <c r="WR484" s="35"/>
      <c r="WS484" s="35"/>
      <c r="WT484" s="35"/>
      <c r="WU484" s="35"/>
      <c r="WV484" s="35"/>
      <c r="WW484" s="35"/>
      <c r="WX484" s="35"/>
      <c r="WY484" s="35"/>
      <c r="WZ484" s="35"/>
      <c r="XA484" s="35"/>
      <c r="XB484" s="35"/>
      <c r="XC484" s="35"/>
      <c r="XD484" s="35"/>
      <c r="XE484" s="35"/>
      <c r="XF484" s="35"/>
      <c r="XG484" s="35"/>
      <c r="XH484" s="35"/>
      <c r="XI484" s="35"/>
      <c r="XJ484" s="35"/>
      <c r="XK484" s="35"/>
      <c r="XL484" s="35"/>
      <c r="XM484" s="35"/>
      <c r="XN484" s="35"/>
      <c r="XO484" s="35"/>
      <c r="XP484" s="35"/>
      <c r="XQ484" s="35"/>
      <c r="XR484" s="35"/>
      <c r="XS484" s="35"/>
      <c r="XT484" s="35"/>
      <c r="XU484" s="35"/>
      <c r="XV484" s="35"/>
      <c r="XW484" s="35"/>
      <c r="XX484" s="35"/>
      <c r="XY484" s="35"/>
      <c r="XZ484" s="35"/>
      <c r="YA484" s="35"/>
      <c r="YB484" s="35"/>
      <c r="YC484" s="35"/>
      <c r="YD484" s="35"/>
      <c r="YE484" s="35"/>
      <c r="YF484" s="35"/>
      <c r="YG484" s="35"/>
      <c r="YH484" s="35"/>
      <c r="YI484" s="35"/>
      <c r="YJ484" s="35"/>
      <c r="YK484" s="35"/>
      <c r="YL484" s="35"/>
      <c r="YM484" s="35"/>
      <c r="YN484" s="35"/>
      <c r="YO484" s="35"/>
      <c r="YP484" s="35"/>
      <c r="YQ484" s="35"/>
      <c r="YR484" s="35"/>
      <c r="YS484" s="35"/>
      <c r="YT484" s="35"/>
      <c r="YU484" s="35"/>
      <c r="YV484" s="35"/>
      <c r="YW484" s="35"/>
      <c r="YX484" s="35"/>
      <c r="YY484" s="35"/>
      <c r="YZ484" s="35"/>
      <c r="ZA484" s="35"/>
      <c r="ZB484" s="35"/>
      <c r="ZC484" s="35"/>
      <c r="ZD484" s="35"/>
      <c r="ZE484" s="35"/>
      <c r="ZF484" s="35"/>
      <c r="ZG484" s="35"/>
      <c r="ZH484" s="35"/>
      <c r="ZI484" s="35"/>
      <c r="ZJ484" s="35"/>
      <c r="ZK484" s="35"/>
      <c r="ZL484" s="35"/>
      <c r="ZM484" s="35"/>
      <c r="ZN484" s="35"/>
      <c r="ZO484" s="35"/>
      <c r="ZP484" s="35"/>
      <c r="ZQ484" s="35"/>
      <c r="ZR484" s="35"/>
      <c r="ZS484" s="35"/>
      <c r="ZT484" s="35"/>
      <c r="ZU484" s="35"/>
      <c r="ZV484" s="35"/>
      <c r="ZW484" s="35"/>
      <c r="ZX484" s="35"/>
      <c r="ZY484" s="35"/>
      <c r="ZZ484" s="35"/>
      <c r="AAA484" s="35"/>
      <c r="AAB484" s="35"/>
      <c r="AAC484" s="35"/>
      <c r="AAD484" s="35"/>
      <c r="AAE484" s="35"/>
      <c r="AAF484" s="35"/>
      <c r="AAG484" s="35"/>
      <c r="AAH484" s="35"/>
      <c r="AAI484" s="35"/>
      <c r="AAJ484" s="35"/>
      <c r="AAK484" s="35"/>
      <c r="AAL484" s="35"/>
      <c r="AAM484" s="35"/>
      <c r="AAN484" s="35"/>
      <c r="AAO484" s="35"/>
      <c r="AAP484" s="35"/>
      <c r="AAQ484" s="35"/>
      <c r="AAR484" s="35"/>
      <c r="AAS484" s="35"/>
      <c r="AAT484" s="35"/>
      <c r="AAU484" s="35"/>
      <c r="AAV484" s="35"/>
      <c r="AAW484" s="35"/>
      <c r="AAX484" s="35"/>
      <c r="AAY484" s="35"/>
      <c r="AAZ484" s="35"/>
      <c r="ABA484" s="35"/>
      <c r="ABB484" s="35"/>
      <c r="ABC484" s="35"/>
      <c r="ABD484" s="35"/>
      <c r="ABE484" s="35"/>
      <c r="ABF484" s="35"/>
      <c r="ABG484" s="35"/>
      <c r="ABH484" s="35"/>
      <c r="ABI484" s="35"/>
      <c r="ABJ484" s="35"/>
      <c r="ABK484" s="35"/>
      <c r="ABL484" s="35"/>
      <c r="ABM484" s="35"/>
      <c r="ABN484" s="35"/>
      <c r="ABO484" s="35"/>
      <c r="ABP484" s="35"/>
      <c r="ABQ484" s="35"/>
      <c r="ABR484" s="35"/>
      <c r="ABS484" s="35"/>
      <c r="ABT484" s="35"/>
      <c r="ABU484" s="35"/>
      <c r="ABV484" s="35"/>
      <c r="ABW484" s="35"/>
      <c r="ABX484" s="35"/>
      <c r="ABY484" s="35"/>
      <c r="ABZ484" s="35"/>
      <c r="ACA484" s="35"/>
      <c r="ACB484" s="35"/>
      <c r="ACC484" s="35"/>
      <c r="ACD484" s="35"/>
      <c r="ACE484" s="35"/>
      <c r="ACF484" s="35"/>
      <c r="ACG484" s="35"/>
      <c r="ACH484" s="35"/>
      <c r="ACI484" s="35"/>
      <c r="ACJ484" s="35"/>
      <c r="ACK484" s="35"/>
      <c r="ACL484" s="35"/>
      <c r="ACM484" s="35"/>
      <c r="ACN484" s="35"/>
      <c r="ACO484" s="35"/>
      <c r="ACP484" s="35"/>
      <c r="ACQ484" s="35"/>
      <c r="ACR484" s="35"/>
      <c r="ACS484" s="35"/>
      <c r="ACT484" s="35"/>
      <c r="ACU484" s="35"/>
      <c r="ACV484" s="35"/>
      <c r="ACW484" s="35"/>
      <c r="ACX484" s="35"/>
      <c r="ACY484" s="35"/>
      <c r="ACZ484" s="35"/>
      <c r="ADA484" s="35"/>
      <c r="ADB484" s="35"/>
      <c r="ADC484" s="35"/>
      <c r="ADD484" s="35"/>
      <c r="ADE484" s="35"/>
      <c r="ADF484" s="35"/>
      <c r="ADG484" s="35"/>
      <c r="ADH484" s="35"/>
      <c r="ADI484" s="35"/>
      <c r="ADJ484" s="35"/>
      <c r="ADK484" s="35"/>
      <c r="ADL484" s="35"/>
      <c r="ADM484" s="35"/>
      <c r="ADN484" s="35"/>
      <c r="ADO484" s="35"/>
      <c r="ADP484" s="35"/>
      <c r="ADQ484" s="35"/>
      <c r="ADR484" s="35"/>
      <c r="ADS484" s="35"/>
      <c r="ADT484" s="35"/>
      <c r="ADU484" s="35"/>
      <c r="ADV484" s="35"/>
      <c r="ADW484" s="35"/>
      <c r="ADX484" s="35"/>
      <c r="ADY484" s="66">
        <f t="shared" si="21"/>
        <v>0</v>
      </c>
    </row>
    <row r="485" spans="1:805" s="5" customFormat="1" x14ac:dyDescent="0.2">
      <c r="A485" s="46" t="s">
        <v>123</v>
      </c>
      <c r="B485" s="65">
        <f t="shared" ref="B485:B516" si="23">SUMIF(G$3:ADX$3,"прих",G485:ADX485)-SUMIF(G$3:ADX$3,"отгр",G485:ADX485)</f>
        <v>0</v>
      </c>
      <c r="C485" s="57">
        <v>1</v>
      </c>
      <c r="D485" s="59">
        <v>44832</v>
      </c>
      <c r="E485" s="67">
        <v>67.819999999999993</v>
      </c>
      <c r="F485" s="67">
        <f t="shared" si="18"/>
        <v>0</v>
      </c>
      <c r="G485" s="6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  <c r="AU485" s="35"/>
      <c r="AV485" s="35"/>
      <c r="AW485" s="35"/>
      <c r="AX485" s="35"/>
      <c r="AY485" s="35"/>
      <c r="AZ485" s="35"/>
      <c r="BA485" s="35"/>
      <c r="BB485" s="35"/>
      <c r="BC485" s="35"/>
      <c r="BD485" s="35"/>
      <c r="BE485" s="15"/>
      <c r="BF485" s="15"/>
      <c r="BG485" s="136"/>
      <c r="BH485" s="35"/>
      <c r="BI485" s="35"/>
      <c r="BJ485" s="35"/>
      <c r="BK485" s="35"/>
      <c r="BL485" s="35"/>
      <c r="BM485" s="35"/>
      <c r="BN485" s="35"/>
      <c r="BO485" s="35"/>
      <c r="BP485" s="35"/>
      <c r="BQ485" s="35"/>
      <c r="BR485" s="35"/>
      <c r="BS485" s="35"/>
      <c r="BT485" s="35"/>
      <c r="BU485" s="35"/>
      <c r="BV485" s="35"/>
      <c r="BW485" s="35"/>
      <c r="BX485" s="35"/>
      <c r="BY485" s="35"/>
      <c r="BZ485" s="35"/>
      <c r="CA485" s="35"/>
      <c r="CB485" s="35"/>
      <c r="CC485" s="35"/>
      <c r="CD485" s="35"/>
      <c r="CE485" s="35"/>
      <c r="CF485" s="35"/>
      <c r="CG485" s="35"/>
      <c r="CH485" s="35"/>
      <c r="CI485" s="35"/>
      <c r="CJ485" s="35"/>
      <c r="CK485" s="35"/>
      <c r="CL485" s="35"/>
      <c r="CM485" s="35"/>
      <c r="CN485" s="35"/>
      <c r="CO485" s="35"/>
      <c r="CP485" s="35"/>
      <c r="CQ485" s="35"/>
      <c r="CR485" s="35"/>
      <c r="CS485" s="35"/>
      <c r="CT485" s="35"/>
      <c r="CU485" s="35"/>
      <c r="CV485" s="35"/>
      <c r="CW485" s="35"/>
      <c r="CX485" s="35"/>
      <c r="CY485" s="35"/>
      <c r="CZ485" s="35"/>
      <c r="DA485" s="35"/>
      <c r="DB485" s="35"/>
      <c r="DC485" s="35"/>
      <c r="DD485" s="35"/>
      <c r="DE485" s="35"/>
      <c r="DF485" s="35"/>
      <c r="DG485" s="35"/>
      <c r="DH485" s="35"/>
      <c r="DI485" s="35"/>
      <c r="DJ485" s="35"/>
      <c r="DK485" s="35"/>
      <c r="DL485" s="35"/>
      <c r="DM485" s="35"/>
      <c r="DN485" s="35"/>
      <c r="DO485" s="35"/>
      <c r="DP485" s="35"/>
      <c r="DQ485" s="35"/>
      <c r="DR485" s="35"/>
      <c r="DS485" s="35"/>
      <c r="DT485" s="35"/>
      <c r="DU485" s="35"/>
      <c r="DV485" s="35"/>
      <c r="DW485" s="35"/>
      <c r="DX485" s="35"/>
      <c r="DY485" s="35"/>
      <c r="DZ485" s="35"/>
      <c r="EA485" s="35"/>
      <c r="EB485" s="35"/>
      <c r="EC485" s="35"/>
      <c r="ED485" s="35"/>
      <c r="EE485" s="35"/>
      <c r="EF485" s="35"/>
      <c r="EG485" s="35"/>
      <c r="EH485" s="35"/>
      <c r="EI485" s="35"/>
      <c r="EJ485" s="35"/>
      <c r="EK485" s="35"/>
      <c r="EL485" s="35"/>
      <c r="EM485" s="35"/>
      <c r="EN485" s="35"/>
      <c r="EO485" s="35"/>
      <c r="EP485" s="35"/>
      <c r="EQ485" s="35"/>
      <c r="ER485" s="35"/>
      <c r="ES485" s="35"/>
      <c r="ET485" s="35"/>
      <c r="EU485" s="35"/>
      <c r="EV485" s="35"/>
      <c r="EW485" s="35"/>
      <c r="EX485" s="35"/>
      <c r="EY485" s="35"/>
      <c r="EZ485" s="35"/>
      <c r="FA485" s="35"/>
      <c r="FB485" s="35"/>
      <c r="FC485" s="35"/>
      <c r="FD485" s="35"/>
      <c r="FE485" s="35"/>
      <c r="FF485" s="35"/>
      <c r="FG485" s="35"/>
      <c r="FH485" s="35"/>
      <c r="FI485" s="35"/>
      <c r="FJ485" s="35"/>
      <c r="FK485" s="35"/>
      <c r="FL485" s="35"/>
      <c r="FM485" s="35"/>
      <c r="FN485" s="35"/>
      <c r="FO485" s="35"/>
      <c r="FP485" s="35"/>
      <c r="FQ485" s="35"/>
      <c r="FR485" s="35"/>
      <c r="FS485" s="35"/>
      <c r="FT485" s="35"/>
      <c r="FU485" s="35"/>
      <c r="FV485" s="35"/>
      <c r="FW485" s="35"/>
      <c r="FX485" s="35"/>
      <c r="FY485" s="35"/>
      <c r="FZ485" s="35"/>
      <c r="GA485" s="35"/>
      <c r="GB485" s="35"/>
      <c r="GC485" s="35"/>
      <c r="GD485" s="35"/>
      <c r="GE485" s="35"/>
      <c r="GF485" s="35"/>
      <c r="GG485" s="35"/>
      <c r="GH485" s="35"/>
      <c r="GI485" s="35"/>
      <c r="GJ485" s="35"/>
      <c r="GK485" s="35"/>
      <c r="GL485" s="35"/>
      <c r="GM485" s="35"/>
      <c r="GN485" s="35"/>
      <c r="GO485" s="35"/>
      <c r="GP485" s="35"/>
      <c r="GQ485" s="35"/>
      <c r="GR485" s="35"/>
      <c r="GS485" s="35"/>
      <c r="GT485" s="35"/>
      <c r="GU485" s="35"/>
      <c r="GV485" s="35"/>
      <c r="GW485" s="35"/>
      <c r="GX485" s="35"/>
      <c r="GY485" s="35"/>
      <c r="GZ485" s="35"/>
      <c r="HA485" s="35"/>
      <c r="HB485" s="35"/>
      <c r="HC485" s="35"/>
      <c r="HD485" s="35"/>
      <c r="HE485" s="35"/>
      <c r="HF485" s="35"/>
      <c r="HG485" s="35"/>
      <c r="HH485" s="35"/>
      <c r="HI485" s="35"/>
      <c r="HJ485" s="35"/>
      <c r="HK485" s="35"/>
      <c r="HL485" s="35"/>
      <c r="HM485" s="35"/>
      <c r="HN485" s="35"/>
      <c r="HO485" s="35"/>
      <c r="HP485" s="35"/>
      <c r="HQ485" s="35"/>
      <c r="HR485" s="35"/>
      <c r="HS485" s="35"/>
      <c r="HT485" s="35"/>
      <c r="HU485" s="35"/>
      <c r="HV485" s="35"/>
      <c r="HW485" s="35"/>
      <c r="HX485" s="35"/>
      <c r="HY485" s="35"/>
      <c r="HZ485" s="35"/>
      <c r="IA485" s="35"/>
      <c r="IB485" s="35"/>
      <c r="IC485" s="35"/>
      <c r="ID485" s="35"/>
      <c r="IE485" s="35"/>
      <c r="IF485" s="35"/>
      <c r="IG485" s="35"/>
      <c r="IH485" s="35"/>
      <c r="II485" s="35"/>
      <c r="IJ485" s="35"/>
      <c r="IK485" s="35"/>
      <c r="IL485" s="35"/>
      <c r="IM485" s="35"/>
      <c r="IN485" s="35"/>
      <c r="IO485" s="35"/>
      <c r="IP485" s="35"/>
      <c r="IQ485" s="35"/>
      <c r="IR485" s="35"/>
      <c r="IS485" s="35"/>
      <c r="IT485" s="35"/>
      <c r="IU485" s="35"/>
      <c r="IV485" s="35"/>
      <c r="IW485" s="35"/>
      <c r="IX485" s="35"/>
      <c r="IY485" s="35"/>
      <c r="IZ485" s="35"/>
      <c r="JA485" s="35"/>
      <c r="JB485" s="35"/>
      <c r="JC485" s="35"/>
      <c r="JD485" s="35"/>
      <c r="JE485" s="35"/>
      <c r="JF485" s="35"/>
      <c r="JG485" s="35"/>
      <c r="JH485" s="35"/>
      <c r="JI485" s="35"/>
      <c r="JJ485" s="35"/>
      <c r="JK485" s="35"/>
      <c r="JL485" s="35"/>
      <c r="JM485" s="35"/>
      <c r="JN485" s="35"/>
      <c r="JO485" s="35"/>
      <c r="JP485" s="35"/>
      <c r="JQ485" s="35"/>
      <c r="JR485" s="35"/>
      <c r="JS485" s="35"/>
      <c r="JT485" s="35"/>
      <c r="JU485" s="35"/>
      <c r="JV485" s="35"/>
      <c r="JW485" s="35"/>
      <c r="JX485" s="35"/>
      <c r="JY485" s="35"/>
      <c r="JZ485" s="35"/>
      <c r="KA485" s="35"/>
      <c r="KB485" s="35"/>
      <c r="KC485" s="35"/>
      <c r="KD485" s="35"/>
      <c r="KE485" s="35"/>
      <c r="KF485" s="35"/>
      <c r="KG485" s="35"/>
      <c r="KH485" s="35"/>
      <c r="KI485" s="35"/>
      <c r="KJ485" s="35"/>
      <c r="KK485" s="35"/>
      <c r="KL485" s="35"/>
      <c r="KM485" s="35"/>
      <c r="KN485" s="35"/>
      <c r="KO485" s="35"/>
      <c r="KP485" s="35"/>
      <c r="KQ485" s="35"/>
      <c r="KR485" s="35"/>
      <c r="KS485" s="35"/>
      <c r="KT485" s="35"/>
      <c r="KU485" s="35"/>
      <c r="KV485" s="35"/>
      <c r="KW485" s="35"/>
      <c r="KX485" s="35"/>
      <c r="KY485" s="35"/>
      <c r="KZ485" s="35"/>
      <c r="LA485" s="35"/>
      <c r="LB485" s="35"/>
      <c r="LC485" s="35"/>
      <c r="LD485" s="35"/>
      <c r="LE485" s="35"/>
      <c r="LF485" s="35"/>
      <c r="LG485" s="35"/>
      <c r="LH485" s="35"/>
      <c r="LI485" s="35"/>
      <c r="LJ485" s="35"/>
      <c r="LK485" s="35"/>
      <c r="LL485" s="35"/>
      <c r="LM485" s="35"/>
      <c r="LN485" s="35"/>
      <c r="LO485" s="35"/>
      <c r="LP485" s="35"/>
      <c r="LQ485" s="35"/>
      <c r="LR485" s="35"/>
      <c r="LS485" s="35"/>
      <c r="LT485" s="35"/>
      <c r="LU485" s="35"/>
      <c r="LV485" s="35"/>
      <c r="LW485" s="35"/>
      <c r="LX485" s="35"/>
      <c r="LY485" s="35"/>
      <c r="LZ485" s="35"/>
      <c r="MA485" s="35"/>
      <c r="MB485" s="35"/>
      <c r="MC485" s="35"/>
      <c r="MD485" s="35"/>
      <c r="ME485" s="35"/>
      <c r="MF485" s="35"/>
      <c r="MG485" s="35"/>
      <c r="MH485" s="35"/>
      <c r="MI485" s="35"/>
      <c r="MJ485" s="35"/>
      <c r="MK485" s="35"/>
      <c r="ML485" s="35"/>
      <c r="MM485" s="35"/>
      <c r="MN485" s="35"/>
      <c r="MO485" s="35"/>
      <c r="MP485" s="35"/>
      <c r="MQ485" s="35"/>
      <c r="MR485" s="35"/>
      <c r="MS485" s="35"/>
      <c r="MT485" s="35"/>
      <c r="MU485" s="35"/>
      <c r="MV485" s="35"/>
      <c r="MW485" s="35"/>
      <c r="MX485" s="35"/>
      <c r="MY485" s="35"/>
      <c r="MZ485" s="35"/>
      <c r="NA485" s="35"/>
      <c r="NB485" s="35"/>
      <c r="NC485" s="35"/>
      <c r="ND485" s="35"/>
      <c r="NE485" s="35"/>
      <c r="NF485" s="35"/>
      <c r="NG485" s="35"/>
      <c r="NH485" s="35"/>
      <c r="NI485" s="35"/>
      <c r="NJ485" s="35"/>
      <c r="NK485" s="35"/>
      <c r="NL485" s="35"/>
      <c r="NM485" s="35"/>
      <c r="NN485" s="35"/>
      <c r="NO485" s="35"/>
      <c r="NP485" s="35"/>
      <c r="NQ485" s="35"/>
      <c r="NR485" s="35"/>
      <c r="NS485" s="35"/>
      <c r="NT485" s="35"/>
      <c r="NU485" s="35"/>
      <c r="NV485" s="35"/>
      <c r="NW485" s="35"/>
      <c r="NX485" s="35"/>
      <c r="NY485" s="35"/>
      <c r="NZ485" s="35"/>
      <c r="OA485" s="35"/>
      <c r="OB485" s="35"/>
      <c r="OC485" s="35"/>
      <c r="OD485" s="35"/>
      <c r="OE485" s="35"/>
      <c r="OF485" s="35"/>
      <c r="OG485" s="35"/>
      <c r="OH485" s="35"/>
      <c r="OI485" s="35"/>
      <c r="OJ485" s="35"/>
      <c r="OK485" s="35"/>
      <c r="OL485" s="35"/>
      <c r="OM485" s="35"/>
      <c r="ON485" s="35"/>
      <c r="OO485" s="35"/>
      <c r="OP485" s="35"/>
      <c r="OQ485" s="35"/>
      <c r="OR485" s="35"/>
      <c r="OS485" s="35"/>
      <c r="OT485" s="35"/>
      <c r="OU485" s="35"/>
      <c r="OV485" s="35"/>
      <c r="OW485" s="35"/>
      <c r="OX485" s="35"/>
      <c r="OY485" s="35"/>
      <c r="OZ485" s="35"/>
      <c r="PA485" s="35"/>
      <c r="PB485" s="35"/>
      <c r="PC485" s="35"/>
      <c r="PD485" s="35"/>
      <c r="PE485" s="35"/>
      <c r="PF485" s="35"/>
      <c r="PG485" s="35"/>
      <c r="PH485" s="35"/>
      <c r="PI485" s="35"/>
      <c r="PJ485" s="35"/>
      <c r="PK485" s="35"/>
      <c r="PL485" s="35"/>
      <c r="PM485" s="35"/>
      <c r="PN485" s="35"/>
      <c r="PO485" s="35"/>
      <c r="PP485" s="35"/>
      <c r="PQ485" s="35"/>
      <c r="PR485" s="35"/>
      <c r="PS485" s="35"/>
      <c r="PT485" s="35"/>
      <c r="PU485" s="35"/>
      <c r="PV485" s="35"/>
      <c r="PW485" s="35"/>
      <c r="PX485" s="35"/>
      <c r="PY485" s="35"/>
      <c r="PZ485" s="35"/>
      <c r="QA485" s="35"/>
      <c r="QB485" s="35"/>
      <c r="QC485" s="35"/>
      <c r="QD485" s="35"/>
      <c r="QE485" s="35"/>
      <c r="QF485" s="35"/>
      <c r="QG485" s="35"/>
      <c r="QH485" s="35"/>
      <c r="QI485" s="35"/>
      <c r="QJ485" s="35"/>
      <c r="QK485" s="35"/>
      <c r="QL485" s="35"/>
      <c r="QM485" s="35"/>
      <c r="QN485" s="35"/>
      <c r="QO485" s="35"/>
      <c r="QP485" s="35"/>
      <c r="QQ485" s="35"/>
      <c r="QR485" s="35"/>
      <c r="QS485" s="35"/>
      <c r="QT485" s="35"/>
      <c r="QU485" s="35"/>
      <c r="QV485" s="35"/>
      <c r="QW485" s="35"/>
      <c r="QX485" s="35"/>
      <c r="QY485" s="35"/>
      <c r="QZ485" s="35"/>
      <c r="RA485" s="35"/>
      <c r="RB485" s="35"/>
      <c r="RC485" s="35"/>
      <c r="RD485" s="35"/>
      <c r="RE485" s="35"/>
      <c r="RF485" s="35"/>
      <c r="RG485" s="35"/>
      <c r="RH485" s="35"/>
      <c r="RI485" s="35"/>
      <c r="RJ485" s="35"/>
      <c r="RK485" s="35"/>
      <c r="RL485" s="35"/>
      <c r="RM485" s="35"/>
      <c r="RN485" s="35"/>
      <c r="RO485" s="35"/>
      <c r="RP485" s="35"/>
      <c r="RQ485" s="35"/>
      <c r="RR485" s="35"/>
      <c r="RS485" s="35"/>
      <c r="RT485" s="35"/>
      <c r="RU485" s="35"/>
      <c r="RV485" s="35"/>
      <c r="RW485" s="35"/>
      <c r="RX485" s="35"/>
      <c r="RY485" s="35"/>
      <c r="RZ485" s="35"/>
      <c r="SA485" s="35"/>
      <c r="SB485" s="35"/>
      <c r="SC485" s="35"/>
      <c r="SD485" s="35"/>
      <c r="SE485" s="35"/>
      <c r="SF485" s="35"/>
      <c r="SG485" s="35"/>
      <c r="SH485" s="35"/>
      <c r="SI485" s="35"/>
      <c r="SJ485" s="35"/>
      <c r="SK485" s="35"/>
      <c r="SL485" s="35"/>
      <c r="SM485" s="35"/>
      <c r="SN485" s="35"/>
      <c r="SO485" s="35"/>
      <c r="SP485" s="35"/>
      <c r="SQ485" s="35"/>
      <c r="SR485" s="35"/>
      <c r="SS485" s="35"/>
      <c r="ST485" s="35"/>
      <c r="SU485" s="35"/>
      <c r="SV485" s="35"/>
      <c r="SW485" s="35"/>
      <c r="SX485" s="35"/>
      <c r="SY485" s="35"/>
      <c r="SZ485" s="35"/>
      <c r="TA485" s="35"/>
      <c r="TB485" s="35"/>
      <c r="TC485" s="35"/>
      <c r="TD485" s="35"/>
      <c r="TE485" s="35"/>
      <c r="TF485" s="35"/>
      <c r="TG485" s="35"/>
      <c r="TH485" s="35"/>
      <c r="TI485" s="35"/>
      <c r="TJ485" s="35"/>
      <c r="TK485" s="35"/>
      <c r="TL485" s="35"/>
      <c r="TM485" s="35"/>
      <c r="TN485" s="35"/>
      <c r="TO485" s="35"/>
      <c r="TP485" s="35"/>
      <c r="TQ485" s="35"/>
      <c r="TR485" s="35"/>
      <c r="TS485" s="35"/>
      <c r="TT485" s="35"/>
      <c r="TU485" s="35"/>
      <c r="TV485" s="35"/>
      <c r="TW485" s="35"/>
      <c r="TX485" s="35"/>
      <c r="TY485" s="35"/>
      <c r="TZ485" s="35"/>
      <c r="UA485" s="35"/>
      <c r="UB485" s="35"/>
      <c r="UC485" s="35"/>
      <c r="UD485" s="35"/>
      <c r="UE485" s="35"/>
      <c r="UF485" s="35"/>
      <c r="UG485" s="35"/>
      <c r="UH485" s="35"/>
      <c r="UI485" s="35"/>
      <c r="UJ485" s="35"/>
      <c r="UK485" s="35"/>
      <c r="UL485" s="35"/>
      <c r="UM485" s="35"/>
      <c r="UN485" s="35"/>
      <c r="UO485" s="35"/>
      <c r="UP485" s="35"/>
      <c r="UQ485" s="35"/>
      <c r="UR485" s="35"/>
      <c r="US485" s="35"/>
      <c r="UT485" s="35"/>
      <c r="UU485" s="35"/>
      <c r="UV485" s="35"/>
      <c r="UW485" s="35"/>
      <c r="UX485" s="35"/>
      <c r="UY485" s="35"/>
      <c r="UZ485" s="35"/>
      <c r="VA485" s="35"/>
      <c r="VB485" s="35"/>
      <c r="VC485" s="35"/>
      <c r="VD485" s="35"/>
      <c r="VE485" s="35"/>
      <c r="VF485" s="35"/>
      <c r="VG485" s="35"/>
      <c r="VH485" s="35"/>
      <c r="VI485" s="35"/>
      <c r="VJ485" s="35"/>
      <c r="VK485" s="35"/>
      <c r="VL485" s="35"/>
      <c r="VM485" s="35"/>
      <c r="VN485" s="35"/>
      <c r="VO485" s="35"/>
      <c r="VP485" s="35"/>
      <c r="VQ485" s="35"/>
      <c r="VR485" s="35"/>
      <c r="VS485" s="35"/>
      <c r="VT485" s="35"/>
      <c r="VU485" s="35"/>
      <c r="VV485" s="35"/>
      <c r="VW485" s="35"/>
      <c r="VX485" s="35"/>
      <c r="VY485" s="35"/>
      <c r="VZ485" s="35"/>
      <c r="WA485" s="35"/>
      <c r="WB485" s="35"/>
      <c r="WC485" s="35"/>
      <c r="WD485" s="35"/>
      <c r="WE485" s="35"/>
      <c r="WF485" s="35"/>
      <c r="WG485" s="35"/>
      <c r="WH485" s="35"/>
      <c r="WI485" s="35"/>
      <c r="WJ485" s="35"/>
      <c r="WK485" s="35"/>
      <c r="WL485" s="35"/>
      <c r="WM485" s="35"/>
      <c r="WN485" s="35"/>
      <c r="WO485" s="35"/>
      <c r="WP485" s="35"/>
      <c r="WQ485" s="35"/>
      <c r="WR485" s="35"/>
      <c r="WS485" s="35"/>
      <c r="WT485" s="35"/>
      <c r="WU485" s="35"/>
      <c r="WV485" s="35"/>
      <c r="WW485" s="35"/>
      <c r="WX485" s="35"/>
      <c r="WY485" s="35"/>
      <c r="WZ485" s="35"/>
      <c r="XA485" s="35"/>
      <c r="XB485" s="35"/>
      <c r="XC485" s="35"/>
      <c r="XD485" s="35"/>
      <c r="XE485" s="35"/>
      <c r="XF485" s="35"/>
      <c r="XG485" s="35"/>
      <c r="XH485" s="35"/>
      <c r="XI485" s="35"/>
      <c r="XJ485" s="35"/>
      <c r="XK485" s="35"/>
      <c r="XL485" s="35"/>
      <c r="XM485" s="35"/>
      <c r="XN485" s="35"/>
      <c r="XO485" s="35"/>
      <c r="XP485" s="35"/>
      <c r="XQ485" s="35"/>
      <c r="XR485" s="35"/>
      <c r="XS485" s="35"/>
      <c r="XT485" s="35"/>
      <c r="XU485" s="35"/>
      <c r="XV485" s="35"/>
      <c r="XW485" s="35"/>
      <c r="XX485" s="35"/>
      <c r="XY485" s="35"/>
      <c r="XZ485" s="35"/>
      <c r="YA485" s="35"/>
      <c r="YB485" s="35"/>
      <c r="YC485" s="35"/>
      <c r="YD485" s="35"/>
      <c r="YE485" s="35"/>
      <c r="YF485" s="35"/>
      <c r="YG485" s="35"/>
      <c r="YH485" s="35"/>
      <c r="YI485" s="35"/>
      <c r="YJ485" s="35"/>
      <c r="YK485" s="35"/>
      <c r="YL485" s="35"/>
      <c r="YM485" s="35"/>
      <c r="YN485" s="35"/>
      <c r="YO485" s="35"/>
      <c r="YP485" s="35"/>
      <c r="YQ485" s="35"/>
      <c r="YR485" s="35"/>
      <c r="YS485" s="35"/>
      <c r="YT485" s="35"/>
      <c r="YU485" s="35"/>
      <c r="YV485" s="35"/>
      <c r="YW485" s="35"/>
      <c r="YX485" s="35"/>
      <c r="YY485" s="35"/>
      <c r="YZ485" s="35"/>
      <c r="ZA485" s="35"/>
      <c r="ZB485" s="35"/>
      <c r="ZC485" s="35"/>
      <c r="ZD485" s="35"/>
      <c r="ZE485" s="35"/>
      <c r="ZF485" s="35"/>
      <c r="ZG485" s="35"/>
      <c r="ZH485" s="35"/>
      <c r="ZI485" s="35"/>
      <c r="ZJ485" s="35"/>
      <c r="ZK485" s="35"/>
      <c r="ZL485" s="35"/>
      <c r="ZM485" s="35"/>
      <c r="ZN485" s="35"/>
      <c r="ZO485" s="35"/>
      <c r="ZP485" s="35"/>
      <c r="ZQ485" s="35"/>
      <c r="ZR485" s="35"/>
      <c r="ZS485" s="35"/>
      <c r="ZT485" s="35"/>
      <c r="ZU485" s="35"/>
      <c r="ZV485" s="35"/>
      <c r="ZW485" s="35"/>
      <c r="ZX485" s="35"/>
      <c r="ZY485" s="35"/>
      <c r="ZZ485" s="35"/>
      <c r="AAA485" s="35"/>
      <c r="AAB485" s="35"/>
      <c r="AAC485" s="35"/>
      <c r="AAD485" s="35"/>
      <c r="AAE485" s="35"/>
      <c r="AAF485" s="35"/>
      <c r="AAG485" s="35"/>
      <c r="AAH485" s="35"/>
      <c r="AAI485" s="35"/>
      <c r="AAJ485" s="35"/>
      <c r="AAK485" s="35"/>
      <c r="AAL485" s="35"/>
      <c r="AAM485" s="35"/>
      <c r="AAN485" s="35"/>
      <c r="AAO485" s="35"/>
      <c r="AAP485" s="35"/>
      <c r="AAQ485" s="35"/>
      <c r="AAR485" s="35"/>
      <c r="AAS485" s="35"/>
      <c r="AAT485" s="35"/>
      <c r="AAU485" s="35"/>
      <c r="AAV485" s="35"/>
      <c r="AAW485" s="35"/>
      <c r="AAX485" s="35"/>
      <c r="AAY485" s="35"/>
      <c r="AAZ485" s="35"/>
      <c r="ABA485" s="35"/>
      <c r="ABB485" s="35"/>
      <c r="ABC485" s="35"/>
      <c r="ABD485" s="35"/>
      <c r="ABE485" s="35"/>
      <c r="ABF485" s="35"/>
      <c r="ABG485" s="35"/>
      <c r="ABH485" s="35"/>
      <c r="ABI485" s="35"/>
      <c r="ABJ485" s="35"/>
      <c r="ABK485" s="35"/>
      <c r="ABL485" s="35"/>
      <c r="ABM485" s="35"/>
      <c r="ABN485" s="35"/>
      <c r="ABO485" s="35"/>
      <c r="ABP485" s="35"/>
      <c r="ABQ485" s="35"/>
      <c r="ABR485" s="35"/>
      <c r="ABS485" s="35"/>
      <c r="ABT485" s="35"/>
      <c r="ABU485" s="35"/>
      <c r="ABV485" s="35"/>
      <c r="ABW485" s="35"/>
      <c r="ABX485" s="35"/>
      <c r="ABY485" s="35"/>
      <c r="ABZ485" s="35"/>
      <c r="ACA485" s="35"/>
      <c r="ACB485" s="35"/>
      <c r="ACC485" s="35"/>
      <c r="ACD485" s="35"/>
      <c r="ACE485" s="35"/>
      <c r="ACF485" s="35"/>
      <c r="ACG485" s="35"/>
      <c r="ACH485" s="35"/>
      <c r="ACI485" s="35"/>
      <c r="ACJ485" s="35"/>
      <c r="ACK485" s="35"/>
      <c r="ACL485" s="35"/>
      <c r="ACM485" s="35"/>
      <c r="ACN485" s="35"/>
      <c r="ACO485" s="35"/>
      <c r="ACP485" s="35"/>
      <c r="ACQ485" s="35"/>
      <c r="ACR485" s="35"/>
      <c r="ACS485" s="35"/>
      <c r="ACT485" s="35"/>
      <c r="ACU485" s="35"/>
      <c r="ACV485" s="35"/>
      <c r="ACW485" s="35"/>
      <c r="ACX485" s="35"/>
      <c r="ACY485" s="35"/>
      <c r="ACZ485" s="35"/>
      <c r="ADA485" s="35"/>
      <c r="ADB485" s="35"/>
      <c r="ADC485" s="35"/>
      <c r="ADD485" s="35"/>
      <c r="ADE485" s="35"/>
      <c r="ADF485" s="35"/>
      <c r="ADG485" s="35"/>
      <c r="ADH485" s="35"/>
      <c r="ADI485" s="35">
        <v>1</v>
      </c>
      <c r="ADJ485" s="35"/>
      <c r="ADK485" s="35"/>
      <c r="ADL485" s="35"/>
      <c r="ADM485" s="35"/>
      <c r="ADN485" s="35"/>
      <c r="ADO485" s="35"/>
      <c r="ADP485" s="35"/>
      <c r="ADQ485" s="35">
        <v>1</v>
      </c>
      <c r="ADR485" s="35"/>
      <c r="ADS485" s="35"/>
      <c r="ADT485" s="35"/>
      <c r="ADU485" s="35"/>
      <c r="ADV485" s="35"/>
      <c r="ADW485" s="35"/>
      <c r="ADX485" s="35"/>
      <c r="ADY485" s="66">
        <f t="shared" si="21"/>
        <v>0</v>
      </c>
    </row>
    <row r="486" spans="1:805" s="5" customFormat="1" x14ac:dyDescent="0.2">
      <c r="A486" s="46" t="s">
        <v>123</v>
      </c>
      <c r="B486" s="65">
        <f t="shared" si="23"/>
        <v>5</v>
      </c>
      <c r="C486" s="57">
        <v>5</v>
      </c>
      <c r="D486" s="59">
        <v>44832</v>
      </c>
      <c r="E486" s="67">
        <v>67.819999999999993</v>
      </c>
      <c r="F486" s="67">
        <f t="shared" si="18"/>
        <v>339.09999999999997</v>
      </c>
      <c r="G486" s="6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  <c r="AU486" s="35"/>
      <c r="AV486" s="35"/>
      <c r="AW486" s="35"/>
      <c r="AX486" s="35"/>
      <c r="AY486" s="35"/>
      <c r="AZ486" s="35"/>
      <c r="BA486" s="35"/>
      <c r="BB486" s="35"/>
      <c r="BC486" s="35"/>
      <c r="BD486" s="35"/>
      <c r="BE486" s="15"/>
      <c r="BF486" s="15"/>
      <c r="BG486" s="136"/>
      <c r="BH486" s="35"/>
      <c r="BI486" s="35"/>
      <c r="BJ486" s="35"/>
      <c r="BK486" s="35"/>
      <c r="BL486" s="35"/>
      <c r="BM486" s="35"/>
      <c r="BN486" s="35"/>
      <c r="BO486" s="35"/>
      <c r="BP486" s="35"/>
      <c r="BQ486" s="35"/>
      <c r="BR486" s="35"/>
      <c r="BS486" s="35"/>
      <c r="BT486" s="35"/>
      <c r="BU486" s="35"/>
      <c r="BV486" s="35"/>
      <c r="BW486" s="35"/>
      <c r="BX486" s="35"/>
      <c r="BY486" s="35"/>
      <c r="BZ486" s="35"/>
      <c r="CA486" s="35"/>
      <c r="CB486" s="35"/>
      <c r="CC486" s="35"/>
      <c r="CD486" s="35"/>
      <c r="CE486" s="35"/>
      <c r="CF486" s="35"/>
      <c r="CG486" s="35"/>
      <c r="CH486" s="35"/>
      <c r="CI486" s="35"/>
      <c r="CJ486" s="35"/>
      <c r="CK486" s="35"/>
      <c r="CL486" s="35"/>
      <c r="CM486" s="35">
        <v>10</v>
      </c>
      <c r="CN486" s="35"/>
      <c r="CO486" s="35"/>
      <c r="CP486" s="35"/>
      <c r="CQ486" s="35"/>
      <c r="CR486" s="35"/>
      <c r="CS486" s="35"/>
      <c r="CT486" s="35"/>
      <c r="CU486" s="35"/>
      <c r="CV486" s="35"/>
      <c r="CW486" s="35"/>
      <c r="CX486" s="35"/>
      <c r="CY486" s="35"/>
      <c r="CZ486" s="35"/>
      <c r="DA486" s="35"/>
      <c r="DB486" s="35"/>
      <c r="DC486" s="35"/>
      <c r="DD486" s="35"/>
      <c r="DE486" s="35"/>
      <c r="DF486" s="35"/>
      <c r="DG486" s="35"/>
      <c r="DH486" s="35"/>
      <c r="DI486" s="35"/>
      <c r="DJ486" s="35"/>
      <c r="DK486" s="35"/>
      <c r="DL486" s="35"/>
      <c r="DM486" s="35"/>
      <c r="DN486" s="35"/>
      <c r="DO486" s="35"/>
      <c r="DP486" s="35"/>
      <c r="DQ486" s="35"/>
      <c r="DR486" s="35"/>
      <c r="DS486" s="35"/>
      <c r="DT486" s="35"/>
      <c r="DU486" s="35"/>
      <c r="DV486" s="35"/>
      <c r="DW486" s="35"/>
      <c r="DX486" s="35"/>
      <c r="DY486" s="35"/>
      <c r="DZ486" s="35"/>
      <c r="EA486" s="35"/>
      <c r="EB486" s="35"/>
      <c r="EC486" s="35"/>
      <c r="ED486" s="35"/>
      <c r="EE486" s="35"/>
      <c r="EF486" s="35"/>
      <c r="EG486" s="35"/>
      <c r="EH486" s="35"/>
      <c r="EI486" s="35"/>
      <c r="EJ486" s="35"/>
      <c r="EK486" s="35"/>
      <c r="EL486" s="35"/>
      <c r="EM486" s="35"/>
      <c r="EN486" s="35"/>
      <c r="EO486" s="35"/>
      <c r="EP486" s="35"/>
      <c r="EQ486" s="35"/>
      <c r="ER486" s="35"/>
      <c r="ES486" s="35"/>
      <c r="ET486" s="35"/>
      <c r="EU486" s="35"/>
      <c r="EV486" s="35"/>
      <c r="EW486" s="35"/>
      <c r="EX486" s="35"/>
      <c r="EY486" s="35"/>
      <c r="EZ486" s="35"/>
      <c r="FA486" s="35"/>
      <c r="FB486" s="35"/>
      <c r="FC486" s="35"/>
      <c r="FD486" s="35"/>
      <c r="FE486" s="35"/>
      <c r="FF486" s="35"/>
      <c r="FG486" s="35"/>
      <c r="FH486" s="35"/>
      <c r="FI486" s="35"/>
      <c r="FJ486" s="35"/>
      <c r="FK486" s="35"/>
      <c r="FL486" s="35"/>
      <c r="FM486" s="35"/>
      <c r="FN486" s="35"/>
      <c r="FO486" s="35"/>
      <c r="FP486" s="35"/>
      <c r="FQ486" s="35"/>
      <c r="FR486" s="35"/>
      <c r="FS486" s="35"/>
      <c r="FT486" s="35"/>
      <c r="FU486" s="35"/>
      <c r="FV486" s="35"/>
      <c r="FW486" s="35"/>
      <c r="FX486" s="35"/>
      <c r="FY486" s="35"/>
      <c r="FZ486" s="35"/>
      <c r="GA486" s="35"/>
      <c r="GB486" s="35"/>
      <c r="GC486" s="35"/>
      <c r="GD486" s="35"/>
      <c r="GE486" s="35"/>
      <c r="GF486" s="35"/>
      <c r="GG486" s="35"/>
      <c r="GH486" s="35"/>
      <c r="GI486" s="35"/>
      <c r="GJ486" s="35"/>
      <c r="GK486" s="35"/>
      <c r="GL486" s="35"/>
      <c r="GM486" s="35"/>
      <c r="GN486" s="35"/>
      <c r="GO486" s="35"/>
      <c r="GP486" s="35"/>
      <c r="GQ486" s="35"/>
      <c r="GR486" s="35"/>
      <c r="GS486" s="35"/>
      <c r="GT486" s="35"/>
      <c r="GU486" s="35"/>
      <c r="GV486" s="35"/>
      <c r="GW486" s="35"/>
      <c r="GX486" s="35"/>
      <c r="GY486" s="35"/>
      <c r="GZ486" s="35"/>
      <c r="HA486" s="35"/>
      <c r="HB486" s="35"/>
      <c r="HC486" s="35"/>
      <c r="HD486" s="35"/>
      <c r="HE486" s="35"/>
      <c r="HF486" s="35"/>
      <c r="HG486" s="35"/>
      <c r="HH486" s="35"/>
      <c r="HI486" s="35"/>
      <c r="HJ486" s="35"/>
      <c r="HK486" s="35"/>
      <c r="HL486" s="35"/>
      <c r="HM486" s="35"/>
      <c r="HN486" s="35"/>
      <c r="HO486" s="35"/>
      <c r="HP486" s="35"/>
      <c r="HQ486" s="35"/>
      <c r="HR486" s="35"/>
      <c r="HS486" s="35"/>
      <c r="HT486" s="35"/>
      <c r="HU486" s="35"/>
      <c r="HV486" s="35"/>
      <c r="HW486" s="35"/>
      <c r="HX486" s="35"/>
      <c r="HY486" s="35"/>
      <c r="HZ486" s="35"/>
      <c r="IA486" s="35"/>
      <c r="IB486" s="35"/>
      <c r="IC486" s="35"/>
      <c r="ID486" s="35"/>
      <c r="IE486" s="35"/>
      <c r="IF486" s="35"/>
      <c r="IG486" s="35"/>
      <c r="IH486" s="35"/>
      <c r="II486" s="35"/>
      <c r="IJ486" s="35"/>
      <c r="IK486" s="35"/>
      <c r="IL486" s="35"/>
      <c r="IM486" s="35"/>
      <c r="IN486" s="35"/>
      <c r="IO486" s="35"/>
      <c r="IP486" s="35"/>
      <c r="IQ486" s="35"/>
      <c r="IR486" s="35"/>
      <c r="IS486" s="35"/>
      <c r="IT486" s="35"/>
      <c r="IU486" s="35"/>
      <c r="IV486" s="35"/>
      <c r="IW486" s="35"/>
      <c r="IX486" s="35"/>
      <c r="IY486" s="35"/>
      <c r="IZ486" s="35"/>
      <c r="JA486" s="35"/>
      <c r="JB486" s="35"/>
      <c r="JC486" s="35"/>
      <c r="JD486" s="35"/>
      <c r="JE486" s="35"/>
      <c r="JF486" s="35"/>
      <c r="JG486" s="35"/>
      <c r="JH486" s="35"/>
      <c r="JI486" s="35"/>
      <c r="JJ486" s="35"/>
      <c r="JK486" s="35"/>
      <c r="JL486" s="35"/>
      <c r="JM486" s="35"/>
      <c r="JN486" s="35"/>
      <c r="JO486" s="35"/>
      <c r="JP486" s="35"/>
      <c r="JQ486" s="35"/>
      <c r="JR486" s="35"/>
      <c r="JS486" s="35"/>
      <c r="JT486" s="35"/>
      <c r="JU486" s="35"/>
      <c r="JV486" s="35"/>
      <c r="JW486" s="35"/>
      <c r="JX486" s="35"/>
      <c r="JY486" s="35"/>
      <c r="JZ486" s="35"/>
      <c r="KA486" s="35"/>
      <c r="KB486" s="35"/>
      <c r="KC486" s="35"/>
      <c r="KD486" s="35"/>
      <c r="KE486" s="35"/>
      <c r="KF486" s="35"/>
      <c r="KG486" s="35"/>
      <c r="KH486" s="35"/>
      <c r="KI486" s="35">
        <v>2</v>
      </c>
      <c r="KJ486" s="35"/>
      <c r="KK486" s="35"/>
      <c r="KL486" s="35"/>
      <c r="KM486" s="35"/>
      <c r="KN486" s="35"/>
      <c r="KO486" s="35"/>
      <c r="KP486" s="35"/>
      <c r="KQ486" s="35"/>
      <c r="KR486" s="35"/>
      <c r="KS486" s="35"/>
      <c r="KT486" s="35"/>
      <c r="KU486" s="35"/>
      <c r="KV486" s="35"/>
      <c r="KW486" s="35"/>
      <c r="KX486" s="35"/>
      <c r="KY486" s="35"/>
      <c r="KZ486" s="35"/>
      <c r="LA486" s="35"/>
      <c r="LB486" s="35"/>
      <c r="LC486" s="35"/>
      <c r="LD486" s="35"/>
      <c r="LE486" s="35"/>
      <c r="LF486" s="35"/>
      <c r="LG486" s="35"/>
      <c r="LH486" s="35"/>
      <c r="LI486" s="35"/>
      <c r="LJ486" s="35"/>
      <c r="LK486" s="35"/>
      <c r="LL486" s="35"/>
      <c r="LM486" s="35"/>
      <c r="LN486" s="35"/>
      <c r="LO486" s="35"/>
      <c r="LP486" s="35"/>
      <c r="LQ486" s="35"/>
      <c r="LR486" s="35"/>
      <c r="LS486" s="35"/>
      <c r="LT486" s="35">
        <v>10</v>
      </c>
      <c r="LU486" s="35"/>
      <c r="LV486" s="35"/>
      <c r="LW486" s="35"/>
      <c r="LX486" s="35"/>
      <c r="LY486" s="35"/>
      <c r="LZ486" s="35"/>
      <c r="MA486" s="35"/>
      <c r="MB486" s="35"/>
      <c r="MC486" s="35"/>
      <c r="MD486" s="35"/>
      <c r="ME486" s="35"/>
      <c r="MF486" s="35"/>
      <c r="MG486" s="35"/>
      <c r="MH486" s="35"/>
      <c r="MI486" s="35"/>
      <c r="MJ486" s="35"/>
      <c r="MK486" s="35"/>
      <c r="ML486" s="35"/>
      <c r="MM486" s="35"/>
      <c r="MN486" s="35"/>
      <c r="MO486" s="35"/>
      <c r="MP486" s="35"/>
      <c r="MQ486" s="35"/>
      <c r="MR486" s="35"/>
      <c r="MS486" s="35"/>
      <c r="MT486" s="35"/>
      <c r="MU486" s="35"/>
      <c r="MV486" s="35"/>
      <c r="MW486" s="35"/>
      <c r="MX486" s="35"/>
      <c r="MY486" s="35"/>
      <c r="MZ486" s="35"/>
      <c r="NA486" s="35"/>
      <c r="NB486" s="35"/>
      <c r="NC486" s="35"/>
      <c r="ND486" s="35">
        <v>2</v>
      </c>
      <c r="NE486" s="35"/>
      <c r="NF486" s="35"/>
      <c r="NG486" s="35"/>
      <c r="NH486" s="35"/>
      <c r="NI486" s="35"/>
      <c r="NJ486" s="35"/>
      <c r="NK486" s="35"/>
      <c r="NL486" s="35"/>
      <c r="NM486" s="35"/>
      <c r="NN486" s="35"/>
      <c r="NO486" s="35"/>
      <c r="NP486" s="35"/>
      <c r="NQ486" s="35"/>
      <c r="NR486" s="35"/>
      <c r="NS486" s="35"/>
      <c r="NT486" s="35"/>
      <c r="NU486" s="35"/>
      <c r="NV486" s="35"/>
      <c r="NW486" s="35"/>
      <c r="NX486" s="35"/>
      <c r="NY486" s="35"/>
      <c r="NZ486" s="35"/>
      <c r="OA486" s="35"/>
      <c r="OB486" s="35"/>
      <c r="OC486" s="35"/>
      <c r="OD486" s="35"/>
      <c r="OE486" s="35"/>
      <c r="OF486" s="35"/>
      <c r="OG486" s="35"/>
      <c r="OH486" s="35"/>
      <c r="OI486" s="35"/>
      <c r="OJ486" s="35"/>
      <c r="OK486" s="35"/>
      <c r="OL486" s="35">
        <v>5</v>
      </c>
      <c r="OM486" s="35"/>
      <c r="ON486" s="35"/>
      <c r="OO486" s="35"/>
      <c r="OP486" s="35"/>
      <c r="OQ486" s="35"/>
      <c r="OR486" s="35"/>
      <c r="OS486" s="35"/>
      <c r="OT486" s="35"/>
      <c r="OU486" s="35"/>
      <c r="OV486" s="35"/>
      <c r="OW486" s="35"/>
      <c r="OX486" s="35"/>
      <c r="OY486" s="35"/>
      <c r="OZ486" s="35"/>
      <c r="PA486" s="35"/>
      <c r="PB486" s="35"/>
      <c r="PC486" s="35"/>
      <c r="PD486" s="35"/>
      <c r="PE486" s="35"/>
      <c r="PF486" s="35"/>
      <c r="PG486" s="35"/>
      <c r="PH486" s="35"/>
      <c r="PI486" s="35"/>
      <c r="PJ486" s="35"/>
      <c r="PK486" s="35"/>
      <c r="PL486" s="35"/>
      <c r="PM486" s="35"/>
      <c r="PN486" s="35"/>
      <c r="PO486" s="35"/>
      <c r="PP486" s="35"/>
      <c r="PQ486" s="35"/>
      <c r="PR486" s="35"/>
      <c r="PS486" s="35"/>
      <c r="PT486" s="35"/>
      <c r="PU486" s="35"/>
      <c r="PV486" s="35"/>
      <c r="PW486" s="35"/>
      <c r="PX486" s="35"/>
      <c r="PY486" s="35"/>
      <c r="PZ486" s="35"/>
      <c r="QA486" s="35"/>
      <c r="QB486" s="35"/>
      <c r="QC486" s="35"/>
      <c r="QD486" s="35"/>
      <c r="QE486" s="35"/>
      <c r="QF486" s="35"/>
      <c r="QG486" s="35"/>
      <c r="QH486" s="35"/>
      <c r="QI486" s="35"/>
      <c r="QJ486" s="35"/>
      <c r="QK486" s="35"/>
      <c r="QL486" s="35"/>
      <c r="QM486" s="35"/>
      <c r="QN486" s="35"/>
      <c r="QO486" s="35"/>
      <c r="QP486" s="35"/>
      <c r="QQ486" s="35"/>
      <c r="QR486" s="35"/>
      <c r="QS486" s="35"/>
      <c r="QT486" s="35"/>
      <c r="QU486" s="35"/>
      <c r="QV486" s="35"/>
      <c r="QW486" s="35"/>
      <c r="QX486" s="35"/>
      <c r="QY486" s="35"/>
      <c r="QZ486" s="35"/>
      <c r="RA486" s="35"/>
      <c r="RB486" s="35"/>
      <c r="RC486" s="35"/>
      <c r="RD486" s="35"/>
      <c r="RE486" s="35"/>
      <c r="RF486" s="35"/>
      <c r="RG486" s="35"/>
      <c r="RH486" s="35"/>
      <c r="RI486" s="35"/>
      <c r="RJ486" s="35"/>
      <c r="RK486" s="35"/>
      <c r="RL486" s="35"/>
      <c r="RM486" s="35"/>
      <c r="RN486" s="35"/>
      <c r="RO486" s="35"/>
      <c r="RP486" s="35">
        <v>5</v>
      </c>
      <c r="RQ486" s="35">
        <v>5</v>
      </c>
      <c r="RR486" s="35"/>
      <c r="RS486" s="35"/>
      <c r="RT486" s="35"/>
      <c r="RU486" s="35"/>
      <c r="RV486" s="35"/>
      <c r="RW486" s="35"/>
      <c r="RX486" s="35"/>
      <c r="RY486" s="35"/>
      <c r="RZ486" s="35"/>
      <c r="SA486" s="35"/>
      <c r="SB486" s="35"/>
      <c r="SC486" s="35"/>
      <c r="SD486" s="35"/>
      <c r="SE486" s="35"/>
      <c r="SF486" s="35"/>
      <c r="SG486" s="35"/>
      <c r="SH486" s="35"/>
      <c r="SI486" s="35"/>
      <c r="SJ486" s="35"/>
      <c r="SK486" s="35"/>
      <c r="SL486" s="35"/>
      <c r="SM486" s="35"/>
      <c r="SN486" s="35"/>
      <c r="SO486" s="35"/>
      <c r="SP486" s="35"/>
      <c r="SQ486" s="35"/>
      <c r="SR486" s="35"/>
      <c r="SS486" s="35"/>
      <c r="ST486" s="35"/>
      <c r="SU486" s="35"/>
      <c r="SV486" s="35"/>
      <c r="SW486" s="35"/>
      <c r="SX486" s="35"/>
      <c r="SY486" s="35"/>
      <c r="SZ486" s="35"/>
      <c r="TA486" s="35"/>
      <c r="TB486" s="35"/>
      <c r="TC486" s="35"/>
      <c r="TD486" s="35"/>
      <c r="TE486" s="35"/>
      <c r="TF486" s="35"/>
      <c r="TG486" s="35"/>
      <c r="TH486" s="35"/>
      <c r="TI486" s="35"/>
      <c r="TJ486" s="35"/>
      <c r="TK486" s="35"/>
      <c r="TL486" s="35"/>
      <c r="TM486" s="35"/>
      <c r="TN486" s="35"/>
      <c r="TO486" s="35"/>
      <c r="TP486" s="35"/>
      <c r="TQ486" s="35"/>
      <c r="TR486" s="35"/>
      <c r="TS486" s="35"/>
      <c r="TT486" s="35"/>
      <c r="TU486" s="35"/>
      <c r="TV486" s="35"/>
      <c r="TW486" s="35"/>
      <c r="TX486" s="35"/>
      <c r="TY486" s="35"/>
      <c r="TZ486" s="35"/>
      <c r="UA486" s="35"/>
      <c r="UB486" s="35"/>
      <c r="UC486" s="35"/>
      <c r="UD486" s="35"/>
      <c r="UE486" s="35"/>
      <c r="UF486" s="35"/>
      <c r="UG486" s="35"/>
      <c r="UH486" s="35"/>
      <c r="UI486" s="35"/>
      <c r="UJ486" s="35"/>
      <c r="UK486" s="35"/>
      <c r="UL486" s="35"/>
      <c r="UM486" s="35"/>
      <c r="UN486" s="35"/>
      <c r="UO486" s="35"/>
      <c r="UP486" s="35"/>
      <c r="UQ486" s="35"/>
      <c r="UR486" s="35"/>
      <c r="US486" s="35"/>
      <c r="UT486" s="35"/>
      <c r="UU486" s="35"/>
      <c r="UV486" s="35"/>
      <c r="UW486" s="35"/>
      <c r="UX486" s="35"/>
      <c r="UY486" s="35"/>
      <c r="UZ486" s="35"/>
      <c r="VA486" s="35"/>
      <c r="VB486" s="35"/>
      <c r="VC486" s="35"/>
      <c r="VD486" s="35"/>
      <c r="VE486" s="35"/>
      <c r="VF486" s="35"/>
      <c r="VG486" s="35"/>
      <c r="VH486" s="35"/>
      <c r="VI486" s="35"/>
      <c r="VJ486" s="35"/>
      <c r="VK486" s="35"/>
      <c r="VL486" s="35">
        <v>20</v>
      </c>
      <c r="VM486" s="35"/>
      <c r="VN486" s="35"/>
      <c r="VO486" s="35"/>
      <c r="VP486" s="35"/>
      <c r="VQ486" s="35"/>
      <c r="VR486" s="35"/>
      <c r="VS486" s="35"/>
      <c r="VT486" s="35"/>
      <c r="VU486" s="35"/>
      <c r="VV486" s="35"/>
      <c r="VW486" s="35"/>
      <c r="VX486" s="35"/>
      <c r="VY486" s="35"/>
      <c r="VZ486" s="35"/>
      <c r="WA486" s="35"/>
      <c r="WB486" s="35"/>
      <c r="WC486" s="35"/>
      <c r="WD486" s="35"/>
      <c r="WE486" s="35"/>
      <c r="WF486" s="35"/>
      <c r="WG486" s="35"/>
      <c r="WH486" s="35"/>
      <c r="WI486" s="35"/>
      <c r="WJ486" s="35"/>
      <c r="WK486" s="35"/>
      <c r="WL486" s="35"/>
      <c r="WM486" s="35"/>
      <c r="WN486" s="35"/>
      <c r="WO486" s="35"/>
      <c r="WP486" s="35"/>
      <c r="WQ486" s="35"/>
      <c r="WR486" s="35"/>
      <c r="WS486" s="35">
        <v>2</v>
      </c>
      <c r="WT486" s="35"/>
      <c r="WU486" s="35"/>
      <c r="WV486" s="35"/>
      <c r="WW486" s="35"/>
      <c r="WX486" s="35"/>
      <c r="WY486" s="35"/>
      <c r="WZ486" s="35"/>
      <c r="XA486" s="35"/>
      <c r="XB486" s="35"/>
      <c r="XC486" s="35"/>
      <c r="XD486" s="35"/>
      <c r="XE486" s="35"/>
      <c r="XF486" s="35"/>
      <c r="XG486" s="35"/>
      <c r="XH486" s="35"/>
      <c r="XI486" s="35"/>
      <c r="XJ486" s="35"/>
      <c r="XK486" s="35"/>
      <c r="XL486" s="35"/>
      <c r="XM486" s="35"/>
      <c r="XN486" s="35"/>
      <c r="XO486" s="35"/>
      <c r="XP486" s="35"/>
      <c r="XQ486" s="35"/>
      <c r="XR486" s="35"/>
      <c r="XS486" s="35"/>
      <c r="XT486" s="35"/>
      <c r="XU486" s="35"/>
      <c r="XV486" s="35"/>
      <c r="XW486" s="35"/>
      <c r="XX486" s="35"/>
      <c r="XY486" s="35"/>
      <c r="XZ486" s="35"/>
      <c r="YA486" s="35"/>
      <c r="YB486" s="35"/>
      <c r="YC486" s="35"/>
      <c r="YD486" s="35"/>
      <c r="YE486" s="35"/>
      <c r="YF486" s="35"/>
      <c r="YG486" s="35">
        <v>6</v>
      </c>
      <c r="YH486" s="35"/>
      <c r="YI486" s="35"/>
      <c r="YJ486" s="35"/>
      <c r="YK486" s="35"/>
      <c r="YL486" s="35">
        <v>6</v>
      </c>
      <c r="YM486" s="35"/>
      <c r="YN486" s="35"/>
      <c r="YO486" s="35"/>
      <c r="YP486" s="35"/>
      <c r="YQ486" s="35"/>
      <c r="YR486" s="35"/>
      <c r="YS486" s="35"/>
      <c r="YT486" s="35"/>
      <c r="YU486" s="35"/>
      <c r="YV486" s="35"/>
      <c r="YW486" s="35"/>
      <c r="YX486" s="35"/>
      <c r="YY486" s="35"/>
      <c r="YZ486" s="35"/>
      <c r="ZA486" s="35">
        <v>4</v>
      </c>
      <c r="ZB486" s="35"/>
      <c r="ZC486" s="35"/>
      <c r="ZD486" s="35"/>
      <c r="ZE486" s="35"/>
      <c r="ZF486" s="35"/>
      <c r="ZG486" s="35"/>
      <c r="ZH486" s="35"/>
      <c r="ZI486" s="35"/>
      <c r="ZJ486" s="35"/>
      <c r="ZK486" s="35"/>
      <c r="ZL486" s="35"/>
      <c r="ZM486" s="35"/>
      <c r="ZN486" s="35"/>
      <c r="ZO486" s="35"/>
      <c r="ZP486" s="35">
        <v>4</v>
      </c>
      <c r="ZQ486" s="35"/>
      <c r="ZR486" s="35"/>
      <c r="ZS486" s="35"/>
      <c r="ZT486" s="35"/>
      <c r="ZU486" s="35"/>
      <c r="ZV486" s="35"/>
      <c r="ZW486" s="35"/>
      <c r="ZX486" s="35"/>
      <c r="ZY486" s="35"/>
      <c r="ZZ486" s="35"/>
      <c r="AAA486" s="35"/>
      <c r="AAB486" s="35"/>
      <c r="AAC486" s="35"/>
      <c r="AAD486" s="35"/>
      <c r="AAE486" s="35"/>
      <c r="AAF486" s="35"/>
      <c r="AAG486" s="35"/>
      <c r="AAH486" s="35"/>
      <c r="AAI486" s="35"/>
      <c r="AAJ486" s="35"/>
      <c r="AAK486" s="35"/>
      <c r="AAL486" s="35"/>
      <c r="AAM486" s="35"/>
      <c r="AAN486" s="35">
        <v>2</v>
      </c>
      <c r="AAO486" s="35"/>
      <c r="AAP486" s="35"/>
      <c r="AAQ486" s="35"/>
      <c r="AAR486" s="35"/>
      <c r="AAS486" s="35"/>
      <c r="AAT486" s="35"/>
      <c r="AAU486" s="35"/>
      <c r="AAV486" s="35"/>
      <c r="AAW486" s="35"/>
      <c r="AAX486" s="35"/>
      <c r="AAY486" s="35"/>
      <c r="AAZ486" s="35"/>
      <c r="ABA486" s="35"/>
      <c r="ABB486" s="35"/>
      <c r="ABC486" s="35"/>
      <c r="ABD486" s="35"/>
      <c r="ABE486" s="35"/>
      <c r="ABF486" s="35"/>
      <c r="ABG486" s="35"/>
      <c r="ABH486" s="35"/>
      <c r="ABI486" s="35"/>
      <c r="ABJ486" s="35"/>
      <c r="ABK486" s="35"/>
      <c r="ABL486" s="35"/>
      <c r="ABM486" s="35"/>
      <c r="ABN486" s="35"/>
      <c r="ABO486" s="35"/>
      <c r="ABP486" s="35"/>
      <c r="ABQ486" s="35"/>
      <c r="ABR486" s="35"/>
      <c r="ABS486" s="35"/>
      <c r="ABT486" s="35"/>
      <c r="ABU486" s="35"/>
      <c r="ABV486" s="35">
        <v>5</v>
      </c>
      <c r="ABW486" s="35"/>
      <c r="ABX486" s="35"/>
      <c r="ABY486" s="35">
        <v>5</v>
      </c>
      <c r="ABZ486" s="35"/>
      <c r="ACA486" s="35"/>
      <c r="ACB486" s="35"/>
      <c r="ACC486" s="35"/>
      <c r="ACD486" s="35"/>
      <c r="ACE486" s="35"/>
      <c r="ACF486" s="35"/>
      <c r="ACG486" s="35"/>
      <c r="ACH486" s="35"/>
      <c r="ACI486" s="35"/>
      <c r="ACJ486" s="35"/>
      <c r="ACK486" s="35"/>
      <c r="ACL486" s="35"/>
      <c r="ACM486" s="35"/>
      <c r="ACN486" s="35"/>
      <c r="ACO486" s="35"/>
      <c r="ACP486" s="35"/>
      <c r="ACQ486" s="35"/>
      <c r="ACR486" s="35"/>
      <c r="ACS486" s="35"/>
      <c r="ACT486" s="35"/>
      <c r="ACU486" s="35"/>
      <c r="ACV486" s="35"/>
      <c r="ACW486" s="35"/>
      <c r="ACX486" s="35"/>
      <c r="ACY486" s="35"/>
      <c r="ACZ486" s="35"/>
      <c r="ADA486" s="35"/>
      <c r="ADB486" s="35"/>
      <c r="ADC486" s="35"/>
      <c r="ADD486" s="35"/>
      <c r="ADE486" s="35"/>
      <c r="ADF486" s="35"/>
      <c r="ADG486" s="35"/>
      <c r="ADH486" s="35"/>
      <c r="ADI486" s="35">
        <v>5</v>
      </c>
      <c r="ADJ486" s="35"/>
      <c r="ADK486" s="35"/>
      <c r="ADL486" s="35"/>
      <c r="ADM486" s="35"/>
      <c r="ADN486" s="35"/>
      <c r="ADO486" s="35"/>
      <c r="ADP486" s="35"/>
      <c r="ADQ486" s="35"/>
      <c r="ADR486" s="35"/>
      <c r="ADS486" s="35"/>
      <c r="ADT486" s="35"/>
      <c r="ADU486" s="35"/>
      <c r="ADV486" s="35"/>
      <c r="ADW486" s="35"/>
      <c r="ADX486" s="35"/>
      <c r="ADY486" s="66">
        <f t="shared" si="21"/>
        <v>0</v>
      </c>
    </row>
    <row r="487" spans="1:805" s="5" customFormat="1" x14ac:dyDescent="0.2">
      <c r="A487" s="46" t="s">
        <v>329</v>
      </c>
      <c r="B487" s="65">
        <f t="shared" si="23"/>
        <v>0</v>
      </c>
      <c r="C487" s="57">
        <v>1</v>
      </c>
      <c r="D487" s="59">
        <v>44665</v>
      </c>
      <c r="E487" s="67">
        <v>84.88</v>
      </c>
      <c r="F487" s="67">
        <f t="shared" si="18"/>
        <v>0</v>
      </c>
      <c r="G487" s="6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  <c r="AO487" s="35"/>
      <c r="AP487" s="35"/>
      <c r="AQ487" s="35"/>
      <c r="AR487" s="35"/>
      <c r="AS487" s="35"/>
      <c r="AT487" s="35"/>
      <c r="AU487" s="35"/>
      <c r="AV487" s="35"/>
      <c r="AW487" s="35"/>
      <c r="AX487" s="35"/>
      <c r="AY487" s="35"/>
      <c r="AZ487" s="35"/>
      <c r="BA487" s="35"/>
      <c r="BB487" s="35"/>
      <c r="BC487" s="35"/>
      <c r="BD487" s="35"/>
      <c r="BE487" s="15"/>
      <c r="BF487" s="15"/>
      <c r="BG487" s="136"/>
      <c r="BH487" s="35"/>
      <c r="BI487" s="35"/>
      <c r="BJ487" s="35"/>
      <c r="BK487" s="35"/>
      <c r="BL487" s="35"/>
      <c r="BM487" s="35"/>
      <c r="BN487" s="35"/>
      <c r="BO487" s="35"/>
      <c r="BP487" s="35"/>
      <c r="BQ487" s="35"/>
      <c r="BR487" s="35"/>
      <c r="BS487" s="35"/>
      <c r="BT487" s="35"/>
      <c r="BU487" s="35"/>
      <c r="BV487" s="35"/>
      <c r="BW487" s="35"/>
      <c r="BX487" s="35"/>
      <c r="BY487" s="35"/>
      <c r="BZ487" s="35"/>
      <c r="CA487" s="35"/>
      <c r="CB487" s="35"/>
      <c r="CC487" s="35"/>
      <c r="CD487" s="35"/>
      <c r="CE487" s="35"/>
      <c r="CF487" s="35"/>
      <c r="CG487" s="35"/>
      <c r="CH487" s="35"/>
      <c r="CI487" s="35"/>
      <c r="CJ487" s="35"/>
      <c r="CK487" s="35"/>
      <c r="CL487" s="35"/>
      <c r="CM487" s="35"/>
      <c r="CN487" s="35"/>
      <c r="CO487" s="35"/>
      <c r="CP487" s="35"/>
      <c r="CQ487" s="35"/>
      <c r="CR487" s="35"/>
      <c r="CS487" s="35"/>
      <c r="CT487" s="35"/>
      <c r="CU487" s="35"/>
      <c r="CV487" s="35"/>
      <c r="CW487" s="35"/>
      <c r="CX487" s="35"/>
      <c r="CY487" s="35"/>
      <c r="CZ487" s="35"/>
      <c r="DA487" s="35"/>
      <c r="DB487" s="35"/>
      <c r="DC487" s="35"/>
      <c r="DD487" s="35"/>
      <c r="DE487" s="35"/>
      <c r="DF487" s="35"/>
      <c r="DG487" s="35"/>
      <c r="DH487" s="35"/>
      <c r="DI487" s="35"/>
      <c r="DJ487" s="35"/>
      <c r="DK487" s="35"/>
      <c r="DL487" s="35"/>
      <c r="DM487" s="35"/>
      <c r="DN487" s="35"/>
      <c r="DO487" s="35"/>
      <c r="DP487" s="35"/>
      <c r="DQ487" s="35"/>
      <c r="DR487" s="35"/>
      <c r="DS487" s="35"/>
      <c r="DT487" s="35"/>
      <c r="DU487" s="35"/>
      <c r="DV487" s="35"/>
      <c r="DW487" s="35"/>
      <c r="DX487" s="35"/>
      <c r="DY487" s="35"/>
      <c r="DZ487" s="35"/>
      <c r="EA487" s="35"/>
      <c r="EB487" s="35"/>
      <c r="EC487" s="35"/>
      <c r="ED487" s="35"/>
      <c r="EE487" s="35"/>
      <c r="EF487" s="35"/>
      <c r="EG487" s="35"/>
      <c r="EH487" s="35"/>
      <c r="EI487" s="35"/>
      <c r="EJ487" s="35"/>
      <c r="EK487" s="35"/>
      <c r="EL487" s="35"/>
      <c r="EM487" s="35"/>
      <c r="EN487" s="35"/>
      <c r="EO487" s="35"/>
      <c r="EP487" s="35"/>
      <c r="EQ487" s="35"/>
      <c r="ER487" s="35"/>
      <c r="ES487" s="35"/>
      <c r="ET487" s="35"/>
      <c r="EU487" s="35"/>
      <c r="EV487" s="35"/>
      <c r="EW487" s="35"/>
      <c r="EX487" s="35"/>
      <c r="EY487" s="35"/>
      <c r="EZ487" s="35"/>
      <c r="FA487" s="35"/>
      <c r="FB487" s="35"/>
      <c r="FC487" s="35"/>
      <c r="FD487" s="35"/>
      <c r="FE487" s="35"/>
      <c r="FF487" s="35"/>
      <c r="FG487" s="35"/>
      <c r="FH487" s="35"/>
      <c r="FI487" s="35"/>
      <c r="FJ487" s="35"/>
      <c r="FK487" s="35"/>
      <c r="FL487" s="35"/>
      <c r="FM487" s="35"/>
      <c r="FN487" s="35"/>
      <c r="FO487" s="35"/>
      <c r="FP487" s="35"/>
      <c r="FQ487" s="35"/>
      <c r="FR487" s="35"/>
      <c r="FS487" s="35"/>
      <c r="FT487" s="35"/>
      <c r="FU487" s="35"/>
      <c r="FV487" s="35"/>
      <c r="FW487" s="35"/>
      <c r="FX487" s="35"/>
      <c r="FY487" s="35"/>
      <c r="FZ487" s="35"/>
      <c r="GA487" s="35"/>
      <c r="GB487" s="35"/>
      <c r="GC487" s="35"/>
      <c r="GD487" s="35"/>
      <c r="GE487" s="35"/>
      <c r="GF487" s="35"/>
      <c r="GG487" s="35"/>
      <c r="GH487" s="35"/>
      <c r="GI487" s="35"/>
      <c r="GJ487" s="35"/>
      <c r="GK487" s="35"/>
      <c r="GL487" s="35"/>
      <c r="GM487" s="35"/>
      <c r="GN487" s="35"/>
      <c r="GO487" s="35"/>
      <c r="GP487" s="35"/>
      <c r="GQ487" s="35"/>
      <c r="GR487" s="35"/>
      <c r="GS487" s="35"/>
      <c r="GT487" s="35"/>
      <c r="GU487" s="35"/>
      <c r="GV487" s="35"/>
      <c r="GW487" s="35"/>
      <c r="GX487" s="35"/>
      <c r="GY487" s="35"/>
      <c r="GZ487" s="35"/>
      <c r="HA487" s="35"/>
      <c r="HB487" s="35"/>
      <c r="HC487" s="35"/>
      <c r="HD487" s="35"/>
      <c r="HE487" s="35"/>
      <c r="HF487" s="35"/>
      <c r="HG487" s="35"/>
      <c r="HH487" s="35"/>
      <c r="HI487" s="35"/>
      <c r="HJ487" s="35"/>
      <c r="HK487" s="35"/>
      <c r="HL487" s="35"/>
      <c r="HM487" s="35"/>
      <c r="HN487" s="35"/>
      <c r="HO487" s="35"/>
      <c r="HP487" s="35"/>
      <c r="HQ487" s="35"/>
      <c r="HR487" s="35"/>
      <c r="HS487" s="35"/>
      <c r="HT487" s="35"/>
      <c r="HU487" s="35"/>
      <c r="HV487" s="35"/>
      <c r="HW487" s="35"/>
      <c r="HX487" s="35"/>
      <c r="HY487" s="35"/>
      <c r="HZ487" s="35"/>
      <c r="IA487" s="35"/>
      <c r="IB487" s="35"/>
      <c r="IC487" s="35"/>
      <c r="ID487" s="35"/>
      <c r="IE487" s="35"/>
      <c r="IF487" s="35"/>
      <c r="IG487" s="35"/>
      <c r="IH487" s="35"/>
      <c r="II487" s="35"/>
      <c r="IJ487" s="35"/>
      <c r="IK487" s="35"/>
      <c r="IL487" s="35"/>
      <c r="IM487" s="35"/>
      <c r="IN487" s="35"/>
      <c r="IO487" s="35"/>
      <c r="IP487" s="35"/>
      <c r="IQ487" s="35"/>
      <c r="IR487" s="35"/>
      <c r="IS487" s="35"/>
      <c r="IT487" s="35"/>
      <c r="IU487" s="35"/>
      <c r="IV487" s="35"/>
      <c r="IW487" s="35"/>
      <c r="IX487" s="35"/>
      <c r="IY487" s="35"/>
      <c r="IZ487" s="35"/>
      <c r="JA487" s="35"/>
      <c r="JB487" s="35"/>
      <c r="JC487" s="35"/>
      <c r="JD487" s="35"/>
      <c r="JE487" s="35"/>
      <c r="JF487" s="35"/>
      <c r="JG487" s="35"/>
      <c r="JH487" s="35"/>
      <c r="JI487" s="35"/>
      <c r="JJ487" s="35"/>
      <c r="JK487" s="35"/>
      <c r="JL487" s="35"/>
      <c r="JM487" s="35"/>
      <c r="JN487" s="35"/>
      <c r="JO487" s="35"/>
      <c r="JP487" s="35"/>
      <c r="JQ487" s="35"/>
      <c r="JR487" s="35"/>
      <c r="JS487" s="35"/>
      <c r="JT487" s="35"/>
      <c r="JU487" s="35"/>
      <c r="JV487" s="35"/>
      <c r="JW487" s="35"/>
      <c r="JX487" s="35"/>
      <c r="JY487" s="35"/>
      <c r="JZ487" s="35"/>
      <c r="KA487" s="35"/>
      <c r="KB487" s="35"/>
      <c r="KC487" s="35"/>
      <c r="KD487" s="35"/>
      <c r="KE487" s="35"/>
      <c r="KF487" s="35"/>
      <c r="KG487" s="35"/>
      <c r="KH487" s="35"/>
      <c r="KI487" s="35"/>
      <c r="KJ487" s="35"/>
      <c r="KK487" s="35"/>
      <c r="KL487" s="35"/>
      <c r="KM487" s="35"/>
      <c r="KN487" s="35"/>
      <c r="KO487" s="35"/>
      <c r="KP487" s="35"/>
      <c r="KQ487" s="35"/>
      <c r="KR487" s="35"/>
      <c r="KS487" s="35"/>
      <c r="KT487" s="35"/>
      <c r="KU487" s="35"/>
      <c r="KV487" s="35"/>
      <c r="KW487" s="35"/>
      <c r="KX487" s="35"/>
      <c r="KY487" s="35"/>
      <c r="KZ487" s="35"/>
      <c r="LA487" s="35"/>
      <c r="LB487" s="35"/>
      <c r="LC487" s="35"/>
      <c r="LD487" s="35"/>
      <c r="LE487" s="35"/>
      <c r="LF487" s="35"/>
      <c r="LG487" s="35"/>
      <c r="LH487" s="35"/>
      <c r="LI487" s="35"/>
      <c r="LJ487" s="35"/>
      <c r="LK487" s="35"/>
      <c r="LL487" s="35"/>
      <c r="LM487" s="35"/>
      <c r="LN487" s="35"/>
      <c r="LO487" s="35"/>
      <c r="LP487" s="35"/>
      <c r="LQ487" s="35"/>
      <c r="LR487" s="35"/>
      <c r="LS487" s="35"/>
      <c r="LT487" s="35"/>
      <c r="LU487" s="35"/>
      <c r="LV487" s="35"/>
      <c r="LW487" s="35"/>
      <c r="LX487" s="35"/>
      <c r="LY487" s="35"/>
      <c r="LZ487" s="35"/>
      <c r="MA487" s="35"/>
      <c r="MB487" s="35"/>
      <c r="MC487" s="35"/>
      <c r="MD487" s="35"/>
      <c r="ME487" s="35"/>
      <c r="MF487" s="35"/>
      <c r="MG487" s="35"/>
      <c r="MH487" s="35"/>
      <c r="MI487" s="35"/>
      <c r="MJ487" s="35"/>
      <c r="MK487" s="35"/>
      <c r="ML487" s="35"/>
      <c r="MM487" s="35"/>
      <c r="MN487" s="35"/>
      <c r="MO487" s="35"/>
      <c r="MP487" s="35"/>
      <c r="MQ487" s="35"/>
      <c r="MR487" s="35"/>
      <c r="MS487" s="35"/>
      <c r="MT487" s="35"/>
      <c r="MU487" s="35"/>
      <c r="MV487" s="35"/>
      <c r="MW487" s="35"/>
      <c r="MX487" s="35"/>
      <c r="MY487" s="35"/>
      <c r="MZ487" s="35"/>
      <c r="NA487" s="35"/>
      <c r="NB487" s="35"/>
      <c r="NC487" s="35"/>
      <c r="ND487" s="35"/>
      <c r="NE487" s="35"/>
      <c r="NF487" s="35"/>
      <c r="NG487" s="35"/>
      <c r="NH487" s="35"/>
      <c r="NI487" s="35"/>
      <c r="NJ487" s="35"/>
      <c r="NK487" s="35"/>
      <c r="NL487" s="35"/>
      <c r="NM487" s="35"/>
      <c r="NN487" s="35"/>
      <c r="NO487" s="35"/>
      <c r="NP487" s="35"/>
      <c r="NQ487" s="35"/>
      <c r="NR487" s="35"/>
      <c r="NS487" s="35"/>
      <c r="NT487" s="35"/>
      <c r="NU487" s="35"/>
      <c r="NV487" s="35"/>
      <c r="NW487" s="35"/>
      <c r="NX487" s="35"/>
      <c r="NY487" s="35"/>
      <c r="NZ487" s="35"/>
      <c r="OA487" s="35"/>
      <c r="OB487" s="35"/>
      <c r="OC487" s="35"/>
      <c r="OD487" s="35"/>
      <c r="OE487" s="35"/>
      <c r="OF487" s="35"/>
      <c r="OG487" s="35"/>
      <c r="OH487" s="35"/>
      <c r="OI487" s="35"/>
      <c r="OJ487" s="35"/>
      <c r="OK487" s="35"/>
      <c r="OL487" s="35"/>
      <c r="OM487" s="35"/>
      <c r="ON487" s="35"/>
      <c r="OO487" s="35"/>
      <c r="OP487" s="35"/>
      <c r="OQ487" s="35"/>
      <c r="OR487" s="35"/>
      <c r="OS487" s="35"/>
      <c r="OT487" s="35"/>
      <c r="OU487" s="35"/>
      <c r="OV487" s="35"/>
      <c r="OW487" s="35"/>
      <c r="OX487" s="35"/>
      <c r="OY487" s="35"/>
      <c r="OZ487" s="35"/>
      <c r="PA487" s="35"/>
      <c r="PB487" s="35"/>
      <c r="PC487" s="35"/>
      <c r="PD487" s="35"/>
      <c r="PE487" s="35"/>
      <c r="PF487" s="35"/>
      <c r="PG487" s="35"/>
      <c r="PH487" s="35"/>
      <c r="PI487" s="35"/>
      <c r="PJ487" s="35"/>
      <c r="PK487" s="35"/>
      <c r="PL487" s="35"/>
      <c r="PM487" s="35"/>
      <c r="PN487" s="35"/>
      <c r="PO487" s="35"/>
      <c r="PP487" s="35"/>
      <c r="PQ487" s="35"/>
      <c r="PR487" s="35"/>
      <c r="PS487" s="35"/>
      <c r="PT487" s="35"/>
      <c r="PU487" s="35"/>
      <c r="PV487" s="35"/>
      <c r="PW487" s="35"/>
      <c r="PX487" s="35"/>
      <c r="PY487" s="35"/>
      <c r="PZ487" s="35"/>
      <c r="QA487" s="35"/>
      <c r="QB487" s="35"/>
      <c r="QC487" s="35"/>
      <c r="QD487" s="35"/>
      <c r="QE487" s="35"/>
      <c r="QF487" s="35"/>
      <c r="QG487" s="35"/>
      <c r="QH487" s="35"/>
      <c r="QI487" s="35"/>
      <c r="QJ487" s="35"/>
      <c r="QK487" s="35"/>
      <c r="QL487" s="35"/>
      <c r="QM487" s="35"/>
      <c r="QN487" s="35"/>
      <c r="QO487" s="35"/>
      <c r="QP487" s="35"/>
      <c r="QQ487" s="35"/>
      <c r="QR487" s="35"/>
      <c r="QS487" s="35"/>
      <c r="QT487" s="35"/>
      <c r="QU487" s="35"/>
      <c r="QV487" s="35"/>
      <c r="QW487" s="35"/>
      <c r="QX487" s="35"/>
      <c r="QY487" s="35"/>
      <c r="QZ487" s="35"/>
      <c r="RA487" s="35"/>
      <c r="RB487" s="35"/>
      <c r="RC487" s="35"/>
      <c r="RD487" s="35"/>
      <c r="RE487" s="35"/>
      <c r="RF487" s="35"/>
      <c r="RG487" s="35"/>
      <c r="RH487" s="35"/>
      <c r="RI487" s="35"/>
      <c r="RJ487" s="35"/>
      <c r="RK487" s="35"/>
      <c r="RL487" s="35"/>
      <c r="RM487" s="35"/>
      <c r="RN487" s="35"/>
      <c r="RO487" s="35"/>
      <c r="RP487" s="35"/>
      <c r="RQ487" s="35"/>
      <c r="RR487" s="35"/>
      <c r="RS487" s="35"/>
      <c r="RT487" s="35"/>
      <c r="RU487" s="35"/>
      <c r="RV487" s="35"/>
      <c r="RW487" s="35"/>
      <c r="RX487" s="35"/>
      <c r="RY487" s="35"/>
      <c r="RZ487" s="35"/>
      <c r="SA487" s="35"/>
      <c r="SB487" s="35"/>
      <c r="SC487" s="35"/>
      <c r="SD487" s="35"/>
      <c r="SE487" s="35"/>
      <c r="SF487" s="35"/>
      <c r="SG487" s="35"/>
      <c r="SH487" s="35"/>
      <c r="SI487" s="35"/>
      <c r="SJ487" s="35"/>
      <c r="SK487" s="35"/>
      <c r="SL487" s="35"/>
      <c r="SM487" s="35"/>
      <c r="SN487" s="35"/>
      <c r="SO487" s="35"/>
      <c r="SP487" s="35"/>
      <c r="SQ487" s="35"/>
      <c r="SR487" s="35"/>
      <c r="SS487" s="35"/>
      <c r="ST487" s="35"/>
      <c r="SU487" s="35"/>
      <c r="SV487" s="35"/>
      <c r="SW487" s="35"/>
      <c r="SX487" s="35"/>
      <c r="SY487" s="35"/>
      <c r="SZ487" s="35"/>
      <c r="TA487" s="35"/>
      <c r="TB487" s="35"/>
      <c r="TC487" s="35"/>
      <c r="TD487" s="35"/>
      <c r="TE487" s="35"/>
      <c r="TF487" s="35"/>
      <c r="TG487" s="35"/>
      <c r="TH487" s="35"/>
      <c r="TI487" s="35"/>
      <c r="TJ487" s="35"/>
      <c r="TK487" s="35"/>
      <c r="TL487" s="35"/>
      <c r="TM487" s="35"/>
      <c r="TN487" s="35">
        <v>5</v>
      </c>
      <c r="TO487" s="35"/>
      <c r="TP487" s="35"/>
      <c r="TQ487" s="35"/>
      <c r="TR487" s="35"/>
      <c r="TS487" s="35"/>
      <c r="TT487" s="35"/>
      <c r="TU487" s="35"/>
      <c r="TV487" s="35"/>
      <c r="TW487" s="35"/>
      <c r="TX487" s="35"/>
      <c r="TY487" s="35">
        <v>5</v>
      </c>
      <c r="TZ487" s="35"/>
      <c r="UA487" s="35"/>
      <c r="UB487" s="35"/>
      <c r="UC487" s="35"/>
      <c r="UD487" s="35"/>
      <c r="UE487" s="35"/>
      <c r="UF487" s="35"/>
      <c r="UG487" s="35"/>
      <c r="UH487" s="35"/>
      <c r="UI487" s="35"/>
      <c r="UJ487" s="35"/>
      <c r="UK487" s="35"/>
      <c r="UL487" s="35"/>
      <c r="UM487" s="35"/>
      <c r="UN487" s="35"/>
      <c r="UO487" s="35"/>
      <c r="UP487" s="35"/>
      <c r="UQ487" s="35"/>
      <c r="UR487" s="35"/>
      <c r="US487" s="35"/>
      <c r="UT487" s="35"/>
      <c r="UU487" s="35"/>
      <c r="UV487" s="35"/>
      <c r="UW487" s="35"/>
      <c r="UX487" s="35"/>
      <c r="UY487" s="35"/>
      <c r="UZ487" s="35"/>
      <c r="VA487" s="35"/>
      <c r="VB487" s="35"/>
      <c r="VC487" s="35"/>
      <c r="VD487" s="35"/>
      <c r="VE487" s="35"/>
      <c r="VF487" s="35"/>
      <c r="VG487" s="35"/>
      <c r="VH487" s="35"/>
      <c r="VI487" s="35"/>
      <c r="VJ487" s="35"/>
      <c r="VK487" s="35"/>
      <c r="VL487" s="35"/>
      <c r="VM487" s="35"/>
      <c r="VN487" s="35"/>
      <c r="VO487" s="35"/>
      <c r="VP487" s="35"/>
      <c r="VQ487" s="35"/>
      <c r="VR487" s="35"/>
      <c r="VS487" s="35"/>
      <c r="VT487" s="35"/>
      <c r="VU487" s="35"/>
      <c r="VV487" s="35"/>
      <c r="VW487" s="35"/>
      <c r="VX487" s="35"/>
      <c r="VY487" s="35"/>
      <c r="VZ487" s="35"/>
      <c r="WA487" s="35"/>
      <c r="WB487" s="35"/>
      <c r="WC487" s="35"/>
      <c r="WD487" s="35"/>
      <c r="WE487" s="35"/>
      <c r="WF487" s="35"/>
      <c r="WG487" s="35"/>
      <c r="WH487" s="35"/>
      <c r="WI487" s="35"/>
      <c r="WJ487" s="35"/>
      <c r="WK487" s="35"/>
      <c r="WL487" s="35"/>
      <c r="WM487" s="35"/>
      <c r="WN487" s="35"/>
      <c r="WO487" s="35"/>
      <c r="WP487" s="35"/>
      <c r="WQ487" s="35"/>
      <c r="WR487" s="35"/>
      <c r="WS487" s="35"/>
      <c r="WT487" s="35"/>
      <c r="WU487" s="35"/>
      <c r="WV487" s="35"/>
      <c r="WW487" s="35"/>
      <c r="WX487" s="35"/>
      <c r="WY487" s="35"/>
      <c r="WZ487" s="35"/>
      <c r="XA487" s="35"/>
      <c r="XB487" s="35"/>
      <c r="XC487" s="35"/>
      <c r="XD487" s="35"/>
      <c r="XE487" s="35"/>
      <c r="XF487" s="35"/>
      <c r="XG487" s="35"/>
      <c r="XH487" s="35"/>
      <c r="XI487" s="35"/>
      <c r="XJ487" s="35"/>
      <c r="XK487" s="35"/>
      <c r="XL487" s="35"/>
      <c r="XM487" s="35"/>
      <c r="XN487" s="35"/>
      <c r="XO487" s="35"/>
      <c r="XP487" s="35"/>
      <c r="XQ487" s="35"/>
      <c r="XR487" s="35"/>
      <c r="XS487" s="35"/>
      <c r="XT487" s="35"/>
      <c r="XU487" s="35"/>
      <c r="XV487" s="35"/>
      <c r="XW487" s="35"/>
      <c r="XX487" s="35"/>
      <c r="XY487" s="35"/>
      <c r="XZ487" s="35"/>
      <c r="YA487" s="35"/>
      <c r="YB487" s="35"/>
      <c r="YC487" s="35"/>
      <c r="YD487" s="35"/>
      <c r="YE487" s="35"/>
      <c r="YF487" s="35"/>
      <c r="YG487" s="35"/>
      <c r="YH487" s="35"/>
      <c r="YI487" s="35"/>
      <c r="YJ487" s="35"/>
      <c r="YK487" s="35"/>
      <c r="YL487" s="35"/>
      <c r="YM487" s="35"/>
      <c r="YN487" s="35"/>
      <c r="YO487" s="35"/>
      <c r="YP487" s="35"/>
      <c r="YQ487" s="35"/>
      <c r="YR487" s="35"/>
      <c r="YS487" s="35"/>
      <c r="YT487" s="35"/>
      <c r="YU487" s="35"/>
      <c r="YV487" s="35"/>
      <c r="YW487" s="35"/>
      <c r="YX487" s="35"/>
      <c r="YY487" s="35"/>
      <c r="YZ487" s="35"/>
      <c r="ZA487" s="35"/>
      <c r="ZB487" s="35"/>
      <c r="ZC487" s="35"/>
      <c r="ZD487" s="35"/>
      <c r="ZE487" s="35"/>
      <c r="ZF487" s="35"/>
      <c r="ZG487" s="35"/>
      <c r="ZH487" s="35"/>
      <c r="ZI487" s="35"/>
      <c r="ZJ487" s="35"/>
      <c r="ZK487" s="35"/>
      <c r="ZL487" s="35"/>
      <c r="ZM487" s="35"/>
      <c r="ZN487" s="35"/>
      <c r="ZO487" s="35"/>
      <c r="ZP487" s="35"/>
      <c r="ZQ487" s="35"/>
      <c r="ZR487" s="35"/>
      <c r="ZS487" s="35"/>
      <c r="ZT487" s="35"/>
      <c r="ZU487" s="35"/>
      <c r="ZV487" s="35"/>
      <c r="ZW487" s="35"/>
      <c r="ZX487" s="35"/>
      <c r="ZY487" s="35"/>
      <c r="ZZ487" s="35"/>
      <c r="AAA487" s="35"/>
      <c r="AAB487" s="35"/>
      <c r="AAC487" s="35"/>
      <c r="AAD487" s="35"/>
      <c r="AAE487" s="35"/>
      <c r="AAF487" s="35"/>
      <c r="AAG487" s="35"/>
      <c r="AAH487" s="35"/>
      <c r="AAI487" s="35"/>
      <c r="AAJ487" s="35"/>
      <c r="AAK487" s="35"/>
      <c r="AAL487" s="35"/>
      <c r="AAM487" s="35"/>
      <c r="AAN487" s="35"/>
      <c r="AAO487" s="35"/>
      <c r="AAP487" s="35"/>
      <c r="AAQ487" s="35"/>
      <c r="AAR487" s="35"/>
      <c r="AAS487" s="35"/>
      <c r="AAT487" s="35"/>
      <c r="AAU487" s="35"/>
      <c r="AAV487" s="35"/>
      <c r="AAW487" s="35"/>
      <c r="AAX487" s="35"/>
      <c r="AAY487" s="35"/>
      <c r="AAZ487" s="35"/>
      <c r="ABA487" s="35"/>
      <c r="ABB487" s="35"/>
      <c r="ABC487" s="35"/>
      <c r="ABD487" s="35"/>
      <c r="ABE487" s="35"/>
      <c r="ABF487" s="35"/>
      <c r="ABG487" s="35"/>
      <c r="ABH487" s="35"/>
      <c r="ABI487" s="35"/>
      <c r="ABJ487" s="35"/>
      <c r="ABK487" s="35"/>
      <c r="ABL487" s="35"/>
      <c r="ABM487" s="35"/>
      <c r="ABN487" s="35"/>
      <c r="ABO487" s="35"/>
      <c r="ABP487" s="35"/>
      <c r="ABQ487" s="35"/>
      <c r="ABR487" s="35"/>
      <c r="ABS487" s="35"/>
      <c r="ABT487" s="35"/>
      <c r="ABU487" s="35"/>
      <c r="ABV487" s="35"/>
      <c r="ABW487" s="35"/>
      <c r="ABX487" s="35"/>
      <c r="ABY487" s="35"/>
      <c r="ABZ487" s="35"/>
      <c r="ACA487" s="35"/>
      <c r="ACB487" s="35"/>
      <c r="ACC487" s="35"/>
      <c r="ACD487" s="35"/>
      <c r="ACE487" s="35"/>
      <c r="ACF487" s="35"/>
      <c r="ACG487" s="35"/>
      <c r="ACH487" s="35"/>
      <c r="ACI487" s="35"/>
      <c r="ACJ487" s="35"/>
      <c r="ACK487" s="35"/>
      <c r="ACL487" s="35"/>
      <c r="ACM487" s="35"/>
      <c r="ACN487" s="35"/>
      <c r="ACO487" s="35"/>
      <c r="ACP487" s="35"/>
      <c r="ACQ487" s="35"/>
      <c r="ACR487" s="35"/>
      <c r="ACS487" s="35"/>
      <c r="ACT487" s="35"/>
      <c r="ACU487" s="35"/>
      <c r="ACV487" s="35"/>
      <c r="ACW487" s="35"/>
      <c r="ACX487" s="35"/>
      <c r="ACY487" s="35"/>
      <c r="ACZ487" s="35"/>
      <c r="ADA487" s="35"/>
      <c r="ADB487" s="35"/>
      <c r="ADC487" s="35"/>
      <c r="ADD487" s="35"/>
      <c r="ADE487" s="35"/>
      <c r="ADF487" s="35"/>
      <c r="ADG487" s="35"/>
      <c r="ADH487" s="35"/>
      <c r="ADI487" s="35"/>
      <c r="ADJ487" s="35"/>
      <c r="ADK487" s="35"/>
      <c r="ADL487" s="35"/>
      <c r="ADM487" s="35"/>
      <c r="ADN487" s="35"/>
      <c r="ADO487" s="35"/>
      <c r="ADP487" s="35"/>
      <c r="ADQ487" s="35"/>
      <c r="ADR487" s="35"/>
      <c r="ADS487" s="35"/>
      <c r="ADT487" s="35"/>
      <c r="ADU487" s="35"/>
      <c r="ADV487" s="35"/>
      <c r="ADW487" s="35"/>
      <c r="ADX487" s="35"/>
      <c r="ADY487" s="66">
        <f t="shared" si="21"/>
        <v>0</v>
      </c>
    </row>
    <row r="488" spans="1:805" s="5" customFormat="1" x14ac:dyDescent="0.2">
      <c r="A488" s="46" t="s">
        <v>458</v>
      </c>
      <c r="B488" s="65">
        <f t="shared" si="23"/>
        <v>0</v>
      </c>
      <c r="C488" s="57">
        <v>5</v>
      </c>
      <c r="D488" s="59">
        <v>44809</v>
      </c>
      <c r="E488" s="67">
        <v>69.73</v>
      </c>
      <c r="F488" s="67">
        <f t="shared" ref="F488:F538" si="24">E488*B488</f>
        <v>0</v>
      </c>
      <c r="G488" s="6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  <c r="AG488" s="35"/>
      <c r="AH488" s="35"/>
      <c r="AI488" s="35"/>
      <c r="AJ488" s="35"/>
      <c r="AK488" s="35"/>
      <c r="AL488" s="35"/>
      <c r="AM488" s="35"/>
      <c r="AN488" s="35"/>
      <c r="AO488" s="35"/>
      <c r="AP488" s="35"/>
      <c r="AQ488" s="35"/>
      <c r="AR488" s="35"/>
      <c r="AS488" s="35"/>
      <c r="AT488" s="35"/>
      <c r="AU488" s="35"/>
      <c r="AV488" s="35"/>
      <c r="AW488" s="35"/>
      <c r="AX488" s="35"/>
      <c r="AY488" s="35"/>
      <c r="AZ488" s="35"/>
      <c r="BA488" s="35"/>
      <c r="BB488" s="35"/>
      <c r="BC488" s="35"/>
      <c r="BD488" s="35"/>
      <c r="BE488" s="15"/>
      <c r="BF488" s="15"/>
      <c r="BG488" s="136"/>
      <c r="BH488" s="35"/>
      <c r="BI488" s="35"/>
      <c r="BJ488" s="35"/>
      <c r="BK488" s="35"/>
      <c r="BL488" s="35"/>
      <c r="BM488" s="35"/>
      <c r="BN488" s="35"/>
      <c r="BO488" s="35"/>
      <c r="BP488" s="35"/>
      <c r="BQ488" s="35"/>
      <c r="BR488" s="35"/>
      <c r="BS488" s="35"/>
      <c r="BT488" s="35"/>
      <c r="BU488" s="35"/>
      <c r="BV488" s="35"/>
      <c r="BW488" s="35"/>
      <c r="BX488" s="35"/>
      <c r="BY488" s="35"/>
      <c r="BZ488" s="35"/>
      <c r="CA488" s="35"/>
      <c r="CB488" s="35"/>
      <c r="CC488" s="35"/>
      <c r="CD488" s="35"/>
      <c r="CE488" s="35"/>
      <c r="CF488" s="35"/>
      <c r="CG488" s="35"/>
      <c r="CH488" s="35"/>
      <c r="CI488" s="35"/>
      <c r="CJ488" s="35"/>
      <c r="CK488" s="35"/>
      <c r="CL488" s="35"/>
      <c r="CM488" s="35"/>
      <c r="CN488" s="35"/>
      <c r="CO488" s="35"/>
      <c r="CP488" s="35"/>
      <c r="CQ488" s="35"/>
      <c r="CR488" s="35"/>
      <c r="CS488" s="35"/>
      <c r="CT488" s="35"/>
      <c r="CU488" s="35"/>
      <c r="CV488" s="35"/>
      <c r="CW488" s="35"/>
      <c r="CX488" s="35"/>
      <c r="CY488" s="35"/>
      <c r="CZ488" s="35"/>
      <c r="DA488" s="35"/>
      <c r="DB488" s="35"/>
      <c r="DC488" s="35"/>
      <c r="DD488" s="35"/>
      <c r="DE488" s="35"/>
      <c r="DF488" s="35"/>
      <c r="DG488" s="35"/>
      <c r="DH488" s="35"/>
      <c r="DI488" s="35"/>
      <c r="DJ488" s="35"/>
      <c r="DK488" s="35"/>
      <c r="DL488" s="35"/>
      <c r="DM488" s="35"/>
      <c r="DN488" s="35"/>
      <c r="DO488" s="35"/>
      <c r="DP488" s="35"/>
      <c r="DQ488" s="35"/>
      <c r="DR488" s="35"/>
      <c r="DS488" s="35"/>
      <c r="DT488" s="35"/>
      <c r="DU488" s="35"/>
      <c r="DV488" s="35"/>
      <c r="DW488" s="35"/>
      <c r="DX488" s="35"/>
      <c r="DY488" s="35"/>
      <c r="DZ488" s="35"/>
      <c r="EA488" s="35"/>
      <c r="EB488" s="35"/>
      <c r="EC488" s="35"/>
      <c r="ED488" s="35"/>
      <c r="EE488" s="35"/>
      <c r="EF488" s="35"/>
      <c r="EG488" s="35"/>
      <c r="EH488" s="35"/>
      <c r="EI488" s="35"/>
      <c r="EJ488" s="35"/>
      <c r="EK488" s="35"/>
      <c r="EL488" s="35"/>
      <c r="EM488" s="35"/>
      <c r="EN488" s="35"/>
      <c r="EO488" s="35"/>
      <c r="EP488" s="35"/>
      <c r="EQ488" s="35"/>
      <c r="ER488" s="35"/>
      <c r="ES488" s="35"/>
      <c r="ET488" s="35"/>
      <c r="EU488" s="35"/>
      <c r="EV488" s="35"/>
      <c r="EW488" s="35"/>
      <c r="EX488" s="35"/>
      <c r="EY488" s="35"/>
      <c r="EZ488" s="35"/>
      <c r="FA488" s="35"/>
      <c r="FB488" s="35"/>
      <c r="FC488" s="35"/>
      <c r="FD488" s="35"/>
      <c r="FE488" s="35"/>
      <c r="FF488" s="35"/>
      <c r="FG488" s="35"/>
      <c r="FH488" s="35"/>
      <c r="FI488" s="35"/>
      <c r="FJ488" s="35"/>
      <c r="FK488" s="35"/>
      <c r="FL488" s="35"/>
      <c r="FM488" s="35"/>
      <c r="FN488" s="35"/>
      <c r="FO488" s="35"/>
      <c r="FP488" s="35"/>
      <c r="FQ488" s="35"/>
      <c r="FR488" s="35"/>
      <c r="FS488" s="35"/>
      <c r="FT488" s="35"/>
      <c r="FU488" s="35"/>
      <c r="FV488" s="35"/>
      <c r="FW488" s="35"/>
      <c r="FX488" s="35"/>
      <c r="FY488" s="35"/>
      <c r="FZ488" s="35"/>
      <c r="GA488" s="35"/>
      <c r="GB488" s="35"/>
      <c r="GC488" s="35"/>
      <c r="GD488" s="35"/>
      <c r="GE488" s="35"/>
      <c r="GF488" s="35"/>
      <c r="GG488" s="35"/>
      <c r="GH488" s="35"/>
      <c r="GI488" s="35"/>
      <c r="GJ488" s="35"/>
      <c r="GK488" s="35"/>
      <c r="GL488" s="35"/>
      <c r="GM488" s="35"/>
      <c r="GN488" s="35"/>
      <c r="GO488" s="35"/>
      <c r="GP488" s="35"/>
      <c r="GQ488" s="35"/>
      <c r="GR488" s="35"/>
      <c r="GS488" s="35"/>
      <c r="GT488" s="35"/>
      <c r="GU488" s="35"/>
      <c r="GV488" s="35"/>
      <c r="GW488" s="35"/>
      <c r="GX488" s="35"/>
      <c r="GY488" s="35"/>
      <c r="GZ488" s="35"/>
      <c r="HA488" s="35"/>
      <c r="HB488" s="35"/>
      <c r="HC488" s="35"/>
      <c r="HD488" s="35"/>
      <c r="HE488" s="35"/>
      <c r="HF488" s="35"/>
      <c r="HG488" s="35"/>
      <c r="HH488" s="35"/>
      <c r="HI488" s="35"/>
      <c r="HJ488" s="35"/>
      <c r="HK488" s="35"/>
      <c r="HL488" s="35"/>
      <c r="HM488" s="35"/>
      <c r="HN488" s="35"/>
      <c r="HO488" s="35"/>
      <c r="HP488" s="35"/>
      <c r="HQ488" s="35"/>
      <c r="HR488" s="35"/>
      <c r="HS488" s="35"/>
      <c r="HT488" s="35"/>
      <c r="HU488" s="35"/>
      <c r="HV488" s="35"/>
      <c r="HW488" s="35"/>
      <c r="HX488" s="35"/>
      <c r="HY488" s="35"/>
      <c r="HZ488" s="35"/>
      <c r="IA488" s="35"/>
      <c r="IB488" s="35"/>
      <c r="IC488" s="35"/>
      <c r="ID488" s="35"/>
      <c r="IE488" s="35"/>
      <c r="IF488" s="35"/>
      <c r="IG488" s="35"/>
      <c r="IH488" s="35"/>
      <c r="II488" s="35"/>
      <c r="IJ488" s="35"/>
      <c r="IK488" s="35"/>
      <c r="IL488" s="35"/>
      <c r="IM488" s="35"/>
      <c r="IN488" s="35"/>
      <c r="IO488" s="35"/>
      <c r="IP488" s="35"/>
      <c r="IQ488" s="35"/>
      <c r="IR488" s="35"/>
      <c r="IS488" s="35"/>
      <c r="IT488" s="35"/>
      <c r="IU488" s="35"/>
      <c r="IV488" s="35"/>
      <c r="IW488" s="35"/>
      <c r="IX488" s="35"/>
      <c r="IY488" s="35"/>
      <c r="IZ488" s="35"/>
      <c r="JA488" s="35"/>
      <c r="JB488" s="35"/>
      <c r="JC488" s="35"/>
      <c r="JD488" s="35"/>
      <c r="JE488" s="35"/>
      <c r="JF488" s="35"/>
      <c r="JG488" s="35"/>
      <c r="JH488" s="35"/>
      <c r="JI488" s="35"/>
      <c r="JJ488" s="35"/>
      <c r="JK488" s="35"/>
      <c r="JL488" s="35"/>
      <c r="JM488" s="35"/>
      <c r="JN488" s="35"/>
      <c r="JO488" s="35"/>
      <c r="JP488" s="35"/>
      <c r="JQ488" s="35"/>
      <c r="JR488" s="35"/>
      <c r="JS488" s="35"/>
      <c r="JT488" s="35"/>
      <c r="JU488" s="35"/>
      <c r="JV488" s="35"/>
      <c r="JW488" s="35"/>
      <c r="JX488" s="35"/>
      <c r="JY488" s="35"/>
      <c r="JZ488" s="35"/>
      <c r="KA488" s="35"/>
      <c r="KB488" s="35"/>
      <c r="KC488" s="35"/>
      <c r="KD488" s="35"/>
      <c r="KE488" s="35"/>
      <c r="KF488" s="35"/>
      <c r="KG488" s="35"/>
      <c r="KH488" s="35"/>
      <c r="KI488" s="35"/>
      <c r="KJ488" s="35"/>
      <c r="KK488" s="35"/>
      <c r="KL488" s="35"/>
      <c r="KM488" s="35"/>
      <c r="KN488" s="35"/>
      <c r="KO488" s="35"/>
      <c r="KP488" s="35"/>
      <c r="KQ488" s="35"/>
      <c r="KR488" s="35"/>
      <c r="KS488" s="35"/>
      <c r="KT488" s="35"/>
      <c r="KU488" s="35"/>
      <c r="KV488" s="35"/>
      <c r="KW488" s="35"/>
      <c r="KX488" s="35"/>
      <c r="KY488" s="35"/>
      <c r="KZ488" s="35"/>
      <c r="LA488" s="35"/>
      <c r="LB488" s="35"/>
      <c r="LC488" s="35"/>
      <c r="LD488" s="35"/>
      <c r="LE488" s="35"/>
      <c r="LF488" s="35"/>
      <c r="LG488" s="35"/>
      <c r="LH488" s="35"/>
      <c r="LI488" s="35"/>
      <c r="LJ488" s="35"/>
      <c r="LK488" s="35"/>
      <c r="LL488" s="35"/>
      <c r="LM488" s="35"/>
      <c r="LN488" s="35"/>
      <c r="LO488" s="35"/>
      <c r="LP488" s="35"/>
      <c r="LQ488" s="35"/>
      <c r="LR488" s="35"/>
      <c r="LS488" s="35"/>
      <c r="LT488" s="35"/>
      <c r="LU488" s="35"/>
      <c r="LV488" s="35"/>
      <c r="LW488" s="35"/>
      <c r="LX488" s="35"/>
      <c r="LY488" s="35"/>
      <c r="LZ488" s="35"/>
      <c r="MA488" s="35"/>
      <c r="MB488" s="35"/>
      <c r="MC488" s="35"/>
      <c r="MD488" s="35"/>
      <c r="ME488" s="35"/>
      <c r="MF488" s="35"/>
      <c r="MG488" s="35"/>
      <c r="MH488" s="35"/>
      <c r="MI488" s="35"/>
      <c r="MJ488" s="35"/>
      <c r="MK488" s="35"/>
      <c r="ML488" s="35"/>
      <c r="MM488" s="35"/>
      <c r="MN488" s="35"/>
      <c r="MO488" s="35"/>
      <c r="MP488" s="35"/>
      <c r="MQ488" s="35"/>
      <c r="MR488" s="35"/>
      <c r="MS488" s="35"/>
      <c r="MT488" s="35"/>
      <c r="MU488" s="35"/>
      <c r="MV488" s="35"/>
      <c r="MW488" s="35"/>
      <c r="MX488" s="35"/>
      <c r="MY488" s="35"/>
      <c r="MZ488" s="35"/>
      <c r="NA488" s="35"/>
      <c r="NB488" s="35"/>
      <c r="NC488" s="35"/>
      <c r="ND488" s="35"/>
      <c r="NE488" s="35"/>
      <c r="NF488" s="35"/>
      <c r="NG488" s="35"/>
      <c r="NH488" s="35"/>
      <c r="NI488" s="35"/>
      <c r="NJ488" s="35"/>
      <c r="NK488" s="35"/>
      <c r="NL488" s="35"/>
      <c r="NM488" s="35"/>
      <c r="NN488" s="35"/>
      <c r="NO488" s="35"/>
      <c r="NP488" s="35"/>
      <c r="NQ488" s="35"/>
      <c r="NR488" s="35"/>
      <c r="NS488" s="35"/>
      <c r="NT488" s="35"/>
      <c r="NU488" s="35"/>
      <c r="NV488" s="35"/>
      <c r="NW488" s="35"/>
      <c r="NX488" s="35"/>
      <c r="NY488" s="35"/>
      <c r="NZ488" s="35"/>
      <c r="OA488" s="35"/>
      <c r="OB488" s="35"/>
      <c r="OC488" s="35"/>
      <c r="OD488" s="35"/>
      <c r="OE488" s="35"/>
      <c r="OF488" s="35"/>
      <c r="OG488" s="35"/>
      <c r="OH488" s="35"/>
      <c r="OI488" s="35"/>
      <c r="OJ488" s="35"/>
      <c r="OK488" s="35"/>
      <c r="OL488" s="35"/>
      <c r="OM488" s="35"/>
      <c r="ON488" s="35"/>
      <c r="OO488" s="35"/>
      <c r="OP488" s="35"/>
      <c r="OQ488" s="35"/>
      <c r="OR488" s="35"/>
      <c r="OS488" s="35"/>
      <c r="OT488" s="35"/>
      <c r="OU488" s="35"/>
      <c r="OV488" s="35"/>
      <c r="OW488" s="35"/>
      <c r="OX488" s="35"/>
      <c r="OY488" s="35"/>
      <c r="OZ488" s="35"/>
      <c r="PA488" s="35"/>
      <c r="PB488" s="35"/>
      <c r="PC488" s="35"/>
      <c r="PD488" s="35"/>
      <c r="PE488" s="35"/>
      <c r="PF488" s="35"/>
      <c r="PG488" s="35"/>
      <c r="PH488" s="35"/>
      <c r="PI488" s="35"/>
      <c r="PJ488" s="35"/>
      <c r="PK488" s="35"/>
      <c r="PL488" s="35"/>
      <c r="PM488" s="35"/>
      <c r="PN488" s="35"/>
      <c r="PO488" s="35"/>
      <c r="PP488" s="35"/>
      <c r="PQ488" s="35"/>
      <c r="PR488" s="35"/>
      <c r="PS488" s="35"/>
      <c r="PT488" s="35"/>
      <c r="PU488" s="35"/>
      <c r="PV488" s="35"/>
      <c r="PW488" s="35"/>
      <c r="PX488" s="35"/>
      <c r="PY488" s="35"/>
      <c r="PZ488" s="35"/>
      <c r="QA488" s="35"/>
      <c r="QB488" s="35"/>
      <c r="QC488" s="35"/>
      <c r="QD488" s="35"/>
      <c r="QE488" s="35"/>
      <c r="QF488" s="35"/>
      <c r="QG488" s="35"/>
      <c r="QH488" s="35"/>
      <c r="QI488" s="35"/>
      <c r="QJ488" s="35"/>
      <c r="QK488" s="35"/>
      <c r="QL488" s="35"/>
      <c r="QM488" s="35"/>
      <c r="QN488" s="35"/>
      <c r="QO488" s="35"/>
      <c r="QP488" s="35"/>
      <c r="QQ488" s="35"/>
      <c r="QR488" s="35"/>
      <c r="QS488" s="35"/>
      <c r="QT488" s="35"/>
      <c r="QU488" s="35"/>
      <c r="QV488" s="35"/>
      <c r="QW488" s="35"/>
      <c r="QX488" s="35"/>
      <c r="QY488" s="35"/>
      <c r="QZ488" s="35"/>
      <c r="RA488" s="35">
        <v>10</v>
      </c>
      <c r="RB488" s="35"/>
      <c r="RC488" s="35"/>
      <c r="RD488" s="35"/>
      <c r="RE488" s="35"/>
      <c r="RF488" s="35"/>
      <c r="RG488" s="35"/>
      <c r="RH488" s="35"/>
      <c r="RI488" s="35"/>
      <c r="RJ488" s="35"/>
      <c r="RK488" s="35"/>
      <c r="RL488" s="35"/>
      <c r="RM488" s="35"/>
      <c r="RN488" s="35"/>
      <c r="RO488" s="35"/>
      <c r="RP488" s="35"/>
      <c r="RQ488" s="35"/>
      <c r="RR488" s="35"/>
      <c r="RS488" s="35"/>
      <c r="RT488" s="35"/>
      <c r="RU488" s="35"/>
      <c r="RV488" s="35"/>
      <c r="RW488" s="35"/>
      <c r="RX488" s="35"/>
      <c r="RY488" s="35"/>
      <c r="RZ488" s="35"/>
      <c r="SA488" s="35"/>
      <c r="SB488" s="35"/>
      <c r="SC488" s="35"/>
      <c r="SD488" s="35"/>
      <c r="SE488" s="35"/>
      <c r="SF488" s="35"/>
      <c r="SG488" s="35"/>
      <c r="SH488" s="35"/>
      <c r="SI488" s="35"/>
      <c r="SJ488" s="35"/>
      <c r="SK488" s="35"/>
      <c r="SL488" s="35"/>
      <c r="SM488" s="35"/>
      <c r="SN488" s="35"/>
      <c r="SO488" s="35"/>
      <c r="SP488" s="35"/>
      <c r="SQ488" s="35"/>
      <c r="SR488" s="35"/>
      <c r="SS488" s="35"/>
      <c r="ST488" s="35"/>
      <c r="SU488" s="35"/>
      <c r="SV488" s="35"/>
      <c r="SW488" s="35"/>
      <c r="SX488" s="35"/>
      <c r="SY488" s="35"/>
      <c r="SZ488" s="35"/>
      <c r="TA488" s="35"/>
      <c r="TB488" s="35"/>
      <c r="TC488" s="35"/>
      <c r="TD488" s="35"/>
      <c r="TE488" s="35"/>
      <c r="TF488" s="35"/>
      <c r="TG488" s="35"/>
      <c r="TH488" s="35"/>
      <c r="TI488" s="35"/>
      <c r="TJ488" s="35"/>
      <c r="TK488" s="35"/>
      <c r="TL488" s="35"/>
      <c r="TM488" s="35"/>
      <c r="TN488" s="35"/>
      <c r="TO488" s="35"/>
      <c r="TP488" s="35"/>
      <c r="TQ488" s="35"/>
      <c r="TR488" s="35"/>
      <c r="TS488" s="35"/>
      <c r="TT488" s="35"/>
      <c r="TU488" s="35"/>
      <c r="TV488" s="35"/>
      <c r="TW488" s="35"/>
      <c r="TX488" s="35"/>
      <c r="TY488" s="35"/>
      <c r="TZ488" s="35"/>
      <c r="UA488" s="35"/>
      <c r="UB488" s="35"/>
      <c r="UC488" s="35"/>
      <c r="UD488" s="35"/>
      <c r="UE488" s="35"/>
      <c r="UF488" s="35"/>
      <c r="UG488" s="35"/>
      <c r="UH488" s="35"/>
      <c r="UI488" s="35"/>
      <c r="UJ488" s="35"/>
      <c r="UK488" s="35"/>
      <c r="UL488" s="35"/>
      <c r="UM488" s="35"/>
      <c r="UN488" s="35"/>
      <c r="UO488" s="35"/>
      <c r="UP488" s="35"/>
      <c r="UQ488" s="35"/>
      <c r="UR488" s="35"/>
      <c r="US488" s="35"/>
      <c r="UT488" s="35"/>
      <c r="UU488" s="35"/>
      <c r="UV488" s="35"/>
      <c r="UW488" s="35"/>
      <c r="UX488" s="35"/>
      <c r="UY488" s="35"/>
      <c r="UZ488" s="35"/>
      <c r="VA488" s="35"/>
      <c r="VB488" s="35"/>
      <c r="VC488" s="35"/>
      <c r="VD488" s="35"/>
      <c r="VE488" s="35"/>
      <c r="VF488" s="35"/>
      <c r="VG488" s="35"/>
      <c r="VH488" s="35"/>
      <c r="VI488" s="35"/>
      <c r="VJ488" s="35"/>
      <c r="VK488" s="35"/>
      <c r="VL488" s="35"/>
      <c r="VM488" s="35"/>
      <c r="VN488" s="35"/>
      <c r="VO488" s="35"/>
      <c r="VP488" s="35"/>
      <c r="VQ488" s="35"/>
      <c r="VR488" s="35"/>
      <c r="VS488" s="35"/>
      <c r="VT488" s="35"/>
      <c r="VU488" s="35"/>
      <c r="VV488" s="35"/>
      <c r="VW488" s="35"/>
      <c r="VX488" s="35"/>
      <c r="VY488" s="35"/>
      <c r="VZ488" s="35"/>
      <c r="WA488" s="35"/>
      <c r="WB488" s="35"/>
      <c r="WC488" s="35"/>
      <c r="WD488" s="35"/>
      <c r="WE488" s="35"/>
      <c r="WF488" s="35"/>
      <c r="WG488" s="35"/>
      <c r="WH488" s="35"/>
      <c r="WI488" s="35"/>
      <c r="WJ488" s="35"/>
      <c r="WK488" s="35"/>
      <c r="WL488" s="35"/>
      <c r="WM488" s="35"/>
      <c r="WN488" s="35"/>
      <c r="WO488" s="35"/>
      <c r="WP488" s="35"/>
      <c r="WQ488" s="35"/>
      <c r="WR488" s="35"/>
      <c r="WS488" s="35"/>
      <c r="WT488" s="35"/>
      <c r="WU488" s="35"/>
      <c r="WV488" s="35"/>
      <c r="WW488" s="35"/>
      <c r="WX488" s="35"/>
      <c r="WY488" s="35"/>
      <c r="WZ488" s="35"/>
      <c r="XA488" s="35"/>
      <c r="XB488" s="35"/>
      <c r="XC488" s="35"/>
      <c r="XD488" s="35"/>
      <c r="XE488" s="35"/>
      <c r="XF488" s="35"/>
      <c r="XG488" s="35"/>
      <c r="XH488" s="35"/>
      <c r="XI488" s="35"/>
      <c r="XJ488" s="35"/>
      <c r="XK488" s="35"/>
      <c r="XL488" s="35"/>
      <c r="XM488" s="35"/>
      <c r="XN488" s="35"/>
      <c r="XO488" s="35"/>
      <c r="XP488" s="35"/>
      <c r="XQ488" s="35"/>
      <c r="XR488" s="35"/>
      <c r="XS488" s="35"/>
      <c r="XT488" s="35"/>
      <c r="XU488" s="35"/>
      <c r="XV488" s="35"/>
      <c r="XW488" s="35"/>
      <c r="XX488" s="35"/>
      <c r="XY488" s="35"/>
      <c r="XZ488" s="35"/>
      <c r="YA488" s="35"/>
      <c r="YB488" s="35"/>
      <c r="YC488" s="35"/>
      <c r="YD488" s="35"/>
      <c r="YE488" s="35"/>
      <c r="YF488" s="35"/>
      <c r="YG488" s="35">
        <v>10</v>
      </c>
      <c r="YH488" s="35"/>
      <c r="YI488" s="35"/>
      <c r="YJ488" s="35"/>
      <c r="YK488" s="35">
        <v>10</v>
      </c>
      <c r="YL488" s="35"/>
      <c r="YM488" s="35"/>
      <c r="YN488" s="35"/>
      <c r="YO488" s="35"/>
      <c r="YP488" s="35"/>
      <c r="YQ488" s="35"/>
      <c r="YR488" s="35"/>
      <c r="YS488" s="35"/>
      <c r="YT488" s="35"/>
      <c r="YU488" s="35"/>
      <c r="YV488" s="35"/>
      <c r="YW488" s="35"/>
      <c r="YX488" s="35"/>
      <c r="YY488" s="35"/>
      <c r="YZ488" s="35"/>
      <c r="ZA488" s="35">
        <v>10</v>
      </c>
      <c r="ZB488" s="35"/>
      <c r="ZC488" s="35"/>
      <c r="ZD488" s="35"/>
      <c r="ZE488" s="35"/>
      <c r="ZF488" s="35"/>
      <c r="ZG488" s="35"/>
      <c r="ZH488" s="35"/>
      <c r="ZI488" s="35"/>
      <c r="ZJ488" s="35"/>
      <c r="ZK488" s="35"/>
      <c r="ZL488" s="35"/>
      <c r="ZM488" s="35">
        <v>10</v>
      </c>
      <c r="ZN488" s="35"/>
      <c r="ZO488" s="35"/>
      <c r="ZP488" s="35"/>
      <c r="ZQ488" s="35"/>
      <c r="ZR488" s="35"/>
      <c r="ZS488" s="35"/>
      <c r="ZT488" s="35"/>
      <c r="ZU488" s="35"/>
      <c r="ZV488" s="35"/>
      <c r="ZW488" s="35"/>
      <c r="ZX488" s="35"/>
      <c r="ZY488" s="35"/>
      <c r="ZZ488" s="35"/>
      <c r="AAA488" s="35"/>
      <c r="AAB488" s="35"/>
      <c r="AAC488" s="35"/>
      <c r="AAD488" s="35"/>
      <c r="AAE488" s="35"/>
      <c r="AAF488" s="35"/>
      <c r="AAG488" s="35"/>
      <c r="AAH488" s="35"/>
      <c r="AAI488" s="35"/>
      <c r="AAJ488" s="35"/>
      <c r="AAK488" s="35"/>
      <c r="AAL488" s="35"/>
      <c r="AAM488" s="35"/>
      <c r="AAN488" s="35">
        <v>10</v>
      </c>
      <c r="AAO488" s="35"/>
      <c r="AAP488" s="35">
        <v>10</v>
      </c>
      <c r="AAQ488" s="35"/>
      <c r="AAR488" s="35"/>
      <c r="AAS488" s="35">
        <v>10</v>
      </c>
      <c r="AAT488" s="35"/>
      <c r="AAU488" s="35"/>
      <c r="AAV488" s="35"/>
      <c r="AAW488" s="35"/>
      <c r="AAX488" s="35"/>
      <c r="AAY488" s="35"/>
      <c r="AAZ488" s="35"/>
      <c r="ABA488" s="35"/>
      <c r="ABB488" s="35"/>
      <c r="ABC488" s="35"/>
      <c r="ABD488" s="35"/>
      <c r="ABE488" s="35"/>
      <c r="ABF488" s="35"/>
      <c r="ABG488" s="35"/>
      <c r="ABH488" s="35"/>
      <c r="ABI488" s="35"/>
      <c r="ABJ488" s="35"/>
      <c r="ABK488" s="35"/>
      <c r="ABL488" s="35"/>
      <c r="ABM488" s="35"/>
      <c r="ABN488" s="35">
        <v>10</v>
      </c>
      <c r="ABO488" s="35"/>
      <c r="ABP488" s="35"/>
      <c r="ABQ488" s="35"/>
      <c r="ABR488" s="35"/>
      <c r="ABS488" s="35"/>
      <c r="ABT488" s="35"/>
      <c r="ABU488" s="35"/>
      <c r="ABV488" s="35">
        <v>10</v>
      </c>
      <c r="ABW488" s="35"/>
      <c r="ABX488" s="35"/>
      <c r="ABY488" s="35"/>
      <c r="ABZ488" s="35"/>
      <c r="ACA488" s="35"/>
      <c r="ACB488" s="35"/>
      <c r="ACC488" s="35"/>
      <c r="ACD488" s="35"/>
      <c r="ACE488" s="35"/>
      <c r="ACF488" s="35"/>
      <c r="ACG488" s="35"/>
      <c r="ACH488" s="35"/>
      <c r="ACI488" s="35"/>
      <c r="ACJ488" s="35"/>
      <c r="ACK488" s="35"/>
      <c r="ACL488" s="35"/>
      <c r="ACM488" s="35"/>
      <c r="ACN488" s="35"/>
      <c r="ACO488" s="35"/>
      <c r="ACP488" s="35"/>
      <c r="ACQ488" s="35"/>
      <c r="ACR488" s="35"/>
      <c r="ACS488" s="35"/>
      <c r="ACT488" s="35"/>
      <c r="ACU488" s="35"/>
      <c r="ACV488" s="35"/>
      <c r="ACW488" s="35"/>
      <c r="ACX488" s="35"/>
      <c r="ACY488" s="35"/>
      <c r="ACZ488" s="35"/>
      <c r="ADA488" s="35"/>
      <c r="ADB488" s="35"/>
      <c r="ADC488" s="35"/>
      <c r="ADD488" s="35"/>
      <c r="ADE488" s="35"/>
      <c r="ADF488" s="35"/>
      <c r="ADG488" s="35"/>
      <c r="ADH488" s="35"/>
      <c r="ADI488" s="35"/>
      <c r="ADJ488" s="35"/>
      <c r="ADK488" s="35"/>
      <c r="ADL488" s="35"/>
      <c r="ADM488" s="35"/>
      <c r="ADN488" s="35"/>
      <c r="ADO488" s="35"/>
      <c r="ADP488" s="35"/>
      <c r="ADQ488" s="35"/>
      <c r="ADR488" s="35"/>
      <c r="ADS488" s="35"/>
      <c r="ADT488" s="35"/>
      <c r="ADU488" s="35"/>
      <c r="ADV488" s="35"/>
      <c r="ADW488" s="35"/>
      <c r="ADX488" s="35"/>
      <c r="ADY488" s="66">
        <f t="shared" si="21"/>
        <v>0</v>
      </c>
    </row>
    <row r="489" spans="1:805" s="5" customFormat="1" x14ac:dyDescent="0.2">
      <c r="A489" s="46" t="s">
        <v>537</v>
      </c>
      <c r="B489" s="65">
        <f t="shared" si="23"/>
        <v>0</v>
      </c>
      <c r="C489" s="57">
        <v>5</v>
      </c>
      <c r="D489" s="59">
        <v>44809</v>
      </c>
      <c r="E489" s="67">
        <v>57.01</v>
      </c>
      <c r="F489" s="67">
        <f t="shared" si="24"/>
        <v>0</v>
      </c>
      <c r="G489" s="6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  <c r="AO489" s="35"/>
      <c r="AP489" s="35"/>
      <c r="AQ489" s="35"/>
      <c r="AR489" s="35"/>
      <c r="AS489" s="35"/>
      <c r="AT489" s="35"/>
      <c r="AU489" s="35"/>
      <c r="AV489" s="35"/>
      <c r="AW489" s="35"/>
      <c r="AX489" s="35"/>
      <c r="AY489" s="35"/>
      <c r="AZ489" s="35"/>
      <c r="BA489" s="35"/>
      <c r="BB489" s="35"/>
      <c r="BC489" s="35"/>
      <c r="BD489" s="35"/>
      <c r="BE489" s="15"/>
      <c r="BF489" s="15"/>
      <c r="BG489" s="136"/>
      <c r="BH489" s="35"/>
      <c r="BI489" s="35"/>
      <c r="BJ489" s="35"/>
      <c r="BK489" s="35"/>
      <c r="BL489" s="35"/>
      <c r="BM489" s="35"/>
      <c r="BN489" s="35"/>
      <c r="BO489" s="35"/>
      <c r="BP489" s="35"/>
      <c r="BQ489" s="35"/>
      <c r="BR489" s="35"/>
      <c r="BS489" s="35"/>
      <c r="BT489" s="35"/>
      <c r="BU489" s="35"/>
      <c r="BV489" s="35"/>
      <c r="BW489" s="35"/>
      <c r="BX489" s="35"/>
      <c r="BY489" s="35"/>
      <c r="BZ489" s="35"/>
      <c r="CA489" s="35"/>
      <c r="CB489" s="35"/>
      <c r="CC489" s="35"/>
      <c r="CD489" s="35"/>
      <c r="CE489" s="35"/>
      <c r="CF489" s="35"/>
      <c r="CG489" s="35"/>
      <c r="CH489" s="35"/>
      <c r="CI489" s="35"/>
      <c r="CJ489" s="35"/>
      <c r="CK489" s="35"/>
      <c r="CL489" s="35"/>
      <c r="CM489" s="35"/>
      <c r="CN489" s="35"/>
      <c r="CO489" s="35"/>
      <c r="CP489" s="35"/>
      <c r="CQ489" s="35"/>
      <c r="CR489" s="35"/>
      <c r="CS489" s="35"/>
      <c r="CT489" s="35"/>
      <c r="CU489" s="35"/>
      <c r="CV489" s="35"/>
      <c r="CW489" s="35"/>
      <c r="CX489" s="35"/>
      <c r="CY489" s="35"/>
      <c r="CZ489" s="35"/>
      <c r="DA489" s="35"/>
      <c r="DB489" s="35"/>
      <c r="DC489" s="35"/>
      <c r="DD489" s="35"/>
      <c r="DE489" s="35">
        <v>10</v>
      </c>
      <c r="DF489" s="35"/>
      <c r="DG489" s="35"/>
      <c r="DH489" s="35"/>
      <c r="DI489" s="35">
        <v>5</v>
      </c>
      <c r="DJ489" s="35">
        <v>5</v>
      </c>
      <c r="DK489" s="35"/>
      <c r="DL489" s="35"/>
      <c r="DM489" s="35"/>
      <c r="DN489" s="35"/>
      <c r="DO489" s="35"/>
      <c r="DP489" s="35"/>
      <c r="DQ489" s="35"/>
      <c r="DR489" s="35"/>
      <c r="DS489" s="35"/>
      <c r="DT489" s="35"/>
      <c r="DU489" s="35"/>
      <c r="DV489" s="35"/>
      <c r="DW489" s="35"/>
      <c r="DX489" s="35"/>
      <c r="DY489" s="35"/>
      <c r="DZ489" s="35"/>
      <c r="EA489" s="35"/>
      <c r="EB489" s="35"/>
      <c r="EC489" s="35"/>
      <c r="ED489" s="35"/>
      <c r="EE489" s="35"/>
      <c r="EF489" s="35"/>
      <c r="EG489" s="35"/>
      <c r="EH489" s="35"/>
      <c r="EI489" s="35"/>
      <c r="EJ489" s="35"/>
      <c r="EK489" s="35"/>
      <c r="EL489" s="35"/>
      <c r="EM489" s="35"/>
      <c r="EN489" s="35"/>
      <c r="EO489" s="35"/>
      <c r="EP489" s="35"/>
      <c r="EQ489" s="35"/>
      <c r="ER489" s="35"/>
      <c r="ES489" s="35"/>
      <c r="ET489" s="35"/>
      <c r="EU489" s="35"/>
      <c r="EV489" s="35"/>
      <c r="EW489" s="35"/>
      <c r="EX489" s="35"/>
      <c r="EY489" s="35"/>
      <c r="EZ489" s="35"/>
      <c r="FA489" s="35"/>
      <c r="FB489" s="35"/>
      <c r="FC489" s="35"/>
      <c r="FD489" s="35"/>
      <c r="FE489" s="35"/>
      <c r="FF489" s="35"/>
      <c r="FG489" s="35"/>
      <c r="FH489" s="35"/>
      <c r="FI489" s="35"/>
      <c r="FJ489" s="35"/>
      <c r="FK489" s="35"/>
      <c r="FL489" s="35"/>
      <c r="FM489" s="35"/>
      <c r="FN489" s="35"/>
      <c r="FO489" s="35"/>
      <c r="FP489" s="35"/>
      <c r="FQ489" s="35"/>
      <c r="FR489" s="35"/>
      <c r="FS489" s="35"/>
      <c r="FT489" s="35"/>
      <c r="FU489" s="35"/>
      <c r="FV489" s="35"/>
      <c r="FW489" s="35"/>
      <c r="FX489" s="35"/>
      <c r="FY489" s="35"/>
      <c r="FZ489" s="35"/>
      <c r="GA489" s="35"/>
      <c r="GB489" s="35"/>
      <c r="GC489" s="35"/>
      <c r="GD489" s="35"/>
      <c r="GE489" s="35"/>
      <c r="GF489" s="35"/>
      <c r="GG489" s="35"/>
      <c r="GH489" s="35"/>
      <c r="GI489" s="35"/>
      <c r="GJ489" s="35"/>
      <c r="GK489" s="35"/>
      <c r="GL489" s="35"/>
      <c r="GM489" s="35"/>
      <c r="GN489" s="35"/>
      <c r="GO489" s="35"/>
      <c r="GP489" s="35"/>
      <c r="GQ489" s="35"/>
      <c r="GR489" s="35"/>
      <c r="GS489" s="35"/>
      <c r="GT489" s="35"/>
      <c r="GU489" s="35"/>
      <c r="GV489" s="35"/>
      <c r="GW489" s="35"/>
      <c r="GX489" s="35"/>
      <c r="GY489" s="35"/>
      <c r="GZ489" s="35"/>
      <c r="HA489" s="35"/>
      <c r="HB489" s="35"/>
      <c r="HC489" s="35"/>
      <c r="HD489" s="35"/>
      <c r="HE489" s="35"/>
      <c r="HF489" s="35"/>
      <c r="HG489" s="35"/>
      <c r="HH489" s="35"/>
      <c r="HI489" s="35"/>
      <c r="HJ489" s="35"/>
      <c r="HK489" s="35"/>
      <c r="HL489" s="35"/>
      <c r="HM489" s="35"/>
      <c r="HN489" s="35"/>
      <c r="HO489" s="35"/>
      <c r="HP489" s="35"/>
      <c r="HQ489" s="35"/>
      <c r="HR489" s="35"/>
      <c r="HS489" s="35"/>
      <c r="HT489" s="35"/>
      <c r="HU489" s="35"/>
      <c r="HV489" s="35"/>
      <c r="HW489" s="35"/>
      <c r="HX489" s="35"/>
      <c r="HY489" s="35"/>
      <c r="HZ489" s="35"/>
      <c r="IA489" s="35"/>
      <c r="IB489" s="35"/>
      <c r="IC489" s="35"/>
      <c r="ID489" s="35"/>
      <c r="IE489" s="35"/>
      <c r="IF489" s="35"/>
      <c r="IG489" s="35"/>
      <c r="IH489" s="35"/>
      <c r="II489" s="35"/>
      <c r="IJ489" s="35"/>
      <c r="IK489" s="35"/>
      <c r="IL489" s="35"/>
      <c r="IM489" s="35"/>
      <c r="IN489" s="35"/>
      <c r="IO489" s="35"/>
      <c r="IP489" s="35"/>
      <c r="IQ489" s="35"/>
      <c r="IR489" s="35"/>
      <c r="IS489" s="35"/>
      <c r="IT489" s="35"/>
      <c r="IU489" s="35"/>
      <c r="IV489" s="35"/>
      <c r="IW489" s="35"/>
      <c r="IX489" s="35"/>
      <c r="IY489" s="35"/>
      <c r="IZ489" s="35"/>
      <c r="JA489" s="35"/>
      <c r="JB489" s="35"/>
      <c r="JC489" s="35"/>
      <c r="JD489" s="35"/>
      <c r="JE489" s="35"/>
      <c r="JF489" s="35"/>
      <c r="JG489" s="35"/>
      <c r="JH489" s="35"/>
      <c r="JI489" s="35"/>
      <c r="JJ489" s="35"/>
      <c r="JK489" s="35"/>
      <c r="JL489" s="35"/>
      <c r="JM489" s="35"/>
      <c r="JN489" s="35"/>
      <c r="JO489" s="35"/>
      <c r="JP489" s="35"/>
      <c r="JQ489" s="35"/>
      <c r="JR489" s="35"/>
      <c r="JS489" s="35"/>
      <c r="JT489" s="35"/>
      <c r="JU489" s="35"/>
      <c r="JV489" s="35"/>
      <c r="JW489" s="35"/>
      <c r="JX489" s="35"/>
      <c r="JY489" s="35"/>
      <c r="JZ489" s="35"/>
      <c r="KA489" s="35"/>
      <c r="KB489" s="35"/>
      <c r="KC489" s="35"/>
      <c r="KD489" s="35"/>
      <c r="KE489" s="35"/>
      <c r="KF489" s="35"/>
      <c r="KG489" s="35"/>
      <c r="KH489" s="35"/>
      <c r="KI489" s="35"/>
      <c r="KJ489" s="35"/>
      <c r="KK489" s="35"/>
      <c r="KL489" s="35"/>
      <c r="KM489" s="35"/>
      <c r="KN489" s="35"/>
      <c r="KO489" s="35"/>
      <c r="KP489" s="35"/>
      <c r="KQ489" s="35"/>
      <c r="KR489" s="35"/>
      <c r="KS489" s="35"/>
      <c r="KT489" s="35"/>
      <c r="KU489" s="35"/>
      <c r="KV489" s="35"/>
      <c r="KW489" s="35"/>
      <c r="KX489" s="35"/>
      <c r="KY489" s="35"/>
      <c r="KZ489" s="35"/>
      <c r="LA489" s="35"/>
      <c r="LB489" s="35"/>
      <c r="LC489" s="35"/>
      <c r="LD489" s="35"/>
      <c r="LE489" s="35"/>
      <c r="LF489" s="35"/>
      <c r="LG489" s="35"/>
      <c r="LH489" s="35"/>
      <c r="LI489" s="35"/>
      <c r="LJ489" s="35"/>
      <c r="LK489" s="35"/>
      <c r="LL489" s="35"/>
      <c r="LM489" s="35"/>
      <c r="LN489" s="35"/>
      <c r="LO489" s="35"/>
      <c r="LP489" s="35"/>
      <c r="LQ489" s="35"/>
      <c r="LR489" s="35"/>
      <c r="LS489" s="35"/>
      <c r="LT489" s="35"/>
      <c r="LU489" s="35"/>
      <c r="LV489" s="35"/>
      <c r="LW489" s="35"/>
      <c r="LX489" s="35"/>
      <c r="LY489" s="35"/>
      <c r="LZ489" s="35"/>
      <c r="MA489" s="35"/>
      <c r="MB489" s="35"/>
      <c r="MC489" s="35"/>
      <c r="MD489" s="35"/>
      <c r="ME489" s="35"/>
      <c r="MF489" s="35"/>
      <c r="MG489" s="35"/>
      <c r="MH489" s="35"/>
      <c r="MI489" s="35"/>
      <c r="MJ489" s="35"/>
      <c r="MK489" s="35"/>
      <c r="ML489" s="35"/>
      <c r="MM489" s="35"/>
      <c r="MN489" s="35"/>
      <c r="MO489" s="35"/>
      <c r="MP489" s="35"/>
      <c r="MQ489" s="35"/>
      <c r="MR489" s="35"/>
      <c r="MS489" s="35"/>
      <c r="MT489" s="35"/>
      <c r="MU489" s="35"/>
      <c r="MV489" s="35"/>
      <c r="MW489" s="35"/>
      <c r="MX489" s="35"/>
      <c r="MY489" s="35"/>
      <c r="MZ489" s="35"/>
      <c r="NA489" s="35"/>
      <c r="NB489" s="35"/>
      <c r="NC489" s="35"/>
      <c r="ND489" s="35"/>
      <c r="NE489" s="35"/>
      <c r="NF489" s="35"/>
      <c r="NG489" s="35"/>
      <c r="NH489" s="35"/>
      <c r="NI489" s="35"/>
      <c r="NJ489" s="35"/>
      <c r="NK489" s="35"/>
      <c r="NL489" s="35"/>
      <c r="NM489" s="35"/>
      <c r="NN489" s="35"/>
      <c r="NO489" s="35"/>
      <c r="NP489" s="35"/>
      <c r="NQ489" s="35"/>
      <c r="NR489" s="35"/>
      <c r="NS489" s="35"/>
      <c r="NT489" s="35"/>
      <c r="NU489" s="35"/>
      <c r="NV489" s="35"/>
      <c r="NW489" s="35"/>
      <c r="NX489" s="35"/>
      <c r="NY489" s="35"/>
      <c r="NZ489" s="35"/>
      <c r="OA489" s="35"/>
      <c r="OB489" s="35"/>
      <c r="OC489" s="35"/>
      <c r="OD489" s="35"/>
      <c r="OE489" s="35"/>
      <c r="OF489" s="35"/>
      <c r="OG489" s="35"/>
      <c r="OH489" s="35"/>
      <c r="OI489" s="35"/>
      <c r="OJ489" s="35"/>
      <c r="OK489" s="35"/>
      <c r="OL489" s="35"/>
      <c r="OM489" s="35"/>
      <c r="ON489" s="35"/>
      <c r="OO489" s="35"/>
      <c r="OP489" s="35"/>
      <c r="OQ489" s="35"/>
      <c r="OR489" s="35"/>
      <c r="OS489" s="35"/>
      <c r="OT489" s="35"/>
      <c r="OU489" s="35"/>
      <c r="OV489" s="35"/>
      <c r="OW489" s="35"/>
      <c r="OX489" s="35"/>
      <c r="OY489" s="35"/>
      <c r="OZ489" s="35"/>
      <c r="PA489" s="35"/>
      <c r="PB489" s="35"/>
      <c r="PC489" s="35"/>
      <c r="PD489" s="35"/>
      <c r="PE489" s="35"/>
      <c r="PF489" s="35"/>
      <c r="PG489" s="35"/>
      <c r="PH489" s="35"/>
      <c r="PI489" s="35"/>
      <c r="PJ489" s="35"/>
      <c r="PK489" s="35"/>
      <c r="PL489" s="35"/>
      <c r="PM489" s="35"/>
      <c r="PN489" s="35"/>
      <c r="PO489" s="35"/>
      <c r="PP489" s="35"/>
      <c r="PQ489" s="35"/>
      <c r="PR489" s="35"/>
      <c r="PS489" s="35"/>
      <c r="PT489" s="35"/>
      <c r="PU489" s="35"/>
      <c r="PV489" s="35"/>
      <c r="PW489" s="35"/>
      <c r="PX489" s="35"/>
      <c r="PY489" s="35"/>
      <c r="PZ489" s="35"/>
      <c r="QA489" s="35"/>
      <c r="QB489" s="35"/>
      <c r="QC489" s="35"/>
      <c r="QD489" s="35"/>
      <c r="QE489" s="35"/>
      <c r="QF489" s="35"/>
      <c r="QG489" s="35"/>
      <c r="QH489" s="35"/>
      <c r="QI489" s="35"/>
      <c r="QJ489" s="35"/>
      <c r="QK489" s="35"/>
      <c r="QL489" s="35"/>
      <c r="QM489" s="35"/>
      <c r="QN489" s="35"/>
      <c r="QO489" s="35"/>
      <c r="QP489" s="35"/>
      <c r="QQ489" s="35"/>
      <c r="QR489" s="35"/>
      <c r="QS489" s="35"/>
      <c r="QT489" s="35"/>
      <c r="QU489" s="35"/>
      <c r="QV489" s="35"/>
      <c r="QW489" s="35"/>
      <c r="QX489" s="35"/>
      <c r="QY489" s="35"/>
      <c r="QZ489" s="35"/>
      <c r="RA489" s="35">
        <v>10</v>
      </c>
      <c r="RB489" s="35"/>
      <c r="RC489" s="35"/>
      <c r="RD489" s="35"/>
      <c r="RE489" s="35"/>
      <c r="RF489" s="35"/>
      <c r="RG489" s="35"/>
      <c r="RH489" s="35"/>
      <c r="RI489" s="35"/>
      <c r="RJ489" s="35"/>
      <c r="RK489" s="35"/>
      <c r="RL489" s="35"/>
      <c r="RM489" s="35"/>
      <c r="RN489" s="35"/>
      <c r="RO489" s="35"/>
      <c r="RP489" s="35"/>
      <c r="RQ489" s="35"/>
      <c r="RR489" s="35"/>
      <c r="RS489" s="35"/>
      <c r="RT489" s="35"/>
      <c r="RU489" s="35"/>
      <c r="RV489" s="35"/>
      <c r="RW489" s="35"/>
      <c r="RX489" s="35"/>
      <c r="RY489" s="35"/>
      <c r="RZ489" s="35"/>
      <c r="SA489" s="35"/>
      <c r="SB489" s="35"/>
      <c r="SC489" s="35"/>
      <c r="SD489" s="35"/>
      <c r="SE489" s="35"/>
      <c r="SF489" s="35"/>
      <c r="SG489" s="35"/>
      <c r="SH489" s="35"/>
      <c r="SI489" s="35"/>
      <c r="SJ489" s="35"/>
      <c r="SK489" s="35"/>
      <c r="SL489" s="35"/>
      <c r="SM489" s="35"/>
      <c r="SN489" s="35"/>
      <c r="SO489" s="35"/>
      <c r="SP489" s="35"/>
      <c r="SQ489" s="35"/>
      <c r="SR489" s="35"/>
      <c r="SS489" s="35"/>
      <c r="ST489" s="35"/>
      <c r="SU489" s="35"/>
      <c r="SV489" s="35"/>
      <c r="SW489" s="35"/>
      <c r="SX489" s="35"/>
      <c r="SY489" s="35"/>
      <c r="SZ489" s="35"/>
      <c r="TA489" s="35"/>
      <c r="TB489" s="35"/>
      <c r="TC489" s="35"/>
      <c r="TD489" s="35"/>
      <c r="TE489" s="35"/>
      <c r="TF489" s="35"/>
      <c r="TG489" s="35"/>
      <c r="TH489" s="35"/>
      <c r="TI489" s="35"/>
      <c r="TJ489" s="35"/>
      <c r="TK489" s="35"/>
      <c r="TL489" s="35"/>
      <c r="TM489" s="35"/>
      <c r="TN489" s="35"/>
      <c r="TO489" s="35"/>
      <c r="TP489" s="35"/>
      <c r="TQ489" s="35"/>
      <c r="TR489" s="35"/>
      <c r="TS489" s="35"/>
      <c r="TT489" s="35"/>
      <c r="TU489" s="35"/>
      <c r="TV489" s="35"/>
      <c r="TW489" s="35"/>
      <c r="TX489" s="35"/>
      <c r="TY489" s="35"/>
      <c r="TZ489" s="35"/>
      <c r="UA489" s="35"/>
      <c r="UB489" s="35"/>
      <c r="UC489" s="35"/>
      <c r="UD489" s="35"/>
      <c r="UE489" s="35"/>
      <c r="UF489" s="35"/>
      <c r="UG489" s="35"/>
      <c r="UH489" s="35"/>
      <c r="UI489" s="35"/>
      <c r="UJ489" s="35"/>
      <c r="UK489" s="35"/>
      <c r="UL489" s="35"/>
      <c r="UM489" s="35"/>
      <c r="UN489" s="35"/>
      <c r="UO489" s="35"/>
      <c r="UP489" s="35"/>
      <c r="UQ489" s="35"/>
      <c r="UR489" s="35"/>
      <c r="US489" s="35"/>
      <c r="UT489" s="35"/>
      <c r="UU489" s="35"/>
      <c r="UV489" s="35"/>
      <c r="UW489" s="35"/>
      <c r="UX489" s="35"/>
      <c r="UY489" s="35"/>
      <c r="UZ489" s="35"/>
      <c r="VA489" s="35"/>
      <c r="VB489" s="35"/>
      <c r="VC489" s="35"/>
      <c r="VD489" s="35"/>
      <c r="VE489" s="35"/>
      <c r="VF489" s="35"/>
      <c r="VG489" s="35"/>
      <c r="VH489" s="35"/>
      <c r="VI489" s="35"/>
      <c r="VJ489" s="35"/>
      <c r="VK489" s="35"/>
      <c r="VL489" s="35">
        <v>10</v>
      </c>
      <c r="VM489" s="35"/>
      <c r="VN489" s="35"/>
      <c r="VO489" s="35"/>
      <c r="VP489" s="35"/>
      <c r="VQ489" s="35"/>
      <c r="VR489" s="35"/>
      <c r="VS489" s="35"/>
      <c r="VT489" s="35"/>
      <c r="VU489" s="35"/>
      <c r="VV489" s="35"/>
      <c r="VW489" s="35"/>
      <c r="VX489" s="35"/>
      <c r="VY489" s="35"/>
      <c r="VZ489" s="35"/>
      <c r="WA489" s="35"/>
      <c r="WB489" s="35"/>
      <c r="WC489" s="35"/>
      <c r="WD489" s="35"/>
      <c r="WE489" s="35"/>
      <c r="WF489" s="35"/>
      <c r="WG489" s="35"/>
      <c r="WH489" s="35"/>
      <c r="WI489" s="35"/>
      <c r="WJ489" s="35"/>
      <c r="WK489" s="35"/>
      <c r="WL489" s="35"/>
      <c r="WM489" s="35"/>
      <c r="WN489" s="35"/>
      <c r="WO489" s="35"/>
      <c r="WP489" s="35"/>
      <c r="WQ489" s="35"/>
      <c r="WR489" s="35"/>
      <c r="WS489" s="35">
        <v>5</v>
      </c>
      <c r="WT489" s="35"/>
      <c r="WU489" s="35"/>
      <c r="WV489" s="35"/>
      <c r="WW489" s="35"/>
      <c r="WX489" s="35"/>
      <c r="WY489" s="35"/>
      <c r="WZ489" s="35"/>
      <c r="XA489" s="35">
        <v>5</v>
      </c>
      <c r="XB489" s="35"/>
      <c r="XC489" s="35"/>
      <c r="XD489" s="35"/>
      <c r="XE489" s="35"/>
      <c r="XF489" s="35"/>
      <c r="XG489" s="35"/>
      <c r="XH489" s="35"/>
      <c r="XI489" s="35"/>
      <c r="XJ489" s="35"/>
      <c r="XK489" s="35"/>
      <c r="XL489" s="35"/>
      <c r="XM489" s="35"/>
      <c r="XN489" s="35"/>
      <c r="XO489" s="35"/>
      <c r="XP489" s="35"/>
      <c r="XQ489" s="35"/>
      <c r="XR489" s="35"/>
      <c r="XS489" s="35"/>
      <c r="XT489" s="35"/>
      <c r="XU489" s="35"/>
      <c r="XV489" s="35"/>
      <c r="XW489" s="35"/>
      <c r="XX489" s="35"/>
      <c r="XY489" s="35"/>
      <c r="XZ489" s="35"/>
      <c r="YA489" s="35"/>
      <c r="YB489" s="35"/>
      <c r="YC489" s="35"/>
      <c r="YD489" s="35"/>
      <c r="YE489" s="35"/>
      <c r="YF489" s="35"/>
      <c r="YG489" s="35"/>
      <c r="YH489" s="35"/>
      <c r="YI489" s="35"/>
      <c r="YJ489" s="35"/>
      <c r="YK489" s="35"/>
      <c r="YL489" s="35"/>
      <c r="YM489" s="35"/>
      <c r="YN489" s="35"/>
      <c r="YO489" s="35"/>
      <c r="YP489" s="35"/>
      <c r="YQ489" s="35"/>
      <c r="YR489" s="35"/>
      <c r="YS489" s="35"/>
      <c r="YT489" s="35"/>
      <c r="YU489" s="35"/>
      <c r="YV489" s="35"/>
      <c r="YW489" s="35"/>
      <c r="YX489" s="35"/>
      <c r="YY489" s="35"/>
      <c r="YZ489" s="35"/>
      <c r="ZA489" s="35"/>
      <c r="ZB489" s="35"/>
      <c r="ZC489" s="35"/>
      <c r="ZD489" s="35"/>
      <c r="ZE489" s="35"/>
      <c r="ZF489" s="35"/>
      <c r="ZG489" s="35"/>
      <c r="ZH489" s="35"/>
      <c r="ZI489" s="35"/>
      <c r="ZJ489" s="35"/>
      <c r="ZK489" s="35"/>
      <c r="ZL489" s="35"/>
      <c r="ZM489" s="35"/>
      <c r="ZN489" s="35"/>
      <c r="ZO489" s="35"/>
      <c r="ZP489" s="35"/>
      <c r="ZQ489" s="35"/>
      <c r="ZR489" s="35"/>
      <c r="ZS489" s="35"/>
      <c r="ZT489" s="35"/>
      <c r="ZU489" s="35"/>
      <c r="ZV489" s="35"/>
      <c r="ZW489" s="35"/>
      <c r="ZX489" s="35"/>
      <c r="ZY489" s="35"/>
      <c r="ZZ489" s="35"/>
      <c r="AAA489" s="35"/>
      <c r="AAB489" s="35"/>
      <c r="AAC489" s="35"/>
      <c r="AAD489" s="35"/>
      <c r="AAE489" s="35"/>
      <c r="AAF489" s="35"/>
      <c r="AAG489" s="35"/>
      <c r="AAH489" s="35"/>
      <c r="AAI489" s="35"/>
      <c r="AAJ489" s="35"/>
      <c r="AAK489" s="35"/>
      <c r="AAL489" s="35"/>
      <c r="AAM489" s="35"/>
      <c r="AAN489" s="35"/>
      <c r="AAO489" s="35"/>
      <c r="AAP489" s="35"/>
      <c r="AAQ489" s="35"/>
      <c r="AAR489" s="35"/>
      <c r="AAS489" s="35">
        <v>10</v>
      </c>
      <c r="AAT489" s="35"/>
      <c r="AAU489" s="35"/>
      <c r="AAV489" s="35"/>
      <c r="AAW489" s="35"/>
      <c r="AAX489" s="35"/>
      <c r="AAY489" s="35"/>
      <c r="AAZ489" s="35"/>
      <c r="ABA489" s="35"/>
      <c r="ABB489" s="35"/>
      <c r="ABC489" s="35"/>
      <c r="ABD489" s="35"/>
      <c r="ABE489" s="35"/>
      <c r="ABF489" s="35"/>
      <c r="ABG489" s="35"/>
      <c r="ABH489" s="35"/>
      <c r="ABI489" s="35"/>
      <c r="ABJ489" s="35"/>
      <c r="ABK489" s="35"/>
      <c r="ABL489" s="35"/>
      <c r="ABM489" s="35"/>
      <c r="ABN489" s="35">
        <v>10</v>
      </c>
      <c r="ABO489" s="35"/>
      <c r="ABP489" s="35"/>
      <c r="ABQ489" s="35"/>
      <c r="ABR489" s="35"/>
      <c r="ABS489" s="35"/>
      <c r="ABT489" s="35"/>
      <c r="ABU489" s="35"/>
      <c r="ABV489" s="35">
        <v>10</v>
      </c>
      <c r="ABW489" s="35"/>
      <c r="ABX489" s="35"/>
      <c r="ABY489" s="35"/>
      <c r="ABZ489" s="35"/>
      <c r="ACA489" s="35"/>
      <c r="ACB489" s="35"/>
      <c r="ACC489" s="35"/>
      <c r="ACD489" s="35"/>
      <c r="ACE489" s="35"/>
      <c r="ACF489" s="35"/>
      <c r="ACG489" s="35"/>
      <c r="ACH489" s="35"/>
      <c r="ACI489" s="35"/>
      <c r="ACJ489" s="35"/>
      <c r="ACK489" s="35"/>
      <c r="ACL489" s="35"/>
      <c r="ACM489" s="35"/>
      <c r="ACN489" s="35"/>
      <c r="ACO489" s="35"/>
      <c r="ACP489" s="35"/>
      <c r="ACQ489" s="35"/>
      <c r="ACR489" s="35"/>
      <c r="ACS489" s="35"/>
      <c r="ACT489" s="35"/>
      <c r="ACU489" s="35"/>
      <c r="ACV489" s="35"/>
      <c r="ACW489" s="35"/>
      <c r="ACX489" s="35"/>
      <c r="ACY489" s="35"/>
      <c r="ACZ489" s="35"/>
      <c r="ADA489" s="35"/>
      <c r="ADB489" s="35"/>
      <c r="ADC489" s="35"/>
      <c r="ADD489" s="35"/>
      <c r="ADE489" s="35"/>
      <c r="ADF489" s="35"/>
      <c r="ADG489" s="35"/>
      <c r="ADH489" s="35"/>
      <c r="ADI489" s="35"/>
      <c r="ADJ489" s="35"/>
      <c r="ADK489" s="35"/>
      <c r="ADL489" s="35"/>
      <c r="ADM489" s="35"/>
      <c r="ADN489" s="35"/>
      <c r="ADO489" s="35"/>
      <c r="ADP489" s="35"/>
      <c r="ADQ489" s="35"/>
      <c r="ADR489" s="35"/>
      <c r="ADS489" s="35"/>
      <c r="ADT489" s="35"/>
      <c r="ADU489" s="35"/>
      <c r="ADV489" s="35"/>
      <c r="ADW489" s="35"/>
      <c r="ADX489" s="35"/>
      <c r="ADY489" s="66">
        <f t="shared" si="21"/>
        <v>0</v>
      </c>
    </row>
    <row r="490" spans="1:805" s="5" customFormat="1" x14ac:dyDescent="0.2">
      <c r="A490" s="46" t="s">
        <v>120</v>
      </c>
      <c r="B490" s="65">
        <f t="shared" si="23"/>
        <v>0</v>
      </c>
      <c r="C490" s="57">
        <v>5</v>
      </c>
      <c r="D490" s="60">
        <v>44725</v>
      </c>
      <c r="E490" s="67">
        <v>219.35</v>
      </c>
      <c r="F490" s="67">
        <f t="shared" si="24"/>
        <v>0</v>
      </c>
      <c r="G490" s="6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  <c r="AO490" s="35"/>
      <c r="AP490" s="35"/>
      <c r="AQ490" s="35"/>
      <c r="AR490" s="35"/>
      <c r="AS490" s="35"/>
      <c r="AT490" s="35"/>
      <c r="AU490" s="35"/>
      <c r="AV490" s="35"/>
      <c r="AW490" s="35"/>
      <c r="AX490" s="35"/>
      <c r="AY490" s="35"/>
      <c r="AZ490" s="35"/>
      <c r="BA490" s="35"/>
      <c r="BB490" s="35"/>
      <c r="BC490" s="35"/>
      <c r="BD490" s="35"/>
      <c r="BE490" s="15"/>
      <c r="BF490" s="15"/>
      <c r="BG490" s="136"/>
      <c r="BH490" s="35"/>
      <c r="BI490" s="35"/>
      <c r="BJ490" s="35"/>
      <c r="BK490" s="35"/>
      <c r="BL490" s="35"/>
      <c r="BM490" s="35"/>
      <c r="BN490" s="35"/>
      <c r="BO490" s="35"/>
      <c r="BP490" s="35"/>
      <c r="BQ490" s="35"/>
      <c r="BR490" s="35"/>
      <c r="BS490" s="35"/>
      <c r="BT490" s="35"/>
      <c r="BU490" s="35"/>
      <c r="BV490" s="35"/>
      <c r="BW490" s="35"/>
      <c r="BX490" s="35"/>
      <c r="BY490" s="35"/>
      <c r="BZ490" s="35"/>
      <c r="CA490" s="35"/>
      <c r="CB490" s="35"/>
      <c r="CC490" s="35"/>
      <c r="CD490" s="35"/>
      <c r="CE490" s="35">
        <v>20</v>
      </c>
      <c r="CF490" s="35"/>
      <c r="CG490" s="35"/>
      <c r="CH490" s="35"/>
      <c r="CI490" s="35"/>
      <c r="CJ490" s="35"/>
      <c r="CK490" s="35"/>
      <c r="CL490" s="35"/>
      <c r="CM490" s="35"/>
      <c r="CN490" s="35"/>
      <c r="CO490" s="35"/>
      <c r="CP490" s="35"/>
      <c r="CQ490" s="35"/>
      <c r="CR490" s="35"/>
      <c r="CS490" s="35"/>
      <c r="CT490" s="35"/>
      <c r="CU490" s="35"/>
      <c r="CV490" s="35"/>
      <c r="CW490" s="35"/>
      <c r="CX490" s="35"/>
      <c r="CY490" s="35"/>
      <c r="CZ490" s="35"/>
      <c r="DA490" s="35"/>
      <c r="DB490" s="35"/>
      <c r="DC490" s="35"/>
      <c r="DD490" s="35"/>
      <c r="DE490" s="35"/>
      <c r="DF490" s="35"/>
      <c r="DG490" s="35"/>
      <c r="DH490" s="35"/>
      <c r="DI490" s="35"/>
      <c r="DJ490" s="35">
        <v>6</v>
      </c>
      <c r="DK490" s="35"/>
      <c r="DL490" s="35"/>
      <c r="DM490" s="35"/>
      <c r="DN490" s="35"/>
      <c r="DO490" s="35"/>
      <c r="DP490" s="35"/>
      <c r="DQ490" s="35"/>
      <c r="DR490" s="35"/>
      <c r="DS490" s="35"/>
      <c r="DT490" s="35"/>
      <c r="DU490" s="35"/>
      <c r="DV490" s="35"/>
      <c r="DW490" s="35"/>
      <c r="DX490" s="35"/>
      <c r="DY490" s="35"/>
      <c r="DZ490" s="35"/>
      <c r="EA490" s="35"/>
      <c r="EB490" s="35"/>
      <c r="EC490" s="35"/>
      <c r="ED490" s="35"/>
      <c r="EE490" s="35"/>
      <c r="EF490" s="35"/>
      <c r="EG490" s="35"/>
      <c r="EH490" s="35"/>
      <c r="EI490" s="35"/>
      <c r="EJ490" s="35"/>
      <c r="EK490" s="35"/>
      <c r="EL490" s="35"/>
      <c r="EM490" s="35"/>
      <c r="EN490" s="35"/>
      <c r="EO490" s="35"/>
      <c r="EP490" s="35"/>
      <c r="EQ490" s="35"/>
      <c r="ER490" s="35"/>
      <c r="ES490" s="35"/>
      <c r="ET490" s="35"/>
      <c r="EU490" s="35"/>
      <c r="EV490" s="35"/>
      <c r="EW490" s="35"/>
      <c r="EX490" s="35"/>
      <c r="EY490" s="35"/>
      <c r="EZ490" s="35"/>
      <c r="FA490" s="35"/>
      <c r="FB490" s="35"/>
      <c r="FC490" s="35"/>
      <c r="FD490" s="35"/>
      <c r="FE490" s="35"/>
      <c r="FF490" s="35"/>
      <c r="FG490" s="35"/>
      <c r="FH490" s="35"/>
      <c r="FI490" s="35"/>
      <c r="FJ490" s="35"/>
      <c r="FK490" s="35"/>
      <c r="FL490" s="35"/>
      <c r="FM490" s="35"/>
      <c r="FN490" s="35"/>
      <c r="FO490" s="35"/>
      <c r="FP490" s="35"/>
      <c r="FQ490" s="35"/>
      <c r="FR490" s="35"/>
      <c r="FS490" s="35"/>
      <c r="FT490" s="35"/>
      <c r="FU490" s="35"/>
      <c r="FV490" s="35"/>
      <c r="FW490" s="35"/>
      <c r="FX490" s="35"/>
      <c r="FY490" s="35"/>
      <c r="FZ490" s="35"/>
      <c r="GA490" s="35"/>
      <c r="GB490" s="35"/>
      <c r="GC490" s="35"/>
      <c r="GD490" s="35"/>
      <c r="GE490" s="35"/>
      <c r="GF490" s="35"/>
      <c r="GG490" s="35"/>
      <c r="GH490" s="35"/>
      <c r="GI490" s="35"/>
      <c r="GJ490" s="35"/>
      <c r="GK490" s="35"/>
      <c r="GL490" s="35"/>
      <c r="GM490" s="35"/>
      <c r="GN490" s="35"/>
      <c r="GO490" s="35"/>
      <c r="GP490" s="35"/>
      <c r="GQ490" s="35"/>
      <c r="GR490" s="35"/>
      <c r="GS490" s="35"/>
      <c r="GT490" s="35"/>
      <c r="GU490" s="35"/>
      <c r="GV490" s="35"/>
      <c r="GW490" s="35"/>
      <c r="GX490" s="35"/>
      <c r="GY490" s="35"/>
      <c r="GZ490" s="35"/>
      <c r="HA490" s="35"/>
      <c r="HB490" s="35"/>
      <c r="HC490" s="35"/>
      <c r="HD490" s="35"/>
      <c r="HE490" s="35"/>
      <c r="HF490" s="35"/>
      <c r="HG490" s="35"/>
      <c r="HH490" s="35"/>
      <c r="HI490" s="35"/>
      <c r="HJ490" s="35"/>
      <c r="HK490" s="35"/>
      <c r="HL490" s="35"/>
      <c r="HM490" s="35"/>
      <c r="HN490" s="35"/>
      <c r="HO490" s="35"/>
      <c r="HP490" s="35"/>
      <c r="HQ490" s="35"/>
      <c r="HR490" s="35"/>
      <c r="HS490" s="35"/>
      <c r="HT490" s="35"/>
      <c r="HU490" s="35"/>
      <c r="HV490" s="35"/>
      <c r="HW490" s="35"/>
      <c r="HX490" s="35"/>
      <c r="HY490" s="35"/>
      <c r="HZ490" s="35"/>
      <c r="IA490" s="35"/>
      <c r="IB490" s="35"/>
      <c r="IC490" s="35"/>
      <c r="ID490" s="35"/>
      <c r="IE490" s="35"/>
      <c r="IF490" s="35"/>
      <c r="IG490" s="35"/>
      <c r="IH490" s="35"/>
      <c r="II490" s="35"/>
      <c r="IJ490" s="35"/>
      <c r="IK490" s="35"/>
      <c r="IL490" s="35"/>
      <c r="IM490" s="35"/>
      <c r="IN490" s="35"/>
      <c r="IO490" s="35"/>
      <c r="IP490" s="35"/>
      <c r="IQ490" s="35"/>
      <c r="IR490" s="35"/>
      <c r="IS490" s="35"/>
      <c r="IT490" s="35"/>
      <c r="IU490" s="35"/>
      <c r="IV490" s="35"/>
      <c r="IW490" s="35"/>
      <c r="IX490" s="35"/>
      <c r="IY490" s="35"/>
      <c r="IZ490" s="35"/>
      <c r="JA490" s="35"/>
      <c r="JB490" s="35"/>
      <c r="JC490" s="35"/>
      <c r="JD490" s="35"/>
      <c r="JE490" s="35"/>
      <c r="JF490" s="35"/>
      <c r="JG490" s="35"/>
      <c r="JH490" s="35"/>
      <c r="JI490" s="35"/>
      <c r="JJ490" s="35"/>
      <c r="JK490" s="35"/>
      <c r="JL490" s="35"/>
      <c r="JM490" s="35"/>
      <c r="JN490" s="35"/>
      <c r="JO490" s="35"/>
      <c r="JP490" s="35"/>
      <c r="JQ490" s="35"/>
      <c r="JR490" s="35"/>
      <c r="JS490" s="35"/>
      <c r="JT490" s="35"/>
      <c r="JU490" s="35"/>
      <c r="JV490" s="35"/>
      <c r="JW490" s="35"/>
      <c r="JX490" s="35"/>
      <c r="JY490" s="35"/>
      <c r="JZ490" s="35"/>
      <c r="KA490" s="35"/>
      <c r="KB490" s="35"/>
      <c r="KC490" s="35"/>
      <c r="KD490" s="35"/>
      <c r="KE490" s="35"/>
      <c r="KF490" s="35"/>
      <c r="KG490" s="35"/>
      <c r="KH490" s="35"/>
      <c r="KI490" s="35"/>
      <c r="KJ490" s="35"/>
      <c r="KK490" s="35"/>
      <c r="KL490" s="35"/>
      <c r="KM490" s="35"/>
      <c r="KN490" s="35"/>
      <c r="KO490" s="35"/>
      <c r="KP490" s="35"/>
      <c r="KQ490" s="35"/>
      <c r="KR490" s="35"/>
      <c r="KS490" s="35"/>
      <c r="KT490" s="35"/>
      <c r="KU490" s="35"/>
      <c r="KV490" s="35"/>
      <c r="KW490" s="35"/>
      <c r="KX490" s="35"/>
      <c r="KY490" s="35"/>
      <c r="KZ490" s="35"/>
      <c r="LA490" s="35"/>
      <c r="LB490" s="35"/>
      <c r="LC490" s="35"/>
      <c r="LD490" s="35"/>
      <c r="LE490" s="35"/>
      <c r="LF490" s="35"/>
      <c r="LG490" s="35"/>
      <c r="LH490" s="35"/>
      <c r="LI490" s="35"/>
      <c r="LJ490" s="35"/>
      <c r="LK490" s="35"/>
      <c r="LL490" s="35"/>
      <c r="LM490" s="35"/>
      <c r="LN490" s="35"/>
      <c r="LO490" s="35"/>
      <c r="LP490" s="35"/>
      <c r="LQ490" s="35"/>
      <c r="LR490" s="35"/>
      <c r="LS490" s="35"/>
      <c r="LT490" s="35"/>
      <c r="LU490" s="35"/>
      <c r="LV490" s="35"/>
      <c r="LW490" s="35"/>
      <c r="LX490" s="35"/>
      <c r="LY490" s="35"/>
      <c r="LZ490" s="35"/>
      <c r="MA490" s="35"/>
      <c r="MB490" s="35"/>
      <c r="MC490" s="35"/>
      <c r="MD490" s="35"/>
      <c r="ME490" s="35"/>
      <c r="MF490" s="35"/>
      <c r="MG490" s="35"/>
      <c r="MH490" s="35"/>
      <c r="MI490" s="35"/>
      <c r="MJ490" s="35"/>
      <c r="MK490" s="35"/>
      <c r="ML490" s="35"/>
      <c r="MM490" s="35"/>
      <c r="MN490" s="35"/>
      <c r="MO490" s="35"/>
      <c r="MP490" s="35"/>
      <c r="MQ490" s="35"/>
      <c r="MR490" s="35"/>
      <c r="MS490" s="35"/>
      <c r="MT490" s="35"/>
      <c r="MU490" s="35"/>
      <c r="MV490" s="35"/>
      <c r="MW490" s="35"/>
      <c r="MX490" s="35"/>
      <c r="MY490" s="35"/>
      <c r="MZ490" s="35"/>
      <c r="NA490" s="35"/>
      <c r="NB490" s="35"/>
      <c r="NC490" s="35"/>
      <c r="ND490" s="35"/>
      <c r="NE490" s="35"/>
      <c r="NF490" s="35"/>
      <c r="NG490" s="35"/>
      <c r="NH490" s="35"/>
      <c r="NI490" s="35"/>
      <c r="NJ490" s="35"/>
      <c r="NK490" s="35"/>
      <c r="NL490" s="35"/>
      <c r="NM490" s="35"/>
      <c r="NN490" s="35"/>
      <c r="NO490" s="35"/>
      <c r="NP490" s="35"/>
      <c r="NQ490" s="35"/>
      <c r="NR490" s="35"/>
      <c r="NS490" s="35"/>
      <c r="NT490" s="35"/>
      <c r="NU490" s="35"/>
      <c r="NV490" s="35"/>
      <c r="NW490" s="35"/>
      <c r="NX490" s="35"/>
      <c r="NY490" s="35"/>
      <c r="NZ490" s="35"/>
      <c r="OA490" s="35"/>
      <c r="OB490" s="35"/>
      <c r="OC490" s="35"/>
      <c r="OD490" s="35"/>
      <c r="OE490" s="35"/>
      <c r="OF490" s="35"/>
      <c r="OG490" s="35"/>
      <c r="OH490" s="35"/>
      <c r="OI490" s="35"/>
      <c r="OJ490" s="35"/>
      <c r="OK490" s="35"/>
      <c r="OL490" s="35"/>
      <c r="OM490" s="35"/>
      <c r="ON490" s="35"/>
      <c r="OO490" s="35"/>
      <c r="OP490" s="35"/>
      <c r="OQ490" s="35"/>
      <c r="OR490" s="35"/>
      <c r="OS490" s="35"/>
      <c r="OT490" s="35"/>
      <c r="OU490" s="35"/>
      <c r="OV490" s="35"/>
      <c r="OW490" s="35"/>
      <c r="OX490" s="35"/>
      <c r="OY490" s="35"/>
      <c r="OZ490" s="35"/>
      <c r="PA490" s="35"/>
      <c r="PB490" s="35"/>
      <c r="PC490" s="35"/>
      <c r="PD490" s="35"/>
      <c r="PE490" s="35"/>
      <c r="PF490" s="35"/>
      <c r="PG490" s="35"/>
      <c r="PH490" s="35"/>
      <c r="PI490" s="35"/>
      <c r="PJ490" s="35"/>
      <c r="PK490" s="35"/>
      <c r="PL490" s="35"/>
      <c r="PM490" s="35"/>
      <c r="PN490" s="35"/>
      <c r="PO490" s="35"/>
      <c r="PP490" s="35"/>
      <c r="PQ490" s="35"/>
      <c r="PR490" s="35"/>
      <c r="PS490" s="35"/>
      <c r="PT490" s="35"/>
      <c r="PU490" s="35"/>
      <c r="PV490" s="35"/>
      <c r="PW490" s="35"/>
      <c r="PX490" s="35"/>
      <c r="PY490" s="35"/>
      <c r="PZ490" s="35"/>
      <c r="QA490" s="35"/>
      <c r="QB490" s="35"/>
      <c r="QC490" s="35"/>
      <c r="QD490" s="35"/>
      <c r="QE490" s="35"/>
      <c r="QF490" s="35"/>
      <c r="QG490" s="35"/>
      <c r="QH490" s="35"/>
      <c r="QI490" s="35"/>
      <c r="QJ490" s="35"/>
      <c r="QK490" s="35"/>
      <c r="QL490" s="35"/>
      <c r="QM490" s="35"/>
      <c r="QN490" s="35"/>
      <c r="QO490" s="35"/>
      <c r="QP490" s="35"/>
      <c r="QQ490" s="35"/>
      <c r="QR490" s="35"/>
      <c r="QS490" s="35"/>
      <c r="QT490" s="35"/>
      <c r="QU490" s="35"/>
      <c r="QV490" s="35"/>
      <c r="QW490" s="35"/>
      <c r="QX490" s="35"/>
      <c r="QY490" s="35"/>
      <c r="QZ490" s="35"/>
      <c r="RA490" s="35"/>
      <c r="RB490" s="35"/>
      <c r="RC490" s="35"/>
      <c r="RD490" s="35"/>
      <c r="RE490" s="35"/>
      <c r="RF490" s="35"/>
      <c r="RG490" s="35"/>
      <c r="RH490" s="35"/>
      <c r="RI490" s="35"/>
      <c r="RJ490" s="35"/>
      <c r="RK490" s="35"/>
      <c r="RL490" s="35"/>
      <c r="RM490" s="35"/>
      <c r="RN490" s="35"/>
      <c r="RO490" s="35"/>
      <c r="RP490" s="35">
        <v>20</v>
      </c>
      <c r="RQ490" s="35"/>
      <c r="RR490" s="35"/>
      <c r="RS490" s="35"/>
      <c r="RT490" s="35"/>
      <c r="RU490" s="35"/>
      <c r="RV490" s="35"/>
      <c r="RW490" s="35"/>
      <c r="RX490" s="35"/>
      <c r="RY490" s="35"/>
      <c r="RZ490" s="35"/>
      <c r="SA490" s="35"/>
      <c r="SB490" s="35"/>
      <c r="SC490" s="35"/>
      <c r="SD490" s="35"/>
      <c r="SE490" s="35"/>
      <c r="SF490" s="35"/>
      <c r="SG490" s="35"/>
      <c r="SH490" s="35"/>
      <c r="SI490" s="35"/>
      <c r="SJ490" s="35"/>
      <c r="SK490" s="35"/>
      <c r="SL490" s="35"/>
      <c r="SM490" s="35"/>
      <c r="SN490" s="35"/>
      <c r="SO490" s="35"/>
      <c r="SP490" s="35"/>
      <c r="SQ490" s="35"/>
      <c r="SR490" s="35"/>
      <c r="SS490" s="35"/>
      <c r="ST490" s="35"/>
      <c r="SU490" s="35"/>
      <c r="SV490" s="35"/>
      <c r="SW490" s="35"/>
      <c r="SX490" s="35"/>
      <c r="SY490" s="35"/>
      <c r="SZ490" s="35"/>
      <c r="TA490" s="35"/>
      <c r="TB490" s="35"/>
      <c r="TC490" s="35"/>
      <c r="TD490" s="35"/>
      <c r="TE490" s="35"/>
      <c r="TF490" s="35"/>
      <c r="TG490" s="35"/>
      <c r="TH490" s="35"/>
      <c r="TI490" s="35"/>
      <c r="TJ490" s="35"/>
      <c r="TK490" s="35"/>
      <c r="TL490" s="35"/>
      <c r="TM490" s="35"/>
      <c r="TN490" s="35"/>
      <c r="TO490" s="35"/>
      <c r="TP490" s="35"/>
      <c r="TQ490" s="35"/>
      <c r="TR490" s="35"/>
      <c r="TS490" s="35"/>
      <c r="TT490" s="35"/>
      <c r="TU490" s="35"/>
      <c r="TV490" s="35"/>
      <c r="TW490" s="35"/>
      <c r="TX490" s="35"/>
      <c r="TY490" s="35"/>
      <c r="TZ490" s="35"/>
      <c r="UA490" s="35"/>
      <c r="UB490" s="35"/>
      <c r="UC490" s="35"/>
      <c r="UD490" s="35"/>
      <c r="UE490" s="35"/>
      <c r="UF490" s="35"/>
      <c r="UG490" s="35"/>
      <c r="UH490" s="35"/>
      <c r="UI490" s="35"/>
      <c r="UJ490" s="35"/>
      <c r="UK490" s="35"/>
      <c r="UL490" s="35"/>
      <c r="UM490" s="35"/>
      <c r="UN490" s="35"/>
      <c r="UO490" s="35"/>
      <c r="UP490" s="35"/>
      <c r="UQ490" s="35"/>
      <c r="UR490" s="35"/>
      <c r="US490" s="35"/>
      <c r="UT490" s="35"/>
      <c r="UU490" s="35"/>
      <c r="UV490" s="35"/>
      <c r="UW490" s="35"/>
      <c r="UX490" s="35"/>
      <c r="UY490" s="35"/>
      <c r="UZ490" s="35"/>
      <c r="VA490" s="35"/>
      <c r="VB490" s="35"/>
      <c r="VC490" s="35"/>
      <c r="VD490" s="35"/>
      <c r="VE490" s="35"/>
      <c r="VF490" s="35"/>
      <c r="VG490" s="35"/>
      <c r="VH490" s="35"/>
      <c r="VI490" s="35"/>
      <c r="VJ490" s="35"/>
      <c r="VK490" s="35"/>
      <c r="VL490" s="35"/>
      <c r="VM490" s="35"/>
      <c r="VN490" s="35"/>
      <c r="VO490" s="35"/>
      <c r="VP490" s="35"/>
      <c r="VQ490" s="35"/>
      <c r="VR490" s="35"/>
      <c r="VS490" s="35"/>
      <c r="VT490" s="35"/>
      <c r="VU490" s="35"/>
      <c r="VV490" s="35"/>
      <c r="VW490" s="35"/>
      <c r="VX490" s="35"/>
      <c r="VY490" s="35"/>
      <c r="VZ490" s="35"/>
      <c r="WA490" s="35"/>
      <c r="WB490" s="35"/>
      <c r="WC490" s="35"/>
      <c r="WD490" s="35"/>
      <c r="WE490" s="35"/>
      <c r="WF490" s="35"/>
      <c r="WG490" s="35"/>
      <c r="WH490" s="35"/>
      <c r="WI490" s="35"/>
      <c r="WJ490" s="35"/>
      <c r="WK490" s="35"/>
      <c r="WL490" s="35"/>
      <c r="WM490" s="35"/>
      <c r="WN490" s="35"/>
      <c r="WO490" s="35"/>
      <c r="WP490" s="35"/>
      <c r="WQ490" s="35"/>
      <c r="WR490" s="35"/>
      <c r="WS490" s="35"/>
      <c r="WT490" s="35"/>
      <c r="WU490" s="35"/>
      <c r="WV490" s="35"/>
      <c r="WW490" s="35"/>
      <c r="WX490" s="35"/>
      <c r="WY490" s="35"/>
      <c r="WZ490" s="35"/>
      <c r="XA490" s="35">
        <v>6</v>
      </c>
      <c r="XB490" s="35"/>
      <c r="XC490" s="35"/>
      <c r="XD490" s="35"/>
      <c r="XE490" s="35"/>
      <c r="XF490" s="35"/>
      <c r="XG490" s="35"/>
      <c r="XH490" s="35"/>
      <c r="XI490" s="35"/>
      <c r="XJ490" s="35"/>
      <c r="XK490" s="35"/>
      <c r="XL490" s="35"/>
      <c r="XM490" s="35"/>
      <c r="XN490" s="35"/>
      <c r="XO490" s="35"/>
      <c r="XP490" s="35"/>
      <c r="XQ490" s="35"/>
      <c r="XR490" s="35"/>
      <c r="XS490" s="35"/>
      <c r="XT490" s="35"/>
      <c r="XU490" s="35"/>
      <c r="XV490" s="35"/>
      <c r="XW490" s="35"/>
      <c r="XX490" s="35"/>
      <c r="XY490" s="35"/>
      <c r="XZ490" s="35"/>
      <c r="YA490" s="35"/>
      <c r="YB490" s="35"/>
      <c r="YC490" s="35"/>
      <c r="YD490" s="35"/>
      <c r="YE490" s="35"/>
      <c r="YF490" s="35"/>
      <c r="YG490" s="35"/>
      <c r="YH490" s="35"/>
      <c r="YI490" s="35"/>
      <c r="YJ490" s="35"/>
      <c r="YK490" s="35"/>
      <c r="YL490" s="35"/>
      <c r="YM490" s="35"/>
      <c r="YN490" s="35"/>
      <c r="YO490" s="35"/>
      <c r="YP490" s="35"/>
      <c r="YQ490" s="35"/>
      <c r="YR490" s="35"/>
      <c r="YS490" s="35"/>
      <c r="YT490" s="35"/>
      <c r="YU490" s="35"/>
      <c r="YV490" s="35"/>
      <c r="YW490" s="35"/>
      <c r="YX490" s="35"/>
      <c r="YY490" s="35"/>
      <c r="YZ490" s="35"/>
      <c r="ZA490" s="35"/>
      <c r="ZB490" s="35"/>
      <c r="ZC490" s="35"/>
      <c r="ZD490" s="35"/>
      <c r="ZE490" s="35"/>
      <c r="ZF490" s="35"/>
      <c r="ZG490" s="35"/>
      <c r="ZH490" s="35"/>
      <c r="ZI490" s="35"/>
      <c r="ZJ490" s="35"/>
      <c r="ZK490" s="35"/>
      <c r="ZL490" s="35"/>
      <c r="ZM490" s="35"/>
      <c r="ZN490" s="35"/>
      <c r="ZO490" s="35"/>
      <c r="ZP490" s="35"/>
      <c r="ZQ490" s="35"/>
      <c r="ZR490" s="35"/>
      <c r="ZS490" s="35"/>
      <c r="ZT490" s="35"/>
      <c r="ZU490" s="35"/>
      <c r="ZV490" s="35"/>
      <c r="ZW490" s="35"/>
      <c r="ZX490" s="35"/>
      <c r="ZY490" s="35"/>
      <c r="ZZ490" s="35"/>
      <c r="AAA490" s="35"/>
      <c r="AAB490" s="35"/>
      <c r="AAC490" s="35"/>
      <c r="AAD490" s="35"/>
      <c r="AAE490" s="35"/>
      <c r="AAF490" s="35"/>
      <c r="AAG490" s="35"/>
      <c r="AAH490" s="35"/>
      <c r="AAI490" s="35"/>
      <c r="AAJ490" s="35"/>
      <c r="AAK490" s="35"/>
      <c r="AAL490" s="35"/>
      <c r="AAM490" s="35"/>
      <c r="AAN490" s="35"/>
      <c r="AAO490" s="35"/>
      <c r="AAP490" s="35"/>
      <c r="AAQ490" s="35"/>
      <c r="AAR490" s="35"/>
      <c r="AAS490" s="35"/>
      <c r="AAT490" s="35"/>
      <c r="AAU490" s="35"/>
      <c r="AAV490" s="35"/>
      <c r="AAW490" s="35"/>
      <c r="AAX490" s="35"/>
      <c r="AAY490" s="35"/>
      <c r="AAZ490" s="35"/>
      <c r="ABA490" s="35"/>
      <c r="ABB490" s="35"/>
      <c r="ABC490" s="35"/>
      <c r="ABD490" s="35"/>
      <c r="ABE490" s="35"/>
      <c r="ABF490" s="35"/>
      <c r="ABG490" s="35"/>
      <c r="ABH490" s="35"/>
      <c r="ABI490" s="35"/>
      <c r="ABJ490" s="35"/>
      <c r="ABK490" s="35"/>
      <c r="ABL490" s="35"/>
      <c r="ABM490" s="35"/>
      <c r="ABN490" s="35"/>
      <c r="ABO490" s="35"/>
      <c r="ABP490" s="35"/>
      <c r="ABQ490" s="35"/>
      <c r="ABR490" s="35"/>
      <c r="ABS490" s="35"/>
      <c r="ABT490" s="35"/>
      <c r="ABU490" s="35"/>
      <c r="ABV490" s="35"/>
      <c r="ABW490" s="35"/>
      <c r="ABX490" s="35"/>
      <c r="ABY490" s="35"/>
      <c r="ABZ490" s="35"/>
      <c r="ACA490" s="35"/>
      <c r="ACB490" s="35"/>
      <c r="ACC490" s="35"/>
      <c r="ACD490" s="35"/>
      <c r="ACE490" s="35"/>
      <c r="ACF490" s="35"/>
      <c r="ACG490" s="35"/>
      <c r="ACH490" s="35"/>
      <c r="ACI490" s="35"/>
      <c r="ACJ490" s="35"/>
      <c r="ACK490" s="35"/>
      <c r="ACL490" s="35"/>
      <c r="ACM490" s="35"/>
      <c r="ACN490" s="35"/>
      <c r="ACO490" s="35"/>
      <c r="ACP490" s="35"/>
      <c r="ACQ490" s="35"/>
      <c r="ACR490" s="35"/>
      <c r="ACS490" s="35"/>
      <c r="ACT490" s="35"/>
      <c r="ACU490" s="35"/>
      <c r="ACV490" s="35"/>
      <c r="ACW490" s="35"/>
      <c r="ACX490" s="35"/>
      <c r="ACY490" s="35"/>
      <c r="ACZ490" s="35"/>
      <c r="ADA490" s="35"/>
      <c r="ADB490" s="35"/>
      <c r="ADC490" s="35"/>
      <c r="ADD490" s="35"/>
      <c r="ADE490" s="35"/>
      <c r="ADF490" s="35"/>
      <c r="ADG490" s="35"/>
      <c r="ADH490" s="35"/>
      <c r="ADI490" s="35"/>
      <c r="ADJ490" s="35"/>
      <c r="ADK490" s="35"/>
      <c r="ADL490" s="35"/>
      <c r="ADM490" s="35"/>
      <c r="ADN490" s="35"/>
      <c r="ADO490" s="35"/>
      <c r="ADP490" s="35"/>
      <c r="ADQ490" s="35"/>
      <c r="ADR490" s="35"/>
      <c r="ADS490" s="35"/>
      <c r="ADT490" s="35"/>
      <c r="ADU490" s="35"/>
      <c r="ADV490" s="35"/>
      <c r="ADW490" s="35"/>
      <c r="ADX490" s="35"/>
      <c r="ADY490" s="66">
        <f t="shared" si="21"/>
        <v>0</v>
      </c>
    </row>
    <row r="491" spans="1:805" s="5" customFormat="1" ht="12" customHeight="1" x14ac:dyDescent="0.2">
      <c r="A491" s="38" t="s">
        <v>90</v>
      </c>
      <c r="B491" s="65">
        <f t="shared" si="23"/>
        <v>0</v>
      </c>
      <c r="C491" s="57">
        <v>5</v>
      </c>
      <c r="D491" s="60">
        <v>44348</v>
      </c>
      <c r="E491" s="67">
        <v>130.04</v>
      </c>
      <c r="F491" s="67">
        <f t="shared" si="24"/>
        <v>0</v>
      </c>
      <c r="G491" s="6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  <c r="AG491" s="35"/>
      <c r="AH491" s="35"/>
      <c r="AI491" s="35"/>
      <c r="AJ491" s="35"/>
      <c r="AK491" s="35"/>
      <c r="AL491" s="35"/>
      <c r="AM491" s="35"/>
      <c r="AN491" s="35"/>
      <c r="AO491" s="35"/>
      <c r="AP491" s="35"/>
      <c r="AQ491" s="35"/>
      <c r="AR491" s="35"/>
      <c r="AS491" s="35"/>
      <c r="AT491" s="35"/>
      <c r="AU491" s="35"/>
      <c r="AV491" s="35"/>
      <c r="AW491" s="35"/>
      <c r="AX491" s="35"/>
      <c r="AY491" s="35"/>
      <c r="AZ491" s="35"/>
      <c r="BA491" s="35"/>
      <c r="BB491" s="35"/>
      <c r="BC491" s="35"/>
      <c r="BD491" s="35"/>
      <c r="BE491" s="15"/>
      <c r="BF491" s="15"/>
      <c r="BG491" s="136"/>
      <c r="BH491" s="35"/>
      <c r="BI491" s="35"/>
      <c r="BJ491" s="35"/>
      <c r="BK491" s="35"/>
      <c r="BL491" s="35"/>
      <c r="BM491" s="35"/>
      <c r="BN491" s="35"/>
      <c r="BO491" s="35"/>
      <c r="BP491" s="35"/>
      <c r="BQ491" s="35"/>
      <c r="BR491" s="35"/>
      <c r="BS491" s="35"/>
      <c r="BT491" s="35"/>
      <c r="BU491" s="35"/>
      <c r="BV491" s="35"/>
      <c r="BW491" s="35"/>
      <c r="BX491" s="35"/>
      <c r="BY491" s="35"/>
      <c r="BZ491" s="35"/>
      <c r="CA491" s="35"/>
      <c r="CB491" s="35"/>
      <c r="CC491" s="35"/>
      <c r="CD491" s="35"/>
      <c r="CE491" s="35"/>
      <c r="CF491" s="35"/>
      <c r="CG491" s="35"/>
      <c r="CH491" s="35"/>
      <c r="CI491" s="35"/>
      <c r="CJ491" s="35"/>
      <c r="CK491" s="35"/>
      <c r="CL491" s="35"/>
      <c r="CM491" s="35"/>
      <c r="CN491" s="35"/>
      <c r="CO491" s="35"/>
      <c r="CP491" s="35"/>
      <c r="CQ491" s="35"/>
      <c r="CR491" s="35"/>
      <c r="CS491" s="35"/>
      <c r="CT491" s="35"/>
      <c r="CU491" s="35"/>
      <c r="CV491" s="35"/>
      <c r="CW491" s="35"/>
      <c r="CX491" s="35"/>
      <c r="CY491" s="35"/>
      <c r="CZ491" s="35"/>
      <c r="DA491" s="35"/>
      <c r="DB491" s="35"/>
      <c r="DC491" s="35"/>
      <c r="DD491" s="35"/>
      <c r="DE491" s="35"/>
      <c r="DF491" s="35"/>
      <c r="DG491" s="35"/>
      <c r="DH491" s="35"/>
      <c r="DI491" s="35"/>
      <c r="DJ491" s="35"/>
      <c r="DK491" s="35"/>
      <c r="DL491" s="35"/>
      <c r="DM491" s="35"/>
      <c r="DN491" s="35"/>
      <c r="DO491" s="35"/>
      <c r="DP491" s="35"/>
      <c r="DQ491" s="35"/>
      <c r="DR491" s="35"/>
      <c r="DS491" s="35"/>
      <c r="DT491" s="35"/>
      <c r="DU491" s="35"/>
      <c r="DV491" s="35"/>
      <c r="DW491" s="35"/>
      <c r="DX491" s="35"/>
      <c r="DY491" s="35"/>
      <c r="DZ491" s="35"/>
      <c r="EA491" s="35"/>
      <c r="EB491" s="35"/>
      <c r="EC491" s="35"/>
      <c r="ED491" s="35"/>
      <c r="EE491" s="35"/>
      <c r="EF491" s="35"/>
      <c r="EG491" s="35"/>
      <c r="EH491" s="35"/>
      <c r="EI491" s="35"/>
      <c r="EJ491" s="35"/>
      <c r="EK491" s="35"/>
      <c r="EL491" s="35"/>
      <c r="EM491" s="35"/>
      <c r="EN491" s="35"/>
      <c r="EO491" s="35"/>
      <c r="EP491" s="35"/>
      <c r="EQ491" s="35"/>
      <c r="ER491" s="35"/>
      <c r="ES491" s="35"/>
      <c r="ET491" s="35"/>
      <c r="EU491" s="35"/>
      <c r="EV491" s="35"/>
      <c r="EW491" s="35"/>
      <c r="EX491" s="35"/>
      <c r="EY491" s="35"/>
      <c r="EZ491" s="35"/>
      <c r="FA491" s="35"/>
      <c r="FB491" s="35"/>
      <c r="FC491" s="35"/>
      <c r="FD491" s="35"/>
      <c r="FE491" s="35"/>
      <c r="FF491" s="35"/>
      <c r="FG491" s="35"/>
      <c r="FH491" s="35"/>
      <c r="FI491" s="35"/>
      <c r="FJ491" s="35"/>
      <c r="FK491" s="35"/>
      <c r="FL491" s="35"/>
      <c r="FM491" s="35"/>
      <c r="FN491" s="35"/>
      <c r="FO491" s="35"/>
      <c r="FP491" s="35"/>
      <c r="FQ491" s="35"/>
      <c r="FR491" s="35"/>
      <c r="FS491" s="35"/>
      <c r="FT491" s="35"/>
      <c r="FU491" s="35"/>
      <c r="FV491" s="35"/>
      <c r="FW491" s="35"/>
      <c r="FX491" s="35"/>
      <c r="FY491" s="35"/>
      <c r="FZ491" s="35"/>
      <c r="GA491" s="35"/>
      <c r="GB491" s="35"/>
      <c r="GC491" s="35"/>
      <c r="GD491" s="35"/>
      <c r="GE491" s="35"/>
      <c r="GF491" s="35"/>
      <c r="GG491" s="35"/>
      <c r="GH491" s="35"/>
      <c r="GI491" s="35"/>
      <c r="GJ491" s="35"/>
      <c r="GK491" s="35"/>
      <c r="GL491" s="35"/>
      <c r="GM491" s="35"/>
      <c r="GN491" s="35"/>
      <c r="GO491" s="35"/>
      <c r="GP491" s="35"/>
      <c r="GQ491" s="35"/>
      <c r="GR491" s="35"/>
      <c r="GS491" s="35"/>
      <c r="GT491" s="35"/>
      <c r="GU491" s="35"/>
      <c r="GV491" s="35"/>
      <c r="GW491" s="35"/>
      <c r="GX491" s="35"/>
      <c r="GY491" s="35"/>
      <c r="GZ491" s="35"/>
      <c r="HA491" s="35"/>
      <c r="HB491" s="35"/>
      <c r="HC491" s="35"/>
      <c r="HD491" s="35"/>
      <c r="HE491" s="35"/>
      <c r="HF491" s="35"/>
      <c r="HG491" s="35"/>
      <c r="HH491" s="35"/>
      <c r="HI491" s="35"/>
      <c r="HJ491" s="35"/>
      <c r="HK491" s="35"/>
      <c r="HL491" s="35"/>
      <c r="HM491" s="35"/>
      <c r="HN491" s="35"/>
      <c r="HO491" s="35"/>
      <c r="HP491" s="35"/>
      <c r="HQ491" s="35"/>
      <c r="HR491" s="35"/>
      <c r="HS491" s="35"/>
      <c r="HT491" s="35"/>
      <c r="HU491" s="35"/>
      <c r="HV491" s="35"/>
      <c r="HW491" s="35"/>
      <c r="HX491" s="35"/>
      <c r="HY491" s="35"/>
      <c r="HZ491" s="35"/>
      <c r="IA491" s="35"/>
      <c r="IB491" s="35"/>
      <c r="IC491" s="35"/>
      <c r="ID491" s="35"/>
      <c r="IE491" s="35"/>
      <c r="IF491" s="35"/>
      <c r="IG491" s="35"/>
      <c r="IH491" s="35"/>
      <c r="II491" s="35"/>
      <c r="IJ491" s="35"/>
      <c r="IK491" s="35"/>
      <c r="IL491" s="35"/>
      <c r="IM491" s="35"/>
      <c r="IN491" s="35"/>
      <c r="IO491" s="35"/>
      <c r="IP491" s="35"/>
      <c r="IQ491" s="35"/>
      <c r="IR491" s="35"/>
      <c r="IS491" s="35"/>
      <c r="IT491" s="35"/>
      <c r="IU491" s="35"/>
      <c r="IV491" s="35"/>
      <c r="IW491" s="35"/>
      <c r="IX491" s="35"/>
      <c r="IY491" s="35"/>
      <c r="IZ491" s="35"/>
      <c r="JA491" s="35"/>
      <c r="JB491" s="35"/>
      <c r="JC491" s="35"/>
      <c r="JD491" s="35"/>
      <c r="JE491" s="35"/>
      <c r="JF491" s="35"/>
      <c r="JG491" s="35"/>
      <c r="JH491" s="35"/>
      <c r="JI491" s="35"/>
      <c r="JJ491" s="35"/>
      <c r="JK491" s="35"/>
      <c r="JL491" s="35"/>
      <c r="JM491" s="35"/>
      <c r="JN491" s="35"/>
      <c r="JO491" s="35"/>
      <c r="JP491" s="35"/>
      <c r="JQ491" s="35"/>
      <c r="JR491" s="35"/>
      <c r="JS491" s="35"/>
      <c r="JT491" s="35"/>
      <c r="JU491" s="35"/>
      <c r="JV491" s="35"/>
      <c r="JW491" s="35"/>
      <c r="JX491" s="35"/>
      <c r="JY491" s="35"/>
      <c r="JZ491" s="35"/>
      <c r="KA491" s="35"/>
      <c r="KB491" s="35"/>
      <c r="KC491" s="35"/>
      <c r="KD491" s="35"/>
      <c r="KE491" s="35"/>
      <c r="KF491" s="35"/>
      <c r="KG491" s="35"/>
      <c r="KH491" s="35"/>
      <c r="KI491" s="35"/>
      <c r="KJ491" s="35"/>
      <c r="KK491" s="35"/>
      <c r="KL491" s="35"/>
      <c r="KM491" s="35"/>
      <c r="KN491" s="35"/>
      <c r="KO491" s="35"/>
      <c r="KP491" s="35"/>
      <c r="KQ491" s="35"/>
      <c r="KR491" s="35"/>
      <c r="KS491" s="35"/>
      <c r="KT491" s="35"/>
      <c r="KU491" s="35"/>
      <c r="KV491" s="35"/>
      <c r="KW491" s="35"/>
      <c r="KX491" s="35"/>
      <c r="KY491" s="35"/>
      <c r="KZ491" s="35"/>
      <c r="LA491" s="35"/>
      <c r="LB491" s="35"/>
      <c r="LC491" s="35"/>
      <c r="LD491" s="35"/>
      <c r="LE491" s="35"/>
      <c r="LF491" s="35"/>
      <c r="LG491" s="35"/>
      <c r="LH491" s="35"/>
      <c r="LI491" s="35"/>
      <c r="LJ491" s="35"/>
      <c r="LK491" s="35"/>
      <c r="LL491" s="35"/>
      <c r="LM491" s="35"/>
      <c r="LN491" s="35"/>
      <c r="LO491" s="35"/>
      <c r="LP491" s="35"/>
      <c r="LQ491" s="35"/>
      <c r="LR491" s="35"/>
      <c r="LS491" s="35"/>
      <c r="LT491" s="35"/>
      <c r="LU491" s="35"/>
      <c r="LV491" s="35"/>
      <c r="LW491" s="35"/>
      <c r="LX491" s="35"/>
      <c r="LY491" s="35"/>
      <c r="LZ491" s="35"/>
      <c r="MA491" s="35"/>
      <c r="MB491" s="35"/>
      <c r="MC491" s="35"/>
      <c r="MD491" s="35"/>
      <c r="ME491" s="35"/>
      <c r="MF491" s="35"/>
      <c r="MG491" s="35"/>
      <c r="MH491" s="35"/>
      <c r="MI491" s="35"/>
      <c r="MJ491" s="35"/>
      <c r="MK491" s="35"/>
      <c r="ML491" s="35"/>
      <c r="MM491" s="35"/>
      <c r="MN491" s="35"/>
      <c r="MO491" s="35"/>
      <c r="MP491" s="35"/>
      <c r="MQ491" s="35"/>
      <c r="MR491" s="35"/>
      <c r="MS491" s="35"/>
      <c r="MT491" s="35"/>
      <c r="MU491" s="35"/>
      <c r="MV491" s="35"/>
      <c r="MW491" s="35"/>
      <c r="MX491" s="35"/>
      <c r="MY491" s="35"/>
      <c r="MZ491" s="35"/>
      <c r="NA491" s="35"/>
      <c r="NB491" s="35"/>
      <c r="NC491" s="35"/>
      <c r="ND491" s="35"/>
      <c r="NE491" s="35"/>
      <c r="NF491" s="35"/>
      <c r="NG491" s="35"/>
      <c r="NH491" s="35"/>
      <c r="NI491" s="35"/>
      <c r="NJ491" s="35"/>
      <c r="NK491" s="35"/>
      <c r="NL491" s="35"/>
      <c r="NM491" s="35"/>
      <c r="NN491" s="35"/>
      <c r="NO491" s="35"/>
      <c r="NP491" s="35"/>
      <c r="NQ491" s="35"/>
      <c r="NR491" s="35"/>
      <c r="NS491" s="35"/>
      <c r="NT491" s="35"/>
      <c r="NU491" s="35"/>
      <c r="NV491" s="35"/>
      <c r="NW491" s="35"/>
      <c r="NX491" s="35"/>
      <c r="NY491" s="35"/>
      <c r="NZ491" s="35"/>
      <c r="OA491" s="35"/>
      <c r="OB491" s="35"/>
      <c r="OC491" s="35"/>
      <c r="OD491" s="35"/>
      <c r="OE491" s="35"/>
      <c r="OF491" s="35"/>
      <c r="OG491" s="35"/>
      <c r="OH491" s="35"/>
      <c r="OI491" s="35"/>
      <c r="OJ491" s="35"/>
      <c r="OK491" s="35"/>
      <c r="OL491" s="35"/>
      <c r="OM491" s="35"/>
      <c r="ON491" s="35"/>
      <c r="OO491" s="35"/>
      <c r="OP491" s="35"/>
      <c r="OQ491" s="35"/>
      <c r="OR491" s="35"/>
      <c r="OS491" s="35"/>
      <c r="OT491" s="35"/>
      <c r="OU491" s="35"/>
      <c r="OV491" s="35"/>
      <c r="OW491" s="35"/>
      <c r="OX491" s="35"/>
      <c r="OY491" s="35"/>
      <c r="OZ491" s="35"/>
      <c r="PA491" s="35"/>
      <c r="PB491" s="35"/>
      <c r="PC491" s="35"/>
      <c r="PD491" s="35"/>
      <c r="PE491" s="35"/>
      <c r="PF491" s="35"/>
      <c r="PG491" s="35"/>
      <c r="PH491" s="35"/>
      <c r="PI491" s="35"/>
      <c r="PJ491" s="35"/>
      <c r="PK491" s="35"/>
      <c r="PL491" s="35"/>
      <c r="PM491" s="35"/>
      <c r="PN491" s="35"/>
      <c r="PO491" s="35"/>
      <c r="PP491" s="35"/>
      <c r="PQ491" s="35"/>
      <c r="PR491" s="35"/>
      <c r="PS491" s="35"/>
      <c r="PT491" s="35"/>
      <c r="PU491" s="35"/>
      <c r="PV491" s="35"/>
      <c r="PW491" s="35"/>
      <c r="PX491" s="35"/>
      <c r="PY491" s="35"/>
      <c r="PZ491" s="35"/>
      <c r="QA491" s="35"/>
      <c r="QB491" s="35"/>
      <c r="QC491" s="35"/>
      <c r="QD491" s="35"/>
      <c r="QE491" s="35"/>
      <c r="QF491" s="35"/>
      <c r="QG491" s="35"/>
      <c r="QH491" s="35"/>
      <c r="QI491" s="35"/>
      <c r="QJ491" s="35"/>
      <c r="QK491" s="35"/>
      <c r="QL491" s="35"/>
      <c r="QM491" s="35"/>
      <c r="QN491" s="35"/>
      <c r="QO491" s="35"/>
      <c r="QP491" s="35"/>
      <c r="QQ491" s="35"/>
      <c r="QR491" s="35"/>
      <c r="QS491" s="35"/>
      <c r="QT491" s="35"/>
      <c r="QU491" s="35"/>
      <c r="QV491" s="35"/>
      <c r="QW491" s="35"/>
      <c r="QX491" s="35"/>
      <c r="QY491" s="35"/>
      <c r="QZ491" s="35"/>
      <c r="RA491" s="35"/>
      <c r="RB491" s="35"/>
      <c r="RC491" s="35"/>
      <c r="RD491" s="35"/>
      <c r="RE491" s="35"/>
      <c r="RF491" s="35"/>
      <c r="RG491" s="35"/>
      <c r="RH491" s="35"/>
      <c r="RI491" s="35"/>
      <c r="RJ491" s="35"/>
      <c r="RK491" s="35"/>
      <c r="RL491" s="35"/>
      <c r="RM491" s="35"/>
      <c r="RN491" s="35"/>
      <c r="RO491" s="35"/>
      <c r="RP491" s="35"/>
      <c r="RQ491" s="35"/>
      <c r="RR491" s="35"/>
      <c r="RS491" s="35"/>
      <c r="RT491" s="35"/>
      <c r="RU491" s="35"/>
      <c r="RV491" s="35"/>
      <c r="RW491" s="35"/>
      <c r="RX491" s="35"/>
      <c r="RY491" s="35"/>
      <c r="RZ491" s="35"/>
      <c r="SA491" s="35"/>
      <c r="SB491" s="35"/>
      <c r="SC491" s="35"/>
      <c r="SD491" s="35"/>
      <c r="SE491" s="35"/>
      <c r="SF491" s="35"/>
      <c r="SG491" s="35"/>
      <c r="SH491" s="35"/>
      <c r="SI491" s="35"/>
      <c r="SJ491" s="35"/>
      <c r="SK491" s="35"/>
      <c r="SL491" s="35"/>
      <c r="SM491" s="35"/>
      <c r="SN491" s="35"/>
      <c r="SO491" s="35"/>
      <c r="SP491" s="35"/>
      <c r="SQ491" s="35"/>
      <c r="SR491" s="35"/>
      <c r="SS491" s="35"/>
      <c r="ST491" s="35"/>
      <c r="SU491" s="35"/>
      <c r="SV491" s="35"/>
      <c r="SW491" s="35"/>
      <c r="SX491" s="35"/>
      <c r="SY491" s="35"/>
      <c r="SZ491" s="35"/>
      <c r="TA491" s="35"/>
      <c r="TB491" s="35"/>
      <c r="TC491" s="35"/>
      <c r="TD491" s="35"/>
      <c r="TE491" s="35"/>
      <c r="TF491" s="35"/>
      <c r="TG491" s="35"/>
      <c r="TH491" s="35"/>
      <c r="TI491" s="35"/>
      <c r="TJ491" s="35"/>
      <c r="TK491" s="35"/>
      <c r="TL491" s="35"/>
      <c r="TM491" s="35"/>
      <c r="TN491" s="35"/>
      <c r="TO491" s="35"/>
      <c r="TP491" s="35"/>
      <c r="TQ491" s="35"/>
      <c r="TR491" s="35"/>
      <c r="TS491" s="35"/>
      <c r="TT491" s="35"/>
      <c r="TU491" s="35"/>
      <c r="TV491" s="35"/>
      <c r="TW491" s="35"/>
      <c r="TX491" s="35"/>
      <c r="TY491" s="35"/>
      <c r="TZ491" s="35"/>
      <c r="UA491" s="35"/>
      <c r="UB491" s="35"/>
      <c r="UC491" s="35"/>
      <c r="UD491" s="35"/>
      <c r="UE491" s="35"/>
      <c r="UF491" s="35"/>
      <c r="UG491" s="35"/>
      <c r="UH491" s="35"/>
      <c r="UI491" s="35"/>
      <c r="UJ491" s="35"/>
      <c r="UK491" s="35"/>
      <c r="UL491" s="35"/>
      <c r="UM491" s="35"/>
      <c r="UN491" s="35"/>
      <c r="UO491" s="35"/>
      <c r="UP491" s="35"/>
      <c r="UQ491" s="35"/>
      <c r="UR491" s="35"/>
      <c r="US491" s="35"/>
      <c r="UT491" s="35"/>
      <c r="UU491" s="35"/>
      <c r="UV491" s="35"/>
      <c r="UW491" s="35"/>
      <c r="UX491" s="35"/>
      <c r="UY491" s="35"/>
      <c r="UZ491" s="35"/>
      <c r="VA491" s="35"/>
      <c r="VB491" s="35"/>
      <c r="VC491" s="35"/>
      <c r="VD491" s="35"/>
      <c r="VE491" s="35"/>
      <c r="VF491" s="35"/>
      <c r="VG491" s="35"/>
      <c r="VH491" s="35"/>
      <c r="VI491" s="35"/>
      <c r="VJ491" s="35"/>
      <c r="VK491" s="35"/>
      <c r="VL491" s="35"/>
      <c r="VM491" s="35"/>
      <c r="VN491" s="35"/>
      <c r="VO491" s="35"/>
      <c r="VP491" s="35"/>
      <c r="VQ491" s="35"/>
      <c r="VR491" s="35"/>
      <c r="VS491" s="35"/>
      <c r="VT491" s="35"/>
      <c r="VU491" s="35"/>
      <c r="VV491" s="35"/>
      <c r="VW491" s="35"/>
      <c r="VX491" s="35"/>
      <c r="VY491" s="35"/>
      <c r="VZ491" s="35"/>
      <c r="WA491" s="35"/>
      <c r="WB491" s="35"/>
      <c r="WC491" s="35"/>
      <c r="WD491" s="35"/>
      <c r="WE491" s="35"/>
      <c r="WF491" s="35"/>
      <c r="WG491" s="35"/>
      <c r="WH491" s="35"/>
      <c r="WI491" s="35"/>
      <c r="WJ491" s="35"/>
      <c r="WK491" s="35"/>
      <c r="WL491" s="35"/>
      <c r="WM491" s="35"/>
      <c r="WN491" s="35"/>
      <c r="WO491" s="35"/>
      <c r="WP491" s="35"/>
      <c r="WQ491" s="35"/>
      <c r="WR491" s="35"/>
      <c r="WS491" s="35"/>
      <c r="WT491" s="35"/>
      <c r="WU491" s="35"/>
      <c r="WV491" s="35"/>
      <c r="WW491" s="35"/>
      <c r="WX491" s="35"/>
      <c r="WY491" s="35"/>
      <c r="WZ491" s="35"/>
      <c r="XA491" s="35"/>
      <c r="XB491" s="35"/>
      <c r="XC491" s="35"/>
      <c r="XD491" s="35"/>
      <c r="XE491" s="35"/>
      <c r="XF491" s="35"/>
      <c r="XG491" s="35"/>
      <c r="XH491" s="35"/>
      <c r="XI491" s="35"/>
      <c r="XJ491" s="35"/>
      <c r="XK491" s="35"/>
      <c r="XL491" s="35"/>
      <c r="XM491" s="35"/>
      <c r="XN491" s="35"/>
      <c r="XO491" s="35"/>
      <c r="XP491" s="35"/>
      <c r="XQ491" s="35"/>
      <c r="XR491" s="35"/>
      <c r="XS491" s="35"/>
      <c r="XT491" s="35"/>
      <c r="XU491" s="35"/>
      <c r="XV491" s="35"/>
      <c r="XW491" s="35"/>
      <c r="XX491" s="35"/>
      <c r="XY491" s="35"/>
      <c r="XZ491" s="35"/>
      <c r="YA491" s="35"/>
      <c r="YB491" s="35"/>
      <c r="YC491" s="35"/>
      <c r="YD491" s="35"/>
      <c r="YE491" s="35"/>
      <c r="YF491" s="35"/>
      <c r="YG491" s="35"/>
      <c r="YH491" s="35"/>
      <c r="YI491" s="35"/>
      <c r="YJ491" s="35"/>
      <c r="YK491" s="35"/>
      <c r="YL491" s="35"/>
      <c r="YM491" s="35"/>
      <c r="YN491" s="35"/>
      <c r="YO491" s="35"/>
      <c r="YP491" s="35"/>
      <c r="YQ491" s="35"/>
      <c r="YR491" s="35"/>
      <c r="YS491" s="35"/>
      <c r="YT491" s="35"/>
      <c r="YU491" s="35"/>
      <c r="YV491" s="35"/>
      <c r="YW491" s="35"/>
      <c r="YX491" s="35"/>
      <c r="YY491" s="35"/>
      <c r="YZ491" s="35"/>
      <c r="ZA491" s="35"/>
      <c r="ZB491" s="35"/>
      <c r="ZC491" s="35"/>
      <c r="ZD491" s="35"/>
      <c r="ZE491" s="35"/>
      <c r="ZF491" s="35"/>
      <c r="ZG491" s="35"/>
      <c r="ZH491" s="35"/>
      <c r="ZI491" s="35"/>
      <c r="ZJ491" s="35"/>
      <c r="ZK491" s="35"/>
      <c r="ZL491" s="35"/>
      <c r="ZM491" s="35"/>
      <c r="ZN491" s="35"/>
      <c r="ZO491" s="35"/>
      <c r="ZP491" s="35"/>
      <c r="ZQ491" s="35"/>
      <c r="ZR491" s="35"/>
      <c r="ZS491" s="35"/>
      <c r="ZT491" s="35"/>
      <c r="ZU491" s="35"/>
      <c r="ZV491" s="35"/>
      <c r="ZW491" s="35"/>
      <c r="ZX491" s="35"/>
      <c r="ZY491" s="35"/>
      <c r="ZZ491" s="35"/>
      <c r="AAA491" s="35"/>
      <c r="AAB491" s="35"/>
      <c r="AAC491" s="35"/>
      <c r="AAD491" s="35"/>
      <c r="AAE491" s="35"/>
      <c r="AAF491" s="35"/>
      <c r="AAG491" s="35"/>
      <c r="AAH491" s="35"/>
      <c r="AAI491" s="35"/>
      <c r="AAJ491" s="35"/>
      <c r="AAK491" s="35"/>
      <c r="AAL491" s="35"/>
      <c r="AAM491" s="35"/>
      <c r="AAN491" s="35"/>
      <c r="AAO491" s="35"/>
      <c r="AAP491" s="35"/>
      <c r="AAQ491" s="35"/>
      <c r="AAR491" s="35"/>
      <c r="AAS491" s="35"/>
      <c r="AAT491" s="35"/>
      <c r="AAU491" s="35"/>
      <c r="AAV491" s="35"/>
      <c r="AAW491" s="35"/>
      <c r="AAX491" s="35"/>
      <c r="AAY491" s="35"/>
      <c r="AAZ491" s="35"/>
      <c r="ABA491" s="35"/>
      <c r="ABB491" s="35"/>
      <c r="ABC491" s="35"/>
      <c r="ABD491" s="35"/>
      <c r="ABE491" s="35"/>
      <c r="ABF491" s="35"/>
      <c r="ABG491" s="35"/>
      <c r="ABH491" s="35"/>
      <c r="ABI491" s="35"/>
      <c r="ABJ491" s="35"/>
      <c r="ABK491" s="35"/>
      <c r="ABL491" s="35"/>
      <c r="ABM491" s="35"/>
      <c r="ABN491" s="35"/>
      <c r="ABO491" s="35"/>
      <c r="ABP491" s="35"/>
      <c r="ABQ491" s="35"/>
      <c r="ABR491" s="35"/>
      <c r="ABS491" s="35"/>
      <c r="ABT491" s="35"/>
      <c r="ABU491" s="35"/>
      <c r="ABV491" s="35"/>
      <c r="ABW491" s="35"/>
      <c r="ABX491" s="35"/>
      <c r="ABY491" s="35"/>
      <c r="ABZ491" s="35"/>
      <c r="ACA491" s="35"/>
      <c r="ACB491" s="35"/>
      <c r="ACC491" s="35"/>
      <c r="ACD491" s="35"/>
      <c r="ACE491" s="35"/>
      <c r="ACF491" s="35"/>
      <c r="ACG491" s="35"/>
      <c r="ACH491" s="35"/>
      <c r="ACI491" s="35"/>
      <c r="ACJ491" s="35"/>
      <c r="ACK491" s="35"/>
      <c r="ACL491" s="35"/>
      <c r="ACM491" s="35"/>
      <c r="ACN491" s="35"/>
      <c r="ACO491" s="35"/>
      <c r="ACP491" s="35"/>
      <c r="ACQ491" s="35"/>
      <c r="ACR491" s="35"/>
      <c r="ACS491" s="35"/>
      <c r="ACT491" s="35"/>
      <c r="ACU491" s="35"/>
      <c r="ACV491" s="35"/>
      <c r="ACW491" s="35"/>
      <c r="ACX491" s="35"/>
      <c r="ACY491" s="35"/>
      <c r="ACZ491" s="35"/>
      <c r="ADA491" s="35"/>
      <c r="ADB491" s="35"/>
      <c r="ADC491" s="35"/>
      <c r="ADD491" s="35"/>
      <c r="ADE491" s="35"/>
      <c r="ADF491" s="35"/>
      <c r="ADG491" s="35"/>
      <c r="ADH491" s="35"/>
      <c r="ADI491" s="35"/>
      <c r="ADJ491" s="35"/>
      <c r="ADK491" s="35"/>
      <c r="ADL491" s="35"/>
      <c r="ADM491" s="35"/>
      <c r="ADN491" s="35"/>
      <c r="ADO491" s="35"/>
      <c r="ADP491" s="35"/>
      <c r="ADQ491" s="35"/>
      <c r="ADR491" s="35"/>
      <c r="ADS491" s="35"/>
      <c r="ADT491" s="35"/>
      <c r="ADU491" s="35"/>
      <c r="ADV491" s="35"/>
      <c r="ADW491" s="35"/>
      <c r="ADX491" s="35"/>
      <c r="ADY491" s="66">
        <f t="shared" si="21"/>
        <v>0</v>
      </c>
    </row>
    <row r="492" spans="1:805" s="5" customFormat="1" ht="12" customHeight="1" x14ac:dyDescent="0.2">
      <c r="A492" s="38" t="s">
        <v>197</v>
      </c>
      <c r="B492" s="65">
        <f t="shared" si="23"/>
        <v>0</v>
      </c>
      <c r="C492" s="57">
        <v>5</v>
      </c>
      <c r="D492" s="60">
        <v>44775</v>
      </c>
      <c r="E492" s="67">
        <v>60.75</v>
      </c>
      <c r="F492" s="67">
        <f t="shared" si="24"/>
        <v>0</v>
      </c>
      <c r="G492" s="6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/>
      <c r="AL492" s="35"/>
      <c r="AM492" s="35"/>
      <c r="AN492" s="35"/>
      <c r="AO492" s="35"/>
      <c r="AP492" s="35"/>
      <c r="AQ492" s="35"/>
      <c r="AR492" s="35"/>
      <c r="AS492" s="35"/>
      <c r="AT492" s="35"/>
      <c r="AU492" s="35"/>
      <c r="AV492" s="35"/>
      <c r="AW492" s="35"/>
      <c r="AX492" s="35"/>
      <c r="AY492" s="35"/>
      <c r="AZ492" s="35"/>
      <c r="BA492" s="35"/>
      <c r="BB492" s="35"/>
      <c r="BC492" s="35"/>
      <c r="BD492" s="35"/>
      <c r="BE492" s="15"/>
      <c r="BF492" s="15"/>
      <c r="BG492" s="136"/>
      <c r="BH492" s="35"/>
      <c r="BI492" s="35"/>
      <c r="BJ492" s="35"/>
      <c r="BK492" s="35"/>
      <c r="BL492" s="35"/>
      <c r="BM492" s="35"/>
      <c r="BN492" s="35"/>
      <c r="BO492" s="35"/>
      <c r="BP492" s="35"/>
      <c r="BQ492" s="35"/>
      <c r="BR492" s="35"/>
      <c r="BS492" s="35"/>
      <c r="BT492" s="35"/>
      <c r="BU492" s="35"/>
      <c r="BV492" s="35"/>
      <c r="BW492" s="35"/>
      <c r="BX492" s="35"/>
      <c r="BY492" s="35"/>
      <c r="BZ492" s="35"/>
      <c r="CA492" s="35"/>
      <c r="CB492" s="35"/>
      <c r="CC492" s="35"/>
      <c r="CD492" s="35"/>
      <c r="CE492" s="35"/>
      <c r="CF492" s="35"/>
      <c r="CG492" s="35"/>
      <c r="CH492" s="35"/>
      <c r="CI492" s="35"/>
      <c r="CJ492" s="35"/>
      <c r="CK492" s="35"/>
      <c r="CL492" s="35"/>
      <c r="CM492" s="35"/>
      <c r="CN492" s="35"/>
      <c r="CO492" s="35"/>
      <c r="CP492" s="35"/>
      <c r="CQ492" s="35"/>
      <c r="CR492" s="35"/>
      <c r="CS492" s="35"/>
      <c r="CT492" s="35"/>
      <c r="CU492" s="35"/>
      <c r="CV492" s="35"/>
      <c r="CW492" s="35"/>
      <c r="CX492" s="35"/>
      <c r="CY492" s="35"/>
      <c r="CZ492" s="35"/>
      <c r="DA492" s="35"/>
      <c r="DB492" s="35"/>
      <c r="DC492" s="35"/>
      <c r="DD492" s="35"/>
      <c r="DE492" s="35"/>
      <c r="DF492" s="35"/>
      <c r="DG492" s="35"/>
      <c r="DH492" s="35"/>
      <c r="DI492" s="35"/>
      <c r="DJ492" s="35"/>
      <c r="DK492" s="35"/>
      <c r="DL492" s="35"/>
      <c r="DM492" s="35"/>
      <c r="DN492" s="35"/>
      <c r="DO492" s="35"/>
      <c r="DP492" s="35"/>
      <c r="DQ492" s="35"/>
      <c r="DR492" s="35"/>
      <c r="DS492" s="35"/>
      <c r="DT492" s="35"/>
      <c r="DU492" s="35"/>
      <c r="DV492" s="35"/>
      <c r="DW492" s="35"/>
      <c r="DX492" s="35"/>
      <c r="DY492" s="35"/>
      <c r="DZ492" s="35"/>
      <c r="EA492" s="35"/>
      <c r="EB492" s="35"/>
      <c r="EC492" s="35"/>
      <c r="ED492" s="35"/>
      <c r="EE492" s="35"/>
      <c r="EF492" s="35"/>
      <c r="EG492" s="35"/>
      <c r="EH492" s="35"/>
      <c r="EI492" s="35"/>
      <c r="EJ492" s="35"/>
      <c r="EK492" s="35"/>
      <c r="EL492" s="35"/>
      <c r="EM492" s="35"/>
      <c r="EN492" s="35"/>
      <c r="EO492" s="35"/>
      <c r="EP492" s="35"/>
      <c r="EQ492" s="35"/>
      <c r="ER492" s="35"/>
      <c r="ES492" s="35"/>
      <c r="ET492" s="35"/>
      <c r="EU492" s="35"/>
      <c r="EV492" s="35"/>
      <c r="EW492" s="35"/>
      <c r="EX492" s="35"/>
      <c r="EY492" s="35"/>
      <c r="EZ492" s="35"/>
      <c r="FA492" s="35"/>
      <c r="FB492" s="35"/>
      <c r="FC492" s="35"/>
      <c r="FD492" s="35"/>
      <c r="FE492" s="35"/>
      <c r="FF492" s="35"/>
      <c r="FG492" s="35"/>
      <c r="FH492" s="35"/>
      <c r="FI492" s="35"/>
      <c r="FJ492" s="35"/>
      <c r="FK492" s="35"/>
      <c r="FL492" s="35"/>
      <c r="FM492" s="35"/>
      <c r="FN492" s="35"/>
      <c r="FO492" s="35"/>
      <c r="FP492" s="35"/>
      <c r="FQ492" s="35"/>
      <c r="FR492" s="35"/>
      <c r="FS492" s="35"/>
      <c r="FT492" s="35"/>
      <c r="FU492" s="35"/>
      <c r="FV492" s="35"/>
      <c r="FW492" s="35"/>
      <c r="FX492" s="35"/>
      <c r="FY492" s="35"/>
      <c r="FZ492" s="35"/>
      <c r="GA492" s="35"/>
      <c r="GB492" s="35"/>
      <c r="GC492" s="35"/>
      <c r="GD492" s="35"/>
      <c r="GE492" s="35"/>
      <c r="GF492" s="35"/>
      <c r="GG492" s="35"/>
      <c r="GH492" s="35"/>
      <c r="GI492" s="35"/>
      <c r="GJ492" s="35"/>
      <c r="GK492" s="35"/>
      <c r="GL492" s="35"/>
      <c r="GM492" s="35"/>
      <c r="GN492" s="35"/>
      <c r="GO492" s="35"/>
      <c r="GP492" s="35"/>
      <c r="GQ492" s="35"/>
      <c r="GR492" s="35"/>
      <c r="GS492" s="35"/>
      <c r="GT492" s="35"/>
      <c r="GU492" s="35"/>
      <c r="GV492" s="35"/>
      <c r="GW492" s="35"/>
      <c r="GX492" s="35"/>
      <c r="GY492" s="35"/>
      <c r="GZ492" s="35"/>
      <c r="HA492" s="35"/>
      <c r="HB492" s="35"/>
      <c r="HC492" s="35"/>
      <c r="HD492" s="35"/>
      <c r="HE492" s="35"/>
      <c r="HF492" s="35"/>
      <c r="HG492" s="35"/>
      <c r="HH492" s="35"/>
      <c r="HI492" s="35"/>
      <c r="HJ492" s="35"/>
      <c r="HK492" s="35"/>
      <c r="HL492" s="35"/>
      <c r="HM492" s="35"/>
      <c r="HN492" s="35"/>
      <c r="HO492" s="35"/>
      <c r="HP492" s="35"/>
      <c r="HQ492" s="35"/>
      <c r="HR492" s="35"/>
      <c r="HS492" s="35"/>
      <c r="HT492" s="35"/>
      <c r="HU492" s="35"/>
      <c r="HV492" s="35"/>
      <c r="HW492" s="35"/>
      <c r="HX492" s="35"/>
      <c r="HY492" s="35"/>
      <c r="HZ492" s="35"/>
      <c r="IA492" s="35"/>
      <c r="IB492" s="35"/>
      <c r="IC492" s="35"/>
      <c r="ID492" s="35"/>
      <c r="IE492" s="35"/>
      <c r="IF492" s="35"/>
      <c r="IG492" s="35"/>
      <c r="IH492" s="35"/>
      <c r="II492" s="35"/>
      <c r="IJ492" s="35"/>
      <c r="IK492" s="35"/>
      <c r="IL492" s="35"/>
      <c r="IM492" s="35"/>
      <c r="IN492" s="35"/>
      <c r="IO492" s="35"/>
      <c r="IP492" s="35"/>
      <c r="IQ492" s="35"/>
      <c r="IR492" s="35"/>
      <c r="IS492" s="35"/>
      <c r="IT492" s="35"/>
      <c r="IU492" s="35"/>
      <c r="IV492" s="35"/>
      <c r="IW492" s="35"/>
      <c r="IX492" s="35"/>
      <c r="IY492" s="35"/>
      <c r="IZ492" s="35"/>
      <c r="JA492" s="35"/>
      <c r="JB492" s="35"/>
      <c r="JC492" s="35"/>
      <c r="JD492" s="35"/>
      <c r="JE492" s="35"/>
      <c r="JF492" s="35"/>
      <c r="JG492" s="35"/>
      <c r="JH492" s="35"/>
      <c r="JI492" s="35"/>
      <c r="JJ492" s="35"/>
      <c r="JK492" s="35"/>
      <c r="JL492" s="35"/>
      <c r="JM492" s="35"/>
      <c r="JN492" s="35"/>
      <c r="JO492" s="35"/>
      <c r="JP492" s="35"/>
      <c r="JQ492" s="35"/>
      <c r="JR492" s="35"/>
      <c r="JS492" s="35"/>
      <c r="JT492" s="35"/>
      <c r="JU492" s="35"/>
      <c r="JV492" s="35"/>
      <c r="JW492" s="35"/>
      <c r="JX492" s="35"/>
      <c r="JY492" s="35"/>
      <c r="JZ492" s="35"/>
      <c r="KA492" s="35"/>
      <c r="KB492" s="35"/>
      <c r="KC492" s="35"/>
      <c r="KD492" s="35"/>
      <c r="KE492" s="35"/>
      <c r="KF492" s="35"/>
      <c r="KG492" s="35"/>
      <c r="KH492" s="35"/>
      <c r="KI492" s="35"/>
      <c r="KJ492" s="35"/>
      <c r="KK492" s="35"/>
      <c r="KL492" s="35"/>
      <c r="KM492" s="35"/>
      <c r="KN492" s="35"/>
      <c r="KO492" s="35"/>
      <c r="KP492" s="35"/>
      <c r="KQ492" s="35"/>
      <c r="KR492" s="35"/>
      <c r="KS492" s="35"/>
      <c r="KT492" s="35"/>
      <c r="KU492" s="35"/>
      <c r="KV492" s="35"/>
      <c r="KW492" s="35"/>
      <c r="KX492" s="35"/>
      <c r="KY492" s="35"/>
      <c r="KZ492" s="35"/>
      <c r="LA492" s="35"/>
      <c r="LB492" s="35"/>
      <c r="LC492" s="35"/>
      <c r="LD492" s="35"/>
      <c r="LE492" s="35"/>
      <c r="LF492" s="35"/>
      <c r="LG492" s="35"/>
      <c r="LH492" s="35"/>
      <c r="LI492" s="35"/>
      <c r="LJ492" s="35"/>
      <c r="LK492" s="35"/>
      <c r="LL492" s="35"/>
      <c r="LM492" s="35"/>
      <c r="LN492" s="35"/>
      <c r="LO492" s="35"/>
      <c r="LP492" s="35"/>
      <c r="LQ492" s="35"/>
      <c r="LR492" s="35"/>
      <c r="LS492" s="35"/>
      <c r="LT492" s="35"/>
      <c r="LU492" s="35"/>
      <c r="LV492" s="35"/>
      <c r="LW492" s="35"/>
      <c r="LX492" s="35"/>
      <c r="LY492" s="35"/>
      <c r="LZ492" s="35"/>
      <c r="MA492" s="35"/>
      <c r="MB492" s="35"/>
      <c r="MC492" s="35"/>
      <c r="MD492" s="35"/>
      <c r="ME492" s="35"/>
      <c r="MF492" s="35"/>
      <c r="MG492" s="35"/>
      <c r="MH492" s="35"/>
      <c r="MI492" s="35"/>
      <c r="MJ492" s="35"/>
      <c r="MK492" s="35"/>
      <c r="ML492" s="35"/>
      <c r="MM492" s="35"/>
      <c r="MN492" s="35"/>
      <c r="MO492" s="35"/>
      <c r="MP492" s="35"/>
      <c r="MQ492" s="35"/>
      <c r="MR492" s="35"/>
      <c r="MS492" s="35"/>
      <c r="MT492" s="35"/>
      <c r="MU492" s="35"/>
      <c r="MV492" s="35"/>
      <c r="MW492" s="35"/>
      <c r="MX492" s="35"/>
      <c r="MY492" s="35"/>
      <c r="MZ492" s="35"/>
      <c r="NA492" s="35"/>
      <c r="NB492" s="35"/>
      <c r="NC492" s="35"/>
      <c r="ND492" s="35"/>
      <c r="NE492" s="35"/>
      <c r="NF492" s="35"/>
      <c r="NG492" s="35"/>
      <c r="NH492" s="35"/>
      <c r="NI492" s="35"/>
      <c r="NJ492" s="35"/>
      <c r="NK492" s="35"/>
      <c r="NL492" s="35"/>
      <c r="NM492" s="35"/>
      <c r="NN492" s="35"/>
      <c r="NO492" s="35"/>
      <c r="NP492" s="35"/>
      <c r="NQ492" s="35"/>
      <c r="NR492" s="35"/>
      <c r="NS492" s="35"/>
      <c r="NT492" s="35"/>
      <c r="NU492" s="35"/>
      <c r="NV492" s="35"/>
      <c r="NW492" s="35"/>
      <c r="NX492" s="35"/>
      <c r="NY492" s="35"/>
      <c r="NZ492" s="35"/>
      <c r="OA492" s="35"/>
      <c r="OB492" s="35"/>
      <c r="OC492" s="35"/>
      <c r="OD492" s="35"/>
      <c r="OE492" s="35"/>
      <c r="OF492" s="35"/>
      <c r="OG492" s="35"/>
      <c r="OH492" s="35"/>
      <c r="OI492" s="35"/>
      <c r="OJ492" s="35"/>
      <c r="OK492" s="35"/>
      <c r="OL492" s="35"/>
      <c r="OM492" s="35"/>
      <c r="ON492" s="35"/>
      <c r="OO492" s="35"/>
      <c r="OP492" s="35"/>
      <c r="OQ492" s="35"/>
      <c r="OR492" s="35"/>
      <c r="OS492" s="35"/>
      <c r="OT492" s="35"/>
      <c r="OU492" s="35"/>
      <c r="OV492" s="35"/>
      <c r="OW492" s="35"/>
      <c r="OX492" s="35"/>
      <c r="OY492" s="35"/>
      <c r="OZ492" s="35"/>
      <c r="PA492" s="35"/>
      <c r="PB492" s="35"/>
      <c r="PC492" s="35"/>
      <c r="PD492" s="35"/>
      <c r="PE492" s="35"/>
      <c r="PF492" s="35"/>
      <c r="PG492" s="35"/>
      <c r="PH492" s="35"/>
      <c r="PI492" s="35"/>
      <c r="PJ492" s="35"/>
      <c r="PK492" s="35"/>
      <c r="PL492" s="35"/>
      <c r="PM492" s="35"/>
      <c r="PN492" s="35"/>
      <c r="PO492" s="35"/>
      <c r="PP492" s="35"/>
      <c r="PQ492" s="35"/>
      <c r="PR492" s="35"/>
      <c r="PS492" s="35"/>
      <c r="PT492" s="35"/>
      <c r="PU492" s="35"/>
      <c r="PV492" s="35"/>
      <c r="PW492" s="35"/>
      <c r="PX492" s="35"/>
      <c r="PY492" s="35"/>
      <c r="PZ492" s="35"/>
      <c r="QA492" s="35"/>
      <c r="QB492" s="35"/>
      <c r="QC492" s="35"/>
      <c r="QD492" s="35">
        <v>5</v>
      </c>
      <c r="QE492" s="35"/>
      <c r="QF492" s="35"/>
      <c r="QG492" s="35"/>
      <c r="QH492" s="35"/>
      <c r="QI492" s="35"/>
      <c r="QJ492" s="35"/>
      <c r="QK492" s="35"/>
      <c r="QL492" s="35"/>
      <c r="QM492" s="35"/>
      <c r="QN492" s="35"/>
      <c r="QO492" s="35"/>
      <c r="QP492" s="35"/>
      <c r="QQ492" s="35"/>
      <c r="QR492" s="35">
        <v>5</v>
      </c>
      <c r="QS492" s="35"/>
      <c r="QT492" s="35"/>
      <c r="QU492" s="35"/>
      <c r="QV492" s="35"/>
      <c r="QW492" s="35"/>
      <c r="QX492" s="35"/>
      <c r="QY492" s="35"/>
      <c r="QZ492" s="35"/>
      <c r="RA492" s="35"/>
      <c r="RB492" s="35"/>
      <c r="RC492" s="35"/>
      <c r="RD492" s="35"/>
      <c r="RE492" s="35"/>
      <c r="RF492" s="35"/>
      <c r="RG492" s="35"/>
      <c r="RH492" s="35"/>
      <c r="RI492" s="35"/>
      <c r="RJ492" s="35"/>
      <c r="RK492" s="35"/>
      <c r="RL492" s="35"/>
      <c r="RM492" s="35"/>
      <c r="RN492" s="35"/>
      <c r="RO492" s="35"/>
      <c r="RP492" s="35"/>
      <c r="RQ492" s="35"/>
      <c r="RR492" s="35"/>
      <c r="RS492" s="35"/>
      <c r="RT492" s="35"/>
      <c r="RU492" s="35"/>
      <c r="RV492" s="35"/>
      <c r="RW492" s="35"/>
      <c r="RX492" s="35"/>
      <c r="RY492" s="35"/>
      <c r="RZ492" s="35"/>
      <c r="SA492" s="35"/>
      <c r="SB492" s="35"/>
      <c r="SC492" s="35"/>
      <c r="SD492" s="35"/>
      <c r="SE492" s="35"/>
      <c r="SF492" s="35"/>
      <c r="SG492" s="35"/>
      <c r="SH492" s="35"/>
      <c r="SI492" s="35"/>
      <c r="SJ492" s="35"/>
      <c r="SK492" s="35"/>
      <c r="SL492" s="35"/>
      <c r="SM492" s="35"/>
      <c r="SN492" s="35"/>
      <c r="SO492" s="35"/>
      <c r="SP492" s="35"/>
      <c r="SQ492" s="35"/>
      <c r="SR492" s="35"/>
      <c r="SS492" s="35"/>
      <c r="ST492" s="35"/>
      <c r="SU492" s="35"/>
      <c r="SV492" s="35"/>
      <c r="SW492" s="35"/>
      <c r="SX492" s="35"/>
      <c r="SY492" s="35"/>
      <c r="SZ492" s="35"/>
      <c r="TA492" s="35"/>
      <c r="TB492" s="35"/>
      <c r="TC492" s="35"/>
      <c r="TD492" s="35"/>
      <c r="TE492" s="35"/>
      <c r="TF492" s="35"/>
      <c r="TG492" s="35"/>
      <c r="TH492" s="35"/>
      <c r="TI492" s="35"/>
      <c r="TJ492" s="35"/>
      <c r="TK492" s="35"/>
      <c r="TL492" s="35"/>
      <c r="TM492" s="35"/>
      <c r="TN492" s="35"/>
      <c r="TO492" s="35"/>
      <c r="TP492" s="35"/>
      <c r="TQ492" s="35"/>
      <c r="TR492" s="35"/>
      <c r="TS492" s="35"/>
      <c r="TT492" s="35"/>
      <c r="TU492" s="35"/>
      <c r="TV492" s="35"/>
      <c r="TW492" s="35"/>
      <c r="TX492" s="35"/>
      <c r="TY492" s="35"/>
      <c r="TZ492" s="35"/>
      <c r="UA492" s="35"/>
      <c r="UB492" s="35"/>
      <c r="UC492" s="35"/>
      <c r="UD492" s="35"/>
      <c r="UE492" s="35"/>
      <c r="UF492" s="35"/>
      <c r="UG492" s="35"/>
      <c r="UH492" s="35"/>
      <c r="UI492" s="35"/>
      <c r="UJ492" s="35"/>
      <c r="UK492" s="35"/>
      <c r="UL492" s="35"/>
      <c r="UM492" s="35"/>
      <c r="UN492" s="35"/>
      <c r="UO492" s="35"/>
      <c r="UP492" s="35"/>
      <c r="UQ492" s="35"/>
      <c r="UR492" s="35"/>
      <c r="US492" s="35"/>
      <c r="UT492" s="35"/>
      <c r="UU492" s="35"/>
      <c r="UV492" s="35"/>
      <c r="UW492" s="35"/>
      <c r="UX492" s="35"/>
      <c r="UY492" s="35"/>
      <c r="UZ492" s="35"/>
      <c r="VA492" s="35"/>
      <c r="VB492" s="35"/>
      <c r="VC492" s="35"/>
      <c r="VD492" s="35"/>
      <c r="VE492" s="35"/>
      <c r="VF492" s="35"/>
      <c r="VG492" s="35"/>
      <c r="VH492" s="35"/>
      <c r="VI492" s="35"/>
      <c r="VJ492" s="35"/>
      <c r="VK492" s="35"/>
      <c r="VL492" s="35"/>
      <c r="VM492" s="35"/>
      <c r="VN492" s="35"/>
      <c r="VO492" s="35"/>
      <c r="VP492" s="35"/>
      <c r="VQ492" s="35"/>
      <c r="VR492" s="35"/>
      <c r="VS492" s="35"/>
      <c r="VT492" s="35"/>
      <c r="VU492" s="35"/>
      <c r="VV492" s="35"/>
      <c r="VW492" s="35"/>
      <c r="VX492" s="35"/>
      <c r="VY492" s="35"/>
      <c r="VZ492" s="35"/>
      <c r="WA492" s="35"/>
      <c r="WB492" s="35"/>
      <c r="WC492" s="35"/>
      <c r="WD492" s="35"/>
      <c r="WE492" s="35"/>
      <c r="WF492" s="35"/>
      <c r="WG492" s="35"/>
      <c r="WH492" s="35"/>
      <c r="WI492" s="35"/>
      <c r="WJ492" s="35"/>
      <c r="WK492" s="35"/>
      <c r="WL492" s="35"/>
      <c r="WM492" s="35"/>
      <c r="WN492" s="35"/>
      <c r="WO492" s="35"/>
      <c r="WP492" s="35"/>
      <c r="WQ492" s="35"/>
      <c r="WR492" s="35"/>
      <c r="WS492" s="35"/>
      <c r="WT492" s="35"/>
      <c r="WU492" s="35"/>
      <c r="WV492" s="35"/>
      <c r="WW492" s="35"/>
      <c r="WX492" s="35"/>
      <c r="WY492" s="35"/>
      <c r="WZ492" s="35"/>
      <c r="XA492" s="35"/>
      <c r="XB492" s="35"/>
      <c r="XC492" s="35"/>
      <c r="XD492" s="35"/>
      <c r="XE492" s="35"/>
      <c r="XF492" s="35"/>
      <c r="XG492" s="35"/>
      <c r="XH492" s="35"/>
      <c r="XI492" s="35"/>
      <c r="XJ492" s="35"/>
      <c r="XK492" s="35"/>
      <c r="XL492" s="35"/>
      <c r="XM492" s="35"/>
      <c r="XN492" s="35"/>
      <c r="XO492" s="35"/>
      <c r="XP492" s="35"/>
      <c r="XQ492" s="35"/>
      <c r="XR492" s="35"/>
      <c r="XS492" s="35"/>
      <c r="XT492" s="35"/>
      <c r="XU492" s="35"/>
      <c r="XV492" s="35"/>
      <c r="XW492" s="35"/>
      <c r="XX492" s="35"/>
      <c r="XY492" s="35"/>
      <c r="XZ492" s="35"/>
      <c r="YA492" s="35"/>
      <c r="YB492" s="35"/>
      <c r="YC492" s="35"/>
      <c r="YD492" s="35"/>
      <c r="YE492" s="35"/>
      <c r="YF492" s="35"/>
      <c r="YG492" s="35"/>
      <c r="YH492" s="35"/>
      <c r="YI492" s="35"/>
      <c r="YJ492" s="35"/>
      <c r="YK492" s="35"/>
      <c r="YL492" s="35"/>
      <c r="YM492" s="35"/>
      <c r="YN492" s="35"/>
      <c r="YO492" s="35"/>
      <c r="YP492" s="35"/>
      <c r="YQ492" s="35"/>
      <c r="YR492" s="35"/>
      <c r="YS492" s="35"/>
      <c r="YT492" s="35"/>
      <c r="YU492" s="35"/>
      <c r="YV492" s="35"/>
      <c r="YW492" s="35"/>
      <c r="YX492" s="35"/>
      <c r="YY492" s="35"/>
      <c r="YZ492" s="35"/>
      <c r="ZA492" s="35"/>
      <c r="ZB492" s="35"/>
      <c r="ZC492" s="35"/>
      <c r="ZD492" s="35"/>
      <c r="ZE492" s="35"/>
      <c r="ZF492" s="35"/>
      <c r="ZG492" s="35"/>
      <c r="ZH492" s="35"/>
      <c r="ZI492" s="35"/>
      <c r="ZJ492" s="35"/>
      <c r="ZK492" s="35"/>
      <c r="ZL492" s="35"/>
      <c r="ZM492" s="35"/>
      <c r="ZN492" s="35"/>
      <c r="ZO492" s="35"/>
      <c r="ZP492" s="35"/>
      <c r="ZQ492" s="35"/>
      <c r="ZR492" s="35"/>
      <c r="ZS492" s="35"/>
      <c r="ZT492" s="35"/>
      <c r="ZU492" s="35"/>
      <c r="ZV492" s="35"/>
      <c r="ZW492" s="35"/>
      <c r="ZX492" s="35"/>
      <c r="ZY492" s="35"/>
      <c r="ZZ492" s="35"/>
      <c r="AAA492" s="35"/>
      <c r="AAB492" s="35"/>
      <c r="AAC492" s="35"/>
      <c r="AAD492" s="35"/>
      <c r="AAE492" s="35"/>
      <c r="AAF492" s="35"/>
      <c r="AAG492" s="35"/>
      <c r="AAH492" s="35"/>
      <c r="AAI492" s="35"/>
      <c r="AAJ492" s="35"/>
      <c r="AAK492" s="35"/>
      <c r="AAL492" s="35"/>
      <c r="AAM492" s="35"/>
      <c r="AAN492" s="35">
        <v>20</v>
      </c>
      <c r="AAO492" s="35"/>
      <c r="AAP492" s="35">
        <v>20</v>
      </c>
      <c r="AAQ492" s="35"/>
      <c r="AAR492" s="35"/>
      <c r="AAS492" s="35"/>
      <c r="AAT492" s="35"/>
      <c r="AAU492" s="35"/>
      <c r="AAV492" s="35"/>
      <c r="AAW492" s="35"/>
      <c r="AAX492" s="35"/>
      <c r="AAY492" s="35"/>
      <c r="AAZ492" s="35"/>
      <c r="ABA492" s="35"/>
      <c r="ABB492" s="35"/>
      <c r="ABC492" s="35"/>
      <c r="ABD492" s="35"/>
      <c r="ABE492" s="35"/>
      <c r="ABF492" s="35"/>
      <c r="ABG492" s="35"/>
      <c r="ABH492" s="35"/>
      <c r="ABI492" s="35"/>
      <c r="ABJ492" s="35"/>
      <c r="ABK492" s="35"/>
      <c r="ABL492" s="35"/>
      <c r="ABM492" s="35"/>
      <c r="ABN492" s="35"/>
      <c r="ABO492" s="35"/>
      <c r="ABP492" s="35"/>
      <c r="ABQ492" s="35"/>
      <c r="ABR492" s="35"/>
      <c r="ABS492" s="35"/>
      <c r="ABT492" s="35"/>
      <c r="ABU492" s="35"/>
      <c r="ABV492" s="35"/>
      <c r="ABW492" s="35"/>
      <c r="ABX492" s="35"/>
      <c r="ABY492" s="35"/>
      <c r="ABZ492" s="35"/>
      <c r="ACA492" s="35"/>
      <c r="ACB492" s="35"/>
      <c r="ACC492" s="35"/>
      <c r="ACD492" s="35"/>
      <c r="ACE492" s="35"/>
      <c r="ACF492" s="35"/>
      <c r="ACG492" s="35"/>
      <c r="ACH492" s="35"/>
      <c r="ACI492" s="35"/>
      <c r="ACJ492" s="35"/>
      <c r="ACK492" s="35"/>
      <c r="ACL492" s="35"/>
      <c r="ACM492" s="35"/>
      <c r="ACN492" s="35"/>
      <c r="ACO492" s="35"/>
      <c r="ACP492" s="35"/>
      <c r="ACQ492" s="35"/>
      <c r="ACR492" s="35"/>
      <c r="ACS492" s="35"/>
      <c r="ACT492" s="35"/>
      <c r="ACU492" s="35"/>
      <c r="ACV492" s="35"/>
      <c r="ACW492" s="35"/>
      <c r="ACX492" s="35"/>
      <c r="ACY492" s="35"/>
      <c r="ACZ492" s="35"/>
      <c r="ADA492" s="35"/>
      <c r="ADB492" s="35"/>
      <c r="ADC492" s="35"/>
      <c r="ADD492" s="35"/>
      <c r="ADE492" s="35"/>
      <c r="ADF492" s="35"/>
      <c r="ADG492" s="35"/>
      <c r="ADH492" s="35"/>
      <c r="ADI492" s="35"/>
      <c r="ADJ492" s="35"/>
      <c r="ADK492" s="35"/>
      <c r="ADL492" s="35"/>
      <c r="ADM492" s="35"/>
      <c r="ADN492" s="35"/>
      <c r="ADO492" s="35"/>
      <c r="ADP492" s="35"/>
      <c r="ADQ492" s="35"/>
      <c r="ADR492" s="35"/>
      <c r="ADS492" s="35"/>
      <c r="ADT492" s="35"/>
      <c r="ADU492" s="35"/>
      <c r="ADV492" s="35"/>
      <c r="ADW492" s="35"/>
      <c r="ADX492" s="35"/>
      <c r="ADY492" s="66">
        <f t="shared" si="21"/>
        <v>0</v>
      </c>
    </row>
    <row r="493" spans="1:805" s="5" customFormat="1" x14ac:dyDescent="0.2">
      <c r="A493" s="38" t="s">
        <v>423</v>
      </c>
      <c r="B493" s="65">
        <f t="shared" si="23"/>
        <v>0</v>
      </c>
      <c r="C493" s="57">
        <v>1</v>
      </c>
      <c r="D493" s="60">
        <v>44249</v>
      </c>
      <c r="E493" s="67">
        <v>110.07</v>
      </c>
      <c r="F493" s="67">
        <f t="shared" si="24"/>
        <v>0</v>
      </c>
      <c r="G493" s="6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  <c r="AO493" s="35"/>
      <c r="AP493" s="35"/>
      <c r="AQ493" s="35"/>
      <c r="AR493" s="35"/>
      <c r="AS493" s="35"/>
      <c r="AT493" s="35"/>
      <c r="AU493" s="35"/>
      <c r="AV493" s="35"/>
      <c r="AW493" s="35"/>
      <c r="AX493" s="35"/>
      <c r="AY493" s="35"/>
      <c r="AZ493" s="35"/>
      <c r="BA493" s="35"/>
      <c r="BB493" s="35"/>
      <c r="BC493" s="35"/>
      <c r="BD493" s="35"/>
      <c r="BE493" s="15"/>
      <c r="BF493" s="15"/>
      <c r="BG493" s="136"/>
      <c r="BH493" s="35"/>
      <c r="BI493" s="35"/>
      <c r="BJ493" s="35"/>
      <c r="BK493" s="35"/>
      <c r="BL493" s="35"/>
      <c r="BM493" s="35"/>
      <c r="BN493" s="35"/>
      <c r="BO493" s="35"/>
      <c r="BP493" s="35"/>
      <c r="BQ493" s="35"/>
      <c r="BR493" s="35"/>
      <c r="BS493" s="35"/>
      <c r="BT493" s="35"/>
      <c r="BU493" s="35"/>
      <c r="BV493" s="35"/>
      <c r="BW493" s="35"/>
      <c r="BX493" s="35"/>
      <c r="BY493" s="35"/>
      <c r="BZ493" s="35"/>
      <c r="CA493" s="35"/>
      <c r="CB493" s="35"/>
      <c r="CC493" s="35"/>
      <c r="CD493" s="35"/>
      <c r="CE493" s="35"/>
      <c r="CF493" s="35"/>
      <c r="CG493" s="35"/>
      <c r="CH493" s="35"/>
      <c r="CI493" s="35"/>
      <c r="CJ493" s="35"/>
      <c r="CK493" s="35"/>
      <c r="CL493" s="35"/>
      <c r="CM493" s="35"/>
      <c r="CN493" s="35"/>
      <c r="CO493" s="35"/>
      <c r="CP493" s="35"/>
      <c r="CQ493" s="35"/>
      <c r="CR493" s="35"/>
      <c r="CS493" s="35"/>
      <c r="CT493" s="35"/>
      <c r="CU493" s="35"/>
      <c r="CV493" s="35"/>
      <c r="CW493" s="35"/>
      <c r="CX493" s="35"/>
      <c r="CY493" s="35"/>
      <c r="CZ493" s="35"/>
      <c r="DA493" s="35"/>
      <c r="DB493" s="35"/>
      <c r="DC493" s="35"/>
      <c r="DD493" s="35"/>
      <c r="DE493" s="35"/>
      <c r="DF493" s="35"/>
      <c r="DG493" s="35"/>
      <c r="DH493" s="35"/>
      <c r="DI493" s="35"/>
      <c r="DJ493" s="35"/>
      <c r="DK493" s="35"/>
      <c r="DL493" s="35"/>
      <c r="DM493" s="35"/>
      <c r="DN493" s="35"/>
      <c r="DO493" s="35"/>
      <c r="DP493" s="35"/>
      <c r="DQ493" s="35"/>
      <c r="DR493" s="35"/>
      <c r="DS493" s="35"/>
      <c r="DT493" s="35"/>
      <c r="DU493" s="35"/>
      <c r="DV493" s="35"/>
      <c r="DW493" s="35"/>
      <c r="DX493" s="35"/>
      <c r="DY493" s="35"/>
      <c r="DZ493" s="35"/>
      <c r="EA493" s="35"/>
      <c r="EB493" s="35"/>
      <c r="EC493" s="35"/>
      <c r="ED493" s="35"/>
      <c r="EE493" s="35"/>
      <c r="EF493" s="35"/>
      <c r="EG493" s="35"/>
      <c r="EH493" s="35"/>
      <c r="EI493" s="35"/>
      <c r="EJ493" s="35"/>
      <c r="EK493" s="35"/>
      <c r="EL493" s="35"/>
      <c r="EM493" s="35"/>
      <c r="EN493" s="35"/>
      <c r="EO493" s="35"/>
      <c r="EP493" s="35"/>
      <c r="EQ493" s="35"/>
      <c r="ER493" s="35"/>
      <c r="ES493" s="35"/>
      <c r="ET493" s="35"/>
      <c r="EU493" s="35"/>
      <c r="EV493" s="35"/>
      <c r="EW493" s="35"/>
      <c r="EX493" s="35"/>
      <c r="EY493" s="35"/>
      <c r="EZ493" s="35"/>
      <c r="FA493" s="35"/>
      <c r="FB493" s="35"/>
      <c r="FC493" s="35"/>
      <c r="FD493" s="35"/>
      <c r="FE493" s="35"/>
      <c r="FF493" s="35"/>
      <c r="FG493" s="35"/>
      <c r="FH493" s="35"/>
      <c r="FI493" s="35"/>
      <c r="FJ493" s="35"/>
      <c r="FK493" s="35"/>
      <c r="FL493" s="35"/>
      <c r="FM493" s="35"/>
      <c r="FN493" s="35"/>
      <c r="FO493" s="35"/>
      <c r="FP493" s="35"/>
      <c r="FQ493" s="35"/>
      <c r="FR493" s="35"/>
      <c r="FS493" s="35"/>
      <c r="FT493" s="35"/>
      <c r="FU493" s="35"/>
      <c r="FV493" s="35"/>
      <c r="FW493" s="35"/>
      <c r="FX493" s="35"/>
      <c r="FY493" s="35"/>
      <c r="FZ493" s="35"/>
      <c r="GA493" s="35"/>
      <c r="GB493" s="35"/>
      <c r="GC493" s="35"/>
      <c r="GD493" s="35"/>
      <c r="GE493" s="35"/>
      <c r="GF493" s="35"/>
      <c r="GG493" s="35"/>
      <c r="GH493" s="35"/>
      <c r="GI493" s="35"/>
      <c r="GJ493" s="35"/>
      <c r="GK493" s="35"/>
      <c r="GL493" s="35"/>
      <c r="GM493" s="35"/>
      <c r="GN493" s="35"/>
      <c r="GO493" s="35"/>
      <c r="GP493" s="35"/>
      <c r="GQ493" s="35"/>
      <c r="GR493" s="35"/>
      <c r="GS493" s="35"/>
      <c r="GT493" s="35"/>
      <c r="GU493" s="35"/>
      <c r="GV493" s="35"/>
      <c r="GW493" s="35"/>
      <c r="GX493" s="35"/>
      <c r="GY493" s="35"/>
      <c r="GZ493" s="35"/>
      <c r="HA493" s="35"/>
      <c r="HB493" s="35"/>
      <c r="HC493" s="35"/>
      <c r="HD493" s="35"/>
      <c r="HE493" s="35"/>
      <c r="HF493" s="35"/>
      <c r="HG493" s="35"/>
      <c r="HH493" s="35"/>
      <c r="HI493" s="35"/>
      <c r="HJ493" s="35"/>
      <c r="HK493" s="35"/>
      <c r="HL493" s="35"/>
      <c r="HM493" s="35"/>
      <c r="HN493" s="35"/>
      <c r="HO493" s="35"/>
      <c r="HP493" s="35"/>
      <c r="HQ493" s="35"/>
      <c r="HR493" s="35"/>
      <c r="HS493" s="35"/>
      <c r="HT493" s="35"/>
      <c r="HU493" s="35"/>
      <c r="HV493" s="35"/>
      <c r="HW493" s="35"/>
      <c r="HX493" s="35"/>
      <c r="HY493" s="35"/>
      <c r="HZ493" s="35"/>
      <c r="IA493" s="35"/>
      <c r="IB493" s="35"/>
      <c r="IC493" s="35"/>
      <c r="ID493" s="35"/>
      <c r="IE493" s="35"/>
      <c r="IF493" s="35"/>
      <c r="IG493" s="35"/>
      <c r="IH493" s="35"/>
      <c r="II493" s="35"/>
      <c r="IJ493" s="35"/>
      <c r="IK493" s="35"/>
      <c r="IL493" s="35"/>
      <c r="IM493" s="35"/>
      <c r="IN493" s="35"/>
      <c r="IO493" s="35"/>
      <c r="IP493" s="35"/>
      <c r="IQ493" s="35"/>
      <c r="IR493" s="35"/>
      <c r="IS493" s="35"/>
      <c r="IT493" s="35"/>
      <c r="IU493" s="35"/>
      <c r="IV493" s="35"/>
      <c r="IW493" s="35"/>
      <c r="IX493" s="35"/>
      <c r="IY493" s="35"/>
      <c r="IZ493" s="35"/>
      <c r="JA493" s="35"/>
      <c r="JB493" s="35"/>
      <c r="JC493" s="35"/>
      <c r="JD493" s="35"/>
      <c r="JE493" s="35"/>
      <c r="JF493" s="35"/>
      <c r="JG493" s="35"/>
      <c r="JH493" s="35"/>
      <c r="JI493" s="35"/>
      <c r="JJ493" s="35"/>
      <c r="JK493" s="35"/>
      <c r="JL493" s="35"/>
      <c r="JM493" s="35"/>
      <c r="JN493" s="35"/>
      <c r="JO493" s="35"/>
      <c r="JP493" s="35"/>
      <c r="JQ493" s="35"/>
      <c r="JR493" s="35"/>
      <c r="JS493" s="35"/>
      <c r="JT493" s="35"/>
      <c r="JU493" s="35"/>
      <c r="JV493" s="35"/>
      <c r="JW493" s="35"/>
      <c r="JX493" s="35"/>
      <c r="JY493" s="35"/>
      <c r="JZ493" s="35"/>
      <c r="KA493" s="35"/>
      <c r="KB493" s="35"/>
      <c r="KC493" s="35"/>
      <c r="KD493" s="35"/>
      <c r="KE493" s="35"/>
      <c r="KF493" s="35"/>
      <c r="KG493" s="35"/>
      <c r="KH493" s="35"/>
      <c r="KI493" s="35"/>
      <c r="KJ493" s="35"/>
      <c r="KK493" s="35"/>
      <c r="KL493" s="35"/>
      <c r="KM493" s="35"/>
      <c r="KN493" s="35"/>
      <c r="KO493" s="35"/>
      <c r="KP493" s="35"/>
      <c r="KQ493" s="35"/>
      <c r="KR493" s="35"/>
      <c r="KS493" s="35"/>
      <c r="KT493" s="35"/>
      <c r="KU493" s="35"/>
      <c r="KV493" s="35"/>
      <c r="KW493" s="35"/>
      <c r="KX493" s="35"/>
      <c r="KY493" s="35"/>
      <c r="KZ493" s="35"/>
      <c r="LA493" s="35"/>
      <c r="LB493" s="35"/>
      <c r="LC493" s="35"/>
      <c r="LD493" s="35"/>
      <c r="LE493" s="35"/>
      <c r="LF493" s="35"/>
      <c r="LG493" s="35"/>
      <c r="LH493" s="35"/>
      <c r="LI493" s="35"/>
      <c r="LJ493" s="35"/>
      <c r="LK493" s="35"/>
      <c r="LL493" s="35"/>
      <c r="LM493" s="35"/>
      <c r="LN493" s="35"/>
      <c r="LO493" s="35"/>
      <c r="LP493" s="35"/>
      <c r="LQ493" s="35"/>
      <c r="LR493" s="35"/>
      <c r="LS493" s="35"/>
      <c r="LT493" s="35"/>
      <c r="LU493" s="35"/>
      <c r="LV493" s="35"/>
      <c r="LW493" s="35"/>
      <c r="LX493" s="35"/>
      <c r="LY493" s="35"/>
      <c r="LZ493" s="35"/>
      <c r="MA493" s="35"/>
      <c r="MB493" s="35"/>
      <c r="MC493" s="35"/>
      <c r="MD493" s="35"/>
      <c r="ME493" s="35"/>
      <c r="MF493" s="35"/>
      <c r="MG493" s="35"/>
      <c r="MH493" s="35"/>
      <c r="MI493" s="35"/>
      <c r="MJ493" s="35"/>
      <c r="MK493" s="35"/>
      <c r="ML493" s="35"/>
      <c r="MM493" s="35"/>
      <c r="MN493" s="35"/>
      <c r="MO493" s="35"/>
      <c r="MP493" s="35"/>
      <c r="MQ493" s="35"/>
      <c r="MR493" s="35"/>
      <c r="MS493" s="35"/>
      <c r="MT493" s="35"/>
      <c r="MU493" s="35"/>
      <c r="MV493" s="35"/>
      <c r="MW493" s="35"/>
      <c r="MX493" s="35"/>
      <c r="MY493" s="35"/>
      <c r="MZ493" s="35"/>
      <c r="NA493" s="35"/>
      <c r="NB493" s="35"/>
      <c r="NC493" s="35"/>
      <c r="ND493" s="35"/>
      <c r="NE493" s="35"/>
      <c r="NF493" s="35"/>
      <c r="NG493" s="35"/>
      <c r="NH493" s="35"/>
      <c r="NI493" s="35"/>
      <c r="NJ493" s="35"/>
      <c r="NK493" s="35"/>
      <c r="NL493" s="35"/>
      <c r="NM493" s="35"/>
      <c r="NN493" s="35"/>
      <c r="NO493" s="35"/>
      <c r="NP493" s="35"/>
      <c r="NQ493" s="35"/>
      <c r="NR493" s="35"/>
      <c r="NS493" s="35"/>
      <c r="NT493" s="35"/>
      <c r="NU493" s="35"/>
      <c r="NV493" s="35"/>
      <c r="NW493" s="35"/>
      <c r="NX493" s="35"/>
      <c r="NY493" s="35"/>
      <c r="NZ493" s="35"/>
      <c r="OA493" s="35"/>
      <c r="OB493" s="35"/>
      <c r="OC493" s="35"/>
      <c r="OD493" s="35"/>
      <c r="OE493" s="35"/>
      <c r="OF493" s="35"/>
      <c r="OG493" s="35"/>
      <c r="OH493" s="35"/>
      <c r="OI493" s="35"/>
      <c r="OJ493" s="35"/>
      <c r="OK493" s="35"/>
      <c r="OL493" s="35"/>
      <c r="OM493" s="35"/>
      <c r="ON493" s="35"/>
      <c r="OO493" s="35"/>
      <c r="OP493" s="35"/>
      <c r="OQ493" s="35"/>
      <c r="OR493" s="35"/>
      <c r="OS493" s="35"/>
      <c r="OT493" s="35"/>
      <c r="OU493" s="35"/>
      <c r="OV493" s="35"/>
      <c r="OW493" s="35"/>
      <c r="OX493" s="35"/>
      <c r="OY493" s="35"/>
      <c r="OZ493" s="35"/>
      <c r="PA493" s="35"/>
      <c r="PB493" s="35"/>
      <c r="PC493" s="35"/>
      <c r="PD493" s="35"/>
      <c r="PE493" s="35"/>
      <c r="PF493" s="35"/>
      <c r="PG493" s="35"/>
      <c r="PH493" s="35"/>
      <c r="PI493" s="35"/>
      <c r="PJ493" s="35"/>
      <c r="PK493" s="35"/>
      <c r="PL493" s="35"/>
      <c r="PM493" s="35"/>
      <c r="PN493" s="35"/>
      <c r="PO493" s="35"/>
      <c r="PP493" s="35"/>
      <c r="PQ493" s="35"/>
      <c r="PR493" s="35"/>
      <c r="PS493" s="35"/>
      <c r="PT493" s="35"/>
      <c r="PU493" s="35"/>
      <c r="PV493" s="35"/>
      <c r="PW493" s="35"/>
      <c r="PX493" s="35"/>
      <c r="PY493" s="35"/>
      <c r="PZ493" s="35"/>
      <c r="QA493" s="35"/>
      <c r="QB493" s="35"/>
      <c r="QC493" s="35"/>
      <c r="QD493" s="35"/>
      <c r="QE493" s="35"/>
      <c r="QF493" s="35"/>
      <c r="QG493" s="35"/>
      <c r="QH493" s="35"/>
      <c r="QI493" s="35"/>
      <c r="QJ493" s="35"/>
      <c r="QK493" s="35"/>
      <c r="QL493" s="35"/>
      <c r="QM493" s="35"/>
      <c r="QN493" s="35"/>
      <c r="QO493" s="35"/>
      <c r="QP493" s="35"/>
      <c r="QQ493" s="35"/>
      <c r="QR493" s="35"/>
      <c r="QS493" s="35"/>
      <c r="QT493" s="35"/>
      <c r="QU493" s="35"/>
      <c r="QV493" s="35"/>
      <c r="QW493" s="35"/>
      <c r="QX493" s="35"/>
      <c r="QY493" s="35"/>
      <c r="QZ493" s="35"/>
      <c r="RA493" s="35"/>
      <c r="RB493" s="35"/>
      <c r="RC493" s="35"/>
      <c r="RD493" s="35"/>
      <c r="RE493" s="35"/>
      <c r="RF493" s="35"/>
      <c r="RG493" s="35"/>
      <c r="RH493" s="35"/>
      <c r="RI493" s="35"/>
      <c r="RJ493" s="35"/>
      <c r="RK493" s="35"/>
      <c r="RL493" s="35"/>
      <c r="RM493" s="35"/>
      <c r="RN493" s="35"/>
      <c r="RO493" s="35"/>
      <c r="RP493" s="35"/>
      <c r="RQ493" s="35"/>
      <c r="RR493" s="35"/>
      <c r="RS493" s="35"/>
      <c r="RT493" s="35"/>
      <c r="RU493" s="35"/>
      <c r="RV493" s="35"/>
      <c r="RW493" s="35"/>
      <c r="RX493" s="35"/>
      <c r="RY493" s="35"/>
      <c r="RZ493" s="35"/>
      <c r="SA493" s="35"/>
      <c r="SB493" s="35"/>
      <c r="SC493" s="35"/>
      <c r="SD493" s="35"/>
      <c r="SE493" s="35"/>
      <c r="SF493" s="35"/>
      <c r="SG493" s="35"/>
      <c r="SH493" s="35"/>
      <c r="SI493" s="35"/>
      <c r="SJ493" s="35"/>
      <c r="SK493" s="35"/>
      <c r="SL493" s="35"/>
      <c r="SM493" s="35"/>
      <c r="SN493" s="35"/>
      <c r="SO493" s="35"/>
      <c r="SP493" s="35"/>
      <c r="SQ493" s="35"/>
      <c r="SR493" s="35"/>
      <c r="SS493" s="35"/>
      <c r="ST493" s="35"/>
      <c r="SU493" s="35"/>
      <c r="SV493" s="35"/>
      <c r="SW493" s="35"/>
      <c r="SX493" s="35"/>
      <c r="SY493" s="35"/>
      <c r="SZ493" s="35"/>
      <c r="TA493" s="35"/>
      <c r="TB493" s="35"/>
      <c r="TC493" s="35"/>
      <c r="TD493" s="35"/>
      <c r="TE493" s="35"/>
      <c r="TF493" s="35"/>
      <c r="TG493" s="35"/>
      <c r="TH493" s="35"/>
      <c r="TI493" s="35"/>
      <c r="TJ493" s="35"/>
      <c r="TK493" s="35"/>
      <c r="TL493" s="35"/>
      <c r="TM493" s="35"/>
      <c r="TN493" s="35"/>
      <c r="TO493" s="35"/>
      <c r="TP493" s="35"/>
      <c r="TQ493" s="35"/>
      <c r="TR493" s="35"/>
      <c r="TS493" s="35"/>
      <c r="TT493" s="35"/>
      <c r="TU493" s="35"/>
      <c r="TV493" s="35"/>
      <c r="TW493" s="35"/>
      <c r="TX493" s="35"/>
      <c r="TY493" s="35"/>
      <c r="TZ493" s="35"/>
      <c r="UA493" s="35"/>
      <c r="UB493" s="35"/>
      <c r="UC493" s="35"/>
      <c r="UD493" s="35"/>
      <c r="UE493" s="35"/>
      <c r="UF493" s="35"/>
      <c r="UG493" s="35"/>
      <c r="UH493" s="35"/>
      <c r="UI493" s="35"/>
      <c r="UJ493" s="35"/>
      <c r="UK493" s="35"/>
      <c r="UL493" s="35"/>
      <c r="UM493" s="35"/>
      <c r="UN493" s="35"/>
      <c r="UO493" s="35"/>
      <c r="UP493" s="35"/>
      <c r="UQ493" s="35"/>
      <c r="UR493" s="35"/>
      <c r="US493" s="35"/>
      <c r="UT493" s="35"/>
      <c r="UU493" s="35"/>
      <c r="UV493" s="35"/>
      <c r="UW493" s="35"/>
      <c r="UX493" s="35"/>
      <c r="UY493" s="35"/>
      <c r="UZ493" s="35"/>
      <c r="VA493" s="35"/>
      <c r="VB493" s="35"/>
      <c r="VC493" s="35"/>
      <c r="VD493" s="35"/>
      <c r="VE493" s="35"/>
      <c r="VF493" s="35"/>
      <c r="VG493" s="35"/>
      <c r="VH493" s="35"/>
      <c r="VI493" s="35"/>
      <c r="VJ493" s="35"/>
      <c r="VK493" s="35"/>
      <c r="VL493" s="35"/>
      <c r="VM493" s="35"/>
      <c r="VN493" s="35"/>
      <c r="VO493" s="35"/>
      <c r="VP493" s="35"/>
      <c r="VQ493" s="35"/>
      <c r="VR493" s="35"/>
      <c r="VS493" s="35"/>
      <c r="VT493" s="35"/>
      <c r="VU493" s="35"/>
      <c r="VV493" s="35"/>
      <c r="VW493" s="35"/>
      <c r="VX493" s="35"/>
      <c r="VY493" s="35"/>
      <c r="VZ493" s="35"/>
      <c r="WA493" s="35"/>
      <c r="WB493" s="35"/>
      <c r="WC493" s="35"/>
      <c r="WD493" s="35"/>
      <c r="WE493" s="35"/>
      <c r="WF493" s="35"/>
      <c r="WG493" s="35"/>
      <c r="WH493" s="35"/>
      <c r="WI493" s="35"/>
      <c r="WJ493" s="35"/>
      <c r="WK493" s="35"/>
      <c r="WL493" s="35"/>
      <c r="WM493" s="35"/>
      <c r="WN493" s="35"/>
      <c r="WO493" s="35"/>
      <c r="WP493" s="35"/>
      <c r="WQ493" s="35"/>
      <c r="WR493" s="35"/>
      <c r="WS493" s="35"/>
      <c r="WT493" s="35"/>
      <c r="WU493" s="35"/>
      <c r="WV493" s="35"/>
      <c r="WW493" s="35"/>
      <c r="WX493" s="35"/>
      <c r="WY493" s="35"/>
      <c r="WZ493" s="35"/>
      <c r="XA493" s="35"/>
      <c r="XB493" s="35"/>
      <c r="XC493" s="35"/>
      <c r="XD493" s="35"/>
      <c r="XE493" s="35"/>
      <c r="XF493" s="35"/>
      <c r="XG493" s="35"/>
      <c r="XH493" s="35"/>
      <c r="XI493" s="35"/>
      <c r="XJ493" s="35"/>
      <c r="XK493" s="35"/>
      <c r="XL493" s="35"/>
      <c r="XM493" s="35"/>
      <c r="XN493" s="35"/>
      <c r="XO493" s="35"/>
      <c r="XP493" s="35"/>
      <c r="XQ493" s="35"/>
      <c r="XR493" s="35"/>
      <c r="XS493" s="35"/>
      <c r="XT493" s="35"/>
      <c r="XU493" s="35"/>
      <c r="XV493" s="35"/>
      <c r="XW493" s="35"/>
      <c r="XX493" s="35"/>
      <c r="XY493" s="35"/>
      <c r="XZ493" s="35"/>
      <c r="YA493" s="35"/>
      <c r="YB493" s="35"/>
      <c r="YC493" s="35"/>
      <c r="YD493" s="35"/>
      <c r="YE493" s="35"/>
      <c r="YF493" s="35"/>
      <c r="YG493" s="35"/>
      <c r="YH493" s="35"/>
      <c r="YI493" s="35"/>
      <c r="YJ493" s="35"/>
      <c r="YK493" s="35"/>
      <c r="YL493" s="35"/>
      <c r="YM493" s="35"/>
      <c r="YN493" s="35"/>
      <c r="YO493" s="35"/>
      <c r="YP493" s="35"/>
      <c r="YQ493" s="35"/>
      <c r="YR493" s="35"/>
      <c r="YS493" s="35"/>
      <c r="YT493" s="35"/>
      <c r="YU493" s="35"/>
      <c r="YV493" s="35"/>
      <c r="YW493" s="35"/>
      <c r="YX493" s="35"/>
      <c r="YY493" s="35"/>
      <c r="YZ493" s="35"/>
      <c r="ZA493" s="35"/>
      <c r="ZB493" s="35"/>
      <c r="ZC493" s="35"/>
      <c r="ZD493" s="35"/>
      <c r="ZE493" s="35"/>
      <c r="ZF493" s="35"/>
      <c r="ZG493" s="35"/>
      <c r="ZH493" s="35"/>
      <c r="ZI493" s="35"/>
      <c r="ZJ493" s="35"/>
      <c r="ZK493" s="35"/>
      <c r="ZL493" s="35"/>
      <c r="ZM493" s="35"/>
      <c r="ZN493" s="35"/>
      <c r="ZO493" s="35"/>
      <c r="ZP493" s="35"/>
      <c r="ZQ493" s="35"/>
      <c r="ZR493" s="35"/>
      <c r="ZS493" s="35"/>
      <c r="ZT493" s="35"/>
      <c r="ZU493" s="35"/>
      <c r="ZV493" s="35"/>
      <c r="ZW493" s="35"/>
      <c r="ZX493" s="35"/>
      <c r="ZY493" s="35"/>
      <c r="ZZ493" s="35"/>
      <c r="AAA493" s="35"/>
      <c r="AAB493" s="35"/>
      <c r="AAC493" s="35"/>
      <c r="AAD493" s="35"/>
      <c r="AAE493" s="35"/>
      <c r="AAF493" s="35"/>
      <c r="AAG493" s="35"/>
      <c r="AAH493" s="35"/>
      <c r="AAI493" s="35"/>
      <c r="AAJ493" s="35"/>
      <c r="AAK493" s="35"/>
      <c r="AAL493" s="35"/>
      <c r="AAM493" s="35"/>
      <c r="AAN493" s="35"/>
      <c r="AAO493" s="35"/>
      <c r="AAP493" s="35"/>
      <c r="AAQ493" s="35"/>
      <c r="AAR493" s="35"/>
      <c r="AAS493" s="35"/>
      <c r="AAT493" s="35"/>
      <c r="AAU493" s="35"/>
      <c r="AAV493" s="35"/>
      <c r="AAW493" s="35"/>
      <c r="AAX493" s="35"/>
      <c r="AAY493" s="35"/>
      <c r="AAZ493" s="35"/>
      <c r="ABA493" s="35"/>
      <c r="ABB493" s="35"/>
      <c r="ABC493" s="35"/>
      <c r="ABD493" s="35"/>
      <c r="ABE493" s="35"/>
      <c r="ABF493" s="35"/>
      <c r="ABG493" s="35"/>
      <c r="ABH493" s="35"/>
      <c r="ABI493" s="35"/>
      <c r="ABJ493" s="35"/>
      <c r="ABK493" s="35"/>
      <c r="ABL493" s="35"/>
      <c r="ABM493" s="35"/>
      <c r="ABN493" s="35"/>
      <c r="ABO493" s="35"/>
      <c r="ABP493" s="35"/>
      <c r="ABQ493" s="35"/>
      <c r="ABR493" s="35"/>
      <c r="ABS493" s="35"/>
      <c r="ABT493" s="35"/>
      <c r="ABU493" s="35"/>
      <c r="ABV493" s="35"/>
      <c r="ABW493" s="35"/>
      <c r="ABX493" s="35"/>
      <c r="ABY493" s="35"/>
      <c r="ABZ493" s="35"/>
      <c r="ACA493" s="35"/>
      <c r="ACB493" s="35"/>
      <c r="ACC493" s="35"/>
      <c r="ACD493" s="35"/>
      <c r="ACE493" s="35"/>
      <c r="ACF493" s="35"/>
      <c r="ACG493" s="35"/>
      <c r="ACH493" s="35"/>
      <c r="ACI493" s="35"/>
      <c r="ACJ493" s="35"/>
      <c r="ACK493" s="35"/>
      <c r="ACL493" s="35"/>
      <c r="ACM493" s="35"/>
      <c r="ACN493" s="35"/>
      <c r="ACO493" s="35"/>
      <c r="ACP493" s="35"/>
      <c r="ACQ493" s="35"/>
      <c r="ACR493" s="35"/>
      <c r="ACS493" s="35"/>
      <c r="ACT493" s="35"/>
      <c r="ACU493" s="35"/>
      <c r="ACV493" s="35"/>
      <c r="ACW493" s="35"/>
      <c r="ACX493" s="35"/>
      <c r="ACY493" s="35"/>
      <c r="ACZ493" s="35"/>
      <c r="ADA493" s="35"/>
      <c r="ADB493" s="35"/>
      <c r="ADC493" s="35"/>
      <c r="ADD493" s="35"/>
      <c r="ADE493" s="35"/>
      <c r="ADF493" s="35"/>
      <c r="ADG493" s="35"/>
      <c r="ADH493" s="35"/>
      <c r="ADI493" s="35"/>
      <c r="ADJ493" s="35"/>
      <c r="ADK493" s="35"/>
      <c r="ADL493" s="35"/>
      <c r="ADM493" s="35"/>
      <c r="ADN493" s="35"/>
      <c r="ADO493" s="35"/>
      <c r="ADP493" s="35"/>
      <c r="ADQ493" s="35"/>
      <c r="ADR493" s="35"/>
      <c r="ADS493" s="35"/>
      <c r="ADT493" s="35"/>
      <c r="ADU493" s="35"/>
      <c r="ADV493" s="35"/>
      <c r="ADW493" s="35"/>
      <c r="ADX493" s="35"/>
      <c r="ADY493" s="66">
        <f t="shared" si="21"/>
        <v>0</v>
      </c>
    </row>
    <row r="494" spans="1:805" s="5" customFormat="1" ht="12" customHeight="1" x14ac:dyDescent="0.2">
      <c r="A494" s="38" t="s">
        <v>468</v>
      </c>
      <c r="B494" s="65">
        <f t="shared" si="23"/>
        <v>0</v>
      </c>
      <c r="C494" s="57">
        <v>5</v>
      </c>
      <c r="D494" s="60">
        <v>44795</v>
      </c>
      <c r="E494" s="67">
        <v>66.819999999999993</v>
      </c>
      <c r="F494" s="67">
        <f t="shared" si="24"/>
        <v>0</v>
      </c>
      <c r="G494" s="6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  <c r="AO494" s="35"/>
      <c r="AP494" s="35"/>
      <c r="AQ494" s="35"/>
      <c r="AR494" s="35"/>
      <c r="AS494" s="35"/>
      <c r="AT494" s="35"/>
      <c r="AU494" s="35"/>
      <c r="AV494" s="35"/>
      <c r="AW494" s="35"/>
      <c r="AX494" s="35"/>
      <c r="AY494" s="35"/>
      <c r="AZ494" s="35"/>
      <c r="BA494" s="35"/>
      <c r="BB494" s="35"/>
      <c r="BC494" s="35"/>
      <c r="BD494" s="35"/>
      <c r="BE494" s="15"/>
      <c r="BF494" s="15"/>
      <c r="BG494" s="136"/>
      <c r="BH494" s="35"/>
      <c r="BI494" s="35"/>
      <c r="BJ494" s="35"/>
      <c r="BK494" s="35"/>
      <c r="BL494" s="35"/>
      <c r="BM494" s="35"/>
      <c r="BN494" s="35"/>
      <c r="BO494" s="35"/>
      <c r="BP494" s="35"/>
      <c r="BQ494" s="35"/>
      <c r="BR494" s="35"/>
      <c r="BS494" s="35"/>
      <c r="BT494" s="35"/>
      <c r="BU494" s="35"/>
      <c r="BV494" s="35"/>
      <c r="BW494" s="35"/>
      <c r="BX494" s="35"/>
      <c r="BY494" s="35"/>
      <c r="BZ494" s="35"/>
      <c r="CA494" s="35"/>
      <c r="CB494" s="35"/>
      <c r="CC494" s="35"/>
      <c r="CD494" s="35"/>
      <c r="CE494" s="35"/>
      <c r="CF494" s="35"/>
      <c r="CG494" s="35"/>
      <c r="CH494" s="35"/>
      <c r="CI494" s="35"/>
      <c r="CJ494" s="35"/>
      <c r="CK494" s="35"/>
      <c r="CL494" s="35"/>
      <c r="CM494" s="35"/>
      <c r="CN494" s="35"/>
      <c r="CO494" s="35"/>
      <c r="CP494" s="35"/>
      <c r="CQ494" s="35"/>
      <c r="CR494" s="35"/>
      <c r="CS494" s="35"/>
      <c r="CT494" s="35"/>
      <c r="CU494" s="35"/>
      <c r="CV494" s="35"/>
      <c r="CW494" s="35"/>
      <c r="CX494" s="35"/>
      <c r="CY494" s="35"/>
      <c r="CZ494" s="35"/>
      <c r="DA494" s="35"/>
      <c r="DB494" s="35"/>
      <c r="DC494" s="35"/>
      <c r="DD494" s="35"/>
      <c r="DE494" s="35"/>
      <c r="DF494" s="35"/>
      <c r="DG494" s="35"/>
      <c r="DH494" s="35"/>
      <c r="DI494" s="35"/>
      <c r="DJ494" s="35"/>
      <c r="DK494" s="35"/>
      <c r="DL494" s="35"/>
      <c r="DM494" s="35"/>
      <c r="DN494" s="35"/>
      <c r="DO494" s="35"/>
      <c r="DP494" s="35"/>
      <c r="DQ494" s="35"/>
      <c r="DR494" s="35"/>
      <c r="DS494" s="35"/>
      <c r="DT494" s="35"/>
      <c r="DU494" s="35"/>
      <c r="DV494" s="35"/>
      <c r="DW494" s="35"/>
      <c r="DX494" s="35"/>
      <c r="DY494" s="35"/>
      <c r="DZ494" s="35"/>
      <c r="EA494" s="35"/>
      <c r="EB494" s="35"/>
      <c r="EC494" s="35"/>
      <c r="ED494" s="35"/>
      <c r="EE494" s="35"/>
      <c r="EF494" s="35"/>
      <c r="EG494" s="35"/>
      <c r="EH494" s="35"/>
      <c r="EI494" s="35"/>
      <c r="EJ494" s="35"/>
      <c r="EK494" s="35"/>
      <c r="EL494" s="35"/>
      <c r="EM494" s="35"/>
      <c r="EN494" s="35"/>
      <c r="EO494" s="35"/>
      <c r="EP494" s="35"/>
      <c r="EQ494" s="35"/>
      <c r="ER494" s="35"/>
      <c r="ES494" s="35"/>
      <c r="ET494" s="35"/>
      <c r="EU494" s="35"/>
      <c r="EV494" s="35"/>
      <c r="EW494" s="35"/>
      <c r="EX494" s="35"/>
      <c r="EY494" s="35"/>
      <c r="EZ494" s="35"/>
      <c r="FA494" s="35"/>
      <c r="FB494" s="35"/>
      <c r="FC494" s="35"/>
      <c r="FD494" s="35"/>
      <c r="FE494" s="35"/>
      <c r="FF494" s="35"/>
      <c r="FG494" s="35"/>
      <c r="FH494" s="35"/>
      <c r="FI494" s="35"/>
      <c r="FJ494" s="35"/>
      <c r="FK494" s="35"/>
      <c r="FL494" s="35"/>
      <c r="FM494" s="35"/>
      <c r="FN494" s="35"/>
      <c r="FO494" s="35"/>
      <c r="FP494" s="35"/>
      <c r="FQ494" s="35"/>
      <c r="FR494" s="35"/>
      <c r="FS494" s="35"/>
      <c r="FT494" s="35"/>
      <c r="FU494" s="35"/>
      <c r="FV494" s="35"/>
      <c r="FW494" s="35"/>
      <c r="FX494" s="35"/>
      <c r="FY494" s="35"/>
      <c r="FZ494" s="35"/>
      <c r="GA494" s="35"/>
      <c r="GB494" s="35"/>
      <c r="GC494" s="35"/>
      <c r="GD494" s="35"/>
      <c r="GE494" s="35"/>
      <c r="GF494" s="35"/>
      <c r="GG494" s="35"/>
      <c r="GH494" s="35"/>
      <c r="GI494" s="35"/>
      <c r="GJ494" s="35"/>
      <c r="GK494" s="35"/>
      <c r="GL494" s="35"/>
      <c r="GM494" s="35"/>
      <c r="GN494" s="35"/>
      <c r="GO494" s="35"/>
      <c r="GP494" s="35"/>
      <c r="GQ494" s="35"/>
      <c r="GR494" s="35"/>
      <c r="GS494" s="35"/>
      <c r="GT494" s="35"/>
      <c r="GU494" s="35"/>
      <c r="GV494" s="35"/>
      <c r="GW494" s="35"/>
      <c r="GX494" s="35"/>
      <c r="GY494" s="35"/>
      <c r="GZ494" s="35"/>
      <c r="HA494" s="35"/>
      <c r="HB494" s="35"/>
      <c r="HC494" s="35"/>
      <c r="HD494" s="35"/>
      <c r="HE494" s="35"/>
      <c r="HF494" s="35"/>
      <c r="HG494" s="35"/>
      <c r="HH494" s="35"/>
      <c r="HI494" s="35"/>
      <c r="HJ494" s="35"/>
      <c r="HK494" s="35"/>
      <c r="HL494" s="35"/>
      <c r="HM494" s="35"/>
      <c r="HN494" s="35"/>
      <c r="HO494" s="35"/>
      <c r="HP494" s="35"/>
      <c r="HQ494" s="35"/>
      <c r="HR494" s="35"/>
      <c r="HS494" s="35"/>
      <c r="HT494" s="35"/>
      <c r="HU494" s="35"/>
      <c r="HV494" s="35"/>
      <c r="HW494" s="35"/>
      <c r="HX494" s="35"/>
      <c r="HY494" s="35"/>
      <c r="HZ494" s="35"/>
      <c r="IA494" s="35"/>
      <c r="IB494" s="35"/>
      <c r="IC494" s="35"/>
      <c r="ID494" s="35"/>
      <c r="IE494" s="35"/>
      <c r="IF494" s="35"/>
      <c r="IG494" s="35"/>
      <c r="IH494" s="35"/>
      <c r="II494" s="35"/>
      <c r="IJ494" s="35"/>
      <c r="IK494" s="35"/>
      <c r="IL494" s="35"/>
      <c r="IM494" s="35"/>
      <c r="IN494" s="35"/>
      <c r="IO494" s="35"/>
      <c r="IP494" s="35"/>
      <c r="IQ494" s="35"/>
      <c r="IR494" s="35"/>
      <c r="IS494" s="35"/>
      <c r="IT494" s="35"/>
      <c r="IU494" s="35"/>
      <c r="IV494" s="35"/>
      <c r="IW494" s="35"/>
      <c r="IX494" s="35"/>
      <c r="IY494" s="35"/>
      <c r="IZ494" s="35"/>
      <c r="JA494" s="35"/>
      <c r="JB494" s="35"/>
      <c r="JC494" s="35"/>
      <c r="JD494" s="35"/>
      <c r="JE494" s="35"/>
      <c r="JF494" s="35"/>
      <c r="JG494" s="35"/>
      <c r="JH494" s="35"/>
      <c r="JI494" s="35"/>
      <c r="JJ494" s="35"/>
      <c r="JK494" s="35"/>
      <c r="JL494" s="35"/>
      <c r="JM494" s="35"/>
      <c r="JN494" s="35"/>
      <c r="JO494" s="35"/>
      <c r="JP494" s="35"/>
      <c r="JQ494" s="35"/>
      <c r="JR494" s="35"/>
      <c r="JS494" s="35"/>
      <c r="JT494" s="35"/>
      <c r="JU494" s="35"/>
      <c r="JV494" s="35"/>
      <c r="JW494" s="35"/>
      <c r="JX494" s="35"/>
      <c r="JY494" s="35"/>
      <c r="JZ494" s="35"/>
      <c r="KA494" s="35"/>
      <c r="KB494" s="35"/>
      <c r="KC494" s="35"/>
      <c r="KD494" s="35"/>
      <c r="KE494" s="35"/>
      <c r="KF494" s="35"/>
      <c r="KG494" s="35"/>
      <c r="KH494" s="35"/>
      <c r="KI494" s="35"/>
      <c r="KJ494" s="35"/>
      <c r="KK494" s="35"/>
      <c r="KL494" s="35"/>
      <c r="KM494" s="35"/>
      <c r="KN494" s="35"/>
      <c r="KO494" s="35"/>
      <c r="KP494" s="35"/>
      <c r="KQ494" s="35"/>
      <c r="KR494" s="35"/>
      <c r="KS494" s="35"/>
      <c r="KT494" s="35"/>
      <c r="KU494" s="35"/>
      <c r="KV494" s="35"/>
      <c r="KW494" s="35"/>
      <c r="KX494" s="35"/>
      <c r="KY494" s="35"/>
      <c r="KZ494" s="35"/>
      <c r="LA494" s="35"/>
      <c r="LB494" s="35"/>
      <c r="LC494" s="35"/>
      <c r="LD494" s="35"/>
      <c r="LE494" s="35"/>
      <c r="LF494" s="35"/>
      <c r="LG494" s="35">
        <v>10</v>
      </c>
      <c r="LH494" s="35"/>
      <c r="LI494" s="35"/>
      <c r="LJ494" s="35"/>
      <c r="LK494" s="35"/>
      <c r="LL494" s="35"/>
      <c r="LM494" s="35"/>
      <c r="LN494" s="35"/>
      <c r="LO494" s="35"/>
      <c r="LP494" s="35"/>
      <c r="LQ494" s="35"/>
      <c r="LR494" s="35"/>
      <c r="LS494" s="35"/>
      <c r="LT494" s="35"/>
      <c r="LU494" s="35"/>
      <c r="LV494" s="35"/>
      <c r="LW494" s="35"/>
      <c r="LX494" s="35"/>
      <c r="LY494" s="35"/>
      <c r="LZ494" s="35"/>
      <c r="MA494" s="35"/>
      <c r="MB494" s="35"/>
      <c r="MC494" s="35"/>
      <c r="MD494" s="35"/>
      <c r="ME494" s="35"/>
      <c r="MF494" s="35"/>
      <c r="MG494" s="35"/>
      <c r="MH494" s="35"/>
      <c r="MI494" s="35"/>
      <c r="MJ494" s="35"/>
      <c r="MK494" s="35"/>
      <c r="ML494" s="35"/>
      <c r="MM494" s="35"/>
      <c r="MN494" s="35"/>
      <c r="MO494" s="35"/>
      <c r="MP494" s="35"/>
      <c r="MQ494" s="35"/>
      <c r="MR494" s="35"/>
      <c r="MS494" s="35"/>
      <c r="MT494" s="35"/>
      <c r="MU494" s="35"/>
      <c r="MV494" s="35"/>
      <c r="MW494" s="35"/>
      <c r="MX494" s="35"/>
      <c r="MY494" s="35"/>
      <c r="MZ494" s="35"/>
      <c r="NA494" s="35"/>
      <c r="NB494" s="35"/>
      <c r="NC494" s="35"/>
      <c r="ND494" s="35"/>
      <c r="NE494" s="35"/>
      <c r="NF494" s="35"/>
      <c r="NG494" s="35"/>
      <c r="NH494" s="35"/>
      <c r="NI494" s="35"/>
      <c r="NJ494" s="35"/>
      <c r="NK494" s="35"/>
      <c r="NL494" s="35"/>
      <c r="NM494" s="35"/>
      <c r="NN494" s="35"/>
      <c r="NO494" s="35"/>
      <c r="NP494" s="35"/>
      <c r="NQ494" s="35"/>
      <c r="NR494" s="35"/>
      <c r="NS494" s="35"/>
      <c r="NT494" s="35"/>
      <c r="NU494" s="35"/>
      <c r="NV494" s="35"/>
      <c r="NW494" s="35"/>
      <c r="NX494" s="35"/>
      <c r="NY494" s="35"/>
      <c r="NZ494" s="35"/>
      <c r="OA494" s="35"/>
      <c r="OB494" s="35"/>
      <c r="OC494" s="35"/>
      <c r="OD494" s="35"/>
      <c r="OE494" s="35"/>
      <c r="OF494" s="35"/>
      <c r="OG494" s="35"/>
      <c r="OH494" s="35"/>
      <c r="OI494" s="35"/>
      <c r="OJ494" s="35"/>
      <c r="OK494" s="35"/>
      <c r="OL494" s="35"/>
      <c r="OM494" s="35"/>
      <c r="ON494" s="35"/>
      <c r="OO494" s="35"/>
      <c r="OP494" s="35"/>
      <c r="OQ494" s="35"/>
      <c r="OR494" s="35"/>
      <c r="OS494" s="35"/>
      <c r="OT494" s="35"/>
      <c r="OU494" s="35"/>
      <c r="OV494" s="35"/>
      <c r="OW494" s="35"/>
      <c r="OX494" s="35"/>
      <c r="OY494" s="35"/>
      <c r="OZ494" s="35"/>
      <c r="PA494" s="35"/>
      <c r="PB494" s="35"/>
      <c r="PC494" s="35"/>
      <c r="PD494" s="35"/>
      <c r="PE494" s="35"/>
      <c r="PF494" s="35">
        <v>4</v>
      </c>
      <c r="PG494" s="35"/>
      <c r="PH494" s="35"/>
      <c r="PI494" s="35"/>
      <c r="PJ494" s="35"/>
      <c r="PK494" s="35"/>
      <c r="PL494" s="35"/>
      <c r="PM494" s="35"/>
      <c r="PN494" s="35"/>
      <c r="PO494" s="35">
        <v>4</v>
      </c>
      <c r="PP494" s="35"/>
      <c r="PQ494" s="35"/>
      <c r="PR494" s="35"/>
      <c r="PS494" s="35"/>
      <c r="PT494" s="35"/>
      <c r="PU494" s="35"/>
      <c r="PV494" s="35"/>
      <c r="PW494" s="35"/>
      <c r="PX494" s="35"/>
      <c r="PY494" s="35"/>
      <c r="PZ494" s="35"/>
      <c r="QA494" s="35"/>
      <c r="QB494" s="35"/>
      <c r="QC494" s="35"/>
      <c r="QD494" s="35"/>
      <c r="QE494" s="35"/>
      <c r="QF494" s="35"/>
      <c r="QG494" s="35"/>
      <c r="QH494" s="35"/>
      <c r="QI494" s="35"/>
      <c r="QJ494" s="35"/>
      <c r="QK494" s="35"/>
      <c r="QL494" s="35"/>
      <c r="QM494" s="35"/>
      <c r="QN494" s="35"/>
      <c r="QO494" s="35"/>
      <c r="QP494" s="35"/>
      <c r="QQ494" s="35"/>
      <c r="QR494" s="35"/>
      <c r="QS494" s="35"/>
      <c r="QT494" s="35"/>
      <c r="QU494" s="35"/>
      <c r="QV494" s="35"/>
      <c r="QW494" s="35"/>
      <c r="QX494" s="35"/>
      <c r="QY494" s="35"/>
      <c r="QZ494" s="35"/>
      <c r="RA494" s="35"/>
      <c r="RB494" s="35"/>
      <c r="RC494" s="35"/>
      <c r="RD494" s="35"/>
      <c r="RE494" s="35"/>
      <c r="RF494" s="35"/>
      <c r="RG494" s="35"/>
      <c r="RH494" s="35"/>
      <c r="RI494" s="35"/>
      <c r="RJ494" s="35"/>
      <c r="RK494" s="35"/>
      <c r="RL494" s="35"/>
      <c r="RM494" s="35"/>
      <c r="RN494" s="35"/>
      <c r="RO494" s="35"/>
      <c r="RP494" s="35"/>
      <c r="RQ494" s="35"/>
      <c r="RR494" s="35"/>
      <c r="RS494" s="35"/>
      <c r="RT494" s="35"/>
      <c r="RU494" s="35"/>
      <c r="RV494" s="35"/>
      <c r="RW494" s="35"/>
      <c r="RX494" s="35"/>
      <c r="RY494" s="35"/>
      <c r="RZ494" s="35"/>
      <c r="SA494" s="35"/>
      <c r="SB494" s="35"/>
      <c r="SC494" s="35"/>
      <c r="SD494" s="35"/>
      <c r="SE494" s="35"/>
      <c r="SF494" s="35"/>
      <c r="SG494" s="35"/>
      <c r="SH494" s="35"/>
      <c r="SI494" s="35"/>
      <c r="SJ494" s="35"/>
      <c r="SK494" s="35"/>
      <c r="SL494" s="35"/>
      <c r="SM494" s="35"/>
      <c r="SN494" s="35"/>
      <c r="SO494" s="35"/>
      <c r="SP494" s="35"/>
      <c r="SQ494" s="35"/>
      <c r="SR494" s="35"/>
      <c r="SS494" s="35"/>
      <c r="ST494" s="35"/>
      <c r="SU494" s="35"/>
      <c r="SV494" s="35"/>
      <c r="SW494" s="35"/>
      <c r="SX494" s="35"/>
      <c r="SY494" s="35"/>
      <c r="SZ494" s="35"/>
      <c r="TA494" s="35"/>
      <c r="TB494" s="35"/>
      <c r="TC494" s="35"/>
      <c r="TD494" s="35"/>
      <c r="TE494" s="35"/>
      <c r="TF494" s="35"/>
      <c r="TG494" s="35"/>
      <c r="TH494" s="35"/>
      <c r="TI494" s="35"/>
      <c r="TJ494" s="35"/>
      <c r="TK494" s="35"/>
      <c r="TL494" s="35"/>
      <c r="TM494" s="35"/>
      <c r="TN494" s="35">
        <v>14</v>
      </c>
      <c r="TO494" s="35"/>
      <c r="TP494" s="35"/>
      <c r="TQ494" s="35"/>
      <c r="TR494" s="35"/>
      <c r="TS494" s="35"/>
      <c r="TT494" s="35">
        <v>14</v>
      </c>
      <c r="TU494" s="35"/>
      <c r="TV494" s="35"/>
      <c r="TW494" s="35"/>
      <c r="TX494" s="35"/>
      <c r="TY494" s="35"/>
      <c r="TZ494" s="35"/>
      <c r="UA494" s="35"/>
      <c r="UB494" s="35"/>
      <c r="UC494" s="35"/>
      <c r="UD494" s="35"/>
      <c r="UE494" s="35"/>
      <c r="UF494" s="35"/>
      <c r="UG494" s="35"/>
      <c r="UH494" s="35"/>
      <c r="UI494" s="35"/>
      <c r="UJ494" s="35"/>
      <c r="UK494" s="35"/>
      <c r="UL494" s="35"/>
      <c r="UM494" s="35"/>
      <c r="UN494" s="35"/>
      <c r="UO494" s="35"/>
      <c r="UP494" s="35"/>
      <c r="UQ494" s="35"/>
      <c r="UR494" s="35"/>
      <c r="US494" s="35"/>
      <c r="UT494" s="35"/>
      <c r="UU494" s="35"/>
      <c r="UV494" s="35"/>
      <c r="UW494" s="35"/>
      <c r="UX494" s="35"/>
      <c r="UY494" s="35"/>
      <c r="UZ494" s="35"/>
      <c r="VA494" s="35"/>
      <c r="VB494" s="35"/>
      <c r="VC494" s="35"/>
      <c r="VD494" s="35"/>
      <c r="VE494" s="35"/>
      <c r="VF494" s="35"/>
      <c r="VG494" s="35"/>
      <c r="VH494" s="35"/>
      <c r="VI494" s="35"/>
      <c r="VJ494" s="35"/>
      <c r="VK494" s="35"/>
      <c r="VL494" s="35"/>
      <c r="VM494" s="35"/>
      <c r="VN494" s="35"/>
      <c r="VO494" s="35"/>
      <c r="VP494" s="35"/>
      <c r="VQ494" s="35"/>
      <c r="VR494" s="35"/>
      <c r="VS494" s="35"/>
      <c r="VT494" s="35"/>
      <c r="VU494" s="35"/>
      <c r="VV494" s="35"/>
      <c r="VW494" s="35"/>
      <c r="VX494" s="35"/>
      <c r="VY494" s="35"/>
      <c r="VZ494" s="35"/>
      <c r="WA494" s="35"/>
      <c r="WB494" s="35"/>
      <c r="WC494" s="35"/>
      <c r="WD494" s="35"/>
      <c r="WE494" s="35"/>
      <c r="WF494" s="35"/>
      <c r="WG494" s="35"/>
      <c r="WH494" s="35"/>
      <c r="WI494" s="35"/>
      <c r="WJ494" s="35"/>
      <c r="WK494" s="35"/>
      <c r="WL494" s="35"/>
      <c r="WM494" s="35"/>
      <c r="WN494" s="35"/>
      <c r="WO494" s="35"/>
      <c r="WP494" s="35"/>
      <c r="WQ494" s="35"/>
      <c r="WR494" s="35"/>
      <c r="WS494" s="35">
        <v>25</v>
      </c>
      <c r="WT494" s="35"/>
      <c r="WU494" s="35"/>
      <c r="WV494" s="35"/>
      <c r="WW494" s="35"/>
      <c r="WX494" s="35"/>
      <c r="WY494" s="35"/>
      <c r="WZ494" s="35"/>
      <c r="XA494" s="35"/>
      <c r="XB494" s="35"/>
      <c r="XC494" s="35"/>
      <c r="XD494" s="35"/>
      <c r="XE494" s="35"/>
      <c r="XF494" s="35"/>
      <c r="XG494" s="35"/>
      <c r="XH494" s="35"/>
      <c r="XI494" s="35"/>
      <c r="XJ494" s="35"/>
      <c r="XK494" s="35"/>
      <c r="XL494" s="35"/>
      <c r="XM494" s="35"/>
      <c r="XN494" s="35"/>
      <c r="XO494" s="35"/>
      <c r="XP494" s="35"/>
      <c r="XQ494" s="35"/>
      <c r="XR494" s="35"/>
      <c r="XS494" s="35"/>
      <c r="XT494" s="35"/>
      <c r="XU494" s="35"/>
      <c r="XV494" s="35"/>
      <c r="XW494" s="35">
        <v>25</v>
      </c>
      <c r="XX494" s="35"/>
      <c r="XY494" s="35"/>
      <c r="XZ494" s="35"/>
      <c r="YA494" s="35"/>
      <c r="YB494" s="35"/>
      <c r="YC494" s="35"/>
      <c r="YD494" s="35"/>
      <c r="YE494" s="35"/>
      <c r="YF494" s="35"/>
      <c r="YG494" s="35"/>
      <c r="YH494" s="35"/>
      <c r="YI494" s="35"/>
      <c r="YJ494" s="35"/>
      <c r="YK494" s="35"/>
      <c r="YL494" s="35"/>
      <c r="YM494" s="35"/>
      <c r="YN494" s="35"/>
      <c r="YO494" s="35"/>
      <c r="YP494" s="35"/>
      <c r="YQ494" s="35"/>
      <c r="YR494" s="35"/>
      <c r="YS494" s="35"/>
      <c r="YT494" s="35"/>
      <c r="YU494" s="35"/>
      <c r="YV494" s="35"/>
      <c r="YW494" s="35"/>
      <c r="YX494" s="35"/>
      <c r="YY494" s="35"/>
      <c r="YZ494" s="35"/>
      <c r="ZA494" s="35"/>
      <c r="ZB494" s="35"/>
      <c r="ZC494" s="35"/>
      <c r="ZD494" s="35"/>
      <c r="ZE494" s="35"/>
      <c r="ZF494" s="35"/>
      <c r="ZG494" s="35"/>
      <c r="ZH494" s="35"/>
      <c r="ZI494" s="35"/>
      <c r="ZJ494" s="35"/>
      <c r="ZK494" s="35"/>
      <c r="ZL494" s="35"/>
      <c r="ZM494" s="35"/>
      <c r="ZN494" s="35"/>
      <c r="ZO494" s="35"/>
      <c r="ZP494" s="35"/>
      <c r="ZQ494" s="35"/>
      <c r="ZR494" s="35"/>
      <c r="ZS494" s="35"/>
      <c r="ZT494" s="35"/>
      <c r="ZU494" s="35"/>
      <c r="ZV494" s="35"/>
      <c r="ZW494" s="35"/>
      <c r="ZX494" s="35"/>
      <c r="ZY494" s="35"/>
      <c r="ZZ494" s="35"/>
      <c r="AAA494" s="35"/>
      <c r="AAB494" s="35"/>
      <c r="AAC494" s="35"/>
      <c r="AAD494" s="35"/>
      <c r="AAE494" s="35"/>
      <c r="AAF494" s="35"/>
      <c r="AAG494" s="35"/>
      <c r="AAH494" s="35"/>
      <c r="AAI494" s="35"/>
      <c r="AAJ494" s="35"/>
      <c r="AAK494" s="35"/>
      <c r="AAL494" s="35"/>
      <c r="AAM494" s="35"/>
      <c r="AAN494" s="35"/>
      <c r="AAO494" s="35"/>
      <c r="AAP494" s="35"/>
      <c r="AAQ494" s="35"/>
      <c r="AAR494" s="35"/>
      <c r="AAS494" s="35"/>
      <c r="AAT494" s="35"/>
      <c r="AAU494" s="35"/>
      <c r="AAV494" s="35"/>
      <c r="AAW494" s="35"/>
      <c r="AAX494" s="35"/>
      <c r="AAY494" s="35"/>
      <c r="AAZ494" s="35"/>
      <c r="ABA494" s="35"/>
      <c r="ABB494" s="35"/>
      <c r="ABC494" s="35"/>
      <c r="ABD494" s="35"/>
      <c r="ABE494" s="35"/>
      <c r="ABF494" s="35"/>
      <c r="ABG494" s="35"/>
      <c r="ABH494" s="35"/>
      <c r="ABI494" s="35"/>
      <c r="ABJ494" s="35"/>
      <c r="ABK494" s="35"/>
      <c r="ABL494" s="35"/>
      <c r="ABM494" s="35"/>
      <c r="ABN494" s="35">
        <v>10</v>
      </c>
      <c r="ABO494" s="35"/>
      <c r="ABP494" s="35"/>
      <c r="ABQ494" s="35"/>
      <c r="ABR494" s="35"/>
      <c r="ABS494" s="35"/>
      <c r="ABT494" s="35"/>
      <c r="ABU494" s="35"/>
      <c r="ABV494" s="35"/>
      <c r="ABW494" s="35"/>
      <c r="ABX494" s="35"/>
      <c r="ABY494" s="35"/>
      <c r="ABZ494" s="35"/>
      <c r="ACA494" s="35"/>
      <c r="ACB494" s="35"/>
      <c r="ACC494" s="35"/>
      <c r="ACD494" s="35"/>
      <c r="ACE494" s="35"/>
      <c r="ACF494" s="35"/>
      <c r="ACG494" s="35"/>
      <c r="ACH494" s="35"/>
      <c r="ACI494" s="35"/>
      <c r="ACJ494" s="35"/>
      <c r="ACK494" s="35"/>
      <c r="ACL494" s="35"/>
      <c r="ACM494" s="35"/>
      <c r="ACN494" s="35"/>
      <c r="ACO494" s="35"/>
      <c r="ACP494" s="35"/>
      <c r="ACQ494" s="35"/>
      <c r="ACR494" s="35"/>
      <c r="ACS494" s="35"/>
      <c r="ACT494" s="35"/>
      <c r="ACU494" s="35"/>
      <c r="ACV494" s="35"/>
      <c r="ACW494" s="35"/>
      <c r="ACX494" s="35"/>
      <c r="ACY494" s="35"/>
      <c r="ACZ494" s="35"/>
      <c r="ADA494" s="35"/>
      <c r="ADB494" s="35"/>
      <c r="ADC494" s="35"/>
      <c r="ADD494" s="35"/>
      <c r="ADE494" s="35"/>
      <c r="ADF494" s="35"/>
      <c r="ADG494" s="35"/>
      <c r="ADH494" s="35"/>
      <c r="ADI494" s="35"/>
      <c r="ADJ494" s="35"/>
      <c r="ADK494" s="35"/>
      <c r="ADL494" s="35"/>
      <c r="ADM494" s="35"/>
      <c r="ADN494" s="35"/>
      <c r="ADO494" s="35"/>
      <c r="ADP494" s="35"/>
      <c r="ADQ494" s="35"/>
      <c r="ADR494" s="35"/>
      <c r="ADS494" s="35"/>
      <c r="ADT494" s="35"/>
      <c r="ADU494" s="35"/>
      <c r="ADV494" s="35"/>
      <c r="ADW494" s="35"/>
      <c r="ADX494" s="35"/>
      <c r="ADY494" s="66">
        <f t="shared" si="21"/>
        <v>0</v>
      </c>
    </row>
    <row r="495" spans="1:805" s="5" customFormat="1" x14ac:dyDescent="0.2">
      <c r="A495" s="46" t="s">
        <v>99</v>
      </c>
      <c r="B495" s="65">
        <f t="shared" si="23"/>
        <v>0</v>
      </c>
      <c r="C495" s="57">
        <v>1</v>
      </c>
      <c r="D495" s="59">
        <v>44718</v>
      </c>
      <c r="E495" s="96">
        <v>43.8</v>
      </c>
      <c r="F495" s="67">
        <f t="shared" si="24"/>
        <v>0</v>
      </c>
      <c r="G495" s="6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  <c r="AO495" s="35"/>
      <c r="AP495" s="35"/>
      <c r="AQ495" s="35"/>
      <c r="AR495" s="35"/>
      <c r="AS495" s="35"/>
      <c r="AT495" s="35"/>
      <c r="AU495" s="35"/>
      <c r="AV495" s="35"/>
      <c r="AW495" s="35"/>
      <c r="AX495" s="35"/>
      <c r="AY495" s="35"/>
      <c r="AZ495" s="35"/>
      <c r="BA495" s="35"/>
      <c r="BB495" s="35"/>
      <c r="BC495" s="35"/>
      <c r="BD495" s="35"/>
      <c r="BE495" s="15"/>
      <c r="BF495" s="15"/>
      <c r="BG495" s="136"/>
      <c r="BH495" s="35"/>
      <c r="BI495" s="35"/>
      <c r="BJ495" s="35"/>
      <c r="BK495" s="35"/>
      <c r="BL495" s="35"/>
      <c r="BM495" s="35"/>
      <c r="BN495" s="35"/>
      <c r="BO495" s="35"/>
      <c r="BP495" s="35"/>
      <c r="BQ495" s="35"/>
      <c r="BR495" s="35"/>
      <c r="BS495" s="35"/>
      <c r="BT495" s="35"/>
      <c r="BU495" s="35"/>
      <c r="BV495" s="35"/>
      <c r="BW495" s="35"/>
      <c r="BX495" s="35"/>
      <c r="BY495" s="35"/>
      <c r="BZ495" s="35"/>
      <c r="CA495" s="35"/>
      <c r="CB495" s="35"/>
      <c r="CC495" s="35"/>
      <c r="CD495" s="35"/>
      <c r="CE495" s="35"/>
      <c r="CF495" s="35"/>
      <c r="CG495" s="35"/>
      <c r="CH495" s="35"/>
      <c r="CI495" s="35"/>
      <c r="CJ495" s="35"/>
      <c r="CK495" s="35"/>
      <c r="CL495" s="35"/>
      <c r="CM495" s="35"/>
      <c r="CN495" s="35"/>
      <c r="CO495" s="35"/>
      <c r="CP495" s="35"/>
      <c r="CQ495" s="35"/>
      <c r="CR495" s="35"/>
      <c r="CS495" s="35"/>
      <c r="CT495" s="35"/>
      <c r="CU495" s="35"/>
      <c r="CV495" s="35"/>
      <c r="CW495" s="35"/>
      <c r="CX495" s="35"/>
      <c r="CY495" s="35"/>
      <c r="CZ495" s="35"/>
      <c r="DA495" s="35"/>
      <c r="DB495" s="35"/>
      <c r="DC495" s="35"/>
      <c r="DD495" s="35"/>
      <c r="DE495" s="35"/>
      <c r="DF495" s="35"/>
      <c r="DG495" s="35"/>
      <c r="DH495" s="35"/>
      <c r="DI495" s="35"/>
      <c r="DJ495" s="35"/>
      <c r="DK495" s="35"/>
      <c r="DL495" s="35"/>
      <c r="DM495" s="35"/>
      <c r="DN495" s="35"/>
      <c r="DO495" s="35"/>
      <c r="DP495" s="35"/>
      <c r="DQ495" s="35"/>
      <c r="DR495" s="35"/>
      <c r="DS495" s="35"/>
      <c r="DT495" s="35"/>
      <c r="DU495" s="35"/>
      <c r="DV495" s="35"/>
      <c r="DW495" s="35"/>
      <c r="DX495" s="35"/>
      <c r="DY495" s="35"/>
      <c r="DZ495" s="35"/>
      <c r="EA495" s="35"/>
      <c r="EB495" s="35"/>
      <c r="EC495" s="35"/>
      <c r="ED495" s="35"/>
      <c r="EE495" s="35"/>
      <c r="EF495" s="35"/>
      <c r="EG495" s="35"/>
      <c r="EH495" s="35"/>
      <c r="EI495" s="35"/>
      <c r="EJ495" s="35"/>
      <c r="EK495" s="35"/>
      <c r="EL495" s="35"/>
      <c r="EM495" s="35"/>
      <c r="EN495" s="35"/>
      <c r="EO495" s="35"/>
      <c r="EP495" s="35"/>
      <c r="EQ495" s="35"/>
      <c r="ER495" s="35"/>
      <c r="ES495" s="35"/>
      <c r="ET495" s="35"/>
      <c r="EU495" s="35"/>
      <c r="EV495" s="35"/>
      <c r="EW495" s="35"/>
      <c r="EX495" s="35"/>
      <c r="EY495" s="35"/>
      <c r="EZ495" s="35"/>
      <c r="FA495" s="35"/>
      <c r="FB495" s="35"/>
      <c r="FC495" s="35"/>
      <c r="FD495" s="35"/>
      <c r="FE495" s="35"/>
      <c r="FF495" s="35"/>
      <c r="FG495" s="35"/>
      <c r="FH495" s="35"/>
      <c r="FI495" s="35"/>
      <c r="FJ495" s="35"/>
      <c r="FK495" s="35"/>
      <c r="FL495" s="35"/>
      <c r="FM495" s="35"/>
      <c r="FN495" s="35"/>
      <c r="FO495" s="35"/>
      <c r="FP495" s="35"/>
      <c r="FQ495" s="35"/>
      <c r="FR495" s="35"/>
      <c r="FS495" s="35"/>
      <c r="FT495" s="35"/>
      <c r="FU495" s="35"/>
      <c r="FV495" s="35"/>
      <c r="FW495" s="35"/>
      <c r="FX495" s="35"/>
      <c r="FY495" s="35"/>
      <c r="FZ495" s="35"/>
      <c r="GA495" s="35"/>
      <c r="GB495" s="35"/>
      <c r="GC495" s="35"/>
      <c r="GD495" s="35"/>
      <c r="GE495" s="35"/>
      <c r="GF495" s="35"/>
      <c r="GG495" s="35"/>
      <c r="GH495" s="35"/>
      <c r="GI495" s="35"/>
      <c r="GJ495" s="35"/>
      <c r="GK495" s="35"/>
      <c r="GL495" s="35"/>
      <c r="GM495" s="35"/>
      <c r="GN495" s="35"/>
      <c r="GO495" s="35"/>
      <c r="GP495" s="35"/>
      <c r="GQ495" s="35"/>
      <c r="GR495" s="35"/>
      <c r="GS495" s="35"/>
      <c r="GT495" s="35"/>
      <c r="GU495" s="35"/>
      <c r="GV495" s="35"/>
      <c r="GW495" s="35"/>
      <c r="GX495" s="35"/>
      <c r="GY495" s="35"/>
      <c r="GZ495" s="35"/>
      <c r="HA495" s="35"/>
      <c r="HB495" s="35"/>
      <c r="HC495" s="35"/>
      <c r="HD495" s="35"/>
      <c r="HE495" s="35"/>
      <c r="HF495" s="35"/>
      <c r="HG495" s="35"/>
      <c r="HH495" s="35"/>
      <c r="HI495" s="35"/>
      <c r="HJ495" s="35"/>
      <c r="HK495" s="35"/>
      <c r="HL495" s="35"/>
      <c r="HM495" s="35"/>
      <c r="HN495" s="35"/>
      <c r="HO495" s="35"/>
      <c r="HP495" s="35"/>
      <c r="HQ495" s="35"/>
      <c r="HR495" s="35"/>
      <c r="HS495" s="35"/>
      <c r="HT495" s="35"/>
      <c r="HU495" s="35"/>
      <c r="HV495" s="35"/>
      <c r="HW495" s="35"/>
      <c r="HX495" s="35"/>
      <c r="HY495" s="35"/>
      <c r="HZ495" s="35"/>
      <c r="IA495" s="35"/>
      <c r="IB495" s="35"/>
      <c r="IC495" s="35"/>
      <c r="ID495" s="35"/>
      <c r="IE495" s="35"/>
      <c r="IF495" s="35"/>
      <c r="IG495" s="35"/>
      <c r="IH495" s="35"/>
      <c r="II495" s="35"/>
      <c r="IJ495" s="35"/>
      <c r="IK495" s="35"/>
      <c r="IL495" s="35"/>
      <c r="IM495" s="35"/>
      <c r="IN495" s="35"/>
      <c r="IO495" s="35"/>
      <c r="IP495" s="35"/>
      <c r="IQ495" s="35"/>
      <c r="IR495" s="35"/>
      <c r="IS495" s="35"/>
      <c r="IT495" s="35"/>
      <c r="IU495" s="35"/>
      <c r="IV495" s="35"/>
      <c r="IW495" s="35"/>
      <c r="IX495" s="35"/>
      <c r="IY495" s="35"/>
      <c r="IZ495" s="35"/>
      <c r="JA495" s="35"/>
      <c r="JB495" s="35"/>
      <c r="JC495" s="35"/>
      <c r="JD495" s="35"/>
      <c r="JE495" s="35"/>
      <c r="JF495" s="35"/>
      <c r="JG495" s="35"/>
      <c r="JH495" s="35"/>
      <c r="JI495" s="35"/>
      <c r="JJ495" s="35"/>
      <c r="JK495" s="35"/>
      <c r="JL495" s="35"/>
      <c r="JM495" s="35"/>
      <c r="JN495" s="35"/>
      <c r="JO495" s="35"/>
      <c r="JP495" s="35"/>
      <c r="JQ495" s="35"/>
      <c r="JR495" s="35"/>
      <c r="JS495" s="35"/>
      <c r="JT495" s="35"/>
      <c r="JU495" s="35"/>
      <c r="JV495" s="35"/>
      <c r="JW495" s="35"/>
      <c r="JX495" s="35"/>
      <c r="JY495" s="35"/>
      <c r="JZ495" s="35"/>
      <c r="KA495" s="35"/>
      <c r="KB495" s="35"/>
      <c r="KC495" s="35"/>
      <c r="KD495" s="35"/>
      <c r="KE495" s="35"/>
      <c r="KF495" s="35"/>
      <c r="KG495" s="35"/>
      <c r="KH495" s="35"/>
      <c r="KI495" s="35"/>
      <c r="KJ495" s="35"/>
      <c r="KK495" s="35"/>
      <c r="KL495" s="35"/>
      <c r="KM495" s="35"/>
      <c r="KN495" s="35"/>
      <c r="KO495" s="35"/>
      <c r="KP495" s="35"/>
      <c r="KQ495" s="35"/>
      <c r="KR495" s="35"/>
      <c r="KS495" s="35"/>
      <c r="KT495" s="35"/>
      <c r="KU495" s="35"/>
      <c r="KV495" s="35"/>
      <c r="KW495" s="35"/>
      <c r="KX495" s="35"/>
      <c r="KY495" s="35"/>
      <c r="KZ495" s="35"/>
      <c r="LA495" s="35"/>
      <c r="LB495" s="35"/>
      <c r="LC495" s="35"/>
      <c r="LD495" s="35"/>
      <c r="LE495" s="35"/>
      <c r="LF495" s="35"/>
      <c r="LG495" s="35"/>
      <c r="LH495" s="35"/>
      <c r="LI495" s="35"/>
      <c r="LJ495" s="35"/>
      <c r="LK495" s="35"/>
      <c r="LL495" s="35"/>
      <c r="LM495" s="35"/>
      <c r="LN495" s="35"/>
      <c r="LO495" s="35"/>
      <c r="LP495" s="35"/>
      <c r="LQ495" s="35"/>
      <c r="LR495" s="35"/>
      <c r="LS495" s="35"/>
      <c r="LT495" s="35"/>
      <c r="LU495" s="35"/>
      <c r="LV495" s="35"/>
      <c r="LW495" s="35"/>
      <c r="LX495" s="35"/>
      <c r="LY495" s="35"/>
      <c r="LZ495" s="35"/>
      <c r="MA495" s="35"/>
      <c r="MB495" s="35"/>
      <c r="MC495" s="35"/>
      <c r="MD495" s="35"/>
      <c r="ME495" s="35"/>
      <c r="MF495" s="35"/>
      <c r="MG495" s="35"/>
      <c r="MH495" s="35"/>
      <c r="MI495" s="35"/>
      <c r="MJ495" s="35"/>
      <c r="MK495" s="35"/>
      <c r="ML495" s="35"/>
      <c r="MM495" s="35"/>
      <c r="MN495" s="35"/>
      <c r="MO495" s="35"/>
      <c r="MP495" s="35"/>
      <c r="MQ495" s="35"/>
      <c r="MR495" s="35"/>
      <c r="MS495" s="35"/>
      <c r="MT495" s="35"/>
      <c r="MU495" s="35"/>
      <c r="MV495" s="35"/>
      <c r="MW495" s="35"/>
      <c r="MX495" s="35"/>
      <c r="MY495" s="35"/>
      <c r="MZ495" s="35"/>
      <c r="NA495" s="35"/>
      <c r="NB495" s="35"/>
      <c r="NC495" s="35"/>
      <c r="ND495" s="35"/>
      <c r="NE495" s="35"/>
      <c r="NF495" s="35"/>
      <c r="NG495" s="35"/>
      <c r="NH495" s="35"/>
      <c r="NI495" s="35"/>
      <c r="NJ495" s="35"/>
      <c r="NK495" s="35"/>
      <c r="NL495" s="35"/>
      <c r="NM495" s="35"/>
      <c r="NN495" s="35"/>
      <c r="NO495" s="35"/>
      <c r="NP495" s="35"/>
      <c r="NQ495" s="35"/>
      <c r="NR495" s="35"/>
      <c r="NS495" s="35"/>
      <c r="NT495" s="35"/>
      <c r="NU495" s="35"/>
      <c r="NV495" s="35"/>
      <c r="NW495" s="35"/>
      <c r="NX495" s="35"/>
      <c r="NY495" s="35"/>
      <c r="NZ495" s="35"/>
      <c r="OA495" s="35"/>
      <c r="OB495" s="35"/>
      <c r="OC495" s="35"/>
      <c r="OD495" s="35"/>
      <c r="OE495" s="35"/>
      <c r="OF495" s="35"/>
      <c r="OG495" s="35"/>
      <c r="OH495" s="35"/>
      <c r="OI495" s="35"/>
      <c r="OJ495" s="35"/>
      <c r="OK495" s="35"/>
      <c r="OL495" s="35"/>
      <c r="OM495" s="35"/>
      <c r="ON495" s="35"/>
      <c r="OO495" s="35"/>
      <c r="OP495" s="35"/>
      <c r="OQ495" s="35"/>
      <c r="OR495" s="35"/>
      <c r="OS495" s="35"/>
      <c r="OT495" s="35"/>
      <c r="OU495" s="35"/>
      <c r="OV495" s="35"/>
      <c r="OW495" s="35"/>
      <c r="OX495" s="35"/>
      <c r="OY495" s="35"/>
      <c r="OZ495" s="35"/>
      <c r="PA495" s="35"/>
      <c r="PB495" s="35"/>
      <c r="PC495" s="35"/>
      <c r="PD495" s="35"/>
      <c r="PE495" s="35"/>
      <c r="PF495" s="35"/>
      <c r="PG495" s="35"/>
      <c r="PH495" s="35"/>
      <c r="PI495" s="35"/>
      <c r="PJ495" s="35"/>
      <c r="PK495" s="35"/>
      <c r="PL495" s="35"/>
      <c r="PM495" s="35"/>
      <c r="PN495" s="35"/>
      <c r="PO495" s="35"/>
      <c r="PP495" s="35"/>
      <c r="PQ495" s="35"/>
      <c r="PR495" s="35"/>
      <c r="PS495" s="35"/>
      <c r="PT495" s="35"/>
      <c r="PU495" s="35"/>
      <c r="PV495" s="35"/>
      <c r="PW495" s="35"/>
      <c r="PX495" s="35"/>
      <c r="PY495" s="35"/>
      <c r="PZ495" s="35"/>
      <c r="QA495" s="35"/>
      <c r="QB495" s="35"/>
      <c r="QC495" s="35"/>
      <c r="QD495" s="35"/>
      <c r="QE495" s="35"/>
      <c r="QF495" s="35"/>
      <c r="QG495" s="35"/>
      <c r="QH495" s="35"/>
      <c r="QI495" s="35"/>
      <c r="QJ495" s="35"/>
      <c r="QK495" s="35"/>
      <c r="QL495" s="35"/>
      <c r="QM495" s="35"/>
      <c r="QN495" s="35"/>
      <c r="QO495" s="35"/>
      <c r="QP495" s="35"/>
      <c r="QQ495" s="35"/>
      <c r="QR495" s="35"/>
      <c r="QS495" s="35"/>
      <c r="QT495" s="35"/>
      <c r="QU495" s="35"/>
      <c r="QV495" s="35"/>
      <c r="QW495" s="35"/>
      <c r="QX495" s="35"/>
      <c r="QY495" s="35"/>
      <c r="QZ495" s="35"/>
      <c r="RA495" s="35"/>
      <c r="RB495" s="35"/>
      <c r="RC495" s="35"/>
      <c r="RD495" s="35"/>
      <c r="RE495" s="35"/>
      <c r="RF495" s="35"/>
      <c r="RG495" s="35"/>
      <c r="RH495" s="35"/>
      <c r="RI495" s="35"/>
      <c r="RJ495" s="35"/>
      <c r="RK495" s="35"/>
      <c r="RL495" s="35"/>
      <c r="RM495" s="35"/>
      <c r="RN495" s="35"/>
      <c r="RO495" s="35"/>
      <c r="RP495" s="35"/>
      <c r="RQ495" s="35"/>
      <c r="RR495" s="35"/>
      <c r="RS495" s="35"/>
      <c r="RT495" s="35"/>
      <c r="RU495" s="35"/>
      <c r="RV495" s="35"/>
      <c r="RW495" s="35"/>
      <c r="RX495" s="35"/>
      <c r="RY495" s="35"/>
      <c r="RZ495" s="35"/>
      <c r="SA495" s="35"/>
      <c r="SB495" s="35"/>
      <c r="SC495" s="35"/>
      <c r="SD495" s="35"/>
      <c r="SE495" s="35"/>
      <c r="SF495" s="35"/>
      <c r="SG495" s="35"/>
      <c r="SH495" s="35"/>
      <c r="SI495" s="35"/>
      <c r="SJ495" s="35"/>
      <c r="SK495" s="35"/>
      <c r="SL495" s="35"/>
      <c r="SM495" s="35"/>
      <c r="SN495" s="35"/>
      <c r="SO495" s="35"/>
      <c r="SP495" s="35"/>
      <c r="SQ495" s="35"/>
      <c r="SR495" s="35"/>
      <c r="SS495" s="35"/>
      <c r="ST495" s="35"/>
      <c r="SU495" s="35"/>
      <c r="SV495" s="35"/>
      <c r="SW495" s="35"/>
      <c r="SX495" s="35"/>
      <c r="SY495" s="35"/>
      <c r="SZ495" s="35"/>
      <c r="TA495" s="35"/>
      <c r="TB495" s="35"/>
      <c r="TC495" s="35"/>
      <c r="TD495" s="35"/>
      <c r="TE495" s="35"/>
      <c r="TF495" s="35"/>
      <c r="TG495" s="35"/>
      <c r="TH495" s="35"/>
      <c r="TI495" s="35"/>
      <c r="TJ495" s="35"/>
      <c r="TK495" s="35"/>
      <c r="TL495" s="35"/>
      <c r="TM495" s="35"/>
      <c r="TN495" s="35">
        <v>40</v>
      </c>
      <c r="TO495" s="35"/>
      <c r="TP495" s="35"/>
      <c r="TQ495" s="35"/>
      <c r="TR495" s="35"/>
      <c r="TS495" s="35"/>
      <c r="TT495" s="35"/>
      <c r="TU495" s="35"/>
      <c r="TV495" s="35">
        <v>40</v>
      </c>
      <c r="TW495" s="35"/>
      <c r="TX495" s="35"/>
      <c r="TY495" s="35"/>
      <c r="TZ495" s="35"/>
      <c r="UA495" s="35"/>
      <c r="UB495" s="35"/>
      <c r="UC495" s="35"/>
      <c r="UD495" s="35"/>
      <c r="UE495" s="35"/>
      <c r="UF495" s="35"/>
      <c r="UG495" s="35"/>
      <c r="UH495" s="35"/>
      <c r="UI495" s="35"/>
      <c r="UJ495" s="35"/>
      <c r="UK495" s="35"/>
      <c r="UL495" s="35"/>
      <c r="UM495" s="35"/>
      <c r="UN495" s="35"/>
      <c r="UO495" s="35"/>
      <c r="UP495" s="35"/>
      <c r="UQ495" s="35"/>
      <c r="UR495" s="35"/>
      <c r="US495" s="35"/>
      <c r="UT495" s="35"/>
      <c r="UU495" s="35"/>
      <c r="UV495" s="35"/>
      <c r="UW495" s="35"/>
      <c r="UX495" s="35"/>
      <c r="UY495" s="35"/>
      <c r="UZ495" s="35"/>
      <c r="VA495" s="35"/>
      <c r="VB495" s="35"/>
      <c r="VC495" s="35"/>
      <c r="VD495" s="35"/>
      <c r="VE495" s="35"/>
      <c r="VF495" s="35"/>
      <c r="VG495" s="35"/>
      <c r="VH495" s="35"/>
      <c r="VI495" s="35"/>
      <c r="VJ495" s="35"/>
      <c r="VK495" s="35"/>
      <c r="VL495" s="35"/>
      <c r="VM495" s="35"/>
      <c r="VN495" s="35"/>
      <c r="VO495" s="35"/>
      <c r="VP495" s="35"/>
      <c r="VQ495" s="35"/>
      <c r="VR495" s="35"/>
      <c r="VS495" s="35"/>
      <c r="VT495" s="35"/>
      <c r="VU495" s="35"/>
      <c r="VV495" s="35"/>
      <c r="VW495" s="35"/>
      <c r="VX495" s="35"/>
      <c r="VY495" s="35"/>
      <c r="VZ495" s="35"/>
      <c r="WA495" s="35"/>
      <c r="WB495" s="35"/>
      <c r="WC495" s="35"/>
      <c r="WD495" s="35"/>
      <c r="WE495" s="35"/>
      <c r="WF495" s="35"/>
      <c r="WG495" s="35"/>
      <c r="WH495" s="35"/>
      <c r="WI495" s="35"/>
      <c r="WJ495" s="35"/>
      <c r="WK495" s="35"/>
      <c r="WL495" s="35"/>
      <c r="WM495" s="35"/>
      <c r="WN495" s="35"/>
      <c r="WO495" s="35"/>
      <c r="WP495" s="35"/>
      <c r="WQ495" s="35"/>
      <c r="WR495" s="35"/>
      <c r="WS495" s="35">
        <v>1</v>
      </c>
      <c r="WT495" s="35"/>
      <c r="WU495" s="35"/>
      <c r="WV495" s="35"/>
      <c r="WW495" s="35"/>
      <c r="WX495" s="35"/>
      <c r="WY495" s="35">
        <v>1</v>
      </c>
      <c r="WZ495" s="35"/>
      <c r="XA495" s="35"/>
      <c r="XB495" s="35"/>
      <c r="XC495" s="35"/>
      <c r="XD495" s="35"/>
      <c r="XE495" s="35"/>
      <c r="XF495" s="35"/>
      <c r="XG495" s="35"/>
      <c r="XH495" s="35"/>
      <c r="XI495" s="35"/>
      <c r="XJ495" s="35"/>
      <c r="XK495" s="35"/>
      <c r="XL495" s="35"/>
      <c r="XM495" s="35"/>
      <c r="XN495" s="35"/>
      <c r="XO495" s="35"/>
      <c r="XP495" s="35"/>
      <c r="XQ495" s="35"/>
      <c r="XR495" s="35"/>
      <c r="XS495" s="35"/>
      <c r="XT495" s="35"/>
      <c r="XU495" s="35"/>
      <c r="XV495" s="35"/>
      <c r="XW495" s="35"/>
      <c r="XX495" s="35"/>
      <c r="XY495" s="35"/>
      <c r="XZ495" s="35"/>
      <c r="YA495" s="35"/>
      <c r="YB495" s="35"/>
      <c r="YC495" s="35"/>
      <c r="YD495" s="35"/>
      <c r="YE495" s="35"/>
      <c r="YF495" s="35"/>
      <c r="YG495" s="35"/>
      <c r="YH495" s="35"/>
      <c r="YI495" s="35"/>
      <c r="YJ495" s="35"/>
      <c r="YK495" s="35"/>
      <c r="YL495" s="35"/>
      <c r="YM495" s="35"/>
      <c r="YN495" s="35"/>
      <c r="YO495" s="35"/>
      <c r="YP495" s="35"/>
      <c r="YQ495" s="35"/>
      <c r="YR495" s="35"/>
      <c r="YS495" s="35"/>
      <c r="YT495" s="35"/>
      <c r="YU495" s="35"/>
      <c r="YV495" s="35"/>
      <c r="YW495" s="35"/>
      <c r="YX495" s="35"/>
      <c r="YY495" s="35"/>
      <c r="YZ495" s="35"/>
      <c r="ZA495" s="35"/>
      <c r="ZB495" s="35"/>
      <c r="ZC495" s="35"/>
      <c r="ZD495" s="35"/>
      <c r="ZE495" s="35"/>
      <c r="ZF495" s="35"/>
      <c r="ZG495" s="35"/>
      <c r="ZH495" s="35"/>
      <c r="ZI495" s="35"/>
      <c r="ZJ495" s="35"/>
      <c r="ZK495" s="35"/>
      <c r="ZL495" s="35"/>
      <c r="ZM495" s="35"/>
      <c r="ZN495" s="35"/>
      <c r="ZO495" s="35"/>
      <c r="ZP495" s="35"/>
      <c r="ZQ495" s="35"/>
      <c r="ZR495" s="35"/>
      <c r="ZS495" s="35"/>
      <c r="ZT495" s="35"/>
      <c r="ZU495" s="35"/>
      <c r="ZV495" s="35"/>
      <c r="ZW495" s="35"/>
      <c r="ZX495" s="35"/>
      <c r="ZY495" s="35"/>
      <c r="ZZ495" s="35"/>
      <c r="AAA495" s="35"/>
      <c r="AAB495" s="35"/>
      <c r="AAC495" s="35"/>
      <c r="AAD495" s="35"/>
      <c r="AAE495" s="35"/>
      <c r="AAF495" s="35"/>
      <c r="AAG495" s="35"/>
      <c r="AAH495" s="35"/>
      <c r="AAI495" s="35"/>
      <c r="AAJ495" s="35"/>
      <c r="AAK495" s="35"/>
      <c r="AAL495" s="35"/>
      <c r="AAM495" s="35"/>
      <c r="AAN495" s="35"/>
      <c r="AAO495" s="35"/>
      <c r="AAP495" s="35"/>
      <c r="AAQ495" s="35"/>
      <c r="AAR495" s="35"/>
      <c r="AAS495" s="35"/>
      <c r="AAT495" s="35"/>
      <c r="AAU495" s="35"/>
      <c r="AAV495" s="35"/>
      <c r="AAW495" s="35"/>
      <c r="AAX495" s="35"/>
      <c r="AAY495" s="35"/>
      <c r="AAZ495" s="35"/>
      <c r="ABA495" s="35"/>
      <c r="ABB495" s="35"/>
      <c r="ABC495" s="35"/>
      <c r="ABD495" s="35"/>
      <c r="ABE495" s="35"/>
      <c r="ABF495" s="35"/>
      <c r="ABG495" s="35"/>
      <c r="ABH495" s="35"/>
      <c r="ABI495" s="35"/>
      <c r="ABJ495" s="35"/>
      <c r="ABK495" s="35"/>
      <c r="ABL495" s="35"/>
      <c r="ABM495" s="35"/>
      <c r="ABN495" s="35"/>
      <c r="ABO495" s="35"/>
      <c r="ABP495" s="35"/>
      <c r="ABQ495" s="35"/>
      <c r="ABR495" s="35"/>
      <c r="ABS495" s="35"/>
      <c r="ABT495" s="35"/>
      <c r="ABU495" s="35"/>
      <c r="ABV495" s="35"/>
      <c r="ABW495" s="35"/>
      <c r="ABX495" s="35"/>
      <c r="ABY495" s="35"/>
      <c r="ABZ495" s="35"/>
      <c r="ACA495" s="35"/>
      <c r="ACB495" s="35"/>
      <c r="ACC495" s="35"/>
      <c r="ACD495" s="35"/>
      <c r="ACE495" s="35"/>
      <c r="ACF495" s="35"/>
      <c r="ACG495" s="35"/>
      <c r="ACH495" s="35"/>
      <c r="ACI495" s="35"/>
      <c r="ACJ495" s="35"/>
      <c r="ACK495" s="35"/>
      <c r="ACL495" s="35"/>
      <c r="ACM495" s="35"/>
      <c r="ACN495" s="35"/>
      <c r="ACO495" s="35"/>
      <c r="ACP495" s="35"/>
      <c r="ACQ495" s="35"/>
      <c r="ACR495" s="35"/>
      <c r="ACS495" s="35"/>
      <c r="ACT495" s="35"/>
      <c r="ACU495" s="35"/>
      <c r="ACV495" s="35"/>
      <c r="ACW495" s="35"/>
      <c r="ACX495" s="35"/>
      <c r="ACY495" s="35"/>
      <c r="ACZ495" s="35"/>
      <c r="ADA495" s="35"/>
      <c r="ADB495" s="35"/>
      <c r="ADC495" s="35"/>
      <c r="ADD495" s="35"/>
      <c r="ADE495" s="35"/>
      <c r="ADF495" s="35"/>
      <c r="ADG495" s="35"/>
      <c r="ADH495" s="35"/>
      <c r="ADI495" s="35"/>
      <c r="ADJ495" s="35"/>
      <c r="ADK495" s="35"/>
      <c r="ADL495" s="35"/>
      <c r="ADM495" s="35"/>
      <c r="ADN495" s="35"/>
      <c r="ADO495" s="35"/>
      <c r="ADP495" s="35"/>
      <c r="ADQ495" s="35"/>
      <c r="ADR495" s="35"/>
      <c r="ADS495" s="35"/>
      <c r="ADT495" s="35"/>
      <c r="ADU495" s="35"/>
      <c r="ADV495" s="35"/>
      <c r="ADW495" s="35"/>
      <c r="ADX495" s="35"/>
      <c r="ADY495" s="66">
        <f t="shared" si="21"/>
        <v>0</v>
      </c>
    </row>
    <row r="496" spans="1:805" s="5" customFormat="1" x14ac:dyDescent="0.2">
      <c r="A496" s="46" t="s">
        <v>460</v>
      </c>
      <c r="B496" s="65">
        <f t="shared" si="23"/>
        <v>0</v>
      </c>
      <c r="C496" s="57">
        <v>10</v>
      </c>
      <c r="D496" s="59">
        <v>44452</v>
      </c>
      <c r="E496" s="96">
        <v>16.57</v>
      </c>
      <c r="F496" s="67">
        <f t="shared" si="24"/>
        <v>0</v>
      </c>
      <c r="G496" s="6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  <c r="AO496" s="35"/>
      <c r="AP496" s="35"/>
      <c r="AQ496" s="35"/>
      <c r="AR496" s="35"/>
      <c r="AS496" s="35"/>
      <c r="AT496" s="35"/>
      <c r="AU496" s="35"/>
      <c r="AV496" s="35"/>
      <c r="AW496" s="35"/>
      <c r="AX496" s="35"/>
      <c r="AY496" s="35"/>
      <c r="AZ496" s="35"/>
      <c r="BA496" s="35"/>
      <c r="BB496" s="35"/>
      <c r="BC496" s="35"/>
      <c r="BD496" s="35"/>
      <c r="BE496" s="15"/>
      <c r="BF496" s="15"/>
      <c r="BG496" s="136"/>
      <c r="BH496" s="35"/>
      <c r="BI496" s="35"/>
      <c r="BJ496" s="35"/>
      <c r="BK496" s="35"/>
      <c r="BL496" s="35"/>
      <c r="BM496" s="35"/>
      <c r="BN496" s="35"/>
      <c r="BO496" s="35"/>
      <c r="BP496" s="35"/>
      <c r="BQ496" s="35"/>
      <c r="BR496" s="35"/>
      <c r="BS496" s="35"/>
      <c r="BT496" s="35"/>
      <c r="BU496" s="35"/>
      <c r="BV496" s="35"/>
      <c r="BW496" s="35"/>
      <c r="BX496" s="35"/>
      <c r="BY496" s="35"/>
      <c r="BZ496" s="35"/>
      <c r="CA496" s="35"/>
      <c r="CB496" s="35"/>
      <c r="CC496" s="35"/>
      <c r="CD496" s="35"/>
      <c r="CE496" s="35"/>
      <c r="CF496" s="35"/>
      <c r="CG496" s="35"/>
      <c r="CH496" s="35"/>
      <c r="CI496" s="35"/>
      <c r="CJ496" s="35"/>
      <c r="CK496" s="35"/>
      <c r="CL496" s="35"/>
      <c r="CM496" s="35"/>
      <c r="CN496" s="35"/>
      <c r="CO496" s="35"/>
      <c r="CP496" s="35"/>
      <c r="CQ496" s="35"/>
      <c r="CR496" s="35"/>
      <c r="CS496" s="35"/>
      <c r="CT496" s="35"/>
      <c r="CU496" s="35"/>
      <c r="CV496" s="35"/>
      <c r="CW496" s="35"/>
      <c r="CX496" s="35"/>
      <c r="CY496" s="35"/>
      <c r="CZ496" s="35"/>
      <c r="DA496" s="35"/>
      <c r="DB496" s="35"/>
      <c r="DC496" s="35"/>
      <c r="DD496" s="35"/>
      <c r="DE496" s="35"/>
      <c r="DF496" s="35"/>
      <c r="DG496" s="35"/>
      <c r="DH496" s="35"/>
      <c r="DI496" s="35"/>
      <c r="DJ496" s="35"/>
      <c r="DK496" s="35"/>
      <c r="DL496" s="35"/>
      <c r="DM496" s="35"/>
      <c r="DN496" s="35"/>
      <c r="DO496" s="35"/>
      <c r="DP496" s="35"/>
      <c r="DQ496" s="35"/>
      <c r="DR496" s="35"/>
      <c r="DS496" s="35"/>
      <c r="DT496" s="35"/>
      <c r="DU496" s="35"/>
      <c r="DV496" s="35"/>
      <c r="DW496" s="35"/>
      <c r="DX496" s="35"/>
      <c r="DY496" s="35"/>
      <c r="DZ496" s="35"/>
      <c r="EA496" s="35"/>
      <c r="EB496" s="35"/>
      <c r="EC496" s="35"/>
      <c r="ED496" s="35"/>
      <c r="EE496" s="35"/>
      <c r="EF496" s="35"/>
      <c r="EG496" s="35"/>
      <c r="EH496" s="35"/>
      <c r="EI496" s="35"/>
      <c r="EJ496" s="35"/>
      <c r="EK496" s="35"/>
      <c r="EL496" s="35"/>
      <c r="EM496" s="35"/>
      <c r="EN496" s="35"/>
      <c r="EO496" s="35"/>
      <c r="EP496" s="35"/>
      <c r="EQ496" s="35"/>
      <c r="ER496" s="35"/>
      <c r="ES496" s="35"/>
      <c r="ET496" s="35"/>
      <c r="EU496" s="35"/>
      <c r="EV496" s="35"/>
      <c r="EW496" s="35"/>
      <c r="EX496" s="35"/>
      <c r="EY496" s="35"/>
      <c r="EZ496" s="35"/>
      <c r="FA496" s="35"/>
      <c r="FB496" s="35"/>
      <c r="FC496" s="35"/>
      <c r="FD496" s="35"/>
      <c r="FE496" s="35"/>
      <c r="FF496" s="35"/>
      <c r="FG496" s="35"/>
      <c r="FH496" s="35"/>
      <c r="FI496" s="35"/>
      <c r="FJ496" s="35"/>
      <c r="FK496" s="35"/>
      <c r="FL496" s="35"/>
      <c r="FM496" s="35"/>
      <c r="FN496" s="35"/>
      <c r="FO496" s="35"/>
      <c r="FP496" s="35"/>
      <c r="FQ496" s="35"/>
      <c r="FR496" s="35"/>
      <c r="FS496" s="35"/>
      <c r="FT496" s="35"/>
      <c r="FU496" s="35"/>
      <c r="FV496" s="35"/>
      <c r="FW496" s="35"/>
      <c r="FX496" s="35"/>
      <c r="FY496" s="35"/>
      <c r="FZ496" s="35"/>
      <c r="GA496" s="35"/>
      <c r="GB496" s="35"/>
      <c r="GC496" s="35"/>
      <c r="GD496" s="35"/>
      <c r="GE496" s="35"/>
      <c r="GF496" s="35"/>
      <c r="GG496" s="35"/>
      <c r="GH496" s="35"/>
      <c r="GI496" s="35"/>
      <c r="GJ496" s="35"/>
      <c r="GK496" s="35"/>
      <c r="GL496" s="35"/>
      <c r="GM496" s="35"/>
      <c r="GN496" s="35"/>
      <c r="GO496" s="35"/>
      <c r="GP496" s="35"/>
      <c r="GQ496" s="35"/>
      <c r="GR496" s="35"/>
      <c r="GS496" s="35"/>
      <c r="GT496" s="35"/>
      <c r="GU496" s="35"/>
      <c r="GV496" s="35"/>
      <c r="GW496" s="35"/>
      <c r="GX496" s="35"/>
      <c r="GY496" s="35"/>
      <c r="GZ496" s="35"/>
      <c r="HA496" s="35"/>
      <c r="HB496" s="35"/>
      <c r="HC496" s="35"/>
      <c r="HD496" s="35"/>
      <c r="HE496" s="35"/>
      <c r="HF496" s="35"/>
      <c r="HG496" s="35"/>
      <c r="HH496" s="35"/>
      <c r="HI496" s="35"/>
      <c r="HJ496" s="35"/>
      <c r="HK496" s="35"/>
      <c r="HL496" s="35"/>
      <c r="HM496" s="35"/>
      <c r="HN496" s="35"/>
      <c r="HO496" s="35"/>
      <c r="HP496" s="35"/>
      <c r="HQ496" s="35"/>
      <c r="HR496" s="35"/>
      <c r="HS496" s="35"/>
      <c r="HT496" s="35"/>
      <c r="HU496" s="35"/>
      <c r="HV496" s="35"/>
      <c r="HW496" s="35"/>
      <c r="HX496" s="35"/>
      <c r="HY496" s="35"/>
      <c r="HZ496" s="35"/>
      <c r="IA496" s="35"/>
      <c r="IB496" s="35"/>
      <c r="IC496" s="35"/>
      <c r="ID496" s="35"/>
      <c r="IE496" s="35"/>
      <c r="IF496" s="35"/>
      <c r="IG496" s="35"/>
      <c r="IH496" s="35"/>
      <c r="II496" s="35"/>
      <c r="IJ496" s="35"/>
      <c r="IK496" s="35"/>
      <c r="IL496" s="35"/>
      <c r="IM496" s="35"/>
      <c r="IN496" s="35"/>
      <c r="IO496" s="35"/>
      <c r="IP496" s="35"/>
      <c r="IQ496" s="35"/>
      <c r="IR496" s="35"/>
      <c r="IS496" s="35"/>
      <c r="IT496" s="35"/>
      <c r="IU496" s="35"/>
      <c r="IV496" s="35"/>
      <c r="IW496" s="35"/>
      <c r="IX496" s="35"/>
      <c r="IY496" s="35"/>
      <c r="IZ496" s="35"/>
      <c r="JA496" s="35"/>
      <c r="JB496" s="35"/>
      <c r="JC496" s="35"/>
      <c r="JD496" s="35"/>
      <c r="JE496" s="35"/>
      <c r="JF496" s="35"/>
      <c r="JG496" s="35"/>
      <c r="JH496" s="35"/>
      <c r="JI496" s="35"/>
      <c r="JJ496" s="35"/>
      <c r="JK496" s="35"/>
      <c r="JL496" s="35"/>
      <c r="JM496" s="35"/>
      <c r="JN496" s="35"/>
      <c r="JO496" s="35"/>
      <c r="JP496" s="35"/>
      <c r="JQ496" s="35"/>
      <c r="JR496" s="35"/>
      <c r="JS496" s="35"/>
      <c r="JT496" s="35"/>
      <c r="JU496" s="35"/>
      <c r="JV496" s="35"/>
      <c r="JW496" s="35"/>
      <c r="JX496" s="35"/>
      <c r="JY496" s="35"/>
      <c r="JZ496" s="35"/>
      <c r="KA496" s="35"/>
      <c r="KB496" s="35"/>
      <c r="KC496" s="35"/>
      <c r="KD496" s="35"/>
      <c r="KE496" s="35"/>
      <c r="KF496" s="35"/>
      <c r="KG496" s="35"/>
      <c r="KH496" s="35"/>
      <c r="KI496" s="35"/>
      <c r="KJ496" s="35"/>
      <c r="KK496" s="35"/>
      <c r="KL496" s="35"/>
      <c r="KM496" s="35"/>
      <c r="KN496" s="35"/>
      <c r="KO496" s="35"/>
      <c r="KP496" s="35"/>
      <c r="KQ496" s="35"/>
      <c r="KR496" s="35"/>
      <c r="KS496" s="35"/>
      <c r="KT496" s="35"/>
      <c r="KU496" s="35"/>
      <c r="KV496" s="35"/>
      <c r="KW496" s="35"/>
      <c r="KX496" s="35"/>
      <c r="KY496" s="35"/>
      <c r="KZ496" s="35"/>
      <c r="LA496" s="35"/>
      <c r="LB496" s="35"/>
      <c r="LC496" s="35"/>
      <c r="LD496" s="35"/>
      <c r="LE496" s="35"/>
      <c r="LF496" s="35"/>
      <c r="LG496" s="35"/>
      <c r="LH496" s="35"/>
      <c r="LI496" s="35"/>
      <c r="LJ496" s="35"/>
      <c r="LK496" s="35"/>
      <c r="LL496" s="35"/>
      <c r="LM496" s="35"/>
      <c r="LN496" s="35"/>
      <c r="LO496" s="35"/>
      <c r="LP496" s="35"/>
      <c r="LQ496" s="35"/>
      <c r="LR496" s="35"/>
      <c r="LS496" s="35"/>
      <c r="LT496" s="35"/>
      <c r="LU496" s="35"/>
      <c r="LV496" s="35"/>
      <c r="LW496" s="35"/>
      <c r="LX496" s="35"/>
      <c r="LY496" s="35"/>
      <c r="LZ496" s="35"/>
      <c r="MA496" s="35"/>
      <c r="MB496" s="35"/>
      <c r="MC496" s="35"/>
      <c r="MD496" s="35"/>
      <c r="ME496" s="35"/>
      <c r="MF496" s="35"/>
      <c r="MG496" s="35"/>
      <c r="MH496" s="35"/>
      <c r="MI496" s="35"/>
      <c r="MJ496" s="35"/>
      <c r="MK496" s="35"/>
      <c r="ML496" s="35"/>
      <c r="MM496" s="35"/>
      <c r="MN496" s="35"/>
      <c r="MO496" s="35"/>
      <c r="MP496" s="35"/>
      <c r="MQ496" s="35"/>
      <c r="MR496" s="35"/>
      <c r="MS496" s="35"/>
      <c r="MT496" s="35"/>
      <c r="MU496" s="35"/>
      <c r="MV496" s="35"/>
      <c r="MW496" s="35"/>
      <c r="MX496" s="35"/>
      <c r="MY496" s="35"/>
      <c r="MZ496" s="35"/>
      <c r="NA496" s="35"/>
      <c r="NB496" s="35"/>
      <c r="NC496" s="35"/>
      <c r="ND496" s="35"/>
      <c r="NE496" s="35"/>
      <c r="NF496" s="35"/>
      <c r="NG496" s="35"/>
      <c r="NH496" s="35"/>
      <c r="NI496" s="35"/>
      <c r="NJ496" s="35"/>
      <c r="NK496" s="35"/>
      <c r="NL496" s="35"/>
      <c r="NM496" s="35"/>
      <c r="NN496" s="35"/>
      <c r="NO496" s="35"/>
      <c r="NP496" s="35"/>
      <c r="NQ496" s="35"/>
      <c r="NR496" s="35"/>
      <c r="NS496" s="35"/>
      <c r="NT496" s="35"/>
      <c r="NU496" s="35"/>
      <c r="NV496" s="35"/>
      <c r="NW496" s="35"/>
      <c r="NX496" s="35"/>
      <c r="NY496" s="35"/>
      <c r="NZ496" s="35"/>
      <c r="OA496" s="35"/>
      <c r="OB496" s="35"/>
      <c r="OC496" s="35"/>
      <c r="OD496" s="35"/>
      <c r="OE496" s="35"/>
      <c r="OF496" s="35"/>
      <c r="OG496" s="35"/>
      <c r="OH496" s="35"/>
      <c r="OI496" s="35"/>
      <c r="OJ496" s="35"/>
      <c r="OK496" s="35"/>
      <c r="OL496" s="35"/>
      <c r="OM496" s="35"/>
      <c r="ON496" s="35"/>
      <c r="OO496" s="35"/>
      <c r="OP496" s="35"/>
      <c r="OQ496" s="35"/>
      <c r="OR496" s="35"/>
      <c r="OS496" s="35"/>
      <c r="OT496" s="35"/>
      <c r="OU496" s="35"/>
      <c r="OV496" s="35"/>
      <c r="OW496" s="35"/>
      <c r="OX496" s="35"/>
      <c r="OY496" s="35"/>
      <c r="OZ496" s="35"/>
      <c r="PA496" s="35"/>
      <c r="PB496" s="35"/>
      <c r="PC496" s="35"/>
      <c r="PD496" s="35"/>
      <c r="PE496" s="35"/>
      <c r="PF496" s="35"/>
      <c r="PG496" s="35"/>
      <c r="PH496" s="35"/>
      <c r="PI496" s="35"/>
      <c r="PJ496" s="35"/>
      <c r="PK496" s="35"/>
      <c r="PL496" s="35"/>
      <c r="PM496" s="35"/>
      <c r="PN496" s="35"/>
      <c r="PO496" s="35"/>
      <c r="PP496" s="35"/>
      <c r="PQ496" s="35"/>
      <c r="PR496" s="35"/>
      <c r="PS496" s="35"/>
      <c r="PT496" s="35"/>
      <c r="PU496" s="35"/>
      <c r="PV496" s="35"/>
      <c r="PW496" s="35"/>
      <c r="PX496" s="35"/>
      <c r="PY496" s="35"/>
      <c r="PZ496" s="35"/>
      <c r="QA496" s="35"/>
      <c r="QB496" s="35"/>
      <c r="QC496" s="35"/>
      <c r="QD496" s="35"/>
      <c r="QE496" s="35"/>
      <c r="QF496" s="35"/>
      <c r="QG496" s="35"/>
      <c r="QH496" s="35"/>
      <c r="QI496" s="35"/>
      <c r="QJ496" s="35"/>
      <c r="QK496" s="35"/>
      <c r="QL496" s="35"/>
      <c r="QM496" s="35"/>
      <c r="QN496" s="35"/>
      <c r="QO496" s="35"/>
      <c r="QP496" s="35"/>
      <c r="QQ496" s="35"/>
      <c r="QR496" s="35"/>
      <c r="QS496" s="35"/>
      <c r="QT496" s="35"/>
      <c r="QU496" s="35"/>
      <c r="QV496" s="35"/>
      <c r="QW496" s="35"/>
      <c r="QX496" s="35"/>
      <c r="QY496" s="35"/>
      <c r="QZ496" s="35"/>
      <c r="RA496" s="35"/>
      <c r="RB496" s="35"/>
      <c r="RC496" s="35"/>
      <c r="RD496" s="35"/>
      <c r="RE496" s="35"/>
      <c r="RF496" s="35"/>
      <c r="RG496" s="35"/>
      <c r="RH496" s="35"/>
      <c r="RI496" s="35"/>
      <c r="RJ496" s="35"/>
      <c r="RK496" s="35"/>
      <c r="RL496" s="35"/>
      <c r="RM496" s="35"/>
      <c r="RN496" s="35"/>
      <c r="RO496" s="35"/>
      <c r="RP496" s="35"/>
      <c r="RQ496" s="35"/>
      <c r="RR496" s="35"/>
      <c r="RS496" s="35"/>
      <c r="RT496" s="35"/>
      <c r="RU496" s="35"/>
      <c r="RV496" s="35"/>
      <c r="RW496" s="35"/>
      <c r="RX496" s="35"/>
      <c r="RY496" s="35"/>
      <c r="RZ496" s="35"/>
      <c r="SA496" s="35"/>
      <c r="SB496" s="35"/>
      <c r="SC496" s="35"/>
      <c r="SD496" s="35"/>
      <c r="SE496" s="35"/>
      <c r="SF496" s="35"/>
      <c r="SG496" s="35"/>
      <c r="SH496" s="35"/>
      <c r="SI496" s="35"/>
      <c r="SJ496" s="35"/>
      <c r="SK496" s="35"/>
      <c r="SL496" s="35"/>
      <c r="SM496" s="35"/>
      <c r="SN496" s="35"/>
      <c r="SO496" s="35"/>
      <c r="SP496" s="35"/>
      <c r="SQ496" s="35"/>
      <c r="SR496" s="35"/>
      <c r="SS496" s="35"/>
      <c r="ST496" s="35"/>
      <c r="SU496" s="35"/>
      <c r="SV496" s="35"/>
      <c r="SW496" s="35"/>
      <c r="SX496" s="35"/>
      <c r="SY496" s="35"/>
      <c r="SZ496" s="35"/>
      <c r="TA496" s="35"/>
      <c r="TB496" s="35"/>
      <c r="TC496" s="35"/>
      <c r="TD496" s="35"/>
      <c r="TE496" s="35"/>
      <c r="TF496" s="35"/>
      <c r="TG496" s="35"/>
      <c r="TH496" s="35"/>
      <c r="TI496" s="35"/>
      <c r="TJ496" s="35"/>
      <c r="TK496" s="35"/>
      <c r="TL496" s="35"/>
      <c r="TM496" s="35"/>
      <c r="TN496" s="35"/>
      <c r="TO496" s="35"/>
      <c r="TP496" s="35"/>
      <c r="TQ496" s="35"/>
      <c r="TR496" s="35"/>
      <c r="TS496" s="35"/>
      <c r="TT496" s="35"/>
      <c r="TU496" s="35"/>
      <c r="TV496" s="35"/>
      <c r="TW496" s="35"/>
      <c r="TX496" s="35"/>
      <c r="TY496" s="35"/>
      <c r="TZ496" s="35"/>
      <c r="UA496" s="35"/>
      <c r="UB496" s="35"/>
      <c r="UC496" s="35"/>
      <c r="UD496" s="35"/>
      <c r="UE496" s="35"/>
      <c r="UF496" s="35"/>
      <c r="UG496" s="35"/>
      <c r="UH496" s="35"/>
      <c r="UI496" s="35"/>
      <c r="UJ496" s="35"/>
      <c r="UK496" s="35"/>
      <c r="UL496" s="35"/>
      <c r="UM496" s="35"/>
      <c r="UN496" s="35"/>
      <c r="UO496" s="35"/>
      <c r="UP496" s="35"/>
      <c r="UQ496" s="35"/>
      <c r="UR496" s="35"/>
      <c r="US496" s="35"/>
      <c r="UT496" s="35"/>
      <c r="UU496" s="35"/>
      <c r="UV496" s="35"/>
      <c r="UW496" s="35"/>
      <c r="UX496" s="35"/>
      <c r="UY496" s="35"/>
      <c r="UZ496" s="35"/>
      <c r="VA496" s="35"/>
      <c r="VB496" s="35"/>
      <c r="VC496" s="35"/>
      <c r="VD496" s="35"/>
      <c r="VE496" s="35"/>
      <c r="VF496" s="35"/>
      <c r="VG496" s="35"/>
      <c r="VH496" s="35"/>
      <c r="VI496" s="35"/>
      <c r="VJ496" s="35"/>
      <c r="VK496" s="35"/>
      <c r="VL496" s="35"/>
      <c r="VM496" s="35"/>
      <c r="VN496" s="35"/>
      <c r="VO496" s="35"/>
      <c r="VP496" s="35"/>
      <c r="VQ496" s="35"/>
      <c r="VR496" s="35"/>
      <c r="VS496" s="35"/>
      <c r="VT496" s="35"/>
      <c r="VU496" s="35"/>
      <c r="VV496" s="35"/>
      <c r="VW496" s="35"/>
      <c r="VX496" s="35"/>
      <c r="VY496" s="35"/>
      <c r="VZ496" s="35"/>
      <c r="WA496" s="35"/>
      <c r="WB496" s="35"/>
      <c r="WC496" s="35"/>
      <c r="WD496" s="35"/>
      <c r="WE496" s="35"/>
      <c r="WF496" s="35"/>
      <c r="WG496" s="35"/>
      <c r="WH496" s="35"/>
      <c r="WI496" s="35"/>
      <c r="WJ496" s="35"/>
      <c r="WK496" s="35"/>
      <c r="WL496" s="35"/>
      <c r="WM496" s="35"/>
      <c r="WN496" s="35"/>
      <c r="WO496" s="35"/>
      <c r="WP496" s="35"/>
      <c r="WQ496" s="35"/>
      <c r="WR496" s="35"/>
      <c r="WS496" s="35"/>
      <c r="WT496" s="35"/>
      <c r="WU496" s="35"/>
      <c r="WV496" s="35"/>
      <c r="WW496" s="35"/>
      <c r="WX496" s="35"/>
      <c r="WY496" s="35"/>
      <c r="WZ496" s="35"/>
      <c r="XA496" s="35"/>
      <c r="XB496" s="35"/>
      <c r="XC496" s="35"/>
      <c r="XD496" s="35"/>
      <c r="XE496" s="35"/>
      <c r="XF496" s="35"/>
      <c r="XG496" s="35"/>
      <c r="XH496" s="35"/>
      <c r="XI496" s="35"/>
      <c r="XJ496" s="35"/>
      <c r="XK496" s="35"/>
      <c r="XL496" s="35"/>
      <c r="XM496" s="35"/>
      <c r="XN496" s="35"/>
      <c r="XO496" s="35"/>
      <c r="XP496" s="35"/>
      <c r="XQ496" s="35"/>
      <c r="XR496" s="35"/>
      <c r="XS496" s="35"/>
      <c r="XT496" s="35"/>
      <c r="XU496" s="35"/>
      <c r="XV496" s="35"/>
      <c r="XW496" s="35"/>
      <c r="XX496" s="35"/>
      <c r="XY496" s="35"/>
      <c r="XZ496" s="35"/>
      <c r="YA496" s="35"/>
      <c r="YB496" s="35"/>
      <c r="YC496" s="35"/>
      <c r="YD496" s="35"/>
      <c r="YE496" s="35"/>
      <c r="YF496" s="35"/>
      <c r="YG496" s="35"/>
      <c r="YH496" s="35"/>
      <c r="YI496" s="35"/>
      <c r="YJ496" s="35"/>
      <c r="YK496" s="35"/>
      <c r="YL496" s="35"/>
      <c r="YM496" s="35"/>
      <c r="YN496" s="35"/>
      <c r="YO496" s="35"/>
      <c r="YP496" s="35"/>
      <c r="YQ496" s="35"/>
      <c r="YR496" s="35"/>
      <c r="YS496" s="35"/>
      <c r="YT496" s="35"/>
      <c r="YU496" s="35"/>
      <c r="YV496" s="35"/>
      <c r="YW496" s="35"/>
      <c r="YX496" s="35"/>
      <c r="YY496" s="35"/>
      <c r="YZ496" s="35"/>
      <c r="ZA496" s="35"/>
      <c r="ZB496" s="35"/>
      <c r="ZC496" s="35"/>
      <c r="ZD496" s="35"/>
      <c r="ZE496" s="35"/>
      <c r="ZF496" s="35"/>
      <c r="ZG496" s="35"/>
      <c r="ZH496" s="35"/>
      <c r="ZI496" s="35"/>
      <c r="ZJ496" s="35"/>
      <c r="ZK496" s="35"/>
      <c r="ZL496" s="35"/>
      <c r="ZM496" s="35"/>
      <c r="ZN496" s="35"/>
      <c r="ZO496" s="35"/>
      <c r="ZP496" s="35"/>
      <c r="ZQ496" s="35"/>
      <c r="ZR496" s="35"/>
      <c r="ZS496" s="35"/>
      <c r="ZT496" s="35"/>
      <c r="ZU496" s="35"/>
      <c r="ZV496" s="35"/>
      <c r="ZW496" s="35"/>
      <c r="ZX496" s="35"/>
      <c r="ZY496" s="35"/>
      <c r="ZZ496" s="35"/>
      <c r="AAA496" s="35"/>
      <c r="AAB496" s="35"/>
      <c r="AAC496" s="35"/>
      <c r="AAD496" s="35"/>
      <c r="AAE496" s="35"/>
      <c r="AAF496" s="35"/>
      <c r="AAG496" s="35"/>
      <c r="AAH496" s="35"/>
      <c r="AAI496" s="35"/>
      <c r="AAJ496" s="35"/>
      <c r="AAK496" s="35"/>
      <c r="AAL496" s="35"/>
      <c r="AAM496" s="35"/>
      <c r="AAN496" s="35"/>
      <c r="AAO496" s="35"/>
      <c r="AAP496" s="35"/>
      <c r="AAQ496" s="35"/>
      <c r="AAR496" s="35"/>
      <c r="AAS496" s="35"/>
      <c r="AAT496" s="35"/>
      <c r="AAU496" s="35"/>
      <c r="AAV496" s="35"/>
      <c r="AAW496" s="35"/>
      <c r="AAX496" s="35"/>
      <c r="AAY496" s="35"/>
      <c r="AAZ496" s="35"/>
      <c r="ABA496" s="35"/>
      <c r="ABB496" s="35"/>
      <c r="ABC496" s="35"/>
      <c r="ABD496" s="35"/>
      <c r="ABE496" s="35"/>
      <c r="ABF496" s="35"/>
      <c r="ABG496" s="35"/>
      <c r="ABH496" s="35"/>
      <c r="ABI496" s="35"/>
      <c r="ABJ496" s="35"/>
      <c r="ABK496" s="35"/>
      <c r="ABL496" s="35"/>
      <c r="ABM496" s="35"/>
      <c r="ABN496" s="35"/>
      <c r="ABO496" s="35"/>
      <c r="ABP496" s="35"/>
      <c r="ABQ496" s="35"/>
      <c r="ABR496" s="35"/>
      <c r="ABS496" s="35"/>
      <c r="ABT496" s="35"/>
      <c r="ABU496" s="35"/>
      <c r="ABV496" s="35"/>
      <c r="ABW496" s="35"/>
      <c r="ABX496" s="35"/>
      <c r="ABY496" s="35"/>
      <c r="ABZ496" s="35"/>
      <c r="ACA496" s="35"/>
      <c r="ACB496" s="35"/>
      <c r="ACC496" s="35"/>
      <c r="ACD496" s="35"/>
      <c r="ACE496" s="35"/>
      <c r="ACF496" s="35"/>
      <c r="ACG496" s="35"/>
      <c r="ACH496" s="35"/>
      <c r="ACI496" s="35"/>
      <c r="ACJ496" s="35"/>
      <c r="ACK496" s="35"/>
      <c r="ACL496" s="35"/>
      <c r="ACM496" s="35"/>
      <c r="ACN496" s="35"/>
      <c r="ACO496" s="35"/>
      <c r="ACP496" s="35"/>
      <c r="ACQ496" s="35"/>
      <c r="ACR496" s="35"/>
      <c r="ACS496" s="35"/>
      <c r="ACT496" s="35"/>
      <c r="ACU496" s="35"/>
      <c r="ACV496" s="35"/>
      <c r="ACW496" s="35"/>
      <c r="ACX496" s="35"/>
      <c r="ACY496" s="35"/>
      <c r="ACZ496" s="35"/>
      <c r="ADA496" s="35"/>
      <c r="ADB496" s="35"/>
      <c r="ADC496" s="35"/>
      <c r="ADD496" s="35"/>
      <c r="ADE496" s="35"/>
      <c r="ADF496" s="35"/>
      <c r="ADG496" s="35"/>
      <c r="ADH496" s="35"/>
      <c r="ADI496" s="35"/>
      <c r="ADJ496" s="35"/>
      <c r="ADK496" s="35"/>
      <c r="ADL496" s="35"/>
      <c r="ADM496" s="35"/>
      <c r="ADN496" s="35"/>
      <c r="ADO496" s="35"/>
      <c r="ADP496" s="35"/>
      <c r="ADQ496" s="35"/>
      <c r="ADR496" s="35"/>
      <c r="ADS496" s="35"/>
      <c r="ADT496" s="35"/>
      <c r="ADU496" s="35"/>
      <c r="ADV496" s="35"/>
      <c r="ADW496" s="35"/>
      <c r="ADX496" s="35"/>
      <c r="ADY496" s="66">
        <f t="shared" si="21"/>
        <v>0</v>
      </c>
    </row>
    <row r="497" spans="1:805" s="5" customFormat="1" x14ac:dyDescent="0.2">
      <c r="A497" s="46" t="s">
        <v>540</v>
      </c>
      <c r="B497" s="65">
        <f t="shared" si="23"/>
        <v>0</v>
      </c>
      <c r="C497" s="57">
        <v>1</v>
      </c>
      <c r="D497" s="59">
        <v>44697</v>
      </c>
      <c r="E497" s="96">
        <v>72.989999999999995</v>
      </c>
      <c r="F497" s="67">
        <f t="shared" si="24"/>
        <v>0</v>
      </c>
      <c r="G497" s="6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>
        <v>1</v>
      </c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  <c r="AO497" s="35"/>
      <c r="AP497" s="35"/>
      <c r="AQ497" s="35"/>
      <c r="AR497" s="35"/>
      <c r="AS497" s="35"/>
      <c r="AT497" s="35"/>
      <c r="AU497" s="35"/>
      <c r="AV497" s="35"/>
      <c r="AW497" s="35"/>
      <c r="AX497" s="35"/>
      <c r="AY497" s="35"/>
      <c r="AZ497" s="35"/>
      <c r="BA497" s="35"/>
      <c r="BB497" s="35"/>
      <c r="BC497" s="35"/>
      <c r="BD497" s="35"/>
      <c r="BE497" s="15"/>
      <c r="BF497" s="15"/>
      <c r="BG497" s="136"/>
      <c r="BH497" s="35"/>
      <c r="BI497" s="35"/>
      <c r="BJ497" s="35"/>
      <c r="BK497" s="35"/>
      <c r="BL497" s="35"/>
      <c r="BM497" s="35"/>
      <c r="BN497" s="35"/>
      <c r="BO497" s="35"/>
      <c r="BP497" s="35"/>
      <c r="BQ497" s="35"/>
      <c r="BR497" s="35"/>
      <c r="BS497" s="35"/>
      <c r="BT497" s="35"/>
      <c r="BU497" s="35"/>
      <c r="BV497" s="35"/>
      <c r="BW497" s="35"/>
      <c r="BX497" s="35"/>
      <c r="BY497" s="35"/>
      <c r="BZ497" s="35"/>
      <c r="CA497" s="35"/>
      <c r="CB497" s="35"/>
      <c r="CC497" s="35"/>
      <c r="CD497" s="35"/>
      <c r="CE497" s="35"/>
      <c r="CF497" s="35"/>
      <c r="CG497" s="35"/>
      <c r="CH497" s="35"/>
      <c r="CI497" s="35"/>
      <c r="CJ497" s="35"/>
      <c r="CK497" s="35"/>
      <c r="CL497" s="35"/>
      <c r="CM497" s="35"/>
      <c r="CN497" s="35"/>
      <c r="CO497" s="35"/>
      <c r="CP497" s="35"/>
      <c r="CQ497" s="35"/>
      <c r="CR497" s="35"/>
      <c r="CS497" s="35"/>
      <c r="CT497" s="35"/>
      <c r="CU497" s="35"/>
      <c r="CV497" s="35"/>
      <c r="CW497" s="35"/>
      <c r="CX497" s="35"/>
      <c r="CY497" s="35"/>
      <c r="CZ497" s="35"/>
      <c r="DA497" s="35"/>
      <c r="DB497" s="35"/>
      <c r="DC497" s="35"/>
      <c r="DD497" s="35"/>
      <c r="DE497" s="35"/>
      <c r="DF497" s="35"/>
      <c r="DG497" s="35"/>
      <c r="DH497" s="35"/>
      <c r="DI497" s="35"/>
      <c r="DJ497" s="35"/>
      <c r="DK497" s="35"/>
      <c r="DL497" s="35"/>
      <c r="DM497" s="35"/>
      <c r="DN497" s="35"/>
      <c r="DO497" s="35"/>
      <c r="DP497" s="35"/>
      <c r="DQ497" s="35"/>
      <c r="DR497" s="35"/>
      <c r="DS497" s="35"/>
      <c r="DT497" s="35"/>
      <c r="DU497" s="35"/>
      <c r="DV497" s="35"/>
      <c r="DW497" s="35"/>
      <c r="DX497" s="35"/>
      <c r="DY497" s="35"/>
      <c r="DZ497" s="35"/>
      <c r="EA497" s="35"/>
      <c r="EB497" s="35"/>
      <c r="EC497" s="35"/>
      <c r="ED497" s="35"/>
      <c r="EE497" s="35"/>
      <c r="EF497" s="35"/>
      <c r="EG497" s="35"/>
      <c r="EH497" s="35"/>
      <c r="EI497" s="35"/>
      <c r="EJ497" s="35"/>
      <c r="EK497" s="35"/>
      <c r="EL497" s="35"/>
      <c r="EM497" s="35"/>
      <c r="EN497" s="35"/>
      <c r="EO497" s="35"/>
      <c r="EP497" s="35"/>
      <c r="EQ497" s="35"/>
      <c r="ER497" s="35"/>
      <c r="ES497" s="35"/>
      <c r="ET497" s="35"/>
      <c r="EU497" s="35"/>
      <c r="EV497" s="35"/>
      <c r="EW497" s="35"/>
      <c r="EX497" s="35"/>
      <c r="EY497" s="35"/>
      <c r="EZ497" s="35"/>
      <c r="FA497" s="35"/>
      <c r="FB497" s="35"/>
      <c r="FC497" s="35"/>
      <c r="FD497" s="35"/>
      <c r="FE497" s="35"/>
      <c r="FF497" s="35"/>
      <c r="FG497" s="35"/>
      <c r="FH497" s="35"/>
      <c r="FI497" s="35"/>
      <c r="FJ497" s="35"/>
      <c r="FK497" s="35"/>
      <c r="FL497" s="35"/>
      <c r="FM497" s="35"/>
      <c r="FN497" s="35"/>
      <c r="FO497" s="35"/>
      <c r="FP497" s="35"/>
      <c r="FQ497" s="35"/>
      <c r="FR497" s="35"/>
      <c r="FS497" s="35"/>
      <c r="FT497" s="35"/>
      <c r="FU497" s="35"/>
      <c r="FV497" s="35"/>
      <c r="FW497" s="35"/>
      <c r="FX497" s="35"/>
      <c r="FY497" s="35"/>
      <c r="FZ497" s="35"/>
      <c r="GA497" s="35"/>
      <c r="GB497" s="35"/>
      <c r="GC497" s="35"/>
      <c r="GD497" s="35"/>
      <c r="GE497" s="35"/>
      <c r="GF497" s="35"/>
      <c r="GG497" s="35"/>
      <c r="GH497" s="35"/>
      <c r="GI497" s="35"/>
      <c r="GJ497" s="35"/>
      <c r="GK497" s="35"/>
      <c r="GL497" s="35"/>
      <c r="GM497" s="35"/>
      <c r="GN497" s="35"/>
      <c r="GO497" s="35"/>
      <c r="GP497" s="35"/>
      <c r="GQ497" s="35"/>
      <c r="GR497" s="35"/>
      <c r="GS497" s="35"/>
      <c r="GT497" s="35"/>
      <c r="GU497" s="35"/>
      <c r="GV497" s="35"/>
      <c r="GW497" s="35"/>
      <c r="GX497" s="35"/>
      <c r="GY497" s="35"/>
      <c r="GZ497" s="35"/>
      <c r="HA497" s="35"/>
      <c r="HB497" s="35"/>
      <c r="HC497" s="35"/>
      <c r="HD497" s="35"/>
      <c r="HE497" s="35"/>
      <c r="HF497" s="35"/>
      <c r="HG497" s="35"/>
      <c r="HH497" s="35"/>
      <c r="HI497" s="35"/>
      <c r="HJ497" s="35"/>
      <c r="HK497" s="35"/>
      <c r="HL497" s="35"/>
      <c r="HM497" s="35"/>
      <c r="HN497" s="35"/>
      <c r="HO497" s="35"/>
      <c r="HP497" s="35"/>
      <c r="HQ497" s="35"/>
      <c r="HR497" s="35"/>
      <c r="HS497" s="35"/>
      <c r="HT497" s="35"/>
      <c r="HU497" s="35"/>
      <c r="HV497" s="35"/>
      <c r="HW497" s="35"/>
      <c r="HX497" s="35"/>
      <c r="HY497" s="35"/>
      <c r="HZ497" s="35"/>
      <c r="IA497" s="35"/>
      <c r="IB497" s="35"/>
      <c r="IC497" s="35"/>
      <c r="ID497" s="35"/>
      <c r="IE497" s="35"/>
      <c r="IF497" s="35"/>
      <c r="IG497" s="35"/>
      <c r="IH497" s="35"/>
      <c r="II497" s="35"/>
      <c r="IJ497" s="35"/>
      <c r="IK497" s="35"/>
      <c r="IL497" s="35"/>
      <c r="IM497" s="35"/>
      <c r="IN497" s="35"/>
      <c r="IO497" s="35"/>
      <c r="IP497" s="35"/>
      <c r="IQ497" s="35"/>
      <c r="IR497" s="35"/>
      <c r="IS497" s="35"/>
      <c r="IT497" s="35"/>
      <c r="IU497" s="35"/>
      <c r="IV497" s="35"/>
      <c r="IW497" s="35"/>
      <c r="IX497" s="35"/>
      <c r="IY497" s="35"/>
      <c r="IZ497" s="35"/>
      <c r="JA497" s="35"/>
      <c r="JB497" s="35"/>
      <c r="JC497" s="35"/>
      <c r="JD497" s="35"/>
      <c r="JE497" s="35"/>
      <c r="JF497" s="35"/>
      <c r="JG497" s="35"/>
      <c r="JH497" s="35"/>
      <c r="JI497" s="35"/>
      <c r="JJ497" s="35"/>
      <c r="JK497" s="35"/>
      <c r="JL497" s="35"/>
      <c r="JM497" s="35"/>
      <c r="JN497" s="35"/>
      <c r="JO497" s="35"/>
      <c r="JP497" s="35"/>
      <c r="JQ497" s="35"/>
      <c r="JR497" s="35"/>
      <c r="JS497" s="35"/>
      <c r="JT497" s="35"/>
      <c r="JU497" s="35"/>
      <c r="JV497" s="35"/>
      <c r="JW497" s="35"/>
      <c r="JX497" s="35"/>
      <c r="JY497" s="35"/>
      <c r="JZ497" s="35"/>
      <c r="KA497" s="35"/>
      <c r="KB497" s="35"/>
      <c r="KC497" s="35"/>
      <c r="KD497" s="35"/>
      <c r="KE497" s="35"/>
      <c r="KF497" s="35"/>
      <c r="KG497" s="35"/>
      <c r="KH497" s="35"/>
      <c r="KI497" s="35"/>
      <c r="KJ497" s="35"/>
      <c r="KK497" s="35"/>
      <c r="KL497" s="35"/>
      <c r="KM497" s="35"/>
      <c r="KN497" s="35"/>
      <c r="KO497" s="35"/>
      <c r="KP497" s="35"/>
      <c r="KQ497" s="35"/>
      <c r="KR497" s="35"/>
      <c r="KS497" s="35"/>
      <c r="KT497" s="35"/>
      <c r="KU497" s="35"/>
      <c r="KV497" s="35"/>
      <c r="KW497" s="35"/>
      <c r="KX497" s="35"/>
      <c r="KY497" s="35"/>
      <c r="KZ497" s="35"/>
      <c r="LA497" s="35"/>
      <c r="LB497" s="35"/>
      <c r="LC497" s="35"/>
      <c r="LD497" s="35"/>
      <c r="LE497" s="35"/>
      <c r="LF497" s="35"/>
      <c r="LG497" s="35"/>
      <c r="LH497" s="35"/>
      <c r="LI497" s="35"/>
      <c r="LJ497" s="35"/>
      <c r="LK497" s="35"/>
      <c r="LL497" s="35"/>
      <c r="LM497" s="35"/>
      <c r="LN497" s="35"/>
      <c r="LO497" s="35"/>
      <c r="LP497" s="35"/>
      <c r="LQ497" s="35"/>
      <c r="LR497" s="35"/>
      <c r="LS497" s="35"/>
      <c r="LT497" s="35"/>
      <c r="LU497" s="35"/>
      <c r="LV497" s="35"/>
      <c r="LW497" s="35"/>
      <c r="LX497" s="35"/>
      <c r="LY497" s="35"/>
      <c r="LZ497" s="35"/>
      <c r="MA497" s="35"/>
      <c r="MB497" s="35"/>
      <c r="MC497" s="35"/>
      <c r="MD497" s="35"/>
      <c r="ME497" s="35"/>
      <c r="MF497" s="35"/>
      <c r="MG497" s="35"/>
      <c r="MH497" s="35"/>
      <c r="MI497" s="35"/>
      <c r="MJ497" s="35"/>
      <c r="MK497" s="35"/>
      <c r="ML497" s="35"/>
      <c r="MM497" s="35"/>
      <c r="MN497" s="35"/>
      <c r="MO497" s="35"/>
      <c r="MP497" s="35"/>
      <c r="MQ497" s="35"/>
      <c r="MR497" s="35"/>
      <c r="MS497" s="35"/>
      <c r="MT497" s="35"/>
      <c r="MU497" s="35"/>
      <c r="MV497" s="35"/>
      <c r="MW497" s="35"/>
      <c r="MX497" s="35"/>
      <c r="MY497" s="35"/>
      <c r="MZ497" s="35"/>
      <c r="NA497" s="35"/>
      <c r="NB497" s="35"/>
      <c r="NC497" s="35"/>
      <c r="ND497" s="35"/>
      <c r="NE497" s="35"/>
      <c r="NF497" s="35"/>
      <c r="NG497" s="35"/>
      <c r="NH497" s="35"/>
      <c r="NI497" s="35"/>
      <c r="NJ497" s="35"/>
      <c r="NK497" s="35"/>
      <c r="NL497" s="35"/>
      <c r="NM497" s="35"/>
      <c r="NN497" s="35"/>
      <c r="NO497" s="35"/>
      <c r="NP497" s="35"/>
      <c r="NQ497" s="35"/>
      <c r="NR497" s="35"/>
      <c r="NS497" s="35"/>
      <c r="NT497" s="35"/>
      <c r="NU497" s="35"/>
      <c r="NV497" s="35"/>
      <c r="NW497" s="35"/>
      <c r="NX497" s="35"/>
      <c r="NY497" s="35"/>
      <c r="NZ497" s="35"/>
      <c r="OA497" s="35"/>
      <c r="OB497" s="35"/>
      <c r="OC497" s="35"/>
      <c r="OD497" s="35"/>
      <c r="OE497" s="35"/>
      <c r="OF497" s="35"/>
      <c r="OG497" s="35"/>
      <c r="OH497" s="35"/>
      <c r="OI497" s="35"/>
      <c r="OJ497" s="35"/>
      <c r="OK497" s="35"/>
      <c r="OL497" s="35"/>
      <c r="OM497" s="35"/>
      <c r="ON497" s="35"/>
      <c r="OO497" s="35"/>
      <c r="OP497" s="35"/>
      <c r="OQ497" s="35"/>
      <c r="OR497" s="35"/>
      <c r="OS497" s="35"/>
      <c r="OT497" s="35"/>
      <c r="OU497" s="35"/>
      <c r="OV497" s="35"/>
      <c r="OW497" s="35"/>
      <c r="OX497" s="35"/>
      <c r="OY497" s="35"/>
      <c r="OZ497" s="35"/>
      <c r="PA497" s="35"/>
      <c r="PB497" s="35"/>
      <c r="PC497" s="35"/>
      <c r="PD497" s="35"/>
      <c r="PE497" s="35"/>
      <c r="PF497" s="35"/>
      <c r="PG497" s="35"/>
      <c r="PH497" s="35"/>
      <c r="PI497" s="35"/>
      <c r="PJ497" s="35"/>
      <c r="PK497" s="35"/>
      <c r="PL497" s="35"/>
      <c r="PM497" s="35"/>
      <c r="PN497" s="35"/>
      <c r="PO497" s="35"/>
      <c r="PP497" s="35"/>
      <c r="PQ497" s="35"/>
      <c r="PR497" s="35"/>
      <c r="PS497" s="35"/>
      <c r="PT497" s="35"/>
      <c r="PU497" s="35"/>
      <c r="PV497" s="35"/>
      <c r="PW497" s="35"/>
      <c r="PX497" s="35"/>
      <c r="PY497" s="35"/>
      <c r="PZ497" s="35"/>
      <c r="QA497" s="35"/>
      <c r="QB497" s="35"/>
      <c r="QC497" s="35"/>
      <c r="QD497" s="35"/>
      <c r="QE497" s="35"/>
      <c r="QF497" s="35"/>
      <c r="QG497" s="35"/>
      <c r="QH497" s="35"/>
      <c r="QI497" s="35"/>
      <c r="QJ497" s="35"/>
      <c r="QK497" s="35"/>
      <c r="QL497" s="35"/>
      <c r="QM497" s="35"/>
      <c r="QN497" s="35"/>
      <c r="QO497" s="35"/>
      <c r="QP497" s="35"/>
      <c r="QQ497" s="35"/>
      <c r="QR497" s="35"/>
      <c r="QS497" s="35"/>
      <c r="QT497" s="35"/>
      <c r="QU497" s="35"/>
      <c r="QV497" s="35"/>
      <c r="QW497" s="35"/>
      <c r="QX497" s="35"/>
      <c r="QY497" s="35"/>
      <c r="QZ497" s="35"/>
      <c r="RA497" s="35"/>
      <c r="RB497" s="35"/>
      <c r="RC497" s="35"/>
      <c r="RD497" s="35"/>
      <c r="RE497" s="35"/>
      <c r="RF497" s="35"/>
      <c r="RG497" s="35"/>
      <c r="RH497" s="35"/>
      <c r="RI497" s="35"/>
      <c r="RJ497" s="35"/>
      <c r="RK497" s="35"/>
      <c r="RL497" s="35"/>
      <c r="RM497" s="35"/>
      <c r="RN497" s="35"/>
      <c r="RO497" s="35"/>
      <c r="RP497" s="35"/>
      <c r="RQ497" s="35"/>
      <c r="RR497" s="35"/>
      <c r="RS497" s="35"/>
      <c r="RT497" s="35"/>
      <c r="RU497" s="35"/>
      <c r="RV497" s="35"/>
      <c r="RW497" s="35"/>
      <c r="RX497" s="35"/>
      <c r="RY497" s="35"/>
      <c r="RZ497" s="35"/>
      <c r="SA497" s="35"/>
      <c r="SB497" s="35"/>
      <c r="SC497" s="35"/>
      <c r="SD497" s="35"/>
      <c r="SE497" s="35"/>
      <c r="SF497" s="35"/>
      <c r="SG497" s="35"/>
      <c r="SH497" s="35"/>
      <c r="SI497" s="35"/>
      <c r="SJ497" s="35"/>
      <c r="SK497" s="35"/>
      <c r="SL497" s="35"/>
      <c r="SM497" s="35"/>
      <c r="SN497" s="35"/>
      <c r="SO497" s="35"/>
      <c r="SP497" s="35"/>
      <c r="SQ497" s="35"/>
      <c r="SR497" s="35"/>
      <c r="SS497" s="35"/>
      <c r="ST497" s="35"/>
      <c r="SU497" s="35"/>
      <c r="SV497" s="35"/>
      <c r="SW497" s="35"/>
      <c r="SX497" s="35"/>
      <c r="SY497" s="35"/>
      <c r="SZ497" s="35"/>
      <c r="TA497" s="35"/>
      <c r="TB497" s="35"/>
      <c r="TC497" s="35"/>
      <c r="TD497" s="35"/>
      <c r="TE497" s="35"/>
      <c r="TF497" s="35"/>
      <c r="TG497" s="35"/>
      <c r="TH497" s="35"/>
      <c r="TI497" s="35"/>
      <c r="TJ497" s="35"/>
      <c r="TK497" s="35"/>
      <c r="TL497" s="35"/>
      <c r="TM497" s="35"/>
      <c r="TN497" s="35"/>
      <c r="TO497" s="35"/>
      <c r="TP497" s="35"/>
      <c r="TQ497" s="35"/>
      <c r="TR497" s="35"/>
      <c r="TS497" s="35"/>
      <c r="TT497" s="35"/>
      <c r="TU497" s="35"/>
      <c r="TV497" s="35"/>
      <c r="TW497" s="35"/>
      <c r="TX497" s="35"/>
      <c r="TY497" s="35"/>
      <c r="TZ497" s="35"/>
      <c r="UA497" s="35"/>
      <c r="UB497" s="35"/>
      <c r="UC497" s="35"/>
      <c r="UD497" s="35"/>
      <c r="UE497" s="35"/>
      <c r="UF497" s="35"/>
      <c r="UG497" s="35"/>
      <c r="UH497" s="35"/>
      <c r="UI497" s="35"/>
      <c r="UJ497" s="35"/>
      <c r="UK497" s="35"/>
      <c r="UL497" s="35"/>
      <c r="UM497" s="35"/>
      <c r="UN497" s="35"/>
      <c r="UO497" s="35"/>
      <c r="UP497" s="35"/>
      <c r="UQ497" s="35"/>
      <c r="UR497" s="35"/>
      <c r="US497" s="35"/>
      <c r="UT497" s="35"/>
      <c r="UU497" s="35"/>
      <c r="UV497" s="35"/>
      <c r="UW497" s="35"/>
      <c r="UX497" s="35"/>
      <c r="UY497" s="35"/>
      <c r="UZ497" s="35"/>
      <c r="VA497" s="35"/>
      <c r="VB497" s="35"/>
      <c r="VC497" s="35"/>
      <c r="VD497" s="35"/>
      <c r="VE497" s="35"/>
      <c r="VF497" s="35"/>
      <c r="VG497" s="35"/>
      <c r="VH497" s="35"/>
      <c r="VI497" s="35"/>
      <c r="VJ497" s="35"/>
      <c r="VK497" s="35"/>
      <c r="VL497" s="35">
        <v>1</v>
      </c>
      <c r="VM497" s="35"/>
      <c r="VN497" s="35"/>
      <c r="VO497" s="35"/>
      <c r="VP497" s="35"/>
      <c r="VQ497" s="35"/>
      <c r="VR497" s="35"/>
      <c r="VS497" s="35"/>
      <c r="VT497" s="35"/>
      <c r="VU497" s="35"/>
      <c r="VV497" s="35"/>
      <c r="VW497" s="35"/>
      <c r="VX497" s="35"/>
      <c r="VY497" s="35"/>
      <c r="VZ497" s="35"/>
      <c r="WA497" s="35"/>
      <c r="WB497" s="35"/>
      <c r="WC497" s="35"/>
      <c r="WD497" s="35"/>
      <c r="WE497" s="35"/>
      <c r="WF497" s="35"/>
      <c r="WG497" s="35"/>
      <c r="WH497" s="35"/>
      <c r="WI497" s="35"/>
      <c r="WJ497" s="35"/>
      <c r="WK497" s="35"/>
      <c r="WL497" s="35"/>
      <c r="WM497" s="35"/>
      <c r="WN497" s="35"/>
      <c r="WO497" s="35"/>
      <c r="WP497" s="35"/>
      <c r="WQ497" s="35"/>
      <c r="WR497" s="35"/>
      <c r="WS497" s="35"/>
      <c r="WT497" s="35"/>
      <c r="WU497" s="35"/>
      <c r="WV497" s="35"/>
      <c r="WW497" s="35"/>
      <c r="WX497" s="35"/>
      <c r="WY497" s="35"/>
      <c r="WZ497" s="35"/>
      <c r="XA497" s="35"/>
      <c r="XB497" s="35"/>
      <c r="XC497" s="35"/>
      <c r="XD497" s="35"/>
      <c r="XE497" s="35"/>
      <c r="XF497" s="35"/>
      <c r="XG497" s="35"/>
      <c r="XH497" s="35"/>
      <c r="XI497" s="35"/>
      <c r="XJ497" s="35"/>
      <c r="XK497" s="35"/>
      <c r="XL497" s="35"/>
      <c r="XM497" s="35"/>
      <c r="XN497" s="35"/>
      <c r="XO497" s="35"/>
      <c r="XP497" s="35"/>
      <c r="XQ497" s="35"/>
      <c r="XR497" s="35"/>
      <c r="XS497" s="35"/>
      <c r="XT497" s="35"/>
      <c r="XU497" s="35"/>
      <c r="XV497" s="35"/>
      <c r="XW497" s="35"/>
      <c r="XX497" s="35"/>
      <c r="XY497" s="35"/>
      <c r="XZ497" s="35"/>
      <c r="YA497" s="35"/>
      <c r="YB497" s="35"/>
      <c r="YC497" s="35"/>
      <c r="YD497" s="35"/>
      <c r="YE497" s="35"/>
      <c r="YF497" s="35"/>
      <c r="YG497" s="35"/>
      <c r="YH497" s="35"/>
      <c r="YI497" s="35"/>
      <c r="YJ497" s="35"/>
      <c r="YK497" s="35"/>
      <c r="YL497" s="35"/>
      <c r="YM497" s="35"/>
      <c r="YN497" s="35"/>
      <c r="YO497" s="35"/>
      <c r="YP497" s="35"/>
      <c r="YQ497" s="35"/>
      <c r="YR497" s="35"/>
      <c r="YS497" s="35"/>
      <c r="YT497" s="35"/>
      <c r="YU497" s="35"/>
      <c r="YV497" s="35"/>
      <c r="YW497" s="35"/>
      <c r="YX497" s="35"/>
      <c r="YY497" s="35"/>
      <c r="YZ497" s="35"/>
      <c r="ZA497" s="35"/>
      <c r="ZB497" s="35"/>
      <c r="ZC497" s="35"/>
      <c r="ZD497" s="35"/>
      <c r="ZE497" s="35"/>
      <c r="ZF497" s="35"/>
      <c r="ZG497" s="35"/>
      <c r="ZH497" s="35"/>
      <c r="ZI497" s="35"/>
      <c r="ZJ497" s="35"/>
      <c r="ZK497" s="35"/>
      <c r="ZL497" s="35"/>
      <c r="ZM497" s="35"/>
      <c r="ZN497" s="35"/>
      <c r="ZO497" s="35"/>
      <c r="ZP497" s="35"/>
      <c r="ZQ497" s="35"/>
      <c r="ZR497" s="35"/>
      <c r="ZS497" s="35"/>
      <c r="ZT497" s="35"/>
      <c r="ZU497" s="35"/>
      <c r="ZV497" s="35"/>
      <c r="ZW497" s="35"/>
      <c r="ZX497" s="35"/>
      <c r="ZY497" s="35"/>
      <c r="ZZ497" s="35"/>
      <c r="AAA497" s="35"/>
      <c r="AAB497" s="35"/>
      <c r="AAC497" s="35"/>
      <c r="AAD497" s="35"/>
      <c r="AAE497" s="35"/>
      <c r="AAF497" s="35"/>
      <c r="AAG497" s="35"/>
      <c r="AAH497" s="35"/>
      <c r="AAI497" s="35"/>
      <c r="AAJ497" s="35"/>
      <c r="AAK497" s="35"/>
      <c r="AAL497" s="35"/>
      <c r="AAM497" s="35"/>
      <c r="AAN497" s="35"/>
      <c r="AAO497" s="35"/>
      <c r="AAP497" s="35"/>
      <c r="AAQ497" s="35"/>
      <c r="AAR497" s="35"/>
      <c r="AAS497" s="35"/>
      <c r="AAT497" s="35"/>
      <c r="AAU497" s="35"/>
      <c r="AAV497" s="35"/>
      <c r="AAW497" s="35"/>
      <c r="AAX497" s="35"/>
      <c r="AAY497" s="35"/>
      <c r="AAZ497" s="35"/>
      <c r="ABA497" s="35"/>
      <c r="ABB497" s="35"/>
      <c r="ABC497" s="35"/>
      <c r="ABD497" s="35"/>
      <c r="ABE497" s="35"/>
      <c r="ABF497" s="35"/>
      <c r="ABG497" s="35"/>
      <c r="ABH497" s="35"/>
      <c r="ABI497" s="35"/>
      <c r="ABJ497" s="35"/>
      <c r="ABK497" s="35"/>
      <c r="ABL497" s="35"/>
      <c r="ABM497" s="35"/>
      <c r="ABN497" s="35"/>
      <c r="ABO497" s="35"/>
      <c r="ABP497" s="35"/>
      <c r="ABQ497" s="35"/>
      <c r="ABR497" s="35"/>
      <c r="ABS497" s="35"/>
      <c r="ABT497" s="35"/>
      <c r="ABU497" s="35"/>
      <c r="ABV497" s="35"/>
      <c r="ABW497" s="35"/>
      <c r="ABX497" s="35"/>
      <c r="ABY497" s="35"/>
      <c r="ABZ497" s="35"/>
      <c r="ACA497" s="35"/>
      <c r="ACB497" s="35"/>
      <c r="ACC497" s="35"/>
      <c r="ACD497" s="35"/>
      <c r="ACE497" s="35"/>
      <c r="ACF497" s="35"/>
      <c r="ACG497" s="35"/>
      <c r="ACH497" s="35"/>
      <c r="ACI497" s="35"/>
      <c r="ACJ497" s="35"/>
      <c r="ACK497" s="35"/>
      <c r="ACL497" s="35"/>
      <c r="ACM497" s="35"/>
      <c r="ACN497" s="35"/>
      <c r="ACO497" s="35"/>
      <c r="ACP497" s="35"/>
      <c r="ACQ497" s="35"/>
      <c r="ACR497" s="35"/>
      <c r="ACS497" s="35"/>
      <c r="ACT497" s="35"/>
      <c r="ACU497" s="35"/>
      <c r="ACV497" s="35"/>
      <c r="ACW497" s="35"/>
      <c r="ACX497" s="35"/>
      <c r="ACY497" s="35"/>
      <c r="ACZ497" s="35"/>
      <c r="ADA497" s="35"/>
      <c r="ADB497" s="35"/>
      <c r="ADC497" s="35"/>
      <c r="ADD497" s="35"/>
      <c r="ADE497" s="35"/>
      <c r="ADF497" s="35"/>
      <c r="ADG497" s="35"/>
      <c r="ADH497" s="35"/>
      <c r="ADI497" s="35"/>
      <c r="ADJ497" s="35"/>
      <c r="ADK497" s="35"/>
      <c r="ADL497" s="35"/>
      <c r="ADM497" s="35"/>
      <c r="ADN497" s="35"/>
      <c r="ADO497" s="35"/>
      <c r="ADP497" s="35"/>
      <c r="ADQ497" s="35"/>
      <c r="ADR497" s="35"/>
      <c r="ADS497" s="35"/>
      <c r="ADT497" s="35"/>
      <c r="ADU497" s="35"/>
      <c r="ADV497" s="35"/>
      <c r="ADW497" s="35"/>
      <c r="ADX497" s="35"/>
      <c r="ADY497" s="66">
        <f t="shared" si="21"/>
        <v>0</v>
      </c>
    </row>
    <row r="498" spans="1:805" s="5" customFormat="1" x14ac:dyDescent="0.2">
      <c r="A498" s="46" t="s">
        <v>560</v>
      </c>
      <c r="B498" s="65">
        <f t="shared" si="23"/>
        <v>0</v>
      </c>
      <c r="C498" s="57">
        <v>5</v>
      </c>
      <c r="D498" s="59">
        <v>44725</v>
      </c>
      <c r="E498" s="96">
        <v>40.94</v>
      </c>
      <c r="F498" s="67">
        <f t="shared" si="24"/>
        <v>0</v>
      </c>
      <c r="G498" s="6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  <c r="AO498" s="35"/>
      <c r="AP498" s="35"/>
      <c r="AQ498" s="35"/>
      <c r="AR498" s="35"/>
      <c r="AS498" s="35"/>
      <c r="AT498" s="35"/>
      <c r="AU498" s="35"/>
      <c r="AV498" s="35"/>
      <c r="AW498" s="35"/>
      <c r="AX498" s="35"/>
      <c r="AY498" s="35"/>
      <c r="AZ498" s="35"/>
      <c r="BA498" s="35"/>
      <c r="BB498" s="35"/>
      <c r="BC498" s="35"/>
      <c r="BD498" s="35"/>
      <c r="BE498" s="15"/>
      <c r="BF498" s="15"/>
      <c r="BG498" s="136"/>
      <c r="BH498" s="35"/>
      <c r="BI498" s="35"/>
      <c r="BJ498" s="35"/>
      <c r="BK498" s="35"/>
      <c r="BL498" s="35"/>
      <c r="BM498" s="35"/>
      <c r="BN498" s="35"/>
      <c r="BO498" s="35"/>
      <c r="BP498" s="35"/>
      <c r="BQ498" s="35"/>
      <c r="BR498" s="35"/>
      <c r="BS498" s="35"/>
      <c r="BT498" s="35"/>
      <c r="BU498" s="35"/>
      <c r="BV498" s="35"/>
      <c r="BW498" s="35"/>
      <c r="BX498" s="35"/>
      <c r="BY498" s="35"/>
      <c r="BZ498" s="35"/>
      <c r="CA498" s="35"/>
      <c r="CB498" s="35"/>
      <c r="CC498" s="35"/>
      <c r="CD498" s="35"/>
      <c r="CE498" s="35"/>
      <c r="CF498" s="35"/>
      <c r="CG498" s="35"/>
      <c r="CH498" s="35"/>
      <c r="CI498" s="35"/>
      <c r="CJ498" s="35"/>
      <c r="CK498" s="35"/>
      <c r="CL498" s="35"/>
      <c r="CM498" s="35"/>
      <c r="CN498" s="35"/>
      <c r="CO498" s="35"/>
      <c r="CP498" s="35"/>
      <c r="CQ498" s="35"/>
      <c r="CR498" s="35"/>
      <c r="CS498" s="35"/>
      <c r="CT498" s="35"/>
      <c r="CU498" s="35"/>
      <c r="CV498" s="35"/>
      <c r="CW498" s="35"/>
      <c r="CX498" s="35"/>
      <c r="CY498" s="35"/>
      <c r="CZ498" s="35"/>
      <c r="DA498" s="35"/>
      <c r="DB498" s="35"/>
      <c r="DC498" s="35"/>
      <c r="DD498" s="35"/>
      <c r="DE498" s="35"/>
      <c r="DF498" s="35"/>
      <c r="DG498" s="35"/>
      <c r="DH498" s="35"/>
      <c r="DI498" s="35"/>
      <c r="DJ498" s="35"/>
      <c r="DK498" s="35"/>
      <c r="DL498" s="35"/>
      <c r="DM498" s="35"/>
      <c r="DN498" s="35"/>
      <c r="DO498" s="35"/>
      <c r="DP498" s="35"/>
      <c r="DQ498" s="35"/>
      <c r="DR498" s="35"/>
      <c r="DS498" s="35"/>
      <c r="DT498" s="35"/>
      <c r="DU498" s="35"/>
      <c r="DV498" s="35"/>
      <c r="DW498" s="35"/>
      <c r="DX498" s="35"/>
      <c r="DY498" s="35"/>
      <c r="DZ498" s="35"/>
      <c r="EA498" s="35"/>
      <c r="EB498" s="35"/>
      <c r="EC498" s="35"/>
      <c r="ED498" s="35"/>
      <c r="EE498" s="35"/>
      <c r="EF498" s="35"/>
      <c r="EG498" s="35"/>
      <c r="EH498" s="35"/>
      <c r="EI498" s="35"/>
      <c r="EJ498" s="35"/>
      <c r="EK498" s="35"/>
      <c r="EL498" s="35"/>
      <c r="EM498" s="35"/>
      <c r="EN498" s="35"/>
      <c r="EO498" s="35"/>
      <c r="EP498" s="35"/>
      <c r="EQ498" s="35"/>
      <c r="ER498" s="35"/>
      <c r="ES498" s="35"/>
      <c r="ET498" s="35"/>
      <c r="EU498" s="35"/>
      <c r="EV498" s="35"/>
      <c r="EW498" s="35"/>
      <c r="EX498" s="35"/>
      <c r="EY498" s="35"/>
      <c r="EZ498" s="35"/>
      <c r="FA498" s="35"/>
      <c r="FB498" s="35"/>
      <c r="FC498" s="35"/>
      <c r="FD498" s="35"/>
      <c r="FE498" s="35"/>
      <c r="FF498" s="35"/>
      <c r="FG498" s="35"/>
      <c r="FH498" s="35"/>
      <c r="FI498" s="35"/>
      <c r="FJ498" s="35"/>
      <c r="FK498" s="35"/>
      <c r="FL498" s="35"/>
      <c r="FM498" s="35"/>
      <c r="FN498" s="35"/>
      <c r="FO498" s="35"/>
      <c r="FP498" s="35"/>
      <c r="FQ498" s="35"/>
      <c r="FR498" s="35"/>
      <c r="FS498" s="35"/>
      <c r="FT498" s="35"/>
      <c r="FU498" s="35"/>
      <c r="FV498" s="35"/>
      <c r="FW498" s="35"/>
      <c r="FX498" s="35"/>
      <c r="FY498" s="35"/>
      <c r="FZ498" s="35"/>
      <c r="GA498" s="35"/>
      <c r="GB498" s="35"/>
      <c r="GC498" s="35"/>
      <c r="GD498" s="35"/>
      <c r="GE498" s="35"/>
      <c r="GF498" s="35"/>
      <c r="GG498" s="35"/>
      <c r="GH498" s="35"/>
      <c r="GI498" s="35"/>
      <c r="GJ498" s="35"/>
      <c r="GK498" s="35"/>
      <c r="GL498" s="35"/>
      <c r="GM498" s="35"/>
      <c r="GN498" s="35"/>
      <c r="GO498" s="35"/>
      <c r="GP498" s="35"/>
      <c r="GQ498" s="35"/>
      <c r="GR498" s="35"/>
      <c r="GS498" s="35"/>
      <c r="GT498" s="35"/>
      <c r="GU498" s="35"/>
      <c r="GV498" s="35"/>
      <c r="GW498" s="35"/>
      <c r="GX498" s="35"/>
      <c r="GY498" s="35"/>
      <c r="GZ498" s="35"/>
      <c r="HA498" s="35"/>
      <c r="HB498" s="35"/>
      <c r="HC498" s="35"/>
      <c r="HD498" s="35"/>
      <c r="HE498" s="35"/>
      <c r="HF498" s="35"/>
      <c r="HG498" s="35"/>
      <c r="HH498" s="35"/>
      <c r="HI498" s="35"/>
      <c r="HJ498" s="35"/>
      <c r="HK498" s="35"/>
      <c r="HL498" s="35"/>
      <c r="HM498" s="35"/>
      <c r="HN498" s="35"/>
      <c r="HO498" s="35"/>
      <c r="HP498" s="35"/>
      <c r="HQ498" s="35"/>
      <c r="HR498" s="35"/>
      <c r="HS498" s="35"/>
      <c r="HT498" s="35"/>
      <c r="HU498" s="35"/>
      <c r="HV498" s="35"/>
      <c r="HW498" s="35"/>
      <c r="HX498" s="35"/>
      <c r="HY498" s="35"/>
      <c r="HZ498" s="35"/>
      <c r="IA498" s="35"/>
      <c r="IB498" s="35"/>
      <c r="IC498" s="35"/>
      <c r="ID498" s="35"/>
      <c r="IE498" s="35"/>
      <c r="IF498" s="35"/>
      <c r="IG498" s="35"/>
      <c r="IH498" s="35"/>
      <c r="II498" s="35"/>
      <c r="IJ498" s="35"/>
      <c r="IK498" s="35"/>
      <c r="IL498" s="35"/>
      <c r="IM498" s="35"/>
      <c r="IN498" s="35"/>
      <c r="IO498" s="35"/>
      <c r="IP498" s="35"/>
      <c r="IQ498" s="35"/>
      <c r="IR498" s="35"/>
      <c r="IS498" s="35"/>
      <c r="IT498" s="35"/>
      <c r="IU498" s="35"/>
      <c r="IV498" s="35"/>
      <c r="IW498" s="35"/>
      <c r="IX498" s="35"/>
      <c r="IY498" s="35"/>
      <c r="IZ498" s="35"/>
      <c r="JA498" s="35"/>
      <c r="JB498" s="35"/>
      <c r="JC498" s="35"/>
      <c r="JD498" s="35"/>
      <c r="JE498" s="35"/>
      <c r="JF498" s="35"/>
      <c r="JG498" s="35"/>
      <c r="JH498" s="35"/>
      <c r="JI498" s="35"/>
      <c r="JJ498" s="35"/>
      <c r="JK498" s="35"/>
      <c r="JL498" s="35"/>
      <c r="JM498" s="35"/>
      <c r="JN498" s="35"/>
      <c r="JO498" s="35"/>
      <c r="JP498" s="35"/>
      <c r="JQ498" s="35"/>
      <c r="JR498" s="35"/>
      <c r="JS498" s="35"/>
      <c r="JT498" s="35"/>
      <c r="JU498" s="35"/>
      <c r="JV498" s="35"/>
      <c r="JW498" s="35"/>
      <c r="JX498" s="35"/>
      <c r="JY498" s="35"/>
      <c r="JZ498" s="35"/>
      <c r="KA498" s="35"/>
      <c r="KB498" s="35"/>
      <c r="KC498" s="35"/>
      <c r="KD498" s="35"/>
      <c r="KE498" s="35"/>
      <c r="KF498" s="35"/>
      <c r="KG498" s="35"/>
      <c r="KH498" s="35"/>
      <c r="KI498" s="35"/>
      <c r="KJ498" s="35"/>
      <c r="KK498" s="35"/>
      <c r="KL498" s="35"/>
      <c r="KM498" s="35"/>
      <c r="KN498" s="35"/>
      <c r="KO498" s="35"/>
      <c r="KP498" s="35"/>
      <c r="KQ498" s="35"/>
      <c r="KR498" s="35"/>
      <c r="KS498" s="35"/>
      <c r="KT498" s="35"/>
      <c r="KU498" s="35"/>
      <c r="KV498" s="35"/>
      <c r="KW498" s="35"/>
      <c r="KX498" s="35"/>
      <c r="KY498" s="35"/>
      <c r="KZ498" s="35"/>
      <c r="LA498" s="35"/>
      <c r="LB498" s="35"/>
      <c r="LC498" s="35"/>
      <c r="LD498" s="35"/>
      <c r="LE498" s="35"/>
      <c r="LF498" s="35"/>
      <c r="LG498" s="35"/>
      <c r="LH498" s="35"/>
      <c r="LI498" s="35"/>
      <c r="LJ498" s="35"/>
      <c r="LK498" s="35"/>
      <c r="LL498" s="35"/>
      <c r="LM498" s="35"/>
      <c r="LN498" s="35"/>
      <c r="LO498" s="35"/>
      <c r="LP498" s="35"/>
      <c r="LQ498" s="35"/>
      <c r="LR498" s="35"/>
      <c r="LS498" s="35"/>
      <c r="LT498" s="35"/>
      <c r="LU498" s="35"/>
      <c r="LV498" s="35"/>
      <c r="LW498" s="35"/>
      <c r="LX498" s="35"/>
      <c r="LY498" s="35"/>
      <c r="LZ498" s="35"/>
      <c r="MA498" s="35"/>
      <c r="MB498" s="35"/>
      <c r="MC498" s="35"/>
      <c r="MD498" s="35"/>
      <c r="ME498" s="35"/>
      <c r="MF498" s="35"/>
      <c r="MG498" s="35"/>
      <c r="MH498" s="35"/>
      <c r="MI498" s="35"/>
      <c r="MJ498" s="35"/>
      <c r="MK498" s="35"/>
      <c r="ML498" s="35"/>
      <c r="MM498" s="35"/>
      <c r="MN498" s="35"/>
      <c r="MO498" s="35"/>
      <c r="MP498" s="35"/>
      <c r="MQ498" s="35"/>
      <c r="MR498" s="35"/>
      <c r="MS498" s="35"/>
      <c r="MT498" s="35"/>
      <c r="MU498" s="35"/>
      <c r="MV498" s="35"/>
      <c r="MW498" s="35"/>
      <c r="MX498" s="35"/>
      <c r="MY498" s="35"/>
      <c r="MZ498" s="35"/>
      <c r="NA498" s="35"/>
      <c r="NB498" s="35"/>
      <c r="NC498" s="35"/>
      <c r="ND498" s="35"/>
      <c r="NE498" s="35"/>
      <c r="NF498" s="35"/>
      <c r="NG498" s="35"/>
      <c r="NH498" s="35"/>
      <c r="NI498" s="35"/>
      <c r="NJ498" s="35"/>
      <c r="NK498" s="35"/>
      <c r="NL498" s="35"/>
      <c r="NM498" s="35"/>
      <c r="NN498" s="35"/>
      <c r="NO498" s="35"/>
      <c r="NP498" s="35"/>
      <c r="NQ498" s="35"/>
      <c r="NR498" s="35"/>
      <c r="NS498" s="35"/>
      <c r="NT498" s="35"/>
      <c r="NU498" s="35"/>
      <c r="NV498" s="35"/>
      <c r="NW498" s="35"/>
      <c r="NX498" s="35"/>
      <c r="NY498" s="35"/>
      <c r="NZ498" s="35"/>
      <c r="OA498" s="35"/>
      <c r="OB498" s="35"/>
      <c r="OC498" s="35"/>
      <c r="OD498" s="35"/>
      <c r="OE498" s="35"/>
      <c r="OF498" s="35"/>
      <c r="OG498" s="35"/>
      <c r="OH498" s="35"/>
      <c r="OI498" s="35"/>
      <c r="OJ498" s="35"/>
      <c r="OK498" s="35"/>
      <c r="OL498" s="35"/>
      <c r="OM498" s="35"/>
      <c r="ON498" s="35"/>
      <c r="OO498" s="35"/>
      <c r="OP498" s="35"/>
      <c r="OQ498" s="35"/>
      <c r="OR498" s="35"/>
      <c r="OS498" s="35"/>
      <c r="OT498" s="35"/>
      <c r="OU498" s="35"/>
      <c r="OV498" s="35"/>
      <c r="OW498" s="35"/>
      <c r="OX498" s="35"/>
      <c r="OY498" s="35"/>
      <c r="OZ498" s="35"/>
      <c r="PA498" s="35"/>
      <c r="PB498" s="35"/>
      <c r="PC498" s="35"/>
      <c r="PD498" s="35"/>
      <c r="PE498" s="35"/>
      <c r="PF498" s="35"/>
      <c r="PG498" s="35"/>
      <c r="PH498" s="35"/>
      <c r="PI498" s="35"/>
      <c r="PJ498" s="35"/>
      <c r="PK498" s="35"/>
      <c r="PL498" s="35"/>
      <c r="PM498" s="35"/>
      <c r="PN498" s="35"/>
      <c r="PO498" s="35"/>
      <c r="PP498" s="35"/>
      <c r="PQ498" s="35"/>
      <c r="PR498" s="35"/>
      <c r="PS498" s="35"/>
      <c r="PT498" s="35"/>
      <c r="PU498" s="35"/>
      <c r="PV498" s="35"/>
      <c r="PW498" s="35"/>
      <c r="PX498" s="35"/>
      <c r="PY498" s="35"/>
      <c r="PZ498" s="35"/>
      <c r="QA498" s="35"/>
      <c r="QB498" s="35"/>
      <c r="QC498" s="35"/>
      <c r="QD498" s="35"/>
      <c r="QE498" s="35"/>
      <c r="QF498" s="35"/>
      <c r="QG498" s="35"/>
      <c r="QH498" s="35"/>
      <c r="QI498" s="35"/>
      <c r="QJ498" s="35"/>
      <c r="QK498" s="35"/>
      <c r="QL498" s="35"/>
      <c r="QM498" s="35"/>
      <c r="QN498" s="35"/>
      <c r="QO498" s="35"/>
      <c r="QP498" s="35"/>
      <c r="QQ498" s="35"/>
      <c r="QR498" s="35"/>
      <c r="QS498" s="35"/>
      <c r="QT498" s="35"/>
      <c r="QU498" s="35"/>
      <c r="QV498" s="35"/>
      <c r="QW498" s="35"/>
      <c r="QX498" s="35"/>
      <c r="QY498" s="35"/>
      <c r="QZ498" s="35"/>
      <c r="RA498" s="35"/>
      <c r="RB498" s="35"/>
      <c r="RC498" s="35"/>
      <c r="RD498" s="35"/>
      <c r="RE498" s="35"/>
      <c r="RF498" s="35"/>
      <c r="RG498" s="35"/>
      <c r="RH498" s="35"/>
      <c r="RI498" s="35"/>
      <c r="RJ498" s="35"/>
      <c r="RK498" s="35"/>
      <c r="RL498" s="35"/>
      <c r="RM498" s="35"/>
      <c r="RN498" s="35"/>
      <c r="RO498" s="35"/>
      <c r="RP498" s="35"/>
      <c r="RQ498" s="35"/>
      <c r="RR498" s="35"/>
      <c r="RS498" s="35"/>
      <c r="RT498" s="35"/>
      <c r="RU498" s="35"/>
      <c r="RV498" s="35"/>
      <c r="RW498" s="35"/>
      <c r="RX498" s="35"/>
      <c r="RY498" s="35"/>
      <c r="RZ498" s="35"/>
      <c r="SA498" s="35"/>
      <c r="SB498" s="35"/>
      <c r="SC498" s="35"/>
      <c r="SD498" s="35"/>
      <c r="SE498" s="35"/>
      <c r="SF498" s="35"/>
      <c r="SG498" s="35"/>
      <c r="SH498" s="35"/>
      <c r="SI498" s="35"/>
      <c r="SJ498" s="35"/>
      <c r="SK498" s="35"/>
      <c r="SL498" s="35"/>
      <c r="SM498" s="35"/>
      <c r="SN498" s="35"/>
      <c r="SO498" s="35"/>
      <c r="SP498" s="35"/>
      <c r="SQ498" s="35"/>
      <c r="SR498" s="35"/>
      <c r="SS498" s="35"/>
      <c r="ST498" s="35"/>
      <c r="SU498" s="35"/>
      <c r="SV498" s="35"/>
      <c r="SW498" s="35"/>
      <c r="SX498" s="35"/>
      <c r="SY498" s="35"/>
      <c r="SZ498" s="35"/>
      <c r="TA498" s="35"/>
      <c r="TB498" s="35"/>
      <c r="TC498" s="35"/>
      <c r="TD498" s="35"/>
      <c r="TE498" s="35"/>
      <c r="TF498" s="35"/>
      <c r="TG498" s="35"/>
      <c r="TH498" s="35"/>
      <c r="TI498" s="35"/>
      <c r="TJ498" s="35"/>
      <c r="TK498" s="35"/>
      <c r="TL498" s="35"/>
      <c r="TM498" s="35"/>
      <c r="TN498" s="35"/>
      <c r="TO498" s="35"/>
      <c r="TP498" s="35"/>
      <c r="TQ498" s="35"/>
      <c r="TR498" s="35"/>
      <c r="TS498" s="35"/>
      <c r="TT498" s="35"/>
      <c r="TU498" s="35"/>
      <c r="TV498" s="35"/>
      <c r="TW498" s="35"/>
      <c r="TX498" s="35"/>
      <c r="TY498" s="35"/>
      <c r="TZ498" s="35"/>
      <c r="UA498" s="35"/>
      <c r="UB498" s="35"/>
      <c r="UC498" s="35"/>
      <c r="UD498" s="35"/>
      <c r="UE498" s="35"/>
      <c r="UF498" s="35"/>
      <c r="UG498" s="35"/>
      <c r="UH498" s="35"/>
      <c r="UI498" s="35"/>
      <c r="UJ498" s="35"/>
      <c r="UK498" s="35"/>
      <c r="UL498" s="35"/>
      <c r="UM498" s="35"/>
      <c r="UN498" s="35"/>
      <c r="UO498" s="35"/>
      <c r="UP498" s="35"/>
      <c r="UQ498" s="35"/>
      <c r="UR498" s="35"/>
      <c r="US498" s="35"/>
      <c r="UT498" s="35"/>
      <c r="UU498" s="35"/>
      <c r="UV498" s="35"/>
      <c r="UW498" s="35"/>
      <c r="UX498" s="35"/>
      <c r="UY498" s="35"/>
      <c r="UZ498" s="35"/>
      <c r="VA498" s="35"/>
      <c r="VB498" s="35"/>
      <c r="VC498" s="35"/>
      <c r="VD498" s="35"/>
      <c r="VE498" s="35"/>
      <c r="VF498" s="35"/>
      <c r="VG498" s="35"/>
      <c r="VH498" s="35"/>
      <c r="VI498" s="35"/>
      <c r="VJ498" s="35"/>
      <c r="VK498" s="35"/>
      <c r="VL498" s="35"/>
      <c r="VM498" s="35"/>
      <c r="VN498" s="35"/>
      <c r="VO498" s="35"/>
      <c r="VP498" s="35"/>
      <c r="VQ498" s="35"/>
      <c r="VR498" s="35"/>
      <c r="VS498" s="35"/>
      <c r="VT498" s="35"/>
      <c r="VU498" s="35"/>
      <c r="VV498" s="35"/>
      <c r="VW498" s="35"/>
      <c r="VX498" s="35"/>
      <c r="VY498" s="35"/>
      <c r="VZ498" s="35"/>
      <c r="WA498" s="35"/>
      <c r="WB498" s="35"/>
      <c r="WC498" s="35"/>
      <c r="WD498" s="35"/>
      <c r="WE498" s="35"/>
      <c r="WF498" s="35"/>
      <c r="WG498" s="35"/>
      <c r="WH498" s="35"/>
      <c r="WI498" s="35"/>
      <c r="WJ498" s="35"/>
      <c r="WK498" s="35"/>
      <c r="WL498" s="35"/>
      <c r="WM498" s="35"/>
      <c r="WN498" s="35"/>
      <c r="WO498" s="35"/>
      <c r="WP498" s="35"/>
      <c r="WQ498" s="35"/>
      <c r="WR498" s="35"/>
      <c r="WS498" s="35"/>
      <c r="WT498" s="35"/>
      <c r="WU498" s="35"/>
      <c r="WV498" s="35"/>
      <c r="WW498" s="35"/>
      <c r="WX498" s="35"/>
      <c r="WY498" s="35"/>
      <c r="WZ498" s="35"/>
      <c r="XA498" s="35">
        <v>5</v>
      </c>
      <c r="XB498" s="35"/>
      <c r="XC498" s="35">
        <v>5</v>
      </c>
      <c r="XD498" s="35"/>
      <c r="XE498" s="35"/>
      <c r="XF498" s="35"/>
      <c r="XG498" s="35"/>
      <c r="XH498" s="35"/>
      <c r="XI498" s="35"/>
      <c r="XJ498" s="35"/>
      <c r="XK498" s="35"/>
      <c r="XL498" s="35"/>
      <c r="XM498" s="35"/>
      <c r="XN498" s="35"/>
      <c r="XO498" s="35"/>
      <c r="XP498" s="35"/>
      <c r="XQ498" s="35"/>
      <c r="XR498" s="35"/>
      <c r="XS498" s="35"/>
      <c r="XT498" s="35"/>
      <c r="XU498" s="35"/>
      <c r="XV498" s="35"/>
      <c r="XW498" s="35"/>
      <c r="XX498" s="35"/>
      <c r="XY498" s="35"/>
      <c r="XZ498" s="35"/>
      <c r="YA498" s="35"/>
      <c r="YB498" s="35"/>
      <c r="YC498" s="35"/>
      <c r="YD498" s="35"/>
      <c r="YE498" s="35"/>
      <c r="YF498" s="35"/>
      <c r="YG498" s="35"/>
      <c r="YH498" s="35"/>
      <c r="YI498" s="35"/>
      <c r="YJ498" s="35"/>
      <c r="YK498" s="35"/>
      <c r="YL498" s="35"/>
      <c r="YM498" s="35"/>
      <c r="YN498" s="35"/>
      <c r="YO498" s="35"/>
      <c r="YP498" s="35"/>
      <c r="YQ498" s="35"/>
      <c r="YR498" s="35"/>
      <c r="YS498" s="35"/>
      <c r="YT498" s="35"/>
      <c r="YU498" s="35"/>
      <c r="YV498" s="35"/>
      <c r="YW498" s="35"/>
      <c r="YX498" s="35"/>
      <c r="YY498" s="35"/>
      <c r="YZ498" s="35"/>
      <c r="ZA498" s="35"/>
      <c r="ZB498" s="35"/>
      <c r="ZC498" s="35"/>
      <c r="ZD498" s="35"/>
      <c r="ZE498" s="35"/>
      <c r="ZF498" s="35"/>
      <c r="ZG498" s="35"/>
      <c r="ZH498" s="35"/>
      <c r="ZI498" s="35"/>
      <c r="ZJ498" s="35"/>
      <c r="ZK498" s="35"/>
      <c r="ZL498" s="35"/>
      <c r="ZM498" s="35"/>
      <c r="ZN498" s="35"/>
      <c r="ZO498" s="35"/>
      <c r="ZP498" s="35"/>
      <c r="ZQ498" s="35"/>
      <c r="ZR498" s="35"/>
      <c r="ZS498" s="35"/>
      <c r="ZT498" s="35"/>
      <c r="ZU498" s="35"/>
      <c r="ZV498" s="35"/>
      <c r="ZW498" s="35"/>
      <c r="ZX498" s="35"/>
      <c r="ZY498" s="35"/>
      <c r="ZZ498" s="35"/>
      <c r="AAA498" s="35"/>
      <c r="AAB498" s="35"/>
      <c r="AAC498" s="35"/>
      <c r="AAD498" s="35"/>
      <c r="AAE498" s="35"/>
      <c r="AAF498" s="35"/>
      <c r="AAG498" s="35"/>
      <c r="AAH498" s="35"/>
      <c r="AAI498" s="35"/>
      <c r="AAJ498" s="35"/>
      <c r="AAK498" s="35"/>
      <c r="AAL498" s="35"/>
      <c r="AAM498" s="35"/>
      <c r="AAN498" s="35"/>
      <c r="AAO498" s="35"/>
      <c r="AAP498" s="35"/>
      <c r="AAQ498" s="35"/>
      <c r="AAR498" s="35"/>
      <c r="AAS498" s="35"/>
      <c r="AAT498" s="35"/>
      <c r="AAU498" s="35"/>
      <c r="AAV498" s="35"/>
      <c r="AAW498" s="35"/>
      <c r="AAX498" s="35"/>
      <c r="AAY498" s="35"/>
      <c r="AAZ498" s="35"/>
      <c r="ABA498" s="35"/>
      <c r="ABB498" s="35"/>
      <c r="ABC498" s="35"/>
      <c r="ABD498" s="35"/>
      <c r="ABE498" s="35"/>
      <c r="ABF498" s="35"/>
      <c r="ABG498" s="35"/>
      <c r="ABH498" s="35"/>
      <c r="ABI498" s="35"/>
      <c r="ABJ498" s="35"/>
      <c r="ABK498" s="35"/>
      <c r="ABL498" s="35"/>
      <c r="ABM498" s="35"/>
      <c r="ABN498" s="35"/>
      <c r="ABO498" s="35"/>
      <c r="ABP498" s="35"/>
      <c r="ABQ498" s="35"/>
      <c r="ABR498" s="35"/>
      <c r="ABS498" s="35"/>
      <c r="ABT498" s="35"/>
      <c r="ABU498" s="35"/>
      <c r="ABV498" s="35"/>
      <c r="ABW498" s="35"/>
      <c r="ABX498" s="35"/>
      <c r="ABY498" s="35"/>
      <c r="ABZ498" s="35"/>
      <c r="ACA498" s="35"/>
      <c r="ACB498" s="35"/>
      <c r="ACC498" s="35"/>
      <c r="ACD498" s="35"/>
      <c r="ACE498" s="35"/>
      <c r="ACF498" s="35"/>
      <c r="ACG498" s="35"/>
      <c r="ACH498" s="35"/>
      <c r="ACI498" s="35"/>
      <c r="ACJ498" s="35"/>
      <c r="ACK498" s="35"/>
      <c r="ACL498" s="35"/>
      <c r="ACM498" s="35"/>
      <c r="ACN498" s="35"/>
      <c r="ACO498" s="35"/>
      <c r="ACP498" s="35"/>
      <c r="ACQ498" s="35"/>
      <c r="ACR498" s="35"/>
      <c r="ACS498" s="35"/>
      <c r="ACT498" s="35"/>
      <c r="ACU498" s="35"/>
      <c r="ACV498" s="35"/>
      <c r="ACW498" s="35"/>
      <c r="ACX498" s="35"/>
      <c r="ACY498" s="35"/>
      <c r="ACZ498" s="35"/>
      <c r="ADA498" s="35"/>
      <c r="ADB498" s="35"/>
      <c r="ADC498" s="35"/>
      <c r="ADD498" s="35"/>
      <c r="ADE498" s="35"/>
      <c r="ADF498" s="35"/>
      <c r="ADG498" s="35"/>
      <c r="ADH498" s="35"/>
      <c r="ADI498" s="35"/>
      <c r="ADJ498" s="35"/>
      <c r="ADK498" s="35"/>
      <c r="ADL498" s="35"/>
      <c r="ADM498" s="35"/>
      <c r="ADN498" s="35"/>
      <c r="ADO498" s="35"/>
      <c r="ADP498" s="35"/>
      <c r="ADQ498" s="35"/>
      <c r="ADR498" s="35"/>
      <c r="ADS498" s="35"/>
      <c r="ADT498" s="35"/>
      <c r="ADU498" s="35"/>
      <c r="ADV498" s="35"/>
      <c r="ADW498" s="35"/>
      <c r="ADX498" s="35"/>
      <c r="ADY498" s="66">
        <f t="shared" si="21"/>
        <v>0</v>
      </c>
    </row>
    <row r="499" spans="1:805" s="5" customFormat="1" x14ac:dyDescent="0.2">
      <c r="A499" s="38" t="s">
        <v>176</v>
      </c>
      <c r="B499" s="65">
        <f t="shared" si="23"/>
        <v>0</v>
      </c>
      <c r="C499" s="57">
        <v>5</v>
      </c>
      <c r="D499" s="59">
        <v>44697</v>
      </c>
      <c r="E499" s="67">
        <v>122.76</v>
      </c>
      <c r="F499" s="67">
        <f t="shared" si="24"/>
        <v>0</v>
      </c>
      <c r="G499" s="6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  <c r="AO499" s="35"/>
      <c r="AP499" s="35"/>
      <c r="AQ499" s="35"/>
      <c r="AR499" s="35"/>
      <c r="AS499" s="35"/>
      <c r="AT499" s="35"/>
      <c r="AU499" s="35"/>
      <c r="AV499" s="35"/>
      <c r="AW499" s="35"/>
      <c r="AX499" s="35"/>
      <c r="AY499" s="35"/>
      <c r="AZ499" s="35"/>
      <c r="BA499" s="35"/>
      <c r="BB499" s="35"/>
      <c r="BC499" s="35"/>
      <c r="BD499" s="35"/>
      <c r="BE499" s="15"/>
      <c r="BF499" s="15"/>
      <c r="BG499" s="136"/>
      <c r="BH499" s="35"/>
      <c r="BI499" s="35"/>
      <c r="BJ499" s="35"/>
      <c r="BK499" s="35"/>
      <c r="BL499" s="35"/>
      <c r="BM499" s="35">
        <v>2</v>
      </c>
      <c r="BN499" s="35"/>
      <c r="BO499" s="35"/>
      <c r="BP499" s="35"/>
      <c r="BQ499" s="35"/>
      <c r="BR499" s="35"/>
      <c r="BS499" s="35"/>
      <c r="BT499" s="35"/>
      <c r="BU499" s="35"/>
      <c r="BV499" s="35"/>
      <c r="BW499" s="35"/>
      <c r="BX499" s="35"/>
      <c r="BY499" s="35"/>
      <c r="BZ499" s="35"/>
      <c r="CA499" s="35"/>
      <c r="CB499" s="35"/>
      <c r="CC499" s="35"/>
      <c r="CD499" s="35"/>
      <c r="CE499" s="35"/>
      <c r="CF499" s="35"/>
      <c r="CG499" s="35"/>
      <c r="CH499" s="35"/>
      <c r="CI499" s="35"/>
      <c r="CJ499" s="35"/>
      <c r="CK499" s="35"/>
      <c r="CL499" s="35"/>
      <c r="CM499" s="35"/>
      <c r="CN499" s="35"/>
      <c r="CO499" s="35"/>
      <c r="CP499" s="35"/>
      <c r="CQ499" s="35"/>
      <c r="CR499" s="35"/>
      <c r="CS499" s="35"/>
      <c r="CT499" s="35"/>
      <c r="CU499" s="35"/>
      <c r="CV499" s="35"/>
      <c r="CW499" s="35"/>
      <c r="CX499" s="35"/>
      <c r="CY499" s="35"/>
      <c r="CZ499" s="35"/>
      <c r="DA499" s="35"/>
      <c r="DB499" s="35"/>
      <c r="DC499" s="35"/>
      <c r="DD499" s="35"/>
      <c r="DE499" s="35"/>
      <c r="DF499" s="35"/>
      <c r="DG499" s="35"/>
      <c r="DH499" s="35"/>
      <c r="DI499" s="35"/>
      <c r="DJ499" s="35"/>
      <c r="DK499" s="35"/>
      <c r="DL499" s="35"/>
      <c r="DM499" s="35"/>
      <c r="DN499" s="35"/>
      <c r="DO499" s="35"/>
      <c r="DP499" s="35"/>
      <c r="DQ499" s="35"/>
      <c r="DR499" s="35"/>
      <c r="DS499" s="35"/>
      <c r="DT499" s="35"/>
      <c r="DU499" s="35"/>
      <c r="DV499" s="35"/>
      <c r="DW499" s="35"/>
      <c r="DX499" s="35"/>
      <c r="DY499" s="35"/>
      <c r="DZ499" s="35"/>
      <c r="EA499" s="35"/>
      <c r="EB499" s="35"/>
      <c r="EC499" s="35"/>
      <c r="ED499" s="35"/>
      <c r="EE499" s="35"/>
      <c r="EF499" s="35"/>
      <c r="EG499" s="35"/>
      <c r="EH499" s="35"/>
      <c r="EI499" s="35"/>
      <c r="EJ499" s="35"/>
      <c r="EK499" s="35"/>
      <c r="EL499" s="35"/>
      <c r="EM499" s="35"/>
      <c r="EN499" s="35"/>
      <c r="EO499" s="35"/>
      <c r="EP499" s="35"/>
      <c r="EQ499" s="35"/>
      <c r="ER499" s="35"/>
      <c r="ES499" s="35"/>
      <c r="ET499" s="35"/>
      <c r="EU499" s="35"/>
      <c r="EV499" s="35"/>
      <c r="EW499" s="35"/>
      <c r="EX499" s="35"/>
      <c r="EY499" s="35"/>
      <c r="EZ499" s="35"/>
      <c r="FA499" s="35"/>
      <c r="FB499" s="35"/>
      <c r="FC499" s="35"/>
      <c r="FD499" s="35"/>
      <c r="FE499" s="35"/>
      <c r="FF499" s="35"/>
      <c r="FG499" s="35"/>
      <c r="FH499" s="35"/>
      <c r="FI499" s="35"/>
      <c r="FJ499" s="35"/>
      <c r="FK499" s="35"/>
      <c r="FL499" s="35"/>
      <c r="FM499" s="35"/>
      <c r="FN499" s="35"/>
      <c r="FO499" s="35"/>
      <c r="FP499" s="35"/>
      <c r="FQ499" s="35"/>
      <c r="FR499" s="35"/>
      <c r="FS499" s="35"/>
      <c r="FT499" s="35"/>
      <c r="FU499" s="35"/>
      <c r="FV499" s="35"/>
      <c r="FW499" s="35"/>
      <c r="FX499" s="35"/>
      <c r="FY499" s="35"/>
      <c r="FZ499" s="35"/>
      <c r="GA499" s="35"/>
      <c r="GB499" s="35"/>
      <c r="GC499" s="35"/>
      <c r="GD499" s="35"/>
      <c r="GE499" s="35"/>
      <c r="GF499" s="35"/>
      <c r="GG499" s="35"/>
      <c r="GH499" s="35"/>
      <c r="GI499" s="35"/>
      <c r="GJ499" s="35"/>
      <c r="GK499" s="35"/>
      <c r="GL499" s="35"/>
      <c r="GM499" s="35"/>
      <c r="GN499" s="35"/>
      <c r="GO499" s="35"/>
      <c r="GP499" s="35"/>
      <c r="GQ499" s="35"/>
      <c r="GR499" s="35"/>
      <c r="GS499" s="35"/>
      <c r="GT499" s="35"/>
      <c r="GU499" s="35"/>
      <c r="GV499" s="35"/>
      <c r="GW499" s="35"/>
      <c r="GX499" s="35"/>
      <c r="GY499" s="35"/>
      <c r="GZ499" s="35"/>
      <c r="HA499" s="35"/>
      <c r="HB499" s="35"/>
      <c r="HC499" s="35"/>
      <c r="HD499" s="35"/>
      <c r="HE499" s="35"/>
      <c r="HF499" s="35"/>
      <c r="HG499" s="35"/>
      <c r="HH499" s="35"/>
      <c r="HI499" s="35"/>
      <c r="HJ499" s="35"/>
      <c r="HK499" s="35"/>
      <c r="HL499" s="35"/>
      <c r="HM499" s="35"/>
      <c r="HN499" s="35"/>
      <c r="HO499" s="35"/>
      <c r="HP499" s="35"/>
      <c r="HQ499" s="35"/>
      <c r="HR499" s="35"/>
      <c r="HS499" s="35"/>
      <c r="HT499" s="35"/>
      <c r="HU499" s="35"/>
      <c r="HV499" s="35"/>
      <c r="HW499" s="35"/>
      <c r="HX499" s="35"/>
      <c r="HY499" s="35"/>
      <c r="HZ499" s="35"/>
      <c r="IA499" s="35"/>
      <c r="IB499" s="35"/>
      <c r="IC499" s="35"/>
      <c r="ID499" s="35"/>
      <c r="IE499" s="35"/>
      <c r="IF499" s="35"/>
      <c r="IG499" s="35"/>
      <c r="IH499" s="35"/>
      <c r="II499" s="35"/>
      <c r="IJ499" s="35"/>
      <c r="IK499" s="35"/>
      <c r="IL499" s="35"/>
      <c r="IM499" s="35"/>
      <c r="IN499" s="35"/>
      <c r="IO499" s="35"/>
      <c r="IP499" s="35"/>
      <c r="IQ499" s="35"/>
      <c r="IR499" s="35"/>
      <c r="IS499" s="35"/>
      <c r="IT499" s="35"/>
      <c r="IU499" s="35"/>
      <c r="IV499" s="35"/>
      <c r="IW499" s="35"/>
      <c r="IX499" s="35"/>
      <c r="IY499" s="35"/>
      <c r="IZ499" s="35"/>
      <c r="JA499" s="35"/>
      <c r="JB499" s="35"/>
      <c r="JC499" s="35"/>
      <c r="JD499" s="35"/>
      <c r="JE499" s="35"/>
      <c r="JF499" s="35"/>
      <c r="JG499" s="35"/>
      <c r="JH499" s="35"/>
      <c r="JI499" s="35"/>
      <c r="JJ499" s="35"/>
      <c r="JK499" s="35"/>
      <c r="JL499" s="35"/>
      <c r="JM499" s="35"/>
      <c r="JN499" s="35"/>
      <c r="JO499" s="35"/>
      <c r="JP499" s="35"/>
      <c r="JQ499" s="35"/>
      <c r="JR499" s="35"/>
      <c r="JS499" s="35"/>
      <c r="JT499" s="35"/>
      <c r="JU499" s="35"/>
      <c r="JV499" s="35"/>
      <c r="JW499" s="35"/>
      <c r="JX499" s="35"/>
      <c r="JY499" s="35"/>
      <c r="JZ499" s="35"/>
      <c r="KA499" s="35"/>
      <c r="KB499" s="35"/>
      <c r="KC499" s="35"/>
      <c r="KD499" s="35"/>
      <c r="KE499" s="35"/>
      <c r="KF499" s="35"/>
      <c r="KG499" s="35"/>
      <c r="KH499" s="35"/>
      <c r="KI499" s="35"/>
      <c r="KJ499" s="35"/>
      <c r="KK499" s="35"/>
      <c r="KL499" s="35"/>
      <c r="KM499" s="35"/>
      <c r="KN499" s="35"/>
      <c r="KO499" s="35"/>
      <c r="KP499" s="35"/>
      <c r="KQ499" s="35"/>
      <c r="KR499" s="35"/>
      <c r="KS499" s="35"/>
      <c r="KT499" s="35"/>
      <c r="KU499" s="35"/>
      <c r="KV499" s="35"/>
      <c r="KW499" s="35"/>
      <c r="KX499" s="35"/>
      <c r="KY499" s="35"/>
      <c r="KZ499" s="35"/>
      <c r="LA499" s="35"/>
      <c r="LB499" s="35"/>
      <c r="LC499" s="35"/>
      <c r="LD499" s="35"/>
      <c r="LE499" s="35"/>
      <c r="LF499" s="35"/>
      <c r="LG499" s="35"/>
      <c r="LH499" s="35"/>
      <c r="LI499" s="35"/>
      <c r="LJ499" s="35"/>
      <c r="LK499" s="35"/>
      <c r="LL499" s="35"/>
      <c r="LM499" s="35"/>
      <c r="LN499" s="35"/>
      <c r="LO499" s="35"/>
      <c r="LP499" s="35"/>
      <c r="LQ499" s="35"/>
      <c r="LR499" s="35"/>
      <c r="LS499" s="35"/>
      <c r="LT499" s="35"/>
      <c r="LU499" s="35"/>
      <c r="LV499" s="35"/>
      <c r="LW499" s="35"/>
      <c r="LX499" s="35"/>
      <c r="LY499" s="35"/>
      <c r="LZ499" s="35"/>
      <c r="MA499" s="35"/>
      <c r="MB499" s="35"/>
      <c r="MC499" s="35"/>
      <c r="MD499" s="35"/>
      <c r="ME499" s="35"/>
      <c r="MF499" s="35"/>
      <c r="MG499" s="35"/>
      <c r="MH499" s="35"/>
      <c r="MI499" s="35"/>
      <c r="MJ499" s="35"/>
      <c r="MK499" s="35"/>
      <c r="ML499" s="35"/>
      <c r="MM499" s="35"/>
      <c r="MN499" s="35"/>
      <c r="MO499" s="35"/>
      <c r="MP499" s="35"/>
      <c r="MQ499" s="35"/>
      <c r="MR499" s="35"/>
      <c r="MS499" s="35"/>
      <c r="MT499" s="35"/>
      <c r="MU499" s="35"/>
      <c r="MV499" s="35"/>
      <c r="MW499" s="35"/>
      <c r="MX499" s="35"/>
      <c r="MY499" s="35"/>
      <c r="MZ499" s="35"/>
      <c r="NA499" s="35"/>
      <c r="NB499" s="35"/>
      <c r="NC499" s="35"/>
      <c r="ND499" s="35"/>
      <c r="NE499" s="35"/>
      <c r="NF499" s="35"/>
      <c r="NG499" s="35"/>
      <c r="NH499" s="35"/>
      <c r="NI499" s="35"/>
      <c r="NJ499" s="35"/>
      <c r="NK499" s="35"/>
      <c r="NL499" s="35"/>
      <c r="NM499" s="35"/>
      <c r="NN499" s="35"/>
      <c r="NO499" s="35"/>
      <c r="NP499" s="35"/>
      <c r="NQ499" s="35"/>
      <c r="NR499" s="35"/>
      <c r="NS499" s="35"/>
      <c r="NT499" s="35"/>
      <c r="NU499" s="35"/>
      <c r="NV499" s="35"/>
      <c r="NW499" s="35"/>
      <c r="NX499" s="35"/>
      <c r="NY499" s="35"/>
      <c r="NZ499" s="35"/>
      <c r="OA499" s="35"/>
      <c r="OB499" s="35"/>
      <c r="OC499" s="35"/>
      <c r="OD499" s="35"/>
      <c r="OE499" s="35"/>
      <c r="OF499" s="35"/>
      <c r="OG499" s="35"/>
      <c r="OH499" s="35"/>
      <c r="OI499" s="35"/>
      <c r="OJ499" s="35"/>
      <c r="OK499" s="35"/>
      <c r="OL499" s="35"/>
      <c r="OM499" s="35"/>
      <c r="ON499" s="35"/>
      <c r="OO499" s="35"/>
      <c r="OP499" s="35"/>
      <c r="OQ499" s="35"/>
      <c r="OR499" s="35"/>
      <c r="OS499" s="35"/>
      <c r="OT499" s="35"/>
      <c r="OU499" s="35"/>
      <c r="OV499" s="35"/>
      <c r="OW499" s="35"/>
      <c r="OX499" s="35"/>
      <c r="OY499" s="35"/>
      <c r="OZ499" s="35"/>
      <c r="PA499" s="35"/>
      <c r="PB499" s="35"/>
      <c r="PC499" s="35"/>
      <c r="PD499" s="35"/>
      <c r="PE499" s="35"/>
      <c r="PF499" s="35"/>
      <c r="PG499" s="35"/>
      <c r="PH499" s="35"/>
      <c r="PI499" s="35"/>
      <c r="PJ499" s="35"/>
      <c r="PK499" s="35"/>
      <c r="PL499" s="35"/>
      <c r="PM499" s="35"/>
      <c r="PN499" s="35"/>
      <c r="PO499" s="35"/>
      <c r="PP499" s="35"/>
      <c r="PQ499" s="35"/>
      <c r="PR499" s="35"/>
      <c r="PS499" s="35"/>
      <c r="PT499" s="35"/>
      <c r="PU499" s="35"/>
      <c r="PV499" s="35"/>
      <c r="PW499" s="35"/>
      <c r="PX499" s="35"/>
      <c r="PY499" s="35"/>
      <c r="PZ499" s="35"/>
      <c r="QA499" s="35"/>
      <c r="QB499" s="35"/>
      <c r="QC499" s="35"/>
      <c r="QD499" s="35">
        <v>2</v>
      </c>
      <c r="QE499" s="35"/>
      <c r="QF499" s="35"/>
      <c r="QG499" s="35"/>
      <c r="QH499" s="35"/>
      <c r="QI499" s="35"/>
      <c r="QJ499" s="35"/>
      <c r="QK499" s="35"/>
      <c r="QL499" s="35"/>
      <c r="QM499" s="35"/>
      <c r="QN499" s="35"/>
      <c r="QO499" s="35"/>
      <c r="QP499" s="35"/>
      <c r="QQ499" s="35"/>
      <c r="QR499" s="35"/>
      <c r="QS499" s="35"/>
      <c r="QT499" s="35"/>
      <c r="QU499" s="35"/>
      <c r="QV499" s="35"/>
      <c r="QW499" s="35"/>
      <c r="QX499" s="35"/>
      <c r="QY499" s="35"/>
      <c r="QZ499" s="35"/>
      <c r="RA499" s="35"/>
      <c r="RB499" s="35"/>
      <c r="RC499" s="35"/>
      <c r="RD499" s="35"/>
      <c r="RE499" s="35"/>
      <c r="RF499" s="35"/>
      <c r="RG499" s="35"/>
      <c r="RH499" s="35"/>
      <c r="RI499" s="35"/>
      <c r="RJ499" s="35"/>
      <c r="RK499" s="35"/>
      <c r="RL499" s="35"/>
      <c r="RM499" s="35"/>
      <c r="RN499" s="35"/>
      <c r="RO499" s="35"/>
      <c r="RP499" s="35"/>
      <c r="RQ499" s="35"/>
      <c r="RR499" s="35"/>
      <c r="RS499" s="35"/>
      <c r="RT499" s="35"/>
      <c r="RU499" s="35"/>
      <c r="RV499" s="35"/>
      <c r="RW499" s="35"/>
      <c r="RX499" s="35"/>
      <c r="RY499" s="35"/>
      <c r="RZ499" s="35"/>
      <c r="SA499" s="35"/>
      <c r="SB499" s="35"/>
      <c r="SC499" s="35"/>
      <c r="SD499" s="35"/>
      <c r="SE499" s="35"/>
      <c r="SF499" s="35"/>
      <c r="SG499" s="35"/>
      <c r="SH499" s="35"/>
      <c r="SI499" s="35"/>
      <c r="SJ499" s="35"/>
      <c r="SK499" s="35"/>
      <c r="SL499" s="35"/>
      <c r="SM499" s="35"/>
      <c r="SN499" s="35"/>
      <c r="SO499" s="35"/>
      <c r="SP499" s="35"/>
      <c r="SQ499" s="35"/>
      <c r="SR499" s="35"/>
      <c r="SS499" s="35"/>
      <c r="ST499" s="35"/>
      <c r="SU499" s="35"/>
      <c r="SV499" s="35"/>
      <c r="SW499" s="35"/>
      <c r="SX499" s="35"/>
      <c r="SY499" s="35"/>
      <c r="SZ499" s="35"/>
      <c r="TA499" s="35"/>
      <c r="TB499" s="35"/>
      <c r="TC499" s="35"/>
      <c r="TD499" s="35"/>
      <c r="TE499" s="35"/>
      <c r="TF499" s="35"/>
      <c r="TG499" s="35"/>
      <c r="TH499" s="35"/>
      <c r="TI499" s="35"/>
      <c r="TJ499" s="35"/>
      <c r="TK499" s="35"/>
      <c r="TL499" s="35"/>
      <c r="TM499" s="35"/>
      <c r="TN499" s="35">
        <v>2</v>
      </c>
      <c r="TO499" s="35"/>
      <c r="TP499" s="35">
        <v>2</v>
      </c>
      <c r="TQ499" s="35"/>
      <c r="TR499" s="35"/>
      <c r="TS499" s="35"/>
      <c r="TT499" s="35"/>
      <c r="TU499" s="35"/>
      <c r="TV499" s="35"/>
      <c r="TW499" s="35"/>
      <c r="TX499" s="35"/>
      <c r="TY499" s="35"/>
      <c r="TZ499" s="35"/>
      <c r="UA499" s="35"/>
      <c r="UB499" s="35"/>
      <c r="UC499" s="35"/>
      <c r="UD499" s="35"/>
      <c r="UE499" s="35"/>
      <c r="UF499" s="35"/>
      <c r="UG499" s="35"/>
      <c r="UH499" s="35"/>
      <c r="UI499" s="35"/>
      <c r="UJ499" s="35"/>
      <c r="UK499" s="35"/>
      <c r="UL499" s="35"/>
      <c r="UM499" s="35"/>
      <c r="UN499" s="35"/>
      <c r="UO499" s="35"/>
      <c r="UP499" s="35"/>
      <c r="UQ499" s="35"/>
      <c r="UR499" s="35"/>
      <c r="US499" s="35"/>
      <c r="UT499" s="35"/>
      <c r="UU499" s="35"/>
      <c r="UV499" s="35"/>
      <c r="UW499" s="35"/>
      <c r="UX499" s="35"/>
      <c r="UY499" s="35"/>
      <c r="UZ499" s="35"/>
      <c r="VA499" s="35"/>
      <c r="VB499" s="35"/>
      <c r="VC499" s="35"/>
      <c r="VD499" s="35"/>
      <c r="VE499" s="35"/>
      <c r="VF499" s="35"/>
      <c r="VG499" s="35"/>
      <c r="VH499" s="35"/>
      <c r="VI499" s="35"/>
      <c r="VJ499" s="35"/>
      <c r="VK499" s="35"/>
      <c r="VL499" s="35">
        <v>25</v>
      </c>
      <c r="VM499" s="35"/>
      <c r="VN499" s="35"/>
      <c r="VO499" s="35"/>
      <c r="VP499" s="35"/>
      <c r="VQ499" s="35"/>
      <c r="VR499" s="35">
        <v>25</v>
      </c>
      <c r="VS499" s="35"/>
      <c r="VT499" s="35"/>
      <c r="VU499" s="35"/>
      <c r="VV499" s="35"/>
      <c r="VW499" s="35"/>
      <c r="VX499" s="35"/>
      <c r="VY499" s="35"/>
      <c r="VZ499" s="35"/>
      <c r="WA499" s="35"/>
      <c r="WB499" s="35"/>
      <c r="WC499" s="35"/>
      <c r="WD499" s="35"/>
      <c r="WE499" s="35"/>
      <c r="WF499" s="35"/>
      <c r="WG499" s="35"/>
      <c r="WH499" s="35"/>
      <c r="WI499" s="35"/>
      <c r="WJ499" s="35"/>
      <c r="WK499" s="35"/>
      <c r="WL499" s="35"/>
      <c r="WM499" s="35"/>
      <c r="WN499" s="35"/>
      <c r="WO499" s="35"/>
      <c r="WP499" s="35"/>
      <c r="WQ499" s="35"/>
      <c r="WR499" s="35"/>
      <c r="WS499" s="35"/>
      <c r="WT499" s="35"/>
      <c r="WU499" s="35"/>
      <c r="WV499" s="35"/>
      <c r="WW499" s="35"/>
      <c r="WX499" s="35"/>
      <c r="WY499" s="35"/>
      <c r="WZ499" s="35"/>
      <c r="XA499" s="35"/>
      <c r="XB499" s="35"/>
      <c r="XC499" s="35"/>
      <c r="XD499" s="35"/>
      <c r="XE499" s="35"/>
      <c r="XF499" s="35"/>
      <c r="XG499" s="35"/>
      <c r="XH499" s="35"/>
      <c r="XI499" s="35"/>
      <c r="XJ499" s="35"/>
      <c r="XK499" s="35"/>
      <c r="XL499" s="35"/>
      <c r="XM499" s="35"/>
      <c r="XN499" s="35"/>
      <c r="XO499" s="35"/>
      <c r="XP499" s="35"/>
      <c r="XQ499" s="35"/>
      <c r="XR499" s="35"/>
      <c r="XS499" s="35"/>
      <c r="XT499" s="35"/>
      <c r="XU499" s="35"/>
      <c r="XV499" s="35"/>
      <c r="XW499" s="35"/>
      <c r="XX499" s="35"/>
      <c r="XY499" s="35"/>
      <c r="XZ499" s="35"/>
      <c r="YA499" s="35"/>
      <c r="YB499" s="35"/>
      <c r="YC499" s="35"/>
      <c r="YD499" s="35"/>
      <c r="YE499" s="35"/>
      <c r="YF499" s="35"/>
      <c r="YG499" s="35"/>
      <c r="YH499" s="35"/>
      <c r="YI499" s="35"/>
      <c r="YJ499" s="35"/>
      <c r="YK499" s="35"/>
      <c r="YL499" s="35"/>
      <c r="YM499" s="35"/>
      <c r="YN499" s="35"/>
      <c r="YO499" s="35"/>
      <c r="YP499" s="35"/>
      <c r="YQ499" s="35"/>
      <c r="YR499" s="35"/>
      <c r="YS499" s="35"/>
      <c r="YT499" s="35"/>
      <c r="YU499" s="35"/>
      <c r="YV499" s="35"/>
      <c r="YW499" s="35"/>
      <c r="YX499" s="35"/>
      <c r="YY499" s="35"/>
      <c r="YZ499" s="35"/>
      <c r="ZA499" s="35"/>
      <c r="ZB499" s="35"/>
      <c r="ZC499" s="35"/>
      <c r="ZD499" s="35"/>
      <c r="ZE499" s="35"/>
      <c r="ZF499" s="35"/>
      <c r="ZG499" s="35"/>
      <c r="ZH499" s="35"/>
      <c r="ZI499" s="35"/>
      <c r="ZJ499" s="35"/>
      <c r="ZK499" s="35"/>
      <c r="ZL499" s="35"/>
      <c r="ZM499" s="35"/>
      <c r="ZN499" s="35"/>
      <c r="ZO499" s="35"/>
      <c r="ZP499" s="35"/>
      <c r="ZQ499" s="35"/>
      <c r="ZR499" s="35"/>
      <c r="ZS499" s="35"/>
      <c r="ZT499" s="35"/>
      <c r="ZU499" s="35"/>
      <c r="ZV499" s="35"/>
      <c r="ZW499" s="35"/>
      <c r="ZX499" s="35"/>
      <c r="ZY499" s="35"/>
      <c r="ZZ499" s="35"/>
      <c r="AAA499" s="35"/>
      <c r="AAB499" s="35"/>
      <c r="AAC499" s="35"/>
      <c r="AAD499" s="35"/>
      <c r="AAE499" s="35"/>
      <c r="AAF499" s="35"/>
      <c r="AAG499" s="35"/>
      <c r="AAH499" s="35"/>
      <c r="AAI499" s="35"/>
      <c r="AAJ499" s="35"/>
      <c r="AAK499" s="35"/>
      <c r="AAL499" s="35"/>
      <c r="AAM499" s="35"/>
      <c r="AAN499" s="35"/>
      <c r="AAO499" s="35"/>
      <c r="AAP499" s="35"/>
      <c r="AAQ499" s="35"/>
      <c r="AAR499" s="35"/>
      <c r="AAS499" s="35"/>
      <c r="AAT499" s="35"/>
      <c r="AAU499" s="35"/>
      <c r="AAV499" s="35"/>
      <c r="AAW499" s="35"/>
      <c r="AAX499" s="35"/>
      <c r="AAY499" s="35"/>
      <c r="AAZ499" s="35"/>
      <c r="ABA499" s="35"/>
      <c r="ABB499" s="35"/>
      <c r="ABC499" s="35"/>
      <c r="ABD499" s="35"/>
      <c r="ABE499" s="35"/>
      <c r="ABF499" s="35"/>
      <c r="ABG499" s="35"/>
      <c r="ABH499" s="35"/>
      <c r="ABI499" s="35"/>
      <c r="ABJ499" s="35"/>
      <c r="ABK499" s="35"/>
      <c r="ABL499" s="35"/>
      <c r="ABM499" s="35"/>
      <c r="ABN499" s="35"/>
      <c r="ABO499" s="35"/>
      <c r="ABP499" s="35"/>
      <c r="ABQ499" s="35"/>
      <c r="ABR499" s="35"/>
      <c r="ABS499" s="35"/>
      <c r="ABT499" s="35"/>
      <c r="ABU499" s="35"/>
      <c r="ABV499" s="35"/>
      <c r="ABW499" s="35"/>
      <c r="ABX499" s="35"/>
      <c r="ABY499" s="35"/>
      <c r="ABZ499" s="35"/>
      <c r="ACA499" s="35"/>
      <c r="ACB499" s="35"/>
      <c r="ACC499" s="35"/>
      <c r="ACD499" s="35"/>
      <c r="ACE499" s="35"/>
      <c r="ACF499" s="35"/>
      <c r="ACG499" s="35"/>
      <c r="ACH499" s="35"/>
      <c r="ACI499" s="35"/>
      <c r="ACJ499" s="35"/>
      <c r="ACK499" s="35"/>
      <c r="ACL499" s="35"/>
      <c r="ACM499" s="35"/>
      <c r="ACN499" s="35"/>
      <c r="ACO499" s="35"/>
      <c r="ACP499" s="35"/>
      <c r="ACQ499" s="35"/>
      <c r="ACR499" s="35"/>
      <c r="ACS499" s="35"/>
      <c r="ACT499" s="35"/>
      <c r="ACU499" s="35"/>
      <c r="ACV499" s="35"/>
      <c r="ACW499" s="35"/>
      <c r="ACX499" s="35"/>
      <c r="ACY499" s="35"/>
      <c r="ACZ499" s="35"/>
      <c r="ADA499" s="35"/>
      <c r="ADB499" s="35"/>
      <c r="ADC499" s="35"/>
      <c r="ADD499" s="35"/>
      <c r="ADE499" s="35"/>
      <c r="ADF499" s="35"/>
      <c r="ADG499" s="35"/>
      <c r="ADH499" s="35"/>
      <c r="ADI499" s="35"/>
      <c r="ADJ499" s="35"/>
      <c r="ADK499" s="35"/>
      <c r="ADL499" s="35"/>
      <c r="ADM499" s="35"/>
      <c r="ADN499" s="35"/>
      <c r="ADO499" s="35"/>
      <c r="ADP499" s="35"/>
      <c r="ADQ499" s="35"/>
      <c r="ADR499" s="35"/>
      <c r="ADS499" s="35"/>
      <c r="ADT499" s="35"/>
      <c r="ADU499" s="35"/>
      <c r="ADV499" s="35"/>
      <c r="ADW499" s="35"/>
      <c r="ADX499" s="35"/>
      <c r="ADY499" s="66">
        <f t="shared" si="21"/>
        <v>0</v>
      </c>
    </row>
    <row r="500" spans="1:805" s="5" customFormat="1" x14ac:dyDescent="0.2">
      <c r="A500" s="38" t="s">
        <v>176</v>
      </c>
      <c r="B500" s="65">
        <f t="shared" si="23"/>
        <v>0</v>
      </c>
      <c r="C500" s="57">
        <v>1</v>
      </c>
      <c r="D500" s="59">
        <v>44832</v>
      </c>
      <c r="E500" s="67">
        <v>134.11000000000001</v>
      </c>
      <c r="F500" s="67">
        <f t="shared" si="24"/>
        <v>0</v>
      </c>
      <c r="G500" s="6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  <c r="AO500" s="35"/>
      <c r="AP500" s="35"/>
      <c r="AQ500" s="35"/>
      <c r="AR500" s="35"/>
      <c r="AS500" s="35"/>
      <c r="AT500" s="35"/>
      <c r="AU500" s="35"/>
      <c r="AV500" s="35"/>
      <c r="AW500" s="35"/>
      <c r="AX500" s="35"/>
      <c r="AY500" s="35"/>
      <c r="AZ500" s="35"/>
      <c r="BA500" s="35"/>
      <c r="BB500" s="35"/>
      <c r="BC500" s="35"/>
      <c r="BD500" s="35"/>
      <c r="BE500" s="15"/>
      <c r="BF500" s="15"/>
      <c r="BG500" s="136"/>
      <c r="BH500" s="35"/>
      <c r="BI500" s="35"/>
      <c r="BJ500" s="35"/>
      <c r="BK500" s="35"/>
      <c r="BL500" s="35"/>
      <c r="BM500" s="35"/>
      <c r="BN500" s="35"/>
      <c r="BO500" s="35"/>
      <c r="BP500" s="35"/>
      <c r="BQ500" s="35"/>
      <c r="BR500" s="35"/>
      <c r="BS500" s="35"/>
      <c r="BT500" s="35"/>
      <c r="BU500" s="35"/>
      <c r="BV500" s="35"/>
      <c r="BW500" s="35"/>
      <c r="BX500" s="35"/>
      <c r="BY500" s="35"/>
      <c r="BZ500" s="35"/>
      <c r="CA500" s="35"/>
      <c r="CB500" s="35"/>
      <c r="CC500" s="35"/>
      <c r="CD500" s="35"/>
      <c r="CE500" s="35"/>
      <c r="CF500" s="35"/>
      <c r="CG500" s="35"/>
      <c r="CH500" s="35"/>
      <c r="CI500" s="35"/>
      <c r="CJ500" s="35"/>
      <c r="CK500" s="35"/>
      <c r="CL500" s="35"/>
      <c r="CM500" s="35"/>
      <c r="CN500" s="35"/>
      <c r="CO500" s="35"/>
      <c r="CP500" s="35"/>
      <c r="CQ500" s="35"/>
      <c r="CR500" s="35"/>
      <c r="CS500" s="35"/>
      <c r="CT500" s="35"/>
      <c r="CU500" s="35"/>
      <c r="CV500" s="35"/>
      <c r="CW500" s="35"/>
      <c r="CX500" s="35"/>
      <c r="CY500" s="35"/>
      <c r="CZ500" s="35"/>
      <c r="DA500" s="35"/>
      <c r="DB500" s="35"/>
      <c r="DC500" s="35"/>
      <c r="DD500" s="35"/>
      <c r="DE500" s="35"/>
      <c r="DF500" s="35"/>
      <c r="DG500" s="35"/>
      <c r="DH500" s="35"/>
      <c r="DI500" s="35"/>
      <c r="DJ500" s="35"/>
      <c r="DK500" s="35"/>
      <c r="DL500" s="35"/>
      <c r="DM500" s="35"/>
      <c r="DN500" s="35"/>
      <c r="DO500" s="35"/>
      <c r="DP500" s="35"/>
      <c r="DQ500" s="35"/>
      <c r="DR500" s="35"/>
      <c r="DS500" s="35"/>
      <c r="DT500" s="35"/>
      <c r="DU500" s="35"/>
      <c r="DV500" s="35"/>
      <c r="DW500" s="35"/>
      <c r="DX500" s="35"/>
      <c r="DY500" s="35"/>
      <c r="DZ500" s="35"/>
      <c r="EA500" s="35"/>
      <c r="EB500" s="35"/>
      <c r="EC500" s="35"/>
      <c r="ED500" s="35"/>
      <c r="EE500" s="35"/>
      <c r="EF500" s="35"/>
      <c r="EG500" s="35"/>
      <c r="EH500" s="35"/>
      <c r="EI500" s="35"/>
      <c r="EJ500" s="35"/>
      <c r="EK500" s="35"/>
      <c r="EL500" s="35"/>
      <c r="EM500" s="35"/>
      <c r="EN500" s="35"/>
      <c r="EO500" s="35"/>
      <c r="EP500" s="35"/>
      <c r="EQ500" s="35"/>
      <c r="ER500" s="35"/>
      <c r="ES500" s="35"/>
      <c r="ET500" s="35"/>
      <c r="EU500" s="35"/>
      <c r="EV500" s="35"/>
      <c r="EW500" s="35"/>
      <c r="EX500" s="35"/>
      <c r="EY500" s="35"/>
      <c r="EZ500" s="35"/>
      <c r="FA500" s="35"/>
      <c r="FB500" s="35"/>
      <c r="FC500" s="35"/>
      <c r="FD500" s="35"/>
      <c r="FE500" s="35"/>
      <c r="FF500" s="35"/>
      <c r="FG500" s="35"/>
      <c r="FH500" s="35"/>
      <c r="FI500" s="35"/>
      <c r="FJ500" s="35"/>
      <c r="FK500" s="35"/>
      <c r="FL500" s="35"/>
      <c r="FM500" s="35"/>
      <c r="FN500" s="35"/>
      <c r="FO500" s="35"/>
      <c r="FP500" s="35"/>
      <c r="FQ500" s="35"/>
      <c r="FR500" s="35"/>
      <c r="FS500" s="35"/>
      <c r="FT500" s="35"/>
      <c r="FU500" s="35"/>
      <c r="FV500" s="35"/>
      <c r="FW500" s="35"/>
      <c r="FX500" s="35"/>
      <c r="FY500" s="35"/>
      <c r="FZ500" s="35"/>
      <c r="GA500" s="35"/>
      <c r="GB500" s="35"/>
      <c r="GC500" s="35"/>
      <c r="GD500" s="35"/>
      <c r="GE500" s="35"/>
      <c r="GF500" s="35"/>
      <c r="GG500" s="35"/>
      <c r="GH500" s="35"/>
      <c r="GI500" s="35"/>
      <c r="GJ500" s="35"/>
      <c r="GK500" s="35"/>
      <c r="GL500" s="35"/>
      <c r="GM500" s="35"/>
      <c r="GN500" s="35"/>
      <c r="GO500" s="35"/>
      <c r="GP500" s="35"/>
      <c r="GQ500" s="35"/>
      <c r="GR500" s="35"/>
      <c r="GS500" s="35"/>
      <c r="GT500" s="35"/>
      <c r="GU500" s="35"/>
      <c r="GV500" s="35"/>
      <c r="GW500" s="35"/>
      <c r="GX500" s="35"/>
      <c r="GY500" s="35"/>
      <c r="GZ500" s="35"/>
      <c r="HA500" s="35"/>
      <c r="HB500" s="35"/>
      <c r="HC500" s="35"/>
      <c r="HD500" s="35"/>
      <c r="HE500" s="35"/>
      <c r="HF500" s="35"/>
      <c r="HG500" s="35"/>
      <c r="HH500" s="35"/>
      <c r="HI500" s="35"/>
      <c r="HJ500" s="35"/>
      <c r="HK500" s="35"/>
      <c r="HL500" s="35"/>
      <c r="HM500" s="35"/>
      <c r="HN500" s="35"/>
      <c r="HO500" s="35"/>
      <c r="HP500" s="35"/>
      <c r="HQ500" s="35"/>
      <c r="HR500" s="35"/>
      <c r="HS500" s="35"/>
      <c r="HT500" s="35"/>
      <c r="HU500" s="35"/>
      <c r="HV500" s="35"/>
      <c r="HW500" s="35"/>
      <c r="HX500" s="35"/>
      <c r="HY500" s="35"/>
      <c r="HZ500" s="35"/>
      <c r="IA500" s="35"/>
      <c r="IB500" s="35"/>
      <c r="IC500" s="35"/>
      <c r="ID500" s="35"/>
      <c r="IE500" s="35"/>
      <c r="IF500" s="35"/>
      <c r="IG500" s="35"/>
      <c r="IH500" s="35"/>
      <c r="II500" s="35"/>
      <c r="IJ500" s="35"/>
      <c r="IK500" s="35"/>
      <c r="IL500" s="35"/>
      <c r="IM500" s="35"/>
      <c r="IN500" s="35"/>
      <c r="IO500" s="35"/>
      <c r="IP500" s="35"/>
      <c r="IQ500" s="35"/>
      <c r="IR500" s="35"/>
      <c r="IS500" s="35"/>
      <c r="IT500" s="35"/>
      <c r="IU500" s="35"/>
      <c r="IV500" s="35"/>
      <c r="IW500" s="35"/>
      <c r="IX500" s="35"/>
      <c r="IY500" s="35"/>
      <c r="IZ500" s="35"/>
      <c r="JA500" s="35"/>
      <c r="JB500" s="35"/>
      <c r="JC500" s="35"/>
      <c r="JD500" s="35"/>
      <c r="JE500" s="35"/>
      <c r="JF500" s="35"/>
      <c r="JG500" s="35"/>
      <c r="JH500" s="35"/>
      <c r="JI500" s="35"/>
      <c r="JJ500" s="35"/>
      <c r="JK500" s="35"/>
      <c r="JL500" s="35"/>
      <c r="JM500" s="35"/>
      <c r="JN500" s="35"/>
      <c r="JO500" s="35"/>
      <c r="JP500" s="35"/>
      <c r="JQ500" s="35"/>
      <c r="JR500" s="35"/>
      <c r="JS500" s="35"/>
      <c r="JT500" s="35"/>
      <c r="JU500" s="35"/>
      <c r="JV500" s="35"/>
      <c r="JW500" s="35"/>
      <c r="JX500" s="35"/>
      <c r="JY500" s="35"/>
      <c r="JZ500" s="35"/>
      <c r="KA500" s="35"/>
      <c r="KB500" s="35"/>
      <c r="KC500" s="35"/>
      <c r="KD500" s="35"/>
      <c r="KE500" s="35"/>
      <c r="KF500" s="35"/>
      <c r="KG500" s="35"/>
      <c r="KH500" s="35"/>
      <c r="KI500" s="35"/>
      <c r="KJ500" s="35"/>
      <c r="KK500" s="35"/>
      <c r="KL500" s="35"/>
      <c r="KM500" s="35"/>
      <c r="KN500" s="35"/>
      <c r="KO500" s="35"/>
      <c r="KP500" s="35"/>
      <c r="KQ500" s="35"/>
      <c r="KR500" s="35"/>
      <c r="KS500" s="35"/>
      <c r="KT500" s="35"/>
      <c r="KU500" s="35"/>
      <c r="KV500" s="35"/>
      <c r="KW500" s="35"/>
      <c r="KX500" s="35"/>
      <c r="KY500" s="35"/>
      <c r="KZ500" s="35"/>
      <c r="LA500" s="35"/>
      <c r="LB500" s="35"/>
      <c r="LC500" s="35"/>
      <c r="LD500" s="35"/>
      <c r="LE500" s="35"/>
      <c r="LF500" s="35"/>
      <c r="LG500" s="35"/>
      <c r="LH500" s="35"/>
      <c r="LI500" s="35"/>
      <c r="LJ500" s="35"/>
      <c r="LK500" s="35"/>
      <c r="LL500" s="35"/>
      <c r="LM500" s="35"/>
      <c r="LN500" s="35"/>
      <c r="LO500" s="35"/>
      <c r="LP500" s="35"/>
      <c r="LQ500" s="35"/>
      <c r="LR500" s="35"/>
      <c r="LS500" s="35"/>
      <c r="LT500" s="35"/>
      <c r="LU500" s="35"/>
      <c r="LV500" s="35"/>
      <c r="LW500" s="35"/>
      <c r="LX500" s="35"/>
      <c r="LY500" s="35"/>
      <c r="LZ500" s="35">
        <v>20</v>
      </c>
      <c r="MA500" s="35"/>
      <c r="MB500" s="35"/>
      <c r="MC500" s="35"/>
      <c r="MD500" s="35"/>
      <c r="ME500" s="35"/>
      <c r="MF500" s="35"/>
      <c r="MG500" s="35"/>
      <c r="MH500" s="35"/>
      <c r="MI500" s="35"/>
      <c r="MJ500" s="35"/>
      <c r="MK500" s="35"/>
      <c r="ML500" s="35"/>
      <c r="MM500" s="35"/>
      <c r="MN500" s="35"/>
      <c r="MO500" s="35"/>
      <c r="MP500" s="35"/>
      <c r="MQ500" s="35"/>
      <c r="MR500" s="35"/>
      <c r="MS500" s="35"/>
      <c r="MT500" s="35"/>
      <c r="MU500" s="35"/>
      <c r="MV500" s="35"/>
      <c r="MW500" s="35"/>
      <c r="MX500" s="35"/>
      <c r="MY500" s="35"/>
      <c r="MZ500" s="35"/>
      <c r="NA500" s="35"/>
      <c r="NB500" s="35"/>
      <c r="NC500" s="35"/>
      <c r="ND500" s="35"/>
      <c r="NE500" s="35"/>
      <c r="NF500" s="35"/>
      <c r="NG500" s="35"/>
      <c r="NH500" s="35"/>
      <c r="NI500" s="35"/>
      <c r="NJ500" s="35"/>
      <c r="NK500" s="35"/>
      <c r="NL500" s="35"/>
      <c r="NM500" s="35"/>
      <c r="NN500" s="35"/>
      <c r="NO500" s="35"/>
      <c r="NP500" s="35"/>
      <c r="NQ500" s="35"/>
      <c r="NR500" s="35"/>
      <c r="NS500" s="35"/>
      <c r="NT500" s="35"/>
      <c r="NU500" s="35"/>
      <c r="NV500" s="35"/>
      <c r="NW500" s="35"/>
      <c r="NX500" s="35"/>
      <c r="NY500" s="35"/>
      <c r="NZ500" s="35"/>
      <c r="OA500" s="35"/>
      <c r="OB500" s="35"/>
      <c r="OC500" s="35"/>
      <c r="OD500" s="35"/>
      <c r="OE500" s="35"/>
      <c r="OF500" s="35"/>
      <c r="OG500" s="35"/>
      <c r="OH500" s="35"/>
      <c r="OI500" s="35"/>
      <c r="OJ500" s="35"/>
      <c r="OK500" s="35"/>
      <c r="OL500" s="35"/>
      <c r="OM500" s="35"/>
      <c r="ON500" s="35"/>
      <c r="OO500" s="35"/>
      <c r="OP500" s="35"/>
      <c r="OQ500" s="35"/>
      <c r="OR500" s="35"/>
      <c r="OS500" s="35"/>
      <c r="OT500" s="35"/>
      <c r="OU500" s="35"/>
      <c r="OV500" s="35"/>
      <c r="OW500" s="35"/>
      <c r="OX500" s="35"/>
      <c r="OY500" s="35"/>
      <c r="OZ500" s="35"/>
      <c r="PA500" s="35"/>
      <c r="PB500" s="35"/>
      <c r="PC500" s="35"/>
      <c r="PD500" s="35"/>
      <c r="PE500" s="35"/>
      <c r="PF500" s="35"/>
      <c r="PG500" s="35"/>
      <c r="PH500" s="35"/>
      <c r="PI500" s="35"/>
      <c r="PJ500" s="35"/>
      <c r="PK500" s="35"/>
      <c r="PL500" s="35"/>
      <c r="PM500" s="35"/>
      <c r="PN500" s="35"/>
      <c r="PO500" s="35"/>
      <c r="PP500" s="35"/>
      <c r="PQ500" s="35"/>
      <c r="PR500" s="35"/>
      <c r="PS500" s="35"/>
      <c r="PT500" s="35"/>
      <c r="PU500" s="35"/>
      <c r="PV500" s="35"/>
      <c r="PW500" s="35"/>
      <c r="PX500" s="35"/>
      <c r="PY500" s="35"/>
      <c r="PZ500" s="35"/>
      <c r="QA500" s="35"/>
      <c r="QB500" s="35"/>
      <c r="QC500" s="35"/>
      <c r="QD500" s="35">
        <v>20</v>
      </c>
      <c r="QE500" s="35"/>
      <c r="QF500" s="35"/>
      <c r="QG500" s="35"/>
      <c r="QH500" s="35"/>
      <c r="QI500" s="35"/>
      <c r="QJ500" s="35"/>
      <c r="QK500" s="35"/>
      <c r="QL500" s="35"/>
      <c r="QM500" s="35"/>
      <c r="QN500" s="35"/>
      <c r="QO500" s="35"/>
      <c r="QP500" s="35"/>
      <c r="QQ500" s="35"/>
      <c r="QR500" s="35"/>
      <c r="QS500" s="35"/>
      <c r="QT500" s="35"/>
      <c r="QU500" s="35"/>
      <c r="QV500" s="35"/>
      <c r="QW500" s="35"/>
      <c r="QX500" s="35"/>
      <c r="QY500" s="35"/>
      <c r="QZ500" s="35"/>
      <c r="RA500" s="35"/>
      <c r="RB500" s="35"/>
      <c r="RC500" s="35"/>
      <c r="RD500" s="35"/>
      <c r="RE500" s="35"/>
      <c r="RF500" s="35"/>
      <c r="RG500" s="35"/>
      <c r="RH500" s="35"/>
      <c r="RI500" s="35"/>
      <c r="RJ500" s="35"/>
      <c r="RK500" s="35"/>
      <c r="RL500" s="35"/>
      <c r="RM500" s="35"/>
      <c r="RN500" s="35"/>
      <c r="RO500" s="35"/>
      <c r="RP500" s="35"/>
      <c r="RQ500" s="35"/>
      <c r="RR500" s="35"/>
      <c r="RS500" s="35"/>
      <c r="RT500" s="35"/>
      <c r="RU500" s="35"/>
      <c r="RV500" s="35"/>
      <c r="RW500" s="35"/>
      <c r="RX500" s="35"/>
      <c r="RY500" s="35"/>
      <c r="RZ500" s="35"/>
      <c r="SA500" s="35"/>
      <c r="SB500" s="35"/>
      <c r="SC500" s="35"/>
      <c r="SD500" s="35"/>
      <c r="SE500" s="35"/>
      <c r="SF500" s="35"/>
      <c r="SG500" s="35"/>
      <c r="SH500" s="35"/>
      <c r="SI500" s="35"/>
      <c r="SJ500" s="35"/>
      <c r="SK500" s="35"/>
      <c r="SL500" s="35"/>
      <c r="SM500" s="35"/>
      <c r="SN500" s="35"/>
      <c r="SO500" s="35"/>
      <c r="SP500" s="35"/>
      <c r="SQ500" s="35"/>
      <c r="SR500" s="35"/>
      <c r="SS500" s="35"/>
      <c r="ST500" s="35"/>
      <c r="SU500" s="35"/>
      <c r="SV500" s="35"/>
      <c r="SW500" s="35"/>
      <c r="SX500" s="35"/>
      <c r="SY500" s="35"/>
      <c r="SZ500" s="35"/>
      <c r="TA500" s="35"/>
      <c r="TB500" s="35"/>
      <c r="TC500" s="35"/>
      <c r="TD500" s="35"/>
      <c r="TE500" s="35"/>
      <c r="TF500" s="35"/>
      <c r="TG500" s="35"/>
      <c r="TH500" s="35"/>
      <c r="TI500" s="35"/>
      <c r="TJ500" s="35"/>
      <c r="TK500" s="35"/>
      <c r="TL500" s="35"/>
      <c r="TM500" s="35"/>
      <c r="TN500" s="35"/>
      <c r="TO500" s="35"/>
      <c r="TP500" s="35"/>
      <c r="TQ500" s="35"/>
      <c r="TR500" s="35"/>
      <c r="TS500" s="35"/>
      <c r="TT500" s="35"/>
      <c r="TU500" s="35"/>
      <c r="TV500" s="35"/>
      <c r="TW500" s="35"/>
      <c r="TX500" s="35"/>
      <c r="TY500" s="35"/>
      <c r="TZ500" s="35"/>
      <c r="UA500" s="35"/>
      <c r="UB500" s="35"/>
      <c r="UC500" s="35"/>
      <c r="UD500" s="35"/>
      <c r="UE500" s="35"/>
      <c r="UF500" s="35"/>
      <c r="UG500" s="35"/>
      <c r="UH500" s="35"/>
      <c r="UI500" s="35"/>
      <c r="UJ500" s="35"/>
      <c r="UK500" s="35"/>
      <c r="UL500" s="35"/>
      <c r="UM500" s="35"/>
      <c r="UN500" s="35"/>
      <c r="UO500" s="35"/>
      <c r="UP500" s="35"/>
      <c r="UQ500" s="35"/>
      <c r="UR500" s="35"/>
      <c r="US500" s="35"/>
      <c r="UT500" s="35"/>
      <c r="UU500" s="35"/>
      <c r="UV500" s="35"/>
      <c r="UW500" s="35"/>
      <c r="UX500" s="35"/>
      <c r="UY500" s="35"/>
      <c r="UZ500" s="35"/>
      <c r="VA500" s="35"/>
      <c r="VB500" s="35"/>
      <c r="VC500" s="35"/>
      <c r="VD500" s="35"/>
      <c r="VE500" s="35"/>
      <c r="VF500" s="35"/>
      <c r="VG500" s="35"/>
      <c r="VH500" s="35"/>
      <c r="VI500" s="35"/>
      <c r="VJ500" s="35"/>
      <c r="VK500" s="35"/>
      <c r="VL500" s="35"/>
      <c r="VM500" s="35"/>
      <c r="VN500" s="35"/>
      <c r="VO500" s="35"/>
      <c r="VP500" s="35"/>
      <c r="VQ500" s="35"/>
      <c r="VR500" s="35"/>
      <c r="VS500" s="35"/>
      <c r="VT500" s="35"/>
      <c r="VU500" s="35"/>
      <c r="VV500" s="35"/>
      <c r="VW500" s="35"/>
      <c r="VX500" s="35"/>
      <c r="VY500" s="35"/>
      <c r="VZ500" s="35"/>
      <c r="WA500" s="35"/>
      <c r="WB500" s="35"/>
      <c r="WC500" s="35"/>
      <c r="WD500" s="35"/>
      <c r="WE500" s="35"/>
      <c r="WF500" s="35"/>
      <c r="WG500" s="35"/>
      <c r="WH500" s="35"/>
      <c r="WI500" s="35"/>
      <c r="WJ500" s="35"/>
      <c r="WK500" s="35"/>
      <c r="WL500" s="35"/>
      <c r="WM500" s="35"/>
      <c r="WN500" s="35"/>
      <c r="WO500" s="35"/>
      <c r="WP500" s="35"/>
      <c r="WQ500" s="35"/>
      <c r="WR500" s="35"/>
      <c r="WS500" s="35">
        <v>2</v>
      </c>
      <c r="WT500" s="35"/>
      <c r="WU500" s="35"/>
      <c r="WV500" s="35"/>
      <c r="WW500" s="35"/>
      <c r="WX500" s="35"/>
      <c r="WY500" s="35"/>
      <c r="WZ500" s="35"/>
      <c r="XA500" s="35"/>
      <c r="XB500" s="35"/>
      <c r="XC500" s="35"/>
      <c r="XD500" s="35"/>
      <c r="XE500" s="35"/>
      <c r="XF500" s="35"/>
      <c r="XG500" s="35"/>
      <c r="XH500" s="35"/>
      <c r="XI500" s="35">
        <v>2</v>
      </c>
      <c r="XJ500" s="35"/>
      <c r="XK500" s="35"/>
      <c r="XL500" s="35"/>
      <c r="XM500" s="35"/>
      <c r="XN500" s="35"/>
      <c r="XO500" s="35"/>
      <c r="XP500" s="35"/>
      <c r="XQ500" s="35"/>
      <c r="XR500" s="35"/>
      <c r="XS500" s="35"/>
      <c r="XT500" s="35"/>
      <c r="XU500" s="35"/>
      <c r="XV500" s="35"/>
      <c r="XW500" s="35"/>
      <c r="XX500" s="35"/>
      <c r="XY500" s="35"/>
      <c r="XZ500" s="35"/>
      <c r="YA500" s="35"/>
      <c r="YB500" s="35"/>
      <c r="YC500" s="35"/>
      <c r="YD500" s="35"/>
      <c r="YE500" s="35"/>
      <c r="YF500" s="35"/>
      <c r="YG500" s="35"/>
      <c r="YH500" s="35"/>
      <c r="YI500" s="35"/>
      <c r="YJ500" s="35"/>
      <c r="YK500" s="35"/>
      <c r="YL500" s="35"/>
      <c r="YM500" s="35"/>
      <c r="YN500" s="35"/>
      <c r="YO500" s="35"/>
      <c r="YP500" s="35"/>
      <c r="YQ500" s="35"/>
      <c r="YR500" s="35"/>
      <c r="YS500" s="35"/>
      <c r="YT500" s="35"/>
      <c r="YU500" s="35"/>
      <c r="YV500" s="35"/>
      <c r="YW500" s="35"/>
      <c r="YX500" s="35"/>
      <c r="YY500" s="35"/>
      <c r="YZ500" s="35"/>
      <c r="ZA500" s="35">
        <v>2</v>
      </c>
      <c r="ZB500" s="35"/>
      <c r="ZC500" s="35"/>
      <c r="ZD500" s="35"/>
      <c r="ZE500" s="35"/>
      <c r="ZF500" s="35"/>
      <c r="ZG500" s="35"/>
      <c r="ZH500" s="35"/>
      <c r="ZI500" s="35"/>
      <c r="ZJ500" s="35"/>
      <c r="ZK500" s="35"/>
      <c r="ZL500" s="35"/>
      <c r="ZM500" s="35"/>
      <c r="ZN500" s="35"/>
      <c r="ZO500" s="35"/>
      <c r="ZP500" s="35"/>
      <c r="ZQ500" s="35">
        <v>2</v>
      </c>
      <c r="ZR500" s="35"/>
      <c r="ZS500" s="35"/>
      <c r="ZT500" s="35"/>
      <c r="ZU500" s="35"/>
      <c r="ZV500" s="35"/>
      <c r="ZW500" s="35"/>
      <c r="ZX500" s="35"/>
      <c r="ZY500" s="35"/>
      <c r="ZZ500" s="35"/>
      <c r="AAA500" s="35"/>
      <c r="AAB500" s="35"/>
      <c r="AAC500" s="35"/>
      <c r="AAD500" s="35"/>
      <c r="AAE500" s="35"/>
      <c r="AAF500" s="35"/>
      <c r="AAG500" s="35"/>
      <c r="AAH500" s="35"/>
      <c r="AAI500" s="35"/>
      <c r="AAJ500" s="35"/>
      <c r="AAK500" s="35"/>
      <c r="AAL500" s="35"/>
      <c r="AAM500" s="35"/>
      <c r="AAN500" s="35"/>
      <c r="AAO500" s="35"/>
      <c r="AAP500" s="35"/>
      <c r="AAQ500" s="35"/>
      <c r="AAR500" s="35"/>
      <c r="AAS500" s="35"/>
      <c r="AAT500" s="35"/>
      <c r="AAU500" s="35"/>
      <c r="AAV500" s="35"/>
      <c r="AAW500" s="35"/>
      <c r="AAX500" s="35"/>
      <c r="AAY500" s="35"/>
      <c r="AAZ500" s="35"/>
      <c r="ABA500" s="35"/>
      <c r="ABB500" s="35"/>
      <c r="ABC500" s="35"/>
      <c r="ABD500" s="35"/>
      <c r="ABE500" s="35"/>
      <c r="ABF500" s="35"/>
      <c r="ABG500" s="35"/>
      <c r="ABH500" s="35"/>
      <c r="ABI500" s="35"/>
      <c r="ABJ500" s="35"/>
      <c r="ABK500" s="35"/>
      <c r="ABL500" s="35"/>
      <c r="ABM500" s="35"/>
      <c r="ABN500" s="35"/>
      <c r="ABO500" s="35"/>
      <c r="ABP500" s="35"/>
      <c r="ABQ500" s="35"/>
      <c r="ABR500" s="35"/>
      <c r="ABS500" s="35"/>
      <c r="ABT500" s="35"/>
      <c r="ABU500" s="35"/>
      <c r="ABV500" s="35"/>
      <c r="ABW500" s="35"/>
      <c r="ABX500" s="35"/>
      <c r="ABY500" s="35"/>
      <c r="ABZ500" s="35"/>
      <c r="ACA500" s="35"/>
      <c r="ACB500" s="35"/>
      <c r="ACC500" s="35"/>
      <c r="ACD500" s="35"/>
      <c r="ACE500" s="35"/>
      <c r="ACF500" s="35"/>
      <c r="ACG500" s="35"/>
      <c r="ACH500" s="35"/>
      <c r="ACI500" s="35"/>
      <c r="ACJ500" s="35"/>
      <c r="ACK500" s="35"/>
      <c r="ACL500" s="35"/>
      <c r="ACM500" s="35"/>
      <c r="ACN500" s="35"/>
      <c r="ACO500" s="35"/>
      <c r="ACP500" s="35"/>
      <c r="ACQ500" s="35"/>
      <c r="ACR500" s="35"/>
      <c r="ACS500" s="35"/>
      <c r="ACT500" s="35"/>
      <c r="ACU500" s="35"/>
      <c r="ACV500" s="35"/>
      <c r="ACW500" s="35"/>
      <c r="ACX500" s="35"/>
      <c r="ACY500" s="35"/>
      <c r="ACZ500" s="35"/>
      <c r="ADA500" s="35"/>
      <c r="ADB500" s="35"/>
      <c r="ADC500" s="35"/>
      <c r="ADD500" s="35"/>
      <c r="ADE500" s="35"/>
      <c r="ADF500" s="35"/>
      <c r="ADG500" s="35"/>
      <c r="ADH500" s="35"/>
      <c r="ADI500" s="35">
        <v>1</v>
      </c>
      <c r="ADJ500" s="35"/>
      <c r="ADK500" s="35"/>
      <c r="ADL500" s="35"/>
      <c r="ADM500" s="35"/>
      <c r="ADN500" s="35"/>
      <c r="ADO500" s="35"/>
      <c r="ADP500" s="35">
        <v>1</v>
      </c>
      <c r="ADQ500" s="35"/>
      <c r="ADR500" s="35"/>
      <c r="ADS500" s="35"/>
      <c r="ADT500" s="35"/>
      <c r="ADU500" s="35"/>
      <c r="ADV500" s="35"/>
      <c r="ADW500" s="35"/>
      <c r="ADX500" s="35"/>
      <c r="ADY500" s="66">
        <f t="shared" si="21"/>
        <v>0</v>
      </c>
    </row>
    <row r="501" spans="1:805" s="5" customFormat="1" x14ac:dyDescent="0.2">
      <c r="A501" s="46" t="s">
        <v>98</v>
      </c>
      <c r="B501" s="65">
        <f t="shared" si="23"/>
        <v>0</v>
      </c>
      <c r="C501" s="57">
        <v>1</v>
      </c>
      <c r="D501" s="59">
        <v>44809</v>
      </c>
      <c r="E501" s="67">
        <v>25.74</v>
      </c>
      <c r="F501" s="67">
        <f t="shared" si="24"/>
        <v>0</v>
      </c>
      <c r="G501" s="6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  <c r="AO501" s="35"/>
      <c r="AP501" s="35"/>
      <c r="AQ501" s="35"/>
      <c r="AR501" s="35"/>
      <c r="AS501" s="35"/>
      <c r="AT501" s="35"/>
      <c r="AU501" s="35"/>
      <c r="AV501" s="35"/>
      <c r="AW501" s="35"/>
      <c r="AX501" s="35"/>
      <c r="AY501" s="35"/>
      <c r="AZ501" s="35"/>
      <c r="BA501" s="35"/>
      <c r="BB501" s="35"/>
      <c r="BC501" s="35"/>
      <c r="BD501" s="35"/>
      <c r="BE501" s="15"/>
      <c r="BF501" s="15"/>
      <c r="BG501" s="136"/>
      <c r="BH501" s="35"/>
      <c r="BI501" s="35"/>
      <c r="BJ501" s="35"/>
      <c r="BK501" s="35"/>
      <c r="BL501" s="35"/>
      <c r="BM501" s="35"/>
      <c r="BN501" s="35"/>
      <c r="BO501" s="35"/>
      <c r="BP501" s="35"/>
      <c r="BQ501" s="35"/>
      <c r="BR501" s="35"/>
      <c r="BS501" s="35"/>
      <c r="BT501" s="35"/>
      <c r="BU501" s="35"/>
      <c r="BV501" s="35"/>
      <c r="BW501" s="35"/>
      <c r="BX501" s="35"/>
      <c r="BY501" s="35"/>
      <c r="BZ501" s="35"/>
      <c r="CA501" s="35"/>
      <c r="CB501" s="35"/>
      <c r="CC501" s="35"/>
      <c r="CD501" s="35"/>
      <c r="CE501" s="35"/>
      <c r="CF501" s="35"/>
      <c r="CG501" s="35"/>
      <c r="CH501" s="35"/>
      <c r="CI501" s="35"/>
      <c r="CJ501" s="35"/>
      <c r="CK501" s="35"/>
      <c r="CL501" s="35"/>
      <c r="CM501" s="35"/>
      <c r="CN501" s="35"/>
      <c r="CO501" s="35"/>
      <c r="CP501" s="35"/>
      <c r="CQ501" s="35"/>
      <c r="CR501" s="35"/>
      <c r="CS501" s="35"/>
      <c r="CT501" s="35"/>
      <c r="CU501" s="35"/>
      <c r="CV501" s="35"/>
      <c r="CW501" s="35"/>
      <c r="CX501" s="35"/>
      <c r="CY501" s="35"/>
      <c r="CZ501" s="35"/>
      <c r="DA501" s="35"/>
      <c r="DB501" s="35"/>
      <c r="DC501" s="35"/>
      <c r="DD501" s="35"/>
      <c r="DE501" s="35"/>
      <c r="DF501" s="35"/>
      <c r="DG501" s="35"/>
      <c r="DH501" s="35"/>
      <c r="DI501" s="35"/>
      <c r="DJ501" s="35"/>
      <c r="DK501" s="35"/>
      <c r="DL501" s="35"/>
      <c r="DM501" s="35"/>
      <c r="DN501" s="35"/>
      <c r="DO501" s="35"/>
      <c r="DP501" s="35">
        <v>2</v>
      </c>
      <c r="DQ501" s="35"/>
      <c r="DR501" s="35"/>
      <c r="DS501" s="35"/>
      <c r="DT501" s="35"/>
      <c r="DU501" s="35"/>
      <c r="DV501" s="35"/>
      <c r="DW501" s="35"/>
      <c r="DX501" s="35"/>
      <c r="DY501" s="35"/>
      <c r="DZ501" s="35"/>
      <c r="EA501" s="35"/>
      <c r="EB501" s="35"/>
      <c r="EC501" s="35"/>
      <c r="ED501" s="35"/>
      <c r="EE501" s="35"/>
      <c r="EF501" s="35"/>
      <c r="EG501" s="35"/>
      <c r="EH501" s="35"/>
      <c r="EI501" s="35"/>
      <c r="EJ501" s="35"/>
      <c r="EK501" s="35"/>
      <c r="EL501" s="35"/>
      <c r="EM501" s="35"/>
      <c r="EN501" s="35"/>
      <c r="EO501" s="35"/>
      <c r="EP501" s="35"/>
      <c r="EQ501" s="35"/>
      <c r="ER501" s="35"/>
      <c r="ES501" s="35"/>
      <c r="ET501" s="35"/>
      <c r="EU501" s="35"/>
      <c r="EV501" s="35"/>
      <c r="EW501" s="35"/>
      <c r="EX501" s="35"/>
      <c r="EY501" s="35"/>
      <c r="EZ501" s="35"/>
      <c r="FA501" s="35"/>
      <c r="FB501" s="35"/>
      <c r="FC501" s="35"/>
      <c r="FD501" s="35"/>
      <c r="FE501" s="35"/>
      <c r="FF501" s="35"/>
      <c r="FG501" s="35"/>
      <c r="FH501" s="35"/>
      <c r="FI501" s="35"/>
      <c r="FJ501" s="35"/>
      <c r="FK501" s="35"/>
      <c r="FL501" s="35"/>
      <c r="FM501" s="35"/>
      <c r="FN501" s="35"/>
      <c r="FO501" s="35"/>
      <c r="FP501" s="35"/>
      <c r="FQ501" s="35"/>
      <c r="FR501" s="35"/>
      <c r="FS501" s="35"/>
      <c r="FT501" s="35"/>
      <c r="FU501" s="35"/>
      <c r="FV501" s="35"/>
      <c r="FW501" s="35"/>
      <c r="FX501" s="35"/>
      <c r="FY501" s="35"/>
      <c r="FZ501" s="35"/>
      <c r="GA501" s="35"/>
      <c r="GB501" s="35"/>
      <c r="GC501" s="35"/>
      <c r="GD501" s="35"/>
      <c r="GE501" s="35"/>
      <c r="GF501" s="35"/>
      <c r="GG501" s="35"/>
      <c r="GH501" s="35"/>
      <c r="GI501" s="35"/>
      <c r="GJ501" s="35"/>
      <c r="GK501" s="35"/>
      <c r="GL501" s="35"/>
      <c r="GM501" s="35"/>
      <c r="GN501" s="35"/>
      <c r="GO501" s="35"/>
      <c r="GP501" s="35"/>
      <c r="GQ501" s="35"/>
      <c r="GR501" s="35"/>
      <c r="GS501" s="35"/>
      <c r="GT501" s="35"/>
      <c r="GU501" s="35"/>
      <c r="GV501" s="35"/>
      <c r="GW501" s="35"/>
      <c r="GX501" s="35"/>
      <c r="GY501" s="35"/>
      <c r="GZ501" s="35"/>
      <c r="HA501" s="35"/>
      <c r="HB501" s="35"/>
      <c r="HC501" s="35"/>
      <c r="HD501" s="35"/>
      <c r="HE501" s="35"/>
      <c r="HF501" s="35"/>
      <c r="HG501" s="35"/>
      <c r="HH501" s="35"/>
      <c r="HI501" s="35"/>
      <c r="HJ501" s="35"/>
      <c r="HK501" s="35"/>
      <c r="HL501" s="35"/>
      <c r="HM501" s="35"/>
      <c r="HN501" s="35"/>
      <c r="HO501" s="35"/>
      <c r="HP501" s="35"/>
      <c r="HQ501" s="35"/>
      <c r="HR501" s="35"/>
      <c r="HS501" s="35"/>
      <c r="HT501" s="35"/>
      <c r="HU501" s="35"/>
      <c r="HV501" s="35"/>
      <c r="HW501" s="35"/>
      <c r="HX501" s="35"/>
      <c r="HY501" s="35"/>
      <c r="HZ501" s="35"/>
      <c r="IA501" s="35"/>
      <c r="IB501" s="35"/>
      <c r="IC501" s="35"/>
      <c r="ID501" s="35"/>
      <c r="IE501" s="35"/>
      <c r="IF501" s="35"/>
      <c r="IG501" s="35"/>
      <c r="IH501" s="35"/>
      <c r="II501" s="35"/>
      <c r="IJ501" s="35"/>
      <c r="IK501" s="35"/>
      <c r="IL501" s="35"/>
      <c r="IM501" s="35"/>
      <c r="IN501" s="35"/>
      <c r="IO501" s="35"/>
      <c r="IP501" s="35"/>
      <c r="IQ501" s="35"/>
      <c r="IR501" s="35"/>
      <c r="IS501" s="35"/>
      <c r="IT501" s="35"/>
      <c r="IU501" s="35"/>
      <c r="IV501" s="35"/>
      <c r="IW501" s="35"/>
      <c r="IX501" s="35"/>
      <c r="IY501" s="35"/>
      <c r="IZ501" s="35"/>
      <c r="JA501" s="35"/>
      <c r="JB501" s="35"/>
      <c r="JC501" s="35"/>
      <c r="JD501" s="35"/>
      <c r="JE501" s="35"/>
      <c r="JF501" s="35"/>
      <c r="JG501" s="35"/>
      <c r="JH501" s="35"/>
      <c r="JI501" s="35"/>
      <c r="JJ501" s="35"/>
      <c r="JK501" s="35"/>
      <c r="JL501" s="35"/>
      <c r="JM501" s="35"/>
      <c r="JN501" s="35"/>
      <c r="JO501" s="35"/>
      <c r="JP501" s="35"/>
      <c r="JQ501" s="35"/>
      <c r="JR501" s="35"/>
      <c r="JS501" s="35"/>
      <c r="JT501" s="35"/>
      <c r="JU501" s="35"/>
      <c r="JV501" s="35"/>
      <c r="JW501" s="35"/>
      <c r="JX501" s="35"/>
      <c r="JY501" s="35"/>
      <c r="JZ501" s="35"/>
      <c r="KA501" s="35"/>
      <c r="KB501" s="35"/>
      <c r="KC501" s="35"/>
      <c r="KD501" s="35"/>
      <c r="KE501" s="35"/>
      <c r="KF501" s="35"/>
      <c r="KG501" s="35"/>
      <c r="KH501" s="35"/>
      <c r="KI501" s="35"/>
      <c r="KJ501" s="35"/>
      <c r="KK501" s="35"/>
      <c r="KL501" s="35"/>
      <c r="KM501" s="35"/>
      <c r="KN501" s="35"/>
      <c r="KO501" s="35"/>
      <c r="KP501" s="35"/>
      <c r="KQ501" s="35"/>
      <c r="KR501" s="35"/>
      <c r="KS501" s="35"/>
      <c r="KT501" s="35"/>
      <c r="KU501" s="35"/>
      <c r="KV501" s="35"/>
      <c r="KW501" s="35"/>
      <c r="KX501" s="35"/>
      <c r="KY501" s="35"/>
      <c r="KZ501" s="35"/>
      <c r="LA501" s="35"/>
      <c r="LB501" s="35"/>
      <c r="LC501" s="35"/>
      <c r="LD501" s="35"/>
      <c r="LE501" s="35"/>
      <c r="LF501" s="35"/>
      <c r="LG501" s="35"/>
      <c r="LH501" s="35"/>
      <c r="LI501" s="35"/>
      <c r="LJ501" s="35"/>
      <c r="LK501" s="35"/>
      <c r="LL501" s="35"/>
      <c r="LM501" s="35"/>
      <c r="LN501" s="35"/>
      <c r="LO501" s="35"/>
      <c r="LP501" s="35"/>
      <c r="LQ501" s="35"/>
      <c r="LR501" s="35"/>
      <c r="LS501" s="35"/>
      <c r="LT501" s="35"/>
      <c r="LU501" s="35"/>
      <c r="LV501" s="35"/>
      <c r="LW501" s="35"/>
      <c r="LX501" s="35"/>
      <c r="LY501" s="35"/>
      <c r="LZ501" s="35"/>
      <c r="MA501" s="35"/>
      <c r="MB501" s="35"/>
      <c r="MC501" s="35"/>
      <c r="MD501" s="35"/>
      <c r="ME501" s="35"/>
      <c r="MF501" s="35"/>
      <c r="MG501" s="35"/>
      <c r="MH501" s="35"/>
      <c r="MI501" s="35"/>
      <c r="MJ501" s="35"/>
      <c r="MK501" s="35"/>
      <c r="ML501" s="35"/>
      <c r="MM501" s="35"/>
      <c r="MN501" s="35"/>
      <c r="MO501" s="35"/>
      <c r="MP501" s="35"/>
      <c r="MQ501" s="35"/>
      <c r="MR501" s="35"/>
      <c r="MS501" s="35"/>
      <c r="MT501" s="35"/>
      <c r="MU501" s="35"/>
      <c r="MV501" s="35"/>
      <c r="MW501" s="35"/>
      <c r="MX501" s="35"/>
      <c r="MY501" s="35"/>
      <c r="MZ501" s="35"/>
      <c r="NA501" s="35"/>
      <c r="NB501" s="35"/>
      <c r="NC501" s="35"/>
      <c r="ND501" s="35"/>
      <c r="NE501" s="35"/>
      <c r="NF501" s="35"/>
      <c r="NG501" s="35"/>
      <c r="NH501" s="35"/>
      <c r="NI501" s="35"/>
      <c r="NJ501" s="35"/>
      <c r="NK501" s="35"/>
      <c r="NL501" s="35"/>
      <c r="NM501" s="35"/>
      <c r="NN501" s="35"/>
      <c r="NO501" s="35"/>
      <c r="NP501" s="35"/>
      <c r="NQ501" s="35"/>
      <c r="NR501" s="35"/>
      <c r="NS501" s="35"/>
      <c r="NT501" s="35"/>
      <c r="NU501" s="35"/>
      <c r="NV501" s="35"/>
      <c r="NW501" s="35"/>
      <c r="NX501" s="35"/>
      <c r="NY501" s="35"/>
      <c r="NZ501" s="35"/>
      <c r="OA501" s="35"/>
      <c r="OB501" s="35"/>
      <c r="OC501" s="35"/>
      <c r="OD501" s="35"/>
      <c r="OE501" s="35"/>
      <c r="OF501" s="35"/>
      <c r="OG501" s="35"/>
      <c r="OH501" s="35"/>
      <c r="OI501" s="35"/>
      <c r="OJ501" s="35"/>
      <c r="OK501" s="35"/>
      <c r="OL501" s="35"/>
      <c r="OM501" s="35"/>
      <c r="ON501" s="35"/>
      <c r="OO501" s="35"/>
      <c r="OP501" s="35"/>
      <c r="OQ501" s="35"/>
      <c r="OR501" s="35"/>
      <c r="OS501" s="35"/>
      <c r="OT501" s="35"/>
      <c r="OU501" s="35"/>
      <c r="OV501" s="35"/>
      <c r="OW501" s="35"/>
      <c r="OX501" s="35"/>
      <c r="OY501" s="35"/>
      <c r="OZ501" s="35"/>
      <c r="PA501" s="35"/>
      <c r="PB501" s="35"/>
      <c r="PC501" s="35"/>
      <c r="PD501" s="35"/>
      <c r="PE501" s="35"/>
      <c r="PF501" s="35"/>
      <c r="PG501" s="35"/>
      <c r="PH501" s="35"/>
      <c r="PI501" s="35"/>
      <c r="PJ501" s="35"/>
      <c r="PK501" s="35"/>
      <c r="PL501" s="35"/>
      <c r="PM501" s="35"/>
      <c r="PN501" s="35"/>
      <c r="PO501" s="35"/>
      <c r="PP501" s="35"/>
      <c r="PQ501" s="35"/>
      <c r="PR501" s="35"/>
      <c r="PS501" s="35"/>
      <c r="PT501" s="35"/>
      <c r="PU501" s="35"/>
      <c r="PV501" s="35"/>
      <c r="PW501" s="35"/>
      <c r="PX501" s="35"/>
      <c r="PY501" s="35"/>
      <c r="PZ501" s="35"/>
      <c r="QA501" s="35"/>
      <c r="QB501" s="35"/>
      <c r="QC501" s="35"/>
      <c r="QD501" s="35"/>
      <c r="QE501" s="35"/>
      <c r="QF501" s="35"/>
      <c r="QG501" s="35"/>
      <c r="QH501" s="35"/>
      <c r="QI501" s="35"/>
      <c r="QJ501" s="35"/>
      <c r="QK501" s="35"/>
      <c r="QL501" s="35"/>
      <c r="QM501" s="35"/>
      <c r="QN501" s="35"/>
      <c r="QO501" s="35"/>
      <c r="QP501" s="35"/>
      <c r="QQ501" s="35"/>
      <c r="QR501" s="35"/>
      <c r="QS501" s="35"/>
      <c r="QT501" s="35"/>
      <c r="QU501" s="35"/>
      <c r="QV501" s="35"/>
      <c r="QW501" s="35"/>
      <c r="QX501" s="35"/>
      <c r="QY501" s="35"/>
      <c r="QZ501" s="35"/>
      <c r="RA501" s="35"/>
      <c r="RB501" s="35"/>
      <c r="RC501" s="35"/>
      <c r="RD501" s="35"/>
      <c r="RE501" s="35"/>
      <c r="RF501" s="35"/>
      <c r="RG501" s="35"/>
      <c r="RH501" s="35"/>
      <c r="RI501" s="35"/>
      <c r="RJ501" s="35"/>
      <c r="RK501" s="35"/>
      <c r="RL501" s="35"/>
      <c r="RM501" s="35"/>
      <c r="RN501" s="35"/>
      <c r="RO501" s="35"/>
      <c r="RP501" s="35"/>
      <c r="RQ501" s="35"/>
      <c r="RR501" s="35"/>
      <c r="RS501" s="35"/>
      <c r="RT501" s="35"/>
      <c r="RU501" s="35"/>
      <c r="RV501" s="35"/>
      <c r="RW501" s="35"/>
      <c r="RX501" s="35"/>
      <c r="RY501" s="35"/>
      <c r="RZ501" s="35"/>
      <c r="SA501" s="35"/>
      <c r="SB501" s="35"/>
      <c r="SC501" s="35"/>
      <c r="SD501" s="35"/>
      <c r="SE501" s="35"/>
      <c r="SF501" s="35"/>
      <c r="SG501" s="35"/>
      <c r="SH501" s="35"/>
      <c r="SI501" s="35"/>
      <c r="SJ501" s="35"/>
      <c r="SK501" s="35"/>
      <c r="SL501" s="35"/>
      <c r="SM501" s="35"/>
      <c r="SN501" s="35"/>
      <c r="SO501" s="35"/>
      <c r="SP501" s="35"/>
      <c r="SQ501" s="35"/>
      <c r="SR501" s="35"/>
      <c r="SS501" s="35"/>
      <c r="ST501" s="35"/>
      <c r="SU501" s="35"/>
      <c r="SV501" s="35"/>
      <c r="SW501" s="35"/>
      <c r="SX501" s="35"/>
      <c r="SY501" s="35"/>
      <c r="SZ501" s="35"/>
      <c r="TA501" s="35"/>
      <c r="TB501" s="35"/>
      <c r="TC501" s="35"/>
      <c r="TD501" s="35"/>
      <c r="TE501" s="35"/>
      <c r="TF501" s="35"/>
      <c r="TG501" s="35"/>
      <c r="TH501" s="35"/>
      <c r="TI501" s="35"/>
      <c r="TJ501" s="35"/>
      <c r="TK501" s="35"/>
      <c r="TL501" s="35"/>
      <c r="TM501" s="35"/>
      <c r="TN501" s="35"/>
      <c r="TO501" s="35"/>
      <c r="TP501" s="35"/>
      <c r="TQ501" s="35"/>
      <c r="TR501" s="35"/>
      <c r="TS501" s="35"/>
      <c r="TT501" s="35"/>
      <c r="TU501" s="35"/>
      <c r="TV501" s="35"/>
      <c r="TW501" s="35"/>
      <c r="TX501" s="35"/>
      <c r="TY501" s="35"/>
      <c r="TZ501" s="35"/>
      <c r="UA501" s="35"/>
      <c r="UB501" s="35"/>
      <c r="UC501" s="35"/>
      <c r="UD501" s="35"/>
      <c r="UE501" s="35"/>
      <c r="UF501" s="35"/>
      <c r="UG501" s="35"/>
      <c r="UH501" s="35"/>
      <c r="UI501" s="35"/>
      <c r="UJ501" s="35"/>
      <c r="UK501" s="35"/>
      <c r="UL501" s="35"/>
      <c r="UM501" s="35"/>
      <c r="UN501" s="35"/>
      <c r="UO501" s="35"/>
      <c r="UP501" s="35"/>
      <c r="UQ501" s="35"/>
      <c r="UR501" s="35"/>
      <c r="US501" s="35"/>
      <c r="UT501" s="35"/>
      <c r="UU501" s="35"/>
      <c r="UV501" s="35"/>
      <c r="UW501" s="35"/>
      <c r="UX501" s="35"/>
      <c r="UY501" s="35"/>
      <c r="UZ501" s="35"/>
      <c r="VA501" s="35"/>
      <c r="VB501" s="35"/>
      <c r="VC501" s="35"/>
      <c r="VD501" s="35"/>
      <c r="VE501" s="35"/>
      <c r="VF501" s="35"/>
      <c r="VG501" s="35"/>
      <c r="VH501" s="35"/>
      <c r="VI501" s="35"/>
      <c r="VJ501" s="35"/>
      <c r="VK501" s="35"/>
      <c r="VL501" s="35"/>
      <c r="VM501" s="35"/>
      <c r="VN501" s="35"/>
      <c r="VO501" s="35"/>
      <c r="VP501" s="35"/>
      <c r="VQ501" s="35"/>
      <c r="VR501" s="35"/>
      <c r="VS501" s="35"/>
      <c r="VT501" s="35"/>
      <c r="VU501" s="35"/>
      <c r="VV501" s="35"/>
      <c r="VW501" s="35"/>
      <c r="VX501" s="35"/>
      <c r="VY501" s="35"/>
      <c r="VZ501" s="35"/>
      <c r="WA501" s="35"/>
      <c r="WB501" s="35"/>
      <c r="WC501" s="35"/>
      <c r="WD501" s="35"/>
      <c r="WE501" s="35"/>
      <c r="WF501" s="35"/>
      <c r="WG501" s="35"/>
      <c r="WH501" s="35"/>
      <c r="WI501" s="35"/>
      <c r="WJ501" s="35"/>
      <c r="WK501" s="35"/>
      <c r="WL501" s="35"/>
      <c r="WM501" s="35"/>
      <c r="WN501" s="35"/>
      <c r="WO501" s="35"/>
      <c r="WP501" s="35"/>
      <c r="WQ501" s="35"/>
      <c r="WR501" s="35"/>
      <c r="WS501" s="35"/>
      <c r="WT501" s="35"/>
      <c r="WU501" s="35"/>
      <c r="WV501" s="35"/>
      <c r="WW501" s="35"/>
      <c r="WX501" s="35"/>
      <c r="WY501" s="35"/>
      <c r="WZ501" s="35"/>
      <c r="XA501" s="35">
        <v>1</v>
      </c>
      <c r="XB501" s="35"/>
      <c r="XC501" s="35"/>
      <c r="XD501" s="35"/>
      <c r="XE501" s="35"/>
      <c r="XF501" s="35"/>
      <c r="XG501" s="35"/>
      <c r="XH501" s="35"/>
      <c r="XI501" s="35"/>
      <c r="XJ501" s="35"/>
      <c r="XK501" s="35"/>
      <c r="XL501" s="35"/>
      <c r="XM501" s="35"/>
      <c r="XN501" s="35"/>
      <c r="XO501" s="35"/>
      <c r="XP501" s="35"/>
      <c r="XQ501" s="35"/>
      <c r="XR501" s="35"/>
      <c r="XS501" s="35"/>
      <c r="XT501" s="35"/>
      <c r="XU501" s="35"/>
      <c r="XV501" s="35"/>
      <c r="XW501" s="35"/>
      <c r="XX501" s="35"/>
      <c r="XY501" s="35"/>
      <c r="XZ501" s="35"/>
      <c r="YA501" s="35"/>
      <c r="YB501" s="35"/>
      <c r="YC501" s="35"/>
      <c r="YD501" s="35"/>
      <c r="YE501" s="35"/>
      <c r="YF501" s="35"/>
      <c r="YG501" s="35"/>
      <c r="YH501" s="35"/>
      <c r="YI501" s="35"/>
      <c r="YJ501" s="35"/>
      <c r="YK501" s="35"/>
      <c r="YL501" s="35"/>
      <c r="YM501" s="35">
        <v>1</v>
      </c>
      <c r="YN501" s="35"/>
      <c r="YO501" s="35"/>
      <c r="YP501" s="35"/>
      <c r="YQ501" s="35"/>
      <c r="YR501" s="35"/>
      <c r="YS501" s="35"/>
      <c r="YT501" s="35"/>
      <c r="YU501" s="35"/>
      <c r="YV501" s="35"/>
      <c r="YW501" s="35"/>
      <c r="YX501" s="35"/>
      <c r="YY501" s="35"/>
      <c r="YZ501" s="35"/>
      <c r="ZA501" s="35"/>
      <c r="ZB501" s="35"/>
      <c r="ZC501" s="35"/>
      <c r="ZD501" s="35"/>
      <c r="ZE501" s="35"/>
      <c r="ZF501" s="35"/>
      <c r="ZG501" s="35"/>
      <c r="ZH501" s="35"/>
      <c r="ZI501" s="35"/>
      <c r="ZJ501" s="35"/>
      <c r="ZK501" s="35"/>
      <c r="ZL501" s="35"/>
      <c r="ZM501" s="35"/>
      <c r="ZN501" s="35"/>
      <c r="ZO501" s="35"/>
      <c r="ZP501" s="35"/>
      <c r="ZQ501" s="35"/>
      <c r="ZR501" s="35"/>
      <c r="ZS501" s="35"/>
      <c r="ZT501" s="35"/>
      <c r="ZU501" s="35"/>
      <c r="ZV501" s="35"/>
      <c r="ZW501" s="35"/>
      <c r="ZX501" s="35"/>
      <c r="ZY501" s="35"/>
      <c r="ZZ501" s="35"/>
      <c r="AAA501" s="35"/>
      <c r="AAB501" s="35"/>
      <c r="AAC501" s="35"/>
      <c r="AAD501" s="35"/>
      <c r="AAE501" s="35"/>
      <c r="AAF501" s="35"/>
      <c r="AAG501" s="35"/>
      <c r="AAH501" s="35"/>
      <c r="AAI501" s="35"/>
      <c r="AAJ501" s="35"/>
      <c r="AAK501" s="35"/>
      <c r="AAL501" s="35"/>
      <c r="AAM501" s="35"/>
      <c r="AAN501" s="35"/>
      <c r="AAO501" s="35"/>
      <c r="AAP501" s="35"/>
      <c r="AAQ501" s="35"/>
      <c r="AAR501" s="35"/>
      <c r="AAS501" s="35"/>
      <c r="AAT501" s="35"/>
      <c r="AAU501" s="35"/>
      <c r="AAV501" s="35"/>
      <c r="AAW501" s="35"/>
      <c r="AAX501" s="35"/>
      <c r="AAY501" s="35"/>
      <c r="AAZ501" s="35"/>
      <c r="ABA501" s="35"/>
      <c r="ABB501" s="35"/>
      <c r="ABC501" s="35"/>
      <c r="ABD501" s="35"/>
      <c r="ABE501" s="35"/>
      <c r="ABF501" s="35"/>
      <c r="ABG501" s="35"/>
      <c r="ABH501" s="35"/>
      <c r="ABI501" s="35"/>
      <c r="ABJ501" s="35"/>
      <c r="ABK501" s="35"/>
      <c r="ABL501" s="35"/>
      <c r="ABM501" s="35"/>
      <c r="ABN501" s="35"/>
      <c r="ABO501" s="35"/>
      <c r="ABP501" s="35"/>
      <c r="ABQ501" s="35"/>
      <c r="ABR501" s="35"/>
      <c r="ABS501" s="35"/>
      <c r="ABT501" s="35"/>
      <c r="ABU501" s="35"/>
      <c r="ABV501" s="35">
        <v>2</v>
      </c>
      <c r="ABW501" s="35"/>
      <c r="ABX501" s="35"/>
      <c r="ABY501" s="35"/>
      <c r="ABZ501" s="35"/>
      <c r="ACA501" s="35"/>
      <c r="ACB501" s="35"/>
      <c r="ACC501" s="35"/>
      <c r="ACD501" s="35"/>
      <c r="ACE501" s="35"/>
      <c r="ACF501" s="35"/>
      <c r="ACG501" s="35"/>
      <c r="ACH501" s="35"/>
      <c r="ACI501" s="35"/>
      <c r="ACJ501" s="35"/>
      <c r="ACK501" s="35"/>
      <c r="ACL501" s="35"/>
      <c r="ACM501" s="35"/>
      <c r="ACN501" s="35"/>
      <c r="ACO501" s="35"/>
      <c r="ACP501" s="35"/>
      <c r="ACQ501" s="35"/>
      <c r="ACR501" s="35"/>
      <c r="ACS501" s="35"/>
      <c r="ACT501" s="35"/>
      <c r="ACU501" s="35"/>
      <c r="ACV501" s="35"/>
      <c r="ACW501" s="35"/>
      <c r="ACX501" s="35"/>
      <c r="ACY501" s="35"/>
      <c r="ACZ501" s="35"/>
      <c r="ADA501" s="35"/>
      <c r="ADB501" s="35"/>
      <c r="ADC501" s="35"/>
      <c r="ADD501" s="35"/>
      <c r="ADE501" s="35"/>
      <c r="ADF501" s="35"/>
      <c r="ADG501" s="35"/>
      <c r="ADH501" s="35"/>
      <c r="ADI501" s="35"/>
      <c r="ADJ501" s="35"/>
      <c r="ADK501" s="35"/>
      <c r="ADL501" s="35"/>
      <c r="ADM501" s="35"/>
      <c r="ADN501" s="35"/>
      <c r="ADO501" s="35"/>
      <c r="ADP501" s="35"/>
      <c r="ADQ501" s="35"/>
      <c r="ADR501" s="35"/>
      <c r="ADS501" s="35"/>
      <c r="ADT501" s="35"/>
      <c r="ADU501" s="35"/>
      <c r="ADV501" s="35"/>
      <c r="ADW501" s="35"/>
      <c r="ADX501" s="35"/>
      <c r="ADY501" s="66">
        <f t="shared" si="21"/>
        <v>0</v>
      </c>
    </row>
    <row r="502" spans="1:805" s="5" customFormat="1" x14ac:dyDescent="0.2">
      <c r="A502" s="46" t="s">
        <v>97</v>
      </c>
      <c r="B502" s="65">
        <f t="shared" si="23"/>
        <v>0</v>
      </c>
      <c r="C502" s="57">
        <v>1</v>
      </c>
      <c r="D502" s="58">
        <v>44832</v>
      </c>
      <c r="E502" s="67">
        <v>66.91</v>
      </c>
      <c r="F502" s="67">
        <f t="shared" si="24"/>
        <v>0</v>
      </c>
      <c r="G502" s="6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  <c r="AO502" s="35"/>
      <c r="AP502" s="35"/>
      <c r="AQ502" s="35"/>
      <c r="AR502" s="35"/>
      <c r="AS502" s="35"/>
      <c r="AT502" s="35">
        <v>1</v>
      </c>
      <c r="AU502" s="35"/>
      <c r="AV502" s="35"/>
      <c r="AW502" s="35"/>
      <c r="AX502" s="35"/>
      <c r="AY502" s="35"/>
      <c r="AZ502" s="35"/>
      <c r="BA502" s="35"/>
      <c r="BB502" s="35"/>
      <c r="BC502" s="35"/>
      <c r="BD502" s="35">
        <v>1</v>
      </c>
      <c r="BE502" s="15"/>
      <c r="BF502" s="15"/>
      <c r="BG502" s="136"/>
      <c r="BH502" s="35"/>
      <c r="BI502" s="35"/>
      <c r="BJ502" s="35"/>
      <c r="BK502" s="35"/>
      <c r="BL502" s="35"/>
      <c r="BM502" s="35"/>
      <c r="BN502" s="35"/>
      <c r="BO502" s="35"/>
      <c r="BP502" s="35"/>
      <c r="BQ502" s="35"/>
      <c r="BR502" s="35"/>
      <c r="BS502" s="35"/>
      <c r="BT502" s="35"/>
      <c r="BU502" s="35"/>
      <c r="BV502" s="35"/>
      <c r="BW502" s="35"/>
      <c r="BX502" s="35"/>
      <c r="BY502" s="35"/>
      <c r="BZ502" s="35"/>
      <c r="CA502" s="35"/>
      <c r="CB502" s="35"/>
      <c r="CC502" s="35"/>
      <c r="CD502" s="35"/>
      <c r="CE502" s="35"/>
      <c r="CF502" s="35"/>
      <c r="CG502" s="35"/>
      <c r="CH502" s="35"/>
      <c r="CI502" s="35"/>
      <c r="CJ502" s="35"/>
      <c r="CK502" s="35"/>
      <c r="CL502" s="35"/>
      <c r="CM502" s="35"/>
      <c r="CN502" s="35"/>
      <c r="CO502" s="35"/>
      <c r="CP502" s="35"/>
      <c r="CQ502" s="35"/>
      <c r="CR502" s="35"/>
      <c r="CS502" s="35"/>
      <c r="CT502" s="35"/>
      <c r="CU502" s="35"/>
      <c r="CV502" s="35"/>
      <c r="CW502" s="35"/>
      <c r="CX502" s="35"/>
      <c r="CY502" s="35"/>
      <c r="CZ502" s="35"/>
      <c r="DA502" s="35"/>
      <c r="DB502" s="35"/>
      <c r="DC502" s="35"/>
      <c r="DD502" s="35"/>
      <c r="DE502" s="35"/>
      <c r="DF502" s="35"/>
      <c r="DG502" s="35"/>
      <c r="DH502" s="35"/>
      <c r="DI502" s="35"/>
      <c r="DJ502" s="35"/>
      <c r="DK502" s="35"/>
      <c r="DL502" s="35"/>
      <c r="DM502" s="35"/>
      <c r="DN502" s="35"/>
      <c r="DO502" s="35"/>
      <c r="DP502" s="35"/>
      <c r="DQ502" s="35"/>
      <c r="DR502" s="35"/>
      <c r="DS502" s="35"/>
      <c r="DT502" s="35"/>
      <c r="DU502" s="35"/>
      <c r="DV502" s="35"/>
      <c r="DW502" s="35"/>
      <c r="DX502" s="35"/>
      <c r="DY502" s="35"/>
      <c r="DZ502" s="35"/>
      <c r="EA502" s="35"/>
      <c r="EB502" s="35"/>
      <c r="EC502" s="35"/>
      <c r="ED502" s="35"/>
      <c r="EE502" s="35"/>
      <c r="EF502" s="35"/>
      <c r="EG502" s="35"/>
      <c r="EH502" s="35"/>
      <c r="EI502" s="35"/>
      <c r="EJ502" s="35"/>
      <c r="EK502" s="35"/>
      <c r="EL502" s="35"/>
      <c r="EM502" s="35"/>
      <c r="EN502" s="35"/>
      <c r="EO502" s="35"/>
      <c r="EP502" s="35"/>
      <c r="EQ502" s="35"/>
      <c r="ER502" s="35"/>
      <c r="ES502" s="35"/>
      <c r="ET502" s="35"/>
      <c r="EU502" s="35"/>
      <c r="EV502" s="35"/>
      <c r="EW502" s="35"/>
      <c r="EX502" s="35"/>
      <c r="EY502" s="35"/>
      <c r="EZ502" s="35"/>
      <c r="FA502" s="35"/>
      <c r="FB502" s="35"/>
      <c r="FC502" s="35"/>
      <c r="FD502" s="35"/>
      <c r="FE502" s="35"/>
      <c r="FF502" s="35"/>
      <c r="FG502" s="35"/>
      <c r="FH502" s="35"/>
      <c r="FI502" s="35"/>
      <c r="FJ502" s="35"/>
      <c r="FK502" s="35"/>
      <c r="FL502" s="35"/>
      <c r="FM502" s="35"/>
      <c r="FN502" s="35"/>
      <c r="FO502" s="35"/>
      <c r="FP502" s="35"/>
      <c r="FQ502" s="35"/>
      <c r="FR502" s="35"/>
      <c r="FS502" s="35"/>
      <c r="FT502" s="35"/>
      <c r="FU502" s="35"/>
      <c r="FV502" s="35"/>
      <c r="FW502" s="35"/>
      <c r="FX502" s="35"/>
      <c r="FY502" s="35"/>
      <c r="FZ502" s="35"/>
      <c r="GA502" s="35"/>
      <c r="GB502" s="35"/>
      <c r="GC502" s="35"/>
      <c r="GD502" s="35"/>
      <c r="GE502" s="35"/>
      <c r="GF502" s="35"/>
      <c r="GG502" s="35"/>
      <c r="GH502" s="35"/>
      <c r="GI502" s="35"/>
      <c r="GJ502" s="35"/>
      <c r="GK502" s="35"/>
      <c r="GL502" s="35"/>
      <c r="GM502" s="35"/>
      <c r="GN502" s="35"/>
      <c r="GO502" s="35"/>
      <c r="GP502" s="35"/>
      <c r="GQ502" s="35"/>
      <c r="GR502" s="35"/>
      <c r="GS502" s="35"/>
      <c r="GT502" s="35"/>
      <c r="GU502" s="35"/>
      <c r="GV502" s="35"/>
      <c r="GW502" s="35"/>
      <c r="GX502" s="35"/>
      <c r="GY502" s="35"/>
      <c r="GZ502" s="35"/>
      <c r="HA502" s="35"/>
      <c r="HB502" s="35"/>
      <c r="HC502" s="35"/>
      <c r="HD502" s="35"/>
      <c r="HE502" s="35"/>
      <c r="HF502" s="35"/>
      <c r="HG502" s="35"/>
      <c r="HH502" s="35"/>
      <c r="HI502" s="35"/>
      <c r="HJ502" s="35"/>
      <c r="HK502" s="35"/>
      <c r="HL502" s="35"/>
      <c r="HM502" s="35"/>
      <c r="HN502" s="35"/>
      <c r="HO502" s="35"/>
      <c r="HP502" s="35"/>
      <c r="HQ502" s="35"/>
      <c r="HR502" s="35"/>
      <c r="HS502" s="35"/>
      <c r="HT502" s="35"/>
      <c r="HU502" s="35"/>
      <c r="HV502" s="35"/>
      <c r="HW502" s="35"/>
      <c r="HX502" s="35"/>
      <c r="HY502" s="35"/>
      <c r="HZ502" s="35"/>
      <c r="IA502" s="35"/>
      <c r="IB502" s="35"/>
      <c r="IC502" s="35"/>
      <c r="ID502" s="35"/>
      <c r="IE502" s="35"/>
      <c r="IF502" s="35"/>
      <c r="IG502" s="35"/>
      <c r="IH502" s="35"/>
      <c r="II502" s="35"/>
      <c r="IJ502" s="35"/>
      <c r="IK502" s="35"/>
      <c r="IL502" s="35"/>
      <c r="IM502" s="35"/>
      <c r="IN502" s="35"/>
      <c r="IO502" s="35"/>
      <c r="IP502" s="35"/>
      <c r="IQ502" s="35"/>
      <c r="IR502" s="35"/>
      <c r="IS502" s="35"/>
      <c r="IT502" s="35"/>
      <c r="IU502" s="35"/>
      <c r="IV502" s="35"/>
      <c r="IW502" s="35"/>
      <c r="IX502" s="35"/>
      <c r="IY502" s="35"/>
      <c r="IZ502" s="35"/>
      <c r="JA502" s="35"/>
      <c r="JB502" s="35"/>
      <c r="JC502" s="35"/>
      <c r="JD502" s="35"/>
      <c r="JE502" s="35"/>
      <c r="JF502" s="35"/>
      <c r="JG502" s="35"/>
      <c r="JH502" s="35"/>
      <c r="JI502" s="35"/>
      <c r="JJ502" s="35"/>
      <c r="JK502" s="35"/>
      <c r="JL502" s="35"/>
      <c r="JM502" s="35"/>
      <c r="JN502" s="35"/>
      <c r="JO502" s="35"/>
      <c r="JP502" s="35"/>
      <c r="JQ502" s="35"/>
      <c r="JR502" s="35"/>
      <c r="JS502" s="35"/>
      <c r="JT502" s="35"/>
      <c r="JU502" s="35"/>
      <c r="JV502" s="35"/>
      <c r="JW502" s="35"/>
      <c r="JX502" s="35"/>
      <c r="JY502" s="35"/>
      <c r="JZ502" s="35"/>
      <c r="KA502" s="35"/>
      <c r="KB502" s="35"/>
      <c r="KC502" s="35"/>
      <c r="KD502" s="35"/>
      <c r="KE502" s="35"/>
      <c r="KF502" s="35"/>
      <c r="KG502" s="35"/>
      <c r="KH502" s="35"/>
      <c r="KI502" s="35"/>
      <c r="KJ502" s="35"/>
      <c r="KK502" s="35"/>
      <c r="KL502" s="35"/>
      <c r="KM502" s="35"/>
      <c r="KN502" s="35"/>
      <c r="KO502" s="35"/>
      <c r="KP502" s="35"/>
      <c r="KQ502" s="35"/>
      <c r="KR502" s="35"/>
      <c r="KS502" s="35"/>
      <c r="KT502" s="35"/>
      <c r="KU502" s="35"/>
      <c r="KV502" s="35"/>
      <c r="KW502" s="35"/>
      <c r="KX502" s="35"/>
      <c r="KY502" s="35"/>
      <c r="KZ502" s="35"/>
      <c r="LA502" s="35"/>
      <c r="LB502" s="35"/>
      <c r="LC502" s="35"/>
      <c r="LD502" s="35"/>
      <c r="LE502" s="35"/>
      <c r="LF502" s="35"/>
      <c r="LG502" s="35"/>
      <c r="LH502" s="35"/>
      <c r="LI502" s="35"/>
      <c r="LJ502" s="35"/>
      <c r="LK502" s="35"/>
      <c r="LL502" s="35"/>
      <c r="LM502" s="35"/>
      <c r="LN502" s="35"/>
      <c r="LO502" s="35"/>
      <c r="LP502" s="35">
        <v>1</v>
      </c>
      <c r="LQ502" s="35"/>
      <c r="LR502" s="35"/>
      <c r="LS502" s="35"/>
      <c r="LT502" s="35"/>
      <c r="LU502" s="35"/>
      <c r="LV502" s="35"/>
      <c r="LW502" s="35"/>
      <c r="LX502" s="35"/>
      <c r="LY502" s="35"/>
      <c r="LZ502" s="35"/>
      <c r="MA502" s="35"/>
      <c r="MB502" s="35"/>
      <c r="MC502" s="35"/>
      <c r="MD502" s="35"/>
      <c r="ME502" s="35"/>
      <c r="MF502" s="35"/>
      <c r="MG502" s="35"/>
      <c r="MH502" s="35"/>
      <c r="MI502" s="35"/>
      <c r="MJ502" s="35"/>
      <c r="MK502" s="35"/>
      <c r="ML502" s="35"/>
      <c r="MM502" s="35"/>
      <c r="MN502" s="35"/>
      <c r="MO502" s="35"/>
      <c r="MP502" s="35"/>
      <c r="MQ502" s="35"/>
      <c r="MR502" s="35"/>
      <c r="MS502" s="35"/>
      <c r="MT502" s="35"/>
      <c r="MU502" s="35"/>
      <c r="MV502" s="35"/>
      <c r="MW502" s="35"/>
      <c r="MX502" s="35"/>
      <c r="MY502" s="35"/>
      <c r="MZ502" s="35"/>
      <c r="NA502" s="35"/>
      <c r="NB502" s="35"/>
      <c r="NC502" s="35"/>
      <c r="ND502" s="35"/>
      <c r="NE502" s="35"/>
      <c r="NF502" s="35"/>
      <c r="NG502" s="35"/>
      <c r="NH502" s="35"/>
      <c r="NI502" s="35"/>
      <c r="NJ502" s="35"/>
      <c r="NK502" s="35"/>
      <c r="NL502" s="35"/>
      <c r="NM502" s="35"/>
      <c r="NN502" s="35"/>
      <c r="NO502" s="35"/>
      <c r="NP502" s="35"/>
      <c r="NQ502" s="35"/>
      <c r="NR502" s="35"/>
      <c r="NS502" s="35"/>
      <c r="NT502" s="35"/>
      <c r="NU502" s="35"/>
      <c r="NV502" s="35"/>
      <c r="NW502" s="35"/>
      <c r="NX502" s="35"/>
      <c r="NY502" s="35"/>
      <c r="NZ502" s="35"/>
      <c r="OA502" s="35"/>
      <c r="OB502" s="35"/>
      <c r="OC502" s="35"/>
      <c r="OD502" s="35"/>
      <c r="OE502" s="35"/>
      <c r="OF502" s="35"/>
      <c r="OG502" s="35"/>
      <c r="OH502" s="35"/>
      <c r="OI502" s="35"/>
      <c r="OJ502" s="35"/>
      <c r="OK502" s="35"/>
      <c r="OL502" s="35"/>
      <c r="OM502" s="35"/>
      <c r="ON502" s="35"/>
      <c r="OO502" s="35"/>
      <c r="OP502" s="35"/>
      <c r="OQ502" s="35"/>
      <c r="OR502" s="35"/>
      <c r="OS502" s="35"/>
      <c r="OT502" s="35"/>
      <c r="OU502" s="35"/>
      <c r="OV502" s="35"/>
      <c r="OW502" s="35"/>
      <c r="OX502" s="35"/>
      <c r="OY502" s="35"/>
      <c r="OZ502" s="35"/>
      <c r="PA502" s="35"/>
      <c r="PB502" s="35"/>
      <c r="PC502" s="35"/>
      <c r="PD502" s="35"/>
      <c r="PE502" s="35"/>
      <c r="PF502" s="35"/>
      <c r="PG502" s="35"/>
      <c r="PH502" s="35"/>
      <c r="PI502" s="35"/>
      <c r="PJ502" s="35"/>
      <c r="PK502" s="35"/>
      <c r="PL502" s="35"/>
      <c r="PM502" s="35"/>
      <c r="PN502" s="35"/>
      <c r="PO502" s="35"/>
      <c r="PP502" s="35"/>
      <c r="PQ502" s="35"/>
      <c r="PR502" s="35"/>
      <c r="PS502" s="35"/>
      <c r="PT502" s="35"/>
      <c r="PU502" s="35"/>
      <c r="PV502" s="35"/>
      <c r="PW502" s="35"/>
      <c r="PX502" s="35"/>
      <c r="PY502" s="35"/>
      <c r="PZ502" s="35"/>
      <c r="QA502" s="35"/>
      <c r="QB502" s="35"/>
      <c r="QC502" s="35"/>
      <c r="QD502" s="35">
        <v>1</v>
      </c>
      <c r="QE502" s="35"/>
      <c r="QF502" s="35"/>
      <c r="QG502" s="35"/>
      <c r="QH502" s="35"/>
      <c r="QI502" s="35"/>
      <c r="QJ502" s="35"/>
      <c r="QK502" s="35"/>
      <c r="QL502" s="35"/>
      <c r="QM502" s="35"/>
      <c r="QN502" s="35"/>
      <c r="QO502" s="35"/>
      <c r="QP502" s="35"/>
      <c r="QQ502" s="35"/>
      <c r="QR502" s="35"/>
      <c r="QS502" s="35"/>
      <c r="QT502" s="35"/>
      <c r="QU502" s="35"/>
      <c r="QV502" s="35"/>
      <c r="QW502" s="35"/>
      <c r="QX502" s="35"/>
      <c r="QY502" s="35"/>
      <c r="QZ502" s="35"/>
      <c r="RA502" s="35"/>
      <c r="RB502" s="35"/>
      <c r="RC502" s="35"/>
      <c r="RD502" s="35">
        <v>1</v>
      </c>
      <c r="RE502" s="35"/>
      <c r="RF502" s="35"/>
      <c r="RG502" s="35"/>
      <c r="RH502" s="35"/>
      <c r="RI502" s="35"/>
      <c r="RJ502" s="35"/>
      <c r="RK502" s="35"/>
      <c r="RL502" s="35"/>
      <c r="RM502" s="35"/>
      <c r="RN502" s="35"/>
      <c r="RO502" s="35"/>
      <c r="RP502" s="35">
        <v>1</v>
      </c>
      <c r="RQ502" s="35"/>
      <c r="RR502" s="35"/>
      <c r="RS502" s="35"/>
      <c r="RT502" s="35"/>
      <c r="RU502" s="35"/>
      <c r="RV502" s="35"/>
      <c r="RW502" s="35"/>
      <c r="RX502" s="35"/>
      <c r="RY502" s="35"/>
      <c r="RZ502" s="35"/>
      <c r="SA502" s="35">
        <v>1</v>
      </c>
      <c r="SB502" s="35"/>
      <c r="SC502" s="35"/>
      <c r="SD502" s="35"/>
      <c r="SE502" s="35"/>
      <c r="SF502" s="35"/>
      <c r="SG502" s="35"/>
      <c r="SH502" s="35"/>
      <c r="SI502" s="35"/>
      <c r="SJ502" s="35"/>
      <c r="SK502" s="35"/>
      <c r="SL502" s="35"/>
      <c r="SM502" s="35"/>
      <c r="SN502" s="35"/>
      <c r="SO502" s="35"/>
      <c r="SP502" s="35"/>
      <c r="SQ502" s="35"/>
      <c r="SR502" s="35"/>
      <c r="SS502" s="35"/>
      <c r="ST502" s="35"/>
      <c r="SU502" s="35"/>
      <c r="SV502" s="35"/>
      <c r="SW502" s="35"/>
      <c r="SX502" s="35"/>
      <c r="SY502" s="35"/>
      <c r="SZ502" s="35"/>
      <c r="TA502" s="35"/>
      <c r="TB502" s="35"/>
      <c r="TC502" s="35"/>
      <c r="TD502" s="35"/>
      <c r="TE502" s="35"/>
      <c r="TF502" s="35"/>
      <c r="TG502" s="35"/>
      <c r="TH502" s="35"/>
      <c r="TI502" s="35"/>
      <c r="TJ502" s="35"/>
      <c r="TK502" s="35"/>
      <c r="TL502" s="35"/>
      <c r="TM502" s="35"/>
      <c r="TN502" s="35"/>
      <c r="TO502" s="35"/>
      <c r="TP502" s="35"/>
      <c r="TQ502" s="35"/>
      <c r="TR502" s="35"/>
      <c r="TS502" s="35"/>
      <c r="TT502" s="35"/>
      <c r="TU502" s="35"/>
      <c r="TV502" s="35"/>
      <c r="TW502" s="35"/>
      <c r="TX502" s="35"/>
      <c r="TY502" s="35"/>
      <c r="TZ502" s="35"/>
      <c r="UA502" s="35"/>
      <c r="UB502" s="35"/>
      <c r="UC502" s="35"/>
      <c r="UD502" s="35"/>
      <c r="UE502" s="35"/>
      <c r="UF502" s="35"/>
      <c r="UG502" s="35"/>
      <c r="UH502" s="35"/>
      <c r="UI502" s="35"/>
      <c r="UJ502" s="35"/>
      <c r="UK502" s="35"/>
      <c r="UL502" s="35"/>
      <c r="UM502" s="35"/>
      <c r="UN502" s="35"/>
      <c r="UO502" s="35"/>
      <c r="UP502" s="35"/>
      <c r="UQ502" s="35"/>
      <c r="UR502" s="35"/>
      <c r="US502" s="35"/>
      <c r="UT502" s="35"/>
      <c r="UU502" s="35"/>
      <c r="UV502" s="35"/>
      <c r="UW502" s="35"/>
      <c r="UX502" s="35"/>
      <c r="UY502" s="35"/>
      <c r="UZ502" s="35"/>
      <c r="VA502" s="35"/>
      <c r="VB502" s="35"/>
      <c r="VC502" s="35"/>
      <c r="VD502" s="35"/>
      <c r="VE502" s="35"/>
      <c r="VF502" s="35"/>
      <c r="VG502" s="35"/>
      <c r="VH502" s="35"/>
      <c r="VI502" s="35"/>
      <c r="VJ502" s="35"/>
      <c r="VK502" s="35"/>
      <c r="VL502" s="35">
        <v>1</v>
      </c>
      <c r="VM502" s="35"/>
      <c r="VN502" s="35"/>
      <c r="VO502" s="35"/>
      <c r="VP502" s="35"/>
      <c r="VQ502" s="35"/>
      <c r="VR502" s="35"/>
      <c r="VS502" s="35"/>
      <c r="VT502" s="35"/>
      <c r="VU502" s="35"/>
      <c r="VV502" s="35"/>
      <c r="VW502" s="35"/>
      <c r="VX502" s="35"/>
      <c r="VY502" s="35"/>
      <c r="VZ502" s="35"/>
      <c r="WA502" s="35"/>
      <c r="WB502" s="35"/>
      <c r="WC502" s="35"/>
      <c r="WD502" s="35"/>
      <c r="WE502" s="35"/>
      <c r="WF502" s="35">
        <v>1</v>
      </c>
      <c r="WG502" s="35"/>
      <c r="WH502" s="35"/>
      <c r="WI502" s="35"/>
      <c r="WJ502" s="35"/>
      <c r="WK502" s="35"/>
      <c r="WL502" s="35"/>
      <c r="WM502" s="35"/>
      <c r="WN502" s="35"/>
      <c r="WO502" s="35"/>
      <c r="WP502" s="35"/>
      <c r="WQ502" s="35"/>
      <c r="WR502" s="35"/>
      <c r="WS502" s="35"/>
      <c r="WT502" s="35"/>
      <c r="WU502" s="35"/>
      <c r="WV502" s="35"/>
      <c r="WW502" s="35"/>
      <c r="WX502" s="35"/>
      <c r="WY502" s="35"/>
      <c r="WZ502" s="35"/>
      <c r="XA502" s="35"/>
      <c r="XB502" s="35"/>
      <c r="XC502" s="35"/>
      <c r="XD502" s="35"/>
      <c r="XE502" s="35"/>
      <c r="XF502" s="35"/>
      <c r="XG502" s="35"/>
      <c r="XH502" s="35"/>
      <c r="XI502" s="35"/>
      <c r="XJ502" s="35"/>
      <c r="XK502" s="35"/>
      <c r="XL502" s="35"/>
      <c r="XM502" s="35"/>
      <c r="XN502" s="35"/>
      <c r="XO502" s="35"/>
      <c r="XP502" s="35"/>
      <c r="XQ502" s="35"/>
      <c r="XR502" s="35"/>
      <c r="XS502" s="35"/>
      <c r="XT502" s="35"/>
      <c r="XU502" s="35"/>
      <c r="XV502" s="35"/>
      <c r="XW502" s="35"/>
      <c r="XX502" s="35"/>
      <c r="XY502" s="35"/>
      <c r="XZ502" s="35"/>
      <c r="YA502" s="35"/>
      <c r="YB502" s="35"/>
      <c r="YC502" s="35"/>
      <c r="YD502" s="35"/>
      <c r="YE502" s="35"/>
      <c r="YF502" s="35"/>
      <c r="YG502" s="35"/>
      <c r="YH502" s="35"/>
      <c r="YI502" s="35"/>
      <c r="YJ502" s="35"/>
      <c r="YK502" s="35"/>
      <c r="YL502" s="35"/>
      <c r="YM502" s="35"/>
      <c r="YN502" s="35"/>
      <c r="YO502" s="35"/>
      <c r="YP502" s="35"/>
      <c r="YQ502" s="35"/>
      <c r="YR502" s="35"/>
      <c r="YS502" s="35"/>
      <c r="YT502" s="35"/>
      <c r="YU502" s="35"/>
      <c r="YV502" s="35"/>
      <c r="YW502" s="35"/>
      <c r="YX502" s="35"/>
      <c r="YY502" s="35"/>
      <c r="YZ502" s="35"/>
      <c r="ZA502" s="35"/>
      <c r="ZB502" s="35"/>
      <c r="ZC502" s="35"/>
      <c r="ZD502" s="35"/>
      <c r="ZE502" s="35"/>
      <c r="ZF502" s="35"/>
      <c r="ZG502" s="35"/>
      <c r="ZH502" s="35"/>
      <c r="ZI502" s="35"/>
      <c r="ZJ502" s="35"/>
      <c r="ZK502" s="35"/>
      <c r="ZL502" s="35"/>
      <c r="ZM502" s="35"/>
      <c r="ZN502" s="35"/>
      <c r="ZO502" s="35"/>
      <c r="ZP502" s="35"/>
      <c r="ZQ502" s="35"/>
      <c r="ZR502" s="35"/>
      <c r="ZS502" s="35"/>
      <c r="ZT502" s="35"/>
      <c r="ZU502" s="35"/>
      <c r="ZV502" s="35"/>
      <c r="ZW502" s="35"/>
      <c r="ZX502" s="35"/>
      <c r="ZY502" s="35"/>
      <c r="ZZ502" s="35"/>
      <c r="AAA502" s="35"/>
      <c r="AAB502" s="35"/>
      <c r="AAC502" s="35"/>
      <c r="AAD502" s="35"/>
      <c r="AAE502" s="35"/>
      <c r="AAF502" s="35"/>
      <c r="AAG502" s="35"/>
      <c r="AAH502" s="35"/>
      <c r="AAI502" s="35"/>
      <c r="AAJ502" s="35"/>
      <c r="AAK502" s="35"/>
      <c r="AAL502" s="35"/>
      <c r="AAM502" s="35"/>
      <c r="AAN502" s="35">
        <v>2</v>
      </c>
      <c r="AAO502" s="35"/>
      <c r="AAP502" s="35"/>
      <c r="AAQ502" s="35"/>
      <c r="AAR502" s="35"/>
      <c r="AAS502" s="35"/>
      <c r="AAT502" s="35"/>
      <c r="AAU502" s="35"/>
      <c r="AAV502" s="35"/>
      <c r="AAW502" s="35"/>
      <c r="AAX502" s="35"/>
      <c r="AAY502" s="35"/>
      <c r="AAZ502" s="35"/>
      <c r="ABA502" s="35"/>
      <c r="ABB502" s="35"/>
      <c r="ABC502" s="35"/>
      <c r="ABD502" s="35"/>
      <c r="ABE502" s="35"/>
      <c r="ABF502" s="35"/>
      <c r="ABG502" s="35"/>
      <c r="ABH502" s="35"/>
      <c r="ABI502" s="35"/>
      <c r="ABJ502" s="35"/>
      <c r="ABK502" s="35"/>
      <c r="ABL502" s="35"/>
      <c r="ABM502" s="35"/>
      <c r="ABN502" s="35"/>
      <c r="ABO502" s="35"/>
      <c r="ABP502" s="35"/>
      <c r="ABQ502" s="35"/>
      <c r="ABR502" s="35"/>
      <c r="ABS502" s="35"/>
      <c r="ABT502" s="35"/>
      <c r="ABU502" s="35"/>
      <c r="ABV502" s="35"/>
      <c r="ABW502" s="35"/>
      <c r="ABX502" s="35"/>
      <c r="ABY502" s="35"/>
      <c r="ABZ502" s="35"/>
      <c r="ACA502" s="35"/>
      <c r="ACB502" s="35"/>
      <c r="ACC502" s="35"/>
      <c r="ACD502" s="35"/>
      <c r="ACE502" s="35"/>
      <c r="ACF502" s="35"/>
      <c r="ACG502" s="35"/>
      <c r="ACH502" s="35"/>
      <c r="ACI502" s="35"/>
      <c r="ACJ502" s="35"/>
      <c r="ACK502" s="35"/>
      <c r="ACL502" s="35"/>
      <c r="ACM502" s="35"/>
      <c r="ACN502" s="35"/>
      <c r="ACO502" s="35"/>
      <c r="ACP502" s="35"/>
      <c r="ACQ502" s="35"/>
      <c r="ACR502" s="35"/>
      <c r="ACS502" s="35"/>
      <c r="ACT502" s="35"/>
      <c r="ACU502" s="35"/>
      <c r="ACV502" s="35"/>
      <c r="ACW502" s="35"/>
      <c r="ACX502" s="35"/>
      <c r="ACY502" s="35"/>
      <c r="ACZ502" s="35"/>
      <c r="ADA502" s="35"/>
      <c r="ADB502" s="35"/>
      <c r="ADC502" s="35"/>
      <c r="ADD502" s="35"/>
      <c r="ADE502" s="35"/>
      <c r="ADF502" s="35"/>
      <c r="ADG502" s="35"/>
      <c r="ADH502" s="35"/>
      <c r="ADI502" s="35">
        <v>1</v>
      </c>
      <c r="ADJ502" s="35"/>
      <c r="ADK502" s="35"/>
      <c r="ADL502" s="35"/>
      <c r="ADM502" s="35"/>
      <c r="ADN502" s="35"/>
      <c r="ADO502" s="35"/>
      <c r="ADP502" s="35"/>
      <c r="ADQ502" s="35"/>
      <c r="ADR502" s="35"/>
      <c r="ADS502" s="35"/>
      <c r="ADT502" s="35"/>
      <c r="ADU502" s="35"/>
      <c r="ADV502" s="35"/>
      <c r="ADW502" s="35"/>
      <c r="ADX502" s="35"/>
      <c r="ADY502" s="66">
        <f t="shared" si="21"/>
        <v>0</v>
      </c>
    </row>
    <row r="503" spans="1:805" s="5" customFormat="1" x14ac:dyDescent="0.2">
      <c r="A503" s="46" t="s">
        <v>96</v>
      </c>
      <c r="B503" s="65">
        <f t="shared" si="23"/>
        <v>0</v>
      </c>
      <c r="C503" s="57">
        <v>1</v>
      </c>
      <c r="D503" s="58">
        <v>44795</v>
      </c>
      <c r="E503" s="67">
        <v>61.81</v>
      </c>
      <c r="F503" s="67">
        <f t="shared" si="24"/>
        <v>0</v>
      </c>
      <c r="G503" s="6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  <c r="AO503" s="35"/>
      <c r="AP503" s="35"/>
      <c r="AQ503" s="35"/>
      <c r="AR503" s="35"/>
      <c r="AS503" s="35"/>
      <c r="AT503" s="35"/>
      <c r="AU503" s="35"/>
      <c r="AV503" s="35"/>
      <c r="AW503" s="35"/>
      <c r="AX503" s="35"/>
      <c r="AY503" s="35"/>
      <c r="AZ503" s="35"/>
      <c r="BA503" s="35"/>
      <c r="BB503" s="35"/>
      <c r="BC503" s="35"/>
      <c r="BD503" s="35"/>
      <c r="BE503" s="15"/>
      <c r="BF503" s="15"/>
      <c r="BG503" s="136"/>
      <c r="BH503" s="35"/>
      <c r="BI503" s="35"/>
      <c r="BJ503" s="35"/>
      <c r="BK503" s="35"/>
      <c r="BL503" s="35"/>
      <c r="BM503" s="35"/>
      <c r="BN503" s="35"/>
      <c r="BO503" s="35"/>
      <c r="BP503" s="35"/>
      <c r="BQ503" s="35"/>
      <c r="BR503" s="35"/>
      <c r="BS503" s="35"/>
      <c r="BT503" s="35"/>
      <c r="BU503" s="35"/>
      <c r="BV503" s="35"/>
      <c r="BW503" s="35"/>
      <c r="BX503" s="35"/>
      <c r="BY503" s="35"/>
      <c r="BZ503" s="35"/>
      <c r="CA503" s="35"/>
      <c r="CB503" s="35"/>
      <c r="CC503" s="35"/>
      <c r="CD503" s="35"/>
      <c r="CE503" s="35"/>
      <c r="CF503" s="35"/>
      <c r="CG503" s="35"/>
      <c r="CH503" s="35"/>
      <c r="CI503" s="35"/>
      <c r="CJ503" s="35"/>
      <c r="CK503" s="35"/>
      <c r="CL503" s="35"/>
      <c r="CM503" s="35"/>
      <c r="CN503" s="35"/>
      <c r="CO503" s="35"/>
      <c r="CP503" s="35"/>
      <c r="CQ503" s="35"/>
      <c r="CR503" s="35"/>
      <c r="CS503" s="35"/>
      <c r="CT503" s="35"/>
      <c r="CU503" s="35"/>
      <c r="CV503" s="35"/>
      <c r="CW503" s="35"/>
      <c r="CX503" s="35"/>
      <c r="CY503" s="35"/>
      <c r="CZ503" s="35"/>
      <c r="DA503" s="35"/>
      <c r="DB503" s="35"/>
      <c r="DC503" s="35"/>
      <c r="DD503" s="35"/>
      <c r="DE503" s="35"/>
      <c r="DF503" s="35"/>
      <c r="DG503" s="35"/>
      <c r="DH503" s="35"/>
      <c r="DI503" s="35"/>
      <c r="DJ503" s="35"/>
      <c r="DK503" s="35"/>
      <c r="DL503" s="35"/>
      <c r="DM503" s="35"/>
      <c r="DN503" s="35"/>
      <c r="DO503" s="35"/>
      <c r="DP503" s="35"/>
      <c r="DQ503" s="35"/>
      <c r="DR503" s="35"/>
      <c r="DS503" s="35"/>
      <c r="DT503" s="35"/>
      <c r="DU503" s="35"/>
      <c r="DV503" s="35"/>
      <c r="DW503" s="35"/>
      <c r="DX503" s="35"/>
      <c r="DY503" s="35"/>
      <c r="DZ503" s="35"/>
      <c r="EA503" s="35"/>
      <c r="EB503" s="35"/>
      <c r="EC503" s="35"/>
      <c r="ED503" s="35"/>
      <c r="EE503" s="35"/>
      <c r="EF503" s="35"/>
      <c r="EG503" s="35"/>
      <c r="EH503" s="35"/>
      <c r="EI503" s="35"/>
      <c r="EJ503" s="35"/>
      <c r="EK503" s="35"/>
      <c r="EL503" s="35"/>
      <c r="EM503" s="35"/>
      <c r="EN503" s="35"/>
      <c r="EO503" s="35"/>
      <c r="EP503" s="35"/>
      <c r="EQ503" s="35"/>
      <c r="ER503" s="35"/>
      <c r="ES503" s="35"/>
      <c r="ET503" s="35"/>
      <c r="EU503" s="35"/>
      <c r="EV503" s="35"/>
      <c r="EW503" s="35"/>
      <c r="EX503" s="35"/>
      <c r="EY503" s="35"/>
      <c r="EZ503" s="35"/>
      <c r="FA503" s="35"/>
      <c r="FB503" s="35"/>
      <c r="FC503" s="35"/>
      <c r="FD503" s="35"/>
      <c r="FE503" s="35"/>
      <c r="FF503" s="35"/>
      <c r="FG503" s="35"/>
      <c r="FH503" s="35"/>
      <c r="FI503" s="35"/>
      <c r="FJ503" s="35"/>
      <c r="FK503" s="35"/>
      <c r="FL503" s="35"/>
      <c r="FM503" s="35"/>
      <c r="FN503" s="35"/>
      <c r="FO503" s="35"/>
      <c r="FP503" s="35"/>
      <c r="FQ503" s="35"/>
      <c r="FR503" s="35"/>
      <c r="FS503" s="35"/>
      <c r="FT503" s="35"/>
      <c r="FU503" s="35"/>
      <c r="FV503" s="35"/>
      <c r="FW503" s="35"/>
      <c r="FX503" s="35"/>
      <c r="FY503" s="35"/>
      <c r="FZ503" s="35"/>
      <c r="GA503" s="35"/>
      <c r="GB503" s="35"/>
      <c r="GC503" s="35"/>
      <c r="GD503" s="35"/>
      <c r="GE503" s="35"/>
      <c r="GF503" s="35"/>
      <c r="GG503" s="35"/>
      <c r="GH503" s="35"/>
      <c r="GI503" s="35"/>
      <c r="GJ503" s="35"/>
      <c r="GK503" s="35"/>
      <c r="GL503" s="35"/>
      <c r="GM503" s="35"/>
      <c r="GN503" s="35"/>
      <c r="GO503" s="35"/>
      <c r="GP503" s="35"/>
      <c r="GQ503" s="35"/>
      <c r="GR503" s="35"/>
      <c r="GS503" s="35"/>
      <c r="GT503" s="35"/>
      <c r="GU503" s="35"/>
      <c r="GV503" s="35"/>
      <c r="GW503" s="35"/>
      <c r="GX503" s="35"/>
      <c r="GY503" s="35"/>
      <c r="GZ503" s="35"/>
      <c r="HA503" s="35"/>
      <c r="HB503" s="35"/>
      <c r="HC503" s="35"/>
      <c r="HD503" s="35"/>
      <c r="HE503" s="35"/>
      <c r="HF503" s="35"/>
      <c r="HG503" s="35"/>
      <c r="HH503" s="35"/>
      <c r="HI503" s="35"/>
      <c r="HJ503" s="35"/>
      <c r="HK503" s="35"/>
      <c r="HL503" s="35"/>
      <c r="HM503" s="35"/>
      <c r="HN503" s="35"/>
      <c r="HO503" s="35"/>
      <c r="HP503" s="35"/>
      <c r="HQ503" s="35"/>
      <c r="HR503" s="35"/>
      <c r="HS503" s="35"/>
      <c r="HT503" s="35"/>
      <c r="HU503" s="35"/>
      <c r="HV503" s="35"/>
      <c r="HW503" s="35"/>
      <c r="HX503" s="35"/>
      <c r="HY503" s="35"/>
      <c r="HZ503" s="35"/>
      <c r="IA503" s="35"/>
      <c r="IB503" s="35"/>
      <c r="IC503" s="35"/>
      <c r="ID503" s="35"/>
      <c r="IE503" s="35"/>
      <c r="IF503" s="35"/>
      <c r="IG503" s="35"/>
      <c r="IH503" s="35"/>
      <c r="II503" s="35"/>
      <c r="IJ503" s="35"/>
      <c r="IK503" s="35"/>
      <c r="IL503" s="35"/>
      <c r="IM503" s="35"/>
      <c r="IN503" s="35"/>
      <c r="IO503" s="35"/>
      <c r="IP503" s="35"/>
      <c r="IQ503" s="35"/>
      <c r="IR503" s="35"/>
      <c r="IS503" s="35"/>
      <c r="IT503" s="35"/>
      <c r="IU503" s="35"/>
      <c r="IV503" s="35"/>
      <c r="IW503" s="35"/>
      <c r="IX503" s="35"/>
      <c r="IY503" s="35"/>
      <c r="IZ503" s="35"/>
      <c r="JA503" s="35"/>
      <c r="JB503" s="35"/>
      <c r="JC503" s="35"/>
      <c r="JD503" s="35"/>
      <c r="JE503" s="35"/>
      <c r="JF503" s="35"/>
      <c r="JG503" s="35"/>
      <c r="JH503" s="35"/>
      <c r="JI503" s="35"/>
      <c r="JJ503" s="35"/>
      <c r="JK503" s="35"/>
      <c r="JL503" s="35"/>
      <c r="JM503" s="35"/>
      <c r="JN503" s="35"/>
      <c r="JO503" s="35"/>
      <c r="JP503" s="35"/>
      <c r="JQ503" s="35"/>
      <c r="JR503" s="35"/>
      <c r="JS503" s="35"/>
      <c r="JT503" s="35"/>
      <c r="JU503" s="35"/>
      <c r="JV503" s="35"/>
      <c r="JW503" s="35"/>
      <c r="JX503" s="35"/>
      <c r="JY503" s="35"/>
      <c r="JZ503" s="35"/>
      <c r="KA503" s="35"/>
      <c r="KB503" s="35"/>
      <c r="KC503" s="35"/>
      <c r="KD503" s="35"/>
      <c r="KE503" s="35"/>
      <c r="KF503" s="35"/>
      <c r="KG503" s="35"/>
      <c r="KH503" s="35"/>
      <c r="KI503" s="35"/>
      <c r="KJ503" s="35"/>
      <c r="KK503" s="35"/>
      <c r="KL503" s="35"/>
      <c r="KM503" s="35"/>
      <c r="KN503" s="35"/>
      <c r="KO503" s="35"/>
      <c r="KP503" s="35"/>
      <c r="KQ503" s="35"/>
      <c r="KR503" s="35"/>
      <c r="KS503" s="35"/>
      <c r="KT503" s="35"/>
      <c r="KU503" s="35"/>
      <c r="KV503" s="35"/>
      <c r="KW503" s="35"/>
      <c r="KX503" s="35"/>
      <c r="KY503" s="35"/>
      <c r="KZ503" s="35"/>
      <c r="LA503" s="35"/>
      <c r="LB503" s="35"/>
      <c r="LC503" s="35"/>
      <c r="LD503" s="35"/>
      <c r="LE503" s="35"/>
      <c r="LF503" s="35"/>
      <c r="LG503" s="35"/>
      <c r="LH503" s="35"/>
      <c r="LI503" s="35"/>
      <c r="LJ503" s="35"/>
      <c r="LK503" s="35"/>
      <c r="LL503" s="35"/>
      <c r="LM503" s="35"/>
      <c r="LN503" s="35"/>
      <c r="LO503" s="35"/>
      <c r="LP503" s="35"/>
      <c r="LQ503" s="35"/>
      <c r="LR503" s="35"/>
      <c r="LS503" s="35"/>
      <c r="LT503" s="35"/>
      <c r="LU503" s="35"/>
      <c r="LV503" s="35"/>
      <c r="LW503" s="35"/>
      <c r="LX503" s="35"/>
      <c r="LY503" s="35"/>
      <c r="LZ503" s="35"/>
      <c r="MA503" s="35"/>
      <c r="MB503" s="35"/>
      <c r="MC503" s="35"/>
      <c r="MD503" s="35"/>
      <c r="ME503" s="35"/>
      <c r="MF503" s="35"/>
      <c r="MG503" s="35"/>
      <c r="MH503" s="35"/>
      <c r="MI503" s="35"/>
      <c r="MJ503" s="35"/>
      <c r="MK503" s="35"/>
      <c r="ML503" s="35"/>
      <c r="MM503" s="35"/>
      <c r="MN503" s="35"/>
      <c r="MO503" s="35"/>
      <c r="MP503" s="35"/>
      <c r="MQ503" s="35"/>
      <c r="MR503" s="35"/>
      <c r="MS503" s="35"/>
      <c r="MT503" s="35"/>
      <c r="MU503" s="35"/>
      <c r="MV503" s="35"/>
      <c r="MW503" s="35"/>
      <c r="MX503" s="35"/>
      <c r="MY503" s="35"/>
      <c r="MZ503" s="35"/>
      <c r="NA503" s="35"/>
      <c r="NB503" s="35"/>
      <c r="NC503" s="35"/>
      <c r="ND503" s="35"/>
      <c r="NE503" s="35"/>
      <c r="NF503" s="35"/>
      <c r="NG503" s="35"/>
      <c r="NH503" s="35"/>
      <c r="NI503" s="35"/>
      <c r="NJ503" s="35"/>
      <c r="NK503" s="35"/>
      <c r="NL503" s="35"/>
      <c r="NM503" s="35"/>
      <c r="NN503" s="35"/>
      <c r="NO503" s="35"/>
      <c r="NP503" s="35"/>
      <c r="NQ503" s="35"/>
      <c r="NR503" s="35"/>
      <c r="NS503" s="35"/>
      <c r="NT503" s="35"/>
      <c r="NU503" s="35"/>
      <c r="NV503" s="35"/>
      <c r="NW503" s="35"/>
      <c r="NX503" s="35"/>
      <c r="NY503" s="35"/>
      <c r="NZ503" s="35"/>
      <c r="OA503" s="35"/>
      <c r="OB503" s="35"/>
      <c r="OC503" s="35"/>
      <c r="OD503" s="35"/>
      <c r="OE503" s="35">
        <v>1</v>
      </c>
      <c r="OF503" s="35"/>
      <c r="OG503" s="35"/>
      <c r="OH503" s="35"/>
      <c r="OI503" s="35"/>
      <c r="OJ503" s="35"/>
      <c r="OK503" s="35"/>
      <c r="OL503" s="35"/>
      <c r="OM503" s="35"/>
      <c r="ON503" s="35"/>
      <c r="OO503" s="35"/>
      <c r="OP503" s="35"/>
      <c r="OQ503" s="35"/>
      <c r="OR503" s="35"/>
      <c r="OS503" s="35"/>
      <c r="OT503" s="35"/>
      <c r="OU503" s="35"/>
      <c r="OV503" s="35"/>
      <c r="OW503" s="35"/>
      <c r="OX503" s="35"/>
      <c r="OY503" s="35"/>
      <c r="OZ503" s="35"/>
      <c r="PA503" s="35"/>
      <c r="PB503" s="35"/>
      <c r="PC503" s="35"/>
      <c r="PD503" s="35"/>
      <c r="PE503" s="35"/>
      <c r="PF503" s="35">
        <v>2</v>
      </c>
      <c r="PG503" s="35"/>
      <c r="PH503" s="35"/>
      <c r="PI503" s="35"/>
      <c r="PJ503" s="35"/>
      <c r="PK503" s="35"/>
      <c r="PL503" s="35"/>
      <c r="PM503" s="35"/>
      <c r="PN503" s="35"/>
      <c r="PO503" s="35"/>
      <c r="PP503" s="35"/>
      <c r="PQ503" s="35"/>
      <c r="PR503" s="35"/>
      <c r="PS503" s="35"/>
      <c r="PT503" s="35"/>
      <c r="PU503" s="35"/>
      <c r="PV503" s="35"/>
      <c r="PW503" s="35"/>
      <c r="PX503" s="35"/>
      <c r="PY503" s="35"/>
      <c r="PZ503" s="35">
        <v>2</v>
      </c>
      <c r="QA503" s="35"/>
      <c r="QB503" s="35"/>
      <c r="QC503" s="35"/>
      <c r="QD503" s="35"/>
      <c r="QE503" s="35"/>
      <c r="QF503" s="35"/>
      <c r="QG503" s="35"/>
      <c r="QH503" s="35"/>
      <c r="QI503" s="35"/>
      <c r="QJ503" s="35"/>
      <c r="QK503" s="35"/>
      <c r="QL503" s="35"/>
      <c r="QM503" s="35"/>
      <c r="QN503" s="35"/>
      <c r="QO503" s="35"/>
      <c r="QP503" s="35"/>
      <c r="QQ503" s="35"/>
      <c r="QR503" s="35"/>
      <c r="QS503" s="35"/>
      <c r="QT503" s="35"/>
      <c r="QU503" s="35"/>
      <c r="QV503" s="35"/>
      <c r="QW503" s="35"/>
      <c r="QX503" s="35"/>
      <c r="QY503" s="35"/>
      <c r="QZ503" s="35"/>
      <c r="RA503" s="35"/>
      <c r="RB503" s="35"/>
      <c r="RC503" s="35"/>
      <c r="RD503" s="35"/>
      <c r="RE503" s="35"/>
      <c r="RF503" s="35"/>
      <c r="RG503" s="35"/>
      <c r="RH503" s="35"/>
      <c r="RI503" s="35"/>
      <c r="RJ503" s="35"/>
      <c r="RK503" s="35"/>
      <c r="RL503" s="35"/>
      <c r="RM503" s="35"/>
      <c r="RN503" s="35"/>
      <c r="RO503" s="35"/>
      <c r="RP503" s="35"/>
      <c r="RQ503" s="35"/>
      <c r="RR503" s="35"/>
      <c r="RS503" s="35"/>
      <c r="RT503" s="35"/>
      <c r="RU503" s="35"/>
      <c r="RV503" s="35"/>
      <c r="RW503" s="35"/>
      <c r="RX503" s="35"/>
      <c r="RY503" s="35"/>
      <c r="RZ503" s="35"/>
      <c r="SA503" s="35"/>
      <c r="SB503" s="35"/>
      <c r="SC503" s="35"/>
      <c r="SD503" s="35"/>
      <c r="SE503" s="35"/>
      <c r="SF503" s="35"/>
      <c r="SG503" s="35"/>
      <c r="SH503" s="35"/>
      <c r="SI503" s="35"/>
      <c r="SJ503" s="35"/>
      <c r="SK503" s="35"/>
      <c r="SL503" s="35"/>
      <c r="SM503" s="35"/>
      <c r="SN503" s="35"/>
      <c r="SO503" s="35"/>
      <c r="SP503" s="35"/>
      <c r="SQ503" s="35"/>
      <c r="SR503" s="35"/>
      <c r="SS503" s="35"/>
      <c r="ST503" s="35"/>
      <c r="SU503" s="35"/>
      <c r="SV503" s="35"/>
      <c r="SW503" s="35"/>
      <c r="SX503" s="35"/>
      <c r="SY503" s="35"/>
      <c r="SZ503" s="35"/>
      <c r="TA503" s="35"/>
      <c r="TB503" s="35"/>
      <c r="TC503" s="35"/>
      <c r="TD503" s="35"/>
      <c r="TE503" s="35"/>
      <c r="TF503" s="35"/>
      <c r="TG503" s="35"/>
      <c r="TH503" s="35"/>
      <c r="TI503" s="35"/>
      <c r="TJ503" s="35"/>
      <c r="TK503" s="35"/>
      <c r="TL503" s="35"/>
      <c r="TM503" s="35"/>
      <c r="TN503" s="35"/>
      <c r="TO503" s="35"/>
      <c r="TP503" s="35"/>
      <c r="TQ503" s="35"/>
      <c r="TR503" s="35"/>
      <c r="TS503" s="35"/>
      <c r="TT503" s="35"/>
      <c r="TU503" s="35"/>
      <c r="TV503" s="35"/>
      <c r="TW503" s="35"/>
      <c r="TX503" s="35"/>
      <c r="TY503" s="35"/>
      <c r="TZ503" s="35"/>
      <c r="UA503" s="35"/>
      <c r="UB503" s="35"/>
      <c r="UC503" s="35"/>
      <c r="UD503" s="35"/>
      <c r="UE503" s="35"/>
      <c r="UF503" s="35"/>
      <c r="UG503" s="35"/>
      <c r="UH503" s="35"/>
      <c r="UI503" s="35"/>
      <c r="UJ503" s="35"/>
      <c r="UK503" s="35"/>
      <c r="UL503" s="35"/>
      <c r="UM503" s="35"/>
      <c r="UN503" s="35"/>
      <c r="UO503" s="35"/>
      <c r="UP503" s="35"/>
      <c r="UQ503" s="35"/>
      <c r="UR503" s="35"/>
      <c r="US503" s="35"/>
      <c r="UT503" s="35"/>
      <c r="UU503" s="35"/>
      <c r="UV503" s="35"/>
      <c r="UW503" s="35"/>
      <c r="UX503" s="35"/>
      <c r="UY503" s="35"/>
      <c r="UZ503" s="35"/>
      <c r="VA503" s="35"/>
      <c r="VB503" s="35"/>
      <c r="VC503" s="35"/>
      <c r="VD503" s="35"/>
      <c r="VE503" s="35"/>
      <c r="VF503" s="35"/>
      <c r="VG503" s="35"/>
      <c r="VH503" s="35"/>
      <c r="VI503" s="35"/>
      <c r="VJ503" s="35"/>
      <c r="VK503" s="35"/>
      <c r="VL503" s="35"/>
      <c r="VM503" s="35"/>
      <c r="VN503" s="35"/>
      <c r="VO503" s="35"/>
      <c r="VP503" s="35"/>
      <c r="VQ503" s="35"/>
      <c r="VR503" s="35"/>
      <c r="VS503" s="35"/>
      <c r="VT503" s="35"/>
      <c r="VU503" s="35"/>
      <c r="VV503" s="35"/>
      <c r="VW503" s="35"/>
      <c r="VX503" s="35"/>
      <c r="VY503" s="35"/>
      <c r="VZ503" s="35"/>
      <c r="WA503" s="35"/>
      <c r="WB503" s="35"/>
      <c r="WC503" s="35"/>
      <c r="WD503" s="35"/>
      <c r="WE503" s="35"/>
      <c r="WF503" s="35"/>
      <c r="WG503" s="35"/>
      <c r="WH503" s="35"/>
      <c r="WI503" s="35"/>
      <c r="WJ503" s="35"/>
      <c r="WK503" s="35"/>
      <c r="WL503" s="35"/>
      <c r="WM503" s="35"/>
      <c r="WN503" s="35"/>
      <c r="WO503" s="35"/>
      <c r="WP503" s="35"/>
      <c r="WQ503" s="35"/>
      <c r="WR503" s="35"/>
      <c r="WS503" s="35">
        <v>2</v>
      </c>
      <c r="WT503" s="35"/>
      <c r="WU503" s="35"/>
      <c r="WV503" s="35"/>
      <c r="WW503" s="35"/>
      <c r="WX503" s="35"/>
      <c r="WY503" s="35">
        <v>2</v>
      </c>
      <c r="WZ503" s="35"/>
      <c r="XA503" s="35"/>
      <c r="XB503" s="35"/>
      <c r="XC503" s="35"/>
      <c r="XD503" s="35"/>
      <c r="XE503" s="35"/>
      <c r="XF503" s="35"/>
      <c r="XG503" s="35"/>
      <c r="XH503" s="35"/>
      <c r="XI503" s="35"/>
      <c r="XJ503" s="35"/>
      <c r="XK503" s="35"/>
      <c r="XL503" s="35"/>
      <c r="XM503" s="35"/>
      <c r="XN503" s="35"/>
      <c r="XO503" s="35"/>
      <c r="XP503" s="35"/>
      <c r="XQ503" s="35"/>
      <c r="XR503" s="35"/>
      <c r="XS503" s="35"/>
      <c r="XT503" s="35"/>
      <c r="XU503" s="35"/>
      <c r="XV503" s="35"/>
      <c r="XW503" s="35"/>
      <c r="XX503" s="35"/>
      <c r="XY503" s="35"/>
      <c r="XZ503" s="35"/>
      <c r="YA503" s="35"/>
      <c r="YB503" s="35"/>
      <c r="YC503" s="35"/>
      <c r="YD503" s="35"/>
      <c r="YE503" s="35"/>
      <c r="YF503" s="35"/>
      <c r="YG503" s="35"/>
      <c r="YH503" s="35"/>
      <c r="YI503" s="35"/>
      <c r="YJ503" s="35"/>
      <c r="YK503" s="35"/>
      <c r="YL503" s="35"/>
      <c r="YM503" s="35"/>
      <c r="YN503" s="35"/>
      <c r="YO503" s="35"/>
      <c r="YP503" s="35"/>
      <c r="YQ503" s="35"/>
      <c r="YR503" s="35"/>
      <c r="YS503" s="35"/>
      <c r="YT503" s="35"/>
      <c r="YU503" s="35"/>
      <c r="YV503" s="35"/>
      <c r="YW503" s="35"/>
      <c r="YX503" s="35"/>
      <c r="YY503" s="35"/>
      <c r="YZ503" s="35"/>
      <c r="ZA503" s="35"/>
      <c r="ZB503" s="35"/>
      <c r="ZC503" s="35"/>
      <c r="ZD503" s="35"/>
      <c r="ZE503" s="35"/>
      <c r="ZF503" s="35"/>
      <c r="ZG503" s="35"/>
      <c r="ZH503" s="35"/>
      <c r="ZI503" s="35"/>
      <c r="ZJ503" s="35"/>
      <c r="ZK503" s="35"/>
      <c r="ZL503" s="35"/>
      <c r="ZM503" s="35"/>
      <c r="ZN503" s="35"/>
      <c r="ZO503" s="35"/>
      <c r="ZP503" s="35"/>
      <c r="ZQ503" s="35"/>
      <c r="ZR503" s="35"/>
      <c r="ZS503" s="35"/>
      <c r="ZT503" s="35"/>
      <c r="ZU503" s="35"/>
      <c r="ZV503" s="35"/>
      <c r="ZW503" s="35"/>
      <c r="ZX503" s="35"/>
      <c r="ZY503" s="35"/>
      <c r="ZZ503" s="35"/>
      <c r="AAA503" s="35"/>
      <c r="AAB503" s="35"/>
      <c r="AAC503" s="35"/>
      <c r="AAD503" s="35"/>
      <c r="AAE503" s="35"/>
      <c r="AAF503" s="35"/>
      <c r="AAG503" s="35"/>
      <c r="AAH503" s="35"/>
      <c r="AAI503" s="35"/>
      <c r="AAJ503" s="35"/>
      <c r="AAK503" s="35"/>
      <c r="AAL503" s="35"/>
      <c r="AAM503" s="35"/>
      <c r="AAN503" s="35"/>
      <c r="AAO503" s="35"/>
      <c r="AAP503" s="35"/>
      <c r="AAQ503" s="35"/>
      <c r="AAR503" s="35"/>
      <c r="AAS503" s="35"/>
      <c r="AAT503" s="35"/>
      <c r="AAU503" s="35"/>
      <c r="AAV503" s="35"/>
      <c r="AAW503" s="35"/>
      <c r="AAX503" s="35"/>
      <c r="AAY503" s="35"/>
      <c r="AAZ503" s="35"/>
      <c r="ABA503" s="35"/>
      <c r="ABB503" s="35"/>
      <c r="ABC503" s="35"/>
      <c r="ABD503" s="35"/>
      <c r="ABE503" s="35"/>
      <c r="ABF503" s="35"/>
      <c r="ABG503" s="35"/>
      <c r="ABH503" s="35"/>
      <c r="ABI503" s="35"/>
      <c r="ABJ503" s="35"/>
      <c r="ABK503" s="35"/>
      <c r="ABL503" s="35"/>
      <c r="ABM503" s="35"/>
      <c r="ABN503" s="35">
        <v>1</v>
      </c>
      <c r="ABO503" s="35"/>
      <c r="ABP503" s="35"/>
      <c r="ABQ503" s="35"/>
      <c r="ABR503" s="35"/>
      <c r="ABS503" s="35"/>
      <c r="ABT503" s="35"/>
      <c r="ABU503" s="35"/>
      <c r="ABV503" s="35"/>
      <c r="ABW503" s="35"/>
      <c r="ABX503" s="35"/>
      <c r="ABY503" s="35"/>
      <c r="ABZ503" s="35"/>
      <c r="ACA503" s="35"/>
      <c r="ACB503" s="35"/>
      <c r="ACC503" s="35"/>
      <c r="ACD503" s="35"/>
      <c r="ACE503" s="35"/>
      <c r="ACF503" s="35"/>
      <c r="ACG503" s="35"/>
      <c r="ACH503" s="35"/>
      <c r="ACI503" s="35"/>
      <c r="ACJ503" s="35"/>
      <c r="ACK503" s="35"/>
      <c r="ACL503" s="35"/>
      <c r="ACM503" s="35"/>
      <c r="ACN503" s="35"/>
      <c r="ACO503" s="35"/>
      <c r="ACP503" s="35"/>
      <c r="ACQ503" s="35"/>
      <c r="ACR503" s="35"/>
      <c r="ACS503" s="35"/>
      <c r="ACT503" s="35"/>
      <c r="ACU503" s="35"/>
      <c r="ACV503" s="35"/>
      <c r="ACW503" s="35"/>
      <c r="ACX503" s="35"/>
      <c r="ACY503" s="35"/>
      <c r="ACZ503" s="35"/>
      <c r="ADA503" s="35"/>
      <c r="ADB503" s="35"/>
      <c r="ADC503" s="35"/>
      <c r="ADD503" s="35"/>
      <c r="ADE503" s="35"/>
      <c r="ADF503" s="35"/>
      <c r="ADG503" s="35"/>
      <c r="ADH503" s="35"/>
      <c r="ADI503" s="35"/>
      <c r="ADJ503" s="35"/>
      <c r="ADK503" s="35"/>
      <c r="ADL503" s="35"/>
      <c r="ADM503" s="35"/>
      <c r="ADN503" s="35"/>
      <c r="ADO503" s="35"/>
      <c r="ADP503" s="35"/>
      <c r="ADQ503" s="35"/>
      <c r="ADR503" s="35"/>
      <c r="ADS503" s="35"/>
      <c r="ADT503" s="35"/>
      <c r="ADU503" s="35"/>
      <c r="ADV503" s="35"/>
      <c r="ADW503" s="35"/>
      <c r="ADX503" s="35"/>
      <c r="ADY503" s="66">
        <f t="shared" si="21"/>
        <v>0</v>
      </c>
    </row>
    <row r="504" spans="1:805" s="5" customFormat="1" x14ac:dyDescent="0.2">
      <c r="A504" s="46" t="s">
        <v>482</v>
      </c>
      <c r="B504" s="65">
        <f t="shared" si="23"/>
        <v>0</v>
      </c>
      <c r="C504" s="57">
        <v>5</v>
      </c>
      <c r="D504" s="58">
        <v>44606</v>
      </c>
      <c r="E504" s="67">
        <v>50.55</v>
      </c>
      <c r="F504" s="67">
        <f t="shared" si="24"/>
        <v>0</v>
      </c>
      <c r="G504" s="6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  <c r="AO504" s="35"/>
      <c r="AP504" s="35"/>
      <c r="AQ504" s="35"/>
      <c r="AR504" s="35"/>
      <c r="AS504" s="35"/>
      <c r="AT504" s="35"/>
      <c r="AU504" s="35"/>
      <c r="AV504" s="35"/>
      <c r="AW504" s="35"/>
      <c r="AX504" s="35"/>
      <c r="AY504" s="35"/>
      <c r="AZ504" s="35"/>
      <c r="BA504" s="35"/>
      <c r="BB504" s="35"/>
      <c r="BC504" s="35"/>
      <c r="BD504" s="35"/>
      <c r="BE504" s="15"/>
      <c r="BF504" s="15"/>
      <c r="BG504" s="136"/>
      <c r="BH504" s="35"/>
      <c r="BI504" s="35"/>
      <c r="BJ504" s="35"/>
      <c r="BK504" s="35"/>
      <c r="BL504" s="35"/>
      <c r="BM504" s="35"/>
      <c r="BN504" s="35"/>
      <c r="BO504" s="35"/>
      <c r="BP504" s="35"/>
      <c r="BQ504" s="35"/>
      <c r="BR504" s="35"/>
      <c r="BS504" s="35"/>
      <c r="BT504" s="35"/>
      <c r="BU504" s="35"/>
      <c r="BV504" s="35"/>
      <c r="BW504" s="35"/>
      <c r="BX504" s="35"/>
      <c r="BY504" s="35"/>
      <c r="BZ504" s="35"/>
      <c r="CA504" s="35"/>
      <c r="CB504" s="35"/>
      <c r="CC504" s="35"/>
      <c r="CD504" s="35"/>
      <c r="CE504" s="35"/>
      <c r="CF504" s="35"/>
      <c r="CG504" s="35"/>
      <c r="CH504" s="35"/>
      <c r="CI504" s="35"/>
      <c r="CJ504" s="35"/>
      <c r="CK504" s="35"/>
      <c r="CL504" s="35"/>
      <c r="CM504" s="35"/>
      <c r="CN504" s="35"/>
      <c r="CO504" s="35"/>
      <c r="CP504" s="35"/>
      <c r="CQ504" s="35"/>
      <c r="CR504" s="35"/>
      <c r="CS504" s="35"/>
      <c r="CT504" s="35"/>
      <c r="CU504" s="35"/>
      <c r="CV504" s="35"/>
      <c r="CW504" s="35"/>
      <c r="CX504" s="35"/>
      <c r="CY504" s="35"/>
      <c r="CZ504" s="35"/>
      <c r="DA504" s="35"/>
      <c r="DB504" s="35"/>
      <c r="DC504" s="35"/>
      <c r="DD504" s="35"/>
      <c r="DE504" s="35"/>
      <c r="DF504" s="35"/>
      <c r="DG504" s="35"/>
      <c r="DH504" s="35"/>
      <c r="DI504" s="35"/>
      <c r="DJ504" s="35"/>
      <c r="DK504" s="35"/>
      <c r="DL504" s="35"/>
      <c r="DM504" s="35"/>
      <c r="DN504" s="35"/>
      <c r="DO504" s="35"/>
      <c r="DP504" s="35"/>
      <c r="DQ504" s="35"/>
      <c r="DR504" s="35"/>
      <c r="DS504" s="35"/>
      <c r="DT504" s="35"/>
      <c r="DU504" s="35"/>
      <c r="DV504" s="35"/>
      <c r="DW504" s="35"/>
      <c r="DX504" s="35"/>
      <c r="DY504" s="35"/>
      <c r="DZ504" s="35"/>
      <c r="EA504" s="35"/>
      <c r="EB504" s="35"/>
      <c r="EC504" s="35"/>
      <c r="ED504" s="35"/>
      <c r="EE504" s="35"/>
      <c r="EF504" s="35"/>
      <c r="EG504" s="35"/>
      <c r="EH504" s="35"/>
      <c r="EI504" s="35"/>
      <c r="EJ504" s="35"/>
      <c r="EK504" s="35"/>
      <c r="EL504" s="35"/>
      <c r="EM504" s="35"/>
      <c r="EN504" s="35"/>
      <c r="EO504" s="35"/>
      <c r="EP504" s="35"/>
      <c r="EQ504" s="35"/>
      <c r="ER504" s="35"/>
      <c r="ES504" s="35"/>
      <c r="ET504" s="35"/>
      <c r="EU504" s="35"/>
      <c r="EV504" s="35"/>
      <c r="EW504" s="35"/>
      <c r="EX504" s="35"/>
      <c r="EY504" s="35"/>
      <c r="EZ504" s="35"/>
      <c r="FA504" s="35"/>
      <c r="FB504" s="35"/>
      <c r="FC504" s="35"/>
      <c r="FD504" s="35"/>
      <c r="FE504" s="35"/>
      <c r="FF504" s="35"/>
      <c r="FG504" s="35"/>
      <c r="FH504" s="35"/>
      <c r="FI504" s="35"/>
      <c r="FJ504" s="35"/>
      <c r="FK504" s="35"/>
      <c r="FL504" s="35"/>
      <c r="FM504" s="35"/>
      <c r="FN504" s="35"/>
      <c r="FO504" s="35"/>
      <c r="FP504" s="35"/>
      <c r="FQ504" s="35"/>
      <c r="FR504" s="35"/>
      <c r="FS504" s="35"/>
      <c r="FT504" s="35"/>
      <c r="FU504" s="35"/>
      <c r="FV504" s="35"/>
      <c r="FW504" s="35"/>
      <c r="FX504" s="35"/>
      <c r="FY504" s="35"/>
      <c r="FZ504" s="35"/>
      <c r="GA504" s="35"/>
      <c r="GB504" s="35"/>
      <c r="GC504" s="35"/>
      <c r="GD504" s="35"/>
      <c r="GE504" s="35"/>
      <c r="GF504" s="35"/>
      <c r="GG504" s="35"/>
      <c r="GH504" s="35"/>
      <c r="GI504" s="35"/>
      <c r="GJ504" s="35"/>
      <c r="GK504" s="35"/>
      <c r="GL504" s="35"/>
      <c r="GM504" s="35"/>
      <c r="GN504" s="35"/>
      <c r="GO504" s="35"/>
      <c r="GP504" s="35"/>
      <c r="GQ504" s="35"/>
      <c r="GR504" s="35"/>
      <c r="GS504" s="35"/>
      <c r="GT504" s="35"/>
      <c r="GU504" s="35"/>
      <c r="GV504" s="35"/>
      <c r="GW504" s="35"/>
      <c r="GX504" s="35"/>
      <c r="GY504" s="35"/>
      <c r="GZ504" s="35"/>
      <c r="HA504" s="35"/>
      <c r="HB504" s="35"/>
      <c r="HC504" s="35"/>
      <c r="HD504" s="35"/>
      <c r="HE504" s="35"/>
      <c r="HF504" s="35"/>
      <c r="HG504" s="35"/>
      <c r="HH504" s="35"/>
      <c r="HI504" s="35"/>
      <c r="HJ504" s="35"/>
      <c r="HK504" s="35"/>
      <c r="HL504" s="35"/>
      <c r="HM504" s="35"/>
      <c r="HN504" s="35"/>
      <c r="HO504" s="35"/>
      <c r="HP504" s="35"/>
      <c r="HQ504" s="35"/>
      <c r="HR504" s="35"/>
      <c r="HS504" s="35"/>
      <c r="HT504" s="35"/>
      <c r="HU504" s="35"/>
      <c r="HV504" s="35"/>
      <c r="HW504" s="35"/>
      <c r="HX504" s="35"/>
      <c r="HY504" s="35"/>
      <c r="HZ504" s="35"/>
      <c r="IA504" s="35"/>
      <c r="IB504" s="35"/>
      <c r="IC504" s="35"/>
      <c r="ID504" s="35"/>
      <c r="IE504" s="35"/>
      <c r="IF504" s="35"/>
      <c r="IG504" s="35"/>
      <c r="IH504" s="35"/>
      <c r="II504" s="35"/>
      <c r="IJ504" s="35"/>
      <c r="IK504" s="35"/>
      <c r="IL504" s="35"/>
      <c r="IM504" s="35"/>
      <c r="IN504" s="35"/>
      <c r="IO504" s="35"/>
      <c r="IP504" s="35"/>
      <c r="IQ504" s="35"/>
      <c r="IR504" s="35"/>
      <c r="IS504" s="35"/>
      <c r="IT504" s="35"/>
      <c r="IU504" s="35"/>
      <c r="IV504" s="35"/>
      <c r="IW504" s="35"/>
      <c r="IX504" s="35"/>
      <c r="IY504" s="35"/>
      <c r="IZ504" s="35"/>
      <c r="JA504" s="35"/>
      <c r="JB504" s="35"/>
      <c r="JC504" s="35"/>
      <c r="JD504" s="35"/>
      <c r="JE504" s="35"/>
      <c r="JF504" s="35"/>
      <c r="JG504" s="35"/>
      <c r="JH504" s="35"/>
      <c r="JI504" s="35"/>
      <c r="JJ504" s="35"/>
      <c r="JK504" s="35"/>
      <c r="JL504" s="35"/>
      <c r="JM504" s="35"/>
      <c r="JN504" s="35"/>
      <c r="JO504" s="35"/>
      <c r="JP504" s="35"/>
      <c r="JQ504" s="35"/>
      <c r="JR504" s="35"/>
      <c r="JS504" s="35"/>
      <c r="JT504" s="35"/>
      <c r="JU504" s="35"/>
      <c r="JV504" s="35"/>
      <c r="JW504" s="35"/>
      <c r="JX504" s="35"/>
      <c r="JY504" s="35"/>
      <c r="JZ504" s="35"/>
      <c r="KA504" s="35"/>
      <c r="KB504" s="35"/>
      <c r="KC504" s="35"/>
      <c r="KD504" s="35"/>
      <c r="KE504" s="35"/>
      <c r="KF504" s="35"/>
      <c r="KG504" s="35"/>
      <c r="KH504" s="35"/>
      <c r="KI504" s="35"/>
      <c r="KJ504" s="35"/>
      <c r="KK504" s="35"/>
      <c r="KL504" s="35"/>
      <c r="KM504" s="35"/>
      <c r="KN504" s="35"/>
      <c r="KO504" s="35"/>
      <c r="KP504" s="35"/>
      <c r="KQ504" s="35"/>
      <c r="KR504" s="35"/>
      <c r="KS504" s="35"/>
      <c r="KT504" s="35"/>
      <c r="KU504" s="35"/>
      <c r="KV504" s="35"/>
      <c r="KW504" s="35"/>
      <c r="KX504" s="35"/>
      <c r="KY504" s="35"/>
      <c r="KZ504" s="35"/>
      <c r="LA504" s="35"/>
      <c r="LB504" s="35"/>
      <c r="LC504" s="35"/>
      <c r="LD504" s="35"/>
      <c r="LE504" s="35"/>
      <c r="LF504" s="35"/>
      <c r="LG504" s="35"/>
      <c r="LH504" s="35"/>
      <c r="LI504" s="35"/>
      <c r="LJ504" s="35"/>
      <c r="LK504" s="35"/>
      <c r="LL504" s="35"/>
      <c r="LM504" s="35"/>
      <c r="LN504" s="35"/>
      <c r="LO504" s="35"/>
      <c r="LP504" s="35"/>
      <c r="LQ504" s="35"/>
      <c r="LR504" s="35"/>
      <c r="LS504" s="35"/>
      <c r="LT504" s="35"/>
      <c r="LU504" s="35"/>
      <c r="LV504" s="35"/>
      <c r="LW504" s="35"/>
      <c r="LX504" s="35"/>
      <c r="LY504" s="35"/>
      <c r="LZ504" s="35"/>
      <c r="MA504" s="35"/>
      <c r="MB504" s="35"/>
      <c r="MC504" s="35"/>
      <c r="MD504" s="35"/>
      <c r="ME504" s="35"/>
      <c r="MF504" s="35"/>
      <c r="MG504" s="35"/>
      <c r="MH504" s="35"/>
      <c r="MI504" s="35"/>
      <c r="MJ504" s="35"/>
      <c r="MK504" s="35"/>
      <c r="ML504" s="35"/>
      <c r="MM504" s="35"/>
      <c r="MN504" s="35"/>
      <c r="MO504" s="35"/>
      <c r="MP504" s="35"/>
      <c r="MQ504" s="35"/>
      <c r="MR504" s="35"/>
      <c r="MS504" s="35"/>
      <c r="MT504" s="35"/>
      <c r="MU504" s="35"/>
      <c r="MV504" s="35"/>
      <c r="MW504" s="35"/>
      <c r="MX504" s="35"/>
      <c r="MY504" s="35"/>
      <c r="MZ504" s="35"/>
      <c r="NA504" s="35"/>
      <c r="NB504" s="35"/>
      <c r="NC504" s="35"/>
      <c r="ND504" s="35"/>
      <c r="NE504" s="35"/>
      <c r="NF504" s="35"/>
      <c r="NG504" s="35"/>
      <c r="NH504" s="35"/>
      <c r="NI504" s="35"/>
      <c r="NJ504" s="35"/>
      <c r="NK504" s="35"/>
      <c r="NL504" s="35"/>
      <c r="NM504" s="35"/>
      <c r="NN504" s="35"/>
      <c r="NO504" s="35"/>
      <c r="NP504" s="35"/>
      <c r="NQ504" s="35"/>
      <c r="NR504" s="35"/>
      <c r="NS504" s="35"/>
      <c r="NT504" s="35"/>
      <c r="NU504" s="35"/>
      <c r="NV504" s="35"/>
      <c r="NW504" s="35"/>
      <c r="NX504" s="35"/>
      <c r="NY504" s="35"/>
      <c r="NZ504" s="35"/>
      <c r="OA504" s="35"/>
      <c r="OB504" s="35"/>
      <c r="OC504" s="35"/>
      <c r="OD504" s="35"/>
      <c r="OE504" s="35"/>
      <c r="OF504" s="35"/>
      <c r="OG504" s="35"/>
      <c r="OH504" s="35"/>
      <c r="OI504" s="35"/>
      <c r="OJ504" s="35"/>
      <c r="OK504" s="35"/>
      <c r="OL504" s="35"/>
      <c r="OM504" s="35"/>
      <c r="ON504" s="35"/>
      <c r="OO504" s="35"/>
      <c r="OP504" s="35"/>
      <c r="OQ504" s="35"/>
      <c r="OR504" s="35"/>
      <c r="OS504" s="35"/>
      <c r="OT504" s="35"/>
      <c r="OU504" s="35"/>
      <c r="OV504" s="35"/>
      <c r="OW504" s="35"/>
      <c r="OX504" s="35"/>
      <c r="OY504" s="35"/>
      <c r="OZ504" s="35"/>
      <c r="PA504" s="35"/>
      <c r="PB504" s="35"/>
      <c r="PC504" s="35"/>
      <c r="PD504" s="35"/>
      <c r="PE504" s="35"/>
      <c r="PF504" s="35"/>
      <c r="PG504" s="35"/>
      <c r="PH504" s="35"/>
      <c r="PI504" s="35"/>
      <c r="PJ504" s="35"/>
      <c r="PK504" s="35"/>
      <c r="PL504" s="35"/>
      <c r="PM504" s="35"/>
      <c r="PN504" s="35"/>
      <c r="PO504" s="35"/>
      <c r="PP504" s="35"/>
      <c r="PQ504" s="35"/>
      <c r="PR504" s="35"/>
      <c r="PS504" s="35"/>
      <c r="PT504" s="35"/>
      <c r="PU504" s="35"/>
      <c r="PV504" s="35"/>
      <c r="PW504" s="35"/>
      <c r="PX504" s="35"/>
      <c r="PY504" s="35"/>
      <c r="PZ504" s="35"/>
      <c r="QA504" s="35"/>
      <c r="QB504" s="35"/>
      <c r="QC504" s="35"/>
      <c r="QD504" s="35">
        <v>20</v>
      </c>
      <c r="QE504" s="35"/>
      <c r="QF504" s="35"/>
      <c r="QG504" s="35"/>
      <c r="QH504" s="35"/>
      <c r="QI504" s="35"/>
      <c r="QJ504" s="35"/>
      <c r="QK504" s="35"/>
      <c r="QL504" s="35"/>
      <c r="QM504" s="35"/>
      <c r="QN504" s="35"/>
      <c r="QO504" s="35"/>
      <c r="QP504" s="35">
        <v>20</v>
      </c>
      <c r="QQ504" s="35"/>
      <c r="QR504" s="35"/>
      <c r="QS504" s="35"/>
      <c r="QT504" s="35"/>
      <c r="QU504" s="35"/>
      <c r="QV504" s="35"/>
      <c r="QW504" s="35"/>
      <c r="QX504" s="35"/>
      <c r="QY504" s="35"/>
      <c r="QZ504" s="35"/>
      <c r="RA504" s="35"/>
      <c r="RB504" s="35"/>
      <c r="RC504" s="35"/>
      <c r="RD504" s="35"/>
      <c r="RE504" s="35"/>
      <c r="RF504" s="35"/>
      <c r="RG504" s="35"/>
      <c r="RH504" s="35"/>
      <c r="RI504" s="35"/>
      <c r="RJ504" s="35"/>
      <c r="RK504" s="35"/>
      <c r="RL504" s="35"/>
      <c r="RM504" s="35"/>
      <c r="RN504" s="35"/>
      <c r="RO504" s="35"/>
      <c r="RP504" s="35"/>
      <c r="RQ504" s="35"/>
      <c r="RR504" s="35"/>
      <c r="RS504" s="35"/>
      <c r="RT504" s="35"/>
      <c r="RU504" s="35"/>
      <c r="RV504" s="35"/>
      <c r="RW504" s="35"/>
      <c r="RX504" s="35"/>
      <c r="RY504" s="35"/>
      <c r="RZ504" s="35"/>
      <c r="SA504" s="35"/>
      <c r="SB504" s="35"/>
      <c r="SC504" s="35"/>
      <c r="SD504" s="35"/>
      <c r="SE504" s="35"/>
      <c r="SF504" s="35"/>
      <c r="SG504" s="35"/>
      <c r="SH504" s="35"/>
      <c r="SI504" s="35"/>
      <c r="SJ504" s="35"/>
      <c r="SK504" s="35"/>
      <c r="SL504" s="35"/>
      <c r="SM504" s="35"/>
      <c r="SN504" s="35"/>
      <c r="SO504" s="35"/>
      <c r="SP504" s="35"/>
      <c r="SQ504" s="35"/>
      <c r="SR504" s="35"/>
      <c r="SS504" s="35"/>
      <c r="ST504" s="35"/>
      <c r="SU504" s="35"/>
      <c r="SV504" s="35"/>
      <c r="SW504" s="35"/>
      <c r="SX504" s="35"/>
      <c r="SY504" s="35"/>
      <c r="SZ504" s="35"/>
      <c r="TA504" s="35"/>
      <c r="TB504" s="35"/>
      <c r="TC504" s="35"/>
      <c r="TD504" s="35"/>
      <c r="TE504" s="35"/>
      <c r="TF504" s="35"/>
      <c r="TG504" s="35"/>
      <c r="TH504" s="35"/>
      <c r="TI504" s="35"/>
      <c r="TJ504" s="35"/>
      <c r="TK504" s="35"/>
      <c r="TL504" s="35"/>
      <c r="TM504" s="35"/>
      <c r="TN504" s="35"/>
      <c r="TO504" s="35"/>
      <c r="TP504" s="35"/>
      <c r="TQ504" s="35"/>
      <c r="TR504" s="35"/>
      <c r="TS504" s="35"/>
      <c r="TT504" s="35"/>
      <c r="TU504" s="35"/>
      <c r="TV504" s="35"/>
      <c r="TW504" s="35"/>
      <c r="TX504" s="35"/>
      <c r="TY504" s="35"/>
      <c r="TZ504" s="35"/>
      <c r="UA504" s="35"/>
      <c r="UB504" s="35"/>
      <c r="UC504" s="35"/>
      <c r="UD504" s="35"/>
      <c r="UE504" s="35"/>
      <c r="UF504" s="35"/>
      <c r="UG504" s="35"/>
      <c r="UH504" s="35"/>
      <c r="UI504" s="35"/>
      <c r="UJ504" s="35"/>
      <c r="UK504" s="35"/>
      <c r="UL504" s="35"/>
      <c r="UM504" s="35"/>
      <c r="UN504" s="35"/>
      <c r="UO504" s="35"/>
      <c r="UP504" s="35"/>
      <c r="UQ504" s="35"/>
      <c r="UR504" s="35"/>
      <c r="US504" s="35"/>
      <c r="UT504" s="35"/>
      <c r="UU504" s="35"/>
      <c r="UV504" s="35"/>
      <c r="UW504" s="35"/>
      <c r="UX504" s="35"/>
      <c r="UY504" s="35"/>
      <c r="UZ504" s="35"/>
      <c r="VA504" s="35"/>
      <c r="VB504" s="35"/>
      <c r="VC504" s="35"/>
      <c r="VD504" s="35"/>
      <c r="VE504" s="35"/>
      <c r="VF504" s="35"/>
      <c r="VG504" s="35"/>
      <c r="VH504" s="35"/>
      <c r="VI504" s="35"/>
      <c r="VJ504" s="35"/>
      <c r="VK504" s="35"/>
      <c r="VL504" s="35"/>
      <c r="VM504" s="35"/>
      <c r="VN504" s="35"/>
      <c r="VO504" s="35"/>
      <c r="VP504" s="35"/>
      <c r="VQ504" s="35"/>
      <c r="VR504" s="35"/>
      <c r="VS504" s="35"/>
      <c r="VT504" s="35"/>
      <c r="VU504" s="35"/>
      <c r="VV504" s="35"/>
      <c r="VW504" s="35"/>
      <c r="VX504" s="35"/>
      <c r="VY504" s="35"/>
      <c r="VZ504" s="35"/>
      <c r="WA504" s="35"/>
      <c r="WB504" s="35"/>
      <c r="WC504" s="35"/>
      <c r="WD504" s="35"/>
      <c r="WE504" s="35"/>
      <c r="WF504" s="35"/>
      <c r="WG504" s="35"/>
      <c r="WH504" s="35"/>
      <c r="WI504" s="35"/>
      <c r="WJ504" s="35"/>
      <c r="WK504" s="35"/>
      <c r="WL504" s="35"/>
      <c r="WM504" s="35"/>
      <c r="WN504" s="35"/>
      <c r="WO504" s="35"/>
      <c r="WP504" s="35"/>
      <c r="WQ504" s="35"/>
      <c r="WR504" s="35"/>
      <c r="WS504" s="35"/>
      <c r="WT504" s="35"/>
      <c r="WU504" s="35"/>
      <c r="WV504" s="35"/>
      <c r="WW504" s="35"/>
      <c r="WX504" s="35"/>
      <c r="WY504" s="35"/>
      <c r="WZ504" s="35"/>
      <c r="XA504" s="35"/>
      <c r="XB504" s="35"/>
      <c r="XC504" s="35"/>
      <c r="XD504" s="35"/>
      <c r="XE504" s="35"/>
      <c r="XF504" s="35"/>
      <c r="XG504" s="35"/>
      <c r="XH504" s="35"/>
      <c r="XI504" s="35"/>
      <c r="XJ504" s="35"/>
      <c r="XK504" s="35"/>
      <c r="XL504" s="35"/>
      <c r="XM504" s="35"/>
      <c r="XN504" s="35"/>
      <c r="XO504" s="35"/>
      <c r="XP504" s="35"/>
      <c r="XQ504" s="35"/>
      <c r="XR504" s="35"/>
      <c r="XS504" s="35"/>
      <c r="XT504" s="35"/>
      <c r="XU504" s="35"/>
      <c r="XV504" s="35"/>
      <c r="XW504" s="35"/>
      <c r="XX504" s="35"/>
      <c r="XY504" s="35"/>
      <c r="XZ504" s="35"/>
      <c r="YA504" s="35"/>
      <c r="YB504" s="35"/>
      <c r="YC504" s="35"/>
      <c r="YD504" s="35"/>
      <c r="YE504" s="35"/>
      <c r="YF504" s="35"/>
      <c r="YG504" s="35"/>
      <c r="YH504" s="35"/>
      <c r="YI504" s="35"/>
      <c r="YJ504" s="35"/>
      <c r="YK504" s="35"/>
      <c r="YL504" s="35"/>
      <c r="YM504" s="35"/>
      <c r="YN504" s="35"/>
      <c r="YO504" s="35"/>
      <c r="YP504" s="35"/>
      <c r="YQ504" s="35"/>
      <c r="YR504" s="35"/>
      <c r="YS504" s="35"/>
      <c r="YT504" s="35"/>
      <c r="YU504" s="35"/>
      <c r="YV504" s="35"/>
      <c r="YW504" s="35"/>
      <c r="YX504" s="35"/>
      <c r="YY504" s="35"/>
      <c r="YZ504" s="35"/>
      <c r="ZA504" s="35"/>
      <c r="ZB504" s="35"/>
      <c r="ZC504" s="35"/>
      <c r="ZD504" s="35"/>
      <c r="ZE504" s="35"/>
      <c r="ZF504" s="35"/>
      <c r="ZG504" s="35"/>
      <c r="ZH504" s="35"/>
      <c r="ZI504" s="35"/>
      <c r="ZJ504" s="35"/>
      <c r="ZK504" s="35"/>
      <c r="ZL504" s="35"/>
      <c r="ZM504" s="35"/>
      <c r="ZN504" s="35"/>
      <c r="ZO504" s="35"/>
      <c r="ZP504" s="35"/>
      <c r="ZQ504" s="35"/>
      <c r="ZR504" s="35"/>
      <c r="ZS504" s="35"/>
      <c r="ZT504" s="35"/>
      <c r="ZU504" s="35"/>
      <c r="ZV504" s="35"/>
      <c r="ZW504" s="35"/>
      <c r="ZX504" s="35"/>
      <c r="ZY504" s="35"/>
      <c r="ZZ504" s="35"/>
      <c r="AAA504" s="35"/>
      <c r="AAB504" s="35"/>
      <c r="AAC504" s="35"/>
      <c r="AAD504" s="35"/>
      <c r="AAE504" s="35"/>
      <c r="AAF504" s="35"/>
      <c r="AAG504" s="35"/>
      <c r="AAH504" s="35"/>
      <c r="AAI504" s="35"/>
      <c r="AAJ504" s="35"/>
      <c r="AAK504" s="35"/>
      <c r="AAL504" s="35"/>
      <c r="AAM504" s="35"/>
      <c r="AAN504" s="35"/>
      <c r="AAO504" s="35"/>
      <c r="AAP504" s="35"/>
      <c r="AAQ504" s="35"/>
      <c r="AAR504" s="35"/>
      <c r="AAS504" s="35"/>
      <c r="AAT504" s="35"/>
      <c r="AAU504" s="35"/>
      <c r="AAV504" s="35"/>
      <c r="AAW504" s="35"/>
      <c r="AAX504" s="35"/>
      <c r="AAY504" s="35"/>
      <c r="AAZ504" s="35"/>
      <c r="ABA504" s="35"/>
      <c r="ABB504" s="35"/>
      <c r="ABC504" s="35"/>
      <c r="ABD504" s="35"/>
      <c r="ABE504" s="35"/>
      <c r="ABF504" s="35"/>
      <c r="ABG504" s="35"/>
      <c r="ABH504" s="35"/>
      <c r="ABI504" s="35"/>
      <c r="ABJ504" s="35"/>
      <c r="ABK504" s="35"/>
      <c r="ABL504" s="35"/>
      <c r="ABM504" s="35"/>
      <c r="ABN504" s="35"/>
      <c r="ABO504" s="35"/>
      <c r="ABP504" s="35"/>
      <c r="ABQ504" s="35"/>
      <c r="ABR504" s="35"/>
      <c r="ABS504" s="35"/>
      <c r="ABT504" s="35"/>
      <c r="ABU504" s="35"/>
      <c r="ABV504" s="35"/>
      <c r="ABW504" s="35"/>
      <c r="ABX504" s="35"/>
      <c r="ABY504" s="35"/>
      <c r="ABZ504" s="35"/>
      <c r="ACA504" s="35"/>
      <c r="ACB504" s="35"/>
      <c r="ACC504" s="35"/>
      <c r="ACD504" s="35"/>
      <c r="ACE504" s="35"/>
      <c r="ACF504" s="35"/>
      <c r="ACG504" s="35"/>
      <c r="ACH504" s="35"/>
      <c r="ACI504" s="35"/>
      <c r="ACJ504" s="35"/>
      <c r="ACK504" s="35"/>
      <c r="ACL504" s="35"/>
      <c r="ACM504" s="35"/>
      <c r="ACN504" s="35"/>
      <c r="ACO504" s="35"/>
      <c r="ACP504" s="35"/>
      <c r="ACQ504" s="35"/>
      <c r="ACR504" s="35"/>
      <c r="ACS504" s="35"/>
      <c r="ACT504" s="35"/>
      <c r="ACU504" s="35"/>
      <c r="ACV504" s="35"/>
      <c r="ACW504" s="35"/>
      <c r="ACX504" s="35"/>
      <c r="ACY504" s="35"/>
      <c r="ACZ504" s="35"/>
      <c r="ADA504" s="35"/>
      <c r="ADB504" s="35"/>
      <c r="ADC504" s="35"/>
      <c r="ADD504" s="35"/>
      <c r="ADE504" s="35"/>
      <c r="ADF504" s="35"/>
      <c r="ADG504" s="35"/>
      <c r="ADH504" s="35"/>
      <c r="ADI504" s="35"/>
      <c r="ADJ504" s="35"/>
      <c r="ADK504" s="35"/>
      <c r="ADL504" s="35"/>
      <c r="ADM504" s="35"/>
      <c r="ADN504" s="35"/>
      <c r="ADO504" s="35"/>
      <c r="ADP504" s="35"/>
      <c r="ADQ504" s="35"/>
      <c r="ADR504" s="35"/>
      <c r="ADS504" s="35"/>
      <c r="ADT504" s="35"/>
      <c r="ADU504" s="35"/>
      <c r="ADV504" s="35"/>
      <c r="ADW504" s="35"/>
      <c r="ADX504" s="35"/>
      <c r="ADY504" s="66">
        <f t="shared" si="21"/>
        <v>0</v>
      </c>
    </row>
    <row r="505" spans="1:805" s="5" customFormat="1" x14ac:dyDescent="0.2">
      <c r="A505" s="46" t="s">
        <v>286</v>
      </c>
      <c r="B505" s="65">
        <f t="shared" si="23"/>
        <v>0</v>
      </c>
      <c r="C505" s="57">
        <v>5</v>
      </c>
      <c r="D505" s="58">
        <v>44832</v>
      </c>
      <c r="E505" s="67">
        <v>120.43</v>
      </c>
      <c r="F505" s="67">
        <f t="shared" si="24"/>
        <v>0</v>
      </c>
      <c r="G505" s="6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  <c r="AG505" s="35"/>
      <c r="AH505" s="35"/>
      <c r="AI505" s="35"/>
      <c r="AJ505" s="35"/>
      <c r="AK505" s="35"/>
      <c r="AL505" s="35"/>
      <c r="AM505" s="35"/>
      <c r="AN505" s="35"/>
      <c r="AO505" s="35"/>
      <c r="AP505" s="35"/>
      <c r="AQ505" s="35"/>
      <c r="AR505" s="35"/>
      <c r="AS505" s="35"/>
      <c r="AT505" s="35"/>
      <c r="AU505" s="35"/>
      <c r="AV505" s="35"/>
      <c r="AW505" s="35"/>
      <c r="AX505" s="35"/>
      <c r="AY505" s="35"/>
      <c r="AZ505" s="35"/>
      <c r="BA505" s="35"/>
      <c r="BB505" s="35"/>
      <c r="BC505" s="35"/>
      <c r="BD505" s="35"/>
      <c r="BE505" s="15"/>
      <c r="BF505" s="15"/>
      <c r="BG505" s="136"/>
      <c r="BH505" s="35"/>
      <c r="BI505" s="35"/>
      <c r="BJ505" s="35"/>
      <c r="BK505" s="35"/>
      <c r="BL505" s="35"/>
      <c r="BM505" s="35"/>
      <c r="BN505" s="35"/>
      <c r="BO505" s="35"/>
      <c r="BP505" s="35"/>
      <c r="BQ505" s="35"/>
      <c r="BR505" s="35"/>
      <c r="BS505" s="35"/>
      <c r="BT505" s="35"/>
      <c r="BU505" s="35"/>
      <c r="BV505" s="35"/>
      <c r="BW505" s="35"/>
      <c r="BX505" s="35"/>
      <c r="BY505" s="35"/>
      <c r="BZ505" s="35"/>
      <c r="CA505" s="35"/>
      <c r="CB505" s="35"/>
      <c r="CC505" s="35"/>
      <c r="CD505" s="35"/>
      <c r="CE505" s="35"/>
      <c r="CF505" s="35"/>
      <c r="CG505" s="35"/>
      <c r="CH505" s="35"/>
      <c r="CI505" s="35"/>
      <c r="CJ505" s="35"/>
      <c r="CK505" s="35"/>
      <c r="CL505" s="35"/>
      <c r="CM505" s="35"/>
      <c r="CN505" s="35"/>
      <c r="CO505" s="35"/>
      <c r="CP505" s="35"/>
      <c r="CQ505" s="35"/>
      <c r="CR505" s="35"/>
      <c r="CS505" s="35"/>
      <c r="CT505" s="35"/>
      <c r="CU505" s="35"/>
      <c r="CV505" s="35"/>
      <c r="CW505" s="35"/>
      <c r="CX505" s="35"/>
      <c r="CY505" s="35"/>
      <c r="CZ505" s="35"/>
      <c r="DA505" s="35"/>
      <c r="DB505" s="35"/>
      <c r="DC505" s="35"/>
      <c r="DD505" s="35"/>
      <c r="DE505" s="35"/>
      <c r="DF505" s="35"/>
      <c r="DG505" s="35"/>
      <c r="DH505" s="35"/>
      <c r="DI505" s="35"/>
      <c r="DJ505" s="35"/>
      <c r="DK505" s="35"/>
      <c r="DL505" s="35"/>
      <c r="DM505" s="35"/>
      <c r="DN505" s="35"/>
      <c r="DO505" s="35"/>
      <c r="DP505" s="35"/>
      <c r="DQ505" s="35"/>
      <c r="DR505" s="35"/>
      <c r="DS505" s="35"/>
      <c r="DT505" s="35"/>
      <c r="DU505" s="35"/>
      <c r="DV505" s="35"/>
      <c r="DW505" s="35"/>
      <c r="DX505" s="35"/>
      <c r="DY505" s="35"/>
      <c r="DZ505" s="35"/>
      <c r="EA505" s="35"/>
      <c r="EB505" s="35"/>
      <c r="EC505" s="35"/>
      <c r="ED505" s="35"/>
      <c r="EE505" s="35"/>
      <c r="EF505" s="35"/>
      <c r="EG505" s="35"/>
      <c r="EH505" s="35"/>
      <c r="EI505" s="35"/>
      <c r="EJ505" s="35"/>
      <c r="EK505" s="35"/>
      <c r="EL505" s="35"/>
      <c r="EM505" s="35"/>
      <c r="EN505" s="35"/>
      <c r="EO505" s="35"/>
      <c r="EP505" s="35"/>
      <c r="EQ505" s="35"/>
      <c r="ER505" s="35"/>
      <c r="ES505" s="35"/>
      <c r="ET505" s="35"/>
      <c r="EU505" s="35"/>
      <c r="EV505" s="35"/>
      <c r="EW505" s="35"/>
      <c r="EX505" s="35"/>
      <c r="EY505" s="35"/>
      <c r="EZ505" s="35"/>
      <c r="FA505" s="35"/>
      <c r="FB505" s="35"/>
      <c r="FC505" s="35"/>
      <c r="FD505" s="35"/>
      <c r="FE505" s="35"/>
      <c r="FF505" s="35"/>
      <c r="FG505" s="35"/>
      <c r="FH505" s="35"/>
      <c r="FI505" s="35"/>
      <c r="FJ505" s="35"/>
      <c r="FK505" s="35"/>
      <c r="FL505" s="35"/>
      <c r="FM505" s="35"/>
      <c r="FN505" s="35"/>
      <c r="FO505" s="35"/>
      <c r="FP505" s="35"/>
      <c r="FQ505" s="35"/>
      <c r="FR505" s="35"/>
      <c r="FS505" s="35"/>
      <c r="FT505" s="35"/>
      <c r="FU505" s="35"/>
      <c r="FV505" s="35"/>
      <c r="FW505" s="35"/>
      <c r="FX505" s="35"/>
      <c r="FY505" s="35"/>
      <c r="FZ505" s="35"/>
      <c r="GA505" s="35"/>
      <c r="GB505" s="35"/>
      <c r="GC505" s="35"/>
      <c r="GD505" s="35"/>
      <c r="GE505" s="35"/>
      <c r="GF505" s="35"/>
      <c r="GG505" s="35"/>
      <c r="GH505" s="35"/>
      <c r="GI505" s="35"/>
      <c r="GJ505" s="35"/>
      <c r="GK505" s="35"/>
      <c r="GL505" s="35"/>
      <c r="GM505" s="35"/>
      <c r="GN505" s="35"/>
      <c r="GO505" s="35"/>
      <c r="GP505" s="35"/>
      <c r="GQ505" s="35"/>
      <c r="GR505" s="35"/>
      <c r="GS505" s="35"/>
      <c r="GT505" s="35"/>
      <c r="GU505" s="35"/>
      <c r="GV505" s="35"/>
      <c r="GW505" s="35"/>
      <c r="GX505" s="35"/>
      <c r="GY505" s="35"/>
      <c r="GZ505" s="35"/>
      <c r="HA505" s="35"/>
      <c r="HB505" s="35"/>
      <c r="HC505" s="35"/>
      <c r="HD505" s="35"/>
      <c r="HE505" s="35"/>
      <c r="HF505" s="35"/>
      <c r="HG505" s="35"/>
      <c r="HH505" s="35"/>
      <c r="HI505" s="35"/>
      <c r="HJ505" s="35"/>
      <c r="HK505" s="35"/>
      <c r="HL505" s="35"/>
      <c r="HM505" s="35"/>
      <c r="HN505" s="35"/>
      <c r="HO505" s="35"/>
      <c r="HP505" s="35"/>
      <c r="HQ505" s="35"/>
      <c r="HR505" s="35"/>
      <c r="HS505" s="35"/>
      <c r="HT505" s="35"/>
      <c r="HU505" s="35"/>
      <c r="HV505" s="35"/>
      <c r="HW505" s="35"/>
      <c r="HX505" s="35"/>
      <c r="HY505" s="35"/>
      <c r="HZ505" s="35"/>
      <c r="IA505" s="35"/>
      <c r="IB505" s="35"/>
      <c r="IC505" s="35"/>
      <c r="ID505" s="35"/>
      <c r="IE505" s="35"/>
      <c r="IF505" s="35"/>
      <c r="IG505" s="35"/>
      <c r="IH505" s="35"/>
      <c r="II505" s="35"/>
      <c r="IJ505" s="35"/>
      <c r="IK505" s="35"/>
      <c r="IL505" s="35"/>
      <c r="IM505" s="35"/>
      <c r="IN505" s="35"/>
      <c r="IO505" s="35"/>
      <c r="IP505" s="35"/>
      <c r="IQ505" s="35"/>
      <c r="IR505" s="35"/>
      <c r="IS505" s="35"/>
      <c r="IT505" s="35"/>
      <c r="IU505" s="35"/>
      <c r="IV505" s="35"/>
      <c r="IW505" s="35"/>
      <c r="IX505" s="35"/>
      <c r="IY505" s="35"/>
      <c r="IZ505" s="35"/>
      <c r="JA505" s="35"/>
      <c r="JB505" s="35"/>
      <c r="JC505" s="35"/>
      <c r="JD505" s="35"/>
      <c r="JE505" s="35"/>
      <c r="JF505" s="35"/>
      <c r="JG505" s="35"/>
      <c r="JH505" s="35"/>
      <c r="JI505" s="35"/>
      <c r="JJ505" s="35"/>
      <c r="JK505" s="35"/>
      <c r="JL505" s="35"/>
      <c r="JM505" s="35"/>
      <c r="JN505" s="35"/>
      <c r="JO505" s="35"/>
      <c r="JP505" s="35"/>
      <c r="JQ505" s="35"/>
      <c r="JR505" s="35"/>
      <c r="JS505" s="35"/>
      <c r="JT505" s="35"/>
      <c r="JU505" s="35"/>
      <c r="JV505" s="35"/>
      <c r="JW505" s="35"/>
      <c r="JX505" s="35"/>
      <c r="JY505" s="35"/>
      <c r="JZ505" s="35"/>
      <c r="KA505" s="35"/>
      <c r="KB505" s="35"/>
      <c r="KC505" s="35">
        <v>25</v>
      </c>
      <c r="KD505" s="35"/>
      <c r="KE505" s="35"/>
      <c r="KF505" s="35"/>
      <c r="KG505" s="35"/>
      <c r="KH505" s="35"/>
      <c r="KI505" s="35"/>
      <c r="KJ505" s="35"/>
      <c r="KK505" s="35"/>
      <c r="KL505" s="35"/>
      <c r="KM505" s="35"/>
      <c r="KN505" s="35"/>
      <c r="KO505" s="35"/>
      <c r="KP505" s="35"/>
      <c r="KQ505" s="35"/>
      <c r="KR505" s="35"/>
      <c r="KS505" s="35"/>
      <c r="KT505" s="35"/>
      <c r="KU505" s="35"/>
      <c r="KV505" s="35"/>
      <c r="KW505" s="35"/>
      <c r="KX505" s="35"/>
      <c r="KY505" s="35"/>
      <c r="KZ505" s="35"/>
      <c r="LA505" s="35">
        <v>5</v>
      </c>
      <c r="LB505" s="35"/>
      <c r="LC505" s="35"/>
      <c r="LD505" s="35">
        <v>20</v>
      </c>
      <c r="LE505" s="35"/>
      <c r="LF505" s="35"/>
      <c r="LG505" s="35"/>
      <c r="LH505" s="35"/>
      <c r="LI505" s="35"/>
      <c r="LJ505" s="35"/>
      <c r="LK505" s="35"/>
      <c r="LL505" s="35"/>
      <c r="LM505" s="35"/>
      <c r="LN505" s="35"/>
      <c r="LO505" s="35"/>
      <c r="LP505" s="35"/>
      <c r="LQ505" s="35"/>
      <c r="LR505" s="35"/>
      <c r="LS505" s="35"/>
      <c r="LT505" s="35"/>
      <c r="LU505" s="35"/>
      <c r="LV505" s="35"/>
      <c r="LW505" s="35"/>
      <c r="LX505" s="35"/>
      <c r="LY505" s="35"/>
      <c r="LZ505" s="35"/>
      <c r="MA505" s="35"/>
      <c r="MB505" s="35"/>
      <c r="MC505" s="35"/>
      <c r="MD505" s="35"/>
      <c r="ME505" s="35"/>
      <c r="MF505" s="35"/>
      <c r="MG505" s="35"/>
      <c r="MH505" s="35"/>
      <c r="MI505" s="35"/>
      <c r="MJ505" s="35"/>
      <c r="MK505" s="35"/>
      <c r="ML505" s="35"/>
      <c r="MM505" s="35"/>
      <c r="MN505" s="35"/>
      <c r="MO505" s="35"/>
      <c r="MP505" s="35"/>
      <c r="MQ505" s="35"/>
      <c r="MR505" s="35"/>
      <c r="MS505" s="35"/>
      <c r="MT505" s="35"/>
      <c r="MU505" s="35"/>
      <c r="MV505" s="35"/>
      <c r="MW505" s="35"/>
      <c r="MX505" s="35"/>
      <c r="MY505" s="35"/>
      <c r="MZ505" s="35"/>
      <c r="NA505" s="35"/>
      <c r="NB505" s="35"/>
      <c r="NC505" s="35"/>
      <c r="ND505" s="35"/>
      <c r="NE505" s="35"/>
      <c r="NF505" s="35"/>
      <c r="NG505" s="35"/>
      <c r="NH505" s="35"/>
      <c r="NI505" s="35"/>
      <c r="NJ505" s="35"/>
      <c r="NK505" s="35"/>
      <c r="NL505" s="35"/>
      <c r="NM505" s="35"/>
      <c r="NN505" s="35"/>
      <c r="NO505" s="35"/>
      <c r="NP505" s="35"/>
      <c r="NQ505" s="35"/>
      <c r="NR505" s="35"/>
      <c r="NS505" s="35"/>
      <c r="NT505" s="35"/>
      <c r="NU505" s="35"/>
      <c r="NV505" s="35"/>
      <c r="NW505" s="35"/>
      <c r="NX505" s="35"/>
      <c r="NY505" s="35"/>
      <c r="NZ505" s="35"/>
      <c r="OA505" s="35"/>
      <c r="OB505" s="35"/>
      <c r="OC505" s="35"/>
      <c r="OD505" s="35"/>
      <c r="OE505" s="35"/>
      <c r="OF505" s="35"/>
      <c r="OG505" s="35"/>
      <c r="OH505" s="35"/>
      <c r="OI505" s="35"/>
      <c r="OJ505" s="35"/>
      <c r="OK505" s="35"/>
      <c r="OL505" s="35"/>
      <c r="OM505" s="35"/>
      <c r="ON505" s="35"/>
      <c r="OO505" s="35"/>
      <c r="OP505" s="35"/>
      <c r="OQ505" s="35"/>
      <c r="OR505" s="35"/>
      <c r="OS505" s="35"/>
      <c r="OT505" s="35"/>
      <c r="OU505" s="35"/>
      <c r="OV505" s="35"/>
      <c r="OW505" s="35"/>
      <c r="OX505" s="35"/>
      <c r="OY505" s="35"/>
      <c r="OZ505" s="35"/>
      <c r="PA505" s="35"/>
      <c r="PB505" s="35"/>
      <c r="PC505" s="35"/>
      <c r="PD505" s="35"/>
      <c r="PE505" s="35"/>
      <c r="PF505" s="35"/>
      <c r="PG505" s="35"/>
      <c r="PH505" s="35"/>
      <c r="PI505" s="35"/>
      <c r="PJ505" s="35"/>
      <c r="PK505" s="35"/>
      <c r="PL505" s="35"/>
      <c r="PM505" s="35"/>
      <c r="PN505" s="35"/>
      <c r="PO505" s="35"/>
      <c r="PP505" s="35"/>
      <c r="PQ505" s="35"/>
      <c r="PR505" s="35"/>
      <c r="PS505" s="35"/>
      <c r="PT505" s="35"/>
      <c r="PU505" s="35"/>
      <c r="PV505" s="35"/>
      <c r="PW505" s="35"/>
      <c r="PX505" s="35"/>
      <c r="PY505" s="35"/>
      <c r="PZ505" s="35"/>
      <c r="QA505" s="35"/>
      <c r="QB505" s="35"/>
      <c r="QC505" s="35"/>
      <c r="QD505" s="35"/>
      <c r="QE505" s="35"/>
      <c r="QF505" s="35"/>
      <c r="QG505" s="35"/>
      <c r="QH505" s="35"/>
      <c r="QI505" s="35"/>
      <c r="QJ505" s="35"/>
      <c r="QK505" s="35"/>
      <c r="QL505" s="35"/>
      <c r="QM505" s="35"/>
      <c r="QN505" s="35"/>
      <c r="QO505" s="35"/>
      <c r="QP505" s="35"/>
      <c r="QQ505" s="35"/>
      <c r="QR505" s="35"/>
      <c r="QS505" s="35"/>
      <c r="QT505" s="35"/>
      <c r="QU505" s="35"/>
      <c r="QV505" s="35"/>
      <c r="QW505" s="35"/>
      <c r="QX505" s="35"/>
      <c r="QY505" s="35"/>
      <c r="QZ505" s="35"/>
      <c r="RA505" s="35"/>
      <c r="RB505" s="35"/>
      <c r="RC505" s="35"/>
      <c r="RD505" s="35"/>
      <c r="RE505" s="35"/>
      <c r="RF505" s="35"/>
      <c r="RG505" s="35"/>
      <c r="RH505" s="35"/>
      <c r="RI505" s="35"/>
      <c r="RJ505" s="35"/>
      <c r="RK505" s="35"/>
      <c r="RL505" s="35"/>
      <c r="RM505" s="35"/>
      <c r="RN505" s="35"/>
      <c r="RO505" s="35"/>
      <c r="RP505" s="35"/>
      <c r="RQ505" s="35"/>
      <c r="RR505" s="35"/>
      <c r="RS505" s="35"/>
      <c r="RT505" s="35"/>
      <c r="RU505" s="35"/>
      <c r="RV505" s="35"/>
      <c r="RW505" s="35"/>
      <c r="RX505" s="35"/>
      <c r="RY505" s="35"/>
      <c r="RZ505" s="35"/>
      <c r="SA505" s="35"/>
      <c r="SB505" s="35"/>
      <c r="SC505" s="35"/>
      <c r="SD505" s="35"/>
      <c r="SE505" s="35"/>
      <c r="SF505" s="35"/>
      <c r="SG505" s="35"/>
      <c r="SH505" s="35"/>
      <c r="SI505" s="35"/>
      <c r="SJ505" s="35"/>
      <c r="SK505" s="35"/>
      <c r="SL505" s="35"/>
      <c r="SM505" s="35"/>
      <c r="SN505" s="35"/>
      <c r="SO505" s="35"/>
      <c r="SP505" s="35"/>
      <c r="SQ505" s="35"/>
      <c r="SR505" s="35"/>
      <c r="SS505" s="35"/>
      <c r="ST505" s="35"/>
      <c r="SU505" s="35"/>
      <c r="SV505" s="35"/>
      <c r="SW505" s="35"/>
      <c r="SX505" s="35"/>
      <c r="SY505" s="35"/>
      <c r="SZ505" s="35"/>
      <c r="TA505" s="35"/>
      <c r="TB505" s="35"/>
      <c r="TC505" s="35"/>
      <c r="TD505" s="35"/>
      <c r="TE505" s="35"/>
      <c r="TF505" s="35"/>
      <c r="TG505" s="35"/>
      <c r="TH505" s="35"/>
      <c r="TI505" s="35"/>
      <c r="TJ505" s="35"/>
      <c r="TK505" s="35"/>
      <c r="TL505" s="35"/>
      <c r="TM505" s="35"/>
      <c r="TN505" s="35">
        <v>10</v>
      </c>
      <c r="TO505" s="35"/>
      <c r="TP505" s="35"/>
      <c r="TQ505" s="35"/>
      <c r="TR505" s="35"/>
      <c r="TS505" s="35"/>
      <c r="TT505" s="35"/>
      <c r="TU505" s="35"/>
      <c r="TV505" s="35"/>
      <c r="TW505" s="35"/>
      <c r="TX505" s="35"/>
      <c r="TY505" s="35"/>
      <c r="TZ505" s="35"/>
      <c r="UA505" s="35">
        <v>10</v>
      </c>
      <c r="UB505" s="35"/>
      <c r="UC505" s="35"/>
      <c r="UD505" s="35"/>
      <c r="UE505" s="35"/>
      <c r="UF505" s="35"/>
      <c r="UG505" s="35"/>
      <c r="UH505" s="35"/>
      <c r="UI505" s="35"/>
      <c r="UJ505" s="35"/>
      <c r="UK505" s="35"/>
      <c r="UL505" s="35"/>
      <c r="UM505" s="35"/>
      <c r="UN505" s="35"/>
      <c r="UO505" s="35"/>
      <c r="UP505" s="35"/>
      <c r="UQ505" s="35"/>
      <c r="UR505" s="35"/>
      <c r="US505" s="35"/>
      <c r="UT505" s="35"/>
      <c r="UU505" s="35"/>
      <c r="UV505" s="35"/>
      <c r="UW505" s="35"/>
      <c r="UX505" s="35"/>
      <c r="UY505" s="35"/>
      <c r="UZ505" s="35"/>
      <c r="VA505" s="35"/>
      <c r="VB505" s="35"/>
      <c r="VC505" s="35"/>
      <c r="VD505" s="35"/>
      <c r="VE505" s="35"/>
      <c r="VF505" s="35"/>
      <c r="VG505" s="35"/>
      <c r="VH505" s="35"/>
      <c r="VI505" s="35"/>
      <c r="VJ505" s="35"/>
      <c r="VK505" s="35"/>
      <c r="VL505" s="35">
        <v>25</v>
      </c>
      <c r="VM505" s="35"/>
      <c r="VN505" s="35"/>
      <c r="VO505" s="35"/>
      <c r="VP505" s="35"/>
      <c r="VQ505" s="35"/>
      <c r="VR505" s="35"/>
      <c r="VS505" s="35"/>
      <c r="VT505" s="35"/>
      <c r="VU505" s="35"/>
      <c r="VV505" s="35"/>
      <c r="VW505" s="35"/>
      <c r="VX505" s="35"/>
      <c r="VY505" s="35"/>
      <c r="VZ505" s="35"/>
      <c r="WA505" s="35"/>
      <c r="WB505" s="35"/>
      <c r="WC505" s="35"/>
      <c r="WD505" s="35"/>
      <c r="WE505" s="35"/>
      <c r="WF505" s="35"/>
      <c r="WG505" s="35"/>
      <c r="WH505" s="35"/>
      <c r="WI505" s="35"/>
      <c r="WJ505" s="35"/>
      <c r="WK505" s="35"/>
      <c r="WL505" s="35"/>
      <c r="WM505" s="35"/>
      <c r="WN505" s="35"/>
      <c r="WO505" s="35"/>
      <c r="WP505" s="35"/>
      <c r="WQ505" s="35"/>
      <c r="WR505" s="35"/>
      <c r="WS505" s="35"/>
      <c r="WT505" s="35"/>
      <c r="WU505" s="35"/>
      <c r="WV505" s="35"/>
      <c r="WW505" s="35"/>
      <c r="WX505" s="35"/>
      <c r="WY505" s="35"/>
      <c r="WZ505" s="35"/>
      <c r="XA505" s="35"/>
      <c r="XB505" s="35"/>
      <c r="XC505" s="35"/>
      <c r="XD505" s="35"/>
      <c r="XE505" s="35"/>
      <c r="XF505" s="35"/>
      <c r="XG505" s="35"/>
      <c r="XH505" s="35"/>
      <c r="XI505" s="35"/>
      <c r="XJ505" s="35"/>
      <c r="XK505" s="35"/>
      <c r="XL505" s="35"/>
      <c r="XM505" s="35"/>
      <c r="XN505" s="35"/>
      <c r="XO505" s="35"/>
      <c r="XP505" s="35"/>
      <c r="XQ505" s="35"/>
      <c r="XR505" s="35"/>
      <c r="XS505" s="35"/>
      <c r="XT505" s="35"/>
      <c r="XU505" s="35"/>
      <c r="XV505" s="35"/>
      <c r="XW505" s="35"/>
      <c r="XX505" s="35"/>
      <c r="XY505" s="35"/>
      <c r="XZ505" s="35"/>
      <c r="YA505" s="35"/>
      <c r="YB505" s="35"/>
      <c r="YC505" s="35"/>
      <c r="YD505" s="35"/>
      <c r="YE505" s="35"/>
      <c r="YF505" s="35"/>
      <c r="YG505" s="35"/>
      <c r="YH505" s="35"/>
      <c r="YI505" s="35"/>
      <c r="YJ505" s="35"/>
      <c r="YK505" s="35"/>
      <c r="YL505" s="35"/>
      <c r="YM505" s="35"/>
      <c r="YN505" s="35"/>
      <c r="YO505" s="35"/>
      <c r="YP505" s="35"/>
      <c r="YQ505" s="35"/>
      <c r="YR505" s="35"/>
      <c r="YS505" s="35"/>
      <c r="YT505" s="35"/>
      <c r="YU505" s="35"/>
      <c r="YV505" s="35"/>
      <c r="YW505" s="35"/>
      <c r="YX505" s="35"/>
      <c r="YY505" s="35"/>
      <c r="YZ505" s="35"/>
      <c r="ZA505" s="35">
        <v>10</v>
      </c>
      <c r="ZB505" s="35"/>
      <c r="ZC505" s="35"/>
      <c r="ZD505" s="35"/>
      <c r="ZE505" s="35"/>
      <c r="ZF505" s="35"/>
      <c r="ZG505" s="35"/>
      <c r="ZH505" s="35"/>
      <c r="ZI505" s="35"/>
      <c r="ZJ505" s="35"/>
      <c r="ZK505" s="35"/>
      <c r="ZL505" s="35"/>
      <c r="ZM505" s="35"/>
      <c r="ZN505" s="35"/>
      <c r="ZO505" s="35">
        <v>10</v>
      </c>
      <c r="ZP505" s="35"/>
      <c r="ZQ505" s="35"/>
      <c r="ZR505" s="35"/>
      <c r="ZS505" s="35"/>
      <c r="ZT505" s="35"/>
      <c r="ZU505" s="35"/>
      <c r="ZV505" s="35"/>
      <c r="ZW505" s="35"/>
      <c r="ZX505" s="35"/>
      <c r="ZY505" s="35"/>
      <c r="ZZ505" s="35"/>
      <c r="AAA505" s="35"/>
      <c r="AAB505" s="35"/>
      <c r="AAC505" s="35"/>
      <c r="AAD505" s="35"/>
      <c r="AAE505" s="35"/>
      <c r="AAF505" s="35"/>
      <c r="AAG505" s="35"/>
      <c r="AAH505" s="35"/>
      <c r="AAI505" s="35"/>
      <c r="AAJ505" s="35"/>
      <c r="AAK505" s="35"/>
      <c r="AAL505" s="35"/>
      <c r="AAM505" s="35"/>
      <c r="AAN505" s="35">
        <v>5</v>
      </c>
      <c r="AAO505" s="35"/>
      <c r="AAP505" s="35"/>
      <c r="AAQ505" s="35"/>
      <c r="AAR505" s="35"/>
      <c r="AAS505" s="35"/>
      <c r="AAT505" s="35"/>
      <c r="AAU505" s="35"/>
      <c r="AAV505" s="35"/>
      <c r="AAW505" s="35"/>
      <c r="AAX505" s="35"/>
      <c r="AAY505" s="35"/>
      <c r="AAZ505" s="35"/>
      <c r="ABA505" s="35"/>
      <c r="ABB505" s="35"/>
      <c r="ABC505" s="35"/>
      <c r="ABD505" s="35"/>
      <c r="ABE505" s="35"/>
      <c r="ABF505" s="35"/>
      <c r="ABG505" s="35"/>
      <c r="ABH505" s="35"/>
      <c r="ABI505" s="35"/>
      <c r="ABJ505" s="35"/>
      <c r="ABK505" s="35"/>
      <c r="ABL505" s="35"/>
      <c r="ABM505" s="35"/>
      <c r="ABN505" s="35"/>
      <c r="ABO505" s="35"/>
      <c r="ABP505" s="35"/>
      <c r="ABQ505" s="35"/>
      <c r="ABR505" s="35"/>
      <c r="ABS505" s="35"/>
      <c r="ABT505" s="35"/>
      <c r="ABU505" s="35"/>
      <c r="ABV505" s="35">
        <v>20</v>
      </c>
      <c r="ABW505" s="35"/>
      <c r="ABX505" s="35"/>
      <c r="ABY505" s="35"/>
      <c r="ABZ505" s="35">
        <v>20</v>
      </c>
      <c r="ACA505" s="35"/>
      <c r="ACB505" s="35"/>
      <c r="ACC505" s="35"/>
      <c r="ACD505" s="35"/>
      <c r="ACE505" s="35"/>
      <c r="ACF505" s="35"/>
      <c r="ACG505" s="35"/>
      <c r="ACH505" s="35"/>
      <c r="ACI505" s="35"/>
      <c r="ACJ505" s="35"/>
      <c r="ACK505" s="35"/>
      <c r="ACL505" s="35"/>
      <c r="ACM505" s="35"/>
      <c r="ACN505" s="35"/>
      <c r="ACO505" s="35"/>
      <c r="ACP505" s="35"/>
      <c r="ACQ505" s="35"/>
      <c r="ACR505" s="35"/>
      <c r="ACS505" s="35"/>
      <c r="ACT505" s="35"/>
      <c r="ACU505" s="35"/>
      <c r="ACV505" s="35"/>
      <c r="ACW505" s="35"/>
      <c r="ACX505" s="35"/>
      <c r="ACY505" s="35"/>
      <c r="ACZ505" s="35"/>
      <c r="ADA505" s="35"/>
      <c r="ADB505" s="35"/>
      <c r="ADC505" s="35"/>
      <c r="ADD505" s="35"/>
      <c r="ADE505" s="35"/>
      <c r="ADF505" s="35"/>
      <c r="ADG505" s="35"/>
      <c r="ADH505" s="35"/>
      <c r="ADI505" s="35">
        <v>20</v>
      </c>
      <c r="ADJ505" s="35"/>
      <c r="ADK505" s="35"/>
      <c r="ADL505" s="35"/>
      <c r="ADM505" s="35"/>
      <c r="ADN505" s="35"/>
      <c r="ADO505" s="35"/>
      <c r="ADP505" s="35"/>
      <c r="ADQ505" s="35"/>
      <c r="ADR505" s="35"/>
      <c r="ADS505" s="35"/>
      <c r="ADT505" s="35"/>
      <c r="ADU505" s="35"/>
      <c r="ADV505" s="35"/>
      <c r="ADW505" s="35"/>
      <c r="ADX505" s="35"/>
      <c r="ADY505" s="66">
        <f t="shared" si="21"/>
        <v>0</v>
      </c>
    </row>
    <row r="506" spans="1:805" s="5" customFormat="1" x14ac:dyDescent="0.2">
      <c r="A506" s="46" t="s">
        <v>113</v>
      </c>
      <c r="B506" s="65">
        <f t="shared" si="23"/>
        <v>0</v>
      </c>
      <c r="C506" s="57">
        <v>1</v>
      </c>
      <c r="D506" s="58">
        <v>44718</v>
      </c>
      <c r="E506" s="67">
        <v>54.32</v>
      </c>
      <c r="F506" s="67">
        <f t="shared" si="24"/>
        <v>0</v>
      </c>
      <c r="G506" s="6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  <c r="AG506" s="35"/>
      <c r="AH506" s="35"/>
      <c r="AI506" s="35"/>
      <c r="AJ506" s="35"/>
      <c r="AK506" s="35"/>
      <c r="AL506" s="35"/>
      <c r="AM506" s="35"/>
      <c r="AN506" s="35"/>
      <c r="AO506" s="35"/>
      <c r="AP506" s="35"/>
      <c r="AQ506" s="35"/>
      <c r="AR506" s="35"/>
      <c r="AS506" s="35"/>
      <c r="AT506" s="35"/>
      <c r="AU506" s="35"/>
      <c r="AV506" s="35"/>
      <c r="AW506" s="35"/>
      <c r="AX506" s="35"/>
      <c r="AY506" s="35"/>
      <c r="AZ506" s="35"/>
      <c r="BA506" s="35"/>
      <c r="BB506" s="35"/>
      <c r="BC506" s="35"/>
      <c r="BD506" s="35"/>
      <c r="BE506" s="15"/>
      <c r="BF506" s="15"/>
      <c r="BG506" s="136"/>
      <c r="BH506" s="35"/>
      <c r="BI506" s="35"/>
      <c r="BJ506" s="35"/>
      <c r="BK506" s="35"/>
      <c r="BL506" s="35"/>
      <c r="BM506" s="35"/>
      <c r="BN506" s="35"/>
      <c r="BO506" s="35"/>
      <c r="BP506" s="35"/>
      <c r="BQ506" s="35"/>
      <c r="BR506" s="35"/>
      <c r="BS506" s="35"/>
      <c r="BT506" s="35"/>
      <c r="BU506" s="35"/>
      <c r="BV506" s="35"/>
      <c r="BW506" s="35"/>
      <c r="BX506" s="35"/>
      <c r="BY506" s="35"/>
      <c r="BZ506" s="35"/>
      <c r="CA506" s="35"/>
      <c r="CB506" s="35"/>
      <c r="CC506" s="35"/>
      <c r="CD506" s="35"/>
      <c r="CE506" s="35"/>
      <c r="CF506" s="35"/>
      <c r="CG506" s="35"/>
      <c r="CH506" s="35"/>
      <c r="CI506" s="35"/>
      <c r="CJ506" s="35"/>
      <c r="CK506" s="35"/>
      <c r="CL506" s="35"/>
      <c r="CM506" s="35"/>
      <c r="CN506" s="35"/>
      <c r="CO506" s="35"/>
      <c r="CP506" s="35"/>
      <c r="CQ506" s="35"/>
      <c r="CR506" s="35"/>
      <c r="CS506" s="35"/>
      <c r="CT506" s="35"/>
      <c r="CU506" s="35"/>
      <c r="CV506" s="35"/>
      <c r="CW506" s="35"/>
      <c r="CX506" s="35"/>
      <c r="CY506" s="35"/>
      <c r="CZ506" s="35"/>
      <c r="DA506" s="35"/>
      <c r="DB506" s="35"/>
      <c r="DC506" s="35"/>
      <c r="DD506" s="35"/>
      <c r="DE506" s="35"/>
      <c r="DF506" s="35"/>
      <c r="DG506" s="35"/>
      <c r="DH506" s="35"/>
      <c r="DI506" s="35"/>
      <c r="DJ506" s="35"/>
      <c r="DK506" s="35"/>
      <c r="DL506" s="35"/>
      <c r="DM506" s="35"/>
      <c r="DN506" s="35"/>
      <c r="DO506" s="35"/>
      <c r="DP506" s="35"/>
      <c r="DQ506" s="35"/>
      <c r="DR506" s="35"/>
      <c r="DS506" s="35"/>
      <c r="DT506" s="35"/>
      <c r="DU506" s="35"/>
      <c r="DV506" s="35"/>
      <c r="DW506" s="35"/>
      <c r="DX506" s="35"/>
      <c r="DY506" s="35"/>
      <c r="DZ506" s="35"/>
      <c r="EA506" s="35"/>
      <c r="EB506" s="35"/>
      <c r="EC506" s="35"/>
      <c r="ED506" s="35"/>
      <c r="EE506" s="35"/>
      <c r="EF506" s="35"/>
      <c r="EG506" s="35"/>
      <c r="EH506" s="35"/>
      <c r="EI506" s="35"/>
      <c r="EJ506" s="35"/>
      <c r="EK506" s="35"/>
      <c r="EL506" s="35"/>
      <c r="EM506" s="35"/>
      <c r="EN506" s="35"/>
      <c r="EO506" s="35"/>
      <c r="EP506" s="35"/>
      <c r="EQ506" s="35"/>
      <c r="ER506" s="35"/>
      <c r="ES506" s="35"/>
      <c r="ET506" s="35"/>
      <c r="EU506" s="35"/>
      <c r="EV506" s="35"/>
      <c r="EW506" s="35"/>
      <c r="EX506" s="35"/>
      <c r="EY506" s="35"/>
      <c r="EZ506" s="35"/>
      <c r="FA506" s="35"/>
      <c r="FB506" s="35"/>
      <c r="FC506" s="35"/>
      <c r="FD506" s="35"/>
      <c r="FE506" s="35"/>
      <c r="FF506" s="35"/>
      <c r="FG506" s="35"/>
      <c r="FH506" s="35"/>
      <c r="FI506" s="35"/>
      <c r="FJ506" s="35"/>
      <c r="FK506" s="35"/>
      <c r="FL506" s="35"/>
      <c r="FM506" s="35"/>
      <c r="FN506" s="35"/>
      <c r="FO506" s="35"/>
      <c r="FP506" s="35"/>
      <c r="FQ506" s="35"/>
      <c r="FR506" s="35"/>
      <c r="FS506" s="35"/>
      <c r="FT506" s="35"/>
      <c r="FU506" s="35"/>
      <c r="FV506" s="35"/>
      <c r="FW506" s="35"/>
      <c r="FX506" s="35"/>
      <c r="FY506" s="35"/>
      <c r="FZ506" s="35"/>
      <c r="GA506" s="35"/>
      <c r="GB506" s="35"/>
      <c r="GC506" s="35"/>
      <c r="GD506" s="35"/>
      <c r="GE506" s="35"/>
      <c r="GF506" s="35"/>
      <c r="GG506" s="35"/>
      <c r="GH506" s="35"/>
      <c r="GI506" s="35"/>
      <c r="GJ506" s="35"/>
      <c r="GK506" s="35"/>
      <c r="GL506" s="35"/>
      <c r="GM506" s="35"/>
      <c r="GN506" s="35"/>
      <c r="GO506" s="35"/>
      <c r="GP506" s="35"/>
      <c r="GQ506" s="35"/>
      <c r="GR506" s="35"/>
      <c r="GS506" s="35"/>
      <c r="GT506" s="35"/>
      <c r="GU506" s="35"/>
      <c r="GV506" s="35"/>
      <c r="GW506" s="35"/>
      <c r="GX506" s="35"/>
      <c r="GY506" s="35"/>
      <c r="GZ506" s="35"/>
      <c r="HA506" s="35"/>
      <c r="HB506" s="35"/>
      <c r="HC506" s="35"/>
      <c r="HD506" s="35"/>
      <c r="HE506" s="35"/>
      <c r="HF506" s="35"/>
      <c r="HG506" s="35"/>
      <c r="HH506" s="35"/>
      <c r="HI506" s="35"/>
      <c r="HJ506" s="35"/>
      <c r="HK506" s="35"/>
      <c r="HL506" s="35"/>
      <c r="HM506" s="35"/>
      <c r="HN506" s="35"/>
      <c r="HO506" s="35"/>
      <c r="HP506" s="35"/>
      <c r="HQ506" s="35"/>
      <c r="HR506" s="35"/>
      <c r="HS506" s="35"/>
      <c r="HT506" s="35"/>
      <c r="HU506" s="35"/>
      <c r="HV506" s="35"/>
      <c r="HW506" s="35"/>
      <c r="HX506" s="35"/>
      <c r="HY506" s="35"/>
      <c r="HZ506" s="35"/>
      <c r="IA506" s="35"/>
      <c r="IB506" s="35"/>
      <c r="IC506" s="35"/>
      <c r="ID506" s="35"/>
      <c r="IE506" s="35"/>
      <c r="IF506" s="35"/>
      <c r="IG506" s="35"/>
      <c r="IH506" s="35"/>
      <c r="II506" s="35"/>
      <c r="IJ506" s="35"/>
      <c r="IK506" s="35"/>
      <c r="IL506" s="35"/>
      <c r="IM506" s="35"/>
      <c r="IN506" s="35"/>
      <c r="IO506" s="35"/>
      <c r="IP506" s="35"/>
      <c r="IQ506" s="35"/>
      <c r="IR506" s="35"/>
      <c r="IS506" s="35"/>
      <c r="IT506" s="35"/>
      <c r="IU506" s="35"/>
      <c r="IV506" s="35"/>
      <c r="IW506" s="35"/>
      <c r="IX506" s="35"/>
      <c r="IY506" s="35"/>
      <c r="IZ506" s="35"/>
      <c r="JA506" s="35"/>
      <c r="JB506" s="35"/>
      <c r="JC506" s="35"/>
      <c r="JD506" s="35"/>
      <c r="JE506" s="35"/>
      <c r="JF506" s="35"/>
      <c r="JG506" s="35"/>
      <c r="JH506" s="35"/>
      <c r="JI506" s="35"/>
      <c r="JJ506" s="35"/>
      <c r="JK506" s="35"/>
      <c r="JL506" s="35"/>
      <c r="JM506" s="35"/>
      <c r="JN506" s="35"/>
      <c r="JO506" s="35"/>
      <c r="JP506" s="35"/>
      <c r="JQ506" s="35"/>
      <c r="JR506" s="35"/>
      <c r="JS506" s="35"/>
      <c r="JT506" s="35"/>
      <c r="JU506" s="35"/>
      <c r="JV506" s="35"/>
      <c r="JW506" s="35"/>
      <c r="JX506" s="35"/>
      <c r="JY506" s="35"/>
      <c r="JZ506" s="35"/>
      <c r="KA506" s="35"/>
      <c r="KB506" s="35"/>
      <c r="KC506" s="35"/>
      <c r="KD506" s="35"/>
      <c r="KE506" s="35"/>
      <c r="KF506" s="35"/>
      <c r="KG506" s="35"/>
      <c r="KH506" s="35"/>
      <c r="KI506" s="35"/>
      <c r="KJ506" s="35"/>
      <c r="KK506" s="35"/>
      <c r="KL506" s="35"/>
      <c r="KM506" s="35"/>
      <c r="KN506" s="35"/>
      <c r="KO506" s="35"/>
      <c r="KP506" s="35"/>
      <c r="KQ506" s="35"/>
      <c r="KR506" s="35"/>
      <c r="KS506" s="35"/>
      <c r="KT506" s="35"/>
      <c r="KU506" s="35"/>
      <c r="KV506" s="35"/>
      <c r="KW506" s="35"/>
      <c r="KX506" s="35"/>
      <c r="KY506" s="35"/>
      <c r="KZ506" s="35"/>
      <c r="LA506" s="35"/>
      <c r="LB506" s="35"/>
      <c r="LC506" s="35"/>
      <c r="LD506" s="35"/>
      <c r="LE506" s="35"/>
      <c r="LF506" s="35"/>
      <c r="LG506" s="35"/>
      <c r="LH506" s="35"/>
      <c r="LI506" s="35"/>
      <c r="LJ506" s="35"/>
      <c r="LK506" s="35"/>
      <c r="LL506" s="35"/>
      <c r="LM506" s="35"/>
      <c r="LN506" s="35"/>
      <c r="LO506" s="35"/>
      <c r="LP506" s="35"/>
      <c r="LQ506" s="35"/>
      <c r="LR506" s="35"/>
      <c r="LS506" s="35"/>
      <c r="LT506" s="35"/>
      <c r="LU506" s="35"/>
      <c r="LV506" s="35"/>
      <c r="LW506" s="35"/>
      <c r="LX506" s="35"/>
      <c r="LY506" s="35"/>
      <c r="LZ506" s="35"/>
      <c r="MA506" s="35"/>
      <c r="MB506" s="35"/>
      <c r="MC506" s="35"/>
      <c r="MD506" s="35"/>
      <c r="ME506" s="35"/>
      <c r="MF506" s="35"/>
      <c r="MG506" s="35"/>
      <c r="MH506" s="35"/>
      <c r="MI506" s="35"/>
      <c r="MJ506" s="35"/>
      <c r="MK506" s="35"/>
      <c r="ML506" s="35"/>
      <c r="MM506" s="35"/>
      <c r="MN506" s="35"/>
      <c r="MO506" s="35"/>
      <c r="MP506" s="35"/>
      <c r="MQ506" s="35"/>
      <c r="MR506" s="35"/>
      <c r="MS506" s="35"/>
      <c r="MT506" s="35"/>
      <c r="MU506" s="35"/>
      <c r="MV506" s="35"/>
      <c r="MW506" s="35"/>
      <c r="MX506" s="35"/>
      <c r="MY506" s="35"/>
      <c r="MZ506" s="35"/>
      <c r="NA506" s="35"/>
      <c r="NB506" s="35"/>
      <c r="NC506" s="35"/>
      <c r="ND506" s="35">
        <v>20</v>
      </c>
      <c r="NE506" s="35"/>
      <c r="NF506" s="35"/>
      <c r="NG506" s="35"/>
      <c r="NH506" s="35"/>
      <c r="NI506" s="35"/>
      <c r="NJ506" s="35"/>
      <c r="NK506" s="35"/>
      <c r="NL506" s="35"/>
      <c r="NM506" s="35"/>
      <c r="NN506" s="35"/>
      <c r="NO506" s="35"/>
      <c r="NP506" s="35"/>
      <c r="NQ506" s="35"/>
      <c r="NR506" s="35"/>
      <c r="NS506" s="35"/>
      <c r="NT506" s="35"/>
      <c r="NU506" s="35"/>
      <c r="NV506" s="35"/>
      <c r="NW506" s="35"/>
      <c r="NX506" s="35"/>
      <c r="NY506" s="35"/>
      <c r="NZ506" s="35"/>
      <c r="OA506" s="35"/>
      <c r="OB506" s="35"/>
      <c r="OC506" s="35"/>
      <c r="OD506" s="35"/>
      <c r="OE506" s="35"/>
      <c r="OF506" s="35"/>
      <c r="OG506" s="35"/>
      <c r="OH506" s="35"/>
      <c r="OI506" s="35"/>
      <c r="OJ506" s="35"/>
      <c r="OK506" s="35"/>
      <c r="OL506" s="35"/>
      <c r="OM506" s="35"/>
      <c r="ON506" s="35"/>
      <c r="OO506" s="35"/>
      <c r="OP506" s="35"/>
      <c r="OQ506" s="35"/>
      <c r="OR506" s="35"/>
      <c r="OS506" s="35"/>
      <c r="OT506" s="35"/>
      <c r="OU506" s="35"/>
      <c r="OV506" s="35"/>
      <c r="OW506" s="35"/>
      <c r="OX506" s="35"/>
      <c r="OY506" s="35"/>
      <c r="OZ506" s="35"/>
      <c r="PA506" s="35"/>
      <c r="PB506" s="35"/>
      <c r="PC506" s="35"/>
      <c r="PD506" s="35"/>
      <c r="PE506" s="35"/>
      <c r="PF506" s="35"/>
      <c r="PG506" s="35"/>
      <c r="PH506" s="35"/>
      <c r="PI506" s="35"/>
      <c r="PJ506" s="35"/>
      <c r="PK506" s="35"/>
      <c r="PL506" s="35"/>
      <c r="PM506" s="35"/>
      <c r="PN506" s="35"/>
      <c r="PO506" s="35"/>
      <c r="PP506" s="35"/>
      <c r="PQ506" s="35"/>
      <c r="PR506" s="35"/>
      <c r="PS506" s="35"/>
      <c r="PT506" s="35"/>
      <c r="PU506" s="35"/>
      <c r="PV506" s="35"/>
      <c r="PW506" s="35"/>
      <c r="PX506" s="35"/>
      <c r="PY506" s="35"/>
      <c r="PZ506" s="35"/>
      <c r="QA506" s="35"/>
      <c r="QB506" s="35"/>
      <c r="QC506" s="35"/>
      <c r="QD506" s="35"/>
      <c r="QE506" s="35"/>
      <c r="QF506" s="35"/>
      <c r="QG506" s="35"/>
      <c r="QH506" s="35"/>
      <c r="QI506" s="35"/>
      <c r="QJ506" s="35"/>
      <c r="QK506" s="35"/>
      <c r="QL506" s="35"/>
      <c r="QM506" s="35"/>
      <c r="QN506" s="35"/>
      <c r="QO506" s="35"/>
      <c r="QP506" s="35"/>
      <c r="QQ506" s="35"/>
      <c r="QR506" s="35"/>
      <c r="QS506" s="35"/>
      <c r="QT506" s="35"/>
      <c r="QU506" s="35"/>
      <c r="QV506" s="35"/>
      <c r="QW506" s="35"/>
      <c r="QX506" s="35"/>
      <c r="QY506" s="35"/>
      <c r="QZ506" s="35"/>
      <c r="RA506" s="35"/>
      <c r="RB506" s="35"/>
      <c r="RC506" s="35"/>
      <c r="RD506" s="35"/>
      <c r="RE506" s="35"/>
      <c r="RF506" s="35"/>
      <c r="RG506" s="35"/>
      <c r="RH506" s="35"/>
      <c r="RI506" s="35"/>
      <c r="RJ506" s="35"/>
      <c r="RK506" s="35"/>
      <c r="RL506" s="35"/>
      <c r="RM506" s="35"/>
      <c r="RN506" s="35"/>
      <c r="RO506" s="35"/>
      <c r="RP506" s="35"/>
      <c r="RQ506" s="35"/>
      <c r="RR506" s="35"/>
      <c r="RS506" s="35"/>
      <c r="RT506" s="35"/>
      <c r="RU506" s="35"/>
      <c r="RV506" s="35"/>
      <c r="RW506" s="35"/>
      <c r="RX506" s="35"/>
      <c r="RY506" s="35"/>
      <c r="RZ506" s="35"/>
      <c r="SA506" s="35"/>
      <c r="SB506" s="35"/>
      <c r="SC506" s="35"/>
      <c r="SD506" s="35"/>
      <c r="SE506" s="35"/>
      <c r="SF506" s="35"/>
      <c r="SG506" s="35"/>
      <c r="SH506" s="35"/>
      <c r="SI506" s="35"/>
      <c r="SJ506" s="35"/>
      <c r="SK506" s="35"/>
      <c r="SL506" s="35"/>
      <c r="SM506" s="35"/>
      <c r="SN506" s="35"/>
      <c r="SO506" s="35"/>
      <c r="SP506" s="35"/>
      <c r="SQ506" s="35"/>
      <c r="SR506" s="35"/>
      <c r="SS506" s="35"/>
      <c r="ST506" s="35"/>
      <c r="SU506" s="35"/>
      <c r="SV506" s="35"/>
      <c r="SW506" s="35"/>
      <c r="SX506" s="35"/>
      <c r="SY506" s="35"/>
      <c r="SZ506" s="35"/>
      <c r="TA506" s="35"/>
      <c r="TB506" s="35"/>
      <c r="TC506" s="35"/>
      <c r="TD506" s="35"/>
      <c r="TE506" s="35"/>
      <c r="TF506" s="35"/>
      <c r="TG506" s="35"/>
      <c r="TH506" s="35"/>
      <c r="TI506" s="35"/>
      <c r="TJ506" s="35"/>
      <c r="TK506" s="35"/>
      <c r="TL506" s="35"/>
      <c r="TM506" s="35"/>
      <c r="TN506" s="35">
        <v>10</v>
      </c>
      <c r="TO506" s="35"/>
      <c r="TP506" s="35"/>
      <c r="TQ506" s="35"/>
      <c r="TR506" s="35"/>
      <c r="TS506" s="35"/>
      <c r="TT506" s="35"/>
      <c r="TU506" s="35"/>
      <c r="TV506" s="35">
        <v>10</v>
      </c>
      <c r="TW506" s="35"/>
      <c r="TX506" s="35"/>
      <c r="TY506" s="35"/>
      <c r="TZ506" s="35"/>
      <c r="UA506" s="35"/>
      <c r="UB506" s="35"/>
      <c r="UC506" s="35"/>
      <c r="UD506" s="35"/>
      <c r="UE506" s="35"/>
      <c r="UF506" s="35"/>
      <c r="UG506" s="35"/>
      <c r="UH506" s="35"/>
      <c r="UI506" s="35"/>
      <c r="UJ506" s="35"/>
      <c r="UK506" s="35"/>
      <c r="UL506" s="35"/>
      <c r="UM506" s="35"/>
      <c r="UN506" s="35"/>
      <c r="UO506" s="35"/>
      <c r="UP506" s="35"/>
      <c r="UQ506" s="35"/>
      <c r="UR506" s="35"/>
      <c r="US506" s="35"/>
      <c r="UT506" s="35"/>
      <c r="UU506" s="35"/>
      <c r="UV506" s="35"/>
      <c r="UW506" s="35"/>
      <c r="UX506" s="35"/>
      <c r="UY506" s="35"/>
      <c r="UZ506" s="35"/>
      <c r="VA506" s="35"/>
      <c r="VB506" s="35"/>
      <c r="VC506" s="35"/>
      <c r="VD506" s="35"/>
      <c r="VE506" s="35"/>
      <c r="VF506" s="35"/>
      <c r="VG506" s="35"/>
      <c r="VH506" s="35"/>
      <c r="VI506" s="35"/>
      <c r="VJ506" s="35"/>
      <c r="VK506" s="35"/>
      <c r="VL506" s="35"/>
      <c r="VM506" s="35"/>
      <c r="VN506" s="35"/>
      <c r="VO506" s="35"/>
      <c r="VP506" s="35"/>
      <c r="VQ506" s="35"/>
      <c r="VR506" s="35"/>
      <c r="VS506" s="35"/>
      <c r="VT506" s="35"/>
      <c r="VU506" s="35"/>
      <c r="VV506" s="35"/>
      <c r="VW506" s="35"/>
      <c r="VX506" s="35"/>
      <c r="VY506" s="35"/>
      <c r="VZ506" s="35"/>
      <c r="WA506" s="35"/>
      <c r="WB506" s="35"/>
      <c r="WC506" s="35"/>
      <c r="WD506" s="35"/>
      <c r="WE506" s="35"/>
      <c r="WF506" s="35"/>
      <c r="WG506" s="35"/>
      <c r="WH506" s="35"/>
      <c r="WI506" s="35"/>
      <c r="WJ506" s="35"/>
      <c r="WK506" s="35"/>
      <c r="WL506" s="35"/>
      <c r="WM506" s="35"/>
      <c r="WN506" s="35"/>
      <c r="WO506" s="35"/>
      <c r="WP506" s="35"/>
      <c r="WQ506" s="35"/>
      <c r="WR506" s="35"/>
      <c r="WS506" s="35">
        <v>20</v>
      </c>
      <c r="WT506" s="35"/>
      <c r="WU506" s="35"/>
      <c r="WV506" s="35"/>
      <c r="WW506" s="35"/>
      <c r="WX506" s="35"/>
      <c r="WY506" s="35"/>
      <c r="WZ506" s="35"/>
      <c r="XA506" s="35"/>
      <c r="XB506" s="35"/>
      <c r="XC506" s="35"/>
      <c r="XD506" s="35"/>
      <c r="XE506" s="35"/>
      <c r="XF506" s="35"/>
      <c r="XG506" s="35"/>
      <c r="XH506" s="35"/>
      <c r="XI506" s="35"/>
      <c r="XJ506" s="35"/>
      <c r="XK506" s="35"/>
      <c r="XL506" s="35"/>
      <c r="XM506" s="35"/>
      <c r="XN506" s="35"/>
      <c r="XO506" s="35"/>
      <c r="XP506" s="35"/>
      <c r="XQ506" s="35"/>
      <c r="XR506" s="35"/>
      <c r="XS506" s="35"/>
      <c r="XT506" s="35"/>
      <c r="XU506" s="35"/>
      <c r="XV506" s="35"/>
      <c r="XW506" s="35"/>
      <c r="XX506" s="35"/>
      <c r="XY506" s="35"/>
      <c r="XZ506" s="35"/>
      <c r="YA506" s="35"/>
      <c r="YB506" s="35"/>
      <c r="YC506" s="35"/>
      <c r="YD506" s="35"/>
      <c r="YE506" s="35"/>
      <c r="YF506" s="35"/>
      <c r="YG506" s="35"/>
      <c r="YH506" s="35"/>
      <c r="YI506" s="35"/>
      <c r="YJ506" s="35"/>
      <c r="YK506" s="35"/>
      <c r="YL506" s="35"/>
      <c r="YM506" s="35"/>
      <c r="YN506" s="35"/>
      <c r="YO506" s="35"/>
      <c r="YP506" s="35"/>
      <c r="YQ506" s="35"/>
      <c r="YR506" s="35"/>
      <c r="YS506" s="35"/>
      <c r="YT506" s="35"/>
      <c r="YU506" s="35"/>
      <c r="YV506" s="35"/>
      <c r="YW506" s="35"/>
      <c r="YX506" s="35"/>
      <c r="YY506" s="35"/>
      <c r="YZ506" s="35"/>
      <c r="ZA506" s="35"/>
      <c r="ZB506" s="35"/>
      <c r="ZC506" s="35"/>
      <c r="ZD506" s="35"/>
      <c r="ZE506" s="35"/>
      <c r="ZF506" s="35"/>
      <c r="ZG506" s="35"/>
      <c r="ZH506" s="35"/>
      <c r="ZI506" s="35"/>
      <c r="ZJ506" s="35"/>
      <c r="ZK506" s="35"/>
      <c r="ZL506" s="35"/>
      <c r="ZM506" s="35"/>
      <c r="ZN506" s="35"/>
      <c r="ZO506" s="35"/>
      <c r="ZP506" s="35"/>
      <c r="ZQ506" s="35"/>
      <c r="ZR506" s="35"/>
      <c r="ZS506" s="35"/>
      <c r="ZT506" s="35"/>
      <c r="ZU506" s="35"/>
      <c r="ZV506" s="35"/>
      <c r="ZW506" s="35"/>
      <c r="ZX506" s="35"/>
      <c r="ZY506" s="35"/>
      <c r="ZZ506" s="35"/>
      <c r="AAA506" s="35"/>
      <c r="AAB506" s="35"/>
      <c r="AAC506" s="35"/>
      <c r="AAD506" s="35"/>
      <c r="AAE506" s="35"/>
      <c r="AAF506" s="35"/>
      <c r="AAG506" s="35"/>
      <c r="AAH506" s="35"/>
      <c r="AAI506" s="35"/>
      <c r="AAJ506" s="35"/>
      <c r="AAK506" s="35"/>
      <c r="AAL506" s="35"/>
      <c r="AAM506" s="35"/>
      <c r="AAN506" s="35"/>
      <c r="AAO506" s="35"/>
      <c r="AAP506" s="35"/>
      <c r="AAQ506" s="35"/>
      <c r="AAR506" s="35"/>
      <c r="AAS506" s="35"/>
      <c r="AAT506" s="35"/>
      <c r="AAU506" s="35"/>
      <c r="AAV506" s="35"/>
      <c r="AAW506" s="35"/>
      <c r="AAX506" s="35"/>
      <c r="AAY506" s="35"/>
      <c r="AAZ506" s="35"/>
      <c r="ABA506" s="35"/>
      <c r="ABB506" s="35"/>
      <c r="ABC506" s="35"/>
      <c r="ABD506" s="35"/>
      <c r="ABE506" s="35"/>
      <c r="ABF506" s="35"/>
      <c r="ABG506" s="35"/>
      <c r="ABH506" s="35"/>
      <c r="ABI506" s="35"/>
      <c r="ABJ506" s="35"/>
      <c r="ABK506" s="35"/>
      <c r="ABL506" s="35"/>
      <c r="ABM506" s="35"/>
      <c r="ABN506" s="35"/>
      <c r="ABO506" s="35"/>
      <c r="ABP506" s="35"/>
      <c r="ABQ506" s="35"/>
      <c r="ABR506" s="35"/>
      <c r="ABS506" s="35"/>
      <c r="ABT506" s="35"/>
      <c r="ABU506" s="35"/>
      <c r="ABV506" s="35"/>
      <c r="ABW506" s="35"/>
      <c r="ABX506" s="35"/>
      <c r="ABY506" s="35"/>
      <c r="ABZ506" s="35"/>
      <c r="ACA506" s="35"/>
      <c r="ACB506" s="35"/>
      <c r="ACC506" s="35"/>
      <c r="ACD506" s="35"/>
      <c r="ACE506" s="35"/>
      <c r="ACF506" s="35"/>
      <c r="ACG506" s="35"/>
      <c r="ACH506" s="35"/>
      <c r="ACI506" s="35"/>
      <c r="ACJ506" s="35"/>
      <c r="ACK506" s="35"/>
      <c r="ACL506" s="35"/>
      <c r="ACM506" s="35"/>
      <c r="ACN506" s="35"/>
      <c r="ACO506" s="35"/>
      <c r="ACP506" s="35"/>
      <c r="ACQ506" s="35"/>
      <c r="ACR506" s="35"/>
      <c r="ACS506" s="35"/>
      <c r="ACT506" s="35"/>
      <c r="ACU506" s="35"/>
      <c r="ACV506" s="35"/>
      <c r="ACW506" s="35"/>
      <c r="ACX506" s="35"/>
      <c r="ACY506" s="35"/>
      <c r="ACZ506" s="35"/>
      <c r="ADA506" s="35"/>
      <c r="ADB506" s="35"/>
      <c r="ADC506" s="35"/>
      <c r="ADD506" s="35"/>
      <c r="ADE506" s="35"/>
      <c r="ADF506" s="35"/>
      <c r="ADG506" s="35"/>
      <c r="ADH506" s="35"/>
      <c r="ADI506" s="35"/>
      <c r="ADJ506" s="35"/>
      <c r="ADK506" s="35"/>
      <c r="ADL506" s="35"/>
      <c r="ADM506" s="35"/>
      <c r="ADN506" s="35"/>
      <c r="ADO506" s="35"/>
      <c r="ADP506" s="35"/>
      <c r="ADQ506" s="35"/>
      <c r="ADR506" s="35"/>
      <c r="ADS506" s="35"/>
      <c r="ADT506" s="35"/>
      <c r="ADU506" s="35"/>
      <c r="ADV506" s="35"/>
      <c r="ADW506" s="35"/>
      <c r="ADX506" s="35"/>
      <c r="ADY506" s="66">
        <f t="shared" si="21"/>
        <v>0</v>
      </c>
    </row>
    <row r="507" spans="1:805" s="5" customFormat="1" x14ac:dyDescent="0.2">
      <c r="A507" s="46" t="s">
        <v>424</v>
      </c>
      <c r="B507" s="65">
        <f t="shared" si="23"/>
        <v>0</v>
      </c>
      <c r="C507" s="57">
        <v>1</v>
      </c>
      <c r="D507" s="58">
        <v>44249</v>
      </c>
      <c r="E507" s="67">
        <v>57.18</v>
      </c>
      <c r="F507" s="67">
        <f t="shared" si="24"/>
        <v>0</v>
      </c>
      <c r="G507" s="6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35"/>
      <c r="AF507" s="35"/>
      <c r="AG507" s="35"/>
      <c r="AH507" s="35"/>
      <c r="AI507" s="35"/>
      <c r="AJ507" s="35"/>
      <c r="AK507" s="35"/>
      <c r="AL507" s="35"/>
      <c r="AM507" s="35"/>
      <c r="AN507" s="35"/>
      <c r="AO507" s="35"/>
      <c r="AP507" s="35"/>
      <c r="AQ507" s="35"/>
      <c r="AR507" s="35"/>
      <c r="AS507" s="35"/>
      <c r="AT507" s="35"/>
      <c r="AU507" s="35"/>
      <c r="AV507" s="35"/>
      <c r="AW507" s="35"/>
      <c r="AX507" s="35"/>
      <c r="AY507" s="35"/>
      <c r="AZ507" s="35"/>
      <c r="BA507" s="35"/>
      <c r="BB507" s="35"/>
      <c r="BC507" s="35"/>
      <c r="BD507" s="35"/>
      <c r="BE507" s="15"/>
      <c r="BF507" s="15"/>
      <c r="BG507" s="136"/>
      <c r="BH507" s="35"/>
      <c r="BI507" s="35"/>
      <c r="BJ507" s="35"/>
      <c r="BK507" s="35"/>
      <c r="BL507" s="35"/>
      <c r="BM507" s="35"/>
      <c r="BN507" s="35"/>
      <c r="BO507" s="35"/>
      <c r="BP507" s="35"/>
      <c r="BQ507" s="35"/>
      <c r="BR507" s="35"/>
      <c r="BS507" s="35"/>
      <c r="BT507" s="35"/>
      <c r="BU507" s="35"/>
      <c r="BV507" s="35"/>
      <c r="BW507" s="35"/>
      <c r="BX507" s="35"/>
      <c r="BY507" s="35"/>
      <c r="BZ507" s="35"/>
      <c r="CA507" s="35"/>
      <c r="CB507" s="35"/>
      <c r="CC507" s="35"/>
      <c r="CD507" s="35"/>
      <c r="CE507" s="35"/>
      <c r="CF507" s="35"/>
      <c r="CG507" s="35"/>
      <c r="CH507" s="35"/>
      <c r="CI507" s="35"/>
      <c r="CJ507" s="35"/>
      <c r="CK507" s="35"/>
      <c r="CL507" s="35"/>
      <c r="CM507" s="35"/>
      <c r="CN507" s="35"/>
      <c r="CO507" s="35"/>
      <c r="CP507" s="35"/>
      <c r="CQ507" s="35"/>
      <c r="CR507" s="35"/>
      <c r="CS507" s="35"/>
      <c r="CT507" s="35"/>
      <c r="CU507" s="35"/>
      <c r="CV507" s="35"/>
      <c r="CW507" s="35"/>
      <c r="CX507" s="35"/>
      <c r="CY507" s="35"/>
      <c r="CZ507" s="35"/>
      <c r="DA507" s="35"/>
      <c r="DB507" s="35"/>
      <c r="DC507" s="35"/>
      <c r="DD507" s="35"/>
      <c r="DE507" s="35"/>
      <c r="DF507" s="35"/>
      <c r="DG507" s="35"/>
      <c r="DH507" s="35"/>
      <c r="DI507" s="35"/>
      <c r="DJ507" s="35"/>
      <c r="DK507" s="35"/>
      <c r="DL507" s="35"/>
      <c r="DM507" s="35"/>
      <c r="DN507" s="35"/>
      <c r="DO507" s="35"/>
      <c r="DP507" s="35"/>
      <c r="DQ507" s="35"/>
      <c r="DR507" s="35"/>
      <c r="DS507" s="35"/>
      <c r="DT507" s="35"/>
      <c r="DU507" s="35"/>
      <c r="DV507" s="35"/>
      <c r="DW507" s="35"/>
      <c r="DX507" s="35"/>
      <c r="DY507" s="35"/>
      <c r="DZ507" s="35"/>
      <c r="EA507" s="35"/>
      <c r="EB507" s="35"/>
      <c r="EC507" s="35"/>
      <c r="ED507" s="35"/>
      <c r="EE507" s="35"/>
      <c r="EF507" s="35"/>
      <c r="EG507" s="35"/>
      <c r="EH507" s="35"/>
      <c r="EI507" s="35"/>
      <c r="EJ507" s="35"/>
      <c r="EK507" s="35"/>
      <c r="EL507" s="35"/>
      <c r="EM507" s="35"/>
      <c r="EN507" s="35"/>
      <c r="EO507" s="35"/>
      <c r="EP507" s="35"/>
      <c r="EQ507" s="35"/>
      <c r="ER507" s="35"/>
      <c r="ES507" s="35"/>
      <c r="ET507" s="35"/>
      <c r="EU507" s="35"/>
      <c r="EV507" s="35"/>
      <c r="EW507" s="35"/>
      <c r="EX507" s="35"/>
      <c r="EY507" s="35"/>
      <c r="EZ507" s="35"/>
      <c r="FA507" s="35"/>
      <c r="FB507" s="35"/>
      <c r="FC507" s="35"/>
      <c r="FD507" s="35"/>
      <c r="FE507" s="35"/>
      <c r="FF507" s="35"/>
      <c r="FG507" s="35"/>
      <c r="FH507" s="35"/>
      <c r="FI507" s="35"/>
      <c r="FJ507" s="35"/>
      <c r="FK507" s="35"/>
      <c r="FL507" s="35"/>
      <c r="FM507" s="35"/>
      <c r="FN507" s="35"/>
      <c r="FO507" s="35"/>
      <c r="FP507" s="35"/>
      <c r="FQ507" s="35"/>
      <c r="FR507" s="35"/>
      <c r="FS507" s="35"/>
      <c r="FT507" s="35"/>
      <c r="FU507" s="35"/>
      <c r="FV507" s="35"/>
      <c r="FW507" s="35"/>
      <c r="FX507" s="35"/>
      <c r="FY507" s="35"/>
      <c r="FZ507" s="35"/>
      <c r="GA507" s="35"/>
      <c r="GB507" s="35"/>
      <c r="GC507" s="35"/>
      <c r="GD507" s="35"/>
      <c r="GE507" s="35"/>
      <c r="GF507" s="35"/>
      <c r="GG507" s="35"/>
      <c r="GH507" s="35"/>
      <c r="GI507" s="35"/>
      <c r="GJ507" s="35"/>
      <c r="GK507" s="35"/>
      <c r="GL507" s="35"/>
      <c r="GM507" s="35"/>
      <c r="GN507" s="35"/>
      <c r="GO507" s="35"/>
      <c r="GP507" s="35"/>
      <c r="GQ507" s="35"/>
      <c r="GR507" s="35"/>
      <c r="GS507" s="35"/>
      <c r="GT507" s="35"/>
      <c r="GU507" s="35"/>
      <c r="GV507" s="35"/>
      <c r="GW507" s="35"/>
      <c r="GX507" s="35"/>
      <c r="GY507" s="35"/>
      <c r="GZ507" s="35"/>
      <c r="HA507" s="35"/>
      <c r="HB507" s="35"/>
      <c r="HC507" s="35"/>
      <c r="HD507" s="35"/>
      <c r="HE507" s="35"/>
      <c r="HF507" s="35"/>
      <c r="HG507" s="35"/>
      <c r="HH507" s="35"/>
      <c r="HI507" s="35"/>
      <c r="HJ507" s="35"/>
      <c r="HK507" s="35"/>
      <c r="HL507" s="35"/>
      <c r="HM507" s="35"/>
      <c r="HN507" s="35"/>
      <c r="HO507" s="35"/>
      <c r="HP507" s="35"/>
      <c r="HQ507" s="35"/>
      <c r="HR507" s="35"/>
      <c r="HS507" s="35"/>
      <c r="HT507" s="35"/>
      <c r="HU507" s="35"/>
      <c r="HV507" s="35"/>
      <c r="HW507" s="35"/>
      <c r="HX507" s="35"/>
      <c r="HY507" s="35"/>
      <c r="HZ507" s="35"/>
      <c r="IA507" s="35"/>
      <c r="IB507" s="35"/>
      <c r="IC507" s="35"/>
      <c r="ID507" s="35"/>
      <c r="IE507" s="35"/>
      <c r="IF507" s="35"/>
      <c r="IG507" s="35"/>
      <c r="IH507" s="35"/>
      <c r="II507" s="35"/>
      <c r="IJ507" s="35"/>
      <c r="IK507" s="35"/>
      <c r="IL507" s="35"/>
      <c r="IM507" s="35"/>
      <c r="IN507" s="35"/>
      <c r="IO507" s="35"/>
      <c r="IP507" s="35"/>
      <c r="IQ507" s="35"/>
      <c r="IR507" s="35"/>
      <c r="IS507" s="35"/>
      <c r="IT507" s="35"/>
      <c r="IU507" s="35"/>
      <c r="IV507" s="35"/>
      <c r="IW507" s="35"/>
      <c r="IX507" s="35"/>
      <c r="IY507" s="35"/>
      <c r="IZ507" s="35"/>
      <c r="JA507" s="35"/>
      <c r="JB507" s="35"/>
      <c r="JC507" s="35"/>
      <c r="JD507" s="35"/>
      <c r="JE507" s="35"/>
      <c r="JF507" s="35"/>
      <c r="JG507" s="35"/>
      <c r="JH507" s="35"/>
      <c r="JI507" s="35"/>
      <c r="JJ507" s="35"/>
      <c r="JK507" s="35"/>
      <c r="JL507" s="35"/>
      <c r="JM507" s="35"/>
      <c r="JN507" s="35"/>
      <c r="JO507" s="35"/>
      <c r="JP507" s="35"/>
      <c r="JQ507" s="35"/>
      <c r="JR507" s="35"/>
      <c r="JS507" s="35"/>
      <c r="JT507" s="35"/>
      <c r="JU507" s="35"/>
      <c r="JV507" s="35"/>
      <c r="JW507" s="35"/>
      <c r="JX507" s="35"/>
      <c r="JY507" s="35"/>
      <c r="JZ507" s="35"/>
      <c r="KA507" s="35"/>
      <c r="KB507" s="35"/>
      <c r="KC507" s="35"/>
      <c r="KD507" s="35"/>
      <c r="KE507" s="35"/>
      <c r="KF507" s="35"/>
      <c r="KG507" s="35"/>
      <c r="KH507" s="35"/>
      <c r="KI507" s="35"/>
      <c r="KJ507" s="35"/>
      <c r="KK507" s="35"/>
      <c r="KL507" s="35"/>
      <c r="KM507" s="35"/>
      <c r="KN507" s="35"/>
      <c r="KO507" s="35"/>
      <c r="KP507" s="35"/>
      <c r="KQ507" s="35"/>
      <c r="KR507" s="35"/>
      <c r="KS507" s="35"/>
      <c r="KT507" s="35"/>
      <c r="KU507" s="35"/>
      <c r="KV507" s="35"/>
      <c r="KW507" s="35"/>
      <c r="KX507" s="35"/>
      <c r="KY507" s="35"/>
      <c r="KZ507" s="35"/>
      <c r="LA507" s="35"/>
      <c r="LB507" s="35"/>
      <c r="LC507" s="35"/>
      <c r="LD507" s="35"/>
      <c r="LE507" s="35"/>
      <c r="LF507" s="35"/>
      <c r="LG507" s="35"/>
      <c r="LH507" s="35"/>
      <c r="LI507" s="35"/>
      <c r="LJ507" s="35"/>
      <c r="LK507" s="35"/>
      <c r="LL507" s="35"/>
      <c r="LM507" s="35"/>
      <c r="LN507" s="35"/>
      <c r="LO507" s="35"/>
      <c r="LP507" s="35"/>
      <c r="LQ507" s="35"/>
      <c r="LR507" s="35"/>
      <c r="LS507" s="35"/>
      <c r="LT507" s="35"/>
      <c r="LU507" s="35"/>
      <c r="LV507" s="35"/>
      <c r="LW507" s="35"/>
      <c r="LX507" s="35"/>
      <c r="LY507" s="35"/>
      <c r="LZ507" s="35"/>
      <c r="MA507" s="35"/>
      <c r="MB507" s="35"/>
      <c r="MC507" s="35"/>
      <c r="MD507" s="35"/>
      <c r="ME507" s="35"/>
      <c r="MF507" s="35"/>
      <c r="MG507" s="35"/>
      <c r="MH507" s="35"/>
      <c r="MI507" s="35"/>
      <c r="MJ507" s="35"/>
      <c r="MK507" s="35"/>
      <c r="ML507" s="35"/>
      <c r="MM507" s="35"/>
      <c r="MN507" s="35"/>
      <c r="MO507" s="35"/>
      <c r="MP507" s="35"/>
      <c r="MQ507" s="35"/>
      <c r="MR507" s="35"/>
      <c r="MS507" s="35"/>
      <c r="MT507" s="35"/>
      <c r="MU507" s="35"/>
      <c r="MV507" s="35"/>
      <c r="MW507" s="35"/>
      <c r="MX507" s="35"/>
      <c r="MY507" s="35"/>
      <c r="MZ507" s="35"/>
      <c r="NA507" s="35"/>
      <c r="NB507" s="35"/>
      <c r="NC507" s="35"/>
      <c r="ND507" s="35"/>
      <c r="NE507" s="35"/>
      <c r="NF507" s="35"/>
      <c r="NG507" s="35"/>
      <c r="NH507" s="35"/>
      <c r="NI507" s="35"/>
      <c r="NJ507" s="35"/>
      <c r="NK507" s="35"/>
      <c r="NL507" s="35"/>
      <c r="NM507" s="35"/>
      <c r="NN507" s="35"/>
      <c r="NO507" s="35"/>
      <c r="NP507" s="35"/>
      <c r="NQ507" s="35"/>
      <c r="NR507" s="35"/>
      <c r="NS507" s="35"/>
      <c r="NT507" s="35"/>
      <c r="NU507" s="35"/>
      <c r="NV507" s="35"/>
      <c r="NW507" s="35"/>
      <c r="NX507" s="35"/>
      <c r="NY507" s="35"/>
      <c r="NZ507" s="35"/>
      <c r="OA507" s="35"/>
      <c r="OB507" s="35"/>
      <c r="OC507" s="35"/>
      <c r="OD507" s="35"/>
      <c r="OE507" s="35"/>
      <c r="OF507" s="35"/>
      <c r="OG507" s="35"/>
      <c r="OH507" s="35"/>
      <c r="OI507" s="35"/>
      <c r="OJ507" s="35"/>
      <c r="OK507" s="35"/>
      <c r="OL507" s="35"/>
      <c r="OM507" s="35"/>
      <c r="ON507" s="35"/>
      <c r="OO507" s="35"/>
      <c r="OP507" s="35"/>
      <c r="OQ507" s="35"/>
      <c r="OR507" s="35"/>
      <c r="OS507" s="35"/>
      <c r="OT507" s="35"/>
      <c r="OU507" s="35"/>
      <c r="OV507" s="35"/>
      <c r="OW507" s="35"/>
      <c r="OX507" s="35"/>
      <c r="OY507" s="35"/>
      <c r="OZ507" s="35"/>
      <c r="PA507" s="35"/>
      <c r="PB507" s="35"/>
      <c r="PC507" s="35"/>
      <c r="PD507" s="35"/>
      <c r="PE507" s="35"/>
      <c r="PF507" s="35"/>
      <c r="PG507" s="35"/>
      <c r="PH507" s="35"/>
      <c r="PI507" s="35"/>
      <c r="PJ507" s="35"/>
      <c r="PK507" s="35"/>
      <c r="PL507" s="35"/>
      <c r="PM507" s="35"/>
      <c r="PN507" s="35"/>
      <c r="PO507" s="35"/>
      <c r="PP507" s="35"/>
      <c r="PQ507" s="35"/>
      <c r="PR507" s="35"/>
      <c r="PS507" s="35"/>
      <c r="PT507" s="35"/>
      <c r="PU507" s="35"/>
      <c r="PV507" s="35"/>
      <c r="PW507" s="35"/>
      <c r="PX507" s="35"/>
      <c r="PY507" s="35"/>
      <c r="PZ507" s="35"/>
      <c r="QA507" s="35"/>
      <c r="QB507" s="35"/>
      <c r="QC507" s="35"/>
      <c r="QD507" s="35"/>
      <c r="QE507" s="35"/>
      <c r="QF507" s="35"/>
      <c r="QG507" s="35"/>
      <c r="QH507" s="35"/>
      <c r="QI507" s="35"/>
      <c r="QJ507" s="35"/>
      <c r="QK507" s="35"/>
      <c r="QL507" s="35"/>
      <c r="QM507" s="35"/>
      <c r="QN507" s="35"/>
      <c r="QO507" s="35"/>
      <c r="QP507" s="35"/>
      <c r="QQ507" s="35"/>
      <c r="QR507" s="35"/>
      <c r="QS507" s="35"/>
      <c r="QT507" s="35"/>
      <c r="QU507" s="35"/>
      <c r="QV507" s="35"/>
      <c r="QW507" s="35"/>
      <c r="QX507" s="35"/>
      <c r="QY507" s="35"/>
      <c r="QZ507" s="35"/>
      <c r="RA507" s="35"/>
      <c r="RB507" s="35"/>
      <c r="RC507" s="35"/>
      <c r="RD507" s="35"/>
      <c r="RE507" s="35"/>
      <c r="RF507" s="35"/>
      <c r="RG507" s="35"/>
      <c r="RH507" s="35"/>
      <c r="RI507" s="35"/>
      <c r="RJ507" s="35"/>
      <c r="RK507" s="35"/>
      <c r="RL507" s="35"/>
      <c r="RM507" s="35"/>
      <c r="RN507" s="35"/>
      <c r="RO507" s="35"/>
      <c r="RP507" s="35"/>
      <c r="RQ507" s="35"/>
      <c r="RR507" s="35"/>
      <c r="RS507" s="35"/>
      <c r="RT507" s="35"/>
      <c r="RU507" s="35"/>
      <c r="RV507" s="35"/>
      <c r="RW507" s="35"/>
      <c r="RX507" s="35"/>
      <c r="RY507" s="35"/>
      <c r="RZ507" s="35"/>
      <c r="SA507" s="35"/>
      <c r="SB507" s="35"/>
      <c r="SC507" s="35"/>
      <c r="SD507" s="35"/>
      <c r="SE507" s="35"/>
      <c r="SF507" s="35"/>
      <c r="SG507" s="35"/>
      <c r="SH507" s="35"/>
      <c r="SI507" s="35"/>
      <c r="SJ507" s="35"/>
      <c r="SK507" s="35"/>
      <c r="SL507" s="35"/>
      <c r="SM507" s="35"/>
      <c r="SN507" s="35"/>
      <c r="SO507" s="35"/>
      <c r="SP507" s="35"/>
      <c r="SQ507" s="35"/>
      <c r="SR507" s="35"/>
      <c r="SS507" s="35"/>
      <c r="ST507" s="35"/>
      <c r="SU507" s="35"/>
      <c r="SV507" s="35"/>
      <c r="SW507" s="35"/>
      <c r="SX507" s="35"/>
      <c r="SY507" s="35"/>
      <c r="SZ507" s="35"/>
      <c r="TA507" s="35"/>
      <c r="TB507" s="35"/>
      <c r="TC507" s="35"/>
      <c r="TD507" s="35"/>
      <c r="TE507" s="35"/>
      <c r="TF507" s="35"/>
      <c r="TG507" s="35"/>
      <c r="TH507" s="35"/>
      <c r="TI507" s="35"/>
      <c r="TJ507" s="35"/>
      <c r="TK507" s="35"/>
      <c r="TL507" s="35"/>
      <c r="TM507" s="35"/>
      <c r="TN507" s="35"/>
      <c r="TO507" s="35"/>
      <c r="TP507" s="35"/>
      <c r="TQ507" s="35"/>
      <c r="TR507" s="35"/>
      <c r="TS507" s="35"/>
      <c r="TT507" s="35"/>
      <c r="TU507" s="35"/>
      <c r="TV507" s="35"/>
      <c r="TW507" s="35"/>
      <c r="TX507" s="35"/>
      <c r="TY507" s="35"/>
      <c r="TZ507" s="35"/>
      <c r="UA507" s="35"/>
      <c r="UB507" s="35"/>
      <c r="UC507" s="35"/>
      <c r="UD507" s="35"/>
      <c r="UE507" s="35"/>
      <c r="UF507" s="35"/>
      <c r="UG507" s="35"/>
      <c r="UH507" s="35"/>
      <c r="UI507" s="35"/>
      <c r="UJ507" s="35"/>
      <c r="UK507" s="35"/>
      <c r="UL507" s="35"/>
      <c r="UM507" s="35"/>
      <c r="UN507" s="35"/>
      <c r="UO507" s="35"/>
      <c r="UP507" s="35"/>
      <c r="UQ507" s="35"/>
      <c r="UR507" s="35"/>
      <c r="US507" s="35"/>
      <c r="UT507" s="35"/>
      <c r="UU507" s="35"/>
      <c r="UV507" s="35"/>
      <c r="UW507" s="35"/>
      <c r="UX507" s="35"/>
      <c r="UY507" s="35"/>
      <c r="UZ507" s="35"/>
      <c r="VA507" s="35"/>
      <c r="VB507" s="35"/>
      <c r="VC507" s="35"/>
      <c r="VD507" s="35"/>
      <c r="VE507" s="35"/>
      <c r="VF507" s="35"/>
      <c r="VG507" s="35"/>
      <c r="VH507" s="35"/>
      <c r="VI507" s="35"/>
      <c r="VJ507" s="35"/>
      <c r="VK507" s="35"/>
      <c r="VL507" s="35"/>
      <c r="VM507" s="35"/>
      <c r="VN507" s="35"/>
      <c r="VO507" s="35"/>
      <c r="VP507" s="35"/>
      <c r="VQ507" s="35"/>
      <c r="VR507" s="35"/>
      <c r="VS507" s="35"/>
      <c r="VT507" s="35"/>
      <c r="VU507" s="35"/>
      <c r="VV507" s="35"/>
      <c r="VW507" s="35"/>
      <c r="VX507" s="35"/>
      <c r="VY507" s="35"/>
      <c r="VZ507" s="35"/>
      <c r="WA507" s="35"/>
      <c r="WB507" s="35"/>
      <c r="WC507" s="35"/>
      <c r="WD507" s="35"/>
      <c r="WE507" s="35"/>
      <c r="WF507" s="35"/>
      <c r="WG507" s="35"/>
      <c r="WH507" s="35"/>
      <c r="WI507" s="35"/>
      <c r="WJ507" s="35"/>
      <c r="WK507" s="35"/>
      <c r="WL507" s="35"/>
      <c r="WM507" s="35"/>
      <c r="WN507" s="35"/>
      <c r="WO507" s="35"/>
      <c r="WP507" s="35"/>
      <c r="WQ507" s="35"/>
      <c r="WR507" s="35"/>
      <c r="WS507" s="35"/>
      <c r="WT507" s="35"/>
      <c r="WU507" s="35"/>
      <c r="WV507" s="35"/>
      <c r="WW507" s="35"/>
      <c r="WX507" s="35"/>
      <c r="WY507" s="35"/>
      <c r="WZ507" s="35"/>
      <c r="XA507" s="35"/>
      <c r="XB507" s="35"/>
      <c r="XC507" s="35"/>
      <c r="XD507" s="35"/>
      <c r="XE507" s="35"/>
      <c r="XF507" s="35"/>
      <c r="XG507" s="35"/>
      <c r="XH507" s="35"/>
      <c r="XI507" s="35"/>
      <c r="XJ507" s="35"/>
      <c r="XK507" s="35"/>
      <c r="XL507" s="35"/>
      <c r="XM507" s="35"/>
      <c r="XN507" s="35"/>
      <c r="XO507" s="35"/>
      <c r="XP507" s="35"/>
      <c r="XQ507" s="35"/>
      <c r="XR507" s="35"/>
      <c r="XS507" s="35"/>
      <c r="XT507" s="35"/>
      <c r="XU507" s="35"/>
      <c r="XV507" s="35"/>
      <c r="XW507" s="35"/>
      <c r="XX507" s="35"/>
      <c r="XY507" s="35"/>
      <c r="XZ507" s="35"/>
      <c r="YA507" s="35"/>
      <c r="YB507" s="35"/>
      <c r="YC507" s="35"/>
      <c r="YD507" s="35"/>
      <c r="YE507" s="35"/>
      <c r="YF507" s="35"/>
      <c r="YG507" s="35"/>
      <c r="YH507" s="35"/>
      <c r="YI507" s="35"/>
      <c r="YJ507" s="35"/>
      <c r="YK507" s="35"/>
      <c r="YL507" s="35"/>
      <c r="YM507" s="35"/>
      <c r="YN507" s="35"/>
      <c r="YO507" s="35"/>
      <c r="YP507" s="35"/>
      <c r="YQ507" s="35"/>
      <c r="YR507" s="35"/>
      <c r="YS507" s="35"/>
      <c r="YT507" s="35"/>
      <c r="YU507" s="35"/>
      <c r="YV507" s="35"/>
      <c r="YW507" s="35"/>
      <c r="YX507" s="35"/>
      <c r="YY507" s="35"/>
      <c r="YZ507" s="35"/>
      <c r="ZA507" s="35"/>
      <c r="ZB507" s="35"/>
      <c r="ZC507" s="35"/>
      <c r="ZD507" s="35"/>
      <c r="ZE507" s="35"/>
      <c r="ZF507" s="35"/>
      <c r="ZG507" s="35"/>
      <c r="ZH507" s="35"/>
      <c r="ZI507" s="35"/>
      <c r="ZJ507" s="35"/>
      <c r="ZK507" s="35"/>
      <c r="ZL507" s="35"/>
      <c r="ZM507" s="35"/>
      <c r="ZN507" s="35"/>
      <c r="ZO507" s="35"/>
      <c r="ZP507" s="35"/>
      <c r="ZQ507" s="35"/>
      <c r="ZR507" s="35"/>
      <c r="ZS507" s="35"/>
      <c r="ZT507" s="35"/>
      <c r="ZU507" s="35"/>
      <c r="ZV507" s="35"/>
      <c r="ZW507" s="35"/>
      <c r="ZX507" s="35"/>
      <c r="ZY507" s="35"/>
      <c r="ZZ507" s="35"/>
      <c r="AAA507" s="35"/>
      <c r="AAB507" s="35"/>
      <c r="AAC507" s="35"/>
      <c r="AAD507" s="35"/>
      <c r="AAE507" s="35"/>
      <c r="AAF507" s="35"/>
      <c r="AAG507" s="35"/>
      <c r="AAH507" s="35"/>
      <c r="AAI507" s="35"/>
      <c r="AAJ507" s="35"/>
      <c r="AAK507" s="35"/>
      <c r="AAL507" s="35"/>
      <c r="AAM507" s="35"/>
      <c r="AAN507" s="35"/>
      <c r="AAO507" s="35"/>
      <c r="AAP507" s="35"/>
      <c r="AAQ507" s="35"/>
      <c r="AAR507" s="35"/>
      <c r="AAS507" s="35"/>
      <c r="AAT507" s="35"/>
      <c r="AAU507" s="35"/>
      <c r="AAV507" s="35"/>
      <c r="AAW507" s="35"/>
      <c r="AAX507" s="35"/>
      <c r="AAY507" s="35"/>
      <c r="AAZ507" s="35"/>
      <c r="ABA507" s="35"/>
      <c r="ABB507" s="35"/>
      <c r="ABC507" s="35"/>
      <c r="ABD507" s="35"/>
      <c r="ABE507" s="35"/>
      <c r="ABF507" s="35"/>
      <c r="ABG507" s="35"/>
      <c r="ABH507" s="35"/>
      <c r="ABI507" s="35"/>
      <c r="ABJ507" s="35"/>
      <c r="ABK507" s="35"/>
      <c r="ABL507" s="35"/>
      <c r="ABM507" s="35"/>
      <c r="ABN507" s="35"/>
      <c r="ABO507" s="35"/>
      <c r="ABP507" s="35"/>
      <c r="ABQ507" s="35"/>
      <c r="ABR507" s="35"/>
      <c r="ABS507" s="35"/>
      <c r="ABT507" s="35"/>
      <c r="ABU507" s="35"/>
      <c r="ABV507" s="35"/>
      <c r="ABW507" s="35"/>
      <c r="ABX507" s="35"/>
      <c r="ABY507" s="35"/>
      <c r="ABZ507" s="35"/>
      <c r="ACA507" s="35"/>
      <c r="ACB507" s="35"/>
      <c r="ACC507" s="35"/>
      <c r="ACD507" s="35"/>
      <c r="ACE507" s="35"/>
      <c r="ACF507" s="35"/>
      <c r="ACG507" s="35"/>
      <c r="ACH507" s="35"/>
      <c r="ACI507" s="35"/>
      <c r="ACJ507" s="35"/>
      <c r="ACK507" s="35"/>
      <c r="ACL507" s="35"/>
      <c r="ACM507" s="35"/>
      <c r="ACN507" s="35"/>
      <c r="ACO507" s="35"/>
      <c r="ACP507" s="35"/>
      <c r="ACQ507" s="35"/>
      <c r="ACR507" s="35"/>
      <c r="ACS507" s="35"/>
      <c r="ACT507" s="35"/>
      <c r="ACU507" s="35"/>
      <c r="ACV507" s="35"/>
      <c r="ACW507" s="35"/>
      <c r="ACX507" s="35"/>
      <c r="ACY507" s="35"/>
      <c r="ACZ507" s="35"/>
      <c r="ADA507" s="35"/>
      <c r="ADB507" s="35"/>
      <c r="ADC507" s="35"/>
      <c r="ADD507" s="35"/>
      <c r="ADE507" s="35"/>
      <c r="ADF507" s="35"/>
      <c r="ADG507" s="35"/>
      <c r="ADH507" s="35"/>
      <c r="ADI507" s="35"/>
      <c r="ADJ507" s="35"/>
      <c r="ADK507" s="35"/>
      <c r="ADL507" s="35"/>
      <c r="ADM507" s="35"/>
      <c r="ADN507" s="35"/>
      <c r="ADO507" s="35"/>
      <c r="ADP507" s="35"/>
      <c r="ADQ507" s="35"/>
      <c r="ADR507" s="35"/>
      <c r="ADS507" s="35"/>
      <c r="ADT507" s="35"/>
      <c r="ADU507" s="35"/>
      <c r="ADV507" s="35"/>
      <c r="ADW507" s="35"/>
      <c r="ADX507" s="35"/>
      <c r="ADY507" s="66">
        <f t="shared" si="21"/>
        <v>0</v>
      </c>
    </row>
    <row r="508" spans="1:805" s="5" customFormat="1" x14ac:dyDescent="0.2">
      <c r="A508" s="46" t="s">
        <v>95</v>
      </c>
      <c r="B508" s="65">
        <f t="shared" si="23"/>
        <v>2</v>
      </c>
      <c r="C508" s="57">
        <v>1</v>
      </c>
      <c r="D508" s="58">
        <v>44832</v>
      </c>
      <c r="E508" s="67">
        <v>61.13</v>
      </c>
      <c r="F508" s="67">
        <f t="shared" si="24"/>
        <v>122.26</v>
      </c>
      <c r="G508" s="6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35"/>
      <c r="AF508" s="35"/>
      <c r="AG508" s="35"/>
      <c r="AH508" s="35"/>
      <c r="AI508" s="35"/>
      <c r="AJ508" s="35"/>
      <c r="AK508" s="35"/>
      <c r="AL508" s="35"/>
      <c r="AM508" s="35"/>
      <c r="AN508" s="35"/>
      <c r="AO508" s="35"/>
      <c r="AP508" s="35"/>
      <c r="AQ508" s="35"/>
      <c r="AR508" s="35"/>
      <c r="AS508" s="35"/>
      <c r="AT508" s="35"/>
      <c r="AU508" s="35"/>
      <c r="AV508" s="35"/>
      <c r="AW508" s="35"/>
      <c r="AX508" s="35"/>
      <c r="AY508" s="35"/>
      <c r="AZ508" s="35"/>
      <c r="BA508" s="35"/>
      <c r="BB508" s="35"/>
      <c r="BC508" s="35"/>
      <c r="BD508" s="35"/>
      <c r="BE508" s="15"/>
      <c r="BF508" s="15"/>
      <c r="BG508" s="136"/>
      <c r="BH508" s="35"/>
      <c r="BI508" s="35"/>
      <c r="BJ508" s="35"/>
      <c r="BK508" s="35"/>
      <c r="BL508" s="35"/>
      <c r="BM508" s="35"/>
      <c r="BN508" s="35"/>
      <c r="BO508" s="35"/>
      <c r="BP508" s="35"/>
      <c r="BQ508" s="35"/>
      <c r="BR508" s="35"/>
      <c r="BS508" s="35"/>
      <c r="BT508" s="35"/>
      <c r="BU508" s="35"/>
      <c r="BV508" s="35"/>
      <c r="BW508" s="35"/>
      <c r="BX508" s="35"/>
      <c r="BY508" s="35"/>
      <c r="BZ508" s="35"/>
      <c r="CA508" s="35"/>
      <c r="CB508" s="35"/>
      <c r="CC508" s="35"/>
      <c r="CD508" s="35"/>
      <c r="CE508" s="35"/>
      <c r="CF508" s="35"/>
      <c r="CG508" s="35"/>
      <c r="CH508" s="35"/>
      <c r="CI508" s="35"/>
      <c r="CJ508" s="35"/>
      <c r="CK508" s="35"/>
      <c r="CL508" s="35"/>
      <c r="CM508" s="35"/>
      <c r="CN508" s="35"/>
      <c r="CO508" s="35"/>
      <c r="CP508" s="35"/>
      <c r="CQ508" s="35"/>
      <c r="CR508" s="35"/>
      <c r="CS508" s="35"/>
      <c r="CT508" s="35"/>
      <c r="CU508" s="35"/>
      <c r="CV508" s="35"/>
      <c r="CW508" s="35"/>
      <c r="CX508" s="35"/>
      <c r="CY508" s="35"/>
      <c r="CZ508" s="35"/>
      <c r="DA508" s="35"/>
      <c r="DB508" s="35"/>
      <c r="DC508" s="35"/>
      <c r="DD508" s="35"/>
      <c r="DE508" s="35"/>
      <c r="DF508" s="35"/>
      <c r="DG508" s="35"/>
      <c r="DH508" s="35"/>
      <c r="DI508" s="35"/>
      <c r="DJ508" s="35"/>
      <c r="DK508" s="35"/>
      <c r="DL508" s="35"/>
      <c r="DM508" s="35"/>
      <c r="DN508" s="35"/>
      <c r="DO508" s="35"/>
      <c r="DP508" s="35"/>
      <c r="DQ508" s="35"/>
      <c r="DR508" s="35"/>
      <c r="DS508" s="35"/>
      <c r="DT508" s="35"/>
      <c r="DU508" s="35"/>
      <c r="DV508" s="35"/>
      <c r="DW508" s="35"/>
      <c r="DX508" s="35"/>
      <c r="DY508" s="35"/>
      <c r="DZ508" s="35"/>
      <c r="EA508" s="35">
        <v>2</v>
      </c>
      <c r="EB508" s="35"/>
      <c r="EC508" s="35"/>
      <c r="ED508" s="35"/>
      <c r="EE508" s="35"/>
      <c r="EF508" s="35"/>
      <c r="EG508" s="35"/>
      <c r="EH508" s="35"/>
      <c r="EI508" s="35"/>
      <c r="EJ508" s="35"/>
      <c r="EK508" s="35"/>
      <c r="EL508" s="35"/>
      <c r="EM508" s="35"/>
      <c r="EN508" s="35"/>
      <c r="EO508" s="35"/>
      <c r="EP508" s="35"/>
      <c r="EQ508" s="35"/>
      <c r="ER508" s="35"/>
      <c r="ES508" s="35"/>
      <c r="ET508" s="35"/>
      <c r="EU508" s="35"/>
      <c r="EV508" s="35"/>
      <c r="EW508" s="35"/>
      <c r="EX508" s="35"/>
      <c r="EY508" s="35"/>
      <c r="EZ508" s="35"/>
      <c r="FA508" s="35"/>
      <c r="FB508" s="35"/>
      <c r="FC508" s="35"/>
      <c r="FD508" s="35"/>
      <c r="FE508" s="35"/>
      <c r="FF508" s="35"/>
      <c r="FG508" s="35"/>
      <c r="FH508" s="35"/>
      <c r="FI508" s="35"/>
      <c r="FJ508" s="35"/>
      <c r="FK508" s="35"/>
      <c r="FL508" s="35"/>
      <c r="FM508" s="35"/>
      <c r="FN508" s="35"/>
      <c r="FO508" s="35"/>
      <c r="FP508" s="35"/>
      <c r="FQ508" s="35"/>
      <c r="FR508" s="35"/>
      <c r="FS508" s="35"/>
      <c r="FT508" s="35"/>
      <c r="FU508" s="35"/>
      <c r="FV508" s="35"/>
      <c r="FW508" s="35"/>
      <c r="FX508" s="35"/>
      <c r="FY508" s="35"/>
      <c r="FZ508" s="35"/>
      <c r="GA508" s="35"/>
      <c r="GB508" s="35"/>
      <c r="GC508" s="35"/>
      <c r="GD508" s="35"/>
      <c r="GE508" s="35"/>
      <c r="GF508" s="35"/>
      <c r="GG508" s="35"/>
      <c r="GH508" s="35"/>
      <c r="GI508" s="35"/>
      <c r="GJ508" s="35"/>
      <c r="GK508" s="35"/>
      <c r="GL508" s="35"/>
      <c r="GM508" s="35"/>
      <c r="GN508" s="35"/>
      <c r="GO508" s="35"/>
      <c r="GP508" s="35"/>
      <c r="GQ508" s="35"/>
      <c r="GR508" s="35"/>
      <c r="GS508" s="35"/>
      <c r="GT508" s="35"/>
      <c r="GU508" s="35"/>
      <c r="GV508" s="35"/>
      <c r="GW508" s="35"/>
      <c r="GX508" s="35"/>
      <c r="GY508" s="35"/>
      <c r="GZ508" s="35"/>
      <c r="HA508" s="35"/>
      <c r="HB508" s="35"/>
      <c r="HC508" s="35"/>
      <c r="HD508" s="35"/>
      <c r="HE508" s="35"/>
      <c r="HF508" s="35"/>
      <c r="HG508" s="35"/>
      <c r="HH508" s="35"/>
      <c r="HI508" s="35"/>
      <c r="HJ508" s="35"/>
      <c r="HK508" s="35"/>
      <c r="HL508" s="35"/>
      <c r="HM508" s="35"/>
      <c r="HN508" s="35"/>
      <c r="HO508" s="35"/>
      <c r="HP508" s="35"/>
      <c r="HQ508" s="35"/>
      <c r="HR508" s="35"/>
      <c r="HS508" s="35"/>
      <c r="HT508" s="35"/>
      <c r="HU508" s="35"/>
      <c r="HV508" s="35"/>
      <c r="HW508" s="35"/>
      <c r="HX508" s="35"/>
      <c r="HY508" s="35"/>
      <c r="HZ508" s="35"/>
      <c r="IA508" s="35"/>
      <c r="IB508" s="35"/>
      <c r="IC508" s="35"/>
      <c r="ID508" s="35"/>
      <c r="IE508" s="35"/>
      <c r="IF508" s="35"/>
      <c r="IG508" s="35"/>
      <c r="IH508" s="35"/>
      <c r="II508" s="35"/>
      <c r="IJ508" s="35"/>
      <c r="IK508" s="35"/>
      <c r="IL508" s="35"/>
      <c r="IM508" s="35"/>
      <c r="IN508" s="35"/>
      <c r="IO508" s="35"/>
      <c r="IP508" s="35"/>
      <c r="IQ508" s="35"/>
      <c r="IR508" s="35"/>
      <c r="IS508" s="35"/>
      <c r="IT508" s="35"/>
      <c r="IU508" s="35"/>
      <c r="IV508" s="35"/>
      <c r="IW508" s="35"/>
      <c r="IX508" s="35"/>
      <c r="IY508" s="35"/>
      <c r="IZ508" s="35"/>
      <c r="JA508" s="35"/>
      <c r="JB508" s="35"/>
      <c r="JC508" s="35"/>
      <c r="JD508" s="35"/>
      <c r="JE508" s="35"/>
      <c r="JF508" s="35"/>
      <c r="JG508" s="35"/>
      <c r="JH508" s="35"/>
      <c r="JI508" s="35"/>
      <c r="JJ508" s="35"/>
      <c r="JK508" s="35"/>
      <c r="JL508" s="35"/>
      <c r="JM508" s="35"/>
      <c r="JN508" s="35"/>
      <c r="JO508" s="35"/>
      <c r="JP508" s="35"/>
      <c r="JQ508" s="35"/>
      <c r="JR508" s="35"/>
      <c r="JS508" s="35"/>
      <c r="JT508" s="35"/>
      <c r="JU508" s="35"/>
      <c r="JV508" s="35"/>
      <c r="JW508" s="35"/>
      <c r="JX508" s="35"/>
      <c r="JY508" s="35"/>
      <c r="JZ508" s="35"/>
      <c r="KA508" s="35"/>
      <c r="KB508" s="35"/>
      <c r="KC508" s="35"/>
      <c r="KD508" s="35"/>
      <c r="KE508" s="35"/>
      <c r="KF508" s="35"/>
      <c r="KG508" s="35"/>
      <c r="KH508" s="35"/>
      <c r="KI508" s="35"/>
      <c r="KJ508" s="35"/>
      <c r="KK508" s="35"/>
      <c r="KL508" s="35"/>
      <c r="KM508" s="35"/>
      <c r="KN508" s="35"/>
      <c r="KO508" s="35"/>
      <c r="KP508" s="35"/>
      <c r="KQ508" s="35"/>
      <c r="KR508" s="35"/>
      <c r="KS508" s="35"/>
      <c r="KT508" s="35"/>
      <c r="KU508" s="35"/>
      <c r="KV508" s="35"/>
      <c r="KW508" s="35"/>
      <c r="KX508" s="35"/>
      <c r="KY508" s="35"/>
      <c r="KZ508" s="35"/>
      <c r="LA508" s="35"/>
      <c r="LB508" s="35"/>
      <c r="LC508" s="35"/>
      <c r="LD508" s="35"/>
      <c r="LE508" s="35"/>
      <c r="LF508" s="35"/>
      <c r="LG508" s="35"/>
      <c r="LH508" s="35"/>
      <c r="LI508" s="35"/>
      <c r="LJ508" s="35"/>
      <c r="LK508" s="35"/>
      <c r="LL508" s="35"/>
      <c r="LM508" s="35"/>
      <c r="LN508" s="35"/>
      <c r="LO508" s="35"/>
      <c r="LP508" s="35">
        <v>1</v>
      </c>
      <c r="LQ508" s="35"/>
      <c r="LR508" s="35"/>
      <c r="LS508" s="35"/>
      <c r="LT508" s="35"/>
      <c r="LU508" s="35"/>
      <c r="LV508" s="35"/>
      <c r="LW508" s="35"/>
      <c r="LX508" s="35"/>
      <c r="LY508" s="35"/>
      <c r="LZ508" s="35"/>
      <c r="MA508" s="35"/>
      <c r="MB508" s="35"/>
      <c r="MC508" s="35"/>
      <c r="MD508" s="35"/>
      <c r="ME508" s="35"/>
      <c r="MF508" s="35"/>
      <c r="MG508" s="35"/>
      <c r="MH508" s="35"/>
      <c r="MI508" s="35"/>
      <c r="MJ508" s="35"/>
      <c r="MK508" s="35"/>
      <c r="ML508" s="35"/>
      <c r="MM508" s="35"/>
      <c r="MN508" s="35"/>
      <c r="MO508" s="35"/>
      <c r="MP508" s="35"/>
      <c r="MQ508" s="35"/>
      <c r="MR508" s="35"/>
      <c r="MS508" s="35"/>
      <c r="MT508" s="35"/>
      <c r="MU508" s="35"/>
      <c r="MV508" s="35"/>
      <c r="MW508" s="35"/>
      <c r="MX508" s="35"/>
      <c r="MY508" s="35"/>
      <c r="MZ508" s="35"/>
      <c r="NA508" s="35"/>
      <c r="NB508" s="35"/>
      <c r="NC508" s="35"/>
      <c r="ND508" s="35"/>
      <c r="NE508" s="35"/>
      <c r="NF508" s="35"/>
      <c r="NG508" s="35"/>
      <c r="NH508" s="35"/>
      <c r="NI508" s="35"/>
      <c r="NJ508" s="35"/>
      <c r="NK508" s="35"/>
      <c r="NL508" s="35"/>
      <c r="NM508" s="35"/>
      <c r="NN508" s="35"/>
      <c r="NO508" s="35"/>
      <c r="NP508" s="35"/>
      <c r="NQ508" s="35"/>
      <c r="NR508" s="35"/>
      <c r="NS508" s="35"/>
      <c r="NT508" s="35"/>
      <c r="NU508" s="35"/>
      <c r="NV508" s="35"/>
      <c r="NW508" s="35"/>
      <c r="NX508" s="35"/>
      <c r="NY508" s="35"/>
      <c r="NZ508" s="35"/>
      <c r="OA508" s="35"/>
      <c r="OB508" s="35"/>
      <c r="OC508" s="35"/>
      <c r="OD508" s="35"/>
      <c r="OE508" s="35"/>
      <c r="OF508" s="35"/>
      <c r="OG508" s="35"/>
      <c r="OH508" s="35"/>
      <c r="OI508" s="35"/>
      <c r="OJ508" s="35"/>
      <c r="OK508" s="35"/>
      <c r="OL508" s="35"/>
      <c r="OM508" s="35"/>
      <c r="ON508" s="35"/>
      <c r="OO508" s="35"/>
      <c r="OP508" s="35"/>
      <c r="OQ508" s="35"/>
      <c r="OR508" s="35"/>
      <c r="OS508" s="35"/>
      <c r="OT508" s="35"/>
      <c r="OU508" s="35"/>
      <c r="OV508" s="35"/>
      <c r="OW508" s="35"/>
      <c r="OX508" s="35"/>
      <c r="OY508" s="35"/>
      <c r="OZ508" s="35"/>
      <c r="PA508" s="35"/>
      <c r="PB508" s="35"/>
      <c r="PC508" s="35"/>
      <c r="PD508" s="35"/>
      <c r="PE508" s="35"/>
      <c r="PF508" s="35"/>
      <c r="PG508" s="35"/>
      <c r="PH508" s="35"/>
      <c r="PI508" s="35"/>
      <c r="PJ508" s="35"/>
      <c r="PK508" s="35"/>
      <c r="PL508" s="35"/>
      <c r="PM508" s="35"/>
      <c r="PN508" s="35"/>
      <c r="PO508" s="35"/>
      <c r="PP508" s="35"/>
      <c r="PQ508" s="35"/>
      <c r="PR508" s="35"/>
      <c r="PS508" s="35"/>
      <c r="PT508" s="35"/>
      <c r="PU508" s="35"/>
      <c r="PV508" s="35"/>
      <c r="PW508" s="35"/>
      <c r="PX508" s="35"/>
      <c r="PY508" s="35"/>
      <c r="PZ508" s="35"/>
      <c r="QA508" s="35"/>
      <c r="QB508" s="35"/>
      <c r="QC508" s="35"/>
      <c r="QD508" s="35">
        <v>1</v>
      </c>
      <c r="QE508" s="35"/>
      <c r="QF508" s="35"/>
      <c r="QG508" s="35"/>
      <c r="QH508" s="35"/>
      <c r="QI508" s="35"/>
      <c r="QJ508" s="35"/>
      <c r="QK508" s="35"/>
      <c r="QL508" s="35"/>
      <c r="QM508" s="35"/>
      <c r="QN508" s="35"/>
      <c r="QO508" s="35"/>
      <c r="QP508" s="35"/>
      <c r="QQ508" s="35"/>
      <c r="QR508" s="35"/>
      <c r="QS508" s="35">
        <v>1</v>
      </c>
      <c r="QT508" s="35"/>
      <c r="QU508" s="35"/>
      <c r="QV508" s="35"/>
      <c r="QW508" s="35"/>
      <c r="QX508" s="35"/>
      <c r="QY508" s="35"/>
      <c r="QZ508" s="35"/>
      <c r="RA508" s="35"/>
      <c r="RB508" s="35"/>
      <c r="RC508" s="35"/>
      <c r="RD508" s="35"/>
      <c r="RE508" s="35"/>
      <c r="RF508" s="35"/>
      <c r="RG508" s="35"/>
      <c r="RH508" s="35"/>
      <c r="RI508" s="35"/>
      <c r="RJ508" s="35"/>
      <c r="RK508" s="35"/>
      <c r="RL508" s="35"/>
      <c r="RM508" s="35"/>
      <c r="RN508" s="35"/>
      <c r="RO508" s="35"/>
      <c r="RP508" s="35"/>
      <c r="RQ508" s="35"/>
      <c r="RR508" s="35"/>
      <c r="RS508" s="35"/>
      <c r="RT508" s="35"/>
      <c r="RU508" s="35"/>
      <c r="RV508" s="35"/>
      <c r="RW508" s="35"/>
      <c r="RX508" s="35"/>
      <c r="RY508" s="35"/>
      <c r="RZ508" s="35"/>
      <c r="SA508" s="35"/>
      <c r="SB508" s="35"/>
      <c r="SC508" s="35"/>
      <c r="SD508" s="35"/>
      <c r="SE508" s="35"/>
      <c r="SF508" s="35"/>
      <c r="SG508" s="35"/>
      <c r="SH508" s="35"/>
      <c r="SI508" s="35"/>
      <c r="SJ508" s="35"/>
      <c r="SK508" s="35"/>
      <c r="SL508" s="35"/>
      <c r="SM508" s="35"/>
      <c r="SN508" s="35"/>
      <c r="SO508" s="35"/>
      <c r="SP508" s="35"/>
      <c r="SQ508" s="35"/>
      <c r="SR508" s="35"/>
      <c r="SS508" s="35"/>
      <c r="ST508" s="35"/>
      <c r="SU508" s="35"/>
      <c r="SV508" s="35"/>
      <c r="SW508" s="35"/>
      <c r="SX508" s="35"/>
      <c r="SY508" s="35"/>
      <c r="SZ508" s="35"/>
      <c r="TA508" s="35"/>
      <c r="TB508" s="35"/>
      <c r="TC508" s="35"/>
      <c r="TD508" s="35"/>
      <c r="TE508" s="35"/>
      <c r="TF508" s="35"/>
      <c r="TG508" s="35"/>
      <c r="TH508" s="35"/>
      <c r="TI508" s="35"/>
      <c r="TJ508" s="35"/>
      <c r="TK508" s="35"/>
      <c r="TL508" s="35"/>
      <c r="TM508" s="35"/>
      <c r="TN508" s="35"/>
      <c r="TO508" s="35"/>
      <c r="TP508" s="35"/>
      <c r="TQ508" s="35"/>
      <c r="TR508" s="35"/>
      <c r="TS508" s="35"/>
      <c r="TT508" s="35"/>
      <c r="TU508" s="35"/>
      <c r="TV508" s="35"/>
      <c r="TW508" s="35"/>
      <c r="TX508" s="35"/>
      <c r="TY508" s="35"/>
      <c r="TZ508" s="35"/>
      <c r="UA508" s="35"/>
      <c r="UB508" s="35"/>
      <c r="UC508" s="35"/>
      <c r="UD508" s="35"/>
      <c r="UE508" s="35"/>
      <c r="UF508" s="35"/>
      <c r="UG508" s="35"/>
      <c r="UH508" s="35"/>
      <c r="UI508" s="35"/>
      <c r="UJ508" s="35"/>
      <c r="UK508" s="35"/>
      <c r="UL508" s="35"/>
      <c r="UM508" s="35"/>
      <c r="UN508" s="35"/>
      <c r="UO508" s="35"/>
      <c r="UP508" s="35"/>
      <c r="UQ508" s="35"/>
      <c r="UR508" s="35"/>
      <c r="US508" s="35"/>
      <c r="UT508" s="35"/>
      <c r="UU508" s="35"/>
      <c r="UV508" s="35"/>
      <c r="UW508" s="35"/>
      <c r="UX508" s="35"/>
      <c r="UY508" s="35"/>
      <c r="UZ508" s="35"/>
      <c r="VA508" s="35"/>
      <c r="VB508" s="35"/>
      <c r="VC508" s="35"/>
      <c r="VD508" s="35"/>
      <c r="VE508" s="35"/>
      <c r="VF508" s="35"/>
      <c r="VG508" s="35"/>
      <c r="VH508" s="35"/>
      <c r="VI508" s="35"/>
      <c r="VJ508" s="35"/>
      <c r="VK508" s="35"/>
      <c r="VL508" s="35">
        <v>2</v>
      </c>
      <c r="VM508" s="35"/>
      <c r="VN508" s="35"/>
      <c r="VO508" s="35"/>
      <c r="VP508" s="35"/>
      <c r="VQ508" s="35"/>
      <c r="VR508" s="35"/>
      <c r="VS508" s="35"/>
      <c r="VT508" s="35"/>
      <c r="VU508" s="35"/>
      <c r="VV508" s="35"/>
      <c r="VW508" s="35">
        <v>2</v>
      </c>
      <c r="VX508" s="35"/>
      <c r="VY508" s="35"/>
      <c r="VZ508" s="35"/>
      <c r="WA508" s="35"/>
      <c r="WB508" s="35"/>
      <c r="WC508" s="35"/>
      <c r="WD508" s="35"/>
      <c r="WE508" s="35"/>
      <c r="WF508" s="35"/>
      <c r="WG508" s="35"/>
      <c r="WH508" s="35"/>
      <c r="WI508" s="35"/>
      <c r="WJ508" s="35"/>
      <c r="WK508" s="35"/>
      <c r="WL508" s="35"/>
      <c r="WM508" s="35"/>
      <c r="WN508" s="35"/>
      <c r="WO508" s="35"/>
      <c r="WP508" s="35"/>
      <c r="WQ508" s="35"/>
      <c r="WR508" s="35"/>
      <c r="WS508" s="35"/>
      <c r="WT508" s="35"/>
      <c r="WU508" s="35"/>
      <c r="WV508" s="35"/>
      <c r="WW508" s="35"/>
      <c r="WX508" s="35"/>
      <c r="WY508" s="35"/>
      <c r="WZ508" s="35"/>
      <c r="XA508" s="35">
        <v>20</v>
      </c>
      <c r="XB508" s="35"/>
      <c r="XC508" s="35"/>
      <c r="XD508" s="35"/>
      <c r="XE508" s="35"/>
      <c r="XF508" s="35"/>
      <c r="XG508" s="35">
        <v>20</v>
      </c>
      <c r="XH508" s="35"/>
      <c r="XI508" s="35"/>
      <c r="XJ508" s="35"/>
      <c r="XK508" s="35"/>
      <c r="XL508" s="35"/>
      <c r="XM508" s="35"/>
      <c r="XN508" s="35"/>
      <c r="XO508" s="35"/>
      <c r="XP508" s="35"/>
      <c r="XQ508" s="35"/>
      <c r="XR508" s="35"/>
      <c r="XS508" s="35"/>
      <c r="XT508" s="35"/>
      <c r="XU508" s="35"/>
      <c r="XV508" s="35"/>
      <c r="XW508" s="35"/>
      <c r="XX508" s="35"/>
      <c r="XY508" s="35"/>
      <c r="XZ508" s="35"/>
      <c r="YA508" s="35"/>
      <c r="YB508" s="35"/>
      <c r="YC508" s="35"/>
      <c r="YD508" s="35"/>
      <c r="YE508" s="35"/>
      <c r="YF508" s="35"/>
      <c r="YG508" s="35">
        <v>20</v>
      </c>
      <c r="YH508" s="35"/>
      <c r="YI508" s="35">
        <v>20</v>
      </c>
      <c r="YJ508" s="35"/>
      <c r="YK508" s="35"/>
      <c r="YL508" s="35"/>
      <c r="YM508" s="35"/>
      <c r="YN508" s="35"/>
      <c r="YO508" s="35"/>
      <c r="YP508" s="35"/>
      <c r="YQ508" s="35"/>
      <c r="YR508" s="35"/>
      <c r="YS508" s="35"/>
      <c r="YT508" s="35"/>
      <c r="YU508" s="35"/>
      <c r="YV508" s="35"/>
      <c r="YW508" s="35"/>
      <c r="YX508" s="35"/>
      <c r="YY508" s="35"/>
      <c r="YZ508" s="35"/>
      <c r="ZA508" s="35"/>
      <c r="ZB508" s="35"/>
      <c r="ZC508" s="35"/>
      <c r="ZD508" s="35"/>
      <c r="ZE508" s="35"/>
      <c r="ZF508" s="35"/>
      <c r="ZG508" s="35"/>
      <c r="ZH508" s="35"/>
      <c r="ZI508" s="35"/>
      <c r="ZJ508" s="35"/>
      <c r="ZK508" s="35"/>
      <c r="ZL508" s="35"/>
      <c r="ZM508" s="35"/>
      <c r="ZN508" s="35"/>
      <c r="ZO508" s="35"/>
      <c r="ZP508" s="35"/>
      <c r="ZQ508" s="35"/>
      <c r="ZR508" s="35"/>
      <c r="ZS508" s="35"/>
      <c r="ZT508" s="35"/>
      <c r="ZU508" s="35"/>
      <c r="ZV508" s="35"/>
      <c r="ZW508" s="35"/>
      <c r="ZX508" s="35"/>
      <c r="ZY508" s="35"/>
      <c r="ZZ508" s="35"/>
      <c r="AAA508" s="35"/>
      <c r="AAB508" s="35"/>
      <c r="AAC508" s="35"/>
      <c r="AAD508" s="35"/>
      <c r="AAE508" s="35"/>
      <c r="AAF508" s="35"/>
      <c r="AAG508" s="35"/>
      <c r="AAH508" s="35"/>
      <c r="AAI508" s="35"/>
      <c r="AAJ508" s="35"/>
      <c r="AAK508" s="35"/>
      <c r="AAL508" s="35"/>
      <c r="AAM508" s="35"/>
      <c r="AAN508" s="35">
        <v>1</v>
      </c>
      <c r="AAO508" s="35"/>
      <c r="AAP508" s="35"/>
      <c r="AAQ508" s="35"/>
      <c r="AAR508" s="35"/>
      <c r="AAS508" s="35"/>
      <c r="AAT508" s="35"/>
      <c r="AAU508" s="35"/>
      <c r="AAV508" s="35"/>
      <c r="AAW508" s="35"/>
      <c r="AAX508" s="35"/>
      <c r="AAY508" s="35"/>
      <c r="AAZ508" s="35"/>
      <c r="ABA508" s="35"/>
      <c r="ABB508" s="35"/>
      <c r="ABC508" s="35"/>
      <c r="ABD508" s="35"/>
      <c r="ABE508" s="35"/>
      <c r="ABF508" s="35"/>
      <c r="ABG508" s="35"/>
      <c r="ABH508" s="35"/>
      <c r="ABI508" s="35"/>
      <c r="ABJ508" s="35"/>
      <c r="ABK508" s="35"/>
      <c r="ABL508" s="35"/>
      <c r="ABM508" s="35"/>
      <c r="ABN508" s="35"/>
      <c r="ABO508" s="35"/>
      <c r="ABP508" s="35"/>
      <c r="ABQ508" s="35"/>
      <c r="ABR508" s="35"/>
      <c r="ABS508" s="35"/>
      <c r="ABT508" s="35"/>
      <c r="ABU508" s="35"/>
      <c r="ABV508" s="35"/>
      <c r="ABW508" s="35"/>
      <c r="ABX508" s="35"/>
      <c r="ABY508" s="35"/>
      <c r="ABZ508" s="35"/>
      <c r="ACA508" s="35"/>
      <c r="ACB508" s="35"/>
      <c r="ACC508" s="35"/>
      <c r="ACD508" s="35"/>
      <c r="ACE508" s="35"/>
      <c r="ACF508" s="35"/>
      <c r="ACG508" s="35"/>
      <c r="ACH508" s="35"/>
      <c r="ACI508" s="35"/>
      <c r="ACJ508" s="35"/>
      <c r="ACK508" s="35"/>
      <c r="ACL508" s="35"/>
      <c r="ACM508" s="35"/>
      <c r="ACN508" s="35"/>
      <c r="ACO508" s="35"/>
      <c r="ACP508" s="35"/>
      <c r="ACQ508" s="35"/>
      <c r="ACR508" s="35"/>
      <c r="ACS508" s="35"/>
      <c r="ACT508" s="35"/>
      <c r="ACU508" s="35"/>
      <c r="ACV508" s="35"/>
      <c r="ACW508" s="35"/>
      <c r="ACX508" s="35"/>
      <c r="ACY508" s="35"/>
      <c r="ACZ508" s="35"/>
      <c r="ADA508" s="35"/>
      <c r="ADB508" s="35"/>
      <c r="ADC508" s="35"/>
      <c r="ADD508" s="35"/>
      <c r="ADE508" s="35"/>
      <c r="ADF508" s="35"/>
      <c r="ADG508" s="35"/>
      <c r="ADH508" s="35"/>
      <c r="ADI508" s="35">
        <v>2</v>
      </c>
      <c r="ADJ508" s="35"/>
      <c r="ADK508" s="35"/>
      <c r="ADL508" s="35"/>
      <c r="ADM508" s="35"/>
      <c r="ADN508" s="35"/>
      <c r="ADO508" s="35"/>
      <c r="ADP508" s="35"/>
      <c r="ADQ508" s="35"/>
      <c r="ADR508" s="35"/>
      <c r="ADS508" s="35"/>
      <c r="ADT508" s="35"/>
      <c r="ADU508" s="35"/>
      <c r="ADV508" s="35"/>
      <c r="ADW508" s="35"/>
      <c r="ADX508" s="35"/>
      <c r="ADY508" s="66">
        <f t="shared" si="21"/>
        <v>0</v>
      </c>
    </row>
    <row r="509" spans="1:805" s="5" customFormat="1" ht="12" customHeight="1" x14ac:dyDescent="0.2">
      <c r="A509" s="38" t="s">
        <v>381</v>
      </c>
      <c r="B509" s="65">
        <f t="shared" si="23"/>
        <v>1</v>
      </c>
      <c r="C509" s="57">
        <v>1</v>
      </c>
      <c r="D509" s="59">
        <v>44809</v>
      </c>
      <c r="E509" s="67">
        <v>480.51</v>
      </c>
      <c r="F509" s="67">
        <f t="shared" si="24"/>
        <v>480.51</v>
      </c>
      <c r="G509" s="6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35"/>
      <c r="AF509" s="35"/>
      <c r="AG509" s="35"/>
      <c r="AH509" s="35"/>
      <c r="AI509" s="35"/>
      <c r="AJ509" s="35"/>
      <c r="AK509" s="35"/>
      <c r="AL509" s="35"/>
      <c r="AM509" s="35"/>
      <c r="AN509" s="35"/>
      <c r="AO509" s="35"/>
      <c r="AP509" s="35"/>
      <c r="AQ509" s="35"/>
      <c r="AR509" s="35"/>
      <c r="AS509" s="35"/>
      <c r="AT509" s="35"/>
      <c r="AU509" s="35"/>
      <c r="AV509" s="35"/>
      <c r="AW509" s="35"/>
      <c r="AX509" s="35"/>
      <c r="AY509" s="35"/>
      <c r="AZ509" s="35"/>
      <c r="BA509" s="35"/>
      <c r="BB509" s="35"/>
      <c r="BC509" s="35"/>
      <c r="BD509" s="35"/>
      <c r="BE509" s="15"/>
      <c r="BF509" s="15"/>
      <c r="BG509" s="136"/>
      <c r="BH509" s="35"/>
      <c r="BI509" s="35"/>
      <c r="BJ509" s="35"/>
      <c r="BK509" s="35"/>
      <c r="BL509" s="35"/>
      <c r="BM509" s="35"/>
      <c r="BN509" s="35"/>
      <c r="BO509" s="35"/>
      <c r="BP509" s="35"/>
      <c r="BQ509" s="35"/>
      <c r="BR509" s="35"/>
      <c r="BS509" s="35"/>
      <c r="BT509" s="35"/>
      <c r="BU509" s="35"/>
      <c r="BV509" s="35"/>
      <c r="BW509" s="35"/>
      <c r="BX509" s="35"/>
      <c r="BY509" s="35"/>
      <c r="BZ509" s="35"/>
      <c r="CA509" s="35"/>
      <c r="CB509" s="35"/>
      <c r="CC509" s="35"/>
      <c r="CD509" s="35"/>
      <c r="CE509" s="35"/>
      <c r="CF509" s="35"/>
      <c r="CG509" s="35"/>
      <c r="CH509" s="35"/>
      <c r="CI509" s="35"/>
      <c r="CJ509" s="35"/>
      <c r="CK509" s="35"/>
      <c r="CL509" s="35"/>
      <c r="CM509" s="35"/>
      <c r="CN509" s="35"/>
      <c r="CO509" s="35"/>
      <c r="CP509" s="35"/>
      <c r="CQ509" s="35"/>
      <c r="CR509" s="35"/>
      <c r="CS509" s="35"/>
      <c r="CT509" s="35"/>
      <c r="CU509" s="35"/>
      <c r="CV509" s="35"/>
      <c r="CW509" s="35"/>
      <c r="CX509" s="35"/>
      <c r="CY509" s="35"/>
      <c r="CZ509" s="35"/>
      <c r="DA509" s="35"/>
      <c r="DB509" s="35"/>
      <c r="DC509" s="35"/>
      <c r="DD509" s="35"/>
      <c r="DE509" s="35"/>
      <c r="DF509" s="35"/>
      <c r="DG509" s="35"/>
      <c r="DH509" s="35"/>
      <c r="DI509" s="35"/>
      <c r="DJ509" s="35"/>
      <c r="DK509" s="35"/>
      <c r="DL509" s="35"/>
      <c r="DM509" s="35"/>
      <c r="DN509" s="35"/>
      <c r="DO509" s="35"/>
      <c r="DP509" s="35"/>
      <c r="DQ509" s="35"/>
      <c r="DR509" s="35"/>
      <c r="DS509" s="35"/>
      <c r="DT509" s="35"/>
      <c r="DU509" s="35"/>
      <c r="DV509" s="35"/>
      <c r="DW509" s="35"/>
      <c r="DX509" s="35"/>
      <c r="DY509" s="35"/>
      <c r="DZ509" s="35"/>
      <c r="EA509" s="35"/>
      <c r="EB509" s="35"/>
      <c r="EC509" s="35"/>
      <c r="ED509" s="35"/>
      <c r="EE509" s="35"/>
      <c r="EF509" s="35"/>
      <c r="EG509" s="35"/>
      <c r="EH509" s="35"/>
      <c r="EI509" s="35"/>
      <c r="EJ509" s="35"/>
      <c r="EK509" s="35"/>
      <c r="EL509" s="35"/>
      <c r="EM509" s="35"/>
      <c r="EN509" s="35"/>
      <c r="EO509" s="35"/>
      <c r="EP509" s="35"/>
      <c r="EQ509" s="35"/>
      <c r="ER509" s="35"/>
      <c r="ES509" s="35"/>
      <c r="ET509" s="35"/>
      <c r="EU509" s="35"/>
      <c r="EV509" s="35"/>
      <c r="EW509" s="35"/>
      <c r="EX509" s="35"/>
      <c r="EY509" s="35"/>
      <c r="EZ509" s="35"/>
      <c r="FA509" s="35"/>
      <c r="FB509" s="35"/>
      <c r="FC509" s="35"/>
      <c r="FD509" s="35"/>
      <c r="FE509" s="35"/>
      <c r="FF509" s="35"/>
      <c r="FG509" s="35"/>
      <c r="FH509" s="35"/>
      <c r="FI509" s="35"/>
      <c r="FJ509" s="35"/>
      <c r="FK509" s="35"/>
      <c r="FL509" s="35"/>
      <c r="FM509" s="35"/>
      <c r="FN509" s="35"/>
      <c r="FO509" s="35"/>
      <c r="FP509" s="35"/>
      <c r="FQ509" s="35"/>
      <c r="FR509" s="35"/>
      <c r="FS509" s="35"/>
      <c r="FT509" s="35"/>
      <c r="FU509" s="35"/>
      <c r="FV509" s="35"/>
      <c r="FW509" s="35"/>
      <c r="FX509" s="35"/>
      <c r="FY509" s="35"/>
      <c r="FZ509" s="35"/>
      <c r="GA509" s="35"/>
      <c r="GB509" s="35"/>
      <c r="GC509" s="35"/>
      <c r="GD509" s="35"/>
      <c r="GE509" s="35"/>
      <c r="GF509" s="35"/>
      <c r="GG509" s="35"/>
      <c r="GH509" s="35"/>
      <c r="GI509" s="35"/>
      <c r="GJ509" s="35"/>
      <c r="GK509" s="35"/>
      <c r="GL509" s="35"/>
      <c r="GM509" s="35"/>
      <c r="GN509" s="35"/>
      <c r="GO509" s="35"/>
      <c r="GP509" s="35"/>
      <c r="GQ509" s="35"/>
      <c r="GR509" s="35"/>
      <c r="GS509" s="35"/>
      <c r="GT509" s="35"/>
      <c r="GU509" s="35"/>
      <c r="GV509" s="35"/>
      <c r="GW509" s="35"/>
      <c r="GX509" s="35"/>
      <c r="GY509" s="35"/>
      <c r="GZ509" s="35"/>
      <c r="HA509" s="35"/>
      <c r="HB509" s="35"/>
      <c r="HC509" s="35"/>
      <c r="HD509" s="35"/>
      <c r="HE509" s="35"/>
      <c r="HF509" s="35"/>
      <c r="HG509" s="35"/>
      <c r="HH509" s="35"/>
      <c r="HI509" s="35"/>
      <c r="HJ509" s="35"/>
      <c r="HK509" s="35"/>
      <c r="HL509" s="35"/>
      <c r="HM509" s="35"/>
      <c r="HN509" s="35"/>
      <c r="HO509" s="35"/>
      <c r="HP509" s="35"/>
      <c r="HQ509" s="35"/>
      <c r="HR509" s="35"/>
      <c r="HS509" s="35"/>
      <c r="HT509" s="35"/>
      <c r="HU509" s="35"/>
      <c r="HV509" s="35"/>
      <c r="HW509" s="35"/>
      <c r="HX509" s="35"/>
      <c r="HY509" s="35"/>
      <c r="HZ509" s="35"/>
      <c r="IA509" s="35"/>
      <c r="IB509" s="35"/>
      <c r="IC509" s="35"/>
      <c r="ID509" s="35"/>
      <c r="IE509" s="35"/>
      <c r="IF509" s="35"/>
      <c r="IG509" s="35"/>
      <c r="IH509" s="35"/>
      <c r="II509" s="35"/>
      <c r="IJ509" s="35"/>
      <c r="IK509" s="35"/>
      <c r="IL509" s="35"/>
      <c r="IM509" s="35"/>
      <c r="IN509" s="35"/>
      <c r="IO509" s="35"/>
      <c r="IP509" s="35"/>
      <c r="IQ509" s="35"/>
      <c r="IR509" s="35"/>
      <c r="IS509" s="35"/>
      <c r="IT509" s="35"/>
      <c r="IU509" s="35"/>
      <c r="IV509" s="35"/>
      <c r="IW509" s="35"/>
      <c r="IX509" s="35"/>
      <c r="IY509" s="35"/>
      <c r="IZ509" s="35"/>
      <c r="JA509" s="35"/>
      <c r="JB509" s="35"/>
      <c r="JC509" s="35"/>
      <c r="JD509" s="35"/>
      <c r="JE509" s="35"/>
      <c r="JF509" s="35"/>
      <c r="JG509" s="35"/>
      <c r="JH509" s="35"/>
      <c r="JI509" s="35"/>
      <c r="JJ509" s="35"/>
      <c r="JK509" s="35"/>
      <c r="JL509" s="35"/>
      <c r="JM509" s="35"/>
      <c r="JN509" s="35"/>
      <c r="JO509" s="35"/>
      <c r="JP509" s="35"/>
      <c r="JQ509" s="35"/>
      <c r="JR509" s="35"/>
      <c r="JS509" s="35"/>
      <c r="JT509" s="35"/>
      <c r="JU509" s="35"/>
      <c r="JV509" s="35"/>
      <c r="JW509" s="35"/>
      <c r="JX509" s="35"/>
      <c r="JY509" s="35"/>
      <c r="JZ509" s="35"/>
      <c r="KA509" s="35"/>
      <c r="KB509" s="35"/>
      <c r="KC509" s="35"/>
      <c r="KD509" s="35"/>
      <c r="KE509" s="35"/>
      <c r="KF509" s="35"/>
      <c r="KG509" s="35"/>
      <c r="KH509" s="35"/>
      <c r="KI509" s="35"/>
      <c r="KJ509" s="35"/>
      <c r="KK509" s="35"/>
      <c r="KL509" s="35"/>
      <c r="KM509" s="35"/>
      <c r="KN509" s="35"/>
      <c r="KO509" s="35"/>
      <c r="KP509" s="35"/>
      <c r="KQ509" s="35"/>
      <c r="KR509" s="35"/>
      <c r="KS509" s="35"/>
      <c r="KT509" s="35"/>
      <c r="KU509" s="35"/>
      <c r="KV509" s="35"/>
      <c r="KW509" s="35"/>
      <c r="KX509" s="35"/>
      <c r="KY509" s="35"/>
      <c r="KZ509" s="35"/>
      <c r="LA509" s="35"/>
      <c r="LB509" s="35"/>
      <c r="LC509" s="35"/>
      <c r="LD509" s="35"/>
      <c r="LE509" s="35"/>
      <c r="LF509" s="35"/>
      <c r="LG509" s="35"/>
      <c r="LH509" s="35"/>
      <c r="LI509" s="35"/>
      <c r="LJ509" s="35"/>
      <c r="LK509" s="35"/>
      <c r="LL509" s="35"/>
      <c r="LM509" s="35"/>
      <c r="LN509" s="35"/>
      <c r="LO509" s="35"/>
      <c r="LP509" s="35"/>
      <c r="LQ509" s="35"/>
      <c r="LR509" s="35"/>
      <c r="LS509" s="35"/>
      <c r="LT509" s="35"/>
      <c r="LU509" s="35"/>
      <c r="LV509" s="35"/>
      <c r="LW509" s="35"/>
      <c r="LX509" s="35"/>
      <c r="LY509" s="35"/>
      <c r="LZ509" s="35"/>
      <c r="MA509" s="35"/>
      <c r="MB509" s="35"/>
      <c r="MC509" s="35"/>
      <c r="MD509" s="35"/>
      <c r="ME509" s="35"/>
      <c r="MF509" s="35"/>
      <c r="MG509" s="35"/>
      <c r="MH509" s="35"/>
      <c r="MI509" s="35"/>
      <c r="MJ509" s="35"/>
      <c r="MK509" s="35"/>
      <c r="ML509" s="35"/>
      <c r="MM509" s="35"/>
      <c r="MN509" s="35"/>
      <c r="MO509" s="35"/>
      <c r="MP509" s="35"/>
      <c r="MQ509" s="35"/>
      <c r="MR509" s="35"/>
      <c r="MS509" s="35"/>
      <c r="MT509" s="35"/>
      <c r="MU509" s="35"/>
      <c r="MV509" s="35"/>
      <c r="MW509" s="35"/>
      <c r="MX509" s="35"/>
      <c r="MY509" s="35"/>
      <c r="MZ509" s="35"/>
      <c r="NA509" s="35"/>
      <c r="NB509" s="35"/>
      <c r="NC509" s="35"/>
      <c r="ND509" s="35"/>
      <c r="NE509" s="35"/>
      <c r="NF509" s="35"/>
      <c r="NG509" s="35"/>
      <c r="NH509" s="35"/>
      <c r="NI509" s="35"/>
      <c r="NJ509" s="35"/>
      <c r="NK509" s="35"/>
      <c r="NL509" s="35"/>
      <c r="NM509" s="35"/>
      <c r="NN509" s="35"/>
      <c r="NO509" s="35"/>
      <c r="NP509" s="35"/>
      <c r="NQ509" s="35"/>
      <c r="NR509" s="35"/>
      <c r="NS509" s="35"/>
      <c r="NT509" s="35"/>
      <c r="NU509" s="35"/>
      <c r="NV509" s="35"/>
      <c r="NW509" s="35"/>
      <c r="NX509" s="35"/>
      <c r="NY509" s="35">
        <v>1</v>
      </c>
      <c r="NZ509" s="35"/>
      <c r="OA509" s="35"/>
      <c r="OB509" s="35"/>
      <c r="OC509" s="35"/>
      <c r="OD509" s="35"/>
      <c r="OE509" s="35"/>
      <c r="OF509" s="35"/>
      <c r="OG509" s="35"/>
      <c r="OH509" s="35"/>
      <c r="OI509" s="35"/>
      <c r="OJ509" s="35"/>
      <c r="OK509" s="35"/>
      <c r="OL509" s="35"/>
      <c r="OM509" s="35"/>
      <c r="ON509" s="35"/>
      <c r="OO509" s="35"/>
      <c r="OP509" s="35"/>
      <c r="OQ509" s="35"/>
      <c r="OR509" s="35"/>
      <c r="OS509" s="35"/>
      <c r="OT509" s="35"/>
      <c r="OU509" s="35"/>
      <c r="OV509" s="35"/>
      <c r="OW509" s="35"/>
      <c r="OX509" s="35"/>
      <c r="OY509" s="35"/>
      <c r="OZ509" s="35"/>
      <c r="PA509" s="35"/>
      <c r="PB509" s="35"/>
      <c r="PC509" s="35"/>
      <c r="PD509" s="35"/>
      <c r="PE509" s="35"/>
      <c r="PF509" s="35"/>
      <c r="PG509" s="35"/>
      <c r="PH509" s="35"/>
      <c r="PI509" s="35"/>
      <c r="PJ509" s="35"/>
      <c r="PK509" s="35"/>
      <c r="PL509" s="35"/>
      <c r="PM509" s="35"/>
      <c r="PN509" s="35"/>
      <c r="PO509" s="35"/>
      <c r="PP509" s="35"/>
      <c r="PQ509" s="35"/>
      <c r="PR509" s="35"/>
      <c r="PS509" s="35"/>
      <c r="PT509" s="35"/>
      <c r="PU509" s="35"/>
      <c r="PV509" s="35"/>
      <c r="PW509" s="35"/>
      <c r="PX509" s="35"/>
      <c r="PY509" s="35"/>
      <c r="PZ509" s="35"/>
      <c r="QA509" s="35"/>
      <c r="QB509" s="35"/>
      <c r="QC509" s="35"/>
      <c r="QD509" s="35"/>
      <c r="QE509" s="35"/>
      <c r="QF509" s="35"/>
      <c r="QG509" s="35"/>
      <c r="QH509" s="35"/>
      <c r="QI509" s="35"/>
      <c r="QJ509" s="35"/>
      <c r="QK509" s="35"/>
      <c r="QL509" s="35"/>
      <c r="QM509" s="35"/>
      <c r="QN509" s="35"/>
      <c r="QO509" s="35"/>
      <c r="QP509" s="35"/>
      <c r="QQ509" s="35"/>
      <c r="QR509" s="35"/>
      <c r="QS509" s="35"/>
      <c r="QT509" s="35"/>
      <c r="QU509" s="35"/>
      <c r="QV509" s="35"/>
      <c r="QW509" s="35"/>
      <c r="QX509" s="35"/>
      <c r="QY509" s="35"/>
      <c r="QZ509" s="35"/>
      <c r="RA509" s="35"/>
      <c r="RB509" s="35"/>
      <c r="RC509" s="35"/>
      <c r="RD509" s="35"/>
      <c r="RE509" s="35"/>
      <c r="RF509" s="35"/>
      <c r="RG509" s="35"/>
      <c r="RH509" s="35"/>
      <c r="RI509" s="35"/>
      <c r="RJ509" s="35"/>
      <c r="RK509" s="35"/>
      <c r="RL509" s="35"/>
      <c r="RM509" s="35"/>
      <c r="RN509" s="35"/>
      <c r="RO509" s="35"/>
      <c r="RP509" s="35"/>
      <c r="RQ509" s="35"/>
      <c r="RR509" s="35"/>
      <c r="RS509" s="35"/>
      <c r="RT509" s="35"/>
      <c r="RU509" s="35"/>
      <c r="RV509" s="35"/>
      <c r="RW509" s="35"/>
      <c r="RX509" s="35"/>
      <c r="RY509" s="35"/>
      <c r="RZ509" s="35"/>
      <c r="SA509" s="35"/>
      <c r="SB509" s="35"/>
      <c r="SC509" s="35"/>
      <c r="SD509" s="35"/>
      <c r="SE509" s="35"/>
      <c r="SF509" s="35"/>
      <c r="SG509" s="35"/>
      <c r="SH509" s="35"/>
      <c r="SI509" s="35"/>
      <c r="SJ509" s="35"/>
      <c r="SK509" s="35"/>
      <c r="SL509" s="35"/>
      <c r="SM509" s="35"/>
      <c r="SN509" s="35"/>
      <c r="SO509" s="35"/>
      <c r="SP509" s="35"/>
      <c r="SQ509" s="35"/>
      <c r="SR509" s="35"/>
      <c r="SS509" s="35"/>
      <c r="ST509" s="35"/>
      <c r="SU509" s="35"/>
      <c r="SV509" s="35"/>
      <c r="SW509" s="35"/>
      <c r="SX509" s="35"/>
      <c r="SY509" s="35"/>
      <c r="SZ509" s="35"/>
      <c r="TA509" s="35"/>
      <c r="TB509" s="35"/>
      <c r="TC509" s="35"/>
      <c r="TD509" s="35"/>
      <c r="TE509" s="35"/>
      <c r="TF509" s="35"/>
      <c r="TG509" s="35"/>
      <c r="TH509" s="35"/>
      <c r="TI509" s="35"/>
      <c r="TJ509" s="35"/>
      <c r="TK509" s="35"/>
      <c r="TL509" s="35"/>
      <c r="TM509" s="35"/>
      <c r="TN509" s="35">
        <v>1</v>
      </c>
      <c r="TO509" s="35"/>
      <c r="TP509" s="35"/>
      <c r="TQ509" s="35"/>
      <c r="TR509" s="35"/>
      <c r="TS509" s="35"/>
      <c r="TT509" s="35"/>
      <c r="TU509" s="35"/>
      <c r="TV509" s="35"/>
      <c r="TW509" s="35"/>
      <c r="TX509" s="35"/>
      <c r="TY509" s="35"/>
      <c r="TZ509" s="35">
        <v>1</v>
      </c>
      <c r="UA509" s="35"/>
      <c r="UB509" s="35"/>
      <c r="UC509" s="35"/>
      <c r="UD509" s="35"/>
      <c r="UE509" s="35"/>
      <c r="UF509" s="35"/>
      <c r="UG509" s="35"/>
      <c r="UH509" s="35"/>
      <c r="UI509" s="35"/>
      <c r="UJ509" s="35"/>
      <c r="UK509" s="35"/>
      <c r="UL509" s="35"/>
      <c r="UM509" s="35"/>
      <c r="UN509" s="35"/>
      <c r="UO509" s="35"/>
      <c r="UP509" s="35"/>
      <c r="UQ509" s="35"/>
      <c r="UR509" s="35"/>
      <c r="US509" s="35"/>
      <c r="UT509" s="35"/>
      <c r="UU509" s="35"/>
      <c r="UV509" s="35"/>
      <c r="UW509" s="35"/>
      <c r="UX509" s="35"/>
      <c r="UY509" s="35"/>
      <c r="UZ509" s="35"/>
      <c r="VA509" s="35"/>
      <c r="VB509" s="35"/>
      <c r="VC509" s="35"/>
      <c r="VD509" s="35"/>
      <c r="VE509" s="35"/>
      <c r="VF509" s="35"/>
      <c r="VG509" s="35"/>
      <c r="VH509" s="35"/>
      <c r="VI509" s="35"/>
      <c r="VJ509" s="35"/>
      <c r="VK509" s="35"/>
      <c r="VL509" s="35"/>
      <c r="VM509" s="35"/>
      <c r="VN509" s="35"/>
      <c r="VO509" s="35"/>
      <c r="VP509" s="35"/>
      <c r="VQ509" s="35"/>
      <c r="VR509" s="35"/>
      <c r="VS509" s="35"/>
      <c r="VT509" s="35"/>
      <c r="VU509" s="35"/>
      <c r="VV509" s="35"/>
      <c r="VW509" s="35"/>
      <c r="VX509" s="35"/>
      <c r="VY509" s="35"/>
      <c r="VZ509" s="35"/>
      <c r="WA509" s="35"/>
      <c r="WB509" s="35"/>
      <c r="WC509" s="35"/>
      <c r="WD509" s="35"/>
      <c r="WE509" s="35"/>
      <c r="WF509" s="35"/>
      <c r="WG509" s="35"/>
      <c r="WH509" s="35"/>
      <c r="WI509" s="35"/>
      <c r="WJ509" s="35"/>
      <c r="WK509" s="35"/>
      <c r="WL509" s="35"/>
      <c r="WM509" s="35"/>
      <c r="WN509" s="35"/>
      <c r="WO509" s="35"/>
      <c r="WP509" s="35"/>
      <c r="WQ509" s="35"/>
      <c r="WR509" s="35"/>
      <c r="WS509" s="35"/>
      <c r="WT509" s="35"/>
      <c r="WU509" s="35"/>
      <c r="WV509" s="35"/>
      <c r="WW509" s="35"/>
      <c r="WX509" s="35"/>
      <c r="WY509" s="35"/>
      <c r="WZ509" s="35"/>
      <c r="XA509" s="35"/>
      <c r="XB509" s="35"/>
      <c r="XC509" s="35"/>
      <c r="XD509" s="35"/>
      <c r="XE509" s="35"/>
      <c r="XF509" s="35"/>
      <c r="XG509" s="35"/>
      <c r="XH509" s="35"/>
      <c r="XI509" s="35"/>
      <c r="XJ509" s="35"/>
      <c r="XK509" s="35"/>
      <c r="XL509" s="35"/>
      <c r="XM509" s="35"/>
      <c r="XN509" s="35"/>
      <c r="XO509" s="35"/>
      <c r="XP509" s="35"/>
      <c r="XQ509" s="35"/>
      <c r="XR509" s="35"/>
      <c r="XS509" s="35"/>
      <c r="XT509" s="35"/>
      <c r="XU509" s="35"/>
      <c r="XV509" s="35"/>
      <c r="XW509" s="35"/>
      <c r="XX509" s="35"/>
      <c r="XY509" s="35"/>
      <c r="XZ509" s="35"/>
      <c r="YA509" s="35"/>
      <c r="YB509" s="35"/>
      <c r="YC509" s="35"/>
      <c r="YD509" s="35"/>
      <c r="YE509" s="35"/>
      <c r="YF509" s="35"/>
      <c r="YG509" s="35"/>
      <c r="YH509" s="35"/>
      <c r="YI509" s="35"/>
      <c r="YJ509" s="35"/>
      <c r="YK509" s="35"/>
      <c r="YL509" s="35"/>
      <c r="YM509" s="35"/>
      <c r="YN509" s="35"/>
      <c r="YO509" s="35"/>
      <c r="YP509" s="35"/>
      <c r="YQ509" s="35"/>
      <c r="YR509" s="35"/>
      <c r="YS509" s="35"/>
      <c r="YT509" s="35"/>
      <c r="YU509" s="35"/>
      <c r="YV509" s="35"/>
      <c r="YW509" s="35"/>
      <c r="YX509" s="35"/>
      <c r="YY509" s="35"/>
      <c r="YZ509" s="35"/>
      <c r="ZA509" s="35"/>
      <c r="ZB509" s="35"/>
      <c r="ZC509" s="35"/>
      <c r="ZD509" s="35"/>
      <c r="ZE509" s="35"/>
      <c r="ZF509" s="35"/>
      <c r="ZG509" s="35"/>
      <c r="ZH509" s="35"/>
      <c r="ZI509" s="35"/>
      <c r="ZJ509" s="35"/>
      <c r="ZK509" s="35"/>
      <c r="ZL509" s="35"/>
      <c r="ZM509" s="35"/>
      <c r="ZN509" s="35"/>
      <c r="ZO509" s="35"/>
      <c r="ZP509" s="35"/>
      <c r="ZQ509" s="35"/>
      <c r="ZR509" s="35"/>
      <c r="ZS509" s="35"/>
      <c r="ZT509" s="35"/>
      <c r="ZU509" s="35"/>
      <c r="ZV509" s="35"/>
      <c r="ZW509" s="35"/>
      <c r="ZX509" s="35"/>
      <c r="ZY509" s="35"/>
      <c r="ZZ509" s="35"/>
      <c r="AAA509" s="35"/>
      <c r="AAB509" s="35"/>
      <c r="AAC509" s="35"/>
      <c r="AAD509" s="35"/>
      <c r="AAE509" s="35"/>
      <c r="AAF509" s="35"/>
      <c r="AAG509" s="35"/>
      <c r="AAH509" s="35"/>
      <c r="AAI509" s="35"/>
      <c r="AAJ509" s="35"/>
      <c r="AAK509" s="35"/>
      <c r="AAL509" s="35"/>
      <c r="AAM509" s="35"/>
      <c r="AAN509" s="35"/>
      <c r="AAO509" s="35"/>
      <c r="AAP509" s="35"/>
      <c r="AAQ509" s="35"/>
      <c r="AAR509" s="35"/>
      <c r="AAS509" s="35"/>
      <c r="AAT509" s="35"/>
      <c r="AAU509" s="35"/>
      <c r="AAV509" s="35"/>
      <c r="AAW509" s="35"/>
      <c r="AAX509" s="35"/>
      <c r="AAY509" s="35"/>
      <c r="AAZ509" s="35"/>
      <c r="ABA509" s="35"/>
      <c r="ABB509" s="35"/>
      <c r="ABC509" s="35"/>
      <c r="ABD509" s="35"/>
      <c r="ABE509" s="35"/>
      <c r="ABF509" s="35"/>
      <c r="ABG509" s="35"/>
      <c r="ABH509" s="35"/>
      <c r="ABI509" s="35"/>
      <c r="ABJ509" s="35"/>
      <c r="ABK509" s="35"/>
      <c r="ABL509" s="35"/>
      <c r="ABM509" s="35"/>
      <c r="ABN509" s="35"/>
      <c r="ABO509" s="35"/>
      <c r="ABP509" s="35"/>
      <c r="ABQ509" s="35"/>
      <c r="ABR509" s="35"/>
      <c r="ABS509" s="35"/>
      <c r="ABT509" s="35"/>
      <c r="ABU509" s="35"/>
      <c r="ABV509" s="35">
        <v>1</v>
      </c>
      <c r="ABW509" s="35"/>
      <c r="ABX509" s="35"/>
      <c r="ABY509" s="35"/>
      <c r="ABZ509" s="35"/>
      <c r="ACA509" s="35"/>
      <c r="ACB509" s="35"/>
      <c r="ACC509" s="35"/>
      <c r="ACD509" s="35"/>
      <c r="ACE509" s="35"/>
      <c r="ACF509" s="35"/>
      <c r="ACG509" s="35"/>
      <c r="ACH509" s="35"/>
      <c r="ACI509" s="35"/>
      <c r="ACJ509" s="35"/>
      <c r="ACK509" s="35"/>
      <c r="ACL509" s="35"/>
      <c r="ACM509" s="35"/>
      <c r="ACN509" s="35"/>
      <c r="ACO509" s="35"/>
      <c r="ACP509" s="35"/>
      <c r="ACQ509" s="35"/>
      <c r="ACR509" s="35"/>
      <c r="ACS509" s="35"/>
      <c r="ACT509" s="35"/>
      <c r="ACU509" s="35"/>
      <c r="ACV509" s="35"/>
      <c r="ACW509" s="35"/>
      <c r="ACX509" s="35"/>
      <c r="ACY509" s="35"/>
      <c r="ACZ509" s="35"/>
      <c r="ADA509" s="35"/>
      <c r="ADB509" s="35"/>
      <c r="ADC509" s="35"/>
      <c r="ADD509" s="35"/>
      <c r="ADE509" s="35"/>
      <c r="ADF509" s="35"/>
      <c r="ADG509" s="35"/>
      <c r="ADH509" s="35"/>
      <c r="ADI509" s="35"/>
      <c r="ADJ509" s="35"/>
      <c r="ADK509" s="35"/>
      <c r="ADL509" s="35"/>
      <c r="ADM509" s="35"/>
      <c r="ADN509" s="35"/>
      <c r="ADO509" s="35"/>
      <c r="ADP509" s="35"/>
      <c r="ADQ509" s="35"/>
      <c r="ADR509" s="35"/>
      <c r="ADS509" s="35"/>
      <c r="ADT509" s="35"/>
      <c r="ADU509" s="35"/>
      <c r="ADV509" s="35"/>
      <c r="ADW509" s="35"/>
      <c r="ADX509" s="35"/>
      <c r="ADY509" s="66">
        <f t="shared" si="21"/>
        <v>0</v>
      </c>
    </row>
    <row r="510" spans="1:805" s="5" customFormat="1" ht="12" customHeight="1" x14ac:dyDescent="0.2">
      <c r="A510" s="38" t="s">
        <v>464</v>
      </c>
      <c r="B510" s="65">
        <f t="shared" si="23"/>
        <v>0</v>
      </c>
      <c r="C510" s="57">
        <v>1</v>
      </c>
      <c r="D510" s="59">
        <v>44557</v>
      </c>
      <c r="E510" s="67">
        <v>231.34</v>
      </c>
      <c r="F510" s="67">
        <f t="shared" si="24"/>
        <v>0</v>
      </c>
      <c r="G510" s="6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35"/>
      <c r="AF510" s="35"/>
      <c r="AG510" s="35"/>
      <c r="AH510" s="35"/>
      <c r="AI510" s="35"/>
      <c r="AJ510" s="35"/>
      <c r="AK510" s="35"/>
      <c r="AL510" s="35"/>
      <c r="AM510" s="35"/>
      <c r="AN510" s="35"/>
      <c r="AO510" s="35"/>
      <c r="AP510" s="35"/>
      <c r="AQ510" s="35"/>
      <c r="AR510" s="35"/>
      <c r="AS510" s="35"/>
      <c r="AT510" s="35"/>
      <c r="AU510" s="35"/>
      <c r="AV510" s="35"/>
      <c r="AW510" s="35"/>
      <c r="AX510" s="35"/>
      <c r="AY510" s="35"/>
      <c r="AZ510" s="35"/>
      <c r="BA510" s="35"/>
      <c r="BB510" s="35"/>
      <c r="BC510" s="35"/>
      <c r="BD510" s="35"/>
      <c r="BE510" s="15"/>
      <c r="BF510" s="15"/>
      <c r="BG510" s="136"/>
      <c r="BH510" s="35"/>
      <c r="BI510" s="35"/>
      <c r="BJ510" s="35"/>
      <c r="BK510" s="35"/>
      <c r="BL510" s="35"/>
      <c r="BM510" s="35"/>
      <c r="BN510" s="35"/>
      <c r="BO510" s="35"/>
      <c r="BP510" s="35"/>
      <c r="BQ510" s="35"/>
      <c r="BR510" s="35"/>
      <c r="BS510" s="35"/>
      <c r="BT510" s="35"/>
      <c r="BU510" s="35"/>
      <c r="BV510" s="35"/>
      <c r="BW510" s="35"/>
      <c r="BX510" s="35"/>
      <c r="BY510" s="35"/>
      <c r="BZ510" s="35"/>
      <c r="CA510" s="35"/>
      <c r="CB510" s="35"/>
      <c r="CC510" s="35"/>
      <c r="CD510" s="35"/>
      <c r="CE510" s="35"/>
      <c r="CF510" s="35"/>
      <c r="CG510" s="35"/>
      <c r="CH510" s="35"/>
      <c r="CI510" s="35"/>
      <c r="CJ510" s="35"/>
      <c r="CK510" s="35"/>
      <c r="CL510" s="35"/>
      <c r="CM510" s="35"/>
      <c r="CN510" s="35"/>
      <c r="CO510" s="35"/>
      <c r="CP510" s="35"/>
      <c r="CQ510" s="35"/>
      <c r="CR510" s="35"/>
      <c r="CS510" s="35"/>
      <c r="CT510" s="35"/>
      <c r="CU510" s="35"/>
      <c r="CV510" s="35"/>
      <c r="CW510" s="35"/>
      <c r="CX510" s="35"/>
      <c r="CY510" s="35"/>
      <c r="CZ510" s="35"/>
      <c r="DA510" s="35"/>
      <c r="DB510" s="35"/>
      <c r="DC510" s="35"/>
      <c r="DD510" s="35"/>
      <c r="DE510" s="35"/>
      <c r="DF510" s="35"/>
      <c r="DG510" s="35"/>
      <c r="DH510" s="35"/>
      <c r="DI510" s="35"/>
      <c r="DJ510" s="35"/>
      <c r="DK510" s="35"/>
      <c r="DL510" s="35"/>
      <c r="DM510" s="35"/>
      <c r="DN510" s="35"/>
      <c r="DO510" s="35"/>
      <c r="DP510" s="35"/>
      <c r="DQ510" s="35"/>
      <c r="DR510" s="35"/>
      <c r="DS510" s="35"/>
      <c r="DT510" s="35"/>
      <c r="DU510" s="35"/>
      <c r="DV510" s="35"/>
      <c r="DW510" s="35"/>
      <c r="DX510" s="35"/>
      <c r="DY510" s="35"/>
      <c r="DZ510" s="35"/>
      <c r="EA510" s="35"/>
      <c r="EB510" s="35"/>
      <c r="EC510" s="35"/>
      <c r="ED510" s="35"/>
      <c r="EE510" s="35"/>
      <c r="EF510" s="35"/>
      <c r="EG510" s="35"/>
      <c r="EH510" s="35"/>
      <c r="EI510" s="35"/>
      <c r="EJ510" s="35"/>
      <c r="EK510" s="35"/>
      <c r="EL510" s="35"/>
      <c r="EM510" s="35"/>
      <c r="EN510" s="35"/>
      <c r="EO510" s="35"/>
      <c r="EP510" s="35"/>
      <c r="EQ510" s="35"/>
      <c r="ER510" s="35"/>
      <c r="ES510" s="35"/>
      <c r="ET510" s="35"/>
      <c r="EU510" s="35"/>
      <c r="EV510" s="35"/>
      <c r="EW510" s="35"/>
      <c r="EX510" s="35"/>
      <c r="EY510" s="35"/>
      <c r="EZ510" s="35"/>
      <c r="FA510" s="35"/>
      <c r="FB510" s="35"/>
      <c r="FC510" s="35"/>
      <c r="FD510" s="35"/>
      <c r="FE510" s="35"/>
      <c r="FF510" s="35"/>
      <c r="FG510" s="35"/>
      <c r="FH510" s="35"/>
      <c r="FI510" s="35"/>
      <c r="FJ510" s="35"/>
      <c r="FK510" s="35"/>
      <c r="FL510" s="35"/>
      <c r="FM510" s="35"/>
      <c r="FN510" s="35"/>
      <c r="FO510" s="35"/>
      <c r="FP510" s="35"/>
      <c r="FQ510" s="35"/>
      <c r="FR510" s="35"/>
      <c r="FS510" s="35"/>
      <c r="FT510" s="35"/>
      <c r="FU510" s="35"/>
      <c r="FV510" s="35"/>
      <c r="FW510" s="35"/>
      <c r="FX510" s="35"/>
      <c r="FY510" s="35"/>
      <c r="FZ510" s="35"/>
      <c r="GA510" s="35"/>
      <c r="GB510" s="35"/>
      <c r="GC510" s="35"/>
      <c r="GD510" s="35"/>
      <c r="GE510" s="35"/>
      <c r="GF510" s="35"/>
      <c r="GG510" s="35"/>
      <c r="GH510" s="35"/>
      <c r="GI510" s="35"/>
      <c r="GJ510" s="35"/>
      <c r="GK510" s="35"/>
      <c r="GL510" s="35"/>
      <c r="GM510" s="35"/>
      <c r="GN510" s="35"/>
      <c r="GO510" s="35"/>
      <c r="GP510" s="35"/>
      <c r="GQ510" s="35"/>
      <c r="GR510" s="35"/>
      <c r="GS510" s="35"/>
      <c r="GT510" s="35"/>
      <c r="GU510" s="35"/>
      <c r="GV510" s="35"/>
      <c r="GW510" s="35"/>
      <c r="GX510" s="35"/>
      <c r="GY510" s="35"/>
      <c r="GZ510" s="35"/>
      <c r="HA510" s="35"/>
      <c r="HB510" s="35"/>
      <c r="HC510" s="35"/>
      <c r="HD510" s="35"/>
      <c r="HE510" s="35"/>
      <c r="HF510" s="35"/>
      <c r="HG510" s="35"/>
      <c r="HH510" s="35"/>
      <c r="HI510" s="35"/>
      <c r="HJ510" s="35"/>
      <c r="HK510" s="35"/>
      <c r="HL510" s="35"/>
      <c r="HM510" s="35"/>
      <c r="HN510" s="35"/>
      <c r="HO510" s="35"/>
      <c r="HP510" s="35"/>
      <c r="HQ510" s="35"/>
      <c r="HR510" s="35"/>
      <c r="HS510" s="35"/>
      <c r="HT510" s="35"/>
      <c r="HU510" s="35"/>
      <c r="HV510" s="35"/>
      <c r="HW510" s="35"/>
      <c r="HX510" s="35"/>
      <c r="HY510" s="35"/>
      <c r="HZ510" s="35"/>
      <c r="IA510" s="35"/>
      <c r="IB510" s="35"/>
      <c r="IC510" s="35"/>
      <c r="ID510" s="35"/>
      <c r="IE510" s="35"/>
      <c r="IF510" s="35"/>
      <c r="IG510" s="35"/>
      <c r="IH510" s="35"/>
      <c r="II510" s="35"/>
      <c r="IJ510" s="35"/>
      <c r="IK510" s="35"/>
      <c r="IL510" s="35"/>
      <c r="IM510" s="35"/>
      <c r="IN510" s="35"/>
      <c r="IO510" s="35"/>
      <c r="IP510" s="35"/>
      <c r="IQ510" s="35"/>
      <c r="IR510" s="35"/>
      <c r="IS510" s="35"/>
      <c r="IT510" s="35"/>
      <c r="IU510" s="35"/>
      <c r="IV510" s="35"/>
      <c r="IW510" s="35"/>
      <c r="IX510" s="35"/>
      <c r="IY510" s="35"/>
      <c r="IZ510" s="35"/>
      <c r="JA510" s="35"/>
      <c r="JB510" s="35"/>
      <c r="JC510" s="35"/>
      <c r="JD510" s="35"/>
      <c r="JE510" s="35"/>
      <c r="JF510" s="35"/>
      <c r="JG510" s="35"/>
      <c r="JH510" s="35"/>
      <c r="JI510" s="35"/>
      <c r="JJ510" s="35"/>
      <c r="JK510" s="35"/>
      <c r="JL510" s="35"/>
      <c r="JM510" s="35"/>
      <c r="JN510" s="35"/>
      <c r="JO510" s="35"/>
      <c r="JP510" s="35"/>
      <c r="JQ510" s="35"/>
      <c r="JR510" s="35"/>
      <c r="JS510" s="35"/>
      <c r="JT510" s="35"/>
      <c r="JU510" s="35"/>
      <c r="JV510" s="35"/>
      <c r="JW510" s="35"/>
      <c r="JX510" s="35"/>
      <c r="JY510" s="35"/>
      <c r="JZ510" s="35"/>
      <c r="KA510" s="35"/>
      <c r="KB510" s="35"/>
      <c r="KC510" s="35"/>
      <c r="KD510" s="35"/>
      <c r="KE510" s="35"/>
      <c r="KF510" s="35"/>
      <c r="KG510" s="35"/>
      <c r="KH510" s="35"/>
      <c r="KI510" s="35"/>
      <c r="KJ510" s="35"/>
      <c r="KK510" s="35"/>
      <c r="KL510" s="35"/>
      <c r="KM510" s="35"/>
      <c r="KN510" s="35"/>
      <c r="KO510" s="35"/>
      <c r="KP510" s="35"/>
      <c r="KQ510" s="35"/>
      <c r="KR510" s="35"/>
      <c r="KS510" s="35"/>
      <c r="KT510" s="35"/>
      <c r="KU510" s="35"/>
      <c r="KV510" s="35"/>
      <c r="KW510" s="35"/>
      <c r="KX510" s="35"/>
      <c r="KY510" s="35"/>
      <c r="KZ510" s="35"/>
      <c r="LA510" s="35"/>
      <c r="LB510" s="35"/>
      <c r="LC510" s="35"/>
      <c r="LD510" s="35"/>
      <c r="LE510" s="35"/>
      <c r="LF510" s="35"/>
      <c r="LG510" s="35"/>
      <c r="LH510" s="35"/>
      <c r="LI510" s="35"/>
      <c r="LJ510" s="35"/>
      <c r="LK510" s="35"/>
      <c r="LL510" s="35"/>
      <c r="LM510" s="35"/>
      <c r="LN510" s="35"/>
      <c r="LO510" s="35"/>
      <c r="LP510" s="35"/>
      <c r="LQ510" s="35"/>
      <c r="LR510" s="35"/>
      <c r="LS510" s="35"/>
      <c r="LT510" s="35"/>
      <c r="LU510" s="35"/>
      <c r="LV510" s="35"/>
      <c r="LW510" s="35"/>
      <c r="LX510" s="35"/>
      <c r="LY510" s="35"/>
      <c r="LZ510" s="35"/>
      <c r="MA510" s="35"/>
      <c r="MB510" s="35"/>
      <c r="MC510" s="35"/>
      <c r="MD510" s="35"/>
      <c r="ME510" s="35"/>
      <c r="MF510" s="35"/>
      <c r="MG510" s="35"/>
      <c r="MH510" s="35"/>
      <c r="MI510" s="35"/>
      <c r="MJ510" s="35"/>
      <c r="MK510" s="35"/>
      <c r="ML510" s="35"/>
      <c r="MM510" s="35"/>
      <c r="MN510" s="35"/>
      <c r="MO510" s="35"/>
      <c r="MP510" s="35"/>
      <c r="MQ510" s="35"/>
      <c r="MR510" s="35"/>
      <c r="MS510" s="35"/>
      <c r="MT510" s="35"/>
      <c r="MU510" s="35"/>
      <c r="MV510" s="35"/>
      <c r="MW510" s="35"/>
      <c r="MX510" s="35"/>
      <c r="MY510" s="35"/>
      <c r="MZ510" s="35"/>
      <c r="NA510" s="35"/>
      <c r="NB510" s="35"/>
      <c r="NC510" s="35"/>
      <c r="ND510" s="35"/>
      <c r="NE510" s="35"/>
      <c r="NF510" s="35"/>
      <c r="NG510" s="35"/>
      <c r="NH510" s="35"/>
      <c r="NI510" s="35"/>
      <c r="NJ510" s="35"/>
      <c r="NK510" s="35"/>
      <c r="NL510" s="35"/>
      <c r="NM510" s="35"/>
      <c r="NN510" s="35"/>
      <c r="NO510" s="35"/>
      <c r="NP510" s="35"/>
      <c r="NQ510" s="35"/>
      <c r="NR510" s="35"/>
      <c r="NS510" s="35"/>
      <c r="NT510" s="35"/>
      <c r="NU510" s="35"/>
      <c r="NV510" s="35"/>
      <c r="NW510" s="35"/>
      <c r="NX510" s="35"/>
      <c r="NY510" s="35"/>
      <c r="NZ510" s="35"/>
      <c r="OA510" s="35"/>
      <c r="OB510" s="35"/>
      <c r="OC510" s="35"/>
      <c r="OD510" s="35"/>
      <c r="OE510" s="35"/>
      <c r="OF510" s="35"/>
      <c r="OG510" s="35"/>
      <c r="OH510" s="35"/>
      <c r="OI510" s="35"/>
      <c r="OJ510" s="35"/>
      <c r="OK510" s="35"/>
      <c r="OL510" s="35"/>
      <c r="OM510" s="35"/>
      <c r="ON510" s="35"/>
      <c r="OO510" s="35"/>
      <c r="OP510" s="35"/>
      <c r="OQ510" s="35"/>
      <c r="OR510" s="35"/>
      <c r="OS510" s="35"/>
      <c r="OT510" s="35"/>
      <c r="OU510" s="35"/>
      <c r="OV510" s="35"/>
      <c r="OW510" s="35"/>
      <c r="OX510" s="35"/>
      <c r="OY510" s="35"/>
      <c r="OZ510" s="35"/>
      <c r="PA510" s="35"/>
      <c r="PB510" s="35"/>
      <c r="PC510" s="35"/>
      <c r="PD510" s="35"/>
      <c r="PE510" s="35"/>
      <c r="PF510" s="35"/>
      <c r="PG510" s="35"/>
      <c r="PH510" s="35"/>
      <c r="PI510" s="35"/>
      <c r="PJ510" s="35"/>
      <c r="PK510" s="35"/>
      <c r="PL510" s="35"/>
      <c r="PM510" s="35"/>
      <c r="PN510" s="35"/>
      <c r="PO510" s="35"/>
      <c r="PP510" s="35"/>
      <c r="PQ510" s="35"/>
      <c r="PR510" s="35"/>
      <c r="PS510" s="35"/>
      <c r="PT510" s="35"/>
      <c r="PU510" s="35"/>
      <c r="PV510" s="35"/>
      <c r="PW510" s="35"/>
      <c r="PX510" s="35"/>
      <c r="PY510" s="35"/>
      <c r="PZ510" s="35"/>
      <c r="QA510" s="35"/>
      <c r="QB510" s="35"/>
      <c r="QC510" s="35"/>
      <c r="QD510" s="35"/>
      <c r="QE510" s="35"/>
      <c r="QF510" s="35"/>
      <c r="QG510" s="35"/>
      <c r="QH510" s="35"/>
      <c r="QI510" s="35"/>
      <c r="QJ510" s="35"/>
      <c r="QK510" s="35"/>
      <c r="QL510" s="35"/>
      <c r="QM510" s="35"/>
      <c r="QN510" s="35"/>
      <c r="QO510" s="35"/>
      <c r="QP510" s="35"/>
      <c r="QQ510" s="35"/>
      <c r="QR510" s="35"/>
      <c r="QS510" s="35"/>
      <c r="QT510" s="35"/>
      <c r="QU510" s="35"/>
      <c r="QV510" s="35"/>
      <c r="QW510" s="35"/>
      <c r="QX510" s="35"/>
      <c r="QY510" s="35"/>
      <c r="QZ510" s="35"/>
      <c r="RA510" s="35"/>
      <c r="RB510" s="35"/>
      <c r="RC510" s="35"/>
      <c r="RD510" s="35"/>
      <c r="RE510" s="35"/>
      <c r="RF510" s="35"/>
      <c r="RG510" s="35"/>
      <c r="RH510" s="35"/>
      <c r="RI510" s="35"/>
      <c r="RJ510" s="35"/>
      <c r="RK510" s="35"/>
      <c r="RL510" s="35"/>
      <c r="RM510" s="35"/>
      <c r="RN510" s="35"/>
      <c r="RO510" s="35"/>
      <c r="RP510" s="35"/>
      <c r="RQ510" s="35"/>
      <c r="RR510" s="35"/>
      <c r="RS510" s="35"/>
      <c r="RT510" s="35"/>
      <c r="RU510" s="35"/>
      <c r="RV510" s="35"/>
      <c r="RW510" s="35"/>
      <c r="RX510" s="35"/>
      <c r="RY510" s="35"/>
      <c r="RZ510" s="35"/>
      <c r="SA510" s="35"/>
      <c r="SB510" s="35"/>
      <c r="SC510" s="35"/>
      <c r="SD510" s="35"/>
      <c r="SE510" s="35"/>
      <c r="SF510" s="35"/>
      <c r="SG510" s="35"/>
      <c r="SH510" s="35"/>
      <c r="SI510" s="35"/>
      <c r="SJ510" s="35"/>
      <c r="SK510" s="35"/>
      <c r="SL510" s="35"/>
      <c r="SM510" s="35"/>
      <c r="SN510" s="35"/>
      <c r="SO510" s="35"/>
      <c r="SP510" s="35"/>
      <c r="SQ510" s="35"/>
      <c r="SR510" s="35"/>
      <c r="SS510" s="35"/>
      <c r="ST510" s="35"/>
      <c r="SU510" s="35"/>
      <c r="SV510" s="35"/>
      <c r="SW510" s="35"/>
      <c r="SX510" s="35"/>
      <c r="SY510" s="35"/>
      <c r="SZ510" s="35"/>
      <c r="TA510" s="35"/>
      <c r="TB510" s="35"/>
      <c r="TC510" s="35"/>
      <c r="TD510" s="35"/>
      <c r="TE510" s="35"/>
      <c r="TF510" s="35"/>
      <c r="TG510" s="35"/>
      <c r="TH510" s="35"/>
      <c r="TI510" s="35"/>
      <c r="TJ510" s="35"/>
      <c r="TK510" s="35"/>
      <c r="TL510" s="35"/>
      <c r="TM510" s="35"/>
      <c r="TN510" s="35"/>
      <c r="TO510" s="35"/>
      <c r="TP510" s="35"/>
      <c r="TQ510" s="35"/>
      <c r="TR510" s="35"/>
      <c r="TS510" s="35"/>
      <c r="TT510" s="35"/>
      <c r="TU510" s="35"/>
      <c r="TV510" s="35"/>
      <c r="TW510" s="35"/>
      <c r="TX510" s="35"/>
      <c r="TY510" s="35"/>
      <c r="TZ510" s="35"/>
      <c r="UA510" s="35"/>
      <c r="UB510" s="35"/>
      <c r="UC510" s="35"/>
      <c r="UD510" s="35"/>
      <c r="UE510" s="35"/>
      <c r="UF510" s="35"/>
      <c r="UG510" s="35"/>
      <c r="UH510" s="35"/>
      <c r="UI510" s="35"/>
      <c r="UJ510" s="35"/>
      <c r="UK510" s="35"/>
      <c r="UL510" s="35"/>
      <c r="UM510" s="35"/>
      <c r="UN510" s="35"/>
      <c r="UO510" s="35"/>
      <c r="UP510" s="35"/>
      <c r="UQ510" s="35"/>
      <c r="UR510" s="35"/>
      <c r="US510" s="35"/>
      <c r="UT510" s="35"/>
      <c r="UU510" s="35"/>
      <c r="UV510" s="35"/>
      <c r="UW510" s="35"/>
      <c r="UX510" s="35"/>
      <c r="UY510" s="35"/>
      <c r="UZ510" s="35"/>
      <c r="VA510" s="35"/>
      <c r="VB510" s="35"/>
      <c r="VC510" s="35"/>
      <c r="VD510" s="35"/>
      <c r="VE510" s="35"/>
      <c r="VF510" s="35"/>
      <c r="VG510" s="35"/>
      <c r="VH510" s="35"/>
      <c r="VI510" s="35"/>
      <c r="VJ510" s="35"/>
      <c r="VK510" s="35"/>
      <c r="VL510" s="35"/>
      <c r="VM510" s="35"/>
      <c r="VN510" s="35"/>
      <c r="VO510" s="35"/>
      <c r="VP510" s="35"/>
      <c r="VQ510" s="35"/>
      <c r="VR510" s="35"/>
      <c r="VS510" s="35"/>
      <c r="VT510" s="35"/>
      <c r="VU510" s="35"/>
      <c r="VV510" s="35"/>
      <c r="VW510" s="35"/>
      <c r="VX510" s="35"/>
      <c r="VY510" s="35"/>
      <c r="VZ510" s="35"/>
      <c r="WA510" s="35"/>
      <c r="WB510" s="35"/>
      <c r="WC510" s="35"/>
      <c r="WD510" s="35"/>
      <c r="WE510" s="35"/>
      <c r="WF510" s="35"/>
      <c r="WG510" s="35"/>
      <c r="WH510" s="35"/>
      <c r="WI510" s="35"/>
      <c r="WJ510" s="35"/>
      <c r="WK510" s="35"/>
      <c r="WL510" s="35"/>
      <c r="WM510" s="35"/>
      <c r="WN510" s="35"/>
      <c r="WO510" s="35"/>
      <c r="WP510" s="35"/>
      <c r="WQ510" s="35"/>
      <c r="WR510" s="35"/>
      <c r="WS510" s="35"/>
      <c r="WT510" s="35"/>
      <c r="WU510" s="35"/>
      <c r="WV510" s="35"/>
      <c r="WW510" s="35"/>
      <c r="WX510" s="35"/>
      <c r="WY510" s="35"/>
      <c r="WZ510" s="35"/>
      <c r="XA510" s="35"/>
      <c r="XB510" s="35"/>
      <c r="XC510" s="35"/>
      <c r="XD510" s="35"/>
      <c r="XE510" s="35"/>
      <c r="XF510" s="35"/>
      <c r="XG510" s="35"/>
      <c r="XH510" s="35"/>
      <c r="XI510" s="35"/>
      <c r="XJ510" s="35"/>
      <c r="XK510" s="35"/>
      <c r="XL510" s="35"/>
      <c r="XM510" s="35"/>
      <c r="XN510" s="35"/>
      <c r="XO510" s="35"/>
      <c r="XP510" s="35"/>
      <c r="XQ510" s="35"/>
      <c r="XR510" s="35"/>
      <c r="XS510" s="35"/>
      <c r="XT510" s="35"/>
      <c r="XU510" s="35"/>
      <c r="XV510" s="35"/>
      <c r="XW510" s="35"/>
      <c r="XX510" s="35"/>
      <c r="XY510" s="35"/>
      <c r="XZ510" s="35"/>
      <c r="YA510" s="35"/>
      <c r="YB510" s="35"/>
      <c r="YC510" s="35"/>
      <c r="YD510" s="35"/>
      <c r="YE510" s="35"/>
      <c r="YF510" s="35"/>
      <c r="YG510" s="35"/>
      <c r="YH510" s="35"/>
      <c r="YI510" s="35"/>
      <c r="YJ510" s="35"/>
      <c r="YK510" s="35"/>
      <c r="YL510" s="35"/>
      <c r="YM510" s="35"/>
      <c r="YN510" s="35"/>
      <c r="YO510" s="35"/>
      <c r="YP510" s="35"/>
      <c r="YQ510" s="35"/>
      <c r="YR510" s="35"/>
      <c r="YS510" s="35"/>
      <c r="YT510" s="35"/>
      <c r="YU510" s="35"/>
      <c r="YV510" s="35"/>
      <c r="YW510" s="35"/>
      <c r="YX510" s="35"/>
      <c r="YY510" s="35"/>
      <c r="YZ510" s="35"/>
      <c r="ZA510" s="35"/>
      <c r="ZB510" s="35"/>
      <c r="ZC510" s="35"/>
      <c r="ZD510" s="35"/>
      <c r="ZE510" s="35"/>
      <c r="ZF510" s="35"/>
      <c r="ZG510" s="35"/>
      <c r="ZH510" s="35"/>
      <c r="ZI510" s="35"/>
      <c r="ZJ510" s="35"/>
      <c r="ZK510" s="35"/>
      <c r="ZL510" s="35"/>
      <c r="ZM510" s="35"/>
      <c r="ZN510" s="35"/>
      <c r="ZO510" s="35"/>
      <c r="ZP510" s="35"/>
      <c r="ZQ510" s="35"/>
      <c r="ZR510" s="35"/>
      <c r="ZS510" s="35"/>
      <c r="ZT510" s="35"/>
      <c r="ZU510" s="35"/>
      <c r="ZV510" s="35"/>
      <c r="ZW510" s="35"/>
      <c r="ZX510" s="35"/>
      <c r="ZY510" s="35"/>
      <c r="ZZ510" s="35"/>
      <c r="AAA510" s="35"/>
      <c r="AAB510" s="35"/>
      <c r="AAC510" s="35"/>
      <c r="AAD510" s="35"/>
      <c r="AAE510" s="35"/>
      <c r="AAF510" s="35"/>
      <c r="AAG510" s="35"/>
      <c r="AAH510" s="35"/>
      <c r="AAI510" s="35"/>
      <c r="AAJ510" s="35"/>
      <c r="AAK510" s="35"/>
      <c r="AAL510" s="35"/>
      <c r="AAM510" s="35"/>
      <c r="AAN510" s="35"/>
      <c r="AAO510" s="35"/>
      <c r="AAP510" s="35"/>
      <c r="AAQ510" s="35"/>
      <c r="AAR510" s="35"/>
      <c r="AAS510" s="35"/>
      <c r="AAT510" s="35"/>
      <c r="AAU510" s="35"/>
      <c r="AAV510" s="35"/>
      <c r="AAW510" s="35"/>
      <c r="AAX510" s="35"/>
      <c r="AAY510" s="35"/>
      <c r="AAZ510" s="35"/>
      <c r="ABA510" s="35"/>
      <c r="ABB510" s="35"/>
      <c r="ABC510" s="35"/>
      <c r="ABD510" s="35"/>
      <c r="ABE510" s="35"/>
      <c r="ABF510" s="35"/>
      <c r="ABG510" s="35"/>
      <c r="ABH510" s="35"/>
      <c r="ABI510" s="35"/>
      <c r="ABJ510" s="35"/>
      <c r="ABK510" s="35"/>
      <c r="ABL510" s="35"/>
      <c r="ABM510" s="35"/>
      <c r="ABN510" s="35"/>
      <c r="ABO510" s="35"/>
      <c r="ABP510" s="35"/>
      <c r="ABQ510" s="35"/>
      <c r="ABR510" s="35"/>
      <c r="ABS510" s="35"/>
      <c r="ABT510" s="35"/>
      <c r="ABU510" s="35"/>
      <c r="ABV510" s="35"/>
      <c r="ABW510" s="35"/>
      <c r="ABX510" s="35"/>
      <c r="ABY510" s="35"/>
      <c r="ABZ510" s="35"/>
      <c r="ACA510" s="35"/>
      <c r="ACB510" s="35"/>
      <c r="ACC510" s="35"/>
      <c r="ACD510" s="35"/>
      <c r="ACE510" s="35"/>
      <c r="ACF510" s="35"/>
      <c r="ACG510" s="35"/>
      <c r="ACH510" s="35"/>
      <c r="ACI510" s="35"/>
      <c r="ACJ510" s="35"/>
      <c r="ACK510" s="35"/>
      <c r="ACL510" s="35"/>
      <c r="ACM510" s="35"/>
      <c r="ACN510" s="35"/>
      <c r="ACO510" s="35"/>
      <c r="ACP510" s="35"/>
      <c r="ACQ510" s="35"/>
      <c r="ACR510" s="35"/>
      <c r="ACS510" s="35"/>
      <c r="ACT510" s="35"/>
      <c r="ACU510" s="35"/>
      <c r="ACV510" s="35"/>
      <c r="ACW510" s="35"/>
      <c r="ACX510" s="35"/>
      <c r="ACY510" s="35"/>
      <c r="ACZ510" s="35"/>
      <c r="ADA510" s="35"/>
      <c r="ADB510" s="35"/>
      <c r="ADC510" s="35"/>
      <c r="ADD510" s="35"/>
      <c r="ADE510" s="35"/>
      <c r="ADF510" s="35"/>
      <c r="ADG510" s="35"/>
      <c r="ADH510" s="35"/>
      <c r="ADI510" s="35"/>
      <c r="ADJ510" s="35"/>
      <c r="ADK510" s="35"/>
      <c r="ADL510" s="35"/>
      <c r="ADM510" s="35"/>
      <c r="ADN510" s="35"/>
      <c r="ADO510" s="35"/>
      <c r="ADP510" s="35"/>
      <c r="ADQ510" s="35"/>
      <c r="ADR510" s="35"/>
      <c r="ADS510" s="35"/>
      <c r="ADT510" s="35"/>
      <c r="ADU510" s="35"/>
      <c r="ADV510" s="35"/>
      <c r="ADW510" s="35"/>
      <c r="ADX510" s="35"/>
      <c r="ADY510" s="66">
        <f t="shared" si="21"/>
        <v>0</v>
      </c>
    </row>
    <row r="511" spans="1:805" s="5" customFormat="1" x14ac:dyDescent="0.2">
      <c r="A511" s="46" t="s">
        <v>278</v>
      </c>
      <c r="B511" s="65">
        <f t="shared" si="23"/>
        <v>0</v>
      </c>
      <c r="C511" s="57">
        <v>25</v>
      </c>
      <c r="D511" s="58">
        <v>44557</v>
      </c>
      <c r="E511" s="67">
        <v>17.57</v>
      </c>
      <c r="F511" s="67">
        <f t="shared" si="24"/>
        <v>0</v>
      </c>
      <c r="G511" s="65">
        <v>25</v>
      </c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35"/>
      <c r="AF511" s="35"/>
      <c r="AG511" s="35"/>
      <c r="AH511" s="35"/>
      <c r="AI511" s="35"/>
      <c r="AJ511" s="35"/>
      <c r="AK511" s="35"/>
      <c r="AL511" s="35"/>
      <c r="AM511" s="35"/>
      <c r="AN511" s="35"/>
      <c r="AO511" s="35"/>
      <c r="AP511" s="35"/>
      <c r="AQ511" s="35"/>
      <c r="AR511" s="35"/>
      <c r="AS511" s="35"/>
      <c r="AT511" s="35"/>
      <c r="AU511" s="35"/>
      <c r="AV511" s="35"/>
      <c r="AW511" s="35"/>
      <c r="AX511" s="35"/>
      <c r="AY511" s="35"/>
      <c r="AZ511" s="35"/>
      <c r="BA511" s="35"/>
      <c r="BB511" s="35"/>
      <c r="BC511" s="35"/>
      <c r="BD511" s="35"/>
      <c r="BE511" s="15"/>
      <c r="BF511" s="15"/>
      <c r="BG511" s="136">
        <v>25</v>
      </c>
      <c r="BH511" s="35"/>
      <c r="BI511" s="35"/>
      <c r="BJ511" s="35"/>
      <c r="BK511" s="35"/>
      <c r="BL511" s="35"/>
      <c r="BM511" s="35"/>
      <c r="BN511" s="35"/>
      <c r="BO511" s="35"/>
      <c r="BP511" s="35"/>
      <c r="BQ511" s="35"/>
      <c r="BR511" s="35"/>
      <c r="BS511" s="35"/>
      <c r="BT511" s="35"/>
      <c r="BU511" s="35"/>
      <c r="BV511" s="35"/>
      <c r="BW511" s="35"/>
      <c r="BX511" s="35"/>
      <c r="BY511" s="35"/>
      <c r="BZ511" s="35"/>
      <c r="CA511" s="35"/>
      <c r="CB511" s="35"/>
      <c r="CC511" s="35"/>
      <c r="CD511" s="35"/>
      <c r="CE511" s="35"/>
      <c r="CF511" s="35"/>
      <c r="CG511" s="35"/>
      <c r="CH511" s="35"/>
      <c r="CI511" s="35"/>
      <c r="CJ511" s="35"/>
      <c r="CK511" s="35"/>
      <c r="CL511" s="35"/>
      <c r="CM511" s="35"/>
      <c r="CN511" s="35"/>
      <c r="CO511" s="35"/>
      <c r="CP511" s="35"/>
      <c r="CQ511" s="35"/>
      <c r="CR511" s="35"/>
      <c r="CS511" s="35"/>
      <c r="CT511" s="35"/>
      <c r="CU511" s="35"/>
      <c r="CV511" s="35"/>
      <c r="CW511" s="35"/>
      <c r="CX511" s="35"/>
      <c r="CY511" s="35"/>
      <c r="CZ511" s="35"/>
      <c r="DA511" s="35"/>
      <c r="DB511" s="35"/>
      <c r="DC511" s="35"/>
      <c r="DD511" s="35"/>
      <c r="DE511" s="35"/>
      <c r="DF511" s="35"/>
      <c r="DG511" s="35"/>
      <c r="DH511" s="35"/>
      <c r="DI511" s="35"/>
      <c r="DJ511" s="35"/>
      <c r="DK511" s="35"/>
      <c r="DL511" s="35"/>
      <c r="DM511" s="35"/>
      <c r="DN511" s="35"/>
      <c r="DO511" s="35"/>
      <c r="DP511" s="35"/>
      <c r="DQ511" s="35"/>
      <c r="DR511" s="35"/>
      <c r="DS511" s="35"/>
      <c r="DT511" s="35"/>
      <c r="DU511" s="35"/>
      <c r="DV511" s="35"/>
      <c r="DW511" s="35"/>
      <c r="DX511" s="35"/>
      <c r="DY511" s="35"/>
      <c r="DZ511" s="35"/>
      <c r="EA511" s="35"/>
      <c r="EB511" s="35"/>
      <c r="EC511" s="35"/>
      <c r="ED511" s="35"/>
      <c r="EE511" s="35"/>
      <c r="EF511" s="35"/>
      <c r="EG511" s="35"/>
      <c r="EH511" s="35"/>
      <c r="EI511" s="35"/>
      <c r="EJ511" s="35"/>
      <c r="EK511" s="35"/>
      <c r="EL511" s="35"/>
      <c r="EM511" s="35"/>
      <c r="EN511" s="35"/>
      <c r="EO511" s="35"/>
      <c r="EP511" s="35"/>
      <c r="EQ511" s="35"/>
      <c r="ER511" s="35"/>
      <c r="ES511" s="35"/>
      <c r="ET511" s="35"/>
      <c r="EU511" s="35"/>
      <c r="EV511" s="35"/>
      <c r="EW511" s="35"/>
      <c r="EX511" s="35"/>
      <c r="EY511" s="35"/>
      <c r="EZ511" s="35"/>
      <c r="FA511" s="35"/>
      <c r="FB511" s="35"/>
      <c r="FC511" s="35"/>
      <c r="FD511" s="35"/>
      <c r="FE511" s="35"/>
      <c r="FF511" s="35"/>
      <c r="FG511" s="35"/>
      <c r="FH511" s="35"/>
      <c r="FI511" s="35"/>
      <c r="FJ511" s="35"/>
      <c r="FK511" s="35"/>
      <c r="FL511" s="35"/>
      <c r="FM511" s="35"/>
      <c r="FN511" s="35"/>
      <c r="FO511" s="35"/>
      <c r="FP511" s="35"/>
      <c r="FQ511" s="35"/>
      <c r="FR511" s="35"/>
      <c r="FS511" s="35"/>
      <c r="FT511" s="35"/>
      <c r="FU511" s="35"/>
      <c r="FV511" s="35"/>
      <c r="FW511" s="35"/>
      <c r="FX511" s="35"/>
      <c r="FY511" s="35"/>
      <c r="FZ511" s="35"/>
      <c r="GA511" s="35"/>
      <c r="GB511" s="35"/>
      <c r="GC511" s="35"/>
      <c r="GD511" s="35"/>
      <c r="GE511" s="35"/>
      <c r="GF511" s="35"/>
      <c r="GG511" s="35"/>
      <c r="GH511" s="35"/>
      <c r="GI511" s="35"/>
      <c r="GJ511" s="35"/>
      <c r="GK511" s="35"/>
      <c r="GL511" s="35"/>
      <c r="GM511" s="35"/>
      <c r="GN511" s="35"/>
      <c r="GO511" s="35"/>
      <c r="GP511" s="35"/>
      <c r="GQ511" s="35"/>
      <c r="GR511" s="35"/>
      <c r="GS511" s="35"/>
      <c r="GT511" s="35"/>
      <c r="GU511" s="35"/>
      <c r="GV511" s="35"/>
      <c r="GW511" s="35"/>
      <c r="GX511" s="35"/>
      <c r="GY511" s="35"/>
      <c r="GZ511" s="35"/>
      <c r="HA511" s="35"/>
      <c r="HB511" s="35"/>
      <c r="HC511" s="35"/>
      <c r="HD511" s="35"/>
      <c r="HE511" s="35"/>
      <c r="HF511" s="35"/>
      <c r="HG511" s="35"/>
      <c r="HH511" s="35"/>
      <c r="HI511" s="35"/>
      <c r="HJ511" s="35"/>
      <c r="HK511" s="35"/>
      <c r="HL511" s="35"/>
      <c r="HM511" s="35"/>
      <c r="HN511" s="35"/>
      <c r="HO511" s="35"/>
      <c r="HP511" s="35"/>
      <c r="HQ511" s="35"/>
      <c r="HR511" s="35"/>
      <c r="HS511" s="35"/>
      <c r="HT511" s="35"/>
      <c r="HU511" s="35"/>
      <c r="HV511" s="35"/>
      <c r="HW511" s="35"/>
      <c r="HX511" s="35"/>
      <c r="HY511" s="35"/>
      <c r="HZ511" s="35"/>
      <c r="IA511" s="35"/>
      <c r="IB511" s="35"/>
      <c r="IC511" s="35"/>
      <c r="ID511" s="35"/>
      <c r="IE511" s="35"/>
      <c r="IF511" s="35"/>
      <c r="IG511" s="35"/>
      <c r="IH511" s="35"/>
      <c r="II511" s="35"/>
      <c r="IJ511" s="35"/>
      <c r="IK511" s="35"/>
      <c r="IL511" s="35"/>
      <c r="IM511" s="35"/>
      <c r="IN511" s="35"/>
      <c r="IO511" s="35"/>
      <c r="IP511" s="35"/>
      <c r="IQ511" s="35"/>
      <c r="IR511" s="35"/>
      <c r="IS511" s="35"/>
      <c r="IT511" s="35"/>
      <c r="IU511" s="35"/>
      <c r="IV511" s="35"/>
      <c r="IW511" s="35"/>
      <c r="IX511" s="35"/>
      <c r="IY511" s="35"/>
      <c r="IZ511" s="35"/>
      <c r="JA511" s="35"/>
      <c r="JB511" s="35"/>
      <c r="JC511" s="35"/>
      <c r="JD511" s="35"/>
      <c r="JE511" s="35"/>
      <c r="JF511" s="35"/>
      <c r="JG511" s="35"/>
      <c r="JH511" s="35"/>
      <c r="JI511" s="35"/>
      <c r="JJ511" s="35"/>
      <c r="JK511" s="35"/>
      <c r="JL511" s="35"/>
      <c r="JM511" s="35"/>
      <c r="JN511" s="35"/>
      <c r="JO511" s="35"/>
      <c r="JP511" s="35"/>
      <c r="JQ511" s="35"/>
      <c r="JR511" s="35"/>
      <c r="JS511" s="35"/>
      <c r="JT511" s="35"/>
      <c r="JU511" s="35"/>
      <c r="JV511" s="35"/>
      <c r="JW511" s="35"/>
      <c r="JX511" s="35"/>
      <c r="JY511" s="35"/>
      <c r="JZ511" s="35"/>
      <c r="KA511" s="35"/>
      <c r="KB511" s="35"/>
      <c r="KC511" s="35"/>
      <c r="KD511" s="35"/>
      <c r="KE511" s="35"/>
      <c r="KF511" s="35"/>
      <c r="KG511" s="35"/>
      <c r="KH511" s="35"/>
      <c r="KI511" s="35"/>
      <c r="KJ511" s="35"/>
      <c r="KK511" s="35"/>
      <c r="KL511" s="35"/>
      <c r="KM511" s="35"/>
      <c r="KN511" s="35"/>
      <c r="KO511" s="35"/>
      <c r="KP511" s="35"/>
      <c r="KQ511" s="35"/>
      <c r="KR511" s="35"/>
      <c r="KS511" s="35"/>
      <c r="KT511" s="35"/>
      <c r="KU511" s="35"/>
      <c r="KV511" s="35"/>
      <c r="KW511" s="35"/>
      <c r="KX511" s="35"/>
      <c r="KY511" s="35"/>
      <c r="KZ511" s="35"/>
      <c r="LA511" s="35"/>
      <c r="LB511" s="35"/>
      <c r="LC511" s="35"/>
      <c r="LD511" s="35"/>
      <c r="LE511" s="35"/>
      <c r="LF511" s="35"/>
      <c r="LG511" s="35"/>
      <c r="LH511" s="35"/>
      <c r="LI511" s="35"/>
      <c r="LJ511" s="35"/>
      <c r="LK511" s="35"/>
      <c r="LL511" s="35"/>
      <c r="LM511" s="35"/>
      <c r="LN511" s="35"/>
      <c r="LO511" s="35"/>
      <c r="LP511" s="35"/>
      <c r="LQ511" s="35"/>
      <c r="LR511" s="35"/>
      <c r="LS511" s="35"/>
      <c r="LT511" s="35"/>
      <c r="LU511" s="35"/>
      <c r="LV511" s="35"/>
      <c r="LW511" s="35"/>
      <c r="LX511" s="35"/>
      <c r="LY511" s="35"/>
      <c r="LZ511" s="35"/>
      <c r="MA511" s="35"/>
      <c r="MB511" s="35"/>
      <c r="MC511" s="35"/>
      <c r="MD511" s="35"/>
      <c r="ME511" s="35"/>
      <c r="MF511" s="35"/>
      <c r="MG511" s="35"/>
      <c r="MH511" s="35"/>
      <c r="MI511" s="35"/>
      <c r="MJ511" s="35"/>
      <c r="MK511" s="35"/>
      <c r="ML511" s="35"/>
      <c r="MM511" s="35"/>
      <c r="MN511" s="35"/>
      <c r="MO511" s="35"/>
      <c r="MP511" s="35"/>
      <c r="MQ511" s="35"/>
      <c r="MR511" s="35"/>
      <c r="MS511" s="35"/>
      <c r="MT511" s="35"/>
      <c r="MU511" s="35"/>
      <c r="MV511" s="35"/>
      <c r="MW511" s="35"/>
      <c r="MX511" s="35"/>
      <c r="MY511" s="35"/>
      <c r="MZ511" s="35"/>
      <c r="NA511" s="35"/>
      <c r="NB511" s="35"/>
      <c r="NC511" s="35"/>
      <c r="ND511" s="35"/>
      <c r="NE511" s="35"/>
      <c r="NF511" s="35"/>
      <c r="NG511" s="35"/>
      <c r="NH511" s="35"/>
      <c r="NI511" s="35"/>
      <c r="NJ511" s="35"/>
      <c r="NK511" s="35"/>
      <c r="NL511" s="35"/>
      <c r="NM511" s="35"/>
      <c r="NN511" s="35"/>
      <c r="NO511" s="35"/>
      <c r="NP511" s="35"/>
      <c r="NQ511" s="35"/>
      <c r="NR511" s="35"/>
      <c r="NS511" s="35"/>
      <c r="NT511" s="35"/>
      <c r="NU511" s="35"/>
      <c r="NV511" s="35"/>
      <c r="NW511" s="35"/>
      <c r="NX511" s="35"/>
      <c r="NY511" s="35"/>
      <c r="NZ511" s="35"/>
      <c r="OA511" s="35"/>
      <c r="OB511" s="35"/>
      <c r="OC511" s="35"/>
      <c r="OD511" s="35"/>
      <c r="OE511" s="35"/>
      <c r="OF511" s="35"/>
      <c r="OG511" s="35"/>
      <c r="OH511" s="35"/>
      <c r="OI511" s="35"/>
      <c r="OJ511" s="35"/>
      <c r="OK511" s="35"/>
      <c r="OL511" s="35"/>
      <c r="OM511" s="35"/>
      <c r="ON511" s="35"/>
      <c r="OO511" s="35"/>
      <c r="OP511" s="35"/>
      <c r="OQ511" s="35"/>
      <c r="OR511" s="35"/>
      <c r="OS511" s="35"/>
      <c r="OT511" s="35"/>
      <c r="OU511" s="35"/>
      <c r="OV511" s="35"/>
      <c r="OW511" s="35"/>
      <c r="OX511" s="35"/>
      <c r="OY511" s="35"/>
      <c r="OZ511" s="35"/>
      <c r="PA511" s="35"/>
      <c r="PB511" s="35"/>
      <c r="PC511" s="35"/>
      <c r="PD511" s="35"/>
      <c r="PE511" s="35"/>
      <c r="PF511" s="35"/>
      <c r="PG511" s="35"/>
      <c r="PH511" s="35"/>
      <c r="PI511" s="35"/>
      <c r="PJ511" s="35"/>
      <c r="PK511" s="35"/>
      <c r="PL511" s="35"/>
      <c r="PM511" s="35"/>
      <c r="PN511" s="35"/>
      <c r="PO511" s="35"/>
      <c r="PP511" s="35"/>
      <c r="PQ511" s="35"/>
      <c r="PR511" s="35"/>
      <c r="PS511" s="35"/>
      <c r="PT511" s="35"/>
      <c r="PU511" s="35"/>
      <c r="PV511" s="35"/>
      <c r="PW511" s="35"/>
      <c r="PX511" s="35"/>
      <c r="PY511" s="35"/>
      <c r="PZ511" s="35"/>
      <c r="QA511" s="35"/>
      <c r="QB511" s="35"/>
      <c r="QC511" s="35"/>
      <c r="QD511" s="35"/>
      <c r="QE511" s="35"/>
      <c r="QF511" s="35"/>
      <c r="QG511" s="35"/>
      <c r="QH511" s="35"/>
      <c r="QI511" s="35"/>
      <c r="QJ511" s="35"/>
      <c r="QK511" s="35"/>
      <c r="QL511" s="35"/>
      <c r="QM511" s="35"/>
      <c r="QN511" s="35"/>
      <c r="QO511" s="35"/>
      <c r="QP511" s="35"/>
      <c r="QQ511" s="35"/>
      <c r="QR511" s="35"/>
      <c r="QS511" s="35"/>
      <c r="QT511" s="35"/>
      <c r="QU511" s="35"/>
      <c r="QV511" s="35"/>
      <c r="QW511" s="35"/>
      <c r="QX511" s="35"/>
      <c r="QY511" s="35"/>
      <c r="QZ511" s="35"/>
      <c r="RA511" s="35"/>
      <c r="RB511" s="35"/>
      <c r="RC511" s="35"/>
      <c r="RD511" s="35"/>
      <c r="RE511" s="35"/>
      <c r="RF511" s="35"/>
      <c r="RG511" s="35"/>
      <c r="RH511" s="35"/>
      <c r="RI511" s="35"/>
      <c r="RJ511" s="35"/>
      <c r="RK511" s="35"/>
      <c r="RL511" s="35"/>
      <c r="RM511" s="35"/>
      <c r="RN511" s="35"/>
      <c r="RO511" s="35"/>
      <c r="RP511" s="35"/>
      <c r="RQ511" s="35"/>
      <c r="RR511" s="35"/>
      <c r="RS511" s="35"/>
      <c r="RT511" s="35"/>
      <c r="RU511" s="35"/>
      <c r="RV511" s="35"/>
      <c r="RW511" s="35"/>
      <c r="RX511" s="35"/>
      <c r="RY511" s="35"/>
      <c r="RZ511" s="35"/>
      <c r="SA511" s="35"/>
      <c r="SB511" s="35"/>
      <c r="SC511" s="35"/>
      <c r="SD511" s="35"/>
      <c r="SE511" s="35"/>
      <c r="SF511" s="35"/>
      <c r="SG511" s="35"/>
      <c r="SH511" s="35"/>
      <c r="SI511" s="35"/>
      <c r="SJ511" s="35"/>
      <c r="SK511" s="35"/>
      <c r="SL511" s="35"/>
      <c r="SM511" s="35"/>
      <c r="SN511" s="35"/>
      <c r="SO511" s="35"/>
      <c r="SP511" s="35"/>
      <c r="SQ511" s="35"/>
      <c r="SR511" s="35"/>
      <c r="SS511" s="35"/>
      <c r="ST511" s="35"/>
      <c r="SU511" s="35"/>
      <c r="SV511" s="35"/>
      <c r="SW511" s="35"/>
      <c r="SX511" s="35"/>
      <c r="SY511" s="35"/>
      <c r="SZ511" s="35"/>
      <c r="TA511" s="35"/>
      <c r="TB511" s="35"/>
      <c r="TC511" s="35"/>
      <c r="TD511" s="35"/>
      <c r="TE511" s="35"/>
      <c r="TF511" s="35"/>
      <c r="TG511" s="35"/>
      <c r="TH511" s="35"/>
      <c r="TI511" s="35"/>
      <c r="TJ511" s="35"/>
      <c r="TK511" s="35"/>
      <c r="TL511" s="35"/>
      <c r="TM511" s="35"/>
      <c r="TN511" s="35"/>
      <c r="TO511" s="35"/>
      <c r="TP511" s="35"/>
      <c r="TQ511" s="35"/>
      <c r="TR511" s="35"/>
      <c r="TS511" s="35"/>
      <c r="TT511" s="35"/>
      <c r="TU511" s="35"/>
      <c r="TV511" s="35"/>
      <c r="TW511" s="35"/>
      <c r="TX511" s="35"/>
      <c r="TY511" s="35"/>
      <c r="TZ511" s="35"/>
      <c r="UA511" s="35"/>
      <c r="UB511" s="35"/>
      <c r="UC511" s="35"/>
      <c r="UD511" s="35"/>
      <c r="UE511" s="35"/>
      <c r="UF511" s="35"/>
      <c r="UG511" s="35"/>
      <c r="UH511" s="35"/>
      <c r="UI511" s="35"/>
      <c r="UJ511" s="35"/>
      <c r="UK511" s="35"/>
      <c r="UL511" s="35"/>
      <c r="UM511" s="35"/>
      <c r="UN511" s="35"/>
      <c r="UO511" s="35"/>
      <c r="UP511" s="35"/>
      <c r="UQ511" s="35"/>
      <c r="UR511" s="35"/>
      <c r="US511" s="35"/>
      <c r="UT511" s="35"/>
      <c r="UU511" s="35"/>
      <c r="UV511" s="35"/>
      <c r="UW511" s="35"/>
      <c r="UX511" s="35"/>
      <c r="UY511" s="35"/>
      <c r="UZ511" s="35"/>
      <c r="VA511" s="35"/>
      <c r="VB511" s="35"/>
      <c r="VC511" s="35"/>
      <c r="VD511" s="35"/>
      <c r="VE511" s="35"/>
      <c r="VF511" s="35"/>
      <c r="VG511" s="35"/>
      <c r="VH511" s="35"/>
      <c r="VI511" s="35"/>
      <c r="VJ511" s="35"/>
      <c r="VK511" s="35"/>
      <c r="VL511" s="35"/>
      <c r="VM511" s="35"/>
      <c r="VN511" s="35"/>
      <c r="VO511" s="35"/>
      <c r="VP511" s="35"/>
      <c r="VQ511" s="35"/>
      <c r="VR511" s="35"/>
      <c r="VS511" s="35"/>
      <c r="VT511" s="35"/>
      <c r="VU511" s="35"/>
      <c r="VV511" s="35"/>
      <c r="VW511" s="35"/>
      <c r="VX511" s="35"/>
      <c r="VY511" s="35"/>
      <c r="VZ511" s="35"/>
      <c r="WA511" s="35"/>
      <c r="WB511" s="35"/>
      <c r="WC511" s="35"/>
      <c r="WD511" s="35"/>
      <c r="WE511" s="35"/>
      <c r="WF511" s="35"/>
      <c r="WG511" s="35"/>
      <c r="WH511" s="35"/>
      <c r="WI511" s="35"/>
      <c r="WJ511" s="35"/>
      <c r="WK511" s="35"/>
      <c r="WL511" s="35"/>
      <c r="WM511" s="35"/>
      <c r="WN511" s="35"/>
      <c r="WO511" s="35"/>
      <c r="WP511" s="35"/>
      <c r="WQ511" s="35"/>
      <c r="WR511" s="35"/>
      <c r="WS511" s="35"/>
      <c r="WT511" s="35"/>
      <c r="WU511" s="35"/>
      <c r="WV511" s="35"/>
      <c r="WW511" s="35"/>
      <c r="WX511" s="35"/>
      <c r="WY511" s="35"/>
      <c r="WZ511" s="35"/>
      <c r="XA511" s="35"/>
      <c r="XB511" s="35"/>
      <c r="XC511" s="35"/>
      <c r="XD511" s="35"/>
      <c r="XE511" s="35"/>
      <c r="XF511" s="35"/>
      <c r="XG511" s="35"/>
      <c r="XH511" s="35"/>
      <c r="XI511" s="35"/>
      <c r="XJ511" s="35"/>
      <c r="XK511" s="35"/>
      <c r="XL511" s="35"/>
      <c r="XM511" s="35"/>
      <c r="XN511" s="35"/>
      <c r="XO511" s="35"/>
      <c r="XP511" s="35"/>
      <c r="XQ511" s="35"/>
      <c r="XR511" s="35"/>
      <c r="XS511" s="35"/>
      <c r="XT511" s="35"/>
      <c r="XU511" s="35"/>
      <c r="XV511" s="35"/>
      <c r="XW511" s="35"/>
      <c r="XX511" s="35"/>
      <c r="XY511" s="35"/>
      <c r="XZ511" s="35"/>
      <c r="YA511" s="35"/>
      <c r="YB511" s="35"/>
      <c r="YC511" s="35"/>
      <c r="YD511" s="35"/>
      <c r="YE511" s="35"/>
      <c r="YF511" s="35"/>
      <c r="YG511" s="35"/>
      <c r="YH511" s="35"/>
      <c r="YI511" s="35"/>
      <c r="YJ511" s="35"/>
      <c r="YK511" s="35"/>
      <c r="YL511" s="35"/>
      <c r="YM511" s="35"/>
      <c r="YN511" s="35"/>
      <c r="YO511" s="35"/>
      <c r="YP511" s="35"/>
      <c r="YQ511" s="35"/>
      <c r="YR511" s="35"/>
      <c r="YS511" s="35"/>
      <c r="YT511" s="35"/>
      <c r="YU511" s="35"/>
      <c r="YV511" s="35"/>
      <c r="YW511" s="35"/>
      <c r="YX511" s="35"/>
      <c r="YY511" s="35"/>
      <c r="YZ511" s="35"/>
      <c r="ZA511" s="35"/>
      <c r="ZB511" s="35"/>
      <c r="ZC511" s="35"/>
      <c r="ZD511" s="35"/>
      <c r="ZE511" s="35"/>
      <c r="ZF511" s="35"/>
      <c r="ZG511" s="35"/>
      <c r="ZH511" s="35"/>
      <c r="ZI511" s="35"/>
      <c r="ZJ511" s="35"/>
      <c r="ZK511" s="35"/>
      <c r="ZL511" s="35"/>
      <c r="ZM511" s="35"/>
      <c r="ZN511" s="35"/>
      <c r="ZO511" s="35"/>
      <c r="ZP511" s="35"/>
      <c r="ZQ511" s="35"/>
      <c r="ZR511" s="35"/>
      <c r="ZS511" s="35"/>
      <c r="ZT511" s="35"/>
      <c r="ZU511" s="35"/>
      <c r="ZV511" s="35"/>
      <c r="ZW511" s="35"/>
      <c r="ZX511" s="35"/>
      <c r="ZY511" s="35"/>
      <c r="ZZ511" s="35"/>
      <c r="AAA511" s="35"/>
      <c r="AAB511" s="35"/>
      <c r="AAC511" s="35"/>
      <c r="AAD511" s="35"/>
      <c r="AAE511" s="35"/>
      <c r="AAF511" s="35"/>
      <c r="AAG511" s="35"/>
      <c r="AAH511" s="35"/>
      <c r="AAI511" s="35"/>
      <c r="AAJ511" s="35"/>
      <c r="AAK511" s="35"/>
      <c r="AAL511" s="35"/>
      <c r="AAM511" s="35"/>
      <c r="AAN511" s="35"/>
      <c r="AAO511" s="35"/>
      <c r="AAP511" s="35"/>
      <c r="AAQ511" s="35"/>
      <c r="AAR511" s="35"/>
      <c r="AAS511" s="35"/>
      <c r="AAT511" s="35"/>
      <c r="AAU511" s="35"/>
      <c r="AAV511" s="35"/>
      <c r="AAW511" s="35"/>
      <c r="AAX511" s="35"/>
      <c r="AAY511" s="35"/>
      <c r="AAZ511" s="35"/>
      <c r="ABA511" s="35"/>
      <c r="ABB511" s="35"/>
      <c r="ABC511" s="35"/>
      <c r="ABD511" s="35"/>
      <c r="ABE511" s="35"/>
      <c r="ABF511" s="35"/>
      <c r="ABG511" s="35"/>
      <c r="ABH511" s="35"/>
      <c r="ABI511" s="35"/>
      <c r="ABJ511" s="35"/>
      <c r="ABK511" s="35"/>
      <c r="ABL511" s="35"/>
      <c r="ABM511" s="35"/>
      <c r="ABN511" s="35"/>
      <c r="ABO511" s="35"/>
      <c r="ABP511" s="35"/>
      <c r="ABQ511" s="35"/>
      <c r="ABR511" s="35"/>
      <c r="ABS511" s="35"/>
      <c r="ABT511" s="35"/>
      <c r="ABU511" s="35"/>
      <c r="ABV511" s="35"/>
      <c r="ABW511" s="35"/>
      <c r="ABX511" s="35"/>
      <c r="ABY511" s="35"/>
      <c r="ABZ511" s="35"/>
      <c r="ACA511" s="35"/>
      <c r="ACB511" s="35"/>
      <c r="ACC511" s="35"/>
      <c r="ACD511" s="35"/>
      <c r="ACE511" s="35"/>
      <c r="ACF511" s="35"/>
      <c r="ACG511" s="35"/>
      <c r="ACH511" s="35"/>
      <c r="ACI511" s="35"/>
      <c r="ACJ511" s="35"/>
      <c r="ACK511" s="35"/>
      <c r="ACL511" s="35"/>
      <c r="ACM511" s="35"/>
      <c r="ACN511" s="35"/>
      <c r="ACO511" s="35"/>
      <c r="ACP511" s="35"/>
      <c r="ACQ511" s="35"/>
      <c r="ACR511" s="35"/>
      <c r="ACS511" s="35"/>
      <c r="ACT511" s="35"/>
      <c r="ACU511" s="35"/>
      <c r="ACV511" s="35"/>
      <c r="ACW511" s="35"/>
      <c r="ACX511" s="35"/>
      <c r="ACY511" s="35"/>
      <c r="ACZ511" s="35"/>
      <c r="ADA511" s="35"/>
      <c r="ADB511" s="35"/>
      <c r="ADC511" s="35"/>
      <c r="ADD511" s="35"/>
      <c r="ADE511" s="35"/>
      <c r="ADF511" s="35"/>
      <c r="ADG511" s="35"/>
      <c r="ADH511" s="35"/>
      <c r="ADI511" s="35"/>
      <c r="ADJ511" s="35"/>
      <c r="ADK511" s="35"/>
      <c r="ADL511" s="35"/>
      <c r="ADM511" s="35"/>
      <c r="ADN511" s="35"/>
      <c r="ADO511" s="35"/>
      <c r="ADP511" s="35"/>
      <c r="ADQ511" s="35"/>
      <c r="ADR511" s="35"/>
      <c r="ADS511" s="35"/>
      <c r="ADT511" s="35"/>
      <c r="ADU511" s="35"/>
      <c r="ADV511" s="35"/>
      <c r="ADW511" s="35"/>
      <c r="ADX511" s="35"/>
      <c r="ADY511" s="66">
        <f t="shared" si="21"/>
        <v>0</v>
      </c>
    </row>
    <row r="512" spans="1:805" s="5" customFormat="1" x14ac:dyDescent="0.2">
      <c r="A512" s="46" t="s">
        <v>373</v>
      </c>
      <c r="B512" s="65">
        <f t="shared" si="23"/>
        <v>0</v>
      </c>
      <c r="C512" s="57">
        <v>25</v>
      </c>
      <c r="D512" s="58">
        <v>44809</v>
      </c>
      <c r="E512" s="67">
        <v>18.920000000000002</v>
      </c>
      <c r="F512" s="67">
        <f t="shared" si="24"/>
        <v>0</v>
      </c>
      <c r="G512" s="65">
        <v>125</v>
      </c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35"/>
      <c r="AF512" s="35"/>
      <c r="AG512" s="35"/>
      <c r="AH512" s="35"/>
      <c r="AI512" s="35"/>
      <c r="AJ512" s="35"/>
      <c r="AK512" s="35"/>
      <c r="AL512" s="35"/>
      <c r="AM512" s="35"/>
      <c r="AN512" s="35"/>
      <c r="AO512" s="35"/>
      <c r="AP512" s="35"/>
      <c r="AQ512" s="35"/>
      <c r="AR512" s="35"/>
      <c r="AS512" s="35"/>
      <c r="AT512" s="35"/>
      <c r="AU512" s="35"/>
      <c r="AV512" s="35"/>
      <c r="AW512" s="35"/>
      <c r="AX512" s="35"/>
      <c r="AY512" s="35">
        <v>50</v>
      </c>
      <c r="AZ512" s="35"/>
      <c r="BA512" s="35"/>
      <c r="BB512" s="35"/>
      <c r="BC512" s="35"/>
      <c r="BD512" s="35"/>
      <c r="BE512" s="15"/>
      <c r="BF512" s="15"/>
      <c r="BG512" s="136">
        <v>125</v>
      </c>
      <c r="BH512" s="35"/>
      <c r="BI512" s="35"/>
      <c r="BJ512" s="35"/>
      <c r="BK512" s="35"/>
      <c r="BL512" s="35"/>
      <c r="BM512" s="35"/>
      <c r="BN512" s="35"/>
      <c r="BO512" s="35"/>
      <c r="BP512" s="35"/>
      <c r="BQ512" s="35"/>
      <c r="BR512" s="35"/>
      <c r="BS512" s="35"/>
      <c r="BT512" s="35"/>
      <c r="BU512" s="35"/>
      <c r="BV512" s="35"/>
      <c r="BW512" s="35"/>
      <c r="BX512" s="35"/>
      <c r="BY512" s="35"/>
      <c r="BZ512" s="35"/>
      <c r="CA512" s="35"/>
      <c r="CB512" s="35"/>
      <c r="CC512" s="35"/>
      <c r="CD512" s="35"/>
      <c r="CE512" s="35"/>
      <c r="CF512" s="35"/>
      <c r="CG512" s="35"/>
      <c r="CH512" s="35"/>
      <c r="CI512" s="35"/>
      <c r="CJ512" s="35"/>
      <c r="CK512" s="35"/>
      <c r="CL512" s="35"/>
      <c r="CM512" s="35"/>
      <c r="CN512" s="35"/>
      <c r="CO512" s="35"/>
      <c r="CP512" s="35"/>
      <c r="CQ512" s="35"/>
      <c r="CR512" s="35"/>
      <c r="CS512" s="35"/>
      <c r="CT512" s="35"/>
      <c r="CU512" s="35"/>
      <c r="CV512" s="35"/>
      <c r="CW512" s="35"/>
      <c r="CX512" s="35"/>
      <c r="CY512" s="35"/>
      <c r="CZ512" s="35"/>
      <c r="DA512" s="35"/>
      <c r="DB512" s="35"/>
      <c r="DC512" s="35"/>
      <c r="DD512" s="35"/>
      <c r="DE512" s="35"/>
      <c r="DF512" s="35"/>
      <c r="DG512" s="35"/>
      <c r="DH512" s="35"/>
      <c r="DI512" s="35"/>
      <c r="DJ512" s="35"/>
      <c r="DK512" s="35"/>
      <c r="DL512" s="35"/>
      <c r="DM512" s="35"/>
      <c r="DN512" s="35"/>
      <c r="DO512" s="35"/>
      <c r="DP512" s="35"/>
      <c r="DQ512" s="35"/>
      <c r="DR512" s="35"/>
      <c r="DS512" s="35"/>
      <c r="DT512" s="35"/>
      <c r="DU512" s="35"/>
      <c r="DV512" s="35"/>
      <c r="DW512" s="35"/>
      <c r="DX512" s="35"/>
      <c r="DY512" s="35"/>
      <c r="DZ512" s="35"/>
      <c r="EA512" s="35"/>
      <c r="EB512" s="35"/>
      <c r="EC512" s="35"/>
      <c r="ED512" s="35"/>
      <c r="EE512" s="35"/>
      <c r="EF512" s="35"/>
      <c r="EG512" s="35"/>
      <c r="EH512" s="35"/>
      <c r="EI512" s="35"/>
      <c r="EJ512" s="35"/>
      <c r="EK512" s="35"/>
      <c r="EL512" s="35"/>
      <c r="EM512" s="35"/>
      <c r="EN512" s="35"/>
      <c r="EO512" s="35"/>
      <c r="EP512" s="35"/>
      <c r="EQ512" s="35"/>
      <c r="ER512" s="35"/>
      <c r="ES512" s="35"/>
      <c r="ET512" s="35"/>
      <c r="EU512" s="35"/>
      <c r="EV512" s="35"/>
      <c r="EW512" s="35"/>
      <c r="EX512" s="35"/>
      <c r="EY512" s="35"/>
      <c r="EZ512" s="35"/>
      <c r="FA512" s="35"/>
      <c r="FB512" s="35"/>
      <c r="FC512" s="35"/>
      <c r="FD512" s="35"/>
      <c r="FE512" s="35"/>
      <c r="FF512" s="35"/>
      <c r="FG512" s="35"/>
      <c r="FH512" s="35"/>
      <c r="FI512" s="35"/>
      <c r="FJ512" s="35"/>
      <c r="FK512" s="35"/>
      <c r="FL512" s="35"/>
      <c r="FM512" s="35"/>
      <c r="FN512" s="35"/>
      <c r="FO512" s="35"/>
      <c r="FP512" s="35"/>
      <c r="FQ512" s="35"/>
      <c r="FR512" s="35"/>
      <c r="FS512" s="35"/>
      <c r="FT512" s="35"/>
      <c r="FU512" s="35"/>
      <c r="FV512" s="35"/>
      <c r="FW512" s="35"/>
      <c r="FX512" s="35"/>
      <c r="FY512" s="35"/>
      <c r="FZ512" s="35"/>
      <c r="GA512" s="35"/>
      <c r="GB512" s="35"/>
      <c r="GC512" s="35"/>
      <c r="GD512" s="35"/>
      <c r="GE512" s="35"/>
      <c r="GF512" s="35"/>
      <c r="GG512" s="35"/>
      <c r="GH512" s="35"/>
      <c r="GI512" s="35"/>
      <c r="GJ512" s="35"/>
      <c r="GK512" s="35"/>
      <c r="GL512" s="35"/>
      <c r="GM512" s="35"/>
      <c r="GN512" s="35"/>
      <c r="GO512" s="35"/>
      <c r="GP512" s="35"/>
      <c r="GQ512" s="35"/>
      <c r="GR512" s="35"/>
      <c r="GS512" s="35"/>
      <c r="GT512" s="35"/>
      <c r="GU512" s="35"/>
      <c r="GV512" s="35"/>
      <c r="GW512" s="35"/>
      <c r="GX512" s="35"/>
      <c r="GY512" s="35"/>
      <c r="GZ512" s="35"/>
      <c r="HA512" s="35"/>
      <c r="HB512" s="35"/>
      <c r="HC512" s="35"/>
      <c r="HD512" s="35"/>
      <c r="HE512" s="35"/>
      <c r="HF512" s="35"/>
      <c r="HG512" s="35"/>
      <c r="HH512" s="35"/>
      <c r="HI512" s="35"/>
      <c r="HJ512" s="35"/>
      <c r="HK512" s="35"/>
      <c r="HL512" s="35"/>
      <c r="HM512" s="35"/>
      <c r="HN512" s="35"/>
      <c r="HO512" s="35"/>
      <c r="HP512" s="35"/>
      <c r="HQ512" s="35"/>
      <c r="HR512" s="35"/>
      <c r="HS512" s="35"/>
      <c r="HT512" s="35"/>
      <c r="HU512" s="35"/>
      <c r="HV512" s="35"/>
      <c r="HW512" s="35"/>
      <c r="HX512" s="35"/>
      <c r="HY512" s="35"/>
      <c r="HZ512" s="35"/>
      <c r="IA512" s="35"/>
      <c r="IB512" s="35"/>
      <c r="IC512" s="35"/>
      <c r="ID512" s="35"/>
      <c r="IE512" s="35"/>
      <c r="IF512" s="35"/>
      <c r="IG512" s="35"/>
      <c r="IH512" s="35"/>
      <c r="II512" s="35"/>
      <c r="IJ512" s="35"/>
      <c r="IK512" s="35"/>
      <c r="IL512" s="35"/>
      <c r="IM512" s="35"/>
      <c r="IN512" s="35"/>
      <c r="IO512" s="35"/>
      <c r="IP512" s="35"/>
      <c r="IQ512" s="35"/>
      <c r="IR512" s="35"/>
      <c r="IS512" s="35"/>
      <c r="IT512" s="35"/>
      <c r="IU512" s="35"/>
      <c r="IV512" s="35"/>
      <c r="IW512" s="35"/>
      <c r="IX512" s="35"/>
      <c r="IY512" s="35"/>
      <c r="IZ512" s="35"/>
      <c r="JA512" s="35"/>
      <c r="JB512" s="35"/>
      <c r="JC512" s="35"/>
      <c r="JD512" s="35"/>
      <c r="JE512" s="35"/>
      <c r="JF512" s="35"/>
      <c r="JG512" s="35"/>
      <c r="JH512" s="35"/>
      <c r="JI512" s="35"/>
      <c r="JJ512" s="35"/>
      <c r="JK512" s="35"/>
      <c r="JL512" s="35"/>
      <c r="JM512" s="35"/>
      <c r="JN512" s="35"/>
      <c r="JO512" s="35"/>
      <c r="JP512" s="35"/>
      <c r="JQ512" s="35"/>
      <c r="JR512" s="35"/>
      <c r="JS512" s="35"/>
      <c r="JT512" s="35"/>
      <c r="JU512" s="35"/>
      <c r="JV512" s="35"/>
      <c r="JW512" s="35"/>
      <c r="JX512" s="35"/>
      <c r="JY512" s="35"/>
      <c r="JZ512" s="35"/>
      <c r="KA512" s="35"/>
      <c r="KB512" s="35"/>
      <c r="KC512" s="35"/>
      <c r="KD512" s="35"/>
      <c r="KE512" s="35"/>
      <c r="KF512" s="35"/>
      <c r="KG512" s="35"/>
      <c r="KH512" s="35"/>
      <c r="KI512" s="35"/>
      <c r="KJ512" s="35"/>
      <c r="KK512" s="35"/>
      <c r="KL512" s="35"/>
      <c r="KM512" s="35"/>
      <c r="KN512" s="35"/>
      <c r="KO512" s="35"/>
      <c r="KP512" s="35"/>
      <c r="KQ512" s="35"/>
      <c r="KR512" s="35"/>
      <c r="KS512" s="35"/>
      <c r="KT512" s="35"/>
      <c r="KU512" s="35"/>
      <c r="KV512" s="35"/>
      <c r="KW512" s="35"/>
      <c r="KX512" s="35"/>
      <c r="KY512" s="35"/>
      <c r="KZ512" s="35"/>
      <c r="LA512" s="35"/>
      <c r="LB512" s="35"/>
      <c r="LC512" s="35"/>
      <c r="LD512" s="35"/>
      <c r="LE512" s="35"/>
      <c r="LF512" s="35"/>
      <c r="LG512" s="35"/>
      <c r="LH512" s="35"/>
      <c r="LI512" s="35"/>
      <c r="LJ512" s="35"/>
      <c r="LK512" s="35"/>
      <c r="LL512" s="35"/>
      <c r="LM512" s="35"/>
      <c r="LN512" s="35"/>
      <c r="LO512" s="35"/>
      <c r="LP512" s="35"/>
      <c r="LQ512" s="35"/>
      <c r="LR512" s="35"/>
      <c r="LS512" s="35"/>
      <c r="LT512" s="35"/>
      <c r="LU512" s="35"/>
      <c r="LV512" s="35"/>
      <c r="LW512" s="35"/>
      <c r="LX512" s="35"/>
      <c r="LY512" s="35"/>
      <c r="LZ512" s="35"/>
      <c r="MA512" s="35"/>
      <c r="MB512" s="35"/>
      <c r="MC512" s="35"/>
      <c r="MD512" s="35"/>
      <c r="ME512" s="35"/>
      <c r="MF512" s="35"/>
      <c r="MG512" s="35"/>
      <c r="MH512" s="35"/>
      <c r="MI512" s="35"/>
      <c r="MJ512" s="35"/>
      <c r="MK512" s="35"/>
      <c r="ML512" s="35"/>
      <c r="MM512" s="35"/>
      <c r="MN512" s="35"/>
      <c r="MO512" s="35"/>
      <c r="MP512" s="35"/>
      <c r="MQ512" s="35"/>
      <c r="MR512" s="35"/>
      <c r="MS512" s="35"/>
      <c r="MT512" s="35"/>
      <c r="MU512" s="35"/>
      <c r="MV512" s="35"/>
      <c r="MW512" s="35"/>
      <c r="MX512" s="35"/>
      <c r="MY512" s="35"/>
      <c r="MZ512" s="35"/>
      <c r="NA512" s="35"/>
      <c r="NB512" s="35"/>
      <c r="NC512" s="35"/>
      <c r="ND512" s="35"/>
      <c r="NE512" s="35"/>
      <c r="NF512" s="35"/>
      <c r="NG512" s="35"/>
      <c r="NH512" s="35"/>
      <c r="NI512" s="35"/>
      <c r="NJ512" s="35"/>
      <c r="NK512" s="35"/>
      <c r="NL512" s="35"/>
      <c r="NM512" s="35"/>
      <c r="NN512" s="35"/>
      <c r="NO512" s="35"/>
      <c r="NP512" s="35"/>
      <c r="NQ512" s="35"/>
      <c r="NR512" s="35"/>
      <c r="NS512" s="35"/>
      <c r="NT512" s="35"/>
      <c r="NU512" s="35"/>
      <c r="NV512" s="35"/>
      <c r="NW512" s="35"/>
      <c r="NX512" s="35"/>
      <c r="NY512" s="35"/>
      <c r="NZ512" s="35"/>
      <c r="OA512" s="35"/>
      <c r="OB512" s="35"/>
      <c r="OC512" s="35"/>
      <c r="OD512" s="35"/>
      <c r="OE512" s="35"/>
      <c r="OF512" s="35"/>
      <c r="OG512" s="35"/>
      <c r="OH512" s="35"/>
      <c r="OI512" s="35"/>
      <c r="OJ512" s="35"/>
      <c r="OK512" s="35"/>
      <c r="OL512" s="35"/>
      <c r="OM512" s="35"/>
      <c r="ON512" s="35"/>
      <c r="OO512" s="35"/>
      <c r="OP512" s="35"/>
      <c r="OQ512" s="35"/>
      <c r="OR512" s="35"/>
      <c r="OS512" s="35"/>
      <c r="OT512" s="35"/>
      <c r="OU512" s="35"/>
      <c r="OV512" s="35"/>
      <c r="OW512" s="35"/>
      <c r="OX512" s="35"/>
      <c r="OY512" s="35"/>
      <c r="OZ512" s="35"/>
      <c r="PA512" s="35"/>
      <c r="PB512" s="35"/>
      <c r="PC512" s="35"/>
      <c r="PD512" s="35"/>
      <c r="PE512" s="35"/>
      <c r="PF512" s="35"/>
      <c r="PG512" s="35"/>
      <c r="PH512" s="35"/>
      <c r="PI512" s="35"/>
      <c r="PJ512" s="35"/>
      <c r="PK512" s="35"/>
      <c r="PL512" s="35"/>
      <c r="PM512" s="35"/>
      <c r="PN512" s="35"/>
      <c r="PO512" s="35"/>
      <c r="PP512" s="35"/>
      <c r="PQ512" s="35"/>
      <c r="PR512" s="35"/>
      <c r="PS512" s="35"/>
      <c r="PT512" s="35"/>
      <c r="PU512" s="35"/>
      <c r="PV512" s="35"/>
      <c r="PW512" s="35"/>
      <c r="PX512" s="35"/>
      <c r="PY512" s="35"/>
      <c r="PZ512" s="35"/>
      <c r="QA512" s="35"/>
      <c r="QB512" s="35"/>
      <c r="QC512" s="35"/>
      <c r="QD512" s="35"/>
      <c r="QE512" s="35"/>
      <c r="QF512" s="35"/>
      <c r="QG512" s="35"/>
      <c r="QH512" s="35"/>
      <c r="QI512" s="35"/>
      <c r="QJ512" s="35"/>
      <c r="QK512" s="35"/>
      <c r="QL512" s="35"/>
      <c r="QM512" s="35"/>
      <c r="QN512" s="35"/>
      <c r="QO512" s="35"/>
      <c r="QP512" s="35"/>
      <c r="QQ512" s="35"/>
      <c r="QR512" s="35"/>
      <c r="QS512" s="35"/>
      <c r="QT512" s="35"/>
      <c r="QU512" s="35"/>
      <c r="QV512" s="35"/>
      <c r="QW512" s="35"/>
      <c r="QX512" s="35"/>
      <c r="QY512" s="35"/>
      <c r="QZ512" s="35"/>
      <c r="RA512" s="35"/>
      <c r="RB512" s="35"/>
      <c r="RC512" s="35"/>
      <c r="RD512" s="35"/>
      <c r="RE512" s="35"/>
      <c r="RF512" s="35"/>
      <c r="RG512" s="35"/>
      <c r="RH512" s="35"/>
      <c r="RI512" s="35"/>
      <c r="RJ512" s="35"/>
      <c r="RK512" s="35"/>
      <c r="RL512" s="35"/>
      <c r="RM512" s="35"/>
      <c r="RN512" s="35"/>
      <c r="RO512" s="35"/>
      <c r="RP512" s="35">
        <v>10</v>
      </c>
      <c r="RQ512" s="35"/>
      <c r="RR512" s="35"/>
      <c r="RS512" s="35"/>
      <c r="RT512" s="35">
        <v>10</v>
      </c>
      <c r="RU512" s="35"/>
      <c r="RV512" s="35"/>
      <c r="RW512" s="35"/>
      <c r="RX512" s="35"/>
      <c r="RY512" s="35"/>
      <c r="RZ512" s="35"/>
      <c r="SA512" s="35"/>
      <c r="SB512" s="35"/>
      <c r="SC512" s="35"/>
      <c r="SD512" s="35"/>
      <c r="SE512" s="35"/>
      <c r="SF512" s="35"/>
      <c r="SG512" s="35"/>
      <c r="SH512" s="35"/>
      <c r="SI512" s="35"/>
      <c r="SJ512" s="35"/>
      <c r="SK512" s="35"/>
      <c r="SL512" s="35"/>
      <c r="SM512" s="35"/>
      <c r="SN512" s="35"/>
      <c r="SO512" s="35"/>
      <c r="SP512" s="35"/>
      <c r="SQ512" s="35"/>
      <c r="SR512" s="35"/>
      <c r="SS512" s="35"/>
      <c r="ST512" s="35"/>
      <c r="SU512" s="35"/>
      <c r="SV512" s="35"/>
      <c r="SW512" s="35"/>
      <c r="SX512" s="35"/>
      <c r="SY512" s="35"/>
      <c r="SZ512" s="35"/>
      <c r="TA512" s="35"/>
      <c r="TB512" s="35"/>
      <c r="TC512" s="35"/>
      <c r="TD512" s="35"/>
      <c r="TE512" s="35"/>
      <c r="TF512" s="35"/>
      <c r="TG512" s="35"/>
      <c r="TH512" s="35"/>
      <c r="TI512" s="35"/>
      <c r="TJ512" s="35"/>
      <c r="TK512" s="35"/>
      <c r="TL512" s="35"/>
      <c r="TM512" s="35"/>
      <c r="TN512" s="35"/>
      <c r="TO512" s="35"/>
      <c r="TP512" s="35"/>
      <c r="TQ512" s="35"/>
      <c r="TR512" s="35"/>
      <c r="TS512" s="35"/>
      <c r="TT512" s="35"/>
      <c r="TU512" s="35"/>
      <c r="TV512" s="35"/>
      <c r="TW512" s="35"/>
      <c r="TX512" s="35"/>
      <c r="TY512" s="35"/>
      <c r="TZ512" s="35"/>
      <c r="UA512" s="35"/>
      <c r="UB512" s="35"/>
      <c r="UC512" s="35"/>
      <c r="UD512" s="35"/>
      <c r="UE512" s="35"/>
      <c r="UF512" s="35"/>
      <c r="UG512" s="35"/>
      <c r="UH512" s="35"/>
      <c r="UI512" s="35"/>
      <c r="UJ512" s="35"/>
      <c r="UK512" s="35"/>
      <c r="UL512" s="35"/>
      <c r="UM512" s="35"/>
      <c r="UN512" s="35"/>
      <c r="UO512" s="35"/>
      <c r="UP512" s="35"/>
      <c r="UQ512" s="35"/>
      <c r="UR512" s="35"/>
      <c r="US512" s="35"/>
      <c r="UT512" s="35"/>
      <c r="UU512" s="35"/>
      <c r="UV512" s="35"/>
      <c r="UW512" s="35"/>
      <c r="UX512" s="35"/>
      <c r="UY512" s="35"/>
      <c r="UZ512" s="35"/>
      <c r="VA512" s="35"/>
      <c r="VB512" s="35"/>
      <c r="VC512" s="35"/>
      <c r="VD512" s="35"/>
      <c r="VE512" s="35"/>
      <c r="VF512" s="35"/>
      <c r="VG512" s="35"/>
      <c r="VH512" s="35"/>
      <c r="VI512" s="35"/>
      <c r="VJ512" s="35"/>
      <c r="VK512" s="35"/>
      <c r="VL512" s="35"/>
      <c r="VM512" s="35"/>
      <c r="VN512" s="35"/>
      <c r="VO512" s="35"/>
      <c r="VP512" s="35"/>
      <c r="VQ512" s="35"/>
      <c r="VR512" s="35"/>
      <c r="VS512" s="35"/>
      <c r="VT512" s="35"/>
      <c r="VU512" s="35"/>
      <c r="VV512" s="35"/>
      <c r="VW512" s="35"/>
      <c r="VX512" s="35"/>
      <c r="VY512" s="35"/>
      <c r="VZ512" s="35"/>
      <c r="WA512" s="35"/>
      <c r="WB512" s="35"/>
      <c r="WC512" s="35"/>
      <c r="WD512" s="35"/>
      <c r="WE512" s="35"/>
      <c r="WF512" s="35"/>
      <c r="WG512" s="35"/>
      <c r="WH512" s="35"/>
      <c r="WI512" s="35"/>
      <c r="WJ512" s="35"/>
      <c r="WK512" s="35"/>
      <c r="WL512" s="35"/>
      <c r="WM512" s="35"/>
      <c r="WN512" s="35"/>
      <c r="WO512" s="35"/>
      <c r="WP512" s="35"/>
      <c r="WQ512" s="35"/>
      <c r="WR512" s="35"/>
      <c r="WS512" s="35"/>
      <c r="WT512" s="35"/>
      <c r="WU512" s="35"/>
      <c r="WV512" s="35"/>
      <c r="WW512" s="35"/>
      <c r="WX512" s="35"/>
      <c r="WY512" s="35"/>
      <c r="WZ512" s="35"/>
      <c r="XA512" s="35"/>
      <c r="XB512" s="35"/>
      <c r="XC512" s="35"/>
      <c r="XD512" s="35"/>
      <c r="XE512" s="35"/>
      <c r="XF512" s="35"/>
      <c r="XG512" s="35"/>
      <c r="XH512" s="35"/>
      <c r="XI512" s="35"/>
      <c r="XJ512" s="35"/>
      <c r="XK512" s="35"/>
      <c r="XL512" s="35"/>
      <c r="XM512" s="35"/>
      <c r="XN512" s="35"/>
      <c r="XO512" s="35"/>
      <c r="XP512" s="35"/>
      <c r="XQ512" s="35"/>
      <c r="XR512" s="35"/>
      <c r="XS512" s="35"/>
      <c r="XT512" s="35"/>
      <c r="XU512" s="35"/>
      <c r="XV512" s="35"/>
      <c r="XW512" s="35"/>
      <c r="XX512" s="35"/>
      <c r="XY512" s="35"/>
      <c r="XZ512" s="35"/>
      <c r="YA512" s="35"/>
      <c r="YB512" s="35"/>
      <c r="YC512" s="35"/>
      <c r="YD512" s="35"/>
      <c r="YE512" s="35"/>
      <c r="YF512" s="35"/>
      <c r="YG512" s="35"/>
      <c r="YH512" s="35"/>
      <c r="YI512" s="35"/>
      <c r="YJ512" s="35"/>
      <c r="YK512" s="35"/>
      <c r="YL512" s="35"/>
      <c r="YM512" s="35"/>
      <c r="YN512" s="35"/>
      <c r="YO512" s="35"/>
      <c r="YP512" s="35"/>
      <c r="YQ512" s="35"/>
      <c r="YR512" s="35"/>
      <c r="YS512" s="35"/>
      <c r="YT512" s="35"/>
      <c r="YU512" s="35"/>
      <c r="YV512" s="35"/>
      <c r="YW512" s="35"/>
      <c r="YX512" s="35"/>
      <c r="YY512" s="35"/>
      <c r="YZ512" s="35"/>
      <c r="ZA512" s="35"/>
      <c r="ZB512" s="35"/>
      <c r="ZC512" s="35"/>
      <c r="ZD512" s="35"/>
      <c r="ZE512" s="35"/>
      <c r="ZF512" s="35"/>
      <c r="ZG512" s="35"/>
      <c r="ZH512" s="35"/>
      <c r="ZI512" s="35"/>
      <c r="ZJ512" s="35"/>
      <c r="ZK512" s="35"/>
      <c r="ZL512" s="35"/>
      <c r="ZM512" s="35"/>
      <c r="ZN512" s="35"/>
      <c r="ZO512" s="35"/>
      <c r="ZP512" s="35"/>
      <c r="ZQ512" s="35"/>
      <c r="ZR512" s="35"/>
      <c r="ZS512" s="35"/>
      <c r="ZT512" s="35"/>
      <c r="ZU512" s="35"/>
      <c r="ZV512" s="35"/>
      <c r="ZW512" s="35"/>
      <c r="ZX512" s="35"/>
      <c r="ZY512" s="35"/>
      <c r="ZZ512" s="35"/>
      <c r="AAA512" s="35"/>
      <c r="AAB512" s="35"/>
      <c r="AAC512" s="35"/>
      <c r="AAD512" s="35"/>
      <c r="AAE512" s="35"/>
      <c r="AAF512" s="35"/>
      <c r="AAG512" s="35"/>
      <c r="AAH512" s="35"/>
      <c r="AAI512" s="35"/>
      <c r="AAJ512" s="35"/>
      <c r="AAK512" s="35"/>
      <c r="AAL512" s="35"/>
      <c r="AAM512" s="35"/>
      <c r="AAN512" s="35"/>
      <c r="AAO512" s="35"/>
      <c r="AAP512" s="35"/>
      <c r="AAQ512" s="35"/>
      <c r="AAR512" s="35"/>
      <c r="AAS512" s="35"/>
      <c r="AAT512" s="35"/>
      <c r="AAU512" s="35"/>
      <c r="AAV512" s="35"/>
      <c r="AAW512" s="35"/>
      <c r="AAX512" s="35"/>
      <c r="AAY512" s="35"/>
      <c r="AAZ512" s="35"/>
      <c r="ABA512" s="35"/>
      <c r="ABB512" s="35"/>
      <c r="ABC512" s="35"/>
      <c r="ABD512" s="35"/>
      <c r="ABE512" s="35"/>
      <c r="ABF512" s="35"/>
      <c r="ABG512" s="35"/>
      <c r="ABH512" s="35"/>
      <c r="ABI512" s="35"/>
      <c r="ABJ512" s="35"/>
      <c r="ABK512" s="35"/>
      <c r="ABL512" s="35"/>
      <c r="ABM512" s="35"/>
      <c r="ABN512" s="35"/>
      <c r="ABO512" s="35"/>
      <c r="ABP512" s="35"/>
      <c r="ABQ512" s="35"/>
      <c r="ABR512" s="35"/>
      <c r="ABS512" s="35"/>
      <c r="ABT512" s="35"/>
      <c r="ABU512" s="35"/>
      <c r="ABV512" s="35">
        <v>50</v>
      </c>
      <c r="ABW512" s="35"/>
      <c r="ABX512" s="35"/>
      <c r="ABY512" s="35"/>
      <c r="ABZ512" s="35"/>
      <c r="ACA512" s="35"/>
      <c r="ACB512" s="35"/>
      <c r="ACC512" s="35"/>
      <c r="ACD512" s="35"/>
      <c r="ACE512" s="35"/>
      <c r="ACF512" s="35"/>
      <c r="ACG512" s="35"/>
      <c r="ACH512" s="35"/>
      <c r="ACI512" s="35"/>
      <c r="ACJ512" s="35"/>
      <c r="ACK512" s="35"/>
      <c r="ACL512" s="35"/>
      <c r="ACM512" s="35"/>
      <c r="ACN512" s="35"/>
      <c r="ACO512" s="35"/>
      <c r="ACP512" s="35"/>
      <c r="ACQ512" s="35"/>
      <c r="ACR512" s="35"/>
      <c r="ACS512" s="35"/>
      <c r="ACT512" s="35"/>
      <c r="ACU512" s="35"/>
      <c r="ACV512" s="35"/>
      <c r="ACW512" s="35"/>
      <c r="ACX512" s="35"/>
      <c r="ACY512" s="35"/>
      <c r="ACZ512" s="35"/>
      <c r="ADA512" s="35"/>
      <c r="ADB512" s="35"/>
      <c r="ADC512" s="35"/>
      <c r="ADD512" s="35"/>
      <c r="ADE512" s="35"/>
      <c r="ADF512" s="35"/>
      <c r="ADG512" s="35"/>
      <c r="ADH512" s="35"/>
      <c r="ADI512" s="35"/>
      <c r="ADJ512" s="35"/>
      <c r="ADK512" s="35"/>
      <c r="ADL512" s="35"/>
      <c r="ADM512" s="35"/>
      <c r="ADN512" s="35"/>
      <c r="ADO512" s="35"/>
      <c r="ADP512" s="35"/>
      <c r="ADQ512" s="35"/>
      <c r="ADR512" s="35"/>
      <c r="ADS512" s="35"/>
      <c r="ADT512" s="35"/>
      <c r="ADU512" s="35"/>
      <c r="ADV512" s="35"/>
      <c r="ADW512" s="35"/>
      <c r="ADX512" s="35"/>
      <c r="ADY512" s="66">
        <f t="shared" si="21"/>
        <v>0</v>
      </c>
    </row>
    <row r="513" spans="1:805" s="5" customFormat="1" x14ac:dyDescent="0.2">
      <c r="A513" s="104" t="s">
        <v>39</v>
      </c>
      <c r="B513" s="65">
        <f t="shared" si="23"/>
        <v>1.1000000000000001</v>
      </c>
      <c r="C513" s="57">
        <v>1.1000000000000001</v>
      </c>
      <c r="D513" s="58">
        <v>44809</v>
      </c>
      <c r="E513" s="67">
        <v>11.57</v>
      </c>
      <c r="F513" s="67">
        <f t="shared" si="24"/>
        <v>12.727000000000002</v>
      </c>
      <c r="G513" s="6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35"/>
      <c r="AF513" s="35"/>
      <c r="AG513" s="35"/>
      <c r="AH513" s="35"/>
      <c r="AI513" s="35"/>
      <c r="AJ513" s="35"/>
      <c r="AK513" s="35"/>
      <c r="AL513" s="35"/>
      <c r="AM513" s="35"/>
      <c r="AN513" s="35"/>
      <c r="AO513" s="35"/>
      <c r="AP513" s="35"/>
      <c r="AQ513" s="35"/>
      <c r="AR513" s="35"/>
      <c r="AS513" s="35"/>
      <c r="AT513" s="35"/>
      <c r="AU513" s="35"/>
      <c r="AV513" s="35"/>
      <c r="AW513" s="35"/>
      <c r="AX513" s="35"/>
      <c r="AY513" s="35"/>
      <c r="AZ513" s="35"/>
      <c r="BA513" s="35"/>
      <c r="BB513" s="35"/>
      <c r="BC513" s="35"/>
      <c r="BD513" s="35"/>
      <c r="BE513" s="15"/>
      <c r="BF513" s="15"/>
      <c r="BG513" s="136"/>
      <c r="BH513" s="35"/>
      <c r="BI513" s="35"/>
      <c r="BJ513" s="35"/>
      <c r="BK513" s="35"/>
      <c r="BL513" s="35"/>
      <c r="BM513" s="35"/>
      <c r="BN513" s="35"/>
      <c r="BO513" s="35"/>
      <c r="BP513" s="35"/>
      <c r="BQ513" s="35"/>
      <c r="BR513" s="35"/>
      <c r="BS513" s="35"/>
      <c r="BT513" s="35"/>
      <c r="BU513" s="35"/>
      <c r="BV513" s="35"/>
      <c r="BW513" s="35"/>
      <c r="BX513" s="35"/>
      <c r="BY513" s="35"/>
      <c r="BZ513" s="35"/>
      <c r="CA513" s="35"/>
      <c r="CB513" s="35"/>
      <c r="CC513" s="35"/>
      <c r="CD513" s="35"/>
      <c r="CE513" s="35"/>
      <c r="CF513" s="35"/>
      <c r="CG513" s="35"/>
      <c r="CH513" s="35"/>
      <c r="CI513" s="35"/>
      <c r="CJ513" s="35"/>
      <c r="CK513" s="35"/>
      <c r="CL513" s="35"/>
      <c r="CM513" s="35"/>
      <c r="CN513" s="35"/>
      <c r="CO513" s="35"/>
      <c r="CP513" s="35"/>
      <c r="CQ513" s="35"/>
      <c r="CR513" s="35"/>
      <c r="CS513" s="35"/>
      <c r="CT513" s="35"/>
      <c r="CU513" s="35"/>
      <c r="CV513" s="35"/>
      <c r="CW513" s="35"/>
      <c r="CX513" s="35"/>
      <c r="CY513" s="35"/>
      <c r="CZ513" s="35"/>
      <c r="DA513" s="35"/>
      <c r="DB513" s="35"/>
      <c r="DC513" s="35"/>
      <c r="DD513" s="35"/>
      <c r="DE513" s="35"/>
      <c r="DF513" s="35"/>
      <c r="DG513" s="35"/>
      <c r="DH513" s="35"/>
      <c r="DI513" s="35"/>
      <c r="DJ513" s="35"/>
      <c r="DK513" s="35"/>
      <c r="DL513" s="35"/>
      <c r="DM513" s="35"/>
      <c r="DN513" s="35"/>
      <c r="DO513" s="35"/>
      <c r="DP513" s="35"/>
      <c r="DQ513" s="35"/>
      <c r="DR513" s="35"/>
      <c r="DS513" s="35"/>
      <c r="DT513" s="35"/>
      <c r="DU513" s="35"/>
      <c r="DV513" s="35"/>
      <c r="DW513" s="35"/>
      <c r="DX513" s="35"/>
      <c r="DY513" s="35"/>
      <c r="DZ513" s="35"/>
      <c r="EA513" s="35"/>
      <c r="EB513" s="35"/>
      <c r="EC513" s="35"/>
      <c r="ED513" s="35"/>
      <c r="EE513" s="35"/>
      <c r="EF513" s="35"/>
      <c r="EG513" s="35"/>
      <c r="EH513" s="35"/>
      <c r="EI513" s="35"/>
      <c r="EJ513" s="35"/>
      <c r="EK513" s="35"/>
      <c r="EL513" s="35"/>
      <c r="EM513" s="35"/>
      <c r="EN513" s="35"/>
      <c r="EO513" s="35"/>
      <c r="EP513" s="35"/>
      <c r="EQ513" s="35"/>
      <c r="ER513" s="35"/>
      <c r="ES513" s="35"/>
      <c r="ET513" s="35"/>
      <c r="EU513" s="35"/>
      <c r="EV513" s="35"/>
      <c r="EW513" s="35"/>
      <c r="EX513" s="35"/>
      <c r="EY513" s="35"/>
      <c r="EZ513" s="35"/>
      <c r="FA513" s="35"/>
      <c r="FB513" s="35"/>
      <c r="FC513" s="35"/>
      <c r="FD513" s="35"/>
      <c r="FE513" s="35"/>
      <c r="FF513" s="35"/>
      <c r="FG513" s="35"/>
      <c r="FH513" s="35"/>
      <c r="FI513" s="35"/>
      <c r="FJ513" s="35"/>
      <c r="FK513" s="35"/>
      <c r="FL513" s="35"/>
      <c r="FM513" s="35"/>
      <c r="FN513" s="35"/>
      <c r="FO513" s="35"/>
      <c r="FP513" s="35"/>
      <c r="FQ513" s="35"/>
      <c r="FR513" s="35"/>
      <c r="FS513" s="35"/>
      <c r="FT513" s="35"/>
      <c r="FU513" s="35"/>
      <c r="FV513" s="35"/>
      <c r="FW513" s="35"/>
      <c r="FX513" s="35"/>
      <c r="FY513" s="35"/>
      <c r="FZ513" s="35"/>
      <c r="GA513" s="35"/>
      <c r="GB513" s="35"/>
      <c r="GC513" s="35"/>
      <c r="GD513" s="35"/>
      <c r="GE513" s="35"/>
      <c r="GF513" s="35"/>
      <c r="GG513" s="35"/>
      <c r="GH513" s="35"/>
      <c r="GI513" s="35"/>
      <c r="GJ513" s="35"/>
      <c r="GK513" s="35"/>
      <c r="GL513" s="35"/>
      <c r="GM513" s="35"/>
      <c r="GN513" s="35"/>
      <c r="GO513" s="35"/>
      <c r="GP513" s="35"/>
      <c r="GQ513" s="35"/>
      <c r="GR513" s="35"/>
      <c r="GS513" s="35"/>
      <c r="GT513" s="35"/>
      <c r="GU513" s="35"/>
      <c r="GV513" s="35"/>
      <c r="GW513" s="35"/>
      <c r="GX513" s="35"/>
      <c r="GY513" s="35"/>
      <c r="GZ513" s="35"/>
      <c r="HA513" s="35"/>
      <c r="HB513" s="35"/>
      <c r="HC513" s="35"/>
      <c r="HD513" s="35"/>
      <c r="HE513" s="35"/>
      <c r="HF513" s="35"/>
      <c r="HG513" s="35"/>
      <c r="HH513" s="35"/>
      <c r="HI513" s="35"/>
      <c r="HJ513" s="35"/>
      <c r="HK513" s="35"/>
      <c r="HL513" s="35"/>
      <c r="HM513" s="35"/>
      <c r="HN513" s="35"/>
      <c r="HO513" s="35"/>
      <c r="HP513" s="35"/>
      <c r="HQ513" s="35"/>
      <c r="HR513" s="35"/>
      <c r="HS513" s="35"/>
      <c r="HT513" s="35"/>
      <c r="HU513" s="35"/>
      <c r="HV513" s="35"/>
      <c r="HW513" s="35"/>
      <c r="HX513" s="35"/>
      <c r="HY513" s="35"/>
      <c r="HZ513" s="35"/>
      <c r="IA513" s="35"/>
      <c r="IB513" s="35"/>
      <c r="IC513" s="35"/>
      <c r="ID513" s="35"/>
      <c r="IE513" s="35"/>
      <c r="IF513" s="35"/>
      <c r="IG513" s="35"/>
      <c r="IH513" s="35"/>
      <c r="II513" s="35"/>
      <c r="IJ513" s="35"/>
      <c r="IK513" s="35"/>
      <c r="IL513" s="35"/>
      <c r="IM513" s="35"/>
      <c r="IN513" s="35"/>
      <c r="IO513" s="35"/>
      <c r="IP513" s="35"/>
      <c r="IQ513" s="35"/>
      <c r="IR513" s="35"/>
      <c r="IS513" s="35"/>
      <c r="IT513" s="35"/>
      <c r="IU513" s="35"/>
      <c r="IV513" s="35"/>
      <c r="IW513" s="35"/>
      <c r="IX513" s="35"/>
      <c r="IY513" s="35"/>
      <c r="IZ513" s="35"/>
      <c r="JA513" s="35"/>
      <c r="JB513" s="35"/>
      <c r="JC513" s="35"/>
      <c r="JD513" s="35"/>
      <c r="JE513" s="35"/>
      <c r="JF513" s="35"/>
      <c r="JG513" s="35"/>
      <c r="JH513" s="35"/>
      <c r="JI513" s="35"/>
      <c r="JJ513" s="35"/>
      <c r="JK513" s="35"/>
      <c r="JL513" s="35"/>
      <c r="JM513" s="35"/>
      <c r="JN513" s="35"/>
      <c r="JO513" s="35"/>
      <c r="JP513" s="35"/>
      <c r="JQ513" s="35"/>
      <c r="JR513" s="35"/>
      <c r="JS513" s="35"/>
      <c r="JT513" s="35"/>
      <c r="JU513" s="35"/>
      <c r="JV513" s="35"/>
      <c r="JW513" s="35"/>
      <c r="JX513" s="35"/>
      <c r="JY513" s="35"/>
      <c r="JZ513" s="35"/>
      <c r="KA513" s="35"/>
      <c r="KB513" s="35"/>
      <c r="KC513" s="35"/>
      <c r="KD513" s="35"/>
      <c r="KE513" s="35"/>
      <c r="KF513" s="35"/>
      <c r="KG513" s="35"/>
      <c r="KH513" s="35"/>
      <c r="KI513" s="35"/>
      <c r="KJ513" s="35"/>
      <c r="KK513" s="35"/>
      <c r="KL513" s="35"/>
      <c r="KM513" s="35"/>
      <c r="KN513" s="35"/>
      <c r="KO513" s="35"/>
      <c r="KP513" s="35"/>
      <c r="KQ513" s="35"/>
      <c r="KR513" s="35"/>
      <c r="KS513" s="35"/>
      <c r="KT513" s="35"/>
      <c r="KU513" s="35"/>
      <c r="KV513" s="35"/>
      <c r="KW513" s="35"/>
      <c r="KX513" s="35"/>
      <c r="KY513" s="35"/>
      <c r="KZ513" s="35"/>
      <c r="LA513" s="35"/>
      <c r="LB513" s="35"/>
      <c r="LC513" s="35"/>
      <c r="LD513" s="35"/>
      <c r="LE513" s="35"/>
      <c r="LF513" s="35"/>
      <c r="LG513" s="35"/>
      <c r="LH513" s="35"/>
      <c r="LI513" s="35"/>
      <c r="LJ513" s="35"/>
      <c r="LK513" s="35"/>
      <c r="LL513" s="35"/>
      <c r="LM513" s="35"/>
      <c r="LN513" s="35"/>
      <c r="LO513" s="35"/>
      <c r="LP513" s="35"/>
      <c r="LQ513" s="35"/>
      <c r="LR513" s="35"/>
      <c r="LS513" s="35"/>
      <c r="LT513" s="35"/>
      <c r="LU513" s="35"/>
      <c r="LV513" s="35"/>
      <c r="LW513" s="35"/>
      <c r="LX513" s="35"/>
      <c r="LY513" s="35"/>
      <c r="LZ513" s="35"/>
      <c r="MA513" s="35"/>
      <c r="MB513" s="35"/>
      <c r="MC513" s="35"/>
      <c r="MD513" s="35"/>
      <c r="ME513" s="35"/>
      <c r="MF513" s="35"/>
      <c r="MG513" s="35"/>
      <c r="MH513" s="35"/>
      <c r="MI513" s="35"/>
      <c r="MJ513" s="35"/>
      <c r="MK513" s="35"/>
      <c r="ML513" s="35"/>
      <c r="MM513" s="35"/>
      <c r="MN513" s="35"/>
      <c r="MO513" s="35"/>
      <c r="MP513" s="35"/>
      <c r="MQ513" s="35"/>
      <c r="MR513" s="35"/>
      <c r="MS513" s="35"/>
      <c r="MT513" s="35"/>
      <c r="MU513" s="35"/>
      <c r="MV513" s="35"/>
      <c r="MW513" s="35"/>
      <c r="MX513" s="35"/>
      <c r="MY513" s="35"/>
      <c r="MZ513" s="35"/>
      <c r="NA513" s="35"/>
      <c r="NB513" s="35"/>
      <c r="NC513" s="35"/>
      <c r="ND513" s="35"/>
      <c r="NE513" s="35"/>
      <c r="NF513" s="35"/>
      <c r="NG513" s="35"/>
      <c r="NH513" s="35"/>
      <c r="NI513" s="35"/>
      <c r="NJ513" s="35"/>
      <c r="NK513" s="35"/>
      <c r="NL513" s="35"/>
      <c r="NM513" s="35"/>
      <c r="NN513" s="35"/>
      <c r="NO513" s="35"/>
      <c r="NP513" s="35"/>
      <c r="NQ513" s="35"/>
      <c r="NR513" s="35"/>
      <c r="NS513" s="35"/>
      <c r="NT513" s="35"/>
      <c r="NU513" s="35"/>
      <c r="NV513" s="35"/>
      <c r="NW513" s="35"/>
      <c r="NX513" s="35"/>
      <c r="NY513" s="35">
        <v>1.1000000000000001</v>
      </c>
      <c r="NZ513" s="35"/>
      <c r="OA513" s="35"/>
      <c r="OB513" s="35"/>
      <c r="OC513" s="35"/>
      <c r="OD513" s="35"/>
      <c r="OE513" s="35"/>
      <c r="OF513" s="35"/>
      <c r="OG513" s="35"/>
      <c r="OH513" s="35"/>
      <c r="OI513" s="35"/>
      <c r="OJ513" s="35"/>
      <c r="OK513" s="35"/>
      <c r="OL513" s="35"/>
      <c r="OM513" s="35"/>
      <c r="ON513" s="35"/>
      <c r="OO513" s="35"/>
      <c r="OP513" s="35"/>
      <c r="OQ513" s="35"/>
      <c r="OR513" s="35"/>
      <c r="OS513" s="35"/>
      <c r="OT513" s="35"/>
      <c r="OU513" s="35"/>
      <c r="OV513" s="35"/>
      <c r="OW513" s="35"/>
      <c r="OX513" s="35"/>
      <c r="OY513" s="35"/>
      <c r="OZ513" s="35"/>
      <c r="PA513" s="35"/>
      <c r="PB513" s="35"/>
      <c r="PC513" s="35"/>
      <c r="PD513" s="35"/>
      <c r="PE513" s="35"/>
      <c r="PF513" s="35"/>
      <c r="PG513" s="35"/>
      <c r="PH513" s="35"/>
      <c r="PI513" s="35"/>
      <c r="PJ513" s="35"/>
      <c r="PK513" s="35"/>
      <c r="PL513" s="35"/>
      <c r="PM513" s="35"/>
      <c r="PN513" s="35"/>
      <c r="PO513" s="35"/>
      <c r="PP513" s="35"/>
      <c r="PQ513" s="35"/>
      <c r="PR513" s="35"/>
      <c r="PS513" s="35"/>
      <c r="PT513" s="35"/>
      <c r="PU513" s="35"/>
      <c r="PV513" s="35"/>
      <c r="PW513" s="35"/>
      <c r="PX513" s="35"/>
      <c r="PY513" s="35"/>
      <c r="PZ513" s="35"/>
      <c r="QA513" s="35"/>
      <c r="QB513" s="35"/>
      <c r="QC513" s="35"/>
      <c r="QD513" s="35"/>
      <c r="QE513" s="35"/>
      <c r="QF513" s="35"/>
      <c r="QG513" s="35"/>
      <c r="QH513" s="35"/>
      <c r="QI513" s="35"/>
      <c r="QJ513" s="35"/>
      <c r="QK513" s="35"/>
      <c r="QL513" s="35"/>
      <c r="QM513" s="35"/>
      <c r="QN513" s="35"/>
      <c r="QO513" s="35"/>
      <c r="QP513" s="35"/>
      <c r="QQ513" s="35"/>
      <c r="QR513" s="35"/>
      <c r="QS513" s="35"/>
      <c r="QT513" s="35"/>
      <c r="QU513" s="35"/>
      <c r="QV513" s="35"/>
      <c r="QW513" s="35"/>
      <c r="QX513" s="35"/>
      <c r="QY513" s="35"/>
      <c r="QZ513" s="35"/>
      <c r="RA513" s="35"/>
      <c r="RB513" s="35"/>
      <c r="RC513" s="35"/>
      <c r="RD513" s="35"/>
      <c r="RE513" s="35"/>
      <c r="RF513" s="35"/>
      <c r="RG513" s="35"/>
      <c r="RH513" s="35"/>
      <c r="RI513" s="35"/>
      <c r="RJ513" s="35"/>
      <c r="RK513" s="35"/>
      <c r="RL513" s="35"/>
      <c r="RM513" s="35"/>
      <c r="RN513" s="35"/>
      <c r="RO513" s="35"/>
      <c r="RP513" s="35"/>
      <c r="RQ513" s="35"/>
      <c r="RR513" s="35"/>
      <c r="RS513" s="35"/>
      <c r="RT513" s="35"/>
      <c r="RU513" s="35"/>
      <c r="RV513" s="35"/>
      <c r="RW513" s="35"/>
      <c r="RX513" s="35"/>
      <c r="RY513" s="35"/>
      <c r="RZ513" s="35"/>
      <c r="SA513" s="35"/>
      <c r="SB513" s="35"/>
      <c r="SC513" s="35"/>
      <c r="SD513" s="35"/>
      <c r="SE513" s="35"/>
      <c r="SF513" s="35"/>
      <c r="SG513" s="35"/>
      <c r="SH513" s="35"/>
      <c r="SI513" s="35"/>
      <c r="SJ513" s="35"/>
      <c r="SK513" s="35"/>
      <c r="SL513" s="35"/>
      <c r="SM513" s="35"/>
      <c r="SN513" s="35"/>
      <c r="SO513" s="35"/>
      <c r="SP513" s="35"/>
      <c r="SQ513" s="35"/>
      <c r="SR513" s="35"/>
      <c r="SS513" s="35"/>
      <c r="ST513" s="35"/>
      <c r="SU513" s="35"/>
      <c r="SV513" s="35"/>
      <c r="SW513" s="35"/>
      <c r="SX513" s="35"/>
      <c r="SY513" s="35"/>
      <c r="SZ513" s="35"/>
      <c r="TA513" s="35"/>
      <c r="TB513" s="35"/>
      <c r="TC513" s="35"/>
      <c r="TD513" s="35"/>
      <c r="TE513" s="35"/>
      <c r="TF513" s="35"/>
      <c r="TG513" s="35"/>
      <c r="TH513" s="35"/>
      <c r="TI513" s="35"/>
      <c r="TJ513" s="35"/>
      <c r="TK513" s="35"/>
      <c r="TL513" s="35"/>
      <c r="TM513" s="35"/>
      <c r="TN513" s="35"/>
      <c r="TO513" s="35"/>
      <c r="TP513" s="35"/>
      <c r="TQ513" s="35"/>
      <c r="TR513" s="35"/>
      <c r="TS513" s="35"/>
      <c r="TT513" s="35"/>
      <c r="TU513" s="35"/>
      <c r="TV513" s="35"/>
      <c r="TW513" s="35"/>
      <c r="TX513" s="35"/>
      <c r="TY513" s="35"/>
      <c r="TZ513" s="35"/>
      <c r="UA513" s="35"/>
      <c r="UB513" s="35"/>
      <c r="UC513" s="35"/>
      <c r="UD513" s="35"/>
      <c r="UE513" s="35"/>
      <c r="UF513" s="35"/>
      <c r="UG513" s="35"/>
      <c r="UH513" s="35"/>
      <c r="UI513" s="35"/>
      <c r="UJ513" s="35"/>
      <c r="UK513" s="35"/>
      <c r="UL513" s="35"/>
      <c r="UM513" s="35"/>
      <c r="UN513" s="35"/>
      <c r="UO513" s="35"/>
      <c r="UP513" s="35"/>
      <c r="UQ513" s="35"/>
      <c r="UR513" s="35"/>
      <c r="US513" s="35"/>
      <c r="UT513" s="35"/>
      <c r="UU513" s="35"/>
      <c r="UV513" s="35"/>
      <c r="UW513" s="35"/>
      <c r="UX513" s="35"/>
      <c r="UY513" s="35"/>
      <c r="UZ513" s="35"/>
      <c r="VA513" s="35"/>
      <c r="VB513" s="35"/>
      <c r="VC513" s="35"/>
      <c r="VD513" s="35"/>
      <c r="VE513" s="35"/>
      <c r="VF513" s="35"/>
      <c r="VG513" s="35"/>
      <c r="VH513" s="35"/>
      <c r="VI513" s="35"/>
      <c r="VJ513" s="35"/>
      <c r="VK513" s="35"/>
      <c r="VL513" s="35"/>
      <c r="VM513" s="35"/>
      <c r="VN513" s="35"/>
      <c r="VO513" s="35"/>
      <c r="VP513" s="35"/>
      <c r="VQ513" s="35"/>
      <c r="VR513" s="35"/>
      <c r="VS513" s="35"/>
      <c r="VT513" s="35"/>
      <c r="VU513" s="35"/>
      <c r="VV513" s="35"/>
      <c r="VW513" s="35"/>
      <c r="VX513" s="35"/>
      <c r="VY513" s="35"/>
      <c r="VZ513" s="35"/>
      <c r="WA513" s="35"/>
      <c r="WB513" s="35"/>
      <c r="WC513" s="35"/>
      <c r="WD513" s="35"/>
      <c r="WE513" s="35"/>
      <c r="WF513" s="35"/>
      <c r="WG513" s="35"/>
      <c r="WH513" s="35"/>
      <c r="WI513" s="35"/>
      <c r="WJ513" s="35"/>
      <c r="WK513" s="35"/>
      <c r="WL513" s="35"/>
      <c r="WM513" s="35"/>
      <c r="WN513" s="35"/>
      <c r="WO513" s="35"/>
      <c r="WP513" s="35"/>
      <c r="WQ513" s="35"/>
      <c r="WR513" s="35"/>
      <c r="WS513" s="35"/>
      <c r="WT513" s="35"/>
      <c r="WU513" s="35"/>
      <c r="WV513" s="35"/>
      <c r="WW513" s="35"/>
      <c r="WX513" s="35"/>
      <c r="WY513" s="35"/>
      <c r="WZ513" s="35"/>
      <c r="XA513" s="35"/>
      <c r="XB513" s="35"/>
      <c r="XC513" s="35"/>
      <c r="XD513" s="35"/>
      <c r="XE513" s="35"/>
      <c r="XF513" s="35"/>
      <c r="XG513" s="35"/>
      <c r="XH513" s="35"/>
      <c r="XI513" s="35"/>
      <c r="XJ513" s="35"/>
      <c r="XK513" s="35"/>
      <c r="XL513" s="35"/>
      <c r="XM513" s="35"/>
      <c r="XN513" s="35"/>
      <c r="XO513" s="35"/>
      <c r="XP513" s="35"/>
      <c r="XQ513" s="35"/>
      <c r="XR513" s="35"/>
      <c r="XS513" s="35"/>
      <c r="XT513" s="35"/>
      <c r="XU513" s="35"/>
      <c r="XV513" s="35"/>
      <c r="XW513" s="35"/>
      <c r="XX513" s="35"/>
      <c r="XY513" s="35"/>
      <c r="XZ513" s="35"/>
      <c r="YA513" s="35"/>
      <c r="YB513" s="35"/>
      <c r="YC513" s="35"/>
      <c r="YD513" s="35"/>
      <c r="YE513" s="35"/>
      <c r="YF513" s="35"/>
      <c r="YG513" s="35"/>
      <c r="YH513" s="35"/>
      <c r="YI513" s="35"/>
      <c r="YJ513" s="35"/>
      <c r="YK513" s="35"/>
      <c r="YL513" s="35"/>
      <c r="YM513" s="35"/>
      <c r="YN513" s="35"/>
      <c r="YO513" s="35"/>
      <c r="YP513" s="35"/>
      <c r="YQ513" s="35"/>
      <c r="YR513" s="35"/>
      <c r="YS513" s="35"/>
      <c r="YT513" s="35"/>
      <c r="YU513" s="35"/>
      <c r="YV513" s="35"/>
      <c r="YW513" s="35"/>
      <c r="YX513" s="35"/>
      <c r="YY513" s="35"/>
      <c r="YZ513" s="35"/>
      <c r="ZA513" s="35"/>
      <c r="ZB513" s="35"/>
      <c r="ZC513" s="35"/>
      <c r="ZD513" s="35"/>
      <c r="ZE513" s="35"/>
      <c r="ZF513" s="35"/>
      <c r="ZG513" s="35"/>
      <c r="ZH513" s="35"/>
      <c r="ZI513" s="35"/>
      <c r="ZJ513" s="35"/>
      <c r="ZK513" s="35"/>
      <c r="ZL513" s="35"/>
      <c r="ZM513" s="35"/>
      <c r="ZN513" s="35"/>
      <c r="ZO513" s="35"/>
      <c r="ZP513" s="35"/>
      <c r="ZQ513" s="35"/>
      <c r="ZR513" s="35"/>
      <c r="ZS513" s="35"/>
      <c r="ZT513" s="35"/>
      <c r="ZU513" s="35"/>
      <c r="ZV513" s="35"/>
      <c r="ZW513" s="35"/>
      <c r="ZX513" s="35"/>
      <c r="ZY513" s="35"/>
      <c r="ZZ513" s="35"/>
      <c r="AAA513" s="35"/>
      <c r="AAB513" s="35"/>
      <c r="AAC513" s="35"/>
      <c r="AAD513" s="35"/>
      <c r="AAE513" s="35"/>
      <c r="AAF513" s="35"/>
      <c r="AAG513" s="35"/>
      <c r="AAH513" s="35"/>
      <c r="AAI513" s="35"/>
      <c r="AAJ513" s="35"/>
      <c r="AAK513" s="35"/>
      <c r="AAL513" s="35"/>
      <c r="AAM513" s="35"/>
      <c r="AAN513" s="35"/>
      <c r="AAO513" s="35"/>
      <c r="AAP513" s="35"/>
      <c r="AAQ513" s="35"/>
      <c r="AAR513" s="35"/>
      <c r="AAS513" s="35"/>
      <c r="AAT513" s="35"/>
      <c r="AAU513" s="35"/>
      <c r="AAV513" s="35"/>
      <c r="AAW513" s="35"/>
      <c r="AAX513" s="35"/>
      <c r="AAY513" s="35"/>
      <c r="AAZ513" s="35"/>
      <c r="ABA513" s="35"/>
      <c r="ABB513" s="35"/>
      <c r="ABC513" s="35"/>
      <c r="ABD513" s="35"/>
      <c r="ABE513" s="35"/>
      <c r="ABF513" s="35"/>
      <c r="ABG513" s="35"/>
      <c r="ABH513" s="35"/>
      <c r="ABI513" s="35"/>
      <c r="ABJ513" s="35"/>
      <c r="ABK513" s="35"/>
      <c r="ABL513" s="35"/>
      <c r="ABM513" s="35"/>
      <c r="ABN513" s="35"/>
      <c r="ABO513" s="35"/>
      <c r="ABP513" s="35"/>
      <c r="ABQ513" s="35"/>
      <c r="ABR513" s="35"/>
      <c r="ABS513" s="35"/>
      <c r="ABT513" s="35"/>
      <c r="ABU513" s="35">
        <v>1.1000000000000001</v>
      </c>
      <c r="ABV513" s="35"/>
      <c r="ABW513" s="35"/>
      <c r="ABX513" s="35"/>
      <c r="ABY513" s="35"/>
      <c r="ABZ513" s="35"/>
      <c r="ACA513" s="35"/>
      <c r="ACB513" s="35"/>
      <c r="ACC513" s="35"/>
      <c r="ACD513" s="35"/>
      <c r="ACE513" s="35"/>
      <c r="ACF513" s="35"/>
      <c r="ACG513" s="35"/>
      <c r="ACH513" s="35"/>
      <c r="ACI513" s="35"/>
      <c r="ACJ513" s="35"/>
      <c r="ACK513" s="35"/>
      <c r="ACL513" s="35"/>
      <c r="ACM513" s="35"/>
      <c r="ACN513" s="35"/>
      <c r="ACO513" s="35"/>
      <c r="ACP513" s="35"/>
      <c r="ACQ513" s="35"/>
      <c r="ACR513" s="35"/>
      <c r="ACS513" s="35"/>
      <c r="ACT513" s="35"/>
      <c r="ACU513" s="35"/>
      <c r="ACV513" s="35"/>
      <c r="ACW513" s="35"/>
      <c r="ACX513" s="35"/>
      <c r="ACY513" s="35"/>
      <c r="ACZ513" s="35"/>
      <c r="ADA513" s="35"/>
      <c r="ADB513" s="35"/>
      <c r="ADC513" s="35"/>
      <c r="ADD513" s="35"/>
      <c r="ADE513" s="35"/>
      <c r="ADF513" s="35"/>
      <c r="ADG513" s="35"/>
      <c r="ADH513" s="35"/>
      <c r="ADI513" s="35"/>
      <c r="ADJ513" s="35"/>
      <c r="ADK513" s="35"/>
      <c r="ADL513" s="35"/>
      <c r="ADM513" s="35"/>
      <c r="ADN513" s="35"/>
      <c r="ADO513" s="35"/>
      <c r="ADP513" s="35"/>
      <c r="ADQ513" s="35"/>
      <c r="ADR513" s="35"/>
      <c r="ADS513" s="35"/>
      <c r="ADT513" s="35"/>
      <c r="ADU513" s="35"/>
      <c r="ADV513" s="35"/>
      <c r="ADW513" s="35"/>
      <c r="ADX513" s="35"/>
      <c r="ADY513" s="66">
        <f t="shared" si="21"/>
        <v>0</v>
      </c>
    </row>
    <row r="514" spans="1:805" s="5" customFormat="1" ht="12" customHeight="1" x14ac:dyDescent="0.2">
      <c r="A514" s="104" t="s">
        <v>39</v>
      </c>
      <c r="B514" s="65">
        <f t="shared" si="23"/>
        <v>0</v>
      </c>
      <c r="C514" s="57">
        <v>11</v>
      </c>
      <c r="D514" s="59">
        <v>44711</v>
      </c>
      <c r="E514" s="67">
        <v>6.6</v>
      </c>
      <c r="F514" s="67">
        <f t="shared" si="24"/>
        <v>0</v>
      </c>
      <c r="G514" s="65">
        <v>55</v>
      </c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35"/>
      <c r="AF514" s="35"/>
      <c r="AG514" s="35"/>
      <c r="AH514" s="35"/>
      <c r="AI514" s="35"/>
      <c r="AJ514" s="35"/>
      <c r="AK514" s="35"/>
      <c r="AL514" s="35"/>
      <c r="AM514" s="35"/>
      <c r="AN514" s="35"/>
      <c r="AO514" s="35"/>
      <c r="AP514" s="35"/>
      <c r="AQ514" s="35"/>
      <c r="AR514" s="35"/>
      <c r="AS514" s="35"/>
      <c r="AT514" s="35"/>
      <c r="AU514" s="35"/>
      <c r="AV514" s="35"/>
      <c r="AW514" s="35"/>
      <c r="AX514" s="35"/>
      <c r="AY514" s="35">
        <v>11</v>
      </c>
      <c r="AZ514" s="35"/>
      <c r="BA514" s="35"/>
      <c r="BB514" s="35"/>
      <c r="BC514" s="35"/>
      <c r="BD514" s="35"/>
      <c r="BE514" s="15"/>
      <c r="BF514" s="15"/>
      <c r="BG514" s="136"/>
      <c r="BH514" s="35"/>
      <c r="BI514" s="35"/>
      <c r="BJ514" s="35"/>
      <c r="BK514" s="35"/>
      <c r="BL514" s="35"/>
      <c r="BM514" s="35"/>
      <c r="BN514" s="35"/>
      <c r="BO514" s="35"/>
      <c r="BP514" s="35"/>
      <c r="BQ514" s="35"/>
      <c r="BR514" s="35"/>
      <c r="BS514" s="35"/>
      <c r="BT514" s="35"/>
      <c r="BU514" s="35"/>
      <c r="BV514" s="35"/>
      <c r="BW514" s="35"/>
      <c r="BX514" s="35"/>
      <c r="BY514" s="35"/>
      <c r="BZ514" s="35"/>
      <c r="CA514" s="35"/>
      <c r="CB514" s="35"/>
      <c r="CC514" s="35"/>
      <c r="CD514" s="35"/>
      <c r="CE514" s="35"/>
      <c r="CF514" s="35"/>
      <c r="CG514" s="35"/>
      <c r="CH514" s="35"/>
      <c r="CI514" s="35"/>
      <c r="CJ514" s="35"/>
      <c r="CK514" s="35"/>
      <c r="CL514" s="35"/>
      <c r="CM514" s="35"/>
      <c r="CN514" s="35"/>
      <c r="CO514" s="35"/>
      <c r="CP514" s="35"/>
      <c r="CQ514" s="35"/>
      <c r="CR514" s="35"/>
      <c r="CS514" s="35"/>
      <c r="CT514" s="35"/>
      <c r="CU514" s="35"/>
      <c r="CV514" s="35"/>
      <c r="CW514" s="35"/>
      <c r="CX514" s="35"/>
      <c r="CY514" s="35"/>
      <c r="CZ514" s="35"/>
      <c r="DA514" s="35"/>
      <c r="DB514" s="35"/>
      <c r="DC514" s="35"/>
      <c r="DD514" s="35"/>
      <c r="DE514" s="35"/>
      <c r="DF514" s="35"/>
      <c r="DG514" s="35">
        <v>165</v>
      </c>
      <c r="DH514" s="35"/>
      <c r="DI514" s="35"/>
      <c r="DJ514" s="35"/>
      <c r="DK514" s="35"/>
      <c r="DL514" s="35"/>
      <c r="DM514" s="35"/>
      <c r="DN514" s="35"/>
      <c r="DO514" s="35"/>
      <c r="DP514" s="35"/>
      <c r="DQ514" s="35"/>
      <c r="DR514" s="35"/>
      <c r="DS514" s="35"/>
      <c r="DT514" s="35"/>
      <c r="DU514" s="35"/>
      <c r="DV514" s="35"/>
      <c r="DW514" s="35"/>
      <c r="DX514" s="35"/>
      <c r="DY514" s="35"/>
      <c r="DZ514" s="35"/>
      <c r="EA514" s="35"/>
      <c r="EB514" s="35"/>
      <c r="EC514" s="35"/>
      <c r="ED514" s="35"/>
      <c r="EE514" s="35"/>
      <c r="EF514" s="35"/>
      <c r="EG514" s="35"/>
      <c r="EH514" s="35"/>
      <c r="EI514" s="35"/>
      <c r="EJ514" s="35"/>
      <c r="EK514" s="35"/>
      <c r="EL514" s="35"/>
      <c r="EM514" s="35"/>
      <c r="EN514" s="35"/>
      <c r="EO514" s="35"/>
      <c r="EP514" s="35"/>
      <c r="EQ514" s="35"/>
      <c r="ER514" s="35"/>
      <c r="ES514" s="35"/>
      <c r="ET514" s="35"/>
      <c r="EU514" s="35"/>
      <c r="EV514" s="35"/>
      <c r="EW514" s="35"/>
      <c r="EX514" s="35"/>
      <c r="EY514" s="35"/>
      <c r="EZ514" s="35"/>
      <c r="FA514" s="35"/>
      <c r="FB514" s="35"/>
      <c r="FC514" s="35"/>
      <c r="FD514" s="35"/>
      <c r="FE514" s="35"/>
      <c r="FF514" s="35"/>
      <c r="FG514" s="35"/>
      <c r="FH514" s="35"/>
      <c r="FI514" s="35"/>
      <c r="FJ514" s="35"/>
      <c r="FK514" s="35"/>
      <c r="FL514" s="35"/>
      <c r="FM514" s="35"/>
      <c r="FN514" s="35"/>
      <c r="FO514" s="35"/>
      <c r="FP514" s="35"/>
      <c r="FQ514" s="35"/>
      <c r="FR514" s="35"/>
      <c r="FS514" s="35"/>
      <c r="FT514" s="35"/>
      <c r="FU514" s="35"/>
      <c r="FV514" s="35"/>
      <c r="FW514" s="35"/>
      <c r="FX514" s="35"/>
      <c r="FY514" s="35"/>
      <c r="FZ514" s="35"/>
      <c r="GA514" s="35"/>
      <c r="GB514" s="35"/>
      <c r="GC514" s="35"/>
      <c r="GD514" s="35"/>
      <c r="GE514" s="35"/>
      <c r="GF514" s="35"/>
      <c r="GG514" s="35"/>
      <c r="GH514" s="35"/>
      <c r="GI514" s="35"/>
      <c r="GJ514" s="35"/>
      <c r="GK514" s="35"/>
      <c r="GL514" s="35"/>
      <c r="GM514" s="35"/>
      <c r="GN514" s="35"/>
      <c r="GO514" s="35"/>
      <c r="GP514" s="35"/>
      <c r="GQ514" s="35"/>
      <c r="GR514" s="35"/>
      <c r="GS514" s="35"/>
      <c r="GT514" s="35"/>
      <c r="GU514" s="35"/>
      <c r="GV514" s="35"/>
      <c r="GW514" s="35"/>
      <c r="GX514" s="35"/>
      <c r="GY514" s="35"/>
      <c r="GZ514" s="35"/>
      <c r="HA514" s="35"/>
      <c r="HB514" s="35"/>
      <c r="HC514" s="35"/>
      <c r="HD514" s="35"/>
      <c r="HE514" s="35"/>
      <c r="HF514" s="35"/>
      <c r="HG514" s="35"/>
      <c r="HH514" s="35"/>
      <c r="HI514" s="35"/>
      <c r="HJ514" s="35"/>
      <c r="HK514" s="35"/>
      <c r="HL514" s="35"/>
      <c r="HM514" s="35"/>
      <c r="HN514" s="35"/>
      <c r="HO514" s="35"/>
      <c r="HP514" s="35"/>
      <c r="HQ514" s="35"/>
      <c r="HR514" s="35"/>
      <c r="HS514" s="35"/>
      <c r="HT514" s="35"/>
      <c r="HU514" s="35"/>
      <c r="HV514" s="35"/>
      <c r="HW514" s="35"/>
      <c r="HX514" s="35"/>
      <c r="HY514" s="35"/>
      <c r="HZ514" s="35"/>
      <c r="IA514" s="35"/>
      <c r="IB514" s="35"/>
      <c r="IC514" s="35"/>
      <c r="ID514" s="35"/>
      <c r="IE514" s="35"/>
      <c r="IF514" s="35"/>
      <c r="IG514" s="35"/>
      <c r="IH514" s="35"/>
      <c r="II514" s="35"/>
      <c r="IJ514" s="35"/>
      <c r="IK514" s="35"/>
      <c r="IL514" s="35"/>
      <c r="IM514" s="35"/>
      <c r="IN514" s="35"/>
      <c r="IO514" s="35"/>
      <c r="IP514" s="35"/>
      <c r="IQ514" s="35"/>
      <c r="IR514" s="35"/>
      <c r="IS514" s="35"/>
      <c r="IT514" s="35"/>
      <c r="IU514" s="35"/>
      <c r="IV514" s="35"/>
      <c r="IW514" s="35"/>
      <c r="IX514" s="35"/>
      <c r="IY514" s="35"/>
      <c r="IZ514" s="35"/>
      <c r="JA514" s="35"/>
      <c r="JB514" s="35"/>
      <c r="JC514" s="35"/>
      <c r="JD514" s="35"/>
      <c r="JE514" s="35"/>
      <c r="JF514" s="35"/>
      <c r="JG514" s="35"/>
      <c r="JH514" s="35"/>
      <c r="JI514" s="35"/>
      <c r="JJ514" s="35"/>
      <c r="JK514" s="35"/>
      <c r="JL514" s="35"/>
      <c r="JM514" s="35"/>
      <c r="JN514" s="35"/>
      <c r="JO514" s="35"/>
      <c r="JP514" s="35"/>
      <c r="JQ514" s="35"/>
      <c r="JR514" s="35"/>
      <c r="JS514" s="35"/>
      <c r="JT514" s="35">
        <v>55</v>
      </c>
      <c r="JU514" s="35"/>
      <c r="JV514" s="35"/>
      <c r="JW514" s="35"/>
      <c r="JX514" s="35"/>
      <c r="JY514" s="35"/>
      <c r="JZ514" s="35"/>
      <c r="KA514" s="35"/>
      <c r="KB514" s="35"/>
      <c r="KC514" s="35"/>
      <c r="KD514" s="35"/>
      <c r="KE514" s="35"/>
      <c r="KF514" s="35"/>
      <c r="KG514" s="35"/>
      <c r="KH514" s="35"/>
      <c r="KI514" s="35"/>
      <c r="KJ514" s="35"/>
      <c r="KK514" s="35"/>
      <c r="KL514" s="35"/>
      <c r="KM514" s="35"/>
      <c r="KN514" s="35"/>
      <c r="KO514" s="35"/>
      <c r="KP514" s="35"/>
      <c r="KQ514" s="35"/>
      <c r="KR514" s="35"/>
      <c r="KS514" s="35"/>
      <c r="KT514" s="35"/>
      <c r="KU514" s="35"/>
      <c r="KV514" s="35"/>
      <c r="KW514" s="35"/>
      <c r="KX514" s="35"/>
      <c r="KY514" s="35"/>
      <c r="KZ514" s="35"/>
      <c r="LA514" s="35"/>
      <c r="LB514" s="35"/>
      <c r="LC514" s="35"/>
      <c r="LD514" s="35"/>
      <c r="LE514" s="35"/>
      <c r="LF514" s="35"/>
      <c r="LG514" s="35"/>
      <c r="LH514" s="35"/>
      <c r="LI514" s="35"/>
      <c r="LJ514" s="35"/>
      <c r="LK514" s="35"/>
      <c r="LL514" s="35"/>
      <c r="LM514" s="35"/>
      <c r="LN514" s="35"/>
      <c r="LO514" s="35"/>
      <c r="LP514" s="35"/>
      <c r="LQ514" s="35"/>
      <c r="LR514" s="35"/>
      <c r="LS514" s="35"/>
      <c r="LT514" s="35"/>
      <c r="LU514" s="35"/>
      <c r="LV514" s="35"/>
      <c r="LW514" s="35"/>
      <c r="LX514" s="35"/>
      <c r="LY514" s="35"/>
      <c r="LZ514" s="35"/>
      <c r="MA514" s="35"/>
      <c r="MB514" s="35"/>
      <c r="MC514" s="35"/>
      <c r="MD514" s="35"/>
      <c r="ME514" s="35"/>
      <c r="MF514" s="35"/>
      <c r="MG514" s="35"/>
      <c r="MH514" s="35"/>
      <c r="MI514" s="35"/>
      <c r="MJ514" s="35"/>
      <c r="MK514" s="35"/>
      <c r="ML514" s="35"/>
      <c r="MM514" s="35"/>
      <c r="MN514" s="35"/>
      <c r="MO514" s="35"/>
      <c r="MP514" s="35"/>
      <c r="MQ514" s="35"/>
      <c r="MR514" s="35"/>
      <c r="MS514" s="35"/>
      <c r="MT514" s="35"/>
      <c r="MU514" s="35"/>
      <c r="MV514" s="35"/>
      <c r="MW514" s="35"/>
      <c r="MX514" s="35"/>
      <c r="MY514" s="35"/>
      <c r="MZ514" s="35"/>
      <c r="NA514" s="35"/>
      <c r="NB514" s="35"/>
      <c r="NC514" s="35"/>
      <c r="ND514" s="35"/>
      <c r="NE514" s="35"/>
      <c r="NF514" s="35"/>
      <c r="NG514" s="35"/>
      <c r="NH514" s="35"/>
      <c r="NI514" s="35"/>
      <c r="NJ514" s="35"/>
      <c r="NK514" s="35"/>
      <c r="NL514" s="35"/>
      <c r="NM514" s="35"/>
      <c r="NN514" s="35"/>
      <c r="NO514" s="35"/>
      <c r="NP514" s="35"/>
      <c r="NQ514" s="35"/>
      <c r="NR514" s="35"/>
      <c r="NS514" s="35"/>
      <c r="NT514" s="35"/>
      <c r="NU514" s="35"/>
      <c r="NV514" s="35"/>
      <c r="NW514" s="35"/>
      <c r="NX514" s="35"/>
      <c r="NY514" s="35"/>
      <c r="NZ514" s="35"/>
      <c r="OA514" s="35"/>
      <c r="OB514" s="35"/>
      <c r="OC514" s="35"/>
      <c r="OD514" s="35"/>
      <c r="OE514" s="35"/>
      <c r="OF514" s="35"/>
      <c r="OG514" s="35"/>
      <c r="OH514" s="35"/>
      <c r="OI514" s="35"/>
      <c r="OJ514" s="35"/>
      <c r="OK514" s="35"/>
      <c r="OL514" s="35"/>
      <c r="OM514" s="35"/>
      <c r="ON514" s="35"/>
      <c r="OO514" s="35"/>
      <c r="OP514" s="35"/>
      <c r="OQ514" s="35"/>
      <c r="OR514" s="35"/>
      <c r="OS514" s="35"/>
      <c r="OT514" s="35"/>
      <c r="OU514" s="35"/>
      <c r="OV514" s="35"/>
      <c r="OW514" s="35"/>
      <c r="OX514" s="35"/>
      <c r="OY514" s="35"/>
      <c r="OZ514" s="35"/>
      <c r="PA514" s="35"/>
      <c r="PB514" s="35"/>
      <c r="PC514" s="35">
        <v>231</v>
      </c>
      <c r="PD514" s="35"/>
      <c r="PE514" s="35"/>
      <c r="PF514" s="35"/>
      <c r="PG514" s="35"/>
      <c r="PH514" s="35"/>
      <c r="PI514" s="35"/>
      <c r="PJ514" s="35"/>
      <c r="PK514" s="35"/>
      <c r="PL514" s="35"/>
      <c r="PM514" s="35"/>
      <c r="PN514" s="35"/>
      <c r="PO514" s="35"/>
      <c r="PP514" s="35">
        <v>176</v>
      </c>
      <c r="PQ514" s="35"/>
      <c r="PR514" s="35">
        <v>55</v>
      </c>
      <c r="PS514" s="35"/>
      <c r="PT514" s="35"/>
      <c r="PU514" s="35"/>
      <c r="PV514" s="35"/>
      <c r="PW514" s="35"/>
      <c r="PX514" s="35"/>
      <c r="PY514" s="35"/>
      <c r="PZ514" s="35"/>
      <c r="QA514" s="35"/>
      <c r="QB514" s="35"/>
      <c r="QC514" s="35"/>
      <c r="QD514" s="35"/>
      <c r="QE514" s="35"/>
      <c r="QF514" s="35"/>
      <c r="QG514" s="35"/>
      <c r="QH514" s="35"/>
      <c r="QI514" s="35"/>
      <c r="QJ514" s="35"/>
      <c r="QK514" s="35"/>
      <c r="QL514" s="35"/>
      <c r="QM514" s="35"/>
      <c r="QN514" s="35"/>
      <c r="QO514" s="35"/>
      <c r="QP514" s="35"/>
      <c r="QQ514" s="35"/>
      <c r="QR514" s="35"/>
      <c r="QS514" s="35"/>
      <c r="QT514" s="35"/>
      <c r="QU514" s="35"/>
      <c r="QV514" s="35"/>
      <c r="QW514" s="35"/>
      <c r="QX514" s="35"/>
      <c r="QY514" s="35"/>
      <c r="QZ514" s="35"/>
      <c r="RA514" s="35"/>
      <c r="RB514" s="35"/>
      <c r="RC514" s="35"/>
      <c r="RD514" s="35"/>
      <c r="RE514" s="35"/>
      <c r="RF514" s="35"/>
      <c r="RG514" s="35"/>
      <c r="RH514" s="35"/>
      <c r="RI514" s="35"/>
      <c r="RJ514" s="35"/>
      <c r="RK514" s="35"/>
      <c r="RL514" s="35"/>
      <c r="RM514" s="35"/>
      <c r="RN514" s="35"/>
      <c r="RO514" s="35"/>
      <c r="RP514" s="35"/>
      <c r="RQ514" s="35"/>
      <c r="RR514" s="35"/>
      <c r="RS514" s="35"/>
      <c r="RT514" s="35"/>
      <c r="RU514" s="35"/>
      <c r="RV514" s="35"/>
      <c r="RW514" s="35"/>
      <c r="RX514" s="35"/>
      <c r="RY514" s="35"/>
      <c r="RZ514" s="35"/>
      <c r="SA514" s="35"/>
      <c r="SB514" s="35"/>
      <c r="SC514" s="35"/>
      <c r="SD514" s="35"/>
      <c r="SE514" s="35"/>
      <c r="SF514" s="35"/>
      <c r="SG514" s="35"/>
      <c r="SH514" s="35"/>
      <c r="SI514" s="35"/>
      <c r="SJ514" s="35"/>
      <c r="SK514" s="35"/>
      <c r="SL514" s="35"/>
      <c r="SM514" s="35"/>
      <c r="SN514" s="35"/>
      <c r="SO514" s="35"/>
      <c r="SP514" s="35"/>
      <c r="SQ514" s="35"/>
      <c r="SR514" s="35"/>
      <c r="SS514" s="35"/>
      <c r="ST514" s="35"/>
      <c r="SU514" s="35"/>
      <c r="SV514" s="35"/>
      <c r="SW514" s="35"/>
      <c r="SX514" s="35"/>
      <c r="SY514" s="35"/>
      <c r="SZ514" s="35"/>
      <c r="TA514" s="35"/>
      <c r="TB514" s="35"/>
      <c r="TC514" s="35"/>
      <c r="TD514" s="35"/>
      <c r="TE514" s="35"/>
      <c r="TF514" s="35"/>
      <c r="TG514" s="35"/>
      <c r="TH514" s="35"/>
      <c r="TI514" s="35"/>
      <c r="TJ514" s="35"/>
      <c r="TK514" s="35"/>
      <c r="TL514" s="35"/>
      <c r="TM514" s="35"/>
      <c r="TN514" s="35"/>
      <c r="TO514" s="35"/>
      <c r="TP514" s="35"/>
      <c r="TQ514" s="35"/>
      <c r="TR514" s="35"/>
      <c r="TS514" s="35"/>
      <c r="TT514" s="35"/>
      <c r="TU514" s="35"/>
      <c r="TV514" s="35"/>
      <c r="TW514" s="35"/>
      <c r="TX514" s="35"/>
      <c r="TY514" s="35"/>
      <c r="TZ514" s="35"/>
      <c r="UA514" s="35"/>
      <c r="UB514" s="35"/>
      <c r="UC514" s="35">
        <v>1.1000000000000001</v>
      </c>
      <c r="UD514" s="35"/>
      <c r="UE514" s="35"/>
      <c r="UF514" s="35"/>
      <c r="UG514" s="35"/>
      <c r="UH514" s="35"/>
      <c r="UI514" s="35"/>
      <c r="UJ514" s="35"/>
      <c r="UK514" s="35"/>
      <c r="UL514" s="35"/>
      <c r="UM514" s="35"/>
      <c r="UN514" s="35"/>
      <c r="UO514" s="35"/>
      <c r="UP514" s="35"/>
      <c r="UQ514" s="35"/>
      <c r="UR514" s="35"/>
      <c r="US514" s="35"/>
      <c r="UT514" s="35"/>
      <c r="UU514" s="35"/>
      <c r="UV514" s="35"/>
      <c r="UW514" s="35"/>
      <c r="UX514" s="35"/>
      <c r="UY514" s="35"/>
      <c r="UZ514" s="35"/>
      <c r="VA514" s="35">
        <v>1.1000000000000001</v>
      </c>
      <c r="VB514" s="35"/>
      <c r="VC514" s="35"/>
      <c r="VD514" s="35"/>
      <c r="VE514" s="35"/>
      <c r="VF514" s="35"/>
      <c r="VG514" s="35"/>
      <c r="VH514" s="35"/>
      <c r="VI514" s="35"/>
      <c r="VJ514" s="35"/>
      <c r="VK514" s="35"/>
      <c r="VL514" s="35"/>
      <c r="VM514" s="35"/>
      <c r="VN514" s="35"/>
      <c r="VO514" s="35"/>
      <c r="VP514" s="35"/>
      <c r="VQ514" s="35"/>
      <c r="VR514" s="35"/>
      <c r="VS514" s="35"/>
      <c r="VT514" s="35"/>
      <c r="VU514" s="35"/>
      <c r="VV514" s="35"/>
      <c r="VW514" s="35"/>
      <c r="VX514" s="35"/>
      <c r="VY514" s="35"/>
      <c r="VZ514" s="35"/>
      <c r="WA514" s="35"/>
      <c r="WB514" s="35"/>
      <c r="WC514" s="35"/>
      <c r="WD514" s="35"/>
      <c r="WE514" s="35"/>
      <c r="WF514" s="35"/>
      <c r="WG514" s="35"/>
      <c r="WH514" s="35"/>
      <c r="WI514" s="35"/>
      <c r="WJ514" s="35"/>
      <c r="WK514" s="35">
        <v>176</v>
      </c>
      <c r="WL514" s="35"/>
      <c r="WM514" s="35"/>
      <c r="WN514" s="35"/>
      <c r="WO514" s="35"/>
      <c r="WP514" s="35"/>
      <c r="WQ514" s="35"/>
      <c r="WR514" s="35"/>
      <c r="WS514" s="35"/>
      <c r="WT514" s="35"/>
      <c r="WU514" s="35"/>
      <c r="WV514" s="35"/>
      <c r="WW514" s="35"/>
      <c r="WX514" s="35"/>
      <c r="WY514" s="35"/>
      <c r="WZ514" s="35"/>
      <c r="XA514" s="35"/>
      <c r="XB514" s="35"/>
      <c r="XC514" s="35"/>
      <c r="XD514" s="35"/>
      <c r="XE514" s="35"/>
      <c r="XF514" s="35"/>
      <c r="XG514" s="35"/>
      <c r="XH514" s="35"/>
      <c r="XI514" s="35"/>
      <c r="XJ514" s="35"/>
      <c r="XK514" s="35"/>
      <c r="XL514" s="35"/>
      <c r="XM514" s="35"/>
      <c r="XN514" s="35"/>
      <c r="XO514" s="35"/>
      <c r="XP514" s="35"/>
      <c r="XQ514" s="35"/>
      <c r="XR514" s="35"/>
      <c r="XS514" s="35"/>
      <c r="XT514" s="35"/>
      <c r="XU514" s="35"/>
      <c r="XV514" s="35"/>
      <c r="XW514" s="35"/>
      <c r="XX514" s="35"/>
      <c r="XY514" s="35"/>
      <c r="XZ514" s="35"/>
      <c r="YA514" s="35"/>
      <c r="YB514" s="35"/>
      <c r="YC514" s="35"/>
      <c r="YD514" s="35"/>
      <c r="YE514" s="35"/>
      <c r="YF514" s="35"/>
      <c r="YG514" s="35"/>
      <c r="YH514" s="35"/>
      <c r="YI514" s="35"/>
      <c r="YJ514" s="35"/>
      <c r="YK514" s="35"/>
      <c r="YL514" s="35"/>
      <c r="YM514" s="35"/>
      <c r="YN514" s="35"/>
      <c r="YO514" s="35"/>
      <c r="YP514" s="35"/>
      <c r="YQ514" s="35"/>
      <c r="YR514" s="35"/>
      <c r="YS514" s="35"/>
      <c r="YT514" s="35"/>
      <c r="YU514" s="35"/>
      <c r="YV514" s="35"/>
      <c r="YW514" s="35"/>
      <c r="YX514" s="35"/>
      <c r="YY514" s="35"/>
      <c r="YZ514" s="35"/>
      <c r="ZA514" s="35"/>
      <c r="ZB514" s="35"/>
      <c r="ZC514" s="35"/>
      <c r="ZD514" s="35"/>
      <c r="ZE514" s="35"/>
      <c r="ZF514" s="35"/>
      <c r="ZG514" s="35"/>
      <c r="ZH514" s="35"/>
      <c r="ZI514" s="35"/>
      <c r="ZJ514" s="35"/>
      <c r="ZK514" s="35"/>
      <c r="ZL514" s="35"/>
      <c r="ZM514" s="35"/>
      <c r="ZN514" s="35"/>
      <c r="ZO514" s="35"/>
      <c r="ZP514" s="35"/>
      <c r="ZQ514" s="35"/>
      <c r="ZR514" s="35"/>
      <c r="ZS514" s="35"/>
      <c r="ZT514" s="35"/>
      <c r="ZU514" s="35"/>
      <c r="ZV514" s="35"/>
      <c r="ZW514" s="35"/>
      <c r="ZX514" s="35"/>
      <c r="ZY514" s="35"/>
      <c r="ZZ514" s="35"/>
      <c r="AAA514" s="35"/>
      <c r="AAB514" s="35"/>
      <c r="AAC514" s="35"/>
      <c r="AAD514" s="35"/>
      <c r="AAE514" s="35"/>
      <c r="AAF514" s="35"/>
      <c r="AAG514" s="35"/>
      <c r="AAH514" s="35"/>
      <c r="AAI514" s="35"/>
      <c r="AAJ514" s="35"/>
      <c r="AAK514" s="35"/>
      <c r="AAL514" s="35"/>
      <c r="AAM514" s="35"/>
      <c r="AAN514" s="35"/>
      <c r="AAO514" s="35"/>
      <c r="AAP514" s="35"/>
      <c r="AAQ514" s="35"/>
      <c r="AAR514" s="35"/>
      <c r="AAS514" s="35"/>
      <c r="AAT514" s="35"/>
      <c r="AAU514" s="35"/>
      <c r="AAV514" s="35"/>
      <c r="AAW514" s="35"/>
      <c r="AAX514" s="35"/>
      <c r="AAY514" s="35"/>
      <c r="AAZ514" s="35"/>
      <c r="ABA514" s="35"/>
      <c r="ABB514" s="35"/>
      <c r="ABC514" s="35"/>
      <c r="ABD514" s="35"/>
      <c r="ABE514" s="35"/>
      <c r="ABF514" s="35"/>
      <c r="ABG514" s="35"/>
      <c r="ABH514" s="35"/>
      <c r="ABI514" s="35"/>
      <c r="ABJ514" s="35"/>
      <c r="ABK514" s="35"/>
      <c r="ABL514" s="35"/>
      <c r="ABM514" s="35"/>
      <c r="ABN514" s="35"/>
      <c r="ABO514" s="35"/>
      <c r="ABP514" s="35"/>
      <c r="ABQ514" s="35"/>
      <c r="ABR514" s="35"/>
      <c r="ABS514" s="35"/>
      <c r="ABT514" s="35"/>
      <c r="ABU514" s="35"/>
      <c r="ABV514" s="35"/>
      <c r="ABW514" s="35"/>
      <c r="ABX514" s="35"/>
      <c r="ABY514" s="35"/>
      <c r="ABZ514" s="35"/>
      <c r="ACA514" s="35"/>
      <c r="ACB514" s="35"/>
      <c r="ACC514" s="35"/>
      <c r="ACD514" s="35"/>
      <c r="ACE514" s="35"/>
      <c r="ACF514" s="35"/>
      <c r="ACG514" s="35"/>
      <c r="ACH514" s="35"/>
      <c r="ACI514" s="35"/>
      <c r="ACJ514" s="35"/>
      <c r="ACK514" s="35"/>
      <c r="ACL514" s="35"/>
      <c r="ACM514" s="35"/>
      <c r="ACN514" s="35"/>
      <c r="ACO514" s="35"/>
      <c r="ACP514" s="35"/>
      <c r="ACQ514" s="35"/>
      <c r="ACR514" s="35"/>
      <c r="ACS514" s="35"/>
      <c r="ACT514" s="35"/>
      <c r="ACU514" s="35"/>
      <c r="ACV514" s="35"/>
      <c r="ACW514" s="35"/>
      <c r="ACX514" s="35"/>
      <c r="ACY514" s="35"/>
      <c r="ACZ514" s="35"/>
      <c r="ADA514" s="35"/>
      <c r="ADB514" s="35"/>
      <c r="ADC514" s="35"/>
      <c r="ADD514" s="35"/>
      <c r="ADE514" s="35"/>
      <c r="ADF514" s="35"/>
      <c r="ADG514" s="35"/>
      <c r="ADH514" s="35"/>
      <c r="ADI514" s="35"/>
      <c r="ADJ514" s="35"/>
      <c r="ADK514" s="35"/>
      <c r="ADL514" s="35"/>
      <c r="ADM514" s="35"/>
      <c r="ADN514" s="35"/>
      <c r="ADO514" s="35"/>
      <c r="ADP514" s="35"/>
      <c r="ADQ514" s="35"/>
      <c r="ADR514" s="35"/>
      <c r="ADS514" s="35"/>
      <c r="ADT514" s="35"/>
      <c r="ADU514" s="35"/>
      <c r="ADV514" s="35"/>
      <c r="ADW514" s="35"/>
      <c r="ADX514" s="35"/>
      <c r="ADY514" s="66">
        <f t="shared" si="21"/>
        <v>0</v>
      </c>
    </row>
    <row r="515" spans="1:805" s="5" customFormat="1" ht="12" customHeight="1" x14ac:dyDescent="0.2">
      <c r="A515" s="104" t="s">
        <v>39</v>
      </c>
      <c r="B515" s="65">
        <f t="shared" si="23"/>
        <v>0</v>
      </c>
      <c r="C515" s="57">
        <v>11</v>
      </c>
      <c r="D515" s="60">
        <v>44725</v>
      </c>
      <c r="E515" s="67">
        <v>6.5</v>
      </c>
      <c r="F515" s="67">
        <f t="shared" si="24"/>
        <v>0</v>
      </c>
      <c r="G515" s="6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D515" s="35"/>
      <c r="AE515" s="35"/>
      <c r="AF515" s="35"/>
      <c r="AG515" s="35"/>
      <c r="AH515" s="35"/>
      <c r="AI515" s="35"/>
      <c r="AJ515" s="35"/>
      <c r="AK515" s="35"/>
      <c r="AL515" s="35"/>
      <c r="AM515" s="35"/>
      <c r="AN515" s="35"/>
      <c r="AO515" s="35"/>
      <c r="AP515" s="35"/>
      <c r="AQ515" s="35"/>
      <c r="AR515" s="35"/>
      <c r="AS515" s="35"/>
      <c r="AT515" s="35"/>
      <c r="AU515" s="35"/>
      <c r="AV515" s="35"/>
      <c r="AW515" s="35"/>
      <c r="AX515" s="35"/>
      <c r="AY515" s="35"/>
      <c r="AZ515" s="35"/>
      <c r="BA515" s="35"/>
      <c r="BB515" s="35"/>
      <c r="BC515" s="35"/>
      <c r="BD515" s="35"/>
      <c r="BE515" s="15"/>
      <c r="BF515" s="15"/>
      <c r="BG515" s="136"/>
      <c r="BH515" s="35"/>
      <c r="BI515" s="35"/>
      <c r="BJ515" s="35"/>
      <c r="BK515" s="35"/>
      <c r="BL515" s="35"/>
      <c r="BM515" s="35"/>
      <c r="BN515" s="35"/>
      <c r="BO515" s="35"/>
      <c r="BP515" s="35"/>
      <c r="BQ515" s="35"/>
      <c r="BR515" s="35"/>
      <c r="BS515" s="35"/>
      <c r="BT515" s="35"/>
      <c r="BU515" s="35"/>
      <c r="BV515" s="35"/>
      <c r="BW515" s="35"/>
      <c r="BX515" s="35"/>
      <c r="BY515" s="35"/>
      <c r="BZ515" s="35"/>
      <c r="CA515" s="35"/>
      <c r="CB515" s="35"/>
      <c r="CC515" s="35"/>
      <c r="CD515" s="35"/>
      <c r="CE515" s="35"/>
      <c r="CF515" s="35"/>
      <c r="CG515" s="35"/>
      <c r="CH515" s="35"/>
      <c r="CI515" s="35"/>
      <c r="CJ515" s="35"/>
      <c r="CK515" s="35"/>
      <c r="CL515" s="35"/>
      <c r="CM515" s="35"/>
      <c r="CN515" s="35"/>
      <c r="CO515" s="35"/>
      <c r="CP515" s="35"/>
      <c r="CQ515" s="35"/>
      <c r="CR515" s="35">
        <v>72</v>
      </c>
      <c r="CS515" s="35">
        <v>156</v>
      </c>
      <c r="CT515" s="35"/>
      <c r="CU515" s="35"/>
      <c r="CV515" s="35"/>
      <c r="CW515" s="35"/>
      <c r="CX515" s="35">
        <v>341</v>
      </c>
      <c r="CY515" s="35"/>
      <c r="CZ515" s="35"/>
      <c r="DA515" s="35"/>
      <c r="DB515" s="35"/>
      <c r="DC515" s="35"/>
      <c r="DD515" s="35"/>
      <c r="DE515" s="35"/>
      <c r="DF515" s="35"/>
      <c r="DG515" s="35"/>
      <c r="DH515" s="35"/>
      <c r="DI515" s="35"/>
      <c r="DJ515" s="35"/>
      <c r="DK515" s="35"/>
      <c r="DL515" s="35"/>
      <c r="DM515" s="35"/>
      <c r="DN515" s="35"/>
      <c r="DO515" s="35"/>
      <c r="DP515" s="35"/>
      <c r="DQ515" s="35"/>
      <c r="DR515" s="35"/>
      <c r="DS515" s="35"/>
      <c r="DT515" s="35"/>
      <c r="DU515" s="35"/>
      <c r="DV515" s="35"/>
      <c r="DW515" s="35"/>
      <c r="DX515" s="35"/>
      <c r="DY515" s="35"/>
      <c r="DZ515" s="35"/>
      <c r="EA515" s="35"/>
      <c r="EB515" s="35"/>
      <c r="EC515" s="35"/>
      <c r="ED515" s="35"/>
      <c r="EE515" s="35"/>
      <c r="EF515" s="35"/>
      <c r="EG515" s="35"/>
      <c r="EH515" s="35"/>
      <c r="EI515" s="35"/>
      <c r="EJ515" s="35"/>
      <c r="EK515" s="35"/>
      <c r="EL515" s="35"/>
      <c r="EM515" s="35"/>
      <c r="EN515" s="35"/>
      <c r="EO515" s="35"/>
      <c r="EP515" s="35"/>
      <c r="EQ515" s="35"/>
      <c r="ER515" s="35"/>
      <c r="ES515" s="35"/>
      <c r="ET515" s="35"/>
      <c r="EU515" s="35"/>
      <c r="EV515" s="35"/>
      <c r="EW515" s="35"/>
      <c r="EX515" s="35"/>
      <c r="EY515" s="35"/>
      <c r="EZ515" s="35"/>
      <c r="FA515" s="35"/>
      <c r="FB515" s="35"/>
      <c r="FC515" s="35"/>
      <c r="FD515" s="35"/>
      <c r="FE515" s="35"/>
      <c r="FF515" s="35"/>
      <c r="FG515" s="35"/>
      <c r="FH515" s="35"/>
      <c r="FI515" s="35"/>
      <c r="FJ515" s="35"/>
      <c r="FK515" s="35"/>
      <c r="FL515" s="35"/>
      <c r="FM515" s="35"/>
      <c r="FN515" s="35"/>
      <c r="FO515" s="35"/>
      <c r="FP515" s="35"/>
      <c r="FQ515" s="35"/>
      <c r="FR515" s="35"/>
      <c r="FS515" s="35"/>
      <c r="FT515" s="35"/>
      <c r="FU515" s="35"/>
      <c r="FV515" s="35"/>
      <c r="FW515" s="35"/>
      <c r="FX515" s="35"/>
      <c r="FY515" s="35"/>
      <c r="FZ515" s="35"/>
      <c r="GA515" s="35"/>
      <c r="GB515" s="35"/>
      <c r="GC515" s="35"/>
      <c r="GD515" s="35"/>
      <c r="GE515" s="35"/>
      <c r="GF515" s="35"/>
      <c r="GG515" s="35"/>
      <c r="GH515" s="35"/>
      <c r="GI515" s="35"/>
      <c r="GJ515" s="35"/>
      <c r="GK515" s="35"/>
      <c r="GL515" s="35"/>
      <c r="GM515" s="35"/>
      <c r="GN515" s="35"/>
      <c r="GO515" s="35"/>
      <c r="GP515" s="35"/>
      <c r="GQ515" s="35"/>
      <c r="GR515" s="35"/>
      <c r="GS515" s="35"/>
      <c r="GT515" s="35"/>
      <c r="GU515" s="35"/>
      <c r="GV515" s="35"/>
      <c r="GW515" s="35">
        <v>11</v>
      </c>
      <c r="GX515" s="35"/>
      <c r="GY515" s="35"/>
      <c r="GZ515" s="35"/>
      <c r="HA515" s="35"/>
      <c r="HB515" s="35"/>
      <c r="HC515" s="35"/>
      <c r="HD515" s="35"/>
      <c r="HE515" s="35"/>
      <c r="HF515" s="35"/>
      <c r="HG515" s="35"/>
      <c r="HH515" s="35"/>
      <c r="HI515" s="35"/>
      <c r="HJ515" s="35"/>
      <c r="HK515" s="35"/>
      <c r="HL515" s="35"/>
      <c r="HM515" s="35"/>
      <c r="HN515" s="35"/>
      <c r="HO515" s="35"/>
      <c r="HP515" s="35"/>
      <c r="HQ515" s="35"/>
      <c r="HR515" s="35"/>
      <c r="HS515" s="35"/>
      <c r="HT515" s="35"/>
      <c r="HU515" s="35"/>
      <c r="HV515" s="35"/>
      <c r="HW515" s="35"/>
      <c r="HX515" s="35"/>
      <c r="HY515" s="35"/>
      <c r="HZ515" s="35"/>
      <c r="IA515" s="35"/>
      <c r="IB515" s="35"/>
      <c r="IC515" s="35"/>
      <c r="ID515" s="35"/>
      <c r="IE515" s="35"/>
      <c r="IF515" s="35"/>
      <c r="IG515" s="35"/>
      <c r="IH515" s="35"/>
      <c r="II515" s="35"/>
      <c r="IJ515" s="35"/>
      <c r="IK515" s="35"/>
      <c r="IL515" s="35"/>
      <c r="IM515" s="35"/>
      <c r="IN515" s="35"/>
      <c r="IO515" s="35"/>
      <c r="IP515" s="35"/>
      <c r="IQ515" s="35"/>
      <c r="IR515" s="35"/>
      <c r="IS515" s="35"/>
      <c r="IT515" s="35"/>
      <c r="IU515" s="35"/>
      <c r="IV515" s="35"/>
      <c r="IW515" s="35"/>
      <c r="IX515" s="35"/>
      <c r="IY515" s="35"/>
      <c r="IZ515" s="35"/>
      <c r="JA515" s="35"/>
      <c r="JB515" s="35"/>
      <c r="JC515" s="35"/>
      <c r="JD515" s="35"/>
      <c r="JE515" s="35"/>
      <c r="JF515" s="35"/>
      <c r="JG515" s="35"/>
      <c r="JH515" s="35"/>
      <c r="JI515" s="35"/>
      <c r="JJ515" s="35"/>
      <c r="JK515" s="35"/>
      <c r="JL515" s="35"/>
      <c r="JM515" s="35"/>
      <c r="JN515" s="35"/>
      <c r="JO515" s="35"/>
      <c r="JP515" s="35"/>
      <c r="JQ515" s="35"/>
      <c r="JR515" s="35"/>
      <c r="JS515" s="35"/>
      <c r="JT515" s="35"/>
      <c r="JU515" s="35">
        <v>120</v>
      </c>
      <c r="JV515" s="35"/>
      <c r="JW515" s="35"/>
      <c r="JX515" s="35">
        <v>60</v>
      </c>
      <c r="JY515" s="35"/>
      <c r="JZ515" s="35"/>
      <c r="KA515" s="35"/>
      <c r="KB515" s="35"/>
      <c r="KC515" s="35"/>
      <c r="KD515" s="35"/>
      <c r="KE515" s="35"/>
      <c r="KF515" s="35"/>
      <c r="KG515" s="35"/>
      <c r="KH515" s="35"/>
      <c r="KI515" s="35"/>
      <c r="KJ515" s="35"/>
      <c r="KK515" s="35"/>
      <c r="KL515" s="35"/>
      <c r="KM515" s="35"/>
      <c r="KN515" s="35"/>
      <c r="KO515" s="35"/>
      <c r="KP515" s="35"/>
      <c r="KQ515" s="35"/>
      <c r="KR515" s="35"/>
      <c r="KS515" s="35"/>
      <c r="KT515" s="35"/>
      <c r="KU515" s="35"/>
      <c r="KV515" s="35"/>
      <c r="KW515" s="35"/>
      <c r="KX515" s="35"/>
      <c r="KY515" s="35"/>
      <c r="KZ515" s="35"/>
      <c r="LA515" s="35"/>
      <c r="LB515" s="35"/>
      <c r="LC515" s="35"/>
      <c r="LD515" s="35"/>
      <c r="LE515" s="35"/>
      <c r="LF515" s="35"/>
      <c r="LG515" s="35"/>
      <c r="LH515" s="35"/>
      <c r="LI515" s="35"/>
      <c r="LJ515" s="35"/>
      <c r="LK515" s="35"/>
      <c r="LL515" s="35"/>
      <c r="LM515" s="35"/>
      <c r="LN515" s="35"/>
      <c r="LO515" s="35"/>
      <c r="LP515" s="35"/>
      <c r="LQ515" s="35"/>
      <c r="LR515" s="35"/>
      <c r="LS515" s="35"/>
      <c r="LT515" s="35"/>
      <c r="LU515" s="35"/>
      <c r="LV515" s="35"/>
      <c r="LW515" s="35"/>
      <c r="LX515" s="35"/>
      <c r="LY515" s="35"/>
      <c r="LZ515" s="35"/>
      <c r="MA515" s="35"/>
      <c r="MB515" s="35"/>
      <c r="MC515" s="35"/>
      <c r="MD515" s="35"/>
      <c r="ME515" s="35"/>
      <c r="MF515" s="35"/>
      <c r="MG515" s="35"/>
      <c r="MH515" s="35"/>
      <c r="MI515" s="35"/>
      <c r="MJ515" s="35"/>
      <c r="MK515" s="35"/>
      <c r="ML515" s="35"/>
      <c r="MM515" s="35"/>
      <c r="MN515" s="35"/>
      <c r="MO515" s="35"/>
      <c r="MP515" s="35"/>
      <c r="MQ515" s="35"/>
      <c r="MR515" s="35"/>
      <c r="MS515" s="35"/>
      <c r="MT515" s="35"/>
      <c r="MU515" s="35"/>
      <c r="MV515" s="35"/>
      <c r="MW515" s="35"/>
      <c r="MX515" s="35"/>
      <c r="MY515" s="35"/>
      <c r="MZ515" s="35"/>
      <c r="NA515" s="35"/>
      <c r="NB515" s="35"/>
      <c r="NC515" s="35"/>
      <c r="ND515" s="35"/>
      <c r="NE515" s="35"/>
      <c r="NF515" s="35"/>
      <c r="NG515" s="35"/>
      <c r="NH515" s="35"/>
      <c r="NI515" s="35"/>
      <c r="NJ515" s="35"/>
      <c r="NK515" s="35"/>
      <c r="NL515" s="35"/>
      <c r="NM515" s="35"/>
      <c r="NN515" s="35"/>
      <c r="NO515" s="35"/>
      <c r="NP515" s="35"/>
      <c r="NQ515" s="35"/>
      <c r="NR515" s="35"/>
      <c r="NS515" s="35"/>
      <c r="NT515" s="35"/>
      <c r="NU515" s="35"/>
      <c r="NV515" s="35"/>
      <c r="NW515" s="35"/>
      <c r="NX515" s="35"/>
      <c r="NY515" s="35"/>
      <c r="NZ515" s="35"/>
      <c r="OA515" s="35"/>
      <c r="OB515" s="35"/>
      <c r="OC515" s="35"/>
      <c r="OD515" s="35"/>
      <c r="OE515" s="35"/>
      <c r="OF515" s="35"/>
      <c r="OG515" s="35"/>
      <c r="OH515" s="35"/>
      <c r="OI515" s="35"/>
      <c r="OJ515" s="35"/>
      <c r="OK515" s="35"/>
      <c r="OL515" s="35"/>
      <c r="OM515" s="35"/>
      <c r="ON515" s="35"/>
      <c r="OO515" s="35"/>
      <c r="OP515" s="35"/>
      <c r="OQ515" s="35"/>
      <c r="OR515" s="35"/>
      <c r="OS515" s="35"/>
      <c r="OT515" s="35"/>
      <c r="OU515" s="35"/>
      <c r="OV515" s="35"/>
      <c r="OW515" s="35"/>
      <c r="OX515" s="35"/>
      <c r="OY515" s="35"/>
      <c r="OZ515" s="35"/>
      <c r="PA515" s="35"/>
      <c r="PB515" s="35"/>
      <c r="PC515" s="35"/>
      <c r="PD515" s="35">
        <v>120</v>
      </c>
      <c r="PE515" s="35"/>
      <c r="PF515" s="35"/>
      <c r="PG515" s="35"/>
      <c r="PH515" s="35"/>
      <c r="PI515" s="35"/>
      <c r="PJ515" s="35"/>
      <c r="PK515" s="35"/>
      <c r="PL515" s="35"/>
      <c r="PM515" s="35"/>
      <c r="PN515" s="35"/>
      <c r="PO515" s="35"/>
      <c r="PP515" s="35"/>
      <c r="PQ515" s="35"/>
      <c r="PR515" s="35"/>
      <c r="PS515" s="35"/>
      <c r="PT515" s="35"/>
      <c r="PU515" s="35"/>
      <c r="PV515" s="35"/>
      <c r="PW515" s="35"/>
      <c r="PX515" s="35"/>
      <c r="PY515" s="35"/>
      <c r="PZ515" s="35"/>
      <c r="QA515" s="35"/>
      <c r="QB515" s="35"/>
      <c r="QC515" s="35"/>
      <c r="QD515" s="35"/>
      <c r="QE515" s="35"/>
      <c r="QF515" s="35">
        <v>72</v>
      </c>
      <c r="QG515" s="35"/>
      <c r="QH515" s="35"/>
      <c r="QI515" s="35"/>
      <c r="QJ515" s="35"/>
      <c r="QK515" s="35"/>
      <c r="QL515" s="35"/>
      <c r="QM515" s="35"/>
      <c r="QN515" s="35"/>
      <c r="QO515" s="35"/>
      <c r="QP515" s="35"/>
      <c r="QQ515" s="35"/>
      <c r="QR515" s="35"/>
      <c r="QS515" s="35"/>
      <c r="QT515" s="35"/>
      <c r="QU515" s="35"/>
      <c r="QV515" s="35"/>
      <c r="QW515" s="35"/>
      <c r="QX515" s="35"/>
      <c r="QY515" s="35"/>
      <c r="QZ515" s="35"/>
      <c r="RA515" s="35"/>
      <c r="RB515" s="35"/>
      <c r="RC515" s="35"/>
      <c r="RD515" s="35"/>
      <c r="RE515" s="35"/>
      <c r="RF515" s="35"/>
      <c r="RG515" s="35"/>
      <c r="RH515" s="35"/>
      <c r="RI515" s="35"/>
      <c r="RJ515" s="35"/>
      <c r="RK515" s="35"/>
      <c r="RL515" s="35"/>
      <c r="RM515" s="35"/>
      <c r="RN515" s="35"/>
      <c r="RO515" s="35"/>
      <c r="RP515" s="35"/>
      <c r="RQ515" s="35"/>
      <c r="RR515" s="35"/>
      <c r="RS515" s="35"/>
      <c r="RT515" s="35"/>
      <c r="RU515" s="35">
        <v>12</v>
      </c>
      <c r="RV515" s="35"/>
      <c r="RW515" s="35"/>
      <c r="RX515" s="35"/>
      <c r="RY515" s="35"/>
      <c r="RZ515" s="35"/>
      <c r="SA515" s="35"/>
      <c r="SB515" s="35"/>
      <c r="SC515" s="35"/>
      <c r="SD515" s="35"/>
      <c r="SE515" s="35"/>
      <c r="SF515" s="35"/>
      <c r="SG515" s="35"/>
      <c r="SH515" s="35"/>
      <c r="SI515" s="35"/>
      <c r="SJ515" s="35"/>
      <c r="SK515" s="35"/>
      <c r="SL515" s="35"/>
      <c r="SM515" s="35"/>
      <c r="SN515" s="35">
        <v>216</v>
      </c>
      <c r="SO515" s="35"/>
      <c r="SP515" s="35">
        <v>156</v>
      </c>
      <c r="SQ515" s="35">
        <v>48</v>
      </c>
      <c r="SR515" s="35"/>
      <c r="SS515" s="35"/>
      <c r="ST515" s="35"/>
      <c r="SU515" s="35"/>
      <c r="SV515" s="35"/>
      <c r="SW515" s="35"/>
      <c r="SX515" s="35"/>
      <c r="SY515" s="35"/>
      <c r="SZ515" s="35"/>
      <c r="TA515" s="35"/>
      <c r="TB515" s="35"/>
      <c r="TC515" s="35"/>
      <c r="TD515" s="35"/>
      <c r="TE515" s="35"/>
      <c r="TF515" s="35"/>
      <c r="TG515" s="35"/>
      <c r="TH515" s="35"/>
      <c r="TI515" s="35">
        <v>12</v>
      </c>
      <c r="TJ515" s="35"/>
      <c r="TK515" s="35"/>
      <c r="TL515" s="35"/>
      <c r="TM515" s="35"/>
      <c r="TN515" s="35"/>
      <c r="TO515" s="35"/>
      <c r="TP515" s="35"/>
      <c r="TQ515" s="35"/>
      <c r="TR515" s="35"/>
      <c r="TS515" s="35"/>
      <c r="TT515" s="35"/>
      <c r="TU515" s="35"/>
      <c r="TV515" s="35"/>
      <c r="TW515" s="35"/>
      <c r="TX515" s="35"/>
      <c r="TY515" s="35"/>
      <c r="TZ515" s="35"/>
      <c r="UA515" s="35"/>
      <c r="UB515" s="35"/>
      <c r="UC515" s="35"/>
      <c r="UD515" s="35"/>
      <c r="UE515" s="35"/>
      <c r="UF515" s="35"/>
      <c r="UG515" s="35"/>
      <c r="UH515" s="35"/>
      <c r="UI515" s="35"/>
      <c r="UJ515" s="35"/>
      <c r="UK515" s="35"/>
      <c r="UL515" s="35"/>
      <c r="UM515" s="35"/>
      <c r="UN515" s="35"/>
      <c r="UO515" s="35"/>
      <c r="UP515" s="35"/>
      <c r="UQ515" s="35">
        <v>216</v>
      </c>
      <c r="UR515" s="35"/>
      <c r="US515" s="35"/>
      <c r="UT515" s="35"/>
      <c r="UU515" s="35"/>
      <c r="UV515" s="35"/>
      <c r="UW515" s="35"/>
      <c r="UX515" s="35"/>
      <c r="UY515" s="35">
        <v>216</v>
      </c>
      <c r="UZ515" s="35"/>
      <c r="VA515" s="35"/>
      <c r="VB515" s="35"/>
      <c r="VC515" s="35"/>
      <c r="VD515" s="35"/>
      <c r="VE515" s="35"/>
      <c r="VF515" s="35"/>
      <c r="VG515" s="35">
        <v>240</v>
      </c>
      <c r="VH515" s="35"/>
      <c r="VI515" s="35"/>
      <c r="VJ515" s="35"/>
      <c r="VK515" s="35"/>
      <c r="VL515" s="35"/>
      <c r="VM515" s="35"/>
      <c r="VN515" s="35"/>
      <c r="VO515" s="35"/>
      <c r="VP515" s="35"/>
      <c r="VQ515" s="35"/>
      <c r="VR515" s="35"/>
      <c r="VS515" s="35"/>
      <c r="VT515" s="35"/>
      <c r="VU515" s="35"/>
      <c r="VV515" s="35"/>
      <c r="VW515" s="35"/>
      <c r="VX515" s="35"/>
      <c r="VY515" s="35">
        <v>12</v>
      </c>
      <c r="VZ515" s="35"/>
      <c r="WA515" s="35"/>
      <c r="WB515" s="35"/>
      <c r="WC515" s="35"/>
      <c r="WD515" s="35"/>
      <c r="WE515" s="35"/>
      <c r="WF515" s="35"/>
      <c r="WG515" s="35"/>
      <c r="WH515" s="35"/>
      <c r="WI515" s="35"/>
      <c r="WJ515" s="35"/>
      <c r="WK515" s="35"/>
      <c r="WL515" s="35"/>
      <c r="WM515" s="35"/>
      <c r="WN515" s="35"/>
      <c r="WO515" s="35"/>
      <c r="WP515" s="35"/>
      <c r="WQ515" s="35"/>
      <c r="WR515" s="35"/>
      <c r="WS515" s="35"/>
      <c r="WT515" s="35"/>
      <c r="WU515" s="35"/>
      <c r="WV515" s="35"/>
      <c r="WW515" s="35"/>
      <c r="WX515" s="35"/>
      <c r="WY515" s="35"/>
      <c r="WZ515" s="35"/>
      <c r="XA515" s="35"/>
      <c r="XB515" s="35">
        <v>352</v>
      </c>
      <c r="XC515" s="35"/>
      <c r="XD515" s="35"/>
      <c r="XE515" s="35"/>
      <c r="XF515" s="35"/>
      <c r="XG515" s="35"/>
      <c r="XH515" s="35"/>
      <c r="XI515" s="35"/>
      <c r="XJ515" s="35"/>
      <c r="XK515" s="35"/>
      <c r="XL515" s="35"/>
      <c r="XM515" s="35"/>
      <c r="XN515" s="35"/>
      <c r="XO515" s="35"/>
      <c r="XP515" s="35"/>
      <c r="XQ515" s="35"/>
      <c r="XR515" s="35"/>
      <c r="XS515" s="35"/>
      <c r="XT515" s="35"/>
      <c r="XU515" s="35"/>
      <c r="XV515" s="35"/>
      <c r="XW515" s="35"/>
      <c r="XX515" s="35"/>
      <c r="XY515" s="35"/>
      <c r="XZ515" s="35"/>
      <c r="YA515" s="35"/>
      <c r="YB515" s="35"/>
      <c r="YC515" s="35"/>
      <c r="YD515" s="35"/>
      <c r="YE515" s="35"/>
      <c r="YF515" s="35"/>
      <c r="YG515" s="35"/>
      <c r="YH515" s="35"/>
      <c r="YI515" s="35"/>
      <c r="YJ515" s="35"/>
      <c r="YK515" s="35"/>
      <c r="YL515" s="35"/>
      <c r="YM515" s="35"/>
      <c r="YN515" s="35"/>
      <c r="YO515" s="35"/>
      <c r="YP515" s="35"/>
      <c r="YQ515" s="35"/>
      <c r="YR515" s="35"/>
      <c r="YS515" s="35"/>
      <c r="YT515" s="35"/>
      <c r="YU515" s="35"/>
      <c r="YV515" s="35"/>
      <c r="YW515" s="35"/>
      <c r="YX515" s="35"/>
      <c r="YY515" s="35"/>
      <c r="YZ515" s="35"/>
      <c r="ZA515" s="35"/>
      <c r="ZB515" s="35"/>
      <c r="ZC515" s="35"/>
      <c r="ZD515" s="35"/>
      <c r="ZE515" s="35"/>
      <c r="ZF515" s="35"/>
      <c r="ZG515" s="35"/>
      <c r="ZH515" s="35"/>
      <c r="ZI515" s="35"/>
      <c r="ZJ515" s="35"/>
      <c r="ZK515" s="35"/>
      <c r="ZL515" s="35"/>
      <c r="ZM515" s="35"/>
      <c r="ZN515" s="35"/>
      <c r="ZO515" s="35"/>
      <c r="ZP515" s="35"/>
      <c r="ZQ515" s="35"/>
      <c r="ZR515" s="35"/>
      <c r="ZS515" s="35"/>
      <c r="ZT515" s="35"/>
      <c r="ZU515" s="35"/>
      <c r="ZV515" s="35"/>
      <c r="ZW515" s="35"/>
      <c r="ZX515" s="35"/>
      <c r="ZY515" s="35"/>
      <c r="ZZ515" s="35"/>
      <c r="AAA515" s="35"/>
      <c r="AAB515" s="35"/>
      <c r="AAC515" s="35"/>
      <c r="AAD515" s="35"/>
      <c r="AAE515" s="35"/>
      <c r="AAF515" s="35"/>
      <c r="AAG515" s="35"/>
      <c r="AAH515" s="35"/>
      <c r="AAI515" s="35"/>
      <c r="AAJ515" s="35"/>
      <c r="AAK515" s="35"/>
      <c r="AAL515" s="35"/>
      <c r="AAM515" s="35"/>
      <c r="AAN515" s="35"/>
      <c r="AAO515" s="35"/>
      <c r="AAP515" s="35"/>
      <c r="AAQ515" s="35"/>
      <c r="AAR515" s="35"/>
      <c r="AAS515" s="35"/>
      <c r="AAT515" s="35"/>
      <c r="AAU515" s="35"/>
      <c r="AAV515" s="35"/>
      <c r="AAW515" s="35"/>
      <c r="AAX515" s="35"/>
      <c r="AAY515" s="35"/>
      <c r="AAZ515" s="35"/>
      <c r="ABA515" s="35"/>
      <c r="ABB515" s="35"/>
      <c r="ABC515" s="35"/>
      <c r="ABD515" s="35"/>
      <c r="ABE515" s="35"/>
      <c r="ABF515" s="35"/>
      <c r="ABG515" s="35"/>
      <c r="ABH515" s="35"/>
      <c r="ABI515" s="35"/>
      <c r="ABJ515" s="35"/>
      <c r="ABK515" s="35"/>
      <c r="ABL515" s="35"/>
      <c r="ABM515" s="35"/>
      <c r="ABN515" s="35"/>
      <c r="ABO515" s="35"/>
      <c r="ABP515" s="35"/>
      <c r="ABQ515" s="35"/>
      <c r="ABR515" s="35"/>
      <c r="ABS515" s="35"/>
      <c r="ABT515" s="35"/>
      <c r="ABU515" s="35"/>
      <c r="ABV515" s="35"/>
      <c r="ABW515" s="35"/>
      <c r="ABX515" s="35"/>
      <c r="ABY515" s="35"/>
      <c r="ABZ515" s="35"/>
      <c r="ACA515" s="35"/>
      <c r="ACB515" s="35"/>
      <c r="ACC515" s="35"/>
      <c r="ACD515" s="35"/>
      <c r="ACE515" s="35"/>
      <c r="ACF515" s="35"/>
      <c r="ACG515" s="35"/>
      <c r="ACH515" s="35"/>
      <c r="ACI515" s="35"/>
      <c r="ACJ515" s="35"/>
      <c r="ACK515" s="35"/>
      <c r="ACL515" s="35"/>
      <c r="ACM515" s="35"/>
      <c r="ACN515" s="35"/>
      <c r="ACO515" s="35"/>
      <c r="ACP515" s="35"/>
      <c r="ACQ515" s="35"/>
      <c r="ACR515" s="35"/>
      <c r="ACS515" s="35"/>
      <c r="ACT515" s="35"/>
      <c r="ACU515" s="35"/>
      <c r="ACV515" s="35"/>
      <c r="ACW515" s="35"/>
      <c r="ACX515" s="35"/>
      <c r="ACY515" s="35"/>
      <c r="ACZ515" s="35"/>
      <c r="ADA515" s="35"/>
      <c r="ADB515" s="35"/>
      <c r="ADC515" s="35"/>
      <c r="ADD515" s="35"/>
      <c r="ADE515" s="35"/>
      <c r="ADF515" s="35"/>
      <c r="ADG515" s="35"/>
      <c r="ADH515" s="35"/>
      <c r="ADI515" s="35"/>
      <c r="ADJ515" s="35"/>
      <c r="ADK515" s="35"/>
      <c r="ADL515" s="35"/>
      <c r="ADM515" s="35"/>
      <c r="ADN515" s="35"/>
      <c r="ADO515" s="35"/>
      <c r="ADP515" s="35"/>
      <c r="ADQ515" s="35"/>
      <c r="ADR515" s="35"/>
      <c r="ADS515" s="35"/>
      <c r="ADT515" s="35"/>
      <c r="ADU515" s="35"/>
      <c r="ADV515" s="35"/>
      <c r="ADW515" s="35"/>
      <c r="ADX515" s="35"/>
      <c r="ADY515" s="66">
        <f t="shared" si="21"/>
        <v>0</v>
      </c>
    </row>
    <row r="516" spans="1:805" s="5" customFormat="1" ht="12" customHeight="1" x14ac:dyDescent="0.2">
      <c r="A516" s="104" t="s">
        <v>39</v>
      </c>
      <c r="B516" s="65">
        <f t="shared" si="23"/>
        <v>156</v>
      </c>
      <c r="C516" s="57">
        <v>12</v>
      </c>
      <c r="D516" s="60">
        <v>44788</v>
      </c>
      <c r="E516" s="67">
        <v>9.3699999999999992</v>
      </c>
      <c r="F516" s="67">
        <f t="shared" si="24"/>
        <v>1461.7199999999998</v>
      </c>
      <c r="G516" s="6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  <c r="AO516" s="35"/>
      <c r="AP516" s="35"/>
      <c r="AQ516" s="35"/>
      <c r="AR516" s="35"/>
      <c r="AS516" s="35"/>
      <c r="AT516" s="35"/>
      <c r="AU516" s="35"/>
      <c r="AV516" s="35"/>
      <c r="AW516" s="35"/>
      <c r="AX516" s="35"/>
      <c r="AY516" s="35"/>
      <c r="AZ516" s="35"/>
      <c r="BA516" s="35"/>
      <c r="BB516" s="35"/>
      <c r="BC516" s="35"/>
      <c r="BD516" s="35"/>
      <c r="BE516" s="15"/>
      <c r="BF516" s="15"/>
      <c r="BG516" s="136"/>
      <c r="BH516" s="35"/>
      <c r="BI516" s="35"/>
      <c r="BJ516" s="35"/>
      <c r="BK516" s="35"/>
      <c r="BL516" s="35"/>
      <c r="BM516" s="35"/>
      <c r="BN516" s="35"/>
      <c r="BO516" s="35"/>
      <c r="BP516" s="35"/>
      <c r="BQ516" s="35"/>
      <c r="BR516" s="35"/>
      <c r="BS516" s="35"/>
      <c r="BT516" s="35"/>
      <c r="BU516" s="35"/>
      <c r="BV516" s="35"/>
      <c r="BW516" s="35"/>
      <c r="BX516" s="35"/>
      <c r="BY516" s="35"/>
      <c r="BZ516" s="35"/>
      <c r="CA516" s="35"/>
      <c r="CB516" s="35"/>
      <c r="CC516" s="35"/>
      <c r="CD516" s="35"/>
      <c r="CE516" s="35"/>
      <c r="CF516" s="35"/>
      <c r="CG516" s="35"/>
      <c r="CH516" s="35"/>
      <c r="CI516" s="35"/>
      <c r="CJ516" s="35"/>
      <c r="CK516" s="35"/>
      <c r="CL516" s="35"/>
      <c r="CM516" s="35"/>
      <c r="CN516" s="35"/>
      <c r="CO516" s="35"/>
      <c r="CP516" s="35"/>
      <c r="CQ516" s="35"/>
      <c r="CR516" s="35"/>
      <c r="CS516" s="35"/>
      <c r="CT516" s="35"/>
      <c r="CU516" s="35"/>
      <c r="CV516" s="35"/>
      <c r="CW516" s="35"/>
      <c r="CX516" s="35"/>
      <c r="CY516" s="35"/>
      <c r="CZ516" s="35"/>
      <c r="DA516" s="35"/>
      <c r="DB516" s="35"/>
      <c r="DC516" s="35"/>
      <c r="DD516" s="35"/>
      <c r="DE516" s="35"/>
      <c r="DF516" s="35"/>
      <c r="DG516" s="35"/>
      <c r="DH516" s="35"/>
      <c r="DI516" s="35"/>
      <c r="DJ516" s="35"/>
      <c r="DK516" s="35"/>
      <c r="DL516" s="35"/>
      <c r="DM516" s="35"/>
      <c r="DN516" s="35"/>
      <c r="DO516" s="35"/>
      <c r="DP516" s="35"/>
      <c r="DQ516" s="35"/>
      <c r="DR516" s="35"/>
      <c r="DS516" s="35"/>
      <c r="DT516" s="35"/>
      <c r="DU516" s="35"/>
      <c r="DV516" s="35"/>
      <c r="DW516" s="35"/>
      <c r="DX516" s="35"/>
      <c r="DY516" s="35"/>
      <c r="DZ516" s="35">
        <v>12</v>
      </c>
      <c r="EA516" s="35"/>
      <c r="EB516" s="35">
        <v>144</v>
      </c>
      <c r="EC516" s="35"/>
      <c r="ED516" s="35"/>
      <c r="EE516" s="35"/>
      <c r="EF516" s="35"/>
      <c r="EG516" s="35"/>
      <c r="EH516" s="35"/>
      <c r="EI516" s="35"/>
      <c r="EJ516" s="35"/>
      <c r="EK516" s="35"/>
      <c r="EL516" s="35"/>
      <c r="EM516" s="35"/>
      <c r="EN516" s="35"/>
      <c r="EO516" s="35"/>
      <c r="EP516" s="35"/>
      <c r="EQ516" s="35"/>
      <c r="ER516" s="35"/>
      <c r="ES516" s="35"/>
      <c r="ET516" s="35"/>
      <c r="EU516" s="35"/>
      <c r="EV516" s="35"/>
      <c r="EW516" s="35"/>
      <c r="EX516" s="35"/>
      <c r="EY516" s="35"/>
      <c r="EZ516" s="35"/>
      <c r="FA516" s="35"/>
      <c r="FB516" s="35"/>
      <c r="FC516" s="35"/>
      <c r="FD516" s="35"/>
      <c r="FE516" s="35"/>
      <c r="FF516" s="35"/>
      <c r="FG516" s="35"/>
      <c r="FH516" s="35"/>
      <c r="FI516" s="35"/>
      <c r="FJ516" s="35"/>
      <c r="FK516" s="35"/>
      <c r="FL516" s="35"/>
      <c r="FM516" s="35"/>
      <c r="FN516" s="35"/>
      <c r="FO516" s="35"/>
      <c r="FP516" s="35"/>
      <c r="FQ516" s="35"/>
      <c r="FR516" s="35"/>
      <c r="FS516" s="35"/>
      <c r="FT516" s="35"/>
      <c r="FU516" s="35"/>
      <c r="FV516" s="35"/>
      <c r="FW516" s="35"/>
      <c r="FX516" s="35"/>
      <c r="FY516" s="35"/>
      <c r="FZ516" s="35"/>
      <c r="GA516" s="35"/>
      <c r="GB516" s="35"/>
      <c r="GC516" s="35"/>
      <c r="GD516" s="35"/>
      <c r="GE516" s="35"/>
      <c r="GF516" s="35"/>
      <c r="GG516" s="35"/>
      <c r="GH516" s="35"/>
      <c r="GI516" s="35"/>
      <c r="GJ516" s="35"/>
      <c r="GK516" s="35"/>
      <c r="GL516" s="35"/>
      <c r="GM516" s="35"/>
      <c r="GN516" s="35"/>
      <c r="GO516" s="35"/>
      <c r="GP516" s="35"/>
      <c r="GQ516" s="35"/>
      <c r="GR516" s="35"/>
      <c r="GS516" s="35"/>
      <c r="GT516" s="35"/>
      <c r="GU516" s="35"/>
      <c r="GV516" s="35"/>
      <c r="GW516" s="35"/>
      <c r="GX516" s="35"/>
      <c r="GY516" s="35"/>
      <c r="GZ516" s="35"/>
      <c r="HA516" s="35"/>
      <c r="HB516" s="35"/>
      <c r="HC516" s="35"/>
      <c r="HD516" s="35"/>
      <c r="HE516" s="35"/>
      <c r="HF516" s="35"/>
      <c r="HG516" s="35"/>
      <c r="HH516" s="35"/>
      <c r="HI516" s="35"/>
      <c r="HJ516" s="35"/>
      <c r="HK516" s="35"/>
      <c r="HL516" s="35"/>
      <c r="HM516" s="35"/>
      <c r="HN516" s="35"/>
      <c r="HO516" s="35"/>
      <c r="HP516" s="35"/>
      <c r="HQ516" s="35"/>
      <c r="HR516" s="35"/>
      <c r="HS516" s="35"/>
      <c r="HT516" s="35"/>
      <c r="HU516" s="35"/>
      <c r="HV516" s="35"/>
      <c r="HW516" s="35"/>
      <c r="HX516" s="35"/>
      <c r="HY516" s="35"/>
      <c r="HZ516" s="35"/>
      <c r="IA516" s="35"/>
      <c r="IB516" s="35"/>
      <c r="IC516" s="35"/>
      <c r="ID516" s="35"/>
      <c r="IE516" s="35"/>
      <c r="IF516" s="35"/>
      <c r="IG516" s="35"/>
      <c r="IH516" s="35"/>
      <c r="II516" s="35"/>
      <c r="IJ516" s="35"/>
      <c r="IK516" s="35"/>
      <c r="IL516" s="35"/>
      <c r="IM516" s="35"/>
      <c r="IN516" s="35"/>
      <c r="IO516" s="35"/>
      <c r="IP516" s="35"/>
      <c r="IQ516" s="35"/>
      <c r="IR516" s="35"/>
      <c r="IS516" s="35"/>
      <c r="IT516" s="35"/>
      <c r="IU516" s="35"/>
      <c r="IV516" s="35"/>
      <c r="IW516" s="35"/>
      <c r="IX516" s="35"/>
      <c r="IY516" s="35"/>
      <c r="IZ516" s="35"/>
      <c r="JA516" s="35"/>
      <c r="JB516" s="35"/>
      <c r="JC516" s="35"/>
      <c r="JD516" s="35"/>
      <c r="JE516" s="35"/>
      <c r="JF516" s="35"/>
      <c r="JG516" s="35"/>
      <c r="JH516" s="35"/>
      <c r="JI516" s="35"/>
      <c r="JJ516" s="35"/>
      <c r="JK516" s="35"/>
      <c r="JL516" s="35"/>
      <c r="JM516" s="35"/>
      <c r="JN516" s="35"/>
      <c r="JO516" s="35"/>
      <c r="JP516" s="35"/>
      <c r="JQ516" s="35"/>
      <c r="JR516" s="35"/>
      <c r="JS516" s="35"/>
      <c r="JT516" s="35"/>
      <c r="JU516" s="35"/>
      <c r="JV516" s="35"/>
      <c r="JW516" s="35"/>
      <c r="JX516" s="35"/>
      <c r="JY516" s="35"/>
      <c r="JZ516" s="35"/>
      <c r="KA516" s="35"/>
      <c r="KB516" s="35"/>
      <c r="KC516" s="35"/>
      <c r="KD516" s="35"/>
      <c r="KE516" s="35"/>
      <c r="KF516" s="35"/>
      <c r="KG516" s="35"/>
      <c r="KH516" s="35"/>
      <c r="KI516" s="35"/>
      <c r="KJ516" s="35"/>
      <c r="KK516" s="35"/>
      <c r="KL516" s="35"/>
      <c r="KM516" s="35"/>
      <c r="KN516" s="35"/>
      <c r="KO516" s="35"/>
      <c r="KP516" s="35"/>
      <c r="KQ516" s="35"/>
      <c r="KR516" s="35"/>
      <c r="KS516" s="35"/>
      <c r="KT516" s="35"/>
      <c r="KU516" s="35"/>
      <c r="KV516" s="35"/>
      <c r="KW516" s="35"/>
      <c r="KX516" s="35"/>
      <c r="KY516" s="35"/>
      <c r="KZ516" s="35"/>
      <c r="LA516" s="35"/>
      <c r="LB516" s="35"/>
      <c r="LC516" s="35"/>
      <c r="LD516" s="35"/>
      <c r="LE516" s="35"/>
      <c r="LF516" s="35"/>
      <c r="LG516" s="35"/>
      <c r="LH516" s="35"/>
      <c r="LI516" s="35"/>
      <c r="LJ516" s="35"/>
      <c r="LK516" s="35"/>
      <c r="LL516" s="35"/>
      <c r="LM516" s="35"/>
      <c r="LN516" s="35"/>
      <c r="LO516" s="35"/>
      <c r="LP516" s="35"/>
      <c r="LQ516" s="35"/>
      <c r="LR516" s="35"/>
      <c r="LS516" s="35"/>
      <c r="LT516" s="35"/>
      <c r="LU516" s="35"/>
      <c r="LV516" s="35"/>
      <c r="LW516" s="35"/>
      <c r="LX516" s="35"/>
      <c r="LY516" s="35"/>
      <c r="LZ516" s="35"/>
      <c r="MA516" s="35"/>
      <c r="MB516" s="35"/>
      <c r="MC516" s="35"/>
      <c r="MD516" s="35"/>
      <c r="ME516" s="35"/>
      <c r="MF516" s="35"/>
      <c r="MG516" s="35"/>
      <c r="MH516" s="35"/>
      <c r="MI516" s="35"/>
      <c r="MJ516" s="35"/>
      <c r="MK516" s="35"/>
      <c r="ML516" s="35"/>
      <c r="MM516" s="35"/>
      <c r="MN516" s="35"/>
      <c r="MO516" s="35"/>
      <c r="MP516" s="35"/>
      <c r="MQ516" s="35"/>
      <c r="MR516" s="35"/>
      <c r="MS516" s="35"/>
      <c r="MT516" s="35"/>
      <c r="MU516" s="35"/>
      <c r="MV516" s="35"/>
      <c r="MW516" s="35"/>
      <c r="MX516" s="35"/>
      <c r="MY516" s="35"/>
      <c r="MZ516" s="35"/>
      <c r="NA516" s="35"/>
      <c r="NB516" s="35"/>
      <c r="NC516" s="35"/>
      <c r="ND516" s="35"/>
      <c r="NE516" s="35"/>
      <c r="NF516" s="35"/>
      <c r="NG516" s="35"/>
      <c r="NH516" s="35"/>
      <c r="NI516" s="35"/>
      <c r="NJ516" s="35"/>
      <c r="NK516" s="35"/>
      <c r="NL516" s="35"/>
      <c r="NM516" s="35"/>
      <c r="NN516" s="35"/>
      <c r="NO516" s="35"/>
      <c r="NP516" s="35"/>
      <c r="NQ516" s="35"/>
      <c r="NR516" s="35"/>
      <c r="NS516" s="35"/>
      <c r="NT516" s="35"/>
      <c r="NU516" s="35"/>
      <c r="NV516" s="35"/>
      <c r="NW516" s="35"/>
      <c r="NX516" s="35"/>
      <c r="NY516" s="35"/>
      <c r="NZ516" s="35"/>
      <c r="OA516" s="35"/>
      <c r="OB516" s="35"/>
      <c r="OC516" s="35"/>
      <c r="OD516" s="35"/>
      <c r="OE516" s="35"/>
      <c r="OF516" s="35"/>
      <c r="OG516" s="35"/>
      <c r="OH516" s="35"/>
      <c r="OI516" s="35"/>
      <c r="OJ516" s="35"/>
      <c r="OK516" s="35"/>
      <c r="OL516" s="35"/>
      <c r="OM516" s="35"/>
      <c r="ON516" s="35"/>
      <c r="OO516" s="35"/>
      <c r="OP516" s="35"/>
      <c r="OQ516" s="35"/>
      <c r="OR516" s="35"/>
      <c r="OS516" s="35"/>
      <c r="OT516" s="35"/>
      <c r="OU516" s="35"/>
      <c r="OV516" s="35"/>
      <c r="OW516" s="35"/>
      <c r="OX516" s="35"/>
      <c r="OY516" s="35"/>
      <c r="OZ516" s="35"/>
      <c r="PA516" s="35"/>
      <c r="PB516" s="35"/>
      <c r="PC516" s="35"/>
      <c r="PD516" s="35"/>
      <c r="PE516" s="35"/>
      <c r="PF516" s="35"/>
      <c r="PG516" s="35"/>
      <c r="PH516" s="35"/>
      <c r="PI516" s="35"/>
      <c r="PJ516" s="35"/>
      <c r="PK516" s="35"/>
      <c r="PL516" s="35"/>
      <c r="PM516" s="35"/>
      <c r="PN516" s="35"/>
      <c r="PO516" s="35"/>
      <c r="PP516" s="35"/>
      <c r="PQ516" s="35"/>
      <c r="PR516" s="35"/>
      <c r="PS516" s="35"/>
      <c r="PT516" s="35"/>
      <c r="PU516" s="35"/>
      <c r="PV516" s="35"/>
      <c r="PW516" s="35"/>
      <c r="PX516" s="35"/>
      <c r="PY516" s="35"/>
      <c r="PZ516" s="35"/>
      <c r="QA516" s="35"/>
      <c r="QB516" s="35"/>
      <c r="QC516" s="35"/>
      <c r="QD516" s="35"/>
      <c r="QE516" s="35"/>
      <c r="QF516" s="35"/>
      <c r="QG516" s="35"/>
      <c r="QH516" s="35"/>
      <c r="QI516" s="35"/>
      <c r="QJ516" s="35"/>
      <c r="QK516" s="35"/>
      <c r="QL516" s="35"/>
      <c r="QM516" s="35"/>
      <c r="QN516" s="35"/>
      <c r="QO516" s="35"/>
      <c r="QP516" s="35"/>
      <c r="QQ516" s="35"/>
      <c r="QR516" s="35"/>
      <c r="QS516" s="35"/>
      <c r="QT516" s="35"/>
      <c r="QU516" s="35"/>
      <c r="QV516" s="35"/>
      <c r="QW516" s="35"/>
      <c r="QX516" s="35"/>
      <c r="QY516" s="35"/>
      <c r="QZ516" s="35"/>
      <c r="RA516" s="35"/>
      <c r="RB516" s="35"/>
      <c r="RC516" s="35"/>
      <c r="RD516" s="35"/>
      <c r="RE516" s="35"/>
      <c r="RF516" s="35"/>
      <c r="RG516" s="35"/>
      <c r="RH516" s="35"/>
      <c r="RI516" s="35"/>
      <c r="RJ516" s="35"/>
      <c r="RK516" s="35"/>
      <c r="RL516" s="35"/>
      <c r="RM516" s="35"/>
      <c r="RN516" s="35"/>
      <c r="RO516" s="35"/>
      <c r="RP516" s="35"/>
      <c r="RQ516" s="35"/>
      <c r="RR516" s="35"/>
      <c r="RS516" s="35"/>
      <c r="RT516" s="35"/>
      <c r="RU516" s="35"/>
      <c r="RV516" s="35"/>
      <c r="RW516" s="35"/>
      <c r="RX516" s="35"/>
      <c r="RY516" s="35"/>
      <c r="RZ516" s="35"/>
      <c r="SA516" s="35"/>
      <c r="SB516" s="35"/>
      <c r="SC516" s="35"/>
      <c r="SD516" s="35"/>
      <c r="SE516" s="35"/>
      <c r="SF516" s="35"/>
      <c r="SG516" s="35"/>
      <c r="SH516" s="35"/>
      <c r="SI516" s="35"/>
      <c r="SJ516" s="35"/>
      <c r="SK516" s="35"/>
      <c r="SL516" s="35"/>
      <c r="SM516" s="35"/>
      <c r="SN516" s="35"/>
      <c r="SO516" s="35"/>
      <c r="SP516" s="35"/>
      <c r="SQ516" s="35"/>
      <c r="SR516" s="35"/>
      <c r="SS516" s="35"/>
      <c r="ST516" s="35"/>
      <c r="SU516" s="35"/>
      <c r="SV516" s="35"/>
      <c r="SW516" s="35"/>
      <c r="SX516" s="35"/>
      <c r="SY516" s="35"/>
      <c r="SZ516" s="35"/>
      <c r="TA516" s="35"/>
      <c r="TB516" s="35"/>
      <c r="TC516" s="35"/>
      <c r="TD516" s="35"/>
      <c r="TE516" s="35"/>
      <c r="TF516" s="35"/>
      <c r="TG516" s="35"/>
      <c r="TH516" s="35"/>
      <c r="TI516" s="35"/>
      <c r="TJ516" s="35"/>
      <c r="TK516" s="35"/>
      <c r="TL516" s="35"/>
      <c r="TM516" s="35"/>
      <c r="TN516" s="35"/>
      <c r="TO516" s="35"/>
      <c r="TP516" s="35"/>
      <c r="TQ516" s="35"/>
      <c r="TR516" s="35"/>
      <c r="TS516" s="35"/>
      <c r="TT516" s="35"/>
      <c r="TU516" s="35"/>
      <c r="TV516" s="35"/>
      <c r="TW516" s="35"/>
      <c r="TX516" s="35"/>
      <c r="TY516" s="35"/>
      <c r="TZ516" s="35"/>
      <c r="UA516" s="35"/>
      <c r="UB516" s="35"/>
      <c r="UC516" s="35"/>
      <c r="UD516" s="35"/>
      <c r="UE516" s="35"/>
      <c r="UF516" s="35"/>
      <c r="UG516" s="35"/>
      <c r="UH516" s="35"/>
      <c r="UI516" s="35"/>
      <c r="UJ516" s="35"/>
      <c r="UK516" s="35"/>
      <c r="UL516" s="35"/>
      <c r="UM516" s="35"/>
      <c r="UN516" s="35"/>
      <c r="UO516" s="35"/>
      <c r="UP516" s="35"/>
      <c r="UQ516" s="35"/>
      <c r="UR516" s="35"/>
      <c r="US516" s="35"/>
      <c r="UT516" s="35"/>
      <c r="UU516" s="35"/>
      <c r="UV516" s="35"/>
      <c r="UW516" s="35"/>
      <c r="UX516" s="35"/>
      <c r="UY516" s="35"/>
      <c r="UZ516" s="35"/>
      <c r="VA516" s="35"/>
      <c r="VB516" s="35"/>
      <c r="VC516" s="35"/>
      <c r="VD516" s="35"/>
      <c r="VE516" s="35"/>
      <c r="VF516" s="35"/>
      <c r="VG516" s="35"/>
      <c r="VH516" s="35"/>
      <c r="VI516" s="35"/>
      <c r="VJ516" s="35"/>
      <c r="VK516" s="35"/>
      <c r="VL516" s="35"/>
      <c r="VM516" s="35"/>
      <c r="VN516" s="35"/>
      <c r="VO516" s="35"/>
      <c r="VP516" s="35"/>
      <c r="VQ516" s="35"/>
      <c r="VR516" s="35"/>
      <c r="VS516" s="35"/>
      <c r="VT516" s="35"/>
      <c r="VU516" s="35"/>
      <c r="VV516" s="35"/>
      <c r="VW516" s="35"/>
      <c r="VX516" s="35"/>
      <c r="VY516" s="35"/>
      <c r="VZ516" s="35"/>
      <c r="WA516" s="35"/>
      <c r="WB516" s="35"/>
      <c r="WC516" s="35"/>
      <c r="WD516" s="35"/>
      <c r="WE516" s="35"/>
      <c r="WF516" s="35"/>
      <c r="WG516" s="35"/>
      <c r="WH516" s="35"/>
      <c r="WI516" s="35"/>
      <c r="WJ516" s="35"/>
      <c r="WK516" s="35"/>
      <c r="WL516" s="35"/>
      <c r="WM516" s="35"/>
      <c r="WN516" s="35"/>
      <c r="WO516" s="35"/>
      <c r="WP516" s="35"/>
      <c r="WQ516" s="35"/>
      <c r="WR516" s="35"/>
      <c r="WS516" s="35"/>
      <c r="WT516" s="35"/>
      <c r="WU516" s="35"/>
      <c r="WV516" s="35"/>
      <c r="WW516" s="35"/>
      <c r="WX516" s="35"/>
      <c r="WY516" s="35"/>
      <c r="WZ516" s="35"/>
      <c r="XA516" s="35"/>
      <c r="XB516" s="35"/>
      <c r="XC516" s="35"/>
      <c r="XD516" s="35"/>
      <c r="XE516" s="35"/>
      <c r="XF516" s="35"/>
      <c r="XG516" s="35"/>
      <c r="XH516" s="35"/>
      <c r="XI516" s="35"/>
      <c r="XJ516" s="35"/>
      <c r="XK516" s="35"/>
      <c r="XL516" s="35"/>
      <c r="XM516" s="35"/>
      <c r="XN516" s="35"/>
      <c r="XO516" s="35"/>
      <c r="XP516" s="35"/>
      <c r="XQ516" s="35"/>
      <c r="XR516" s="35"/>
      <c r="XS516" s="35"/>
      <c r="XT516" s="35"/>
      <c r="XU516" s="35"/>
      <c r="XV516" s="35"/>
      <c r="XW516" s="35"/>
      <c r="XX516" s="35"/>
      <c r="XY516" s="35"/>
      <c r="XZ516" s="35"/>
      <c r="YA516" s="35"/>
      <c r="YB516" s="35"/>
      <c r="YC516" s="35"/>
      <c r="YD516" s="35"/>
      <c r="YE516" s="35"/>
      <c r="YF516" s="35"/>
      <c r="YG516" s="35"/>
      <c r="YH516" s="35"/>
      <c r="YI516" s="35"/>
      <c r="YJ516" s="35"/>
      <c r="YK516" s="35"/>
      <c r="YL516" s="35"/>
      <c r="YM516" s="35"/>
      <c r="YN516" s="35"/>
      <c r="YO516" s="35"/>
      <c r="YP516" s="35"/>
      <c r="YQ516" s="35"/>
      <c r="YR516" s="35"/>
      <c r="YS516" s="35"/>
      <c r="YT516" s="35"/>
      <c r="YU516" s="35"/>
      <c r="YV516" s="35"/>
      <c r="YW516" s="35"/>
      <c r="YX516" s="35"/>
      <c r="YY516" s="35"/>
      <c r="YZ516" s="35"/>
      <c r="ZA516" s="35"/>
      <c r="ZB516" s="35"/>
      <c r="ZC516" s="35"/>
      <c r="ZD516" s="35"/>
      <c r="ZE516" s="35"/>
      <c r="ZF516" s="35"/>
      <c r="ZG516" s="35"/>
      <c r="ZH516" s="35"/>
      <c r="ZI516" s="35"/>
      <c r="ZJ516" s="35"/>
      <c r="ZK516" s="35"/>
      <c r="ZL516" s="35"/>
      <c r="ZM516" s="35"/>
      <c r="ZN516" s="35"/>
      <c r="ZO516" s="35"/>
      <c r="ZP516" s="35"/>
      <c r="ZQ516" s="35"/>
      <c r="ZR516" s="35"/>
      <c r="ZS516" s="35"/>
      <c r="ZT516" s="35"/>
      <c r="ZU516" s="35"/>
      <c r="ZV516" s="35"/>
      <c r="ZW516" s="35"/>
      <c r="ZX516" s="35"/>
      <c r="ZY516" s="35"/>
      <c r="ZZ516" s="35"/>
      <c r="AAA516" s="35"/>
      <c r="AAB516" s="35"/>
      <c r="AAC516" s="35"/>
      <c r="AAD516" s="35"/>
      <c r="AAE516" s="35"/>
      <c r="AAF516" s="35"/>
      <c r="AAG516" s="35"/>
      <c r="AAH516" s="35"/>
      <c r="AAI516" s="35"/>
      <c r="AAJ516" s="35"/>
      <c r="AAK516" s="35"/>
      <c r="AAL516" s="35"/>
      <c r="AAM516" s="35"/>
      <c r="AAN516" s="35"/>
      <c r="AAO516" s="35"/>
      <c r="AAP516" s="35"/>
      <c r="AAQ516" s="35"/>
      <c r="AAR516" s="35"/>
      <c r="AAS516" s="35"/>
      <c r="AAT516" s="35"/>
      <c r="AAU516" s="35"/>
      <c r="AAV516" s="35"/>
      <c r="AAW516" s="35"/>
      <c r="AAX516" s="35"/>
      <c r="AAY516" s="35"/>
      <c r="AAZ516" s="35"/>
      <c r="ABA516" s="35"/>
      <c r="ABB516" s="35"/>
      <c r="ABC516" s="35"/>
      <c r="ABD516" s="35"/>
      <c r="ABE516" s="35"/>
      <c r="ABF516" s="35"/>
      <c r="ABG516" s="35"/>
      <c r="ABH516" s="35"/>
      <c r="ABI516" s="35">
        <v>156</v>
      </c>
      <c r="ABJ516" s="35"/>
      <c r="ABK516" s="35"/>
      <c r="ABL516" s="35"/>
      <c r="ABM516" s="35"/>
      <c r="ABN516" s="35"/>
      <c r="ABO516" s="35"/>
      <c r="ABP516" s="35"/>
      <c r="ABQ516" s="35"/>
      <c r="ABR516" s="35"/>
      <c r="ABS516" s="35"/>
      <c r="ABT516" s="35"/>
      <c r="ABU516" s="35"/>
      <c r="ABV516" s="35"/>
      <c r="ABW516" s="35"/>
      <c r="ABX516" s="35"/>
      <c r="ABY516" s="35"/>
      <c r="ABZ516" s="35"/>
      <c r="ACA516" s="35"/>
      <c r="ACB516" s="35"/>
      <c r="ACC516" s="35"/>
      <c r="ACD516" s="35"/>
      <c r="ACE516" s="35"/>
      <c r="ACF516" s="35"/>
      <c r="ACG516" s="35"/>
      <c r="ACH516" s="35"/>
      <c r="ACI516" s="35"/>
      <c r="ACJ516" s="35"/>
      <c r="ACK516" s="35"/>
      <c r="ACL516" s="35"/>
      <c r="ACM516" s="35"/>
      <c r="ACN516" s="35"/>
      <c r="ACO516" s="35"/>
      <c r="ACP516" s="35"/>
      <c r="ACQ516" s="35"/>
      <c r="ACR516" s="35"/>
      <c r="ACS516" s="35"/>
      <c r="ACT516" s="35"/>
      <c r="ACU516" s="35"/>
      <c r="ACV516" s="35"/>
      <c r="ACW516" s="35"/>
      <c r="ACX516" s="35"/>
      <c r="ACY516" s="35"/>
      <c r="ACZ516" s="35"/>
      <c r="ADA516" s="35"/>
      <c r="ADB516" s="35"/>
      <c r="ADC516" s="35"/>
      <c r="ADD516" s="35"/>
      <c r="ADE516" s="35"/>
      <c r="ADF516" s="35"/>
      <c r="ADG516" s="35"/>
      <c r="ADH516" s="35"/>
      <c r="ADI516" s="35"/>
      <c r="ADJ516" s="35"/>
      <c r="ADK516" s="35"/>
      <c r="ADL516" s="35"/>
      <c r="ADM516" s="35"/>
      <c r="ADN516" s="35"/>
      <c r="ADO516" s="35"/>
      <c r="ADP516" s="35"/>
      <c r="ADQ516" s="35"/>
      <c r="ADR516" s="35"/>
      <c r="ADS516" s="35"/>
      <c r="ADT516" s="35"/>
      <c r="ADU516" s="35"/>
      <c r="ADV516" s="35"/>
      <c r="ADW516" s="35"/>
      <c r="ADX516" s="35"/>
      <c r="ADY516" s="66">
        <f t="shared" si="21"/>
        <v>0</v>
      </c>
    </row>
    <row r="517" spans="1:805" s="5" customFormat="1" ht="12" customHeight="1" x14ac:dyDescent="0.2">
      <c r="A517" s="104" t="s">
        <v>333</v>
      </c>
      <c r="B517" s="65">
        <f t="shared" ref="B517:B529" si="25">SUMIF(G$3:ADX$3,"прих",G517:ADX517)-SUMIF(G$3:ADX$3,"отгр",G517:ADX517)</f>
        <v>0</v>
      </c>
      <c r="C517" s="57">
        <v>1</v>
      </c>
      <c r="D517" s="59">
        <v>44557</v>
      </c>
      <c r="E517" s="67">
        <v>4.68</v>
      </c>
      <c r="F517" s="67">
        <f t="shared" si="24"/>
        <v>0</v>
      </c>
      <c r="G517" s="65">
        <v>10</v>
      </c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35"/>
      <c r="AF517" s="35"/>
      <c r="AG517" s="35"/>
      <c r="AH517" s="35"/>
      <c r="AI517" s="35"/>
      <c r="AJ517" s="35"/>
      <c r="AK517" s="35"/>
      <c r="AL517" s="35"/>
      <c r="AM517" s="35"/>
      <c r="AN517" s="35"/>
      <c r="AO517" s="35"/>
      <c r="AP517" s="35"/>
      <c r="AQ517" s="35"/>
      <c r="AR517" s="35"/>
      <c r="AS517" s="35"/>
      <c r="AT517" s="35"/>
      <c r="AU517" s="35"/>
      <c r="AV517" s="35"/>
      <c r="AW517" s="35"/>
      <c r="AX517" s="35"/>
      <c r="AY517" s="35"/>
      <c r="AZ517" s="35"/>
      <c r="BA517" s="35"/>
      <c r="BB517" s="35"/>
      <c r="BC517" s="35"/>
      <c r="BD517" s="35"/>
      <c r="BE517" s="15"/>
      <c r="BF517" s="15"/>
      <c r="BG517" s="136"/>
      <c r="BH517" s="35"/>
      <c r="BI517" s="35"/>
      <c r="BJ517" s="35"/>
      <c r="BK517" s="35"/>
      <c r="BL517" s="35"/>
      <c r="BM517" s="35"/>
      <c r="BN517" s="35"/>
      <c r="BO517" s="35"/>
      <c r="BP517" s="35"/>
      <c r="BQ517" s="35"/>
      <c r="BR517" s="35"/>
      <c r="BS517" s="35"/>
      <c r="BT517" s="35"/>
      <c r="BU517" s="35"/>
      <c r="BV517" s="35"/>
      <c r="BW517" s="35"/>
      <c r="BX517" s="35"/>
      <c r="BY517" s="35"/>
      <c r="BZ517" s="35"/>
      <c r="CA517" s="35"/>
      <c r="CB517" s="35"/>
      <c r="CC517" s="35"/>
      <c r="CD517" s="35"/>
      <c r="CE517" s="35"/>
      <c r="CF517" s="35"/>
      <c r="CG517" s="35"/>
      <c r="CH517" s="35"/>
      <c r="CI517" s="35">
        <v>1</v>
      </c>
      <c r="CJ517" s="35"/>
      <c r="CK517" s="35"/>
      <c r="CL517" s="35"/>
      <c r="CM517" s="35"/>
      <c r="CN517" s="35"/>
      <c r="CO517" s="35"/>
      <c r="CP517" s="35"/>
      <c r="CQ517" s="35"/>
      <c r="CR517" s="35"/>
      <c r="CS517" s="35"/>
      <c r="CT517" s="35"/>
      <c r="CU517" s="35"/>
      <c r="CV517" s="35"/>
      <c r="CW517" s="35"/>
      <c r="CX517" s="35"/>
      <c r="CY517" s="35"/>
      <c r="CZ517" s="35"/>
      <c r="DA517" s="35"/>
      <c r="DB517" s="35"/>
      <c r="DC517" s="35"/>
      <c r="DD517" s="35"/>
      <c r="DE517" s="35"/>
      <c r="DF517" s="35"/>
      <c r="DG517" s="35"/>
      <c r="DH517" s="35"/>
      <c r="DI517" s="35"/>
      <c r="DJ517" s="35"/>
      <c r="DK517" s="35"/>
      <c r="DL517" s="35">
        <v>1</v>
      </c>
      <c r="DM517" s="35"/>
      <c r="DN517" s="35"/>
      <c r="DO517" s="35"/>
      <c r="DP517" s="35"/>
      <c r="DQ517" s="35"/>
      <c r="DR517" s="35"/>
      <c r="DS517" s="35"/>
      <c r="DT517" s="35"/>
      <c r="DU517" s="35"/>
      <c r="DV517" s="35"/>
      <c r="DW517" s="35"/>
      <c r="DX517" s="35"/>
      <c r="DY517" s="35"/>
      <c r="DZ517" s="35"/>
      <c r="EA517" s="35"/>
      <c r="EB517" s="35"/>
      <c r="EC517" s="35"/>
      <c r="ED517" s="35"/>
      <c r="EE517" s="35"/>
      <c r="EF517" s="35"/>
      <c r="EG517" s="35"/>
      <c r="EH517" s="35"/>
      <c r="EI517" s="35"/>
      <c r="EJ517" s="35"/>
      <c r="EK517" s="35"/>
      <c r="EL517" s="35"/>
      <c r="EM517" s="35"/>
      <c r="EN517" s="35"/>
      <c r="EO517" s="35"/>
      <c r="EP517" s="35"/>
      <c r="EQ517" s="35"/>
      <c r="ER517" s="35"/>
      <c r="ES517" s="35"/>
      <c r="ET517" s="35"/>
      <c r="EU517" s="35"/>
      <c r="EV517" s="35"/>
      <c r="EW517" s="35"/>
      <c r="EX517" s="35"/>
      <c r="EY517" s="35"/>
      <c r="EZ517" s="35"/>
      <c r="FA517" s="35"/>
      <c r="FB517" s="35"/>
      <c r="FC517" s="35"/>
      <c r="FD517" s="35"/>
      <c r="FE517" s="35"/>
      <c r="FF517" s="35"/>
      <c r="FG517" s="35"/>
      <c r="FH517" s="35"/>
      <c r="FI517" s="35"/>
      <c r="FJ517" s="35"/>
      <c r="FK517" s="35"/>
      <c r="FL517" s="35"/>
      <c r="FM517" s="35"/>
      <c r="FN517" s="35"/>
      <c r="FO517" s="35"/>
      <c r="FP517" s="35"/>
      <c r="FQ517" s="35"/>
      <c r="FR517" s="35"/>
      <c r="FS517" s="35"/>
      <c r="FT517" s="35"/>
      <c r="FU517" s="35"/>
      <c r="FV517" s="35"/>
      <c r="FW517" s="35"/>
      <c r="FX517" s="35"/>
      <c r="FY517" s="35"/>
      <c r="FZ517" s="35"/>
      <c r="GA517" s="35"/>
      <c r="GB517" s="35"/>
      <c r="GC517" s="35"/>
      <c r="GD517" s="35"/>
      <c r="GE517" s="35"/>
      <c r="GF517" s="35"/>
      <c r="GG517" s="35"/>
      <c r="GH517" s="35"/>
      <c r="GI517" s="35"/>
      <c r="GJ517" s="35"/>
      <c r="GK517" s="35"/>
      <c r="GL517" s="35"/>
      <c r="GM517" s="35"/>
      <c r="GN517" s="35"/>
      <c r="GO517" s="35"/>
      <c r="GP517" s="35"/>
      <c r="GQ517" s="35"/>
      <c r="GR517" s="35"/>
      <c r="GS517" s="35"/>
      <c r="GT517" s="35"/>
      <c r="GU517" s="35"/>
      <c r="GV517" s="35"/>
      <c r="GW517" s="35"/>
      <c r="GX517" s="35"/>
      <c r="GY517" s="35"/>
      <c r="GZ517" s="35"/>
      <c r="HA517" s="35"/>
      <c r="HB517" s="35"/>
      <c r="HC517" s="35"/>
      <c r="HD517" s="35"/>
      <c r="HE517" s="35"/>
      <c r="HF517" s="35"/>
      <c r="HG517" s="35"/>
      <c r="HH517" s="35"/>
      <c r="HI517" s="35"/>
      <c r="HJ517" s="35"/>
      <c r="HK517" s="35"/>
      <c r="HL517" s="35"/>
      <c r="HM517" s="35"/>
      <c r="HN517" s="35"/>
      <c r="HO517" s="35"/>
      <c r="HP517" s="35"/>
      <c r="HQ517" s="35"/>
      <c r="HR517" s="35"/>
      <c r="HS517" s="35"/>
      <c r="HT517" s="35"/>
      <c r="HU517" s="35"/>
      <c r="HV517" s="35"/>
      <c r="HW517" s="35"/>
      <c r="HX517" s="35"/>
      <c r="HY517" s="35"/>
      <c r="HZ517" s="35"/>
      <c r="IA517" s="35"/>
      <c r="IB517" s="35"/>
      <c r="IC517" s="35"/>
      <c r="ID517" s="35"/>
      <c r="IE517" s="35"/>
      <c r="IF517" s="35"/>
      <c r="IG517" s="35"/>
      <c r="IH517" s="35"/>
      <c r="II517" s="35"/>
      <c r="IJ517" s="35"/>
      <c r="IK517" s="35"/>
      <c r="IL517" s="35"/>
      <c r="IM517" s="35"/>
      <c r="IN517" s="35"/>
      <c r="IO517" s="35"/>
      <c r="IP517" s="35"/>
      <c r="IQ517" s="35"/>
      <c r="IR517" s="35"/>
      <c r="IS517" s="35"/>
      <c r="IT517" s="35"/>
      <c r="IU517" s="35"/>
      <c r="IV517" s="35"/>
      <c r="IW517" s="35"/>
      <c r="IX517" s="35"/>
      <c r="IY517" s="35"/>
      <c r="IZ517" s="35"/>
      <c r="JA517" s="35"/>
      <c r="JB517" s="35"/>
      <c r="JC517" s="35"/>
      <c r="JD517" s="35"/>
      <c r="JE517" s="35"/>
      <c r="JF517" s="35"/>
      <c r="JG517" s="35"/>
      <c r="JH517" s="35"/>
      <c r="JI517" s="35"/>
      <c r="JJ517" s="35"/>
      <c r="JK517" s="35"/>
      <c r="JL517" s="35"/>
      <c r="JM517" s="35"/>
      <c r="JN517" s="35"/>
      <c r="JO517" s="35"/>
      <c r="JP517" s="35"/>
      <c r="JQ517" s="35"/>
      <c r="JR517" s="35"/>
      <c r="JS517" s="35"/>
      <c r="JT517" s="35"/>
      <c r="JU517" s="35"/>
      <c r="JV517" s="35"/>
      <c r="JW517" s="35"/>
      <c r="JX517" s="35"/>
      <c r="JY517" s="35"/>
      <c r="JZ517" s="35"/>
      <c r="KA517" s="35"/>
      <c r="KB517" s="35"/>
      <c r="KC517" s="35"/>
      <c r="KD517" s="35"/>
      <c r="KE517" s="35"/>
      <c r="KF517" s="35"/>
      <c r="KG517" s="35"/>
      <c r="KH517" s="35"/>
      <c r="KI517" s="35"/>
      <c r="KJ517" s="35"/>
      <c r="KK517" s="35"/>
      <c r="KL517" s="35"/>
      <c r="KM517" s="35"/>
      <c r="KN517" s="35"/>
      <c r="KO517" s="35"/>
      <c r="KP517" s="35"/>
      <c r="KQ517" s="35"/>
      <c r="KR517" s="35"/>
      <c r="KS517" s="35"/>
      <c r="KT517" s="35"/>
      <c r="KU517" s="35"/>
      <c r="KV517" s="35"/>
      <c r="KW517" s="35"/>
      <c r="KX517" s="35"/>
      <c r="KY517" s="35"/>
      <c r="KZ517" s="35"/>
      <c r="LA517" s="35"/>
      <c r="LB517" s="35"/>
      <c r="LC517" s="35"/>
      <c r="LD517" s="35"/>
      <c r="LE517" s="35"/>
      <c r="LF517" s="35"/>
      <c r="LG517" s="35"/>
      <c r="LH517" s="35"/>
      <c r="LI517" s="35"/>
      <c r="LJ517" s="35"/>
      <c r="LK517" s="35"/>
      <c r="LL517" s="35"/>
      <c r="LM517" s="35"/>
      <c r="LN517" s="35"/>
      <c r="LO517" s="35"/>
      <c r="LP517" s="35"/>
      <c r="LQ517" s="35"/>
      <c r="LR517" s="35"/>
      <c r="LS517" s="35"/>
      <c r="LT517" s="35"/>
      <c r="LU517" s="35"/>
      <c r="LV517" s="35"/>
      <c r="LW517" s="35"/>
      <c r="LX517" s="35"/>
      <c r="LY517" s="35"/>
      <c r="LZ517" s="35"/>
      <c r="MA517" s="35"/>
      <c r="MB517" s="35"/>
      <c r="MC517" s="35"/>
      <c r="MD517" s="35"/>
      <c r="ME517" s="35"/>
      <c r="MF517" s="35"/>
      <c r="MG517" s="35"/>
      <c r="MH517" s="35"/>
      <c r="MI517" s="35"/>
      <c r="MJ517" s="35"/>
      <c r="MK517" s="35"/>
      <c r="ML517" s="35"/>
      <c r="MM517" s="35"/>
      <c r="MN517" s="35"/>
      <c r="MO517" s="35"/>
      <c r="MP517" s="35"/>
      <c r="MQ517" s="35"/>
      <c r="MR517" s="35"/>
      <c r="MS517" s="35"/>
      <c r="MT517" s="35"/>
      <c r="MU517" s="35"/>
      <c r="MV517" s="35"/>
      <c r="MW517" s="35"/>
      <c r="MX517" s="35"/>
      <c r="MY517" s="35"/>
      <c r="MZ517" s="35"/>
      <c r="NA517" s="35"/>
      <c r="NB517" s="35"/>
      <c r="NC517" s="35"/>
      <c r="ND517" s="35"/>
      <c r="NE517" s="35"/>
      <c r="NF517" s="35"/>
      <c r="NG517" s="35"/>
      <c r="NH517" s="35"/>
      <c r="NI517" s="35"/>
      <c r="NJ517" s="35"/>
      <c r="NK517" s="35"/>
      <c r="NL517" s="35"/>
      <c r="NM517" s="35"/>
      <c r="NN517" s="35"/>
      <c r="NO517" s="35"/>
      <c r="NP517" s="35"/>
      <c r="NQ517" s="35"/>
      <c r="NR517" s="35"/>
      <c r="NS517" s="35"/>
      <c r="NT517" s="35"/>
      <c r="NU517" s="35"/>
      <c r="NV517" s="35"/>
      <c r="NW517" s="35"/>
      <c r="NX517" s="35"/>
      <c r="NY517" s="35"/>
      <c r="NZ517" s="35"/>
      <c r="OA517" s="35"/>
      <c r="OB517" s="35"/>
      <c r="OC517" s="35"/>
      <c r="OD517" s="35"/>
      <c r="OE517" s="35"/>
      <c r="OF517" s="35"/>
      <c r="OG517" s="35"/>
      <c r="OH517" s="35"/>
      <c r="OI517" s="35"/>
      <c r="OJ517" s="35"/>
      <c r="OK517" s="35"/>
      <c r="OL517" s="35"/>
      <c r="OM517" s="35"/>
      <c r="ON517" s="35"/>
      <c r="OO517" s="35"/>
      <c r="OP517" s="35"/>
      <c r="OQ517" s="35"/>
      <c r="OR517" s="35"/>
      <c r="OS517" s="35"/>
      <c r="OT517" s="35"/>
      <c r="OU517" s="35"/>
      <c r="OV517" s="35"/>
      <c r="OW517" s="35"/>
      <c r="OX517" s="35"/>
      <c r="OY517" s="35"/>
      <c r="OZ517" s="35"/>
      <c r="PA517" s="35"/>
      <c r="PB517" s="35"/>
      <c r="PC517" s="35"/>
      <c r="PD517" s="35"/>
      <c r="PE517" s="35"/>
      <c r="PF517" s="35"/>
      <c r="PG517" s="35"/>
      <c r="PH517" s="35"/>
      <c r="PI517" s="35"/>
      <c r="PJ517" s="35"/>
      <c r="PK517" s="35"/>
      <c r="PL517" s="35"/>
      <c r="PM517" s="35"/>
      <c r="PN517" s="35"/>
      <c r="PO517" s="35"/>
      <c r="PP517" s="35"/>
      <c r="PQ517" s="35"/>
      <c r="PR517" s="35"/>
      <c r="PS517" s="35"/>
      <c r="PT517" s="35"/>
      <c r="PU517" s="35"/>
      <c r="PV517" s="35"/>
      <c r="PW517" s="35"/>
      <c r="PX517" s="35"/>
      <c r="PY517" s="35"/>
      <c r="PZ517" s="35"/>
      <c r="QA517" s="35"/>
      <c r="QB517" s="35"/>
      <c r="QC517" s="35"/>
      <c r="QD517" s="35"/>
      <c r="QE517" s="35"/>
      <c r="QF517" s="35"/>
      <c r="QG517" s="35"/>
      <c r="QH517" s="35"/>
      <c r="QI517" s="35"/>
      <c r="QJ517" s="35"/>
      <c r="QK517" s="35"/>
      <c r="QL517" s="35"/>
      <c r="QM517" s="35"/>
      <c r="QN517" s="35"/>
      <c r="QO517" s="35"/>
      <c r="QP517" s="35"/>
      <c r="QQ517" s="35"/>
      <c r="QR517" s="35"/>
      <c r="QS517" s="35"/>
      <c r="QT517" s="35"/>
      <c r="QU517" s="35"/>
      <c r="QV517" s="35"/>
      <c r="QW517" s="35"/>
      <c r="QX517" s="35"/>
      <c r="QY517" s="35"/>
      <c r="QZ517" s="35"/>
      <c r="RA517" s="35"/>
      <c r="RB517" s="35"/>
      <c r="RC517" s="35"/>
      <c r="RD517" s="35"/>
      <c r="RE517" s="35"/>
      <c r="RF517" s="35"/>
      <c r="RG517" s="35"/>
      <c r="RH517" s="35"/>
      <c r="RI517" s="35"/>
      <c r="RJ517" s="35">
        <v>2</v>
      </c>
      <c r="RK517" s="35"/>
      <c r="RL517" s="35"/>
      <c r="RM517" s="35"/>
      <c r="RN517" s="35"/>
      <c r="RO517" s="35"/>
      <c r="RP517" s="35"/>
      <c r="RQ517" s="35"/>
      <c r="RR517" s="35"/>
      <c r="RS517" s="35"/>
      <c r="RT517" s="35"/>
      <c r="RU517" s="35"/>
      <c r="RV517" s="35"/>
      <c r="RW517" s="35"/>
      <c r="RX517" s="35"/>
      <c r="RY517" s="35"/>
      <c r="RZ517" s="35">
        <v>1</v>
      </c>
      <c r="SA517" s="35"/>
      <c r="SB517" s="35"/>
      <c r="SC517" s="35"/>
      <c r="SD517" s="35"/>
      <c r="SE517" s="35"/>
      <c r="SF517" s="35"/>
      <c r="SG517" s="35"/>
      <c r="SH517" s="35"/>
      <c r="SI517" s="35"/>
      <c r="SJ517" s="35"/>
      <c r="SK517" s="35"/>
      <c r="SL517" s="35"/>
      <c r="SM517" s="35"/>
      <c r="SN517" s="35"/>
      <c r="SO517" s="35"/>
      <c r="SP517" s="35"/>
      <c r="SQ517" s="35"/>
      <c r="SR517" s="35"/>
      <c r="SS517" s="35"/>
      <c r="ST517" s="35"/>
      <c r="SU517" s="35"/>
      <c r="SV517" s="35"/>
      <c r="SW517" s="35"/>
      <c r="SX517" s="35"/>
      <c r="SY517" s="35"/>
      <c r="SZ517" s="35">
        <v>3</v>
      </c>
      <c r="TA517" s="35"/>
      <c r="TB517" s="35"/>
      <c r="TC517" s="35"/>
      <c r="TD517" s="35"/>
      <c r="TE517" s="35"/>
      <c r="TF517" s="35"/>
      <c r="TG517" s="35"/>
      <c r="TH517" s="35"/>
      <c r="TI517" s="35"/>
      <c r="TJ517" s="35"/>
      <c r="TK517" s="35"/>
      <c r="TL517" s="35"/>
      <c r="TM517" s="35"/>
      <c r="TN517" s="35"/>
      <c r="TO517" s="35"/>
      <c r="TP517" s="35"/>
      <c r="TQ517" s="35"/>
      <c r="TR517" s="35"/>
      <c r="TS517" s="35"/>
      <c r="TT517" s="35"/>
      <c r="TU517" s="35"/>
      <c r="TV517" s="35"/>
      <c r="TW517" s="35"/>
      <c r="TX517" s="35"/>
      <c r="TY517" s="35"/>
      <c r="TZ517" s="35"/>
      <c r="UA517" s="35"/>
      <c r="UB517" s="35"/>
      <c r="UC517" s="35"/>
      <c r="UD517" s="35"/>
      <c r="UE517" s="35"/>
      <c r="UF517" s="35"/>
      <c r="UG517" s="35"/>
      <c r="UH517" s="35"/>
      <c r="UI517" s="35"/>
      <c r="UJ517" s="35"/>
      <c r="UK517" s="35"/>
      <c r="UL517" s="35"/>
      <c r="UM517" s="35"/>
      <c r="UN517" s="35"/>
      <c r="UO517" s="35"/>
      <c r="UP517" s="35"/>
      <c r="UQ517" s="35"/>
      <c r="UR517" s="35"/>
      <c r="US517" s="35"/>
      <c r="UT517" s="35"/>
      <c r="UU517" s="35"/>
      <c r="UV517" s="35"/>
      <c r="UW517" s="35"/>
      <c r="UX517" s="35"/>
      <c r="UY517" s="35"/>
      <c r="UZ517" s="35"/>
      <c r="VA517" s="35"/>
      <c r="VB517" s="35"/>
      <c r="VC517" s="35"/>
      <c r="VD517" s="35"/>
      <c r="VE517" s="35"/>
      <c r="VF517" s="35"/>
      <c r="VG517" s="35"/>
      <c r="VH517" s="35"/>
      <c r="VI517" s="35"/>
      <c r="VJ517" s="35"/>
      <c r="VK517" s="35"/>
      <c r="VL517" s="35"/>
      <c r="VM517" s="35"/>
      <c r="VN517" s="35"/>
      <c r="VO517" s="35"/>
      <c r="VP517" s="35"/>
      <c r="VQ517" s="35"/>
      <c r="VR517" s="35"/>
      <c r="VS517" s="35"/>
      <c r="VT517" s="35"/>
      <c r="VU517" s="35"/>
      <c r="VV517" s="35"/>
      <c r="VW517" s="35"/>
      <c r="VX517" s="35"/>
      <c r="VY517" s="35"/>
      <c r="VZ517" s="35"/>
      <c r="WA517" s="35"/>
      <c r="WB517" s="35"/>
      <c r="WC517" s="35"/>
      <c r="WD517" s="35"/>
      <c r="WE517" s="35"/>
      <c r="WF517" s="35"/>
      <c r="WG517" s="35"/>
      <c r="WH517" s="35"/>
      <c r="WI517" s="35"/>
      <c r="WJ517" s="35"/>
      <c r="WK517" s="35"/>
      <c r="WL517" s="35"/>
      <c r="WM517" s="35"/>
      <c r="WN517" s="35"/>
      <c r="WO517" s="35"/>
      <c r="WP517" s="35"/>
      <c r="WQ517" s="35"/>
      <c r="WR517" s="35"/>
      <c r="WS517" s="35"/>
      <c r="WT517" s="35"/>
      <c r="WU517" s="35"/>
      <c r="WV517" s="35"/>
      <c r="WW517" s="35"/>
      <c r="WX517" s="35"/>
      <c r="WY517" s="35"/>
      <c r="WZ517" s="35"/>
      <c r="XA517" s="35"/>
      <c r="XB517" s="35"/>
      <c r="XC517" s="35"/>
      <c r="XD517" s="35"/>
      <c r="XE517" s="35"/>
      <c r="XF517" s="35"/>
      <c r="XG517" s="35"/>
      <c r="XH517" s="35"/>
      <c r="XI517" s="35"/>
      <c r="XJ517" s="35"/>
      <c r="XK517" s="35"/>
      <c r="XL517" s="35"/>
      <c r="XM517" s="35"/>
      <c r="XN517" s="35"/>
      <c r="XO517" s="35"/>
      <c r="XP517" s="35"/>
      <c r="XQ517" s="35"/>
      <c r="XR517" s="35"/>
      <c r="XS517" s="35"/>
      <c r="XT517" s="35"/>
      <c r="XU517" s="35"/>
      <c r="XV517" s="35"/>
      <c r="XW517" s="35"/>
      <c r="XX517" s="35"/>
      <c r="XY517" s="35"/>
      <c r="XZ517" s="35"/>
      <c r="YA517" s="35"/>
      <c r="YB517" s="35"/>
      <c r="YC517" s="35"/>
      <c r="YD517" s="35"/>
      <c r="YE517" s="35"/>
      <c r="YF517" s="35"/>
      <c r="YG517" s="35"/>
      <c r="YH517" s="35"/>
      <c r="YI517" s="35"/>
      <c r="YJ517" s="35"/>
      <c r="YK517" s="35"/>
      <c r="YL517" s="35"/>
      <c r="YM517" s="35"/>
      <c r="YN517" s="35"/>
      <c r="YO517" s="35"/>
      <c r="YP517" s="35"/>
      <c r="YQ517" s="35"/>
      <c r="YR517" s="35"/>
      <c r="YS517" s="35"/>
      <c r="YT517" s="35"/>
      <c r="YU517" s="35"/>
      <c r="YV517" s="35"/>
      <c r="YW517" s="35"/>
      <c r="YX517" s="35">
        <v>2</v>
      </c>
      <c r="YY517" s="35"/>
      <c r="YZ517" s="35"/>
      <c r="ZA517" s="35"/>
      <c r="ZB517" s="35"/>
      <c r="ZC517" s="35"/>
      <c r="ZD517" s="35"/>
      <c r="ZE517" s="35"/>
      <c r="ZF517" s="35"/>
      <c r="ZG517" s="35"/>
      <c r="ZH517" s="35"/>
      <c r="ZI517" s="35"/>
      <c r="ZJ517" s="35"/>
      <c r="ZK517" s="35"/>
      <c r="ZL517" s="35"/>
      <c r="ZM517" s="35"/>
      <c r="ZN517" s="35"/>
      <c r="ZO517" s="35"/>
      <c r="ZP517" s="35"/>
      <c r="ZQ517" s="35"/>
      <c r="ZR517" s="35"/>
      <c r="ZS517" s="35"/>
      <c r="ZT517" s="35"/>
      <c r="ZU517" s="35"/>
      <c r="ZV517" s="35"/>
      <c r="ZW517" s="35"/>
      <c r="ZX517" s="35"/>
      <c r="ZY517" s="35"/>
      <c r="ZZ517" s="35"/>
      <c r="AAA517" s="35"/>
      <c r="AAB517" s="35"/>
      <c r="AAC517" s="35"/>
      <c r="AAD517" s="35"/>
      <c r="AAE517" s="35"/>
      <c r="AAF517" s="35"/>
      <c r="AAG517" s="35"/>
      <c r="AAH517" s="35"/>
      <c r="AAI517" s="35"/>
      <c r="AAJ517" s="35"/>
      <c r="AAK517" s="35"/>
      <c r="AAL517" s="35"/>
      <c r="AAM517" s="35"/>
      <c r="AAN517" s="35"/>
      <c r="AAO517" s="35"/>
      <c r="AAP517" s="35"/>
      <c r="AAQ517" s="35"/>
      <c r="AAR517" s="35"/>
      <c r="AAS517" s="35"/>
      <c r="AAT517" s="35"/>
      <c r="AAU517" s="35"/>
      <c r="AAV517" s="35"/>
      <c r="AAW517" s="35"/>
      <c r="AAX517" s="35"/>
      <c r="AAY517" s="35"/>
      <c r="AAZ517" s="35"/>
      <c r="ABA517" s="35"/>
      <c r="ABB517" s="35"/>
      <c r="ABC517" s="35"/>
      <c r="ABD517" s="35"/>
      <c r="ABE517" s="35"/>
      <c r="ABF517" s="35"/>
      <c r="ABG517" s="35"/>
      <c r="ABH517" s="35"/>
      <c r="ABI517" s="35"/>
      <c r="ABJ517" s="35"/>
      <c r="ABK517" s="35"/>
      <c r="ABL517" s="35"/>
      <c r="ABM517" s="35"/>
      <c r="ABN517" s="35"/>
      <c r="ABO517" s="35"/>
      <c r="ABP517" s="35"/>
      <c r="ABQ517" s="35"/>
      <c r="ABR517" s="35"/>
      <c r="ABS517" s="35"/>
      <c r="ABT517" s="35"/>
      <c r="ABU517" s="35"/>
      <c r="ABV517" s="35"/>
      <c r="ABW517" s="35"/>
      <c r="ABX517" s="35"/>
      <c r="ABY517" s="35"/>
      <c r="ABZ517" s="35"/>
      <c r="ACA517" s="35"/>
      <c r="ACB517" s="35"/>
      <c r="ACC517" s="35"/>
      <c r="ACD517" s="35"/>
      <c r="ACE517" s="35"/>
      <c r="ACF517" s="35"/>
      <c r="ACG517" s="35"/>
      <c r="ACH517" s="35"/>
      <c r="ACI517" s="35"/>
      <c r="ACJ517" s="35"/>
      <c r="ACK517" s="35"/>
      <c r="ACL517" s="35"/>
      <c r="ACM517" s="35"/>
      <c r="ACN517" s="35"/>
      <c r="ACO517" s="35"/>
      <c r="ACP517" s="35"/>
      <c r="ACQ517" s="35"/>
      <c r="ACR517" s="35"/>
      <c r="ACS517" s="35"/>
      <c r="ACT517" s="35"/>
      <c r="ACU517" s="35"/>
      <c r="ACV517" s="35"/>
      <c r="ACW517" s="35"/>
      <c r="ACX517" s="35"/>
      <c r="ACY517" s="35"/>
      <c r="ACZ517" s="35"/>
      <c r="ADA517" s="35"/>
      <c r="ADB517" s="35"/>
      <c r="ADC517" s="35"/>
      <c r="ADD517" s="35"/>
      <c r="ADE517" s="35"/>
      <c r="ADF517" s="35"/>
      <c r="ADG517" s="35"/>
      <c r="ADH517" s="35"/>
      <c r="ADI517" s="35"/>
      <c r="ADJ517" s="35"/>
      <c r="ADK517" s="35"/>
      <c r="ADL517" s="35"/>
      <c r="ADM517" s="35"/>
      <c r="ADN517" s="35"/>
      <c r="ADO517" s="35"/>
      <c r="ADP517" s="35"/>
      <c r="ADQ517" s="35"/>
      <c r="ADR517" s="35"/>
      <c r="ADS517" s="35"/>
      <c r="ADT517" s="35"/>
      <c r="ADU517" s="35"/>
      <c r="ADV517" s="35"/>
      <c r="ADW517" s="35"/>
      <c r="ADX517" s="35"/>
      <c r="ADY517" s="66">
        <f t="shared" si="21"/>
        <v>0</v>
      </c>
    </row>
    <row r="518" spans="1:805" s="5" customFormat="1" ht="12" customHeight="1" x14ac:dyDescent="0.2">
      <c r="A518" s="104" t="s">
        <v>333</v>
      </c>
      <c r="B518" s="65">
        <f t="shared" si="25"/>
        <v>0</v>
      </c>
      <c r="C518" s="57">
        <v>1</v>
      </c>
      <c r="D518" s="59">
        <v>44739</v>
      </c>
      <c r="E518" s="67">
        <v>6.77</v>
      </c>
      <c r="F518" s="67">
        <f t="shared" si="24"/>
        <v>0</v>
      </c>
      <c r="G518" s="6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  <c r="AO518" s="35"/>
      <c r="AP518" s="35"/>
      <c r="AQ518" s="35"/>
      <c r="AR518" s="35"/>
      <c r="AS518" s="35"/>
      <c r="AT518" s="35"/>
      <c r="AU518" s="35"/>
      <c r="AV518" s="35"/>
      <c r="AW518" s="35"/>
      <c r="AX518" s="35"/>
      <c r="AY518" s="35"/>
      <c r="AZ518" s="35"/>
      <c r="BA518" s="35"/>
      <c r="BB518" s="35"/>
      <c r="BC518" s="35"/>
      <c r="BD518" s="35"/>
      <c r="BE518" s="15"/>
      <c r="BF518" s="15"/>
      <c r="BG518" s="136"/>
      <c r="BH518" s="35"/>
      <c r="BI518" s="35"/>
      <c r="BJ518" s="35"/>
      <c r="BK518" s="35"/>
      <c r="BL518" s="35"/>
      <c r="BM518" s="35"/>
      <c r="BN518" s="35"/>
      <c r="BO518" s="35"/>
      <c r="BP518" s="35"/>
      <c r="BQ518" s="35"/>
      <c r="BR518" s="35"/>
      <c r="BS518" s="35"/>
      <c r="BT518" s="35"/>
      <c r="BU518" s="35"/>
      <c r="BV518" s="35"/>
      <c r="BW518" s="35"/>
      <c r="BX518" s="35"/>
      <c r="BY518" s="35"/>
      <c r="BZ518" s="35"/>
      <c r="CA518" s="35"/>
      <c r="CB518" s="35"/>
      <c r="CC518" s="35"/>
      <c r="CD518" s="35"/>
      <c r="CE518" s="35"/>
      <c r="CF518" s="35"/>
      <c r="CG518" s="35"/>
      <c r="CH518" s="35"/>
      <c r="CI518" s="35"/>
      <c r="CJ518" s="35"/>
      <c r="CK518" s="35"/>
      <c r="CL518" s="35"/>
      <c r="CM518" s="35"/>
      <c r="CN518" s="35"/>
      <c r="CO518" s="35"/>
      <c r="CP518" s="35"/>
      <c r="CQ518" s="35"/>
      <c r="CR518" s="35"/>
      <c r="CS518" s="35"/>
      <c r="CT518" s="35"/>
      <c r="CU518" s="35"/>
      <c r="CV518" s="35"/>
      <c r="CW518" s="35"/>
      <c r="CX518" s="35"/>
      <c r="CY518" s="35"/>
      <c r="CZ518" s="35"/>
      <c r="DA518" s="35"/>
      <c r="DB518" s="35"/>
      <c r="DC518" s="35"/>
      <c r="DD518" s="35"/>
      <c r="DE518" s="35"/>
      <c r="DF518" s="35"/>
      <c r="DG518" s="35"/>
      <c r="DH518" s="35"/>
      <c r="DI518" s="35"/>
      <c r="DJ518" s="35"/>
      <c r="DK518" s="35"/>
      <c r="DL518" s="35"/>
      <c r="DM518" s="35"/>
      <c r="DN518" s="35"/>
      <c r="DO518" s="35"/>
      <c r="DP518" s="35"/>
      <c r="DQ518" s="35"/>
      <c r="DR518" s="35"/>
      <c r="DS518" s="35"/>
      <c r="DT518" s="35"/>
      <c r="DU518" s="35"/>
      <c r="DV518" s="35"/>
      <c r="DW518" s="35"/>
      <c r="DX518" s="35"/>
      <c r="DY518" s="35"/>
      <c r="DZ518" s="35"/>
      <c r="EA518" s="35"/>
      <c r="EB518" s="35"/>
      <c r="EC518" s="35"/>
      <c r="ED518" s="35"/>
      <c r="EE518" s="35"/>
      <c r="EF518" s="35"/>
      <c r="EG518" s="35"/>
      <c r="EH518" s="35"/>
      <c r="EI518" s="35"/>
      <c r="EJ518" s="35"/>
      <c r="EK518" s="35"/>
      <c r="EL518" s="35"/>
      <c r="EM518" s="35"/>
      <c r="EN518" s="35"/>
      <c r="EO518" s="35"/>
      <c r="EP518" s="35"/>
      <c r="EQ518" s="35"/>
      <c r="ER518" s="35"/>
      <c r="ES518" s="35"/>
      <c r="ET518" s="35"/>
      <c r="EU518" s="35"/>
      <c r="EV518" s="35"/>
      <c r="EW518" s="35"/>
      <c r="EX518" s="35"/>
      <c r="EY518" s="35"/>
      <c r="EZ518" s="35"/>
      <c r="FA518" s="35"/>
      <c r="FB518" s="35"/>
      <c r="FC518" s="35"/>
      <c r="FD518" s="35"/>
      <c r="FE518" s="35"/>
      <c r="FF518" s="35"/>
      <c r="FG518" s="35"/>
      <c r="FH518" s="35"/>
      <c r="FI518" s="35"/>
      <c r="FJ518" s="35"/>
      <c r="FK518" s="35"/>
      <c r="FL518" s="35"/>
      <c r="FM518" s="35"/>
      <c r="FN518" s="35"/>
      <c r="FO518" s="35"/>
      <c r="FP518" s="35"/>
      <c r="FQ518" s="35"/>
      <c r="FR518" s="35"/>
      <c r="FS518" s="35"/>
      <c r="FT518" s="35"/>
      <c r="FU518" s="35"/>
      <c r="FV518" s="35"/>
      <c r="FW518" s="35"/>
      <c r="FX518" s="35"/>
      <c r="FY518" s="35"/>
      <c r="FZ518" s="35"/>
      <c r="GA518" s="35"/>
      <c r="GB518" s="35"/>
      <c r="GC518" s="35"/>
      <c r="GD518" s="35"/>
      <c r="GE518" s="35"/>
      <c r="GF518" s="35"/>
      <c r="GG518" s="35"/>
      <c r="GH518" s="35"/>
      <c r="GI518" s="35"/>
      <c r="GJ518" s="35"/>
      <c r="GK518" s="35"/>
      <c r="GL518" s="35"/>
      <c r="GM518" s="35"/>
      <c r="GN518" s="35"/>
      <c r="GO518" s="35"/>
      <c r="GP518" s="35"/>
      <c r="GQ518" s="35"/>
      <c r="GR518" s="35"/>
      <c r="GS518" s="35"/>
      <c r="GT518" s="35"/>
      <c r="GU518" s="35"/>
      <c r="GV518" s="35"/>
      <c r="GW518" s="35"/>
      <c r="GX518" s="35"/>
      <c r="GY518" s="35"/>
      <c r="GZ518" s="35"/>
      <c r="HA518" s="35"/>
      <c r="HB518" s="35"/>
      <c r="HC518" s="35"/>
      <c r="HD518" s="35"/>
      <c r="HE518" s="35"/>
      <c r="HF518" s="35"/>
      <c r="HG518" s="35"/>
      <c r="HH518" s="35"/>
      <c r="HI518" s="35"/>
      <c r="HJ518" s="35"/>
      <c r="HK518" s="35"/>
      <c r="HL518" s="35"/>
      <c r="HM518" s="35"/>
      <c r="HN518" s="35"/>
      <c r="HO518" s="35"/>
      <c r="HP518" s="35"/>
      <c r="HQ518" s="35"/>
      <c r="HR518" s="35"/>
      <c r="HS518" s="35"/>
      <c r="HT518" s="35"/>
      <c r="HU518" s="35"/>
      <c r="HV518" s="35"/>
      <c r="HW518" s="35"/>
      <c r="HX518" s="35"/>
      <c r="HY518" s="35"/>
      <c r="HZ518" s="35"/>
      <c r="IA518" s="35"/>
      <c r="IB518" s="35"/>
      <c r="IC518" s="35"/>
      <c r="ID518" s="35"/>
      <c r="IE518" s="35"/>
      <c r="IF518" s="35"/>
      <c r="IG518" s="35"/>
      <c r="IH518" s="35"/>
      <c r="II518" s="35"/>
      <c r="IJ518" s="35"/>
      <c r="IK518" s="35"/>
      <c r="IL518" s="35"/>
      <c r="IM518" s="35"/>
      <c r="IN518" s="35"/>
      <c r="IO518" s="35"/>
      <c r="IP518" s="35"/>
      <c r="IQ518" s="35"/>
      <c r="IR518" s="35"/>
      <c r="IS518" s="35"/>
      <c r="IT518" s="35"/>
      <c r="IU518" s="35"/>
      <c r="IV518" s="35"/>
      <c r="IW518" s="35"/>
      <c r="IX518" s="35"/>
      <c r="IY518" s="35"/>
      <c r="IZ518" s="35"/>
      <c r="JA518" s="35"/>
      <c r="JB518" s="35"/>
      <c r="JC518" s="35"/>
      <c r="JD518" s="35"/>
      <c r="JE518" s="35"/>
      <c r="JF518" s="35"/>
      <c r="JG518" s="35"/>
      <c r="JH518" s="35"/>
      <c r="JI518" s="35"/>
      <c r="JJ518" s="35"/>
      <c r="JK518" s="35"/>
      <c r="JL518" s="35"/>
      <c r="JM518" s="35"/>
      <c r="JN518" s="35"/>
      <c r="JO518" s="35"/>
      <c r="JP518" s="35"/>
      <c r="JQ518" s="35"/>
      <c r="JR518" s="35"/>
      <c r="JS518" s="35"/>
      <c r="JT518" s="35"/>
      <c r="JU518" s="35"/>
      <c r="JV518" s="35"/>
      <c r="JW518" s="35"/>
      <c r="JX518" s="35"/>
      <c r="JY518" s="35"/>
      <c r="JZ518" s="35"/>
      <c r="KA518" s="35"/>
      <c r="KB518" s="35"/>
      <c r="KC518" s="35"/>
      <c r="KD518" s="35"/>
      <c r="KE518" s="35"/>
      <c r="KF518" s="35"/>
      <c r="KG518" s="35"/>
      <c r="KH518" s="35">
        <v>2</v>
      </c>
      <c r="KI518" s="35"/>
      <c r="KJ518" s="35"/>
      <c r="KK518" s="35"/>
      <c r="KL518" s="35"/>
      <c r="KM518" s="35"/>
      <c r="KN518" s="35"/>
      <c r="KO518" s="35"/>
      <c r="KP518" s="35"/>
      <c r="KQ518" s="35"/>
      <c r="KR518" s="35"/>
      <c r="KS518" s="35"/>
      <c r="KT518" s="35"/>
      <c r="KU518" s="35"/>
      <c r="KV518" s="35"/>
      <c r="KW518" s="35"/>
      <c r="KX518" s="35"/>
      <c r="KY518" s="35"/>
      <c r="KZ518" s="35"/>
      <c r="LA518" s="35"/>
      <c r="LB518" s="35"/>
      <c r="LC518" s="35"/>
      <c r="LD518" s="35"/>
      <c r="LE518" s="35"/>
      <c r="LF518" s="35"/>
      <c r="LG518" s="35"/>
      <c r="LH518" s="35"/>
      <c r="LI518" s="35"/>
      <c r="LJ518" s="35"/>
      <c r="LK518" s="35"/>
      <c r="LL518" s="35"/>
      <c r="LM518" s="35"/>
      <c r="LN518" s="35"/>
      <c r="LO518" s="35"/>
      <c r="LP518" s="35"/>
      <c r="LQ518" s="35"/>
      <c r="LR518" s="35"/>
      <c r="LS518" s="35"/>
      <c r="LT518" s="35"/>
      <c r="LU518" s="35"/>
      <c r="LV518" s="35"/>
      <c r="LW518" s="35"/>
      <c r="LX518" s="35"/>
      <c r="LY518" s="35"/>
      <c r="LZ518" s="35"/>
      <c r="MA518" s="35"/>
      <c r="MB518" s="35"/>
      <c r="MC518" s="35"/>
      <c r="MD518" s="35"/>
      <c r="ME518" s="35"/>
      <c r="MF518" s="35"/>
      <c r="MG518" s="35"/>
      <c r="MH518" s="35"/>
      <c r="MI518" s="35"/>
      <c r="MJ518" s="35"/>
      <c r="MK518" s="35"/>
      <c r="ML518" s="35"/>
      <c r="MM518" s="35"/>
      <c r="MN518" s="35"/>
      <c r="MO518" s="35"/>
      <c r="MP518" s="35"/>
      <c r="MQ518" s="35"/>
      <c r="MR518" s="35"/>
      <c r="MS518" s="35"/>
      <c r="MT518" s="35"/>
      <c r="MU518" s="35"/>
      <c r="MV518" s="35"/>
      <c r="MW518" s="35"/>
      <c r="MX518" s="35"/>
      <c r="MY518" s="35"/>
      <c r="MZ518" s="35"/>
      <c r="NA518" s="35"/>
      <c r="NB518" s="35"/>
      <c r="NC518" s="35"/>
      <c r="ND518" s="35"/>
      <c r="NE518" s="35"/>
      <c r="NF518" s="35"/>
      <c r="NG518" s="35"/>
      <c r="NH518" s="35"/>
      <c r="NI518" s="35"/>
      <c r="NJ518" s="35"/>
      <c r="NK518" s="35"/>
      <c r="NL518" s="35"/>
      <c r="NM518" s="35"/>
      <c r="NN518" s="35"/>
      <c r="NO518" s="35"/>
      <c r="NP518" s="35"/>
      <c r="NQ518" s="35"/>
      <c r="NR518" s="35"/>
      <c r="NS518" s="35"/>
      <c r="NT518" s="35"/>
      <c r="NU518" s="35"/>
      <c r="NV518" s="35"/>
      <c r="NW518" s="35"/>
      <c r="NX518" s="35"/>
      <c r="NY518" s="35"/>
      <c r="NZ518" s="35"/>
      <c r="OA518" s="35"/>
      <c r="OB518" s="35"/>
      <c r="OC518" s="35"/>
      <c r="OD518" s="35"/>
      <c r="OE518" s="35"/>
      <c r="OF518" s="35"/>
      <c r="OG518" s="35"/>
      <c r="OH518" s="35"/>
      <c r="OI518" s="35"/>
      <c r="OJ518" s="35"/>
      <c r="OK518" s="35"/>
      <c r="OL518" s="35"/>
      <c r="OM518" s="35"/>
      <c r="ON518" s="35"/>
      <c r="OO518" s="35"/>
      <c r="OP518" s="35"/>
      <c r="OQ518" s="35"/>
      <c r="OR518" s="35"/>
      <c r="OS518" s="35"/>
      <c r="OT518" s="35"/>
      <c r="OU518" s="35"/>
      <c r="OV518" s="35"/>
      <c r="OW518" s="35"/>
      <c r="OX518" s="35"/>
      <c r="OY518" s="35"/>
      <c r="OZ518" s="35"/>
      <c r="PA518" s="35"/>
      <c r="PB518" s="35"/>
      <c r="PC518" s="35"/>
      <c r="PD518" s="35"/>
      <c r="PE518" s="35"/>
      <c r="PF518" s="35"/>
      <c r="PG518" s="35"/>
      <c r="PH518" s="35"/>
      <c r="PI518" s="35"/>
      <c r="PJ518" s="35"/>
      <c r="PK518" s="35"/>
      <c r="PL518" s="35"/>
      <c r="PM518" s="35"/>
      <c r="PN518" s="35"/>
      <c r="PO518" s="35"/>
      <c r="PP518" s="35"/>
      <c r="PQ518" s="35"/>
      <c r="PR518" s="35"/>
      <c r="PS518" s="35"/>
      <c r="PT518" s="35"/>
      <c r="PU518" s="35"/>
      <c r="PV518" s="35"/>
      <c r="PW518" s="35"/>
      <c r="PX518" s="35"/>
      <c r="PY518" s="35"/>
      <c r="PZ518" s="35"/>
      <c r="QA518" s="35"/>
      <c r="QB518" s="35"/>
      <c r="QC518" s="35"/>
      <c r="QD518" s="35"/>
      <c r="QE518" s="35"/>
      <c r="QF518" s="35"/>
      <c r="QG518" s="35"/>
      <c r="QH518" s="35"/>
      <c r="QI518" s="35"/>
      <c r="QJ518" s="35"/>
      <c r="QK518" s="35"/>
      <c r="QL518" s="35"/>
      <c r="QM518" s="35"/>
      <c r="QN518" s="35"/>
      <c r="QO518" s="35"/>
      <c r="QP518" s="35"/>
      <c r="QQ518" s="35"/>
      <c r="QR518" s="35"/>
      <c r="QS518" s="35"/>
      <c r="QT518" s="35"/>
      <c r="QU518" s="35"/>
      <c r="QV518" s="35"/>
      <c r="QW518" s="35"/>
      <c r="QX518" s="35"/>
      <c r="QY518" s="35"/>
      <c r="QZ518" s="35"/>
      <c r="RA518" s="35"/>
      <c r="RB518" s="35"/>
      <c r="RC518" s="35"/>
      <c r="RD518" s="35"/>
      <c r="RE518" s="35"/>
      <c r="RF518" s="35"/>
      <c r="RG518" s="35"/>
      <c r="RH518" s="35"/>
      <c r="RI518" s="35"/>
      <c r="RJ518" s="35"/>
      <c r="RK518" s="35"/>
      <c r="RL518" s="35"/>
      <c r="RM518" s="35"/>
      <c r="RN518" s="35"/>
      <c r="RO518" s="35"/>
      <c r="RP518" s="35"/>
      <c r="RQ518" s="35"/>
      <c r="RR518" s="35"/>
      <c r="RS518" s="35"/>
      <c r="RT518" s="35"/>
      <c r="RU518" s="35"/>
      <c r="RV518" s="35"/>
      <c r="RW518" s="35"/>
      <c r="RX518" s="35"/>
      <c r="RY518" s="35"/>
      <c r="RZ518" s="35"/>
      <c r="SA518" s="35"/>
      <c r="SB518" s="35"/>
      <c r="SC518" s="35"/>
      <c r="SD518" s="35"/>
      <c r="SE518" s="35"/>
      <c r="SF518" s="35"/>
      <c r="SG518" s="35"/>
      <c r="SH518" s="35"/>
      <c r="SI518" s="35"/>
      <c r="SJ518" s="35"/>
      <c r="SK518" s="35"/>
      <c r="SL518" s="35"/>
      <c r="SM518" s="35"/>
      <c r="SN518" s="35"/>
      <c r="SO518" s="35"/>
      <c r="SP518" s="35"/>
      <c r="SQ518" s="35"/>
      <c r="SR518" s="35"/>
      <c r="SS518" s="35"/>
      <c r="ST518" s="35"/>
      <c r="SU518" s="35"/>
      <c r="SV518" s="35"/>
      <c r="SW518" s="35"/>
      <c r="SX518" s="35"/>
      <c r="SY518" s="35"/>
      <c r="SZ518" s="35"/>
      <c r="TA518" s="35"/>
      <c r="TB518" s="35"/>
      <c r="TC518" s="35"/>
      <c r="TD518" s="35"/>
      <c r="TE518" s="35"/>
      <c r="TF518" s="35"/>
      <c r="TG518" s="35"/>
      <c r="TH518" s="35"/>
      <c r="TI518" s="35"/>
      <c r="TJ518" s="35"/>
      <c r="TK518" s="35"/>
      <c r="TL518" s="35"/>
      <c r="TM518" s="35"/>
      <c r="TN518" s="35"/>
      <c r="TO518" s="35"/>
      <c r="TP518" s="35"/>
      <c r="TQ518" s="35"/>
      <c r="TR518" s="35"/>
      <c r="TS518" s="35"/>
      <c r="TT518" s="35"/>
      <c r="TU518" s="35"/>
      <c r="TV518" s="35"/>
      <c r="TW518" s="35"/>
      <c r="TX518" s="35"/>
      <c r="TY518" s="35"/>
      <c r="TZ518" s="35"/>
      <c r="UA518" s="35"/>
      <c r="UB518" s="35"/>
      <c r="UC518" s="35"/>
      <c r="UD518" s="35"/>
      <c r="UE518" s="35"/>
      <c r="UF518" s="35"/>
      <c r="UG518" s="35"/>
      <c r="UH518" s="35"/>
      <c r="UI518" s="35"/>
      <c r="UJ518" s="35"/>
      <c r="UK518" s="35"/>
      <c r="UL518" s="35"/>
      <c r="UM518" s="35"/>
      <c r="UN518" s="35"/>
      <c r="UO518" s="35"/>
      <c r="UP518" s="35"/>
      <c r="UQ518" s="35"/>
      <c r="UR518" s="35"/>
      <c r="US518" s="35"/>
      <c r="UT518" s="35"/>
      <c r="UU518" s="35"/>
      <c r="UV518" s="35"/>
      <c r="UW518" s="35"/>
      <c r="UX518" s="35"/>
      <c r="UY518" s="35"/>
      <c r="UZ518" s="35"/>
      <c r="VA518" s="35"/>
      <c r="VB518" s="35"/>
      <c r="VC518" s="35"/>
      <c r="VD518" s="35"/>
      <c r="VE518" s="35"/>
      <c r="VF518" s="35"/>
      <c r="VG518" s="35"/>
      <c r="VH518" s="35"/>
      <c r="VI518" s="35"/>
      <c r="VJ518" s="35"/>
      <c r="VK518" s="35"/>
      <c r="VL518" s="35">
        <v>1</v>
      </c>
      <c r="VM518" s="35"/>
      <c r="VN518" s="35"/>
      <c r="VO518" s="35"/>
      <c r="VP518" s="35"/>
      <c r="VQ518" s="35"/>
      <c r="VR518" s="35"/>
      <c r="VS518" s="35">
        <v>1</v>
      </c>
      <c r="VT518" s="35"/>
      <c r="VU518" s="35"/>
      <c r="VV518" s="35"/>
      <c r="VW518" s="35"/>
      <c r="VX518" s="35"/>
      <c r="VY518" s="35"/>
      <c r="VZ518" s="35"/>
      <c r="WA518" s="35"/>
      <c r="WB518" s="35"/>
      <c r="WC518" s="35"/>
      <c r="WD518" s="35"/>
      <c r="WE518" s="35"/>
      <c r="WF518" s="35"/>
      <c r="WG518" s="35"/>
      <c r="WH518" s="35"/>
      <c r="WI518" s="35"/>
      <c r="WJ518" s="35"/>
      <c r="WK518" s="35"/>
      <c r="WL518" s="35"/>
      <c r="WM518" s="35"/>
      <c r="WN518" s="35"/>
      <c r="WO518" s="35"/>
      <c r="WP518" s="35"/>
      <c r="WQ518" s="35"/>
      <c r="WR518" s="35"/>
      <c r="WS518" s="35"/>
      <c r="WT518" s="35"/>
      <c r="WU518" s="35"/>
      <c r="WV518" s="35"/>
      <c r="WW518" s="35"/>
      <c r="WX518" s="35"/>
      <c r="WY518" s="35"/>
      <c r="WZ518" s="35"/>
      <c r="XA518" s="35"/>
      <c r="XB518" s="35"/>
      <c r="XC518" s="35"/>
      <c r="XD518" s="35"/>
      <c r="XE518" s="35"/>
      <c r="XF518" s="35"/>
      <c r="XG518" s="35"/>
      <c r="XH518" s="35"/>
      <c r="XI518" s="35"/>
      <c r="XJ518" s="35"/>
      <c r="XK518" s="35"/>
      <c r="XL518" s="35"/>
      <c r="XM518" s="35"/>
      <c r="XN518" s="35"/>
      <c r="XO518" s="35"/>
      <c r="XP518" s="35"/>
      <c r="XQ518" s="35"/>
      <c r="XR518" s="35"/>
      <c r="XS518" s="35"/>
      <c r="XT518" s="35"/>
      <c r="XU518" s="35"/>
      <c r="XV518" s="35"/>
      <c r="XW518" s="35"/>
      <c r="XX518" s="35"/>
      <c r="XY518" s="35"/>
      <c r="XZ518" s="35"/>
      <c r="YA518" s="35"/>
      <c r="YB518" s="35"/>
      <c r="YC518" s="35"/>
      <c r="YD518" s="35"/>
      <c r="YE518" s="35"/>
      <c r="YF518" s="35"/>
      <c r="YG518" s="35">
        <v>2</v>
      </c>
      <c r="YH518" s="35"/>
      <c r="YI518" s="35"/>
      <c r="YJ518" s="35"/>
      <c r="YK518" s="35"/>
      <c r="YL518" s="35"/>
      <c r="YM518" s="35"/>
      <c r="YN518" s="35"/>
      <c r="YO518" s="35"/>
      <c r="YP518" s="35"/>
      <c r="YQ518" s="35"/>
      <c r="YR518" s="35"/>
      <c r="YS518" s="35"/>
      <c r="YT518" s="35"/>
      <c r="YU518" s="35"/>
      <c r="YV518" s="35"/>
      <c r="YW518" s="35"/>
      <c r="YX518" s="35"/>
      <c r="YY518" s="35"/>
      <c r="YZ518" s="35"/>
      <c r="ZA518" s="35"/>
      <c r="ZB518" s="35"/>
      <c r="ZC518" s="35"/>
      <c r="ZD518" s="35"/>
      <c r="ZE518" s="35"/>
      <c r="ZF518" s="35"/>
      <c r="ZG518" s="35"/>
      <c r="ZH518" s="35"/>
      <c r="ZI518" s="35"/>
      <c r="ZJ518" s="35"/>
      <c r="ZK518" s="35"/>
      <c r="ZL518" s="35"/>
      <c r="ZM518" s="35"/>
      <c r="ZN518" s="35"/>
      <c r="ZO518" s="35"/>
      <c r="ZP518" s="35"/>
      <c r="ZQ518" s="35"/>
      <c r="ZR518" s="35"/>
      <c r="ZS518" s="35"/>
      <c r="ZT518" s="35"/>
      <c r="ZU518" s="35"/>
      <c r="ZV518" s="35"/>
      <c r="ZW518" s="35"/>
      <c r="ZX518" s="35"/>
      <c r="ZY518" s="35"/>
      <c r="ZZ518" s="35"/>
      <c r="AAA518" s="35"/>
      <c r="AAB518" s="35"/>
      <c r="AAC518" s="35"/>
      <c r="AAD518" s="35"/>
      <c r="AAE518" s="35"/>
      <c r="AAF518" s="35"/>
      <c r="AAG518" s="35"/>
      <c r="AAH518" s="35"/>
      <c r="AAI518" s="35"/>
      <c r="AAJ518" s="35"/>
      <c r="AAK518" s="35"/>
      <c r="AAL518" s="35"/>
      <c r="AAM518" s="35"/>
      <c r="AAN518" s="35"/>
      <c r="AAO518" s="35"/>
      <c r="AAP518" s="35"/>
      <c r="AAQ518" s="35"/>
      <c r="AAR518" s="35"/>
      <c r="AAS518" s="35"/>
      <c r="AAT518" s="35"/>
      <c r="AAU518" s="35"/>
      <c r="AAV518" s="35"/>
      <c r="AAW518" s="35"/>
      <c r="AAX518" s="35"/>
      <c r="AAY518" s="35"/>
      <c r="AAZ518" s="35"/>
      <c r="ABA518" s="35"/>
      <c r="ABB518" s="35"/>
      <c r="ABC518" s="35"/>
      <c r="ABD518" s="35"/>
      <c r="ABE518" s="35"/>
      <c r="ABF518" s="35"/>
      <c r="ABG518" s="35"/>
      <c r="ABH518" s="35"/>
      <c r="ABI518" s="35"/>
      <c r="ABJ518" s="35"/>
      <c r="ABK518" s="35"/>
      <c r="ABL518" s="35"/>
      <c r="ABM518" s="35"/>
      <c r="ABN518" s="35"/>
      <c r="ABO518" s="35"/>
      <c r="ABP518" s="35"/>
      <c r="ABQ518" s="35"/>
      <c r="ABR518" s="35"/>
      <c r="ABS518" s="35"/>
      <c r="ABT518" s="35"/>
      <c r="ABU518" s="35"/>
      <c r="ABV518" s="35"/>
      <c r="ABW518" s="35"/>
      <c r="ABX518" s="35"/>
      <c r="ABY518" s="35"/>
      <c r="ABZ518" s="35"/>
      <c r="ACA518" s="35"/>
      <c r="ACB518" s="35"/>
      <c r="ACC518" s="35"/>
      <c r="ACD518" s="35"/>
      <c r="ACE518" s="35"/>
      <c r="ACF518" s="35"/>
      <c r="ACG518" s="35"/>
      <c r="ACH518" s="35"/>
      <c r="ACI518" s="35"/>
      <c r="ACJ518" s="35"/>
      <c r="ACK518" s="35"/>
      <c r="ACL518" s="35"/>
      <c r="ACM518" s="35"/>
      <c r="ACN518" s="35"/>
      <c r="ACO518" s="35"/>
      <c r="ACP518" s="35"/>
      <c r="ACQ518" s="35"/>
      <c r="ACR518" s="35"/>
      <c r="ACS518" s="35"/>
      <c r="ACT518" s="35"/>
      <c r="ACU518" s="35"/>
      <c r="ACV518" s="35"/>
      <c r="ACW518" s="35"/>
      <c r="ACX518" s="35"/>
      <c r="ACY518" s="35"/>
      <c r="ACZ518" s="35"/>
      <c r="ADA518" s="35"/>
      <c r="ADB518" s="35"/>
      <c r="ADC518" s="35"/>
      <c r="ADD518" s="35"/>
      <c r="ADE518" s="35"/>
      <c r="ADF518" s="35"/>
      <c r="ADG518" s="35"/>
      <c r="ADH518" s="35"/>
      <c r="ADI518" s="35"/>
      <c r="ADJ518" s="35"/>
      <c r="ADK518" s="35"/>
      <c r="ADL518" s="35"/>
      <c r="ADM518" s="35"/>
      <c r="ADN518" s="35"/>
      <c r="ADO518" s="35"/>
      <c r="ADP518" s="35"/>
      <c r="ADQ518" s="35"/>
      <c r="ADR518" s="35"/>
      <c r="ADS518" s="35"/>
      <c r="ADT518" s="35"/>
      <c r="ADU518" s="35"/>
      <c r="ADV518" s="35"/>
      <c r="ADW518" s="35"/>
      <c r="ADX518" s="35"/>
      <c r="ADY518" s="66">
        <f t="shared" si="21"/>
        <v>0</v>
      </c>
    </row>
    <row r="519" spans="1:805" s="5" customFormat="1" ht="12" customHeight="1" x14ac:dyDescent="0.2">
      <c r="A519" s="104" t="s">
        <v>333</v>
      </c>
      <c r="B519" s="65">
        <f t="shared" si="25"/>
        <v>25</v>
      </c>
      <c r="C519" s="57">
        <v>25</v>
      </c>
      <c r="D519" s="59">
        <v>44809</v>
      </c>
      <c r="E519" s="67">
        <v>9.18</v>
      </c>
      <c r="F519" s="67">
        <f t="shared" si="24"/>
        <v>229.5</v>
      </c>
      <c r="G519" s="6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35"/>
      <c r="AF519" s="35"/>
      <c r="AG519" s="35"/>
      <c r="AH519" s="35"/>
      <c r="AI519" s="35"/>
      <c r="AJ519" s="35"/>
      <c r="AK519" s="35"/>
      <c r="AL519" s="35"/>
      <c r="AM519" s="35"/>
      <c r="AN519" s="35"/>
      <c r="AO519" s="35"/>
      <c r="AP519" s="35"/>
      <c r="AQ519" s="35"/>
      <c r="AR519" s="35"/>
      <c r="AS519" s="35"/>
      <c r="AT519" s="35"/>
      <c r="AU519" s="35"/>
      <c r="AV519" s="35"/>
      <c r="AW519" s="35"/>
      <c r="AX519" s="35"/>
      <c r="AY519" s="35"/>
      <c r="AZ519" s="35"/>
      <c r="BA519" s="35"/>
      <c r="BB519" s="35"/>
      <c r="BC519" s="35"/>
      <c r="BD519" s="35"/>
      <c r="BE519" s="15"/>
      <c r="BF519" s="15"/>
      <c r="BG519" s="136"/>
      <c r="BH519" s="35"/>
      <c r="BI519" s="35"/>
      <c r="BJ519" s="35"/>
      <c r="BK519" s="35"/>
      <c r="BL519" s="35"/>
      <c r="BM519" s="35"/>
      <c r="BN519" s="35"/>
      <c r="BO519" s="35"/>
      <c r="BP519" s="35"/>
      <c r="BQ519" s="35"/>
      <c r="BR519" s="35"/>
      <c r="BS519" s="35"/>
      <c r="BT519" s="35"/>
      <c r="BU519" s="35"/>
      <c r="BV519" s="35"/>
      <c r="BW519" s="35"/>
      <c r="BX519" s="35"/>
      <c r="BY519" s="35"/>
      <c r="BZ519" s="35"/>
      <c r="CA519" s="35"/>
      <c r="CB519" s="35"/>
      <c r="CC519" s="35"/>
      <c r="CD519" s="35"/>
      <c r="CE519" s="35"/>
      <c r="CF519" s="35"/>
      <c r="CG519" s="35"/>
      <c r="CH519" s="35"/>
      <c r="CI519" s="35"/>
      <c r="CJ519" s="35"/>
      <c r="CK519" s="35"/>
      <c r="CL519" s="35"/>
      <c r="CM519" s="35"/>
      <c r="CN519" s="35"/>
      <c r="CO519" s="35"/>
      <c r="CP519" s="35"/>
      <c r="CQ519" s="35"/>
      <c r="CR519" s="35"/>
      <c r="CS519" s="35"/>
      <c r="CT519" s="35"/>
      <c r="CU519" s="35"/>
      <c r="CV519" s="35"/>
      <c r="CW519" s="35"/>
      <c r="CX519" s="35"/>
      <c r="CY519" s="35"/>
      <c r="CZ519" s="35"/>
      <c r="DA519" s="35"/>
      <c r="DB519" s="35"/>
      <c r="DC519" s="35"/>
      <c r="DD519" s="35"/>
      <c r="DE519" s="35"/>
      <c r="DF519" s="35"/>
      <c r="DG519" s="35"/>
      <c r="DH519" s="35"/>
      <c r="DI519" s="35"/>
      <c r="DJ519" s="35"/>
      <c r="DK519" s="35"/>
      <c r="DL519" s="35"/>
      <c r="DM519" s="35"/>
      <c r="DN519" s="35"/>
      <c r="DO519" s="35"/>
      <c r="DP519" s="35"/>
      <c r="DQ519" s="35"/>
      <c r="DR519" s="35"/>
      <c r="DS519" s="35"/>
      <c r="DT519" s="35"/>
      <c r="DU519" s="35"/>
      <c r="DV519" s="35"/>
      <c r="DW519" s="35"/>
      <c r="DX519" s="35"/>
      <c r="DY519" s="35"/>
      <c r="DZ519" s="35"/>
      <c r="EA519" s="35"/>
      <c r="EB519" s="35"/>
      <c r="EC519" s="35"/>
      <c r="ED519" s="35"/>
      <c r="EE519" s="35"/>
      <c r="EF519" s="35"/>
      <c r="EG519" s="35"/>
      <c r="EH519" s="35"/>
      <c r="EI519" s="35"/>
      <c r="EJ519" s="35"/>
      <c r="EK519" s="35"/>
      <c r="EL519" s="35"/>
      <c r="EM519" s="35"/>
      <c r="EN519" s="35"/>
      <c r="EO519" s="35"/>
      <c r="EP519" s="35"/>
      <c r="EQ519" s="35"/>
      <c r="ER519" s="35"/>
      <c r="ES519" s="35"/>
      <c r="ET519" s="35"/>
      <c r="EU519" s="35">
        <v>25</v>
      </c>
      <c r="EV519" s="35"/>
      <c r="EW519" s="35">
        <v>50</v>
      </c>
      <c r="EX519" s="35"/>
      <c r="EY519" s="35"/>
      <c r="EZ519" s="35"/>
      <c r="FA519" s="35"/>
      <c r="FB519" s="35"/>
      <c r="FC519" s="35"/>
      <c r="FD519" s="35"/>
      <c r="FE519" s="35"/>
      <c r="FF519" s="35"/>
      <c r="FG519" s="35"/>
      <c r="FH519" s="35"/>
      <c r="FI519" s="35"/>
      <c r="FJ519" s="35"/>
      <c r="FK519" s="35"/>
      <c r="FL519" s="35"/>
      <c r="FM519" s="35"/>
      <c r="FN519" s="35"/>
      <c r="FO519" s="35"/>
      <c r="FP519" s="35"/>
      <c r="FQ519" s="35"/>
      <c r="FR519" s="35"/>
      <c r="FS519" s="35"/>
      <c r="FT519" s="35"/>
      <c r="FU519" s="35"/>
      <c r="FV519" s="35"/>
      <c r="FW519" s="35"/>
      <c r="FX519" s="35"/>
      <c r="FY519" s="35"/>
      <c r="FZ519" s="35"/>
      <c r="GA519" s="35"/>
      <c r="GB519" s="35"/>
      <c r="GC519" s="35"/>
      <c r="GD519" s="35"/>
      <c r="GE519" s="35"/>
      <c r="GF519" s="35"/>
      <c r="GG519" s="35"/>
      <c r="GH519" s="35"/>
      <c r="GI519" s="35"/>
      <c r="GJ519" s="35"/>
      <c r="GK519" s="35"/>
      <c r="GL519" s="35"/>
      <c r="GM519" s="35"/>
      <c r="GN519" s="35"/>
      <c r="GO519" s="35"/>
      <c r="GP519" s="35"/>
      <c r="GQ519" s="35"/>
      <c r="GR519" s="35"/>
      <c r="GS519" s="35"/>
      <c r="GT519" s="35"/>
      <c r="GU519" s="35"/>
      <c r="GV519" s="35"/>
      <c r="GW519" s="35"/>
      <c r="GX519" s="35"/>
      <c r="GY519" s="35"/>
      <c r="GZ519" s="35"/>
      <c r="HA519" s="35"/>
      <c r="HB519" s="35"/>
      <c r="HC519" s="35"/>
      <c r="HD519" s="35"/>
      <c r="HE519" s="35"/>
      <c r="HF519" s="35"/>
      <c r="HG519" s="35"/>
      <c r="HH519" s="35"/>
      <c r="HI519" s="35"/>
      <c r="HJ519" s="35"/>
      <c r="HK519" s="35"/>
      <c r="HL519" s="35"/>
      <c r="HM519" s="35"/>
      <c r="HN519" s="35"/>
      <c r="HO519" s="35"/>
      <c r="HP519" s="35"/>
      <c r="HQ519" s="35"/>
      <c r="HR519" s="35"/>
      <c r="HS519" s="35"/>
      <c r="HT519" s="35"/>
      <c r="HU519" s="35"/>
      <c r="HV519" s="35"/>
      <c r="HW519" s="35"/>
      <c r="HX519" s="35"/>
      <c r="HY519" s="35"/>
      <c r="HZ519" s="35"/>
      <c r="IA519" s="35"/>
      <c r="IB519" s="35"/>
      <c r="IC519" s="35"/>
      <c r="ID519" s="35"/>
      <c r="IE519" s="35"/>
      <c r="IF519" s="35"/>
      <c r="IG519" s="35"/>
      <c r="IH519" s="35"/>
      <c r="II519" s="35"/>
      <c r="IJ519" s="35"/>
      <c r="IK519" s="35"/>
      <c r="IL519" s="35"/>
      <c r="IM519" s="35"/>
      <c r="IN519" s="35"/>
      <c r="IO519" s="35"/>
      <c r="IP519" s="35"/>
      <c r="IQ519" s="35"/>
      <c r="IR519" s="35"/>
      <c r="IS519" s="35"/>
      <c r="IT519" s="35"/>
      <c r="IU519" s="35"/>
      <c r="IV519" s="35"/>
      <c r="IW519" s="35"/>
      <c r="IX519" s="35"/>
      <c r="IY519" s="35"/>
      <c r="IZ519" s="35"/>
      <c r="JA519" s="35"/>
      <c r="JB519" s="35"/>
      <c r="JC519" s="35"/>
      <c r="JD519" s="35"/>
      <c r="JE519" s="35"/>
      <c r="JF519" s="35"/>
      <c r="JG519" s="35"/>
      <c r="JH519" s="35"/>
      <c r="JI519" s="35"/>
      <c r="JJ519" s="35"/>
      <c r="JK519" s="35"/>
      <c r="JL519" s="35"/>
      <c r="JM519" s="35"/>
      <c r="JN519" s="35"/>
      <c r="JO519" s="35"/>
      <c r="JP519" s="35"/>
      <c r="JQ519" s="35"/>
      <c r="JR519" s="35"/>
      <c r="JS519" s="35"/>
      <c r="JT519" s="35"/>
      <c r="JU519" s="35"/>
      <c r="JV519" s="35"/>
      <c r="JW519" s="35"/>
      <c r="JX519" s="35"/>
      <c r="JY519" s="35"/>
      <c r="JZ519" s="35"/>
      <c r="KA519" s="35"/>
      <c r="KB519" s="35"/>
      <c r="KC519" s="35"/>
      <c r="KD519" s="35"/>
      <c r="KE519" s="35"/>
      <c r="KF519" s="35"/>
      <c r="KG519" s="35"/>
      <c r="KH519" s="35">
        <v>10</v>
      </c>
      <c r="KI519" s="35"/>
      <c r="KJ519" s="35"/>
      <c r="KK519" s="35"/>
      <c r="KL519" s="35"/>
      <c r="KM519" s="35"/>
      <c r="KN519" s="35"/>
      <c r="KO519" s="35"/>
      <c r="KP519" s="35"/>
      <c r="KQ519" s="35"/>
      <c r="KR519" s="35"/>
      <c r="KS519" s="35"/>
      <c r="KT519" s="35"/>
      <c r="KU519" s="35"/>
      <c r="KV519" s="35"/>
      <c r="KW519" s="35"/>
      <c r="KX519" s="35"/>
      <c r="KY519" s="35"/>
      <c r="KZ519" s="35"/>
      <c r="LA519" s="35"/>
      <c r="LB519" s="35"/>
      <c r="LC519" s="35"/>
      <c r="LD519" s="35"/>
      <c r="LE519" s="35"/>
      <c r="LF519" s="35"/>
      <c r="LG519" s="35"/>
      <c r="LH519" s="35"/>
      <c r="LI519" s="35"/>
      <c r="LJ519" s="35"/>
      <c r="LK519" s="35"/>
      <c r="LL519" s="35"/>
      <c r="LM519" s="35"/>
      <c r="LN519" s="35"/>
      <c r="LO519" s="35"/>
      <c r="LP519" s="35"/>
      <c r="LQ519" s="35"/>
      <c r="LR519" s="35"/>
      <c r="LS519" s="35"/>
      <c r="LT519" s="35"/>
      <c r="LU519" s="35"/>
      <c r="LV519" s="35">
        <v>25</v>
      </c>
      <c r="LW519" s="35"/>
      <c r="LX519" s="35"/>
      <c r="LY519" s="35"/>
      <c r="LZ519" s="35"/>
      <c r="MA519" s="35"/>
      <c r="MB519" s="35"/>
      <c r="MC519" s="35"/>
      <c r="MD519" s="35"/>
      <c r="ME519" s="35"/>
      <c r="MF519" s="35"/>
      <c r="MG519" s="35"/>
      <c r="MH519" s="35"/>
      <c r="MI519" s="35"/>
      <c r="MJ519" s="35"/>
      <c r="MK519" s="35"/>
      <c r="ML519" s="35"/>
      <c r="MM519" s="35"/>
      <c r="MN519" s="35"/>
      <c r="MO519" s="35"/>
      <c r="MP519" s="35"/>
      <c r="MQ519" s="35"/>
      <c r="MR519" s="35"/>
      <c r="MS519" s="35"/>
      <c r="MT519" s="35"/>
      <c r="MU519" s="35"/>
      <c r="MV519" s="35"/>
      <c r="MW519" s="35"/>
      <c r="MX519" s="35"/>
      <c r="MY519" s="35"/>
      <c r="MZ519" s="35"/>
      <c r="NA519" s="35"/>
      <c r="NB519" s="35"/>
      <c r="NC519" s="35"/>
      <c r="ND519" s="35"/>
      <c r="NE519" s="35"/>
      <c r="NF519" s="35"/>
      <c r="NG519" s="35"/>
      <c r="NH519" s="35"/>
      <c r="NI519" s="35"/>
      <c r="NJ519" s="35"/>
      <c r="NK519" s="35"/>
      <c r="NL519" s="35"/>
      <c r="NM519" s="35"/>
      <c r="NN519" s="35"/>
      <c r="NO519" s="35"/>
      <c r="NP519" s="35"/>
      <c r="NQ519" s="35"/>
      <c r="NR519" s="35"/>
      <c r="NS519" s="35"/>
      <c r="NT519" s="35"/>
      <c r="NU519" s="35"/>
      <c r="NV519" s="35"/>
      <c r="NW519" s="35"/>
      <c r="NX519" s="35"/>
      <c r="NY519" s="35"/>
      <c r="NZ519" s="35"/>
      <c r="OA519" s="35"/>
      <c r="OB519" s="35"/>
      <c r="OC519" s="35">
        <v>25</v>
      </c>
      <c r="OD519" s="35"/>
      <c r="OE519" s="35"/>
      <c r="OF519" s="35"/>
      <c r="OG519" s="35"/>
      <c r="OH519" s="35"/>
      <c r="OI519" s="35"/>
      <c r="OJ519" s="35"/>
      <c r="OK519" s="35"/>
      <c r="OL519" s="35"/>
      <c r="OM519" s="35"/>
      <c r="ON519" s="35"/>
      <c r="OO519" s="35"/>
      <c r="OP519" s="35"/>
      <c r="OQ519" s="35"/>
      <c r="OR519" s="35"/>
      <c r="OS519" s="35"/>
      <c r="OT519" s="35"/>
      <c r="OU519" s="35"/>
      <c r="OV519" s="35"/>
      <c r="OW519" s="35"/>
      <c r="OX519" s="35"/>
      <c r="OY519" s="35"/>
      <c r="OZ519" s="35"/>
      <c r="PA519" s="35"/>
      <c r="PB519" s="35"/>
      <c r="PC519" s="35"/>
      <c r="PD519" s="35"/>
      <c r="PE519" s="35"/>
      <c r="PF519" s="35"/>
      <c r="PG519" s="35"/>
      <c r="PH519" s="35"/>
      <c r="PI519" s="35"/>
      <c r="PJ519" s="35"/>
      <c r="PK519" s="35"/>
      <c r="PL519" s="35"/>
      <c r="PM519" s="35"/>
      <c r="PN519" s="35"/>
      <c r="PO519" s="35"/>
      <c r="PP519" s="35"/>
      <c r="PQ519" s="35"/>
      <c r="PR519" s="35"/>
      <c r="PS519" s="35"/>
      <c r="PT519" s="35"/>
      <c r="PU519" s="35"/>
      <c r="PV519" s="35"/>
      <c r="PW519" s="35"/>
      <c r="PX519" s="35"/>
      <c r="PY519" s="35"/>
      <c r="PZ519" s="35"/>
      <c r="QA519" s="35"/>
      <c r="QB519" s="35"/>
      <c r="QC519" s="35"/>
      <c r="QD519" s="35"/>
      <c r="QE519" s="35"/>
      <c r="QF519" s="35"/>
      <c r="QG519" s="35"/>
      <c r="QH519" s="35"/>
      <c r="QI519" s="35"/>
      <c r="QJ519" s="35"/>
      <c r="QK519" s="35"/>
      <c r="QL519" s="35"/>
      <c r="QM519" s="35"/>
      <c r="QN519" s="35"/>
      <c r="QO519" s="35"/>
      <c r="QP519" s="35"/>
      <c r="QQ519" s="35"/>
      <c r="QR519" s="35"/>
      <c r="QS519" s="35"/>
      <c r="QT519" s="35"/>
      <c r="QU519" s="35"/>
      <c r="QV519" s="35"/>
      <c r="QW519" s="35"/>
      <c r="QX519" s="35"/>
      <c r="QY519" s="35"/>
      <c r="QZ519" s="35"/>
      <c r="RA519" s="35"/>
      <c r="RB519" s="35"/>
      <c r="RC519" s="35"/>
      <c r="RD519" s="35"/>
      <c r="RE519" s="35"/>
      <c r="RF519" s="35"/>
      <c r="RG519" s="35"/>
      <c r="RH519" s="35"/>
      <c r="RI519" s="35"/>
      <c r="RJ519" s="35"/>
      <c r="RK519" s="35"/>
      <c r="RL519" s="35"/>
      <c r="RM519" s="35"/>
      <c r="RN519" s="35"/>
      <c r="RO519" s="35"/>
      <c r="RP519" s="35"/>
      <c r="RQ519" s="35"/>
      <c r="RR519" s="35"/>
      <c r="RS519" s="35"/>
      <c r="RT519" s="35"/>
      <c r="RU519" s="35"/>
      <c r="RV519" s="35"/>
      <c r="RW519" s="35"/>
      <c r="RX519" s="35"/>
      <c r="RY519" s="35"/>
      <c r="RZ519" s="35"/>
      <c r="SA519" s="35"/>
      <c r="SB519" s="35"/>
      <c r="SC519" s="35"/>
      <c r="SD519" s="35"/>
      <c r="SE519" s="35"/>
      <c r="SF519" s="35"/>
      <c r="SG519" s="35"/>
      <c r="SH519" s="35"/>
      <c r="SI519" s="35"/>
      <c r="SJ519" s="35"/>
      <c r="SK519" s="35"/>
      <c r="SL519" s="35"/>
      <c r="SM519" s="35"/>
      <c r="SN519" s="35"/>
      <c r="SO519" s="35"/>
      <c r="SP519" s="35"/>
      <c r="SQ519" s="35"/>
      <c r="SR519" s="35"/>
      <c r="SS519" s="35"/>
      <c r="ST519" s="35"/>
      <c r="SU519" s="35"/>
      <c r="SV519" s="35"/>
      <c r="SW519" s="35"/>
      <c r="SX519" s="35"/>
      <c r="SY519" s="35"/>
      <c r="SZ519" s="35"/>
      <c r="TA519" s="35"/>
      <c r="TB519" s="35"/>
      <c r="TC519" s="35"/>
      <c r="TD519" s="35"/>
      <c r="TE519" s="35"/>
      <c r="TF519" s="35"/>
      <c r="TG519" s="35"/>
      <c r="TH519" s="35"/>
      <c r="TI519" s="35"/>
      <c r="TJ519" s="35"/>
      <c r="TK519" s="35"/>
      <c r="TL519" s="35"/>
      <c r="TM519" s="35"/>
      <c r="TN519" s="35"/>
      <c r="TO519" s="35"/>
      <c r="TP519" s="35"/>
      <c r="TQ519" s="35"/>
      <c r="TR519" s="35"/>
      <c r="TS519" s="35"/>
      <c r="TT519" s="35"/>
      <c r="TU519" s="35"/>
      <c r="TV519" s="35"/>
      <c r="TW519" s="35"/>
      <c r="TX519" s="35"/>
      <c r="TY519" s="35"/>
      <c r="TZ519" s="35"/>
      <c r="UA519" s="35"/>
      <c r="UB519" s="35"/>
      <c r="UC519" s="35"/>
      <c r="UD519" s="35"/>
      <c r="UE519" s="35"/>
      <c r="UF519" s="35"/>
      <c r="UG519" s="35"/>
      <c r="UH519" s="35"/>
      <c r="UI519" s="35"/>
      <c r="UJ519" s="35"/>
      <c r="UK519" s="35"/>
      <c r="UL519" s="35"/>
      <c r="UM519" s="35"/>
      <c r="UN519" s="35"/>
      <c r="UO519" s="35"/>
      <c r="UP519" s="35"/>
      <c r="UQ519" s="35"/>
      <c r="UR519" s="35"/>
      <c r="US519" s="35"/>
      <c r="UT519" s="35"/>
      <c r="UU519" s="35"/>
      <c r="UV519" s="35"/>
      <c r="UW519" s="35"/>
      <c r="UX519" s="35"/>
      <c r="UY519" s="35"/>
      <c r="UZ519" s="35"/>
      <c r="VA519" s="35"/>
      <c r="VB519" s="35"/>
      <c r="VC519" s="35"/>
      <c r="VD519" s="35"/>
      <c r="VE519" s="35"/>
      <c r="VF519" s="35"/>
      <c r="VG519" s="35"/>
      <c r="VH519" s="35"/>
      <c r="VI519" s="35"/>
      <c r="VJ519" s="35"/>
      <c r="VK519" s="35"/>
      <c r="VL519" s="35">
        <v>25</v>
      </c>
      <c r="VM519" s="35"/>
      <c r="VN519" s="35"/>
      <c r="VO519" s="35"/>
      <c r="VP519" s="35"/>
      <c r="VQ519" s="35"/>
      <c r="VR519" s="35"/>
      <c r="VS519" s="35"/>
      <c r="VT519" s="35">
        <v>15</v>
      </c>
      <c r="VU519" s="35"/>
      <c r="VV519" s="35"/>
      <c r="VW519" s="35"/>
      <c r="VX519" s="35"/>
      <c r="VY519" s="35"/>
      <c r="VZ519" s="35"/>
      <c r="WA519" s="35"/>
      <c r="WB519" s="35"/>
      <c r="WC519" s="35"/>
      <c r="WD519" s="35"/>
      <c r="WE519" s="35"/>
      <c r="WF519" s="35"/>
      <c r="WG519" s="35"/>
      <c r="WH519" s="35"/>
      <c r="WI519" s="35"/>
      <c r="WJ519" s="35"/>
      <c r="WK519" s="35"/>
      <c r="WL519" s="35"/>
      <c r="WM519" s="35"/>
      <c r="WN519" s="35"/>
      <c r="WO519" s="35"/>
      <c r="WP519" s="35"/>
      <c r="WQ519" s="35"/>
      <c r="WR519" s="35"/>
      <c r="WS519" s="35">
        <v>25</v>
      </c>
      <c r="WT519" s="35"/>
      <c r="WU519" s="35"/>
      <c r="WV519" s="35"/>
      <c r="WW519" s="35"/>
      <c r="WX519" s="35"/>
      <c r="WY519" s="35"/>
      <c r="WZ519" s="35"/>
      <c r="XA519" s="35"/>
      <c r="XB519" s="35"/>
      <c r="XC519" s="35"/>
      <c r="XD519" s="35"/>
      <c r="XE519" s="35"/>
      <c r="XF519" s="35"/>
      <c r="XG519" s="35"/>
      <c r="XH519" s="35"/>
      <c r="XI519" s="35"/>
      <c r="XJ519" s="35"/>
      <c r="XK519" s="35"/>
      <c r="XL519" s="35"/>
      <c r="XM519" s="35"/>
      <c r="XN519" s="35"/>
      <c r="XO519" s="35"/>
      <c r="XP519" s="35"/>
      <c r="XQ519" s="35"/>
      <c r="XR519" s="35"/>
      <c r="XS519" s="35"/>
      <c r="XT519" s="35"/>
      <c r="XU519" s="35"/>
      <c r="XV519" s="35"/>
      <c r="XW519" s="35"/>
      <c r="XX519" s="35"/>
      <c r="XY519" s="35"/>
      <c r="XZ519" s="35"/>
      <c r="YA519" s="35"/>
      <c r="YB519" s="35"/>
      <c r="YC519" s="35"/>
      <c r="YD519" s="35"/>
      <c r="YE519" s="35"/>
      <c r="YF519" s="35"/>
      <c r="YG519" s="35"/>
      <c r="YH519" s="35"/>
      <c r="YI519" s="35"/>
      <c r="YJ519" s="35"/>
      <c r="YK519" s="35"/>
      <c r="YL519" s="35"/>
      <c r="YM519" s="35"/>
      <c r="YN519" s="35"/>
      <c r="YO519" s="35"/>
      <c r="YP519" s="35"/>
      <c r="YQ519" s="35"/>
      <c r="YR519" s="35"/>
      <c r="YS519" s="35"/>
      <c r="YT519" s="35"/>
      <c r="YU519" s="35"/>
      <c r="YV519" s="35"/>
      <c r="YW519" s="35"/>
      <c r="YX519" s="35"/>
      <c r="YY519" s="35"/>
      <c r="YZ519" s="35"/>
      <c r="ZA519" s="35"/>
      <c r="ZB519" s="35"/>
      <c r="ZC519" s="35"/>
      <c r="ZD519" s="35"/>
      <c r="ZE519" s="35"/>
      <c r="ZF519" s="35"/>
      <c r="ZG519" s="35"/>
      <c r="ZH519" s="35"/>
      <c r="ZI519" s="35"/>
      <c r="ZJ519" s="35"/>
      <c r="ZK519" s="35"/>
      <c r="ZL519" s="35"/>
      <c r="ZM519" s="35"/>
      <c r="ZN519" s="35"/>
      <c r="ZO519" s="35"/>
      <c r="ZP519" s="35"/>
      <c r="ZQ519" s="35"/>
      <c r="ZR519" s="35"/>
      <c r="ZS519" s="35"/>
      <c r="ZT519" s="35"/>
      <c r="ZU519" s="35"/>
      <c r="ZV519" s="35"/>
      <c r="ZW519" s="35"/>
      <c r="ZX519" s="35"/>
      <c r="ZY519" s="35"/>
      <c r="ZZ519" s="35"/>
      <c r="AAA519" s="35"/>
      <c r="AAB519" s="35"/>
      <c r="AAC519" s="35"/>
      <c r="AAD519" s="35"/>
      <c r="AAE519" s="35"/>
      <c r="AAF519" s="35"/>
      <c r="AAG519" s="35"/>
      <c r="AAH519" s="35"/>
      <c r="AAI519" s="35"/>
      <c r="AAJ519" s="35"/>
      <c r="AAK519" s="35"/>
      <c r="AAL519" s="35"/>
      <c r="AAM519" s="35"/>
      <c r="AAN519" s="35"/>
      <c r="AAO519" s="35"/>
      <c r="AAP519" s="35"/>
      <c r="AAQ519" s="35"/>
      <c r="AAR519" s="35"/>
      <c r="AAS519" s="35"/>
      <c r="AAT519" s="35"/>
      <c r="AAU519" s="35"/>
      <c r="AAV519" s="35"/>
      <c r="AAW519" s="35"/>
      <c r="AAX519" s="35"/>
      <c r="AAY519" s="35"/>
      <c r="AAZ519" s="35"/>
      <c r="ABA519" s="35"/>
      <c r="ABB519" s="35"/>
      <c r="ABC519" s="35"/>
      <c r="ABD519" s="35"/>
      <c r="ABE519" s="35"/>
      <c r="ABF519" s="35"/>
      <c r="ABG519" s="35"/>
      <c r="ABH519" s="35"/>
      <c r="ABI519" s="35"/>
      <c r="ABJ519" s="35"/>
      <c r="ABK519" s="35"/>
      <c r="ABL519" s="35"/>
      <c r="ABM519" s="35"/>
      <c r="ABN519" s="35"/>
      <c r="ABO519" s="35"/>
      <c r="ABP519" s="35"/>
      <c r="ABQ519" s="35"/>
      <c r="ABR519" s="35"/>
      <c r="ABS519" s="35"/>
      <c r="ABT519" s="35"/>
      <c r="ABU519" s="35"/>
      <c r="ABV519" s="35">
        <v>125</v>
      </c>
      <c r="ABW519" s="35"/>
      <c r="ABX519" s="35"/>
      <c r="ABY519" s="35"/>
      <c r="ABZ519" s="35"/>
      <c r="ACA519" s="35"/>
      <c r="ACB519" s="35"/>
      <c r="ACC519" s="35"/>
      <c r="ACD519" s="35"/>
      <c r="ACE519" s="35"/>
      <c r="ACF519" s="35"/>
      <c r="ACG519" s="35"/>
      <c r="ACH519" s="35"/>
      <c r="ACI519" s="35"/>
      <c r="ACJ519" s="35"/>
      <c r="ACK519" s="35"/>
      <c r="ACL519" s="35"/>
      <c r="ACM519" s="35"/>
      <c r="ACN519" s="35"/>
      <c r="ACO519" s="35"/>
      <c r="ACP519" s="35"/>
      <c r="ACQ519" s="35"/>
      <c r="ACR519" s="35"/>
      <c r="ACS519" s="35"/>
      <c r="ACT519" s="35"/>
      <c r="ACU519" s="35"/>
      <c r="ACV519" s="35"/>
      <c r="ACW519" s="35"/>
      <c r="ACX519" s="35"/>
      <c r="ACY519" s="35"/>
      <c r="ACZ519" s="35"/>
      <c r="ADA519" s="35"/>
      <c r="ADB519" s="35"/>
      <c r="ADC519" s="35"/>
      <c r="ADD519" s="35"/>
      <c r="ADE519" s="35"/>
      <c r="ADF519" s="35"/>
      <c r="ADG519" s="35"/>
      <c r="ADH519" s="35"/>
      <c r="ADI519" s="35"/>
      <c r="ADJ519" s="35"/>
      <c r="ADK519" s="35"/>
      <c r="ADL519" s="35"/>
      <c r="ADM519" s="35"/>
      <c r="ADN519" s="35"/>
      <c r="ADO519" s="35"/>
      <c r="ADP519" s="35"/>
      <c r="ADQ519" s="35"/>
      <c r="ADR519" s="35"/>
      <c r="ADS519" s="35"/>
      <c r="ADT519" s="35"/>
      <c r="ADU519" s="35"/>
      <c r="ADV519" s="35"/>
      <c r="ADW519" s="35"/>
      <c r="ADX519" s="35">
        <v>25</v>
      </c>
      <c r="ADY519" s="66">
        <f t="shared" si="21"/>
        <v>0</v>
      </c>
    </row>
    <row r="520" spans="1:805" s="5" customFormat="1" ht="12" customHeight="1" x14ac:dyDescent="0.2">
      <c r="A520" s="104" t="s">
        <v>411</v>
      </c>
      <c r="B520" s="65">
        <f t="shared" si="25"/>
        <v>0</v>
      </c>
      <c r="C520" s="57">
        <v>1</v>
      </c>
      <c r="D520" s="59">
        <v>44606</v>
      </c>
      <c r="E520" s="67">
        <v>15.26</v>
      </c>
      <c r="F520" s="67">
        <f t="shared" si="24"/>
        <v>0</v>
      </c>
      <c r="G520" s="6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15"/>
      <c r="BF520" s="15"/>
      <c r="BG520" s="136"/>
      <c r="BH520" s="35"/>
      <c r="BI520" s="35"/>
      <c r="BJ520" s="35"/>
      <c r="BK520" s="35"/>
      <c r="BL520" s="35"/>
      <c r="BM520" s="35"/>
      <c r="BN520" s="35"/>
      <c r="BO520" s="35"/>
      <c r="BP520" s="35"/>
      <c r="BQ520" s="35"/>
      <c r="BR520" s="35"/>
      <c r="BS520" s="35"/>
      <c r="BT520" s="35"/>
      <c r="BU520" s="35"/>
      <c r="BV520" s="35"/>
      <c r="BW520" s="35"/>
      <c r="BX520" s="35"/>
      <c r="BY520" s="35"/>
      <c r="BZ520" s="35"/>
      <c r="CA520" s="35"/>
      <c r="CB520" s="35"/>
      <c r="CC520" s="35"/>
      <c r="CD520" s="35"/>
      <c r="CE520" s="35"/>
      <c r="CF520" s="35"/>
      <c r="CG520" s="35"/>
      <c r="CH520" s="35"/>
      <c r="CI520" s="35"/>
      <c r="CJ520" s="35"/>
      <c r="CK520" s="35"/>
      <c r="CL520" s="35"/>
      <c r="CM520" s="35"/>
      <c r="CN520" s="35"/>
      <c r="CO520" s="35"/>
      <c r="CP520" s="35"/>
      <c r="CQ520" s="35"/>
      <c r="CR520" s="35"/>
      <c r="CS520" s="35"/>
      <c r="CT520" s="35"/>
      <c r="CU520" s="35"/>
      <c r="CV520" s="35"/>
      <c r="CW520" s="35"/>
      <c r="CX520" s="35"/>
      <c r="CY520" s="35"/>
      <c r="CZ520" s="35"/>
      <c r="DA520" s="35"/>
      <c r="DB520" s="35"/>
      <c r="DC520" s="35"/>
      <c r="DD520" s="35"/>
      <c r="DE520" s="35"/>
      <c r="DF520" s="35"/>
      <c r="DG520" s="35"/>
      <c r="DH520" s="35"/>
      <c r="DI520" s="35"/>
      <c r="DJ520" s="35"/>
      <c r="DK520" s="35"/>
      <c r="DL520" s="35"/>
      <c r="DM520" s="35"/>
      <c r="DN520" s="35"/>
      <c r="DO520" s="35"/>
      <c r="DP520" s="35"/>
      <c r="DQ520" s="35"/>
      <c r="DR520" s="35"/>
      <c r="DS520" s="35"/>
      <c r="DT520" s="35"/>
      <c r="DU520" s="35"/>
      <c r="DV520" s="35"/>
      <c r="DW520" s="35"/>
      <c r="DX520" s="35"/>
      <c r="DY520" s="35"/>
      <c r="DZ520" s="35"/>
      <c r="EA520" s="35"/>
      <c r="EB520" s="35"/>
      <c r="EC520" s="35"/>
      <c r="ED520" s="35"/>
      <c r="EE520" s="35"/>
      <c r="EF520" s="35"/>
      <c r="EG520" s="35"/>
      <c r="EH520" s="35"/>
      <c r="EI520" s="35"/>
      <c r="EJ520" s="35"/>
      <c r="EK520" s="35"/>
      <c r="EL520" s="35"/>
      <c r="EM520" s="35"/>
      <c r="EN520" s="35"/>
      <c r="EO520" s="35"/>
      <c r="EP520" s="35"/>
      <c r="EQ520" s="35"/>
      <c r="ER520" s="35"/>
      <c r="ES520" s="35"/>
      <c r="ET520" s="35"/>
      <c r="EU520" s="35"/>
      <c r="EV520" s="35"/>
      <c r="EW520" s="35"/>
      <c r="EX520" s="35"/>
      <c r="EY520" s="35"/>
      <c r="EZ520" s="35"/>
      <c r="FA520" s="35"/>
      <c r="FB520" s="35"/>
      <c r="FC520" s="35"/>
      <c r="FD520" s="35"/>
      <c r="FE520" s="35"/>
      <c r="FF520" s="35"/>
      <c r="FG520" s="35"/>
      <c r="FH520" s="35"/>
      <c r="FI520" s="35"/>
      <c r="FJ520" s="35"/>
      <c r="FK520" s="35"/>
      <c r="FL520" s="35"/>
      <c r="FM520" s="35"/>
      <c r="FN520" s="35"/>
      <c r="FO520" s="35"/>
      <c r="FP520" s="35"/>
      <c r="FQ520" s="35"/>
      <c r="FR520" s="35"/>
      <c r="FS520" s="35"/>
      <c r="FT520" s="35"/>
      <c r="FU520" s="35"/>
      <c r="FV520" s="35"/>
      <c r="FW520" s="35"/>
      <c r="FX520" s="35"/>
      <c r="FY520" s="35"/>
      <c r="FZ520" s="35"/>
      <c r="GA520" s="35"/>
      <c r="GB520" s="35"/>
      <c r="GC520" s="35"/>
      <c r="GD520" s="35"/>
      <c r="GE520" s="35"/>
      <c r="GF520" s="35"/>
      <c r="GG520" s="35"/>
      <c r="GH520" s="35"/>
      <c r="GI520" s="35"/>
      <c r="GJ520" s="35"/>
      <c r="GK520" s="35"/>
      <c r="GL520" s="35"/>
      <c r="GM520" s="35"/>
      <c r="GN520" s="35"/>
      <c r="GO520" s="35"/>
      <c r="GP520" s="35"/>
      <c r="GQ520" s="35"/>
      <c r="GR520" s="35"/>
      <c r="GS520" s="35"/>
      <c r="GT520" s="35"/>
      <c r="GU520" s="35"/>
      <c r="GV520" s="35"/>
      <c r="GW520" s="35"/>
      <c r="GX520" s="35"/>
      <c r="GY520" s="35"/>
      <c r="GZ520" s="35"/>
      <c r="HA520" s="35"/>
      <c r="HB520" s="35"/>
      <c r="HC520" s="35"/>
      <c r="HD520" s="35"/>
      <c r="HE520" s="35"/>
      <c r="HF520" s="35"/>
      <c r="HG520" s="35"/>
      <c r="HH520" s="35"/>
      <c r="HI520" s="35"/>
      <c r="HJ520" s="35"/>
      <c r="HK520" s="35"/>
      <c r="HL520" s="35"/>
      <c r="HM520" s="35"/>
      <c r="HN520" s="35"/>
      <c r="HO520" s="35"/>
      <c r="HP520" s="35"/>
      <c r="HQ520" s="35"/>
      <c r="HR520" s="35"/>
      <c r="HS520" s="35"/>
      <c r="HT520" s="35"/>
      <c r="HU520" s="35"/>
      <c r="HV520" s="35"/>
      <c r="HW520" s="35"/>
      <c r="HX520" s="35"/>
      <c r="HY520" s="35"/>
      <c r="HZ520" s="35"/>
      <c r="IA520" s="35"/>
      <c r="IB520" s="35"/>
      <c r="IC520" s="35"/>
      <c r="ID520" s="35"/>
      <c r="IE520" s="35"/>
      <c r="IF520" s="35"/>
      <c r="IG520" s="35"/>
      <c r="IH520" s="35"/>
      <c r="II520" s="35"/>
      <c r="IJ520" s="35"/>
      <c r="IK520" s="35"/>
      <c r="IL520" s="35"/>
      <c r="IM520" s="35"/>
      <c r="IN520" s="35"/>
      <c r="IO520" s="35"/>
      <c r="IP520" s="35"/>
      <c r="IQ520" s="35"/>
      <c r="IR520" s="35"/>
      <c r="IS520" s="35"/>
      <c r="IT520" s="35"/>
      <c r="IU520" s="35"/>
      <c r="IV520" s="35"/>
      <c r="IW520" s="35"/>
      <c r="IX520" s="35"/>
      <c r="IY520" s="35"/>
      <c r="IZ520" s="35"/>
      <c r="JA520" s="35"/>
      <c r="JB520" s="35"/>
      <c r="JC520" s="35"/>
      <c r="JD520" s="35"/>
      <c r="JE520" s="35"/>
      <c r="JF520" s="35"/>
      <c r="JG520" s="35"/>
      <c r="JH520" s="35"/>
      <c r="JI520" s="35"/>
      <c r="JJ520" s="35"/>
      <c r="JK520" s="35"/>
      <c r="JL520" s="35"/>
      <c r="JM520" s="35"/>
      <c r="JN520" s="35"/>
      <c r="JO520" s="35"/>
      <c r="JP520" s="35"/>
      <c r="JQ520" s="35"/>
      <c r="JR520" s="35"/>
      <c r="JS520" s="35"/>
      <c r="JT520" s="35"/>
      <c r="JU520" s="35"/>
      <c r="JV520" s="35"/>
      <c r="JW520" s="35"/>
      <c r="JX520" s="35"/>
      <c r="JY520" s="35"/>
      <c r="JZ520" s="35"/>
      <c r="KA520" s="35"/>
      <c r="KB520" s="35"/>
      <c r="KC520" s="35"/>
      <c r="KD520" s="35"/>
      <c r="KE520" s="35"/>
      <c r="KF520" s="35"/>
      <c r="KG520" s="35"/>
      <c r="KH520" s="35"/>
      <c r="KI520" s="35"/>
      <c r="KJ520" s="35"/>
      <c r="KK520" s="35"/>
      <c r="KL520" s="35"/>
      <c r="KM520" s="35"/>
      <c r="KN520" s="35"/>
      <c r="KO520" s="35"/>
      <c r="KP520" s="35"/>
      <c r="KQ520" s="35"/>
      <c r="KR520" s="35"/>
      <c r="KS520" s="35"/>
      <c r="KT520" s="35"/>
      <c r="KU520" s="35"/>
      <c r="KV520" s="35"/>
      <c r="KW520" s="35"/>
      <c r="KX520" s="35"/>
      <c r="KY520" s="35"/>
      <c r="KZ520" s="35"/>
      <c r="LA520" s="35"/>
      <c r="LB520" s="35"/>
      <c r="LC520" s="35"/>
      <c r="LD520" s="35"/>
      <c r="LE520" s="35"/>
      <c r="LF520" s="35"/>
      <c r="LG520" s="35"/>
      <c r="LH520" s="35"/>
      <c r="LI520" s="35"/>
      <c r="LJ520" s="35"/>
      <c r="LK520" s="35"/>
      <c r="LL520" s="35"/>
      <c r="LM520" s="35"/>
      <c r="LN520" s="35"/>
      <c r="LO520" s="35"/>
      <c r="LP520" s="35"/>
      <c r="LQ520" s="35"/>
      <c r="LR520" s="35"/>
      <c r="LS520" s="35"/>
      <c r="LT520" s="35"/>
      <c r="LU520" s="35"/>
      <c r="LV520" s="35"/>
      <c r="LW520" s="35"/>
      <c r="LX520" s="35"/>
      <c r="LY520" s="35"/>
      <c r="LZ520" s="35"/>
      <c r="MA520" s="35"/>
      <c r="MB520" s="35"/>
      <c r="MC520" s="35"/>
      <c r="MD520" s="35"/>
      <c r="ME520" s="35"/>
      <c r="MF520" s="35"/>
      <c r="MG520" s="35"/>
      <c r="MH520" s="35"/>
      <c r="MI520" s="35"/>
      <c r="MJ520" s="35"/>
      <c r="MK520" s="35"/>
      <c r="ML520" s="35"/>
      <c r="MM520" s="35"/>
      <c r="MN520" s="35"/>
      <c r="MO520" s="35"/>
      <c r="MP520" s="35"/>
      <c r="MQ520" s="35"/>
      <c r="MR520" s="35"/>
      <c r="MS520" s="35"/>
      <c r="MT520" s="35"/>
      <c r="MU520" s="35"/>
      <c r="MV520" s="35"/>
      <c r="MW520" s="35"/>
      <c r="MX520" s="35"/>
      <c r="MY520" s="35"/>
      <c r="MZ520" s="35"/>
      <c r="NA520" s="35"/>
      <c r="NB520" s="35"/>
      <c r="NC520" s="35"/>
      <c r="ND520" s="35"/>
      <c r="NE520" s="35"/>
      <c r="NF520" s="35"/>
      <c r="NG520" s="35"/>
      <c r="NH520" s="35"/>
      <c r="NI520" s="35"/>
      <c r="NJ520" s="35"/>
      <c r="NK520" s="35"/>
      <c r="NL520" s="35"/>
      <c r="NM520" s="35"/>
      <c r="NN520" s="35"/>
      <c r="NO520" s="35"/>
      <c r="NP520" s="35"/>
      <c r="NQ520" s="35"/>
      <c r="NR520" s="35"/>
      <c r="NS520" s="35"/>
      <c r="NT520" s="35"/>
      <c r="NU520" s="35"/>
      <c r="NV520" s="35"/>
      <c r="NW520" s="35"/>
      <c r="NX520" s="35"/>
      <c r="NY520" s="35"/>
      <c r="NZ520" s="35"/>
      <c r="OA520" s="35"/>
      <c r="OB520" s="35"/>
      <c r="OC520" s="35"/>
      <c r="OD520" s="35"/>
      <c r="OE520" s="35"/>
      <c r="OF520" s="35"/>
      <c r="OG520" s="35"/>
      <c r="OH520" s="35"/>
      <c r="OI520" s="35"/>
      <c r="OJ520" s="35"/>
      <c r="OK520" s="35"/>
      <c r="OL520" s="35"/>
      <c r="OM520" s="35"/>
      <c r="ON520" s="35"/>
      <c r="OO520" s="35"/>
      <c r="OP520" s="35"/>
      <c r="OQ520" s="35"/>
      <c r="OR520" s="35"/>
      <c r="OS520" s="35"/>
      <c r="OT520" s="35"/>
      <c r="OU520" s="35"/>
      <c r="OV520" s="35"/>
      <c r="OW520" s="35"/>
      <c r="OX520" s="35"/>
      <c r="OY520" s="35"/>
      <c r="OZ520" s="35"/>
      <c r="PA520" s="35"/>
      <c r="PB520" s="35"/>
      <c r="PC520" s="35"/>
      <c r="PD520" s="35"/>
      <c r="PE520" s="35"/>
      <c r="PF520" s="35"/>
      <c r="PG520" s="35"/>
      <c r="PH520" s="35"/>
      <c r="PI520" s="35"/>
      <c r="PJ520" s="35"/>
      <c r="PK520" s="35"/>
      <c r="PL520" s="35"/>
      <c r="PM520" s="35"/>
      <c r="PN520" s="35"/>
      <c r="PO520" s="35"/>
      <c r="PP520" s="35"/>
      <c r="PQ520" s="35"/>
      <c r="PR520" s="35"/>
      <c r="PS520" s="35"/>
      <c r="PT520" s="35"/>
      <c r="PU520" s="35"/>
      <c r="PV520" s="35"/>
      <c r="PW520" s="35"/>
      <c r="PX520" s="35"/>
      <c r="PY520" s="35"/>
      <c r="PZ520" s="35"/>
      <c r="QA520" s="35"/>
      <c r="QB520" s="35"/>
      <c r="QC520" s="35"/>
      <c r="QD520" s="35">
        <v>10</v>
      </c>
      <c r="QE520" s="35"/>
      <c r="QF520" s="35"/>
      <c r="QG520" s="35"/>
      <c r="QH520" s="35"/>
      <c r="QI520" s="35"/>
      <c r="QJ520" s="35"/>
      <c r="QK520" s="35"/>
      <c r="QL520" s="35"/>
      <c r="QM520" s="35"/>
      <c r="QN520" s="35"/>
      <c r="QO520" s="35"/>
      <c r="QP520" s="35"/>
      <c r="QQ520" s="35"/>
      <c r="QR520" s="35"/>
      <c r="QS520" s="35"/>
      <c r="QT520" s="35">
        <v>10</v>
      </c>
      <c r="QU520" s="35"/>
      <c r="QV520" s="35"/>
      <c r="QW520" s="35"/>
      <c r="QX520" s="35"/>
      <c r="QY520" s="35"/>
      <c r="QZ520" s="35"/>
      <c r="RA520" s="35"/>
      <c r="RB520" s="35"/>
      <c r="RC520" s="35"/>
      <c r="RD520" s="35"/>
      <c r="RE520" s="35"/>
      <c r="RF520" s="35"/>
      <c r="RG520" s="35"/>
      <c r="RH520" s="35"/>
      <c r="RI520" s="35"/>
      <c r="RJ520" s="35"/>
      <c r="RK520" s="35"/>
      <c r="RL520" s="35"/>
      <c r="RM520" s="35"/>
      <c r="RN520" s="35"/>
      <c r="RO520" s="35"/>
      <c r="RP520" s="35"/>
      <c r="RQ520" s="35"/>
      <c r="RR520" s="35"/>
      <c r="RS520" s="35"/>
      <c r="RT520" s="35"/>
      <c r="RU520" s="35"/>
      <c r="RV520" s="35"/>
      <c r="RW520" s="35"/>
      <c r="RX520" s="35"/>
      <c r="RY520" s="35"/>
      <c r="RZ520" s="35"/>
      <c r="SA520" s="35"/>
      <c r="SB520" s="35"/>
      <c r="SC520" s="35"/>
      <c r="SD520" s="35"/>
      <c r="SE520" s="35"/>
      <c r="SF520" s="35"/>
      <c r="SG520" s="35"/>
      <c r="SH520" s="35"/>
      <c r="SI520" s="35"/>
      <c r="SJ520" s="35"/>
      <c r="SK520" s="35"/>
      <c r="SL520" s="35"/>
      <c r="SM520" s="35"/>
      <c r="SN520" s="35"/>
      <c r="SO520" s="35"/>
      <c r="SP520" s="35"/>
      <c r="SQ520" s="35"/>
      <c r="SR520" s="35"/>
      <c r="SS520" s="35"/>
      <c r="ST520" s="35"/>
      <c r="SU520" s="35"/>
      <c r="SV520" s="35"/>
      <c r="SW520" s="35"/>
      <c r="SX520" s="35"/>
      <c r="SY520" s="35"/>
      <c r="SZ520" s="35"/>
      <c r="TA520" s="35"/>
      <c r="TB520" s="35"/>
      <c r="TC520" s="35"/>
      <c r="TD520" s="35"/>
      <c r="TE520" s="35"/>
      <c r="TF520" s="35"/>
      <c r="TG520" s="35"/>
      <c r="TH520" s="35"/>
      <c r="TI520" s="35"/>
      <c r="TJ520" s="35"/>
      <c r="TK520" s="35"/>
      <c r="TL520" s="35"/>
      <c r="TM520" s="35"/>
      <c r="TN520" s="35"/>
      <c r="TO520" s="35"/>
      <c r="TP520" s="35"/>
      <c r="TQ520" s="35"/>
      <c r="TR520" s="35"/>
      <c r="TS520" s="35"/>
      <c r="TT520" s="35"/>
      <c r="TU520" s="35"/>
      <c r="TV520" s="35"/>
      <c r="TW520" s="35"/>
      <c r="TX520" s="35"/>
      <c r="TY520" s="35"/>
      <c r="TZ520" s="35"/>
      <c r="UA520" s="35"/>
      <c r="UB520" s="35"/>
      <c r="UC520" s="35"/>
      <c r="UD520" s="35"/>
      <c r="UE520" s="35"/>
      <c r="UF520" s="35"/>
      <c r="UG520" s="35"/>
      <c r="UH520" s="35"/>
      <c r="UI520" s="35"/>
      <c r="UJ520" s="35"/>
      <c r="UK520" s="35"/>
      <c r="UL520" s="35"/>
      <c r="UM520" s="35"/>
      <c r="UN520" s="35"/>
      <c r="UO520" s="35"/>
      <c r="UP520" s="35"/>
      <c r="UQ520" s="35"/>
      <c r="UR520" s="35"/>
      <c r="US520" s="35"/>
      <c r="UT520" s="35"/>
      <c r="UU520" s="35"/>
      <c r="UV520" s="35"/>
      <c r="UW520" s="35"/>
      <c r="UX520" s="35"/>
      <c r="UY520" s="35"/>
      <c r="UZ520" s="35"/>
      <c r="VA520" s="35"/>
      <c r="VB520" s="35"/>
      <c r="VC520" s="35"/>
      <c r="VD520" s="35"/>
      <c r="VE520" s="35"/>
      <c r="VF520" s="35"/>
      <c r="VG520" s="35"/>
      <c r="VH520" s="35"/>
      <c r="VI520" s="35"/>
      <c r="VJ520" s="35"/>
      <c r="VK520" s="35"/>
      <c r="VL520" s="35"/>
      <c r="VM520" s="35"/>
      <c r="VN520" s="35"/>
      <c r="VO520" s="35"/>
      <c r="VP520" s="35"/>
      <c r="VQ520" s="35"/>
      <c r="VR520" s="35"/>
      <c r="VS520" s="35"/>
      <c r="VT520" s="35"/>
      <c r="VU520" s="35"/>
      <c r="VV520" s="35"/>
      <c r="VW520" s="35"/>
      <c r="VX520" s="35"/>
      <c r="VY520" s="35"/>
      <c r="VZ520" s="35"/>
      <c r="WA520" s="35"/>
      <c r="WB520" s="35"/>
      <c r="WC520" s="35"/>
      <c r="WD520" s="35"/>
      <c r="WE520" s="35"/>
      <c r="WF520" s="35"/>
      <c r="WG520" s="35"/>
      <c r="WH520" s="35"/>
      <c r="WI520" s="35"/>
      <c r="WJ520" s="35"/>
      <c r="WK520" s="35"/>
      <c r="WL520" s="35"/>
      <c r="WM520" s="35"/>
      <c r="WN520" s="35"/>
      <c r="WO520" s="35"/>
      <c r="WP520" s="35"/>
      <c r="WQ520" s="35"/>
      <c r="WR520" s="35"/>
      <c r="WS520" s="35"/>
      <c r="WT520" s="35"/>
      <c r="WU520" s="35"/>
      <c r="WV520" s="35"/>
      <c r="WW520" s="35"/>
      <c r="WX520" s="35"/>
      <c r="WY520" s="35"/>
      <c r="WZ520" s="35"/>
      <c r="XA520" s="35"/>
      <c r="XB520" s="35"/>
      <c r="XC520" s="35"/>
      <c r="XD520" s="35"/>
      <c r="XE520" s="35"/>
      <c r="XF520" s="35"/>
      <c r="XG520" s="35"/>
      <c r="XH520" s="35"/>
      <c r="XI520" s="35"/>
      <c r="XJ520" s="35"/>
      <c r="XK520" s="35"/>
      <c r="XL520" s="35"/>
      <c r="XM520" s="35"/>
      <c r="XN520" s="35"/>
      <c r="XO520" s="35"/>
      <c r="XP520" s="35"/>
      <c r="XQ520" s="35"/>
      <c r="XR520" s="35"/>
      <c r="XS520" s="35"/>
      <c r="XT520" s="35"/>
      <c r="XU520" s="35"/>
      <c r="XV520" s="35"/>
      <c r="XW520" s="35"/>
      <c r="XX520" s="35"/>
      <c r="XY520" s="35"/>
      <c r="XZ520" s="35"/>
      <c r="YA520" s="35"/>
      <c r="YB520" s="35"/>
      <c r="YC520" s="35"/>
      <c r="YD520" s="35"/>
      <c r="YE520" s="35"/>
      <c r="YF520" s="35"/>
      <c r="YG520" s="35"/>
      <c r="YH520" s="35"/>
      <c r="YI520" s="35"/>
      <c r="YJ520" s="35"/>
      <c r="YK520" s="35"/>
      <c r="YL520" s="35"/>
      <c r="YM520" s="35"/>
      <c r="YN520" s="35"/>
      <c r="YO520" s="35"/>
      <c r="YP520" s="35"/>
      <c r="YQ520" s="35"/>
      <c r="YR520" s="35"/>
      <c r="YS520" s="35"/>
      <c r="YT520" s="35"/>
      <c r="YU520" s="35"/>
      <c r="YV520" s="35"/>
      <c r="YW520" s="35"/>
      <c r="YX520" s="35"/>
      <c r="YY520" s="35"/>
      <c r="YZ520" s="35"/>
      <c r="ZA520" s="35"/>
      <c r="ZB520" s="35"/>
      <c r="ZC520" s="35"/>
      <c r="ZD520" s="35"/>
      <c r="ZE520" s="35"/>
      <c r="ZF520" s="35"/>
      <c r="ZG520" s="35"/>
      <c r="ZH520" s="35"/>
      <c r="ZI520" s="35"/>
      <c r="ZJ520" s="35"/>
      <c r="ZK520" s="35"/>
      <c r="ZL520" s="35"/>
      <c r="ZM520" s="35"/>
      <c r="ZN520" s="35"/>
      <c r="ZO520" s="35"/>
      <c r="ZP520" s="35"/>
      <c r="ZQ520" s="35"/>
      <c r="ZR520" s="35"/>
      <c r="ZS520" s="35"/>
      <c r="ZT520" s="35"/>
      <c r="ZU520" s="35"/>
      <c r="ZV520" s="35"/>
      <c r="ZW520" s="35"/>
      <c r="ZX520" s="35"/>
      <c r="ZY520" s="35"/>
      <c r="ZZ520" s="35"/>
      <c r="AAA520" s="35"/>
      <c r="AAB520" s="35"/>
      <c r="AAC520" s="35"/>
      <c r="AAD520" s="35"/>
      <c r="AAE520" s="35"/>
      <c r="AAF520" s="35"/>
      <c r="AAG520" s="35"/>
      <c r="AAH520" s="35"/>
      <c r="AAI520" s="35"/>
      <c r="AAJ520" s="35"/>
      <c r="AAK520" s="35"/>
      <c r="AAL520" s="35"/>
      <c r="AAM520" s="35"/>
      <c r="AAN520" s="35"/>
      <c r="AAO520" s="35"/>
      <c r="AAP520" s="35"/>
      <c r="AAQ520" s="35"/>
      <c r="AAR520" s="35"/>
      <c r="AAS520" s="35"/>
      <c r="AAT520" s="35"/>
      <c r="AAU520" s="35"/>
      <c r="AAV520" s="35"/>
      <c r="AAW520" s="35"/>
      <c r="AAX520" s="35"/>
      <c r="AAY520" s="35"/>
      <c r="AAZ520" s="35"/>
      <c r="ABA520" s="35"/>
      <c r="ABB520" s="35"/>
      <c r="ABC520" s="35"/>
      <c r="ABD520" s="35"/>
      <c r="ABE520" s="35"/>
      <c r="ABF520" s="35"/>
      <c r="ABG520" s="35"/>
      <c r="ABH520" s="35"/>
      <c r="ABI520" s="35"/>
      <c r="ABJ520" s="35"/>
      <c r="ABK520" s="35"/>
      <c r="ABL520" s="35"/>
      <c r="ABM520" s="35"/>
      <c r="ABN520" s="35"/>
      <c r="ABO520" s="35"/>
      <c r="ABP520" s="35"/>
      <c r="ABQ520" s="35"/>
      <c r="ABR520" s="35"/>
      <c r="ABS520" s="35"/>
      <c r="ABT520" s="35"/>
      <c r="ABU520" s="35"/>
      <c r="ABV520" s="35"/>
      <c r="ABW520" s="35"/>
      <c r="ABX520" s="35"/>
      <c r="ABY520" s="35"/>
      <c r="ABZ520" s="35"/>
      <c r="ACA520" s="35"/>
      <c r="ACB520" s="35"/>
      <c r="ACC520" s="35"/>
      <c r="ACD520" s="35"/>
      <c r="ACE520" s="35"/>
      <c r="ACF520" s="35"/>
      <c r="ACG520" s="35"/>
      <c r="ACH520" s="35"/>
      <c r="ACI520" s="35"/>
      <c r="ACJ520" s="35"/>
      <c r="ACK520" s="35"/>
      <c r="ACL520" s="35"/>
      <c r="ACM520" s="35"/>
      <c r="ACN520" s="35"/>
      <c r="ACO520" s="35"/>
      <c r="ACP520" s="35"/>
      <c r="ACQ520" s="35"/>
      <c r="ACR520" s="35"/>
      <c r="ACS520" s="35"/>
      <c r="ACT520" s="35"/>
      <c r="ACU520" s="35"/>
      <c r="ACV520" s="35"/>
      <c r="ACW520" s="35"/>
      <c r="ACX520" s="35"/>
      <c r="ACY520" s="35"/>
      <c r="ACZ520" s="35"/>
      <c r="ADA520" s="35"/>
      <c r="ADB520" s="35"/>
      <c r="ADC520" s="35"/>
      <c r="ADD520" s="35"/>
      <c r="ADE520" s="35"/>
      <c r="ADF520" s="35"/>
      <c r="ADG520" s="35"/>
      <c r="ADH520" s="35"/>
      <c r="ADI520" s="35"/>
      <c r="ADJ520" s="35"/>
      <c r="ADK520" s="35"/>
      <c r="ADL520" s="35"/>
      <c r="ADM520" s="35"/>
      <c r="ADN520" s="35"/>
      <c r="ADO520" s="35"/>
      <c r="ADP520" s="35"/>
      <c r="ADQ520" s="35"/>
      <c r="ADR520" s="35"/>
      <c r="ADS520" s="35"/>
      <c r="ADT520" s="35"/>
      <c r="ADU520" s="35"/>
      <c r="ADV520" s="35"/>
      <c r="ADW520" s="35"/>
      <c r="ADX520" s="35"/>
      <c r="ADY520" s="66">
        <f t="shared" si="21"/>
        <v>0</v>
      </c>
    </row>
    <row r="521" spans="1:805" s="5" customFormat="1" ht="12" customHeight="1" x14ac:dyDescent="0.2">
      <c r="A521" s="104" t="s">
        <v>479</v>
      </c>
      <c r="B521" s="65">
        <f t="shared" si="25"/>
        <v>0</v>
      </c>
      <c r="C521" s="57">
        <v>1</v>
      </c>
      <c r="D521" s="59">
        <v>44718</v>
      </c>
      <c r="E521" s="67">
        <v>17.36</v>
      </c>
      <c r="F521" s="67">
        <f t="shared" si="24"/>
        <v>0</v>
      </c>
      <c r="G521" s="6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15"/>
      <c r="BF521" s="15"/>
      <c r="BG521" s="136"/>
      <c r="BH521" s="35"/>
      <c r="BI521" s="35"/>
      <c r="BJ521" s="35"/>
      <c r="BK521" s="35"/>
      <c r="BL521" s="35"/>
      <c r="BM521" s="35"/>
      <c r="BN521" s="35"/>
      <c r="BO521" s="35"/>
      <c r="BP521" s="35"/>
      <c r="BQ521" s="35"/>
      <c r="BR521" s="35"/>
      <c r="BS521" s="35"/>
      <c r="BT521" s="35"/>
      <c r="BU521" s="35"/>
      <c r="BV521" s="35"/>
      <c r="BW521" s="35"/>
      <c r="BX521" s="35"/>
      <c r="BY521" s="35"/>
      <c r="BZ521" s="35"/>
      <c r="CA521" s="35"/>
      <c r="CB521" s="35"/>
      <c r="CC521" s="35"/>
      <c r="CD521" s="35"/>
      <c r="CE521" s="35"/>
      <c r="CF521" s="35"/>
      <c r="CG521" s="35"/>
      <c r="CH521" s="35"/>
      <c r="CI521" s="35"/>
      <c r="CJ521" s="35"/>
      <c r="CK521" s="35"/>
      <c r="CL521" s="35"/>
      <c r="CM521" s="35"/>
      <c r="CN521" s="35"/>
      <c r="CO521" s="35"/>
      <c r="CP521" s="35"/>
      <c r="CQ521" s="35"/>
      <c r="CR521" s="35"/>
      <c r="CS521" s="35"/>
      <c r="CT521" s="35"/>
      <c r="CU521" s="35"/>
      <c r="CV521" s="35"/>
      <c r="CW521" s="35"/>
      <c r="CX521" s="35"/>
      <c r="CY521" s="35"/>
      <c r="CZ521" s="35"/>
      <c r="DA521" s="35"/>
      <c r="DB521" s="35"/>
      <c r="DC521" s="35"/>
      <c r="DD521" s="35"/>
      <c r="DE521" s="35"/>
      <c r="DF521" s="35"/>
      <c r="DG521" s="35"/>
      <c r="DH521" s="35"/>
      <c r="DI521" s="35"/>
      <c r="DJ521" s="35"/>
      <c r="DK521" s="35"/>
      <c r="DL521" s="35"/>
      <c r="DM521" s="35"/>
      <c r="DN521" s="35"/>
      <c r="DO521" s="35"/>
      <c r="DP521" s="35"/>
      <c r="DQ521" s="35"/>
      <c r="DR521" s="35"/>
      <c r="DS521" s="35"/>
      <c r="DT521" s="35"/>
      <c r="DU521" s="35"/>
      <c r="DV521" s="35"/>
      <c r="DW521" s="35"/>
      <c r="DX521" s="35"/>
      <c r="DY521" s="35"/>
      <c r="DZ521" s="35"/>
      <c r="EA521" s="35"/>
      <c r="EB521" s="35"/>
      <c r="EC521" s="35"/>
      <c r="ED521" s="35"/>
      <c r="EE521" s="35"/>
      <c r="EF521" s="35"/>
      <c r="EG521" s="35"/>
      <c r="EH521" s="35"/>
      <c r="EI521" s="35"/>
      <c r="EJ521" s="35"/>
      <c r="EK521" s="35"/>
      <c r="EL521" s="35"/>
      <c r="EM521" s="35"/>
      <c r="EN521" s="35"/>
      <c r="EO521" s="35"/>
      <c r="EP521" s="35"/>
      <c r="EQ521" s="35"/>
      <c r="ER521" s="35"/>
      <c r="ES521" s="35"/>
      <c r="ET521" s="35"/>
      <c r="EU521" s="35"/>
      <c r="EV521" s="35"/>
      <c r="EW521" s="35"/>
      <c r="EX521" s="35"/>
      <c r="EY521" s="35"/>
      <c r="EZ521" s="35"/>
      <c r="FA521" s="35"/>
      <c r="FB521" s="35"/>
      <c r="FC521" s="35"/>
      <c r="FD521" s="35"/>
      <c r="FE521" s="35"/>
      <c r="FF521" s="35"/>
      <c r="FG521" s="35"/>
      <c r="FH521" s="35"/>
      <c r="FI521" s="35"/>
      <c r="FJ521" s="35"/>
      <c r="FK521" s="35"/>
      <c r="FL521" s="35"/>
      <c r="FM521" s="35"/>
      <c r="FN521" s="35"/>
      <c r="FO521" s="35"/>
      <c r="FP521" s="35"/>
      <c r="FQ521" s="35"/>
      <c r="FR521" s="35"/>
      <c r="FS521" s="35"/>
      <c r="FT521" s="35"/>
      <c r="FU521" s="35"/>
      <c r="FV521" s="35"/>
      <c r="FW521" s="35"/>
      <c r="FX521" s="35"/>
      <c r="FY521" s="35"/>
      <c r="FZ521" s="35"/>
      <c r="GA521" s="35"/>
      <c r="GB521" s="35"/>
      <c r="GC521" s="35"/>
      <c r="GD521" s="35"/>
      <c r="GE521" s="35"/>
      <c r="GF521" s="35"/>
      <c r="GG521" s="35"/>
      <c r="GH521" s="35"/>
      <c r="GI521" s="35"/>
      <c r="GJ521" s="35"/>
      <c r="GK521" s="35"/>
      <c r="GL521" s="35"/>
      <c r="GM521" s="35"/>
      <c r="GN521" s="35"/>
      <c r="GO521" s="35"/>
      <c r="GP521" s="35"/>
      <c r="GQ521" s="35"/>
      <c r="GR521" s="35"/>
      <c r="GS521" s="35"/>
      <c r="GT521" s="35"/>
      <c r="GU521" s="35"/>
      <c r="GV521" s="35"/>
      <c r="GW521" s="35"/>
      <c r="GX521" s="35"/>
      <c r="GY521" s="35"/>
      <c r="GZ521" s="35"/>
      <c r="HA521" s="35"/>
      <c r="HB521" s="35"/>
      <c r="HC521" s="35"/>
      <c r="HD521" s="35"/>
      <c r="HE521" s="35"/>
      <c r="HF521" s="35"/>
      <c r="HG521" s="35"/>
      <c r="HH521" s="35"/>
      <c r="HI521" s="35"/>
      <c r="HJ521" s="35"/>
      <c r="HK521" s="35"/>
      <c r="HL521" s="35"/>
      <c r="HM521" s="35"/>
      <c r="HN521" s="35"/>
      <c r="HO521" s="35"/>
      <c r="HP521" s="35"/>
      <c r="HQ521" s="35"/>
      <c r="HR521" s="35"/>
      <c r="HS521" s="35"/>
      <c r="HT521" s="35"/>
      <c r="HU521" s="35"/>
      <c r="HV521" s="35"/>
      <c r="HW521" s="35"/>
      <c r="HX521" s="35"/>
      <c r="HY521" s="35"/>
      <c r="HZ521" s="35"/>
      <c r="IA521" s="35"/>
      <c r="IB521" s="35"/>
      <c r="IC521" s="35"/>
      <c r="ID521" s="35"/>
      <c r="IE521" s="35"/>
      <c r="IF521" s="35"/>
      <c r="IG521" s="35"/>
      <c r="IH521" s="35"/>
      <c r="II521" s="35"/>
      <c r="IJ521" s="35"/>
      <c r="IK521" s="35"/>
      <c r="IL521" s="35"/>
      <c r="IM521" s="35"/>
      <c r="IN521" s="35"/>
      <c r="IO521" s="35"/>
      <c r="IP521" s="35"/>
      <c r="IQ521" s="35"/>
      <c r="IR521" s="35"/>
      <c r="IS521" s="35"/>
      <c r="IT521" s="35"/>
      <c r="IU521" s="35"/>
      <c r="IV521" s="35"/>
      <c r="IW521" s="35"/>
      <c r="IX521" s="35"/>
      <c r="IY521" s="35"/>
      <c r="IZ521" s="35"/>
      <c r="JA521" s="35"/>
      <c r="JB521" s="35"/>
      <c r="JC521" s="35"/>
      <c r="JD521" s="35"/>
      <c r="JE521" s="35"/>
      <c r="JF521" s="35"/>
      <c r="JG521" s="35"/>
      <c r="JH521" s="35"/>
      <c r="JI521" s="35"/>
      <c r="JJ521" s="35"/>
      <c r="JK521" s="35"/>
      <c r="JL521" s="35"/>
      <c r="JM521" s="35"/>
      <c r="JN521" s="35"/>
      <c r="JO521" s="35"/>
      <c r="JP521" s="35"/>
      <c r="JQ521" s="35"/>
      <c r="JR521" s="35"/>
      <c r="JS521" s="35"/>
      <c r="JT521" s="35"/>
      <c r="JU521" s="35"/>
      <c r="JV521" s="35"/>
      <c r="JW521" s="35"/>
      <c r="JX521" s="35"/>
      <c r="JY521" s="35"/>
      <c r="JZ521" s="35"/>
      <c r="KA521" s="35"/>
      <c r="KB521" s="35"/>
      <c r="KC521" s="35"/>
      <c r="KD521" s="35"/>
      <c r="KE521" s="35"/>
      <c r="KF521" s="35"/>
      <c r="KG521" s="35"/>
      <c r="KH521" s="35"/>
      <c r="KI521" s="35"/>
      <c r="KJ521" s="35"/>
      <c r="KK521" s="35"/>
      <c r="KL521" s="35"/>
      <c r="KM521" s="35"/>
      <c r="KN521" s="35"/>
      <c r="KO521" s="35"/>
      <c r="KP521" s="35"/>
      <c r="KQ521" s="35"/>
      <c r="KR521" s="35"/>
      <c r="KS521" s="35"/>
      <c r="KT521" s="35"/>
      <c r="KU521" s="35"/>
      <c r="KV521" s="35"/>
      <c r="KW521" s="35"/>
      <c r="KX521" s="35"/>
      <c r="KY521" s="35"/>
      <c r="KZ521" s="35"/>
      <c r="LA521" s="35"/>
      <c r="LB521" s="35"/>
      <c r="LC521" s="35"/>
      <c r="LD521" s="35"/>
      <c r="LE521" s="35"/>
      <c r="LF521" s="35"/>
      <c r="LG521" s="35"/>
      <c r="LH521" s="35"/>
      <c r="LI521" s="35"/>
      <c r="LJ521" s="35"/>
      <c r="LK521" s="35"/>
      <c r="LL521" s="35"/>
      <c r="LM521" s="35">
        <v>15</v>
      </c>
      <c r="LN521" s="35"/>
      <c r="LO521" s="35"/>
      <c r="LP521" s="35"/>
      <c r="LQ521" s="35"/>
      <c r="LR521" s="35"/>
      <c r="LS521" s="35"/>
      <c r="LT521" s="35"/>
      <c r="LU521" s="35"/>
      <c r="LV521" s="35"/>
      <c r="LW521" s="35"/>
      <c r="LX521" s="35"/>
      <c r="LY521" s="35"/>
      <c r="LZ521" s="35"/>
      <c r="MA521" s="35"/>
      <c r="MB521" s="35"/>
      <c r="MC521" s="35"/>
      <c r="MD521" s="35"/>
      <c r="ME521" s="35"/>
      <c r="MF521" s="35"/>
      <c r="MG521" s="35"/>
      <c r="MH521" s="35"/>
      <c r="MI521" s="35"/>
      <c r="MJ521" s="35"/>
      <c r="MK521" s="35"/>
      <c r="ML521" s="35"/>
      <c r="MM521" s="35"/>
      <c r="MN521" s="35"/>
      <c r="MO521" s="35"/>
      <c r="MP521" s="35"/>
      <c r="MQ521" s="35"/>
      <c r="MR521" s="35"/>
      <c r="MS521" s="35"/>
      <c r="MT521" s="35"/>
      <c r="MU521" s="35"/>
      <c r="MV521" s="35"/>
      <c r="MW521" s="35"/>
      <c r="MX521" s="35"/>
      <c r="MY521" s="35"/>
      <c r="MZ521" s="35"/>
      <c r="NA521" s="35"/>
      <c r="NB521" s="35"/>
      <c r="NC521" s="35"/>
      <c r="ND521" s="35"/>
      <c r="NE521" s="35"/>
      <c r="NF521" s="35"/>
      <c r="NG521" s="35"/>
      <c r="NH521" s="35"/>
      <c r="NI521" s="35"/>
      <c r="NJ521" s="35"/>
      <c r="NK521" s="35"/>
      <c r="NL521" s="35"/>
      <c r="NM521" s="35"/>
      <c r="NN521" s="35"/>
      <c r="NO521" s="35"/>
      <c r="NP521" s="35"/>
      <c r="NQ521" s="35"/>
      <c r="NR521" s="35"/>
      <c r="NS521" s="35"/>
      <c r="NT521" s="35"/>
      <c r="NU521" s="35"/>
      <c r="NV521" s="35"/>
      <c r="NW521" s="35"/>
      <c r="NX521" s="35"/>
      <c r="NY521" s="35"/>
      <c r="NZ521" s="35"/>
      <c r="OA521" s="35"/>
      <c r="OB521" s="35"/>
      <c r="OC521" s="35"/>
      <c r="OD521" s="35"/>
      <c r="OE521" s="35"/>
      <c r="OF521" s="35"/>
      <c r="OG521" s="35"/>
      <c r="OH521" s="35"/>
      <c r="OI521" s="35"/>
      <c r="OJ521" s="35"/>
      <c r="OK521" s="35"/>
      <c r="OL521" s="35"/>
      <c r="OM521" s="35"/>
      <c r="ON521" s="35"/>
      <c r="OO521" s="35"/>
      <c r="OP521" s="35"/>
      <c r="OQ521" s="35"/>
      <c r="OR521" s="35"/>
      <c r="OS521" s="35"/>
      <c r="OT521" s="35"/>
      <c r="OU521" s="35"/>
      <c r="OV521" s="35"/>
      <c r="OW521" s="35"/>
      <c r="OX521" s="35"/>
      <c r="OY521" s="35"/>
      <c r="OZ521" s="35"/>
      <c r="PA521" s="35"/>
      <c r="PB521" s="35"/>
      <c r="PC521" s="35"/>
      <c r="PD521" s="35"/>
      <c r="PE521" s="35"/>
      <c r="PF521" s="35"/>
      <c r="PG521" s="35"/>
      <c r="PH521" s="35"/>
      <c r="PI521" s="35"/>
      <c r="PJ521" s="35"/>
      <c r="PK521" s="35"/>
      <c r="PL521" s="35"/>
      <c r="PM521" s="35"/>
      <c r="PN521" s="35"/>
      <c r="PO521" s="35"/>
      <c r="PP521" s="35"/>
      <c r="PQ521" s="35"/>
      <c r="PR521" s="35"/>
      <c r="PS521" s="35"/>
      <c r="PT521" s="35"/>
      <c r="PU521" s="35"/>
      <c r="PV521" s="35"/>
      <c r="PW521" s="35"/>
      <c r="PX521" s="35"/>
      <c r="PY521" s="35"/>
      <c r="PZ521" s="35"/>
      <c r="QA521" s="35"/>
      <c r="QB521" s="35"/>
      <c r="QC521" s="35"/>
      <c r="QD521" s="35">
        <v>10</v>
      </c>
      <c r="QE521" s="35"/>
      <c r="QF521" s="35"/>
      <c r="QG521" s="35"/>
      <c r="QH521" s="35"/>
      <c r="QI521" s="35"/>
      <c r="QJ521" s="35"/>
      <c r="QK521" s="35"/>
      <c r="QL521" s="35"/>
      <c r="QM521" s="35"/>
      <c r="QN521" s="35"/>
      <c r="QO521" s="35"/>
      <c r="QP521" s="35"/>
      <c r="QQ521" s="35"/>
      <c r="QR521" s="35"/>
      <c r="QS521" s="35"/>
      <c r="QT521" s="35">
        <v>10</v>
      </c>
      <c r="QU521" s="35"/>
      <c r="QV521" s="35"/>
      <c r="QW521" s="35"/>
      <c r="QX521" s="35"/>
      <c r="QY521" s="35"/>
      <c r="QZ521" s="35"/>
      <c r="RA521" s="35"/>
      <c r="RB521" s="35"/>
      <c r="RC521" s="35"/>
      <c r="RD521" s="35"/>
      <c r="RE521" s="35"/>
      <c r="RF521" s="35"/>
      <c r="RG521" s="35"/>
      <c r="RH521" s="35"/>
      <c r="RI521" s="35"/>
      <c r="RJ521" s="35"/>
      <c r="RK521" s="35"/>
      <c r="RL521" s="35"/>
      <c r="RM521" s="35"/>
      <c r="RN521" s="35"/>
      <c r="RO521" s="35"/>
      <c r="RP521" s="35"/>
      <c r="RQ521" s="35"/>
      <c r="RR521" s="35"/>
      <c r="RS521" s="35"/>
      <c r="RT521" s="35"/>
      <c r="RU521" s="35"/>
      <c r="RV521" s="35"/>
      <c r="RW521" s="35"/>
      <c r="RX521" s="35"/>
      <c r="RY521" s="35"/>
      <c r="RZ521" s="35"/>
      <c r="SA521" s="35"/>
      <c r="SB521" s="35"/>
      <c r="SC521" s="35"/>
      <c r="SD521" s="35"/>
      <c r="SE521" s="35"/>
      <c r="SF521" s="35"/>
      <c r="SG521" s="35"/>
      <c r="SH521" s="35"/>
      <c r="SI521" s="35"/>
      <c r="SJ521" s="35"/>
      <c r="SK521" s="35"/>
      <c r="SL521" s="35"/>
      <c r="SM521" s="35"/>
      <c r="SN521" s="35"/>
      <c r="SO521" s="35"/>
      <c r="SP521" s="35"/>
      <c r="SQ521" s="35"/>
      <c r="SR521" s="35"/>
      <c r="SS521" s="35"/>
      <c r="ST521" s="35"/>
      <c r="SU521" s="35"/>
      <c r="SV521" s="35"/>
      <c r="SW521" s="35"/>
      <c r="SX521" s="35"/>
      <c r="SY521" s="35"/>
      <c r="SZ521" s="35"/>
      <c r="TA521" s="35"/>
      <c r="TB521" s="35"/>
      <c r="TC521" s="35"/>
      <c r="TD521" s="35"/>
      <c r="TE521" s="35"/>
      <c r="TF521" s="35"/>
      <c r="TG521" s="35"/>
      <c r="TH521" s="35"/>
      <c r="TI521" s="35"/>
      <c r="TJ521" s="35"/>
      <c r="TK521" s="35"/>
      <c r="TL521" s="35"/>
      <c r="TM521" s="35"/>
      <c r="TN521" s="35"/>
      <c r="TO521" s="35"/>
      <c r="TP521" s="35"/>
      <c r="TQ521" s="35"/>
      <c r="TR521" s="35"/>
      <c r="TS521" s="35"/>
      <c r="TT521" s="35"/>
      <c r="TU521" s="35"/>
      <c r="TV521" s="35"/>
      <c r="TW521" s="35"/>
      <c r="TX521" s="35"/>
      <c r="TY521" s="35"/>
      <c r="TZ521" s="35"/>
      <c r="UA521" s="35"/>
      <c r="UB521" s="35"/>
      <c r="UC521" s="35"/>
      <c r="UD521" s="35"/>
      <c r="UE521" s="35"/>
      <c r="UF521" s="35"/>
      <c r="UG521" s="35"/>
      <c r="UH521" s="35"/>
      <c r="UI521" s="35"/>
      <c r="UJ521" s="35"/>
      <c r="UK521" s="35"/>
      <c r="UL521" s="35"/>
      <c r="UM521" s="35"/>
      <c r="UN521" s="35"/>
      <c r="UO521" s="35"/>
      <c r="UP521" s="35"/>
      <c r="UQ521" s="35"/>
      <c r="UR521" s="35"/>
      <c r="US521" s="35"/>
      <c r="UT521" s="35"/>
      <c r="UU521" s="35"/>
      <c r="UV521" s="35"/>
      <c r="UW521" s="35"/>
      <c r="UX521" s="35"/>
      <c r="UY521" s="35"/>
      <c r="UZ521" s="35"/>
      <c r="VA521" s="35"/>
      <c r="VB521" s="35"/>
      <c r="VC521" s="35"/>
      <c r="VD521" s="35"/>
      <c r="VE521" s="35"/>
      <c r="VF521" s="35"/>
      <c r="VG521" s="35"/>
      <c r="VH521" s="35"/>
      <c r="VI521" s="35"/>
      <c r="VJ521" s="35"/>
      <c r="VK521" s="35"/>
      <c r="VL521" s="35"/>
      <c r="VM521" s="35"/>
      <c r="VN521" s="35"/>
      <c r="VO521" s="35"/>
      <c r="VP521" s="35"/>
      <c r="VQ521" s="35"/>
      <c r="VR521" s="35"/>
      <c r="VS521" s="35"/>
      <c r="VT521" s="35"/>
      <c r="VU521" s="35"/>
      <c r="VV521" s="35"/>
      <c r="VW521" s="35"/>
      <c r="VX521" s="35"/>
      <c r="VY521" s="35"/>
      <c r="VZ521" s="35"/>
      <c r="WA521" s="35"/>
      <c r="WB521" s="35"/>
      <c r="WC521" s="35"/>
      <c r="WD521" s="35"/>
      <c r="WE521" s="35"/>
      <c r="WF521" s="35"/>
      <c r="WG521" s="35"/>
      <c r="WH521" s="35"/>
      <c r="WI521" s="35"/>
      <c r="WJ521" s="35"/>
      <c r="WK521" s="35"/>
      <c r="WL521" s="35"/>
      <c r="WM521" s="35"/>
      <c r="WN521" s="35"/>
      <c r="WO521" s="35"/>
      <c r="WP521" s="35"/>
      <c r="WQ521" s="35"/>
      <c r="WR521" s="35"/>
      <c r="WS521" s="35">
        <v>15</v>
      </c>
      <c r="WT521" s="35"/>
      <c r="WU521" s="35"/>
      <c r="WV521" s="35"/>
      <c r="WW521" s="35"/>
      <c r="WX521" s="35"/>
      <c r="WY521" s="35"/>
      <c r="WZ521" s="35"/>
      <c r="XA521" s="35"/>
      <c r="XB521" s="35"/>
      <c r="XC521" s="35"/>
      <c r="XD521" s="35"/>
      <c r="XE521" s="35"/>
      <c r="XF521" s="35"/>
      <c r="XG521" s="35"/>
      <c r="XH521" s="35"/>
      <c r="XI521" s="35"/>
      <c r="XJ521" s="35"/>
      <c r="XK521" s="35"/>
      <c r="XL521" s="35"/>
      <c r="XM521" s="35"/>
      <c r="XN521" s="35"/>
      <c r="XO521" s="35"/>
      <c r="XP521" s="35"/>
      <c r="XQ521" s="35"/>
      <c r="XR521" s="35"/>
      <c r="XS521" s="35"/>
      <c r="XT521" s="35"/>
      <c r="XU521" s="35"/>
      <c r="XV521" s="35"/>
      <c r="XW521" s="35"/>
      <c r="XX521" s="35"/>
      <c r="XY521" s="35"/>
      <c r="XZ521" s="35"/>
      <c r="YA521" s="35"/>
      <c r="YB521" s="35"/>
      <c r="YC521" s="35"/>
      <c r="YD521" s="35"/>
      <c r="YE521" s="35"/>
      <c r="YF521" s="35"/>
      <c r="YG521" s="35"/>
      <c r="YH521" s="35"/>
      <c r="YI521" s="35"/>
      <c r="YJ521" s="35"/>
      <c r="YK521" s="35"/>
      <c r="YL521" s="35"/>
      <c r="YM521" s="35"/>
      <c r="YN521" s="35"/>
      <c r="YO521" s="35"/>
      <c r="YP521" s="35"/>
      <c r="YQ521" s="35"/>
      <c r="YR521" s="35"/>
      <c r="YS521" s="35"/>
      <c r="YT521" s="35"/>
      <c r="YU521" s="35"/>
      <c r="YV521" s="35"/>
      <c r="YW521" s="35"/>
      <c r="YX521" s="35"/>
      <c r="YY521" s="35"/>
      <c r="YZ521" s="35"/>
      <c r="ZA521" s="35"/>
      <c r="ZB521" s="35"/>
      <c r="ZC521" s="35"/>
      <c r="ZD521" s="35"/>
      <c r="ZE521" s="35"/>
      <c r="ZF521" s="35"/>
      <c r="ZG521" s="35"/>
      <c r="ZH521" s="35"/>
      <c r="ZI521" s="35"/>
      <c r="ZJ521" s="35"/>
      <c r="ZK521" s="35"/>
      <c r="ZL521" s="35"/>
      <c r="ZM521" s="35"/>
      <c r="ZN521" s="35"/>
      <c r="ZO521" s="35"/>
      <c r="ZP521" s="35"/>
      <c r="ZQ521" s="35"/>
      <c r="ZR521" s="35"/>
      <c r="ZS521" s="35"/>
      <c r="ZT521" s="35"/>
      <c r="ZU521" s="35"/>
      <c r="ZV521" s="35"/>
      <c r="ZW521" s="35"/>
      <c r="ZX521" s="35"/>
      <c r="ZY521" s="35"/>
      <c r="ZZ521" s="35"/>
      <c r="AAA521" s="35"/>
      <c r="AAB521" s="35"/>
      <c r="AAC521" s="35"/>
      <c r="AAD521" s="35"/>
      <c r="AAE521" s="35"/>
      <c r="AAF521" s="35"/>
      <c r="AAG521" s="35"/>
      <c r="AAH521" s="35"/>
      <c r="AAI521" s="35"/>
      <c r="AAJ521" s="35"/>
      <c r="AAK521" s="35"/>
      <c r="AAL521" s="35"/>
      <c r="AAM521" s="35"/>
      <c r="AAN521" s="35"/>
      <c r="AAO521" s="35"/>
      <c r="AAP521" s="35"/>
      <c r="AAQ521" s="35"/>
      <c r="AAR521" s="35"/>
      <c r="AAS521" s="35"/>
      <c r="AAT521" s="35"/>
      <c r="AAU521" s="35"/>
      <c r="AAV521" s="35"/>
      <c r="AAW521" s="35"/>
      <c r="AAX521" s="35"/>
      <c r="AAY521" s="35"/>
      <c r="AAZ521" s="35"/>
      <c r="ABA521" s="35"/>
      <c r="ABB521" s="35"/>
      <c r="ABC521" s="35"/>
      <c r="ABD521" s="35"/>
      <c r="ABE521" s="35"/>
      <c r="ABF521" s="35"/>
      <c r="ABG521" s="35"/>
      <c r="ABH521" s="35"/>
      <c r="ABI521" s="35"/>
      <c r="ABJ521" s="35"/>
      <c r="ABK521" s="35"/>
      <c r="ABL521" s="35"/>
      <c r="ABM521" s="35"/>
      <c r="ABN521" s="35"/>
      <c r="ABO521" s="35"/>
      <c r="ABP521" s="35"/>
      <c r="ABQ521" s="35"/>
      <c r="ABR521" s="35"/>
      <c r="ABS521" s="35"/>
      <c r="ABT521" s="35"/>
      <c r="ABU521" s="35"/>
      <c r="ABV521" s="35"/>
      <c r="ABW521" s="35"/>
      <c r="ABX521" s="35"/>
      <c r="ABY521" s="35"/>
      <c r="ABZ521" s="35"/>
      <c r="ACA521" s="35"/>
      <c r="ACB521" s="35"/>
      <c r="ACC521" s="35"/>
      <c r="ACD521" s="35"/>
      <c r="ACE521" s="35"/>
      <c r="ACF521" s="35"/>
      <c r="ACG521" s="35"/>
      <c r="ACH521" s="35"/>
      <c r="ACI521" s="35"/>
      <c r="ACJ521" s="35"/>
      <c r="ACK521" s="35"/>
      <c r="ACL521" s="35"/>
      <c r="ACM521" s="35"/>
      <c r="ACN521" s="35"/>
      <c r="ACO521" s="35"/>
      <c r="ACP521" s="35"/>
      <c r="ACQ521" s="35"/>
      <c r="ACR521" s="35"/>
      <c r="ACS521" s="35"/>
      <c r="ACT521" s="35"/>
      <c r="ACU521" s="35"/>
      <c r="ACV521" s="35"/>
      <c r="ACW521" s="35"/>
      <c r="ACX521" s="35"/>
      <c r="ACY521" s="35"/>
      <c r="ACZ521" s="35"/>
      <c r="ADA521" s="35"/>
      <c r="ADB521" s="35"/>
      <c r="ADC521" s="35"/>
      <c r="ADD521" s="35"/>
      <c r="ADE521" s="35"/>
      <c r="ADF521" s="35"/>
      <c r="ADG521" s="35"/>
      <c r="ADH521" s="35"/>
      <c r="ADI521" s="35"/>
      <c r="ADJ521" s="35"/>
      <c r="ADK521" s="35"/>
      <c r="ADL521" s="35"/>
      <c r="ADM521" s="35"/>
      <c r="ADN521" s="35"/>
      <c r="ADO521" s="35"/>
      <c r="ADP521" s="35"/>
      <c r="ADQ521" s="35"/>
      <c r="ADR521" s="35"/>
      <c r="ADS521" s="35"/>
      <c r="ADT521" s="35"/>
      <c r="ADU521" s="35"/>
      <c r="ADV521" s="35"/>
      <c r="ADW521" s="35"/>
      <c r="ADX521" s="35"/>
      <c r="ADY521" s="66">
        <f t="shared" si="21"/>
        <v>0</v>
      </c>
    </row>
    <row r="522" spans="1:805" s="5" customFormat="1" ht="12" customHeight="1" x14ac:dyDescent="0.2">
      <c r="A522" s="104" t="s">
        <v>598</v>
      </c>
      <c r="B522" s="65">
        <f t="shared" si="25"/>
        <v>0</v>
      </c>
      <c r="C522" s="57">
        <v>1</v>
      </c>
      <c r="D522" s="59">
        <v>44832</v>
      </c>
      <c r="E522" s="67">
        <v>6.39</v>
      </c>
      <c r="F522" s="67">
        <f t="shared" si="24"/>
        <v>0</v>
      </c>
      <c r="G522" s="6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15"/>
      <c r="BF522" s="15"/>
      <c r="BG522" s="136"/>
      <c r="BH522" s="35"/>
      <c r="BI522" s="35"/>
      <c r="BJ522" s="35"/>
      <c r="BK522" s="35"/>
      <c r="BL522" s="35"/>
      <c r="BM522" s="35"/>
      <c r="BN522" s="35"/>
      <c r="BO522" s="35"/>
      <c r="BP522" s="35"/>
      <c r="BQ522" s="35"/>
      <c r="BR522" s="35"/>
      <c r="BS522" s="35"/>
      <c r="BT522" s="35"/>
      <c r="BU522" s="35"/>
      <c r="BV522" s="35"/>
      <c r="BW522" s="35"/>
      <c r="BX522" s="35"/>
      <c r="BY522" s="35"/>
      <c r="BZ522" s="35"/>
      <c r="CA522" s="35"/>
      <c r="CB522" s="35"/>
      <c r="CC522" s="35"/>
      <c r="CD522" s="35"/>
      <c r="CE522" s="35"/>
      <c r="CF522" s="35"/>
      <c r="CG522" s="35"/>
      <c r="CH522" s="35"/>
      <c r="CI522" s="35"/>
      <c r="CJ522" s="35"/>
      <c r="CK522" s="35"/>
      <c r="CL522" s="35"/>
      <c r="CM522" s="35"/>
      <c r="CN522" s="35"/>
      <c r="CO522" s="35"/>
      <c r="CP522" s="35"/>
      <c r="CQ522" s="35"/>
      <c r="CR522" s="35"/>
      <c r="CS522" s="35"/>
      <c r="CT522" s="35"/>
      <c r="CU522" s="35"/>
      <c r="CV522" s="35"/>
      <c r="CW522" s="35"/>
      <c r="CX522" s="35"/>
      <c r="CY522" s="35"/>
      <c r="CZ522" s="35"/>
      <c r="DA522" s="35"/>
      <c r="DB522" s="35"/>
      <c r="DC522" s="35"/>
      <c r="DD522" s="35"/>
      <c r="DE522" s="35"/>
      <c r="DF522" s="35"/>
      <c r="DG522" s="35"/>
      <c r="DH522" s="35"/>
      <c r="DI522" s="35"/>
      <c r="DJ522" s="35"/>
      <c r="DK522" s="35"/>
      <c r="DL522" s="35"/>
      <c r="DM522" s="35"/>
      <c r="DN522" s="35"/>
      <c r="DO522" s="35"/>
      <c r="DP522" s="35"/>
      <c r="DQ522" s="35"/>
      <c r="DR522" s="35"/>
      <c r="DS522" s="35"/>
      <c r="DT522" s="35"/>
      <c r="DU522" s="35"/>
      <c r="DV522" s="35"/>
      <c r="DW522" s="35"/>
      <c r="DX522" s="35"/>
      <c r="DY522" s="35"/>
      <c r="DZ522" s="35"/>
      <c r="EA522" s="35"/>
      <c r="EB522" s="35"/>
      <c r="EC522" s="35"/>
      <c r="ED522" s="35"/>
      <c r="EE522" s="35"/>
      <c r="EF522" s="35"/>
      <c r="EG522" s="35"/>
      <c r="EH522" s="35"/>
      <c r="EI522" s="35"/>
      <c r="EJ522" s="35"/>
      <c r="EK522" s="35"/>
      <c r="EL522" s="35"/>
      <c r="EM522" s="35"/>
      <c r="EN522" s="35"/>
      <c r="EO522" s="35"/>
      <c r="EP522" s="35"/>
      <c r="EQ522" s="35"/>
      <c r="ER522" s="35"/>
      <c r="ES522" s="35"/>
      <c r="ET522" s="35"/>
      <c r="EU522" s="35"/>
      <c r="EV522" s="35"/>
      <c r="EW522" s="35"/>
      <c r="EX522" s="35"/>
      <c r="EY522" s="35"/>
      <c r="EZ522" s="35"/>
      <c r="FA522" s="35"/>
      <c r="FB522" s="35"/>
      <c r="FC522" s="35"/>
      <c r="FD522" s="35"/>
      <c r="FE522" s="35"/>
      <c r="FF522" s="35"/>
      <c r="FG522" s="35"/>
      <c r="FH522" s="35"/>
      <c r="FI522" s="35"/>
      <c r="FJ522" s="35"/>
      <c r="FK522" s="35"/>
      <c r="FL522" s="35"/>
      <c r="FM522" s="35"/>
      <c r="FN522" s="35"/>
      <c r="FO522" s="35"/>
      <c r="FP522" s="35"/>
      <c r="FQ522" s="35"/>
      <c r="FR522" s="35"/>
      <c r="FS522" s="35"/>
      <c r="FT522" s="35"/>
      <c r="FU522" s="35"/>
      <c r="FV522" s="35"/>
      <c r="FW522" s="35"/>
      <c r="FX522" s="35"/>
      <c r="FY522" s="35"/>
      <c r="FZ522" s="35"/>
      <c r="GA522" s="35"/>
      <c r="GB522" s="35"/>
      <c r="GC522" s="35"/>
      <c r="GD522" s="35"/>
      <c r="GE522" s="35"/>
      <c r="GF522" s="35"/>
      <c r="GG522" s="35"/>
      <c r="GH522" s="35"/>
      <c r="GI522" s="35"/>
      <c r="GJ522" s="35"/>
      <c r="GK522" s="35"/>
      <c r="GL522" s="35"/>
      <c r="GM522" s="35"/>
      <c r="GN522" s="35"/>
      <c r="GO522" s="35"/>
      <c r="GP522" s="35"/>
      <c r="GQ522" s="35"/>
      <c r="GR522" s="35"/>
      <c r="GS522" s="35"/>
      <c r="GT522" s="35"/>
      <c r="GU522" s="35"/>
      <c r="GV522" s="35"/>
      <c r="GW522" s="35"/>
      <c r="GX522" s="35"/>
      <c r="GY522" s="35"/>
      <c r="GZ522" s="35"/>
      <c r="HA522" s="35"/>
      <c r="HB522" s="35"/>
      <c r="HC522" s="35"/>
      <c r="HD522" s="35"/>
      <c r="HE522" s="35"/>
      <c r="HF522" s="35"/>
      <c r="HG522" s="35"/>
      <c r="HH522" s="35"/>
      <c r="HI522" s="35"/>
      <c r="HJ522" s="35"/>
      <c r="HK522" s="35"/>
      <c r="HL522" s="35"/>
      <c r="HM522" s="35"/>
      <c r="HN522" s="35"/>
      <c r="HO522" s="35"/>
      <c r="HP522" s="35"/>
      <c r="HQ522" s="35"/>
      <c r="HR522" s="35"/>
      <c r="HS522" s="35"/>
      <c r="HT522" s="35"/>
      <c r="HU522" s="35"/>
      <c r="HV522" s="35"/>
      <c r="HW522" s="35"/>
      <c r="HX522" s="35"/>
      <c r="HY522" s="35"/>
      <c r="HZ522" s="35"/>
      <c r="IA522" s="35"/>
      <c r="IB522" s="35"/>
      <c r="IC522" s="35"/>
      <c r="ID522" s="35"/>
      <c r="IE522" s="35"/>
      <c r="IF522" s="35"/>
      <c r="IG522" s="35"/>
      <c r="IH522" s="35"/>
      <c r="II522" s="35"/>
      <c r="IJ522" s="35"/>
      <c r="IK522" s="35"/>
      <c r="IL522" s="35"/>
      <c r="IM522" s="35"/>
      <c r="IN522" s="35"/>
      <c r="IO522" s="35"/>
      <c r="IP522" s="35"/>
      <c r="IQ522" s="35"/>
      <c r="IR522" s="35"/>
      <c r="IS522" s="35"/>
      <c r="IT522" s="35"/>
      <c r="IU522" s="35"/>
      <c r="IV522" s="35"/>
      <c r="IW522" s="35"/>
      <c r="IX522" s="35"/>
      <c r="IY522" s="35"/>
      <c r="IZ522" s="35"/>
      <c r="JA522" s="35"/>
      <c r="JB522" s="35"/>
      <c r="JC522" s="35"/>
      <c r="JD522" s="35"/>
      <c r="JE522" s="35"/>
      <c r="JF522" s="35"/>
      <c r="JG522" s="35"/>
      <c r="JH522" s="35"/>
      <c r="JI522" s="35"/>
      <c r="JJ522" s="35"/>
      <c r="JK522" s="35"/>
      <c r="JL522" s="35"/>
      <c r="JM522" s="35"/>
      <c r="JN522" s="35"/>
      <c r="JO522" s="35"/>
      <c r="JP522" s="35"/>
      <c r="JQ522" s="35"/>
      <c r="JR522" s="35"/>
      <c r="JS522" s="35"/>
      <c r="JT522" s="35"/>
      <c r="JU522" s="35"/>
      <c r="JV522" s="35"/>
      <c r="JW522" s="35"/>
      <c r="JX522" s="35"/>
      <c r="JY522" s="35"/>
      <c r="JZ522" s="35"/>
      <c r="KA522" s="35"/>
      <c r="KB522" s="35"/>
      <c r="KC522" s="35"/>
      <c r="KD522" s="35"/>
      <c r="KE522" s="35"/>
      <c r="KF522" s="35"/>
      <c r="KG522" s="35"/>
      <c r="KH522" s="35"/>
      <c r="KI522" s="35"/>
      <c r="KJ522" s="35"/>
      <c r="KK522" s="35"/>
      <c r="KL522" s="35"/>
      <c r="KM522" s="35"/>
      <c r="KN522" s="35"/>
      <c r="KO522" s="35"/>
      <c r="KP522" s="35"/>
      <c r="KQ522" s="35"/>
      <c r="KR522" s="35"/>
      <c r="KS522" s="35"/>
      <c r="KT522" s="35"/>
      <c r="KU522" s="35"/>
      <c r="KV522" s="35"/>
      <c r="KW522" s="35"/>
      <c r="KX522" s="35"/>
      <c r="KY522" s="35"/>
      <c r="KZ522" s="35"/>
      <c r="LA522" s="35"/>
      <c r="LB522" s="35"/>
      <c r="LC522" s="35"/>
      <c r="LD522" s="35"/>
      <c r="LE522" s="35"/>
      <c r="LF522" s="35"/>
      <c r="LG522" s="35"/>
      <c r="LH522" s="35"/>
      <c r="LI522" s="35"/>
      <c r="LJ522" s="35"/>
      <c r="LK522" s="35"/>
      <c r="LL522" s="35"/>
      <c r="LM522" s="35"/>
      <c r="LN522" s="35"/>
      <c r="LO522" s="35"/>
      <c r="LP522" s="35"/>
      <c r="LQ522" s="35"/>
      <c r="LR522" s="35"/>
      <c r="LS522" s="35"/>
      <c r="LT522" s="35"/>
      <c r="LU522" s="35"/>
      <c r="LV522" s="35"/>
      <c r="LW522" s="35"/>
      <c r="LX522" s="35"/>
      <c r="LY522" s="35"/>
      <c r="LZ522" s="35"/>
      <c r="MA522" s="35"/>
      <c r="MB522" s="35"/>
      <c r="MC522" s="35"/>
      <c r="MD522" s="35"/>
      <c r="ME522" s="35"/>
      <c r="MF522" s="35"/>
      <c r="MG522" s="35"/>
      <c r="MH522" s="35"/>
      <c r="MI522" s="35"/>
      <c r="MJ522" s="35"/>
      <c r="MK522" s="35"/>
      <c r="ML522" s="35"/>
      <c r="MM522" s="35"/>
      <c r="MN522" s="35"/>
      <c r="MO522" s="35"/>
      <c r="MP522" s="35"/>
      <c r="MQ522" s="35"/>
      <c r="MR522" s="35"/>
      <c r="MS522" s="35"/>
      <c r="MT522" s="35"/>
      <c r="MU522" s="35"/>
      <c r="MV522" s="35"/>
      <c r="MW522" s="35"/>
      <c r="MX522" s="35"/>
      <c r="MY522" s="35"/>
      <c r="MZ522" s="35"/>
      <c r="NA522" s="35"/>
      <c r="NB522" s="35"/>
      <c r="NC522" s="35"/>
      <c r="ND522" s="35"/>
      <c r="NE522" s="35"/>
      <c r="NF522" s="35"/>
      <c r="NG522" s="35"/>
      <c r="NH522" s="35"/>
      <c r="NI522" s="35"/>
      <c r="NJ522" s="35"/>
      <c r="NK522" s="35"/>
      <c r="NL522" s="35"/>
      <c r="NM522" s="35"/>
      <c r="NN522" s="35"/>
      <c r="NO522" s="35"/>
      <c r="NP522" s="35"/>
      <c r="NQ522" s="35"/>
      <c r="NR522" s="35"/>
      <c r="NS522" s="35"/>
      <c r="NT522" s="35"/>
      <c r="NU522" s="35"/>
      <c r="NV522" s="35"/>
      <c r="NW522" s="35"/>
      <c r="NX522" s="35"/>
      <c r="NY522" s="35"/>
      <c r="NZ522" s="35"/>
      <c r="OA522" s="35"/>
      <c r="OB522" s="35"/>
      <c r="OC522" s="35"/>
      <c r="OD522" s="35"/>
      <c r="OE522" s="35"/>
      <c r="OF522" s="35"/>
      <c r="OG522" s="35"/>
      <c r="OH522" s="35"/>
      <c r="OI522" s="35"/>
      <c r="OJ522" s="35"/>
      <c r="OK522" s="35"/>
      <c r="OL522" s="35"/>
      <c r="OM522" s="35"/>
      <c r="ON522" s="35"/>
      <c r="OO522" s="35"/>
      <c r="OP522" s="35"/>
      <c r="OQ522" s="35"/>
      <c r="OR522" s="35"/>
      <c r="OS522" s="35"/>
      <c r="OT522" s="35"/>
      <c r="OU522" s="35"/>
      <c r="OV522" s="35"/>
      <c r="OW522" s="35"/>
      <c r="OX522" s="35"/>
      <c r="OY522" s="35"/>
      <c r="OZ522" s="35"/>
      <c r="PA522" s="35"/>
      <c r="PB522" s="35"/>
      <c r="PC522" s="35"/>
      <c r="PD522" s="35"/>
      <c r="PE522" s="35"/>
      <c r="PF522" s="35"/>
      <c r="PG522" s="35"/>
      <c r="PH522" s="35"/>
      <c r="PI522" s="35"/>
      <c r="PJ522" s="35"/>
      <c r="PK522" s="35"/>
      <c r="PL522" s="35"/>
      <c r="PM522" s="35"/>
      <c r="PN522" s="35"/>
      <c r="PO522" s="35"/>
      <c r="PP522" s="35"/>
      <c r="PQ522" s="35"/>
      <c r="PR522" s="35"/>
      <c r="PS522" s="35"/>
      <c r="PT522" s="35"/>
      <c r="PU522" s="35"/>
      <c r="PV522" s="35"/>
      <c r="PW522" s="35"/>
      <c r="PX522" s="35"/>
      <c r="PY522" s="35"/>
      <c r="PZ522" s="35"/>
      <c r="QA522" s="35"/>
      <c r="QB522" s="35"/>
      <c r="QC522" s="35"/>
      <c r="QD522" s="35"/>
      <c r="QE522" s="35"/>
      <c r="QF522" s="35"/>
      <c r="QG522" s="35"/>
      <c r="QH522" s="35"/>
      <c r="QI522" s="35"/>
      <c r="QJ522" s="35"/>
      <c r="QK522" s="35"/>
      <c r="QL522" s="35"/>
      <c r="QM522" s="35"/>
      <c r="QN522" s="35"/>
      <c r="QO522" s="35"/>
      <c r="QP522" s="35"/>
      <c r="QQ522" s="35"/>
      <c r="QR522" s="35"/>
      <c r="QS522" s="35"/>
      <c r="QT522" s="35"/>
      <c r="QU522" s="35"/>
      <c r="QV522" s="35"/>
      <c r="QW522" s="35"/>
      <c r="QX522" s="35"/>
      <c r="QY522" s="35"/>
      <c r="QZ522" s="35"/>
      <c r="RA522" s="35"/>
      <c r="RB522" s="35"/>
      <c r="RC522" s="35"/>
      <c r="RD522" s="35"/>
      <c r="RE522" s="35"/>
      <c r="RF522" s="35"/>
      <c r="RG522" s="35"/>
      <c r="RH522" s="35"/>
      <c r="RI522" s="35"/>
      <c r="RJ522" s="35"/>
      <c r="RK522" s="35"/>
      <c r="RL522" s="35"/>
      <c r="RM522" s="35"/>
      <c r="RN522" s="35"/>
      <c r="RO522" s="35"/>
      <c r="RP522" s="35"/>
      <c r="RQ522" s="35"/>
      <c r="RR522" s="35"/>
      <c r="RS522" s="35"/>
      <c r="RT522" s="35"/>
      <c r="RU522" s="35"/>
      <c r="RV522" s="35"/>
      <c r="RW522" s="35"/>
      <c r="RX522" s="35"/>
      <c r="RY522" s="35"/>
      <c r="RZ522" s="35"/>
      <c r="SA522" s="35"/>
      <c r="SB522" s="35"/>
      <c r="SC522" s="35"/>
      <c r="SD522" s="35"/>
      <c r="SE522" s="35"/>
      <c r="SF522" s="35"/>
      <c r="SG522" s="35"/>
      <c r="SH522" s="35"/>
      <c r="SI522" s="35"/>
      <c r="SJ522" s="35"/>
      <c r="SK522" s="35"/>
      <c r="SL522" s="35"/>
      <c r="SM522" s="35"/>
      <c r="SN522" s="35"/>
      <c r="SO522" s="35"/>
      <c r="SP522" s="35"/>
      <c r="SQ522" s="35"/>
      <c r="SR522" s="35"/>
      <c r="SS522" s="35"/>
      <c r="ST522" s="35"/>
      <c r="SU522" s="35"/>
      <c r="SV522" s="35"/>
      <c r="SW522" s="35"/>
      <c r="SX522" s="35"/>
      <c r="SY522" s="35"/>
      <c r="SZ522" s="35"/>
      <c r="TA522" s="35"/>
      <c r="TB522" s="35"/>
      <c r="TC522" s="35"/>
      <c r="TD522" s="35"/>
      <c r="TE522" s="35"/>
      <c r="TF522" s="35"/>
      <c r="TG522" s="35"/>
      <c r="TH522" s="35"/>
      <c r="TI522" s="35"/>
      <c r="TJ522" s="35"/>
      <c r="TK522" s="35"/>
      <c r="TL522" s="35"/>
      <c r="TM522" s="35"/>
      <c r="TN522" s="35"/>
      <c r="TO522" s="35"/>
      <c r="TP522" s="35"/>
      <c r="TQ522" s="35"/>
      <c r="TR522" s="35"/>
      <c r="TS522" s="35"/>
      <c r="TT522" s="35"/>
      <c r="TU522" s="35"/>
      <c r="TV522" s="35"/>
      <c r="TW522" s="35"/>
      <c r="TX522" s="35"/>
      <c r="TY522" s="35"/>
      <c r="TZ522" s="35"/>
      <c r="UA522" s="35"/>
      <c r="UB522" s="35"/>
      <c r="UC522" s="35"/>
      <c r="UD522" s="35"/>
      <c r="UE522" s="35"/>
      <c r="UF522" s="35"/>
      <c r="UG522" s="35"/>
      <c r="UH522" s="35"/>
      <c r="UI522" s="35"/>
      <c r="UJ522" s="35"/>
      <c r="UK522" s="35"/>
      <c r="UL522" s="35"/>
      <c r="UM522" s="35"/>
      <c r="UN522" s="35"/>
      <c r="UO522" s="35"/>
      <c r="UP522" s="35"/>
      <c r="UQ522" s="35"/>
      <c r="UR522" s="35"/>
      <c r="US522" s="35"/>
      <c r="UT522" s="35"/>
      <c r="UU522" s="35"/>
      <c r="UV522" s="35"/>
      <c r="UW522" s="35"/>
      <c r="UX522" s="35"/>
      <c r="UY522" s="35"/>
      <c r="UZ522" s="35"/>
      <c r="VA522" s="35"/>
      <c r="VB522" s="35"/>
      <c r="VC522" s="35"/>
      <c r="VD522" s="35"/>
      <c r="VE522" s="35"/>
      <c r="VF522" s="35"/>
      <c r="VG522" s="35"/>
      <c r="VH522" s="35"/>
      <c r="VI522" s="35"/>
      <c r="VJ522" s="35"/>
      <c r="VK522" s="35"/>
      <c r="VL522" s="35"/>
      <c r="VM522" s="35"/>
      <c r="VN522" s="35"/>
      <c r="VO522" s="35"/>
      <c r="VP522" s="35"/>
      <c r="VQ522" s="35"/>
      <c r="VR522" s="35"/>
      <c r="VS522" s="35"/>
      <c r="VT522" s="35"/>
      <c r="VU522" s="35"/>
      <c r="VV522" s="35"/>
      <c r="VW522" s="35"/>
      <c r="VX522" s="35"/>
      <c r="VY522" s="35"/>
      <c r="VZ522" s="35"/>
      <c r="WA522" s="35"/>
      <c r="WB522" s="35"/>
      <c r="WC522" s="35"/>
      <c r="WD522" s="35"/>
      <c r="WE522" s="35"/>
      <c r="WF522" s="35"/>
      <c r="WG522" s="35"/>
      <c r="WH522" s="35"/>
      <c r="WI522" s="35"/>
      <c r="WJ522" s="35"/>
      <c r="WK522" s="35"/>
      <c r="WL522" s="35"/>
      <c r="WM522" s="35"/>
      <c r="WN522" s="35"/>
      <c r="WO522" s="35"/>
      <c r="WP522" s="35"/>
      <c r="WQ522" s="35"/>
      <c r="WR522" s="35"/>
      <c r="WS522" s="35"/>
      <c r="WT522" s="35"/>
      <c r="WU522" s="35"/>
      <c r="WV522" s="35"/>
      <c r="WW522" s="35"/>
      <c r="WX522" s="35"/>
      <c r="WY522" s="35"/>
      <c r="WZ522" s="35"/>
      <c r="XA522" s="35"/>
      <c r="XB522" s="35"/>
      <c r="XC522" s="35"/>
      <c r="XD522" s="35"/>
      <c r="XE522" s="35"/>
      <c r="XF522" s="35"/>
      <c r="XG522" s="35"/>
      <c r="XH522" s="35"/>
      <c r="XI522" s="35"/>
      <c r="XJ522" s="35"/>
      <c r="XK522" s="35"/>
      <c r="XL522" s="35"/>
      <c r="XM522" s="35"/>
      <c r="XN522" s="35"/>
      <c r="XO522" s="35"/>
      <c r="XP522" s="35"/>
      <c r="XQ522" s="35"/>
      <c r="XR522" s="35"/>
      <c r="XS522" s="35"/>
      <c r="XT522" s="35"/>
      <c r="XU522" s="35"/>
      <c r="XV522" s="35"/>
      <c r="XW522" s="35"/>
      <c r="XX522" s="35"/>
      <c r="XY522" s="35"/>
      <c r="XZ522" s="35"/>
      <c r="YA522" s="35"/>
      <c r="YB522" s="35"/>
      <c r="YC522" s="35"/>
      <c r="YD522" s="35"/>
      <c r="YE522" s="35"/>
      <c r="YF522" s="35"/>
      <c r="YG522" s="35"/>
      <c r="YH522" s="35"/>
      <c r="YI522" s="35"/>
      <c r="YJ522" s="35"/>
      <c r="YK522" s="35"/>
      <c r="YL522" s="35"/>
      <c r="YM522" s="35"/>
      <c r="YN522" s="35"/>
      <c r="YO522" s="35"/>
      <c r="YP522" s="35"/>
      <c r="YQ522" s="35"/>
      <c r="YR522" s="35"/>
      <c r="YS522" s="35"/>
      <c r="YT522" s="35"/>
      <c r="YU522" s="35"/>
      <c r="YV522" s="35"/>
      <c r="YW522" s="35"/>
      <c r="YX522" s="35"/>
      <c r="YY522" s="35"/>
      <c r="YZ522" s="35"/>
      <c r="ZA522" s="35"/>
      <c r="ZB522" s="35"/>
      <c r="ZC522" s="35"/>
      <c r="ZD522" s="35"/>
      <c r="ZE522" s="35"/>
      <c r="ZF522" s="35"/>
      <c r="ZG522" s="35"/>
      <c r="ZH522" s="35"/>
      <c r="ZI522" s="35"/>
      <c r="ZJ522" s="35"/>
      <c r="ZK522" s="35"/>
      <c r="ZL522" s="35"/>
      <c r="ZM522" s="35"/>
      <c r="ZN522" s="35"/>
      <c r="ZO522" s="35"/>
      <c r="ZP522" s="35"/>
      <c r="ZQ522" s="35"/>
      <c r="ZR522" s="35"/>
      <c r="ZS522" s="35"/>
      <c r="ZT522" s="35"/>
      <c r="ZU522" s="35"/>
      <c r="ZV522" s="35"/>
      <c r="ZW522" s="35"/>
      <c r="ZX522" s="35"/>
      <c r="ZY522" s="35"/>
      <c r="ZZ522" s="35"/>
      <c r="AAA522" s="35"/>
      <c r="AAB522" s="35"/>
      <c r="AAC522" s="35"/>
      <c r="AAD522" s="35"/>
      <c r="AAE522" s="35"/>
      <c r="AAF522" s="35"/>
      <c r="AAG522" s="35"/>
      <c r="AAH522" s="35"/>
      <c r="AAI522" s="35"/>
      <c r="AAJ522" s="35"/>
      <c r="AAK522" s="35"/>
      <c r="AAL522" s="35"/>
      <c r="AAM522" s="35"/>
      <c r="AAN522" s="35"/>
      <c r="AAO522" s="35"/>
      <c r="AAP522" s="35"/>
      <c r="AAQ522" s="35"/>
      <c r="AAR522" s="35"/>
      <c r="AAS522" s="35"/>
      <c r="AAT522" s="35"/>
      <c r="AAU522" s="35"/>
      <c r="AAV522" s="35"/>
      <c r="AAW522" s="35"/>
      <c r="AAX522" s="35"/>
      <c r="AAY522" s="35"/>
      <c r="AAZ522" s="35"/>
      <c r="ABA522" s="35"/>
      <c r="ABB522" s="35"/>
      <c r="ABC522" s="35"/>
      <c r="ABD522" s="35"/>
      <c r="ABE522" s="35"/>
      <c r="ABF522" s="35"/>
      <c r="ABG522" s="35"/>
      <c r="ABH522" s="35"/>
      <c r="ABI522" s="35"/>
      <c r="ABJ522" s="35"/>
      <c r="ABK522" s="35"/>
      <c r="ABL522" s="35"/>
      <c r="ABM522" s="35"/>
      <c r="ABN522" s="35"/>
      <c r="ABO522" s="35"/>
      <c r="ABP522" s="35"/>
      <c r="ABQ522" s="35"/>
      <c r="ABR522" s="35"/>
      <c r="ABS522" s="35"/>
      <c r="ABT522" s="35"/>
      <c r="ABU522" s="35"/>
      <c r="ABV522" s="35"/>
      <c r="ABW522" s="35"/>
      <c r="ABX522" s="35"/>
      <c r="ABY522" s="35"/>
      <c r="ABZ522" s="35"/>
      <c r="ACA522" s="35"/>
      <c r="ACB522" s="35"/>
      <c r="ACC522" s="35"/>
      <c r="ACD522" s="35"/>
      <c r="ACE522" s="35"/>
      <c r="ACF522" s="35"/>
      <c r="ACG522" s="35"/>
      <c r="ACH522" s="35"/>
      <c r="ACI522" s="35"/>
      <c r="ACJ522" s="35"/>
      <c r="ACK522" s="35"/>
      <c r="ACL522" s="35"/>
      <c r="ACM522" s="35"/>
      <c r="ACN522" s="35"/>
      <c r="ACO522" s="35"/>
      <c r="ACP522" s="35"/>
      <c r="ACQ522" s="35"/>
      <c r="ACR522" s="35"/>
      <c r="ACS522" s="35"/>
      <c r="ACT522" s="35"/>
      <c r="ACU522" s="35"/>
      <c r="ACV522" s="35"/>
      <c r="ACW522" s="35"/>
      <c r="ACX522" s="35"/>
      <c r="ACY522" s="35"/>
      <c r="ACZ522" s="35"/>
      <c r="ADA522" s="35"/>
      <c r="ADB522" s="35"/>
      <c r="ADC522" s="35"/>
      <c r="ADD522" s="35"/>
      <c r="ADE522" s="35"/>
      <c r="ADF522" s="35"/>
      <c r="ADG522" s="35"/>
      <c r="ADH522" s="35"/>
      <c r="ADI522" s="35">
        <v>2</v>
      </c>
      <c r="ADJ522" s="35"/>
      <c r="ADK522" s="35"/>
      <c r="ADL522" s="35"/>
      <c r="ADM522" s="35"/>
      <c r="ADN522" s="35"/>
      <c r="ADO522" s="35"/>
      <c r="ADP522" s="35"/>
      <c r="ADQ522" s="35"/>
      <c r="ADR522" s="35"/>
      <c r="ADS522" s="35">
        <v>2</v>
      </c>
      <c r="ADT522" s="35"/>
      <c r="ADU522" s="35"/>
      <c r="ADV522" s="35"/>
      <c r="ADW522" s="35"/>
      <c r="ADX522" s="35"/>
      <c r="ADY522" s="66">
        <f t="shared" si="21"/>
        <v>0</v>
      </c>
    </row>
    <row r="523" spans="1:805" s="5" customFormat="1" ht="12" customHeight="1" x14ac:dyDescent="0.2">
      <c r="A523" s="38" t="s">
        <v>401</v>
      </c>
      <c r="B523" s="65">
        <f t="shared" si="25"/>
        <v>0</v>
      </c>
      <c r="C523" s="57">
        <v>1</v>
      </c>
      <c r="D523" s="59">
        <v>44795</v>
      </c>
      <c r="E523" s="67">
        <v>80.16</v>
      </c>
      <c r="F523" s="67">
        <f t="shared" si="24"/>
        <v>0</v>
      </c>
      <c r="G523" s="6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  <c r="BB523" s="35"/>
      <c r="BC523" s="35"/>
      <c r="BD523" s="35"/>
      <c r="BE523" s="15"/>
      <c r="BF523" s="15"/>
      <c r="BG523" s="136"/>
      <c r="BH523" s="35"/>
      <c r="BI523" s="35"/>
      <c r="BJ523" s="35"/>
      <c r="BK523" s="35"/>
      <c r="BL523" s="35"/>
      <c r="BM523" s="35"/>
      <c r="BN523" s="35"/>
      <c r="BO523" s="35"/>
      <c r="BP523" s="35"/>
      <c r="BQ523" s="35"/>
      <c r="BR523" s="35"/>
      <c r="BS523" s="35"/>
      <c r="BT523" s="35"/>
      <c r="BU523" s="35"/>
      <c r="BV523" s="35"/>
      <c r="BW523" s="35"/>
      <c r="BX523" s="35"/>
      <c r="BY523" s="35"/>
      <c r="BZ523" s="35"/>
      <c r="CA523" s="35"/>
      <c r="CB523" s="35"/>
      <c r="CC523" s="35"/>
      <c r="CD523" s="35"/>
      <c r="CE523" s="35"/>
      <c r="CF523" s="35"/>
      <c r="CG523" s="35"/>
      <c r="CH523" s="35"/>
      <c r="CI523" s="35"/>
      <c r="CJ523" s="35"/>
      <c r="CK523" s="35"/>
      <c r="CL523" s="35"/>
      <c r="CM523" s="35"/>
      <c r="CN523" s="35"/>
      <c r="CO523" s="35"/>
      <c r="CP523" s="35"/>
      <c r="CQ523" s="35"/>
      <c r="CR523" s="35"/>
      <c r="CS523" s="35"/>
      <c r="CT523" s="35"/>
      <c r="CU523" s="35"/>
      <c r="CV523" s="35"/>
      <c r="CW523" s="35"/>
      <c r="CX523" s="35"/>
      <c r="CY523" s="35"/>
      <c r="CZ523" s="35"/>
      <c r="DA523" s="35"/>
      <c r="DB523" s="35"/>
      <c r="DC523" s="35"/>
      <c r="DD523" s="35"/>
      <c r="DE523" s="35"/>
      <c r="DF523" s="35"/>
      <c r="DG523" s="35"/>
      <c r="DH523" s="35"/>
      <c r="DI523" s="35"/>
      <c r="DJ523" s="35"/>
      <c r="DK523" s="35"/>
      <c r="DL523" s="35"/>
      <c r="DM523" s="35"/>
      <c r="DN523" s="35"/>
      <c r="DO523" s="35"/>
      <c r="DP523" s="35"/>
      <c r="DQ523" s="35"/>
      <c r="DR523" s="35"/>
      <c r="DS523" s="35"/>
      <c r="DT523" s="35"/>
      <c r="DU523" s="35"/>
      <c r="DV523" s="35"/>
      <c r="DW523" s="35"/>
      <c r="DX523" s="35"/>
      <c r="DY523" s="35"/>
      <c r="DZ523" s="35"/>
      <c r="EA523" s="35"/>
      <c r="EB523" s="35"/>
      <c r="EC523" s="35"/>
      <c r="ED523" s="35"/>
      <c r="EE523" s="35"/>
      <c r="EF523" s="35"/>
      <c r="EG523" s="35"/>
      <c r="EH523" s="35"/>
      <c r="EI523" s="35"/>
      <c r="EJ523" s="35"/>
      <c r="EK523" s="35"/>
      <c r="EL523" s="35"/>
      <c r="EM523" s="35"/>
      <c r="EN523" s="35"/>
      <c r="EO523" s="35"/>
      <c r="EP523" s="35"/>
      <c r="EQ523" s="35"/>
      <c r="ER523" s="35"/>
      <c r="ES523" s="35"/>
      <c r="ET523" s="35"/>
      <c r="EU523" s="35"/>
      <c r="EV523" s="35"/>
      <c r="EW523" s="35"/>
      <c r="EX523" s="35"/>
      <c r="EY523" s="35"/>
      <c r="EZ523" s="35"/>
      <c r="FA523" s="35"/>
      <c r="FB523" s="35"/>
      <c r="FC523" s="35"/>
      <c r="FD523" s="35"/>
      <c r="FE523" s="35"/>
      <c r="FF523" s="35"/>
      <c r="FG523" s="35"/>
      <c r="FH523" s="35"/>
      <c r="FI523" s="35"/>
      <c r="FJ523" s="35"/>
      <c r="FK523" s="35"/>
      <c r="FL523" s="35"/>
      <c r="FM523" s="35"/>
      <c r="FN523" s="35"/>
      <c r="FO523" s="35"/>
      <c r="FP523" s="35"/>
      <c r="FQ523" s="35"/>
      <c r="FR523" s="35"/>
      <c r="FS523" s="35"/>
      <c r="FT523" s="35"/>
      <c r="FU523" s="35"/>
      <c r="FV523" s="35"/>
      <c r="FW523" s="35"/>
      <c r="FX523" s="35"/>
      <c r="FY523" s="35"/>
      <c r="FZ523" s="35"/>
      <c r="GA523" s="35"/>
      <c r="GB523" s="35"/>
      <c r="GC523" s="35"/>
      <c r="GD523" s="35"/>
      <c r="GE523" s="35"/>
      <c r="GF523" s="35"/>
      <c r="GG523" s="35"/>
      <c r="GH523" s="35"/>
      <c r="GI523" s="35"/>
      <c r="GJ523" s="35"/>
      <c r="GK523" s="35"/>
      <c r="GL523" s="35"/>
      <c r="GM523" s="35"/>
      <c r="GN523" s="35"/>
      <c r="GO523" s="35"/>
      <c r="GP523" s="35"/>
      <c r="GQ523" s="35"/>
      <c r="GR523" s="35"/>
      <c r="GS523" s="35"/>
      <c r="GT523" s="35"/>
      <c r="GU523" s="35"/>
      <c r="GV523" s="35"/>
      <c r="GW523" s="35"/>
      <c r="GX523" s="35"/>
      <c r="GY523" s="35"/>
      <c r="GZ523" s="35"/>
      <c r="HA523" s="35"/>
      <c r="HB523" s="35"/>
      <c r="HC523" s="35"/>
      <c r="HD523" s="35"/>
      <c r="HE523" s="35"/>
      <c r="HF523" s="35"/>
      <c r="HG523" s="35"/>
      <c r="HH523" s="35"/>
      <c r="HI523" s="35"/>
      <c r="HJ523" s="35"/>
      <c r="HK523" s="35"/>
      <c r="HL523" s="35"/>
      <c r="HM523" s="35"/>
      <c r="HN523" s="35"/>
      <c r="HO523" s="35"/>
      <c r="HP523" s="35"/>
      <c r="HQ523" s="35"/>
      <c r="HR523" s="35"/>
      <c r="HS523" s="35"/>
      <c r="HT523" s="35"/>
      <c r="HU523" s="35"/>
      <c r="HV523" s="35"/>
      <c r="HW523" s="35"/>
      <c r="HX523" s="35"/>
      <c r="HY523" s="35"/>
      <c r="HZ523" s="35"/>
      <c r="IA523" s="35"/>
      <c r="IB523" s="35"/>
      <c r="IC523" s="35"/>
      <c r="ID523" s="35"/>
      <c r="IE523" s="35"/>
      <c r="IF523" s="35"/>
      <c r="IG523" s="35"/>
      <c r="IH523" s="35"/>
      <c r="II523" s="35"/>
      <c r="IJ523" s="35"/>
      <c r="IK523" s="35"/>
      <c r="IL523" s="35"/>
      <c r="IM523" s="35"/>
      <c r="IN523" s="35"/>
      <c r="IO523" s="35"/>
      <c r="IP523" s="35"/>
      <c r="IQ523" s="35"/>
      <c r="IR523" s="35"/>
      <c r="IS523" s="35"/>
      <c r="IT523" s="35"/>
      <c r="IU523" s="35"/>
      <c r="IV523" s="35"/>
      <c r="IW523" s="35"/>
      <c r="IX523" s="35"/>
      <c r="IY523" s="35"/>
      <c r="IZ523" s="35"/>
      <c r="JA523" s="35"/>
      <c r="JB523" s="35"/>
      <c r="JC523" s="35"/>
      <c r="JD523" s="35"/>
      <c r="JE523" s="35"/>
      <c r="JF523" s="35"/>
      <c r="JG523" s="35"/>
      <c r="JH523" s="35"/>
      <c r="JI523" s="35"/>
      <c r="JJ523" s="35"/>
      <c r="JK523" s="35"/>
      <c r="JL523" s="35"/>
      <c r="JM523" s="35"/>
      <c r="JN523" s="35"/>
      <c r="JO523" s="35"/>
      <c r="JP523" s="35"/>
      <c r="JQ523" s="35"/>
      <c r="JR523" s="35"/>
      <c r="JS523" s="35"/>
      <c r="JT523" s="35"/>
      <c r="JU523" s="35"/>
      <c r="JV523" s="35"/>
      <c r="JW523" s="35"/>
      <c r="JX523" s="35"/>
      <c r="JY523" s="35"/>
      <c r="JZ523" s="35"/>
      <c r="KA523" s="35"/>
      <c r="KB523" s="35"/>
      <c r="KC523" s="35"/>
      <c r="KD523" s="35"/>
      <c r="KE523" s="35"/>
      <c r="KF523" s="35"/>
      <c r="KG523" s="35"/>
      <c r="KH523" s="35">
        <v>2</v>
      </c>
      <c r="KI523" s="35"/>
      <c r="KJ523" s="35"/>
      <c r="KK523" s="35"/>
      <c r="KL523" s="35"/>
      <c r="KM523" s="35"/>
      <c r="KN523" s="35">
        <v>1</v>
      </c>
      <c r="KO523" s="35"/>
      <c r="KP523" s="35"/>
      <c r="KQ523" s="35"/>
      <c r="KR523" s="35"/>
      <c r="KS523" s="35"/>
      <c r="KT523" s="35"/>
      <c r="KU523" s="35"/>
      <c r="KV523" s="35"/>
      <c r="KW523" s="35"/>
      <c r="KX523" s="35"/>
      <c r="KY523" s="35"/>
      <c r="KZ523" s="35"/>
      <c r="LA523" s="35"/>
      <c r="LB523" s="35"/>
      <c r="LC523" s="35"/>
      <c r="LD523" s="35"/>
      <c r="LE523" s="35"/>
      <c r="LF523" s="35"/>
      <c r="LG523" s="35"/>
      <c r="LH523" s="35"/>
      <c r="LI523" s="35"/>
      <c r="LJ523" s="35"/>
      <c r="LK523" s="35"/>
      <c r="LL523" s="35"/>
      <c r="LM523" s="35"/>
      <c r="LN523" s="35"/>
      <c r="LO523" s="35"/>
      <c r="LP523" s="35"/>
      <c r="LQ523" s="35"/>
      <c r="LR523" s="35"/>
      <c r="LS523" s="35"/>
      <c r="LT523" s="35"/>
      <c r="LU523" s="35"/>
      <c r="LV523" s="35"/>
      <c r="LW523" s="35"/>
      <c r="LX523" s="35"/>
      <c r="LY523" s="35"/>
      <c r="LZ523" s="35"/>
      <c r="MA523" s="35"/>
      <c r="MB523" s="35"/>
      <c r="MC523" s="35"/>
      <c r="MD523" s="35"/>
      <c r="ME523" s="35"/>
      <c r="MF523" s="35"/>
      <c r="MG523" s="35"/>
      <c r="MH523" s="35"/>
      <c r="MI523" s="35"/>
      <c r="MJ523" s="35"/>
      <c r="MK523" s="35"/>
      <c r="ML523" s="35"/>
      <c r="MM523" s="35"/>
      <c r="MN523" s="35"/>
      <c r="MO523" s="35"/>
      <c r="MP523" s="35"/>
      <c r="MQ523" s="35"/>
      <c r="MR523" s="35"/>
      <c r="MS523" s="35"/>
      <c r="MT523" s="35"/>
      <c r="MU523" s="35"/>
      <c r="MV523" s="35"/>
      <c r="MW523" s="35"/>
      <c r="MX523" s="35"/>
      <c r="MY523" s="35"/>
      <c r="MZ523" s="35"/>
      <c r="NA523" s="35"/>
      <c r="NB523" s="35"/>
      <c r="NC523" s="35"/>
      <c r="ND523" s="35"/>
      <c r="NE523" s="35"/>
      <c r="NF523" s="35"/>
      <c r="NG523" s="35"/>
      <c r="NH523" s="35"/>
      <c r="NI523" s="35"/>
      <c r="NJ523" s="35"/>
      <c r="NK523" s="35"/>
      <c r="NL523" s="35"/>
      <c r="NM523" s="35"/>
      <c r="NN523" s="35"/>
      <c r="NO523" s="35"/>
      <c r="NP523" s="35"/>
      <c r="NQ523" s="35"/>
      <c r="NR523" s="35"/>
      <c r="NS523" s="35"/>
      <c r="NT523" s="35"/>
      <c r="NU523" s="35"/>
      <c r="NV523" s="35"/>
      <c r="NW523" s="35"/>
      <c r="NX523" s="35"/>
      <c r="NY523" s="35"/>
      <c r="NZ523" s="35"/>
      <c r="OA523" s="35"/>
      <c r="OB523" s="35"/>
      <c r="OC523" s="35"/>
      <c r="OD523" s="35"/>
      <c r="OE523" s="35"/>
      <c r="OF523" s="35"/>
      <c r="OG523" s="35"/>
      <c r="OH523" s="35"/>
      <c r="OI523" s="35"/>
      <c r="OJ523" s="35"/>
      <c r="OK523" s="35"/>
      <c r="OL523" s="35"/>
      <c r="OM523" s="35"/>
      <c r="ON523" s="35"/>
      <c r="OO523" s="35"/>
      <c r="OP523" s="35"/>
      <c r="OQ523" s="35"/>
      <c r="OR523" s="35"/>
      <c r="OS523" s="35"/>
      <c r="OT523" s="35"/>
      <c r="OU523" s="35"/>
      <c r="OV523" s="35"/>
      <c r="OW523" s="35"/>
      <c r="OX523" s="35"/>
      <c r="OY523" s="35"/>
      <c r="OZ523" s="35"/>
      <c r="PA523" s="35"/>
      <c r="PB523" s="35"/>
      <c r="PC523" s="35"/>
      <c r="PD523" s="35"/>
      <c r="PE523" s="35"/>
      <c r="PF523" s="35"/>
      <c r="PG523" s="35"/>
      <c r="PH523" s="35"/>
      <c r="PI523" s="35"/>
      <c r="PJ523" s="35"/>
      <c r="PK523" s="35"/>
      <c r="PL523" s="35"/>
      <c r="PM523" s="35"/>
      <c r="PN523" s="35"/>
      <c r="PO523" s="35"/>
      <c r="PP523" s="35"/>
      <c r="PQ523" s="35"/>
      <c r="PR523" s="35"/>
      <c r="PS523" s="35"/>
      <c r="PT523" s="35"/>
      <c r="PU523" s="35"/>
      <c r="PV523" s="35"/>
      <c r="PW523" s="35"/>
      <c r="PX523" s="35"/>
      <c r="PY523" s="35"/>
      <c r="PZ523" s="35"/>
      <c r="QA523" s="35"/>
      <c r="QB523" s="35"/>
      <c r="QC523" s="35"/>
      <c r="QD523" s="35"/>
      <c r="QE523" s="35"/>
      <c r="QF523" s="35"/>
      <c r="QG523" s="35"/>
      <c r="QH523" s="35"/>
      <c r="QI523" s="35"/>
      <c r="QJ523" s="35"/>
      <c r="QK523" s="35"/>
      <c r="QL523" s="35"/>
      <c r="QM523" s="35"/>
      <c r="QN523" s="35"/>
      <c r="QO523" s="35"/>
      <c r="QP523" s="35"/>
      <c r="QQ523" s="35"/>
      <c r="QR523" s="35"/>
      <c r="QS523" s="35"/>
      <c r="QT523" s="35"/>
      <c r="QU523" s="35"/>
      <c r="QV523" s="35"/>
      <c r="QW523" s="35"/>
      <c r="QX523" s="35"/>
      <c r="QY523" s="35"/>
      <c r="QZ523" s="35"/>
      <c r="RA523" s="35"/>
      <c r="RB523" s="35"/>
      <c r="RC523" s="35"/>
      <c r="RD523" s="35"/>
      <c r="RE523" s="35"/>
      <c r="RF523" s="35"/>
      <c r="RG523" s="35"/>
      <c r="RH523" s="35"/>
      <c r="RI523" s="35"/>
      <c r="RJ523" s="35"/>
      <c r="RK523" s="35"/>
      <c r="RL523" s="35"/>
      <c r="RM523" s="35"/>
      <c r="RN523" s="35"/>
      <c r="RO523" s="35"/>
      <c r="RP523" s="35"/>
      <c r="RQ523" s="35"/>
      <c r="RR523" s="35"/>
      <c r="RS523" s="35"/>
      <c r="RT523" s="35"/>
      <c r="RU523" s="35"/>
      <c r="RV523" s="35"/>
      <c r="RW523" s="35"/>
      <c r="RX523" s="35"/>
      <c r="RY523" s="35"/>
      <c r="RZ523" s="35"/>
      <c r="SA523" s="35"/>
      <c r="SB523" s="35"/>
      <c r="SC523" s="35"/>
      <c r="SD523" s="35"/>
      <c r="SE523" s="35"/>
      <c r="SF523" s="35"/>
      <c r="SG523" s="35"/>
      <c r="SH523" s="35"/>
      <c r="SI523" s="35"/>
      <c r="SJ523" s="35"/>
      <c r="SK523" s="35"/>
      <c r="SL523" s="35"/>
      <c r="SM523" s="35"/>
      <c r="SN523" s="35"/>
      <c r="SO523" s="35"/>
      <c r="SP523" s="35"/>
      <c r="SQ523" s="35"/>
      <c r="SR523" s="35"/>
      <c r="SS523" s="35"/>
      <c r="ST523" s="35"/>
      <c r="SU523" s="35"/>
      <c r="SV523" s="35"/>
      <c r="SW523" s="35"/>
      <c r="SX523" s="35"/>
      <c r="SY523" s="35"/>
      <c r="SZ523" s="35"/>
      <c r="TA523" s="35"/>
      <c r="TB523" s="35"/>
      <c r="TC523" s="35"/>
      <c r="TD523" s="35"/>
      <c r="TE523" s="35"/>
      <c r="TF523" s="35"/>
      <c r="TG523" s="35"/>
      <c r="TH523" s="35"/>
      <c r="TI523" s="35"/>
      <c r="TJ523" s="35"/>
      <c r="TK523" s="35"/>
      <c r="TL523" s="35"/>
      <c r="TM523" s="35"/>
      <c r="TN523" s="35"/>
      <c r="TO523" s="35"/>
      <c r="TP523" s="35"/>
      <c r="TQ523" s="35"/>
      <c r="TR523" s="35"/>
      <c r="TS523" s="35"/>
      <c r="TT523" s="35"/>
      <c r="TU523" s="35"/>
      <c r="TV523" s="35"/>
      <c r="TW523" s="35"/>
      <c r="TX523" s="35"/>
      <c r="TY523" s="35"/>
      <c r="TZ523" s="35"/>
      <c r="UA523" s="35"/>
      <c r="UB523" s="35"/>
      <c r="UC523" s="35"/>
      <c r="UD523" s="35"/>
      <c r="UE523" s="35"/>
      <c r="UF523" s="35"/>
      <c r="UG523" s="35"/>
      <c r="UH523" s="35"/>
      <c r="UI523" s="35"/>
      <c r="UJ523" s="35"/>
      <c r="UK523" s="35"/>
      <c r="UL523" s="35"/>
      <c r="UM523" s="35"/>
      <c r="UN523" s="35"/>
      <c r="UO523" s="35"/>
      <c r="UP523" s="35"/>
      <c r="UQ523" s="35"/>
      <c r="UR523" s="35"/>
      <c r="US523" s="35"/>
      <c r="UT523" s="35"/>
      <c r="UU523" s="35"/>
      <c r="UV523" s="35"/>
      <c r="UW523" s="35"/>
      <c r="UX523" s="35"/>
      <c r="UY523" s="35"/>
      <c r="UZ523" s="35"/>
      <c r="VA523" s="35"/>
      <c r="VB523" s="35"/>
      <c r="VC523" s="35"/>
      <c r="VD523" s="35"/>
      <c r="VE523" s="35"/>
      <c r="VF523" s="35"/>
      <c r="VG523" s="35"/>
      <c r="VH523" s="35"/>
      <c r="VI523" s="35"/>
      <c r="VJ523" s="35"/>
      <c r="VK523" s="35"/>
      <c r="VL523" s="35"/>
      <c r="VM523" s="35"/>
      <c r="VN523" s="35"/>
      <c r="VO523" s="35"/>
      <c r="VP523" s="35"/>
      <c r="VQ523" s="35"/>
      <c r="VR523" s="35"/>
      <c r="VS523" s="35"/>
      <c r="VT523" s="35"/>
      <c r="VU523" s="35"/>
      <c r="VV523" s="35"/>
      <c r="VW523" s="35"/>
      <c r="VX523" s="35"/>
      <c r="VY523" s="35"/>
      <c r="VZ523" s="35"/>
      <c r="WA523" s="35"/>
      <c r="WB523" s="35"/>
      <c r="WC523" s="35"/>
      <c r="WD523" s="35"/>
      <c r="WE523" s="35"/>
      <c r="WF523" s="35"/>
      <c r="WG523" s="35"/>
      <c r="WH523" s="35"/>
      <c r="WI523" s="35"/>
      <c r="WJ523" s="35"/>
      <c r="WK523" s="35"/>
      <c r="WL523" s="35"/>
      <c r="WM523" s="35"/>
      <c r="WN523" s="35"/>
      <c r="WO523" s="35"/>
      <c r="WP523" s="35"/>
      <c r="WQ523" s="35"/>
      <c r="WR523" s="35"/>
      <c r="WS523" s="35"/>
      <c r="WT523" s="35"/>
      <c r="WU523" s="35"/>
      <c r="WV523" s="35"/>
      <c r="WW523" s="35"/>
      <c r="WX523" s="35"/>
      <c r="WY523" s="35"/>
      <c r="WZ523" s="35"/>
      <c r="XA523" s="35"/>
      <c r="XB523" s="35"/>
      <c r="XC523" s="35"/>
      <c r="XD523" s="35"/>
      <c r="XE523" s="35"/>
      <c r="XF523" s="35"/>
      <c r="XG523" s="35"/>
      <c r="XH523" s="35"/>
      <c r="XI523" s="35"/>
      <c r="XJ523" s="35"/>
      <c r="XK523" s="35"/>
      <c r="XL523" s="35"/>
      <c r="XM523" s="35"/>
      <c r="XN523" s="35"/>
      <c r="XO523" s="35"/>
      <c r="XP523" s="35"/>
      <c r="XQ523" s="35"/>
      <c r="XR523" s="35"/>
      <c r="XS523" s="35"/>
      <c r="XT523" s="35"/>
      <c r="XU523" s="35"/>
      <c r="XV523" s="35"/>
      <c r="XW523" s="35"/>
      <c r="XX523" s="35"/>
      <c r="XY523" s="35"/>
      <c r="XZ523" s="35"/>
      <c r="YA523" s="35"/>
      <c r="YB523" s="35"/>
      <c r="YC523" s="35"/>
      <c r="YD523" s="35"/>
      <c r="YE523" s="35"/>
      <c r="YF523" s="35"/>
      <c r="YG523" s="35"/>
      <c r="YH523" s="35"/>
      <c r="YI523" s="35"/>
      <c r="YJ523" s="35"/>
      <c r="YK523" s="35"/>
      <c r="YL523" s="35"/>
      <c r="YM523" s="35"/>
      <c r="YN523" s="35"/>
      <c r="YO523" s="35"/>
      <c r="YP523" s="35"/>
      <c r="YQ523" s="35"/>
      <c r="YR523" s="35"/>
      <c r="YS523" s="35"/>
      <c r="YT523" s="35"/>
      <c r="YU523" s="35">
        <v>2</v>
      </c>
      <c r="YV523" s="35"/>
      <c r="YW523" s="35"/>
      <c r="YX523" s="35"/>
      <c r="YY523" s="35"/>
      <c r="YZ523" s="35"/>
      <c r="ZA523" s="35"/>
      <c r="ZB523" s="35"/>
      <c r="ZC523" s="35"/>
      <c r="ZD523" s="35"/>
      <c r="ZE523" s="35"/>
      <c r="ZF523" s="35"/>
      <c r="ZG523" s="35"/>
      <c r="ZH523" s="35"/>
      <c r="ZI523" s="35"/>
      <c r="ZJ523" s="35"/>
      <c r="ZK523" s="35"/>
      <c r="ZL523" s="35"/>
      <c r="ZM523" s="35"/>
      <c r="ZN523" s="35"/>
      <c r="ZO523" s="35"/>
      <c r="ZP523" s="35"/>
      <c r="ZQ523" s="35"/>
      <c r="ZR523" s="35"/>
      <c r="ZS523" s="35"/>
      <c r="ZT523" s="35"/>
      <c r="ZU523" s="35"/>
      <c r="ZV523" s="35"/>
      <c r="ZW523" s="35"/>
      <c r="ZX523" s="35"/>
      <c r="ZY523" s="35"/>
      <c r="ZZ523" s="35"/>
      <c r="AAA523" s="35"/>
      <c r="AAB523" s="35"/>
      <c r="AAC523" s="35"/>
      <c r="AAD523" s="35"/>
      <c r="AAE523" s="35"/>
      <c r="AAF523" s="35"/>
      <c r="AAG523" s="35"/>
      <c r="AAH523" s="35"/>
      <c r="AAI523" s="35"/>
      <c r="AAJ523" s="35"/>
      <c r="AAK523" s="35"/>
      <c r="AAL523" s="35"/>
      <c r="AAM523" s="35"/>
      <c r="AAN523" s="35"/>
      <c r="AAO523" s="35"/>
      <c r="AAP523" s="35"/>
      <c r="AAQ523" s="35"/>
      <c r="AAR523" s="35"/>
      <c r="AAS523" s="35"/>
      <c r="AAT523" s="35"/>
      <c r="AAU523" s="35"/>
      <c r="AAV523" s="35"/>
      <c r="AAW523" s="35"/>
      <c r="AAX523" s="35"/>
      <c r="AAY523" s="35"/>
      <c r="AAZ523" s="35"/>
      <c r="ABA523" s="35"/>
      <c r="ABB523" s="35"/>
      <c r="ABC523" s="35"/>
      <c r="ABD523" s="35"/>
      <c r="ABE523" s="35"/>
      <c r="ABF523" s="35"/>
      <c r="ABG523" s="35"/>
      <c r="ABH523" s="35"/>
      <c r="ABI523" s="35"/>
      <c r="ABJ523" s="35"/>
      <c r="ABK523" s="35"/>
      <c r="ABL523" s="35"/>
      <c r="ABM523" s="35"/>
      <c r="ABN523" s="35">
        <v>1</v>
      </c>
      <c r="ABO523" s="35"/>
      <c r="ABP523" s="35"/>
      <c r="ABQ523" s="35"/>
      <c r="ABR523" s="35"/>
      <c r="ABS523" s="35"/>
      <c r="ABT523" s="35"/>
      <c r="ABU523" s="35"/>
      <c r="ABV523" s="35"/>
      <c r="ABW523" s="35"/>
      <c r="ABX523" s="35"/>
      <c r="ABY523" s="35"/>
      <c r="ABZ523" s="35"/>
      <c r="ACA523" s="35"/>
      <c r="ACB523" s="35"/>
      <c r="ACC523" s="35"/>
      <c r="ACD523" s="35"/>
      <c r="ACE523" s="35"/>
      <c r="ACF523" s="35"/>
      <c r="ACG523" s="35"/>
      <c r="ACH523" s="35"/>
      <c r="ACI523" s="35"/>
      <c r="ACJ523" s="35"/>
      <c r="ACK523" s="35"/>
      <c r="ACL523" s="35"/>
      <c r="ACM523" s="35"/>
      <c r="ACN523" s="35"/>
      <c r="ACO523" s="35"/>
      <c r="ACP523" s="35"/>
      <c r="ACQ523" s="35"/>
      <c r="ACR523" s="35"/>
      <c r="ACS523" s="35"/>
      <c r="ACT523" s="35"/>
      <c r="ACU523" s="35"/>
      <c r="ACV523" s="35"/>
      <c r="ACW523" s="35"/>
      <c r="ACX523" s="35"/>
      <c r="ACY523" s="35"/>
      <c r="ACZ523" s="35"/>
      <c r="ADA523" s="35"/>
      <c r="ADB523" s="35"/>
      <c r="ADC523" s="35"/>
      <c r="ADD523" s="35"/>
      <c r="ADE523" s="35"/>
      <c r="ADF523" s="35"/>
      <c r="ADG523" s="35"/>
      <c r="ADH523" s="35"/>
      <c r="ADI523" s="35"/>
      <c r="ADJ523" s="35"/>
      <c r="ADK523" s="35"/>
      <c r="ADL523" s="35"/>
      <c r="ADM523" s="35"/>
      <c r="ADN523" s="35"/>
      <c r="ADO523" s="35"/>
      <c r="ADP523" s="35"/>
      <c r="ADQ523" s="35"/>
      <c r="ADR523" s="35"/>
      <c r="ADS523" s="35"/>
      <c r="ADT523" s="35"/>
      <c r="ADU523" s="35"/>
      <c r="ADV523" s="35"/>
      <c r="ADW523" s="35"/>
      <c r="ADX523" s="35"/>
      <c r="ADY523" s="66">
        <f t="shared" si="21"/>
        <v>0</v>
      </c>
    </row>
    <row r="524" spans="1:805" s="5" customFormat="1" ht="12" customHeight="1" x14ac:dyDescent="0.2">
      <c r="A524" s="38" t="s">
        <v>229</v>
      </c>
      <c r="B524" s="65">
        <f t="shared" si="25"/>
        <v>0</v>
      </c>
      <c r="C524" s="57">
        <v>10</v>
      </c>
      <c r="D524" s="59">
        <v>44739</v>
      </c>
      <c r="E524" s="67">
        <v>46.83</v>
      </c>
      <c r="F524" s="67">
        <f t="shared" si="24"/>
        <v>0</v>
      </c>
      <c r="G524" s="6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15"/>
      <c r="BF524" s="15"/>
      <c r="BG524" s="136"/>
      <c r="BH524" s="35"/>
      <c r="BI524" s="35"/>
      <c r="BJ524" s="35"/>
      <c r="BK524" s="35"/>
      <c r="BL524" s="35"/>
      <c r="BM524" s="35"/>
      <c r="BN524" s="35"/>
      <c r="BO524" s="35"/>
      <c r="BP524" s="35"/>
      <c r="BQ524" s="35"/>
      <c r="BR524" s="35"/>
      <c r="BS524" s="35"/>
      <c r="BT524" s="35"/>
      <c r="BU524" s="35"/>
      <c r="BV524" s="35"/>
      <c r="BW524" s="35"/>
      <c r="BX524" s="35"/>
      <c r="BY524" s="35"/>
      <c r="BZ524" s="35"/>
      <c r="CA524" s="35"/>
      <c r="CB524" s="35"/>
      <c r="CC524" s="35"/>
      <c r="CD524" s="35"/>
      <c r="CE524" s="35"/>
      <c r="CF524" s="35"/>
      <c r="CG524" s="35"/>
      <c r="CH524" s="35"/>
      <c r="CI524" s="35"/>
      <c r="CJ524" s="35"/>
      <c r="CK524" s="35"/>
      <c r="CL524" s="35"/>
      <c r="CM524" s="35"/>
      <c r="CN524" s="35"/>
      <c r="CO524" s="35"/>
      <c r="CP524" s="35"/>
      <c r="CQ524" s="35"/>
      <c r="CR524" s="35"/>
      <c r="CS524" s="35"/>
      <c r="CT524" s="35"/>
      <c r="CU524" s="35"/>
      <c r="CV524" s="35"/>
      <c r="CW524" s="35"/>
      <c r="CX524" s="35"/>
      <c r="CY524" s="35"/>
      <c r="CZ524" s="35"/>
      <c r="DA524" s="35"/>
      <c r="DB524" s="35"/>
      <c r="DC524" s="35"/>
      <c r="DD524" s="35"/>
      <c r="DE524" s="35"/>
      <c r="DF524" s="35"/>
      <c r="DG524" s="35"/>
      <c r="DH524" s="35"/>
      <c r="DI524" s="35"/>
      <c r="DJ524" s="35"/>
      <c r="DK524" s="35"/>
      <c r="DL524" s="35"/>
      <c r="DM524" s="35"/>
      <c r="DN524" s="35"/>
      <c r="DO524" s="35"/>
      <c r="DP524" s="35"/>
      <c r="DQ524" s="35"/>
      <c r="DR524" s="35"/>
      <c r="DS524" s="35"/>
      <c r="DT524" s="35"/>
      <c r="DU524" s="35"/>
      <c r="DV524" s="35"/>
      <c r="DW524" s="35"/>
      <c r="DX524" s="35"/>
      <c r="DY524" s="35"/>
      <c r="DZ524" s="35"/>
      <c r="EA524" s="35"/>
      <c r="EB524" s="35"/>
      <c r="EC524" s="35"/>
      <c r="ED524" s="35"/>
      <c r="EE524" s="35"/>
      <c r="EF524" s="35"/>
      <c r="EG524" s="35"/>
      <c r="EH524" s="35"/>
      <c r="EI524" s="35"/>
      <c r="EJ524" s="35"/>
      <c r="EK524" s="35"/>
      <c r="EL524" s="35"/>
      <c r="EM524" s="35"/>
      <c r="EN524" s="35"/>
      <c r="EO524" s="35"/>
      <c r="EP524" s="35"/>
      <c r="EQ524" s="35"/>
      <c r="ER524" s="35"/>
      <c r="ES524" s="35"/>
      <c r="ET524" s="35"/>
      <c r="EU524" s="35"/>
      <c r="EV524" s="35"/>
      <c r="EW524" s="35"/>
      <c r="EX524" s="35"/>
      <c r="EY524" s="35"/>
      <c r="EZ524" s="35"/>
      <c r="FA524" s="35"/>
      <c r="FB524" s="35"/>
      <c r="FC524" s="35"/>
      <c r="FD524" s="35"/>
      <c r="FE524" s="35"/>
      <c r="FF524" s="35"/>
      <c r="FG524" s="35"/>
      <c r="FH524" s="35"/>
      <c r="FI524" s="35"/>
      <c r="FJ524" s="35"/>
      <c r="FK524" s="35"/>
      <c r="FL524" s="35"/>
      <c r="FM524" s="35"/>
      <c r="FN524" s="35"/>
      <c r="FO524" s="35"/>
      <c r="FP524" s="35"/>
      <c r="FQ524" s="35"/>
      <c r="FR524" s="35"/>
      <c r="FS524" s="35"/>
      <c r="FT524" s="35"/>
      <c r="FU524" s="35"/>
      <c r="FV524" s="35"/>
      <c r="FW524" s="35"/>
      <c r="FX524" s="35"/>
      <c r="FY524" s="35"/>
      <c r="FZ524" s="35"/>
      <c r="GA524" s="35"/>
      <c r="GB524" s="35"/>
      <c r="GC524" s="35"/>
      <c r="GD524" s="35"/>
      <c r="GE524" s="35"/>
      <c r="GF524" s="35"/>
      <c r="GG524" s="35"/>
      <c r="GH524" s="35"/>
      <c r="GI524" s="35"/>
      <c r="GJ524" s="35"/>
      <c r="GK524" s="35"/>
      <c r="GL524" s="35"/>
      <c r="GM524" s="35"/>
      <c r="GN524" s="35"/>
      <c r="GO524" s="35"/>
      <c r="GP524" s="35"/>
      <c r="GQ524" s="35"/>
      <c r="GR524" s="35"/>
      <c r="GS524" s="35"/>
      <c r="GT524" s="35"/>
      <c r="GU524" s="35"/>
      <c r="GV524" s="35"/>
      <c r="GW524" s="35"/>
      <c r="GX524" s="35"/>
      <c r="GY524" s="35"/>
      <c r="GZ524" s="35"/>
      <c r="HA524" s="35"/>
      <c r="HB524" s="35"/>
      <c r="HC524" s="35"/>
      <c r="HD524" s="35"/>
      <c r="HE524" s="35"/>
      <c r="HF524" s="35"/>
      <c r="HG524" s="35"/>
      <c r="HH524" s="35"/>
      <c r="HI524" s="35"/>
      <c r="HJ524" s="35"/>
      <c r="HK524" s="35"/>
      <c r="HL524" s="35"/>
      <c r="HM524" s="35"/>
      <c r="HN524" s="35"/>
      <c r="HO524" s="35"/>
      <c r="HP524" s="35"/>
      <c r="HQ524" s="35"/>
      <c r="HR524" s="35"/>
      <c r="HS524" s="35"/>
      <c r="HT524" s="35"/>
      <c r="HU524" s="35"/>
      <c r="HV524" s="35"/>
      <c r="HW524" s="35"/>
      <c r="HX524" s="35"/>
      <c r="HY524" s="35"/>
      <c r="HZ524" s="35"/>
      <c r="IA524" s="35"/>
      <c r="IB524" s="35"/>
      <c r="IC524" s="35"/>
      <c r="ID524" s="35"/>
      <c r="IE524" s="35"/>
      <c r="IF524" s="35"/>
      <c r="IG524" s="35"/>
      <c r="IH524" s="35"/>
      <c r="II524" s="35"/>
      <c r="IJ524" s="35"/>
      <c r="IK524" s="35"/>
      <c r="IL524" s="35"/>
      <c r="IM524" s="35"/>
      <c r="IN524" s="35"/>
      <c r="IO524" s="35"/>
      <c r="IP524" s="35"/>
      <c r="IQ524" s="35"/>
      <c r="IR524" s="35"/>
      <c r="IS524" s="35"/>
      <c r="IT524" s="35"/>
      <c r="IU524" s="35"/>
      <c r="IV524" s="35"/>
      <c r="IW524" s="35"/>
      <c r="IX524" s="35"/>
      <c r="IY524" s="35"/>
      <c r="IZ524" s="35"/>
      <c r="JA524" s="35"/>
      <c r="JB524" s="35"/>
      <c r="JC524" s="35"/>
      <c r="JD524" s="35"/>
      <c r="JE524" s="35"/>
      <c r="JF524" s="35"/>
      <c r="JG524" s="35"/>
      <c r="JH524" s="35"/>
      <c r="JI524" s="35"/>
      <c r="JJ524" s="35"/>
      <c r="JK524" s="35"/>
      <c r="JL524" s="35"/>
      <c r="JM524" s="35"/>
      <c r="JN524" s="35"/>
      <c r="JO524" s="35"/>
      <c r="JP524" s="35"/>
      <c r="JQ524" s="35"/>
      <c r="JR524" s="35"/>
      <c r="JS524" s="35"/>
      <c r="JT524" s="35"/>
      <c r="JU524" s="35"/>
      <c r="JV524" s="35"/>
      <c r="JW524" s="35"/>
      <c r="JX524" s="35"/>
      <c r="JY524" s="35"/>
      <c r="JZ524" s="35"/>
      <c r="KA524" s="35"/>
      <c r="KB524" s="35"/>
      <c r="KC524" s="35"/>
      <c r="KD524" s="35"/>
      <c r="KE524" s="35"/>
      <c r="KF524" s="35"/>
      <c r="KG524" s="35"/>
      <c r="KH524" s="35"/>
      <c r="KI524" s="35"/>
      <c r="KJ524" s="35"/>
      <c r="KK524" s="35"/>
      <c r="KL524" s="35"/>
      <c r="KM524" s="35"/>
      <c r="KN524" s="35"/>
      <c r="KO524" s="35"/>
      <c r="KP524" s="35"/>
      <c r="KQ524" s="35"/>
      <c r="KR524" s="35"/>
      <c r="KS524" s="35"/>
      <c r="KT524" s="35"/>
      <c r="KU524" s="35"/>
      <c r="KV524" s="35"/>
      <c r="KW524" s="35"/>
      <c r="KX524" s="35"/>
      <c r="KY524" s="35"/>
      <c r="KZ524" s="35"/>
      <c r="LA524" s="35"/>
      <c r="LB524" s="35"/>
      <c r="LC524" s="35"/>
      <c r="LD524" s="35"/>
      <c r="LE524" s="35"/>
      <c r="LF524" s="35"/>
      <c r="LG524" s="35"/>
      <c r="LH524" s="35"/>
      <c r="LI524" s="35"/>
      <c r="LJ524" s="35"/>
      <c r="LK524" s="35"/>
      <c r="LL524" s="35"/>
      <c r="LM524" s="35"/>
      <c r="LN524" s="35"/>
      <c r="LO524" s="35"/>
      <c r="LP524" s="35"/>
      <c r="LQ524" s="35"/>
      <c r="LR524" s="35"/>
      <c r="LS524" s="35"/>
      <c r="LT524" s="35"/>
      <c r="LU524" s="35"/>
      <c r="LV524" s="35"/>
      <c r="LW524" s="35"/>
      <c r="LX524" s="35"/>
      <c r="LY524" s="35"/>
      <c r="LZ524" s="35"/>
      <c r="MA524" s="35"/>
      <c r="MB524" s="35"/>
      <c r="MC524" s="35"/>
      <c r="MD524" s="35"/>
      <c r="ME524" s="35"/>
      <c r="MF524" s="35"/>
      <c r="MG524" s="35"/>
      <c r="MH524" s="35"/>
      <c r="MI524" s="35"/>
      <c r="MJ524" s="35"/>
      <c r="MK524" s="35"/>
      <c r="ML524" s="35"/>
      <c r="MM524" s="35"/>
      <c r="MN524" s="35"/>
      <c r="MO524" s="35"/>
      <c r="MP524" s="35"/>
      <c r="MQ524" s="35"/>
      <c r="MR524" s="35"/>
      <c r="MS524" s="35"/>
      <c r="MT524" s="35"/>
      <c r="MU524" s="35"/>
      <c r="MV524" s="35"/>
      <c r="MW524" s="35"/>
      <c r="MX524" s="35"/>
      <c r="MY524" s="35"/>
      <c r="MZ524" s="35"/>
      <c r="NA524" s="35"/>
      <c r="NB524" s="35"/>
      <c r="NC524" s="35"/>
      <c r="ND524" s="35"/>
      <c r="NE524" s="35"/>
      <c r="NF524" s="35"/>
      <c r="NG524" s="35"/>
      <c r="NH524" s="35"/>
      <c r="NI524" s="35"/>
      <c r="NJ524" s="35"/>
      <c r="NK524" s="35"/>
      <c r="NL524" s="35"/>
      <c r="NM524" s="35"/>
      <c r="NN524" s="35"/>
      <c r="NO524" s="35"/>
      <c r="NP524" s="35"/>
      <c r="NQ524" s="35"/>
      <c r="NR524" s="35"/>
      <c r="NS524" s="35"/>
      <c r="NT524" s="35"/>
      <c r="NU524" s="35"/>
      <c r="NV524" s="35"/>
      <c r="NW524" s="35"/>
      <c r="NX524" s="35"/>
      <c r="NY524" s="35"/>
      <c r="NZ524" s="35"/>
      <c r="OA524" s="35"/>
      <c r="OB524" s="35"/>
      <c r="OC524" s="35"/>
      <c r="OD524" s="35"/>
      <c r="OE524" s="35"/>
      <c r="OF524" s="35"/>
      <c r="OG524" s="35"/>
      <c r="OH524" s="35"/>
      <c r="OI524" s="35"/>
      <c r="OJ524" s="35"/>
      <c r="OK524" s="35"/>
      <c r="OL524" s="35"/>
      <c r="OM524" s="35"/>
      <c r="ON524" s="35"/>
      <c r="OO524" s="35"/>
      <c r="OP524" s="35"/>
      <c r="OQ524" s="35"/>
      <c r="OR524" s="35"/>
      <c r="OS524" s="35"/>
      <c r="OT524" s="35"/>
      <c r="OU524" s="35"/>
      <c r="OV524" s="35"/>
      <c r="OW524" s="35"/>
      <c r="OX524" s="35"/>
      <c r="OY524" s="35"/>
      <c r="OZ524" s="35"/>
      <c r="PA524" s="35"/>
      <c r="PB524" s="35"/>
      <c r="PC524" s="35"/>
      <c r="PD524" s="35"/>
      <c r="PE524" s="35"/>
      <c r="PF524" s="35">
        <v>100</v>
      </c>
      <c r="PG524" s="35">
        <v>100</v>
      </c>
      <c r="PH524" s="35"/>
      <c r="PI524" s="35"/>
      <c r="PJ524" s="35"/>
      <c r="PK524" s="35"/>
      <c r="PL524" s="35"/>
      <c r="PM524" s="35"/>
      <c r="PN524" s="35"/>
      <c r="PO524" s="35"/>
      <c r="PP524" s="35"/>
      <c r="PQ524" s="35"/>
      <c r="PR524" s="35"/>
      <c r="PS524" s="35"/>
      <c r="PT524" s="35"/>
      <c r="PU524" s="35"/>
      <c r="PV524" s="35"/>
      <c r="PW524" s="35"/>
      <c r="PX524" s="35"/>
      <c r="PY524" s="35"/>
      <c r="PZ524" s="35"/>
      <c r="QA524" s="35"/>
      <c r="QB524" s="35"/>
      <c r="QC524" s="35"/>
      <c r="QD524" s="35"/>
      <c r="QE524" s="35"/>
      <c r="QF524" s="35"/>
      <c r="QG524" s="35"/>
      <c r="QH524" s="35"/>
      <c r="QI524" s="35"/>
      <c r="QJ524" s="35"/>
      <c r="QK524" s="35"/>
      <c r="QL524" s="35"/>
      <c r="QM524" s="35"/>
      <c r="QN524" s="35"/>
      <c r="QO524" s="35"/>
      <c r="QP524" s="35"/>
      <c r="QQ524" s="35"/>
      <c r="QR524" s="35"/>
      <c r="QS524" s="35"/>
      <c r="QT524" s="35"/>
      <c r="QU524" s="35"/>
      <c r="QV524" s="35"/>
      <c r="QW524" s="35"/>
      <c r="QX524" s="35"/>
      <c r="QY524" s="35"/>
      <c r="QZ524" s="35"/>
      <c r="RA524" s="35"/>
      <c r="RB524" s="35"/>
      <c r="RC524" s="35"/>
      <c r="RD524" s="35"/>
      <c r="RE524" s="35"/>
      <c r="RF524" s="35"/>
      <c r="RG524" s="35"/>
      <c r="RH524" s="35"/>
      <c r="RI524" s="35"/>
      <c r="RJ524" s="35"/>
      <c r="RK524" s="35"/>
      <c r="RL524" s="35"/>
      <c r="RM524" s="35"/>
      <c r="RN524" s="35"/>
      <c r="RO524" s="35"/>
      <c r="RP524" s="35">
        <v>200</v>
      </c>
      <c r="RQ524" s="35"/>
      <c r="RR524" s="35"/>
      <c r="RS524" s="35"/>
      <c r="RT524" s="35"/>
      <c r="RU524" s="35"/>
      <c r="RV524" s="35"/>
      <c r="RW524" s="35"/>
      <c r="RX524" s="35">
        <v>200</v>
      </c>
      <c r="RY524" s="35"/>
      <c r="RZ524" s="35"/>
      <c r="SA524" s="35"/>
      <c r="SB524" s="35"/>
      <c r="SC524" s="35"/>
      <c r="SD524" s="35"/>
      <c r="SE524" s="35"/>
      <c r="SF524" s="35"/>
      <c r="SG524" s="35"/>
      <c r="SH524" s="35"/>
      <c r="SI524" s="35"/>
      <c r="SJ524" s="35"/>
      <c r="SK524" s="35"/>
      <c r="SL524" s="35"/>
      <c r="SM524" s="35"/>
      <c r="SN524" s="35"/>
      <c r="SO524" s="35"/>
      <c r="SP524" s="35"/>
      <c r="SQ524" s="35"/>
      <c r="SR524" s="35"/>
      <c r="SS524" s="35"/>
      <c r="ST524" s="35"/>
      <c r="SU524" s="35"/>
      <c r="SV524" s="35"/>
      <c r="SW524" s="35"/>
      <c r="SX524" s="35"/>
      <c r="SY524" s="35"/>
      <c r="SZ524" s="35"/>
      <c r="TA524" s="35"/>
      <c r="TB524" s="35"/>
      <c r="TC524" s="35"/>
      <c r="TD524" s="35"/>
      <c r="TE524" s="35"/>
      <c r="TF524" s="35"/>
      <c r="TG524" s="35"/>
      <c r="TH524" s="35"/>
      <c r="TI524" s="35"/>
      <c r="TJ524" s="35"/>
      <c r="TK524" s="35"/>
      <c r="TL524" s="35"/>
      <c r="TM524" s="35"/>
      <c r="TN524" s="35">
        <v>200</v>
      </c>
      <c r="TO524" s="35"/>
      <c r="TP524" s="35"/>
      <c r="TQ524" s="35"/>
      <c r="TR524" s="35"/>
      <c r="TS524" s="35"/>
      <c r="TT524" s="35"/>
      <c r="TU524" s="35">
        <v>200</v>
      </c>
      <c r="TV524" s="35"/>
      <c r="TW524" s="35"/>
      <c r="TX524" s="35"/>
      <c r="TY524" s="35"/>
      <c r="TZ524" s="35"/>
      <c r="UA524" s="35"/>
      <c r="UB524" s="35"/>
      <c r="UC524" s="35"/>
      <c r="UD524" s="35"/>
      <c r="UE524" s="35"/>
      <c r="UF524" s="35"/>
      <c r="UG524" s="35"/>
      <c r="UH524" s="35"/>
      <c r="UI524" s="35"/>
      <c r="UJ524" s="35"/>
      <c r="UK524" s="35"/>
      <c r="UL524" s="35"/>
      <c r="UM524" s="35"/>
      <c r="UN524" s="35"/>
      <c r="UO524" s="35"/>
      <c r="UP524" s="35"/>
      <c r="UQ524" s="35"/>
      <c r="UR524" s="35"/>
      <c r="US524" s="35"/>
      <c r="UT524" s="35"/>
      <c r="UU524" s="35"/>
      <c r="UV524" s="35"/>
      <c r="UW524" s="35"/>
      <c r="UX524" s="35"/>
      <c r="UY524" s="35"/>
      <c r="UZ524" s="35"/>
      <c r="VA524" s="35"/>
      <c r="VB524" s="35"/>
      <c r="VC524" s="35"/>
      <c r="VD524" s="35"/>
      <c r="VE524" s="35"/>
      <c r="VF524" s="35"/>
      <c r="VG524" s="35"/>
      <c r="VH524" s="35"/>
      <c r="VI524" s="35"/>
      <c r="VJ524" s="35"/>
      <c r="VK524" s="35"/>
      <c r="VL524" s="35"/>
      <c r="VM524" s="35"/>
      <c r="VN524" s="35"/>
      <c r="VO524" s="35"/>
      <c r="VP524" s="35"/>
      <c r="VQ524" s="35"/>
      <c r="VR524" s="35"/>
      <c r="VS524" s="35"/>
      <c r="VT524" s="35"/>
      <c r="VU524" s="35"/>
      <c r="VV524" s="35"/>
      <c r="VW524" s="35"/>
      <c r="VX524" s="35"/>
      <c r="VY524" s="35"/>
      <c r="VZ524" s="35"/>
      <c r="WA524" s="35"/>
      <c r="WB524" s="35"/>
      <c r="WC524" s="35"/>
      <c r="WD524" s="35"/>
      <c r="WE524" s="35"/>
      <c r="WF524" s="35"/>
      <c r="WG524" s="35"/>
      <c r="WH524" s="35"/>
      <c r="WI524" s="35"/>
      <c r="WJ524" s="35"/>
      <c r="WK524" s="35"/>
      <c r="WL524" s="35"/>
      <c r="WM524" s="35"/>
      <c r="WN524" s="35"/>
      <c r="WO524" s="35"/>
      <c r="WP524" s="35"/>
      <c r="WQ524" s="35"/>
      <c r="WR524" s="35"/>
      <c r="WS524" s="35"/>
      <c r="WT524" s="35"/>
      <c r="WU524" s="35"/>
      <c r="WV524" s="35"/>
      <c r="WW524" s="35"/>
      <c r="WX524" s="35"/>
      <c r="WY524" s="35"/>
      <c r="WZ524" s="35"/>
      <c r="XA524" s="35"/>
      <c r="XB524" s="35"/>
      <c r="XC524" s="35"/>
      <c r="XD524" s="35"/>
      <c r="XE524" s="35"/>
      <c r="XF524" s="35"/>
      <c r="XG524" s="35"/>
      <c r="XH524" s="35"/>
      <c r="XI524" s="35"/>
      <c r="XJ524" s="35"/>
      <c r="XK524" s="35"/>
      <c r="XL524" s="35"/>
      <c r="XM524" s="35"/>
      <c r="XN524" s="35"/>
      <c r="XO524" s="35"/>
      <c r="XP524" s="35"/>
      <c r="XQ524" s="35"/>
      <c r="XR524" s="35"/>
      <c r="XS524" s="35"/>
      <c r="XT524" s="35"/>
      <c r="XU524" s="35"/>
      <c r="XV524" s="35"/>
      <c r="XW524" s="35"/>
      <c r="XX524" s="35"/>
      <c r="XY524" s="35"/>
      <c r="XZ524" s="35"/>
      <c r="YA524" s="35"/>
      <c r="YB524" s="35"/>
      <c r="YC524" s="35"/>
      <c r="YD524" s="35"/>
      <c r="YE524" s="35"/>
      <c r="YF524" s="35"/>
      <c r="YG524" s="35">
        <v>200</v>
      </c>
      <c r="YH524" s="35"/>
      <c r="YI524" s="35">
        <v>200</v>
      </c>
      <c r="YJ524" s="35"/>
      <c r="YK524" s="35"/>
      <c r="YL524" s="35"/>
      <c r="YM524" s="35"/>
      <c r="YN524" s="35"/>
      <c r="YO524" s="35"/>
      <c r="YP524" s="35"/>
      <c r="YQ524" s="35"/>
      <c r="YR524" s="35"/>
      <c r="YS524" s="35"/>
      <c r="YT524" s="35"/>
      <c r="YU524" s="35"/>
      <c r="YV524" s="35"/>
      <c r="YW524" s="35"/>
      <c r="YX524" s="35"/>
      <c r="YY524" s="35"/>
      <c r="YZ524" s="35"/>
      <c r="ZA524" s="35"/>
      <c r="ZB524" s="35"/>
      <c r="ZC524" s="35"/>
      <c r="ZD524" s="35"/>
      <c r="ZE524" s="35"/>
      <c r="ZF524" s="35"/>
      <c r="ZG524" s="35"/>
      <c r="ZH524" s="35"/>
      <c r="ZI524" s="35"/>
      <c r="ZJ524" s="35"/>
      <c r="ZK524" s="35"/>
      <c r="ZL524" s="35"/>
      <c r="ZM524" s="35"/>
      <c r="ZN524" s="35"/>
      <c r="ZO524" s="35"/>
      <c r="ZP524" s="35"/>
      <c r="ZQ524" s="35"/>
      <c r="ZR524" s="35"/>
      <c r="ZS524" s="35"/>
      <c r="ZT524" s="35"/>
      <c r="ZU524" s="35"/>
      <c r="ZV524" s="35"/>
      <c r="ZW524" s="35"/>
      <c r="ZX524" s="35"/>
      <c r="ZY524" s="35"/>
      <c r="ZZ524" s="35"/>
      <c r="AAA524" s="35"/>
      <c r="AAB524" s="35"/>
      <c r="AAC524" s="35"/>
      <c r="AAD524" s="35"/>
      <c r="AAE524" s="35"/>
      <c r="AAF524" s="35"/>
      <c r="AAG524" s="35"/>
      <c r="AAH524" s="35"/>
      <c r="AAI524" s="35"/>
      <c r="AAJ524" s="35"/>
      <c r="AAK524" s="35"/>
      <c r="AAL524" s="35"/>
      <c r="AAM524" s="35"/>
      <c r="AAN524" s="35"/>
      <c r="AAO524" s="35"/>
      <c r="AAP524" s="35"/>
      <c r="AAQ524" s="35"/>
      <c r="AAR524" s="35"/>
      <c r="AAS524" s="35"/>
      <c r="AAT524" s="35"/>
      <c r="AAU524" s="35"/>
      <c r="AAV524" s="35"/>
      <c r="AAW524" s="35"/>
      <c r="AAX524" s="35"/>
      <c r="AAY524" s="35"/>
      <c r="AAZ524" s="35"/>
      <c r="ABA524" s="35"/>
      <c r="ABB524" s="35"/>
      <c r="ABC524" s="35"/>
      <c r="ABD524" s="35"/>
      <c r="ABE524" s="35"/>
      <c r="ABF524" s="35"/>
      <c r="ABG524" s="35"/>
      <c r="ABH524" s="35"/>
      <c r="ABI524" s="35"/>
      <c r="ABJ524" s="35"/>
      <c r="ABK524" s="35"/>
      <c r="ABL524" s="35"/>
      <c r="ABM524" s="35"/>
      <c r="ABN524" s="35"/>
      <c r="ABO524" s="35"/>
      <c r="ABP524" s="35"/>
      <c r="ABQ524" s="35"/>
      <c r="ABR524" s="35"/>
      <c r="ABS524" s="35"/>
      <c r="ABT524" s="35"/>
      <c r="ABU524" s="35"/>
      <c r="ABV524" s="35"/>
      <c r="ABW524" s="35"/>
      <c r="ABX524" s="35"/>
      <c r="ABY524" s="35"/>
      <c r="ABZ524" s="35"/>
      <c r="ACA524" s="35"/>
      <c r="ACB524" s="35"/>
      <c r="ACC524" s="35"/>
      <c r="ACD524" s="35"/>
      <c r="ACE524" s="35"/>
      <c r="ACF524" s="35"/>
      <c r="ACG524" s="35"/>
      <c r="ACH524" s="35"/>
      <c r="ACI524" s="35"/>
      <c r="ACJ524" s="35"/>
      <c r="ACK524" s="35"/>
      <c r="ACL524" s="35"/>
      <c r="ACM524" s="35"/>
      <c r="ACN524" s="35"/>
      <c r="ACO524" s="35"/>
      <c r="ACP524" s="35"/>
      <c r="ACQ524" s="35"/>
      <c r="ACR524" s="35"/>
      <c r="ACS524" s="35"/>
      <c r="ACT524" s="35"/>
      <c r="ACU524" s="35"/>
      <c r="ACV524" s="35"/>
      <c r="ACW524" s="35"/>
      <c r="ACX524" s="35"/>
      <c r="ACY524" s="35"/>
      <c r="ACZ524" s="35"/>
      <c r="ADA524" s="35"/>
      <c r="ADB524" s="35"/>
      <c r="ADC524" s="35"/>
      <c r="ADD524" s="35"/>
      <c r="ADE524" s="35"/>
      <c r="ADF524" s="35"/>
      <c r="ADG524" s="35"/>
      <c r="ADH524" s="35"/>
      <c r="ADI524" s="35"/>
      <c r="ADJ524" s="35"/>
      <c r="ADK524" s="35"/>
      <c r="ADL524" s="35"/>
      <c r="ADM524" s="35"/>
      <c r="ADN524" s="35"/>
      <c r="ADO524" s="35"/>
      <c r="ADP524" s="35"/>
      <c r="ADQ524" s="35"/>
      <c r="ADR524" s="35"/>
      <c r="ADS524" s="35"/>
      <c r="ADT524" s="35"/>
      <c r="ADU524" s="35"/>
      <c r="ADV524" s="35"/>
      <c r="ADW524" s="35"/>
      <c r="ADX524" s="35"/>
      <c r="ADY524" s="66">
        <f t="shared" si="21"/>
        <v>0</v>
      </c>
    </row>
    <row r="525" spans="1:805" s="5" customFormat="1" ht="12" customHeight="1" x14ac:dyDescent="0.2">
      <c r="A525" s="38" t="s">
        <v>429</v>
      </c>
      <c r="B525" s="65">
        <f t="shared" si="25"/>
        <v>0</v>
      </c>
      <c r="C525" s="57">
        <v>4.5</v>
      </c>
      <c r="D525" s="59">
        <v>44277</v>
      </c>
      <c r="E525" s="67">
        <v>55.44</v>
      </c>
      <c r="F525" s="67">
        <f t="shared" si="24"/>
        <v>0</v>
      </c>
      <c r="G525" s="6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35"/>
      <c r="AF525" s="35"/>
      <c r="AG525" s="35"/>
      <c r="AH525" s="35"/>
      <c r="AI525" s="35"/>
      <c r="AJ525" s="35"/>
      <c r="AK525" s="35"/>
      <c r="AL525" s="35"/>
      <c r="AM525" s="35"/>
      <c r="AN525" s="35"/>
      <c r="AO525" s="35"/>
      <c r="AP525" s="35"/>
      <c r="AQ525" s="35"/>
      <c r="AR525" s="35"/>
      <c r="AS525" s="35"/>
      <c r="AT525" s="35"/>
      <c r="AU525" s="35"/>
      <c r="AV525" s="35"/>
      <c r="AW525" s="35"/>
      <c r="AX525" s="35"/>
      <c r="AY525" s="35"/>
      <c r="AZ525" s="35"/>
      <c r="BA525" s="35"/>
      <c r="BB525" s="35"/>
      <c r="BC525" s="35"/>
      <c r="BD525" s="35"/>
      <c r="BE525" s="15"/>
      <c r="BF525" s="15"/>
      <c r="BG525" s="136"/>
      <c r="BH525" s="35"/>
      <c r="BI525" s="35"/>
      <c r="BJ525" s="35"/>
      <c r="BK525" s="35"/>
      <c r="BL525" s="35"/>
      <c r="BM525" s="35"/>
      <c r="BN525" s="35"/>
      <c r="BO525" s="35"/>
      <c r="BP525" s="35"/>
      <c r="BQ525" s="35"/>
      <c r="BR525" s="35"/>
      <c r="BS525" s="35"/>
      <c r="BT525" s="35"/>
      <c r="BU525" s="35"/>
      <c r="BV525" s="35"/>
      <c r="BW525" s="35"/>
      <c r="BX525" s="35"/>
      <c r="BY525" s="35"/>
      <c r="BZ525" s="35"/>
      <c r="CA525" s="35"/>
      <c r="CB525" s="35"/>
      <c r="CC525" s="35"/>
      <c r="CD525" s="35"/>
      <c r="CE525" s="35"/>
      <c r="CF525" s="35"/>
      <c r="CG525" s="35"/>
      <c r="CH525" s="35"/>
      <c r="CI525" s="35"/>
      <c r="CJ525" s="35"/>
      <c r="CK525" s="35"/>
      <c r="CL525" s="35"/>
      <c r="CM525" s="35"/>
      <c r="CN525" s="35"/>
      <c r="CO525" s="35"/>
      <c r="CP525" s="35"/>
      <c r="CQ525" s="35"/>
      <c r="CR525" s="35"/>
      <c r="CS525" s="35"/>
      <c r="CT525" s="35"/>
      <c r="CU525" s="35"/>
      <c r="CV525" s="35"/>
      <c r="CW525" s="35"/>
      <c r="CX525" s="35"/>
      <c r="CY525" s="35"/>
      <c r="CZ525" s="35"/>
      <c r="DA525" s="35"/>
      <c r="DB525" s="35"/>
      <c r="DC525" s="35"/>
      <c r="DD525" s="35"/>
      <c r="DE525" s="35"/>
      <c r="DF525" s="35"/>
      <c r="DG525" s="35"/>
      <c r="DH525" s="35"/>
      <c r="DI525" s="35"/>
      <c r="DJ525" s="35"/>
      <c r="DK525" s="35"/>
      <c r="DL525" s="35"/>
      <c r="DM525" s="35"/>
      <c r="DN525" s="35"/>
      <c r="DO525" s="35"/>
      <c r="DP525" s="35"/>
      <c r="DQ525" s="35"/>
      <c r="DR525" s="35"/>
      <c r="DS525" s="35"/>
      <c r="DT525" s="35"/>
      <c r="DU525" s="35"/>
      <c r="DV525" s="35"/>
      <c r="DW525" s="35"/>
      <c r="DX525" s="35"/>
      <c r="DY525" s="35"/>
      <c r="DZ525" s="35"/>
      <c r="EA525" s="35"/>
      <c r="EB525" s="35"/>
      <c r="EC525" s="35"/>
      <c r="ED525" s="35"/>
      <c r="EE525" s="35"/>
      <c r="EF525" s="35"/>
      <c r="EG525" s="35"/>
      <c r="EH525" s="35"/>
      <c r="EI525" s="35"/>
      <c r="EJ525" s="35"/>
      <c r="EK525" s="35"/>
      <c r="EL525" s="35"/>
      <c r="EM525" s="35"/>
      <c r="EN525" s="35"/>
      <c r="EO525" s="35"/>
      <c r="EP525" s="35"/>
      <c r="EQ525" s="35"/>
      <c r="ER525" s="35"/>
      <c r="ES525" s="35"/>
      <c r="ET525" s="35"/>
      <c r="EU525" s="35"/>
      <c r="EV525" s="35"/>
      <c r="EW525" s="35"/>
      <c r="EX525" s="35"/>
      <c r="EY525" s="35"/>
      <c r="EZ525" s="35"/>
      <c r="FA525" s="35"/>
      <c r="FB525" s="35"/>
      <c r="FC525" s="35"/>
      <c r="FD525" s="35"/>
      <c r="FE525" s="35"/>
      <c r="FF525" s="35"/>
      <c r="FG525" s="35"/>
      <c r="FH525" s="35"/>
      <c r="FI525" s="35"/>
      <c r="FJ525" s="35"/>
      <c r="FK525" s="35"/>
      <c r="FL525" s="35"/>
      <c r="FM525" s="35"/>
      <c r="FN525" s="35"/>
      <c r="FO525" s="35"/>
      <c r="FP525" s="35"/>
      <c r="FQ525" s="35"/>
      <c r="FR525" s="35"/>
      <c r="FS525" s="35"/>
      <c r="FT525" s="35"/>
      <c r="FU525" s="35"/>
      <c r="FV525" s="35"/>
      <c r="FW525" s="35"/>
      <c r="FX525" s="35"/>
      <c r="FY525" s="35"/>
      <c r="FZ525" s="35"/>
      <c r="GA525" s="35"/>
      <c r="GB525" s="35"/>
      <c r="GC525" s="35"/>
      <c r="GD525" s="35"/>
      <c r="GE525" s="35"/>
      <c r="GF525" s="35"/>
      <c r="GG525" s="35"/>
      <c r="GH525" s="35"/>
      <c r="GI525" s="35"/>
      <c r="GJ525" s="35"/>
      <c r="GK525" s="35"/>
      <c r="GL525" s="35"/>
      <c r="GM525" s="35"/>
      <c r="GN525" s="35"/>
      <c r="GO525" s="35"/>
      <c r="GP525" s="35"/>
      <c r="GQ525" s="35"/>
      <c r="GR525" s="35"/>
      <c r="GS525" s="35"/>
      <c r="GT525" s="35"/>
      <c r="GU525" s="35"/>
      <c r="GV525" s="35"/>
      <c r="GW525" s="35"/>
      <c r="GX525" s="35"/>
      <c r="GY525" s="35"/>
      <c r="GZ525" s="35"/>
      <c r="HA525" s="35"/>
      <c r="HB525" s="35"/>
      <c r="HC525" s="35"/>
      <c r="HD525" s="35"/>
      <c r="HE525" s="35"/>
      <c r="HF525" s="35"/>
      <c r="HG525" s="35"/>
      <c r="HH525" s="35"/>
      <c r="HI525" s="35"/>
      <c r="HJ525" s="35"/>
      <c r="HK525" s="35"/>
      <c r="HL525" s="35"/>
      <c r="HM525" s="35"/>
      <c r="HN525" s="35"/>
      <c r="HO525" s="35"/>
      <c r="HP525" s="35"/>
      <c r="HQ525" s="35"/>
      <c r="HR525" s="35"/>
      <c r="HS525" s="35"/>
      <c r="HT525" s="35"/>
      <c r="HU525" s="35"/>
      <c r="HV525" s="35"/>
      <c r="HW525" s="35"/>
      <c r="HX525" s="35"/>
      <c r="HY525" s="35"/>
      <c r="HZ525" s="35"/>
      <c r="IA525" s="35"/>
      <c r="IB525" s="35"/>
      <c r="IC525" s="35"/>
      <c r="ID525" s="35"/>
      <c r="IE525" s="35"/>
      <c r="IF525" s="35"/>
      <c r="IG525" s="35"/>
      <c r="IH525" s="35"/>
      <c r="II525" s="35"/>
      <c r="IJ525" s="35"/>
      <c r="IK525" s="35"/>
      <c r="IL525" s="35"/>
      <c r="IM525" s="35"/>
      <c r="IN525" s="35"/>
      <c r="IO525" s="35"/>
      <c r="IP525" s="35"/>
      <c r="IQ525" s="35"/>
      <c r="IR525" s="35"/>
      <c r="IS525" s="35"/>
      <c r="IT525" s="35"/>
      <c r="IU525" s="35"/>
      <c r="IV525" s="35"/>
      <c r="IW525" s="35"/>
      <c r="IX525" s="35"/>
      <c r="IY525" s="35"/>
      <c r="IZ525" s="35"/>
      <c r="JA525" s="35"/>
      <c r="JB525" s="35"/>
      <c r="JC525" s="35"/>
      <c r="JD525" s="35"/>
      <c r="JE525" s="35"/>
      <c r="JF525" s="35"/>
      <c r="JG525" s="35"/>
      <c r="JH525" s="35"/>
      <c r="JI525" s="35"/>
      <c r="JJ525" s="35"/>
      <c r="JK525" s="35"/>
      <c r="JL525" s="35"/>
      <c r="JM525" s="35"/>
      <c r="JN525" s="35"/>
      <c r="JO525" s="35"/>
      <c r="JP525" s="35"/>
      <c r="JQ525" s="35"/>
      <c r="JR525" s="35"/>
      <c r="JS525" s="35"/>
      <c r="JT525" s="35"/>
      <c r="JU525" s="35"/>
      <c r="JV525" s="35"/>
      <c r="JW525" s="35"/>
      <c r="JX525" s="35"/>
      <c r="JY525" s="35"/>
      <c r="JZ525" s="35"/>
      <c r="KA525" s="35"/>
      <c r="KB525" s="35"/>
      <c r="KC525" s="35"/>
      <c r="KD525" s="35"/>
      <c r="KE525" s="35"/>
      <c r="KF525" s="35"/>
      <c r="KG525" s="35"/>
      <c r="KH525" s="35"/>
      <c r="KI525" s="35"/>
      <c r="KJ525" s="35"/>
      <c r="KK525" s="35"/>
      <c r="KL525" s="35"/>
      <c r="KM525" s="35"/>
      <c r="KN525" s="35"/>
      <c r="KO525" s="35"/>
      <c r="KP525" s="35"/>
      <c r="KQ525" s="35"/>
      <c r="KR525" s="35"/>
      <c r="KS525" s="35"/>
      <c r="KT525" s="35"/>
      <c r="KU525" s="35"/>
      <c r="KV525" s="35"/>
      <c r="KW525" s="35"/>
      <c r="KX525" s="35"/>
      <c r="KY525" s="35"/>
      <c r="KZ525" s="35"/>
      <c r="LA525" s="35"/>
      <c r="LB525" s="35"/>
      <c r="LC525" s="35"/>
      <c r="LD525" s="35"/>
      <c r="LE525" s="35"/>
      <c r="LF525" s="35"/>
      <c r="LG525" s="35"/>
      <c r="LH525" s="35"/>
      <c r="LI525" s="35"/>
      <c r="LJ525" s="35"/>
      <c r="LK525" s="35"/>
      <c r="LL525" s="35"/>
      <c r="LM525" s="35"/>
      <c r="LN525" s="35"/>
      <c r="LO525" s="35"/>
      <c r="LP525" s="35"/>
      <c r="LQ525" s="35"/>
      <c r="LR525" s="35"/>
      <c r="LS525" s="35"/>
      <c r="LT525" s="35"/>
      <c r="LU525" s="35"/>
      <c r="LV525" s="35"/>
      <c r="LW525" s="35"/>
      <c r="LX525" s="35"/>
      <c r="LY525" s="35"/>
      <c r="LZ525" s="35"/>
      <c r="MA525" s="35"/>
      <c r="MB525" s="35"/>
      <c r="MC525" s="35"/>
      <c r="MD525" s="35"/>
      <c r="ME525" s="35"/>
      <c r="MF525" s="35"/>
      <c r="MG525" s="35"/>
      <c r="MH525" s="35"/>
      <c r="MI525" s="35"/>
      <c r="MJ525" s="35"/>
      <c r="MK525" s="35"/>
      <c r="ML525" s="35"/>
      <c r="MM525" s="35"/>
      <c r="MN525" s="35"/>
      <c r="MO525" s="35"/>
      <c r="MP525" s="35"/>
      <c r="MQ525" s="35"/>
      <c r="MR525" s="35"/>
      <c r="MS525" s="35"/>
      <c r="MT525" s="35"/>
      <c r="MU525" s="35"/>
      <c r="MV525" s="35"/>
      <c r="MW525" s="35"/>
      <c r="MX525" s="35"/>
      <c r="MY525" s="35"/>
      <c r="MZ525" s="35"/>
      <c r="NA525" s="35"/>
      <c r="NB525" s="35"/>
      <c r="NC525" s="35"/>
      <c r="ND525" s="35"/>
      <c r="NE525" s="35"/>
      <c r="NF525" s="35"/>
      <c r="NG525" s="35"/>
      <c r="NH525" s="35"/>
      <c r="NI525" s="35"/>
      <c r="NJ525" s="35"/>
      <c r="NK525" s="35"/>
      <c r="NL525" s="35"/>
      <c r="NM525" s="35"/>
      <c r="NN525" s="35"/>
      <c r="NO525" s="35"/>
      <c r="NP525" s="35"/>
      <c r="NQ525" s="35"/>
      <c r="NR525" s="35"/>
      <c r="NS525" s="35"/>
      <c r="NT525" s="35"/>
      <c r="NU525" s="35"/>
      <c r="NV525" s="35"/>
      <c r="NW525" s="35"/>
      <c r="NX525" s="35"/>
      <c r="NY525" s="35"/>
      <c r="NZ525" s="35"/>
      <c r="OA525" s="35"/>
      <c r="OB525" s="35"/>
      <c r="OC525" s="35"/>
      <c r="OD525" s="35"/>
      <c r="OE525" s="35"/>
      <c r="OF525" s="35"/>
      <c r="OG525" s="35"/>
      <c r="OH525" s="35"/>
      <c r="OI525" s="35"/>
      <c r="OJ525" s="35"/>
      <c r="OK525" s="35"/>
      <c r="OL525" s="35"/>
      <c r="OM525" s="35"/>
      <c r="ON525" s="35"/>
      <c r="OO525" s="35"/>
      <c r="OP525" s="35"/>
      <c r="OQ525" s="35"/>
      <c r="OR525" s="35"/>
      <c r="OS525" s="35"/>
      <c r="OT525" s="35"/>
      <c r="OU525" s="35"/>
      <c r="OV525" s="35"/>
      <c r="OW525" s="35"/>
      <c r="OX525" s="35"/>
      <c r="OY525" s="35"/>
      <c r="OZ525" s="35"/>
      <c r="PA525" s="35"/>
      <c r="PB525" s="35"/>
      <c r="PC525" s="35"/>
      <c r="PD525" s="35"/>
      <c r="PE525" s="35"/>
      <c r="PF525" s="35"/>
      <c r="PG525" s="35"/>
      <c r="PH525" s="35"/>
      <c r="PI525" s="35"/>
      <c r="PJ525" s="35"/>
      <c r="PK525" s="35"/>
      <c r="PL525" s="35"/>
      <c r="PM525" s="35"/>
      <c r="PN525" s="35"/>
      <c r="PO525" s="35"/>
      <c r="PP525" s="35"/>
      <c r="PQ525" s="35"/>
      <c r="PR525" s="35"/>
      <c r="PS525" s="35"/>
      <c r="PT525" s="35"/>
      <c r="PU525" s="35"/>
      <c r="PV525" s="35"/>
      <c r="PW525" s="35"/>
      <c r="PX525" s="35"/>
      <c r="PY525" s="35"/>
      <c r="PZ525" s="35"/>
      <c r="QA525" s="35"/>
      <c r="QB525" s="35"/>
      <c r="QC525" s="35"/>
      <c r="QD525" s="35"/>
      <c r="QE525" s="35"/>
      <c r="QF525" s="35"/>
      <c r="QG525" s="35"/>
      <c r="QH525" s="35"/>
      <c r="QI525" s="35"/>
      <c r="QJ525" s="35"/>
      <c r="QK525" s="35"/>
      <c r="QL525" s="35"/>
      <c r="QM525" s="35"/>
      <c r="QN525" s="35"/>
      <c r="QO525" s="35"/>
      <c r="QP525" s="35"/>
      <c r="QQ525" s="35"/>
      <c r="QR525" s="35"/>
      <c r="QS525" s="35"/>
      <c r="QT525" s="35"/>
      <c r="QU525" s="35"/>
      <c r="QV525" s="35"/>
      <c r="QW525" s="35"/>
      <c r="QX525" s="35"/>
      <c r="QY525" s="35"/>
      <c r="QZ525" s="35"/>
      <c r="RA525" s="35"/>
      <c r="RB525" s="35"/>
      <c r="RC525" s="35"/>
      <c r="RD525" s="35"/>
      <c r="RE525" s="35"/>
      <c r="RF525" s="35"/>
      <c r="RG525" s="35"/>
      <c r="RH525" s="35"/>
      <c r="RI525" s="35"/>
      <c r="RJ525" s="35"/>
      <c r="RK525" s="35"/>
      <c r="RL525" s="35"/>
      <c r="RM525" s="35"/>
      <c r="RN525" s="35"/>
      <c r="RO525" s="35"/>
      <c r="RP525" s="35"/>
      <c r="RQ525" s="35"/>
      <c r="RR525" s="35"/>
      <c r="RS525" s="35"/>
      <c r="RT525" s="35"/>
      <c r="RU525" s="35"/>
      <c r="RV525" s="35"/>
      <c r="RW525" s="35"/>
      <c r="RX525" s="35"/>
      <c r="RY525" s="35"/>
      <c r="RZ525" s="35"/>
      <c r="SA525" s="35"/>
      <c r="SB525" s="35"/>
      <c r="SC525" s="35"/>
      <c r="SD525" s="35"/>
      <c r="SE525" s="35"/>
      <c r="SF525" s="35"/>
      <c r="SG525" s="35"/>
      <c r="SH525" s="35"/>
      <c r="SI525" s="35"/>
      <c r="SJ525" s="35"/>
      <c r="SK525" s="35"/>
      <c r="SL525" s="35"/>
      <c r="SM525" s="35"/>
      <c r="SN525" s="35"/>
      <c r="SO525" s="35"/>
      <c r="SP525" s="35"/>
      <c r="SQ525" s="35"/>
      <c r="SR525" s="35"/>
      <c r="SS525" s="35"/>
      <c r="ST525" s="35"/>
      <c r="SU525" s="35"/>
      <c r="SV525" s="35"/>
      <c r="SW525" s="35"/>
      <c r="SX525" s="35"/>
      <c r="SY525" s="35"/>
      <c r="SZ525" s="35"/>
      <c r="TA525" s="35"/>
      <c r="TB525" s="35"/>
      <c r="TC525" s="35"/>
      <c r="TD525" s="35"/>
      <c r="TE525" s="35"/>
      <c r="TF525" s="35"/>
      <c r="TG525" s="35"/>
      <c r="TH525" s="35"/>
      <c r="TI525" s="35"/>
      <c r="TJ525" s="35"/>
      <c r="TK525" s="35"/>
      <c r="TL525" s="35"/>
      <c r="TM525" s="35"/>
      <c r="TN525" s="35"/>
      <c r="TO525" s="35"/>
      <c r="TP525" s="35"/>
      <c r="TQ525" s="35"/>
      <c r="TR525" s="35"/>
      <c r="TS525" s="35"/>
      <c r="TT525" s="35"/>
      <c r="TU525" s="35"/>
      <c r="TV525" s="35"/>
      <c r="TW525" s="35"/>
      <c r="TX525" s="35"/>
      <c r="TY525" s="35"/>
      <c r="TZ525" s="35"/>
      <c r="UA525" s="35"/>
      <c r="UB525" s="35"/>
      <c r="UC525" s="35"/>
      <c r="UD525" s="35"/>
      <c r="UE525" s="35"/>
      <c r="UF525" s="35"/>
      <c r="UG525" s="35"/>
      <c r="UH525" s="35"/>
      <c r="UI525" s="35"/>
      <c r="UJ525" s="35"/>
      <c r="UK525" s="35"/>
      <c r="UL525" s="35"/>
      <c r="UM525" s="35"/>
      <c r="UN525" s="35"/>
      <c r="UO525" s="35"/>
      <c r="UP525" s="35"/>
      <c r="UQ525" s="35"/>
      <c r="UR525" s="35"/>
      <c r="US525" s="35"/>
      <c r="UT525" s="35"/>
      <c r="UU525" s="35"/>
      <c r="UV525" s="35"/>
      <c r="UW525" s="35"/>
      <c r="UX525" s="35"/>
      <c r="UY525" s="35"/>
      <c r="UZ525" s="35"/>
      <c r="VA525" s="35"/>
      <c r="VB525" s="35"/>
      <c r="VC525" s="35"/>
      <c r="VD525" s="35"/>
      <c r="VE525" s="35"/>
      <c r="VF525" s="35"/>
      <c r="VG525" s="35"/>
      <c r="VH525" s="35"/>
      <c r="VI525" s="35"/>
      <c r="VJ525" s="35"/>
      <c r="VK525" s="35"/>
      <c r="VL525" s="35"/>
      <c r="VM525" s="35"/>
      <c r="VN525" s="35"/>
      <c r="VO525" s="35"/>
      <c r="VP525" s="35"/>
      <c r="VQ525" s="35"/>
      <c r="VR525" s="35"/>
      <c r="VS525" s="35"/>
      <c r="VT525" s="35"/>
      <c r="VU525" s="35"/>
      <c r="VV525" s="35"/>
      <c r="VW525" s="35"/>
      <c r="VX525" s="35"/>
      <c r="VY525" s="35"/>
      <c r="VZ525" s="35"/>
      <c r="WA525" s="35"/>
      <c r="WB525" s="35"/>
      <c r="WC525" s="35"/>
      <c r="WD525" s="35"/>
      <c r="WE525" s="35"/>
      <c r="WF525" s="35"/>
      <c r="WG525" s="35"/>
      <c r="WH525" s="35"/>
      <c r="WI525" s="35"/>
      <c r="WJ525" s="35"/>
      <c r="WK525" s="35"/>
      <c r="WL525" s="35"/>
      <c r="WM525" s="35"/>
      <c r="WN525" s="35"/>
      <c r="WO525" s="35"/>
      <c r="WP525" s="35"/>
      <c r="WQ525" s="35"/>
      <c r="WR525" s="35"/>
      <c r="WS525" s="35"/>
      <c r="WT525" s="35"/>
      <c r="WU525" s="35"/>
      <c r="WV525" s="35"/>
      <c r="WW525" s="35"/>
      <c r="WX525" s="35"/>
      <c r="WY525" s="35"/>
      <c r="WZ525" s="35"/>
      <c r="XA525" s="35"/>
      <c r="XB525" s="35"/>
      <c r="XC525" s="35"/>
      <c r="XD525" s="35"/>
      <c r="XE525" s="35"/>
      <c r="XF525" s="35"/>
      <c r="XG525" s="35"/>
      <c r="XH525" s="35"/>
      <c r="XI525" s="35"/>
      <c r="XJ525" s="35"/>
      <c r="XK525" s="35"/>
      <c r="XL525" s="35"/>
      <c r="XM525" s="35"/>
      <c r="XN525" s="35"/>
      <c r="XO525" s="35"/>
      <c r="XP525" s="35"/>
      <c r="XQ525" s="35"/>
      <c r="XR525" s="35"/>
      <c r="XS525" s="35"/>
      <c r="XT525" s="35"/>
      <c r="XU525" s="35"/>
      <c r="XV525" s="35"/>
      <c r="XW525" s="35"/>
      <c r="XX525" s="35"/>
      <c r="XY525" s="35"/>
      <c r="XZ525" s="35"/>
      <c r="YA525" s="35"/>
      <c r="YB525" s="35"/>
      <c r="YC525" s="35"/>
      <c r="YD525" s="35"/>
      <c r="YE525" s="35"/>
      <c r="YF525" s="35"/>
      <c r="YG525" s="35"/>
      <c r="YH525" s="35"/>
      <c r="YI525" s="35"/>
      <c r="YJ525" s="35"/>
      <c r="YK525" s="35"/>
      <c r="YL525" s="35"/>
      <c r="YM525" s="35"/>
      <c r="YN525" s="35"/>
      <c r="YO525" s="35"/>
      <c r="YP525" s="35"/>
      <c r="YQ525" s="35"/>
      <c r="YR525" s="35"/>
      <c r="YS525" s="35"/>
      <c r="YT525" s="35"/>
      <c r="YU525" s="35"/>
      <c r="YV525" s="35"/>
      <c r="YW525" s="35"/>
      <c r="YX525" s="35"/>
      <c r="YY525" s="35"/>
      <c r="YZ525" s="35"/>
      <c r="ZA525" s="35"/>
      <c r="ZB525" s="35"/>
      <c r="ZC525" s="35"/>
      <c r="ZD525" s="35"/>
      <c r="ZE525" s="35"/>
      <c r="ZF525" s="35"/>
      <c r="ZG525" s="35"/>
      <c r="ZH525" s="35"/>
      <c r="ZI525" s="35"/>
      <c r="ZJ525" s="35"/>
      <c r="ZK525" s="35"/>
      <c r="ZL525" s="35"/>
      <c r="ZM525" s="35"/>
      <c r="ZN525" s="35"/>
      <c r="ZO525" s="35"/>
      <c r="ZP525" s="35"/>
      <c r="ZQ525" s="35"/>
      <c r="ZR525" s="35"/>
      <c r="ZS525" s="35"/>
      <c r="ZT525" s="35"/>
      <c r="ZU525" s="35"/>
      <c r="ZV525" s="35"/>
      <c r="ZW525" s="35"/>
      <c r="ZX525" s="35"/>
      <c r="ZY525" s="35"/>
      <c r="ZZ525" s="35"/>
      <c r="AAA525" s="35"/>
      <c r="AAB525" s="35"/>
      <c r="AAC525" s="35"/>
      <c r="AAD525" s="35"/>
      <c r="AAE525" s="35"/>
      <c r="AAF525" s="35"/>
      <c r="AAG525" s="35"/>
      <c r="AAH525" s="35"/>
      <c r="AAI525" s="35"/>
      <c r="AAJ525" s="35"/>
      <c r="AAK525" s="35"/>
      <c r="AAL525" s="35"/>
      <c r="AAM525" s="35"/>
      <c r="AAN525" s="35"/>
      <c r="AAO525" s="35"/>
      <c r="AAP525" s="35"/>
      <c r="AAQ525" s="35"/>
      <c r="AAR525" s="35"/>
      <c r="AAS525" s="35"/>
      <c r="AAT525" s="35"/>
      <c r="AAU525" s="35"/>
      <c r="AAV525" s="35"/>
      <c r="AAW525" s="35"/>
      <c r="AAX525" s="35"/>
      <c r="AAY525" s="35"/>
      <c r="AAZ525" s="35"/>
      <c r="ABA525" s="35"/>
      <c r="ABB525" s="35"/>
      <c r="ABC525" s="35"/>
      <c r="ABD525" s="35"/>
      <c r="ABE525" s="35"/>
      <c r="ABF525" s="35"/>
      <c r="ABG525" s="35"/>
      <c r="ABH525" s="35"/>
      <c r="ABI525" s="35"/>
      <c r="ABJ525" s="35"/>
      <c r="ABK525" s="35"/>
      <c r="ABL525" s="35"/>
      <c r="ABM525" s="35"/>
      <c r="ABN525" s="35"/>
      <c r="ABO525" s="35"/>
      <c r="ABP525" s="35"/>
      <c r="ABQ525" s="35"/>
      <c r="ABR525" s="35"/>
      <c r="ABS525" s="35"/>
      <c r="ABT525" s="35"/>
      <c r="ABU525" s="35"/>
      <c r="ABV525" s="35"/>
      <c r="ABW525" s="35"/>
      <c r="ABX525" s="35"/>
      <c r="ABY525" s="35"/>
      <c r="ABZ525" s="35"/>
      <c r="ACA525" s="35"/>
      <c r="ACB525" s="35"/>
      <c r="ACC525" s="35"/>
      <c r="ACD525" s="35"/>
      <c r="ACE525" s="35"/>
      <c r="ACF525" s="35"/>
      <c r="ACG525" s="35"/>
      <c r="ACH525" s="35"/>
      <c r="ACI525" s="35"/>
      <c r="ACJ525" s="35"/>
      <c r="ACK525" s="35"/>
      <c r="ACL525" s="35"/>
      <c r="ACM525" s="35"/>
      <c r="ACN525" s="35"/>
      <c r="ACO525" s="35"/>
      <c r="ACP525" s="35"/>
      <c r="ACQ525" s="35"/>
      <c r="ACR525" s="35"/>
      <c r="ACS525" s="35"/>
      <c r="ACT525" s="35"/>
      <c r="ACU525" s="35"/>
      <c r="ACV525" s="35"/>
      <c r="ACW525" s="35"/>
      <c r="ACX525" s="35"/>
      <c r="ACY525" s="35"/>
      <c r="ACZ525" s="35"/>
      <c r="ADA525" s="35"/>
      <c r="ADB525" s="35"/>
      <c r="ADC525" s="35"/>
      <c r="ADD525" s="35"/>
      <c r="ADE525" s="35"/>
      <c r="ADF525" s="35"/>
      <c r="ADG525" s="35"/>
      <c r="ADH525" s="35"/>
      <c r="ADI525" s="35"/>
      <c r="ADJ525" s="35"/>
      <c r="ADK525" s="35"/>
      <c r="ADL525" s="35"/>
      <c r="ADM525" s="35"/>
      <c r="ADN525" s="35"/>
      <c r="ADO525" s="35"/>
      <c r="ADP525" s="35"/>
      <c r="ADQ525" s="35"/>
      <c r="ADR525" s="35"/>
      <c r="ADS525" s="35"/>
      <c r="ADT525" s="35"/>
      <c r="ADU525" s="35"/>
      <c r="ADV525" s="35"/>
      <c r="ADW525" s="35"/>
      <c r="ADX525" s="35"/>
      <c r="ADY525" s="66">
        <f t="shared" ref="ADY525:ADY540" si="26">$B525-SUMIF($G$3:$AIM$3,"",$G525:$AIM525)</f>
        <v>0</v>
      </c>
    </row>
    <row r="526" spans="1:805" s="5" customFormat="1" ht="12" customHeight="1" x14ac:dyDescent="0.2">
      <c r="A526" s="38" t="s">
        <v>203</v>
      </c>
      <c r="B526" s="65">
        <f t="shared" si="25"/>
        <v>0</v>
      </c>
      <c r="C526" s="57">
        <v>4.5</v>
      </c>
      <c r="D526" s="59">
        <v>44795</v>
      </c>
      <c r="E526" s="67">
        <v>154.83000000000001</v>
      </c>
      <c r="F526" s="67">
        <f t="shared" si="24"/>
        <v>0</v>
      </c>
      <c r="G526" s="6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15"/>
      <c r="BF526" s="15"/>
      <c r="BG526" s="136"/>
      <c r="BH526" s="35"/>
      <c r="BI526" s="35"/>
      <c r="BJ526" s="35"/>
      <c r="BK526" s="35"/>
      <c r="BL526" s="35"/>
      <c r="BM526" s="35"/>
      <c r="BN526" s="35"/>
      <c r="BO526" s="35"/>
      <c r="BP526" s="35"/>
      <c r="BQ526" s="35"/>
      <c r="BR526" s="35"/>
      <c r="BS526" s="35"/>
      <c r="BT526" s="35"/>
      <c r="BU526" s="35"/>
      <c r="BV526" s="35"/>
      <c r="BW526" s="35"/>
      <c r="BX526" s="35"/>
      <c r="BY526" s="35"/>
      <c r="BZ526" s="35"/>
      <c r="CA526" s="35"/>
      <c r="CB526" s="35"/>
      <c r="CC526" s="35"/>
      <c r="CD526" s="35"/>
      <c r="CE526" s="35"/>
      <c r="CF526" s="35"/>
      <c r="CG526" s="35"/>
      <c r="CH526" s="35"/>
      <c r="CI526" s="35"/>
      <c r="CJ526" s="35"/>
      <c r="CK526" s="35"/>
      <c r="CL526" s="35"/>
      <c r="CM526" s="35"/>
      <c r="CN526" s="35"/>
      <c r="CO526" s="35"/>
      <c r="CP526" s="35"/>
      <c r="CQ526" s="35"/>
      <c r="CR526" s="35"/>
      <c r="CS526" s="35"/>
      <c r="CT526" s="35"/>
      <c r="CU526" s="35"/>
      <c r="CV526" s="35"/>
      <c r="CW526" s="35"/>
      <c r="CX526" s="35"/>
      <c r="CY526" s="35"/>
      <c r="CZ526" s="35"/>
      <c r="DA526" s="35"/>
      <c r="DB526" s="35"/>
      <c r="DC526" s="35"/>
      <c r="DD526" s="35"/>
      <c r="DE526" s="35"/>
      <c r="DF526" s="35"/>
      <c r="DG526" s="35"/>
      <c r="DH526" s="35"/>
      <c r="DI526" s="35"/>
      <c r="DJ526" s="35"/>
      <c r="DK526" s="35"/>
      <c r="DL526" s="35"/>
      <c r="DM526" s="35"/>
      <c r="DN526" s="35"/>
      <c r="DO526" s="35"/>
      <c r="DP526" s="35"/>
      <c r="DQ526" s="35"/>
      <c r="DR526" s="35"/>
      <c r="DS526" s="35"/>
      <c r="DT526" s="35"/>
      <c r="DU526" s="35"/>
      <c r="DV526" s="35"/>
      <c r="DW526" s="35"/>
      <c r="DX526" s="35"/>
      <c r="DY526" s="35"/>
      <c r="DZ526" s="35"/>
      <c r="EA526" s="35"/>
      <c r="EB526" s="35"/>
      <c r="EC526" s="35"/>
      <c r="ED526" s="35"/>
      <c r="EE526" s="35"/>
      <c r="EF526" s="35"/>
      <c r="EG526" s="35"/>
      <c r="EH526" s="35"/>
      <c r="EI526" s="35"/>
      <c r="EJ526" s="35"/>
      <c r="EK526" s="35"/>
      <c r="EL526" s="35"/>
      <c r="EM526" s="35"/>
      <c r="EN526" s="35"/>
      <c r="EO526" s="35"/>
      <c r="EP526" s="35"/>
      <c r="EQ526" s="35"/>
      <c r="ER526" s="35"/>
      <c r="ES526" s="35"/>
      <c r="ET526" s="35"/>
      <c r="EU526" s="35"/>
      <c r="EV526" s="35"/>
      <c r="EW526" s="35"/>
      <c r="EX526" s="35"/>
      <c r="EY526" s="35"/>
      <c r="EZ526" s="35"/>
      <c r="FA526" s="35"/>
      <c r="FB526" s="35"/>
      <c r="FC526" s="35"/>
      <c r="FD526" s="35"/>
      <c r="FE526" s="35"/>
      <c r="FF526" s="35"/>
      <c r="FG526" s="35"/>
      <c r="FH526" s="35"/>
      <c r="FI526" s="35"/>
      <c r="FJ526" s="35"/>
      <c r="FK526" s="35"/>
      <c r="FL526" s="35"/>
      <c r="FM526" s="35"/>
      <c r="FN526" s="35"/>
      <c r="FO526" s="35"/>
      <c r="FP526" s="35"/>
      <c r="FQ526" s="35"/>
      <c r="FR526" s="35"/>
      <c r="FS526" s="35"/>
      <c r="FT526" s="35"/>
      <c r="FU526" s="35"/>
      <c r="FV526" s="35"/>
      <c r="FW526" s="35"/>
      <c r="FX526" s="35"/>
      <c r="FY526" s="35"/>
      <c r="FZ526" s="35"/>
      <c r="GA526" s="35"/>
      <c r="GB526" s="35"/>
      <c r="GC526" s="35"/>
      <c r="GD526" s="35"/>
      <c r="GE526" s="35"/>
      <c r="GF526" s="35"/>
      <c r="GG526" s="35"/>
      <c r="GH526" s="35"/>
      <c r="GI526" s="35"/>
      <c r="GJ526" s="35"/>
      <c r="GK526" s="35"/>
      <c r="GL526" s="35"/>
      <c r="GM526" s="35"/>
      <c r="GN526" s="35"/>
      <c r="GO526" s="35"/>
      <c r="GP526" s="35"/>
      <c r="GQ526" s="35"/>
      <c r="GR526" s="35"/>
      <c r="GS526" s="35"/>
      <c r="GT526" s="35"/>
      <c r="GU526" s="35"/>
      <c r="GV526" s="35"/>
      <c r="GW526" s="35"/>
      <c r="GX526" s="35"/>
      <c r="GY526" s="35"/>
      <c r="GZ526" s="35"/>
      <c r="HA526" s="35"/>
      <c r="HB526" s="35"/>
      <c r="HC526" s="35"/>
      <c r="HD526" s="35"/>
      <c r="HE526" s="35"/>
      <c r="HF526" s="35"/>
      <c r="HG526" s="35"/>
      <c r="HH526" s="35"/>
      <c r="HI526" s="35"/>
      <c r="HJ526" s="35"/>
      <c r="HK526" s="35"/>
      <c r="HL526" s="35"/>
      <c r="HM526" s="35"/>
      <c r="HN526" s="35"/>
      <c r="HO526" s="35"/>
      <c r="HP526" s="35"/>
      <c r="HQ526" s="35"/>
      <c r="HR526" s="35"/>
      <c r="HS526" s="35"/>
      <c r="HT526" s="35"/>
      <c r="HU526" s="35"/>
      <c r="HV526" s="35"/>
      <c r="HW526" s="35"/>
      <c r="HX526" s="35"/>
      <c r="HY526" s="35"/>
      <c r="HZ526" s="35"/>
      <c r="IA526" s="35"/>
      <c r="IB526" s="35"/>
      <c r="IC526" s="35"/>
      <c r="ID526" s="35"/>
      <c r="IE526" s="35"/>
      <c r="IF526" s="35"/>
      <c r="IG526" s="35"/>
      <c r="IH526" s="35"/>
      <c r="II526" s="35"/>
      <c r="IJ526" s="35"/>
      <c r="IK526" s="35"/>
      <c r="IL526" s="35"/>
      <c r="IM526" s="35"/>
      <c r="IN526" s="35"/>
      <c r="IO526" s="35"/>
      <c r="IP526" s="35"/>
      <c r="IQ526" s="35"/>
      <c r="IR526" s="35"/>
      <c r="IS526" s="35"/>
      <c r="IT526" s="35"/>
      <c r="IU526" s="35"/>
      <c r="IV526" s="35"/>
      <c r="IW526" s="35"/>
      <c r="IX526" s="35"/>
      <c r="IY526" s="35"/>
      <c r="IZ526" s="35"/>
      <c r="JA526" s="35"/>
      <c r="JB526" s="35"/>
      <c r="JC526" s="35"/>
      <c r="JD526" s="35"/>
      <c r="JE526" s="35"/>
      <c r="JF526" s="35"/>
      <c r="JG526" s="35"/>
      <c r="JH526" s="35"/>
      <c r="JI526" s="35"/>
      <c r="JJ526" s="35"/>
      <c r="JK526" s="35"/>
      <c r="JL526" s="35"/>
      <c r="JM526" s="35"/>
      <c r="JN526" s="35"/>
      <c r="JO526" s="35"/>
      <c r="JP526" s="35"/>
      <c r="JQ526" s="35"/>
      <c r="JR526" s="35"/>
      <c r="JS526" s="35"/>
      <c r="JT526" s="35"/>
      <c r="JU526" s="35"/>
      <c r="JV526" s="35"/>
      <c r="JW526" s="35"/>
      <c r="JX526" s="35"/>
      <c r="JY526" s="35"/>
      <c r="JZ526" s="35"/>
      <c r="KA526" s="35"/>
      <c r="KB526" s="35"/>
      <c r="KC526" s="35"/>
      <c r="KD526" s="35"/>
      <c r="KE526" s="35"/>
      <c r="KF526" s="35"/>
      <c r="KG526" s="35"/>
      <c r="KH526" s="35"/>
      <c r="KI526" s="35"/>
      <c r="KJ526" s="35"/>
      <c r="KK526" s="35"/>
      <c r="KL526" s="35"/>
      <c r="KM526" s="35"/>
      <c r="KN526" s="35"/>
      <c r="KO526" s="35"/>
      <c r="KP526" s="35"/>
      <c r="KQ526" s="35"/>
      <c r="KR526" s="35"/>
      <c r="KS526" s="35"/>
      <c r="KT526" s="35"/>
      <c r="KU526" s="35"/>
      <c r="KV526" s="35"/>
      <c r="KW526" s="35"/>
      <c r="KX526" s="35"/>
      <c r="KY526" s="35"/>
      <c r="KZ526" s="35"/>
      <c r="LA526" s="35"/>
      <c r="LB526" s="35">
        <v>22.5</v>
      </c>
      <c r="LC526" s="35"/>
      <c r="LD526" s="35"/>
      <c r="LE526" s="35"/>
      <c r="LF526" s="35"/>
      <c r="LG526" s="35"/>
      <c r="LH526" s="35"/>
      <c r="LI526" s="35"/>
      <c r="LJ526" s="35"/>
      <c r="LK526" s="35"/>
      <c r="LL526" s="35"/>
      <c r="LM526" s="35"/>
      <c r="LN526" s="35"/>
      <c r="LO526" s="35"/>
      <c r="LP526" s="35"/>
      <c r="LQ526" s="35"/>
      <c r="LR526" s="35"/>
      <c r="LS526" s="35"/>
      <c r="LT526" s="35"/>
      <c r="LU526" s="35"/>
      <c r="LV526" s="35"/>
      <c r="LW526" s="35"/>
      <c r="LX526" s="35"/>
      <c r="LY526" s="35"/>
      <c r="LZ526" s="35"/>
      <c r="MA526" s="35"/>
      <c r="MB526" s="35"/>
      <c r="MC526" s="35"/>
      <c r="MD526" s="35"/>
      <c r="ME526" s="35"/>
      <c r="MF526" s="35"/>
      <c r="MG526" s="35"/>
      <c r="MH526" s="35"/>
      <c r="MI526" s="35"/>
      <c r="MJ526" s="35"/>
      <c r="MK526" s="35"/>
      <c r="ML526" s="35"/>
      <c r="MM526" s="35"/>
      <c r="MN526" s="35"/>
      <c r="MO526" s="35"/>
      <c r="MP526" s="35"/>
      <c r="MQ526" s="35"/>
      <c r="MR526" s="35"/>
      <c r="MS526" s="35"/>
      <c r="MT526" s="35"/>
      <c r="MU526" s="35"/>
      <c r="MV526" s="35"/>
      <c r="MW526" s="35"/>
      <c r="MX526" s="35"/>
      <c r="MY526" s="35"/>
      <c r="MZ526" s="35"/>
      <c r="NA526" s="35"/>
      <c r="NB526" s="35"/>
      <c r="NC526" s="35"/>
      <c r="ND526" s="35"/>
      <c r="NE526" s="35"/>
      <c r="NF526" s="35"/>
      <c r="NG526" s="35"/>
      <c r="NH526" s="35"/>
      <c r="NI526" s="35"/>
      <c r="NJ526" s="35"/>
      <c r="NK526" s="35"/>
      <c r="NL526" s="35"/>
      <c r="NM526" s="35"/>
      <c r="NN526" s="35"/>
      <c r="NO526" s="35"/>
      <c r="NP526" s="35"/>
      <c r="NQ526" s="35"/>
      <c r="NR526" s="35"/>
      <c r="NS526" s="35"/>
      <c r="NT526" s="35"/>
      <c r="NU526" s="35"/>
      <c r="NV526" s="35"/>
      <c r="NW526" s="35"/>
      <c r="NX526" s="35"/>
      <c r="NY526" s="35"/>
      <c r="NZ526" s="35"/>
      <c r="OA526" s="35"/>
      <c r="OB526" s="35"/>
      <c r="OC526" s="35"/>
      <c r="OD526" s="35"/>
      <c r="OE526" s="35"/>
      <c r="OF526" s="35"/>
      <c r="OG526" s="35"/>
      <c r="OH526" s="35"/>
      <c r="OI526" s="35"/>
      <c r="OJ526" s="35"/>
      <c r="OK526" s="35"/>
      <c r="OL526" s="35"/>
      <c r="OM526" s="35"/>
      <c r="ON526" s="35"/>
      <c r="OO526" s="35"/>
      <c r="OP526" s="35"/>
      <c r="OQ526" s="35"/>
      <c r="OR526" s="35"/>
      <c r="OS526" s="35"/>
      <c r="OT526" s="35"/>
      <c r="OU526" s="35"/>
      <c r="OV526" s="35"/>
      <c r="OW526" s="35"/>
      <c r="OX526" s="35"/>
      <c r="OY526" s="35"/>
      <c r="OZ526" s="35"/>
      <c r="PA526" s="35"/>
      <c r="PB526" s="35"/>
      <c r="PC526" s="35"/>
      <c r="PD526" s="35"/>
      <c r="PE526" s="35"/>
      <c r="PF526" s="35"/>
      <c r="PG526" s="35"/>
      <c r="PH526" s="35"/>
      <c r="PI526" s="35"/>
      <c r="PJ526" s="35"/>
      <c r="PK526" s="35"/>
      <c r="PL526" s="35"/>
      <c r="PM526" s="35"/>
      <c r="PN526" s="35"/>
      <c r="PO526" s="35"/>
      <c r="PP526" s="35"/>
      <c r="PQ526" s="35"/>
      <c r="PR526" s="35"/>
      <c r="PS526" s="35"/>
      <c r="PT526" s="35"/>
      <c r="PU526" s="35"/>
      <c r="PV526" s="35"/>
      <c r="PW526" s="35"/>
      <c r="PX526" s="35"/>
      <c r="PY526" s="35"/>
      <c r="PZ526" s="35"/>
      <c r="QA526" s="35"/>
      <c r="QB526" s="35"/>
      <c r="QC526" s="35"/>
      <c r="QD526" s="35"/>
      <c r="QE526" s="35"/>
      <c r="QF526" s="35"/>
      <c r="QG526" s="35"/>
      <c r="QH526" s="35"/>
      <c r="QI526" s="35"/>
      <c r="QJ526" s="35"/>
      <c r="QK526" s="35"/>
      <c r="QL526" s="35"/>
      <c r="QM526" s="35"/>
      <c r="QN526" s="35"/>
      <c r="QO526" s="35"/>
      <c r="QP526" s="35"/>
      <c r="QQ526" s="35"/>
      <c r="QR526" s="35"/>
      <c r="QS526" s="35"/>
      <c r="QT526" s="35"/>
      <c r="QU526" s="35"/>
      <c r="QV526" s="35"/>
      <c r="QW526" s="35"/>
      <c r="QX526" s="35"/>
      <c r="QY526" s="35"/>
      <c r="QZ526" s="35"/>
      <c r="RA526" s="35"/>
      <c r="RB526" s="35"/>
      <c r="RC526" s="35"/>
      <c r="RD526" s="35"/>
      <c r="RE526" s="35"/>
      <c r="RF526" s="35"/>
      <c r="RG526" s="35"/>
      <c r="RH526" s="35"/>
      <c r="RI526" s="35"/>
      <c r="RJ526" s="35"/>
      <c r="RK526" s="35"/>
      <c r="RL526" s="35"/>
      <c r="RM526" s="35"/>
      <c r="RN526" s="35"/>
      <c r="RO526" s="35"/>
      <c r="RP526" s="35"/>
      <c r="RQ526" s="35"/>
      <c r="RR526" s="35"/>
      <c r="RS526" s="35"/>
      <c r="RT526" s="35"/>
      <c r="RU526" s="35"/>
      <c r="RV526" s="35"/>
      <c r="RW526" s="35"/>
      <c r="RX526" s="35"/>
      <c r="RY526" s="35"/>
      <c r="RZ526" s="35"/>
      <c r="SA526" s="35"/>
      <c r="SB526" s="35"/>
      <c r="SC526" s="35"/>
      <c r="SD526" s="35"/>
      <c r="SE526" s="35"/>
      <c r="SF526" s="35"/>
      <c r="SG526" s="35"/>
      <c r="SH526" s="35"/>
      <c r="SI526" s="35"/>
      <c r="SJ526" s="35"/>
      <c r="SK526" s="35"/>
      <c r="SL526" s="35"/>
      <c r="SM526" s="35"/>
      <c r="SN526" s="35"/>
      <c r="SO526" s="35"/>
      <c r="SP526" s="35"/>
      <c r="SQ526" s="35"/>
      <c r="SR526" s="35"/>
      <c r="SS526" s="35"/>
      <c r="ST526" s="35"/>
      <c r="SU526" s="35"/>
      <c r="SV526" s="35"/>
      <c r="SW526" s="35"/>
      <c r="SX526" s="35"/>
      <c r="SY526" s="35"/>
      <c r="SZ526" s="35"/>
      <c r="TA526" s="35"/>
      <c r="TB526" s="35"/>
      <c r="TC526" s="35"/>
      <c r="TD526" s="35"/>
      <c r="TE526" s="35"/>
      <c r="TF526" s="35"/>
      <c r="TG526" s="35"/>
      <c r="TH526" s="35"/>
      <c r="TI526" s="35"/>
      <c r="TJ526" s="35"/>
      <c r="TK526" s="35"/>
      <c r="TL526" s="35"/>
      <c r="TM526" s="35"/>
      <c r="TN526" s="35"/>
      <c r="TO526" s="35"/>
      <c r="TP526" s="35"/>
      <c r="TQ526" s="35"/>
      <c r="TR526" s="35"/>
      <c r="TS526" s="35"/>
      <c r="TT526" s="35"/>
      <c r="TU526" s="35"/>
      <c r="TV526" s="35"/>
      <c r="TW526" s="35"/>
      <c r="TX526" s="35"/>
      <c r="TY526" s="35"/>
      <c r="TZ526" s="35"/>
      <c r="UA526" s="35"/>
      <c r="UB526" s="35"/>
      <c r="UC526" s="35"/>
      <c r="UD526" s="35"/>
      <c r="UE526" s="35"/>
      <c r="UF526" s="35"/>
      <c r="UG526" s="35"/>
      <c r="UH526" s="35"/>
      <c r="UI526" s="35"/>
      <c r="UJ526" s="35"/>
      <c r="UK526" s="35"/>
      <c r="UL526" s="35"/>
      <c r="UM526" s="35"/>
      <c r="UN526" s="35"/>
      <c r="UO526" s="35"/>
      <c r="UP526" s="35"/>
      <c r="UQ526" s="35"/>
      <c r="UR526" s="35"/>
      <c r="US526" s="35"/>
      <c r="UT526" s="35"/>
      <c r="UU526" s="35"/>
      <c r="UV526" s="35"/>
      <c r="UW526" s="35"/>
      <c r="UX526" s="35"/>
      <c r="UY526" s="35"/>
      <c r="UZ526" s="35"/>
      <c r="VA526" s="35"/>
      <c r="VB526" s="35"/>
      <c r="VC526" s="35"/>
      <c r="VD526" s="35"/>
      <c r="VE526" s="35"/>
      <c r="VF526" s="35"/>
      <c r="VG526" s="35"/>
      <c r="VH526" s="35"/>
      <c r="VI526" s="35"/>
      <c r="VJ526" s="35"/>
      <c r="VK526" s="35"/>
      <c r="VL526" s="35"/>
      <c r="VM526" s="35"/>
      <c r="VN526" s="35"/>
      <c r="VO526" s="35"/>
      <c r="VP526" s="35"/>
      <c r="VQ526" s="35"/>
      <c r="VR526" s="35"/>
      <c r="VS526" s="35"/>
      <c r="VT526" s="35"/>
      <c r="VU526" s="35"/>
      <c r="VV526" s="35"/>
      <c r="VW526" s="35"/>
      <c r="VX526" s="35"/>
      <c r="VY526" s="35"/>
      <c r="VZ526" s="35"/>
      <c r="WA526" s="35"/>
      <c r="WB526" s="35"/>
      <c r="WC526" s="35"/>
      <c r="WD526" s="35"/>
      <c r="WE526" s="35"/>
      <c r="WF526" s="35"/>
      <c r="WG526" s="35"/>
      <c r="WH526" s="35"/>
      <c r="WI526" s="35"/>
      <c r="WJ526" s="35"/>
      <c r="WK526" s="35"/>
      <c r="WL526" s="35"/>
      <c r="WM526" s="35"/>
      <c r="WN526" s="35"/>
      <c r="WO526" s="35"/>
      <c r="WP526" s="35"/>
      <c r="WQ526" s="35"/>
      <c r="WR526" s="35"/>
      <c r="WS526" s="35"/>
      <c r="WT526" s="35"/>
      <c r="WU526" s="35"/>
      <c r="WV526" s="35"/>
      <c r="WW526" s="35"/>
      <c r="WX526" s="35"/>
      <c r="WY526" s="35"/>
      <c r="WZ526" s="35"/>
      <c r="XA526" s="35"/>
      <c r="XB526" s="35"/>
      <c r="XC526" s="35"/>
      <c r="XD526" s="35"/>
      <c r="XE526" s="35"/>
      <c r="XF526" s="35"/>
      <c r="XG526" s="35"/>
      <c r="XH526" s="35"/>
      <c r="XI526" s="35"/>
      <c r="XJ526" s="35"/>
      <c r="XK526" s="35"/>
      <c r="XL526" s="35"/>
      <c r="XM526" s="35"/>
      <c r="XN526" s="35"/>
      <c r="XO526" s="35"/>
      <c r="XP526" s="35"/>
      <c r="XQ526" s="35"/>
      <c r="XR526" s="35"/>
      <c r="XS526" s="35"/>
      <c r="XT526" s="35"/>
      <c r="XU526" s="35"/>
      <c r="XV526" s="35"/>
      <c r="XW526" s="35"/>
      <c r="XX526" s="35"/>
      <c r="XY526" s="35"/>
      <c r="XZ526" s="35"/>
      <c r="YA526" s="35"/>
      <c r="YB526" s="35"/>
      <c r="YC526" s="35"/>
      <c r="YD526" s="35"/>
      <c r="YE526" s="35"/>
      <c r="YF526" s="35"/>
      <c r="YG526" s="35"/>
      <c r="YH526" s="35"/>
      <c r="YI526" s="35"/>
      <c r="YJ526" s="35"/>
      <c r="YK526" s="35"/>
      <c r="YL526" s="35"/>
      <c r="YM526" s="35"/>
      <c r="YN526" s="35"/>
      <c r="YO526" s="35"/>
      <c r="YP526" s="35"/>
      <c r="YQ526" s="35"/>
      <c r="YR526" s="35"/>
      <c r="YS526" s="35"/>
      <c r="YT526" s="35"/>
      <c r="YU526" s="35"/>
      <c r="YV526" s="35"/>
      <c r="YW526" s="35"/>
      <c r="YX526" s="35"/>
      <c r="YY526" s="35"/>
      <c r="YZ526" s="35"/>
      <c r="ZA526" s="35"/>
      <c r="ZB526" s="35"/>
      <c r="ZC526" s="35"/>
      <c r="ZD526" s="35"/>
      <c r="ZE526" s="35"/>
      <c r="ZF526" s="35"/>
      <c r="ZG526" s="35"/>
      <c r="ZH526" s="35"/>
      <c r="ZI526" s="35"/>
      <c r="ZJ526" s="35"/>
      <c r="ZK526" s="35"/>
      <c r="ZL526" s="35"/>
      <c r="ZM526" s="35"/>
      <c r="ZN526" s="35"/>
      <c r="ZO526" s="35"/>
      <c r="ZP526" s="35"/>
      <c r="ZQ526" s="35"/>
      <c r="ZR526" s="35"/>
      <c r="ZS526" s="35"/>
      <c r="ZT526" s="35"/>
      <c r="ZU526" s="35"/>
      <c r="ZV526" s="35"/>
      <c r="ZW526" s="35"/>
      <c r="ZX526" s="35"/>
      <c r="ZY526" s="35"/>
      <c r="ZZ526" s="35"/>
      <c r="AAA526" s="35"/>
      <c r="AAB526" s="35"/>
      <c r="AAC526" s="35"/>
      <c r="AAD526" s="35"/>
      <c r="AAE526" s="35"/>
      <c r="AAF526" s="35"/>
      <c r="AAG526" s="35"/>
      <c r="AAH526" s="35"/>
      <c r="AAI526" s="35"/>
      <c r="AAJ526" s="35"/>
      <c r="AAK526" s="35"/>
      <c r="AAL526" s="35"/>
      <c r="AAM526" s="35"/>
      <c r="AAN526" s="35"/>
      <c r="AAO526" s="35"/>
      <c r="AAP526" s="35"/>
      <c r="AAQ526" s="35"/>
      <c r="AAR526" s="35"/>
      <c r="AAS526" s="35"/>
      <c r="AAT526" s="35"/>
      <c r="AAU526" s="35"/>
      <c r="AAV526" s="35"/>
      <c r="AAW526" s="35"/>
      <c r="AAX526" s="35"/>
      <c r="AAY526" s="35"/>
      <c r="AAZ526" s="35"/>
      <c r="ABA526" s="35"/>
      <c r="ABB526" s="35"/>
      <c r="ABC526" s="35"/>
      <c r="ABD526" s="35"/>
      <c r="ABE526" s="35"/>
      <c r="ABF526" s="35"/>
      <c r="ABG526" s="35"/>
      <c r="ABH526" s="35"/>
      <c r="ABI526" s="35"/>
      <c r="ABJ526" s="35"/>
      <c r="ABK526" s="35"/>
      <c r="ABL526" s="35"/>
      <c r="ABM526" s="35"/>
      <c r="ABN526" s="35">
        <v>22.5</v>
      </c>
      <c r="ABO526" s="35"/>
      <c r="ABP526" s="35"/>
      <c r="ABQ526" s="35"/>
      <c r="ABR526" s="35"/>
      <c r="ABS526" s="35"/>
      <c r="ABT526" s="35"/>
      <c r="ABU526" s="35"/>
      <c r="ABV526" s="35"/>
      <c r="ABW526" s="35"/>
      <c r="ABX526" s="35"/>
      <c r="ABY526" s="35"/>
      <c r="ABZ526" s="35"/>
      <c r="ACA526" s="35"/>
      <c r="ACB526" s="35"/>
      <c r="ACC526" s="35"/>
      <c r="ACD526" s="35"/>
      <c r="ACE526" s="35"/>
      <c r="ACF526" s="35"/>
      <c r="ACG526" s="35"/>
      <c r="ACH526" s="35"/>
      <c r="ACI526" s="35"/>
      <c r="ACJ526" s="35"/>
      <c r="ACK526" s="35"/>
      <c r="ACL526" s="35"/>
      <c r="ACM526" s="35"/>
      <c r="ACN526" s="35"/>
      <c r="ACO526" s="35"/>
      <c r="ACP526" s="35"/>
      <c r="ACQ526" s="35"/>
      <c r="ACR526" s="35"/>
      <c r="ACS526" s="35"/>
      <c r="ACT526" s="35"/>
      <c r="ACU526" s="35"/>
      <c r="ACV526" s="35"/>
      <c r="ACW526" s="35"/>
      <c r="ACX526" s="35"/>
      <c r="ACY526" s="35"/>
      <c r="ACZ526" s="35"/>
      <c r="ADA526" s="35"/>
      <c r="ADB526" s="35"/>
      <c r="ADC526" s="35"/>
      <c r="ADD526" s="35"/>
      <c r="ADE526" s="35"/>
      <c r="ADF526" s="35"/>
      <c r="ADG526" s="35"/>
      <c r="ADH526" s="35"/>
      <c r="ADI526" s="35"/>
      <c r="ADJ526" s="35"/>
      <c r="ADK526" s="35"/>
      <c r="ADL526" s="35"/>
      <c r="ADM526" s="35"/>
      <c r="ADN526" s="35"/>
      <c r="ADO526" s="35"/>
      <c r="ADP526" s="35"/>
      <c r="ADQ526" s="35"/>
      <c r="ADR526" s="35"/>
      <c r="ADS526" s="35"/>
      <c r="ADT526" s="35"/>
      <c r="ADU526" s="35"/>
      <c r="ADV526" s="35"/>
      <c r="ADW526" s="35"/>
      <c r="ADX526" s="35"/>
      <c r="ADY526" s="66">
        <f t="shared" si="26"/>
        <v>0</v>
      </c>
    </row>
    <row r="527" spans="1:805" s="5" customFormat="1" ht="12" customHeight="1" x14ac:dyDescent="0.2">
      <c r="A527" s="38" t="s">
        <v>569</v>
      </c>
      <c r="B527" s="65">
        <f t="shared" si="25"/>
        <v>20</v>
      </c>
      <c r="C527" s="57">
        <v>5</v>
      </c>
      <c r="D527" s="59">
        <v>44832</v>
      </c>
      <c r="E527" s="67">
        <v>110.09</v>
      </c>
      <c r="F527" s="67">
        <f t="shared" si="24"/>
        <v>2201.8000000000002</v>
      </c>
      <c r="G527" s="6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15"/>
      <c r="BF527" s="15"/>
      <c r="BG527" s="136"/>
      <c r="BH527" s="35"/>
      <c r="BI527" s="35"/>
      <c r="BJ527" s="35"/>
      <c r="BK527" s="35"/>
      <c r="BL527" s="35"/>
      <c r="BM527" s="35"/>
      <c r="BN527" s="35"/>
      <c r="BO527" s="35"/>
      <c r="BP527" s="35"/>
      <c r="BQ527" s="35"/>
      <c r="BR527" s="35"/>
      <c r="BS527" s="35"/>
      <c r="BT527" s="35"/>
      <c r="BU527" s="35"/>
      <c r="BV527" s="35"/>
      <c r="BW527" s="35"/>
      <c r="BX527" s="35"/>
      <c r="BY527" s="35"/>
      <c r="BZ527" s="35"/>
      <c r="CA527" s="35"/>
      <c r="CB527" s="35"/>
      <c r="CC527" s="35"/>
      <c r="CD527" s="35"/>
      <c r="CE527" s="35"/>
      <c r="CF527" s="35"/>
      <c r="CG527" s="35"/>
      <c r="CH527" s="35"/>
      <c r="CI527" s="35"/>
      <c r="CJ527" s="35"/>
      <c r="CK527" s="35"/>
      <c r="CL527" s="35"/>
      <c r="CM527" s="35"/>
      <c r="CN527" s="35"/>
      <c r="CO527" s="35"/>
      <c r="CP527" s="35"/>
      <c r="CQ527" s="35"/>
      <c r="CR527" s="35"/>
      <c r="CS527" s="35"/>
      <c r="CT527" s="35"/>
      <c r="CU527" s="35"/>
      <c r="CV527" s="35"/>
      <c r="CW527" s="35"/>
      <c r="CX527" s="35"/>
      <c r="CY527" s="35"/>
      <c r="CZ527" s="35"/>
      <c r="DA527" s="35"/>
      <c r="DB527" s="35"/>
      <c r="DC527" s="35"/>
      <c r="DD527" s="35"/>
      <c r="DE527" s="35"/>
      <c r="DF527" s="35"/>
      <c r="DG527" s="35"/>
      <c r="DH527" s="35"/>
      <c r="DI527" s="35"/>
      <c r="DJ527" s="35"/>
      <c r="DK527" s="35"/>
      <c r="DL527" s="35"/>
      <c r="DM527" s="35"/>
      <c r="DN527" s="35"/>
      <c r="DO527" s="35"/>
      <c r="DP527" s="35"/>
      <c r="DQ527" s="35"/>
      <c r="DR527" s="35"/>
      <c r="DS527" s="35"/>
      <c r="DT527" s="35"/>
      <c r="DU527" s="35"/>
      <c r="DV527" s="35"/>
      <c r="DW527" s="35"/>
      <c r="DX527" s="35"/>
      <c r="DY527" s="35"/>
      <c r="DZ527" s="35"/>
      <c r="EA527" s="35"/>
      <c r="EB527" s="35"/>
      <c r="EC527" s="35"/>
      <c r="ED527" s="35"/>
      <c r="EE527" s="35"/>
      <c r="EF527" s="35"/>
      <c r="EG527" s="35"/>
      <c r="EH527" s="35"/>
      <c r="EI527" s="35"/>
      <c r="EJ527" s="35"/>
      <c r="EK527" s="35"/>
      <c r="EL527" s="35"/>
      <c r="EM527" s="35"/>
      <c r="EN527" s="35"/>
      <c r="EO527" s="35"/>
      <c r="EP527" s="35"/>
      <c r="EQ527" s="35"/>
      <c r="ER527" s="35"/>
      <c r="ES527" s="35"/>
      <c r="ET527" s="35"/>
      <c r="EU527" s="35"/>
      <c r="EV527" s="35"/>
      <c r="EW527" s="35"/>
      <c r="EX527" s="35"/>
      <c r="EY527" s="35"/>
      <c r="EZ527" s="35"/>
      <c r="FA527" s="35"/>
      <c r="FB527" s="35"/>
      <c r="FC527" s="35"/>
      <c r="FD527" s="35"/>
      <c r="FE527" s="35"/>
      <c r="FF527" s="35"/>
      <c r="FG527" s="35"/>
      <c r="FH527" s="35"/>
      <c r="FI527" s="35"/>
      <c r="FJ527" s="35"/>
      <c r="FK527" s="35"/>
      <c r="FL527" s="35"/>
      <c r="FM527" s="35"/>
      <c r="FN527" s="35"/>
      <c r="FO527" s="35"/>
      <c r="FP527" s="35"/>
      <c r="FQ527" s="35"/>
      <c r="FR527" s="35"/>
      <c r="FS527" s="35"/>
      <c r="FT527" s="35"/>
      <c r="FU527" s="35"/>
      <c r="FV527" s="35"/>
      <c r="FW527" s="35"/>
      <c r="FX527" s="35"/>
      <c r="FY527" s="35"/>
      <c r="FZ527" s="35"/>
      <c r="GA527" s="35"/>
      <c r="GB527" s="35"/>
      <c r="GC527" s="35"/>
      <c r="GD527" s="35"/>
      <c r="GE527" s="35"/>
      <c r="GF527" s="35"/>
      <c r="GG527" s="35"/>
      <c r="GH527" s="35"/>
      <c r="GI527" s="35"/>
      <c r="GJ527" s="35"/>
      <c r="GK527" s="35"/>
      <c r="GL527" s="35"/>
      <c r="GM527" s="35"/>
      <c r="GN527" s="35"/>
      <c r="GO527" s="35"/>
      <c r="GP527" s="35"/>
      <c r="GQ527" s="35"/>
      <c r="GR527" s="35"/>
      <c r="GS527" s="35"/>
      <c r="GT527" s="35"/>
      <c r="GU527" s="35"/>
      <c r="GV527" s="35"/>
      <c r="GW527" s="35"/>
      <c r="GX527" s="35"/>
      <c r="GY527" s="35"/>
      <c r="GZ527" s="35"/>
      <c r="HA527" s="35"/>
      <c r="HB527" s="35"/>
      <c r="HC527" s="35"/>
      <c r="HD527" s="35"/>
      <c r="HE527" s="35"/>
      <c r="HF527" s="35"/>
      <c r="HG527" s="35"/>
      <c r="HH527" s="35"/>
      <c r="HI527" s="35"/>
      <c r="HJ527" s="35"/>
      <c r="HK527" s="35"/>
      <c r="HL527" s="35"/>
      <c r="HM527" s="35"/>
      <c r="HN527" s="35"/>
      <c r="HO527" s="35"/>
      <c r="HP527" s="35"/>
      <c r="HQ527" s="35"/>
      <c r="HR527" s="35"/>
      <c r="HS527" s="35"/>
      <c r="HT527" s="35"/>
      <c r="HU527" s="35"/>
      <c r="HV527" s="35"/>
      <c r="HW527" s="35"/>
      <c r="HX527" s="35"/>
      <c r="HY527" s="35"/>
      <c r="HZ527" s="35"/>
      <c r="IA527" s="35"/>
      <c r="IB527" s="35"/>
      <c r="IC527" s="35"/>
      <c r="ID527" s="35"/>
      <c r="IE527" s="35"/>
      <c r="IF527" s="35"/>
      <c r="IG527" s="35"/>
      <c r="IH527" s="35"/>
      <c r="II527" s="35"/>
      <c r="IJ527" s="35"/>
      <c r="IK527" s="35"/>
      <c r="IL527" s="35"/>
      <c r="IM527" s="35"/>
      <c r="IN527" s="35"/>
      <c r="IO527" s="35"/>
      <c r="IP527" s="35"/>
      <c r="IQ527" s="35"/>
      <c r="IR527" s="35"/>
      <c r="IS527" s="35"/>
      <c r="IT527" s="35"/>
      <c r="IU527" s="35"/>
      <c r="IV527" s="35"/>
      <c r="IW527" s="35"/>
      <c r="IX527" s="35"/>
      <c r="IY527" s="35"/>
      <c r="IZ527" s="35"/>
      <c r="JA527" s="35"/>
      <c r="JB527" s="35"/>
      <c r="JC527" s="35"/>
      <c r="JD527" s="35"/>
      <c r="JE527" s="35"/>
      <c r="JF527" s="35"/>
      <c r="JG527" s="35"/>
      <c r="JH527" s="35"/>
      <c r="JI527" s="35"/>
      <c r="JJ527" s="35"/>
      <c r="JK527" s="35"/>
      <c r="JL527" s="35"/>
      <c r="JM527" s="35"/>
      <c r="JN527" s="35"/>
      <c r="JO527" s="35"/>
      <c r="JP527" s="35"/>
      <c r="JQ527" s="35"/>
      <c r="JR527" s="35"/>
      <c r="JS527" s="35"/>
      <c r="JT527" s="35"/>
      <c r="JU527" s="35"/>
      <c r="JV527" s="35"/>
      <c r="JW527" s="35"/>
      <c r="JX527" s="35"/>
      <c r="JY527" s="35"/>
      <c r="JZ527" s="35"/>
      <c r="KA527" s="35"/>
      <c r="KB527" s="35"/>
      <c r="KC527" s="35"/>
      <c r="KD527" s="35"/>
      <c r="KE527" s="35"/>
      <c r="KF527" s="35"/>
      <c r="KG527" s="35"/>
      <c r="KH527" s="35"/>
      <c r="KI527" s="35"/>
      <c r="KJ527" s="35"/>
      <c r="KK527" s="35"/>
      <c r="KL527" s="35"/>
      <c r="KM527" s="35"/>
      <c r="KN527" s="35"/>
      <c r="KO527" s="35"/>
      <c r="KP527" s="35"/>
      <c r="KQ527" s="35"/>
      <c r="KR527" s="35"/>
      <c r="KS527" s="35"/>
      <c r="KT527" s="35"/>
      <c r="KU527" s="35"/>
      <c r="KV527" s="35"/>
      <c r="KW527" s="35"/>
      <c r="KX527" s="35"/>
      <c r="KY527" s="35"/>
      <c r="KZ527" s="35"/>
      <c r="LA527" s="35"/>
      <c r="LB527" s="35"/>
      <c r="LC527" s="35"/>
      <c r="LD527" s="35"/>
      <c r="LE527" s="35"/>
      <c r="LF527" s="35"/>
      <c r="LG527" s="35"/>
      <c r="LH527" s="35"/>
      <c r="LI527" s="35"/>
      <c r="LJ527" s="35"/>
      <c r="LK527" s="35"/>
      <c r="LL527" s="35"/>
      <c r="LM527" s="35"/>
      <c r="LN527" s="35"/>
      <c r="LO527" s="35"/>
      <c r="LP527" s="35"/>
      <c r="LQ527" s="35"/>
      <c r="LR527" s="35"/>
      <c r="LS527" s="35"/>
      <c r="LT527" s="35"/>
      <c r="LU527" s="35"/>
      <c r="LV527" s="35"/>
      <c r="LW527" s="35"/>
      <c r="LX527" s="35"/>
      <c r="LY527" s="35"/>
      <c r="LZ527" s="35"/>
      <c r="MA527" s="35"/>
      <c r="MB527" s="35"/>
      <c r="MC527" s="35"/>
      <c r="MD527" s="35"/>
      <c r="ME527" s="35"/>
      <c r="MF527" s="35"/>
      <c r="MG527" s="35"/>
      <c r="MH527" s="35"/>
      <c r="MI527" s="35"/>
      <c r="MJ527" s="35"/>
      <c r="MK527" s="35"/>
      <c r="ML527" s="35"/>
      <c r="MM527" s="35"/>
      <c r="MN527" s="35"/>
      <c r="MO527" s="35"/>
      <c r="MP527" s="35"/>
      <c r="MQ527" s="35"/>
      <c r="MR527" s="35"/>
      <c r="MS527" s="35"/>
      <c r="MT527" s="35"/>
      <c r="MU527" s="35"/>
      <c r="MV527" s="35"/>
      <c r="MW527" s="35"/>
      <c r="MX527" s="35"/>
      <c r="MY527" s="35"/>
      <c r="MZ527" s="35"/>
      <c r="NA527" s="35"/>
      <c r="NB527" s="35"/>
      <c r="NC527" s="35"/>
      <c r="ND527" s="35"/>
      <c r="NE527" s="35"/>
      <c r="NF527" s="35"/>
      <c r="NG527" s="35"/>
      <c r="NH527" s="35"/>
      <c r="NI527" s="35"/>
      <c r="NJ527" s="35"/>
      <c r="NK527" s="35"/>
      <c r="NL527" s="35"/>
      <c r="NM527" s="35"/>
      <c r="NN527" s="35"/>
      <c r="NO527" s="35"/>
      <c r="NP527" s="35"/>
      <c r="NQ527" s="35"/>
      <c r="NR527" s="35"/>
      <c r="NS527" s="35"/>
      <c r="NT527" s="35"/>
      <c r="NU527" s="35"/>
      <c r="NV527" s="35"/>
      <c r="NW527" s="35"/>
      <c r="NX527" s="35"/>
      <c r="NY527" s="35"/>
      <c r="NZ527" s="35"/>
      <c r="OA527" s="35"/>
      <c r="OB527" s="35"/>
      <c r="OC527" s="35"/>
      <c r="OD527" s="35"/>
      <c r="OE527" s="35"/>
      <c r="OF527" s="35"/>
      <c r="OG527" s="35"/>
      <c r="OH527" s="35"/>
      <c r="OI527" s="35"/>
      <c r="OJ527" s="35"/>
      <c r="OK527" s="35"/>
      <c r="OL527" s="35"/>
      <c r="OM527" s="35"/>
      <c r="ON527" s="35"/>
      <c r="OO527" s="35"/>
      <c r="OP527" s="35"/>
      <c r="OQ527" s="35"/>
      <c r="OR527" s="35"/>
      <c r="OS527" s="35"/>
      <c r="OT527" s="35"/>
      <c r="OU527" s="35"/>
      <c r="OV527" s="35"/>
      <c r="OW527" s="35"/>
      <c r="OX527" s="35"/>
      <c r="OY527" s="35"/>
      <c r="OZ527" s="35"/>
      <c r="PA527" s="35"/>
      <c r="PB527" s="35"/>
      <c r="PC527" s="35"/>
      <c r="PD527" s="35"/>
      <c r="PE527" s="35"/>
      <c r="PF527" s="35"/>
      <c r="PG527" s="35"/>
      <c r="PH527" s="35"/>
      <c r="PI527" s="35"/>
      <c r="PJ527" s="35"/>
      <c r="PK527" s="35"/>
      <c r="PL527" s="35"/>
      <c r="PM527" s="35"/>
      <c r="PN527" s="35"/>
      <c r="PO527" s="35"/>
      <c r="PP527" s="35"/>
      <c r="PQ527" s="35"/>
      <c r="PR527" s="35"/>
      <c r="PS527" s="35"/>
      <c r="PT527" s="35"/>
      <c r="PU527" s="35"/>
      <c r="PV527" s="35"/>
      <c r="PW527" s="35"/>
      <c r="PX527" s="35"/>
      <c r="PY527" s="35"/>
      <c r="PZ527" s="35"/>
      <c r="QA527" s="35"/>
      <c r="QB527" s="35"/>
      <c r="QC527" s="35"/>
      <c r="QD527" s="35"/>
      <c r="QE527" s="35"/>
      <c r="QF527" s="35"/>
      <c r="QG527" s="35"/>
      <c r="QH527" s="35"/>
      <c r="QI527" s="35"/>
      <c r="QJ527" s="35"/>
      <c r="QK527" s="35"/>
      <c r="QL527" s="35"/>
      <c r="QM527" s="35"/>
      <c r="QN527" s="35"/>
      <c r="QO527" s="35"/>
      <c r="QP527" s="35"/>
      <c r="QQ527" s="35"/>
      <c r="QR527" s="35"/>
      <c r="QS527" s="35"/>
      <c r="QT527" s="35"/>
      <c r="QU527" s="35"/>
      <c r="QV527" s="35"/>
      <c r="QW527" s="35"/>
      <c r="QX527" s="35"/>
      <c r="QY527" s="35"/>
      <c r="QZ527" s="35"/>
      <c r="RA527" s="35">
        <v>20</v>
      </c>
      <c r="RB527" s="35"/>
      <c r="RC527" s="35"/>
      <c r="RD527" s="35"/>
      <c r="RE527" s="35"/>
      <c r="RF527" s="35"/>
      <c r="RG527" s="35"/>
      <c r="RH527" s="35"/>
      <c r="RI527" s="35"/>
      <c r="RJ527" s="35"/>
      <c r="RK527" s="35"/>
      <c r="RL527" s="35"/>
      <c r="RM527" s="35"/>
      <c r="RN527" s="35"/>
      <c r="RO527" s="35"/>
      <c r="RP527" s="35"/>
      <c r="RQ527" s="35"/>
      <c r="RR527" s="35"/>
      <c r="RS527" s="35"/>
      <c r="RT527" s="35"/>
      <c r="RU527" s="35"/>
      <c r="RV527" s="35"/>
      <c r="RW527" s="35"/>
      <c r="RX527" s="35"/>
      <c r="RY527" s="35"/>
      <c r="RZ527" s="35"/>
      <c r="SA527" s="35"/>
      <c r="SB527" s="35"/>
      <c r="SC527" s="35"/>
      <c r="SD527" s="35"/>
      <c r="SE527" s="35"/>
      <c r="SF527" s="35"/>
      <c r="SG527" s="35"/>
      <c r="SH527" s="35"/>
      <c r="SI527" s="35"/>
      <c r="SJ527" s="35"/>
      <c r="SK527" s="35"/>
      <c r="SL527" s="35"/>
      <c r="SM527" s="35"/>
      <c r="SN527" s="35"/>
      <c r="SO527" s="35"/>
      <c r="SP527" s="35"/>
      <c r="SQ527" s="35"/>
      <c r="SR527" s="35"/>
      <c r="SS527" s="35"/>
      <c r="ST527" s="35"/>
      <c r="SU527" s="35"/>
      <c r="SV527" s="35"/>
      <c r="SW527" s="35"/>
      <c r="SX527" s="35"/>
      <c r="SY527" s="35"/>
      <c r="SZ527" s="35"/>
      <c r="TA527" s="35"/>
      <c r="TB527" s="35"/>
      <c r="TC527" s="35"/>
      <c r="TD527" s="35"/>
      <c r="TE527" s="35"/>
      <c r="TF527" s="35"/>
      <c r="TG527" s="35"/>
      <c r="TH527" s="35"/>
      <c r="TI527" s="35"/>
      <c r="TJ527" s="35"/>
      <c r="TK527" s="35"/>
      <c r="TL527" s="35"/>
      <c r="TM527" s="35"/>
      <c r="TN527" s="35"/>
      <c r="TO527" s="35"/>
      <c r="TP527" s="35"/>
      <c r="TQ527" s="35"/>
      <c r="TR527" s="35"/>
      <c r="TS527" s="35"/>
      <c r="TT527" s="35"/>
      <c r="TU527" s="35"/>
      <c r="TV527" s="35"/>
      <c r="TW527" s="35"/>
      <c r="TX527" s="35"/>
      <c r="TY527" s="35"/>
      <c r="TZ527" s="35"/>
      <c r="UA527" s="35"/>
      <c r="UB527" s="35"/>
      <c r="UC527" s="35"/>
      <c r="UD527" s="35"/>
      <c r="UE527" s="35"/>
      <c r="UF527" s="35"/>
      <c r="UG527" s="35"/>
      <c r="UH527" s="35"/>
      <c r="UI527" s="35"/>
      <c r="UJ527" s="35"/>
      <c r="UK527" s="35"/>
      <c r="UL527" s="35"/>
      <c r="UM527" s="35"/>
      <c r="UN527" s="35"/>
      <c r="UO527" s="35"/>
      <c r="UP527" s="35"/>
      <c r="UQ527" s="35"/>
      <c r="UR527" s="35"/>
      <c r="US527" s="35"/>
      <c r="UT527" s="35"/>
      <c r="UU527" s="35"/>
      <c r="UV527" s="35"/>
      <c r="UW527" s="35"/>
      <c r="UX527" s="35"/>
      <c r="UY527" s="35"/>
      <c r="UZ527" s="35"/>
      <c r="VA527" s="35"/>
      <c r="VB527" s="35"/>
      <c r="VC527" s="35"/>
      <c r="VD527" s="35"/>
      <c r="VE527" s="35"/>
      <c r="VF527" s="35"/>
      <c r="VG527" s="35"/>
      <c r="VH527" s="35"/>
      <c r="VI527" s="35"/>
      <c r="VJ527" s="35"/>
      <c r="VK527" s="35"/>
      <c r="VL527" s="35"/>
      <c r="VM527" s="35"/>
      <c r="VN527" s="35"/>
      <c r="VO527" s="35"/>
      <c r="VP527" s="35"/>
      <c r="VQ527" s="35"/>
      <c r="VR527" s="35"/>
      <c r="VS527" s="35"/>
      <c r="VT527" s="35"/>
      <c r="VU527" s="35"/>
      <c r="VV527" s="35"/>
      <c r="VW527" s="35"/>
      <c r="VX527" s="35"/>
      <c r="VY527" s="35"/>
      <c r="VZ527" s="35"/>
      <c r="WA527" s="35"/>
      <c r="WB527" s="35"/>
      <c r="WC527" s="35"/>
      <c r="WD527" s="35"/>
      <c r="WE527" s="35"/>
      <c r="WF527" s="35"/>
      <c r="WG527" s="35"/>
      <c r="WH527" s="35"/>
      <c r="WI527" s="35"/>
      <c r="WJ527" s="35"/>
      <c r="WK527" s="35"/>
      <c r="WL527" s="35"/>
      <c r="WM527" s="35"/>
      <c r="WN527" s="35"/>
      <c r="WO527" s="35"/>
      <c r="WP527" s="35"/>
      <c r="WQ527" s="35"/>
      <c r="WR527" s="35"/>
      <c r="WS527" s="35">
        <v>2</v>
      </c>
      <c r="WT527" s="35">
        <v>2</v>
      </c>
      <c r="WU527" s="35"/>
      <c r="WV527" s="35"/>
      <c r="WW527" s="35"/>
      <c r="WX527" s="35"/>
      <c r="WY527" s="35"/>
      <c r="WZ527" s="35"/>
      <c r="XA527" s="35"/>
      <c r="XB527" s="35"/>
      <c r="XC527" s="35"/>
      <c r="XD527" s="35"/>
      <c r="XE527" s="35"/>
      <c r="XF527" s="35"/>
      <c r="XG527" s="35"/>
      <c r="XH527" s="35"/>
      <c r="XI527" s="35"/>
      <c r="XJ527" s="35"/>
      <c r="XK527" s="35"/>
      <c r="XL527" s="35"/>
      <c r="XM527" s="35"/>
      <c r="XN527" s="35"/>
      <c r="XO527" s="35"/>
      <c r="XP527" s="35"/>
      <c r="XQ527" s="35"/>
      <c r="XR527" s="35"/>
      <c r="XS527" s="35"/>
      <c r="XT527" s="35"/>
      <c r="XU527" s="35"/>
      <c r="XV527" s="35"/>
      <c r="XW527" s="35"/>
      <c r="XX527" s="35"/>
      <c r="XY527" s="35"/>
      <c r="XZ527" s="35"/>
      <c r="YA527" s="35"/>
      <c r="YB527" s="35"/>
      <c r="YC527" s="35"/>
      <c r="YD527" s="35"/>
      <c r="YE527" s="35"/>
      <c r="YF527" s="35"/>
      <c r="YG527" s="35"/>
      <c r="YH527" s="35"/>
      <c r="YI527" s="35"/>
      <c r="YJ527" s="35"/>
      <c r="YK527" s="35"/>
      <c r="YL527" s="35"/>
      <c r="YM527" s="35"/>
      <c r="YN527" s="35"/>
      <c r="YO527" s="35"/>
      <c r="YP527" s="35"/>
      <c r="YQ527" s="35"/>
      <c r="YR527" s="35"/>
      <c r="YS527" s="35"/>
      <c r="YT527" s="35"/>
      <c r="YU527" s="35"/>
      <c r="YV527" s="35"/>
      <c r="YW527" s="35"/>
      <c r="YX527" s="35"/>
      <c r="YY527" s="35"/>
      <c r="YZ527" s="35"/>
      <c r="ZA527" s="35">
        <v>10</v>
      </c>
      <c r="ZB527" s="35"/>
      <c r="ZC527" s="35"/>
      <c r="ZD527" s="35"/>
      <c r="ZE527" s="35"/>
      <c r="ZF527" s="35"/>
      <c r="ZG527" s="35"/>
      <c r="ZH527" s="35"/>
      <c r="ZI527" s="35"/>
      <c r="ZJ527" s="35"/>
      <c r="ZK527" s="35"/>
      <c r="ZL527" s="35"/>
      <c r="ZM527" s="35">
        <v>10</v>
      </c>
      <c r="ZN527" s="35"/>
      <c r="ZO527" s="35"/>
      <c r="ZP527" s="35"/>
      <c r="ZQ527" s="35"/>
      <c r="ZR527" s="35"/>
      <c r="ZS527" s="35"/>
      <c r="ZT527" s="35"/>
      <c r="ZU527" s="35"/>
      <c r="ZV527" s="35"/>
      <c r="ZW527" s="35"/>
      <c r="ZX527" s="35"/>
      <c r="ZY527" s="35"/>
      <c r="ZZ527" s="35"/>
      <c r="AAA527" s="35"/>
      <c r="AAB527" s="35"/>
      <c r="AAC527" s="35"/>
      <c r="AAD527" s="35"/>
      <c r="AAE527" s="35"/>
      <c r="AAF527" s="35"/>
      <c r="AAG527" s="35"/>
      <c r="AAH527" s="35"/>
      <c r="AAI527" s="35"/>
      <c r="AAJ527" s="35"/>
      <c r="AAK527" s="35"/>
      <c r="AAL527" s="35"/>
      <c r="AAM527" s="35"/>
      <c r="AAN527" s="35">
        <v>10</v>
      </c>
      <c r="AAO527" s="35"/>
      <c r="AAP527" s="35">
        <v>10</v>
      </c>
      <c r="AAQ527" s="35"/>
      <c r="AAR527" s="35"/>
      <c r="AAS527" s="35">
        <v>10</v>
      </c>
      <c r="AAT527" s="35"/>
      <c r="AAU527" s="35"/>
      <c r="AAV527" s="35"/>
      <c r="AAW527" s="35"/>
      <c r="AAX527" s="35"/>
      <c r="AAY527" s="35"/>
      <c r="AAZ527" s="35"/>
      <c r="ABA527" s="35"/>
      <c r="ABB527" s="35"/>
      <c r="ABC527" s="35"/>
      <c r="ABD527" s="35"/>
      <c r="ABE527" s="35"/>
      <c r="ABF527" s="35"/>
      <c r="ABG527" s="35"/>
      <c r="ABH527" s="35"/>
      <c r="ABI527" s="35"/>
      <c r="ABJ527" s="35"/>
      <c r="ABK527" s="35"/>
      <c r="ABL527" s="35"/>
      <c r="ABM527" s="35"/>
      <c r="ABN527" s="35">
        <v>10</v>
      </c>
      <c r="ABO527" s="35"/>
      <c r="ABP527" s="35"/>
      <c r="ABQ527" s="35"/>
      <c r="ABR527" s="35"/>
      <c r="ABS527" s="35"/>
      <c r="ABT527" s="35"/>
      <c r="ABU527" s="35"/>
      <c r="ABV527" s="35">
        <v>20</v>
      </c>
      <c r="ABW527" s="35"/>
      <c r="ABX527" s="35"/>
      <c r="ABY527" s="35"/>
      <c r="ABZ527" s="35"/>
      <c r="ACA527" s="35"/>
      <c r="ACB527" s="35"/>
      <c r="ACC527" s="35"/>
      <c r="ACD527" s="35"/>
      <c r="ACE527" s="35"/>
      <c r="ACF527" s="35"/>
      <c r="ACG527" s="35"/>
      <c r="ACH527" s="35"/>
      <c r="ACI527" s="35"/>
      <c r="ACJ527" s="35"/>
      <c r="ACK527" s="35"/>
      <c r="ACL527" s="35"/>
      <c r="ACM527" s="35"/>
      <c r="ACN527" s="35"/>
      <c r="ACO527" s="35"/>
      <c r="ACP527" s="35"/>
      <c r="ACQ527" s="35"/>
      <c r="ACR527" s="35"/>
      <c r="ACS527" s="35"/>
      <c r="ACT527" s="35"/>
      <c r="ACU527" s="35"/>
      <c r="ACV527" s="35"/>
      <c r="ACW527" s="35"/>
      <c r="ACX527" s="35"/>
      <c r="ACY527" s="35"/>
      <c r="ACZ527" s="35"/>
      <c r="ADA527" s="35"/>
      <c r="ADB527" s="35"/>
      <c r="ADC527" s="35"/>
      <c r="ADD527" s="35"/>
      <c r="ADE527" s="35"/>
      <c r="ADF527" s="35"/>
      <c r="ADG527" s="35"/>
      <c r="ADH527" s="35">
        <v>20</v>
      </c>
      <c r="ADI527" s="35">
        <v>20</v>
      </c>
      <c r="ADJ527" s="35"/>
      <c r="ADK527" s="35"/>
      <c r="ADL527" s="35"/>
      <c r="ADM527" s="35"/>
      <c r="ADN527" s="35"/>
      <c r="ADO527" s="35"/>
      <c r="ADP527" s="35"/>
      <c r="ADQ527" s="35"/>
      <c r="ADR527" s="35"/>
      <c r="ADS527" s="35"/>
      <c r="ADT527" s="35"/>
      <c r="ADU527" s="35"/>
      <c r="ADV527" s="35"/>
      <c r="ADW527" s="35"/>
      <c r="ADX527" s="35"/>
      <c r="ADY527" s="66">
        <f t="shared" si="26"/>
        <v>0</v>
      </c>
    </row>
    <row r="528" spans="1:805" s="5" customFormat="1" ht="12" customHeight="1" x14ac:dyDescent="0.2">
      <c r="A528" s="38" t="s">
        <v>195</v>
      </c>
      <c r="B528" s="65">
        <f t="shared" si="25"/>
        <v>5</v>
      </c>
      <c r="C528" s="57">
        <v>1</v>
      </c>
      <c r="D528" s="59">
        <v>44832</v>
      </c>
      <c r="E528" s="67">
        <v>42.27</v>
      </c>
      <c r="F528" s="67">
        <f t="shared" si="24"/>
        <v>211.35000000000002</v>
      </c>
      <c r="G528" s="6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15"/>
      <c r="BF528" s="15"/>
      <c r="BG528" s="136"/>
      <c r="BH528" s="35"/>
      <c r="BI528" s="35"/>
      <c r="BJ528" s="35"/>
      <c r="BK528" s="35"/>
      <c r="BL528" s="35"/>
      <c r="BM528" s="35"/>
      <c r="BN528" s="35"/>
      <c r="BO528" s="35"/>
      <c r="BP528" s="35"/>
      <c r="BQ528" s="35"/>
      <c r="BR528" s="35"/>
      <c r="BS528" s="35"/>
      <c r="BT528" s="35"/>
      <c r="BU528" s="35"/>
      <c r="BV528" s="35"/>
      <c r="BW528" s="35"/>
      <c r="BX528" s="35"/>
      <c r="BY528" s="35"/>
      <c r="BZ528" s="35"/>
      <c r="CA528" s="35"/>
      <c r="CB528" s="35"/>
      <c r="CC528" s="35"/>
      <c r="CD528" s="35"/>
      <c r="CE528" s="35"/>
      <c r="CF528" s="35"/>
      <c r="CG528" s="35"/>
      <c r="CH528" s="35"/>
      <c r="CI528" s="35"/>
      <c r="CJ528" s="35"/>
      <c r="CK528" s="35"/>
      <c r="CL528" s="35"/>
      <c r="CM528" s="35"/>
      <c r="CN528" s="35"/>
      <c r="CO528" s="35"/>
      <c r="CP528" s="35"/>
      <c r="CQ528" s="35"/>
      <c r="CR528" s="35"/>
      <c r="CS528" s="35"/>
      <c r="CT528" s="35"/>
      <c r="CU528" s="35"/>
      <c r="CV528" s="35"/>
      <c r="CW528" s="35"/>
      <c r="CX528" s="35"/>
      <c r="CY528" s="35"/>
      <c r="CZ528" s="35"/>
      <c r="DA528" s="35"/>
      <c r="DB528" s="35"/>
      <c r="DC528" s="35"/>
      <c r="DD528" s="35"/>
      <c r="DE528" s="35"/>
      <c r="DF528" s="35"/>
      <c r="DG528" s="35"/>
      <c r="DH528" s="35"/>
      <c r="DI528" s="35"/>
      <c r="DJ528" s="35"/>
      <c r="DK528" s="35"/>
      <c r="DL528" s="35"/>
      <c r="DM528" s="35"/>
      <c r="DN528" s="35"/>
      <c r="DO528" s="35"/>
      <c r="DP528" s="35"/>
      <c r="DQ528" s="35"/>
      <c r="DR528" s="35"/>
      <c r="DS528" s="35"/>
      <c r="DT528" s="35"/>
      <c r="DU528" s="35"/>
      <c r="DV528" s="35"/>
      <c r="DW528" s="35"/>
      <c r="DX528" s="35"/>
      <c r="DY528" s="35"/>
      <c r="DZ528" s="35"/>
      <c r="EA528" s="35">
        <v>5</v>
      </c>
      <c r="EB528" s="35"/>
      <c r="EC528" s="35"/>
      <c r="ED528" s="35"/>
      <c r="EE528" s="35"/>
      <c r="EF528" s="35"/>
      <c r="EG528" s="35"/>
      <c r="EH528" s="35"/>
      <c r="EI528" s="35"/>
      <c r="EJ528" s="35"/>
      <c r="EK528" s="35"/>
      <c r="EL528" s="35"/>
      <c r="EM528" s="35"/>
      <c r="EN528" s="35"/>
      <c r="EO528" s="35"/>
      <c r="EP528" s="35"/>
      <c r="EQ528" s="35"/>
      <c r="ER528" s="35"/>
      <c r="ES528" s="35"/>
      <c r="ET528" s="35"/>
      <c r="EU528" s="35"/>
      <c r="EV528" s="35"/>
      <c r="EW528" s="35"/>
      <c r="EX528" s="35"/>
      <c r="EY528" s="35"/>
      <c r="EZ528" s="35"/>
      <c r="FA528" s="35"/>
      <c r="FB528" s="35"/>
      <c r="FC528" s="35"/>
      <c r="FD528" s="35"/>
      <c r="FE528" s="35"/>
      <c r="FF528" s="35"/>
      <c r="FG528" s="35"/>
      <c r="FH528" s="35"/>
      <c r="FI528" s="35"/>
      <c r="FJ528" s="35"/>
      <c r="FK528" s="35"/>
      <c r="FL528" s="35"/>
      <c r="FM528" s="35"/>
      <c r="FN528" s="35"/>
      <c r="FO528" s="35"/>
      <c r="FP528" s="35"/>
      <c r="FQ528" s="35"/>
      <c r="FR528" s="35"/>
      <c r="FS528" s="35"/>
      <c r="FT528" s="35"/>
      <c r="FU528" s="35"/>
      <c r="FV528" s="35"/>
      <c r="FW528" s="35"/>
      <c r="FX528" s="35"/>
      <c r="FY528" s="35"/>
      <c r="FZ528" s="35"/>
      <c r="GA528" s="35"/>
      <c r="GB528" s="35"/>
      <c r="GC528" s="35"/>
      <c r="GD528" s="35"/>
      <c r="GE528" s="35"/>
      <c r="GF528" s="35"/>
      <c r="GG528" s="35"/>
      <c r="GH528" s="35"/>
      <c r="GI528" s="35"/>
      <c r="GJ528" s="35"/>
      <c r="GK528" s="35"/>
      <c r="GL528" s="35"/>
      <c r="GM528" s="35"/>
      <c r="GN528" s="35"/>
      <c r="GO528" s="35"/>
      <c r="GP528" s="35"/>
      <c r="GQ528" s="35"/>
      <c r="GR528" s="35"/>
      <c r="GS528" s="35"/>
      <c r="GT528" s="35"/>
      <c r="GU528" s="35"/>
      <c r="GV528" s="35"/>
      <c r="GW528" s="35"/>
      <c r="GX528" s="35"/>
      <c r="GY528" s="35"/>
      <c r="GZ528" s="35"/>
      <c r="HA528" s="35"/>
      <c r="HB528" s="35"/>
      <c r="HC528" s="35"/>
      <c r="HD528" s="35"/>
      <c r="HE528" s="35"/>
      <c r="HF528" s="35"/>
      <c r="HG528" s="35"/>
      <c r="HH528" s="35"/>
      <c r="HI528" s="35"/>
      <c r="HJ528" s="35"/>
      <c r="HK528" s="35"/>
      <c r="HL528" s="35"/>
      <c r="HM528" s="35"/>
      <c r="HN528" s="35"/>
      <c r="HO528" s="35"/>
      <c r="HP528" s="35"/>
      <c r="HQ528" s="35"/>
      <c r="HR528" s="35"/>
      <c r="HS528" s="35"/>
      <c r="HT528" s="35"/>
      <c r="HU528" s="35"/>
      <c r="HV528" s="35"/>
      <c r="HW528" s="35"/>
      <c r="HX528" s="35"/>
      <c r="HY528" s="35"/>
      <c r="HZ528" s="35"/>
      <c r="IA528" s="35"/>
      <c r="IB528" s="35"/>
      <c r="IC528" s="35"/>
      <c r="ID528" s="35"/>
      <c r="IE528" s="35"/>
      <c r="IF528" s="35"/>
      <c r="IG528" s="35"/>
      <c r="IH528" s="35"/>
      <c r="II528" s="35"/>
      <c r="IJ528" s="35"/>
      <c r="IK528" s="35"/>
      <c r="IL528" s="35"/>
      <c r="IM528" s="35"/>
      <c r="IN528" s="35"/>
      <c r="IO528" s="35"/>
      <c r="IP528" s="35"/>
      <c r="IQ528" s="35"/>
      <c r="IR528" s="35"/>
      <c r="IS528" s="35"/>
      <c r="IT528" s="35"/>
      <c r="IU528" s="35"/>
      <c r="IV528" s="35"/>
      <c r="IW528" s="35"/>
      <c r="IX528" s="35"/>
      <c r="IY528" s="35"/>
      <c r="IZ528" s="35"/>
      <c r="JA528" s="35"/>
      <c r="JB528" s="35"/>
      <c r="JC528" s="35"/>
      <c r="JD528" s="35"/>
      <c r="JE528" s="35"/>
      <c r="JF528" s="35"/>
      <c r="JG528" s="35"/>
      <c r="JH528" s="35"/>
      <c r="JI528" s="35"/>
      <c r="JJ528" s="35"/>
      <c r="JK528" s="35"/>
      <c r="JL528" s="35"/>
      <c r="JM528" s="35"/>
      <c r="JN528" s="35"/>
      <c r="JO528" s="35"/>
      <c r="JP528" s="35"/>
      <c r="JQ528" s="35"/>
      <c r="JR528" s="35"/>
      <c r="JS528" s="35"/>
      <c r="JT528" s="35"/>
      <c r="JU528" s="35"/>
      <c r="JV528" s="35"/>
      <c r="JW528" s="35"/>
      <c r="JX528" s="35"/>
      <c r="JY528" s="35"/>
      <c r="JZ528" s="35"/>
      <c r="KA528" s="35"/>
      <c r="KB528" s="35"/>
      <c r="KC528" s="35"/>
      <c r="KD528" s="35"/>
      <c r="KE528" s="35"/>
      <c r="KF528" s="35"/>
      <c r="KG528" s="35"/>
      <c r="KH528" s="35"/>
      <c r="KI528" s="35"/>
      <c r="KJ528" s="35"/>
      <c r="KK528" s="35"/>
      <c r="KL528" s="35"/>
      <c r="KM528" s="35"/>
      <c r="KN528" s="35"/>
      <c r="KO528" s="35"/>
      <c r="KP528" s="35"/>
      <c r="KQ528" s="35"/>
      <c r="KR528" s="35"/>
      <c r="KS528" s="35"/>
      <c r="KT528" s="35"/>
      <c r="KU528" s="35"/>
      <c r="KV528" s="35"/>
      <c r="KW528" s="35"/>
      <c r="KX528" s="35"/>
      <c r="KY528" s="35"/>
      <c r="KZ528" s="35"/>
      <c r="LA528" s="35"/>
      <c r="LB528" s="35"/>
      <c r="LC528" s="35"/>
      <c r="LD528" s="35"/>
      <c r="LE528" s="35"/>
      <c r="LF528" s="35"/>
      <c r="LG528" s="35"/>
      <c r="LH528" s="35"/>
      <c r="LI528" s="35"/>
      <c r="LJ528" s="35"/>
      <c r="LK528" s="35"/>
      <c r="LL528" s="35"/>
      <c r="LM528" s="35"/>
      <c r="LN528" s="35"/>
      <c r="LO528" s="35"/>
      <c r="LP528" s="35"/>
      <c r="LQ528" s="35"/>
      <c r="LR528" s="35"/>
      <c r="LS528" s="35"/>
      <c r="LT528" s="35"/>
      <c r="LU528" s="35"/>
      <c r="LV528" s="35"/>
      <c r="LW528" s="35"/>
      <c r="LX528" s="35"/>
      <c r="LY528" s="35"/>
      <c r="LZ528" s="35"/>
      <c r="MA528" s="35"/>
      <c r="MB528" s="35"/>
      <c r="MC528" s="35"/>
      <c r="MD528" s="35"/>
      <c r="ME528" s="35"/>
      <c r="MF528" s="35"/>
      <c r="MG528" s="35"/>
      <c r="MH528" s="35"/>
      <c r="MI528" s="35"/>
      <c r="MJ528" s="35"/>
      <c r="MK528" s="35"/>
      <c r="ML528" s="35"/>
      <c r="MM528" s="35"/>
      <c r="MN528" s="35"/>
      <c r="MO528" s="35"/>
      <c r="MP528" s="35"/>
      <c r="MQ528" s="35"/>
      <c r="MR528" s="35"/>
      <c r="MS528" s="35"/>
      <c r="MT528" s="35"/>
      <c r="MU528" s="35"/>
      <c r="MV528" s="35"/>
      <c r="MW528" s="35"/>
      <c r="MX528" s="35"/>
      <c r="MY528" s="35"/>
      <c r="MZ528" s="35"/>
      <c r="NA528" s="35"/>
      <c r="NB528" s="35"/>
      <c r="NC528" s="35"/>
      <c r="ND528" s="35"/>
      <c r="NE528" s="35"/>
      <c r="NF528" s="35"/>
      <c r="NG528" s="35"/>
      <c r="NH528" s="35"/>
      <c r="NI528" s="35"/>
      <c r="NJ528" s="35"/>
      <c r="NK528" s="35"/>
      <c r="NL528" s="35"/>
      <c r="NM528" s="35"/>
      <c r="NN528" s="35"/>
      <c r="NO528" s="35"/>
      <c r="NP528" s="35"/>
      <c r="NQ528" s="35"/>
      <c r="NR528" s="35"/>
      <c r="NS528" s="35"/>
      <c r="NT528" s="35"/>
      <c r="NU528" s="35"/>
      <c r="NV528" s="35"/>
      <c r="NW528" s="35"/>
      <c r="NX528" s="35"/>
      <c r="NY528" s="35"/>
      <c r="NZ528" s="35"/>
      <c r="OA528" s="35"/>
      <c r="OB528" s="35"/>
      <c r="OC528" s="35"/>
      <c r="OD528" s="35"/>
      <c r="OE528" s="35"/>
      <c r="OF528" s="35"/>
      <c r="OG528" s="35"/>
      <c r="OH528" s="35"/>
      <c r="OI528" s="35"/>
      <c r="OJ528" s="35"/>
      <c r="OK528" s="35"/>
      <c r="OL528" s="35"/>
      <c r="OM528" s="35"/>
      <c r="ON528" s="35"/>
      <c r="OO528" s="35"/>
      <c r="OP528" s="35"/>
      <c r="OQ528" s="35"/>
      <c r="OR528" s="35"/>
      <c r="OS528" s="35"/>
      <c r="OT528" s="35"/>
      <c r="OU528" s="35"/>
      <c r="OV528" s="35"/>
      <c r="OW528" s="35"/>
      <c r="OX528" s="35"/>
      <c r="OY528" s="35"/>
      <c r="OZ528" s="35"/>
      <c r="PA528" s="35"/>
      <c r="PB528" s="35"/>
      <c r="PC528" s="35"/>
      <c r="PD528" s="35"/>
      <c r="PE528" s="35"/>
      <c r="PF528" s="35"/>
      <c r="PG528" s="35"/>
      <c r="PH528" s="35"/>
      <c r="PI528" s="35"/>
      <c r="PJ528" s="35"/>
      <c r="PK528" s="35"/>
      <c r="PL528" s="35"/>
      <c r="PM528" s="35"/>
      <c r="PN528" s="35"/>
      <c r="PO528" s="35"/>
      <c r="PP528" s="35"/>
      <c r="PQ528" s="35"/>
      <c r="PR528" s="35"/>
      <c r="PS528" s="35"/>
      <c r="PT528" s="35"/>
      <c r="PU528" s="35"/>
      <c r="PV528" s="35"/>
      <c r="PW528" s="35"/>
      <c r="PX528" s="35"/>
      <c r="PY528" s="35"/>
      <c r="PZ528" s="35"/>
      <c r="QA528" s="35"/>
      <c r="QB528" s="35"/>
      <c r="QC528" s="35"/>
      <c r="QD528" s="35"/>
      <c r="QE528" s="35"/>
      <c r="QF528" s="35"/>
      <c r="QG528" s="35"/>
      <c r="QH528" s="35"/>
      <c r="QI528" s="35"/>
      <c r="QJ528" s="35"/>
      <c r="QK528" s="35"/>
      <c r="QL528" s="35"/>
      <c r="QM528" s="35"/>
      <c r="QN528" s="35"/>
      <c r="QO528" s="35"/>
      <c r="QP528" s="35"/>
      <c r="QQ528" s="35"/>
      <c r="QR528" s="35"/>
      <c r="QS528" s="35"/>
      <c r="QT528" s="35"/>
      <c r="QU528" s="35"/>
      <c r="QV528" s="35"/>
      <c r="QW528" s="35"/>
      <c r="QX528" s="35"/>
      <c r="QY528" s="35"/>
      <c r="QZ528" s="35"/>
      <c r="RA528" s="35"/>
      <c r="RB528" s="35"/>
      <c r="RC528" s="35"/>
      <c r="RD528" s="35"/>
      <c r="RE528" s="35"/>
      <c r="RF528" s="35"/>
      <c r="RG528" s="35"/>
      <c r="RH528" s="35"/>
      <c r="RI528" s="35"/>
      <c r="RJ528" s="35"/>
      <c r="RK528" s="35"/>
      <c r="RL528" s="35"/>
      <c r="RM528" s="35"/>
      <c r="RN528" s="35"/>
      <c r="RO528" s="35"/>
      <c r="RP528" s="35"/>
      <c r="RQ528" s="35"/>
      <c r="RR528" s="35"/>
      <c r="RS528" s="35"/>
      <c r="RT528" s="35"/>
      <c r="RU528" s="35"/>
      <c r="RV528" s="35"/>
      <c r="RW528" s="35"/>
      <c r="RX528" s="35"/>
      <c r="RY528" s="35"/>
      <c r="RZ528" s="35"/>
      <c r="SA528" s="35"/>
      <c r="SB528" s="35"/>
      <c r="SC528" s="35"/>
      <c r="SD528" s="35"/>
      <c r="SE528" s="35"/>
      <c r="SF528" s="35"/>
      <c r="SG528" s="35"/>
      <c r="SH528" s="35"/>
      <c r="SI528" s="35"/>
      <c r="SJ528" s="35"/>
      <c r="SK528" s="35"/>
      <c r="SL528" s="35"/>
      <c r="SM528" s="35"/>
      <c r="SN528" s="35"/>
      <c r="SO528" s="35"/>
      <c r="SP528" s="35"/>
      <c r="SQ528" s="35"/>
      <c r="SR528" s="35"/>
      <c r="SS528" s="35"/>
      <c r="ST528" s="35"/>
      <c r="SU528" s="35"/>
      <c r="SV528" s="35"/>
      <c r="SW528" s="35"/>
      <c r="SX528" s="35"/>
      <c r="SY528" s="35"/>
      <c r="SZ528" s="35"/>
      <c r="TA528" s="35"/>
      <c r="TB528" s="35"/>
      <c r="TC528" s="35"/>
      <c r="TD528" s="35"/>
      <c r="TE528" s="35"/>
      <c r="TF528" s="35"/>
      <c r="TG528" s="35"/>
      <c r="TH528" s="35"/>
      <c r="TI528" s="35"/>
      <c r="TJ528" s="35"/>
      <c r="TK528" s="35"/>
      <c r="TL528" s="35"/>
      <c r="TM528" s="35"/>
      <c r="TN528" s="35"/>
      <c r="TO528" s="35"/>
      <c r="TP528" s="35"/>
      <c r="TQ528" s="35"/>
      <c r="TR528" s="35"/>
      <c r="TS528" s="35"/>
      <c r="TT528" s="35"/>
      <c r="TU528" s="35"/>
      <c r="TV528" s="35"/>
      <c r="TW528" s="35"/>
      <c r="TX528" s="35"/>
      <c r="TY528" s="35"/>
      <c r="TZ528" s="35"/>
      <c r="UA528" s="35"/>
      <c r="UB528" s="35"/>
      <c r="UC528" s="35"/>
      <c r="UD528" s="35"/>
      <c r="UE528" s="35"/>
      <c r="UF528" s="35"/>
      <c r="UG528" s="35"/>
      <c r="UH528" s="35"/>
      <c r="UI528" s="35"/>
      <c r="UJ528" s="35"/>
      <c r="UK528" s="35"/>
      <c r="UL528" s="35"/>
      <c r="UM528" s="35"/>
      <c r="UN528" s="35"/>
      <c r="UO528" s="35"/>
      <c r="UP528" s="35"/>
      <c r="UQ528" s="35"/>
      <c r="UR528" s="35"/>
      <c r="US528" s="35"/>
      <c r="UT528" s="35"/>
      <c r="UU528" s="35"/>
      <c r="UV528" s="35"/>
      <c r="UW528" s="35"/>
      <c r="UX528" s="35"/>
      <c r="UY528" s="35"/>
      <c r="UZ528" s="35"/>
      <c r="VA528" s="35"/>
      <c r="VB528" s="35"/>
      <c r="VC528" s="35"/>
      <c r="VD528" s="35"/>
      <c r="VE528" s="35"/>
      <c r="VF528" s="35"/>
      <c r="VG528" s="35"/>
      <c r="VH528" s="35"/>
      <c r="VI528" s="35"/>
      <c r="VJ528" s="35"/>
      <c r="VK528" s="35"/>
      <c r="VL528" s="35"/>
      <c r="VM528" s="35"/>
      <c r="VN528" s="35"/>
      <c r="VO528" s="35"/>
      <c r="VP528" s="35"/>
      <c r="VQ528" s="35"/>
      <c r="VR528" s="35"/>
      <c r="VS528" s="35"/>
      <c r="VT528" s="35"/>
      <c r="VU528" s="35"/>
      <c r="VV528" s="35"/>
      <c r="VW528" s="35"/>
      <c r="VX528" s="35"/>
      <c r="VY528" s="35"/>
      <c r="VZ528" s="35"/>
      <c r="WA528" s="35"/>
      <c r="WB528" s="35"/>
      <c r="WC528" s="35"/>
      <c r="WD528" s="35"/>
      <c r="WE528" s="35"/>
      <c r="WF528" s="35"/>
      <c r="WG528" s="35"/>
      <c r="WH528" s="35"/>
      <c r="WI528" s="35"/>
      <c r="WJ528" s="35"/>
      <c r="WK528" s="35"/>
      <c r="WL528" s="35"/>
      <c r="WM528" s="35"/>
      <c r="WN528" s="35"/>
      <c r="WO528" s="35"/>
      <c r="WP528" s="35"/>
      <c r="WQ528" s="35"/>
      <c r="WR528" s="35"/>
      <c r="WS528" s="35"/>
      <c r="WT528" s="35"/>
      <c r="WU528" s="35"/>
      <c r="WV528" s="35"/>
      <c r="WW528" s="35"/>
      <c r="WX528" s="35"/>
      <c r="WY528" s="35"/>
      <c r="WZ528" s="35"/>
      <c r="XA528" s="35"/>
      <c r="XB528" s="35"/>
      <c r="XC528" s="35"/>
      <c r="XD528" s="35"/>
      <c r="XE528" s="35"/>
      <c r="XF528" s="35"/>
      <c r="XG528" s="35"/>
      <c r="XH528" s="35"/>
      <c r="XI528" s="35"/>
      <c r="XJ528" s="35"/>
      <c r="XK528" s="35"/>
      <c r="XL528" s="35"/>
      <c r="XM528" s="35"/>
      <c r="XN528" s="35"/>
      <c r="XO528" s="35"/>
      <c r="XP528" s="35"/>
      <c r="XQ528" s="35"/>
      <c r="XR528" s="35"/>
      <c r="XS528" s="35"/>
      <c r="XT528" s="35"/>
      <c r="XU528" s="35"/>
      <c r="XV528" s="35"/>
      <c r="XW528" s="35"/>
      <c r="XX528" s="35"/>
      <c r="XY528" s="35"/>
      <c r="XZ528" s="35"/>
      <c r="YA528" s="35"/>
      <c r="YB528" s="35"/>
      <c r="YC528" s="35"/>
      <c r="YD528" s="35"/>
      <c r="YE528" s="35"/>
      <c r="YF528" s="35"/>
      <c r="YG528" s="35">
        <v>5</v>
      </c>
      <c r="YH528" s="35"/>
      <c r="YI528" s="35"/>
      <c r="YJ528" s="35"/>
      <c r="YK528" s="35">
        <v>5</v>
      </c>
      <c r="YL528" s="35"/>
      <c r="YM528" s="35"/>
      <c r="YN528" s="35"/>
      <c r="YO528" s="35"/>
      <c r="YP528" s="35"/>
      <c r="YQ528" s="35"/>
      <c r="YR528" s="35"/>
      <c r="YS528" s="35"/>
      <c r="YT528" s="35"/>
      <c r="YU528" s="35"/>
      <c r="YV528" s="35"/>
      <c r="YW528" s="35"/>
      <c r="YX528" s="35"/>
      <c r="YY528" s="35"/>
      <c r="YZ528" s="35"/>
      <c r="ZA528" s="35"/>
      <c r="ZB528" s="35"/>
      <c r="ZC528" s="35"/>
      <c r="ZD528" s="35"/>
      <c r="ZE528" s="35"/>
      <c r="ZF528" s="35"/>
      <c r="ZG528" s="35"/>
      <c r="ZH528" s="35"/>
      <c r="ZI528" s="35"/>
      <c r="ZJ528" s="35"/>
      <c r="ZK528" s="35"/>
      <c r="ZL528" s="35"/>
      <c r="ZM528" s="35"/>
      <c r="ZN528" s="35"/>
      <c r="ZO528" s="35"/>
      <c r="ZP528" s="35"/>
      <c r="ZQ528" s="35"/>
      <c r="ZR528" s="35"/>
      <c r="ZS528" s="35"/>
      <c r="ZT528" s="35"/>
      <c r="ZU528" s="35"/>
      <c r="ZV528" s="35"/>
      <c r="ZW528" s="35"/>
      <c r="ZX528" s="35"/>
      <c r="ZY528" s="35"/>
      <c r="ZZ528" s="35"/>
      <c r="AAA528" s="35"/>
      <c r="AAB528" s="35"/>
      <c r="AAC528" s="35"/>
      <c r="AAD528" s="35"/>
      <c r="AAE528" s="35"/>
      <c r="AAF528" s="35"/>
      <c r="AAG528" s="35"/>
      <c r="AAH528" s="35"/>
      <c r="AAI528" s="35"/>
      <c r="AAJ528" s="35"/>
      <c r="AAK528" s="35"/>
      <c r="AAL528" s="35"/>
      <c r="AAM528" s="35"/>
      <c r="AAN528" s="35"/>
      <c r="AAO528" s="35"/>
      <c r="AAP528" s="35"/>
      <c r="AAQ528" s="35"/>
      <c r="AAR528" s="35"/>
      <c r="AAS528" s="35"/>
      <c r="AAT528" s="35"/>
      <c r="AAU528" s="35"/>
      <c r="AAV528" s="35"/>
      <c r="AAW528" s="35"/>
      <c r="AAX528" s="35"/>
      <c r="AAY528" s="35"/>
      <c r="AAZ528" s="35"/>
      <c r="ABA528" s="35"/>
      <c r="ABB528" s="35"/>
      <c r="ABC528" s="35"/>
      <c r="ABD528" s="35"/>
      <c r="ABE528" s="35"/>
      <c r="ABF528" s="35"/>
      <c r="ABG528" s="35"/>
      <c r="ABH528" s="35"/>
      <c r="ABI528" s="35"/>
      <c r="ABJ528" s="35"/>
      <c r="ABK528" s="35"/>
      <c r="ABL528" s="35"/>
      <c r="ABM528" s="35"/>
      <c r="ABN528" s="35"/>
      <c r="ABO528" s="35"/>
      <c r="ABP528" s="35"/>
      <c r="ABQ528" s="35"/>
      <c r="ABR528" s="35"/>
      <c r="ABS528" s="35"/>
      <c r="ABT528" s="35"/>
      <c r="ABU528" s="35"/>
      <c r="ABV528" s="35">
        <v>1</v>
      </c>
      <c r="ABW528" s="35"/>
      <c r="ABX528" s="35"/>
      <c r="ABY528" s="35"/>
      <c r="ABZ528" s="35"/>
      <c r="ACA528" s="35"/>
      <c r="ACB528" s="35"/>
      <c r="ACC528" s="35"/>
      <c r="ACD528" s="35"/>
      <c r="ACE528" s="35"/>
      <c r="ACF528" s="35"/>
      <c r="ACG528" s="35"/>
      <c r="ACH528" s="35">
        <v>1</v>
      </c>
      <c r="ACI528" s="35"/>
      <c r="ACJ528" s="35"/>
      <c r="ACK528" s="35"/>
      <c r="ACL528" s="35"/>
      <c r="ACM528" s="35"/>
      <c r="ACN528" s="35"/>
      <c r="ACO528" s="35"/>
      <c r="ACP528" s="35"/>
      <c r="ACQ528" s="35"/>
      <c r="ACR528" s="35"/>
      <c r="ACS528" s="35"/>
      <c r="ACT528" s="35"/>
      <c r="ACU528" s="35"/>
      <c r="ACV528" s="35"/>
      <c r="ACW528" s="35"/>
      <c r="ACX528" s="35"/>
      <c r="ACY528" s="35"/>
      <c r="ACZ528" s="35"/>
      <c r="ADA528" s="35"/>
      <c r="ADB528" s="35"/>
      <c r="ADC528" s="35"/>
      <c r="ADD528" s="35"/>
      <c r="ADE528" s="35"/>
      <c r="ADF528" s="35"/>
      <c r="ADG528" s="35"/>
      <c r="ADH528" s="35"/>
      <c r="ADI528" s="35">
        <v>5</v>
      </c>
      <c r="ADJ528" s="35"/>
      <c r="ADK528" s="35"/>
      <c r="ADL528" s="35"/>
      <c r="ADM528" s="35"/>
      <c r="ADN528" s="35"/>
      <c r="ADO528" s="35"/>
      <c r="ADP528" s="35"/>
      <c r="ADQ528" s="35"/>
      <c r="ADR528" s="35"/>
      <c r="ADS528" s="35"/>
      <c r="ADT528" s="35"/>
      <c r="ADU528" s="35"/>
      <c r="ADV528" s="35"/>
      <c r="ADW528" s="35"/>
      <c r="ADX528" s="35"/>
      <c r="ADY528" s="66">
        <f t="shared" si="26"/>
        <v>0</v>
      </c>
    </row>
    <row r="529" spans="1:829" s="5" customFormat="1" ht="12" customHeight="1" x14ac:dyDescent="0.2">
      <c r="A529" s="38" t="s">
        <v>131</v>
      </c>
      <c r="B529" s="65">
        <f t="shared" si="25"/>
        <v>0</v>
      </c>
      <c r="C529" s="57">
        <v>1</v>
      </c>
      <c r="D529" s="59">
        <v>44417</v>
      </c>
      <c r="E529" s="67">
        <v>53.28</v>
      </c>
      <c r="F529" s="67">
        <f t="shared" si="24"/>
        <v>0</v>
      </c>
      <c r="G529" s="6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15"/>
      <c r="BF529" s="15"/>
      <c r="BG529" s="136"/>
      <c r="BH529" s="35"/>
      <c r="BI529" s="35"/>
      <c r="BJ529" s="35"/>
      <c r="BK529" s="35"/>
      <c r="BL529" s="35"/>
      <c r="BM529" s="35"/>
      <c r="BN529" s="35"/>
      <c r="BO529" s="35"/>
      <c r="BP529" s="35"/>
      <c r="BQ529" s="35"/>
      <c r="BR529" s="35"/>
      <c r="BS529" s="35"/>
      <c r="BT529" s="35"/>
      <c r="BU529" s="35"/>
      <c r="BV529" s="35"/>
      <c r="BW529" s="35"/>
      <c r="BX529" s="35"/>
      <c r="BY529" s="35"/>
      <c r="BZ529" s="35"/>
      <c r="CA529" s="35"/>
      <c r="CB529" s="35"/>
      <c r="CC529" s="35"/>
      <c r="CD529" s="35"/>
      <c r="CE529" s="35"/>
      <c r="CF529" s="35"/>
      <c r="CG529" s="35"/>
      <c r="CH529" s="35"/>
      <c r="CI529" s="35"/>
      <c r="CJ529" s="35"/>
      <c r="CK529" s="35"/>
      <c r="CL529" s="35"/>
      <c r="CM529" s="35"/>
      <c r="CN529" s="35"/>
      <c r="CO529" s="35"/>
      <c r="CP529" s="35"/>
      <c r="CQ529" s="35"/>
      <c r="CR529" s="35"/>
      <c r="CS529" s="35"/>
      <c r="CT529" s="35"/>
      <c r="CU529" s="35"/>
      <c r="CV529" s="35"/>
      <c r="CW529" s="35"/>
      <c r="CX529" s="35"/>
      <c r="CY529" s="35"/>
      <c r="CZ529" s="35"/>
      <c r="DA529" s="35"/>
      <c r="DB529" s="35"/>
      <c r="DC529" s="35"/>
      <c r="DD529" s="35"/>
      <c r="DE529" s="35"/>
      <c r="DF529" s="35"/>
      <c r="DG529" s="35"/>
      <c r="DH529" s="35"/>
      <c r="DI529" s="35"/>
      <c r="DJ529" s="35"/>
      <c r="DK529" s="35"/>
      <c r="DL529" s="35"/>
      <c r="DM529" s="35"/>
      <c r="DN529" s="35"/>
      <c r="DO529" s="35"/>
      <c r="DP529" s="35"/>
      <c r="DQ529" s="35"/>
      <c r="DR529" s="35"/>
      <c r="DS529" s="35"/>
      <c r="DT529" s="35"/>
      <c r="DU529" s="35"/>
      <c r="DV529" s="35"/>
      <c r="DW529" s="35"/>
      <c r="DX529" s="35"/>
      <c r="DY529" s="35"/>
      <c r="DZ529" s="35"/>
      <c r="EA529" s="35"/>
      <c r="EB529" s="35"/>
      <c r="EC529" s="35"/>
      <c r="ED529" s="35"/>
      <c r="EE529" s="35"/>
      <c r="EF529" s="35"/>
      <c r="EG529" s="35"/>
      <c r="EH529" s="35"/>
      <c r="EI529" s="35"/>
      <c r="EJ529" s="35"/>
      <c r="EK529" s="35"/>
      <c r="EL529" s="35"/>
      <c r="EM529" s="35"/>
      <c r="EN529" s="35"/>
      <c r="EO529" s="35"/>
      <c r="EP529" s="35"/>
      <c r="EQ529" s="35"/>
      <c r="ER529" s="35"/>
      <c r="ES529" s="35"/>
      <c r="ET529" s="35"/>
      <c r="EU529" s="35"/>
      <c r="EV529" s="35"/>
      <c r="EW529" s="35"/>
      <c r="EX529" s="35"/>
      <c r="EY529" s="35"/>
      <c r="EZ529" s="35"/>
      <c r="FA529" s="35"/>
      <c r="FB529" s="35"/>
      <c r="FC529" s="35"/>
      <c r="FD529" s="35"/>
      <c r="FE529" s="35"/>
      <c r="FF529" s="35"/>
      <c r="FG529" s="35"/>
      <c r="FH529" s="35"/>
      <c r="FI529" s="35"/>
      <c r="FJ529" s="35"/>
      <c r="FK529" s="35"/>
      <c r="FL529" s="35"/>
      <c r="FM529" s="35"/>
      <c r="FN529" s="35"/>
      <c r="FO529" s="35"/>
      <c r="FP529" s="35"/>
      <c r="FQ529" s="35"/>
      <c r="FR529" s="35"/>
      <c r="FS529" s="35"/>
      <c r="FT529" s="35"/>
      <c r="FU529" s="35"/>
      <c r="FV529" s="35"/>
      <c r="FW529" s="35"/>
      <c r="FX529" s="35"/>
      <c r="FY529" s="35"/>
      <c r="FZ529" s="35"/>
      <c r="GA529" s="35"/>
      <c r="GB529" s="35"/>
      <c r="GC529" s="35"/>
      <c r="GD529" s="35"/>
      <c r="GE529" s="35"/>
      <c r="GF529" s="35"/>
      <c r="GG529" s="35"/>
      <c r="GH529" s="35"/>
      <c r="GI529" s="35"/>
      <c r="GJ529" s="35"/>
      <c r="GK529" s="35"/>
      <c r="GL529" s="35"/>
      <c r="GM529" s="35"/>
      <c r="GN529" s="35"/>
      <c r="GO529" s="35"/>
      <c r="GP529" s="35"/>
      <c r="GQ529" s="35"/>
      <c r="GR529" s="35"/>
      <c r="GS529" s="35"/>
      <c r="GT529" s="35"/>
      <c r="GU529" s="35"/>
      <c r="GV529" s="35"/>
      <c r="GW529" s="35"/>
      <c r="GX529" s="35"/>
      <c r="GY529" s="35"/>
      <c r="GZ529" s="35"/>
      <c r="HA529" s="35"/>
      <c r="HB529" s="35"/>
      <c r="HC529" s="35"/>
      <c r="HD529" s="35"/>
      <c r="HE529" s="35"/>
      <c r="HF529" s="35"/>
      <c r="HG529" s="35"/>
      <c r="HH529" s="35"/>
      <c r="HI529" s="35"/>
      <c r="HJ529" s="35"/>
      <c r="HK529" s="35"/>
      <c r="HL529" s="35"/>
      <c r="HM529" s="35"/>
      <c r="HN529" s="35"/>
      <c r="HO529" s="35"/>
      <c r="HP529" s="35"/>
      <c r="HQ529" s="35"/>
      <c r="HR529" s="35"/>
      <c r="HS529" s="35"/>
      <c r="HT529" s="35"/>
      <c r="HU529" s="35"/>
      <c r="HV529" s="35"/>
      <c r="HW529" s="35"/>
      <c r="HX529" s="35"/>
      <c r="HY529" s="35"/>
      <c r="HZ529" s="35"/>
      <c r="IA529" s="35"/>
      <c r="IB529" s="35"/>
      <c r="IC529" s="35"/>
      <c r="ID529" s="35"/>
      <c r="IE529" s="35"/>
      <c r="IF529" s="35"/>
      <c r="IG529" s="35"/>
      <c r="IH529" s="35"/>
      <c r="II529" s="35"/>
      <c r="IJ529" s="35"/>
      <c r="IK529" s="35"/>
      <c r="IL529" s="35"/>
      <c r="IM529" s="35"/>
      <c r="IN529" s="35"/>
      <c r="IO529" s="35"/>
      <c r="IP529" s="35"/>
      <c r="IQ529" s="35"/>
      <c r="IR529" s="35"/>
      <c r="IS529" s="35"/>
      <c r="IT529" s="35"/>
      <c r="IU529" s="35"/>
      <c r="IV529" s="35"/>
      <c r="IW529" s="35"/>
      <c r="IX529" s="35"/>
      <c r="IY529" s="35"/>
      <c r="IZ529" s="35"/>
      <c r="JA529" s="35"/>
      <c r="JB529" s="35"/>
      <c r="JC529" s="35"/>
      <c r="JD529" s="35"/>
      <c r="JE529" s="35"/>
      <c r="JF529" s="35"/>
      <c r="JG529" s="35"/>
      <c r="JH529" s="35"/>
      <c r="JI529" s="35"/>
      <c r="JJ529" s="35"/>
      <c r="JK529" s="35"/>
      <c r="JL529" s="35"/>
      <c r="JM529" s="35"/>
      <c r="JN529" s="35"/>
      <c r="JO529" s="35"/>
      <c r="JP529" s="35"/>
      <c r="JQ529" s="35"/>
      <c r="JR529" s="35"/>
      <c r="JS529" s="35"/>
      <c r="JT529" s="35"/>
      <c r="JU529" s="35"/>
      <c r="JV529" s="35"/>
      <c r="JW529" s="35"/>
      <c r="JX529" s="35"/>
      <c r="JY529" s="35"/>
      <c r="JZ529" s="35"/>
      <c r="KA529" s="35"/>
      <c r="KB529" s="35"/>
      <c r="KC529" s="35"/>
      <c r="KD529" s="35"/>
      <c r="KE529" s="35"/>
      <c r="KF529" s="35"/>
      <c r="KG529" s="35"/>
      <c r="KH529" s="35"/>
      <c r="KI529" s="35"/>
      <c r="KJ529" s="35"/>
      <c r="KK529" s="35"/>
      <c r="KL529" s="35"/>
      <c r="KM529" s="35"/>
      <c r="KN529" s="35"/>
      <c r="KO529" s="35"/>
      <c r="KP529" s="35"/>
      <c r="KQ529" s="35"/>
      <c r="KR529" s="35"/>
      <c r="KS529" s="35"/>
      <c r="KT529" s="35"/>
      <c r="KU529" s="35"/>
      <c r="KV529" s="35"/>
      <c r="KW529" s="35"/>
      <c r="KX529" s="35"/>
      <c r="KY529" s="35"/>
      <c r="KZ529" s="35"/>
      <c r="LA529" s="35"/>
      <c r="LB529" s="35"/>
      <c r="LC529" s="35"/>
      <c r="LD529" s="35"/>
      <c r="LE529" s="35"/>
      <c r="LF529" s="35"/>
      <c r="LG529" s="35"/>
      <c r="LH529" s="35"/>
      <c r="LI529" s="35"/>
      <c r="LJ529" s="35"/>
      <c r="LK529" s="35"/>
      <c r="LL529" s="35"/>
      <c r="LM529" s="35"/>
      <c r="LN529" s="35"/>
      <c r="LO529" s="35"/>
      <c r="LP529" s="35"/>
      <c r="LQ529" s="35"/>
      <c r="LR529" s="35"/>
      <c r="LS529" s="35"/>
      <c r="LT529" s="35"/>
      <c r="LU529" s="35"/>
      <c r="LV529" s="35"/>
      <c r="LW529" s="35"/>
      <c r="LX529" s="35"/>
      <c r="LY529" s="35"/>
      <c r="LZ529" s="35"/>
      <c r="MA529" s="35"/>
      <c r="MB529" s="35"/>
      <c r="MC529" s="35"/>
      <c r="MD529" s="35"/>
      <c r="ME529" s="35"/>
      <c r="MF529" s="35"/>
      <c r="MG529" s="35"/>
      <c r="MH529" s="35"/>
      <c r="MI529" s="35"/>
      <c r="MJ529" s="35"/>
      <c r="MK529" s="35"/>
      <c r="ML529" s="35"/>
      <c r="MM529" s="35"/>
      <c r="MN529" s="35"/>
      <c r="MO529" s="35"/>
      <c r="MP529" s="35"/>
      <c r="MQ529" s="35"/>
      <c r="MR529" s="35"/>
      <c r="MS529" s="35"/>
      <c r="MT529" s="35"/>
      <c r="MU529" s="35"/>
      <c r="MV529" s="35"/>
      <c r="MW529" s="35"/>
      <c r="MX529" s="35"/>
      <c r="MY529" s="35"/>
      <c r="MZ529" s="35"/>
      <c r="NA529" s="35"/>
      <c r="NB529" s="35"/>
      <c r="NC529" s="35"/>
      <c r="ND529" s="35"/>
      <c r="NE529" s="35"/>
      <c r="NF529" s="35"/>
      <c r="NG529" s="35"/>
      <c r="NH529" s="35"/>
      <c r="NI529" s="35"/>
      <c r="NJ529" s="35"/>
      <c r="NK529" s="35"/>
      <c r="NL529" s="35"/>
      <c r="NM529" s="35"/>
      <c r="NN529" s="35"/>
      <c r="NO529" s="35"/>
      <c r="NP529" s="35"/>
      <c r="NQ529" s="35"/>
      <c r="NR529" s="35"/>
      <c r="NS529" s="35"/>
      <c r="NT529" s="35"/>
      <c r="NU529" s="35"/>
      <c r="NV529" s="35"/>
      <c r="NW529" s="35"/>
      <c r="NX529" s="35"/>
      <c r="NY529" s="35"/>
      <c r="NZ529" s="35"/>
      <c r="OA529" s="35"/>
      <c r="OB529" s="35"/>
      <c r="OC529" s="35"/>
      <c r="OD529" s="35"/>
      <c r="OE529" s="35"/>
      <c r="OF529" s="35"/>
      <c r="OG529" s="35"/>
      <c r="OH529" s="35"/>
      <c r="OI529" s="35"/>
      <c r="OJ529" s="35"/>
      <c r="OK529" s="35"/>
      <c r="OL529" s="35"/>
      <c r="OM529" s="35"/>
      <c r="ON529" s="35"/>
      <c r="OO529" s="35"/>
      <c r="OP529" s="35"/>
      <c r="OQ529" s="35"/>
      <c r="OR529" s="35"/>
      <c r="OS529" s="35"/>
      <c r="OT529" s="35"/>
      <c r="OU529" s="35"/>
      <c r="OV529" s="35"/>
      <c r="OW529" s="35"/>
      <c r="OX529" s="35"/>
      <c r="OY529" s="35"/>
      <c r="OZ529" s="35"/>
      <c r="PA529" s="35"/>
      <c r="PB529" s="35"/>
      <c r="PC529" s="35"/>
      <c r="PD529" s="35"/>
      <c r="PE529" s="35"/>
      <c r="PF529" s="35"/>
      <c r="PG529" s="35"/>
      <c r="PH529" s="35"/>
      <c r="PI529" s="35"/>
      <c r="PJ529" s="35"/>
      <c r="PK529" s="35"/>
      <c r="PL529" s="35"/>
      <c r="PM529" s="35"/>
      <c r="PN529" s="35"/>
      <c r="PO529" s="35"/>
      <c r="PP529" s="35"/>
      <c r="PQ529" s="35"/>
      <c r="PR529" s="35"/>
      <c r="PS529" s="35"/>
      <c r="PT529" s="35"/>
      <c r="PU529" s="35"/>
      <c r="PV529" s="35"/>
      <c r="PW529" s="35"/>
      <c r="PX529" s="35"/>
      <c r="PY529" s="35"/>
      <c r="PZ529" s="35"/>
      <c r="QA529" s="35"/>
      <c r="QB529" s="35"/>
      <c r="QC529" s="35"/>
      <c r="QD529" s="35"/>
      <c r="QE529" s="35"/>
      <c r="QF529" s="35"/>
      <c r="QG529" s="35"/>
      <c r="QH529" s="35"/>
      <c r="QI529" s="35"/>
      <c r="QJ529" s="35"/>
      <c r="QK529" s="35"/>
      <c r="QL529" s="35"/>
      <c r="QM529" s="35"/>
      <c r="QN529" s="35"/>
      <c r="QO529" s="35"/>
      <c r="QP529" s="35"/>
      <c r="QQ529" s="35"/>
      <c r="QR529" s="35"/>
      <c r="QS529" s="35"/>
      <c r="QT529" s="35"/>
      <c r="QU529" s="35"/>
      <c r="QV529" s="35"/>
      <c r="QW529" s="35"/>
      <c r="QX529" s="35"/>
      <c r="QY529" s="35"/>
      <c r="QZ529" s="35"/>
      <c r="RA529" s="35"/>
      <c r="RB529" s="35"/>
      <c r="RC529" s="35"/>
      <c r="RD529" s="35"/>
      <c r="RE529" s="35"/>
      <c r="RF529" s="35"/>
      <c r="RG529" s="35"/>
      <c r="RH529" s="35"/>
      <c r="RI529" s="35"/>
      <c r="RJ529" s="35"/>
      <c r="RK529" s="35"/>
      <c r="RL529" s="35"/>
      <c r="RM529" s="35"/>
      <c r="RN529" s="35"/>
      <c r="RO529" s="35"/>
      <c r="RP529" s="35"/>
      <c r="RQ529" s="35"/>
      <c r="RR529" s="35"/>
      <c r="RS529" s="35"/>
      <c r="RT529" s="35"/>
      <c r="RU529" s="35"/>
      <c r="RV529" s="35"/>
      <c r="RW529" s="35"/>
      <c r="RX529" s="35"/>
      <c r="RY529" s="35"/>
      <c r="RZ529" s="35"/>
      <c r="SA529" s="35"/>
      <c r="SB529" s="35"/>
      <c r="SC529" s="35"/>
      <c r="SD529" s="35"/>
      <c r="SE529" s="35"/>
      <c r="SF529" s="35"/>
      <c r="SG529" s="35"/>
      <c r="SH529" s="35"/>
      <c r="SI529" s="35"/>
      <c r="SJ529" s="35"/>
      <c r="SK529" s="35"/>
      <c r="SL529" s="35"/>
      <c r="SM529" s="35"/>
      <c r="SN529" s="35"/>
      <c r="SO529" s="35"/>
      <c r="SP529" s="35"/>
      <c r="SQ529" s="35"/>
      <c r="SR529" s="35"/>
      <c r="SS529" s="35"/>
      <c r="ST529" s="35"/>
      <c r="SU529" s="35"/>
      <c r="SV529" s="35"/>
      <c r="SW529" s="35"/>
      <c r="SX529" s="35"/>
      <c r="SY529" s="35"/>
      <c r="SZ529" s="35"/>
      <c r="TA529" s="35"/>
      <c r="TB529" s="35"/>
      <c r="TC529" s="35"/>
      <c r="TD529" s="35"/>
      <c r="TE529" s="35"/>
      <c r="TF529" s="35"/>
      <c r="TG529" s="35"/>
      <c r="TH529" s="35"/>
      <c r="TI529" s="35"/>
      <c r="TJ529" s="35"/>
      <c r="TK529" s="35"/>
      <c r="TL529" s="35"/>
      <c r="TM529" s="35"/>
      <c r="TN529" s="35"/>
      <c r="TO529" s="35"/>
      <c r="TP529" s="35"/>
      <c r="TQ529" s="35"/>
      <c r="TR529" s="35"/>
      <c r="TS529" s="35"/>
      <c r="TT529" s="35"/>
      <c r="TU529" s="35"/>
      <c r="TV529" s="35"/>
      <c r="TW529" s="35"/>
      <c r="TX529" s="35"/>
      <c r="TY529" s="35"/>
      <c r="TZ529" s="35"/>
      <c r="UA529" s="35"/>
      <c r="UB529" s="35"/>
      <c r="UC529" s="35"/>
      <c r="UD529" s="35"/>
      <c r="UE529" s="35"/>
      <c r="UF529" s="35"/>
      <c r="UG529" s="35"/>
      <c r="UH529" s="35"/>
      <c r="UI529" s="35"/>
      <c r="UJ529" s="35"/>
      <c r="UK529" s="35"/>
      <c r="UL529" s="35"/>
      <c r="UM529" s="35"/>
      <c r="UN529" s="35"/>
      <c r="UO529" s="35"/>
      <c r="UP529" s="35"/>
      <c r="UQ529" s="35"/>
      <c r="UR529" s="35"/>
      <c r="US529" s="35"/>
      <c r="UT529" s="35"/>
      <c r="UU529" s="35"/>
      <c r="UV529" s="35"/>
      <c r="UW529" s="35"/>
      <c r="UX529" s="35"/>
      <c r="UY529" s="35"/>
      <c r="UZ529" s="35"/>
      <c r="VA529" s="35"/>
      <c r="VB529" s="35"/>
      <c r="VC529" s="35"/>
      <c r="VD529" s="35"/>
      <c r="VE529" s="35"/>
      <c r="VF529" s="35"/>
      <c r="VG529" s="35"/>
      <c r="VH529" s="35"/>
      <c r="VI529" s="35"/>
      <c r="VJ529" s="35"/>
      <c r="VK529" s="35"/>
      <c r="VL529" s="35"/>
      <c r="VM529" s="35"/>
      <c r="VN529" s="35"/>
      <c r="VO529" s="35"/>
      <c r="VP529" s="35"/>
      <c r="VQ529" s="35"/>
      <c r="VR529" s="35"/>
      <c r="VS529" s="35"/>
      <c r="VT529" s="35"/>
      <c r="VU529" s="35"/>
      <c r="VV529" s="35"/>
      <c r="VW529" s="35"/>
      <c r="VX529" s="35"/>
      <c r="VY529" s="35"/>
      <c r="VZ529" s="35"/>
      <c r="WA529" s="35"/>
      <c r="WB529" s="35"/>
      <c r="WC529" s="35"/>
      <c r="WD529" s="35"/>
      <c r="WE529" s="35"/>
      <c r="WF529" s="35"/>
      <c r="WG529" s="35"/>
      <c r="WH529" s="35"/>
      <c r="WI529" s="35"/>
      <c r="WJ529" s="35"/>
      <c r="WK529" s="35"/>
      <c r="WL529" s="35"/>
      <c r="WM529" s="35"/>
      <c r="WN529" s="35"/>
      <c r="WO529" s="35"/>
      <c r="WP529" s="35"/>
      <c r="WQ529" s="35"/>
      <c r="WR529" s="35"/>
      <c r="WS529" s="35"/>
      <c r="WT529" s="35"/>
      <c r="WU529" s="35"/>
      <c r="WV529" s="35"/>
      <c r="WW529" s="35"/>
      <c r="WX529" s="35"/>
      <c r="WY529" s="35"/>
      <c r="WZ529" s="35"/>
      <c r="XA529" s="35"/>
      <c r="XB529" s="35"/>
      <c r="XC529" s="35"/>
      <c r="XD529" s="35"/>
      <c r="XE529" s="35"/>
      <c r="XF529" s="35"/>
      <c r="XG529" s="35"/>
      <c r="XH529" s="35"/>
      <c r="XI529" s="35"/>
      <c r="XJ529" s="35"/>
      <c r="XK529" s="35"/>
      <c r="XL529" s="35"/>
      <c r="XM529" s="35"/>
      <c r="XN529" s="35"/>
      <c r="XO529" s="35"/>
      <c r="XP529" s="35"/>
      <c r="XQ529" s="35"/>
      <c r="XR529" s="35"/>
      <c r="XS529" s="35"/>
      <c r="XT529" s="35"/>
      <c r="XU529" s="35"/>
      <c r="XV529" s="35"/>
      <c r="XW529" s="35"/>
      <c r="XX529" s="35"/>
      <c r="XY529" s="35"/>
      <c r="XZ529" s="35"/>
      <c r="YA529" s="35"/>
      <c r="YB529" s="35"/>
      <c r="YC529" s="35"/>
      <c r="YD529" s="35"/>
      <c r="YE529" s="35"/>
      <c r="YF529" s="35"/>
      <c r="YG529" s="35"/>
      <c r="YH529" s="35"/>
      <c r="YI529" s="35"/>
      <c r="YJ529" s="35"/>
      <c r="YK529" s="35"/>
      <c r="YL529" s="35"/>
      <c r="YM529" s="35"/>
      <c r="YN529" s="35"/>
      <c r="YO529" s="35"/>
      <c r="YP529" s="35"/>
      <c r="YQ529" s="35"/>
      <c r="YR529" s="35"/>
      <c r="YS529" s="35"/>
      <c r="YT529" s="35"/>
      <c r="YU529" s="35"/>
      <c r="YV529" s="35"/>
      <c r="YW529" s="35"/>
      <c r="YX529" s="35"/>
      <c r="YY529" s="35"/>
      <c r="YZ529" s="35"/>
      <c r="ZA529" s="35"/>
      <c r="ZB529" s="35"/>
      <c r="ZC529" s="35"/>
      <c r="ZD529" s="35"/>
      <c r="ZE529" s="35"/>
      <c r="ZF529" s="35"/>
      <c r="ZG529" s="35"/>
      <c r="ZH529" s="35"/>
      <c r="ZI529" s="35"/>
      <c r="ZJ529" s="35"/>
      <c r="ZK529" s="35"/>
      <c r="ZL529" s="35"/>
      <c r="ZM529" s="35"/>
      <c r="ZN529" s="35"/>
      <c r="ZO529" s="35"/>
      <c r="ZP529" s="35"/>
      <c r="ZQ529" s="35"/>
      <c r="ZR529" s="35"/>
      <c r="ZS529" s="35"/>
      <c r="ZT529" s="35"/>
      <c r="ZU529" s="35"/>
      <c r="ZV529" s="35"/>
      <c r="ZW529" s="35"/>
      <c r="ZX529" s="35"/>
      <c r="ZY529" s="35"/>
      <c r="ZZ529" s="35"/>
      <c r="AAA529" s="35"/>
      <c r="AAB529" s="35"/>
      <c r="AAC529" s="35"/>
      <c r="AAD529" s="35"/>
      <c r="AAE529" s="35"/>
      <c r="AAF529" s="35"/>
      <c r="AAG529" s="35"/>
      <c r="AAH529" s="35"/>
      <c r="AAI529" s="35"/>
      <c r="AAJ529" s="35"/>
      <c r="AAK529" s="35"/>
      <c r="AAL529" s="35"/>
      <c r="AAM529" s="35"/>
      <c r="AAN529" s="35"/>
      <c r="AAO529" s="35"/>
      <c r="AAP529" s="35"/>
      <c r="AAQ529" s="35"/>
      <c r="AAR529" s="35"/>
      <c r="AAS529" s="35"/>
      <c r="AAT529" s="35"/>
      <c r="AAU529" s="35"/>
      <c r="AAV529" s="35"/>
      <c r="AAW529" s="35"/>
      <c r="AAX529" s="35"/>
      <c r="AAY529" s="35"/>
      <c r="AAZ529" s="35"/>
      <c r="ABA529" s="35"/>
      <c r="ABB529" s="35"/>
      <c r="ABC529" s="35"/>
      <c r="ABD529" s="35"/>
      <c r="ABE529" s="35"/>
      <c r="ABF529" s="35"/>
      <c r="ABG529" s="35"/>
      <c r="ABH529" s="35"/>
      <c r="ABI529" s="35"/>
      <c r="ABJ529" s="35"/>
      <c r="ABK529" s="35"/>
      <c r="ABL529" s="35"/>
      <c r="ABM529" s="35"/>
      <c r="ABN529" s="35"/>
      <c r="ABO529" s="35"/>
      <c r="ABP529" s="35"/>
      <c r="ABQ529" s="35"/>
      <c r="ABR529" s="35"/>
      <c r="ABS529" s="35"/>
      <c r="ABT529" s="35"/>
      <c r="ABU529" s="35"/>
      <c r="ABV529" s="35"/>
      <c r="ABW529" s="35"/>
      <c r="ABX529" s="35"/>
      <c r="ABY529" s="35"/>
      <c r="ABZ529" s="35"/>
      <c r="ACA529" s="35"/>
      <c r="ACB529" s="35"/>
      <c r="ACC529" s="35"/>
      <c r="ACD529" s="35"/>
      <c r="ACE529" s="35"/>
      <c r="ACF529" s="35"/>
      <c r="ACG529" s="35"/>
      <c r="ACH529" s="35"/>
      <c r="ACI529" s="35"/>
      <c r="ACJ529" s="35"/>
      <c r="ACK529" s="35"/>
      <c r="ACL529" s="35"/>
      <c r="ACM529" s="35"/>
      <c r="ACN529" s="35"/>
      <c r="ACO529" s="35"/>
      <c r="ACP529" s="35"/>
      <c r="ACQ529" s="35"/>
      <c r="ACR529" s="35"/>
      <c r="ACS529" s="35"/>
      <c r="ACT529" s="35"/>
      <c r="ACU529" s="35"/>
      <c r="ACV529" s="35"/>
      <c r="ACW529" s="35"/>
      <c r="ACX529" s="35"/>
      <c r="ACY529" s="35"/>
      <c r="ACZ529" s="35"/>
      <c r="ADA529" s="35"/>
      <c r="ADB529" s="35"/>
      <c r="ADC529" s="35"/>
      <c r="ADD529" s="35"/>
      <c r="ADE529" s="35"/>
      <c r="ADF529" s="35"/>
      <c r="ADG529" s="35"/>
      <c r="ADH529" s="35"/>
      <c r="ADI529" s="35"/>
      <c r="ADJ529" s="35"/>
      <c r="ADK529" s="35"/>
      <c r="ADL529" s="35"/>
      <c r="ADM529" s="35"/>
      <c r="ADN529" s="35"/>
      <c r="ADO529" s="35"/>
      <c r="ADP529" s="35"/>
      <c r="ADQ529" s="35"/>
      <c r="ADR529" s="35"/>
      <c r="ADS529" s="35"/>
      <c r="ADT529" s="35"/>
      <c r="ADU529" s="35"/>
      <c r="ADV529" s="35"/>
      <c r="ADW529" s="35"/>
      <c r="ADX529" s="35"/>
      <c r="ADY529" s="66">
        <f t="shared" si="26"/>
        <v>0</v>
      </c>
    </row>
    <row r="530" spans="1:829" s="5" customFormat="1" ht="15.75" x14ac:dyDescent="0.25">
      <c r="A530" s="18" t="s">
        <v>19</v>
      </c>
      <c r="B530" s="89">
        <f>SUM(B421:B529)</f>
        <v>864.1</v>
      </c>
      <c r="C530" s="56"/>
      <c r="D530" s="63"/>
      <c r="E530" s="62"/>
      <c r="F530" s="67">
        <f t="shared" si="24"/>
        <v>0</v>
      </c>
      <c r="G530" s="19">
        <f>SUM(G426:G529)</f>
        <v>290</v>
      </c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  <c r="BB530" s="35"/>
      <c r="BC530" s="35"/>
      <c r="BD530" s="35"/>
      <c r="BE530" s="131"/>
      <c r="BF530" s="131"/>
      <c r="BG530" s="139"/>
      <c r="BH530" s="35"/>
      <c r="BI530" s="35"/>
      <c r="BJ530" s="35"/>
      <c r="BK530" s="35"/>
      <c r="BL530" s="35"/>
      <c r="BM530" s="35"/>
      <c r="BN530" s="35"/>
      <c r="BO530" s="35"/>
      <c r="BP530" s="35"/>
      <c r="BQ530" s="35"/>
      <c r="BR530" s="35"/>
      <c r="BS530" s="35"/>
      <c r="BT530" s="35"/>
      <c r="BU530" s="35"/>
      <c r="BV530" s="35"/>
      <c r="BW530" s="35"/>
      <c r="BX530" s="35"/>
      <c r="BY530" s="35"/>
      <c r="BZ530" s="35"/>
      <c r="CA530" s="35"/>
      <c r="CB530" s="35"/>
      <c r="CC530" s="35"/>
      <c r="CD530" s="35"/>
      <c r="CE530" s="35"/>
      <c r="CF530" s="35"/>
      <c r="CG530" s="35"/>
      <c r="CH530" s="35"/>
      <c r="CI530" s="35"/>
      <c r="CJ530" s="35"/>
      <c r="CK530" s="35"/>
      <c r="CL530" s="35"/>
      <c r="CM530" s="35"/>
      <c r="CN530" s="35"/>
      <c r="CO530" s="35"/>
      <c r="CP530" s="35"/>
      <c r="CQ530" s="35"/>
      <c r="CR530" s="35"/>
      <c r="CS530" s="35"/>
      <c r="CT530" s="35"/>
      <c r="CU530" s="35"/>
      <c r="CV530" s="35"/>
      <c r="CW530" s="35"/>
      <c r="CX530" s="35"/>
      <c r="CY530" s="35"/>
      <c r="CZ530" s="35"/>
      <c r="DA530" s="35"/>
      <c r="DB530" s="35"/>
      <c r="DC530" s="35"/>
      <c r="DD530" s="35"/>
      <c r="DE530" s="35"/>
      <c r="DF530" s="35"/>
      <c r="DG530" s="35"/>
      <c r="DH530" s="35"/>
      <c r="DI530" s="35"/>
      <c r="DJ530" s="35"/>
      <c r="DK530" s="35"/>
      <c r="DL530" s="35"/>
      <c r="DM530" s="35"/>
      <c r="DN530" s="35"/>
      <c r="DO530" s="35"/>
      <c r="DP530" s="35"/>
      <c r="DQ530" s="35"/>
      <c r="DR530" s="35"/>
      <c r="DS530" s="35"/>
      <c r="DT530" s="35"/>
      <c r="DU530" s="35"/>
      <c r="DV530" s="35"/>
      <c r="DW530" s="35"/>
      <c r="DX530" s="35"/>
      <c r="DY530" s="35"/>
      <c r="DZ530" s="35"/>
      <c r="EA530" s="35"/>
      <c r="EB530" s="35"/>
      <c r="EC530" s="35"/>
      <c r="ED530" s="35"/>
      <c r="EE530" s="35"/>
      <c r="EF530" s="35"/>
      <c r="EG530" s="35"/>
      <c r="EH530" s="35"/>
      <c r="EI530" s="35"/>
      <c r="EJ530" s="35"/>
      <c r="EK530" s="35"/>
      <c r="EL530" s="35"/>
      <c r="EM530" s="35"/>
      <c r="EN530" s="35"/>
      <c r="EO530" s="35"/>
      <c r="EP530" s="35"/>
      <c r="EQ530" s="35"/>
      <c r="ER530" s="35"/>
      <c r="ES530" s="35"/>
      <c r="ET530" s="35"/>
      <c r="EU530" s="35"/>
      <c r="EV530" s="35"/>
      <c r="EW530" s="35"/>
      <c r="EX530" s="35"/>
      <c r="EY530" s="35"/>
      <c r="EZ530" s="35"/>
      <c r="FA530" s="35"/>
      <c r="FB530" s="35"/>
      <c r="FC530" s="35"/>
      <c r="FD530" s="35"/>
      <c r="FE530" s="35"/>
      <c r="FF530" s="35"/>
      <c r="FG530" s="35"/>
      <c r="FH530" s="35"/>
      <c r="FI530" s="35"/>
      <c r="FJ530" s="35"/>
      <c r="FK530" s="35"/>
      <c r="FL530" s="35"/>
      <c r="FM530" s="35"/>
      <c r="FN530" s="35"/>
      <c r="FO530" s="35"/>
      <c r="FP530" s="35"/>
      <c r="FQ530" s="35"/>
      <c r="FR530" s="35"/>
      <c r="FS530" s="35"/>
      <c r="FT530" s="35"/>
      <c r="FU530" s="35"/>
      <c r="FV530" s="35"/>
      <c r="FW530" s="35"/>
      <c r="FX530" s="35"/>
      <c r="FY530" s="35"/>
      <c r="FZ530" s="35"/>
      <c r="GA530" s="35"/>
      <c r="GB530" s="35"/>
      <c r="GC530" s="35"/>
      <c r="GD530" s="35"/>
      <c r="GE530" s="35"/>
      <c r="GF530" s="35"/>
      <c r="GG530" s="35"/>
      <c r="GH530" s="35"/>
      <c r="GI530" s="35"/>
      <c r="GJ530" s="35"/>
      <c r="GK530" s="35"/>
      <c r="GL530" s="35"/>
      <c r="GM530" s="35"/>
      <c r="GN530" s="35"/>
      <c r="GO530" s="35"/>
      <c r="GP530" s="35"/>
      <c r="GQ530" s="35"/>
      <c r="GR530" s="35"/>
      <c r="GS530" s="35"/>
      <c r="GT530" s="35"/>
      <c r="GU530" s="35"/>
      <c r="GV530" s="35"/>
      <c r="GW530" s="35"/>
      <c r="GX530" s="35"/>
      <c r="GY530" s="35"/>
      <c r="GZ530" s="35"/>
      <c r="HA530" s="35"/>
      <c r="HB530" s="35"/>
      <c r="HC530" s="35"/>
      <c r="HD530" s="35"/>
      <c r="HE530" s="35"/>
      <c r="HF530" s="35"/>
      <c r="HG530" s="35"/>
      <c r="HH530" s="35"/>
      <c r="HI530" s="35"/>
      <c r="HJ530" s="35"/>
      <c r="HK530" s="35"/>
      <c r="HL530" s="35"/>
      <c r="HM530" s="35"/>
      <c r="HN530" s="35"/>
      <c r="HO530" s="35"/>
      <c r="HP530" s="35"/>
      <c r="HQ530" s="35"/>
      <c r="HR530" s="35"/>
      <c r="HS530" s="35"/>
      <c r="HT530" s="35"/>
      <c r="HU530" s="35"/>
      <c r="HV530" s="35"/>
      <c r="HW530" s="35"/>
      <c r="HX530" s="35"/>
      <c r="HY530" s="35"/>
      <c r="HZ530" s="35"/>
      <c r="IA530" s="35"/>
      <c r="IB530" s="35"/>
      <c r="IC530" s="35"/>
      <c r="ID530" s="35"/>
      <c r="IE530" s="35"/>
      <c r="IF530" s="35"/>
      <c r="IG530" s="35"/>
      <c r="IH530" s="35"/>
      <c r="II530" s="35"/>
      <c r="IJ530" s="35"/>
      <c r="IK530" s="35"/>
      <c r="IL530" s="35"/>
      <c r="IM530" s="35"/>
      <c r="IN530" s="35"/>
      <c r="IO530" s="35"/>
      <c r="IP530" s="35"/>
      <c r="IQ530" s="35"/>
      <c r="IR530" s="35"/>
      <c r="IS530" s="35"/>
      <c r="IT530" s="35"/>
      <c r="IU530" s="35"/>
      <c r="IV530" s="35"/>
      <c r="IW530" s="35"/>
      <c r="IX530" s="35"/>
      <c r="IY530" s="35"/>
      <c r="IZ530" s="35"/>
      <c r="JA530" s="35"/>
      <c r="JB530" s="35"/>
      <c r="JC530" s="35"/>
      <c r="JD530" s="35"/>
      <c r="JE530" s="35"/>
      <c r="JF530" s="35"/>
      <c r="JG530" s="35"/>
      <c r="JH530" s="35"/>
      <c r="JI530" s="35"/>
      <c r="JJ530" s="35"/>
      <c r="JK530" s="35"/>
      <c r="JL530" s="35"/>
      <c r="JM530" s="35"/>
      <c r="JN530" s="35"/>
      <c r="JO530" s="35"/>
      <c r="JP530" s="35"/>
      <c r="JQ530" s="35"/>
      <c r="JR530" s="35"/>
      <c r="JS530" s="35"/>
      <c r="JT530" s="35"/>
      <c r="JU530" s="35"/>
      <c r="JV530" s="35"/>
      <c r="JW530" s="35"/>
      <c r="JX530" s="35"/>
      <c r="JY530" s="35"/>
      <c r="JZ530" s="35"/>
      <c r="KA530" s="35"/>
      <c r="KB530" s="35"/>
      <c r="KC530" s="35"/>
      <c r="KD530" s="35"/>
      <c r="KE530" s="35"/>
      <c r="KF530" s="35"/>
      <c r="KG530" s="35"/>
      <c r="KH530" s="35"/>
      <c r="KI530" s="35"/>
      <c r="KJ530" s="35"/>
      <c r="KK530" s="35"/>
      <c r="KL530" s="35"/>
      <c r="KM530" s="35"/>
      <c r="KN530" s="35"/>
      <c r="KO530" s="35"/>
      <c r="KP530" s="35"/>
      <c r="KQ530" s="35"/>
      <c r="KR530" s="35"/>
      <c r="KS530" s="35"/>
      <c r="KT530" s="35"/>
      <c r="KU530" s="35"/>
      <c r="KV530" s="35"/>
      <c r="KW530" s="35"/>
      <c r="KX530" s="35"/>
      <c r="KY530" s="35"/>
      <c r="KZ530" s="35"/>
      <c r="LA530" s="35"/>
      <c r="LB530" s="35"/>
      <c r="LC530" s="35"/>
      <c r="LD530" s="35"/>
      <c r="LE530" s="35"/>
      <c r="LF530" s="35"/>
      <c r="LG530" s="35"/>
      <c r="LH530" s="35"/>
      <c r="LI530" s="35"/>
      <c r="LJ530" s="35"/>
      <c r="LK530" s="35"/>
      <c r="LL530" s="35"/>
      <c r="LM530" s="35"/>
      <c r="LN530" s="35"/>
      <c r="LO530" s="35"/>
      <c r="LP530" s="35"/>
      <c r="LQ530" s="35"/>
      <c r="LR530" s="35"/>
      <c r="LS530" s="35"/>
      <c r="LT530" s="35"/>
      <c r="LU530" s="35"/>
      <c r="LV530" s="35"/>
      <c r="LW530" s="35"/>
      <c r="LX530" s="35"/>
      <c r="LY530" s="35"/>
      <c r="LZ530" s="35"/>
      <c r="MA530" s="35"/>
      <c r="MB530" s="35"/>
      <c r="MC530" s="35"/>
      <c r="MD530" s="35"/>
      <c r="ME530" s="35"/>
      <c r="MF530" s="35"/>
      <c r="MG530" s="35"/>
      <c r="MH530" s="35"/>
      <c r="MI530" s="35"/>
      <c r="MJ530" s="35"/>
      <c r="MK530" s="35"/>
      <c r="ML530" s="35"/>
      <c r="MM530" s="35"/>
      <c r="MN530" s="35"/>
      <c r="MO530" s="35"/>
      <c r="MP530" s="35"/>
      <c r="MQ530" s="35"/>
      <c r="MR530" s="35"/>
      <c r="MS530" s="35"/>
      <c r="MT530" s="35"/>
      <c r="MU530" s="35"/>
      <c r="MV530" s="35"/>
      <c r="MW530" s="35"/>
      <c r="MX530" s="35"/>
      <c r="MY530" s="35"/>
      <c r="MZ530" s="35"/>
      <c r="NA530" s="35"/>
      <c r="NB530" s="35"/>
      <c r="NC530" s="35"/>
      <c r="ND530" s="35"/>
      <c r="NE530" s="35"/>
      <c r="NF530" s="35"/>
      <c r="NG530" s="35"/>
      <c r="NH530" s="35"/>
      <c r="NI530" s="35"/>
      <c r="NJ530" s="35"/>
      <c r="NK530" s="35"/>
      <c r="NL530" s="35"/>
      <c r="NM530" s="35"/>
      <c r="NN530" s="35"/>
      <c r="NO530" s="35"/>
      <c r="NP530" s="35"/>
      <c r="NQ530" s="35"/>
      <c r="NR530" s="35"/>
      <c r="NS530" s="35"/>
      <c r="NT530" s="35"/>
      <c r="NU530" s="35"/>
      <c r="NV530" s="35"/>
      <c r="NW530" s="35"/>
      <c r="NX530" s="35"/>
      <c r="NY530" s="35"/>
      <c r="NZ530" s="35"/>
      <c r="OA530" s="35"/>
      <c r="OB530" s="35"/>
      <c r="OC530" s="35"/>
      <c r="OD530" s="35"/>
      <c r="OE530" s="35"/>
      <c r="OF530" s="35"/>
      <c r="OG530" s="35"/>
      <c r="OH530" s="35"/>
      <c r="OI530" s="35"/>
      <c r="OJ530" s="35"/>
      <c r="OK530" s="35"/>
      <c r="OL530" s="35"/>
      <c r="OM530" s="35"/>
      <c r="ON530" s="35"/>
      <c r="OO530" s="35"/>
      <c r="OP530" s="35"/>
      <c r="OQ530" s="35"/>
      <c r="OR530" s="35"/>
      <c r="OS530" s="35"/>
      <c r="OT530" s="35"/>
      <c r="OU530" s="35"/>
      <c r="OV530" s="35"/>
      <c r="OW530" s="35"/>
      <c r="OX530" s="35"/>
      <c r="OY530" s="35"/>
      <c r="OZ530" s="35"/>
      <c r="PA530" s="35"/>
      <c r="PB530" s="35"/>
      <c r="PC530" s="35"/>
      <c r="PD530" s="35"/>
      <c r="PE530" s="35"/>
      <c r="PF530" s="35"/>
      <c r="PG530" s="35"/>
      <c r="PH530" s="35"/>
      <c r="PI530" s="35"/>
      <c r="PJ530" s="35"/>
      <c r="PK530" s="35"/>
      <c r="PL530" s="35"/>
      <c r="PM530" s="35"/>
      <c r="PN530" s="35"/>
      <c r="PO530" s="35"/>
      <c r="PP530" s="35"/>
      <c r="PQ530" s="35"/>
      <c r="PR530" s="35"/>
      <c r="PS530" s="35"/>
      <c r="PT530" s="35"/>
      <c r="PU530" s="35"/>
      <c r="PV530" s="35"/>
      <c r="PW530" s="35"/>
      <c r="PX530" s="35"/>
      <c r="PY530" s="35"/>
      <c r="PZ530" s="35"/>
      <c r="QA530" s="35"/>
      <c r="QB530" s="35"/>
      <c r="QC530" s="35"/>
      <c r="QD530" s="35"/>
      <c r="QE530" s="35"/>
      <c r="QF530" s="35"/>
      <c r="QG530" s="35"/>
      <c r="QH530" s="35"/>
      <c r="QI530" s="35"/>
      <c r="QJ530" s="35"/>
      <c r="QK530" s="35"/>
      <c r="QL530" s="35"/>
      <c r="QM530" s="35"/>
      <c r="QN530" s="35"/>
      <c r="QO530" s="35"/>
      <c r="QP530" s="35"/>
      <c r="QQ530" s="35"/>
      <c r="QR530" s="35"/>
      <c r="QS530" s="35"/>
      <c r="QT530" s="35"/>
      <c r="QU530" s="35"/>
      <c r="QV530" s="35"/>
      <c r="QW530" s="35"/>
      <c r="QX530" s="35"/>
      <c r="QY530" s="35"/>
      <c r="QZ530" s="35"/>
      <c r="RA530" s="35"/>
      <c r="RB530" s="35"/>
      <c r="RC530" s="35"/>
      <c r="RD530" s="35"/>
      <c r="RE530" s="35"/>
      <c r="RF530" s="35"/>
      <c r="RG530" s="35"/>
      <c r="RH530" s="35"/>
      <c r="RI530" s="35"/>
      <c r="RJ530" s="35"/>
      <c r="RK530" s="35"/>
      <c r="RL530" s="35"/>
      <c r="RM530" s="35"/>
      <c r="RN530" s="35"/>
      <c r="RO530" s="35"/>
      <c r="RP530" s="35"/>
      <c r="RQ530" s="35"/>
      <c r="RR530" s="35"/>
      <c r="RS530" s="35"/>
      <c r="RT530" s="35"/>
      <c r="RU530" s="35"/>
      <c r="RV530" s="35"/>
      <c r="RW530" s="35"/>
      <c r="RX530" s="35"/>
      <c r="RY530" s="35"/>
      <c r="RZ530" s="35"/>
      <c r="SA530" s="35"/>
      <c r="SB530" s="35"/>
      <c r="SC530" s="35"/>
      <c r="SD530" s="35"/>
      <c r="SE530" s="35"/>
      <c r="SF530" s="35"/>
      <c r="SG530" s="35"/>
      <c r="SH530" s="35"/>
      <c r="SI530" s="35"/>
      <c r="SJ530" s="35"/>
      <c r="SK530" s="35"/>
      <c r="SL530" s="35"/>
      <c r="SM530" s="35"/>
      <c r="SN530" s="35"/>
      <c r="SO530" s="35"/>
      <c r="SP530" s="35"/>
      <c r="SQ530" s="35"/>
      <c r="SR530" s="35"/>
      <c r="SS530" s="35"/>
      <c r="ST530" s="35"/>
      <c r="SU530" s="35"/>
      <c r="SV530" s="35"/>
      <c r="SW530" s="35"/>
      <c r="SX530" s="35"/>
      <c r="SY530" s="35"/>
      <c r="SZ530" s="35"/>
      <c r="TA530" s="35"/>
      <c r="TB530" s="35"/>
      <c r="TC530" s="35"/>
      <c r="TD530" s="35"/>
      <c r="TE530" s="35"/>
      <c r="TF530" s="35"/>
      <c r="TG530" s="35"/>
      <c r="TH530" s="35"/>
      <c r="TI530" s="35"/>
      <c r="TJ530" s="35"/>
      <c r="TK530" s="35"/>
      <c r="TL530" s="35"/>
      <c r="TM530" s="35"/>
      <c r="TN530" s="35"/>
      <c r="TO530" s="35"/>
      <c r="TP530" s="35"/>
      <c r="TQ530" s="35"/>
      <c r="TR530" s="35"/>
      <c r="TS530" s="35"/>
      <c r="TT530" s="35"/>
      <c r="TU530" s="35"/>
      <c r="TV530" s="35"/>
      <c r="TW530" s="35"/>
      <c r="TX530" s="35"/>
      <c r="TY530" s="35"/>
      <c r="TZ530" s="35"/>
      <c r="UA530" s="35"/>
      <c r="UB530" s="35"/>
      <c r="UC530" s="35"/>
      <c r="UD530" s="35"/>
      <c r="UE530" s="35"/>
      <c r="UF530" s="35"/>
      <c r="UG530" s="35"/>
      <c r="UH530" s="35"/>
      <c r="UI530" s="35"/>
      <c r="UJ530" s="35"/>
      <c r="UK530" s="35"/>
      <c r="UL530" s="35"/>
      <c r="UM530" s="35"/>
      <c r="UN530" s="35"/>
      <c r="UO530" s="35"/>
      <c r="UP530" s="35"/>
      <c r="UQ530" s="35"/>
      <c r="UR530" s="35"/>
      <c r="US530" s="35"/>
      <c r="UT530" s="35"/>
      <c r="UU530" s="35"/>
      <c r="UV530" s="35"/>
      <c r="UW530" s="35"/>
      <c r="UX530" s="35"/>
      <c r="UY530" s="35"/>
      <c r="UZ530" s="35"/>
      <c r="VA530" s="35"/>
      <c r="VB530" s="35"/>
      <c r="VC530" s="35"/>
      <c r="VD530" s="35"/>
      <c r="VE530" s="35"/>
      <c r="VF530" s="35"/>
      <c r="VG530" s="35"/>
      <c r="VH530" s="35"/>
      <c r="VI530" s="35"/>
      <c r="VJ530" s="35"/>
      <c r="VK530" s="35"/>
      <c r="VL530" s="35"/>
      <c r="VM530" s="35"/>
      <c r="VN530" s="35"/>
      <c r="VO530" s="35"/>
      <c r="VP530" s="35"/>
      <c r="VQ530" s="35"/>
      <c r="VR530" s="35"/>
      <c r="VS530" s="35"/>
      <c r="VT530" s="35"/>
      <c r="VU530" s="35"/>
      <c r="VV530" s="35"/>
      <c r="VW530" s="35"/>
      <c r="VX530" s="35"/>
      <c r="VY530" s="35"/>
      <c r="VZ530" s="35"/>
      <c r="WA530" s="35"/>
      <c r="WB530" s="35"/>
      <c r="WC530" s="35"/>
      <c r="WD530" s="35"/>
      <c r="WE530" s="35"/>
      <c r="WF530" s="35"/>
      <c r="WG530" s="35"/>
      <c r="WH530" s="35"/>
      <c r="WI530" s="35"/>
      <c r="WJ530" s="35"/>
      <c r="WK530" s="35"/>
      <c r="WL530" s="35"/>
      <c r="WM530" s="35"/>
      <c r="WN530" s="35"/>
      <c r="WO530" s="35"/>
      <c r="WP530" s="35"/>
      <c r="WQ530" s="35"/>
      <c r="WR530" s="35"/>
      <c r="WS530" s="35"/>
      <c r="WT530" s="35"/>
      <c r="WU530" s="35"/>
      <c r="WV530" s="35"/>
      <c r="WW530" s="35"/>
      <c r="WX530" s="35"/>
      <c r="WY530" s="35"/>
      <c r="WZ530" s="35"/>
      <c r="XA530" s="35"/>
      <c r="XB530" s="35"/>
      <c r="XC530" s="35"/>
      <c r="XD530" s="35"/>
      <c r="XE530" s="35"/>
      <c r="XF530" s="35"/>
      <c r="XG530" s="35"/>
      <c r="XH530" s="35"/>
      <c r="XI530" s="35"/>
      <c r="XJ530" s="35"/>
      <c r="XK530" s="35"/>
      <c r="XL530" s="35"/>
      <c r="XM530" s="35"/>
      <c r="XN530" s="35"/>
      <c r="XO530" s="35"/>
      <c r="XP530" s="35"/>
      <c r="XQ530" s="35"/>
      <c r="XR530" s="35"/>
      <c r="XS530" s="35"/>
      <c r="XT530" s="35"/>
      <c r="XU530" s="35"/>
      <c r="XV530" s="35"/>
      <c r="XW530" s="35"/>
      <c r="XX530" s="35"/>
      <c r="XY530" s="35"/>
      <c r="XZ530" s="35"/>
      <c r="YA530" s="35"/>
      <c r="YB530" s="35"/>
      <c r="YC530" s="35"/>
      <c r="YD530" s="35"/>
      <c r="YE530" s="35"/>
      <c r="YF530" s="35"/>
      <c r="YG530" s="35"/>
      <c r="YH530" s="35"/>
      <c r="YI530" s="35"/>
      <c r="YJ530" s="35"/>
      <c r="YK530" s="35"/>
      <c r="YL530" s="35"/>
      <c r="YM530" s="35"/>
      <c r="YN530" s="35"/>
      <c r="YO530" s="35"/>
      <c r="YP530" s="35"/>
      <c r="YQ530" s="35"/>
      <c r="YR530" s="35"/>
      <c r="YS530" s="35"/>
      <c r="YT530" s="35"/>
      <c r="YU530" s="35"/>
      <c r="YV530" s="35"/>
      <c r="YW530" s="35"/>
      <c r="YX530" s="35"/>
      <c r="YY530" s="35"/>
      <c r="YZ530" s="35"/>
      <c r="ZA530" s="35"/>
      <c r="ZB530" s="35"/>
      <c r="ZC530" s="35"/>
      <c r="ZD530" s="35"/>
      <c r="ZE530" s="35"/>
      <c r="ZF530" s="35"/>
      <c r="ZG530" s="35"/>
      <c r="ZH530" s="35"/>
      <c r="ZI530" s="35"/>
      <c r="ZJ530" s="35"/>
      <c r="ZK530" s="35"/>
      <c r="ZL530" s="35"/>
      <c r="ZM530" s="35"/>
      <c r="ZN530" s="35"/>
      <c r="ZO530" s="35"/>
      <c r="ZP530" s="35"/>
      <c r="ZQ530" s="35"/>
      <c r="ZR530" s="35"/>
      <c r="ZS530" s="35"/>
      <c r="ZT530" s="35"/>
      <c r="ZU530" s="35"/>
      <c r="ZV530" s="35"/>
      <c r="ZW530" s="35"/>
      <c r="ZX530" s="35"/>
      <c r="ZY530" s="35"/>
      <c r="ZZ530" s="35"/>
      <c r="AAA530" s="35"/>
      <c r="AAB530" s="35"/>
      <c r="AAC530" s="35"/>
      <c r="AAD530" s="35"/>
      <c r="AAE530" s="35"/>
      <c r="AAF530" s="35"/>
      <c r="AAG530" s="35"/>
      <c r="AAH530" s="35"/>
      <c r="AAI530" s="35"/>
      <c r="AAJ530" s="35"/>
      <c r="AAK530" s="35"/>
      <c r="AAL530" s="35"/>
      <c r="AAM530" s="35"/>
      <c r="AAN530" s="35"/>
      <c r="AAO530" s="35"/>
      <c r="AAP530" s="35"/>
      <c r="AAQ530" s="35"/>
      <c r="AAR530" s="35"/>
      <c r="AAS530" s="35"/>
      <c r="AAT530" s="35"/>
      <c r="AAU530" s="35"/>
      <c r="AAV530" s="35"/>
      <c r="AAW530" s="35"/>
      <c r="AAX530" s="35"/>
      <c r="AAY530" s="35"/>
      <c r="AAZ530" s="35"/>
      <c r="ABA530" s="35"/>
      <c r="ABB530" s="35"/>
      <c r="ABC530" s="35"/>
      <c r="ABD530" s="35"/>
      <c r="ABE530" s="35"/>
      <c r="ABF530" s="35"/>
      <c r="ABG530" s="35"/>
      <c r="ABH530" s="35"/>
      <c r="ABI530" s="35"/>
      <c r="ABJ530" s="35"/>
      <c r="ABK530" s="35"/>
      <c r="ABL530" s="35"/>
      <c r="ABM530" s="35"/>
      <c r="ABN530" s="35"/>
      <c r="ABO530" s="35"/>
      <c r="ABP530" s="35"/>
      <c r="ABQ530" s="35"/>
      <c r="ABR530" s="35"/>
      <c r="ABS530" s="35"/>
      <c r="ABT530" s="35"/>
      <c r="ABU530" s="35"/>
      <c r="ABV530" s="35"/>
      <c r="ABW530" s="35"/>
      <c r="ABX530" s="35"/>
      <c r="ABY530" s="35"/>
      <c r="ABZ530" s="35"/>
      <c r="ACA530" s="35"/>
      <c r="ACB530" s="35"/>
      <c r="ACC530" s="35"/>
      <c r="ACD530" s="35"/>
      <c r="ACE530" s="35"/>
      <c r="ACF530" s="35"/>
      <c r="ACG530" s="35"/>
      <c r="ACH530" s="35"/>
      <c r="ACI530" s="35"/>
      <c r="ACJ530" s="35"/>
      <c r="ACK530" s="35"/>
      <c r="ACL530" s="35"/>
      <c r="ACM530" s="35"/>
      <c r="ACN530" s="35"/>
      <c r="ACO530" s="35"/>
      <c r="ACP530" s="35"/>
      <c r="ACQ530" s="35"/>
      <c r="ACR530" s="35"/>
      <c r="ACS530" s="35"/>
      <c r="ACT530" s="35"/>
      <c r="ACU530" s="35"/>
      <c r="ACV530" s="35"/>
      <c r="ACW530" s="35"/>
      <c r="ACX530" s="35"/>
      <c r="ACY530" s="35"/>
      <c r="ACZ530" s="35"/>
      <c r="ADA530" s="35"/>
      <c r="ADB530" s="35"/>
      <c r="ADC530" s="35"/>
      <c r="ADD530" s="35"/>
      <c r="ADE530" s="35"/>
      <c r="ADF530" s="35"/>
      <c r="ADG530" s="35"/>
      <c r="ADH530" s="35"/>
      <c r="ADI530" s="35"/>
      <c r="ADJ530" s="35"/>
      <c r="ADK530" s="35"/>
      <c r="ADL530" s="35"/>
      <c r="ADM530" s="35"/>
      <c r="ADN530" s="35"/>
      <c r="ADO530" s="35"/>
      <c r="ADP530" s="35"/>
      <c r="ADQ530" s="35"/>
      <c r="ADR530" s="35"/>
      <c r="ADS530" s="35"/>
      <c r="ADT530" s="35"/>
      <c r="ADU530" s="35"/>
      <c r="ADV530" s="35"/>
      <c r="ADW530" s="35"/>
      <c r="ADX530" s="35"/>
      <c r="ADY530" s="19">
        <f t="shared" si="26"/>
        <v>864.1</v>
      </c>
    </row>
    <row r="531" spans="1:829" s="5" customFormat="1" ht="14.25" customHeight="1" x14ac:dyDescent="0.25">
      <c r="A531" s="51" t="s">
        <v>377</v>
      </c>
      <c r="B531" s="66">
        <f t="shared" ref="B531:B538" si="27">SUMIF(G$3:ADX$3,"прих",G531:ADX531)-SUMIF(G$3:ADX$3,"отгр",G531:ADX531)</f>
        <v>0</v>
      </c>
      <c r="C531" s="97">
        <v>25</v>
      </c>
      <c r="D531" s="78">
        <v>44669</v>
      </c>
      <c r="E531" s="68">
        <v>100.86</v>
      </c>
      <c r="F531" s="67">
        <f t="shared" si="24"/>
        <v>0</v>
      </c>
      <c r="G531" s="19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131"/>
      <c r="BF531" s="131"/>
      <c r="BG531" s="139"/>
      <c r="BH531" s="35"/>
      <c r="BI531" s="35"/>
      <c r="BJ531" s="35"/>
      <c r="BK531" s="35"/>
      <c r="BL531" s="35"/>
      <c r="BM531" s="35"/>
      <c r="BN531" s="35"/>
      <c r="BO531" s="35"/>
      <c r="BP531" s="35"/>
      <c r="BQ531" s="35"/>
      <c r="BR531" s="35"/>
      <c r="BS531" s="35"/>
      <c r="BT531" s="35"/>
      <c r="BU531" s="35"/>
      <c r="BV531" s="35"/>
      <c r="BW531" s="35"/>
      <c r="BX531" s="35"/>
      <c r="BY531" s="35"/>
      <c r="BZ531" s="35"/>
      <c r="CA531" s="35"/>
      <c r="CB531" s="35"/>
      <c r="CC531" s="35"/>
      <c r="CD531" s="35"/>
      <c r="CE531" s="35"/>
      <c r="CF531" s="35"/>
      <c r="CG531" s="35"/>
      <c r="CH531" s="35"/>
      <c r="CI531" s="35"/>
      <c r="CJ531" s="35"/>
      <c r="CK531" s="35"/>
      <c r="CL531" s="35"/>
      <c r="CM531" s="35"/>
      <c r="CN531" s="35"/>
      <c r="CO531" s="35"/>
      <c r="CP531" s="35"/>
      <c r="CQ531" s="35"/>
      <c r="CR531" s="35"/>
      <c r="CS531" s="35"/>
      <c r="CT531" s="35"/>
      <c r="CU531" s="35"/>
      <c r="CV531" s="35"/>
      <c r="CW531" s="35"/>
      <c r="CX531" s="35"/>
      <c r="CY531" s="35"/>
      <c r="CZ531" s="35"/>
      <c r="DA531" s="35"/>
      <c r="DB531" s="35"/>
      <c r="DC531" s="35"/>
      <c r="DD531" s="35"/>
      <c r="DE531" s="35"/>
      <c r="DF531" s="35"/>
      <c r="DG531" s="35"/>
      <c r="DH531" s="35"/>
      <c r="DI531" s="35"/>
      <c r="DJ531" s="35"/>
      <c r="DK531" s="35"/>
      <c r="DL531" s="35"/>
      <c r="DM531" s="35"/>
      <c r="DN531" s="35"/>
      <c r="DO531" s="35"/>
      <c r="DP531" s="35"/>
      <c r="DQ531" s="35"/>
      <c r="DR531" s="35"/>
      <c r="DS531" s="35"/>
      <c r="DT531" s="35"/>
      <c r="DU531" s="35"/>
      <c r="DV531" s="35"/>
      <c r="DW531" s="35"/>
      <c r="DX531" s="35"/>
      <c r="DY531" s="35"/>
      <c r="DZ531" s="35"/>
      <c r="EA531" s="35"/>
      <c r="EB531" s="35"/>
      <c r="EC531" s="35"/>
      <c r="ED531" s="35"/>
      <c r="EE531" s="35"/>
      <c r="EF531" s="35"/>
      <c r="EG531" s="35"/>
      <c r="EH531" s="35"/>
      <c r="EI531" s="35"/>
      <c r="EJ531" s="35"/>
      <c r="EK531" s="35"/>
      <c r="EL531" s="35"/>
      <c r="EM531" s="35"/>
      <c r="EN531" s="35"/>
      <c r="EO531" s="35"/>
      <c r="EP531" s="35"/>
      <c r="EQ531" s="35"/>
      <c r="ER531" s="35"/>
      <c r="ES531" s="35"/>
      <c r="ET531" s="35"/>
      <c r="EU531" s="35"/>
      <c r="EV531" s="35"/>
      <c r="EW531" s="35"/>
      <c r="EX531" s="35"/>
      <c r="EY531" s="35"/>
      <c r="EZ531" s="35"/>
      <c r="FA531" s="35"/>
      <c r="FB531" s="35"/>
      <c r="FC531" s="35"/>
      <c r="FD531" s="35"/>
      <c r="FE531" s="35"/>
      <c r="FF531" s="35"/>
      <c r="FG531" s="35"/>
      <c r="FH531" s="35"/>
      <c r="FI531" s="35"/>
      <c r="FJ531" s="35"/>
      <c r="FK531" s="35"/>
      <c r="FL531" s="35"/>
      <c r="FM531" s="35"/>
      <c r="FN531" s="35"/>
      <c r="FO531" s="35"/>
      <c r="FP531" s="35"/>
      <c r="FQ531" s="35"/>
      <c r="FR531" s="35"/>
      <c r="FS531" s="35"/>
      <c r="FT531" s="35"/>
      <c r="FU531" s="35"/>
      <c r="FV531" s="35"/>
      <c r="FW531" s="35"/>
      <c r="FX531" s="35"/>
      <c r="FY531" s="35"/>
      <c r="FZ531" s="35"/>
      <c r="GA531" s="35"/>
      <c r="GB531" s="35"/>
      <c r="GC531" s="35"/>
      <c r="GD531" s="35"/>
      <c r="GE531" s="35"/>
      <c r="GF531" s="35"/>
      <c r="GG531" s="35"/>
      <c r="GH531" s="35"/>
      <c r="GI531" s="35"/>
      <c r="GJ531" s="35"/>
      <c r="GK531" s="35"/>
      <c r="GL531" s="35"/>
      <c r="GM531" s="35"/>
      <c r="GN531" s="35"/>
      <c r="GO531" s="35"/>
      <c r="GP531" s="35"/>
      <c r="GQ531" s="35"/>
      <c r="GR531" s="35"/>
      <c r="GS531" s="35"/>
      <c r="GT531" s="35"/>
      <c r="GU531" s="35"/>
      <c r="GV531" s="35"/>
      <c r="GW531" s="35"/>
      <c r="GX531" s="35"/>
      <c r="GY531" s="35"/>
      <c r="GZ531" s="35"/>
      <c r="HA531" s="35"/>
      <c r="HB531" s="35"/>
      <c r="HC531" s="35"/>
      <c r="HD531" s="35"/>
      <c r="HE531" s="35"/>
      <c r="HF531" s="35"/>
      <c r="HG531" s="35"/>
      <c r="HH531" s="35"/>
      <c r="HI531" s="35"/>
      <c r="HJ531" s="35"/>
      <c r="HK531" s="35"/>
      <c r="HL531" s="35"/>
      <c r="HM531" s="35"/>
      <c r="HN531" s="35"/>
      <c r="HO531" s="35"/>
      <c r="HP531" s="35"/>
      <c r="HQ531" s="35"/>
      <c r="HR531" s="35"/>
      <c r="HS531" s="35"/>
      <c r="HT531" s="35"/>
      <c r="HU531" s="35"/>
      <c r="HV531" s="35"/>
      <c r="HW531" s="35"/>
      <c r="HX531" s="35"/>
      <c r="HY531" s="35"/>
      <c r="HZ531" s="35"/>
      <c r="IA531" s="35"/>
      <c r="IB531" s="35"/>
      <c r="IC531" s="35"/>
      <c r="ID531" s="35"/>
      <c r="IE531" s="35"/>
      <c r="IF531" s="35"/>
      <c r="IG531" s="35"/>
      <c r="IH531" s="35"/>
      <c r="II531" s="35"/>
      <c r="IJ531" s="35"/>
      <c r="IK531" s="35"/>
      <c r="IL531" s="35"/>
      <c r="IM531" s="35"/>
      <c r="IN531" s="35"/>
      <c r="IO531" s="35"/>
      <c r="IP531" s="35"/>
      <c r="IQ531" s="35"/>
      <c r="IR531" s="35"/>
      <c r="IS531" s="35"/>
      <c r="IT531" s="35"/>
      <c r="IU531" s="35"/>
      <c r="IV531" s="35"/>
      <c r="IW531" s="35"/>
      <c r="IX531" s="35"/>
      <c r="IY531" s="35"/>
      <c r="IZ531" s="35"/>
      <c r="JA531" s="35"/>
      <c r="JB531" s="35"/>
      <c r="JC531" s="35"/>
      <c r="JD531" s="35"/>
      <c r="JE531" s="35"/>
      <c r="JF531" s="35"/>
      <c r="JG531" s="35"/>
      <c r="JH531" s="35"/>
      <c r="JI531" s="35"/>
      <c r="JJ531" s="35"/>
      <c r="JK531" s="35"/>
      <c r="JL531" s="35"/>
      <c r="JM531" s="35"/>
      <c r="JN531" s="35"/>
      <c r="JO531" s="35"/>
      <c r="JP531" s="35"/>
      <c r="JQ531" s="35"/>
      <c r="JR531" s="35"/>
      <c r="JS531" s="35"/>
      <c r="JT531" s="35"/>
      <c r="JU531" s="35"/>
      <c r="JV531" s="35"/>
      <c r="JW531" s="35"/>
      <c r="JX531" s="35"/>
      <c r="JY531" s="35"/>
      <c r="JZ531" s="35"/>
      <c r="KA531" s="35"/>
      <c r="KB531" s="35"/>
      <c r="KC531" s="35"/>
      <c r="KD531" s="35"/>
      <c r="KE531" s="35"/>
      <c r="KF531" s="35"/>
      <c r="KG531" s="35"/>
      <c r="KH531" s="35"/>
      <c r="KI531" s="35"/>
      <c r="KJ531" s="35"/>
      <c r="KK531" s="35"/>
      <c r="KL531" s="35"/>
      <c r="KM531" s="35"/>
      <c r="KN531" s="35"/>
      <c r="KO531" s="35"/>
      <c r="KP531" s="35"/>
      <c r="KQ531" s="35"/>
      <c r="KR531" s="35"/>
      <c r="KS531" s="35"/>
      <c r="KT531" s="35"/>
      <c r="KU531" s="35"/>
      <c r="KV531" s="35"/>
      <c r="KW531" s="35"/>
      <c r="KX531" s="35"/>
      <c r="KY531" s="35"/>
      <c r="KZ531" s="35"/>
      <c r="LA531" s="35"/>
      <c r="LB531" s="35"/>
      <c r="LC531" s="35"/>
      <c r="LD531" s="35"/>
      <c r="LE531" s="35"/>
      <c r="LF531" s="35"/>
      <c r="LG531" s="35"/>
      <c r="LH531" s="35"/>
      <c r="LI531" s="35"/>
      <c r="LJ531" s="35"/>
      <c r="LK531" s="35"/>
      <c r="LL531" s="35"/>
      <c r="LM531" s="35"/>
      <c r="LN531" s="35"/>
      <c r="LO531" s="35"/>
      <c r="LP531" s="35"/>
      <c r="LQ531" s="35"/>
      <c r="LR531" s="35"/>
      <c r="LS531" s="35"/>
      <c r="LT531" s="35"/>
      <c r="LU531" s="35"/>
      <c r="LV531" s="35"/>
      <c r="LW531" s="35"/>
      <c r="LX531" s="35"/>
      <c r="LY531" s="35"/>
      <c r="LZ531" s="35"/>
      <c r="MA531" s="35"/>
      <c r="MB531" s="35"/>
      <c r="MC531" s="35"/>
      <c r="MD531" s="35"/>
      <c r="ME531" s="35"/>
      <c r="MF531" s="35"/>
      <c r="MG531" s="35"/>
      <c r="MH531" s="35"/>
      <c r="MI531" s="35"/>
      <c r="MJ531" s="35"/>
      <c r="MK531" s="35"/>
      <c r="ML531" s="35"/>
      <c r="MM531" s="35"/>
      <c r="MN531" s="35"/>
      <c r="MO531" s="35"/>
      <c r="MP531" s="35"/>
      <c r="MQ531" s="35"/>
      <c r="MR531" s="35"/>
      <c r="MS531" s="35"/>
      <c r="MT531" s="35"/>
      <c r="MU531" s="35"/>
      <c r="MV531" s="35"/>
      <c r="MW531" s="35"/>
      <c r="MX531" s="35"/>
      <c r="MY531" s="35"/>
      <c r="MZ531" s="35"/>
      <c r="NA531" s="35"/>
      <c r="NB531" s="35"/>
      <c r="NC531" s="35"/>
      <c r="ND531" s="35"/>
      <c r="NE531" s="35"/>
      <c r="NF531" s="35"/>
      <c r="NG531" s="35"/>
      <c r="NH531" s="35"/>
      <c r="NI531" s="35"/>
      <c r="NJ531" s="35"/>
      <c r="NK531" s="35"/>
      <c r="NL531" s="35"/>
      <c r="NM531" s="35"/>
      <c r="NN531" s="35"/>
      <c r="NO531" s="35"/>
      <c r="NP531" s="35"/>
      <c r="NQ531" s="35"/>
      <c r="NR531" s="35"/>
      <c r="NS531" s="35"/>
      <c r="NT531" s="35"/>
      <c r="NU531" s="35"/>
      <c r="NV531" s="35"/>
      <c r="NW531" s="35"/>
      <c r="NX531" s="35"/>
      <c r="NY531" s="35"/>
      <c r="NZ531" s="35"/>
      <c r="OA531" s="35"/>
      <c r="OB531" s="35"/>
      <c r="OC531" s="35"/>
      <c r="OD531" s="35"/>
      <c r="OE531" s="35"/>
      <c r="OF531" s="35"/>
      <c r="OG531" s="35"/>
      <c r="OH531" s="35"/>
      <c r="OI531" s="35"/>
      <c r="OJ531" s="35"/>
      <c r="OK531" s="35"/>
      <c r="OL531" s="35"/>
      <c r="OM531" s="35"/>
      <c r="ON531" s="35"/>
      <c r="OO531" s="35"/>
      <c r="OP531" s="35"/>
      <c r="OQ531" s="35"/>
      <c r="OR531" s="35"/>
      <c r="OS531" s="35"/>
      <c r="OT531" s="35"/>
      <c r="OU531" s="35"/>
      <c r="OV531" s="35"/>
      <c r="OW531" s="35"/>
      <c r="OX531" s="35"/>
      <c r="OY531" s="35"/>
      <c r="OZ531" s="35"/>
      <c r="PA531" s="35"/>
      <c r="PB531" s="35"/>
      <c r="PC531" s="35"/>
      <c r="PD531" s="35"/>
      <c r="PE531" s="35"/>
      <c r="PF531" s="35"/>
      <c r="PG531" s="35"/>
      <c r="PH531" s="35"/>
      <c r="PI531" s="35"/>
      <c r="PJ531" s="35"/>
      <c r="PK531" s="35"/>
      <c r="PL531" s="35"/>
      <c r="PM531" s="35"/>
      <c r="PN531" s="35"/>
      <c r="PO531" s="35"/>
      <c r="PP531" s="35"/>
      <c r="PQ531" s="35"/>
      <c r="PR531" s="35"/>
      <c r="PS531" s="35"/>
      <c r="PT531" s="35"/>
      <c r="PU531" s="35"/>
      <c r="PV531" s="35"/>
      <c r="PW531" s="35"/>
      <c r="PX531" s="35"/>
      <c r="PY531" s="35"/>
      <c r="PZ531" s="35"/>
      <c r="QA531" s="35"/>
      <c r="QB531" s="35"/>
      <c r="QC531" s="35"/>
      <c r="QD531" s="35"/>
      <c r="QE531" s="35"/>
      <c r="QF531" s="35"/>
      <c r="QG531" s="35"/>
      <c r="QH531" s="35"/>
      <c r="QI531" s="35"/>
      <c r="QJ531" s="35"/>
      <c r="QK531" s="35"/>
      <c r="QL531" s="35"/>
      <c r="QM531" s="35"/>
      <c r="QN531" s="35"/>
      <c r="QO531" s="35"/>
      <c r="QP531" s="35"/>
      <c r="QQ531" s="35"/>
      <c r="QR531" s="35"/>
      <c r="QS531" s="35"/>
      <c r="QT531" s="35"/>
      <c r="QU531" s="35"/>
      <c r="QV531" s="35"/>
      <c r="QW531" s="35"/>
      <c r="QX531" s="35"/>
      <c r="QY531" s="35"/>
      <c r="QZ531" s="35"/>
      <c r="RA531" s="35"/>
      <c r="RB531" s="35"/>
      <c r="RC531" s="35"/>
      <c r="RD531" s="35"/>
      <c r="RE531" s="35"/>
      <c r="RF531" s="35">
        <v>75</v>
      </c>
      <c r="RG531" s="35">
        <v>25</v>
      </c>
      <c r="RH531" s="35"/>
      <c r="RI531" s="35"/>
      <c r="RJ531" s="35"/>
      <c r="RK531" s="35"/>
      <c r="RL531" s="35"/>
      <c r="RM531" s="35"/>
      <c r="RN531" s="35"/>
      <c r="RO531" s="35"/>
      <c r="RP531" s="35"/>
      <c r="RQ531" s="35"/>
      <c r="RR531" s="35"/>
      <c r="RS531" s="35"/>
      <c r="RT531" s="35"/>
      <c r="RU531" s="35"/>
      <c r="RV531" s="35"/>
      <c r="RW531" s="35">
        <v>25</v>
      </c>
      <c r="RX531" s="35"/>
      <c r="RY531" s="35"/>
      <c r="RZ531" s="35"/>
      <c r="SA531" s="35"/>
      <c r="SB531" s="35"/>
      <c r="SC531" s="35"/>
      <c r="SD531" s="35"/>
      <c r="SE531" s="35"/>
      <c r="SF531" s="35"/>
      <c r="SG531" s="35"/>
      <c r="SH531" s="35"/>
      <c r="SI531" s="35"/>
      <c r="SJ531" s="35"/>
      <c r="SK531" s="35"/>
      <c r="SL531" s="35"/>
      <c r="SM531" s="35"/>
      <c r="SN531" s="35"/>
      <c r="SO531" s="35"/>
      <c r="SP531" s="35"/>
      <c r="SQ531" s="35"/>
      <c r="SR531" s="35"/>
      <c r="SS531" s="35"/>
      <c r="ST531" s="35">
        <v>25</v>
      </c>
      <c r="SU531" s="35"/>
      <c r="SV531" s="35"/>
      <c r="SW531" s="35"/>
      <c r="SX531" s="35"/>
      <c r="SY531" s="35"/>
      <c r="SZ531" s="35"/>
      <c r="TA531" s="35"/>
      <c r="TB531" s="35"/>
      <c r="TC531" s="35"/>
      <c r="TD531" s="35"/>
      <c r="TE531" s="35"/>
      <c r="TF531" s="35"/>
      <c r="TG531" s="35"/>
      <c r="TH531" s="35"/>
      <c r="TI531" s="35"/>
      <c r="TJ531" s="35">
        <v>100</v>
      </c>
      <c r="TK531" s="35"/>
      <c r="TL531" s="35">
        <v>100</v>
      </c>
      <c r="TM531" s="35"/>
      <c r="TN531" s="35"/>
      <c r="TO531" s="35"/>
      <c r="TP531" s="35"/>
      <c r="TQ531" s="35"/>
      <c r="TR531" s="35"/>
      <c r="TS531" s="35"/>
      <c r="TT531" s="35"/>
      <c r="TU531" s="35"/>
      <c r="TV531" s="35"/>
      <c r="TW531" s="35"/>
      <c r="TX531" s="35"/>
      <c r="TY531" s="35"/>
      <c r="TZ531" s="35"/>
      <c r="UA531" s="35"/>
      <c r="UB531" s="35"/>
      <c r="UC531" s="35"/>
      <c r="UD531" s="35"/>
      <c r="UE531" s="35">
        <v>100</v>
      </c>
      <c r="UF531" s="35"/>
      <c r="UG531" s="35"/>
      <c r="UH531" s="35"/>
      <c r="UI531" s="35"/>
      <c r="UJ531" s="35"/>
      <c r="UK531" s="35"/>
      <c r="UL531" s="35"/>
      <c r="UM531" s="35"/>
      <c r="UN531" s="35"/>
      <c r="UO531" s="35"/>
      <c r="UP531" s="35"/>
      <c r="UQ531" s="35"/>
      <c r="UR531" s="35"/>
      <c r="US531" s="35"/>
      <c r="UT531" s="35"/>
      <c r="UU531" s="35">
        <v>100</v>
      </c>
      <c r="UV531" s="35"/>
      <c r="UW531" s="35"/>
      <c r="UX531" s="35"/>
      <c r="UY531" s="35"/>
      <c r="UZ531" s="35"/>
      <c r="VA531" s="35"/>
      <c r="VB531" s="35"/>
      <c r="VC531" s="35"/>
      <c r="VD531" s="35"/>
      <c r="VE531" s="35"/>
      <c r="VF531" s="35"/>
      <c r="VG531" s="35"/>
      <c r="VH531" s="35"/>
      <c r="VI531" s="35"/>
      <c r="VJ531" s="35"/>
      <c r="VK531" s="35"/>
      <c r="VL531" s="35"/>
      <c r="VM531" s="35"/>
      <c r="VN531" s="35"/>
      <c r="VO531" s="35"/>
      <c r="VP531" s="35"/>
      <c r="VQ531" s="35"/>
      <c r="VR531" s="35"/>
      <c r="VS531" s="35"/>
      <c r="VT531" s="35"/>
      <c r="VU531" s="35"/>
      <c r="VV531" s="35"/>
      <c r="VW531" s="35"/>
      <c r="VX531" s="35"/>
      <c r="VY531" s="35"/>
      <c r="VZ531" s="35"/>
      <c r="WA531" s="35"/>
      <c r="WB531" s="35"/>
      <c r="WC531" s="35"/>
      <c r="WD531" s="35"/>
      <c r="WE531" s="35"/>
      <c r="WF531" s="35"/>
      <c r="WG531" s="35"/>
      <c r="WH531" s="35"/>
      <c r="WI531" s="35"/>
      <c r="WJ531" s="35"/>
      <c r="WK531" s="35"/>
      <c r="WL531" s="35"/>
      <c r="WM531" s="35"/>
      <c r="WN531" s="35"/>
      <c r="WO531" s="35"/>
      <c r="WP531" s="35"/>
      <c r="WQ531" s="35"/>
      <c r="WR531" s="35"/>
      <c r="WS531" s="35"/>
      <c r="WT531" s="35"/>
      <c r="WU531" s="35"/>
      <c r="WV531" s="35"/>
      <c r="WW531" s="35"/>
      <c r="WX531" s="35"/>
      <c r="WY531" s="35"/>
      <c r="WZ531" s="35"/>
      <c r="XA531" s="35"/>
      <c r="XB531" s="35"/>
      <c r="XC531" s="35"/>
      <c r="XD531" s="35"/>
      <c r="XE531" s="35"/>
      <c r="XF531" s="35"/>
      <c r="XG531" s="35"/>
      <c r="XH531" s="35"/>
      <c r="XI531" s="35"/>
      <c r="XJ531" s="35"/>
      <c r="XK531" s="35"/>
      <c r="XL531" s="35"/>
      <c r="XM531" s="35"/>
      <c r="XN531" s="35"/>
      <c r="XO531" s="35"/>
      <c r="XP531" s="35"/>
      <c r="XQ531" s="35"/>
      <c r="XR531" s="35"/>
      <c r="XS531" s="35"/>
      <c r="XT531" s="35"/>
      <c r="XU531" s="35"/>
      <c r="XV531" s="35"/>
      <c r="XW531" s="35"/>
      <c r="XX531" s="35"/>
      <c r="XY531" s="35"/>
      <c r="XZ531" s="35"/>
      <c r="YA531" s="35"/>
      <c r="YB531" s="35"/>
      <c r="YC531" s="35"/>
      <c r="YD531" s="35"/>
      <c r="YE531" s="35"/>
      <c r="YF531" s="35"/>
      <c r="YG531" s="35"/>
      <c r="YH531" s="35"/>
      <c r="YI531" s="35"/>
      <c r="YJ531" s="35"/>
      <c r="YK531" s="35"/>
      <c r="YL531" s="35"/>
      <c r="YM531" s="35"/>
      <c r="YN531" s="35"/>
      <c r="YO531" s="35"/>
      <c r="YP531" s="35"/>
      <c r="YQ531" s="35"/>
      <c r="YR531" s="35"/>
      <c r="YS531" s="35"/>
      <c r="YT531" s="35"/>
      <c r="YU531" s="35"/>
      <c r="YV531" s="35"/>
      <c r="YW531" s="35"/>
      <c r="YX531" s="35"/>
      <c r="YY531" s="35"/>
      <c r="YZ531" s="35"/>
      <c r="ZA531" s="35"/>
      <c r="ZB531" s="35"/>
      <c r="ZC531" s="35"/>
      <c r="ZD531" s="35"/>
      <c r="ZE531" s="35"/>
      <c r="ZF531" s="35"/>
      <c r="ZG531" s="35"/>
      <c r="ZH531" s="35"/>
      <c r="ZI531" s="35"/>
      <c r="ZJ531" s="35"/>
      <c r="ZK531" s="35"/>
      <c r="ZL531" s="35"/>
      <c r="ZM531" s="35"/>
      <c r="ZN531" s="35"/>
      <c r="ZO531" s="35"/>
      <c r="ZP531" s="35"/>
      <c r="ZQ531" s="35"/>
      <c r="ZR531" s="35"/>
      <c r="ZS531" s="35"/>
      <c r="ZT531" s="35"/>
      <c r="ZU531" s="35"/>
      <c r="ZV531" s="35"/>
      <c r="ZW531" s="35"/>
      <c r="ZX531" s="35"/>
      <c r="ZY531" s="35"/>
      <c r="ZZ531" s="35"/>
      <c r="AAA531" s="35"/>
      <c r="AAB531" s="35"/>
      <c r="AAC531" s="35"/>
      <c r="AAD531" s="35"/>
      <c r="AAE531" s="35"/>
      <c r="AAF531" s="35"/>
      <c r="AAG531" s="35"/>
      <c r="AAH531" s="35"/>
      <c r="AAI531" s="35"/>
      <c r="AAJ531" s="35"/>
      <c r="AAK531" s="35"/>
      <c r="AAL531" s="35"/>
      <c r="AAM531" s="35"/>
      <c r="AAN531" s="35"/>
      <c r="AAO531" s="35"/>
      <c r="AAP531" s="35"/>
      <c r="AAQ531" s="35"/>
      <c r="AAR531" s="35"/>
      <c r="AAS531" s="35"/>
      <c r="AAT531" s="35"/>
      <c r="AAU531" s="35"/>
      <c r="AAV531" s="35"/>
      <c r="AAW531" s="35"/>
      <c r="AAX531" s="35"/>
      <c r="AAY531" s="35"/>
      <c r="AAZ531" s="35"/>
      <c r="ABA531" s="35"/>
      <c r="ABB531" s="35"/>
      <c r="ABC531" s="35"/>
      <c r="ABD531" s="35"/>
      <c r="ABE531" s="35"/>
      <c r="ABF531" s="35"/>
      <c r="ABG531" s="35"/>
      <c r="ABH531" s="35"/>
      <c r="ABI531" s="35"/>
      <c r="ABJ531" s="35"/>
      <c r="ABK531" s="35"/>
      <c r="ABL531" s="35"/>
      <c r="ABM531" s="35"/>
      <c r="ABN531" s="35"/>
      <c r="ABO531" s="35"/>
      <c r="ABP531" s="35"/>
      <c r="ABQ531" s="35"/>
      <c r="ABR531" s="35"/>
      <c r="ABS531" s="35"/>
      <c r="ABT531" s="35"/>
      <c r="ABU531" s="35"/>
      <c r="ABV531" s="35"/>
      <c r="ABW531" s="35"/>
      <c r="ABX531" s="35"/>
      <c r="ABY531" s="35"/>
      <c r="ABZ531" s="35"/>
      <c r="ACA531" s="35"/>
      <c r="ACB531" s="35"/>
      <c r="ACC531" s="35"/>
      <c r="ACD531" s="35"/>
      <c r="ACE531" s="35"/>
      <c r="ACF531" s="35"/>
      <c r="ACG531" s="35"/>
      <c r="ACH531" s="35"/>
      <c r="ACI531" s="35"/>
      <c r="ACJ531" s="35"/>
      <c r="ACK531" s="35"/>
      <c r="ACL531" s="35"/>
      <c r="ACM531" s="35"/>
      <c r="ACN531" s="35"/>
      <c r="ACO531" s="35"/>
      <c r="ACP531" s="35"/>
      <c r="ACQ531" s="35"/>
      <c r="ACR531" s="35"/>
      <c r="ACS531" s="35"/>
      <c r="ACT531" s="35"/>
      <c r="ACU531" s="35"/>
      <c r="ACV531" s="35"/>
      <c r="ACW531" s="35"/>
      <c r="ACX531" s="35"/>
      <c r="ACY531" s="35"/>
      <c r="ACZ531" s="35"/>
      <c r="ADA531" s="35"/>
      <c r="ADB531" s="35"/>
      <c r="ADC531" s="35"/>
      <c r="ADD531" s="35"/>
      <c r="ADE531" s="35"/>
      <c r="ADF531" s="35"/>
      <c r="ADG531" s="35"/>
      <c r="ADH531" s="35"/>
      <c r="ADI531" s="35"/>
      <c r="ADJ531" s="35"/>
      <c r="ADK531" s="35"/>
      <c r="ADL531" s="35"/>
      <c r="ADM531" s="35"/>
      <c r="ADN531" s="35"/>
      <c r="ADO531" s="35"/>
      <c r="ADP531" s="35"/>
      <c r="ADQ531" s="35"/>
      <c r="ADR531" s="35"/>
      <c r="ADS531" s="35"/>
      <c r="ADT531" s="35"/>
      <c r="ADU531" s="35"/>
      <c r="ADV531" s="35"/>
      <c r="ADW531" s="35"/>
      <c r="ADX531" s="35"/>
      <c r="ADY531" s="66">
        <f t="shared" si="26"/>
        <v>0</v>
      </c>
    </row>
    <row r="532" spans="1:829" s="5" customFormat="1" x14ac:dyDescent="0.2">
      <c r="A532" s="51" t="s">
        <v>245</v>
      </c>
      <c r="B532" s="65">
        <f t="shared" si="27"/>
        <v>0</v>
      </c>
      <c r="C532" s="57">
        <v>25</v>
      </c>
      <c r="D532" s="64">
        <v>44613</v>
      </c>
      <c r="E532" s="68">
        <v>18.82</v>
      </c>
      <c r="F532" s="67">
        <f t="shared" si="24"/>
        <v>0</v>
      </c>
      <c r="G532" s="6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15"/>
      <c r="BF532" s="15"/>
      <c r="BG532" s="136"/>
      <c r="BH532" s="35"/>
      <c r="BI532" s="35"/>
      <c r="BJ532" s="35"/>
      <c r="BK532" s="35"/>
      <c r="BL532" s="35"/>
      <c r="BM532" s="35"/>
      <c r="BN532" s="35"/>
      <c r="BO532" s="35"/>
      <c r="BP532" s="35"/>
      <c r="BQ532" s="35"/>
      <c r="BR532" s="35"/>
      <c r="BS532" s="35"/>
      <c r="BT532" s="35"/>
      <c r="BU532" s="35"/>
      <c r="BV532" s="35"/>
      <c r="BW532" s="35"/>
      <c r="BX532" s="35"/>
      <c r="BY532" s="35"/>
      <c r="BZ532" s="35"/>
      <c r="CA532" s="35"/>
      <c r="CB532" s="35"/>
      <c r="CC532" s="35"/>
      <c r="CD532" s="35"/>
      <c r="CE532" s="35"/>
      <c r="CF532" s="35"/>
      <c r="CG532" s="35"/>
      <c r="CH532" s="35"/>
      <c r="CI532" s="35"/>
      <c r="CJ532" s="35"/>
      <c r="CK532" s="35"/>
      <c r="CL532" s="35"/>
      <c r="CM532" s="35"/>
      <c r="CN532" s="35"/>
      <c r="CO532" s="35"/>
      <c r="CP532" s="35"/>
      <c r="CQ532" s="35"/>
      <c r="CR532" s="35"/>
      <c r="CS532" s="35"/>
      <c r="CT532" s="35"/>
      <c r="CU532" s="35"/>
      <c r="CV532" s="35"/>
      <c r="CW532" s="35"/>
      <c r="CX532" s="35"/>
      <c r="CY532" s="35"/>
      <c r="CZ532" s="35"/>
      <c r="DA532" s="35"/>
      <c r="DB532" s="35"/>
      <c r="DC532" s="35"/>
      <c r="DD532" s="35"/>
      <c r="DE532" s="35"/>
      <c r="DF532" s="35"/>
      <c r="DG532" s="35"/>
      <c r="DH532" s="35"/>
      <c r="DI532" s="35"/>
      <c r="DJ532" s="35"/>
      <c r="DK532" s="35"/>
      <c r="DL532" s="35"/>
      <c r="DM532" s="35"/>
      <c r="DN532" s="35"/>
      <c r="DO532" s="35"/>
      <c r="DP532" s="35"/>
      <c r="DQ532" s="35"/>
      <c r="DR532" s="35"/>
      <c r="DS532" s="35"/>
      <c r="DT532" s="35"/>
      <c r="DU532" s="35"/>
      <c r="DV532" s="35"/>
      <c r="DW532" s="35"/>
      <c r="DX532" s="35"/>
      <c r="DY532" s="35"/>
      <c r="DZ532" s="35">
        <v>75</v>
      </c>
      <c r="EA532" s="35"/>
      <c r="EB532" s="35"/>
      <c r="EC532" s="35"/>
      <c r="ED532" s="35"/>
      <c r="EE532" s="35"/>
      <c r="EF532" s="35"/>
      <c r="EG532" s="35"/>
      <c r="EH532" s="35"/>
      <c r="EI532" s="35"/>
      <c r="EJ532" s="35"/>
      <c r="EK532" s="35"/>
      <c r="EL532" s="35"/>
      <c r="EM532" s="35"/>
      <c r="EN532" s="35"/>
      <c r="EO532" s="35"/>
      <c r="EP532" s="35"/>
      <c r="EQ532" s="35"/>
      <c r="ER532" s="35"/>
      <c r="ES532" s="35"/>
      <c r="ET532" s="35"/>
      <c r="EU532" s="35"/>
      <c r="EV532" s="35"/>
      <c r="EW532" s="35"/>
      <c r="EX532" s="35"/>
      <c r="EY532" s="35"/>
      <c r="EZ532" s="35"/>
      <c r="FA532" s="35"/>
      <c r="FB532" s="35"/>
      <c r="FC532" s="35"/>
      <c r="FD532" s="35"/>
      <c r="FE532" s="35"/>
      <c r="FF532" s="35"/>
      <c r="FG532" s="35"/>
      <c r="FH532" s="35"/>
      <c r="FI532" s="35"/>
      <c r="FJ532" s="35"/>
      <c r="FK532" s="35"/>
      <c r="FL532" s="35"/>
      <c r="FM532" s="35"/>
      <c r="FN532" s="35"/>
      <c r="FO532" s="35"/>
      <c r="FP532" s="35"/>
      <c r="FQ532" s="35"/>
      <c r="FR532" s="35"/>
      <c r="FS532" s="35"/>
      <c r="FT532" s="35"/>
      <c r="FU532" s="35"/>
      <c r="FV532" s="35"/>
      <c r="FW532" s="35"/>
      <c r="FX532" s="35"/>
      <c r="FY532" s="35"/>
      <c r="FZ532" s="35"/>
      <c r="GA532" s="35"/>
      <c r="GB532" s="35"/>
      <c r="GC532" s="35"/>
      <c r="GD532" s="35"/>
      <c r="GE532" s="35"/>
      <c r="GF532" s="35"/>
      <c r="GG532" s="35"/>
      <c r="GH532" s="35"/>
      <c r="GI532" s="35"/>
      <c r="GJ532" s="35"/>
      <c r="GK532" s="35"/>
      <c r="GL532" s="35"/>
      <c r="GM532" s="35"/>
      <c r="GN532" s="35"/>
      <c r="GO532" s="35"/>
      <c r="GP532" s="35"/>
      <c r="GQ532" s="35"/>
      <c r="GR532" s="35"/>
      <c r="GS532" s="35"/>
      <c r="GT532" s="35"/>
      <c r="GU532" s="35"/>
      <c r="GV532" s="35"/>
      <c r="GW532" s="35"/>
      <c r="GX532" s="35"/>
      <c r="GY532" s="35"/>
      <c r="GZ532" s="35"/>
      <c r="HA532" s="35"/>
      <c r="HB532" s="35"/>
      <c r="HC532" s="35"/>
      <c r="HD532" s="35"/>
      <c r="HE532" s="35"/>
      <c r="HF532" s="35"/>
      <c r="HG532" s="35"/>
      <c r="HH532" s="35"/>
      <c r="HI532" s="35"/>
      <c r="HJ532" s="35"/>
      <c r="HK532" s="35"/>
      <c r="HL532" s="35"/>
      <c r="HM532" s="35"/>
      <c r="HN532" s="35"/>
      <c r="HO532" s="35"/>
      <c r="HP532" s="35"/>
      <c r="HQ532" s="35"/>
      <c r="HR532" s="35"/>
      <c r="HS532" s="35"/>
      <c r="HT532" s="35"/>
      <c r="HU532" s="35"/>
      <c r="HV532" s="35"/>
      <c r="HW532" s="35"/>
      <c r="HX532" s="35"/>
      <c r="HY532" s="35"/>
      <c r="HZ532" s="35"/>
      <c r="IA532" s="35"/>
      <c r="IB532" s="35"/>
      <c r="IC532" s="35"/>
      <c r="ID532" s="35"/>
      <c r="IE532" s="35"/>
      <c r="IF532" s="35"/>
      <c r="IG532" s="35"/>
      <c r="IH532" s="35"/>
      <c r="II532" s="35"/>
      <c r="IJ532" s="35"/>
      <c r="IK532" s="35"/>
      <c r="IL532" s="35"/>
      <c r="IM532" s="35"/>
      <c r="IN532" s="35"/>
      <c r="IO532" s="35"/>
      <c r="IP532" s="35"/>
      <c r="IQ532" s="35"/>
      <c r="IR532" s="35"/>
      <c r="IS532" s="35"/>
      <c r="IT532" s="35"/>
      <c r="IU532" s="35"/>
      <c r="IV532" s="35"/>
      <c r="IW532" s="35"/>
      <c r="IX532" s="35"/>
      <c r="IY532" s="35"/>
      <c r="IZ532" s="35"/>
      <c r="JA532" s="35"/>
      <c r="JB532" s="35"/>
      <c r="JC532" s="35"/>
      <c r="JD532" s="35"/>
      <c r="JE532" s="35"/>
      <c r="JF532" s="35"/>
      <c r="JG532" s="35"/>
      <c r="JH532" s="35"/>
      <c r="JI532" s="35"/>
      <c r="JJ532" s="35"/>
      <c r="JK532" s="35"/>
      <c r="JL532" s="35"/>
      <c r="JM532" s="35"/>
      <c r="JN532" s="35"/>
      <c r="JO532" s="35"/>
      <c r="JP532" s="35"/>
      <c r="JQ532" s="35"/>
      <c r="JR532" s="35"/>
      <c r="JS532" s="35"/>
      <c r="JT532" s="35"/>
      <c r="JU532" s="35"/>
      <c r="JV532" s="35"/>
      <c r="JW532" s="35"/>
      <c r="JX532" s="35"/>
      <c r="JY532" s="35"/>
      <c r="JZ532" s="35"/>
      <c r="KA532" s="35"/>
      <c r="KB532" s="35"/>
      <c r="KC532" s="35"/>
      <c r="KD532" s="35"/>
      <c r="KE532" s="35"/>
      <c r="KF532" s="35"/>
      <c r="KG532" s="35"/>
      <c r="KH532" s="35"/>
      <c r="KI532" s="35"/>
      <c r="KJ532" s="35"/>
      <c r="KK532" s="35"/>
      <c r="KL532" s="35"/>
      <c r="KM532" s="35"/>
      <c r="KN532" s="35"/>
      <c r="KO532" s="35"/>
      <c r="KP532" s="35"/>
      <c r="KQ532" s="35"/>
      <c r="KR532" s="35"/>
      <c r="KS532" s="35"/>
      <c r="KT532" s="35"/>
      <c r="KU532" s="35"/>
      <c r="KV532" s="35"/>
      <c r="KW532" s="35"/>
      <c r="KX532" s="35"/>
      <c r="KY532" s="35"/>
      <c r="KZ532" s="35"/>
      <c r="LA532" s="35"/>
      <c r="LB532" s="35"/>
      <c r="LC532" s="35"/>
      <c r="LD532" s="35"/>
      <c r="LE532" s="35"/>
      <c r="LF532" s="35"/>
      <c r="LG532" s="35"/>
      <c r="LH532" s="35"/>
      <c r="LI532" s="35"/>
      <c r="LJ532" s="35"/>
      <c r="LK532" s="35"/>
      <c r="LL532" s="35"/>
      <c r="LM532" s="35"/>
      <c r="LN532" s="35"/>
      <c r="LO532" s="35"/>
      <c r="LP532" s="35"/>
      <c r="LQ532" s="35"/>
      <c r="LR532" s="35"/>
      <c r="LS532" s="35"/>
      <c r="LT532" s="35"/>
      <c r="LU532" s="35"/>
      <c r="LV532" s="35"/>
      <c r="LW532" s="35"/>
      <c r="LX532" s="35"/>
      <c r="LY532" s="35"/>
      <c r="LZ532" s="35"/>
      <c r="MA532" s="35"/>
      <c r="MB532" s="35"/>
      <c r="MC532" s="35"/>
      <c r="MD532" s="35"/>
      <c r="ME532" s="35"/>
      <c r="MF532" s="35"/>
      <c r="MG532" s="35"/>
      <c r="MH532" s="35"/>
      <c r="MI532" s="35"/>
      <c r="MJ532" s="35"/>
      <c r="MK532" s="35"/>
      <c r="ML532" s="35"/>
      <c r="MM532" s="35"/>
      <c r="MN532" s="35"/>
      <c r="MO532" s="35"/>
      <c r="MP532" s="35"/>
      <c r="MQ532" s="35"/>
      <c r="MR532" s="35"/>
      <c r="MS532" s="35"/>
      <c r="MT532" s="35"/>
      <c r="MU532" s="35"/>
      <c r="MV532" s="35"/>
      <c r="MW532" s="35"/>
      <c r="MX532" s="35"/>
      <c r="MY532" s="35"/>
      <c r="MZ532" s="35"/>
      <c r="NA532" s="35"/>
      <c r="NB532" s="35"/>
      <c r="NC532" s="35"/>
      <c r="ND532" s="35"/>
      <c r="NE532" s="35"/>
      <c r="NF532" s="35"/>
      <c r="NG532" s="35"/>
      <c r="NH532" s="35"/>
      <c r="NI532" s="35"/>
      <c r="NJ532" s="35"/>
      <c r="NK532" s="35"/>
      <c r="NL532" s="35"/>
      <c r="NM532" s="35"/>
      <c r="NN532" s="35"/>
      <c r="NO532" s="35"/>
      <c r="NP532" s="35"/>
      <c r="NQ532" s="35"/>
      <c r="NR532" s="35"/>
      <c r="NS532" s="35"/>
      <c r="NT532" s="35"/>
      <c r="NU532" s="35"/>
      <c r="NV532" s="35"/>
      <c r="NW532" s="35"/>
      <c r="NX532" s="35"/>
      <c r="NY532" s="35"/>
      <c r="NZ532" s="35"/>
      <c r="OA532" s="35"/>
      <c r="OB532" s="35"/>
      <c r="OC532" s="35"/>
      <c r="OD532" s="35"/>
      <c r="OE532" s="35"/>
      <c r="OF532" s="35"/>
      <c r="OG532" s="35"/>
      <c r="OH532" s="35"/>
      <c r="OI532" s="35"/>
      <c r="OJ532" s="35"/>
      <c r="OK532" s="35"/>
      <c r="OL532" s="35"/>
      <c r="OM532" s="35"/>
      <c r="ON532" s="35"/>
      <c r="OO532" s="35"/>
      <c r="OP532" s="35"/>
      <c r="OQ532" s="35"/>
      <c r="OR532" s="35"/>
      <c r="OS532" s="35"/>
      <c r="OT532" s="35"/>
      <c r="OU532" s="35"/>
      <c r="OV532" s="35"/>
      <c r="OW532" s="35"/>
      <c r="OX532" s="35"/>
      <c r="OY532" s="35"/>
      <c r="OZ532" s="35"/>
      <c r="PA532" s="35"/>
      <c r="PB532" s="35"/>
      <c r="PC532" s="35"/>
      <c r="PD532" s="35"/>
      <c r="PE532" s="35"/>
      <c r="PF532" s="35"/>
      <c r="PG532" s="35"/>
      <c r="PH532" s="35"/>
      <c r="PI532" s="35"/>
      <c r="PJ532" s="35"/>
      <c r="PK532" s="35"/>
      <c r="PL532" s="35"/>
      <c r="PM532" s="35"/>
      <c r="PN532" s="35"/>
      <c r="PO532" s="35"/>
      <c r="PP532" s="35"/>
      <c r="PQ532" s="35"/>
      <c r="PR532" s="35"/>
      <c r="PS532" s="35"/>
      <c r="PT532" s="35"/>
      <c r="PU532" s="35"/>
      <c r="PV532" s="35"/>
      <c r="PW532" s="35"/>
      <c r="PX532" s="35"/>
      <c r="PY532" s="35"/>
      <c r="PZ532" s="35"/>
      <c r="QA532" s="35"/>
      <c r="QB532" s="35"/>
      <c r="QC532" s="35"/>
      <c r="QD532" s="35"/>
      <c r="QE532" s="35"/>
      <c r="QF532" s="35"/>
      <c r="QG532" s="35"/>
      <c r="QH532" s="35"/>
      <c r="QI532" s="35"/>
      <c r="QJ532" s="35"/>
      <c r="QK532" s="35"/>
      <c r="QL532" s="35"/>
      <c r="QM532" s="35"/>
      <c r="QN532" s="35"/>
      <c r="QO532" s="35"/>
      <c r="QP532" s="35"/>
      <c r="QQ532" s="35"/>
      <c r="QR532" s="35"/>
      <c r="QS532" s="35"/>
      <c r="QT532" s="35"/>
      <c r="QU532" s="35"/>
      <c r="QV532" s="35"/>
      <c r="QW532" s="35"/>
      <c r="QX532" s="35"/>
      <c r="QY532" s="35"/>
      <c r="QZ532" s="35"/>
      <c r="RA532" s="35"/>
      <c r="RB532" s="35"/>
      <c r="RC532" s="35"/>
      <c r="RD532" s="35"/>
      <c r="RE532" s="35"/>
      <c r="RF532" s="35">
        <v>75</v>
      </c>
      <c r="RG532" s="35"/>
      <c r="RH532" s="35"/>
      <c r="RI532" s="35"/>
      <c r="RJ532" s="35"/>
      <c r="RK532" s="35"/>
      <c r="RL532" s="35"/>
      <c r="RM532" s="35"/>
      <c r="RN532" s="35"/>
      <c r="RO532" s="35"/>
      <c r="RP532" s="35"/>
      <c r="RQ532" s="35"/>
      <c r="RR532" s="35"/>
      <c r="RS532" s="35"/>
      <c r="RT532" s="35"/>
      <c r="RU532" s="35"/>
      <c r="RV532" s="35"/>
      <c r="RW532" s="35"/>
      <c r="RX532" s="35"/>
      <c r="RY532" s="35"/>
      <c r="RZ532" s="35"/>
      <c r="SA532" s="35"/>
      <c r="SB532" s="35"/>
      <c r="SC532" s="35"/>
      <c r="SD532" s="35"/>
      <c r="SE532" s="35"/>
      <c r="SF532" s="35"/>
      <c r="SG532" s="35"/>
      <c r="SH532" s="35"/>
      <c r="SI532" s="35"/>
      <c r="SJ532" s="35"/>
      <c r="SK532" s="35"/>
      <c r="SL532" s="35"/>
      <c r="SM532" s="35"/>
      <c r="SN532" s="35"/>
      <c r="SO532" s="35"/>
      <c r="SP532" s="35"/>
      <c r="SQ532" s="35"/>
      <c r="SR532" s="35"/>
      <c r="SS532" s="35"/>
      <c r="ST532" s="35"/>
      <c r="SU532" s="35"/>
      <c r="SV532" s="35"/>
      <c r="SW532" s="35"/>
      <c r="SX532" s="35"/>
      <c r="SY532" s="35"/>
      <c r="SZ532" s="35"/>
      <c r="TA532" s="35"/>
      <c r="TB532" s="35"/>
      <c r="TC532" s="35"/>
      <c r="TD532" s="35"/>
      <c r="TE532" s="35"/>
      <c r="TF532" s="35"/>
      <c r="TG532" s="35"/>
      <c r="TH532" s="35"/>
      <c r="TI532" s="35"/>
      <c r="TJ532" s="35"/>
      <c r="TK532" s="35"/>
      <c r="TL532" s="35"/>
      <c r="TM532" s="35"/>
      <c r="TN532" s="35"/>
      <c r="TO532" s="35"/>
      <c r="TP532" s="35"/>
      <c r="TQ532" s="35"/>
      <c r="TR532" s="35"/>
      <c r="TS532" s="35"/>
      <c r="TT532" s="35"/>
      <c r="TU532" s="35"/>
      <c r="TV532" s="35"/>
      <c r="TW532" s="35"/>
      <c r="TX532" s="35"/>
      <c r="TY532" s="35"/>
      <c r="TZ532" s="35"/>
      <c r="UA532" s="35"/>
      <c r="UB532" s="35"/>
      <c r="UC532" s="35"/>
      <c r="UD532" s="35"/>
      <c r="UE532" s="35"/>
      <c r="UF532" s="35"/>
      <c r="UG532" s="35"/>
      <c r="UH532" s="35"/>
      <c r="UI532" s="35"/>
      <c r="UJ532" s="35"/>
      <c r="UK532" s="35"/>
      <c r="UL532" s="35"/>
      <c r="UM532" s="35"/>
      <c r="UN532" s="35"/>
      <c r="UO532" s="35"/>
      <c r="UP532" s="35"/>
      <c r="UQ532" s="35"/>
      <c r="UR532" s="35"/>
      <c r="US532" s="35"/>
      <c r="UT532" s="35"/>
      <c r="UU532" s="35"/>
      <c r="UV532" s="35"/>
      <c r="UW532" s="35"/>
      <c r="UX532" s="35"/>
      <c r="UY532" s="35"/>
      <c r="UZ532" s="35"/>
      <c r="VA532" s="35"/>
      <c r="VB532" s="35"/>
      <c r="VC532" s="35"/>
      <c r="VD532" s="35"/>
      <c r="VE532" s="35"/>
      <c r="VF532" s="35"/>
      <c r="VG532" s="35"/>
      <c r="VH532" s="35"/>
      <c r="VI532" s="35"/>
      <c r="VJ532" s="35"/>
      <c r="VK532" s="35"/>
      <c r="VL532" s="35"/>
      <c r="VM532" s="35"/>
      <c r="VN532" s="35"/>
      <c r="VO532" s="35"/>
      <c r="VP532" s="35"/>
      <c r="VQ532" s="35"/>
      <c r="VR532" s="35"/>
      <c r="VS532" s="35"/>
      <c r="VT532" s="35"/>
      <c r="VU532" s="35"/>
      <c r="VV532" s="35"/>
      <c r="VW532" s="35"/>
      <c r="VX532" s="35"/>
      <c r="VY532" s="35"/>
      <c r="VZ532" s="35"/>
      <c r="WA532" s="35"/>
      <c r="WB532" s="35"/>
      <c r="WC532" s="35"/>
      <c r="WD532" s="35"/>
      <c r="WE532" s="35"/>
      <c r="WF532" s="35"/>
      <c r="WG532" s="35"/>
      <c r="WH532" s="35"/>
      <c r="WI532" s="35"/>
      <c r="WJ532" s="35"/>
      <c r="WK532" s="35"/>
      <c r="WL532" s="35"/>
      <c r="WM532" s="35"/>
      <c r="WN532" s="35"/>
      <c r="WO532" s="35"/>
      <c r="WP532" s="35"/>
      <c r="WQ532" s="35"/>
      <c r="WR532" s="35"/>
      <c r="WS532" s="35"/>
      <c r="WT532" s="35"/>
      <c r="WU532" s="35"/>
      <c r="WV532" s="35"/>
      <c r="WW532" s="35"/>
      <c r="WX532" s="35"/>
      <c r="WY532" s="35"/>
      <c r="WZ532" s="35"/>
      <c r="XA532" s="35"/>
      <c r="XB532" s="35"/>
      <c r="XC532" s="35"/>
      <c r="XD532" s="35"/>
      <c r="XE532" s="35"/>
      <c r="XF532" s="35"/>
      <c r="XG532" s="35"/>
      <c r="XH532" s="35"/>
      <c r="XI532" s="35"/>
      <c r="XJ532" s="35"/>
      <c r="XK532" s="35"/>
      <c r="XL532" s="35"/>
      <c r="XM532" s="35"/>
      <c r="XN532" s="35"/>
      <c r="XO532" s="35"/>
      <c r="XP532" s="35"/>
      <c r="XQ532" s="35"/>
      <c r="XR532" s="35"/>
      <c r="XS532" s="35"/>
      <c r="XT532" s="35"/>
      <c r="XU532" s="35"/>
      <c r="XV532" s="35"/>
      <c r="XW532" s="35"/>
      <c r="XX532" s="35"/>
      <c r="XY532" s="35"/>
      <c r="XZ532" s="35"/>
      <c r="YA532" s="35"/>
      <c r="YB532" s="35"/>
      <c r="YC532" s="35"/>
      <c r="YD532" s="35"/>
      <c r="YE532" s="35"/>
      <c r="YF532" s="35"/>
      <c r="YG532" s="35"/>
      <c r="YH532" s="35"/>
      <c r="YI532" s="35"/>
      <c r="YJ532" s="35"/>
      <c r="YK532" s="35"/>
      <c r="YL532" s="35"/>
      <c r="YM532" s="35"/>
      <c r="YN532" s="35"/>
      <c r="YO532" s="35">
        <v>75</v>
      </c>
      <c r="YP532" s="35"/>
      <c r="YQ532" s="35"/>
      <c r="YR532" s="35"/>
      <c r="YS532" s="35"/>
      <c r="YT532" s="35"/>
      <c r="YU532" s="35"/>
      <c r="YV532" s="35"/>
      <c r="YW532" s="35"/>
      <c r="YX532" s="35"/>
      <c r="YY532" s="35"/>
      <c r="YZ532" s="35"/>
      <c r="ZA532" s="35"/>
      <c r="ZB532" s="35"/>
      <c r="ZC532" s="35"/>
      <c r="ZD532" s="35"/>
      <c r="ZE532" s="35"/>
      <c r="ZF532" s="35"/>
      <c r="ZG532" s="35"/>
      <c r="ZH532" s="35"/>
      <c r="ZI532" s="35"/>
      <c r="ZJ532" s="35"/>
      <c r="ZK532" s="35"/>
      <c r="ZL532" s="35"/>
      <c r="ZM532" s="35"/>
      <c r="ZN532" s="35"/>
      <c r="ZO532" s="35"/>
      <c r="ZP532" s="35"/>
      <c r="ZQ532" s="35"/>
      <c r="ZR532" s="35"/>
      <c r="ZS532" s="35"/>
      <c r="ZT532" s="35"/>
      <c r="ZU532" s="35"/>
      <c r="ZV532" s="35"/>
      <c r="ZW532" s="35"/>
      <c r="ZX532" s="35"/>
      <c r="ZY532" s="35"/>
      <c r="ZZ532" s="35"/>
      <c r="AAA532" s="35"/>
      <c r="AAB532" s="35"/>
      <c r="AAC532" s="35"/>
      <c r="AAD532" s="35"/>
      <c r="AAE532" s="35"/>
      <c r="AAF532" s="35"/>
      <c r="AAG532" s="35"/>
      <c r="AAH532" s="35"/>
      <c r="AAI532" s="35"/>
      <c r="AAJ532" s="35"/>
      <c r="AAK532" s="35"/>
      <c r="AAL532" s="35"/>
      <c r="AAM532" s="35"/>
      <c r="AAN532" s="35"/>
      <c r="AAO532" s="35"/>
      <c r="AAP532" s="35"/>
      <c r="AAQ532" s="35"/>
      <c r="AAR532" s="35"/>
      <c r="AAS532" s="35"/>
      <c r="AAT532" s="35"/>
      <c r="AAU532" s="35"/>
      <c r="AAV532" s="35"/>
      <c r="AAW532" s="35"/>
      <c r="AAX532" s="35"/>
      <c r="AAY532" s="35"/>
      <c r="AAZ532" s="35"/>
      <c r="ABA532" s="35"/>
      <c r="ABB532" s="35"/>
      <c r="ABC532" s="35"/>
      <c r="ABD532" s="35"/>
      <c r="ABE532" s="35"/>
      <c r="ABF532" s="35"/>
      <c r="ABG532" s="35"/>
      <c r="ABH532" s="35"/>
      <c r="ABI532" s="35"/>
      <c r="ABJ532" s="35"/>
      <c r="ABK532" s="35"/>
      <c r="ABL532" s="35"/>
      <c r="ABM532" s="35"/>
      <c r="ABN532" s="35"/>
      <c r="ABO532" s="35"/>
      <c r="ABP532" s="35"/>
      <c r="ABQ532" s="35"/>
      <c r="ABR532" s="35"/>
      <c r="ABS532" s="35"/>
      <c r="ABT532" s="35"/>
      <c r="ABU532" s="35"/>
      <c r="ABV532" s="35"/>
      <c r="ABW532" s="35"/>
      <c r="ABX532" s="35"/>
      <c r="ABY532" s="35"/>
      <c r="ABZ532" s="35"/>
      <c r="ACA532" s="35"/>
      <c r="ACB532" s="35"/>
      <c r="ACC532" s="35"/>
      <c r="ACD532" s="35"/>
      <c r="ACE532" s="35"/>
      <c r="ACF532" s="35"/>
      <c r="ACG532" s="35"/>
      <c r="ACH532" s="35"/>
      <c r="ACI532" s="35"/>
      <c r="ACJ532" s="35"/>
      <c r="ACK532" s="35"/>
      <c r="ACL532" s="35"/>
      <c r="ACM532" s="35"/>
      <c r="ACN532" s="35"/>
      <c r="ACO532" s="35"/>
      <c r="ACP532" s="35"/>
      <c r="ACQ532" s="35"/>
      <c r="ACR532" s="35"/>
      <c r="ACS532" s="35"/>
      <c r="ACT532" s="35"/>
      <c r="ACU532" s="35"/>
      <c r="ACV532" s="35"/>
      <c r="ACW532" s="35"/>
      <c r="ACX532" s="35"/>
      <c r="ACY532" s="35"/>
      <c r="ACZ532" s="35"/>
      <c r="ADA532" s="35"/>
      <c r="ADB532" s="35"/>
      <c r="ADC532" s="35"/>
      <c r="ADD532" s="35"/>
      <c r="ADE532" s="35"/>
      <c r="ADF532" s="35"/>
      <c r="ADG532" s="35"/>
      <c r="ADH532" s="35"/>
      <c r="ADI532" s="35"/>
      <c r="ADJ532" s="35"/>
      <c r="ADK532" s="35"/>
      <c r="ADL532" s="35"/>
      <c r="ADM532" s="35"/>
      <c r="ADN532" s="35"/>
      <c r="ADO532" s="35"/>
      <c r="ADP532" s="35"/>
      <c r="ADQ532" s="35"/>
      <c r="ADR532" s="35"/>
      <c r="ADS532" s="35"/>
      <c r="ADT532" s="35"/>
      <c r="ADU532" s="35"/>
      <c r="ADV532" s="35"/>
      <c r="ADW532" s="35"/>
      <c r="ADX532" s="35"/>
      <c r="ADY532" s="66">
        <f t="shared" si="26"/>
        <v>-75</v>
      </c>
    </row>
    <row r="533" spans="1:829" s="5" customFormat="1" x14ac:dyDescent="0.2">
      <c r="A533" s="38" t="s">
        <v>129</v>
      </c>
      <c r="B533" s="65">
        <f t="shared" si="27"/>
        <v>40</v>
      </c>
      <c r="C533" s="57">
        <v>5</v>
      </c>
      <c r="D533" s="78">
        <v>44697</v>
      </c>
      <c r="E533" s="68">
        <v>47.97</v>
      </c>
      <c r="F533" s="67">
        <f t="shared" si="24"/>
        <v>1918.8</v>
      </c>
      <c r="G533" s="65">
        <v>40</v>
      </c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15"/>
      <c r="BF533" s="15"/>
      <c r="BG533" s="136"/>
      <c r="BH533" s="35"/>
      <c r="BI533" s="35"/>
      <c r="BJ533" s="35"/>
      <c r="BK533" s="35"/>
      <c r="BL533" s="35"/>
      <c r="BM533" s="35"/>
      <c r="BN533" s="35"/>
      <c r="BO533" s="35"/>
      <c r="BP533" s="35"/>
      <c r="BQ533" s="35"/>
      <c r="BR533" s="35"/>
      <c r="BS533" s="35"/>
      <c r="BT533" s="35"/>
      <c r="BU533" s="35"/>
      <c r="BV533" s="35"/>
      <c r="BW533" s="35"/>
      <c r="BX533" s="35"/>
      <c r="BY533" s="35"/>
      <c r="BZ533" s="35"/>
      <c r="CA533" s="35"/>
      <c r="CB533" s="35"/>
      <c r="CC533" s="35"/>
      <c r="CD533" s="35"/>
      <c r="CE533" s="35"/>
      <c r="CF533" s="35"/>
      <c r="CG533" s="35"/>
      <c r="CH533" s="35"/>
      <c r="CI533" s="35"/>
      <c r="CJ533" s="35"/>
      <c r="CK533" s="35"/>
      <c r="CL533" s="35"/>
      <c r="CM533" s="35"/>
      <c r="CN533" s="35"/>
      <c r="CO533" s="35"/>
      <c r="CP533" s="35"/>
      <c r="CQ533" s="35"/>
      <c r="CR533" s="35"/>
      <c r="CS533" s="35"/>
      <c r="CT533" s="35"/>
      <c r="CU533" s="35"/>
      <c r="CV533" s="35"/>
      <c r="CW533" s="35"/>
      <c r="CX533" s="35"/>
      <c r="CY533" s="35"/>
      <c r="CZ533" s="35"/>
      <c r="DA533" s="35"/>
      <c r="DB533" s="35"/>
      <c r="DC533" s="35"/>
      <c r="DD533" s="35"/>
      <c r="DE533" s="35"/>
      <c r="DF533" s="35"/>
      <c r="DG533" s="35"/>
      <c r="DH533" s="35"/>
      <c r="DI533" s="35"/>
      <c r="DJ533" s="35"/>
      <c r="DK533" s="35"/>
      <c r="DL533" s="35"/>
      <c r="DM533" s="35"/>
      <c r="DN533" s="35"/>
      <c r="DO533" s="35"/>
      <c r="DP533" s="35"/>
      <c r="DQ533" s="35"/>
      <c r="DR533" s="35"/>
      <c r="DS533" s="35"/>
      <c r="DT533" s="35"/>
      <c r="DU533" s="35"/>
      <c r="DV533" s="35"/>
      <c r="DW533" s="35"/>
      <c r="DX533" s="35"/>
      <c r="DY533" s="35"/>
      <c r="DZ533" s="35"/>
      <c r="EA533" s="35"/>
      <c r="EB533" s="35"/>
      <c r="EC533" s="35"/>
      <c r="ED533" s="35"/>
      <c r="EE533" s="35"/>
      <c r="EF533" s="35"/>
      <c r="EG533" s="35"/>
      <c r="EH533" s="35"/>
      <c r="EI533" s="35"/>
      <c r="EJ533" s="35"/>
      <c r="EK533" s="35"/>
      <c r="EL533" s="35"/>
      <c r="EM533" s="35"/>
      <c r="EN533" s="35"/>
      <c r="EO533" s="35"/>
      <c r="EP533" s="35"/>
      <c r="EQ533" s="35"/>
      <c r="ER533" s="35"/>
      <c r="ES533" s="35"/>
      <c r="ET533" s="35"/>
      <c r="EU533" s="35"/>
      <c r="EV533" s="35"/>
      <c r="EW533" s="35"/>
      <c r="EX533" s="35"/>
      <c r="EY533" s="35"/>
      <c r="EZ533" s="35"/>
      <c r="FA533" s="35"/>
      <c r="FB533" s="35"/>
      <c r="FC533" s="35"/>
      <c r="FD533" s="35"/>
      <c r="FE533" s="35"/>
      <c r="FF533" s="35"/>
      <c r="FG533" s="35"/>
      <c r="FH533" s="35"/>
      <c r="FI533" s="35"/>
      <c r="FJ533" s="35"/>
      <c r="FK533" s="35"/>
      <c r="FL533" s="35"/>
      <c r="FM533" s="35"/>
      <c r="FN533" s="35"/>
      <c r="FO533" s="35"/>
      <c r="FP533" s="35"/>
      <c r="FQ533" s="35"/>
      <c r="FR533" s="35"/>
      <c r="FS533" s="35"/>
      <c r="FT533" s="35"/>
      <c r="FU533" s="35"/>
      <c r="FV533" s="35"/>
      <c r="FW533" s="35"/>
      <c r="FX533" s="35"/>
      <c r="FY533" s="35"/>
      <c r="FZ533" s="35"/>
      <c r="GA533" s="35"/>
      <c r="GB533" s="35"/>
      <c r="GC533" s="35"/>
      <c r="GD533" s="35"/>
      <c r="GE533" s="35"/>
      <c r="GF533" s="35"/>
      <c r="GG533" s="35"/>
      <c r="GH533" s="35"/>
      <c r="GI533" s="35"/>
      <c r="GJ533" s="35"/>
      <c r="GK533" s="35"/>
      <c r="GL533" s="35"/>
      <c r="GM533" s="35"/>
      <c r="GN533" s="35"/>
      <c r="GO533" s="35"/>
      <c r="GP533" s="35"/>
      <c r="GQ533" s="35"/>
      <c r="GR533" s="35"/>
      <c r="GS533" s="35"/>
      <c r="GT533" s="35"/>
      <c r="GU533" s="35"/>
      <c r="GV533" s="35"/>
      <c r="GW533" s="35"/>
      <c r="GX533" s="35"/>
      <c r="GY533" s="35"/>
      <c r="GZ533" s="35"/>
      <c r="HA533" s="35"/>
      <c r="HB533" s="35"/>
      <c r="HC533" s="35"/>
      <c r="HD533" s="35"/>
      <c r="HE533" s="35"/>
      <c r="HF533" s="35"/>
      <c r="HG533" s="35"/>
      <c r="HH533" s="35"/>
      <c r="HI533" s="35"/>
      <c r="HJ533" s="35"/>
      <c r="HK533" s="35"/>
      <c r="HL533" s="35"/>
      <c r="HM533" s="35"/>
      <c r="HN533" s="35"/>
      <c r="HO533" s="35"/>
      <c r="HP533" s="35"/>
      <c r="HQ533" s="35"/>
      <c r="HR533" s="35"/>
      <c r="HS533" s="35"/>
      <c r="HT533" s="35"/>
      <c r="HU533" s="35"/>
      <c r="HV533" s="35"/>
      <c r="HW533" s="35"/>
      <c r="HX533" s="35"/>
      <c r="HY533" s="35"/>
      <c r="HZ533" s="35"/>
      <c r="IA533" s="35"/>
      <c r="IB533" s="35"/>
      <c r="IC533" s="35"/>
      <c r="ID533" s="35"/>
      <c r="IE533" s="35"/>
      <c r="IF533" s="35"/>
      <c r="IG533" s="35"/>
      <c r="IH533" s="35"/>
      <c r="II533" s="35"/>
      <c r="IJ533" s="35"/>
      <c r="IK533" s="35"/>
      <c r="IL533" s="35"/>
      <c r="IM533" s="35"/>
      <c r="IN533" s="35"/>
      <c r="IO533" s="35"/>
      <c r="IP533" s="35"/>
      <c r="IQ533" s="35"/>
      <c r="IR533" s="35"/>
      <c r="IS533" s="35"/>
      <c r="IT533" s="35"/>
      <c r="IU533" s="35"/>
      <c r="IV533" s="35"/>
      <c r="IW533" s="35"/>
      <c r="IX533" s="35"/>
      <c r="IY533" s="35"/>
      <c r="IZ533" s="35"/>
      <c r="JA533" s="35"/>
      <c r="JB533" s="35"/>
      <c r="JC533" s="35"/>
      <c r="JD533" s="35"/>
      <c r="JE533" s="35"/>
      <c r="JF533" s="35"/>
      <c r="JG533" s="35"/>
      <c r="JH533" s="35"/>
      <c r="JI533" s="35"/>
      <c r="JJ533" s="35"/>
      <c r="JK533" s="35"/>
      <c r="JL533" s="35"/>
      <c r="JM533" s="35"/>
      <c r="JN533" s="35"/>
      <c r="JO533" s="35"/>
      <c r="JP533" s="35"/>
      <c r="JQ533" s="35"/>
      <c r="JR533" s="35"/>
      <c r="JS533" s="35"/>
      <c r="JT533" s="35"/>
      <c r="JU533" s="35"/>
      <c r="JV533" s="35"/>
      <c r="JW533" s="35"/>
      <c r="JX533" s="35"/>
      <c r="JY533" s="35"/>
      <c r="JZ533" s="35"/>
      <c r="KA533" s="35"/>
      <c r="KB533" s="35"/>
      <c r="KC533" s="35"/>
      <c r="KD533" s="35"/>
      <c r="KE533" s="35"/>
      <c r="KF533" s="35"/>
      <c r="KG533" s="35"/>
      <c r="KH533" s="35"/>
      <c r="KI533" s="35"/>
      <c r="KJ533" s="35"/>
      <c r="KK533" s="35"/>
      <c r="KL533" s="35"/>
      <c r="KM533" s="35"/>
      <c r="KN533" s="35"/>
      <c r="KO533" s="35"/>
      <c r="KP533" s="35"/>
      <c r="KQ533" s="35"/>
      <c r="KR533" s="35"/>
      <c r="KS533" s="35"/>
      <c r="KT533" s="35"/>
      <c r="KU533" s="35"/>
      <c r="KV533" s="35"/>
      <c r="KW533" s="35"/>
      <c r="KX533" s="35"/>
      <c r="KY533" s="35"/>
      <c r="KZ533" s="35"/>
      <c r="LA533" s="35"/>
      <c r="LB533" s="35"/>
      <c r="LC533" s="35"/>
      <c r="LD533" s="35"/>
      <c r="LE533" s="35"/>
      <c r="LF533" s="35"/>
      <c r="LG533" s="35"/>
      <c r="LH533" s="35"/>
      <c r="LI533" s="35"/>
      <c r="LJ533" s="35"/>
      <c r="LK533" s="35"/>
      <c r="LL533" s="35"/>
      <c r="LM533" s="35"/>
      <c r="LN533" s="35"/>
      <c r="LO533" s="35"/>
      <c r="LP533" s="35"/>
      <c r="LQ533" s="35"/>
      <c r="LR533" s="35"/>
      <c r="LS533" s="35"/>
      <c r="LT533" s="35"/>
      <c r="LU533" s="35"/>
      <c r="LV533" s="35"/>
      <c r="LW533" s="35"/>
      <c r="LX533" s="35"/>
      <c r="LY533" s="35"/>
      <c r="LZ533" s="35"/>
      <c r="MA533" s="35"/>
      <c r="MB533" s="35"/>
      <c r="MC533" s="35"/>
      <c r="MD533" s="35"/>
      <c r="ME533" s="35"/>
      <c r="MF533" s="35"/>
      <c r="MG533" s="35"/>
      <c r="MH533" s="35"/>
      <c r="MI533" s="35"/>
      <c r="MJ533" s="35"/>
      <c r="MK533" s="35"/>
      <c r="ML533" s="35"/>
      <c r="MM533" s="35"/>
      <c r="MN533" s="35"/>
      <c r="MO533" s="35"/>
      <c r="MP533" s="35"/>
      <c r="MQ533" s="35"/>
      <c r="MR533" s="35"/>
      <c r="MS533" s="35"/>
      <c r="MT533" s="35"/>
      <c r="MU533" s="35"/>
      <c r="MV533" s="35"/>
      <c r="MW533" s="35"/>
      <c r="MX533" s="35"/>
      <c r="MY533" s="35"/>
      <c r="MZ533" s="35"/>
      <c r="NA533" s="35"/>
      <c r="NB533" s="35"/>
      <c r="NC533" s="35"/>
      <c r="ND533" s="35"/>
      <c r="NE533" s="35"/>
      <c r="NF533" s="35"/>
      <c r="NG533" s="35"/>
      <c r="NH533" s="35"/>
      <c r="NI533" s="35"/>
      <c r="NJ533" s="35"/>
      <c r="NK533" s="35"/>
      <c r="NL533" s="35"/>
      <c r="NM533" s="35"/>
      <c r="NN533" s="35"/>
      <c r="NO533" s="35"/>
      <c r="NP533" s="35"/>
      <c r="NQ533" s="35"/>
      <c r="NR533" s="35"/>
      <c r="NS533" s="35"/>
      <c r="NT533" s="35"/>
      <c r="NU533" s="35"/>
      <c r="NV533" s="35"/>
      <c r="NW533" s="35"/>
      <c r="NX533" s="35"/>
      <c r="NY533" s="35"/>
      <c r="NZ533" s="35"/>
      <c r="OA533" s="35"/>
      <c r="OB533" s="35"/>
      <c r="OC533" s="35"/>
      <c r="OD533" s="35"/>
      <c r="OE533" s="35"/>
      <c r="OF533" s="35"/>
      <c r="OG533" s="35"/>
      <c r="OH533" s="35"/>
      <c r="OI533" s="35"/>
      <c r="OJ533" s="35"/>
      <c r="OK533" s="35"/>
      <c r="OL533" s="35"/>
      <c r="OM533" s="35"/>
      <c r="ON533" s="35"/>
      <c r="OO533" s="35"/>
      <c r="OP533" s="35"/>
      <c r="OQ533" s="35"/>
      <c r="OR533" s="35"/>
      <c r="OS533" s="35"/>
      <c r="OT533" s="35"/>
      <c r="OU533" s="35"/>
      <c r="OV533" s="35"/>
      <c r="OW533" s="35"/>
      <c r="OX533" s="35"/>
      <c r="OY533" s="35"/>
      <c r="OZ533" s="35"/>
      <c r="PA533" s="35"/>
      <c r="PB533" s="35"/>
      <c r="PC533" s="35"/>
      <c r="PD533" s="35"/>
      <c r="PE533" s="35"/>
      <c r="PF533" s="35"/>
      <c r="PG533" s="35"/>
      <c r="PH533" s="35"/>
      <c r="PI533" s="35"/>
      <c r="PJ533" s="35"/>
      <c r="PK533" s="35"/>
      <c r="PL533" s="35"/>
      <c r="PM533" s="35"/>
      <c r="PN533" s="35"/>
      <c r="PO533" s="35"/>
      <c r="PP533" s="35"/>
      <c r="PQ533" s="35"/>
      <c r="PR533" s="35"/>
      <c r="PS533" s="35"/>
      <c r="PT533" s="35"/>
      <c r="PU533" s="35"/>
      <c r="PV533" s="35"/>
      <c r="PW533" s="35"/>
      <c r="PX533" s="35"/>
      <c r="PY533" s="35"/>
      <c r="PZ533" s="35"/>
      <c r="QA533" s="35"/>
      <c r="QB533" s="35"/>
      <c r="QC533" s="35"/>
      <c r="QD533" s="35"/>
      <c r="QE533" s="35"/>
      <c r="QF533" s="35"/>
      <c r="QG533" s="35"/>
      <c r="QH533" s="35"/>
      <c r="QI533" s="35"/>
      <c r="QJ533" s="35"/>
      <c r="QK533" s="35"/>
      <c r="QL533" s="35"/>
      <c r="QM533" s="35"/>
      <c r="QN533" s="35"/>
      <c r="QO533" s="35"/>
      <c r="QP533" s="35"/>
      <c r="QQ533" s="35"/>
      <c r="QR533" s="35"/>
      <c r="QS533" s="35"/>
      <c r="QT533" s="35"/>
      <c r="QU533" s="35"/>
      <c r="QV533" s="35"/>
      <c r="QW533" s="35"/>
      <c r="QX533" s="35"/>
      <c r="QY533" s="35"/>
      <c r="QZ533" s="35"/>
      <c r="RA533" s="35"/>
      <c r="RB533" s="35"/>
      <c r="RC533" s="35"/>
      <c r="RD533" s="35"/>
      <c r="RE533" s="35"/>
      <c r="RF533" s="35"/>
      <c r="RG533" s="35"/>
      <c r="RH533" s="35"/>
      <c r="RI533" s="35"/>
      <c r="RJ533" s="35"/>
      <c r="RK533" s="35"/>
      <c r="RL533" s="35"/>
      <c r="RM533" s="35"/>
      <c r="RN533" s="35"/>
      <c r="RO533" s="35"/>
      <c r="RP533" s="35"/>
      <c r="RQ533" s="35"/>
      <c r="RR533" s="35"/>
      <c r="RS533" s="35"/>
      <c r="RT533" s="35"/>
      <c r="RU533" s="35">
        <v>40</v>
      </c>
      <c r="RV533" s="35"/>
      <c r="RW533" s="35"/>
      <c r="RX533" s="35"/>
      <c r="RY533" s="35"/>
      <c r="RZ533" s="35"/>
      <c r="SA533" s="35"/>
      <c r="SB533" s="35"/>
      <c r="SC533" s="35"/>
      <c r="SD533" s="35"/>
      <c r="SE533" s="35"/>
      <c r="SF533" s="35"/>
      <c r="SG533" s="35"/>
      <c r="SH533" s="35"/>
      <c r="SI533" s="35"/>
      <c r="SJ533" s="35"/>
      <c r="SK533" s="35"/>
      <c r="SL533" s="35"/>
      <c r="SM533" s="35"/>
      <c r="SN533" s="35"/>
      <c r="SO533" s="35"/>
      <c r="SP533" s="35"/>
      <c r="SQ533" s="35"/>
      <c r="SR533" s="35"/>
      <c r="SS533" s="35"/>
      <c r="ST533" s="35"/>
      <c r="SU533" s="35"/>
      <c r="SV533" s="35"/>
      <c r="SW533" s="35"/>
      <c r="SX533" s="35"/>
      <c r="SY533" s="35"/>
      <c r="SZ533" s="35"/>
      <c r="TA533" s="35"/>
      <c r="TB533" s="35"/>
      <c r="TC533" s="35"/>
      <c r="TD533" s="35"/>
      <c r="TE533" s="35"/>
      <c r="TF533" s="35"/>
      <c r="TG533" s="35"/>
      <c r="TH533" s="35"/>
      <c r="TI533" s="35"/>
      <c r="TJ533" s="35"/>
      <c r="TK533" s="35"/>
      <c r="TL533" s="35"/>
      <c r="TM533" s="35"/>
      <c r="TN533" s="35"/>
      <c r="TO533" s="35"/>
      <c r="TP533" s="35"/>
      <c r="TQ533" s="35"/>
      <c r="TR533" s="35"/>
      <c r="TS533" s="35"/>
      <c r="TT533" s="35"/>
      <c r="TU533" s="35"/>
      <c r="TV533" s="35"/>
      <c r="TW533" s="35"/>
      <c r="TX533" s="35"/>
      <c r="TY533" s="35"/>
      <c r="TZ533" s="35"/>
      <c r="UA533" s="35"/>
      <c r="UB533" s="35"/>
      <c r="UC533" s="35"/>
      <c r="UD533" s="35"/>
      <c r="UE533" s="35"/>
      <c r="UF533" s="35"/>
      <c r="UG533" s="35"/>
      <c r="UH533" s="35"/>
      <c r="UI533" s="35"/>
      <c r="UJ533" s="35"/>
      <c r="UK533" s="35"/>
      <c r="UL533" s="35"/>
      <c r="UM533" s="35"/>
      <c r="UN533" s="35"/>
      <c r="UO533" s="35"/>
      <c r="UP533" s="35"/>
      <c r="UQ533" s="35"/>
      <c r="UR533" s="35"/>
      <c r="US533" s="35"/>
      <c r="UT533" s="35"/>
      <c r="UU533" s="35"/>
      <c r="UV533" s="35"/>
      <c r="UW533" s="35"/>
      <c r="UX533" s="35"/>
      <c r="UY533" s="35"/>
      <c r="UZ533" s="35"/>
      <c r="VA533" s="35"/>
      <c r="VB533" s="35"/>
      <c r="VC533" s="35"/>
      <c r="VD533" s="35"/>
      <c r="VE533" s="35"/>
      <c r="VF533" s="35"/>
      <c r="VG533" s="35"/>
      <c r="VH533" s="35"/>
      <c r="VI533" s="35"/>
      <c r="VJ533" s="35"/>
      <c r="VK533" s="35">
        <v>80</v>
      </c>
      <c r="VL533" s="35"/>
      <c r="VM533" s="35"/>
      <c r="VN533" s="35"/>
      <c r="VO533" s="35"/>
      <c r="VP533" s="35"/>
      <c r="VQ533" s="35"/>
      <c r="VR533" s="35"/>
      <c r="VS533" s="35"/>
      <c r="VT533" s="35"/>
      <c r="VU533" s="35"/>
      <c r="VV533" s="35"/>
      <c r="VW533" s="35"/>
      <c r="VX533" s="35"/>
      <c r="VY533" s="35"/>
      <c r="VZ533" s="35"/>
      <c r="WA533" s="35"/>
      <c r="WB533" s="35"/>
      <c r="WC533" s="35"/>
      <c r="WD533" s="35"/>
      <c r="WE533" s="35"/>
      <c r="WF533" s="35"/>
      <c r="WG533" s="35"/>
      <c r="WH533" s="35"/>
      <c r="WI533" s="35"/>
      <c r="WJ533" s="35"/>
      <c r="WK533" s="35"/>
      <c r="WL533" s="35"/>
      <c r="WM533" s="35"/>
      <c r="WN533" s="35"/>
      <c r="WO533" s="35"/>
      <c r="WP533" s="35"/>
      <c r="WQ533" s="35"/>
      <c r="WR533" s="35"/>
      <c r="WS533" s="35"/>
      <c r="WT533" s="35"/>
      <c r="WU533" s="35"/>
      <c r="WV533" s="35"/>
      <c r="WW533" s="35"/>
      <c r="WX533" s="35"/>
      <c r="WY533" s="35"/>
      <c r="WZ533" s="35"/>
      <c r="XA533" s="35"/>
      <c r="XB533" s="35"/>
      <c r="XC533" s="35"/>
      <c r="XD533" s="35"/>
      <c r="XE533" s="35"/>
      <c r="XF533" s="35"/>
      <c r="XG533" s="35"/>
      <c r="XH533" s="35"/>
      <c r="XI533" s="35"/>
      <c r="XJ533" s="35"/>
      <c r="XK533" s="35"/>
      <c r="XL533" s="35"/>
      <c r="XM533" s="35"/>
      <c r="XN533" s="35"/>
      <c r="XO533" s="35"/>
      <c r="XP533" s="35"/>
      <c r="XQ533" s="35"/>
      <c r="XR533" s="35"/>
      <c r="XS533" s="35"/>
      <c r="XT533" s="35"/>
      <c r="XU533" s="35"/>
      <c r="XV533" s="35"/>
      <c r="XW533" s="35"/>
      <c r="XX533" s="35"/>
      <c r="XY533" s="35"/>
      <c r="XZ533" s="35"/>
      <c r="YA533" s="35"/>
      <c r="YB533" s="35"/>
      <c r="YC533" s="35"/>
      <c r="YD533" s="35"/>
      <c r="YE533" s="35"/>
      <c r="YF533" s="35"/>
      <c r="YG533" s="35"/>
      <c r="YH533" s="35"/>
      <c r="YI533" s="35"/>
      <c r="YJ533" s="35"/>
      <c r="YK533" s="35"/>
      <c r="YL533" s="35"/>
      <c r="YM533" s="35"/>
      <c r="YN533" s="35"/>
      <c r="YO533" s="35"/>
      <c r="YP533" s="35"/>
      <c r="YQ533" s="35"/>
      <c r="YR533" s="35"/>
      <c r="YS533" s="35"/>
      <c r="YT533" s="35"/>
      <c r="YU533" s="35"/>
      <c r="YV533" s="35"/>
      <c r="YW533" s="35"/>
      <c r="YX533" s="35"/>
      <c r="YY533" s="35"/>
      <c r="YZ533" s="35"/>
      <c r="ZA533" s="35"/>
      <c r="ZB533" s="35"/>
      <c r="ZC533" s="35"/>
      <c r="ZD533" s="35"/>
      <c r="ZE533" s="35"/>
      <c r="ZF533" s="35"/>
      <c r="ZG533" s="35"/>
      <c r="ZH533" s="35"/>
      <c r="ZI533" s="35"/>
      <c r="ZJ533" s="35"/>
      <c r="ZK533" s="35"/>
      <c r="ZL533" s="35"/>
      <c r="ZM533" s="35"/>
      <c r="ZN533" s="35"/>
      <c r="ZO533" s="35"/>
      <c r="ZP533" s="35"/>
      <c r="ZQ533" s="35"/>
      <c r="ZR533" s="35"/>
      <c r="ZS533" s="35"/>
      <c r="ZT533" s="35"/>
      <c r="ZU533" s="35"/>
      <c r="ZV533" s="35">
        <v>40</v>
      </c>
      <c r="ZW533" s="35"/>
      <c r="ZX533" s="35"/>
      <c r="ZY533" s="35"/>
      <c r="ZZ533" s="35"/>
      <c r="AAA533" s="35"/>
      <c r="AAB533" s="35"/>
      <c r="AAC533" s="35"/>
      <c r="AAD533" s="35"/>
      <c r="AAE533" s="35"/>
      <c r="AAF533" s="35"/>
      <c r="AAG533" s="35"/>
      <c r="AAH533" s="35"/>
      <c r="AAI533" s="35"/>
      <c r="AAJ533" s="35"/>
      <c r="AAK533" s="35"/>
      <c r="AAL533" s="35"/>
      <c r="AAM533" s="35"/>
      <c r="AAN533" s="35"/>
      <c r="AAO533" s="35"/>
      <c r="AAP533" s="35"/>
      <c r="AAQ533" s="35"/>
      <c r="AAR533" s="35"/>
      <c r="AAS533" s="35"/>
      <c r="AAT533" s="35"/>
      <c r="AAU533" s="35"/>
      <c r="AAV533" s="35"/>
      <c r="AAW533" s="35"/>
      <c r="AAX533" s="35"/>
      <c r="AAY533" s="35"/>
      <c r="AAZ533" s="35"/>
      <c r="ABA533" s="35"/>
      <c r="ABB533" s="35"/>
      <c r="ABC533" s="35"/>
      <c r="ABD533" s="35"/>
      <c r="ABE533" s="35"/>
      <c r="ABF533" s="35"/>
      <c r="ABG533" s="35"/>
      <c r="ABH533" s="35"/>
      <c r="ABI533" s="35"/>
      <c r="ABJ533" s="35"/>
      <c r="ABK533" s="35"/>
      <c r="ABL533" s="35"/>
      <c r="ABM533" s="35"/>
      <c r="ABN533" s="35"/>
      <c r="ABO533" s="35"/>
      <c r="ABP533" s="35"/>
      <c r="ABQ533" s="35"/>
      <c r="ABR533" s="35"/>
      <c r="ABS533" s="35"/>
      <c r="ABT533" s="35"/>
      <c r="ABU533" s="35"/>
      <c r="ABV533" s="35"/>
      <c r="ABW533" s="35"/>
      <c r="ABX533" s="35"/>
      <c r="ABY533" s="35"/>
      <c r="ABZ533" s="35"/>
      <c r="ACA533" s="35"/>
      <c r="ACB533" s="35"/>
      <c r="ACC533" s="35"/>
      <c r="ACD533" s="35"/>
      <c r="ACE533" s="35"/>
      <c r="ACF533" s="35"/>
      <c r="ACG533" s="35"/>
      <c r="ACH533" s="35"/>
      <c r="ACI533" s="35"/>
      <c r="ACJ533" s="35"/>
      <c r="ACK533" s="35"/>
      <c r="ACL533" s="35"/>
      <c r="ACM533" s="35"/>
      <c r="ACN533" s="35"/>
      <c r="ACO533" s="35"/>
      <c r="ACP533" s="35"/>
      <c r="ACQ533" s="35"/>
      <c r="ACR533" s="35"/>
      <c r="ACS533" s="35"/>
      <c r="ACT533" s="35"/>
      <c r="ACU533" s="35"/>
      <c r="ACV533" s="35"/>
      <c r="ACW533" s="35"/>
      <c r="ACX533" s="35"/>
      <c r="ACY533" s="35"/>
      <c r="ACZ533" s="35"/>
      <c r="ADA533" s="35"/>
      <c r="ADB533" s="35"/>
      <c r="ADC533" s="35"/>
      <c r="ADD533" s="35"/>
      <c r="ADE533" s="35"/>
      <c r="ADF533" s="35"/>
      <c r="ADG533" s="35"/>
      <c r="ADH533" s="35"/>
      <c r="ADI533" s="35"/>
      <c r="ADJ533" s="35"/>
      <c r="ADK533" s="35"/>
      <c r="ADL533" s="35"/>
      <c r="ADM533" s="35"/>
      <c r="ADN533" s="35"/>
      <c r="ADO533" s="35"/>
      <c r="ADP533" s="35"/>
      <c r="ADQ533" s="35"/>
      <c r="ADR533" s="35"/>
      <c r="ADS533" s="35"/>
      <c r="ADT533" s="35"/>
      <c r="ADU533" s="35"/>
      <c r="ADV533" s="35"/>
      <c r="ADW533" s="35"/>
      <c r="ADX533" s="35">
        <v>40</v>
      </c>
      <c r="ADY533" s="66">
        <f t="shared" si="26"/>
        <v>0</v>
      </c>
    </row>
    <row r="534" spans="1:829" s="5" customFormat="1" x14ac:dyDescent="0.2">
      <c r="A534" s="38" t="s">
        <v>49</v>
      </c>
      <c r="B534" s="65">
        <f t="shared" si="27"/>
        <v>25</v>
      </c>
      <c r="C534" s="57">
        <v>25</v>
      </c>
      <c r="D534" s="78">
        <v>44662</v>
      </c>
      <c r="E534" s="68">
        <v>35.29</v>
      </c>
      <c r="F534" s="67">
        <f t="shared" si="24"/>
        <v>882.25</v>
      </c>
      <c r="G534" s="6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35"/>
      <c r="AF534" s="35"/>
      <c r="AG534" s="35"/>
      <c r="AH534" s="35"/>
      <c r="AI534" s="35"/>
      <c r="AJ534" s="35"/>
      <c r="AK534" s="35"/>
      <c r="AL534" s="35"/>
      <c r="AM534" s="35"/>
      <c r="AN534" s="35"/>
      <c r="AO534" s="35"/>
      <c r="AP534" s="35"/>
      <c r="AQ534" s="35"/>
      <c r="AR534" s="35"/>
      <c r="AS534" s="35"/>
      <c r="AT534" s="35"/>
      <c r="AU534" s="35"/>
      <c r="AV534" s="35"/>
      <c r="AW534" s="35"/>
      <c r="AX534" s="35"/>
      <c r="AY534" s="35"/>
      <c r="AZ534" s="35"/>
      <c r="BA534" s="35"/>
      <c r="BB534" s="35"/>
      <c r="BC534" s="35"/>
      <c r="BD534" s="35"/>
      <c r="BE534" s="15"/>
      <c r="BF534" s="15"/>
      <c r="BG534" s="136"/>
      <c r="BH534" s="35"/>
      <c r="BI534" s="35"/>
      <c r="BJ534" s="35"/>
      <c r="BK534" s="35"/>
      <c r="BL534" s="35"/>
      <c r="BM534" s="35"/>
      <c r="BN534" s="35"/>
      <c r="BO534" s="35"/>
      <c r="BP534" s="35"/>
      <c r="BQ534" s="35"/>
      <c r="BR534" s="35"/>
      <c r="BS534" s="35"/>
      <c r="BT534" s="35"/>
      <c r="BU534" s="35"/>
      <c r="BV534" s="35"/>
      <c r="BW534" s="35"/>
      <c r="BX534" s="35"/>
      <c r="BY534" s="35"/>
      <c r="BZ534" s="35"/>
      <c r="CA534" s="35"/>
      <c r="CB534" s="35"/>
      <c r="CC534" s="35"/>
      <c r="CD534" s="35"/>
      <c r="CE534" s="35"/>
      <c r="CF534" s="35"/>
      <c r="CG534" s="35"/>
      <c r="CH534" s="35"/>
      <c r="CI534" s="35"/>
      <c r="CJ534" s="35"/>
      <c r="CK534" s="35"/>
      <c r="CL534" s="35"/>
      <c r="CM534" s="35"/>
      <c r="CN534" s="35"/>
      <c r="CO534" s="35"/>
      <c r="CP534" s="35"/>
      <c r="CQ534" s="35"/>
      <c r="CR534" s="35"/>
      <c r="CS534" s="35"/>
      <c r="CT534" s="35"/>
      <c r="CU534" s="35"/>
      <c r="CV534" s="35"/>
      <c r="CW534" s="35"/>
      <c r="CX534" s="35"/>
      <c r="CY534" s="35"/>
      <c r="CZ534" s="35"/>
      <c r="DA534" s="35"/>
      <c r="DB534" s="35"/>
      <c r="DC534" s="35"/>
      <c r="DD534" s="35"/>
      <c r="DE534" s="35"/>
      <c r="DF534" s="35"/>
      <c r="DG534" s="35"/>
      <c r="DH534" s="35"/>
      <c r="DI534" s="35"/>
      <c r="DJ534" s="35"/>
      <c r="DK534" s="35"/>
      <c r="DL534" s="35"/>
      <c r="DM534" s="35"/>
      <c r="DN534" s="35"/>
      <c r="DO534" s="35"/>
      <c r="DP534" s="35"/>
      <c r="DQ534" s="35"/>
      <c r="DR534" s="35"/>
      <c r="DS534" s="35"/>
      <c r="DT534" s="35"/>
      <c r="DU534" s="35"/>
      <c r="DV534" s="35"/>
      <c r="DW534" s="35"/>
      <c r="DX534" s="35"/>
      <c r="DY534" s="35"/>
      <c r="DZ534" s="35"/>
      <c r="EA534" s="35"/>
      <c r="EB534" s="35"/>
      <c r="EC534" s="35"/>
      <c r="ED534" s="35"/>
      <c r="EE534" s="35"/>
      <c r="EF534" s="35"/>
      <c r="EG534" s="35"/>
      <c r="EH534" s="35"/>
      <c r="EI534" s="35"/>
      <c r="EJ534" s="35"/>
      <c r="EK534" s="35"/>
      <c r="EL534" s="35"/>
      <c r="EM534" s="35"/>
      <c r="EN534" s="35"/>
      <c r="EO534" s="35"/>
      <c r="EP534" s="35"/>
      <c r="EQ534" s="35"/>
      <c r="ER534" s="35"/>
      <c r="ES534" s="35"/>
      <c r="ET534" s="35"/>
      <c r="EU534" s="35"/>
      <c r="EV534" s="35"/>
      <c r="EW534" s="35"/>
      <c r="EX534" s="35"/>
      <c r="EY534" s="35"/>
      <c r="EZ534" s="35"/>
      <c r="FA534" s="35"/>
      <c r="FB534" s="35"/>
      <c r="FC534" s="35"/>
      <c r="FD534" s="35"/>
      <c r="FE534" s="35"/>
      <c r="FF534" s="35"/>
      <c r="FG534" s="35"/>
      <c r="FH534" s="35"/>
      <c r="FI534" s="35"/>
      <c r="FJ534" s="35"/>
      <c r="FK534" s="35"/>
      <c r="FL534" s="35"/>
      <c r="FM534" s="35"/>
      <c r="FN534" s="35"/>
      <c r="FO534" s="35"/>
      <c r="FP534" s="35"/>
      <c r="FQ534" s="35"/>
      <c r="FR534" s="35"/>
      <c r="FS534" s="35"/>
      <c r="FT534" s="35"/>
      <c r="FU534" s="35"/>
      <c r="FV534" s="35"/>
      <c r="FW534" s="35"/>
      <c r="FX534" s="35"/>
      <c r="FY534" s="35"/>
      <c r="FZ534" s="35"/>
      <c r="GA534" s="35"/>
      <c r="GB534" s="35"/>
      <c r="GC534" s="35"/>
      <c r="GD534" s="35"/>
      <c r="GE534" s="35"/>
      <c r="GF534" s="35"/>
      <c r="GG534" s="35"/>
      <c r="GH534" s="35"/>
      <c r="GI534" s="35"/>
      <c r="GJ534" s="35"/>
      <c r="GK534" s="35"/>
      <c r="GL534" s="35"/>
      <c r="GM534" s="35"/>
      <c r="GN534" s="35"/>
      <c r="GO534" s="35"/>
      <c r="GP534" s="35"/>
      <c r="GQ534" s="35"/>
      <c r="GR534" s="35"/>
      <c r="GS534" s="35"/>
      <c r="GT534" s="35"/>
      <c r="GU534" s="35"/>
      <c r="GV534" s="35"/>
      <c r="GW534" s="35"/>
      <c r="GX534" s="35"/>
      <c r="GY534" s="35"/>
      <c r="GZ534" s="35"/>
      <c r="HA534" s="35"/>
      <c r="HB534" s="35"/>
      <c r="HC534" s="35"/>
      <c r="HD534" s="35"/>
      <c r="HE534" s="35"/>
      <c r="HF534" s="35"/>
      <c r="HG534" s="35"/>
      <c r="HH534" s="35"/>
      <c r="HI534" s="35"/>
      <c r="HJ534" s="35"/>
      <c r="HK534" s="35"/>
      <c r="HL534" s="35"/>
      <c r="HM534" s="35"/>
      <c r="HN534" s="35"/>
      <c r="HO534" s="35"/>
      <c r="HP534" s="35"/>
      <c r="HQ534" s="35"/>
      <c r="HR534" s="35"/>
      <c r="HS534" s="35"/>
      <c r="HT534" s="35"/>
      <c r="HU534" s="35"/>
      <c r="HV534" s="35"/>
      <c r="HW534" s="35"/>
      <c r="HX534" s="35"/>
      <c r="HY534" s="35"/>
      <c r="HZ534" s="35"/>
      <c r="IA534" s="35"/>
      <c r="IB534" s="35"/>
      <c r="IC534" s="35"/>
      <c r="ID534" s="35"/>
      <c r="IE534" s="35"/>
      <c r="IF534" s="35"/>
      <c r="IG534" s="35"/>
      <c r="IH534" s="35"/>
      <c r="II534" s="35"/>
      <c r="IJ534" s="35"/>
      <c r="IK534" s="35"/>
      <c r="IL534" s="35"/>
      <c r="IM534" s="35"/>
      <c r="IN534" s="35"/>
      <c r="IO534" s="35"/>
      <c r="IP534" s="35"/>
      <c r="IQ534" s="35"/>
      <c r="IR534" s="35"/>
      <c r="IS534" s="35"/>
      <c r="IT534" s="35"/>
      <c r="IU534" s="35"/>
      <c r="IV534" s="35"/>
      <c r="IW534" s="35"/>
      <c r="IX534" s="35"/>
      <c r="IY534" s="35"/>
      <c r="IZ534" s="35"/>
      <c r="JA534" s="35"/>
      <c r="JB534" s="35"/>
      <c r="JC534" s="35"/>
      <c r="JD534" s="35"/>
      <c r="JE534" s="35"/>
      <c r="JF534" s="35"/>
      <c r="JG534" s="35"/>
      <c r="JH534" s="35"/>
      <c r="JI534" s="35"/>
      <c r="JJ534" s="35"/>
      <c r="JK534" s="35"/>
      <c r="JL534" s="35"/>
      <c r="JM534" s="35"/>
      <c r="JN534" s="35"/>
      <c r="JO534" s="35"/>
      <c r="JP534" s="35"/>
      <c r="JQ534" s="35"/>
      <c r="JR534" s="35"/>
      <c r="JS534" s="35"/>
      <c r="JT534" s="35"/>
      <c r="JU534" s="35"/>
      <c r="JV534" s="35"/>
      <c r="JW534" s="35"/>
      <c r="JX534" s="35"/>
      <c r="JY534" s="35"/>
      <c r="JZ534" s="35"/>
      <c r="KA534" s="35"/>
      <c r="KB534" s="35"/>
      <c r="KC534" s="35"/>
      <c r="KD534" s="35"/>
      <c r="KE534" s="35"/>
      <c r="KF534" s="35"/>
      <c r="KG534" s="35"/>
      <c r="KH534" s="35"/>
      <c r="KI534" s="35"/>
      <c r="KJ534" s="35"/>
      <c r="KK534" s="35"/>
      <c r="KL534" s="35"/>
      <c r="KM534" s="35"/>
      <c r="KN534" s="35"/>
      <c r="KO534" s="35"/>
      <c r="KP534" s="35"/>
      <c r="KQ534" s="35"/>
      <c r="KR534" s="35"/>
      <c r="KS534" s="35"/>
      <c r="KT534" s="35"/>
      <c r="KU534" s="35"/>
      <c r="KV534" s="35"/>
      <c r="KW534" s="35"/>
      <c r="KX534" s="35"/>
      <c r="KY534" s="35"/>
      <c r="KZ534" s="35"/>
      <c r="LA534" s="35"/>
      <c r="LB534" s="35"/>
      <c r="LC534" s="35"/>
      <c r="LD534" s="35"/>
      <c r="LE534" s="35"/>
      <c r="LF534" s="35"/>
      <c r="LG534" s="35"/>
      <c r="LH534" s="35"/>
      <c r="LI534" s="35"/>
      <c r="LJ534" s="35"/>
      <c r="LK534" s="35"/>
      <c r="LL534" s="35"/>
      <c r="LM534" s="35"/>
      <c r="LN534" s="35"/>
      <c r="LO534" s="35"/>
      <c r="LP534" s="35"/>
      <c r="LQ534" s="35"/>
      <c r="LR534" s="35"/>
      <c r="LS534" s="35"/>
      <c r="LT534" s="35"/>
      <c r="LU534" s="35"/>
      <c r="LV534" s="35"/>
      <c r="LW534" s="35"/>
      <c r="LX534" s="35">
        <v>25</v>
      </c>
      <c r="LY534" s="35"/>
      <c r="LZ534" s="35"/>
      <c r="MA534" s="35"/>
      <c r="MB534" s="35"/>
      <c r="MC534" s="35"/>
      <c r="MD534" s="35"/>
      <c r="ME534" s="35"/>
      <c r="MF534" s="35"/>
      <c r="MG534" s="35"/>
      <c r="MH534" s="35"/>
      <c r="MI534" s="35"/>
      <c r="MJ534" s="35"/>
      <c r="MK534" s="35"/>
      <c r="ML534" s="35"/>
      <c r="MM534" s="35"/>
      <c r="MN534" s="35"/>
      <c r="MO534" s="35"/>
      <c r="MP534" s="35"/>
      <c r="MQ534" s="35"/>
      <c r="MR534" s="35"/>
      <c r="MS534" s="35"/>
      <c r="MT534" s="35"/>
      <c r="MU534" s="35"/>
      <c r="MV534" s="35"/>
      <c r="MW534" s="35"/>
      <c r="MX534" s="35"/>
      <c r="MY534" s="35"/>
      <c r="MZ534" s="35"/>
      <c r="NA534" s="35"/>
      <c r="NB534" s="35"/>
      <c r="NC534" s="35"/>
      <c r="ND534" s="35"/>
      <c r="NE534" s="35"/>
      <c r="NF534" s="35"/>
      <c r="NG534" s="35"/>
      <c r="NH534" s="35"/>
      <c r="NI534" s="35"/>
      <c r="NJ534" s="35"/>
      <c r="NK534" s="35"/>
      <c r="NL534" s="35"/>
      <c r="NM534" s="35"/>
      <c r="NN534" s="35"/>
      <c r="NO534" s="35"/>
      <c r="NP534" s="35"/>
      <c r="NQ534" s="35"/>
      <c r="NR534" s="35"/>
      <c r="NS534" s="35"/>
      <c r="NT534" s="35"/>
      <c r="NU534" s="35"/>
      <c r="NV534" s="35"/>
      <c r="NW534" s="35"/>
      <c r="NX534" s="35"/>
      <c r="NY534" s="35"/>
      <c r="NZ534" s="35"/>
      <c r="OA534" s="35"/>
      <c r="OB534" s="35"/>
      <c r="OC534" s="35"/>
      <c r="OD534" s="35"/>
      <c r="OE534" s="35"/>
      <c r="OF534" s="35"/>
      <c r="OG534" s="35"/>
      <c r="OH534" s="35"/>
      <c r="OI534" s="35"/>
      <c r="OJ534" s="35"/>
      <c r="OK534" s="35"/>
      <c r="OL534" s="35"/>
      <c r="OM534" s="35"/>
      <c r="ON534" s="35"/>
      <c r="OO534" s="35"/>
      <c r="OP534" s="35"/>
      <c r="OQ534" s="35"/>
      <c r="OR534" s="35"/>
      <c r="OS534" s="35"/>
      <c r="OT534" s="35"/>
      <c r="OU534" s="35"/>
      <c r="OV534" s="35"/>
      <c r="OW534" s="35"/>
      <c r="OX534" s="35"/>
      <c r="OY534" s="35"/>
      <c r="OZ534" s="35"/>
      <c r="PA534" s="35"/>
      <c r="PB534" s="35"/>
      <c r="PC534" s="35"/>
      <c r="PD534" s="35"/>
      <c r="PE534" s="35"/>
      <c r="PF534" s="35"/>
      <c r="PG534" s="35"/>
      <c r="PH534" s="35"/>
      <c r="PI534" s="35"/>
      <c r="PJ534" s="35"/>
      <c r="PK534" s="35"/>
      <c r="PL534" s="35"/>
      <c r="PM534" s="35"/>
      <c r="PN534" s="35"/>
      <c r="PO534" s="35"/>
      <c r="PP534" s="35"/>
      <c r="PQ534" s="35"/>
      <c r="PR534" s="35"/>
      <c r="PS534" s="35"/>
      <c r="PT534" s="35"/>
      <c r="PU534" s="35"/>
      <c r="PV534" s="35"/>
      <c r="PW534" s="35"/>
      <c r="PX534" s="35"/>
      <c r="PY534" s="35"/>
      <c r="PZ534" s="35"/>
      <c r="QA534" s="35"/>
      <c r="QB534" s="35"/>
      <c r="QC534" s="35"/>
      <c r="QD534" s="35"/>
      <c r="QE534" s="35"/>
      <c r="QF534" s="35"/>
      <c r="QG534" s="35"/>
      <c r="QH534" s="35"/>
      <c r="QI534" s="35"/>
      <c r="QJ534" s="35"/>
      <c r="QK534" s="35"/>
      <c r="QL534" s="35"/>
      <c r="QM534" s="35"/>
      <c r="QN534" s="35"/>
      <c r="QO534" s="35"/>
      <c r="QP534" s="35"/>
      <c r="QQ534" s="35"/>
      <c r="QR534" s="35"/>
      <c r="QS534" s="35"/>
      <c r="QT534" s="35"/>
      <c r="QU534" s="35"/>
      <c r="QV534" s="35"/>
      <c r="QW534" s="35"/>
      <c r="QX534" s="35"/>
      <c r="QY534" s="35"/>
      <c r="QZ534" s="35"/>
      <c r="RA534" s="35"/>
      <c r="RB534" s="35"/>
      <c r="RC534" s="35"/>
      <c r="RD534" s="35"/>
      <c r="RE534" s="35"/>
      <c r="RF534" s="35"/>
      <c r="RG534" s="35"/>
      <c r="RH534" s="35"/>
      <c r="RI534" s="35"/>
      <c r="RJ534" s="35"/>
      <c r="RK534" s="35"/>
      <c r="RL534" s="35"/>
      <c r="RM534" s="35"/>
      <c r="RN534" s="35"/>
      <c r="RO534" s="35"/>
      <c r="RP534" s="35"/>
      <c r="RQ534" s="35"/>
      <c r="RR534" s="35"/>
      <c r="RS534" s="35"/>
      <c r="RT534" s="35"/>
      <c r="RU534" s="35"/>
      <c r="RV534" s="35"/>
      <c r="RW534" s="35"/>
      <c r="RX534" s="35"/>
      <c r="RY534" s="35"/>
      <c r="RZ534" s="35"/>
      <c r="SA534" s="35"/>
      <c r="SB534" s="35"/>
      <c r="SC534" s="35"/>
      <c r="SD534" s="35"/>
      <c r="SE534" s="35"/>
      <c r="SF534" s="35"/>
      <c r="SG534" s="35"/>
      <c r="SH534" s="35"/>
      <c r="SI534" s="35"/>
      <c r="SJ534" s="35"/>
      <c r="SK534" s="35"/>
      <c r="SL534" s="35"/>
      <c r="SM534" s="35"/>
      <c r="SN534" s="35"/>
      <c r="SO534" s="35"/>
      <c r="SP534" s="35"/>
      <c r="SQ534" s="35"/>
      <c r="SR534" s="35"/>
      <c r="SS534" s="35"/>
      <c r="ST534" s="35"/>
      <c r="SU534" s="35"/>
      <c r="SV534" s="35"/>
      <c r="SW534" s="35"/>
      <c r="SX534" s="35"/>
      <c r="SY534" s="35"/>
      <c r="SZ534" s="35"/>
      <c r="TA534" s="35"/>
      <c r="TB534" s="35"/>
      <c r="TC534" s="35"/>
      <c r="TD534" s="35"/>
      <c r="TE534" s="35"/>
      <c r="TF534" s="35"/>
      <c r="TG534" s="35"/>
      <c r="TH534" s="35"/>
      <c r="TI534" s="35"/>
      <c r="TJ534" s="35">
        <v>25</v>
      </c>
      <c r="TK534" s="35"/>
      <c r="TL534" s="35"/>
      <c r="TM534" s="35"/>
      <c r="TN534" s="35"/>
      <c r="TO534" s="35"/>
      <c r="TP534" s="35"/>
      <c r="TQ534" s="35"/>
      <c r="TR534" s="35"/>
      <c r="TS534" s="35"/>
      <c r="TT534" s="35"/>
      <c r="TU534" s="35"/>
      <c r="TV534" s="35"/>
      <c r="TW534" s="35"/>
      <c r="TX534" s="35"/>
      <c r="TY534" s="35"/>
      <c r="TZ534" s="35"/>
      <c r="UA534" s="35"/>
      <c r="UB534" s="35"/>
      <c r="UC534" s="35"/>
      <c r="UD534" s="35"/>
      <c r="UE534" s="35"/>
      <c r="UF534" s="35"/>
      <c r="UG534" s="35"/>
      <c r="UH534" s="35"/>
      <c r="UI534" s="35"/>
      <c r="UJ534" s="35"/>
      <c r="UK534" s="35"/>
      <c r="UL534" s="35"/>
      <c r="UM534" s="35"/>
      <c r="UN534" s="35"/>
      <c r="UO534" s="35"/>
      <c r="UP534" s="35"/>
      <c r="UQ534" s="35"/>
      <c r="UR534" s="35"/>
      <c r="US534" s="35"/>
      <c r="UT534" s="35"/>
      <c r="UU534" s="35"/>
      <c r="UV534" s="35"/>
      <c r="UW534" s="35"/>
      <c r="UX534" s="35"/>
      <c r="UY534" s="35"/>
      <c r="UZ534" s="35"/>
      <c r="VA534" s="35"/>
      <c r="VB534" s="35"/>
      <c r="VC534" s="35"/>
      <c r="VD534" s="35"/>
      <c r="VE534" s="35"/>
      <c r="VF534" s="35"/>
      <c r="VG534" s="35"/>
      <c r="VH534" s="35"/>
      <c r="VI534" s="35"/>
      <c r="VJ534" s="35"/>
      <c r="VK534" s="35"/>
      <c r="VL534" s="35"/>
      <c r="VM534" s="35"/>
      <c r="VN534" s="35"/>
      <c r="VO534" s="35"/>
      <c r="VP534" s="35"/>
      <c r="VQ534" s="35"/>
      <c r="VR534" s="35"/>
      <c r="VS534" s="35"/>
      <c r="VT534" s="35"/>
      <c r="VU534" s="35"/>
      <c r="VV534" s="35"/>
      <c r="VW534" s="35"/>
      <c r="VX534" s="35"/>
      <c r="VY534" s="35"/>
      <c r="VZ534" s="35"/>
      <c r="WA534" s="35"/>
      <c r="WB534" s="35"/>
      <c r="WC534" s="35"/>
      <c r="WD534" s="35"/>
      <c r="WE534" s="35"/>
      <c r="WF534" s="35"/>
      <c r="WG534" s="35"/>
      <c r="WH534" s="35"/>
      <c r="WI534" s="35"/>
      <c r="WJ534" s="35"/>
      <c r="WK534" s="35"/>
      <c r="WL534" s="35"/>
      <c r="WM534" s="35"/>
      <c r="WN534" s="35"/>
      <c r="WO534" s="35"/>
      <c r="WP534" s="35"/>
      <c r="WQ534" s="35"/>
      <c r="WR534" s="35"/>
      <c r="WS534" s="35"/>
      <c r="WT534" s="35"/>
      <c r="WU534" s="35"/>
      <c r="WV534" s="35"/>
      <c r="WW534" s="35"/>
      <c r="WX534" s="35"/>
      <c r="WY534" s="35"/>
      <c r="WZ534" s="35"/>
      <c r="XA534" s="35"/>
      <c r="XB534" s="35"/>
      <c r="XC534" s="35"/>
      <c r="XD534" s="35"/>
      <c r="XE534" s="35"/>
      <c r="XF534" s="35"/>
      <c r="XG534" s="35"/>
      <c r="XH534" s="35"/>
      <c r="XI534" s="35"/>
      <c r="XJ534" s="35"/>
      <c r="XK534" s="35"/>
      <c r="XL534" s="35"/>
      <c r="XM534" s="35"/>
      <c r="XN534" s="35"/>
      <c r="XO534" s="35"/>
      <c r="XP534" s="35"/>
      <c r="XQ534" s="35"/>
      <c r="XR534" s="35"/>
      <c r="XS534" s="35"/>
      <c r="XT534" s="35"/>
      <c r="XU534" s="35"/>
      <c r="XV534" s="35"/>
      <c r="XW534" s="35"/>
      <c r="XX534" s="35"/>
      <c r="XY534" s="35"/>
      <c r="XZ534" s="35"/>
      <c r="YA534" s="35"/>
      <c r="YB534" s="35"/>
      <c r="YC534" s="35"/>
      <c r="YD534" s="35"/>
      <c r="YE534" s="35"/>
      <c r="YF534" s="35"/>
      <c r="YG534" s="35"/>
      <c r="YH534" s="35"/>
      <c r="YI534" s="35"/>
      <c r="YJ534" s="35"/>
      <c r="YK534" s="35"/>
      <c r="YL534" s="35"/>
      <c r="YM534" s="35"/>
      <c r="YN534" s="35"/>
      <c r="YO534" s="35"/>
      <c r="YP534" s="35"/>
      <c r="YQ534" s="35"/>
      <c r="YR534" s="35"/>
      <c r="YS534" s="35"/>
      <c r="YT534" s="35"/>
      <c r="YU534" s="35"/>
      <c r="YV534" s="35"/>
      <c r="YW534" s="35"/>
      <c r="YX534" s="35"/>
      <c r="YY534" s="35"/>
      <c r="YZ534" s="35"/>
      <c r="ZA534" s="35"/>
      <c r="ZB534" s="35"/>
      <c r="ZC534" s="35"/>
      <c r="ZD534" s="35"/>
      <c r="ZE534" s="35"/>
      <c r="ZF534" s="35"/>
      <c r="ZG534" s="35"/>
      <c r="ZH534" s="35"/>
      <c r="ZI534" s="35"/>
      <c r="ZJ534" s="35"/>
      <c r="ZK534" s="35"/>
      <c r="ZL534" s="35"/>
      <c r="ZM534" s="35"/>
      <c r="ZN534" s="35"/>
      <c r="ZO534" s="35"/>
      <c r="ZP534" s="35"/>
      <c r="ZQ534" s="35"/>
      <c r="ZR534" s="35"/>
      <c r="ZS534" s="35"/>
      <c r="ZT534" s="35"/>
      <c r="ZU534" s="35"/>
      <c r="ZV534" s="35"/>
      <c r="ZW534" s="35"/>
      <c r="ZX534" s="35"/>
      <c r="ZY534" s="35"/>
      <c r="ZZ534" s="35"/>
      <c r="AAA534" s="35"/>
      <c r="AAB534" s="35"/>
      <c r="AAC534" s="35"/>
      <c r="AAD534" s="35"/>
      <c r="AAE534" s="35"/>
      <c r="AAF534" s="35"/>
      <c r="AAG534" s="35"/>
      <c r="AAH534" s="35"/>
      <c r="AAI534" s="35"/>
      <c r="AAJ534" s="35"/>
      <c r="AAK534" s="35"/>
      <c r="AAL534" s="35"/>
      <c r="AAM534" s="35"/>
      <c r="AAN534" s="35"/>
      <c r="AAO534" s="35"/>
      <c r="AAP534" s="35"/>
      <c r="AAQ534" s="35"/>
      <c r="AAR534" s="35"/>
      <c r="AAS534" s="35"/>
      <c r="AAT534" s="35"/>
      <c r="AAU534" s="35"/>
      <c r="AAV534" s="35"/>
      <c r="AAW534" s="35"/>
      <c r="AAX534" s="35"/>
      <c r="AAY534" s="35"/>
      <c r="AAZ534" s="35"/>
      <c r="ABA534" s="35"/>
      <c r="ABB534" s="35"/>
      <c r="ABC534" s="35"/>
      <c r="ABD534" s="35"/>
      <c r="ABE534" s="35"/>
      <c r="ABF534" s="35"/>
      <c r="ABG534" s="35"/>
      <c r="ABH534" s="35"/>
      <c r="ABI534" s="35"/>
      <c r="ABJ534" s="35"/>
      <c r="ABK534" s="35"/>
      <c r="ABL534" s="35"/>
      <c r="ABM534" s="35"/>
      <c r="ABN534" s="35"/>
      <c r="ABO534" s="35"/>
      <c r="ABP534" s="35"/>
      <c r="ABQ534" s="35"/>
      <c r="ABR534" s="35"/>
      <c r="ABS534" s="35"/>
      <c r="ABT534" s="35"/>
      <c r="ABU534" s="35"/>
      <c r="ABV534" s="35"/>
      <c r="ABW534" s="35"/>
      <c r="ABX534" s="35"/>
      <c r="ABY534" s="35"/>
      <c r="ABZ534" s="35"/>
      <c r="ACA534" s="35"/>
      <c r="ACB534" s="35"/>
      <c r="ACC534" s="35"/>
      <c r="ACD534" s="35"/>
      <c r="ACE534" s="35"/>
      <c r="ACF534" s="35"/>
      <c r="ACG534" s="35"/>
      <c r="ACH534" s="35"/>
      <c r="ACI534" s="35"/>
      <c r="ACJ534" s="35"/>
      <c r="ACK534" s="35"/>
      <c r="ACL534" s="35"/>
      <c r="ACM534" s="35"/>
      <c r="ACN534" s="35"/>
      <c r="ACO534" s="35"/>
      <c r="ACP534" s="35"/>
      <c r="ACQ534" s="35"/>
      <c r="ACR534" s="35"/>
      <c r="ACS534" s="35"/>
      <c r="ACT534" s="35"/>
      <c r="ACU534" s="35"/>
      <c r="ACV534" s="35"/>
      <c r="ACW534" s="35"/>
      <c r="ACX534" s="35"/>
      <c r="ACY534" s="35"/>
      <c r="ACZ534" s="35"/>
      <c r="ADA534" s="35"/>
      <c r="ADB534" s="35"/>
      <c r="ADC534" s="35"/>
      <c r="ADD534" s="35"/>
      <c r="ADE534" s="35"/>
      <c r="ADF534" s="35"/>
      <c r="ADG534" s="35"/>
      <c r="ADH534" s="35"/>
      <c r="ADI534" s="35"/>
      <c r="ADJ534" s="35"/>
      <c r="ADK534" s="35"/>
      <c r="ADL534" s="35"/>
      <c r="ADM534" s="35"/>
      <c r="ADN534" s="35"/>
      <c r="ADO534" s="35"/>
      <c r="ADP534" s="35"/>
      <c r="ADQ534" s="35"/>
      <c r="ADR534" s="35"/>
      <c r="ADS534" s="35"/>
      <c r="ADT534" s="35"/>
      <c r="ADU534" s="35"/>
      <c r="ADV534" s="35"/>
      <c r="ADW534" s="35"/>
      <c r="ADX534" s="35"/>
      <c r="ADY534" s="66">
        <f t="shared" si="26"/>
        <v>0</v>
      </c>
    </row>
    <row r="535" spans="1:829" s="5" customFormat="1" x14ac:dyDescent="0.2">
      <c r="A535" s="51" t="s">
        <v>49</v>
      </c>
      <c r="B535" s="65">
        <f t="shared" si="27"/>
        <v>0</v>
      </c>
      <c r="C535" s="57">
        <v>25</v>
      </c>
      <c r="D535" s="78" t="s">
        <v>451</v>
      </c>
      <c r="E535" s="68">
        <v>25.43</v>
      </c>
      <c r="F535" s="67">
        <f t="shared" si="24"/>
        <v>0</v>
      </c>
      <c r="G535" s="65">
        <v>50</v>
      </c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35"/>
      <c r="AF535" s="35"/>
      <c r="AG535" s="35"/>
      <c r="AH535" s="35"/>
      <c r="AI535" s="35"/>
      <c r="AJ535" s="35"/>
      <c r="AK535" s="35"/>
      <c r="AL535" s="35"/>
      <c r="AM535" s="35"/>
      <c r="AN535" s="35"/>
      <c r="AO535" s="35"/>
      <c r="AP535" s="35"/>
      <c r="AQ535" s="35"/>
      <c r="AR535" s="35"/>
      <c r="AS535" s="35"/>
      <c r="AT535" s="35"/>
      <c r="AU535" s="35"/>
      <c r="AV535" s="35"/>
      <c r="AW535" s="35"/>
      <c r="AX535" s="35"/>
      <c r="AY535" s="35"/>
      <c r="AZ535" s="35"/>
      <c r="BA535" s="35"/>
      <c r="BB535" s="35"/>
      <c r="BC535" s="35"/>
      <c r="BD535" s="35"/>
      <c r="BE535" s="15"/>
      <c r="BF535" s="15"/>
      <c r="BG535" s="136"/>
      <c r="BH535" s="35"/>
      <c r="BI535" s="35"/>
      <c r="BJ535" s="35"/>
      <c r="BK535" s="35"/>
      <c r="BL535" s="35"/>
      <c r="BM535" s="35"/>
      <c r="BN535" s="35"/>
      <c r="BO535" s="35"/>
      <c r="BP535" s="35"/>
      <c r="BQ535" s="35"/>
      <c r="BR535" s="35"/>
      <c r="BS535" s="35"/>
      <c r="BT535" s="35"/>
      <c r="BU535" s="35"/>
      <c r="BV535" s="35"/>
      <c r="BW535" s="35"/>
      <c r="BX535" s="35"/>
      <c r="BY535" s="35"/>
      <c r="BZ535" s="35"/>
      <c r="CA535" s="35"/>
      <c r="CB535" s="35"/>
      <c r="CC535" s="35"/>
      <c r="CD535" s="35"/>
      <c r="CE535" s="35"/>
      <c r="CF535" s="35"/>
      <c r="CG535" s="35"/>
      <c r="CH535" s="35"/>
      <c r="CI535" s="35"/>
      <c r="CJ535" s="35"/>
      <c r="CK535" s="35"/>
      <c r="CL535" s="35"/>
      <c r="CM535" s="35"/>
      <c r="CN535" s="35"/>
      <c r="CO535" s="35"/>
      <c r="CP535" s="35"/>
      <c r="CQ535" s="35"/>
      <c r="CR535" s="35"/>
      <c r="CS535" s="35"/>
      <c r="CT535" s="35"/>
      <c r="CU535" s="35"/>
      <c r="CV535" s="35"/>
      <c r="CW535" s="35"/>
      <c r="CX535" s="35"/>
      <c r="CY535" s="35"/>
      <c r="CZ535" s="35"/>
      <c r="DA535" s="35"/>
      <c r="DB535" s="35"/>
      <c r="DC535" s="35"/>
      <c r="DD535" s="35"/>
      <c r="DE535" s="35"/>
      <c r="DF535" s="35"/>
      <c r="DG535" s="35"/>
      <c r="DH535" s="35"/>
      <c r="DI535" s="35"/>
      <c r="DJ535" s="35"/>
      <c r="DK535" s="35"/>
      <c r="DL535" s="35"/>
      <c r="DM535" s="35"/>
      <c r="DN535" s="35"/>
      <c r="DO535" s="35"/>
      <c r="DP535" s="35"/>
      <c r="DQ535" s="35"/>
      <c r="DR535" s="35"/>
      <c r="DS535" s="35"/>
      <c r="DT535" s="35"/>
      <c r="DU535" s="35"/>
      <c r="DV535" s="35"/>
      <c r="DW535" s="35"/>
      <c r="DX535" s="35"/>
      <c r="DY535" s="35"/>
      <c r="DZ535" s="35"/>
      <c r="EA535" s="35"/>
      <c r="EB535" s="35"/>
      <c r="EC535" s="35"/>
      <c r="ED535" s="35"/>
      <c r="EE535" s="35"/>
      <c r="EF535" s="35"/>
      <c r="EG535" s="35"/>
      <c r="EH535" s="35"/>
      <c r="EI535" s="35"/>
      <c r="EJ535" s="35"/>
      <c r="EK535" s="35"/>
      <c r="EL535" s="35"/>
      <c r="EM535" s="35"/>
      <c r="EN535" s="35"/>
      <c r="EO535" s="35"/>
      <c r="EP535" s="35"/>
      <c r="EQ535" s="35"/>
      <c r="ER535" s="35"/>
      <c r="ES535" s="35"/>
      <c r="ET535" s="35"/>
      <c r="EU535" s="35"/>
      <c r="EV535" s="35"/>
      <c r="EW535" s="35"/>
      <c r="EX535" s="35"/>
      <c r="EY535" s="35"/>
      <c r="EZ535" s="35"/>
      <c r="FA535" s="35"/>
      <c r="FB535" s="35"/>
      <c r="FC535" s="35"/>
      <c r="FD535" s="35"/>
      <c r="FE535" s="35"/>
      <c r="FF535" s="35"/>
      <c r="FG535" s="35"/>
      <c r="FH535" s="35"/>
      <c r="FI535" s="35"/>
      <c r="FJ535" s="35"/>
      <c r="FK535" s="35"/>
      <c r="FL535" s="35"/>
      <c r="FM535" s="35"/>
      <c r="FN535" s="35"/>
      <c r="FO535" s="35"/>
      <c r="FP535" s="35"/>
      <c r="FQ535" s="35"/>
      <c r="FR535" s="35"/>
      <c r="FS535" s="35"/>
      <c r="FT535" s="35"/>
      <c r="FU535" s="35"/>
      <c r="FV535" s="35"/>
      <c r="FW535" s="35"/>
      <c r="FX535" s="35"/>
      <c r="FY535" s="35"/>
      <c r="FZ535" s="35"/>
      <c r="GA535" s="35"/>
      <c r="GB535" s="35"/>
      <c r="GC535" s="35"/>
      <c r="GD535" s="35"/>
      <c r="GE535" s="35"/>
      <c r="GF535" s="35"/>
      <c r="GG535" s="35"/>
      <c r="GH535" s="35"/>
      <c r="GI535" s="35"/>
      <c r="GJ535" s="35"/>
      <c r="GK535" s="35"/>
      <c r="GL535" s="35"/>
      <c r="GM535" s="35"/>
      <c r="GN535" s="35"/>
      <c r="GO535" s="35"/>
      <c r="GP535" s="35"/>
      <c r="GQ535" s="35"/>
      <c r="GR535" s="35"/>
      <c r="GS535" s="35"/>
      <c r="GT535" s="35"/>
      <c r="GU535" s="35"/>
      <c r="GV535" s="35"/>
      <c r="GW535" s="35"/>
      <c r="GX535" s="35"/>
      <c r="GY535" s="35"/>
      <c r="GZ535" s="35"/>
      <c r="HA535" s="35"/>
      <c r="HB535" s="35"/>
      <c r="HC535" s="35"/>
      <c r="HD535" s="35"/>
      <c r="HE535" s="35"/>
      <c r="HF535" s="35"/>
      <c r="HG535" s="35"/>
      <c r="HH535" s="35"/>
      <c r="HI535" s="35"/>
      <c r="HJ535" s="35"/>
      <c r="HK535" s="35"/>
      <c r="HL535" s="35"/>
      <c r="HM535" s="35"/>
      <c r="HN535" s="35"/>
      <c r="HO535" s="35"/>
      <c r="HP535" s="35"/>
      <c r="HQ535" s="35"/>
      <c r="HR535" s="35"/>
      <c r="HS535" s="35"/>
      <c r="HT535" s="35"/>
      <c r="HU535" s="35"/>
      <c r="HV535" s="35"/>
      <c r="HW535" s="35"/>
      <c r="HX535" s="35"/>
      <c r="HY535" s="35"/>
      <c r="HZ535" s="35"/>
      <c r="IA535" s="35"/>
      <c r="IB535" s="35"/>
      <c r="IC535" s="35"/>
      <c r="ID535" s="35"/>
      <c r="IE535" s="35"/>
      <c r="IF535" s="35"/>
      <c r="IG535" s="35"/>
      <c r="IH535" s="35"/>
      <c r="II535" s="35"/>
      <c r="IJ535" s="35"/>
      <c r="IK535" s="35"/>
      <c r="IL535" s="35"/>
      <c r="IM535" s="35"/>
      <c r="IN535" s="35"/>
      <c r="IO535" s="35"/>
      <c r="IP535" s="35"/>
      <c r="IQ535" s="35"/>
      <c r="IR535" s="35"/>
      <c r="IS535" s="35"/>
      <c r="IT535" s="35"/>
      <c r="IU535" s="35"/>
      <c r="IV535" s="35"/>
      <c r="IW535" s="35"/>
      <c r="IX535" s="35"/>
      <c r="IY535" s="35"/>
      <c r="IZ535" s="35"/>
      <c r="JA535" s="35"/>
      <c r="JB535" s="35"/>
      <c r="JC535" s="35"/>
      <c r="JD535" s="35"/>
      <c r="JE535" s="35"/>
      <c r="JF535" s="35"/>
      <c r="JG535" s="35"/>
      <c r="JH535" s="35"/>
      <c r="JI535" s="35"/>
      <c r="JJ535" s="35"/>
      <c r="JK535" s="35"/>
      <c r="JL535" s="35"/>
      <c r="JM535" s="35"/>
      <c r="JN535" s="35"/>
      <c r="JO535" s="35"/>
      <c r="JP535" s="35"/>
      <c r="JQ535" s="35"/>
      <c r="JR535" s="35"/>
      <c r="JS535" s="35"/>
      <c r="JT535" s="35"/>
      <c r="JU535" s="35"/>
      <c r="JV535" s="35">
        <v>7</v>
      </c>
      <c r="JW535" s="35">
        <v>18</v>
      </c>
      <c r="JX535" s="35"/>
      <c r="JY535" s="35"/>
      <c r="JZ535" s="35"/>
      <c r="KA535" s="35"/>
      <c r="KB535" s="35"/>
      <c r="KC535" s="35"/>
      <c r="KD535" s="35"/>
      <c r="KE535" s="35"/>
      <c r="KF535" s="35"/>
      <c r="KG535" s="35"/>
      <c r="KH535" s="35"/>
      <c r="KI535" s="35"/>
      <c r="KJ535" s="35"/>
      <c r="KK535" s="35"/>
      <c r="KL535" s="35"/>
      <c r="KM535" s="35"/>
      <c r="KN535" s="35"/>
      <c r="KO535" s="35"/>
      <c r="KP535" s="35"/>
      <c r="KQ535" s="35"/>
      <c r="KR535" s="35"/>
      <c r="KS535" s="35"/>
      <c r="KT535" s="35"/>
      <c r="KU535" s="35"/>
      <c r="KV535" s="35"/>
      <c r="KW535" s="35"/>
      <c r="KX535" s="35"/>
      <c r="KY535" s="35"/>
      <c r="KZ535" s="35"/>
      <c r="LA535" s="35"/>
      <c r="LB535" s="35"/>
      <c r="LC535" s="35"/>
      <c r="LD535" s="35"/>
      <c r="LE535" s="35"/>
      <c r="LF535" s="35"/>
      <c r="LG535" s="35"/>
      <c r="LH535" s="35"/>
      <c r="LI535" s="35"/>
      <c r="LJ535" s="35"/>
      <c r="LK535" s="35"/>
      <c r="LL535" s="35"/>
      <c r="LM535" s="35"/>
      <c r="LN535" s="35"/>
      <c r="LO535" s="35"/>
      <c r="LP535" s="35"/>
      <c r="LQ535" s="35"/>
      <c r="LR535" s="35"/>
      <c r="LS535" s="35"/>
      <c r="LT535" s="35"/>
      <c r="LU535" s="35"/>
      <c r="LV535" s="35"/>
      <c r="LW535" s="35"/>
      <c r="LX535" s="35"/>
      <c r="LY535" s="35"/>
      <c r="LZ535" s="35"/>
      <c r="MA535" s="35"/>
      <c r="MB535" s="35"/>
      <c r="MC535" s="35"/>
      <c r="MD535" s="35"/>
      <c r="ME535" s="35"/>
      <c r="MF535" s="35"/>
      <c r="MG535" s="35"/>
      <c r="MH535" s="35"/>
      <c r="MI535" s="35"/>
      <c r="MJ535" s="35"/>
      <c r="MK535" s="35"/>
      <c r="ML535" s="35"/>
      <c r="MM535" s="35"/>
      <c r="MN535" s="35"/>
      <c r="MO535" s="35"/>
      <c r="MP535" s="35"/>
      <c r="MQ535" s="35"/>
      <c r="MR535" s="35"/>
      <c r="MS535" s="35"/>
      <c r="MT535" s="35"/>
      <c r="MU535" s="35"/>
      <c r="MV535" s="35"/>
      <c r="MW535" s="35"/>
      <c r="MX535" s="35"/>
      <c r="MY535" s="35"/>
      <c r="MZ535" s="35"/>
      <c r="NA535" s="35"/>
      <c r="NB535" s="35"/>
      <c r="NC535" s="35"/>
      <c r="ND535" s="35"/>
      <c r="NE535" s="35"/>
      <c r="NF535" s="35"/>
      <c r="NG535" s="35"/>
      <c r="NH535" s="35"/>
      <c r="NI535" s="35"/>
      <c r="NJ535" s="35"/>
      <c r="NK535" s="35"/>
      <c r="NL535" s="35"/>
      <c r="NM535" s="35"/>
      <c r="NN535" s="35"/>
      <c r="NO535" s="35"/>
      <c r="NP535" s="35"/>
      <c r="NQ535" s="35"/>
      <c r="NR535" s="35"/>
      <c r="NS535" s="35"/>
      <c r="NT535" s="35"/>
      <c r="NU535" s="35"/>
      <c r="NV535" s="35"/>
      <c r="NW535" s="35"/>
      <c r="NX535" s="35"/>
      <c r="NY535" s="35"/>
      <c r="NZ535" s="35"/>
      <c r="OA535" s="35"/>
      <c r="OB535" s="35"/>
      <c r="OC535" s="35"/>
      <c r="OD535" s="35"/>
      <c r="OE535" s="35"/>
      <c r="OF535" s="35"/>
      <c r="OG535" s="35"/>
      <c r="OH535" s="35"/>
      <c r="OI535" s="35"/>
      <c r="OJ535" s="35"/>
      <c r="OK535" s="35"/>
      <c r="OL535" s="35"/>
      <c r="OM535" s="35"/>
      <c r="ON535" s="35"/>
      <c r="OO535" s="35"/>
      <c r="OP535" s="35"/>
      <c r="OQ535" s="35"/>
      <c r="OR535" s="35"/>
      <c r="OS535" s="35"/>
      <c r="OT535" s="35"/>
      <c r="OU535" s="35"/>
      <c r="OV535" s="35"/>
      <c r="OW535" s="35"/>
      <c r="OX535" s="35"/>
      <c r="OY535" s="35"/>
      <c r="OZ535" s="35"/>
      <c r="PA535" s="35"/>
      <c r="PB535" s="35"/>
      <c r="PC535" s="35"/>
      <c r="PD535" s="35"/>
      <c r="PE535" s="35"/>
      <c r="PF535" s="35"/>
      <c r="PG535" s="35"/>
      <c r="PH535" s="35"/>
      <c r="PI535" s="35"/>
      <c r="PJ535" s="35"/>
      <c r="PK535" s="35"/>
      <c r="PL535" s="35"/>
      <c r="PM535" s="35"/>
      <c r="PN535" s="35"/>
      <c r="PO535" s="35"/>
      <c r="PP535" s="35"/>
      <c r="PQ535" s="35"/>
      <c r="PR535" s="35"/>
      <c r="PS535" s="35"/>
      <c r="PT535" s="35"/>
      <c r="PU535" s="35"/>
      <c r="PV535" s="35"/>
      <c r="PW535" s="35"/>
      <c r="PX535" s="35"/>
      <c r="PY535" s="35"/>
      <c r="PZ535" s="35"/>
      <c r="QA535" s="35"/>
      <c r="QB535" s="35"/>
      <c r="QC535" s="35"/>
      <c r="QD535" s="35"/>
      <c r="QE535" s="35"/>
      <c r="QF535" s="35"/>
      <c r="QG535" s="35"/>
      <c r="QH535" s="35"/>
      <c r="QI535" s="35"/>
      <c r="QJ535" s="35"/>
      <c r="QK535" s="35"/>
      <c r="QL535" s="35"/>
      <c r="QM535" s="35"/>
      <c r="QN535" s="35"/>
      <c r="QO535" s="35"/>
      <c r="QP535" s="35"/>
      <c r="QQ535" s="35"/>
      <c r="QR535" s="35"/>
      <c r="QS535" s="35"/>
      <c r="QT535" s="35"/>
      <c r="QU535" s="35"/>
      <c r="QV535" s="35"/>
      <c r="QW535" s="35"/>
      <c r="QX535" s="35"/>
      <c r="QY535" s="35"/>
      <c r="QZ535" s="35"/>
      <c r="RA535" s="35"/>
      <c r="RB535" s="35"/>
      <c r="RC535" s="35"/>
      <c r="RD535" s="35"/>
      <c r="RE535" s="35"/>
      <c r="RF535" s="35"/>
      <c r="RG535" s="35"/>
      <c r="RH535" s="35"/>
      <c r="RI535" s="35"/>
      <c r="RJ535" s="35"/>
      <c r="RK535" s="35"/>
      <c r="RL535" s="35"/>
      <c r="RM535" s="35"/>
      <c r="RN535" s="35"/>
      <c r="RO535" s="35"/>
      <c r="RP535" s="35"/>
      <c r="RQ535" s="35"/>
      <c r="RR535" s="35"/>
      <c r="RS535" s="35"/>
      <c r="RT535" s="35"/>
      <c r="RU535" s="35"/>
      <c r="RV535" s="35"/>
      <c r="RW535" s="35"/>
      <c r="RX535" s="35"/>
      <c r="RY535" s="35"/>
      <c r="RZ535" s="35"/>
      <c r="SA535" s="35"/>
      <c r="SB535" s="35"/>
      <c r="SC535" s="35"/>
      <c r="SD535" s="35"/>
      <c r="SE535" s="35"/>
      <c r="SF535" s="35"/>
      <c r="SG535" s="35"/>
      <c r="SH535" s="35"/>
      <c r="SI535" s="35"/>
      <c r="SJ535" s="35"/>
      <c r="SK535" s="35"/>
      <c r="SL535" s="35"/>
      <c r="SM535" s="35"/>
      <c r="SN535" s="35"/>
      <c r="SO535" s="35"/>
      <c r="SP535" s="35"/>
      <c r="SQ535" s="35"/>
      <c r="SR535" s="35"/>
      <c r="SS535" s="35"/>
      <c r="ST535" s="35"/>
      <c r="SU535" s="35"/>
      <c r="SV535" s="35"/>
      <c r="SW535" s="35"/>
      <c r="SX535" s="35"/>
      <c r="SY535" s="35"/>
      <c r="SZ535" s="35"/>
      <c r="TA535" s="35"/>
      <c r="TB535" s="35"/>
      <c r="TC535" s="35"/>
      <c r="TD535" s="35"/>
      <c r="TE535" s="35"/>
      <c r="TF535" s="35"/>
      <c r="TG535" s="35"/>
      <c r="TH535" s="35"/>
      <c r="TI535" s="35"/>
      <c r="TJ535" s="35"/>
      <c r="TK535" s="35"/>
      <c r="TL535" s="35"/>
      <c r="TM535" s="35"/>
      <c r="TN535" s="35"/>
      <c r="TO535" s="35"/>
      <c r="TP535" s="35"/>
      <c r="TQ535" s="35"/>
      <c r="TR535" s="35"/>
      <c r="TS535" s="35"/>
      <c r="TT535" s="35"/>
      <c r="TU535" s="35"/>
      <c r="TV535" s="35"/>
      <c r="TW535" s="35"/>
      <c r="TX535" s="35"/>
      <c r="TY535" s="35"/>
      <c r="TZ535" s="35"/>
      <c r="UA535" s="35"/>
      <c r="UB535" s="35"/>
      <c r="UC535" s="35"/>
      <c r="UD535" s="35"/>
      <c r="UE535" s="35"/>
      <c r="UF535" s="35"/>
      <c r="UG535" s="35"/>
      <c r="UH535" s="35"/>
      <c r="UI535" s="35"/>
      <c r="UJ535" s="35"/>
      <c r="UK535" s="35"/>
      <c r="UL535" s="35"/>
      <c r="UM535" s="35"/>
      <c r="UN535" s="35"/>
      <c r="UO535" s="35"/>
      <c r="UP535" s="35"/>
      <c r="UQ535" s="35"/>
      <c r="UR535" s="35"/>
      <c r="US535" s="35"/>
      <c r="UT535" s="35"/>
      <c r="UU535" s="35"/>
      <c r="UV535" s="35"/>
      <c r="UW535" s="35"/>
      <c r="UX535" s="35"/>
      <c r="UY535" s="35"/>
      <c r="UZ535" s="35"/>
      <c r="VA535" s="35"/>
      <c r="VB535" s="35"/>
      <c r="VC535" s="35"/>
      <c r="VD535" s="35"/>
      <c r="VE535" s="35"/>
      <c r="VF535" s="35"/>
      <c r="VG535" s="35"/>
      <c r="VH535" s="35"/>
      <c r="VI535" s="35"/>
      <c r="VJ535" s="35"/>
      <c r="VK535" s="35"/>
      <c r="VL535" s="35"/>
      <c r="VM535" s="35"/>
      <c r="VN535" s="35"/>
      <c r="VO535" s="35"/>
      <c r="VP535" s="35"/>
      <c r="VQ535" s="35"/>
      <c r="VR535" s="35"/>
      <c r="VS535" s="35"/>
      <c r="VT535" s="35"/>
      <c r="VU535" s="35"/>
      <c r="VV535" s="35"/>
      <c r="VW535" s="35"/>
      <c r="VX535" s="35"/>
      <c r="VY535" s="35"/>
      <c r="VZ535" s="35"/>
      <c r="WA535" s="35"/>
      <c r="WB535" s="35"/>
      <c r="WC535" s="35"/>
      <c r="WD535" s="35"/>
      <c r="WE535" s="35"/>
      <c r="WF535" s="35"/>
      <c r="WG535" s="35"/>
      <c r="WH535" s="35"/>
      <c r="WI535" s="35"/>
      <c r="WJ535" s="35"/>
      <c r="WK535" s="35"/>
      <c r="WL535" s="35"/>
      <c r="WM535" s="35"/>
      <c r="WN535" s="35"/>
      <c r="WO535" s="35"/>
      <c r="WP535" s="35"/>
      <c r="WQ535" s="35"/>
      <c r="WR535" s="35"/>
      <c r="WS535" s="35"/>
      <c r="WT535" s="35"/>
      <c r="WU535" s="35"/>
      <c r="WV535" s="35"/>
      <c r="WW535" s="35"/>
      <c r="WX535" s="35"/>
      <c r="WY535" s="35"/>
      <c r="WZ535" s="35"/>
      <c r="XA535" s="35"/>
      <c r="XB535" s="35"/>
      <c r="XC535" s="35"/>
      <c r="XD535" s="35"/>
      <c r="XE535" s="35"/>
      <c r="XF535" s="35"/>
      <c r="XG535" s="35"/>
      <c r="XH535" s="35"/>
      <c r="XI535" s="35"/>
      <c r="XJ535" s="35"/>
      <c r="XK535" s="35"/>
      <c r="XL535" s="35"/>
      <c r="XM535" s="35"/>
      <c r="XN535" s="35"/>
      <c r="XO535" s="35"/>
      <c r="XP535" s="35"/>
      <c r="XQ535" s="35"/>
      <c r="XR535" s="35"/>
      <c r="XS535" s="35"/>
      <c r="XT535" s="35"/>
      <c r="XU535" s="35"/>
      <c r="XV535" s="35"/>
      <c r="XW535" s="35"/>
      <c r="XX535" s="35"/>
      <c r="XY535" s="35"/>
      <c r="XZ535" s="35"/>
      <c r="YA535" s="35"/>
      <c r="YB535" s="35"/>
      <c r="YC535" s="35"/>
      <c r="YD535" s="35"/>
      <c r="YE535" s="35"/>
      <c r="YF535" s="35"/>
      <c r="YG535" s="35"/>
      <c r="YH535" s="35"/>
      <c r="YI535" s="35"/>
      <c r="YJ535" s="35"/>
      <c r="YK535" s="35"/>
      <c r="YL535" s="35"/>
      <c r="YM535" s="35"/>
      <c r="YN535" s="35"/>
      <c r="YO535" s="35"/>
      <c r="YP535" s="35"/>
      <c r="YQ535" s="35"/>
      <c r="YR535" s="35"/>
      <c r="YS535" s="35"/>
      <c r="YT535" s="35"/>
      <c r="YU535" s="35"/>
      <c r="YV535" s="35"/>
      <c r="YW535" s="35"/>
      <c r="YX535" s="35"/>
      <c r="YY535" s="35"/>
      <c r="YZ535" s="35"/>
      <c r="ZA535" s="35"/>
      <c r="ZB535" s="35"/>
      <c r="ZC535" s="35"/>
      <c r="ZD535" s="35"/>
      <c r="ZE535" s="35"/>
      <c r="ZF535" s="35"/>
      <c r="ZG535" s="35"/>
      <c r="ZH535" s="35"/>
      <c r="ZI535" s="35"/>
      <c r="ZJ535" s="35"/>
      <c r="ZK535" s="35"/>
      <c r="ZL535" s="35"/>
      <c r="ZM535" s="35"/>
      <c r="ZN535" s="35"/>
      <c r="ZO535" s="35"/>
      <c r="ZP535" s="35"/>
      <c r="ZQ535" s="35"/>
      <c r="ZR535" s="35"/>
      <c r="ZS535" s="35"/>
      <c r="ZT535" s="35"/>
      <c r="ZU535" s="35"/>
      <c r="ZV535" s="35"/>
      <c r="ZW535" s="35"/>
      <c r="ZX535" s="35"/>
      <c r="ZY535" s="35"/>
      <c r="ZZ535" s="35"/>
      <c r="AAA535" s="35"/>
      <c r="AAB535" s="35"/>
      <c r="AAC535" s="35"/>
      <c r="AAD535" s="35"/>
      <c r="AAE535" s="35"/>
      <c r="AAF535" s="35"/>
      <c r="AAG535" s="35"/>
      <c r="AAH535" s="35"/>
      <c r="AAI535" s="35"/>
      <c r="AAJ535" s="35"/>
      <c r="AAK535" s="35"/>
      <c r="AAL535" s="35"/>
      <c r="AAM535" s="35"/>
      <c r="AAN535" s="35"/>
      <c r="AAO535" s="35"/>
      <c r="AAP535" s="35"/>
      <c r="AAQ535" s="35"/>
      <c r="AAR535" s="35"/>
      <c r="AAS535" s="35"/>
      <c r="AAT535" s="35"/>
      <c r="AAU535" s="35"/>
      <c r="AAV535" s="35"/>
      <c r="AAW535" s="35"/>
      <c r="AAX535" s="35"/>
      <c r="AAY535" s="35"/>
      <c r="AAZ535" s="35"/>
      <c r="ABA535" s="35"/>
      <c r="ABB535" s="35"/>
      <c r="ABC535" s="35"/>
      <c r="ABD535" s="35"/>
      <c r="ABE535" s="35"/>
      <c r="ABF535" s="35"/>
      <c r="ABG535" s="35"/>
      <c r="ABH535" s="35"/>
      <c r="ABI535" s="35"/>
      <c r="ABJ535" s="35"/>
      <c r="ABK535" s="35"/>
      <c r="ABL535" s="35"/>
      <c r="ABM535" s="35"/>
      <c r="ABN535" s="35"/>
      <c r="ABO535" s="35"/>
      <c r="ABP535" s="35"/>
      <c r="ABQ535" s="35"/>
      <c r="ABR535" s="35"/>
      <c r="ABS535" s="35"/>
      <c r="ABT535" s="35"/>
      <c r="ABU535" s="35"/>
      <c r="ABV535" s="35"/>
      <c r="ABW535" s="35"/>
      <c r="ABX535" s="35"/>
      <c r="ABY535" s="35"/>
      <c r="ABZ535" s="35"/>
      <c r="ACA535" s="35"/>
      <c r="ACB535" s="35"/>
      <c r="ACC535" s="35"/>
      <c r="ACD535" s="35"/>
      <c r="ACE535" s="35"/>
      <c r="ACF535" s="35"/>
      <c r="ACG535" s="35"/>
      <c r="ACH535" s="35"/>
      <c r="ACI535" s="35"/>
      <c r="ACJ535" s="35"/>
      <c r="ACK535" s="35"/>
      <c r="ACL535" s="35"/>
      <c r="ACM535" s="35"/>
      <c r="ACN535" s="35"/>
      <c r="ACO535" s="35"/>
      <c r="ACP535" s="35"/>
      <c r="ACQ535" s="35"/>
      <c r="ACR535" s="35"/>
      <c r="ACS535" s="35"/>
      <c r="ACT535" s="35"/>
      <c r="ACU535" s="35"/>
      <c r="ACV535" s="35"/>
      <c r="ACW535" s="35"/>
      <c r="ACX535" s="35"/>
      <c r="ACY535" s="35"/>
      <c r="ACZ535" s="35"/>
      <c r="ADA535" s="35"/>
      <c r="ADB535" s="35"/>
      <c r="ADC535" s="35"/>
      <c r="ADD535" s="35">
        <v>18</v>
      </c>
      <c r="ADE535" s="35">
        <v>7</v>
      </c>
      <c r="ADF535" s="35"/>
      <c r="ADG535" s="35"/>
      <c r="ADH535" s="35"/>
      <c r="ADI535" s="35"/>
      <c r="ADJ535" s="35"/>
      <c r="ADK535" s="35"/>
      <c r="ADL535" s="35"/>
      <c r="ADM535" s="35"/>
      <c r="ADN535" s="35"/>
      <c r="ADO535" s="35"/>
      <c r="ADP535" s="35"/>
      <c r="ADQ535" s="35"/>
      <c r="ADR535" s="35"/>
      <c r="ADS535" s="35"/>
      <c r="ADT535" s="35"/>
      <c r="ADU535" s="35"/>
      <c r="ADV535" s="35"/>
      <c r="ADW535" s="35"/>
      <c r="ADX535" s="35"/>
      <c r="ADY535" s="66">
        <f t="shared" si="26"/>
        <v>0</v>
      </c>
    </row>
    <row r="536" spans="1:829" s="5" customFormat="1" x14ac:dyDescent="0.2">
      <c r="A536" s="38" t="s">
        <v>144</v>
      </c>
      <c r="B536" s="65">
        <f t="shared" si="27"/>
        <v>750</v>
      </c>
      <c r="C536" s="57">
        <v>25</v>
      </c>
      <c r="D536" s="78">
        <v>44812</v>
      </c>
      <c r="E536" s="68">
        <v>37.94</v>
      </c>
      <c r="F536" s="67">
        <f t="shared" si="24"/>
        <v>28455</v>
      </c>
      <c r="G536" s="65">
        <v>800</v>
      </c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35"/>
      <c r="AF536" s="35"/>
      <c r="AG536" s="35"/>
      <c r="AH536" s="35"/>
      <c r="AI536" s="35"/>
      <c r="AJ536" s="35"/>
      <c r="AK536" s="35"/>
      <c r="AL536" s="35"/>
      <c r="AM536" s="35"/>
      <c r="AN536" s="35"/>
      <c r="AO536" s="35"/>
      <c r="AP536" s="35"/>
      <c r="AQ536" s="35"/>
      <c r="AR536" s="35"/>
      <c r="AS536" s="35"/>
      <c r="AT536" s="35"/>
      <c r="AU536" s="35"/>
      <c r="AV536" s="35"/>
      <c r="AW536" s="35"/>
      <c r="AX536" s="35"/>
      <c r="AY536" s="35"/>
      <c r="AZ536" s="35"/>
      <c r="BA536" s="35"/>
      <c r="BB536" s="35"/>
      <c r="BC536" s="35"/>
      <c r="BD536" s="35"/>
      <c r="BE536" s="15"/>
      <c r="BF536" s="15"/>
      <c r="BG536" s="136"/>
      <c r="BH536" s="35"/>
      <c r="BI536" s="35"/>
      <c r="BJ536" s="35"/>
      <c r="BK536" s="35"/>
      <c r="BL536" s="35"/>
      <c r="BM536" s="35"/>
      <c r="BN536" s="35"/>
      <c r="BO536" s="35"/>
      <c r="BP536" s="35"/>
      <c r="BQ536" s="35"/>
      <c r="BR536" s="35"/>
      <c r="BS536" s="35"/>
      <c r="BT536" s="35"/>
      <c r="BU536" s="35"/>
      <c r="BV536" s="35"/>
      <c r="BW536" s="35"/>
      <c r="BX536" s="35"/>
      <c r="BY536" s="35"/>
      <c r="BZ536" s="35"/>
      <c r="CA536" s="35"/>
      <c r="CB536" s="35"/>
      <c r="CC536" s="35"/>
      <c r="CD536" s="35"/>
      <c r="CE536" s="35"/>
      <c r="CF536" s="35">
        <v>50</v>
      </c>
      <c r="CG536" s="35"/>
      <c r="CH536" s="35"/>
      <c r="CI536" s="35"/>
      <c r="CJ536" s="35"/>
      <c r="CK536" s="35"/>
      <c r="CL536" s="35"/>
      <c r="CM536" s="35"/>
      <c r="CN536" s="35"/>
      <c r="CO536" s="35"/>
      <c r="CP536" s="35"/>
      <c r="CQ536" s="35"/>
      <c r="CR536" s="35"/>
      <c r="CS536" s="35"/>
      <c r="CT536" s="35"/>
      <c r="CU536" s="35"/>
      <c r="CV536" s="35"/>
      <c r="CW536" s="35"/>
      <c r="CX536" s="35"/>
      <c r="CY536" s="35"/>
      <c r="CZ536" s="35"/>
      <c r="DA536" s="35"/>
      <c r="DB536" s="35"/>
      <c r="DC536" s="35"/>
      <c r="DD536" s="35"/>
      <c r="DE536" s="35"/>
      <c r="DF536" s="35"/>
      <c r="DG536" s="35"/>
      <c r="DH536" s="35"/>
      <c r="DI536" s="35"/>
      <c r="DJ536" s="35"/>
      <c r="DK536" s="35"/>
      <c r="DL536" s="35"/>
      <c r="DM536" s="35"/>
      <c r="DN536" s="35"/>
      <c r="DO536" s="35"/>
      <c r="DP536" s="35"/>
      <c r="DQ536" s="35"/>
      <c r="DR536" s="35"/>
      <c r="DS536" s="35"/>
      <c r="DT536" s="35"/>
      <c r="DU536" s="35"/>
      <c r="DV536" s="35"/>
      <c r="DW536" s="35"/>
      <c r="DX536" s="35"/>
      <c r="DY536" s="35"/>
      <c r="DZ536" s="35"/>
      <c r="EA536" s="35"/>
      <c r="EB536" s="35"/>
      <c r="EC536" s="35"/>
      <c r="ED536" s="35"/>
      <c r="EE536" s="35"/>
      <c r="EF536" s="35"/>
      <c r="EG536" s="35"/>
      <c r="EH536" s="35">
        <v>100</v>
      </c>
      <c r="EI536" s="35"/>
      <c r="EJ536" s="35"/>
      <c r="EK536" s="35"/>
      <c r="EL536" s="35"/>
      <c r="EM536" s="35"/>
      <c r="EN536" s="35"/>
      <c r="EO536" s="35"/>
      <c r="EP536" s="35"/>
      <c r="EQ536" s="35"/>
      <c r="ER536" s="35"/>
      <c r="ES536" s="35"/>
      <c r="ET536" s="35"/>
      <c r="EU536" s="35"/>
      <c r="EV536" s="35"/>
      <c r="EW536" s="35"/>
      <c r="EX536" s="35"/>
      <c r="EY536" s="35"/>
      <c r="EZ536" s="35"/>
      <c r="FA536" s="35"/>
      <c r="FB536" s="35"/>
      <c r="FC536" s="35"/>
      <c r="FD536" s="35"/>
      <c r="FE536" s="35"/>
      <c r="FF536" s="35"/>
      <c r="FG536" s="35"/>
      <c r="FH536" s="35"/>
      <c r="FI536" s="35">
        <v>200</v>
      </c>
      <c r="FJ536" s="35">
        <v>150</v>
      </c>
      <c r="FK536" s="35"/>
      <c r="FL536" s="35"/>
      <c r="FM536" s="35"/>
      <c r="FN536" s="35"/>
      <c r="FO536" s="35">
        <v>200</v>
      </c>
      <c r="FP536" s="35"/>
      <c r="FQ536" s="35"/>
      <c r="FR536" s="35"/>
      <c r="FS536" s="35"/>
      <c r="FT536" s="35"/>
      <c r="FU536" s="35"/>
      <c r="FV536" s="35"/>
      <c r="FW536" s="35"/>
      <c r="FX536" s="35">
        <v>250</v>
      </c>
      <c r="FY536" s="35"/>
      <c r="FZ536" s="35"/>
      <c r="GA536" s="35">
        <v>350</v>
      </c>
      <c r="GB536" s="35"/>
      <c r="GC536" s="35">
        <v>250</v>
      </c>
      <c r="GD536" s="35"/>
      <c r="GE536" s="35"/>
      <c r="GF536" s="35">
        <v>50</v>
      </c>
      <c r="GG536" s="35"/>
      <c r="GH536" s="35"/>
      <c r="GI536" s="35"/>
      <c r="GJ536" s="35"/>
      <c r="GK536" s="35"/>
      <c r="GL536" s="35"/>
      <c r="GM536" s="35"/>
      <c r="GN536" s="35"/>
      <c r="GO536" s="35"/>
      <c r="GP536" s="35"/>
      <c r="GQ536" s="35"/>
      <c r="GR536" s="35"/>
      <c r="GS536" s="35"/>
      <c r="GT536" s="35"/>
      <c r="GU536" s="35">
        <v>25</v>
      </c>
      <c r="GV536" s="35"/>
      <c r="GW536" s="35"/>
      <c r="GX536" s="35">
        <v>100</v>
      </c>
      <c r="GY536" s="35"/>
      <c r="GZ536" s="35"/>
      <c r="HA536" s="35">
        <v>25</v>
      </c>
      <c r="HB536" s="35"/>
      <c r="HC536" s="35"/>
      <c r="HD536" s="35"/>
      <c r="HE536" s="35"/>
      <c r="HF536" s="35"/>
      <c r="HG536" s="35">
        <v>100</v>
      </c>
      <c r="HH536" s="35"/>
      <c r="HI536" s="35"/>
      <c r="HJ536" s="35">
        <v>200</v>
      </c>
      <c r="HK536" s="35"/>
      <c r="HL536" s="35"/>
      <c r="HM536" s="35"/>
      <c r="HN536" s="35"/>
      <c r="HO536" s="35"/>
      <c r="HP536" s="35"/>
      <c r="HQ536" s="35"/>
      <c r="HR536" s="35"/>
      <c r="HS536" s="35"/>
      <c r="HT536" s="35"/>
      <c r="HU536" s="35"/>
      <c r="HV536" s="35"/>
      <c r="HW536" s="35"/>
      <c r="HX536" s="35"/>
      <c r="HY536" s="35"/>
      <c r="HZ536" s="35"/>
      <c r="IA536" s="35"/>
      <c r="IB536" s="35"/>
      <c r="IC536" s="35"/>
      <c r="ID536" s="35"/>
      <c r="IE536" s="35"/>
      <c r="IF536" s="35"/>
      <c r="IG536" s="35"/>
      <c r="IH536" s="35"/>
      <c r="II536" s="35"/>
      <c r="IJ536" s="35"/>
      <c r="IK536" s="35"/>
      <c r="IL536" s="35"/>
      <c r="IM536" s="35"/>
      <c r="IN536" s="35"/>
      <c r="IO536" s="35"/>
      <c r="IP536" s="35"/>
      <c r="IQ536" s="35"/>
      <c r="IR536" s="35"/>
      <c r="IS536" s="35"/>
      <c r="IT536" s="35"/>
      <c r="IU536" s="35"/>
      <c r="IV536" s="35"/>
      <c r="IW536" s="35"/>
      <c r="IX536" s="35"/>
      <c r="IY536" s="35"/>
      <c r="IZ536" s="35"/>
      <c r="JA536" s="35"/>
      <c r="JB536" s="35"/>
      <c r="JC536" s="35"/>
      <c r="JD536" s="35"/>
      <c r="JE536" s="35"/>
      <c r="JF536" s="35"/>
      <c r="JG536" s="35"/>
      <c r="JH536" s="35"/>
      <c r="JI536" s="35"/>
      <c r="JJ536" s="35"/>
      <c r="JK536" s="35"/>
      <c r="JL536" s="35"/>
      <c r="JM536" s="35"/>
      <c r="JN536" s="35"/>
      <c r="JO536" s="35"/>
      <c r="JP536" s="35"/>
      <c r="JQ536" s="35"/>
      <c r="JR536" s="35"/>
      <c r="JS536" s="35"/>
      <c r="JT536" s="35"/>
      <c r="JU536" s="35"/>
      <c r="JV536" s="35"/>
      <c r="JW536" s="35"/>
      <c r="JX536" s="35"/>
      <c r="JY536" s="35"/>
      <c r="JZ536" s="35"/>
      <c r="KA536" s="35"/>
      <c r="KB536" s="35"/>
      <c r="KC536" s="35"/>
      <c r="KD536" s="35"/>
      <c r="KE536" s="35"/>
      <c r="KF536" s="35"/>
      <c r="KG536" s="35"/>
      <c r="KH536" s="35"/>
      <c r="KI536" s="35"/>
      <c r="KJ536" s="35"/>
      <c r="KK536" s="35"/>
      <c r="KL536" s="35"/>
      <c r="KM536" s="35"/>
      <c r="KN536" s="35"/>
      <c r="KO536" s="35"/>
      <c r="KP536" s="35"/>
      <c r="KQ536" s="35"/>
      <c r="KR536" s="35"/>
      <c r="KS536" s="35"/>
      <c r="KT536" s="35"/>
      <c r="KU536" s="35"/>
      <c r="KV536" s="35"/>
      <c r="KW536" s="35"/>
      <c r="KX536" s="35"/>
      <c r="KY536" s="35"/>
      <c r="KZ536" s="35"/>
      <c r="LA536" s="35"/>
      <c r="LB536" s="35"/>
      <c r="LC536" s="35"/>
      <c r="LD536" s="35"/>
      <c r="LE536" s="35"/>
      <c r="LF536" s="35"/>
      <c r="LG536" s="35"/>
      <c r="LH536" s="35"/>
      <c r="LI536" s="35"/>
      <c r="LJ536" s="35"/>
      <c r="LK536" s="35"/>
      <c r="LL536" s="35"/>
      <c r="LM536" s="35"/>
      <c r="LN536" s="35"/>
      <c r="LO536" s="35"/>
      <c r="LP536" s="35"/>
      <c r="LQ536" s="35"/>
      <c r="LR536" s="35"/>
      <c r="LS536" s="35"/>
      <c r="LT536" s="35"/>
      <c r="LU536" s="35"/>
      <c r="LV536" s="35"/>
      <c r="LW536" s="35"/>
      <c r="LX536" s="35"/>
      <c r="LY536" s="35"/>
      <c r="LZ536" s="35"/>
      <c r="MA536" s="35"/>
      <c r="MB536" s="35"/>
      <c r="MC536" s="35"/>
      <c r="MD536" s="35"/>
      <c r="ME536" s="35"/>
      <c r="MF536" s="35"/>
      <c r="MG536" s="35"/>
      <c r="MH536" s="35"/>
      <c r="MI536" s="35"/>
      <c r="MJ536" s="35"/>
      <c r="MK536" s="35"/>
      <c r="ML536" s="35"/>
      <c r="MM536" s="35"/>
      <c r="MN536" s="35"/>
      <c r="MO536" s="35"/>
      <c r="MP536" s="35"/>
      <c r="MQ536" s="35"/>
      <c r="MR536" s="35"/>
      <c r="MS536" s="35"/>
      <c r="MT536" s="35"/>
      <c r="MU536" s="35"/>
      <c r="MV536" s="35"/>
      <c r="MW536" s="35"/>
      <c r="MX536" s="35"/>
      <c r="MY536" s="35"/>
      <c r="MZ536" s="35"/>
      <c r="NA536" s="35"/>
      <c r="NB536" s="35"/>
      <c r="NC536" s="35"/>
      <c r="ND536" s="35"/>
      <c r="NE536" s="35"/>
      <c r="NF536" s="35"/>
      <c r="NG536" s="35"/>
      <c r="NH536" s="35"/>
      <c r="NI536" s="35"/>
      <c r="NJ536" s="35"/>
      <c r="NK536" s="35"/>
      <c r="NL536" s="35"/>
      <c r="NM536" s="35"/>
      <c r="NN536" s="35"/>
      <c r="NO536" s="35"/>
      <c r="NP536" s="35"/>
      <c r="NQ536" s="35"/>
      <c r="NR536" s="35"/>
      <c r="NS536" s="35"/>
      <c r="NT536" s="35"/>
      <c r="NU536" s="35"/>
      <c r="NV536" s="35"/>
      <c r="NW536" s="35"/>
      <c r="NX536" s="35"/>
      <c r="NY536" s="35"/>
      <c r="NZ536" s="35"/>
      <c r="OA536" s="35"/>
      <c r="OB536" s="35"/>
      <c r="OC536" s="35"/>
      <c r="OD536" s="35"/>
      <c r="OE536" s="35"/>
      <c r="OF536" s="35"/>
      <c r="OG536" s="35"/>
      <c r="OH536" s="35"/>
      <c r="OI536" s="35"/>
      <c r="OJ536" s="35"/>
      <c r="OK536" s="35"/>
      <c r="OL536" s="35"/>
      <c r="OM536" s="35"/>
      <c r="ON536" s="35"/>
      <c r="OO536" s="35"/>
      <c r="OP536" s="35"/>
      <c r="OQ536" s="35"/>
      <c r="OR536" s="35"/>
      <c r="OS536" s="35"/>
      <c r="OT536" s="35"/>
      <c r="OU536" s="35"/>
      <c r="OV536" s="35"/>
      <c r="OW536" s="35"/>
      <c r="OX536" s="35"/>
      <c r="OY536" s="35"/>
      <c r="OZ536" s="35"/>
      <c r="PA536" s="35"/>
      <c r="PB536" s="35"/>
      <c r="PC536" s="35"/>
      <c r="PD536" s="35"/>
      <c r="PE536" s="35"/>
      <c r="PF536" s="35"/>
      <c r="PG536" s="35"/>
      <c r="PH536" s="35"/>
      <c r="PI536" s="35"/>
      <c r="PJ536" s="35"/>
      <c r="PK536" s="35"/>
      <c r="PL536" s="35"/>
      <c r="PM536" s="35"/>
      <c r="PN536" s="35"/>
      <c r="PO536" s="35"/>
      <c r="PP536" s="35"/>
      <c r="PQ536" s="35"/>
      <c r="PR536" s="35"/>
      <c r="PS536" s="35"/>
      <c r="PT536" s="35"/>
      <c r="PU536" s="35"/>
      <c r="PV536" s="35"/>
      <c r="PW536" s="35"/>
      <c r="PX536" s="35"/>
      <c r="PY536" s="35"/>
      <c r="PZ536" s="35"/>
      <c r="QA536" s="35"/>
      <c r="QB536" s="35"/>
      <c r="QC536" s="35"/>
      <c r="QD536" s="35"/>
      <c r="QE536" s="35"/>
      <c r="QF536" s="35"/>
      <c r="QG536" s="35"/>
      <c r="QH536" s="35"/>
      <c r="QI536" s="35"/>
      <c r="QJ536" s="35"/>
      <c r="QK536" s="35"/>
      <c r="QL536" s="35"/>
      <c r="QM536" s="35"/>
      <c r="QN536" s="35"/>
      <c r="QO536" s="35"/>
      <c r="QP536" s="35"/>
      <c r="QQ536" s="35"/>
      <c r="QR536" s="35"/>
      <c r="QS536" s="35"/>
      <c r="QT536" s="35"/>
      <c r="QU536" s="35"/>
      <c r="QV536" s="35"/>
      <c r="QW536" s="35"/>
      <c r="QX536" s="35"/>
      <c r="QY536" s="35"/>
      <c r="QZ536" s="35"/>
      <c r="RA536" s="35"/>
      <c r="RB536" s="35"/>
      <c r="RC536" s="35"/>
      <c r="RD536" s="35"/>
      <c r="RE536" s="35"/>
      <c r="RF536" s="35"/>
      <c r="RG536" s="35"/>
      <c r="RH536" s="35"/>
      <c r="RI536" s="35"/>
      <c r="RJ536" s="35"/>
      <c r="RK536" s="35"/>
      <c r="RL536" s="35"/>
      <c r="RM536" s="35"/>
      <c r="RN536" s="35"/>
      <c r="RO536" s="35"/>
      <c r="RP536" s="35"/>
      <c r="RQ536" s="35"/>
      <c r="RR536" s="35"/>
      <c r="RS536" s="35"/>
      <c r="RT536" s="35"/>
      <c r="RU536" s="35"/>
      <c r="RV536" s="35"/>
      <c r="RW536" s="35"/>
      <c r="RX536" s="35"/>
      <c r="RY536" s="35"/>
      <c r="RZ536" s="35"/>
      <c r="SA536" s="35"/>
      <c r="SB536" s="35"/>
      <c r="SC536" s="35"/>
      <c r="SD536" s="35"/>
      <c r="SE536" s="35"/>
      <c r="SF536" s="35"/>
      <c r="SG536" s="35"/>
      <c r="SH536" s="35"/>
      <c r="SI536" s="35"/>
      <c r="SJ536" s="35"/>
      <c r="SK536" s="35"/>
      <c r="SL536" s="35"/>
      <c r="SM536" s="35"/>
      <c r="SN536" s="35"/>
      <c r="SO536" s="35"/>
      <c r="SP536" s="35"/>
      <c r="SQ536" s="35"/>
      <c r="SR536" s="35"/>
      <c r="SS536" s="35"/>
      <c r="ST536" s="35"/>
      <c r="SU536" s="35"/>
      <c r="SV536" s="35"/>
      <c r="SW536" s="35"/>
      <c r="SX536" s="35"/>
      <c r="SY536" s="35"/>
      <c r="SZ536" s="35"/>
      <c r="TA536" s="35"/>
      <c r="TB536" s="35"/>
      <c r="TC536" s="35"/>
      <c r="TD536" s="35"/>
      <c r="TE536" s="35"/>
      <c r="TF536" s="35"/>
      <c r="TG536" s="35"/>
      <c r="TH536" s="35"/>
      <c r="TI536" s="35"/>
      <c r="TJ536" s="35"/>
      <c r="TK536" s="35"/>
      <c r="TL536" s="35"/>
      <c r="TM536" s="35"/>
      <c r="TN536" s="35"/>
      <c r="TO536" s="35"/>
      <c r="TP536" s="35"/>
      <c r="TQ536" s="35"/>
      <c r="TR536" s="35"/>
      <c r="TS536" s="35"/>
      <c r="TT536" s="35"/>
      <c r="TU536" s="35"/>
      <c r="TV536" s="35"/>
      <c r="TW536" s="35"/>
      <c r="TX536" s="35"/>
      <c r="TY536" s="35"/>
      <c r="TZ536" s="35"/>
      <c r="UA536" s="35"/>
      <c r="UB536" s="35"/>
      <c r="UC536" s="35"/>
      <c r="UD536" s="35"/>
      <c r="UE536" s="35"/>
      <c r="UF536" s="35"/>
      <c r="UG536" s="35"/>
      <c r="UH536" s="35"/>
      <c r="UI536" s="35"/>
      <c r="UJ536" s="35"/>
      <c r="UK536" s="35"/>
      <c r="UL536" s="35"/>
      <c r="UM536" s="35"/>
      <c r="UN536" s="35"/>
      <c r="UO536" s="35"/>
      <c r="UP536" s="35"/>
      <c r="UQ536" s="35"/>
      <c r="UR536" s="35"/>
      <c r="US536" s="35"/>
      <c r="UT536" s="35"/>
      <c r="UU536" s="35"/>
      <c r="UV536" s="35"/>
      <c r="UW536" s="35"/>
      <c r="UX536" s="35"/>
      <c r="UY536" s="35"/>
      <c r="UZ536" s="35"/>
      <c r="VA536" s="35"/>
      <c r="VB536" s="35"/>
      <c r="VC536" s="35"/>
      <c r="VD536" s="35"/>
      <c r="VE536" s="35"/>
      <c r="VF536" s="35"/>
      <c r="VG536" s="35"/>
      <c r="VH536" s="35"/>
      <c r="VI536" s="35"/>
      <c r="VJ536" s="35"/>
      <c r="VK536" s="35">
        <v>1000</v>
      </c>
      <c r="VL536" s="35"/>
      <c r="VM536" s="35"/>
      <c r="VN536" s="35"/>
      <c r="VO536" s="35"/>
      <c r="VP536" s="35"/>
      <c r="VQ536" s="35"/>
      <c r="VR536" s="35"/>
      <c r="VS536" s="35"/>
      <c r="VT536" s="35"/>
      <c r="VU536" s="35"/>
      <c r="VV536" s="35"/>
      <c r="VW536" s="35"/>
      <c r="VX536" s="35"/>
      <c r="VY536" s="35"/>
      <c r="VZ536" s="35"/>
      <c r="WA536" s="35"/>
      <c r="WB536" s="35"/>
      <c r="WC536" s="35"/>
      <c r="WD536" s="35"/>
      <c r="WE536" s="35"/>
      <c r="WF536" s="35"/>
      <c r="WG536" s="35"/>
      <c r="WH536" s="35"/>
      <c r="WI536" s="35"/>
      <c r="WJ536" s="35"/>
      <c r="WK536" s="35"/>
      <c r="WL536" s="35"/>
      <c r="WM536" s="35"/>
      <c r="WN536" s="35"/>
      <c r="WO536" s="35"/>
      <c r="WP536" s="35"/>
      <c r="WQ536" s="35"/>
      <c r="WR536" s="35"/>
      <c r="WS536" s="35"/>
      <c r="WT536" s="35"/>
      <c r="WU536" s="35"/>
      <c r="WV536" s="35"/>
      <c r="WW536" s="35"/>
      <c r="WX536" s="35"/>
      <c r="WY536" s="35"/>
      <c r="WZ536" s="35"/>
      <c r="XA536" s="35"/>
      <c r="XB536" s="35"/>
      <c r="XC536" s="35"/>
      <c r="XD536" s="35"/>
      <c r="XE536" s="35"/>
      <c r="XF536" s="35"/>
      <c r="XG536" s="35"/>
      <c r="XH536" s="35"/>
      <c r="XI536" s="35"/>
      <c r="XJ536" s="35"/>
      <c r="XK536" s="35"/>
      <c r="XL536" s="35"/>
      <c r="XM536" s="35"/>
      <c r="XN536" s="35"/>
      <c r="XO536" s="35"/>
      <c r="XP536" s="35"/>
      <c r="XQ536" s="35"/>
      <c r="XR536" s="35"/>
      <c r="XS536" s="35"/>
      <c r="XT536" s="35"/>
      <c r="XU536" s="35"/>
      <c r="XV536" s="35"/>
      <c r="XW536" s="35"/>
      <c r="XX536" s="35"/>
      <c r="XY536" s="35"/>
      <c r="XZ536" s="35"/>
      <c r="YA536" s="35"/>
      <c r="YB536" s="35"/>
      <c r="YC536" s="35"/>
      <c r="YD536" s="35"/>
      <c r="YE536" s="35"/>
      <c r="YF536" s="35"/>
      <c r="YG536" s="35"/>
      <c r="YH536" s="35"/>
      <c r="YI536" s="35"/>
      <c r="YJ536" s="35"/>
      <c r="YK536" s="35"/>
      <c r="YL536" s="35"/>
      <c r="YM536" s="35"/>
      <c r="YN536" s="35"/>
      <c r="YO536" s="35"/>
      <c r="YP536" s="35"/>
      <c r="YQ536" s="35"/>
      <c r="YR536" s="35"/>
      <c r="YS536" s="35"/>
      <c r="YT536" s="35"/>
      <c r="YU536" s="35"/>
      <c r="YV536" s="35"/>
      <c r="YW536" s="35"/>
      <c r="YX536" s="35"/>
      <c r="YY536" s="35"/>
      <c r="YZ536" s="35"/>
      <c r="ZA536" s="35"/>
      <c r="ZB536" s="35"/>
      <c r="ZC536" s="35"/>
      <c r="ZD536" s="35"/>
      <c r="ZE536" s="35"/>
      <c r="ZF536" s="35"/>
      <c r="ZG536" s="35"/>
      <c r="ZH536" s="35"/>
      <c r="ZI536" s="35"/>
      <c r="ZJ536" s="35"/>
      <c r="ZK536" s="35"/>
      <c r="ZL536" s="35"/>
      <c r="ZM536" s="35"/>
      <c r="ZN536" s="35"/>
      <c r="ZO536" s="35"/>
      <c r="ZP536" s="35"/>
      <c r="ZQ536" s="35"/>
      <c r="ZR536" s="35"/>
      <c r="ZS536" s="35"/>
      <c r="ZT536" s="35"/>
      <c r="ZU536" s="35"/>
      <c r="ZV536" s="35"/>
      <c r="ZW536" s="35"/>
      <c r="ZX536" s="35"/>
      <c r="ZY536" s="35"/>
      <c r="ZZ536" s="35"/>
      <c r="AAA536" s="35"/>
      <c r="AAB536" s="35"/>
      <c r="AAC536" s="35"/>
      <c r="AAD536" s="35"/>
      <c r="AAE536" s="35"/>
      <c r="AAF536" s="35"/>
      <c r="AAG536" s="35"/>
      <c r="AAH536" s="35"/>
      <c r="AAI536" s="35"/>
      <c r="AAJ536" s="35"/>
      <c r="AAK536" s="35"/>
      <c r="AAL536" s="35"/>
      <c r="AAM536" s="35"/>
      <c r="AAN536" s="35"/>
      <c r="AAO536" s="35"/>
      <c r="AAP536" s="35"/>
      <c r="AAQ536" s="35"/>
      <c r="AAR536" s="35"/>
      <c r="AAS536" s="35"/>
      <c r="AAT536" s="35"/>
      <c r="AAU536" s="35"/>
      <c r="AAV536" s="35"/>
      <c r="AAW536" s="35"/>
      <c r="AAX536" s="35"/>
      <c r="AAY536" s="35"/>
      <c r="AAZ536" s="35"/>
      <c r="ABA536" s="35"/>
      <c r="ABB536" s="35"/>
      <c r="ABC536" s="35"/>
      <c r="ABD536" s="35"/>
      <c r="ABE536" s="35"/>
      <c r="ABF536" s="35"/>
      <c r="ABG536" s="35"/>
      <c r="ABH536" s="35"/>
      <c r="ABI536" s="35"/>
      <c r="ABJ536" s="35"/>
      <c r="ABK536" s="35"/>
      <c r="ABL536" s="35"/>
      <c r="ABM536" s="35"/>
      <c r="ABN536" s="35"/>
      <c r="ABO536" s="35"/>
      <c r="ABP536" s="35"/>
      <c r="ABQ536" s="35"/>
      <c r="ABR536" s="35"/>
      <c r="ABS536" s="35"/>
      <c r="ABT536" s="35"/>
      <c r="ABU536" s="35"/>
      <c r="ABV536" s="35"/>
      <c r="ABW536" s="35"/>
      <c r="ABX536" s="35"/>
      <c r="ABY536" s="35"/>
      <c r="ABZ536" s="35"/>
      <c r="ACA536" s="35"/>
      <c r="ACB536" s="35"/>
      <c r="ACC536" s="35"/>
      <c r="ACD536" s="35"/>
      <c r="ACE536" s="35"/>
      <c r="ACF536" s="35"/>
      <c r="ACG536" s="35"/>
      <c r="ACH536" s="35"/>
      <c r="ACI536" s="35"/>
      <c r="ACJ536" s="35"/>
      <c r="ACK536" s="35"/>
      <c r="ACL536" s="35"/>
      <c r="ACM536" s="35"/>
      <c r="ACN536" s="35">
        <v>1000</v>
      </c>
      <c r="ACO536" s="35"/>
      <c r="ACP536" s="35"/>
      <c r="ACQ536" s="35"/>
      <c r="ACR536" s="35"/>
      <c r="ACS536" s="35"/>
      <c r="ACT536" s="35"/>
      <c r="ACU536" s="35"/>
      <c r="ACV536" s="35"/>
      <c r="ACW536" s="35"/>
      <c r="ACX536" s="35"/>
      <c r="ACY536" s="35"/>
      <c r="ACZ536" s="35"/>
      <c r="ADA536" s="35"/>
      <c r="ADB536" s="35"/>
      <c r="ADC536" s="35"/>
      <c r="ADD536" s="35"/>
      <c r="ADE536" s="35"/>
      <c r="ADF536" s="35"/>
      <c r="ADG536" s="35"/>
      <c r="ADH536" s="35"/>
      <c r="ADI536" s="35"/>
      <c r="ADJ536" s="35"/>
      <c r="ADK536" s="35"/>
      <c r="ADL536" s="35"/>
      <c r="ADM536" s="35"/>
      <c r="ADN536" s="35"/>
      <c r="ADO536" s="35"/>
      <c r="ADP536" s="35"/>
      <c r="ADQ536" s="35"/>
      <c r="ADR536" s="35"/>
      <c r="ADS536" s="35"/>
      <c r="ADT536" s="35"/>
      <c r="ADU536" s="35"/>
      <c r="ADV536" s="35"/>
      <c r="ADW536" s="35"/>
      <c r="ADX536" s="35">
        <v>850</v>
      </c>
      <c r="ADY536" s="66">
        <f t="shared" si="26"/>
        <v>-100</v>
      </c>
    </row>
    <row r="537" spans="1:829" s="5" customFormat="1" x14ac:dyDescent="0.2">
      <c r="A537" s="38" t="s">
        <v>144</v>
      </c>
      <c r="B537" s="65">
        <f t="shared" si="27"/>
        <v>0</v>
      </c>
      <c r="C537" s="57">
        <v>25</v>
      </c>
      <c r="D537" s="78">
        <v>44755</v>
      </c>
      <c r="E537" s="68">
        <v>39.71</v>
      </c>
      <c r="F537" s="67">
        <f t="shared" si="24"/>
        <v>0</v>
      </c>
      <c r="G537" s="6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35"/>
      <c r="AF537" s="35"/>
      <c r="AG537" s="35"/>
      <c r="AH537" s="35"/>
      <c r="AI537" s="35"/>
      <c r="AJ537" s="35"/>
      <c r="AK537" s="35"/>
      <c r="AL537" s="35"/>
      <c r="AM537" s="35"/>
      <c r="AN537" s="35"/>
      <c r="AO537" s="35"/>
      <c r="AP537" s="35"/>
      <c r="AQ537" s="35"/>
      <c r="AR537" s="35"/>
      <c r="AS537" s="35"/>
      <c r="AT537" s="35"/>
      <c r="AU537" s="35"/>
      <c r="AV537" s="35"/>
      <c r="AW537" s="35"/>
      <c r="AX537" s="35"/>
      <c r="AY537" s="35"/>
      <c r="AZ537" s="35"/>
      <c r="BA537" s="35"/>
      <c r="BB537" s="35"/>
      <c r="BC537" s="35"/>
      <c r="BD537" s="35"/>
      <c r="BE537" s="15"/>
      <c r="BF537" s="15"/>
      <c r="BG537" s="136"/>
      <c r="BH537" s="35"/>
      <c r="BI537" s="35"/>
      <c r="BJ537" s="35"/>
      <c r="BK537" s="35"/>
      <c r="BL537" s="35"/>
      <c r="BM537" s="35"/>
      <c r="BN537" s="35"/>
      <c r="BO537" s="35"/>
      <c r="BP537" s="35"/>
      <c r="BQ537" s="35"/>
      <c r="BR537" s="35"/>
      <c r="BS537" s="35"/>
      <c r="BT537" s="35"/>
      <c r="BU537" s="35"/>
      <c r="BV537" s="35"/>
      <c r="BW537" s="35"/>
      <c r="BX537" s="35"/>
      <c r="BY537" s="35"/>
      <c r="BZ537" s="35"/>
      <c r="CA537" s="35"/>
      <c r="CB537" s="35"/>
      <c r="CC537" s="35"/>
      <c r="CD537" s="35"/>
      <c r="CE537" s="35"/>
      <c r="CF537" s="35">
        <v>150</v>
      </c>
      <c r="CG537" s="35"/>
      <c r="CH537" s="35"/>
      <c r="CI537" s="35"/>
      <c r="CJ537" s="35"/>
      <c r="CK537" s="35"/>
      <c r="CL537" s="35"/>
      <c r="CM537" s="35"/>
      <c r="CN537" s="35"/>
      <c r="CO537" s="35"/>
      <c r="CP537" s="35"/>
      <c r="CQ537" s="35"/>
      <c r="CR537" s="35"/>
      <c r="CS537" s="35"/>
      <c r="CT537" s="35"/>
      <c r="CU537" s="35"/>
      <c r="CV537" s="35"/>
      <c r="CW537" s="35"/>
      <c r="CX537" s="35"/>
      <c r="CY537" s="35"/>
      <c r="CZ537" s="35"/>
      <c r="DA537" s="35"/>
      <c r="DB537" s="35"/>
      <c r="DC537" s="35"/>
      <c r="DD537" s="35"/>
      <c r="DE537" s="35"/>
      <c r="DF537" s="35"/>
      <c r="DG537" s="35"/>
      <c r="DH537" s="35"/>
      <c r="DI537" s="35"/>
      <c r="DJ537" s="35"/>
      <c r="DK537" s="35"/>
      <c r="DL537" s="35"/>
      <c r="DM537" s="35"/>
      <c r="DN537" s="35"/>
      <c r="DO537" s="35"/>
      <c r="DP537" s="35"/>
      <c r="DQ537" s="35"/>
      <c r="DR537" s="35"/>
      <c r="DS537" s="35"/>
      <c r="DT537" s="35"/>
      <c r="DU537" s="35"/>
      <c r="DV537" s="35"/>
      <c r="DW537" s="35"/>
      <c r="DX537" s="35"/>
      <c r="DY537" s="35"/>
      <c r="DZ537" s="35"/>
      <c r="EA537" s="35"/>
      <c r="EB537" s="35"/>
      <c r="EC537" s="35"/>
      <c r="ED537" s="35"/>
      <c r="EE537" s="35"/>
      <c r="EF537" s="35"/>
      <c r="EG537" s="35"/>
      <c r="EH537" s="35"/>
      <c r="EI537" s="35">
        <v>100</v>
      </c>
      <c r="EJ537" s="35">
        <v>175</v>
      </c>
      <c r="EK537" s="35"/>
      <c r="EL537" s="35"/>
      <c r="EM537" s="35"/>
      <c r="EN537" s="35"/>
      <c r="EO537" s="35"/>
      <c r="EP537" s="35"/>
      <c r="EQ537" s="35"/>
      <c r="ER537" s="35"/>
      <c r="ES537" s="35"/>
      <c r="ET537" s="35"/>
      <c r="EU537" s="35"/>
      <c r="EV537" s="35"/>
      <c r="EW537" s="35"/>
      <c r="EX537" s="35"/>
      <c r="EY537" s="35"/>
      <c r="EZ537" s="35"/>
      <c r="FA537" s="35"/>
      <c r="FB537" s="35"/>
      <c r="FC537" s="35"/>
      <c r="FD537" s="35"/>
      <c r="FE537" s="35"/>
      <c r="FF537" s="35"/>
      <c r="FG537" s="35"/>
      <c r="FH537" s="35"/>
      <c r="FI537" s="35"/>
      <c r="FJ537" s="35"/>
      <c r="FK537" s="35"/>
      <c r="FL537" s="35"/>
      <c r="FM537" s="35"/>
      <c r="FN537" s="35"/>
      <c r="FO537" s="35"/>
      <c r="FP537" s="35">
        <v>100</v>
      </c>
      <c r="FQ537" s="35">
        <v>100</v>
      </c>
      <c r="FR537" s="35">
        <v>200</v>
      </c>
      <c r="FS537" s="35"/>
      <c r="FT537" s="35"/>
      <c r="FU537" s="35"/>
      <c r="FV537" s="35">
        <v>25</v>
      </c>
      <c r="FW537" s="35"/>
      <c r="FX537" s="35">
        <v>50</v>
      </c>
      <c r="FY537" s="35"/>
      <c r="FZ537" s="35"/>
      <c r="GA537" s="35"/>
      <c r="GB537" s="35"/>
      <c r="GC537" s="35"/>
      <c r="GD537" s="35"/>
      <c r="GE537" s="35"/>
      <c r="GF537" s="35">
        <v>350</v>
      </c>
      <c r="GG537" s="35"/>
      <c r="GH537" s="35"/>
      <c r="GI537" s="35"/>
      <c r="GJ537" s="35"/>
      <c r="GK537" s="35">
        <v>25</v>
      </c>
      <c r="GL537" s="35"/>
      <c r="GM537" s="35"/>
      <c r="GN537" s="35">
        <v>75</v>
      </c>
      <c r="GO537" s="35"/>
      <c r="GP537" s="35"/>
      <c r="GQ537" s="35">
        <v>75</v>
      </c>
      <c r="GR537" s="35"/>
      <c r="GS537" s="35">
        <v>125</v>
      </c>
      <c r="GT537" s="35"/>
      <c r="GU537" s="35"/>
      <c r="GV537" s="35"/>
      <c r="GW537" s="35"/>
      <c r="GX537" s="35"/>
      <c r="GY537" s="35"/>
      <c r="GZ537" s="35"/>
      <c r="HA537" s="35"/>
      <c r="HB537" s="35"/>
      <c r="HC537" s="35"/>
      <c r="HD537" s="35"/>
      <c r="HE537" s="35"/>
      <c r="HF537" s="35"/>
      <c r="HG537" s="35"/>
      <c r="HH537" s="35"/>
      <c r="HI537" s="35"/>
      <c r="HJ537" s="35"/>
      <c r="HK537" s="35"/>
      <c r="HL537" s="35"/>
      <c r="HM537" s="35"/>
      <c r="HN537" s="35"/>
      <c r="HO537" s="35"/>
      <c r="HP537" s="35"/>
      <c r="HQ537" s="35"/>
      <c r="HR537" s="35"/>
      <c r="HS537" s="35"/>
      <c r="HT537" s="35"/>
      <c r="HU537" s="35"/>
      <c r="HV537" s="35"/>
      <c r="HW537" s="35"/>
      <c r="HX537" s="35"/>
      <c r="HY537" s="35"/>
      <c r="HZ537" s="35"/>
      <c r="IA537" s="35"/>
      <c r="IB537" s="35"/>
      <c r="IC537" s="35"/>
      <c r="ID537" s="35"/>
      <c r="IE537" s="35"/>
      <c r="IF537" s="35"/>
      <c r="IG537" s="35"/>
      <c r="IH537" s="35"/>
      <c r="II537" s="35"/>
      <c r="IJ537" s="35"/>
      <c r="IK537" s="35"/>
      <c r="IL537" s="35"/>
      <c r="IM537" s="35"/>
      <c r="IN537" s="35"/>
      <c r="IO537" s="35"/>
      <c r="IP537" s="35"/>
      <c r="IQ537" s="35"/>
      <c r="IR537" s="35"/>
      <c r="IS537" s="35"/>
      <c r="IT537" s="35"/>
      <c r="IU537" s="35"/>
      <c r="IV537" s="35"/>
      <c r="IW537" s="35"/>
      <c r="IX537" s="35"/>
      <c r="IY537" s="35"/>
      <c r="IZ537" s="35"/>
      <c r="JA537" s="35"/>
      <c r="JB537" s="35"/>
      <c r="JC537" s="35"/>
      <c r="JD537" s="35"/>
      <c r="JE537" s="35"/>
      <c r="JF537" s="35"/>
      <c r="JG537" s="35"/>
      <c r="JH537" s="35"/>
      <c r="JI537" s="35"/>
      <c r="JJ537" s="35"/>
      <c r="JK537" s="35"/>
      <c r="JL537" s="35"/>
      <c r="JM537" s="35"/>
      <c r="JN537" s="35"/>
      <c r="JO537" s="35"/>
      <c r="JP537" s="35"/>
      <c r="JQ537" s="35"/>
      <c r="JR537" s="35"/>
      <c r="JS537" s="35"/>
      <c r="JT537" s="35"/>
      <c r="JU537" s="35"/>
      <c r="JV537" s="35"/>
      <c r="JW537" s="35"/>
      <c r="JX537" s="35"/>
      <c r="JY537" s="35"/>
      <c r="JZ537" s="35"/>
      <c r="KA537" s="35"/>
      <c r="KB537" s="35"/>
      <c r="KC537" s="35"/>
      <c r="KD537" s="35"/>
      <c r="KE537" s="35"/>
      <c r="KF537" s="35"/>
      <c r="KG537" s="35"/>
      <c r="KH537" s="35"/>
      <c r="KI537" s="35"/>
      <c r="KJ537" s="35"/>
      <c r="KK537" s="35"/>
      <c r="KL537" s="35"/>
      <c r="KM537" s="35"/>
      <c r="KN537" s="35"/>
      <c r="KO537" s="35"/>
      <c r="KP537" s="35"/>
      <c r="KQ537" s="35"/>
      <c r="KR537" s="35"/>
      <c r="KS537" s="35"/>
      <c r="KT537" s="35"/>
      <c r="KU537" s="35"/>
      <c r="KV537" s="35"/>
      <c r="KW537" s="35"/>
      <c r="KX537" s="35"/>
      <c r="KY537" s="35"/>
      <c r="KZ537" s="35"/>
      <c r="LA537" s="35"/>
      <c r="LB537" s="35"/>
      <c r="LC537" s="35"/>
      <c r="LD537" s="35"/>
      <c r="LE537" s="35"/>
      <c r="LF537" s="35"/>
      <c r="LG537" s="35"/>
      <c r="LH537" s="35"/>
      <c r="LI537" s="35"/>
      <c r="LJ537" s="35"/>
      <c r="LK537" s="35"/>
      <c r="LL537" s="35"/>
      <c r="LM537" s="35"/>
      <c r="LN537" s="35"/>
      <c r="LO537" s="35"/>
      <c r="LP537" s="35"/>
      <c r="LQ537" s="35"/>
      <c r="LR537" s="35"/>
      <c r="LS537" s="35"/>
      <c r="LT537" s="35"/>
      <c r="LU537" s="35"/>
      <c r="LV537" s="35"/>
      <c r="LW537" s="35"/>
      <c r="LX537" s="35"/>
      <c r="LY537" s="35"/>
      <c r="LZ537" s="35"/>
      <c r="MA537" s="35"/>
      <c r="MB537" s="35"/>
      <c r="MC537" s="35"/>
      <c r="MD537" s="35"/>
      <c r="ME537" s="35"/>
      <c r="MF537" s="35"/>
      <c r="MG537" s="35"/>
      <c r="MH537" s="35"/>
      <c r="MI537" s="35"/>
      <c r="MJ537" s="35"/>
      <c r="MK537" s="35"/>
      <c r="ML537" s="35"/>
      <c r="MM537" s="35"/>
      <c r="MN537" s="35"/>
      <c r="MO537" s="35"/>
      <c r="MP537" s="35"/>
      <c r="MQ537" s="35"/>
      <c r="MR537" s="35"/>
      <c r="MS537" s="35"/>
      <c r="MT537" s="35"/>
      <c r="MU537" s="35"/>
      <c r="MV537" s="35"/>
      <c r="MW537" s="35"/>
      <c r="MX537" s="35"/>
      <c r="MY537" s="35"/>
      <c r="MZ537" s="35"/>
      <c r="NA537" s="35"/>
      <c r="NB537" s="35"/>
      <c r="NC537" s="35"/>
      <c r="ND537" s="35"/>
      <c r="NE537" s="35"/>
      <c r="NF537" s="35"/>
      <c r="NG537" s="35"/>
      <c r="NH537" s="35"/>
      <c r="NI537" s="35"/>
      <c r="NJ537" s="35"/>
      <c r="NK537" s="35"/>
      <c r="NL537" s="35"/>
      <c r="NM537" s="35"/>
      <c r="NN537" s="35"/>
      <c r="NO537" s="35"/>
      <c r="NP537" s="35"/>
      <c r="NQ537" s="35"/>
      <c r="NR537" s="35"/>
      <c r="NS537" s="35"/>
      <c r="NT537" s="35"/>
      <c r="NU537" s="35"/>
      <c r="NV537" s="35"/>
      <c r="NW537" s="35"/>
      <c r="NX537" s="35"/>
      <c r="NY537" s="35"/>
      <c r="NZ537" s="35"/>
      <c r="OA537" s="35"/>
      <c r="OB537" s="35"/>
      <c r="OC537" s="35"/>
      <c r="OD537" s="35"/>
      <c r="OE537" s="35"/>
      <c r="OF537" s="35"/>
      <c r="OG537" s="35"/>
      <c r="OH537" s="35"/>
      <c r="OI537" s="35"/>
      <c r="OJ537" s="35"/>
      <c r="OK537" s="35"/>
      <c r="OL537" s="35"/>
      <c r="OM537" s="35"/>
      <c r="ON537" s="35"/>
      <c r="OO537" s="35"/>
      <c r="OP537" s="35"/>
      <c r="OQ537" s="35"/>
      <c r="OR537" s="35"/>
      <c r="OS537" s="35"/>
      <c r="OT537" s="35"/>
      <c r="OU537" s="35"/>
      <c r="OV537" s="35"/>
      <c r="OW537" s="35"/>
      <c r="OX537" s="35"/>
      <c r="OY537" s="35"/>
      <c r="OZ537" s="35"/>
      <c r="PA537" s="35"/>
      <c r="PB537" s="35"/>
      <c r="PC537" s="35"/>
      <c r="PD537" s="35"/>
      <c r="PE537" s="35"/>
      <c r="PF537" s="35"/>
      <c r="PG537" s="35"/>
      <c r="PH537" s="35"/>
      <c r="PI537" s="35"/>
      <c r="PJ537" s="35"/>
      <c r="PK537" s="35"/>
      <c r="PL537" s="35"/>
      <c r="PM537" s="35"/>
      <c r="PN537" s="35"/>
      <c r="PO537" s="35"/>
      <c r="PP537" s="35"/>
      <c r="PQ537" s="35"/>
      <c r="PR537" s="35"/>
      <c r="PS537" s="35"/>
      <c r="PT537" s="35"/>
      <c r="PU537" s="35"/>
      <c r="PV537" s="35"/>
      <c r="PW537" s="35"/>
      <c r="PX537" s="35"/>
      <c r="PY537" s="35"/>
      <c r="PZ537" s="35"/>
      <c r="QA537" s="35"/>
      <c r="QB537" s="35"/>
      <c r="QC537" s="35"/>
      <c r="QD537" s="35"/>
      <c r="QE537" s="35"/>
      <c r="QF537" s="35"/>
      <c r="QG537" s="35"/>
      <c r="QH537" s="35"/>
      <c r="QI537" s="35"/>
      <c r="QJ537" s="35"/>
      <c r="QK537" s="35"/>
      <c r="QL537" s="35"/>
      <c r="QM537" s="35"/>
      <c r="QN537" s="35"/>
      <c r="QO537" s="35"/>
      <c r="QP537" s="35"/>
      <c r="QQ537" s="35"/>
      <c r="QR537" s="35"/>
      <c r="QS537" s="35"/>
      <c r="QT537" s="35"/>
      <c r="QU537" s="35"/>
      <c r="QV537" s="35"/>
      <c r="QW537" s="35"/>
      <c r="QX537" s="35"/>
      <c r="QY537" s="35"/>
      <c r="QZ537" s="35"/>
      <c r="RA537" s="35"/>
      <c r="RB537" s="35"/>
      <c r="RC537" s="35"/>
      <c r="RD537" s="35"/>
      <c r="RE537" s="35"/>
      <c r="RF537" s="35">
        <v>1000</v>
      </c>
      <c r="RG537" s="35"/>
      <c r="RH537" s="35"/>
      <c r="RI537" s="35"/>
      <c r="RJ537" s="35"/>
      <c r="RK537" s="35"/>
      <c r="RL537" s="35"/>
      <c r="RM537" s="35"/>
      <c r="RN537" s="35"/>
      <c r="RO537" s="35"/>
      <c r="RP537" s="35"/>
      <c r="RQ537" s="35"/>
      <c r="RR537" s="35"/>
      <c r="RS537" s="35"/>
      <c r="RT537" s="35"/>
      <c r="RU537" s="35"/>
      <c r="RV537" s="35"/>
      <c r="RW537" s="35"/>
      <c r="RX537" s="35"/>
      <c r="RY537" s="35"/>
      <c r="RZ537" s="35"/>
      <c r="SA537" s="35"/>
      <c r="SB537" s="35"/>
      <c r="SC537" s="35"/>
      <c r="SD537" s="35"/>
      <c r="SE537" s="35"/>
      <c r="SF537" s="35"/>
      <c r="SG537" s="35"/>
      <c r="SH537" s="35"/>
      <c r="SI537" s="35"/>
      <c r="SJ537" s="35"/>
      <c r="SK537" s="35"/>
      <c r="SL537" s="35"/>
      <c r="SM537" s="35"/>
      <c r="SN537" s="35"/>
      <c r="SO537" s="35"/>
      <c r="SP537" s="35"/>
      <c r="SQ537" s="35"/>
      <c r="SR537" s="35"/>
      <c r="SS537" s="35"/>
      <c r="ST537" s="35"/>
      <c r="SU537" s="35"/>
      <c r="SV537" s="35"/>
      <c r="SW537" s="35"/>
      <c r="SX537" s="35"/>
      <c r="SY537" s="35"/>
      <c r="SZ537" s="35"/>
      <c r="TA537" s="35"/>
      <c r="TB537" s="35"/>
      <c r="TC537" s="35"/>
      <c r="TD537" s="35"/>
      <c r="TE537" s="35"/>
      <c r="TF537" s="35"/>
      <c r="TG537" s="35"/>
      <c r="TH537" s="35"/>
      <c r="TI537" s="35"/>
      <c r="TJ537" s="35"/>
      <c r="TK537" s="35"/>
      <c r="TL537" s="35"/>
      <c r="TM537" s="35">
        <v>250</v>
      </c>
      <c r="TN537" s="35"/>
      <c r="TO537" s="35"/>
      <c r="TP537" s="35"/>
      <c r="TQ537" s="35"/>
      <c r="TR537" s="35"/>
      <c r="TS537" s="35"/>
      <c r="TT537" s="35"/>
      <c r="TU537" s="35"/>
      <c r="TV537" s="35"/>
      <c r="TW537" s="35"/>
      <c r="TX537" s="35"/>
      <c r="TY537" s="35"/>
      <c r="TZ537" s="35"/>
      <c r="UA537" s="35"/>
      <c r="UB537" s="35"/>
      <c r="UC537" s="35"/>
      <c r="UD537" s="35"/>
      <c r="UE537" s="35"/>
      <c r="UF537" s="35"/>
      <c r="UG537" s="35"/>
      <c r="UH537" s="35"/>
      <c r="UI537" s="35"/>
      <c r="UJ537" s="35"/>
      <c r="UK537" s="35"/>
      <c r="UL537" s="35"/>
      <c r="UM537" s="35"/>
      <c r="UN537" s="35"/>
      <c r="UO537" s="35"/>
      <c r="UP537" s="35"/>
      <c r="UQ537" s="35"/>
      <c r="UR537" s="35"/>
      <c r="US537" s="35"/>
      <c r="UT537" s="35"/>
      <c r="UU537" s="35"/>
      <c r="UV537" s="35"/>
      <c r="UW537" s="35"/>
      <c r="UX537" s="35"/>
      <c r="UY537" s="35"/>
      <c r="UZ537" s="35"/>
      <c r="VA537" s="35"/>
      <c r="VB537" s="35"/>
      <c r="VC537" s="35"/>
      <c r="VD537" s="35">
        <v>125</v>
      </c>
      <c r="VE537" s="35"/>
      <c r="VF537" s="35"/>
      <c r="VG537" s="35"/>
      <c r="VH537" s="35"/>
      <c r="VI537" s="35"/>
      <c r="VJ537" s="35"/>
      <c r="VK537" s="35"/>
      <c r="VL537" s="35"/>
      <c r="VM537" s="35"/>
      <c r="VN537" s="35"/>
      <c r="VO537" s="35"/>
      <c r="VP537" s="35"/>
      <c r="VQ537" s="35"/>
      <c r="VR537" s="35"/>
      <c r="VS537" s="35"/>
      <c r="VT537" s="35"/>
      <c r="VU537" s="35"/>
      <c r="VV537" s="35"/>
      <c r="VW537" s="35"/>
      <c r="VX537" s="35"/>
      <c r="VY537" s="35"/>
      <c r="VZ537" s="35"/>
      <c r="WA537" s="35"/>
      <c r="WB537" s="35"/>
      <c r="WC537" s="35"/>
      <c r="WD537" s="35"/>
      <c r="WE537" s="35"/>
      <c r="WF537" s="35"/>
      <c r="WG537" s="35"/>
      <c r="WH537" s="35"/>
      <c r="WI537" s="35"/>
      <c r="WJ537" s="35"/>
      <c r="WK537" s="35"/>
      <c r="WL537" s="35"/>
      <c r="WM537" s="35"/>
      <c r="WN537" s="35"/>
      <c r="WO537" s="35"/>
      <c r="WP537" s="35"/>
      <c r="WQ537" s="35"/>
      <c r="WR537" s="35"/>
      <c r="WS537" s="35"/>
      <c r="WT537" s="35"/>
      <c r="WU537" s="35"/>
      <c r="WV537" s="35"/>
      <c r="WW537" s="35"/>
      <c r="WX537" s="35"/>
      <c r="WY537" s="35"/>
      <c r="WZ537" s="35"/>
      <c r="XA537" s="35"/>
      <c r="XB537" s="35"/>
      <c r="XC537" s="35"/>
      <c r="XD537" s="35"/>
      <c r="XE537" s="35"/>
      <c r="XF537" s="35"/>
      <c r="XG537" s="35"/>
      <c r="XH537" s="35"/>
      <c r="XI537" s="35"/>
      <c r="XJ537" s="35"/>
      <c r="XK537" s="35"/>
      <c r="XL537" s="35"/>
      <c r="XM537" s="35"/>
      <c r="XN537" s="35"/>
      <c r="XO537" s="35"/>
      <c r="XP537" s="35"/>
      <c r="XQ537" s="35"/>
      <c r="XR537" s="35"/>
      <c r="XS537" s="35"/>
      <c r="XT537" s="35"/>
      <c r="XU537" s="35"/>
      <c r="XV537" s="35"/>
      <c r="XW537" s="35"/>
      <c r="XX537" s="35"/>
      <c r="XY537" s="35"/>
      <c r="XZ537" s="35"/>
      <c r="YA537" s="35"/>
      <c r="YB537" s="35"/>
      <c r="YC537" s="35"/>
      <c r="YD537" s="35"/>
      <c r="YE537" s="35"/>
      <c r="YF537" s="35"/>
      <c r="YG537" s="35"/>
      <c r="YH537" s="35"/>
      <c r="YI537" s="35"/>
      <c r="YJ537" s="35"/>
      <c r="YK537" s="35"/>
      <c r="YL537" s="35"/>
      <c r="YM537" s="35"/>
      <c r="YN537" s="35"/>
      <c r="YO537" s="35"/>
      <c r="YP537" s="35"/>
      <c r="YQ537" s="35"/>
      <c r="YR537" s="35"/>
      <c r="YS537" s="35"/>
      <c r="YT537" s="35"/>
      <c r="YU537" s="35"/>
      <c r="YV537" s="35"/>
      <c r="YW537" s="35"/>
      <c r="YX537" s="35"/>
      <c r="YY537" s="35"/>
      <c r="YZ537" s="35"/>
      <c r="ZA537" s="35"/>
      <c r="ZB537" s="35"/>
      <c r="ZC537" s="35"/>
      <c r="ZD537" s="35"/>
      <c r="ZE537" s="35"/>
      <c r="ZF537" s="35"/>
      <c r="ZG537" s="35"/>
      <c r="ZH537" s="35"/>
      <c r="ZI537" s="35"/>
      <c r="ZJ537" s="35"/>
      <c r="ZK537" s="35"/>
      <c r="ZL537" s="35"/>
      <c r="ZM537" s="35"/>
      <c r="ZN537" s="35"/>
      <c r="ZO537" s="35"/>
      <c r="ZP537" s="35"/>
      <c r="ZQ537" s="35"/>
      <c r="ZR537" s="35">
        <v>925</v>
      </c>
      <c r="ZS537" s="35"/>
      <c r="ZT537" s="35"/>
      <c r="ZU537" s="35"/>
      <c r="ZV537" s="35"/>
      <c r="ZW537" s="35"/>
      <c r="ZX537" s="35"/>
      <c r="ZY537" s="35"/>
      <c r="ZZ537" s="35"/>
      <c r="AAA537" s="35"/>
      <c r="AAB537" s="35"/>
      <c r="AAC537" s="35"/>
      <c r="AAD537" s="35"/>
      <c r="AAE537" s="35"/>
      <c r="AAF537" s="35"/>
      <c r="AAG537" s="35"/>
      <c r="AAH537" s="35"/>
      <c r="AAI537" s="35"/>
      <c r="AAJ537" s="35"/>
      <c r="AAK537" s="35"/>
      <c r="AAL537" s="35"/>
      <c r="AAM537" s="35"/>
      <c r="AAN537" s="35"/>
      <c r="AAO537" s="35"/>
      <c r="AAP537" s="35"/>
      <c r="AAQ537" s="35"/>
      <c r="AAR537" s="35"/>
      <c r="AAS537" s="35"/>
      <c r="AAT537" s="35"/>
      <c r="AAU537" s="35"/>
      <c r="AAV537" s="35"/>
      <c r="AAW537" s="35"/>
      <c r="AAX537" s="35"/>
      <c r="AAY537" s="35"/>
      <c r="AAZ537" s="35"/>
      <c r="ABA537" s="35"/>
      <c r="ABB537" s="35"/>
      <c r="ABC537" s="35"/>
      <c r="ABD537" s="35"/>
      <c r="ABE537" s="35"/>
      <c r="ABF537" s="35"/>
      <c r="ABG537" s="35"/>
      <c r="ABH537" s="35"/>
      <c r="ABI537" s="35"/>
      <c r="ABJ537" s="35"/>
      <c r="ABK537" s="35"/>
      <c r="ABL537" s="35"/>
      <c r="ABM537" s="35"/>
      <c r="ABN537" s="35"/>
      <c r="ABO537" s="35"/>
      <c r="ABP537" s="35"/>
      <c r="ABQ537" s="35"/>
      <c r="ABR537" s="35"/>
      <c r="ABS537" s="35"/>
      <c r="ABT537" s="35"/>
      <c r="ABU537" s="35"/>
      <c r="ABV537" s="35"/>
      <c r="ABW537" s="35"/>
      <c r="ABX537" s="35"/>
      <c r="ABY537" s="35"/>
      <c r="ABZ537" s="35"/>
      <c r="ACA537" s="35"/>
      <c r="ACB537" s="35"/>
      <c r="ACC537" s="35"/>
      <c r="ACD537" s="35"/>
      <c r="ACE537" s="35"/>
      <c r="ACF537" s="35"/>
      <c r="ACG537" s="35"/>
      <c r="ACH537" s="35"/>
      <c r="ACI537" s="35"/>
      <c r="ACJ537" s="35"/>
      <c r="ACK537" s="35"/>
      <c r="ACL537" s="35"/>
      <c r="ACM537" s="35"/>
      <c r="ACN537" s="35"/>
      <c r="ACO537" s="35"/>
      <c r="ACP537" s="35"/>
      <c r="ACQ537" s="35"/>
      <c r="ACR537" s="35"/>
      <c r="ACS537" s="35"/>
      <c r="ACT537" s="35"/>
      <c r="ACU537" s="35"/>
      <c r="ACV537" s="35"/>
      <c r="ACW537" s="35"/>
      <c r="ACX537" s="35"/>
      <c r="ACY537" s="35"/>
      <c r="ACZ537" s="35"/>
      <c r="ADA537" s="35"/>
      <c r="ADB537" s="35"/>
      <c r="ADC537" s="35"/>
      <c r="ADD537" s="35"/>
      <c r="ADE537" s="35"/>
      <c r="ADF537" s="35"/>
      <c r="ADG537" s="35"/>
      <c r="ADH537" s="35"/>
      <c r="ADI537" s="35"/>
      <c r="ADJ537" s="35"/>
      <c r="ADK537" s="35"/>
      <c r="ADL537" s="35"/>
      <c r="ADM537" s="35"/>
      <c r="ADN537" s="35"/>
      <c r="ADO537" s="35"/>
      <c r="ADP537" s="35"/>
      <c r="ADQ537" s="35"/>
      <c r="ADR537" s="35"/>
      <c r="ADS537" s="35"/>
      <c r="ADT537" s="35"/>
      <c r="ADU537" s="35"/>
      <c r="ADV537" s="35"/>
      <c r="ADW537" s="35"/>
      <c r="ADX537" s="35"/>
      <c r="ADY537" s="66">
        <f t="shared" si="26"/>
        <v>0</v>
      </c>
    </row>
    <row r="538" spans="1:829" s="5" customFormat="1" x14ac:dyDescent="0.2">
      <c r="A538" s="23" t="s">
        <v>62</v>
      </c>
      <c r="B538" s="65">
        <f t="shared" si="27"/>
        <v>50</v>
      </c>
      <c r="C538" s="57">
        <v>25</v>
      </c>
      <c r="D538" s="64">
        <v>44755</v>
      </c>
      <c r="E538" s="67">
        <v>47.28</v>
      </c>
      <c r="F538" s="67">
        <f t="shared" si="24"/>
        <v>2364</v>
      </c>
      <c r="G538" s="65">
        <v>800</v>
      </c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  <c r="AG538" s="35"/>
      <c r="AH538" s="35"/>
      <c r="AI538" s="35"/>
      <c r="AJ538" s="35"/>
      <c r="AK538" s="35"/>
      <c r="AL538" s="35"/>
      <c r="AM538" s="35"/>
      <c r="AN538" s="35"/>
      <c r="AO538" s="35"/>
      <c r="AP538" s="35"/>
      <c r="AQ538" s="35"/>
      <c r="AR538" s="35"/>
      <c r="AS538" s="35"/>
      <c r="AT538" s="35"/>
      <c r="AU538" s="35"/>
      <c r="AV538" s="35"/>
      <c r="AW538" s="35"/>
      <c r="AX538" s="35"/>
      <c r="AY538" s="35"/>
      <c r="AZ538" s="35"/>
      <c r="BA538" s="35"/>
      <c r="BB538" s="35"/>
      <c r="BC538" s="35"/>
      <c r="BD538" s="35"/>
      <c r="BE538" s="15"/>
      <c r="BF538" s="15"/>
      <c r="BG538" s="136"/>
      <c r="BH538" s="35"/>
      <c r="BI538" s="35"/>
      <c r="BJ538" s="35"/>
      <c r="BK538" s="35"/>
      <c r="BL538" s="35"/>
      <c r="BM538" s="35"/>
      <c r="BN538" s="35"/>
      <c r="BO538" s="35"/>
      <c r="BP538" s="35"/>
      <c r="BQ538" s="35"/>
      <c r="BR538" s="35"/>
      <c r="BS538" s="35"/>
      <c r="BT538" s="35"/>
      <c r="BU538" s="35"/>
      <c r="BV538" s="35"/>
      <c r="BW538" s="35"/>
      <c r="BX538" s="35"/>
      <c r="BY538" s="35"/>
      <c r="BZ538" s="35"/>
      <c r="CA538" s="35"/>
      <c r="CB538" s="35"/>
      <c r="CC538" s="35"/>
      <c r="CD538" s="35"/>
      <c r="CE538" s="35"/>
      <c r="CF538" s="35"/>
      <c r="CG538" s="35"/>
      <c r="CH538" s="35"/>
      <c r="CI538" s="35"/>
      <c r="CJ538" s="35"/>
      <c r="CK538" s="35"/>
      <c r="CL538" s="35"/>
      <c r="CM538" s="35"/>
      <c r="CN538" s="35"/>
      <c r="CO538" s="35"/>
      <c r="CP538" s="35"/>
      <c r="CQ538" s="35"/>
      <c r="CR538" s="35"/>
      <c r="CS538" s="35"/>
      <c r="CT538" s="35"/>
      <c r="CU538" s="35"/>
      <c r="CV538" s="35"/>
      <c r="CW538" s="35"/>
      <c r="CX538" s="35"/>
      <c r="CY538" s="35"/>
      <c r="CZ538" s="35"/>
      <c r="DA538" s="35"/>
      <c r="DB538" s="35"/>
      <c r="DC538" s="35"/>
      <c r="DD538" s="35"/>
      <c r="DE538" s="35"/>
      <c r="DF538" s="35"/>
      <c r="DG538" s="35"/>
      <c r="DH538" s="35"/>
      <c r="DI538" s="35"/>
      <c r="DJ538" s="35"/>
      <c r="DK538" s="35"/>
      <c r="DL538" s="35"/>
      <c r="DM538" s="35"/>
      <c r="DN538" s="35"/>
      <c r="DO538" s="35"/>
      <c r="DP538" s="35"/>
      <c r="DQ538" s="35"/>
      <c r="DR538" s="35"/>
      <c r="DS538" s="35"/>
      <c r="DT538" s="35"/>
      <c r="DU538" s="35"/>
      <c r="DV538" s="35"/>
      <c r="DW538" s="35"/>
      <c r="DX538" s="35"/>
      <c r="DY538" s="35"/>
      <c r="DZ538" s="35"/>
      <c r="EA538" s="35"/>
      <c r="EB538" s="35"/>
      <c r="EC538" s="35"/>
      <c r="ED538" s="35"/>
      <c r="EE538" s="35"/>
      <c r="EF538" s="35"/>
      <c r="EG538" s="35"/>
      <c r="EH538" s="35"/>
      <c r="EI538" s="35"/>
      <c r="EJ538" s="35"/>
      <c r="EK538" s="35"/>
      <c r="EL538" s="35"/>
      <c r="EM538" s="35"/>
      <c r="EN538" s="35"/>
      <c r="EO538" s="35"/>
      <c r="EP538" s="35"/>
      <c r="EQ538" s="35"/>
      <c r="ER538" s="35"/>
      <c r="ES538" s="35"/>
      <c r="ET538" s="35"/>
      <c r="EU538" s="35"/>
      <c r="EV538" s="35"/>
      <c r="EW538" s="35">
        <v>25</v>
      </c>
      <c r="EX538" s="35"/>
      <c r="EY538" s="35"/>
      <c r="EZ538" s="35"/>
      <c r="FA538" s="35"/>
      <c r="FB538" s="35"/>
      <c r="FC538" s="35"/>
      <c r="FD538" s="35"/>
      <c r="FE538" s="35"/>
      <c r="FF538" s="35"/>
      <c r="FG538" s="35"/>
      <c r="FH538" s="35"/>
      <c r="FI538" s="35"/>
      <c r="FJ538" s="35">
        <v>100</v>
      </c>
      <c r="FK538" s="35"/>
      <c r="FL538" s="35"/>
      <c r="FM538" s="35">
        <v>150</v>
      </c>
      <c r="FN538" s="35"/>
      <c r="FO538" s="35"/>
      <c r="FP538" s="35"/>
      <c r="FQ538" s="35"/>
      <c r="FR538" s="35"/>
      <c r="FS538" s="35">
        <v>250</v>
      </c>
      <c r="FT538" s="35">
        <v>150</v>
      </c>
      <c r="FU538" s="35">
        <v>100</v>
      </c>
      <c r="FV538" s="35"/>
      <c r="FW538" s="35"/>
      <c r="FX538" s="35"/>
      <c r="FY538" s="35"/>
      <c r="FZ538" s="35"/>
      <c r="GA538" s="35"/>
      <c r="GB538" s="35"/>
      <c r="GC538" s="35"/>
      <c r="GD538" s="35"/>
      <c r="GE538" s="35"/>
      <c r="GF538" s="35"/>
      <c r="GG538" s="35"/>
      <c r="GH538" s="35"/>
      <c r="GI538" s="35"/>
      <c r="GJ538" s="35"/>
      <c r="GK538" s="35"/>
      <c r="GL538" s="35"/>
      <c r="GM538" s="35"/>
      <c r="GN538" s="35"/>
      <c r="GO538" s="35"/>
      <c r="GP538" s="35"/>
      <c r="GQ538" s="35"/>
      <c r="GR538" s="35"/>
      <c r="GS538" s="35"/>
      <c r="GT538" s="35"/>
      <c r="GU538" s="35"/>
      <c r="GV538" s="35"/>
      <c r="GW538" s="35"/>
      <c r="GX538" s="35"/>
      <c r="GY538" s="35"/>
      <c r="GZ538" s="35"/>
      <c r="HA538" s="35"/>
      <c r="HB538" s="35"/>
      <c r="HC538" s="35"/>
      <c r="HD538" s="35"/>
      <c r="HE538" s="35"/>
      <c r="HF538" s="35"/>
      <c r="HG538" s="35"/>
      <c r="HH538" s="35"/>
      <c r="HI538" s="35"/>
      <c r="HJ538" s="35"/>
      <c r="HK538" s="35"/>
      <c r="HL538" s="35"/>
      <c r="HM538" s="35"/>
      <c r="HN538" s="35"/>
      <c r="HO538" s="35"/>
      <c r="HP538" s="35"/>
      <c r="HQ538" s="35"/>
      <c r="HR538" s="35"/>
      <c r="HS538" s="35"/>
      <c r="HT538" s="35"/>
      <c r="HU538" s="35"/>
      <c r="HV538" s="35"/>
      <c r="HW538" s="35"/>
      <c r="HX538" s="35"/>
      <c r="HY538" s="35"/>
      <c r="HZ538" s="35"/>
      <c r="IA538" s="35"/>
      <c r="IB538" s="35"/>
      <c r="IC538" s="35"/>
      <c r="ID538" s="35"/>
      <c r="IE538" s="35"/>
      <c r="IF538" s="35"/>
      <c r="IG538" s="35"/>
      <c r="IH538" s="35"/>
      <c r="II538" s="35"/>
      <c r="IJ538" s="35"/>
      <c r="IK538" s="35"/>
      <c r="IL538" s="35"/>
      <c r="IM538" s="35"/>
      <c r="IN538" s="35"/>
      <c r="IO538" s="35"/>
      <c r="IP538" s="35"/>
      <c r="IQ538" s="35"/>
      <c r="IR538" s="35"/>
      <c r="IS538" s="35"/>
      <c r="IT538" s="35"/>
      <c r="IU538" s="35"/>
      <c r="IV538" s="35"/>
      <c r="IW538" s="35"/>
      <c r="IX538" s="35"/>
      <c r="IY538" s="35"/>
      <c r="IZ538" s="35"/>
      <c r="JA538" s="35"/>
      <c r="JB538" s="35"/>
      <c r="JC538" s="35"/>
      <c r="JD538" s="35"/>
      <c r="JE538" s="35"/>
      <c r="JF538" s="35"/>
      <c r="JG538" s="35"/>
      <c r="JH538" s="35"/>
      <c r="JI538" s="35"/>
      <c r="JJ538" s="35"/>
      <c r="JK538" s="35"/>
      <c r="JL538" s="35"/>
      <c r="JM538" s="35"/>
      <c r="JN538" s="35"/>
      <c r="JO538" s="35"/>
      <c r="JP538" s="35"/>
      <c r="JQ538" s="35"/>
      <c r="JR538" s="35"/>
      <c r="JS538" s="35"/>
      <c r="JT538" s="35"/>
      <c r="JU538" s="35"/>
      <c r="JV538" s="35"/>
      <c r="JW538" s="35"/>
      <c r="JX538" s="35"/>
      <c r="JY538" s="35"/>
      <c r="JZ538" s="35"/>
      <c r="KA538" s="35"/>
      <c r="KB538" s="35"/>
      <c r="KC538" s="35"/>
      <c r="KD538" s="35"/>
      <c r="KE538" s="35"/>
      <c r="KF538" s="35"/>
      <c r="KG538" s="35"/>
      <c r="KH538" s="35"/>
      <c r="KI538" s="35"/>
      <c r="KJ538" s="35"/>
      <c r="KK538" s="35"/>
      <c r="KL538" s="35"/>
      <c r="KM538" s="35"/>
      <c r="KN538" s="35"/>
      <c r="KO538" s="35"/>
      <c r="KP538" s="35"/>
      <c r="KQ538" s="35"/>
      <c r="KR538" s="35"/>
      <c r="KS538" s="35"/>
      <c r="KT538" s="35"/>
      <c r="KU538" s="35"/>
      <c r="KV538" s="35"/>
      <c r="KW538" s="35"/>
      <c r="KX538" s="35"/>
      <c r="KY538" s="35"/>
      <c r="KZ538" s="35"/>
      <c r="LA538" s="35"/>
      <c r="LB538" s="35"/>
      <c r="LC538" s="35"/>
      <c r="LD538" s="35"/>
      <c r="LE538" s="35"/>
      <c r="LF538" s="35"/>
      <c r="LG538" s="35"/>
      <c r="LH538" s="35"/>
      <c r="LI538" s="35"/>
      <c r="LJ538" s="35"/>
      <c r="LK538" s="35"/>
      <c r="LL538" s="35"/>
      <c r="LM538" s="35"/>
      <c r="LN538" s="35"/>
      <c r="LO538" s="35"/>
      <c r="LP538" s="35"/>
      <c r="LQ538" s="35"/>
      <c r="LR538" s="35"/>
      <c r="LS538" s="35"/>
      <c r="LT538" s="35"/>
      <c r="LU538" s="35"/>
      <c r="LV538" s="35"/>
      <c r="LW538" s="35"/>
      <c r="LX538" s="35"/>
      <c r="LY538" s="35"/>
      <c r="LZ538" s="35"/>
      <c r="MA538" s="35"/>
      <c r="MB538" s="35"/>
      <c r="MC538" s="35"/>
      <c r="MD538" s="35"/>
      <c r="ME538" s="35"/>
      <c r="MF538" s="35"/>
      <c r="MG538" s="35"/>
      <c r="MH538" s="35"/>
      <c r="MI538" s="35"/>
      <c r="MJ538" s="35"/>
      <c r="MK538" s="35"/>
      <c r="ML538" s="35"/>
      <c r="MM538" s="35"/>
      <c r="MN538" s="35"/>
      <c r="MO538" s="35"/>
      <c r="MP538" s="35"/>
      <c r="MQ538" s="35"/>
      <c r="MR538" s="35"/>
      <c r="MS538" s="35"/>
      <c r="MT538" s="35"/>
      <c r="MU538" s="35"/>
      <c r="MV538" s="35"/>
      <c r="MW538" s="35"/>
      <c r="MX538" s="35"/>
      <c r="MY538" s="35"/>
      <c r="MZ538" s="35"/>
      <c r="NA538" s="35"/>
      <c r="NB538" s="35"/>
      <c r="NC538" s="35"/>
      <c r="ND538" s="35"/>
      <c r="NE538" s="35"/>
      <c r="NF538" s="35"/>
      <c r="NG538" s="35"/>
      <c r="NH538" s="35"/>
      <c r="NI538" s="35"/>
      <c r="NJ538" s="35"/>
      <c r="NK538" s="35"/>
      <c r="NL538" s="35"/>
      <c r="NM538" s="35"/>
      <c r="NN538" s="35"/>
      <c r="NO538" s="35"/>
      <c r="NP538" s="35"/>
      <c r="NQ538" s="35"/>
      <c r="NR538" s="35"/>
      <c r="NS538" s="35"/>
      <c r="NT538" s="35"/>
      <c r="NU538" s="35"/>
      <c r="NV538" s="35"/>
      <c r="NW538" s="35"/>
      <c r="NX538" s="35"/>
      <c r="NY538" s="35"/>
      <c r="NZ538" s="35"/>
      <c r="OA538" s="35"/>
      <c r="OB538" s="35"/>
      <c r="OC538" s="35"/>
      <c r="OD538" s="35"/>
      <c r="OE538" s="35"/>
      <c r="OF538" s="35"/>
      <c r="OG538" s="35"/>
      <c r="OH538" s="35"/>
      <c r="OI538" s="35"/>
      <c r="OJ538" s="35"/>
      <c r="OK538" s="35"/>
      <c r="OL538" s="35"/>
      <c r="OM538" s="35"/>
      <c r="ON538" s="35"/>
      <c r="OO538" s="35"/>
      <c r="OP538" s="35"/>
      <c r="OQ538" s="35"/>
      <c r="OR538" s="35"/>
      <c r="OS538" s="35"/>
      <c r="OT538" s="35"/>
      <c r="OU538" s="35"/>
      <c r="OV538" s="35"/>
      <c r="OW538" s="35"/>
      <c r="OX538" s="35"/>
      <c r="OY538" s="35"/>
      <c r="OZ538" s="35"/>
      <c r="PA538" s="35"/>
      <c r="PB538" s="35"/>
      <c r="PC538" s="35"/>
      <c r="PD538" s="35"/>
      <c r="PE538" s="35"/>
      <c r="PF538" s="35"/>
      <c r="PG538" s="35"/>
      <c r="PH538" s="35"/>
      <c r="PI538" s="35"/>
      <c r="PJ538" s="35"/>
      <c r="PK538" s="35"/>
      <c r="PL538" s="35"/>
      <c r="PM538" s="35"/>
      <c r="PN538" s="35"/>
      <c r="PO538" s="35"/>
      <c r="PP538" s="35"/>
      <c r="PQ538" s="35"/>
      <c r="PR538" s="35"/>
      <c r="PS538" s="35"/>
      <c r="PT538" s="35"/>
      <c r="PU538" s="35"/>
      <c r="PV538" s="35"/>
      <c r="PW538" s="35"/>
      <c r="PX538" s="35"/>
      <c r="PY538" s="35"/>
      <c r="PZ538" s="35"/>
      <c r="QA538" s="35"/>
      <c r="QB538" s="35"/>
      <c r="QC538" s="35"/>
      <c r="QD538" s="35"/>
      <c r="QE538" s="35"/>
      <c r="QF538" s="35"/>
      <c r="QG538" s="35"/>
      <c r="QH538" s="35"/>
      <c r="QI538" s="35"/>
      <c r="QJ538" s="35"/>
      <c r="QK538" s="35"/>
      <c r="QL538" s="35"/>
      <c r="QM538" s="35"/>
      <c r="QN538" s="35"/>
      <c r="QO538" s="35"/>
      <c r="QP538" s="35"/>
      <c r="QQ538" s="35"/>
      <c r="QR538" s="35"/>
      <c r="QS538" s="35"/>
      <c r="QT538" s="35"/>
      <c r="QU538" s="35"/>
      <c r="QV538" s="35"/>
      <c r="QW538" s="35"/>
      <c r="QX538" s="35"/>
      <c r="QY538" s="35"/>
      <c r="QZ538" s="35"/>
      <c r="RA538" s="35"/>
      <c r="RB538" s="35"/>
      <c r="RC538" s="35"/>
      <c r="RD538" s="35"/>
      <c r="RE538" s="35"/>
      <c r="RF538" s="35"/>
      <c r="RG538" s="35"/>
      <c r="RH538" s="35"/>
      <c r="RI538" s="35"/>
      <c r="RJ538" s="35"/>
      <c r="RK538" s="35"/>
      <c r="RL538" s="35"/>
      <c r="RM538" s="35"/>
      <c r="RN538" s="35"/>
      <c r="RO538" s="35"/>
      <c r="RP538" s="35"/>
      <c r="RQ538" s="35"/>
      <c r="RR538" s="35"/>
      <c r="RS538" s="35"/>
      <c r="RT538" s="35"/>
      <c r="RU538" s="35"/>
      <c r="RV538" s="35"/>
      <c r="RW538" s="35"/>
      <c r="RX538" s="35"/>
      <c r="RY538" s="35"/>
      <c r="RZ538" s="35"/>
      <c r="SA538" s="35"/>
      <c r="SB538" s="35"/>
      <c r="SC538" s="35"/>
      <c r="SD538" s="35"/>
      <c r="SE538" s="35"/>
      <c r="SF538" s="35"/>
      <c r="SG538" s="35"/>
      <c r="SH538" s="35"/>
      <c r="SI538" s="35"/>
      <c r="SJ538" s="35"/>
      <c r="SK538" s="35"/>
      <c r="SL538" s="35"/>
      <c r="SM538" s="35"/>
      <c r="SN538" s="35"/>
      <c r="SO538" s="35"/>
      <c r="SP538" s="35"/>
      <c r="SQ538" s="35"/>
      <c r="SR538" s="35"/>
      <c r="SS538" s="35"/>
      <c r="ST538" s="35"/>
      <c r="SU538" s="35"/>
      <c r="SV538" s="35"/>
      <c r="SW538" s="35"/>
      <c r="SX538" s="35"/>
      <c r="SY538" s="35"/>
      <c r="SZ538" s="35"/>
      <c r="TA538" s="35"/>
      <c r="TB538" s="35"/>
      <c r="TC538" s="35"/>
      <c r="TD538" s="35"/>
      <c r="TE538" s="35"/>
      <c r="TF538" s="35"/>
      <c r="TG538" s="35"/>
      <c r="TH538" s="35"/>
      <c r="TI538" s="35"/>
      <c r="TJ538" s="35"/>
      <c r="TK538" s="35"/>
      <c r="TL538" s="35"/>
      <c r="TM538" s="35"/>
      <c r="TN538" s="35"/>
      <c r="TO538" s="35"/>
      <c r="TP538" s="35"/>
      <c r="TQ538" s="35"/>
      <c r="TR538" s="35"/>
      <c r="TS538" s="35"/>
      <c r="TT538" s="35"/>
      <c r="TU538" s="35"/>
      <c r="TV538" s="35"/>
      <c r="TW538" s="35"/>
      <c r="TX538" s="35"/>
      <c r="TY538" s="35"/>
      <c r="TZ538" s="35"/>
      <c r="UA538" s="35"/>
      <c r="UB538" s="35"/>
      <c r="UC538" s="35"/>
      <c r="UD538" s="35"/>
      <c r="UE538" s="35"/>
      <c r="UF538" s="35"/>
      <c r="UG538" s="35"/>
      <c r="UH538" s="35"/>
      <c r="UI538" s="35"/>
      <c r="UJ538" s="35"/>
      <c r="UK538" s="35"/>
      <c r="UL538" s="35"/>
      <c r="UM538" s="35"/>
      <c r="UN538" s="35"/>
      <c r="UO538" s="35"/>
      <c r="UP538" s="35"/>
      <c r="UQ538" s="35"/>
      <c r="UR538" s="35"/>
      <c r="US538" s="35"/>
      <c r="UT538" s="35"/>
      <c r="UU538" s="35"/>
      <c r="UV538" s="35"/>
      <c r="UW538" s="35"/>
      <c r="UX538" s="35"/>
      <c r="UY538" s="35"/>
      <c r="UZ538" s="35"/>
      <c r="VA538" s="35"/>
      <c r="VB538" s="35"/>
      <c r="VC538" s="35"/>
      <c r="VD538" s="35"/>
      <c r="VE538" s="35"/>
      <c r="VF538" s="35"/>
      <c r="VG538" s="35"/>
      <c r="VH538" s="35"/>
      <c r="VI538" s="35"/>
      <c r="VJ538" s="35"/>
      <c r="VK538" s="35"/>
      <c r="VL538" s="35"/>
      <c r="VM538" s="35"/>
      <c r="VN538" s="35"/>
      <c r="VO538" s="35"/>
      <c r="VP538" s="35"/>
      <c r="VQ538" s="35"/>
      <c r="VR538" s="35"/>
      <c r="VS538" s="35"/>
      <c r="VT538" s="35">
        <v>25</v>
      </c>
      <c r="VU538" s="35"/>
      <c r="VV538" s="35"/>
      <c r="VW538" s="35"/>
      <c r="VX538" s="35"/>
      <c r="VY538" s="35">
        <v>25</v>
      </c>
      <c r="VZ538" s="35"/>
      <c r="WA538" s="35"/>
      <c r="WB538" s="35"/>
      <c r="WC538" s="35"/>
      <c r="WD538" s="35"/>
      <c r="WE538" s="35"/>
      <c r="WF538" s="35"/>
      <c r="WG538" s="35"/>
      <c r="WH538" s="35"/>
      <c r="WI538" s="35"/>
      <c r="WJ538" s="35"/>
      <c r="WK538" s="35"/>
      <c r="WL538" s="35"/>
      <c r="WM538" s="35"/>
      <c r="WN538" s="35"/>
      <c r="WO538" s="35"/>
      <c r="WP538" s="35"/>
      <c r="WQ538" s="35"/>
      <c r="WR538" s="35"/>
      <c r="WS538" s="35"/>
      <c r="WT538" s="35"/>
      <c r="WU538" s="35"/>
      <c r="WV538" s="35"/>
      <c r="WW538" s="35"/>
      <c r="WX538" s="35"/>
      <c r="WY538" s="35"/>
      <c r="WZ538" s="35"/>
      <c r="XA538" s="35"/>
      <c r="XB538" s="35"/>
      <c r="XC538" s="35"/>
      <c r="XD538" s="35"/>
      <c r="XE538" s="35"/>
      <c r="XF538" s="35"/>
      <c r="XG538" s="35"/>
      <c r="XH538" s="35"/>
      <c r="XI538" s="35"/>
      <c r="XJ538" s="35"/>
      <c r="XK538" s="35"/>
      <c r="XL538" s="35"/>
      <c r="XM538" s="35"/>
      <c r="XN538" s="35"/>
      <c r="XO538" s="35"/>
      <c r="XP538" s="35"/>
      <c r="XQ538" s="35"/>
      <c r="XR538" s="35"/>
      <c r="XS538" s="35"/>
      <c r="XT538" s="35"/>
      <c r="XU538" s="35"/>
      <c r="XV538" s="35"/>
      <c r="XW538" s="35"/>
      <c r="XX538" s="35"/>
      <c r="XY538" s="35"/>
      <c r="XZ538" s="35"/>
      <c r="YA538" s="35"/>
      <c r="YB538" s="35"/>
      <c r="YC538" s="35"/>
      <c r="YD538" s="35"/>
      <c r="YE538" s="35"/>
      <c r="YF538" s="35"/>
      <c r="YG538" s="35"/>
      <c r="YH538" s="35"/>
      <c r="YI538" s="35"/>
      <c r="YJ538" s="35"/>
      <c r="YK538" s="35"/>
      <c r="YL538" s="35"/>
      <c r="YM538" s="35"/>
      <c r="YN538" s="35"/>
      <c r="YO538" s="35"/>
      <c r="YP538" s="35"/>
      <c r="YQ538" s="35"/>
      <c r="YR538" s="35"/>
      <c r="YS538" s="35"/>
      <c r="YT538" s="35"/>
      <c r="YU538" s="35"/>
      <c r="YV538" s="35"/>
      <c r="YW538" s="35"/>
      <c r="YX538" s="35"/>
      <c r="YY538" s="35"/>
      <c r="YZ538" s="35"/>
      <c r="ZA538" s="35"/>
      <c r="ZB538" s="35"/>
      <c r="ZC538" s="35"/>
      <c r="ZD538" s="35"/>
      <c r="ZE538" s="35"/>
      <c r="ZF538" s="35"/>
      <c r="ZG538" s="35"/>
      <c r="ZH538" s="35"/>
      <c r="ZI538" s="35"/>
      <c r="ZJ538" s="35"/>
      <c r="ZK538" s="35"/>
      <c r="ZL538" s="35"/>
      <c r="ZM538" s="35"/>
      <c r="ZN538" s="35"/>
      <c r="ZO538" s="35"/>
      <c r="ZP538" s="35"/>
      <c r="ZQ538" s="35"/>
      <c r="ZR538" s="35">
        <v>75</v>
      </c>
      <c r="ZS538" s="35"/>
      <c r="ZT538" s="35"/>
      <c r="ZU538" s="35"/>
      <c r="ZV538" s="35"/>
      <c r="ZW538" s="35"/>
      <c r="ZX538" s="35"/>
      <c r="ZY538" s="35"/>
      <c r="ZZ538" s="35"/>
      <c r="AAA538" s="35"/>
      <c r="AAB538" s="35"/>
      <c r="AAC538" s="35"/>
      <c r="AAD538" s="35"/>
      <c r="AAE538" s="35"/>
      <c r="AAF538" s="35"/>
      <c r="AAG538" s="35"/>
      <c r="AAH538" s="35"/>
      <c r="AAI538" s="35"/>
      <c r="AAJ538" s="35"/>
      <c r="AAK538" s="35"/>
      <c r="AAL538" s="35"/>
      <c r="AAM538" s="35"/>
      <c r="AAN538" s="35"/>
      <c r="AAO538" s="35"/>
      <c r="AAP538" s="35"/>
      <c r="AAQ538" s="35"/>
      <c r="AAR538" s="35"/>
      <c r="AAS538" s="35"/>
      <c r="AAT538" s="35"/>
      <c r="AAU538" s="35"/>
      <c r="AAV538" s="35"/>
      <c r="AAW538" s="35"/>
      <c r="AAX538" s="35"/>
      <c r="AAY538" s="35"/>
      <c r="AAZ538" s="35"/>
      <c r="ABA538" s="35"/>
      <c r="ABB538" s="35"/>
      <c r="ABC538" s="35"/>
      <c r="ABD538" s="35"/>
      <c r="ABE538" s="35"/>
      <c r="ABF538" s="35"/>
      <c r="ABG538" s="35"/>
      <c r="ABH538" s="35"/>
      <c r="ABI538" s="35"/>
      <c r="ABJ538" s="35"/>
      <c r="ABK538" s="35"/>
      <c r="ABL538" s="35"/>
      <c r="ABM538" s="35"/>
      <c r="ABN538" s="35"/>
      <c r="ABO538" s="35"/>
      <c r="ABP538" s="35"/>
      <c r="ABQ538" s="35"/>
      <c r="ABR538" s="35"/>
      <c r="ABS538" s="35"/>
      <c r="ABT538" s="35"/>
      <c r="ABU538" s="35"/>
      <c r="ABV538" s="35"/>
      <c r="ABW538" s="35"/>
      <c r="ABX538" s="35"/>
      <c r="ABY538" s="35"/>
      <c r="ABZ538" s="35"/>
      <c r="ACA538" s="35"/>
      <c r="ACB538" s="35"/>
      <c r="ACC538" s="35"/>
      <c r="ACD538" s="35"/>
      <c r="ACE538" s="35"/>
      <c r="ACF538" s="35"/>
      <c r="ACG538" s="35"/>
      <c r="ACH538" s="35"/>
      <c r="ACI538" s="35"/>
      <c r="ACJ538" s="35"/>
      <c r="ACK538" s="35"/>
      <c r="ACL538" s="35"/>
      <c r="ACM538" s="35"/>
      <c r="ACN538" s="35"/>
      <c r="ACO538" s="35"/>
      <c r="ACP538" s="35"/>
      <c r="ACQ538" s="35"/>
      <c r="ACR538" s="35"/>
      <c r="ACS538" s="35"/>
      <c r="ACT538" s="35"/>
      <c r="ACU538" s="35"/>
      <c r="ACV538" s="35"/>
      <c r="ACW538" s="35"/>
      <c r="ACX538" s="35"/>
      <c r="ACY538" s="35"/>
      <c r="ACZ538" s="35"/>
      <c r="ADA538" s="35"/>
      <c r="ADB538" s="35"/>
      <c r="ADC538" s="35"/>
      <c r="ADD538" s="35"/>
      <c r="ADE538" s="35"/>
      <c r="ADF538" s="35"/>
      <c r="ADG538" s="35"/>
      <c r="ADH538" s="35"/>
      <c r="ADI538" s="35"/>
      <c r="ADJ538" s="35"/>
      <c r="ADK538" s="35"/>
      <c r="ADL538" s="35"/>
      <c r="ADM538" s="35"/>
      <c r="ADN538" s="35"/>
      <c r="ADO538" s="35"/>
      <c r="ADP538" s="35"/>
      <c r="ADQ538" s="35"/>
      <c r="ADR538" s="35"/>
      <c r="ADS538" s="35"/>
      <c r="ADT538" s="35"/>
      <c r="ADU538" s="35"/>
      <c r="ADV538" s="35"/>
      <c r="ADW538" s="35"/>
      <c r="ADX538" s="35">
        <v>50</v>
      </c>
      <c r="ADY538" s="66">
        <f t="shared" si="26"/>
        <v>0</v>
      </c>
    </row>
    <row r="539" spans="1:829" s="5" customFormat="1" ht="15" x14ac:dyDescent="0.25">
      <c r="A539" s="82" t="s">
        <v>19</v>
      </c>
      <c r="B539" s="83">
        <f>SUM(B531:B538)</f>
        <v>865</v>
      </c>
      <c r="C539" s="84"/>
      <c r="D539" s="85"/>
      <c r="E539" s="86"/>
      <c r="F539" s="67">
        <f>E539*B539</f>
        <v>0</v>
      </c>
      <c r="G539" s="83">
        <f>SUM(G532:G538)</f>
        <v>1690</v>
      </c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35"/>
      <c r="AF539" s="35"/>
      <c r="AG539" s="35"/>
      <c r="AH539" s="35"/>
      <c r="AI539" s="35"/>
      <c r="AJ539" s="35"/>
      <c r="AK539" s="35"/>
      <c r="AL539" s="35"/>
      <c r="AM539" s="35"/>
      <c r="AN539" s="35"/>
      <c r="AO539" s="35"/>
      <c r="AP539" s="35"/>
      <c r="AQ539" s="35"/>
      <c r="AR539" s="35"/>
      <c r="AS539" s="35"/>
      <c r="AT539" s="35"/>
      <c r="AU539" s="35"/>
      <c r="AV539" s="35"/>
      <c r="AW539" s="35"/>
      <c r="AX539" s="35"/>
      <c r="AY539" s="35"/>
      <c r="AZ539" s="35"/>
      <c r="BA539" s="35"/>
      <c r="BB539" s="35"/>
      <c r="BC539" s="35"/>
      <c r="BD539" s="35"/>
      <c r="BE539" s="132"/>
      <c r="BF539" s="132"/>
      <c r="BG539" s="140"/>
      <c r="BH539" s="35"/>
      <c r="BI539" s="35"/>
      <c r="BJ539" s="35"/>
      <c r="BK539" s="35"/>
      <c r="BL539" s="35"/>
      <c r="BM539" s="35"/>
      <c r="BN539" s="35"/>
      <c r="BO539" s="35"/>
      <c r="BP539" s="35"/>
      <c r="BQ539" s="35"/>
      <c r="BR539" s="35"/>
      <c r="BS539" s="35"/>
      <c r="BT539" s="35"/>
      <c r="BU539" s="35"/>
      <c r="BV539" s="35"/>
      <c r="BW539" s="35"/>
      <c r="BX539" s="35"/>
      <c r="BY539" s="35"/>
      <c r="BZ539" s="35"/>
      <c r="CA539" s="35"/>
      <c r="CB539" s="35"/>
      <c r="CC539" s="35"/>
      <c r="CD539" s="35"/>
      <c r="CE539" s="35"/>
      <c r="CF539" s="35"/>
      <c r="CG539" s="35"/>
      <c r="CH539" s="35"/>
      <c r="CI539" s="35"/>
      <c r="CJ539" s="35"/>
      <c r="CK539" s="35"/>
      <c r="CL539" s="35"/>
      <c r="CM539" s="35"/>
      <c r="CN539" s="35"/>
      <c r="CO539" s="35"/>
      <c r="CP539" s="35"/>
      <c r="CQ539" s="35"/>
      <c r="CR539" s="35"/>
      <c r="CS539" s="35"/>
      <c r="CT539" s="35"/>
      <c r="CU539" s="35"/>
      <c r="CV539" s="35"/>
      <c r="CW539" s="35"/>
      <c r="CX539" s="35"/>
      <c r="CY539" s="35"/>
      <c r="CZ539" s="35"/>
      <c r="DA539" s="35"/>
      <c r="DB539" s="35"/>
      <c r="DC539" s="35"/>
      <c r="DD539" s="35"/>
      <c r="DE539" s="35"/>
      <c r="DF539" s="35"/>
      <c r="DG539" s="35"/>
      <c r="DH539" s="35"/>
      <c r="DI539" s="35"/>
      <c r="DJ539" s="35"/>
      <c r="DK539" s="35"/>
      <c r="DL539" s="35"/>
      <c r="DM539" s="35"/>
      <c r="DN539" s="35"/>
      <c r="DO539" s="35"/>
      <c r="DP539" s="35"/>
      <c r="DQ539" s="35"/>
      <c r="DR539" s="35"/>
      <c r="DS539" s="35"/>
      <c r="DT539" s="35"/>
      <c r="DU539" s="35"/>
      <c r="DV539" s="35"/>
      <c r="DW539" s="35"/>
      <c r="DX539" s="35"/>
      <c r="DY539" s="35"/>
      <c r="DZ539" s="35"/>
      <c r="EA539" s="35"/>
      <c r="EB539" s="35"/>
      <c r="EC539" s="35"/>
      <c r="ED539" s="35"/>
      <c r="EE539" s="35"/>
      <c r="EF539" s="35"/>
      <c r="EG539" s="35"/>
      <c r="EH539" s="35"/>
      <c r="EI539" s="35"/>
      <c r="EJ539" s="35"/>
      <c r="EK539" s="35"/>
      <c r="EL539" s="35"/>
      <c r="EM539" s="35"/>
      <c r="EN539" s="35"/>
      <c r="EO539" s="35"/>
      <c r="EP539" s="35"/>
      <c r="EQ539" s="35"/>
      <c r="ER539" s="35"/>
      <c r="ES539" s="35"/>
      <c r="ET539" s="35"/>
      <c r="EU539" s="35"/>
      <c r="EV539" s="35"/>
      <c r="EW539" s="35"/>
      <c r="EX539" s="35"/>
      <c r="EY539" s="35"/>
      <c r="EZ539" s="35"/>
      <c r="FA539" s="35"/>
      <c r="FB539" s="35"/>
      <c r="FC539" s="35"/>
      <c r="FD539" s="35"/>
      <c r="FE539" s="35"/>
      <c r="FF539" s="35"/>
      <c r="FG539" s="35"/>
      <c r="FH539" s="35"/>
      <c r="FI539" s="35"/>
      <c r="FJ539" s="35"/>
      <c r="FK539" s="35"/>
      <c r="FL539" s="35"/>
      <c r="FM539" s="35"/>
      <c r="FN539" s="35"/>
      <c r="FO539" s="35"/>
      <c r="FP539" s="35"/>
      <c r="FQ539" s="35"/>
      <c r="FR539" s="35"/>
      <c r="FS539" s="35"/>
      <c r="FT539" s="35"/>
      <c r="FU539" s="35"/>
      <c r="FV539" s="35"/>
      <c r="FW539" s="35"/>
      <c r="FX539" s="35"/>
      <c r="FY539" s="35"/>
      <c r="FZ539" s="35"/>
      <c r="GA539" s="35"/>
      <c r="GB539" s="35"/>
      <c r="GC539" s="35"/>
      <c r="GD539" s="35"/>
      <c r="GE539" s="35"/>
      <c r="GF539" s="35"/>
      <c r="GG539" s="35"/>
      <c r="GH539" s="35"/>
      <c r="GI539" s="35"/>
      <c r="GJ539" s="35"/>
      <c r="GK539" s="35"/>
      <c r="GL539" s="35"/>
      <c r="GM539" s="35"/>
      <c r="GN539" s="35"/>
      <c r="GO539" s="35"/>
      <c r="GP539" s="35"/>
      <c r="GQ539" s="35"/>
      <c r="GR539" s="35"/>
      <c r="GS539" s="35"/>
      <c r="GT539" s="35"/>
      <c r="GU539" s="35"/>
      <c r="GV539" s="35"/>
      <c r="GW539" s="35"/>
      <c r="GX539" s="35"/>
      <c r="GY539" s="35"/>
      <c r="GZ539" s="35"/>
      <c r="HA539" s="35"/>
      <c r="HB539" s="35"/>
      <c r="HC539" s="35"/>
      <c r="HD539" s="35"/>
      <c r="HE539" s="35"/>
      <c r="HF539" s="35"/>
      <c r="HG539" s="35"/>
      <c r="HH539" s="35"/>
      <c r="HI539" s="35"/>
      <c r="HJ539" s="35"/>
      <c r="HK539" s="35"/>
      <c r="HL539" s="35"/>
      <c r="HM539" s="35"/>
      <c r="HN539" s="35"/>
      <c r="HO539" s="35"/>
      <c r="HP539" s="35"/>
      <c r="HQ539" s="35"/>
      <c r="HR539" s="35"/>
      <c r="HS539" s="35"/>
      <c r="HT539" s="35"/>
      <c r="HU539" s="35"/>
      <c r="HV539" s="35"/>
      <c r="HW539" s="35"/>
      <c r="HX539" s="35"/>
      <c r="HY539" s="35"/>
      <c r="HZ539" s="35"/>
      <c r="IA539" s="35"/>
      <c r="IB539" s="35"/>
      <c r="IC539" s="35"/>
      <c r="ID539" s="35"/>
      <c r="IE539" s="35"/>
      <c r="IF539" s="35"/>
      <c r="IG539" s="35"/>
      <c r="IH539" s="35"/>
      <c r="II539" s="35"/>
      <c r="IJ539" s="35"/>
      <c r="IK539" s="35"/>
      <c r="IL539" s="35"/>
      <c r="IM539" s="35"/>
      <c r="IN539" s="35"/>
      <c r="IO539" s="35"/>
      <c r="IP539" s="35"/>
      <c r="IQ539" s="35"/>
      <c r="IR539" s="35"/>
      <c r="IS539" s="35"/>
      <c r="IT539" s="35"/>
      <c r="IU539" s="35"/>
      <c r="IV539" s="35"/>
      <c r="IW539" s="35"/>
      <c r="IX539" s="35"/>
      <c r="IY539" s="35"/>
      <c r="IZ539" s="35"/>
      <c r="JA539" s="35"/>
      <c r="JB539" s="35"/>
      <c r="JC539" s="35"/>
      <c r="JD539" s="35"/>
      <c r="JE539" s="35"/>
      <c r="JF539" s="35"/>
      <c r="JG539" s="35"/>
      <c r="JH539" s="35"/>
      <c r="JI539" s="35"/>
      <c r="JJ539" s="35"/>
      <c r="JK539" s="35"/>
      <c r="JL539" s="35"/>
      <c r="JM539" s="35"/>
      <c r="JN539" s="35"/>
      <c r="JO539" s="35"/>
      <c r="JP539" s="35"/>
      <c r="JQ539" s="35"/>
      <c r="JR539" s="35"/>
      <c r="JS539" s="35"/>
      <c r="JT539" s="35"/>
      <c r="JU539" s="35"/>
      <c r="JV539" s="35"/>
      <c r="JW539" s="35"/>
      <c r="JX539" s="35"/>
      <c r="JY539" s="35"/>
      <c r="JZ539" s="35"/>
      <c r="KA539" s="35"/>
      <c r="KB539" s="35"/>
      <c r="KC539" s="35"/>
      <c r="KD539" s="35"/>
      <c r="KE539" s="35"/>
      <c r="KF539" s="35"/>
      <c r="KG539" s="35"/>
      <c r="KH539" s="35"/>
      <c r="KI539" s="35"/>
      <c r="KJ539" s="35"/>
      <c r="KK539" s="35"/>
      <c r="KL539" s="35"/>
      <c r="KM539" s="35"/>
      <c r="KN539" s="35"/>
      <c r="KO539" s="35"/>
      <c r="KP539" s="35"/>
      <c r="KQ539" s="35"/>
      <c r="KR539" s="35"/>
      <c r="KS539" s="35"/>
      <c r="KT539" s="35"/>
      <c r="KU539" s="35"/>
      <c r="KV539" s="35"/>
      <c r="KW539" s="35"/>
      <c r="KX539" s="35"/>
      <c r="KY539" s="35"/>
      <c r="KZ539" s="35"/>
      <c r="LA539" s="35"/>
      <c r="LB539" s="35"/>
      <c r="LC539" s="35"/>
      <c r="LD539" s="35"/>
      <c r="LE539" s="35"/>
      <c r="LF539" s="35"/>
      <c r="LG539" s="35"/>
      <c r="LH539" s="35"/>
      <c r="LI539" s="35"/>
      <c r="LJ539" s="35"/>
      <c r="LK539" s="35"/>
      <c r="LL539" s="35"/>
      <c r="LM539" s="35"/>
      <c r="LN539" s="35"/>
      <c r="LO539" s="35"/>
      <c r="LP539" s="35"/>
      <c r="LQ539" s="35"/>
      <c r="LR539" s="35"/>
      <c r="LS539" s="35"/>
      <c r="LT539" s="35"/>
      <c r="LU539" s="35"/>
      <c r="LV539" s="35"/>
      <c r="LW539" s="35"/>
      <c r="LX539" s="35"/>
      <c r="LY539" s="35"/>
      <c r="LZ539" s="35"/>
      <c r="MA539" s="35"/>
      <c r="MB539" s="35"/>
      <c r="MC539" s="35"/>
      <c r="MD539" s="35"/>
      <c r="ME539" s="35"/>
      <c r="MF539" s="35"/>
      <c r="MG539" s="35"/>
      <c r="MH539" s="35"/>
      <c r="MI539" s="35"/>
      <c r="MJ539" s="35"/>
      <c r="MK539" s="35"/>
      <c r="ML539" s="35"/>
      <c r="MM539" s="35"/>
      <c r="MN539" s="35"/>
      <c r="MO539" s="35"/>
      <c r="MP539" s="35"/>
      <c r="MQ539" s="35"/>
      <c r="MR539" s="35"/>
      <c r="MS539" s="35"/>
      <c r="MT539" s="35"/>
      <c r="MU539" s="35"/>
      <c r="MV539" s="35"/>
      <c r="MW539" s="35"/>
      <c r="MX539" s="35"/>
      <c r="MY539" s="35"/>
      <c r="MZ539" s="35"/>
      <c r="NA539" s="35"/>
      <c r="NB539" s="35"/>
      <c r="NC539" s="35"/>
      <c r="ND539" s="35"/>
      <c r="NE539" s="35"/>
      <c r="NF539" s="35"/>
      <c r="NG539" s="35"/>
      <c r="NH539" s="35"/>
      <c r="NI539" s="35"/>
      <c r="NJ539" s="35"/>
      <c r="NK539" s="35"/>
      <c r="NL539" s="35"/>
      <c r="NM539" s="35"/>
      <c r="NN539" s="35"/>
      <c r="NO539" s="35"/>
      <c r="NP539" s="35"/>
      <c r="NQ539" s="35"/>
      <c r="NR539" s="35"/>
      <c r="NS539" s="35"/>
      <c r="NT539" s="35"/>
      <c r="NU539" s="35"/>
      <c r="NV539" s="35"/>
      <c r="NW539" s="35"/>
      <c r="NX539" s="35"/>
      <c r="NY539" s="35"/>
      <c r="NZ539" s="35"/>
      <c r="OA539" s="35"/>
      <c r="OB539" s="35"/>
      <c r="OC539" s="35"/>
      <c r="OD539" s="35"/>
      <c r="OE539" s="35"/>
      <c r="OF539" s="35"/>
      <c r="OG539" s="35"/>
      <c r="OH539" s="35"/>
      <c r="OI539" s="35"/>
      <c r="OJ539" s="35"/>
      <c r="OK539" s="35"/>
      <c r="OL539" s="35"/>
      <c r="OM539" s="35"/>
      <c r="ON539" s="35"/>
      <c r="OO539" s="35"/>
      <c r="OP539" s="35"/>
      <c r="OQ539" s="35"/>
      <c r="OR539" s="35"/>
      <c r="OS539" s="35"/>
      <c r="OT539" s="35"/>
      <c r="OU539" s="35"/>
      <c r="OV539" s="35"/>
      <c r="OW539" s="35"/>
      <c r="OX539" s="35"/>
      <c r="OY539" s="35"/>
      <c r="OZ539" s="35"/>
      <c r="PA539" s="35"/>
      <c r="PB539" s="35"/>
      <c r="PC539" s="35"/>
      <c r="PD539" s="35"/>
      <c r="PE539" s="35"/>
      <c r="PF539" s="35"/>
      <c r="PG539" s="35"/>
      <c r="PH539" s="35"/>
      <c r="PI539" s="35"/>
      <c r="PJ539" s="35"/>
      <c r="PK539" s="35"/>
      <c r="PL539" s="35"/>
      <c r="PM539" s="35"/>
      <c r="PN539" s="35"/>
      <c r="PO539" s="35"/>
      <c r="PP539" s="35"/>
      <c r="PQ539" s="35"/>
      <c r="PR539" s="35"/>
      <c r="PS539" s="35"/>
      <c r="PT539" s="35"/>
      <c r="PU539" s="35"/>
      <c r="PV539" s="35"/>
      <c r="PW539" s="35"/>
      <c r="PX539" s="35"/>
      <c r="PY539" s="35"/>
      <c r="PZ539" s="35"/>
      <c r="QA539" s="35"/>
      <c r="QB539" s="35"/>
      <c r="QC539" s="35"/>
      <c r="QD539" s="35"/>
      <c r="QE539" s="35"/>
      <c r="QF539" s="35"/>
      <c r="QG539" s="35"/>
      <c r="QH539" s="35"/>
      <c r="QI539" s="35"/>
      <c r="QJ539" s="35"/>
      <c r="QK539" s="35"/>
      <c r="QL539" s="35"/>
      <c r="QM539" s="35"/>
      <c r="QN539" s="35"/>
      <c r="QO539" s="35"/>
      <c r="QP539" s="35"/>
      <c r="QQ539" s="35"/>
      <c r="QR539" s="35"/>
      <c r="QS539" s="35"/>
      <c r="QT539" s="35"/>
      <c r="QU539" s="35"/>
      <c r="QV539" s="35"/>
      <c r="QW539" s="35"/>
      <c r="QX539" s="35"/>
      <c r="QY539" s="35"/>
      <c r="QZ539" s="35"/>
      <c r="RA539" s="35"/>
      <c r="RB539" s="35"/>
      <c r="RC539" s="35"/>
      <c r="RD539" s="35"/>
      <c r="RE539" s="35"/>
      <c r="RF539" s="35"/>
      <c r="RG539" s="35"/>
      <c r="RH539" s="35"/>
      <c r="RI539" s="35"/>
      <c r="RJ539" s="35"/>
      <c r="RK539" s="35"/>
      <c r="RL539" s="35"/>
      <c r="RM539" s="35"/>
      <c r="RN539" s="35"/>
      <c r="RO539" s="35"/>
      <c r="RP539" s="35"/>
      <c r="RQ539" s="35"/>
      <c r="RR539" s="35"/>
      <c r="RS539" s="35"/>
      <c r="RT539" s="35"/>
      <c r="RU539" s="35"/>
      <c r="RV539" s="35"/>
      <c r="RW539" s="35"/>
      <c r="RX539" s="35"/>
      <c r="RY539" s="35"/>
      <c r="RZ539" s="35"/>
      <c r="SA539" s="35"/>
      <c r="SB539" s="35"/>
      <c r="SC539" s="35"/>
      <c r="SD539" s="35"/>
      <c r="SE539" s="35"/>
      <c r="SF539" s="35"/>
      <c r="SG539" s="35"/>
      <c r="SH539" s="35"/>
      <c r="SI539" s="35"/>
      <c r="SJ539" s="35"/>
      <c r="SK539" s="35"/>
      <c r="SL539" s="35"/>
      <c r="SM539" s="35"/>
      <c r="SN539" s="35"/>
      <c r="SO539" s="35"/>
      <c r="SP539" s="35"/>
      <c r="SQ539" s="35"/>
      <c r="SR539" s="35"/>
      <c r="SS539" s="35"/>
      <c r="ST539" s="35"/>
      <c r="SU539" s="35"/>
      <c r="SV539" s="35"/>
      <c r="SW539" s="35"/>
      <c r="SX539" s="35"/>
      <c r="SY539" s="35"/>
      <c r="SZ539" s="35"/>
      <c r="TA539" s="35"/>
      <c r="TB539" s="35"/>
      <c r="TC539" s="35"/>
      <c r="TD539" s="35"/>
      <c r="TE539" s="35"/>
      <c r="TF539" s="35"/>
      <c r="TG539" s="35"/>
      <c r="TH539" s="35"/>
      <c r="TI539" s="35"/>
      <c r="TJ539" s="35"/>
      <c r="TK539" s="35"/>
      <c r="TL539" s="35"/>
      <c r="TM539" s="35"/>
      <c r="TN539" s="35"/>
      <c r="TO539" s="35"/>
      <c r="TP539" s="35"/>
      <c r="TQ539" s="35"/>
      <c r="TR539" s="35"/>
      <c r="TS539" s="35"/>
      <c r="TT539" s="35"/>
      <c r="TU539" s="35"/>
      <c r="TV539" s="35"/>
      <c r="TW539" s="35"/>
      <c r="TX539" s="35"/>
      <c r="TY539" s="35"/>
      <c r="TZ539" s="35"/>
      <c r="UA539" s="35"/>
      <c r="UB539" s="35"/>
      <c r="UC539" s="35"/>
      <c r="UD539" s="35"/>
      <c r="UE539" s="35"/>
      <c r="UF539" s="35"/>
      <c r="UG539" s="35"/>
      <c r="UH539" s="35"/>
      <c r="UI539" s="35"/>
      <c r="UJ539" s="35"/>
      <c r="UK539" s="35"/>
      <c r="UL539" s="35"/>
      <c r="UM539" s="35"/>
      <c r="UN539" s="35"/>
      <c r="UO539" s="35"/>
      <c r="UP539" s="35"/>
      <c r="UQ539" s="35"/>
      <c r="UR539" s="35"/>
      <c r="US539" s="35"/>
      <c r="UT539" s="35"/>
      <c r="UU539" s="35"/>
      <c r="UV539" s="35"/>
      <c r="UW539" s="35"/>
      <c r="UX539" s="35"/>
      <c r="UY539" s="35"/>
      <c r="UZ539" s="35"/>
      <c r="VA539" s="35"/>
      <c r="VB539" s="35"/>
      <c r="VC539" s="35"/>
      <c r="VD539" s="35"/>
      <c r="VE539" s="35"/>
      <c r="VF539" s="35"/>
      <c r="VG539" s="35"/>
      <c r="VH539" s="35"/>
      <c r="VI539" s="35"/>
      <c r="VJ539" s="35"/>
      <c r="VK539" s="35"/>
      <c r="VL539" s="35"/>
      <c r="VM539" s="35"/>
      <c r="VN539" s="35"/>
      <c r="VO539" s="35"/>
      <c r="VP539" s="35"/>
      <c r="VQ539" s="35"/>
      <c r="VR539" s="35"/>
      <c r="VS539" s="35"/>
      <c r="VT539" s="35"/>
      <c r="VU539" s="35"/>
      <c r="VV539" s="35"/>
      <c r="VW539" s="35"/>
      <c r="VX539" s="35"/>
      <c r="VY539" s="35"/>
      <c r="VZ539" s="35"/>
      <c r="WA539" s="35"/>
      <c r="WB539" s="35"/>
      <c r="WC539" s="35"/>
      <c r="WD539" s="35"/>
      <c r="WE539" s="35"/>
      <c r="WF539" s="35"/>
      <c r="WG539" s="35"/>
      <c r="WH539" s="35"/>
      <c r="WI539" s="35"/>
      <c r="WJ539" s="35"/>
      <c r="WK539" s="35"/>
      <c r="WL539" s="35"/>
      <c r="WM539" s="35"/>
      <c r="WN539" s="35"/>
      <c r="WO539" s="35"/>
      <c r="WP539" s="35"/>
      <c r="WQ539" s="35"/>
      <c r="WR539" s="35"/>
      <c r="WS539" s="35"/>
      <c r="WT539" s="35"/>
      <c r="WU539" s="35"/>
      <c r="WV539" s="35"/>
      <c r="WW539" s="35"/>
      <c r="WX539" s="35"/>
      <c r="WY539" s="35"/>
      <c r="WZ539" s="35"/>
      <c r="XA539" s="35"/>
      <c r="XB539" s="35"/>
      <c r="XC539" s="35"/>
      <c r="XD539" s="35"/>
      <c r="XE539" s="35"/>
      <c r="XF539" s="35"/>
      <c r="XG539" s="35"/>
      <c r="XH539" s="35"/>
      <c r="XI539" s="35"/>
      <c r="XJ539" s="35"/>
      <c r="XK539" s="35"/>
      <c r="XL539" s="35"/>
      <c r="XM539" s="35"/>
      <c r="XN539" s="35"/>
      <c r="XO539" s="35"/>
      <c r="XP539" s="35"/>
      <c r="XQ539" s="35"/>
      <c r="XR539" s="35"/>
      <c r="XS539" s="35"/>
      <c r="XT539" s="35"/>
      <c r="XU539" s="35"/>
      <c r="XV539" s="35"/>
      <c r="XW539" s="35"/>
      <c r="XX539" s="35"/>
      <c r="XY539" s="35"/>
      <c r="XZ539" s="35"/>
      <c r="YA539" s="35"/>
      <c r="YB539" s="35"/>
      <c r="YC539" s="35"/>
      <c r="YD539" s="35"/>
      <c r="YE539" s="35"/>
      <c r="YF539" s="35"/>
      <c r="YG539" s="35"/>
      <c r="YH539" s="35"/>
      <c r="YI539" s="35"/>
      <c r="YJ539" s="35"/>
      <c r="YK539" s="35"/>
      <c r="YL539" s="35"/>
      <c r="YM539" s="35"/>
      <c r="YN539" s="35"/>
      <c r="YO539" s="35"/>
      <c r="YP539" s="35"/>
      <c r="YQ539" s="35"/>
      <c r="YR539" s="35"/>
      <c r="YS539" s="35"/>
      <c r="YT539" s="35"/>
      <c r="YU539" s="35"/>
      <c r="YV539" s="35"/>
      <c r="YW539" s="35"/>
      <c r="YX539" s="35"/>
      <c r="YY539" s="35"/>
      <c r="YZ539" s="35"/>
      <c r="ZA539" s="35"/>
      <c r="ZB539" s="35"/>
      <c r="ZC539" s="35"/>
      <c r="ZD539" s="35"/>
      <c r="ZE539" s="35"/>
      <c r="ZF539" s="35"/>
      <c r="ZG539" s="35"/>
      <c r="ZH539" s="35"/>
      <c r="ZI539" s="35"/>
      <c r="ZJ539" s="35"/>
      <c r="ZK539" s="35"/>
      <c r="ZL539" s="35"/>
      <c r="ZM539" s="35"/>
      <c r="ZN539" s="35"/>
      <c r="ZO539" s="35"/>
      <c r="ZP539" s="35"/>
      <c r="ZQ539" s="35"/>
      <c r="ZR539" s="35"/>
      <c r="ZS539" s="35"/>
      <c r="ZT539" s="35"/>
      <c r="ZU539" s="35"/>
      <c r="ZV539" s="35"/>
      <c r="ZW539" s="35"/>
      <c r="ZX539" s="35"/>
      <c r="ZY539" s="35"/>
      <c r="ZZ539" s="35"/>
      <c r="AAA539" s="35"/>
      <c r="AAB539" s="35"/>
      <c r="AAC539" s="35"/>
      <c r="AAD539" s="35"/>
      <c r="AAE539" s="35"/>
      <c r="AAF539" s="35"/>
      <c r="AAG539" s="35"/>
      <c r="AAH539" s="35"/>
      <c r="AAI539" s="35"/>
      <c r="AAJ539" s="35"/>
      <c r="AAK539" s="35"/>
      <c r="AAL539" s="35"/>
      <c r="AAM539" s="35"/>
      <c r="AAN539" s="35"/>
      <c r="AAO539" s="35"/>
      <c r="AAP539" s="35"/>
      <c r="AAQ539" s="35"/>
      <c r="AAR539" s="35"/>
      <c r="AAS539" s="35"/>
      <c r="AAT539" s="35"/>
      <c r="AAU539" s="35"/>
      <c r="AAV539" s="35"/>
      <c r="AAW539" s="35"/>
      <c r="AAX539" s="35"/>
      <c r="AAY539" s="35"/>
      <c r="AAZ539" s="35"/>
      <c r="ABA539" s="35"/>
      <c r="ABB539" s="35"/>
      <c r="ABC539" s="35"/>
      <c r="ABD539" s="35"/>
      <c r="ABE539" s="35"/>
      <c r="ABF539" s="35"/>
      <c r="ABG539" s="35"/>
      <c r="ABH539" s="35"/>
      <c r="ABI539" s="35"/>
      <c r="ABJ539" s="35"/>
      <c r="ABK539" s="35"/>
      <c r="ABL539" s="35"/>
      <c r="ABM539" s="35"/>
      <c r="ABN539" s="35"/>
      <c r="ABO539" s="35"/>
      <c r="ABP539" s="35"/>
      <c r="ABQ539" s="35"/>
      <c r="ABR539" s="35"/>
      <c r="ABS539" s="35"/>
      <c r="ABT539" s="35"/>
      <c r="ABU539" s="35"/>
      <c r="ABV539" s="35"/>
      <c r="ABW539" s="35"/>
      <c r="ABX539" s="35"/>
      <c r="ABY539" s="35"/>
      <c r="ABZ539" s="35"/>
      <c r="ACA539" s="35"/>
      <c r="ACB539" s="35"/>
      <c r="ACC539" s="35"/>
      <c r="ACD539" s="35"/>
      <c r="ACE539" s="35"/>
      <c r="ACF539" s="35"/>
      <c r="ACG539" s="35"/>
      <c r="ACH539" s="35"/>
      <c r="ACI539" s="35"/>
      <c r="ACJ539" s="35"/>
      <c r="ACK539" s="35"/>
      <c r="ACL539" s="35"/>
      <c r="ACM539" s="35"/>
      <c r="ACN539" s="35"/>
      <c r="ACO539" s="35"/>
      <c r="ACP539" s="35"/>
      <c r="ACQ539" s="35"/>
      <c r="ACR539" s="35"/>
      <c r="ACS539" s="35"/>
      <c r="ACT539" s="35"/>
      <c r="ACU539" s="35"/>
      <c r="ACV539" s="35"/>
      <c r="ACW539" s="35"/>
      <c r="ACX539" s="35"/>
      <c r="ACY539" s="35"/>
      <c r="ACZ539" s="35"/>
      <c r="ADA539" s="35"/>
      <c r="ADB539" s="35"/>
      <c r="ADC539" s="35"/>
      <c r="ADD539" s="35"/>
      <c r="ADE539" s="35"/>
      <c r="ADF539" s="35"/>
      <c r="ADG539" s="35"/>
      <c r="ADH539" s="35"/>
      <c r="ADI539" s="35"/>
      <c r="ADJ539" s="35"/>
      <c r="ADK539" s="35"/>
      <c r="ADL539" s="35"/>
      <c r="ADM539" s="35"/>
      <c r="ADN539" s="35"/>
      <c r="ADO539" s="35"/>
      <c r="ADP539" s="35"/>
      <c r="ADQ539" s="35"/>
      <c r="ADR539" s="35"/>
      <c r="ADS539" s="35"/>
      <c r="ADT539" s="35"/>
      <c r="ADU539" s="35"/>
      <c r="ADV539" s="35"/>
      <c r="ADW539" s="35"/>
      <c r="ADX539" s="35"/>
      <c r="ADY539" s="83">
        <f t="shared" si="26"/>
        <v>865</v>
      </c>
    </row>
    <row r="540" spans="1:829" ht="15" x14ac:dyDescent="0.25">
      <c r="A540" s="82" t="s">
        <v>20</v>
      </c>
      <c r="B540" s="83">
        <f>B420+B530+B539</f>
        <v>5334.6</v>
      </c>
      <c r="C540" s="87"/>
      <c r="D540" s="87"/>
      <c r="E540" s="87"/>
      <c r="F540" s="67">
        <f>E540*B540</f>
        <v>0</v>
      </c>
      <c r="G540" s="83">
        <f>G420+G530+G539</f>
        <v>4634.5</v>
      </c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35"/>
      <c r="AF540" s="35"/>
      <c r="AG540" s="35"/>
      <c r="AH540" s="35"/>
      <c r="AI540" s="35"/>
      <c r="AJ540" s="35"/>
      <c r="AK540" s="35"/>
      <c r="AL540" s="35"/>
      <c r="AM540" s="35"/>
      <c r="AN540" s="35"/>
      <c r="AO540" s="35"/>
      <c r="AP540" s="35"/>
      <c r="AQ540" s="35"/>
      <c r="AR540" s="35"/>
      <c r="AS540" s="35"/>
      <c r="AT540" s="35"/>
      <c r="AU540" s="35"/>
      <c r="AV540" s="35"/>
      <c r="AW540" s="35"/>
      <c r="AX540" s="35"/>
      <c r="AY540" s="35"/>
      <c r="AZ540" s="35"/>
      <c r="BA540" s="35"/>
      <c r="BB540" s="35"/>
      <c r="BC540" s="35"/>
      <c r="BD540" s="35"/>
      <c r="BE540" s="132"/>
      <c r="BF540" s="132"/>
      <c r="BG540" s="140"/>
      <c r="BH540" s="35"/>
      <c r="BI540" s="35"/>
      <c r="BJ540" s="35"/>
      <c r="BK540" s="35"/>
      <c r="BL540" s="35"/>
      <c r="BM540" s="35"/>
      <c r="BN540" s="35"/>
      <c r="BO540" s="35"/>
      <c r="BP540" s="35"/>
      <c r="BQ540" s="35"/>
      <c r="BR540" s="35"/>
      <c r="BS540" s="35"/>
      <c r="BT540" s="35"/>
      <c r="BU540" s="35"/>
      <c r="BV540" s="35"/>
      <c r="BW540" s="35"/>
      <c r="BX540" s="35"/>
      <c r="BY540" s="35"/>
      <c r="BZ540" s="35"/>
      <c r="CA540" s="35"/>
      <c r="CB540" s="35"/>
      <c r="CC540" s="35"/>
      <c r="CD540" s="35"/>
      <c r="CE540" s="35"/>
      <c r="CF540" s="35"/>
      <c r="CG540" s="35"/>
      <c r="CH540" s="35"/>
      <c r="CI540" s="35"/>
      <c r="CJ540" s="35"/>
      <c r="CK540" s="35"/>
      <c r="CL540" s="35"/>
      <c r="CM540" s="35"/>
      <c r="CN540" s="35"/>
      <c r="CO540" s="35"/>
      <c r="CP540" s="35"/>
      <c r="CQ540" s="35"/>
      <c r="CR540" s="35"/>
      <c r="CS540" s="35"/>
      <c r="CT540" s="35"/>
      <c r="CU540" s="35"/>
      <c r="CV540" s="35"/>
      <c r="CW540" s="35"/>
      <c r="CX540" s="35"/>
      <c r="CY540" s="35"/>
      <c r="CZ540" s="35"/>
      <c r="DA540" s="35"/>
      <c r="DB540" s="35"/>
      <c r="DC540" s="35"/>
      <c r="DD540" s="35"/>
      <c r="DE540" s="35"/>
      <c r="DF540" s="35"/>
      <c r="DG540" s="35"/>
      <c r="DH540" s="35"/>
      <c r="DI540" s="35"/>
      <c r="DJ540" s="35"/>
      <c r="DK540" s="35"/>
      <c r="DL540" s="35"/>
      <c r="DM540" s="35"/>
      <c r="DN540" s="35"/>
      <c r="DO540" s="35"/>
      <c r="DP540" s="35"/>
      <c r="DQ540" s="35"/>
      <c r="DR540" s="35"/>
      <c r="DS540" s="35"/>
      <c r="DT540" s="35"/>
      <c r="DU540" s="35"/>
      <c r="DV540" s="35"/>
      <c r="DW540" s="35"/>
      <c r="DX540" s="35"/>
      <c r="DY540" s="35"/>
      <c r="DZ540" s="35"/>
      <c r="EA540" s="35"/>
      <c r="EB540" s="35"/>
      <c r="EC540" s="35"/>
      <c r="ED540" s="35"/>
      <c r="EE540" s="35"/>
      <c r="EF540" s="35"/>
      <c r="EG540" s="35"/>
      <c r="EH540" s="35"/>
      <c r="EI540" s="35"/>
      <c r="EJ540" s="35"/>
      <c r="EK540" s="35"/>
      <c r="EL540" s="35"/>
      <c r="EM540" s="35"/>
      <c r="EN540" s="35"/>
      <c r="EO540" s="35"/>
      <c r="EP540" s="35"/>
      <c r="EQ540" s="35"/>
      <c r="ER540" s="35"/>
      <c r="ES540" s="35"/>
      <c r="ET540" s="35"/>
      <c r="EU540" s="35"/>
      <c r="EV540" s="35"/>
      <c r="EW540" s="35"/>
      <c r="EX540" s="35"/>
      <c r="EY540" s="35"/>
      <c r="EZ540" s="35"/>
      <c r="FA540" s="35"/>
      <c r="FB540" s="35"/>
      <c r="FC540" s="35"/>
      <c r="FD540" s="35"/>
      <c r="FE540" s="35"/>
      <c r="FF540" s="35"/>
      <c r="FG540" s="35"/>
      <c r="FH540" s="35"/>
      <c r="FI540" s="35"/>
      <c r="FJ540" s="35"/>
      <c r="FK540" s="35"/>
      <c r="FL540" s="35"/>
      <c r="FM540" s="35"/>
      <c r="FN540" s="35"/>
      <c r="FO540" s="35"/>
      <c r="FP540" s="35"/>
      <c r="FQ540" s="35"/>
      <c r="FR540" s="35"/>
      <c r="FS540" s="35"/>
      <c r="FT540" s="35"/>
      <c r="FU540" s="35"/>
      <c r="FV540" s="35"/>
      <c r="FW540" s="35"/>
      <c r="FX540" s="35"/>
      <c r="FY540" s="35"/>
      <c r="FZ540" s="35"/>
      <c r="GA540" s="35"/>
      <c r="GB540" s="35"/>
      <c r="GC540" s="35"/>
      <c r="GD540" s="35"/>
      <c r="GE540" s="35"/>
      <c r="GF540" s="35"/>
      <c r="GG540" s="35"/>
      <c r="GH540" s="35"/>
      <c r="GI540" s="35"/>
      <c r="GJ540" s="35"/>
      <c r="GK540" s="35"/>
      <c r="GL540" s="35"/>
      <c r="GM540" s="35"/>
      <c r="GN540" s="35"/>
      <c r="GO540" s="35"/>
      <c r="GP540" s="35"/>
      <c r="GQ540" s="35"/>
      <c r="GR540" s="35"/>
      <c r="GS540" s="35"/>
      <c r="GT540" s="35"/>
      <c r="GU540" s="35"/>
      <c r="GV540" s="35"/>
      <c r="GW540" s="35"/>
      <c r="GX540" s="35"/>
      <c r="GY540" s="35"/>
      <c r="GZ540" s="35"/>
      <c r="HA540" s="35"/>
      <c r="HB540" s="35"/>
      <c r="HC540" s="35"/>
      <c r="HD540" s="35"/>
      <c r="HE540" s="35"/>
      <c r="HF540" s="35"/>
      <c r="HG540" s="35"/>
      <c r="HH540" s="35"/>
      <c r="HI540" s="35"/>
      <c r="HJ540" s="35"/>
      <c r="HK540" s="35"/>
      <c r="HL540" s="35"/>
      <c r="HM540" s="35"/>
      <c r="HN540" s="35"/>
      <c r="HO540" s="35"/>
      <c r="HP540" s="35"/>
      <c r="HQ540" s="35"/>
      <c r="HR540" s="35"/>
      <c r="HS540" s="35"/>
      <c r="HT540" s="35"/>
      <c r="HU540" s="35"/>
      <c r="HV540" s="35"/>
      <c r="HW540" s="35"/>
      <c r="HX540" s="35"/>
      <c r="HY540" s="35"/>
      <c r="HZ540" s="35"/>
      <c r="IA540" s="35"/>
      <c r="IB540" s="35"/>
      <c r="IC540" s="35"/>
      <c r="ID540" s="35"/>
      <c r="IE540" s="35"/>
      <c r="IF540" s="35"/>
      <c r="IG540" s="35"/>
      <c r="IH540" s="35"/>
      <c r="II540" s="35"/>
      <c r="IJ540" s="35"/>
      <c r="IK540" s="35"/>
      <c r="IL540" s="35"/>
      <c r="IM540" s="35"/>
      <c r="IN540" s="35"/>
      <c r="IO540" s="35"/>
      <c r="IP540" s="35"/>
      <c r="IQ540" s="35"/>
      <c r="IR540" s="35"/>
      <c r="IS540" s="35"/>
      <c r="IT540" s="35"/>
      <c r="IU540" s="35"/>
      <c r="IV540" s="35"/>
      <c r="IW540" s="35"/>
      <c r="IX540" s="35"/>
      <c r="IY540" s="35"/>
      <c r="IZ540" s="35"/>
      <c r="JA540" s="35"/>
      <c r="JB540" s="35"/>
      <c r="JC540" s="35"/>
      <c r="JD540" s="35"/>
      <c r="JE540" s="35"/>
      <c r="JF540" s="35"/>
      <c r="JG540" s="35"/>
      <c r="JH540" s="35"/>
      <c r="JI540" s="35"/>
      <c r="JJ540" s="35"/>
      <c r="JK540" s="35"/>
      <c r="JL540" s="35"/>
      <c r="JM540" s="35"/>
      <c r="JN540" s="35"/>
      <c r="JO540" s="35"/>
      <c r="JP540" s="35"/>
      <c r="JQ540" s="35"/>
      <c r="JR540" s="35"/>
      <c r="JS540" s="35"/>
      <c r="JT540" s="35"/>
      <c r="JU540" s="35"/>
      <c r="JV540" s="35"/>
      <c r="JW540" s="35"/>
      <c r="JX540" s="35"/>
      <c r="JY540" s="35"/>
      <c r="JZ540" s="35"/>
      <c r="KA540" s="35"/>
      <c r="KB540" s="35"/>
      <c r="KC540" s="35"/>
      <c r="KD540" s="35"/>
      <c r="KE540" s="35"/>
      <c r="KF540" s="35"/>
      <c r="KG540" s="35"/>
      <c r="KH540" s="35"/>
      <c r="KI540" s="35"/>
      <c r="KJ540" s="35"/>
      <c r="KK540" s="35"/>
      <c r="KL540" s="35"/>
      <c r="KM540" s="35"/>
      <c r="KN540" s="35"/>
      <c r="KO540" s="35"/>
      <c r="KP540" s="35"/>
      <c r="KQ540" s="35"/>
      <c r="KR540" s="35"/>
      <c r="KS540" s="35"/>
      <c r="KT540" s="35"/>
      <c r="KU540" s="35"/>
      <c r="KV540" s="35"/>
      <c r="KW540" s="35"/>
      <c r="KX540" s="35"/>
      <c r="KY540" s="35"/>
      <c r="KZ540" s="35"/>
      <c r="LA540" s="35"/>
      <c r="LB540" s="35"/>
      <c r="LC540" s="35"/>
      <c r="LD540" s="35"/>
      <c r="LE540" s="35"/>
      <c r="LF540" s="35"/>
      <c r="LG540" s="35"/>
      <c r="LH540" s="35"/>
      <c r="LI540" s="35"/>
      <c r="LJ540" s="35"/>
      <c r="LK540" s="35"/>
      <c r="LL540" s="35"/>
      <c r="LM540" s="35"/>
      <c r="LN540" s="35"/>
      <c r="LO540" s="35"/>
      <c r="LP540" s="35"/>
      <c r="LQ540" s="35"/>
      <c r="LR540" s="35"/>
      <c r="LS540" s="35"/>
      <c r="LT540" s="35"/>
      <c r="LU540" s="35"/>
      <c r="LV540" s="35"/>
      <c r="LW540" s="35"/>
      <c r="LX540" s="35"/>
      <c r="LY540" s="35"/>
      <c r="LZ540" s="35"/>
      <c r="MA540" s="35"/>
      <c r="MB540" s="35"/>
      <c r="MC540" s="35"/>
      <c r="MD540" s="35"/>
      <c r="ME540" s="35"/>
      <c r="MF540" s="35"/>
      <c r="MG540" s="35"/>
      <c r="MH540" s="35"/>
      <c r="MI540" s="35"/>
      <c r="MJ540" s="35"/>
      <c r="MK540" s="35"/>
      <c r="ML540" s="35"/>
      <c r="MM540" s="35"/>
      <c r="MN540" s="35"/>
      <c r="MO540" s="35"/>
      <c r="MP540" s="35"/>
      <c r="MQ540" s="35"/>
      <c r="MR540" s="35"/>
      <c r="MS540" s="35"/>
      <c r="MT540" s="35"/>
      <c r="MU540" s="35"/>
      <c r="MV540" s="35"/>
      <c r="MW540" s="35"/>
      <c r="MX540" s="35"/>
      <c r="MY540" s="35"/>
      <c r="MZ540" s="35"/>
      <c r="NA540" s="35"/>
      <c r="NB540" s="35"/>
      <c r="NC540" s="35"/>
      <c r="ND540" s="35"/>
      <c r="NE540" s="35"/>
      <c r="NF540" s="35"/>
      <c r="NG540" s="35"/>
      <c r="NH540" s="35"/>
      <c r="NI540" s="35"/>
      <c r="NJ540" s="35"/>
      <c r="NK540" s="35"/>
      <c r="NL540" s="35"/>
      <c r="NM540" s="35"/>
      <c r="NN540" s="35"/>
      <c r="NO540" s="35"/>
      <c r="NP540" s="35"/>
      <c r="NQ540" s="35"/>
      <c r="NR540" s="35"/>
      <c r="NS540" s="35"/>
      <c r="NT540" s="35"/>
      <c r="NU540" s="35"/>
      <c r="NV540" s="35"/>
      <c r="NW540" s="35"/>
      <c r="NX540" s="35"/>
      <c r="NY540" s="35"/>
      <c r="NZ540" s="35"/>
      <c r="OA540" s="35"/>
      <c r="OB540" s="35"/>
      <c r="OC540" s="35"/>
      <c r="OD540" s="35"/>
      <c r="OE540" s="35"/>
      <c r="OF540" s="35"/>
      <c r="OG540" s="35"/>
      <c r="OH540" s="35"/>
      <c r="OI540" s="35"/>
      <c r="OJ540" s="35"/>
      <c r="OK540" s="35"/>
      <c r="OL540" s="35"/>
      <c r="OM540" s="35"/>
      <c r="ON540" s="35"/>
      <c r="OO540" s="35"/>
      <c r="OP540" s="35"/>
      <c r="OQ540" s="35"/>
      <c r="OR540" s="35"/>
      <c r="OS540" s="35"/>
      <c r="OT540" s="35"/>
      <c r="OU540" s="35"/>
      <c r="OV540" s="35"/>
      <c r="OW540" s="35"/>
      <c r="OX540" s="35"/>
      <c r="OY540" s="35"/>
      <c r="OZ540" s="35"/>
      <c r="PA540" s="35"/>
      <c r="PB540" s="35"/>
      <c r="PC540" s="35"/>
      <c r="PD540" s="35"/>
      <c r="PE540" s="35"/>
      <c r="PF540" s="35"/>
      <c r="PG540" s="35"/>
      <c r="PH540" s="35"/>
      <c r="PI540" s="35"/>
      <c r="PJ540" s="35"/>
      <c r="PK540" s="35"/>
      <c r="PL540" s="35"/>
      <c r="PM540" s="35"/>
      <c r="PN540" s="35"/>
      <c r="PO540" s="35"/>
      <c r="PP540" s="35"/>
      <c r="PQ540" s="35"/>
      <c r="PR540" s="35"/>
      <c r="PS540" s="35"/>
      <c r="PT540" s="35"/>
      <c r="PU540" s="35"/>
      <c r="PV540" s="35"/>
      <c r="PW540" s="35"/>
      <c r="PX540" s="35"/>
      <c r="PY540" s="35"/>
      <c r="PZ540" s="35"/>
      <c r="QA540" s="35"/>
      <c r="QB540" s="35"/>
      <c r="QC540" s="35"/>
      <c r="QD540" s="35"/>
      <c r="QE540" s="35"/>
      <c r="QF540" s="35"/>
      <c r="QG540" s="35"/>
      <c r="QH540" s="35"/>
      <c r="QI540" s="35"/>
      <c r="QJ540" s="35"/>
      <c r="QK540" s="35"/>
      <c r="QL540" s="35"/>
      <c r="QM540" s="35"/>
      <c r="QN540" s="35"/>
      <c r="QO540" s="35"/>
      <c r="QP540" s="35"/>
      <c r="QQ540" s="35"/>
      <c r="QR540" s="35"/>
      <c r="QS540" s="35"/>
      <c r="QT540" s="35"/>
      <c r="QU540" s="35"/>
      <c r="QV540" s="35"/>
      <c r="QW540" s="35"/>
      <c r="QX540" s="35"/>
      <c r="QY540" s="35"/>
      <c r="QZ540" s="35"/>
      <c r="RA540" s="35"/>
      <c r="RB540" s="35"/>
      <c r="RC540" s="35"/>
      <c r="RD540" s="35"/>
      <c r="RE540" s="35"/>
      <c r="RF540" s="35"/>
      <c r="RG540" s="35"/>
      <c r="RH540" s="35"/>
      <c r="RI540" s="35"/>
      <c r="RJ540" s="35"/>
      <c r="RK540" s="35"/>
      <c r="RL540" s="35"/>
      <c r="RM540" s="35"/>
      <c r="RN540" s="35"/>
      <c r="RO540" s="35"/>
      <c r="RP540" s="35"/>
      <c r="RQ540" s="35"/>
      <c r="RR540" s="35"/>
      <c r="RS540" s="35"/>
      <c r="RT540" s="35"/>
      <c r="RU540" s="35"/>
      <c r="RV540" s="35"/>
      <c r="RW540" s="35"/>
      <c r="RX540" s="35"/>
      <c r="RY540" s="35"/>
      <c r="RZ540" s="35"/>
      <c r="SA540" s="35"/>
      <c r="SB540" s="35"/>
      <c r="SC540" s="35"/>
      <c r="SD540" s="35"/>
      <c r="SE540" s="35"/>
      <c r="SF540" s="35"/>
      <c r="SG540" s="35"/>
      <c r="SH540" s="35"/>
      <c r="SI540" s="35"/>
      <c r="SJ540" s="35"/>
      <c r="SK540" s="35"/>
      <c r="SL540" s="35"/>
      <c r="SM540" s="35"/>
      <c r="SN540" s="35"/>
      <c r="SO540" s="35"/>
      <c r="SP540" s="35"/>
      <c r="SQ540" s="35"/>
      <c r="SR540" s="35"/>
      <c r="SS540" s="35"/>
      <c r="ST540" s="35"/>
      <c r="SU540" s="35"/>
      <c r="SV540" s="35"/>
      <c r="SW540" s="35"/>
      <c r="SX540" s="35"/>
      <c r="SY540" s="35"/>
      <c r="SZ540" s="35"/>
      <c r="TA540" s="35"/>
      <c r="TB540" s="35"/>
      <c r="TC540" s="35"/>
      <c r="TD540" s="35"/>
      <c r="TE540" s="35"/>
      <c r="TF540" s="35"/>
      <c r="TG540" s="35"/>
      <c r="TH540" s="35"/>
      <c r="TI540" s="35"/>
      <c r="TJ540" s="35"/>
      <c r="TK540" s="35"/>
      <c r="TL540" s="35"/>
      <c r="TM540" s="35"/>
      <c r="TN540" s="35"/>
      <c r="TO540" s="35"/>
      <c r="TP540" s="35"/>
      <c r="TQ540" s="35"/>
      <c r="TR540" s="35"/>
      <c r="TS540" s="35"/>
      <c r="TT540" s="35"/>
      <c r="TU540" s="35"/>
      <c r="TV540" s="35"/>
      <c r="TW540" s="35"/>
      <c r="TX540" s="35"/>
      <c r="TY540" s="35"/>
      <c r="TZ540" s="35"/>
      <c r="UA540" s="35"/>
      <c r="UB540" s="35"/>
      <c r="UC540" s="35"/>
      <c r="UD540" s="35"/>
      <c r="UE540" s="35"/>
      <c r="UF540" s="35"/>
      <c r="UG540" s="35"/>
      <c r="UH540" s="35"/>
      <c r="UI540" s="35"/>
      <c r="UJ540" s="35"/>
      <c r="UK540" s="35"/>
      <c r="UL540" s="35"/>
      <c r="UM540" s="35"/>
      <c r="UN540" s="35"/>
      <c r="UO540" s="35"/>
      <c r="UP540" s="35"/>
      <c r="UQ540" s="35"/>
      <c r="UR540" s="35"/>
      <c r="US540" s="35"/>
      <c r="UT540" s="35"/>
      <c r="UU540" s="35"/>
      <c r="UV540" s="35"/>
      <c r="UW540" s="35"/>
      <c r="UX540" s="35"/>
      <c r="UY540" s="35"/>
      <c r="UZ540" s="35"/>
      <c r="VA540" s="35"/>
      <c r="VB540" s="35"/>
      <c r="VC540" s="35"/>
      <c r="VD540" s="35"/>
      <c r="VE540" s="35"/>
      <c r="VF540" s="35"/>
      <c r="VG540" s="35"/>
      <c r="VH540" s="35"/>
      <c r="VI540" s="35"/>
      <c r="VJ540" s="35"/>
      <c r="VK540" s="35"/>
      <c r="VL540" s="35"/>
      <c r="VM540" s="35"/>
      <c r="VN540" s="35"/>
      <c r="VO540" s="35"/>
      <c r="VP540" s="35"/>
      <c r="VQ540" s="35"/>
      <c r="VR540" s="35"/>
      <c r="VS540" s="35"/>
      <c r="VT540" s="35"/>
      <c r="VU540" s="35"/>
      <c r="VV540" s="35"/>
      <c r="VW540" s="35"/>
      <c r="VX540" s="35"/>
      <c r="VY540" s="35"/>
      <c r="VZ540" s="35"/>
      <c r="WA540" s="35"/>
      <c r="WB540" s="35"/>
      <c r="WC540" s="35"/>
      <c r="WD540" s="35"/>
      <c r="WE540" s="35"/>
      <c r="WF540" s="35"/>
      <c r="WG540" s="35"/>
      <c r="WH540" s="35"/>
      <c r="WI540" s="35"/>
      <c r="WJ540" s="35"/>
      <c r="WK540" s="35"/>
      <c r="WL540" s="35"/>
      <c r="WM540" s="35"/>
      <c r="WN540" s="35"/>
      <c r="WO540" s="35"/>
      <c r="WP540" s="35"/>
      <c r="WQ540" s="35"/>
      <c r="WR540" s="35"/>
      <c r="WS540" s="35"/>
      <c r="WT540" s="35"/>
      <c r="WU540" s="35"/>
      <c r="WV540" s="35"/>
      <c r="WW540" s="35"/>
      <c r="WX540" s="35"/>
      <c r="WY540" s="35"/>
      <c r="WZ540" s="35"/>
      <c r="XA540" s="35"/>
      <c r="XB540" s="35"/>
      <c r="XC540" s="35"/>
      <c r="XD540" s="35"/>
      <c r="XE540" s="35"/>
      <c r="XF540" s="35"/>
      <c r="XG540" s="35"/>
      <c r="XH540" s="35"/>
      <c r="XI540" s="35"/>
      <c r="XJ540" s="35"/>
      <c r="XK540" s="35"/>
      <c r="XL540" s="35"/>
      <c r="XM540" s="35"/>
      <c r="XN540" s="35"/>
      <c r="XO540" s="35"/>
      <c r="XP540" s="35"/>
      <c r="XQ540" s="35"/>
      <c r="XR540" s="35"/>
      <c r="XS540" s="35"/>
      <c r="XT540" s="35"/>
      <c r="XU540" s="35"/>
      <c r="XV540" s="35"/>
      <c r="XW540" s="35"/>
      <c r="XX540" s="35"/>
      <c r="XY540" s="35"/>
      <c r="XZ540" s="35"/>
      <c r="YA540" s="35"/>
      <c r="YB540" s="35"/>
      <c r="YC540" s="35"/>
      <c r="YD540" s="35"/>
      <c r="YE540" s="35"/>
      <c r="YF540" s="35"/>
      <c r="YG540" s="35"/>
      <c r="YH540" s="35"/>
      <c r="YI540" s="35"/>
      <c r="YJ540" s="35"/>
      <c r="YK540" s="35"/>
      <c r="YL540" s="35"/>
      <c r="YM540" s="35"/>
      <c r="YN540" s="35"/>
      <c r="YO540" s="35"/>
      <c r="YP540" s="35"/>
      <c r="YQ540" s="35"/>
      <c r="YR540" s="35"/>
      <c r="YS540" s="35"/>
      <c r="YT540" s="35"/>
      <c r="YU540" s="35"/>
      <c r="YV540" s="35"/>
      <c r="YW540" s="35"/>
      <c r="YX540" s="35"/>
      <c r="YY540" s="35"/>
      <c r="YZ540" s="35"/>
      <c r="ZA540" s="35"/>
      <c r="ZB540" s="35"/>
      <c r="ZC540" s="35"/>
      <c r="ZD540" s="35"/>
      <c r="ZE540" s="35"/>
      <c r="ZF540" s="35"/>
      <c r="ZG540" s="35"/>
      <c r="ZH540" s="35"/>
      <c r="ZI540" s="35"/>
      <c r="ZJ540" s="35"/>
      <c r="ZK540" s="35"/>
      <c r="ZL540" s="35"/>
      <c r="ZM540" s="35"/>
      <c r="ZN540" s="35"/>
      <c r="ZO540" s="35"/>
      <c r="ZP540" s="35"/>
      <c r="ZQ540" s="35"/>
      <c r="ZR540" s="35"/>
      <c r="ZS540" s="35"/>
      <c r="ZT540" s="35"/>
      <c r="ZU540" s="35"/>
      <c r="ZV540" s="35"/>
      <c r="ZW540" s="35"/>
      <c r="ZX540" s="35"/>
      <c r="ZY540" s="35"/>
      <c r="ZZ540" s="35"/>
      <c r="AAA540" s="35"/>
      <c r="AAB540" s="35"/>
      <c r="AAC540" s="35"/>
      <c r="AAD540" s="35"/>
      <c r="AAE540" s="35"/>
      <c r="AAF540" s="35"/>
      <c r="AAG540" s="35"/>
      <c r="AAH540" s="35"/>
      <c r="AAI540" s="35"/>
      <c r="AAJ540" s="35"/>
      <c r="AAK540" s="35"/>
      <c r="AAL540" s="35"/>
      <c r="AAM540" s="35"/>
      <c r="AAN540" s="35"/>
      <c r="AAO540" s="35"/>
      <c r="AAP540" s="35"/>
      <c r="AAQ540" s="35"/>
      <c r="AAR540" s="35"/>
      <c r="AAS540" s="35"/>
      <c r="AAT540" s="35"/>
      <c r="AAU540" s="35"/>
      <c r="AAV540" s="35"/>
      <c r="AAW540" s="35"/>
      <c r="AAX540" s="35"/>
      <c r="AAY540" s="35"/>
      <c r="AAZ540" s="35"/>
      <c r="ABA540" s="35"/>
      <c r="ABB540" s="35"/>
      <c r="ABC540" s="35"/>
      <c r="ABD540" s="35"/>
      <c r="ABE540" s="35"/>
      <c r="ABF540" s="35"/>
      <c r="ABG540" s="35"/>
      <c r="ABH540" s="35"/>
      <c r="ABI540" s="35"/>
      <c r="ABJ540" s="35"/>
      <c r="ABK540" s="35"/>
      <c r="ABL540" s="35"/>
      <c r="ABM540" s="35"/>
      <c r="ABN540" s="35"/>
      <c r="ABO540" s="35"/>
      <c r="ABP540" s="35"/>
      <c r="ABQ540" s="35"/>
      <c r="ABR540" s="35"/>
      <c r="ABS540" s="35"/>
      <c r="ABT540" s="35"/>
      <c r="ABU540" s="35"/>
      <c r="ABV540" s="35"/>
      <c r="ABW540" s="35"/>
      <c r="ABX540" s="35"/>
      <c r="ABY540" s="35"/>
      <c r="ABZ540" s="35"/>
      <c r="ACA540" s="35"/>
      <c r="ACB540" s="35"/>
      <c r="ACC540" s="35"/>
      <c r="ACD540" s="35"/>
      <c r="ACE540" s="35"/>
      <c r="ACF540" s="35"/>
      <c r="ACG540" s="35"/>
      <c r="ACH540" s="35"/>
      <c r="ACI540" s="35"/>
      <c r="ACJ540" s="35"/>
      <c r="ACK540" s="35"/>
      <c r="ACL540" s="35"/>
      <c r="ACM540" s="35"/>
      <c r="ACN540" s="35"/>
      <c r="ACO540" s="35"/>
      <c r="ACP540" s="35"/>
      <c r="ACQ540" s="35"/>
      <c r="ACR540" s="35"/>
      <c r="ACS540" s="35"/>
      <c r="ACT540" s="35"/>
      <c r="ACU540" s="35"/>
      <c r="ACV540" s="35"/>
      <c r="ACW540" s="35"/>
      <c r="ACX540" s="35"/>
      <c r="ACY540" s="35"/>
      <c r="ACZ540" s="35"/>
      <c r="ADA540" s="35"/>
      <c r="ADB540" s="35"/>
      <c r="ADC540" s="35"/>
      <c r="ADD540" s="35"/>
      <c r="ADE540" s="35"/>
      <c r="ADF540" s="35"/>
      <c r="ADG540" s="35"/>
      <c r="ADH540" s="35"/>
      <c r="ADI540" s="35"/>
      <c r="ADJ540" s="35"/>
      <c r="ADK540" s="35"/>
      <c r="ADL540" s="35"/>
      <c r="ADM540" s="35"/>
      <c r="ADN540" s="35"/>
      <c r="ADO540" s="35"/>
      <c r="ADP540" s="35"/>
      <c r="ADQ540" s="35"/>
      <c r="ADR540" s="35"/>
      <c r="ADS540" s="35"/>
      <c r="ADT540" s="35"/>
      <c r="ADU540" s="35"/>
      <c r="ADV540" s="35"/>
      <c r="ADW540" s="35"/>
      <c r="ADX540" s="35"/>
      <c r="ADY540" s="83">
        <f t="shared" si="26"/>
        <v>5334.6</v>
      </c>
      <c r="ADZ540" s="5"/>
      <c r="AEB540" s="7"/>
      <c r="AEC540" s="7"/>
      <c r="AED540" s="7"/>
      <c r="AEE540" s="7"/>
      <c r="AEF540" s="7"/>
      <c r="AEG540" s="7"/>
      <c r="AEH540" s="7"/>
      <c r="AEI540" s="7"/>
      <c r="AEJ540" s="7"/>
      <c r="AEK540" s="7"/>
      <c r="AEL540" s="7"/>
      <c r="AEM540" s="7"/>
      <c r="AEN540" s="7"/>
      <c r="AEO540" s="7"/>
      <c r="AEP540" s="7"/>
      <c r="AEQ540" s="7"/>
      <c r="AER540" s="7"/>
      <c r="AES540" s="7"/>
      <c r="AET540" s="7"/>
      <c r="AEU540" s="7"/>
      <c r="AEV540" s="7"/>
      <c r="AEW540" s="7"/>
    </row>
    <row r="541" spans="1:829" ht="14.25" customHeight="1" x14ac:dyDescent="0.2">
      <c r="A541" s="31"/>
      <c r="B541" s="11"/>
      <c r="C541" s="4"/>
      <c r="D541" s="11"/>
      <c r="E541" s="32"/>
      <c r="F541" s="29"/>
      <c r="G541" s="30">
        <f t="shared" ref="G541:R541" si="28">SUM(G4:G540)</f>
        <v>13903.5</v>
      </c>
      <c r="H541" s="30">
        <f t="shared" si="28"/>
        <v>195.4</v>
      </c>
      <c r="I541" s="30">
        <f t="shared" si="28"/>
        <v>6</v>
      </c>
      <c r="J541" s="30">
        <f t="shared" si="28"/>
        <v>90</v>
      </c>
      <c r="K541" s="30">
        <f t="shared" si="28"/>
        <v>370</v>
      </c>
      <c r="L541" s="30">
        <f t="shared" si="28"/>
        <v>20</v>
      </c>
      <c r="M541" s="30">
        <f t="shared" si="28"/>
        <v>70</v>
      </c>
      <c r="N541" s="30">
        <f t="shared" si="28"/>
        <v>50</v>
      </c>
      <c r="O541" s="30">
        <f t="shared" si="28"/>
        <v>50</v>
      </c>
      <c r="P541" s="30">
        <f t="shared" si="28"/>
        <v>100</v>
      </c>
      <c r="Q541" s="30">
        <f t="shared" si="28"/>
        <v>20</v>
      </c>
      <c r="R541" s="30">
        <f t="shared" si="28"/>
        <v>3</v>
      </c>
      <c r="S541" s="30"/>
      <c r="T541" s="30">
        <f t="shared" ref="T541:CH541" si="29">SUM(T4:T540)</f>
        <v>20</v>
      </c>
      <c r="U541" s="30">
        <f t="shared" si="29"/>
        <v>79</v>
      </c>
      <c r="V541" s="30">
        <f t="shared" si="29"/>
        <v>16</v>
      </c>
      <c r="W541" s="30">
        <f t="shared" si="29"/>
        <v>2</v>
      </c>
      <c r="X541" s="30">
        <f t="shared" si="29"/>
        <v>1</v>
      </c>
      <c r="Y541" s="30">
        <f t="shared" si="29"/>
        <v>434</v>
      </c>
      <c r="Z541" s="30">
        <f t="shared" si="29"/>
        <v>175</v>
      </c>
      <c r="AA541" s="30">
        <f t="shared" si="29"/>
        <v>110</v>
      </c>
      <c r="AB541" s="30">
        <f t="shared" si="29"/>
        <v>17.8</v>
      </c>
      <c r="AC541" s="30">
        <f t="shared" si="29"/>
        <v>15</v>
      </c>
      <c r="AD541" s="30">
        <f t="shared" si="29"/>
        <v>1.1000000000000001</v>
      </c>
      <c r="AE541" s="30">
        <f t="shared" si="29"/>
        <v>17.600000000000001</v>
      </c>
      <c r="AF541" s="30">
        <f t="shared" si="29"/>
        <v>13</v>
      </c>
      <c r="AG541" s="30">
        <f t="shared" si="29"/>
        <v>61.1</v>
      </c>
      <c r="AH541" s="30">
        <f t="shared" si="29"/>
        <v>24.3</v>
      </c>
      <c r="AI541" s="30">
        <f t="shared" si="29"/>
        <v>3.1</v>
      </c>
      <c r="AJ541" s="30">
        <f t="shared" si="29"/>
        <v>70</v>
      </c>
      <c r="AK541" s="30">
        <f t="shared" si="29"/>
        <v>150</v>
      </c>
      <c r="AL541" s="30">
        <f t="shared" si="29"/>
        <v>127</v>
      </c>
      <c r="AM541" s="30">
        <f t="shared" si="29"/>
        <v>20</v>
      </c>
      <c r="AN541" s="30">
        <f t="shared" si="29"/>
        <v>55</v>
      </c>
      <c r="AO541" s="30">
        <f t="shared" si="29"/>
        <v>1</v>
      </c>
      <c r="AP541" s="30">
        <f t="shared" si="29"/>
        <v>16</v>
      </c>
      <c r="AQ541" s="30">
        <f t="shared" si="29"/>
        <v>20</v>
      </c>
      <c r="AR541" s="30">
        <f t="shared" si="29"/>
        <v>9</v>
      </c>
      <c r="AS541" s="30">
        <f t="shared" si="29"/>
        <v>1</v>
      </c>
      <c r="AT541" s="30">
        <f t="shared" si="29"/>
        <v>1</v>
      </c>
      <c r="AU541" s="30">
        <f t="shared" si="29"/>
        <v>4.5</v>
      </c>
      <c r="AV541" s="30">
        <f t="shared" si="29"/>
        <v>15</v>
      </c>
      <c r="AW541" s="30">
        <f t="shared" si="29"/>
        <v>4.0999999999999996</v>
      </c>
      <c r="AX541" s="30">
        <f t="shared" si="29"/>
        <v>10</v>
      </c>
      <c r="AY541" s="30">
        <f t="shared" si="29"/>
        <v>66</v>
      </c>
      <c r="AZ541" s="30">
        <f t="shared" si="29"/>
        <v>15</v>
      </c>
      <c r="BA541" s="30">
        <f t="shared" si="29"/>
        <v>3</v>
      </c>
      <c r="BB541" s="30">
        <f t="shared" si="29"/>
        <v>1</v>
      </c>
      <c r="BC541" s="30">
        <f t="shared" si="29"/>
        <v>15</v>
      </c>
      <c r="BD541" s="30">
        <f t="shared" si="29"/>
        <v>21</v>
      </c>
      <c r="BE541" s="30">
        <f t="shared" si="29"/>
        <v>6</v>
      </c>
      <c r="BF541" s="30">
        <f t="shared" si="29"/>
        <v>10</v>
      </c>
      <c r="BG541" s="30">
        <f t="shared" si="29"/>
        <v>204.5</v>
      </c>
      <c r="BH541" s="30">
        <f t="shared" si="29"/>
        <v>7</v>
      </c>
      <c r="BI541" s="30">
        <f t="shared" si="29"/>
        <v>8.8000000000000007</v>
      </c>
      <c r="BJ541" s="30">
        <f t="shared" si="29"/>
        <v>10</v>
      </c>
      <c r="BK541" s="30">
        <f t="shared" si="29"/>
        <v>40</v>
      </c>
      <c r="BL541" s="30">
        <f t="shared" si="29"/>
        <v>40</v>
      </c>
      <c r="BM541" s="30">
        <f t="shared" si="29"/>
        <v>2</v>
      </c>
      <c r="BN541" s="30">
        <f t="shared" si="29"/>
        <v>26.5</v>
      </c>
      <c r="BO541" s="30">
        <f t="shared" si="29"/>
        <v>12.700000000000001</v>
      </c>
      <c r="BP541" s="30">
        <f t="shared" si="29"/>
        <v>30</v>
      </c>
      <c r="BQ541" s="30">
        <f t="shared" si="29"/>
        <v>100</v>
      </c>
      <c r="BR541" s="30">
        <f t="shared" si="29"/>
        <v>28</v>
      </c>
      <c r="BS541" s="30">
        <f t="shared" si="29"/>
        <v>10</v>
      </c>
      <c r="BT541" s="30">
        <f t="shared" si="29"/>
        <v>30</v>
      </c>
      <c r="BU541" s="30">
        <f t="shared" si="29"/>
        <v>19.600000000000001</v>
      </c>
      <c r="BV541" s="30">
        <f t="shared" si="29"/>
        <v>10</v>
      </c>
      <c r="BW541" s="30">
        <f t="shared" si="29"/>
        <v>22</v>
      </c>
      <c r="BX541" s="30">
        <f t="shared" si="29"/>
        <v>85</v>
      </c>
      <c r="BY541" s="30">
        <f t="shared" si="29"/>
        <v>4</v>
      </c>
      <c r="BZ541" s="30">
        <f t="shared" si="29"/>
        <v>39</v>
      </c>
      <c r="CA541" s="30">
        <f t="shared" si="29"/>
        <v>140</v>
      </c>
      <c r="CB541" s="30">
        <f t="shared" si="29"/>
        <v>2.7</v>
      </c>
      <c r="CC541" s="30">
        <f t="shared" si="29"/>
        <v>50</v>
      </c>
      <c r="CD541" s="30">
        <f t="shared" si="29"/>
        <v>210</v>
      </c>
      <c r="CE541" s="30">
        <f t="shared" si="29"/>
        <v>120</v>
      </c>
      <c r="CF541" s="30">
        <f t="shared" si="29"/>
        <v>570</v>
      </c>
      <c r="CG541" s="30">
        <f t="shared" si="29"/>
        <v>1.6</v>
      </c>
      <c r="CH541" s="30">
        <f t="shared" si="29"/>
        <v>160</v>
      </c>
      <c r="CI541" s="30">
        <f t="shared" ref="CI541:EU541" si="30">SUM(CI4:CI540)</f>
        <v>31</v>
      </c>
      <c r="CJ541" s="30">
        <f t="shared" si="30"/>
        <v>10</v>
      </c>
      <c r="CK541" s="30">
        <f t="shared" si="30"/>
        <v>49.9</v>
      </c>
      <c r="CL541" s="30">
        <f t="shared" si="30"/>
        <v>10</v>
      </c>
      <c r="CM541" s="30">
        <f t="shared" si="30"/>
        <v>15</v>
      </c>
      <c r="CN541" s="30">
        <f t="shared" si="30"/>
        <v>46</v>
      </c>
      <c r="CO541" s="30">
        <f t="shared" si="30"/>
        <v>2</v>
      </c>
      <c r="CP541" s="30">
        <f t="shared" si="30"/>
        <v>21</v>
      </c>
      <c r="CQ541" s="30">
        <f t="shared" si="30"/>
        <v>3.5</v>
      </c>
      <c r="CR541" s="30">
        <f t="shared" si="30"/>
        <v>108</v>
      </c>
      <c r="CS541" s="30">
        <f t="shared" si="30"/>
        <v>156</v>
      </c>
      <c r="CT541" s="30">
        <f t="shared" si="30"/>
        <v>10</v>
      </c>
      <c r="CU541" s="30">
        <f t="shared" si="30"/>
        <v>10</v>
      </c>
      <c r="CV541" s="30">
        <f t="shared" si="30"/>
        <v>10</v>
      </c>
      <c r="CW541" s="30">
        <f t="shared" si="30"/>
        <v>20</v>
      </c>
      <c r="CX541" s="30">
        <f t="shared" si="30"/>
        <v>422</v>
      </c>
      <c r="CY541" s="30">
        <f t="shared" si="30"/>
        <v>3.6</v>
      </c>
      <c r="CZ541" s="30">
        <f t="shared" si="30"/>
        <v>38</v>
      </c>
      <c r="DA541" s="30">
        <f t="shared" si="30"/>
        <v>71</v>
      </c>
      <c r="DB541" s="30">
        <f t="shared" si="30"/>
        <v>22</v>
      </c>
      <c r="DC541" s="30">
        <f t="shared" si="30"/>
        <v>140</v>
      </c>
      <c r="DD541" s="30">
        <f t="shared" si="30"/>
        <v>0.9</v>
      </c>
      <c r="DE541" s="30">
        <f t="shared" si="30"/>
        <v>200</v>
      </c>
      <c r="DF541" s="30">
        <f t="shared" si="30"/>
        <v>20</v>
      </c>
      <c r="DG541" s="30">
        <f t="shared" si="30"/>
        <v>165</v>
      </c>
      <c r="DH541" s="30">
        <f t="shared" si="30"/>
        <v>1.8</v>
      </c>
      <c r="DI541" s="30">
        <f t="shared" si="30"/>
        <v>175</v>
      </c>
      <c r="DJ541" s="30">
        <f t="shared" si="30"/>
        <v>371</v>
      </c>
      <c r="DK541" s="30">
        <f t="shared" si="30"/>
        <v>210</v>
      </c>
      <c r="DL541" s="30">
        <f t="shared" si="30"/>
        <v>30</v>
      </c>
      <c r="DM541" s="30">
        <f t="shared" si="30"/>
        <v>1</v>
      </c>
      <c r="DN541" s="30">
        <f t="shared" si="30"/>
        <v>10</v>
      </c>
      <c r="DO541" s="30">
        <f t="shared" si="30"/>
        <v>98</v>
      </c>
      <c r="DP541" s="30">
        <f t="shared" si="30"/>
        <v>7.2</v>
      </c>
      <c r="DQ541" s="30">
        <f t="shared" si="30"/>
        <v>20</v>
      </c>
      <c r="DR541" s="30">
        <f t="shared" si="30"/>
        <v>10</v>
      </c>
      <c r="DS541" s="30">
        <f t="shared" si="30"/>
        <v>3.8000000000000003</v>
      </c>
      <c r="DT541" s="30">
        <f t="shared" si="30"/>
        <v>1.2</v>
      </c>
      <c r="DU541" s="30">
        <f t="shared" si="30"/>
        <v>10</v>
      </c>
      <c r="DV541" s="30">
        <f t="shared" si="30"/>
        <v>40</v>
      </c>
      <c r="DW541" s="30">
        <f t="shared" si="30"/>
        <v>0.8</v>
      </c>
      <c r="DX541" s="30">
        <f t="shared" si="30"/>
        <v>15</v>
      </c>
      <c r="DY541" s="30">
        <f t="shared" si="30"/>
        <v>20</v>
      </c>
      <c r="DZ541" s="30">
        <f t="shared" si="30"/>
        <v>107</v>
      </c>
      <c r="EA541" s="30">
        <f t="shared" si="30"/>
        <v>17</v>
      </c>
      <c r="EB541" s="30">
        <f t="shared" si="30"/>
        <v>144</v>
      </c>
      <c r="EC541" s="30">
        <f t="shared" si="30"/>
        <v>20</v>
      </c>
      <c r="ED541" s="30">
        <f t="shared" si="30"/>
        <v>21</v>
      </c>
      <c r="EE541" s="30">
        <f t="shared" si="30"/>
        <v>10</v>
      </c>
      <c r="EF541" s="30">
        <f t="shared" si="30"/>
        <v>10</v>
      </c>
      <c r="EG541" s="30">
        <f t="shared" si="30"/>
        <v>1.8</v>
      </c>
      <c r="EH541" s="30">
        <f t="shared" si="30"/>
        <v>410</v>
      </c>
      <c r="EI541" s="30">
        <f t="shared" si="30"/>
        <v>395</v>
      </c>
      <c r="EJ541" s="30">
        <f t="shared" si="30"/>
        <v>425</v>
      </c>
      <c r="EK541" s="30">
        <f t="shared" si="30"/>
        <v>600</v>
      </c>
      <c r="EL541" s="30">
        <f t="shared" si="30"/>
        <v>832</v>
      </c>
      <c r="EM541" s="30">
        <f t="shared" si="30"/>
        <v>160</v>
      </c>
      <c r="EN541" s="30">
        <f t="shared" si="30"/>
        <v>160</v>
      </c>
      <c r="EO541" s="30">
        <f t="shared" si="30"/>
        <v>170</v>
      </c>
      <c r="EP541" s="30">
        <f t="shared" si="30"/>
        <v>700</v>
      </c>
      <c r="EQ541" s="30">
        <f t="shared" si="30"/>
        <v>40</v>
      </c>
      <c r="ER541" s="30">
        <f t="shared" si="30"/>
        <v>110</v>
      </c>
      <c r="ES541" s="30">
        <f t="shared" si="30"/>
        <v>150</v>
      </c>
      <c r="ET541" s="30">
        <f t="shared" si="30"/>
        <v>160</v>
      </c>
      <c r="EU541" s="30">
        <f t="shared" si="30"/>
        <v>34</v>
      </c>
      <c r="EV541" s="30">
        <f t="shared" ref="EV541:HI541" si="31">SUM(EV4:EV540)</f>
        <v>1090</v>
      </c>
      <c r="EW541" s="30">
        <f t="shared" si="31"/>
        <v>94</v>
      </c>
      <c r="EX541" s="30">
        <f t="shared" si="31"/>
        <v>200</v>
      </c>
      <c r="EY541" s="30">
        <f t="shared" si="31"/>
        <v>200</v>
      </c>
      <c r="EZ541" s="30">
        <f t="shared" si="31"/>
        <v>240</v>
      </c>
      <c r="FA541" s="30">
        <f t="shared" si="31"/>
        <v>240</v>
      </c>
      <c r="FB541" s="30">
        <f t="shared" si="31"/>
        <v>170</v>
      </c>
      <c r="FC541" s="30">
        <f t="shared" si="31"/>
        <v>200</v>
      </c>
      <c r="FD541" s="30">
        <f t="shared" si="31"/>
        <v>160</v>
      </c>
      <c r="FE541" s="30">
        <f t="shared" si="31"/>
        <v>200</v>
      </c>
      <c r="FF541" s="30">
        <f t="shared" si="31"/>
        <v>160</v>
      </c>
      <c r="FG541" s="30">
        <f t="shared" si="31"/>
        <v>780</v>
      </c>
      <c r="FH541" s="30">
        <f t="shared" si="31"/>
        <v>50</v>
      </c>
      <c r="FI541" s="30">
        <f t="shared" si="31"/>
        <v>312</v>
      </c>
      <c r="FJ541" s="30">
        <f t="shared" si="31"/>
        <v>484</v>
      </c>
      <c r="FK541" s="30">
        <f t="shared" si="31"/>
        <v>20</v>
      </c>
      <c r="FL541" s="30">
        <f t="shared" si="31"/>
        <v>60</v>
      </c>
      <c r="FM541" s="30">
        <f t="shared" si="31"/>
        <v>291</v>
      </c>
      <c r="FN541" s="30">
        <f t="shared" si="31"/>
        <v>41</v>
      </c>
      <c r="FO541" s="30">
        <f t="shared" si="31"/>
        <v>441.1</v>
      </c>
      <c r="FP541" s="30">
        <f t="shared" si="31"/>
        <v>192</v>
      </c>
      <c r="FQ541" s="30">
        <f t="shared" si="31"/>
        <v>220</v>
      </c>
      <c r="FR541" s="30">
        <f t="shared" si="31"/>
        <v>408</v>
      </c>
      <c r="FS541" s="30">
        <f t="shared" si="31"/>
        <v>499</v>
      </c>
      <c r="FT541" s="30">
        <f t="shared" si="31"/>
        <v>465</v>
      </c>
      <c r="FU541" s="30">
        <f t="shared" si="31"/>
        <v>332</v>
      </c>
      <c r="FV541" s="30">
        <f t="shared" si="31"/>
        <v>25</v>
      </c>
      <c r="FW541" s="30">
        <f t="shared" si="31"/>
        <v>360</v>
      </c>
      <c r="FX541" s="30">
        <f t="shared" si="31"/>
        <v>300</v>
      </c>
      <c r="FY541" s="30">
        <f t="shared" si="31"/>
        <v>153</v>
      </c>
      <c r="FZ541" s="30">
        <f t="shared" si="31"/>
        <v>1.8</v>
      </c>
      <c r="GA541" s="30">
        <f t="shared" si="31"/>
        <v>350</v>
      </c>
      <c r="GB541" s="30">
        <f t="shared" si="31"/>
        <v>237</v>
      </c>
      <c r="GC541" s="30">
        <f t="shared" si="31"/>
        <v>250</v>
      </c>
      <c r="GD541" s="30">
        <f t="shared" si="31"/>
        <v>355</v>
      </c>
      <c r="GE541" s="30">
        <f t="shared" si="31"/>
        <v>30</v>
      </c>
      <c r="GF541" s="30">
        <f t="shared" si="31"/>
        <v>400</v>
      </c>
      <c r="GG541" s="30">
        <f t="shared" si="31"/>
        <v>323</v>
      </c>
      <c r="GH541" s="30">
        <f t="shared" si="31"/>
        <v>155</v>
      </c>
      <c r="GI541" s="30">
        <f t="shared" si="31"/>
        <v>52</v>
      </c>
      <c r="GJ541" s="30">
        <f t="shared" si="31"/>
        <v>110</v>
      </c>
      <c r="GK541" s="30">
        <f t="shared" si="31"/>
        <v>25</v>
      </c>
      <c r="GL541" s="30">
        <f t="shared" si="31"/>
        <v>32</v>
      </c>
      <c r="GM541" s="30">
        <f t="shared" si="31"/>
        <v>174</v>
      </c>
      <c r="GN541" s="30">
        <f t="shared" si="31"/>
        <v>75</v>
      </c>
      <c r="GO541" s="30">
        <f t="shared" si="31"/>
        <v>10</v>
      </c>
      <c r="GP541" s="30">
        <f t="shared" si="31"/>
        <v>40</v>
      </c>
      <c r="GQ541" s="30">
        <f t="shared" si="31"/>
        <v>75</v>
      </c>
      <c r="GR541" s="30">
        <f t="shared" si="31"/>
        <v>31</v>
      </c>
      <c r="GS541" s="30">
        <f t="shared" si="31"/>
        <v>125</v>
      </c>
      <c r="GT541" s="30">
        <f t="shared" si="31"/>
        <v>84</v>
      </c>
      <c r="GU541" s="30">
        <f t="shared" si="31"/>
        <v>25</v>
      </c>
      <c r="GV541" s="30">
        <f t="shared" si="31"/>
        <v>80</v>
      </c>
      <c r="GW541" s="30">
        <f t="shared" si="31"/>
        <v>85</v>
      </c>
      <c r="GX541" s="30">
        <f t="shared" si="31"/>
        <v>100</v>
      </c>
      <c r="GY541" s="30">
        <f t="shared" si="31"/>
        <v>111</v>
      </c>
      <c r="GZ541" s="30">
        <f t="shared" si="31"/>
        <v>32</v>
      </c>
      <c r="HA541" s="30">
        <f t="shared" si="31"/>
        <v>25</v>
      </c>
      <c r="HB541" s="30">
        <f t="shared" si="31"/>
        <v>30</v>
      </c>
      <c r="HC541" s="30">
        <f t="shared" si="31"/>
        <v>60</v>
      </c>
      <c r="HD541" s="30">
        <f t="shared" si="31"/>
        <v>40</v>
      </c>
      <c r="HE541" s="30">
        <f t="shared" si="31"/>
        <v>50</v>
      </c>
      <c r="HF541" s="30">
        <f t="shared" si="31"/>
        <v>10</v>
      </c>
      <c r="HG541" s="30">
        <f t="shared" si="31"/>
        <v>100</v>
      </c>
      <c r="HH541" s="30">
        <f t="shared" si="31"/>
        <v>61</v>
      </c>
      <c r="HI541" s="30">
        <f t="shared" si="31"/>
        <v>1020</v>
      </c>
      <c r="HJ541" s="30">
        <f t="shared" ref="HJ541:JU541" si="32">SUM(HJ4:HJ540)</f>
        <v>272</v>
      </c>
      <c r="HK541" s="30">
        <f t="shared" si="32"/>
        <v>40</v>
      </c>
      <c r="HL541" s="30">
        <f t="shared" si="32"/>
        <v>3.6</v>
      </c>
      <c r="HM541" s="30">
        <f t="shared" si="32"/>
        <v>130</v>
      </c>
      <c r="HN541" s="30">
        <f t="shared" si="32"/>
        <v>0.8</v>
      </c>
      <c r="HO541" s="30">
        <f t="shared" si="32"/>
        <v>70</v>
      </c>
      <c r="HP541" s="30">
        <f t="shared" si="32"/>
        <v>250</v>
      </c>
      <c r="HQ541" s="30">
        <f t="shared" si="32"/>
        <v>20</v>
      </c>
      <c r="HR541" s="30">
        <f t="shared" si="32"/>
        <v>100</v>
      </c>
      <c r="HS541" s="30">
        <f t="shared" si="32"/>
        <v>100</v>
      </c>
      <c r="HT541" s="30">
        <f t="shared" si="32"/>
        <v>30</v>
      </c>
      <c r="HU541" s="30">
        <f t="shared" si="32"/>
        <v>60</v>
      </c>
      <c r="HV541" s="30">
        <f t="shared" si="32"/>
        <v>10</v>
      </c>
      <c r="HW541" s="30">
        <f t="shared" si="32"/>
        <v>10</v>
      </c>
      <c r="HX541" s="30">
        <f t="shared" si="32"/>
        <v>50</v>
      </c>
      <c r="HY541" s="30">
        <f t="shared" si="32"/>
        <v>0.8</v>
      </c>
      <c r="HZ541" s="30">
        <f t="shared" si="32"/>
        <v>50</v>
      </c>
      <c r="IA541" s="30">
        <f t="shared" si="32"/>
        <v>150</v>
      </c>
      <c r="IB541" s="30">
        <f t="shared" si="32"/>
        <v>40</v>
      </c>
      <c r="IC541" s="30">
        <f t="shared" si="32"/>
        <v>20</v>
      </c>
      <c r="ID541" s="30">
        <f t="shared" si="32"/>
        <v>1</v>
      </c>
      <c r="IE541" s="30">
        <f t="shared" si="32"/>
        <v>100</v>
      </c>
      <c r="IF541" s="30">
        <f t="shared" si="32"/>
        <v>10</v>
      </c>
      <c r="IG541" s="30">
        <f t="shared" si="32"/>
        <v>20</v>
      </c>
      <c r="IH541" s="30">
        <f t="shared" si="32"/>
        <v>60</v>
      </c>
      <c r="II541" s="30">
        <f t="shared" si="32"/>
        <v>10</v>
      </c>
      <c r="IJ541" s="30">
        <f t="shared" si="32"/>
        <v>30</v>
      </c>
      <c r="IK541" s="30">
        <f t="shared" si="32"/>
        <v>20</v>
      </c>
      <c r="IL541" s="30">
        <f t="shared" si="32"/>
        <v>4</v>
      </c>
      <c r="IM541" s="30">
        <f t="shared" si="32"/>
        <v>8</v>
      </c>
      <c r="IN541" s="30">
        <f t="shared" si="32"/>
        <v>200</v>
      </c>
      <c r="IO541" s="30">
        <f t="shared" si="32"/>
        <v>0.8</v>
      </c>
      <c r="IP541" s="30">
        <f t="shared" si="32"/>
        <v>6</v>
      </c>
      <c r="IQ541" s="30">
        <f t="shared" si="32"/>
        <v>10</v>
      </c>
      <c r="IR541" s="30">
        <f t="shared" si="32"/>
        <v>32.9</v>
      </c>
      <c r="IS541" s="30">
        <f t="shared" si="32"/>
        <v>14</v>
      </c>
      <c r="IT541" s="30">
        <f t="shared" si="32"/>
        <v>20</v>
      </c>
      <c r="IU541" s="30">
        <f t="shared" si="32"/>
        <v>30</v>
      </c>
      <c r="IV541" s="30">
        <f t="shared" si="32"/>
        <v>2</v>
      </c>
      <c r="IW541" s="30">
        <f t="shared" si="32"/>
        <v>28</v>
      </c>
      <c r="IX541" s="30">
        <f t="shared" si="32"/>
        <v>1</v>
      </c>
      <c r="IY541" s="30">
        <f t="shared" si="32"/>
        <v>3</v>
      </c>
      <c r="IZ541" s="30">
        <f t="shared" si="32"/>
        <v>6</v>
      </c>
      <c r="JA541" s="30">
        <f t="shared" si="32"/>
        <v>20</v>
      </c>
      <c r="JB541" s="30">
        <f t="shared" si="32"/>
        <v>5</v>
      </c>
      <c r="JC541" s="30">
        <f t="shared" si="32"/>
        <v>30</v>
      </c>
      <c r="JD541" s="30">
        <f t="shared" si="32"/>
        <v>30.4</v>
      </c>
      <c r="JE541" s="30">
        <f t="shared" si="32"/>
        <v>10.8</v>
      </c>
      <c r="JF541" s="30">
        <f t="shared" si="32"/>
        <v>40.700000000000003</v>
      </c>
      <c r="JG541" s="30">
        <f t="shared" si="32"/>
        <v>10</v>
      </c>
      <c r="JH541" s="30">
        <f t="shared" si="32"/>
        <v>20</v>
      </c>
      <c r="JI541" s="30">
        <f t="shared" si="32"/>
        <v>3.9</v>
      </c>
      <c r="JJ541" s="30">
        <f t="shared" si="32"/>
        <v>50</v>
      </c>
      <c r="JK541" s="30">
        <f t="shared" si="32"/>
        <v>56</v>
      </c>
      <c r="JL541" s="30">
        <f t="shared" si="32"/>
        <v>165.7</v>
      </c>
      <c r="JM541" s="30">
        <f t="shared" si="32"/>
        <v>90</v>
      </c>
      <c r="JN541" s="30">
        <f t="shared" si="32"/>
        <v>3.8</v>
      </c>
      <c r="JO541" s="30">
        <f t="shared" si="32"/>
        <v>4.8</v>
      </c>
      <c r="JP541" s="30">
        <f t="shared" si="32"/>
        <v>3</v>
      </c>
      <c r="JQ541" s="30">
        <f t="shared" si="32"/>
        <v>3</v>
      </c>
      <c r="JR541" s="30">
        <f t="shared" si="32"/>
        <v>1</v>
      </c>
      <c r="JS541" s="30">
        <f t="shared" si="32"/>
        <v>5.8</v>
      </c>
      <c r="JT541" s="30">
        <f t="shared" si="32"/>
        <v>55</v>
      </c>
      <c r="JU541" s="30">
        <f t="shared" si="32"/>
        <v>120</v>
      </c>
      <c r="JV541" s="30">
        <f t="shared" ref="JV541:MG541" si="33">SUM(JV4:JV540)</f>
        <v>7</v>
      </c>
      <c r="JW541" s="30">
        <f t="shared" si="33"/>
        <v>18</v>
      </c>
      <c r="JX541" s="30">
        <f t="shared" si="33"/>
        <v>60</v>
      </c>
      <c r="JY541" s="30">
        <f t="shared" si="33"/>
        <v>0.9</v>
      </c>
      <c r="JZ541" s="30">
        <f t="shared" si="33"/>
        <v>16.899999999999999</v>
      </c>
      <c r="KA541" s="30">
        <f t="shared" si="33"/>
        <v>3</v>
      </c>
      <c r="KB541" s="30">
        <f t="shared" si="33"/>
        <v>4</v>
      </c>
      <c r="KC541" s="30">
        <f t="shared" si="33"/>
        <v>25</v>
      </c>
      <c r="KD541" s="30">
        <f t="shared" si="33"/>
        <v>20</v>
      </c>
      <c r="KE541" s="30">
        <f t="shared" si="33"/>
        <v>12</v>
      </c>
      <c r="KF541" s="30">
        <f t="shared" si="33"/>
        <v>47</v>
      </c>
      <c r="KG541" s="30">
        <f t="shared" si="33"/>
        <v>27</v>
      </c>
      <c r="KH541" s="30">
        <f t="shared" si="33"/>
        <v>14</v>
      </c>
      <c r="KI541" s="30">
        <f t="shared" si="33"/>
        <v>62</v>
      </c>
      <c r="KJ541" s="30">
        <f t="shared" si="33"/>
        <v>45</v>
      </c>
      <c r="KK541" s="30">
        <f t="shared" si="33"/>
        <v>70</v>
      </c>
      <c r="KL541" s="30">
        <f t="shared" si="33"/>
        <v>10</v>
      </c>
      <c r="KM541" s="30">
        <f t="shared" si="33"/>
        <v>63</v>
      </c>
      <c r="KN541" s="30">
        <f t="shared" si="33"/>
        <v>11</v>
      </c>
      <c r="KO541" s="30">
        <f t="shared" si="33"/>
        <v>22</v>
      </c>
      <c r="KP541" s="30">
        <f t="shared" si="33"/>
        <v>20</v>
      </c>
      <c r="KQ541" s="30">
        <f t="shared" si="33"/>
        <v>23.6</v>
      </c>
      <c r="KR541" s="30">
        <f t="shared" si="33"/>
        <v>41</v>
      </c>
      <c r="KS541" s="30">
        <f t="shared" si="33"/>
        <v>12.9</v>
      </c>
      <c r="KT541" s="30">
        <f t="shared" si="33"/>
        <v>20</v>
      </c>
      <c r="KU541" s="30">
        <f t="shared" si="33"/>
        <v>9</v>
      </c>
      <c r="KV541" s="30">
        <f t="shared" si="33"/>
        <v>10</v>
      </c>
      <c r="KW541" s="30">
        <f t="shared" si="33"/>
        <v>80</v>
      </c>
      <c r="KX541" s="30">
        <f t="shared" si="33"/>
        <v>2</v>
      </c>
      <c r="KY541" s="30">
        <f t="shared" si="33"/>
        <v>10</v>
      </c>
      <c r="KZ541" s="30">
        <f t="shared" si="33"/>
        <v>10</v>
      </c>
      <c r="LA541" s="30">
        <f t="shared" si="33"/>
        <v>5</v>
      </c>
      <c r="LB541" s="30">
        <f t="shared" si="33"/>
        <v>22.5</v>
      </c>
      <c r="LC541" s="30">
        <f t="shared" si="33"/>
        <v>6.6</v>
      </c>
      <c r="LD541" s="30">
        <f t="shared" si="33"/>
        <v>20</v>
      </c>
      <c r="LE541" s="30">
        <f t="shared" si="33"/>
        <v>1.9</v>
      </c>
      <c r="LF541" s="30">
        <f t="shared" si="33"/>
        <v>110</v>
      </c>
      <c r="LG541" s="30">
        <f t="shared" si="33"/>
        <v>10</v>
      </c>
      <c r="LH541" s="30">
        <f t="shared" si="33"/>
        <v>2</v>
      </c>
      <c r="LI541" s="30">
        <f t="shared" si="33"/>
        <v>9</v>
      </c>
      <c r="LJ541" s="30">
        <f t="shared" si="33"/>
        <v>0.9</v>
      </c>
      <c r="LK541" s="30">
        <f t="shared" si="33"/>
        <v>9</v>
      </c>
      <c r="LL541" s="30">
        <f t="shared" si="33"/>
        <v>10</v>
      </c>
      <c r="LM541" s="30">
        <f t="shared" si="33"/>
        <v>43</v>
      </c>
      <c r="LN541" s="30">
        <f t="shared" si="33"/>
        <v>25</v>
      </c>
      <c r="LO541" s="30">
        <f t="shared" si="33"/>
        <v>70</v>
      </c>
      <c r="LP541" s="30">
        <f t="shared" si="33"/>
        <v>12</v>
      </c>
      <c r="LQ541" s="30">
        <f t="shared" si="33"/>
        <v>36</v>
      </c>
      <c r="LR541" s="30">
        <f t="shared" si="33"/>
        <v>1.8</v>
      </c>
      <c r="LS541" s="30">
        <f t="shared" si="33"/>
        <v>39</v>
      </c>
      <c r="LT541" s="30">
        <f t="shared" si="33"/>
        <v>26</v>
      </c>
      <c r="LU541" s="30">
        <f t="shared" si="33"/>
        <v>6.3</v>
      </c>
      <c r="LV541" s="30">
        <f t="shared" si="33"/>
        <v>30.5</v>
      </c>
      <c r="LW541" s="30">
        <f t="shared" si="33"/>
        <v>5</v>
      </c>
      <c r="LX541" s="30">
        <f t="shared" si="33"/>
        <v>25</v>
      </c>
      <c r="LY541" s="30">
        <f t="shared" si="33"/>
        <v>50</v>
      </c>
      <c r="LZ541" s="30">
        <f t="shared" si="33"/>
        <v>20</v>
      </c>
      <c r="MA541" s="30">
        <f t="shared" si="33"/>
        <v>50</v>
      </c>
      <c r="MB541" s="30">
        <f t="shared" si="33"/>
        <v>50</v>
      </c>
      <c r="MC541" s="30">
        <f t="shared" si="33"/>
        <v>130</v>
      </c>
      <c r="MD541" s="30">
        <f t="shared" si="33"/>
        <v>70</v>
      </c>
      <c r="ME541" s="30">
        <f t="shared" si="33"/>
        <v>104</v>
      </c>
      <c r="MF541" s="30">
        <f t="shared" si="33"/>
        <v>82</v>
      </c>
      <c r="MG541" s="30">
        <f t="shared" si="33"/>
        <v>53</v>
      </c>
      <c r="MH541" s="30">
        <f t="shared" ref="MH541:OS541" si="34">SUM(MH4:MH540)</f>
        <v>30</v>
      </c>
      <c r="MI541" s="30">
        <f t="shared" si="34"/>
        <v>97</v>
      </c>
      <c r="MJ541" s="30">
        <f t="shared" si="34"/>
        <v>10</v>
      </c>
      <c r="MK541" s="30">
        <f t="shared" si="34"/>
        <v>50</v>
      </c>
      <c r="ML541" s="30">
        <f t="shared" si="34"/>
        <v>50</v>
      </c>
      <c r="MM541" s="30">
        <f t="shared" si="34"/>
        <v>90</v>
      </c>
      <c r="MN541" s="30">
        <f t="shared" si="34"/>
        <v>50</v>
      </c>
      <c r="MO541" s="30">
        <f t="shared" si="34"/>
        <v>138</v>
      </c>
      <c r="MP541" s="30">
        <f t="shared" si="34"/>
        <v>80</v>
      </c>
      <c r="MQ541" s="30">
        <f t="shared" si="34"/>
        <v>70</v>
      </c>
      <c r="MR541" s="30">
        <f t="shared" si="34"/>
        <v>163</v>
      </c>
      <c r="MS541" s="30">
        <f t="shared" si="34"/>
        <v>125</v>
      </c>
      <c r="MT541" s="30">
        <f t="shared" si="34"/>
        <v>179</v>
      </c>
      <c r="MU541" s="30">
        <f t="shared" si="34"/>
        <v>60</v>
      </c>
      <c r="MV541" s="30">
        <f t="shared" si="34"/>
        <v>157</v>
      </c>
      <c r="MW541" s="30">
        <f t="shared" si="34"/>
        <v>2</v>
      </c>
      <c r="MX541" s="30">
        <f t="shared" si="34"/>
        <v>30</v>
      </c>
      <c r="MY541" s="30">
        <f t="shared" si="34"/>
        <v>4</v>
      </c>
      <c r="MZ541" s="30">
        <f t="shared" si="34"/>
        <v>46</v>
      </c>
      <c r="NA541" s="30">
        <f t="shared" si="34"/>
        <v>55.1</v>
      </c>
      <c r="NB541" s="30">
        <f t="shared" si="34"/>
        <v>9.9</v>
      </c>
      <c r="NC541" s="30">
        <f t="shared" si="34"/>
        <v>1</v>
      </c>
      <c r="ND541" s="30">
        <f t="shared" si="34"/>
        <v>84.7</v>
      </c>
      <c r="NE541" s="30">
        <f t="shared" si="34"/>
        <v>62</v>
      </c>
      <c r="NF541" s="30">
        <f t="shared" si="34"/>
        <v>3</v>
      </c>
      <c r="NG541" s="30">
        <f t="shared" si="34"/>
        <v>23</v>
      </c>
      <c r="NH541" s="30">
        <f t="shared" si="34"/>
        <v>36</v>
      </c>
      <c r="NI541" s="30">
        <f t="shared" si="34"/>
        <v>36</v>
      </c>
      <c r="NJ541" s="30">
        <f t="shared" si="34"/>
        <v>2</v>
      </c>
      <c r="NK541" s="30">
        <f t="shared" si="34"/>
        <v>3</v>
      </c>
      <c r="NL541" s="30">
        <f t="shared" si="34"/>
        <v>90</v>
      </c>
      <c r="NM541" s="30">
        <f t="shared" si="34"/>
        <v>134.4</v>
      </c>
      <c r="NN541" s="30">
        <f t="shared" si="34"/>
        <v>8</v>
      </c>
      <c r="NO541" s="30">
        <f t="shared" si="34"/>
        <v>14</v>
      </c>
      <c r="NP541" s="30">
        <f t="shared" si="34"/>
        <v>30</v>
      </c>
      <c r="NQ541" s="30">
        <f t="shared" si="34"/>
        <v>60</v>
      </c>
      <c r="NR541" s="30">
        <f t="shared" si="34"/>
        <v>2</v>
      </c>
      <c r="NS541" s="30">
        <f t="shared" si="34"/>
        <v>8</v>
      </c>
      <c r="NT541" s="30">
        <f t="shared" si="34"/>
        <v>32.700000000000003</v>
      </c>
      <c r="NU541" s="30">
        <f t="shared" si="34"/>
        <v>7</v>
      </c>
      <c r="NV541" s="30">
        <f t="shared" si="34"/>
        <v>3</v>
      </c>
      <c r="NW541" s="30">
        <f t="shared" si="34"/>
        <v>4</v>
      </c>
      <c r="NX541" s="30">
        <f t="shared" si="34"/>
        <v>14</v>
      </c>
      <c r="NY541" s="30">
        <f t="shared" si="34"/>
        <v>4.0999999999999996</v>
      </c>
      <c r="NZ541" s="30">
        <f t="shared" si="34"/>
        <v>48</v>
      </c>
      <c r="OA541" s="30">
        <f t="shared" si="34"/>
        <v>80</v>
      </c>
      <c r="OB541" s="30">
        <f t="shared" si="34"/>
        <v>207.5</v>
      </c>
      <c r="OC541" s="30">
        <f t="shared" si="34"/>
        <v>26</v>
      </c>
      <c r="OD541" s="30">
        <f t="shared" si="34"/>
        <v>92.4</v>
      </c>
      <c r="OE541" s="30">
        <f t="shared" si="34"/>
        <v>6</v>
      </c>
      <c r="OF541" s="30">
        <f t="shared" si="34"/>
        <v>106.4</v>
      </c>
      <c r="OG541" s="30">
        <f t="shared" si="34"/>
        <v>9.1</v>
      </c>
      <c r="OH541" s="30">
        <f t="shared" si="34"/>
        <v>50</v>
      </c>
      <c r="OI541" s="30">
        <f t="shared" si="34"/>
        <v>2</v>
      </c>
      <c r="OJ541" s="30">
        <f t="shared" si="34"/>
        <v>2</v>
      </c>
      <c r="OK541" s="30">
        <f t="shared" si="34"/>
        <v>10</v>
      </c>
      <c r="OL541" s="30">
        <f t="shared" si="34"/>
        <v>196.8</v>
      </c>
      <c r="OM541" s="30">
        <f t="shared" si="34"/>
        <v>39</v>
      </c>
      <c r="ON541" s="30">
        <f t="shared" si="34"/>
        <v>20</v>
      </c>
      <c r="OO541" s="30">
        <f t="shared" si="34"/>
        <v>10</v>
      </c>
      <c r="OP541" s="30">
        <f t="shared" si="34"/>
        <v>7</v>
      </c>
      <c r="OQ541" s="30">
        <f t="shared" si="34"/>
        <v>5</v>
      </c>
      <c r="OR541" s="30">
        <f t="shared" si="34"/>
        <v>31</v>
      </c>
      <c r="OS541" s="30">
        <f t="shared" si="34"/>
        <v>50</v>
      </c>
      <c r="OT541" s="30">
        <f t="shared" ref="OT541:RE541" si="35">SUM(OT4:OT540)</f>
        <v>1</v>
      </c>
      <c r="OU541" s="30">
        <f t="shared" si="35"/>
        <v>24</v>
      </c>
      <c r="OV541" s="30">
        <f t="shared" si="35"/>
        <v>1273</v>
      </c>
      <c r="OW541" s="30">
        <f t="shared" si="35"/>
        <v>10</v>
      </c>
      <c r="OX541" s="30">
        <f t="shared" si="35"/>
        <v>50</v>
      </c>
      <c r="OY541" s="30">
        <f t="shared" si="35"/>
        <v>160</v>
      </c>
      <c r="OZ541" s="30">
        <f t="shared" si="35"/>
        <v>33</v>
      </c>
      <c r="PA541" s="30">
        <f t="shared" si="35"/>
        <v>30</v>
      </c>
      <c r="PB541" s="30">
        <f t="shared" si="35"/>
        <v>10</v>
      </c>
      <c r="PC541" s="30">
        <f t="shared" si="35"/>
        <v>2786.3</v>
      </c>
      <c r="PD541" s="30">
        <f t="shared" si="35"/>
        <v>1996.3</v>
      </c>
      <c r="PE541" s="30">
        <f t="shared" si="35"/>
        <v>307.39999999999998</v>
      </c>
      <c r="PF541" s="30">
        <f t="shared" si="35"/>
        <v>117</v>
      </c>
      <c r="PG541" s="30">
        <f t="shared" si="35"/>
        <v>101</v>
      </c>
      <c r="PH541" s="30">
        <f t="shared" si="35"/>
        <v>1</v>
      </c>
      <c r="PI541" s="30">
        <f t="shared" si="35"/>
        <v>43.1</v>
      </c>
      <c r="PJ541" s="30">
        <f t="shared" si="35"/>
        <v>2</v>
      </c>
      <c r="PK541" s="30">
        <f t="shared" si="35"/>
        <v>2.1</v>
      </c>
      <c r="PL541" s="30">
        <f t="shared" si="35"/>
        <v>74</v>
      </c>
      <c r="PM541" s="30">
        <f t="shared" si="35"/>
        <v>30</v>
      </c>
      <c r="PN541" s="30">
        <f t="shared" si="35"/>
        <v>2</v>
      </c>
      <c r="PO541" s="30">
        <f t="shared" si="35"/>
        <v>4</v>
      </c>
      <c r="PP541" s="30">
        <f t="shared" si="35"/>
        <v>176</v>
      </c>
      <c r="PQ541" s="30">
        <f t="shared" si="35"/>
        <v>20</v>
      </c>
      <c r="PR541" s="30">
        <f t="shared" si="35"/>
        <v>55</v>
      </c>
      <c r="PS541" s="30">
        <f t="shared" si="35"/>
        <v>3.8000000000000003</v>
      </c>
      <c r="PT541" s="30">
        <f t="shared" si="35"/>
        <v>50</v>
      </c>
      <c r="PU541" s="30">
        <f t="shared" si="35"/>
        <v>31</v>
      </c>
      <c r="PV541" s="30">
        <f t="shared" si="35"/>
        <v>1</v>
      </c>
      <c r="PW541" s="30">
        <f t="shared" si="35"/>
        <v>40</v>
      </c>
      <c r="PX541" s="30">
        <f t="shared" si="35"/>
        <v>10</v>
      </c>
      <c r="PY541" s="30">
        <f t="shared" si="35"/>
        <v>1.9</v>
      </c>
      <c r="PZ541" s="30">
        <f t="shared" si="35"/>
        <v>6</v>
      </c>
      <c r="QA541" s="30">
        <f t="shared" si="35"/>
        <v>1</v>
      </c>
      <c r="QB541" s="30">
        <f t="shared" si="35"/>
        <v>11</v>
      </c>
      <c r="QC541" s="30">
        <f t="shared" si="35"/>
        <v>10</v>
      </c>
      <c r="QD541" s="30">
        <f t="shared" si="35"/>
        <v>105</v>
      </c>
      <c r="QE541" s="30">
        <f t="shared" si="35"/>
        <v>29</v>
      </c>
      <c r="QF541" s="30">
        <f t="shared" si="35"/>
        <v>1084.7999999999997</v>
      </c>
      <c r="QG541" s="30">
        <f t="shared" si="35"/>
        <v>130</v>
      </c>
      <c r="QH541" s="30">
        <f t="shared" si="35"/>
        <v>10</v>
      </c>
      <c r="QI541" s="30">
        <f t="shared" si="35"/>
        <v>20</v>
      </c>
      <c r="QJ541" s="30">
        <f t="shared" si="35"/>
        <v>60</v>
      </c>
      <c r="QK541" s="30">
        <f t="shared" si="35"/>
        <v>30</v>
      </c>
      <c r="QL541" s="30">
        <f t="shared" si="35"/>
        <v>100</v>
      </c>
      <c r="QM541" s="30">
        <f t="shared" si="35"/>
        <v>80</v>
      </c>
      <c r="QN541" s="30">
        <f t="shared" si="35"/>
        <v>33</v>
      </c>
      <c r="QO541" s="30">
        <f t="shared" si="35"/>
        <v>50</v>
      </c>
      <c r="QP541" s="30">
        <f t="shared" si="35"/>
        <v>20</v>
      </c>
      <c r="QQ541" s="30">
        <f t="shared" si="35"/>
        <v>1</v>
      </c>
      <c r="QR541" s="30">
        <f t="shared" si="35"/>
        <v>5</v>
      </c>
      <c r="QS541" s="30">
        <f t="shared" si="35"/>
        <v>1</v>
      </c>
      <c r="QT541" s="30">
        <f t="shared" si="35"/>
        <v>21</v>
      </c>
      <c r="QU541" s="30">
        <f t="shared" si="35"/>
        <v>13.3</v>
      </c>
      <c r="QV541" s="30">
        <f t="shared" si="35"/>
        <v>20</v>
      </c>
      <c r="QW541" s="30">
        <f t="shared" si="35"/>
        <v>10</v>
      </c>
      <c r="QX541" s="30">
        <f t="shared" si="35"/>
        <v>2</v>
      </c>
      <c r="QY541" s="30">
        <f t="shared" si="35"/>
        <v>10</v>
      </c>
      <c r="QZ541" s="30">
        <f t="shared" si="35"/>
        <v>20</v>
      </c>
      <c r="RA541" s="30">
        <f t="shared" si="35"/>
        <v>90</v>
      </c>
      <c r="RB541" s="30">
        <f t="shared" si="35"/>
        <v>40</v>
      </c>
      <c r="RC541" s="30">
        <f t="shared" si="35"/>
        <v>29</v>
      </c>
      <c r="RD541" s="30">
        <f t="shared" si="35"/>
        <v>1</v>
      </c>
      <c r="RE541" s="30">
        <f t="shared" si="35"/>
        <v>30</v>
      </c>
      <c r="RF541" s="30">
        <f t="shared" ref="RF541:TQ541" si="36">SUM(RF4:RF540)</f>
        <v>1150</v>
      </c>
      <c r="RG541" s="30">
        <f t="shared" si="36"/>
        <v>25</v>
      </c>
      <c r="RH541" s="30">
        <f t="shared" si="36"/>
        <v>2</v>
      </c>
      <c r="RI541" s="30">
        <f t="shared" si="36"/>
        <v>10</v>
      </c>
      <c r="RJ541" s="30">
        <f t="shared" si="36"/>
        <v>2</v>
      </c>
      <c r="RK541" s="30">
        <f t="shared" si="36"/>
        <v>20</v>
      </c>
      <c r="RL541" s="30">
        <f t="shared" si="36"/>
        <v>20</v>
      </c>
      <c r="RM541" s="30">
        <f t="shared" si="36"/>
        <v>5</v>
      </c>
      <c r="RN541" s="30">
        <f t="shared" si="36"/>
        <v>240</v>
      </c>
      <c r="RO541" s="30">
        <f t="shared" si="36"/>
        <v>22</v>
      </c>
      <c r="RP541" s="30">
        <f t="shared" si="36"/>
        <v>310</v>
      </c>
      <c r="RQ541" s="30">
        <f t="shared" si="36"/>
        <v>5</v>
      </c>
      <c r="RR541" s="30">
        <f t="shared" si="36"/>
        <v>45.4</v>
      </c>
      <c r="RS541" s="30">
        <f t="shared" si="36"/>
        <v>20</v>
      </c>
      <c r="RT541" s="30">
        <f t="shared" si="36"/>
        <v>33</v>
      </c>
      <c r="RU541" s="30">
        <f t="shared" si="36"/>
        <v>82</v>
      </c>
      <c r="RV541" s="30">
        <f t="shared" si="36"/>
        <v>150</v>
      </c>
      <c r="RW541" s="30">
        <f t="shared" si="36"/>
        <v>25</v>
      </c>
      <c r="RX541" s="30">
        <f t="shared" si="36"/>
        <v>200.8</v>
      </c>
      <c r="RY541" s="30">
        <f t="shared" si="36"/>
        <v>14.5</v>
      </c>
      <c r="RZ541" s="30">
        <f t="shared" si="36"/>
        <v>26</v>
      </c>
      <c r="SA541" s="30">
        <f t="shared" si="36"/>
        <v>1</v>
      </c>
      <c r="SB541" s="30">
        <f t="shared" si="36"/>
        <v>4</v>
      </c>
      <c r="SC541" s="30">
        <f t="shared" si="36"/>
        <v>1</v>
      </c>
      <c r="SD541" s="30">
        <f t="shared" si="36"/>
        <v>0.9</v>
      </c>
      <c r="SE541" s="30">
        <f t="shared" si="36"/>
        <v>22</v>
      </c>
      <c r="SF541" s="30">
        <f t="shared" si="36"/>
        <v>1</v>
      </c>
      <c r="SG541" s="30">
        <f t="shared" si="36"/>
        <v>787.9</v>
      </c>
      <c r="SH541" s="30">
        <f t="shared" si="36"/>
        <v>77</v>
      </c>
      <c r="SI541" s="30">
        <f t="shared" si="36"/>
        <v>74</v>
      </c>
      <c r="SJ541" s="30">
        <f t="shared" si="36"/>
        <v>3</v>
      </c>
      <c r="SK541" s="30">
        <f t="shared" si="36"/>
        <v>210</v>
      </c>
      <c r="SL541" s="30">
        <f t="shared" si="36"/>
        <v>25</v>
      </c>
      <c r="SM541" s="30">
        <f t="shared" si="36"/>
        <v>10</v>
      </c>
      <c r="SN541" s="30">
        <f t="shared" si="36"/>
        <v>2067</v>
      </c>
      <c r="SO541" s="30">
        <f t="shared" si="36"/>
        <v>8</v>
      </c>
      <c r="SP541" s="30">
        <f t="shared" si="36"/>
        <v>156</v>
      </c>
      <c r="SQ541" s="30">
        <f t="shared" si="36"/>
        <v>48</v>
      </c>
      <c r="SR541" s="30">
        <f t="shared" si="36"/>
        <v>30</v>
      </c>
      <c r="SS541" s="30">
        <f t="shared" si="36"/>
        <v>140</v>
      </c>
      <c r="ST541" s="30">
        <f t="shared" si="36"/>
        <v>25</v>
      </c>
      <c r="SU541" s="30">
        <f t="shared" si="36"/>
        <v>70</v>
      </c>
      <c r="SV541" s="30">
        <f t="shared" si="36"/>
        <v>270</v>
      </c>
      <c r="SW541" s="30">
        <f t="shared" si="36"/>
        <v>20</v>
      </c>
      <c r="SX541" s="30">
        <f t="shared" si="36"/>
        <v>2</v>
      </c>
      <c r="SY541" s="30">
        <f t="shared" si="36"/>
        <v>10</v>
      </c>
      <c r="SZ541" s="30">
        <f t="shared" si="36"/>
        <v>8</v>
      </c>
      <c r="TA541" s="30">
        <f t="shared" si="36"/>
        <v>20</v>
      </c>
      <c r="TB541" s="30">
        <f t="shared" si="36"/>
        <v>8</v>
      </c>
      <c r="TC541" s="30">
        <f t="shared" si="36"/>
        <v>90</v>
      </c>
      <c r="TD541" s="30">
        <f t="shared" si="36"/>
        <v>1</v>
      </c>
      <c r="TE541" s="30">
        <f t="shared" si="36"/>
        <v>2</v>
      </c>
      <c r="TF541" s="30">
        <f t="shared" si="36"/>
        <v>10</v>
      </c>
      <c r="TG541" s="30">
        <f t="shared" si="36"/>
        <v>20</v>
      </c>
      <c r="TH541" s="30">
        <f t="shared" si="36"/>
        <v>150</v>
      </c>
      <c r="TI541" s="30">
        <f t="shared" si="36"/>
        <v>12</v>
      </c>
      <c r="TJ541" s="30">
        <f t="shared" si="36"/>
        <v>125</v>
      </c>
      <c r="TK541" s="30">
        <f t="shared" si="36"/>
        <v>262</v>
      </c>
      <c r="TL541" s="30">
        <f t="shared" si="36"/>
        <v>100</v>
      </c>
      <c r="TM541" s="30">
        <f t="shared" si="36"/>
        <v>526.4</v>
      </c>
      <c r="TN541" s="30">
        <f t="shared" si="36"/>
        <v>332</v>
      </c>
      <c r="TO541" s="30">
        <f t="shared" si="36"/>
        <v>10</v>
      </c>
      <c r="TP541" s="30">
        <f t="shared" si="36"/>
        <v>2</v>
      </c>
      <c r="TQ541" s="30">
        <f t="shared" si="36"/>
        <v>60</v>
      </c>
      <c r="TR541" s="30">
        <f t="shared" ref="TR541:WC541" si="37">SUM(TR4:TR540)</f>
        <v>20</v>
      </c>
      <c r="TS541" s="30">
        <f t="shared" si="37"/>
        <v>1</v>
      </c>
      <c r="TT541" s="30">
        <f t="shared" si="37"/>
        <v>14</v>
      </c>
      <c r="TU541" s="30">
        <f t="shared" si="37"/>
        <v>200</v>
      </c>
      <c r="TV541" s="30">
        <f t="shared" si="37"/>
        <v>50</v>
      </c>
      <c r="TW541" s="30">
        <f t="shared" si="37"/>
        <v>10</v>
      </c>
      <c r="TX541" s="30">
        <f t="shared" si="37"/>
        <v>8</v>
      </c>
      <c r="TY541" s="30">
        <f t="shared" si="37"/>
        <v>7</v>
      </c>
      <c r="TZ541" s="30">
        <f t="shared" si="37"/>
        <v>1</v>
      </c>
      <c r="UA541" s="30">
        <f t="shared" si="37"/>
        <v>10</v>
      </c>
      <c r="UB541" s="30">
        <f t="shared" si="37"/>
        <v>40</v>
      </c>
      <c r="UC541" s="30">
        <f t="shared" si="37"/>
        <v>1916.8999999999996</v>
      </c>
      <c r="UD541" s="30">
        <f t="shared" si="37"/>
        <v>10</v>
      </c>
      <c r="UE541" s="30">
        <f t="shared" si="37"/>
        <v>100</v>
      </c>
      <c r="UF541" s="30">
        <f t="shared" si="37"/>
        <v>124</v>
      </c>
      <c r="UG541" s="30">
        <f t="shared" si="37"/>
        <v>222</v>
      </c>
      <c r="UH541" s="30">
        <f t="shared" si="37"/>
        <v>1</v>
      </c>
      <c r="UI541" s="30">
        <f t="shared" si="37"/>
        <v>1</v>
      </c>
      <c r="UJ541" s="30">
        <f t="shared" si="37"/>
        <v>10</v>
      </c>
      <c r="UK541" s="30">
        <f t="shared" si="37"/>
        <v>11.6</v>
      </c>
      <c r="UL541" s="30">
        <f t="shared" si="37"/>
        <v>2</v>
      </c>
      <c r="UM541" s="30">
        <f t="shared" si="37"/>
        <v>1.6</v>
      </c>
      <c r="UN541" s="30">
        <f t="shared" si="37"/>
        <v>30</v>
      </c>
      <c r="UO541" s="30">
        <f t="shared" si="37"/>
        <v>20.8</v>
      </c>
      <c r="UP541" s="30">
        <f t="shared" si="37"/>
        <v>238</v>
      </c>
      <c r="UQ541" s="30">
        <f t="shared" si="37"/>
        <v>1037.8</v>
      </c>
      <c r="UR541" s="30">
        <f t="shared" si="37"/>
        <v>10</v>
      </c>
      <c r="US541" s="30">
        <f t="shared" si="37"/>
        <v>220</v>
      </c>
      <c r="UT541" s="30">
        <f t="shared" si="37"/>
        <v>30</v>
      </c>
      <c r="UU541" s="30">
        <f t="shared" si="37"/>
        <v>100</v>
      </c>
      <c r="UV541" s="30">
        <f t="shared" si="37"/>
        <v>6.9</v>
      </c>
      <c r="UW541" s="30">
        <f t="shared" si="37"/>
        <v>120</v>
      </c>
      <c r="UX541" s="30">
        <f t="shared" si="37"/>
        <v>70</v>
      </c>
      <c r="UY541" s="30">
        <f t="shared" si="37"/>
        <v>216</v>
      </c>
      <c r="UZ541" s="30">
        <f t="shared" si="37"/>
        <v>5</v>
      </c>
      <c r="VA541" s="30">
        <f t="shared" si="37"/>
        <v>4.0999999999999996</v>
      </c>
      <c r="VB541" s="30">
        <f t="shared" si="37"/>
        <v>168</v>
      </c>
      <c r="VC541" s="30">
        <f t="shared" si="37"/>
        <v>5</v>
      </c>
      <c r="VD541" s="30">
        <f t="shared" si="37"/>
        <v>125</v>
      </c>
      <c r="VE541" s="30">
        <f t="shared" si="37"/>
        <v>40</v>
      </c>
      <c r="VF541" s="30">
        <f t="shared" si="37"/>
        <v>1532.6000000000001</v>
      </c>
      <c r="VG541" s="30">
        <f t="shared" si="37"/>
        <v>965.9</v>
      </c>
      <c r="VH541" s="30">
        <f t="shared" si="37"/>
        <v>9</v>
      </c>
      <c r="VI541" s="30">
        <f t="shared" si="37"/>
        <v>33</v>
      </c>
      <c r="VJ541" s="30">
        <f t="shared" si="37"/>
        <v>20</v>
      </c>
      <c r="VK541" s="30">
        <f t="shared" si="37"/>
        <v>1080</v>
      </c>
      <c r="VL541" s="30">
        <f t="shared" si="37"/>
        <v>149</v>
      </c>
      <c r="VM541" s="30">
        <f t="shared" si="37"/>
        <v>845.09999999999991</v>
      </c>
      <c r="VN541" s="30">
        <f t="shared" si="37"/>
        <v>30</v>
      </c>
      <c r="VO541" s="30">
        <f t="shared" si="37"/>
        <v>9.9</v>
      </c>
      <c r="VP541" s="30">
        <f t="shared" si="37"/>
        <v>22</v>
      </c>
      <c r="VQ541" s="30">
        <f t="shared" si="37"/>
        <v>11</v>
      </c>
      <c r="VR541" s="30">
        <f t="shared" si="37"/>
        <v>25</v>
      </c>
      <c r="VS541" s="30">
        <f t="shared" si="37"/>
        <v>1.8</v>
      </c>
      <c r="VT541" s="30">
        <f t="shared" si="37"/>
        <v>221</v>
      </c>
      <c r="VU541" s="30">
        <f t="shared" si="37"/>
        <v>10</v>
      </c>
      <c r="VV541" s="30">
        <f t="shared" si="37"/>
        <v>10</v>
      </c>
      <c r="VW541" s="30">
        <f t="shared" si="37"/>
        <v>78</v>
      </c>
      <c r="VX541" s="30">
        <f t="shared" si="37"/>
        <v>3</v>
      </c>
      <c r="VY541" s="30">
        <f t="shared" si="37"/>
        <v>47</v>
      </c>
      <c r="VZ541" s="30">
        <f t="shared" si="37"/>
        <v>50.4</v>
      </c>
      <c r="WA541" s="30">
        <f t="shared" si="37"/>
        <v>10</v>
      </c>
      <c r="WB541" s="30">
        <f t="shared" si="37"/>
        <v>1</v>
      </c>
      <c r="WC541" s="30">
        <f t="shared" si="37"/>
        <v>80</v>
      </c>
      <c r="WD541" s="30">
        <f t="shared" ref="WD541:YO541" si="38">SUM(WD4:WD540)</f>
        <v>1864.3</v>
      </c>
      <c r="WE541" s="30">
        <f t="shared" si="38"/>
        <v>25</v>
      </c>
      <c r="WF541" s="30">
        <f t="shared" si="38"/>
        <v>1</v>
      </c>
      <c r="WG541" s="30">
        <f t="shared" si="38"/>
        <v>3</v>
      </c>
      <c r="WH541" s="30">
        <f t="shared" si="38"/>
        <v>30</v>
      </c>
      <c r="WI541" s="30">
        <f t="shared" si="38"/>
        <v>50</v>
      </c>
      <c r="WJ541" s="30">
        <f t="shared" si="38"/>
        <v>10</v>
      </c>
      <c r="WK541" s="30">
        <f t="shared" si="38"/>
        <v>1284.4000000000001</v>
      </c>
      <c r="WL541" s="30">
        <f t="shared" si="38"/>
        <v>13</v>
      </c>
      <c r="WM541" s="30">
        <f t="shared" si="38"/>
        <v>10</v>
      </c>
      <c r="WN541" s="30">
        <f t="shared" si="38"/>
        <v>10</v>
      </c>
      <c r="WO541" s="30">
        <f t="shared" si="38"/>
        <v>4</v>
      </c>
      <c r="WP541" s="30">
        <f t="shared" si="38"/>
        <v>20</v>
      </c>
      <c r="WQ541" s="30">
        <f t="shared" si="38"/>
        <v>20</v>
      </c>
      <c r="WR541" s="30">
        <f t="shared" si="38"/>
        <v>10</v>
      </c>
      <c r="WS541" s="30">
        <f t="shared" si="38"/>
        <v>160</v>
      </c>
      <c r="WT541" s="30">
        <f t="shared" si="38"/>
        <v>2</v>
      </c>
      <c r="WU541" s="30">
        <f t="shared" si="38"/>
        <v>10</v>
      </c>
      <c r="WV541" s="30">
        <f t="shared" si="38"/>
        <v>10</v>
      </c>
      <c r="WW541" s="30">
        <f t="shared" si="38"/>
        <v>20</v>
      </c>
      <c r="WX541" s="30">
        <f t="shared" si="38"/>
        <v>2</v>
      </c>
      <c r="WY541" s="30">
        <f t="shared" si="38"/>
        <v>3</v>
      </c>
      <c r="WZ541" s="30">
        <f t="shared" si="38"/>
        <v>20</v>
      </c>
      <c r="XA541" s="30">
        <f t="shared" si="38"/>
        <v>239</v>
      </c>
      <c r="XB541" s="30">
        <f t="shared" si="38"/>
        <v>1935.7</v>
      </c>
      <c r="XC541" s="30">
        <f t="shared" si="38"/>
        <v>35</v>
      </c>
      <c r="XD541" s="30">
        <f t="shared" si="38"/>
        <v>60</v>
      </c>
      <c r="XE541" s="30">
        <f t="shared" si="38"/>
        <v>6.5</v>
      </c>
      <c r="XF541" s="30">
        <f t="shared" si="38"/>
        <v>5</v>
      </c>
      <c r="XG541" s="30">
        <f t="shared" si="38"/>
        <v>138</v>
      </c>
      <c r="XH541" s="30">
        <f t="shared" si="38"/>
        <v>2.7</v>
      </c>
      <c r="XI541" s="30">
        <f t="shared" si="38"/>
        <v>2</v>
      </c>
      <c r="XJ541" s="30">
        <f t="shared" si="38"/>
        <v>10.199999999999999</v>
      </c>
      <c r="XK541" s="30">
        <f t="shared" si="38"/>
        <v>2</v>
      </c>
      <c r="XL541" s="30">
        <f t="shared" si="38"/>
        <v>60</v>
      </c>
      <c r="XM541" s="30">
        <f t="shared" si="38"/>
        <v>10</v>
      </c>
      <c r="XN541" s="30">
        <f t="shared" si="38"/>
        <v>10</v>
      </c>
      <c r="XO541" s="30">
        <f t="shared" si="38"/>
        <v>1</v>
      </c>
      <c r="XP541" s="30">
        <f t="shared" si="38"/>
        <v>15</v>
      </c>
      <c r="XQ541" s="30">
        <f t="shared" si="38"/>
        <v>120</v>
      </c>
      <c r="XR541" s="30">
        <f t="shared" si="38"/>
        <v>110</v>
      </c>
      <c r="XS541" s="30">
        <f t="shared" si="38"/>
        <v>50</v>
      </c>
      <c r="XT541" s="30">
        <f t="shared" si="38"/>
        <v>50</v>
      </c>
      <c r="XU541" s="30">
        <f t="shared" si="38"/>
        <v>8</v>
      </c>
      <c r="XV541" s="30">
        <f t="shared" si="38"/>
        <v>1.6</v>
      </c>
      <c r="XW541" s="30">
        <f t="shared" si="38"/>
        <v>25</v>
      </c>
      <c r="XX541" s="30">
        <f t="shared" si="38"/>
        <v>80</v>
      </c>
      <c r="XY541" s="30">
        <f t="shared" si="38"/>
        <v>1309</v>
      </c>
      <c r="XZ541" s="30">
        <f t="shared" si="38"/>
        <v>15</v>
      </c>
      <c r="YA541" s="30">
        <f t="shared" si="38"/>
        <v>1</v>
      </c>
      <c r="YB541" s="30">
        <f t="shared" si="38"/>
        <v>10</v>
      </c>
      <c r="YC541" s="30">
        <f t="shared" si="38"/>
        <v>2</v>
      </c>
      <c r="YD541" s="30">
        <f t="shared" si="38"/>
        <v>2.1</v>
      </c>
      <c r="YE541" s="30">
        <f t="shared" si="38"/>
        <v>10</v>
      </c>
      <c r="YF541" s="30">
        <f t="shared" si="38"/>
        <v>2</v>
      </c>
      <c r="YG541" s="30">
        <f t="shared" si="38"/>
        <v>649</v>
      </c>
      <c r="YH541" s="30">
        <f t="shared" si="38"/>
        <v>618.79999999999995</v>
      </c>
      <c r="YI541" s="30">
        <f t="shared" si="38"/>
        <v>220</v>
      </c>
      <c r="YJ541" s="30">
        <f t="shared" si="38"/>
        <v>0.9</v>
      </c>
      <c r="YK541" s="30">
        <f t="shared" si="38"/>
        <v>54</v>
      </c>
      <c r="YL541" s="30">
        <f t="shared" si="38"/>
        <v>6</v>
      </c>
      <c r="YM541" s="30">
        <f t="shared" si="38"/>
        <v>2.8</v>
      </c>
      <c r="YN541" s="30">
        <f t="shared" si="38"/>
        <v>18</v>
      </c>
      <c r="YO541" s="30">
        <f t="shared" si="38"/>
        <v>85</v>
      </c>
      <c r="YP541" s="30">
        <f t="shared" ref="YP541:ABA541" si="39">SUM(YP4:YP540)</f>
        <v>40</v>
      </c>
      <c r="YQ541" s="30">
        <f t="shared" si="39"/>
        <v>40</v>
      </c>
      <c r="YR541" s="30">
        <f t="shared" si="39"/>
        <v>20</v>
      </c>
      <c r="YS541" s="30">
        <f t="shared" si="39"/>
        <v>60</v>
      </c>
      <c r="YT541" s="30">
        <f t="shared" si="39"/>
        <v>10</v>
      </c>
      <c r="YU541" s="30">
        <f t="shared" si="39"/>
        <v>2</v>
      </c>
      <c r="YV541" s="30">
        <f t="shared" si="39"/>
        <v>20</v>
      </c>
      <c r="YW541" s="30">
        <f t="shared" si="39"/>
        <v>11</v>
      </c>
      <c r="YX541" s="30">
        <f t="shared" si="39"/>
        <v>2</v>
      </c>
      <c r="YY541" s="30">
        <f t="shared" si="39"/>
        <v>80</v>
      </c>
      <c r="YZ541" s="30">
        <f t="shared" si="39"/>
        <v>80</v>
      </c>
      <c r="ZA541" s="30">
        <f t="shared" si="39"/>
        <v>610</v>
      </c>
      <c r="ZB541" s="30">
        <f t="shared" si="39"/>
        <v>1035</v>
      </c>
      <c r="ZC541" s="30">
        <f t="shared" si="39"/>
        <v>18</v>
      </c>
      <c r="ZD541" s="30">
        <f t="shared" si="39"/>
        <v>6</v>
      </c>
      <c r="ZE541" s="30">
        <f t="shared" si="39"/>
        <v>19</v>
      </c>
      <c r="ZF541" s="30">
        <f t="shared" si="39"/>
        <v>58</v>
      </c>
      <c r="ZG541" s="30">
        <f t="shared" si="39"/>
        <v>54</v>
      </c>
      <c r="ZH541" s="30">
        <f t="shared" si="39"/>
        <v>36</v>
      </c>
      <c r="ZI541" s="30">
        <f t="shared" si="39"/>
        <v>29.299999999999997</v>
      </c>
      <c r="ZJ541" s="30">
        <f t="shared" si="39"/>
        <v>12</v>
      </c>
      <c r="ZK541" s="30">
        <f t="shared" si="39"/>
        <v>1</v>
      </c>
      <c r="ZL541" s="30">
        <f t="shared" si="39"/>
        <v>21</v>
      </c>
      <c r="ZM541" s="30">
        <f t="shared" si="39"/>
        <v>48</v>
      </c>
      <c r="ZN541" s="30">
        <f t="shared" si="39"/>
        <v>3</v>
      </c>
      <c r="ZO541" s="30">
        <f t="shared" si="39"/>
        <v>10</v>
      </c>
      <c r="ZP541" s="30">
        <f t="shared" si="39"/>
        <v>4</v>
      </c>
      <c r="ZQ541" s="30">
        <f t="shared" si="39"/>
        <v>2</v>
      </c>
      <c r="ZR541" s="30">
        <f t="shared" si="39"/>
        <v>1000</v>
      </c>
      <c r="ZS541" s="30">
        <f t="shared" si="39"/>
        <v>1533.6999999999998</v>
      </c>
      <c r="ZT541" s="30">
        <f t="shared" si="39"/>
        <v>10</v>
      </c>
      <c r="ZU541" s="30">
        <f t="shared" si="39"/>
        <v>38</v>
      </c>
      <c r="ZV541" s="30">
        <f t="shared" si="39"/>
        <v>40</v>
      </c>
      <c r="ZW541" s="30">
        <f t="shared" si="39"/>
        <v>5</v>
      </c>
      <c r="ZX541" s="30">
        <f t="shared" si="39"/>
        <v>1</v>
      </c>
      <c r="ZY541" s="30">
        <f t="shared" si="39"/>
        <v>10</v>
      </c>
      <c r="ZZ541" s="30">
        <f t="shared" si="39"/>
        <v>20</v>
      </c>
      <c r="AAA541" s="30">
        <f t="shared" si="39"/>
        <v>15</v>
      </c>
      <c r="AAB541" s="30">
        <f t="shared" si="39"/>
        <v>20</v>
      </c>
      <c r="AAC541" s="30">
        <f t="shared" si="39"/>
        <v>658.69999999999993</v>
      </c>
      <c r="AAD541" s="30">
        <f t="shared" si="39"/>
        <v>31</v>
      </c>
      <c r="AAE541" s="30">
        <f t="shared" si="39"/>
        <v>7</v>
      </c>
      <c r="AAF541" s="30">
        <f t="shared" si="39"/>
        <v>90</v>
      </c>
      <c r="AAG541" s="30">
        <f t="shared" si="39"/>
        <v>1.9</v>
      </c>
      <c r="AAH541" s="30">
        <f t="shared" si="39"/>
        <v>10</v>
      </c>
      <c r="AAI541" s="30">
        <f t="shared" si="39"/>
        <v>50</v>
      </c>
      <c r="AAJ541" s="30">
        <f t="shared" si="39"/>
        <v>10</v>
      </c>
      <c r="AAK541" s="30">
        <f t="shared" si="39"/>
        <v>1</v>
      </c>
      <c r="AAL541" s="30">
        <f t="shared" si="39"/>
        <v>2</v>
      </c>
      <c r="AAM541" s="30">
        <f t="shared" si="39"/>
        <v>5</v>
      </c>
      <c r="AAN541" s="30">
        <f t="shared" si="39"/>
        <v>112</v>
      </c>
      <c r="AAO541" s="30">
        <f t="shared" si="39"/>
        <v>1172.5999999999999</v>
      </c>
      <c r="AAP541" s="30">
        <f t="shared" si="39"/>
        <v>78</v>
      </c>
      <c r="AAQ541" s="30">
        <f t="shared" si="39"/>
        <v>20</v>
      </c>
      <c r="AAR541" s="30">
        <f t="shared" si="39"/>
        <v>1</v>
      </c>
      <c r="AAS541" s="30">
        <f t="shared" si="39"/>
        <v>124</v>
      </c>
      <c r="AAT541" s="30">
        <f t="shared" si="39"/>
        <v>10</v>
      </c>
      <c r="AAU541" s="30">
        <f t="shared" si="39"/>
        <v>2</v>
      </c>
      <c r="AAV541" s="30">
        <f t="shared" si="39"/>
        <v>20</v>
      </c>
      <c r="AAW541" s="30">
        <f t="shared" si="39"/>
        <v>10</v>
      </c>
      <c r="AAX541" s="30">
        <f t="shared" si="39"/>
        <v>40</v>
      </c>
      <c r="AAY541" s="30">
        <f t="shared" si="39"/>
        <v>11</v>
      </c>
      <c r="AAZ541" s="30">
        <f t="shared" si="39"/>
        <v>1351.4999999999998</v>
      </c>
      <c r="ABA541" s="30">
        <f t="shared" si="39"/>
        <v>230</v>
      </c>
      <c r="ABB541" s="30">
        <f t="shared" ref="ABB541:ADM541" si="40">SUM(ABB4:ABB540)</f>
        <v>60</v>
      </c>
      <c r="ABC541" s="30">
        <f t="shared" si="40"/>
        <v>30</v>
      </c>
      <c r="ABD541" s="30">
        <f t="shared" si="40"/>
        <v>10</v>
      </c>
      <c r="ABE541" s="30">
        <f t="shared" si="40"/>
        <v>1</v>
      </c>
      <c r="ABF541" s="30">
        <f t="shared" si="40"/>
        <v>20</v>
      </c>
      <c r="ABG541" s="30">
        <f t="shared" si="40"/>
        <v>114.4</v>
      </c>
      <c r="ABH541" s="30">
        <f t="shared" si="40"/>
        <v>80</v>
      </c>
      <c r="ABI541" s="30">
        <f t="shared" si="40"/>
        <v>824</v>
      </c>
      <c r="ABJ541" s="30">
        <f t="shared" si="40"/>
        <v>70</v>
      </c>
      <c r="ABK541" s="30">
        <f t="shared" si="40"/>
        <v>5</v>
      </c>
      <c r="ABL541" s="30">
        <f t="shared" si="40"/>
        <v>0.9</v>
      </c>
      <c r="ABM541" s="30">
        <f t="shared" si="40"/>
        <v>3</v>
      </c>
      <c r="ABN541" s="30">
        <f t="shared" si="40"/>
        <v>75.5</v>
      </c>
      <c r="ABO541" s="30">
        <f t="shared" si="40"/>
        <v>1125.0999999999999</v>
      </c>
      <c r="ABP541" s="30">
        <f t="shared" si="40"/>
        <v>10</v>
      </c>
      <c r="ABQ541" s="30">
        <f t="shared" si="40"/>
        <v>673.5</v>
      </c>
      <c r="ABR541" s="30">
        <f t="shared" si="40"/>
        <v>10</v>
      </c>
      <c r="ABS541" s="30">
        <f t="shared" si="40"/>
        <v>10</v>
      </c>
      <c r="ABT541" s="30">
        <f t="shared" si="40"/>
        <v>10</v>
      </c>
      <c r="ABU541" s="30">
        <f t="shared" si="40"/>
        <v>731.7</v>
      </c>
      <c r="ABV541" s="30">
        <f t="shared" si="40"/>
        <v>268</v>
      </c>
      <c r="ABW541" s="30">
        <f t="shared" si="40"/>
        <v>3</v>
      </c>
      <c r="ABX541" s="30">
        <f t="shared" si="40"/>
        <v>2</v>
      </c>
      <c r="ABY541" s="30">
        <f t="shared" si="40"/>
        <v>5</v>
      </c>
      <c r="ABZ541" s="30">
        <f t="shared" si="40"/>
        <v>20</v>
      </c>
      <c r="ACA541" s="30">
        <f t="shared" si="40"/>
        <v>1</v>
      </c>
      <c r="ACB541" s="30">
        <f t="shared" si="40"/>
        <v>300</v>
      </c>
      <c r="ACC541" s="30">
        <f t="shared" si="40"/>
        <v>60</v>
      </c>
      <c r="ACD541" s="30">
        <f t="shared" si="40"/>
        <v>2</v>
      </c>
      <c r="ACE541" s="30">
        <f t="shared" si="40"/>
        <v>25</v>
      </c>
      <c r="ACF541" s="30">
        <f t="shared" si="40"/>
        <v>8</v>
      </c>
      <c r="ACG541" s="30">
        <f t="shared" si="40"/>
        <v>1</v>
      </c>
      <c r="ACH541" s="30">
        <f t="shared" si="40"/>
        <v>1</v>
      </c>
      <c r="ACI541" s="30">
        <f t="shared" si="40"/>
        <v>1</v>
      </c>
      <c r="ACJ541" s="30">
        <f t="shared" si="40"/>
        <v>80</v>
      </c>
      <c r="ACK541" s="30">
        <f t="shared" si="40"/>
        <v>4.5</v>
      </c>
      <c r="ACL541" s="30">
        <f t="shared" si="40"/>
        <v>75</v>
      </c>
      <c r="ACM541" s="30">
        <f t="shared" si="40"/>
        <v>5.6</v>
      </c>
      <c r="ACN541" s="30">
        <f t="shared" si="40"/>
        <v>1000</v>
      </c>
      <c r="ACO541" s="30">
        <f t="shared" si="40"/>
        <v>56</v>
      </c>
      <c r="ACP541" s="30">
        <f t="shared" si="40"/>
        <v>20</v>
      </c>
      <c r="ACQ541" s="30">
        <f t="shared" si="40"/>
        <v>764</v>
      </c>
      <c r="ACR541" s="30">
        <f t="shared" si="40"/>
        <v>183</v>
      </c>
      <c r="ACS541" s="30">
        <f t="shared" si="40"/>
        <v>9</v>
      </c>
      <c r="ACT541" s="30">
        <f t="shared" si="40"/>
        <v>9</v>
      </c>
      <c r="ACU541" s="30">
        <f t="shared" si="40"/>
        <v>10</v>
      </c>
      <c r="ACV541" s="30">
        <f t="shared" si="40"/>
        <v>20</v>
      </c>
      <c r="ACW541" s="30">
        <f t="shared" si="40"/>
        <v>32</v>
      </c>
      <c r="ACX541" s="30">
        <f t="shared" si="40"/>
        <v>30</v>
      </c>
      <c r="ACY541" s="30">
        <f t="shared" si="40"/>
        <v>6</v>
      </c>
      <c r="ACZ541" s="30">
        <f t="shared" si="40"/>
        <v>5</v>
      </c>
      <c r="ADA541" s="30">
        <f t="shared" si="40"/>
        <v>20</v>
      </c>
      <c r="ADB541" s="30">
        <f t="shared" si="40"/>
        <v>1268.4000000000001</v>
      </c>
      <c r="ADC541" s="30">
        <f t="shared" si="40"/>
        <v>20</v>
      </c>
      <c r="ADD541" s="30">
        <f t="shared" si="40"/>
        <v>18</v>
      </c>
      <c r="ADE541" s="30">
        <f t="shared" si="40"/>
        <v>7</v>
      </c>
      <c r="ADF541" s="30">
        <f t="shared" si="40"/>
        <v>5</v>
      </c>
      <c r="ADG541" s="30">
        <f t="shared" si="40"/>
        <v>60</v>
      </c>
      <c r="ADH541" s="30">
        <f t="shared" si="40"/>
        <v>76</v>
      </c>
      <c r="ADI541" s="30">
        <f t="shared" si="40"/>
        <v>88</v>
      </c>
      <c r="ADJ541" s="30">
        <f t="shared" si="40"/>
        <v>748.49999999999989</v>
      </c>
      <c r="ADK541" s="30">
        <f t="shared" si="40"/>
        <v>25</v>
      </c>
      <c r="ADL541" s="30">
        <f t="shared" si="40"/>
        <v>22</v>
      </c>
      <c r="ADM541" s="30">
        <f t="shared" si="40"/>
        <v>2</v>
      </c>
      <c r="ADN541" s="30">
        <f t="shared" ref="ADN541:ADW541" si="41">SUM(ADN4:ADN540)</f>
        <v>11.9</v>
      </c>
      <c r="ADO541" s="30">
        <f t="shared" si="41"/>
        <v>10</v>
      </c>
      <c r="ADP541" s="30">
        <f t="shared" si="41"/>
        <v>1</v>
      </c>
      <c r="ADQ541" s="30">
        <f t="shared" si="41"/>
        <v>1</v>
      </c>
      <c r="ADR541" s="30">
        <f t="shared" si="41"/>
        <v>5</v>
      </c>
      <c r="ADS541" s="30">
        <f t="shared" si="41"/>
        <v>12</v>
      </c>
      <c r="ADT541" s="30">
        <f t="shared" si="41"/>
        <v>2</v>
      </c>
      <c r="ADU541" s="30">
        <f t="shared" si="41"/>
        <v>10</v>
      </c>
      <c r="ADV541" s="30">
        <f t="shared" si="41"/>
        <v>290</v>
      </c>
      <c r="ADW541" s="30">
        <f t="shared" si="41"/>
        <v>22</v>
      </c>
      <c r="ADX541" s="30">
        <f>SUM(ADX4:ADX540)</f>
        <v>1886.8</v>
      </c>
      <c r="ADY541" s="47"/>
      <c r="ADZ541" s="71"/>
      <c r="AEB541" s="7"/>
      <c r="AEC541" s="7"/>
      <c r="AED541" s="7"/>
      <c r="AEE541" s="7"/>
      <c r="AEF541" s="7"/>
      <c r="AEG541" s="7"/>
      <c r="AEH541" s="7"/>
      <c r="AEI541" s="7"/>
      <c r="AEJ541" s="7"/>
      <c r="AEK541" s="7"/>
      <c r="AEL541" s="7"/>
      <c r="AEM541" s="7"/>
      <c r="AEN541" s="7"/>
      <c r="AEO541" s="7"/>
      <c r="AEP541" s="7"/>
      <c r="AEQ541" s="7"/>
      <c r="AER541" s="7"/>
      <c r="AES541" s="7"/>
      <c r="AET541" s="7"/>
      <c r="AEU541" s="7"/>
      <c r="AEV541" s="7"/>
      <c r="AEW541" s="7"/>
    </row>
    <row r="542" spans="1:829" x14ac:dyDescent="0.2">
      <c r="A542" s="31"/>
      <c r="B542" s="11"/>
      <c r="C542" s="4"/>
      <c r="D542" s="11"/>
      <c r="E542" s="6"/>
      <c r="F542" s="4"/>
      <c r="G542" s="41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  <c r="AA542" s="30"/>
      <c r="AB542" s="30"/>
      <c r="AC542" s="30"/>
      <c r="AD542" s="30"/>
      <c r="AE542" s="30"/>
      <c r="AF542" s="30"/>
      <c r="AG542" s="30"/>
      <c r="AH542" s="30"/>
      <c r="AI542" s="30"/>
      <c r="AJ542" s="30"/>
      <c r="AK542" s="30"/>
      <c r="AL542" s="30"/>
      <c r="AM542" s="30"/>
      <c r="AN542" s="30"/>
      <c r="AO542" s="30"/>
      <c r="AP542" s="30"/>
      <c r="AQ542" s="30"/>
      <c r="AR542" s="30"/>
      <c r="AS542" s="30"/>
      <c r="AT542" s="30"/>
      <c r="AU542" s="30"/>
      <c r="AV542" s="30"/>
      <c r="AW542" s="30"/>
      <c r="AX542" s="30"/>
      <c r="AY542" s="30"/>
      <c r="AZ542" s="30"/>
      <c r="BA542" s="30"/>
      <c r="BB542" s="30"/>
      <c r="BC542" s="30"/>
      <c r="BD542" s="30"/>
      <c r="BE542" s="41"/>
      <c r="BF542" s="41"/>
      <c r="BG542" s="141"/>
      <c r="BH542" s="30"/>
      <c r="BI542" s="30"/>
      <c r="BJ542" s="30"/>
      <c r="BK542" s="30"/>
      <c r="BL542" s="30"/>
      <c r="BM542" s="30"/>
      <c r="BN542" s="30"/>
      <c r="BO542" s="30"/>
      <c r="BP542" s="30"/>
      <c r="BQ542" s="30"/>
      <c r="BR542" s="30"/>
      <c r="BS542" s="30"/>
      <c r="BT542" s="30"/>
      <c r="BU542" s="30"/>
      <c r="BV542" s="30"/>
      <c r="BW542" s="30"/>
      <c r="BX542" s="30"/>
      <c r="BY542" s="30"/>
      <c r="BZ542" s="30"/>
      <c r="CA542" s="30"/>
      <c r="CB542" s="30"/>
      <c r="CC542" s="30"/>
      <c r="CD542" s="30"/>
      <c r="CE542" s="30"/>
      <c r="CF542" s="30"/>
      <c r="CG542" s="30"/>
      <c r="CH542" s="30"/>
      <c r="CI542" s="30"/>
      <c r="CJ542" s="30"/>
      <c r="CK542" s="30"/>
      <c r="CL542" s="30"/>
      <c r="CM542" s="30"/>
      <c r="CN542" s="30"/>
      <c r="CO542" s="30"/>
      <c r="CP542" s="30"/>
      <c r="CQ542" s="30"/>
      <c r="CR542" s="30"/>
      <c r="CS542" s="30"/>
      <c r="CT542" s="30"/>
      <c r="CU542" s="30"/>
      <c r="CV542" s="30"/>
      <c r="CW542" s="30"/>
      <c r="CX542" s="30"/>
      <c r="CY542" s="30"/>
      <c r="CZ542" s="30"/>
      <c r="DA542" s="30"/>
      <c r="DB542" s="30"/>
      <c r="DC542" s="30"/>
      <c r="DD542" s="30"/>
      <c r="DE542" s="30"/>
      <c r="DF542" s="30"/>
      <c r="DG542" s="30"/>
      <c r="DH542" s="30"/>
      <c r="DI542" s="30"/>
      <c r="DJ542" s="30"/>
      <c r="DK542" s="30"/>
      <c r="DL542" s="30"/>
      <c r="DM542" s="30"/>
      <c r="DN542" s="30"/>
      <c r="DO542" s="30"/>
      <c r="DP542" s="30"/>
      <c r="DQ542" s="30"/>
      <c r="DR542" s="30"/>
      <c r="DS542" s="30"/>
      <c r="DT542" s="30"/>
      <c r="DU542" s="30"/>
      <c r="DV542" s="30"/>
      <c r="DW542" s="30"/>
      <c r="DX542" s="30"/>
      <c r="DY542" s="30"/>
      <c r="DZ542" s="30"/>
      <c r="EA542" s="30"/>
      <c r="EB542" s="30"/>
      <c r="EC542" s="30"/>
      <c r="ED542" s="30"/>
      <c r="EE542" s="30"/>
      <c r="EF542" s="30"/>
      <c r="EG542" s="30"/>
      <c r="EH542" s="30"/>
      <c r="EI542" s="30"/>
      <c r="EJ542" s="30"/>
      <c r="EK542" s="30"/>
      <c r="EL542" s="30"/>
      <c r="EM542" s="30"/>
      <c r="EN542" s="30"/>
      <c r="EO542" s="30"/>
      <c r="EP542" s="30"/>
      <c r="EQ542" s="30"/>
      <c r="ER542" s="30"/>
      <c r="ES542" s="30"/>
      <c r="ET542" s="30"/>
      <c r="EU542" s="30"/>
      <c r="EV542" s="30"/>
      <c r="EW542" s="30"/>
      <c r="EX542" s="30"/>
      <c r="EY542" s="30"/>
      <c r="EZ542" s="30"/>
      <c r="FA542" s="30"/>
      <c r="FB542" s="30"/>
      <c r="FC542" s="30"/>
      <c r="FD542" s="30"/>
      <c r="FE542" s="30"/>
      <c r="FF542" s="30"/>
      <c r="FG542" s="30"/>
      <c r="FH542" s="30"/>
      <c r="FI542" s="30"/>
      <c r="FJ542" s="30"/>
      <c r="FK542" s="30"/>
      <c r="FL542" s="30"/>
      <c r="FM542" s="30"/>
      <c r="FN542" s="30"/>
      <c r="FO542" s="30"/>
      <c r="FP542" s="30"/>
      <c r="FQ542" s="30"/>
      <c r="FR542" s="30"/>
      <c r="FS542" s="30"/>
      <c r="FT542" s="30"/>
      <c r="FU542" s="30"/>
      <c r="FV542" s="30"/>
      <c r="FW542" s="30"/>
      <c r="FX542" s="30"/>
      <c r="FY542" s="30"/>
      <c r="FZ542" s="30"/>
      <c r="GA542" s="30"/>
      <c r="GB542" s="30"/>
      <c r="GC542" s="30"/>
      <c r="GD542" s="30"/>
      <c r="GE542" s="30"/>
      <c r="GF542" s="30"/>
      <c r="GG542" s="30"/>
      <c r="GH542" s="30"/>
      <c r="GI542" s="30"/>
      <c r="GJ542" s="30"/>
      <c r="GK542" s="30"/>
      <c r="GL542" s="30"/>
      <c r="GM542" s="30"/>
      <c r="GN542" s="30"/>
      <c r="GO542" s="30"/>
      <c r="GP542" s="30"/>
      <c r="GQ542" s="30"/>
      <c r="GR542" s="30"/>
      <c r="GS542" s="30"/>
      <c r="GT542" s="30"/>
      <c r="GU542" s="30"/>
      <c r="GV542" s="30"/>
      <c r="GW542" s="30"/>
      <c r="GX542" s="30"/>
      <c r="GY542" s="30"/>
      <c r="GZ542" s="30"/>
      <c r="HA542" s="30"/>
      <c r="HB542" s="30"/>
      <c r="HC542" s="30"/>
      <c r="HD542" s="30"/>
      <c r="HE542" s="30"/>
      <c r="HF542" s="30"/>
      <c r="HG542" s="30"/>
      <c r="HH542" s="30"/>
      <c r="HI542" s="30"/>
      <c r="HJ542" s="30"/>
      <c r="HK542" s="30"/>
      <c r="HL542" s="30"/>
      <c r="HM542" s="30"/>
      <c r="HN542" s="30"/>
      <c r="HO542" s="30"/>
      <c r="HP542" s="30"/>
      <c r="HQ542" s="30"/>
      <c r="HR542" s="30"/>
      <c r="HS542" s="30"/>
      <c r="HT542" s="30"/>
      <c r="HU542" s="30"/>
      <c r="HV542" s="30"/>
      <c r="HW542" s="30"/>
      <c r="HX542" s="30"/>
      <c r="HY542" s="30"/>
      <c r="HZ542" s="30"/>
      <c r="IA542" s="30"/>
      <c r="IB542" s="30"/>
      <c r="IC542" s="30"/>
      <c r="ID542" s="30"/>
      <c r="IE542" s="30"/>
      <c r="IF542" s="30"/>
      <c r="IG542" s="30"/>
      <c r="IH542" s="30"/>
      <c r="II542" s="30"/>
      <c r="IJ542" s="30"/>
      <c r="IK542" s="30"/>
      <c r="IL542" s="30"/>
      <c r="IM542" s="30"/>
      <c r="IN542" s="30"/>
      <c r="IO542" s="30"/>
      <c r="IP542" s="30"/>
      <c r="IQ542" s="30"/>
      <c r="IR542" s="30"/>
      <c r="IS542" s="30"/>
      <c r="IT542" s="30"/>
      <c r="IU542" s="30"/>
      <c r="IV542" s="30"/>
      <c r="IW542" s="30"/>
      <c r="IX542" s="30"/>
      <c r="IY542" s="30"/>
      <c r="IZ542" s="30"/>
      <c r="JA542" s="30"/>
      <c r="JB542" s="30"/>
      <c r="JC542" s="30"/>
      <c r="JD542" s="30"/>
      <c r="JE542" s="30"/>
      <c r="JF542" s="30"/>
      <c r="JG542" s="30"/>
      <c r="JH542" s="30"/>
      <c r="JI542" s="30"/>
      <c r="JJ542" s="30"/>
      <c r="JK542" s="30"/>
      <c r="JL542" s="30"/>
      <c r="JM542" s="30"/>
      <c r="JN542" s="30"/>
      <c r="JO542" s="30"/>
      <c r="JP542" s="30"/>
      <c r="JQ542" s="30"/>
      <c r="JR542" s="30"/>
      <c r="JS542" s="30"/>
      <c r="JT542" s="30"/>
      <c r="JU542" s="30"/>
      <c r="JV542" s="30"/>
      <c r="JW542" s="30"/>
      <c r="JX542" s="30"/>
      <c r="JY542" s="30"/>
      <c r="JZ542" s="30"/>
      <c r="KA542" s="30"/>
      <c r="KB542" s="30"/>
      <c r="KC542" s="30"/>
      <c r="KD542" s="30"/>
      <c r="KE542" s="30"/>
      <c r="KF542" s="30"/>
      <c r="KG542" s="30"/>
      <c r="KH542" s="30"/>
      <c r="KI542" s="30"/>
      <c r="KJ542" s="30"/>
      <c r="KK542" s="30"/>
      <c r="KL542" s="30"/>
      <c r="KM542" s="30"/>
      <c r="KN542" s="30"/>
      <c r="KO542" s="30"/>
      <c r="KP542" s="30"/>
      <c r="KQ542" s="30"/>
      <c r="KR542" s="30"/>
      <c r="KS542" s="30"/>
      <c r="KT542" s="30"/>
      <c r="KU542" s="30"/>
      <c r="KV542" s="30"/>
      <c r="KW542" s="30"/>
      <c r="KX542" s="30"/>
      <c r="KY542" s="30"/>
      <c r="KZ542" s="30"/>
      <c r="LA542" s="30"/>
      <c r="LB542" s="30"/>
      <c r="LC542" s="30"/>
      <c r="LD542" s="30"/>
      <c r="LE542" s="30"/>
      <c r="LF542" s="30"/>
      <c r="LG542" s="30"/>
      <c r="LH542" s="30"/>
      <c r="LI542" s="30"/>
      <c r="LJ542" s="30"/>
      <c r="LK542" s="30"/>
      <c r="LL542" s="30"/>
      <c r="LM542" s="30"/>
      <c r="LN542" s="30"/>
      <c r="LO542" s="30"/>
      <c r="LP542" s="30"/>
      <c r="LQ542" s="30"/>
      <c r="LR542" s="30"/>
      <c r="LS542" s="30"/>
      <c r="LT542" s="30"/>
      <c r="LU542" s="30"/>
      <c r="LV542" s="30"/>
      <c r="LW542" s="30"/>
      <c r="LX542" s="30"/>
      <c r="LY542" s="30"/>
      <c r="LZ542" s="30"/>
      <c r="MA542" s="30"/>
      <c r="MB542" s="30"/>
      <c r="MC542" s="30"/>
      <c r="MD542" s="30"/>
      <c r="ME542" s="30"/>
      <c r="MF542" s="30"/>
      <c r="MG542" s="30"/>
      <c r="MH542" s="30"/>
      <c r="MI542" s="30"/>
      <c r="MJ542" s="30"/>
      <c r="MK542" s="30"/>
      <c r="ML542" s="30"/>
      <c r="MM542" s="30"/>
      <c r="MN542" s="30"/>
      <c r="MO542" s="30"/>
      <c r="MP542" s="30"/>
      <c r="MQ542" s="30"/>
      <c r="MR542" s="30"/>
      <c r="MS542" s="30"/>
      <c r="MT542" s="30"/>
      <c r="MU542" s="30"/>
      <c r="MV542" s="30"/>
      <c r="MW542" s="30"/>
      <c r="MX542" s="30"/>
      <c r="MY542" s="30"/>
      <c r="MZ542" s="30"/>
      <c r="NA542" s="30"/>
      <c r="NB542" s="30"/>
      <c r="NC542" s="30"/>
      <c r="ND542" s="30"/>
      <c r="NE542" s="30"/>
      <c r="NF542" s="30"/>
      <c r="NG542" s="30"/>
      <c r="NH542" s="30"/>
      <c r="NI542" s="30"/>
      <c r="NJ542" s="30"/>
      <c r="NK542" s="30"/>
      <c r="NL542" s="30"/>
      <c r="NM542" s="30"/>
      <c r="NN542" s="30"/>
      <c r="NO542" s="30"/>
      <c r="NP542" s="30"/>
      <c r="NQ542" s="30"/>
      <c r="NR542" s="30"/>
      <c r="NS542" s="30"/>
      <c r="NT542" s="30"/>
      <c r="NU542" s="30"/>
      <c r="NV542" s="30"/>
      <c r="NW542" s="30"/>
      <c r="NX542" s="30"/>
      <c r="NY542" s="30"/>
      <c r="NZ542" s="30"/>
      <c r="OA542" s="30"/>
      <c r="OB542" s="30"/>
      <c r="OC542" s="30"/>
      <c r="OD542" s="30"/>
      <c r="OE542" s="30"/>
      <c r="OF542" s="30"/>
      <c r="OG542" s="30"/>
      <c r="OH542" s="30"/>
      <c r="OI542" s="30"/>
      <c r="OJ542" s="30"/>
      <c r="OK542" s="30"/>
      <c r="OL542" s="30"/>
      <c r="OM542" s="30"/>
      <c r="ON542" s="30"/>
      <c r="OO542" s="30"/>
      <c r="OP542" s="30"/>
      <c r="OQ542" s="30"/>
      <c r="OR542" s="30"/>
      <c r="OS542" s="30"/>
      <c r="OT542" s="30"/>
      <c r="OU542" s="30"/>
      <c r="OV542" s="30"/>
      <c r="OW542" s="30"/>
      <c r="OX542" s="30"/>
      <c r="OY542" s="30"/>
      <c r="OZ542" s="30"/>
      <c r="PA542" s="30"/>
      <c r="PB542" s="30"/>
      <c r="PC542" s="30"/>
      <c r="PD542" s="30"/>
      <c r="PE542" s="30"/>
      <c r="PF542" s="30"/>
      <c r="PG542" s="30"/>
      <c r="PH542" s="30"/>
      <c r="PI542" s="30"/>
      <c r="PJ542" s="30"/>
      <c r="PK542" s="30"/>
      <c r="PL542" s="30"/>
      <c r="PM542" s="30"/>
      <c r="PN542" s="30"/>
      <c r="PO542" s="30"/>
      <c r="PP542" s="30"/>
      <c r="PQ542" s="30"/>
      <c r="PR542" s="30"/>
      <c r="PS542" s="30"/>
      <c r="PT542" s="30"/>
      <c r="PU542" s="30"/>
      <c r="PV542" s="30"/>
      <c r="PW542" s="30"/>
      <c r="PX542" s="30"/>
      <c r="PY542" s="30"/>
      <c r="PZ542" s="30"/>
      <c r="QA542" s="30"/>
      <c r="QB542" s="30"/>
      <c r="QC542" s="30"/>
      <c r="QD542" s="30"/>
      <c r="QE542" s="30"/>
      <c r="QF542" s="30"/>
      <c r="QG542" s="30"/>
      <c r="QH542" s="30"/>
      <c r="QI542" s="30"/>
      <c r="QJ542" s="30"/>
      <c r="QK542" s="30"/>
      <c r="QL542" s="30"/>
      <c r="QM542" s="30"/>
      <c r="QN542" s="30"/>
      <c r="QO542" s="30"/>
      <c r="QP542" s="30"/>
      <c r="QQ542" s="30"/>
      <c r="QR542" s="30"/>
      <c r="QS542" s="30"/>
      <c r="QT542" s="30"/>
      <c r="QU542" s="30"/>
      <c r="QV542" s="30"/>
      <c r="QW542" s="30"/>
      <c r="QX542" s="30"/>
      <c r="QY542" s="30"/>
      <c r="QZ542" s="30"/>
      <c r="RA542" s="30"/>
      <c r="RB542" s="30"/>
      <c r="RC542" s="30"/>
      <c r="RD542" s="30"/>
      <c r="RE542" s="30"/>
      <c r="RF542" s="30"/>
      <c r="RG542" s="30"/>
      <c r="RH542" s="30"/>
      <c r="RI542" s="30"/>
      <c r="RJ542" s="30"/>
      <c r="RK542" s="30"/>
      <c r="RL542" s="30"/>
      <c r="RM542" s="30"/>
      <c r="RN542" s="30"/>
      <c r="RO542" s="30"/>
      <c r="RP542" s="30"/>
      <c r="RQ542" s="30"/>
      <c r="RR542" s="30"/>
      <c r="RS542" s="30"/>
      <c r="RT542" s="30"/>
      <c r="RU542" s="30"/>
      <c r="RV542" s="30"/>
      <c r="RW542" s="30"/>
      <c r="RX542" s="30"/>
      <c r="RY542" s="30"/>
      <c r="RZ542" s="30"/>
      <c r="SA542" s="30"/>
      <c r="SB542" s="30"/>
      <c r="SC542" s="30"/>
      <c r="SD542" s="30"/>
      <c r="SE542" s="30"/>
      <c r="SF542" s="30"/>
      <c r="SG542" s="30"/>
      <c r="SH542" s="30"/>
      <c r="SI542" s="30"/>
      <c r="SJ542" s="30"/>
      <c r="SK542" s="30"/>
      <c r="SL542" s="30"/>
      <c r="SM542" s="30"/>
      <c r="SN542" s="30"/>
      <c r="SO542" s="30"/>
      <c r="SP542" s="30"/>
      <c r="SQ542" s="30"/>
      <c r="SR542" s="30"/>
      <c r="SS542" s="30"/>
      <c r="ST542" s="30"/>
      <c r="SU542" s="30"/>
      <c r="SV542" s="30"/>
      <c r="SW542" s="30"/>
      <c r="SX542" s="30"/>
      <c r="SY542" s="30"/>
      <c r="SZ542" s="30"/>
      <c r="TA542" s="30"/>
      <c r="TB542" s="30"/>
      <c r="TC542" s="30"/>
      <c r="TD542" s="30"/>
      <c r="TE542" s="30"/>
      <c r="TF542" s="30"/>
      <c r="TG542" s="30"/>
      <c r="TH542" s="30"/>
      <c r="TI542" s="30"/>
      <c r="TJ542" s="30"/>
      <c r="TK542" s="30"/>
      <c r="TL542" s="30"/>
      <c r="TM542" s="30"/>
      <c r="TN542" s="30"/>
      <c r="TO542" s="30"/>
      <c r="TP542" s="30"/>
      <c r="TQ542" s="30"/>
      <c r="TR542" s="30"/>
      <c r="TS542" s="30"/>
      <c r="TT542" s="30"/>
      <c r="TU542" s="30"/>
      <c r="TV542" s="30"/>
      <c r="TW542" s="30"/>
      <c r="TX542" s="30"/>
      <c r="TY542" s="30"/>
      <c r="TZ542" s="30"/>
      <c r="UA542" s="30"/>
      <c r="UB542" s="30"/>
      <c r="UC542" s="30"/>
      <c r="UD542" s="30"/>
      <c r="UE542" s="30"/>
      <c r="UF542" s="30"/>
      <c r="UG542" s="30"/>
      <c r="UH542" s="30"/>
      <c r="UI542" s="30"/>
      <c r="UJ542" s="30"/>
      <c r="UK542" s="30"/>
      <c r="UL542" s="30"/>
      <c r="UM542" s="30"/>
      <c r="UN542" s="30"/>
      <c r="UO542" s="30"/>
      <c r="UP542" s="30"/>
      <c r="UQ542" s="30"/>
      <c r="UR542" s="30"/>
      <c r="US542" s="30"/>
      <c r="UT542" s="30"/>
      <c r="UU542" s="30"/>
      <c r="UV542" s="30"/>
      <c r="UW542" s="30"/>
      <c r="UX542" s="30"/>
      <c r="UY542" s="30"/>
      <c r="UZ542" s="30"/>
      <c r="VA542" s="30"/>
      <c r="VB542" s="30"/>
      <c r="VC542" s="30"/>
      <c r="VD542" s="30"/>
      <c r="VE542" s="30"/>
      <c r="VF542" s="30"/>
      <c r="VG542" s="30"/>
      <c r="VH542" s="30"/>
      <c r="VI542" s="30"/>
      <c r="VJ542" s="30"/>
      <c r="VK542" s="30"/>
      <c r="VL542" s="30"/>
      <c r="VM542" s="30"/>
      <c r="VN542" s="30"/>
      <c r="VO542" s="30"/>
      <c r="VP542" s="30"/>
      <c r="VQ542" s="30"/>
      <c r="VR542" s="30"/>
      <c r="VS542" s="30"/>
      <c r="VT542" s="30"/>
      <c r="VU542" s="30"/>
      <c r="VV542" s="30"/>
      <c r="VW542" s="30"/>
      <c r="VX542" s="30"/>
      <c r="VY542" s="30"/>
      <c r="VZ542" s="30"/>
      <c r="WA542" s="30"/>
      <c r="WB542" s="30"/>
      <c r="WC542" s="30"/>
      <c r="WD542" s="30"/>
      <c r="WE542" s="30"/>
      <c r="WF542" s="30"/>
      <c r="WG542" s="30"/>
      <c r="WH542" s="30"/>
      <c r="WI542" s="30"/>
      <c r="WJ542" s="30"/>
      <c r="WK542" s="30"/>
      <c r="WL542" s="30"/>
      <c r="WM542" s="30"/>
      <c r="WN542" s="30"/>
      <c r="WO542" s="30"/>
      <c r="WP542" s="30"/>
      <c r="WQ542" s="30"/>
      <c r="WR542" s="30"/>
      <c r="WS542" s="30"/>
      <c r="WT542" s="30"/>
      <c r="WU542" s="30"/>
      <c r="WV542" s="30"/>
      <c r="WW542" s="30"/>
      <c r="WX542" s="30"/>
      <c r="WY542" s="30"/>
      <c r="WZ542" s="30"/>
      <c r="XA542" s="30"/>
      <c r="XB542" s="30"/>
      <c r="XC542" s="30"/>
      <c r="XD542" s="30"/>
      <c r="XE542" s="30"/>
      <c r="XF542" s="30"/>
      <c r="XG542" s="30"/>
      <c r="XH542" s="30"/>
      <c r="XI542" s="30"/>
      <c r="XJ542" s="30"/>
      <c r="XK542" s="30"/>
      <c r="XL542" s="30"/>
      <c r="XM542" s="30"/>
      <c r="XN542" s="30"/>
      <c r="XO542" s="30"/>
      <c r="XP542" s="30"/>
      <c r="XQ542" s="30"/>
      <c r="XR542" s="30"/>
      <c r="XS542" s="30"/>
      <c r="XT542" s="30"/>
      <c r="XU542" s="30"/>
      <c r="XV542" s="30"/>
      <c r="XW542" s="30"/>
      <c r="XX542" s="30"/>
      <c r="XY542" s="30"/>
      <c r="XZ542" s="30"/>
      <c r="YA542" s="30"/>
      <c r="YB542" s="30"/>
      <c r="YC542" s="30"/>
      <c r="YD542" s="30"/>
      <c r="YE542" s="30"/>
      <c r="YF542" s="30"/>
      <c r="YG542" s="30"/>
      <c r="YH542" s="30"/>
      <c r="YI542" s="30"/>
      <c r="YJ542" s="30"/>
      <c r="YK542" s="30"/>
      <c r="YL542" s="30"/>
      <c r="YM542" s="30"/>
      <c r="YN542" s="30"/>
      <c r="YO542" s="30"/>
      <c r="YP542" s="30"/>
      <c r="YQ542" s="30"/>
      <c r="YR542" s="30"/>
      <c r="YS542" s="30"/>
      <c r="YT542" s="30"/>
      <c r="YU542" s="30"/>
      <c r="YV542" s="30"/>
      <c r="YW542" s="30"/>
      <c r="YX542" s="30"/>
      <c r="YY542" s="30"/>
      <c r="YZ542" s="30"/>
      <c r="ZA542" s="30"/>
      <c r="ZB542" s="30"/>
      <c r="ZC542" s="30"/>
      <c r="ZD542" s="30"/>
      <c r="ZE542" s="30"/>
      <c r="ZF542" s="30"/>
      <c r="ZG542" s="30"/>
      <c r="ZH542" s="30"/>
      <c r="ZI542" s="30"/>
      <c r="ZJ542" s="30"/>
      <c r="ZK542" s="30"/>
      <c r="ZL542" s="30"/>
      <c r="ZM542" s="30"/>
      <c r="ZN542" s="30"/>
      <c r="ZO542" s="30"/>
      <c r="ZP542" s="30"/>
      <c r="ZQ542" s="30"/>
      <c r="ZR542" s="30"/>
      <c r="ZS542" s="30"/>
      <c r="ZT542" s="30"/>
      <c r="ZU542" s="30"/>
      <c r="ZV542" s="30"/>
      <c r="ZW542" s="30"/>
      <c r="ZX542" s="30"/>
      <c r="ZY542" s="30"/>
      <c r="ZZ542" s="30"/>
      <c r="AAA542" s="30"/>
      <c r="AAB542" s="30"/>
      <c r="AAC542" s="30"/>
      <c r="AAD542" s="30"/>
      <c r="AAE542" s="30"/>
      <c r="AAF542" s="30"/>
      <c r="AAG542" s="30"/>
      <c r="AAH542" s="30"/>
      <c r="AAI542" s="30"/>
      <c r="AAJ542" s="30"/>
      <c r="AAK542" s="30"/>
      <c r="AAL542" s="30"/>
      <c r="AAM542" s="30"/>
      <c r="AAN542" s="30"/>
      <c r="AAO542" s="30"/>
      <c r="AAP542" s="30"/>
      <c r="AAQ542" s="30"/>
      <c r="AAR542" s="30"/>
      <c r="AAS542" s="30"/>
      <c r="AAT542" s="30"/>
      <c r="AAU542" s="30"/>
      <c r="AAV542" s="30"/>
      <c r="AAW542" s="30"/>
      <c r="AAX542" s="30"/>
      <c r="AAY542" s="30"/>
      <c r="AAZ542" s="30"/>
      <c r="ABA542" s="30"/>
      <c r="ABB542" s="30"/>
      <c r="ABC542" s="30"/>
      <c r="ABD542" s="30"/>
      <c r="ABE542" s="30"/>
      <c r="ABF542" s="30"/>
      <c r="ABG542" s="30"/>
      <c r="ABH542" s="30"/>
      <c r="ABI542" s="30"/>
      <c r="ABJ542" s="30"/>
      <c r="ABK542" s="30"/>
      <c r="ABL542" s="30"/>
      <c r="ABM542" s="30"/>
      <c r="ABN542" s="30"/>
      <c r="ABO542" s="30"/>
      <c r="ABP542" s="30"/>
      <c r="ABQ542" s="30"/>
      <c r="ABR542" s="30"/>
      <c r="ABS542" s="30"/>
      <c r="ABT542" s="30"/>
      <c r="ABU542" s="30"/>
      <c r="ABV542" s="30"/>
      <c r="ABW542" s="30"/>
      <c r="ABX542" s="30"/>
      <c r="ABY542" s="30"/>
      <c r="ABZ542" s="30"/>
      <c r="ACA542" s="30"/>
      <c r="ACB542" s="30"/>
      <c r="ACC542" s="30"/>
      <c r="ACD542" s="30"/>
      <c r="ACE542" s="30"/>
      <c r="ACF542" s="30"/>
      <c r="ACG542" s="30"/>
      <c r="ACH542" s="30"/>
      <c r="ACI542" s="30"/>
      <c r="ACJ542" s="30"/>
      <c r="ACK542" s="30"/>
      <c r="ACL542" s="30"/>
      <c r="ACM542" s="30"/>
      <c r="ACN542" s="30"/>
      <c r="ACO542" s="30"/>
      <c r="ACP542" s="30"/>
      <c r="ACQ542" s="30"/>
      <c r="ACR542" s="30"/>
      <c r="ACS542" s="30"/>
      <c r="ACT542" s="30"/>
      <c r="ACU542" s="30"/>
      <c r="ACV542" s="30"/>
      <c r="ACW542" s="30"/>
      <c r="ACX542" s="30"/>
      <c r="ACY542" s="30"/>
      <c r="ACZ542" s="30"/>
      <c r="ADA542" s="30"/>
      <c r="ADB542" s="30"/>
      <c r="ADC542" s="30"/>
      <c r="ADD542" s="30"/>
      <c r="ADE542" s="30"/>
      <c r="ADF542" s="30"/>
      <c r="ADG542" s="30"/>
      <c r="ADH542" s="30"/>
      <c r="ADI542" s="30"/>
      <c r="ADJ542" s="30"/>
      <c r="ADK542" s="30"/>
      <c r="ADL542" s="30"/>
      <c r="ADM542" s="30"/>
      <c r="ADN542" s="30"/>
      <c r="ADO542" s="30"/>
      <c r="ADP542" s="30"/>
      <c r="ADQ542" s="30"/>
      <c r="ADR542" s="30"/>
      <c r="ADS542" s="30"/>
      <c r="ADT542" s="30"/>
      <c r="ADU542" s="30"/>
      <c r="ADV542" s="30"/>
      <c r="ADW542" s="30"/>
      <c r="ADX542" s="43"/>
      <c r="ADY542" s="36"/>
      <c r="ADZ542" s="5"/>
      <c r="AEB542" s="7"/>
      <c r="AEC542" s="7"/>
      <c r="AED542" s="7"/>
      <c r="AEE542" s="7"/>
      <c r="AEF542" s="7"/>
      <c r="AEG542" s="7"/>
      <c r="AEH542" s="7"/>
      <c r="AEI542" s="7"/>
      <c r="AEJ542" s="7"/>
      <c r="AEK542" s="7"/>
      <c r="AEL542" s="7"/>
      <c r="AEM542" s="7"/>
      <c r="AEN542" s="7"/>
      <c r="AEO542" s="7"/>
      <c r="AEP542" s="7"/>
      <c r="AEQ542" s="7"/>
      <c r="AER542" s="7"/>
      <c r="AES542" s="7"/>
      <c r="AET542" s="7"/>
      <c r="AEU542" s="7"/>
      <c r="AEV542" s="7"/>
      <c r="AEW542" s="7"/>
    </row>
    <row r="543" spans="1:829" x14ac:dyDescent="0.2">
      <c r="A543" s="31"/>
      <c r="B543" s="15"/>
      <c r="C543" s="4"/>
      <c r="D543" s="11"/>
      <c r="E543" s="6"/>
      <c r="F543" s="4"/>
      <c r="G543" s="41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30"/>
      <c r="AG543" s="30"/>
      <c r="AH543" s="30"/>
      <c r="AI543" s="30"/>
      <c r="AJ543" s="30"/>
      <c r="AK543" s="30"/>
      <c r="AL543" s="30"/>
      <c r="AM543" s="30"/>
      <c r="AN543" s="30"/>
      <c r="AO543" s="30"/>
      <c r="AP543" s="30"/>
      <c r="AQ543" s="30"/>
      <c r="AR543" s="30"/>
      <c r="AS543" s="30"/>
      <c r="AT543" s="30"/>
      <c r="AU543" s="30"/>
      <c r="AV543" s="30"/>
      <c r="AW543" s="30"/>
      <c r="AX543" s="30"/>
      <c r="AY543" s="30"/>
      <c r="AZ543" s="30"/>
      <c r="BA543" s="30"/>
      <c r="BB543" s="30"/>
      <c r="BC543" s="30"/>
      <c r="BD543" s="30"/>
      <c r="BE543" s="41"/>
      <c r="BF543" s="41"/>
      <c r="BG543" s="141"/>
      <c r="BH543" s="30"/>
      <c r="BI543" s="30"/>
      <c r="BJ543" s="30"/>
      <c r="BK543" s="30"/>
      <c r="BL543" s="30"/>
      <c r="BM543" s="30"/>
      <c r="BN543" s="30"/>
      <c r="BO543" s="30"/>
      <c r="BP543" s="30"/>
      <c r="BQ543" s="30"/>
      <c r="BR543" s="30"/>
      <c r="BS543" s="30"/>
      <c r="BT543" s="30"/>
      <c r="BU543" s="30"/>
      <c r="BV543" s="30"/>
      <c r="BW543" s="30"/>
      <c r="BX543" s="30"/>
      <c r="BY543" s="30"/>
      <c r="BZ543" s="30"/>
      <c r="CA543" s="30"/>
      <c r="CB543" s="30"/>
      <c r="CC543" s="30"/>
      <c r="CD543" s="30"/>
      <c r="CE543" s="30"/>
      <c r="CF543" s="30"/>
      <c r="CG543" s="30"/>
      <c r="CH543" s="30"/>
      <c r="CI543" s="30"/>
      <c r="CJ543" s="30"/>
      <c r="CK543" s="30"/>
      <c r="CL543" s="30"/>
      <c r="CM543" s="30"/>
      <c r="CN543" s="30"/>
      <c r="CO543" s="30"/>
      <c r="CP543" s="30"/>
      <c r="CQ543" s="30"/>
      <c r="CR543" s="30"/>
      <c r="CS543" s="30"/>
      <c r="CT543" s="30"/>
      <c r="CU543" s="30"/>
      <c r="CV543" s="30"/>
      <c r="CW543" s="30"/>
      <c r="CX543" s="30"/>
      <c r="CY543" s="30"/>
      <c r="CZ543" s="30"/>
      <c r="DA543" s="30"/>
      <c r="DB543" s="30"/>
      <c r="DC543" s="30"/>
      <c r="DD543" s="30"/>
      <c r="DE543" s="30"/>
      <c r="DF543" s="30"/>
      <c r="DG543" s="30"/>
      <c r="DH543" s="30"/>
      <c r="DI543" s="30"/>
      <c r="DJ543" s="30"/>
      <c r="DK543" s="30"/>
      <c r="DL543" s="30"/>
      <c r="DM543" s="30"/>
      <c r="DN543" s="30"/>
      <c r="DO543" s="30"/>
      <c r="DP543" s="30"/>
      <c r="DQ543" s="30"/>
      <c r="DR543" s="30"/>
      <c r="DS543" s="30"/>
      <c r="DT543" s="30"/>
      <c r="DU543" s="30"/>
      <c r="DV543" s="30"/>
      <c r="DW543" s="30"/>
      <c r="DX543" s="30"/>
      <c r="DY543" s="30"/>
      <c r="DZ543" s="30"/>
      <c r="EA543" s="30"/>
      <c r="EB543" s="30"/>
      <c r="EC543" s="30"/>
      <c r="ED543" s="30"/>
      <c r="EE543" s="30"/>
      <c r="EF543" s="30"/>
      <c r="EG543" s="30"/>
      <c r="EH543" s="30"/>
      <c r="EI543" s="30"/>
      <c r="EJ543" s="30"/>
      <c r="EK543" s="30"/>
      <c r="EL543" s="30"/>
      <c r="EM543" s="30"/>
      <c r="EN543" s="30"/>
      <c r="EO543" s="30"/>
      <c r="EP543" s="30"/>
      <c r="EQ543" s="30"/>
      <c r="ER543" s="30"/>
      <c r="ES543" s="30"/>
      <c r="ET543" s="30"/>
      <c r="EU543" s="30"/>
      <c r="EV543" s="30"/>
      <c r="EW543" s="30"/>
      <c r="EX543" s="30"/>
      <c r="EY543" s="30"/>
      <c r="EZ543" s="30"/>
      <c r="FA543" s="30"/>
      <c r="FB543" s="30"/>
      <c r="FC543" s="30"/>
      <c r="FD543" s="30"/>
      <c r="FE543" s="30"/>
      <c r="FF543" s="30"/>
      <c r="FG543" s="30"/>
      <c r="FH543" s="30"/>
      <c r="FI543" s="30"/>
      <c r="FJ543" s="30"/>
      <c r="FK543" s="30"/>
      <c r="FL543" s="30"/>
      <c r="FM543" s="30"/>
      <c r="FN543" s="30"/>
      <c r="FO543" s="30"/>
      <c r="FP543" s="30"/>
      <c r="FQ543" s="30"/>
      <c r="FR543" s="30"/>
      <c r="FS543" s="30"/>
      <c r="FT543" s="30"/>
      <c r="FU543" s="30"/>
      <c r="FV543" s="30"/>
      <c r="FW543" s="30"/>
      <c r="FX543" s="30"/>
      <c r="FY543" s="30"/>
      <c r="FZ543" s="30"/>
      <c r="GA543" s="30"/>
      <c r="GB543" s="30"/>
      <c r="GC543" s="30"/>
      <c r="GD543" s="30"/>
      <c r="GE543" s="30"/>
      <c r="GF543" s="30"/>
      <c r="GG543" s="30"/>
      <c r="GH543" s="30"/>
      <c r="GI543" s="30"/>
      <c r="GJ543" s="30"/>
      <c r="GK543" s="30"/>
      <c r="GL543" s="30"/>
      <c r="GM543" s="30"/>
      <c r="GN543" s="30"/>
      <c r="GO543" s="30"/>
      <c r="GP543" s="30"/>
      <c r="GQ543" s="30"/>
      <c r="GR543" s="30"/>
      <c r="GS543" s="30"/>
      <c r="GT543" s="30"/>
      <c r="GU543" s="30"/>
      <c r="GV543" s="30"/>
      <c r="GW543" s="30"/>
      <c r="GX543" s="30"/>
      <c r="GY543" s="30"/>
      <c r="GZ543" s="30"/>
      <c r="HA543" s="30"/>
      <c r="HB543" s="30"/>
      <c r="HC543" s="30"/>
      <c r="HD543" s="30"/>
      <c r="HE543" s="30"/>
      <c r="HF543" s="30"/>
      <c r="HG543" s="30"/>
      <c r="HH543" s="30"/>
      <c r="HI543" s="30"/>
      <c r="HJ543" s="30"/>
      <c r="HK543" s="30"/>
      <c r="HL543" s="30"/>
      <c r="HM543" s="30"/>
      <c r="HN543" s="30"/>
      <c r="HO543" s="30"/>
      <c r="HP543" s="30"/>
      <c r="HQ543" s="30"/>
      <c r="HR543" s="30"/>
      <c r="HS543" s="30"/>
      <c r="HT543" s="30"/>
      <c r="HU543" s="30"/>
      <c r="HV543" s="30"/>
      <c r="HW543" s="30"/>
      <c r="HX543" s="30"/>
      <c r="HY543" s="30"/>
      <c r="HZ543" s="30"/>
      <c r="IA543" s="30"/>
      <c r="IB543" s="30"/>
      <c r="IC543" s="30"/>
      <c r="ID543" s="30"/>
      <c r="IE543" s="30"/>
      <c r="IF543" s="30"/>
      <c r="IG543" s="30"/>
      <c r="IH543" s="30"/>
      <c r="II543" s="30"/>
      <c r="IJ543" s="30"/>
      <c r="IK543" s="30"/>
      <c r="IL543" s="30"/>
      <c r="IM543" s="30"/>
      <c r="IN543" s="30"/>
      <c r="IO543" s="30"/>
      <c r="IP543" s="30"/>
      <c r="IQ543" s="30"/>
      <c r="IR543" s="30"/>
      <c r="IS543" s="30"/>
      <c r="IT543" s="30"/>
      <c r="IU543" s="30"/>
      <c r="IV543" s="30"/>
      <c r="IW543" s="30"/>
      <c r="IX543" s="30"/>
      <c r="IY543" s="30"/>
      <c r="IZ543" s="30"/>
      <c r="JA543" s="30"/>
      <c r="JB543" s="30"/>
      <c r="JC543" s="30"/>
      <c r="JD543" s="30"/>
      <c r="JE543" s="30"/>
      <c r="JF543" s="30"/>
      <c r="JG543" s="30"/>
      <c r="JH543" s="30"/>
      <c r="JI543" s="30"/>
      <c r="JJ543" s="30"/>
      <c r="JK543" s="30"/>
      <c r="JL543" s="30"/>
      <c r="JM543" s="30"/>
      <c r="JN543" s="30"/>
      <c r="JO543" s="30"/>
      <c r="JP543" s="30"/>
      <c r="JQ543" s="30"/>
      <c r="JR543" s="30"/>
      <c r="JS543" s="30"/>
      <c r="JT543" s="30"/>
      <c r="JU543" s="30"/>
      <c r="JV543" s="30"/>
      <c r="JW543" s="30"/>
      <c r="JX543" s="30"/>
      <c r="JY543" s="30"/>
      <c r="JZ543" s="30"/>
      <c r="KA543" s="30"/>
      <c r="KB543" s="30"/>
      <c r="KC543" s="30"/>
      <c r="KD543" s="30"/>
      <c r="KE543" s="30"/>
      <c r="KF543" s="30"/>
      <c r="KG543" s="30"/>
      <c r="KH543" s="30"/>
      <c r="KI543" s="30"/>
      <c r="KJ543" s="30"/>
      <c r="KK543" s="30"/>
      <c r="KL543" s="30"/>
      <c r="KM543" s="30"/>
      <c r="KN543" s="30"/>
      <c r="KO543" s="30"/>
      <c r="KP543" s="30"/>
      <c r="KQ543" s="30"/>
      <c r="KR543" s="30"/>
      <c r="KS543" s="30"/>
      <c r="KT543" s="30"/>
      <c r="KU543" s="30"/>
      <c r="KV543" s="30"/>
      <c r="KW543" s="30"/>
      <c r="KX543" s="30"/>
      <c r="KY543" s="30"/>
      <c r="KZ543" s="30"/>
      <c r="LA543" s="30"/>
      <c r="LB543" s="30"/>
      <c r="LC543" s="30"/>
      <c r="LD543" s="30"/>
      <c r="LE543" s="30"/>
      <c r="LF543" s="30"/>
      <c r="LG543" s="30"/>
      <c r="LH543" s="30"/>
      <c r="LI543" s="30"/>
      <c r="LJ543" s="30"/>
      <c r="LK543" s="30"/>
      <c r="LL543" s="30"/>
      <c r="LM543" s="30"/>
      <c r="LN543" s="30"/>
      <c r="LO543" s="30"/>
      <c r="LP543" s="30"/>
      <c r="LQ543" s="30"/>
      <c r="LR543" s="30"/>
      <c r="LS543" s="30"/>
      <c r="LT543" s="30"/>
      <c r="LU543" s="30"/>
      <c r="LV543" s="30"/>
      <c r="LW543" s="30"/>
      <c r="LX543" s="30"/>
      <c r="LY543" s="30"/>
      <c r="LZ543" s="30"/>
      <c r="MA543" s="30"/>
      <c r="MB543" s="30"/>
      <c r="MC543" s="30"/>
      <c r="MD543" s="30"/>
      <c r="ME543" s="30"/>
      <c r="MF543" s="30"/>
      <c r="MG543" s="30"/>
      <c r="MH543" s="30"/>
      <c r="MI543" s="30"/>
      <c r="MJ543" s="30"/>
      <c r="MK543" s="30"/>
      <c r="ML543" s="30"/>
      <c r="MM543" s="30"/>
      <c r="MN543" s="30"/>
      <c r="MO543" s="30"/>
      <c r="MP543" s="30"/>
      <c r="MQ543" s="30"/>
      <c r="MR543" s="30"/>
      <c r="MS543" s="30"/>
      <c r="MT543" s="30"/>
      <c r="MU543" s="30"/>
      <c r="MV543" s="30"/>
      <c r="MW543" s="30"/>
      <c r="MX543" s="30"/>
      <c r="MY543" s="30"/>
      <c r="MZ543" s="30"/>
      <c r="NA543" s="30"/>
      <c r="NB543" s="30"/>
      <c r="NC543" s="30"/>
      <c r="ND543" s="30"/>
      <c r="NE543" s="30"/>
      <c r="NF543" s="30"/>
      <c r="NG543" s="30"/>
      <c r="NH543" s="30"/>
      <c r="NI543" s="30"/>
      <c r="NJ543" s="30"/>
      <c r="NK543" s="30"/>
      <c r="NL543" s="30"/>
      <c r="NM543" s="30"/>
      <c r="NN543" s="30"/>
      <c r="NO543" s="30"/>
      <c r="NP543" s="30"/>
      <c r="NQ543" s="30"/>
      <c r="NR543" s="30"/>
      <c r="NS543" s="30"/>
      <c r="NT543" s="30"/>
      <c r="NU543" s="30"/>
      <c r="NV543" s="30"/>
      <c r="NW543" s="30"/>
      <c r="NX543" s="30"/>
      <c r="NY543" s="30"/>
      <c r="NZ543" s="30"/>
      <c r="OA543" s="30"/>
      <c r="OB543" s="30"/>
      <c r="OC543" s="30"/>
      <c r="OD543" s="30"/>
      <c r="OE543" s="30"/>
      <c r="OF543" s="30"/>
      <c r="OG543" s="30"/>
      <c r="OH543" s="30"/>
      <c r="OI543" s="30"/>
      <c r="OJ543" s="30"/>
      <c r="OK543" s="30"/>
      <c r="OL543" s="30"/>
      <c r="OM543" s="30"/>
      <c r="ON543" s="30"/>
      <c r="OO543" s="30"/>
      <c r="OP543" s="30"/>
      <c r="OQ543" s="30"/>
      <c r="OR543" s="30"/>
      <c r="OS543" s="30"/>
      <c r="OT543" s="30"/>
      <c r="OU543" s="30"/>
      <c r="OV543" s="30"/>
      <c r="OW543" s="30"/>
      <c r="OX543" s="30"/>
      <c r="OY543" s="30"/>
      <c r="OZ543" s="30"/>
      <c r="PA543" s="30"/>
      <c r="PB543" s="30"/>
      <c r="PC543" s="30"/>
      <c r="PD543" s="30"/>
      <c r="PE543" s="30"/>
      <c r="PF543" s="30"/>
      <c r="PG543" s="30"/>
      <c r="PH543" s="30"/>
      <c r="PI543" s="30"/>
      <c r="PJ543" s="30"/>
      <c r="PK543" s="30"/>
      <c r="PL543" s="30"/>
      <c r="PM543" s="30"/>
      <c r="PN543" s="30"/>
      <c r="PO543" s="30"/>
      <c r="PP543" s="30"/>
      <c r="PQ543" s="30"/>
      <c r="PR543" s="30"/>
      <c r="PS543" s="30"/>
      <c r="PT543" s="30"/>
      <c r="PU543" s="30"/>
      <c r="PV543" s="30"/>
      <c r="PW543" s="30"/>
      <c r="PX543" s="30"/>
      <c r="PY543" s="30"/>
      <c r="PZ543" s="30"/>
      <c r="QA543" s="30"/>
      <c r="QB543" s="30"/>
      <c r="QC543" s="30"/>
      <c r="QD543" s="30"/>
      <c r="QE543" s="30"/>
      <c r="QF543" s="30"/>
      <c r="QG543" s="30"/>
      <c r="QH543" s="30"/>
      <c r="QI543" s="30"/>
      <c r="QJ543" s="30"/>
      <c r="QK543" s="30"/>
      <c r="QL543" s="30"/>
      <c r="QM543" s="30"/>
      <c r="QN543" s="30"/>
      <c r="QO543" s="30"/>
      <c r="QP543" s="30"/>
      <c r="QQ543" s="30"/>
      <c r="QR543" s="30"/>
      <c r="QS543" s="30"/>
      <c r="QT543" s="30"/>
      <c r="QU543" s="30"/>
      <c r="QV543" s="30"/>
      <c r="QW543" s="30"/>
      <c r="QX543" s="30"/>
      <c r="QY543" s="30"/>
      <c r="QZ543" s="30"/>
      <c r="RA543" s="30"/>
      <c r="RB543" s="30"/>
      <c r="RC543" s="30"/>
      <c r="RD543" s="30"/>
      <c r="RE543" s="30"/>
      <c r="RF543" s="30"/>
      <c r="RG543" s="30"/>
      <c r="RH543" s="30"/>
      <c r="RI543" s="30"/>
      <c r="RJ543" s="30"/>
      <c r="RK543" s="30"/>
      <c r="RL543" s="30"/>
      <c r="RM543" s="30"/>
      <c r="RN543" s="30"/>
      <c r="RO543" s="30"/>
      <c r="RP543" s="30"/>
      <c r="RQ543" s="30"/>
      <c r="RR543" s="30"/>
      <c r="RS543" s="30"/>
      <c r="RT543" s="30"/>
      <c r="RU543" s="30"/>
      <c r="RV543" s="30"/>
      <c r="RW543" s="30"/>
      <c r="RX543" s="30"/>
      <c r="RY543" s="30"/>
      <c r="RZ543" s="30"/>
      <c r="SA543" s="30"/>
      <c r="SB543" s="30"/>
      <c r="SC543" s="30"/>
      <c r="SD543" s="30"/>
      <c r="SE543" s="30"/>
      <c r="SF543" s="30"/>
      <c r="SG543" s="30"/>
      <c r="SH543" s="30"/>
      <c r="SI543" s="30"/>
      <c r="SJ543" s="30"/>
      <c r="SK543" s="30"/>
      <c r="SL543" s="30"/>
      <c r="SM543" s="30"/>
      <c r="SN543" s="30"/>
      <c r="SO543" s="30"/>
      <c r="SP543" s="30"/>
      <c r="SQ543" s="30"/>
      <c r="SR543" s="30"/>
      <c r="SS543" s="30"/>
      <c r="ST543" s="30"/>
      <c r="SU543" s="30"/>
      <c r="SV543" s="30"/>
      <c r="SW543" s="30"/>
      <c r="SX543" s="30"/>
      <c r="SY543" s="30"/>
      <c r="SZ543" s="30"/>
      <c r="TA543" s="30"/>
      <c r="TB543" s="30"/>
      <c r="TC543" s="30"/>
      <c r="TD543" s="30"/>
      <c r="TE543" s="30"/>
      <c r="TF543" s="30"/>
      <c r="TG543" s="30"/>
      <c r="TH543" s="30"/>
      <c r="TI543" s="30"/>
      <c r="TJ543" s="30"/>
      <c r="TK543" s="30"/>
      <c r="TL543" s="30"/>
      <c r="TM543" s="30"/>
      <c r="TN543" s="30"/>
      <c r="TO543" s="30"/>
      <c r="TP543" s="30"/>
      <c r="TQ543" s="30"/>
      <c r="TR543" s="30"/>
      <c r="TS543" s="30"/>
      <c r="TT543" s="30"/>
      <c r="TU543" s="30"/>
      <c r="TV543" s="30"/>
      <c r="TW543" s="30"/>
      <c r="TX543" s="30"/>
      <c r="TY543" s="30"/>
      <c r="TZ543" s="30"/>
      <c r="UA543" s="30"/>
      <c r="UB543" s="30"/>
      <c r="UC543" s="30"/>
      <c r="UD543" s="30"/>
      <c r="UE543" s="30"/>
      <c r="UF543" s="30"/>
      <c r="UG543" s="30"/>
      <c r="UH543" s="30"/>
      <c r="UI543" s="30"/>
      <c r="UJ543" s="30"/>
      <c r="UK543" s="30"/>
      <c r="UL543" s="30"/>
      <c r="UM543" s="30"/>
      <c r="UN543" s="30"/>
      <c r="UO543" s="30"/>
      <c r="UP543" s="30"/>
      <c r="UQ543" s="30"/>
      <c r="UR543" s="30"/>
      <c r="US543" s="30"/>
      <c r="UT543" s="30"/>
      <c r="UU543" s="30"/>
      <c r="UV543" s="30"/>
      <c r="UW543" s="30"/>
      <c r="UX543" s="30"/>
      <c r="UY543" s="30"/>
      <c r="UZ543" s="30"/>
      <c r="VA543" s="30"/>
      <c r="VB543" s="30"/>
      <c r="VC543" s="30"/>
      <c r="VD543" s="30"/>
      <c r="VE543" s="30"/>
      <c r="VF543" s="30"/>
      <c r="VG543" s="30"/>
      <c r="VH543" s="30"/>
      <c r="VI543" s="30"/>
      <c r="VJ543" s="30"/>
      <c r="VK543" s="30"/>
      <c r="VL543" s="30"/>
      <c r="VM543" s="30"/>
      <c r="VN543" s="30"/>
      <c r="VO543" s="30"/>
      <c r="VP543" s="30"/>
      <c r="VQ543" s="30"/>
      <c r="VR543" s="30"/>
      <c r="VS543" s="30"/>
      <c r="VT543" s="30"/>
      <c r="VU543" s="30"/>
      <c r="VV543" s="30"/>
      <c r="VW543" s="30"/>
      <c r="VX543" s="30"/>
      <c r="VY543" s="30"/>
      <c r="VZ543" s="30"/>
      <c r="WA543" s="30"/>
      <c r="WB543" s="30"/>
      <c r="WC543" s="30"/>
      <c r="WD543" s="30"/>
      <c r="WE543" s="30"/>
      <c r="WF543" s="30"/>
      <c r="WG543" s="30"/>
      <c r="WH543" s="30"/>
      <c r="WI543" s="30"/>
      <c r="WJ543" s="30"/>
      <c r="WK543" s="30"/>
      <c r="WL543" s="30"/>
      <c r="WM543" s="30"/>
      <c r="WN543" s="30"/>
      <c r="WO543" s="30"/>
      <c r="WP543" s="30"/>
      <c r="WQ543" s="30"/>
      <c r="WR543" s="30"/>
      <c r="WS543" s="30"/>
      <c r="WT543" s="30"/>
      <c r="WU543" s="30"/>
      <c r="WV543" s="30"/>
      <c r="WW543" s="30"/>
      <c r="WX543" s="30"/>
      <c r="WY543" s="30"/>
      <c r="WZ543" s="30"/>
      <c r="XA543" s="30"/>
      <c r="XB543" s="30"/>
      <c r="XC543" s="30"/>
      <c r="XD543" s="30"/>
      <c r="XE543" s="30"/>
      <c r="XF543" s="30"/>
      <c r="XG543" s="30"/>
      <c r="XH543" s="30"/>
      <c r="XI543" s="30"/>
      <c r="XJ543" s="30"/>
      <c r="XK543" s="30"/>
      <c r="XL543" s="30"/>
      <c r="XM543" s="30"/>
      <c r="XN543" s="30"/>
      <c r="XO543" s="30"/>
      <c r="XP543" s="30"/>
      <c r="XQ543" s="30"/>
      <c r="XR543" s="30"/>
      <c r="XS543" s="30"/>
      <c r="XT543" s="30"/>
      <c r="XU543" s="30"/>
      <c r="XV543" s="30"/>
      <c r="XW543" s="30"/>
      <c r="XX543" s="30"/>
      <c r="XY543" s="30"/>
      <c r="XZ543" s="30"/>
      <c r="YA543" s="30"/>
      <c r="YB543" s="30"/>
      <c r="YC543" s="30"/>
      <c r="YD543" s="30"/>
      <c r="YE543" s="30"/>
      <c r="YF543" s="30"/>
      <c r="YG543" s="30"/>
      <c r="YH543" s="30"/>
      <c r="YI543" s="30"/>
      <c r="YJ543" s="30"/>
      <c r="YK543" s="30"/>
      <c r="YL543" s="30"/>
      <c r="YM543" s="30"/>
      <c r="YN543" s="30"/>
      <c r="YO543" s="30"/>
      <c r="YP543" s="30"/>
      <c r="YQ543" s="30"/>
      <c r="YR543" s="30"/>
      <c r="YS543" s="30"/>
      <c r="YT543" s="30"/>
      <c r="YU543" s="30"/>
      <c r="YV543" s="30"/>
      <c r="YW543" s="30"/>
      <c r="YX543" s="30"/>
      <c r="YY543" s="30"/>
      <c r="YZ543" s="30"/>
      <c r="ZA543" s="30"/>
      <c r="ZB543" s="30"/>
      <c r="ZC543" s="30"/>
      <c r="ZD543" s="30"/>
      <c r="ZE543" s="30"/>
      <c r="ZF543" s="30"/>
      <c r="ZG543" s="30"/>
      <c r="ZH543" s="30"/>
      <c r="ZI543" s="30"/>
      <c r="ZJ543" s="30"/>
      <c r="ZK543" s="30"/>
      <c r="ZL543" s="30"/>
      <c r="ZM543" s="30"/>
      <c r="ZN543" s="30"/>
      <c r="ZO543" s="30"/>
      <c r="ZP543" s="30"/>
      <c r="ZQ543" s="30"/>
      <c r="ZR543" s="30"/>
      <c r="ZS543" s="30"/>
      <c r="ZT543" s="30"/>
      <c r="ZU543" s="30"/>
      <c r="ZV543" s="30"/>
      <c r="ZW543" s="30"/>
      <c r="ZX543" s="30"/>
      <c r="ZY543" s="30"/>
      <c r="ZZ543" s="30"/>
      <c r="AAA543" s="30"/>
      <c r="AAB543" s="30"/>
      <c r="AAC543" s="30"/>
      <c r="AAD543" s="30"/>
      <c r="AAE543" s="30"/>
      <c r="AAF543" s="30"/>
      <c r="AAG543" s="30"/>
      <c r="AAH543" s="30"/>
      <c r="AAI543" s="30"/>
      <c r="AAJ543" s="30"/>
      <c r="AAK543" s="30"/>
      <c r="AAL543" s="30"/>
      <c r="AAM543" s="30"/>
      <c r="AAN543" s="30"/>
      <c r="AAO543" s="30"/>
      <c r="AAP543" s="30"/>
      <c r="AAQ543" s="30"/>
      <c r="AAR543" s="30"/>
      <c r="AAS543" s="30"/>
      <c r="AAT543" s="30"/>
      <c r="AAU543" s="30"/>
      <c r="AAV543" s="30"/>
      <c r="AAW543" s="30"/>
      <c r="AAX543" s="30"/>
      <c r="AAY543" s="30"/>
      <c r="AAZ543" s="30"/>
      <c r="ABA543" s="30"/>
      <c r="ABB543" s="30"/>
      <c r="ABC543" s="30"/>
      <c r="ABD543" s="30"/>
      <c r="ABE543" s="30"/>
      <c r="ABF543" s="30"/>
      <c r="ABG543" s="30"/>
      <c r="ABH543" s="30"/>
      <c r="ABI543" s="30"/>
      <c r="ABJ543" s="30"/>
      <c r="ABK543" s="30"/>
      <c r="ABL543" s="30"/>
      <c r="ABM543" s="30"/>
      <c r="ABN543" s="30"/>
      <c r="ABO543" s="30"/>
      <c r="ABP543" s="30"/>
      <c r="ABQ543" s="30"/>
      <c r="ABR543" s="30"/>
      <c r="ABS543" s="30"/>
      <c r="ABT543" s="30"/>
      <c r="ABU543" s="30"/>
      <c r="ABV543" s="30"/>
      <c r="ABW543" s="30"/>
      <c r="ABX543" s="30"/>
      <c r="ABY543" s="30"/>
      <c r="ABZ543" s="30"/>
      <c r="ACA543" s="30"/>
      <c r="ACB543" s="30"/>
      <c r="ACC543" s="30"/>
      <c r="ACD543" s="30"/>
      <c r="ACE543" s="30"/>
      <c r="ACF543" s="30"/>
      <c r="ACG543" s="30"/>
      <c r="ACH543" s="30"/>
      <c r="ACI543" s="30"/>
      <c r="ACJ543" s="30"/>
      <c r="ACK543" s="30"/>
      <c r="ACL543" s="30"/>
      <c r="ACM543" s="30"/>
      <c r="ACN543" s="30"/>
      <c r="ACO543" s="30"/>
      <c r="ACP543" s="30"/>
      <c r="ACQ543" s="30"/>
      <c r="ACR543" s="30"/>
      <c r="ACS543" s="30"/>
      <c r="ACT543" s="30"/>
      <c r="ACU543" s="30"/>
      <c r="ACV543" s="30"/>
      <c r="ACW543" s="30"/>
      <c r="ACX543" s="30"/>
      <c r="ACY543" s="30"/>
      <c r="ACZ543" s="30"/>
      <c r="ADA543" s="30"/>
      <c r="ADB543" s="30"/>
      <c r="ADC543" s="30"/>
      <c r="ADD543" s="30"/>
      <c r="ADE543" s="30"/>
      <c r="ADF543" s="30"/>
      <c r="ADG543" s="30"/>
      <c r="ADH543" s="30"/>
      <c r="ADI543" s="30"/>
      <c r="ADJ543" s="30"/>
      <c r="ADK543" s="30"/>
      <c r="ADL543" s="30"/>
      <c r="ADM543" s="30"/>
      <c r="ADN543" s="30"/>
      <c r="ADO543" s="30"/>
      <c r="ADP543" s="30"/>
      <c r="ADQ543" s="30"/>
      <c r="ADR543" s="30"/>
      <c r="ADS543" s="30"/>
      <c r="ADT543" s="30"/>
      <c r="ADU543" s="30"/>
      <c r="ADV543" s="30"/>
      <c r="ADW543" s="30"/>
      <c r="ADX543" s="43"/>
      <c r="ADZ543" s="5"/>
      <c r="AEB543" s="7"/>
      <c r="AEC543" s="7"/>
      <c r="AED543" s="7"/>
      <c r="AEE543" s="7"/>
      <c r="AEF543" s="7"/>
      <c r="AEG543" s="7"/>
      <c r="AEH543" s="7"/>
      <c r="AEI543" s="7"/>
      <c r="AEJ543" s="7"/>
      <c r="AEK543" s="7"/>
      <c r="AEL543" s="7"/>
      <c r="AEM543" s="7"/>
      <c r="AEN543" s="7"/>
      <c r="AEO543" s="7"/>
      <c r="AEP543" s="7"/>
      <c r="AEQ543" s="7"/>
      <c r="AER543" s="7"/>
      <c r="AES543" s="7"/>
      <c r="AET543" s="7"/>
      <c r="AEU543" s="7"/>
      <c r="AEV543" s="7"/>
      <c r="AEW543" s="7"/>
    </row>
    <row r="544" spans="1:829" ht="13.5" thickBot="1" x14ac:dyDescent="0.25"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30"/>
      <c r="AG544" s="30"/>
      <c r="AH544" s="30"/>
      <c r="AI544" s="30"/>
      <c r="AJ544" s="30"/>
      <c r="AK544" s="30"/>
      <c r="AL544" s="30"/>
      <c r="AM544" s="30"/>
      <c r="AN544" s="30"/>
      <c r="AO544" s="30"/>
      <c r="AP544" s="30"/>
      <c r="AQ544" s="30"/>
      <c r="AR544" s="30"/>
      <c r="AS544" s="30"/>
      <c r="AT544" s="30"/>
      <c r="AU544" s="30"/>
      <c r="AV544" s="30"/>
      <c r="AW544" s="30"/>
      <c r="AX544" s="30"/>
      <c r="AY544" s="30"/>
      <c r="AZ544" s="30"/>
      <c r="BA544" s="30"/>
      <c r="BB544" s="30"/>
      <c r="BC544" s="30"/>
      <c r="BD544" s="30"/>
      <c r="BH544" s="30"/>
      <c r="BI544" s="30"/>
      <c r="BJ544" s="30"/>
      <c r="BK544" s="30"/>
      <c r="BL544" s="30"/>
      <c r="BM544" s="30"/>
      <c r="BN544" s="30"/>
      <c r="BO544" s="30"/>
      <c r="BP544" s="30"/>
      <c r="BQ544" s="30"/>
      <c r="BR544" s="30"/>
      <c r="BS544" s="30"/>
      <c r="BT544" s="30"/>
      <c r="BU544" s="30"/>
      <c r="BV544" s="30"/>
      <c r="BW544" s="30"/>
      <c r="BX544" s="30"/>
      <c r="BY544" s="30"/>
      <c r="BZ544" s="30"/>
      <c r="CA544" s="30"/>
      <c r="CB544" s="30"/>
      <c r="CC544" s="30"/>
      <c r="CD544" s="30"/>
      <c r="CE544" s="30"/>
      <c r="CF544" s="30"/>
      <c r="CG544" s="30"/>
      <c r="CH544" s="30"/>
      <c r="CI544" s="30"/>
      <c r="CJ544" s="30"/>
      <c r="CK544" s="30"/>
      <c r="CL544" s="30"/>
      <c r="CM544" s="30"/>
      <c r="CN544" s="30"/>
      <c r="CO544" s="30"/>
      <c r="CP544" s="30"/>
      <c r="CQ544" s="30"/>
      <c r="CR544" s="30"/>
      <c r="CS544" s="30"/>
      <c r="CT544" s="30"/>
      <c r="CU544" s="30"/>
      <c r="CV544" s="30"/>
      <c r="CW544" s="30"/>
      <c r="CX544" s="30"/>
      <c r="CY544" s="30"/>
      <c r="CZ544" s="30"/>
      <c r="DA544" s="30"/>
      <c r="DB544" s="30"/>
      <c r="DC544" s="30"/>
      <c r="DD544" s="30"/>
      <c r="DE544" s="30"/>
      <c r="DF544" s="30"/>
      <c r="DG544" s="30"/>
      <c r="DH544" s="30"/>
      <c r="DI544" s="30"/>
      <c r="DJ544" s="30"/>
      <c r="DK544" s="30"/>
      <c r="DL544" s="30"/>
      <c r="DM544" s="30"/>
      <c r="DN544" s="30"/>
      <c r="DO544" s="30"/>
      <c r="DP544" s="30"/>
      <c r="DQ544" s="30"/>
      <c r="DR544" s="30"/>
      <c r="DS544" s="30"/>
      <c r="DT544" s="30"/>
      <c r="DU544" s="30"/>
      <c r="DV544" s="30"/>
      <c r="DW544" s="30"/>
      <c r="DX544" s="30"/>
      <c r="DY544" s="30"/>
      <c r="DZ544" s="30"/>
      <c r="EA544" s="30"/>
      <c r="EB544" s="30"/>
      <c r="EC544" s="30"/>
      <c r="ED544" s="30"/>
      <c r="EE544" s="30"/>
      <c r="EF544" s="30"/>
      <c r="EG544" s="30"/>
      <c r="EH544" s="30"/>
      <c r="EI544" s="30"/>
      <c r="EJ544" s="30"/>
      <c r="EK544" s="30"/>
      <c r="EL544" s="30"/>
      <c r="EM544" s="30"/>
      <c r="EN544" s="30"/>
      <c r="EO544" s="30"/>
      <c r="EP544" s="30"/>
      <c r="EQ544" s="30"/>
      <c r="ER544" s="30"/>
      <c r="ES544" s="30"/>
      <c r="ET544" s="30"/>
      <c r="EU544" s="30"/>
      <c r="EV544" s="30"/>
      <c r="EW544" s="30"/>
      <c r="EX544" s="30"/>
      <c r="EY544" s="30"/>
      <c r="EZ544" s="30"/>
      <c r="FA544" s="30"/>
      <c r="FB544" s="30"/>
      <c r="FC544" s="30"/>
      <c r="FD544" s="30"/>
      <c r="FE544" s="30"/>
      <c r="FF544" s="30"/>
      <c r="FG544" s="30"/>
      <c r="FH544" s="30"/>
      <c r="FI544" s="30"/>
      <c r="FJ544" s="30"/>
      <c r="FK544" s="30"/>
      <c r="FL544" s="30"/>
      <c r="FM544" s="30"/>
      <c r="FN544" s="30"/>
      <c r="FO544" s="30"/>
      <c r="FP544" s="30"/>
      <c r="FQ544" s="30"/>
      <c r="FR544" s="30"/>
      <c r="FS544" s="30"/>
      <c r="FT544" s="30"/>
      <c r="FU544" s="30"/>
      <c r="FV544" s="30"/>
      <c r="FW544" s="30"/>
      <c r="FX544" s="30"/>
      <c r="FY544" s="30"/>
      <c r="FZ544" s="30"/>
      <c r="GA544" s="30"/>
      <c r="GB544" s="30"/>
      <c r="GC544" s="30"/>
      <c r="GD544" s="30"/>
      <c r="GE544" s="30"/>
      <c r="GF544" s="30"/>
      <c r="GG544" s="30"/>
      <c r="GH544" s="30"/>
      <c r="GI544" s="30"/>
      <c r="GJ544" s="30"/>
      <c r="GK544" s="30"/>
      <c r="GL544" s="30"/>
      <c r="GM544" s="30"/>
      <c r="GN544" s="30"/>
      <c r="GO544" s="30"/>
      <c r="GP544" s="30"/>
      <c r="GQ544" s="30"/>
      <c r="GR544" s="30"/>
      <c r="GS544" s="30"/>
      <c r="GT544" s="30"/>
      <c r="GU544" s="30"/>
      <c r="GV544" s="30"/>
      <c r="GW544" s="30"/>
      <c r="GX544" s="30"/>
      <c r="GY544" s="30"/>
      <c r="GZ544" s="30"/>
      <c r="HA544" s="30"/>
      <c r="HB544" s="30"/>
      <c r="HC544" s="30"/>
      <c r="HD544" s="30"/>
      <c r="HE544" s="30"/>
      <c r="HF544" s="30"/>
      <c r="HG544" s="30"/>
      <c r="HH544" s="30"/>
      <c r="HI544" s="30"/>
      <c r="HJ544" s="30"/>
      <c r="HK544" s="30"/>
      <c r="HL544" s="30"/>
      <c r="HM544" s="30"/>
      <c r="HN544" s="30"/>
      <c r="HO544" s="30"/>
      <c r="HP544" s="30"/>
      <c r="HQ544" s="30"/>
      <c r="HR544" s="30"/>
      <c r="HS544" s="30"/>
      <c r="HT544" s="30"/>
      <c r="HU544" s="30"/>
      <c r="HV544" s="30"/>
      <c r="HW544" s="30"/>
      <c r="HX544" s="30"/>
      <c r="HY544" s="30"/>
      <c r="HZ544" s="30"/>
      <c r="IA544" s="30"/>
      <c r="IB544" s="30"/>
      <c r="IC544" s="30"/>
      <c r="ID544" s="30"/>
      <c r="IE544" s="30"/>
      <c r="IF544" s="30"/>
      <c r="IG544" s="30"/>
      <c r="IH544" s="30"/>
      <c r="II544" s="30"/>
      <c r="IJ544" s="30"/>
      <c r="IK544" s="30"/>
      <c r="IL544" s="30"/>
      <c r="IM544" s="30"/>
      <c r="IN544" s="30"/>
      <c r="IO544" s="30"/>
      <c r="IP544" s="30"/>
      <c r="IQ544" s="30"/>
      <c r="IR544" s="30"/>
      <c r="IS544" s="30"/>
      <c r="IT544" s="30"/>
      <c r="IU544" s="30"/>
      <c r="IV544" s="30"/>
      <c r="IW544" s="30"/>
      <c r="IX544" s="30"/>
      <c r="IY544" s="30"/>
      <c r="IZ544" s="30"/>
      <c r="JA544" s="30"/>
      <c r="JB544" s="30"/>
      <c r="JC544" s="30"/>
      <c r="JD544" s="30"/>
      <c r="JE544" s="30"/>
      <c r="JF544" s="30"/>
      <c r="JG544" s="30"/>
      <c r="JH544" s="30"/>
      <c r="JI544" s="30"/>
      <c r="JJ544" s="30"/>
      <c r="JK544" s="30"/>
      <c r="JL544" s="30"/>
      <c r="JM544" s="30"/>
      <c r="JN544" s="30"/>
      <c r="JO544" s="30"/>
      <c r="JP544" s="30"/>
      <c r="JQ544" s="30"/>
      <c r="JR544" s="30"/>
      <c r="JS544" s="30"/>
      <c r="JT544" s="30"/>
      <c r="JU544" s="30"/>
      <c r="JV544" s="30"/>
      <c r="JW544" s="30"/>
      <c r="JX544" s="30"/>
      <c r="JY544" s="30"/>
      <c r="JZ544" s="30"/>
      <c r="KA544" s="30"/>
      <c r="KB544" s="30"/>
      <c r="KC544" s="30"/>
      <c r="KD544" s="30"/>
      <c r="KE544" s="30"/>
      <c r="KF544" s="30"/>
      <c r="KG544" s="30"/>
      <c r="KH544" s="30"/>
      <c r="KI544" s="30"/>
      <c r="KJ544" s="30"/>
      <c r="KK544" s="30"/>
      <c r="KL544" s="30"/>
      <c r="KM544" s="30"/>
      <c r="KN544" s="30"/>
      <c r="KO544" s="30"/>
      <c r="KP544" s="30"/>
      <c r="KQ544" s="30"/>
      <c r="KR544" s="30"/>
      <c r="KS544" s="30"/>
      <c r="KT544" s="30"/>
      <c r="KU544" s="30"/>
      <c r="KV544" s="30"/>
      <c r="KW544" s="30"/>
      <c r="KX544" s="30"/>
      <c r="KY544" s="30"/>
      <c r="KZ544" s="30"/>
      <c r="LA544" s="30"/>
      <c r="LB544" s="30"/>
      <c r="LC544" s="30"/>
      <c r="LD544" s="30"/>
      <c r="LE544" s="30"/>
      <c r="LF544" s="30"/>
      <c r="LG544" s="30"/>
      <c r="LH544" s="30"/>
      <c r="LI544" s="30"/>
      <c r="LJ544" s="30"/>
      <c r="LK544" s="30"/>
      <c r="LL544" s="30"/>
      <c r="LM544" s="30"/>
      <c r="LN544" s="30"/>
      <c r="LO544" s="30"/>
      <c r="LP544" s="30"/>
      <c r="LQ544" s="30"/>
      <c r="LR544" s="30"/>
      <c r="LS544" s="30"/>
      <c r="LT544" s="30"/>
      <c r="LU544" s="30"/>
      <c r="LV544" s="30"/>
      <c r="LW544" s="30"/>
      <c r="LX544" s="30"/>
      <c r="LY544" s="30"/>
      <c r="LZ544" s="30"/>
      <c r="MA544" s="30"/>
      <c r="MB544" s="30"/>
      <c r="MC544" s="30"/>
      <c r="MD544" s="30"/>
      <c r="ME544" s="30"/>
      <c r="MF544" s="30"/>
      <c r="MG544" s="30"/>
      <c r="MH544" s="30"/>
      <c r="MI544" s="30"/>
      <c r="MJ544" s="30"/>
      <c r="MK544" s="30"/>
      <c r="ML544" s="30"/>
      <c r="MM544" s="30"/>
      <c r="MN544" s="30"/>
      <c r="MO544" s="30"/>
      <c r="MP544" s="30"/>
      <c r="MQ544" s="30"/>
      <c r="MR544" s="30"/>
      <c r="MS544" s="30"/>
      <c r="MT544" s="30"/>
      <c r="MU544" s="30"/>
      <c r="MV544" s="30"/>
      <c r="MW544" s="30"/>
      <c r="MX544" s="30"/>
      <c r="MY544" s="30"/>
      <c r="MZ544" s="30"/>
      <c r="NA544" s="30"/>
      <c r="NB544" s="30"/>
      <c r="NC544" s="30"/>
      <c r="ND544" s="30"/>
      <c r="NE544" s="30"/>
      <c r="NF544" s="30"/>
      <c r="NG544" s="30"/>
      <c r="NH544" s="30"/>
      <c r="NI544" s="30"/>
      <c r="NJ544" s="30"/>
      <c r="NK544" s="30"/>
      <c r="NL544" s="30"/>
      <c r="NM544" s="30"/>
      <c r="NN544" s="30"/>
      <c r="NO544" s="30"/>
      <c r="NP544" s="30"/>
      <c r="NQ544" s="30"/>
      <c r="NR544" s="30"/>
      <c r="NS544" s="30"/>
      <c r="NT544" s="30"/>
      <c r="NU544" s="30"/>
      <c r="NV544" s="30"/>
      <c r="NW544" s="30"/>
      <c r="NX544" s="30"/>
      <c r="NY544" s="30"/>
      <c r="NZ544" s="30"/>
      <c r="OA544" s="30"/>
      <c r="OB544" s="30"/>
      <c r="OC544" s="30"/>
      <c r="OD544" s="30"/>
      <c r="OE544" s="30"/>
      <c r="OF544" s="30"/>
      <c r="OG544" s="30"/>
      <c r="OH544" s="30"/>
      <c r="OI544" s="30"/>
      <c r="OJ544" s="30"/>
      <c r="OK544" s="30"/>
      <c r="OL544" s="30"/>
      <c r="OM544" s="30"/>
      <c r="ON544" s="30"/>
      <c r="OO544" s="30"/>
      <c r="OP544" s="30"/>
      <c r="OQ544" s="30"/>
      <c r="OR544" s="30"/>
      <c r="OS544" s="30"/>
      <c r="OT544" s="30"/>
      <c r="OU544" s="30"/>
      <c r="OV544" s="30"/>
      <c r="OW544" s="30"/>
      <c r="OX544" s="30"/>
      <c r="OY544" s="30"/>
      <c r="OZ544" s="30"/>
      <c r="PA544" s="30"/>
      <c r="PB544" s="30"/>
      <c r="PC544" s="30"/>
      <c r="PD544" s="30"/>
      <c r="PE544" s="30"/>
      <c r="PF544" s="30"/>
      <c r="PG544" s="30"/>
      <c r="PH544" s="30"/>
      <c r="PI544" s="30"/>
      <c r="PJ544" s="30"/>
      <c r="PK544" s="30"/>
      <c r="PL544" s="30"/>
      <c r="PM544" s="30"/>
      <c r="PN544" s="30"/>
      <c r="PO544" s="30"/>
      <c r="PP544" s="30"/>
      <c r="PQ544" s="30"/>
      <c r="PR544" s="30"/>
      <c r="PS544" s="30"/>
      <c r="PT544" s="30"/>
      <c r="PU544" s="30"/>
      <c r="PV544" s="30"/>
      <c r="PW544" s="30"/>
      <c r="PX544" s="30"/>
      <c r="PY544" s="30"/>
      <c r="PZ544" s="30"/>
      <c r="QA544" s="30"/>
      <c r="QB544" s="30"/>
      <c r="QC544" s="30"/>
      <c r="QD544" s="30"/>
      <c r="QE544" s="30"/>
      <c r="QF544" s="30"/>
      <c r="QG544" s="30"/>
      <c r="QH544" s="30"/>
      <c r="QI544" s="30"/>
      <c r="QJ544" s="30"/>
      <c r="QK544" s="30"/>
      <c r="QL544" s="30"/>
      <c r="QM544" s="30"/>
      <c r="QN544" s="30"/>
      <c r="QO544" s="30"/>
      <c r="QP544" s="30"/>
      <c r="QQ544" s="30"/>
      <c r="QR544" s="30"/>
      <c r="QS544" s="30"/>
      <c r="QT544" s="30"/>
      <c r="QU544" s="30"/>
      <c r="QV544" s="30"/>
      <c r="QW544" s="30"/>
      <c r="QX544" s="30"/>
      <c r="QY544" s="30"/>
      <c r="QZ544" s="30"/>
      <c r="RA544" s="30"/>
      <c r="RB544" s="30"/>
      <c r="RC544" s="30"/>
      <c r="RD544" s="30"/>
      <c r="RE544" s="30"/>
      <c r="RF544" s="30"/>
      <c r="RG544" s="30"/>
      <c r="RH544" s="30"/>
      <c r="RI544" s="30"/>
      <c r="RJ544" s="30"/>
      <c r="RK544" s="30"/>
      <c r="RL544" s="30"/>
      <c r="RM544" s="30"/>
      <c r="RN544" s="30"/>
      <c r="RO544" s="30"/>
      <c r="RP544" s="30"/>
      <c r="RQ544" s="30"/>
      <c r="RR544" s="30"/>
      <c r="RS544" s="30"/>
      <c r="RT544" s="30"/>
      <c r="RU544" s="30"/>
      <c r="RV544" s="30"/>
      <c r="RW544" s="30"/>
      <c r="RX544" s="30"/>
      <c r="RY544" s="30"/>
      <c r="RZ544" s="30"/>
      <c r="SA544" s="30"/>
      <c r="SB544" s="30"/>
      <c r="SC544" s="30"/>
      <c r="SD544" s="30"/>
      <c r="SE544" s="30"/>
      <c r="SF544" s="30"/>
      <c r="SG544" s="30"/>
      <c r="SH544" s="30"/>
      <c r="SI544" s="30"/>
      <c r="SJ544" s="30"/>
      <c r="SK544" s="30"/>
      <c r="SL544" s="30"/>
      <c r="SM544" s="30"/>
      <c r="SN544" s="30"/>
      <c r="SO544" s="30"/>
      <c r="SP544" s="30"/>
      <c r="SQ544" s="30"/>
      <c r="SR544" s="30"/>
      <c r="SS544" s="30"/>
      <c r="ST544" s="30"/>
      <c r="SU544" s="30"/>
      <c r="SV544" s="30"/>
      <c r="SW544" s="30"/>
      <c r="SX544" s="30"/>
      <c r="SY544" s="30"/>
      <c r="SZ544" s="30"/>
      <c r="TA544" s="30"/>
      <c r="TB544" s="30"/>
      <c r="TC544" s="30"/>
      <c r="TD544" s="30"/>
      <c r="TE544" s="30"/>
      <c r="TF544" s="30"/>
      <c r="TG544" s="30"/>
      <c r="TH544" s="30"/>
      <c r="TI544" s="30"/>
      <c r="TJ544" s="30"/>
      <c r="TK544" s="30"/>
      <c r="TL544" s="30"/>
      <c r="TM544" s="30"/>
      <c r="TN544" s="30"/>
      <c r="TO544" s="30"/>
      <c r="TP544" s="30"/>
      <c r="TQ544" s="30"/>
      <c r="TR544" s="30"/>
      <c r="TS544" s="30"/>
      <c r="TT544" s="30"/>
      <c r="TU544" s="30"/>
      <c r="TV544" s="30"/>
      <c r="TW544" s="30"/>
      <c r="TX544" s="30"/>
      <c r="TY544" s="30"/>
      <c r="TZ544" s="30"/>
      <c r="UA544" s="30"/>
      <c r="UB544" s="30"/>
      <c r="UC544" s="30"/>
      <c r="UD544" s="30"/>
      <c r="UE544" s="30"/>
      <c r="UF544" s="30"/>
      <c r="UG544" s="30"/>
      <c r="UH544" s="30"/>
      <c r="UI544" s="30"/>
      <c r="UJ544" s="30"/>
      <c r="UK544" s="30"/>
      <c r="UL544" s="30"/>
      <c r="UM544" s="30"/>
      <c r="UN544" s="30"/>
      <c r="UO544" s="30"/>
      <c r="UP544" s="30"/>
      <c r="UQ544" s="30"/>
      <c r="UR544" s="30"/>
      <c r="US544" s="30"/>
      <c r="UT544" s="30"/>
      <c r="UU544" s="30"/>
      <c r="UV544" s="30"/>
      <c r="UW544" s="30"/>
      <c r="UX544" s="30"/>
      <c r="UY544" s="30"/>
      <c r="UZ544" s="30"/>
      <c r="VA544" s="30"/>
      <c r="VB544" s="30"/>
      <c r="VC544" s="30"/>
      <c r="VD544" s="30"/>
      <c r="VE544" s="30"/>
      <c r="VF544" s="30"/>
      <c r="VG544" s="30"/>
      <c r="VH544" s="30"/>
      <c r="VI544" s="30"/>
      <c r="VJ544" s="30"/>
      <c r="VK544" s="30"/>
      <c r="VL544" s="30"/>
      <c r="VM544" s="30"/>
      <c r="VN544" s="30"/>
      <c r="VO544" s="30"/>
      <c r="VP544" s="30"/>
      <c r="VQ544" s="30"/>
      <c r="VR544" s="30"/>
      <c r="VS544" s="30"/>
      <c r="VT544" s="30"/>
      <c r="VU544" s="30"/>
      <c r="VV544" s="30"/>
      <c r="VW544" s="30"/>
      <c r="VX544" s="30"/>
      <c r="VY544" s="30"/>
      <c r="VZ544" s="30"/>
      <c r="WA544" s="30"/>
      <c r="WB544" s="30"/>
      <c r="WC544" s="30"/>
      <c r="WD544" s="30"/>
      <c r="WE544" s="30"/>
      <c r="WF544" s="30"/>
      <c r="WG544" s="30"/>
      <c r="WH544" s="30"/>
      <c r="WI544" s="30"/>
      <c r="WJ544" s="30"/>
      <c r="WK544" s="30"/>
      <c r="WL544" s="30"/>
      <c r="WM544" s="30"/>
      <c r="WN544" s="30"/>
      <c r="WO544" s="30"/>
      <c r="WP544" s="30"/>
      <c r="WQ544" s="30"/>
      <c r="WR544" s="30"/>
      <c r="WS544" s="30"/>
      <c r="WT544" s="30"/>
      <c r="WU544" s="30"/>
      <c r="WV544" s="30"/>
      <c r="WW544" s="30"/>
      <c r="WX544" s="30"/>
      <c r="WY544" s="30"/>
      <c r="WZ544" s="30"/>
      <c r="XA544" s="30"/>
      <c r="XB544" s="30"/>
      <c r="XC544" s="30"/>
      <c r="XD544" s="30"/>
      <c r="XE544" s="30"/>
      <c r="XF544" s="30"/>
      <c r="XG544" s="30"/>
      <c r="XH544" s="30"/>
      <c r="XI544" s="30"/>
      <c r="XJ544" s="30"/>
      <c r="XK544" s="30"/>
      <c r="XL544" s="30"/>
      <c r="XM544" s="30"/>
      <c r="XN544" s="30"/>
      <c r="XO544" s="30"/>
      <c r="XP544" s="30"/>
      <c r="XQ544" s="30"/>
      <c r="XR544" s="30"/>
      <c r="XS544" s="30"/>
      <c r="XT544" s="30"/>
      <c r="XU544" s="30"/>
      <c r="XV544" s="30"/>
      <c r="XW544" s="30"/>
      <c r="XX544" s="30"/>
      <c r="XY544" s="30"/>
      <c r="XZ544" s="30"/>
      <c r="YA544" s="30"/>
      <c r="YB544" s="30"/>
      <c r="YC544" s="30"/>
      <c r="YD544" s="30"/>
      <c r="YE544" s="30"/>
      <c r="YF544" s="30"/>
      <c r="YG544" s="30"/>
      <c r="YH544" s="30"/>
      <c r="YI544" s="30"/>
      <c r="YJ544" s="30"/>
      <c r="YK544" s="30"/>
      <c r="YL544" s="30"/>
      <c r="YM544" s="30"/>
      <c r="YN544" s="30"/>
      <c r="YO544" s="30"/>
      <c r="YP544" s="30"/>
      <c r="YQ544" s="30"/>
      <c r="YR544" s="30"/>
      <c r="YS544" s="30"/>
      <c r="YT544" s="30"/>
      <c r="YU544" s="30"/>
      <c r="YV544" s="30"/>
      <c r="YW544" s="30"/>
      <c r="YX544" s="30"/>
      <c r="YY544" s="30"/>
      <c r="YZ544" s="30"/>
      <c r="ZA544" s="30"/>
      <c r="ZB544" s="30"/>
      <c r="ZC544" s="30"/>
      <c r="ZD544" s="30"/>
      <c r="ZE544" s="30"/>
      <c r="ZF544" s="30"/>
      <c r="ZG544" s="30"/>
      <c r="ZH544" s="30"/>
      <c r="ZI544" s="30"/>
      <c r="ZJ544" s="30"/>
      <c r="ZK544" s="30"/>
      <c r="ZL544" s="30"/>
      <c r="ZM544" s="30"/>
      <c r="ZN544" s="30"/>
      <c r="ZO544" s="30"/>
      <c r="ZP544" s="30"/>
      <c r="ZQ544" s="30"/>
      <c r="ZR544" s="30"/>
      <c r="ZS544" s="30"/>
      <c r="ZT544" s="30"/>
      <c r="ZU544" s="30"/>
      <c r="ZV544" s="30"/>
      <c r="ZW544" s="30"/>
      <c r="ZX544" s="30"/>
      <c r="ZY544" s="30"/>
      <c r="ZZ544" s="30"/>
      <c r="AAA544" s="30"/>
      <c r="AAB544" s="30"/>
      <c r="AAC544" s="30"/>
      <c r="AAD544" s="30"/>
      <c r="AAE544" s="30"/>
      <c r="AAF544" s="30"/>
      <c r="AAG544" s="30"/>
      <c r="AAH544" s="30"/>
      <c r="AAI544" s="30"/>
      <c r="AAJ544" s="30"/>
      <c r="AAK544" s="30"/>
      <c r="AAL544" s="30"/>
      <c r="AAM544" s="30"/>
      <c r="AAN544" s="30"/>
      <c r="AAO544" s="30"/>
      <c r="AAP544" s="30"/>
      <c r="AAQ544" s="30"/>
      <c r="AAR544" s="30"/>
      <c r="AAS544" s="30"/>
      <c r="AAT544" s="30"/>
      <c r="AAU544" s="30"/>
      <c r="AAV544" s="30"/>
      <c r="AAW544" s="30"/>
      <c r="AAX544" s="30"/>
      <c r="AAY544" s="30"/>
      <c r="AAZ544" s="30"/>
      <c r="ABA544" s="30"/>
      <c r="ABB544" s="30"/>
      <c r="ABC544" s="30"/>
      <c r="ABD544" s="30"/>
      <c r="ABE544" s="30"/>
      <c r="ABF544" s="30"/>
      <c r="ABG544" s="30"/>
      <c r="ABH544" s="30"/>
      <c r="ABI544" s="30"/>
      <c r="ABJ544" s="30"/>
      <c r="ABK544" s="30"/>
      <c r="ABL544" s="30"/>
      <c r="ABM544" s="30"/>
      <c r="ABN544" s="30"/>
      <c r="ABO544" s="30"/>
      <c r="ABP544" s="30"/>
      <c r="ABQ544" s="30"/>
      <c r="ABR544" s="30"/>
      <c r="ABS544" s="30"/>
      <c r="ABT544" s="30"/>
      <c r="ABU544" s="30"/>
      <c r="ABV544" s="30"/>
      <c r="ABW544" s="30"/>
      <c r="ABX544" s="30"/>
      <c r="ABY544" s="30"/>
      <c r="ABZ544" s="30"/>
      <c r="ACA544" s="30"/>
      <c r="ACB544" s="30"/>
      <c r="ACC544" s="30"/>
      <c r="ACD544" s="30"/>
      <c r="ACE544" s="30"/>
      <c r="ACF544" s="30"/>
      <c r="ACG544" s="30"/>
      <c r="ACH544" s="30"/>
      <c r="ACI544" s="30"/>
      <c r="ACJ544" s="30"/>
      <c r="ACK544" s="30"/>
      <c r="ACL544" s="30"/>
      <c r="ACM544" s="30"/>
      <c r="ACN544" s="30"/>
      <c r="ACO544" s="30"/>
      <c r="ACP544" s="30"/>
      <c r="ACQ544" s="30"/>
      <c r="ACR544" s="30"/>
      <c r="ACS544" s="30"/>
      <c r="ACT544" s="30"/>
      <c r="ACU544" s="30"/>
      <c r="ACV544" s="30"/>
      <c r="ACW544" s="30"/>
      <c r="ACX544" s="30"/>
      <c r="ACY544" s="30"/>
      <c r="ACZ544" s="30"/>
      <c r="ADA544" s="30"/>
      <c r="ADB544" s="30"/>
      <c r="ADC544" s="30"/>
      <c r="ADD544" s="30"/>
      <c r="ADE544" s="30"/>
      <c r="ADF544" s="30"/>
      <c r="ADG544" s="30"/>
      <c r="ADH544" s="30"/>
      <c r="ADI544" s="30"/>
      <c r="ADJ544" s="30"/>
      <c r="ADK544" s="30"/>
      <c r="ADL544" s="30"/>
      <c r="ADM544" s="30"/>
      <c r="ADN544" s="30"/>
      <c r="ADO544" s="30"/>
      <c r="ADP544" s="30"/>
      <c r="ADQ544" s="30"/>
      <c r="ADR544" s="30"/>
      <c r="ADS544" s="30"/>
      <c r="ADT544" s="30"/>
      <c r="ADU544" s="30"/>
      <c r="ADV544" s="30"/>
      <c r="ADW544" s="30"/>
      <c r="ADX544" s="43"/>
      <c r="ADZ544" s="5"/>
      <c r="AEB544" s="7"/>
      <c r="AEC544" s="7"/>
      <c r="AED544" s="7"/>
      <c r="AEE544" s="7"/>
      <c r="AEF544" s="7"/>
      <c r="AEG544" s="7"/>
      <c r="AEH544" s="7"/>
      <c r="AEI544" s="7"/>
      <c r="AEJ544" s="7"/>
      <c r="AEK544" s="7"/>
      <c r="AEL544" s="7"/>
      <c r="AEM544" s="7"/>
      <c r="AEN544" s="7"/>
      <c r="AEO544" s="7"/>
      <c r="AEP544" s="7"/>
      <c r="AEQ544" s="7"/>
      <c r="AER544" s="7"/>
      <c r="AES544" s="7"/>
      <c r="AET544" s="7"/>
      <c r="AEU544" s="7"/>
      <c r="AEV544" s="7"/>
      <c r="AEW544" s="7"/>
    </row>
    <row r="545" spans="1:829" x14ac:dyDescent="0.2">
      <c r="A545" s="55" t="s">
        <v>216</v>
      </c>
      <c r="B545" s="15"/>
      <c r="C545" s="4"/>
      <c r="D545" s="11"/>
      <c r="E545" s="6"/>
      <c r="F545" s="4"/>
      <c r="G545" s="41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  <c r="AA545" s="30"/>
      <c r="AB545" s="30"/>
      <c r="AC545" s="30"/>
      <c r="AD545" s="30"/>
      <c r="AE545" s="30"/>
      <c r="AF545" s="30"/>
      <c r="AG545" s="30"/>
      <c r="AH545" s="30"/>
      <c r="AI545" s="30"/>
      <c r="AJ545" s="30"/>
      <c r="AK545" s="30"/>
      <c r="AL545" s="30"/>
      <c r="AM545" s="30"/>
      <c r="AN545" s="30"/>
      <c r="AO545" s="30"/>
      <c r="AP545" s="30"/>
      <c r="AQ545" s="30"/>
      <c r="AR545" s="30"/>
      <c r="AS545" s="30"/>
      <c r="AT545" s="30"/>
      <c r="AU545" s="30"/>
      <c r="AV545" s="30"/>
      <c r="AW545" s="30"/>
      <c r="AX545" s="30"/>
      <c r="AY545" s="30"/>
      <c r="AZ545" s="30"/>
      <c r="BA545" s="30"/>
      <c r="BB545" s="30"/>
      <c r="BC545" s="30"/>
      <c r="BD545" s="30"/>
      <c r="BE545" s="41"/>
      <c r="BF545" s="41"/>
      <c r="BG545" s="141"/>
      <c r="BH545" s="30"/>
      <c r="BI545" s="30"/>
      <c r="BJ545" s="30"/>
      <c r="BK545" s="30"/>
      <c r="BL545" s="30"/>
      <c r="BM545" s="30"/>
      <c r="BN545" s="30"/>
      <c r="BO545" s="30"/>
      <c r="BP545" s="30"/>
      <c r="BQ545" s="30"/>
      <c r="BR545" s="30"/>
      <c r="BS545" s="30"/>
      <c r="BT545" s="30"/>
      <c r="BU545" s="30"/>
      <c r="BV545" s="30"/>
      <c r="BW545" s="30"/>
      <c r="BX545" s="30"/>
      <c r="BY545" s="30"/>
      <c r="BZ545" s="30"/>
      <c r="CA545" s="30"/>
      <c r="CB545" s="30"/>
      <c r="CC545" s="30"/>
      <c r="CD545" s="30"/>
      <c r="CE545" s="30"/>
      <c r="CF545" s="30"/>
      <c r="CG545" s="30"/>
      <c r="CH545" s="30"/>
      <c r="CI545" s="30"/>
      <c r="CJ545" s="30"/>
      <c r="CK545" s="30"/>
      <c r="CL545" s="30"/>
      <c r="CM545" s="30"/>
      <c r="CN545" s="30"/>
      <c r="CO545" s="30"/>
      <c r="CP545" s="30"/>
      <c r="CQ545" s="30"/>
      <c r="CR545" s="30"/>
      <c r="CS545" s="30"/>
      <c r="CT545" s="30"/>
      <c r="CU545" s="30"/>
      <c r="CV545" s="30"/>
      <c r="CW545" s="30"/>
      <c r="CX545" s="30"/>
      <c r="CY545" s="30"/>
      <c r="CZ545" s="30"/>
      <c r="DA545" s="30"/>
      <c r="DB545" s="30"/>
      <c r="DC545" s="30"/>
      <c r="DD545" s="30"/>
      <c r="DE545" s="30"/>
      <c r="DF545" s="30"/>
      <c r="DG545" s="30"/>
      <c r="DH545" s="30"/>
      <c r="DI545" s="30"/>
      <c r="DJ545" s="30"/>
      <c r="DK545" s="30"/>
      <c r="DL545" s="30"/>
      <c r="DM545" s="30"/>
      <c r="DN545" s="30"/>
      <c r="DO545" s="30"/>
      <c r="DP545" s="30"/>
      <c r="DQ545" s="30"/>
      <c r="DR545" s="30"/>
      <c r="DS545" s="30"/>
      <c r="DT545" s="30"/>
      <c r="DU545" s="30"/>
      <c r="DV545" s="30"/>
      <c r="DW545" s="30"/>
      <c r="DX545" s="30"/>
      <c r="DY545" s="30"/>
      <c r="DZ545" s="30"/>
      <c r="EA545" s="30"/>
      <c r="EB545" s="30"/>
      <c r="EC545" s="30"/>
      <c r="ED545" s="30"/>
      <c r="EE545" s="30"/>
      <c r="EF545" s="30"/>
      <c r="EG545" s="30"/>
      <c r="EH545" s="30"/>
      <c r="EI545" s="30"/>
      <c r="EJ545" s="30"/>
      <c r="EK545" s="30"/>
      <c r="EL545" s="30"/>
      <c r="EM545" s="30"/>
      <c r="EN545" s="30"/>
      <c r="EO545" s="30"/>
      <c r="EP545" s="30"/>
      <c r="EQ545" s="30"/>
      <c r="ER545" s="30"/>
      <c r="ES545" s="30"/>
      <c r="ET545" s="30"/>
      <c r="EU545" s="30"/>
      <c r="EV545" s="30"/>
      <c r="EW545" s="30"/>
      <c r="EX545" s="30"/>
      <c r="EY545" s="30"/>
      <c r="EZ545" s="30"/>
      <c r="FA545" s="30"/>
      <c r="FB545" s="30"/>
      <c r="FC545" s="30"/>
      <c r="FD545" s="30"/>
      <c r="FE545" s="30"/>
      <c r="FF545" s="30"/>
      <c r="FG545" s="30"/>
      <c r="FH545" s="30"/>
      <c r="FI545" s="30"/>
      <c r="FJ545" s="30"/>
      <c r="FK545" s="30"/>
      <c r="FL545" s="30"/>
      <c r="FM545" s="30"/>
      <c r="FN545" s="30"/>
      <c r="FO545" s="30"/>
      <c r="FP545" s="30"/>
      <c r="FQ545" s="30"/>
      <c r="FR545" s="30"/>
      <c r="FS545" s="30"/>
      <c r="FT545" s="30"/>
      <c r="FU545" s="30"/>
      <c r="FV545" s="30"/>
      <c r="FW545" s="30"/>
      <c r="FX545" s="30"/>
      <c r="FY545" s="30"/>
      <c r="FZ545" s="30"/>
      <c r="GA545" s="30"/>
      <c r="GB545" s="30"/>
      <c r="GC545" s="30"/>
      <c r="GD545" s="30"/>
      <c r="GE545" s="30"/>
      <c r="GF545" s="30"/>
      <c r="GG545" s="30"/>
      <c r="GH545" s="30"/>
      <c r="GI545" s="30"/>
      <c r="GJ545" s="30"/>
      <c r="GK545" s="30"/>
      <c r="GL545" s="30"/>
      <c r="GM545" s="30"/>
      <c r="GN545" s="30"/>
      <c r="GO545" s="30"/>
      <c r="GP545" s="30"/>
      <c r="GQ545" s="30"/>
      <c r="GR545" s="30"/>
      <c r="GS545" s="30"/>
      <c r="GT545" s="30"/>
      <c r="GU545" s="30"/>
      <c r="GV545" s="30"/>
      <c r="GW545" s="30"/>
      <c r="GX545" s="30"/>
      <c r="GY545" s="30"/>
      <c r="GZ545" s="30"/>
      <c r="HA545" s="30"/>
      <c r="HB545" s="30"/>
      <c r="HC545" s="30"/>
      <c r="HD545" s="30"/>
      <c r="HE545" s="30"/>
      <c r="HF545" s="30"/>
      <c r="HG545" s="30"/>
      <c r="HH545" s="30"/>
      <c r="HI545" s="30"/>
      <c r="HJ545" s="30"/>
      <c r="HK545" s="30"/>
      <c r="HL545" s="30"/>
      <c r="HM545" s="30"/>
      <c r="HN545" s="30"/>
      <c r="HO545" s="30"/>
      <c r="HP545" s="30"/>
      <c r="HQ545" s="30"/>
      <c r="HR545" s="30"/>
      <c r="HS545" s="30"/>
      <c r="HT545" s="30"/>
      <c r="HU545" s="30"/>
      <c r="HV545" s="30"/>
      <c r="HW545" s="30"/>
      <c r="HX545" s="30"/>
      <c r="HY545" s="30"/>
      <c r="HZ545" s="30"/>
      <c r="IA545" s="30"/>
      <c r="IB545" s="30"/>
      <c r="IC545" s="30"/>
      <c r="ID545" s="30"/>
      <c r="IE545" s="30"/>
      <c r="IF545" s="30"/>
      <c r="IG545" s="30"/>
      <c r="IH545" s="30"/>
      <c r="II545" s="30"/>
      <c r="IJ545" s="30"/>
      <c r="IK545" s="30"/>
      <c r="IL545" s="30"/>
      <c r="IM545" s="30"/>
      <c r="IN545" s="30"/>
      <c r="IO545" s="30"/>
      <c r="IP545" s="30"/>
      <c r="IQ545" s="30"/>
      <c r="IR545" s="30"/>
      <c r="IS545" s="30"/>
      <c r="IT545" s="30"/>
      <c r="IU545" s="30"/>
      <c r="IV545" s="30"/>
      <c r="IW545" s="30"/>
      <c r="IX545" s="30"/>
      <c r="IY545" s="30"/>
      <c r="IZ545" s="30"/>
      <c r="JA545" s="30"/>
      <c r="JB545" s="30"/>
      <c r="JC545" s="30"/>
      <c r="JD545" s="30"/>
      <c r="JE545" s="30"/>
      <c r="JF545" s="30"/>
      <c r="JG545" s="30"/>
      <c r="JH545" s="30"/>
      <c r="JI545" s="30"/>
      <c r="JJ545" s="30"/>
      <c r="JK545" s="30"/>
      <c r="JL545" s="30"/>
      <c r="JM545" s="30"/>
      <c r="JN545" s="30"/>
      <c r="JO545" s="30"/>
      <c r="JP545" s="30"/>
      <c r="JQ545" s="30"/>
      <c r="JR545" s="30"/>
      <c r="JS545" s="30"/>
      <c r="JT545" s="30"/>
      <c r="JU545" s="30"/>
      <c r="JV545" s="30"/>
      <c r="JW545" s="30"/>
      <c r="JX545" s="30"/>
      <c r="JY545" s="30"/>
      <c r="JZ545" s="30"/>
      <c r="KA545" s="30"/>
      <c r="KB545" s="30"/>
      <c r="KC545" s="30"/>
      <c r="KD545" s="30"/>
      <c r="KE545" s="30"/>
      <c r="KF545" s="30"/>
      <c r="KG545" s="30"/>
      <c r="KH545" s="30"/>
      <c r="KI545" s="30"/>
      <c r="KJ545" s="30"/>
      <c r="KK545" s="30"/>
      <c r="KL545" s="30"/>
      <c r="KM545" s="30"/>
      <c r="KN545" s="30"/>
      <c r="KO545" s="30"/>
      <c r="KP545" s="30"/>
      <c r="KQ545" s="30"/>
      <c r="KR545" s="30"/>
      <c r="KS545" s="30"/>
      <c r="KT545" s="30"/>
      <c r="KU545" s="30"/>
      <c r="KV545" s="30"/>
      <c r="KW545" s="30"/>
      <c r="KX545" s="30"/>
      <c r="KY545" s="30"/>
      <c r="KZ545" s="30"/>
      <c r="LA545" s="30"/>
      <c r="LB545" s="30"/>
      <c r="LC545" s="30"/>
      <c r="LD545" s="30"/>
      <c r="LE545" s="30"/>
      <c r="LF545" s="30"/>
      <c r="LG545" s="30"/>
      <c r="LH545" s="30"/>
      <c r="LI545" s="30"/>
      <c r="LJ545" s="30"/>
      <c r="LK545" s="30"/>
      <c r="LL545" s="30"/>
      <c r="LM545" s="30"/>
      <c r="LN545" s="30"/>
      <c r="LO545" s="30"/>
      <c r="LP545" s="30"/>
      <c r="LQ545" s="30"/>
      <c r="LR545" s="30"/>
      <c r="LS545" s="30"/>
      <c r="LT545" s="30"/>
      <c r="LU545" s="30"/>
      <c r="LV545" s="30"/>
      <c r="LW545" s="30"/>
      <c r="LX545" s="30"/>
      <c r="LY545" s="30"/>
      <c r="LZ545" s="30"/>
      <c r="MA545" s="30"/>
      <c r="MB545" s="30"/>
      <c r="MC545" s="30"/>
      <c r="MD545" s="30"/>
      <c r="ME545" s="30"/>
      <c r="MF545" s="30"/>
      <c r="MG545" s="30"/>
      <c r="MH545" s="30"/>
      <c r="MI545" s="30"/>
      <c r="MJ545" s="30"/>
      <c r="MK545" s="30"/>
      <c r="ML545" s="30"/>
      <c r="MM545" s="30"/>
      <c r="MN545" s="30"/>
      <c r="MO545" s="30"/>
      <c r="MP545" s="30"/>
      <c r="MQ545" s="30"/>
      <c r="MR545" s="30"/>
      <c r="MS545" s="30"/>
      <c r="MT545" s="30"/>
      <c r="MU545" s="30"/>
      <c r="MV545" s="30"/>
      <c r="MW545" s="30"/>
      <c r="MX545" s="30"/>
      <c r="MY545" s="30"/>
      <c r="MZ545" s="30"/>
      <c r="NA545" s="30"/>
      <c r="NB545" s="30"/>
      <c r="NC545" s="30"/>
      <c r="ND545" s="30"/>
      <c r="NE545" s="30"/>
      <c r="NF545" s="30"/>
      <c r="NG545" s="30"/>
      <c r="NH545" s="30"/>
      <c r="NI545" s="30"/>
      <c r="NJ545" s="30"/>
      <c r="NK545" s="30"/>
      <c r="NL545" s="30"/>
      <c r="NM545" s="30"/>
      <c r="NN545" s="30"/>
      <c r="NO545" s="30"/>
      <c r="NP545" s="30"/>
      <c r="NQ545" s="30"/>
      <c r="NR545" s="30"/>
      <c r="NS545" s="30"/>
      <c r="NT545" s="30"/>
      <c r="NU545" s="30"/>
      <c r="NV545" s="30"/>
      <c r="NW545" s="30"/>
      <c r="NX545" s="30"/>
      <c r="NY545" s="30"/>
      <c r="NZ545" s="30"/>
      <c r="OA545" s="30"/>
      <c r="OB545" s="30"/>
      <c r="OC545" s="30"/>
      <c r="OD545" s="30"/>
      <c r="OE545" s="30"/>
      <c r="OF545" s="30"/>
      <c r="OG545" s="30"/>
      <c r="OH545" s="30"/>
      <c r="OI545" s="30"/>
      <c r="OJ545" s="30"/>
      <c r="OK545" s="30"/>
      <c r="OL545" s="30"/>
      <c r="OM545" s="30"/>
      <c r="ON545" s="30"/>
      <c r="OO545" s="30"/>
      <c r="OP545" s="30"/>
      <c r="OQ545" s="30"/>
      <c r="OR545" s="30"/>
      <c r="OS545" s="30"/>
      <c r="OV545" s="73">
        <v>755801.59999999998</v>
      </c>
      <c r="OW545" s="30"/>
      <c r="OX545" s="30"/>
      <c r="OY545" s="30"/>
      <c r="OZ545" s="30"/>
      <c r="PA545" s="30"/>
      <c r="PB545" s="30"/>
      <c r="PC545" s="73">
        <v>1600682.24</v>
      </c>
      <c r="PD545" s="73">
        <v>1039271.92</v>
      </c>
      <c r="PE545" s="73">
        <v>251929.4</v>
      </c>
      <c r="PF545" s="30"/>
      <c r="PG545" s="30"/>
      <c r="PH545" s="30"/>
      <c r="PI545" s="30"/>
      <c r="PJ545" s="30"/>
      <c r="PK545" s="30"/>
      <c r="PL545" s="30"/>
      <c r="PM545" s="30"/>
      <c r="PN545" s="30"/>
      <c r="PO545" s="30"/>
      <c r="PP545" s="30"/>
      <c r="PQ545" s="30"/>
      <c r="PR545" s="30"/>
      <c r="PS545" s="30"/>
      <c r="PT545" s="30"/>
      <c r="PU545" s="30"/>
      <c r="PV545" s="30"/>
      <c r="PW545" s="30"/>
      <c r="PX545" s="30"/>
      <c r="PY545" s="30"/>
      <c r="PZ545" s="30"/>
      <c r="QA545" s="30"/>
      <c r="QB545" s="30"/>
      <c r="QC545" s="30"/>
      <c r="QD545" s="30"/>
      <c r="QE545" s="30"/>
      <c r="QF545" s="73">
        <v>721359.8</v>
      </c>
      <c r="QG545" s="30"/>
      <c r="QH545" s="30"/>
      <c r="QI545" s="30"/>
      <c r="QJ545" s="30"/>
      <c r="QK545" s="30"/>
      <c r="QL545" s="30"/>
      <c r="QM545" s="30"/>
      <c r="QN545" s="30"/>
      <c r="QO545" s="30"/>
      <c r="QP545" s="30"/>
      <c r="QQ545" s="30"/>
      <c r="QR545" s="30"/>
      <c r="QS545" s="30"/>
      <c r="QT545" s="30"/>
      <c r="QU545" s="30"/>
      <c r="QV545" s="30"/>
      <c r="QW545" s="30"/>
      <c r="QX545" s="30"/>
      <c r="QY545" s="30"/>
      <c r="QZ545" s="30"/>
      <c r="RA545" s="30"/>
      <c r="RB545" s="30"/>
      <c r="RC545" s="30"/>
      <c r="RD545" s="30"/>
      <c r="RE545" s="30"/>
      <c r="RF545" s="30"/>
      <c r="RG545" s="30"/>
      <c r="RH545" s="30"/>
      <c r="RI545" s="30"/>
      <c r="RJ545" s="30"/>
      <c r="RK545" s="30"/>
      <c r="RL545" s="30"/>
      <c r="RM545" s="30"/>
      <c r="RN545" s="30"/>
      <c r="RO545" s="30"/>
      <c r="RP545" s="30"/>
      <c r="RQ545" s="30"/>
      <c r="RR545" s="30"/>
      <c r="RS545" s="30"/>
      <c r="RT545" s="30"/>
      <c r="RU545" s="30"/>
      <c r="RV545" s="30"/>
      <c r="RW545" s="30"/>
      <c r="RX545" s="30"/>
      <c r="RY545" s="30"/>
      <c r="RZ545" s="30"/>
      <c r="SA545" s="30"/>
      <c r="SB545" s="30"/>
      <c r="SC545" s="30"/>
      <c r="SD545" s="30"/>
      <c r="SE545" s="30"/>
      <c r="SF545" s="30"/>
      <c r="SG545" s="73">
        <v>693731.25</v>
      </c>
      <c r="SH545" s="30"/>
      <c r="SI545" s="30"/>
      <c r="SJ545" s="30"/>
      <c r="SK545" s="30"/>
      <c r="SL545" s="30"/>
      <c r="SM545" s="30"/>
      <c r="SN545" s="73">
        <v>1769803.67</v>
      </c>
      <c r="SO545" s="30"/>
      <c r="SP545" s="30"/>
      <c r="SQ545" s="30"/>
      <c r="SR545" s="30"/>
      <c r="SS545" s="30"/>
      <c r="ST545" s="30"/>
      <c r="SU545" s="30"/>
      <c r="SV545" s="30"/>
      <c r="SW545" s="30"/>
      <c r="SX545" s="30"/>
      <c r="SY545" s="30"/>
      <c r="SZ545" s="30"/>
      <c r="TA545" s="30"/>
      <c r="TB545" s="30"/>
      <c r="TC545" s="30"/>
      <c r="TD545" s="30"/>
      <c r="TE545" s="30"/>
      <c r="TF545" s="30"/>
      <c r="TG545" s="30"/>
      <c r="TH545" s="30"/>
      <c r="TI545" s="30"/>
      <c r="TJ545" s="30"/>
      <c r="TK545" s="30"/>
      <c r="TL545" s="30"/>
      <c r="TM545" s="30"/>
      <c r="TN545" s="30"/>
      <c r="TO545" s="30"/>
      <c r="TP545" s="30"/>
      <c r="TQ545" s="30"/>
      <c r="TR545" s="30"/>
      <c r="TS545" s="30"/>
      <c r="TT545" s="30"/>
      <c r="TU545" s="30"/>
      <c r="TV545" s="30"/>
      <c r="TW545" s="30"/>
      <c r="TX545" s="30"/>
      <c r="TY545" s="30"/>
      <c r="TZ545" s="30"/>
      <c r="UA545" s="30"/>
      <c r="UB545" s="30"/>
      <c r="UC545" s="30"/>
      <c r="UD545" s="30"/>
      <c r="UE545" s="30"/>
      <c r="UF545" s="30"/>
      <c r="UG545" s="30"/>
      <c r="UH545" s="30"/>
      <c r="UI545" s="30"/>
      <c r="UJ545" s="30"/>
      <c r="UK545" s="30"/>
      <c r="UL545" s="30"/>
      <c r="UM545" s="30"/>
      <c r="UN545" s="30"/>
      <c r="UO545" s="30"/>
      <c r="UP545" s="30"/>
      <c r="UQ545" s="30"/>
      <c r="UR545" s="30"/>
      <c r="US545" s="30"/>
      <c r="UT545" s="30"/>
      <c r="UU545" s="30"/>
      <c r="UV545" s="30"/>
      <c r="UW545" s="30"/>
      <c r="UX545" s="30"/>
      <c r="UY545" s="30"/>
      <c r="UZ545" s="30"/>
      <c r="VA545" s="30"/>
      <c r="VB545" s="30"/>
      <c r="VC545" s="30"/>
      <c r="VD545" s="30"/>
      <c r="VE545" s="30"/>
      <c r="VF545" s="30"/>
      <c r="VG545" s="30"/>
      <c r="VH545" s="30"/>
      <c r="VI545" s="30"/>
      <c r="VJ545" s="30"/>
      <c r="VK545" s="30"/>
      <c r="VL545" s="30"/>
      <c r="VM545" s="30"/>
      <c r="VN545" s="30"/>
      <c r="VO545" s="30"/>
      <c r="VP545" s="30"/>
      <c r="VQ545" s="30"/>
      <c r="VR545" s="30"/>
      <c r="VS545" s="30"/>
      <c r="VT545" s="30"/>
      <c r="VU545" s="30"/>
      <c r="VV545" s="30"/>
      <c r="VW545" s="30"/>
      <c r="VX545" s="30"/>
      <c r="VY545" s="30"/>
      <c r="VZ545" s="30"/>
      <c r="WA545" s="30"/>
      <c r="WB545" s="30"/>
      <c r="WC545" s="30"/>
      <c r="WD545" s="30"/>
      <c r="WE545" s="30"/>
      <c r="WF545" s="30"/>
      <c r="WG545" s="30"/>
      <c r="WH545" s="30"/>
      <c r="WI545" s="30"/>
      <c r="WJ545" s="30"/>
      <c r="WK545" s="30"/>
      <c r="WL545" s="30"/>
      <c r="WM545" s="30"/>
      <c r="WN545" s="30"/>
      <c r="WO545" s="30"/>
      <c r="WP545" s="30"/>
      <c r="WQ545" s="30"/>
      <c r="WR545" s="30"/>
      <c r="WS545" s="30"/>
      <c r="WT545" s="30"/>
      <c r="WU545" s="30"/>
      <c r="WV545" s="30"/>
      <c r="WW545" s="30"/>
      <c r="WX545" s="30"/>
      <c r="WY545" s="30"/>
      <c r="WZ545" s="30"/>
      <c r="XA545" s="30"/>
      <c r="XB545" s="30"/>
      <c r="XC545" s="30"/>
      <c r="XD545" s="30"/>
      <c r="XE545" s="30"/>
      <c r="XF545" s="30"/>
      <c r="XG545" s="30"/>
      <c r="XH545" s="30"/>
      <c r="XI545" s="30"/>
      <c r="XJ545" s="30"/>
      <c r="XK545" s="30"/>
      <c r="XL545" s="30"/>
      <c r="XM545" s="30"/>
      <c r="XN545" s="30"/>
      <c r="XO545" s="30"/>
      <c r="XP545" s="30"/>
      <c r="XQ545" s="30"/>
      <c r="XR545" s="30"/>
      <c r="XS545" s="30"/>
      <c r="XT545" s="30"/>
      <c r="XU545" s="30"/>
      <c r="XV545" s="30"/>
      <c r="XW545" s="30"/>
      <c r="XX545" s="30"/>
      <c r="XY545" s="30"/>
      <c r="XZ545" s="30"/>
      <c r="YA545" s="30"/>
      <c r="YB545" s="30"/>
      <c r="YC545" s="30"/>
      <c r="YD545" s="30"/>
      <c r="YE545" s="30"/>
      <c r="YF545" s="30"/>
      <c r="YG545" s="30"/>
      <c r="YH545" s="30"/>
      <c r="YI545" s="30"/>
      <c r="YJ545" s="30"/>
      <c r="YK545" s="30"/>
      <c r="YL545" s="30"/>
      <c r="YM545" s="30"/>
      <c r="YN545" s="30"/>
      <c r="YO545" s="30"/>
      <c r="YP545" s="30"/>
      <c r="YQ545" s="30"/>
      <c r="YR545" s="30"/>
      <c r="YS545" s="30"/>
      <c r="YT545" s="30"/>
      <c r="YU545" s="30"/>
      <c r="YV545" s="30"/>
      <c r="YW545" s="30"/>
      <c r="YX545" s="30"/>
      <c r="YY545" s="30"/>
      <c r="YZ545" s="30"/>
      <c r="ZA545" s="30"/>
      <c r="ZB545" s="30"/>
      <c r="ZC545" s="30"/>
      <c r="ZD545" s="30"/>
      <c r="ZE545" s="30"/>
      <c r="ZF545" s="30"/>
      <c r="ZG545" s="30"/>
      <c r="ZH545" s="30"/>
      <c r="ZI545" s="30"/>
      <c r="ZJ545" s="30"/>
      <c r="ZK545" s="30"/>
      <c r="ZL545" s="30"/>
      <c r="ZM545" s="30"/>
      <c r="ZN545" s="30"/>
      <c r="ZO545" s="30"/>
      <c r="ZP545" s="30"/>
      <c r="ZQ545" s="30"/>
      <c r="ZR545" s="30"/>
      <c r="ZS545" s="30"/>
      <c r="ZT545" s="30"/>
      <c r="ZU545" s="30"/>
      <c r="ZV545" s="30"/>
      <c r="ZW545" s="30"/>
      <c r="ZX545" s="30"/>
      <c r="ZY545" s="30"/>
      <c r="ZZ545" s="30"/>
      <c r="AAA545" s="30"/>
      <c r="AAB545" s="30"/>
      <c r="AAC545" s="30"/>
      <c r="AAD545" s="30"/>
      <c r="AAE545" s="30"/>
      <c r="AAF545" s="30"/>
      <c r="AAG545" s="30"/>
      <c r="AAH545" s="30"/>
      <c r="AAI545" s="30"/>
      <c r="AAJ545" s="30"/>
      <c r="AAK545" s="30"/>
      <c r="AAL545" s="30"/>
      <c r="AAM545" s="30"/>
      <c r="AAN545" s="30"/>
      <c r="AAO545" s="30"/>
      <c r="AAP545" s="30"/>
      <c r="AAQ545" s="30"/>
      <c r="AAR545" s="30"/>
      <c r="AAS545" s="30"/>
      <c r="AAT545" s="30"/>
      <c r="AAU545" s="30"/>
      <c r="AAV545" s="30"/>
      <c r="AAW545" s="30"/>
      <c r="AAX545" s="30"/>
      <c r="AAY545" s="30"/>
      <c r="AAZ545" s="30"/>
      <c r="ABA545" s="30"/>
      <c r="ABB545" s="30"/>
      <c r="ABC545" s="30"/>
      <c r="ABD545" s="30"/>
      <c r="ABE545" s="30"/>
      <c r="ABF545" s="30"/>
      <c r="ABG545" s="30"/>
      <c r="ABH545" s="30"/>
      <c r="ABI545" s="30"/>
      <c r="ABJ545" s="30"/>
      <c r="ABK545" s="30"/>
      <c r="ABL545" s="30"/>
      <c r="ABM545" s="30"/>
      <c r="ABN545" s="30"/>
      <c r="ABO545" s="30"/>
      <c r="ABP545" s="30"/>
      <c r="ABQ545" s="30"/>
      <c r="ABR545" s="30"/>
      <c r="ABS545" s="30"/>
      <c r="ABT545" s="30"/>
      <c r="ABU545" s="30"/>
      <c r="ABV545" s="30"/>
      <c r="ABW545" s="30"/>
      <c r="ABX545" s="30"/>
      <c r="ABY545" s="30"/>
      <c r="ABZ545" s="30"/>
      <c r="ACA545" s="30"/>
      <c r="ACB545" s="30"/>
      <c r="ACC545" s="30"/>
      <c r="ACD545" s="30"/>
      <c r="ACE545" s="30"/>
      <c r="ACF545" s="30"/>
      <c r="ACG545" s="30"/>
      <c r="ACH545" s="30"/>
      <c r="ACI545" s="30"/>
      <c r="ACJ545" s="30"/>
      <c r="ACK545" s="30"/>
      <c r="ACL545" s="30"/>
      <c r="ACM545" s="30"/>
      <c r="ACN545" s="30"/>
      <c r="ACO545" s="30"/>
      <c r="ACP545" s="30"/>
      <c r="ACQ545" s="30"/>
      <c r="ACR545" s="30"/>
      <c r="ACS545" s="30"/>
      <c r="ACT545" s="30"/>
      <c r="ACU545" s="30"/>
      <c r="ACV545" s="30"/>
      <c r="ACW545" s="30"/>
      <c r="ACX545" s="30"/>
      <c r="ACY545" s="30"/>
      <c r="ACZ545" s="30"/>
      <c r="ADA545" s="30"/>
      <c r="ADB545" s="30"/>
      <c r="ADC545" s="30"/>
      <c r="ADD545" s="30"/>
      <c r="ADE545" s="30"/>
      <c r="ADF545" s="30"/>
      <c r="ADG545" s="30"/>
      <c r="ADH545" s="30"/>
      <c r="ADI545" s="30"/>
      <c r="ADJ545" s="30"/>
      <c r="ADK545" s="30"/>
      <c r="ADL545" s="30"/>
      <c r="ADM545" s="30"/>
      <c r="ADN545" s="30"/>
      <c r="ADO545" s="30"/>
      <c r="ADP545" s="30"/>
      <c r="ADQ545" s="30"/>
      <c r="ADR545" s="30"/>
      <c r="ADS545" s="30"/>
      <c r="ADT545" s="30"/>
      <c r="ADU545" s="30"/>
      <c r="ADV545" s="30"/>
      <c r="ADW545" s="30"/>
      <c r="ADX545" s="43"/>
      <c r="ADY545" s="72">
        <f>OV545+PC545+PD545+PE545+QF545+SG545+SN545</f>
        <v>6832579.8799999999</v>
      </c>
      <c r="ADZ545" s="5"/>
      <c r="AEB545" s="7"/>
      <c r="AEC545" s="7"/>
      <c r="AED545" s="7"/>
      <c r="AEE545" s="7"/>
      <c r="AEF545" s="7"/>
      <c r="AEG545" s="7"/>
      <c r="AEH545" s="7"/>
      <c r="AEI545" s="7"/>
      <c r="AEJ545" s="7"/>
      <c r="AEK545" s="7"/>
      <c r="AEL545" s="7"/>
      <c r="AEM545" s="7"/>
      <c r="AEN545" s="7"/>
      <c r="AEO545" s="7"/>
      <c r="AEP545" s="7"/>
      <c r="AEQ545" s="7"/>
      <c r="AER545" s="7"/>
      <c r="AES545" s="7"/>
      <c r="AET545" s="7"/>
      <c r="AEU545" s="7"/>
      <c r="AEV545" s="7"/>
      <c r="AEW545" s="7"/>
    </row>
    <row r="546" spans="1:829" ht="15" x14ac:dyDescent="0.25">
      <c r="A546" s="44" t="s">
        <v>217</v>
      </c>
      <c r="B546" s="15"/>
      <c r="C546" s="4"/>
      <c r="D546" s="11"/>
      <c r="E546" s="6"/>
      <c r="F546" s="4"/>
      <c r="G546" s="41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30"/>
      <c r="AB546" s="30"/>
      <c r="AC546" s="30"/>
      <c r="AD546" s="30"/>
      <c r="AE546" s="30"/>
      <c r="AF546" s="30"/>
      <c r="AG546" s="30"/>
      <c r="AH546" s="30"/>
      <c r="AI546" s="30"/>
      <c r="AJ546" s="30"/>
      <c r="AK546" s="30"/>
      <c r="AL546" s="30"/>
      <c r="AM546" s="30"/>
      <c r="AN546" s="30"/>
      <c r="AO546" s="30"/>
      <c r="AP546" s="30"/>
      <c r="AQ546" s="30"/>
      <c r="AR546" s="30"/>
      <c r="AS546" s="30"/>
      <c r="AT546" s="30"/>
      <c r="AU546" s="30"/>
      <c r="AV546" s="30"/>
      <c r="AW546" s="30"/>
      <c r="AX546" s="30"/>
      <c r="AY546" s="30"/>
      <c r="AZ546" s="30"/>
      <c r="BA546" s="30"/>
      <c r="BB546" s="30"/>
      <c r="BC546" s="30"/>
      <c r="BD546" s="30"/>
      <c r="BE546" s="41"/>
      <c r="BF546" s="41"/>
      <c r="BG546" s="141"/>
      <c r="BH546" s="30"/>
      <c r="BI546" s="30"/>
      <c r="BJ546" s="30"/>
      <c r="BK546" s="30"/>
      <c r="BL546" s="30"/>
      <c r="BM546" s="30"/>
      <c r="BN546" s="30"/>
      <c r="BO546" s="30"/>
      <c r="BP546" s="30"/>
      <c r="BQ546" s="30"/>
      <c r="BR546" s="30"/>
      <c r="BS546" s="30"/>
      <c r="BT546" s="30"/>
      <c r="BU546" s="30"/>
      <c r="BV546" s="30"/>
      <c r="BW546" s="30"/>
      <c r="BX546" s="30"/>
      <c r="BY546" s="30"/>
      <c r="BZ546" s="30"/>
      <c r="CA546" s="30"/>
      <c r="CB546" s="30"/>
      <c r="CC546" s="30"/>
      <c r="CD546" s="30"/>
      <c r="CE546" s="30"/>
      <c r="CF546" s="30"/>
      <c r="CG546" s="30"/>
      <c r="CH546" s="30"/>
      <c r="CI546" s="30"/>
      <c r="CJ546" s="30"/>
      <c r="CK546" s="30"/>
      <c r="CL546" s="30"/>
      <c r="CM546" s="30"/>
      <c r="CN546" s="30"/>
      <c r="CO546" s="30"/>
      <c r="CP546" s="30"/>
      <c r="CQ546" s="30"/>
      <c r="CR546" s="30"/>
      <c r="CS546" s="30"/>
      <c r="CT546" s="30"/>
      <c r="CU546" s="30"/>
      <c r="CV546" s="30"/>
      <c r="CW546" s="30"/>
      <c r="CX546" s="30"/>
      <c r="CY546" s="30"/>
      <c r="CZ546" s="30"/>
      <c r="DA546" s="30"/>
      <c r="DB546" s="30"/>
      <c r="DC546" s="30"/>
      <c r="DD546" s="30"/>
      <c r="DE546" s="30"/>
      <c r="DF546" s="30"/>
      <c r="DG546" s="30"/>
      <c r="DH546" s="30"/>
      <c r="DI546" s="30"/>
      <c r="DJ546" s="30"/>
      <c r="DK546" s="30"/>
      <c r="DL546" s="30"/>
      <c r="DM546" s="30"/>
      <c r="DN546" s="30"/>
      <c r="DO546" s="30"/>
      <c r="DP546" s="30"/>
      <c r="DQ546" s="30"/>
      <c r="DR546" s="30"/>
      <c r="DS546" s="30"/>
      <c r="DT546" s="30"/>
      <c r="DU546" s="30"/>
      <c r="DV546" s="30"/>
      <c r="DW546" s="30"/>
      <c r="DX546" s="30"/>
      <c r="DY546" s="30"/>
      <c r="DZ546" s="30"/>
      <c r="EA546" s="30"/>
      <c r="EB546" s="30"/>
      <c r="EC546" s="30"/>
      <c r="ED546" s="30"/>
      <c r="EE546" s="30"/>
      <c r="EF546" s="30"/>
      <c r="EG546" s="30"/>
      <c r="EH546" s="30"/>
      <c r="EI546" s="30"/>
      <c r="EJ546" s="30"/>
      <c r="EK546" s="30"/>
      <c r="EL546" s="30"/>
      <c r="EM546" s="30"/>
      <c r="EN546" s="30"/>
      <c r="EO546" s="30"/>
      <c r="EP546" s="30"/>
      <c r="EQ546" s="30"/>
      <c r="ER546" s="30"/>
      <c r="ES546" s="30"/>
      <c r="ET546" s="30"/>
      <c r="EU546" s="30"/>
      <c r="EV546" s="30"/>
      <c r="EW546" s="30"/>
      <c r="EX546" s="30"/>
      <c r="EY546" s="30"/>
      <c r="EZ546" s="30"/>
      <c r="FA546" s="30"/>
      <c r="FB546" s="30"/>
      <c r="FC546" s="30"/>
      <c r="FD546" s="30"/>
      <c r="FE546" s="30"/>
      <c r="FF546" s="30"/>
      <c r="FG546" s="30"/>
      <c r="FH546" s="30"/>
      <c r="FI546" s="30"/>
      <c r="FJ546" s="30"/>
      <c r="FK546" s="30"/>
      <c r="FL546" s="30"/>
      <c r="FM546" s="30"/>
      <c r="FN546" s="30"/>
      <c r="FO546" s="30"/>
      <c r="FP546" s="30"/>
      <c r="FQ546" s="30"/>
      <c r="FR546" s="30"/>
      <c r="FS546" s="30"/>
      <c r="FT546" s="30"/>
      <c r="FU546" s="30"/>
      <c r="FV546" s="30"/>
      <c r="FW546" s="30"/>
      <c r="FX546" s="30"/>
      <c r="FY546" s="30"/>
      <c r="FZ546" s="30"/>
      <c r="GA546" s="30"/>
      <c r="GB546" s="30"/>
      <c r="GC546" s="30"/>
      <c r="GD546" s="30"/>
      <c r="GE546" s="30"/>
      <c r="GF546" s="30"/>
      <c r="GG546" s="30"/>
      <c r="GH546" s="30"/>
      <c r="GI546" s="30"/>
      <c r="GJ546" s="30"/>
      <c r="GK546" s="30"/>
      <c r="GL546" s="30"/>
      <c r="GM546" s="30"/>
      <c r="GN546" s="30"/>
      <c r="GO546" s="30"/>
      <c r="GP546" s="30"/>
      <c r="GQ546" s="30"/>
      <c r="GR546" s="30"/>
      <c r="GS546" s="30"/>
      <c r="GT546" s="30"/>
      <c r="GU546" s="30"/>
      <c r="GV546" s="30"/>
      <c r="GW546" s="30"/>
      <c r="GX546" s="30"/>
      <c r="GY546" s="30"/>
      <c r="GZ546" s="30"/>
      <c r="HA546" s="30"/>
      <c r="HB546" s="30"/>
      <c r="HC546" s="30"/>
      <c r="HD546" s="30"/>
      <c r="HE546" s="30"/>
      <c r="HF546" s="30"/>
      <c r="HG546" s="30"/>
      <c r="HH546" s="30"/>
      <c r="HI546" s="30"/>
      <c r="HJ546" s="30"/>
      <c r="HK546" s="30"/>
      <c r="HL546" s="30"/>
      <c r="HM546" s="30"/>
      <c r="HN546" s="30"/>
      <c r="HO546" s="30"/>
      <c r="HP546" s="30"/>
      <c r="HQ546" s="30"/>
      <c r="HR546" s="30"/>
      <c r="HS546" s="30"/>
      <c r="HT546" s="30"/>
      <c r="HU546" s="30"/>
      <c r="HV546" s="30"/>
      <c r="HW546" s="30"/>
      <c r="HX546" s="30"/>
      <c r="HY546" s="30"/>
      <c r="HZ546" s="30"/>
      <c r="IA546" s="30"/>
      <c r="IB546" s="30"/>
      <c r="IC546" s="30"/>
      <c r="ID546" s="30"/>
      <c r="IE546" s="30"/>
      <c r="IF546" s="30"/>
      <c r="IG546" s="30"/>
      <c r="IH546" s="30"/>
      <c r="II546" s="30"/>
      <c r="IJ546" s="30"/>
      <c r="IK546" s="30"/>
      <c r="IL546" s="30"/>
      <c r="IM546" s="30"/>
      <c r="IN546" s="30"/>
      <c r="IO546" s="30"/>
      <c r="IP546" s="30"/>
      <c r="IQ546" s="30"/>
      <c r="IR546" s="30"/>
      <c r="IS546" s="30"/>
      <c r="IT546" s="30"/>
      <c r="IU546" s="30"/>
      <c r="IV546" s="30"/>
      <c r="IW546" s="30"/>
      <c r="IX546" s="30"/>
      <c r="IY546" s="30"/>
      <c r="IZ546" s="30"/>
      <c r="JA546" s="30"/>
      <c r="JB546" s="30"/>
      <c r="JC546" s="30"/>
      <c r="JD546" s="30"/>
      <c r="JE546" s="30"/>
      <c r="JF546" s="30"/>
      <c r="JG546" s="30"/>
      <c r="JH546" s="30"/>
      <c r="JI546" s="30"/>
      <c r="JJ546" s="30"/>
      <c r="JK546" s="30"/>
      <c r="JL546" s="30"/>
      <c r="JM546" s="30"/>
      <c r="JN546" s="30"/>
      <c r="JO546" s="30"/>
      <c r="JP546" s="30"/>
      <c r="JQ546" s="30"/>
      <c r="JR546" s="30"/>
      <c r="JS546" s="30"/>
      <c r="JT546" s="30"/>
      <c r="JU546" s="30"/>
      <c r="JV546" s="30"/>
      <c r="JW546" s="30"/>
      <c r="JX546" s="30"/>
      <c r="JY546" s="30"/>
      <c r="JZ546" s="30"/>
      <c r="KA546" s="30"/>
      <c r="KB546" s="30"/>
      <c r="KC546" s="30"/>
      <c r="KD546" s="30"/>
      <c r="KE546" s="30"/>
      <c r="KF546" s="30"/>
      <c r="KG546" s="30"/>
      <c r="KH546" s="30"/>
      <c r="KI546" s="30"/>
      <c r="KJ546" s="30"/>
      <c r="KK546" s="30"/>
      <c r="KL546" s="30"/>
      <c r="KM546" s="30"/>
      <c r="KN546" s="30"/>
      <c r="KO546" s="30"/>
      <c r="KP546" s="30"/>
      <c r="KQ546" s="30"/>
      <c r="KR546" s="30"/>
      <c r="KS546" s="30"/>
      <c r="KT546" s="30"/>
      <c r="KU546" s="30"/>
      <c r="KV546" s="30"/>
      <c r="KW546" s="30"/>
      <c r="KX546" s="30"/>
      <c r="KY546" s="30"/>
      <c r="KZ546" s="30"/>
      <c r="LA546" s="30"/>
      <c r="LB546" s="30"/>
      <c r="LC546" s="30"/>
      <c r="LD546" s="30"/>
      <c r="LE546" s="30"/>
      <c r="LF546" s="30"/>
      <c r="LG546" s="30"/>
      <c r="LH546" s="30"/>
      <c r="LI546" s="30"/>
      <c r="LJ546" s="30"/>
      <c r="LK546" s="30"/>
      <c r="LL546" s="30"/>
      <c r="LM546" s="30"/>
      <c r="LN546" s="30"/>
      <c r="LO546" s="30"/>
      <c r="LP546" s="30"/>
      <c r="LQ546" s="30"/>
      <c r="LR546" s="30"/>
      <c r="LS546" s="30"/>
      <c r="LT546" s="30"/>
      <c r="LU546" s="30"/>
      <c r="LV546" s="30"/>
      <c r="LW546" s="30"/>
      <c r="LX546" s="30"/>
      <c r="LY546" s="30"/>
      <c r="LZ546" s="30"/>
      <c r="MA546" s="30"/>
      <c r="MB546" s="30"/>
      <c r="MC546" s="30"/>
      <c r="MD546" s="30"/>
      <c r="ME546" s="30"/>
      <c r="MF546" s="30"/>
      <c r="MG546" s="30"/>
      <c r="MH546" s="30"/>
      <c r="MI546" s="30"/>
      <c r="MJ546" s="30"/>
      <c r="MK546" s="30"/>
      <c r="ML546" s="30"/>
      <c r="MM546" s="30"/>
      <c r="MN546" s="30"/>
      <c r="MO546" s="30"/>
      <c r="MP546" s="30"/>
      <c r="MQ546" s="30"/>
      <c r="MR546" s="30"/>
      <c r="MS546" s="30"/>
      <c r="MT546" s="30"/>
      <c r="MU546" s="30"/>
      <c r="MV546" s="30"/>
      <c r="MW546" s="30"/>
      <c r="MX546" s="30"/>
      <c r="MY546" s="30"/>
      <c r="MZ546" s="30"/>
      <c r="NA546" s="30"/>
      <c r="NB546" s="30"/>
      <c r="NC546" s="30"/>
      <c r="ND546" s="30"/>
      <c r="NE546" s="30"/>
      <c r="NF546" s="30"/>
      <c r="NG546" s="30"/>
      <c r="NH546" s="30"/>
      <c r="NI546" s="30"/>
      <c r="NJ546" s="30"/>
      <c r="NK546" s="30"/>
      <c r="NL546" s="30"/>
      <c r="NM546" s="30"/>
      <c r="NN546" s="30"/>
      <c r="NO546" s="30"/>
      <c r="NP546" s="30"/>
      <c r="NQ546" s="30"/>
      <c r="NR546" s="30"/>
      <c r="NS546" s="30"/>
      <c r="NT546" s="30"/>
      <c r="NU546" s="30"/>
      <c r="NV546" s="30"/>
      <c r="NW546" s="30"/>
      <c r="NX546" s="30"/>
      <c r="NY546" s="30"/>
      <c r="NZ546" s="30"/>
      <c r="OA546" s="30"/>
      <c r="OB546" s="30"/>
      <c r="OC546" s="30"/>
      <c r="OD546" s="30"/>
      <c r="OE546" s="30"/>
      <c r="OF546" s="30"/>
      <c r="OG546" s="30"/>
      <c r="OH546" s="30"/>
      <c r="OI546" s="30"/>
      <c r="OJ546" s="30"/>
      <c r="OK546" s="30"/>
      <c r="OL546" s="30"/>
      <c r="OM546" s="30"/>
      <c r="ON546" s="30"/>
      <c r="OO546" s="30"/>
      <c r="OP546" s="30"/>
      <c r="OQ546" s="30"/>
      <c r="OR546" s="30"/>
      <c r="OS546" s="30"/>
      <c r="OT546" s="30"/>
      <c r="OU546" s="30"/>
      <c r="OV546" s="74">
        <v>755801.59999999998</v>
      </c>
      <c r="OW546" s="30"/>
      <c r="OX546" s="30"/>
      <c r="OY546" s="30"/>
      <c r="OZ546" s="30"/>
      <c r="PA546" s="30"/>
      <c r="PB546" s="30"/>
      <c r="PC546" s="74">
        <v>1600682.24</v>
      </c>
      <c r="PD546" s="74">
        <v>1039271.92</v>
      </c>
      <c r="PE546" s="74">
        <v>251929.4</v>
      </c>
      <c r="PF546" s="30"/>
      <c r="PG546" s="30"/>
      <c r="PH546" s="30"/>
      <c r="PI546" s="30"/>
      <c r="PJ546" s="30"/>
      <c r="PK546" s="30"/>
      <c r="PL546" s="30"/>
      <c r="PM546" s="30"/>
      <c r="PN546" s="30"/>
      <c r="PO546" s="30"/>
      <c r="PP546" s="30"/>
      <c r="PQ546" s="30"/>
      <c r="PR546" s="30"/>
      <c r="PS546" s="30"/>
      <c r="PT546" s="30"/>
      <c r="PU546" s="30"/>
      <c r="PV546" s="30"/>
      <c r="PW546" s="30"/>
      <c r="PX546" s="30"/>
      <c r="PY546" s="30"/>
      <c r="PZ546" s="30"/>
      <c r="QA546" s="30"/>
      <c r="QB546" s="30"/>
      <c r="QC546" s="30"/>
      <c r="QD546" s="30"/>
      <c r="QE546" s="30"/>
      <c r="QF546" s="74">
        <v>689103.8</v>
      </c>
      <c r="QG546" s="30"/>
      <c r="QH546" s="30"/>
      <c r="QI546" s="30"/>
      <c r="QJ546" s="30"/>
      <c r="QK546" s="30"/>
      <c r="QL546" s="30"/>
      <c r="QM546" s="30"/>
      <c r="QN546" s="30"/>
      <c r="QO546" s="30"/>
      <c r="QP546" s="30"/>
      <c r="QQ546" s="30"/>
      <c r="QR546" s="30"/>
      <c r="QS546" s="30"/>
      <c r="QT546" s="30"/>
      <c r="QU546" s="30"/>
      <c r="QV546" s="30"/>
      <c r="QW546" s="30"/>
      <c r="QX546" s="30"/>
      <c r="QY546" s="30"/>
      <c r="QZ546" s="30"/>
      <c r="RA546" s="30"/>
      <c r="RB546" s="30"/>
      <c r="RC546" s="30"/>
      <c r="RD546" s="30"/>
      <c r="RE546" s="30"/>
      <c r="RF546" s="30"/>
      <c r="RG546" s="30"/>
      <c r="RH546" s="30"/>
      <c r="RI546" s="30"/>
      <c r="RJ546" s="30"/>
      <c r="RK546" s="30"/>
      <c r="RL546" s="30"/>
      <c r="RM546" s="30"/>
      <c r="RN546" s="30"/>
      <c r="RO546" s="30"/>
      <c r="RP546" s="30"/>
      <c r="RQ546" s="30"/>
      <c r="RR546" s="30"/>
      <c r="RS546" s="30"/>
      <c r="RT546" s="30"/>
      <c r="RU546" s="30"/>
      <c r="RV546" s="30"/>
      <c r="RW546" s="30"/>
      <c r="RX546" s="30"/>
      <c r="RY546" s="30"/>
      <c r="RZ546" s="30"/>
      <c r="SA546" s="30"/>
      <c r="SB546" s="30"/>
      <c r="SC546" s="30"/>
      <c r="SD546" s="30"/>
      <c r="SE546" s="30"/>
      <c r="SF546" s="30"/>
      <c r="SG546" s="74">
        <v>693731.25</v>
      </c>
      <c r="SH546" s="30"/>
      <c r="SI546" s="30"/>
      <c r="SJ546" s="30"/>
      <c r="SK546" s="30"/>
      <c r="SL546" s="30"/>
      <c r="SM546" s="30"/>
      <c r="SN546" s="74">
        <v>1769803.67</v>
      </c>
      <c r="SO546" s="30"/>
      <c r="SP546" s="30"/>
      <c r="SQ546" s="30"/>
      <c r="SR546" s="30"/>
      <c r="SS546" s="30"/>
      <c r="ST546" s="30"/>
      <c r="SU546" s="30"/>
      <c r="SV546" s="30"/>
      <c r="SW546" s="30"/>
      <c r="SX546" s="30"/>
      <c r="SY546" s="30"/>
      <c r="SZ546" s="30"/>
      <c r="TA546" s="30"/>
      <c r="TB546" s="30"/>
      <c r="TC546" s="30"/>
      <c r="TD546" s="30"/>
      <c r="TE546" s="30"/>
      <c r="TF546" s="30"/>
      <c r="TG546" s="30"/>
      <c r="TH546" s="30"/>
      <c r="TI546" s="30"/>
      <c r="TJ546" s="30"/>
      <c r="TK546" s="30"/>
      <c r="TL546" s="30"/>
      <c r="TM546" s="30"/>
      <c r="TN546" s="30"/>
      <c r="TO546" s="30"/>
      <c r="TP546" s="30"/>
      <c r="TQ546" s="30"/>
      <c r="TR546" s="30"/>
      <c r="TS546" s="30"/>
      <c r="TT546" s="30"/>
      <c r="TU546" s="30"/>
      <c r="TV546" s="30"/>
      <c r="TW546" s="30"/>
      <c r="TX546" s="30"/>
      <c r="TY546" s="30"/>
      <c r="TZ546" s="30"/>
      <c r="UA546" s="30"/>
      <c r="UB546" s="30"/>
      <c r="UC546" s="30"/>
      <c r="UD546" s="30"/>
      <c r="UE546" s="30"/>
      <c r="UF546" s="30"/>
      <c r="UG546" s="30"/>
      <c r="UH546" s="30"/>
      <c r="UI546" s="30"/>
      <c r="UJ546" s="30"/>
      <c r="UK546" s="30"/>
      <c r="UL546" s="30"/>
      <c r="UM546" s="30"/>
      <c r="UN546" s="30"/>
      <c r="UO546" s="30"/>
      <c r="UP546" s="30"/>
      <c r="UQ546" s="30"/>
      <c r="UR546" s="30"/>
      <c r="US546" s="30"/>
      <c r="UT546" s="30"/>
      <c r="UU546" s="30"/>
      <c r="UV546" s="30"/>
      <c r="UW546" s="30"/>
      <c r="UX546" s="30"/>
      <c r="UY546" s="30"/>
      <c r="UZ546" s="30"/>
      <c r="VA546" s="30"/>
      <c r="VB546" s="30"/>
      <c r="VC546" s="30"/>
      <c r="VD546" s="30"/>
      <c r="VE546" s="30"/>
      <c r="VF546" s="30"/>
      <c r="VG546" s="30"/>
      <c r="VH546" s="30"/>
      <c r="VI546" s="30"/>
      <c r="VJ546" s="30"/>
      <c r="VK546" s="30"/>
      <c r="VL546" s="30"/>
      <c r="VM546" s="30"/>
      <c r="VN546" s="30"/>
      <c r="VO546" s="30"/>
      <c r="VP546" s="30"/>
      <c r="VQ546" s="30"/>
      <c r="VR546" s="30"/>
      <c r="VS546" s="30"/>
      <c r="VT546" s="30"/>
      <c r="VU546" s="30"/>
      <c r="VV546" s="30"/>
      <c r="VW546" s="30"/>
      <c r="VX546" s="30"/>
      <c r="VY546" s="30"/>
      <c r="VZ546" s="30"/>
      <c r="WA546" s="30"/>
      <c r="WB546" s="30"/>
      <c r="WC546" s="30"/>
      <c r="WD546" s="30"/>
      <c r="WE546" s="30"/>
      <c r="WF546" s="30"/>
      <c r="WG546" s="30"/>
      <c r="WH546" s="30"/>
      <c r="WI546" s="30"/>
      <c r="WJ546" s="30"/>
      <c r="WK546" s="30"/>
      <c r="WL546" s="30"/>
      <c r="WM546" s="30"/>
      <c r="WN546" s="30"/>
      <c r="WO546" s="30"/>
      <c r="WP546" s="30"/>
      <c r="WQ546" s="30"/>
      <c r="WR546" s="30"/>
      <c r="WS546" s="30"/>
      <c r="WT546" s="30"/>
      <c r="WU546" s="30"/>
      <c r="WV546" s="30"/>
      <c r="WW546" s="30"/>
      <c r="WX546" s="30"/>
      <c r="WY546" s="30"/>
      <c r="WZ546" s="30"/>
      <c r="XA546" s="30"/>
      <c r="XB546" s="30"/>
      <c r="XC546" s="30"/>
      <c r="XD546" s="30"/>
      <c r="XE546" s="30"/>
      <c r="XF546" s="30"/>
      <c r="XG546" s="30"/>
      <c r="XH546" s="30"/>
      <c r="XI546" s="30"/>
      <c r="XJ546" s="30"/>
      <c r="XK546" s="30"/>
      <c r="XL546" s="30"/>
      <c r="XM546" s="30"/>
      <c r="XN546" s="30"/>
      <c r="XO546" s="30"/>
      <c r="XP546" s="30"/>
      <c r="XQ546" s="30"/>
      <c r="XR546" s="30"/>
      <c r="XS546" s="30"/>
      <c r="XT546" s="30"/>
      <c r="XU546" s="30"/>
      <c r="XV546" s="30"/>
      <c r="XW546" s="30"/>
      <c r="XX546" s="30"/>
      <c r="XY546" s="30"/>
      <c r="XZ546" s="30"/>
      <c r="YA546" s="30"/>
      <c r="YB546" s="30"/>
      <c r="YC546" s="30"/>
      <c r="YD546" s="30"/>
      <c r="YE546" s="30"/>
      <c r="YF546" s="30"/>
      <c r="YG546" s="30"/>
      <c r="YH546" s="30"/>
      <c r="YI546" s="30"/>
      <c r="YJ546" s="30"/>
      <c r="YK546" s="30"/>
      <c r="YL546" s="30"/>
      <c r="YM546" s="30"/>
      <c r="YN546" s="30"/>
      <c r="YO546" s="30"/>
      <c r="YP546" s="30"/>
      <c r="YQ546" s="30"/>
      <c r="YR546" s="30"/>
      <c r="YS546" s="30"/>
      <c r="YT546" s="30"/>
      <c r="YU546" s="30"/>
      <c r="YV546" s="30"/>
      <c r="YW546" s="30"/>
      <c r="YX546" s="30"/>
      <c r="YY546" s="30"/>
      <c r="YZ546" s="30"/>
      <c r="ZA546" s="30"/>
      <c r="ZB546" s="30"/>
      <c r="ZC546" s="30"/>
      <c r="ZD546" s="30"/>
      <c r="ZE546" s="30"/>
      <c r="ZF546" s="30"/>
      <c r="ZG546" s="30"/>
      <c r="ZH546" s="30"/>
      <c r="ZI546" s="30"/>
      <c r="ZJ546" s="30"/>
      <c r="ZK546" s="30"/>
      <c r="ZL546" s="30"/>
      <c r="ZM546" s="30"/>
      <c r="ZN546" s="30"/>
      <c r="ZO546" s="30"/>
      <c r="ZP546" s="30"/>
      <c r="ZQ546" s="30"/>
      <c r="ZR546" s="30"/>
      <c r="ZS546" s="30"/>
      <c r="ZT546" s="30"/>
      <c r="ZU546" s="30"/>
      <c r="ZV546" s="30"/>
      <c r="ZW546" s="30"/>
      <c r="ZX546" s="30"/>
      <c r="ZY546" s="30"/>
      <c r="ZZ546" s="30"/>
      <c r="AAA546" s="30"/>
      <c r="AAB546" s="30"/>
      <c r="AAC546" s="30"/>
      <c r="AAD546" s="30"/>
      <c r="AAE546" s="30"/>
      <c r="AAF546" s="30"/>
      <c r="AAG546" s="30"/>
      <c r="AAH546" s="30"/>
      <c r="AAI546" s="30"/>
      <c r="AAJ546" s="30"/>
      <c r="AAK546" s="30"/>
      <c r="AAL546" s="30"/>
      <c r="AAM546" s="30"/>
      <c r="AAN546" s="30"/>
      <c r="AAO546" s="30"/>
      <c r="AAP546" s="30"/>
      <c r="AAQ546" s="30"/>
      <c r="AAR546" s="30"/>
      <c r="AAS546" s="30"/>
      <c r="AAT546" s="30"/>
      <c r="AAU546" s="30"/>
      <c r="AAV546" s="30"/>
      <c r="AAW546" s="30"/>
      <c r="AAX546" s="30"/>
      <c r="AAY546" s="30"/>
      <c r="AAZ546" s="30"/>
      <c r="ABA546" s="30"/>
      <c r="ABB546" s="30"/>
      <c r="ABC546" s="30"/>
      <c r="ABD546" s="30"/>
      <c r="ABE546" s="30"/>
      <c r="ABF546" s="30"/>
      <c r="ABG546" s="30"/>
      <c r="ABH546" s="30"/>
      <c r="ABI546" s="30"/>
      <c r="ABJ546" s="30"/>
      <c r="ABK546" s="30"/>
      <c r="ABL546" s="30"/>
      <c r="ABM546" s="30"/>
      <c r="ABN546" s="30"/>
      <c r="ABO546" s="30"/>
      <c r="ABP546" s="30"/>
      <c r="ABQ546" s="30"/>
      <c r="ABR546" s="30"/>
      <c r="ABS546" s="30"/>
      <c r="ABT546" s="30"/>
      <c r="ABU546" s="30"/>
      <c r="ABV546" s="30"/>
      <c r="ABW546" s="30"/>
      <c r="ABX546" s="30"/>
      <c r="ABY546" s="30"/>
      <c r="ABZ546" s="30"/>
      <c r="ACA546" s="30"/>
      <c r="ACB546" s="30"/>
      <c r="ACC546" s="30"/>
      <c r="ACD546" s="30"/>
      <c r="ACE546" s="30"/>
      <c r="ACF546" s="30"/>
      <c r="ACG546" s="30"/>
      <c r="ACH546" s="30"/>
      <c r="ACI546" s="30"/>
      <c r="ACJ546" s="30"/>
      <c r="ACK546" s="30"/>
      <c r="ACL546" s="30"/>
      <c r="ACM546" s="30"/>
      <c r="ACN546" s="30"/>
      <c r="ACO546" s="30"/>
      <c r="ACP546" s="30"/>
      <c r="ACQ546" s="30"/>
      <c r="ACR546" s="30"/>
      <c r="ACS546" s="30"/>
      <c r="ACT546" s="30"/>
      <c r="ACU546" s="30"/>
      <c r="ACV546" s="30"/>
      <c r="ACW546" s="30"/>
      <c r="ACX546" s="30"/>
      <c r="ACY546" s="30"/>
      <c r="ACZ546" s="30"/>
      <c r="ADA546" s="30"/>
      <c r="ADB546" s="30"/>
      <c r="ADC546" s="30"/>
      <c r="ADD546" s="30"/>
      <c r="ADE546" s="30"/>
      <c r="ADF546" s="30"/>
      <c r="ADG546" s="30"/>
      <c r="ADH546" s="30"/>
      <c r="ADI546" s="30"/>
      <c r="ADJ546" s="30"/>
      <c r="ADK546" s="30"/>
      <c r="ADL546" s="30"/>
      <c r="ADM546" s="30"/>
      <c r="ADN546" s="30"/>
      <c r="ADO546" s="30"/>
      <c r="ADP546" s="30"/>
      <c r="ADQ546" s="30"/>
      <c r="ADR546" s="30"/>
      <c r="ADS546" s="30"/>
      <c r="ADT546" s="30"/>
      <c r="ADU546" s="30"/>
      <c r="ADV546" s="30"/>
      <c r="ADW546" s="30"/>
      <c r="ADX546" s="43"/>
      <c r="ADY546" s="70">
        <f>OV546+PC546+PD546+PE546+QF546+SG546+SN546</f>
        <v>6800323.8799999999</v>
      </c>
      <c r="ADZ546" s="5"/>
      <c r="AEB546" s="7"/>
      <c r="AEC546" s="7"/>
      <c r="AED546" s="7"/>
      <c r="AEE546" s="7"/>
      <c r="AEF546" s="7"/>
      <c r="AEG546" s="7"/>
      <c r="AEH546" s="7"/>
      <c r="AEI546" s="7"/>
      <c r="AEJ546" s="7"/>
      <c r="AEK546" s="7"/>
      <c r="AEL546" s="7"/>
      <c r="AEM546" s="7"/>
      <c r="AEN546" s="7"/>
      <c r="AEO546" s="7"/>
      <c r="AEP546" s="7"/>
      <c r="AEQ546" s="7"/>
      <c r="AER546" s="7"/>
      <c r="AES546" s="7"/>
      <c r="AET546" s="7"/>
      <c r="AEU546" s="7"/>
      <c r="AEV546" s="7"/>
      <c r="AEW546" s="7"/>
    </row>
    <row r="547" spans="1:829" ht="13.5" thickBot="1" x14ac:dyDescent="0.25">
      <c r="A547" s="55" t="s">
        <v>218</v>
      </c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  <c r="Z547" s="30"/>
      <c r="AA547" s="30"/>
      <c r="AB547" s="30"/>
      <c r="AC547" s="30"/>
      <c r="AD547" s="30"/>
      <c r="AE547" s="30"/>
      <c r="AF547" s="30"/>
      <c r="AG547" s="30"/>
      <c r="AH547" s="30"/>
      <c r="AI547" s="30"/>
      <c r="AJ547" s="30"/>
      <c r="AK547" s="30"/>
      <c r="AL547" s="30"/>
      <c r="AM547" s="30"/>
      <c r="AN547" s="30"/>
      <c r="AO547" s="30"/>
      <c r="AP547" s="30"/>
      <c r="AQ547" s="30"/>
      <c r="AR547" s="30"/>
      <c r="AS547" s="30"/>
      <c r="AT547" s="30"/>
      <c r="AU547" s="30"/>
      <c r="AV547" s="30"/>
      <c r="AW547" s="30"/>
      <c r="AX547" s="30"/>
      <c r="AY547" s="30"/>
      <c r="AZ547" s="30"/>
      <c r="BA547" s="30"/>
      <c r="BB547" s="30"/>
      <c r="BC547" s="30"/>
      <c r="BD547" s="30"/>
      <c r="BH547" s="30"/>
      <c r="BI547" s="30"/>
      <c r="BJ547" s="30"/>
      <c r="BK547" s="30"/>
      <c r="BL547" s="30"/>
      <c r="BM547" s="30"/>
      <c r="BN547" s="30"/>
      <c r="BO547" s="30"/>
      <c r="BP547" s="30"/>
      <c r="BQ547" s="30"/>
      <c r="BR547" s="30"/>
      <c r="BS547" s="30"/>
      <c r="BT547" s="30"/>
      <c r="BU547" s="30"/>
      <c r="BV547" s="30"/>
      <c r="BW547" s="30"/>
      <c r="BX547" s="30"/>
      <c r="BY547" s="30"/>
      <c r="BZ547" s="30"/>
      <c r="CA547" s="30"/>
      <c r="CB547" s="30"/>
      <c r="CC547" s="30"/>
      <c r="CD547" s="30"/>
      <c r="CE547" s="30"/>
      <c r="CF547" s="30"/>
      <c r="CG547" s="30"/>
      <c r="CH547" s="30"/>
      <c r="CI547" s="30"/>
      <c r="CJ547" s="30"/>
      <c r="CK547" s="30"/>
      <c r="CL547" s="30"/>
      <c r="CM547" s="30"/>
      <c r="CN547" s="30"/>
      <c r="CO547" s="30"/>
      <c r="CP547" s="30"/>
      <c r="CQ547" s="30"/>
      <c r="CR547" s="30"/>
      <c r="CS547" s="30"/>
      <c r="CT547" s="30"/>
      <c r="CU547" s="30"/>
      <c r="CV547" s="30"/>
      <c r="CW547" s="30"/>
      <c r="CX547" s="30"/>
      <c r="CY547" s="30"/>
      <c r="CZ547" s="30"/>
      <c r="DA547" s="30"/>
      <c r="DB547" s="30"/>
      <c r="DC547" s="30"/>
      <c r="DD547" s="30"/>
      <c r="DE547" s="30"/>
      <c r="DF547" s="30"/>
      <c r="DG547" s="30"/>
      <c r="DH547" s="30"/>
      <c r="DI547" s="30"/>
      <c r="DJ547" s="30"/>
      <c r="DK547" s="30"/>
      <c r="DL547" s="30"/>
      <c r="DM547" s="30"/>
      <c r="DN547" s="30"/>
      <c r="DO547" s="30"/>
      <c r="DP547" s="30"/>
      <c r="DQ547" s="30"/>
      <c r="DR547" s="30"/>
      <c r="DS547" s="30"/>
      <c r="DT547" s="30"/>
      <c r="DU547" s="30"/>
      <c r="DV547" s="30"/>
      <c r="DW547" s="30"/>
      <c r="DX547" s="30"/>
      <c r="DY547" s="30"/>
      <c r="DZ547" s="30"/>
      <c r="EA547" s="30"/>
      <c r="EB547" s="30"/>
      <c r="EC547" s="30"/>
      <c r="ED547" s="30"/>
      <c r="EE547" s="30"/>
      <c r="EF547" s="30"/>
      <c r="EG547" s="30"/>
      <c r="EH547" s="30"/>
      <c r="EI547" s="30"/>
      <c r="EJ547" s="30"/>
      <c r="EK547" s="30"/>
      <c r="EL547" s="30"/>
      <c r="EM547" s="30"/>
      <c r="EN547" s="30"/>
      <c r="EO547" s="30"/>
      <c r="EP547" s="30"/>
      <c r="EQ547" s="30"/>
      <c r="ER547" s="30"/>
      <c r="ES547" s="30"/>
      <c r="ET547" s="30"/>
      <c r="EU547" s="30"/>
      <c r="EV547" s="30"/>
      <c r="EW547" s="30"/>
      <c r="EX547" s="30"/>
      <c r="EY547" s="30"/>
      <c r="EZ547" s="30"/>
      <c r="FA547" s="30"/>
      <c r="FB547" s="30"/>
      <c r="FC547" s="30"/>
      <c r="FD547" s="30"/>
      <c r="FE547" s="30"/>
      <c r="FF547" s="30"/>
      <c r="FG547" s="30"/>
      <c r="FH547" s="30"/>
      <c r="FI547" s="30"/>
      <c r="FJ547" s="30"/>
      <c r="FK547" s="30"/>
      <c r="FL547" s="30"/>
      <c r="FM547" s="30"/>
      <c r="FN547" s="30"/>
      <c r="FO547" s="30"/>
      <c r="FP547" s="30"/>
      <c r="FQ547" s="30"/>
      <c r="FR547" s="30"/>
      <c r="FS547" s="30"/>
      <c r="FT547" s="30"/>
      <c r="FU547" s="30"/>
      <c r="FV547" s="30"/>
      <c r="FW547" s="30"/>
      <c r="FX547" s="30"/>
      <c r="FY547" s="30"/>
      <c r="FZ547" s="30"/>
      <c r="GA547" s="30"/>
      <c r="GB547" s="30"/>
      <c r="GC547" s="30"/>
      <c r="GD547" s="30"/>
      <c r="GE547" s="30"/>
      <c r="GF547" s="30"/>
      <c r="GG547" s="30"/>
      <c r="GH547" s="30"/>
      <c r="GI547" s="30"/>
      <c r="GJ547" s="30"/>
      <c r="GK547" s="30"/>
      <c r="GL547" s="30"/>
      <c r="GM547" s="30"/>
      <c r="GN547" s="30"/>
      <c r="GO547" s="30"/>
      <c r="GP547" s="30"/>
      <c r="GQ547" s="30"/>
      <c r="GR547" s="30"/>
      <c r="GS547" s="30"/>
      <c r="GT547" s="30"/>
      <c r="GU547" s="30"/>
      <c r="GV547" s="30"/>
      <c r="GW547" s="30"/>
      <c r="GX547" s="30"/>
      <c r="GY547" s="30"/>
      <c r="GZ547" s="30"/>
      <c r="HA547" s="30"/>
      <c r="HB547" s="30"/>
      <c r="HC547" s="30"/>
      <c r="HD547" s="30"/>
      <c r="HE547" s="30"/>
      <c r="HF547" s="30"/>
      <c r="HG547" s="30"/>
      <c r="HH547" s="30"/>
      <c r="HI547" s="30"/>
      <c r="HJ547" s="30"/>
      <c r="HK547" s="30"/>
      <c r="HL547" s="30"/>
      <c r="HM547" s="30"/>
      <c r="HN547" s="30"/>
      <c r="HO547" s="30"/>
      <c r="HP547" s="30"/>
      <c r="HQ547" s="30"/>
      <c r="HR547" s="30"/>
      <c r="HS547" s="30"/>
      <c r="HT547" s="30"/>
      <c r="HU547" s="30"/>
      <c r="HV547" s="30"/>
      <c r="HW547" s="30"/>
      <c r="HX547" s="30"/>
      <c r="HY547" s="30"/>
      <c r="HZ547" s="30"/>
      <c r="IA547" s="30"/>
      <c r="IB547" s="30"/>
      <c r="IC547" s="30"/>
      <c r="ID547" s="30"/>
      <c r="IE547" s="30"/>
      <c r="IF547" s="30"/>
      <c r="IG547" s="30"/>
      <c r="IH547" s="30"/>
      <c r="II547" s="30"/>
      <c r="IJ547" s="30"/>
      <c r="IK547" s="30"/>
      <c r="IL547" s="30"/>
      <c r="IM547" s="30"/>
      <c r="IN547" s="30"/>
      <c r="IO547" s="30"/>
      <c r="IP547" s="30"/>
      <c r="IQ547" s="30"/>
      <c r="IR547" s="30"/>
      <c r="IS547" s="30"/>
      <c r="IT547" s="30"/>
      <c r="IU547" s="30"/>
      <c r="IV547" s="30"/>
      <c r="IW547" s="30"/>
      <c r="IX547" s="30"/>
      <c r="IY547" s="30"/>
      <c r="IZ547" s="30"/>
      <c r="JA547" s="30"/>
      <c r="JB547" s="30"/>
      <c r="JC547" s="30"/>
      <c r="JD547" s="30"/>
      <c r="JE547" s="30"/>
      <c r="JF547" s="30"/>
      <c r="JG547" s="30"/>
      <c r="JH547" s="30"/>
      <c r="JI547" s="30"/>
      <c r="JJ547" s="30"/>
      <c r="JK547" s="30"/>
      <c r="JL547" s="30"/>
      <c r="JM547" s="30"/>
      <c r="JN547" s="30"/>
      <c r="JO547" s="30"/>
      <c r="JP547" s="30"/>
      <c r="JQ547" s="30"/>
      <c r="JR547" s="30"/>
      <c r="JS547" s="30"/>
      <c r="JT547" s="30"/>
      <c r="JU547" s="30"/>
      <c r="JV547" s="30"/>
      <c r="JW547" s="30"/>
      <c r="JX547" s="30"/>
      <c r="JY547" s="30"/>
      <c r="JZ547" s="30"/>
      <c r="KA547" s="30"/>
      <c r="KB547" s="30"/>
      <c r="KC547" s="30"/>
      <c r="KD547" s="30"/>
      <c r="KE547" s="30"/>
      <c r="KF547" s="30"/>
      <c r="KG547" s="30"/>
      <c r="KH547" s="30"/>
      <c r="KI547" s="30"/>
      <c r="KJ547" s="30"/>
      <c r="KK547" s="30"/>
      <c r="KL547" s="30"/>
      <c r="KM547" s="30"/>
      <c r="KN547" s="30"/>
      <c r="KO547" s="30"/>
      <c r="KP547" s="30"/>
      <c r="KQ547" s="30"/>
      <c r="KR547" s="30"/>
      <c r="KS547" s="30"/>
      <c r="KT547" s="30"/>
      <c r="KU547" s="30"/>
      <c r="KV547" s="30"/>
      <c r="KW547" s="30"/>
      <c r="KX547" s="30"/>
      <c r="KY547" s="30"/>
      <c r="KZ547" s="30"/>
      <c r="LA547" s="30"/>
      <c r="LB547" s="30"/>
      <c r="LC547" s="30"/>
      <c r="LD547" s="30"/>
      <c r="LE547" s="30"/>
      <c r="LF547" s="30"/>
      <c r="LG547" s="30"/>
      <c r="LH547" s="30"/>
      <c r="LI547" s="30"/>
      <c r="LJ547" s="30"/>
      <c r="LK547" s="30"/>
      <c r="LL547" s="30"/>
      <c r="LM547" s="30"/>
      <c r="LN547" s="30"/>
      <c r="LO547" s="30"/>
      <c r="LP547" s="30"/>
      <c r="LQ547" s="30"/>
      <c r="LR547" s="30"/>
      <c r="LS547" s="30"/>
      <c r="LT547" s="30"/>
      <c r="LU547" s="30"/>
      <c r="LV547" s="30"/>
      <c r="LW547" s="30"/>
      <c r="LX547" s="30"/>
      <c r="LY547" s="30"/>
      <c r="LZ547" s="30"/>
      <c r="MA547" s="30"/>
      <c r="MB547" s="30"/>
      <c r="MC547" s="30"/>
      <c r="MD547" s="30"/>
      <c r="ME547" s="30"/>
      <c r="MF547" s="30"/>
      <c r="MG547" s="30"/>
      <c r="MH547" s="30"/>
      <c r="MI547" s="30"/>
      <c r="MJ547" s="30"/>
      <c r="MK547" s="30"/>
      <c r="ML547" s="30"/>
      <c r="MM547" s="30"/>
      <c r="MN547" s="30"/>
      <c r="MO547" s="30"/>
      <c r="MP547" s="30"/>
      <c r="MQ547" s="30"/>
      <c r="MR547" s="30"/>
      <c r="MS547" s="30"/>
      <c r="MT547" s="30"/>
      <c r="MU547" s="30"/>
      <c r="MV547" s="30"/>
      <c r="MW547" s="30"/>
      <c r="MX547" s="30"/>
      <c r="MY547" s="30"/>
      <c r="MZ547" s="30"/>
      <c r="NA547" s="30"/>
      <c r="NB547" s="30"/>
      <c r="NC547" s="30"/>
      <c r="ND547" s="30"/>
      <c r="NE547" s="30"/>
      <c r="NF547" s="30"/>
      <c r="NG547" s="30"/>
      <c r="NH547" s="30"/>
      <c r="NI547" s="30"/>
      <c r="NJ547" s="30"/>
      <c r="NK547" s="30"/>
      <c r="NL547" s="30"/>
      <c r="NM547" s="30"/>
      <c r="NN547" s="30"/>
      <c r="NO547" s="30"/>
      <c r="NP547" s="30"/>
      <c r="NQ547" s="30"/>
      <c r="NR547" s="30"/>
      <c r="NS547" s="30"/>
      <c r="NT547" s="30"/>
      <c r="NU547" s="30"/>
      <c r="NV547" s="30"/>
      <c r="NW547" s="30"/>
      <c r="NX547" s="30"/>
      <c r="NY547" s="30"/>
      <c r="NZ547" s="30"/>
      <c r="OA547" s="30"/>
      <c r="OB547" s="30"/>
      <c r="OC547" s="30"/>
      <c r="OD547" s="30"/>
      <c r="OE547" s="30"/>
      <c r="OF547" s="30"/>
      <c r="OG547" s="30"/>
      <c r="OH547" s="30"/>
      <c r="OI547" s="30"/>
      <c r="OJ547" s="30"/>
      <c r="OK547" s="30"/>
      <c r="OL547" s="30"/>
      <c r="OM547" s="30"/>
      <c r="ON547" s="30"/>
      <c r="OO547" s="30"/>
      <c r="OP547" s="30"/>
      <c r="OQ547" s="30"/>
      <c r="OR547" s="30"/>
      <c r="OS547" s="30"/>
      <c r="OV547" s="75">
        <f>OV545-OV546</f>
        <v>0</v>
      </c>
      <c r="OW547" s="30"/>
      <c r="OX547" s="30"/>
      <c r="OY547" s="30"/>
      <c r="OZ547" s="30"/>
      <c r="PA547" s="30"/>
      <c r="PB547" s="30"/>
      <c r="PC547" s="75">
        <f>PC545-PC546</f>
        <v>0</v>
      </c>
      <c r="PD547" s="75">
        <f>PD545-PD546</f>
        <v>0</v>
      </c>
      <c r="PE547" s="75">
        <f>PE545-PE546</f>
        <v>0</v>
      </c>
      <c r="PF547" s="30"/>
      <c r="PG547" s="30"/>
      <c r="PH547" s="30"/>
      <c r="PI547" s="30"/>
      <c r="PJ547" s="30"/>
      <c r="PK547" s="30"/>
      <c r="PL547" s="30"/>
      <c r="PM547" s="30"/>
      <c r="PN547" s="30"/>
      <c r="PO547" s="30"/>
      <c r="PP547" s="30"/>
      <c r="PQ547" s="30"/>
      <c r="PR547" s="30"/>
      <c r="PS547" s="30"/>
      <c r="PT547" s="30"/>
      <c r="PU547" s="30"/>
      <c r="PV547" s="30"/>
      <c r="PW547" s="30"/>
      <c r="PX547" s="30"/>
      <c r="PY547" s="30"/>
      <c r="PZ547" s="30"/>
      <c r="QA547" s="30"/>
      <c r="QB547" s="30"/>
      <c r="QC547" s="30"/>
      <c r="QD547" s="30"/>
      <c r="QE547" s="30"/>
      <c r="QF547" s="75">
        <f>QF545-QF546</f>
        <v>32256</v>
      </c>
      <c r="QG547" s="30"/>
      <c r="QH547" s="30"/>
      <c r="QI547" s="30"/>
      <c r="QJ547" s="30"/>
      <c r="QK547" s="30"/>
      <c r="QL547" s="30"/>
      <c r="QM547" s="30"/>
      <c r="QN547" s="30"/>
      <c r="QO547" s="30"/>
      <c r="QP547" s="30"/>
      <c r="QQ547" s="30"/>
      <c r="QR547" s="30"/>
      <c r="QS547" s="30"/>
      <c r="QT547" s="30"/>
      <c r="QU547" s="30"/>
      <c r="QV547" s="30"/>
      <c r="QW547" s="30"/>
      <c r="QX547" s="30"/>
      <c r="QY547" s="30"/>
      <c r="QZ547" s="30"/>
      <c r="RA547" s="30"/>
      <c r="RB547" s="30"/>
      <c r="RC547" s="30"/>
      <c r="RD547" s="30"/>
      <c r="RE547" s="30"/>
      <c r="RF547" s="30"/>
      <c r="RG547" s="30"/>
      <c r="RH547" s="30"/>
      <c r="RI547" s="30"/>
      <c r="RJ547" s="30"/>
      <c r="RK547" s="30"/>
      <c r="RL547" s="30"/>
      <c r="RM547" s="30"/>
      <c r="RN547" s="30"/>
      <c r="RO547" s="30"/>
      <c r="RP547" s="30"/>
      <c r="RQ547" s="30"/>
      <c r="RR547" s="30"/>
      <c r="RS547" s="30"/>
      <c r="RT547" s="30"/>
      <c r="RU547" s="30"/>
      <c r="RV547" s="30"/>
      <c r="RW547" s="30"/>
      <c r="RX547" s="30"/>
      <c r="RY547" s="30"/>
      <c r="RZ547" s="30"/>
      <c r="SA547" s="30"/>
      <c r="SB547" s="30"/>
      <c r="SC547" s="30"/>
      <c r="SD547" s="30"/>
      <c r="SE547" s="30"/>
      <c r="SF547" s="30"/>
      <c r="SG547" s="75">
        <f>SG545-SG546</f>
        <v>0</v>
      </c>
      <c r="SH547" s="30"/>
      <c r="SI547" s="30"/>
      <c r="SJ547" s="30"/>
      <c r="SK547" s="30"/>
      <c r="SL547" s="30"/>
      <c r="SM547" s="30"/>
      <c r="SN547" s="75">
        <f>SN545-SN546</f>
        <v>0</v>
      </c>
      <c r="SO547" s="30"/>
      <c r="SP547" s="30"/>
      <c r="SQ547" s="30"/>
      <c r="SR547" s="30"/>
      <c r="SS547" s="30"/>
      <c r="ST547" s="30"/>
      <c r="SU547" s="30"/>
      <c r="SV547" s="30"/>
      <c r="SW547" s="30"/>
      <c r="SX547" s="30"/>
      <c r="SY547" s="30"/>
      <c r="SZ547" s="30"/>
      <c r="TA547" s="30"/>
      <c r="TB547" s="30"/>
      <c r="TC547" s="30"/>
      <c r="TD547" s="30"/>
      <c r="TE547" s="30"/>
      <c r="TF547" s="30"/>
      <c r="TG547" s="30"/>
      <c r="TH547" s="30"/>
      <c r="TI547" s="30"/>
      <c r="TJ547" s="30"/>
      <c r="TK547" s="30"/>
      <c r="TL547" s="30"/>
      <c r="TM547" s="30"/>
      <c r="TN547" s="30"/>
      <c r="TO547" s="30"/>
      <c r="TP547" s="30"/>
      <c r="TQ547" s="30"/>
      <c r="TR547" s="30"/>
      <c r="TS547" s="30"/>
      <c r="TT547" s="30"/>
      <c r="TU547" s="30"/>
      <c r="TV547" s="30"/>
      <c r="TW547" s="30"/>
      <c r="TX547" s="30"/>
      <c r="TY547" s="30"/>
      <c r="TZ547" s="30"/>
      <c r="UA547" s="30"/>
      <c r="UB547" s="30"/>
      <c r="UC547" s="30"/>
      <c r="UD547" s="30"/>
      <c r="UE547" s="30"/>
      <c r="UF547" s="30"/>
      <c r="UG547" s="30"/>
      <c r="UH547" s="30"/>
      <c r="UI547" s="30"/>
      <c r="UJ547" s="30"/>
      <c r="UK547" s="30"/>
      <c r="UL547" s="30"/>
      <c r="UM547" s="30"/>
      <c r="UN547" s="30"/>
      <c r="UO547" s="30"/>
      <c r="UP547" s="30"/>
      <c r="UQ547" s="30"/>
      <c r="UR547" s="30"/>
      <c r="US547" s="30"/>
      <c r="UT547" s="30"/>
      <c r="UU547" s="30"/>
      <c r="UV547" s="30"/>
      <c r="UW547" s="30"/>
      <c r="UX547" s="30"/>
      <c r="UY547" s="30"/>
      <c r="UZ547" s="30"/>
      <c r="VA547" s="30"/>
      <c r="VB547" s="30"/>
      <c r="VC547" s="30"/>
      <c r="VD547" s="30"/>
      <c r="VE547" s="30"/>
      <c r="VF547" s="30"/>
      <c r="VG547" s="30"/>
      <c r="VH547" s="30"/>
      <c r="VI547" s="30"/>
      <c r="VJ547" s="30"/>
      <c r="VK547" s="30"/>
      <c r="VL547" s="30"/>
      <c r="VM547" s="30"/>
      <c r="VN547" s="30"/>
      <c r="VO547" s="30"/>
      <c r="VP547" s="30"/>
      <c r="VQ547" s="30"/>
      <c r="VR547" s="30"/>
      <c r="VS547" s="30"/>
      <c r="VT547" s="30"/>
      <c r="VU547" s="30"/>
      <c r="VV547" s="30"/>
      <c r="VW547" s="30"/>
      <c r="VX547" s="30"/>
      <c r="VY547" s="30"/>
      <c r="VZ547" s="30"/>
      <c r="WA547" s="30"/>
      <c r="WB547" s="30"/>
      <c r="WC547" s="30"/>
      <c r="WD547" s="30"/>
      <c r="WE547" s="30"/>
      <c r="WF547" s="30"/>
      <c r="WG547" s="30"/>
      <c r="WH547" s="30"/>
      <c r="WI547" s="30"/>
      <c r="WJ547" s="30"/>
      <c r="WK547" s="30"/>
      <c r="WL547" s="30"/>
      <c r="WM547" s="30"/>
      <c r="WN547" s="30"/>
      <c r="WO547" s="30"/>
      <c r="WP547" s="30"/>
      <c r="WQ547" s="30"/>
      <c r="WR547" s="30"/>
      <c r="WS547" s="30"/>
      <c r="WT547" s="30"/>
      <c r="WU547" s="30"/>
      <c r="WV547" s="30"/>
      <c r="WW547" s="30"/>
      <c r="WX547" s="30"/>
      <c r="WY547" s="30"/>
      <c r="WZ547" s="30"/>
      <c r="XA547" s="30"/>
      <c r="XB547" s="30"/>
      <c r="XC547" s="30"/>
      <c r="XD547" s="30"/>
      <c r="XE547" s="30"/>
      <c r="XF547" s="30"/>
      <c r="XG547" s="30"/>
      <c r="XH547" s="30"/>
      <c r="XI547" s="30"/>
      <c r="XJ547" s="30"/>
      <c r="XK547" s="30"/>
      <c r="XL547" s="30"/>
      <c r="XM547" s="30"/>
      <c r="XN547" s="30"/>
      <c r="XO547" s="30"/>
      <c r="XP547" s="30"/>
      <c r="XQ547" s="30"/>
      <c r="XR547" s="30"/>
      <c r="XS547" s="30"/>
      <c r="XT547" s="30"/>
      <c r="XU547" s="30"/>
      <c r="XV547" s="30"/>
      <c r="XW547" s="30"/>
      <c r="XX547" s="30"/>
      <c r="XY547" s="30"/>
      <c r="XZ547" s="30"/>
      <c r="YA547" s="30"/>
      <c r="YB547" s="30"/>
      <c r="YC547" s="30"/>
      <c r="YD547" s="30"/>
      <c r="YE547" s="30"/>
      <c r="YF547" s="30"/>
      <c r="YG547" s="30"/>
      <c r="YH547" s="30"/>
      <c r="YI547" s="30"/>
      <c r="YJ547" s="30"/>
      <c r="YK547" s="30"/>
      <c r="YL547" s="30"/>
      <c r="YM547" s="30"/>
      <c r="YN547" s="30"/>
      <c r="YO547" s="30"/>
      <c r="YP547" s="30"/>
      <c r="YQ547" s="30"/>
      <c r="YR547" s="30"/>
      <c r="YS547" s="30"/>
      <c r="YT547" s="30"/>
      <c r="YU547" s="30"/>
      <c r="YV547" s="30"/>
      <c r="YW547" s="30"/>
      <c r="YX547" s="30"/>
      <c r="YY547" s="30"/>
      <c r="YZ547" s="30"/>
      <c r="ZA547" s="30"/>
      <c r="ZB547" s="30"/>
      <c r="ZC547" s="30"/>
      <c r="ZD547" s="30"/>
      <c r="ZE547" s="30"/>
      <c r="ZF547" s="30"/>
      <c r="ZG547" s="30"/>
      <c r="ZH547" s="30"/>
      <c r="ZI547" s="30"/>
      <c r="ZJ547" s="30"/>
      <c r="ZK547" s="30"/>
      <c r="ZL547" s="30"/>
      <c r="ZM547" s="30"/>
      <c r="ZN547" s="30"/>
      <c r="ZO547" s="30"/>
      <c r="ZP547" s="30"/>
      <c r="ZQ547" s="30"/>
      <c r="ZR547" s="30"/>
      <c r="ZS547" s="30"/>
      <c r="ZT547" s="30"/>
      <c r="ZU547" s="30"/>
      <c r="ZV547" s="30"/>
      <c r="ZW547" s="30"/>
      <c r="ZX547" s="30"/>
      <c r="ZY547" s="30"/>
      <c r="ZZ547" s="30"/>
      <c r="AAA547" s="30"/>
      <c r="AAB547" s="30"/>
      <c r="AAC547" s="30"/>
      <c r="AAD547" s="30"/>
      <c r="AAE547" s="30"/>
      <c r="AAF547" s="30"/>
      <c r="AAG547" s="30"/>
      <c r="AAH547" s="30"/>
      <c r="AAI547" s="30"/>
      <c r="AAJ547" s="30"/>
      <c r="AAK547" s="30"/>
      <c r="AAL547" s="30"/>
      <c r="AAM547" s="30"/>
      <c r="AAN547" s="30"/>
      <c r="AAO547" s="30"/>
      <c r="AAP547" s="30"/>
      <c r="AAQ547" s="30"/>
      <c r="AAR547" s="30"/>
      <c r="AAS547" s="30"/>
      <c r="AAT547" s="30"/>
      <c r="AAU547" s="30"/>
      <c r="AAV547" s="30"/>
      <c r="AAW547" s="30"/>
      <c r="AAX547" s="30"/>
      <c r="AAY547" s="30"/>
      <c r="AAZ547" s="30"/>
      <c r="ABA547" s="30"/>
      <c r="ABB547" s="30"/>
      <c r="ABC547" s="30"/>
      <c r="ABD547" s="30"/>
      <c r="ABE547" s="30"/>
      <c r="ABF547" s="30"/>
      <c r="ABG547" s="30"/>
      <c r="ABH547" s="30"/>
      <c r="ABI547" s="30"/>
      <c r="ABJ547" s="30"/>
      <c r="ABK547" s="30"/>
      <c r="ABL547" s="30"/>
      <c r="ABM547" s="30"/>
      <c r="ABN547" s="30"/>
      <c r="ABO547" s="30"/>
      <c r="ABP547" s="30"/>
      <c r="ABQ547" s="30"/>
      <c r="ABR547" s="30"/>
      <c r="ABS547" s="30"/>
      <c r="ABT547" s="30"/>
      <c r="ABU547" s="30"/>
      <c r="ABV547" s="30"/>
      <c r="ABW547" s="30"/>
      <c r="ABX547" s="30"/>
      <c r="ABY547" s="30"/>
      <c r="ABZ547" s="30"/>
      <c r="ACA547" s="30"/>
      <c r="ACB547" s="30"/>
      <c r="ACC547" s="30"/>
      <c r="ACD547" s="30"/>
      <c r="ACE547" s="30"/>
      <c r="ACF547" s="30"/>
      <c r="ACG547" s="30"/>
      <c r="ACH547" s="30"/>
      <c r="ACI547" s="30"/>
      <c r="ACJ547" s="30"/>
      <c r="ACK547" s="30"/>
      <c r="ACL547" s="30"/>
      <c r="ACM547" s="30"/>
      <c r="ACN547" s="30"/>
      <c r="ACO547" s="30"/>
      <c r="ACP547" s="30"/>
      <c r="ACQ547" s="30"/>
      <c r="ACR547" s="30"/>
      <c r="ACS547" s="30"/>
      <c r="ACT547" s="30"/>
      <c r="ACU547" s="30"/>
      <c r="ACV547" s="30"/>
      <c r="ACW547" s="30"/>
      <c r="ACX547" s="30"/>
      <c r="ACY547" s="30"/>
      <c r="ACZ547" s="30"/>
      <c r="ADA547" s="30"/>
      <c r="ADB547" s="30"/>
      <c r="ADC547" s="30"/>
      <c r="ADD547" s="30"/>
      <c r="ADE547" s="30"/>
      <c r="ADF547" s="30"/>
      <c r="ADG547" s="30"/>
      <c r="ADH547" s="30"/>
      <c r="ADI547" s="30"/>
      <c r="ADJ547" s="30"/>
      <c r="ADK547" s="30"/>
      <c r="ADL547" s="30"/>
      <c r="ADM547" s="30"/>
      <c r="ADN547" s="30"/>
      <c r="ADO547" s="30"/>
      <c r="ADP547" s="30"/>
      <c r="ADQ547" s="30"/>
      <c r="ADR547" s="30"/>
      <c r="ADS547" s="30"/>
      <c r="ADT547" s="30"/>
      <c r="ADU547" s="30"/>
      <c r="ADV547" s="30"/>
      <c r="ADW547" s="30"/>
      <c r="ADX547" s="43"/>
      <c r="ADY547" s="75">
        <f>ADY545-ADY546-32256</f>
        <v>0</v>
      </c>
      <c r="ADZ547" s="5"/>
      <c r="AEB547" s="7"/>
      <c r="AEC547" s="7"/>
      <c r="AED547" s="7"/>
      <c r="AEE547" s="7"/>
      <c r="AEF547" s="7"/>
      <c r="AEG547" s="7"/>
      <c r="AEH547" s="7"/>
      <c r="AEI547" s="7"/>
      <c r="AEJ547" s="7"/>
      <c r="AEK547" s="7"/>
      <c r="AEL547" s="7"/>
      <c r="AEM547" s="7"/>
      <c r="AEN547" s="7"/>
      <c r="AEO547" s="7"/>
      <c r="AEP547" s="7"/>
      <c r="AEQ547" s="7"/>
      <c r="AER547" s="7"/>
      <c r="AES547" s="7"/>
      <c r="AET547" s="7"/>
      <c r="AEU547" s="7"/>
      <c r="AEV547" s="7"/>
      <c r="AEW547" s="7"/>
    </row>
    <row r="548" spans="1:829" x14ac:dyDescent="0.2">
      <c r="A548" s="149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  <c r="AA548" s="30"/>
      <c r="AB548" s="30"/>
      <c r="AC548" s="30"/>
      <c r="AD548" s="30"/>
      <c r="AE548" s="30"/>
      <c r="AF548" s="30"/>
      <c r="AG548" s="30"/>
      <c r="AH548" s="30"/>
      <c r="AI548" s="30"/>
      <c r="AJ548" s="30"/>
      <c r="AK548" s="30"/>
      <c r="AL548" s="30"/>
      <c r="AM548" s="30"/>
      <c r="AN548" s="30"/>
      <c r="AO548" s="30"/>
      <c r="AP548" s="30"/>
      <c r="AQ548" s="30"/>
      <c r="AR548" s="30"/>
      <c r="AS548" s="30"/>
      <c r="AT548" s="30"/>
      <c r="AU548" s="30"/>
      <c r="AV548" s="30"/>
      <c r="AW548" s="30"/>
      <c r="AX548" s="30"/>
      <c r="AY548" s="30"/>
      <c r="AZ548" s="30"/>
      <c r="BA548" s="30"/>
      <c r="BB548" s="30"/>
      <c r="BC548" s="30"/>
      <c r="BD548" s="30"/>
      <c r="BH548" s="30"/>
      <c r="BI548" s="30"/>
      <c r="BJ548" s="30"/>
      <c r="BK548" s="30"/>
      <c r="BL548" s="30"/>
      <c r="BM548" s="30"/>
      <c r="BN548" s="30"/>
      <c r="BO548" s="30"/>
      <c r="BP548" s="30"/>
      <c r="BQ548" s="30"/>
      <c r="BR548" s="30"/>
      <c r="BS548" s="30"/>
      <c r="BT548" s="30"/>
      <c r="BU548" s="30"/>
      <c r="BV548" s="30"/>
      <c r="BW548" s="30"/>
      <c r="BX548" s="30"/>
      <c r="BY548" s="30"/>
      <c r="BZ548" s="30"/>
      <c r="CA548" s="30"/>
      <c r="CB548" s="30"/>
      <c r="CC548" s="30"/>
      <c r="CD548" s="30"/>
      <c r="CE548" s="30"/>
      <c r="CF548" s="30"/>
      <c r="CG548" s="30"/>
      <c r="CH548" s="30"/>
      <c r="CI548" s="30"/>
      <c r="CJ548" s="30"/>
      <c r="CK548" s="30"/>
      <c r="CL548" s="30"/>
      <c r="CM548" s="30"/>
      <c r="CN548" s="30"/>
      <c r="CO548" s="30"/>
      <c r="CP548" s="30"/>
      <c r="CQ548" s="30"/>
      <c r="CR548" s="30"/>
      <c r="CS548" s="30"/>
      <c r="CT548" s="30"/>
      <c r="CU548" s="30"/>
      <c r="CV548" s="30"/>
      <c r="CW548" s="30"/>
      <c r="CX548" s="30"/>
      <c r="CY548" s="30"/>
      <c r="CZ548" s="30"/>
      <c r="DA548" s="30"/>
      <c r="DB548" s="30"/>
      <c r="DC548" s="30"/>
      <c r="DD548" s="30"/>
      <c r="DE548" s="30"/>
      <c r="DF548" s="30"/>
      <c r="DG548" s="30"/>
      <c r="DH548" s="30"/>
      <c r="DI548" s="30"/>
      <c r="DJ548" s="30"/>
      <c r="DK548" s="30"/>
      <c r="DL548" s="30"/>
      <c r="DM548" s="30"/>
      <c r="DN548" s="30"/>
      <c r="DO548" s="30"/>
      <c r="DP548" s="30"/>
      <c r="DQ548" s="30"/>
      <c r="DR548" s="30"/>
      <c r="DS548" s="30"/>
      <c r="DT548" s="30"/>
      <c r="DU548" s="30"/>
      <c r="DV548" s="30"/>
      <c r="DW548" s="30"/>
      <c r="DX548" s="30"/>
      <c r="DY548" s="30"/>
      <c r="DZ548" s="30"/>
      <c r="EA548" s="30"/>
      <c r="EB548" s="30"/>
      <c r="EC548" s="30"/>
      <c r="ED548" s="30"/>
      <c r="EE548" s="30"/>
      <c r="EF548" s="30"/>
      <c r="EG548" s="30"/>
      <c r="EH548" s="30"/>
      <c r="EI548" s="30"/>
      <c r="EJ548" s="30"/>
      <c r="EK548" s="30"/>
      <c r="EL548" s="30"/>
      <c r="EM548" s="30"/>
      <c r="EN548" s="30"/>
      <c r="EO548" s="30"/>
      <c r="EP548" s="30"/>
      <c r="EQ548" s="30"/>
      <c r="ER548" s="30"/>
      <c r="ES548" s="30"/>
      <c r="ET548" s="30"/>
      <c r="EU548" s="30"/>
      <c r="EV548" s="30"/>
      <c r="EW548" s="30"/>
      <c r="EX548" s="30"/>
      <c r="EY548" s="30"/>
      <c r="EZ548" s="30"/>
      <c r="FA548" s="30"/>
      <c r="FB548" s="30"/>
      <c r="FC548" s="30"/>
      <c r="FD548" s="30"/>
      <c r="FE548" s="30"/>
      <c r="FF548" s="30"/>
      <c r="FG548" s="30"/>
      <c r="FH548" s="30"/>
      <c r="FI548" s="30"/>
      <c r="FJ548" s="30"/>
      <c r="FK548" s="30"/>
      <c r="FL548" s="30"/>
      <c r="FM548" s="30"/>
      <c r="FN548" s="30"/>
      <c r="FO548" s="30"/>
      <c r="FP548" s="30"/>
      <c r="FQ548" s="30"/>
      <c r="FR548" s="30"/>
      <c r="FS548" s="30"/>
      <c r="FT548" s="30"/>
      <c r="FU548" s="30"/>
      <c r="FV548" s="30"/>
      <c r="FW548" s="30"/>
      <c r="FX548" s="30"/>
      <c r="FY548" s="30"/>
      <c r="FZ548" s="30"/>
      <c r="GA548" s="30"/>
      <c r="GB548" s="30"/>
      <c r="GC548" s="30"/>
      <c r="GD548" s="30"/>
      <c r="GE548" s="30"/>
      <c r="GF548" s="30"/>
      <c r="GG548" s="30"/>
      <c r="GH548" s="30"/>
      <c r="GI548" s="30"/>
      <c r="GJ548" s="30"/>
      <c r="GK548" s="30"/>
      <c r="GL548" s="30"/>
      <c r="GM548" s="30"/>
      <c r="GN548" s="30"/>
      <c r="GO548" s="30"/>
      <c r="GP548" s="30"/>
      <c r="GQ548" s="30"/>
      <c r="GR548" s="30"/>
      <c r="GS548" s="30"/>
      <c r="GT548" s="30"/>
      <c r="GU548" s="30"/>
      <c r="GV548" s="30"/>
      <c r="GW548" s="30"/>
      <c r="GX548" s="30"/>
      <c r="GY548" s="30"/>
      <c r="GZ548" s="30"/>
      <c r="HA548" s="30"/>
      <c r="HB548" s="30"/>
      <c r="HC548" s="30"/>
      <c r="HD548" s="30"/>
      <c r="HE548" s="30"/>
      <c r="HF548" s="30"/>
      <c r="HG548" s="30"/>
      <c r="HH548" s="30"/>
      <c r="HI548" s="30"/>
      <c r="HJ548" s="30"/>
      <c r="HK548" s="30"/>
      <c r="HL548" s="30"/>
      <c r="HM548" s="30"/>
      <c r="HN548" s="30"/>
      <c r="HO548" s="30"/>
      <c r="HP548" s="30"/>
      <c r="HQ548" s="30"/>
      <c r="HR548" s="30"/>
      <c r="HS548" s="30"/>
      <c r="HT548" s="30"/>
      <c r="HU548" s="30"/>
      <c r="HV548" s="30"/>
      <c r="HW548" s="30"/>
      <c r="HX548" s="30"/>
      <c r="HY548" s="30"/>
      <c r="HZ548" s="30"/>
      <c r="IA548" s="30"/>
      <c r="IB548" s="30"/>
      <c r="IC548" s="30"/>
      <c r="ID548" s="30"/>
      <c r="IE548" s="30"/>
      <c r="IF548" s="30"/>
      <c r="IG548" s="30"/>
      <c r="IH548" s="30"/>
      <c r="II548" s="30"/>
      <c r="IJ548" s="30"/>
      <c r="IK548" s="30"/>
      <c r="IL548" s="30"/>
      <c r="IM548" s="30"/>
      <c r="IN548" s="30"/>
      <c r="IO548" s="30"/>
      <c r="IP548" s="30"/>
      <c r="IQ548" s="30"/>
      <c r="IR548" s="30"/>
      <c r="IS548" s="30"/>
      <c r="IT548" s="30"/>
      <c r="IU548" s="30"/>
      <c r="IV548" s="30"/>
      <c r="IW548" s="30"/>
      <c r="IX548" s="30"/>
      <c r="IY548" s="30"/>
      <c r="IZ548" s="30"/>
      <c r="JA548" s="30"/>
      <c r="JB548" s="30"/>
      <c r="JC548" s="30"/>
      <c r="JD548" s="30"/>
      <c r="JE548" s="30"/>
      <c r="JF548" s="30"/>
      <c r="JG548" s="30"/>
      <c r="JH548" s="30"/>
      <c r="JI548" s="30"/>
      <c r="JJ548" s="30"/>
      <c r="JK548" s="30"/>
      <c r="JL548" s="30"/>
      <c r="JM548" s="30"/>
      <c r="JN548" s="30"/>
      <c r="JO548" s="30"/>
      <c r="JP548" s="30"/>
      <c r="JQ548" s="30"/>
      <c r="JR548" s="30"/>
      <c r="JS548" s="30"/>
      <c r="JT548" s="30"/>
      <c r="JU548" s="30"/>
      <c r="JV548" s="30"/>
      <c r="JW548" s="30"/>
      <c r="JX548" s="30"/>
      <c r="JY548" s="30"/>
      <c r="JZ548" s="30"/>
      <c r="KA548" s="30"/>
      <c r="KB548" s="30"/>
      <c r="KC548" s="30"/>
      <c r="KD548" s="30"/>
      <c r="KE548" s="30"/>
      <c r="KF548" s="30"/>
      <c r="KG548" s="30"/>
      <c r="KH548" s="30"/>
      <c r="KI548" s="30"/>
      <c r="KJ548" s="30"/>
      <c r="KK548" s="30"/>
      <c r="KL548" s="30"/>
      <c r="KM548" s="30"/>
      <c r="KN548" s="30"/>
      <c r="KO548" s="30"/>
      <c r="KP548" s="30"/>
      <c r="KQ548" s="30"/>
      <c r="KR548" s="30"/>
      <c r="KS548" s="30"/>
      <c r="KT548" s="30"/>
      <c r="KU548" s="30"/>
      <c r="KV548" s="30"/>
      <c r="KW548" s="30"/>
      <c r="KX548" s="30"/>
      <c r="KY548" s="30"/>
      <c r="KZ548" s="30"/>
      <c r="LA548" s="30"/>
      <c r="LB548" s="30"/>
      <c r="LC548" s="30"/>
      <c r="LD548" s="30"/>
      <c r="LE548" s="30"/>
      <c r="LF548" s="30"/>
      <c r="LG548" s="30"/>
      <c r="LH548" s="30"/>
      <c r="LI548" s="30"/>
      <c r="LJ548" s="30"/>
      <c r="LK548" s="30"/>
      <c r="LL548" s="30"/>
      <c r="LM548" s="30"/>
      <c r="LN548" s="30"/>
      <c r="LO548" s="30"/>
      <c r="LP548" s="30"/>
      <c r="LQ548" s="30"/>
      <c r="LR548" s="30"/>
      <c r="LS548" s="30"/>
      <c r="LT548" s="30"/>
      <c r="LU548" s="30"/>
      <c r="LV548" s="30"/>
      <c r="LW548" s="30"/>
      <c r="LX548" s="30"/>
      <c r="LY548" s="30"/>
      <c r="LZ548" s="30"/>
      <c r="MA548" s="30"/>
      <c r="MB548" s="30"/>
      <c r="MC548" s="30"/>
      <c r="MD548" s="30"/>
      <c r="ME548" s="30"/>
      <c r="MF548" s="30"/>
      <c r="MG548" s="30"/>
      <c r="MH548" s="30"/>
      <c r="MI548" s="30"/>
      <c r="MJ548" s="30"/>
      <c r="MK548" s="30"/>
      <c r="ML548" s="30"/>
      <c r="MM548" s="30"/>
      <c r="MN548" s="30"/>
      <c r="MO548" s="30"/>
      <c r="MP548" s="30"/>
      <c r="MQ548" s="30"/>
      <c r="MR548" s="30"/>
      <c r="MS548" s="30"/>
      <c r="MT548" s="30"/>
      <c r="MU548" s="30"/>
      <c r="MV548" s="30"/>
      <c r="MW548" s="30"/>
      <c r="MX548" s="30"/>
      <c r="MY548" s="30"/>
      <c r="MZ548" s="30"/>
      <c r="NA548" s="30"/>
      <c r="NB548" s="30"/>
      <c r="NC548" s="30"/>
      <c r="ND548" s="30"/>
      <c r="NE548" s="30"/>
      <c r="NF548" s="30"/>
      <c r="NG548" s="30"/>
      <c r="NH548" s="30"/>
      <c r="NI548" s="30"/>
      <c r="NJ548" s="30"/>
      <c r="NK548" s="30"/>
      <c r="NL548" s="30"/>
      <c r="NM548" s="30"/>
      <c r="NN548" s="30"/>
      <c r="NO548" s="30"/>
      <c r="NP548" s="30"/>
      <c r="NQ548" s="30"/>
      <c r="NR548" s="30"/>
      <c r="NS548" s="30"/>
      <c r="NT548" s="30"/>
      <c r="NU548" s="30"/>
      <c r="NV548" s="30"/>
      <c r="NW548" s="30"/>
      <c r="NX548" s="30"/>
      <c r="NY548" s="30"/>
      <c r="NZ548" s="30"/>
      <c r="OA548" s="30"/>
      <c r="OB548" s="30"/>
      <c r="OC548" s="30"/>
      <c r="OD548" s="30"/>
      <c r="OE548" s="30"/>
      <c r="OF548" s="30"/>
      <c r="OG548" s="30"/>
      <c r="OH548" s="30"/>
      <c r="OI548" s="30"/>
      <c r="OJ548" s="30"/>
      <c r="OK548" s="30"/>
      <c r="OL548" s="30"/>
      <c r="OM548" s="30"/>
      <c r="ON548" s="30"/>
      <c r="OO548" s="30"/>
      <c r="OP548" s="30"/>
      <c r="OQ548" s="30"/>
      <c r="OR548" s="30"/>
      <c r="OS548" s="30"/>
      <c r="OW548" s="30"/>
      <c r="OX548" s="30"/>
      <c r="OY548" s="30"/>
      <c r="OZ548" s="30"/>
      <c r="PA548" s="30"/>
      <c r="PB548" s="30"/>
      <c r="PC548" s="30"/>
      <c r="PD548" s="30"/>
      <c r="PE548" s="30"/>
      <c r="PF548" s="30"/>
      <c r="PG548" s="30"/>
      <c r="PH548" s="30"/>
      <c r="PI548" s="30"/>
      <c r="PJ548" s="30"/>
      <c r="PK548" s="30"/>
      <c r="PL548" s="30"/>
      <c r="PM548" s="30"/>
      <c r="PN548" s="30"/>
      <c r="PO548" s="30"/>
      <c r="PP548" s="30"/>
      <c r="PQ548" s="30"/>
      <c r="PR548" s="30"/>
      <c r="PS548" s="30"/>
      <c r="PT548" s="30"/>
      <c r="PU548" s="30"/>
      <c r="PV548" s="30"/>
      <c r="PW548" s="30"/>
      <c r="PX548" s="30"/>
      <c r="PY548" s="30"/>
      <c r="PZ548" s="30"/>
      <c r="QA548" s="30"/>
      <c r="QB548" s="30"/>
      <c r="QC548" s="30"/>
      <c r="QD548" s="30"/>
      <c r="QE548" s="30"/>
      <c r="QF548" s="30"/>
      <c r="QG548" s="30"/>
      <c r="QH548" s="30"/>
      <c r="QI548" s="30"/>
      <c r="QJ548" s="30"/>
      <c r="QK548" s="30"/>
      <c r="QL548" s="30"/>
      <c r="QM548" s="30"/>
      <c r="QN548" s="30"/>
      <c r="QO548" s="30"/>
      <c r="QP548" s="30"/>
      <c r="QQ548" s="30"/>
      <c r="QR548" s="30"/>
      <c r="QS548" s="30"/>
      <c r="QT548" s="30"/>
      <c r="QU548" s="30"/>
      <c r="QV548" s="30"/>
      <c r="QW548" s="30"/>
      <c r="QX548" s="30"/>
      <c r="QY548" s="30"/>
      <c r="QZ548" s="30"/>
      <c r="RA548" s="30"/>
      <c r="RB548" s="30"/>
      <c r="RC548" s="30"/>
      <c r="RD548" s="30"/>
      <c r="RE548" s="30"/>
      <c r="RF548" s="30"/>
      <c r="RG548" s="30"/>
      <c r="RH548" s="30"/>
      <c r="RI548" s="30"/>
      <c r="RJ548" s="30"/>
      <c r="RK548" s="30"/>
      <c r="RL548" s="30"/>
      <c r="RM548" s="30"/>
      <c r="RN548" s="30"/>
      <c r="RO548" s="30"/>
      <c r="RP548" s="30"/>
      <c r="RQ548" s="30"/>
      <c r="RR548" s="30"/>
      <c r="RS548" s="30"/>
      <c r="RT548" s="30"/>
      <c r="RU548" s="30"/>
      <c r="RV548" s="30"/>
      <c r="RW548" s="30"/>
      <c r="RX548" s="30"/>
      <c r="RY548" s="30"/>
      <c r="RZ548" s="30"/>
      <c r="SA548" s="30"/>
      <c r="SB548" s="30"/>
      <c r="SC548" s="30"/>
      <c r="SD548" s="30"/>
      <c r="SE548" s="30"/>
      <c r="SF548" s="30"/>
      <c r="SG548" s="30"/>
      <c r="SH548" s="30"/>
      <c r="SI548" s="30"/>
      <c r="SJ548" s="30"/>
      <c r="SK548" s="30"/>
      <c r="SL548" s="30"/>
      <c r="SM548" s="30"/>
      <c r="SN548" s="30"/>
      <c r="SO548" s="30"/>
      <c r="SP548" s="30"/>
      <c r="SQ548" s="30"/>
      <c r="SR548" s="30"/>
      <c r="SS548" s="30"/>
      <c r="ST548" s="30"/>
      <c r="SU548" s="30"/>
      <c r="SV548" s="30"/>
      <c r="SW548" s="30"/>
      <c r="SX548" s="30"/>
      <c r="SY548" s="30"/>
      <c r="SZ548" s="30"/>
      <c r="TA548" s="30"/>
      <c r="TB548" s="30"/>
      <c r="TC548" s="30"/>
      <c r="TD548" s="30"/>
      <c r="TE548" s="30"/>
      <c r="TF548" s="30"/>
      <c r="TG548" s="30"/>
      <c r="TH548" s="30"/>
      <c r="TI548" s="30"/>
      <c r="TJ548" s="30"/>
      <c r="TK548" s="30"/>
      <c r="TL548" s="30"/>
      <c r="TM548" s="30"/>
      <c r="TN548" s="30"/>
      <c r="TO548" s="30"/>
      <c r="TP548" s="30"/>
      <c r="TQ548" s="30"/>
      <c r="TR548" s="30"/>
      <c r="TS548" s="30"/>
      <c r="TT548" s="30"/>
      <c r="TU548" s="30"/>
      <c r="TV548" s="30"/>
      <c r="TW548" s="30"/>
      <c r="TX548" s="30"/>
      <c r="TY548" s="30"/>
      <c r="TZ548" s="30"/>
      <c r="UA548" s="30"/>
      <c r="UB548" s="30"/>
      <c r="UC548" s="30"/>
      <c r="UD548" s="30"/>
      <c r="UE548" s="30"/>
      <c r="UF548" s="30"/>
      <c r="UG548" s="30"/>
      <c r="UH548" s="30"/>
      <c r="UI548" s="30"/>
      <c r="UJ548" s="30"/>
      <c r="UK548" s="30"/>
      <c r="UL548" s="30"/>
      <c r="UM548" s="30"/>
      <c r="UN548" s="30"/>
      <c r="UO548" s="30"/>
      <c r="UP548" s="30"/>
      <c r="UQ548" s="30"/>
      <c r="UR548" s="30"/>
      <c r="US548" s="30"/>
      <c r="UT548" s="30"/>
      <c r="UU548" s="30"/>
      <c r="UV548" s="30"/>
      <c r="UW548" s="30"/>
      <c r="UX548" s="30"/>
      <c r="UY548" s="30"/>
      <c r="UZ548" s="30"/>
      <c r="VA548" s="30"/>
      <c r="VB548" s="30"/>
      <c r="VC548" s="30"/>
      <c r="VD548" s="30"/>
      <c r="VE548" s="30"/>
      <c r="VF548" s="30"/>
      <c r="VG548" s="30"/>
      <c r="VH548" s="30"/>
      <c r="VI548" s="30"/>
      <c r="VJ548" s="30"/>
      <c r="VK548" s="30"/>
      <c r="VL548" s="30"/>
      <c r="VM548" s="30"/>
      <c r="VN548" s="30"/>
      <c r="VO548" s="30"/>
      <c r="VP548" s="30"/>
      <c r="VQ548" s="30"/>
      <c r="VR548" s="30"/>
      <c r="VS548" s="30"/>
      <c r="VT548" s="30"/>
      <c r="VU548" s="30"/>
      <c r="VV548" s="30"/>
      <c r="VW548" s="30"/>
      <c r="VX548" s="30"/>
      <c r="VY548" s="30"/>
      <c r="VZ548" s="30"/>
      <c r="WA548" s="30"/>
      <c r="WB548" s="30"/>
      <c r="WC548" s="30"/>
      <c r="WD548" s="30"/>
      <c r="WE548" s="30"/>
      <c r="WF548" s="30"/>
      <c r="WG548" s="30"/>
      <c r="WH548" s="30"/>
      <c r="WI548" s="30"/>
      <c r="WJ548" s="30"/>
      <c r="WK548" s="30"/>
      <c r="WL548" s="30"/>
      <c r="WM548" s="30"/>
      <c r="WN548" s="30"/>
      <c r="WO548" s="30"/>
      <c r="WP548" s="30"/>
      <c r="WQ548" s="30"/>
      <c r="WR548" s="30"/>
      <c r="WS548" s="30"/>
      <c r="WT548" s="30"/>
      <c r="WU548" s="30"/>
      <c r="WV548" s="30"/>
      <c r="WW548" s="30"/>
      <c r="WX548" s="30"/>
      <c r="WY548" s="30"/>
      <c r="WZ548" s="30"/>
      <c r="XA548" s="30"/>
      <c r="XB548" s="30"/>
      <c r="XC548" s="30"/>
      <c r="XD548" s="30"/>
      <c r="XE548" s="30"/>
      <c r="XF548" s="30"/>
      <c r="XG548" s="30"/>
      <c r="XH548" s="30"/>
      <c r="XI548" s="30"/>
      <c r="XJ548" s="30"/>
      <c r="XK548" s="30"/>
      <c r="XL548" s="30"/>
      <c r="XM548" s="30"/>
      <c r="XN548" s="30"/>
      <c r="XO548" s="30"/>
      <c r="XP548" s="30"/>
      <c r="XQ548" s="30"/>
      <c r="XR548" s="30"/>
      <c r="XS548" s="30"/>
      <c r="XT548" s="30"/>
      <c r="XU548" s="30"/>
      <c r="XV548" s="30"/>
      <c r="XW548" s="30"/>
      <c r="XX548" s="30"/>
      <c r="XY548" s="30"/>
      <c r="XZ548" s="30"/>
      <c r="YA548" s="30"/>
      <c r="YB548" s="30"/>
      <c r="YC548" s="30"/>
      <c r="YD548" s="30"/>
      <c r="YE548" s="30"/>
      <c r="YF548" s="30"/>
      <c r="YG548" s="30"/>
      <c r="YH548" s="30"/>
      <c r="YI548" s="30"/>
      <c r="YJ548" s="30"/>
      <c r="YK548" s="30"/>
      <c r="YL548" s="30"/>
      <c r="YM548" s="30"/>
      <c r="YN548" s="30"/>
      <c r="YO548" s="30"/>
      <c r="YP548" s="30"/>
      <c r="YQ548" s="30"/>
      <c r="YR548" s="30"/>
      <c r="YS548" s="30"/>
      <c r="YT548" s="30"/>
      <c r="YU548" s="30"/>
      <c r="YV548" s="30"/>
      <c r="YW548" s="30"/>
      <c r="YX548" s="30"/>
      <c r="YY548" s="30"/>
      <c r="YZ548" s="30"/>
      <c r="ZA548" s="30"/>
      <c r="ZB548" s="30"/>
      <c r="ZC548" s="30"/>
      <c r="ZD548" s="30"/>
      <c r="ZE548" s="30"/>
      <c r="ZF548" s="30"/>
      <c r="ZG548" s="30"/>
      <c r="ZH548" s="30"/>
      <c r="ZI548" s="30"/>
      <c r="ZJ548" s="30"/>
      <c r="ZK548" s="30"/>
      <c r="ZL548" s="30"/>
      <c r="ZM548" s="30"/>
      <c r="ZN548" s="30"/>
      <c r="ZO548" s="30"/>
      <c r="ZP548" s="30"/>
      <c r="ZQ548" s="30"/>
      <c r="ZR548" s="30"/>
      <c r="ZS548" s="30"/>
      <c r="ZT548" s="30"/>
      <c r="ZU548" s="30"/>
      <c r="ZV548" s="30"/>
      <c r="ZW548" s="30"/>
      <c r="ZX548" s="30"/>
      <c r="ZY548" s="30"/>
      <c r="ZZ548" s="30"/>
      <c r="AAA548" s="30"/>
      <c r="AAB548" s="30"/>
      <c r="AAC548" s="30"/>
      <c r="AAD548" s="30"/>
      <c r="AAE548" s="30"/>
      <c r="AAF548" s="30"/>
      <c r="AAG548" s="30"/>
      <c r="AAH548" s="30"/>
      <c r="AAI548" s="30"/>
      <c r="AAJ548" s="30"/>
      <c r="AAK548" s="30"/>
      <c r="AAL548" s="30"/>
      <c r="AAM548" s="30"/>
      <c r="AAN548" s="30"/>
      <c r="AAO548" s="30"/>
      <c r="AAP548" s="30"/>
      <c r="AAQ548" s="30"/>
      <c r="AAR548" s="30"/>
      <c r="AAS548" s="30"/>
      <c r="AAT548" s="30"/>
      <c r="AAU548" s="30"/>
      <c r="AAV548" s="30"/>
      <c r="AAW548" s="30"/>
      <c r="AAX548" s="30"/>
      <c r="AAY548" s="30"/>
      <c r="AAZ548" s="30"/>
      <c r="ABA548" s="30"/>
      <c r="ABB548" s="30"/>
      <c r="ABC548" s="30"/>
      <c r="ABD548" s="30"/>
      <c r="ABE548" s="30"/>
      <c r="ABF548" s="30"/>
      <c r="ABG548" s="30"/>
      <c r="ABH548" s="30"/>
      <c r="ABI548" s="30"/>
      <c r="ABJ548" s="30"/>
      <c r="ABK548" s="30"/>
      <c r="ABL548" s="30"/>
      <c r="ABM548" s="30"/>
      <c r="ABN548" s="30"/>
      <c r="ABO548" s="30"/>
      <c r="ABP548" s="30"/>
      <c r="ABQ548" s="30"/>
      <c r="ABR548" s="30"/>
      <c r="ABS548" s="30"/>
      <c r="ABT548" s="30"/>
      <c r="ABU548" s="30"/>
      <c r="ABV548" s="30"/>
      <c r="ABW548" s="30"/>
      <c r="ABX548" s="30"/>
      <c r="ABY548" s="30"/>
      <c r="ABZ548" s="30"/>
      <c r="ACA548" s="30"/>
      <c r="ACB548" s="30"/>
      <c r="ACC548" s="30"/>
      <c r="ACD548" s="30"/>
      <c r="ACE548" s="30"/>
      <c r="ACF548" s="30"/>
      <c r="ACG548" s="30"/>
      <c r="ACH548" s="30"/>
      <c r="ACI548" s="30"/>
      <c r="ACJ548" s="30"/>
      <c r="ACK548" s="30"/>
      <c r="ACL548" s="30"/>
      <c r="ACM548" s="30"/>
      <c r="ACN548" s="30"/>
      <c r="ACO548" s="30"/>
      <c r="ACP548" s="30"/>
      <c r="ACQ548" s="30"/>
      <c r="ACR548" s="30"/>
      <c r="ACS548" s="30"/>
      <c r="ACT548" s="30"/>
      <c r="ACU548" s="30"/>
      <c r="ACV548" s="30"/>
      <c r="ACW548" s="30"/>
      <c r="ACX548" s="30"/>
      <c r="ACY548" s="30"/>
      <c r="ACZ548" s="30"/>
      <c r="ADA548" s="30"/>
      <c r="ADB548" s="30"/>
      <c r="ADC548" s="30"/>
      <c r="ADD548" s="30"/>
      <c r="ADE548" s="30"/>
      <c r="ADF548" s="30"/>
      <c r="ADG548" s="30"/>
      <c r="ADH548" s="30"/>
      <c r="ADI548" s="30"/>
      <c r="ADJ548" s="30"/>
      <c r="ADK548" s="30"/>
      <c r="ADL548" s="30"/>
      <c r="ADM548" s="30"/>
      <c r="ADN548" s="30"/>
      <c r="ADO548" s="30"/>
      <c r="ADP548" s="30"/>
      <c r="ADQ548" s="30"/>
      <c r="ADR548" s="30"/>
      <c r="ADS548" s="30"/>
      <c r="ADT548" s="30"/>
      <c r="ADU548" s="30"/>
      <c r="ADV548" s="30"/>
      <c r="ADW548" s="30"/>
      <c r="ADX548" s="43"/>
      <c r="ADZ548" s="5"/>
      <c r="AEB548" s="7"/>
      <c r="AEC548" s="7"/>
      <c r="AED548" s="7"/>
      <c r="AEE548" s="7"/>
      <c r="AEF548" s="7"/>
      <c r="AEG548" s="7"/>
      <c r="AEH548" s="7"/>
      <c r="AEI548" s="7"/>
      <c r="AEJ548" s="7"/>
      <c r="AEK548" s="7"/>
      <c r="AEL548" s="7"/>
      <c r="AEM548" s="7"/>
      <c r="AEN548" s="7"/>
      <c r="AEO548" s="7"/>
      <c r="AEP548" s="7"/>
      <c r="AEQ548" s="7"/>
      <c r="AER548" s="7"/>
      <c r="AES548" s="7"/>
      <c r="AET548" s="7"/>
      <c r="AEU548" s="7"/>
      <c r="AEV548" s="7"/>
      <c r="AEW548" s="7"/>
    </row>
    <row r="549" spans="1:829" ht="13.5" thickBot="1" x14ac:dyDescent="0.25">
      <c r="A549" s="149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30"/>
      <c r="AG549" s="30"/>
      <c r="AH549" s="30"/>
      <c r="AI549" s="30"/>
      <c r="AJ549" s="30"/>
      <c r="AK549" s="30"/>
      <c r="AL549" s="30"/>
      <c r="AM549" s="30"/>
      <c r="AN549" s="30"/>
      <c r="AO549" s="30"/>
      <c r="AP549" s="30"/>
      <c r="AQ549" s="30"/>
      <c r="AR549" s="30"/>
      <c r="AS549" s="30"/>
      <c r="AT549" s="30"/>
      <c r="AU549" s="30"/>
      <c r="AV549" s="30"/>
      <c r="AW549" s="30"/>
      <c r="AX549" s="30"/>
      <c r="AY549" s="30"/>
      <c r="AZ549" s="30"/>
      <c r="BA549" s="30"/>
      <c r="BB549" s="30"/>
      <c r="BC549" s="30"/>
      <c r="BD549" s="30"/>
      <c r="BH549" s="30"/>
      <c r="BI549" s="30"/>
      <c r="BJ549" s="30"/>
      <c r="BK549" s="30"/>
      <c r="BL549" s="30"/>
      <c r="BM549" s="30"/>
      <c r="BN549" s="30"/>
      <c r="BO549" s="30"/>
      <c r="BP549" s="30"/>
      <c r="BQ549" s="30"/>
      <c r="BR549" s="30"/>
      <c r="BS549" s="30"/>
      <c r="BT549" s="30"/>
      <c r="BU549" s="30"/>
      <c r="BV549" s="30"/>
      <c r="BW549" s="30"/>
      <c r="BX549" s="30"/>
      <c r="BY549" s="30"/>
      <c r="BZ549" s="30"/>
      <c r="CA549" s="30"/>
      <c r="CB549" s="30"/>
      <c r="CC549" s="30"/>
      <c r="CD549" s="30"/>
      <c r="CE549" s="30"/>
      <c r="CF549" s="30"/>
      <c r="CG549" s="30"/>
      <c r="CH549" s="30"/>
      <c r="CI549" s="30"/>
      <c r="CJ549" s="30"/>
      <c r="CK549" s="30"/>
      <c r="CL549" s="30"/>
      <c r="CM549" s="30"/>
      <c r="CN549" s="30"/>
      <c r="CO549" s="30"/>
      <c r="CP549" s="30"/>
      <c r="CQ549" s="30"/>
      <c r="CR549" s="30"/>
      <c r="CS549" s="30"/>
      <c r="CT549" s="30"/>
      <c r="CU549" s="30"/>
      <c r="CV549" s="30"/>
      <c r="CW549" s="30"/>
      <c r="CX549" s="30"/>
      <c r="CY549" s="30"/>
      <c r="CZ549" s="30"/>
      <c r="DA549" s="30"/>
      <c r="DB549" s="30"/>
      <c r="DC549" s="30"/>
      <c r="DD549" s="30"/>
      <c r="DE549" s="30"/>
      <c r="DF549" s="30"/>
      <c r="DG549" s="30"/>
      <c r="DH549" s="30"/>
      <c r="DI549" s="30"/>
      <c r="DJ549" s="30"/>
      <c r="DK549" s="30"/>
      <c r="DL549" s="30"/>
      <c r="DM549" s="30"/>
      <c r="DN549" s="30"/>
      <c r="DO549" s="30"/>
      <c r="DP549" s="30"/>
      <c r="DQ549" s="30"/>
      <c r="DR549" s="30"/>
      <c r="DS549" s="30"/>
      <c r="DT549" s="30"/>
      <c r="DU549" s="30"/>
      <c r="DV549" s="30"/>
      <c r="DW549" s="30"/>
      <c r="DX549" s="30"/>
      <c r="DY549" s="30"/>
      <c r="DZ549" s="30"/>
      <c r="EA549" s="30"/>
      <c r="EB549" s="30"/>
      <c r="EC549" s="30"/>
      <c r="ED549" s="30"/>
      <c r="EE549" s="30"/>
      <c r="EF549" s="30"/>
      <c r="EG549" s="30"/>
      <c r="EH549" s="30"/>
      <c r="EI549" s="30"/>
      <c r="EJ549" s="30"/>
      <c r="EK549" s="30"/>
      <c r="EL549" s="30"/>
      <c r="EM549" s="30"/>
      <c r="EN549" s="30"/>
      <c r="EO549" s="30"/>
      <c r="EP549" s="30"/>
      <c r="EQ549" s="30"/>
      <c r="ER549" s="30"/>
      <c r="ES549" s="30"/>
      <c r="ET549" s="30"/>
      <c r="EU549" s="30"/>
      <c r="EV549" s="30"/>
      <c r="EW549" s="30"/>
      <c r="EX549" s="30"/>
      <c r="EY549" s="30"/>
      <c r="EZ549" s="30"/>
      <c r="FA549" s="30"/>
      <c r="FB549" s="30"/>
      <c r="FC549" s="30"/>
      <c r="FD549" s="30"/>
      <c r="FE549" s="30"/>
      <c r="FF549" s="30"/>
      <c r="FG549" s="30"/>
      <c r="FH549" s="30"/>
      <c r="FI549" s="30"/>
      <c r="FJ549" s="30"/>
      <c r="FK549" s="30"/>
      <c r="FL549" s="30"/>
      <c r="FM549" s="30"/>
      <c r="FN549" s="30"/>
      <c r="FO549" s="30"/>
      <c r="FP549" s="30"/>
      <c r="FQ549" s="30"/>
      <c r="FR549" s="30"/>
      <c r="FS549" s="30"/>
      <c r="FT549" s="30"/>
      <c r="FU549" s="30"/>
      <c r="FV549" s="30"/>
      <c r="FW549" s="30"/>
      <c r="FX549" s="30"/>
      <c r="FY549" s="30"/>
      <c r="FZ549" s="30"/>
      <c r="GA549" s="30"/>
      <c r="GB549" s="30"/>
      <c r="GC549" s="30"/>
      <c r="GD549" s="30"/>
      <c r="GE549" s="30"/>
      <c r="GF549" s="30"/>
      <c r="GG549" s="30"/>
      <c r="GH549" s="30"/>
      <c r="GI549" s="30"/>
      <c r="GJ549" s="30"/>
      <c r="GK549" s="30"/>
      <c r="GL549" s="30"/>
      <c r="GM549" s="30"/>
      <c r="GN549" s="30"/>
      <c r="GO549" s="30"/>
      <c r="GP549" s="30"/>
      <c r="GQ549" s="30"/>
      <c r="GR549" s="30"/>
      <c r="GS549" s="30"/>
      <c r="GT549" s="30"/>
      <c r="GU549" s="30"/>
      <c r="GV549" s="30"/>
      <c r="GW549" s="30"/>
      <c r="GX549" s="30"/>
      <c r="GY549" s="30"/>
      <c r="GZ549" s="30"/>
      <c r="HA549" s="30"/>
      <c r="HB549" s="30"/>
      <c r="HC549" s="30"/>
      <c r="HD549" s="30"/>
      <c r="HE549" s="30"/>
      <c r="HF549" s="30"/>
      <c r="HG549" s="30"/>
      <c r="HH549" s="30"/>
      <c r="HI549" s="30"/>
      <c r="HJ549" s="30"/>
      <c r="HK549" s="30"/>
      <c r="HL549" s="30"/>
      <c r="HM549" s="30"/>
      <c r="HN549" s="30"/>
      <c r="HO549" s="30"/>
      <c r="HP549" s="30"/>
      <c r="HQ549" s="30"/>
      <c r="HR549" s="30"/>
      <c r="HS549" s="30"/>
      <c r="HT549" s="30"/>
      <c r="HU549" s="30"/>
      <c r="HV549" s="30"/>
      <c r="HW549" s="30"/>
      <c r="HX549" s="30"/>
      <c r="HY549" s="30"/>
      <c r="HZ549" s="30"/>
      <c r="IA549" s="30"/>
      <c r="IB549" s="30"/>
      <c r="IC549" s="30"/>
      <c r="ID549" s="30"/>
      <c r="IE549" s="30"/>
      <c r="IF549" s="30"/>
      <c r="IG549" s="30"/>
      <c r="IH549" s="30"/>
      <c r="II549" s="30"/>
      <c r="IJ549" s="30"/>
      <c r="IK549" s="30"/>
      <c r="IL549" s="30"/>
      <c r="IM549" s="30"/>
      <c r="IN549" s="30"/>
      <c r="IO549" s="30"/>
      <c r="IP549" s="30"/>
      <c r="IQ549" s="30"/>
      <c r="IR549" s="30"/>
      <c r="IS549" s="30"/>
      <c r="IT549" s="30"/>
      <c r="IU549" s="30"/>
      <c r="IV549" s="30"/>
      <c r="IW549" s="30"/>
      <c r="IX549" s="30"/>
      <c r="IY549" s="30"/>
      <c r="IZ549" s="30"/>
      <c r="JA549" s="30"/>
      <c r="JB549" s="30"/>
      <c r="JC549" s="30"/>
      <c r="JD549" s="30"/>
      <c r="JE549" s="30"/>
      <c r="JF549" s="30"/>
      <c r="JG549" s="30"/>
      <c r="JH549" s="30"/>
      <c r="JI549" s="30"/>
      <c r="JJ549" s="30"/>
      <c r="JK549" s="30"/>
      <c r="JL549" s="30"/>
      <c r="JM549" s="30"/>
      <c r="JN549" s="30"/>
      <c r="JO549" s="30"/>
      <c r="JP549" s="30"/>
      <c r="JQ549" s="30"/>
      <c r="JR549" s="30"/>
      <c r="JS549" s="30"/>
      <c r="JT549" s="30"/>
      <c r="JU549" s="30"/>
      <c r="JV549" s="30"/>
      <c r="JW549" s="30"/>
      <c r="JX549" s="30"/>
      <c r="JY549" s="30"/>
      <c r="JZ549" s="30"/>
      <c r="KA549" s="30"/>
      <c r="KB549" s="30"/>
      <c r="KC549" s="30"/>
      <c r="KD549" s="30"/>
      <c r="KE549" s="30"/>
      <c r="KF549" s="30"/>
      <c r="KG549" s="30"/>
      <c r="KH549" s="30"/>
      <c r="KI549" s="30"/>
      <c r="KJ549" s="30"/>
      <c r="KK549" s="30"/>
      <c r="KL549" s="30"/>
      <c r="KM549" s="30"/>
      <c r="KN549" s="30"/>
      <c r="KO549" s="30"/>
      <c r="KP549" s="30"/>
      <c r="KQ549" s="30"/>
      <c r="KR549" s="30"/>
      <c r="KS549" s="30"/>
      <c r="KT549" s="30"/>
      <c r="KU549" s="30"/>
      <c r="KV549" s="30"/>
      <c r="KW549" s="30"/>
      <c r="KX549" s="30"/>
      <c r="KY549" s="30"/>
      <c r="KZ549" s="30"/>
      <c r="LA549" s="30"/>
      <c r="LB549" s="30"/>
      <c r="LC549" s="30"/>
      <c r="LD549" s="30"/>
      <c r="LE549" s="30"/>
      <c r="LF549" s="30"/>
      <c r="LG549" s="30"/>
      <c r="LH549" s="30"/>
      <c r="LI549" s="30"/>
      <c r="LJ549" s="30"/>
      <c r="LK549" s="30"/>
      <c r="LL549" s="30"/>
      <c r="LM549" s="30"/>
      <c r="LN549" s="30"/>
      <c r="LO549" s="30"/>
      <c r="LP549" s="30"/>
      <c r="LQ549" s="30"/>
      <c r="LR549" s="30"/>
      <c r="LS549" s="30"/>
      <c r="LT549" s="30"/>
      <c r="LU549" s="30"/>
      <c r="LV549" s="30"/>
      <c r="LW549" s="30"/>
      <c r="LX549" s="30"/>
      <c r="LY549" s="30"/>
      <c r="LZ549" s="30"/>
      <c r="MA549" s="30"/>
      <c r="MB549" s="30"/>
      <c r="MC549" s="30"/>
      <c r="MD549" s="30"/>
      <c r="ME549" s="30"/>
      <c r="MF549" s="30"/>
      <c r="MG549" s="30"/>
      <c r="MH549" s="30"/>
      <c r="MI549" s="30"/>
      <c r="MJ549" s="30"/>
      <c r="MK549" s="30"/>
      <c r="ML549" s="30"/>
      <c r="MM549" s="30"/>
      <c r="MN549" s="30"/>
      <c r="MO549" s="30"/>
      <c r="MP549" s="30"/>
      <c r="MQ549" s="30"/>
      <c r="MR549" s="30"/>
      <c r="MS549" s="30"/>
      <c r="MT549" s="30"/>
      <c r="MU549" s="30"/>
      <c r="MV549" s="30"/>
      <c r="MW549" s="30"/>
      <c r="MX549" s="30"/>
      <c r="MY549" s="30"/>
      <c r="MZ549" s="30"/>
      <c r="NA549" s="30"/>
      <c r="NB549" s="30"/>
      <c r="NC549" s="30"/>
      <c r="ND549" s="30"/>
      <c r="NE549" s="30"/>
      <c r="NF549" s="30"/>
      <c r="NG549" s="30"/>
      <c r="NH549" s="30"/>
      <c r="NI549" s="30"/>
      <c r="NJ549" s="30"/>
      <c r="NK549" s="30"/>
      <c r="NL549" s="30"/>
      <c r="NM549" s="30"/>
      <c r="NN549" s="30"/>
      <c r="NO549" s="30"/>
      <c r="NP549" s="30"/>
      <c r="NQ549" s="30"/>
      <c r="NR549" s="30"/>
      <c r="NS549" s="30"/>
      <c r="NT549" s="30"/>
      <c r="NU549" s="30"/>
      <c r="NV549" s="30"/>
      <c r="NW549" s="30"/>
      <c r="NX549" s="30"/>
      <c r="NY549" s="30"/>
      <c r="NZ549" s="30"/>
      <c r="OA549" s="30"/>
      <c r="OB549" s="30"/>
      <c r="OC549" s="30"/>
      <c r="OD549" s="30"/>
      <c r="OE549" s="30"/>
      <c r="OF549" s="30"/>
      <c r="OG549" s="30"/>
      <c r="OH549" s="30"/>
      <c r="OI549" s="30"/>
      <c r="OJ549" s="30"/>
      <c r="OK549" s="30"/>
      <c r="OL549" s="30"/>
      <c r="OM549" s="30"/>
      <c r="ON549" s="30"/>
      <c r="OO549" s="30"/>
      <c r="OP549" s="30"/>
      <c r="OQ549" s="30"/>
      <c r="OR549" s="30"/>
      <c r="OS549" s="30"/>
      <c r="OW549" s="30"/>
      <c r="OX549" s="30"/>
      <c r="OY549" s="30"/>
      <c r="OZ549" s="30"/>
      <c r="PA549" s="30"/>
      <c r="PB549" s="30"/>
      <c r="PC549" s="30"/>
      <c r="PD549" s="30"/>
      <c r="PE549" s="30"/>
      <c r="PF549" s="30"/>
      <c r="PG549" s="30"/>
      <c r="PH549" s="30"/>
      <c r="PI549" s="30"/>
      <c r="PJ549" s="30"/>
      <c r="PK549" s="30"/>
      <c r="PL549" s="30"/>
      <c r="PM549" s="30"/>
      <c r="PN549" s="30"/>
      <c r="PO549" s="30"/>
      <c r="PP549" s="30"/>
      <c r="PQ549" s="30"/>
      <c r="PR549" s="30"/>
      <c r="PS549" s="30"/>
      <c r="PT549" s="30"/>
      <c r="PU549" s="30"/>
      <c r="PV549" s="30"/>
      <c r="PW549" s="30"/>
      <c r="PX549" s="30"/>
      <c r="PY549" s="30"/>
      <c r="PZ549" s="30"/>
      <c r="QA549" s="30"/>
      <c r="QB549" s="30"/>
      <c r="QC549" s="30"/>
      <c r="QD549" s="30"/>
      <c r="QE549" s="30"/>
      <c r="QF549" s="30"/>
      <c r="QG549" s="30"/>
      <c r="QH549" s="30"/>
      <c r="QI549" s="30"/>
      <c r="QJ549" s="30"/>
      <c r="QK549" s="30"/>
      <c r="QL549" s="30"/>
      <c r="QM549" s="30"/>
      <c r="QN549" s="30"/>
      <c r="QO549" s="30"/>
      <c r="QP549" s="30"/>
      <c r="QQ549" s="30"/>
      <c r="QR549" s="30"/>
      <c r="QS549" s="30"/>
      <c r="QT549" s="30"/>
      <c r="QU549" s="30"/>
      <c r="QV549" s="30"/>
      <c r="QW549" s="30"/>
      <c r="QX549" s="30"/>
      <c r="QY549" s="30"/>
      <c r="QZ549" s="30"/>
      <c r="RA549" s="30"/>
      <c r="RB549" s="30"/>
      <c r="RC549" s="30"/>
      <c r="RD549" s="30"/>
      <c r="RE549" s="30"/>
      <c r="RF549" s="30"/>
      <c r="RG549" s="30"/>
      <c r="RH549" s="30"/>
      <c r="RI549" s="30"/>
      <c r="RJ549" s="30"/>
      <c r="RK549" s="30"/>
      <c r="RL549" s="30"/>
      <c r="RM549" s="30"/>
      <c r="RN549" s="30"/>
      <c r="RO549" s="30"/>
      <c r="RP549" s="30"/>
      <c r="RQ549" s="30"/>
      <c r="RR549" s="30"/>
      <c r="RS549" s="30"/>
      <c r="RT549" s="30"/>
      <c r="RU549" s="30"/>
      <c r="RV549" s="30"/>
      <c r="RW549" s="30"/>
      <c r="RX549" s="30"/>
      <c r="RY549" s="30"/>
      <c r="RZ549" s="30"/>
      <c r="SA549" s="30"/>
      <c r="SB549" s="30"/>
      <c r="SC549" s="30"/>
      <c r="SD549" s="30"/>
      <c r="SE549" s="30"/>
      <c r="SF549" s="30"/>
      <c r="SG549" s="30"/>
      <c r="SH549" s="30"/>
      <c r="SI549" s="30"/>
      <c r="SJ549" s="30"/>
      <c r="SK549" s="30"/>
      <c r="SL549" s="30"/>
      <c r="SM549" s="30"/>
      <c r="SN549" s="30"/>
      <c r="SO549" s="30"/>
      <c r="SP549" s="30"/>
      <c r="SQ549" s="30"/>
      <c r="SR549" s="30"/>
      <c r="SS549" s="30"/>
      <c r="ST549" s="30"/>
      <c r="SU549" s="30"/>
      <c r="SV549" s="30"/>
      <c r="SW549" s="30"/>
      <c r="SX549" s="30"/>
      <c r="SY549" s="30"/>
      <c r="SZ549" s="30"/>
      <c r="TA549" s="30"/>
      <c r="TB549" s="30"/>
      <c r="TC549" s="30"/>
      <c r="TD549" s="30"/>
      <c r="TE549" s="30"/>
      <c r="TF549" s="30"/>
      <c r="TG549" s="30"/>
      <c r="TH549" s="30"/>
      <c r="TI549" s="30"/>
      <c r="TJ549" s="30"/>
      <c r="TK549" s="30"/>
      <c r="TL549" s="30"/>
      <c r="TM549" s="30"/>
      <c r="TN549" s="30"/>
      <c r="TO549" s="30"/>
      <c r="TP549" s="30"/>
      <c r="TQ549" s="30"/>
      <c r="TR549" s="30"/>
      <c r="TS549" s="30"/>
      <c r="TT549" s="30"/>
      <c r="TU549" s="30"/>
      <c r="TV549" s="30"/>
      <c r="TW549" s="30"/>
      <c r="TX549" s="30"/>
      <c r="TY549" s="30"/>
      <c r="TZ549" s="30"/>
      <c r="UA549" s="30"/>
      <c r="UB549" s="30"/>
      <c r="UC549" s="30"/>
      <c r="UD549" s="30"/>
      <c r="UE549" s="30"/>
      <c r="UF549" s="30"/>
      <c r="UG549" s="30"/>
      <c r="UH549" s="30"/>
      <c r="UI549" s="30"/>
      <c r="UJ549" s="30"/>
      <c r="UK549" s="30"/>
      <c r="UL549" s="30"/>
      <c r="UM549" s="30"/>
      <c r="UN549" s="30"/>
      <c r="UO549" s="30"/>
      <c r="UP549" s="30"/>
      <c r="UQ549" s="30"/>
      <c r="UR549" s="30"/>
      <c r="US549" s="30"/>
      <c r="UT549" s="30"/>
      <c r="UU549" s="30"/>
      <c r="UV549" s="30"/>
      <c r="UW549" s="30"/>
      <c r="UX549" s="30"/>
      <c r="UY549" s="30"/>
      <c r="UZ549" s="30"/>
      <c r="VA549" s="30"/>
      <c r="VB549" s="30"/>
      <c r="VC549" s="30"/>
      <c r="VD549" s="30"/>
      <c r="VE549" s="30"/>
      <c r="VF549" s="30"/>
      <c r="VG549" s="30"/>
      <c r="VH549" s="30"/>
      <c r="VI549" s="30"/>
      <c r="VJ549" s="30"/>
      <c r="VK549" s="30"/>
      <c r="VL549" s="30"/>
      <c r="VM549" s="30"/>
      <c r="VN549" s="30"/>
      <c r="VO549" s="30"/>
      <c r="VP549" s="30"/>
      <c r="VQ549" s="30"/>
      <c r="VR549" s="30"/>
      <c r="VS549" s="30"/>
      <c r="VT549" s="30"/>
      <c r="VU549" s="30"/>
      <c r="VV549" s="30"/>
      <c r="VW549" s="30"/>
      <c r="VX549" s="30"/>
      <c r="VY549" s="30"/>
      <c r="VZ549" s="30"/>
      <c r="WA549" s="30"/>
      <c r="WB549" s="30"/>
      <c r="WC549" s="30"/>
      <c r="WD549" s="30"/>
      <c r="WE549" s="30"/>
      <c r="WF549" s="30"/>
      <c r="WG549" s="30"/>
      <c r="WH549" s="30"/>
      <c r="WI549" s="30"/>
      <c r="WJ549" s="30"/>
      <c r="WK549" s="30"/>
      <c r="WL549" s="30"/>
      <c r="WM549" s="30"/>
      <c r="WN549" s="30"/>
      <c r="WO549" s="30"/>
      <c r="WP549" s="30"/>
      <c r="WQ549" s="30"/>
      <c r="WR549" s="30"/>
      <c r="WS549" s="30"/>
      <c r="WT549" s="30"/>
      <c r="WU549" s="30"/>
      <c r="WV549" s="30"/>
      <c r="WW549" s="30"/>
      <c r="WX549" s="30"/>
      <c r="WY549" s="30"/>
      <c r="WZ549" s="30"/>
      <c r="XA549" s="30"/>
      <c r="XB549" s="30"/>
      <c r="XC549" s="30"/>
      <c r="XD549" s="30"/>
      <c r="XE549" s="30"/>
      <c r="XF549" s="30"/>
      <c r="XG549" s="30"/>
      <c r="XH549" s="30"/>
      <c r="XI549" s="30"/>
      <c r="XJ549" s="30"/>
      <c r="XK549" s="30"/>
      <c r="XL549" s="30"/>
      <c r="XM549" s="30"/>
      <c r="XN549" s="30"/>
      <c r="XO549" s="30"/>
      <c r="XP549" s="30"/>
      <c r="XQ549" s="30"/>
      <c r="XR549" s="30"/>
      <c r="XS549" s="30"/>
      <c r="XT549" s="30"/>
      <c r="XU549" s="30"/>
      <c r="XV549" s="30"/>
      <c r="XW549" s="30"/>
      <c r="XX549" s="30"/>
      <c r="XY549" s="30"/>
      <c r="XZ549" s="30"/>
      <c r="YA549" s="30"/>
      <c r="YB549" s="30"/>
      <c r="YC549" s="30"/>
      <c r="YD549" s="30"/>
      <c r="YE549" s="30"/>
      <c r="YF549" s="30"/>
      <c r="YG549" s="30"/>
      <c r="YH549" s="30"/>
      <c r="YI549" s="30"/>
      <c r="YJ549" s="30"/>
      <c r="YK549" s="30"/>
      <c r="YL549" s="30"/>
      <c r="YM549" s="30"/>
      <c r="YN549" s="30"/>
      <c r="YO549" s="30"/>
      <c r="YP549" s="30"/>
      <c r="YQ549" s="30"/>
      <c r="YR549" s="30"/>
      <c r="YS549" s="30"/>
      <c r="YT549" s="30"/>
      <c r="YU549" s="30"/>
      <c r="YV549" s="30"/>
      <c r="YW549" s="30"/>
      <c r="YX549" s="30"/>
      <c r="YY549" s="30"/>
      <c r="YZ549" s="30"/>
      <c r="ZA549" s="30"/>
      <c r="ZB549" s="30"/>
      <c r="ZC549" s="30"/>
      <c r="ZD549" s="30"/>
      <c r="ZE549" s="30"/>
      <c r="ZF549" s="30"/>
      <c r="ZG549" s="30"/>
      <c r="ZH549" s="30"/>
      <c r="ZI549" s="30"/>
      <c r="ZJ549" s="30"/>
      <c r="ZK549" s="30"/>
      <c r="ZL549" s="30"/>
      <c r="ZM549" s="30"/>
      <c r="ZN549" s="30"/>
      <c r="ZO549" s="30"/>
      <c r="ZP549" s="30"/>
      <c r="ZQ549" s="30"/>
      <c r="ZR549" s="30"/>
      <c r="ZS549" s="30"/>
      <c r="ZT549" s="30"/>
      <c r="ZU549" s="30"/>
      <c r="ZV549" s="30"/>
      <c r="ZW549" s="30"/>
      <c r="ZX549" s="30"/>
      <c r="ZY549" s="30"/>
      <c r="ZZ549" s="30"/>
      <c r="AAA549" s="30"/>
      <c r="AAB549" s="30"/>
      <c r="AAC549" s="30"/>
      <c r="AAP549" s="30"/>
      <c r="AAQ549" s="30"/>
      <c r="AAR549" s="30"/>
      <c r="AAS549" s="30"/>
      <c r="AAT549" s="30"/>
      <c r="AAU549" s="30"/>
      <c r="AAV549" s="30"/>
      <c r="AAW549" s="30"/>
      <c r="AAX549" s="30"/>
      <c r="AAY549" s="30"/>
      <c r="AAZ549" s="30"/>
      <c r="ABA549" s="30"/>
      <c r="ABB549" s="30"/>
      <c r="ABC549" s="30"/>
      <c r="ABD549" s="30"/>
      <c r="ABE549" s="30"/>
      <c r="ABF549" s="30"/>
      <c r="ABG549" s="30"/>
      <c r="ABH549" s="30"/>
      <c r="ABI549" s="30"/>
      <c r="ABJ549" s="30"/>
      <c r="ABK549" s="30"/>
      <c r="ABL549" s="30"/>
      <c r="ABM549" s="30"/>
      <c r="ABN549" s="30"/>
      <c r="ABO549" s="30"/>
      <c r="ABP549" s="30"/>
      <c r="ABQ549" s="30"/>
      <c r="ABR549" s="30"/>
      <c r="ABS549" s="30"/>
      <c r="ABT549" s="30"/>
      <c r="ABU549" s="30"/>
      <c r="ABV549" s="30"/>
      <c r="ABW549" s="30"/>
      <c r="ABX549" s="30"/>
      <c r="ABY549" s="30"/>
      <c r="ABZ549" s="30"/>
      <c r="ACA549" s="30"/>
      <c r="ACB549" s="30"/>
      <c r="ACC549" s="30"/>
      <c r="ACD549" s="30"/>
      <c r="ACE549" s="30"/>
      <c r="ACF549" s="30"/>
      <c r="ACG549" s="30"/>
      <c r="ACH549" s="30"/>
      <c r="ACI549" s="30"/>
      <c r="ACJ549" s="30"/>
      <c r="ACK549" s="30"/>
      <c r="ACL549" s="30"/>
      <c r="ACM549" s="30"/>
      <c r="ACN549" s="30"/>
      <c r="ACO549" s="30"/>
      <c r="ACP549" s="30"/>
      <c r="ACQ549" s="30"/>
      <c r="ACR549" s="30"/>
      <c r="ACS549" s="30"/>
      <c r="ACT549" s="30"/>
      <c r="ACU549" s="30"/>
      <c r="ACV549" s="30"/>
      <c r="ACW549" s="30"/>
      <c r="ACX549" s="30"/>
      <c r="ACY549" s="30"/>
      <c r="ACZ549" s="30"/>
      <c r="ADA549" s="30"/>
      <c r="ADB549" s="30"/>
      <c r="ADC549" s="30"/>
      <c r="ADD549" s="30"/>
      <c r="ADE549" s="30"/>
      <c r="ADF549" s="30"/>
      <c r="ADG549" s="30"/>
      <c r="ADH549" s="30"/>
      <c r="ADI549" s="30"/>
      <c r="ADJ549" s="30"/>
      <c r="ADK549" s="30"/>
      <c r="ADL549" s="30"/>
      <c r="ADM549" s="30"/>
      <c r="ADN549" s="30"/>
      <c r="ADO549" s="30"/>
      <c r="ADP549" s="30"/>
      <c r="ADQ549" s="30"/>
      <c r="ADR549" s="30"/>
      <c r="ADS549" s="30"/>
      <c r="ADT549" s="30"/>
      <c r="ADU549" s="30"/>
      <c r="ADV549" s="30"/>
      <c r="ADW549" s="30"/>
      <c r="ADX549" s="43"/>
      <c r="ADZ549" s="5"/>
      <c r="AEB549" s="7"/>
      <c r="AEC549" s="7"/>
      <c r="AED549" s="7"/>
      <c r="AEE549" s="7"/>
      <c r="AEF549" s="7"/>
      <c r="AEG549" s="7"/>
      <c r="AEH549" s="7"/>
      <c r="AEI549" s="7"/>
      <c r="AEJ549" s="7"/>
      <c r="AEK549" s="7"/>
      <c r="AEL549" s="7"/>
      <c r="AEM549" s="7"/>
      <c r="AEN549" s="7"/>
      <c r="AEO549" s="7"/>
      <c r="AEP549" s="7"/>
      <c r="AEQ549" s="7"/>
      <c r="AER549" s="7"/>
      <c r="AES549" s="7"/>
      <c r="AET549" s="7"/>
      <c r="AEU549" s="7"/>
      <c r="AEV549" s="7"/>
      <c r="AEW549" s="7"/>
    </row>
    <row r="550" spans="1:829" x14ac:dyDescent="0.2">
      <c r="A550" s="150" t="s">
        <v>48</v>
      </c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30"/>
      <c r="AG550" s="30"/>
      <c r="AH550" s="30"/>
      <c r="AI550" s="30"/>
      <c r="AJ550" s="30"/>
      <c r="AK550" s="30"/>
      <c r="AL550" s="30"/>
      <c r="AM550" s="30"/>
      <c r="AN550" s="30"/>
      <c r="AO550" s="30"/>
      <c r="AP550" s="30"/>
      <c r="AQ550" s="30"/>
      <c r="AR550" s="30"/>
      <c r="AS550" s="30"/>
      <c r="AT550" s="30"/>
      <c r="AU550" s="30"/>
      <c r="AV550" s="30"/>
      <c r="AW550" s="30"/>
      <c r="AX550" s="30"/>
      <c r="AY550" s="30"/>
      <c r="AZ550" s="30"/>
      <c r="BA550" s="30"/>
      <c r="BB550" s="30"/>
      <c r="BC550" s="30"/>
      <c r="BD550" s="30"/>
      <c r="BH550" s="30"/>
      <c r="BI550" s="30"/>
      <c r="BJ550" s="30"/>
      <c r="BK550" s="30"/>
      <c r="BL550" s="30"/>
      <c r="BM550" s="30"/>
      <c r="BN550" s="30"/>
      <c r="BO550" s="30"/>
      <c r="BP550" s="30"/>
      <c r="BQ550" s="30"/>
      <c r="BR550" s="30"/>
      <c r="BS550" s="30"/>
      <c r="BT550" s="30"/>
      <c r="BU550" s="30"/>
      <c r="BV550" s="30"/>
      <c r="BW550" s="30"/>
      <c r="BX550" s="30"/>
      <c r="BY550" s="30"/>
      <c r="BZ550" s="30"/>
      <c r="CA550" s="30"/>
      <c r="CB550" s="30"/>
      <c r="CC550" s="30"/>
      <c r="CD550" s="30"/>
      <c r="CE550" s="30"/>
      <c r="CF550" s="30"/>
      <c r="CG550" s="30"/>
      <c r="CH550" s="30"/>
      <c r="CI550" s="30"/>
      <c r="CJ550" s="30"/>
      <c r="CK550" s="30"/>
      <c r="CL550" s="30"/>
      <c r="CM550" s="30"/>
      <c r="CN550" s="30"/>
      <c r="CO550" s="30"/>
      <c r="CP550" s="30"/>
      <c r="CQ550" s="30"/>
      <c r="CR550" s="30"/>
      <c r="CS550" s="30"/>
      <c r="CT550" s="30"/>
      <c r="CU550" s="30"/>
      <c r="CV550" s="30"/>
      <c r="CW550" s="30"/>
      <c r="CX550" s="30"/>
      <c r="CY550" s="30"/>
      <c r="CZ550" s="30"/>
      <c r="DA550" s="30"/>
      <c r="DB550" s="30"/>
      <c r="DC550" s="30"/>
      <c r="DD550" s="30"/>
      <c r="DE550" s="30"/>
      <c r="DF550" s="30"/>
      <c r="DG550" s="30"/>
      <c r="DH550" s="30"/>
      <c r="DI550" s="30"/>
      <c r="DJ550" s="30"/>
      <c r="DK550" s="30"/>
      <c r="DL550" s="30"/>
      <c r="DM550" s="30"/>
      <c r="DN550" s="30"/>
      <c r="DO550" s="30"/>
      <c r="DP550" s="30"/>
      <c r="DQ550" s="30"/>
      <c r="DR550" s="30"/>
      <c r="DS550" s="30"/>
      <c r="DT550" s="30"/>
      <c r="DU550" s="30"/>
      <c r="DV550" s="30"/>
      <c r="DW550" s="30"/>
      <c r="DX550" s="30"/>
      <c r="DY550" s="30"/>
      <c r="DZ550" s="30"/>
      <c r="EA550" s="30"/>
      <c r="EB550" s="30"/>
      <c r="EC550" s="30"/>
      <c r="ED550" s="30"/>
      <c r="EE550" s="30"/>
      <c r="EF550" s="30"/>
      <c r="EG550" s="30"/>
      <c r="EH550" s="30"/>
      <c r="EI550" s="30"/>
      <c r="EJ550" s="30"/>
      <c r="EK550" s="30"/>
      <c r="EL550" s="30"/>
      <c r="EM550" s="30"/>
      <c r="EN550" s="30"/>
      <c r="EO550" s="30"/>
      <c r="EP550" s="30"/>
      <c r="EQ550" s="30"/>
      <c r="ER550" s="30"/>
      <c r="ES550" s="30"/>
      <c r="ET550" s="30"/>
      <c r="EU550" s="30"/>
      <c r="EV550" s="30"/>
      <c r="EW550" s="30"/>
      <c r="EX550" s="30"/>
      <c r="EY550" s="30"/>
      <c r="EZ550" s="30"/>
      <c r="FA550" s="30"/>
      <c r="FB550" s="30"/>
      <c r="FC550" s="30"/>
      <c r="FD550" s="30"/>
      <c r="FE550" s="30"/>
      <c r="FF550" s="30"/>
      <c r="FG550" s="30"/>
      <c r="FH550" s="30"/>
      <c r="FI550" s="30"/>
      <c r="FJ550" s="30"/>
      <c r="FK550" s="30"/>
      <c r="FL550" s="30"/>
      <c r="FM550" s="30"/>
      <c r="FN550" s="30"/>
      <c r="FO550" s="30"/>
      <c r="FP550" s="30"/>
      <c r="FQ550" s="30"/>
      <c r="FR550" s="30"/>
      <c r="FS550" s="30"/>
      <c r="FT550" s="30"/>
      <c r="FU550" s="30"/>
      <c r="FV550" s="30"/>
      <c r="FW550" s="30"/>
      <c r="FX550" s="30"/>
      <c r="FY550" s="30"/>
      <c r="FZ550" s="30"/>
      <c r="GA550" s="30"/>
      <c r="GB550" s="30"/>
      <c r="GC550" s="30"/>
      <c r="GD550" s="30"/>
      <c r="GE550" s="30"/>
      <c r="GF550" s="30"/>
      <c r="GG550" s="30"/>
      <c r="GH550" s="30"/>
      <c r="GI550" s="30"/>
      <c r="GJ550" s="30"/>
      <c r="GK550" s="30"/>
      <c r="GL550" s="30"/>
      <c r="GM550" s="30"/>
      <c r="GN550" s="30"/>
      <c r="GO550" s="30"/>
      <c r="GP550" s="30"/>
      <c r="GQ550" s="30"/>
      <c r="GR550" s="30"/>
      <c r="GS550" s="30"/>
      <c r="GT550" s="30"/>
      <c r="GU550" s="30"/>
      <c r="GV550" s="30"/>
      <c r="GW550" s="30"/>
      <c r="GX550" s="30"/>
      <c r="GY550" s="30"/>
      <c r="GZ550" s="30"/>
      <c r="HA550" s="30"/>
      <c r="HB550" s="30"/>
      <c r="HC550" s="30"/>
      <c r="HD550" s="30"/>
      <c r="HE550" s="30"/>
      <c r="HF550" s="30"/>
      <c r="HG550" s="30"/>
      <c r="HH550" s="30"/>
      <c r="HI550" s="30"/>
      <c r="HJ550" s="30"/>
      <c r="HK550" s="30"/>
      <c r="HL550" s="30"/>
      <c r="HM550" s="30"/>
      <c r="HN550" s="30"/>
      <c r="HO550" s="30"/>
      <c r="HP550" s="30"/>
      <c r="HQ550" s="30"/>
      <c r="HR550" s="30"/>
      <c r="HS550" s="30"/>
      <c r="HT550" s="30"/>
      <c r="HU550" s="30"/>
      <c r="HV550" s="30"/>
      <c r="HW550" s="30"/>
      <c r="HX550" s="30"/>
      <c r="HY550" s="30"/>
      <c r="HZ550" s="30"/>
      <c r="IA550" s="30"/>
      <c r="IB550" s="30"/>
      <c r="IC550" s="30"/>
      <c r="ID550" s="30"/>
      <c r="IE550" s="30"/>
      <c r="IF550" s="30"/>
      <c r="IG550" s="30"/>
      <c r="IH550" s="30"/>
      <c r="II550" s="30"/>
      <c r="IJ550" s="30"/>
      <c r="IK550" s="30"/>
      <c r="IL550" s="30"/>
      <c r="IM550" s="30"/>
      <c r="IN550" s="30"/>
      <c r="IO550" s="30"/>
      <c r="IP550" s="30"/>
      <c r="IQ550" s="30"/>
      <c r="IR550" s="30"/>
      <c r="IS550" s="30"/>
      <c r="IT550" s="30"/>
      <c r="IU550" s="30"/>
      <c r="IV550" s="30"/>
      <c r="IW550" s="30"/>
      <c r="IX550" s="30"/>
      <c r="IY550" s="30"/>
      <c r="IZ550" s="30"/>
      <c r="JA550" s="30"/>
      <c r="JB550" s="30"/>
      <c r="JC550" s="30"/>
      <c r="JD550" s="30"/>
      <c r="JE550" s="30"/>
      <c r="JF550" s="30"/>
      <c r="JG550" s="30"/>
      <c r="JH550" s="30"/>
      <c r="JI550" s="30"/>
      <c r="JJ550" s="30"/>
      <c r="JK550" s="30"/>
      <c r="JL550" s="30"/>
      <c r="JM550" s="30"/>
      <c r="JN550" s="30"/>
      <c r="JO550" s="30"/>
      <c r="JP550" s="30"/>
      <c r="JQ550" s="30"/>
      <c r="JR550" s="30"/>
      <c r="JS550" s="30"/>
      <c r="JT550" s="30"/>
      <c r="JU550" s="30"/>
      <c r="JV550" s="30"/>
      <c r="JW550" s="30"/>
      <c r="JX550" s="30"/>
      <c r="JY550" s="30"/>
      <c r="JZ550" s="30"/>
      <c r="KA550" s="30"/>
      <c r="KB550" s="30"/>
      <c r="KC550" s="30"/>
      <c r="KD550" s="30"/>
      <c r="KE550" s="30"/>
      <c r="KF550" s="30"/>
      <c r="KG550" s="30"/>
      <c r="KH550" s="30"/>
      <c r="KI550" s="30"/>
      <c r="KJ550" s="30"/>
      <c r="KK550" s="30"/>
      <c r="KL550" s="30"/>
      <c r="KM550" s="30"/>
      <c r="KN550" s="30"/>
      <c r="KO550" s="30"/>
      <c r="KP550" s="30"/>
      <c r="KQ550" s="30"/>
      <c r="KR550" s="30"/>
      <c r="KS550" s="30"/>
      <c r="KT550" s="30"/>
      <c r="KU550" s="30"/>
      <c r="KV550" s="30"/>
      <c r="KW550" s="30"/>
      <c r="KX550" s="30"/>
      <c r="KY550" s="30"/>
      <c r="KZ550" s="30"/>
      <c r="LA550" s="30"/>
      <c r="LB550" s="30"/>
      <c r="LC550" s="30"/>
      <c r="LD550" s="30"/>
      <c r="LE550" s="30"/>
      <c r="LF550" s="30"/>
      <c r="LG550" s="30"/>
      <c r="LH550" s="30"/>
      <c r="LI550" s="30"/>
      <c r="LJ550" s="30"/>
      <c r="LK550" s="30"/>
      <c r="LL550" s="30"/>
      <c r="LM550" s="30"/>
      <c r="LN550" s="30"/>
      <c r="LO550" s="30"/>
      <c r="LP550" s="30"/>
      <c r="LQ550" s="30"/>
      <c r="LR550" s="30"/>
      <c r="LS550" s="30"/>
      <c r="LT550" s="30"/>
      <c r="LU550" s="30"/>
      <c r="LV550" s="30"/>
      <c r="LW550" s="30"/>
      <c r="LX550" s="30"/>
      <c r="LY550" s="30"/>
      <c r="LZ550" s="30"/>
      <c r="MA550" s="30"/>
      <c r="MB550" s="30"/>
      <c r="MC550" s="30"/>
      <c r="MD550" s="30"/>
      <c r="ME550" s="30"/>
      <c r="MF550" s="30"/>
      <c r="MG550" s="30"/>
      <c r="MH550" s="30"/>
      <c r="MI550" s="30"/>
      <c r="MJ550" s="30"/>
      <c r="MK550" s="30"/>
      <c r="ML550" s="30"/>
      <c r="MM550" s="30"/>
      <c r="MN550" s="30"/>
      <c r="MO550" s="30"/>
      <c r="MP550" s="30"/>
      <c r="MQ550" s="30"/>
      <c r="MR550" s="30"/>
      <c r="MS550" s="30"/>
      <c r="MT550" s="30"/>
      <c r="MU550" s="30"/>
      <c r="MV550" s="30"/>
      <c r="MW550" s="30"/>
      <c r="MX550" s="30"/>
      <c r="MY550" s="30"/>
      <c r="MZ550" s="30"/>
      <c r="NA550" s="30"/>
      <c r="NB550" s="30"/>
      <c r="NC550" s="30"/>
      <c r="ND550" s="30"/>
      <c r="NE550" s="30"/>
      <c r="NF550" s="30"/>
      <c r="NG550" s="30"/>
      <c r="NH550" s="30"/>
      <c r="NI550" s="30"/>
      <c r="NJ550" s="30"/>
      <c r="NK550" s="30"/>
      <c r="NL550" s="30"/>
      <c r="NM550" s="30"/>
      <c r="NN550" s="30"/>
      <c r="NO550" s="30"/>
      <c r="NP550" s="30"/>
      <c r="NQ550" s="30"/>
      <c r="NR550" s="30"/>
      <c r="NS550" s="30"/>
      <c r="NT550" s="30"/>
      <c r="NU550" s="30"/>
      <c r="NV550" s="30"/>
      <c r="NW550" s="30"/>
      <c r="NX550" s="30"/>
      <c r="NY550" s="30"/>
      <c r="NZ550" s="30"/>
      <c r="OA550" s="30"/>
      <c r="OB550" s="30"/>
      <c r="OC550" s="30"/>
      <c r="OD550" s="30"/>
      <c r="OE550" s="30"/>
      <c r="OF550" s="30"/>
      <c r="OG550" s="30"/>
      <c r="OH550" s="30"/>
      <c r="OI550" s="30"/>
      <c r="OJ550" s="30"/>
      <c r="OK550" s="30"/>
      <c r="OL550" s="30"/>
      <c r="OM550" s="30"/>
      <c r="ON550" s="30"/>
      <c r="OO550" s="30"/>
      <c r="OP550" s="30"/>
      <c r="OQ550" s="30"/>
      <c r="OR550" s="30"/>
      <c r="OS550" s="30"/>
      <c r="OW550" s="30"/>
      <c r="OX550" s="30"/>
      <c r="OY550" s="30"/>
      <c r="OZ550" s="30"/>
      <c r="PA550" s="30"/>
      <c r="PB550" s="30"/>
      <c r="PC550" s="30"/>
      <c r="PD550" s="30"/>
      <c r="PE550" s="30"/>
      <c r="PF550" s="30"/>
      <c r="PG550" s="30"/>
      <c r="PH550" s="30"/>
      <c r="PI550" s="30"/>
      <c r="PJ550" s="30"/>
      <c r="PK550" s="30"/>
      <c r="PL550" s="30"/>
      <c r="PM550" s="30"/>
      <c r="PN550" s="30"/>
      <c r="PO550" s="30"/>
      <c r="PP550" s="30"/>
      <c r="PQ550" s="30"/>
      <c r="PR550" s="30"/>
      <c r="PS550" s="30"/>
      <c r="PT550" s="30"/>
      <c r="PU550" s="30"/>
      <c r="PV550" s="30"/>
      <c r="PW550" s="30"/>
      <c r="PX550" s="30"/>
      <c r="PY550" s="30"/>
      <c r="PZ550" s="30"/>
      <c r="QA550" s="30"/>
      <c r="QB550" s="30"/>
      <c r="QC550" s="30"/>
      <c r="QD550" s="30"/>
      <c r="QE550" s="30"/>
      <c r="QF550" s="30"/>
      <c r="QG550" s="30"/>
      <c r="QH550" s="30"/>
      <c r="QI550" s="30"/>
      <c r="QJ550" s="30"/>
      <c r="QK550" s="30"/>
      <c r="QL550" s="30"/>
      <c r="QM550" s="30"/>
      <c r="QN550" s="30"/>
      <c r="QO550" s="30"/>
      <c r="QP550" s="30"/>
      <c r="QQ550" s="30"/>
      <c r="QR550" s="30"/>
      <c r="QS550" s="30"/>
      <c r="QT550" s="30"/>
      <c r="QU550" s="30"/>
      <c r="QV550" s="30"/>
      <c r="QW550" s="30"/>
      <c r="QX550" s="30"/>
      <c r="QY550" s="30"/>
      <c r="QZ550" s="30"/>
      <c r="RA550" s="30"/>
      <c r="RB550" s="30"/>
      <c r="RC550" s="30"/>
      <c r="RD550" s="30"/>
      <c r="RE550" s="30"/>
      <c r="RF550" s="30"/>
      <c r="RG550" s="30"/>
      <c r="RH550" s="30"/>
      <c r="RI550" s="30"/>
      <c r="RJ550" s="30"/>
      <c r="RK550" s="30"/>
      <c r="RL550" s="30"/>
      <c r="RM550" s="30"/>
      <c r="RN550" s="30"/>
      <c r="RO550" s="30"/>
      <c r="RP550" s="30"/>
      <c r="RQ550" s="30"/>
      <c r="RR550" s="30"/>
      <c r="RS550" s="30"/>
      <c r="RT550" s="30"/>
      <c r="RU550" s="30"/>
      <c r="RV550" s="30"/>
      <c r="RW550" s="30"/>
      <c r="RX550" s="30"/>
      <c r="RY550" s="30"/>
      <c r="RZ550" s="30"/>
      <c r="SA550" s="30"/>
      <c r="SB550" s="30"/>
      <c r="SC550" s="30"/>
      <c r="SD550" s="30"/>
      <c r="SE550" s="30"/>
      <c r="SF550" s="30"/>
      <c r="SG550" s="30"/>
      <c r="SH550" s="30"/>
      <c r="SI550" s="30"/>
      <c r="SJ550" s="30"/>
      <c r="SK550" s="30"/>
      <c r="SL550" s="30"/>
      <c r="SM550" s="30"/>
      <c r="SN550" s="30"/>
      <c r="SO550" s="30"/>
      <c r="SP550" s="30"/>
      <c r="SQ550" s="30"/>
      <c r="SR550" s="30"/>
      <c r="SS550" s="30"/>
      <c r="ST550" s="30"/>
      <c r="SU550" s="30"/>
      <c r="SV550" s="30"/>
      <c r="SW550" s="30"/>
      <c r="SX550" s="30"/>
      <c r="SY550" s="30"/>
      <c r="SZ550" s="30"/>
      <c r="TA550" s="30"/>
      <c r="TB550" s="30"/>
      <c r="TC550" s="30"/>
      <c r="TD550" s="30"/>
      <c r="TE550" s="30"/>
      <c r="TF550" s="30"/>
      <c r="TG550" s="30"/>
      <c r="TH550" s="30"/>
      <c r="TI550" s="30"/>
      <c r="TJ550" s="30"/>
      <c r="TK550" s="30"/>
      <c r="TL550" s="30"/>
      <c r="TM550" s="30"/>
      <c r="TN550" s="30"/>
      <c r="TO550" s="30"/>
      <c r="TP550" s="30"/>
      <c r="TQ550" s="30"/>
      <c r="TR550" s="30"/>
      <c r="TS550" s="30"/>
      <c r="TT550" s="30"/>
      <c r="TU550" s="30"/>
      <c r="TV550" s="30"/>
      <c r="TW550" s="30"/>
      <c r="TX550" s="30"/>
      <c r="TY550" s="30"/>
      <c r="TZ550" s="30"/>
      <c r="UA550" s="30"/>
      <c r="UB550" s="30"/>
      <c r="UC550" s="152">
        <v>20377.13</v>
      </c>
      <c r="UD550" s="30"/>
      <c r="UE550" s="30"/>
      <c r="UF550" s="30"/>
      <c r="UG550" s="30"/>
      <c r="UH550" s="30"/>
      <c r="UI550" s="30"/>
      <c r="UJ550" s="30"/>
      <c r="UK550" s="30"/>
      <c r="UL550" s="30"/>
      <c r="UM550" s="30"/>
      <c r="UN550" s="30"/>
      <c r="UO550" s="30"/>
      <c r="UP550" s="30"/>
      <c r="UQ550" s="152">
        <v>8508.5</v>
      </c>
      <c r="UR550" s="30"/>
      <c r="US550" s="30"/>
      <c r="UT550" s="30"/>
      <c r="UU550" s="30"/>
      <c r="UV550" s="30"/>
      <c r="UW550" s="30"/>
      <c r="UX550" s="30"/>
      <c r="UY550" s="30"/>
      <c r="UZ550" s="30"/>
      <c r="VA550" s="30"/>
      <c r="VB550" s="30"/>
      <c r="VC550" s="30"/>
      <c r="VD550" s="30"/>
      <c r="VE550" s="30"/>
      <c r="VF550" s="152">
        <v>16994.900000000001</v>
      </c>
      <c r="VG550" s="152">
        <v>6690.07</v>
      </c>
      <c r="VH550" s="30"/>
      <c r="VI550" s="30"/>
      <c r="VJ550" s="30"/>
      <c r="VK550" s="30"/>
      <c r="VL550" s="30"/>
      <c r="VM550" s="152">
        <v>9487.41</v>
      </c>
      <c r="VN550" s="30"/>
      <c r="VO550" s="30"/>
      <c r="VP550" s="30"/>
      <c r="VQ550" s="30"/>
      <c r="VR550" s="30"/>
      <c r="VS550" s="30"/>
      <c r="VT550" s="30"/>
      <c r="VU550" s="30"/>
      <c r="VV550" s="30"/>
      <c r="VW550" s="30"/>
      <c r="VX550" s="30"/>
      <c r="VY550" s="30"/>
      <c r="VZ550" s="30"/>
      <c r="WA550" s="30"/>
      <c r="WB550" s="30"/>
      <c r="WC550" s="30"/>
      <c r="WD550" s="152">
        <v>22849.37</v>
      </c>
      <c r="WE550" s="30"/>
      <c r="WF550" s="30"/>
      <c r="WG550" s="30"/>
      <c r="WH550" s="30"/>
      <c r="WI550" s="30"/>
      <c r="WJ550" s="30"/>
      <c r="WK550" s="152">
        <v>12247.26</v>
      </c>
      <c r="WL550" s="30"/>
      <c r="WM550" s="30"/>
      <c r="WN550" s="30"/>
      <c r="WO550" s="30"/>
      <c r="WP550" s="30"/>
      <c r="WQ550" s="30"/>
      <c r="WR550" s="30"/>
      <c r="WS550" s="30"/>
      <c r="WT550" s="30"/>
      <c r="WU550" s="30"/>
      <c r="WV550" s="30"/>
      <c r="WW550" s="30"/>
      <c r="WX550" s="30"/>
      <c r="WY550" s="30"/>
      <c r="WZ550" s="30"/>
      <c r="XA550" s="30"/>
      <c r="XB550" s="152">
        <v>17726.75</v>
      </c>
      <c r="XC550" s="30"/>
      <c r="XD550" s="30"/>
      <c r="XE550" s="30"/>
      <c r="XF550" s="30"/>
      <c r="XG550" s="30"/>
      <c r="XH550" s="30"/>
      <c r="XI550" s="30"/>
      <c r="XJ550" s="30"/>
      <c r="XK550" s="30"/>
      <c r="XL550" s="30"/>
      <c r="XM550" s="30"/>
      <c r="XN550" s="30"/>
      <c r="XO550" s="30"/>
      <c r="XP550" s="30"/>
      <c r="XQ550" s="30"/>
      <c r="XR550" s="30"/>
      <c r="XS550" s="30"/>
      <c r="XT550" s="30"/>
      <c r="XU550" s="30"/>
      <c r="XV550" s="30"/>
      <c r="XW550" s="30"/>
      <c r="XX550" s="30"/>
      <c r="XY550" s="152">
        <v>15549.64</v>
      </c>
      <c r="XZ550" s="30"/>
      <c r="YA550" s="30"/>
      <c r="YB550" s="30"/>
      <c r="YC550" s="30"/>
      <c r="YD550" s="30"/>
      <c r="YE550" s="30"/>
      <c r="YF550" s="30"/>
      <c r="YG550" s="30"/>
      <c r="YH550" s="152">
        <v>7859</v>
      </c>
      <c r="YI550" s="30"/>
      <c r="YJ550" s="30"/>
      <c r="YK550" s="30"/>
      <c r="YL550" s="30"/>
      <c r="YM550" s="30"/>
      <c r="YN550" s="30"/>
      <c r="YO550" s="30"/>
      <c r="YP550" s="30"/>
      <c r="YQ550" s="30"/>
      <c r="YR550" s="30"/>
      <c r="YS550" s="30"/>
      <c r="YT550" s="30"/>
      <c r="YU550" s="30"/>
      <c r="YV550" s="30"/>
      <c r="YW550" s="30"/>
      <c r="YX550" s="30"/>
      <c r="YY550" s="30"/>
      <c r="YZ550" s="30"/>
      <c r="ZA550" s="30"/>
      <c r="ZB550" s="152">
        <v>12810.33</v>
      </c>
      <c r="ZC550" s="30"/>
      <c r="ZD550" s="30"/>
      <c r="ZE550" s="30"/>
      <c r="ZF550" s="30"/>
      <c r="ZG550" s="30"/>
      <c r="ZH550" s="30"/>
      <c r="ZI550" s="30"/>
      <c r="ZJ550" s="30"/>
      <c r="ZK550" s="30"/>
      <c r="ZL550" s="30"/>
      <c r="ZM550" s="30"/>
      <c r="ZN550" s="30"/>
      <c r="ZO550" s="30"/>
      <c r="ZP550" s="30"/>
      <c r="ZQ550" s="30"/>
      <c r="ZR550" s="30"/>
      <c r="ZS550" s="152">
        <v>19502.7</v>
      </c>
      <c r="ZT550" s="30"/>
      <c r="ZU550" s="30"/>
      <c r="ZV550" s="30"/>
      <c r="ZW550" s="30"/>
      <c r="ZX550" s="30"/>
      <c r="ZY550" s="30"/>
      <c r="ZZ550" s="30"/>
      <c r="AAA550" s="30"/>
      <c r="AAB550" s="30"/>
      <c r="AAC550" s="152">
        <v>9525.5</v>
      </c>
      <c r="AAO550" s="158">
        <v>14791.24</v>
      </c>
      <c r="AAP550" s="30"/>
      <c r="AAQ550" s="30"/>
      <c r="AAR550" s="30"/>
      <c r="AAS550" s="30"/>
      <c r="AAT550" s="30"/>
      <c r="AAU550" s="30"/>
      <c r="AAV550" s="30"/>
      <c r="AAW550" s="30"/>
      <c r="AAX550" s="30"/>
      <c r="AAY550" s="30"/>
      <c r="AAZ550" s="73">
        <v>18232.45</v>
      </c>
      <c r="ABA550" s="30"/>
      <c r="ABB550" s="30"/>
      <c r="ABC550" s="30"/>
      <c r="ABD550" s="30"/>
      <c r="ABE550" s="30"/>
      <c r="ABF550" s="30"/>
      <c r="ABG550" s="30"/>
      <c r="ABH550" s="30"/>
      <c r="ABI550" s="152">
        <v>8337.7000000000007</v>
      </c>
      <c r="ABJ550" s="30"/>
      <c r="ABK550" s="30"/>
      <c r="ABL550" s="30"/>
      <c r="ABM550" s="30"/>
      <c r="ABN550" s="30"/>
      <c r="ABO550" s="152">
        <v>14805.08</v>
      </c>
      <c r="ABP550" s="30"/>
      <c r="ABQ550" s="152">
        <v>8574.33</v>
      </c>
      <c r="ABR550" s="30"/>
      <c r="ABS550" s="30"/>
      <c r="ABT550" s="30"/>
      <c r="ABU550" s="152">
        <v>9584.27</v>
      </c>
      <c r="ABV550" s="30"/>
      <c r="ABW550" s="30"/>
      <c r="ABX550" s="30"/>
      <c r="ABY550" s="30"/>
      <c r="ABZ550" s="30"/>
      <c r="ACA550" s="30"/>
      <c r="ACB550" s="30"/>
      <c r="ACC550" s="30"/>
      <c r="ACD550" s="30"/>
      <c r="ACE550" s="30"/>
      <c r="ACF550" s="30"/>
      <c r="ACG550" s="30"/>
      <c r="ACH550" s="30"/>
      <c r="ACI550" s="30"/>
      <c r="ACJ550" s="30"/>
      <c r="ACK550" s="30"/>
      <c r="ACL550" s="30"/>
      <c r="ACM550" s="30"/>
      <c r="ACN550" s="30"/>
      <c r="ACO550" s="30"/>
      <c r="ACP550" s="30"/>
      <c r="ACQ550" s="152">
        <v>10733.91</v>
      </c>
      <c r="ACR550" s="30"/>
      <c r="ACS550" s="30"/>
      <c r="ACT550" s="30"/>
      <c r="ACU550" s="30"/>
      <c r="ACV550" s="30"/>
      <c r="ACW550" s="30"/>
      <c r="ACX550" s="30"/>
      <c r="ACY550" s="30"/>
      <c r="ACZ550" s="30"/>
      <c r="ADA550" s="30"/>
      <c r="ADB550" s="152">
        <v>15260.92</v>
      </c>
      <c r="ADC550" s="30"/>
      <c r="ADD550" s="30"/>
      <c r="ADE550" s="30"/>
      <c r="ADF550" s="30"/>
      <c r="ADG550" s="30"/>
      <c r="ADH550" s="30"/>
      <c r="ADI550" s="30"/>
      <c r="ADJ550" s="152">
        <v>11296</v>
      </c>
      <c r="ADK550" s="30"/>
      <c r="ADL550" s="30"/>
      <c r="ADM550" s="30"/>
      <c r="ADN550" s="30"/>
      <c r="ADO550" s="30"/>
      <c r="ADP550" s="30"/>
      <c r="ADQ550" s="30"/>
      <c r="ADR550" s="30"/>
      <c r="ADS550" s="30"/>
      <c r="ADT550" s="30"/>
      <c r="ADU550" s="30"/>
      <c r="ADV550" s="30"/>
      <c r="ADW550" s="30"/>
      <c r="ADX550" s="43"/>
      <c r="ADY550" s="156">
        <f>UC550+UQ550+VF550+VG550+VM550+WD550+WK550+XB550+XY550+YH550+ZB550+ZS550+AAO550+AAZ550+ABI550+ABO550+ABQ550+ABU550+ACQ550+ADB550+ADJ550</f>
        <v>282218.95999999996</v>
      </c>
      <c r="ADZ550" s="5"/>
      <c r="AEB550" s="7"/>
      <c r="AEC550" s="7"/>
      <c r="AED550" s="7"/>
      <c r="AEE550" s="7"/>
      <c r="AEF550" s="7"/>
      <c r="AEG550" s="7"/>
      <c r="AEH550" s="7"/>
      <c r="AEI550" s="7"/>
      <c r="AEJ550" s="7"/>
      <c r="AEK550" s="7"/>
      <c r="AEL550" s="7"/>
      <c r="AEM550" s="7"/>
      <c r="AEN550" s="7"/>
      <c r="AEO550" s="7"/>
      <c r="AEP550" s="7"/>
      <c r="AEQ550" s="7"/>
      <c r="AER550" s="7"/>
      <c r="AES550" s="7"/>
      <c r="AET550" s="7"/>
      <c r="AEU550" s="7"/>
      <c r="AEV550" s="7"/>
      <c r="AEW550" s="7"/>
    </row>
    <row r="551" spans="1:829" ht="15" x14ac:dyDescent="0.25">
      <c r="A551" s="151" t="s">
        <v>530</v>
      </c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AA551" s="30"/>
      <c r="AB551" s="30"/>
      <c r="AC551" s="30"/>
      <c r="AD551" s="30"/>
      <c r="AE551" s="30"/>
      <c r="AF551" s="30"/>
      <c r="AG551" s="30"/>
      <c r="AH551" s="30"/>
      <c r="AI551" s="30"/>
      <c r="AJ551" s="30"/>
      <c r="AK551" s="30"/>
      <c r="AL551" s="30"/>
      <c r="AM551" s="30"/>
      <c r="AN551" s="30"/>
      <c r="AO551" s="30"/>
      <c r="AP551" s="30"/>
      <c r="AQ551" s="30"/>
      <c r="AR551" s="30"/>
      <c r="AS551" s="30"/>
      <c r="AT551" s="30"/>
      <c r="AU551" s="30"/>
      <c r="AV551" s="30"/>
      <c r="AW551" s="30"/>
      <c r="AX551" s="30"/>
      <c r="AY551" s="30"/>
      <c r="AZ551" s="30"/>
      <c r="BA551" s="30"/>
      <c r="BB551" s="30"/>
      <c r="BC551" s="30"/>
      <c r="BD551" s="30"/>
      <c r="BH551" s="30"/>
      <c r="BI551" s="30"/>
      <c r="BJ551" s="30"/>
      <c r="BK551" s="30"/>
      <c r="BL551" s="30"/>
      <c r="BM551" s="30"/>
      <c r="BN551" s="30"/>
      <c r="BO551" s="30"/>
      <c r="BP551" s="30"/>
      <c r="BQ551" s="30"/>
      <c r="BR551" s="30"/>
      <c r="BS551" s="30"/>
      <c r="BT551" s="30"/>
      <c r="BU551" s="30"/>
      <c r="BV551" s="30"/>
      <c r="BW551" s="30"/>
      <c r="BX551" s="30"/>
      <c r="BY551" s="30"/>
      <c r="BZ551" s="30"/>
      <c r="CA551" s="30"/>
      <c r="CB551" s="30"/>
      <c r="CC551" s="30"/>
      <c r="CD551" s="30"/>
      <c r="CE551" s="30"/>
      <c r="CF551" s="30"/>
      <c r="CG551" s="30"/>
      <c r="CH551" s="30"/>
      <c r="CI551" s="30"/>
      <c r="CJ551" s="30"/>
      <c r="CK551" s="30"/>
      <c r="CL551" s="30"/>
      <c r="CM551" s="30"/>
      <c r="CN551" s="30"/>
      <c r="CO551" s="30"/>
      <c r="CP551" s="30"/>
      <c r="CQ551" s="30"/>
      <c r="CR551" s="30"/>
      <c r="CS551" s="30"/>
      <c r="CT551" s="30"/>
      <c r="CU551" s="30"/>
      <c r="CV551" s="30"/>
      <c r="CW551" s="30"/>
      <c r="CX551" s="30"/>
      <c r="CY551" s="30"/>
      <c r="CZ551" s="30"/>
      <c r="DA551" s="30"/>
      <c r="DB551" s="30"/>
      <c r="DC551" s="30"/>
      <c r="DD551" s="30"/>
      <c r="DE551" s="30"/>
      <c r="DF551" s="30"/>
      <c r="DG551" s="30"/>
      <c r="DH551" s="30"/>
      <c r="DI551" s="30"/>
      <c r="DJ551" s="30"/>
      <c r="DK551" s="30"/>
      <c r="DL551" s="30"/>
      <c r="DM551" s="30"/>
      <c r="DN551" s="30"/>
      <c r="DO551" s="30"/>
      <c r="DP551" s="30"/>
      <c r="DQ551" s="30"/>
      <c r="DR551" s="30"/>
      <c r="DS551" s="30"/>
      <c r="DT551" s="30"/>
      <c r="DU551" s="30"/>
      <c r="DV551" s="30"/>
      <c r="DW551" s="30"/>
      <c r="DX551" s="30"/>
      <c r="DY551" s="30"/>
      <c r="DZ551" s="30"/>
      <c r="EA551" s="30"/>
      <c r="EB551" s="30"/>
      <c r="EC551" s="30"/>
      <c r="ED551" s="30"/>
      <c r="EE551" s="30"/>
      <c r="EF551" s="30"/>
      <c r="EG551" s="30"/>
      <c r="EH551" s="30"/>
      <c r="EI551" s="30"/>
      <c r="EJ551" s="30"/>
      <c r="EK551" s="30"/>
      <c r="EL551" s="30"/>
      <c r="EM551" s="30"/>
      <c r="EN551" s="30"/>
      <c r="EO551" s="30"/>
      <c r="EP551" s="30"/>
      <c r="EQ551" s="30"/>
      <c r="ER551" s="30"/>
      <c r="ES551" s="30"/>
      <c r="ET551" s="30"/>
      <c r="EU551" s="30"/>
      <c r="EV551" s="30"/>
      <c r="EW551" s="30"/>
      <c r="EX551" s="30"/>
      <c r="EY551" s="30"/>
      <c r="EZ551" s="30"/>
      <c r="FA551" s="30"/>
      <c r="FB551" s="30"/>
      <c r="FC551" s="30"/>
      <c r="FD551" s="30"/>
      <c r="FE551" s="30"/>
      <c r="FF551" s="30"/>
      <c r="FG551" s="30"/>
      <c r="FH551" s="30"/>
      <c r="FI551" s="30"/>
      <c r="FJ551" s="30"/>
      <c r="FK551" s="30"/>
      <c r="FL551" s="30"/>
      <c r="FM551" s="30"/>
      <c r="FN551" s="30"/>
      <c r="FO551" s="30"/>
      <c r="FP551" s="30"/>
      <c r="FQ551" s="30"/>
      <c r="FR551" s="30"/>
      <c r="FS551" s="30"/>
      <c r="FT551" s="30"/>
      <c r="FU551" s="30"/>
      <c r="FV551" s="30"/>
      <c r="FW551" s="30"/>
      <c r="FX551" s="30"/>
      <c r="FY551" s="30"/>
      <c r="FZ551" s="30"/>
      <c r="GA551" s="30"/>
      <c r="GB551" s="30"/>
      <c r="GC551" s="30"/>
      <c r="GD551" s="30"/>
      <c r="GE551" s="30"/>
      <c r="GF551" s="30"/>
      <c r="GG551" s="30"/>
      <c r="GH551" s="30"/>
      <c r="GI551" s="30"/>
      <c r="GJ551" s="30"/>
      <c r="GK551" s="30"/>
      <c r="GL551" s="30"/>
      <c r="GM551" s="30"/>
      <c r="GN551" s="30"/>
      <c r="GO551" s="30"/>
      <c r="GP551" s="30"/>
      <c r="GQ551" s="30"/>
      <c r="GR551" s="30"/>
      <c r="GS551" s="30"/>
      <c r="GT551" s="30"/>
      <c r="GU551" s="30"/>
      <c r="GV551" s="30"/>
      <c r="GW551" s="30"/>
      <c r="GX551" s="30"/>
      <c r="GY551" s="30"/>
      <c r="GZ551" s="30"/>
      <c r="HA551" s="30"/>
      <c r="HB551" s="30"/>
      <c r="HC551" s="30"/>
      <c r="HD551" s="30"/>
      <c r="HE551" s="30"/>
      <c r="HF551" s="30"/>
      <c r="HG551" s="30"/>
      <c r="HH551" s="30"/>
      <c r="HI551" s="30"/>
      <c r="HJ551" s="30"/>
      <c r="HK551" s="30"/>
      <c r="HL551" s="30"/>
      <c r="HM551" s="30"/>
      <c r="HN551" s="30"/>
      <c r="HO551" s="30"/>
      <c r="HP551" s="30"/>
      <c r="HQ551" s="30"/>
      <c r="HR551" s="30"/>
      <c r="HS551" s="30"/>
      <c r="HT551" s="30"/>
      <c r="HU551" s="30"/>
      <c r="HV551" s="30"/>
      <c r="HW551" s="30"/>
      <c r="HX551" s="30"/>
      <c r="HY551" s="30"/>
      <c r="HZ551" s="30"/>
      <c r="IA551" s="30"/>
      <c r="IB551" s="30"/>
      <c r="IC551" s="30"/>
      <c r="ID551" s="30"/>
      <c r="IE551" s="30"/>
      <c r="IF551" s="30"/>
      <c r="IG551" s="30"/>
      <c r="IH551" s="30"/>
      <c r="II551" s="30"/>
      <c r="IJ551" s="30"/>
      <c r="IK551" s="30"/>
      <c r="IL551" s="30"/>
      <c r="IM551" s="30"/>
      <c r="IN551" s="30"/>
      <c r="IO551" s="30"/>
      <c r="IP551" s="30"/>
      <c r="IQ551" s="30"/>
      <c r="IR551" s="30"/>
      <c r="IS551" s="30"/>
      <c r="IT551" s="30"/>
      <c r="IU551" s="30"/>
      <c r="IV551" s="30"/>
      <c r="IW551" s="30"/>
      <c r="IX551" s="30"/>
      <c r="IY551" s="30"/>
      <c r="IZ551" s="30"/>
      <c r="JA551" s="30"/>
      <c r="JB551" s="30"/>
      <c r="JC551" s="30"/>
      <c r="JD551" s="30"/>
      <c r="JE551" s="30"/>
      <c r="JF551" s="30"/>
      <c r="JG551" s="30"/>
      <c r="JH551" s="30"/>
      <c r="JI551" s="30"/>
      <c r="JJ551" s="30"/>
      <c r="JK551" s="30"/>
      <c r="JL551" s="30"/>
      <c r="JM551" s="30"/>
      <c r="JN551" s="30"/>
      <c r="JO551" s="30"/>
      <c r="JP551" s="30"/>
      <c r="JQ551" s="30"/>
      <c r="JR551" s="30"/>
      <c r="JS551" s="30"/>
      <c r="JT551" s="30"/>
      <c r="JU551" s="30"/>
      <c r="JV551" s="30"/>
      <c r="JW551" s="30"/>
      <c r="JX551" s="30"/>
      <c r="JY551" s="30"/>
      <c r="JZ551" s="30"/>
      <c r="KA551" s="30"/>
      <c r="KB551" s="30"/>
      <c r="KC551" s="30"/>
      <c r="KD551" s="30"/>
      <c r="KE551" s="30"/>
      <c r="KF551" s="30"/>
      <c r="KG551" s="30"/>
      <c r="KH551" s="30"/>
      <c r="KI551" s="30"/>
      <c r="KJ551" s="30"/>
      <c r="KK551" s="30"/>
      <c r="KL551" s="30"/>
      <c r="KM551" s="30"/>
      <c r="KN551" s="30"/>
      <c r="KO551" s="30"/>
      <c r="KP551" s="30"/>
      <c r="KQ551" s="30"/>
      <c r="KR551" s="30"/>
      <c r="KS551" s="30"/>
      <c r="KT551" s="30"/>
      <c r="KU551" s="30"/>
      <c r="KV551" s="30"/>
      <c r="KW551" s="30"/>
      <c r="KX551" s="30"/>
      <c r="KY551" s="30"/>
      <c r="KZ551" s="30"/>
      <c r="LA551" s="30"/>
      <c r="LB551" s="30"/>
      <c r="LC551" s="30"/>
      <c r="LD551" s="30"/>
      <c r="LE551" s="30"/>
      <c r="LF551" s="30"/>
      <c r="LG551" s="30"/>
      <c r="LH551" s="30"/>
      <c r="LI551" s="30"/>
      <c r="LJ551" s="30"/>
      <c r="LK551" s="30"/>
      <c r="LL551" s="30"/>
      <c r="LM551" s="30"/>
      <c r="LN551" s="30"/>
      <c r="LO551" s="30"/>
      <c r="LP551" s="30"/>
      <c r="LQ551" s="30"/>
      <c r="LR551" s="30"/>
      <c r="LS551" s="30"/>
      <c r="LT551" s="30"/>
      <c r="LU551" s="30"/>
      <c r="LV551" s="30"/>
      <c r="LW551" s="30"/>
      <c r="LX551" s="30"/>
      <c r="LY551" s="30"/>
      <c r="LZ551" s="30"/>
      <c r="MA551" s="30"/>
      <c r="MB551" s="30"/>
      <c r="MC551" s="30"/>
      <c r="MD551" s="30"/>
      <c r="ME551" s="30"/>
      <c r="MF551" s="30"/>
      <c r="MG551" s="30"/>
      <c r="MH551" s="30"/>
      <c r="MI551" s="30"/>
      <c r="MJ551" s="30"/>
      <c r="MK551" s="30"/>
      <c r="ML551" s="30"/>
      <c r="MM551" s="30"/>
      <c r="MN551" s="30"/>
      <c r="MO551" s="30"/>
      <c r="MP551" s="30"/>
      <c r="MQ551" s="30"/>
      <c r="MR551" s="30"/>
      <c r="MS551" s="30"/>
      <c r="MT551" s="30"/>
      <c r="MU551" s="30"/>
      <c r="MV551" s="30"/>
      <c r="MW551" s="30"/>
      <c r="MX551" s="30"/>
      <c r="MY551" s="30"/>
      <c r="MZ551" s="30"/>
      <c r="NA551" s="30"/>
      <c r="NB551" s="30"/>
      <c r="NC551" s="30"/>
      <c r="ND551" s="30"/>
      <c r="NE551" s="30"/>
      <c r="NF551" s="30"/>
      <c r="NG551" s="30"/>
      <c r="NH551" s="30"/>
      <c r="NI551" s="30"/>
      <c r="NJ551" s="30"/>
      <c r="NK551" s="30"/>
      <c r="NL551" s="30"/>
      <c r="NM551" s="30"/>
      <c r="NN551" s="30"/>
      <c r="NO551" s="30"/>
      <c r="NP551" s="30"/>
      <c r="NQ551" s="30"/>
      <c r="NR551" s="30"/>
      <c r="NS551" s="30"/>
      <c r="NT551" s="30"/>
      <c r="NU551" s="30"/>
      <c r="NV551" s="30"/>
      <c r="NW551" s="30"/>
      <c r="NX551" s="30"/>
      <c r="NY551" s="30"/>
      <c r="NZ551" s="30"/>
      <c r="OA551" s="30"/>
      <c r="OB551" s="30"/>
      <c r="OC551" s="30"/>
      <c r="OD551" s="30"/>
      <c r="OE551" s="30"/>
      <c r="OF551" s="30"/>
      <c r="OG551" s="30"/>
      <c r="OH551" s="30"/>
      <c r="OI551" s="30"/>
      <c r="OJ551" s="30"/>
      <c r="OK551" s="30"/>
      <c r="OL551" s="30"/>
      <c r="OM551" s="30"/>
      <c r="ON551" s="30"/>
      <c r="OO551" s="30"/>
      <c r="OP551" s="30"/>
      <c r="OQ551" s="30"/>
      <c r="OR551" s="30"/>
      <c r="OS551" s="30"/>
      <c r="OW551" s="30"/>
      <c r="OX551" s="30"/>
      <c r="OY551" s="30"/>
      <c r="OZ551" s="30"/>
      <c r="PA551" s="30"/>
      <c r="PB551" s="30"/>
      <c r="PC551" s="30"/>
      <c r="PD551" s="30"/>
      <c r="PE551" s="30"/>
      <c r="PF551" s="30"/>
      <c r="PG551" s="30"/>
      <c r="PH551" s="30"/>
      <c r="PI551" s="30"/>
      <c r="PJ551" s="30"/>
      <c r="PK551" s="30"/>
      <c r="PL551" s="30"/>
      <c r="PM551" s="30"/>
      <c r="PN551" s="30"/>
      <c r="PO551" s="30"/>
      <c r="PP551" s="30"/>
      <c r="PQ551" s="30"/>
      <c r="PR551" s="30"/>
      <c r="PS551" s="30"/>
      <c r="PT551" s="30"/>
      <c r="PU551" s="30"/>
      <c r="PV551" s="30"/>
      <c r="PW551" s="30"/>
      <c r="PX551" s="30"/>
      <c r="PY551" s="30"/>
      <c r="PZ551" s="30"/>
      <c r="QA551" s="30"/>
      <c r="QB551" s="30"/>
      <c r="QC551" s="30"/>
      <c r="QD551" s="30"/>
      <c r="QE551" s="30"/>
      <c r="QF551" s="30"/>
      <c r="QG551" s="30"/>
      <c r="QH551" s="30"/>
      <c r="QI551" s="30"/>
      <c r="QJ551" s="30"/>
      <c r="QK551" s="30"/>
      <c r="QL551" s="30"/>
      <c r="QM551" s="30"/>
      <c r="QN551" s="30"/>
      <c r="QO551" s="30"/>
      <c r="QP551" s="30"/>
      <c r="QQ551" s="30"/>
      <c r="QR551" s="30"/>
      <c r="QS551" s="30"/>
      <c r="QT551" s="30"/>
      <c r="QU551" s="30"/>
      <c r="QV551" s="30"/>
      <c r="QW551" s="30"/>
      <c r="QX551" s="30"/>
      <c r="QY551" s="30"/>
      <c r="QZ551" s="30"/>
      <c r="RA551" s="30"/>
      <c r="RB551" s="30"/>
      <c r="RC551" s="30"/>
      <c r="RD551" s="30"/>
      <c r="RE551" s="30"/>
      <c r="RF551" s="30"/>
      <c r="RG551" s="30"/>
      <c r="RH551" s="30"/>
      <c r="RI551" s="30"/>
      <c r="RJ551" s="30"/>
      <c r="RK551" s="30"/>
      <c r="RL551" s="30"/>
      <c r="RM551" s="30"/>
      <c r="RN551" s="30"/>
      <c r="RO551" s="30"/>
      <c r="RP551" s="30"/>
      <c r="RQ551" s="30"/>
      <c r="RR551" s="30"/>
      <c r="RS551" s="30"/>
      <c r="RT551" s="30"/>
      <c r="RU551" s="30"/>
      <c r="RV551" s="30"/>
      <c r="RW551" s="30"/>
      <c r="RX551" s="30"/>
      <c r="RY551" s="30"/>
      <c r="RZ551" s="30"/>
      <c r="SA551" s="30"/>
      <c r="SB551" s="30"/>
      <c r="SC551" s="30"/>
      <c r="SD551" s="30"/>
      <c r="SE551" s="30"/>
      <c r="SF551" s="30"/>
      <c r="SG551" s="30"/>
      <c r="SH551" s="30"/>
      <c r="SI551" s="30"/>
      <c r="SJ551" s="30"/>
      <c r="SK551" s="30"/>
      <c r="SL551" s="30"/>
      <c r="SM551" s="30"/>
      <c r="SN551" s="30"/>
      <c r="SO551" s="30"/>
      <c r="SP551" s="30"/>
      <c r="SQ551" s="30"/>
      <c r="SR551" s="30"/>
      <c r="SS551" s="30"/>
      <c r="ST551" s="30"/>
      <c r="SU551" s="30"/>
      <c r="SV551" s="30"/>
      <c r="SW551" s="30"/>
      <c r="SX551" s="30"/>
      <c r="SY551" s="30"/>
      <c r="SZ551" s="30"/>
      <c r="TA551" s="30"/>
      <c r="TB551" s="30"/>
      <c r="TC551" s="30"/>
      <c r="TD551" s="30"/>
      <c r="TE551" s="30"/>
      <c r="TF551" s="30"/>
      <c r="TG551" s="30"/>
      <c r="TH551" s="30"/>
      <c r="TI551" s="30"/>
      <c r="TJ551" s="30"/>
      <c r="TK551" s="30"/>
      <c r="TL551" s="30"/>
      <c r="TM551" s="30"/>
      <c r="TN551" s="30"/>
      <c r="TO551" s="30"/>
      <c r="TP551" s="30"/>
      <c r="TQ551" s="30"/>
      <c r="TR551" s="30"/>
      <c r="TS551" s="30"/>
      <c r="TT551" s="30"/>
      <c r="TU551" s="30"/>
      <c r="TV551" s="30"/>
      <c r="TW551" s="30"/>
      <c r="TX551" s="30"/>
      <c r="TY551" s="30"/>
      <c r="TZ551" s="30"/>
      <c r="UA551" s="30"/>
      <c r="UB551" s="30"/>
      <c r="UC551" s="153">
        <v>20377.13</v>
      </c>
      <c r="UD551" s="30"/>
      <c r="UE551" s="30"/>
      <c r="UF551" s="30"/>
      <c r="UG551" s="30"/>
      <c r="UH551" s="30"/>
      <c r="UI551" s="30"/>
      <c r="UJ551" s="30"/>
      <c r="UK551" s="30"/>
      <c r="UL551" s="30"/>
      <c r="UM551" s="30"/>
      <c r="UN551" s="30"/>
      <c r="UO551" s="30"/>
      <c r="UP551" s="30"/>
      <c r="UQ551" s="153">
        <v>8508.5</v>
      </c>
      <c r="UR551" s="30"/>
      <c r="US551" s="30"/>
      <c r="UT551" s="30"/>
      <c r="UU551" s="30"/>
      <c r="UV551" s="30"/>
      <c r="UW551" s="30"/>
      <c r="UX551" s="30"/>
      <c r="UY551" s="30"/>
      <c r="UZ551" s="30"/>
      <c r="VA551" s="30"/>
      <c r="VB551" s="30"/>
      <c r="VC551" s="30"/>
      <c r="VD551" s="30"/>
      <c r="VE551" s="30"/>
      <c r="VF551" s="153">
        <v>16994.900000000001</v>
      </c>
      <c r="VG551" s="153">
        <v>6690.07</v>
      </c>
      <c r="VH551" s="30"/>
      <c r="VI551" s="30"/>
      <c r="VJ551" s="30"/>
      <c r="VK551" s="30"/>
      <c r="VL551" s="30"/>
      <c r="VM551" s="153">
        <v>9487.41</v>
      </c>
      <c r="VN551" s="30"/>
      <c r="VO551" s="30"/>
      <c r="VP551" s="30"/>
      <c r="VQ551" s="30"/>
      <c r="VR551" s="30"/>
      <c r="VS551" s="30"/>
      <c r="VT551" s="30"/>
      <c r="VU551" s="30"/>
      <c r="VV551" s="30"/>
      <c r="VW551" s="30"/>
      <c r="VX551" s="30"/>
      <c r="VY551" s="30"/>
      <c r="VZ551" s="30"/>
      <c r="WA551" s="30"/>
      <c r="WB551" s="30"/>
      <c r="WC551" s="30"/>
      <c r="WD551" s="153">
        <v>22849.37</v>
      </c>
      <c r="WE551" s="30"/>
      <c r="WF551" s="30"/>
      <c r="WG551" s="30"/>
      <c r="WH551" s="30"/>
      <c r="WI551" s="30"/>
      <c r="WJ551" s="30"/>
      <c r="WK551" s="153">
        <v>12247.26</v>
      </c>
      <c r="WL551" s="30"/>
      <c r="WM551" s="30"/>
      <c r="WN551" s="30"/>
      <c r="WO551" s="30"/>
      <c r="WP551" s="30"/>
      <c r="WQ551" s="30"/>
      <c r="WR551" s="30"/>
      <c r="WS551" s="30"/>
      <c r="WT551" s="30"/>
      <c r="WU551" s="30"/>
      <c r="WV551" s="30"/>
      <c r="WW551" s="30"/>
      <c r="WX551" s="30"/>
      <c r="WY551" s="30"/>
      <c r="WZ551" s="30"/>
      <c r="XA551" s="30"/>
      <c r="XB551" s="153">
        <v>17726.75</v>
      </c>
      <c r="XC551" s="30"/>
      <c r="XD551" s="30"/>
      <c r="XE551" s="30"/>
      <c r="XF551" s="30"/>
      <c r="XG551" s="30"/>
      <c r="XH551" s="30"/>
      <c r="XI551" s="30"/>
      <c r="XJ551" s="30"/>
      <c r="XK551" s="30"/>
      <c r="XL551" s="30"/>
      <c r="XM551" s="30"/>
      <c r="XN551" s="30"/>
      <c r="XO551" s="30"/>
      <c r="XP551" s="30"/>
      <c r="XQ551" s="30"/>
      <c r="XR551" s="30"/>
      <c r="XS551" s="30"/>
      <c r="XT551" s="30"/>
      <c r="XU551" s="30"/>
      <c r="XV551" s="30"/>
      <c r="XW551" s="30"/>
      <c r="XX551" s="30"/>
      <c r="XY551" s="153">
        <v>15549.64</v>
      </c>
      <c r="XZ551" s="30"/>
      <c r="YA551" s="30"/>
      <c r="YB551" s="30"/>
      <c r="YC551" s="30"/>
      <c r="YD551" s="30"/>
      <c r="YE551" s="30"/>
      <c r="YF551" s="30"/>
      <c r="YG551" s="30"/>
      <c r="YH551" s="153">
        <v>7859</v>
      </c>
      <c r="YI551" s="30"/>
      <c r="YJ551" s="30"/>
      <c r="YK551" s="30"/>
      <c r="YL551" s="30"/>
      <c r="YM551" s="30"/>
      <c r="YN551" s="30"/>
      <c r="YO551" s="30"/>
      <c r="YP551" s="30"/>
      <c r="YQ551" s="30"/>
      <c r="YR551" s="30"/>
      <c r="YS551" s="30"/>
      <c r="YT551" s="30"/>
      <c r="YU551" s="30"/>
      <c r="YV551" s="30"/>
      <c r="YW551" s="30"/>
      <c r="YX551" s="30"/>
      <c r="YY551" s="30"/>
      <c r="YZ551" s="30"/>
      <c r="ZA551" s="30"/>
      <c r="ZB551" s="153">
        <v>12810.33</v>
      </c>
      <c r="ZC551" s="30"/>
      <c r="ZD551" s="30"/>
      <c r="ZE551" s="30"/>
      <c r="ZF551" s="30"/>
      <c r="ZG551" s="30"/>
      <c r="ZH551" s="30"/>
      <c r="ZI551" s="30"/>
      <c r="ZJ551" s="30"/>
      <c r="ZK551" s="30"/>
      <c r="ZL551" s="30"/>
      <c r="ZM551" s="30"/>
      <c r="ZN551" s="30"/>
      <c r="ZO551" s="30"/>
      <c r="ZP551" s="30"/>
      <c r="ZQ551" s="30"/>
      <c r="ZR551" s="30"/>
      <c r="ZS551" s="153">
        <v>19502.7</v>
      </c>
      <c r="ZT551" s="30"/>
      <c r="ZU551" s="30"/>
      <c r="ZV551" s="30"/>
      <c r="ZW551" s="30"/>
      <c r="ZX551" s="30"/>
      <c r="ZY551" s="30"/>
      <c r="ZZ551" s="30"/>
      <c r="AAA551" s="30"/>
      <c r="AAB551" s="30"/>
      <c r="AAC551" s="153">
        <v>9525.5</v>
      </c>
      <c r="AAO551" s="159">
        <f>8131.47+6659.77</f>
        <v>14791.240000000002</v>
      </c>
      <c r="AAP551" s="30"/>
      <c r="AAQ551" s="30"/>
      <c r="AAR551" s="30"/>
      <c r="AAS551" s="30"/>
      <c r="AAT551" s="30"/>
      <c r="AAU551" s="30"/>
      <c r="AAV551" s="30"/>
      <c r="AAW551" s="30"/>
      <c r="AAX551" s="30"/>
      <c r="AAY551" s="30"/>
      <c r="AAZ551" s="74">
        <v>18232.45</v>
      </c>
      <c r="ABA551" s="30"/>
      <c r="ABB551" s="30"/>
      <c r="ABC551" s="30"/>
      <c r="ABD551" s="30"/>
      <c r="ABE551" s="30"/>
      <c r="ABF551" s="30"/>
      <c r="ABG551" s="30"/>
      <c r="ABH551" s="30"/>
      <c r="ABI551" s="153">
        <v>8337.7000000000007</v>
      </c>
      <c r="ABJ551" s="30"/>
      <c r="ABK551" s="30"/>
      <c r="ABL551" s="30"/>
      <c r="ABM551" s="30"/>
      <c r="ABN551" s="30"/>
      <c r="ABO551" s="153">
        <v>14805.08</v>
      </c>
      <c r="ABP551" s="30"/>
      <c r="ABQ551" s="153">
        <v>8574.33</v>
      </c>
      <c r="ABR551" s="30"/>
      <c r="ABS551" s="30"/>
      <c r="ABT551" s="30"/>
      <c r="ABU551" s="153">
        <v>9584.27</v>
      </c>
      <c r="ABV551" s="30"/>
      <c r="ABW551" s="30"/>
      <c r="ABX551" s="30"/>
      <c r="ABY551" s="30"/>
      <c r="ABZ551" s="30"/>
      <c r="ACA551" s="30"/>
      <c r="ACB551" s="30"/>
      <c r="ACC551" s="30"/>
      <c r="ACD551" s="30"/>
      <c r="ACE551" s="30"/>
      <c r="ACF551" s="30"/>
      <c r="ACG551" s="30"/>
      <c r="ACH551" s="30"/>
      <c r="ACI551" s="30"/>
      <c r="ACJ551" s="30"/>
      <c r="ACK551" s="30"/>
      <c r="ACL551" s="30"/>
      <c r="ACM551" s="30"/>
      <c r="ACN551" s="30"/>
      <c r="ACO551" s="30"/>
      <c r="ACP551" s="30"/>
      <c r="ACQ551" s="153">
        <v>10733.91</v>
      </c>
      <c r="ACR551" s="30"/>
      <c r="ACS551" s="30"/>
      <c r="ACT551" s="30"/>
      <c r="ACU551" s="30"/>
      <c r="ACV551" s="30"/>
      <c r="ACW551" s="30"/>
      <c r="ACX551" s="30"/>
      <c r="ACY551" s="30"/>
      <c r="ACZ551" s="30"/>
      <c r="ADA551" s="30"/>
      <c r="ADB551" s="153">
        <v>15260.92</v>
      </c>
      <c r="ADC551" s="30"/>
      <c r="ADD551" s="30"/>
      <c r="ADE551" s="30"/>
      <c r="ADF551" s="30"/>
      <c r="ADG551" s="30"/>
      <c r="ADH551" s="30"/>
      <c r="ADI551" s="30"/>
      <c r="ADJ551" s="153">
        <v>11296</v>
      </c>
      <c r="ADK551" s="30"/>
      <c r="ADL551" s="30"/>
      <c r="ADM551" s="30"/>
      <c r="ADN551" s="30"/>
      <c r="ADO551" s="30"/>
      <c r="ADP551" s="30"/>
      <c r="ADQ551" s="30"/>
      <c r="ADR551" s="30"/>
      <c r="ADS551" s="30"/>
      <c r="ADT551" s="30"/>
      <c r="ADU551" s="30"/>
      <c r="ADV551" s="30"/>
      <c r="ADW551" s="30"/>
      <c r="ADX551" s="43"/>
      <c r="ADY551" s="157">
        <f>UC551+UQ551+VF551+VG551+VM551+WD551+WK551+XB551+XY551+YH551+ZB551+ZS551+AAO551+AAZ551+ABI551+ABO551+ABQ551+ABU551+ACQ551+ADB551+ADJ551</f>
        <v>282218.95999999996</v>
      </c>
      <c r="ADZ551" s="163"/>
      <c r="AEB551" s="7"/>
      <c r="AEC551" s="7"/>
      <c r="AED551" s="7"/>
      <c r="AEE551" s="7"/>
      <c r="AEF551" s="7"/>
      <c r="AEG551" s="7"/>
      <c r="AEH551" s="7"/>
      <c r="AEI551" s="7"/>
      <c r="AEJ551" s="7"/>
      <c r="AEK551" s="7"/>
      <c r="AEL551" s="7"/>
      <c r="AEM551" s="7"/>
      <c r="AEN551" s="7"/>
      <c r="AEO551" s="7"/>
      <c r="AEP551" s="7"/>
      <c r="AEQ551" s="7"/>
      <c r="AER551" s="7"/>
      <c r="AES551" s="7"/>
      <c r="AET551" s="7"/>
      <c r="AEU551" s="7"/>
      <c r="AEV551" s="7"/>
      <c r="AEW551" s="7"/>
    </row>
    <row r="552" spans="1:829" ht="13.5" thickBot="1" x14ac:dyDescent="0.25">
      <c r="A552" s="150" t="s">
        <v>531</v>
      </c>
      <c r="B552" s="15"/>
      <c r="C552" s="4"/>
      <c r="D552" s="11"/>
      <c r="E552" s="6"/>
      <c r="F552" s="4"/>
      <c r="G552" s="41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30"/>
      <c r="AB552" s="30"/>
      <c r="AC552" s="30"/>
      <c r="AD552" s="30"/>
      <c r="AE552" s="30"/>
      <c r="AF552" s="30"/>
      <c r="AG552" s="30"/>
      <c r="AH552" s="30"/>
      <c r="AI552" s="30"/>
      <c r="AJ552" s="30"/>
      <c r="AK552" s="30"/>
      <c r="AL552" s="30"/>
      <c r="AM552" s="30"/>
      <c r="AN552" s="30"/>
      <c r="AO552" s="30"/>
      <c r="AP552" s="30"/>
      <c r="AQ552" s="30"/>
      <c r="AR552" s="30"/>
      <c r="AS552" s="30"/>
      <c r="AT552" s="30"/>
      <c r="AU552" s="30"/>
      <c r="AV552" s="30"/>
      <c r="AW552" s="30"/>
      <c r="AX552" s="30"/>
      <c r="AY552" s="30"/>
      <c r="AZ552" s="30"/>
      <c r="BA552" s="30"/>
      <c r="BB552" s="30"/>
      <c r="BC552" s="30"/>
      <c r="BD552" s="30"/>
      <c r="BE552" s="41"/>
      <c r="BF552" s="41"/>
      <c r="BG552" s="141"/>
      <c r="BH552" s="30"/>
      <c r="BI552" s="30"/>
      <c r="BJ552" s="30"/>
      <c r="BK552" s="30"/>
      <c r="BL552" s="30"/>
      <c r="BM552" s="30"/>
      <c r="BN552" s="30"/>
      <c r="BO552" s="30"/>
      <c r="BP552" s="30"/>
      <c r="BQ552" s="30"/>
      <c r="BR552" s="30"/>
      <c r="BS552" s="30"/>
      <c r="BT552" s="30"/>
      <c r="BU552" s="30"/>
      <c r="BV552" s="30"/>
      <c r="BW552" s="30"/>
      <c r="BX552" s="30"/>
      <c r="BY552" s="30"/>
      <c r="BZ552" s="30"/>
      <c r="CA552" s="30"/>
      <c r="CB552" s="30"/>
      <c r="CC552" s="30"/>
      <c r="CD552" s="30"/>
      <c r="CE552" s="30"/>
      <c r="CF552" s="30"/>
      <c r="CG552" s="30"/>
      <c r="CH552" s="30"/>
      <c r="CI552" s="30"/>
      <c r="CJ552" s="30"/>
      <c r="CK552" s="30"/>
      <c r="CL552" s="30"/>
      <c r="CM552" s="30"/>
      <c r="CN552" s="30"/>
      <c r="CO552" s="30"/>
      <c r="CP552" s="30"/>
      <c r="CQ552" s="30"/>
      <c r="CR552" s="30"/>
      <c r="CS552" s="30"/>
      <c r="CT552" s="30"/>
      <c r="CU552" s="30"/>
      <c r="CV552" s="30"/>
      <c r="CW552" s="30"/>
      <c r="CX552" s="30"/>
      <c r="CY552" s="30"/>
      <c r="CZ552" s="30"/>
      <c r="DA552" s="30"/>
      <c r="DB552" s="30"/>
      <c r="DC552" s="30"/>
      <c r="DD552" s="30"/>
      <c r="DE552" s="30"/>
      <c r="DF552" s="30"/>
      <c r="DG552" s="30"/>
      <c r="DH552" s="30"/>
      <c r="DI552" s="30"/>
      <c r="DJ552" s="30"/>
      <c r="DK552" s="30"/>
      <c r="DL552" s="30"/>
      <c r="DM552" s="30"/>
      <c r="DN552" s="30"/>
      <c r="DO552" s="30"/>
      <c r="DP552" s="30"/>
      <c r="DQ552" s="30"/>
      <c r="DR552" s="30"/>
      <c r="DS552" s="30"/>
      <c r="DT552" s="30"/>
      <c r="DU552" s="30"/>
      <c r="DV552" s="30"/>
      <c r="DW552" s="30"/>
      <c r="DX552" s="30"/>
      <c r="DY552" s="30"/>
      <c r="DZ552" s="30"/>
      <c r="EA552" s="30"/>
      <c r="EB552" s="30"/>
      <c r="EC552" s="30"/>
      <c r="ED552" s="30"/>
      <c r="EE552" s="30"/>
      <c r="EF552" s="30"/>
      <c r="EG552" s="30"/>
      <c r="EH552" s="30"/>
      <c r="EI552" s="30"/>
      <c r="EJ552" s="30"/>
      <c r="EK552" s="30"/>
      <c r="EL552" s="30"/>
      <c r="EM552" s="30"/>
      <c r="EN552" s="30"/>
      <c r="EO552" s="30"/>
      <c r="EP552" s="30"/>
      <c r="EQ552" s="30"/>
      <c r="ER552" s="30"/>
      <c r="ES552" s="30"/>
      <c r="ET552" s="30"/>
      <c r="EU552" s="30"/>
      <c r="EV552" s="30"/>
      <c r="EW552" s="30"/>
      <c r="EX552" s="30"/>
      <c r="EY552" s="30"/>
      <c r="EZ552" s="30"/>
      <c r="FA552" s="30"/>
      <c r="FB552" s="30"/>
      <c r="FC552" s="30"/>
      <c r="FD552" s="30"/>
      <c r="FE552" s="30"/>
      <c r="FF552" s="30"/>
      <c r="FG552" s="30"/>
      <c r="FH552" s="30"/>
      <c r="FI552" s="30"/>
      <c r="FJ552" s="30"/>
      <c r="FK552" s="30"/>
      <c r="FL552" s="30"/>
      <c r="FM552" s="30"/>
      <c r="FN552" s="30"/>
      <c r="FO552" s="30"/>
      <c r="FP552" s="30"/>
      <c r="FQ552" s="30"/>
      <c r="FR552" s="30"/>
      <c r="FS552" s="30"/>
      <c r="FT552" s="30"/>
      <c r="FU552" s="30"/>
      <c r="FV552" s="30"/>
      <c r="FW552" s="30"/>
      <c r="FX552" s="30"/>
      <c r="FY552" s="30"/>
      <c r="FZ552" s="30"/>
      <c r="GA552" s="30"/>
      <c r="GB552" s="30"/>
      <c r="GC552" s="30"/>
      <c r="GD552" s="30"/>
      <c r="GE552" s="30"/>
      <c r="GF552" s="30"/>
      <c r="GG552" s="30"/>
      <c r="GH552" s="30"/>
      <c r="GI552" s="30"/>
      <c r="GJ552" s="30"/>
      <c r="GK552" s="30"/>
      <c r="GL552" s="30"/>
      <c r="GM552" s="30"/>
      <c r="GN552" s="30"/>
      <c r="GO552" s="30"/>
      <c r="GP552" s="30"/>
      <c r="GQ552" s="30"/>
      <c r="GR552" s="30"/>
      <c r="GS552" s="30"/>
      <c r="GT552" s="30"/>
      <c r="GU552" s="30"/>
      <c r="GV552" s="30"/>
      <c r="GW552" s="30"/>
      <c r="GX552" s="30"/>
      <c r="GY552" s="30"/>
      <c r="GZ552" s="30"/>
      <c r="HA552" s="30"/>
      <c r="HB552" s="30"/>
      <c r="HC552" s="30"/>
      <c r="HD552" s="30"/>
      <c r="HE552" s="30"/>
      <c r="HF552" s="30"/>
      <c r="HG552" s="30"/>
      <c r="HH552" s="30"/>
      <c r="HI552" s="30"/>
      <c r="HJ552" s="30"/>
      <c r="HK552" s="30"/>
      <c r="HL552" s="30"/>
      <c r="HM552" s="30"/>
      <c r="HN552" s="30"/>
      <c r="HO552" s="30"/>
      <c r="HP552" s="30"/>
      <c r="HQ552" s="30"/>
      <c r="HR552" s="30"/>
      <c r="HS552" s="30"/>
      <c r="HT552" s="30"/>
      <c r="HU552" s="30"/>
      <c r="HV552" s="30"/>
      <c r="HW552" s="30"/>
      <c r="HX552" s="30"/>
      <c r="HY552" s="30"/>
      <c r="HZ552" s="30"/>
      <c r="IA552" s="30"/>
      <c r="IB552" s="30"/>
      <c r="IC552" s="30"/>
      <c r="ID552" s="30"/>
      <c r="IE552" s="30"/>
      <c r="IF552" s="30"/>
      <c r="IG552" s="30"/>
      <c r="IH552" s="30"/>
      <c r="II552" s="30"/>
      <c r="IJ552" s="30"/>
      <c r="IK552" s="30"/>
      <c r="IL552" s="30"/>
      <c r="IM552" s="30"/>
      <c r="IN552" s="30"/>
      <c r="IO552" s="30"/>
      <c r="IP552" s="30"/>
      <c r="IQ552" s="30"/>
      <c r="IR552" s="30"/>
      <c r="IS552" s="30"/>
      <c r="IT552" s="30"/>
      <c r="IU552" s="30"/>
      <c r="IV552" s="30"/>
      <c r="IW552" s="30"/>
      <c r="IX552" s="30"/>
      <c r="IY552" s="30"/>
      <c r="IZ552" s="30"/>
      <c r="JA552" s="30"/>
      <c r="JB552" s="30"/>
      <c r="JC552" s="30"/>
      <c r="JD552" s="30"/>
      <c r="JE552" s="30"/>
      <c r="JF552" s="30"/>
      <c r="JG552" s="30"/>
      <c r="JH552" s="30"/>
      <c r="JI552" s="30"/>
      <c r="JJ552" s="30"/>
      <c r="JK552" s="30"/>
      <c r="JL552" s="30"/>
      <c r="JM552" s="30"/>
      <c r="JN552" s="30"/>
      <c r="JO552" s="30"/>
      <c r="JP552" s="30"/>
      <c r="JQ552" s="30"/>
      <c r="JR552" s="30"/>
      <c r="JS552" s="30"/>
      <c r="JT552" s="30"/>
      <c r="JU552" s="30"/>
      <c r="JV552" s="30"/>
      <c r="JW552" s="30"/>
      <c r="JX552" s="30"/>
      <c r="JY552" s="30"/>
      <c r="JZ552" s="30"/>
      <c r="KA552" s="30"/>
      <c r="KB552" s="30"/>
      <c r="KC552" s="30"/>
      <c r="KD552" s="30"/>
      <c r="KE552" s="30"/>
      <c r="KF552" s="30"/>
      <c r="KG552" s="30"/>
      <c r="KH552" s="30"/>
      <c r="KI552" s="30"/>
      <c r="KJ552" s="30"/>
      <c r="KK552" s="30"/>
      <c r="KL552" s="30"/>
      <c r="KM552" s="30"/>
      <c r="KN552" s="30"/>
      <c r="KO552" s="30"/>
      <c r="KP552" s="30"/>
      <c r="KQ552" s="30"/>
      <c r="KR552" s="30"/>
      <c r="KS552" s="30"/>
      <c r="KT552" s="30"/>
      <c r="KU552" s="30"/>
      <c r="KV552" s="30"/>
      <c r="KW552" s="30"/>
      <c r="KX552" s="30"/>
      <c r="KY552" s="30"/>
      <c r="KZ552" s="30"/>
      <c r="LA552" s="30"/>
      <c r="LB552" s="30"/>
      <c r="LC552" s="30"/>
      <c r="LD552" s="30"/>
      <c r="LE552" s="30"/>
      <c r="LF552" s="30"/>
      <c r="LG552" s="30"/>
      <c r="LH552" s="30"/>
      <c r="LI552" s="30"/>
      <c r="LJ552" s="30"/>
      <c r="LK552" s="30"/>
      <c r="LL552" s="30"/>
      <c r="LM552" s="30"/>
      <c r="LN552" s="30"/>
      <c r="LO552" s="30"/>
      <c r="LP552" s="30"/>
      <c r="LQ552" s="30"/>
      <c r="LR552" s="30"/>
      <c r="LS552" s="30"/>
      <c r="LT552" s="30"/>
      <c r="LU552" s="30"/>
      <c r="LV552" s="30"/>
      <c r="LW552" s="30"/>
      <c r="LX552" s="30"/>
      <c r="LY552" s="30"/>
      <c r="LZ552" s="30"/>
      <c r="MA552" s="30"/>
      <c r="MB552" s="30"/>
      <c r="MC552" s="30"/>
      <c r="MD552" s="30"/>
      <c r="ME552" s="30"/>
      <c r="MF552" s="30"/>
      <c r="MG552" s="30"/>
      <c r="MH552" s="30"/>
      <c r="MI552" s="30"/>
      <c r="MJ552" s="30"/>
      <c r="MK552" s="30"/>
      <c r="ML552" s="30"/>
      <c r="MM552" s="30"/>
      <c r="MN552" s="30"/>
      <c r="MO552" s="30"/>
      <c r="MP552" s="30"/>
      <c r="MQ552" s="30"/>
      <c r="MR552" s="30"/>
      <c r="MS552" s="30"/>
      <c r="MT552" s="30"/>
      <c r="MU552" s="30"/>
      <c r="MV552" s="30"/>
      <c r="MW552" s="30"/>
      <c r="MX552" s="30"/>
      <c r="MY552" s="30"/>
      <c r="MZ552" s="30"/>
      <c r="NA552" s="30"/>
      <c r="NB552" s="30"/>
      <c r="NC552" s="30"/>
      <c r="ND552" s="30"/>
      <c r="NE552" s="30"/>
      <c r="NF552" s="30"/>
      <c r="NG552" s="30"/>
      <c r="NH552" s="30"/>
      <c r="NI552" s="30"/>
      <c r="NJ552" s="30"/>
      <c r="NK552" s="30"/>
      <c r="NL552" s="30"/>
      <c r="NM552" s="30"/>
      <c r="NN552" s="30"/>
      <c r="NO552" s="30"/>
      <c r="NP552" s="30"/>
      <c r="NQ552" s="30"/>
      <c r="NR552" s="30"/>
      <c r="NS552" s="30"/>
      <c r="NT552" s="30"/>
      <c r="NU552" s="30"/>
      <c r="NV552" s="30"/>
      <c r="NW552" s="30"/>
      <c r="NX552" s="30"/>
      <c r="NY552" s="30"/>
      <c r="NZ552" s="30"/>
      <c r="OA552" s="30"/>
      <c r="OB552" s="30"/>
      <c r="OC552" s="30"/>
      <c r="OD552" s="30"/>
      <c r="OE552" s="30"/>
      <c r="OF552" s="30"/>
      <c r="OG552" s="30"/>
      <c r="OH552" s="30"/>
      <c r="OI552" s="30"/>
      <c r="OJ552" s="30"/>
      <c r="OK552" s="30"/>
      <c r="OL552" s="30"/>
      <c r="OM552" s="30"/>
      <c r="ON552" s="30"/>
      <c r="OO552" s="30"/>
      <c r="OP552" s="30"/>
      <c r="OQ552" s="30"/>
      <c r="OR552" s="30"/>
      <c r="OS552" s="30"/>
      <c r="OW552" s="30"/>
      <c r="OX552" s="30"/>
      <c r="OY552" s="30"/>
      <c r="OZ552" s="30"/>
      <c r="PA552" s="30"/>
      <c r="PB552" s="30"/>
      <c r="PC552" s="30"/>
      <c r="PD552" s="30"/>
      <c r="PE552" s="30"/>
      <c r="PF552" s="30"/>
      <c r="PG552" s="30"/>
      <c r="PH552" s="30"/>
      <c r="PI552" s="30"/>
      <c r="PJ552" s="30"/>
      <c r="PK552" s="30"/>
      <c r="PL552" s="30"/>
      <c r="PM552" s="30"/>
      <c r="PN552" s="30"/>
      <c r="PO552" s="30"/>
      <c r="PP552" s="30"/>
      <c r="PQ552" s="30"/>
      <c r="PR552" s="30"/>
      <c r="PS552" s="30"/>
      <c r="PT552" s="30"/>
      <c r="PU552" s="30"/>
      <c r="PV552" s="30"/>
      <c r="PW552" s="30"/>
      <c r="PX552" s="30"/>
      <c r="PY552" s="30"/>
      <c r="PZ552" s="30"/>
      <c r="QA552" s="30"/>
      <c r="QB552" s="30"/>
      <c r="QC552" s="30"/>
      <c r="QD552" s="30"/>
      <c r="QE552" s="30"/>
      <c r="QF552" s="30"/>
      <c r="QG552" s="30"/>
      <c r="QH552" s="30"/>
      <c r="QI552" s="30"/>
      <c r="QJ552" s="30"/>
      <c r="QK552" s="30"/>
      <c r="QL552" s="30"/>
      <c r="QM552" s="30"/>
      <c r="QN552" s="30"/>
      <c r="QO552" s="30"/>
      <c r="QP552" s="30"/>
      <c r="QQ552" s="30"/>
      <c r="QR552" s="30"/>
      <c r="QS552" s="30"/>
      <c r="QT552" s="30"/>
      <c r="QU552" s="30"/>
      <c r="QV552" s="30"/>
      <c r="QW552" s="30"/>
      <c r="QX552" s="30"/>
      <c r="QY552" s="30"/>
      <c r="QZ552" s="30"/>
      <c r="RA552" s="30"/>
      <c r="RB552" s="30"/>
      <c r="RC552" s="30"/>
      <c r="RD552" s="30"/>
      <c r="RE552" s="30"/>
      <c r="RF552" s="30"/>
      <c r="RG552" s="30"/>
      <c r="RH552" s="30"/>
      <c r="RI552" s="30"/>
      <c r="RJ552" s="30"/>
      <c r="RK552" s="30"/>
      <c r="RL552" s="30"/>
      <c r="RM552" s="30"/>
      <c r="RN552" s="30"/>
      <c r="RO552" s="30"/>
      <c r="RP552" s="30"/>
      <c r="RQ552" s="30"/>
      <c r="RR552" s="30"/>
      <c r="RS552" s="30"/>
      <c r="RT552" s="30"/>
      <c r="RU552" s="30"/>
      <c r="RV552" s="30"/>
      <c r="RW552" s="30"/>
      <c r="RX552" s="30"/>
      <c r="RY552" s="30"/>
      <c r="RZ552" s="30"/>
      <c r="SA552" s="30"/>
      <c r="SB552" s="30"/>
      <c r="SC552" s="30"/>
      <c r="SD552" s="30"/>
      <c r="SE552" s="30"/>
      <c r="SF552" s="30"/>
      <c r="SG552" s="30"/>
      <c r="SH552" s="30"/>
      <c r="SI552" s="30"/>
      <c r="SJ552" s="30"/>
      <c r="SK552" s="30"/>
      <c r="SL552" s="30"/>
      <c r="SM552" s="30"/>
      <c r="SN552" s="30"/>
      <c r="SO552" s="30"/>
      <c r="SP552" s="30"/>
      <c r="SQ552" s="30"/>
      <c r="SR552" s="30"/>
      <c r="SS552" s="30"/>
      <c r="ST552" s="30"/>
      <c r="SU552" s="30"/>
      <c r="SV552" s="30"/>
      <c r="SW552" s="30"/>
      <c r="SX552" s="30"/>
      <c r="SY552" s="30"/>
      <c r="SZ552" s="30"/>
      <c r="TA552" s="30"/>
      <c r="TB552" s="30"/>
      <c r="TC552" s="30"/>
      <c r="TD552" s="30"/>
      <c r="TE552" s="30"/>
      <c r="TF552" s="30"/>
      <c r="TG552" s="30"/>
      <c r="TH552" s="30"/>
      <c r="TI552" s="30"/>
      <c r="TJ552" s="30"/>
      <c r="TK552" s="30"/>
      <c r="TL552" s="30"/>
      <c r="TM552" s="30"/>
      <c r="TN552" s="30"/>
      <c r="TO552" s="30"/>
      <c r="TP552" s="30"/>
      <c r="TQ552" s="30"/>
      <c r="TR552" s="30"/>
      <c r="TS552" s="30"/>
      <c r="TT552" s="30"/>
      <c r="TU552" s="30"/>
      <c r="TV552" s="30"/>
      <c r="TW552" s="30"/>
      <c r="TX552" s="30"/>
      <c r="TY552" s="30"/>
      <c r="TZ552" s="30"/>
      <c r="UA552" s="30"/>
      <c r="UB552" s="30"/>
      <c r="UC552" s="154">
        <f>UC550-UC551</f>
        <v>0</v>
      </c>
      <c r="UD552" s="30"/>
      <c r="UE552" s="30"/>
      <c r="UF552" s="30"/>
      <c r="UG552" s="30"/>
      <c r="UH552" s="30"/>
      <c r="UI552" s="30"/>
      <c r="UJ552" s="30"/>
      <c r="UK552" s="30"/>
      <c r="UL552" s="30"/>
      <c r="UM552" s="30"/>
      <c r="UN552" s="30"/>
      <c r="UO552" s="30"/>
      <c r="UP552" s="30"/>
      <c r="UQ552" s="154">
        <f>UQ550-UQ551</f>
        <v>0</v>
      </c>
      <c r="UR552" s="30"/>
      <c r="US552" s="30"/>
      <c r="UT552" s="30"/>
      <c r="UU552" s="30"/>
      <c r="UV552" s="30"/>
      <c r="UW552" s="30"/>
      <c r="UX552" s="30"/>
      <c r="UY552" s="30"/>
      <c r="UZ552" s="30"/>
      <c r="VA552" s="30"/>
      <c r="VB552" s="30"/>
      <c r="VC552" s="30"/>
      <c r="VD552" s="30"/>
      <c r="VE552" s="30"/>
      <c r="VF552" s="154">
        <f>VF550-VF551</f>
        <v>0</v>
      </c>
      <c r="VG552" s="154">
        <f>VG550-VG551</f>
        <v>0</v>
      </c>
      <c r="VH552" s="30"/>
      <c r="VI552" s="30"/>
      <c r="VJ552" s="30"/>
      <c r="VK552" s="30"/>
      <c r="VL552" s="30"/>
      <c r="VM552" s="154">
        <f>VM550-VM551</f>
        <v>0</v>
      </c>
      <c r="VN552" s="30"/>
      <c r="VO552" s="30"/>
      <c r="VP552" s="30"/>
      <c r="VQ552" s="30"/>
      <c r="VR552" s="30"/>
      <c r="VS552" s="30"/>
      <c r="VT552" s="30"/>
      <c r="VU552" s="30"/>
      <c r="VV552" s="30"/>
      <c r="VW552" s="30"/>
      <c r="VX552" s="30"/>
      <c r="VY552" s="30"/>
      <c r="VZ552" s="30"/>
      <c r="WA552" s="30"/>
      <c r="WB552" s="30"/>
      <c r="WC552" s="30"/>
      <c r="WD552" s="154">
        <f>WD550-WD551</f>
        <v>0</v>
      </c>
      <c r="WE552" s="30"/>
      <c r="WF552" s="30"/>
      <c r="WG552" s="30"/>
      <c r="WH552" s="30"/>
      <c r="WI552" s="30"/>
      <c r="WJ552" s="30"/>
      <c r="WK552" s="154">
        <f>WK550-WK551</f>
        <v>0</v>
      </c>
      <c r="WL552" s="30"/>
      <c r="WM552" s="30"/>
      <c r="WN552" s="30"/>
      <c r="WO552" s="30"/>
      <c r="WP552" s="30"/>
      <c r="WQ552" s="30"/>
      <c r="WR552" s="30"/>
      <c r="WS552" s="30"/>
      <c r="WT552" s="30"/>
      <c r="WU552" s="30"/>
      <c r="WV552" s="30"/>
      <c r="WW552" s="30"/>
      <c r="WX552" s="30"/>
      <c r="WY552" s="30"/>
      <c r="WZ552" s="30"/>
      <c r="XA552" s="30"/>
      <c r="XB552" s="154">
        <f>XB550-XB551</f>
        <v>0</v>
      </c>
      <c r="XC552" s="30"/>
      <c r="XD552" s="30"/>
      <c r="XE552" s="30"/>
      <c r="XF552" s="30"/>
      <c r="XG552" s="30"/>
      <c r="XH552" s="30"/>
      <c r="XI552" s="30"/>
      <c r="XJ552" s="30"/>
      <c r="XK552" s="30"/>
      <c r="XL552" s="30"/>
      <c r="XM552" s="30"/>
      <c r="XN552" s="30"/>
      <c r="XO552" s="30"/>
      <c r="XP552" s="30"/>
      <c r="XQ552" s="30"/>
      <c r="XR552" s="30"/>
      <c r="XS552" s="30"/>
      <c r="XT552" s="30"/>
      <c r="XU552" s="30"/>
      <c r="XV552" s="30"/>
      <c r="XW552" s="30"/>
      <c r="XX552" s="30"/>
      <c r="XY552" s="154">
        <f>XY550-XY551</f>
        <v>0</v>
      </c>
      <c r="XZ552" s="30"/>
      <c r="YA552" s="30"/>
      <c r="YB552" s="30"/>
      <c r="YC552" s="30"/>
      <c r="YD552" s="30"/>
      <c r="YE552" s="30"/>
      <c r="YF552" s="30"/>
      <c r="YG552" s="30"/>
      <c r="YH552" s="154">
        <f>YH550-YH551</f>
        <v>0</v>
      </c>
      <c r="YI552" s="30"/>
      <c r="YJ552" s="30"/>
      <c r="YK552" s="30"/>
      <c r="YL552" s="30"/>
      <c r="YM552" s="30"/>
      <c r="YN552" s="30"/>
      <c r="YO552" s="30"/>
      <c r="YP552" s="30"/>
      <c r="YQ552" s="30"/>
      <c r="YR552" s="30"/>
      <c r="YS552" s="30"/>
      <c r="YT552" s="30"/>
      <c r="YU552" s="30"/>
      <c r="YV552" s="30"/>
      <c r="YW552" s="30"/>
      <c r="YX552" s="30"/>
      <c r="YY552" s="30"/>
      <c r="YZ552" s="30"/>
      <c r="ZA552" s="30"/>
      <c r="ZB552" s="154">
        <f>ZB550-ZB551</f>
        <v>0</v>
      </c>
      <c r="ZC552" s="30"/>
      <c r="ZD552" s="30"/>
      <c r="ZE552" s="30"/>
      <c r="ZF552" s="30"/>
      <c r="ZG552" s="30"/>
      <c r="ZH552" s="30"/>
      <c r="ZI552" s="30"/>
      <c r="ZJ552" s="30"/>
      <c r="ZK552" s="30"/>
      <c r="ZL552" s="30"/>
      <c r="ZM552" s="30"/>
      <c r="ZN552" s="30"/>
      <c r="ZO552" s="30"/>
      <c r="ZP552" s="30"/>
      <c r="ZQ552" s="30"/>
      <c r="ZR552" s="30"/>
      <c r="ZS552" s="154">
        <f>ZS550-ZS551</f>
        <v>0</v>
      </c>
      <c r="ZT552" s="30"/>
      <c r="ZU552" s="30"/>
      <c r="ZV552" s="30"/>
      <c r="ZW552" s="30"/>
      <c r="ZX552" s="30"/>
      <c r="ZY552" s="30"/>
      <c r="ZZ552" s="30"/>
      <c r="AAA552" s="30"/>
      <c r="AAB552" s="30"/>
      <c r="AAC552" s="154">
        <f>AAC550-AAC551</f>
        <v>0</v>
      </c>
      <c r="AAO552" s="160">
        <f>AAO550-AAO551</f>
        <v>0</v>
      </c>
      <c r="AAP552" s="30"/>
      <c r="AAQ552" s="30"/>
      <c r="AAR552" s="30"/>
      <c r="AAS552" s="30"/>
      <c r="AAT552" s="30"/>
      <c r="AAU552" s="30"/>
      <c r="AAV552" s="30"/>
      <c r="AAW552" s="30"/>
      <c r="AAX552" s="30"/>
      <c r="AAY552" s="30"/>
      <c r="AAZ552" s="75">
        <f>AAZ550-AAZ551</f>
        <v>0</v>
      </c>
      <c r="ABA552" s="30"/>
      <c r="ABB552" s="30"/>
      <c r="ABC552" s="30"/>
      <c r="ABD552" s="30"/>
      <c r="ABE552" s="30"/>
      <c r="ABF552" s="30"/>
      <c r="ABG552" s="30"/>
      <c r="ABH552" s="30"/>
      <c r="ABI552" s="154">
        <f>ABI550-ABI551</f>
        <v>0</v>
      </c>
      <c r="ABJ552" s="30"/>
      <c r="ABK552" s="30"/>
      <c r="ABL552" s="30"/>
      <c r="ABM552" s="30"/>
      <c r="ABN552" s="30"/>
      <c r="ABO552" s="154">
        <f>ABO550-ABO551</f>
        <v>0</v>
      </c>
      <c r="ABP552" s="30"/>
      <c r="ABQ552" s="154">
        <f>ABQ550-ABQ551</f>
        <v>0</v>
      </c>
      <c r="ABR552" s="30"/>
      <c r="ABS552" s="30"/>
      <c r="ABT552" s="30"/>
      <c r="ABU552" s="154">
        <f>ABU550-ABU551</f>
        <v>0</v>
      </c>
      <c r="ABV552" s="30"/>
      <c r="ABW552" s="30"/>
      <c r="ABX552" s="30"/>
      <c r="ABY552" s="30"/>
      <c r="ABZ552" s="30"/>
      <c r="ACA552" s="30"/>
      <c r="ACB552" s="30"/>
      <c r="ACC552" s="30"/>
      <c r="ACD552" s="30"/>
      <c r="ACE552" s="30"/>
      <c r="ACF552" s="30"/>
      <c r="ACG552" s="30"/>
      <c r="ACH552" s="30"/>
      <c r="ACI552" s="30"/>
      <c r="ACJ552" s="30"/>
      <c r="ACK552" s="30"/>
      <c r="ACL552" s="30"/>
      <c r="ACM552" s="30"/>
      <c r="ACN552" s="30"/>
      <c r="ACO552" s="30"/>
      <c r="ACP552" s="30"/>
      <c r="ACQ552" s="154">
        <f>ACQ550-ACQ551</f>
        <v>0</v>
      </c>
      <c r="ACR552" s="30"/>
      <c r="ACS552" s="30"/>
      <c r="ACT552" s="30"/>
      <c r="ACU552" s="30"/>
      <c r="ACV552" s="30"/>
      <c r="ACW552" s="30"/>
      <c r="ACX552" s="30"/>
      <c r="ACY552" s="30"/>
      <c r="ACZ552" s="30"/>
      <c r="ADA552" s="30"/>
      <c r="ADB552" s="154">
        <f>ADB550-ADB551</f>
        <v>0</v>
      </c>
      <c r="ADC552" s="30"/>
      <c r="ADD552" s="30"/>
      <c r="ADE552" s="30"/>
      <c r="ADF552" s="30"/>
      <c r="ADG552" s="30"/>
      <c r="ADH552" s="30"/>
      <c r="ADI552" s="30"/>
      <c r="ADJ552" s="154">
        <f>ADJ550-ADJ551</f>
        <v>0</v>
      </c>
      <c r="ADK552" s="30"/>
      <c r="ADL552" s="30"/>
      <c r="ADM552" s="30"/>
      <c r="ADN552" s="30"/>
      <c r="ADO552" s="30"/>
      <c r="ADP552" s="30"/>
      <c r="ADQ552" s="30"/>
      <c r="ADR552" s="30"/>
      <c r="ADS552" s="30"/>
      <c r="ADT552" s="30"/>
      <c r="ADU552" s="30"/>
      <c r="ADV552" s="30"/>
      <c r="ADW552" s="30"/>
      <c r="ADX552" s="43"/>
      <c r="ADY552" s="154">
        <f>ADY550-ADY551</f>
        <v>0</v>
      </c>
      <c r="ADZ552" s="5"/>
      <c r="AEB552" s="7"/>
      <c r="AEC552" s="7"/>
      <c r="AED552" s="7"/>
      <c r="AEE552" s="7"/>
      <c r="AEF552" s="7"/>
      <c r="AEG552" s="7"/>
      <c r="AEH552" s="7"/>
      <c r="AEI552" s="7"/>
      <c r="AEJ552" s="7"/>
      <c r="AEK552" s="7"/>
      <c r="AEL552" s="7"/>
      <c r="AEM552" s="7"/>
      <c r="AEN552" s="7"/>
      <c r="AEO552" s="7"/>
      <c r="AEP552" s="7"/>
      <c r="AEQ552" s="7"/>
      <c r="AER552" s="7"/>
      <c r="AES552" s="7"/>
      <c r="AET552" s="7"/>
      <c r="AEU552" s="7"/>
      <c r="AEV552" s="7"/>
      <c r="AEW552" s="7"/>
    </row>
    <row r="553" spans="1:829" x14ac:dyDescent="0.2">
      <c r="B553" s="15"/>
      <c r="C553" s="4"/>
      <c r="D553" s="11"/>
      <c r="E553" s="6"/>
      <c r="F553" s="4"/>
      <c r="G553" s="41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  <c r="Z553" s="30"/>
      <c r="AA553" s="30"/>
      <c r="AB553" s="30"/>
      <c r="AC553" s="30"/>
      <c r="AD553" s="30"/>
      <c r="AE553" s="30"/>
      <c r="AF553" s="30"/>
      <c r="AG553" s="30"/>
      <c r="AH553" s="30"/>
      <c r="AI553" s="30"/>
      <c r="AJ553" s="30"/>
      <c r="AK553" s="30"/>
      <c r="AL553" s="30"/>
      <c r="AM553" s="30"/>
      <c r="AN553" s="30"/>
      <c r="AO553" s="30"/>
      <c r="AP553" s="30"/>
      <c r="AQ553" s="30"/>
      <c r="AR553" s="30"/>
      <c r="AS553" s="30"/>
      <c r="AT553" s="30"/>
      <c r="AU553" s="30"/>
      <c r="AV553" s="30"/>
      <c r="AW553" s="30"/>
      <c r="AX553" s="30"/>
      <c r="AY553" s="30"/>
      <c r="AZ553" s="30"/>
      <c r="BA553" s="30"/>
      <c r="BB553" s="30"/>
      <c r="BC553" s="30"/>
      <c r="BD553" s="30"/>
      <c r="BE553" s="41"/>
      <c r="BF553" s="41"/>
      <c r="BG553" s="141"/>
      <c r="BH553" s="30"/>
      <c r="BI553" s="30"/>
      <c r="BJ553" s="30"/>
      <c r="BK553" s="30"/>
      <c r="BL553" s="30"/>
      <c r="BM553" s="30"/>
      <c r="BN553" s="30"/>
      <c r="BO553" s="30"/>
      <c r="BP553" s="30"/>
      <c r="BQ553" s="30"/>
      <c r="BR553" s="30"/>
      <c r="BS553" s="30"/>
      <c r="BT553" s="30"/>
      <c r="BU553" s="30"/>
      <c r="BV553" s="30"/>
      <c r="BW553" s="30"/>
      <c r="BX553" s="30"/>
      <c r="BY553" s="30"/>
      <c r="BZ553" s="30"/>
      <c r="CA553" s="30"/>
      <c r="CB553" s="30"/>
      <c r="CC553" s="30"/>
      <c r="CD553" s="30"/>
      <c r="CE553" s="30"/>
      <c r="CF553" s="30"/>
      <c r="CG553" s="30"/>
      <c r="CH553" s="30"/>
      <c r="CI553" s="30"/>
      <c r="CJ553" s="30"/>
      <c r="CK553" s="30"/>
      <c r="CL553" s="30"/>
      <c r="CM553" s="30"/>
      <c r="CN553" s="30"/>
      <c r="CO553" s="30"/>
      <c r="CP553" s="30"/>
      <c r="CQ553" s="30"/>
      <c r="CR553" s="30"/>
      <c r="CS553" s="30"/>
      <c r="CT553" s="30"/>
      <c r="CU553" s="30"/>
      <c r="CV553" s="30"/>
      <c r="CW553" s="30"/>
      <c r="CX553" s="30"/>
      <c r="CY553" s="30"/>
      <c r="CZ553" s="30"/>
      <c r="DA553" s="30"/>
      <c r="DB553" s="30"/>
      <c r="DC553" s="30"/>
      <c r="DD553" s="30"/>
      <c r="DE553" s="30"/>
      <c r="DF553" s="30"/>
      <c r="DG553" s="30"/>
      <c r="DH553" s="30"/>
      <c r="DI553" s="30"/>
      <c r="DJ553" s="30"/>
      <c r="DK553" s="30"/>
      <c r="DL553" s="30"/>
      <c r="DM553" s="30"/>
      <c r="DN553" s="30"/>
      <c r="DO553" s="30"/>
      <c r="DP553" s="30"/>
      <c r="DQ553" s="30"/>
      <c r="DR553" s="30"/>
      <c r="DS553" s="30"/>
      <c r="DT553" s="30"/>
      <c r="DU553" s="30"/>
      <c r="DV553" s="30"/>
      <c r="DW553" s="30"/>
      <c r="DX553" s="30"/>
      <c r="DY553" s="30"/>
      <c r="DZ553" s="30"/>
      <c r="EA553" s="30"/>
      <c r="EB553" s="30"/>
      <c r="EC553" s="30"/>
      <c r="ED553" s="30"/>
      <c r="EE553" s="30"/>
      <c r="EF553" s="30"/>
      <c r="EG553" s="30"/>
      <c r="EH553" s="30"/>
      <c r="EI553" s="30"/>
      <c r="EJ553" s="30"/>
      <c r="EK553" s="30"/>
      <c r="EL553" s="30"/>
      <c r="EM553" s="30"/>
      <c r="EN553" s="30"/>
      <c r="EO553" s="30"/>
      <c r="EP553" s="30"/>
      <c r="EQ553" s="30"/>
      <c r="ER553" s="30"/>
      <c r="ES553" s="30"/>
      <c r="ET553" s="30"/>
      <c r="EU553" s="30"/>
      <c r="EV553" s="30"/>
      <c r="EW553" s="30"/>
      <c r="EX553" s="30"/>
      <c r="EY553" s="30"/>
      <c r="EZ553" s="30"/>
      <c r="FA553" s="30"/>
      <c r="FB553" s="30"/>
      <c r="FC553" s="30"/>
      <c r="FD553" s="30"/>
      <c r="FE553" s="30"/>
      <c r="FF553" s="30"/>
      <c r="FG553" s="30"/>
      <c r="FH553" s="30"/>
      <c r="FI553" s="30"/>
      <c r="FJ553" s="30"/>
      <c r="FK553" s="30"/>
      <c r="FL553" s="30"/>
      <c r="FM553" s="30"/>
      <c r="FN553" s="30"/>
      <c r="FO553" s="30"/>
      <c r="FP553" s="30"/>
      <c r="FQ553" s="30"/>
      <c r="FR553" s="30"/>
      <c r="FS553" s="30"/>
      <c r="FT553" s="30"/>
      <c r="FU553" s="30"/>
      <c r="FV553" s="30"/>
      <c r="FW553" s="30"/>
      <c r="FX553" s="30"/>
      <c r="FY553" s="30"/>
      <c r="FZ553" s="30"/>
      <c r="GA553" s="30"/>
      <c r="GB553" s="30"/>
      <c r="GC553" s="30"/>
      <c r="GD553" s="30"/>
      <c r="GE553" s="30"/>
      <c r="GF553" s="30"/>
      <c r="GG553" s="30"/>
      <c r="GH553" s="30"/>
      <c r="GI553" s="30"/>
      <c r="GJ553" s="30"/>
      <c r="GK553" s="30"/>
      <c r="GL553" s="30"/>
      <c r="GM553" s="30"/>
      <c r="GN553" s="30"/>
      <c r="GO553" s="30"/>
      <c r="GP553" s="30"/>
      <c r="GQ553" s="30"/>
      <c r="GR553" s="30"/>
      <c r="GS553" s="30"/>
      <c r="GT553" s="30"/>
      <c r="GU553" s="30"/>
      <c r="GV553" s="30"/>
      <c r="GW553" s="30"/>
      <c r="GX553" s="30"/>
      <c r="GY553" s="30"/>
      <c r="GZ553" s="30"/>
      <c r="HA553" s="30"/>
      <c r="HB553" s="30"/>
      <c r="HC553" s="30"/>
      <c r="HD553" s="30"/>
      <c r="HE553" s="30"/>
      <c r="HF553" s="30"/>
      <c r="HG553" s="30"/>
      <c r="HH553" s="30"/>
      <c r="HI553" s="30"/>
      <c r="HJ553" s="30"/>
      <c r="HK553" s="30"/>
      <c r="HL553" s="30"/>
      <c r="HM553" s="30"/>
      <c r="HN553" s="30"/>
      <c r="HO553" s="30"/>
      <c r="HP553" s="30"/>
      <c r="HQ553" s="30"/>
      <c r="HR553" s="30"/>
      <c r="HS553" s="30"/>
      <c r="HT553" s="30"/>
      <c r="HU553" s="30"/>
      <c r="HV553" s="30"/>
      <c r="HW553" s="30"/>
      <c r="HX553" s="30"/>
      <c r="HY553" s="30"/>
      <c r="HZ553" s="30"/>
      <c r="IA553" s="30"/>
      <c r="IB553" s="30"/>
      <c r="IC553" s="30"/>
      <c r="ID553" s="30"/>
      <c r="IE553" s="30"/>
      <c r="IF553" s="30"/>
      <c r="IG553" s="30"/>
      <c r="IH553" s="30"/>
      <c r="II553" s="30"/>
      <c r="IJ553" s="30"/>
      <c r="IK553" s="30"/>
      <c r="IL553" s="30"/>
      <c r="IM553" s="30"/>
      <c r="IN553" s="30"/>
      <c r="IO553" s="30"/>
      <c r="IP553" s="30"/>
      <c r="IQ553" s="30"/>
      <c r="IR553" s="30"/>
      <c r="IS553" s="30"/>
      <c r="IT553" s="30"/>
      <c r="IU553" s="30"/>
      <c r="IV553" s="30"/>
      <c r="IW553" s="30"/>
      <c r="IX553" s="30"/>
      <c r="IY553" s="30"/>
      <c r="IZ553" s="30"/>
      <c r="JA553" s="30"/>
      <c r="JB553" s="30"/>
      <c r="JC553" s="30"/>
      <c r="JD553" s="30"/>
      <c r="JE553" s="30"/>
      <c r="JF553" s="30"/>
      <c r="JG553" s="30"/>
      <c r="JH553" s="30"/>
      <c r="JI553" s="30"/>
      <c r="JJ553" s="30"/>
      <c r="JK553" s="30"/>
      <c r="JL553" s="30"/>
      <c r="JM553" s="30"/>
      <c r="JN553" s="30"/>
      <c r="JO553" s="30"/>
      <c r="JP553" s="30"/>
      <c r="JQ553" s="30"/>
      <c r="JR553" s="30"/>
      <c r="JS553" s="30"/>
      <c r="JT553" s="30"/>
      <c r="JU553" s="30"/>
      <c r="JV553" s="30"/>
      <c r="JW553" s="30"/>
      <c r="JX553" s="30"/>
      <c r="JY553" s="30"/>
      <c r="JZ553" s="30"/>
      <c r="KA553" s="30"/>
      <c r="KB553" s="30"/>
      <c r="KC553" s="30"/>
      <c r="KD553" s="30"/>
      <c r="KE553" s="30"/>
      <c r="KF553" s="30"/>
      <c r="KG553" s="30"/>
      <c r="KH553" s="30"/>
      <c r="KI553" s="30"/>
      <c r="KJ553" s="30"/>
      <c r="KK553" s="30"/>
      <c r="KL553" s="30"/>
      <c r="KM553" s="30"/>
      <c r="KN553" s="30"/>
      <c r="KO553" s="30"/>
      <c r="KP553" s="30"/>
      <c r="KQ553" s="30"/>
      <c r="KR553" s="30"/>
      <c r="KS553" s="30"/>
      <c r="KT553" s="30"/>
      <c r="KU553" s="30"/>
      <c r="KV553" s="30"/>
      <c r="KW553" s="30"/>
      <c r="KX553" s="30"/>
      <c r="KY553" s="30"/>
      <c r="KZ553" s="30"/>
      <c r="LA553" s="30"/>
      <c r="LB553" s="30"/>
      <c r="LC553" s="30"/>
      <c r="LD553" s="30"/>
      <c r="LE553" s="30"/>
      <c r="LF553" s="30"/>
      <c r="LG553" s="30"/>
      <c r="LH553" s="30"/>
      <c r="LI553" s="30"/>
      <c r="LJ553" s="30"/>
      <c r="LK553" s="30"/>
      <c r="LL553" s="30"/>
      <c r="LM553" s="30"/>
      <c r="LN553" s="30"/>
      <c r="LO553" s="30"/>
      <c r="LP553" s="30"/>
      <c r="LQ553" s="30"/>
      <c r="LR553" s="30"/>
      <c r="LS553" s="30"/>
      <c r="LT553" s="30"/>
      <c r="LU553" s="30"/>
      <c r="LV553" s="30"/>
      <c r="LW553" s="30"/>
      <c r="LX553" s="30"/>
      <c r="LY553" s="30"/>
      <c r="LZ553" s="30"/>
      <c r="MA553" s="30"/>
      <c r="MB553" s="30"/>
      <c r="MC553" s="30"/>
      <c r="MD553" s="30"/>
      <c r="ME553" s="30"/>
      <c r="MF553" s="30"/>
      <c r="MG553" s="30"/>
      <c r="MH553" s="30"/>
      <c r="MI553" s="30"/>
      <c r="MJ553" s="30"/>
      <c r="MK553" s="30"/>
      <c r="ML553" s="30"/>
      <c r="MM553" s="30"/>
      <c r="MN553" s="30"/>
      <c r="MO553" s="30"/>
      <c r="MP553" s="30"/>
      <c r="MQ553" s="30"/>
      <c r="MR553" s="30"/>
      <c r="MS553" s="30"/>
      <c r="MT553" s="30"/>
      <c r="MU553" s="30"/>
      <c r="MV553" s="30"/>
      <c r="MW553" s="30"/>
      <c r="MX553" s="30"/>
      <c r="MY553" s="30"/>
      <c r="MZ553" s="30"/>
      <c r="NA553" s="30"/>
      <c r="NB553" s="30"/>
      <c r="NC553" s="30"/>
      <c r="ND553" s="30"/>
      <c r="NE553" s="30"/>
      <c r="NF553" s="30"/>
      <c r="NG553" s="30"/>
      <c r="NH553" s="30"/>
      <c r="NI553" s="30"/>
      <c r="NJ553" s="30"/>
      <c r="NK553" s="30"/>
      <c r="NL553" s="30"/>
      <c r="NM553" s="30"/>
      <c r="NN553" s="30"/>
      <c r="NO553" s="30"/>
      <c r="NP553" s="30"/>
      <c r="NQ553" s="30"/>
      <c r="NR553" s="30"/>
      <c r="NS553" s="30"/>
      <c r="NT553" s="30"/>
      <c r="NU553" s="30"/>
      <c r="NV553" s="30"/>
      <c r="NW553" s="30"/>
      <c r="NX553" s="30"/>
      <c r="NY553" s="30"/>
      <c r="NZ553" s="30"/>
      <c r="OA553" s="30"/>
      <c r="OB553" s="30"/>
      <c r="OC553" s="30"/>
      <c r="OD553" s="30"/>
      <c r="OE553" s="30"/>
      <c r="OF553" s="30"/>
      <c r="OG553" s="30"/>
      <c r="OH553" s="30"/>
      <c r="OI553" s="30"/>
      <c r="OJ553" s="30"/>
      <c r="OK553" s="30"/>
      <c r="OL553" s="30"/>
      <c r="OM553" s="30"/>
      <c r="ON553" s="30"/>
      <c r="OO553" s="30"/>
      <c r="OP553" s="30"/>
      <c r="OQ553" s="30"/>
      <c r="OR553" s="30"/>
      <c r="OS553" s="30"/>
      <c r="OW553" s="30"/>
      <c r="OX553" s="30"/>
      <c r="OY553" s="30"/>
      <c r="OZ553" s="30"/>
      <c r="PA553" s="30"/>
      <c r="PB553" s="30"/>
      <c r="PC553" s="30"/>
      <c r="PD553" s="30"/>
      <c r="PE553" s="30"/>
      <c r="PF553" s="30"/>
      <c r="PG553" s="30"/>
      <c r="PH553" s="30"/>
      <c r="PI553" s="30"/>
      <c r="PJ553" s="30"/>
      <c r="PK553" s="30"/>
      <c r="PL553" s="30"/>
      <c r="PM553" s="30"/>
      <c r="PN553" s="30"/>
      <c r="PO553" s="30"/>
      <c r="PP553" s="30"/>
      <c r="PQ553" s="30"/>
      <c r="PR553" s="30"/>
      <c r="PS553" s="30"/>
      <c r="PT553" s="30"/>
      <c r="PU553" s="30"/>
      <c r="PV553" s="30"/>
      <c r="PW553" s="30"/>
      <c r="PX553" s="30"/>
      <c r="PY553" s="30"/>
      <c r="PZ553" s="30"/>
      <c r="QA553" s="30"/>
      <c r="QB553" s="30"/>
      <c r="QC553" s="30"/>
      <c r="QD553" s="30"/>
      <c r="QE553" s="30"/>
      <c r="QF553" s="30"/>
      <c r="QG553" s="30"/>
      <c r="QH553" s="30"/>
      <c r="QI553" s="30"/>
      <c r="QJ553" s="30"/>
      <c r="QK553" s="30"/>
      <c r="QL553" s="30"/>
      <c r="QM553" s="30"/>
      <c r="QN553" s="30"/>
      <c r="QO553" s="30"/>
      <c r="QP553" s="30"/>
      <c r="QQ553" s="30"/>
      <c r="QR553" s="30"/>
      <c r="QS553" s="30"/>
      <c r="QT553" s="30"/>
      <c r="QU553" s="30"/>
      <c r="QV553" s="30"/>
      <c r="QW553" s="30"/>
      <c r="QX553" s="30"/>
      <c r="QY553" s="30"/>
      <c r="QZ553" s="30"/>
      <c r="RA553" s="30"/>
      <c r="RB553" s="30"/>
      <c r="RC553" s="30"/>
      <c r="RD553" s="30"/>
      <c r="RE553" s="30"/>
      <c r="RF553" s="30"/>
      <c r="RG553" s="30"/>
      <c r="RH553" s="30"/>
      <c r="RI553" s="30"/>
      <c r="RJ553" s="30"/>
      <c r="RK553" s="30"/>
      <c r="RL553" s="30"/>
      <c r="RM553" s="30"/>
      <c r="RN553" s="30"/>
      <c r="RO553" s="30"/>
      <c r="RP553" s="30"/>
      <c r="RQ553" s="30"/>
      <c r="RR553" s="30"/>
      <c r="RS553" s="30"/>
      <c r="RT553" s="30"/>
      <c r="RU553" s="30"/>
      <c r="RV553" s="30"/>
      <c r="RW553" s="30"/>
      <c r="RX553" s="30"/>
      <c r="RY553" s="30"/>
      <c r="RZ553" s="30"/>
      <c r="SA553" s="30"/>
      <c r="SB553" s="30"/>
      <c r="SC553" s="30"/>
      <c r="SD553" s="30"/>
      <c r="SE553" s="30"/>
      <c r="SF553" s="30"/>
      <c r="SG553" s="30"/>
      <c r="SH553" s="30"/>
      <c r="SI553" s="30"/>
      <c r="SJ553" s="30"/>
      <c r="SK553" s="30"/>
      <c r="SL553" s="30"/>
      <c r="SM553" s="30"/>
      <c r="SN553" s="30"/>
      <c r="SO553" s="30"/>
      <c r="SP553" s="30"/>
      <c r="SQ553" s="30"/>
      <c r="SR553" s="30"/>
      <c r="SS553" s="30"/>
      <c r="ST553" s="30"/>
      <c r="SU553" s="30"/>
      <c r="SV553" s="30"/>
      <c r="SW553" s="30"/>
      <c r="SX553" s="30"/>
      <c r="SY553" s="30"/>
      <c r="SZ553" s="30"/>
      <c r="TA553" s="30"/>
      <c r="TB553" s="30"/>
      <c r="TC553" s="30"/>
      <c r="TD553" s="30"/>
      <c r="TE553" s="30"/>
      <c r="TF553" s="30"/>
      <c r="TG553" s="30"/>
      <c r="TH553" s="30"/>
      <c r="TI553" s="30"/>
      <c r="TJ553" s="30"/>
      <c r="TK553" s="30"/>
      <c r="TL553" s="30"/>
      <c r="TM553" s="30"/>
      <c r="TN553" s="30"/>
      <c r="TO553" s="30"/>
      <c r="TP553" s="30"/>
      <c r="TQ553" s="30"/>
      <c r="TR553" s="30"/>
      <c r="TS553" s="30"/>
      <c r="TT553" s="30"/>
      <c r="TU553" s="30"/>
      <c r="TV553" s="30"/>
      <c r="TW553" s="30"/>
      <c r="TX553" s="30"/>
      <c r="TY553" s="30"/>
      <c r="TZ553" s="30"/>
      <c r="UA553" s="30"/>
      <c r="UB553" s="30"/>
      <c r="UC553" s="30"/>
      <c r="UD553" s="30"/>
      <c r="UE553" s="30"/>
      <c r="UF553" s="30"/>
      <c r="UG553" s="30"/>
      <c r="UH553" s="30"/>
      <c r="UI553" s="30"/>
      <c r="UJ553" s="30"/>
      <c r="UK553" s="30"/>
      <c r="UL553" s="30"/>
      <c r="UM553" s="30"/>
      <c r="UN553" s="30"/>
      <c r="UO553" s="30"/>
      <c r="UP553" s="30"/>
      <c r="UQ553" s="30"/>
      <c r="UR553" s="30"/>
      <c r="US553" s="30"/>
      <c r="UT553" s="30"/>
      <c r="UU553" s="30"/>
      <c r="UV553" s="30"/>
      <c r="UW553" s="30"/>
      <c r="UX553" s="30"/>
      <c r="UY553" s="30"/>
      <c r="UZ553" s="30"/>
      <c r="VA553" s="30"/>
      <c r="VB553" s="30"/>
      <c r="VC553" s="30"/>
      <c r="VD553" s="30"/>
      <c r="VE553" s="30"/>
      <c r="VF553" s="128"/>
      <c r="VG553" s="128"/>
      <c r="VH553" s="128"/>
      <c r="VI553" s="128"/>
      <c r="VJ553" s="128"/>
      <c r="VK553" s="128"/>
      <c r="VL553" s="128"/>
      <c r="VM553" s="128"/>
      <c r="VN553" s="30"/>
      <c r="VO553" s="30"/>
      <c r="VP553" s="30"/>
      <c r="VQ553" s="30"/>
      <c r="VR553" s="30"/>
      <c r="VS553" s="30"/>
      <c r="VT553" s="30"/>
      <c r="VU553" s="30"/>
      <c r="VV553" s="30"/>
      <c r="VW553" s="30"/>
      <c r="VX553" s="30"/>
      <c r="VY553" s="30"/>
      <c r="VZ553" s="30"/>
      <c r="WA553" s="30"/>
      <c r="WB553" s="30"/>
      <c r="WC553" s="30"/>
      <c r="WD553" s="30"/>
      <c r="WE553" s="30"/>
      <c r="WF553" s="30"/>
      <c r="WG553" s="30"/>
      <c r="WH553" s="30"/>
      <c r="WI553" s="30"/>
      <c r="WJ553" s="30"/>
      <c r="WK553" s="30"/>
      <c r="WL553" s="30"/>
      <c r="WM553" s="30"/>
      <c r="WN553" s="30"/>
      <c r="WO553" s="30"/>
      <c r="WP553" s="30"/>
      <c r="WQ553" s="30"/>
      <c r="WR553" s="30"/>
      <c r="WS553" s="30"/>
      <c r="WT553" s="30"/>
      <c r="WU553" s="30"/>
      <c r="WV553" s="30"/>
      <c r="WW553" s="30"/>
      <c r="WX553" s="30"/>
      <c r="WY553" s="30"/>
      <c r="WZ553" s="30"/>
      <c r="XA553" s="30"/>
      <c r="XB553" s="30"/>
      <c r="XC553" s="30"/>
      <c r="XD553" s="30"/>
      <c r="XE553" s="30"/>
      <c r="XF553" s="30"/>
      <c r="XG553" s="30"/>
      <c r="XH553" s="30"/>
      <c r="XI553" s="30"/>
      <c r="XJ553" s="30"/>
      <c r="XK553" s="30"/>
      <c r="XL553" s="30"/>
      <c r="XM553" s="30"/>
      <c r="XN553" s="30"/>
      <c r="XO553" s="30"/>
      <c r="XP553" s="30"/>
      <c r="XQ553" s="30"/>
      <c r="XR553" s="30"/>
      <c r="XS553" s="30"/>
      <c r="XT553" s="30"/>
      <c r="XU553" s="30"/>
      <c r="XV553" s="30"/>
      <c r="XW553" s="30"/>
      <c r="XX553" s="30"/>
      <c r="XY553" s="30"/>
      <c r="XZ553" s="30"/>
      <c r="YA553" s="30"/>
      <c r="YB553" s="30"/>
      <c r="YC553" s="30"/>
      <c r="YD553" s="30"/>
      <c r="YE553" s="30"/>
      <c r="YF553" s="30"/>
      <c r="YG553" s="30"/>
      <c r="YH553" s="30"/>
      <c r="YI553" s="30"/>
      <c r="YJ553" s="30"/>
      <c r="YK553" s="30"/>
      <c r="YL553" s="30"/>
      <c r="YM553" s="30"/>
      <c r="YN553" s="30"/>
      <c r="YO553" s="30"/>
      <c r="YP553" s="30"/>
      <c r="YQ553" s="30"/>
      <c r="YR553" s="30"/>
      <c r="YS553" s="30"/>
      <c r="YT553" s="30"/>
      <c r="YU553" s="30"/>
      <c r="YV553" s="30"/>
      <c r="YW553" s="30"/>
      <c r="YX553" s="30"/>
      <c r="YY553" s="30"/>
      <c r="YZ553" s="30"/>
      <c r="ZA553" s="30"/>
      <c r="ZB553" s="30"/>
      <c r="ZC553" s="30"/>
      <c r="ZD553" s="30"/>
      <c r="ZE553" s="30"/>
      <c r="ZF553" s="30"/>
      <c r="ZG553" s="30"/>
      <c r="ZH553" s="30"/>
      <c r="ZI553" s="30"/>
      <c r="ZJ553" s="30"/>
      <c r="ZK553" s="30"/>
      <c r="ZL553" s="30"/>
      <c r="ZM553" s="30"/>
      <c r="ZN553" s="30"/>
      <c r="ZO553" s="30"/>
      <c r="ZP553" s="30"/>
      <c r="ZQ553" s="30"/>
      <c r="ZR553" s="30"/>
      <c r="ZS553" s="30"/>
      <c r="ZT553" s="30"/>
      <c r="ZU553" s="30"/>
      <c r="ZV553" s="30"/>
      <c r="ZW553" s="30"/>
      <c r="ZX553" s="30"/>
      <c r="ZY553" s="30"/>
      <c r="ZZ553" s="30"/>
      <c r="AAA553" s="30"/>
      <c r="AAB553" s="30"/>
      <c r="AAC553" s="30"/>
      <c r="AAD553" s="30"/>
      <c r="AAE553" s="30"/>
      <c r="AAF553" s="30"/>
      <c r="AAG553" s="30"/>
      <c r="AAH553" s="30"/>
      <c r="AAI553" s="30"/>
      <c r="AAJ553" s="30"/>
      <c r="AAK553" s="30"/>
      <c r="AAL553" s="30"/>
      <c r="AAM553" s="30"/>
      <c r="AAN553" s="30"/>
      <c r="AAO553" s="30"/>
      <c r="AAP553" s="30"/>
      <c r="AAQ553" s="30"/>
      <c r="AAR553" s="30"/>
      <c r="AAS553" s="30"/>
      <c r="AAT553" s="30"/>
      <c r="AAU553" s="30"/>
      <c r="AAV553" s="30"/>
      <c r="AAW553" s="30"/>
      <c r="AAX553" s="30"/>
      <c r="AAY553" s="30"/>
      <c r="AAZ553" s="30"/>
      <c r="ABA553" s="30"/>
      <c r="ABB553" s="30"/>
      <c r="ABC553" s="30"/>
      <c r="ABD553" s="30"/>
      <c r="ABE553" s="30"/>
      <c r="ABF553" s="30"/>
      <c r="ABG553" s="30"/>
      <c r="ABH553" s="30"/>
      <c r="ABI553" s="30"/>
      <c r="ABJ553" s="30"/>
      <c r="ABK553" s="30"/>
      <c r="ABL553" s="30"/>
      <c r="ABM553" s="30"/>
      <c r="ABN553" s="30"/>
      <c r="ABO553" s="30"/>
      <c r="ABP553" s="30"/>
      <c r="ABQ553" s="30"/>
      <c r="ABR553" s="30"/>
      <c r="ABS553" s="30"/>
      <c r="ABT553" s="30"/>
      <c r="ABU553" s="30"/>
      <c r="ABV553" s="30"/>
      <c r="ABW553" s="30"/>
      <c r="ABX553" s="30"/>
      <c r="ABY553" s="30"/>
      <c r="ABZ553" s="30"/>
      <c r="ACA553" s="30"/>
      <c r="ACB553" s="30"/>
      <c r="ACC553" s="30"/>
      <c r="ACD553" s="30"/>
      <c r="ACE553" s="30"/>
      <c r="ACF553" s="30"/>
      <c r="ACG553" s="30"/>
      <c r="ACH553" s="30"/>
      <c r="ACI553" s="30"/>
      <c r="ACJ553" s="30"/>
      <c r="ACK553" s="30"/>
      <c r="ACL553" s="30"/>
      <c r="ACM553" s="30"/>
      <c r="ACN553" s="30"/>
      <c r="ACO553" s="30"/>
      <c r="ACP553" s="30"/>
      <c r="ACQ553" s="30"/>
      <c r="ACR553" s="30"/>
      <c r="ACS553" s="30"/>
      <c r="ACT553" s="30"/>
      <c r="ACU553" s="30"/>
      <c r="ACV553" s="30"/>
      <c r="ACW553" s="30"/>
      <c r="ACX553" s="30"/>
      <c r="ACY553" s="30"/>
      <c r="ACZ553" s="30"/>
      <c r="ADA553" s="30"/>
      <c r="ADB553" s="30"/>
      <c r="ADC553" s="30"/>
      <c r="ADD553" s="30"/>
      <c r="ADE553" s="30"/>
      <c r="ADF553" s="30"/>
      <c r="ADG553" s="30"/>
      <c r="ADH553" s="30"/>
      <c r="ADI553" s="30"/>
      <c r="ADJ553" s="30"/>
      <c r="ADK553" s="30"/>
      <c r="ADL553" s="30"/>
      <c r="ADM553" s="30"/>
      <c r="ADN553" s="30"/>
      <c r="ADO553" s="30"/>
      <c r="ADP553" s="30"/>
      <c r="ADQ553" s="30"/>
      <c r="ADR553" s="30"/>
      <c r="ADS553" s="30"/>
      <c r="ADT553" s="30"/>
      <c r="ADU553" s="30"/>
      <c r="ADV553" s="30"/>
      <c r="ADW553" s="30"/>
      <c r="ADX553" s="43"/>
      <c r="ADZ553" s="5"/>
      <c r="AEB553" s="7"/>
      <c r="AEC553" s="7"/>
      <c r="AED553" s="7"/>
      <c r="AEE553" s="7"/>
      <c r="AEF553" s="7"/>
      <c r="AEG553" s="7"/>
      <c r="AEH553" s="7"/>
      <c r="AEI553" s="7"/>
      <c r="AEJ553" s="7"/>
      <c r="AEK553" s="7"/>
      <c r="AEL553" s="7"/>
      <c r="AEM553" s="7"/>
      <c r="AEN553" s="7"/>
      <c r="AEO553" s="7"/>
      <c r="AEP553" s="7"/>
      <c r="AEQ553" s="7"/>
      <c r="AER553" s="7"/>
      <c r="AES553" s="7"/>
      <c r="AET553" s="7"/>
      <c r="AEU553" s="7"/>
      <c r="AEV553" s="7"/>
      <c r="AEW553" s="7"/>
    </row>
    <row r="554" spans="1:829" ht="13.5" thickBot="1" x14ac:dyDescent="0.25"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  <c r="AA554" s="30"/>
      <c r="AB554" s="30"/>
      <c r="AC554" s="30"/>
      <c r="AD554" s="30"/>
      <c r="AE554" s="30"/>
      <c r="AF554" s="30"/>
      <c r="AG554" s="30"/>
      <c r="AH554" s="30"/>
      <c r="AI554" s="30"/>
      <c r="AJ554" s="30"/>
      <c r="AK554" s="30"/>
      <c r="AL554" s="30"/>
      <c r="AM554" s="30"/>
      <c r="AN554" s="30"/>
      <c r="AO554" s="30"/>
      <c r="AP554" s="30"/>
      <c r="AQ554" s="30"/>
      <c r="AR554" s="30"/>
      <c r="AS554" s="30"/>
      <c r="AT554" s="30"/>
      <c r="AU554" s="30"/>
      <c r="AV554" s="30"/>
      <c r="AW554" s="30"/>
      <c r="AX554" s="30"/>
      <c r="AY554" s="30"/>
      <c r="AZ554" s="30"/>
      <c r="BA554" s="30"/>
      <c r="BB554" s="30"/>
      <c r="BC554" s="30"/>
      <c r="BD554" s="30"/>
      <c r="BH554" s="30"/>
      <c r="BI554" s="30"/>
      <c r="BJ554" s="30"/>
      <c r="BK554" s="30"/>
      <c r="BL554" s="30"/>
      <c r="BM554" s="30"/>
      <c r="BN554" s="30"/>
      <c r="BO554" s="30"/>
      <c r="BP554" s="30"/>
      <c r="BQ554" s="30"/>
      <c r="BR554" s="30"/>
      <c r="BS554" s="30"/>
      <c r="BT554" s="30"/>
      <c r="BU554" s="30"/>
      <c r="BV554" s="30"/>
      <c r="BW554" s="30"/>
      <c r="BX554" s="30"/>
      <c r="BY554" s="30"/>
      <c r="BZ554" s="30"/>
      <c r="CA554" s="30"/>
      <c r="CB554" s="30"/>
      <c r="CC554" s="30"/>
      <c r="CD554" s="30"/>
      <c r="CE554" s="30"/>
      <c r="CF554" s="30"/>
      <c r="CG554" s="30"/>
      <c r="CH554" s="30"/>
      <c r="CI554" s="30"/>
      <c r="CJ554" s="30"/>
      <c r="CK554" s="30"/>
      <c r="CL554" s="30"/>
      <c r="CM554" s="30"/>
      <c r="CN554" s="30"/>
      <c r="CO554" s="30"/>
      <c r="CP554" s="30"/>
      <c r="CQ554" s="30"/>
      <c r="CR554" s="30"/>
      <c r="CS554" s="30"/>
      <c r="CT554" s="30"/>
      <c r="CU554" s="30"/>
      <c r="CV554" s="30"/>
      <c r="CW554" s="30"/>
      <c r="CX554" s="30"/>
      <c r="CY554" s="30"/>
      <c r="CZ554" s="30"/>
      <c r="DA554" s="30"/>
      <c r="DB554" s="30"/>
      <c r="DC554" s="30"/>
      <c r="DD554" s="30"/>
      <c r="DE554" s="30"/>
      <c r="DF554" s="30"/>
      <c r="DG554" s="30"/>
      <c r="DH554" s="30"/>
      <c r="DI554" s="30"/>
      <c r="DJ554" s="30"/>
      <c r="DK554" s="30"/>
      <c r="DL554" s="30"/>
      <c r="DM554" s="30"/>
      <c r="DN554" s="30"/>
      <c r="DO554" s="30"/>
      <c r="DP554" s="30"/>
      <c r="DQ554" s="30"/>
      <c r="DR554" s="30"/>
      <c r="DS554" s="30"/>
      <c r="DT554" s="30"/>
      <c r="DU554" s="30"/>
      <c r="DV554" s="30"/>
      <c r="DW554" s="30"/>
      <c r="DX554" s="30"/>
      <c r="DY554" s="30"/>
      <c r="DZ554" s="30"/>
      <c r="EA554" s="30"/>
      <c r="EB554" s="30"/>
      <c r="EC554" s="30"/>
      <c r="ED554" s="30"/>
      <c r="EE554" s="30"/>
      <c r="EF554" s="30"/>
      <c r="EG554" s="30"/>
      <c r="EH554" s="30"/>
      <c r="EI554" s="30"/>
      <c r="EJ554" s="30"/>
      <c r="EK554" s="30"/>
      <c r="EL554" s="30"/>
      <c r="EM554" s="30"/>
      <c r="EN554" s="30"/>
      <c r="EO554" s="30"/>
      <c r="EP554" s="30"/>
      <c r="EQ554" s="30"/>
      <c r="ER554" s="30"/>
      <c r="ES554" s="30"/>
      <c r="ET554" s="30"/>
      <c r="EU554" s="30"/>
      <c r="EV554" s="30"/>
      <c r="EW554" s="30"/>
      <c r="EX554" s="30"/>
      <c r="EY554" s="30"/>
      <c r="EZ554" s="30"/>
      <c r="FA554" s="30"/>
      <c r="FB554" s="30"/>
      <c r="FC554" s="30"/>
      <c r="FD554" s="30"/>
      <c r="FE554" s="30"/>
      <c r="FF554" s="30"/>
      <c r="FG554" s="30"/>
      <c r="FH554" s="30"/>
      <c r="FI554" s="30"/>
      <c r="FJ554" s="30"/>
      <c r="FK554" s="30"/>
      <c r="FL554" s="30"/>
      <c r="FM554" s="30"/>
      <c r="FN554" s="30"/>
      <c r="FO554" s="30"/>
      <c r="FP554" s="30"/>
      <c r="FQ554" s="30"/>
      <c r="FR554" s="30"/>
      <c r="FS554" s="30"/>
      <c r="FT554" s="30"/>
      <c r="FU554" s="30"/>
      <c r="FV554" s="30"/>
      <c r="FW554" s="30"/>
      <c r="FX554" s="30"/>
      <c r="FY554" s="30"/>
      <c r="FZ554" s="30"/>
      <c r="GA554" s="30"/>
      <c r="GB554" s="30"/>
      <c r="GC554" s="30"/>
      <c r="GD554" s="30"/>
      <c r="GE554" s="30"/>
      <c r="GF554" s="30"/>
      <c r="GG554" s="30"/>
      <c r="GH554" s="30"/>
      <c r="GI554" s="30"/>
      <c r="GJ554" s="30"/>
      <c r="GK554" s="30"/>
      <c r="GL554" s="30"/>
      <c r="GM554" s="30"/>
      <c r="GN554" s="30"/>
      <c r="GO554" s="30"/>
      <c r="GP554" s="30"/>
      <c r="GQ554" s="30"/>
      <c r="GR554" s="30"/>
      <c r="GS554" s="30"/>
      <c r="GT554" s="30"/>
      <c r="GU554" s="30"/>
      <c r="GV554" s="30"/>
      <c r="GW554" s="30"/>
      <c r="GX554" s="30"/>
      <c r="GY554" s="30"/>
      <c r="GZ554" s="30"/>
      <c r="HA554" s="30"/>
      <c r="HB554" s="30"/>
      <c r="HC554" s="30"/>
      <c r="HD554" s="30"/>
      <c r="HE554" s="30"/>
      <c r="HF554" s="30"/>
      <c r="HG554" s="30"/>
      <c r="HH554" s="30"/>
      <c r="HI554" s="30"/>
      <c r="HJ554" s="30"/>
      <c r="HK554" s="30"/>
      <c r="HL554" s="30"/>
      <c r="HM554" s="30"/>
      <c r="HN554" s="30"/>
      <c r="HO554" s="30"/>
      <c r="HP554" s="30"/>
      <c r="HQ554" s="30"/>
      <c r="HR554" s="30"/>
      <c r="HS554" s="30"/>
      <c r="HT554" s="30"/>
      <c r="HU554" s="30"/>
      <c r="HV554" s="30"/>
      <c r="HW554" s="30"/>
      <c r="HX554" s="30"/>
      <c r="HY554" s="30"/>
      <c r="HZ554" s="30"/>
      <c r="IA554" s="30"/>
      <c r="IB554" s="30"/>
      <c r="IC554" s="30"/>
      <c r="ID554" s="30"/>
      <c r="IE554" s="30"/>
      <c r="IF554" s="30"/>
      <c r="IG554" s="30"/>
      <c r="IH554" s="30"/>
      <c r="II554" s="30"/>
      <c r="IJ554" s="30"/>
      <c r="IK554" s="30"/>
      <c r="IL554" s="30"/>
      <c r="IM554" s="30"/>
      <c r="IN554" s="30"/>
      <c r="IO554" s="30"/>
      <c r="IP554" s="30"/>
      <c r="IQ554" s="30"/>
      <c r="IR554" s="30"/>
      <c r="IS554" s="30"/>
      <c r="IT554" s="30"/>
      <c r="IU554" s="30"/>
      <c r="IV554" s="30"/>
      <c r="IW554" s="30"/>
      <c r="IX554" s="30"/>
      <c r="IY554" s="30"/>
      <c r="IZ554" s="30"/>
      <c r="JA554" s="30"/>
      <c r="JB554" s="30"/>
      <c r="JC554" s="30"/>
      <c r="JD554" s="30"/>
      <c r="JE554" s="30"/>
      <c r="JF554" s="30"/>
      <c r="JG554" s="30"/>
      <c r="JH554" s="30"/>
      <c r="JI554" s="30"/>
      <c r="JJ554" s="30"/>
      <c r="JK554" s="30"/>
      <c r="JL554" s="30"/>
      <c r="JM554" s="30"/>
      <c r="JN554" s="30"/>
      <c r="JO554" s="30"/>
      <c r="JP554" s="30"/>
      <c r="JQ554" s="30"/>
      <c r="JR554" s="30"/>
      <c r="JS554" s="30"/>
      <c r="JT554" s="30"/>
      <c r="JU554" s="30"/>
      <c r="JV554" s="30"/>
      <c r="JW554" s="30"/>
      <c r="JX554" s="30"/>
      <c r="JY554" s="30"/>
      <c r="JZ554" s="30"/>
      <c r="KA554" s="30"/>
      <c r="KB554" s="30"/>
      <c r="KC554" s="30"/>
      <c r="KD554" s="30"/>
      <c r="KE554" s="30"/>
      <c r="KF554" s="30"/>
      <c r="KG554" s="30"/>
      <c r="KH554" s="30"/>
      <c r="KI554" s="30"/>
      <c r="KJ554" s="30"/>
      <c r="KK554" s="30"/>
      <c r="KL554" s="30"/>
      <c r="KM554" s="30"/>
      <c r="KN554" s="30"/>
      <c r="KO554" s="30"/>
      <c r="KP554" s="30"/>
      <c r="KQ554" s="30"/>
      <c r="KR554" s="30"/>
      <c r="KS554" s="30"/>
      <c r="KT554" s="30"/>
      <c r="KU554" s="30"/>
      <c r="KV554" s="30"/>
      <c r="KW554" s="30"/>
      <c r="KX554" s="30"/>
      <c r="KY554" s="30"/>
      <c r="KZ554" s="30"/>
      <c r="LA554" s="30"/>
      <c r="LB554" s="30"/>
      <c r="LC554" s="30"/>
      <c r="LD554" s="30"/>
      <c r="LE554" s="30"/>
      <c r="LF554" s="30"/>
      <c r="LG554" s="30"/>
      <c r="LH554" s="30"/>
      <c r="LI554" s="30"/>
      <c r="LJ554" s="30"/>
      <c r="LK554" s="30"/>
      <c r="LL554" s="30"/>
      <c r="LM554" s="30"/>
      <c r="LN554" s="30"/>
      <c r="LO554" s="30"/>
      <c r="LP554" s="30"/>
      <c r="LQ554" s="30"/>
      <c r="LR554" s="30"/>
      <c r="LS554" s="30"/>
      <c r="LT554" s="30"/>
      <c r="LU554" s="30"/>
      <c r="LV554" s="30"/>
      <c r="LW554" s="30"/>
      <c r="LX554" s="30"/>
      <c r="LY554" s="30"/>
      <c r="LZ554" s="30"/>
      <c r="MA554" s="30"/>
      <c r="MB554" s="30"/>
      <c r="MC554" s="30"/>
      <c r="MD554" s="30"/>
      <c r="ME554" s="30"/>
      <c r="MF554" s="30"/>
      <c r="MG554" s="30"/>
      <c r="MH554" s="30"/>
      <c r="MI554" s="30"/>
      <c r="MJ554" s="30"/>
      <c r="MK554" s="30"/>
      <c r="ML554" s="30"/>
      <c r="MM554" s="30"/>
      <c r="MN554" s="30"/>
      <c r="MO554" s="30"/>
      <c r="MP554" s="30"/>
      <c r="MQ554" s="30"/>
      <c r="MR554" s="30"/>
      <c r="MS554" s="30"/>
      <c r="MT554" s="30"/>
      <c r="MU554" s="30"/>
      <c r="MV554" s="30"/>
      <c r="MW554" s="128"/>
      <c r="MX554" s="128"/>
      <c r="MY554" s="128"/>
      <c r="MZ554" s="128"/>
      <c r="NA554" s="128"/>
      <c r="NB554" s="128"/>
      <c r="NC554" s="128"/>
      <c r="ND554" s="128"/>
      <c r="NE554" s="128"/>
      <c r="NF554" s="128"/>
      <c r="NG554" s="128"/>
      <c r="NH554" s="128"/>
      <c r="NI554" s="128"/>
      <c r="NJ554" s="128"/>
      <c r="NK554" s="128"/>
      <c r="NL554" s="128"/>
      <c r="NM554" s="128"/>
      <c r="NN554" s="128"/>
      <c r="NO554" s="128"/>
      <c r="NP554" s="128"/>
      <c r="NQ554" s="128"/>
      <c r="NR554" s="128"/>
      <c r="NS554" s="128"/>
      <c r="NT554" s="128"/>
      <c r="NU554" s="128"/>
      <c r="NV554" s="128"/>
      <c r="NW554" s="128"/>
      <c r="NX554" s="128"/>
      <c r="NY554" s="128"/>
      <c r="NZ554" s="128"/>
      <c r="OA554" s="128"/>
      <c r="OB554" s="128"/>
      <c r="OC554" s="128"/>
      <c r="OD554" s="128"/>
      <c r="OE554" s="128"/>
      <c r="OF554" s="128"/>
      <c r="OG554" s="128"/>
      <c r="OH554" s="128"/>
      <c r="OI554" s="128"/>
      <c r="OJ554" s="128"/>
      <c r="OK554" s="128"/>
      <c r="OL554" s="128"/>
      <c r="OM554" s="30"/>
      <c r="ON554" s="30"/>
      <c r="OO554" s="128"/>
      <c r="OP554" s="128"/>
      <c r="OQ554" s="128"/>
      <c r="OR554" s="128"/>
      <c r="OS554" s="128"/>
      <c r="OT554" s="123"/>
      <c r="OU554" s="123"/>
      <c r="OV554" s="128"/>
      <c r="OW554" s="128"/>
      <c r="OX554" s="128"/>
      <c r="OY554" s="128"/>
      <c r="OZ554" s="128"/>
      <c r="PA554" s="128"/>
      <c r="PB554" s="128"/>
      <c r="PC554" s="128"/>
      <c r="PD554" s="128"/>
      <c r="PE554" s="128"/>
      <c r="PF554" s="128"/>
      <c r="PG554" s="128"/>
      <c r="PH554" s="128"/>
      <c r="PI554" s="128"/>
      <c r="PJ554" s="128"/>
      <c r="PK554" s="128"/>
      <c r="PL554" s="128"/>
      <c r="PM554" s="128"/>
      <c r="PN554" s="128"/>
      <c r="PO554" s="128"/>
      <c r="PP554" s="128"/>
      <c r="PQ554" s="128"/>
      <c r="PR554" s="128"/>
      <c r="PS554" s="128"/>
      <c r="PT554" s="128"/>
      <c r="PU554" s="128"/>
      <c r="PV554" s="128"/>
      <c r="PW554" s="128"/>
      <c r="PX554" s="128"/>
      <c r="PY554" s="128"/>
      <c r="PZ554" s="128"/>
      <c r="QA554" s="128"/>
      <c r="QB554" s="128"/>
      <c r="QC554" s="128"/>
      <c r="QD554" s="128"/>
      <c r="QE554" s="128"/>
      <c r="QF554" s="128"/>
      <c r="QG554" s="128"/>
      <c r="QH554" s="128"/>
      <c r="QI554" s="128"/>
      <c r="QJ554" s="128"/>
      <c r="QK554" s="128"/>
      <c r="QL554" s="128"/>
      <c r="QM554" s="128"/>
      <c r="QN554" s="128"/>
      <c r="QO554" s="128"/>
      <c r="QP554" s="128"/>
      <c r="QQ554" s="128"/>
      <c r="QR554" s="128"/>
      <c r="QS554" s="128"/>
      <c r="QT554" s="128"/>
      <c r="QU554" s="128"/>
      <c r="QV554" s="128"/>
      <c r="QW554" s="128"/>
      <c r="QX554" s="128"/>
      <c r="QY554" s="128"/>
      <c r="QZ554" s="128"/>
      <c r="RA554" s="128"/>
      <c r="RB554" s="128"/>
      <c r="RC554" s="128"/>
      <c r="RD554" s="128"/>
      <c r="RE554" s="128"/>
      <c r="RF554" s="128"/>
      <c r="RG554" s="30"/>
      <c r="RH554" s="30"/>
      <c r="RI554" s="30"/>
      <c r="RJ554" s="30"/>
      <c r="RK554" s="30"/>
      <c r="RL554" s="30"/>
      <c r="RM554" s="30"/>
      <c r="RN554" s="30"/>
      <c r="RO554" s="30"/>
      <c r="RP554" s="30"/>
      <c r="RQ554" s="30"/>
      <c r="RR554" s="30"/>
      <c r="RS554" s="30"/>
      <c r="RT554" s="30"/>
      <c r="RU554" s="30"/>
      <c r="RV554" s="30"/>
      <c r="RW554" s="30"/>
      <c r="RX554" s="30"/>
      <c r="RY554" s="30"/>
      <c r="RZ554" s="30"/>
      <c r="SA554" s="30"/>
      <c r="SB554" s="30"/>
      <c r="SC554" s="30"/>
      <c r="SD554" s="30"/>
      <c r="SE554" s="30"/>
      <c r="SF554" s="30"/>
      <c r="SG554" s="30"/>
      <c r="SH554" s="30"/>
      <c r="SI554" s="30"/>
      <c r="SJ554" s="30"/>
      <c r="SK554" s="30"/>
      <c r="SL554" s="30"/>
      <c r="SM554" s="30"/>
      <c r="SN554" s="30"/>
      <c r="SO554" s="30"/>
      <c r="SP554" s="30"/>
      <c r="SQ554" s="30"/>
      <c r="SR554" s="30"/>
      <c r="SS554" s="30"/>
      <c r="ST554" s="30"/>
      <c r="SU554" s="30"/>
      <c r="SV554" s="30"/>
      <c r="SW554" s="30"/>
      <c r="SX554" s="30"/>
      <c r="SY554" s="30"/>
      <c r="SZ554" s="30"/>
      <c r="TA554" s="30"/>
      <c r="TB554" s="30"/>
      <c r="TC554" s="30"/>
      <c r="TD554" s="30"/>
      <c r="TE554" s="30"/>
      <c r="TF554" s="30"/>
      <c r="TG554" s="30"/>
      <c r="TH554" s="30"/>
      <c r="TI554" s="30"/>
      <c r="TJ554" s="30"/>
      <c r="TK554" s="30"/>
      <c r="TL554" s="30"/>
      <c r="TM554" s="30"/>
      <c r="TN554" s="30"/>
      <c r="TO554" s="30"/>
      <c r="TP554" s="30"/>
      <c r="TQ554" s="30"/>
      <c r="TR554" s="30"/>
      <c r="TS554" s="30"/>
      <c r="TT554" s="30"/>
      <c r="TU554" s="30"/>
      <c r="TV554" s="30"/>
      <c r="TW554" s="30"/>
      <c r="TX554" s="30"/>
      <c r="TY554" s="30"/>
      <c r="TZ554" s="30"/>
      <c r="UA554" s="30"/>
      <c r="UB554" s="30"/>
      <c r="UC554" s="30"/>
      <c r="UD554" s="30"/>
      <c r="UE554" s="30"/>
      <c r="UF554" s="30"/>
      <c r="UG554" s="30"/>
      <c r="UH554" s="30"/>
      <c r="UI554" s="30"/>
      <c r="UJ554" s="30"/>
      <c r="UK554" s="30"/>
      <c r="UL554" s="30"/>
      <c r="UM554" s="30"/>
      <c r="UN554" s="30"/>
      <c r="UO554" s="30"/>
      <c r="UP554" s="30"/>
      <c r="UQ554" s="30"/>
      <c r="UR554" s="30"/>
      <c r="US554" s="30"/>
      <c r="UT554" s="30"/>
      <c r="UU554" s="30"/>
      <c r="UV554" s="30"/>
      <c r="UW554" s="30"/>
      <c r="UX554" s="30"/>
      <c r="UY554" s="30"/>
      <c r="UZ554" s="30"/>
      <c r="VA554" s="30"/>
      <c r="VB554" s="30"/>
      <c r="VC554" s="30"/>
      <c r="VD554" s="30"/>
      <c r="VE554" s="30"/>
      <c r="VF554" s="30"/>
      <c r="VG554" s="30"/>
      <c r="VH554" s="30"/>
      <c r="VI554" s="30"/>
      <c r="VJ554" s="30"/>
      <c r="VK554" s="30"/>
      <c r="VL554" s="30"/>
      <c r="VM554" s="30"/>
      <c r="VN554" s="30"/>
      <c r="VO554" s="30"/>
      <c r="VP554" s="30"/>
      <c r="VQ554" s="30"/>
      <c r="VR554" s="30"/>
      <c r="VS554" s="30"/>
      <c r="VT554" s="30"/>
      <c r="VU554" s="30"/>
      <c r="VV554" s="30"/>
      <c r="VW554" s="30"/>
      <c r="VX554" s="30"/>
      <c r="VY554" s="30"/>
      <c r="VZ554" s="30"/>
      <c r="WA554" s="30"/>
      <c r="WB554" s="30"/>
      <c r="WC554" s="30"/>
      <c r="WD554" s="30"/>
      <c r="WE554" s="30"/>
      <c r="WF554" s="30"/>
      <c r="WG554" s="30"/>
      <c r="WH554" s="30"/>
      <c r="WI554" s="30"/>
      <c r="WJ554" s="30"/>
      <c r="WK554" s="30"/>
      <c r="WL554" s="30"/>
      <c r="WM554" s="30"/>
      <c r="WN554" s="30"/>
      <c r="WO554" s="30"/>
      <c r="WP554" s="30"/>
      <c r="WQ554" s="30"/>
      <c r="WR554" s="30"/>
      <c r="WS554" s="30"/>
      <c r="WT554" s="30"/>
      <c r="WU554" s="30"/>
      <c r="WV554" s="30"/>
      <c r="WW554" s="30"/>
      <c r="WX554" s="30"/>
      <c r="WY554" s="30"/>
      <c r="WZ554" s="30"/>
      <c r="XA554" s="30"/>
      <c r="XB554" s="30"/>
      <c r="XC554" s="30"/>
      <c r="XD554" s="30"/>
      <c r="XE554" s="30"/>
      <c r="XF554" s="30"/>
      <c r="XG554" s="30"/>
      <c r="XH554" s="30"/>
      <c r="XI554" s="30"/>
      <c r="XJ554" s="30"/>
      <c r="XK554" s="30"/>
      <c r="XL554" s="30"/>
      <c r="XM554" s="30"/>
      <c r="XN554" s="30"/>
      <c r="XO554" s="30"/>
      <c r="XP554" s="30"/>
      <c r="XQ554" s="30"/>
      <c r="XR554" s="30"/>
      <c r="XS554" s="30"/>
      <c r="XT554" s="30"/>
      <c r="XU554" s="30"/>
      <c r="XV554" s="30"/>
      <c r="XW554" s="30"/>
      <c r="XX554" s="30"/>
      <c r="XY554" s="30"/>
      <c r="XZ554" s="30"/>
      <c r="YA554" s="30"/>
      <c r="YB554" s="30"/>
      <c r="YC554" s="30"/>
      <c r="YD554" s="30"/>
      <c r="YE554" s="30"/>
      <c r="YF554" s="30"/>
      <c r="YG554" s="30"/>
      <c r="YH554" s="30"/>
      <c r="YI554" s="30"/>
      <c r="YJ554" s="30"/>
      <c r="YK554" s="30"/>
      <c r="YL554" s="30"/>
      <c r="YM554" s="30"/>
      <c r="YN554" s="30"/>
      <c r="YO554" s="30"/>
      <c r="YP554" s="30"/>
      <c r="YQ554" s="30"/>
      <c r="YR554" s="30"/>
      <c r="YS554" s="30"/>
      <c r="YT554" s="30"/>
      <c r="YU554" s="30"/>
      <c r="YV554" s="30"/>
      <c r="YW554" s="30"/>
      <c r="YX554" s="30"/>
      <c r="YY554" s="30"/>
      <c r="YZ554" s="30"/>
      <c r="ZA554" s="30"/>
      <c r="ZB554" s="30"/>
      <c r="ZC554" s="30"/>
      <c r="ZD554" s="30"/>
      <c r="ZE554" s="30"/>
      <c r="ZF554" s="30"/>
      <c r="ZG554" s="30"/>
      <c r="ZH554" s="30"/>
      <c r="ZI554" s="30"/>
      <c r="ZJ554" s="30"/>
      <c r="ZK554" s="30"/>
      <c r="ZL554" s="30"/>
      <c r="ZM554" s="30"/>
      <c r="ZN554" s="30"/>
      <c r="ZO554" s="30"/>
      <c r="ZP554" s="30"/>
      <c r="ZQ554" s="30"/>
      <c r="ZR554" s="30"/>
      <c r="ZS554" s="30"/>
      <c r="ZT554" s="30"/>
      <c r="ZU554" s="30"/>
      <c r="ZV554" s="30"/>
      <c r="ZW554" s="30"/>
      <c r="ZX554" s="30"/>
      <c r="ZY554" s="30"/>
      <c r="ZZ554" s="30"/>
      <c r="AAA554" s="30"/>
      <c r="AAB554" s="30"/>
      <c r="AAC554" s="30"/>
      <c r="AAD554" s="30"/>
      <c r="AAE554" s="30"/>
      <c r="AAF554" s="30"/>
      <c r="AAG554" s="30"/>
      <c r="AAH554" s="30"/>
      <c r="AAI554" s="30"/>
      <c r="AAJ554" s="30"/>
      <c r="AAK554" s="30"/>
      <c r="AAL554" s="30"/>
      <c r="AAM554" s="30"/>
      <c r="AAN554" s="30"/>
      <c r="AAO554" s="30"/>
      <c r="AAP554" s="30"/>
      <c r="AAQ554" s="30"/>
      <c r="AAR554" s="30"/>
      <c r="AAS554" s="30"/>
      <c r="AAT554" s="30"/>
      <c r="AAU554" s="30"/>
      <c r="AAV554" s="30"/>
      <c r="AAW554" s="30"/>
      <c r="AAX554" s="30"/>
      <c r="AAY554" s="30"/>
      <c r="AAZ554" s="30"/>
      <c r="ABA554" s="30"/>
      <c r="ABB554" s="30"/>
      <c r="ABC554" s="30"/>
      <c r="ABD554" s="30"/>
      <c r="ABE554" s="30"/>
      <c r="ABF554" s="30"/>
      <c r="ABG554" s="30"/>
      <c r="ABH554" s="30"/>
      <c r="ABI554" s="30"/>
      <c r="ABJ554" s="30"/>
      <c r="ABK554" s="30"/>
      <c r="ABL554" s="30"/>
      <c r="ABM554" s="30"/>
      <c r="ABN554" s="30"/>
      <c r="ABO554" s="30"/>
      <c r="ABP554" s="30"/>
      <c r="ABQ554" s="30"/>
      <c r="ABR554" s="30"/>
      <c r="ABS554" s="30"/>
      <c r="ABT554" s="30"/>
      <c r="ABU554" s="30"/>
      <c r="ABV554" s="30"/>
      <c r="ABW554" s="30"/>
      <c r="ABX554" s="30"/>
      <c r="ABY554" s="30"/>
      <c r="ABZ554" s="30"/>
      <c r="ACA554" s="30"/>
      <c r="ACB554" s="30"/>
      <c r="ACC554" s="30"/>
      <c r="ACD554" s="30"/>
      <c r="ACE554" s="30"/>
      <c r="ACF554" s="30"/>
      <c r="ACG554" s="30"/>
      <c r="ACH554" s="30"/>
      <c r="ACI554" s="30"/>
      <c r="ACJ554" s="30"/>
      <c r="ACK554" s="30"/>
      <c r="ACL554" s="30"/>
      <c r="ACM554" s="30"/>
      <c r="ACN554" s="30"/>
      <c r="ACO554" s="30"/>
      <c r="ACP554" s="30"/>
      <c r="ACQ554" s="30"/>
      <c r="ACR554" s="30"/>
      <c r="ACS554" s="30"/>
      <c r="ACT554" s="30"/>
      <c r="ACU554" s="30"/>
      <c r="ACV554" s="30"/>
      <c r="ACW554" s="30"/>
      <c r="ACX554" s="30"/>
      <c r="ACY554" s="30"/>
      <c r="ACZ554" s="30"/>
      <c r="ADA554" s="30"/>
      <c r="ADB554" s="30"/>
      <c r="ADC554" s="30"/>
      <c r="ADD554" s="30"/>
      <c r="ADE554" s="30"/>
      <c r="ADF554" s="30"/>
      <c r="ADG554" s="30"/>
      <c r="ADH554" s="30"/>
      <c r="ADI554" s="30"/>
      <c r="ADJ554" s="30"/>
      <c r="ADK554" s="30"/>
      <c r="ADL554" s="30"/>
      <c r="ADM554" s="30"/>
      <c r="ADN554" s="30"/>
      <c r="ADO554" s="30"/>
      <c r="ADP554" s="30"/>
      <c r="ADQ554" s="30"/>
      <c r="ADR554" s="30"/>
      <c r="ADS554" s="30"/>
      <c r="ADT554" s="30"/>
      <c r="ADU554" s="30"/>
      <c r="ADV554" s="30"/>
      <c r="ADW554" s="30"/>
      <c r="ADX554" s="43"/>
      <c r="ADZ554" s="5"/>
      <c r="AEB554" s="7"/>
      <c r="AEC554" s="7"/>
      <c r="AED554" s="7"/>
      <c r="AEE554" s="7"/>
      <c r="AEF554" s="7"/>
      <c r="AEG554" s="7"/>
      <c r="AEH554" s="7"/>
      <c r="AEI554" s="7"/>
      <c r="AEJ554" s="7"/>
      <c r="AEK554" s="7"/>
      <c r="AEL554" s="7"/>
      <c r="AEM554" s="7"/>
      <c r="AEN554" s="7"/>
      <c r="AEO554" s="7"/>
      <c r="AEP554" s="7"/>
      <c r="AEQ554" s="7"/>
      <c r="AER554" s="7"/>
      <c r="AES554" s="7"/>
      <c r="AET554" s="7"/>
      <c r="AEU554" s="7"/>
      <c r="AEV554" s="7"/>
      <c r="AEW554" s="7"/>
    </row>
    <row r="555" spans="1:829" x14ac:dyDescent="0.2">
      <c r="A555" s="150" t="s">
        <v>48</v>
      </c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30"/>
      <c r="AB555" s="30"/>
      <c r="AC555" s="30"/>
      <c r="AD555" s="30"/>
      <c r="AE555" s="30"/>
      <c r="AF555" s="30"/>
      <c r="AG555" s="30"/>
      <c r="AH555" s="30"/>
      <c r="AI555" s="30"/>
      <c r="AJ555" s="30"/>
      <c r="AK555" s="30"/>
      <c r="AL555" s="30"/>
      <c r="AM555" s="30"/>
      <c r="AN555" s="30"/>
      <c r="AO555" s="30"/>
      <c r="AP555" s="30"/>
      <c r="AQ555" s="30"/>
      <c r="AR555" s="30"/>
      <c r="AS555" s="30"/>
      <c r="AT555" s="30"/>
      <c r="AU555" s="30"/>
      <c r="AV555" s="30"/>
      <c r="AW555" s="30"/>
      <c r="AX555" s="30"/>
      <c r="AY555" s="30"/>
      <c r="AZ555" s="30"/>
      <c r="BA555" s="30"/>
      <c r="BB555" s="30"/>
      <c r="BC555" s="30"/>
      <c r="BD555" s="30"/>
      <c r="BH555" s="30"/>
      <c r="BI555" s="30"/>
      <c r="BJ555" s="30"/>
      <c r="BK555" s="30"/>
      <c r="BL555" s="30"/>
      <c r="BM555" s="30"/>
      <c r="BN555" s="30"/>
      <c r="BO555" s="30"/>
      <c r="BP555" s="30"/>
      <c r="BQ555" s="30"/>
      <c r="BR555" s="30"/>
      <c r="BS555" s="30"/>
      <c r="BT555" s="30"/>
      <c r="BU555" s="30"/>
      <c r="BV555" s="30"/>
      <c r="BW555" s="30"/>
      <c r="BX555" s="30"/>
      <c r="BY555" s="30"/>
      <c r="BZ555" s="30"/>
      <c r="CA555" s="30"/>
      <c r="CB555" s="30"/>
      <c r="CC555" s="30"/>
      <c r="CD555" s="30"/>
      <c r="CE555" s="30"/>
      <c r="CF555" s="30"/>
      <c r="CG555" s="30"/>
      <c r="CH555" s="30"/>
      <c r="CI555" s="30"/>
      <c r="CJ555" s="30"/>
      <c r="CK555" s="30"/>
      <c r="CL555" s="30"/>
      <c r="CM555" s="30"/>
      <c r="CN555" s="30"/>
      <c r="CO555" s="30"/>
      <c r="CP555" s="30"/>
      <c r="CQ555" s="30"/>
      <c r="CR555" s="30"/>
      <c r="CS555" s="30"/>
      <c r="CT555" s="30"/>
      <c r="CU555" s="30"/>
      <c r="CV555" s="30"/>
      <c r="CW555" s="30"/>
      <c r="CX555" s="30"/>
      <c r="CY555" s="30"/>
      <c r="CZ555" s="30"/>
      <c r="DA555" s="30"/>
      <c r="DB555" s="30"/>
      <c r="DC555" s="30"/>
      <c r="DD555" s="30"/>
      <c r="DE555" s="30"/>
      <c r="DF555" s="30"/>
      <c r="DG555" s="30"/>
      <c r="DH555" s="30"/>
      <c r="DI555" s="30"/>
      <c r="DJ555" s="30"/>
      <c r="DK555" s="30"/>
      <c r="DL555" s="30"/>
      <c r="DM555" s="30"/>
      <c r="DN555" s="30"/>
      <c r="DO555" s="30"/>
      <c r="DP555" s="30"/>
      <c r="DQ555" s="30"/>
      <c r="DR555" s="30"/>
      <c r="DS555" s="30"/>
      <c r="DT555" s="30"/>
      <c r="DU555" s="30"/>
      <c r="DV555" s="30"/>
      <c r="DW555" s="30"/>
      <c r="DX555" s="30"/>
      <c r="DY555" s="30"/>
      <c r="DZ555" s="30"/>
      <c r="EA555" s="30"/>
      <c r="EB555" s="30"/>
      <c r="EC555" s="30"/>
      <c r="ED555" s="30"/>
      <c r="EE555" s="30"/>
      <c r="EF555" s="30"/>
      <c r="EG555" s="30"/>
      <c r="EH555" s="30"/>
      <c r="EI555" s="30"/>
      <c r="EJ555" s="30"/>
      <c r="EK555" s="30"/>
      <c r="EL555" s="30"/>
      <c r="EM555" s="30"/>
      <c r="EN555" s="30"/>
      <c r="EO555" s="30"/>
      <c r="EP555" s="30"/>
      <c r="EQ555" s="30"/>
      <c r="ER555" s="30"/>
      <c r="ES555" s="30"/>
      <c r="ET555" s="30"/>
      <c r="EU555" s="30"/>
      <c r="EV555" s="30"/>
      <c r="EW555" s="30"/>
      <c r="EX555" s="30"/>
      <c r="EY555" s="30"/>
      <c r="EZ555" s="30"/>
      <c r="FA555" s="30"/>
      <c r="FB555" s="30"/>
      <c r="FC555" s="30"/>
      <c r="FD555" s="30"/>
      <c r="FE555" s="30"/>
      <c r="FF555" s="30"/>
      <c r="FG555" s="30"/>
      <c r="FH555" s="30"/>
      <c r="FI555" s="30"/>
      <c r="FJ555" s="30"/>
      <c r="FK555" s="30"/>
      <c r="FL555" s="30"/>
      <c r="FM555" s="30"/>
      <c r="FN555" s="30"/>
      <c r="FO555" s="30"/>
      <c r="FP555" s="30"/>
      <c r="FQ555" s="30"/>
      <c r="FR555" s="30"/>
      <c r="FS555" s="30"/>
      <c r="FT555" s="30"/>
      <c r="FU555" s="30"/>
      <c r="FV555" s="30"/>
      <c r="FW555" s="30"/>
      <c r="FX555" s="30"/>
      <c r="FY555" s="30"/>
      <c r="FZ555" s="30"/>
      <c r="GA555" s="30"/>
      <c r="GB555" s="30"/>
      <c r="GC555" s="30"/>
      <c r="GD555" s="30"/>
      <c r="GE555" s="30"/>
      <c r="GF555" s="30"/>
      <c r="GG555" s="30"/>
      <c r="GH555" s="30"/>
      <c r="GI555" s="30"/>
      <c r="GJ555" s="30"/>
      <c r="GK555" s="30"/>
      <c r="GL555" s="30"/>
      <c r="GM555" s="30"/>
      <c r="GN555" s="30"/>
      <c r="GO555" s="30"/>
      <c r="GP555" s="30"/>
      <c r="GQ555" s="30"/>
      <c r="GR555" s="30"/>
      <c r="GS555" s="30"/>
      <c r="GT555" s="30"/>
      <c r="GU555" s="30"/>
      <c r="GV555" s="30"/>
      <c r="GW555" s="30"/>
      <c r="GX555" s="30"/>
      <c r="GY555" s="30"/>
      <c r="GZ555" s="30"/>
      <c r="HA555" s="30"/>
      <c r="HB555" s="30"/>
      <c r="HC555" s="30"/>
      <c r="HD555" s="30"/>
      <c r="HE555" s="30"/>
      <c r="HF555" s="30"/>
      <c r="HG555" s="30"/>
      <c r="HH555" s="30"/>
      <c r="HI555" s="30"/>
      <c r="HJ555" s="30"/>
      <c r="HK555" s="30"/>
      <c r="HL555" s="30"/>
      <c r="HM555" s="30"/>
      <c r="HN555" s="30"/>
      <c r="HO555" s="30"/>
      <c r="HP555" s="30"/>
      <c r="HQ555" s="30"/>
      <c r="HR555" s="30"/>
      <c r="HS555" s="30"/>
      <c r="HT555" s="30"/>
      <c r="HU555" s="30"/>
      <c r="HV555" s="30"/>
      <c r="HW555" s="30"/>
      <c r="HX555" s="30"/>
      <c r="HY555" s="30"/>
      <c r="HZ555" s="30"/>
      <c r="IA555" s="30"/>
      <c r="IB555" s="30"/>
      <c r="IC555" s="30"/>
      <c r="ID555" s="30"/>
      <c r="IE555" s="30"/>
      <c r="IF555" s="30"/>
      <c r="IG555" s="30"/>
      <c r="IH555" s="30"/>
      <c r="II555" s="30"/>
      <c r="IJ555" s="30"/>
      <c r="IK555" s="30"/>
      <c r="IL555" s="30"/>
      <c r="IM555" s="30"/>
      <c r="IN555" s="30"/>
      <c r="IO555" s="30"/>
      <c r="IP555" s="30"/>
      <c r="IQ555" s="30"/>
      <c r="IR555" s="30"/>
      <c r="IS555" s="30"/>
      <c r="IT555" s="30"/>
      <c r="IU555" s="30"/>
      <c r="IV555" s="30"/>
      <c r="IW555" s="30"/>
      <c r="IX555" s="30"/>
      <c r="IY555" s="30"/>
      <c r="IZ555" s="30"/>
      <c r="JA555" s="30"/>
      <c r="JB555" s="30"/>
      <c r="JC555" s="30"/>
      <c r="JD555" s="30"/>
      <c r="JE555" s="30"/>
      <c r="JF555" s="30"/>
      <c r="JG555" s="30"/>
      <c r="JH555" s="30"/>
      <c r="JI555" s="30"/>
      <c r="JJ555" s="30"/>
      <c r="JK555" s="30"/>
      <c r="JL555" s="30"/>
      <c r="JM555" s="30"/>
      <c r="JN555" s="30"/>
      <c r="JO555" s="30"/>
      <c r="JP555" s="30"/>
      <c r="JQ555" s="30"/>
      <c r="JR555" s="30"/>
      <c r="JS555" s="30"/>
      <c r="JT555" s="30"/>
      <c r="JU555" s="30"/>
      <c r="JV555" s="30"/>
      <c r="JW555" s="30"/>
      <c r="JX555" s="30"/>
      <c r="JY555" s="30"/>
      <c r="JZ555" s="30"/>
      <c r="KA555" s="30"/>
      <c r="KB555" s="30"/>
      <c r="KC555" s="30"/>
      <c r="KD555" s="30"/>
      <c r="KE555" s="30"/>
      <c r="KF555" s="30"/>
      <c r="KG555" s="30"/>
      <c r="KH555" s="30"/>
      <c r="KI555" s="30"/>
      <c r="KJ555" s="30"/>
      <c r="KK555" s="30"/>
      <c r="KL555" s="30"/>
      <c r="KM555" s="30"/>
      <c r="KN555" s="30"/>
      <c r="KO555" s="30"/>
      <c r="KP555" s="30"/>
      <c r="KQ555" s="30"/>
      <c r="KR555" s="30"/>
      <c r="KS555" s="30"/>
      <c r="KT555" s="30"/>
      <c r="KU555" s="30"/>
      <c r="KV555" s="30"/>
      <c r="KW555" s="30"/>
      <c r="KX555" s="30"/>
      <c r="KY555" s="30"/>
      <c r="KZ555" s="30"/>
      <c r="LA555" s="30"/>
      <c r="LB555" s="30"/>
      <c r="LC555" s="30"/>
      <c r="LD555" s="30"/>
      <c r="LE555" s="30"/>
      <c r="LF555" s="30"/>
      <c r="LG555" s="30"/>
      <c r="LH555" s="30"/>
      <c r="LI555" s="30"/>
      <c r="LJ555" s="30"/>
      <c r="LK555" s="30"/>
      <c r="LL555" s="30"/>
      <c r="LM555" s="30"/>
      <c r="LN555" s="30"/>
      <c r="LO555" s="30"/>
      <c r="LP555" s="30"/>
      <c r="LQ555" s="30"/>
      <c r="LR555" s="30"/>
      <c r="LS555" s="30"/>
      <c r="LT555" s="30"/>
      <c r="LU555" s="30"/>
      <c r="LV555" s="30"/>
      <c r="LW555" s="30"/>
      <c r="LX555" s="117"/>
      <c r="LY555" s="117"/>
      <c r="LZ555" s="117"/>
      <c r="MA555" s="117"/>
      <c r="MB555" s="30"/>
      <c r="MC555" s="30"/>
      <c r="MD555" s="30"/>
      <c r="ME555" s="30"/>
      <c r="MF555" s="30"/>
      <c r="MG555" s="30"/>
      <c r="MH555" s="30"/>
      <c r="MI555" s="30"/>
      <c r="MJ555" s="30"/>
      <c r="MK555" s="30"/>
      <c r="ML555" s="30"/>
      <c r="MM555" s="30"/>
      <c r="MN555" s="30"/>
      <c r="MO555" s="30"/>
      <c r="MP555" s="30"/>
      <c r="MQ555" s="30"/>
      <c r="MR555" s="30"/>
      <c r="MS555" s="30"/>
      <c r="MT555" s="30"/>
      <c r="MU555" s="30"/>
      <c r="MV555" s="30"/>
      <c r="MW555" s="128"/>
      <c r="MX555" s="128"/>
      <c r="MY555" s="128"/>
      <c r="MZ555" s="128"/>
      <c r="NA555" s="128"/>
      <c r="NB555" s="128"/>
      <c r="NC555" s="128"/>
      <c r="ND555" s="128"/>
      <c r="NE555" s="128"/>
      <c r="NF555" s="128"/>
      <c r="NG555" s="128"/>
      <c r="NH555" s="128"/>
      <c r="NI555" s="128"/>
      <c r="NJ555" s="128"/>
      <c r="NK555" s="128"/>
      <c r="NL555" s="128"/>
      <c r="NM555" s="128"/>
      <c r="NN555" s="128"/>
      <c r="NO555" s="128"/>
      <c r="NP555" s="128"/>
      <c r="NQ555" s="128"/>
      <c r="NR555" s="128"/>
      <c r="NS555" s="128"/>
      <c r="NT555" s="128"/>
      <c r="NU555" s="128"/>
      <c r="NV555" s="128"/>
      <c r="NW555" s="128"/>
      <c r="NX555" s="128"/>
      <c r="NY555" s="128"/>
      <c r="NZ555" s="128"/>
      <c r="OA555" s="128"/>
      <c r="OB555" s="128"/>
      <c r="OC555" s="128"/>
      <c r="OD555" s="128"/>
      <c r="OE555" s="128"/>
      <c r="OF555" s="128"/>
      <c r="OG555" s="128"/>
      <c r="OH555" s="128"/>
      <c r="OI555" s="128"/>
      <c r="OJ555" s="128"/>
      <c r="OK555" s="128"/>
      <c r="OL555" s="128"/>
      <c r="OM555" s="30"/>
      <c r="ON555" s="30"/>
      <c r="OO555" s="128"/>
      <c r="OP555" s="128"/>
      <c r="OQ555" s="128"/>
      <c r="OR555" s="128"/>
      <c r="OS555" s="128"/>
      <c r="RF555" s="144">
        <v>12625</v>
      </c>
      <c r="RG555" s="30"/>
      <c r="RH555" s="30"/>
      <c r="RI555" s="30"/>
      <c r="RJ555" s="30"/>
      <c r="RK555" s="30"/>
      <c r="RL555" s="30"/>
      <c r="RM555" s="30"/>
      <c r="RN555" s="30"/>
      <c r="RO555" s="30"/>
      <c r="RP555" s="30"/>
      <c r="RQ555" s="30"/>
      <c r="RR555" s="30"/>
      <c r="RS555" s="30"/>
      <c r="RT555" s="30"/>
      <c r="RU555" s="30"/>
      <c r="RV555" s="30"/>
      <c r="RW555" s="30"/>
      <c r="RX555" s="30"/>
      <c r="RY555" s="30"/>
      <c r="RZ555" s="30"/>
      <c r="SA555" s="30"/>
      <c r="SB555" s="30"/>
      <c r="SC555" s="30"/>
      <c r="SD555" s="30"/>
      <c r="SE555" s="30"/>
      <c r="SF555" s="30"/>
      <c r="SG555" s="30"/>
      <c r="SH555" s="30"/>
      <c r="SI555" s="30"/>
      <c r="SJ555" s="30"/>
      <c r="SK555" s="30"/>
      <c r="SL555" s="30"/>
      <c r="SM555" s="30"/>
      <c r="SN555" s="30"/>
      <c r="SO555" s="30"/>
      <c r="SP555" s="30"/>
      <c r="SQ555" s="30"/>
      <c r="SR555" s="30"/>
      <c r="SS555" s="30"/>
      <c r="ST555" s="30"/>
      <c r="SU555" s="30"/>
      <c r="SV555" s="30"/>
      <c r="SW555" s="30"/>
      <c r="SX555" s="30"/>
      <c r="SY555" s="30"/>
      <c r="SZ555" s="30"/>
      <c r="TA555" s="30"/>
      <c r="TB555" s="30"/>
      <c r="TC555" s="30"/>
      <c r="TD555" s="30"/>
      <c r="TE555" s="30"/>
      <c r="TF555" s="30"/>
      <c r="TG555" s="30"/>
      <c r="TH555" s="30"/>
      <c r="TI555" s="30"/>
      <c r="TJ555" s="30"/>
      <c r="TK555" s="30"/>
      <c r="TL555" s="30"/>
      <c r="TM555" s="30"/>
      <c r="TN555" s="30"/>
      <c r="TO555" s="30"/>
      <c r="TP555" s="30"/>
      <c r="TQ555" s="30"/>
      <c r="TR555" s="30"/>
      <c r="TS555" s="30"/>
      <c r="TT555" s="30"/>
      <c r="TU555" s="30"/>
      <c r="TV555" s="30"/>
      <c r="TW555" s="30"/>
      <c r="TX555" s="30"/>
      <c r="TY555" s="30"/>
      <c r="TZ555" s="30"/>
      <c r="UA555" s="30"/>
      <c r="UB555" s="30"/>
      <c r="UC555" s="30"/>
      <c r="UD555" s="30"/>
      <c r="UE555" s="30"/>
      <c r="UF555" s="30"/>
      <c r="UG555" s="30"/>
      <c r="UH555" s="30"/>
      <c r="UI555" s="30"/>
      <c r="UJ555" s="30"/>
      <c r="UK555" s="30"/>
      <c r="UL555" s="30"/>
      <c r="UM555" s="30"/>
      <c r="UN555" s="30"/>
      <c r="UO555" s="30"/>
      <c r="UP555" s="30"/>
      <c r="UQ555" s="30"/>
      <c r="UR555" s="30"/>
      <c r="US555" s="30"/>
      <c r="UT555" s="30"/>
      <c r="UU555" s="30"/>
      <c r="UV555" s="30"/>
      <c r="UW555" s="30"/>
      <c r="UX555" s="30"/>
      <c r="UY555" s="30"/>
      <c r="UZ555" s="30"/>
      <c r="VA555" s="30"/>
      <c r="VB555" s="30"/>
      <c r="VC555" s="30"/>
      <c r="VD555" s="30"/>
      <c r="VE555" s="30"/>
      <c r="VF555" s="30"/>
      <c r="VG555" s="30"/>
      <c r="VH555" s="30"/>
      <c r="VI555" s="30"/>
      <c r="VJ555" s="30"/>
      <c r="VK555" s="30"/>
      <c r="VL555" s="30"/>
      <c r="VM555" s="30"/>
      <c r="VN555" s="30"/>
      <c r="VO555" s="30"/>
      <c r="VP555" s="30"/>
      <c r="VQ555" s="30"/>
      <c r="VR555" s="30"/>
      <c r="VS555" s="30"/>
      <c r="VT555" s="30"/>
      <c r="VU555" s="30"/>
      <c r="VV555" s="30"/>
      <c r="VW555" s="30"/>
      <c r="VX555" s="30"/>
      <c r="VY555" s="30"/>
      <c r="VZ555" s="30"/>
      <c r="WA555" s="30"/>
      <c r="WB555" s="30"/>
      <c r="WC555" s="30"/>
      <c r="WD555" s="30"/>
      <c r="WE555" s="30"/>
      <c r="WF555" s="30"/>
      <c r="WG555" s="30"/>
      <c r="WH555" s="30"/>
      <c r="WI555" s="30"/>
      <c r="WJ555" s="30"/>
      <c r="WK555" s="30"/>
      <c r="WL555" s="30"/>
      <c r="WM555" s="30"/>
      <c r="WN555" s="30"/>
      <c r="WO555" s="30"/>
      <c r="WP555" s="30"/>
      <c r="WQ555" s="30"/>
      <c r="WR555" s="30"/>
      <c r="WS555" s="30"/>
      <c r="WT555" s="30"/>
      <c r="WU555" s="30"/>
      <c r="WV555" s="30"/>
      <c r="WW555" s="30"/>
      <c r="WX555" s="30"/>
      <c r="WY555" s="30"/>
      <c r="WZ555" s="30"/>
      <c r="XA555" s="30"/>
      <c r="XB555" s="30"/>
      <c r="XC555" s="30"/>
      <c r="XD555" s="30"/>
      <c r="XE555" s="30"/>
      <c r="XF555" s="30"/>
      <c r="XG555" s="30"/>
      <c r="XH555" s="30"/>
      <c r="XI555" s="30"/>
      <c r="XJ555" s="30"/>
      <c r="XK555" s="30"/>
      <c r="XL555" s="30"/>
      <c r="XM555" s="30"/>
      <c r="XN555" s="30"/>
      <c r="XO555" s="30"/>
      <c r="XP555" s="30"/>
      <c r="XQ555" s="30"/>
      <c r="XR555" s="30"/>
      <c r="XS555" s="30"/>
      <c r="XT555" s="30"/>
      <c r="XU555" s="30"/>
      <c r="XV555" s="30"/>
      <c r="XW555" s="30"/>
      <c r="XX555" s="30"/>
      <c r="XY555" s="30"/>
      <c r="XZ555" s="30"/>
      <c r="YA555" s="30"/>
      <c r="YB555" s="30"/>
      <c r="YC555" s="30"/>
      <c r="YD555" s="30"/>
      <c r="YE555" s="30"/>
      <c r="YF555" s="30"/>
      <c r="YG555" s="30"/>
      <c r="YH555" s="30"/>
      <c r="YI555" s="30"/>
      <c r="YJ555" s="30"/>
      <c r="YK555" s="30"/>
      <c r="YL555" s="30"/>
      <c r="YM555" s="30"/>
      <c r="YN555" s="30"/>
      <c r="YO555" s="30"/>
      <c r="YP555" s="30"/>
      <c r="YQ555" s="30"/>
      <c r="YR555" s="30"/>
      <c r="YS555" s="30"/>
      <c r="YT555" s="30"/>
      <c r="YU555" s="30"/>
      <c r="YV555" s="30"/>
      <c r="YW555" s="30"/>
      <c r="YX555" s="30"/>
      <c r="YY555" s="30"/>
      <c r="YZ555" s="30"/>
      <c r="ZA555" s="30"/>
      <c r="ZB555" s="30"/>
      <c r="ZC555" s="30"/>
      <c r="ZD555" s="30"/>
      <c r="ZE555" s="30"/>
      <c r="ZF555" s="30"/>
      <c r="ZG555" s="30"/>
      <c r="ZH555" s="30"/>
      <c r="ZI555" s="30"/>
      <c r="ZJ555" s="30"/>
      <c r="ZK555" s="30"/>
      <c r="ZL555" s="30"/>
      <c r="ZM555" s="30"/>
      <c r="ZN555" s="30"/>
      <c r="ZO555" s="30"/>
      <c r="ZP555" s="30"/>
      <c r="ZQ555" s="30"/>
      <c r="ZR555" s="30"/>
      <c r="ZS555" s="30"/>
      <c r="ZT555" s="30"/>
      <c r="ZU555" s="30"/>
      <c r="ZV555" s="30"/>
      <c r="ZW555" s="30"/>
      <c r="ZX555" s="30"/>
      <c r="ZY555" s="30"/>
      <c r="ZZ555" s="30"/>
      <c r="AAA555" s="30"/>
      <c r="AAB555" s="30"/>
      <c r="AAC555" s="30"/>
      <c r="AAD555" s="30"/>
      <c r="AAE555" s="30"/>
      <c r="AAF555" s="30"/>
      <c r="AAG555" s="30"/>
      <c r="AAH555" s="30"/>
      <c r="AAI555" s="30"/>
      <c r="AAJ555" s="30"/>
      <c r="AAK555" s="30"/>
      <c r="AAL555" s="30"/>
      <c r="AAM555" s="30"/>
      <c r="AAN555" s="30"/>
      <c r="AAO555" s="30"/>
      <c r="AAP555" s="30"/>
      <c r="AAQ555" s="30"/>
      <c r="AAR555" s="30"/>
      <c r="AAS555" s="30"/>
      <c r="AAT555" s="30"/>
      <c r="AAU555" s="30"/>
      <c r="AAV555" s="30"/>
      <c r="AAW555" s="30"/>
      <c r="AAX555" s="30"/>
      <c r="AAY555" s="30"/>
      <c r="AAZ555" s="30"/>
      <c r="ABA555" s="30"/>
      <c r="ABB555" s="30"/>
      <c r="ABC555" s="30"/>
      <c r="ABD555" s="30"/>
      <c r="ABE555" s="30"/>
      <c r="ABF555" s="30"/>
      <c r="ABG555" s="30"/>
      <c r="ABH555" s="30"/>
      <c r="ABI555" s="30"/>
      <c r="ABJ555" s="30"/>
      <c r="ABK555" s="30"/>
      <c r="ABL555" s="30"/>
      <c r="ABM555" s="30"/>
      <c r="ABN555" s="30"/>
      <c r="ABO555" s="30"/>
      <c r="ABP555" s="30"/>
      <c r="ABQ555" s="30"/>
      <c r="ABR555" s="30"/>
      <c r="ABS555" s="30"/>
      <c r="ABT555" s="30"/>
      <c r="ABU555" s="30"/>
      <c r="ABV555" s="30"/>
      <c r="ABW555" s="30"/>
      <c r="ABX555" s="30"/>
      <c r="ABY555" s="30"/>
      <c r="ABZ555" s="30"/>
      <c r="ACA555" s="30"/>
      <c r="ACB555" s="30"/>
      <c r="ACC555" s="30"/>
      <c r="ACD555" s="30"/>
      <c r="ACE555" s="30"/>
      <c r="ACF555" s="30"/>
      <c r="ACG555" s="30"/>
      <c r="ACH555" s="30"/>
      <c r="ACI555" s="30"/>
      <c r="ACJ555" s="30"/>
      <c r="ACK555" s="30"/>
      <c r="ACL555" s="30"/>
      <c r="ACM555" s="30"/>
      <c r="ACN555" s="30"/>
      <c r="ACO555" s="30"/>
      <c r="ACP555" s="30"/>
      <c r="ACQ555" s="30"/>
      <c r="ACR555" s="30"/>
      <c r="ACS555" s="30"/>
      <c r="ACT555" s="30"/>
      <c r="ACU555" s="30"/>
      <c r="ACV555" s="30"/>
      <c r="ACW555" s="30"/>
      <c r="ACX555" s="30"/>
      <c r="ACY555" s="30"/>
      <c r="ACZ555" s="30"/>
      <c r="ADA555" s="30"/>
      <c r="ADB555" s="30"/>
      <c r="ADC555" s="30"/>
      <c r="ADD555" s="30"/>
      <c r="ADE555" s="30"/>
      <c r="ADF555" s="30"/>
      <c r="ADG555" s="30"/>
      <c r="ADH555" s="30"/>
      <c r="ADI555" s="30"/>
      <c r="ADJ555" s="30"/>
      <c r="ADK555" s="30"/>
      <c r="ADL555" s="30"/>
      <c r="ADM555" s="30"/>
      <c r="ADN555" s="30"/>
      <c r="ADO555" s="30"/>
      <c r="ADP555" s="30"/>
      <c r="ADQ555" s="30"/>
      <c r="ADR555" s="30"/>
      <c r="ADS555" s="30"/>
      <c r="ADT555" s="30"/>
      <c r="ADU555" s="30"/>
      <c r="ADV555" s="30"/>
      <c r="ADW555" s="30"/>
      <c r="ADX555" s="43"/>
      <c r="ADY555" s="152">
        <f>RF555</f>
        <v>12625</v>
      </c>
      <c r="ADZ555" s="5"/>
      <c r="AEB555" s="7"/>
      <c r="AEC555" s="7"/>
      <c r="AED555" s="7"/>
      <c r="AEE555" s="7"/>
      <c r="AEF555" s="7"/>
      <c r="AEG555" s="7"/>
      <c r="AEH555" s="7"/>
      <c r="AEI555" s="7"/>
      <c r="AEJ555" s="7"/>
      <c r="AEK555" s="7"/>
      <c r="AEL555" s="7"/>
      <c r="AEM555" s="7"/>
      <c r="AEN555" s="7"/>
      <c r="AEO555" s="7"/>
      <c r="AEP555" s="7"/>
      <c r="AEQ555" s="7"/>
      <c r="AER555" s="7"/>
      <c r="AES555" s="7"/>
      <c r="AET555" s="7"/>
      <c r="AEU555" s="7"/>
      <c r="AEV555" s="7"/>
      <c r="AEW555" s="7"/>
    </row>
    <row r="556" spans="1:829" ht="15" x14ac:dyDescent="0.25">
      <c r="A556" s="151" t="s">
        <v>72</v>
      </c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  <c r="Z556" s="30"/>
      <c r="AA556" s="30"/>
      <c r="AB556" s="30"/>
      <c r="AC556" s="30"/>
      <c r="AD556" s="30"/>
      <c r="AE556" s="30"/>
      <c r="AF556" s="30"/>
      <c r="AG556" s="30"/>
      <c r="AH556" s="30"/>
      <c r="AI556" s="30"/>
      <c r="AJ556" s="30"/>
      <c r="AK556" s="30"/>
      <c r="AL556" s="30"/>
      <c r="AM556" s="30"/>
      <c r="AN556" s="30"/>
      <c r="AO556" s="30"/>
      <c r="AP556" s="30"/>
      <c r="AQ556" s="30"/>
      <c r="AR556" s="30"/>
      <c r="AS556" s="30"/>
      <c r="AT556" s="30"/>
      <c r="AU556" s="30"/>
      <c r="AV556" s="30"/>
      <c r="AW556" s="30"/>
      <c r="AX556" s="30"/>
      <c r="AY556" s="30"/>
      <c r="AZ556" s="30"/>
      <c r="BA556" s="30"/>
      <c r="BB556" s="30"/>
      <c r="BC556" s="30"/>
      <c r="BD556" s="30"/>
      <c r="BH556" s="30"/>
      <c r="BI556" s="30"/>
      <c r="BJ556" s="30"/>
      <c r="BK556" s="30"/>
      <c r="BL556" s="30"/>
      <c r="BM556" s="30"/>
      <c r="BN556" s="30"/>
      <c r="BO556" s="30"/>
      <c r="BP556" s="30"/>
      <c r="BQ556" s="30"/>
      <c r="BR556" s="30"/>
      <c r="BS556" s="30"/>
      <c r="BT556" s="30"/>
      <c r="BU556" s="30"/>
      <c r="BV556" s="30"/>
      <c r="BW556" s="30"/>
      <c r="BX556" s="30"/>
      <c r="BY556" s="30"/>
      <c r="BZ556" s="30"/>
      <c r="CA556" s="30"/>
      <c r="CB556" s="30"/>
      <c r="CC556" s="30"/>
      <c r="CD556" s="30"/>
      <c r="CE556" s="30"/>
      <c r="CF556" s="30"/>
      <c r="CG556" s="30"/>
      <c r="CH556" s="30"/>
      <c r="CI556" s="30"/>
      <c r="CJ556" s="30"/>
      <c r="CK556" s="30"/>
      <c r="CL556" s="30"/>
      <c r="CM556" s="30"/>
      <c r="CN556" s="30"/>
      <c r="CO556" s="30"/>
      <c r="CP556" s="30"/>
      <c r="CQ556" s="30"/>
      <c r="CR556" s="30"/>
      <c r="CS556" s="30"/>
      <c r="CT556" s="30"/>
      <c r="CU556" s="30"/>
      <c r="CV556" s="30"/>
      <c r="CW556" s="30"/>
      <c r="CX556" s="30"/>
      <c r="CY556" s="30"/>
      <c r="CZ556" s="30"/>
      <c r="DA556" s="30"/>
      <c r="DB556" s="30"/>
      <c r="DC556" s="30"/>
      <c r="DD556" s="30"/>
      <c r="DE556" s="30"/>
      <c r="DF556" s="30"/>
      <c r="DG556" s="30"/>
      <c r="DH556" s="30"/>
      <c r="DI556" s="30"/>
      <c r="DJ556" s="30"/>
      <c r="DK556" s="30"/>
      <c r="DL556" s="30"/>
      <c r="DM556" s="30"/>
      <c r="DN556" s="30"/>
      <c r="DO556" s="30"/>
      <c r="DP556" s="30"/>
      <c r="DQ556" s="30"/>
      <c r="DR556" s="30"/>
      <c r="DS556" s="30"/>
      <c r="DT556" s="30"/>
      <c r="DU556" s="30"/>
      <c r="DV556" s="30"/>
      <c r="DW556" s="30"/>
      <c r="DX556" s="30"/>
      <c r="DY556" s="30"/>
      <c r="DZ556" s="30"/>
      <c r="EA556" s="30"/>
      <c r="EB556" s="30"/>
      <c r="EC556" s="30"/>
      <c r="ED556" s="30"/>
      <c r="EE556" s="30"/>
      <c r="EF556" s="30"/>
      <c r="EG556" s="30"/>
      <c r="EH556" s="30"/>
      <c r="EI556" s="30"/>
      <c r="EJ556" s="30"/>
      <c r="EK556" s="30"/>
      <c r="EL556" s="30"/>
      <c r="EM556" s="30"/>
      <c r="EN556" s="30"/>
      <c r="EO556" s="30"/>
      <c r="EP556" s="30"/>
      <c r="EQ556" s="30"/>
      <c r="ER556" s="30"/>
      <c r="ES556" s="30"/>
      <c r="ET556" s="30"/>
      <c r="EU556" s="30"/>
      <c r="EV556" s="30"/>
      <c r="EW556" s="30"/>
      <c r="EX556" s="30"/>
      <c r="EY556" s="30"/>
      <c r="EZ556" s="30"/>
      <c r="FA556" s="30"/>
      <c r="FB556" s="30"/>
      <c r="FC556" s="30"/>
      <c r="FD556" s="30"/>
      <c r="FE556" s="30"/>
      <c r="FF556" s="30"/>
      <c r="FG556" s="30"/>
      <c r="FH556" s="30"/>
      <c r="FI556" s="30"/>
      <c r="FJ556" s="30"/>
      <c r="FK556" s="30"/>
      <c r="FL556" s="30"/>
      <c r="FM556" s="30"/>
      <c r="FN556" s="30"/>
      <c r="FO556" s="30"/>
      <c r="FP556" s="30"/>
      <c r="FQ556" s="30"/>
      <c r="FR556" s="30"/>
      <c r="FS556" s="30"/>
      <c r="FT556" s="30"/>
      <c r="FU556" s="30"/>
      <c r="FV556" s="30"/>
      <c r="FW556" s="30"/>
      <c r="FX556" s="30"/>
      <c r="FY556" s="30"/>
      <c r="FZ556" s="30"/>
      <c r="GA556" s="30"/>
      <c r="GB556" s="30"/>
      <c r="GC556" s="30"/>
      <c r="GD556" s="30"/>
      <c r="GE556" s="30"/>
      <c r="GF556" s="30"/>
      <c r="GG556" s="30"/>
      <c r="GH556" s="30"/>
      <c r="GI556" s="30"/>
      <c r="GJ556" s="30"/>
      <c r="GK556" s="30"/>
      <c r="GL556" s="30"/>
      <c r="GM556" s="30"/>
      <c r="GN556" s="30"/>
      <c r="GO556" s="30"/>
      <c r="GP556" s="30"/>
      <c r="GQ556" s="30"/>
      <c r="GR556" s="30"/>
      <c r="GS556" s="30"/>
      <c r="GT556" s="30"/>
      <c r="GU556" s="30"/>
      <c r="GV556" s="30"/>
      <c r="GW556" s="30"/>
      <c r="GX556" s="30"/>
      <c r="GY556" s="30"/>
      <c r="GZ556" s="30"/>
      <c r="HA556" s="30"/>
      <c r="HB556" s="30"/>
      <c r="HC556" s="30"/>
      <c r="HD556" s="30"/>
      <c r="HE556" s="30"/>
      <c r="HF556" s="30"/>
      <c r="HG556" s="30"/>
      <c r="HH556" s="30"/>
      <c r="HI556" s="30"/>
      <c r="HJ556" s="30"/>
      <c r="HK556" s="30"/>
      <c r="HL556" s="30"/>
      <c r="HM556" s="30"/>
      <c r="HN556" s="30"/>
      <c r="HO556" s="30"/>
      <c r="HP556" s="30"/>
      <c r="HQ556" s="30"/>
      <c r="HR556" s="30"/>
      <c r="HS556" s="30"/>
      <c r="HT556" s="30"/>
      <c r="HU556" s="30"/>
      <c r="HV556" s="30"/>
      <c r="HW556" s="30"/>
      <c r="HX556" s="30"/>
      <c r="HY556" s="30"/>
      <c r="HZ556" s="30"/>
      <c r="IA556" s="30"/>
      <c r="IB556" s="30"/>
      <c r="IC556" s="30"/>
      <c r="ID556" s="30"/>
      <c r="IE556" s="30"/>
      <c r="IF556" s="30"/>
      <c r="IG556" s="30"/>
      <c r="IH556" s="30"/>
      <c r="II556" s="30"/>
      <c r="IJ556" s="30"/>
      <c r="IK556" s="30"/>
      <c r="IL556" s="30"/>
      <c r="IM556" s="30"/>
      <c r="IN556" s="30"/>
      <c r="IO556" s="30"/>
      <c r="IP556" s="30"/>
      <c r="IQ556" s="30"/>
      <c r="IR556" s="30"/>
      <c r="IS556" s="30"/>
      <c r="IT556" s="30"/>
      <c r="IU556" s="30"/>
      <c r="IV556" s="30"/>
      <c r="IW556" s="30"/>
      <c r="IX556" s="30"/>
      <c r="IY556" s="30"/>
      <c r="IZ556" s="30"/>
      <c r="JA556" s="30"/>
      <c r="JB556" s="30"/>
      <c r="JC556" s="30"/>
      <c r="JD556" s="30"/>
      <c r="JE556" s="30"/>
      <c r="JF556" s="30"/>
      <c r="JG556" s="30"/>
      <c r="JH556" s="30"/>
      <c r="JI556" s="30"/>
      <c r="JJ556" s="30"/>
      <c r="JK556" s="30"/>
      <c r="JL556" s="30"/>
      <c r="JM556" s="30"/>
      <c r="JN556" s="30"/>
      <c r="JO556" s="30"/>
      <c r="JP556" s="30"/>
      <c r="JQ556" s="30"/>
      <c r="JR556" s="30"/>
      <c r="JS556" s="30"/>
      <c r="JT556" s="30"/>
      <c r="JU556" s="30"/>
      <c r="JV556" s="30"/>
      <c r="JW556" s="30"/>
      <c r="JX556" s="30"/>
      <c r="JY556" s="30"/>
      <c r="JZ556" s="30"/>
      <c r="KA556" s="30"/>
      <c r="KB556" s="30"/>
      <c r="KC556" s="30"/>
      <c r="KD556" s="30"/>
      <c r="KE556" s="30"/>
      <c r="KF556" s="30"/>
      <c r="KG556" s="30"/>
      <c r="KH556" s="30"/>
      <c r="KI556" s="30"/>
      <c r="KJ556" s="30"/>
      <c r="KK556" s="30"/>
      <c r="KL556" s="30"/>
      <c r="KM556" s="30"/>
      <c r="KN556" s="30"/>
      <c r="KO556" s="30"/>
      <c r="KP556" s="30"/>
      <c r="KQ556" s="30"/>
      <c r="KR556" s="30"/>
      <c r="KS556" s="30"/>
      <c r="KT556" s="30"/>
      <c r="KU556" s="30"/>
      <c r="KV556" s="30"/>
      <c r="KW556" s="30"/>
      <c r="KX556" s="30"/>
      <c r="KY556" s="30"/>
      <c r="KZ556" s="30"/>
      <c r="LA556" s="30"/>
      <c r="LB556" s="30"/>
      <c r="LC556" s="30"/>
      <c r="LD556" s="30"/>
      <c r="LE556" s="30"/>
      <c r="LF556" s="30"/>
      <c r="LG556" s="30"/>
      <c r="LH556" s="30"/>
      <c r="LI556" s="30"/>
      <c r="LJ556" s="30"/>
      <c r="LK556" s="30"/>
      <c r="LL556" s="30"/>
      <c r="LM556" s="30"/>
      <c r="LN556" s="30"/>
      <c r="LO556" s="30"/>
      <c r="LP556" s="30"/>
      <c r="LQ556" s="30"/>
      <c r="LR556" s="30"/>
      <c r="LS556" s="30"/>
      <c r="LT556" s="30"/>
      <c r="LU556" s="30"/>
      <c r="LV556" s="30"/>
      <c r="LW556" s="30"/>
      <c r="MB556" s="30"/>
      <c r="MC556" s="30"/>
      <c r="MD556" s="30"/>
      <c r="ME556" s="30"/>
      <c r="MF556" s="30"/>
      <c r="MG556" s="30"/>
      <c r="MH556" s="30"/>
      <c r="MI556" s="30"/>
      <c r="MJ556" s="30"/>
      <c r="MK556" s="30"/>
      <c r="ML556" s="30"/>
      <c r="MM556" s="30"/>
      <c r="MN556" s="30"/>
      <c r="MO556" s="30"/>
      <c r="MP556" s="30"/>
      <c r="MQ556" s="30"/>
      <c r="MR556" s="30"/>
      <c r="MS556" s="30"/>
      <c r="MT556" s="30"/>
      <c r="MU556" s="30"/>
      <c r="MV556" s="30"/>
      <c r="MW556" s="128"/>
      <c r="MX556" s="128"/>
      <c r="MY556" s="128"/>
      <c r="MZ556" s="128"/>
      <c r="NA556" s="128"/>
      <c r="NB556" s="128"/>
      <c r="NC556" s="128"/>
      <c r="ND556" s="128"/>
      <c r="NE556" s="128"/>
      <c r="NF556" s="128"/>
      <c r="NG556" s="128"/>
      <c r="NH556" s="128"/>
      <c r="NI556" s="128"/>
      <c r="NJ556" s="128"/>
      <c r="NK556" s="128"/>
      <c r="NL556" s="128"/>
      <c r="NM556" s="128"/>
      <c r="NN556" s="128"/>
      <c r="NO556" s="128"/>
      <c r="NP556" s="128"/>
      <c r="NQ556" s="128"/>
      <c r="NR556" s="128"/>
      <c r="NS556" s="128"/>
      <c r="NT556" s="128"/>
      <c r="NU556" s="128"/>
      <c r="NV556" s="128"/>
      <c r="NW556" s="128"/>
      <c r="NX556" s="128"/>
      <c r="NY556" s="128"/>
      <c r="NZ556" s="128"/>
      <c r="OA556" s="128"/>
      <c r="OB556" s="128"/>
      <c r="OC556" s="128"/>
      <c r="OD556" s="128"/>
      <c r="OE556" s="128"/>
      <c r="OF556" s="128"/>
      <c r="OG556" s="128"/>
      <c r="OH556" s="128"/>
      <c r="OI556" s="128"/>
      <c r="OJ556" s="128"/>
      <c r="OK556" s="128"/>
      <c r="OL556" s="128"/>
      <c r="OM556" s="30"/>
      <c r="ON556" s="30"/>
      <c r="OO556" s="128"/>
      <c r="OP556" s="128"/>
      <c r="OQ556" s="128"/>
      <c r="OR556" s="128"/>
      <c r="OS556" s="128"/>
      <c r="QF556" s="117"/>
      <c r="RF556" s="145">
        <v>12625</v>
      </c>
      <c r="RG556" s="30"/>
      <c r="RH556" s="30"/>
      <c r="RI556" s="30"/>
      <c r="RJ556" s="30"/>
      <c r="RK556" s="30"/>
      <c r="RL556" s="30"/>
      <c r="RM556" s="30"/>
      <c r="RN556" s="30"/>
      <c r="RO556" s="30"/>
      <c r="RP556" s="30"/>
      <c r="RQ556" s="30"/>
      <c r="RR556" s="30"/>
      <c r="RS556" s="30"/>
      <c r="RT556" s="30"/>
      <c r="RU556" s="30"/>
      <c r="RV556" s="30"/>
      <c r="RW556" s="30"/>
      <c r="RX556" s="30"/>
      <c r="RY556" s="30"/>
      <c r="RZ556" s="30"/>
      <c r="SA556" s="30"/>
      <c r="SB556" s="30"/>
      <c r="SC556" s="30"/>
      <c r="SD556" s="30"/>
      <c r="SE556" s="30"/>
      <c r="SF556" s="30"/>
      <c r="SG556" s="30"/>
      <c r="SH556" s="30"/>
      <c r="SI556" s="30"/>
      <c r="SJ556" s="30"/>
      <c r="SK556" s="30"/>
      <c r="SL556" s="30"/>
      <c r="SM556" s="30"/>
      <c r="SN556" s="30"/>
      <c r="SO556" s="30"/>
      <c r="SP556" s="30"/>
      <c r="SQ556" s="30"/>
      <c r="SR556" s="30"/>
      <c r="SS556" s="30"/>
      <c r="ST556" s="30"/>
      <c r="SU556" s="30"/>
      <c r="SV556" s="30"/>
      <c r="SW556" s="30"/>
      <c r="SX556" s="30"/>
      <c r="SY556" s="30"/>
      <c r="SZ556" s="30"/>
      <c r="TA556" s="30"/>
      <c r="TB556" s="30"/>
      <c r="TC556" s="30"/>
      <c r="TD556" s="30"/>
      <c r="TE556" s="30"/>
      <c r="TF556" s="30"/>
      <c r="TG556" s="30"/>
      <c r="TH556" s="30"/>
      <c r="TI556" s="30"/>
      <c r="TJ556" s="30"/>
      <c r="TK556" s="30"/>
      <c r="TL556" s="30"/>
      <c r="TM556" s="30"/>
      <c r="TN556" s="30"/>
      <c r="TO556" s="30"/>
      <c r="TP556" s="30"/>
      <c r="TQ556" s="30"/>
      <c r="TR556" s="30"/>
      <c r="TS556" s="30"/>
      <c r="TT556" s="30"/>
      <c r="TU556" s="30"/>
      <c r="TV556" s="30"/>
      <c r="TW556" s="30"/>
      <c r="TX556" s="30"/>
      <c r="TY556" s="30"/>
      <c r="TZ556" s="30"/>
      <c r="UA556" s="30"/>
      <c r="UB556" s="30"/>
      <c r="UC556" s="30"/>
      <c r="UD556" s="30"/>
      <c r="UE556" s="30"/>
      <c r="UF556" s="30"/>
      <c r="UG556" s="30"/>
      <c r="UH556" s="30"/>
      <c r="UI556" s="30"/>
      <c r="UJ556" s="30"/>
      <c r="UK556" s="30"/>
      <c r="UL556" s="30"/>
      <c r="UM556" s="30"/>
      <c r="UN556" s="30"/>
      <c r="UO556" s="30"/>
      <c r="UP556" s="30"/>
      <c r="UQ556" s="30"/>
      <c r="UR556" s="30"/>
      <c r="US556" s="30"/>
      <c r="UT556" s="30"/>
      <c r="UU556" s="30"/>
      <c r="UV556" s="30"/>
      <c r="UW556" s="30"/>
      <c r="UX556" s="30"/>
      <c r="UY556" s="30"/>
      <c r="UZ556" s="30"/>
      <c r="VA556" s="30"/>
      <c r="VB556" s="30"/>
      <c r="VC556" s="30"/>
      <c r="VD556" s="30"/>
      <c r="VE556" s="30"/>
      <c r="VF556" s="30"/>
      <c r="VG556" s="30"/>
      <c r="VH556" s="30"/>
      <c r="VI556" s="30"/>
      <c r="VJ556" s="30"/>
      <c r="VK556" s="30"/>
      <c r="VL556" s="30"/>
      <c r="VM556" s="30"/>
      <c r="VN556" s="30"/>
      <c r="VO556" s="30"/>
      <c r="VP556" s="30"/>
      <c r="VQ556" s="30"/>
      <c r="VR556" s="30"/>
      <c r="VS556" s="30"/>
      <c r="VT556" s="30"/>
      <c r="VU556" s="30"/>
      <c r="VV556" s="30"/>
      <c r="VW556" s="30"/>
      <c r="VX556" s="30"/>
      <c r="VY556" s="30"/>
      <c r="VZ556" s="30"/>
      <c r="WA556" s="30"/>
      <c r="WB556" s="30"/>
      <c r="WC556" s="30"/>
      <c r="WD556" s="30"/>
      <c r="WE556" s="30"/>
      <c r="WF556" s="30"/>
      <c r="WG556" s="30"/>
      <c r="WH556" s="30"/>
      <c r="WI556" s="30"/>
      <c r="WJ556" s="30"/>
      <c r="WK556" s="30"/>
      <c r="WL556" s="30"/>
      <c r="WM556" s="30"/>
      <c r="WN556" s="30"/>
      <c r="WO556" s="30"/>
      <c r="WP556" s="30"/>
      <c r="WQ556" s="30"/>
      <c r="WR556" s="30"/>
      <c r="WS556" s="30"/>
      <c r="WT556" s="30"/>
      <c r="WU556" s="30"/>
      <c r="WV556" s="30"/>
      <c r="WW556" s="30"/>
      <c r="WX556" s="30"/>
      <c r="WY556" s="30"/>
      <c r="WZ556" s="30"/>
      <c r="XA556" s="30"/>
      <c r="XB556" s="30"/>
      <c r="XC556" s="30"/>
      <c r="XD556" s="30"/>
      <c r="XE556" s="30"/>
      <c r="XF556" s="30"/>
      <c r="XG556" s="30"/>
      <c r="XH556" s="30"/>
      <c r="XI556" s="30"/>
      <c r="XJ556" s="30"/>
      <c r="XK556" s="30"/>
      <c r="XL556" s="30"/>
      <c r="XM556" s="30"/>
      <c r="XN556" s="30"/>
      <c r="XO556" s="30"/>
      <c r="XP556" s="30"/>
      <c r="XQ556" s="30"/>
      <c r="XR556" s="30"/>
      <c r="XS556" s="30"/>
      <c r="XT556" s="30"/>
      <c r="XU556" s="30"/>
      <c r="XV556" s="30"/>
      <c r="XW556" s="30"/>
      <c r="XX556" s="30"/>
      <c r="XY556" s="30"/>
      <c r="XZ556" s="30"/>
      <c r="YA556" s="30"/>
      <c r="YB556" s="30"/>
      <c r="YC556" s="30"/>
      <c r="YD556" s="30"/>
      <c r="YE556" s="30"/>
      <c r="YF556" s="30"/>
      <c r="YG556" s="30"/>
      <c r="YH556" s="30"/>
      <c r="YI556" s="30"/>
      <c r="YJ556" s="30"/>
      <c r="YK556" s="30"/>
      <c r="YL556" s="30"/>
      <c r="YM556" s="30"/>
      <c r="YN556" s="30"/>
      <c r="YO556" s="30"/>
      <c r="YP556" s="30"/>
      <c r="YQ556" s="30"/>
      <c r="YR556" s="30"/>
      <c r="YS556" s="30"/>
      <c r="YT556" s="30"/>
      <c r="YU556" s="30"/>
      <c r="YV556" s="30"/>
      <c r="YW556" s="30"/>
      <c r="YX556" s="30"/>
      <c r="YY556" s="30"/>
      <c r="YZ556" s="30"/>
      <c r="ZA556" s="30"/>
      <c r="ZB556" s="30"/>
      <c r="ZC556" s="30"/>
      <c r="ZD556" s="30"/>
      <c r="ZE556" s="30"/>
      <c r="ZF556" s="30"/>
      <c r="ZG556" s="30"/>
      <c r="ZH556" s="30"/>
      <c r="ZI556" s="30"/>
      <c r="ZJ556" s="30"/>
      <c r="ZK556" s="30"/>
      <c r="ZL556" s="30"/>
      <c r="ZM556" s="30"/>
      <c r="ZN556" s="30"/>
      <c r="ZO556" s="30"/>
      <c r="ZP556" s="30"/>
      <c r="ZQ556" s="30"/>
      <c r="ZR556" s="30"/>
      <c r="ZS556" s="30"/>
      <c r="ZT556" s="30"/>
      <c r="ZU556" s="30"/>
      <c r="ZV556" s="30"/>
      <c r="ZW556" s="30"/>
      <c r="ZX556" s="30"/>
      <c r="ZY556" s="30"/>
      <c r="ZZ556" s="30"/>
      <c r="AAA556" s="30"/>
      <c r="AAB556" s="30"/>
      <c r="AAC556" s="30"/>
      <c r="AAD556" s="30"/>
      <c r="AAE556" s="30"/>
      <c r="AAF556" s="30"/>
      <c r="AAG556" s="30"/>
      <c r="AAH556" s="30"/>
      <c r="AAI556" s="30"/>
      <c r="AAJ556" s="30"/>
      <c r="AAK556" s="30"/>
      <c r="AAL556" s="30"/>
      <c r="AAM556" s="30"/>
      <c r="AAN556" s="30"/>
      <c r="AAO556" s="30"/>
      <c r="AAP556" s="30"/>
      <c r="AAQ556" s="30"/>
      <c r="AAR556" s="30"/>
      <c r="AAS556" s="30"/>
      <c r="AAT556" s="30"/>
      <c r="AAU556" s="30"/>
      <c r="AAV556" s="30"/>
      <c r="AAW556" s="30"/>
      <c r="AAX556" s="30"/>
      <c r="AAY556" s="30"/>
      <c r="AAZ556" s="30"/>
      <c r="ABA556" s="30"/>
      <c r="ABB556" s="30"/>
      <c r="ABC556" s="30"/>
      <c r="ABD556" s="30"/>
      <c r="ABE556" s="30"/>
      <c r="ABF556" s="30"/>
      <c r="ABG556" s="30"/>
      <c r="ABH556" s="30"/>
      <c r="ABI556" s="30"/>
      <c r="ABJ556" s="30"/>
      <c r="ABK556" s="30"/>
      <c r="ABL556" s="30"/>
      <c r="ABM556" s="30"/>
      <c r="ABN556" s="30"/>
      <c r="ABO556" s="30"/>
      <c r="ABP556" s="30"/>
      <c r="ABQ556" s="30"/>
      <c r="ABR556" s="30"/>
      <c r="ABS556" s="30"/>
      <c r="ABT556" s="30"/>
      <c r="ABU556" s="30"/>
      <c r="ABV556" s="30"/>
      <c r="ABW556" s="30"/>
      <c r="ABX556" s="30"/>
      <c r="ABY556" s="30"/>
      <c r="ABZ556" s="30"/>
      <c r="ACA556" s="30"/>
      <c r="ACB556" s="30"/>
      <c r="ACC556" s="30"/>
      <c r="ACD556" s="30"/>
      <c r="ACE556" s="30"/>
      <c r="ACF556" s="30"/>
      <c r="ACG556" s="30"/>
      <c r="ACH556" s="30"/>
      <c r="ACI556" s="30"/>
      <c r="ACJ556" s="30"/>
      <c r="ACK556" s="30"/>
      <c r="ACL556" s="30"/>
      <c r="ACM556" s="30"/>
      <c r="ACN556" s="30"/>
      <c r="ACO556" s="30"/>
      <c r="ACP556" s="30"/>
      <c r="ACQ556" s="30"/>
      <c r="ACR556" s="30"/>
      <c r="ACS556" s="30"/>
      <c r="ACT556" s="30"/>
      <c r="ACU556" s="30"/>
      <c r="ACV556" s="30"/>
      <c r="ACW556" s="30"/>
      <c r="ACX556" s="30"/>
      <c r="ACY556" s="30"/>
      <c r="ACZ556" s="30"/>
      <c r="ADA556" s="30"/>
      <c r="ADB556" s="30"/>
      <c r="ADC556" s="30"/>
      <c r="ADD556" s="30"/>
      <c r="ADE556" s="30"/>
      <c r="ADF556" s="30"/>
      <c r="ADG556" s="30"/>
      <c r="ADH556" s="30"/>
      <c r="ADI556" s="30"/>
      <c r="ADJ556" s="30"/>
      <c r="ADK556" s="30"/>
      <c r="ADL556" s="30"/>
      <c r="ADM556" s="30"/>
      <c r="ADN556" s="30"/>
      <c r="ADO556" s="30"/>
      <c r="ADP556" s="30"/>
      <c r="ADQ556" s="30"/>
      <c r="ADR556" s="30"/>
      <c r="ADS556" s="30"/>
      <c r="ADT556" s="30"/>
      <c r="ADU556" s="30"/>
      <c r="ADV556" s="30"/>
      <c r="ADW556" s="30"/>
      <c r="ADX556" s="43"/>
      <c r="ADY556" s="153">
        <f>RF556</f>
        <v>12625</v>
      </c>
      <c r="ADZ556" s="5"/>
      <c r="AEB556" s="7"/>
      <c r="AEC556" s="7"/>
      <c r="AED556" s="7"/>
      <c r="AEE556" s="7"/>
      <c r="AEF556" s="7"/>
      <c r="AEG556" s="7"/>
      <c r="AEH556" s="7"/>
      <c r="AEI556" s="7"/>
      <c r="AEJ556" s="7"/>
      <c r="AEK556" s="7"/>
      <c r="AEL556" s="7"/>
      <c r="AEM556" s="7"/>
      <c r="AEN556" s="7"/>
      <c r="AEO556" s="7"/>
      <c r="AEP556" s="7"/>
      <c r="AEQ556" s="7"/>
      <c r="AER556" s="7"/>
      <c r="AES556" s="7"/>
      <c r="AET556" s="7"/>
      <c r="AEU556" s="7"/>
      <c r="AEV556" s="7"/>
      <c r="AEW556" s="7"/>
    </row>
    <row r="557" spans="1:829" ht="13.5" thickBot="1" x14ac:dyDescent="0.25">
      <c r="A557" s="155" t="s">
        <v>67</v>
      </c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  <c r="AA557" s="30"/>
      <c r="AB557" s="30"/>
      <c r="AC557" s="30"/>
      <c r="AD557" s="30"/>
      <c r="AE557" s="30"/>
      <c r="AF557" s="30"/>
      <c r="AG557" s="30"/>
      <c r="AH557" s="30"/>
      <c r="AI557" s="30"/>
      <c r="AJ557" s="30"/>
      <c r="AK557" s="30"/>
      <c r="AL557" s="30"/>
      <c r="AM557" s="30"/>
      <c r="AN557" s="30"/>
      <c r="AO557" s="30"/>
      <c r="AP557" s="30"/>
      <c r="AQ557" s="30"/>
      <c r="AR557" s="30"/>
      <c r="AS557" s="30"/>
      <c r="AT557" s="30"/>
      <c r="AU557" s="30"/>
      <c r="AV557" s="30"/>
      <c r="AW557" s="30"/>
      <c r="AX557" s="30"/>
      <c r="AY557" s="30"/>
      <c r="AZ557" s="30"/>
      <c r="BA557" s="30"/>
      <c r="BB557" s="30"/>
      <c r="BC557" s="30"/>
      <c r="BD557" s="30"/>
      <c r="BH557" s="30"/>
      <c r="BI557" s="30"/>
      <c r="BJ557" s="30"/>
      <c r="BK557" s="30"/>
      <c r="BL557" s="30"/>
      <c r="BM557" s="30"/>
      <c r="BN557" s="30"/>
      <c r="BO557" s="30"/>
      <c r="BP557" s="30"/>
      <c r="BQ557" s="30"/>
      <c r="BR557" s="30"/>
      <c r="BS557" s="30"/>
      <c r="BT557" s="30"/>
      <c r="BU557" s="30"/>
      <c r="BV557" s="30"/>
      <c r="BW557" s="30"/>
      <c r="BX557" s="30"/>
      <c r="BY557" s="30"/>
      <c r="BZ557" s="30"/>
      <c r="CA557" s="30"/>
      <c r="CB557" s="30"/>
      <c r="CC557" s="30"/>
      <c r="CD557" s="30"/>
      <c r="CE557" s="30"/>
      <c r="CF557" s="30"/>
      <c r="CG557" s="30"/>
      <c r="CH557" s="30"/>
      <c r="CI557" s="30"/>
      <c r="CJ557" s="30"/>
      <c r="CK557" s="30"/>
      <c r="CL557" s="30"/>
      <c r="CM557" s="30"/>
      <c r="CN557" s="30"/>
      <c r="CO557" s="30"/>
      <c r="CP557" s="30"/>
      <c r="CQ557" s="30"/>
      <c r="CR557" s="30"/>
      <c r="CS557" s="30"/>
      <c r="CT557" s="30"/>
      <c r="CU557" s="30"/>
      <c r="CV557" s="30"/>
      <c r="CW557" s="30"/>
      <c r="CX557" s="30"/>
      <c r="CY557" s="30"/>
      <c r="CZ557" s="30"/>
      <c r="DA557" s="30"/>
      <c r="DB557" s="30"/>
      <c r="DC557" s="30"/>
      <c r="DD557" s="30"/>
      <c r="DE557" s="30"/>
      <c r="DF557" s="30"/>
      <c r="DG557" s="30"/>
      <c r="DH557" s="30"/>
      <c r="DI557" s="30"/>
      <c r="DJ557" s="30"/>
      <c r="DK557" s="30"/>
      <c r="DL557" s="30"/>
      <c r="DM557" s="30"/>
      <c r="DN557" s="30"/>
      <c r="DO557" s="30"/>
      <c r="DP557" s="30"/>
      <c r="DQ557" s="30"/>
      <c r="DR557" s="30"/>
      <c r="DS557" s="30"/>
      <c r="DT557" s="30"/>
      <c r="DU557" s="30"/>
      <c r="DV557" s="30"/>
      <c r="DW557" s="30"/>
      <c r="DX557" s="30"/>
      <c r="DY557" s="30"/>
      <c r="DZ557" s="30"/>
      <c r="EA557" s="30"/>
      <c r="EB557" s="30"/>
      <c r="EC557" s="30"/>
      <c r="ED557" s="30"/>
      <c r="EE557" s="30"/>
      <c r="EF557" s="30"/>
      <c r="EG557" s="30"/>
      <c r="EH557" s="30"/>
      <c r="EI557" s="30"/>
      <c r="EJ557" s="30"/>
      <c r="EK557" s="30"/>
      <c r="EL557" s="30"/>
      <c r="EM557" s="30"/>
      <c r="EN557" s="30"/>
      <c r="EO557" s="30"/>
      <c r="EP557" s="30"/>
      <c r="EQ557" s="30"/>
      <c r="ER557" s="30"/>
      <c r="ES557" s="30"/>
      <c r="ET557" s="30"/>
      <c r="EU557" s="30"/>
      <c r="EV557" s="30"/>
      <c r="EW557" s="30"/>
      <c r="EX557" s="30"/>
      <c r="EY557" s="30"/>
      <c r="EZ557" s="30"/>
      <c r="FA557" s="30"/>
      <c r="FB557" s="30"/>
      <c r="FC557" s="30"/>
      <c r="FD557" s="30"/>
      <c r="FE557" s="30"/>
      <c r="FF557" s="30"/>
      <c r="FG557" s="30"/>
      <c r="FH557" s="30"/>
      <c r="FI557" s="30"/>
      <c r="FJ557" s="30"/>
      <c r="FK557" s="30"/>
      <c r="FL557" s="30"/>
      <c r="FM557" s="30"/>
      <c r="FN557" s="30"/>
      <c r="FO557" s="30"/>
      <c r="FP557" s="30"/>
      <c r="FQ557" s="30"/>
      <c r="FR557" s="30"/>
      <c r="FS557" s="30"/>
      <c r="FT557" s="30"/>
      <c r="FU557" s="30"/>
      <c r="FV557" s="30"/>
      <c r="FW557" s="30"/>
      <c r="FX557" s="30"/>
      <c r="FY557" s="30"/>
      <c r="FZ557" s="30"/>
      <c r="GA557" s="30"/>
      <c r="GB557" s="30"/>
      <c r="GC557" s="30"/>
      <c r="GD557" s="30"/>
      <c r="GE557" s="30"/>
      <c r="GF557" s="30"/>
      <c r="GG557" s="30"/>
      <c r="GH557" s="30"/>
      <c r="GI557" s="30"/>
      <c r="GJ557" s="30"/>
      <c r="GK557" s="30"/>
      <c r="GL557" s="30"/>
      <c r="GM557" s="30"/>
      <c r="GN557" s="30"/>
      <c r="GO557" s="30"/>
      <c r="GP557" s="30"/>
      <c r="GQ557" s="30"/>
      <c r="GR557" s="30"/>
      <c r="GS557" s="30"/>
      <c r="GT557" s="30"/>
      <c r="GU557" s="30"/>
      <c r="GV557" s="30"/>
      <c r="GW557" s="30"/>
      <c r="GX557" s="30"/>
      <c r="GY557" s="30"/>
      <c r="GZ557" s="30"/>
      <c r="HA557" s="30"/>
      <c r="HB557" s="30"/>
      <c r="HC557" s="30"/>
      <c r="HD557" s="30"/>
      <c r="HE557" s="30"/>
      <c r="HF557" s="30"/>
      <c r="HG557" s="30"/>
      <c r="HH557" s="30"/>
      <c r="HI557" s="30"/>
      <c r="HJ557" s="30"/>
      <c r="HK557" s="30"/>
      <c r="HL557" s="30"/>
      <c r="HM557" s="30"/>
      <c r="HN557" s="30"/>
      <c r="HO557" s="30"/>
      <c r="HP557" s="30"/>
      <c r="HQ557" s="30"/>
      <c r="HR557" s="30"/>
      <c r="HS557" s="30"/>
      <c r="HT557" s="30"/>
      <c r="HU557" s="30"/>
      <c r="HV557" s="30"/>
      <c r="HW557" s="30"/>
      <c r="HX557" s="30"/>
      <c r="HY557" s="30"/>
      <c r="HZ557" s="30"/>
      <c r="IA557" s="30"/>
      <c r="IB557" s="30"/>
      <c r="IC557" s="30"/>
      <c r="ID557" s="30"/>
      <c r="IE557" s="30"/>
      <c r="IF557" s="30"/>
      <c r="IG557" s="30"/>
      <c r="IH557" s="30"/>
      <c r="II557" s="30"/>
      <c r="IJ557" s="30"/>
      <c r="IK557" s="30"/>
      <c r="IL557" s="30"/>
      <c r="IM557" s="30"/>
      <c r="IN557" s="30"/>
      <c r="IO557" s="30"/>
      <c r="IP557" s="30"/>
      <c r="IQ557" s="30"/>
      <c r="IR557" s="30"/>
      <c r="IS557" s="30"/>
      <c r="IT557" s="30"/>
      <c r="IU557" s="30"/>
      <c r="IV557" s="30"/>
      <c r="IW557" s="30"/>
      <c r="IX557" s="30"/>
      <c r="IY557" s="30"/>
      <c r="IZ557" s="30"/>
      <c r="JA557" s="30"/>
      <c r="JB557" s="30"/>
      <c r="JC557" s="30"/>
      <c r="JD557" s="30"/>
      <c r="JE557" s="30"/>
      <c r="JF557" s="30"/>
      <c r="JG557" s="30"/>
      <c r="JH557" s="30"/>
      <c r="JI557" s="30"/>
      <c r="JJ557" s="30"/>
      <c r="JK557" s="30"/>
      <c r="JL557" s="30"/>
      <c r="JM557" s="30"/>
      <c r="JN557" s="30"/>
      <c r="JO557" s="30"/>
      <c r="JP557" s="30"/>
      <c r="JQ557" s="30"/>
      <c r="JR557" s="30"/>
      <c r="JS557" s="30"/>
      <c r="JT557" s="30"/>
      <c r="JU557" s="30"/>
      <c r="JV557" s="30"/>
      <c r="JW557" s="30"/>
      <c r="JX557" s="30"/>
      <c r="JY557" s="30"/>
      <c r="JZ557" s="30"/>
      <c r="KA557" s="30"/>
      <c r="KB557" s="30"/>
      <c r="KC557" s="30"/>
      <c r="KD557" s="30"/>
      <c r="KE557" s="30"/>
      <c r="KF557" s="30"/>
      <c r="KG557" s="30"/>
      <c r="KH557" s="30"/>
      <c r="KI557" s="30"/>
      <c r="KJ557" s="30"/>
      <c r="KK557" s="30"/>
      <c r="KL557" s="30"/>
      <c r="KM557" s="30"/>
      <c r="KN557" s="30"/>
      <c r="KO557" s="30"/>
      <c r="KP557" s="30"/>
      <c r="KQ557" s="30"/>
      <c r="KR557" s="30"/>
      <c r="KS557" s="30"/>
      <c r="KT557" s="30"/>
      <c r="KU557" s="30"/>
      <c r="KV557" s="30"/>
      <c r="KW557" s="30"/>
      <c r="KX557" s="30"/>
      <c r="KY557" s="30"/>
      <c r="KZ557" s="30"/>
      <c r="LA557" s="30"/>
      <c r="LB557" s="30"/>
      <c r="LC557" s="30"/>
      <c r="LD557" s="30"/>
      <c r="LE557" s="30"/>
      <c r="LF557" s="30"/>
      <c r="LG557" s="30"/>
      <c r="LH557" s="30"/>
      <c r="LI557" s="30"/>
      <c r="LJ557" s="30"/>
      <c r="LK557" s="30"/>
      <c r="LL557" s="30"/>
      <c r="LM557" s="30"/>
      <c r="LN557" s="30"/>
      <c r="LO557" s="30"/>
      <c r="LP557" s="30"/>
      <c r="LQ557" s="30"/>
      <c r="LR557" s="30"/>
      <c r="LS557" s="30"/>
      <c r="LT557" s="30"/>
      <c r="LU557" s="30"/>
      <c r="LV557" s="30"/>
      <c r="LW557" s="30"/>
      <c r="MB557" s="30"/>
      <c r="MC557" s="30"/>
      <c r="MD557" s="30"/>
      <c r="ME557" s="30"/>
      <c r="MF557" s="30"/>
      <c r="MG557" s="30"/>
      <c r="MH557" s="30"/>
      <c r="MI557" s="30"/>
      <c r="MJ557" s="30"/>
      <c r="MK557" s="30"/>
      <c r="ML557" s="30"/>
      <c r="MM557" s="30"/>
      <c r="MN557" s="30"/>
      <c r="MO557" s="30"/>
      <c r="MP557" s="30"/>
      <c r="MQ557" s="30"/>
      <c r="MR557" s="30"/>
      <c r="MS557" s="30"/>
      <c r="MT557" s="30"/>
      <c r="MU557" s="30"/>
      <c r="MV557" s="30"/>
      <c r="MW557" s="128"/>
      <c r="MX557" s="128"/>
      <c r="MY557" s="128"/>
      <c r="MZ557" s="128"/>
      <c r="NA557" s="128"/>
      <c r="NB557" s="128"/>
      <c r="NC557" s="128"/>
      <c r="ND557" s="128"/>
      <c r="NE557" s="128"/>
      <c r="NF557" s="128"/>
      <c r="NG557" s="128"/>
      <c r="NH557" s="128"/>
      <c r="NI557" s="128"/>
      <c r="NJ557" s="128"/>
      <c r="NK557" s="128"/>
      <c r="NL557" s="128"/>
      <c r="NM557" s="128"/>
      <c r="NN557" s="128"/>
      <c r="NO557" s="128"/>
      <c r="NP557" s="128"/>
      <c r="NQ557" s="128"/>
      <c r="NR557" s="128"/>
      <c r="NS557" s="128"/>
      <c r="NT557" s="128"/>
      <c r="NU557" s="128"/>
      <c r="NV557" s="128"/>
      <c r="NW557" s="128"/>
      <c r="NX557" s="128"/>
      <c r="NY557" s="128"/>
      <c r="NZ557" s="128"/>
      <c r="OA557" s="128"/>
      <c r="OB557" s="128"/>
      <c r="OC557" s="128"/>
      <c r="OD557" s="128"/>
      <c r="OE557" s="128"/>
      <c r="OF557" s="128"/>
      <c r="OG557" s="128"/>
      <c r="OH557" s="128"/>
      <c r="OI557" s="128"/>
      <c r="OJ557" s="128"/>
      <c r="OK557" s="128"/>
      <c r="OL557" s="128"/>
      <c r="OM557" s="30"/>
      <c r="ON557" s="30"/>
      <c r="OO557" s="128"/>
      <c r="OP557" s="128"/>
      <c r="OQ557" s="128"/>
      <c r="OR557" s="128"/>
      <c r="OS557" s="128"/>
      <c r="RF557" s="146">
        <f>RF555-RF556</f>
        <v>0</v>
      </c>
      <c r="RG557" s="30"/>
      <c r="RH557" s="30"/>
      <c r="RI557" s="30"/>
      <c r="RJ557" s="30"/>
      <c r="RK557" s="30"/>
      <c r="RL557" s="30"/>
      <c r="RM557" s="30"/>
      <c r="RN557" s="30"/>
      <c r="RO557" s="30"/>
      <c r="RP557" s="30"/>
      <c r="RQ557" s="30"/>
      <c r="RR557" s="30"/>
      <c r="RS557" s="30"/>
      <c r="RT557" s="30"/>
      <c r="RU557" s="30"/>
      <c r="RV557" s="30"/>
      <c r="RW557" s="30"/>
      <c r="RX557" s="30"/>
      <c r="RY557" s="30"/>
      <c r="RZ557" s="30"/>
      <c r="SA557" s="30"/>
      <c r="SB557" s="30"/>
      <c r="SC557" s="30"/>
      <c r="SD557" s="30"/>
      <c r="SE557" s="30"/>
      <c r="SF557" s="30"/>
      <c r="SG557" s="30"/>
      <c r="SH557" s="30"/>
      <c r="SI557" s="30"/>
      <c r="SJ557" s="30"/>
      <c r="SK557" s="30"/>
      <c r="SL557" s="30"/>
      <c r="SM557" s="30"/>
      <c r="SN557" s="30"/>
      <c r="SO557" s="30"/>
      <c r="SP557" s="30"/>
      <c r="SQ557" s="30"/>
      <c r="SR557" s="30"/>
      <c r="SS557" s="30"/>
      <c r="ST557" s="30"/>
      <c r="SU557" s="30"/>
      <c r="SV557" s="30"/>
      <c r="SW557" s="30"/>
      <c r="SX557" s="30"/>
      <c r="SY557" s="30"/>
      <c r="SZ557" s="30"/>
      <c r="TA557" s="30"/>
      <c r="TB557" s="30"/>
      <c r="TC557" s="30"/>
      <c r="TD557" s="30"/>
      <c r="TE557" s="30"/>
      <c r="TF557" s="30"/>
      <c r="TG557" s="30"/>
      <c r="TH557" s="30"/>
      <c r="TI557" s="30"/>
      <c r="TJ557" s="30"/>
      <c r="TK557" s="30"/>
      <c r="TL557" s="30"/>
      <c r="TM557" s="30"/>
      <c r="TN557" s="30"/>
      <c r="TO557" s="30"/>
      <c r="TP557" s="30"/>
      <c r="TQ557" s="30"/>
      <c r="TR557" s="30"/>
      <c r="TS557" s="30"/>
      <c r="TT557" s="30"/>
      <c r="TU557" s="30"/>
      <c r="TV557" s="30"/>
      <c r="TW557" s="30"/>
      <c r="TX557" s="30"/>
      <c r="TY557" s="30"/>
      <c r="TZ557" s="30"/>
      <c r="UA557" s="30"/>
      <c r="UB557" s="30"/>
      <c r="UC557" s="30"/>
      <c r="UD557" s="30"/>
      <c r="UE557" s="30"/>
      <c r="UF557" s="30"/>
      <c r="UG557" s="30"/>
      <c r="UH557" s="30"/>
      <c r="UI557" s="30"/>
      <c r="UJ557" s="30"/>
      <c r="UK557" s="30"/>
      <c r="UL557" s="30"/>
      <c r="UM557" s="30"/>
      <c r="UN557" s="30"/>
      <c r="UO557" s="30"/>
      <c r="UP557" s="30"/>
      <c r="UQ557" s="30"/>
      <c r="UR557" s="30"/>
      <c r="US557" s="30"/>
      <c r="UT557" s="30"/>
      <c r="UU557" s="30"/>
      <c r="UV557" s="30"/>
      <c r="UW557" s="30"/>
      <c r="UX557" s="30"/>
      <c r="UY557" s="30"/>
      <c r="UZ557" s="30"/>
      <c r="VA557" s="30"/>
      <c r="VB557" s="30"/>
      <c r="VC557" s="30"/>
      <c r="VD557" s="30"/>
      <c r="VE557" s="30"/>
      <c r="VF557" s="30"/>
      <c r="VG557" s="30"/>
      <c r="VH557" s="30"/>
      <c r="VI557" s="30"/>
      <c r="VJ557" s="30"/>
      <c r="VK557" s="30"/>
      <c r="VL557" s="30"/>
      <c r="VM557" s="30"/>
      <c r="VN557" s="30"/>
      <c r="VO557" s="30"/>
      <c r="VP557" s="30"/>
      <c r="VQ557" s="30"/>
      <c r="VR557" s="30"/>
      <c r="VS557" s="30"/>
      <c r="VT557" s="30"/>
      <c r="VU557" s="30"/>
      <c r="VV557" s="30"/>
      <c r="VW557" s="30"/>
      <c r="VX557" s="30"/>
      <c r="VY557" s="30"/>
      <c r="VZ557" s="30"/>
      <c r="WA557" s="30"/>
      <c r="WB557" s="30"/>
      <c r="WC557" s="30"/>
      <c r="WD557" s="30"/>
      <c r="WE557" s="30"/>
      <c r="WF557" s="30"/>
      <c r="WG557" s="30"/>
      <c r="WH557" s="30"/>
      <c r="WI557" s="30"/>
      <c r="WJ557" s="30"/>
      <c r="WK557" s="30"/>
      <c r="WL557" s="30"/>
      <c r="WM557" s="30"/>
      <c r="WN557" s="30"/>
      <c r="WO557" s="30"/>
      <c r="WP557" s="30"/>
      <c r="WQ557" s="30"/>
      <c r="WR557" s="30"/>
      <c r="WS557" s="30"/>
      <c r="WT557" s="30"/>
      <c r="WU557" s="30"/>
      <c r="WV557" s="30"/>
      <c r="WW557" s="30"/>
      <c r="WX557" s="30"/>
      <c r="WY557" s="30"/>
      <c r="WZ557" s="30"/>
      <c r="XA557" s="30"/>
      <c r="XB557" s="30"/>
      <c r="XC557" s="30"/>
      <c r="XD557" s="30"/>
      <c r="XE557" s="30"/>
      <c r="XF557" s="30"/>
      <c r="XG557" s="30"/>
      <c r="XH557" s="30"/>
      <c r="XI557" s="30"/>
      <c r="XJ557" s="30"/>
      <c r="XK557" s="30"/>
      <c r="XL557" s="30"/>
      <c r="XM557" s="30"/>
      <c r="XN557" s="30"/>
      <c r="XO557" s="30"/>
      <c r="XP557" s="30"/>
      <c r="XQ557" s="30"/>
      <c r="XR557" s="30"/>
      <c r="XS557" s="30"/>
      <c r="XT557" s="30"/>
      <c r="XU557" s="30"/>
      <c r="XV557" s="30"/>
      <c r="XW557" s="30"/>
      <c r="XX557" s="30"/>
      <c r="XY557" s="30"/>
      <c r="XZ557" s="30"/>
      <c r="YA557" s="30"/>
      <c r="YB557" s="30"/>
      <c r="YC557" s="30"/>
      <c r="YD557" s="30"/>
      <c r="YE557" s="30"/>
      <c r="YF557" s="30"/>
      <c r="YG557" s="30"/>
      <c r="YH557" s="30"/>
      <c r="YI557" s="30"/>
      <c r="YJ557" s="30"/>
      <c r="YK557" s="30"/>
      <c r="YL557" s="30"/>
      <c r="YM557" s="30"/>
      <c r="YN557" s="30"/>
      <c r="YO557" s="30"/>
      <c r="YP557" s="30"/>
      <c r="YQ557" s="30"/>
      <c r="YR557" s="30"/>
      <c r="YS557" s="30"/>
      <c r="YT557" s="30"/>
      <c r="YU557" s="30"/>
      <c r="YV557" s="30"/>
      <c r="YW557" s="30"/>
      <c r="YX557" s="30"/>
      <c r="YY557" s="30"/>
      <c r="YZ557" s="30"/>
      <c r="ZA557" s="30"/>
      <c r="ZB557" s="30"/>
      <c r="ZC557" s="30"/>
      <c r="ZD557" s="30"/>
      <c r="ZE557" s="30"/>
      <c r="ZF557" s="30"/>
      <c r="ZG557" s="30"/>
      <c r="ZH557" s="30"/>
      <c r="ZI557" s="30"/>
      <c r="ZJ557" s="30"/>
      <c r="ZK557" s="30"/>
      <c r="ZL557" s="30"/>
      <c r="ZM557" s="30"/>
      <c r="ZN557" s="30"/>
      <c r="ZO557" s="30"/>
      <c r="ZP557" s="30"/>
      <c r="ZQ557" s="30"/>
      <c r="ZR557" s="30"/>
      <c r="ZS557" s="30"/>
      <c r="ZT557" s="30"/>
      <c r="ZU557" s="30"/>
      <c r="ZV557" s="30"/>
      <c r="ZW557" s="30"/>
      <c r="ZX557" s="30"/>
      <c r="ZY557" s="30"/>
      <c r="ZZ557" s="30"/>
      <c r="AAA557" s="30"/>
      <c r="AAB557" s="30"/>
      <c r="AAC557" s="30"/>
      <c r="AAD557" s="30"/>
      <c r="AAE557" s="30"/>
      <c r="AAF557" s="30"/>
      <c r="AAG557" s="30"/>
      <c r="AAH557" s="30"/>
      <c r="AAI557" s="30"/>
      <c r="AAJ557" s="30"/>
      <c r="AAK557" s="30"/>
      <c r="AAL557" s="30"/>
      <c r="AAM557" s="30"/>
      <c r="AAN557" s="30"/>
      <c r="AAO557" s="30"/>
      <c r="AAP557" s="30"/>
      <c r="AAQ557" s="30"/>
      <c r="AAR557" s="30"/>
      <c r="AAS557" s="30"/>
      <c r="AAT557" s="30"/>
      <c r="AAU557" s="30"/>
      <c r="AAV557" s="30"/>
      <c r="AAW557" s="30"/>
      <c r="AAX557" s="30"/>
      <c r="AAY557" s="30"/>
      <c r="AAZ557" s="30"/>
      <c r="ABA557" s="30"/>
      <c r="ABB557" s="30"/>
      <c r="ABC557" s="30"/>
      <c r="ABD557" s="30"/>
      <c r="ABE557" s="30"/>
      <c r="ABF557" s="30"/>
      <c r="ABG557" s="30"/>
      <c r="ABH557" s="30"/>
      <c r="ABI557" s="30"/>
      <c r="ABJ557" s="30"/>
      <c r="ABK557" s="30"/>
      <c r="ABL557" s="30"/>
      <c r="ABM557" s="30"/>
      <c r="ABN557" s="30"/>
      <c r="ABO557" s="30"/>
      <c r="ABP557" s="30"/>
      <c r="ABQ557" s="30"/>
      <c r="ABR557" s="30"/>
      <c r="ABS557" s="30"/>
      <c r="ABT557" s="30"/>
      <c r="ABU557" s="30"/>
      <c r="ABV557" s="30"/>
      <c r="ABW557" s="30"/>
      <c r="ABX557" s="30"/>
      <c r="ABY557" s="30"/>
      <c r="ABZ557" s="30"/>
      <c r="ACA557" s="30"/>
      <c r="ACB557" s="30"/>
      <c r="ACC557" s="30"/>
      <c r="ACD557" s="30"/>
      <c r="ACE557" s="30"/>
      <c r="ACF557" s="30"/>
      <c r="ACG557" s="30"/>
      <c r="ACH557" s="30"/>
      <c r="ACI557" s="30"/>
      <c r="ACJ557" s="30"/>
      <c r="ACK557" s="30"/>
      <c r="ACL557" s="30"/>
      <c r="ACM557" s="30"/>
      <c r="ACN557" s="30"/>
      <c r="ACO557" s="30"/>
      <c r="ACP557" s="30"/>
      <c r="ACQ557" s="30"/>
      <c r="ACR557" s="30"/>
      <c r="ACS557" s="30"/>
      <c r="ACT557" s="30"/>
      <c r="ACU557" s="30"/>
      <c r="ACV557" s="30"/>
      <c r="ACW557" s="30"/>
      <c r="ACX557" s="30"/>
      <c r="ACY557" s="30"/>
      <c r="ACZ557" s="30"/>
      <c r="ADA557" s="30"/>
      <c r="ADB557" s="30"/>
      <c r="ADC557" s="30"/>
      <c r="ADD557" s="30"/>
      <c r="ADE557" s="30"/>
      <c r="ADF557" s="30"/>
      <c r="ADG557" s="30"/>
      <c r="ADH557" s="30"/>
      <c r="ADI557" s="30"/>
      <c r="ADJ557" s="30"/>
      <c r="ADK557" s="30"/>
      <c r="ADL557" s="30"/>
      <c r="ADM557" s="30"/>
      <c r="ADN557" s="30"/>
      <c r="ADO557" s="30"/>
      <c r="ADP557" s="30"/>
      <c r="ADQ557" s="30"/>
      <c r="ADR557" s="30"/>
      <c r="ADS557" s="30"/>
      <c r="ADT557" s="30"/>
      <c r="ADU557" s="30"/>
      <c r="ADV557" s="30"/>
      <c r="ADW557" s="30"/>
      <c r="ADX557" s="43"/>
      <c r="ADY557" s="154">
        <f>ADY555-ADY556</f>
        <v>0</v>
      </c>
      <c r="ADZ557" s="5"/>
      <c r="AEB557" s="7"/>
      <c r="AEC557" s="7"/>
      <c r="AED557" s="7"/>
      <c r="AEE557" s="7"/>
      <c r="AEF557" s="7"/>
      <c r="AEG557" s="7"/>
      <c r="AEH557" s="7"/>
      <c r="AEI557" s="7"/>
      <c r="AEJ557" s="7"/>
      <c r="AEK557" s="7"/>
      <c r="AEL557" s="7"/>
      <c r="AEM557" s="7"/>
      <c r="AEN557" s="7"/>
      <c r="AEO557" s="7"/>
      <c r="AEP557" s="7"/>
      <c r="AEQ557" s="7"/>
      <c r="AER557" s="7"/>
      <c r="AES557" s="7"/>
      <c r="AET557" s="7"/>
      <c r="AEU557" s="7"/>
      <c r="AEV557" s="7"/>
      <c r="AEW557" s="7"/>
    </row>
    <row r="558" spans="1:829" x14ac:dyDescent="0.2">
      <c r="A558" s="31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30"/>
      <c r="AB558" s="30"/>
      <c r="AC558" s="30"/>
      <c r="AD558" s="30"/>
      <c r="AE558" s="30"/>
      <c r="AF558" s="30"/>
      <c r="AG558" s="30"/>
      <c r="AH558" s="30"/>
      <c r="AI558" s="30"/>
      <c r="AJ558" s="30"/>
      <c r="AK558" s="30"/>
      <c r="AL558" s="30"/>
      <c r="AM558" s="30"/>
      <c r="AN558" s="30"/>
      <c r="AO558" s="30"/>
      <c r="AP558" s="30"/>
      <c r="AQ558" s="30"/>
      <c r="AR558" s="30"/>
      <c r="AS558" s="30"/>
      <c r="AT558" s="30"/>
      <c r="AU558" s="30"/>
      <c r="AV558" s="30"/>
      <c r="AW558" s="30"/>
      <c r="AX558" s="30"/>
      <c r="AY558" s="30"/>
      <c r="AZ558" s="30"/>
      <c r="BA558" s="30"/>
      <c r="BB558" s="30"/>
      <c r="BC558" s="30"/>
      <c r="BD558" s="30"/>
      <c r="BH558" s="30"/>
      <c r="BI558" s="30"/>
      <c r="BJ558" s="30"/>
      <c r="BK558" s="30"/>
      <c r="BL558" s="30"/>
      <c r="BM558" s="30"/>
      <c r="BN558" s="30"/>
      <c r="BO558" s="30"/>
      <c r="BP558" s="30"/>
      <c r="BQ558" s="30"/>
      <c r="BR558" s="30"/>
      <c r="BS558" s="30"/>
      <c r="BT558" s="30"/>
      <c r="BU558" s="30"/>
      <c r="BV558" s="30"/>
      <c r="BW558" s="30"/>
      <c r="BX558" s="30"/>
      <c r="BY558" s="30"/>
      <c r="BZ558" s="30"/>
      <c r="CA558" s="30"/>
      <c r="CB558" s="30"/>
      <c r="CC558" s="30"/>
      <c r="CD558" s="30"/>
      <c r="CE558" s="30"/>
      <c r="CF558" s="30"/>
      <c r="CG558" s="30"/>
      <c r="CH558" s="30"/>
      <c r="CI558" s="30"/>
      <c r="CJ558" s="30"/>
      <c r="CK558" s="30"/>
      <c r="CL558" s="30"/>
      <c r="CM558" s="30"/>
      <c r="CN558" s="30"/>
      <c r="CO558" s="30"/>
      <c r="CP558" s="30"/>
      <c r="CQ558" s="30"/>
      <c r="CR558" s="30"/>
      <c r="CS558" s="30"/>
      <c r="CT558" s="30"/>
      <c r="CU558" s="30"/>
      <c r="CV558" s="30"/>
      <c r="CW558" s="30"/>
      <c r="CX558" s="30"/>
      <c r="CY558" s="30"/>
      <c r="CZ558" s="30"/>
      <c r="DA558" s="30"/>
      <c r="DB558" s="30"/>
      <c r="DC558" s="30"/>
      <c r="DD558" s="30"/>
      <c r="DE558" s="30"/>
      <c r="DF558" s="30"/>
      <c r="DG558" s="30"/>
      <c r="DH558" s="30"/>
      <c r="DI558" s="30"/>
      <c r="DJ558" s="30"/>
      <c r="DK558" s="30"/>
      <c r="DL558" s="30"/>
      <c r="DM558" s="30"/>
      <c r="DN558" s="30"/>
      <c r="DO558" s="30"/>
      <c r="DP558" s="30"/>
      <c r="DQ558" s="30"/>
      <c r="DR558" s="30"/>
      <c r="DS558" s="30"/>
      <c r="DT558" s="30"/>
      <c r="DU558" s="30"/>
      <c r="DV558" s="30"/>
      <c r="DW558" s="30"/>
      <c r="DX558" s="30"/>
      <c r="DY558" s="30"/>
      <c r="DZ558" s="30"/>
      <c r="EA558" s="30"/>
      <c r="EB558" s="30"/>
      <c r="EC558" s="30"/>
      <c r="ED558" s="30"/>
      <c r="EE558" s="30"/>
      <c r="EF558" s="30"/>
      <c r="EG558" s="30"/>
      <c r="EH558" s="30"/>
      <c r="EI558" s="30"/>
      <c r="EJ558" s="30"/>
      <c r="EK558" s="30"/>
      <c r="EL558" s="30"/>
      <c r="EM558" s="30"/>
      <c r="EN558" s="30"/>
      <c r="EO558" s="30"/>
      <c r="EP558" s="30"/>
      <c r="EQ558" s="30"/>
      <c r="ER558" s="30"/>
      <c r="ES558" s="30"/>
      <c r="ET558" s="30"/>
      <c r="EU558" s="30"/>
      <c r="EV558" s="30"/>
      <c r="EW558" s="30"/>
      <c r="EX558" s="30"/>
      <c r="EY558" s="30"/>
      <c r="EZ558" s="30"/>
      <c r="FA558" s="30"/>
      <c r="FB558" s="30"/>
      <c r="FC558" s="30"/>
      <c r="FD558" s="30"/>
      <c r="FE558" s="30"/>
      <c r="FF558" s="30"/>
      <c r="FG558" s="30"/>
      <c r="FH558" s="30"/>
      <c r="FI558" s="30"/>
      <c r="FJ558" s="30"/>
      <c r="FK558" s="30"/>
      <c r="FL558" s="30"/>
      <c r="FM558" s="30"/>
      <c r="FN558" s="30"/>
      <c r="FO558" s="30"/>
      <c r="FP558" s="30"/>
      <c r="FQ558" s="30"/>
      <c r="FR558" s="30"/>
      <c r="FS558" s="30"/>
      <c r="FT558" s="30"/>
      <c r="FU558" s="30"/>
      <c r="FV558" s="30"/>
      <c r="FW558" s="30"/>
      <c r="FX558" s="30"/>
      <c r="FY558" s="30"/>
      <c r="FZ558" s="30"/>
      <c r="GA558" s="30"/>
      <c r="GB558" s="30"/>
      <c r="GC558" s="30"/>
      <c r="GD558" s="30"/>
      <c r="GE558" s="30"/>
      <c r="GF558" s="30"/>
      <c r="GG558" s="30"/>
      <c r="GH558" s="30"/>
      <c r="GI558" s="30"/>
      <c r="GJ558" s="30"/>
      <c r="GK558" s="30"/>
      <c r="GL558" s="30"/>
      <c r="GM558" s="30"/>
      <c r="GN558" s="30"/>
      <c r="GO558" s="30"/>
      <c r="GP558" s="30"/>
      <c r="GQ558" s="30"/>
      <c r="GR558" s="30"/>
      <c r="GS558" s="30"/>
      <c r="GT558" s="30"/>
      <c r="GU558" s="30"/>
      <c r="GV558" s="30"/>
      <c r="GW558" s="30"/>
      <c r="GX558" s="30"/>
      <c r="GY558" s="30"/>
      <c r="GZ558" s="30"/>
      <c r="HA558" s="30"/>
      <c r="HB558" s="30"/>
      <c r="HC558" s="30"/>
      <c r="HD558" s="30"/>
      <c r="HE558" s="30"/>
      <c r="HF558" s="30"/>
      <c r="HG558" s="30"/>
      <c r="HH558" s="30"/>
      <c r="HI558" s="30"/>
      <c r="HJ558" s="30"/>
      <c r="HK558" s="30"/>
      <c r="HL558" s="30"/>
      <c r="HM558" s="30"/>
      <c r="HN558" s="30"/>
      <c r="HO558" s="30"/>
      <c r="HP558" s="30"/>
      <c r="HQ558" s="30"/>
      <c r="HR558" s="30"/>
      <c r="HS558" s="30"/>
      <c r="HT558" s="30"/>
      <c r="HU558" s="30"/>
      <c r="HV558" s="30"/>
      <c r="HW558" s="30"/>
      <c r="HX558" s="30"/>
      <c r="HY558" s="30"/>
      <c r="HZ558" s="30"/>
      <c r="IA558" s="30"/>
      <c r="IB558" s="30"/>
      <c r="IC558" s="30"/>
      <c r="ID558" s="30"/>
      <c r="IE558" s="30"/>
      <c r="IF558" s="30"/>
      <c r="IG558" s="30"/>
      <c r="IH558" s="30"/>
      <c r="II558" s="30"/>
      <c r="IJ558" s="30"/>
      <c r="IK558" s="30"/>
      <c r="IL558" s="30"/>
      <c r="IM558" s="30"/>
      <c r="IN558" s="30"/>
      <c r="IO558" s="30"/>
      <c r="IP558" s="30"/>
      <c r="IQ558" s="30"/>
      <c r="IR558" s="30"/>
      <c r="IS558" s="30"/>
      <c r="IT558" s="30"/>
      <c r="IU558" s="30"/>
      <c r="IV558" s="30"/>
      <c r="IW558" s="30"/>
      <c r="IX558" s="30"/>
      <c r="IY558" s="30"/>
      <c r="IZ558" s="30"/>
      <c r="JA558" s="30"/>
      <c r="JB558" s="30"/>
      <c r="JC558" s="30"/>
      <c r="JD558" s="30"/>
      <c r="JE558" s="30"/>
      <c r="JF558" s="30"/>
      <c r="JG558" s="30"/>
      <c r="JH558" s="30"/>
      <c r="JI558" s="30"/>
      <c r="JJ558" s="30"/>
      <c r="JK558" s="30"/>
      <c r="JL558" s="30"/>
      <c r="JM558" s="30"/>
      <c r="JN558" s="30"/>
      <c r="JO558" s="30"/>
      <c r="JP558" s="30"/>
      <c r="JQ558" s="30"/>
      <c r="JR558" s="30"/>
      <c r="JS558" s="30"/>
      <c r="JT558" s="30"/>
      <c r="JU558" s="30"/>
      <c r="JV558" s="30"/>
      <c r="JW558" s="30"/>
      <c r="JX558" s="30"/>
      <c r="JY558" s="30"/>
      <c r="JZ558" s="30"/>
      <c r="KA558" s="30"/>
      <c r="KB558" s="30"/>
      <c r="KC558" s="30"/>
      <c r="KD558" s="30"/>
      <c r="KE558" s="30"/>
      <c r="KF558" s="30"/>
      <c r="KG558" s="30"/>
      <c r="KH558" s="30"/>
      <c r="KI558" s="30"/>
      <c r="KJ558" s="30"/>
      <c r="KK558" s="30"/>
      <c r="KL558" s="30"/>
      <c r="KM558" s="30"/>
      <c r="KN558" s="30"/>
      <c r="KO558" s="30"/>
      <c r="KP558" s="30"/>
      <c r="KQ558" s="30"/>
      <c r="KR558" s="30"/>
      <c r="KS558" s="30"/>
      <c r="KT558" s="30"/>
      <c r="KU558" s="30"/>
      <c r="KV558" s="30"/>
      <c r="KW558" s="30"/>
      <c r="KX558" s="30"/>
      <c r="KY558" s="30"/>
      <c r="KZ558" s="30"/>
      <c r="LA558" s="30"/>
      <c r="LB558" s="30"/>
      <c r="LC558" s="30"/>
      <c r="LD558" s="30"/>
      <c r="LE558" s="30"/>
      <c r="LF558" s="30"/>
      <c r="LG558" s="30"/>
      <c r="LH558" s="30"/>
      <c r="LI558" s="30"/>
      <c r="LJ558" s="30"/>
      <c r="LK558" s="30"/>
      <c r="LL558" s="30"/>
      <c r="LM558" s="30"/>
      <c r="LN558" s="30"/>
      <c r="LO558" s="30"/>
      <c r="LP558" s="30"/>
      <c r="LQ558" s="30"/>
      <c r="LR558" s="30"/>
      <c r="LS558" s="30"/>
      <c r="LT558" s="30"/>
      <c r="LU558" s="30"/>
      <c r="LV558" s="30"/>
      <c r="LW558" s="30"/>
      <c r="MB558" s="30"/>
      <c r="MC558" s="30"/>
      <c r="MD558" s="30"/>
      <c r="ME558" s="30"/>
      <c r="MF558" s="30"/>
      <c r="MG558" s="30"/>
      <c r="MH558" s="30"/>
      <c r="MI558" s="30"/>
      <c r="MJ558" s="30"/>
      <c r="MK558" s="30"/>
      <c r="ML558" s="30"/>
      <c r="MM558" s="30"/>
      <c r="MN558" s="30"/>
      <c r="MO558" s="30"/>
      <c r="MP558" s="30"/>
      <c r="MQ558" s="30"/>
      <c r="MR558" s="30"/>
      <c r="MS558" s="30"/>
      <c r="MT558" s="30"/>
      <c r="MU558" s="30"/>
      <c r="MV558" s="30"/>
      <c r="MW558" s="128"/>
      <c r="MX558" s="128"/>
      <c r="MY558" s="128"/>
      <c r="MZ558" s="128"/>
      <c r="NA558" s="128"/>
      <c r="NB558" s="128"/>
      <c r="NC558" s="128"/>
      <c r="ND558" s="128"/>
      <c r="NE558" s="128"/>
      <c r="NF558" s="128"/>
      <c r="NG558" s="128"/>
      <c r="NH558" s="128"/>
      <c r="NI558" s="128"/>
      <c r="NJ558" s="128"/>
      <c r="NK558" s="128"/>
      <c r="NL558" s="128"/>
      <c r="NM558" s="128"/>
      <c r="NN558" s="128"/>
      <c r="NO558" s="128"/>
      <c r="NP558" s="128"/>
      <c r="NQ558" s="128"/>
      <c r="NR558" s="128"/>
      <c r="NS558" s="128"/>
      <c r="NT558" s="128"/>
      <c r="NU558" s="128"/>
      <c r="NV558" s="128"/>
      <c r="NW558" s="128"/>
      <c r="NX558" s="128"/>
      <c r="NY558" s="128"/>
      <c r="NZ558" s="128"/>
      <c r="OA558" s="128"/>
      <c r="OB558" s="128"/>
      <c r="OC558" s="128"/>
      <c r="OD558" s="128"/>
      <c r="OE558" s="128"/>
      <c r="OF558" s="128"/>
      <c r="OG558" s="128"/>
      <c r="OH558" s="128"/>
      <c r="OI558" s="128"/>
      <c r="OJ558" s="128"/>
      <c r="OK558" s="128"/>
      <c r="OL558" s="128"/>
      <c r="OM558" s="30"/>
      <c r="ON558" s="30"/>
      <c r="OO558" s="128"/>
      <c r="OP558" s="128"/>
      <c r="OQ558" s="128"/>
      <c r="OR558" s="128"/>
      <c r="OS558" s="128"/>
      <c r="RG558" s="30"/>
      <c r="RH558" s="30"/>
      <c r="RI558" s="30"/>
      <c r="RJ558" s="30"/>
      <c r="RK558" s="30"/>
      <c r="RL558" s="30"/>
      <c r="RM558" s="30"/>
      <c r="RN558" s="30"/>
      <c r="RO558" s="30"/>
      <c r="RP558" s="30"/>
      <c r="RQ558" s="30"/>
      <c r="RR558" s="30"/>
      <c r="RS558" s="30"/>
      <c r="RT558" s="30"/>
      <c r="RU558" s="30"/>
      <c r="RV558" s="30"/>
      <c r="RW558" s="30"/>
      <c r="RX558" s="30"/>
      <c r="RY558" s="30"/>
      <c r="RZ558" s="30"/>
      <c r="SA558" s="30"/>
      <c r="SB558" s="30"/>
      <c r="SC558" s="30"/>
      <c r="SD558" s="30"/>
      <c r="SE558" s="30"/>
      <c r="SF558" s="30"/>
      <c r="SG558" s="30"/>
      <c r="SH558" s="30"/>
      <c r="SI558" s="30"/>
      <c r="SJ558" s="30"/>
      <c r="SK558" s="30"/>
      <c r="SL558" s="30"/>
      <c r="SM558" s="30"/>
      <c r="SN558" s="30"/>
      <c r="SO558" s="30"/>
      <c r="SP558" s="30"/>
      <c r="SQ558" s="30"/>
      <c r="SR558" s="30"/>
      <c r="SS558" s="30"/>
      <c r="ST558" s="30"/>
      <c r="SU558" s="30"/>
      <c r="SV558" s="30"/>
      <c r="SW558" s="30"/>
      <c r="SX558" s="30"/>
      <c r="SY558" s="30"/>
      <c r="SZ558" s="30"/>
      <c r="TA558" s="30"/>
      <c r="TB558" s="30"/>
      <c r="TC558" s="30"/>
      <c r="TD558" s="30"/>
      <c r="TE558" s="30"/>
      <c r="TF558" s="30"/>
      <c r="TG558" s="30"/>
      <c r="TH558" s="30"/>
      <c r="TI558" s="30"/>
      <c r="TJ558" s="30"/>
      <c r="TK558" s="30"/>
      <c r="TL558" s="30"/>
      <c r="TM558" s="30"/>
      <c r="TN558" s="30"/>
      <c r="TO558" s="30"/>
      <c r="TP558" s="30"/>
      <c r="TQ558" s="30"/>
      <c r="TR558" s="30"/>
      <c r="TS558" s="30"/>
      <c r="TT558" s="30"/>
      <c r="TU558" s="30"/>
      <c r="TV558" s="30"/>
      <c r="TW558" s="30"/>
      <c r="TX558" s="30"/>
      <c r="TY558" s="30"/>
      <c r="TZ558" s="30"/>
      <c r="UA558" s="30"/>
      <c r="UB558" s="30"/>
      <c r="UC558" s="30"/>
      <c r="UD558" s="30"/>
      <c r="UE558" s="30"/>
      <c r="UF558" s="30"/>
      <c r="UG558" s="30"/>
      <c r="UH558" s="30"/>
      <c r="UI558" s="30"/>
      <c r="UJ558" s="30"/>
      <c r="UK558" s="30"/>
      <c r="UL558" s="30"/>
      <c r="UM558" s="30"/>
      <c r="UN558" s="30"/>
      <c r="UO558" s="30"/>
      <c r="UP558" s="30"/>
      <c r="UQ558" s="30"/>
      <c r="UR558" s="30"/>
      <c r="US558" s="30"/>
      <c r="UT558" s="30"/>
      <c r="UU558" s="30"/>
      <c r="UV558" s="30"/>
      <c r="UW558" s="30"/>
      <c r="UX558" s="30"/>
      <c r="UY558" s="30"/>
      <c r="UZ558" s="30"/>
      <c r="VA558" s="30"/>
      <c r="VB558" s="30"/>
      <c r="VC558" s="30"/>
      <c r="VD558" s="30"/>
      <c r="VE558" s="30"/>
      <c r="VF558" s="30"/>
      <c r="VG558" s="30"/>
      <c r="VH558" s="30"/>
      <c r="VI558" s="30"/>
      <c r="VJ558" s="30"/>
      <c r="VK558" s="30"/>
      <c r="VL558" s="30"/>
      <c r="VM558" s="30"/>
      <c r="VN558" s="30"/>
      <c r="VO558" s="30"/>
      <c r="VP558" s="30"/>
      <c r="VQ558" s="30"/>
      <c r="VR558" s="30"/>
      <c r="VS558" s="30"/>
      <c r="VT558" s="30"/>
      <c r="VU558" s="30"/>
      <c r="VV558" s="30"/>
      <c r="VW558" s="30"/>
      <c r="VX558" s="30"/>
      <c r="VY558" s="30"/>
      <c r="VZ558" s="30"/>
      <c r="WA558" s="30"/>
      <c r="WB558" s="30"/>
      <c r="WC558" s="30"/>
      <c r="WD558" s="30"/>
      <c r="WE558" s="30"/>
      <c r="WF558" s="30"/>
      <c r="WG558" s="30"/>
      <c r="WH558" s="30"/>
      <c r="WI558" s="30"/>
      <c r="WJ558" s="30"/>
      <c r="WK558" s="30"/>
      <c r="WL558" s="30"/>
      <c r="WM558" s="30"/>
      <c r="WN558" s="30"/>
      <c r="WO558" s="30"/>
      <c r="WP558" s="30"/>
      <c r="WQ558" s="30"/>
      <c r="WR558" s="30"/>
      <c r="WS558" s="30"/>
      <c r="WT558" s="30"/>
      <c r="WU558" s="30"/>
      <c r="WV558" s="30"/>
      <c r="WW558" s="30"/>
      <c r="WX558" s="30"/>
      <c r="WY558" s="30"/>
      <c r="WZ558" s="30"/>
      <c r="XA558" s="30"/>
      <c r="XB558" s="30"/>
      <c r="XC558" s="30"/>
      <c r="XD558" s="30"/>
      <c r="XE558" s="30"/>
      <c r="XF558" s="30"/>
      <c r="XG558" s="30"/>
      <c r="XH558" s="30"/>
      <c r="XI558" s="30"/>
      <c r="XJ558" s="30"/>
      <c r="XK558" s="30"/>
      <c r="XL558" s="30"/>
      <c r="XM558" s="30"/>
      <c r="XN558" s="30"/>
      <c r="XO558" s="30"/>
      <c r="XP558" s="30"/>
      <c r="XQ558" s="30"/>
      <c r="XR558" s="30"/>
      <c r="XS558" s="30"/>
      <c r="XT558" s="30"/>
      <c r="XU558" s="30"/>
      <c r="XV558" s="30"/>
      <c r="XW558" s="30"/>
      <c r="XX558" s="30"/>
      <c r="XY558" s="30"/>
      <c r="XZ558" s="30"/>
      <c r="YA558" s="30"/>
      <c r="YB558" s="30"/>
      <c r="YC558" s="30"/>
      <c r="YD558" s="30"/>
      <c r="YE558" s="30"/>
      <c r="YF558" s="30"/>
      <c r="YG558" s="30"/>
      <c r="YH558" s="30"/>
      <c r="YI558" s="30"/>
      <c r="YJ558" s="30"/>
      <c r="YK558" s="30"/>
      <c r="YL558" s="30"/>
      <c r="YM558" s="30"/>
      <c r="YN558" s="30"/>
      <c r="YO558" s="30"/>
      <c r="YP558" s="30"/>
      <c r="YQ558" s="30"/>
      <c r="YR558" s="30"/>
      <c r="YS558" s="30"/>
      <c r="YT558" s="30"/>
      <c r="YU558" s="30"/>
      <c r="YV558" s="30"/>
      <c r="YW558" s="30"/>
      <c r="YX558" s="30"/>
      <c r="YY558" s="30"/>
      <c r="YZ558" s="30"/>
      <c r="ZA558" s="30"/>
      <c r="ZB558" s="30"/>
      <c r="ZC558" s="30"/>
      <c r="ZD558" s="30"/>
      <c r="ZE558" s="30"/>
      <c r="ZF558" s="30"/>
      <c r="ZG558" s="30"/>
      <c r="ZH558" s="30"/>
      <c r="ZI558" s="30"/>
      <c r="ZJ558" s="30"/>
      <c r="ZK558" s="30"/>
      <c r="ZL558" s="30"/>
      <c r="ZM558" s="30"/>
      <c r="ZN558" s="30"/>
      <c r="ZO558" s="30"/>
      <c r="ZP558" s="30"/>
      <c r="ZQ558" s="30"/>
      <c r="ZR558" s="30"/>
      <c r="ZS558" s="30"/>
      <c r="ZT558" s="30"/>
      <c r="ZU558" s="30"/>
      <c r="ZV558" s="30"/>
      <c r="ZW558" s="30"/>
      <c r="ZX558" s="30"/>
      <c r="ZY558" s="30"/>
      <c r="ZZ558" s="30"/>
      <c r="AAA558" s="30"/>
      <c r="AAB558" s="30"/>
      <c r="AAC558" s="30"/>
      <c r="AAD558" s="30"/>
      <c r="AAE558" s="30"/>
      <c r="AAF558" s="30"/>
      <c r="AAG558" s="30"/>
      <c r="AAH558" s="30"/>
      <c r="AAI558" s="30"/>
      <c r="AAJ558" s="30"/>
      <c r="AAK558" s="30"/>
      <c r="AAL558" s="30"/>
      <c r="AAM558" s="30"/>
      <c r="AAN558" s="30"/>
      <c r="AAO558" s="30"/>
      <c r="AAP558" s="30"/>
      <c r="AAQ558" s="30"/>
      <c r="AAR558" s="30"/>
      <c r="AAS558" s="30"/>
      <c r="AAT558" s="30"/>
      <c r="AAU558" s="30"/>
      <c r="AAV558" s="30"/>
      <c r="AAW558" s="30"/>
      <c r="AAX558" s="30"/>
      <c r="AAY558" s="30"/>
      <c r="AAZ558" s="30"/>
      <c r="ABA558" s="30"/>
      <c r="ABB558" s="30"/>
      <c r="ABC558" s="30"/>
      <c r="ABD558" s="30"/>
      <c r="ABE558" s="30"/>
      <c r="ABF558" s="30"/>
      <c r="ABG558" s="30"/>
      <c r="ABH558" s="30"/>
      <c r="ABI558" s="30"/>
      <c r="ABJ558" s="30"/>
      <c r="ABK558" s="30"/>
      <c r="ABL558" s="30"/>
      <c r="ABM558" s="30"/>
      <c r="ABN558" s="30"/>
      <c r="ABO558" s="30"/>
      <c r="ABP558" s="30"/>
      <c r="ABQ558" s="30"/>
      <c r="ABR558" s="30"/>
      <c r="ABS558" s="30"/>
      <c r="ABT558" s="30"/>
      <c r="ABU558" s="30"/>
      <c r="ABV558" s="30"/>
      <c r="ABW558" s="30"/>
      <c r="ABX558" s="30"/>
      <c r="ABY558" s="30"/>
      <c r="ABZ558" s="30"/>
      <c r="ACA558" s="30"/>
      <c r="ACB558" s="30"/>
      <c r="ACC558" s="30"/>
      <c r="ACD558" s="30"/>
      <c r="ACE558" s="30"/>
      <c r="ACF558" s="30"/>
      <c r="ACG558" s="30"/>
      <c r="ACH558" s="30"/>
      <c r="ACI558" s="30"/>
      <c r="ACJ558" s="30"/>
      <c r="ACK558" s="30"/>
      <c r="ACL558" s="30"/>
      <c r="ACM558" s="30"/>
      <c r="ACN558" s="30"/>
      <c r="ACO558" s="30"/>
      <c r="ACP558" s="30"/>
      <c r="ACQ558" s="30"/>
      <c r="ACR558" s="30"/>
      <c r="ACS558" s="30"/>
      <c r="ACT558" s="30"/>
      <c r="ACU558" s="30"/>
      <c r="ACV558" s="30"/>
      <c r="ACW558" s="30"/>
      <c r="ACX558" s="30"/>
      <c r="ACY558" s="30"/>
      <c r="ACZ558" s="30"/>
      <c r="ADA558" s="30"/>
      <c r="ADB558" s="30"/>
      <c r="ADC558" s="30"/>
      <c r="ADD558" s="30"/>
      <c r="ADE558" s="30"/>
      <c r="ADF558" s="30"/>
      <c r="ADG558" s="30"/>
      <c r="ADH558" s="30"/>
      <c r="ADI558" s="30"/>
      <c r="ADJ558" s="30"/>
      <c r="ADK558" s="30"/>
      <c r="ADL558" s="30"/>
      <c r="ADM558" s="30"/>
      <c r="ADN558" s="30"/>
      <c r="ADO558" s="30"/>
      <c r="ADP558" s="30"/>
      <c r="ADQ558" s="30"/>
      <c r="ADR558" s="30"/>
      <c r="ADS558" s="30"/>
      <c r="ADT558" s="30"/>
      <c r="ADU558" s="30"/>
      <c r="ADV558" s="30"/>
      <c r="ADW558" s="30"/>
      <c r="ADX558" s="43"/>
      <c r="ADY558" s="43"/>
      <c r="ADZ558" s="5"/>
      <c r="AEB558" s="7"/>
      <c r="AEC558" s="7"/>
      <c r="AED558" s="7"/>
      <c r="AEE558" s="7"/>
      <c r="AEF558" s="7"/>
      <c r="AEG558" s="7"/>
      <c r="AEH558" s="7"/>
      <c r="AEI558" s="7"/>
      <c r="AEJ558" s="7"/>
      <c r="AEK558" s="7"/>
      <c r="AEL558" s="7"/>
      <c r="AEM558" s="7"/>
      <c r="AEN558" s="7"/>
      <c r="AEO558" s="7"/>
      <c r="AEP558" s="7"/>
      <c r="AEQ558" s="7"/>
      <c r="AER558" s="7"/>
      <c r="AES558" s="7"/>
      <c r="AET558" s="7"/>
      <c r="AEU558" s="7"/>
      <c r="AEV558" s="7"/>
      <c r="AEW558" s="7"/>
    </row>
    <row r="559" spans="1:829" ht="13.5" thickBot="1" x14ac:dyDescent="0.25">
      <c r="A559" s="31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  <c r="Z559" s="30"/>
      <c r="AA559" s="30"/>
      <c r="AB559" s="30"/>
      <c r="AC559" s="30"/>
      <c r="AD559" s="30"/>
      <c r="AE559" s="30"/>
      <c r="AF559" s="30"/>
      <c r="AG559" s="30"/>
      <c r="AH559" s="30"/>
      <c r="AI559" s="30"/>
      <c r="AJ559" s="30"/>
      <c r="AK559" s="30"/>
      <c r="AL559" s="30"/>
      <c r="AM559" s="30"/>
      <c r="AN559" s="30"/>
      <c r="AO559" s="30"/>
      <c r="AP559" s="30"/>
      <c r="AQ559" s="30"/>
      <c r="AR559" s="30"/>
      <c r="AS559" s="30"/>
      <c r="AT559" s="30"/>
      <c r="AU559" s="30"/>
      <c r="AV559" s="30"/>
      <c r="AW559" s="30"/>
      <c r="AX559" s="30"/>
      <c r="AY559" s="30"/>
      <c r="AZ559" s="30"/>
      <c r="BA559" s="30"/>
      <c r="BB559" s="30"/>
      <c r="BC559" s="30"/>
      <c r="BD559" s="30"/>
      <c r="BH559" s="30"/>
      <c r="BI559" s="30"/>
      <c r="BJ559" s="30"/>
      <c r="BK559" s="30"/>
      <c r="BL559" s="30"/>
      <c r="BM559" s="30"/>
      <c r="BN559" s="30"/>
      <c r="BO559" s="30"/>
      <c r="BP559" s="30"/>
      <c r="BQ559" s="30"/>
      <c r="BR559" s="30"/>
      <c r="BS559" s="30"/>
      <c r="BT559" s="30"/>
      <c r="BU559" s="30"/>
      <c r="BV559" s="30"/>
      <c r="BW559" s="30"/>
      <c r="BX559" s="30"/>
      <c r="BY559" s="30"/>
      <c r="BZ559" s="30"/>
      <c r="CA559" s="30"/>
      <c r="CB559" s="30"/>
      <c r="CC559" s="30"/>
      <c r="CD559" s="30"/>
      <c r="CE559" s="30"/>
      <c r="CF559" s="30"/>
      <c r="CG559" s="30"/>
      <c r="CH559" s="30"/>
      <c r="CI559" s="30"/>
      <c r="CJ559" s="30"/>
      <c r="CK559" s="30"/>
      <c r="CL559" s="30"/>
      <c r="CM559" s="30"/>
      <c r="CN559" s="30"/>
      <c r="CO559" s="30"/>
      <c r="CP559" s="30"/>
      <c r="CQ559" s="30"/>
      <c r="CR559" s="30"/>
      <c r="CS559" s="30"/>
      <c r="CT559" s="30"/>
      <c r="CU559" s="30"/>
      <c r="CV559" s="30"/>
      <c r="CW559" s="30"/>
      <c r="CX559" s="30"/>
      <c r="CY559" s="30"/>
      <c r="CZ559" s="30"/>
      <c r="DA559" s="30"/>
      <c r="DB559" s="30"/>
      <c r="DC559" s="30"/>
      <c r="DD559" s="30"/>
      <c r="DE559" s="30"/>
      <c r="DF559" s="30"/>
      <c r="DG559" s="30"/>
      <c r="DH559" s="30"/>
      <c r="DI559" s="30"/>
      <c r="DJ559" s="30"/>
      <c r="DK559" s="30"/>
      <c r="DL559" s="30"/>
      <c r="DM559" s="30"/>
      <c r="DN559" s="30"/>
      <c r="DO559" s="30"/>
      <c r="DP559" s="30"/>
      <c r="DQ559" s="30"/>
      <c r="DR559" s="30"/>
      <c r="DS559" s="30"/>
      <c r="DT559" s="30"/>
      <c r="DU559" s="30"/>
      <c r="DV559" s="30"/>
      <c r="DW559" s="30"/>
      <c r="DX559" s="30"/>
      <c r="DY559" s="30"/>
      <c r="DZ559" s="30"/>
      <c r="EA559" s="30"/>
      <c r="EB559" s="30"/>
      <c r="EC559" s="30"/>
      <c r="ED559" s="30"/>
      <c r="EE559" s="30"/>
      <c r="EF559" s="30"/>
      <c r="EG559" s="30"/>
      <c r="EH559" s="30"/>
      <c r="EI559" s="30"/>
      <c r="EJ559" s="30"/>
      <c r="EK559" s="30"/>
      <c r="EL559" s="30"/>
      <c r="EM559" s="30"/>
      <c r="EN559" s="30"/>
      <c r="EO559" s="30"/>
      <c r="EP559" s="30"/>
      <c r="EQ559" s="30"/>
      <c r="ER559" s="30"/>
      <c r="ES559" s="30"/>
      <c r="ET559" s="30"/>
      <c r="EU559" s="30"/>
      <c r="EV559" s="30"/>
      <c r="EW559" s="30"/>
      <c r="EX559" s="30"/>
      <c r="EY559" s="30"/>
      <c r="EZ559" s="30"/>
      <c r="FA559" s="30"/>
      <c r="FB559" s="30"/>
      <c r="FC559" s="30"/>
      <c r="FD559" s="30"/>
      <c r="FE559" s="30"/>
      <c r="FF559" s="30"/>
      <c r="FG559" s="30"/>
      <c r="FH559" s="30"/>
      <c r="FI559" s="30"/>
      <c r="FJ559" s="30"/>
      <c r="FK559" s="30"/>
      <c r="FL559" s="30"/>
      <c r="FM559" s="30"/>
      <c r="FN559" s="30"/>
      <c r="FO559" s="30"/>
      <c r="FP559" s="30"/>
      <c r="FQ559" s="30"/>
      <c r="FR559" s="30"/>
      <c r="FS559" s="30"/>
      <c r="FT559" s="30"/>
      <c r="FU559" s="30"/>
      <c r="FV559" s="30"/>
      <c r="FW559" s="30"/>
      <c r="FX559" s="30"/>
      <c r="FY559" s="30"/>
      <c r="FZ559" s="30"/>
      <c r="GA559" s="30"/>
      <c r="GB559" s="30"/>
      <c r="GC559" s="30"/>
      <c r="GD559" s="30"/>
      <c r="GE559" s="30"/>
      <c r="GF559" s="30"/>
      <c r="GG559" s="30"/>
      <c r="GH559" s="30"/>
      <c r="GI559" s="30"/>
      <c r="GJ559" s="30"/>
      <c r="GK559" s="30"/>
      <c r="GL559" s="30"/>
      <c r="GM559" s="30"/>
      <c r="GN559" s="30"/>
      <c r="GO559" s="30"/>
      <c r="GP559" s="30"/>
      <c r="GQ559" s="30"/>
      <c r="GR559" s="30"/>
      <c r="GS559" s="30"/>
      <c r="GT559" s="30"/>
      <c r="GU559" s="30"/>
      <c r="GV559" s="30"/>
      <c r="GW559" s="30"/>
      <c r="GX559" s="30"/>
      <c r="GY559" s="30"/>
      <c r="GZ559" s="30"/>
      <c r="HA559" s="30"/>
      <c r="HB559" s="30"/>
      <c r="HC559" s="30"/>
      <c r="HD559" s="30"/>
      <c r="HE559" s="30"/>
      <c r="HF559" s="30"/>
      <c r="HG559" s="30"/>
      <c r="HH559" s="30"/>
      <c r="HI559" s="30"/>
      <c r="HJ559" s="30"/>
      <c r="HK559" s="30"/>
      <c r="HL559" s="30"/>
      <c r="HM559" s="30"/>
      <c r="HN559" s="30"/>
      <c r="HO559" s="30"/>
      <c r="HP559" s="30"/>
      <c r="HQ559" s="30"/>
      <c r="HR559" s="30"/>
      <c r="HS559" s="30"/>
      <c r="HT559" s="30"/>
      <c r="HU559" s="30"/>
      <c r="HV559" s="30"/>
      <c r="HW559" s="30"/>
      <c r="HX559" s="30"/>
      <c r="HY559" s="30"/>
      <c r="HZ559" s="30"/>
      <c r="IA559" s="30"/>
      <c r="IB559" s="30"/>
      <c r="IC559" s="30"/>
      <c r="ID559" s="30"/>
      <c r="IE559" s="30"/>
      <c r="IF559" s="30"/>
      <c r="IG559" s="30"/>
      <c r="IH559" s="30"/>
      <c r="II559" s="30"/>
      <c r="IJ559" s="30"/>
      <c r="IK559" s="30"/>
      <c r="IL559" s="30"/>
      <c r="IM559" s="30"/>
      <c r="IN559" s="30"/>
      <c r="IO559" s="30"/>
      <c r="IP559" s="30"/>
      <c r="IQ559" s="30"/>
      <c r="IR559" s="30"/>
      <c r="IS559" s="30"/>
      <c r="IT559" s="30"/>
      <c r="IU559" s="30"/>
      <c r="IV559" s="30"/>
      <c r="IW559" s="30"/>
      <c r="IX559" s="30"/>
      <c r="IY559" s="30"/>
      <c r="IZ559" s="30"/>
      <c r="JA559" s="30"/>
      <c r="JB559" s="30"/>
      <c r="JC559" s="30"/>
      <c r="JD559" s="30"/>
      <c r="JE559" s="30"/>
      <c r="JF559" s="30"/>
      <c r="JG559" s="30"/>
      <c r="JH559" s="30"/>
      <c r="JI559" s="30"/>
      <c r="JJ559" s="30"/>
      <c r="JK559" s="30"/>
      <c r="JL559" s="30"/>
      <c r="JM559" s="30"/>
      <c r="JN559" s="30"/>
      <c r="JO559" s="30"/>
      <c r="JP559" s="30"/>
      <c r="JQ559" s="30"/>
      <c r="JR559" s="30"/>
      <c r="JS559" s="30"/>
      <c r="JT559" s="30"/>
      <c r="JU559" s="30"/>
      <c r="JV559" s="30"/>
      <c r="JW559" s="30"/>
      <c r="JX559" s="30"/>
      <c r="JY559" s="30"/>
      <c r="JZ559" s="30"/>
      <c r="KA559" s="30"/>
      <c r="KB559" s="30"/>
      <c r="KC559" s="30"/>
      <c r="KD559" s="30"/>
      <c r="KE559" s="30"/>
      <c r="KF559" s="30"/>
      <c r="KG559" s="30"/>
      <c r="KH559" s="30"/>
      <c r="KI559" s="30"/>
      <c r="KJ559" s="30"/>
      <c r="KK559" s="30"/>
      <c r="KL559" s="30"/>
      <c r="KM559" s="30"/>
      <c r="KN559" s="30"/>
      <c r="KO559" s="30"/>
      <c r="KP559" s="30"/>
      <c r="KQ559" s="30"/>
      <c r="KR559" s="30"/>
      <c r="KS559" s="30"/>
      <c r="KT559" s="30"/>
      <c r="KU559" s="30"/>
      <c r="KV559" s="30"/>
      <c r="KW559" s="30"/>
      <c r="KX559" s="30"/>
      <c r="KY559" s="30"/>
      <c r="KZ559" s="30"/>
      <c r="LA559" s="30"/>
      <c r="LB559" s="30"/>
      <c r="LC559" s="30"/>
      <c r="LD559" s="30"/>
      <c r="LE559" s="30"/>
      <c r="LF559" s="30"/>
      <c r="LG559" s="30"/>
      <c r="LH559" s="30"/>
      <c r="LI559" s="30"/>
      <c r="LJ559" s="30"/>
      <c r="LK559" s="30"/>
      <c r="LL559" s="30"/>
      <c r="LM559" s="30"/>
      <c r="LN559" s="30"/>
      <c r="LO559" s="30"/>
      <c r="LP559" s="30"/>
      <c r="LQ559" s="30"/>
      <c r="LR559" s="30"/>
      <c r="LS559" s="30"/>
      <c r="LT559" s="30"/>
      <c r="LU559" s="30"/>
      <c r="LV559" s="30"/>
      <c r="LW559" s="30"/>
      <c r="MB559" s="30"/>
      <c r="MC559" s="30"/>
      <c r="MD559" s="30"/>
      <c r="ME559" s="30"/>
      <c r="MF559" s="30"/>
      <c r="MG559" s="30"/>
      <c r="MH559" s="30"/>
      <c r="MI559" s="30"/>
      <c r="MJ559" s="30"/>
      <c r="MK559" s="30"/>
      <c r="ML559" s="30"/>
      <c r="MM559" s="30"/>
      <c r="MN559" s="30"/>
      <c r="MO559" s="30"/>
      <c r="MP559" s="30"/>
      <c r="MQ559" s="30"/>
      <c r="MR559" s="30"/>
      <c r="MS559" s="30"/>
      <c r="MT559" s="30"/>
      <c r="MU559" s="30"/>
      <c r="MV559" s="30"/>
      <c r="MW559" s="128"/>
      <c r="MX559" s="128"/>
      <c r="MY559" s="128"/>
      <c r="MZ559" s="128"/>
      <c r="NA559" s="128"/>
      <c r="NB559" s="128"/>
      <c r="NC559" s="128"/>
      <c r="ND559" s="128"/>
      <c r="NE559" s="128"/>
      <c r="NF559" s="128"/>
      <c r="NG559" s="128"/>
      <c r="NH559" s="128"/>
      <c r="NI559" s="128"/>
      <c r="NJ559" s="128"/>
      <c r="NK559" s="128"/>
      <c r="NL559" s="128"/>
      <c r="NM559" s="128"/>
      <c r="NN559" s="128"/>
      <c r="NO559" s="128"/>
      <c r="NP559" s="128"/>
      <c r="NQ559" s="128"/>
      <c r="NR559" s="128"/>
      <c r="NS559" s="128"/>
      <c r="NT559" s="128"/>
      <c r="NU559" s="128"/>
      <c r="NV559" s="128"/>
      <c r="NW559" s="128"/>
      <c r="NX559" s="128"/>
      <c r="NY559" s="128"/>
      <c r="NZ559" s="128"/>
      <c r="OA559" s="128"/>
      <c r="OB559" s="128"/>
      <c r="OC559" s="128"/>
      <c r="OD559" s="128"/>
      <c r="OE559" s="128"/>
      <c r="OF559" s="128"/>
      <c r="OG559" s="128"/>
      <c r="OH559" s="128"/>
      <c r="OI559" s="128"/>
      <c r="OJ559" s="128"/>
      <c r="OK559" s="128"/>
      <c r="OL559" s="128"/>
      <c r="OM559" s="30"/>
      <c r="ON559" s="30"/>
      <c r="OO559" s="128"/>
      <c r="OP559" s="128"/>
      <c r="OQ559" s="128"/>
      <c r="OR559" s="128"/>
      <c r="OS559" s="128"/>
      <c r="RG559" s="30"/>
      <c r="RH559" s="30"/>
      <c r="RI559" s="30"/>
      <c r="RJ559" s="30"/>
      <c r="RK559" s="30"/>
      <c r="RL559" s="30"/>
      <c r="RM559" s="30"/>
      <c r="RN559" s="30"/>
      <c r="RO559" s="30"/>
      <c r="RP559" s="30"/>
      <c r="RQ559" s="30"/>
      <c r="RR559" s="30"/>
      <c r="RS559" s="30"/>
      <c r="RT559" s="30"/>
      <c r="RU559" s="30"/>
      <c r="RV559" s="30"/>
      <c r="RW559" s="30"/>
      <c r="RX559" s="30"/>
      <c r="RY559" s="30"/>
      <c r="RZ559" s="30"/>
      <c r="SA559" s="30"/>
      <c r="SB559" s="30"/>
      <c r="SC559" s="30"/>
      <c r="SD559" s="30"/>
      <c r="SE559" s="30"/>
      <c r="SF559" s="30"/>
      <c r="SG559" s="30"/>
      <c r="SH559" s="30"/>
      <c r="SI559" s="30"/>
      <c r="SJ559" s="30"/>
      <c r="SK559" s="30"/>
      <c r="SL559" s="30"/>
      <c r="SM559" s="30"/>
      <c r="SN559" s="30"/>
      <c r="SO559" s="30"/>
      <c r="SP559" s="30"/>
      <c r="SQ559" s="30"/>
      <c r="SR559" s="30"/>
      <c r="SS559" s="30"/>
      <c r="ST559" s="30"/>
      <c r="SU559" s="30"/>
      <c r="SV559" s="30"/>
      <c r="SW559" s="30"/>
      <c r="SX559" s="30"/>
      <c r="SY559" s="30"/>
      <c r="SZ559" s="30"/>
      <c r="TA559" s="30"/>
      <c r="TB559" s="30"/>
      <c r="TC559" s="30"/>
      <c r="TD559" s="30"/>
      <c r="TE559" s="30"/>
      <c r="TF559" s="30"/>
      <c r="TG559" s="30"/>
      <c r="TH559" s="30"/>
      <c r="TI559" s="30"/>
      <c r="TJ559" s="30"/>
      <c r="TK559" s="30"/>
      <c r="TL559" s="30"/>
      <c r="TM559" s="30"/>
      <c r="TN559" s="30"/>
      <c r="TO559" s="30"/>
      <c r="TP559" s="30"/>
      <c r="TQ559" s="30"/>
      <c r="TR559" s="30"/>
      <c r="TS559" s="30"/>
      <c r="TT559" s="30"/>
      <c r="TU559" s="30"/>
      <c r="TV559" s="30"/>
      <c r="TW559" s="30"/>
      <c r="TX559" s="30"/>
      <c r="TY559" s="30"/>
      <c r="TZ559" s="30"/>
      <c r="UA559" s="30"/>
      <c r="UB559" s="30"/>
      <c r="UC559" s="30"/>
      <c r="UD559" s="30"/>
      <c r="UE559" s="30"/>
      <c r="UF559" s="30"/>
      <c r="UG559" s="30"/>
      <c r="UH559" s="30"/>
      <c r="UI559" s="30"/>
      <c r="UJ559" s="30"/>
      <c r="UK559" s="30"/>
      <c r="UL559" s="30"/>
      <c r="UM559" s="30"/>
      <c r="UN559" s="30"/>
      <c r="UO559" s="30"/>
      <c r="UP559" s="30"/>
      <c r="UQ559" s="30"/>
      <c r="UR559" s="30"/>
      <c r="US559" s="30"/>
      <c r="UT559" s="30"/>
      <c r="UU559" s="30"/>
      <c r="UV559" s="30"/>
      <c r="UW559" s="30"/>
      <c r="UX559" s="30"/>
      <c r="UY559" s="30"/>
      <c r="UZ559" s="30"/>
      <c r="VA559" s="30"/>
      <c r="VB559" s="30"/>
      <c r="VC559" s="30"/>
      <c r="VD559" s="30"/>
      <c r="VE559" s="30"/>
      <c r="VF559" s="30"/>
      <c r="VG559" s="30"/>
      <c r="VH559" s="30"/>
      <c r="VI559" s="30"/>
      <c r="VJ559" s="30"/>
      <c r="VK559" s="30"/>
      <c r="VL559" s="30"/>
      <c r="VM559" s="30"/>
      <c r="VN559" s="30"/>
      <c r="VO559" s="30"/>
      <c r="VP559" s="30"/>
      <c r="VQ559" s="30"/>
      <c r="VR559" s="30"/>
      <c r="VS559" s="30"/>
      <c r="VT559" s="30"/>
      <c r="VU559" s="30"/>
      <c r="VV559" s="30"/>
      <c r="VW559" s="30"/>
      <c r="VX559" s="30"/>
      <c r="VY559" s="30"/>
      <c r="VZ559" s="30"/>
      <c r="WA559" s="30"/>
      <c r="WB559" s="30"/>
      <c r="WC559" s="30"/>
      <c r="WD559" s="30"/>
      <c r="WE559" s="30"/>
      <c r="WF559" s="30"/>
      <c r="WG559" s="30"/>
      <c r="WH559" s="30"/>
      <c r="WI559" s="30"/>
      <c r="WJ559" s="30"/>
      <c r="WK559" s="30"/>
      <c r="WL559" s="30"/>
      <c r="WM559" s="30"/>
      <c r="WN559" s="30"/>
      <c r="WO559" s="30"/>
      <c r="WP559" s="30"/>
      <c r="WQ559" s="30"/>
      <c r="WR559" s="30"/>
      <c r="WS559" s="30"/>
      <c r="WT559" s="30"/>
      <c r="WU559" s="30"/>
      <c r="WV559" s="30"/>
      <c r="WW559" s="30"/>
      <c r="WX559" s="30"/>
      <c r="WY559" s="30"/>
      <c r="WZ559" s="30"/>
      <c r="XA559" s="30"/>
      <c r="XB559" s="30"/>
      <c r="XC559" s="30"/>
      <c r="XD559" s="30"/>
      <c r="XE559" s="30"/>
      <c r="XF559" s="30"/>
      <c r="XG559" s="30"/>
      <c r="XH559" s="30"/>
      <c r="XI559" s="30"/>
      <c r="XJ559" s="30"/>
      <c r="XK559" s="30"/>
      <c r="XL559" s="30"/>
      <c r="XM559" s="30"/>
      <c r="XN559" s="30"/>
      <c r="XO559" s="30"/>
      <c r="XP559" s="30"/>
      <c r="XQ559" s="30"/>
      <c r="XR559" s="30"/>
      <c r="XS559" s="30"/>
      <c r="XT559" s="30"/>
      <c r="XU559" s="30"/>
      <c r="XV559" s="30"/>
      <c r="XW559" s="30"/>
      <c r="XX559" s="30"/>
      <c r="XY559" s="30"/>
      <c r="XZ559" s="30"/>
      <c r="YA559" s="30"/>
      <c r="YB559" s="30"/>
      <c r="YC559" s="30"/>
      <c r="YD559" s="30"/>
      <c r="YE559" s="30"/>
      <c r="YF559" s="30"/>
      <c r="YG559" s="30"/>
      <c r="YH559" s="30"/>
      <c r="YI559" s="30"/>
      <c r="YJ559" s="30"/>
      <c r="YK559" s="30"/>
      <c r="YL559" s="30"/>
      <c r="YM559" s="30"/>
      <c r="YN559" s="30"/>
      <c r="YO559" s="30"/>
      <c r="YP559" s="30"/>
      <c r="YQ559" s="30"/>
      <c r="YR559" s="30"/>
      <c r="YS559" s="30"/>
      <c r="YT559" s="30"/>
      <c r="YU559" s="30"/>
      <c r="YV559" s="30"/>
      <c r="YW559" s="30"/>
      <c r="YX559" s="30"/>
      <c r="YY559" s="30"/>
      <c r="YZ559" s="30"/>
      <c r="ZA559" s="30"/>
      <c r="ZB559" s="30"/>
      <c r="ZC559" s="30"/>
      <c r="ZD559" s="30"/>
      <c r="ZE559" s="30"/>
      <c r="ZF559" s="30"/>
      <c r="ZG559" s="30"/>
      <c r="ZH559" s="30"/>
      <c r="ZI559" s="30"/>
      <c r="ZJ559" s="30"/>
      <c r="ZK559" s="30"/>
      <c r="ZL559" s="30"/>
      <c r="ZM559" s="30"/>
      <c r="ZN559" s="30"/>
      <c r="ZO559" s="30"/>
      <c r="ZP559" s="30"/>
      <c r="ZQ559" s="30"/>
      <c r="ZR559" s="30"/>
      <c r="ZS559" s="30"/>
      <c r="ZT559" s="30"/>
      <c r="ZU559" s="30"/>
      <c r="ZV559" s="30"/>
      <c r="ZW559" s="30"/>
      <c r="ZX559" s="30"/>
      <c r="ZY559" s="30"/>
      <c r="ZZ559" s="30"/>
      <c r="AAA559" s="30"/>
      <c r="AAB559" s="30"/>
      <c r="AAC559" s="30"/>
      <c r="AAD559" s="30"/>
      <c r="AAE559" s="30"/>
      <c r="AAF559" s="30"/>
      <c r="AAG559" s="30"/>
      <c r="AAH559" s="30"/>
      <c r="AAI559" s="30"/>
      <c r="AAJ559" s="30"/>
      <c r="AAK559" s="30"/>
      <c r="AAL559" s="30"/>
      <c r="AAM559" s="30"/>
      <c r="AAN559" s="30"/>
      <c r="AAO559" s="30"/>
      <c r="AAP559" s="30"/>
      <c r="AAQ559" s="30"/>
      <c r="AAR559" s="30"/>
      <c r="AAS559" s="30"/>
      <c r="AAT559" s="30"/>
      <c r="AAU559" s="30"/>
      <c r="AAV559" s="30"/>
      <c r="AAW559" s="30"/>
      <c r="AAX559" s="30"/>
      <c r="AAY559" s="30"/>
      <c r="AAZ559" s="30"/>
      <c r="ABA559" s="30"/>
      <c r="ABB559" s="30"/>
      <c r="ABC559" s="30"/>
      <c r="ABD559" s="30"/>
      <c r="ABE559" s="30"/>
      <c r="ABF559" s="30"/>
      <c r="ABG559" s="30"/>
      <c r="ABH559" s="30"/>
      <c r="ABI559" s="30"/>
      <c r="ABJ559" s="30"/>
      <c r="ABK559" s="30"/>
      <c r="ABL559" s="30"/>
      <c r="ABM559" s="30"/>
      <c r="ABN559" s="30"/>
      <c r="ABO559" s="30"/>
      <c r="ABP559" s="30"/>
      <c r="ABQ559" s="30"/>
      <c r="ABR559" s="30"/>
      <c r="ABS559" s="30"/>
      <c r="ABT559" s="30"/>
      <c r="ABU559" s="30"/>
      <c r="ABV559" s="30"/>
      <c r="ABW559" s="30"/>
      <c r="ABX559" s="30"/>
      <c r="ABY559" s="30"/>
      <c r="ABZ559" s="30"/>
      <c r="ACA559" s="30"/>
      <c r="ACB559" s="30"/>
      <c r="ACC559" s="30"/>
      <c r="ACD559" s="30"/>
      <c r="ACE559" s="30"/>
      <c r="ACF559" s="30"/>
      <c r="ACG559" s="30"/>
      <c r="ACH559" s="30"/>
      <c r="ACI559" s="30"/>
      <c r="ACJ559" s="30"/>
      <c r="ACK559" s="30"/>
      <c r="ACL559" s="30"/>
      <c r="ACM559" s="30"/>
      <c r="ACN559" s="30"/>
      <c r="ACO559" s="30"/>
      <c r="ACP559" s="30"/>
      <c r="ACQ559" s="30"/>
      <c r="ACR559" s="30"/>
      <c r="ACS559" s="30"/>
      <c r="ACT559" s="30"/>
      <c r="ACU559" s="30"/>
      <c r="ACV559" s="30"/>
      <c r="ACW559" s="30"/>
      <c r="ACX559" s="30"/>
      <c r="ACY559" s="30"/>
      <c r="ACZ559" s="30"/>
      <c r="ADA559" s="30"/>
      <c r="ADB559" s="30"/>
      <c r="ADC559" s="30"/>
      <c r="ADD559" s="30"/>
      <c r="ADE559" s="30"/>
      <c r="ADF559" s="30"/>
      <c r="ADG559" s="30"/>
      <c r="ADH559" s="30"/>
      <c r="ADI559" s="30"/>
      <c r="ADJ559" s="30"/>
      <c r="ADK559" s="30"/>
      <c r="ADL559" s="30"/>
      <c r="ADM559" s="30"/>
      <c r="ADN559" s="30"/>
      <c r="ADO559" s="30"/>
      <c r="ADP559" s="30"/>
      <c r="ADQ559" s="30"/>
      <c r="ADR559" s="30"/>
      <c r="ADS559" s="30"/>
      <c r="ADT559" s="30"/>
      <c r="ADU559" s="30"/>
      <c r="ADV559" s="30"/>
      <c r="ADW559" s="30"/>
      <c r="ADX559" s="43"/>
      <c r="ADY559" s="43"/>
      <c r="ADZ559" s="5"/>
      <c r="AEB559" s="7"/>
      <c r="AEC559" s="7"/>
      <c r="AED559" s="7"/>
      <c r="AEE559" s="7"/>
      <c r="AEF559" s="7"/>
      <c r="AEG559" s="7"/>
      <c r="AEH559" s="7"/>
      <c r="AEI559" s="7"/>
      <c r="AEJ559" s="7"/>
      <c r="AEK559" s="7"/>
      <c r="AEL559" s="7"/>
      <c r="AEM559" s="7"/>
      <c r="AEN559" s="7"/>
      <c r="AEO559" s="7"/>
      <c r="AEP559" s="7"/>
      <c r="AEQ559" s="7"/>
      <c r="AER559" s="7"/>
      <c r="AES559" s="7"/>
      <c r="AET559" s="7"/>
      <c r="AEU559" s="7"/>
      <c r="AEV559" s="7"/>
      <c r="AEW559" s="7"/>
    </row>
    <row r="560" spans="1:829" x14ac:dyDescent="0.2">
      <c r="A560" s="55" t="s">
        <v>527</v>
      </c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  <c r="AA560" s="30"/>
      <c r="AB560" s="30"/>
      <c r="AC560" s="30"/>
      <c r="AD560" s="30"/>
      <c r="AE560" s="30"/>
      <c r="AF560" s="30"/>
      <c r="AG560" s="30"/>
      <c r="AH560" s="30"/>
      <c r="AI560" s="30"/>
      <c r="AJ560" s="30"/>
      <c r="AK560" s="30"/>
      <c r="AL560" s="30"/>
      <c r="AM560" s="30"/>
      <c r="AN560" s="30"/>
      <c r="AO560" s="30"/>
      <c r="AP560" s="30"/>
      <c r="AQ560" s="30"/>
      <c r="AR560" s="30"/>
      <c r="AS560" s="30"/>
      <c r="AT560" s="30"/>
      <c r="AU560" s="30"/>
      <c r="AV560" s="30"/>
      <c r="AW560" s="30"/>
      <c r="AX560" s="30"/>
      <c r="AY560" s="30"/>
      <c r="AZ560" s="30"/>
      <c r="BA560" s="30"/>
      <c r="BB560" s="30"/>
      <c r="BC560" s="30"/>
      <c r="BD560" s="30"/>
      <c r="BH560" s="30"/>
      <c r="BI560" s="30"/>
      <c r="BJ560" s="30"/>
      <c r="BK560" s="30"/>
      <c r="BL560" s="30"/>
      <c r="BM560" s="30"/>
      <c r="BN560" s="30"/>
      <c r="BO560" s="30"/>
      <c r="BP560" s="30"/>
      <c r="BQ560" s="30"/>
      <c r="BR560" s="30"/>
      <c r="BS560" s="30"/>
      <c r="BT560" s="30"/>
      <c r="BU560" s="30"/>
      <c r="BV560" s="30"/>
      <c r="BW560" s="30"/>
      <c r="BX560" s="30"/>
      <c r="BY560" s="30"/>
      <c r="BZ560" s="30"/>
      <c r="CA560" s="30"/>
      <c r="CB560" s="30"/>
      <c r="CC560" s="30"/>
      <c r="CD560" s="30"/>
      <c r="CE560" s="30"/>
      <c r="CF560" s="30"/>
      <c r="CG560" s="30"/>
      <c r="CH560" s="30"/>
      <c r="CI560" s="30"/>
      <c r="CJ560" s="30"/>
      <c r="CK560" s="30"/>
      <c r="CL560" s="30"/>
      <c r="CM560" s="30"/>
      <c r="CN560" s="30"/>
      <c r="CO560" s="30"/>
      <c r="CP560" s="30"/>
      <c r="CQ560" s="30"/>
      <c r="CR560" s="30"/>
      <c r="CS560" s="30"/>
      <c r="CT560" s="30"/>
      <c r="CU560" s="30"/>
      <c r="CV560" s="30"/>
      <c r="CW560" s="30"/>
      <c r="CX560" s="30"/>
      <c r="CY560" s="30"/>
      <c r="CZ560" s="30"/>
      <c r="DA560" s="30"/>
      <c r="DB560" s="30"/>
      <c r="DC560" s="30"/>
      <c r="DD560" s="30"/>
      <c r="DE560" s="30"/>
      <c r="DF560" s="30"/>
      <c r="DG560" s="30"/>
      <c r="DH560" s="30"/>
      <c r="DI560" s="30"/>
      <c r="DJ560" s="30"/>
      <c r="DK560" s="30"/>
      <c r="DL560" s="30"/>
      <c r="DM560" s="30"/>
      <c r="DN560" s="30"/>
      <c r="DO560" s="30"/>
      <c r="DP560" s="30"/>
      <c r="DQ560" s="30"/>
      <c r="DR560" s="30"/>
      <c r="DS560" s="30"/>
      <c r="DT560" s="30"/>
      <c r="DU560" s="30"/>
      <c r="DV560" s="30"/>
      <c r="DW560" s="30"/>
      <c r="DX560" s="30"/>
      <c r="DY560" s="30"/>
      <c r="DZ560" s="30"/>
      <c r="EA560" s="30"/>
      <c r="EB560" s="30"/>
      <c r="EC560" s="30"/>
      <c r="ED560" s="30"/>
      <c r="EE560" s="30"/>
      <c r="EF560" s="30"/>
      <c r="EG560" s="30"/>
      <c r="EH560" s="30"/>
      <c r="EI560" s="30"/>
      <c r="EJ560" s="30"/>
      <c r="EK560" s="30"/>
      <c r="EL560" s="30"/>
      <c r="EM560" s="30"/>
      <c r="EN560" s="30"/>
      <c r="EO560" s="30"/>
      <c r="EP560" s="30"/>
      <c r="EQ560" s="30"/>
      <c r="ER560" s="30"/>
      <c r="ES560" s="30"/>
      <c r="ET560" s="30"/>
      <c r="EU560" s="30"/>
      <c r="EV560" s="30"/>
      <c r="EW560" s="30"/>
      <c r="EX560" s="30"/>
      <c r="EY560" s="30"/>
      <c r="EZ560" s="30"/>
      <c r="FA560" s="30"/>
      <c r="FB560" s="30"/>
      <c r="FC560" s="30"/>
      <c r="FD560" s="30"/>
      <c r="FE560" s="30"/>
      <c r="FF560" s="30"/>
      <c r="FG560" s="30"/>
      <c r="FH560" s="30"/>
      <c r="FI560" s="30"/>
      <c r="FJ560" s="30"/>
      <c r="FK560" s="30"/>
      <c r="FL560" s="30"/>
      <c r="FM560" s="30"/>
      <c r="FN560" s="30"/>
      <c r="FO560" s="30"/>
      <c r="FP560" s="30"/>
      <c r="FQ560" s="30"/>
      <c r="FR560" s="30"/>
      <c r="FS560" s="30"/>
      <c r="FT560" s="30"/>
      <c r="FU560" s="30"/>
      <c r="FV560" s="30"/>
      <c r="FW560" s="30"/>
      <c r="FX560" s="30"/>
      <c r="FY560" s="30"/>
      <c r="FZ560" s="30"/>
      <c r="GA560" s="30"/>
      <c r="GB560" s="30"/>
      <c r="GC560" s="30"/>
      <c r="GD560" s="30"/>
      <c r="GE560" s="30"/>
      <c r="GF560" s="30"/>
      <c r="GG560" s="30"/>
      <c r="GH560" s="30"/>
      <c r="GI560" s="30"/>
      <c r="GJ560" s="30"/>
      <c r="GK560" s="30"/>
      <c r="GL560" s="30"/>
      <c r="GM560" s="30"/>
      <c r="GN560" s="30"/>
      <c r="GO560" s="30"/>
      <c r="GP560" s="30"/>
      <c r="GQ560" s="30"/>
      <c r="GR560" s="30"/>
      <c r="GS560" s="30"/>
      <c r="GT560" s="30"/>
      <c r="GU560" s="30"/>
      <c r="GV560" s="30"/>
      <c r="GW560" s="30"/>
      <c r="GX560" s="30"/>
      <c r="GY560" s="30"/>
      <c r="GZ560" s="30"/>
      <c r="HA560" s="30"/>
      <c r="HB560" s="30"/>
      <c r="HC560" s="30"/>
      <c r="HD560" s="30"/>
      <c r="HE560" s="30"/>
      <c r="HF560" s="30"/>
      <c r="HG560" s="30"/>
      <c r="HH560" s="30"/>
      <c r="HI560" s="30"/>
      <c r="HJ560" s="30"/>
      <c r="HK560" s="30"/>
      <c r="HL560" s="30"/>
      <c r="HM560" s="30"/>
      <c r="HN560" s="30"/>
      <c r="HO560" s="30"/>
      <c r="HP560" s="30"/>
      <c r="HQ560" s="30"/>
      <c r="HR560" s="30"/>
      <c r="HS560" s="30"/>
      <c r="HT560" s="30"/>
      <c r="HU560" s="30"/>
      <c r="HV560" s="30"/>
      <c r="HW560" s="30"/>
      <c r="HX560" s="30"/>
      <c r="HY560" s="30"/>
      <c r="HZ560" s="30"/>
      <c r="IA560" s="30"/>
      <c r="IB560" s="30"/>
      <c r="IC560" s="30"/>
      <c r="ID560" s="30"/>
      <c r="IE560" s="30"/>
      <c r="IF560" s="30"/>
      <c r="IG560" s="30"/>
      <c r="IH560" s="30"/>
      <c r="II560" s="30"/>
      <c r="IJ560" s="30"/>
      <c r="IK560" s="30"/>
      <c r="IL560" s="30"/>
      <c r="IM560" s="30"/>
      <c r="IN560" s="30"/>
      <c r="IO560" s="30"/>
      <c r="IP560" s="30"/>
      <c r="IQ560" s="30"/>
      <c r="IR560" s="30"/>
      <c r="IS560" s="30"/>
      <c r="IT560" s="30"/>
      <c r="IU560" s="30"/>
      <c r="IV560" s="30"/>
      <c r="IW560" s="30"/>
      <c r="IX560" s="30"/>
      <c r="IY560" s="30"/>
      <c r="IZ560" s="30"/>
      <c r="JA560" s="30"/>
      <c r="JB560" s="30"/>
      <c r="JC560" s="30"/>
      <c r="JD560" s="30"/>
      <c r="JE560" s="30"/>
      <c r="JF560" s="30"/>
      <c r="JG560" s="30"/>
      <c r="JH560" s="30"/>
      <c r="JI560" s="30"/>
      <c r="JJ560" s="30"/>
      <c r="JK560" s="30"/>
      <c r="JL560" s="30"/>
      <c r="JM560" s="30"/>
      <c r="JN560" s="30"/>
      <c r="JO560" s="30"/>
      <c r="JP560" s="30"/>
      <c r="JQ560" s="30"/>
      <c r="JR560" s="30"/>
      <c r="JS560" s="30"/>
      <c r="JT560" s="30"/>
      <c r="JU560" s="30"/>
      <c r="JV560" s="30"/>
      <c r="JW560" s="30"/>
      <c r="JX560" s="30"/>
      <c r="JY560" s="30"/>
      <c r="JZ560" s="30"/>
      <c r="KA560" s="30"/>
      <c r="KB560" s="30"/>
      <c r="KC560" s="30"/>
      <c r="KD560" s="30"/>
      <c r="KE560" s="30"/>
      <c r="KF560" s="30"/>
      <c r="KG560" s="30"/>
      <c r="KH560" s="30"/>
      <c r="KI560" s="30"/>
      <c r="KJ560" s="30"/>
      <c r="KK560" s="30"/>
      <c r="KL560" s="30"/>
      <c r="KM560" s="30"/>
      <c r="KN560" s="30"/>
      <c r="KO560" s="30"/>
      <c r="KP560" s="30"/>
      <c r="KQ560" s="30"/>
      <c r="KR560" s="30"/>
      <c r="KS560" s="30"/>
      <c r="KT560" s="30"/>
      <c r="KU560" s="30"/>
      <c r="KV560" s="30"/>
      <c r="KW560" s="30"/>
      <c r="KX560" s="30"/>
      <c r="KY560" s="30"/>
      <c r="KZ560" s="30"/>
      <c r="LA560" s="30"/>
      <c r="LB560" s="30"/>
      <c r="LC560" s="30"/>
      <c r="LD560" s="30"/>
      <c r="LE560" s="30"/>
      <c r="LF560" s="30"/>
      <c r="LG560" s="30"/>
      <c r="LH560" s="30"/>
      <c r="LI560" s="30"/>
      <c r="LJ560" s="30"/>
      <c r="LK560" s="30"/>
      <c r="LL560" s="30"/>
      <c r="LM560" s="30"/>
      <c r="LN560" s="30"/>
      <c r="LO560" s="30"/>
      <c r="LP560" s="30"/>
      <c r="LQ560" s="30"/>
      <c r="LR560" s="30"/>
      <c r="LS560" s="30"/>
      <c r="LT560" s="30"/>
      <c r="LU560" s="30"/>
      <c r="LV560" s="30"/>
      <c r="LW560" s="30"/>
      <c r="MB560" s="30"/>
      <c r="MC560" s="30"/>
      <c r="MD560" s="30"/>
      <c r="ME560" s="30"/>
      <c r="MF560" s="30"/>
      <c r="MG560" s="30"/>
      <c r="MH560" s="30"/>
      <c r="MI560" s="30"/>
      <c r="MJ560" s="30"/>
      <c r="MK560" s="30"/>
      <c r="ML560" s="30"/>
      <c r="MM560" s="30"/>
      <c r="MN560" s="30"/>
      <c r="MO560" s="30"/>
      <c r="MP560" s="30"/>
      <c r="MQ560" s="30"/>
      <c r="MR560" s="30"/>
      <c r="MS560" s="30"/>
      <c r="MT560" s="30"/>
      <c r="MU560" s="30"/>
      <c r="MV560" s="30"/>
      <c r="MW560" s="128"/>
      <c r="MX560" s="128"/>
      <c r="MY560" s="128"/>
      <c r="MZ560" s="128"/>
      <c r="NA560" s="128"/>
      <c r="NB560" s="128"/>
      <c r="NC560" s="128"/>
      <c r="ND560" s="128"/>
      <c r="NE560" s="128"/>
      <c r="NF560" s="128"/>
      <c r="NG560" s="128"/>
      <c r="NH560" s="128"/>
      <c r="NI560" s="128"/>
      <c r="NJ560" s="128"/>
      <c r="NK560" s="128"/>
      <c r="NL560" s="128"/>
      <c r="NM560" s="128"/>
      <c r="NN560" s="128"/>
      <c r="NO560" s="128"/>
      <c r="NP560" s="128"/>
      <c r="NQ560" s="128"/>
      <c r="NR560" s="128"/>
      <c r="NS560" s="128"/>
      <c r="NT560" s="128"/>
      <c r="NU560" s="128"/>
      <c r="NV560" s="128"/>
      <c r="NW560" s="128"/>
      <c r="NX560" s="128"/>
      <c r="NY560" s="128"/>
      <c r="NZ560" s="128"/>
      <c r="OA560" s="128"/>
      <c r="OB560" s="128"/>
      <c r="OC560" s="128"/>
      <c r="OD560" s="128"/>
      <c r="OE560" s="128"/>
      <c r="OF560" s="128"/>
      <c r="OG560" s="128"/>
      <c r="OH560" s="128"/>
      <c r="OI560" s="128"/>
      <c r="OJ560" s="128"/>
      <c r="OK560" s="128"/>
      <c r="OL560" s="128"/>
      <c r="OM560" s="30"/>
      <c r="ON560" s="30"/>
      <c r="OO560" s="128"/>
      <c r="OP560" s="128"/>
      <c r="OQ560" s="128"/>
      <c r="OR560" s="128"/>
      <c r="OS560" s="128"/>
      <c r="RG560" s="30"/>
      <c r="RH560" s="30"/>
      <c r="RI560" s="30"/>
      <c r="RJ560" s="30"/>
      <c r="RK560" s="30"/>
      <c r="RL560" s="30"/>
      <c r="RM560" s="30"/>
      <c r="RN560" s="30"/>
      <c r="RO560" s="30"/>
      <c r="RP560" s="30"/>
      <c r="RQ560" s="30"/>
      <c r="RR560" s="30"/>
      <c r="RS560" s="30"/>
      <c r="RT560" s="30"/>
      <c r="RU560" s="30"/>
      <c r="RV560" s="30"/>
      <c r="RW560" s="30"/>
      <c r="RX560" s="30"/>
      <c r="RY560" s="30"/>
      <c r="RZ560" s="30"/>
      <c r="SA560" s="30"/>
      <c r="SB560" s="30"/>
      <c r="SC560" s="30"/>
      <c r="SD560" s="30"/>
      <c r="SE560" s="30"/>
      <c r="SF560" s="30"/>
      <c r="SG560" s="30"/>
      <c r="SH560" s="30"/>
      <c r="SI560" s="30"/>
      <c r="SJ560" s="30"/>
      <c r="SK560" s="30"/>
      <c r="SL560" s="30"/>
      <c r="SM560" s="30"/>
      <c r="SN560" s="30"/>
      <c r="SO560" s="30"/>
      <c r="SP560" s="30"/>
      <c r="SQ560" s="30"/>
      <c r="SR560" s="30"/>
      <c r="SS560" s="30"/>
      <c r="ST560" s="30"/>
      <c r="SU560" s="30"/>
      <c r="SV560" s="30"/>
      <c r="SW560" s="30"/>
      <c r="SX560" s="30"/>
      <c r="SY560" s="30"/>
      <c r="SZ560" s="30"/>
      <c r="TA560" s="30"/>
      <c r="TB560" s="30"/>
      <c r="TC560" s="30"/>
      <c r="TD560" s="30"/>
      <c r="TE560" s="30"/>
      <c r="TF560" s="30"/>
      <c r="TG560" s="30"/>
      <c r="TH560" s="30"/>
      <c r="TI560" s="30"/>
      <c r="TJ560" s="73">
        <v>259146</v>
      </c>
      <c r="TK560" s="30"/>
      <c r="TL560" s="30"/>
      <c r="TM560" s="30"/>
      <c r="TN560" s="30"/>
      <c r="TO560" s="30"/>
      <c r="TP560" s="30"/>
      <c r="TQ560" s="30"/>
      <c r="TR560" s="30"/>
      <c r="TS560" s="30"/>
      <c r="TT560" s="30"/>
      <c r="TU560" s="30"/>
      <c r="TV560" s="30"/>
      <c r="TW560" s="30"/>
      <c r="TX560" s="30"/>
      <c r="TY560" s="30"/>
      <c r="TZ560" s="30"/>
      <c r="UA560" s="30"/>
      <c r="UB560" s="30"/>
      <c r="UC560" s="30"/>
      <c r="UD560" s="30"/>
      <c r="UE560" s="73">
        <v>231557</v>
      </c>
      <c r="UF560" s="30"/>
      <c r="UG560" s="30"/>
      <c r="UH560" s="30"/>
      <c r="UI560" s="30"/>
      <c r="UJ560" s="30"/>
      <c r="UK560" s="30"/>
      <c r="UL560" s="30"/>
      <c r="UM560" s="30"/>
      <c r="UN560" s="30"/>
      <c r="UO560" s="30"/>
      <c r="UP560" s="30"/>
      <c r="UQ560" s="30"/>
      <c r="UR560" s="30"/>
      <c r="US560" s="30"/>
      <c r="UT560" s="30"/>
      <c r="UU560" s="30"/>
      <c r="UV560" s="30"/>
      <c r="UW560" s="30"/>
      <c r="UX560" s="30"/>
      <c r="UY560" s="30"/>
      <c r="UZ560" s="30"/>
      <c r="VA560" s="30"/>
      <c r="VB560" s="30"/>
      <c r="VC560" s="30"/>
      <c r="VD560" s="30"/>
      <c r="VE560" s="30"/>
      <c r="VF560" s="30"/>
      <c r="VG560" s="30"/>
      <c r="VH560" s="30"/>
      <c r="VI560" s="30"/>
      <c r="VJ560" s="30"/>
      <c r="VK560" s="73">
        <v>816600</v>
      </c>
      <c r="VL560" s="30"/>
      <c r="VM560" s="30"/>
      <c r="VN560" s="30"/>
      <c r="VO560" s="30"/>
      <c r="VP560" s="30"/>
      <c r="VQ560" s="30"/>
      <c r="VR560" s="30"/>
      <c r="VS560" s="30"/>
      <c r="VT560" s="30"/>
      <c r="VU560" s="30"/>
      <c r="VV560" s="30"/>
      <c r="VW560" s="30"/>
      <c r="VX560" s="30"/>
      <c r="VY560" s="30"/>
      <c r="VZ560" s="30"/>
      <c r="WA560" s="30"/>
      <c r="WB560" s="30"/>
      <c r="WC560" s="30"/>
      <c r="WD560" s="30"/>
      <c r="WE560" s="30"/>
      <c r="WF560" s="30"/>
      <c r="WG560" s="30"/>
      <c r="WH560" s="30"/>
      <c r="WI560" s="30"/>
      <c r="WJ560" s="30"/>
      <c r="WK560" s="30"/>
      <c r="WL560" s="30"/>
      <c r="WM560" s="30"/>
      <c r="WN560" s="30"/>
      <c r="WO560" s="30"/>
      <c r="WP560" s="30"/>
      <c r="WQ560" s="30"/>
      <c r="WR560" s="30"/>
      <c r="WS560" s="30"/>
      <c r="WT560" s="30"/>
      <c r="WU560" s="30"/>
      <c r="WV560" s="30"/>
      <c r="WW560" s="30"/>
      <c r="WX560" s="30"/>
      <c r="WY560" s="30"/>
      <c r="WZ560" s="30"/>
      <c r="XA560" s="30"/>
      <c r="XB560" s="30"/>
      <c r="XC560" s="30"/>
      <c r="XD560" s="30"/>
      <c r="XE560" s="30"/>
      <c r="XF560" s="30"/>
      <c r="XG560" s="30"/>
      <c r="XH560" s="30"/>
      <c r="XI560" s="30"/>
      <c r="XJ560" s="30"/>
      <c r="XK560" s="30"/>
      <c r="XL560" s="30"/>
      <c r="XM560" s="30"/>
      <c r="XN560" s="30"/>
      <c r="XO560" s="30"/>
      <c r="XP560" s="30"/>
      <c r="XQ560" s="30"/>
      <c r="XR560" s="30"/>
      <c r="XS560" s="30"/>
      <c r="XT560" s="30"/>
      <c r="XU560" s="30"/>
      <c r="XV560" s="30"/>
      <c r="XW560" s="30"/>
      <c r="XX560" s="30"/>
      <c r="XY560" s="30"/>
      <c r="XZ560" s="30"/>
      <c r="YA560" s="30"/>
      <c r="YB560" s="30"/>
      <c r="YC560" s="30"/>
      <c r="YD560" s="30"/>
      <c r="YE560" s="30"/>
      <c r="YF560" s="30"/>
      <c r="YG560" s="30"/>
      <c r="YH560" s="30"/>
      <c r="YI560" s="30"/>
      <c r="YJ560" s="30"/>
      <c r="YK560" s="30"/>
      <c r="YL560" s="30"/>
      <c r="YM560" s="30"/>
      <c r="YN560" s="30"/>
      <c r="YO560" s="30"/>
      <c r="YP560" s="30"/>
      <c r="YQ560" s="30"/>
      <c r="YR560" s="30"/>
      <c r="YS560" s="30"/>
      <c r="YT560" s="30"/>
      <c r="YU560" s="30"/>
      <c r="YV560" s="30"/>
      <c r="YW560" s="30"/>
      <c r="YX560" s="30"/>
      <c r="YY560" s="30"/>
      <c r="YZ560" s="30"/>
      <c r="ZA560" s="30"/>
      <c r="ZB560" s="30"/>
      <c r="ZC560" s="30"/>
      <c r="ZD560" s="30"/>
      <c r="ZE560" s="30"/>
      <c r="ZF560" s="30"/>
      <c r="ZG560" s="30"/>
      <c r="ZH560" s="30"/>
      <c r="ZI560" s="30"/>
      <c r="ZJ560" s="30"/>
      <c r="ZK560" s="30"/>
      <c r="ZL560" s="30"/>
      <c r="ZM560" s="30"/>
      <c r="ZN560" s="30"/>
      <c r="ZO560" s="30"/>
      <c r="ZP560" s="30"/>
      <c r="ZQ560" s="30"/>
      <c r="ZR560" s="73">
        <v>747537.5</v>
      </c>
      <c r="ZS560" s="30"/>
      <c r="ZT560" s="30"/>
      <c r="ZU560" s="30"/>
      <c r="ZV560" s="30"/>
      <c r="ZW560" s="30"/>
      <c r="ZX560" s="30"/>
      <c r="ZY560" s="30"/>
      <c r="ZZ560" s="30"/>
      <c r="AAA560" s="30"/>
      <c r="AAB560" s="30"/>
      <c r="AAC560" s="30"/>
      <c r="AAD560" s="30"/>
      <c r="AAE560" s="30"/>
      <c r="AAF560" s="30"/>
      <c r="AAG560" s="30"/>
      <c r="AAH560" s="30"/>
      <c r="AAI560" s="30"/>
      <c r="AAJ560" s="30"/>
      <c r="AAK560" s="30"/>
      <c r="AAL560" s="30"/>
      <c r="AAM560" s="30"/>
      <c r="AAN560" s="30"/>
      <c r="AAO560" s="30"/>
      <c r="AAP560" s="30"/>
      <c r="AAQ560" s="30"/>
      <c r="AAR560" s="30"/>
      <c r="AAS560" s="30"/>
      <c r="AAT560" s="30"/>
      <c r="AAU560" s="30"/>
      <c r="AAV560" s="30"/>
      <c r="AAW560" s="30"/>
      <c r="AAX560" s="30"/>
      <c r="AAY560" s="30"/>
      <c r="AAZ560" s="30"/>
      <c r="ABA560" s="30"/>
      <c r="ABB560" s="30"/>
      <c r="ABC560" s="30"/>
      <c r="ABD560" s="30"/>
      <c r="ABE560" s="30"/>
      <c r="ABF560" s="30"/>
      <c r="ABG560" s="30"/>
      <c r="ABH560" s="30"/>
      <c r="ABI560" s="30"/>
      <c r="ABJ560" s="30"/>
      <c r="ABK560" s="30"/>
      <c r="ABL560" s="30"/>
      <c r="ABM560" s="30"/>
      <c r="ABN560" s="30"/>
      <c r="ABO560" s="30"/>
      <c r="ABP560" s="30"/>
      <c r="ABQ560" s="30"/>
      <c r="ABR560" s="30"/>
      <c r="ABS560" s="30"/>
      <c r="ABT560" s="30"/>
      <c r="ABU560" s="30"/>
      <c r="ABV560" s="30"/>
      <c r="ABW560" s="30"/>
      <c r="ABX560" s="30"/>
      <c r="ABY560" s="30"/>
      <c r="ABZ560" s="30"/>
      <c r="ACA560" s="30"/>
      <c r="ACB560" s="30"/>
      <c r="ACC560" s="30"/>
      <c r="ACD560" s="30"/>
      <c r="ACE560" s="30"/>
      <c r="ACF560" s="30"/>
      <c r="ACG560" s="30"/>
      <c r="ACH560" s="30"/>
      <c r="ACI560" s="30"/>
      <c r="ACJ560" s="30"/>
      <c r="ACK560" s="30"/>
      <c r="ACL560" s="30"/>
      <c r="ACM560" s="30"/>
      <c r="ACN560" s="73">
        <v>737000</v>
      </c>
      <c r="ACO560" s="30"/>
      <c r="ACP560" s="30"/>
      <c r="ACQ560" s="30"/>
      <c r="ACR560" s="30"/>
      <c r="ACS560" s="30"/>
      <c r="ACT560" s="30"/>
      <c r="ACU560" s="30"/>
      <c r="ACV560" s="30"/>
      <c r="ACW560" s="30"/>
      <c r="ACX560" s="30"/>
      <c r="ACY560" s="30"/>
      <c r="ACZ560" s="30"/>
      <c r="ADA560" s="30"/>
      <c r="ADB560" s="30"/>
      <c r="ADC560" s="30"/>
      <c r="ADD560" s="30"/>
      <c r="ADE560" s="30"/>
      <c r="ADF560" s="30"/>
      <c r="ADG560" s="30"/>
      <c r="ADH560" s="30"/>
      <c r="ADI560" s="30"/>
      <c r="ADJ560" s="30"/>
      <c r="ADK560" s="30"/>
      <c r="ADL560" s="30"/>
      <c r="ADM560" s="30"/>
      <c r="ADN560" s="30"/>
      <c r="ADO560" s="30"/>
      <c r="ADP560" s="30"/>
      <c r="ADQ560" s="30"/>
      <c r="ADR560" s="30"/>
      <c r="ADS560" s="30"/>
      <c r="ADT560" s="30"/>
      <c r="ADU560" s="30"/>
      <c r="ADV560" s="30"/>
      <c r="ADW560" s="30"/>
      <c r="ADX560" s="43"/>
      <c r="ADY560" s="73">
        <f>TJ560+UE560+VK560+ZR560+ACN560</f>
        <v>2791840.5</v>
      </c>
      <c r="ADZ560" s="5"/>
      <c r="AEB560" s="7"/>
      <c r="AEC560" s="7"/>
      <c r="AED560" s="7"/>
      <c r="AEE560" s="7"/>
      <c r="AEF560" s="7"/>
      <c r="AEG560" s="7"/>
      <c r="AEH560" s="7"/>
      <c r="AEI560" s="7"/>
      <c r="AEJ560" s="7"/>
      <c r="AEK560" s="7"/>
      <c r="AEL560" s="7"/>
      <c r="AEM560" s="7"/>
      <c r="AEN560" s="7"/>
      <c r="AEO560" s="7"/>
      <c r="AEP560" s="7"/>
      <c r="AEQ560" s="7"/>
      <c r="AER560" s="7"/>
      <c r="AES560" s="7"/>
      <c r="AET560" s="7"/>
      <c r="AEU560" s="7"/>
      <c r="AEV560" s="7"/>
      <c r="AEW560" s="7"/>
    </row>
    <row r="561" spans="1:829" ht="15" x14ac:dyDescent="0.25">
      <c r="A561" s="44" t="s">
        <v>529</v>
      </c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30"/>
      <c r="AB561" s="30"/>
      <c r="AC561" s="30"/>
      <c r="AD561" s="30"/>
      <c r="AE561" s="30"/>
      <c r="AF561" s="30"/>
      <c r="AG561" s="30"/>
      <c r="AH561" s="30"/>
      <c r="AI561" s="30"/>
      <c r="AJ561" s="30"/>
      <c r="AK561" s="30"/>
      <c r="AL561" s="30"/>
      <c r="AM561" s="30"/>
      <c r="AN561" s="30"/>
      <c r="AO561" s="30"/>
      <c r="AP561" s="30"/>
      <c r="AQ561" s="30"/>
      <c r="AR561" s="30"/>
      <c r="AS561" s="30"/>
      <c r="AT561" s="30"/>
      <c r="AU561" s="30"/>
      <c r="AV561" s="30"/>
      <c r="AW561" s="30"/>
      <c r="AX561" s="30"/>
      <c r="AY561" s="30"/>
      <c r="AZ561" s="30"/>
      <c r="BA561" s="30"/>
      <c r="BB561" s="30"/>
      <c r="BC561" s="30"/>
      <c r="BD561" s="30"/>
      <c r="BH561" s="30"/>
      <c r="BI561" s="30"/>
      <c r="BJ561" s="30"/>
      <c r="BK561" s="30"/>
      <c r="BL561" s="30"/>
      <c r="BM561" s="30"/>
      <c r="BN561" s="30"/>
      <c r="BO561" s="30"/>
      <c r="BP561" s="30"/>
      <c r="BQ561" s="30"/>
      <c r="BR561" s="30"/>
      <c r="BS561" s="30"/>
      <c r="BT561" s="30"/>
      <c r="BU561" s="30"/>
      <c r="BV561" s="30"/>
      <c r="BW561" s="30"/>
      <c r="BX561" s="30"/>
      <c r="BY561" s="30"/>
      <c r="BZ561" s="30"/>
      <c r="CA561" s="30"/>
      <c r="CB561" s="30"/>
      <c r="CC561" s="30"/>
      <c r="CD561" s="30"/>
      <c r="CE561" s="30"/>
      <c r="CF561" s="30"/>
      <c r="CG561" s="30"/>
      <c r="CH561" s="30"/>
      <c r="CI561" s="30"/>
      <c r="CJ561" s="30"/>
      <c r="CK561" s="30"/>
      <c r="CL561" s="30"/>
      <c r="CM561" s="30"/>
      <c r="CN561" s="30"/>
      <c r="CO561" s="30"/>
      <c r="CP561" s="30"/>
      <c r="CQ561" s="30"/>
      <c r="CR561" s="30"/>
      <c r="CS561" s="30"/>
      <c r="CT561" s="30"/>
      <c r="CU561" s="30"/>
      <c r="CV561" s="30"/>
      <c r="CW561" s="30"/>
      <c r="CX561" s="30"/>
      <c r="CY561" s="30"/>
      <c r="CZ561" s="30"/>
      <c r="DA561" s="30"/>
      <c r="DB561" s="30"/>
      <c r="DC561" s="30"/>
      <c r="DD561" s="30"/>
      <c r="DE561" s="30"/>
      <c r="DF561" s="30"/>
      <c r="DG561" s="30"/>
      <c r="DH561" s="30"/>
      <c r="DI561" s="30"/>
      <c r="DJ561" s="30"/>
      <c r="DK561" s="30"/>
      <c r="DL561" s="30"/>
      <c r="DM561" s="30"/>
      <c r="DN561" s="30"/>
      <c r="DO561" s="30"/>
      <c r="DP561" s="30"/>
      <c r="DQ561" s="30"/>
      <c r="DR561" s="30"/>
      <c r="DS561" s="30"/>
      <c r="DT561" s="30"/>
      <c r="DU561" s="30"/>
      <c r="DV561" s="30"/>
      <c r="DW561" s="30"/>
      <c r="DX561" s="30"/>
      <c r="DY561" s="30"/>
      <c r="DZ561" s="30"/>
      <c r="EA561" s="30"/>
      <c r="EB561" s="30"/>
      <c r="EC561" s="30"/>
      <c r="ED561" s="30"/>
      <c r="EE561" s="30"/>
      <c r="EF561" s="30"/>
      <c r="EG561" s="30"/>
      <c r="EH561" s="30"/>
      <c r="EI561" s="30"/>
      <c r="EJ561" s="30"/>
      <c r="EK561" s="30"/>
      <c r="EL561" s="30"/>
      <c r="EM561" s="30"/>
      <c r="EN561" s="30"/>
      <c r="EO561" s="30"/>
      <c r="EP561" s="30"/>
      <c r="EQ561" s="30"/>
      <c r="ER561" s="30"/>
      <c r="ES561" s="30"/>
      <c r="ET561" s="30"/>
      <c r="EU561" s="30"/>
      <c r="EV561" s="30"/>
      <c r="EW561" s="30"/>
      <c r="EX561" s="30"/>
      <c r="EY561" s="30"/>
      <c r="EZ561" s="30"/>
      <c r="FA561" s="30"/>
      <c r="FB561" s="30"/>
      <c r="FC561" s="30"/>
      <c r="FD561" s="30"/>
      <c r="FE561" s="30"/>
      <c r="FF561" s="30"/>
      <c r="FG561" s="30"/>
      <c r="FH561" s="30"/>
      <c r="FI561" s="30"/>
      <c r="FJ561" s="30"/>
      <c r="FK561" s="30"/>
      <c r="FL561" s="30"/>
      <c r="FM561" s="30"/>
      <c r="FN561" s="30"/>
      <c r="FO561" s="30"/>
      <c r="FP561" s="30"/>
      <c r="FQ561" s="30"/>
      <c r="FR561" s="30"/>
      <c r="FS561" s="30"/>
      <c r="FT561" s="30"/>
      <c r="FU561" s="30"/>
      <c r="FV561" s="30"/>
      <c r="FW561" s="30"/>
      <c r="FX561" s="30"/>
      <c r="FY561" s="30"/>
      <c r="FZ561" s="30"/>
      <c r="GA561" s="30"/>
      <c r="GB561" s="30"/>
      <c r="GC561" s="30"/>
      <c r="GD561" s="30"/>
      <c r="GE561" s="30"/>
      <c r="GF561" s="30"/>
      <c r="GG561" s="30"/>
      <c r="GH561" s="30"/>
      <c r="GI561" s="30"/>
      <c r="GJ561" s="30"/>
      <c r="GK561" s="30"/>
      <c r="GL561" s="30"/>
      <c r="GM561" s="30"/>
      <c r="GN561" s="30"/>
      <c r="GO561" s="30"/>
      <c r="GP561" s="30"/>
      <c r="GQ561" s="30"/>
      <c r="GR561" s="30"/>
      <c r="GS561" s="30"/>
      <c r="GT561" s="30"/>
      <c r="GU561" s="30"/>
      <c r="GV561" s="30"/>
      <c r="GW561" s="30"/>
      <c r="GX561" s="30"/>
      <c r="GY561" s="30"/>
      <c r="GZ561" s="30"/>
      <c r="HA561" s="30"/>
      <c r="HB561" s="30"/>
      <c r="HC561" s="30"/>
      <c r="HD561" s="30"/>
      <c r="HE561" s="30"/>
      <c r="HF561" s="30"/>
      <c r="HG561" s="30"/>
      <c r="HH561" s="30"/>
      <c r="HI561" s="30"/>
      <c r="HJ561" s="30"/>
      <c r="HK561" s="30"/>
      <c r="HL561" s="30"/>
      <c r="HM561" s="30"/>
      <c r="HN561" s="30"/>
      <c r="HO561" s="30"/>
      <c r="HP561" s="30"/>
      <c r="HQ561" s="30"/>
      <c r="HR561" s="30"/>
      <c r="HS561" s="30"/>
      <c r="HT561" s="30"/>
      <c r="HU561" s="30"/>
      <c r="HV561" s="30"/>
      <c r="HW561" s="30"/>
      <c r="HX561" s="30"/>
      <c r="HY561" s="30"/>
      <c r="HZ561" s="30"/>
      <c r="IA561" s="30"/>
      <c r="IB561" s="30"/>
      <c r="IC561" s="30"/>
      <c r="ID561" s="30"/>
      <c r="IE561" s="30"/>
      <c r="IF561" s="30"/>
      <c r="IG561" s="30"/>
      <c r="IH561" s="30"/>
      <c r="II561" s="30"/>
      <c r="IJ561" s="30"/>
      <c r="IK561" s="30"/>
      <c r="IL561" s="30"/>
      <c r="IM561" s="30"/>
      <c r="IN561" s="30"/>
      <c r="IO561" s="30"/>
      <c r="IP561" s="30"/>
      <c r="IQ561" s="30"/>
      <c r="IR561" s="30"/>
      <c r="IS561" s="30"/>
      <c r="IT561" s="30"/>
      <c r="IU561" s="30"/>
      <c r="IV561" s="30"/>
      <c r="IW561" s="30"/>
      <c r="IX561" s="30"/>
      <c r="IY561" s="30"/>
      <c r="IZ561" s="30"/>
      <c r="JA561" s="30"/>
      <c r="JB561" s="30"/>
      <c r="JC561" s="30"/>
      <c r="JD561" s="30"/>
      <c r="JE561" s="30"/>
      <c r="JF561" s="30"/>
      <c r="JG561" s="30"/>
      <c r="JH561" s="30"/>
      <c r="JI561" s="30"/>
      <c r="JJ561" s="30"/>
      <c r="JK561" s="30"/>
      <c r="JL561" s="30"/>
      <c r="JM561" s="30"/>
      <c r="JN561" s="30"/>
      <c r="JO561" s="30"/>
      <c r="JP561" s="30"/>
      <c r="JQ561" s="30"/>
      <c r="JR561" s="30"/>
      <c r="JS561" s="30"/>
      <c r="JT561" s="30"/>
      <c r="JU561" s="30"/>
      <c r="JV561" s="30"/>
      <c r="JW561" s="30"/>
      <c r="JX561" s="30"/>
      <c r="JY561" s="30"/>
      <c r="JZ561" s="30"/>
      <c r="KA561" s="30"/>
      <c r="KB561" s="30"/>
      <c r="KC561" s="30"/>
      <c r="KD561" s="30"/>
      <c r="KE561" s="30"/>
      <c r="KF561" s="30"/>
      <c r="KG561" s="30"/>
      <c r="KH561" s="30"/>
      <c r="KI561" s="30"/>
      <c r="KJ561" s="30"/>
      <c r="KK561" s="30"/>
      <c r="KL561" s="30"/>
      <c r="KM561" s="30"/>
      <c r="KN561" s="30"/>
      <c r="KO561" s="30"/>
      <c r="KP561" s="30"/>
      <c r="KQ561" s="30"/>
      <c r="KR561" s="30"/>
      <c r="KS561" s="30"/>
      <c r="KT561" s="30"/>
      <c r="KU561" s="30"/>
      <c r="KV561" s="30"/>
      <c r="KW561" s="30"/>
      <c r="KX561" s="30"/>
      <c r="KY561" s="30"/>
      <c r="KZ561" s="30"/>
      <c r="LA561" s="30"/>
      <c r="LB561" s="30"/>
      <c r="LC561" s="30"/>
      <c r="LD561" s="30"/>
      <c r="LE561" s="30"/>
      <c r="LF561" s="30"/>
      <c r="LG561" s="30"/>
      <c r="LH561" s="30"/>
      <c r="LI561" s="30"/>
      <c r="LJ561" s="30"/>
      <c r="LK561" s="30"/>
      <c r="LL561" s="30"/>
      <c r="LM561" s="30"/>
      <c r="LN561" s="30"/>
      <c r="LO561" s="30"/>
      <c r="LP561" s="30"/>
      <c r="LQ561" s="30"/>
      <c r="LR561" s="30"/>
      <c r="LS561" s="30"/>
      <c r="LT561" s="30"/>
      <c r="LU561" s="30"/>
      <c r="LV561" s="30"/>
      <c r="LW561" s="30"/>
      <c r="MB561" s="30"/>
      <c r="MC561" s="30"/>
      <c r="MD561" s="30"/>
      <c r="ME561" s="30"/>
      <c r="MF561" s="30"/>
      <c r="MG561" s="30"/>
      <c r="MH561" s="30"/>
      <c r="MI561" s="30"/>
      <c r="MJ561" s="30"/>
      <c r="MK561" s="30"/>
      <c r="ML561" s="30"/>
      <c r="MM561" s="30"/>
      <c r="MN561" s="30"/>
      <c r="MO561" s="30"/>
      <c r="MP561" s="30"/>
      <c r="MQ561" s="30"/>
      <c r="MR561" s="30"/>
      <c r="MS561" s="30"/>
      <c r="MT561" s="30"/>
      <c r="MU561" s="30"/>
      <c r="MV561" s="30"/>
      <c r="MW561" s="128"/>
      <c r="MX561" s="128"/>
      <c r="MY561" s="128"/>
      <c r="MZ561" s="128"/>
      <c r="NA561" s="128"/>
      <c r="NB561" s="128"/>
      <c r="NC561" s="128"/>
      <c r="ND561" s="128"/>
      <c r="NE561" s="128"/>
      <c r="NF561" s="128"/>
      <c r="NG561" s="128"/>
      <c r="NH561" s="128"/>
      <c r="NI561" s="128"/>
      <c r="NJ561" s="128"/>
      <c r="NK561" s="128"/>
      <c r="NL561" s="128"/>
      <c r="NM561" s="128"/>
      <c r="NN561" s="128"/>
      <c r="NO561" s="128"/>
      <c r="NP561" s="128"/>
      <c r="NQ561" s="128"/>
      <c r="NR561" s="128"/>
      <c r="NS561" s="128"/>
      <c r="NT561" s="128"/>
      <c r="NU561" s="128"/>
      <c r="NV561" s="128"/>
      <c r="NW561" s="128"/>
      <c r="NX561" s="128"/>
      <c r="NY561" s="128"/>
      <c r="NZ561" s="128"/>
      <c r="OA561" s="128"/>
      <c r="OB561" s="128"/>
      <c r="OC561" s="128"/>
      <c r="OD561" s="128"/>
      <c r="OE561" s="128"/>
      <c r="OF561" s="128"/>
      <c r="OG561" s="128"/>
      <c r="OH561" s="128"/>
      <c r="OI561" s="128"/>
      <c r="OJ561" s="128"/>
      <c r="OK561" s="128"/>
      <c r="OL561" s="128"/>
      <c r="OM561" s="30"/>
      <c r="ON561" s="30"/>
      <c r="OO561" s="128"/>
      <c r="OP561" s="128"/>
      <c r="OQ561" s="128"/>
      <c r="OR561" s="128"/>
      <c r="OS561" s="128"/>
      <c r="RG561" s="30"/>
      <c r="RH561" s="30"/>
      <c r="RI561" s="30"/>
      <c r="RJ561" s="30"/>
      <c r="RK561" s="30"/>
      <c r="RL561" s="30"/>
      <c r="RM561" s="30"/>
      <c r="RN561" s="30"/>
      <c r="RO561" s="30"/>
      <c r="RP561" s="30"/>
      <c r="RQ561" s="30"/>
      <c r="RR561" s="30"/>
      <c r="RS561" s="30"/>
      <c r="RT561" s="30"/>
      <c r="RU561" s="30"/>
      <c r="RV561" s="30"/>
      <c r="RW561" s="30"/>
      <c r="RX561" s="30"/>
      <c r="RY561" s="30"/>
      <c r="RZ561" s="30"/>
      <c r="SA561" s="30"/>
      <c r="SB561" s="30"/>
      <c r="SC561" s="30"/>
      <c r="SD561" s="30"/>
      <c r="SE561" s="30"/>
      <c r="SF561" s="30"/>
      <c r="SG561" s="30"/>
      <c r="SH561" s="30"/>
      <c r="SI561" s="30"/>
      <c r="SJ561" s="30"/>
      <c r="SK561" s="30"/>
      <c r="SL561" s="30"/>
      <c r="SM561" s="30"/>
      <c r="SN561" s="30"/>
      <c r="SO561" s="30"/>
      <c r="SP561" s="30"/>
      <c r="SQ561" s="30"/>
      <c r="SR561" s="30"/>
      <c r="SS561" s="30"/>
      <c r="ST561" s="30"/>
      <c r="SU561" s="30"/>
      <c r="SV561" s="30"/>
      <c r="SW561" s="30"/>
      <c r="SX561" s="30"/>
      <c r="SY561" s="30"/>
      <c r="SZ561" s="30"/>
      <c r="TA561" s="30"/>
      <c r="TB561" s="30"/>
      <c r="TC561" s="30"/>
      <c r="TD561" s="30"/>
      <c r="TE561" s="30"/>
      <c r="TF561" s="30"/>
      <c r="TG561" s="30"/>
      <c r="TH561" s="30"/>
      <c r="TI561" s="30"/>
      <c r="TJ561" s="74">
        <v>259146</v>
      </c>
      <c r="TK561" s="30"/>
      <c r="TL561" s="30"/>
      <c r="TM561" s="30"/>
      <c r="TN561" s="30"/>
      <c r="TO561" s="30"/>
      <c r="TP561" s="30"/>
      <c r="TQ561" s="30"/>
      <c r="TR561" s="30"/>
      <c r="TS561" s="30"/>
      <c r="TT561" s="30"/>
      <c r="TU561" s="30"/>
      <c r="TV561" s="30"/>
      <c r="TW561" s="30"/>
      <c r="TX561" s="30"/>
      <c r="TY561" s="30"/>
      <c r="TZ561" s="30"/>
      <c r="UA561" s="30"/>
      <c r="UB561" s="30"/>
      <c r="UC561" s="30"/>
      <c r="UD561" s="30"/>
      <c r="UE561" s="74">
        <v>231557</v>
      </c>
      <c r="UF561" s="30"/>
      <c r="UG561" s="30"/>
      <c r="UH561" s="30"/>
      <c r="UI561" s="30"/>
      <c r="UJ561" s="30"/>
      <c r="UK561" s="30"/>
      <c r="UL561" s="30"/>
      <c r="UM561" s="30"/>
      <c r="UN561" s="30"/>
      <c r="UO561" s="30"/>
      <c r="UP561" s="30"/>
      <c r="UQ561" s="30"/>
      <c r="UR561" s="30"/>
      <c r="US561" s="30"/>
      <c r="UT561" s="30"/>
      <c r="UU561" s="30"/>
      <c r="UV561" s="30"/>
      <c r="UW561" s="30"/>
      <c r="UX561" s="30"/>
      <c r="UY561" s="30"/>
      <c r="UZ561" s="30"/>
      <c r="VA561" s="30"/>
      <c r="VB561" s="30"/>
      <c r="VC561" s="30"/>
      <c r="VD561" s="30"/>
      <c r="VE561" s="30"/>
      <c r="VF561" s="30"/>
      <c r="VG561" s="30"/>
      <c r="VH561" s="30"/>
      <c r="VI561" s="30"/>
      <c r="VJ561" s="30"/>
      <c r="VK561" s="74">
        <v>816600</v>
      </c>
      <c r="VL561" s="30"/>
      <c r="VM561" s="30"/>
      <c r="VN561" s="30"/>
      <c r="VO561" s="30"/>
      <c r="VP561" s="30"/>
      <c r="VQ561" s="30"/>
      <c r="VR561" s="30"/>
      <c r="VS561" s="30"/>
      <c r="VT561" s="30"/>
      <c r="VU561" s="30"/>
      <c r="VV561" s="30"/>
      <c r="VW561" s="30"/>
      <c r="VX561" s="30"/>
      <c r="VY561" s="30"/>
      <c r="VZ561" s="30"/>
      <c r="WA561" s="30"/>
      <c r="WB561" s="30"/>
      <c r="WC561" s="30"/>
      <c r="WD561" s="30"/>
      <c r="WE561" s="30"/>
      <c r="WF561" s="30"/>
      <c r="WG561" s="30"/>
      <c r="WH561" s="30"/>
      <c r="WI561" s="30"/>
      <c r="WJ561" s="30"/>
      <c r="WK561" s="30"/>
      <c r="WL561" s="30"/>
      <c r="WM561" s="30"/>
      <c r="WN561" s="30"/>
      <c r="WO561" s="30"/>
      <c r="WP561" s="30"/>
      <c r="WQ561" s="30"/>
      <c r="WR561" s="30"/>
      <c r="WS561" s="30"/>
      <c r="WT561" s="30"/>
      <c r="WU561" s="30"/>
      <c r="WV561" s="30"/>
      <c r="WW561" s="30"/>
      <c r="WX561" s="30"/>
      <c r="WY561" s="30"/>
      <c r="WZ561" s="30"/>
      <c r="XA561" s="30"/>
      <c r="XB561" s="30"/>
      <c r="XC561" s="30"/>
      <c r="XD561" s="30"/>
      <c r="XE561" s="30"/>
      <c r="XF561" s="30"/>
      <c r="XG561" s="30"/>
      <c r="XH561" s="30"/>
      <c r="XI561" s="30"/>
      <c r="XJ561" s="30"/>
      <c r="XK561" s="30"/>
      <c r="XL561" s="30"/>
      <c r="XM561" s="30"/>
      <c r="XN561" s="30"/>
      <c r="XO561" s="30"/>
      <c r="XP561" s="30"/>
      <c r="XQ561" s="30"/>
      <c r="XR561" s="30"/>
      <c r="XS561" s="30"/>
      <c r="XT561" s="30"/>
      <c r="XU561" s="30"/>
      <c r="XV561" s="30"/>
      <c r="XW561" s="30"/>
      <c r="XX561" s="30"/>
      <c r="XY561" s="30"/>
      <c r="XZ561" s="30"/>
      <c r="YA561" s="30"/>
      <c r="YB561" s="30"/>
      <c r="YC561" s="30"/>
      <c r="YD561" s="30"/>
      <c r="YE561" s="30"/>
      <c r="YF561" s="30"/>
      <c r="YG561" s="30"/>
      <c r="YH561" s="30"/>
      <c r="YI561" s="30"/>
      <c r="YJ561" s="30"/>
      <c r="YK561" s="30"/>
      <c r="YL561" s="30"/>
      <c r="YM561" s="30"/>
      <c r="YN561" s="30"/>
      <c r="YO561" s="30"/>
      <c r="YP561" s="30"/>
      <c r="YQ561" s="30"/>
      <c r="YR561" s="30"/>
      <c r="YS561" s="30"/>
      <c r="YT561" s="30"/>
      <c r="YU561" s="30"/>
      <c r="YV561" s="30"/>
      <c r="YW561" s="30"/>
      <c r="YX561" s="30"/>
      <c r="YY561" s="30"/>
      <c r="YZ561" s="30"/>
      <c r="ZA561" s="30"/>
      <c r="ZB561" s="30"/>
      <c r="ZC561" s="30"/>
      <c r="ZD561" s="30"/>
      <c r="ZE561" s="30"/>
      <c r="ZF561" s="30"/>
      <c r="ZG561" s="30"/>
      <c r="ZH561" s="30"/>
      <c r="ZI561" s="30"/>
      <c r="ZJ561" s="30"/>
      <c r="ZK561" s="30"/>
      <c r="ZL561" s="30"/>
      <c r="ZM561" s="30"/>
      <c r="ZN561" s="30"/>
      <c r="ZO561" s="30"/>
      <c r="ZP561" s="30"/>
      <c r="ZQ561" s="30"/>
      <c r="ZR561" s="74">
        <v>747537.5</v>
      </c>
      <c r="ZS561" s="30"/>
      <c r="ZT561" s="30"/>
      <c r="ZU561" s="30"/>
      <c r="ZV561" s="30"/>
      <c r="ZW561" s="30"/>
      <c r="ZX561" s="30"/>
      <c r="ZY561" s="30"/>
      <c r="ZZ561" s="30"/>
      <c r="AAA561" s="30"/>
      <c r="AAB561" s="30"/>
      <c r="AAC561" s="30"/>
      <c r="AAD561" s="30"/>
      <c r="AAE561" s="30"/>
      <c r="AAF561" s="30"/>
      <c r="AAG561" s="30"/>
      <c r="AAH561" s="30"/>
      <c r="AAI561" s="30"/>
      <c r="AAJ561" s="30"/>
      <c r="AAK561" s="30"/>
      <c r="AAL561" s="30"/>
      <c r="AAM561" s="30"/>
      <c r="AAN561" s="30"/>
      <c r="AAO561" s="30"/>
      <c r="AAP561" s="30"/>
      <c r="AAQ561" s="30"/>
      <c r="AAR561" s="30"/>
      <c r="AAS561" s="30"/>
      <c r="AAT561" s="30"/>
      <c r="AAU561" s="30"/>
      <c r="AAV561" s="30"/>
      <c r="AAW561" s="30"/>
      <c r="AAX561" s="30"/>
      <c r="AAY561" s="30"/>
      <c r="AAZ561" s="30"/>
      <c r="ABA561" s="30"/>
      <c r="ABB561" s="30"/>
      <c r="ABC561" s="30"/>
      <c r="ABD561" s="30"/>
      <c r="ABE561" s="30"/>
      <c r="ABF561" s="30"/>
      <c r="ABG561" s="30"/>
      <c r="ABH561" s="30"/>
      <c r="ABI561" s="30"/>
      <c r="ABJ561" s="30"/>
      <c r="ABK561" s="30"/>
      <c r="ABL561" s="30"/>
      <c r="ABM561" s="30"/>
      <c r="ABN561" s="30"/>
      <c r="ABO561" s="30"/>
      <c r="ABP561" s="30"/>
      <c r="ABQ561" s="30"/>
      <c r="ABR561" s="30"/>
      <c r="ABS561" s="30"/>
      <c r="ABT561" s="30"/>
      <c r="ABU561" s="30"/>
      <c r="ABV561" s="30"/>
      <c r="ABW561" s="30"/>
      <c r="ABX561" s="30"/>
      <c r="ABY561" s="30"/>
      <c r="ABZ561" s="30"/>
      <c r="ACA561" s="30"/>
      <c r="ACB561" s="30"/>
      <c r="ACC561" s="30"/>
      <c r="ACD561" s="30"/>
      <c r="ACE561" s="30"/>
      <c r="ACF561" s="30"/>
      <c r="ACG561" s="30"/>
      <c r="ACH561" s="30"/>
      <c r="ACI561" s="30"/>
      <c r="ACJ561" s="30"/>
      <c r="ACK561" s="30"/>
      <c r="ACL561" s="30"/>
      <c r="ACM561" s="30"/>
      <c r="ACN561" s="74">
        <v>737000</v>
      </c>
      <c r="ACO561" s="30"/>
      <c r="ACP561" s="30"/>
      <c r="ACQ561" s="30"/>
      <c r="ACR561" s="30"/>
      <c r="ACS561" s="30"/>
      <c r="ACT561" s="30"/>
      <c r="ACU561" s="30"/>
      <c r="ACV561" s="30"/>
      <c r="ACW561" s="30"/>
      <c r="ACX561" s="30"/>
      <c r="ACY561" s="30"/>
      <c r="ACZ561" s="30"/>
      <c r="ADA561" s="30"/>
      <c r="ADB561" s="30"/>
      <c r="ADC561" s="30"/>
      <c r="ADD561" s="30"/>
      <c r="ADE561" s="30"/>
      <c r="ADF561" s="30"/>
      <c r="ADG561" s="30"/>
      <c r="ADH561" s="30"/>
      <c r="ADI561" s="30"/>
      <c r="ADJ561" s="30"/>
      <c r="ADK561" s="30"/>
      <c r="ADL561" s="30"/>
      <c r="ADM561" s="30"/>
      <c r="ADN561" s="30"/>
      <c r="ADO561" s="30"/>
      <c r="ADP561" s="30"/>
      <c r="ADQ561" s="30"/>
      <c r="ADR561" s="30"/>
      <c r="ADS561" s="30"/>
      <c r="ADT561" s="30"/>
      <c r="ADU561" s="30"/>
      <c r="ADV561" s="30"/>
      <c r="ADW561" s="30"/>
      <c r="ADX561" s="43"/>
      <c r="ADY561" s="74">
        <f>TJ561+UE561+VK561+ZR561+ACN561</f>
        <v>2791840.5</v>
      </c>
      <c r="ADZ561" s="5"/>
      <c r="AEB561" s="7"/>
      <c r="AEC561" s="7"/>
      <c r="AED561" s="7"/>
      <c r="AEE561" s="7"/>
      <c r="AEF561" s="7"/>
      <c r="AEG561" s="7"/>
      <c r="AEH561" s="7"/>
      <c r="AEI561" s="7"/>
      <c r="AEJ561" s="7"/>
      <c r="AEK561" s="7"/>
      <c r="AEL561" s="7"/>
      <c r="AEM561" s="7"/>
      <c r="AEN561" s="7"/>
      <c r="AEO561" s="7"/>
      <c r="AEP561" s="7"/>
      <c r="AEQ561" s="7"/>
      <c r="AER561" s="7"/>
      <c r="AES561" s="7"/>
      <c r="AET561" s="7"/>
      <c r="AEU561" s="7"/>
      <c r="AEV561" s="7"/>
      <c r="AEW561" s="7"/>
    </row>
    <row r="562" spans="1:829" ht="13.5" thickBot="1" x14ac:dyDescent="0.25">
      <c r="A562" s="55" t="s">
        <v>528</v>
      </c>
      <c r="B562" s="7"/>
      <c r="C562" s="7"/>
      <c r="D562" s="7"/>
      <c r="F562" s="7"/>
      <c r="G562" s="7"/>
      <c r="AT562" s="30"/>
      <c r="BE562" s="7"/>
      <c r="BF562" s="7"/>
      <c r="BH562" s="30"/>
      <c r="BI562" s="30"/>
      <c r="BJ562" s="30"/>
      <c r="BK562" s="30"/>
      <c r="BL562" s="30"/>
      <c r="BM562" s="30"/>
      <c r="BN562" s="30"/>
      <c r="BO562" s="30"/>
      <c r="BP562" s="30"/>
      <c r="BQ562" s="30"/>
      <c r="BR562" s="30"/>
      <c r="BS562" s="30"/>
      <c r="BT562" s="30"/>
      <c r="BU562" s="30"/>
      <c r="BV562" s="30"/>
      <c r="BW562" s="30"/>
      <c r="BX562" s="30"/>
      <c r="BY562" s="30"/>
      <c r="BZ562" s="30"/>
      <c r="CA562" s="30"/>
      <c r="CB562" s="30"/>
      <c r="CC562" s="30"/>
      <c r="CD562" s="30"/>
      <c r="CE562" s="30"/>
      <c r="CF562" s="30"/>
      <c r="CG562" s="30"/>
      <c r="CH562" s="30"/>
      <c r="CI562" s="30"/>
      <c r="CJ562" s="30"/>
      <c r="CK562" s="30"/>
      <c r="CL562" s="30"/>
      <c r="CM562" s="30"/>
      <c r="CN562" s="30"/>
      <c r="CO562" s="30"/>
      <c r="CP562" s="30"/>
      <c r="CQ562" s="30"/>
      <c r="CR562" s="30"/>
      <c r="CS562" s="30"/>
      <c r="CT562" s="30"/>
      <c r="CU562" s="30"/>
      <c r="CV562" s="30"/>
      <c r="CW562" s="30"/>
      <c r="CX562" s="30"/>
      <c r="CY562" s="30"/>
      <c r="CZ562" s="30"/>
      <c r="DA562" s="30"/>
      <c r="DB562" s="30"/>
      <c r="DC562" s="30"/>
      <c r="DD562" s="30"/>
      <c r="DE562" s="30"/>
      <c r="DF562" s="30"/>
      <c r="DG562" s="30"/>
      <c r="DH562" s="30"/>
      <c r="DI562" s="30"/>
      <c r="DJ562" s="30"/>
      <c r="DK562" s="30"/>
      <c r="DL562" s="30"/>
      <c r="DM562" s="30"/>
      <c r="DN562" s="30"/>
      <c r="DO562" s="30"/>
      <c r="DP562" s="30"/>
      <c r="DQ562" s="30"/>
      <c r="DR562" s="30"/>
      <c r="DS562" s="30"/>
      <c r="DT562" s="30"/>
      <c r="DU562" s="30"/>
      <c r="DV562" s="30"/>
      <c r="DW562" s="30"/>
      <c r="DX562" s="30"/>
      <c r="DY562" s="30"/>
      <c r="DZ562" s="30"/>
      <c r="EA562" s="30"/>
      <c r="EB562" s="30"/>
      <c r="EC562" s="30"/>
      <c r="ED562" s="30"/>
      <c r="EE562" s="30"/>
      <c r="EF562" s="30"/>
      <c r="EG562" s="30"/>
      <c r="EH562" s="30"/>
      <c r="EI562" s="30"/>
      <c r="EJ562" s="30"/>
      <c r="EK562" s="30"/>
      <c r="EL562" s="30"/>
      <c r="EM562" s="30"/>
      <c r="EN562" s="30"/>
      <c r="EO562" s="30"/>
      <c r="EP562" s="30"/>
      <c r="EQ562" s="30"/>
      <c r="ER562" s="30"/>
      <c r="ES562" s="30"/>
      <c r="ET562" s="30"/>
      <c r="EU562" s="30"/>
      <c r="EV562" s="30"/>
      <c r="EW562" s="30"/>
      <c r="EX562" s="30"/>
      <c r="EY562" s="30"/>
      <c r="EZ562" s="30"/>
      <c r="FA562" s="30"/>
      <c r="FB562" s="30"/>
      <c r="FC562" s="30"/>
      <c r="FD562" s="30"/>
      <c r="FE562" s="30"/>
      <c r="FF562" s="30"/>
      <c r="FG562" s="30"/>
      <c r="FH562" s="30"/>
      <c r="FI562" s="30"/>
      <c r="FJ562" s="30"/>
      <c r="FK562" s="30"/>
      <c r="FL562" s="30"/>
      <c r="FM562" s="30"/>
      <c r="FN562" s="30"/>
      <c r="FO562" s="30"/>
      <c r="FP562" s="30"/>
      <c r="FQ562" s="30"/>
      <c r="FR562" s="30"/>
      <c r="FS562" s="30"/>
      <c r="FT562" s="30"/>
      <c r="FU562" s="30"/>
      <c r="FV562" s="30"/>
      <c r="FW562" s="30"/>
      <c r="FX562" s="30"/>
      <c r="FY562" s="30"/>
      <c r="FZ562" s="30"/>
      <c r="GA562" s="30"/>
      <c r="GB562" s="30"/>
      <c r="GC562" s="30"/>
      <c r="GD562" s="30"/>
      <c r="GE562" s="30"/>
      <c r="GF562" s="30"/>
      <c r="GG562" s="30"/>
      <c r="GH562" s="30"/>
      <c r="GI562" s="30"/>
      <c r="GJ562" s="30"/>
      <c r="GK562" s="30"/>
      <c r="GL562" s="30"/>
      <c r="GM562" s="30"/>
      <c r="GN562" s="30"/>
      <c r="GO562" s="30"/>
      <c r="GP562" s="30"/>
      <c r="GQ562" s="30"/>
      <c r="GR562" s="30"/>
      <c r="GS562" s="30"/>
      <c r="GT562" s="30"/>
      <c r="GU562" s="30"/>
      <c r="GV562" s="30"/>
      <c r="GW562" s="30"/>
      <c r="GX562" s="30"/>
      <c r="GY562" s="30"/>
      <c r="GZ562" s="30"/>
      <c r="HA562" s="30"/>
      <c r="HB562" s="30"/>
      <c r="HC562" s="30"/>
      <c r="HD562" s="30"/>
      <c r="HE562" s="30"/>
      <c r="HF562" s="30"/>
      <c r="HG562" s="30"/>
      <c r="HH562" s="30"/>
      <c r="HI562" s="30"/>
      <c r="HJ562" s="30"/>
      <c r="HK562" s="30"/>
      <c r="HL562" s="30"/>
      <c r="HM562" s="30"/>
      <c r="HN562" s="30"/>
      <c r="HO562" s="30"/>
      <c r="HP562" s="30"/>
      <c r="HQ562" s="30"/>
      <c r="HR562" s="30"/>
      <c r="HS562" s="30"/>
      <c r="HT562" s="30"/>
      <c r="HU562" s="30"/>
      <c r="HV562" s="30"/>
      <c r="HW562" s="30"/>
      <c r="HX562" s="30"/>
      <c r="HY562" s="30"/>
      <c r="HZ562" s="30"/>
      <c r="IA562" s="30"/>
      <c r="IB562" s="30"/>
      <c r="IC562" s="30"/>
      <c r="ID562" s="30"/>
      <c r="IE562" s="30"/>
      <c r="IF562" s="30"/>
      <c r="IG562" s="30"/>
      <c r="IH562" s="30"/>
      <c r="II562" s="30"/>
      <c r="IJ562" s="30"/>
      <c r="IK562" s="30"/>
      <c r="IL562" s="30"/>
      <c r="IM562" s="30"/>
      <c r="IN562" s="30"/>
      <c r="IO562" s="30"/>
      <c r="IP562" s="30"/>
      <c r="IQ562" s="30"/>
      <c r="IR562" s="30"/>
      <c r="IS562" s="30"/>
      <c r="IT562" s="30"/>
      <c r="IU562" s="30"/>
      <c r="IV562" s="30"/>
      <c r="IW562" s="30"/>
      <c r="IX562" s="30"/>
      <c r="IY562" s="30"/>
      <c r="IZ562" s="30"/>
      <c r="JA562" s="30"/>
      <c r="JB562" s="30"/>
      <c r="JC562" s="30"/>
      <c r="JD562" s="30"/>
      <c r="JE562" s="30"/>
      <c r="JF562" s="30"/>
      <c r="JG562" s="30"/>
      <c r="JH562" s="30"/>
      <c r="JI562" s="30"/>
      <c r="JJ562" s="30"/>
      <c r="JK562" s="30"/>
      <c r="JL562" s="30"/>
      <c r="JM562" s="30"/>
      <c r="JN562" s="30"/>
      <c r="JO562" s="30"/>
      <c r="JP562" s="30"/>
      <c r="JQ562" s="30"/>
      <c r="JR562" s="30"/>
      <c r="JS562" s="30"/>
      <c r="JT562" s="30"/>
      <c r="JU562" s="30"/>
      <c r="JV562" s="30"/>
      <c r="JW562" s="30"/>
      <c r="JX562" s="30"/>
      <c r="JY562" s="30"/>
      <c r="JZ562" s="30"/>
      <c r="KA562" s="30"/>
      <c r="KB562" s="30"/>
      <c r="KC562" s="30"/>
      <c r="KD562" s="30"/>
      <c r="KE562" s="30"/>
      <c r="KF562" s="30"/>
      <c r="KG562" s="30"/>
      <c r="KH562" s="30"/>
      <c r="KI562" s="30"/>
      <c r="KJ562" s="30"/>
      <c r="KK562" s="30"/>
      <c r="KL562" s="30"/>
      <c r="KM562" s="30"/>
      <c r="KN562" s="30"/>
      <c r="KO562" s="30"/>
      <c r="KP562" s="30"/>
      <c r="KQ562" s="30"/>
      <c r="KR562" s="30"/>
      <c r="KS562" s="30"/>
      <c r="KT562" s="30"/>
      <c r="KU562" s="30"/>
      <c r="KV562" s="30"/>
      <c r="KW562" s="30"/>
      <c r="KX562" s="30"/>
      <c r="KY562" s="30"/>
      <c r="KZ562" s="30"/>
      <c r="LA562" s="30"/>
      <c r="LB562" s="30"/>
      <c r="LC562" s="30"/>
      <c r="LD562" s="30"/>
      <c r="LE562" s="30"/>
      <c r="LF562" s="30"/>
      <c r="LG562" s="30"/>
      <c r="LH562" s="30"/>
      <c r="LI562" s="30"/>
      <c r="LJ562" s="30"/>
      <c r="LK562" s="30"/>
      <c r="LL562" s="30"/>
      <c r="LM562" s="30"/>
      <c r="LN562" s="30"/>
      <c r="LO562" s="30"/>
      <c r="LP562" s="30"/>
      <c r="LQ562" s="30"/>
      <c r="LR562" s="30"/>
      <c r="LS562" s="30"/>
      <c r="LT562" s="30"/>
      <c r="LU562" s="30"/>
      <c r="LV562" s="30"/>
      <c r="LW562" s="30"/>
      <c r="MB562" s="30"/>
      <c r="MC562" s="30"/>
      <c r="MD562" s="30"/>
      <c r="ME562" s="30"/>
      <c r="MF562" s="30"/>
      <c r="MG562" s="30"/>
      <c r="MH562" s="30"/>
      <c r="MI562" s="30"/>
      <c r="MJ562" s="30"/>
      <c r="MK562" s="30"/>
      <c r="ML562" s="30"/>
      <c r="MM562" s="30"/>
      <c r="MN562" s="30"/>
      <c r="MO562" s="30"/>
      <c r="MP562" s="30"/>
      <c r="MQ562" s="30"/>
      <c r="MR562" s="30"/>
      <c r="MS562" s="30"/>
      <c r="MT562" s="30"/>
      <c r="MU562" s="30"/>
      <c r="MV562" s="30"/>
      <c r="MW562" s="128"/>
      <c r="MX562" s="128"/>
      <c r="MY562" s="128"/>
      <c r="MZ562" s="128"/>
      <c r="NA562" s="128"/>
      <c r="NB562" s="128"/>
      <c r="NC562" s="128"/>
      <c r="ND562" s="128"/>
      <c r="NE562" s="128"/>
      <c r="NF562" s="128"/>
      <c r="NG562" s="128"/>
      <c r="NH562" s="128"/>
      <c r="NI562" s="128"/>
      <c r="NJ562" s="128"/>
      <c r="NK562" s="128"/>
      <c r="NL562" s="128"/>
      <c r="NM562" s="128"/>
      <c r="NN562" s="128"/>
      <c r="NO562" s="128"/>
      <c r="NP562" s="128"/>
      <c r="NQ562" s="128"/>
      <c r="NR562" s="128"/>
      <c r="NS562" s="128"/>
      <c r="NT562" s="128"/>
      <c r="NU562" s="128"/>
      <c r="NV562" s="128"/>
      <c r="NW562" s="128"/>
      <c r="NX562" s="128"/>
      <c r="NY562" s="128"/>
      <c r="NZ562" s="128"/>
      <c r="OA562" s="128"/>
      <c r="OB562" s="128"/>
      <c r="OC562" s="128"/>
      <c r="OD562" s="128"/>
      <c r="OE562" s="128"/>
      <c r="OF562" s="128"/>
      <c r="OG562" s="128"/>
      <c r="OH562" s="128"/>
      <c r="OI562" s="128"/>
      <c r="OJ562" s="128"/>
      <c r="OK562" s="128"/>
      <c r="OL562" s="128"/>
      <c r="OM562" s="30"/>
      <c r="ON562" s="30"/>
      <c r="OO562" s="128"/>
      <c r="OP562" s="128"/>
      <c r="OQ562" s="128"/>
      <c r="OR562" s="128"/>
      <c r="OS562" s="128"/>
      <c r="TJ562" s="75">
        <f>TJ560-TJ561</f>
        <v>0</v>
      </c>
      <c r="UE562" s="75">
        <f>UE560-UE561</f>
        <v>0</v>
      </c>
      <c r="VK562" s="75">
        <f>VK560-VK561</f>
        <v>0</v>
      </c>
      <c r="VL562" s="30"/>
      <c r="VM562" s="30"/>
      <c r="VN562" s="30"/>
      <c r="VO562" s="30"/>
      <c r="VP562" s="30"/>
      <c r="VQ562" s="30"/>
      <c r="VR562" s="30"/>
      <c r="VS562" s="30"/>
      <c r="VT562" s="30"/>
      <c r="VU562" s="30"/>
      <c r="VV562" s="30"/>
      <c r="VW562" s="30"/>
      <c r="VX562" s="30"/>
      <c r="VY562" s="30"/>
      <c r="VZ562" s="30"/>
      <c r="WA562" s="30"/>
      <c r="WB562" s="30"/>
      <c r="WC562" s="30"/>
      <c r="WD562" s="30"/>
      <c r="WE562" s="30"/>
      <c r="WF562" s="30"/>
      <c r="WG562" s="30"/>
      <c r="WH562" s="30"/>
      <c r="WI562" s="30"/>
      <c r="WJ562" s="30"/>
      <c r="WK562" s="30"/>
      <c r="WL562" s="30"/>
      <c r="WM562" s="30"/>
      <c r="WN562" s="30"/>
      <c r="WO562" s="30"/>
      <c r="WP562" s="30"/>
      <c r="WQ562" s="30"/>
      <c r="WR562" s="30"/>
      <c r="WS562" s="30"/>
      <c r="WT562" s="30"/>
      <c r="WU562" s="30"/>
      <c r="WV562" s="30"/>
      <c r="WW562" s="30"/>
      <c r="WX562" s="30"/>
      <c r="WY562" s="30"/>
      <c r="WZ562" s="30"/>
      <c r="XA562" s="30"/>
      <c r="XB562" s="30"/>
      <c r="XC562" s="30"/>
      <c r="XD562" s="30"/>
      <c r="XE562" s="30"/>
      <c r="XF562" s="30"/>
      <c r="XG562" s="30"/>
      <c r="XH562" s="30"/>
      <c r="XI562" s="30"/>
      <c r="XJ562" s="30"/>
      <c r="XK562" s="30"/>
      <c r="XL562" s="30"/>
      <c r="XM562" s="30"/>
      <c r="XN562" s="30"/>
      <c r="XO562" s="30"/>
      <c r="XP562" s="30"/>
      <c r="XQ562" s="30"/>
      <c r="XR562" s="30"/>
      <c r="XS562" s="30"/>
      <c r="XT562" s="30"/>
      <c r="XU562" s="30"/>
      <c r="XV562" s="30"/>
      <c r="XW562" s="30"/>
      <c r="XX562" s="30"/>
      <c r="XY562" s="30"/>
      <c r="XZ562" s="30"/>
      <c r="YA562" s="30"/>
      <c r="YB562" s="30"/>
      <c r="YC562" s="30"/>
      <c r="YD562" s="30"/>
      <c r="YE562" s="30"/>
      <c r="YF562" s="30"/>
      <c r="YG562" s="30"/>
      <c r="YH562" s="30"/>
      <c r="YI562" s="30"/>
      <c r="YJ562" s="30"/>
      <c r="YK562" s="30"/>
      <c r="YL562" s="30"/>
      <c r="YM562" s="30"/>
      <c r="YN562" s="30"/>
      <c r="YO562" s="30"/>
      <c r="YP562" s="30"/>
      <c r="YQ562" s="30"/>
      <c r="YR562" s="30"/>
      <c r="YS562" s="30"/>
      <c r="YT562" s="30"/>
      <c r="YU562" s="30"/>
      <c r="YV562" s="30"/>
      <c r="YW562" s="30"/>
      <c r="YX562" s="30"/>
      <c r="YY562" s="30"/>
      <c r="YZ562" s="30"/>
      <c r="ZA562" s="30"/>
      <c r="ZB562" s="30"/>
      <c r="ZC562" s="30"/>
      <c r="ZD562" s="30"/>
      <c r="ZE562" s="30"/>
      <c r="ZF562" s="30"/>
      <c r="ZG562" s="30"/>
      <c r="ZH562" s="30"/>
      <c r="ZI562" s="30"/>
      <c r="ZJ562" s="30"/>
      <c r="ZK562" s="30"/>
      <c r="ZL562" s="30"/>
      <c r="ZM562" s="30"/>
      <c r="ZN562" s="30"/>
      <c r="ZO562" s="30"/>
      <c r="ZP562" s="30"/>
      <c r="ZQ562" s="30"/>
      <c r="ZR562" s="75">
        <f>ZR560-ZR561</f>
        <v>0</v>
      </c>
      <c r="ZS562" s="30"/>
      <c r="ZT562" s="30"/>
      <c r="ZU562" s="30"/>
      <c r="ZV562" s="30"/>
      <c r="ZW562" s="30"/>
      <c r="ZX562" s="30"/>
      <c r="ZY562" s="30"/>
      <c r="ZZ562" s="30"/>
      <c r="AAA562" s="30"/>
      <c r="AAB562" s="30"/>
      <c r="AAC562" s="30"/>
      <c r="AAD562" s="30"/>
      <c r="AAE562" s="30"/>
      <c r="AAF562" s="30"/>
      <c r="AAG562" s="30"/>
      <c r="AAH562" s="30"/>
      <c r="AAI562" s="30"/>
      <c r="AAJ562" s="30"/>
      <c r="AAK562" s="30"/>
      <c r="AAL562" s="30"/>
      <c r="AAM562" s="30"/>
      <c r="AAN562" s="30"/>
      <c r="AAO562" s="30"/>
      <c r="AAP562" s="30"/>
      <c r="AAQ562" s="30"/>
      <c r="AAR562" s="30"/>
      <c r="AAS562" s="30"/>
      <c r="AAT562" s="30"/>
      <c r="AAU562" s="30"/>
      <c r="AAV562" s="30"/>
      <c r="AAW562" s="30"/>
      <c r="AAX562" s="30"/>
      <c r="AAY562" s="30"/>
      <c r="AAZ562" s="30"/>
      <c r="ABA562" s="30"/>
      <c r="ABB562" s="30"/>
      <c r="ABC562" s="30"/>
      <c r="ABD562" s="30"/>
      <c r="ABE562" s="30"/>
      <c r="ABF562" s="30"/>
      <c r="ABG562" s="30"/>
      <c r="ABH562" s="30"/>
      <c r="ABI562" s="30"/>
      <c r="ABJ562" s="30"/>
      <c r="ABK562" s="30"/>
      <c r="ABL562" s="30"/>
      <c r="ABM562" s="30"/>
      <c r="ABN562" s="30"/>
      <c r="ABO562" s="30"/>
      <c r="ABP562" s="30"/>
      <c r="ABQ562" s="30"/>
      <c r="ABR562" s="30"/>
      <c r="ABS562" s="30"/>
      <c r="ABT562" s="30"/>
      <c r="ABU562" s="30"/>
      <c r="ABV562" s="30"/>
      <c r="ABW562" s="30"/>
      <c r="ABX562" s="30"/>
      <c r="ABY562" s="30"/>
      <c r="ABZ562" s="30"/>
      <c r="ACA562" s="30"/>
      <c r="ACB562" s="30"/>
      <c r="ACC562" s="30"/>
      <c r="ACD562" s="30"/>
      <c r="ACE562" s="30"/>
      <c r="ACF562" s="30"/>
      <c r="ACG562" s="30"/>
      <c r="ACH562" s="30"/>
      <c r="ACI562" s="30"/>
      <c r="ACJ562" s="30"/>
      <c r="ACK562" s="30"/>
      <c r="ACL562" s="30"/>
      <c r="ACM562" s="30"/>
      <c r="ACN562" s="75">
        <f>ACN560-ACN561</f>
        <v>0</v>
      </c>
      <c r="ACO562" s="30"/>
      <c r="ACP562" s="30"/>
      <c r="ACQ562" s="30"/>
      <c r="ACR562" s="30"/>
      <c r="ACS562" s="30"/>
      <c r="ACT562" s="30"/>
      <c r="ACU562" s="30"/>
      <c r="ACV562" s="30"/>
      <c r="ACW562" s="30"/>
      <c r="ACX562" s="30"/>
      <c r="ACY562" s="30"/>
      <c r="ACZ562" s="30"/>
      <c r="ADA562" s="30"/>
      <c r="ADB562" s="30"/>
      <c r="ADC562" s="30"/>
      <c r="ADD562" s="30"/>
      <c r="ADE562" s="30"/>
      <c r="ADF562" s="30"/>
      <c r="ADG562" s="30"/>
      <c r="ADH562" s="30"/>
      <c r="ADI562" s="30"/>
      <c r="ADJ562" s="30"/>
      <c r="ADK562" s="30"/>
      <c r="ADL562" s="30"/>
      <c r="ADM562" s="30"/>
      <c r="ADN562" s="30"/>
      <c r="ADO562" s="30"/>
      <c r="ADP562" s="30"/>
      <c r="ADQ562" s="30"/>
      <c r="ADR562" s="30"/>
      <c r="ADS562" s="30"/>
      <c r="ADT562" s="30"/>
      <c r="ADU562" s="30"/>
      <c r="ADV562" s="30"/>
      <c r="ADW562" s="30"/>
      <c r="ADX562" s="7"/>
      <c r="ADY562" s="75">
        <f>ADY560-ADY561</f>
        <v>0</v>
      </c>
      <c r="ADZ562" s="5"/>
      <c r="AEA562" s="7"/>
      <c r="AEB562" s="7"/>
      <c r="AEC562" s="7"/>
      <c r="AED562" s="7"/>
      <c r="AEE562" s="7"/>
      <c r="AEF562" s="7"/>
      <c r="AEG562" s="7"/>
      <c r="AEH562" s="7"/>
      <c r="AEI562" s="7"/>
      <c r="AEJ562" s="7"/>
      <c r="AEK562" s="7"/>
      <c r="AEL562" s="7"/>
      <c r="AEM562" s="7"/>
      <c r="AEN562" s="7"/>
      <c r="AEO562" s="7"/>
      <c r="AEP562" s="7"/>
      <c r="AEQ562" s="7"/>
      <c r="AER562" s="7"/>
      <c r="AES562" s="7"/>
      <c r="AET562" s="7"/>
      <c r="AEU562" s="7"/>
      <c r="AEV562" s="7"/>
      <c r="AEW562" s="7"/>
    </row>
    <row r="563" spans="1:829" x14ac:dyDescent="0.2">
      <c r="A563" s="31"/>
      <c r="B563" s="7"/>
      <c r="C563" s="7"/>
      <c r="D563" s="7"/>
      <c r="F563" s="7"/>
      <c r="G563" s="7"/>
      <c r="AT563" s="30"/>
      <c r="BE563" s="7"/>
      <c r="BF563" s="7"/>
      <c r="BH563" s="30"/>
      <c r="BI563" s="30"/>
      <c r="BJ563" s="30"/>
      <c r="BK563" s="30"/>
      <c r="BL563" s="30"/>
      <c r="BM563" s="30"/>
      <c r="BN563" s="30"/>
      <c r="BO563" s="30"/>
      <c r="BP563" s="30"/>
      <c r="BQ563" s="30"/>
      <c r="BR563" s="30"/>
      <c r="BS563" s="30"/>
      <c r="BT563" s="30"/>
      <c r="BU563" s="30"/>
      <c r="BV563" s="30"/>
      <c r="BW563" s="30"/>
      <c r="BX563" s="30"/>
      <c r="BY563" s="30"/>
      <c r="BZ563" s="30"/>
      <c r="CA563" s="30"/>
      <c r="CB563" s="30"/>
      <c r="CC563" s="30"/>
      <c r="CD563" s="30"/>
      <c r="CE563" s="30"/>
      <c r="CF563" s="30"/>
      <c r="CG563" s="30"/>
      <c r="CH563" s="30"/>
      <c r="CI563" s="30"/>
      <c r="CJ563" s="30"/>
      <c r="CK563" s="30"/>
      <c r="CL563" s="30"/>
      <c r="CM563" s="30"/>
      <c r="CN563" s="30"/>
      <c r="CO563" s="30"/>
      <c r="CP563" s="30"/>
      <c r="CQ563" s="30"/>
      <c r="CR563" s="30"/>
      <c r="CS563" s="30"/>
      <c r="CT563" s="30"/>
      <c r="CU563" s="30"/>
      <c r="CV563" s="30"/>
      <c r="CW563" s="30"/>
      <c r="CX563" s="30"/>
      <c r="CY563" s="30"/>
      <c r="CZ563" s="30"/>
      <c r="DA563" s="30"/>
      <c r="DB563" s="30"/>
      <c r="DC563" s="30"/>
      <c r="DD563" s="30"/>
      <c r="DE563" s="30"/>
      <c r="DF563" s="30"/>
      <c r="DG563" s="30"/>
      <c r="DH563" s="30"/>
      <c r="DI563" s="30"/>
      <c r="DJ563" s="30"/>
      <c r="DK563" s="30"/>
      <c r="DL563" s="30"/>
      <c r="DM563" s="30"/>
      <c r="DN563" s="30"/>
      <c r="DO563" s="30"/>
      <c r="DP563" s="30"/>
      <c r="DQ563" s="30"/>
      <c r="DR563" s="30"/>
      <c r="DS563" s="30"/>
      <c r="DT563" s="30"/>
      <c r="DU563" s="30"/>
      <c r="DV563" s="30"/>
      <c r="DW563" s="30"/>
      <c r="DX563" s="30"/>
      <c r="DY563" s="30"/>
      <c r="DZ563" s="30"/>
      <c r="EA563" s="30"/>
      <c r="EB563" s="30"/>
      <c r="EC563" s="30"/>
      <c r="ED563" s="30"/>
      <c r="EE563" s="30"/>
      <c r="EF563" s="30"/>
      <c r="EG563" s="30"/>
      <c r="EH563" s="30"/>
      <c r="EI563" s="30"/>
      <c r="EJ563" s="30"/>
      <c r="EK563" s="30"/>
      <c r="EL563" s="30"/>
      <c r="EM563" s="30"/>
      <c r="EN563" s="30"/>
      <c r="EO563" s="30"/>
      <c r="EP563" s="30"/>
      <c r="EQ563" s="30"/>
      <c r="ER563" s="30"/>
      <c r="ES563" s="30"/>
      <c r="ET563" s="30"/>
      <c r="EU563" s="30"/>
      <c r="EV563" s="30"/>
      <c r="EW563" s="30"/>
      <c r="EX563" s="30"/>
      <c r="EY563" s="30"/>
      <c r="EZ563" s="30"/>
      <c r="FA563" s="30"/>
      <c r="FB563" s="30"/>
      <c r="FC563" s="30"/>
      <c r="FD563" s="30"/>
      <c r="FE563" s="30"/>
      <c r="FF563" s="30"/>
      <c r="FG563" s="30"/>
      <c r="FH563" s="30"/>
      <c r="FI563" s="30"/>
      <c r="FJ563" s="30"/>
      <c r="FK563" s="30"/>
      <c r="FL563" s="30"/>
      <c r="FM563" s="30"/>
      <c r="FN563" s="30"/>
      <c r="FO563" s="30"/>
      <c r="FP563" s="30"/>
      <c r="FQ563" s="30"/>
      <c r="FR563" s="30"/>
      <c r="FS563" s="30"/>
      <c r="FT563" s="30"/>
      <c r="FU563" s="30"/>
      <c r="FV563" s="30"/>
      <c r="FW563" s="30"/>
      <c r="FX563" s="30"/>
      <c r="FY563" s="30"/>
      <c r="FZ563" s="30"/>
      <c r="GA563" s="30"/>
      <c r="GB563" s="30"/>
      <c r="GC563" s="30"/>
      <c r="GD563" s="30"/>
      <c r="GE563" s="30"/>
      <c r="GF563" s="30"/>
      <c r="GG563" s="30"/>
      <c r="GH563" s="30"/>
      <c r="GI563" s="30"/>
      <c r="GJ563" s="30"/>
      <c r="GK563" s="30"/>
      <c r="GL563" s="30"/>
      <c r="GM563" s="30"/>
      <c r="GN563" s="30"/>
      <c r="GO563" s="30"/>
      <c r="GP563" s="30"/>
      <c r="GQ563" s="30"/>
      <c r="GR563" s="30"/>
      <c r="GS563" s="30"/>
      <c r="GT563" s="30"/>
      <c r="GU563" s="30"/>
      <c r="GV563" s="30"/>
      <c r="GW563" s="30"/>
      <c r="GX563" s="30"/>
      <c r="GY563" s="30"/>
      <c r="GZ563" s="30"/>
      <c r="HA563" s="30"/>
      <c r="HB563" s="30"/>
      <c r="HC563" s="30"/>
      <c r="HD563" s="30"/>
      <c r="HE563" s="30"/>
      <c r="HF563" s="30"/>
      <c r="HG563" s="30"/>
      <c r="HH563" s="30"/>
      <c r="HI563" s="30"/>
      <c r="HJ563" s="30"/>
      <c r="HK563" s="30"/>
      <c r="HL563" s="30"/>
      <c r="HM563" s="30"/>
      <c r="HN563" s="30"/>
      <c r="HO563" s="30"/>
      <c r="HP563" s="30"/>
      <c r="HQ563" s="30"/>
      <c r="HR563" s="30"/>
      <c r="HS563" s="30"/>
      <c r="HT563" s="30"/>
      <c r="HU563" s="30"/>
      <c r="HV563" s="30"/>
      <c r="HW563" s="30"/>
      <c r="HX563" s="30"/>
      <c r="HY563" s="30"/>
      <c r="HZ563" s="30"/>
      <c r="IA563" s="30"/>
      <c r="IB563" s="30"/>
      <c r="IC563" s="30"/>
      <c r="ID563" s="30"/>
      <c r="IE563" s="30"/>
      <c r="IF563" s="30"/>
      <c r="IG563" s="30"/>
      <c r="IH563" s="30"/>
      <c r="II563" s="30"/>
      <c r="IJ563" s="30"/>
      <c r="IK563" s="30"/>
      <c r="IL563" s="30"/>
      <c r="IM563" s="30"/>
      <c r="IN563" s="30"/>
      <c r="IO563" s="30"/>
      <c r="IP563" s="30"/>
      <c r="IQ563" s="30"/>
      <c r="IR563" s="30"/>
      <c r="IS563" s="30"/>
      <c r="IT563" s="30"/>
      <c r="IU563" s="30"/>
      <c r="IV563" s="30"/>
      <c r="IW563" s="30"/>
      <c r="IX563" s="30"/>
      <c r="IY563" s="30"/>
      <c r="IZ563" s="30"/>
      <c r="JA563" s="30"/>
      <c r="JB563" s="30"/>
      <c r="JC563" s="30"/>
      <c r="JD563" s="30"/>
      <c r="JE563" s="30"/>
      <c r="JF563" s="30"/>
      <c r="JG563" s="30"/>
      <c r="JH563" s="30"/>
      <c r="JI563" s="30"/>
      <c r="JJ563" s="30"/>
      <c r="JK563" s="30"/>
      <c r="JL563" s="30"/>
      <c r="JM563" s="30"/>
      <c r="JN563" s="30"/>
      <c r="JO563" s="30"/>
      <c r="JP563" s="30"/>
      <c r="JQ563" s="30"/>
      <c r="JR563" s="30"/>
      <c r="JS563" s="30"/>
      <c r="JT563" s="30"/>
      <c r="JU563" s="30"/>
      <c r="JV563" s="30"/>
      <c r="JW563" s="30"/>
      <c r="JX563" s="30"/>
      <c r="JY563" s="30"/>
      <c r="JZ563" s="30"/>
      <c r="KA563" s="30"/>
      <c r="KB563" s="30"/>
      <c r="KC563" s="30"/>
      <c r="KD563" s="30"/>
      <c r="KE563" s="30"/>
      <c r="KF563" s="30"/>
      <c r="KG563" s="30"/>
      <c r="KH563" s="30"/>
      <c r="KI563" s="30"/>
      <c r="KJ563" s="30"/>
      <c r="KK563" s="30"/>
      <c r="KL563" s="30"/>
      <c r="KM563" s="30"/>
      <c r="KN563" s="30"/>
      <c r="KO563" s="30"/>
      <c r="KP563" s="30"/>
      <c r="KQ563" s="30"/>
      <c r="KR563" s="30"/>
      <c r="KS563" s="30"/>
      <c r="KT563" s="30"/>
      <c r="KU563" s="30"/>
      <c r="KV563" s="30"/>
      <c r="KW563" s="30"/>
      <c r="KX563" s="30"/>
      <c r="KY563" s="30"/>
      <c r="KZ563" s="30"/>
      <c r="LA563" s="30"/>
      <c r="LB563" s="30"/>
      <c r="LC563" s="30"/>
      <c r="LD563" s="30"/>
      <c r="LE563" s="30"/>
      <c r="LF563" s="30"/>
      <c r="LG563" s="30"/>
      <c r="LH563" s="30"/>
      <c r="LI563" s="30"/>
      <c r="LJ563" s="30"/>
      <c r="LK563" s="30"/>
      <c r="LL563" s="30"/>
      <c r="LM563" s="30"/>
      <c r="LN563" s="30"/>
      <c r="LO563" s="30"/>
      <c r="LP563" s="30"/>
      <c r="LQ563" s="30"/>
      <c r="LR563" s="30"/>
      <c r="LS563" s="30"/>
      <c r="LT563" s="30"/>
      <c r="LU563" s="30"/>
      <c r="LV563" s="30"/>
      <c r="LW563" s="30"/>
      <c r="MB563" s="30"/>
      <c r="MC563" s="30"/>
      <c r="MD563" s="30"/>
      <c r="ME563" s="30"/>
      <c r="MF563" s="30"/>
      <c r="MG563" s="30"/>
      <c r="MH563" s="30"/>
      <c r="MI563" s="30"/>
      <c r="MJ563" s="30"/>
      <c r="MK563" s="30"/>
      <c r="ML563" s="30"/>
      <c r="MM563" s="30"/>
      <c r="MN563" s="30"/>
      <c r="MO563" s="30"/>
      <c r="MP563" s="30"/>
      <c r="MQ563" s="30"/>
      <c r="MR563" s="30"/>
      <c r="MS563" s="30"/>
      <c r="MT563" s="30"/>
      <c r="MU563" s="30"/>
      <c r="MV563" s="30"/>
      <c r="MW563" s="128"/>
      <c r="MX563" s="128"/>
      <c r="MY563" s="128"/>
      <c r="MZ563" s="128"/>
      <c r="NA563" s="128"/>
      <c r="NB563" s="128"/>
      <c r="NC563" s="128"/>
      <c r="ND563" s="128"/>
      <c r="NE563" s="128"/>
      <c r="NF563" s="128"/>
      <c r="NG563" s="128"/>
      <c r="NH563" s="128"/>
      <c r="NI563" s="128"/>
      <c r="NJ563" s="128"/>
      <c r="NK563" s="128"/>
      <c r="NL563" s="128"/>
      <c r="NM563" s="128"/>
      <c r="NN563" s="128"/>
      <c r="NO563" s="128"/>
      <c r="NP563" s="128"/>
      <c r="NQ563" s="128"/>
      <c r="NR563" s="128"/>
      <c r="NS563" s="128"/>
      <c r="NT563" s="128"/>
      <c r="NU563" s="128"/>
      <c r="NV563" s="128"/>
      <c r="NW563" s="128"/>
      <c r="NX563" s="128"/>
      <c r="NY563" s="128"/>
      <c r="NZ563" s="128"/>
      <c r="OA563" s="128"/>
      <c r="OB563" s="128"/>
      <c r="OC563" s="128"/>
      <c r="OD563" s="128"/>
      <c r="OE563" s="128"/>
      <c r="OF563" s="128"/>
      <c r="OG563" s="128"/>
      <c r="OH563" s="128"/>
      <c r="OI563" s="128"/>
      <c r="OJ563" s="128"/>
      <c r="OK563" s="128"/>
      <c r="OL563" s="128"/>
      <c r="OM563" s="30"/>
      <c r="ON563" s="30"/>
      <c r="OO563" s="128"/>
      <c r="OP563" s="128"/>
      <c r="OQ563" s="128"/>
      <c r="OR563" s="128"/>
      <c r="OS563" s="128"/>
      <c r="VL563" s="30"/>
      <c r="VM563" s="30"/>
      <c r="VN563" s="30"/>
      <c r="VO563" s="30"/>
      <c r="VP563" s="30"/>
      <c r="VQ563" s="30"/>
      <c r="VR563" s="30"/>
      <c r="VS563" s="30"/>
      <c r="VT563" s="30"/>
      <c r="VU563" s="30"/>
      <c r="VV563" s="30"/>
      <c r="VW563" s="30"/>
      <c r="VX563" s="30"/>
      <c r="VY563" s="30"/>
      <c r="VZ563" s="30"/>
      <c r="WA563" s="30"/>
      <c r="WB563" s="30"/>
      <c r="WC563" s="30"/>
      <c r="WD563" s="30"/>
      <c r="WE563" s="30"/>
      <c r="WF563" s="30"/>
      <c r="WG563" s="30"/>
      <c r="WH563" s="30"/>
      <c r="WI563" s="30"/>
      <c r="WJ563" s="30"/>
      <c r="WK563" s="30"/>
      <c r="WL563" s="30"/>
      <c r="WM563" s="30"/>
      <c r="WN563" s="30"/>
      <c r="WO563" s="30"/>
      <c r="WP563" s="30"/>
      <c r="WQ563" s="30"/>
      <c r="WR563" s="30"/>
      <c r="WS563" s="30"/>
      <c r="WT563" s="30"/>
      <c r="WU563" s="30"/>
      <c r="WV563" s="30"/>
      <c r="WW563" s="30"/>
      <c r="WX563" s="30"/>
      <c r="WY563" s="30"/>
      <c r="WZ563" s="30"/>
      <c r="XA563" s="30"/>
      <c r="XB563" s="30"/>
      <c r="XC563" s="30"/>
      <c r="XD563" s="30"/>
      <c r="XE563" s="30"/>
      <c r="XF563" s="30"/>
      <c r="XG563" s="30"/>
      <c r="XH563" s="30"/>
      <c r="XI563" s="30"/>
      <c r="XJ563" s="30"/>
      <c r="XK563" s="30"/>
      <c r="XL563" s="30"/>
      <c r="XM563" s="30"/>
      <c r="XN563" s="30"/>
      <c r="XO563" s="30"/>
      <c r="XP563" s="30"/>
      <c r="XQ563" s="30"/>
      <c r="XR563" s="30"/>
      <c r="XS563" s="30"/>
      <c r="XT563" s="30"/>
      <c r="XU563" s="30"/>
      <c r="XV563" s="30"/>
      <c r="XW563" s="30"/>
      <c r="XX563" s="30"/>
      <c r="XY563" s="30"/>
      <c r="XZ563" s="30"/>
      <c r="YA563" s="30"/>
      <c r="YB563" s="30"/>
      <c r="YC563" s="30"/>
      <c r="YD563" s="30"/>
      <c r="YE563" s="30"/>
      <c r="YF563" s="30"/>
      <c r="YG563" s="30"/>
      <c r="YH563" s="30"/>
      <c r="YI563" s="30"/>
      <c r="YJ563" s="30"/>
      <c r="YK563" s="30"/>
      <c r="YL563" s="30"/>
      <c r="YM563" s="30"/>
      <c r="YN563" s="30"/>
      <c r="YO563" s="30"/>
      <c r="YP563" s="30"/>
      <c r="YQ563" s="30"/>
      <c r="YR563" s="30"/>
      <c r="YS563" s="30"/>
      <c r="YT563" s="30"/>
      <c r="YU563" s="30"/>
      <c r="YV563" s="30"/>
      <c r="YW563" s="30"/>
      <c r="YX563" s="30"/>
      <c r="YY563" s="30"/>
      <c r="YZ563" s="30"/>
      <c r="ZA563" s="30"/>
      <c r="ZB563" s="30"/>
      <c r="ZC563" s="30"/>
      <c r="ZD563" s="30"/>
      <c r="ZE563" s="30"/>
      <c r="ZF563" s="30"/>
      <c r="ZG563" s="30"/>
      <c r="ZH563" s="30"/>
      <c r="ZI563" s="30"/>
      <c r="ZJ563" s="30"/>
      <c r="ZK563" s="30"/>
      <c r="ZL563" s="30"/>
      <c r="ZM563" s="30"/>
      <c r="ZN563" s="30"/>
      <c r="ZO563" s="30"/>
      <c r="ZP563" s="30"/>
      <c r="ZQ563" s="30"/>
      <c r="ZR563" s="30"/>
      <c r="ZS563" s="30"/>
      <c r="ZT563" s="30"/>
      <c r="ZU563" s="30"/>
      <c r="ZV563" s="30"/>
      <c r="ZW563" s="30"/>
      <c r="ZX563" s="30"/>
      <c r="ZY563" s="30"/>
      <c r="ZZ563" s="30"/>
      <c r="AAA563" s="30"/>
      <c r="AAB563" s="30"/>
      <c r="AAC563" s="30"/>
      <c r="AAD563" s="30"/>
      <c r="AAE563" s="30"/>
      <c r="AAF563" s="30"/>
      <c r="AAG563" s="30"/>
      <c r="AAH563" s="30"/>
      <c r="AAI563" s="30"/>
      <c r="AAJ563" s="30"/>
      <c r="AAK563" s="30"/>
      <c r="AAL563" s="30"/>
      <c r="AAM563" s="30"/>
      <c r="AAN563" s="30"/>
      <c r="AAO563" s="30"/>
      <c r="AAP563" s="30"/>
      <c r="AAQ563" s="30"/>
      <c r="AAR563" s="30"/>
      <c r="AAS563" s="30"/>
      <c r="AAT563" s="30"/>
      <c r="AAU563" s="30"/>
      <c r="AAV563" s="30"/>
      <c r="AAW563" s="30"/>
      <c r="AAX563" s="30"/>
      <c r="AAY563" s="30"/>
      <c r="AAZ563" s="30"/>
      <c r="ABA563" s="30"/>
      <c r="ABB563" s="30"/>
      <c r="ABC563" s="30"/>
      <c r="ABD563" s="30"/>
      <c r="ABE563" s="30"/>
      <c r="ABF563" s="30"/>
      <c r="ABG563" s="30"/>
      <c r="ABH563" s="30"/>
      <c r="ABI563" s="30"/>
      <c r="ABJ563" s="30"/>
      <c r="ABK563" s="30"/>
      <c r="ABL563" s="30"/>
      <c r="ABM563" s="30"/>
      <c r="ABN563" s="30"/>
      <c r="ABO563" s="30"/>
      <c r="ABP563" s="30"/>
      <c r="ABQ563" s="30"/>
      <c r="ABR563" s="30"/>
      <c r="ABS563" s="30"/>
      <c r="ABT563" s="30"/>
      <c r="ABU563" s="30"/>
      <c r="ABV563" s="30"/>
      <c r="ABW563" s="30"/>
      <c r="ABX563" s="30"/>
      <c r="ABY563" s="30"/>
      <c r="ABZ563" s="30"/>
      <c r="ACA563" s="30"/>
      <c r="ACB563" s="30"/>
      <c r="ACC563" s="30"/>
      <c r="ACD563" s="30"/>
      <c r="ACE563" s="30"/>
      <c r="ACF563" s="30"/>
      <c r="ACG563" s="30"/>
      <c r="ACH563" s="30"/>
      <c r="ACI563" s="30"/>
      <c r="ACJ563" s="30"/>
      <c r="ACK563" s="30"/>
      <c r="ACL563" s="30"/>
      <c r="ACM563" s="30"/>
      <c r="ACN563" s="30"/>
      <c r="ACO563" s="30"/>
      <c r="ACP563" s="30"/>
      <c r="ACQ563" s="30"/>
      <c r="ACR563" s="30"/>
      <c r="ACS563" s="30"/>
      <c r="ACT563" s="30"/>
      <c r="ACU563" s="30"/>
      <c r="ACV563" s="30"/>
      <c r="ACW563" s="30"/>
      <c r="ACX563" s="30"/>
      <c r="ACY563" s="30"/>
      <c r="ACZ563" s="30"/>
      <c r="ADA563" s="30"/>
      <c r="ADB563" s="30"/>
      <c r="ADC563" s="30"/>
      <c r="ADD563" s="30"/>
      <c r="ADE563" s="30"/>
      <c r="ADF563" s="30"/>
      <c r="ADG563" s="30"/>
      <c r="ADH563" s="30"/>
      <c r="ADI563" s="30"/>
      <c r="ADJ563" s="30"/>
      <c r="ADK563" s="30"/>
      <c r="ADL563" s="30"/>
      <c r="ADM563" s="30"/>
      <c r="ADN563" s="30"/>
      <c r="ADO563" s="30"/>
      <c r="ADP563" s="30"/>
      <c r="ADQ563" s="30"/>
      <c r="ADR563" s="30"/>
      <c r="ADS563" s="30"/>
      <c r="ADT563" s="30"/>
      <c r="ADU563" s="30"/>
      <c r="ADV563" s="30"/>
      <c r="ADW563" s="30"/>
      <c r="ADX563" s="7"/>
      <c r="ADY563" s="7"/>
      <c r="ADZ563" s="5"/>
      <c r="AEA563" s="7"/>
      <c r="AEB563" s="7"/>
      <c r="AEC563" s="7"/>
      <c r="AED563" s="7"/>
      <c r="AEE563" s="7"/>
      <c r="AEF563" s="7"/>
      <c r="AEG563" s="7"/>
      <c r="AEH563" s="7"/>
      <c r="AEI563" s="7"/>
      <c r="AEJ563" s="7"/>
      <c r="AEK563" s="7"/>
      <c r="AEL563" s="7"/>
      <c r="AEM563" s="7"/>
      <c r="AEN563" s="7"/>
      <c r="AEO563" s="7"/>
      <c r="AEP563" s="7"/>
      <c r="AEQ563" s="7"/>
      <c r="AER563" s="7"/>
      <c r="AES563" s="7"/>
      <c r="AET563" s="7"/>
      <c r="AEU563" s="7"/>
      <c r="AEV563" s="7"/>
      <c r="AEW563" s="7"/>
    </row>
    <row r="564" spans="1:829" ht="13.5" thickBot="1" x14ac:dyDescent="0.25">
      <c r="B564" s="7"/>
      <c r="C564" s="7"/>
      <c r="D564" s="7"/>
      <c r="F564" s="7"/>
      <c r="G564" s="7"/>
      <c r="AT564" s="30"/>
      <c r="BE564" s="7"/>
      <c r="BF564" s="7"/>
      <c r="BH564" s="30"/>
      <c r="BI564" s="30"/>
      <c r="BJ564" s="30"/>
      <c r="BK564" s="30"/>
      <c r="BL564" s="30"/>
      <c r="BM564" s="30"/>
      <c r="BN564" s="30"/>
      <c r="BO564" s="30"/>
      <c r="BP564" s="30"/>
      <c r="BQ564" s="30"/>
      <c r="BR564" s="30"/>
      <c r="BS564" s="30"/>
      <c r="BT564" s="30"/>
      <c r="BU564" s="30"/>
      <c r="BV564" s="30"/>
      <c r="BW564" s="30"/>
      <c r="BX564" s="30"/>
      <c r="BY564" s="30"/>
      <c r="BZ564" s="30"/>
      <c r="CA564" s="30"/>
      <c r="CB564" s="30"/>
      <c r="CC564" s="30"/>
      <c r="CD564" s="30"/>
      <c r="CE564" s="30"/>
      <c r="CF564" s="30"/>
      <c r="CG564" s="30"/>
      <c r="CH564" s="30"/>
      <c r="CI564" s="30"/>
      <c r="CJ564" s="30"/>
      <c r="CK564" s="30"/>
      <c r="CL564" s="30"/>
      <c r="CM564" s="30"/>
      <c r="CN564" s="30"/>
      <c r="CO564" s="30"/>
      <c r="CP564" s="30"/>
      <c r="CQ564" s="30"/>
      <c r="CR564" s="30"/>
      <c r="CS564" s="30"/>
      <c r="CT564" s="30"/>
      <c r="CU564" s="30"/>
      <c r="CV564" s="30"/>
      <c r="CW564" s="30"/>
      <c r="CX564" s="30"/>
      <c r="CY564" s="30"/>
      <c r="CZ564" s="30"/>
      <c r="DA564" s="30"/>
      <c r="DB564" s="30"/>
      <c r="DC564" s="30"/>
      <c r="DD564" s="30"/>
      <c r="DE564" s="30"/>
      <c r="DF564" s="30"/>
      <c r="DG564" s="30"/>
      <c r="DH564" s="30"/>
      <c r="DI564" s="30"/>
      <c r="DJ564" s="30"/>
      <c r="DK564" s="30"/>
      <c r="DL564" s="30"/>
      <c r="DM564" s="30"/>
      <c r="DN564" s="30"/>
      <c r="DO564" s="30"/>
      <c r="DP564" s="30"/>
      <c r="DQ564" s="30"/>
      <c r="DR564" s="30"/>
      <c r="DS564" s="30"/>
      <c r="DT564" s="30"/>
      <c r="DU564" s="30"/>
      <c r="DV564" s="30"/>
      <c r="DW564" s="30"/>
      <c r="DX564" s="30"/>
      <c r="DY564" s="30"/>
      <c r="DZ564" s="30"/>
      <c r="EA564" s="30"/>
      <c r="EB564" s="30"/>
      <c r="EC564" s="30"/>
      <c r="ED564" s="30"/>
      <c r="EE564" s="30"/>
      <c r="EF564" s="30"/>
      <c r="EG564" s="30"/>
      <c r="EH564" s="30"/>
      <c r="EI564" s="30"/>
      <c r="EJ564" s="30"/>
      <c r="EK564" s="30"/>
      <c r="EL564" s="30"/>
      <c r="EM564" s="30"/>
      <c r="EN564" s="30"/>
      <c r="EO564" s="30"/>
      <c r="EP564" s="30"/>
      <c r="EQ564" s="30"/>
      <c r="ER564" s="30"/>
      <c r="ES564" s="30"/>
      <c r="ET564" s="30"/>
      <c r="EU564" s="30"/>
      <c r="EV564" s="30"/>
      <c r="EW564" s="30"/>
      <c r="EX564" s="30"/>
      <c r="EY564" s="30"/>
      <c r="EZ564" s="30"/>
      <c r="FA564" s="30"/>
      <c r="FB564" s="30"/>
      <c r="FC564" s="30"/>
      <c r="FD564" s="30"/>
      <c r="FE564" s="30"/>
      <c r="FF564" s="30"/>
      <c r="FG564" s="30"/>
      <c r="FH564" s="30"/>
      <c r="FI564" s="30"/>
      <c r="FJ564" s="30"/>
      <c r="FK564" s="30"/>
      <c r="FL564" s="30"/>
      <c r="FM564" s="30"/>
      <c r="FN564" s="30"/>
      <c r="FO564" s="30"/>
      <c r="FP564" s="30"/>
      <c r="FQ564" s="30"/>
      <c r="FR564" s="30"/>
      <c r="FS564" s="30"/>
      <c r="FT564" s="30"/>
      <c r="FU564" s="30"/>
      <c r="FV564" s="30"/>
      <c r="FW564" s="30"/>
      <c r="FX564" s="30"/>
      <c r="FY564" s="30"/>
      <c r="FZ564" s="30"/>
      <c r="GA564" s="30"/>
      <c r="GB564" s="30"/>
      <c r="GC564" s="30"/>
      <c r="GD564" s="30"/>
      <c r="GE564" s="30"/>
      <c r="GF564" s="30"/>
      <c r="GG564" s="30"/>
      <c r="GH564" s="30"/>
      <c r="GI564" s="30"/>
      <c r="GJ564" s="30"/>
      <c r="GK564" s="30"/>
      <c r="GL564" s="30"/>
      <c r="GM564" s="30"/>
      <c r="GN564" s="30"/>
      <c r="GO564" s="30"/>
      <c r="GP564" s="30"/>
      <c r="GQ564" s="30"/>
      <c r="GR564" s="30"/>
      <c r="GS564" s="30"/>
      <c r="GT564" s="30"/>
      <c r="GU564" s="30"/>
      <c r="GV564" s="30"/>
      <c r="GW564" s="30"/>
      <c r="GX564" s="30"/>
      <c r="GY564" s="30"/>
      <c r="GZ564" s="30"/>
      <c r="HA564" s="30"/>
      <c r="HB564" s="30"/>
      <c r="HC564" s="30"/>
      <c r="HD564" s="30"/>
      <c r="HE564" s="30"/>
      <c r="HF564" s="30"/>
      <c r="HG564" s="30"/>
      <c r="HH564" s="30"/>
      <c r="HI564" s="30"/>
      <c r="HJ564" s="30"/>
      <c r="HK564" s="30"/>
      <c r="HL564" s="30"/>
      <c r="HM564" s="30"/>
      <c r="HN564" s="30"/>
      <c r="HO564" s="30"/>
      <c r="HP564" s="30"/>
      <c r="HQ564" s="30"/>
      <c r="HR564" s="30"/>
      <c r="HS564" s="30"/>
      <c r="HT564" s="30"/>
      <c r="HU564" s="30"/>
      <c r="HV564" s="30"/>
      <c r="HW564" s="30"/>
      <c r="HX564" s="30"/>
      <c r="HY564" s="30"/>
      <c r="HZ564" s="30"/>
      <c r="IA564" s="30"/>
      <c r="IB564" s="30"/>
      <c r="IC564" s="30"/>
      <c r="ID564" s="30"/>
      <c r="IE564" s="30"/>
      <c r="IF564" s="30"/>
      <c r="IG564" s="30"/>
      <c r="IH564" s="30"/>
      <c r="II564" s="30"/>
      <c r="IJ564" s="30"/>
      <c r="IK564" s="30"/>
      <c r="IL564" s="30"/>
      <c r="IM564" s="30"/>
      <c r="IN564" s="30"/>
      <c r="IO564" s="30"/>
      <c r="IP564" s="30"/>
      <c r="IQ564" s="30"/>
      <c r="IR564" s="30"/>
      <c r="IS564" s="30"/>
      <c r="IT564" s="30"/>
      <c r="IU564" s="30"/>
      <c r="IV564" s="30"/>
      <c r="IW564" s="30"/>
      <c r="IX564" s="30"/>
      <c r="IY564" s="30"/>
      <c r="IZ564" s="30"/>
      <c r="JA564" s="30"/>
      <c r="JB564" s="30"/>
      <c r="JC564" s="30"/>
      <c r="JD564" s="30"/>
      <c r="JE564" s="30"/>
      <c r="JF564" s="30"/>
      <c r="JG564" s="30"/>
      <c r="JH564" s="30"/>
      <c r="JI564" s="30"/>
      <c r="JJ564" s="30"/>
      <c r="JK564" s="30"/>
      <c r="JL564" s="30"/>
      <c r="JM564" s="30"/>
      <c r="JN564" s="30"/>
      <c r="JO564" s="30"/>
      <c r="JP564" s="30"/>
      <c r="JQ564" s="30"/>
      <c r="JR564" s="30"/>
      <c r="JS564" s="30"/>
      <c r="JT564" s="30"/>
      <c r="JU564" s="30"/>
      <c r="JV564" s="30"/>
      <c r="JW564" s="30"/>
      <c r="JX564" s="30"/>
      <c r="JY564" s="30"/>
      <c r="JZ564" s="30"/>
      <c r="KA564" s="30"/>
      <c r="KB564" s="30"/>
      <c r="KC564" s="30"/>
      <c r="KD564" s="30"/>
      <c r="KE564" s="30"/>
      <c r="KF564" s="30"/>
      <c r="KG564" s="30"/>
      <c r="KH564" s="30"/>
      <c r="KI564" s="30"/>
      <c r="KJ564" s="30"/>
      <c r="KK564" s="30"/>
      <c r="KL564" s="30"/>
      <c r="KM564" s="30"/>
      <c r="KN564" s="30"/>
      <c r="KO564" s="30"/>
      <c r="KP564" s="30"/>
      <c r="KQ564" s="30"/>
      <c r="KR564" s="30"/>
      <c r="KS564" s="30"/>
      <c r="KT564" s="30"/>
      <c r="KU564" s="30"/>
      <c r="KV564" s="30"/>
      <c r="KW564" s="30"/>
      <c r="KX564" s="30"/>
      <c r="KY564" s="30"/>
      <c r="KZ564" s="30"/>
      <c r="LA564" s="30"/>
      <c r="LB564" s="30"/>
      <c r="LC564" s="30"/>
      <c r="LD564" s="30"/>
      <c r="LE564" s="30"/>
      <c r="LF564" s="30"/>
      <c r="LG564" s="30"/>
      <c r="LH564" s="30"/>
      <c r="LI564" s="30"/>
      <c r="LJ564" s="30"/>
      <c r="LK564" s="30"/>
      <c r="LL564" s="30"/>
      <c r="LM564" s="30"/>
      <c r="LN564" s="30"/>
      <c r="LO564" s="30"/>
      <c r="LP564" s="30"/>
      <c r="LQ564" s="30"/>
      <c r="LR564" s="30"/>
      <c r="LS564" s="30"/>
      <c r="LT564" s="30"/>
      <c r="LU564" s="30"/>
      <c r="LV564" s="30"/>
      <c r="LW564" s="30"/>
      <c r="MB564" s="30"/>
      <c r="MC564" s="30"/>
      <c r="MD564" s="30"/>
      <c r="ME564" s="30"/>
      <c r="MF564" s="30"/>
      <c r="MG564" s="30"/>
      <c r="MH564" s="30"/>
      <c r="MI564" s="30"/>
      <c r="MJ564" s="30"/>
      <c r="MK564" s="30"/>
      <c r="ML564" s="30"/>
      <c r="MM564" s="30"/>
      <c r="MN564" s="30"/>
      <c r="MO564" s="30"/>
      <c r="MP564" s="30"/>
      <c r="MQ564" s="30"/>
      <c r="MR564" s="30"/>
      <c r="MS564" s="30"/>
      <c r="MT564" s="30"/>
      <c r="MU564" s="30"/>
      <c r="MV564" s="30"/>
      <c r="MW564" s="128"/>
      <c r="MX564" s="128"/>
      <c r="MY564" s="128"/>
      <c r="MZ564" s="128"/>
      <c r="NA564" s="128"/>
      <c r="NB564" s="128"/>
      <c r="NC564" s="128"/>
      <c r="ND564" s="128"/>
      <c r="NE564" s="128"/>
      <c r="NF564" s="128"/>
      <c r="NG564" s="128"/>
      <c r="NH564" s="128"/>
      <c r="NI564" s="128"/>
      <c r="NJ564" s="128"/>
      <c r="NK564" s="128"/>
      <c r="NL564" s="128"/>
      <c r="NM564" s="128"/>
      <c r="NN564" s="128"/>
      <c r="NO564" s="128"/>
      <c r="NP564" s="128"/>
      <c r="NQ564" s="128"/>
      <c r="NR564" s="128"/>
      <c r="NS564" s="128"/>
      <c r="NT564" s="128"/>
      <c r="NU564" s="128"/>
      <c r="NV564" s="128"/>
      <c r="NW564" s="128"/>
      <c r="NX564" s="128"/>
      <c r="NY564" s="128"/>
      <c r="NZ564" s="128"/>
      <c r="OA564" s="128"/>
      <c r="OB564" s="128"/>
      <c r="OC564" s="128"/>
      <c r="OD564" s="128"/>
      <c r="OE564" s="128"/>
      <c r="OF564" s="128"/>
      <c r="OG564" s="128"/>
      <c r="OH564" s="128"/>
      <c r="OI564" s="128"/>
      <c r="OJ564" s="128"/>
      <c r="OK564" s="128"/>
      <c r="OL564" s="128"/>
      <c r="OM564" s="30"/>
      <c r="ON564" s="30"/>
      <c r="OO564" s="128"/>
      <c r="OP564" s="128"/>
      <c r="OQ564" s="128"/>
      <c r="OR564" s="128"/>
      <c r="OS564" s="128"/>
      <c r="WT564" s="30"/>
      <c r="WU564" s="30"/>
      <c r="WV564" s="30"/>
      <c r="WW564" s="30"/>
      <c r="WX564" s="30"/>
      <c r="WY564" s="30"/>
      <c r="WZ564" s="30"/>
      <c r="XA564" s="30"/>
      <c r="XB564" s="30"/>
      <c r="XC564" s="30"/>
      <c r="XD564" s="30"/>
      <c r="XE564" s="30"/>
      <c r="XF564" s="30"/>
      <c r="XG564" s="30"/>
      <c r="XH564" s="30"/>
      <c r="XI564" s="30"/>
      <c r="XJ564" s="30"/>
      <c r="XK564" s="30"/>
      <c r="XL564" s="30"/>
      <c r="XM564" s="30"/>
      <c r="XN564" s="30"/>
      <c r="XO564" s="30"/>
      <c r="XP564" s="30"/>
      <c r="XQ564" s="30"/>
      <c r="XR564" s="30"/>
      <c r="XS564" s="30"/>
      <c r="XT564" s="30"/>
      <c r="XU564" s="30"/>
      <c r="XV564" s="30"/>
      <c r="XW564" s="30"/>
      <c r="XX564" s="30"/>
      <c r="XY564" s="30"/>
      <c r="XZ564" s="30"/>
      <c r="YA564" s="30"/>
      <c r="YB564" s="30"/>
      <c r="YC564" s="30"/>
      <c r="YD564" s="30"/>
      <c r="YE564" s="30"/>
      <c r="YF564" s="30"/>
      <c r="YG564" s="30"/>
      <c r="YH564" s="30"/>
      <c r="YI564" s="30"/>
      <c r="YJ564" s="30"/>
      <c r="YK564" s="30"/>
      <c r="YL564" s="30"/>
      <c r="YM564" s="30"/>
      <c r="YN564" s="30"/>
      <c r="YO564" s="30"/>
      <c r="YP564" s="30"/>
      <c r="YQ564" s="30"/>
      <c r="YR564" s="30"/>
      <c r="YS564" s="30"/>
      <c r="YT564" s="30"/>
      <c r="YU564" s="30"/>
      <c r="YV564" s="30"/>
      <c r="YW564" s="30"/>
      <c r="YX564" s="30"/>
      <c r="YY564" s="30"/>
      <c r="YZ564" s="30"/>
      <c r="ZA564" s="30"/>
      <c r="ZB564" s="30"/>
      <c r="ZC564" s="30"/>
      <c r="ZD564" s="30"/>
      <c r="ZE564" s="30"/>
      <c r="ZF564" s="30"/>
      <c r="ZG564" s="30"/>
      <c r="ZH564" s="30"/>
      <c r="ZI564" s="30"/>
      <c r="ZJ564" s="30"/>
      <c r="ZK564" s="30"/>
      <c r="ZL564" s="30"/>
      <c r="ZM564" s="30"/>
      <c r="ZN564" s="30"/>
      <c r="ZO564" s="30"/>
      <c r="ZP564" s="30"/>
      <c r="ZQ564" s="30"/>
      <c r="ZR564" s="30"/>
      <c r="ZS564" s="30"/>
      <c r="ZT564" s="30"/>
      <c r="ZU564" s="30"/>
      <c r="ZV564" s="30"/>
      <c r="ZW564" s="30"/>
      <c r="ZX564" s="30"/>
      <c r="ZY564" s="30"/>
      <c r="ZZ564" s="30"/>
      <c r="AAA564" s="30"/>
      <c r="AAB564" s="30"/>
      <c r="AAC564" s="30"/>
      <c r="AAD564" s="30"/>
      <c r="AAE564" s="30"/>
      <c r="AAF564" s="30"/>
      <c r="AAG564" s="30"/>
      <c r="AAH564" s="30"/>
      <c r="AAI564" s="30"/>
      <c r="AAJ564" s="30"/>
      <c r="AAK564" s="30"/>
      <c r="AAL564" s="30"/>
      <c r="AAM564" s="30"/>
      <c r="AAN564" s="30"/>
      <c r="AAO564" s="30"/>
      <c r="AAP564" s="30"/>
      <c r="AAQ564" s="30"/>
      <c r="AAR564" s="30"/>
      <c r="AAS564" s="30"/>
      <c r="AAT564" s="30"/>
      <c r="AAU564" s="30"/>
      <c r="AAV564" s="30"/>
      <c r="AAW564" s="30"/>
      <c r="AAX564" s="30"/>
      <c r="AAY564" s="30"/>
      <c r="AAZ564" s="30"/>
      <c r="ABA564" s="30"/>
      <c r="ABB564" s="30"/>
      <c r="ABC564" s="30"/>
      <c r="ABD564" s="30"/>
      <c r="ABE564" s="30"/>
      <c r="ABF564" s="30"/>
      <c r="ABG564" s="30"/>
      <c r="ABH564" s="30"/>
      <c r="ABI564" s="30"/>
      <c r="ABJ564" s="30"/>
      <c r="ABK564" s="30"/>
      <c r="ABL564" s="30"/>
      <c r="ABM564" s="30"/>
      <c r="ABN564" s="30"/>
      <c r="ABO564" s="30"/>
      <c r="ABP564" s="30"/>
      <c r="ABQ564" s="30"/>
      <c r="ABR564" s="30"/>
      <c r="ABS564" s="30"/>
      <c r="ABT564" s="30"/>
      <c r="ABU564" s="30"/>
      <c r="ABV564" s="30"/>
      <c r="ABW564" s="30"/>
      <c r="ABX564" s="30"/>
      <c r="ABY564" s="30"/>
      <c r="ABZ564" s="30"/>
      <c r="ACA564" s="30"/>
      <c r="ACB564" s="30"/>
      <c r="ACC564" s="30"/>
      <c r="ACD564" s="30"/>
      <c r="ACE564" s="30"/>
      <c r="ACF564" s="30"/>
      <c r="ACG564" s="30"/>
      <c r="ACH564" s="30"/>
      <c r="ACI564" s="30"/>
      <c r="ACJ564" s="30"/>
      <c r="ACK564" s="30"/>
      <c r="ACL564" s="30"/>
      <c r="ACM564" s="30"/>
      <c r="ACN564" s="30"/>
      <c r="ACO564" s="30"/>
      <c r="ACP564" s="30"/>
      <c r="ACQ564" s="30"/>
      <c r="ACR564" s="30"/>
      <c r="ACS564" s="30"/>
      <c r="ACT564" s="30"/>
      <c r="ACU564" s="30"/>
      <c r="ACV564" s="30"/>
      <c r="ACW564" s="30"/>
      <c r="ACX564" s="30"/>
      <c r="ACY564" s="30"/>
      <c r="ACZ564" s="30"/>
      <c r="ADA564" s="30"/>
      <c r="ADB564" s="30"/>
      <c r="ADC564" s="30"/>
      <c r="ADD564" s="30"/>
      <c r="ADE564" s="30"/>
      <c r="ADF564" s="30"/>
      <c r="ADG564" s="30"/>
      <c r="ADH564" s="30"/>
      <c r="ADI564" s="30"/>
      <c r="ADJ564" s="30"/>
      <c r="ADK564" s="30"/>
      <c r="ADL564" s="30"/>
      <c r="ADM564" s="30"/>
      <c r="ADN564" s="30"/>
      <c r="ADO564" s="30"/>
      <c r="ADP564" s="30"/>
      <c r="ADQ564" s="30"/>
      <c r="ADR564" s="30"/>
      <c r="ADS564" s="30"/>
      <c r="ADT564" s="30"/>
      <c r="ADU564" s="30"/>
      <c r="ADV564" s="30"/>
      <c r="ADW564" s="30"/>
      <c r="ADX564" s="7"/>
      <c r="ADY564" s="7"/>
      <c r="ADZ564" s="5"/>
      <c r="AEA564" s="7"/>
      <c r="AEB564" s="7"/>
      <c r="AEC564" s="7"/>
      <c r="AED564" s="7"/>
      <c r="AEE564" s="7"/>
      <c r="AEF564" s="7"/>
      <c r="AEG564" s="7"/>
      <c r="AEH564" s="7"/>
      <c r="AEI564" s="7"/>
      <c r="AEJ564" s="7"/>
      <c r="AEK564" s="7"/>
      <c r="AEL564" s="7"/>
      <c r="AEM564" s="7"/>
      <c r="AEN564" s="7"/>
      <c r="AEO564" s="7"/>
      <c r="AEP564" s="7"/>
      <c r="AEQ564" s="7"/>
      <c r="AER564" s="7"/>
      <c r="AES564" s="7"/>
      <c r="AET564" s="7"/>
      <c r="AEU564" s="7"/>
      <c r="AEV564" s="7"/>
      <c r="AEW564" s="7"/>
    </row>
    <row r="565" spans="1:829" x14ac:dyDescent="0.2">
      <c r="A565" s="150" t="s">
        <v>219</v>
      </c>
      <c r="B565" s="7"/>
      <c r="C565" s="7"/>
      <c r="D565" s="7"/>
      <c r="F565" s="7"/>
      <c r="G565" s="7"/>
      <c r="AT565" s="30"/>
      <c r="BE565" s="7"/>
      <c r="BF565" s="7"/>
      <c r="BH565" s="30"/>
      <c r="BI565" s="30"/>
      <c r="BJ565" s="30"/>
      <c r="BK565" s="30"/>
      <c r="BL565" s="30"/>
      <c r="BM565" s="30"/>
      <c r="BN565" s="30"/>
      <c r="BO565" s="30"/>
      <c r="BP565" s="30"/>
      <c r="BQ565" s="30"/>
      <c r="BR565" s="30"/>
      <c r="BS565" s="30"/>
      <c r="BT565" s="30"/>
      <c r="BU565" s="30"/>
      <c r="BV565" s="30"/>
      <c r="BW565" s="30"/>
      <c r="BX565" s="30"/>
      <c r="BY565" s="30"/>
      <c r="BZ565" s="30"/>
      <c r="CA565" s="30"/>
      <c r="CB565" s="30"/>
      <c r="CC565" s="30"/>
      <c r="CD565" s="30"/>
      <c r="CE565" s="30"/>
      <c r="CF565" s="30"/>
      <c r="CG565" s="30"/>
      <c r="CH565" s="30"/>
      <c r="CI565" s="30"/>
      <c r="CJ565" s="30"/>
      <c r="CK565" s="30"/>
      <c r="CL565" s="30"/>
      <c r="CM565" s="30"/>
      <c r="CN565" s="30"/>
      <c r="CO565" s="30"/>
      <c r="CP565" s="30"/>
      <c r="CQ565" s="30"/>
      <c r="CR565" s="30"/>
      <c r="CS565" s="30"/>
      <c r="CT565" s="30"/>
      <c r="CU565" s="30"/>
      <c r="CV565" s="30"/>
      <c r="CW565" s="30"/>
      <c r="CX565" s="30"/>
      <c r="CY565" s="30"/>
      <c r="CZ565" s="30"/>
      <c r="DA565" s="30"/>
      <c r="DB565" s="30"/>
      <c r="DC565" s="30"/>
      <c r="DD565" s="30"/>
      <c r="DE565" s="30"/>
      <c r="DF565" s="30"/>
      <c r="DG565" s="30"/>
      <c r="DH565" s="30"/>
      <c r="DI565" s="30"/>
      <c r="DJ565" s="30"/>
      <c r="DK565" s="30"/>
      <c r="DL565" s="30"/>
      <c r="DM565" s="30"/>
      <c r="DN565" s="30"/>
      <c r="DO565" s="30"/>
      <c r="DP565" s="30"/>
      <c r="DQ565" s="30"/>
      <c r="DR565" s="30"/>
      <c r="DS565" s="30"/>
      <c r="DT565" s="30"/>
      <c r="DU565" s="30"/>
      <c r="DV565" s="30"/>
      <c r="DW565" s="30"/>
      <c r="DX565" s="30"/>
      <c r="DY565" s="30"/>
      <c r="DZ565" s="30"/>
      <c r="EA565" s="30"/>
      <c r="EB565" s="30"/>
      <c r="EC565" s="30"/>
      <c r="ED565" s="30"/>
      <c r="EE565" s="30"/>
      <c r="EF565" s="30"/>
      <c r="EG565" s="30"/>
      <c r="EH565" s="30"/>
      <c r="EI565" s="30"/>
      <c r="EJ565" s="30"/>
      <c r="EK565" s="30"/>
      <c r="EL565" s="30"/>
      <c r="EM565" s="30"/>
      <c r="EN565" s="30"/>
      <c r="EO565" s="30"/>
      <c r="EP565" s="30"/>
      <c r="EQ565" s="30"/>
      <c r="ER565" s="30"/>
      <c r="ES565" s="30"/>
      <c r="ET565" s="30"/>
      <c r="EU565" s="30"/>
      <c r="EV565" s="30"/>
      <c r="EW565" s="30"/>
      <c r="EX565" s="30"/>
      <c r="EY565" s="30"/>
      <c r="EZ565" s="30"/>
      <c r="FA565" s="30"/>
      <c r="FB565" s="30"/>
      <c r="FC565" s="30"/>
      <c r="FD565" s="30"/>
      <c r="FE565" s="30"/>
      <c r="FF565" s="30"/>
      <c r="FG565" s="30"/>
      <c r="FH565" s="30"/>
      <c r="FI565" s="30"/>
      <c r="FJ565" s="30"/>
      <c r="FK565" s="30"/>
      <c r="FL565" s="30"/>
      <c r="FM565" s="30"/>
      <c r="FN565" s="30"/>
      <c r="FO565" s="30"/>
      <c r="FP565" s="30"/>
      <c r="FQ565" s="30"/>
      <c r="FR565" s="30"/>
      <c r="FS565" s="30"/>
      <c r="FT565" s="30"/>
      <c r="FU565" s="30"/>
      <c r="FV565" s="30"/>
      <c r="FW565" s="30"/>
      <c r="FX565" s="30"/>
      <c r="FY565" s="30"/>
      <c r="FZ565" s="30"/>
      <c r="GA565" s="30"/>
      <c r="GB565" s="30"/>
      <c r="GC565" s="30"/>
      <c r="GD565" s="30"/>
      <c r="GE565" s="30"/>
      <c r="GF565" s="30"/>
      <c r="GG565" s="30"/>
      <c r="GH565" s="30"/>
      <c r="GI565" s="30"/>
      <c r="GJ565" s="30"/>
      <c r="GK565" s="30"/>
      <c r="GL565" s="30"/>
      <c r="GM565" s="30"/>
      <c r="GN565" s="30"/>
      <c r="GO565" s="30"/>
      <c r="GP565" s="30"/>
      <c r="GQ565" s="30"/>
      <c r="GR565" s="30"/>
      <c r="GS565" s="30"/>
      <c r="GT565" s="30"/>
      <c r="GU565" s="30"/>
      <c r="GV565" s="30"/>
      <c r="GW565" s="30"/>
      <c r="GX565" s="30"/>
      <c r="GY565" s="30"/>
      <c r="GZ565" s="30"/>
      <c r="HA565" s="30"/>
      <c r="HB565" s="30"/>
      <c r="HC565" s="30"/>
      <c r="HD565" s="30"/>
      <c r="HE565" s="30"/>
      <c r="HF565" s="30"/>
      <c r="HG565" s="30"/>
      <c r="HH565" s="30"/>
      <c r="HI565" s="30"/>
      <c r="HJ565" s="30"/>
      <c r="HK565" s="30"/>
      <c r="HL565" s="30"/>
      <c r="HM565" s="30"/>
      <c r="HN565" s="30"/>
      <c r="HO565" s="30"/>
      <c r="HP565" s="30"/>
      <c r="HQ565" s="30"/>
      <c r="HR565" s="30"/>
      <c r="HS565" s="30"/>
      <c r="HT565" s="30"/>
      <c r="HU565" s="30"/>
      <c r="HV565" s="30"/>
      <c r="HW565" s="30"/>
      <c r="HX565" s="30"/>
      <c r="HY565" s="30"/>
      <c r="HZ565" s="30"/>
      <c r="IA565" s="30"/>
      <c r="IB565" s="30"/>
      <c r="IC565" s="30"/>
      <c r="ID565" s="30"/>
      <c r="IE565" s="30"/>
      <c r="IF565" s="30"/>
      <c r="IG565" s="30"/>
      <c r="IH565" s="30"/>
      <c r="II565" s="30"/>
      <c r="IJ565" s="30"/>
      <c r="IK565" s="30"/>
      <c r="IL565" s="30"/>
      <c r="IM565" s="30"/>
      <c r="IN565" s="30"/>
      <c r="IO565" s="30"/>
      <c r="IP565" s="30"/>
      <c r="IQ565" s="30"/>
      <c r="IR565" s="30"/>
      <c r="IS565" s="30"/>
      <c r="IT565" s="30"/>
      <c r="IU565" s="30"/>
      <c r="IV565" s="30"/>
      <c r="IW565" s="30"/>
      <c r="IX565" s="30"/>
      <c r="IY565" s="30"/>
      <c r="IZ565" s="30"/>
      <c r="JA565" s="30"/>
      <c r="JB565" s="30"/>
      <c r="JC565" s="30"/>
      <c r="JD565" s="30"/>
      <c r="JE565" s="30"/>
      <c r="JF565" s="30"/>
      <c r="JG565" s="30"/>
      <c r="JH565" s="30"/>
      <c r="JI565" s="30"/>
      <c r="JJ565" s="30"/>
      <c r="JK565" s="30"/>
      <c r="JL565" s="30"/>
      <c r="JM565" s="30"/>
      <c r="JN565" s="30"/>
      <c r="JO565" s="30"/>
      <c r="JP565" s="30"/>
      <c r="JQ565" s="30"/>
      <c r="JR565" s="30"/>
      <c r="JS565" s="30"/>
      <c r="JT565" s="30"/>
      <c r="JU565" s="30"/>
      <c r="JV565" s="30"/>
      <c r="JW565" s="30"/>
      <c r="JX565" s="30"/>
      <c r="JY565" s="30"/>
      <c r="JZ565" s="30"/>
      <c r="KA565" s="30"/>
      <c r="KB565" s="30"/>
      <c r="KC565" s="30"/>
      <c r="KD565" s="30"/>
      <c r="KE565" s="30"/>
      <c r="KF565" s="30"/>
      <c r="KG565" s="30"/>
      <c r="KH565" s="30"/>
      <c r="KI565" s="30"/>
      <c r="KJ565" s="30"/>
      <c r="KK565" s="30"/>
      <c r="KL565" s="30"/>
      <c r="KM565" s="30"/>
      <c r="KN565" s="30"/>
      <c r="KO565" s="30"/>
      <c r="KP565" s="30"/>
      <c r="KQ565" s="30"/>
      <c r="KR565" s="30"/>
      <c r="KS565" s="30"/>
      <c r="KT565" s="30"/>
      <c r="KU565" s="30"/>
      <c r="KV565" s="30"/>
      <c r="KW565" s="30"/>
      <c r="KX565" s="30"/>
      <c r="KY565" s="30"/>
      <c r="KZ565" s="30"/>
      <c r="LA565" s="30"/>
      <c r="LB565" s="30"/>
      <c r="LC565" s="30"/>
      <c r="LD565" s="30"/>
      <c r="LE565" s="30"/>
      <c r="LF565" s="30"/>
      <c r="LG565" s="30"/>
      <c r="LH565" s="30"/>
      <c r="LI565" s="30"/>
      <c r="LJ565" s="30"/>
      <c r="LK565" s="30"/>
      <c r="LL565" s="30"/>
      <c r="LM565" s="30"/>
      <c r="LN565" s="30"/>
      <c r="LO565" s="30"/>
      <c r="LP565" s="30"/>
      <c r="LQ565" s="30"/>
      <c r="LR565" s="30"/>
      <c r="LS565" s="30"/>
      <c r="LT565" s="30"/>
      <c r="LU565" s="30"/>
      <c r="LV565" s="30"/>
      <c r="LW565" s="30"/>
      <c r="MB565" s="30"/>
      <c r="MC565" s="30"/>
      <c r="MD565" s="30"/>
      <c r="ME565" s="30"/>
      <c r="MF565" s="30"/>
      <c r="MG565" s="30"/>
      <c r="MH565" s="30"/>
      <c r="MI565" s="30"/>
      <c r="MJ565" s="30"/>
      <c r="MK565" s="30"/>
      <c r="ML565" s="30"/>
      <c r="MM565" s="30"/>
      <c r="MN565" s="30"/>
      <c r="MO565" s="30"/>
      <c r="MP565" s="30"/>
      <c r="MQ565" s="30"/>
      <c r="MR565" s="30"/>
      <c r="MS565" s="30"/>
      <c r="MT565" s="30"/>
      <c r="MU565" s="30"/>
      <c r="MV565" s="30"/>
      <c r="MW565" s="128"/>
      <c r="MX565" s="128"/>
      <c r="MY565" s="128"/>
      <c r="MZ565" s="128"/>
      <c r="NA565" s="128"/>
      <c r="NB565" s="128"/>
      <c r="NC565" s="128"/>
      <c r="ND565" s="128"/>
      <c r="NE565" s="128"/>
      <c r="NF565" s="128"/>
      <c r="NG565" s="128"/>
      <c r="NH565" s="128"/>
      <c r="NI565" s="128"/>
      <c r="NJ565" s="128"/>
      <c r="NK565" s="128"/>
      <c r="NL565" s="128"/>
      <c r="NM565" s="128"/>
      <c r="NN565" s="128"/>
      <c r="NO565" s="128"/>
      <c r="NP565" s="128"/>
      <c r="NQ565" s="128"/>
      <c r="NR565" s="128"/>
      <c r="NS565" s="128"/>
      <c r="NT565" s="128"/>
      <c r="NU565" s="128"/>
      <c r="NV565" s="128"/>
      <c r="NW565" s="128"/>
      <c r="NX565" s="128"/>
      <c r="NY565" s="128"/>
      <c r="NZ565" s="128"/>
      <c r="OA565" s="128"/>
      <c r="OB565" s="128"/>
      <c r="OC565" s="128"/>
      <c r="OD565" s="128"/>
      <c r="OE565" s="128"/>
      <c r="OF565" s="128"/>
      <c r="OG565" s="128"/>
      <c r="OH565" s="128"/>
      <c r="OI565" s="128"/>
      <c r="OJ565" s="128"/>
      <c r="OK565" s="128"/>
      <c r="OL565" s="128"/>
      <c r="OM565" s="30"/>
      <c r="ON565" s="30"/>
      <c r="OO565" s="128"/>
      <c r="OP565" s="128"/>
      <c r="OQ565" s="128"/>
      <c r="OR565" s="128"/>
      <c r="OS565" s="128"/>
      <c r="PF565" s="144">
        <v>1473.44</v>
      </c>
      <c r="QD565" s="144">
        <v>1785.3</v>
      </c>
      <c r="TN565" s="73">
        <v>4718.29</v>
      </c>
      <c r="VL565" s="158">
        <v>4101.91</v>
      </c>
      <c r="WS565" s="158">
        <v>1959.79</v>
      </c>
      <c r="WT565" s="30"/>
      <c r="WU565" s="30"/>
      <c r="WV565" s="30"/>
      <c r="WW565" s="30"/>
      <c r="WX565" s="30"/>
      <c r="WY565" s="30"/>
      <c r="WZ565" s="30"/>
      <c r="XA565" s="152">
        <v>3592.29</v>
      </c>
      <c r="XB565" s="30"/>
      <c r="XC565" s="30"/>
      <c r="XD565" s="30"/>
      <c r="XE565" s="30"/>
      <c r="XF565" s="30"/>
      <c r="XG565" s="30"/>
      <c r="XH565" s="30"/>
      <c r="XI565" s="30"/>
      <c r="XJ565" s="30"/>
      <c r="XK565" s="30"/>
      <c r="XL565" s="30"/>
      <c r="XM565" s="30"/>
      <c r="XN565" s="30"/>
      <c r="XO565" s="30"/>
      <c r="XP565" s="30"/>
      <c r="XQ565" s="30"/>
      <c r="XR565" s="30"/>
      <c r="XS565" s="30"/>
      <c r="XT565" s="30"/>
      <c r="XU565" s="30"/>
      <c r="XV565" s="30"/>
      <c r="XW565" s="30"/>
      <c r="XX565" s="30"/>
      <c r="XY565" s="30"/>
      <c r="XZ565" s="30"/>
      <c r="YA565" s="30"/>
      <c r="YB565" s="30"/>
      <c r="YC565" s="30"/>
      <c r="YD565" s="30"/>
      <c r="YE565" s="30"/>
      <c r="YF565" s="30"/>
      <c r="YG565" s="152">
        <v>9524.41</v>
      </c>
      <c r="YH565" s="30"/>
      <c r="YI565" s="30"/>
      <c r="YJ565" s="30"/>
      <c r="YK565" s="30"/>
      <c r="YL565" s="30"/>
      <c r="YM565" s="30"/>
      <c r="YN565" s="30"/>
      <c r="YO565" s="30"/>
      <c r="YP565" s="30"/>
      <c r="YQ565" s="30"/>
      <c r="YR565" s="30"/>
      <c r="YS565" s="30"/>
      <c r="YT565" s="30"/>
      <c r="YU565" s="30"/>
      <c r="YV565" s="30"/>
      <c r="YW565" s="30"/>
      <c r="YX565" s="30"/>
      <c r="YY565" s="30"/>
      <c r="YZ565" s="30"/>
      <c r="ZA565" s="152">
        <v>10198.040000000001</v>
      </c>
      <c r="ZB565" s="30"/>
      <c r="ZC565" s="30"/>
      <c r="ZD565" s="30"/>
      <c r="ZE565" s="30"/>
      <c r="ZF565" s="30"/>
      <c r="ZG565" s="30"/>
      <c r="ZH565" s="30"/>
      <c r="ZI565" s="30"/>
      <c r="ZJ565" s="30"/>
      <c r="ZK565" s="30"/>
      <c r="ZL565" s="30"/>
      <c r="ZM565" s="30"/>
      <c r="ZN565" s="30"/>
      <c r="ZO565" s="30"/>
      <c r="ZP565" s="30"/>
      <c r="ZQ565" s="30"/>
      <c r="ZR565" s="30"/>
      <c r="ZS565" s="30"/>
      <c r="ZT565" s="30"/>
      <c r="ZU565" s="30"/>
      <c r="ZV565" s="30"/>
      <c r="ZW565" s="30"/>
      <c r="ZX565" s="30"/>
      <c r="ZY565" s="30"/>
      <c r="ZZ565" s="30"/>
      <c r="AAA565" s="30"/>
      <c r="AAB565" s="30"/>
      <c r="AAC565" s="30"/>
      <c r="AAD565" s="30"/>
      <c r="AAE565" s="30"/>
      <c r="AAF565" s="30"/>
      <c r="AAG565" s="30"/>
      <c r="AAH565" s="30"/>
      <c r="AAI565" s="30"/>
      <c r="AAJ565" s="30"/>
      <c r="AAK565" s="30"/>
      <c r="AAL565" s="30"/>
      <c r="AAM565" s="30"/>
      <c r="AAN565" s="158">
        <v>2089.6799999999998</v>
      </c>
      <c r="AAO565" s="30"/>
      <c r="AAP565" s="30"/>
      <c r="AAQ565" s="30"/>
      <c r="AAR565" s="30"/>
      <c r="AAS565" s="30"/>
      <c r="AAT565" s="30"/>
      <c r="AAU565" s="30"/>
      <c r="AAV565" s="30"/>
      <c r="AAW565" s="30"/>
      <c r="AAX565" s="30"/>
      <c r="AAY565" s="30"/>
      <c r="AAZ565" s="30"/>
      <c r="ABA565" s="30"/>
      <c r="ABB565" s="30"/>
      <c r="ABC565" s="30"/>
      <c r="ABD565" s="30"/>
      <c r="ABE565" s="30"/>
      <c r="ABF565" s="30"/>
      <c r="ABG565" s="30"/>
      <c r="ABH565" s="30"/>
      <c r="ABI565" s="30"/>
      <c r="ABJ565" s="30"/>
      <c r="ABK565" s="30"/>
      <c r="ABL565" s="30"/>
      <c r="ABM565" s="30"/>
      <c r="ABN565" s="152">
        <v>2324.5700000000002</v>
      </c>
      <c r="ABO565" s="30"/>
      <c r="ABP565" s="30"/>
      <c r="ABQ565" s="30"/>
      <c r="ABR565" s="30"/>
      <c r="ABS565" s="30"/>
      <c r="ABT565" s="30"/>
      <c r="ABU565" s="30"/>
      <c r="ABV565" s="152">
        <v>3730.62</v>
      </c>
      <c r="ABW565" s="165"/>
      <c r="ABX565" s="165"/>
      <c r="ABY565" s="165"/>
      <c r="ABZ565" s="165"/>
      <c r="ACA565" s="30"/>
      <c r="ACB565" s="30"/>
      <c r="ACC565" s="30"/>
      <c r="ACD565" s="30"/>
      <c r="ACE565" s="30"/>
      <c r="ACF565" s="30"/>
      <c r="ACG565" s="30"/>
      <c r="ACH565" s="30"/>
      <c r="ACI565" s="30"/>
      <c r="ACJ565" s="30"/>
      <c r="ACK565" s="30"/>
      <c r="ACL565" s="30"/>
      <c r="ACM565" s="30"/>
      <c r="ACN565" s="30"/>
      <c r="ACO565" s="30"/>
      <c r="ACP565" s="30"/>
      <c r="ACQ565" s="30"/>
      <c r="ACR565" s="30"/>
      <c r="ACS565" s="30"/>
      <c r="ACT565" s="30"/>
      <c r="ACU565" s="30"/>
      <c r="ACV565" s="30"/>
      <c r="ACW565" s="30"/>
      <c r="ACX565" s="30"/>
      <c r="ACY565" s="30"/>
      <c r="ACZ565" s="30"/>
      <c r="ADA565" s="30"/>
      <c r="ADB565" s="30"/>
      <c r="ADC565" s="30"/>
      <c r="ADD565" s="30"/>
      <c r="ADE565" s="30"/>
      <c r="ADF565" s="30"/>
      <c r="ADG565" s="30"/>
      <c r="ADH565" s="30"/>
      <c r="ADI565" s="152">
        <v>2245.08</v>
      </c>
      <c r="ADJ565" s="30"/>
      <c r="ADK565" s="30"/>
      <c r="ADL565" s="30"/>
      <c r="ADM565" s="30"/>
      <c r="ADN565" s="30"/>
      <c r="ADO565" s="30"/>
      <c r="ADP565" s="30"/>
      <c r="ADQ565" s="30"/>
      <c r="ADR565" s="30"/>
      <c r="ADS565" s="30"/>
      <c r="ADT565" s="30"/>
      <c r="ADU565" s="30"/>
      <c r="ADV565" s="30"/>
      <c r="ADW565" s="30"/>
      <c r="ADX565" s="7"/>
      <c r="ADY565" s="152">
        <f>PF565+QD565+TN565+VL565+WS565+XA565+YG565+ZA565+AAN565+ABN565+ABV565+ADI565</f>
        <v>47743.420000000006</v>
      </c>
      <c r="ADZ565" s="5"/>
      <c r="AEA565" s="7"/>
      <c r="AEB565" s="7"/>
      <c r="AEC565" s="7"/>
      <c r="AED565" s="7"/>
      <c r="AEE565" s="7"/>
      <c r="AEF565" s="7"/>
      <c r="AEG565" s="7"/>
      <c r="AEH565" s="7"/>
      <c r="AEI565" s="7"/>
      <c r="AEJ565" s="7"/>
      <c r="AEK565" s="7"/>
      <c r="AEL565" s="7"/>
      <c r="AEM565" s="7"/>
      <c r="AEN565" s="7"/>
      <c r="AEO565" s="7"/>
      <c r="AEP565" s="7"/>
      <c r="AEQ565" s="7"/>
      <c r="AER565" s="7"/>
      <c r="AES565" s="7"/>
      <c r="AET565" s="7"/>
      <c r="AEU565" s="7"/>
      <c r="AEV565" s="7"/>
      <c r="AEW565" s="7"/>
    </row>
    <row r="566" spans="1:829" x14ac:dyDescent="0.2">
      <c r="A566" s="150" t="s">
        <v>382</v>
      </c>
      <c r="AT566" s="30"/>
      <c r="BH566" s="30"/>
      <c r="BI566" s="30"/>
      <c r="BJ566" s="30"/>
      <c r="BK566" s="30"/>
      <c r="BL566" s="30"/>
      <c r="BM566" s="30"/>
      <c r="BN566" s="30"/>
      <c r="BO566" s="30"/>
      <c r="BP566" s="30"/>
      <c r="BQ566" s="30"/>
      <c r="BR566" s="30"/>
      <c r="BS566" s="30"/>
      <c r="BT566" s="30"/>
      <c r="BU566" s="30"/>
      <c r="BV566" s="30"/>
      <c r="BW566" s="30"/>
      <c r="BX566" s="30"/>
      <c r="BY566" s="30"/>
      <c r="BZ566" s="30"/>
      <c r="CA566" s="30"/>
      <c r="CB566" s="30"/>
      <c r="CC566" s="30"/>
      <c r="CD566" s="30"/>
      <c r="CE566" s="30"/>
      <c r="CF566" s="30"/>
      <c r="CG566" s="30"/>
      <c r="CH566" s="30"/>
      <c r="CI566" s="30"/>
      <c r="CJ566" s="30"/>
      <c r="CK566" s="30"/>
      <c r="CL566" s="30"/>
      <c r="CM566" s="30"/>
      <c r="CN566" s="30"/>
      <c r="CO566" s="30"/>
      <c r="CP566" s="30"/>
      <c r="CQ566" s="30"/>
      <c r="CR566" s="30"/>
      <c r="CS566" s="30"/>
      <c r="CT566" s="30"/>
      <c r="CU566" s="30"/>
      <c r="CV566" s="30"/>
      <c r="CW566" s="30"/>
      <c r="CX566" s="30"/>
      <c r="CY566" s="30"/>
      <c r="CZ566" s="30"/>
      <c r="DA566" s="30"/>
      <c r="DB566" s="30"/>
      <c r="DC566" s="30"/>
      <c r="DD566" s="30"/>
      <c r="DE566" s="30"/>
      <c r="DF566" s="30"/>
      <c r="DG566" s="30"/>
      <c r="DH566" s="30"/>
      <c r="DI566" s="30"/>
      <c r="DJ566" s="30"/>
      <c r="DK566" s="30"/>
      <c r="DL566" s="30"/>
      <c r="DM566" s="30"/>
      <c r="DN566" s="30"/>
      <c r="DO566" s="30"/>
      <c r="DP566" s="30"/>
      <c r="DQ566" s="30"/>
      <c r="DR566" s="30"/>
      <c r="DS566" s="30"/>
      <c r="DT566" s="30"/>
      <c r="DU566" s="30"/>
      <c r="DV566" s="30"/>
      <c r="DW566" s="30"/>
      <c r="DX566" s="30"/>
      <c r="DY566" s="30"/>
      <c r="DZ566" s="30"/>
      <c r="EA566" s="30"/>
      <c r="EB566" s="30"/>
      <c r="EC566" s="30"/>
      <c r="ED566" s="30"/>
      <c r="EE566" s="30"/>
      <c r="EF566" s="30"/>
      <c r="EG566" s="30"/>
      <c r="EH566" s="30"/>
      <c r="EI566" s="30"/>
      <c r="EJ566" s="30"/>
      <c r="EK566" s="30"/>
      <c r="EL566" s="30"/>
      <c r="EM566" s="30"/>
      <c r="EN566" s="30"/>
      <c r="EO566" s="30"/>
      <c r="EP566" s="30"/>
      <c r="EQ566" s="30"/>
      <c r="ER566" s="30"/>
      <c r="ES566" s="30"/>
      <c r="ET566" s="30"/>
      <c r="EU566" s="30"/>
      <c r="EV566" s="30"/>
      <c r="EW566" s="30"/>
      <c r="EX566" s="30"/>
      <c r="EY566" s="30"/>
      <c r="EZ566" s="30"/>
      <c r="FA566" s="30"/>
      <c r="FB566" s="30"/>
      <c r="FC566" s="30"/>
      <c r="FD566" s="30"/>
      <c r="FE566" s="30"/>
      <c r="FF566" s="30"/>
      <c r="FG566" s="30"/>
      <c r="FH566" s="30"/>
      <c r="FI566" s="30"/>
      <c r="FJ566" s="30"/>
      <c r="FK566" s="30"/>
      <c r="FL566" s="30"/>
      <c r="FM566" s="30"/>
      <c r="FN566" s="30"/>
      <c r="FO566" s="30"/>
      <c r="FP566" s="30"/>
      <c r="FQ566" s="30"/>
      <c r="FR566" s="30"/>
      <c r="FS566" s="30"/>
      <c r="FT566" s="30"/>
      <c r="FU566" s="30"/>
      <c r="FV566" s="30"/>
      <c r="FW566" s="30"/>
      <c r="FX566" s="30"/>
      <c r="FY566" s="30"/>
      <c r="FZ566" s="30"/>
      <c r="GA566" s="30"/>
      <c r="GB566" s="30"/>
      <c r="GC566" s="30"/>
      <c r="GD566" s="30"/>
      <c r="GE566" s="30"/>
      <c r="GF566" s="30"/>
      <c r="GG566" s="30"/>
      <c r="GH566" s="30"/>
      <c r="GI566" s="30"/>
      <c r="GJ566" s="30"/>
      <c r="GK566" s="30"/>
      <c r="GL566" s="30"/>
      <c r="GM566" s="30"/>
      <c r="GN566" s="30"/>
      <c r="GO566" s="30"/>
      <c r="GP566" s="30"/>
      <c r="GQ566" s="30"/>
      <c r="GR566" s="30"/>
      <c r="GS566" s="30"/>
      <c r="GT566" s="30"/>
      <c r="GU566" s="30"/>
      <c r="GV566" s="30"/>
      <c r="GW566" s="30"/>
      <c r="GX566" s="30"/>
      <c r="GY566" s="30"/>
      <c r="GZ566" s="30"/>
      <c r="HA566" s="30"/>
      <c r="HB566" s="30"/>
      <c r="HC566" s="30"/>
      <c r="HD566" s="30"/>
      <c r="HE566" s="30"/>
      <c r="HF566" s="30"/>
      <c r="HG566" s="30"/>
      <c r="HH566" s="30"/>
      <c r="HI566" s="30"/>
      <c r="HJ566" s="30"/>
      <c r="HK566" s="30"/>
      <c r="HL566" s="30"/>
      <c r="HM566" s="30"/>
      <c r="HN566" s="30"/>
      <c r="HO566" s="30"/>
      <c r="HP566" s="30"/>
      <c r="HQ566" s="30"/>
      <c r="HR566" s="30"/>
      <c r="HS566" s="30"/>
      <c r="HT566" s="30"/>
      <c r="HU566" s="30"/>
      <c r="HV566" s="30"/>
      <c r="HW566" s="30"/>
      <c r="HX566" s="30"/>
      <c r="HY566" s="30"/>
      <c r="HZ566" s="30"/>
      <c r="IA566" s="30"/>
      <c r="IB566" s="30"/>
      <c r="IC566" s="30"/>
      <c r="ID566" s="30"/>
      <c r="IE566" s="30"/>
      <c r="IF566" s="30"/>
      <c r="IG566" s="30"/>
      <c r="IH566" s="30"/>
      <c r="II566" s="30"/>
      <c r="IJ566" s="30"/>
      <c r="IK566" s="30"/>
      <c r="IL566" s="30"/>
      <c r="IM566" s="30"/>
      <c r="IN566" s="30"/>
      <c r="IO566" s="30"/>
      <c r="IP566" s="30"/>
      <c r="IQ566" s="30"/>
      <c r="IR566" s="30"/>
      <c r="IS566" s="30"/>
      <c r="IT566" s="30"/>
      <c r="IU566" s="30"/>
      <c r="IV566" s="30"/>
      <c r="IW566" s="30"/>
      <c r="IX566" s="30"/>
      <c r="IY566" s="30"/>
      <c r="IZ566" s="30"/>
      <c r="JA566" s="30"/>
      <c r="JB566" s="30"/>
      <c r="JC566" s="30"/>
      <c r="JD566" s="30"/>
      <c r="JE566" s="30"/>
      <c r="JF566" s="30"/>
      <c r="JG566" s="30"/>
      <c r="JH566" s="30"/>
      <c r="JI566" s="30"/>
      <c r="JJ566" s="30"/>
      <c r="JK566" s="30"/>
      <c r="JL566" s="30"/>
      <c r="JM566" s="30"/>
      <c r="JN566" s="30"/>
      <c r="JO566" s="30"/>
      <c r="JP566" s="30"/>
      <c r="JQ566" s="30"/>
      <c r="JR566" s="30"/>
      <c r="JS566" s="30"/>
      <c r="JT566" s="30"/>
      <c r="JU566" s="30"/>
      <c r="JV566" s="30"/>
      <c r="JW566" s="30"/>
      <c r="JX566" s="30"/>
      <c r="JY566" s="30"/>
      <c r="JZ566" s="30"/>
      <c r="KA566" s="30"/>
      <c r="KB566" s="30"/>
      <c r="KC566" s="30"/>
      <c r="KD566" s="30"/>
      <c r="KE566" s="30"/>
      <c r="KF566" s="30"/>
      <c r="KG566" s="30"/>
      <c r="KH566" s="30"/>
      <c r="KI566" s="30"/>
      <c r="KJ566" s="30"/>
      <c r="KK566" s="30"/>
      <c r="KL566" s="30"/>
      <c r="KM566" s="30"/>
      <c r="KN566" s="30"/>
      <c r="KO566" s="30"/>
      <c r="KP566" s="30"/>
      <c r="KQ566" s="30"/>
      <c r="KR566" s="30"/>
      <c r="KS566" s="30"/>
      <c r="KT566" s="30"/>
      <c r="KU566" s="30"/>
      <c r="KV566" s="30"/>
      <c r="KW566" s="30"/>
      <c r="KX566" s="30"/>
      <c r="KY566" s="30"/>
      <c r="KZ566" s="30"/>
      <c r="LA566" s="30"/>
      <c r="LB566" s="30"/>
      <c r="LC566" s="30"/>
      <c r="LD566" s="30"/>
      <c r="LE566" s="30"/>
      <c r="LF566" s="30"/>
      <c r="LG566" s="30"/>
      <c r="LH566" s="30"/>
      <c r="LI566" s="30"/>
      <c r="LJ566" s="30"/>
      <c r="LK566" s="30"/>
      <c r="LL566" s="30"/>
      <c r="LM566" s="30"/>
      <c r="LN566" s="30"/>
      <c r="LO566" s="30"/>
      <c r="LP566" s="30"/>
      <c r="LQ566" s="30"/>
      <c r="LR566" s="30"/>
      <c r="LS566" s="30"/>
      <c r="LT566" s="30"/>
      <c r="LU566" s="30"/>
      <c r="LV566" s="30"/>
      <c r="LW566" s="30"/>
      <c r="MB566" s="30"/>
      <c r="MC566" s="30"/>
      <c r="MD566" s="30"/>
      <c r="ME566" s="30"/>
      <c r="MF566" s="30"/>
      <c r="MG566" s="30"/>
      <c r="MH566" s="30"/>
      <c r="MI566" s="30"/>
      <c r="MJ566" s="30"/>
      <c r="MK566" s="30"/>
      <c r="ML566" s="30"/>
      <c r="MM566" s="30"/>
      <c r="MN566" s="30"/>
      <c r="MO566" s="30"/>
      <c r="MP566" s="30"/>
      <c r="MQ566" s="30"/>
      <c r="MR566" s="30"/>
      <c r="MS566" s="30"/>
      <c r="MT566" s="30"/>
      <c r="MU566" s="30"/>
      <c r="MV566" s="30"/>
      <c r="MW566" s="128"/>
      <c r="MX566" s="128"/>
      <c r="MY566" s="128"/>
      <c r="MZ566" s="128"/>
      <c r="NA566" s="128"/>
      <c r="NB566" s="128"/>
      <c r="NC566" s="128"/>
      <c r="ND566" s="128"/>
      <c r="NE566" s="128"/>
      <c r="NF566" s="128"/>
      <c r="NG566" s="128"/>
      <c r="NH566" s="128"/>
      <c r="NI566" s="128"/>
      <c r="NJ566" s="128"/>
      <c r="NK566" s="128"/>
      <c r="NL566" s="128"/>
      <c r="NM566" s="128"/>
      <c r="NN566" s="128"/>
      <c r="NO566" s="128"/>
      <c r="NP566" s="128"/>
      <c r="NQ566" s="128"/>
      <c r="NR566" s="128"/>
      <c r="NS566" s="128"/>
      <c r="NT566" s="128"/>
      <c r="NU566" s="128"/>
      <c r="NV566" s="128"/>
      <c r="NW566" s="128"/>
      <c r="NX566" s="128"/>
      <c r="NY566" s="128"/>
      <c r="NZ566" s="128"/>
      <c r="OA566" s="128"/>
      <c r="OB566" s="128"/>
      <c r="OC566" s="128"/>
      <c r="OD566" s="128"/>
      <c r="OE566" s="128"/>
      <c r="OF566" s="128"/>
      <c r="OG566" s="128"/>
      <c r="OH566" s="128"/>
      <c r="OI566" s="128"/>
      <c r="OJ566" s="128"/>
      <c r="OK566" s="128"/>
      <c r="OL566" s="128"/>
      <c r="OM566" s="30"/>
      <c r="ON566" s="30"/>
      <c r="OO566" s="128"/>
      <c r="OP566" s="128"/>
      <c r="OQ566" s="128"/>
      <c r="OR566" s="128"/>
      <c r="OS566" s="128"/>
      <c r="PF566" s="145">
        <v>1473.44</v>
      </c>
      <c r="QD566" s="145">
        <v>1785.3</v>
      </c>
      <c r="TN566" s="74">
        <v>4718.29</v>
      </c>
      <c r="VL566" s="159">
        <v>4101.91</v>
      </c>
      <c r="WS566" s="159">
        <f>1928.88+30.91</f>
        <v>1959.7900000000002</v>
      </c>
      <c r="WT566" s="30"/>
      <c r="WU566" s="30"/>
      <c r="WV566" s="30"/>
      <c r="WW566" s="30"/>
      <c r="WX566" s="30"/>
      <c r="WY566" s="30"/>
      <c r="WZ566" s="30"/>
      <c r="XA566" s="153">
        <v>3592.29</v>
      </c>
      <c r="XB566" s="30"/>
      <c r="XC566" s="30"/>
      <c r="XD566" s="30"/>
      <c r="XE566" s="30"/>
      <c r="XF566" s="30"/>
      <c r="XG566" s="30"/>
      <c r="XH566" s="30"/>
      <c r="XI566" s="30"/>
      <c r="XJ566" s="30"/>
      <c r="XK566" s="30"/>
      <c r="XL566" s="30"/>
      <c r="XM566" s="30"/>
      <c r="XN566" s="30"/>
      <c r="XO566" s="30"/>
      <c r="XP566" s="30"/>
      <c r="XQ566" s="30"/>
      <c r="XR566" s="30"/>
      <c r="XS566" s="30"/>
      <c r="XT566" s="30"/>
      <c r="XU566" s="30"/>
      <c r="XV566" s="30"/>
      <c r="XW566" s="30"/>
      <c r="XX566" s="30"/>
      <c r="XY566" s="30"/>
      <c r="XZ566" s="30"/>
      <c r="YA566" s="30"/>
      <c r="YB566" s="30"/>
      <c r="YC566" s="30"/>
      <c r="YD566" s="30"/>
      <c r="YE566" s="30"/>
      <c r="YF566" s="30"/>
      <c r="YG566" s="153">
        <v>9524.41</v>
      </c>
      <c r="YH566" s="30"/>
      <c r="YI566" s="30"/>
      <c r="YJ566" s="30"/>
      <c r="YK566" s="30"/>
      <c r="YL566" s="30"/>
      <c r="YM566" s="30"/>
      <c r="YN566" s="30"/>
      <c r="YO566" s="30"/>
      <c r="YP566" s="30"/>
      <c r="YQ566" s="30"/>
      <c r="YR566" s="30"/>
      <c r="YS566" s="30"/>
      <c r="YT566" s="30"/>
      <c r="YU566" s="30"/>
      <c r="YV566" s="30"/>
      <c r="YW566" s="30"/>
      <c r="YX566" s="30"/>
      <c r="YY566" s="30"/>
      <c r="YZ566" s="30"/>
      <c r="ZA566" s="153">
        <v>10198.040000000001</v>
      </c>
      <c r="ZB566" s="30"/>
      <c r="ZC566" s="30"/>
      <c r="ZD566" s="30"/>
      <c r="ZE566" s="30"/>
      <c r="ZF566" s="30"/>
      <c r="ZG566" s="30"/>
      <c r="ZH566" s="30"/>
      <c r="ZI566" s="30"/>
      <c r="ZJ566" s="30"/>
      <c r="ZK566" s="30"/>
      <c r="ZL566" s="30"/>
      <c r="ZM566" s="30"/>
      <c r="ZN566" s="30"/>
      <c r="ZO566" s="30"/>
      <c r="ZP566" s="30"/>
      <c r="ZQ566" s="30"/>
      <c r="ZR566" s="30"/>
      <c r="ZS566" s="30"/>
      <c r="ZT566" s="30"/>
      <c r="ZU566" s="30"/>
      <c r="ZV566" s="30"/>
      <c r="ZW566" s="30"/>
      <c r="ZX566" s="30"/>
      <c r="ZY566" s="30"/>
      <c r="ZZ566" s="30"/>
      <c r="AAA566" s="30"/>
      <c r="AAB566" s="30"/>
      <c r="AAC566" s="30"/>
      <c r="AAD566" s="30"/>
      <c r="AAE566" s="30"/>
      <c r="AAF566" s="30"/>
      <c r="AAG566" s="30"/>
      <c r="AAH566" s="30"/>
      <c r="AAI566" s="30"/>
      <c r="AAJ566" s="30"/>
      <c r="AAK566" s="30"/>
      <c r="AAL566" s="30"/>
      <c r="AAM566" s="30"/>
      <c r="AAN566" s="159">
        <v>2089.6799999999998</v>
      </c>
      <c r="AAO566" s="30"/>
      <c r="AAP566" s="30"/>
      <c r="AAQ566" s="30"/>
      <c r="AAR566" s="30"/>
      <c r="AAS566" s="30"/>
      <c r="AAT566" s="30"/>
      <c r="AAU566" s="30"/>
      <c r="AAV566" s="30"/>
      <c r="AAW566" s="30"/>
      <c r="AAX566" s="30"/>
      <c r="AAY566" s="30"/>
      <c r="AAZ566" s="30"/>
      <c r="ABA566" s="30"/>
      <c r="ABB566" s="30"/>
      <c r="ABC566" s="30"/>
      <c r="ABD566" s="30"/>
      <c r="ABE566" s="30"/>
      <c r="ABF566" s="30"/>
      <c r="ABG566" s="30"/>
      <c r="ABH566" s="30"/>
      <c r="ABI566" s="30"/>
      <c r="ABJ566" s="30"/>
      <c r="ABK566" s="30"/>
      <c r="ABL566" s="30"/>
      <c r="ABM566" s="30"/>
      <c r="ABN566" s="153">
        <v>2324.5700000000002</v>
      </c>
      <c r="ABO566" s="30"/>
      <c r="ABP566" s="30"/>
      <c r="ABQ566" s="30"/>
      <c r="ABR566" s="30"/>
      <c r="ABS566" s="30"/>
      <c r="ABT566" s="30"/>
      <c r="ABU566" s="30"/>
      <c r="ABV566" s="153">
        <f>3605.62+125</f>
        <v>3730.62</v>
      </c>
      <c r="ABW566" s="165"/>
      <c r="ABX566" s="165"/>
      <c r="ABY566" s="165"/>
      <c r="ABZ566" s="165"/>
      <c r="ACA566" s="30"/>
      <c r="ACB566" s="30"/>
      <c r="ACC566" s="30"/>
      <c r="ACD566" s="30"/>
      <c r="ACE566" s="30"/>
      <c r="ACF566" s="30"/>
      <c r="ACG566" s="30"/>
      <c r="ACH566" s="30"/>
      <c r="ACI566" s="30"/>
      <c r="ACJ566" s="30"/>
      <c r="ACK566" s="30"/>
      <c r="ACL566" s="30"/>
      <c r="ACM566" s="30"/>
      <c r="ACN566" s="30"/>
      <c r="ACO566" s="30"/>
      <c r="ACP566" s="30"/>
      <c r="ACQ566" s="30"/>
      <c r="ACR566" s="30"/>
      <c r="ACS566" s="30"/>
      <c r="ACT566" s="30"/>
      <c r="ACU566" s="30"/>
      <c r="ACV566" s="30"/>
      <c r="ACW566" s="30"/>
      <c r="ACX566" s="30"/>
      <c r="ACY566" s="30"/>
      <c r="ACZ566" s="30"/>
      <c r="ADA566" s="30"/>
      <c r="ADB566" s="30"/>
      <c r="ADC566" s="30"/>
      <c r="ADD566" s="30"/>
      <c r="ADE566" s="30"/>
      <c r="ADF566" s="30"/>
      <c r="ADG566" s="30"/>
      <c r="ADH566" s="30"/>
      <c r="ADI566" s="153">
        <v>2245.08</v>
      </c>
      <c r="ADJ566" s="30"/>
      <c r="ADK566" s="30"/>
      <c r="ADL566" s="30"/>
      <c r="ADM566" s="30"/>
      <c r="ADN566" s="30"/>
      <c r="ADO566" s="30"/>
      <c r="ADP566" s="30"/>
      <c r="ADQ566" s="30"/>
      <c r="ADR566" s="30"/>
      <c r="ADS566" s="30"/>
      <c r="ADT566" s="30"/>
      <c r="ADU566" s="30"/>
      <c r="ADV566" s="30"/>
      <c r="ADW566" s="30"/>
      <c r="ADY566" s="153">
        <f>PF566+QD566+TN566+VL566+WS566+XA566+YG566+ZA566+AAN566+ABN566+ABV566+ADI566</f>
        <v>47743.420000000006</v>
      </c>
    </row>
    <row r="567" spans="1:829" ht="15.75" thickBot="1" x14ac:dyDescent="0.3">
      <c r="A567" s="151" t="s">
        <v>220</v>
      </c>
      <c r="AT567" s="30"/>
      <c r="BH567" s="30"/>
      <c r="BI567" s="30"/>
      <c r="BJ567" s="30"/>
      <c r="BK567" s="30"/>
      <c r="BL567" s="30"/>
      <c r="BM567" s="30"/>
      <c r="BN567" s="30"/>
      <c r="BO567" s="30"/>
      <c r="BP567" s="30"/>
      <c r="BQ567" s="30"/>
      <c r="BR567" s="30"/>
      <c r="BS567" s="30"/>
      <c r="BT567" s="30"/>
      <c r="BU567" s="30"/>
      <c r="BV567" s="30"/>
      <c r="BW567" s="30"/>
      <c r="BX567" s="30"/>
      <c r="BY567" s="30"/>
      <c r="BZ567" s="30"/>
      <c r="CA567" s="30"/>
      <c r="CB567" s="30"/>
      <c r="CC567" s="30"/>
      <c r="CD567" s="30"/>
      <c r="CE567" s="30"/>
      <c r="CF567" s="30"/>
      <c r="CG567" s="30"/>
      <c r="CH567" s="30"/>
      <c r="CI567" s="30"/>
      <c r="CJ567" s="30"/>
      <c r="CK567" s="30"/>
      <c r="CL567" s="30"/>
      <c r="CM567" s="30"/>
      <c r="CN567" s="30"/>
      <c r="CO567" s="30"/>
      <c r="CP567" s="30"/>
      <c r="CQ567" s="30"/>
      <c r="CR567" s="30"/>
      <c r="CS567" s="30"/>
      <c r="CT567" s="30"/>
      <c r="CU567" s="30"/>
      <c r="CV567" s="30"/>
      <c r="CW567" s="30"/>
      <c r="CX567" s="30"/>
      <c r="CY567" s="30"/>
      <c r="CZ567" s="30"/>
      <c r="DA567" s="30"/>
      <c r="DB567" s="30"/>
      <c r="DC567" s="30"/>
      <c r="DD567" s="30"/>
      <c r="DE567" s="30"/>
      <c r="DF567" s="30"/>
      <c r="DG567" s="30"/>
      <c r="DH567" s="30"/>
      <c r="DI567" s="30"/>
      <c r="DJ567" s="30"/>
      <c r="DK567" s="30"/>
      <c r="DL567" s="30"/>
      <c r="DM567" s="30"/>
      <c r="DN567" s="30"/>
      <c r="DO567" s="30"/>
      <c r="DP567" s="30"/>
      <c r="DQ567" s="30"/>
      <c r="DR567" s="30"/>
      <c r="DS567" s="30"/>
      <c r="DT567" s="30"/>
      <c r="DU567" s="30"/>
      <c r="DV567" s="30"/>
      <c r="DW567" s="30"/>
      <c r="DX567" s="30"/>
      <c r="DY567" s="30"/>
      <c r="DZ567" s="30"/>
      <c r="EA567" s="30"/>
      <c r="EB567" s="30"/>
      <c r="EC567" s="30"/>
      <c r="ED567" s="30"/>
      <c r="EE567" s="30"/>
      <c r="EF567" s="30"/>
      <c r="EG567" s="30"/>
      <c r="EH567" s="30"/>
      <c r="EI567" s="30"/>
      <c r="EJ567" s="30"/>
      <c r="EK567" s="30"/>
      <c r="EL567" s="30"/>
      <c r="EM567" s="30"/>
      <c r="EN567" s="30"/>
      <c r="EO567" s="30"/>
      <c r="EP567" s="30"/>
      <c r="EQ567" s="30"/>
      <c r="ER567" s="30"/>
      <c r="ES567" s="30"/>
      <c r="ET567" s="30"/>
      <c r="EU567" s="30"/>
      <c r="EV567" s="30"/>
      <c r="EW567" s="30"/>
      <c r="EX567" s="30"/>
      <c r="EY567" s="30"/>
      <c r="EZ567" s="30"/>
      <c r="FA567" s="30"/>
      <c r="FB567" s="30"/>
      <c r="FC567" s="30"/>
      <c r="FD567" s="30"/>
      <c r="FE567" s="30"/>
      <c r="FF567" s="30"/>
      <c r="FG567" s="30"/>
      <c r="FH567" s="30"/>
      <c r="FI567" s="30"/>
      <c r="FJ567" s="30"/>
      <c r="FK567" s="30"/>
      <c r="FL567" s="30"/>
      <c r="FM567" s="30"/>
      <c r="FN567" s="30"/>
      <c r="FO567" s="30"/>
      <c r="FP567" s="30"/>
      <c r="FQ567" s="30"/>
      <c r="FR567" s="30"/>
      <c r="FS567" s="30"/>
      <c r="FT567" s="30"/>
      <c r="FU567" s="30"/>
      <c r="FV567" s="30"/>
      <c r="FW567" s="30"/>
      <c r="FX567" s="30"/>
      <c r="FY567" s="30"/>
      <c r="FZ567" s="30"/>
      <c r="GA567" s="30"/>
      <c r="GB567" s="30"/>
      <c r="GC567" s="30"/>
      <c r="GD567" s="30"/>
      <c r="GE567" s="30"/>
      <c r="GF567" s="30"/>
      <c r="GG567" s="30"/>
      <c r="GH567" s="30"/>
      <c r="GI567" s="30"/>
      <c r="GJ567" s="30"/>
      <c r="GK567" s="30"/>
      <c r="GL567" s="30"/>
      <c r="GM567" s="30"/>
      <c r="GN567" s="30"/>
      <c r="GO567" s="30"/>
      <c r="GP567" s="30"/>
      <c r="GQ567" s="30"/>
      <c r="GR567" s="30"/>
      <c r="GS567" s="30"/>
      <c r="GT567" s="30"/>
      <c r="GU567" s="30"/>
      <c r="GV567" s="30"/>
      <c r="GW567" s="30"/>
      <c r="GX567" s="30"/>
      <c r="GY567" s="30"/>
      <c r="GZ567" s="30"/>
      <c r="HA567" s="30"/>
      <c r="HB567" s="30"/>
      <c r="HC567" s="30"/>
      <c r="HD567" s="30"/>
      <c r="HE567" s="30"/>
      <c r="HF567" s="30"/>
      <c r="HG567" s="30"/>
      <c r="HH567" s="30"/>
      <c r="HI567" s="30"/>
      <c r="HJ567" s="30"/>
      <c r="HK567" s="30"/>
      <c r="HL567" s="30"/>
      <c r="HM567" s="30"/>
      <c r="HN567" s="30"/>
      <c r="HO567" s="30"/>
      <c r="HP567" s="30"/>
      <c r="HQ567" s="30"/>
      <c r="HR567" s="30"/>
      <c r="HS567" s="30"/>
      <c r="HT567" s="30"/>
      <c r="HU567" s="30"/>
      <c r="HV567" s="30"/>
      <c r="HW567" s="30"/>
      <c r="HX567" s="30"/>
      <c r="HY567" s="30"/>
      <c r="HZ567" s="30"/>
      <c r="IA567" s="30"/>
      <c r="IB567" s="30"/>
      <c r="IC567" s="30"/>
      <c r="ID567" s="30"/>
      <c r="IE567" s="30"/>
      <c r="IF567" s="30"/>
      <c r="IG567" s="30"/>
      <c r="IH567" s="30"/>
      <c r="II567" s="30"/>
      <c r="IJ567" s="30"/>
      <c r="IK567" s="30"/>
      <c r="IL567" s="30"/>
      <c r="IM567" s="30"/>
      <c r="IN567" s="30"/>
      <c r="IO567" s="30"/>
      <c r="IP567" s="30"/>
      <c r="IQ567" s="30"/>
      <c r="IR567" s="30"/>
      <c r="IS567" s="30"/>
      <c r="IT567" s="30"/>
      <c r="IU567" s="30"/>
      <c r="IV567" s="30"/>
      <c r="IW567" s="30"/>
      <c r="IX567" s="30"/>
      <c r="IY567" s="30"/>
      <c r="IZ567" s="30"/>
      <c r="JA567" s="30"/>
      <c r="JB567" s="30"/>
      <c r="JC567" s="30"/>
      <c r="JD567" s="30"/>
      <c r="JE567" s="30"/>
      <c r="JF567" s="30"/>
      <c r="JG567" s="30"/>
      <c r="JH567" s="30"/>
      <c r="JI567" s="30"/>
      <c r="JJ567" s="30"/>
      <c r="JK567" s="30"/>
      <c r="JL567" s="30"/>
      <c r="JM567" s="30"/>
      <c r="JN567" s="30"/>
      <c r="JO567" s="30"/>
      <c r="JP567" s="30"/>
      <c r="JQ567" s="30"/>
      <c r="JR567" s="30"/>
      <c r="JS567" s="30"/>
      <c r="JT567" s="30"/>
      <c r="JU567" s="30"/>
      <c r="JV567" s="30"/>
      <c r="JW567" s="30"/>
      <c r="JX567" s="30"/>
      <c r="JY567" s="30"/>
      <c r="JZ567" s="30"/>
      <c r="KA567" s="30"/>
      <c r="KB567" s="30"/>
      <c r="KC567" s="30"/>
      <c r="KD567" s="30"/>
      <c r="KE567" s="30"/>
      <c r="KF567" s="30"/>
      <c r="KG567" s="30"/>
      <c r="KH567" s="30"/>
      <c r="KI567" s="30"/>
      <c r="KJ567" s="30"/>
      <c r="KK567" s="30"/>
      <c r="KL567" s="30"/>
      <c r="KM567" s="30"/>
      <c r="KN567" s="30"/>
      <c r="KO567" s="30"/>
      <c r="KP567" s="30"/>
      <c r="KQ567" s="30"/>
      <c r="KR567" s="30"/>
      <c r="KS567" s="30"/>
      <c r="KT567" s="30"/>
      <c r="KU567" s="30"/>
      <c r="KV567" s="30"/>
      <c r="KW567" s="30"/>
      <c r="KX567" s="30"/>
      <c r="KY567" s="30"/>
      <c r="KZ567" s="30"/>
      <c r="LA567" s="30"/>
      <c r="LB567" s="30"/>
      <c r="LC567" s="30"/>
      <c r="LD567" s="30"/>
      <c r="LE567" s="30"/>
      <c r="LF567" s="30"/>
      <c r="LG567" s="30"/>
      <c r="LH567" s="30"/>
      <c r="LI567" s="30"/>
      <c r="LJ567" s="30"/>
      <c r="LK567" s="30"/>
      <c r="LL567" s="30"/>
      <c r="LM567" s="30"/>
      <c r="LN567" s="30"/>
      <c r="LO567" s="30"/>
      <c r="LP567" s="30"/>
      <c r="LQ567" s="30"/>
      <c r="LR567" s="30"/>
      <c r="LS567" s="30"/>
      <c r="LT567" s="30"/>
      <c r="LU567" s="30"/>
      <c r="LV567" s="30"/>
      <c r="LW567" s="30"/>
      <c r="MB567" s="30"/>
      <c r="MC567" s="30"/>
      <c r="MD567" s="30"/>
      <c r="ME567" s="30"/>
      <c r="MF567" s="30"/>
      <c r="MG567" s="30"/>
      <c r="MH567" s="30"/>
      <c r="MI567" s="30"/>
      <c r="MJ567" s="30"/>
      <c r="MK567" s="30"/>
      <c r="ML567" s="30"/>
      <c r="MM567" s="30"/>
      <c r="MN567" s="30"/>
      <c r="MO567" s="30"/>
      <c r="MP567" s="30"/>
      <c r="MQ567" s="30"/>
      <c r="MR567" s="30"/>
      <c r="MS567" s="30"/>
      <c r="MT567" s="30"/>
      <c r="MU567" s="30"/>
      <c r="MV567" s="30"/>
      <c r="MW567" s="128"/>
      <c r="MX567" s="128"/>
      <c r="MY567" s="128"/>
      <c r="MZ567" s="128"/>
      <c r="NA567" s="128"/>
      <c r="NB567" s="128"/>
      <c r="NC567" s="128"/>
      <c r="ND567" s="128"/>
      <c r="NE567" s="128"/>
      <c r="NF567" s="128"/>
      <c r="NG567" s="128"/>
      <c r="NH567" s="128"/>
      <c r="NI567" s="128"/>
      <c r="NJ567" s="128"/>
      <c r="NK567" s="128"/>
      <c r="NL567" s="128"/>
      <c r="NM567" s="128"/>
      <c r="NN567" s="128"/>
      <c r="NO567" s="128"/>
      <c r="NP567" s="128"/>
      <c r="NQ567" s="128"/>
      <c r="NR567" s="128"/>
      <c r="NS567" s="128"/>
      <c r="NT567" s="128"/>
      <c r="NU567" s="128"/>
      <c r="NV567" s="128"/>
      <c r="NW567" s="128"/>
      <c r="NX567" s="128"/>
      <c r="NY567" s="128"/>
      <c r="NZ567" s="128"/>
      <c r="OA567" s="128"/>
      <c r="OB567" s="128"/>
      <c r="OC567" s="128"/>
      <c r="OD567" s="128"/>
      <c r="OE567" s="128"/>
      <c r="OF567" s="128"/>
      <c r="OG567" s="128"/>
      <c r="OH567" s="128"/>
      <c r="OI567" s="128"/>
      <c r="OJ567" s="128"/>
      <c r="OK567" s="128"/>
      <c r="OL567" s="128"/>
      <c r="OM567" s="30"/>
      <c r="ON567" s="30"/>
      <c r="OO567" s="128"/>
      <c r="OP567" s="128"/>
      <c r="OQ567" s="128"/>
      <c r="OR567" s="128"/>
      <c r="OS567" s="128"/>
      <c r="PF567" s="146">
        <f>PF565-PF566</f>
        <v>0</v>
      </c>
      <c r="QD567" s="146">
        <f>QD565-QD566</f>
        <v>0</v>
      </c>
      <c r="TN567" s="75">
        <f>TN565-TN566</f>
        <v>0</v>
      </c>
      <c r="VL567" s="160">
        <f>VL565-VL566</f>
        <v>0</v>
      </c>
      <c r="WS567" s="160">
        <f>WS565-WS566</f>
        <v>0</v>
      </c>
      <c r="WT567" s="30"/>
      <c r="WU567" s="30"/>
      <c r="WV567" s="30"/>
      <c r="WW567" s="30"/>
      <c r="WX567" s="30"/>
      <c r="WY567" s="30"/>
      <c r="WZ567" s="30"/>
      <c r="XA567" s="154">
        <f>XA565-XA566</f>
        <v>0</v>
      </c>
      <c r="XB567" s="30"/>
      <c r="XC567" s="30"/>
      <c r="XD567" s="30"/>
      <c r="XE567" s="30"/>
      <c r="XF567" s="30"/>
      <c r="XG567" s="30"/>
      <c r="XH567" s="30"/>
      <c r="XI567" s="30"/>
      <c r="XJ567" s="30"/>
      <c r="XK567" s="30"/>
      <c r="XL567" s="30"/>
      <c r="XM567" s="30"/>
      <c r="XN567" s="30"/>
      <c r="XO567" s="30"/>
      <c r="XP567" s="30"/>
      <c r="XQ567" s="30"/>
      <c r="XR567" s="30"/>
      <c r="XS567" s="30"/>
      <c r="XT567" s="30"/>
      <c r="XU567" s="30"/>
      <c r="XV567" s="30"/>
      <c r="XW567" s="30"/>
      <c r="XX567" s="30"/>
      <c r="XY567" s="30"/>
      <c r="XZ567" s="30"/>
      <c r="YA567" s="30"/>
      <c r="YB567" s="30"/>
      <c r="YC567" s="30"/>
      <c r="YD567" s="30"/>
      <c r="YE567" s="30"/>
      <c r="YF567" s="30"/>
      <c r="YG567" s="154">
        <f>YG565-YG566</f>
        <v>0</v>
      </c>
      <c r="YH567" s="30"/>
      <c r="YI567" s="30"/>
      <c r="YJ567" s="30"/>
      <c r="YK567" s="30"/>
      <c r="YL567" s="30"/>
      <c r="YM567" s="30"/>
      <c r="YN567" s="30"/>
      <c r="YO567" s="30"/>
      <c r="YP567" s="30"/>
      <c r="YQ567" s="30"/>
      <c r="YR567" s="30"/>
      <c r="YS567" s="30"/>
      <c r="YT567" s="30"/>
      <c r="YU567" s="30"/>
      <c r="YV567" s="30"/>
      <c r="YW567" s="30"/>
      <c r="YX567" s="30"/>
      <c r="YY567" s="30"/>
      <c r="YZ567" s="30"/>
      <c r="ZA567" s="154">
        <f>ZA565-ZA566</f>
        <v>0</v>
      </c>
      <c r="ZB567" s="30"/>
      <c r="ZC567" s="30"/>
      <c r="ZD567" s="30"/>
      <c r="ZE567" s="30"/>
      <c r="ZF567" s="30"/>
      <c r="ZG567" s="30"/>
      <c r="ZH567" s="30"/>
      <c r="ZI567" s="30"/>
      <c r="ZJ567" s="30"/>
      <c r="ZK567" s="30"/>
      <c r="ZL567" s="30"/>
      <c r="ZM567" s="30"/>
      <c r="ZN567" s="30"/>
      <c r="ZO567" s="30"/>
      <c r="ZP567" s="30"/>
      <c r="ZQ567" s="30"/>
      <c r="ZR567" s="30"/>
      <c r="ZS567" s="30"/>
      <c r="ZT567" s="30"/>
      <c r="ZU567" s="30"/>
      <c r="ZV567" s="30"/>
      <c r="ZW567" s="30"/>
      <c r="ZX567" s="30"/>
      <c r="ZY567" s="30"/>
      <c r="ZZ567" s="30"/>
      <c r="AAA567" s="30"/>
      <c r="AAB567" s="30"/>
      <c r="AAC567" s="30"/>
      <c r="AAD567" s="30"/>
      <c r="AAE567" s="30"/>
      <c r="AAF567" s="30"/>
      <c r="AAG567" s="30"/>
      <c r="AAH567" s="30"/>
      <c r="AAI567" s="30"/>
      <c r="AAJ567" s="30"/>
      <c r="AAK567" s="30"/>
      <c r="AAL567" s="30"/>
      <c r="AAM567" s="30"/>
      <c r="AAN567" s="160">
        <f>AAN565-AAN566</f>
        <v>0</v>
      </c>
      <c r="AAO567" s="30"/>
      <c r="AAP567" s="30"/>
      <c r="AAQ567" s="30"/>
      <c r="AAR567" s="30"/>
      <c r="AAS567" s="30"/>
      <c r="AAT567" s="30"/>
      <c r="AAU567" s="30"/>
      <c r="AAV567" s="30"/>
      <c r="AAW567" s="30"/>
      <c r="AAX567" s="30"/>
      <c r="AAY567" s="30"/>
      <c r="AAZ567" s="30"/>
      <c r="ABA567" s="30"/>
      <c r="ABB567" s="30"/>
      <c r="ABC567" s="30"/>
      <c r="ABD567" s="30"/>
      <c r="ABE567" s="30"/>
      <c r="ABF567" s="30"/>
      <c r="ABG567" s="30"/>
      <c r="ABH567" s="30"/>
      <c r="ABI567" s="30"/>
      <c r="ABJ567" s="30"/>
      <c r="ABK567" s="30"/>
      <c r="ABL567" s="30"/>
      <c r="ABM567" s="30"/>
      <c r="ABN567" s="154">
        <f>ABN565-ABN566</f>
        <v>0</v>
      </c>
      <c r="ABO567" s="30"/>
      <c r="ABP567" s="30"/>
      <c r="ABQ567" s="30"/>
      <c r="ABR567" s="30"/>
      <c r="ABS567" s="30"/>
      <c r="ABT567" s="30"/>
      <c r="ABU567" s="30"/>
      <c r="ABV567" s="154">
        <f>ABV565-ABV566</f>
        <v>0</v>
      </c>
      <c r="ABW567" s="165"/>
      <c r="ABX567" s="165"/>
      <c r="ABY567" s="165"/>
      <c r="ABZ567" s="165"/>
      <c r="ACA567" s="30"/>
      <c r="ACB567" s="30"/>
      <c r="ACC567" s="30"/>
      <c r="ACD567" s="30"/>
      <c r="ACE567" s="30"/>
      <c r="ACF567" s="30"/>
      <c r="ACG567" s="30"/>
      <c r="ACH567" s="30"/>
      <c r="ACI567" s="30"/>
      <c r="ACJ567" s="30"/>
      <c r="ACK567" s="30"/>
      <c r="ACL567" s="30"/>
      <c r="ACM567" s="30"/>
      <c r="ACN567" s="30"/>
      <c r="ACO567" s="30"/>
      <c r="ACP567" s="30"/>
      <c r="ACQ567" s="30"/>
      <c r="ACR567" s="30"/>
      <c r="ACS567" s="30"/>
      <c r="ACT567" s="30"/>
      <c r="ACU567" s="30"/>
      <c r="ACV567" s="30"/>
      <c r="ACW567" s="30"/>
      <c r="ACX567" s="30"/>
      <c r="ACY567" s="30"/>
      <c r="ACZ567" s="30"/>
      <c r="ADA567" s="30"/>
      <c r="ADB567" s="30"/>
      <c r="ADC567" s="30"/>
      <c r="ADD567" s="30"/>
      <c r="ADE567" s="30"/>
      <c r="ADF567" s="30"/>
      <c r="ADG567" s="30"/>
      <c r="ADH567" s="30"/>
      <c r="ADI567" s="154">
        <f>ADI565-ADI566</f>
        <v>0</v>
      </c>
      <c r="ADJ567" s="30"/>
      <c r="ADK567" s="30"/>
      <c r="ADL567" s="30"/>
      <c r="ADM567" s="30"/>
      <c r="ADN567" s="30"/>
      <c r="ADO567" s="30"/>
      <c r="ADP567" s="30"/>
      <c r="ADQ567" s="30"/>
      <c r="ADR567" s="30"/>
      <c r="ADS567" s="30"/>
      <c r="ADT567" s="30"/>
      <c r="ADU567" s="30"/>
      <c r="ADV567" s="30"/>
      <c r="ADW567" s="30"/>
      <c r="ADY567" s="154">
        <f>ADY565-ADY566</f>
        <v>0</v>
      </c>
    </row>
    <row r="568" spans="1:829" x14ac:dyDescent="0.2">
      <c r="AT568" s="30"/>
      <c r="BH568" s="30"/>
      <c r="BI568" s="30"/>
      <c r="BJ568" s="30"/>
      <c r="BK568" s="30"/>
      <c r="BL568" s="30"/>
      <c r="BM568" s="30"/>
      <c r="BN568" s="30"/>
      <c r="BO568" s="30"/>
      <c r="BP568" s="30"/>
      <c r="BQ568" s="30"/>
      <c r="BR568" s="30"/>
      <c r="BS568" s="30"/>
      <c r="BT568" s="30"/>
      <c r="BU568" s="30"/>
      <c r="BV568" s="30"/>
      <c r="BW568" s="30"/>
      <c r="BX568" s="30"/>
      <c r="BY568" s="30"/>
      <c r="BZ568" s="30"/>
      <c r="CA568" s="30"/>
      <c r="CB568" s="30"/>
      <c r="CC568" s="30"/>
      <c r="CD568" s="30"/>
      <c r="CE568" s="30"/>
      <c r="CF568" s="30"/>
      <c r="CG568" s="30"/>
      <c r="CH568" s="30"/>
      <c r="CI568" s="30"/>
      <c r="CJ568" s="30"/>
      <c r="CK568" s="30"/>
      <c r="CL568" s="30"/>
      <c r="CM568" s="30"/>
      <c r="CN568" s="30"/>
      <c r="CO568" s="30"/>
      <c r="CP568" s="30"/>
      <c r="CQ568" s="30"/>
      <c r="CR568" s="30"/>
      <c r="CS568" s="30"/>
      <c r="CT568" s="30"/>
      <c r="CU568" s="30"/>
      <c r="CV568" s="30"/>
      <c r="CW568" s="30"/>
      <c r="CX568" s="30"/>
      <c r="CY568" s="30"/>
      <c r="CZ568" s="30"/>
      <c r="DA568" s="30"/>
      <c r="DB568" s="30"/>
      <c r="DC568" s="30"/>
      <c r="DD568" s="30"/>
      <c r="DE568" s="30"/>
      <c r="DF568" s="30"/>
      <c r="DG568" s="30"/>
      <c r="DH568" s="30"/>
      <c r="DI568" s="30"/>
      <c r="DJ568" s="30"/>
      <c r="DK568" s="30"/>
      <c r="DL568" s="30"/>
      <c r="DM568" s="30"/>
      <c r="DN568" s="30"/>
      <c r="DO568" s="30"/>
      <c r="DP568" s="30"/>
      <c r="DQ568" s="30"/>
      <c r="DR568" s="30"/>
      <c r="DS568" s="30"/>
      <c r="DT568" s="30"/>
      <c r="DU568" s="30"/>
      <c r="DV568" s="30"/>
      <c r="DW568" s="30"/>
      <c r="DX568" s="30"/>
      <c r="DY568" s="30"/>
      <c r="DZ568" s="30"/>
      <c r="EA568" s="30"/>
      <c r="EB568" s="30"/>
      <c r="EC568" s="30"/>
      <c r="ED568" s="30"/>
      <c r="EE568" s="30"/>
      <c r="EF568" s="30"/>
      <c r="EG568" s="30"/>
      <c r="EH568" s="30"/>
      <c r="EI568" s="30"/>
      <c r="EJ568" s="30"/>
      <c r="EK568" s="30"/>
      <c r="EL568" s="30"/>
      <c r="EM568" s="30"/>
      <c r="EN568" s="30"/>
      <c r="EO568" s="30"/>
      <c r="EP568" s="30"/>
      <c r="EQ568" s="30"/>
      <c r="ER568" s="30"/>
      <c r="ES568" s="30"/>
      <c r="ET568" s="30"/>
      <c r="EU568" s="30"/>
      <c r="EV568" s="30"/>
      <c r="EW568" s="30"/>
      <c r="EX568" s="30"/>
      <c r="EY568" s="30"/>
      <c r="EZ568" s="30"/>
      <c r="FA568" s="30"/>
      <c r="FB568" s="30"/>
      <c r="FC568" s="30"/>
      <c r="FD568" s="30"/>
      <c r="FE568" s="30"/>
      <c r="FF568" s="30"/>
      <c r="FG568" s="30"/>
      <c r="FH568" s="30"/>
      <c r="FI568" s="30"/>
      <c r="FJ568" s="30"/>
      <c r="FK568" s="30"/>
      <c r="FL568" s="30"/>
      <c r="FM568" s="30"/>
      <c r="FN568" s="30"/>
      <c r="FO568" s="30"/>
      <c r="FP568" s="30"/>
      <c r="FQ568" s="30"/>
      <c r="FR568" s="30"/>
      <c r="FS568" s="30"/>
      <c r="FT568" s="30"/>
      <c r="FU568" s="30"/>
      <c r="FV568" s="30"/>
      <c r="FW568" s="30"/>
      <c r="FX568" s="30"/>
      <c r="FY568" s="30"/>
      <c r="FZ568" s="30"/>
      <c r="GA568" s="30"/>
      <c r="GB568" s="30"/>
      <c r="GC568" s="30"/>
      <c r="GD568" s="30"/>
      <c r="GE568" s="30"/>
      <c r="GF568" s="30"/>
      <c r="GG568" s="30"/>
      <c r="GH568" s="30"/>
      <c r="GI568" s="30"/>
      <c r="GJ568" s="30"/>
      <c r="GK568" s="30"/>
      <c r="GL568" s="30"/>
      <c r="GM568" s="30"/>
      <c r="GN568" s="30"/>
      <c r="GO568" s="30"/>
      <c r="GP568" s="30"/>
      <c r="GQ568" s="30"/>
      <c r="GR568" s="30"/>
      <c r="GS568" s="30"/>
      <c r="GT568" s="30"/>
      <c r="GU568" s="30"/>
      <c r="GV568" s="30"/>
      <c r="GW568" s="30"/>
      <c r="GX568" s="30"/>
      <c r="GY568" s="30"/>
      <c r="GZ568" s="30"/>
      <c r="HA568" s="30"/>
      <c r="HB568" s="30"/>
      <c r="HC568" s="30"/>
      <c r="HD568" s="30"/>
      <c r="HE568" s="30"/>
      <c r="HF568" s="30"/>
      <c r="HG568" s="30"/>
      <c r="HH568" s="30"/>
      <c r="HI568" s="30"/>
      <c r="HJ568" s="30"/>
      <c r="HK568" s="30"/>
      <c r="HL568" s="30"/>
      <c r="HM568" s="30"/>
      <c r="HN568" s="30"/>
      <c r="HO568" s="30"/>
      <c r="HP568" s="30"/>
      <c r="HQ568" s="30"/>
      <c r="HR568" s="30"/>
      <c r="HS568" s="30"/>
      <c r="HT568" s="30"/>
      <c r="HU568" s="30"/>
      <c r="HV568" s="30"/>
      <c r="HW568" s="30"/>
      <c r="HX568" s="30"/>
      <c r="HY568" s="30"/>
      <c r="HZ568" s="30"/>
      <c r="IA568" s="30"/>
      <c r="IB568" s="30"/>
      <c r="IC568" s="30"/>
      <c r="ID568" s="30"/>
      <c r="IE568" s="30"/>
      <c r="IF568" s="30"/>
      <c r="IG568" s="30"/>
      <c r="IH568" s="30"/>
      <c r="II568" s="30"/>
      <c r="IJ568" s="30"/>
      <c r="IK568" s="30"/>
      <c r="IL568" s="30"/>
      <c r="IM568" s="30"/>
      <c r="IN568" s="30"/>
      <c r="IY568" s="30"/>
      <c r="IZ568" s="30"/>
      <c r="JA568" s="30"/>
      <c r="JB568" s="30"/>
      <c r="JC568" s="30"/>
      <c r="JD568" s="30"/>
      <c r="JE568" s="30"/>
      <c r="JF568" s="30"/>
      <c r="JG568" s="30"/>
      <c r="JH568" s="30"/>
      <c r="JI568" s="30"/>
      <c r="JJ568" s="30"/>
      <c r="JK568" s="30"/>
      <c r="JL568" s="30"/>
      <c r="JM568" s="30"/>
      <c r="JN568" s="30"/>
      <c r="JO568" s="30"/>
      <c r="JP568" s="30"/>
      <c r="JQ568" s="30"/>
      <c r="JR568" s="30"/>
      <c r="JS568" s="30"/>
      <c r="JT568" s="30"/>
      <c r="JU568" s="30"/>
      <c r="JV568" s="30"/>
      <c r="JW568" s="30"/>
      <c r="JX568" s="30"/>
      <c r="JY568" s="30"/>
      <c r="JZ568" s="30"/>
      <c r="KA568" s="30"/>
      <c r="KB568" s="30"/>
      <c r="KC568" s="30"/>
      <c r="KD568" s="30"/>
      <c r="KE568" s="30"/>
      <c r="KF568" s="30"/>
      <c r="KG568" s="30"/>
      <c r="KH568" s="30"/>
      <c r="KI568" s="30"/>
      <c r="KJ568" s="30"/>
      <c r="KK568" s="30"/>
      <c r="KL568" s="30"/>
      <c r="KM568" s="30"/>
      <c r="KN568" s="30"/>
      <c r="KO568" s="30"/>
      <c r="KP568" s="30"/>
      <c r="KQ568" s="30"/>
      <c r="KR568" s="30"/>
      <c r="KS568" s="30"/>
      <c r="KT568" s="30"/>
      <c r="KU568" s="30"/>
      <c r="KV568" s="30"/>
      <c r="KW568" s="30"/>
      <c r="KX568" s="30"/>
      <c r="KY568" s="30"/>
      <c r="KZ568" s="30"/>
      <c r="LA568" s="30"/>
      <c r="LB568" s="30"/>
      <c r="LC568" s="30"/>
      <c r="LD568" s="30"/>
      <c r="LE568" s="30"/>
      <c r="LF568" s="30"/>
      <c r="LG568" s="30"/>
      <c r="LH568" s="30"/>
      <c r="LI568" s="30"/>
      <c r="LJ568" s="30"/>
      <c r="LK568" s="30"/>
      <c r="LL568" s="30"/>
      <c r="LM568" s="30"/>
      <c r="LN568" s="30"/>
      <c r="LO568" s="30"/>
      <c r="LP568" s="30"/>
      <c r="LQ568" s="30"/>
      <c r="LR568" s="30"/>
      <c r="LS568" s="30"/>
      <c r="LT568" s="30"/>
      <c r="LU568" s="30"/>
      <c r="LV568" s="30"/>
      <c r="LW568" s="30"/>
      <c r="MB568" s="30"/>
      <c r="MC568" s="30"/>
      <c r="MD568" s="30"/>
      <c r="ME568" s="30"/>
      <c r="MF568" s="30"/>
      <c r="MG568" s="30"/>
      <c r="MH568" s="30"/>
      <c r="MI568" s="30"/>
      <c r="MJ568" s="30"/>
      <c r="MK568" s="30"/>
      <c r="ML568" s="30"/>
      <c r="MM568" s="30"/>
      <c r="MN568" s="30"/>
      <c r="MO568" s="30"/>
      <c r="MP568" s="30"/>
      <c r="MQ568" s="30"/>
      <c r="MR568" s="30"/>
      <c r="MS568" s="30"/>
      <c r="MT568" s="30"/>
      <c r="MU568" s="30"/>
      <c r="MV568" s="30"/>
      <c r="MW568" s="128"/>
      <c r="MX568" s="128"/>
      <c r="MY568" s="128"/>
      <c r="MZ568" s="128"/>
      <c r="NA568" s="128"/>
      <c r="NB568" s="128"/>
      <c r="NC568" s="128"/>
      <c r="ND568" s="128"/>
      <c r="NE568" s="128"/>
      <c r="NF568" s="128"/>
      <c r="NG568" s="128"/>
      <c r="NH568" s="128"/>
      <c r="NI568" s="128"/>
      <c r="NJ568" s="128"/>
      <c r="NK568" s="128"/>
      <c r="NL568" s="128"/>
      <c r="NM568" s="128"/>
      <c r="NN568" s="128"/>
      <c r="NO568" s="128"/>
      <c r="NP568" s="128"/>
      <c r="NQ568" s="128"/>
      <c r="NR568" s="128"/>
      <c r="NS568" s="128"/>
      <c r="NT568" s="128"/>
      <c r="NU568" s="128"/>
      <c r="NV568" s="128"/>
      <c r="NW568" s="128"/>
      <c r="NX568" s="128"/>
      <c r="NY568" s="128"/>
      <c r="NZ568" s="128"/>
      <c r="OA568" s="128"/>
      <c r="OB568" s="128"/>
      <c r="OC568" s="128"/>
      <c r="OD568" s="128"/>
      <c r="OE568" s="128"/>
      <c r="OF568" s="128"/>
      <c r="OG568" s="128"/>
      <c r="OH568" s="128"/>
      <c r="OI568" s="128"/>
      <c r="OJ568" s="128"/>
      <c r="OK568" s="128"/>
      <c r="OL568" s="128"/>
      <c r="OM568" s="30"/>
      <c r="ON568" s="30"/>
      <c r="OO568" s="128"/>
      <c r="OP568" s="128"/>
      <c r="OQ568" s="128"/>
      <c r="OR568" s="128"/>
      <c r="OS568" s="128"/>
      <c r="OT568" s="128"/>
      <c r="OU568" s="128"/>
      <c r="OV568" s="128"/>
      <c r="OW568" s="128"/>
      <c r="OX568" s="128"/>
      <c r="OY568" s="128"/>
      <c r="OZ568" s="128"/>
      <c r="PA568" s="128"/>
      <c r="PB568" s="128"/>
      <c r="PC568" s="128"/>
      <c r="PF568" s="128"/>
      <c r="PG568" s="128"/>
      <c r="PH568" s="128"/>
      <c r="PI568" s="128"/>
      <c r="WT568" s="30"/>
      <c r="WU568" s="30"/>
      <c r="WV568" s="30"/>
      <c r="WW568" s="30"/>
      <c r="WX568" s="30"/>
      <c r="WY568" s="30"/>
      <c r="WZ568" s="30"/>
      <c r="XA568" s="30"/>
      <c r="XB568" s="30"/>
      <c r="XC568" s="30"/>
      <c r="XD568" s="30"/>
      <c r="XE568" s="30"/>
      <c r="XF568" s="30"/>
      <c r="XG568" s="30"/>
      <c r="XH568" s="30"/>
      <c r="XI568" s="30"/>
      <c r="XJ568" s="30"/>
      <c r="XK568" s="30"/>
      <c r="XL568" s="30"/>
      <c r="XM568" s="30"/>
      <c r="XN568" s="30"/>
      <c r="XO568" s="30"/>
      <c r="XP568" s="30"/>
      <c r="XQ568" s="30"/>
      <c r="XR568" s="30"/>
      <c r="XS568" s="30"/>
      <c r="XT568" s="30"/>
      <c r="XU568" s="30"/>
      <c r="XV568" s="30"/>
      <c r="XW568" s="30"/>
      <c r="XX568" s="30"/>
      <c r="XY568" s="30"/>
      <c r="XZ568" s="30"/>
      <c r="YA568" s="30"/>
      <c r="YB568" s="30"/>
      <c r="YC568" s="30"/>
      <c r="YD568" s="30"/>
      <c r="YE568" s="30"/>
      <c r="YF568" s="30"/>
      <c r="YG568" s="30"/>
      <c r="YH568" s="30"/>
      <c r="YI568" s="30"/>
      <c r="YJ568" s="30"/>
      <c r="YK568" s="30"/>
      <c r="YL568" s="30"/>
      <c r="YM568" s="30"/>
      <c r="YN568" s="30"/>
      <c r="YO568" s="30"/>
      <c r="YP568" s="30"/>
      <c r="YQ568" s="30"/>
      <c r="YR568" s="30"/>
      <c r="YS568" s="30"/>
      <c r="YT568" s="30"/>
      <c r="YU568" s="30"/>
      <c r="YV568" s="30"/>
      <c r="YW568" s="30"/>
      <c r="YX568" s="30"/>
      <c r="YY568" s="30"/>
      <c r="YZ568" s="30"/>
      <c r="ZA568" s="30"/>
      <c r="ZB568" s="30"/>
      <c r="ZC568" s="30"/>
      <c r="ZD568" s="30"/>
      <c r="ZE568" s="30"/>
      <c r="ZF568" s="30"/>
      <c r="ZG568" s="30"/>
      <c r="ZH568" s="30"/>
      <c r="ZI568" s="30"/>
      <c r="ZJ568" s="30"/>
      <c r="ZK568" s="30"/>
      <c r="ZL568" s="30"/>
      <c r="ZM568" s="30"/>
      <c r="ZN568" s="30"/>
      <c r="ZO568" s="30"/>
      <c r="ZP568" s="30"/>
      <c r="ZQ568" s="30"/>
      <c r="ZR568" s="30"/>
      <c r="ZS568" s="30"/>
      <c r="ZT568" s="30"/>
      <c r="ZU568" s="30"/>
      <c r="ZV568" s="30"/>
      <c r="ZW568" s="30"/>
      <c r="ZX568" s="30"/>
      <c r="ZY568" s="30"/>
      <c r="ZZ568" s="30"/>
      <c r="AAA568" s="30"/>
      <c r="AAB568" s="30"/>
      <c r="AAC568" s="30"/>
      <c r="AAD568" s="30"/>
      <c r="AAE568" s="30"/>
      <c r="AAF568" s="30"/>
      <c r="AAG568" s="30"/>
      <c r="AAH568" s="30"/>
      <c r="AAI568" s="30"/>
      <c r="AAJ568" s="30"/>
      <c r="AAK568" s="30"/>
      <c r="AAL568" s="30"/>
      <c r="AAM568" s="30"/>
      <c r="AAN568" s="30"/>
      <c r="AAO568" s="30"/>
      <c r="AAP568" s="30"/>
      <c r="AAQ568" s="30"/>
      <c r="AAR568" s="30"/>
      <c r="AAS568" s="30"/>
      <c r="AAT568" s="30"/>
      <c r="AAU568" s="30"/>
      <c r="AAV568" s="30"/>
      <c r="AAW568" s="30"/>
      <c r="AAX568" s="30"/>
      <c r="AAY568" s="30"/>
      <c r="AAZ568" s="30"/>
      <c r="ABA568" s="30"/>
      <c r="ABB568" s="30"/>
      <c r="ABC568" s="30"/>
      <c r="ABD568" s="30"/>
      <c r="ABE568" s="30"/>
      <c r="ABF568" s="30"/>
      <c r="ABG568" s="30"/>
      <c r="ABH568" s="30"/>
      <c r="ABI568" s="30"/>
      <c r="ABJ568" s="30"/>
      <c r="ABK568" s="30"/>
      <c r="ABL568" s="30"/>
      <c r="ABM568" s="30"/>
      <c r="ABN568" s="30"/>
      <c r="ABO568" s="30"/>
      <c r="ABP568" s="30"/>
      <c r="ABQ568" s="30"/>
      <c r="ABR568" s="30"/>
      <c r="ABS568" s="30"/>
      <c r="ABT568" s="30"/>
      <c r="ABU568" s="30"/>
      <c r="ABV568" s="30"/>
      <c r="ABW568" s="30"/>
      <c r="ABX568" s="30"/>
      <c r="ABY568" s="30"/>
      <c r="ABZ568" s="30"/>
      <c r="ACA568" s="30"/>
      <c r="ACB568" s="30"/>
      <c r="ACC568" s="30"/>
      <c r="ACD568" s="30"/>
      <c r="ACE568" s="30"/>
      <c r="ACF568" s="30"/>
      <c r="ACG568" s="30"/>
      <c r="ACH568" s="30"/>
      <c r="ACI568" s="30"/>
      <c r="ACJ568" s="30"/>
      <c r="ACK568" s="30"/>
      <c r="ACL568" s="30"/>
      <c r="ACM568" s="30"/>
      <c r="ACN568" s="30"/>
      <c r="ACO568" s="30"/>
      <c r="ACP568" s="30"/>
      <c r="ACQ568" s="30"/>
      <c r="ACR568" s="30"/>
      <c r="ACS568" s="30"/>
      <c r="ACT568" s="30"/>
      <c r="ACU568" s="30"/>
      <c r="ACV568" s="30"/>
      <c r="ACW568" s="30"/>
      <c r="ACX568" s="30"/>
      <c r="ACY568" s="30"/>
      <c r="ACZ568" s="30"/>
      <c r="ADA568" s="30"/>
      <c r="ADB568" s="30"/>
      <c r="ADC568" s="30"/>
      <c r="ADD568" s="30"/>
      <c r="ADE568" s="30"/>
      <c r="ADF568" s="30"/>
      <c r="ADG568" s="30"/>
      <c r="ADH568" s="30"/>
      <c r="ADI568" s="30"/>
      <c r="ADJ568" s="30"/>
      <c r="ADK568" s="30"/>
      <c r="ADL568" s="30"/>
      <c r="ADM568" s="30"/>
      <c r="ADN568" s="30"/>
      <c r="ADO568" s="30"/>
      <c r="ADP568" s="30"/>
      <c r="ADQ568" s="30"/>
      <c r="ADR568" s="30"/>
      <c r="ADS568" s="30"/>
      <c r="ADT568" s="30"/>
      <c r="ADU568" s="30"/>
      <c r="ADV568" s="30"/>
      <c r="ADW568" s="30"/>
      <c r="ADX568" s="128"/>
    </row>
    <row r="569" spans="1:829" ht="13.5" thickBot="1" x14ac:dyDescent="0.25">
      <c r="AT569" s="30"/>
      <c r="KI569" s="30"/>
      <c r="MW569" s="128"/>
      <c r="MX569" s="128"/>
      <c r="MY569" s="128"/>
      <c r="MZ569" s="128"/>
      <c r="NA569" s="128"/>
      <c r="NB569" s="128"/>
      <c r="NC569" s="128"/>
      <c r="ND569" s="128"/>
      <c r="NE569" s="128"/>
      <c r="NF569" s="128"/>
      <c r="NG569" s="128"/>
      <c r="NH569" s="128"/>
      <c r="NI569" s="128"/>
      <c r="NJ569" s="128"/>
      <c r="NK569" s="128"/>
      <c r="NL569" s="128"/>
      <c r="NM569" s="128"/>
      <c r="NN569" s="128"/>
      <c r="NO569" s="128"/>
      <c r="NP569" s="128"/>
      <c r="NQ569" s="128"/>
      <c r="NR569" s="128"/>
      <c r="NS569" s="128"/>
      <c r="NT569" s="128"/>
      <c r="NU569" s="128"/>
      <c r="NV569" s="128"/>
      <c r="NW569" s="128"/>
      <c r="NX569" s="128"/>
      <c r="NY569" s="128"/>
      <c r="NZ569" s="128"/>
      <c r="OA569" s="128"/>
      <c r="OB569" s="128"/>
      <c r="OC569" s="128"/>
      <c r="OD569" s="128"/>
      <c r="OE569" s="128"/>
      <c r="OF569" s="128"/>
      <c r="OG569" s="128"/>
      <c r="OH569" s="128"/>
      <c r="OI569" s="128"/>
      <c r="OJ569" s="128"/>
      <c r="OK569" s="128"/>
      <c r="OL569" s="128"/>
      <c r="OM569" s="30"/>
      <c r="ON569" s="30"/>
      <c r="OO569" s="128"/>
      <c r="OP569" s="128"/>
      <c r="OQ569" s="128"/>
      <c r="OR569" s="128"/>
      <c r="OS569" s="128"/>
      <c r="OT569" s="128"/>
      <c r="OU569" s="128"/>
      <c r="OV569" s="128"/>
      <c r="OW569" s="128"/>
      <c r="OX569" s="128"/>
      <c r="OY569" s="128"/>
      <c r="OZ569" s="128"/>
      <c r="PA569" s="128"/>
      <c r="PB569" s="128"/>
      <c r="PC569" s="128"/>
      <c r="PD569" s="128"/>
      <c r="PE569" s="128"/>
      <c r="PF569" s="128"/>
      <c r="PG569" s="128"/>
      <c r="PH569" s="128"/>
      <c r="PI569" s="128"/>
      <c r="PJ569" s="128"/>
      <c r="PK569" s="128"/>
      <c r="PL569" s="128"/>
      <c r="PM569" s="128"/>
      <c r="PN569" s="128"/>
      <c r="PO569" s="128"/>
      <c r="PP569" s="128"/>
      <c r="PQ569" s="128"/>
      <c r="PR569" s="128"/>
      <c r="PS569" s="128"/>
      <c r="PT569" s="128"/>
      <c r="PU569" s="128"/>
      <c r="PV569" s="128"/>
      <c r="PW569" s="128"/>
      <c r="PX569" s="128"/>
      <c r="PY569" s="128"/>
      <c r="PZ569" s="128"/>
      <c r="QA569" s="128"/>
      <c r="QB569" s="128"/>
      <c r="QC569" s="128"/>
      <c r="QD569" s="128"/>
      <c r="QE569" s="128"/>
      <c r="QF569" s="128"/>
      <c r="QG569" s="128"/>
      <c r="QH569" s="128"/>
      <c r="QI569" s="128"/>
      <c r="QJ569" s="128"/>
      <c r="QK569" s="128"/>
      <c r="QL569" s="128"/>
      <c r="QM569" s="128"/>
      <c r="QN569" s="128"/>
      <c r="QO569" s="128"/>
      <c r="QP569" s="128"/>
      <c r="QQ569" s="128"/>
      <c r="QR569" s="128"/>
      <c r="QS569" s="128"/>
      <c r="QT569" s="128"/>
      <c r="QU569" s="128"/>
      <c r="QV569" s="128"/>
      <c r="QW569" s="128"/>
      <c r="QX569" s="128"/>
      <c r="QY569" s="128"/>
      <c r="QZ569" s="128"/>
      <c r="RA569" s="128"/>
      <c r="RB569" s="128"/>
      <c r="RC569" s="128"/>
      <c r="RD569" s="128"/>
      <c r="RE569" s="128"/>
      <c r="RF569" s="128"/>
      <c r="RG569" s="128"/>
      <c r="RH569" s="128"/>
      <c r="RI569" s="128"/>
      <c r="RJ569" s="128"/>
      <c r="RK569" s="128"/>
      <c r="RL569" s="128"/>
      <c r="RM569" s="128"/>
      <c r="RN569" s="128"/>
      <c r="RO569" s="128"/>
      <c r="RP569" s="128"/>
      <c r="WT569" s="30"/>
      <c r="WU569" s="30"/>
      <c r="WV569" s="30"/>
      <c r="WW569" s="30"/>
      <c r="WX569" s="30"/>
      <c r="WY569" s="30"/>
      <c r="WZ569" s="30"/>
      <c r="XA569" s="30"/>
      <c r="XB569" s="30"/>
      <c r="XC569" s="30"/>
      <c r="XD569" s="30"/>
      <c r="XE569" s="30"/>
      <c r="XF569" s="30"/>
      <c r="XG569" s="30"/>
      <c r="XH569" s="30"/>
      <c r="XI569" s="30"/>
      <c r="XJ569" s="30"/>
      <c r="XK569" s="30"/>
      <c r="XL569" s="30"/>
      <c r="XM569" s="30"/>
      <c r="XN569" s="30"/>
      <c r="XO569" s="30"/>
      <c r="XP569" s="30"/>
      <c r="XQ569" s="30"/>
      <c r="XR569" s="30"/>
      <c r="XS569" s="30"/>
      <c r="XT569" s="30"/>
      <c r="XU569" s="30"/>
      <c r="XV569" s="30"/>
      <c r="XW569" s="30"/>
      <c r="XX569" s="30"/>
      <c r="XY569" s="30"/>
      <c r="XZ569" s="30"/>
      <c r="YA569" s="30"/>
      <c r="YB569" s="30"/>
      <c r="YC569" s="30"/>
      <c r="YD569" s="30"/>
      <c r="YE569" s="30"/>
      <c r="YF569" s="30"/>
      <c r="YG569" s="30"/>
      <c r="YH569" s="30"/>
      <c r="YI569" s="30"/>
      <c r="YJ569" s="30"/>
      <c r="YK569" s="30"/>
      <c r="YL569" s="30"/>
      <c r="YM569" s="30"/>
      <c r="YN569" s="30"/>
      <c r="YO569" s="30"/>
      <c r="YP569" s="30"/>
      <c r="YQ569" s="30"/>
      <c r="YR569" s="30"/>
      <c r="YS569" s="30"/>
      <c r="YT569" s="30"/>
      <c r="YU569" s="30"/>
      <c r="YV569" s="30"/>
      <c r="YW569" s="30"/>
      <c r="YX569" s="30"/>
      <c r="YY569" s="30"/>
      <c r="YZ569" s="30"/>
      <c r="ZA569" s="30"/>
      <c r="ZB569" s="30"/>
      <c r="ZC569" s="30"/>
      <c r="ZD569" s="30"/>
      <c r="ZE569" s="30"/>
      <c r="ZF569" s="30"/>
      <c r="ZG569" s="30"/>
      <c r="ZH569" s="30"/>
      <c r="ZI569" s="30"/>
      <c r="ZJ569" s="30"/>
      <c r="ZK569" s="30"/>
      <c r="ZL569" s="30"/>
      <c r="ZM569" s="30"/>
      <c r="ZN569" s="30"/>
      <c r="ZO569" s="30"/>
      <c r="ZP569" s="30"/>
      <c r="ZQ569" s="30"/>
      <c r="ZR569" s="30"/>
      <c r="ZS569" s="30"/>
      <c r="ZT569" s="30"/>
      <c r="ZU569" s="30"/>
      <c r="ZV569" s="30"/>
      <c r="ZW569" s="30"/>
      <c r="ZX569" s="30"/>
      <c r="ZY569" s="30"/>
      <c r="ZZ569" s="30"/>
      <c r="AAA569" s="30"/>
      <c r="AAB569" s="30"/>
      <c r="AAC569" s="30"/>
      <c r="AAD569" s="30"/>
      <c r="AAE569" s="30"/>
      <c r="AAF569" s="30"/>
      <c r="AAG569" s="30"/>
      <c r="AAH569" s="30"/>
      <c r="AAI569" s="30"/>
      <c r="AAJ569" s="30"/>
      <c r="AAK569" s="30"/>
      <c r="AAL569" s="30"/>
      <c r="AAM569" s="30"/>
      <c r="AAN569" s="30"/>
      <c r="AAO569" s="30"/>
      <c r="AAP569" s="30"/>
      <c r="AAQ569" s="30"/>
      <c r="AAR569" s="30"/>
      <c r="AAS569" s="30"/>
      <c r="AAT569" s="30"/>
      <c r="AAU569" s="30"/>
      <c r="AAV569" s="30"/>
      <c r="AAW569" s="30"/>
      <c r="AAX569" s="30"/>
      <c r="AAY569" s="30"/>
      <c r="AAZ569" s="30"/>
      <c r="ABA569" s="30"/>
      <c r="ABB569" s="30"/>
      <c r="ABC569" s="30"/>
      <c r="ABD569" s="30"/>
      <c r="ABE569" s="30"/>
      <c r="ABF569" s="30"/>
      <c r="ABG569" s="30"/>
      <c r="ABH569" s="30"/>
      <c r="ABI569" s="30"/>
      <c r="ABJ569" s="30"/>
      <c r="ABK569" s="30"/>
      <c r="ABL569" s="30"/>
      <c r="ABM569" s="30"/>
      <c r="ABN569" s="30"/>
      <c r="ABO569" s="30"/>
      <c r="ABP569" s="30"/>
      <c r="ABQ569" s="30"/>
      <c r="ABR569" s="30"/>
      <c r="ABS569" s="30"/>
      <c r="ABT569" s="30"/>
      <c r="ABU569" s="30"/>
      <c r="ABV569" s="30"/>
      <c r="ABW569" s="30"/>
      <c r="ABX569" s="30"/>
      <c r="ABY569" s="30"/>
      <c r="ABZ569" s="30"/>
      <c r="ACA569" s="30"/>
      <c r="ACB569" s="30"/>
      <c r="ACC569" s="30"/>
      <c r="ACD569" s="30"/>
      <c r="ACE569" s="30"/>
      <c r="ACF569" s="30"/>
      <c r="ACG569" s="30"/>
      <c r="ACH569" s="30"/>
      <c r="ACI569" s="30"/>
      <c r="ACJ569" s="30"/>
      <c r="ACK569" s="30"/>
      <c r="ACL569" s="30"/>
      <c r="ACM569" s="30"/>
      <c r="ACN569" s="30"/>
      <c r="ACO569" s="30"/>
      <c r="ACP569" s="30"/>
      <c r="ACQ569" s="30"/>
      <c r="ACR569" s="30"/>
      <c r="ACS569" s="30"/>
      <c r="ACT569" s="30"/>
      <c r="ACU569" s="30"/>
      <c r="ACV569" s="30"/>
      <c r="ACW569" s="30"/>
      <c r="ACX569" s="30"/>
      <c r="ACY569" s="30"/>
      <c r="ACZ569" s="30"/>
      <c r="ADA569" s="30"/>
      <c r="ADB569" s="30"/>
      <c r="ADC569" s="30"/>
      <c r="ADD569" s="30"/>
      <c r="ADE569" s="30"/>
      <c r="ADF569" s="30"/>
      <c r="ADG569" s="30"/>
      <c r="ADH569" s="30"/>
      <c r="ADI569" s="30"/>
      <c r="ADJ569" s="30"/>
      <c r="ADK569" s="30"/>
      <c r="ADL569" s="30"/>
      <c r="ADM569" s="30"/>
      <c r="ADN569" s="30"/>
      <c r="ADO569" s="30"/>
      <c r="ADP569" s="30"/>
      <c r="ADQ569" s="30"/>
      <c r="ADR569" s="30"/>
      <c r="ADS569" s="30"/>
      <c r="ADT569" s="30"/>
      <c r="ADU569" s="30"/>
      <c r="ADV569" s="30"/>
      <c r="ADW569" s="30"/>
    </row>
    <row r="570" spans="1:829" x14ac:dyDescent="0.2">
      <c r="A570" s="55" t="s">
        <v>494</v>
      </c>
      <c r="B570" s="7"/>
      <c r="C570" s="7"/>
      <c r="D570" s="7"/>
      <c r="F570" s="7"/>
      <c r="G570" s="7"/>
      <c r="AT570" s="30"/>
      <c r="BE570" s="7"/>
      <c r="BF570" s="7"/>
      <c r="BH570" s="30"/>
      <c r="BI570" s="30"/>
      <c r="BJ570" s="30"/>
      <c r="BK570" s="30"/>
      <c r="BL570" s="30"/>
      <c r="BM570" s="30"/>
      <c r="BN570" s="30"/>
      <c r="BO570" s="30"/>
      <c r="BP570" s="30"/>
      <c r="BQ570" s="30"/>
      <c r="BR570" s="30"/>
      <c r="BS570" s="30"/>
      <c r="BT570" s="30"/>
      <c r="BU570" s="30"/>
      <c r="BV570" s="30"/>
      <c r="BW570" s="30"/>
      <c r="BX570" s="30"/>
      <c r="BY570" s="30"/>
      <c r="BZ570" s="30"/>
      <c r="CA570" s="30"/>
      <c r="CB570" s="30"/>
      <c r="CC570" s="30"/>
      <c r="CD570" s="30"/>
      <c r="CE570" s="30"/>
      <c r="CF570" s="30"/>
      <c r="CG570" s="30"/>
      <c r="CH570" s="30"/>
      <c r="CI570" s="30"/>
      <c r="CJ570" s="30"/>
      <c r="CK570" s="30"/>
      <c r="CL570" s="30"/>
      <c r="CM570" s="30"/>
      <c r="CN570" s="30"/>
      <c r="CO570" s="30"/>
      <c r="CP570" s="30"/>
      <c r="CQ570" s="30"/>
      <c r="CR570" s="30"/>
      <c r="CS570" s="30"/>
      <c r="CT570" s="30"/>
      <c r="CU570" s="30"/>
      <c r="CV570" s="30"/>
      <c r="CW570" s="30"/>
      <c r="CX570" s="30"/>
      <c r="CY570" s="30"/>
      <c r="CZ570" s="30"/>
      <c r="DA570" s="30"/>
      <c r="DB570" s="30"/>
      <c r="DC570" s="30"/>
      <c r="DD570" s="30"/>
      <c r="DE570" s="30"/>
      <c r="DF570" s="30"/>
      <c r="DG570" s="30"/>
      <c r="DH570" s="30"/>
      <c r="DI570" s="30"/>
      <c r="DJ570" s="30"/>
      <c r="DK570" s="30"/>
      <c r="DL570" s="30"/>
      <c r="DM570" s="30"/>
      <c r="DN570" s="30"/>
      <c r="DO570" s="30"/>
      <c r="DP570" s="30"/>
      <c r="DQ570" s="30"/>
      <c r="DR570" s="30"/>
      <c r="DS570" s="30"/>
      <c r="DT570" s="30"/>
      <c r="DU570" s="30"/>
      <c r="DV570" s="30"/>
      <c r="DW570" s="30"/>
      <c r="DX570" s="30"/>
      <c r="DY570" s="30"/>
      <c r="DZ570" s="30"/>
      <c r="EA570" s="30"/>
      <c r="EB570" s="30"/>
      <c r="EC570" s="30"/>
      <c r="ED570" s="30"/>
      <c r="EE570" s="30"/>
      <c r="EF570" s="30"/>
      <c r="EG570" s="30"/>
      <c r="EH570" s="30"/>
      <c r="EI570" s="30"/>
      <c r="EJ570" s="30"/>
      <c r="EK570" s="30"/>
      <c r="EL570" s="30"/>
      <c r="EM570" s="30"/>
      <c r="EN570" s="30"/>
      <c r="EO570" s="30"/>
      <c r="EP570" s="30"/>
      <c r="EQ570" s="30"/>
      <c r="ER570" s="30"/>
      <c r="ES570" s="30"/>
      <c r="ET570" s="30"/>
      <c r="EU570" s="30"/>
      <c r="EV570" s="30"/>
      <c r="EW570" s="30"/>
      <c r="EX570" s="30"/>
      <c r="EY570" s="30"/>
      <c r="EZ570" s="30"/>
      <c r="FA570" s="30"/>
      <c r="FB570" s="30"/>
      <c r="FC570" s="30"/>
      <c r="FD570" s="30"/>
      <c r="FE570" s="30"/>
      <c r="FF570" s="30"/>
      <c r="FG570" s="30"/>
      <c r="FH570" s="30"/>
      <c r="FI570" s="30"/>
      <c r="FJ570" s="30"/>
      <c r="FK570" s="30"/>
      <c r="FL570" s="30"/>
      <c r="FM570" s="30"/>
      <c r="FN570" s="30"/>
      <c r="FO570" s="30"/>
      <c r="FP570" s="30"/>
      <c r="FQ570" s="30"/>
      <c r="FR570" s="30"/>
      <c r="FS570" s="30"/>
      <c r="FT570" s="30"/>
      <c r="FU570" s="30"/>
      <c r="FV570" s="30"/>
      <c r="FW570" s="30"/>
      <c r="FX570" s="30"/>
      <c r="FY570" s="30"/>
      <c r="FZ570" s="30"/>
      <c r="GA570" s="30"/>
      <c r="GB570" s="30"/>
      <c r="GC570" s="30"/>
      <c r="GD570" s="30"/>
      <c r="GE570" s="30"/>
      <c r="GF570" s="30"/>
      <c r="GG570" s="30"/>
      <c r="GH570" s="30"/>
      <c r="GI570" s="30"/>
      <c r="GJ570" s="30"/>
      <c r="GK570" s="30"/>
      <c r="GL570" s="30"/>
      <c r="GM570" s="30"/>
      <c r="GN570" s="30"/>
      <c r="GO570" s="30"/>
      <c r="GP570" s="30"/>
      <c r="GQ570" s="30"/>
      <c r="GR570" s="30"/>
      <c r="GS570" s="30"/>
      <c r="GT570" s="30"/>
      <c r="GU570" s="30"/>
      <c r="GV570" s="30"/>
      <c r="GW570" s="30"/>
      <c r="GX570" s="30"/>
      <c r="GY570" s="30"/>
      <c r="GZ570" s="30"/>
      <c r="HA570" s="30"/>
      <c r="HB570" s="30"/>
      <c r="HC570" s="30"/>
      <c r="HD570" s="30"/>
      <c r="HE570" s="30"/>
      <c r="HF570" s="30"/>
      <c r="HG570" s="30"/>
      <c r="HH570" s="30"/>
      <c r="HI570" s="30"/>
      <c r="HJ570" s="30"/>
      <c r="HK570" s="30"/>
      <c r="HL570" s="30"/>
      <c r="HM570" s="30"/>
      <c r="HN570" s="30"/>
      <c r="HO570" s="30"/>
      <c r="HP570" s="30"/>
      <c r="HQ570" s="30"/>
      <c r="HR570" s="30"/>
      <c r="HS570" s="30"/>
      <c r="HT570" s="30"/>
      <c r="HU570" s="30"/>
      <c r="HV570" s="30"/>
      <c r="HW570" s="30"/>
      <c r="HX570" s="30"/>
      <c r="HY570" s="30"/>
      <c r="HZ570" s="30"/>
      <c r="IA570" s="30"/>
      <c r="IB570" s="30"/>
      <c r="IC570" s="30"/>
      <c r="ID570" s="30"/>
      <c r="IE570" s="30"/>
      <c r="IF570" s="30"/>
      <c r="IG570" s="30"/>
      <c r="IH570" s="30"/>
      <c r="II570" s="30"/>
      <c r="IJ570" s="30"/>
      <c r="IK570" s="30"/>
      <c r="IL570" s="30"/>
      <c r="IM570" s="30"/>
      <c r="IN570" s="30"/>
      <c r="IO570" s="30"/>
      <c r="IP570" s="30"/>
      <c r="IQ570" s="30"/>
      <c r="IR570" s="30"/>
      <c r="IS570" s="30"/>
      <c r="IT570" s="30"/>
      <c r="IU570" s="30"/>
      <c r="IV570" s="30"/>
      <c r="IW570" s="30"/>
      <c r="IX570" s="30"/>
      <c r="IY570" s="30"/>
      <c r="IZ570" s="30"/>
      <c r="JA570" s="30"/>
      <c r="JB570" s="30"/>
      <c r="JC570" s="30"/>
      <c r="JD570" s="30"/>
      <c r="JE570" s="30"/>
      <c r="JF570" s="30"/>
      <c r="JG570" s="30"/>
      <c r="JH570" s="30"/>
      <c r="JI570" s="30"/>
      <c r="JJ570" s="30"/>
      <c r="JK570" s="30"/>
      <c r="JL570" s="30"/>
      <c r="JM570" s="30"/>
      <c r="JN570" s="30"/>
      <c r="JO570" s="30"/>
      <c r="JP570" s="30"/>
      <c r="JQ570" s="30"/>
      <c r="JR570" s="30"/>
      <c r="JS570" s="30"/>
      <c r="JT570" s="30"/>
      <c r="JU570" s="30"/>
      <c r="JV570" s="30"/>
      <c r="JW570" s="30"/>
      <c r="JX570" s="30"/>
      <c r="JY570" s="30"/>
      <c r="JZ570" s="30"/>
      <c r="KA570" s="30"/>
      <c r="KB570" s="30"/>
      <c r="KC570" s="30"/>
      <c r="KD570" s="30"/>
      <c r="KE570" s="30"/>
      <c r="KF570" s="30"/>
      <c r="KG570" s="30"/>
      <c r="KH570" s="30"/>
      <c r="KI570" s="30"/>
      <c r="KJ570" s="30"/>
      <c r="KK570" s="30"/>
      <c r="KL570" s="30"/>
      <c r="KM570" s="30"/>
      <c r="KN570" s="30"/>
      <c r="KO570" s="30"/>
      <c r="KP570" s="30"/>
      <c r="KQ570" s="30"/>
      <c r="KR570" s="30"/>
      <c r="KS570" s="30"/>
      <c r="KT570" s="30"/>
      <c r="KU570" s="30"/>
      <c r="KV570" s="30"/>
      <c r="KW570" s="30"/>
      <c r="KX570" s="30"/>
      <c r="KY570" s="30"/>
      <c r="KZ570" s="30"/>
      <c r="LA570" s="30"/>
      <c r="LB570" s="30"/>
      <c r="LC570" s="30"/>
      <c r="LD570" s="30"/>
      <c r="LE570" s="30"/>
      <c r="LF570" s="30"/>
      <c r="LG570" s="30"/>
      <c r="LH570" s="30"/>
      <c r="LI570" s="30"/>
      <c r="LJ570" s="30"/>
      <c r="LK570" s="30"/>
      <c r="LL570" s="30"/>
      <c r="LM570" s="30"/>
      <c r="LN570" s="30"/>
      <c r="LO570" s="30"/>
      <c r="LP570" s="30"/>
      <c r="LQ570" s="30"/>
      <c r="LR570" s="30"/>
      <c r="LS570" s="30"/>
      <c r="LT570" s="30"/>
      <c r="LU570" s="30"/>
      <c r="LV570" s="30"/>
      <c r="LW570" s="30"/>
      <c r="MB570" s="30"/>
      <c r="MC570" s="30"/>
      <c r="MD570" s="30"/>
      <c r="ME570" s="30"/>
      <c r="MF570" s="30"/>
      <c r="MG570" s="30"/>
      <c r="MH570" s="30"/>
      <c r="MI570" s="30"/>
      <c r="MJ570" s="30"/>
      <c r="MK570" s="30"/>
      <c r="ML570" s="30"/>
      <c r="MM570" s="30"/>
      <c r="MN570" s="30"/>
      <c r="MO570" s="30"/>
      <c r="MP570" s="30"/>
      <c r="MQ570" s="30"/>
      <c r="MR570" s="30"/>
      <c r="MS570" s="30"/>
      <c r="MT570" s="30"/>
      <c r="MU570" s="30"/>
      <c r="MV570" s="30"/>
      <c r="MW570" s="128"/>
      <c r="MX570" s="128"/>
      <c r="MY570" s="128"/>
      <c r="MZ570" s="128"/>
      <c r="NA570" s="128"/>
      <c r="NB570" s="128"/>
      <c r="NC570" s="128"/>
      <c r="ND570" s="128"/>
      <c r="NE570" s="128"/>
      <c r="NF570" s="128"/>
      <c r="NG570" s="128"/>
      <c r="NH570" s="128"/>
      <c r="NI570" s="128"/>
      <c r="NJ570" s="128"/>
      <c r="NK570" s="128"/>
      <c r="NL570" s="128"/>
      <c r="NM570" s="128"/>
      <c r="NN570" s="128"/>
      <c r="NO570" s="128"/>
      <c r="NP570" s="128"/>
      <c r="NQ570" s="128"/>
      <c r="NR570" s="128"/>
      <c r="NS570" s="128"/>
      <c r="NT570" s="128"/>
      <c r="NU570" s="128"/>
      <c r="NV570" s="128"/>
      <c r="NW570" s="128"/>
      <c r="NX570" s="128"/>
      <c r="NY570" s="128"/>
      <c r="NZ570" s="128"/>
      <c r="OA570" s="128"/>
      <c r="OB570" s="128"/>
      <c r="OC570" s="128"/>
      <c r="OD570" s="128"/>
      <c r="OE570" s="128"/>
      <c r="OF570" s="128"/>
      <c r="OG570" s="128"/>
      <c r="OH570" s="128"/>
      <c r="OI570" s="128"/>
      <c r="OJ570" s="128"/>
      <c r="OK570" s="128"/>
      <c r="OL570" s="128"/>
      <c r="OM570" s="30"/>
      <c r="ON570" s="30"/>
      <c r="OO570" s="128"/>
      <c r="OP570" s="128"/>
      <c r="OQ570" s="128"/>
      <c r="OR570" s="128"/>
      <c r="OS570" s="128"/>
      <c r="PF570" s="144">
        <v>1473.44</v>
      </c>
      <c r="PG570" s="147"/>
      <c r="PH570" s="147"/>
      <c r="PI570" s="147"/>
      <c r="QD570" s="144">
        <v>1785.3</v>
      </c>
      <c r="RP570" s="144">
        <v>501112.29</v>
      </c>
      <c r="XB570" s="30"/>
      <c r="XC570" s="30"/>
      <c r="XD570" s="30"/>
      <c r="XE570" s="30"/>
      <c r="XF570" s="30"/>
      <c r="XG570" s="30"/>
      <c r="XH570" s="30"/>
      <c r="XI570" s="30"/>
      <c r="XJ570" s="30"/>
      <c r="XK570" s="30"/>
      <c r="XL570" s="30"/>
      <c r="XM570" s="30"/>
      <c r="XN570" s="30"/>
      <c r="XO570" s="30"/>
      <c r="XP570" s="30"/>
      <c r="XQ570" s="30"/>
      <c r="XR570" s="30"/>
      <c r="XS570" s="30"/>
      <c r="XT570" s="30"/>
      <c r="XU570" s="30"/>
      <c r="XV570" s="30"/>
      <c r="XW570" s="30"/>
      <c r="XX570" s="30"/>
      <c r="XY570" s="30"/>
      <c r="XZ570" s="30"/>
      <c r="YA570" s="30"/>
      <c r="YB570" s="30"/>
      <c r="YC570" s="30"/>
      <c r="YD570" s="30"/>
      <c r="YE570" s="30"/>
      <c r="YF570" s="30"/>
      <c r="YG570" s="30"/>
      <c r="YH570" s="30"/>
      <c r="YI570" s="30"/>
      <c r="YJ570" s="30"/>
      <c r="YK570" s="30"/>
      <c r="YL570" s="30"/>
      <c r="YM570" s="30"/>
      <c r="YN570" s="30"/>
      <c r="YO570" s="30"/>
      <c r="YP570" s="30"/>
      <c r="YQ570" s="30"/>
      <c r="YR570" s="30"/>
      <c r="YS570" s="30"/>
      <c r="YT570" s="30"/>
      <c r="YU570" s="73">
        <v>2601</v>
      </c>
      <c r="YV570" s="30"/>
      <c r="YW570" s="30"/>
      <c r="YX570" s="30"/>
      <c r="YY570" s="30"/>
      <c r="YZ570" s="30"/>
      <c r="ZA570" s="30"/>
      <c r="ZB570" s="30"/>
      <c r="ZC570" s="30"/>
      <c r="ZD570" s="30"/>
      <c r="ZE570" s="30"/>
      <c r="ZF570" s="30"/>
      <c r="ZG570" s="30"/>
      <c r="ZH570" s="30"/>
      <c r="ZI570" s="30"/>
      <c r="ZJ570" s="30"/>
      <c r="ZK570" s="30"/>
      <c r="ZL570" s="30"/>
      <c r="ZM570" s="30"/>
      <c r="ZN570" s="30"/>
      <c r="ZO570" s="30"/>
      <c r="ZP570" s="30"/>
      <c r="ZQ570" s="30"/>
      <c r="ZR570" s="30"/>
      <c r="ZS570" s="30"/>
      <c r="ZT570" s="30"/>
      <c r="ZU570" s="30"/>
      <c r="ZV570" s="30"/>
      <c r="ZW570" s="30"/>
      <c r="ZX570" s="30"/>
      <c r="ZY570" s="30"/>
      <c r="ZZ570" s="30"/>
      <c r="AAA570" s="30"/>
      <c r="AAB570" s="30"/>
      <c r="AAC570" s="30"/>
      <c r="AAD570" s="30"/>
      <c r="AAE570" s="30"/>
      <c r="AAF570" s="30"/>
      <c r="AAG570" s="30"/>
      <c r="AAH570" s="30"/>
      <c r="AAI570" s="30"/>
      <c r="AAJ570" s="30"/>
      <c r="AAK570" s="30"/>
      <c r="AAL570" s="30"/>
      <c r="AAM570" s="30"/>
      <c r="AAN570" s="30"/>
      <c r="AAO570" s="30"/>
      <c r="AAP570" s="30"/>
      <c r="AAQ570" s="30"/>
      <c r="AAR570" s="30"/>
      <c r="AAS570" s="30"/>
      <c r="AAT570" s="30"/>
      <c r="AAU570" s="30"/>
      <c r="AAV570" s="30"/>
      <c r="AAW570" s="30"/>
      <c r="AAX570" s="30"/>
      <c r="AAY570" s="30"/>
      <c r="AAZ570" s="30"/>
      <c r="ABA570" s="30"/>
      <c r="ABB570" s="30"/>
      <c r="ABC570" s="30"/>
      <c r="ABD570" s="30"/>
      <c r="ABE570" s="30"/>
      <c r="ABF570" s="30"/>
      <c r="ABG570" s="30"/>
      <c r="ABH570" s="30"/>
      <c r="ABI570" s="30"/>
      <c r="ABJ570" s="30"/>
      <c r="ABK570" s="30"/>
      <c r="ABL570" s="30"/>
      <c r="ABM570" s="30"/>
      <c r="ABN570" s="30"/>
      <c r="ABO570" s="30"/>
      <c r="ABP570" s="30"/>
      <c r="ABQ570" s="30"/>
      <c r="ABR570" s="30"/>
      <c r="ABS570" s="30"/>
      <c r="ABT570" s="30"/>
      <c r="ABU570" s="30"/>
      <c r="ABV570" s="30"/>
      <c r="ABW570" s="30"/>
      <c r="ABX570" s="30"/>
      <c r="ABY570" s="30"/>
      <c r="ABZ570" s="30"/>
      <c r="ACA570" s="30"/>
      <c r="ACB570" s="30"/>
      <c r="ACC570" s="30"/>
      <c r="ACD570" s="30"/>
      <c r="ACE570" s="30"/>
      <c r="ACF570" s="30"/>
      <c r="ACG570" s="30"/>
      <c r="ACH570" s="30"/>
      <c r="ACI570" s="30"/>
      <c r="ACJ570" s="30"/>
      <c r="ACK570" s="30"/>
      <c r="ACL570" s="30"/>
      <c r="ACM570" s="30"/>
      <c r="ACN570" s="30"/>
      <c r="ACO570" s="30"/>
      <c r="ACP570" s="30"/>
      <c r="ACQ570" s="30"/>
      <c r="ACR570" s="30"/>
      <c r="ACS570" s="30"/>
      <c r="ACT570" s="30"/>
      <c r="ACU570" s="30"/>
      <c r="ACV570" s="30"/>
      <c r="ACW570" s="30"/>
      <c r="ACX570" s="30"/>
      <c r="ACY570" s="30"/>
      <c r="ACZ570" s="30"/>
      <c r="ADA570" s="30"/>
      <c r="ADB570" s="30"/>
      <c r="ADC570" s="30"/>
      <c r="ADD570" s="30"/>
      <c r="ADE570" s="30"/>
      <c r="ADF570" s="30"/>
      <c r="ADG570" s="30"/>
      <c r="ADH570" s="30"/>
      <c r="ADI570" s="30"/>
      <c r="ADJ570" s="30"/>
      <c r="ADK570" s="30"/>
      <c r="ADL570" s="30"/>
      <c r="ADM570" s="30"/>
      <c r="ADN570" s="30"/>
      <c r="ADO570" s="30"/>
      <c r="ADP570" s="30"/>
      <c r="ADQ570" s="30"/>
      <c r="ADR570" s="30"/>
      <c r="ADS570" s="30"/>
      <c r="ADT570" s="30"/>
      <c r="ADU570" s="30"/>
      <c r="ADV570" s="30"/>
      <c r="ADW570" s="30"/>
      <c r="ADX570" s="7"/>
      <c r="ADY570" s="73">
        <f>RP570+YU570</f>
        <v>503713.29</v>
      </c>
      <c r="ADZ570" s="5"/>
      <c r="AEA570" s="7"/>
      <c r="AEB570" s="7"/>
      <c r="AEC570" s="7"/>
      <c r="AED570" s="7"/>
      <c r="AEE570" s="7"/>
      <c r="AEF570" s="7"/>
      <c r="AEG570" s="7"/>
      <c r="AEH570" s="7"/>
      <c r="AEI570" s="7"/>
      <c r="AEJ570" s="7"/>
      <c r="AEK570" s="7"/>
      <c r="AEL570" s="7"/>
      <c r="AEM570" s="7"/>
      <c r="AEN570" s="7"/>
      <c r="AEO570" s="7"/>
      <c r="AEP570" s="7"/>
      <c r="AEQ570" s="7"/>
      <c r="AER570" s="7"/>
      <c r="AES570" s="7"/>
      <c r="AET570" s="7"/>
      <c r="AEU570" s="7"/>
      <c r="AEV570" s="7"/>
      <c r="AEW570" s="7"/>
    </row>
    <row r="571" spans="1:829" x14ac:dyDescent="0.2">
      <c r="A571" s="55" t="s">
        <v>382</v>
      </c>
      <c r="AT571" s="30"/>
      <c r="BH571" s="30"/>
      <c r="BI571" s="30"/>
      <c r="BJ571" s="30"/>
      <c r="BK571" s="30"/>
      <c r="BL571" s="30"/>
      <c r="BM571" s="30"/>
      <c r="BN571" s="30"/>
      <c r="BO571" s="30"/>
      <c r="BP571" s="30"/>
      <c r="BQ571" s="30"/>
      <c r="BR571" s="30"/>
      <c r="BS571" s="30"/>
      <c r="BT571" s="30"/>
      <c r="BU571" s="30"/>
      <c r="BV571" s="30"/>
      <c r="BW571" s="30"/>
      <c r="BX571" s="30"/>
      <c r="BY571" s="30"/>
      <c r="BZ571" s="30"/>
      <c r="CA571" s="30"/>
      <c r="CB571" s="30"/>
      <c r="CC571" s="30"/>
      <c r="CD571" s="30"/>
      <c r="CE571" s="30"/>
      <c r="CF571" s="30"/>
      <c r="CG571" s="30"/>
      <c r="CH571" s="30"/>
      <c r="CI571" s="30"/>
      <c r="CJ571" s="30"/>
      <c r="CK571" s="30"/>
      <c r="CL571" s="30"/>
      <c r="CM571" s="30"/>
      <c r="CN571" s="30"/>
      <c r="CO571" s="30"/>
      <c r="CP571" s="30"/>
      <c r="CQ571" s="30"/>
      <c r="CR571" s="30"/>
      <c r="CS571" s="30"/>
      <c r="CT571" s="30"/>
      <c r="CU571" s="30"/>
      <c r="CV571" s="30"/>
      <c r="CW571" s="30"/>
      <c r="CX571" s="30"/>
      <c r="CY571" s="30"/>
      <c r="CZ571" s="30"/>
      <c r="DA571" s="30"/>
      <c r="DB571" s="30"/>
      <c r="DC571" s="30"/>
      <c r="DD571" s="30"/>
      <c r="DE571" s="30"/>
      <c r="DF571" s="30"/>
      <c r="DG571" s="30"/>
      <c r="DH571" s="30"/>
      <c r="DI571" s="30"/>
      <c r="DJ571" s="30"/>
      <c r="DK571" s="30"/>
      <c r="DL571" s="30"/>
      <c r="DM571" s="30"/>
      <c r="DN571" s="30"/>
      <c r="DO571" s="30"/>
      <c r="DP571" s="30"/>
      <c r="DQ571" s="30"/>
      <c r="DR571" s="30"/>
      <c r="DS571" s="30"/>
      <c r="DT571" s="30"/>
      <c r="DU571" s="30"/>
      <c r="DV571" s="30"/>
      <c r="DW571" s="30"/>
      <c r="DX571" s="30"/>
      <c r="DY571" s="30"/>
      <c r="DZ571" s="30"/>
      <c r="EA571" s="30"/>
      <c r="EB571" s="30"/>
      <c r="EC571" s="30"/>
      <c r="ED571" s="30"/>
      <c r="EE571" s="30"/>
      <c r="EF571" s="30"/>
      <c r="EG571" s="30"/>
      <c r="EH571" s="30"/>
      <c r="EI571" s="30"/>
      <c r="EJ571" s="30"/>
      <c r="EK571" s="30"/>
      <c r="EL571" s="30"/>
      <c r="EM571" s="30"/>
      <c r="EN571" s="30"/>
      <c r="EO571" s="30"/>
      <c r="EP571" s="30"/>
      <c r="EQ571" s="30"/>
      <c r="ER571" s="30"/>
      <c r="ES571" s="30"/>
      <c r="ET571" s="30"/>
      <c r="EU571" s="30"/>
      <c r="EV571" s="30"/>
      <c r="EW571" s="30"/>
      <c r="EX571" s="30"/>
      <c r="EY571" s="30"/>
      <c r="EZ571" s="30"/>
      <c r="FA571" s="30"/>
      <c r="FB571" s="30"/>
      <c r="FC571" s="30"/>
      <c r="FD571" s="30"/>
      <c r="FE571" s="30"/>
      <c r="FF571" s="30"/>
      <c r="FG571" s="30"/>
      <c r="FH571" s="30"/>
      <c r="FI571" s="30"/>
      <c r="FJ571" s="30"/>
      <c r="FK571" s="30"/>
      <c r="FL571" s="30"/>
      <c r="FM571" s="30"/>
      <c r="FN571" s="30"/>
      <c r="FO571" s="30"/>
      <c r="FP571" s="30"/>
      <c r="FQ571" s="30"/>
      <c r="FR571" s="30"/>
      <c r="FS571" s="30"/>
      <c r="FT571" s="30"/>
      <c r="FU571" s="30"/>
      <c r="FV571" s="30"/>
      <c r="FW571" s="30"/>
      <c r="FX571" s="30"/>
      <c r="FY571" s="30"/>
      <c r="FZ571" s="30"/>
      <c r="GA571" s="30"/>
      <c r="GB571" s="30"/>
      <c r="GC571" s="30"/>
      <c r="GD571" s="30"/>
      <c r="GE571" s="30"/>
      <c r="GF571" s="30"/>
      <c r="GG571" s="30"/>
      <c r="GH571" s="30"/>
      <c r="GI571" s="30"/>
      <c r="GJ571" s="30"/>
      <c r="GK571" s="30"/>
      <c r="GL571" s="30"/>
      <c r="GM571" s="30"/>
      <c r="GN571" s="30"/>
      <c r="GO571" s="30"/>
      <c r="GP571" s="30"/>
      <c r="GQ571" s="30"/>
      <c r="GR571" s="30"/>
      <c r="GS571" s="30"/>
      <c r="GT571" s="30"/>
      <c r="GU571" s="30"/>
      <c r="GV571" s="30"/>
      <c r="GW571" s="30"/>
      <c r="GX571" s="30"/>
      <c r="GY571" s="30"/>
      <c r="GZ571" s="30"/>
      <c r="HA571" s="30"/>
      <c r="HB571" s="30"/>
      <c r="HC571" s="30"/>
      <c r="HD571" s="30"/>
      <c r="HE571" s="30"/>
      <c r="HF571" s="30"/>
      <c r="HG571" s="30"/>
      <c r="HH571" s="30"/>
      <c r="HI571" s="30"/>
      <c r="HJ571" s="30"/>
      <c r="HK571" s="30"/>
      <c r="HL571" s="30"/>
      <c r="HM571" s="30"/>
      <c r="HN571" s="30"/>
      <c r="HO571" s="30"/>
      <c r="HP571" s="30"/>
      <c r="HQ571" s="30"/>
      <c r="HR571" s="30"/>
      <c r="HS571" s="30"/>
      <c r="HT571" s="30"/>
      <c r="HU571" s="30"/>
      <c r="HV571" s="30"/>
      <c r="HW571" s="30"/>
      <c r="HX571" s="30"/>
      <c r="HY571" s="30"/>
      <c r="HZ571" s="30"/>
      <c r="IA571" s="30"/>
      <c r="IB571" s="30"/>
      <c r="IC571" s="30"/>
      <c r="ID571" s="30"/>
      <c r="IE571" s="30"/>
      <c r="IF571" s="30"/>
      <c r="IG571" s="30"/>
      <c r="IH571" s="30"/>
      <c r="II571" s="30"/>
      <c r="IJ571" s="30"/>
      <c r="IK571" s="30"/>
      <c r="IL571" s="30"/>
      <c r="IM571" s="30"/>
      <c r="IN571" s="30"/>
      <c r="IO571" s="30"/>
      <c r="IP571" s="30"/>
      <c r="IQ571" s="30"/>
      <c r="IR571" s="30"/>
      <c r="IS571" s="30"/>
      <c r="IT571" s="30"/>
      <c r="IU571" s="30"/>
      <c r="IV571" s="30"/>
      <c r="IW571" s="30"/>
      <c r="IX571" s="30"/>
      <c r="IY571" s="30"/>
      <c r="IZ571" s="30"/>
      <c r="JA571" s="30"/>
      <c r="JB571" s="30"/>
      <c r="JC571" s="30"/>
      <c r="JD571" s="30"/>
      <c r="JE571" s="30"/>
      <c r="JF571" s="30"/>
      <c r="JG571" s="30"/>
      <c r="JH571" s="30"/>
      <c r="JI571" s="30"/>
      <c r="JJ571" s="30"/>
      <c r="JK571" s="30"/>
      <c r="JL571" s="30"/>
      <c r="JM571" s="30"/>
      <c r="JN571" s="30"/>
      <c r="JO571" s="30"/>
      <c r="JP571" s="30"/>
      <c r="JQ571" s="30"/>
      <c r="JR571" s="30"/>
      <c r="JS571" s="30"/>
      <c r="JT571" s="30"/>
      <c r="JU571" s="30"/>
      <c r="JV571" s="30"/>
      <c r="JW571" s="30"/>
      <c r="JX571" s="30"/>
      <c r="JY571" s="30"/>
      <c r="JZ571" s="30"/>
      <c r="KA571" s="30"/>
      <c r="KB571" s="30"/>
      <c r="KC571" s="30"/>
      <c r="KD571" s="30"/>
      <c r="KE571" s="30"/>
      <c r="KF571" s="30"/>
      <c r="KG571" s="30"/>
      <c r="KH571" s="30"/>
      <c r="KI571" s="30"/>
      <c r="KJ571" s="30"/>
      <c r="KK571" s="30"/>
      <c r="KL571" s="30"/>
      <c r="KM571" s="30"/>
      <c r="KN571" s="30"/>
      <c r="KO571" s="30"/>
      <c r="KP571" s="30"/>
      <c r="KQ571" s="30"/>
      <c r="KR571" s="30"/>
      <c r="KS571" s="30"/>
      <c r="KT571" s="30"/>
      <c r="KU571" s="30"/>
      <c r="KV571" s="30"/>
      <c r="KW571" s="30"/>
      <c r="KX571" s="30"/>
      <c r="KY571" s="30"/>
      <c r="KZ571" s="30"/>
      <c r="LA571" s="30"/>
      <c r="LB571" s="30"/>
      <c r="LC571" s="30"/>
      <c r="LD571" s="30"/>
      <c r="LE571" s="30"/>
      <c r="LF571" s="30"/>
      <c r="LG571" s="30"/>
      <c r="LH571" s="30"/>
      <c r="LI571" s="30"/>
      <c r="LJ571" s="30"/>
      <c r="LK571" s="30"/>
      <c r="LL571" s="30"/>
      <c r="LM571" s="30"/>
      <c r="LN571" s="30"/>
      <c r="LO571" s="30"/>
      <c r="LP571" s="30"/>
      <c r="LQ571" s="30"/>
      <c r="LR571" s="30"/>
      <c r="LS571" s="30"/>
      <c r="LT571" s="30"/>
      <c r="LU571" s="30"/>
      <c r="LV571" s="30"/>
      <c r="LW571" s="30"/>
      <c r="MB571" s="30"/>
      <c r="MC571" s="30"/>
      <c r="MD571" s="30"/>
      <c r="ME571" s="30"/>
      <c r="MF571" s="30"/>
      <c r="MG571" s="30"/>
      <c r="MH571" s="30"/>
      <c r="MI571" s="30"/>
      <c r="MJ571" s="30"/>
      <c r="MK571" s="30"/>
      <c r="ML571" s="30"/>
      <c r="MM571" s="30"/>
      <c r="MN571" s="30"/>
      <c r="MO571" s="30"/>
      <c r="MP571" s="30"/>
      <c r="MQ571" s="30"/>
      <c r="MR571" s="30"/>
      <c r="MS571" s="30"/>
      <c r="MT571" s="30"/>
      <c r="MU571" s="30"/>
      <c r="MV571" s="30"/>
      <c r="MW571" s="128"/>
      <c r="MX571" s="128"/>
      <c r="MY571" s="128"/>
      <c r="MZ571" s="128"/>
      <c r="NA571" s="128"/>
      <c r="NB571" s="128"/>
      <c r="NC571" s="128"/>
      <c r="ND571" s="128"/>
      <c r="NE571" s="128"/>
      <c r="NF571" s="128"/>
      <c r="NG571" s="128"/>
      <c r="NH571" s="128"/>
      <c r="NI571" s="128"/>
      <c r="NJ571" s="128"/>
      <c r="NK571" s="128"/>
      <c r="NL571" s="128"/>
      <c r="NM571" s="128"/>
      <c r="NN571" s="128"/>
      <c r="NO571" s="128"/>
      <c r="NP571" s="128"/>
      <c r="NQ571" s="128"/>
      <c r="NR571" s="128"/>
      <c r="NS571" s="128"/>
      <c r="NT571" s="128"/>
      <c r="NU571" s="128"/>
      <c r="NV571" s="128"/>
      <c r="NW571" s="128"/>
      <c r="NX571" s="128"/>
      <c r="NY571" s="128"/>
      <c r="NZ571" s="128"/>
      <c r="OA571" s="128"/>
      <c r="OB571" s="128"/>
      <c r="OC571" s="128"/>
      <c r="OD571" s="128"/>
      <c r="OE571" s="128"/>
      <c r="OF571" s="128"/>
      <c r="OG571" s="128"/>
      <c r="OH571" s="128"/>
      <c r="OI571" s="128"/>
      <c r="OJ571" s="128"/>
      <c r="OK571" s="128"/>
      <c r="OL571" s="128"/>
      <c r="OM571" s="30"/>
      <c r="ON571" s="30"/>
      <c r="OO571" s="128"/>
      <c r="OP571" s="128"/>
      <c r="OQ571" s="128"/>
      <c r="OR571" s="128"/>
      <c r="OS571" s="128"/>
      <c r="PF571" s="145">
        <v>1473.44</v>
      </c>
      <c r="PG571" s="147"/>
      <c r="PH571" s="147"/>
      <c r="PI571" s="147"/>
      <c r="QD571" s="145">
        <v>1785.3</v>
      </c>
      <c r="RP571" s="145">
        <v>501112.29</v>
      </c>
      <c r="YU571" s="145">
        <v>2601</v>
      </c>
      <c r="YV571" s="30"/>
      <c r="YW571" s="30"/>
      <c r="YX571" s="30"/>
      <c r="YY571" s="30"/>
      <c r="YZ571" s="30"/>
      <c r="ZA571" s="30"/>
      <c r="ZB571" s="30"/>
      <c r="ZC571" s="30"/>
      <c r="ZD571" s="30"/>
      <c r="ZE571" s="30"/>
      <c r="ZF571" s="30"/>
      <c r="ZG571" s="30"/>
      <c r="ZH571" s="30"/>
      <c r="ZI571" s="30"/>
      <c r="ZJ571" s="30"/>
      <c r="ZK571" s="30"/>
      <c r="ZL571" s="30"/>
      <c r="ZM571" s="30"/>
      <c r="ZN571" s="30"/>
      <c r="ZO571" s="30"/>
      <c r="ZP571" s="30"/>
      <c r="ZQ571" s="30"/>
      <c r="ZR571" s="30"/>
      <c r="ZS571" s="30"/>
      <c r="ZT571" s="30"/>
      <c r="ZU571" s="30"/>
      <c r="ZV571" s="30"/>
      <c r="ZW571" s="30"/>
      <c r="ZX571" s="30"/>
      <c r="ZY571" s="30"/>
      <c r="ZZ571" s="30"/>
      <c r="AAA571" s="30"/>
      <c r="AAB571" s="30"/>
      <c r="AAC571" s="30"/>
      <c r="AAD571" s="30"/>
      <c r="AAE571" s="30"/>
      <c r="AAF571" s="30"/>
      <c r="AAG571" s="30"/>
      <c r="AAH571" s="30"/>
      <c r="AAI571" s="30"/>
      <c r="AAJ571" s="30"/>
      <c r="AAK571" s="30"/>
      <c r="AAL571" s="30"/>
      <c r="AAM571" s="30"/>
      <c r="AAN571" s="30"/>
      <c r="AAO571" s="30"/>
      <c r="AAP571" s="30"/>
      <c r="AAQ571" s="30"/>
      <c r="AAR571" s="30"/>
      <c r="AAS571" s="30"/>
      <c r="AAT571" s="30"/>
      <c r="AAU571" s="30"/>
      <c r="AAV571" s="30"/>
      <c r="AAW571" s="30"/>
      <c r="AAX571" s="30"/>
      <c r="AAY571" s="30"/>
      <c r="AAZ571" s="30"/>
      <c r="ABA571" s="30"/>
      <c r="ABB571" s="30"/>
      <c r="ABC571" s="30"/>
      <c r="ABD571" s="30"/>
      <c r="ABE571" s="30"/>
      <c r="ABF571" s="30"/>
      <c r="ABG571" s="30"/>
      <c r="ABH571" s="30"/>
      <c r="ABI571" s="30"/>
      <c r="ABJ571" s="30"/>
      <c r="ABK571" s="30"/>
      <c r="ABL571" s="30"/>
      <c r="ABM571" s="30"/>
      <c r="ABN571" s="30"/>
      <c r="ABO571" s="30"/>
      <c r="ABP571" s="30"/>
      <c r="ABQ571" s="30"/>
      <c r="ABR571" s="30"/>
      <c r="ABS571" s="30"/>
      <c r="ABT571" s="30"/>
      <c r="ABU571" s="30"/>
      <c r="ABV571" s="30"/>
      <c r="ABW571" s="30"/>
      <c r="ABX571" s="30"/>
      <c r="ABY571" s="30"/>
      <c r="ABZ571" s="30"/>
      <c r="ACA571" s="30"/>
      <c r="ACB571" s="30"/>
      <c r="ACC571" s="30"/>
      <c r="ACD571" s="30"/>
      <c r="ACE571" s="30"/>
      <c r="ACF571" s="30"/>
      <c r="ACG571" s="30"/>
      <c r="ACH571" s="30"/>
      <c r="ACI571" s="30"/>
      <c r="ACJ571" s="30"/>
      <c r="ACK571" s="30"/>
      <c r="ACL571" s="30"/>
      <c r="ACM571" s="30"/>
      <c r="ACN571" s="30"/>
      <c r="ACO571" s="30"/>
      <c r="ACP571" s="30"/>
      <c r="ACQ571" s="30"/>
      <c r="ACR571" s="30"/>
      <c r="ACS571" s="30"/>
      <c r="ACT571" s="30"/>
      <c r="ACU571" s="30"/>
      <c r="ACV571" s="30"/>
      <c r="ACW571" s="30"/>
      <c r="ACX571" s="30"/>
      <c r="ACY571" s="30"/>
      <c r="ACZ571" s="30"/>
      <c r="ADA571" s="30"/>
      <c r="ADB571" s="30"/>
      <c r="ADC571" s="30"/>
      <c r="ADD571" s="30"/>
      <c r="ADE571" s="30"/>
      <c r="ADF571" s="30"/>
      <c r="ADG571" s="30"/>
      <c r="ADH571" s="30"/>
      <c r="ADI571" s="30"/>
      <c r="ADJ571" s="30"/>
      <c r="ADK571" s="30"/>
      <c r="ADL571" s="30"/>
      <c r="ADM571" s="30"/>
      <c r="ADN571" s="30"/>
      <c r="ADO571" s="30"/>
      <c r="ADP571" s="30"/>
      <c r="ADQ571" s="30"/>
      <c r="ADR571" s="30"/>
      <c r="ADS571" s="30"/>
      <c r="ADT571" s="30"/>
      <c r="ADU571" s="30"/>
      <c r="ADV571" s="30"/>
      <c r="ADW571" s="30"/>
      <c r="ADY571" s="74">
        <f>RP571+YU571</f>
        <v>503713.29</v>
      </c>
    </row>
    <row r="572" spans="1:829" ht="15.75" thickBot="1" x14ac:dyDescent="0.3">
      <c r="A572" s="44" t="s">
        <v>495</v>
      </c>
      <c r="AT572" s="30"/>
      <c r="BH572" s="30"/>
      <c r="BI572" s="30"/>
      <c r="BJ572" s="30"/>
      <c r="BK572" s="30"/>
      <c r="BL572" s="30"/>
      <c r="BM572" s="30"/>
      <c r="BN572" s="30"/>
      <c r="BO572" s="30"/>
      <c r="BP572" s="30"/>
      <c r="BQ572" s="30"/>
      <c r="BR572" s="30"/>
      <c r="BS572" s="30"/>
      <c r="BT572" s="30"/>
      <c r="BU572" s="30"/>
      <c r="BV572" s="30"/>
      <c r="BW572" s="30"/>
      <c r="BX572" s="30"/>
      <c r="BY572" s="30"/>
      <c r="BZ572" s="30"/>
      <c r="CA572" s="30"/>
      <c r="CB572" s="30"/>
      <c r="CC572" s="30"/>
      <c r="CD572" s="30"/>
      <c r="CE572" s="30"/>
      <c r="CF572" s="30"/>
      <c r="CG572" s="30"/>
      <c r="CH572" s="30"/>
      <c r="CI572" s="30"/>
      <c r="CJ572" s="30"/>
      <c r="CK572" s="30"/>
      <c r="CL572" s="30"/>
      <c r="CM572" s="30"/>
      <c r="CN572" s="30"/>
      <c r="CO572" s="30"/>
      <c r="CP572" s="30"/>
      <c r="CQ572" s="30"/>
      <c r="CR572" s="30"/>
      <c r="CS572" s="30"/>
      <c r="CT572" s="30"/>
      <c r="CU572" s="30"/>
      <c r="CV572" s="30"/>
      <c r="CW572" s="30"/>
      <c r="CX572" s="30"/>
      <c r="CY572" s="30"/>
      <c r="CZ572" s="30"/>
      <c r="DA572" s="30"/>
      <c r="DB572" s="30"/>
      <c r="DC572" s="30"/>
      <c r="DD572" s="30"/>
      <c r="DE572" s="30"/>
      <c r="DF572" s="30"/>
      <c r="DG572" s="30"/>
      <c r="DH572" s="30"/>
      <c r="DI572" s="30"/>
      <c r="DJ572" s="30"/>
      <c r="DK572" s="30"/>
      <c r="DL572" s="30"/>
      <c r="DM572" s="30"/>
      <c r="DN572" s="30"/>
      <c r="DO572" s="30"/>
      <c r="DP572" s="30"/>
      <c r="DQ572" s="30"/>
      <c r="DR572" s="30"/>
      <c r="DS572" s="30"/>
      <c r="DT572" s="30"/>
      <c r="DU572" s="30"/>
      <c r="DV572" s="30"/>
      <c r="DW572" s="30"/>
      <c r="DX572" s="30"/>
      <c r="DY572" s="30"/>
      <c r="DZ572" s="30"/>
      <c r="EA572" s="30"/>
      <c r="EB572" s="30"/>
      <c r="EC572" s="30"/>
      <c r="ED572" s="30"/>
      <c r="EE572" s="30"/>
      <c r="EF572" s="30"/>
      <c r="EG572" s="30"/>
      <c r="EH572" s="30"/>
      <c r="EI572" s="30"/>
      <c r="EJ572" s="30"/>
      <c r="EK572" s="30"/>
      <c r="EL572" s="30"/>
      <c r="EM572" s="30"/>
      <c r="EN572" s="30"/>
      <c r="EO572" s="30"/>
      <c r="EP572" s="30"/>
      <c r="EQ572" s="30"/>
      <c r="ER572" s="30"/>
      <c r="ES572" s="30"/>
      <c r="ET572" s="30"/>
      <c r="EU572" s="30"/>
      <c r="EV572" s="30"/>
      <c r="EW572" s="30"/>
      <c r="EX572" s="30"/>
      <c r="EY572" s="30"/>
      <c r="EZ572" s="30"/>
      <c r="FA572" s="30"/>
      <c r="FB572" s="30"/>
      <c r="FC572" s="30"/>
      <c r="FD572" s="30"/>
      <c r="FE572" s="30"/>
      <c r="FF572" s="30"/>
      <c r="FG572" s="30"/>
      <c r="FH572" s="30"/>
      <c r="FI572" s="30"/>
      <c r="FJ572" s="30"/>
      <c r="FK572" s="30"/>
      <c r="FL572" s="30"/>
      <c r="FM572" s="30"/>
      <c r="FN572" s="30"/>
      <c r="FO572" s="30"/>
      <c r="FP572" s="30"/>
      <c r="FQ572" s="30"/>
      <c r="FR572" s="30"/>
      <c r="FS572" s="30"/>
      <c r="FT572" s="30"/>
      <c r="FU572" s="30"/>
      <c r="FV572" s="30"/>
      <c r="FW572" s="30"/>
      <c r="FX572" s="30"/>
      <c r="FY572" s="30"/>
      <c r="FZ572" s="30"/>
      <c r="GA572" s="30"/>
      <c r="GB572" s="30"/>
      <c r="GC572" s="30"/>
      <c r="GD572" s="30"/>
      <c r="GE572" s="30"/>
      <c r="GF572" s="30"/>
      <c r="GG572" s="30"/>
      <c r="GH572" s="30"/>
      <c r="GI572" s="30"/>
      <c r="GJ572" s="30"/>
      <c r="GK572" s="30"/>
      <c r="GL572" s="30"/>
      <c r="GM572" s="30"/>
      <c r="GN572" s="30"/>
      <c r="GO572" s="30"/>
      <c r="GP572" s="30"/>
      <c r="GQ572" s="30"/>
      <c r="GR572" s="30"/>
      <c r="GS572" s="30"/>
      <c r="GT572" s="30"/>
      <c r="GU572" s="30"/>
      <c r="GV572" s="30"/>
      <c r="GW572" s="30"/>
      <c r="GX572" s="30"/>
      <c r="GY572" s="30"/>
      <c r="GZ572" s="30"/>
      <c r="HA572" s="30"/>
      <c r="HB572" s="30"/>
      <c r="HC572" s="30"/>
      <c r="HD572" s="30"/>
      <c r="HE572" s="30"/>
      <c r="HF572" s="30"/>
      <c r="HG572" s="30"/>
      <c r="HH572" s="30"/>
      <c r="HI572" s="30"/>
      <c r="HJ572" s="30"/>
      <c r="HK572" s="30"/>
      <c r="HL572" s="30"/>
      <c r="HM572" s="30"/>
      <c r="HN572" s="30"/>
      <c r="HO572" s="30"/>
      <c r="HP572" s="30"/>
      <c r="HQ572" s="30"/>
      <c r="HR572" s="30"/>
      <c r="HS572" s="30"/>
      <c r="HT572" s="30"/>
      <c r="HU572" s="30"/>
      <c r="HV572" s="30"/>
      <c r="HW572" s="30"/>
      <c r="HX572" s="30"/>
      <c r="HY572" s="30"/>
      <c r="HZ572" s="30"/>
      <c r="IA572" s="30"/>
      <c r="IB572" s="30"/>
      <c r="IC572" s="30"/>
      <c r="ID572" s="30"/>
      <c r="IE572" s="30"/>
      <c r="IF572" s="30"/>
      <c r="IG572" s="30"/>
      <c r="IH572" s="30"/>
      <c r="II572" s="30"/>
      <c r="IJ572" s="30"/>
      <c r="IK572" s="30"/>
      <c r="IL572" s="30"/>
      <c r="IM572" s="30"/>
      <c r="IN572" s="30"/>
      <c r="IO572" s="30"/>
      <c r="IP572" s="30"/>
      <c r="IQ572" s="30"/>
      <c r="IR572" s="30"/>
      <c r="IS572" s="30"/>
      <c r="IT572" s="30"/>
      <c r="IU572" s="30"/>
      <c r="IV572" s="30"/>
      <c r="IW572" s="30"/>
      <c r="IX572" s="30"/>
      <c r="IY572" s="30"/>
      <c r="IZ572" s="30"/>
      <c r="JA572" s="30"/>
      <c r="JB572" s="30"/>
      <c r="JC572" s="30"/>
      <c r="JD572" s="30"/>
      <c r="JE572" s="30"/>
      <c r="JF572" s="30"/>
      <c r="JG572" s="30"/>
      <c r="JH572" s="30"/>
      <c r="JI572" s="30"/>
      <c r="JJ572" s="30"/>
      <c r="JK572" s="30"/>
      <c r="JL572" s="30"/>
      <c r="JM572" s="30"/>
      <c r="JN572" s="30"/>
      <c r="JO572" s="30"/>
      <c r="JP572" s="30"/>
      <c r="JQ572" s="30"/>
      <c r="JR572" s="30"/>
      <c r="JS572" s="30"/>
      <c r="JT572" s="30"/>
      <c r="JU572" s="30"/>
      <c r="JV572" s="30"/>
      <c r="JW572" s="30"/>
      <c r="JX572" s="30"/>
      <c r="JY572" s="30"/>
      <c r="JZ572" s="30"/>
      <c r="KA572" s="30"/>
      <c r="KB572" s="30"/>
      <c r="KC572" s="30"/>
      <c r="KD572" s="30"/>
      <c r="KE572" s="30"/>
      <c r="KF572" s="30"/>
      <c r="KG572" s="30"/>
      <c r="KH572" s="30"/>
      <c r="KI572" s="30"/>
      <c r="KJ572" s="30"/>
      <c r="KK572" s="30"/>
      <c r="KL572" s="30"/>
      <c r="KM572" s="30"/>
      <c r="KN572" s="30"/>
      <c r="KO572" s="30"/>
      <c r="KP572" s="30"/>
      <c r="KQ572" s="30"/>
      <c r="KR572" s="30"/>
      <c r="KS572" s="30"/>
      <c r="KT572" s="30"/>
      <c r="KU572" s="30"/>
      <c r="KV572" s="30"/>
      <c r="KW572" s="30"/>
      <c r="KX572" s="30"/>
      <c r="KY572" s="30"/>
      <c r="KZ572" s="30"/>
      <c r="LA572" s="30"/>
      <c r="LB572" s="30"/>
      <c r="LC572" s="30"/>
      <c r="LD572" s="30"/>
      <c r="LE572" s="30"/>
      <c r="LF572" s="30"/>
      <c r="LG572" s="30"/>
      <c r="LH572" s="30"/>
      <c r="LI572" s="30"/>
      <c r="LJ572" s="30"/>
      <c r="LK572" s="30"/>
      <c r="LL572" s="30"/>
      <c r="LM572" s="30"/>
      <c r="LN572" s="30"/>
      <c r="LO572" s="30"/>
      <c r="LP572" s="30"/>
      <c r="LQ572" s="30"/>
      <c r="LR572" s="30"/>
      <c r="LS572" s="30"/>
      <c r="LT572" s="30"/>
      <c r="LU572" s="30"/>
      <c r="LV572" s="30"/>
      <c r="LW572" s="30"/>
      <c r="MB572" s="30"/>
      <c r="MC572" s="30"/>
      <c r="MD572" s="30"/>
      <c r="ME572" s="30"/>
      <c r="MF572" s="30"/>
      <c r="MG572" s="30"/>
      <c r="MH572" s="30"/>
      <c r="MI572" s="30"/>
      <c r="MJ572" s="30"/>
      <c r="MK572" s="30"/>
      <c r="ML572" s="30"/>
      <c r="MM572" s="30"/>
      <c r="MN572" s="30"/>
      <c r="MO572" s="30"/>
      <c r="MP572" s="30"/>
      <c r="MQ572" s="30"/>
      <c r="MR572" s="30"/>
      <c r="MS572" s="30"/>
      <c r="MT572" s="30"/>
      <c r="MU572" s="30"/>
      <c r="MV572" s="30"/>
      <c r="MW572" s="128"/>
      <c r="MX572" s="128"/>
      <c r="MY572" s="128"/>
      <c r="MZ572" s="128"/>
      <c r="NA572" s="128"/>
      <c r="NB572" s="128"/>
      <c r="NC572" s="128"/>
      <c r="ND572" s="128"/>
      <c r="NE572" s="128"/>
      <c r="NF572" s="128"/>
      <c r="NG572" s="128"/>
      <c r="NH572" s="128"/>
      <c r="NI572" s="128"/>
      <c r="NJ572" s="128"/>
      <c r="NK572" s="128"/>
      <c r="NL572" s="128"/>
      <c r="NM572" s="128"/>
      <c r="NN572" s="128"/>
      <c r="NO572" s="128"/>
      <c r="NP572" s="128"/>
      <c r="NQ572" s="128"/>
      <c r="NR572" s="128"/>
      <c r="NS572" s="128"/>
      <c r="NT572" s="128"/>
      <c r="NU572" s="128"/>
      <c r="NV572" s="128"/>
      <c r="NW572" s="128"/>
      <c r="NX572" s="128"/>
      <c r="NY572" s="128"/>
      <c r="NZ572" s="128"/>
      <c r="OA572" s="128"/>
      <c r="OB572" s="128"/>
      <c r="OC572" s="128"/>
      <c r="OD572" s="128"/>
      <c r="OE572" s="128"/>
      <c r="OF572" s="128"/>
      <c r="OG572" s="128"/>
      <c r="OH572" s="128"/>
      <c r="OI572" s="128"/>
      <c r="OJ572" s="128"/>
      <c r="OK572" s="128"/>
      <c r="OL572" s="128"/>
      <c r="OM572" s="30"/>
      <c r="ON572" s="30"/>
      <c r="OO572" s="128"/>
      <c r="OP572" s="128"/>
      <c r="OQ572" s="128"/>
      <c r="OR572" s="128"/>
      <c r="OS572" s="128"/>
      <c r="PF572" s="146">
        <f>PF570-PF571</f>
        <v>0</v>
      </c>
      <c r="PG572" s="147"/>
      <c r="PH572" s="147"/>
      <c r="PI572" s="147"/>
      <c r="QD572" s="146">
        <f>QD570-QD571</f>
        <v>0</v>
      </c>
      <c r="RP572" s="146">
        <f>RP570-RP571</f>
        <v>0</v>
      </c>
      <c r="YU572" s="75">
        <f>YU570-YU571</f>
        <v>0</v>
      </c>
      <c r="YV572" s="30"/>
      <c r="YW572" s="30"/>
      <c r="YX572" s="30"/>
      <c r="YY572" s="30"/>
      <c r="YZ572" s="30"/>
      <c r="ZA572" s="30"/>
      <c r="ZB572" s="30"/>
      <c r="ZC572" s="30"/>
      <c r="ZD572" s="30"/>
      <c r="ZE572" s="30"/>
      <c r="ZF572" s="30"/>
      <c r="ZG572" s="30"/>
      <c r="ZH572" s="30"/>
      <c r="ZI572" s="30"/>
      <c r="ZJ572" s="30"/>
      <c r="ZK572" s="30"/>
      <c r="ZL572" s="30"/>
      <c r="ZM572" s="30"/>
      <c r="ZN572" s="30"/>
      <c r="ZO572" s="30"/>
      <c r="ZP572" s="30"/>
      <c r="ZQ572" s="30"/>
      <c r="ZR572" s="30"/>
      <c r="ZS572" s="30"/>
      <c r="ZT572" s="30"/>
      <c r="ZU572" s="30"/>
      <c r="ZV572" s="30"/>
      <c r="ZW572" s="30"/>
      <c r="ZX572" s="30"/>
      <c r="ZY572" s="30"/>
      <c r="ZZ572" s="30"/>
      <c r="AAA572" s="30"/>
      <c r="AAB572" s="30"/>
      <c r="AAC572" s="30"/>
      <c r="AAD572" s="30"/>
      <c r="AAE572" s="30"/>
      <c r="AAF572" s="30"/>
      <c r="AAG572" s="30"/>
      <c r="AAH572" s="30"/>
      <c r="AAI572" s="30"/>
      <c r="AAJ572" s="30"/>
      <c r="AAK572" s="30"/>
      <c r="AAL572" s="30"/>
      <c r="AAM572" s="30"/>
      <c r="AAN572" s="30"/>
      <c r="AAO572" s="30"/>
      <c r="AAP572" s="30"/>
      <c r="AAQ572" s="30"/>
      <c r="AAR572" s="30"/>
      <c r="AAS572" s="30"/>
      <c r="AAT572" s="30"/>
      <c r="AAU572" s="30"/>
      <c r="AAV572" s="30"/>
      <c r="AAW572" s="30"/>
      <c r="AAX572" s="30"/>
      <c r="AAY572" s="30"/>
      <c r="AAZ572" s="30"/>
      <c r="ABA572" s="30"/>
      <c r="ABB572" s="30"/>
      <c r="ABC572" s="30"/>
      <c r="ABD572" s="30"/>
      <c r="ABE572" s="30"/>
      <c r="ABF572" s="30"/>
      <c r="ABG572" s="30"/>
      <c r="ABH572" s="30"/>
      <c r="ABI572" s="30"/>
      <c r="ABJ572" s="30"/>
      <c r="ABK572" s="30"/>
      <c r="ABL572" s="30"/>
      <c r="ABM572" s="30"/>
      <c r="ABN572" s="30"/>
      <c r="ABO572" s="30"/>
      <c r="ABP572" s="30"/>
      <c r="ABQ572" s="30"/>
      <c r="ABR572" s="30"/>
      <c r="ABS572" s="30"/>
      <c r="ABT572" s="30"/>
      <c r="ABU572" s="30"/>
      <c r="ABV572" s="30"/>
      <c r="ABW572" s="30"/>
      <c r="ABX572" s="30"/>
      <c r="ABY572" s="30"/>
      <c r="ABZ572" s="30"/>
      <c r="ACA572" s="30"/>
      <c r="ACB572" s="30"/>
      <c r="ACC572" s="30"/>
      <c r="ACD572" s="30"/>
      <c r="ACE572" s="30"/>
      <c r="ACF572" s="30"/>
      <c r="ACG572" s="30"/>
      <c r="ACH572" s="30"/>
      <c r="ACI572" s="30"/>
      <c r="ACJ572" s="30"/>
      <c r="ACK572" s="30"/>
      <c r="ACL572" s="30"/>
      <c r="ACM572" s="30"/>
      <c r="ACN572" s="30"/>
      <c r="ACO572" s="30"/>
      <c r="ACP572" s="30"/>
      <c r="ACQ572" s="30"/>
      <c r="ACR572" s="30"/>
      <c r="ACS572" s="30"/>
      <c r="ACT572" s="30"/>
      <c r="ACU572" s="30"/>
      <c r="ACV572" s="30"/>
      <c r="ACW572" s="30"/>
      <c r="ACX572" s="30"/>
      <c r="ACY572" s="30"/>
      <c r="ACZ572" s="30"/>
      <c r="ADA572" s="30"/>
      <c r="ADB572" s="30"/>
      <c r="ADC572" s="30"/>
      <c r="ADD572" s="30"/>
      <c r="ADE572" s="30"/>
      <c r="ADF572" s="30"/>
      <c r="ADG572" s="30"/>
      <c r="ADH572" s="30"/>
      <c r="ADI572" s="30"/>
      <c r="ADJ572" s="30"/>
      <c r="ADK572" s="30"/>
      <c r="ADL572" s="30"/>
      <c r="ADM572" s="30"/>
      <c r="ADN572" s="30"/>
      <c r="ADO572" s="30"/>
      <c r="ADP572" s="30"/>
      <c r="ADQ572" s="30"/>
      <c r="ADR572" s="30"/>
      <c r="ADS572" s="30"/>
      <c r="ADT572" s="30"/>
      <c r="ADU572" s="30"/>
      <c r="ADV572" s="30"/>
      <c r="ADW572" s="30"/>
      <c r="ADY572" s="75">
        <f>ADY570-ADY571</f>
        <v>0</v>
      </c>
    </row>
    <row r="573" spans="1:829" x14ac:dyDescent="0.2">
      <c r="H573" s="128"/>
      <c r="I573" s="128"/>
      <c r="J573" s="128"/>
      <c r="K573" s="128"/>
      <c r="L573" s="128"/>
      <c r="M573" s="128"/>
      <c r="N573" s="128"/>
      <c r="O573" s="128"/>
      <c r="P573" s="128"/>
      <c r="Q573" s="128"/>
      <c r="R573" s="128"/>
      <c r="S573" s="128"/>
      <c r="T573" s="128"/>
      <c r="U573" s="128"/>
      <c r="V573" s="128"/>
      <c r="W573" s="128"/>
      <c r="X573" s="128"/>
      <c r="Y573" s="128"/>
      <c r="Z573" s="128"/>
      <c r="AA573" s="128"/>
      <c r="AB573" s="128"/>
      <c r="AC573" s="128"/>
      <c r="AD573" s="128"/>
      <c r="AE573" s="128"/>
      <c r="AF573" s="128"/>
      <c r="AG573" s="128"/>
      <c r="AH573" s="128"/>
      <c r="AI573" s="128"/>
      <c r="AJ573" s="128"/>
      <c r="AK573" s="128"/>
      <c r="AL573" s="128"/>
      <c r="AM573" s="128"/>
      <c r="AN573" s="128"/>
      <c r="AO573" s="128"/>
      <c r="AP573" s="128"/>
      <c r="AQ573" s="128"/>
      <c r="AR573" s="128"/>
      <c r="AS573" s="128"/>
      <c r="AT573" s="30"/>
      <c r="AU573" s="128"/>
      <c r="AV573" s="128"/>
      <c r="AW573" s="128"/>
      <c r="AX573" s="128"/>
      <c r="AY573" s="128"/>
      <c r="AZ573" s="128"/>
      <c r="BA573" s="128"/>
      <c r="BB573" s="128"/>
      <c r="BC573" s="128"/>
      <c r="BD573" s="128"/>
      <c r="KI573" s="30"/>
      <c r="MW573" s="128"/>
      <c r="MX573" s="128"/>
      <c r="MY573" s="128"/>
      <c r="MZ573" s="128"/>
      <c r="NA573" s="128"/>
      <c r="NB573" s="128"/>
      <c r="NC573" s="128"/>
      <c r="ND573" s="128"/>
      <c r="NE573" s="128"/>
      <c r="NF573" s="128"/>
      <c r="NG573" s="128"/>
      <c r="NH573" s="128"/>
      <c r="NI573" s="128"/>
      <c r="NJ573" s="128"/>
      <c r="NK573" s="128"/>
      <c r="NL573" s="128"/>
      <c r="NM573" s="128"/>
      <c r="NN573" s="128"/>
      <c r="NO573" s="128"/>
      <c r="NP573" s="128"/>
      <c r="NQ573" s="128"/>
      <c r="NR573" s="128"/>
      <c r="NS573" s="128"/>
      <c r="NT573" s="128"/>
      <c r="NU573" s="128"/>
      <c r="NV573" s="128"/>
      <c r="NW573" s="128"/>
      <c r="NX573" s="128"/>
      <c r="NY573" s="128"/>
      <c r="NZ573" s="128"/>
      <c r="OA573" s="128"/>
      <c r="OB573" s="128"/>
      <c r="OC573" s="128"/>
      <c r="OD573" s="128"/>
      <c r="OE573" s="128"/>
      <c r="OF573" s="128"/>
      <c r="OG573" s="128"/>
      <c r="OH573" s="128"/>
      <c r="OI573" s="128"/>
      <c r="OJ573" s="128"/>
      <c r="OK573" s="128"/>
      <c r="OL573" s="128"/>
      <c r="OM573" s="30"/>
      <c r="ON573" s="30"/>
      <c r="OO573" s="128"/>
      <c r="OP573" s="128"/>
      <c r="OQ573" s="128"/>
      <c r="OR573" s="128"/>
      <c r="OS573" s="128"/>
      <c r="OT573" s="128"/>
      <c r="OU573" s="128"/>
      <c r="OV573" s="128"/>
      <c r="OW573" s="128"/>
      <c r="OX573" s="128"/>
      <c r="OY573" s="128"/>
      <c r="OZ573" s="128"/>
      <c r="PA573" s="128"/>
      <c r="PB573" s="128"/>
      <c r="PC573" s="128"/>
      <c r="PD573" s="128"/>
      <c r="PE573" s="128"/>
      <c r="PF573" s="128"/>
      <c r="PG573" s="128"/>
      <c r="PH573" s="128"/>
      <c r="PI573" s="128"/>
      <c r="PJ573" s="128"/>
      <c r="PK573" s="128"/>
      <c r="PL573" s="128"/>
      <c r="PM573" s="128"/>
      <c r="PN573" s="128"/>
      <c r="PO573" s="128"/>
      <c r="PP573" s="128"/>
      <c r="PQ573" s="128"/>
      <c r="PR573" s="128"/>
      <c r="PS573" s="128"/>
      <c r="PT573" s="128"/>
      <c r="PU573" s="128"/>
      <c r="PV573" s="128"/>
      <c r="PW573" s="128"/>
      <c r="PX573" s="128"/>
      <c r="PY573" s="128"/>
      <c r="PZ573" s="128"/>
      <c r="QA573" s="128"/>
      <c r="QB573" s="128"/>
      <c r="QC573" s="128"/>
      <c r="QD573" s="128"/>
      <c r="QE573" s="128"/>
      <c r="QF573" s="128"/>
      <c r="QG573" s="128"/>
      <c r="QH573" s="128"/>
      <c r="QI573" s="128"/>
      <c r="QJ573" s="128"/>
      <c r="QK573" s="128"/>
      <c r="QL573" s="128"/>
      <c r="QM573" s="128"/>
      <c r="QN573" s="128"/>
      <c r="QO573" s="128"/>
      <c r="QP573" s="128"/>
      <c r="QQ573" s="128"/>
      <c r="QR573" s="128"/>
      <c r="QS573" s="128"/>
      <c r="QT573" s="128"/>
      <c r="QU573" s="128"/>
      <c r="QV573" s="128"/>
      <c r="QW573" s="128"/>
      <c r="QX573" s="128"/>
      <c r="QY573" s="128"/>
      <c r="QZ573" s="128"/>
      <c r="RA573" s="128"/>
      <c r="RB573" s="128"/>
      <c r="RC573" s="128"/>
      <c r="RD573" s="128"/>
      <c r="RE573" s="128"/>
      <c r="RF573" s="128"/>
      <c r="RG573" s="128"/>
      <c r="RH573" s="128"/>
      <c r="RI573" s="128"/>
      <c r="RJ573" s="128"/>
      <c r="RK573" s="128"/>
      <c r="RL573" s="128"/>
      <c r="RM573" s="128"/>
      <c r="RN573" s="128"/>
      <c r="RO573" s="128"/>
      <c r="RP573" s="128"/>
      <c r="RQ573" s="128"/>
      <c r="RR573" s="128"/>
      <c r="RS573" s="128"/>
      <c r="RT573" s="128"/>
      <c r="RU573" s="128"/>
      <c r="RV573" s="128"/>
      <c r="RW573" s="128"/>
      <c r="RX573" s="128"/>
      <c r="RY573" s="128"/>
      <c r="RZ573" s="128"/>
      <c r="SA573" s="128"/>
      <c r="SB573" s="128"/>
      <c r="SC573" s="128"/>
      <c r="SD573" s="128"/>
      <c r="SE573" s="128"/>
      <c r="SF573" s="128"/>
      <c r="SG573" s="128"/>
      <c r="SH573" s="128"/>
      <c r="SI573" s="128"/>
      <c r="SJ573" s="128"/>
      <c r="SK573" s="128"/>
      <c r="SL573" s="128"/>
      <c r="SM573" s="128"/>
      <c r="SN573" s="128"/>
      <c r="SO573" s="128"/>
      <c r="SP573" s="128"/>
      <c r="SQ573" s="128"/>
      <c r="SR573" s="128"/>
      <c r="SS573" s="128"/>
      <c r="ST573" s="128"/>
      <c r="SU573" s="128"/>
      <c r="SV573" s="128"/>
      <c r="SW573" s="128"/>
      <c r="SX573" s="128"/>
      <c r="SY573" s="128"/>
      <c r="SZ573" s="128"/>
      <c r="TA573" s="128"/>
      <c r="TB573" s="128"/>
      <c r="TC573" s="128"/>
      <c r="TD573" s="128"/>
      <c r="TE573" s="128"/>
      <c r="TF573" s="128"/>
      <c r="TG573" s="128"/>
      <c r="TH573" s="128"/>
      <c r="TI573" s="128"/>
      <c r="TJ573" s="128"/>
      <c r="TK573" s="128"/>
      <c r="TL573" s="128"/>
      <c r="TM573" s="128"/>
      <c r="TN573" s="128"/>
      <c r="TO573" s="128"/>
      <c r="TP573" s="128"/>
      <c r="TQ573" s="128"/>
      <c r="TR573" s="128"/>
      <c r="TS573" s="128"/>
      <c r="TT573" s="128"/>
      <c r="TU573" s="128"/>
      <c r="TV573" s="128"/>
      <c r="TW573" s="128"/>
      <c r="TX573" s="128"/>
      <c r="TY573" s="128"/>
      <c r="TZ573" s="128"/>
      <c r="UA573" s="128"/>
      <c r="UB573" s="128"/>
      <c r="UC573" s="128"/>
      <c r="UD573" s="128"/>
      <c r="UE573" s="128"/>
      <c r="UF573" s="128"/>
      <c r="UG573" s="128"/>
      <c r="UH573" s="128"/>
      <c r="UI573" s="128"/>
      <c r="UJ573" s="128"/>
      <c r="UK573" s="128"/>
      <c r="UL573" s="128"/>
      <c r="UM573" s="128"/>
      <c r="UN573" s="128"/>
      <c r="UO573" s="128"/>
      <c r="UP573" s="128"/>
      <c r="UQ573" s="128"/>
      <c r="UR573" s="128"/>
      <c r="US573" s="128"/>
      <c r="UT573" s="128"/>
      <c r="UU573" s="128"/>
      <c r="UV573" s="128"/>
      <c r="UW573" s="128"/>
      <c r="UX573" s="128"/>
      <c r="UY573" s="128"/>
      <c r="UZ573" s="128"/>
      <c r="VA573" s="128"/>
      <c r="VB573" s="128"/>
      <c r="VC573" s="128"/>
      <c r="VD573" s="128"/>
      <c r="VE573" s="128"/>
      <c r="VF573" s="128"/>
      <c r="VG573" s="128"/>
      <c r="VH573" s="128"/>
      <c r="VI573" s="128"/>
      <c r="VJ573" s="128"/>
      <c r="VK573" s="128"/>
      <c r="VL573" s="128"/>
      <c r="VM573" s="128"/>
      <c r="VN573" s="128"/>
      <c r="VO573" s="128"/>
      <c r="VP573" s="128"/>
      <c r="VQ573" s="128"/>
      <c r="VR573" s="128"/>
      <c r="VS573" s="128"/>
      <c r="VT573" s="128"/>
      <c r="VU573" s="128"/>
      <c r="VV573" s="128"/>
      <c r="VW573" s="128"/>
      <c r="VX573" s="128"/>
      <c r="VY573" s="128"/>
      <c r="VZ573" s="128"/>
      <c r="WA573" s="128"/>
      <c r="WB573" s="128"/>
      <c r="WC573" s="128"/>
      <c r="WD573" s="128"/>
      <c r="WE573" s="128"/>
      <c r="WF573" s="128"/>
      <c r="WG573" s="128"/>
      <c r="WH573" s="128"/>
      <c r="WI573" s="128"/>
      <c r="WJ573" s="128"/>
      <c r="WK573" s="128"/>
      <c r="WL573" s="128"/>
      <c r="WM573" s="128"/>
      <c r="WN573" s="128"/>
      <c r="WO573" s="128"/>
      <c r="WP573" s="128"/>
      <c r="WQ573" s="128"/>
      <c r="WR573" s="128"/>
      <c r="WS573" s="128"/>
      <c r="WT573" s="128"/>
      <c r="WU573" s="128"/>
      <c r="WV573" s="128"/>
      <c r="WW573" s="128"/>
      <c r="WX573" s="128"/>
      <c r="WY573" s="128"/>
      <c r="WZ573" s="128"/>
      <c r="XA573" s="128"/>
      <c r="XB573" s="128"/>
      <c r="XC573" s="128"/>
      <c r="XD573" s="128"/>
      <c r="XE573" s="128"/>
      <c r="XF573" s="128"/>
      <c r="XG573" s="128"/>
      <c r="XH573" s="128"/>
      <c r="XI573" s="128"/>
      <c r="XJ573" s="128"/>
      <c r="XK573" s="128"/>
      <c r="XL573" s="128"/>
      <c r="XM573" s="128"/>
      <c r="XN573" s="128"/>
      <c r="XO573" s="128"/>
      <c r="XP573" s="128"/>
      <c r="XQ573" s="128"/>
      <c r="XR573" s="128"/>
      <c r="XS573" s="128"/>
      <c r="XT573" s="128"/>
      <c r="XU573" s="128"/>
      <c r="XV573" s="128"/>
      <c r="XW573" s="128"/>
      <c r="XX573" s="128"/>
      <c r="XY573" s="128"/>
      <c r="XZ573" s="128"/>
      <c r="YA573" s="128"/>
      <c r="YB573" s="128"/>
      <c r="YC573" s="128"/>
      <c r="YD573" s="128"/>
      <c r="YE573" s="128"/>
      <c r="YF573" s="128"/>
      <c r="YG573" s="128"/>
      <c r="YH573" s="128"/>
      <c r="YI573" s="128"/>
      <c r="YJ573" s="128"/>
      <c r="YK573" s="128"/>
      <c r="YL573" s="128"/>
      <c r="YM573" s="128"/>
      <c r="YN573" s="128"/>
      <c r="YO573" s="128"/>
      <c r="YP573" s="128"/>
      <c r="YQ573" s="128"/>
      <c r="YR573" s="128"/>
      <c r="YS573" s="128"/>
      <c r="YT573" s="128"/>
      <c r="YU573" s="128"/>
      <c r="YV573" s="30"/>
      <c r="YW573" s="30"/>
      <c r="YX573" s="30"/>
      <c r="YY573" s="30"/>
      <c r="YZ573" s="30"/>
      <c r="ZA573" s="30"/>
      <c r="ZB573" s="30"/>
      <c r="ZC573" s="30"/>
      <c r="ZD573" s="30"/>
      <c r="ZE573" s="30"/>
      <c r="ZF573" s="30"/>
      <c r="ZG573" s="30"/>
      <c r="ZH573" s="30"/>
      <c r="ZI573" s="30"/>
      <c r="ZJ573" s="30"/>
      <c r="ZK573" s="30"/>
      <c r="ZL573" s="30"/>
      <c r="ZM573" s="30"/>
      <c r="ZN573" s="30"/>
      <c r="ZO573" s="30"/>
      <c r="ZP573" s="30"/>
      <c r="ZQ573" s="30"/>
      <c r="ZR573" s="30"/>
      <c r="ZS573" s="30"/>
      <c r="ZT573" s="30"/>
      <c r="ZU573" s="30"/>
      <c r="ZV573" s="30"/>
      <c r="ZW573" s="30"/>
      <c r="ZX573" s="30"/>
      <c r="ZY573" s="30"/>
      <c r="ZZ573" s="30"/>
      <c r="AAA573" s="30"/>
      <c r="AAB573" s="30"/>
      <c r="AAC573" s="30"/>
      <c r="AAD573" s="30"/>
      <c r="AAE573" s="30"/>
      <c r="AAF573" s="30"/>
      <c r="AAG573" s="30"/>
      <c r="AAH573" s="30"/>
      <c r="AAI573" s="30"/>
      <c r="AAJ573" s="30"/>
      <c r="AAK573" s="30"/>
      <c r="AAL573" s="30"/>
      <c r="AAM573" s="30"/>
      <c r="AAN573" s="30"/>
      <c r="AAO573" s="30"/>
      <c r="AAP573" s="30"/>
      <c r="AAQ573" s="30"/>
      <c r="AAR573" s="30"/>
      <c r="AAS573" s="30"/>
      <c r="AAT573" s="30"/>
      <c r="AAU573" s="30"/>
      <c r="AAV573" s="30"/>
      <c r="AAW573" s="30"/>
      <c r="AAX573" s="30"/>
      <c r="AAY573" s="30"/>
      <c r="AAZ573" s="30"/>
      <c r="ABA573" s="30"/>
      <c r="ABB573" s="30"/>
      <c r="ABC573" s="30"/>
      <c r="ABD573" s="30"/>
      <c r="ABE573" s="30"/>
      <c r="ABF573" s="30"/>
      <c r="ABG573" s="30"/>
      <c r="ABH573" s="30"/>
      <c r="ABI573" s="30"/>
      <c r="ABJ573" s="30"/>
      <c r="ABK573" s="30"/>
      <c r="ABL573" s="30"/>
      <c r="ABM573" s="30"/>
      <c r="ABN573" s="30"/>
      <c r="ABO573" s="30"/>
      <c r="ABP573" s="30"/>
      <c r="ABQ573" s="30"/>
      <c r="ABR573" s="30"/>
      <c r="ABS573" s="30"/>
      <c r="ABT573" s="30"/>
      <c r="ABU573" s="30"/>
      <c r="ABV573" s="30"/>
      <c r="ABW573" s="30"/>
      <c r="ABX573" s="30"/>
      <c r="ABY573" s="30"/>
      <c r="ABZ573" s="30"/>
      <c r="ACA573" s="30"/>
      <c r="ACB573" s="30"/>
      <c r="ACC573" s="30"/>
      <c r="ACD573" s="30"/>
      <c r="ACE573" s="30"/>
      <c r="ACF573" s="30"/>
      <c r="ACG573" s="30"/>
      <c r="ACH573" s="30"/>
      <c r="ACI573" s="30"/>
      <c r="ACJ573" s="30"/>
      <c r="ACK573" s="30"/>
      <c r="ACL573" s="30"/>
      <c r="ACM573" s="30"/>
      <c r="ACN573" s="30"/>
      <c r="ACO573" s="30"/>
      <c r="ACP573" s="30"/>
      <c r="ACQ573" s="30"/>
      <c r="ACR573" s="30"/>
      <c r="ACS573" s="30"/>
      <c r="ACT573" s="30"/>
      <c r="ACU573" s="30"/>
      <c r="ACV573" s="30"/>
      <c r="ACW573" s="30"/>
      <c r="ACX573" s="30"/>
      <c r="ACY573" s="30"/>
      <c r="ACZ573" s="30"/>
      <c r="ADA573" s="30"/>
      <c r="ADB573" s="30"/>
      <c r="ADC573" s="30"/>
      <c r="ADD573" s="30"/>
      <c r="ADE573" s="30"/>
      <c r="ADF573" s="30"/>
      <c r="ADG573" s="30"/>
      <c r="ADH573" s="30"/>
      <c r="ADI573" s="30"/>
      <c r="ADJ573" s="30"/>
      <c r="ADK573" s="30"/>
      <c r="ADL573" s="30"/>
      <c r="ADM573" s="30"/>
      <c r="ADN573" s="30"/>
      <c r="ADO573" s="30"/>
      <c r="ADP573" s="30"/>
      <c r="ADQ573" s="30"/>
      <c r="ADR573" s="30"/>
      <c r="ADS573" s="30"/>
      <c r="ADT573" s="30"/>
      <c r="ADU573" s="30"/>
      <c r="ADV573" s="30"/>
      <c r="ADW573" s="30"/>
    </row>
    <row r="574" spans="1:829" x14ac:dyDescent="0.2">
      <c r="B574" s="7"/>
      <c r="C574" s="7"/>
      <c r="D574" s="7"/>
      <c r="F574" s="7"/>
      <c r="G574" s="7"/>
      <c r="H574" s="128"/>
      <c r="I574" s="128"/>
      <c r="J574" s="128"/>
      <c r="K574" s="128"/>
      <c r="L574" s="128"/>
      <c r="M574" s="128"/>
      <c r="N574" s="128"/>
      <c r="O574" s="128"/>
      <c r="P574" s="128"/>
      <c r="Q574" s="128"/>
      <c r="R574" s="128"/>
      <c r="S574" s="128"/>
      <c r="T574" s="128"/>
      <c r="U574" s="128"/>
      <c r="V574" s="128"/>
      <c r="W574" s="128"/>
      <c r="X574" s="128"/>
      <c r="Y574" s="128"/>
      <c r="Z574" s="128"/>
      <c r="AA574" s="128"/>
      <c r="AB574" s="128"/>
      <c r="AC574" s="128"/>
      <c r="AD574" s="128"/>
      <c r="AE574" s="128"/>
      <c r="AF574" s="128"/>
      <c r="AG574" s="128"/>
      <c r="AH574" s="128"/>
      <c r="AI574" s="128"/>
      <c r="AJ574" s="128"/>
      <c r="AK574" s="128"/>
      <c r="AL574" s="128"/>
      <c r="AM574" s="128"/>
      <c r="AN574" s="128"/>
      <c r="AO574" s="128"/>
      <c r="AP574" s="128"/>
      <c r="AQ574" s="128"/>
      <c r="AR574" s="128"/>
      <c r="AS574" s="128"/>
      <c r="AT574" s="128"/>
      <c r="AU574" s="128"/>
      <c r="AV574" s="128"/>
      <c r="AW574" s="128"/>
      <c r="AX574" s="128"/>
      <c r="AY574" s="128"/>
      <c r="AZ574" s="128"/>
      <c r="BA574" s="128"/>
      <c r="BB574" s="128"/>
      <c r="BC574" s="128"/>
      <c r="BD574" s="128"/>
      <c r="BE574" s="7"/>
      <c r="BF574" s="7"/>
      <c r="BH574" s="7"/>
      <c r="BI574" s="7"/>
      <c r="BJ574" s="7"/>
      <c r="BK574" s="7"/>
      <c r="BL574" s="7"/>
      <c r="BM574" s="7"/>
      <c r="BN574" s="7"/>
      <c r="BO574" s="7"/>
      <c r="BP574" s="7"/>
      <c r="BQ574" s="7"/>
      <c r="BR574" s="7"/>
      <c r="BS574" s="7"/>
      <c r="BT574" s="7"/>
      <c r="BU574" s="7"/>
      <c r="BV574" s="7"/>
      <c r="BW574" s="7"/>
      <c r="BX574" s="7"/>
      <c r="BY574" s="7"/>
      <c r="BZ574" s="7"/>
      <c r="CA574" s="7"/>
      <c r="CB574" s="7"/>
      <c r="CC574" s="7"/>
      <c r="CD574" s="7"/>
      <c r="CE574" s="7"/>
      <c r="CF574" s="7"/>
      <c r="CG574" s="7"/>
      <c r="CH574" s="7"/>
      <c r="CI574" s="7"/>
      <c r="CJ574" s="7"/>
      <c r="CK574" s="7"/>
      <c r="CL574" s="7"/>
      <c r="CM574" s="7"/>
      <c r="CN574" s="7"/>
      <c r="CO574" s="7"/>
      <c r="CP574" s="7"/>
      <c r="CQ574" s="7"/>
      <c r="CR574" s="7"/>
      <c r="CS574" s="7"/>
      <c r="CT574" s="7"/>
      <c r="CU574" s="7"/>
      <c r="CV574" s="7"/>
      <c r="CW574" s="7"/>
      <c r="CX574" s="7"/>
      <c r="CY574" s="7"/>
      <c r="CZ574" s="7"/>
      <c r="DA574" s="7"/>
      <c r="DB574" s="7"/>
      <c r="DC574" s="7"/>
      <c r="DD574" s="7"/>
      <c r="DE574" s="7"/>
      <c r="DF574" s="7"/>
      <c r="DG574" s="7"/>
      <c r="DH574" s="7"/>
      <c r="DI574" s="7"/>
      <c r="DJ574" s="7"/>
      <c r="DK574" s="7"/>
      <c r="DL574" s="7"/>
      <c r="DM574" s="7"/>
      <c r="DN574" s="7"/>
      <c r="DO574" s="7"/>
      <c r="DP574" s="7"/>
      <c r="DQ574" s="7"/>
      <c r="DR574" s="7"/>
      <c r="DS574" s="7"/>
      <c r="DT574" s="7"/>
      <c r="DU574" s="7"/>
      <c r="DV574" s="7"/>
      <c r="DW574" s="7"/>
      <c r="DX574" s="7"/>
      <c r="DY574" s="7"/>
      <c r="DZ574" s="7"/>
      <c r="EA574" s="7"/>
      <c r="EB574" s="7"/>
      <c r="EC574" s="7"/>
      <c r="ED574" s="7"/>
      <c r="EE574" s="7"/>
      <c r="EF574" s="7"/>
      <c r="EG574" s="7"/>
      <c r="EH574" s="7"/>
      <c r="EI574" s="7"/>
      <c r="EJ574" s="7"/>
      <c r="EK574" s="7"/>
      <c r="EL574" s="7"/>
      <c r="EM574" s="7"/>
      <c r="EN574" s="7"/>
      <c r="EO574" s="7"/>
      <c r="EP574" s="7"/>
      <c r="EQ574" s="7"/>
      <c r="ER574" s="7"/>
      <c r="ES574" s="7"/>
      <c r="ET574" s="7"/>
      <c r="EU574" s="7"/>
      <c r="EV574" s="7"/>
      <c r="EW574" s="7"/>
      <c r="EX574" s="7"/>
      <c r="EY574" s="7"/>
      <c r="EZ574" s="7"/>
      <c r="FA574" s="7"/>
      <c r="FB574" s="7"/>
      <c r="FC574" s="7"/>
      <c r="FD574" s="7"/>
      <c r="FE574" s="7"/>
      <c r="FF574" s="7"/>
      <c r="KI574" s="128"/>
      <c r="MW574" s="128"/>
      <c r="MX574" s="128"/>
      <c r="MY574" s="128"/>
      <c r="MZ574" s="128"/>
      <c r="NA574" s="128"/>
      <c r="NB574" s="128"/>
      <c r="NC574" s="128"/>
      <c r="ND574" s="128"/>
      <c r="NE574" s="128"/>
      <c r="NF574" s="128"/>
      <c r="NG574" s="128"/>
      <c r="NH574" s="128"/>
      <c r="NI574" s="128"/>
      <c r="NJ574" s="128"/>
      <c r="NK574" s="128"/>
      <c r="NL574" s="128"/>
      <c r="NM574" s="128"/>
      <c r="NN574" s="128"/>
      <c r="NO574" s="128"/>
      <c r="NP574" s="128"/>
      <c r="NQ574" s="128"/>
      <c r="NR574" s="128"/>
      <c r="NS574" s="128"/>
      <c r="NT574" s="128"/>
      <c r="NU574" s="128"/>
      <c r="NV574" s="128"/>
      <c r="NW574" s="128"/>
      <c r="NX574" s="128"/>
      <c r="NY574" s="128"/>
      <c r="NZ574" s="128"/>
      <c r="OA574" s="128"/>
      <c r="OB574" s="128"/>
      <c r="OC574" s="128"/>
      <c r="OD574" s="128"/>
      <c r="OE574" s="128"/>
      <c r="OF574" s="128"/>
      <c r="OG574" s="128"/>
      <c r="OH574" s="128"/>
      <c r="OI574" s="128"/>
      <c r="OJ574" s="128"/>
      <c r="OK574" s="128"/>
      <c r="OL574" s="128"/>
      <c r="OM574" s="128"/>
      <c r="ON574" s="128"/>
      <c r="OO574" s="128"/>
      <c r="OP574" s="128"/>
      <c r="OQ574" s="128"/>
      <c r="OR574" s="128"/>
      <c r="OS574" s="128"/>
      <c r="OT574" s="128"/>
      <c r="OU574" s="128"/>
      <c r="OV574" s="128"/>
      <c r="OW574" s="128"/>
      <c r="OX574" s="128"/>
      <c r="OY574" s="128"/>
      <c r="OZ574" s="128"/>
      <c r="PA574" s="128"/>
      <c r="PB574" s="128"/>
      <c r="PC574" s="128"/>
      <c r="PD574" s="128"/>
      <c r="PE574" s="128"/>
      <c r="PF574" s="128"/>
      <c r="PG574" s="128"/>
      <c r="PH574" s="128"/>
      <c r="PI574" s="128"/>
      <c r="PJ574" s="128"/>
      <c r="PK574" s="128"/>
      <c r="PL574" s="128"/>
      <c r="PM574" s="128"/>
      <c r="PN574" s="128"/>
      <c r="PO574" s="128"/>
      <c r="PP574" s="128"/>
      <c r="PQ574" s="128"/>
      <c r="PR574" s="128"/>
      <c r="PS574" s="128"/>
      <c r="PT574" s="128"/>
      <c r="PU574" s="128"/>
      <c r="PV574" s="128"/>
      <c r="PW574" s="128"/>
      <c r="PX574" s="128"/>
      <c r="PY574" s="128"/>
      <c r="PZ574" s="128"/>
      <c r="QA574" s="128"/>
      <c r="QB574" s="128"/>
      <c r="QC574" s="128"/>
      <c r="QD574" s="128"/>
      <c r="QE574" s="128"/>
      <c r="QF574" s="128"/>
      <c r="QG574" s="128"/>
      <c r="QH574" s="128"/>
      <c r="QI574" s="128"/>
      <c r="QJ574" s="128"/>
      <c r="QK574" s="128"/>
      <c r="QL574" s="128"/>
      <c r="QM574" s="128"/>
      <c r="QN574" s="128"/>
      <c r="QO574" s="128"/>
      <c r="QP574" s="128"/>
      <c r="QQ574" s="128"/>
      <c r="QR574" s="128"/>
      <c r="QS574" s="128"/>
      <c r="QT574" s="128"/>
      <c r="QU574" s="128"/>
      <c r="QV574" s="128"/>
      <c r="QW574" s="128"/>
      <c r="QX574" s="128"/>
      <c r="QY574" s="128"/>
      <c r="QZ574" s="128"/>
      <c r="RA574" s="128"/>
      <c r="RB574" s="128"/>
      <c r="RC574" s="128"/>
      <c r="RD574" s="128"/>
      <c r="RE574" s="128"/>
      <c r="RF574" s="128"/>
      <c r="RG574" s="128"/>
      <c r="RH574" s="128"/>
      <c r="RI574" s="128"/>
      <c r="RJ574" s="128"/>
      <c r="RK574" s="128"/>
      <c r="RL574" s="128"/>
      <c r="RM574" s="128"/>
      <c r="RN574" s="128"/>
      <c r="RO574" s="128"/>
      <c r="RP574" s="128"/>
      <c r="RQ574" s="128"/>
      <c r="RR574" s="128"/>
      <c r="RS574" s="128"/>
      <c r="RT574" s="128"/>
      <c r="RU574" s="128"/>
      <c r="RV574" s="128"/>
      <c r="RW574" s="128"/>
      <c r="RX574" s="128"/>
      <c r="RY574" s="128"/>
      <c r="RZ574" s="128"/>
      <c r="SA574" s="128"/>
      <c r="SB574" s="128"/>
      <c r="SC574" s="128"/>
      <c r="SD574" s="128"/>
      <c r="SE574" s="128"/>
      <c r="SF574" s="128"/>
      <c r="SG574" s="128"/>
      <c r="SH574" s="128"/>
      <c r="SI574" s="128"/>
      <c r="SJ574" s="128"/>
      <c r="SK574" s="128"/>
      <c r="SL574" s="128"/>
      <c r="SM574" s="128"/>
      <c r="SN574" s="128"/>
      <c r="SO574" s="128"/>
      <c r="SP574" s="128"/>
      <c r="SQ574" s="128"/>
      <c r="SR574" s="128"/>
      <c r="SS574" s="128"/>
      <c r="ST574" s="128"/>
      <c r="SU574" s="128"/>
      <c r="SV574" s="128"/>
      <c r="SW574" s="128"/>
      <c r="SX574" s="128"/>
      <c r="SY574" s="128"/>
      <c r="SZ574" s="128"/>
      <c r="TA574" s="128"/>
      <c r="TB574" s="128"/>
      <c r="TC574" s="128"/>
      <c r="TD574" s="128"/>
      <c r="TE574" s="128"/>
      <c r="TF574" s="128"/>
      <c r="TG574" s="128"/>
      <c r="TH574" s="128"/>
      <c r="TI574" s="128"/>
      <c r="TJ574" s="128"/>
      <c r="TK574" s="128"/>
      <c r="TL574" s="128"/>
      <c r="TM574" s="128"/>
      <c r="TN574" s="128"/>
      <c r="TO574" s="128"/>
      <c r="TP574" s="128"/>
      <c r="TQ574" s="128"/>
      <c r="TR574" s="128"/>
      <c r="TS574" s="128"/>
      <c r="TT574" s="128"/>
      <c r="TU574" s="128"/>
      <c r="TV574" s="128"/>
      <c r="TW574" s="128"/>
      <c r="TX574" s="128"/>
      <c r="TY574" s="128"/>
      <c r="TZ574" s="128"/>
      <c r="UA574" s="128"/>
      <c r="UB574" s="128"/>
      <c r="UC574" s="128"/>
      <c r="UD574" s="128"/>
      <c r="UE574" s="128"/>
      <c r="UF574" s="128"/>
      <c r="UG574" s="128"/>
      <c r="UH574" s="128"/>
      <c r="UI574" s="128"/>
      <c r="UJ574" s="128"/>
      <c r="UK574" s="128"/>
      <c r="UL574" s="128"/>
      <c r="UM574" s="128"/>
      <c r="UN574" s="128"/>
      <c r="UO574" s="128"/>
      <c r="UP574" s="128"/>
      <c r="UQ574" s="128"/>
      <c r="UR574" s="128"/>
      <c r="US574" s="128"/>
      <c r="UT574" s="128"/>
      <c r="UU574" s="128"/>
      <c r="UV574" s="128"/>
      <c r="UW574" s="128"/>
      <c r="UX574" s="128"/>
      <c r="UY574" s="128"/>
      <c r="UZ574" s="128"/>
      <c r="VA574" s="128"/>
      <c r="VB574" s="128"/>
      <c r="VC574" s="128"/>
      <c r="VD574" s="128"/>
      <c r="VE574" s="128"/>
      <c r="VF574" s="128"/>
      <c r="VG574" s="128"/>
      <c r="VH574" s="128"/>
      <c r="VI574" s="128"/>
      <c r="VJ574" s="128"/>
      <c r="VK574" s="128"/>
      <c r="VL574" s="128"/>
      <c r="VM574" s="128"/>
      <c r="VN574" s="128"/>
      <c r="VO574" s="128"/>
      <c r="VP574" s="128"/>
      <c r="VQ574" s="128"/>
      <c r="VR574" s="128"/>
      <c r="VS574" s="128"/>
      <c r="VT574" s="128"/>
      <c r="VU574" s="128"/>
      <c r="VV574" s="128"/>
      <c r="VW574" s="128"/>
      <c r="VX574" s="128"/>
      <c r="VY574" s="128"/>
      <c r="VZ574" s="128"/>
      <c r="WA574" s="128"/>
      <c r="WB574" s="128"/>
      <c r="WC574" s="128"/>
      <c r="WD574" s="128"/>
      <c r="WE574" s="128"/>
      <c r="WF574" s="128"/>
      <c r="WG574" s="128"/>
      <c r="WH574" s="128"/>
      <c r="WI574" s="128"/>
      <c r="WJ574" s="128"/>
      <c r="WK574" s="128"/>
      <c r="WL574" s="128"/>
      <c r="WM574" s="128"/>
      <c r="WN574" s="128"/>
      <c r="WO574" s="128"/>
      <c r="WP574" s="128"/>
      <c r="WQ574" s="128"/>
      <c r="WR574" s="128"/>
      <c r="WS574" s="128"/>
      <c r="WT574" s="128"/>
      <c r="WU574" s="128"/>
      <c r="WV574" s="128"/>
      <c r="WW574" s="128"/>
      <c r="WX574" s="128"/>
      <c r="WY574" s="128"/>
      <c r="WZ574" s="128"/>
      <c r="XA574" s="128"/>
      <c r="XB574" s="128"/>
      <c r="XC574" s="128"/>
      <c r="XD574" s="128"/>
      <c r="XE574" s="128"/>
      <c r="XF574" s="128"/>
      <c r="XG574" s="128"/>
      <c r="XH574" s="128"/>
      <c r="XI574" s="128"/>
      <c r="XJ574" s="128"/>
      <c r="XK574" s="128"/>
      <c r="XL574" s="128"/>
      <c r="XM574" s="128"/>
      <c r="XN574" s="128"/>
      <c r="XO574" s="128"/>
      <c r="XP574" s="128"/>
      <c r="XQ574" s="128"/>
      <c r="XR574" s="128"/>
      <c r="XS574" s="128"/>
      <c r="XT574" s="128"/>
      <c r="XU574" s="128"/>
      <c r="XV574" s="128"/>
      <c r="XW574" s="128"/>
      <c r="XX574" s="128"/>
      <c r="XY574" s="128"/>
      <c r="XZ574" s="128"/>
      <c r="YA574" s="128"/>
      <c r="YB574" s="128"/>
      <c r="YC574" s="128"/>
      <c r="YD574" s="128"/>
      <c r="YE574" s="128"/>
      <c r="YF574" s="128"/>
      <c r="YG574" s="128"/>
      <c r="YH574" s="128"/>
      <c r="YI574" s="128"/>
      <c r="YJ574" s="128"/>
      <c r="YK574" s="128"/>
      <c r="YL574" s="128"/>
      <c r="YM574" s="128"/>
      <c r="YN574" s="128"/>
      <c r="YO574" s="128"/>
      <c r="YP574" s="128"/>
      <c r="YQ574" s="128"/>
      <c r="YR574" s="128"/>
      <c r="YS574" s="128"/>
      <c r="YT574" s="128"/>
      <c r="YU574" s="128"/>
      <c r="YV574" s="128"/>
      <c r="YW574" s="128"/>
      <c r="YX574" s="128"/>
      <c r="YY574" s="128"/>
      <c r="YZ574" s="128"/>
      <c r="ZA574" s="128"/>
      <c r="ZB574" s="128"/>
      <c r="ZC574" s="128"/>
      <c r="ZD574" s="128"/>
      <c r="ZE574" s="128"/>
      <c r="ZF574" s="128"/>
      <c r="ZG574" s="128"/>
      <c r="ZH574" s="128"/>
      <c r="ZI574" s="128"/>
      <c r="ZJ574" s="128"/>
      <c r="ZK574" s="128"/>
      <c r="ZL574" s="128"/>
      <c r="ZM574" s="128"/>
      <c r="ZN574" s="128"/>
      <c r="ZO574" s="128"/>
      <c r="ZP574" s="128"/>
      <c r="ZQ574" s="128"/>
      <c r="ZR574" s="128"/>
      <c r="ZS574" s="128"/>
      <c r="ZT574" s="128"/>
      <c r="ZU574" s="128"/>
      <c r="ZV574" s="128"/>
      <c r="ZW574" s="128"/>
      <c r="ZX574" s="128"/>
      <c r="ZY574" s="128"/>
      <c r="ZZ574" s="128"/>
      <c r="AAA574" s="128"/>
      <c r="AAB574" s="128"/>
      <c r="AAC574" s="128"/>
      <c r="AAD574" s="128"/>
      <c r="AAE574" s="128"/>
      <c r="AAF574" s="128"/>
      <c r="AAG574" s="128"/>
      <c r="AAH574" s="128"/>
      <c r="AAI574" s="128"/>
      <c r="AAJ574" s="128"/>
      <c r="AAK574" s="128"/>
      <c r="AAL574" s="128"/>
      <c r="AAM574" s="128"/>
      <c r="AAN574" s="128"/>
      <c r="AAO574" s="128"/>
      <c r="AAP574" s="128"/>
      <c r="AAQ574" s="128"/>
      <c r="AAR574" s="128"/>
      <c r="AAS574" s="128"/>
      <c r="AAT574" s="128"/>
      <c r="AAU574" s="128"/>
      <c r="AAV574" s="128"/>
      <c r="AAW574" s="128"/>
      <c r="AAX574" s="128"/>
      <c r="AAY574" s="128"/>
      <c r="AAZ574" s="128"/>
      <c r="ABA574" s="128"/>
      <c r="ABB574" s="128"/>
      <c r="ABC574" s="128"/>
      <c r="ABD574" s="128"/>
      <c r="ABE574" s="128"/>
      <c r="ABF574" s="128"/>
      <c r="ABG574" s="128"/>
      <c r="ABH574" s="128"/>
      <c r="ABI574" s="128"/>
      <c r="ABJ574" s="128"/>
      <c r="ABK574" s="128"/>
      <c r="ABL574" s="128"/>
      <c r="ABM574" s="128"/>
      <c r="ABN574" s="128"/>
      <c r="ABO574" s="128"/>
      <c r="ABP574" s="128"/>
      <c r="ABQ574" s="128"/>
      <c r="ABR574" s="128"/>
      <c r="ABS574" s="128"/>
      <c r="ABT574" s="128"/>
      <c r="ABU574" s="128"/>
      <c r="ABV574" s="128"/>
      <c r="ABW574" s="128"/>
      <c r="ABX574" s="128"/>
      <c r="ABY574" s="128"/>
      <c r="ABZ574" s="128"/>
      <c r="ACA574" s="128"/>
      <c r="ACB574" s="128"/>
      <c r="ACC574" s="128"/>
      <c r="ACD574" s="128"/>
      <c r="ACE574" s="128"/>
      <c r="ACF574" s="128"/>
      <c r="ACG574" s="128"/>
      <c r="ACH574" s="128"/>
      <c r="ACI574" s="128"/>
      <c r="ACJ574" s="128"/>
      <c r="ACK574" s="128"/>
      <c r="ACL574" s="128"/>
      <c r="ACM574" s="128"/>
      <c r="ACN574" s="128"/>
      <c r="ACO574" s="128"/>
      <c r="ACP574" s="128"/>
      <c r="ACQ574" s="128"/>
      <c r="ACR574" s="128"/>
      <c r="ACS574" s="128"/>
      <c r="ACT574" s="128"/>
      <c r="ACU574" s="128"/>
      <c r="ACV574" s="128"/>
      <c r="ACW574" s="128"/>
      <c r="ACX574" s="128"/>
      <c r="ACY574" s="128"/>
      <c r="ACZ574" s="128"/>
      <c r="ADA574" s="128"/>
      <c r="ADB574" s="128"/>
      <c r="ADC574" s="128"/>
      <c r="ADD574" s="128"/>
      <c r="ADE574" s="128"/>
      <c r="ADF574" s="128"/>
      <c r="ADG574" s="128"/>
      <c r="ADH574" s="128"/>
      <c r="ADI574" s="128"/>
      <c r="ADJ574" s="128"/>
      <c r="ADK574" s="128"/>
      <c r="ADL574" s="128"/>
      <c r="ADM574" s="128"/>
      <c r="ADN574" s="128"/>
      <c r="ADO574" s="128"/>
      <c r="ADP574" s="128"/>
      <c r="ADQ574" s="128"/>
      <c r="ADR574" s="128"/>
      <c r="ADS574" s="128"/>
      <c r="ADT574" s="128"/>
      <c r="ADU574" s="128"/>
      <c r="ADV574" s="128"/>
      <c r="ADW574" s="128"/>
      <c r="ADX574" s="7"/>
      <c r="ADY574" s="7"/>
      <c r="ADZ574" s="7"/>
      <c r="AEA574" s="7"/>
      <c r="AEB574" s="7"/>
      <c r="AEC574" s="7"/>
      <c r="AED574" s="7"/>
      <c r="AEE574" s="7"/>
      <c r="AEF574" s="7"/>
      <c r="AEG574" s="7"/>
      <c r="AEH574" s="7"/>
      <c r="AEI574" s="7"/>
      <c r="AEJ574" s="7"/>
      <c r="AEK574" s="7"/>
      <c r="AEL574" s="7"/>
      <c r="AEM574" s="7"/>
      <c r="AEN574" s="7"/>
      <c r="AEO574" s="7"/>
      <c r="AEP574" s="7"/>
      <c r="AEQ574" s="7"/>
      <c r="AER574" s="7"/>
      <c r="AES574" s="7"/>
      <c r="AET574" s="7"/>
      <c r="AEU574" s="7"/>
      <c r="AEV574" s="7"/>
      <c r="AEW574" s="7"/>
    </row>
    <row r="575" spans="1:829" x14ac:dyDescent="0.2">
      <c r="B575" s="7"/>
      <c r="C575" s="7"/>
      <c r="D575" s="7"/>
      <c r="F575" s="7"/>
      <c r="G575" s="7"/>
      <c r="H575" s="117"/>
      <c r="I575" s="117"/>
      <c r="J575" s="117"/>
      <c r="K575" s="117"/>
      <c r="L575" s="117"/>
      <c r="M575" s="117"/>
      <c r="N575" s="117"/>
      <c r="O575" s="117"/>
      <c r="P575" s="117"/>
      <c r="Q575" s="117"/>
      <c r="R575" s="117"/>
      <c r="S575" s="117"/>
      <c r="T575" s="117"/>
      <c r="U575" s="117"/>
      <c r="V575" s="117"/>
      <c r="W575" s="117"/>
      <c r="X575" s="117"/>
      <c r="Y575" s="117"/>
      <c r="Z575" s="117"/>
      <c r="AA575" s="117"/>
      <c r="AB575" s="117"/>
      <c r="AC575" s="117"/>
      <c r="AD575" s="117"/>
      <c r="AE575" s="117"/>
      <c r="AF575" s="117"/>
      <c r="AG575" s="117"/>
      <c r="AH575" s="117"/>
      <c r="AI575" s="117"/>
      <c r="AJ575" s="117"/>
      <c r="AK575" s="117"/>
      <c r="AL575" s="117"/>
      <c r="AM575" s="117"/>
      <c r="AN575" s="117"/>
      <c r="AO575" s="117"/>
      <c r="AP575" s="117"/>
      <c r="AQ575" s="117"/>
      <c r="AR575" s="117"/>
      <c r="AS575" s="117"/>
      <c r="AT575" s="117"/>
      <c r="AU575" s="117"/>
      <c r="AV575" s="117"/>
      <c r="AW575" s="117"/>
      <c r="AX575" s="117"/>
      <c r="AY575" s="117"/>
      <c r="AZ575" s="117"/>
      <c r="BA575" s="117"/>
      <c r="BB575" s="117"/>
      <c r="BC575" s="117"/>
      <c r="BD575" s="117"/>
      <c r="BE575" s="7"/>
      <c r="BF575" s="7"/>
      <c r="BH575" s="7"/>
      <c r="BI575" s="7"/>
      <c r="BJ575" s="7"/>
      <c r="BK575" s="7"/>
      <c r="BL575" s="7"/>
      <c r="BM575" s="7"/>
      <c r="BN575" s="7"/>
      <c r="BO575" s="7"/>
      <c r="BP575" s="7"/>
      <c r="BQ575" s="7"/>
      <c r="BR575" s="7"/>
      <c r="BS575" s="7"/>
      <c r="BT575" s="7"/>
      <c r="BU575" s="7"/>
      <c r="BV575" s="7"/>
      <c r="BW575" s="7"/>
      <c r="BX575" s="7"/>
      <c r="BY575" s="7"/>
      <c r="BZ575" s="7"/>
      <c r="CA575" s="7"/>
      <c r="CB575" s="7"/>
      <c r="CC575" s="7"/>
      <c r="CD575" s="7"/>
      <c r="CE575" s="7"/>
      <c r="CF575" s="7"/>
      <c r="CG575" s="7"/>
      <c r="CH575" s="7"/>
      <c r="CI575" s="7"/>
      <c r="CJ575" s="7"/>
      <c r="CK575" s="7"/>
      <c r="CL575" s="7"/>
      <c r="CM575" s="7"/>
      <c r="CN575" s="7"/>
      <c r="CO575" s="7"/>
      <c r="CP575" s="7"/>
      <c r="CQ575" s="7"/>
      <c r="CR575" s="7"/>
      <c r="CS575" s="7"/>
      <c r="CT575" s="7"/>
      <c r="CU575" s="7"/>
      <c r="CV575" s="7"/>
      <c r="CW575" s="7"/>
      <c r="CX575" s="7"/>
      <c r="CY575" s="7"/>
      <c r="CZ575" s="7"/>
      <c r="DA575" s="7"/>
      <c r="DB575" s="7"/>
      <c r="DC575" s="7"/>
      <c r="DD575" s="7"/>
      <c r="DE575" s="7"/>
      <c r="DF575" s="7"/>
      <c r="DG575" s="7"/>
      <c r="DH575" s="7"/>
      <c r="DI575" s="7"/>
      <c r="DJ575" s="7"/>
      <c r="DK575" s="7"/>
      <c r="DL575" s="7"/>
      <c r="DM575" s="7"/>
      <c r="DN575" s="7"/>
      <c r="DO575" s="7"/>
      <c r="DP575" s="7"/>
      <c r="DQ575" s="7"/>
      <c r="DR575" s="7"/>
      <c r="DS575" s="7"/>
      <c r="DT575" s="7"/>
      <c r="DU575" s="7"/>
      <c r="DV575" s="7"/>
      <c r="DW575" s="7"/>
      <c r="DX575" s="7"/>
      <c r="DY575" s="7"/>
      <c r="DZ575" s="7"/>
      <c r="EA575" s="7"/>
      <c r="EB575" s="7"/>
      <c r="EC575" s="7"/>
      <c r="ED575" s="7"/>
      <c r="EE575" s="7"/>
      <c r="EF575" s="7"/>
      <c r="EG575" s="7"/>
      <c r="EH575" s="7"/>
      <c r="EI575" s="7"/>
      <c r="EJ575" s="7"/>
      <c r="EK575" s="7"/>
      <c r="EL575" s="7"/>
      <c r="EM575" s="7"/>
      <c r="EN575" s="7"/>
      <c r="EO575" s="7"/>
      <c r="EP575" s="7"/>
      <c r="EQ575" s="7"/>
      <c r="ER575" s="7"/>
      <c r="ES575" s="7"/>
      <c r="ET575" s="7"/>
      <c r="EU575" s="7"/>
      <c r="EV575" s="7"/>
      <c r="EW575" s="7"/>
      <c r="EX575" s="7"/>
      <c r="EY575" s="7"/>
      <c r="EZ575" s="7"/>
      <c r="FA575" s="7"/>
      <c r="FB575" s="7"/>
      <c r="FC575" s="7"/>
      <c r="FD575" s="7"/>
      <c r="FE575" s="7"/>
      <c r="FF575" s="7"/>
      <c r="KI575" s="117"/>
      <c r="MW575" s="117"/>
      <c r="MX575" s="117"/>
      <c r="MY575" s="117"/>
      <c r="MZ575" s="117"/>
      <c r="NA575" s="117"/>
      <c r="NB575" s="117"/>
      <c r="NC575" s="117"/>
      <c r="ND575" s="117"/>
      <c r="NE575" s="117"/>
      <c r="NF575" s="117"/>
      <c r="NG575" s="117"/>
      <c r="NH575" s="117"/>
      <c r="NI575" s="117"/>
      <c r="NJ575" s="117"/>
      <c r="NK575" s="117"/>
      <c r="NL575" s="117"/>
      <c r="NM575" s="117"/>
      <c r="NN575" s="117"/>
      <c r="NO575" s="117"/>
      <c r="NP575" s="117"/>
      <c r="NQ575" s="117"/>
      <c r="NR575" s="117"/>
      <c r="NS575" s="117"/>
      <c r="NT575" s="117"/>
      <c r="NU575" s="117"/>
      <c r="NV575" s="117"/>
      <c r="NW575" s="117"/>
      <c r="NX575" s="117"/>
      <c r="NY575" s="117"/>
      <c r="NZ575" s="117"/>
      <c r="OA575" s="117"/>
      <c r="OB575" s="117"/>
      <c r="OC575" s="117"/>
      <c r="OD575" s="117"/>
      <c r="OE575" s="117"/>
      <c r="OF575" s="117"/>
      <c r="OG575" s="117"/>
      <c r="OH575" s="117"/>
      <c r="OI575" s="117"/>
      <c r="OJ575" s="117"/>
      <c r="OK575" s="117"/>
      <c r="OL575" s="117"/>
      <c r="OM575" s="117"/>
      <c r="ON575" s="117"/>
      <c r="OO575" s="117"/>
      <c r="OP575" s="117"/>
      <c r="OQ575" s="117"/>
      <c r="OR575" s="117"/>
      <c r="OS575" s="117"/>
      <c r="OT575" s="117"/>
      <c r="OU575" s="117"/>
      <c r="OV575" s="117"/>
      <c r="OW575" s="117"/>
      <c r="OX575" s="117"/>
      <c r="OY575" s="117"/>
      <c r="OZ575" s="117"/>
      <c r="PA575" s="117"/>
      <c r="PB575" s="117"/>
      <c r="PC575" s="117"/>
      <c r="PD575" s="117"/>
      <c r="PE575" s="117"/>
      <c r="PF575" s="117"/>
      <c r="PG575" s="117"/>
      <c r="PH575" s="117"/>
      <c r="PI575" s="117"/>
      <c r="PJ575" s="117"/>
      <c r="PK575" s="117"/>
      <c r="PL575" s="117"/>
      <c r="PM575" s="117"/>
      <c r="PN575" s="117"/>
      <c r="PO575" s="117"/>
      <c r="PP575" s="117"/>
      <c r="PQ575" s="117"/>
      <c r="PR575" s="117"/>
      <c r="PS575" s="117"/>
      <c r="PT575" s="117"/>
      <c r="PU575" s="117"/>
      <c r="PV575" s="117"/>
      <c r="PW575" s="117"/>
      <c r="PX575" s="117"/>
      <c r="PY575" s="117"/>
      <c r="PZ575" s="117"/>
      <c r="QA575" s="117"/>
      <c r="QB575" s="117"/>
      <c r="QC575" s="117"/>
      <c r="QD575" s="117"/>
      <c r="QE575" s="117"/>
      <c r="QF575" s="117"/>
      <c r="QG575" s="117"/>
      <c r="QH575" s="117"/>
      <c r="QI575" s="117"/>
      <c r="QJ575" s="117"/>
      <c r="QK575" s="117"/>
      <c r="QL575" s="117"/>
      <c r="QM575" s="117"/>
      <c r="QN575" s="117"/>
      <c r="QO575" s="117"/>
      <c r="QP575" s="117"/>
      <c r="QQ575" s="117"/>
      <c r="QR575" s="117"/>
      <c r="QS575" s="117"/>
      <c r="QT575" s="117"/>
      <c r="QU575" s="117"/>
      <c r="QV575" s="117"/>
      <c r="QW575" s="117"/>
      <c r="QX575" s="117"/>
      <c r="QY575" s="117"/>
      <c r="QZ575" s="117"/>
      <c r="RA575" s="117"/>
      <c r="RB575" s="117"/>
      <c r="RC575" s="117"/>
      <c r="RD575" s="117"/>
      <c r="RE575" s="117"/>
      <c r="RF575" s="117"/>
      <c r="RG575" s="117"/>
      <c r="RH575" s="117"/>
      <c r="RI575" s="117"/>
      <c r="RJ575" s="117"/>
      <c r="RK575" s="117"/>
      <c r="RL575" s="117"/>
      <c r="RM575" s="117"/>
      <c r="RN575" s="117"/>
      <c r="RO575" s="117"/>
      <c r="RP575" s="117"/>
      <c r="RQ575" s="117"/>
      <c r="RR575" s="117"/>
      <c r="RS575" s="117"/>
      <c r="RT575" s="117"/>
      <c r="RU575" s="117"/>
      <c r="RV575" s="117"/>
      <c r="RW575" s="117"/>
      <c r="RX575" s="117"/>
      <c r="RY575" s="117"/>
      <c r="RZ575" s="117"/>
      <c r="SA575" s="117"/>
      <c r="SB575" s="117"/>
      <c r="SC575" s="117"/>
      <c r="SD575" s="117"/>
      <c r="SE575" s="117"/>
      <c r="SF575" s="117"/>
      <c r="SG575" s="117"/>
      <c r="SH575" s="117"/>
      <c r="SI575" s="117"/>
      <c r="SJ575" s="117"/>
      <c r="SK575" s="117"/>
      <c r="SL575" s="117"/>
      <c r="SM575" s="117"/>
      <c r="SN575" s="117"/>
      <c r="SO575" s="117"/>
      <c r="SP575" s="117"/>
      <c r="SQ575" s="117"/>
      <c r="SR575" s="117"/>
      <c r="SS575" s="117"/>
      <c r="ST575" s="117"/>
      <c r="SU575" s="117"/>
      <c r="SV575" s="117"/>
      <c r="SW575" s="117"/>
      <c r="SX575" s="117"/>
      <c r="SY575" s="117"/>
      <c r="SZ575" s="117"/>
      <c r="TA575" s="117"/>
      <c r="TB575" s="117"/>
      <c r="TC575" s="117"/>
      <c r="TD575" s="117"/>
      <c r="TE575" s="117"/>
      <c r="TF575" s="117"/>
      <c r="TG575" s="117"/>
      <c r="TH575" s="117"/>
      <c r="TI575" s="117"/>
      <c r="TJ575" s="117"/>
      <c r="TK575" s="117"/>
      <c r="TL575" s="117"/>
      <c r="TM575" s="117"/>
      <c r="TN575" s="117"/>
      <c r="TO575" s="117"/>
      <c r="TP575" s="117"/>
      <c r="TQ575" s="117"/>
      <c r="TR575" s="117"/>
      <c r="TS575" s="117"/>
      <c r="TT575" s="117"/>
      <c r="TU575" s="117"/>
      <c r="TV575" s="117"/>
      <c r="TW575" s="117"/>
      <c r="TX575" s="117"/>
      <c r="TY575" s="117"/>
      <c r="TZ575" s="117"/>
      <c r="UA575" s="117"/>
      <c r="UB575" s="117"/>
      <c r="UC575" s="117"/>
      <c r="UD575" s="117"/>
      <c r="UE575" s="117"/>
      <c r="UF575" s="117"/>
      <c r="UG575" s="117"/>
      <c r="UH575" s="117"/>
      <c r="UI575" s="117"/>
      <c r="UJ575" s="117"/>
      <c r="UK575" s="117"/>
      <c r="UL575" s="117"/>
      <c r="UM575" s="117"/>
      <c r="UN575" s="117"/>
      <c r="UO575" s="117"/>
      <c r="UP575" s="117"/>
      <c r="UQ575" s="117"/>
      <c r="UR575" s="117"/>
      <c r="US575" s="117"/>
      <c r="UT575" s="117"/>
      <c r="UU575" s="117"/>
      <c r="UV575" s="117"/>
      <c r="UW575" s="117"/>
      <c r="UX575" s="117"/>
      <c r="UY575" s="117"/>
      <c r="UZ575" s="117"/>
      <c r="VA575" s="117"/>
      <c r="VB575" s="117"/>
      <c r="VC575" s="117"/>
      <c r="VD575" s="117"/>
      <c r="VE575" s="117"/>
      <c r="VF575" s="117"/>
      <c r="VG575" s="117"/>
      <c r="VH575" s="117"/>
      <c r="VI575" s="117"/>
      <c r="VJ575" s="117"/>
      <c r="VK575" s="117"/>
      <c r="VL575" s="117"/>
      <c r="VM575" s="117"/>
      <c r="VN575" s="117"/>
      <c r="VO575" s="117"/>
      <c r="VP575" s="117"/>
      <c r="VQ575" s="117"/>
      <c r="VR575" s="117"/>
      <c r="VS575" s="117"/>
      <c r="VT575" s="117"/>
      <c r="VU575" s="117"/>
      <c r="VV575" s="117"/>
      <c r="VW575" s="117"/>
      <c r="VX575" s="117"/>
      <c r="VY575" s="117"/>
      <c r="VZ575" s="117"/>
      <c r="WA575" s="117"/>
      <c r="WB575" s="117"/>
      <c r="WC575" s="117"/>
      <c r="WD575" s="117"/>
      <c r="WE575" s="117"/>
      <c r="WF575" s="117"/>
      <c r="WG575" s="117"/>
      <c r="WH575" s="117"/>
      <c r="WI575" s="117"/>
      <c r="WJ575" s="117"/>
      <c r="WK575" s="117"/>
      <c r="WL575" s="117"/>
      <c r="WM575" s="117"/>
      <c r="WN575" s="117"/>
      <c r="WO575" s="117"/>
      <c r="WP575" s="117"/>
      <c r="WQ575" s="117"/>
      <c r="WR575" s="117"/>
      <c r="WS575" s="117"/>
      <c r="WT575" s="117"/>
      <c r="WU575" s="117"/>
      <c r="WV575" s="117"/>
      <c r="WW575" s="117"/>
      <c r="WX575" s="117"/>
      <c r="WY575" s="117"/>
      <c r="WZ575" s="117"/>
      <c r="XA575" s="117"/>
      <c r="XB575" s="117"/>
      <c r="XC575" s="117"/>
      <c r="XD575" s="117"/>
      <c r="XE575" s="117"/>
      <c r="XF575" s="117"/>
      <c r="XG575" s="117"/>
      <c r="XH575" s="117"/>
      <c r="XI575" s="117"/>
      <c r="XJ575" s="117"/>
      <c r="XK575" s="117"/>
      <c r="XL575" s="117"/>
      <c r="XM575" s="117"/>
      <c r="XN575" s="117"/>
      <c r="XO575" s="117"/>
      <c r="XP575" s="117"/>
      <c r="XQ575" s="117"/>
      <c r="XR575" s="117"/>
      <c r="XS575" s="117"/>
      <c r="XT575" s="117"/>
      <c r="XU575" s="117"/>
      <c r="XV575" s="117"/>
      <c r="XW575" s="117"/>
      <c r="XX575" s="117"/>
      <c r="XY575" s="117"/>
      <c r="XZ575" s="117"/>
      <c r="YA575" s="117"/>
      <c r="YB575" s="117"/>
      <c r="YC575" s="117"/>
      <c r="YD575" s="117"/>
      <c r="YE575" s="117"/>
      <c r="YF575" s="117"/>
      <c r="YG575" s="117"/>
      <c r="YH575" s="117"/>
      <c r="YI575" s="117"/>
      <c r="YJ575" s="117"/>
      <c r="YK575" s="117"/>
      <c r="YL575" s="117"/>
      <c r="YM575" s="117"/>
      <c r="YN575" s="117"/>
      <c r="YO575" s="117"/>
      <c r="YP575" s="117"/>
      <c r="YQ575" s="117"/>
      <c r="YR575" s="117"/>
      <c r="YS575" s="117"/>
      <c r="YT575" s="117"/>
      <c r="YU575" s="117"/>
      <c r="YV575" s="117"/>
      <c r="YW575" s="117"/>
      <c r="YX575" s="117"/>
      <c r="YY575" s="117"/>
      <c r="YZ575" s="117"/>
      <c r="ZA575" s="117"/>
      <c r="ZB575" s="117"/>
      <c r="ZC575" s="117"/>
      <c r="ZD575" s="117"/>
      <c r="ZE575" s="117"/>
      <c r="ZF575" s="117"/>
      <c r="ZG575" s="117"/>
      <c r="ZH575" s="117"/>
      <c r="ZI575" s="117"/>
      <c r="ZJ575" s="117"/>
      <c r="ZK575" s="117"/>
      <c r="ZL575" s="117"/>
      <c r="ZM575" s="117"/>
      <c r="ZN575" s="117"/>
      <c r="ZO575" s="117"/>
      <c r="ZP575" s="117"/>
      <c r="ZQ575" s="117"/>
      <c r="ZR575" s="117"/>
      <c r="ZS575" s="117"/>
      <c r="ZT575" s="117"/>
      <c r="ZU575" s="117"/>
      <c r="ZV575" s="117"/>
      <c r="ZW575" s="117"/>
      <c r="ZX575" s="117"/>
      <c r="ZY575" s="117"/>
      <c r="ZZ575" s="117"/>
      <c r="AAA575" s="117"/>
      <c r="AAB575" s="117"/>
      <c r="AAC575" s="117"/>
      <c r="AAD575" s="117"/>
      <c r="AAE575" s="117"/>
      <c r="AAF575" s="117"/>
      <c r="AAG575" s="117"/>
      <c r="AAH575" s="117"/>
      <c r="AAI575" s="117"/>
      <c r="AAJ575" s="117"/>
      <c r="AAK575" s="117"/>
      <c r="AAL575" s="117"/>
      <c r="AAM575" s="117"/>
      <c r="AAN575" s="117"/>
      <c r="AAO575" s="117"/>
      <c r="AAP575" s="117"/>
      <c r="AAQ575" s="117"/>
      <c r="AAR575" s="117"/>
      <c r="AAS575" s="117"/>
      <c r="AAT575" s="117"/>
      <c r="AAU575" s="117"/>
      <c r="AAV575" s="117"/>
      <c r="AAW575" s="117"/>
      <c r="AAX575" s="117"/>
      <c r="AAY575" s="117"/>
      <c r="AAZ575" s="117"/>
      <c r="ABA575" s="117"/>
      <c r="ABB575" s="117"/>
      <c r="ABC575" s="117"/>
      <c r="ABD575" s="117"/>
      <c r="ABE575" s="117"/>
      <c r="ABF575" s="117"/>
      <c r="ABG575" s="117"/>
      <c r="ABH575" s="117"/>
      <c r="ABI575" s="117"/>
      <c r="ABJ575" s="117"/>
      <c r="ABK575" s="117"/>
      <c r="ABL575" s="117"/>
      <c r="ABM575" s="117"/>
      <c r="ABN575" s="117"/>
      <c r="ABO575" s="117"/>
      <c r="ABP575" s="117"/>
      <c r="ABQ575" s="117"/>
      <c r="ABR575" s="117"/>
      <c r="ABS575" s="117"/>
      <c r="ABT575" s="117"/>
      <c r="ABU575" s="117"/>
      <c r="ABV575" s="117"/>
      <c r="ABW575" s="117"/>
      <c r="ABX575" s="117"/>
      <c r="ABY575" s="117"/>
      <c r="ABZ575" s="117"/>
      <c r="ACA575" s="117"/>
      <c r="ACB575" s="117"/>
      <c r="ACC575" s="117"/>
      <c r="ACD575" s="117"/>
      <c r="ACE575" s="117"/>
      <c r="ACF575" s="117"/>
      <c r="ACG575" s="117"/>
      <c r="ACH575" s="117"/>
      <c r="ACI575" s="117"/>
      <c r="ACJ575" s="117"/>
      <c r="ACK575" s="117"/>
      <c r="ACL575" s="117"/>
      <c r="ACM575" s="117"/>
      <c r="ACN575" s="117"/>
      <c r="ACO575" s="117"/>
      <c r="ACP575" s="117"/>
      <c r="ACQ575" s="117"/>
      <c r="ACR575" s="117"/>
      <c r="ACS575" s="117"/>
      <c r="ACT575" s="117"/>
      <c r="ACU575" s="117"/>
      <c r="ACV575" s="117"/>
      <c r="ACW575" s="117"/>
      <c r="ACX575" s="117"/>
      <c r="ACY575" s="117"/>
      <c r="ACZ575" s="117"/>
      <c r="ADA575" s="117"/>
      <c r="ADB575" s="117"/>
      <c r="ADC575" s="117"/>
      <c r="ADD575" s="117"/>
      <c r="ADE575" s="117"/>
      <c r="ADF575" s="117"/>
      <c r="ADG575" s="117"/>
      <c r="ADH575" s="117"/>
      <c r="ADI575" s="117"/>
      <c r="ADJ575" s="117"/>
      <c r="ADK575" s="117"/>
      <c r="ADL575" s="117"/>
      <c r="ADM575" s="117"/>
      <c r="ADN575" s="117"/>
      <c r="ADO575" s="117"/>
      <c r="ADP575" s="117"/>
      <c r="ADQ575" s="117"/>
      <c r="ADR575" s="117"/>
      <c r="ADS575" s="117"/>
      <c r="ADT575" s="117"/>
      <c r="ADU575" s="117"/>
      <c r="ADV575" s="117"/>
      <c r="ADW575" s="117"/>
      <c r="ADX575" s="7"/>
      <c r="ADY575" s="7"/>
      <c r="ADZ575" s="7"/>
      <c r="AEA575" s="7"/>
      <c r="AEB575" s="7"/>
      <c r="AEC575" s="7"/>
      <c r="AED575" s="7"/>
      <c r="AEE575" s="7"/>
      <c r="AEF575" s="7"/>
      <c r="AEG575" s="7"/>
      <c r="AEH575" s="7"/>
      <c r="AEI575" s="7"/>
      <c r="AEJ575" s="7"/>
      <c r="AEK575" s="7"/>
      <c r="AEL575" s="7"/>
      <c r="AEM575" s="7"/>
      <c r="AEN575" s="7"/>
      <c r="AEO575" s="7"/>
      <c r="AEP575" s="7"/>
      <c r="AEQ575" s="7"/>
      <c r="AER575" s="7"/>
      <c r="AES575" s="7"/>
      <c r="AET575" s="7"/>
      <c r="AEU575" s="7"/>
      <c r="AEV575" s="7"/>
      <c r="AEW575" s="7"/>
    </row>
  </sheetData>
  <sheetProtection formatCells="0" formatColumns="0" formatRows="0" insertColumns="0" insertRows="0" insertHyperlinks="0" deleteColumns="0" deleteRows="0" sort="0" autoFilter="0" pivotTables="0"/>
  <phoneticPr fontId="0" type="noConversion"/>
  <conditionalFormatting sqref="ADY4:ADY540">
    <cfRule type="cellIs" dxfId="0" priority="31" stopIfTrue="1" operator="lessThan">
      <formula>0</formula>
    </cfRule>
  </conditionalFormatting>
  <printOptions horizontalCentered="1" verticalCentered="1"/>
  <pageMargins left="0.39370078740157483" right="0.39370078740157483" top="0.59055118110236227" bottom="0.59055118110236227" header="0.51181102362204722" footer="0.51181102362204722"/>
  <pageSetup paperSize="9" scale="7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5778" r:id="rId4" name="CommandButton1">
          <controlPr defaultSize="0" autoLine="0" r:id="rId5">
            <anchor moveWithCells="1">
              <from>
                <xdr:col>0</xdr:col>
                <xdr:colOff>66675</xdr:colOff>
                <xdr:row>0</xdr:row>
                <xdr:rowOff>47625</xdr:rowOff>
              </from>
              <to>
                <xdr:col>0</xdr:col>
                <xdr:colOff>1714500</xdr:colOff>
                <xdr:row>0</xdr:row>
                <xdr:rowOff>419100</xdr:rowOff>
              </to>
            </anchor>
          </controlPr>
        </control>
      </mc:Choice>
      <mc:Fallback>
        <control shapeId="285778" r:id="rId4" name="CommandButton1"/>
      </mc:Fallback>
    </mc:AlternateContent>
    <mc:AlternateContent xmlns:mc="http://schemas.openxmlformats.org/markup-compatibility/2006">
      <mc:Choice Requires="x14">
        <control shapeId="285779" r:id="rId6" name="CommandButton2">
          <controlPr defaultSize="0" autoLine="0" r:id="rId7">
            <anchor moveWithCells="1">
              <from>
                <xdr:col>0</xdr:col>
                <xdr:colOff>85725</xdr:colOff>
                <xdr:row>0</xdr:row>
                <xdr:rowOff>438150</xdr:rowOff>
              </from>
              <to>
                <xdr:col>0</xdr:col>
                <xdr:colOff>1704975</xdr:colOff>
                <xdr:row>2</xdr:row>
                <xdr:rowOff>38100</xdr:rowOff>
              </to>
            </anchor>
          </controlPr>
        </control>
      </mc:Choice>
      <mc:Fallback>
        <control shapeId="285779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отгрузка</vt:lpstr>
      <vt:lpstr>склад</vt:lpstr>
      <vt:lpstr>отгрузка!Область_печати</vt:lpstr>
      <vt:lpstr>склад!Область_печати</vt:lpstr>
    </vt:vector>
  </TitlesOfParts>
  <Company>The Firm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2020-01-08T08:36:04Z</cp:lastPrinted>
  <dcterms:created xsi:type="dcterms:W3CDTF">2002-05-06T11:33:47Z</dcterms:created>
  <dcterms:modified xsi:type="dcterms:W3CDTF">2022-10-06T16:25:14Z</dcterms:modified>
</cp:coreProperties>
</file>